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coyo\Documents\"/>
    </mc:Choice>
  </mc:AlternateContent>
  <xr:revisionPtr revIDLastSave="0" documentId="8_{4F12ED2D-BDD5-407D-8254-F83DC2704EBA}" xr6:coauthVersionLast="47" xr6:coauthVersionMax="47" xr10:uidLastSave="{00000000-0000-0000-0000-000000000000}"/>
  <bookViews>
    <workbookView xWindow="1140" yWindow="1080" windowWidth="14400" windowHeight="8685" xr2:uid="{00000000-000D-0000-FFFF-FFFF00000000}"/>
  </bookViews>
  <sheets>
    <sheet name="BASE COMPLETA" sheetId="1" r:id="rId1"/>
    <sheet name="Nemos y clasificaciones" sheetId="23" r:id="rId2"/>
    <sheet name="Directorio Pegue" sheetId="25" r:id="rId3"/>
    <sheet name="Hoja1" sheetId="2" r:id="rId4"/>
  </sheets>
  <definedNames>
    <definedName name="_xlnm._FilterDatabase" localSheetId="0" hidden="1">'BASE COMPLETA'!$A$1:$M$12616</definedName>
    <definedName name="_xlnm._FilterDatabase" localSheetId="2" hidden="1">'Directorio Pegue'!$A$1:$L$1112</definedName>
    <definedName name="_xlnm._FilterDatabase" localSheetId="1" hidden="1">'Nemos y clasificaciones'!$W$1:$W$458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3" l="1"/>
  <c r="C4" i="23"/>
  <c r="C5" i="23"/>
  <c r="O10544" i="1" s="1"/>
  <c r="C6" i="23"/>
  <c r="O12185" i="1" s="1"/>
  <c r="C7" i="23"/>
  <c r="C8" i="23"/>
  <c r="O12421" i="1" s="1"/>
  <c r="C9" i="23"/>
  <c r="C10" i="23"/>
  <c r="C11" i="23"/>
  <c r="C12" i="23"/>
  <c r="O12544" i="1" s="1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O10783" i="1" s="1"/>
  <c r="C30" i="23"/>
  <c r="O12598" i="1" s="1"/>
  <c r="C31" i="23"/>
  <c r="C32" i="23"/>
  <c r="C33" i="23"/>
  <c r="C34" i="23"/>
  <c r="C35" i="23"/>
  <c r="C36" i="23"/>
  <c r="C37" i="23"/>
  <c r="C38" i="23"/>
  <c r="C39" i="23"/>
  <c r="C40" i="23"/>
  <c r="O4724" i="1" s="1"/>
  <c r="C41" i="23"/>
  <c r="O12603" i="1" s="1"/>
  <c r="C42" i="23"/>
  <c r="C43" i="23"/>
  <c r="O12183" i="1" s="1"/>
  <c r="C44" i="23"/>
  <c r="C45" i="23"/>
  <c r="O1213" i="1" s="1"/>
  <c r="C46" i="23"/>
  <c r="C47" i="23"/>
  <c r="C48" i="23"/>
  <c r="C49" i="23"/>
  <c r="C50" i="23"/>
  <c r="O12553" i="1" s="1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O854" i="1" s="1"/>
  <c r="C101" i="23"/>
  <c r="O862" i="1" s="1"/>
  <c r="C102" i="23"/>
  <c r="O866" i="1" s="1"/>
  <c r="C103" i="23"/>
  <c r="O873" i="1" s="1"/>
  <c r="C104" i="23"/>
  <c r="C105" i="23"/>
  <c r="C106" i="23"/>
  <c r="C107" i="23"/>
  <c r="C108" i="23"/>
  <c r="C109" i="23"/>
  <c r="C110" i="23"/>
  <c r="C111" i="23"/>
  <c r="C112" i="23"/>
  <c r="C113" i="23"/>
  <c r="O1154" i="1" s="1"/>
  <c r="C114" i="23"/>
  <c r="O1155" i="1" s="1"/>
  <c r="C115" i="23"/>
  <c r="O1157" i="1" s="1"/>
  <c r="C116" i="23"/>
  <c r="C117" i="23"/>
  <c r="C118" i="23"/>
  <c r="C119" i="23"/>
  <c r="C120" i="23"/>
  <c r="O1262" i="1" s="1"/>
  <c r="C121" i="23"/>
  <c r="C122" i="23"/>
  <c r="C123" i="23"/>
  <c r="O1279" i="1" s="1"/>
  <c r="C124" i="23"/>
  <c r="O1280" i="1" s="1"/>
  <c r="C125" i="23"/>
  <c r="O1281" i="1" s="1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O1465" i="1" s="1"/>
  <c r="C138" i="23"/>
  <c r="O1466" i="1" s="1"/>
  <c r="C139" i="23"/>
  <c r="O1467" i="1" s="1"/>
  <c r="C140" i="23"/>
  <c r="O1468" i="1" s="1"/>
  <c r="C141" i="23"/>
  <c r="O1470" i="1" s="1"/>
  <c r="C142" i="23"/>
  <c r="O1473" i="1" s="1"/>
  <c r="C143" i="23"/>
  <c r="O1474" i="1" s="1"/>
  <c r="C144" i="23"/>
  <c r="O1476" i="1" s="1"/>
  <c r="C145" i="23"/>
  <c r="C146" i="23"/>
  <c r="C147" i="23"/>
  <c r="C148" i="23"/>
  <c r="C149" i="23"/>
  <c r="C150" i="23"/>
  <c r="C151" i="23"/>
  <c r="C152" i="23"/>
  <c r="C153" i="23"/>
  <c r="O1525" i="1" s="1"/>
  <c r="C154" i="23"/>
  <c r="O1526" i="1" s="1"/>
  <c r="C155" i="23"/>
  <c r="O1527" i="1" s="1"/>
  <c r="C156" i="23"/>
  <c r="O1528" i="1" s="1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O1643" i="1" s="1"/>
  <c r="C173" i="23"/>
  <c r="C174" i="23"/>
  <c r="C175" i="23"/>
  <c r="C176" i="23"/>
  <c r="C177" i="23"/>
  <c r="O1703" i="1" s="1"/>
  <c r="C178" i="23"/>
  <c r="O1705" i="1" s="1"/>
  <c r="C179" i="23"/>
  <c r="C180" i="23"/>
  <c r="C181" i="23"/>
  <c r="C182" i="23"/>
  <c r="O1716" i="1" s="1"/>
  <c r="C183" i="23"/>
  <c r="O1721" i="1" s="1"/>
  <c r="C184" i="23"/>
  <c r="O1722" i="1" s="1"/>
  <c r="C185" i="23"/>
  <c r="C186" i="23"/>
  <c r="C187" i="23"/>
  <c r="C188" i="23"/>
  <c r="O1771" i="1" s="1"/>
  <c r="C189" i="23"/>
  <c r="C190" i="23"/>
  <c r="C191" i="23"/>
  <c r="C192" i="23"/>
  <c r="C193" i="23"/>
  <c r="C194" i="23"/>
  <c r="O1847" i="1" s="1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O1928" i="1" s="1"/>
  <c r="C211" i="23"/>
  <c r="O1933" i="1" s="1"/>
  <c r="C212" i="23"/>
  <c r="C213" i="23"/>
  <c r="C214" i="23"/>
  <c r="C215" i="23"/>
  <c r="C216" i="23"/>
  <c r="O1954" i="1" s="1"/>
  <c r="C217" i="23"/>
  <c r="C218" i="23"/>
  <c r="C219" i="23"/>
  <c r="O1962" i="1" s="1"/>
  <c r="C220" i="23"/>
  <c r="C221" i="23"/>
  <c r="C222" i="23"/>
  <c r="C223" i="23"/>
  <c r="C224" i="23"/>
  <c r="C225" i="23"/>
  <c r="C226" i="23"/>
  <c r="C227" i="23"/>
  <c r="O1994" i="1" s="1"/>
  <c r="C228" i="23"/>
  <c r="O1996" i="1" s="1"/>
  <c r="C229" i="23"/>
  <c r="O1998" i="1" s="1"/>
  <c r="C230" i="23"/>
  <c r="O1999" i="1" s="1"/>
  <c r="C231" i="23"/>
  <c r="O2004" i="1" s="1"/>
  <c r="C232" i="23"/>
  <c r="O2033" i="1" s="1"/>
  <c r="C233" i="23"/>
  <c r="C234" i="23"/>
  <c r="C235" i="23"/>
  <c r="C236" i="23"/>
  <c r="C237" i="23"/>
  <c r="C238" i="23"/>
  <c r="C239" i="23"/>
  <c r="C240" i="23"/>
  <c r="O2300" i="1" s="1"/>
  <c r="C241" i="23"/>
  <c r="C242" i="23"/>
  <c r="O2306" i="1" s="1"/>
  <c r="C243" i="23"/>
  <c r="C244" i="23"/>
  <c r="C245" i="23"/>
  <c r="O2346" i="1" s="1"/>
  <c r="C246" i="23"/>
  <c r="O2352" i="1" s="1"/>
  <c r="C247" i="23"/>
  <c r="C248" i="23"/>
  <c r="C249" i="23"/>
  <c r="O2413" i="1" s="1"/>
  <c r="C250" i="23"/>
  <c r="C251" i="23"/>
  <c r="C252" i="23"/>
  <c r="C253" i="23"/>
  <c r="C254" i="23"/>
  <c r="C255" i="23"/>
  <c r="C256" i="23"/>
  <c r="C257" i="23"/>
  <c r="O2469" i="1" s="1"/>
  <c r="C258" i="23"/>
  <c r="C259" i="23"/>
  <c r="C260" i="23"/>
  <c r="O2483" i="1" s="1"/>
  <c r="C261" i="23"/>
  <c r="O2484" i="1" s="1"/>
  <c r="C262" i="23"/>
  <c r="C263" i="23"/>
  <c r="C264" i="23"/>
  <c r="C265" i="23"/>
  <c r="C266" i="23"/>
  <c r="O2500" i="1" s="1"/>
  <c r="C267" i="23"/>
  <c r="O2501" i="1" s="1"/>
  <c r="C268" i="23"/>
  <c r="O2504" i="1" s="1"/>
  <c r="C269" i="23"/>
  <c r="C270" i="23"/>
  <c r="C271" i="23"/>
  <c r="C272" i="23"/>
  <c r="C273" i="23"/>
  <c r="O2522" i="1" s="1"/>
  <c r="C274" i="23"/>
  <c r="C275" i="23"/>
  <c r="C276" i="23"/>
  <c r="O2536" i="1" s="1"/>
  <c r="C277" i="23"/>
  <c r="O2539" i="1" s="1"/>
  <c r="C278" i="23"/>
  <c r="C279" i="23"/>
  <c r="C280" i="23"/>
  <c r="C281" i="23"/>
  <c r="O2591" i="1" s="1"/>
  <c r="C282" i="23"/>
  <c r="O2592" i="1" s="1"/>
  <c r="C283" i="23"/>
  <c r="C284" i="23"/>
  <c r="C285" i="23"/>
  <c r="O2633" i="1" s="1"/>
  <c r="C286" i="23"/>
  <c r="O2634" i="1" s="1"/>
  <c r="C287" i="23"/>
  <c r="C288" i="23"/>
  <c r="O2661" i="1" s="1"/>
  <c r="C289" i="23"/>
  <c r="O2662" i="1" s="1"/>
  <c r="C290" i="23"/>
  <c r="C291" i="23"/>
  <c r="C292" i="23"/>
  <c r="O2669" i="1" s="1"/>
  <c r="C293" i="23"/>
  <c r="O2670" i="1" s="1"/>
  <c r="C294" i="23"/>
  <c r="C295" i="23"/>
  <c r="C296" i="23"/>
  <c r="C297" i="23"/>
  <c r="C298" i="23"/>
  <c r="C299" i="23"/>
  <c r="C300" i="23"/>
  <c r="C301" i="23"/>
  <c r="C302" i="23"/>
  <c r="O2909" i="1" s="1"/>
  <c r="C303" i="23"/>
  <c r="O2910" i="1" s="1"/>
  <c r="C304" i="23"/>
  <c r="O2911" i="1" s="1"/>
  <c r="C305" i="23"/>
  <c r="C306" i="23"/>
  <c r="C307" i="23"/>
  <c r="C308" i="23"/>
  <c r="C309" i="23"/>
  <c r="C310" i="23"/>
  <c r="C311" i="23"/>
  <c r="C312" i="23"/>
  <c r="O3019" i="1" s="1"/>
  <c r="C313" i="23"/>
  <c r="C314" i="23"/>
  <c r="C315" i="23"/>
  <c r="C316" i="23"/>
  <c r="O3093" i="1" s="1"/>
  <c r="C317" i="23"/>
  <c r="O3094" i="1" s="1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O3359" i="1" s="1"/>
  <c r="C334" i="23"/>
  <c r="O3360" i="1" s="1"/>
  <c r="C335" i="23"/>
  <c r="C336" i="23"/>
  <c r="O3363" i="1" s="1"/>
  <c r="C337" i="23"/>
  <c r="C338" i="23"/>
  <c r="O3370" i="1" s="1"/>
  <c r="C339" i="23"/>
  <c r="O3372" i="1" s="1"/>
  <c r="C340" i="23"/>
  <c r="O3375" i="1" s="1"/>
  <c r="C341" i="23"/>
  <c r="C342" i="23"/>
  <c r="C343" i="23"/>
  <c r="C344" i="23"/>
  <c r="O3390" i="1" s="1"/>
  <c r="C345" i="23"/>
  <c r="O3392" i="1" s="1"/>
  <c r="C346" i="23"/>
  <c r="O3393" i="1" s="1"/>
  <c r="C347" i="23"/>
  <c r="O3395" i="1" s="1"/>
  <c r="C348" i="23"/>
  <c r="C349" i="23"/>
  <c r="O3398" i="1" s="1"/>
  <c r="C350" i="23"/>
  <c r="C351" i="23"/>
  <c r="C352" i="23"/>
  <c r="C353" i="23"/>
  <c r="C354" i="23"/>
  <c r="O3411" i="1" s="1"/>
  <c r="C355" i="23"/>
  <c r="O3412" i="1" s="1"/>
  <c r="C356" i="23"/>
  <c r="O3413" i="1" s="1"/>
  <c r="C357" i="23"/>
  <c r="O3414" i="1" s="1"/>
  <c r="C358" i="23"/>
  <c r="C359" i="23"/>
  <c r="C360" i="23"/>
  <c r="C361" i="23"/>
  <c r="C362" i="23"/>
  <c r="C363" i="23"/>
  <c r="C364" i="23"/>
  <c r="C365" i="23"/>
  <c r="C366" i="23"/>
  <c r="O3449" i="1" s="1"/>
  <c r="C367" i="23"/>
  <c r="O3450" i="1" s="1"/>
  <c r="C368" i="23"/>
  <c r="O3451" i="1" s="1"/>
  <c r="C369" i="23"/>
  <c r="O3452" i="1" s="1"/>
  <c r="C370" i="23"/>
  <c r="O3453" i="1" s="1"/>
  <c r="C371" i="23"/>
  <c r="C372" i="23"/>
  <c r="C373" i="23"/>
  <c r="O3468" i="1" s="1"/>
  <c r="C374" i="23"/>
  <c r="C375" i="23"/>
  <c r="C376" i="23"/>
  <c r="C377" i="23"/>
  <c r="O3497" i="1" s="1"/>
  <c r="C378" i="23"/>
  <c r="C379" i="23"/>
  <c r="C380" i="23"/>
  <c r="C381" i="23"/>
  <c r="C382" i="23"/>
  <c r="C383" i="23"/>
  <c r="C384" i="23"/>
  <c r="C385" i="23"/>
  <c r="O3524" i="1" s="1"/>
  <c r="C386" i="23"/>
  <c r="O3525" i="1" s="1"/>
  <c r="C387" i="23"/>
  <c r="C388" i="23"/>
  <c r="C389" i="23"/>
  <c r="C390" i="23"/>
  <c r="C391" i="23"/>
  <c r="C392" i="23"/>
  <c r="C393" i="23"/>
  <c r="C394" i="23"/>
  <c r="C395" i="23"/>
  <c r="C396" i="23"/>
  <c r="O3554" i="1" s="1"/>
  <c r="C397" i="23"/>
  <c r="C398" i="23"/>
  <c r="O3559" i="1" s="1"/>
  <c r="C399" i="23"/>
  <c r="C400" i="23"/>
  <c r="C401" i="23"/>
  <c r="C402" i="23"/>
  <c r="C403" i="23"/>
  <c r="C404" i="23"/>
  <c r="O3575" i="1" s="1"/>
  <c r="C405" i="23"/>
  <c r="O3576" i="1" s="1"/>
  <c r="C406" i="23"/>
  <c r="O3577" i="1" s="1"/>
  <c r="C407" i="23"/>
  <c r="O3578" i="1" s="1"/>
  <c r="C408" i="23"/>
  <c r="C409" i="23"/>
  <c r="C410" i="23"/>
  <c r="O3596" i="1" s="1"/>
  <c r="C411" i="23"/>
  <c r="O3597" i="1" s="1"/>
  <c r="C412" i="23"/>
  <c r="O3598" i="1" s="1"/>
  <c r="C413" i="23"/>
  <c r="O3599" i="1" s="1"/>
  <c r="C414" i="23"/>
  <c r="C415" i="23"/>
  <c r="C416" i="23"/>
  <c r="O3615" i="1" s="1"/>
  <c r="C417" i="23"/>
  <c r="O3616" i="1" s="1"/>
  <c r="C418" i="23"/>
  <c r="C419" i="23"/>
  <c r="C420" i="23"/>
  <c r="O3636" i="1" s="1"/>
  <c r="C421" i="23"/>
  <c r="O3637" i="1" s="1"/>
  <c r="C422" i="23"/>
  <c r="C423" i="23"/>
  <c r="C424" i="23"/>
  <c r="C425" i="23"/>
  <c r="C426" i="23"/>
  <c r="O3670" i="1" s="1"/>
  <c r="C427" i="23"/>
  <c r="C428" i="23"/>
  <c r="C429" i="23"/>
  <c r="C430" i="23"/>
  <c r="C431" i="23"/>
  <c r="C432" i="23"/>
  <c r="C433" i="23"/>
  <c r="C434" i="23"/>
  <c r="O3697" i="1" s="1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O3805" i="1" s="1"/>
  <c r="C449" i="23"/>
  <c r="C450" i="23"/>
  <c r="C451" i="23"/>
  <c r="C452" i="23"/>
  <c r="C453" i="23"/>
  <c r="C454" i="23"/>
  <c r="C455" i="23"/>
  <c r="C456" i="23"/>
  <c r="O3849" i="1" s="1"/>
  <c r="C457" i="23"/>
  <c r="O3850" i="1" s="1"/>
  <c r="C458" i="23"/>
  <c r="O3851" i="1" s="1"/>
  <c r="C459" i="23"/>
  <c r="C460" i="23"/>
  <c r="C461" i="23"/>
  <c r="C462" i="23"/>
  <c r="O3871" i="1" s="1"/>
  <c r="C463" i="23"/>
  <c r="C464" i="23"/>
  <c r="C465" i="23"/>
  <c r="C466" i="23"/>
  <c r="C467" i="23"/>
  <c r="O3886" i="1" s="1"/>
  <c r="C468" i="23"/>
  <c r="O3887" i="1" s="1"/>
  <c r="C469" i="23"/>
  <c r="O3888" i="1" s="1"/>
  <c r="C470" i="23"/>
  <c r="C471" i="23"/>
  <c r="C472" i="23"/>
  <c r="C473" i="23"/>
  <c r="C474" i="23"/>
  <c r="C475" i="23"/>
  <c r="O3906" i="1" s="1"/>
  <c r="C476" i="23"/>
  <c r="C477" i="23"/>
  <c r="C478" i="23"/>
  <c r="C479" i="23"/>
  <c r="C480" i="23"/>
  <c r="C481" i="23"/>
  <c r="C482" i="23"/>
  <c r="C483" i="23"/>
  <c r="O3945" i="1" s="1"/>
  <c r="C484" i="23"/>
  <c r="C485" i="23"/>
  <c r="O3982" i="1" s="1"/>
  <c r="C486" i="23"/>
  <c r="C487" i="23"/>
  <c r="C488" i="23"/>
  <c r="O4054" i="1" s="1"/>
  <c r="C489" i="23"/>
  <c r="O4056" i="1" s="1"/>
  <c r="C490" i="23"/>
  <c r="O4057" i="1" s="1"/>
  <c r="C491" i="23"/>
  <c r="C492" i="23"/>
  <c r="O4062" i="1" s="1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O4265" i="1" s="1"/>
  <c r="C522" i="23"/>
  <c r="O4266" i="1" s="1"/>
  <c r="C523" i="23"/>
  <c r="O4267" i="1" s="1"/>
  <c r="C524" i="23"/>
  <c r="O4268" i="1" s="1"/>
  <c r="C525" i="23"/>
  <c r="O4269" i="1" s="1"/>
  <c r="C526" i="23"/>
  <c r="O4270" i="1" s="1"/>
  <c r="C527" i="23"/>
  <c r="C528" i="23"/>
  <c r="C529" i="23"/>
  <c r="C530" i="23"/>
  <c r="C531" i="23"/>
  <c r="C532" i="23"/>
  <c r="C533" i="23"/>
  <c r="C534" i="23"/>
  <c r="O4403" i="1" s="1"/>
  <c r="C535" i="23"/>
  <c r="C536" i="23"/>
  <c r="O4522" i="1" s="1"/>
  <c r="C537" i="23"/>
  <c r="O4523" i="1" s="1"/>
  <c r="C538" i="23"/>
  <c r="O4524" i="1" s="1"/>
  <c r="C539" i="23"/>
  <c r="O4525" i="1" s="1"/>
  <c r="C540" i="23"/>
  <c r="O4526" i="1" s="1"/>
  <c r="C541" i="23"/>
  <c r="O4527" i="1" s="1"/>
  <c r="C542" i="23"/>
  <c r="O4528" i="1" s="1"/>
  <c r="C543" i="23"/>
  <c r="O4529" i="1" s="1"/>
  <c r="C544" i="23"/>
  <c r="O4530" i="1" s="1"/>
  <c r="C545" i="23"/>
  <c r="O4531" i="1" s="1"/>
  <c r="C546" i="23"/>
  <c r="O4532" i="1" s="1"/>
  <c r="C547" i="23"/>
  <c r="O4533" i="1" s="1"/>
  <c r="C548" i="23"/>
  <c r="O4534" i="1" s="1"/>
  <c r="C549" i="23"/>
  <c r="O4535" i="1" s="1"/>
  <c r="C550" i="23"/>
  <c r="O4536" i="1" s="1"/>
  <c r="C551" i="23"/>
  <c r="C552" i="23"/>
  <c r="C553" i="23"/>
  <c r="C554" i="23"/>
  <c r="C555" i="23"/>
  <c r="C556" i="23"/>
  <c r="O4554" i="1" s="1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O4619" i="1" s="1"/>
  <c r="C574" i="23"/>
  <c r="C575" i="23"/>
  <c r="C576" i="23"/>
  <c r="C577" i="23"/>
  <c r="O4630" i="1" s="1"/>
  <c r="C578" i="23"/>
  <c r="C579" i="23"/>
  <c r="C580" i="23"/>
  <c r="C581" i="23"/>
  <c r="O4637" i="1" s="1"/>
  <c r="C582" i="23"/>
  <c r="O4638" i="1" s="1"/>
  <c r="C583" i="23"/>
  <c r="C584" i="23"/>
  <c r="C585" i="23"/>
  <c r="O4643" i="1" s="1"/>
  <c r="C586" i="23"/>
  <c r="C587" i="23"/>
  <c r="C588" i="23"/>
  <c r="C589" i="23"/>
  <c r="C590" i="23"/>
  <c r="C591" i="23"/>
  <c r="C592" i="23"/>
  <c r="O4679" i="1" s="1"/>
  <c r="C593" i="23"/>
  <c r="C594" i="23"/>
  <c r="C595" i="23"/>
  <c r="C596" i="23"/>
  <c r="C597" i="23"/>
  <c r="C598" i="23"/>
  <c r="O4697" i="1" s="1"/>
  <c r="C599" i="23"/>
  <c r="C600" i="23"/>
  <c r="C601" i="23"/>
  <c r="C602" i="23"/>
  <c r="C603" i="23"/>
  <c r="O4708" i="1" s="1"/>
  <c r="C604" i="23"/>
  <c r="O4709" i="1" s="1"/>
  <c r="C605" i="23"/>
  <c r="C606" i="23"/>
  <c r="O4718" i="1" s="1"/>
  <c r="C607" i="23"/>
  <c r="C608" i="23"/>
  <c r="O4721" i="1" s="1"/>
  <c r="C609" i="23"/>
  <c r="C610" i="23"/>
  <c r="C611" i="23"/>
  <c r="C612" i="23"/>
  <c r="C613" i="23"/>
  <c r="C614" i="23"/>
  <c r="O4764" i="1" s="1"/>
  <c r="C615" i="23"/>
  <c r="O4765" i="1" s="1"/>
  <c r="C616" i="23"/>
  <c r="O4766" i="1" s="1"/>
  <c r="C617" i="23"/>
  <c r="O4767" i="1" s="1"/>
  <c r="C618" i="23"/>
  <c r="C619" i="23"/>
  <c r="C620" i="23"/>
  <c r="O4780" i="1" s="1"/>
  <c r="C621" i="23"/>
  <c r="O4781" i="1" s="1"/>
  <c r="C622" i="23"/>
  <c r="O4782" i="1" s="1"/>
  <c r="C623" i="23"/>
  <c r="O4783" i="1" s="1"/>
  <c r="C624" i="23"/>
  <c r="O4784" i="1" s="1"/>
  <c r="C625" i="23"/>
  <c r="O4785" i="1" s="1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O4828" i="1" s="1"/>
  <c r="C640" i="23"/>
  <c r="C641" i="23"/>
  <c r="C642" i="23"/>
  <c r="C643" i="23"/>
  <c r="C644" i="23"/>
  <c r="C645" i="23"/>
  <c r="C646" i="23"/>
  <c r="C647" i="23"/>
  <c r="C648" i="23"/>
  <c r="C649" i="23"/>
  <c r="O4913" i="1" s="1"/>
  <c r="C650" i="23"/>
  <c r="O4914" i="1" s="1"/>
  <c r="C651" i="23"/>
  <c r="O4915" i="1" s="1"/>
  <c r="C652" i="23"/>
  <c r="O4916" i="1" s="1"/>
  <c r="C653" i="23"/>
  <c r="O4917" i="1" s="1"/>
  <c r="C654" i="23"/>
  <c r="O4918" i="1" s="1"/>
  <c r="C655" i="23"/>
  <c r="O4919" i="1" s="1"/>
  <c r="C656" i="23"/>
  <c r="O4920" i="1" s="1"/>
  <c r="C657" i="23"/>
  <c r="O4921" i="1" s="1"/>
  <c r="C658" i="23"/>
  <c r="C659" i="23"/>
  <c r="C660" i="23"/>
  <c r="C661" i="23"/>
  <c r="C662" i="23"/>
  <c r="C663" i="23"/>
  <c r="C664" i="23"/>
  <c r="C665" i="23"/>
  <c r="C666" i="23"/>
  <c r="C667" i="23"/>
  <c r="C668" i="23"/>
  <c r="O5016" i="1" s="1"/>
  <c r="C669" i="23"/>
  <c r="O5017" i="1" s="1"/>
  <c r="C670" i="23"/>
  <c r="C671" i="23"/>
  <c r="C672" i="23"/>
  <c r="C673" i="23"/>
  <c r="C674" i="23"/>
  <c r="C675" i="23"/>
  <c r="C676" i="23"/>
  <c r="O5041" i="1" s="1"/>
  <c r="C677" i="23"/>
  <c r="O5042" i="1" s="1"/>
  <c r="C678" i="23"/>
  <c r="O5043" i="1" s="1"/>
  <c r="C679" i="23"/>
  <c r="O5044" i="1" s="1"/>
  <c r="C680" i="23"/>
  <c r="C681" i="23"/>
  <c r="O5053" i="1" s="1"/>
  <c r="C682" i="23"/>
  <c r="O5054" i="1" s="1"/>
  <c r="C683" i="23"/>
  <c r="C684" i="23"/>
  <c r="C685" i="23"/>
  <c r="C686" i="23"/>
  <c r="C687" i="23"/>
  <c r="C688" i="23"/>
  <c r="C689" i="23"/>
  <c r="C690" i="23"/>
  <c r="O5076" i="1" s="1"/>
  <c r="C691" i="23"/>
  <c r="C692" i="23"/>
  <c r="C693" i="23"/>
  <c r="C694" i="23"/>
  <c r="C695" i="23"/>
  <c r="C696" i="23"/>
  <c r="C697" i="23"/>
  <c r="C698" i="23"/>
  <c r="C699" i="23"/>
  <c r="C700" i="23"/>
  <c r="O5174" i="1" s="1"/>
  <c r="C701" i="23"/>
  <c r="C702" i="23"/>
  <c r="C703" i="23"/>
  <c r="C704" i="23"/>
  <c r="C705" i="23"/>
  <c r="O5197" i="1" s="1"/>
  <c r="C706" i="23"/>
  <c r="C707" i="23"/>
  <c r="C708" i="23"/>
  <c r="C709" i="23"/>
  <c r="C710" i="23"/>
  <c r="C711" i="23"/>
  <c r="C712" i="23"/>
  <c r="C713" i="23"/>
  <c r="O5245" i="1" s="1"/>
  <c r="C714" i="23"/>
  <c r="O5246" i="1" s="1"/>
  <c r="C715" i="23"/>
  <c r="O5247" i="1" s="1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O5405" i="1" s="1"/>
  <c r="C742" i="23"/>
  <c r="C743" i="23"/>
  <c r="C744" i="23"/>
  <c r="O5424" i="1" s="1"/>
  <c r="C745" i="23"/>
  <c r="O5425" i="1" s="1"/>
  <c r="C746" i="23"/>
  <c r="C747" i="23"/>
  <c r="O5428" i="1" s="1"/>
  <c r="C748" i="23"/>
  <c r="O5429" i="1" s="1"/>
  <c r="C749" i="23"/>
  <c r="C750" i="23"/>
  <c r="C751" i="23"/>
  <c r="O5438" i="1" s="1"/>
  <c r="C752" i="23"/>
  <c r="C753" i="23"/>
  <c r="C754" i="23"/>
  <c r="C755" i="23"/>
  <c r="C756" i="23"/>
  <c r="O5456" i="1" s="1"/>
  <c r="C757" i="23"/>
  <c r="C758" i="23"/>
  <c r="C759" i="23"/>
  <c r="C760" i="23"/>
  <c r="C761" i="23"/>
  <c r="O5498" i="1" s="1"/>
  <c r="C762" i="23"/>
  <c r="C763" i="23"/>
  <c r="C764" i="23"/>
  <c r="O5505" i="1" s="1"/>
  <c r="C765" i="23"/>
  <c r="C766" i="23"/>
  <c r="C767" i="23"/>
  <c r="C768" i="23"/>
  <c r="O5519" i="1" s="1"/>
  <c r="C769" i="23"/>
  <c r="C770" i="23"/>
  <c r="C771" i="23"/>
  <c r="C772" i="23"/>
  <c r="O5526" i="1" s="1"/>
  <c r="C773" i="23"/>
  <c r="O5527" i="1" s="1"/>
  <c r="C774" i="23"/>
  <c r="C775" i="23"/>
  <c r="O5540" i="1" s="1"/>
  <c r="C776" i="23"/>
  <c r="O5541" i="1" s="1"/>
  <c r="C777" i="23"/>
  <c r="O5542" i="1" s="1"/>
  <c r="C778" i="23"/>
  <c r="C779" i="23"/>
  <c r="C780" i="23"/>
  <c r="C781" i="23"/>
  <c r="C782" i="23"/>
  <c r="C783" i="23"/>
  <c r="C784" i="23"/>
  <c r="C785" i="23"/>
  <c r="C786" i="23"/>
  <c r="C787" i="23"/>
  <c r="O5569" i="1" s="1"/>
  <c r="C788" i="23"/>
  <c r="C789" i="23"/>
  <c r="C790" i="23"/>
  <c r="C791" i="23"/>
  <c r="O5582" i="1" s="1"/>
  <c r="C792" i="23"/>
  <c r="O5583" i="1" s="1"/>
  <c r="C793" i="23"/>
  <c r="C794" i="23"/>
  <c r="C795" i="23"/>
  <c r="C796" i="23"/>
  <c r="O5597" i="1" s="1"/>
  <c r="C797" i="23"/>
  <c r="O5598" i="1" s="1"/>
  <c r="C798" i="23"/>
  <c r="O5599" i="1" s="1"/>
  <c r="C799" i="23"/>
  <c r="O5600" i="1" s="1"/>
  <c r="C800" i="23"/>
  <c r="O5601" i="1" s="1"/>
  <c r="C801" i="23"/>
  <c r="O5602" i="1" s="1"/>
  <c r="C802" i="23"/>
  <c r="O5603" i="1" s="1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O5685" i="1" s="1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O5839" i="1" s="1"/>
  <c r="C831" i="23"/>
  <c r="C832" i="23"/>
  <c r="C833" i="23"/>
  <c r="C834" i="23"/>
  <c r="C835" i="23"/>
  <c r="C836" i="23"/>
  <c r="C837" i="23"/>
  <c r="C838" i="23"/>
  <c r="C839" i="23"/>
  <c r="C840" i="23"/>
  <c r="C841" i="23"/>
  <c r="O5915" i="1" s="1"/>
  <c r="C842" i="23"/>
  <c r="O5916" i="1" s="1"/>
  <c r="C843" i="23"/>
  <c r="C844" i="23"/>
  <c r="C845" i="23"/>
  <c r="O5937" i="1" s="1"/>
  <c r="C846" i="23"/>
  <c r="C847" i="23"/>
  <c r="C848" i="23"/>
  <c r="C849" i="23"/>
  <c r="C850" i="23"/>
  <c r="C851" i="23"/>
  <c r="C852" i="23"/>
  <c r="C853" i="23"/>
  <c r="C854" i="23"/>
  <c r="C855" i="23"/>
  <c r="O5987" i="1" s="1"/>
  <c r="C856" i="23"/>
  <c r="O5988" i="1" s="1"/>
  <c r="C857" i="23"/>
  <c r="O5989" i="1" s="1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O6074" i="1" s="1"/>
  <c r="C875" i="23"/>
  <c r="O6075" i="1" s="1"/>
  <c r="C876" i="23"/>
  <c r="C877" i="23"/>
  <c r="C878" i="23"/>
  <c r="C879" i="23"/>
  <c r="C880" i="23"/>
  <c r="O6166" i="1" s="1"/>
  <c r="C881" i="23"/>
  <c r="O6167" i="1" s="1"/>
  <c r="C882" i="23"/>
  <c r="O6168" i="1" s="1"/>
  <c r="C883" i="23"/>
  <c r="O6169" i="1" s="1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O7820" i="1" s="1"/>
  <c r="C918" i="23"/>
  <c r="O7821" i="1" s="1"/>
  <c r="C919" i="23"/>
  <c r="C920" i="23"/>
  <c r="C921" i="23"/>
  <c r="C922" i="23"/>
  <c r="C923" i="23"/>
  <c r="C924" i="23"/>
  <c r="C925" i="23"/>
  <c r="C926" i="23"/>
  <c r="C927" i="23"/>
  <c r="O12560" i="1" s="1"/>
  <c r="C928" i="23"/>
  <c r="O777" i="1" s="1"/>
  <c r="C929" i="23"/>
  <c r="C930" i="23"/>
  <c r="C931" i="23"/>
  <c r="O7865" i="1" s="1"/>
  <c r="C932" i="23"/>
  <c r="O7866" i="1" s="1"/>
  <c r="C933" i="23"/>
  <c r="C934" i="23"/>
  <c r="C935" i="23"/>
  <c r="C936" i="23"/>
  <c r="O7897" i="1" s="1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O8428" i="1" s="1"/>
  <c r="C997" i="23"/>
  <c r="C998" i="23"/>
  <c r="C999" i="23"/>
  <c r="C1000" i="23"/>
  <c r="C1001" i="23"/>
  <c r="C1002" i="23"/>
  <c r="C1003" i="23"/>
  <c r="C1004" i="23"/>
  <c r="C1005" i="23"/>
  <c r="C1006" i="23"/>
  <c r="O12597" i="1" s="1"/>
  <c r="C1007" i="23"/>
  <c r="C1008" i="23"/>
  <c r="C1009" i="23"/>
  <c r="C1010" i="23"/>
  <c r="C1011" i="23"/>
  <c r="C1012" i="23"/>
  <c r="C1013" i="23"/>
  <c r="C1014" i="23"/>
  <c r="C1015" i="23"/>
  <c r="C1016" i="23"/>
  <c r="O8625" i="1" s="1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O12573" i="1" s="1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O9016" i="1" s="1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O6739" i="1" s="1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O10251" i="1" s="1"/>
  <c r="C1169" i="23"/>
  <c r="O10279" i="1" s="1"/>
  <c r="C1170" i="23"/>
  <c r="O10295" i="1" s="1"/>
  <c r="C1171" i="23"/>
  <c r="C1172" i="23"/>
  <c r="O10335" i="1" s="1"/>
  <c r="C1173" i="23"/>
  <c r="O10363" i="1" s="1"/>
  <c r="C1174" i="23"/>
  <c r="O10395" i="1" s="1"/>
  <c r="C1175" i="23"/>
  <c r="C1176" i="23"/>
  <c r="O10423" i="1" s="1"/>
  <c r="C1177" i="23"/>
  <c r="O10451" i="1" s="1"/>
  <c r="C1178" i="23"/>
  <c r="O10479" i="1" s="1"/>
  <c r="C1179" i="23"/>
  <c r="C1180" i="23"/>
  <c r="O10531" i="1" s="1"/>
  <c r="C1181" i="23"/>
  <c r="O10563" i="1" s="1"/>
  <c r="C1182" i="23"/>
  <c r="O10587" i="1" s="1"/>
  <c r="C1183" i="23"/>
  <c r="C1184" i="23"/>
  <c r="O10647" i="1" s="1"/>
  <c r="C1185" i="23"/>
  <c r="O10671" i="1" s="1"/>
  <c r="C1186" i="23"/>
  <c r="O10679" i="1" s="1"/>
  <c r="C1187" i="23"/>
  <c r="C1188" i="23"/>
  <c r="C1189" i="23"/>
  <c r="O10687" i="1" s="1"/>
  <c r="C1190" i="23"/>
  <c r="O10715" i="1" s="1"/>
  <c r="C1191" i="23"/>
  <c r="C1192" i="23"/>
  <c r="C1193" i="23"/>
  <c r="O10719" i="1" s="1"/>
  <c r="C1194" i="23"/>
  <c r="O10831" i="1" s="1"/>
  <c r="C1195" i="23"/>
  <c r="C1196" i="23"/>
  <c r="O10847" i="1" s="1"/>
  <c r="C1197" i="23"/>
  <c r="O10851" i="1" s="1"/>
  <c r="C1198" i="23"/>
  <c r="C1199" i="23"/>
  <c r="C1200" i="23"/>
  <c r="O10883" i="1" s="1"/>
  <c r="C1201" i="23"/>
  <c r="O10895" i="1" s="1"/>
  <c r="C1202" i="23"/>
  <c r="O10923" i="1" s="1"/>
  <c r="C1203" i="23"/>
  <c r="C1204" i="23"/>
  <c r="C1205" i="23"/>
  <c r="O10931" i="1" s="1"/>
  <c r="C1206" i="23"/>
  <c r="O10959" i="1" s="1"/>
  <c r="C1207" i="23"/>
  <c r="C1208" i="23"/>
  <c r="O10999" i="1" s="1"/>
  <c r="C1209" i="23"/>
  <c r="C1210" i="23"/>
  <c r="O11007" i="1" s="1"/>
  <c r="C1211" i="23"/>
  <c r="C1212" i="23"/>
  <c r="O11047" i="1" s="1"/>
  <c r="C1213" i="23"/>
  <c r="O11075" i="1" s="1"/>
  <c r="C1214" i="23"/>
  <c r="O11103" i="1" s="1"/>
  <c r="C1215" i="23"/>
  <c r="C1216" i="23"/>
  <c r="C1217" i="23"/>
  <c r="O11119" i="1" s="1"/>
  <c r="C1218" i="23"/>
  <c r="C1219" i="23"/>
  <c r="C1220" i="23"/>
  <c r="C1221" i="23"/>
  <c r="O11167" i="1" s="1"/>
  <c r="C1222" i="23"/>
  <c r="C1223" i="23"/>
  <c r="C1224" i="23"/>
  <c r="O11211" i="1" s="1"/>
  <c r="C1225" i="23"/>
  <c r="O12552" i="1" s="1"/>
  <c r="C1226" i="23"/>
  <c r="C1227" i="23"/>
  <c r="C1228" i="23"/>
  <c r="O11216" i="1" s="1"/>
  <c r="C1229" i="23"/>
  <c r="O11219" i="1" s="1"/>
  <c r="C1230" i="23"/>
  <c r="O11227" i="1" s="1"/>
  <c r="C1231" i="23"/>
  <c r="C1232" i="23"/>
  <c r="O11245" i="1" s="1"/>
  <c r="C1233" i="23"/>
  <c r="O11247" i="1" s="1"/>
  <c r="C1234" i="23"/>
  <c r="O12609" i="1" s="1"/>
  <c r="C1235" i="23"/>
  <c r="C1236" i="23"/>
  <c r="C1237" i="23"/>
  <c r="C1238" i="23"/>
  <c r="C1239" i="23"/>
  <c r="C1240" i="23"/>
  <c r="C1241" i="23"/>
  <c r="C1242" i="23"/>
  <c r="O11291" i="1" s="1"/>
  <c r="C1243" i="23"/>
  <c r="C1244" i="23"/>
  <c r="O11347" i="1" s="1"/>
  <c r="C1245" i="23"/>
  <c r="O2798" i="1" s="1"/>
  <c r="C1246" i="23"/>
  <c r="C1247" i="23"/>
  <c r="C1248" i="23"/>
  <c r="O11375" i="1" s="1"/>
  <c r="C1249" i="23"/>
  <c r="O11377" i="1" s="1"/>
  <c r="C1250" i="23"/>
  <c r="C1251" i="23"/>
  <c r="C1252" i="23"/>
  <c r="O11379" i="1" s="1"/>
  <c r="C1253" i="23"/>
  <c r="O11395" i="1" s="1"/>
  <c r="C1254" i="23"/>
  <c r="O11415" i="1" s="1"/>
  <c r="C1255" i="23"/>
  <c r="C1256" i="23"/>
  <c r="C1257" i="23"/>
  <c r="C1258" i="23"/>
  <c r="C1259" i="23"/>
  <c r="C1260" i="23"/>
  <c r="C1261" i="23"/>
  <c r="C1262" i="23"/>
  <c r="C1263" i="23"/>
  <c r="C1264" i="23"/>
  <c r="O11455" i="1" s="1"/>
  <c r="C1265" i="23"/>
  <c r="O11483" i="1" s="1"/>
  <c r="C1266" i="23"/>
  <c r="C1267" i="23"/>
  <c r="C1268" i="23"/>
  <c r="C1269" i="23"/>
  <c r="O3039" i="1" s="1"/>
  <c r="C1270" i="23"/>
  <c r="O3834" i="1" s="1"/>
  <c r="C1271" i="23"/>
  <c r="C1272" i="23"/>
  <c r="C1273" i="23"/>
  <c r="O11515" i="1" s="1"/>
  <c r="C1274" i="23"/>
  <c r="O11523" i="1" s="1"/>
  <c r="C1275" i="23"/>
  <c r="C1276" i="23"/>
  <c r="O11535" i="1" s="1"/>
  <c r="C1277" i="23"/>
  <c r="C1278" i="23"/>
  <c r="O11559" i="1" s="1"/>
  <c r="C1279" i="23"/>
  <c r="C1280" i="23"/>
  <c r="O11567" i="1" s="1"/>
  <c r="C1281" i="23"/>
  <c r="C1282" i="23"/>
  <c r="C1283" i="23"/>
  <c r="C1284" i="23"/>
  <c r="C1285" i="23"/>
  <c r="C1286" i="23"/>
  <c r="O56" i="1" s="1"/>
  <c r="C1287" i="23"/>
  <c r="C1288" i="23"/>
  <c r="O11596" i="1" s="1"/>
  <c r="C1289" i="23"/>
  <c r="O11599" i="1" s="1"/>
  <c r="C1290" i="23"/>
  <c r="C1291" i="23"/>
  <c r="C1292" i="23"/>
  <c r="O11619" i="1" s="1"/>
  <c r="C1293" i="23"/>
  <c r="O12582" i="1" s="1"/>
  <c r="C1294" i="23"/>
  <c r="C1295" i="23"/>
  <c r="C1296" i="23"/>
  <c r="O11699" i="1" s="1"/>
  <c r="C1297" i="23"/>
  <c r="O11779" i="1" s="1"/>
  <c r="C1298" i="23"/>
  <c r="C1299" i="23"/>
  <c r="C1300" i="23"/>
  <c r="O11823" i="1" s="1"/>
  <c r="C1301" i="23"/>
  <c r="O11831" i="1" s="1"/>
  <c r="C1302" i="23"/>
  <c r="C1303" i="23"/>
  <c r="C1304" i="23"/>
  <c r="O11891" i="1" s="1"/>
  <c r="C1305" i="23"/>
  <c r="O11899" i="1" s="1"/>
  <c r="C1306" i="23"/>
  <c r="O11903" i="1" s="1"/>
  <c r="C1307" i="23"/>
  <c r="C1308" i="23"/>
  <c r="O11915" i="1" s="1"/>
  <c r="C1309" i="23"/>
  <c r="O11919" i="1" s="1"/>
  <c r="C1310" i="23"/>
  <c r="O11927" i="1" s="1"/>
  <c r="C1311" i="23"/>
  <c r="C1312" i="23"/>
  <c r="O11943" i="1" s="1"/>
  <c r="C1313" i="23"/>
  <c r="C1314" i="23"/>
  <c r="C1315" i="23"/>
  <c r="C1316" i="23"/>
  <c r="C1317" i="23"/>
  <c r="C1318" i="23"/>
  <c r="C1319" i="23"/>
  <c r="C1320" i="23"/>
  <c r="C1321" i="23"/>
  <c r="O11951" i="1" s="1"/>
  <c r="C1322" i="23"/>
  <c r="O11960" i="1" s="1"/>
  <c r="C1323" i="23"/>
  <c r="C1324" i="23"/>
  <c r="C1325" i="23"/>
  <c r="C1326" i="23"/>
  <c r="C1327" i="23"/>
  <c r="C1328" i="23"/>
  <c r="C1329" i="23"/>
  <c r="C1330" i="23"/>
  <c r="O11987" i="1" s="1"/>
  <c r="C1331" i="23"/>
  <c r="C1332" i="23"/>
  <c r="C1333" i="23"/>
  <c r="C1334" i="23"/>
  <c r="C1335" i="23"/>
  <c r="C1336" i="23"/>
  <c r="O12023" i="1" s="1"/>
  <c r="C1337" i="23"/>
  <c r="O12031" i="1" s="1"/>
  <c r="C1338" i="23"/>
  <c r="O12083" i="1" s="1"/>
  <c r="C1339" i="23"/>
  <c r="C1340" i="23"/>
  <c r="C1341" i="23"/>
  <c r="C1342" i="23"/>
  <c r="C1343" i="23"/>
  <c r="C1344" i="23"/>
  <c r="O12191" i="1" s="1"/>
  <c r="C1345" i="23"/>
  <c r="O12215" i="1" s="1"/>
  <c r="C1346" i="23"/>
  <c r="O12227" i="1" s="1"/>
  <c r="C1347" i="23"/>
  <c r="C1348" i="23"/>
  <c r="O12255" i="1" s="1"/>
  <c r="C1349" i="23"/>
  <c r="O12279" i="1" s="1"/>
  <c r="C1350" i="23"/>
  <c r="O12283" i="1" s="1"/>
  <c r="C1351" i="23"/>
  <c r="C1352" i="23"/>
  <c r="O12335" i="1" s="1"/>
  <c r="C1353" i="23"/>
  <c r="O12363" i="1" s="1"/>
  <c r="C1354" i="23"/>
  <c r="O12379" i="1" s="1"/>
  <c r="C1355" i="23"/>
  <c r="C1356" i="23"/>
  <c r="O12402" i="1" s="1"/>
  <c r="C1357" i="23"/>
  <c r="O12403" i="1" s="1"/>
  <c r="C1358" i="23"/>
  <c r="C1359" i="23"/>
  <c r="C1360" i="23"/>
  <c r="O12407" i="1" s="1"/>
  <c r="C1361" i="23"/>
  <c r="O12419" i="1" s="1"/>
  <c r="C1362" i="23"/>
  <c r="C1363" i="23"/>
  <c r="C1364" i="23"/>
  <c r="O12443" i="1" s="1"/>
  <c r="C1365" i="23"/>
  <c r="O12471" i="1" s="1"/>
  <c r="C1366" i="23"/>
  <c r="C1367" i="23"/>
  <c r="C1368" i="23"/>
  <c r="O12511" i="1" s="1"/>
  <c r="C1369" i="23"/>
  <c r="C1370" i="23"/>
  <c r="O12547" i="1" s="1"/>
  <c r="C1371" i="23"/>
  <c r="C1372" i="23"/>
  <c r="C1373" i="23"/>
  <c r="C2" i="23"/>
  <c r="O5688" i="1" s="1"/>
  <c r="N2" i="1"/>
  <c r="G16" i="23"/>
  <c r="G48" i="23"/>
  <c r="G2" i="23"/>
  <c r="G4" i="23"/>
  <c r="G5" i="23"/>
  <c r="G6" i="23"/>
  <c r="G7" i="23"/>
  <c r="G8" i="23"/>
  <c r="G9" i="23"/>
  <c r="G10" i="23"/>
  <c r="G11" i="23"/>
  <c r="G12" i="23"/>
  <c r="G13" i="23"/>
  <c r="G14" i="23"/>
  <c r="G15" i="23"/>
  <c r="G17" i="23"/>
  <c r="G18" i="23"/>
  <c r="G19" i="23"/>
  <c r="G20" i="23"/>
  <c r="G22" i="23"/>
  <c r="G23" i="23"/>
  <c r="G24" i="23"/>
  <c r="G25" i="23"/>
  <c r="G26" i="23"/>
  <c r="G27" i="23"/>
  <c r="G28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63" i="23"/>
  <c r="G64" i="23" s="1"/>
  <c r="N316" i="1"/>
  <c r="N4690" i="1"/>
  <c r="N7781" i="1"/>
  <c r="N319" i="1"/>
  <c r="N4694" i="1"/>
  <c r="N7782" i="1"/>
  <c r="N320" i="1"/>
  <c r="N322" i="1"/>
  <c r="N327" i="1"/>
  <c r="N7783" i="1"/>
  <c r="N7784" i="1"/>
  <c r="N7785" i="1"/>
  <c r="N330" i="1"/>
  <c r="N9013" i="1"/>
  <c r="N8429" i="1"/>
  <c r="N7786" i="1"/>
  <c r="N8430" i="1"/>
  <c r="N9803" i="1"/>
  <c r="N7787" i="1"/>
  <c r="N8450" i="1"/>
  <c r="N10714" i="1"/>
  <c r="N24" i="1"/>
  <c r="N8431" i="1"/>
  <c r="N8987" i="1"/>
  <c r="N27" i="1"/>
  <c r="N1692" i="1"/>
  <c r="N8488" i="1"/>
  <c r="N7943" i="1"/>
  <c r="N331" i="1"/>
  <c r="N332" i="1"/>
  <c r="N33" i="1"/>
  <c r="N34" i="1"/>
  <c r="N8467" i="1"/>
  <c r="N36" i="1"/>
  <c r="N37" i="1"/>
  <c r="N8432" i="1"/>
  <c r="N39" i="1"/>
  <c r="N86" i="1"/>
  <c r="N10715" i="1"/>
  <c r="N8489" i="1"/>
  <c r="N7925" i="1"/>
  <c r="N87" i="1"/>
  <c r="N45" i="1"/>
  <c r="N90" i="1"/>
  <c r="N9804" i="1"/>
  <c r="N91" i="1"/>
  <c r="N49" i="1"/>
  <c r="N8433" i="1"/>
  <c r="N51" i="1"/>
  <c r="N52" i="1"/>
  <c r="N8490" i="1"/>
  <c r="N7788" i="1"/>
  <c r="N55" i="1"/>
  <c r="N56" i="1"/>
  <c r="N57" i="1"/>
  <c r="N3386" i="1"/>
  <c r="N8451" i="1"/>
  <c r="N60" i="1"/>
  <c r="N61" i="1"/>
  <c r="N62" i="1"/>
  <c r="N9805" i="1"/>
  <c r="N1695" i="1"/>
  <c r="N92" i="1"/>
  <c r="N11609" i="1"/>
  <c r="N8452" i="1"/>
  <c r="N68" i="1"/>
  <c r="N95" i="1"/>
  <c r="N70" i="1"/>
  <c r="N80" i="1"/>
  <c r="N72" i="1"/>
  <c r="N8491" i="1"/>
  <c r="N9806" i="1"/>
  <c r="N96" i="1"/>
  <c r="N8453" i="1"/>
  <c r="N11495" i="1"/>
  <c r="N8994" i="1"/>
  <c r="N10716" i="1"/>
  <c r="N7926" i="1"/>
  <c r="N8468" i="1"/>
  <c r="N8492" i="1"/>
  <c r="N8434" i="1"/>
  <c r="N84" i="1"/>
  <c r="N8435" i="1"/>
  <c r="N8493" i="1"/>
  <c r="N8494" i="1"/>
  <c r="N88" i="1"/>
  <c r="N89" i="1"/>
  <c r="N592" i="1"/>
  <c r="N8495" i="1"/>
  <c r="N11610" i="1"/>
  <c r="N93" i="1"/>
  <c r="N94" i="1"/>
  <c r="N8496" i="1"/>
  <c r="N8454" i="1"/>
  <c r="N97" i="1"/>
  <c r="N8436" i="1"/>
  <c r="N99" i="1"/>
  <c r="N100" i="1"/>
  <c r="N101" i="1"/>
  <c r="N8437" i="1"/>
  <c r="N103" i="1"/>
  <c r="N104" i="1"/>
  <c r="N8455" i="1"/>
  <c r="N106" i="1"/>
  <c r="N107" i="1"/>
  <c r="N108" i="1"/>
  <c r="N8438" i="1"/>
  <c r="N110" i="1"/>
  <c r="N8497" i="1"/>
  <c r="N112" i="1"/>
  <c r="N113" i="1"/>
  <c r="N114" i="1"/>
  <c r="N8439" i="1"/>
  <c r="N116" i="1"/>
  <c r="N8988" i="1"/>
  <c r="N118" i="1"/>
  <c r="N119" i="1"/>
  <c r="N8440" i="1"/>
  <c r="N8498" i="1"/>
  <c r="N8441" i="1"/>
  <c r="N123" i="1"/>
  <c r="N124" i="1"/>
  <c r="N125" i="1"/>
  <c r="N126" i="1"/>
  <c r="N127" i="1"/>
  <c r="N128" i="1"/>
  <c r="N8456" i="1"/>
  <c r="N8442" i="1"/>
  <c r="N131" i="1"/>
  <c r="N8428" i="1"/>
  <c r="N133" i="1"/>
  <c r="N134" i="1"/>
  <c r="N11611" i="1"/>
  <c r="N11496" i="1"/>
  <c r="N137" i="1"/>
  <c r="N138" i="1"/>
  <c r="N139" i="1"/>
  <c r="N140" i="1"/>
  <c r="N141" i="1"/>
  <c r="N142" i="1"/>
  <c r="N8457" i="1"/>
  <c r="N144" i="1"/>
  <c r="N145" i="1"/>
  <c r="N146" i="1"/>
  <c r="N8458" i="1"/>
  <c r="N148" i="1"/>
  <c r="N149" i="1"/>
  <c r="N150" i="1"/>
  <c r="N11497" i="1"/>
  <c r="N152" i="1"/>
  <c r="N153" i="1"/>
  <c r="N154" i="1"/>
  <c r="N8443" i="1"/>
  <c r="N8444" i="1"/>
  <c r="N157" i="1"/>
  <c r="N158" i="1"/>
  <c r="N159" i="1"/>
  <c r="N8499" i="1"/>
  <c r="N665" i="1"/>
  <c r="N8459" i="1"/>
  <c r="N8460" i="1"/>
  <c r="N164" i="1"/>
  <c r="N165" i="1"/>
  <c r="N166" i="1"/>
  <c r="N167" i="1"/>
  <c r="N168" i="1"/>
  <c r="N9016" i="1"/>
  <c r="N170" i="1"/>
  <c r="N9014" i="1"/>
  <c r="N593" i="1"/>
  <c r="N8445" i="1"/>
  <c r="N174" i="1"/>
  <c r="N11498" i="1"/>
  <c r="N176" i="1"/>
  <c r="N177" i="1"/>
  <c r="N178" i="1"/>
  <c r="N179" i="1"/>
  <c r="N11499" i="1"/>
  <c r="N8992" i="1"/>
  <c r="N182" i="1"/>
  <c r="N8446" i="1"/>
  <c r="N9166" i="1"/>
  <c r="N7944" i="1"/>
  <c r="N9807" i="1"/>
  <c r="N594" i="1"/>
  <c r="N8447" i="1"/>
  <c r="N8087" i="1"/>
  <c r="N190" i="1"/>
  <c r="N191" i="1"/>
  <c r="N11500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7939" i="1"/>
  <c r="N8088" i="1"/>
  <c r="N209" i="1"/>
  <c r="N6534" i="1"/>
  <c r="N211" i="1"/>
  <c r="N595" i="1"/>
  <c r="N6535" i="1"/>
  <c r="N214" i="1"/>
  <c r="N215" i="1"/>
  <c r="N216" i="1"/>
  <c r="N217" i="1"/>
  <c r="N218" i="1"/>
  <c r="N219" i="1"/>
  <c r="N8995" i="1"/>
  <c r="N221" i="1"/>
  <c r="N4719" i="1"/>
  <c r="N223" i="1"/>
  <c r="N224" i="1"/>
  <c r="N225" i="1"/>
  <c r="N226" i="1"/>
  <c r="N227" i="1"/>
  <c r="N228" i="1"/>
  <c r="N229" i="1"/>
  <c r="N8448" i="1"/>
  <c r="N8500" i="1"/>
  <c r="N597" i="1"/>
  <c r="N233" i="1"/>
  <c r="N234" i="1"/>
  <c r="N235" i="1"/>
  <c r="N236" i="1"/>
  <c r="N117" i="1"/>
  <c r="N120" i="1"/>
  <c r="N9704" i="1"/>
  <c r="N7770" i="1"/>
  <c r="N241" i="1"/>
  <c r="N242" i="1"/>
  <c r="N243" i="1"/>
  <c r="N7771" i="1"/>
  <c r="N245" i="1"/>
  <c r="N246" i="1"/>
  <c r="N247" i="1"/>
  <c r="N248" i="1"/>
  <c r="N249" i="1"/>
  <c r="N250" i="1"/>
  <c r="N11900" i="1"/>
  <c r="N252" i="1"/>
  <c r="N253" i="1"/>
  <c r="N254" i="1"/>
  <c r="N11901" i="1"/>
  <c r="N256" i="1"/>
  <c r="N257" i="1"/>
  <c r="N258" i="1"/>
  <c r="N10843" i="1"/>
  <c r="N260" i="1"/>
  <c r="N11902" i="1"/>
  <c r="N8461" i="1"/>
  <c r="N8462" i="1"/>
  <c r="N264" i="1"/>
  <c r="N265" i="1"/>
  <c r="N266" i="1"/>
  <c r="N267" i="1"/>
  <c r="N8089" i="1"/>
  <c r="N269" i="1"/>
  <c r="N270" i="1"/>
  <c r="N5718" i="1"/>
  <c r="N5696" i="1"/>
  <c r="N273" i="1"/>
  <c r="N5709" i="1"/>
  <c r="N10846" i="1"/>
  <c r="N276" i="1"/>
  <c r="N277" i="1"/>
  <c r="N667" i="1"/>
  <c r="N5462" i="1"/>
  <c r="N280" i="1"/>
  <c r="N281" i="1"/>
  <c r="N282" i="1"/>
  <c r="N283" i="1"/>
  <c r="N284" i="1"/>
  <c r="N285" i="1"/>
  <c r="N8449" i="1"/>
  <c r="N8090" i="1"/>
  <c r="N288" i="1"/>
  <c r="N289" i="1"/>
  <c r="N11903" i="1"/>
  <c r="N291" i="1"/>
  <c r="N292" i="1"/>
  <c r="N293" i="1"/>
  <c r="N294" i="1"/>
  <c r="N295" i="1"/>
  <c r="N296" i="1"/>
  <c r="N297" i="1"/>
  <c r="N298" i="1"/>
  <c r="N299" i="1"/>
  <c r="N8091" i="1"/>
  <c r="N11501" i="1"/>
  <c r="N121" i="1"/>
  <c r="N11904" i="1"/>
  <c r="N304" i="1"/>
  <c r="N305" i="1"/>
  <c r="N306" i="1"/>
  <c r="N9705" i="1"/>
  <c r="N308" i="1"/>
  <c r="N309" i="1"/>
  <c r="N8463" i="1"/>
  <c r="N7773" i="1"/>
  <c r="N312" i="1"/>
  <c r="N8941" i="1"/>
  <c r="N314" i="1"/>
  <c r="N8464" i="1"/>
  <c r="N8938" i="1"/>
  <c r="N317" i="1"/>
  <c r="N318" i="1"/>
  <c r="N8092" i="1"/>
  <c r="N11612" i="1"/>
  <c r="N321" i="1"/>
  <c r="N11613" i="1"/>
  <c r="N323" i="1"/>
  <c r="N324" i="1"/>
  <c r="N325" i="1"/>
  <c r="N326" i="1"/>
  <c r="N11614" i="1"/>
  <c r="N328" i="1"/>
  <c r="N329" i="1"/>
  <c r="N11615" i="1"/>
  <c r="N10847" i="1"/>
  <c r="N81" i="1"/>
  <c r="N333" i="1"/>
  <c r="N334" i="1"/>
  <c r="N335" i="1"/>
  <c r="N336" i="1"/>
  <c r="N337" i="1"/>
  <c r="N338" i="1"/>
  <c r="N339" i="1"/>
  <c r="N122" i="1"/>
  <c r="N341" i="1"/>
  <c r="N601" i="1"/>
  <c r="N343" i="1"/>
  <c r="N7774" i="1"/>
  <c r="N129" i="1"/>
  <c r="N346" i="1"/>
  <c r="N9706" i="1"/>
  <c r="N10844" i="1"/>
  <c r="N8505" i="1"/>
  <c r="N350" i="1"/>
  <c r="N11502" i="1"/>
  <c r="N352" i="1"/>
  <c r="N353" i="1"/>
  <c r="N354" i="1"/>
  <c r="N355" i="1"/>
  <c r="N356" i="1"/>
  <c r="N357" i="1"/>
  <c r="N8506" i="1"/>
  <c r="N359" i="1"/>
  <c r="N603" i="1"/>
  <c r="N361" i="1"/>
  <c r="N362" i="1"/>
  <c r="N363" i="1"/>
  <c r="N130" i="1"/>
  <c r="N365" i="1"/>
  <c r="N366" i="1"/>
  <c r="N7776" i="1"/>
  <c r="N368" i="1"/>
  <c r="N369" i="1"/>
  <c r="N604" i="1"/>
  <c r="N371" i="1"/>
  <c r="N372" i="1"/>
  <c r="N373" i="1"/>
  <c r="N374" i="1"/>
  <c r="N8469" i="1"/>
  <c r="N132" i="1"/>
  <c r="N377" i="1"/>
  <c r="N8470" i="1"/>
  <c r="N379" i="1"/>
  <c r="N380" i="1"/>
  <c r="N5510" i="1"/>
  <c r="N135" i="1"/>
  <c r="N136" i="1"/>
  <c r="N8942" i="1"/>
  <c r="N385" i="1"/>
  <c r="N386" i="1"/>
  <c r="N8472" i="1"/>
  <c r="N11943" i="1"/>
  <c r="N389" i="1"/>
  <c r="N606" i="1"/>
  <c r="N391" i="1"/>
  <c r="N392" i="1"/>
  <c r="N393" i="1"/>
  <c r="N82" i="1"/>
  <c r="N395" i="1"/>
  <c r="N396" i="1"/>
  <c r="N397" i="1"/>
  <c r="N398" i="1"/>
  <c r="N399" i="1"/>
  <c r="N400" i="1"/>
  <c r="N401" i="1"/>
  <c r="N402" i="1"/>
  <c r="N5719" i="1"/>
  <c r="N9707" i="1"/>
  <c r="N9709" i="1"/>
  <c r="N406" i="1"/>
  <c r="N5698" i="1"/>
  <c r="N408" i="1"/>
  <c r="N409" i="1"/>
  <c r="N8669" i="1"/>
  <c r="N411" i="1"/>
  <c r="N608" i="1"/>
  <c r="N623" i="1"/>
  <c r="N7945" i="1"/>
  <c r="N8474" i="1"/>
  <c r="N416" i="1"/>
  <c r="N417" i="1"/>
  <c r="N638" i="1"/>
  <c r="N640" i="1"/>
  <c r="N420" i="1"/>
  <c r="N421" i="1"/>
  <c r="N9711" i="1"/>
  <c r="N423" i="1"/>
  <c r="N424" i="1"/>
  <c r="N6536" i="1"/>
  <c r="N642" i="1"/>
  <c r="N427" i="1"/>
  <c r="N428" i="1"/>
  <c r="N429" i="1"/>
  <c r="N9808" i="1"/>
  <c r="N431" i="1"/>
  <c r="N83" i="1"/>
  <c r="N11616" i="1"/>
  <c r="N434" i="1"/>
  <c r="N4922" i="1"/>
  <c r="N436" i="1"/>
  <c r="N4929" i="1"/>
  <c r="N8476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11503" i="1"/>
  <c r="N452" i="1"/>
  <c r="N7946" i="1"/>
  <c r="N454" i="1"/>
  <c r="N5353" i="1"/>
  <c r="N2525" i="1"/>
  <c r="N3370" i="1"/>
  <c r="N3372" i="1"/>
  <c r="N459" i="1"/>
  <c r="N460" i="1"/>
  <c r="N461" i="1"/>
  <c r="N462" i="1"/>
  <c r="N463" i="1"/>
  <c r="N9714" i="1"/>
  <c r="N85" i="1"/>
  <c r="N8670" i="1"/>
  <c r="N467" i="1"/>
  <c r="N5005" i="1"/>
  <c r="N668" i="1"/>
  <c r="N643" i="1"/>
  <c r="N5720" i="1"/>
  <c r="N472" i="1"/>
  <c r="N473" i="1"/>
  <c r="N474" i="1"/>
  <c r="N5699" i="1"/>
  <c r="N476" i="1"/>
  <c r="N477" i="1"/>
  <c r="N478" i="1"/>
  <c r="N5917" i="1"/>
  <c r="N9167" i="1"/>
  <c r="N8478" i="1"/>
  <c r="N482" i="1"/>
  <c r="N483" i="1"/>
  <c r="N484" i="1"/>
  <c r="N485" i="1"/>
  <c r="N486" i="1"/>
  <c r="N487" i="1"/>
  <c r="N488" i="1"/>
  <c r="N5710" i="1"/>
  <c r="N490" i="1"/>
  <c r="N491" i="1"/>
  <c r="N492" i="1"/>
  <c r="N493" i="1"/>
  <c r="N494" i="1"/>
  <c r="N495" i="1"/>
  <c r="N9284" i="1"/>
  <c r="N8507" i="1"/>
  <c r="N498" i="1"/>
  <c r="N499" i="1"/>
  <c r="N6537" i="1"/>
  <c r="N11437" i="1"/>
  <c r="N5318" i="1"/>
  <c r="N9715" i="1"/>
  <c r="N8939" i="1"/>
  <c r="N8479" i="1"/>
  <c r="N506" i="1"/>
  <c r="N9716" i="1"/>
  <c r="N508" i="1"/>
  <c r="N9718" i="1"/>
  <c r="N510" i="1"/>
  <c r="N511" i="1"/>
  <c r="N512" i="1"/>
  <c r="N6538" i="1"/>
  <c r="N8093" i="1"/>
  <c r="N11438" i="1"/>
  <c r="N11504" i="1"/>
  <c r="N517" i="1"/>
  <c r="N518" i="1"/>
  <c r="N519" i="1"/>
  <c r="N520" i="1"/>
  <c r="N521" i="1"/>
  <c r="N522" i="1"/>
  <c r="N523" i="1"/>
  <c r="N524" i="1"/>
  <c r="N525" i="1"/>
  <c r="N526" i="1"/>
  <c r="N527" i="1"/>
  <c r="N8094" i="1"/>
  <c r="N7940" i="1"/>
  <c r="N4770" i="1"/>
  <c r="N531" i="1"/>
  <c r="N2303" i="1"/>
  <c r="N2305" i="1"/>
  <c r="N6539" i="1"/>
  <c r="N535" i="1"/>
  <c r="N536" i="1"/>
  <c r="N537" i="1"/>
  <c r="N11505" i="1"/>
  <c r="N6540" i="1"/>
  <c r="N2895" i="1"/>
  <c r="N541" i="1"/>
  <c r="N542" i="1"/>
  <c r="N543" i="1"/>
  <c r="N544" i="1"/>
  <c r="N545" i="1"/>
  <c r="N9719" i="1"/>
  <c r="N6541" i="1"/>
  <c r="N5511" i="1"/>
  <c r="N549" i="1"/>
  <c r="N6542" i="1"/>
  <c r="N8480" i="1"/>
  <c r="N187" i="1"/>
  <c r="N553" i="1"/>
  <c r="N6544" i="1"/>
  <c r="N555" i="1"/>
  <c r="N11566" i="1"/>
  <c r="N557" i="1"/>
  <c r="N5512" i="1"/>
  <c r="N559" i="1"/>
  <c r="N11439" i="1"/>
  <c r="N561" i="1"/>
  <c r="N562" i="1"/>
  <c r="N563" i="1"/>
  <c r="N564" i="1"/>
  <c r="N565" i="1"/>
  <c r="N566" i="1"/>
  <c r="N4633" i="1"/>
  <c r="N568" i="1"/>
  <c r="N569" i="1"/>
  <c r="N4673" i="1"/>
  <c r="N5721" i="1"/>
  <c r="N5700" i="1"/>
  <c r="N573" i="1"/>
  <c r="N574" i="1"/>
  <c r="N4817" i="1"/>
  <c r="N4803" i="1"/>
  <c r="N5006" i="1"/>
  <c r="N11929" i="1"/>
  <c r="N579" i="1"/>
  <c r="N580" i="1"/>
  <c r="N11930" i="1"/>
  <c r="N6545" i="1"/>
  <c r="N583" i="1"/>
  <c r="N11823" i="1"/>
  <c r="N6546" i="1"/>
  <c r="N7777" i="1"/>
  <c r="N7941" i="1"/>
  <c r="N2912" i="1"/>
  <c r="N589" i="1"/>
  <c r="N4813" i="1"/>
  <c r="N591" i="1"/>
  <c r="N3531" i="1"/>
  <c r="N11931" i="1"/>
  <c r="N8671" i="1"/>
  <c r="N8672" i="1"/>
  <c r="N596" i="1"/>
  <c r="N11932" i="1"/>
  <c r="N598" i="1"/>
  <c r="N599" i="1"/>
  <c r="N600" i="1"/>
  <c r="N11440" i="1"/>
  <c r="N602" i="1"/>
  <c r="N11933" i="1"/>
  <c r="N11567" i="1"/>
  <c r="N605" i="1"/>
  <c r="N4808" i="1"/>
  <c r="N607" i="1"/>
  <c r="N10845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867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188" i="1"/>
  <c r="N639" i="1"/>
  <c r="N4404" i="1"/>
  <c r="N641" i="1"/>
  <c r="N6547" i="1"/>
  <c r="N645" i="1"/>
  <c r="N644" i="1"/>
  <c r="N8481" i="1"/>
  <c r="N8482" i="1"/>
  <c r="N10921" i="1"/>
  <c r="N648" i="1"/>
  <c r="N649" i="1"/>
  <c r="N650" i="1"/>
  <c r="N651" i="1"/>
  <c r="N8484" i="1"/>
  <c r="N6548" i="1"/>
  <c r="N654" i="1"/>
  <c r="N1130" i="1"/>
  <c r="N646" i="1"/>
  <c r="N657" i="1"/>
  <c r="N1121" i="1"/>
  <c r="N659" i="1"/>
  <c r="N8940" i="1"/>
  <c r="N661" i="1"/>
  <c r="N662" i="1"/>
  <c r="N663" i="1"/>
  <c r="N6549" i="1"/>
  <c r="N4821" i="1"/>
  <c r="N666" i="1"/>
  <c r="N6550" i="1"/>
  <c r="N8485" i="1"/>
  <c r="N189" i="1"/>
  <c r="N670" i="1"/>
  <c r="N671" i="1"/>
  <c r="N672" i="1"/>
  <c r="N673" i="1"/>
  <c r="N674" i="1"/>
  <c r="N675" i="1"/>
  <c r="N676" i="1"/>
  <c r="N677" i="1"/>
  <c r="N6551" i="1"/>
  <c r="N8674" i="1"/>
  <c r="N8989" i="1"/>
  <c r="N681" i="1"/>
  <c r="N682" i="1"/>
  <c r="N5735" i="1"/>
  <c r="N4839" i="1"/>
  <c r="N685" i="1"/>
  <c r="N686" i="1"/>
  <c r="N647" i="1"/>
  <c r="N8675" i="1"/>
  <c r="N11271" i="1"/>
  <c r="N690" i="1"/>
  <c r="N8095" i="1"/>
  <c r="N8096" i="1"/>
  <c r="N693" i="1"/>
  <c r="N11944" i="1"/>
  <c r="N695" i="1"/>
  <c r="N10848" i="1"/>
  <c r="N8676" i="1"/>
  <c r="N6552" i="1"/>
  <c r="N699" i="1"/>
  <c r="N5582" i="1"/>
  <c r="N6553" i="1"/>
  <c r="N702" i="1"/>
  <c r="N5319" i="1"/>
  <c r="N704" i="1"/>
  <c r="N7927" i="1"/>
  <c r="N8993" i="1"/>
  <c r="N1134" i="1"/>
  <c r="N4063" i="1"/>
  <c r="N652" i="1"/>
  <c r="N3508" i="1"/>
  <c r="N711" i="1"/>
  <c r="N712" i="1"/>
  <c r="N713" i="1"/>
  <c r="N714" i="1"/>
  <c r="N11934" i="1"/>
  <c r="N716" i="1"/>
  <c r="N717" i="1"/>
  <c r="N718" i="1"/>
  <c r="N719" i="1"/>
  <c r="N720" i="1"/>
  <c r="N721" i="1"/>
  <c r="N722" i="1"/>
  <c r="N723" i="1"/>
  <c r="N724" i="1"/>
  <c r="N725" i="1"/>
  <c r="N653" i="1"/>
  <c r="N1122" i="1"/>
  <c r="N4634" i="1"/>
  <c r="N6554" i="1"/>
  <c r="N730" i="1"/>
  <c r="N731" i="1"/>
  <c r="N4842" i="1"/>
  <c r="N733" i="1"/>
  <c r="N734" i="1"/>
  <c r="N11935" i="1"/>
  <c r="N736" i="1"/>
  <c r="N5565" i="1"/>
  <c r="N4064" i="1"/>
  <c r="N3506" i="1"/>
  <c r="N5567" i="1"/>
  <c r="N741" i="1"/>
  <c r="N5563" i="1"/>
  <c r="N743" i="1"/>
  <c r="N1847" i="1"/>
  <c r="N11936" i="1"/>
  <c r="N746" i="1"/>
  <c r="N747" i="1"/>
  <c r="N748" i="1"/>
  <c r="N11272" i="1"/>
  <c r="N750" i="1"/>
  <c r="N11945" i="1"/>
  <c r="N3704" i="1"/>
  <c r="N753" i="1"/>
  <c r="N754" i="1"/>
  <c r="N7778" i="1"/>
  <c r="N756" i="1"/>
  <c r="N2925" i="1"/>
  <c r="N758" i="1"/>
  <c r="N10997" i="1"/>
  <c r="N760" i="1"/>
  <c r="N4932" i="1"/>
  <c r="N11937" i="1"/>
  <c r="N12427" i="1"/>
  <c r="N764" i="1"/>
  <c r="N765" i="1"/>
  <c r="N3705" i="1"/>
  <c r="N767" i="1"/>
  <c r="N768" i="1"/>
  <c r="N769" i="1"/>
  <c r="N770" i="1"/>
  <c r="N771" i="1"/>
  <c r="N772" i="1"/>
  <c r="N773" i="1"/>
  <c r="N774" i="1"/>
  <c r="N775" i="1"/>
  <c r="N776" i="1"/>
  <c r="N777" i="1"/>
  <c r="N4933" i="1"/>
  <c r="N4934" i="1"/>
  <c r="N780" i="1"/>
  <c r="N781" i="1"/>
  <c r="N782" i="1"/>
  <c r="N783" i="1"/>
  <c r="N784" i="1"/>
  <c r="N785" i="1"/>
  <c r="N786" i="1"/>
  <c r="N787" i="1"/>
  <c r="N788" i="1"/>
  <c r="N789" i="1"/>
  <c r="N790" i="1"/>
  <c r="N9720" i="1"/>
  <c r="N792" i="1"/>
  <c r="N9721" i="1"/>
  <c r="N794" i="1"/>
  <c r="N795" i="1"/>
  <c r="N796" i="1"/>
  <c r="N797" i="1"/>
  <c r="N798" i="1"/>
  <c r="N799" i="1"/>
  <c r="N800" i="1"/>
  <c r="N801" i="1"/>
  <c r="N802" i="1"/>
  <c r="N803" i="1"/>
  <c r="N804" i="1"/>
  <c r="N11441" i="1"/>
  <c r="N806" i="1"/>
  <c r="N11938" i="1"/>
  <c r="N5722" i="1"/>
  <c r="N11946" i="1"/>
  <c r="N810" i="1"/>
  <c r="N811" i="1"/>
  <c r="N812" i="1"/>
  <c r="N813" i="1"/>
  <c r="N814" i="1"/>
  <c r="N6555" i="1"/>
  <c r="N2913" i="1"/>
  <c r="N817" i="1"/>
  <c r="N5701" i="1"/>
  <c r="N819" i="1"/>
  <c r="N820" i="1"/>
  <c r="N11905" i="1"/>
  <c r="N11506" i="1"/>
  <c r="N823" i="1"/>
  <c r="N824" i="1"/>
  <c r="N4935" i="1"/>
  <c r="N826" i="1"/>
  <c r="N11939" i="1"/>
  <c r="N4936" i="1"/>
  <c r="N5711" i="1"/>
  <c r="N830" i="1"/>
  <c r="N11273" i="1"/>
  <c r="N7928" i="1"/>
  <c r="N143" i="1"/>
  <c r="N834" i="1"/>
  <c r="N11940" i="1"/>
  <c r="N836" i="1"/>
  <c r="N837" i="1"/>
  <c r="N5723" i="1"/>
  <c r="N4832" i="1"/>
  <c r="N7947" i="1"/>
  <c r="N841" i="1"/>
  <c r="N3706" i="1"/>
  <c r="N437" i="1"/>
  <c r="N844" i="1"/>
  <c r="N845" i="1"/>
  <c r="N2914" i="1"/>
  <c r="N847" i="1"/>
  <c r="N8097" i="1"/>
  <c r="N849" i="1"/>
  <c r="N850" i="1"/>
  <c r="N6556" i="1"/>
  <c r="N852" i="1"/>
  <c r="N2558" i="1"/>
  <c r="N10684" i="1"/>
  <c r="N855" i="1"/>
  <c r="N856" i="1"/>
  <c r="N857" i="1"/>
  <c r="N858" i="1"/>
  <c r="N859" i="1"/>
  <c r="N860" i="1"/>
  <c r="N861" i="1"/>
  <c r="N2896" i="1"/>
  <c r="N863" i="1"/>
  <c r="N864" i="1"/>
  <c r="N865" i="1"/>
  <c r="N10685" i="1"/>
  <c r="N867" i="1"/>
  <c r="N868" i="1"/>
  <c r="N869" i="1"/>
  <c r="N870" i="1"/>
  <c r="N871" i="1"/>
  <c r="N872" i="1"/>
  <c r="N10686" i="1"/>
  <c r="N874" i="1"/>
  <c r="N11941" i="1"/>
  <c r="N876" i="1"/>
  <c r="N6557" i="1"/>
  <c r="N6558" i="1"/>
  <c r="N4937" i="1"/>
  <c r="N880" i="1"/>
  <c r="N881" i="1"/>
  <c r="N8098" i="1"/>
  <c r="N883" i="1"/>
  <c r="N533" i="1"/>
  <c r="N885" i="1"/>
  <c r="N886" i="1"/>
  <c r="N887" i="1"/>
  <c r="N888" i="1"/>
  <c r="N6076" i="1"/>
  <c r="N8486" i="1"/>
  <c r="N7779" i="1"/>
  <c r="N6559" i="1"/>
  <c r="N12428" i="1"/>
  <c r="N5702" i="1"/>
  <c r="N895" i="1"/>
  <c r="N896" i="1"/>
  <c r="N11274" i="1"/>
  <c r="N5320" i="1"/>
  <c r="N899" i="1"/>
  <c r="N900" i="1"/>
  <c r="N901" i="1"/>
  <c r="N5613" i="1"/>
  <c r="N5607" i="1"/>
  <c r="N3393" i="1"/>
  <c r="N655" i="1"/>
  <c r="N906" i="1"/>
  <c r="N907" i="1"/>
  <c r="N6560" i="1"/>
  <c r="N909" i="1"/>
  <c r="N1137" i="1"/>
  <c r="N911" i="1"/>
  <c r="N912" i="1"/>
  <c r="N913" i="1"/>
  <c r="N914" i="1"/>
  <c r="N915" i="1"/>
  <c r="N11824" i="1"/>
  <c r="N6561" i="1"/>
  <c r="N1776" i="1"/>
  <c r="N11275" i="1"/>
  <c r="N5463" i="1"/>
  <c r="N6562" i="1"/>
  <c r="N8935" i="1"/>
  <c r="N923" i="1"/>
  <c r="N1123" i="1"/>
  <c r="N925" i="1"/>
  <c r="N926" i="1"/>
  <c r="N6077" i="1"/>
  <c r="N928" i="1"/>
  <c r="N929" i="1"/>
  <c r="N930" i="1"/>
  <c r="N931" i="1"/>
  <c r="N932" i="1"/>
  <c r="N933" i="1"/>
  <c r="N6563" i="1"/>
  <c r="N12429" i="1"/>
  <c r="N4539" i="1"/>
  <c r="N5724" i="1"/>
  <c r="N938" i="1"/>
  <c r="N3694" i="1"/>
  <c r="N940" i="1"/>
  <c r="N10687" i="1"/>
  <c r="N12430" i="1"/>
  <c r="N5703" i="1"/>
  <c r="N11276" i="1"/>
  <c r="N5354" i="1"/>
  <c r="N946" i="1"/>
  <c r="N947" i="1"/>
  <c r="N948" i="1"/>
  <c r="N949" i="1"/>
  <c r="N5007" i="1"/>
  <c r="N147" i="1"/>
  <c r="N6564" i="1"/>
  <c r="N6565" i="1"/>
  <c r="N9471" i="1"/>
  <c r="N955" i="1"/>
  <c r="N5712" i="1"/>
  <c r="N957" i="1"/>
  <c r="N958" i="1"/>
  <c r="N959" i="1"/>
  <c r="N11942" i="1"/>
  <c r="N961" i="1"/>
  <c r="N962" i="1"/>
  <c r="N9285" i="1"/>
  <c r="N1145" i="1"/>
  <c r="N965" i="1"/>
  <c r="N966" i="1"/>
  <c r="N6078" i="1"/>
  <c r="N968" i="1"/>
  <c r="N10688" i="1"/>
  <c r="N10689" i="1"/>
  <c r="N10690" i="1"/>
  <c r="N10691" i="1"/>
  <c r="N973" i="1"/>
  <c r="N974" i="1"/>
  <c r="N5355" i="1"/>
  <c r="N1125" i="1"/>
  <c r="N12469" i="1"/>
  <c r="N978" i="1"/>
  <c r="N979" i="1"/>
  <c r="N4938" i="1"/>
  <c r="N8211" i="1"/>
  <c r="N4635" i="1"/>
  <c r="N4545" i="1"/>
  <c r="N1146" i="1"/>
  <c r="N985" i="1"/>
  <c r="N986" i="1"/>
  <c r="N5356" i="1"/>
  <c r="N988" i="1"/>
  <c r="N1126" i="1"/>
  <c r="N1549" i="1"/>
  <c r="N5619" i="1"/>
  <c r="N438" i="1"/>
  <c r="N5713" i="1"/>
  <c r="N994" i="1"/>
  <c r="N995" i="1"/>
  <c r="N996" i="1"/>
  <c r="N997" i="1"/>
  <c r="N998" i="1"/>
  <c r="N999" i="1"/>
  <c r="N1000" i="1"/>
  <c r="N6566" i="1"/>
  <c r="N12470" i="1"/>
  <c r="N1003" i="1"/>
  <c r="N1004" i="1"/>
  <c r="N5608" i="1"/>
  <c r="N5614" i="1"/>
  <c r="N10693" i="1"/>
  <c r="N10694" i="1"/>
  <c r="N10695" i="1"/>
  <c r="N10696" i="1"/>
  <c r="N10697" i="1"/>
  <c r="N10698" i="1"/>
  <c r="N10699" i="1"/>
  <c r="N10700" i="1"/>
  <c r="N9722" i="1"/>
  <c r="N1016" i="1"/>
  <c r="N10998" i="1"/>
  <c r="N1018" i="1"/>
  <c r="N9723" i="1"/>
  <c r="N9724" i="1"/>
  <c r="N3695" i="1"/>
  <c r="N1022" i="1"/>
  <c r="N11277" i="1"/>
  <c r="N1024" i="1"/>
  <c r="N1025" i="1"/>
  <c r="N1026" i="1"/>
  <c r="N1027" i="1"/>
  <c r="N5896" i="1"/>
  <c r="N1029" i="1"/>
  <c r="N5357" i="1"/>
  <c r="N6079" i="1"/>
  <c r="N1032" i="1"/>
  <c r="N1033" i="1"/>
  <c r="N534" i="1"/>
  <c r="N10701" i="1"/>
  <c r="N7929" i="1"/>
  <c r="N6567" i="1"/>
  <c r="N5725" i="1"/>
  <c r="N5704" i="1"/>
  <c r="N1040" i="1"/>
  <c r="N4385" i="1"/>
  <c r="N4378" i="1"/>
  <c r="N12431" i="1"/>
  <c r="N4087" i="1"/>
  <c r="N4391" i="1"/>
  <c r="N1046" i="1"/>
  <c r="N4843" i="1"/>
  <c r="N1048" i="1"/>
  <c r="N4397" i="1"/>
  <c r="N2570" i="1"/>
  <c r="N6568" i="1"/>
  <c r="N6569" i="1"/>
  <c r="N5726" i="1"/>
  <c r="N1054" i="1"/>
  <c r="N5705" i="1"/>
  <c r="N12432" i="1"/>
  <c r="N151" i="1"/>
  <c r="N1058" i="1"/>
  <c r="N5714" i="1"/>
  <c r="N6570" i="1"/>
  <c r="N5889" i="1"/>
  <c r="N6080" i="1"/>
  <c r="N1063" i="1"/>
  <c r="N1064" i="1"/>
  <c r="N1065" i="1"/>
  <c r="N1066" i="1"/>
  <c r="N4540" i="1"/>
  <c r="N1068" i="1"/>
  <c r="N1069" i="1"/>
  <c r="N1070" i="1"/>
  <c r="N4085" i="1"/>
  <c r="N12471" i="1"/>
  <c r="N1073" i="1"/>
  <c r="N3376" i="1"/>
  <c r="N4083" i="1"/>
  <c r="N6571" i="1"/>
  <c r="N1077" i="1"/>
  <c r="N1078" i="1"/>
  <c r="N1079" i="1"/>
  <c r="N6081" i="1"/>
  <c r="N5651" i="1"/>
  <c r="N4923" i="1"/>
  <c r="N1083" i="1"/>
  <c r="N1084" i="1"/>
  <c r="N4080" i="1"/>
  <c r="N1086" i="1"/>
  <c r="N1087" i="1"/>
  <c r="N5008" i="1"/>
  <c r="N6572" i="1"/>
  <c r="N5574" i="1"/>
  <c r="N8677" i="1"/>
  <c r="N11442" i="1"/>
  <c r="N11443" i="1"/>
  <c r="N1094" i="1"/>
  <c r="N1095" i="1"/>
  <c r="N11278" i="1"/>
  <c r="N5578" i="1"/>
  <c r="N1098" i="1"/>
  <c r="N1099" i="1"/>
  <c r="N6573" i="1"/>
  <c r="N5570" i="1"/>
  <c r="N1550" i="1"/>
  <c r="N1103" i="1"/>
  <c r="N1104" i="1"/>
  <c r="N12472" i="1"/>
  <c r="N6574" i="1"/>
  <c r="N7930" i="1"/>
  <c r="N5882" i="1"/>
  <c r="N1109" i="1"/>
  <c r="N6082" i="1"/>
  <c r="N6083" i="1"/>
  <c r="N6575" i="1"/>
  <c r="N1113" i="1"/>
  <c r="N1114" i="1"/>
  <c r="N1147" i="1"/>
  <c r="N1116" i="1"/>
  <c r="N6084" i="1"/>
  <c r="N4546" i="1"/>
  <c r="N1119" i="1"/>
  <c r="N1128" i="1"/>
  <c r="N10702" i="1"/>
  <c r="N9725" i="1"/>
  <c r="N5358" i="1"/>
  <c r="N1124" i="1"/>
  <c r="N11219" i="1"/>
  <c r="N6085" i="1"/>
  <c r="N1127" i="1"/>
  <c r="N4732" i="1"/>
  <c r="N6086" i="1"/>
  <c r="N9015" i="1"/>
  <c r="N1131" i="1"/>
  <c r="N1132" i="1"/>
  <c r="N1133" i="1"/>
  <c r="N6087" i="1"/>
  <c r="N1135" i="1"/>
  <c r="N1136" i="1"/>
  <c r="N9168" i="1"/>
  <c r="N1138" i="1"/>
  <c r="N1139" i="1"/>
  <c r="N1140" i="1"/>
  <c r="N1141" i="1"/>
  <c r="N1142" i="1"/>
  <c r="N1143" i="1"/>
  <c r="N1144" i="1"/>
  <c r="N6576" i="1"/>
  <c r="N1951" i="1"/>
  <c r="N1934" i="1"/>
  <c r="N1948" i="1"/>
  <c r="N1944" i="1"/>
  <c r="N8099" i="1"/>
  <c r="N1151" i="1"/>
  <c r="N1152" i="1"/>
  <c r="N1153" i="1"/>
  <c r="N6088" i="1"/>
  <c r="N4924" i="1"/>
  <c r="N1156" i="1"/>
  <c r="N2054" i="1"/>
  <c r="N1158" i="1"/>
  <c r="N1159" i="1"/>
  <c r="N6089" i="1"/>
  <c r="N1161" i="1"/>
  <c r="N6090" i="1"/>
  <c r="N1163" i="1"/>
  <c r="N6091" i="1"/>
  <c r="N2926" i="1"/>
  <c r="N6092" i="1"/>
  <c r="N10703" i="1"/>
  <c r="N10704" i="1"/>
  <c r="N10705" i="1"/>
  <c r="N10706" i="1"/>
  <c r="N10707" i="1"/>
  <c r="N1172" i="1"/>
  <c r="N6577" i="1"/>
  <c r="N1174" i="1"/>
  <c r="N4065" i="1"/>
  <c r="N6093" i="1"/>
  <c r="N6094" i="1"/>
  <c r="N4392" i="1"/>
  <c r="N6578" i="1"/>
  <c r="N4398" i="1"/>
  <c r="N12433" i="1"/>
  <c r="N10922" i="1"/>
  <c r="N1183" i="1"/>
  <c r="N1184" i="1"/>
  <c r="N3707" i="1"/>
  <c r="N2928" i="1"/>
  <c r="N222" i="1"/>
  <c r="N1188" i="1"/>
  <c r="N1189" i="1"/>
  <c r="N6095" i="1"/>
  <c r="N5359" i="1"/>
  <c r="N6096" i="1"/>
  <c r="N6097" i="1"/>
  <c r="N6098" i="1"/>
  <c r="N1195" i="1"/>
  <c r="N4733" i="1"/>
  <c r="N1197" i="1"/>
  <c r="N4638" i="1"/>
  <c r="N1199" i="1"/>
  <c r="N6099" i="1"/>
  <c r="N6100" i="1"/>
  <c r="N6101" i="1"/>
  <c r="N1203" i="1"/>
  <c r="N6102" i="1"/>
  <c r="N6579" i="1"/>
  <c r="N6103" i="1"/>
  <c r="N6580" i="1"/>
  <c r="N11444" i="1"/>
  <c r="N4844" i="1"/>
  <c r="N6104" i="1"/>
  <c r="N1211" i="1"/>
  <c r="N6581" i="1"/>
  <c r="N1213" i="1"/>
  <c r="N12434" i="1"/>
  <c r="N10999" i="1"/>
  <c r="N6105" i="1"/>
  <c r="N6106" i="1"/>
  <c r="N451" i="1"/>
  <c r="N6107" i="1"/>
  <c r="N1220" i="1"/>
  <c r="N6108" i="1"/>
  <c r="N4636" i="1"/>
  <c r="N5513" i="1"/>
  <c r="N6109" i="1"/>
  <c r="N6110" i="1"/>
  <c r="N1226" i="1"/>
  <c r="N6111" i="1"/>
  <c r="N1228" i="1"/>
  <c r="N1780" i="1"/>
  <c r="N1230" i="1"/>
  <c r="N6112" i="1"/>
  <c r="N6582" i="1"/>
  <c r="N453" i="1"/>
  <c r="N5656" i="1"/>
  <c r="N5620" i="1"/>
  <c r="N5621" i="1"/>
  <c r="N4734" i="1"/>
  <c r="N6113" i="1"/>
  <c r="N6114" i="1"/>
  <c r="N2362" i="1"/>
  <c r="N6115" i="1"/>
  <c r="N1242" i="1"/>
  <c r="N1243" i="1"/>
  <c r="N1244" i="1"/>
  <c r="N1245" i="1"/>
  <c r="N2559" i="1"/>
  <c r="N9169" i="1"/>
  <c r="N4386" i="1"/>
  <c r="N4379" i="1"/>
  <c r="N12473" i="1"/>
  <c r="N4393" i="1"/>
  <c r="N2056" i="1"/>
  <c r="N11279" i="1"/>
  <c r="N11280" i="1"/>
  <c r="N5609" i="1"/>
  <c r="N5615" i="1"/>
  <c r="N1257" i="1"/>
  <c r="N9726" i="1"/>
  <c r="N2363" i="1"/>
  <c r="N2365" i="1"/>
  <c r="N9727" i="1"/>
  <c r="N2367" i="1"/>
  <c r="N9728" i="1"/>
  <c r="N2368" i="1"/>
  <c r="N9729" i="1"/>
  <c r="N4399" i="1"/>
  <c r="N6116" i="1"/>
  <c r="N6117" i="1"/>
  <c r="N3806" i="1"/>
  <c r="N1551" i="1"/>
  <c r="N11281" i="1"/>
  <c r="N11282" i="1"/>
  <c r="N1273" i="1"/>
  <c r="N4845" i="1"/>
  <c r="N12474" i="1"/>
  <c r="N9286" i="1"/>
  <c r="N12475" i="1"/>
  <c r="N5923" i="1"/>
  <c r="N6118" i="1"/>
  <c r="N5924" i="1"/>
  <c r="N10849" i="1"/>
  <c r="N2371" i="1"/>
  <c r="N6119" i="1"/>
  <c r="N1284" i="1"/>
  <c r="N9287" i="1"/>
  <c r="N10708" i="1"/>
  <c r="N1287" i="1"/>
  <c r="N5610" i="1"/>
  <c r="N5616" i="1"/>
  <c r="N5925" i="1"/>
  <c r="N6583" i="1"/>
  <c r="N8678" i="1"/>
  <c r="N6120" i="1"/>
  <c r="N2372" i="1"/>
  <c r="N1295" i="1"/>
  <c r="N2929" i="1"/>
  <c r="N5926" i="1"/>
  <c r="N1298" i="1"/>
  <c r="N1299" i="1"/>
  <c r="N1300" i="1"/>
  <c r="N1301" i="1"/>
  <c r="N6584" i="1"/>
  <c r="N8212" i="1"/>
  <c r="N1304" i="1"/>
  <c r="N1305" i="1"/>
  <c r="N2373" i="1"/>
  <c r="N5360" i="1"/>
  <c r="N4833" i="1"/>
  <c r="N10709" i="1"/>
  <c r="N6585" i="1"/>
  <c r="N1953" i="1"/>
  <c r="N1312" i="1"/>
  <c r="N1943" i="1"/>
  <c r="N1950" i="1"/>
  <c r="N10923" i="1"/>
  <c r="N6121" i="1"/>
  <c r="N2382" i="1"/>
  <c r="N105" i="1"/>
  <c r="N1946" i="1"/>
  <c r="N1320" i="1"/>
  <c r="N6122" i="1"/>
  <c r="N7931" i="1"/>
  <c r="N4674" i="1"/>
  <c r="N8100" i="1"/>
  <c r="N1325" i="1"/>
  <c r="N1326" i="1"/>
  <c r="N4238" i="1"/>
  <c r="N12435" i="1"/>
  <c r="N1329" i="1"/>
  <c r="N5611" i="1"/>
  <c r="N5617" i="1"/>
  <c r="N1332" i="1"/>
  <c r="N6123" i="1"/>
  <c r="N9472" i="1"/>
  <c r="N2930" i="1"/>
  <c r="N8626" i="1"/>
  <c r="N6124" i="1"/>
  <c r="N6126" i="1"/>
  <c r="N5508" i="1"/>
  <c r="N1340" i="1"/>
  <c r="N4066" i="1"/>
  <c r="N6127" i="1"/>
  <c r="N192" i="1"/>
  <c r="N12476" i="1"/>
  <c r="N6128" i="1"/>
  <c r="N1346" i="1"/>
  <c r="N6129" i="1"/>
  <c r="N6130" i="1"/>
  <c r="N6131" i="1"/>
  <c r="N4939" i="1"/>
  <c r="N4940" i="1"/>
  <c r="N4941" i="1"/>
  <c r="N155" i="1"/>
  <c r="N1354" i="1"/>
  <c r="N1355" i="1"/>
  <c r="N4554" i="1"/>
  <c r="N2383" i="1"/>
  <c r="N2413" i="1"/>
  <c r="N2384" i="1"/>
  <c r="N2385" i="1"/>
  <c r="N1361" i="1"/>
  <c r="N1362" i="1"/>
  <c r="N11283" i="1"/>
  <c r="N12436" i="1"/>
  <c r="N10924" i="1"/>
  <c r="N5468" i="1"/>
  <c r="N1367" i="1"/>
  <c r="N455" i="1"/>
  <c r="N1369" i="1"/>
  <c r="N1370" i="1"/>
  <c r="N1371" i="1"/>
  <c r="N12477" i="1"/>
  <c r="N8627" i="1"/>
  <c r="N5938" i="1"/>
  <c r="N1375" i="1"/>
  <c r="N456" i="1"/>
  <c r="N12437" i="1"/>
  <c r="N12438" i="1"/>
  <c r="N1379" i="1"/>
  <c r="N1380" i="1"/>
  <c r="N1381" i="1"/>
  <c r="N5509" i="1"/>
  <c r="N3533" i="1"/>
  <c r="N6132" i="1"/>
  <c r="N1385" i="1"/>
  <c r="N4846" i="1"/>
  <c r="N4643" i="1"/>
  <c r="N8628" i="1"/>
  <c r="N1389" i="1"/>
  <c r="N1390" i="1"/>
  <c r="N1391" i="1"/>
  <c r="N1392" i="1"/>
  <c r="N9006" i="1"/>
  <c r="N4834" i="1"/>
  <c r="N2540" i="1"/>
  <c r="N9007" i="1"/>
  <c r="N8990" i="1"/>
  <c r="N1398" i="1"/>
  <c r="N8996" i="1"/>
  <c r="N4387" i="1"/>
  <c r="N4380" i="1"/>
  <c r="N2542" i="1"/>
  <c r="N4394" i="1"/>
  <c r="N9008" i="1"/>
  <c r="N1405" i="1"/>
  <c r="N6134" i="1"/>
  <c r="N4400" i="1"/>
  <c r="N8997" i="1"/>
  <c r="N5361" i="1"/>
  <c r="N1410" i="1"/>
  <c r="N1411" i="1"/>
  <c r="N9009" i="1"/>
  <c r="N1413" i="1"/>
  <c r="N1414" i="1"/>
  <c r="N10710" i="1"/>
  <c r="N8999" i="1"/>
  <c r="N8991" i="1"/>
  <c r="N1418" i="1"/>
  <c r="N6135" i="1"/>
  <c r="N1420" i="1"/>
  <c r="N1421" i="1"/>
  <c r="N5464" i="1"/>
  <c r="N1423" i="1"/>
  <c r="N9001" i="1"/>
  <c r="N5897" i="1"/>
  <c r="N4639" i="1"/>
  <c r="N1644" i="1"/>
  <c r="N1428" i="1"/>
  <c r="N1429" i="1"/>
  <c r="N3708" i="1"/>
  <c r="N9767" i="1"/>
  <c r="N1432" i="1"/>
  <c r="N11445" i="1"/>
  <c r="N6136" i="1"/>
  <c r="N1435" i="1"/>
  <c r="N11825" i="1"/>
  <c r="N1437" i="1"/>
  <c r="N207" i="1"/>
  <c r="N6586" i="1"/>
  <c r="N6137" i="1"/>
  <c r="N1441" i="1"/>
  <c r="N6138" i="1"/>
  <c r="N6139" i="1"/>
  <c r="N9730" i="1"/>
  <c r="N4847" i="1"/>
  <c r="N1924" i="1"/>
  <c r="N230" i="1"/>
  <c r="N6176" i="1"/>
  <c r="N1449" i="1"/>
  <c r="N1450" i="1"/>
  <c r="N1451" i="1"/>
  <c r="N4395" i="1"/>
  <c r="N1453" i="1"/>
  <c r="N4735" i="1"/>
  <c r="N10711" i="1"/>
  <c r="N5890" i="1"/>
  <c r="N2560" i="1"/>
  <c r="N208" i="1"/>
  <c r="N1459" i="1"/>
  <c r="N1460" i="1"/>
  <c r="N367" i="1"/>
  <c r="N4942" i="1"/>
  <c r="N4943" i="1"/>
  <c r="N8637" i="1"/>
  <c r="N3142" i="1"/>
  <c r="N3536" i="1"/>
  <c r="N4736" i="1"/>
  <c r="N6587" i="1"/>
  <c r="N1469" i="1"/>
  <c r="N11284" i="1"/>
  <c r="N1471" i="1"/>
  <c r="N1472" i="1"/>
  <c r="N5868" i="1"/>
  <c r="N5854" i="1"/>
  <c r="N1475" i="1"/>
  <c r="N4835" i="1"/>
  <c r="N9731" i="1"/>
  <c r="N2386" i="1"/>
  <c r="N5869" i="1"/>
  <c r="N1480" i="1"/>
  <c r="N5855" i="1"/>
  <c r="N2536" i="1"/>
  <c r="N4848" i="1"/>
  <c r="N5870" i="1"/>
  <c r="N4944" i="1"/>
  <c r="N4945" i="1"/>
  <c r="N4946" i="1"/>
  <c r="N5856" i="1"/>
  <c r="N231" i="1"/>
  <c r="N3395" i="1"/>
  <c r="N11285" i="1"/>
  <c r="N11286" i="1"/>
  <c r="N5622" i="1"/>
  <c r="N5840" i="1"/>
  <c r="N5871" i="1"/>
  <c r="N5857" i="1"/>
  <c r="N5841" i="1"/>
  <c r="N2539" i="1"/>
  <c r="N5842" i="1"/>
  <c r="N2561" i="1"/>
  <c r="N5843" i="1"/>
  <c r="N8204" i="1"/>
  <c r="N1503" i="1"/>
  <c r="N8603" i="1"/>
  <c r="N12478" i="1"/>
  <c r="N4088" i="1"/>
  <c r="N1507" i="1"/>
  <c r="N1508" i="1"/>
  <c r="N1509" i="1"/>
  <c r="N5465" i="1"/>
  <c r="N9288" i="1"/>
  <c r="N8629" i="1"/>
  <c r="N4826" i="1"/>
  <c r="N1514" i="1"/>
  <c r="N1515" i="1"/>
  <c r="N1516" i="1"/>
  <c r="N9002" i="1"/>
  <c r="N4541" i="1"/>
  <c r="N1519" i="1"/>
  <c r="N8638" i="1"/>
  <c r="N6588" i="1"/>
  <c r="N9003" i="1"/>
  <c r="N4738" i="1"/>
  <c r="N457" i="1"/>
  <c r="N2387" i="1"/>
  <c r="N2388" i="1"/>
  <c r="N2391" i="1"/>
  <c r="N232" i="1"/>
  <c r="N1529" i="1"/>
  <c r="N1530" i="1"/>
  <c r="N9004" i="1"/>
  <c r="N4829" i="1"/>
  <c r="N458" i="1"/>
  <c r="N4086" i="1"/>
  <c r="N8639" i="1"/>
  <c r="N9289" i="1"/>
  <c r="N6589" i="1"/>
  <c r="N6180" i="1"/>
  <c r="N9290" i="1"/>
  <c r="N1540" i="1"/>
  <c r="N11947" i="1"/>
  <c r="N210" i="1"/>
  <c r="N1543" i="1"/>
  <c r="N237" i="1"/>
  <c r="N1545" i="1"/>
  <c r="N1546" i="1"/>
  <c r="N5362" i="1"/>
  <c r="N4084" i="1"/>
  <c r="N4948" i="1"/>
  <c r="N4949" i="1"/>
  <c r="N5469" i="1"/>
  <c r="N12172" i="1"/>
  <c r="N4081" i="1"/>
  <c r="N5872" i="1"/>
  <c r="N1555" i="1"/>
  <c r="N464" i="1"/>
  <c r="N5873" i="1"/>
  <c r="N5018" i="1"/>
  <c r="N1559" i="1"/>
  <c r="N1560" i="1"/>
  <c r="N1561" i="1"/>
  <c r="N1562" i="1"/>
  <c r="N1563" i="1"/>
  <c r="N1564" i="1"/>
  <c r="N1565" i="1"/>
  <c r="N1566" i="1"/>
  <c r="N2543" i="1"/>
  <c r="N8630" i="1"/>
  <c r="N5874" i="1"/>
  <c r="N1570" i="1"/>
  <c r="N5883" i="1"/>
  <c r="N238" i="1"/>
  <c r="N239" i="1"/>
  <c r="N4950" i="1"/>
  <c r="N4951" i="1"/>
  <c r="N109" i="1"/>
  <c r="N8205" i="1"/>
  <c r="N156" i="1"/>
  <c r="N3709" i="1"/>
  <c r="N5858" i="1"/>
  <c r="N5918" i="1"/>
  <c r="N1582" i="1"/>
  <c r="N1583" i="1"/>
  <c r="N1584" i="1"/>
  <c r="N1585" i="1"/>
  <c r="N1586" i="1"/>
  <c r="N5859" i="1"/>
  <c r="N7942" i="1"/>
  <c r="N9291" i="1"/>
  <c r="N1590" i="1"/>
  <c r="N2563" i="1"/>
  <c r="N5860" i="1"/>
  <c r="N4547" i="1"/>
  <c r="N1594" i="1"/>
  <c r="N4921" i="1"/>
  <c r="N1596" i="1"/>
  <c r="N1597" i="1"/>
  <c r="N12439" i="1"/>
  <c r="N4849" i="1"/>
  <c r="N4836" i="1"/>
  <c r="N4952" i="1"/>
  <c r="N4953" i="1"/>
  <c r="N1603" i="1"/>
  <c r="N6590" i="1"/>
  <c r="N1605" i="1"/>
  <c r="N5875" i="1"/>
  <c r="N1607" i="1"/>
  <c r="N1608" i="1"/>
  <c r="N1609" i="1"/>
  <c r="N1610" i="1"/>
  <c r="N6183" i="1"/>
  <c r="N5876" i="1"/>
  <c r="N1613" i="1"/>
  <c r="N1614" i="1"/>
  <c r="N1615" i="1"/>
  <c r="N1616" i="1"/>
  <c r="N4954" i="1"/>
  <c r="N1618" i="1"/>
  <c r="N6140" i="1"/>
  <c r="N5927" i="1"/>
  <c r="N5736" i="1"/>
  <c r="N3488" i="1"/>
  <c r="N5861" i="1"/>
  <c r="N8640" i="1"/>
  <c r="N212" i="1"/>
  <c r="N1626" i="1"/>
  <c r="N1627" i="1"/>
  <c r="N5862" i="1"/>
  <c r="N12173" i="1"/>
  <c r="N5844" i="1"/>
  <c r="N5845" i="1"/>
  <c r="N1632" i="1"/>
  <c r="N5846" i="1"/>
  <c r="N1634" i="1"/>
  <c r="N5928" i="1"/>
  <c r="N1636" i="1"/>
  <c r="N3489" i="1"/>
  <c r="N5929" i="1"/>
  <c r="N1639" i="1"/>
  <c r="N1640" i="1"/>
  <c r="N1641" i="1"/>
  <c r="N1642" i="1"/>
  <c r="N8206" i="1"/>
  <c r="N3712" i="1"/>
  <c r="N1645" i="1"/>
  <c r="N465" i="1"/>
  <c r="N1647" i="1"/>
  <c r="N5930" i="1"/>
  <c r="N3490" i="1"/>
  <c r="N1650" i="1"/>
  <c r="N1651" i="1"/>
  <c r="N4739" i="1"/>
  <c r="N12479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5919" i="1"/>
  <c r="N1668" i="1"/>
  <c r="N8101" i="1"/>
  <c r="N1670" i="1"/>
  <c r="N466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5931" i="1"/>
  <c r="N8641" i="1"/>
  <c r="N5932" i="1"/>
  <c r="N5363" i="1"/>
  <c r="N1693" i="1"/>
  <c r="N1694" i="1"/>
  <c r="N3491" i="1"/>
  <c r="N1696" i="1"/>
  <c r="N1697" i="1"/>
  <c r="N3493" i="1"/>
  <c r="N1699" i="1"/>
  <c r="N1700" i="1"/>
  <c r="N3494" i="1"/>
  <c r="N1702" i="1"/>
  <c r="N1933" i="1"/>
  <c r="N1704" i="1"/>
  <c r="N5847" i="1"/>
  <c r="N1706" i="1"/>
  <c r="N1781" i="1"/>
  <c r="N5933" i="1"/>
  <c r="N1643" i="1"/>
  <c r="N2392" i="1"/>
  <c r="N2393" i="1"/>
  <c r="N2396" i="1"/>
  <c r="N2398" i="1"/>
  <c r="N5848" i="1"/>
  <c r="N468" i="1"/>
  <c r="N4955" i="1"/>
  <c r="N1717" i="1"/>
  <c r="N1718" i="1"/>
  <c r="N1719" i="1"/>
  <c r="N1720" i="1"/>
  <c r="N4705" i="1"/>
  <c r="N4382" i="1"/>
  <c r="N4388" i="1"/>
  <c r="N4396" i="1"/>
  <c r="N4401" i="1"/>
  <c r="N1726" i="1"/>
  <c r="N4550" i="1"/>
  <c r="N1728" i="1"/>
  <c r="N2565" i="1"/>
  <c r="N1730" i="1"/>
  <c r="N1731" i="1"/>
  <c r="N1732" i="1"/>
  <c r="N5623" i="1"/>
  <c r="N1734" i="1"/>
  <c r="N1735" i="1"/>
  <c r="N1736" i="1"/>
  <c r="N5009" i="1"/>
  <c r="N1738" i="1"/>
  <c r="N1739" i="1"/>
  <c r="N1740" i="1"/>
  <c r="N1741" i="1"/>
  <c r="N1742" i="1"/>
  <c r="N1743" i="1"/>
  <c r="N11287" i="1"/>
  <c r="N6591" i="1"/>
  <c r="N1746" i="1"/>
  <c r="N4956" i="1"/>
  <c r="N4957" i="1"/>
  <c r="N4958" i="1"/>
  <c r="N12440" i="1"/>
  <c r="N5307" i="1"/>
  <c r="N1752" i="1"/>
  <c r="N1753" i="1"/>
  <c r="N12174" i="1"/>
  <c r="N8604" i="1"/>
  <c r="N1756" i="1"/>
  <c r="N11001" i="1"/>
  <c r="N6592" i="1"/>
  <c r="N1759" i="1"/>
  <c r="N1760" i="1"/>
  <c r="N3892" i="1"/>
  <c r="N1762" i="1"/>
  <c r="N2544" i="1"/>
  <c r="N1764" i="1"/>
  <c r="N1765" i="1"/>
  <c r="N1766" i="1"/>
  <c r="N1767" i="1"/>
  <c r="N1768" i="1"/>
  <c r="N3495" i="1"/>
  <c r="N1770" i="1"/>
  <c r="N5575" i="1"/>
  <c r="N1772" i="1"/>
  <c r="N1773" i="1"/>
  <c r="N1667" i="1"/>
  <c r="N2571" i="1"/>
  <c r="N5579" i="1"/>
  <c r="N12175" i="1"/>
  <c r="N1978" i="1"/>
  <c r="N5571" i="1"/>
  <c r="N5727" i="1"/>
  <c r="N6593" i="1"/>
  <c r="N1969" i="1"/>
  <c r="N10925" i="1"/>
  <c r="N10926" i="1"/>
  <c r="N8605" i="1"/>
  <c r="N8606" i="1"/>
  <c r="N8608" i="1"/>
  <c r="N5706" i="1"/>
  <c r="N5364" i="1"/>
  <c r="N1790" i="1"/>
  <c r="N4850" i="1"/>
  <c r="N3496" i="1"/>
  <c r="N1793" i="1"/>
  <c r="N1794" i="1"/>
  <c r="N4959" i="1"/>
  <c r="N10712" i="1"/>
  <c r="N4837" i="1"/>
  <c r="N1798" i="1"/>
  <c r="N1799" i="1"/>
  <c r="N1800" i="1"/>
  <c r="N1801" i="1"/>
  <c r="N1802" i="1"/>
  <c r="N1803" i="1"/>
  <c r="N1804" i="1"/>
  <c r="N1343" i="1"/>
  <c r="N1777" i="1"/>
  <c r="N1807" i="1"/>
  <c r="N1808" i="1"/>
  <c r="N1974" i="1"/>
  <c r="N1972" i="1"/>
  <c r="N5715" i="1"/>
  <c r="N5891" i="1"/>
  <c r="N1813" i="1"/>
  <c r="N1814" i="1"/>
  <c r="N1815" i="1"/>
  <c r="N1816" i="1"/>
  <c r="N9292" i="1"/>
  <c r="N6594" i="1"/>
  <c r="N1819" i="1"/>
  <c r="N2526" i="1"/>
  <c r="N4551" i="1"/>
  <c r="N1822" i="1"/>
  <c r="N1823" i="1"/>
  <c r="N5053" i="1"/>
  <c r="N1825" i="1"/>
  <c r="N9005" i="1"/>
  <c r="N7932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3713" i="1"/>
  <c r="N1841" i="1"/>
  <c r="N2399" i="1"/>
  <c r="N1843" i="1"/>
  <c r="N5514" i="1"/>
  <c r="N1845" i="1"/>
  <c r="N1846" i="1"/>
  <c r="N11002" i="1"/>
  <c r="N3889" i="1"/>
  <c r="N1849" i="1"/>
  <c r="N1850" i="1"/>
  <c r="N1851" i="1"/>
  <c r="N1852" i="1"/>
  <c r="N1853" i="1"/>
  <c r="N1854" i="1"/>
  <c r="N5737" i="1"/>
  <c r="N4640" i="1"/>
  <c r="N2546" i="1"/>
  <c r="N1858" i="1"/>
  <c r="N10927" i="1"/>
  <c r="N6595" i="1"/>
  <c r="N2400" i="1"/>
  <c r="N8631" i="1"/>
  <c r="N1863" i="1"/>
  <c r="N1864" i="1"/>
  <c r="N1865" i="1"/>
  <c r="N1552" i="1"/>
  <c r="N11446" i="1"/>
  <c r="N3534" i="1"/>
  <c r="N1869" i="1"/>
  <c r="N5877" i="1"/>
  <c r="N1871" i="1"/>
  <c r="N1872" i="1"/>
  <c r="N4801" i="1"/>
  <c r="N1874" i="1"/>
  <c r="N12176" i="1"/>
  <c r="N5502" i="1"/>
  <c r="N1877" i="1"/>
  <c r="N1878" i="1"/>
  <c r="N3481" i="1"/>
  <c r="N1880" i="1"/>
  <c r="N5878" i="1"/>
  <c r="N1882" i="1"/>
  <c r="N1883" i="1"/>
  <c r="N4799" i="1"/>
  <c r="N1885" i="1"/>
  <c r="N5738" i="1"/>
  <c r="N1887" i="1"/>
  <c r="N8632" i="1"/>
  <c r="N5016" i="1"/>
  <c r="N5934" i="1"/>
  <c r="N1891" i="1"/>
  <c r="N2567" i="1"/>
  <c r="N1893" i="1"/>
  <c r="N469" i="1"/>
  <c r="N1895" i="1"/>
  <c r="N1896" i="1"/>
  <c r="N5612" i="1"/>
  <c r="N5618" i="1"/>
  <c r="N2401" i="1"/>
  <c r="N3503" i="1"/>
  <c r="N4925" i="1"/>
  <c r="N2402" i="1"/>
  <c r="N1903" i="1"/>
  <c r="N1904" i="1"/>
  <c r="N1905" i="1"/>
  <c r="N1906" i="1"/>
  <c r="N1907" i="1"/>
  <c r="N1908" i="1"/>
  <c r="N1909" i="1"/>
  <c r="N2403" i="1"/>
  <c r="N1911" i="1"/>
  <c r="N1912" i="1"/>
  <c r="N1913" i="1"/>
  <c r="N5920" i="1"/>
  <c r="N5863" i="1"/>
  <c r="N2447" i="1"/>
  <c r="N2432" i="1"/>
  <c r="N2406" i="1"/>
  <c r="N2416" i="1"/>
  <c r="N1920" i="1"/>
  <c r="N12177" i="1"/>
  <c r="N6596" i="1"/>
  <c r="N1923" i="1"/>
  <c r="N4960" i="1"/>
  <c r="N4961" i="1"/>
  <c r="N1926" i="1"/>
  <c r="N1927" i="1"/>
  <c r="N3537" i="1"/>
  <c r="N1929" i="1"/>
  <c r="N1930" i="1"/>
  <c r="N1931" i="1"/>
  <c r="N1932" i="1"/>
  <c r="N5592" i="1"/>
  <c r="N4542" i="1"/>
  <c r="N1935" i="1"/>
  <c r="N1936" i="1"/>
  <c r="N1937" i="1"/>
  <c r="N1938" i="1"/>
  <c r="N1939" i="1"/>
  <c r="N1940" i="1"/>
  <c r="N1941" i="1"/>
  <c r="N1942" i="1"/>
  <c r="N5588" i="1"/>
  <c r="N5584" i="1"/>
  <c r="N1945" i="1"/>
  <c r="N5624" i="1"/>
  <c r="N1947" i="1"/>
  <c r="N4740" i="1"/>
  <c r="N1949" i="1"/>
  <c r="N8609" i="1"/>
  <c r="N2915" i="1"/>
  <c r="N1952" i="1"/>
  <c r="N1782" i="1"/>
  <c r="N6597" i="1"/>
  <c r="N5898" i="1"/>
  <c r="N1956" i="1"/>
  <c r="N1957" i="1"/>
  <c r="N8642" i="1"/>
  <c r="N8633" i="1"/>
  <c r="N2547" i="1"/>
  <c r="N5576" i="1"/>
  <c r="N5577" i="1"/>
  <c r="N470" i="1"/>
  <c r="N8610" i="1"/>
  <c r="N8611" i="1"/>
  <c r="N8508" i="1"/>
  <c r="N4840" i="1"/>
  <c r="N1968" i="1"/>
  <c r="N5580" i="1"/>
  <c r="N1970" i="1"/>
  <c r="N9768" i="1"/>
  <c r="N5572" i="1"/>
  <c r="N5581" i="1"/>
  <c r="N1925" i="1"/>
  <c r="N11568" i="1"/>
  <c r="N1976" i="1"/>
  <c r="N1977" i="1"/>
  <c r="N5573" i="1"/>
  <c r="N1979" i="1"/>
  <c r="N1980" i="1"/>
  <c r="N1981" i="1"/>
  <c r="N1982" i="1"/>
  <c r="N1983" i="1"/>
  <c r="N1984" i="1"/>
  <c r="N7780" i="1"/>
  <c r="N1986" i="1"/>
  <c r="N1987" i="1"/>
  <c r="N1988" i="1"/>
  <c r="N1989" i="1"/>
  <c r="N4926" i="1"/>
  <c r="N8643" i="1"/>
  <c r="N6141" i="1"/>
  <c r="N4548" i="1"/>
  <c r="N471" i="1"/>
  <c r="N1995" i="1"/>
  <c r="N10713" i="1"/>
  <c r="N1997" i="1"/>
  <c r="N8509" i="1"/>
  <c r="N5445" i="1"/>
  <c r="N2000" i="1"/>
  <c r="N2001" i="1"/>
  <c r="N2002" i="1"/>
  <c r="N2003" i="1"/>
  <c r="N1646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4741" i="1"/>
  <c r="N2034" i="1"/>
  <c r="N2407" i="1"/>
  <c r="N2409" i="1"/>
  <c r="N2037" i="1"/>
  <c r="N2038" i="1"/>
  <c r="N2039" i="1"/>
  <c r="N2040" i="1"/>
  <c r="N5892" i="1"/>
  <c r="N2042" i="1"/>
  <c r="N5849" i="1"/>
  <c r="N8207" i="1"/>
  <c r="N4851" i="1"/>
  <c r="N2046" i="1"/>
  <c r="N11288" i="1"/>
  <c r="N2048" i="1"/>
  <c r="N9293" i="1"/>
  <c r="N11378" i="1"/>
  <c r="N2051" i="1"/>
  <c r="N8634" i="1"/>
  <c r="N1712" i="1"/>
  <c r="N5879" i="1"/>
  <c r="N2055" i="1"/>
  <c r="N10928" i="1"/>
  <c r="N2057" i="1"/>
  <c r="N2058" i="1"/>
  <c r="N3672" i="1"/>
  <c r="N2060" i="1"/>
  <c r="N2061" i="1"/>
  <c r="N2062" i="1"/>
  <c r="N240" i="1"/>
  <c r="N4742" i="1"/>
  <c r="N2065" i="1"/>
  <c r="N8510" i="1"/>
  <c r="N1648" i="1"/>
  <c r="N8635" i="1"/>
  <c r="N3715" i="1"/>
  <c r="N2070" i="1"/>
  <c r="N4838" i="1"/>
  <c r="N2072" i="1"/>
  <c r="N2073" i="1"/>
  <c r="N4560" i="1"/>
  <c r="N2075" i="1"/>
  <c r="N4927" i="1"/>
  <c r="N11166" i="1"/>
  <c r="N4930" i="1"/>
  <c r="N8644" i="1"/>
  <c r="N4830" i="1"/>
  <c r="N3144" i="1"/>
  <c r="N12178" i="1"/>
  <c r="N6598" i="1"/>
  <c r="N5944" i="1"/>
  <c r="N8612" i="1"/>
  <c r="N5864" i="1"/>
  <c r="N4743" i="1"/>
  <c r="N2548" i="1"/>
  <c r="N2089" i="1"/>
  <c r="N6599" i="1"/>
  <c r="N4928" i="1"/>
  <c r="N4831" i="1"/>
  <c r="N1344" i="1"/>
  <c r="N1288" i="1"/>
  <c r="N2095" i="1"/>
  <c r="N2096" i="1"/>
  <c r="N8208" i="1"/>
  <c r="N2098" i="1"/>
  <c r="N11826" i="1"/>
  <c r="N11827" i="1"/>
  <c r="N2101" i="1"/>
  <c r="N2102" i="1"/>
  <c r="N2103" i="1"/>
  <c r="N1669" i="1"/>
  <c r="N5566" i="1"/>
  <c r="N5568" i="1"/>
  <c r="N5564" i="1"/>
  <c r="N9769" i="1"/>
  <c r="N11379" i="1"/>
  <c r="N9294" i="1"/>
  <c r="N2111" i="1"/>
  <c r="N2112" i="1"/>
  <c r="N1345" i="1"/>
  <c r="N2114" i="1"/>
  <c r="N1347" i="1"/>
  <c r="N2116" i="1"/>
  <c r="N2117" i="1"/>
  <c r="N1289" i="1"/>
  <c r="N2119" i="1"/>
  <c r="N2120" i="1"/>
  <c r="N2121" i="1"/>
  <c r="N2122" i="1"/>
  <c r="N5366" i="1"/>
  <c r="N3474" i="1"/>
  <c r="N2125" i="1"/>
  <c r="N4706" i="1"/>
  <c r="N6600" i="1"/>
  <c r="N8645" i="1"/>
  <c r="N2129" i="1"/>
  <c r="N4962" i="1"/>
  <c r="N4852" i="1"/>
  <c r="N2132" i="1"/>
  <c r="N3501" i="1"/>
  <c r="N8613" i="1"/>
  <c r="N6601" i="1"/>
  <c r="N9770" i="1"/>
  <c r="N2137" i="1"/>
  <c r="N12179" i="1"/>
  <c r="N5309" i="1"/>
  <c r="N2140" i="1"/>
  <c r="N8646" i="1"/>
  <c r="N4931" i="1"/>
  <c r="N10850" i="1"/>
  <c r="N6602" i="1"/>
  <c r="N2145" i="1"/>
  <c r="N5374" i="1"/>
  <c r="N2147" i="1"/>
  <c r="N3717" i="1"/>
  <c r="N2149" i="1"/>
  <c r="N2150" i="1"/>
  <c r="N2151" i="1"/>
  <c r="N5370" i="1"/>
  <c r="N3482" i="1"/>
  <c r="N2154" i="1"/>
  <c r="N4771" i="1"/>
  <c r="N1149" i="1"/>
  <c r="N2932" i="1"/>
  <c r="N2158" i="1"/>
  <c r="N2159" i="1"/>
  <c r="N475" i="1"/>
  <c r="N7822" i="1"/>
  <c r="N3475" i="1"/>
  <c r="N2163" i="1"/>
  <c r="N2164" i="1"/>
  <c r="N2165" i="1"/>
  <c r="N2166" i="1"/>
  <c r="N2167" i="1"/>
  <c r="N2168" i="1"/>
  <c r="N2169" i="1"/>
  <c r="N2170" i="1"/>
  <c r="N3483" i="1"/>
  <c r="N2172" i="1"/>
  <c r="N5884" i="1"/>
  <c r="N8511" i="1"/>
  <c r="N2433" i="1"/>
  <c r="N2417" i="1"/>
  <c r="N2448" i="1"/>
  <c r="N2178" i="1"/>
  <c r="N2179" i="1"/>
  <c r="N5850" i="1"/>
  <c r="N1348" i="1"/>
  <c r="N2182" i="1"/>
  <c r="N2183" i="1"/>
  <c r="N2184" i="1"/>
  <c r="N12480" i="1"/>
  <c r="N2186" i="1"/>
  <c r="N3698" i="1"/>
  <c r="N2188" i="1"/>
  <c r="N1290" i="1"/>
  <c r="N2549" i="1"/>
  <c r="N4707" i="1"/>
  <c r="N11906" i="1"/>
  <c r="N2193" i="1"/>
  <c r="N5010" i="1"/>
  <c r="N2195" i="1"/>
  <c r="N2196" i="1"/>
  <c r="N1671" i="1"/>
  <c r="N2198" i="1"/>
  <c r="N11907" i="1"/>
  <c r="N2200" i="1"/>
  <c r="N4963" i="1"/>
  <c r="N1160" i="1"/>
  <c r="N2203" i="1"/>
  <c r="N6603" i="1"/>
  <c r="N5652" i="1"/>
  <c r="N1349" i="1"/>
  <c r="N11908" i="1"/>
  <c r="N2208" i="1"/>
  <c r="N2209" i="1"/>
  <c r="N3476" i="1"/>
  <c r="N1291" i="1"/>
  <c r="N2450" i="1"/>
  <c r="N11447" i="1"/>
  <c r="N2550" i="1"/>
  <c r="N8512" i="1"/>
  <c r="N2216" i="1"/>
  <c r="N2217" i="1"/>
  <c r="N2218" i="1"/>
  <c r="N2219" i="1"/>
  <c r="N1985" i="1"/>
  <c r="N2221" i="1"/>
  <c r="N9771" i="1"/>
  <c r="N5316" i="1"/>
  <c r="N2224" i="1"/>
  <c r="N1971" i="1"/>
  <c r="N2226" i="1"/>
  <c r="N1928" i="1"/>
  <c r="N2228" i="1"/>
  <c r="N2229" i="1"/>
  <c r="N479" i="1"/>
  <c r="N11828" i="1"/>
  <c r="N2232" i="1"/>
  <c r="N2233" i="1"/>
  <c r="N8614" i="1"/>
  <c r="N8615" i="1"/>
  <c r="N8616" i="1"/>
  <c r="N8617" i="1"/>
  <c r="N8618" i="1"/>
  <c r="N8619" i="1"/>
  <c r="N8620" i="1"/>
  <c r="N8621" i="1"/>
  <c r="N8622" i="1"/>
  <c r="N8623" i="1"/>
  <c r="N8624" i="1"/>
  <c r="N5020" i="1"/>
  <c r="N8513" i="1"/>
  <c r="N2247" i="1"/>
  <c r="N2551" i="1"/>
  <c r="N370" i="1"/>
  <c r="N3096" i="1"/>
  <c r="N1350" i="1"/>
  <c r="N1196" i="1"/>
  <c r="N3097" i="1"/>
  <c r="N2254" i="1"/>
  <c r="N2255" i="1"/>
  <c r="N1292" i="1"/>
  <c r="N11909" i="1"/>
  <c r="N5466" i="1"/>
  <c r="N2259" i="1"/>
  <c r="N2260" i="1"/>
  <c r="N8514" i="1"/>
  <c r="N10851" i="1"/>
  <c r="N6604" i="1"/>
  <c r="N2264" i="1"/>
  <c r="N1975" i="1"/>
  <c r="N2266" i="1"/>
  <c r="N1973" i="1"/>
  <c r="N3504" i="1"/>
  <c r="N7823" i="1"/>
  <c r="N2270" i="1"/>
  <c r="N1703" i="1"/>
  <c r="N4772" i="1"/>
  <c r="N4773" i="1"/>
  <c r="N4774" i="1"/>
  <c r="N4775" i="1"/>
  <c r="N4776" i="1"/>
  <c r="N4777" i="1"/>
  <c r="N5921" i="1"/>
  <c r="N2279" i="1"/>
  <c r="N2280" i="1"/>
  <c r="N3105" i="1"/>
  <c r="N2282" i="1"/>
  <c r="N3106" i="1"/>
  <c r="N2284" i="1"/>
  <c r="N1351" i="1"/>
  <c r="N9772" i="1"/>
  <c r="N2287" i="1"/>
  <c r="N1293" i="1"/>
  <c r="N2289" i="1"/>
  <c r="N2290" i="1"/>
  <c r="N2291" i="1"/>
  <c r="N6605" i="1"/>
  <c r="N1352" i="1"/>
  <c r="N1353" i="1"/>
  <c r="N4744" i="1"/>
  <c r="N2934" i="1"/>
  <c r="N2297" i="1"/>
  <c r="N2451" i="1"/>
  <c r="N2420" i="1"/>
  <c r="N2434" i="1"/>
  <c r="N2301" i="1"/>
  <c r="N2302" i="1"/>
  <c r="N1294" i="1"/>
  <c r="N2304" i="1"/>
  <c r="N5906" i="1"/>
  <c r="N656" i="1"/>
  <c r="N5367" i="1"/>
  <c r="N2308" i="1"/>
  <c r="N2309" i="1"/>
  <c r="N5728" i="1"/>
  <c r="N3498" i="1"/>
  <c r="N12481" i="1"/>
  <c r="N5909" i="1"/>
  <c r="N6177" i="1"/>
  <c r="N11910" i="1"/>
  <c r="N2316" i="1"/>
  <c r="N11167" i="1"/>
  <c r="N2318" i="1"/>
  <c r="N2059" i="1"/>
  <c r="N2320" i="1"/>
  <c r="N2452" i="1"/>
  <c r="N2437" i="1"/>
  <c r="N2422" i="1"/>
  <c r="N2424" i="1"/>
  <c r="N2438" i="1"/>
  <c r="N2453" i="1"/>
  <c r="N8636" i="1"/>
  <c r="N2328" i="1"/>
  <c r="N2329" i="1"/>
  <c r="N2330" i="1"/>
  <c r="N2331" i="1"/>
  <c r="N2935" i="1"/>
  <c r="N4691" i="1"/>
  <c r="N6606" i="1"/>
  <c r="N5903" i="1"/>
  <c r="N2336" i="1"/>
  <c r="N5375" i="1"/>
  <c r="N2338" i="1"/>
  <c r="N2573" i="1"/>
  <c r="N2340" i="1"/>
  <c r="N5583" i="1"/>
  <c r="N5371" i="1"/>
  <c r="N4405" i="1"/>
  <c r="N2344" i="1"/>
  <c r="N5467" i="1"/>
  <c r="N4555" i="1"/>
  <c r="N2347" i="1"/>
  <c r="N2348" i="1"/>
  <c r="N2349" i="1"/>
  <c r="N2350" i="1"/>
  <c r="N2351" i="1"/>
  <c r="N7824" i="1"/>
  <c r="N2353" i="1"/>
  <c r="N2354" i="1"/>
  <c r="N8516" i="1"/>
  <c r="N2356" i="1"/>
  <c r="N2357" i="1"/>
  <c r="N1356" i="1"/>
  <c r="N5657" i="1"/>
  <c r="N2360" i="1"/>
  <c r="N2361" i="1"/>
  <c r="N2574" i="1"/>
  <c r="N6181" i="1"/>
  <c r="N2364" i="1"/>
  <c r="N1296" i="1"/>
  <c r="N2366" i="1"/>
  <c r="N5470" i="1"/>
  <c r="N1963" i="1"/>
  <c r="N2369" i="1"/>
  <c r="N2370" i="1"/>
  <c r="N1357" i="1"/>
  <c r="N1297" i="1"/>
  <c r="N11221" i="1"/>
  <c r="N2374" i="1"/>
  <c r="N2375" i="1"/>
  <c r="N2376" i="1"/>
  <c r="N2377" i="1"/>
  <c r="N2378" i="1"/>
  <c r="N2379" i="1"/>
  <c r="N2380" i="1"/>
  <c r="N2381" i="1"/>
  <c r="N2325" i="1"/>
  <c r="N2307" i="1"/>
  <c r="N1713" i="1"/>
  <c r="N5471" i="1"/>
  <c r="N4917" i="1"/>
  <c r="N11987" i="1"/>
  <c r="N3718" i="1"/>
  <c r="N2389" i="1"/>
  <c r="N2390" i="1"/>
  <c r="N8517" i="1"/>
  <c r="N5472" i="1"/>
  <c r="N2326" i="1"/>
  <c r="N2394" i="1"/>
  <c r="N2395" i="1"/>
  <c r="N2310" i="1"/>
  <c r="N2397" i="1"/>
  <c r="N2576" i="1"/>
  <c r="N1707" i="1"/>
  <c r="N6607" i="1"/>
  <c r="N4695" i="1"/>
  <c r="N12441" i="1"/>
  <c r="N10929" i="1"/>
  <c r="N2404" i="1"/>
  <c r="N2405" i="1"/>
  <c r="N2327" i="1"/>
  <c r="N2311" i="1"/>
  <c r="N2408" i="1"/>
  <c r="N2332" i="1"/>
  <c r="N2312" i="1"/>
  <c r="N4406" i="1"/>
  <c r="N2412" i="1"/>
  <c r="N2577" i="1"/>
  <c r="N5653" i="1"/>
  <c r="N2333" i="1"/>
  <c r="N5899" i="1"/>
  <c r="N2313" i="1"/>
  <c r="N2418" i="1"/>
  <c r="N2419" i="1"/>
  <c r="N8647" i="1"/>
  <c r="N2421" i="1"/>
  <c r="N6608" i="1"/>
  <c r="N2423" i="1"/>
  <c r="N7936" i="1"/>
  <c r="N2425" i="1"/>
  <c r="N2426" i="1"/>
  <c r="N1358" i="1"/>
  <c r="N2579" i="1"/>
  <c r="N2582" i="1"/>
  <c r="N2583" i="1"/>
  <c r="N2334" i="1"/>
  <c r="N2314" i="1"/>
  <c r="N1302" i="1"/>
  <c r="N5473" i="1"/>
  <c r="N2435" i="1"/>
  <c r="N2436" i="1"/>
  <c r="N4778" i="1"/>
  <c r="N2315" i="1"/>
  <c r="N2335" i="1"/>
  <c r="N2440" i="1"/>
  <c r="N2441" i="1"/>
  <c r="N2442" i="1"/>
  <c r="N6609" i="1"/>
  <c r="N6184" i="1"/>
  <c r="N2337" i="1"/>
  <c r="N2317" i="1"/>
  <c r="N2339" i="1"/>
  <c r="N2319" i="1"/>
  <c r="N2449" i="1"/>
  <c r="N1359" i="1"/>
  <c r="N3696" i="1"/>
  <c r="N3884" i="1"/>
  <c r="N1698" i="1"/>
  <c r="N12180" i="1"/>
  <c r="N1360" i="1"/>
  <c r="N1363" i="1"/>
  <c r="N2052" i="1"/>
  <c r="N2458" i="1"/>
  <c r="N1303" i="1"/>
  <c r="N5474" i="1"/>
  <c r="N4841" i="1"/>
  <c r="N1689" i="1"/>
  <c r="N1306" i="1"/>
  <c r="N2321" i="1"/>
  <c r="N2341" i="1"/>
  <c r="N2466" i="1"/>
  <c r="N11380" i="1"/>
  <c r="N6610" i="1"/>
  <c r="N4407" i="1"/>
  <c r="N2470" i="1"/>
  <c r="N5475" i="1"/>
  <c r="N4408" i="1"/>
  <c r="N2473" i="1"/>
  <c r="N3882" i="1"/>
  <c r="N3880" i="1"/>
  <c r="N5476" i="1"/>
  <c r="N2937" i="1"/>
  <c r="N2478" i="1"/>
  <c r="N2479" i="1"/>
  <c r="N4409" i="1"/>
  <c r="N5457" i="1"/>
  <c r="N5458" i="1"/>
  <c r="N4780" i="1"/>
  <c r="N4781" i="1"/>
  <c r="N5459" i="1"/>
  <c r="N2342" i="1"/>
  <c r="N2343" i="1"/>
  <c r="N2322" i="1"/>
  <c r="N5460" i="1"/>
  <c r="N2490" i="1"/>
  <c r="N5461" i="1"/>
  <c r="N4561" i="1"/>
  <c r="N5477" i="1"/>
  <c r="N2494" i="1"/>
  <c r="N11988" i="1"/>
  <c r="N2496" i="1"/>
  <c r="N2323" i="1"/>
  <c r="N6611" i="1"/>
  <c r="N6612" i="1"/>
  <c r="N6613" i="1"/>
  <c r="N2911" i="1"/>
  <c r="N2502" i="1"/>
  <c r="N2503" i="1"/>
  <c r="N4410" i="1"/>
  <c r="N6614" i="1"/>
  <c r="N8209" i="1"/>
  <c r="N11448" i="1"/>
  <c r="N11381" i="1"/>
  <c r="N6615" i="1"/>
  <c r="N2510" i="1"/>
  <c r="N2511" i="1"/>
  <c r="N3502" i="1"/>
  <c r="N5658" i="1"/>
  <c r="N2514" i="1"/>
  <c r="N11382" i="1"/>
  <c r="N2516" i="1"/>
  <c r="N2517" i="1"/>
  <c r="N6616" i="1"/>
  <c r="N6617" i="1"/>
  <c r="N1649" i="1"/>
  <c r="N2521" i="1"/>
  <c r="N4239" i="1"/>
  <c r="N2523" i="1"/>
  <c r="N2524" i="1"/>
  <c r="N6618" i="1"/>
  <c r="N11383" i="1"/>
  <c r="N4693" i="1"/>
  <c r="N2528" i="1"/>
  <c r="N5893" i="1"/>
  <c r="N2530" i="1"/>
  <c r="N2553" i="1"/>
  <c r="N2532" i="1"/>
  <c r="N6619" i="1"/>
  <c r="N2534" i="1"/>
  <c r="N1709" i="1"/>
  <c r="N11003" i="1"/>
  <c r="N2537" i="1"/>
  <c r="N2538" i="1"/>
  <c r="N1364" i="1"/>
  <c r="N1365" i="1"/>
  <c r="N2541" i="1"/>
  <c r="N3911" i="1"/>
  <c r="N11384" i="1"/>
  <c r="N1307" i="1"/>
  <c r="N2545" i="1"/>
  <c r="N3497" i="1"/>
  <c r="N4745" i="1"/>
  <c r="N11385" i="1"/>
  <c r="N6178" i="1"/>
  <c r="N1308" i="1"/>
  <c r="N5506" i="1"/>
  <c r="N2552" i="1"/>
  <c r="N5945" i="1"/>
  <c r="N2554" i="1"/>
  <c r="N3699" i="1"/>
  <c r="N2556" i="1"/>
  <c r="N10852" i="1"/>
  <c r="N9517" i="1"/>
  <c r="N4746" i="1"/>
  <c r="N5456" i="1"/>
  <c r="N5478" i="1"/>
  <c r="N2562" i="1"/>
  <c r="N5946" i="1"/>
  <c r="N2564" i="1"/>
  <c r="N11449" i="1"/>
  <c r="N2566" i="1"/>
  <c r="N5947" i="1"/>
  <c r="N2568" i="1"/>
  <c r="N2569" i="1"/>
  <c r="N5948" i="1"/>
  <c r="N5949" i="1"/>
  <c r="N2572" i="1"/>
  <c r="N3916" i="1"/>
  <c r="N244" i="1"/>
  <c r="N2575" i="1"/>
  <c r="N5950" i="1"/>
  <c r="N4696" i="1"/>
  <c r="N2578" i="1"/>
  <c r="N6620" i="1"/>
  <c r="N2580" i="1"/>
  <c r="N2581" i="1"/>
  <c r="N251" i="1"/>
  <c r="N5479" i="1"/>
  <c r="N4641" i="1"/>
  <c r="N2585" i="1"/>
  <c r="N4411" i="1"/>
  <c r="N2587" i="1"/>
  <c r="N2588" i="1"/>
  <c r="N5654" i="1"/>
  <c r="N2590" i="1"/>
  <c r="N5480" i="1"/>
  <c r="N2324" i="1"/>
  <c r="N11168" i="1"/>
  <c r="N11169" i="1"/>
  <c r="N11170" i="1"/>
  <c r="N6621" i="1"/>
  <c r="N8518" i="1"/>
  <c r="N2598" i="1"/>
  <c r="N2599" i="1"/>
  <c r="N2600" i="1"/>
  <c r="N2601" i="1"/>
  <c r="N2602" i="1"/>
  <c r="N2603" i="1"/>
  <c r="N3477" i="1"/>
  <c r="N6622" i="1"/>
  <c r="N6623" i="1"/>
  <c r="N2607" i="1"/>
  <c r="N2608" i="1"/>
  <c r="N11450" i="1"/>
  <c r="N2610" i="1"/>
  <c r="N6182" i="1"/>
  <c r="N2612" i="1"/>
  <c r="N1964" i="1"/>
  <c r="N2614" i="1"/>
  <c r="N2615" i="1"/>
  <c r="N2616" i="1"/>
  <c r="N2617" i="1"/>
  <c r="N5900" i="1"/>
  <c r="N2053" i="1"/>
  <c r="N4562" i="1"/>
  <c r="N5481" i="1"/>
  <c r="N1708" i="1"/>
  <c r="N2623" i="1"/>
  <c r="N5482" i="1"/>
  <c r="N5308" i="1"/>
  <c r="N5483" i="1"/>
  <c r="N11386" i="1"/>
  <c r="N2584" i="1"/>
  <c r="N2586" i="1"/>
  <c r="N255" i="1"/>
  <c r="N2631" i="1"/>
  <c r="N5484" i="1"/>
  <c r="N12186" i="1"/>
  <c r="N1075" i="1"/>
  <c r="N5485" i="1"/>
  <c r="N3484" i="1"/>
  <c r="N2589" i="1"/>
  <c r="N1366" i="1"/>
  <c r="N1100" i="1"/>
  <c r="N1368" i="1"/>
  <c r="N2641" i="1"/>
  <c r="N1309" i="1"/>
  <c r="N5551" i="1"/>
  <c r="N1310" i="1"/>
  <c r="N11387" i="1"/>
  <c r="N6625" i="1"/>
  <c r="N2647" i="1"/>
  <c r="N5446" i="1"/>
  <c r="N2649" i="1"/>
  <c r="N4412" i="1"/>
  <c r="N5515" i="1"/>
  <c r="N5939" i="1"/>
  <c r="N4067" i="1"/>
  <c r="N259" i="1"/>
  <c r="N4413" i="1"/>
  <c r="N2656" i="1"/>
  <c r="N2657" i="1"/>
  <c r="N11451" i="1"/>
  <c r="N2659" i="1"/>
  <c r="N4414" i="1"/>
  <c r="N6185" i="1"/>
  <c r="N5935" i="1"/>
  <c r="N2663" i="1"/>
  <c r="N4415" i="1"/>
  <c r="N2665" i="1"/>
  <c r="N1372" i="1"/>
  <c r="N11388" i="1"/>
  <c r="N9473" i="1"/>
  <c r="N1311" i="1"/>
  <c r="N5604" i="1"/>
  <c r="N11171" i="1"/>
  <c r="N11172" i="1"/>
  <c r="N11173" i="1"/>
  <c r="N1373" i="1"/>
  <c r="N2675" i="1"/>
  <c r="N1690" i="1"/>
  <c r="N261" i="1"/>
  <c r="N1721" i="1"/>
  <c r="N1965" i="1"/>
  <c r="N1313" i="1"/>
  <c r="N3500" i="1"/>
  <c r="N2682" i="1"/>
  <c r="N2683" i="1"/>
  <c r="N262" i="1"/>
  <c r="N263" i="1"/>
  <c r="N268" i="1"/>
  <c r="N271" i="1"/>
  <c r="N272" i="1"/>
  <c r="N274" i="1"/>
  <c r="N275" i="1"/>
  <c r="N278" i="1"/>
  <c r="N2692" i="1"/>
  <c r="N2693" i="1"/>
  <c r="N2694" i="1"/>
  <c r="N8519" i="1"/>
  <c r="N2696" i="1"/>
  <c r="N1374" i="1"/>
  <c r="N4748" i="1"/>
  <c r="N2699" i="1"/>
  <c r="N9773" i="1"/>
  <c r="N4552" i="1"/>
  <c r="N3098" i="1"/>
  <c r="N2703" i="1"/>
  <c r="N2704" i="1"/>
  <c r="N8520" i="1"/>
  <c r="N5659" i="1"/>
  <c r="N3107" i="1"/>
  <c r="N2708" i="1"/>
  <c r="N5545" i="1"/>
  <c r="N2710" i="1"/>
  <c r="N2711" i="1"/>
  <c r="N2712" i="1"/>
  <c r="N6626" i="1"/>
  <c r="N8936" i="1"/>
  <c r="N2555" i="1"/>
  <c r="N2716" i="1"/>
  <c r="N846" i="1"/>
  <c r="N489" i="1"/>
  <c r="N3912" i="1"/>
  <c r="N5601" i="1"/>
  <c r="N5602" i="1"/>
  <c r="N5603" i="1"/>
  <c r="N5600" i="1"/>
  <c r="N3254" i="1"/>
  <c r="N279" i="1"/>
  <c r="N3256" i="1"/>
  <c r="N2727" i="1"/>
  <c r="N1778" i="1"/>
  <c r="N2729" i="1"/>
  <c r="N2730" i="1"/>
  <c r="N6627" i="1"/>
  <c r="N2732" i="1"/>
  <c r="N2733" i="1"/>
  <c r="N1954" i="1"/>
  <c r="N480" i="1"/>
  <c r="N2918" i="1"/>
  <c r="N1962" i="1"/>
  <c r="N2738" i="1"/>
  <c r="N2739" i="1"/>
  <c r="N4416" i="1"/>
  <c r="N4524" i="1"/>
  <c r="N4417" i="1"/>
  <c r="N4418" i="1"/>
  <c r="N4419" i="1"/>
  <c r="N4420" i="1"/>
  <c r="N4421" i="1"/>
  <c r="N4422" i="1"/>
  <c r="N4423" i="1"/>
  <c r="N4425" i="1"/>
  <c r="N3872" i="1"/>
  <c r="N1376" i="1"/>
  <c r="N5486" i="1"/>
  <c r="N2753" i="1"/>
  <c r="N7627" i="1"/>
  <c r="N4426" i="1"/>
  <c r="N4522" i="1"/>
  <c r="N286" i="1"/>
  <c r="N287" i="1"/>
  <c r="N7937" i="1"/>
  <c r="N2760" i="1"/>
  <c r="N1314" i="1"/>
  <c r="N4427" i="1"/>
  <c r="N4428" i="1"/>
  <c r="N4429" i="1"/>
  <c r="N5507" i="1"/>
  <c r="N290" i="1"/>
  <c r="N4430" i="1"/>
  <c r="N4431" i="1"/>
  <c r="N4432" i="1"/>
  <c r="N4523" i="1"/>
  <c r="N1198" i="1"/>
  <c r="N2772" i="1"/>
  <c r="N2773" i="1"/>
  <c r="N2774" i="1"/>
  <c r="N2775" i="1"/>
  <c r="N2776" i="1"/>
  <c r="N2777" i="1"/>
  <c r="N2778" i="1"/>
  <c r="N2779" i="1"/>
  <c r="N658" i="1"/>
  <c r="N9518" i="1"/>
  <c r="N4433" i="1"/>
  <c r="N4434" i="1"/>
  <c r="N4435" i="1"/>
  <c r="N1200" i="1"/>
  <c r="N4437" i="1"/>
  <c r="N4438" i="1"/>
  <c r="N2788" i="1"/>
  <c r="N2789" i="1"/>
  <c r="N11174" i="1"/>
  <c r="N4439" i="1"/>
  <c r="N4440" i="1"/>
  <c r="N11389" i="1"/>
  <c r="N2949" i="1"/>
  <c r="N4441" i="1"/>
  <c r="N4442" i="1"/>
  <c r="N4383" i="1"/>
  <c r="N2798" i="1"/>
  <c r="N5707" i="1"/>
  <c r="N1076" i="1"/>
  <c r="N4443" i="1"/>
  <c r="N4444" i="1"/>
  <c r="N4445" i="1"/>
  <c r="N2804" i="1"/>
  <c r="N2805" i="1"/>
  <c r="N4553" i="1"/>
  <c r="N4446" i="1"/>
  <c r="N2808" i="1"/>
  <c r="N2809" i="1"/>
  <c r="N2810" i="1"/>
  <c r="N2811" i="1"/>
  <c r="N3478" i="1"/>
  <c r="N4563" i="1"/>
  <c r="N4556" i="1"/>
  <c r="N1848" i="1"/>
  <c r="N2063" i="1"/>
  <c r="N5922" i="1"/>
  <c r="N2818" i="1"/>
  <c r="N6628" i="1"/>
  <c r="N5487" i="1"/>
  <c r="N5488" i="1"/>
  <c r="N5489" i="1"/>
  <c r="N3485" i="1"/>
  <c r="N4588" i="1"/>
  <c r="N4584" i="1"/>
  <c r="N5516" i="1"/>
  <c r="N5490" i="1"/>
  <c r="N300" i="1"/>
  <c r="N3486" i="1"/>
  <c r="N9774" i="1"/>
  <c r="N5555" i="1"/>
  <c r="N2832" i="1"/>
  <c r="N7938" i="1"/>
  <c r="N1080" i="1"/>
  <c r="N5491" i="1"/>
  <c r="N5517" i="1"/>
  <c r="N6629" i="1"/>
  <c r="N6630" i="1"/>
  <c r="N8937" i="1"/>
  <c r="N1101" i="1"/>
  <c r="N4579" i="1"/>
  <c r="N2842" i="1"/>
  <c r="N11390" i="1"/>
  <c r="N4853" i="1"/>
  <c r="N6631" i="1"/>
  <c r="N4577" i="1"/>
  <c r="N875" i="1"/>
  <c r="N4592" i="1"/>
  <c r="N4574" i="1"/>
  <c r="N2557" i="1"/>
  <c r="N2064" i="1"/>
  <c r="N3379" i="1"/>
  <c r="N5605" i="1"/>
  <c r="N3701" i="1"/>
  <c r="N1716" i="1"/>
  <c r="N5447" i="1"/>
  <c r="N2857" i="1"/>
  <c r="N4700" i="1"/>
  <c r="N1377" i="1"/>
  <c r="N1315" i="1"/>
  <c r="N6632" i="1"/>
  <c r="N1148" i="1"/>
  <c r="N2066" i="1"/>
  <c r="N2067" i="1"/>
  <c r="N2068" i="1"/>
  <c r="N5492" i="1"/>
  <c r="N4703" i="1"/>
  <c r="N2868" i="1"/>
  <c r="N4698" i="1"/>
  <c r="N2870" i="1"/>
  <c r="N4797" i="1"/>
  <c r="N2872" i="1"/>
  <c r="N4557" i="1"/>
  <c r="N2874" i="1"/>
  <c r="N1378" i="1"/>
  <c r="N1316" i="1"/>
  <c r="N3702" i="1"/>
  <c r="N2878" i="1"/>
  <c r="N2879" i="1"/>
  <c r="N5493" i="1"/>
  <c r="N2881" i="1"/>
  <c r="N5936" i="1"/>
  <c r="N4571" i="1"/>
  <c r="N4564" i="1"/>
  <c r="N1786" i="1"/>
  <c r="N1150" i="1"/>
  <c r="N1081" i="1"/>
  <c r="N4568" i="1"/>
  <c r="N1102" i="1"/>
  <c r="N2527" i="1"/>
  <c r="N2069" i="1"/>
  <c r="N2892" i="1"/>
  <c r="N5606" i="1"/>
  <c r="N5990" i="1"/>
  <c r="N2529" i="1"/>
  <c r="N11004" i="1"/>
  <c r="N3361" i="1"/>
  <c r="N11175" i="1"/>
  <c r="N4686" i="1"/>
  <c r="N496" i="1"/>
  <c r="N4918" i="1"/>
  <c r="N2902" i="1"/>
  <c r="N2531" i="1"/>
  <c r="N4919" i="1"/>
  <c r="N3454" i="1"/>
  <c r="N4642" i="1"/>
  <c r="N2907" i="1"/>
  <c r="N1873" i="1"/>
  <c r="N9474" i="1"/>
  <c r="N1382" i="1"/>
  <c r="N1868" i="1"/>
  <c r="N1317" i="1"/>
  <c r="N5450" i="1"/>
  <c r="N9809" i="1"/>
  <c r="N1652" i="1"/>
  <c r="N2916" i="1"/>
  <c r="N11899" i="1"/>
  <c r="N301" i="1"/>
  <c r="N11912" i="1"/>
  <c r="N2920" i="1"/>
  <c r="N3152" i="1"/>
  <c r="N1383" i="1"/>
  <c r="N4679" i="1"/>
  <c r="N1318" i="1"/>
  <c r="N3145" i="1"/>
  <c r="N5885" i="1"/>
  <c r="N2927" i="1"/>
  <c r="N6633" i="1"/>
  <c r="N11913" i="1"/>
  <c r="N213" i="1"/>
  <c r="N2931" i="1"/>
  <c r="N7825" i="1"/>
  <c r="N2933" i="1"/>
  <c r="N2071" i="1"/>
  <c r="N5017" i="1"/>
  <c r="N2936" i="1"/>
  <c r="N11914" i="1"/>
  <c r="N5520" i="1"/>
  <c r="N1082" i="1"/>
  <c r="N2940" i="1"/>
  <c r="N1105" i="1"/>
  <c r="N4241" i="1"/>
  <c r="N5991" i="1"/>
  <c r="N2944" i="1"/>
  <c r="N2945" i="1"/>
  <c r="N5494" i="1"/>
  <c r="N1729" i="1"/>
  <c r="N5552" i="1"/>
  <c r="N4384" i="1"/>
  <c r="N2950" i="1"/>
  <c r="N2951" i="1"/>
  <c r="N11289" i="1"/>
  <c r="N3099" i="1"/>
  <c r="N2954" i="1"/>
  <c r="N2074" i="1"/>
  <c r="N2952" i="1"/>
  <c r="N660" i="1"/>
  <c r="N5368" i="1"/>
  <c r="N11391" i="1"/>
  <c r="N1787" i="1"/>
  <c r="N2961" i="1"/>
  <c r="N2962" i="1"/>
  <c r="N3108" i="1"/>
  <c r="N1232" i="1"/>
  <c r="N11915" i="1"/>
  <c r="N3890" i="1"/>
  <c r="N2967" i="1"/>
  <c r="N3917" i="1"/>
  <c r="N3257" i="1"/>
  <c r="N5420" i="1"/>
  <c r="N1714" i="1"/>
  <c r="N2972" i="1"/>
  <c r="N2973" i="1"/>
  <c r="N2974" i="1"/>
  <c r="N2975" i="1"/>
  <c r="N2938" i="1"/>
  <c r="N2076" i="1"/>
  <c r="N2953" i="1"/>
  <c r="N4907" i="1"/>
  <c r="N3258" i="1"/>
  <c r="N5448" i="1"/>
  <c r="N1085" i="1"/>
  <c r="N2983" i="1"/>
  <c r="N4631" i="1"/>
  <c r="N1106" i="1"/>
  <c r="N4684" i="1"/>
  <c r="N3479" i="1"/>
  <c r="N5992" i="1"/>
  <c r="N4749" i="1"/>
  <c r="N5310" i="1"/>
  <c r="N5369" i="1"/>
  <c r="N2992" i="1"/>
  <c r="N6634" i="1"/>
  <c r="N1384" i="1"/>
  <c r="N3153" i="1"/>
  <c r="N2996" i="1"/>
  <c r="N1319" i="1"/>
  <c r="N2998" i="1"/>
  <c r="N2999" i="1"/>
  <c r="N2513" i="1"/>
  <c r="N11176" i="1"/>
  <c r="N5865" i="1"/>
  <c r="N1788" i="1"/>
  <c r="N3004" i="1"/>
  <c r="N11916" i="1"/>
  <c r="N5907" i="1"/>
  <c r="N3720" i="1"/>
  <c r="N1088" i="1"/>
  <c r="N1107" i="1"/>
  <c r="N1966" i="1"/>
  <c r="N5910" i="1"/>
  <c r="N3012" i="1"/>
  <c r="N1783" i="1"/>
  <c r="N3154" i="1"/>
  <c r="N3918" i="1"/>
  <c r="N3016" i="1"/>
  <c r="N3017" i="1"/>
  <c r="N5908" i="1"/>
  <c r="N3480" i="1"/>
  <c r="N2439" i="1"/>
  <c r="N5911" i="1"/>
  <c r="N3022" i="1"/>
  <c r="N5376" i="1"/>
  <c r="N3163" i="1"/>
  <c r="N3025" i="1"/>
  <c r="N3164" i="1"/>
  <c r="N1789" i="1"/>
  <c r="N5904" i="1"/>
  <c r="N3165" i="1"/>
  <c r="N1089" i="1"/>
  <c r="N497" i="1"/>
  <c r="N5372" i="1"/>
  <c r="N3033" i="1"/>
  <c r="N5546" i="1"/>
  <c r="N1108" i="1"/>
  <c r="N3036" i="1"/>
  <c r="N3509" i="1"/>
  <c r="N500" i="1"/>
  <c r="N3039" i="1"/>
  <c r="N3040" i="1"/>
  <c r="N3507" i="1"/>
  <c r="N5905" i="1"/>
  <c r="N11911" i="1"/>
  <c r="N2939" i="1"/>
  <c r="N4908" i="1"/>
  <c r="N4448" i="1"/>
  <c r="N4449" i="1"/>
  <c r="N4450" i="1"/>
  <c r="N5495" i="1"/>
  <c r="N5547" i="1"/>
  <c r="N3051" i="1"/>
  <c r="N3487" i="1"/>
  <c r="N1791" i="1"/>
  <c r="N5426" i="1"/>
  <c r="N4614" i="1"/>
  <c r="N3056" i="1"/>
  <c r="N5993" i="1"/>
  <c r="N2919" i="1"/>
  <c r="N3059" i="1"/>
  <c r="N3060" i="1"/>
  <c r="N4779" i="1"/>
  <c r="N2941" i="1"/>
  <c r="N3063" i="1"/>
  <c r="N3064" i="1"/>
  <c r="N3919" i="1"/>
  <c r="N3765" i="1"/>
  <c r="N3425" i="1"/>
  <c r="N7097" i="1"/>
  <c r="N2942" i="1"/>
  <c r="N2943" i="1"/>
  <c r="N2946" i="1"/>
  <c r="N1784" i="1"/>
  <c r="N11223" i="1"/>
  <c r="N3408" i="1"/>
  <c r="N2921" i="1"/>
  <c r="N1959" i="1"/>
  <c r="N7098" i="1"/>
  <c r="N3405" i="1"/>
  <c r="N4585" i="1"/>
  <c r="N1722" i="1"/>
  <c r="N4589" i="1"/>
  <c r="N3429" i="1"/>
  <c r="N3401" i="1"/>
  <c r="N982" i="1"/>
  <c r="N1535" i="1"/>
  <c r="N3086" i="1"/>
  <c r="N4909" i="1"/>
  <c r="N3088" i="1"/>
  <c r="N3259" i="1"/>
  <c r="N3090" i="1"/>
  <c r="N1090" i="1"/>
  <c r="N1110" i="1"/>
  <c r="N2947" i="1"/>
  <c r="N5994" i="1"/>
  <c r="N3095" i="1"/>
  <c r="N4581" i="1"/>
  <c r="N2462" i="1"/>
  <c r="N4764" i="1"/>
  <c r="N1536" i="1"/>
  <c r="N5866" i="1"/>
  <c r="N4593" i="1"/>
  <c r="N3102" i="1"/>
  <c r="N3103" i="1"/>
  <c r="N1537" i="1"/>
  <c r="N7099" i="1"/>
  <c r="N1733" i="1"/>
  <c r="N4451" i="1"/>
  <c r="N2948" i="1"/>
  <c r="N4901" i="1"/>
  <c r="N3155" i="1"/>
  <c r="N3873" i="1"/>
  <c r="N3112" i="1"/>
  <c r="N7100" i="1"/>
  <c r="N3114" i="1"/>
  <c r="N6635" i="1"/>
  <c r="N3748" i="1"/>
  <c r="N3146" i="1"/>
  <c r="N501" i="1"/>
  <c r="N3749" i="1"/>
  <c r="N3750" i="1"/>
  <c r="N502" i="1"/>
  <c r="N2199" i="1"/>
  <c r="N3751" i="1"/>
  <c r="N3124" i="1"/>
  <c r="N3754" i="1"/>
  <c r="N3755" i="1"/>
  <c r="N3166" i="1"/>
  <c r="N3260" i="1"/>
  <c r="N2201" i="1"/>
  <c r="N2202" i="1"/>
  <c r="N3131" i="1"/>
  <c r="N3756" i="1"/>
  <c r="N3167" i="1"/>
  <c r="N4558" i="1"/>
  <c r="N2443" i="1"/>
  <c r="N1386" i="1"/>
  <c r="N2204" i="1"/>
  <c r="N3138" i="1"/>
  <c r="N3139" i="1"/>
  <c r="N3140" i="1"/>
  <c r="N1321" i="1"/>
  <c r="N3757" i="1"/>
  <c r="N3143" i="1"/>
  <c r="N4452" i="1"/>
  <c r="N3758" i="1"/>
  <c r="N11177" i="1"/>
  <c r="N375" i="1"/>
  <c r="N3148" i="1"/>
  <c r="N3524" i="1"/>
  <c r="N4453" i="1"/>
  <c r="N4454" i="1"/>
  <c r="N4455" i="1"/>
  <c r="N1162" i="1"/>
  <c r="N1533" i="1"/>
  <c r="N4854" i="1"/>
  <c r="N3760" i="1"/>
  <c r="N2205" i="1"/>
  <c r="N2922" i="1"/>
  <c r="N1091" i="1"/>
  <c r="N1387" i="1"/>
  <c r="N1531" i="1"/>
  <c r="N1111" i="1"/>
  <c r="N1322" i="1"/>
  <c r="N2206" i="1"/>
  <c r="N11392" i="1"/>
  <c r="N1955" i="1"/>
  <c r="N2518" i="1"/>
  <c r="N3761" i="1"/>
  <c r="N3169" i="1"/>
  <c r="N2207" i="1"/>
  <c r="N3171" i="1"/>
  <c r="N3762" i="1"/>
  <c r="N1723" i="1"/>
  <c r="N7101" i="1"/>
  <c r="N8210" i="1"/>
  <c r="N4456" i="1"/>
  <c r="N4457" i="1"/>
  <c r="N1233" i="1"/>
  <c r="N2444" i="1"/>
  <c r="N3525" i="1"/>
  <c r="N4458" i="1"/>
  <c r="N4459" i="1"/>
  <c r="N4460" i="1"/>
  <c r="N5522" i="1"/>
  <c r="N2210" i="1"/>
  <c r="N5499" i="1"/>
  <c r="N2077" i="1"/>
  <c r="N3188" i="1"/>
  <c r="N5524" i="1"/>
  <c r="N4461" i="1"/>
  <c r="N4462" i="1"/>
  <c r="N4463" i="1"/>
  <c r="N5739" i="1"/>
  <c r="N2211" i="1"/>
  <c r="N4750" i="1"/>
  <c r="N3196" i="1"/>
  <c r="N4464" i="1"/>
  <c r="N4465" i="1"/>
  <c r="N4466" i="1"/>
  <c r="N2212" i="1"/>
  <c r="N5311" i="1"/>
  <c r="N877" i="1"/>
  <c r="N1234" i="1"/>
  <c r="N2213" i="1"/>
  <c r="N4468" i="1"/>
  <c r="N4469" i="1"/>
  <c r="N4470" i="1"/>
  <c r="N3208" i="1"/>
  <c r="N2214" i="1"/>
  <c r="N1715" i="1"/>
  <c r="N4471" i="1"/>
  <c r="N4472" i="1"/>
  <c r="N4473" i="1"/>
  <c r="N3214" i="1"/>
  <c r="N2215" i="1"/>
  <c r="N2220" i="1"/>
  <c r="N2222" i="1"/>
  <c r="N2223" i="1"/>
  <c r="N2225" i="1"/>
  <c r="N4902" i="1"/>
  <c r="N3221" i="1"/>
  <c r="N6636" i="1"/>
  <c r="N2227" i="1"/>
  <c r="N2230" i="1"/>
  <c r="N2231" i="1"/>
  <c r="N2234" i="1"/>
  <c r="N2235" i="1"/>
  <c r="N2236" i="1"/>
  <c r="N2237" i="1"/>
  <c r="N2238" i="1"/>
  <c r="N2239" i="1"/>
  <c r="N2240" i="1"/>
  <c r="N2241" i="1"/>
  <c r="N2242" i="1"/>
  <c r="N2243" i="1"/>
  <c r="N503" i="1"/>
  <c r="N4474" i="1"/>
  <c r="N4910" i="1"/>
  <c r="N2244" i="1"/>
  <c r="N10930" i="1"/>
  <c r="N3168" i="1"/>
  <c r="N1092" i="1"/>
  <c r="N2427" i="1"/>
  <c r="N504" i="1"/>
  <c r="N5548" i="1"/>
  <c r="N1792" i="1"/>
  <c r="N3247" i="1"/>
  <c r="N2245" i="1"/>
  <c r="N2246" i="1"/>
  <c r="N2248" i="1"/>
  <c r="N7102" i="1"/>
  <c r="N4687" i="1"/>
  <c r="N4475" i="1"/>
  <c r="N7103" i="1"/>
  <c r="N3255" i="1"/>
  <c r="N2249" i="1"/>
  <c r="N5503" i="1"/>
  <c r="N1737" i="1"/>
  <c r="N4476" i="1"/>
  <c r="N4477" i="1"/>
  <c r="N4478" i="1"/>
  <c r="N505" i="1"/>
  <c r="N2250" i="1"/>
  <c r="N5500" i="1"/>
  <c r="N3170" i="1"/>
  <c r="N4479" i="1"/>
  <c r="N4480" i="1"/>
  <c r="N4481" i="1"/>
  <c r="N1444" i="1"/>
  <c r="N5880" i="1"/>
  <c r="N3271" i="1"/>
  <c r="N669" i="1"/>
  <c r="N2445" i="1"/>
  <c r="N2446" i="1"/>
  <c r="N4482" i="1"/>
  <c r="N2251" i="1"/>
  <c r="N4543" i="1"/>
  <c r="N2345" i="1"/>
  <c r="N3279" i="1"/>
  <c r="N5995" i="1"/>
  <c r="N4483" i="1"/>
  <c r="N4484" i="1"/>
  <c r="N3766" i="1"/>
  <c r="N3284" i="1"/>
  <c r="N3455" i="1"/>
  <c r="N4485" i="1"/>
  <c r="N4486" i="1"/>
  <c r="N1744" i="1"/>
  <c r="N1745" i="1"/>
  <c r="N1747" i="1"/>
  <c r="N4487" i="1"/>
  <c r="N3409" i="1"/>
  <c r="N3406" i="1"/>
  <c r="N4488" i="1"/>
  <c r="N4490" i="1"/>
  <c r="N4491" i="1"/>
  <c r="N3297" i="1"/>
  <c r="N3402" i="1"/>
  <c r="N4565" i="1"/>
  <c r="N4903" i="1"/>
  <c r="N1855" i="1"/>
  <c r="N2252" i="1"/>
  <c r="N4492" i="1"/>
  <c r="N6637" i="1"/>
  <c r="N3305" i="1"/>
  <c r="N3306" i="1"/>
  <c r="N3767" i="1"/>
  <c r="N1795" i="1"/>
  <c r="N3172" i="1"/>
  <c r="N3768" i="1"/>
  <c r="N5556" i="1"/>
  <c r="N1748" i="1"/>
  <c r="N3313" i="1"/>
  <c r="N7104" i="1"/>
  <c r="N3315" i="1"/>
  <c r="N3173" i="1"/>
  <c r="N3317" i="1"/>
  <c r="N1749" i="1"/>
  <c r="N3174" i="1"/>
  <c r="N7105" i="1"/>
  <c r="N3175" i="1"/>
  <c r="N3176" i="1"/>
  <c r="N3323" i="1"/>
  <c r="N3324" i="1"/>
  <c r="N5505" i="1"/>
  <c r="N1201" i="1"/>
  <c r="N4549" i="1"/>
  <c r="N3328" i="1"/>
  <c r="N7106" i="1"/>
  <c r="N2253" i="1"/>
  <c r="N2256" i="1"/>
  <c r="N2257" i="1"/>
  <c r="N3177" i="1"/>
  <c r="N3178" i="1"/>
  <c r="N3335" i="1"/>
  <c r="N3336" i="1"/>
  <c r="N3179" i="1"/>
  <c r="N4685" i="1"/>
  <c r="N3180" i="1"/>
  <c r="N1796" i="1"/>
  <c r="N3181" i="1"/>
  <c r="N3342" i="1"/>
  <c r="N3182" i="1"/>
  <c r="N2258" i="1"/>
  <c r="N3183" i="1"/>
  <c r="N3184" i="1"/>
  <c r="N1710" i="1"/>
  <c r="N3185" i="1"/>
  <c r="N3349" i="1"/>
  <c r="N3186" i="1"/>
  <c r="N3351" i="1"/>
  <c r="N507" i="1"/>
  <c r="N3426" i="1"/>
  <c r="N3187" i="1"/>
  <c r="N3147" i="1"/>
  <c r="N3356" i="1"/>
  <c r="N3189" i="1"/>
  <c r="N2261" i="1"/>
  <c r="N1797" i="1"/>
  <c r="N3190" i="1"/>
  <c r="N509" i="1"/>
  <c r="N3191" i="1"/>
  <c r="N3192" i="1"/>
  <c r="N2262" i="1"/>
  <c r="N2263" i="1"/>
  <c r="N2265" i="1"/>
  <c r="N3430" i="1"/>
  <c r="N3721" i="1"/>
  <c r="N3369" i="1"/>
  <c r="N4068" i="1"/>
  <c r="N3371" i="1"/>
  <c r="N4240" i="1"/>
  <c r="N3373" i="1"/>
  <c r="N3374" i="1"/>
  <c r="N1901" i="1"/>
  <c r="N3149" i="1"/>
  <c r="N3377" i="1"/>
  <c r="N3193" i="1"/>
  <c r="N1898" i="1"/>
  <c r="N3388" i="1"/>
  <c r="N3381" i="1"/>
  <c r="N513" i="1"/>
  <c r="N2078" i="1"/>
  <c r="N5553" i="1"/>
  <c r="N3194" i="1"/>
  <c r="N5421" i="1"/>
  <c r="N3387" i="1"/>
  <c r="N1805" i="1"/>
  <c r="N3769" i="1"/>
  <c r="N1430" i="1"/>
  <c r="N3391" i="1"/>
  <c r="N6638" i="1"/>
  <c r="N3195" i="1"/>
  <c r="N3394" i="1"/>
  <c r="N1806" i="1"/>
  <c r="N1750" i="1"/>
  <c r="N4069" i="1"/>
  <c r="N2079" i="1"/>
  <c r="N2080" i="1"/>
  <c r="N2081" i="1"/>
  <c r="N11393" i="1"/>
  <c r="N1701" i="1"/>
  <c r="N3403" i="1"/>
  <c r="N4802" i="1"/>
  <c r="N3197" i="1"/>
  <c r="N3198" i="1"/>
  <c r="N3199" i="1"/>
  <c r="N3200" i="1"/>
  <c r="N5441" i="1"/>
  <c r="N2082" i="1"/>
  <c r="N2083" i="1"/>
  <c r="N2084" i="1"/>
  <c r="N2085" i="1"/>
  <c r="N3732" i="1"/>
  <c r="N3201" i="1"/>
  <c r="N2519" i="1"/>
  <c r="N4710" i="1"/>
  <c r="N2086" i="1"/>
  <c r="N3734" i="1"/>
  <c r="N3202" i="1"/>
  <c r="N3100" i="1"/>
  <c r="N3203" i="1"/>
  <c r="N4800" i="1"/>
  <c r="N3920" i="1"/>
  <c r="N3204" i="1"/>
  <c r="N4783" i="1"/>
  <c r="N3205" i="1"/>
  <c r="N4493" i="1"/>
  <c r="N1462" i="1"/>
  <c r="N2428" i="1"/>
  <c r="N5549" i="1"/>
  <c r="N3206" i="1"/>
  <c r="N1431" i="1"/>
  <c r="N3434" i="1"/>
  <c r="N3207" i="1"/>
  <c r="N2087" i="1"/>
  <c r="N1856" i="1"/>
  <c r="N1785" i="1"/>
  <c r="N5442" i="1"/>
  <c r="N3109" i="1"/>
  <c r="N2088" i="1"/>
  <c r="N3209" i="1"/>
  <c r="N3443" i="1"/>
  <c r="N1751" i="1"/>
  <c r="N3210" i="1"/>
  <c r="N5867" i="1"/>
  <c r="N2267" i="1"/>
  <c r="N2268" i="1"/>
  <c r="N2269" i="1"/>
  <c r="N3211" i="1"/>
  <c r="N3212" i="1"/>
  <c r="N1433" i="1"/>
  <c r="N4904" i="1"/>
  <c r="N4605" i="1"/>
  <c r="N3213" i="1"/>
  <c r="N3215" i="1"/>
  <c r="N2271" i="1"/>
  <c r="N2090" i="1"/>
  <c r="N2091" i="1"/>
  <c r="N11178" i="1"/>
  <c r="N11179" i="1"/>
  <c r="N3216" i="1"/>
  <c r="N2092" i="1"/>
  <c r="N2093" i="1"/>
  <c r="N1809" i="1"/>
  <c r="N3217" i="1"/>
  <c r="N3218" i="1"/>
  <c r="N4751" i="1"/>
  <c r="N3469" i="1"/>
  <c r="N3470" i="1"/>
  <c r="N3471" i="1"/>
  <c r="N3472" i="1"/>
  <c r="N3473" i="1"/>
  <c r="N2094" i="1"/>
  <c r="N2097" i="1"/>
  <c r="N3729" i="1"/>
  <c r="N689" i="1"/>
  <c r="N4601" i="1"/>
  <c r="N2099" i="1"/>
  <c r="N2100" i="1"/>
  <c r="N4597" i="1"/>
  <c r="N4711" i="1"/>
  <c r="N1754" i="1"/>
  <c r="N111" i="1"/>
  <c r="N3261" i="1"/>
  <c r="N2272" i="1"/>
  <c r="N5996" i="1"/>
  <c r="N3219" i="1"/>
  <c r="N2104" i="1"/>
  <c r="N3576" i="1"/>
  <c r="N2105" i="1"/>
  <c r="N3492" i="1"/>
  <c r="N2106" i="1"/>
  <c r="N691" i="1"/>
  <c r="N3220" i="1"/>
  <c r="N2429" i="1"/>
  <c r="N2107" i="1"/>
  <c r="N3222" i="1"/>
  <c r="N3499" i="1"/>
  <c r="N3575" i="1"/>
  <c r="N2108" i="1"/>
  <c r="N3223" i="1"/>
  <c r="N5496" i="1"/>
  <c r="N2273" i="1"/>
  <c r="N3505" i="1"/>
  <c r="N1725" i="1"/>
  <c r="N3224" i="1"/>
  <c r="N2109" i="1"/>
  <c r="N2110" i="1"/>
  <c r="N9475" i="1"/>
  <c r="N4610" i="1"/>
  <c r="N692" i="1"/>
  <c r="N2113" i="1"/>
  <c r="N2115" i="1"/>
  <c r="N2118" i="1"/>
  <c r="N2123" i="1"/>
  <c r="N2124" i="1"/>
  <c r="N2126" i="1"/>
  <c r="N2127" i="1"/>
  <c r="N2128" i="1"/>
  <c r="N2130" i="1"/>
  <c r="N2131" i="1"/>
  <c r="N2133" i="1"/>
  <c r="N2134" i="1"/>
  <c r="N2135" i="1"/>
  <c r="N694" i="1"/>
  <c r="N3527" i="1"/>
  <c r="N1810" i="1"/>
  <c r="N1811" i="1"/>
  <c r="N1812" i="1"/>
  <c r="N1817" i="1"/>
  <c r="N3532" i="1"/>
  <c r="N1129" i="1"/>
  <c r="N3225" i="1"/>
  <c r="N2136" i="1"/>
  <c r="N2138" i="1"/>
  <c r="N2139" i="1"/>
  <c r="N1967" i="1"/>
  <c r="N2141" i="1"/>
  <c r="N2142" i="1"/>
  <c r="N3226" i="1"/>
  <c r="N2143" i="1"/>
  <c r="N3543" i="1"/>
  <c r="N2144" i="1"/>
  <c r="N3227" i="1"/>
  <c r="N2146" i="1"/>
  <c r="N4544" i="1"/>
  <c r="N2148" i="1"/>
  <c r="N3549" i="1"/>
  <c r="N1458" i="1"/>
  <c r="N7107" i="1"/>
  <c r="N2152" i="1"/>
  <c r="N5451" i="1"/>
  <c r="N2153" i="1"/>
  <c r="N9296" i="1"/>
  <c r="N1818" i="1"/>
  <c r="N2155" i="1"/>
  <c r="N3228" i="1"/>
  <c r="N8213" i="1"/>
  <c r="N3415" i="1"/>
  <c r="N3229" i="1"/>
  <c r="N2156" i="1"/>
  <c r="N3230" i="1"/>
  <c r="N3740" i="1"/>
  <c r="N1820" i="1"/>
  <c r="N3231" i="1"/>
  <c r="N2274" i="1"/>
  <c r="N3568" i="1"/>
  <c r="N5348" i="1"/>
  <c r="N3232" i="1"/>
  <c r="N3233" i="1"/>
  <c r="N3572" i="1"/>
  <c r="N2157" i="1"/>
  <c r="N5021" i="1"/>
  <c r="N3736" i="1"/>
  <c r="N2430" i="1"/>
  <c r="N2431" i="1"/>
  <c r="N3234" i="1"/>
  <c r="N3364" i="1"/>
  <c r="N2160" i="1"/>
  <c r="N3581" i="1"/>
  <c r="N3235" i="1"/>
  <c r="N3583" i="1"/>
  <c r="N3584" i="1"/>
  <c r="N3585" i="1"/>
  <c r="N2161" i="1"/>
  <c r="N3587" i="1"/>
  <c r="N8487" i="1"/>
  <c r="N2306" i="1"/>
  <c r="N4343" i="1"/>
  <c r="N5997" i="1"/>
  <c r="N3122" i="1"/>
  <c r="N7108" i="1"/>
  <c r="N2923" i="1"/>
  <c r="N4575" i="1"/>
  <c r="N3410" i="1"/>
  <c r="N3127" i="1"/>
  <c r="N3125" i="1"/>
  <c r="N3807" i="1"/>
  <c r="N7109" i="1"/>
  <c r="N3601" i="1"/>
  <c r="N3407" i="1"/>
  <c r="N3603" i="1"/>
  <c r="N3404" i="1"/>
  <c r="N3605" i="1"/>
  <c r="N514" i="1"/>
  <c r="N3236" i="1"/>
  <c r="N3608" i="1"/>
  <c r="N2955" i="1"/>
  <c r="N3610" i="1"/>
  <c r="N4344" i="1"/>
  <c r="N5504" i="1"/>
  <c r="N3237" i="1"/>
  <c r="N3540" i="1"/>
  <c r="N2162" i="1"/>
  <c r="N2171" i="1"/>
  <c r="N2173" i="1"/>
  <c r="N3618" i="1"/>
  <c r="N3542" i="1"/>
  <c r="N1755" i="1"/>
  <c r="N1757" i="1"/>
  <c r="N4576" i="1"/>
  <c r="N3623" i="1"/>
  <c r="N3156" i="1"/>
  <c r="N5423" i="1"/>
  <c r="N4345" i="1"/>
  <c r="N3627" i="1"/>
  <c r="N983" i="1"/>
  <c r="N3629" i="1"/>
  <c r="N3538" i="1"/>
  <c r="N3150" i="1"/>
  <c r="N3238" i="1"/>
  <c r="N3633" i="1"/>
  <c r="N1821" i="1"/>
  <c r="N1824" i="1"/>
  <c r="N1826" i="1"/>
  <c r="N5655" i="1"/>
  <c r="N2174" i="1"/>
  <c r="N3151" i="1"/>
  <c r="N4569" i="1"/>
  <c r="N4572" i="1"/>
  <c r="N3157" i="1"/>
  <c r="N3643" i="1"/>
  <c r="N3239" i="1"/>
  <c r="N878" i="1"/>
  <c r="N1388" i="1"/>
  <c r="N3240" i="1"/>
  <c r="N3648" i="1"/>
  <c r="N3649" i="1"/>
  <c r="N5598" i="1"/>
  <c r="N5599" i="1"/>
  <c r="N5597" i="1"/>
  <c r="N3241" i="1"/>
  <c r="N1323" i="1"/>
  <c r="N2175" i="1"/>
  <c r="N2176" i="1"/>
  <c r="N2177" i="1"/>
  <c r="N2180" i="1"/>
  <c r="N3659" i="1"/>
  <c r="N3660" i="1"/>
  <c r="N3661" i="1"/>
  <c r="N4570" i="1"/>
  <c r="N3242" i="1"/>
  <c r="N4573" i="1"/>
  <c r="N3665" i="1"/>
  <c r="N3922" i="1"/>
  <c r="N5998" i="1"/>
  <c r="N664" i="1"/>
  <c r="N5011" i="1"/>
  <c r="N9010" i="1"/>
  <c r="N3671" i="1"/>
  <c r="N9297" i="1"/>
  <c r="N3673" i="1"/>
  <c r="N5012" i="1"/>
  <c r="N3927" i="1"/>
  <c r="N515" i="1"/>
  <c r="N3243" i="1"/>
  <c r="N4911" i="1"/>
  <c r="N879" i="1"/>
  <c r="N3680" i="1"/>
  <c r="N3681" i="1"/>
  <c r="N3682" i="1"/>
  <c r="N4494" i="1"/>
  <c r="N7110" i="1"/>
  <c r="N3685" i="1"/>
  <c r="N4712" i="1"/>
  <c r="N2956" i="1"/>
  <c r="N1758" i="1"/>
  <c r="N1711" i="1"/>
  <c r="N4768" i="1"/>
  <c r="N5013" i="1"/>
  <c r="N9011" i="1"/>
  <c r="N1249" i="1"/>
  <c r="N5439" i="1"/>
  <c r="N3380" i="1"/>
  <c r="N3244" i="1"/>
  <c r="N7111" i="1"/>
  <c r="N7112" i="1"/>
  <c r="N1164" i="1"/>
  <c r="N3700" i="1"/>
  <c r="N1235" i="1"/>
  <c r="N516" i="1"/>
  <c r="N3722" i="1"/>
  <c r="N882" i="1"/>
  <c r="N1165" i="1"/>
  <c r="N6639" i="1"/>
  <c r="N3763" i="1"/>
  <c r="N1463" i="1"/>
  <c r="N5019" i="1"/>
  <c r="N3710" i="1"/>
  <c r="N3711" i="1"/>
  <c r="N5443" i="1"/>
  <c r="N5881" i="1"/>
  <c r="N3714" i="1"/>
  <c r="N4271" i="1"/>
  <c r="N3716" i="1"/>
  <c r="N1827" i="1"/>
  <c r="N4272" i="1"/>
  <c r="N3719" i="1"/>
  <c r="N4346" i="1"/>
  <c r="N11395" i="1"/>
  <c r="N3923" i="1"/>
  <c r="N2181" i="1"/>
  <c r="N2185" i="1"/>
  <c r="N2187" i="1"/>
  <c r="N2189" i="1"/>
  <c r="N2190" i="1"/>
  <c r="N1840" i="1"/>
  <c r="N3928" i="1"/>
  <c r="N3730" i="1"/>
  <c r="N5429" i="1"/>
  <c r="N3529" i="1"/>
  <c r="N3245" i="1"/>
  <c r="N4273" i="1"/>
  <c r="N3526" i="1"/>
  <c r="N6147" i="1"/>
  <c r="N5452" i="1"/>
  <c r="N2296" i="1"/>
  <c r="N2293" i="1"/>
  <c r="N6142" i="1"/>
  <c r="N3741" i="1"/>
  <c r="N3742" i="1"/>
  <c r="N3743" i="1"/>
  <c r="N3744" i="1"/>
  <c r="N5560" i="1"/>
  <c r="N4274" i="1"/>
  <c r="N4559" i="1"/>
  <c r="N5428" i="1"/>
  <c r="N5550" i="1"/>
  <c r="N2957" i="1"/>
  <c r="N2958" i="1"/>
  <c r="N3752" i="1"/>
  <c r="N3753" i="1"/>
  <c r="N7113" i="1"/>
  <c r="N1412" i="1"/>
  <c r="N2959" i="1"/>
  <c r="N7114" i="1"/>
  <c r="N4347" i="1"/>
  <c r="N3759" i="1"/>
  <c r="N7115" i="1"/>
  <c r="N4348" i="1"/>
  <c r="N5558" i="1"/>
  <c r="N1870" i="1"/>
  <c r="N3764" i="1"/>
  <c r="N1875" i="1"/>
  <c r="N7116" i="1"/>
  <c r="N4306" i="1"/>
  <c r="N1166" i="1"/>
  <c r="N4349" i="1"/>
  <c r="N4350" i="1"/>
  <c r="N4275" i="1"/>
  <c r="N884" i="1"/>
  <c r="N1445" i="1"/>
  <c r="N4307" i="1"/>
  <c r="N2960" i="1"/>
  <c r="N1461" i="1"/>
  <c r="N3777" i="1"/>
  <c r="N4276" i="1"/>
  <c r="N3921" i="1"/>
  <c r="N5851" i="1"/>
  <c r="N2963" i="1"/>
  <c r="N2300" i="1"/>
  <c r="N4351" i="1"/>
  <c r="N3924" i="1"/>
  <c r="N1446" i="1"/>
  <c r="N3786" i="1"/>
  <c r="N3787" i="1"/>
  <c r="N3788" i="1"/>
  <c r="N3789" i="1"/>
  <c r="N11396" i="1"/>
  <c r="N12482" i="1"/>
  <c r="N7117" i="1"/>
  <c r="N7118" i="1"/>
  <c r="N1960" i="1"/>
  <c r="N3246" i="1"/>
  <c r="N3930" i="1"/>
  <c r="N4352" i="1"/>
  <c r="N3382" i="1"/>
  <c r="N5561" i="1"/>
  <c r="N4308" i="1"/>
  <c r="N4277" i="1"/>
  <c r="N3908" i="1"/>
  <c r="N2191" i="1"/>
  <c r="N1447" i="1"/>
  <c r="N3416" i="1"/>
  <c r="N889" i="1"/>
  <c r="N1415" i="1"/>
  <c r="N4353" i="1"/>
  <c r="N11917" i="1"/>
  <c r="N5559" i="1"/>
  <c r="N4309" i="1"/>
  <c r="N5554" i="1"/>
  <c r="N1434" i="1"/>
  <c r="N4278" i="1"/>
  <c r="N7119" i="1"/>
  <c r="N3913" i="1"/>
  <c r="N3817" i="1"/>
  <c r="N984" i="1"/>
  <c r="N7120" i="1"/>
  <c r="N3820" i="1"/>
  <c r="N5444" i="1"/>
  <c r="N1866" i="1"/>
  <c r="N1093" i="1"/>
  <c r="N3770" i="1"/>
  <c r="N3535" i="1"/>
  <c r="N1112" i="1"/>
  <c r="N3745" i="1"/>
  <c r="N4279" i="1"/>
  <c r="N2964" i="1"/>
  <c r="N12187" i="1"/>
  <c r="N4855" i="1"/>
  <c r="N3832" i="1"/>
  <c r="N7121" i="1"/>
  <c r="N3834" i="1"/>
  <c r="N4905" i="1"/>
  <c r="N1859" i="1"/>
  <c r="N3737" i="1"/>
  <c r="N5999" i="1"/>
  <c r="N1167" i="1"/>
  <c r="N6148" i="1"/>
  <c r="N1861" i="1"/>
  <c r="N528" i="1"/>
  <c r="N3362" i="1"/>
  <c r="N6000" i="1"/>
  <c r="N1653" i="1"/>
  <c r="N3375" i="1"/>
  <c r="N4354" i="1"/>
  <c r="N6143" i="1"/>
  <c r="N1761" i="1"/>
  <c r="N3771" i="1"/>
  <c r="N4310" i="1"/>
  <c r="N3420" i="1"/>
  <c r="N3853" i="1"/>
  <c r="N3854" i="1"/>
  <c r="N3855" i="1"/>
  <c r="N3856" i="1"/>
  <c r="N1448" i="1"/>
  <c r="N7122" i="1"/>
  <c r="N4280" i="1"/>
  <c r="N2671" i="1"/>
  <c r="N2672" i="1"/>
  <c r="N987" i="1"/>
  <c r="N6149" i="1"/>
  <c r="N4355" i="1"/>
  <c r="N1416" i="1"/>
  <c r="N7123" i="1"/>
  <c r="N3677" i="1"/>
  <c r="N3868" i="1"/>
  <c r="N3869" i="1"/>
  <c r="N1406" i="1"/>
  <c r="N1408" i="1"/>
  <c r="N1403" i="1"/>
  <c r="N4566" i="1"/>
  <c r="N4281" i="1"/>
  <c r="N1436" i="1"/>
  <c r="N4070" i="1"/>
  <c r="N1958" i="1"/>
  <c r="N3878" i="1"/>
  <c r="N4356" i="1"/>
  <c r="N4357" i="1"/>
  <c r="N7124" i="1"/>
  <c r="N4282" i="1"/>
  <c r="N7125" i="1"/>
  <c r="N4311" i="1"/>
  <c r="N4312" i="1"/>
  <c r="N7126" i="1"/>
  <c r="N4283" i="1"/>
  <c r="N4284" i="1"/>
  <c r="N3383" i="1"/>
  <c r="N4529" i="1"/>
  <c r="N1452" i="1"/>
  <c r="N5716" i="1"/>
  <c r="N1417" i="1"/>
  <c r="N4285" i="1"/>
  <c r="N4358" i="1"/>
  <c r="N890" i="1"/>
  <c r="N4359" i="1"/>
  <c r="N4314" i="1"/>
  <c r="N4360" i="1"/>
  <c r="N4286" i="1"/>
  <c r="N4315" i="1"/>
  <c r="N7127" i="1"/>
  <c r="N5453" i="1"/>
  <c r="N4287" i="1"/>
  <c r="N3905" i="1"/>
  <c r="N1071" i="1"/>
  <c r="N3907" i="1"/>
  <c r="N4316" i="1"/>
  <c r="N1168" i="1"/>
  <c r="N1438" i="1"/>
  <c r="N4288" i="1"/>
  <c r="N1061" i="1"/>
  <c r="N4361" i="1"/>
  <c r="N1250" i="1"/>
  <c r="N7128" i="1"/>
  <c r="N4317" i="1"/>
  <c r="N4606" i="1"/>
  <c r="N4289" i="1"/>
  <c r="N3101" i="1"/>
  <c r="N2414" i="1"/>
  <c r="N1236" i="1"/>
  <c r="N7129" i="1"/>
  <c r="N6150" i="1"/>
  <c r="N7130" i="1"/>
  <c r="N1465" i="1"/>
  <c r="N1470" i="1"/>
  <c r="N9298" i="1"/>
  <c r="N4752" i="1"/>
  <c r="N3929" i="1"/>
  <c r="N3365" i="1"/>
  <c r="N5440" i="1"/>
  <c r="N6144" i="1"/>
  <c r="N3110" i="1"/>
  <c r="N11180" i="1"/>
  <c r="N5852" i="1"/>
  <c r="N538" i="1"/>
  <c r="N7131" i="1"/>
  <c r="N1169" i="1"/>
  <c r="N3939" i="1"/>
  <c r="N376" i="1"/>
  <c r="N6145" i="1"/>
  <c r="N6151" i="1"/>
  <c r="N1170" i="1"/>
  <c r="N3944" i="1"/>
  <c r="N5312" i="1"/>
  <c r="N529" i="1"/>
  <c r="N5014" i="1"/>
  <c r="N7132" i="1"/>
  <c r="N4362" i="1"/>
  <c r="N1454" i="1"/>
  <c r="N2275" i="1"/>
  <c r="N4318" i="1"/>
  <c r="N1419" i="1"/>
  <c r="N7133" i="1"/>
  <c r="N1779" i="1"/>
  <c r="N4290" i="1"/>
  <c r="N1171" i="1"/>
  <c r="N7134" i="1"/>
  <c r="N4363" i="1"/>
  <c r="N4319" i="1"/>
  <c r="N4291" i="1"/>
  <c r="N4602" i="1"/>
  <c r="N1439" i="1"/>
  <c r="N7135" i="1"/>
  <c r="N8102" i="1"/>
  <c r="N3966" i="1"/>
  <c r="N3967" i="1"/>
  <c r="N3968" i="1"/>
  <c r="N3969" i="1"/>
  <c r="N3970" i="1"/>
  <c r="N4713" i="1"/>
  <c r="N891" i="1"/>
  <c r="N6152" i="1"/>
  <c r="N4598" i="1"/>
  <c r="N6146" i="1"/>
  <c r="N3158" i="1"/>
  <c r="N4322" i="1"/>
  <c r="N4611" i="1"/>
  <c r="N3703" i="1"/>
  <c r="N2298" i="1"/>
  <c r="N3159" i="1"/>
  <c r="N1466" i="1"/>
  <c r="N2276" i="1"/>
  <c r="N7136" i="1"/>
  <c r="N2294" i="1"/>
  <c r="N1455" i="1"/>
  <c r="N3987" i="1"/>
  <c r="N1422" i="1"/>
  <c r="N3399" i="1"/>
  <c r="N1456" i="1"/>
  <c r="N4242" i="1"/>
  <c r="N2277" i="1"/>
  <c r="N2278" i="1"/>
  <c r="N2281" i="1"/>
  <c r="N4364" i="1"/>
  <c r="N1424" i="1"/>
  <c r="N3997" i="1"/>
  <c r="N3998" i="1"/>
  <c r="N1440" i="1"/>
  <c r="N1625" i="1"/>
  <c r="N4365" i="1"/>
  <c r="N4071" i="1"/>
  <c r="N4323" i="1"/>
  <c r="N4292" i="1"/>
  <c r="N3427" i="1"/>
  <c r="N4006" i="1"/>
  <c r="N3451" i="1"/>
  <c r="N3909" i="1"/>
  <c r="N4607" i="1"/>
  <c r="N6153" i="1"/>
  <c r="N4324" i="1"/>
  <c r="N3874" i="1"/>
  <c r="N7137" i="1"/>
  <c r="N1442" i="1"/>
  <c r="N6299" i="1"/>
  <c r="N1467" i="1"/>
  <c r="N7138" i="1"/>
  <c r="N1251" i="1"/>
  <c r="N4366" i="1"/>
  <c r="N892" i="1"/>
  <c r="N4294" i="1"/>
  <c r="N4022" i="1"/>
  <c r="N4402" i="1"/>
  <c r="N3914" i="1"/>
  <c r="N3792" i="1"/>
  <c r="N1252" i="1"/>
  <c r="N4368" i="1"/>
  <c r="N2283" i="1"/>
  <c r="N4325" i="1"/>
  <c r="N7139" i="1"/>
  <c r="N4326" i="1"/>
  <c r="N6154" i="1"/>
  <c r="N3431" i="1"/>
  <c r="N7140" i="1"/>
  <c r="N7141" i="1"/>
  <c r="N4036" i="1"/>
  <c r="N4295" i="1"/>
  <c r="N1538" i="1"/>
  <c r="N1539" i="1"/>
  <c r="N1541" i="1"/>
  <c r="N1237" i="1"/>
  <c r="N4296" i="1"/>
  <c r="N2285" i="1"/>
  <c r="N4603" i="1"/>
  <c r="N4045" i="1"/>
  <c r="N4046" i="1"/>
  <c r="N1542" i="1"/>
  <c r="N4048" i="1"/>
  <c r="N3160" i="1"/>
  <c r="N1842" i="1"/>
  <c r="N1468" i="1"/>
  <c r="N1544" i="1"/>
  <c r="N1547" i="1"/>
  <c r="N4599" i="1"/>
  <c r="N4055" i="1"/>
  <c r="N2415" i="1"/>
  <c r="N3104" i="1"/>
  <c r="N2673" i="1"/>
  <c r="N6162" i="1"/>
  <c r="N4369" i="1"/>
  <c r="N5313" i="1"/>
  <c r="N2483" i="1"/>
  <c r="N893" i="1"/>
  <c r="N4612" i="1"/>
  <c r="N4327" i="1"/>
  <c r="N6269" i="1"/>
  <c r="N1724" i="1"/>
  <c r="N3111" i="1"/>
  <c r="N3453" i="1"/>
  <c r="N4370" i="1"/>
  <c r="N2501" i="1"/>
  <c r="N7142" i="1"/>
  <c r="N4328" i="1"/>
  <c r="N4297" i="1"/>
  <c r="N4298" i="1"/>
  <c r="N894" i="1"/>
  <c r="N897" i="1"/>
  <c r="N898" i="1"/>
  <c r="N2520" i="1"/>
  <c r="N1763" i="1"/>
  <c r="N3772" i="1"/>
  <c r="N4082" i="1"/>
  <c r="N5526" i="1"/>
  <c r="N5015" i="1"/>
  <c r="N9012" i="1"/>
  <c r="N2674" i="1"/>
  <c r="N6360" i="1"/>
  <c r="N4609" i="1"/>
  <c r="N3452" i="1"/>
  <c r="N1769" i="1"/>
  <c r="N2635" i="1"/>
  <c r="N7143" i="1"/>
  <c r="N4093" i="1"/>
  <c r="N1253" i="1"/>
  <c r="N2484" i="1"/>
  <c r="N115" i="1"/>
  <c r="N7144" i="1"/>
  <c r="N3428" i="1"/>
  <c r="N4099" i="1"/>
  <c r="N7145" i="1"/>
  <c r="N7146" i="1"/>
  <c r="N902" i="1"/>
  <c r="N7147" i="1"/>
  <c r="N903" i="1"/>
  <c r="N4586" i="1"/>
  <c r="N4371" i="1"/>
  <c r="N7826" i="1"/>
  <c r="N904" i="1"/>
  <c r="N5076" i="1"/>
  <c r="N4372" i="1"/>
  <c r="N4604" i="1"/>
  <c r="N905" i="1"/>
  <c r="N6001" i="1"/>
  <c r="N4114" i="1"/>
  <c r="N6163" i="1"/>
  <c r="N4116" i="1"/>
  <c r="N3746" i="1"/>
  <c r="N4118" i="1"/>
  <c r="N1238" i="1"/>
  <c r="N908" i="1"/>
  <c r="N4590" i="1"/>
  <c r="N1548" i="1"/>
  <c r="N4594" i="1"/>
  <c r="N4582" i="1"/>
  <c r="N4600" i="1"/>
  <c r="N4226" i="1"/>
  <c r="N2286" i="1"/>
  <c r="N3738" i="1"/>
  <c r="N7148" i="1"/>
  <c r="N4329" i="1"/>
  <c r="N5839" i="1"/>
  <c r="N1324" i="1"/>
  <c r="N1072" i="1"/>
  <c r="N9299" i="1"/>
  <c r="N1173" i="1"/>
  <c r="N3366" i="1"/>
  <c r="N3161" i="1"/>
  <c r="N3421" i="1"/>
  <c r="N4299" i="1"/>
  <c r="N7149" i="1"/>
  <c r="N910" i="1"/>
  <c r="N7150" i="1"/>
  <c r="N916" i="1"/>
  <c r="N917" i="1"/>
  <c r="N918" i="1"/>
  <c r="N6155" i="1"/>
  <c r="N4147" i="1"/>
  <c r="N5562" i="1"/>
  <c r="N4613" i="1"/>
  <c r="N4232" i="1"/>
  <c r="N919" i="1"/>
  <c r="N6156" i="1"/>
  <c r="N696" i="1"/>
  <c r="N697" i="1"/>
  <c r="N698" i="1"/>
  <c r="N700" i="1"/>
  <c r="N701" i="1"/>
  <c r="N703" i="1"/>
  <c r="N705" i="1"/>
  <c r="N706" i="1"/>
  <c r="N707" i="1"/>
  <c r="N708" i="1"/>
  <c r="N709" i="1"/>
  <c r="N710" i="1"/>
  <c r="N715" i="1"/>
  <c r="N726" i="1"/>
  <c r="N727" i="1"/>
  <c r="N728" i="1"/>
  <c r="N729" i="1"/>
  <c r="N732" i="1"/>
  <c r="N735" i="1"/>
  <c r="N737" i="1"/>
  <c r="N738" i="1"/>
  <c r="N739" i="1"/>
  <c r="N5527" i="1"/>
  <c r="N3925" i="1"/>
  <c r="N3931" i="1"/>
  <c r="N6157" i="1"/>
  <c r="N989" i="1"/>
  <c r="N740" i="1"/>
  <c r="N3367" i="1"/>
  <c r="N7151" i="1"/>
  <c r="N7152" i="1"/>
  <c r="N5449" i="1"/>
  <c r="N920" i="1"/>
  <c r="N7153" i="1"/>
  <c r="N742" i="1"/>
  <c r="N4373" i="1"/>
  <c r="N4189" i="1"/>
  <c r="N7154" i="1"/>
  <c r="N4330" i="1"/>
  <c r="N744" i="1"/>
  <c r="N11397" i="1"/>
  <c r="N7156" i="1"/>
  <c r="N745" i="1"/>
  <c r="N4300" i="1"/>
  <c r="N7157" i="1"/>
  <c r="N7158" i="1"/>
  <c r="N921" i="1"/>
  <c r="N3389" i="1"/>
  <c r="N749" i="1"/>
  <c r="N4078" i="1"/>
  <c r="N4782" i="1"/>
  <c r="N922" i="1"/>
  <c r="N7159" i="1"/>
  <c r="N851" i="1"/>
  <c r="N4856" i="1"/>
  <c r="N7160" i="1"/>
  <c r="N2288" i="1"/>
  <c r="N2924" i="1"/>
  <c r="N4374" i="1"/>
  <c r="N4212" i="1"/>
  <c r="N4301" i="1"/>
  <c r="N4331" i="1"/>
  <c r="N1175" i="1"/>
  <c r="N7161" i="1"/>
  <c r="N4302" i="1"/>
  <c r="N7162" i="1"/>
  <c r="N4223" i="1"/>
  <c r="N1074" i="1"/>
  <c r="N4221" i="1"/>
  <c r="N842" i="1"/>
  <c r="N3875" i="1"/>
  <c r="N924" i="1"/>
  <c r="N990" i="1"/>
  <c r="N5054" i="1"/>
  <c r="N11398" i="1"/>
  <c r="N927" i="1"/>
  <c r="N1062" i="1"/>
  <c r="N11399" i="1"/>
  <c r="N5349" i="1"/>
  <c r="N7163" i="1"/>
  <c r="N7164" i="1"/>
  <c r="N7165" i="1"/>
  <c r="N4235" i="1"/>
  <c r="N4236" i="1"/>
  <c r="N11452" i="1"/>
  <c r="N9300" i="1"/>
  <c r="N934" i="1"/>
  <c r="N935" i="1"/>
  <c r="N936" i="1"/>
  <c r="N4857" i="1"/>
  <c r="N4912" i="1"/>
  <c r="N6652" i="1"/>
  <c r="N1176" i="1"/>
  <c r="N11400" i="1"/>
  <c r="N3852" i="1"/>
  <c r="N7166" i="1"/>
  <c r="N4249" i="1"/>
  <c r="N4250" i="1"/>
  <c r="N3417" i="1"/>
  <c r="N1457" i="1"/>
  <c r="N991" i="1"/>
  <c r="N3615" i="1"/>
  <c r="N1867" i="1"/>
  <c r="N1425" i="1"/>
  <c r="N7167" i="1"/>
  <c r="N937" i="1"/>
  <c r="N939" i="1"/>
  <c r="N941" i="1"/>
  <c r="N942" i="1"/>
  <c r="N992" i="1"/>
  <c r="N11401" i="1"/>
  <c r="N7168" i="1"/>
  <c r="N11402" i="1"/>
  <c r="N1443" i="1"/>
  <c r="N1860" i="1"/>
  <c r="N4630" i="1"/>
  <c r="N7169" i="1"/>
  <c r="N3123" i="1"/>
  <c r="N3128" i="1"/>
  <c r="N1862" i="1"/>
  <c r="N3126" i="1"/>
  <c r="N6164" i="1"/>
  <c r="N6158" i="1"/>
  <c r="N6159" i="1"/>
  <c r="N3262" i="1"/>
  <c r="N4632" i="1"/>
  <c r="N7170" i="1"/>
  <c r="N943" i="1"/>
  <c r="N944" i="1"/>
  <c r="N1534" i="1"/>
  <c r="N1532" i="1"/>
  <c r="N4527" i="1"/>
  <c r="N7789" i="1"/>
  <c r="N7171" i="1"/>
  <c r="N1177" i="1"/>
  <c r="N7172" i="1"/>
  <c r="N1178" i="1"/>
  <c r="N4615" i="1"/>
  <c r="N2676" i="1"/>
  <c r="N6329" i="1"/>
  <c r="N4293" i="1"/>
  <c r="N1254" i="1"/>
  <c r="N1179" i="1"/>
  <c r="N945" i="1"/>
  <c r="N7173" i="1"/>
  <c r="N2677" i="1"/>
  <c r="N4627" i="1"/>
  <c r="N3723" i="1"/>
  <c r="N1239" i="1"/>
  <c r="N1629" i="1"/>
  <c r="N7174" i="1"/>
  <c r="N7175" i="1"/>
  <c r="N5853" i="1"/>
  <c r="N950" i="1"/>
  <c r="N4866" i="1"/>
  <c r="N3248" i="1"/>
  <c r="N1464" i="1"/>
  <c r="N1844" i="1"/>
  <c r="N7176" i="1"/>
  <c r="N6002" i="1"/>
  <c r="N4313" i="1"/>
  <c r="N1426" i="1"/>
  <c r="N751" i="1"/>
  <c r="N4332" i="1"/>
  <c r="N951" i="1"/>
  <c r="N1572" i="1"/>
  <c r="N5373" i="1"/>
  <c r="N4320" i="1"/>
  <c r="N4321" i="1"/>
  <c r="N4714" i="1"/>
  <c r="N7177" i="1"/>
  <c r="N752" i="1"/>
  <c r="N755" i="1"/>
  <c r="N757" i="1"/>
  <c r="N759" i="1"/>
  <c r="N761" i="1"/>
  <c r="N762" i="1"/>
  <c r="N763" i="1"/>
  <c r="N766" i="1"/>
  <c r="N778" i="1"/>
  <c r="N779" i="1"/>
  <c r="N791" i="1"/>
  <c r="N793" i="1"/>
  <c r="N805" i="1"/>
  <c r="N807" i="1"/>
  <c r="N808" i="1"/>
  <c r="N809" i="1"/>
  <c r="N815" i="1"/>
  <c r="N816" i="1"/>
  <c r="N818" i="1"/>
  <c r="N821" i="1"/>
  <c r="N822" i="1"/>
  <c r="N825" i="1"/>
  <c r="N827" i="1"/>
  <c r="N11403" i="1"/>
  <c r="N1393" i="1"/>
  <c r="N7178" i="1"/>
  <c r="N1574" i="1"/>
  <c r="N1327" i="1"/>
  <c r="N828" i="1"/>
  <c r="N7179" i="1"/>
  <c r="N1180" i="1"/>
  <c r="N2355" i="1"/>
  <c r="N7180" i="1"/>
  <c r="N5272" i="1"/>
  <c r="N7181" i="1"/>
  <c r="N1427" i="1"/>
  <c r="N1876" i="1"/>
  <c r="N4495" i="1"/>
  <c r="N4496" i="1"/>
  <c r="N4497" i="1"/>
  <c r="N4498" i="1"/>
  <c r="N829" i="1"/>
  <c r="N4528" i="1"/>
  <c r="N4367" i="1"/>
  <c r="N11404" i="1"/>
  <c r="N831" i="1"/>
  <c r="N7182" i="1"/>
  <c r="N3592" i="1"/>
  <c r="N7183" i="1"/>
  <c r="N7184" i="1"/>
  <c r="N7185" i="1"/>
  <c r="N5314" i="1"/>
  <c r="N3616" i="1"/>
  <c r="N3593" i="1"/>
  <c r="N832" i="1"/>
  <c r="N7186" i="1"/>
  <c r="N7187" i="1"/>
  <c r="N4381" i="1"/>
  <c r="N3594" i="1"/>
  <c r="N3733" i="1"/>
  <c r="N3735" i="1"/>
  <c r="N3595" i="1"/>
  <c r="N7188" i="1"/>
  <c r="N4227" i="1"/>
  <c r="N3773" i="1"/>
  <c r="N4079" i="1"/>
  <c r="N3579" i="1"/>
  <c r="N7189" i="1"/>
  <c r="N3580" i="1"/>
  <c r="N5501" i="1"/>
  <c r="N3582" i="1"/>
  <c r="N3586" i="1"/>
  <c r="N3588" i="1"/>
  <c r="N3589" i="1"/>
  <c r="N7190" i="1"/>
  <c r="N11405" i="1"/>
  <c r="N1181" i="1"/>
  <c r="N1182" i="1"/>
  <c r="N7191" i="1"/>
  <c r="N6003" i="1"/>
  <c r="N3590" i="1"/>
  <c r="N6160" i="1"/>
  <c r="N3591" i="1"/>
  <c r="N3263" i="1"/>
  <c r="N4233" i="1"/>
  <c r="N3864" i="1"/>
  <c r="N1255" i="1"/>
  <c r="N3400" i="1"/>
  <c r="N1185" i="1"/>
  <c r="N3249" i="1"/>
  <c r="N6186" i="1"/>
  <c r="N3731" i="1"/>
  <c r="N952" i="1"/>
  <c r="N3893" i="1"/>
  <c r="N6361" i="1"/>
  <c r="N7192" i="1"/>
  <c r="N4906" i="1"/>
  <c r="N3264" i="1"/>
  <c r="N3265" i="1"/>
  <c r="N7193" i="1"/>
  <c r="N4424" i="1"/>
  <c r="N953" i="1"/>
  <c r="N7194" i="1"/>
  <c r="N7195" i="1"/>
  <c r="N1186" i="1"/>
  <c r="N4784" i="1"/>
  <c r="N7196" i="1"/>
  <c r="N1187" i="1"/>
  <c r="N3528" i="1"/>
  <c r="N1328" i="1"/>
  <c r="N7197" i="1"/>
  <c r="N1115" i="1"/>
  <c r="N4436" i="1"/>
  <c r="N1240" i="1"/>
  <c r="N4798" i="1"/>
  <c r="N4224" i="1"/>
  <c r="N7198" i="1"/>
  <c r="N954" i="1"/>
  <c r="N3418" i="1"/>
  <c r="N1604" i="1"/>
  <c r="N7199" i="1"/>
  <c r="N7200" i="1"/>
  <c r="N539" i="1"/>
  <c r="N4447" i="1"/>
  <c r="N3530" i="1"/>
  <c r="N2192" i="1"/>
  <c r="N7201" i="1"/>
  <c r="N7202" i="1"/>
  <c r="N1256" i="1"/>
  <c r="N4499" i="1"/>
  <c r="N4500" i="1"/>
  <c r="N4501" i="1"/>
  <c r="N4502" i="1"/>
  <c r="N4503" i="1"/>
  <c r="N4504" i="1"/>
  <c r="N4505" i="1"/>
  <c r="N956" i="1"/>
  <c r="N7203" i="1"/>
  <c r="N530" i="1"/>
  <c r="N7204" i="1"/>
  <c r="N7205" i="1"/>
  <c r="N7206" i="1"/>
  <c r="N3250" i="1"/>
  <c r="N4467" i="1"/>
  <c r="N1241" i="1"/>
  <c r="N3678" i="1"/>
  <c r="N7207" i="1"/>
  <c r="N7208" i="1"/>
  <c r="N3926" i="1"/>
  <c r="N1394" i="1"/>
  <c r="N7209" i="1"/>
  <c r="N7666" i="1"/>
  <c r="N7210" i="1"/>
  <c r="N3932" i="1"/>
  <c r="N3251" i="1"/>
  <c r="N3266" i="1"/>
  <c r="N4675" i="1"/>
  <c r="N3267" i="1"/>
  <c r="N6362" i="1"/>
  <c r="N7211" i="1"/>
  <c r="N3268" i="1"/>
  <c r="N3891" i="1"/>
  <c r="N4785" i="1"/>
  <c r="N3269" i="1"/>
  <c r="N7212" i="1"/>
  <c r="N4489" i="1"/>
  <c r="N7213" i="1"/>
  <c r="N4680" i="1"/>
  <c r="N4720" i="1"/>
  <c r="N7214" i="1"/>
  <c r="N1407" i="1"/>
  <c r="N1409" i="1"/>
  <c r="N1404" i="1"/>
  <c r="N2358" i="1"/>
  <c r="N7215" i="1"/>
  <c r="N3876" i="1"/>
  <c r="N11406" i="1"/>
  <c r="N7216" i="1"/>
  <c r="N7217" i="1"/>
  <c r="N5438" i="1"/>
  <c r="N833" i="1"/>
  <c r="N6300" i="1"/>
  <c r="N3270" i="1"/>
  <c r="N3850" i="1"/>
  <c r="N3272" i="1"/>
  <c r="N4375" i="1"/>
  <c r="N3273" i="1"/>
  <c r="N1902" i="1"/>
  <c r="N4333" i="1"/>
  <c r="N1330" i="1"/>
  <c r="N2454" i="1"/>
  <c r="N3274" i="1"/>
  <c r="N3774" i="1"/>
  <c r="N7218" i="1"/>
  <c r="N4303" i="1"/>
  <c r="N1628" i="1"/>
  <c r="N3275" i="1"/>
  <c r="N4521" i="1"/>
  <c r="N3276" i="1"/>
  <c r="N3277" i="1"/>
  <c r="N1899" i="1"/>
  <c r="N7219" i="1"/>
  <c r="N7220" i="1"/>
  <c r="N3252" i="1"/>
  <c r="N7221" i="1"/>
  <c r="N3419" i="1"/>
  <c r="N5190" i="1"/>
  <c r="N7222" i="1"/>
  <c r="N3278" i="1"/>
  <c r="N7223" i="1"/>
  <c r="N1727" i="1"/>
  <c r="N3280" i="1"/>
  <c r="N7224" i="1"/>
  <c r="N7225" i="1"/>
  <c r="N5184" i="1"/>
  <c r="N3747" i="1"/>
  <c r="N3281" i="1"/>
  <c r="N11407" i="1"/>
  <c r="N3282" i="1"/>
  <c r="N4389" i="1"/>
  <c r="N1190" i="1"/>
  <c r="N5178" i="1"/>
  <c r="N6270" i="1"/>
  <c r="N3739" i="1"/>
  <c r="N4875" i="1"/>
  <c r="N7226" i="1"/>
  <c r="N1395" i="1"/>
  <c r="N7227" i="1"/>
  <c r="N1275" i="1"/>
  <c r="N3283" i="1"/>
  <c r="N3285" i="1"/>
  <c r="N1396" i="1"/>
  <c r="N7228" i="1"/>
  <c r="N3286" i="1"/>
  <c r="N7229" i="1"/>
  <c r="N3287" i="1"/>
  <c r="N3288" i="1"/>
  <c r="N4858" i="1"/>
  <c r="N3392" i="1"/>
  <c r="N3289" i="1"/>
  <c r="N3253" i="1"/>
  <c r="N3290" i="1"/>
  <c r="N3291" i="1"/>
  <c r="N4567" i="1"/>
  <c r="N3422" i="1"/>
  <c r="N3679" i="1"/>
  <c r="N3670" i="1"/>
  <c r="N3292" i="1"/>
  <c r="N7230" i="1"/>
  <c r="N7231" i="1"/>
  <c r="N3293" i="1"/>
  <c r="N3294" i="1"/>
  <c r="N2636" i="1"/>
  <c r="N7232" i="1"/>
  <c r="N9301" i="1"/>
  <c r="N3295" i="1"/>
  <c r="N4580" i="1"/>
  <c r="N7233" i="1"/>
  <c r="N3296" i="1"/>
  <c r="N3298" i="1"/>
  <c r="N3674" i="1"/>
  <c r="N1331" i="1"/>
  <c r="N4506" i="1"/>
  <c r="N2465" i="1"/>
  <c r="N1258" i="1"/>
  <c r="N6179" i="1"/>
  <c r="N1333" i="1"/>
  <c r="N3299" i="1"/>
  <c r="N2678" i="1"/>
  <c r="N3300" i="1"/>
  <c r="N3354" i="1"/>
  <c r="N848" i="1"/>
  <c r="N4596" i="1"/>
  <c r="N3301" i="1"/>
  <c r="N7234" i="1"/>
  <c r="N1246" i="1"/>
  <c r="N1259" i="1"/>
  <c r="N7235" i="1"/>
  <c r="N3302" i="1"/>
  <c r="N3303" i="1"/>
  <c r="N3398" i="1"/>
  <c r="N3304" i="1"/>
  <c r="N3307" i="1"/>
  <c r="N1691" i="1"/>
  <c r="N4608" i="1"/>
  <c r="N7236" i="1"/>
  <c r="N7237" i="1"/>
  <c r="N3308" i="1"/>
  <c r="N3309" i="1"/>
  <c r="N4507" i="1"/>
  <c r="N4508" i="1"/>
  <c r="N7238" i="1"/>
  <c r="N7239" i="1"/>
  <c r="N3310" i="1"/>
  <c r="N4859" i="1"/>
  <c r="N7240" i="1"/>
  <c r="N6363" i="1"/>
  <c r="N3311" i="1"/>
  <c r="N3312" i="1"/>
  <c r="N1606" i="1"/>
  <c r="N7241" i="1"/>
  <c r="N3314" i="1"/>
  <c r="N4626" i="1"/>
  <c r="N7242" i="1"/>
  <c r="N4876" i="1"/>
  <c r="N7243" i="1"/>
  <c r="N3316" i="1"/>
  <c r="N1191" i="1"/>
  <c r="N7244" i="1"/>
  <c r="N1611" i="1"/>
  <c r="N960" i="1"/>
  <c r="N3724" i="1"/>
  <c r="N7245" i="1"/>
  <c r="N1612" i="1"/>
  <c r="N7246" i="1"/>
  <c r="N7247" i="1"/>
  <c r="N3318" i="1"/>
  <c r="N3319" i="1"/>
  <c r="N7248" i="1"/>
  <c r="N3320" i="1"/>
  <c r="N963" i="1"/>
  <c r="N5377" i="1"/>
  <c r="N964" i="1"/>
  <c r="N5730" i="1"/>
  <c r="N1575" i="1"/>
  <c r="N3321" i="1"/>
  <c r="N4509" i="1"/>
  <c r="N3322" i="1"/>
  <c r="N3325" i="1"/>
  <c r="N3795" i="1"/>
  <c r="N3326" i="1"/>
  <c r="N6364" i="1"/>
  <c r="N1263" i="1"/>
  <c r="N4510" i="1"/>
  <c r="N4511" i="1"/>
  <c r="N4512" i="1"/>
  <c r="N4513" i="1"/>
  <c r="N4514" i="1"/>
  <c r="N4515" i="1"/>
  <c r="N4516" i="1"/>
  <c r="N4517" i="1"/>
  <c r="N967" i="1"/>
  <c r="N1260" i="1"/>
  <c r="N7249" i="1"/>
  <c r="N1334" i="1"/>
  <c r="N3327" i="1"/>
  <c r="N2455" i="1"/>
  <c r="N3329" i="1"/>
  <c r="N969" i="1"/>
  <c r="N7250" i="1"/>
  <c r="N835" i="1"/>
  <c r="N3330" i="1"/>
  <c r="N6187" i="1"/>
  <c r="N4376" i="1"/>
  <c r="N6365" i="1"/>
  <c r="N970" i="1"/>
  <c r="N1397" i="1"/>
  <c r="N4334" i="1"/>
  <c r="N838" i="1"/>
  <c r="N3331" i="1"/>
  <c r="N11408" i="1"/>
  <c r="N7251" i="1"/>
  <c r="N2044" i="1"/>
  <c r="N3363" i="1"/>
  <c r="N4304" i="1"/>
  <c r="N7252" i="1"/>
  <c r="N971" i="1"/>
  <c r="N5427" i="1"/>
  <c r="N4692" i="1"/>
  <c r="N3332" i="1"/>
  <c r="N6366" i="1"/>
  <c r="N839" i="1"/>
  <c r="N7253" i="1"/>
  <c r="N5284" i="1"/>
  <c r="N4620" i="1"/>
  <c r="N2508" i="1"/>
  <c r="N2505" i="1"/>
  <c r="N4701" i="1"/>
  <c r="N1399" i="1"/>
  <c r="N840" i="1"/>
  <c r="N2770" i="1"/>
  <c r="N972" i="1"/>
  <c r="N7254" i="1"/>
  <c r="N7255" i="1"/>
  <c r="N2035" i="1"/>
  <c r="N1400" i="1"/>
  <c r="N7256" i="1"/>
  <c r="N1617" i="1"/>
  <c r="N3333" i="1"/>
  <c r="N7257" i="1"/>
  <c r="N1335" i="1"/>
  <c r="N2706" i="1"/>
  <c r="N7258" i="1"/>
  <c r="N3796" i="1"/>
  <c r="N7259" i="1"/>
  <c r="N3334" i="1"/>
  <c r="N6367" i="1"/>
  <c r="N7628" i="1"/>
  <c r="N4390" i="1"/>
  <c r="N7260" i="1"/>
  <c r="N4724" i="1"/>
  <c r="N5424" i="1"/>
  <c r="N7261" i="1"/>
  <c r="N1336" i="1"/>
  <c r="N1337" i="1"/>
  <c r="N7262" i="1"/>
  <c r="N1338" i="1"/>
  <c r="N5425" i="1"/>
  <c r="N7263" i="1"/>
  <c r="N4860" i="1"/>
  <c r="N3337" i="1"/>
  <c r="N3338" i="1"/>
  <c r="N7264" i="1"/>
  <c r="N4737" i="1"/>
  <c r="N5644" i="1"/>
  <c r="N6330" i="1"/>
  <c r="N3339" i="1"/>
  <c r="N7265" i="1"/>
  <c r="N4877" i="1"/>
  <c r="N3423" i="1"/>
  <c r="N5285" i="1"/>
  <c r="N6368" i="1"/>
  <c r="N8691" i="1"/>
  <c r="N4747" i="1"/>
  <c r="N3340" i="1"/>
  <c r="N4518" i="1"/>
  <c r="N5518" i="1"/>
  <c r="N7266" i="1"/>
  <c r="N1573" i="1"/>
  <c r="N2679" i="1"/>
  <c r="N7267" i="1"/>
  <c r="N7268" i="1"/>
  <c r="N7269" i="1"/>
  <c r="N3857" i="1"/>
  <c r="N7270" i="1"/>
  <c r="N7271" i="1"/>
  <c r="N1192" i="1"/>
  <c r="N1857" i="1"/>
  <c r="N4721" i="1"/>
  <c r="N2637" i="1"/>
  <c r="N5645" i="1"/>
  <c r="N12403" i="1"/>
  <c r="N3396" i="1"/>
  <c r="N1705" i="1"/>
  <c r="N6004" i="1"/>
  <c r="N7272" i="1"/>
  <c r="N7273" i="1"/>
  <c r="N3355" i="1"/>
  <c r="N2456" i="1"/>
  <c r="N2457" i="1"/>
  <c r="N7274" i="1"/>
  <c r="N7275" i="1"/>
  <c r="N7276" i="1"/>
  <c r="N7277" i="1"/>
  <c r="N7667" i="1"/>
  <c r="N4676" i="1"/>
  <c r="N2714" i="1"/>
  <c r="N7278" i="1"/>
  <c r="N1401" i="1"/>
  <c r="N3341" i="1"/>
  <c r="N3343" i="1"/>
  <c r="N7279" i="1"/>
  <c r="N6369" i="1"/>
  <c r="N7280" i="1"/>
  <c r="N7281" i="1"/>
  <c r="N7282" i="1"/>
  <c r="N2771" i="1"/>
  <c r="N7283" i="1"/>
  <c r="N7284" i="1"/>
  <c r="N3344" i="1"/>
  <c r="N3877" i="1"/>
  <c r="N4878" i="1"/>
  <c r="N3345" i="1"/>
  <c r="N7285" i="1"/>
  <c r="N2680" i="1"/>
  <c r="N7286" i="1"/>
  <c r="N7287" i="1"/>
  <c r="N3797" i="1"/>
  <c r="N1339" i="1"/>
  <c r="N7288" i="1"/>
  <c r="N4804" i="1"/>
  <c r="N4681" i="1"/>
  <c r="N4760" i="1"/>
  <c r="N7289" i="1"/>
  <c r="N3162" i="1"/>
  <c r="N2045" i="1"/>
  <c r="N4810" i="1"/>
  <c r="N6653" i="1"/>
  <c r="N3346" i="1"/>
  <c r="N4715" i="1"/>
  <c r="N3910" i="1"/>
  <c r="N7290" i="1"/>
  <c r="N6370" i="1"/>
  <c r="N3915" i="1"/>
  <c r="N2036" i="1"/>
  <c r="N4761" i="1"/>
  <c r="N6005" i="1"/>
  <c r="N3424" i="1"/>
  <c r="N1264" i="1"/>
  <c r="N1193" i="1"/>
  <c r="N7291" i="1"/>
  <c r="N4825" i="1"/>
  <c r="N3798" i="1"/>
  <c r="N7668" i="1"/>
  <c r="N1402" i="1"/>
  <c r="N975" i="1"/>
  <c r="N4762" i="1"/>
  <c r="N7629" i="1"/>
  <c r="N4867" i="1"/>
  <c r="N4879" i="1"/>
  <c r="N7292" i="1"/>
  <c r="N6371" i="1"/>
  <c r="N5637" i="1"/>
  <c r="N6372" i="1"/>
  <c r="N4677" i="1"/>
  <c r="N3691" i="1"/>
  <c r="N11829" i="1"/>
  <c r="N7293" i="1"/>
  <c r="N3688" i="1"/>
  <c r="N5886" i="1"/>
  <c r="N7294" i="1"/>
  <c r="N2299" i="1"/>
  <c r="N2295" i="1"/>
  <c r="N1265" i="1"/>
  <c r="N3684" i="1"/>
  <c r="N3885" i="1"/>
  <c r="N2638" i="1"/>
  <c r="N5731" i="1"/>
  <c r="N1341" i="1"/>
  <c r="N1266" i="1"/>
  <c r="N7295" i="1"/>
  <c r="N3865" i="1"/>
  <c r="N7296" i="1"/>
  <c r="N3799" i="1"/>
  <c r="N3541" i="1"/>
  <c r="N1630" i="1"/>
  <c r="N4688" i="1"/>
  <c r="N6373" i="1"/>
  <c r="N7297" i="1"/>
  <c r="N4863" i="1"/>
  <c r="N7298" i="1"/>
  <c r="N2047" i="1"/>
  <c r="N7299" i="1"/>
  <c r="N6301" i="1"/>
  <c r="N3883" i="1"/>
  <c r="N3881" i="1"/>
  <c r="N4880" i="1"/>
  <c r="N4868" i="1"/>
  <c r="N3851" i="1"/>
  <c r="N4682" i="1"/>
  <c r="N3544" i="1"/>
  <c r="N3849" i="1"/>
  <c r="N2041" i="1"/>
  <c r="N4243" i="1"/>
  <c r="N3539" i="1"/>
  <c r="N7669" i="1"/>
  <c r="N7301" i="1"/>
  <c r="N3347" i="1"/>
  <c r="N2359" i="1"/>
  <c r="N4073" i="1"/>
  <c r="N2467" i="1"/>
  <c r="N7302" i="1"/>
  <c r="N3866" i="1"/>
  <c r="N7303" i="1"/>
  <c r="N976" i="1"/>
  <c r="N6165" i="1"/>
  <c r="N7305" i="1"/>
  <c r="N3692" i="1"/>
  <c r="N3384" i="1"/>
  <c r="N7306" i="1"/>
  <c r="N3686" i="1"/>
  <c r="N3689" i="1"/>
  <c r="N3800" i="1"/>
  <c r="N6271" i="1"/>
  <c r="N4655" i="1"/>
  <c r="N4664" i="1"/>
  <c r="N11409" i="1"/>
  <c r="N4646" i="1"/>
  <c r="N6302" i="1"/>
  <c r="N2463" i="1"/>
  <c r="N6654" i="1"/>
  <c r="N7307" i="1"/>
  <c r="N4656" i="1"/>
  <c r="N4665" i="1"/>
  <c r="N4657" i="1"/>
  <c r="N4647" i="1"/>
  <c r="N4666" i="1"/>
  <c r="N7308" i="1"/>
  <c r="N4074" i="1"/>
  <c r="N4648" i="1"/>
  <c r="N7309" i="1"/>
  <c r="N7310" i="1"/>
  <c r="N1267" i="1"/>
  <c r="N4920" i="1"/>
  <c r="N7670" i="1"/>
  <c r="N7630" i="1"/>
  <c r="N4658" i="1"/>
  <c r="N4667" i="1"/>
  <c r="N4722" i="1"/>
  <c r="N4649" i="1"/>
  <c r="N7632" i="1"/>
  <c r="N4228" i="1"/>
  <c r="N4377" i="1"/>
  <c r="N1588" i="1"/>
  <c r="N4869" i="1"/>
  <c r="N4881" i="1"/>
  <c r="N3861" i="1"/>
  <c r="N4861" i="1"/>
  <c r="N2681" i="1"/>
  <c r="N4335" i="1"/>
  <c r="N7311" i="1"/>
  <c r="N5434" i="1"/>
  <c r="N7312" i="1"/>
  <c r="N4305" i="1"/>
  <c r="N7313" i="1"/>
  <c r="N1342" i="1"/>
  <c r="N4862" i="1"/>
  <c r="N4336" i="1"/>
  <c r="N4234" i="1"/>
  <c r="N2684" i="1"/>
  <c r="N7314" i="1"/>
  <c r="N5430" i="1"/>
  <c r="N6272" i="1"/>
  <c r="N4947" i="1"/>
  <c r="N7315" i="1"/>
  <c r="N4337" i="1"/>
  <c r="N7316" i="1"/>
  <c r="N7671" i="1"/>
  <c r="N1067" i="1"/>
  <c r="N2685" i="1"/>
  <c r="N4230" i="1"/>
  <c r="N7318" i="1"/>
  <c r="N7672" i="1"/>
  <c r="N7319" i="1"/>
  <c r="N4619" i="1"/>
  <c r="N1262" i="1"/>
  <c r="N4659" i="1"/>
  <c r="N4668" i="1"/>
  <c r="N4650" i="1"/>
  <c r="N7320" i="1"/>
  <c r="N5435" i="1"/>
  <c r="N4338" i="1"/>
  <c r="N5901" i="1"/>
  <c r="N1247" i="1"/>
  <c r="N1589" i="1"/>
  <c r="N4818" i="1"/>
  <c r="N4723" i="1"/>
  <c r="N2707" i="1"/>
  <c r="N1591" i="1"/>
  <c r="N6655" i="1"/>
  <c r="N5431" i="1"/>
  <c r="N4660" i="1"/>
  <c r="N4669" i="1"/>
  <c r="N4651" i="1"/>
  <c r="N7321" i="1"/>
  <c r="N4339" i="1"/>
  <c r="N6303" i="1"/>
  <c r="N6331" i="1"/>
  <c r="N7322" i="1"/>
  <c r="N4814" i="1"/>
  <c r="N7323" i="1"/>
  <c r="N6006" i="1"/>
  <c r="N4661" i="1"/>
  <c r="N4670" i="1"/>
  <c r="N4652" i="1"/>
  <c r="N7324" i="1"/>
  <c r="N4882" i="1"/>
  <c r="N4870" i="1"/>
  <c r="N4662" i="1"/>
  <c r="N4671" i="1"/>
  <c r="N3397" i="1"/>
  <c r="N4653" i="1"/>
  <c r="N6374" i="1"/>
  <c r="N12402" i="1"/>
  <c r="N4225" i="1"/>
  <c r="N7673" i="1"/>
  <c r="N6007" i="1"/>
  <c r="N1592" i="1"/>
  <c r="N3348" i="1"/>
  <c r="N7325" i="1"/>
  <c r="N2715" i="1"/>
  <c r="N7326" i="1"/>
  <c r="N1276" i="1"/>
  <c r="N7633" i="1"/>
  <c r="N6273" i="1"/>
  <c r="N6304" i="1"/>
  <c r="N5455" i="1"/>
  <c r="N7327" i="1"/>
  <c r="N7675" i="1"/>
  <c r="N5521" i="1"/>
  <c r="N7328" i="1"/>
  <c r="N7329" i="1"/>
  <c r="N6188" i="1"/>
  <c r="N977" i="1"/>
  <c r="N5912" i="1"/>
  <c r="N7330" i="1"/>
  <c r="N1593" i="1"/>
  <c r="N5660" i="1"/>
  <c r="N4709" i="1"/>
  <c r="N3094" i="1"/>
  <c r="N7331" i="1"/>
  <c r="N5025" i="1"/>
  <c r="N4883" i="1"/>
  <c r="N7332" i="1"/>
  <c r="N7676" i="1"/>
  <c r="N3725" i="1"/>
  <c r="N4753" i="1"/>
  <c r="N6375" i="1"/>
  <c r="N6743" i="1"/>
  <c r="N7677" i="1"/>
  <c r="N7334" i="1"/>
  <c r="N7678" i="1"/>
  <c r="N4864" i="1"/>
  <c r="N3858" i="1"/>
  <c r="N1194" i="1"/>
  <c r="N6744" i="1"/>
  <c r="N6745" i="1"/>
  <c r="N5887" i="1"/>
  <c r="N6656" i="1"/>
  <c r="N7337" i="1"/>
  <c r="N9476" i="1"/>
  <c r="N4340" i="1"/>
  <c r="N7679" i="1"/>
  <c r="N7338" i="1"/>
  <c r="N7634" i="1"/>
  <c r="N7339" i="1"/>
  <c r="N7680" i="1"/>
  <c r="N6376" i="1"/>
  <c r="N3859" i="1"/>
  <c r="N6377" i="1"/>
  <c r="N2717" i="1"/>
  <c r="N1096" i="1"/>
  <c r="N7340" i="1"/>
  <c r="N7341" i="1"/>
  <c r="N5058" i="1"/>
  <c r="N4822" i="1"/>
  <c r="N6378" i="1"/>
  <c r="N4672" i="1"/>
  <c r="N4654" i="1"/>
  <c r="N4663" i="1"/>
  <c r="N1961" i="1"/>
  <c r="N3801" i="1"/>
  <c r="N7342" i="1"/>
  <c r="N7343" i="1"/>
  <c r="N6746" i="1"/>
  <c r="N7344" i="1"/>
  <c r="N4341" i="1"/>
  <c r="N7681" i="1"/>
  <c r="N3456" i="1"/>
  <c r="N6189" i="1"/>
  <c r="N6379" i="1"/>
  <c r="N6190" i="1"/>
  <c r="N6332" i="1"/>
  <c r="N4819" i="1"/>
  <c r="N3802" i="1"/>
  <c r="N6380" i="1"/>
  <c r="N11410" i="1"/>
  <c r="N7682" i="1"/>
  <c r="N4342" i="1"/>
  <c r="N5902" i="1"/>
  <c r="N1268" i="1"/>
  <c r="N4815" i="1"/>
  <c r="N7683" i="1"/>
  <c r="N2686" i="1"/>
  <c r="N2780" i="1"/>
  <c r="N5589" i="1"/>
  <c r="N4621" i="1"/>
  <c r="N6191" i="1"/>
  <c r="N5498" i="1"/>
  <c r="N6381" i="1"/>
  <c r="N7345" i="1"/>
  <c r="N5686" i="1"/>
  <c r="N2639" i="1"/>
  <c r="N5286" i="1"/>
  <c r="N4725" i="1"/>
  <c r="N5317" i="1"/>
  <c r="N6657" i="1"/>
  <c r="N7346" i="1"/>
  <c r="N4678" i="1"/>
  <c r="N4072" i="1"/>
  <c r="N5689" i="1"/>
  <c r="N7684" i="1"/>
  <c r="N7347" i="1"/>
  <c r="N2687" i="1"/>
  <c r="N1269" i="1"/>
  <c r="N7348" i="1"/>
  <c r="N7349" i="1"/>
  <c r="N8692" i="1"/>
  <c r="N8693" i="1"/>
  <c r="N8694" i="1"/>
  <c r="N8695" i="1"/>
  <c r="N1261" i="1"/>
  <c r="N6382" i="1"/>
  <c r="N7350" i="1"/>
  <c r="N1277" i="1"/>
  <c r="N4689" i="1"/>
  <c r="N1248" i="1"/>
  <c r="N4805" i="1"/>
  <c r="N7351" i="1"/>
  <c r="N6383" i="1"/>
  <c r="N7352" i="1"/>
  <c r="N7353" i="1"/>
  <c r="N4683" i="1"/>
  <c r="N7354" i="1"/>
  <c r="N7355" i="1"/>
  <c r="N4806" i="1"/>
  <c r="N7358" i="1"/>
  <c r="N6305" i="1"/>
  <c r="N1270" i="1"/>
  <c r="N1271" i="1"/>
  <c r="N6192" i="1"/>
  <c r="N7359" i="1"/>
  <c r="N5436" i="1"/>
  <c r="N2688" i="1"/>
  <c r="N7360" i="1"/>
  <c r="N6747" i="1"/>
  <c r="N7361" i="1"/>
  <c r="N3793" i="1"/>
  <c r="N7362" i="1"/>
  <c r="N6193" i="1"/>
  <c r="N4871" i="1"/>
  <c r="N2043" i="1"/>
  <c r="N2049" i="1"/>
  <c r="N7363" i="1"/>
  <c r="N7364" i="1"/>
  <c r="N2709" i="1"/>
  <c r="N5432" i="1"/>
  <c r="N7365" i="1"/>
  <c r="N6384" i="1"/>
  <c r="N2781" i="1"/>
  <c r="N7366" i="1"/>
  <c r="N3385" i="1"/>
  <c r="N7367" i="1"/>
  <c r="N6385" i="1"/>
  <c r="N4809" i="1"/>
  <c r="N6640" i="1"/>
  <c r="N7368" i="1"/>
  <c r="N2464" i="1"/>
  <c r="N6306" i="1"/>
  <c r="N7369" i="1"/>
  <c r="N3862" i="1"/>
  <c r="N5165" i="1"/>
  <c r="N7370" i="1"/>
  <c r="N4763" i="1"/>
  <c r="N2718" i="1"/>
  <c r="N4823" i="1"/>
  <c r="N7685" i="1"/>
  <c r="N7374" i="1"/>
  <c r="N3867" i="1"/>
  <c r="N7376" i="1"/>
  <c r="N6386" i="1"/>
  <c r="N3350" i="1"/>
  <c r="N6387" i="1"/>
  <c r="N4884" i="1"/>
  <c r="N4885" i="1"/>
  <c r="N4886" i="1"/>
  <c r="N6388" i="1"/>
  <c r="N7378" i="1"/>
  <c r="N4766" i="1"/>
  <c r="N6194" i="1"/>
  <c r="N3863" i="1"/>
  <c r="N2640" i="1"/>
  <c r="N4865" i="1"/>
  <c r="N6307" i="1"/>
  <c r="N2782" i="1"/>
  <c r="N2783" i="1"/>
  <c r="N4767" i="1"/>
  <c r="N4811" i="1"/>
  <c r="N3870" i="1"/>
  <c r="N5193" i="1"/>
  <c r="N7379" i="1"/>
  <c r="N4765" i="1"/>
  <c r="N2719" i="1"/>
  <c r="N7686" i="1"/>
  <c r="N4915" i="1"/>
  <c r="N7635" i="1"/>
  <c r="N980" i="1"/>
  <c r="N1272" i="1"/>
  <c r="N7380" i="1"/>
  <c r="N7381" i="1"/>
  <c r="N7382" i="1"/>
  <c r="N6274" i="1"/>
  <c r="N7383" i="1"/>
  <c r="N6389" i="1"/>
  <c r="N6390" i="1"/>
  <c r="N3860" i="1"/>
  <c r="N4887" i="1"/>
  <c r="N7384" i="1"/>
  <c r="N6391" i="1"/>
  <c r="N9302" i="1"/>
  <c r="N5913" i="1"/>
  <c r="N7385" i="1"/>
  <c r="N2720" i="1"/>
  <c r="N7687" i="1"/>
  <c r="N3726" i="1"/>
  <c r="N7386" i="1"/>
  <c r="N3727" i="1"/>
  <c r="N7688" i="1"/>
  <c r="N2721" i="1"/>
  <c r="N6275" i="1"/>
  <c r="N7387" i="1"/>
  <c r="N4828" i="1"/>
  <c r="N2722" i="1"/>
  <c r="N6658" i="1"/>
  <c r="N4057" i="1"/>
  <c r="N3805" i="1"/>
  <c r="N5437" i="1"/>
  <c r="N3390" i="1"/>
  <c r="N7388" i="1"/>
  <c r="N2642" i="1"/>
  <c r="N4062" i="1"/>
  <c r="N5433" i="1"/>
  <c r="N2723" i="1"/>
  <c r="N4056" i="1"/>
  <c r="N2515" i="1"/>
  <c r="N7636" i="1"/>
  <c r="N5692" i="1"/>
  <c r="N5694" i="1"/>
  <c r="N5894" i="1"/>
  <c r="N6659" i="1"/>
  <c r="N2784" i="1"/>
  <c r="N6648" i="1"/>
  <c r="N5032" i="1"/>
  <c r="N5273" i="1"/>
  <c r="N5661" i="1"/>
  <c r="N7389" i="1"/>
  <c r="N1278" i="1"/>
  <c r="N7390" i="1"/>
  <c r="N5038" i="1"/>
  <c r="N5022" i="1"/>
  <c r="N7391" i="1"/>
  <c r="N5033" i="1"/>
  <c r="N2785" i="1"/>
  <c r="N7392" i="1"/>
  <c r="N7393" i="1"/>
  <c r="N5646" i="1"/>
  <c r="N981" i="1"/>
  <c r="N4075" i="1"/>
  <c r="N5039" i="1"/>
  <c r="N5023" i="1"/>
  <c r="N6392" i="1"/>
  <c r="N7395" i="1"/>
  <c r="N5732" i="1"/>
  <c r="N5223" i="1"/>
  <c r="N7396" i="1"/>
  <c r="N2786" i="1"/>
  <c r="N5662" i="1"/>
  <c r="N2787" i="1"/>
  <c r="N7398" i="1"/>
  <c r="N6393" i="1"/>
  <c r="N5029" i="1"/>
  <c r="N5034" i="1"/>
  <c r="N1202" i="1"/>
  <c r="N5024" i="1"/>
  <c r="N7399" i="1"/>
  <c r="N7400" i="1"/>
  <c r="N7689" i="1"/>
  <c r="N5523" i="1"/>
  <c r="N5685" i="1"/>
  <c r="N7401" i="1"/>
  <c r="N7402" i="1"/>
  <c r="N2790" i="1"/>
  <c r="N5287" i="1"/>
  <c r="N5288" i="1"/>
  <c r="N2791" i="1"/>
  <c r="N7403" i="1"/>
  <c r="N4820" i="1"/>
  <c r="N7404" i="1"/>
  <c r="N6660" i="1"/>
  <c r="N4816" i="1"/>
  <c r="N5733" i="1"/>
  <c r="N5638" i="1"/>
  <c r="N7690" i="1"/>
  <c r="N6394" i="1"/>
  <c r="N5274" i="1"/>
  <c r="N5289" i="1"/>
  <c r="N7691" i="1"/>
  <c r="N2689" i="1"/>
  <c r="N7405" i="1"/>
  <c r="N7407" i="1"/>
  <c r="N7408" i="1"/>
  <c r="N2724" i="1"/>
  <c r="N3638" i="1"/>
  <c r="N7409" i="1"/>
  <c r="N6395" i="1"/>
  <c r="N6661" i="1"/>
  <c r="N1204" i="1"/>
  <c r="N4754" i="1"/>
  <c r="N7637" i="1"/>
  <c r="N7692" i="1"/>
  <c r="N2792" i="1"/>
  <c r="N2793" i="1"/>
  <c r="N6308" i="1"/>
  <c r="N5590" i="1"/>
  <c r="N7412" i="1"/>
  <c r="N6309" i="1"/>
  <c r="N1097" i="1"/>
  <c r="N7414" i="1"/>
  <c r="N1205" i="1"/>
  <c r="N6396" i="1"/>
  <c r="N2725" i="1"/>
  <c r="N6397" i="1"/>
  <c r="N5290" i="1"/>
  <c r="N4726" i="1"/>
  <c r="N7693" i="1"/>
  <c r="N2794" i="1"/>
  <c r="N6662" i="1"/>
  <c r="N6276" i="1"/>
  <c r="N6663" i="1"/>
  <c r="N7694" i="1"/>
  <c r="N7415" i="1"/>
  <c r="N4872" i="1"/>
  <c r="N7638" i="1"/>
  <c r="N7416" i="1"/>
  <c r="N7417" i="1"/>
  <c r="N6398" i="1"/>
  <c r="N2690" i="1"/>
  <c r="N2795" i="1"/>
  <c r="N2726" i="1"/>
  <c r="N6277" i="1"/>
  <c r="N6399" i="1"/>
  <c r="N4916" i="1"/>
  <c r="N6278" i="1"/>
  <c r="N7418" i="1"/>
  <c r="N5591" i="1"/>
  <c r="N6310" i="1"/>
  <c r="N4076" i="1"/>
  <c r="N2728" i="1"/>
  <c r="N6649" i="1"/>
  <c r="N6400" i="1"/>
  <c r="N7695" i="1"/>
  <c r="N6311" i="1"/>
  <c r="N6401" i="1"/>
  <c r="N6402" i="1"/>
  <c r="N3683" i="1"/>
  <c r="N6748" i="1"/>
  <c r="N6333" i="1"/>
  <c r="N7419" i="1"/>
  <c r="N4888" i="1"/>
  <c r="N4889" i="1"/>
  <c r="N7420" i="1"/>
  <c r="N1206" i="1"/>
  <c r="N5594" i="1"/>
  <c r="N5315" i="1"/>
  <c r="N2643" i="1"/>
  <c r="N2644" i="1"/>
  <c r="N7696" i="1"/>
  <c r="N2504" i="1"/>
  <c r="N7421" i="1"/>
  <c r="N4824" i="1"/>
  <c r="N4628" i="1"/>
  <c r="N7422" i="1"/>
  <c r="N6403" i="1"/>
  <c r="N6641" i="1"/>
  <c r="N6334" i="1"/>
  <c r="N6749" i="1"/>
  <c r="N7423" i="1"/>
  <c r="N2691" i="1"/>
  <c r="N5691" i="1"/>
  <c r="N6279" i="1"/>
  <c r="N6335" i="1"/>
  <c r="N6664" i="1"/>
  <c r="N2796" i="1"/>
  <c r="N4755" i="1"/>
  <c r="N2500" i="1"/>
  <c r="N7424" i="1"/>
  <c r="N6750" i="1"/>
  <c r="N6280" i="1"/>
  <c r="N6665" i="1"/>
  <c r="N4623" i="1"/>
  <c r="N7425" i="1"/>
  <c r="N7426" i="1"/>
  <c r="N2731" i="1"/>
  <c r="N5799" i="1"/>
  <c r="N7427" i="1"/>
  <c r="N6751" i="1"/>
  <c r="N6404" i="1"/>
  <c r="N6312" i="1"/>
  <c r="N6752" i="1"/>
  <c r="N5291" i="1"/>
  <c r="N6666" i="1"/>
  <c r="N1207" i="1"/>
  <c r="N5252" i="1"/>
  <c r="N6405" i="1"/>
  <c r="N6667" i="1"/>
  <c r="N2509" i="1"/>
  <c r="N4629" i="1"/>
  <c r="N4718" i="1"/>
  <c r="N6336" i="1"/>
  <c r="N2506" i="1"/>
  <c r="N1208" i="1"/>
  <c r="N6668" i="1"/>
  <c r="N2797" i="1"/>
  <c r="N1209" i="1"/>
  <c r="N7428" i="1"/>
  <c r="N3113" i="1"/>
  <c r="N6406" i="1"/>
  <c r="N5292" i="1"/>
  <c r="N5422" i="1"/>
  <c r="N7429" i="1"/>
  <c r="N6281" i="1"/>
  <c r="N5740" i="1"/>
  <c r="N6669" i="1"/>
  <c r="N6753" i="1"/>
  <c r="N7430" i="1"/>
  <c r="N1210" i="1"/>
  <c r="N2799" i="1"/>
  <c r="N2800" i="1"/>
  <c r="N7431" i="1"/>
  <c r="N3675" i="1"/>
  <c r="N7432" i="1"/>
  <c r="N7433" i="1"/>
  <c r="N7434" i="1"/>
  <c r="N7436" i="1"/>
  <c r="N7437" i="1"/>
  <c r="N7439" i="1"/>
  <c r="N6407" i="1"/>
  <c r="N7440" i="1"/>
  <c r="N1212" i="1"/>
  <c r="N7441" i="1"/>
  <c r="N2801" i="1"/>
  <c r="N7442" i="1"/>
  <c r="N5321" i="1"/>
  <c r="N1157" i="1"/>
  <c r="N7443" i="1"/>
  <c r="N1214" i="1"/>
  <c r="N3728" i="1"/>
  <c r="N6337" i="1"/>
  <c r="N1155" i="1"/>
  <c r="N5664" i="1"/>
  <c r="N5454" i="1"/>
  <c r="N1215" i="1"/>
  <c r="N7639" i="1"/>
  <c r="N3803" i="1"/>
  <c r="N6754" i="1"/>
  <c r="N7444" i="1"/>
  <c r="N5800" i="1"/>
  <c r="N6408" i="1"/>
  <c r="N5293" i="1"/>
  <c r="N2802" i="1"/>
  <c r="N7445" i="1"/>
  <c r="N7446" i="1"/>
  <c r="N6409" i="1"/>
  <c r="N5801" i="1"/>
  <c r="N5585" i="1"/>
  <c r="N8680" i="1"/>
  <c r="N5916" i="1"/>
  <c r="N7448" i="1"/>
  <c r="N1216" i="1"/>
  <c r="N1154" i="1"/>
  <c r="N7697" i="1"/>
  <c r="N5915" i="1"/>
  <c r="N6410" i="1"/>
  <c r="N2734" i="1"/>
  <c r="N9477" i="1"/>
  <c r="N7449" i="1"/>
  <c r="N2735" i="1"/>
  <c r="N6755" i="1"/>
  <c r="N7450" i="1"/>
  <c r="N7640" i="1"/>
  <c r="N6338" i="1"/>
  <c r="N5802" i="1"/>
  <c r="N7451" i="1"/>
  <c r="N3115" i="1"/>
  <c r="N6756" i="1"/>
  <c r="N7452" i="1"/>
  <c r="N7453" i="1"/>
  <c r="N6339" i="1"/>
  <c r="N6757" i="1"/>
  <c r="N5803" i="1"/>
  <c r="N7455" i="1"/>
  <c r="N6313" i="1"/>
  <c r="N6670" i="1"/>
  <c r="N1631" i="1"/>
  <c r="N7456" i="1"/>
  <c r="N6195" i="1"/>
  <c r="N5741" i="1"/>
  <c r="N6411" i="1"/>
  <c r="N5742" i="1"/>
  <c r="N5665" i="1"/>
  <c r="N6758" i="1"/>
  <c r="N3898" i="1"/>
  <c r="N2803" i="1"/>
  <c r="N2806" i="1"/>
  <c r="N1217" i="1"/>
  <c r="N7458" i="1"/>
  <c r="N6196" i="1"/>
  <c r="N6412" i="1"/>
  <c r="N6314" i="1"/>
  <c r="N7698" i="1"/>
  <c r="N7459" i="1"/>
  <c r="N6340" i="1"/>
  <c r="N6413" i="1"/>
  <c r="N6671" i="1"/>
  <c r="N2736" i="1"/>
  <c r="N7460" i="1"/>
  <c r="N5743" i="1"/>
  <c r="N6282" i="1"/>
  <c r="N2459" i="1"/>
  <c r="N5734" i="1"/>
  <c r="N5294" i="1"/>
  <c r="N2695" i="1"/>
  <c r="N7699" i="1"/>
  <c r="N2834" i="1"/>
  <c r="N7461" i="1"/>
  <c r="N6341" i="1"/>
  <c r="N5744" i="1"/>
  <c r="N7462" i="1"/>
  <c r="N6315" i="1"/>
  <c r="N7463" i="1"/>
  <c r="N2807" i="1"/>
  <c r="N5666" i="1"/>
  <c r="N7700" i="1"/>
  <c r="N7464" i="1"/>
  <c r="N7465" i="1"/>
  <c r="N7701" i="1"/>
  <c r="N7466" i="1"/>
  <c r="N7467" i="1"/>
  <c r="N3804" i="1"/>
  <c r="N7468" i="1"/>
  <c r="N6672" i="1"/>
  <c r="N1918" i="1"/>
  <c r="N6342" i="1"/>
  <c r="N5667" i="1"/>
  <c r="N2737" i="1"/>
  <c r="N2740" i="1"/>
  <c r="N5647" i="1"/>
  <c r="N7469" i="1"/>
  <c r="N6283" i="1"/>
  <c r="N6414" i="1"/>
  <c r="N5668" i="1"/>
  <c r="N3775" i="1"/>
  <c r="N5669" i="1"/>
  <c r="N5557" i="1"/>
  <c r="N5779" i="1"/>
  <c r="N7702" i="1"/>
  <c r="N6415" i="1"/>
  <c r="N5804" i="1"/>
  <c r="N1274" i="1"/>
  <c r="N2812" i="1"/>
  <c r="N6416" i="1"/>
  <c r="N6673" i="1"/>
  <c r="N6674" i="1"/>
  <c r="N5805" i="1"/>
  <c r="N7703" i="1"/>
  <c r="N5224" i="1"/>
  <c r="N1921" i="1"/>
  <c r="N7470" i="1"/>
  <c r="N6759" i="1"/>
  <c r="N5806" i="1"/>
  <c r="N5670" i="1"/>
  <c r="N5671" i="1"/>
  <c r="N5672" i="1"/>
  <c r="N5673" i="1"/>
  <c r="N5693" i="1"/>
  <c r="N5595" i="1"/>
  <c r="N5639" i="1"/>
  <c r="N4727" i="1"/>
  <c r="N6417" i="1"/>
  <c r="N4591" i="1"/>
  <c r="N6418" i="1"/>
  <c r="N6419" i="1"/>
  <c r="N7704" i="1"/>
  <c r="N7471" i="1"/>
  <c r="N6760" i="1"/>
  <c r="N4587" i="1"/>
  <c r="N2741" i="1"/>
  <c r="N7472" i="1"/>
  <c r="N7705" i="1"/>
  <c r="N5593" i="1"/>
  <c r="N7473" i="1"/>
  <c r="N1218" i="1"/>
  <c r="N6420" i="1"/>
  <c r="N5808" i="1"/>
  <c r="N5674" i="1"/>
  <c r="N5780" i="1"/>
  <c r="N7474" i="1"/>
  <c r="N7706" i="1"/>
  <c r="N5675" i="1"/>
  <c r="N6761" i="1"/>
  <c r="N5809" i="1"/>
  <c r="N5676" i="1"/>
  <c r="N2742" i="1"/>
  <c r="N5648" i="1"/>
  <c r="N7475" i="1"/>
  <c r="N6764" i="1"/>
  <c r="N6765" i="1"/>
  <c r="N6766" i="1"/>
  <c r="N4583" i="1"/>
  <c r="N4873" i="1"/>
  <c r="N4890" i="1"/>
  <c r="N5810" i="1"/>
  <c r="N4891" i="1"/>
  <c r="N5640" i="1"/>
  <c r="N5745" i="1"/>
  <c r="N4578" i="1"/>
  <c r="N5811" i="1"/>
  <c r="N4595" i="1"/>
  <c r="N7707" i="1"/>
  <c r="N5781" i="1"/>
  <c r="N5782" i="1"/>
  <c r="N5677" i="1"/>
  <c r="N5746" i="1"/>
  <c r="N6767" i="1"/>
  <c r="N7708" i="1"/>
  <c r="N5783" i="1"/>
  <c r="N6675" i="1"/>
  <c r="N7477" i="1"/>
  <c r="N5596" i="1"/>
  <c r="N5784" i="1"/>
  <c r="N6676" i="1"/>
  <c r="N7478" i="1"/>
  <c r="N6768" i="1"/>
  <c r="N6421" i="1"/>
  <c r="N5525" i="1"/>
  <c r="N4786" i="1"/>
  <c r="N5812" i="1"/>
  <c r="N5747" i="1"/>
  <c r="N7479" i="1"/>
  <c r="N5748" i="1"/>
  <c r="N1633" i="1"/>
  <c r="N5785" i="1"/>
  <c r="N6316" i="1"/>
  <c r="N7480" i="1"/>
  <c r="N5813" i="1"/>
  <c r="N4827" i="1"/>
  <c r="N5678" i="1"/>
  <c r="N2697" i="1"/>
  <c r="N2743" i="1"/>
  <c r="N4622" i="1"/>
  <c r="N7481" i="1"/>
  <c r="N5786" i="1"/>
  <c r="N5679" i="1"/>
  <c r="N5680" i="1"/>
  <c r="N7641" i="1"/>
  <c r="N5787" i="1"/>
  <c r="N5814" i="1"/>
  <c r="N7482" i="1"/>
  <c r="N6769" i="1"/>
  <c r="N5788" i="1"/>
  <c r="N6677" i="1"/>
  <c r="N5749" i="1"/>
  <c r="N5681" i="1"/>
  <c r="N7483" i="1"/>
  <c r="N1774" i="1"/>
  <c r="N5750" i="1"/>
  <c r="N2744" i="1"/>
  <c r="N5682" i="1"/>
  <c r="N7709" i="1"/>
  <c r="N6770" i="1"/>
  <c r="N6771" i="1"/>
  <c r="N5815" i="1"/>
  <c r="N5789" i="1"/>
  <c r="N5683" i="1"/>
  <c r="N3352" i="1"/>
  <c r="N3776" i="1"/>
  <c r="N7484" i="1"/>
  <c r="N5751" i="1"/>
  <c r="N5684" i="1"/>
  <c r="N1910" i="1"/>
  <c r="N7710" i="1"/>
  <c r="N5816" i="1"/>
  <c r="N7711" i="1"/>
  <c r="N5752" i="1"/>
  <c r="N5688" i="1"/>
  <c r="N7485" i="1"/>
  <c r="N5690" i="1"/>
  <c r="N4789" i="1"/>
  <c r="N7486" i="1"/>
  <c r="N2813" i="1"/>
  <c r="N6678" i="1"/>
  <c r="N4787" i="1"/>
  <c r="N5365" i="1"/>
  <c r="N5697" i="1"/>
  <c r="N1900" i="1"/>
  <c r="N6772" i="1"/>
  <c r="N4702" i="1"/>
  <c r="N6284" i="1"/>
  <c r="N4708" i="1"/>
  <c r="N4704" i="1"/>
  <c r="N5753" i="1"/>
  <c r="N4699" i="1"/>
  <c r="N6773" i="1"/>
  <c r="N4716" i="1"/>
  <c r="N7487" i="1"/>
  <c r="N6679" i="1"/>
  <c r="N5754" i="1"/>
  <c r="N7488" i="1"/>
  <c r="N7489" i="1"/>
  <c r="N7642" i="1"/>
  <c r="N6197" i="1"/>
  <c r="N7645" i="1"/>
  <c r="N5755" i="1"/>
  <c r="N6774" i="1"/>
  <c r="N9478" i="1"/>
  <c r="N6198" i="1"/>
  <c r="N5817" i="1"/>
  <c r="N4892" i="1"/>
  <c r="N4893" i="1"/>
  <c r="N5818" i="1"/>
  <c r="N5819" i="1"/>
  <c r="N6317" i="1"/>
  <c r="N1219" i="1"/>
  <c r="N4790" i="1"/>
  <c r="N2745" i="1"/>
  <c r="N2814" i="1"/>
  <c r="N2645" i="1"/>
  <c r="N2646" i="1"/>
  <c r="N6318" i="1"/>
  <c r="N5756" i="1"/>
  <c r="N5790" i="1"/>
  <c r="N2746" i="1"/>
  <c r="N6422" i="1"/>
  <c r="N6680" i="1"/>
  <c r="N5757" i="1"/>
  <c r="N1619" i="1"/>
  <c r="N6775" i="1"/>
  <c r="N7712" i="1"/>
  <c r="N5649" i="1"/>
  <c r="N9303" i="1"/>
  <c r="N7491" i="1"/>
  <c r="N7492" i="1"/>
  <c r="N1771" i="1"/>
  <c r="N7493" i="1"/>
  <c r="N6199" i="1"/>
  <c r="N2747" i="1"/>
  <c r="N5820" i="1"/>
  <c r="N6681" i="1"/>
  <c r="N6682" i="1"/>
  <c r="N2835" i="1"/>
  <c r="N5821" i="1"/>
  <c r="N7494" i="1"/>
  <c r="N5791" i="1"/>
  <c r="N6343" i="1"/>
  <c r="N4792" i="1"/>
  <c r="N6345" i="1"/>
  <c r="N4788" i="1"/>
  <c r="N5822" i="1"/>
  <c r="N5823" i="1"/>
  <c r="N6285" i="1"/>
  <c r="N5586" i="1"/>
  <c r="N5641" i="1"/>
  <c r="N6423" i="1"/>
  <c r="N5758" i="1"/>
  <c r="N6776" i="1"/>
  <c r="N6424" i="1"/>
  <c r="N2815" i="1"/>
  <c r="N6286" i="1"/>
  <c r="N5824" i="1"/>
  <c r="N5825" i="1"/>
  <c r="N5826" i="1"/>
  <c r="N5827" i="1"/>
  <c r="N5828" i="1"/>
  <c r="N5829" i="1"/>
  <c r="N5830" i="1"/>
  <c r="N6346" i="1"/>
  <c r="N7495" i="1"/>
  <c r="N5831" i="1"/>
  <c r="N5295" i="1"/>
  <c r="N7496" i="1"/>
  <c r="N5759" i="1"/>
  <c r="N5760" i="1"/>
  <c r="N2748" i="1"/>
  <c r="N5792" i="1"/>
  <c r="N6425" i="1"/>
  <c r="N6426" i="1"/>
  <c r="N7497" i="1"/>
  <c r="N6683" i="1"/>
  <c r="N7713" i="1"/>
  <c r="N4791" i="1"/>
  <c r="N2836" i="1"/>
  <c r="N7498" i="1"/>
  <c r="N5832" i="1"/>
  <c r="N6777" i="1"/>
  <c r="N7499" i="1"/>
  <c r="N7646" i="1"/>
  <c r="N7647" i="1"/>
  <c r="N7500" i="1"/>
  <c r="N5833" i="1"/>
  <c r="N6200" i="1"/>
  <c r="N1620" i="1"/>
  <c r="N5761" i="1"/>
  <c r="N7714" i="1"/>
  <c r="N5807" i="1"/>
  <c r="N7501" i="1"/>
  <c r="N3450" i="1"/>
  <c r="N4894" i="1"/>
  <c r="N2816" i="1"/>
  <c r="N4895" i="1"/>
  <c r="N5834" i="1"/>
  <c r="N2817" i="1"/>
  <c r="N2749" i="1"/>
  <c r="N7715" i="1"/>
  <c r="N7502" i="1"/>
  <c r="N6201" i="1"/>
  <c r="N7649" i="1"/>
  <c r="N2713" i="1"/>
  <c r="N5253" i="1"/>
  <c r="N5835" i="1"/>
  <c r="N6650" i="1"/>
  <c r="N7716" i="1"/>
  <c r="N4795" i="1"/>
  <c r="N5762" i="1"/>
  <c r="N5763" i="1"/>
  <c r="N5764" i="1"/>
  <c r="N5836" i="1"/>
  <c r="N7717" i="1"/>
  <c r="N2698" i="1"/>
  <c r="N2700" i="1"/>
  <c r="N3778" i="1"/>
  <c r="N853" i="1"/>
  <c r="N6427" i="1"/>
  <c r="N7503" i="1"/>
  <c r="N843" i="1"/>
  <c r="N2485" i="1"/>
  <c r="N5406" i="1"/>
  <c r="N5275" i="1"/>
  <c r="N5276" i="1"/>
  <c r="N7504" i="1"/>
  <c r="N5765" i="1"/>
  <c r="N5766" i="1"/>
  <c r="N5767" i="1"/>
  <c r="N5768" i="1"/>
  <c r="N5769" i="1"/>
  <c r="N5770" i="1"/>
  <c r="N4260" i="1"/>
  <c r="N5837" i="1"/>
  <c r="N5771" i="1"/>
  <c r="N7718" i="1"/>
  <c r="N6684" i="1"/>
  <c r="N7505" i="1"/>
  <c r="N3368" i="1"/>
  <c r="N7506" i="1"/>
  <c r="N7507" i="1"/>
  <c r="N7508" i="1"/>
  <c r="N4756" i="1"/>
  <c r="N2750" i="1"/>
  <c r="N2751" i="1"/>
  <c r="N1221" i="1"/>
  <c r="N7509" i="1"/>
  <c r="N4757" i="1"/>
  <c r="N5772" i="1"/>
  <c r="N7719" i="1"/>
  <c r="N7720" i="1"/>
  <c r="N7510" i="1"/>
  <c r="N1621" i="1"/>
  <c r="N6202" i="1"/>
  <c r="N6203" i="1"/>
  <c r="N6204" i="1"/>
  <c r="N7721" i="1"/>
  <c r="N5773" i="1"/>
  <c r="N6685" i="1"/>
  <c r="N6205" i="1"/>
  <c r="N7511" i="1"/>
  <c r="N5774" i="1"/>
  <c r="N5793" i="1"/>
  <c r="N5775" i="1"/>
  <c r="N7722" i="1"/>
  <c r="N1222" i="1"/>
  <c r="N7723" i="1"/>
  <c r="N5776" i="1"/>
  <c r="N2701" i="1"/>
  <c r="N5777" i="1"/>
  <c r="N2752" i="1"/>
  <c r="N6428" i="1"/>
  <c r="N6778" i="1"/>
  <c r="N1223" i="1"/>
  <c r="N5895" i="1"/>
  <c r="N6779" i="1"/>
  <c r="N3779" i="1"/>
  <c r="N6686" i="1"/>
  <c r="N7512" i="1"/>
  <c r="N5587" i="1"/>
  <c r="N6347" i="1"/>
  <c r="N5642" i="1"/>
  <c r="N7513" i="1"/>
  <c r="N6780" i="1"/>
  <c r="N7724" i="1"/>
  <c r="N2754" i="1"/>
  <c r="N5296" i="1"/>
  <c r="N3357" i="1"/>
  <c r="N2819" i="1"/>
  <c r="N2648" i="1"/>
  <c r="N6781" i="1"/>
  <c r="N6429" i="1"/>
  <c r="N2755" i="1"/>
  <c r="N6782" i="1"/>
  <c r="N6430" i="1"/>
  <c r="N8681" i="1"/>
  <c r="N8682" i="1"/>
  <c r="N8683" i="1"/>
  <c r="N8684" i="1"/>
  <c r="N7514" i="1"/>
  <c r="N1622" i="1"/>
  <c r="N7515" i="1"/>
  <c r="N7516" i="1"/>
  <c r="N6687" i="1"/>
  <c r="N2756" i="1"/>
  <c r="N4896" i="1"/>
  <c r="N7821" i="1"/>
  <c r="N6431" i="1"/>
  <c r="N6688" i="1"/>
  <c r="N5794" i="1"/>
  <c r="N6206" i="1"/>
  <c r="N7517" i="1"/>
  <c r="N6689" i="1"/>
  <c r="N6690" i="1"/>
  <c r="N7725" i="1"/>
  <c r="N5795" i="1"/>
  <c r="N1623" i="1"/>
  <c r="N2837" i="1"/>
  <c r="N6207" i="1"/>
  <c r="N1224" i="1"/>
  <c r="N6783" i="1"/>
  <c r="N6432" i="1"/>
  <c r="N6208" i="1"/>
  <c r="N3693" i="1"/>
  <c r="N6784" i="1"/>
  <c r="N6691" i="1"/>
  <c r="N6785" i="1"/>
  <c r="N3794" i="1"/>
  <c r="N3690" i="1"/>
  <c r="N7518" i="1"/>
  <c r="N6786" i="1"/>
  <c r="N7726" i="1"/>
  <c r="N6348" i="1"/>
  <c r="N2820" i="1"/>
  <c r="N6209" i="1"/>
  <c r="N3687" i="1"/>
  <c r="N2352" i="1"/>
  <c r="N2757" i="1"/>
  <c r="N6433" i="1"/>
  <c r="N2346" i="1"/>
  <c r="N4229" i="1"/>
  <c r="N6434" i="1"/>
  <c r="N6787" i="1"/>
  <c r="N7519" i="1"/>
  <c r="N3697" i="1"/>
  <c r="N6788" i="1"/>
  <c r="N6349" i="1"/>
  <c r="N7520" i="1"/>
  <c r="N6692" i="1"/>
  <c r="N5297" i="1"/>
  <c r="N5068" i="1"/>
  <c r="N4237" i="1"/>
  <c r="N5298" i="1"/>
  <c r="N5299" i="1"/>
  <c r="N3358" i="1"/>
  <c r="N1225" i="1"/>
  <c r="N7521" i="1"/>
  <c r="N7650" i="1"/>
  <c r="N1227" i="1"/>
  <c r="N7522" i="1"/>
  <c r="N6435" i="1"/>
  <c r="N6436" i="1"/>
  <c r="N7727" i="1"/>
  <c r="N7524" i="1"/>
  <c r="N4231" i="1"/>
  <c r="N1775" i="1"/>
  <c r="N3353" i="1"/>
  <c r="N7525" i="1"/>
  <c r="N3780" i="1"/>
  <c r="N6789" i="1"/>
  <c r="N7526" i="1"/>
  <c r="N3781" i="1"/>
  <c r="N6210" i="1"/>
  <c r="N7527" i="1"/>
  <c r="N6790" i="1"/>
  <c r="N3676" i="1"/>
  <c r="N7528" i="1"/>
  <c r="N7529" i="1"/>
  <c r="N7530" i="1"/>
  <c r="N7531" i="1"/>
  <c r="N6437" i="1"/>
  <c r="N7728" i="1"/>
  <c r="N2758" i="1"/>
  <c r="N7532" i="1"/>
  <c r="N6791" i="1"/>
  <c r="N2821" i="1"/>
  <c r="N2650" i="1"/>
  <c r="N7533" i="1"/>
  <c r="N6693" i="1"/>
  <c r="N7534" i="1"/>
  <c r="N2759" i="1"/>
  <c r="N7729" i="1"/>
  <c r="N4616" i="1"/>
  <c r="N7535" i="1"/>
  <c r="N7536" i="1"/>
  <c r="N6792" i="1"/>
  <c r="N3782" i="1"/>
  <c r="N6438" i="1"/>
  <c r="N2761" i="1"/>
  <c r="N7537" i="1"/>
  <c r="N6694" i="1"/>
  <c r="N6439" i="1"/>
  <c r="N6793" i="1"/>
  <c r="N7651" i="1"/>
  <c r="N6794" i="1"/>
  <c r="N4793" i="1"/>
  <c r="N6440" i="1"/>
  <c r="N7538" i="1"/>
  <c r="N4897" i="1"/>
  <c r="N4874" i="1"/>
  <c r="N4898" i="1"/>
  <c r="N5300" i="1"/>
  <c r="N6211" i="1"/>
  <c r="N7539" i="1"/>
  <c r="N6287" i="1"/>
  <c r="N6212" i="1"/>
  <c r="N6795" i="1"/>
  <c r="N7540" i="1"/>
  <c r="N6796" i="1"/>
  <c r="N7541" i="1"/>
  <c r="N6695" i="1"/>
  <c r="N1624" i="1"/>
  <c r="N7542" i="1"/>
  <c r="N3445" i="1"/>
  <c r="N7543" i="1"/>
  <c r="N6213" i="1"/>
  <c r="N2762" i="1"/>
  <c r="N4807" i="1"/>
  <c r="N6045" i="1"/>
  <c r="N6214" i="1"/>
  <c r="N6215" i="1"/>
  <c r="N6643" i="1"/>
  <c r="N6797" i="1"/>
  <c r="N4525" i="1"/>
  <c r="N2763" i="1"/>
  <c r="N2702" i="1"/>
  <c r="N7544" i="1"/>
  <c r="N4526" i="1"/>
  <c r="N6441" i="1"/>
  <c r="N4728" i="1"/>
  <c r="N6442" i="1"/>
  <c r="N7545" i="1"/>
  <c r="N2838" i="1"/>
  <c r="N6798" i="1"/>
  <c r="N6799" i="1"/>
  <c r="N4637" i="1"/>
  <c r="N5977" i="1"/>
  <c r="N5254" i="1"/>
  <c r="N6443" i="1"/>
  <c r="N6444" i="1"/>
  <c r="N7546" i="1"/>
  <c r="N6216" i="1"/>
  <c r="N7652" i="1"/>
  <c r="N1595" i="1"/>
  <c r="N6800" i="1"/>
  <c r="N6696" i="1"/>
  <c r="N7653" i="1"/>
  <c r="N6217" i="1"/>
  <c r="N6697" i="1"/>
  <c r="N5796" i="1"/>
  <c r="N6698" i="1"/>
  <c r="N6319" i="1"/>
  <c r="N6801" i="1"/>
  <c r="N6218" i="1"/>
  <c r="N2839" i="1"/>
  <c r="N6699" i="1"/>
  <c r="N6219" i="1"/>
  <c r="N7547" i="1"/>
  <c r="N4717" i="1"/>
  <c r="N7730" i="1"/>
  <c r="N7548" i="1"/>
  <c r="N6445" i="1"/>
  <c r="N1598" i="1"/>
  <c r="N7731" i="1"/>
  <c r="N7732" i="1"/>
  <c r="N2764" i="1"/>
  <c r="N5322" i="1"/>
  <c r="N6700" i="1"/>
  <c r="N5797" i="1"/>
  <c r="N6220" i="1"/>
  <c r="N6446" i="1"/>
  <c r="N2840" i="1"/>
  <c r="N6802" i="1"/>
  <c r="N7549" i="1"/>
  <c r="N6221" i="1"/>
  <c r="N6447" i="1"/>
  <c r="N4812" i="1"/>
  <c r="N6803" i="1"/>
  <c r="N6701" i="1"/>
  <c r="N7550" i="1"/>
  <c r="N7551" i="1"/>
  <c r="N1635" i="1"/>
  <c r="N6703" i="1"/>
  <c r="N7733" i="1"/>
  <c r="N2841" i="1"/>
  <c r="N6222" i="1"/>
  <c r="N2651" i="1"/>
  <c r="N5301" i="1"/>
  <c r="N5302" i="1"/>
  <c r="N2652" i="1"/>
  <c r="N5069" i="1"/>
  <c r="N2653" i="1"/>
  <c r="N6288" i="1"/>
  <c r="N3783" i="1"/>
  <c r="N6651" i="1"/>
  <c r="N6808" i="1"/>
  <c r="N7552" i="1"/>
  <c r="N3441" i="1"/>
  <c r="N6125" i="1"/>
  <c r="N2843" i="1"/>
  <c r="N7734" i="1"/>
  <c r="N6223" i="1"/>
  <c r="N6448" i="1"/>
  <c r="N8648" i="1"/>
  <c r="N7553" i="1"/>
  <c r="N7554" i="1"/>
  <c r="N6133" i="1"/>
  <c r="N6449" i="1"/>
  <c r="N7556" i="1"/>
  <c r="N7557" i="1"/>
  <c r="N6704" i="1"/>
  <c r="N3129" i="1"/>
  <c r="N5888" i="1"/>
  <c r="N7558" i="1"/>
  <c r="N1599" i="1"/>
  <c r="N1600" i="1"/>
  <c r="N7654" i="1"/>
  <c r="N7735" i="1"/>
  <c r="N6224" i="1"/>
  <c r="N6809" i="1"/>
  <c r="N6450" i="1"/>
  <c r="N2765" i="1"/>
  <c r="N3808" i="1"/>
  <c r="N6644" i="1"/>
  <c r="N7655" i="1"/>
  <c r="N6451" i="1"/>
  <c r="N6810" i="1"/>
  <c r="N7559" i="1"/>
  <c r="N6811" i="1"/>
  <c r="N6452" i="1"/>
  <c r="N7560" i="1"/>
  <c r="N6812" i="1"/>
  <c r="N6705" i="1"/>
  <c r="N6813" i="1"/>
  <c r="N5256" i="1"/>
  <c r="N6225" i="1"/>
  <c r="N4899" i="1"/>
  <c r="N6706" i="1"/>
  <c r="N3446" i="1"/>
  <c r="N2822" i="1"/>
  <c r="N6226" i="1"/>
  <c r="N7736" i="1"/>
  <c r="N3906" i="1"/>
  <c r="N2593" i="1"/>
  <c r="N6453" i="1"/>
  <c r="N6814" i="1"/>
  <c r="N1601" i="1"/>
  <c r="N6161" i="1"/>
  <c r="N7561" i="1"/>
  <c r="N6454" i="1"/>
  <c r="N7737" i="1"/>
  <c r="N5248" i="1"/>
  <c r="N2823" i="1"/>
  <c r="N6707" i="1"/>
  <c r="N6708" i="1"/>
  <c r="N5277" i="1"/>
  <c r="N2460" i="1"/>
  <c r="N5278" i="1"/>
  <c r="N7562" i="1"/>
  <c r="N6455" i="1"/>
  <c r="N6456" i="1"/>
  <c r="N6815" i="1"/>
  <c r="N7563" i="1"/>
  <c r="N1637" i="1"/>
  <c r="N2766" i="1"/>
  <c r="N6816" i="1"/>
  <c r="N3879" i="1"/>
  <c r="N8649" i="1"/>
  <c r="N7564" i="1"/>
  <c r="N7738" i="1"/>
  <c r="N6709" i="1"/>
  <c r="N6320" i="1"/>
  <c r="N6321" i="1"/>
  <c r="N6322" i="1"/>
  <c r="N7565" i="1"/>
  <c r="N1553" i="1"/>
  <c r="N6323" i="1"/>
  <c r="N7656" i="1"/>
  <c r="N6817" i="1"/>
  <c r="N5216" i="1"/>
  <c r="N7739" i="1"/>
  <c r="N6710" i="1"/>
  <c r="N7566" i="1"/>
  <c r="N2844" i="1"/>
  <c r="N7740" i="1"/>
  <c r="N7657" i="1"/>
  <c r="N1229" i="1"/>
  <c r="N7567" i="1"/>
  <c r="N7569" i="1"/>
  <c r="N6457" i="1"/>
  <c r="N6227" i="1"/>
  <c r="N6818" i="1"/>
  <c r="N7570" i="1"/>
  <c r="N6458" i="1"/>
  <c r="N7572" i="1"/>
  <c r="N2845" i="1"/>
  <c r="N6289" i="1"/>
  <c r="N7658" i="1"/>
  <c r="N993" i="1"/>
  <c r="N6459" i="1"/>
  <c r="N4794" i="1"/>
  <c r="N5337" i="1"/>
  <c r="N2654" i="1"/>
  <c r="N2655" i="1"/>
  <c r="N2658" i="1"/>
  <c r="N6290" i="1"/>
  <c r="N3442" i="1"/>
  <c r="N6291" i="1"/>
  <c r="N6228" i="1"/>
  <c r="N4796" i="1"/>
  <c r="N6819" i="1"/>
  <c r="N7573" i="1"/>
  <c r="N6460" i="1"/>
  <c r="N6820" i="1"/>
  <c r="N7574" i="1"/>
  <c r="N7741" i="1"/>
  <c r="N6711" i="1"/>
  <c r="N3784" i="1"/>
  <c r="N6821" i="1"/>
  <c r="N8151" i="1"/>
  <c r="N6229" i="1"/>
  <c r="N6822" i="1"/>
  <c r="N6823" i="1"/>
  <c r="N3437" i="1"/>
  <c r="N6712" i="1"/>
  <c r="N6350" i="1"/>
  <c r="N7575" i="1"/>
  <c r="N1602" i="1"/>
  <c r="N7576" i="1"/>
  <c r="N6461" i="1"/>
  <c r="N6713" i="1"/>
  <c r="N2471" i="1"/>
  <c r="N6824" i="1"/>
  <c r="N3447" i="1"/>
  <c r="N6462" i="1"/>
  <c r="N6825" i="1"/>
  <c r="N6645" i="1"/>
  <c r="N6826" i="1"/>
  <c r="N7742" i="1"/>
  <c r="N6830" i="1"/>
  <c r="N6463" i="1"/>
  <c r="N6832" i="1"/>
  <c r="N6714" i="1"/>
  <c r="N1282" i="1"/>
  <c r="N6230" i="1"/>
  <c r="N6833" i="1"/>
  <c r="N6231" i="1"/>
  <c r="N6232" i="1"/>
  <c r="N7577" i="1"/>
  <c r="N2522" i="1"/>
  <c r="N6464" i="1"/>
  <c r="N6233" i="1"/>
  <c r="N5303" i="1"/>
  <c r="N6234" i="1"/>
  <c r="N5838" i="1"/>
  <c r="N6834" i="1"/>
  <c r="N7743" i="1"/>
  <c r="N6835" i="1"/>
  <c r="N10677" i="1"/>
  <c r="N5798" i="1"/>
  <c r="N6715" i="1"/>
  <c r="N6235" i="1"/>
  <c r="N6465" i="1"/>
  <c r="N6836" i="1"/>
  <c r="N6236" i="1"/>
  <c r="N2846" i="1"/>
  <c r="N1231" i="1"/>
  <c r="N5650" i="1"/>
  <c r="N6837" i="1"/>
  <c r="N6838" i="1"/>
  <c r="N4077" i="1"/>
  <c r="N7578" i="1"/>
  <c r="N7579" i="1"/>
  <c r="N4617" i="1"/>
  <c r="N7580" i="1"/>
  <c r="N6839" i="1"/>
  <c r="N7581" i="1"/>
  <c r="N6017" i="1"/>
  <c r="N6026" i="1"/>
  <c r="N7582" i="1"/>
  <c r="N1525" i="1"/>
  <c r="N2824" i="1"/>
  <c r="N2825" i="1"/>
  <c r="N2826" i="1"/>
  <c r="N6840" i="1"/>
  <c r="N6237" i="1"/>
  <c r="N7583" i="1"/>
  <c r="N7584" i="1"/>
  <c r="N6008" i="1"/>
  <c r="N5778" i="1"/>
  <c r="N6466" i="1"/>
  <c r="N6238" i="1"/>
  <c r="N5247" i="1"/>
  <c r="N7585" i="1"/>
  <c r="N6239" i="1"/>
  <c r="N2847" i="1"/>
  <c r="N2848" i="1"/>
  <c r="N6467" i="1"/>
  <c r="N3378" i="1"/>
  <c r="N8152" i="1"/>
  <c r="N3899" i="1"/>
  <c r="N7744" i="1"/>
  <c r="N5255" i="1"/>
  <c r="N7586" i="1"/>
  <c r="N6468" i="1"/>
  <c r="N10678" i="1"/>
  <c r="N6240" i="1"/>
  <c r="N5225" i="1"/>
  <c r="N6324" i="1"/>
  <c r="N6469" i="1"/>
  <c r="N10407" i="1"/>
  <c r="N2917" i="1"/>
  <c r="N6470" i="1"/>
  <c r="N6841" i="1"/>
  <c r="N3038" i="1"/>
  <c r="N2767" i="1"/>
  <c r="N6842" i="1"/>
  <c r="N6344" i="1"/>
  <c r="N2468" i="1"/>
  <c r="N6241" i="1"/>
  <c r="N7587" i="1"/>
  <c r="N6471" i="1"/>
  <c r="N5323" i="1"/>
  <c r="N4900" i="1"/>
  <c r="N7588" i="1"/>
  <c r="N6843" i="1"/>
  <c r="N6472" i="1"/>
  <c r="N8153" i="1"/>
  <c r="N2849" i="1"/>
  <c r="N5217" i="1"/>
  <c r="N10679" i="1"/>
  <c r="N1117" i="1"/>
  <c r="N3900" i="1"/>
  <c r="N7589" i="1"/>
  <c r="N3438" i="1"/>
  <c r="N6844" i="1"/>
  <c r="N8650" i="1"/>
  <c r="N6325" i="1"/>
  <c r="N7745" i="1"/>
  <c r="N8651" i="1"/>
  <c r="N6642" i="1"/>
  <c r="N6845" i="1"/>
  <c r="N6716" i="1"/>
  <c r="N1482" i="1"/>
  <c r="N7746" i="1"/>
  <c r="N6292" i="1"/>
  <c r="N6473" i="1"/>
  <c r="N3901" i="1"/>
  <c r="N7591" i="1"/>
  <c r="N6846" i="1"/>
  <c r="N7592" i="1"/>
  <c r="N6242" i="1"/>
  <c r="N6474" i="1"/>
  <c r="N2850" i="1"/>
  <c r="N6351" i="1"/>
  <c r="N5163" i="1"/>
  <c r="N7593" i="1"/>
  <c r="N6847" i="1"/>
  <c r="N10680" i="1"/>
  <c r="N6475" i="1"/>
  <c r="N6352" i="1"/>
  <c r="N6848" i="1"/>
  <c r="N3620" i="1"/>
  <c r="N6717" i="1"/>
  <c r="N6353" i="1"/>
  <c r="N8295" i="1"/>
  <c r="N8652" i="1"/>
  <c r="N6243" i="1"/>
  <c r="N4624" i="1"/>
  <c r="N6476" i="1"/>
  <c r="N6849" i="1"/>
  <c r="N7747" i="1"/>
  <c r="N6477" i="1"/>
  <c r="N6850" i="1"/>
  <c r="N6293" i="1"/>
  <c r="N7659" i="1"/>
  <c r="N8154" i="1"/>
  <c r="N6244" i="1"/>
  <c r="N6326" i="1"/>
  <c r="N6294" i="1"/>
  <c r="N7660" i="1"/>
  <c r="N2851" i="1"/>
  <c r="N6851" i="1"/>
  <c r="N6852" i="1"/>
  <c r="N6478" i="1"/>
  <c r="N7594" i="1"/>
  <c r="N6044" i="1"/>
  <c r="N12081" i="1"/>
  <c r="N6718" i="1"/>
  <c r="N6853" i="1"/>
  <c r="N7595" i="1"/>
  <c r="N6854" i="1"/>
  <c r="N4625" i="1"/>
  <c r="N7748" i="1"/>
  <c r="N10681" i="1"/>
  <c r="N6479" i="1"/>
  <c r="N5304" i="1"/>
  <c r="N5305" i="1"/>
  <c r="N2827" i="1"/>
  <c r="N5306" i="1"/>
  <c r="N5519" i="1"/>
  <c r="N10682" i="1"/>
  <c r="N6855" i="1"/>
  <c r="N3785" i="1"/>
  <c r="N7749" i="1"/>
  <c r="N2852" i="1"/>
  <c r="N2853" i="1"/>
  <c r="N2854" i="1"/>
  <c r="N2855" i="1"/>
  <c r="N10683" i="1"/>
  <c r="N6245" i="1"/>
  <c r="N6327" i="1"/>
  <c r="N6856" i="1"/>
  <c r="N6857" i="1"/>
  <c r="N6246" i="1"/>
  <c r="N7596" i="1"/>
  <c r="N7597" i="1"/>
  <c r="N7598" i="1"/>
  <c r="N6858" i="1"/>
  <c r="N6859" i="1"/>
  <c r="N8653" i="1"/>
  <c r="N6719" i="1"/>
  <c r="N7599" i="1"/>
  <c r="N6480" i="1"/>
  <c r="N11559" i="1"/>
  <c r="N6860" i="1"/>
  <c r="N6861" i="1"/>
  <c r="N6862" i="1"/>
  <c r="N6247" i="1"/>
  <c r="N6248" i="1"/>
  <c r="N8654" i="1"/>
  <c r="N7750" i="1"/>
  <c r="N6863" i="1"/>
  <c r="N6481" i="1"/>
  <c r="N8655" i="1"/>
  <c r="N6295" i="1"/>
  <c r="N2856" i="1"/>
  <c r="N2858" i="1"/>
  <c r="N7600" i="1"/>
  <c r="N2828" i="1"/>
  <c r="N6720" i="1"/>
  <c r="N7751" i="1"/>
  <c r="N6721" i="1"/>
  <c r="N9275" i="1"/>
  <c r="N6249" i="1"/>
  <c r="N6250" i="1"/>
  <c r="N7752" i="1"/>
  <c r="N6482" i="1"/>
  <c r="N1001" i="1"/>
  <c r="N7753" i="1"/>
  <c r="N7601" i="1"/>
  <c r="N6864" i="1"/>
  <c r="N6251" i="1"/>
  <c r="N6865" i="1"/>
  <c r="N7757" i="1"/>
  <c r="N9263" i="1"/>
  <c r="N1283" i="1"/>
  <c r="N7602" i="1"/>
  <c r="N7603" i="1"/>
  <c r="N7604" i="1"/>
  <c r="N7605" i="1"/>
  <c r="N6488" i="1"/>
  <c r="N6866" i="1"/>
  <c r="N2859" i="1"/>
  <c r="N2860" i="1"/>
  <c r="N2861" i="1"/>
  <c r="N2862" i="1"/>
  <c r="N2863" i="1"/>
  <c r="N5218" i="1"/>
  <c r="N6252" i="1"/>
  <c r="N6722" i="1"/>
  <c r="N7606" i="1"/>
  <c r="N11560" i="1"/>
  <c r="N5687" i="1"/>
  <c r="N7829" i="1"/>
  <c r="N2050" i="1"/>
  <c r="N8048" i="1"/>
  <c r="N6504" i="1"/>
  <c r="N6867" i="1"/>
  <c r="N6483" i="1"/>
  <c r="N8155" i="1"/>
  <c r="N2472" i="1"/>
  <c r="N8049" i="1"/>
  <c r="N6354" i="1"/>
  <c r="N1483" i="1"/>
  <c r="N3439" i="1"/>
  <c r="N6868" i="1"/>
  <c r="N8050" i="1"/>
  <c r="N6515" i="1"/>
  <c r="N7607" i="1"/>
  <c r="N6723" i="1"/>
  <c r="N2864" i="1"/>
  <c r="N2865" i="1"/>
  <c r="N2866" i="1"/>
  <c r="N8051" i="1"/>
  <c r="N8052" i="1"/>
  <c r="N8131" i="1"/>
  <c r="N6253" i="1"/>
  <c r="N6869" i="1"/>
  <c r="N6870" i="1"/>
  <c r="N6484" i="1"/>
  <c r="N7608" i="1"/>
  <c r="N6485" i="1"/>
  <c r="N7609" i="1"/>
  <c r="N9233" i="1"/>
  <c r="N6532" i="1"/>
  <c r="N8132" i="1"/>
  <c r="N6355" i="1"/>
  <c r="N9676" i="1"/>
  <c r="N6871" i="1"/>
  <c r="N7610" i="1"/>
  <c r="N9641" i="1"/>
  <c r="N5957" i="1"/>
  <c r="N6872" i="1"/>
  <c r="N6486" i="1"/>
  <c r="N2829" i="1"/>
  <c r="N6543" i="1"/>
  <c r="N7611" i="1"/>
  <c r="N8053" i="1"/>
  <c r="N6487" i="1"/>
  <c r="N1002" i="1"/>
  <c r="N6061" i="1"/>
  <c r="N6055" i="1"/>
  <c r="N6058" i="1"/>
  <c r="N10408" i="1"/>
  <c r="N9234" i="1"/>
  <c r="N8054" i="1"/>
  <c r="N9253" i="1"/>
  <c r="N9235" i="1"/>
  <c r="N3790" i="1"/>
  <c r="N6873" i="1"/>
  <c r="N9677" i="1"/>
  <c r="N2867" i="1"/>
  <c r="N2869" i="1"/>
  <c r="N2871" i="1"/>
  <c r="N8055" i="1"/>
  <c r="N3029" i="1"/>
  <c r="N6489" i="1"/>
  <c r="N8133" i="1"/>
  <c r="N2768" i="1"/>
  <c r="N3432" i="1"/>
  <c r="N9642" i="1"/>
  <c r="N8056" i="1"/>
  <c r="N6874" i="1"/>
  <c r="N9678" i="1"/>
  <c r="N9236" i="1"/>
  <c r="N9237" i="1"/>
  <c r="N6724" i="1"/>
  <c r="N7758" i="1"/>
  <c r="N9679" i="1"/>
  <c r="N6490" i="1"/>
  <c r="N6038" i="1"/>
  <c r="N9680" i="1"/>
  <c r="N6725" i="1"/>
  <c r="N2830" i="1"/>
  <c r="N6875" i="1"/>
  <c r="N9662" i="1"/>
  <c r="N9681" i="1"/>
  <c r="N6041" i="1"/>
  <c r="N6491" i="1"/>
  <c r="N6876" i="1"/>
  <c r="N8057" i="1"/>
  <c r="N11225" i="1"/>
  <c r="N9305" i="1"/>
  <c r="N8697" i="1"/>
  <c r="N4758" i="1"/>
  <c r="N9238" i="1"/>
  <c r="N6726" i="1"/>
  <c r="N6492" i="1"/>
  <c r="N6493" i="1"/>
  <c r="N6494" i="1"/>
  <c r="N6877" i="1"/>
  <c r="N6878" i="1"/>
  <c r="N3041" i="1"/>
  <c r="N9239" i="1"/>
  <c r="N1005" i="1"/>
  <c r="N6254" i="1"/>
  <c r="N6879" i="1"/>
  <c r="N6880" i="1"/>
  <c r="N6881" i="1"/>
  <c r="N2873" i="1"/>
  <c r="N2875" i="1"/>
  <c r="N2876" i="1"/>
  <c r="N8058" i="1"/>
  <c r="N9682" i="1"/>
  <c r="N4265" i="1"/>
  <c r="N8059" i="1"/>
  <c r="N3818" i="1"/>
  <c r="N3826" i="1"/>
  <c r="N3835" i="1"/>
  <c r="N6882" i="1"/>
  <c r="N6883" i="1"/>
  <c r="N6884" i="1"/>
  <c r="N9240" i="1"/>
  <c r="N9241" i="1"/>
  <c r="N6255" i="1"/>
  <c r="N7612" i="1"/>
  <c r="N6624" i="1"/>
  <c r="N9242" i="1"/>
  <c r="N6646" i="1"/>
  <c r="N3810" i="1"/>
  <c r="N6053" i="1"/>
  <c r="N7759" i="1"/>
  <c r="N12082" i="1"/>
  <c r="N8060" i="1"/>
  <c r="N3842" i="1"/>
  <c r="N6356" i="1"/>
  <c r="N6051" i="1"/>
  <c r="N9243" i="1"/>
  <c r="N6256" i="1"/>
  <c r="N6885" i="1"/>
  <c r="N8156" i="1"/>
  <c r="N7760" i="1"/>
  <c r="N5338" i="1"/>
  <c r="N6886" i="1"/>
  <c r="N9276" i="1"/>
  <c r="N10393" i="1"/>
  <c r="N2512" i="1"/>
  <c r="N10409" i="1"/>
  <c r="N10410" i="1"/>
  <c r="N8061" i="1"/>
  <c r="N2507" i="1"/>
  <c r="N9244" i="1"/>
  <c r="N6257" i="1"/>
  <c r="N11561" i="1"/>
  <c r="N6887" i="1"/>
  <c r="N9268" i="1"/>
  <c r="N9683" i="1"/>
  <c r="N11562" i="1"/>
  <c r="N6888" i="1"/>
  <c r="N6727" i="1"/>
  <c r="N2877" i="1"/>
  <c r="N2880" i="1"/>
  <c r="N3902" i="1"/>
  <c r="N9643" i="1"/>
  <c r="N3448" i="1"/>
  <c r="N5967" i="1"/>
  <c r="N3030" i="1"/>
  <c r="N1118" i="1"/>
  <c r="N6258" i="1"/>
  <c r="N5978" i="1"/>
  <c r="N5958" i="1"/>
  <c r="N9245" i="1"/>
  <c r="N8698" i="1"/>
  <c r="N6889" i="1"/>
  <c r="N9684" i="1"/>
  <c r="N6328" i="1"/>
  <c r="N9685" i="1"/>
  <c r="N7830" i="1"/>
  <c r="N5132" i="1"/>
  <c r="N9306" i="1"/>
  <c r="N6890" i="1"/>
  <c r="N5233" i="1"/>
  <c r="N4244" i="1"/>
  <c r="N6259" i="1"/>
  <c r="N6260" i="1"/>
  <c r="N3020" i="1"/>
  <c r="N11227" i="1"/>
  <c r="N3433" i="1"/>
  <c r="N7613" i="1"/>
  <c r="N6261" i="1"/>
  <c r="N11563" i="1"/>
  <c r="N9686" i="1"/>
  <c r="N9264" i="1"/>
  <c r="N6891" i="1"/>
  <c r="N6495" i="1"/>
  <c r="N10411" i="1"/>
  <c r="N9687" i="1"/>
  <c r="N6296" i="1"/>
  <c r="N10394" i="1"/>
  <c r="N2882" i="1"/>
  <c r="N6892" i="1"/>
  <c r="N11228" i="1"/>
  <c r="N9688" i="1"/>
  <c r="N6496" i="1"/>
  <c r="N6702" i="1"/>
  <c r="N6262" i="1"/>
  <c r="N3809" i="1"/>
  <c r="N10412" i="1"/>
  <c r="N1557" i="1"/>
  <c r="N1006" i="1"/>
  <c r="N1007" i="1"/>
  <c r="N11229" i="1"/>
  <c r="N10395" i="1"/>
  <c r="N11230" i="1"/>
  <c r="N6893" i="1"/>
  <c r="N6894" i="1"/>
  <c r="N11231" i="1"/>
  <c r="N8134" i="1"/>
  <c r="N10396" i="1"/>
  <c r="N6263" i="1"/>
  <c r="N10413" i="1"/>
  <c r="N11232" i="1"/>
  <c r="N4245" i="1"/>
  <c r="N1990" i="1"/>
  <c r="N1992" i="1"/>
  <c r="N6297" i="1"/>
  <c r="N10397" i="1"/>
  <c r="N1008" i="1"/>
  <c r="N1009" i="1"/>
  <c r="N6895" i="1"/>
  <c r="N6896" i="1"/>
  <c r="N6897" i="1"/>
  <c r="N6898" i="1"/>
  <c r="N6899" i="1"/>
  <c r="N12404" i="1"/>
  <c r="N10414" i="1"/>
  <c r="N3444" i="1"/>
  <c r="N2831" i="1"/>
  <c r="N6736" i="1"/>
  <c r="N6900" i="1"/>
  <c r="N6901" i="1"/>
  <c r="N6739" i="1"/>
  <c r="N3791" i="1"/>
  <c r="N12405" i="1"/>
  <c r="N12406" i="1"/>
  <c r="N6902" i="1"/>
  <c r="N6903" i="1"/>
  <c r="N2769" i="1"/>
  <c r="N8296" i="1"/>
  <c r="N8656" i="1"/>
  <c r="N2883" i="1"/>
  <c r="N2884" i="1"/>
  <c r="N2885" i="1"/>
  <c r="N3827" i="1"/>
  <c r="N3836" i="1"/>
  <c r="N9254" i="1"/>
  <c r="N7614" i="1"/>
  <c r="N6904" i="1"/>
  <c r="N11233" i="1"/>
  <c r="N10398" i="1"/>
  <c r="N10415" i="1"/>
  <c r="N1558" i="1"/>
  <c r="N2705" i="1"/>
  <c r="N6497" i="1"/>
  <c r="N6762" i="1"/>
  <c r="N6763" i="1"/>
  <c r="N6905" i="1"/>
  <c r="N6906" i="1"/>
  <c r="N1484" i="1"/>
  <c r="N3819" i="1"/>
  <c r="N7761" i="1"/>
  <c r="N11234" i="1"/>
  <c r="N9277" i="1"/>
  <c r="N9246" i="1"/>
  <c r="N10399" i="1"/>
  <c r="N4246" i="1"/>
  <c r="N11235" i="1"/>
  <c r="N6907" i="1"/>
  <c r="N3811" i="1"/>
  <c r="N3550" i="1"/>
  <c r="N6908" i="1"/>
  <c r="N6264" i="1"/>
  <c r="N11830" i="1"/>
  <c r="N6265" i="1"/>
  <c r="N6909" i="1"/>
  <c r="N8135" i="1"/>
  <c r="N11831" i="1"/>
  <c r="N7615" i="1"/>
  <c r="N4987" i="1"/>
  <c r="N5979" i="1"/>
  <c r="N5968" i="1"/>
  <c r="N5959" i="1"/>
  <c r="N1010" i="1"/>
  <c r="N12407" i="1"/>
  <c r="N10400" i="1"/>
  <c r="N6910" i="1"/>
  <c r="N6911" i="1"/>
  <c r="N12408" i="1"/>
  <c r="N11236" i="1"/>
  <c r="N9265" i="1"/>
  <c r="N5191" i="1"/>
  <c r="N11481" i="1"/>
  <c r="N3843" i="1"/>
  <c r="N3545" i="1"/>
  <c r="N3555" i="1"/>
  <c r="N1011" i="1"/>
  <c r="N6804" i="1"/>
  <c r="N6805" i="1"/>
  <c r="N6806" i="1"/>
  <c r="N6807" i="1"/>
  <c r="N1120" i="1"/>
  <c r="N12409" i="1"/>
  <c r="N6498" i="1"/>
  <c r="N10416" i="1"/>
  <c r="N6912" i="1"/>
  <c r="N10417" i="1"/>
  <c r="N1485" i="1"/>
  <c r="N11237" i="1"/>
  <c r="N6266" i="1"/>
  <c r="N6267" i="1"/>
  <c r="N6913" i="1"/>
  <c r="N6914" i="1"/>
  <c r="N6915" i="1"/>
  <c r="N8136" i="1"/>
  <c r="N11564" i="1"/>
  <c r="N10418" i="1"/>
  <c r="N10419" i="1"/>
  <c r="N6916" i="1"/>
  <c r="N6499" i="1"/>
  <c r="N6827" i="1"/>
  <c r="N6828" i="1"/>
  <c r="N6829" i="1"/>
  <c r="N8137" i="1"/>
  <c r="N6831" i="1"/>
  <c r="N1576" i="1"/>
  <c r="N2886" i="1"/>
  <c r="N2887" i="1"/>
  <c r="N2888" i="1"/>
  <c r="N7616" i="1"/>
  <c r="N6728" i="1"/>
  <c r="N6052" i="1"/>
  <c r="N6054" i="1"/>
  <c r="N10420" i="1"/>
  <c r="N11103" i="1"/>
  <c r="N10401" i="1"/>
  <c r="N7617" i="1"/>
  <c r="N4618" i="1"/>
  <c r="N4729" i="1"/>
  <c r="N6917" i="1"/>
  <c r="N6918" i="1"/>
  <c r="N11238" i="1"/>
  <c r="N1500" i="1"/>
  <c r="N1012" i="1"/>
  <c r="N7831" i="1"/>
  <c r="N10421" i="1"/>
  <c r="N10402" i="1"/>
  <c r="N9644" i="1"/>
  <c r="N5279" i="1"/>
  <c r="N7762" i="1"/>
  <c r="N7763" i="1"/>
  <c r="N1489" i="1"/>
  <c r="N7764" i="1"/>
  <c r="N6919" i="1"/>
  <c r="N12410" i="1"/>
  <c r="N11565" i="1"/>
  <c r="N12411" i="1"/>
  <c r="N6500" i="1"/>
  <c r="N6920" i="1"/>
  <c r="N5960" i="1"/>
  <c r="N3903" i="1"/>
  <c r="N6921" i="1"/>
  <c r="N9255" i="1"/>
  <c r="N2489" i="1"/>
  <c r="N1013" i="1"/>
  <c r="N6501" i="1"/>
  <c r="N12412" i="1"/>
  <c r="N6502" i="1"/>
  <c r="N6922" i="1"/>
  <c r="N6923" i="1"/>
  <c r="N9278" i="1"/>
  <c r="N11105" i="1"/>
  <c r="N9147" i="1"/>
  <c r="N9645" i="1"/>
  <c r="N5332" i="1"/>
  <c r="N7765" i="1"/>
  <c r="N12413" i="1"/>
  <c r="N12414" i="1"/>
  <c r="N6924" i="1"/>
  <c r="N6925" i="1"/>
  <c r="N6926" i="1"/>
  <c r="N6503" i="1"/>
  <c r="N6505" i="1"/>
  <c r="N9689" i="1"/>
  <c r="N12415" i="1"/>
  <c r="N8297" i="1"/>
  <c r="N6506" i="1"/>
  <c r="N2498" i="1"/>
  <c r="N2486" i="1"/>
  <c r="N6018" i="1"/>
  <c r="N6027" i="1"/>
  <c r="N1014" i="1"/>
  <c r="N3130" i="1"/>
  <c r="N5543" i="1"/>
  <c r="N9307" i="1"/>
  <c r="N8298" i="1"/>
  <c r="N8657" i="1"/>
  <c r="N7618" i="1"/>
  <c r="N11482" i="1"/>
  <c r="N6927" i="1"/>
  <c r="N8299" i="1"/>
  <c r="N8300" i="1"/>
  <c r="N11106" i="1"/>
  <c r="N8301" i="1"/>
  <c r="N5634" i="1"/>
  <c r="N3567" i="1"/>
  <c r="N2495" i="1"/>
  <c r="N5185" i="1"/>
  <c r="N6729" i="1"/>
  <c r="N6730" i="1"/>
  <c r="N6731" i="1"/>
  <c r="N6009" i="1"/>
  <c r="N8302" i="1"/>
  <c r="N1015" i="1"/>
  <c r="N8303" i="1"/>
  <c r="N4247" i="1"/>
  <c r="N6928" i="1"/>
  <c r="N8304" i="1"/>
  <c r="N11107" i="1"/>
  <c r="N7619" i="1"/>
  <c r="N8305" i="1"/>
  <c r="N6929" i="1"/>
  <c r="N11483" i="1"/>
  <c r="N8306" i="1"/>
  <c r="N9646" i="1"/>
  <c r="N8307" i="1"/>
  <c r="N8308" i="1"/>
  <c r="N6934" i="1"/>
  <c r="N6935" i="1"/>
  <c r="N6936" i="1"/>
  <c r="N6937" i="1"/>
  <c r="N3440" i="1"/>
  <c r="N3517" i="1"/>
  <c r="N11484" i="1"/>
  <c r="N6028" i="1"/>
  <c r="N6019" i="1"/>
  <c r="N3457" i="1"/>
  <c r="N873" i="1"/>
  <c r="N6930" i="1"/>
  <c r="N8309" i="1"/>
  <c r="N2889" i="1"/>
  <c r="N6507" i="1"/>
  <c r="N9647" i="1"/>
  <c r="N8310" i="1"/>
  <c r="N2461" i="1"/>
  <c r="N9256" i="1"/>
  <c r="N6931" i="1"/>
  <c r="N3510" i="1"/>
  <c r="N2491" i="1"/>
  <c r="N3828" i="1"/>
  <c r="N3837" i="1"/>
  <c r="N6357" i="1"/>
  <c r="N1017" i="1"/>
  <c r="N6010" i="1"/>
  <c r="N1019" i="1"/>
  <c r="N6932" i="1"/>
  <c r="N11832" i="1"/>
  <c r="N11108" i="1"/>
  <c r="N11833" i="1"/>
  <c r="N6933" i="1"/>
  <c r="N3564" i="1"/>
  <c r="N6029" i="1"/>
  <c r="N6020" i="1"/>
  <c r="N3821" i="1"/>
  <c r="N6732" i="1"/>
  <c r="N2833" i="1"/>
  <c r="N6508" i="1"/>
  <c r="N8699" i="1"/>
  <c r="N8311" i="1"/>
  <c r="N8312" i="1"/>
  <c r="N3933" i="1"/>
  <c r="N11485" i="1"/>
  <c r="N6938" i="1"/>
  <c r="N6939" i="1"/>
  <c r="N6268" i="1"/>
  <c r="N8313" i="1"/>
  <c r="N9690" i="1"/>
  <c r="N8314" i="1"/>
  <c r="N6167" i="1"/>
  <c r="N6011" i="1"/>
  <c r="N5940" i="1"/>
  <c r="N3812" i="1"/>
  <c r="N11486" i="1"/>
  <c r="N8315" i="1"/>
  <c r="N11487" i="1"/>
  <c r="N8316" i="1"/>
  <c r="N2890" i="1"/>
  <c r="N8317" i="1"/>
  <c r="N6509" i="1"/>
  <c r="N2492" i="1"/>
  <c r="N6166" i="1"/>
  <c r="N6169" i="1"/>
  <c r="N6168" i="1"/>
  <c r="N3844" i="1"/>
  <c r="N9869" i="1"/>
  <c r="N6358" i="1"/>
  <c r="N1020" i="1"/>
  <c r="N6298" i="1"/>
  <c r="N12083" i="1"/>
  <c r="N5070" i="1"/>
  <c r="N5280" i="1"/>
  <c r="N7008" i="1"/>
  <c r="N7009" i="1"/>
  <c r="N7010" i="1"/>
  <c r="N7011" i="1"/>
  <c r="N12416" i="1"/>
  <c r="N8943" i="1"/>
  <c r="N8318" i="1"/>
  <c r="N8319" i="1"/>
  <c r="N11109" i="1"/>
  <c r="N8320" i="1"/>
  <c r="N9269" i="1"/>
  <c r="N10403" i="1"/>
  <c r="N2634" i="1"/>
  <c r="N2667" i="1"/>
  <c r="N11834" i="1"/>
  <c r="N12084" i="1"/>
  <c r="N2991" i="1"/>
  <c r="N6940" i="1"/>
  <c r="N6941" i="1"/>
  <c r="N9279" i="1"/>
  <c r="N10404" i="1"/>
  <c r="N9870" i="1"/>
  <c r="N2469" i="1"/>
  <c r="N12361" i="1"/>
  <c r="N11835" i="1"/>
  <c r="N6510" i="1"/>
  <c r="N3571" i="1"/>
  <c r="N6733" i="1"/>
  <c r="N7036" i="1"/>
  <c r="N1021" i="1"/>
  <c r="N8321" i="1"/>
  <c r="N5635" i="1"/>
  <c r="N11488" i="1"/>
  <c r="N9266" i="1"/>
  <c r="N9257" i="1"/>
  <c r="N11489" i="1"/>
  <c r="N11490" i="1"/>
  <c r="N8686" i="1"/>
  <c r="N8322" i="1"/>
  <c r="N11836" i="1"/>
  <c r="N9871" i="1"/>
  <c r="N2487" i="1"/>
  <c r="N5350" i="1"/>
  <c r="N12127" i="1"/>
  <c r="N1023" i="1"/>
  <c r="N10405" i="1"/>
  <c r="N9838" i="1"/>
  <c r="N11491" i="1"/>
  <c r="N11492" i="1"/>
  <c r="N8323" i="1"/>
  <c r="N10829" i="1"/>
  <c r="N2891" i="1"/>
  <c r="N2893" i="1"/>
  <c r="N7061" i="1"/>
  <c r="N7062" i="1"/>
  <c r="N7063" i="1"/>
  <c r="N7064" i="1"/>
  <c r="N11837" i="1"/>
  <c r="N8324" i="1"/>
  <c r="N5378" i="1"/>
  <c r="N6942" i="1"/>
  <c r="N6943" i="1"/>
  <c r="N6944" i="1"/>
  <c r="N9247" i="1"/>
  <c r="N3031" i="1"/>
  <c r="N3518" i="1"/>
  <c r="N3359" i="1"/>
  <c r="N3360" i="1"/>
  <c r="N3032" i="1"/>
  <c r="N5219" i="1"/>
  <c r="N5226" i="1"/>
  <c r="N1501" i="1"/>
  <c r="N1490" i="1"/>
  <c r="N1919" i="1"/>
  <c r="N3435" i="1"/>
  <c r="N8325" i="1"/>
  <c r="N6945" i="1"/>
  <c r="N9872" i="1"/>
  <c r="N9839" i="1"/>
  <c r="N8326" i="1"/>
  <c r="N11493" i="1"/>
  <c r="N11494" i="1"/>
  <c r="N6946" i="1"/>
  <c r="N9258" i="1"/>
  <c r="N9267" i="1"/>
  <c r="N6048" i="1"/>
  <c r="N8327" i="1"/>
  <c r="N3519" i="1"/>
  <c r="N8328" i="1"/>
  <c r="N6734" i="1"/>
  <c r="N11838" i="1"/>
  <c r="N2533" i="1"/>
  <c r="N3021" i="1"/>
  <c r="N3511" i="1"/>
  <c r="N11839" i="1"/>
  <c r="N6735" i="1"/>
  <c r="N6737" i="1"/>
  <c r="N3023" i="1"/>
  <c r="N7661" i="1"/>
  <c r="N7662" i="1"/>
  <c r="N1028" i="1"/>
  <c r="N6947" i="1"/>
  <c r="N9840" i="1"/>
  <c r="N8329" i="1"/>
  <c r="N8330" i="1"/>
  <c r="N8331" i="1"/>
  <c r="N9873" i="1"/>
  <c r="N9874" i="1"/>
  <c r="N4258" i="1"/>
  <c r="N11110" i="1"/>
  <c r="N6948" i="1"/>
  <c r="N6647" i="1"/>
  <c r="N4263" i="1"/>
  <c r="N9308" i="1"/>
  <c r="N9841" i="1"/>
  <c r="N6949" i="1"/>
  <c r="N3512" i="1"/>
  <c r="N3838" i="1"/>
  <c r="N3829" i="1"/>
  <c r="N9248" i="1"/>
  <c r="N5961" i="1"/>
  <c r="N5980" i="1"/>
  <c r="N5969" i="1"/>
  <c r="N11111" i="1"/>
  <c r="N1922" i="1"/>
  <c r="N8332" i="1"/>
  <c r="N1030" i="1"/>
  <c r="N1031" i="1"/>
  <c r="N6511" i="1"/>
  <c r="N8333" i="1"/>
  <c r="N6512" i="1"/>
  <c r="N9875" i="1"/>
  <c r="N6950" i="1"/>
  <c r="N6951" i="1"/>
  <c r="N8334" i="1"/>
  <c r="N9842" i="1"/>
  <c r="N9876" i="1"/>
  <c r="N5351" i="1"/>
  <c r="N6952" i="1"/>
  <c r="N3822" i="1"/>
  <c r="N5192" i="1"/>
  <c r="N3569" i="1"/>
  <c r="N5179" i="1"/>
  <c r="N8335" i="1"/>
  <c r="N1889" i="1"/>
  <c r="N1879" i="1"/>
  <c r="N1034" i="1"/>
  <c r="N7155" i="1"/>
  <c r="N8336" i="1"/>
  <c r="N6953" i="1"/>
  <c r="N6954" i="1"/>
  <c r="N12362" i="1"/>
  <c r="N6955" i="1"/>
  <c r="N6956" i="1"/>
  <c r="N9843" i="1"/>
  <c r="N12085" i="1"/>
  <c r="N9691" i="1"/>
  <c r="N5941" i="1"/>
  <c r="N3813" i="1"/>
  <c r="N3565" i="1"/>
  <c r="N5343" i="1"/>
  <c r="N3570" i="1"/>
  <c r="N3654" i="1"/>
  <c r="N3646" i="1"/>
  <c r="N3663" i="1"/>
  <c r="N1035" i="1"/>
  <c r="N3458" i="1"/>
  <c r="N3551" i="1"/>
  <c r="N3600" i="1"/>
  <c r="N3609" i="1"/>
  <c r="N6957" i="1"/>
  <c r="N9747" i="1"/>
  <c r="N9877" i="1"/>
  <c r="N866" i="1"/>
  <c r="N9249" i="1"/>
  <c r="N12363" i="1"/>
  <c r="N12364" i="1"/>
  <c r="N4913" i="1"/>
  <c r="N9878" i="1"/>
  <c r="N9259" i="1"/>
  <c r="N9879" i="1"/>
  <c r="N6958" i="1"/>
  <c r="N5227" i="1"/>
  <c r="N3566" i="1"/>
  <c r="N11112" i="1"/>
  <c r="N1036" i="1"/>
  <c r="N9597" i="1"/>
  <c r="N9598" i="1"/>
  <c r="N3546" i="1"/>
  <c r="N3556" i="1"/>
  <c r="N8337" i="1"/>
  <c r="N1037" i="1"/>
  <c r="N4259" i="1"/>
  <c r="N11840" i="1"/>
  <c r="N9270" i="1"/>
  <c r="N9880" i="1"/>
  <c r="N6959" i="1"/>
  <c r="N6960" i="1"/>
  <c r="N11841" i="1"/>
  <c r="N5249" i="1"/>
  <c r="N4264" i="1"/>
  <c r="N6961" i="1"/>
  <c r="N3449" i="1"/>
  <c r="N12365" i="1"/>
  <c r="N12366" i="1"/>
  <c r="N4759" i="1"/>
  <c r="N3845" i="1"/>
  <c r="N3554" i="1"/>
  <c r="N3552" i="1"/>
  <c r="N5220" i="1"/>
  <c r="N3839" i="1"/>
  <c r="N3830" i="1"/>
  <c r="N3823" i="1"/>
  <c r="N6738" i="1"/>
  <c r="N3034" i="1"/>
  <c r="N3513" i="1"/>
  <c r="N3520" i="1"/>
  <c r="N4058" i="1"/>
  <c r="N9309" i="1"/>
  <c r="N6513" i="1"/>
  <c r="N12367" i="1"/>
  <c r="N9844" i="1"/>
  <c r="N9845" i="1"/>
  <c r="N6962" i="1"/>
  <c r="N9648" i="1"/>
  <c r="N2894" i="1"/>
  <c r="N6963" i="1"/>
  <c r="N6964" i="1"/>
  <c r="N9260" i="1"/>
  <c r="N12368" i="1"/>
  <c r="N6075" i="1"/>
  <c r="N6074" i="1"/>
  <c r="N3559" i="1"/>
  <c r="N3547" i="1"/>
  <c r="N3557" i="1"/>
  <c r="N3814" i="1"/>
  <c r="N3024" i="1"/>
  <c r="N11779" i="1"/>
  <c r="N1038" i="1"/>
  <c r="N9692" i="1"/>
  <c r="N9271" i="1"/>
  <c r="N6965" i="1"/>
  <c r="N6966" i="1"/>
  <c r="N12369" i="1"/>
  <c r="N12086" i="1"/>
  <c r="N9693" i="1"/>
  <c r="N4191" i="1"/>
  <c r="N12087" i="1"/>
  <c r="N9694" i="1"/>
  <c r="N12088" i="1"/>
  <c r="N12128" i="1"/>
  <c r="N12129" i="1"/>
  <c r="N3886" i="1"/>
  <c r="N1881" i="1"/>
  <c r="N1890" i="1"/>
  <c r="N2633" i="1"/>
  <c r="N2664" i="1"/>
  <c r="N3573" i="1"/>
  <c r="N6030" i="1"/>
  <c r="N3574" i="1"/>
  <c r="N3846" i="1"/>
  <c r="N3459" i="1"/>
  <c r="N9550" i="1"/>
  <c r="N1039" i="1"/>
  <c r="N5257" i="1"/>
  <c r="N12089" i="1"/>
  <c r="N6514" i="1"/>
  <c r="N12130" i="1"/>
  <c r="N12090" i="1"/>
  <c r="N9846" i="1"/>
  <c r="N12131" i="1"/>
  <c r="N8700" i="1"/>
  <c r="N12132" i="1"/>
  <c r="N12133" i="1"/>
  <c r="N12370" i="1"/>
  <c r="N11113" i="1"/>
  <c r="N6516" i="1"/>
  <c r="N8020" i="1"/>
  <c r="N6740" i="1"/>
  <c r="N12134" i="1"/>
  <c r="N4096" i="1"/>
  <c r="N3831" i="1"/>
  <c r="N3840" i="1"/>
  <c r="N5186" i="1"/>
  <c r="N3639" i="1"/>
  <c r="N9551" i="1"/>
  <c r="N12135" i="1"/>
  <c r="N12091" i="1"/>
  <c r="N3460" i="1"/>
  <c r="N9847" i="1"/>
  <c r="N9272" i="1"/>
  <c r="N9280" i="1"/>
  <c r="N7300" i="1"/>
  <c r="N6967" i="1"/>
  <c r="N6968" i="1"/>
  <c r="N9881" i="1"/>
  <c r="N7304" i="1"/>
  <c r="N12136" i="1"/>
  <c r="N12137" i="1"/>
  <c r="N5497" i="1"/>
  <c r="N9695" i="1"/>
  <c r="N9854" i="1"/>
  <c r="N11114" i="1"/>
  <c r="N6969" i="1"/>
  <c r="N6970" i="1"/>
  <c r="N2897" i="1"/>
  <c r="N12138" i="1"/>
  <c r="N9261" i="1"/>
  <c r="N8021" i="1"/>
  <c r="N7317" i="1"/>
  <c r="N12139" i="1"/>
  <c r="N7620" i="1"/>
  <c r="N8022" i="1"/>
  <c r="N8023" i="1"/>
  <c r="N12140" i="1"/>
  <c r="N4252" i="1"/>
  <c r="N6971" i="1"/>
  <c r="N6972" i="1"/>
  <c r="N6973" i="1"/>
  <c r="N5631" i="1"/>
  <c r="N4089" i="1"/>
  <c r="N3824" i="1"/>
  <c r="N3815" i="1"/>
  <c r="N2668" i="1"/>
  <c r="N12092" i="1"/>
  <c r="N7333" i="1"/>
  <c r="N12141" i="1"/>
  <c r="N7335" i="1"/>
  <c r="N7336" i="1"/>
  <c r="N9696" i="1"/>
  <c r="N5962" i="1"/>
  <c r="N5970" i="1"/>
  <c r="N12093" i="1"/>
  <c r="N3461" i="1"/>
  <c r="N12142" i="1"/>
  <c r="N1041" i="1"/>
  <c r="N12094" i="1"/>
  <c r="N12143" i="1"/>
  <c r="N12095" i="1"/>
  <c r="N9848" i="1"/>
  <c r="N6517" i="1"/>
  <c r="N4248" i="1"/>
  <c r="N12096" i="1"/>
  <c r="N12097" i="1"/>
  <c r="N7621" i="1"/>
  <c r="N6974" i="1"/>
  <c r="N6975" i="1"/>
  <c r="N9855" i="1"/>
  <c r="N7356" i="1"/>
  <c r="N7357" i="1"/>
  <c r="N12098" i="1"/>
  <c r="N12144" i="1"/>
  <c r="N4192" i="1"/>
  <c r="N4193" i="1"/>
  <c r="N6518" i="1"/>
  <c r="N9148" i="1"/>
  <c r="N9697" i="1"/>
  <c r="N4730" i="1"/>
  <c r="N12145" i="1"/>
  <c r="N9748" i="1"/>
  <c r="N12371" i="1"/>
  <c r="N6976" i="1"/>
  <c r="N9698" i="1"/>
  <c r="N7371" i="1"/>
  <c r="N7372" i="1"/>
  <c r="N7373" i="1"/>
  <c r="N9699" i="1"/>
  <c r="N7375" i="1"/>
  <c r="N12099" i="1"/>
  <c r="N7377" i="1"/>
  <c r="N4091" i="1"/>
  <c r="N5942" i="1"/>
  <c r="N5345" i="1"/>
  <c r="N5194" i="1"/>
  <c r="N3640" i="1"/>
  <c r="N9281" i="1"/>
  <c r="N1527" i="1"/>
  <c r="N1528" i="1"/>
  <c r="N1892" i="1"/>
  <c r="N1884" i="1"/>
  <c r="N6359" i="1"/>
  <c r="N12146" i="1"/>
  <c r="N8024" i="1"/>
  <c r="N1502" i="1"/>
  <c r="N3462" i="1"/>
  <c r="N8025" i="1"/>
  <c r="N7394" i="1"/>
  <c r="N12100" i="1"/>
  <c r="N12101" i="1"/>
  <c r="N7397" i="1"/>
  <c r="N9849" i="1"/>
  <c r="N6977" i="1"/>
  <c r="N9700" i="1"/>
  <c r="N12102" i="1"/>
  <c r="N11780" i="1"/>
  <c r="N8030" i="1"/>
  <c r="N9701" i="1"/>
  <c r="N9663" i="1"/>
  <c r="N7406" i="1"/>
  <c r="N12147" i="1"/>
  <c r="N12103" i="1"/>
  <c r="N5324" i="1"/>
  <c r="N7410" i="1"/>
  <c r="N7411" i="1"/>
  <c r="N12148" i="1"/>
  <c r="N7413" i="1"/>
  <c r="N7622" i="1"/>
  <c r="N12149" i="1"/>
  <c r="N6978" i="1"/>
  <c r="N2497" i="1"/>
  <c r="N2499" i="1"/>
  <c r="N5955" i="1"/>
  <c r="N3847" i="1"/>
  <c r="N1042" i="1"/>
  <c r="N6031" i="1"/>
  <c r="N6021" i="1"/>
  <c r="N1526" i="1"/>
  <c r="N1491" i="1"/>
  <c r="N1504" i="1"/>
  <c r="N4964" i="1"/>
  <c r="N1505" i="1"/>
  <c r="N1492" i="1"/>
  <c r="N5981" i="1"/>
  <c r="N5971" i="1"/>
  <c r="N5963" i="1"/>
  <c r="N1493" i="1"/>
  <c r="N9664" i="1"/>
  <c r="N7435" i="1"/>
  <c r="N8790" i="1"/>
  <c r="N11115" i="1"/>
  <c r="N7438" i="1"/>
  <c r="N9856" i="1"/>
  <c r="N9850" i="1"/>
  <c r="N9702" i="1"/>
  <c r="N12150" i="1"/>
  <c r="N12151" i="1"/>
  <c r="N6046" i="1"/>
  <c r="N6979" i="1"/>
  <c r="N9851" i="1"/>
  <c r="N7447" i="1"/>
  <c r="N9262" i="1"/>
  <c r="N12372" i="1"/>
  <c r="N9665" i="1"/>
  <c r="N9703" i="1"/>
  <c r="N8031" i="1"/>
  <c r="N12373" i="1"/>
  <c r="N7454" i="1"/>
  <c r="N6980" i="1"/>
  <c r="N6981" i="1"/>
  <c r="N7457" i="1"/>
  <c r="N12104" i="1"/>
  <c r="N4094" i="1"/>
  <c r="N5951" i="1"/>
  <c r="N5953" i="1"/>
  <c r="N3521" i="1"/>
  <c r="N3514" i="1"/>
  <c r="N1518" i="1"/>
  <c r="N3641" i="1"/>
  <c r="N6012" i="1"/>
  <c r="N1043" i="1"/>
  <c r="N3463" i="1"/>
  <c r="N9599" i="1"/>
  <c r="N1044" i="1"/>
  <c r="N6982" i="1"/>
  <c r="N12152" i="1"/>
  <c r="N9600" i="1"/>
  <c r="N11781" i="1"/>
  <c r="N11782" i="1"/>
  <c r="N7476" i="1"/>
  <c r="N9857" i="1"/>
  <c r="N8032" i="1"/>
  <c r="N9601" i="1"/>
  <c r="N8033" i="1"/>
  <c r="N4644" i="1"/>
  <c r="N12105" i="1"/>
  <c r="N9602" i="1"/>
  <c r="N11783" i="1"/>
  <c r="N6983" i="1"/>
  <c r="N6984" i="1"/>
  <c r="N6985" i="1"/>
  <c r="N6986" i="1"/>
  <c r="N9858" i="1"/>
  <c r="N7490" i="1"/>
  <c r="N12106" i="1"/>
  <c r="N11784" i="1"/>
  <c r="N4194" i="1"/>
  <c r="N4195" i="1"/>
  <c r="N6987" i="1"/>
  <c r="N11785" i="1"/>
  <c r="N3414" i="1"/>
  <c r="N3436" i="1"/>
  <c r="N1045" i="1"/>
  <c r="N5339" i="1"/>
  <c r="N1285" i="1"/>
  <c r="N1506" i="1"/>
  <c r="N9552" i="1"/>
  <c r="N4988" i="1"/>
  <c r="N6032" i="1"/>
  <c r="N6022" i="1"/>
  <c r="N1047" i="1"/>
  <c r="N4989" i="1"/>
  <c r="N9603" i="1"/>
  <c r="N6519" i="1"/>
  <c r="N11891" i="1"/>
  <c r="N12153" i="1"/>
  <c r="N9553" i="1"/>
  <c r="N9604" i="1"/>
  <c r="N8898" i="1"/>
  <c r="N6988" i="1"/>
  <c r="N11786" i="1"/>
  <c r="N6520" i="1"/>
  <c r="N12154" i="1"/>
  <c r="N9666" i="1"/>
  <c r="N9605" i="1"/>
  <c r="N9554" i="1"/>
  <c r="N7523" i="1"/>
  <c r="N6989" i="1"/>
  <c r="N12374" i="1"/>
  <c r="N9606" i="1"/>
  <c r="N9555" i="1"/>
  <c r="N11787" i="1"/>
  <c r="N9556" i="1"/>
  <c r="N11788" i="1"/>
  <c r="N11597" i="1"/>
  <c r="N11918" i="1"/>
  <c r="N6521" i="1"/>
  <c r="N9557" i="1"/>
  <c r="N9558" i="1"/>
  <c r="N9607" i="1"/>
  <c r="N11789" i="1"/>
  <c r="N9608" i="1"/>
  <c r="N11790" i="1"/>
  <c r="N4645" i="1"/>
  <c r="N3617" i="1"/>
  <c r="N3621" i="1"/>
  <c r="N4975" i="1"/>
  <c r="N5187" i="1"/>
  <c r="N7766" i="1"/>
  <c r="N4976" i="1"/>
  <c r="N12155" i="1"/>
  <c r="N7767" i="1"/>
  <c r="N4990" i="1"/>
  <c r="N4991" i="1"/>
  <c r="N9667" i="1"/>
  <c r="N11791" i="1"/>
  <c r="N1494" i="1"/>
  <c r="N3464" i="1"/>
  <c r="N7555" i="1"/>
  <c r="N3132" i="1"/>
  <c r="N4992" i="1"/>
  <c r="N6013" i="1"/>
  <c r="N12107" i="1"/>
  <c r="N12108" i="1"/>
  <c r="N1049" i="1"/>
  <c r="N6990" i="1"/>
  <c r="N6991" i="1"/>
  <c r="N9668" i="1"/>
  <c r="N9609" i="1"/>
  <c r="N11792" i="1"/>
  <c r="N11793" i="1"/>
  <c r="N7568" i="1"/>
  <c r="N11794" i="1"/>
  <c r="N11842" i="1"/>
  <c r="N7571" i="1"/>
  <c r="N11795" i="1"/>
  <c r="N11796" i="1"/>
  <c r="N9559" i="1"/>
  <c r="N9610" i="1"/>
  <c r="N6" i="1"/>
  <c r="N7" i="1"/>
  <c r="N8" i="1"/>
  <c r="N9" i="1"/>
  <c r="N10" i="1"/>
  <c r="N11797" i="1"/>
  <c r="N11798" i="1"/>
  <c r="N11799" i="1"/>
  <c r="N9669" i="1"/>
  <c r="N11800" i="1"/>
  <c r="N9560" i="1"/>
  <c r="N9611" i="1"/>
  <c r="N12156" i="1"/>
  <c r="N12109" i="1"/>
  <c r="N7590" i="1"/>
  <c r="N11801" i="1"/>
  <c r="N9561" i="1"/>
  <c r="N6992" i="1"/>
  <c r="N6993" i="1"/>
  <c r="N11802" i="1"/>
  <c r="N3894" i="1"/>
  <c r="N3896" i="1"/>
  <c r="N3619" i="1"/>
  <c r="N1477" i="1"/>
  <c r="N1479" i="1"/>
  <c r="N4268" i="1"/>
  <c r="N4269" i="1"/>
  <c r="N4270" i="1"/>
  <c r="N5180" i="1"/>
  <c r="N4993" i="1"/>
  <c r="N4981" i="1"/>
  <c r="N1478" i="1"/>
  <c r="N3655" i="1"/>
  <c r="N3664" i="1"/>
  <c r="N3647" i="1"/>
  <c r="N7768" i="1"/>
  <c r="N11803" i="1"/>
  <c r="N8034" i="1"/>
  <c r="N3133" i="1"/>
  <c r="N9562" i="1"/>
  <c r="N12110" i="1"/>
  <c r="N12157" i="1"/>
  <c r="N9612" i="1"/>
  <c r="N9563" i="1"/>
  <c r="N11804" i="1"/>
  <c r="N6994" i="1"/>
  <c r="N6995" i="1"/>
  <c r="N6996" i="1"/>
  <c r="N6997" i="1"/>
  <c r="N5407" i="1"/>
  <c r="N11805" i="1"/>
  <c r="N9859" i="1"/>
  <c r="N11806" i="1"/>
  <c r="N11807" i="1"/>
  <c r="N12111" i="1"/>
  <c r="N7631" i="1"/>
  <c r="N12112" i="1"/>
  <c r="N4261" i="1"/>
  <c r="N6998" i="1"/>
  <c r="N6999" i="1"/>
  <c r="N7000" i="1"/>
  <c r="N11808" i="1"/>
  <c r="N5982" i="1"/>
  <c r="N9613" i="1"/>
  <c r="N2900" i="1"/>
  <c r="N5234" i="1"/>
  <c r="N11809" i="1"/>
  <c r="N7643" i="1"/>
  <c r="N7644" i="1"/>
  <c r="N12158" i="1"/>
  <c r="N9564" i="1"/>
  <c r="N8035" i="1"/>
  <c r="N7648" i="1"/>
  <c r="N9614" i="1"/>
  <c r="N9860" i="1"/>
  <c r="N8036" i="1"/>
  <c r="N9565" i="1"/>
  <c r="N9615" i="1"/>
  <c r="N7001" i="1"/>
  <c r="N7002" i="1"/>
  <c r="N5195" i="1"/>
  <c r="N4977" i="1"/>
  <c r="N3412" i="1"/>
  <c r="N3413" i="1"/>
  <c r="N3411" i="1"/>
  <c r="N3841" i="1"/>
  <c r="N3833" i="1"/>
  <c r="N3816" i="1"/>
  <c r="N3825" i="1"/>
  <c r="N5198" i="1"/>
  <c r="N5210" i="1"/>
  <c r="N5204" i="1"/>
  <c r="N4978" i="1"/>
  <c r="N4994" i="1"/>
  <c r="N1894" i="1"/>
  <c r="N1886" i="1"/>
  <c r="N1050" i="1"/>
  <c r="N4769" i="1"/>
  <c r="N7674" i="1"/>
  <c r="N5628" i="1"/>
  <c r="N5632" i="1"/>
  <c r="N11810" i="1"/>
  <c r="N11811" i="1"/>
  <c r="N11812" i="1"/>
  <c r="N12159" i="1"/>
  <c r="N2666" i="1"/>
  <c r="N12113" i="1"/>
  <c r="N11813" i="1"/>
  <c r="N1510" i="1"/>
  <c r="N9566" i="1"/>
  <c r="N7663" i="1"/>
  <c r="N4059" i="1"/>
  <c r="N1051" i="1"/>
  <c r="N11239" i="1"/>
  <c r="N12160" i="1"/>
  <c r="N12114" i="1"/>
  <c r="N4253" i="1"/>
  <c r="N12161" i="1"/>
  <c r="N11814" i="1"/>
  <c r="N9861" i="1"/>
  <c r="N11815" i="1"/>
  <c r="N8687" i="1"/>
  <c r="N8688" i="1"/>
  <c r="N8689" i="1"/>
  <c r="N8690" i="1"/>
  <c r="N11816" i="1"/>
  <c r="N6059" i="1"/>
  <c r="N12115" i="1"/>
  <c r="N12162" i="1"/>
  <c r="N11817" i="1"/>
  <c r="N11818" i="1"/>
  <c r="N9250" i="1"/>
  <c r="N12163" i="1"/>
  <c r="N9862" i="1"/>
  <c r="N7003" i="1"/>
  <c r="N12164" i="1"/>
  <c r="N8701" i="1"/>
  <c r="N9616" i="1"/>
  <c r="N11819" i="1"/>
  <c r="N9617" i="1"/>
  <c r="N9863" i="1"/>
  <c r="N3848" i="1"/>
  <c r="N5352" i="1"/>
  <c r="N1052" i="1"/>
  <c r="N5045" i="1"/>
  <c r="N4995" i="1"/>
  <c r="N5046" i="1"/>
  <c r="N12116" i="1"/>
  <c r="N11845" i="1"/>
  <c r="N9018" i="1"/>
  <c r="N9019" i="1"/>
  <c r="N1495" i="1"/>
  <c r="N5528" i="1"/>
  <c r="N4996" i="1"/>
  <c r="N5211" i="1"/>
  <c r="N5205" i="1"/>
  <c r="N5199" i="1"/>
  <c r="N3134" i="1"/>
  <c r="N4060" i="1"/>
  <c r="N4097" i="1"/>
  <c r="N11820" i="1"/>
  <c r="N10830" i="1"/>
  <c r="N5663" i="1"/>
  <c r="N6062" i="1"/>
  <c r="N7004" i="1"/>
  <c r="N11821" i="1"/>
  <c r="N9618" i="1"/>
  <c r="N9909" i="1"/>
  <c r="N3946" i="1"/>
  <c r="N3947" i="1"/>
  <c r="N3948" i="1"/>
  <c r="N3949" i="1"/>
  <c r="N3950" i="1"/>
  <c r="N3951" i="1"/>
  <c r="N3952" i="1"/>
  <c r="N3953" i="1"/>
  <c r="N8944" i="1"/>
  <c r="N9619" i="1"/>
  <c r="N7754" i="1"/>
  <c r="N7755" i="1"/>
  <c r="N7756" i="1"/>
  <c r="N12165" i="1"/>
  <c r="N10831" i="1"/>
  <c r="N9670" i="1"/>
  <c r="N9567" i="1"/>
  <c r="N7005" i="1"/>
  <c r="N7006" i="1"/>
  <c r="N7007" i="1"/>
  <c r="N7012" i="1"/>
  <c r="N7013" i="1"/>
  <c r="N11527" i="1"/>
  <c r="N7014" i="1"/>
  <c r="N12117" i="1"/>
  <c r="N9519" i="1"/>
  <c r="N11822" i="1"/>
  <c r="N12118" i="1"/>
  <c r="N7772" i="1"/>
  <c r="N9310" i="1"/>
  <c r="N9671" i="1"/>
  <c r="N7775" i="1"/>
  <c r="N12166" i="1"/>
  <c r="N10832" i="1"/>
  <c r="N8702" i="1"/>
  <c r="N9568" i="1"/>
  <c r="N11" i="1"/>
  <c r="N12" i="1"/>
  <c r="N13" i="1"/>
  <c r="N14" i="1"/>
  <c r="N7015" i="1"/>
  <c r="N7016" i="1"/>
  <c r="N7017" i="1"/>
  <c r="N3562" i="1"/>
  <c r="N3560" i="1"/>
  <c r="N1053" i="1"/>
  <c r="N1279" i="1"/>
  <c r="N6741" i="1"/>
  <c r="N5047" i="1"/>
  <c r="N12119" i="1"/>
  <c r="N1055" i="1"/>
  <c r="N9672" i="1"/>
  <c r="N4965" i="1"/>
  <c r="N7664" i="1"/>
  <c r="N4262" i="1"/>
  <c r="N12167" i="1"/>
  <c r="N12168" i="1"/>
  <c r="N5258" i="1"/>
  <c r="N11119" i="1"/>
  <c r="N9569" i="1"/>
  <c r="N9570" i="1"/>
  <c r="N8103" i="1"/>
  <c r="N7806" i="1"/>
  <c r="N7807" i="1"/>
  <c r="N7808" i="1"/>
  <c r="N9673" i="1"/>
  <c r="N7018" i="1"/>
  <c r="N7019" i="1"/>
  <c r="N7020" i="1"/>
  <c r="N4196" i="1"/>
  <c r="N9864" i="1"/>
  <c r="N9620" i="1"/>
  <c r="N5235" i="1"/>
  <c r="N9206" i="1"/>
  <c r="N9207" i="1"/>
  <c r="N9208" i="1"/>
  <c r="N9490" i="1"/>
  <c r="N9491" i="1"/>
  <c r="N12169" i="1"/>
  <c r="N12170" i="1"/>
  <c r="N11919" i="1"/>
  <c r="N6039" i="1"/>
  <c r="N5629" i="1"/>
  <c r="N9492" i="1"/>
  <c r="N9493" i="1"/>
  <c r="N12171" i="1"/>
  <c r="N9494" i="1"/>
  <c r="N9495" i="1"/>
  <c r="N9621" i="1"/>
  <c r="N2594" i="1"/>
  <c r="N9865" i="1"/>
  <c r="N9622" i="1"/>
  <c r="N9496" i="1"/>
  <c r="N9497" i="1"/>
  <c r="N9498" i="1"/>
  <c r="N9499" i="1"/>
  <c r="N6042" i="1"/>
  <c r="N9910" i="1"/>
  <c r="N9911" i="1"/>
  <c r="N5188" i="1"/>
  <c r="N1280" i="1"/>
  <c r="N1281" i="1"/>
  <c r="N1496" i="1"/>
  <c r="N1511" i="1"/>
  <c r="N3642" i="1"/>
  <c r="N5181" i="1"/>
  <c r="N7850" i="1"/>
  <c r="N7851" i="1"/>
  <c r="N7852" i="1"/>
  <c r="N7853" i="1"/>
  <c r="N3650" i="1"/>
  <c r="N3666" i="1"/>
  <c r="N3656" i="1"/>
  <c r="N4966" i="1"/>
  <c r="N9572" i="1"/>
  <c r="N1888" i="1"/>
  <c r="N1897" i="1"/>
  <c r="N9674" i="1"/>
  <c r="N4997" i="1"/>
  <c r="N9866" i="1"/>
  <c r="N8945" i="1"/>
  <c r="N12120" i="1"/>
  <c r="N9574" i="1"/>
  <c r="N12121" i="1"/>
  <c r="N5236" i="1"/>
  <c r="N679" i="1"/>
  <c r="N9500" i="1"/>
  <c r="N9501" i="1"/>
  <c r="N9502" i="1"/>
  <c r="N9503" i="1"/>
  <c r="N7874" i="1"/>
  <c r="N12122" i="1"/>
  <c r="N9577" i="1"/>
  <c r="N9479" i="1"/>
  <c r="N12016" i="1"/>
  <c r="N7021" i="1"/>
  <c r="N7623" i="1"/>
  <c r="N7881" i="1"/>
  <c r="N7882" i="1"/>
  <c r="N9912" i="1"/>
  <c r="N9578" i="1"/>
  <c r="N12017" i="1"/>
  <c r="N9867" i="1"/>
  <c r="N3954" i="1"/>
  <c r="N7022" i="1"/>
  <c r="N9913" i="1"/>
  <c r="N11920" i="1"/>
  <c r="N3644" i="1"/>
  <c r="N9209" i="1"/>
  <c r="N12123" i="1"/>
  <c r="N9210" i="1"/>
  <c r="N1486" i="1"/>
  <c r="N5048" i="1"/>
  <c r="N4998" i="1"/>
  <c r="N4197" i="1"/>
  <c r="N4162" i="1"/>
  <c r="N4131" i="1"/>
  <c r="N3116" i="1"/>
  <c r="N5956" i="1"/>
  <c r="N5954" i="1"/>
  <c r="N5952" i="1"/>
  <c r="N9211" i="1"/>
  <c r="N3465" i="1"/>
  <c r="N4979" i="1"/>
  <c r="N9212" i="1"/>
  <c r="N3468" i="1"/>
  <c r="N4999" i="1"/>
  <c r="N5000" i="1"/>
  <c r="N7665" i="1"/>
  <c r="N9504" i="1"/>
  <c r="N9505" i="1"/>
  <c r="N9506" i="1"/>
  <c r="N9507" i="1"/>
  <c r="N5153" i="1"/>
  <c r="N9914" i="1"/>
  <c r="N10931" i="1"/>
  <c r="N10932" i="1"/>
  <c r="N10933" i="1"/>
  <c r="N7023" i="1"/>
  <c r="N6522" i="1"/>
  <c r="N10934" i="1"/>
  <c r="N10935" i="1"/>
  <c r="N10936" i="1"/>
  <c r="N10937" i="1"/>
  <c r="N9675" i="1"/>
  <c r="N9251" i="1"/>
  <c r="N12254" i="1"/>
  <c r="N12255" i="1"/>
  <c r="N12124" i="1"/>
  <c r="N7933" i="1"/>
  <c r="N7934" i="1"/>
  <c r="N7935" i="1"/>
  <c r="N9915" i="1"/>
  <c r="N8659" i="1"/>
  <c r="N12125" i="1"/>
  <c r="N9579" i="1"/>
  <c r="N10938" i="1"/>
  <c r="N10939" i="1"/>
  <c r="N10940" i="1"/>
  <c r="N10941" i="1"/>
  <c r="N12018" i="1"/>
  <c r="N7024" i="1"/>
  <c r="N7025" i="1"/>
  <c r="N7026" i="1"/>
  <c r="N7027" i="1"/>
  <c r="N7028" i="1"/>
  <c r="N7029" i="1"/>
  <c r="N7030" i="1"/>
  <c r="N7952" i="1"/>
  <c r="N7953" i="1"/>
  <c r="N9252" i="1"/>
  <c r="N11528" i="1"/>
  <c r="N15" i="1"/>
  <c r="N16" i="1"/>
  <c r="N17" i="1"/>
  <c r="N18" i="1"/>
  <c r="N11512" i="1"/>
  <c r="N9868" i="1"/>
  <c r="N5542" i="1"/>
  <c r="N5541" i="1"/>
  <c r="N5540" i="1"/>
  <c r="N3636" i="1"/>
  <c r="N3637" i="1"/>
  <c r="N3026" i="1"/>
  <c r="N3035" i="1"/>
  <c r="N6023" i="1"/>
  <c r="N6014" i="1"/>
  <c r="N6033" i="1"/>
  <c r="N4982" i="1"/>
  <c r="N5200" i="1"/>
  <c r="N5206" i="1"/>
  <c r="N5212" i="1"/>
  <c r="N3466" i="1"/>
  <c r="N5049" i="1"/>
  <c r="N5001" i="1"/>
  <c r="N9580" i="1"/>
  <c r="N3622" i="1"/>
  <c r="N5964" i="1"/>
  <c r="N5983" i="1"/>
  <c r="N5972" i="1"/>
  <c r="N9282" i="1"/>
  <c r="N5529" i="1"/>
  <c r="N5002" i="1"/>
  <c r="N9508" i="1"/>
  <c r="N9509" i="1"/>
  <c r="N9510" i="1"/>
  <c r="N9511" i="1"/>
  <c r="N1487" i="1"/>
  <c r="N7031" i="1"/>
  <c r="N7032" i="1"/>
  <c r="N11921" i="1"/>
  <c r="N11529" i="1"/>
  <c r="N12376" i="1"/>
  <c r="N12126" i="1"/>
  <c r="N10833" i="1"/>
  <c r="N8138" i="1"/>
  <c r="N6523" i="1"/>
  <c r="N5333" i="1"/>
  <c r="N12020" i="1"/>
  <c r="N9213" i="1"/>
  <c r="N9214" i="1"/>
  <c r="N9215" i="1"/>
  <c r="N9216" i="1"/>
  <c r="N10942" i="1"/>
  <c r="N10943" i="1"/>
  <c r="N10944" i="1"/>
  <c r="N10945" i="1"/>
  <c r="N7033" i="1"/>
  <c r="N8521" i="1"/>
  <c r="N680" i="1"/>
  <c r="N8139" i="1"/>
  <c r="N10834" i="1"/>
  <c r="N11005" i="1"/>
  <c r="N7982" i="1"/>
  <c r="N7983" i="1"/>
  <c r="N10835" i="1"/>
  <c r="N5035" i="1"/>
  <c r="N12021" i="1"/>
  <c r="N7034" i="1"/>
  <c r="N7035" i="1"/>
  <c r="N5325" i="1"/>
  <c r="N9020" i="1"/>
  <c r="N8026" i="1"/>
  <c r="N8027" i="1"/>
  <c r="N8028" i="1"/>
  <c r="N8029" i="1"/>
  <c r="N5625" i="1"/>
  <c r="N8946" i="1"/>
  <c r="N9916" i="1"/>
  <c r="N6524" i="1"/>
  <c r="N9480" i="1"/>
  <c r="N8899" i="1"/>
  <c r="N9917" i="1"/>
  <c r="N1577" i="1"/>
  <c r="N5530" i="1"/>
  <c r="N6173" i="1"/>
  <c r="N4967" i="1"/>
  <c r="N5943" i="1"/>
  <c r="N6170" i="1"/>
  <c r="N6174" i="1"/>
  <c r="N6742" i="1"/>
  <c r="N4980" i="1"/>
  <c r="N4098" i="1"/>
  <c r="N3624" i="1"/>
  <c r="N5531" i="1"/>
  <c r="N1056" i="1"/>
  <c r="N3135" i="1"/>
  <c r="N9512" i="1"/>
  <c r="N9513" i="1"/>
  <c r="N9514" i="1"/>
  <c r="N9515" i="1"/>
  <c r="N10853" i="1"/>
  <c r="N10854" i="1"/>
  <c r="N10855" i="1"/>
  <c r="N7984" i="1"/>
  <c r="N10856" i="1"/>
  <c r="N7985" i="1"/>
  <c r="N7986" i="1"/>
  <c r="N7987" i="1"/>
  <c r="N7988" i="1"/>
  <c r="N9021" i="1"/>
  <c r="N9918" i="1"/>
  <c r="N7037" i="1"/>
  <c r="N9919" i="1"/>
  <c r="N12377" i="1"/>
  <c r="N12378" i="1"/>
  <c r="N12379" i="1"/>
  <c r="N9581" i="1"/>
  <c r="N12022" i="1"/>
  <c r="N9920" i="1"/>
  <c r="N9921" i="1"/>
  <c r="N6525" i="1"/>
  <c r="N9481" i="1"/>
  <c r="N9922" i="1"/>
  <c r="N11116" i="1"/>
  <c r="N9022" i="1"/>
  <c r="N11619" i="1"/>
  <c r="N12256" i="1"/>
  <c r="N8082" i="1"/>
  <c r="N12257" i="1"/>
  <c r="N10836" i="1"/>
  <c r="N12258" i="1"/>
  <c r="N10857" i="1"/>
  <c r="N12259" i="1"/>
  <c r="N10858" i="1"/>
  <c r="N9623" i="1"/>
  <c r="N10859" i="1"/>
  <c r="N10860" i="1"/>
  <c r="N11846" i="1"/>
  <c r="N8590" i="1"/>
  <c r="N9149" i="1"/>
  <c r="N7038" i="1"/>
  <c r="N2901" i="1"/>
  <c r="N9273" i="1"/>
  <c r="N9624" i="1"/>
  <c r="N9283" i="1"/>
  <c r="N11847" i="1"/>
  <c r="N11848" i="1"/>
  <c r="N9023" i="1"/>
  <c r="N9024" i="1"/>
  <c r="N9025" i="1"/>
  <c r="N8105" i="1"/>
  <c r="N5026" i="1"/>
  <c r="N9923" i="1"/>
  <c r="N8560" i="1"/>
  <c r="N10198" i="1"/>
  <c r="N9924" i="1"/>
  <c r="N9520" i="1"/>
  <c r="N8660" i="1"/>
  <c r="N9582" i="1"/>
  <c r="N11849" i="1"/>
  <c r="N11850" i="1"/>
  <c r="N11851" i="1"/>
  <c r="N11852" i="1"/>
  <c r="N11853" i="1"/>
  <c r="N9026" i="1"/>
  <c r="N11854" i="1"/>
  <c r="N10837" i="1"/>
  <c r="N11598" i="1"/>
  <c r="N7039" i="1"/>
  <c r="N7040" i="1"/>
  <c r="N8900" i="1"/>
  <c r="N5182" i="1"/>
  <c r="N5532" i="1"/>
  <c r="N5230" i="1"/>
  <c r="N5533" i="1"/>
  <c r="N4536" i="1"/>
  <c r="N4535" i="1"/>
  <c r="N4534" i="1"/>
  <c r="N4533" i="1"/>
  <c r="N1578" i="1"/>
  <c r="N5534" i="1"/>
  <c r="N4968" i="1"/>
  <c r="N3522" i="1"/>
  <c r="N3515" i="1"/>
  <c r="N12380" i="1"/>
  <c r="N1488" i="1"/>
  <c r="N3955" i="1"/>
  <c r="N3983" i="1"/>
  <c r="N4018" i="1"/>
  <c r="N12381" i="1"/>
  <c r="N11855" i="1"/>
  <c r="N12382" i="1"/>
  <c r="N5050" i="1"/>
  <c r="N12383" i="1"/>
  <c r="N3625" i="1"/>
  <c r="N11856" i="1"/>
  <c r="N1057" i="1"/>
  <c r="N11857" i="1"/>
  <c r="N11858" i="1"/>
  <c r="N2591" i="1"/>
  <c r="N2592" i="1"/>
  <c r="N5003" i="1"/>
  <c r="N5695" i="1"/>
  <c r="N11599" i="1"/>
  <c r="N7989" i="1"/>
  <c r="N11859" i="1"/>
  <c r="N7990" i="1"/>
  <c r="N7991" i="1"/>
  <c r="N7992" i="1"/>
  <c r="N10838" i="1"/>
  <c r="N9925" i="1"/>
  <c r="N8104" i="1"/>
  <c r="N9926" i="1"/>
  <c r="N11860" i="1"/>
  <c r="N8522" i="1"/>
  <c r="N10946" i="1"/>
  <c r="N10947" i="1"/>
  <c r="N10948" i="1"/>
  <c r="N10949" i="1"/>
  <c r="N8140" i="1"/>
  <c r="N9521" i="1"/>
  <c r="N5164" i="1"/>
  <c r="N5077" i="1"/>
  <c r="N9274" i="1"/>
  <c r="N8561" i="1"/>
  <c r="N7041" i="1"/>
  <c r="N7042" i="1"/>
  <c r="N9522" i="1"/>
  <c r="N2898" i="1"/>
  <c r="N10861" i="1"/>
  <c r="N10862" i="1"/>
  <c r="N10863" i="1"/>
  <c r="N10864" i="1"/>
  <c r="N9027" i="1"/>
  <c r="N2903" i="1"/>
  <c r="N5626" i="1"/>
  <c r="N10293" i="1"/>
  <c r="N9625" i="1"/>
  <c r="N10839" i="1"/>
  <c r="N8194" i="1"/>
  <c r="N8195" i="1"/>
  <c r="N8196" i="1"/>
  <c r="N8197" i="1"/>
  <c r="N8037" i="1"/>
  <c r="N10294" i="1"/>
  <c r="N7043" i="1"/>
  <c r="N11922" i="1"/>
  <c r="N9627" i="1"/>
  <c r="N9029" i="1"/>
  <c r="N9523" i="1"/>
  <c r="N9030" i="1"/>
  <c r="N9524" i="1"/>
  <c r="N9649" i="1"/>
  <c r="N9927" i="1"/>
  <c r="N11861" i="1"/>
  <c r="N9031" i="1"/>
  <c r="N11862" i="1"/>
  <c r="N9032" i="1"/>
  <c r="N7044" i="1"/>
  <c r="N7045" i="1"/>
  <c r="N7624" i="1"/>
  <c r="N11863" i="1"/>
  <c r="N7993" i="1"/>
  <c r="N7994" i="1"/>
  <c r="N7995" i="1"/>
  <c r="N7996" i="1"/>
  <c r="N12023" i="1"/>
  <c r="N9928" i="1"/>
  <c r="N9929" i="1"/>
  <c r="N2660" i="1"/>
  <c r="N8141" i="1"/>
  <c r="N540" i="1"/>
  <c r="N10950" i="1"/>
  <c r="N10951" i="1"/>
  <c r="N10952" i="1"/>
  <c r="N10953" i="1"/>
  <c r="N11120" i="1"/>
  <c r="N9930" i="1"/>
  <c r="N9931" i="1"/>
  <c r="N8142" i="1"/>
  <c r="N9525" i="1"/>
  <c r="N3871" i="1"/>
  <c r="N9526" i="1"/>
  <c r="N3626" i="1"/>
  <c r="N3667" i="1"/>
  <c r="N3657" i="1"/>
  <c r="N5535" i="1"/>
  <c r="N9583" i="1"/>
  <c r="N4983" i="1"/>
  <c r="N4019" i="1"/>
  <c r="N3984" i="1"/>
  <c r="N3956" i="1"/>
  <c r="N4697" i="1"/>
  <c r="N3628" i="1"/>
  <c r="N5536" i="1"/>
  <c r="N11864" i="1"/>
  <c r="N5965" i="1"/>
  <c r="N5973" i="1"/>
  <c r="N5984" i="1"/>
  <c r="N5228" i="1"/>
  <c r="N5221" i="1"/>
  <c r="N11865" i="1"/>
  <c r="N9033" i="1"/>
  <c r="N9516" i="1"/>
  <c r="N11006" i="1"/>
  <c r="N9527" i="1"/>
  <c r="N12214" i="1"/>
  <c r="N11892" i="1"/>
  <c r="N11530" i="1"/>
  <c r="N19" i="1"/>
  <c r="N20" i="1"/>
  <c r="N21" i="1"/>
  <c r="N22" i="1"/>
  <c r="N7046" i="1"/>
  <c r="N7047" i="1"/>
  <c r="N7048" i="1"/>
  <c r="N9932" i="1"/>
  <c r="N12260" i="1"/>
  <c r="N12261" i="1"/>
  <c r="N12262" i="1"/>
  <c r="N7997" i="1"/>
  <c r="N7998" i="1"/>
  <c r="N7999" i="1"/>
  <c r="N8000" i="1"/>
  <c r="N8001" i="1"/>
  <c r="N10503" i="1"/>
  <c r="N4100" i="1"/>
  <c r="N11290" i="1"/>
  <c r="N11291" i="1"/>
  <c r="N4198" i="1"/>
  <c r="N12280" i="1"/>
  <c r="N12281" i="1"/>
  <c r="N2474" i="1"/>
  <c r="N8002" i="1"/>
  <c r="N8003" i="1"/>
  <c r="N8004" i="1"/>
  <c r="N8005" i="1"/>
  <c r="N8006" i="1"/>
  <c r="N8007" i="1"/>
  <c r="N8008" i="1"/>
  <c r="N8947" i="1"/>
  <c r="N302" i="1"/>
  <c r="N8143" i="1"/>
  <c r="N6056" i="1"/>
  <c r="N10586" i="1"/>
  <c r="N10587" i="1"/>
  <c r="N9628" i="1"/>
  <c r="N9034" i="1"/>
  <c r="N9035" i="1"/>
  <c r="N9528" i="1"/>
  <c r="N9650" i="1"/>
  <c r="N10199" i="1"/>
  <c r="N10671" i="1"/>
  <c r="N9529" i="1"/>
  <c r="N11866" i="1"/>
  <c r="N10200" i="1"/>
  <c r="N11893" i="1"/>
  <c r="N10840" i="1"/>
  <c r="N11867" i="1"/>
  <c r="N11868" i="1"/>
  <c r="N5985" i="1"/>
  <c r="N9933" i="1"/>
  <c r="N546" i="1"/>
  <c r="N547" i="1"/>
  <c r="N548" i="1"/>
  <c r="N550" i="1"/>
  <c r="N11869" i="1"/>
  <c r="N551" i="1"/>
  <c r="N552" i="1"/>
  <c r="N554" i="1"/>
  <c r="N556" i="1"/>
  <c r="N9217" i="1"/>
  <c r="N9218" i="1"/>
  <c r="N9219" i="1"/>
  <c r="N9220" i="1"/>
  <c r="N12215" i="1"/>
  <c r="N8957" i="1"/>
  <c r="N8106" i="1"/>
  <c r="N10954" i="1"/>
  <c r="N10955" i="1"/>
  <c r="N10956" i="1"/>
  <c r="N10957" i="1"/>
  <c r="N11292" i="1"/>
  <c r="N11293" i="1"/>
  <c r="N11294" i="1"/>
  <c r="N11295" i="1"/>
  <c r="N10333" i="1"/>
  <c r="N8958" i="1"/>
  <c r="N12308" i="1"/>
  <c r="N12227" i="1"/>
  <c r="N12228" i="1"/>
  <c r="N10841" i="1"/>
  <c r="N12309" i="1"/>
  <c r="N12229" i="1"/>
  <c r="N12230" i="1"/>
  <c r="N11870" i="1"/>
  <c r="N9530" i="1"/>
  <c r="N1520" i="1"/>
  <c r="N3957" i="1"/>
  <c r="N11122" i="1"/>
  <c r="N8188" i="1"/>
  <c r="N10588" i="1"/>
  <c r="N10589" i="1"/>
  <c r="N12310" i="1"/>
  <c r="N12311" i="1"/>
  <c r="N10590" i="1"/>
  <c r="N12312" i="1"/>
  <c r="N10591" i="1"/>
  <c r="N11871" i="1"/>
  <c r="N12313" i="1"/>
  <c r="N10865" i="1"/>
  <c r="N10866" i="1"/>
  <c r="N10867" i="1"/>
  <c r="N10868" i="1"/>
  <c r="N7049" i="1"/>
  <c r="N11531" i="1"/>
  <c r="N9934" i="1"/>
  <c r="N3651" i="1"/>
  <c r="N3658" i="1"/>
  <c r="N3668" i="1"/>
  <c r="N4984" i="1"/>
  <c r="N4985" i="1"/>
  <c r="N5231" i="1"/>
  <c r="N3630" i="1"/>
  <c r="N3652" i="1"/>
  <c r="N4969" i="1"/>
  <c r="N5537" i="1"/>
  <c r="N9200" i="1"/>
  <c r="N5538" i="1"/>
  <c r="N5051" i="1"/>
  <c r="N12384" i="1"/>
  <c r="N4101" i="1"/>
  <c r="N5539" i="1"/>
  <c r="N12385" i="1"/>
  <c r="N12386" i="1"/>
  <c r="N1512" i="1"/>
  <c r="N1497" i="1"/>
  <c r="N12387" i="1"/>
  <c r="N5966" i="1"/>
  <c r="N5974" i="1"/>
  <c r="N5986" i="1"/>
  <c r="N683" i="1"/>
  <c r="N1059" i="1"/>
  <c r="N1286" i="1"/>
  <c r="N8399" i="1"/>
  <c r="N8400" i="1"/>
  <c r="N8401" i="1"/>
  <c r="N8402" i="1"/>
  <c r="N6526" i="1"/>
  <c r="N9935" i="1"/>
  <c r="N9531" i="1"/>
  <c r="N5237" i="1"/>
  <c r="N9532" i="1"/>
  <c r="N9533" i="1"/>
  <c r="N11532" i="1"/>
  <c r="N4254" i="1"/>
  <c r="N10449" i="1"/>
  <c r="N11894" i="1"/>
  <c r="N11372" i="1"/>
  <c r="N7050" i="1"/>
  <c r="N7051" i="1"/>
  <c r="N7052" i="1"/>
  <c r="N12282" i="1"/>
  <c r="N12283" i="1"/>
  <c r="N12284" i="1"/>
  <c r="N12285" i="1"/>
  <c r="N12286" i="1"/>
  <c r="N12287" i="1"/>
  <c r="N9036" i="1"/>
  <c r="N12288" i="1"/>
  <c r="N9037" i="1"/>
  <c r="N11872" i="1"/>
  <c r="N11513" i="1"/>
  <c r="N9534" i="1"/>
  <c r="N11007" i="1"/>
  <c r="N9535" i="1"/>
  <c r="N9038" i="1"/>
  <c r="N12314" i="1"/>
  <c r="N12315" i="1"/>
  <c r="N12316" i="1"/>
  <c r="N12317" i="1"/>
  <c r="N10504" i="1"/>
  <c r="N8562" i="1"/>
  <c r="N11296" i="1"/>
  <c r="N11297" i="1"/>
  <c r="N11298" i="1"/>
  <c r="N11299" i="1"/>
  <c r="N8563" i="1"/>
  <c r="N9629" i="1"/>
  <c r="N10592" i="1"/>
  <c r="N10593" i="1"/>
  <c r="N10594" i="1"/>
  <c r="N10595" i="1"/>
  <c r="N11873" i="1"/>
  <c r="N11874" i="1"/>
  <c r="N9536" i="1"/>
  <c r="N9201" i="1"/>
  <c r="N9537" i="1"/>
  <c r="N9039" i="1"/>
  <c r="N10869" i="1"/>
  <c r="N10870" i="1"/>
  <c r="N10871" i="1"/>
  <c r="N10872" i="1"/>
  <c r="N3985" i="1"/>
  <c r="N3986" i="1"/>
  <c r="N3988" i="1"/>
  <c r="N3989" i="1"/>
  <c r="N3990" i="1"/>
  <c r="N3991" i="1"/>
  <c r="N5975" i="1"/>
  <c r="N8465" i="1"/>
  <c r="N1513" i="1"/>
  <c r="N11620" i="1"/>
  <c r="N7053" i="1"/>
  <c r="N7054" i="1"/>
  <c r="N7055" i="1"/>
  <c r="N8471" i="1"/>
  <c r="N9313" i="1"/>
  <c r="N8473" i="1"/>
  <c r="N9314" i="1"/>
  <c r="N8475" i="1"/>
  <c r="N9315" i="1"/>
  <c r="N8477" i="1"/>
  <c r="N9316" i="1"/>
  <c r="N11875" i="1"/>
  <c r="N9040" i="1"/>
  <c r="N11300" i="1"/>
  <c r="N11301" i="1"/>
  <c r="N8483" i="1"/>
  <c r="N11302" i="1"/>
  <c r="N11303" i="1"/>
  <c r="N8564" i="1"/>
  <c r="N10251" i="1"/>
  <c r="N10842" i="1"/>
  <c r="N11117" i="1"/>
  <c r="N9630" i="1"/>
  <c r="N11876" i="1"/>
  <c r="N8073" i="1"/>
  <c r="N10201" i="1"/>
  <c r="N9202" i="1"/>
  <c r="N12216" i="1"/>
  <c r="N10202" i="1"/>
  <c r="N8781" i="1"/>
  <c r="N9538" i="1"/>
  <c r="N8523" i="1"/>
  <c r="N11514" i="1"/>
  <c r="N8501" i="1"/>
  <c r="N8502" i="1"/>
  <c r="N8503" i="1"/>
  <c r="N8504" i="1"/>
  <c r="N12318" i="1"/>
  <c r="N12319" i="1"/>
  <c r="N12320" i="1"/>
  <c r="N12321" i="1"/>
  <c r="N23" i="1"/>
  <c r="N25" i="1"/>
  <c r="N26" i="1"/>
  <c r="N28" i="1"/>
  <c r="N11008" i="1"/>
  <c r="N4255" i="1"/>
  <c r="N8515" i="1"/>
  <c r="N8565" i="1"/>
  <c r="N8107" i="1"/>
  <c r="N10505" i="1"/>
  <c r="N10026" i="1"/>
  <c r="N9651" i="1"/>
  <c r="N8524" i="1"/>
  <c r="N10986" i="1"/>
  <c r="N10958" i="1"/>
  <c r="N5213" i="1"/>
  <c r="N5207" i="1"/>
  <c r="N5201" i="1"/>
  <c r="N1996" i="1"/>
  <c r="N1998" i="1"/>
  <c r="N11989" i="1"/>
  <c r="N11569" i="1"/>
  <c r="N10617" i="1"/>
  <c r="N4973" i="1"/>
  <c r="N11570" i="1"/>
  <c r="N1579" i="1"/>
  <c r="N10618" i="1"/>
  <c r="N4121" i="1"/>
  <c r="N4163" i="1"/>
  <c r="N4132" i="1"/>
  <c r="N4199" i="1"/>
  <c r="N11571" i="1"/>
  <c r="N10619" i="1"/>
  <c r="N11877" i="1"/>
  <c r="N9631" i="1"/>
  <c r="N11572" i="1"/>
  <c r="N10620" i="1"/>
  <c r="N9317" i="1"/>
  <c r="N12231" i="1"/>
  <c r="N10621" i="1"/>
  <c r="N4102" i="1"/>
  <c r="N6175" i="1"/>
  <c r="N6171" i="1"/>
  <c r="N9318" i="1"/>
  <c r="N12232" i="1"/>
  <c r="N10622" i="1"/>
  <c r="N4986" i="1"/>
  <c r="N4020" i="1"/>
  <c r="N3992" i="1"/>
  <c r="N3958" i="1"/>
  <c r="N9320" i="1"/>
  <c r="N12233" i="1"/>
  <c r="N10623" i="1"/>
  <c r="N5222" i="1"/>
  <c r="N5229" i="1"/>
  <c r="N3631" i="1"/>
  <c r="N12234" i="1"/>
  <c r="N10624" i="1"/>
  <c r="N4200" i="1"/>
  <c r="N4164" i="1"/>
  <c r="N4133" i="1"/>
  <c r="N5052" i="1"/>
  <c r="N4103" i="1"/>
  <c r="N4134" i="1"/>
  <c r="N4201" i="1"/>
  <c r="N12263" i="1"/>
  <c r="N10596" i="1"/>
  <c r="N12264" i="1"/>
  <c r="N10597" i="1"/>
  <c r="N12265" i="1"/>
  <c r="N10598" i="1"/>
  <c r="N10203" i="1"/>
  <c r="N12266" i="1"/>
  <c r="N10599" i="1"/>
  <c r="N11878" i="1"/>
  <c r="N3467" i="1"/>
  <c r="N9539" i="1"/>
  <c r="N8586" i="1"/>
  <c r="N9652" i="1"/>
  <c r="N12031" i="1"/>
  <c r="N9540" i="1"/>
  <c r="N9541" i="1"/>
  <c r="N4202" i="1"/>
  <c r="N7056" i="1"/>
  <c r="N9067" i="1"/>
  <c r="N2475" i="1"/>
  <c r="N9041" i="1"/>
  <c r="N9221" i="1"/>
  <c r="N9222" i="1"/>
  <c r="N9223" i="1"/>
  <c r="N9224" i="1"/>
  <c r="N10873" i="1"/>
  <c r="N10874" i="1"/>
  <c r="N10875" i="1"/>
  <c r="N10876" i="1"/>
  <c r="N10506" i="1"/>
  <c r="N12217" i="1"/>
  <c r="N10252" i="1"/>
  <c r="N8607" i="1"/>
  <c r="N11009" i="1"/>
  <c r="N8884" i="1"/>
  <c r="N12188" i="1"/>
  <c r="N12189" i="1"/>
  <c r="N11879" i="1"/>
  <c r="N9584" i="1"/>
  <c r="N8038" i="1"/>
  <c r="N8039" i="1"/>
  <c r="N12289" i="1"/>
  <c r="N11138" i="1"/>
  <c r="N12290" i="1"/>
  <c r="N8040" i="1"/>
  <c r="N10204" i="1"/>
  <c r="N6527" i="1"/>
  <c r="N9972" i="1"/>
  <c r="N9653" i="1"/>
  <c r="N4251" i="1"/>
  <c r="N12574" i="1"/>
  <c r="N11345" i="1"/>
  <c r="N12576" i="1"/>
  <c r="N11346" i="1"/>
  <c r="N12577" i="1"/>
  <c r="N9632" i="1"/>
  <c r="N9633" i="1"/>
  <c r="N12578" i="1"/>
  <c r="N12579" i="1"/>
  <c r="N12583" i="1"/>
  <c r="N9042" i="1"/>
  <c r="N12584" i="1"/>
  <c r="N12585" i="1"/>
  <c r="N12586" i="1"/>
  <c r="N12587" i="1"/>
  <c r="N10507" i="1"/>
  <c r="N3042" i="1"/>
  <c r="N9542" i="1"/>
  <c r="N10205" i="1"/>
  <c r="N8566" i="1"/>
  <c r="N10295" i="1"/>
  <c r="N10450" i="1"/>
  <c r="N10959" i="1"/>
  <c r="N10960" i="1"/>
  <c r="N10961" i="1"/>
  <c r="N11880" i="1"/>
  <c r="N10962" i="1"/>
  <c r="N9043" i="1"/>
  <c r="N558" i="1"/>
  <c r="N560" i="1"/>
  <c r="N567" i="1"/>
  <c r="N570" i="1"/>
  <c r="N8144" i="1"/>
  <c r="N11123" i="1"/>
  <c r="N8948" i="1"/>
  <c r="N10206" i="1"/>
  <c r="N11010" i="1"/>
  <c r="N7057" i="1"/>
  <c r="N7058" i="1"/>
  <c r="N7059" i="1"/>
  <c r="N7060" i="1"/>
  <c r="N4256" i="1"/>
  <c r="N10451" i="1"/>
  <c r="N5036" i="1"/>
  <c r="N8525" i="1"/>
  <c r="N12190" i="1"/>
  <c r="N12191" i="1"/>
  <c r="N12192" i="1"/>
  <c r="N12193" i="1"/>
  <c r="N3602" i="1"/>
  <c r="N3611" i="1"/>
  <c r="N10877" i="1"/>
  <c r="N10878" i="1"/>
  <c r="N10879" i="1"/>
  <c r="N5037" i="1"/>
  <c r="N10253" i="1"/>
  <c r="N10880" i="1"/>
  <c r="N10207" i="1"/>
  <c r="N8661" i="1"/>
  <c r="N8949" i="1"/>
  <c r="N8567" i="1"/>
  <c r="N8662" i="1"/>
  <c r="N10452" i="1"/>
  <c r="N10453" i="1"/>
  <c r="N8959" i="1"/>
  <c r="N10208" i="1"/>
  <c r="N10963" i="1"/>
  <c r="N10964" i="1"/>
  <c r="N10965" i="1"/>
  <c r="N10966" i="1"/>
  <c r="N12388" i="1"/>
  <c r="N8041" i="1"/>
  <c r="N12389" i="1"/>
  <c r="N10600" i="1"/>
  <c r="N12390" i="1"/>
  <c r="N8042" i="1"/>
  <c r="N10601" i="1"/>
  <c r="N10602" i="1"/>
  <c r="N10603" i="1"/>
  <c r="N9973" i="1"/>
  <c r="N12032" i="1"/>
  <c r="N11895" i="1"/>
  <c r="N8526" i="1"/>
  <c r="N5214" i="1"/>
  <c r="N2476" i="1"/>
  <c r="N12322" i="1"/>
  <c r="N12323" i="1"/>
  <c r="N12324" i="1"/>
  <c r="N12325" i="1"/>
  <c r="N10296" i="1"/>
  <c r="N10254" i="1"/>
  <c r="N10027" i="1"/>
  <c r="N10672" i="1"/>
  <c r="N9654" i="1"/>
  <c r="N10028" i="1"/>
  <c r="N9882" i="1"/>
  <c r="N8527" i="1"/>
  <c r="N11573" i="1"/>
  <c r="N11574" i="1"/>
  <c r="N12194" i="1"/>
  <c r="N11575" i="1"/>
  <c r="N11576" i="1"/>
  <c r="N12195" i="1"/>
  <c r="N9322" i="1"/>
  <c r="N12196" i="1"/>
  <c r="N9323" i="1"/>
  <c r="N12588" i="1"/>
  <c r="N9324" i="1"/>
  <c r="N12589" i="1"/>
  <c r="N9325" i="1"/>
  <c r="N12590" i="1"/>
  <c r="N12591" i="1"/>
  <c r="N9044" i="1"/>
  <c r="N4530" i="1"/>
  <c r="N10297" i="1"/>
  <c r="N5246" i="1"/>
  <c r="N7065" i="1"/>
  <c r="N10111" i="1"/>
  <c r="N10209" i="1"/>
  <c r="N9974" i="1"/>
  <c r="N11881" i="1"/>
  <c r="N4531" i="1"/>
  <c r="N10508" i="1"/>
  <c r="N10298" i="1"/>
  <c r="N8782" i="1"/>
  <c r="N3904" i="1"/>
  <c r="N11304" i="1"/>
  <c r="N11305" i="1"/>
  <c r="N11306" i="1"/>
  <c r="N11307" i="1"/>
  <c r="N8663" i="1"/>
  <c r="N8756" i="1"/>
  <c r="N3993" i="1"/>
  <c r="N3994" i="1"/>
  <c r="N3995" i="1"/>
  <c r="N8783" i="1"/>
  <c r="N1994" i="1"/>
  <c r="N9585" i="1"/>
  <c r="N5344" i="1"/>
  <c r="N4165" i="1"/>
  <c r="N4122" i="1"/>
  <c r="N3945" i="1"/>
  <c r="N3982" i="1"/>
  <c r="N4054" i="1"/>
  <c r="N3959" i="1"/>
  <c r="N3996" i="1"/>
  <c r="N4021" i="1"/>
  <c r="N3934" i="1"/>
  <c r="N1914" i="1"/>
  <c r="N1916" i="1"/>
  <c r="N2493" i="1"/>
  <c r="N2488" i="1"/>
  <c r="N2535" i="1"/>
  <c r="N4166" i="1"/>
  <c r="N6063" i="1"/>
  <c r="N6060" i="1"/>
  <c r="N6057" i="1"/>
  <c r="N9586" i="1"/>
  <c r="N1473" i="1"/>
  <c r="N1474" i="1"/>
  <c r="N1481" i="1"/>
  <c r="N3645" i="1"/>
  <c r="N4104" i="1"/>
  <c r="N4135" i="1"/>
  <c r="N4167" i="1"/>
  <c r="N4203" i="1"/>
  <c r="N10625" i="1"/>
  <c r="N4105" i="1"/>
  <c r="N10967" i="1"/>
  <c r="N9482" i="1"/>
  <c r="N10968" i="1"/>
  <c r="N10626" i="1"/>
  <c r="N4914" i="1"/>
  <c r="N10627" i="1"/>
  <c r="N3632" i="1"/>
  <c r="N10969" i="1"/>
  <c r="N12291" i="1"/>
  <c r="N10628" i="1"/>
  <c r="N10970" i="1"/>
  <c r="N12292" i="1"/>
  <c r="N1517" i="1"/>
  <c r="N1498" i="1"/>
  <c r="N10604" i="1"/>
  <c r="N10605" i="1"/>
  <c r="N10606" i="1"/>
  <c r="N10607" i="1"/>
  <c r="N8108" i="1"/>
  <c r="N11515" i="1"/>
  <c r="N10112" i="1"/>
  <c r="N9543" i="1"/>
  <c r="N9883" i="1"/>
  <c r="N8109" i="1"/>
  <c r="N11210" i="1"/>
  <c r="N10029" i="1"/>
  <c r="N8784" i="1"/>
  <c r="N6528" i="1"/>
  <c r="N11347" i="1"/>
  <c r="N11348" i="1"/>
  <c r="N11349" i="1"/>
  <c r="N11350" i="1"/>
  <c r="N9634" i="1"/>
  <c r="N7832" i="1"/>
  <c r="N9587" i="1"/>
  <c r="N7833" i="1"/>
  <c r="N9635" i="1"/>
  <c r="N5259" i="1"/>
  <c r="N9975" i="1"/>
  <c r="N9588" i="1"/>
  <c r="N4532" i="1"/>
  <c r="N8834" i="1"/>
  <c r="N8835" i="1"/>
  <c r="N8836" i="1"/>
  <c r="N8837" i="1"/>
  <c r="N8901" i="1"/>
  <c r="N10030" i="1"/>
  <c r="N8840" i="1"/>
  <c r="N8841" i="1"/>
  <c r="N8842" i="1"/>
  <c r="N8843" i="1"/>
  <c r="N9203" i="1"/>
  <c r="N9068" i="1"/>
  <c r="N8846" i="1"/>
  <c r="N10454" i="1"/>
  <c r="N10299" i="1"/>
  <c r="N10279" i="1"/>
  <c r="N10509" i="1"/>
  <c r="N9884" i="1"/>
  <c r="N11621" i="1"/>
  <c r="N9636" i="1"/>
  <c r="N9637" i="1"/>
  <c r="N9638" i="1"/>
  <c r="N9589" i="1"/>
  <c r="N9852" i="1"/>
  <c r="N571" i="1"/>
  <c r="N572" i="1"/>
  <c r="N12391" i="1"/>
  <c r="N575" i="1"/>
  <c r="N576" i="1"/>
  <c r="N8043" i="1"/>
  <c r="N8044" i="1"/>
  <c r="N12326" i="1"/>
  <c r="N12327" i="1"/>
  <c r="N12328" i="1"/>
  <c r="N12329" i="1"/>
  <c r="N12033" i="1"/>
  <c r="N7066" i="1"/>
  <c r="N7067" i="1"/>
  <c r="N7068" i="1"/>
  <c r="N8145" i="1"/>
  <c r="N3888" i="1"/>
  <c r="N10510" i="1"/>
  <c r="N9069" i="1"/>
  <c r="N10210" i="1"/>
  <c r="N10031" i="1"/>
  <c r="N10211" i="1"/>
  <c r="N9590" i="1"/>
  <c r="N9045" i="1"/>
  <c r="N12235" i="1"/>
  <c r="N12236" i="1"/>
  <c r="N12197" i="1"/>
  <c r="N12237" i="1"/>
  <c r="N12198" i="1"/>
  <c r="N12238" i="1"/>
  <c r="N12199" i="1"/>
  <c r="N12200" i="1"/>
  <c r="N12594" i="1"/>
  <c r="N12596" i="1"/>
  <c r="N12600" i="1"/>
  <c r="N12601" i="1"/>
  <c r="N577" i="1"/>
  <c r="N578" i="1"/>
  <c r="N581" i="1"/>
  <c r="N582" i="1"/>
  <c r="N584" i="1"/>
  <c r="N585" i="1"/>
  <c r="N586" i="1"/>
  <c r="N587" i="1"/>
  <c r="N10212" i="1"/>
  <c r="N10255" i="1"/>
  <c r="N10256" i="1"/>
  <c r="N9976" i="1"/>
  <c r="N10257" i="1"/>
  <c r="N11622" i="1"/>
  <c r="N12024" i="1"/>
  <c r="N8528" i="1"/>
  <c r="N1568" i="1"/>
  <c r="N9591" i="1"/>
  <c r="N9639" i="1"/>
  <c r="N9592" i="1"/>
  <c r="N9749" i="1"/>
  <c r="N8529" i="1"/>
  <c r="N11125" i="1"/>
  <c r="N8568" i="1"/>
  <c r="N11623" i="1"/>
  <c r="N11308" i="1"/>
  <c r="N11309" i="1"/>
  <c r="N11310" i="1"/>
  <c r="N11311" i="1"/>
  <c r="N10213" i="1"/>
  <c r="N11882" i="1"/>
  <c r="N8074" i="1"/>
  <c r="N8785" i="1"/>
  <c r="N9046" i="1"/>
  <c r="N9204" i="1"/>
  <c r="N12267" i="1"/>
  <c r="N12268" i="1"/>
  <c r="N12269" i="1"/>
  <c r="N12605" i="1"/>
  <c r="N12606" i="1"/>
  <c r="N12607" i="1"/>
  <c r="N12610" i="1"/>
  <c r="N10608" i="1"/>
  <c r="N9150" i="1"/>
  <c r="N10613" i="1"/>
  <c r="N10614" i="1"/>
  <c r="N10615" i="1"/>
  <c r="N9939" i="1"/>
  <c r="N11351" i="1"/>
  <c r="N11352" i="1"/>
  <c r="N11353" i="1"/>
  <c r="N11354" i="1"/>
  <c r="N8573" i="1"/>
  <c r="N8704" i="1"/>
  <c r="N9326" i="1"/>
  <c r="N9327" i="1"/>
  <c r="N9328" i="1"/>
  <c r="N9329" i="1"/>
  <c r="N10511" i="1"/>
  <c r="N9977" i="1"/>
  <c r="N8730" i="1"/>
  <c r="N8955" i="1"/>
  <c r="N8146" i="1"/>
  <c r="N8950" i="1"/>
  <c r="N10214" i="1"/>
  <c r="N9640" i="1"/>
  <c r="N9593" i="1"/>
  <c r="N684" i="1"/>
  <c r="N9978" i="1"/>
  <c r="N9885" i="1"/>
  <c r="N8731" i="1"/>
  <c r="N10987" i="1"/>
  <c r="N9886" i="1"/>
  <c r="N7069" i="1"/>
  <c r="N7070" i="1"/>
  <c r="N8110" i="1"/>
  <c r="N11533" i="1"/>
  <c r="N11534" i="1"/>
  <c r="N11535" i="1"/>
  <c r="N11536" i="1"/>
  <c r="N11537" i="1"/>
  <c r="N11538" i="1"/>
  <c r="N8111" i="1"/>
  <c r="N10113" i="1"/>
  <c r="N8803" i="1"/>
  <c r="N8979" i="1"/>
  <c r="N6064" i="1"/>
  <c r="N8981" i="1"/>
  <c r="N11624" i="1"/>
  <c r="N9594" i="1"/>
  <c r="N8829" i="1"/>
  <c r="N11126" i="1"/>
  <c r="N12293" i="1"/>
  <c r="N12294" i="1"/>
  <c r="N9047" i="1"/>
  <c r="N12611" i="1"/>
  <c r="N12612" i="1"/>
  <c r="N12330" i="1"/>
  <c r="N12614" i="1"/>
  <c r="N12331" i="1"/>
  <c r="N12615" i="1"/>
  <c r="N12332" i="1"/>
  <c r="N12333" i="1"/>
  <c r="N8786" i="1"/>
  <c r="N8998" i="1"/>
  <c r="N10529" i="1"/>
  <c r="N9000" i="1"/>
  <c r="N10032" i="1"/>
  <c r="N9979" i="1"/>
  <c r="N10512" i="1"/>
  <c r="N7867" i="1"/>
  <c r="N7868" i="1"/>
  <c r="N10033" i="1"/>
  <c r="N11577" i="1"/>
  <c r="N11578" i="1"/>
  <c r="N11579" i="1"/>
  <c r="N11580" i="1"/>
  <c r="N11581" i="1"/>
  <c r="N12201" i="1"/>
  <c r="N12202" i="1"/>
  <c r="N12203" i="1"/>
  <c r="N12204" i="1"/>
  <c r="N10215" i="1"/>
  <c r="N9017" i="1"/>
  <c r="N9980" i="1"/>
  <c r="N10988" i="1"/>
  <c r="N11355" i="1"/>
  <c r="N11356" i="1"/>
  <c r="N11357" i="1"/>
  <c r="N11358" i="1"/>
  <c r="N10034" i="1"/>
  <c r="N9887" i="1"/>
  <c r="N10035" i="1"/>
  <c r="N10513" i="1"/>
  <c r="N9028" i="1"/>
  <c r="N11129" i="1"/>
  <c r="N9888" i="1"/>
  <c r="N8664" i="1"/>
  <c r="N9119" i="1"/>
  <c r="N6069" i="1"/>
  <c r="N9120" i="1"/>
  <c r="N9121" i="1"/>
  <c r="N8703" i="1"/>
  <c r="N9483" i="1"/>
  <c r="N8045" i="1"/>
  <c r="N8046" i="1"/>
  <c r="N11625" i="1"/>
  <c r="N8112" i="1"/>
  <c r="N8741" i="1"/>
  <c r="N10036" i="1"/>
  <c r="N11312" i="1"/>
  <c r="N11313" i="1"/>
  <c r="N11314" i="1"/>
  <c r="N11315" i="1"/>
  <c r="N6049" i="1"/>
  <c r="N11600" i="1"/>
  <c r="N5232" i="1"/>
  <c r="N4123" i="1"/>
  <c r="N4168" i="1"/>
  <c r="N4136" i="1"/>
  <c r="N4204" i="1"/>
  <c r="N11044" i="1"/>
  <c r="N2004" i="1"/>
  <c r="N2033" i="1"/>
  <c r="N1999" i="1"/>
  <c r="N11883" i="1"/>
  <c r="N11884" i="1"/>
  <c r="N9595" i="1"/>
  <c r="N9596" i="1"/>
  <c r="N4023" i="1"/>
  <c r="N7834" i="1"/>
  <c r="N4024" i="1"/>
  <c r="N3960" i="1"/>
  <c r="N3999" i="1"/>
  <c r="N3935" i="1"/>
  <c r="N7835" i="1"/>
  <c r="N3961" i="1"/>
  <c r="N4025" i="1"/>
  <c r="N7836" i="1"/>
  <c r="N1476" i="1"/>
  <c r="N1915" i="1"/>
  <c r="N1917" i="1"/>
  <c r="N7837" i="1"/>
  <c r="N4106" i="1"/>
  <c r="N4205" i="1"/>
  <c r="N4169" i="1"/>
  <c r="N4137" i="1"/>
  <c r="N4107" i="1"/>
  <c r="N4108" i="1"/>
  <c r="N4138" i="1"/>
  <c r="N4170" i="1"/>
  <c r="N4206" i="1"/>
  <c r="N5340" i="1"/>
  <c r="N4109" i="1"/>
  <c r="N10280" i="1"/>
  <c r="N4026" i="1"/>
  <c r="N4000" i="1"/>
  <c r="N3962" i="1"/>
  <c r="N4110" i="1"/>
  <c r="N10455" i="1"/>
  <c r="N4111" i="1"/>
  <c r="N4139" i="1"/>
  <c r="N4171" i="1"/>
  <c r="N4207" i="1"/>
  <c r="N3516" i="1"/>
  <c r="N3523" i="1"/>
  <c r="N11539" i="1"/>
  <c r="N10971" i="1"/>
  <c r="N6015" i="1"/>
  <c r="N6034" i="1"/>
  <c r="N6024" i="1"/>
  <c r="N11540" i="1"/>
  <c r="N10972" i="1"/>
  <c r="N11541" i="1"/>
  <c r="N11542" i="1"/>
  <c r="N3136" i="1"/>
  <c r="N11543" i="1"/>
  <c r="N8113" i="1"/>
  <c r="N3043" i="1"/>
  <c r="N588" i="1"/>
  <c r="N10616" i="1"/>
  <c r="N590" i="1"/>
  <c r="N7071" i="1"/>
  <c r="N7072" i="1"/>
  <c r="N10361" i="1"/>
  <c r="N303" i="1"/>
  <c r="N8117" i="1"/>
  <c r="N8189" i="1"/>
  <c r="N10037" i="1"/>
  <c r="N10514" i="1"/>
  <c r="N8665" i="1"/>
  <c r="N8147" i="1"/>
  <c r="N8075" i="1"/>
  <c r="N12218" i="1"/>
  <c r="N8530" i="1"/>
  <c r="N10456" i="1"/>
  <c r="N10258" i="1"/>
  <c r="N8591" i="1"/>
  <c r="N10457" i="1"/>
  <c r="N6065" i="1"/>
  <c r="N10406" i="1"/>
  <c r="N9135" i="1"/>
  <c r="N9136" i="1"/>
  <c r="N10216" i="1"/>
  <c r="N11359" i="1"/>
  <c r="N11360" i="1"/>
  <c r="N11361" i="1"/>
  <c r="N11362" i="1"/>
  <c r="N9225" i="1"/>
  <c r="N9226" i="1"/>
  <c r="N3044" i="1"/>
  <c r="N9227" i="1"/>
  <c r="N9228" i="1"/>
  <c r="N8666" i="1"/>
  <c r="N9940" i="1"/>
  <c r="N9070" i="1"/>
  <c r="N8960" i="1"/>
  <c r="N9889" i="1"/>
  <c r="N9152" i="1"/>
  <c r="N9153" i="1"/>
  <c r="N10515" i="1"/>
  <c r="N9155" i="1"/>
  <c r="N9071" i="1"/>
  <c r="N10458" i="1"/>
  <c r="N9890" i="1"/>
  <c r="N74" i="1"/>
  <c r="N10516" i="1"/>
  <c r="N12034" i="1"/>
  <c r="N11626" i="1"/>
  <c r="N10038" i="1"/>
  <c r="N8815" i="1"/>
  <c r="N11454" i="1"/>
  <c r="N11455" i="1"/>
  <c r="N11990" i="1"/>
  <c r="N1569" i="1"/>
  <c r="N11991" i="1"/>
  <c r="N9122" i="1"/>
  <c r="N11992" i="1"/>
  <c r="N9123" i="1"/>
  <c r="N11993" i="1"/>
  <c r="N9124" i="1"/>
  <c r="N9125" i="1"/>
  <c r="N9981" i="1"/>
  <c r="N9982" i="1"/>
  <c r="N8215" i="1"/>
  <c r="N8816" i="1"/>
  <c r="N11240" i="1"/>
  <c r="N10281" i="1"/>
  <c r="N9182" i="1"/>
  <c r="N10260" i="1"/>
  <c r="N307" i="1"/>
  <c r="N11627" i="1"/>
  <c r="N8076" i="1"/>
  <c r="N9187" i="1"/>
  <c r="N12205" i="1"/>
  <c r="N11363" i="1"/>
  <c r="N12206" i="1"/>
  <c r="N11364" i="1"/>
  <c r="N12207" i="1"/>
  <c r="N11365" i="1"/>
  <c r="N12208" i="1"/>
  <c r="N11366" i="1"/>
  <c r="N9196" i="1"/>
  <c r="N10300" i="1"/>
  <c r="N4001" i="1"/>
  <c r="N10039" i="1"/>
  <c r="N8574" i="1"/>
  <c r="N10040" i="1"/>
  <c r="N10517" i="1"/>
  <c r="N12295" i="1"/>
  <c r="N9330" i="1"/>
  <c r="N9331" i="1"/>
  <c r="N9332" i="1"/>
  <c r="N9333" i="1"/>
  <c r="N10518" i="1"/>
  <c r="N10261" i="1"/>
  <c r="N8118" i="1"/>
  <c r="N10041" i="1"/>
  <c r="N11367" i="1"/>
  <c r="N11368" i="1"/>
  <c r="N11369" i="1"/>
  <c r="N11370" i="1"/>
  <c r="N8569" i="1"/>
  <c r="N7073" i="1"/>
  <c r="N7074" i="1"/>
  <c r="N11885" i="1"/>
  <c r="N5281" i="1"/>
  <c r="N7869" i="1"/>
  <c r="N7870" i="1"/>
  <c r="N7871" i="1"/>
  <c r="N7872" i="1"/>
  <c r="N11994" i="1"/>
  <c r="N11995" i="1"/>
  <c r="N11996" i="1"/>
  <c r="N11997" i="1"/>
  <c r="N11843" i="1"/>
  <c r="N10973" i="1"/>
  <c r="N10974" i="1"/>
  <c r="N12392" i="1"/>
  <c r="N11544" i="1"/>
  <c r="N12393" i="1"/>
  <c r="N11545" i="1"/>
  <c r="N12394" i="1"/>
  <c r="N11546" i="1"/>
  <c r="N12395" i="1"/>
  <c r="N11547" i="1"/>
  <c r="N11548" i="1"/>
  <c r="N8047" i="1"/>
  <c r="N10519" i="1"/>
  <c r="N10459" i="1"/>
  <c r="N10520" i="1"/>
  <c r="N10114" i="1"/>
  <c r="N9891" i="1"/>
  <c r="N11316" i="1"/>
  <c r="N11317" i="1"/>
  <c r="N10217" i="1"/>
  <c r="N10115" i="1"/>
  <c r="N10301" i="1"/>
  <c r="N10116" i="1"/>
  <c r="N10262" i="1"/>
  <c r="N11011" i="1"/>
  <c r="N11012" i="1"/>
  <c r="N11013" i="1"/>
  <c r="N11456" i="1"/>
  <c r="N11014" i="1"/>
  <c r="N9485" i="1"/>
  <c r="N11457" i="1"/>
  <c r="N11458" i="1"/>
  <c r="N11459" i="1"/>
  <c r="N7838" i="1"/>
  <c r="N7839" i="1"/>
  <c r="N7840" i="1"/>
  <c r="N7841" i="1"/>
  <c r="N4124" i="1"/>
  <c r="N10460" i="1"/>
  <c r="N9892" i="1"/>
  <c r="N8830" i="1"/>
  <c r="N10263" i="1"/>
  <c r="N8592" i="1"/>
  <c r="N11211" i="1"/>
  <c r="N8951" i="1"/>
  <c r="N10264" i="1"/>
  <c r="N10117" i="1"/>
  <c r="N8902" i="1"/>
  <c r="N10422" i="1"/>
  <c r="N10218" i="1"/>
  <c r="N11371" i="1"/>
  <c r="N9205" i="1"/>
  <c r="N9983" i="1"/>
  <c r="N9984" i="1"/>
  <c r="N9893" i="1"/>
  <c r="N162" i="1"/>
  <c r="N9894" i="1"/>
  <c r="N10265" i="1"/>
  <c r="N4257" i="1"/>
  <c r="N11886" i="1"/>
  <c r="N11998" i="1"/>
  <c r="N11999" i="1"/>
  <c r="N12000" i="1"/>
  <c r="N12001" i="1"/>
  <c r="N11549" i="1"/>
  <c r="N8190" i="1"/>
  <c r="N11550" i="1"/>
  <c r="N11551" i="1"/>
  <c r="N11552" i="1"/>
  <c r="N11553" i="1"/>
  <c r="N12035" i="1"/>
  <c r="N8148" i="1"/>
  <c r="N10302" i="1"/>
  <c r="N8961" i="1"/>
  <c r="N9304" i="1"/>
  <c r="N6529" i="1"/>
  <c r="N10266" i="1"/>
  <c r="N10042" i="1"/>
  <c r="N10267" i="1"/>
  <c r="N11241" i="1"/>
  <c r="N10881" i="1"/>
  <c r="N11887" i="1"/>
  <c r="N8903" i="1"/>
  <c r="N9486" i="1"/>
  <c r="N9126" i="1"/>
  <c r="N9127" i="1"/>
  <c r="N9128" i="1"/>
  <c r="N9129" i="1"/>
  <c r="N10118" i="1"/>
  <c r="N9319" i="1"/>
  <c r="N9985" i="1"/>
  <c r="N9321" i="1"/>
  <c r="N12025" i="1"/>
  <c r="N9986" i="1"/>
  <c r="N12442" i="1"/>
  <c r="N12443" i="1"/>
  <c r="N12444" i="1"/>
  <c r="N12445" i="1"/>
  <c r="N9895" i="1"/>
  <c r="N9987" i="1"/>
  <c r="N11412" i="1"/>
  <c r="N8904" i="1"/>
  <c r="N9896" i="1"/>
  <c r="N11131" i="1"/>
  <c r="N12270" i="1"/>
  <c r="N12271" i="1"/>
  <c r="N12272" i="1"/>
  <c r="N12273" i="1"/>
  <c r="N8787" i="1"/>
  <c r="N10476" i="1"/>
  <c r="N5121" i="1"/>
  <c r="N8962" i="1"/>
  <c r="N9897" i="1"/>
  <c r="N7075" i="1"/>
  <c r="N7076" i="1"/>
  <c r="N8570" i="1"/>
  <c r="N10306" i="1"/>
  <c r="N9941" i="1"/>
  <c r="N10084" i="1"/>
  <c r="N6530" i="1"/>
  <c r="N6531" i="1"/>
  <c r="N10219" i="1"/>
  <c r="N11460" i="1"/>
  <c r="N12026" i="1"/>
  <c r="N11461" i="1"/>
  <c r="N11462" i="1"/>
  <c r="N11463" i="1"/>
  <c r="N11464" i="1"/>
  <c r="N11465" i="1"/>
  <c r="N11466" i="1"/>
  <c r="N12239" i="1"/>
  <c r="N11467" i="1"/>
  <c r="N12002" i="1"/>
  <c r="N12240" i="1"/>
  <c r="N12003" i="1"/>
  <c r="N12241" i="1"/>
  <c r="N12004" i="1"/>
  <c r="N12242" i="1"/>
  <c r="N12005" i="1"/>
  <c r="N10307" i="1"/>
  <c r="N10521" i="1"/>
  <c r="N10043" i="1"/>
  <c r="N9372" i="1"/>
  <c r="N8952" i="1"/>
  <c r="N10220" i="1"/>
  <c r="N10989" i="1"/>
  <c r="N9151" i="1"/>
  <c r="N10044" i="1"/>
  <c r="N12446" i="1"/>
  <c r="N12447" i="1"/>
  <c r="N12448" i="1"/>
  <c r="N10268" i="1"/>
  <c r="N10045" i="1"/>
  <c r="N9383" i="1"/>
  <c r="N8831" i="1"/>
  <c r="N8191" i="1"/>
  <c r="N10269" i="1"/>
  <c r="N8732" i="1"/>
  <c r="N12036" i="1"/>
  <c r="N8114" i="1"/>
  <c r="N8905" i="1"/>
  <c r="N11015" i="1"/>
  <c r="N11016" i="1"/>
  <c r="N11017" i="1"/>
  <c r="N11018" i="1"/>
  <c r="N10362" i="1"/>
  <c r="N9853" i="1"/>
  <c r="N10975" i="1"/>
  <c r="N10976" i="1"/>
  <c r="N10977" i="1"/>
  <c r="N10978" i="1"/>
  <c r="N5071" i="1"/>
  <c r="N12209" i="1"/>
  <c r="N10046" i="1"/>
  <c r="N12210" i="1"/>
  <c r="N12211" i="1"/>
  <c r="N12212" i="1"/>
  <c r="N10085" i="1"/>
  <c r="N11601" i="1"/>
  <c r="N75" i="1"/>
  <c r="N7873" i="1"/>
  <c r="N7875" i="1"/>
  <c r="N7876" i="1"/>
  <c r="N10461" i="1"/>
  <c r="N12027" i="1"/>
  <c r="N10119" i="1"/>
  <c r="N9072" i="1"/>
  <c r="N12296" i="1"/>
  <c r="N12297" i="1"/>
  <c r="N8575" i="1"/>
  <c r="N12299" i="1"/>
  <c r="N12300" i="1"/>
  <c r="N10882" i="1"/>
  <c r="N10303" i="1"/>
  <c r="N8733" i="1"/>
  <c r="N10363" i="1"/>
  <c r="N12449" i="1"/>
  <c r="N12450" i="1"/>
  <c r="N10522" i="1"/>
  <c r="N12451" i="1"/>
  <c r="N12452" i="1"/>
  <c r="N9988" i="1"/>
  <c r="N11628" i="1"/>
  <c r="N10523" i="1"/>
  <c r="N10883" i="1"/>
  <c r="N5914" i="1"/>
  <c r="N5215" i="1"/>
  <c r="N5208" i="1"/>
  <c r="N5202" i="1"/>
  <c r="N3577" i="1"/>
  <c r="N4208" i="1"/>
  <c r="N4140" i="1"/>
  <c r="N4172" i="1"/>
  <c r="N4125" i="1"/>
  <c r="N3963" i="1"/>
  <c r="N5196" i="1"/>
  <c r="N4002" i="1"/>
  <c r="N9989" i="1"/>
  <c r="N4209" i="1"/>
  <c r="N4173" i="1"/>
  <c r="N4141" i="1"/>
  <c r="N5341" i="1"/>
  <c r="N4142" i="1"/>
  <c r="N4174" i="1"/>
  <c r="N4210" i="1"/>
  <c r="N4211" i="1"/>
  <c r="N4175" i="1"/>
  <c r="N4143" i="1"/>
  <c r="N3964" i="1"/>
  <c r="N4003" i="1"/>
  <c r="N4027" i="1"/>
  <c r="N4144" i="1"/>
  <c r="N4176" i="1"/>
  <c r="N4213" i="1"/>
  <c r="N3965" i="1"/>
  <c r="N4004" i="1"/>
  <c r="N4028" i="1"/>
  <c r="N4029" i="1"/>
  <c r="N4005" i="1"/>
  <c r="N3971" i="1"/>
  <c r="N4214" i="1"/>
  <c r="N4177" i="1"/>
  <c r="N4145" i="1"/>
  <c r="N11582" i="1"/>
  <c r="N11583" i="1"/>
  <c r="N5004" i="1"/>
  <c r="N9544" i="1"/>
  <c r="N11584" i="1"/>
  <c r="N3137" i="1"/>
  <c r="N12006" i="1"/>
  <c r="N12007" i="1"/>
  <c r="N12008" i="1"/>
  <c r="N12009" i="1"/>
  <c r="N10270" i="1"/>
  <c r="N9484" i="1"/>
  <c r="N10086" i="1"/>
  <c r="N10462" i="1"/>
  <c r="N10047" i="1"/>
  <c r="N10282" i="1"/>
  <c r="N8149" i="1"/>
  <c r="N10087" i="1"/>
  <c r="N8734" i="1"/>
  <c r="N9334" i="1"/>
  <c r="N9335" i="1"/>
  <c r="N9336" i="1"/>
  <c r="N9337" i="1"/>
  <c r="N11602" i="1"/>
  <c r="N10423" i="1"/>
  <c r="N10088" i="1"/>
  <c r="N12219" i="1"/>
  <c r="N10463" i="1"/>
  <c r="N9990" i="1"/>
  <c r="N12453" i="1"/>
  <c r="N12454" i="1"/>
  <c r="N12455" i="1"/>
  <c r="N12456" i="1"/>
  <c r="N9898" i="1"/>
  <c r="N9229" i="1"/>
  <c r="N9230" i="1"/>
  <c r="N9231" i="1"/>
  <c r="N9232" i="1"/>
  <c r="N10120" i="1"/>
  <c r="N11132" i="1"/>
  <c r="N9943" i="1"/>
  <c r="N10224" i="1"/>
  <c r="N10464" i="1"/>
  <c r="N9899" i="1"/>
  <c r="N10048" i="1"/>
  <c r="N9991" i="1"/>
  <c r="N10121" i="1"/>
  <c r="N8119" i="1"/>
  <c r="N10364" i="1"/>
  <c r="N10465" i="1"/>
  <c r="N8115" i="1"/>
  <c r="N7077" i="1"/>
  <c r="N9900" i="1"/>
  <c r="N1521" i="1"/>
  <c r="N11888" i="1"/>
  <c r="N5260" i="1"/>
  <c r="N9487" i="1"/>
  <c r="N687" i="1"/>
  <c r="N8817" i="1"/>
  <c r="N10466" i="1"/>
  <c r="N10089" i="1"/>
  <c r="N10049" i="1"/>
  <c r="N8885" i="1"/>
  <c r="N12457" i="1"/>
  <c r="N12459" i="1"/>
  <c r="N12460" i="1"/>
  <c r="N12461" i="1"/>
  <c r="N10122" i="1"/>
  <c r="N8906" i="1"/>
  <c r="N4126" i="1"/>
  <c r="N4127" i="1"/>
  <c r="N11923" i="1"/>
  <c r="N10272" i="1"/>
  <c r="N9992" i="1"/>
  <c r="N10884" i="1"/>
  <c r="N10365" i="1"/>
  <c r="N8907" i="1"/>
  <c r="N8886" i="1"/>
  <c r="N10467" i="1"/>
  <c r="N10225" i="1"/>
  <c r="N11212" i="1"/>
  <c r="N5030" i="1"/>
  <c r="N10123" i="1"/>
  <c r="N10273" i="1"/>
  <c r="N8953" i="1"/>
  <c r="N5031" i="1"/>
  <c r="N3612" i="1"/>
  <c r="N9732" i="1"/>
  <c r="N7842" i="1"/>
  <c r="N9130" i="1"/>
  <c r="N7843" i="1"/>
  <c r="N9131" i="1"/>
  <c r="N7844" i="1"/>
  <c r="N9132" i="1"/>
  <c r="N7845" i="1"/>
  <c r="N9133" i="1"/>
  <c r="N11468" i="1"/>
  <c r="N11469" i="1"/>
  <c r="N9571" i="1"/>
  <c r="N11470" i="1"/>
  <c r="N9573" i="1"/>
  <c r="N11471" i="1"/>
  <c r="N9575" i="1"/>
  <c r="N9576" i="1"/>
  <c r="N9901" i="1"/>
  <c r="N10090" i="1"/>
  <c r="N9993" i="1"/>
  <c r="N8818" i="1"/>
  <c r="N12462" i="1"/>
  <c r="N10979" i="1"/>
  <c r="N12463" i="1"/>
  <c r="N10980" i="1"/>
  <c r="N12464" i="1"/>
  <c r="N10981" i="1"/>
  <c r="N12465" i="1"/>
  <c r="N10982" i="1"/>
  <c r="N8077" i="1"/>
  <c r="N10477" i="1"/>
  <c r="N10308" i="1"/>
  <c r="N10091" i="1"/>
  <c r="N10124" i="1"/>
  <c r="N8531" i="1"/>
  <c r="N9994" i="1"/>
  <c r="N11072" i="1"/>
  <c r="N8116" i="1"/>
  <c r="N11073" i="1"/>
  <c r="N11074" i="1"/>
  <c r="N11075" i="1"/>
  <c r="N3604" i="1"/>
  <c r="N10629" i="1"/>
  <c r="N10630" i="1"/>
  <c r="N10631" i="1"/>
  <c r="N10283" i="1"/>
  <c r="N10632" i="1"/>
  <c r="N12396" i="1"/>
  <c r="N12010" i="1"/>
  <c r="N12397" i="1"/>
  <c r="N12011" i="1"/>
  <c r="N12398" i="1"/>
  <c r="N12012" i="1"/>
  <c r="N12399" i="1"/>
  <c r="N12013" i="1"/>
  <c r="N8705" i="1"/>
  <c r="N10366" i="1"/>
  <c r="N1522" i="1"/>
  <c r="N10369" i="1"/>
  <c r="N10673" i="1"/>
  <c r="N9902" i="1"/>
  <c r="N7877" i="1"/>
  <c r="N7878" i="1"/>
  <c r="N7879" i="1"/>
  <c r="N7880" i="1"/>
  <c r="N10226" i="1"/>
  <c r="N9626" i="1"/>
  <c r="N10221" i="1"/>
  <c r="N5643" i="1"/>
  <c r="N8175" i="1"/>
  <c r="N8819" i="1"/>
  <c r="N11520" i="1"/>
  <c r="N11139" i="1"/>
  <c r="N12510" i="1"/>
  <c r="N2904" i="1"/>
  <c r="N11140" i="1"/>
  <c r="N12511" i="1"/>
  <c r="N12512" i="1"/>
  <c r="N11141" i="1"/>
  <c r="N10424" i="1"/>
  <c r="N11019" i="1"/>
  <c r="N11020" i="1"/>
  <c r="N11021" i="1"/>
  <c r="N11022" i="1"/>
  <c r="N8954" i="1"/>
  <c r="N12301" i="1"/>
  <c r="N12302" i="1"/>
  <c r="N12303" i="1"/>
  <c r="N12304" i="1"/>
  <c r="N12466" i="1"/>
  <c r="N12305" i="1"/>
  <c r="N12467" i="1"/>
  <c r="N12213" i="1"/>
  <c r="N12306" i="1"/>
  <c r="N12468" i="1"/>
  <c r="N9311" i="1"/>
  <c r="N8571" i="1"/>
  <c r="N9944" i="1"/>
  <c r="N10371" i="1"/>
  <c r="N11603" i="1"/>
  <c r="N9903" i="1"/>
  <c r="N9995" i="1"/>
  <c r="N11629" i="1"/>
  <c r="N12028" i="1"/>
  <c r="N163" i="1"/>
  <c r="N10425" i="1"/>
  <c r="N10092" i="1"/>
  <c r="N7078" i="1"/>
  <c r="N7079" i="1"/>
  <c r="N8572" i="1"/>
  <c r="N10426" i="1"/>
  <c r="N8532" i="1"/>
  <c r="N9904" i="1"/>
  <c r="N2627" i="1"/>
  <c r="N1638" i="1"/>
  <c r="N2477" i="1"/>
  <c r="N12513" i="1"/>
  <c r="N12514" i="1"/>
  <c r="N12515" i="1"/>
  <c r="N12516" i="1"/>
  <c r="N10284" i="1"/>
  <c r="N3045" i="1"/>
  <c r="N8706" i="1"/>
  <c r="N10468" i="1"/>
  <c r="N9905" i="1"/>
  <c r="N3117" i="1"/>
  <c r="N10373" i="1"/>
  <c r="N9945" i="1"/>
  <c r="N10274" i="1"/>
  <c r="N10374" i="1"/>
  <c r="N10309" i="1"/>
  <c r="N4007" i="1"/>
  <c r="N10469" i="1"/>
  <c r="N10524" i="1"/>
  <c r="N10093" i="1"/>
  <c r="N9906" i="1"/>
  <c r="N9907" i="1"/>
  <c r="N8908" i="1"/>
  <c r="N8909" i="1"/>
  <c r="N10285" i="1"/>
  <c r="N5334" i="1"/>
  <c r="N12517" i="1"/>
  <c r="N9391" i="1"/>
  <c r="N12518" i="1"/>
  <c r="N12519" i="1"/>
  <c r="N12520" i="1"/>
  <c r="N11472" i="1"/>
  <c r="N11473" i="1"/>
  <c r="N9708" i="1"/>
  <c r="N11474" i="1"/>
  <c r="N9710" i="1"/>
  <c r="N11475" i="1"/>
  <c r="N9712" i="1"/>
  <c r="N9713" i="1"/>
  <c r="N8707" i="1"/>
  <c r="N10094" i="1"/>
  <c r="N11521" i="1"/>
  <c r="N9717" i="1"/>
  <c r="N4178" i="1"/>
  <c r="N11604" i="1"/>
  <c r="N10286" i="1"/>
  <c r="N10222" i="1"/>
  <c r="N6035" i="1"/>
  <c r="N9946" i="1"/>
  <c r="N10478" i="1"/>
  <c r="N10885" i="1"/>
  <c r="N10287" i="1"/>
  <c r="N10525" i="1"/>
  <c r="N9154" i="1"/>
  <c r="N8820" i="1"/>
  <c r="N10375" i="1"/>
  <c r="N10470" i="1"/>
  <c r="N10050" i="1"/>
  <c r="N9156" i="1"/>
  <c r="N11961" i="1"/>
  <c r="N11962" i="1"/>
  <c r="N5326" i="1"/>
  <c r="N10471" i="1"/>
  <c r="N11963" i="1"/>
  <c r="N11964" i="1"/>
  <c r="N11965" i="1"/>
  <c r="N11966" i="1"/>
  <c r="N12521" i="1"/>
  <c r="N8821" i="1"/>
  <c r="N12522" i="1"/>
  <c r="N12523" i="1"/>
  <c r="N12524" i="1"/>
  <c r="N9134" i="1"/>
  <c r="N9137" i="1"/>
  <c r="N9138" i="1"/>
  <c r="N9139" i="1"/>
  <c r="N5569" i="1"/>
  <c r="N10983" i="1"/>
  <c r="N12014" i="1"/>
  <c r="N10984" i="1"/>
  <c r="N12015" i="1"/>
  <c r="N10985" i="1"/>
  <c r="N8120" i="1"/>
  <c r="N11516" i="1"/>
  <c r="N10376" i="1"/>
  <c r="N169" i="1"/>
  <c r="N10138" i="1"/>
  <c r="N9338" i="1"/>
  <c r="N9339" i="1"/>
  <c r="N9340" i="1"/>
  <c r="N10125" i="1"/>
  <c r="N10288" i="1"/>
  <c r="N10051" i="1"/>
  <c r="N12037" i="1"/>
  <c r="N10377" i="1"/>
  <c r="N9947" i="1"/>
  <c r="N8593" i="1"/>
  <c r="N10052" i="1"/>
  <c r="N10427" i="1"/>
  <c r="N12038" i="1"/>
  <c r="N8865" i="1"/>
  <c r="N171" i="1"/>
  <c r="N310" i="1"/>
  <c r="N9733" i="1"/>
  <c r="N11554" i="1"/>
  <c r="N378" i="1"/>
  <c r="N11555" i="1"/>
  <c r="N381" i="1"/>
  <c r="N382" i="1"/>
  <c r="N2993" i="1"/>
  <c r="N383" i="1"/>
  <c r="N11076" i="1"/>
  <c r="N384" i="1"/>
  <c r="N11077" i="1"/>
  <c r="N12483" i="1"/>
  <c r="N387" i="1"/>
  <c r="N11078" i="1"/>
  <c r="N12484" i="1"/>
  <c r="N388" i="1"/>
  <c r="N11079" i="1"/>
  <c r="N12485" i="1"/>
  <c r="N390" i="1"/>
  <c r="N11967" i="1"/>
  <c r="N12486" i="1"/>
  <c r="N394" i="1"/>
  <c r="N11968" i="1"/>
  <c r="N11969" i="1"/>
  <c r="N11970" i="1"/>
  <c r="N3046" i="1"/>
  <c r="N12525" i="1"/>
  <c r="N12526" i="1"/>
  <c r="N12527" i="1"/>
  <c r="N12528" i="1"/>
  <c r="N8866" i="1"/>
  <c r="N8887" i="1"/>
  <c r="N8708" i="1"/>
  <c r="N8150" i="1"/>
  <c r="N10275" i="1"/>
  <c r="N8078" i="1"/>
  <c r="N9948" i="1"/>
  <c r="N10378" i="1"/>
  <c r="N8735" i="1"/>
  <c r="N9817" i="1"/>
  <c r="N7080" i="1"/>
  <c r="N7081" i="1"/>
  <c r="N4128" i="1"/>
  <c r="N10428" i="1"/>
  <c r="N5976" i="1"/>
  <c r="N9949" i="1"/>
  <c r="N9950" i="1"/>
  <c r="N8804" i="1"/>
  <c r="N10227" i="1"/>
  <c r="N12039" i="1"/>
  <c r="N9951" i="1"/>
  <c r="N8121" i="1"/>
  <c r="N5988" i="1"/>
  <c r="N5987" i="1"/>
  <c r="N5055" i="1"/>
  <c r="N7955" i="1"/>
  <c r="N7790" i="1"/>
  <c r="N4970" i="1"/>
  <c r="N3578" i="1"/>
  <c r="N5261" i="1"/>
  <c r="N7956" i="1"/>
  <c r="N7791" i="1"/>
  <c r="N3563" i="1"/>
  <c r="N3561" i="1"/>
  <c r="N3027" i="1"/>
  <c r="N3037" i="1"/>
  <c r="N4971" i="1"/>
  <c r="N5405" i="1"/>
  <c r="N5189" i="1"/>
  <c r="N7957" i="1"/>
  <c r="N4129" i="1"/>
  <c r="N4146" i="1"/>
  <c r="N4215" i="1"/>
  <c r="N4179" i="1"/>
  <c r="N7958" i="1"/>
  <c r="N7959" i="1"/>
  <c r="N2909" i="1"/>
  <c r="N2910" i="1"/>
  <c r="N2670" i="1"/>
  <c r="N7960" i="1"/>
  <c r="N3972" i="1"/>
  <c r="N4008" i="1"/>
  <c r="N4030" i="1"/>
  <c r="N3973" i="1"/>
  <c r="N4031" i="1"/>
  <c r="N7961" i="1"/>
  <c r="N4032" i="1"/>
  <c r="N4009" i="1"/>
  <c r="N3974" i="1"/>
  <c r="N7962" i="1"/>
  <c r="N10717" i="1"/>
  <c r="N4033" i="1"/>
  <c r="N4010" i="1"/>
  <c r="N3975" i="1"/>
  <c r="N7963" i="1"/>
  <c r="N4034" i="1"/>
  <c r="N4011" i="1"/>
  <c r="N3976" i="1"/>
  <c r="N7964" i="1"/>
  <c r="N4216" i="1"/>
  <c r="N4148" i="1"/>
  <c r="N7965" i="1"/>
  <c r="N11971" i="1"/>
  <c r="N7966" i="1"/>
  <c r="N11972" i="1"/>
  <c r="N7967" i="1"/>
  <c r="N7968" i="1"/>
  <c r="N11973" i="1"/>
  <c r="N7846" i="1"/>
  <c r="N7969" i="1"/>
  <c r="N11974" i="1"/>
  <c r="N7847" i="1"/>
  <c r="N7970" i="1"/>
  <c r="N7848" i="1"/>
  <c r="N11585" i="1"/>
  <c r="N12243" i="1"/>
  <c r="N7971" i="1"/>
  <c r="N10633" i="1"/>
  <c r="N4061" i="1"/>
  <c r="N3141" i="1"/>
  <c r="N7849" i="1"/>
  <c r="N11586" i="1"/>
  <c r="N12244" i="1"/>
  <c r="N7972" i="1"/>
  <c r="N10634" i="1"/>
  <c r="N11587" i="1"/>
  <c r="N12245" i="1"/>
  <c r="N3019" i="1"/>
  <c r="N7973" i="1"/>
  <c r="N12529" i="1"/>
  <c r="N11588" i="1"/>
  <c r="N12246" i="1"/>
  <c r="N12530" i="1"/>
  <c r="N12531" i="1"/>
  <c r="N12532" i="1"/>
  <c r="N12274" i="1"/>
  <c r="N10228" i="1"/>
  <c r="N12275" i="1"/>
  <c r="N10223" i="1"/>
  <c r="N12276" i="1"/>
  <c r="N12277" i="1"/>
  <c r="N12307" i="1"/>
  <c r="N8867" i="1"/>
  <c r="N12040" i="1"/>
  <c r="N12417" i="1"/>
  <c r="N862" i="1"/>
  <c r="N10310" i="1"/>
  <c r="N8079" i="1"/>
  <c r="N10479" i="1"/>
  <c r="N8832" i="1"/>
  <c r="N10229" i="1"/>
  <c r="N10429" i="1"/>
  <c r="N10095" i="1"/>
  <c r="N11213" i="1"/>
  <c r="N9908" i="1"/>
  <c r="N9655" i="1"/>
  <c r="N10139" i="1"/>
  <c r="N1523" i="1"/>
  <c r="N854" i="1"/>
  <c r="N10430" i="1"/>
  <c r="N10472" i="1"/>
  <c r="N10431" i="1"/>
  <c r="N9953" i="1"/>
  <c r="N8956" i="1"/>
  <c r="N9942" i="1"/>
  <c r="N11605" i="1"/>
  <c r="N2965" i="1"/>
  <c r="N10311" i="1"/>
  <c r="N10126" i="1"/>
  <c r="N11975" i="1"/>
  <c r="N11976" i="1"/>
  <c r="N11977" i="1"/>
  <c r="N11978" i="1"/>
  <c r="N12533" i="1"/>
  <c r="N9952" i="1"/>
  <c r="N12536" i="1"/>
  <c r="N9954" i="1"/>
  <c r="N8009" i="1"/>
  <c r="N12537" i="1"/>
  <c r="N12538" i="1"/>
  <c r="N9958" i="1"/>
  <c r="N9959" i="1"/>
  <c r="N4149" i="1"/>
  <c r="N8547" i="1"/>
  <c r="N10289" i="1"/>
  <c r="N9955" i="1"/>
  <c r="N9996" i="1"/>
  <c r="N11522" i="1"/>
  <c r="N7883" i="1"/>
  <c r="N7884" i="1"/>
  <c r="N7885" i="1"/>
  <c r="N7886" i="1"/>
  <c r="N8868" i="1"/>
  <c r="N10276" i="1"/>
  <c r="N8963" i="1"/>
  <c r="N10473" i="1"/>
  <c r="N3936" i="1"/>
  <c r="N10290" i="1"/>
  <c r="N9997" i="1"/>
  <c r="N8576" i="1"/>
  <c r="N9734" i="1"/>
  <c r="N11023" i="1"/>
  <c r="N11024" i="1"/>
  <c r="N9956" i="1"/>
  <c r="N11025" i="1"/>
  <c r="N11026" i="1"/>
  <c r="N10635" i="1"/>
  <c r="N11979" i="1"/>
  <c r="N10636" i="1"/>
  <c r="N11980" i="1"/>
  <c r="N10637" i="1"/>
  <c r="N11981" i="1"/>
  <c r="N11476" i="1"/>
  <c r="N11982" i="1"/>
  <c r="N11477" i="1"/>
  <c r="N11478" i="1"/>
  <c r="N12400" i="1"/>
  <c r="N11479" i="1"/>
  <c r="N12401" i="1"/>
  <c r="N12539" i="1"/>
  <c r="N10526" i="1"/>
  <c r="N10230" i="1"/>
  <c r="N10432" i="1"/>
  <c r="N11606" i="1"/>
  <c r="N11556" i="1"/>
  <c r="N11557" i="1"/>
  <c r="N10379" i="1"/>
  <c r="N11558" i="1"/>
  <c r="N10231" i="1"/>
  <c r="N10277" i="1"/>
  <c r="N11630" i="1"/>
  <c r="N10433" i="1"/>
  <c r="N8192" i="1"/>
  <c r="N76" i="1"/>
  <c r="N9545" i="1"/>
  <c r="N10527" i="1"/>
  <c r="N9957" i="1"/>
  <c r="N11133" i="1"/>
  <c r="N11027" i="1"/>
  <c r="N11031" i="1"/>
  <c r="N8709" i="1"/>
  <c r="N11032" i="1"/>
  <c r="N5072" i="1"/>
  <c r="N11033" i="1"/>
  <c r="N9140" i="1"/>
  <c r="N9141" i="1"/>
  <c r="N9142" i="1"/>
  <c r="N11983" i="1"/>
  <c r="N11984" i="1"/>
  <c r="N11985" i="1"/>
  <c r="N8010" i="1"/>
  <c r="N11986" i="1"/>
  <c r="N10232" i="1"/>
  <c r="N10096" i="1"/>
  <c r="N8822" i="1"/>
  <c r="N4180" i="1"/>
  <c r="N9960" i="1"/>
  <c r="N12041" i="1"/>
  <c r="N9961" i="1"/>
  <c r="N10097" i="1"/>
  <c r="N11242" i="1"/>
  <c r="N10480" i="1"/>
  <c r="N10312" i="1"/>
  <c r="N11413" i="1"/>
  <c r="N11134" i="1"/>
  <c r="N10140" i="1"/>
  <c r="N9998" i="1"/>
  <c r="N10434" i="1"/>
  <c r="N10435" i="1"/>
  <c r="N12042" i="1"/>
  <c r="N5238" i="1"/>
  <c r="N7792" i="1"/>
  <c r="N7793" i="1"/>
  <c r="N7794" i="1"/>
  <c r="N7795" i="1"/>
  <c r="N11080" i="1"/>
  <c r="N10313" i="1"/>
  <c r="N11081" i="1"/>
  <c r="N3047" i="1"/>
  <c r="N11082" i="1"/>
  <c r="N11083" i="1"/>
  <c r="N9750" i="1"/>
  <c r="N9546" i="1"/>
  <c r="N11034" i="1"/>
  <c r="N11035" i="1"/>
  <c r="N11036" i="1"/>
  <c r="N11038" i="1"/>
  <c r="N9962" i="1"/>
  <c r="N8754" i="1"/>
  <c r="N7887" i="1"/>
  <c r="N7888" i="1"/>
  <c r="N7889" i="1"/>
  <c r="N7890" i="1"/>
  <c r="N8833" i="1"/>
  <c r="N8710" i="1"/>
  <c r="N10530" i="1"/>
  <c r="N10993" i="1"/>
  <c r="N9963" i="1"/>
  <c r="N10481" i="1"/>
  <c r="N8176" i="1"/>
  <c r="N10474" i="1"/>
  <c r="N1524" i="1"/>
  <c r="N9735" i="1"/>
  <c r="N10081" i="1"/>
  <c r="N10082" i="1"/>
  <c r="N10083" i="1"/>
  <c r="N12029" i="1"/>
  <c r="N2628" i="1"/>
  <c r="N10127" i="1"/>
  <c r="N10054" i="1"/>
  <c r="N8742" i="1"/>
  <c r="N12487" i="1"/>
  <c r="N403" i="1"/>
  <c r="N12488" i="1"/>
  <c r="N404" i="1"/>
  <c r="N405" i="1"/>
  <c r="N10098" i="1"/>
  <c r="N407" i="1"/>
  <c r="N7854" i="1"/>
  <c r="N7855" i="1"/>
  <c r="N7856" i="1"/>
  <c r="N7857" i="1"/>
  <c r="N11039" i="1"/>
  <c r="N11041" i="1"/>
  <c r="N11042" i="1"/>
  <c r="N11043" i="1"/>
  <c r="N10314" i="1"/>
  <c r="N9547" i="1"/>
  <c r="N9073" i="1"/>
  <c r="N8162" i="1"/>
  <c r="N10099" i="1"/>
  <c r="N10528" i="1"/>
  <c r="N10475" i="1"/>
  <c r="N10531" i="1"/>
  <c r="N8711" i="1"/>
  <c r="N10436" i="1"/>
  <c r="N10532" i="1"/>
  <c r="N10482" i="1"/>
  <c r="N10233" i="1"/>
  <c r="N9048" i="1"/>
  <c r="N2595" i="1"/>
  <c r="N10638" i="1"/>
  <c r="N10639" i="1"/>
  <c r="N10640" i="1"/>
  <c r="N10641" i="1"/>
  <c r="N10315" i="1"/>
  <c r="N8177" i="1"/>
  <c r="N10437" i="1"/>
  <c r="N9964" i="1"/>
  <c r="N10234" i="1"/>
  <c r="N10235" i="1"/>
  <c r="N9936" i="1"/>
  <c r="N10055" i="1"/>
  <c r="N10483" i="1"/>
  <c r="N10236" i="1"/>
  <c r="N10056" i="1"/>
  <c r="N8838" i="1"/>
  <c r="N10438" i="1"/>
  <c r="N11373" i="1"/>
  <c r="N4150" i="1"/>
  <c r="N4151" i="1"/>
  <c r="N4152" i="1"/>
  <c r="N8888" i="1"/>
  <c r="N10057" i="1"/>
  <c r="N10128" i="1"/>
  <c r="N10439" i="1"/>
  <c r="N8712" i="1"/>
  <c r="N7891" i="1"/>
  <c r="N7892" i="1"/>
  <c r="N7893" i="1"/>
  <c r="N7894" i="1"/>
  <c r="N10316" i="1"/>
  <c r="N12043" i="1"/>
  <c r="N10334" i="1"/>
  <c r="N10152" i="1"/>
  <c r="N10153" i="1"/>
  <c r="N10154" i="1"/>
  <c r="N10155" i="1"/>
  <c r="N10156" i="1"/>
  <c r="N10157" i="1"/>
  <c r="N10158" i="1"/>
  <c r="N10159" i="1"/>
  <c r="N10058" i="1"/>
  <c r="N12489" i="1"/>
  <c r="N12490" i="1"/>
  <c r="N9143" i="1"/>
  <c r="N9144" i="1"/>
  <c r="N9145" i="1"/>
  <c r="N9146" i="1"/>
  <c r="N8823" i="1"/>
  <c r="N10059" i="1"/>
  <c r="N8548" i="1"/>
  <c r="N9965" i="1"/>
  <c r="N10060" i="1"/>
  <c r="N7082" i="1"/>
  <c r="N7083" i="1"/>
  <c r="N7084" i="1"/>
  <c r="N10291" i="1"/>
  <c r="N10237" i="1"/>
  <c r="N8178" i="1"/>
  <c r="N10172" i="1"/>
  <c r="N11631" i="1"/>
  <c r="N10061" i="1"/>
  <c r="N7974" i="1"/>
  <c r="N7975" i="1"/>
  <c r="N7976" i="1"/>
  <c r="N7977" i="1"/>
  <c r="N9392" i="1"/>
  <c r="N10062" i="1"/>
  <c r="N10484" i="1"/>
  <c r="N11507" i="1"/>
  <c r="N10485" i="1"/>
  <c r="N10886" i="1"/>
  <c r="N10129" i="1"/>
  <c r="N10644" i="1"/>
  <c r="N12334" i="1"/>
  <c r="N10645" i="1"/>
  <c r="N9751" i="1"/>
  <c r="N12335" i="1"/>
  <c r="N2994" i="1"/>
  <c r="N10646" i="1"/>
  <c r="N2480" i="1"/>
  <c r="N12336" i="1"/>
  <c r="N12337" i="1"/>
  <c r="N12338" i="1"/>
  <c r="N10100" i="1"/>
  <c r="N7796" i="1"/>
  <c r="N12339" i="1"/>
  <c r="N5282" i="1"/>
  <c r="N7797" i="1"/>
  <c r="N12340" i="1"/>
  <c r="N7798" i="1"/>
  <c r="N7799" i="1"/>
  <c r="N11084" i="1"/>
  <c r="N11085" i="1"/>
  <c r="N11086" i="1"/>
  <c r="N11087" i="1"/>
  <c r="N10141" i="1"/>
  <c r="N11480" i="1"/>
  <c r="N10486" i="1"/>
  <c r="N9393" i="1"/>
  <c r="N10533" i="1"/>
  <c r="N12044" i="1"/>
  <c r="N10238" i="1"/>
  <c r="N12045" i="1"/>
  <c r="N10130" i="1"/>
  <c r="N8889" i="1"/>
  <c r="N10380" i="1"/>
  <c r="N8890" i="1"/>
  <c r="N9394" i="1"/>
  <c r="N10131" i="1"/>
  <c r="N3937" i="1"/>
  <c r="N3938" i="1"/>
  <c r="N3940" i="1"/>
  <c r="N3941" i="1"/>
  <c r="N10440" i="1"/>
  <c r="N10381" i="1"/>
  <c r="N8871" i="1"/>
  <c r="N11607" i="1"/>
  <c r="N10441" i="1"/>
  <c r="N10101" i="1"/>
  <c r="N8755" i="1"/>
  <c r="N10382" i="1"/>
  <c r="N8824" i="1"/>
  <c r="N8743" i="1"/>
  <c r="N8163" i="1"/>
  <c r="N10244" i="1"/>
  <c r="N4181" i="1"/>
  <c r="N2629" i="1"/>
  <c r="N2966" i="1"/>
  <c r="N10647" i="1"/>
  <c r="N10648" i="1"/>
  <c r="N10649" i="1"/>
  <c r="N10487" i="1"/>
  <c r="N10650" i="1"/>
  <c r="N5408" i="1"/>
  <c r="N10317" i="1"/>
  <c r="N10442" i="1"/>
  <c r="N10443" i="1"/>
  <c r="N8717" i="1"/>
  <c r="N9966" i="1"/>
  <c r="N10259" i="1"/>
  <c r="N10000" i="1"/>
  <c r="N10304" i="1"/>
  <c r="N10996" i="1"/>
  <c r="N10488" i="1"/>
  <c r="N9074" i="1"/>
  <c r="N10383" i="1"/>
  <c r="N9395" i="1"/>
  <c r="N11523" i="1"/>
  <c r="N8872" i="1"/>
  <c r="N10534" i="1"/>
  <c r="N10318" i="1"/>
  <c r="N10271" i="1"/>
  <c r="N7895" i="1"/>
  <c r="N7896" i="1"/>
  <c r="N11608" i="1"/>
  <c r="N4112" i="1"/>
  <c r="N3118" i="1"/>
  <c r="N11896" i="1"/>
  <c r="N9396" i="1"/>
  <c r="N9397" i="1"/>
  <c r="N9398" i="1"/>
  <c r="N10063" i="1"/>
  <c r="N10384" i="1"/>
  <c r="N9967" i="1"/>
  <c r="N5989" i="1"/>
  <c r="N5099" i="1"/>
  <c r="N4266" i="1"/>
  <c r="N3634" i="1"/>
  <c r="N4035" i="1"/>
  <c r="N4012" i="1"/>
  <c r="N3977" i="1"/>
  <c r="N3942" i="1"/>
  <c r="N5183" i="1"/>
  <c r="N5342" i="1"/>
  <c r="N11142" i="1"/>
  <c r="N3119" i="1"/>
  <c r="N1991" i="1"/>
  <c r="N1993" i="1"/>
  <c r="N4217" i="1"/>
  <c r="N4153" i="1"/>
  <c r="N4218" i="1"/>
  <c r="N4182" i="1"/>
  <c r="N2669" i="1"/>
  <c r="N4013" i="1"/>
  <c r="N10651" i="1"/>
  <c r="N10652" i="1"/>
  <c r="N3978" i="1"/>
  <c r="N4014" i="1"/>
  <c r="N4037" i="1"/>
  <c r="N4015" i="1"/>
  <c r="N4038" i="1"/>
  <c r="N3979" i="1"/>
  <c r="N10653" i="1"/>
  <c r="N10654" i="1"/>
  <c r="N1580" i="1"/>
  <c r="N5197" i="1"/>
  <c r="N8744" i="1"/>
  <c r="N11589" i="1"/>
  <c r="N11590" i="1"/>
  <c r="N7858" i="1"/>
  <c r="N11591" i="1"/>
  <c r="N7859" i="1"/>
  <c r="N11592" i="1"/>
  <c r="N7860" i="1"/>
  <c r="N10239" i="1"/>
  <c r="N7861" i="1"/>
  <c r="N10642" i="1"/>
  <c r="N10643" i="1"/>
  <c r="N10319" i="1"/>
  <c r="N10535" i="1"/>
  <c r="N311" i="1"/>
  <c r="N8869" i="1"/>
  <c r="N10102" i="1"/>
  <c r="N11135" i="1"/>
  <c r="N8873" i="1"/>
  <c r="N10240" i="1"/>
  <c r="N9399" i="1"/>
  <c r="N9400" i="1"/>
  <c r="N10489" i="1"/>
  <c r="N8825" i="1"/>
  <c r="N10490" i="1"/>
  <c r="N10142" i="1"/>
  <c r="N9401" i="1"/>
  <c r="N10132" i="1"/>
  <c r="N10173" i="1"/>
  <c r="N8122" i="1"/>
  <c r="N9402" i="1"/>
  <c r="N8910" i="1"/>
  <c r="N10064" i="1"/>
  <c r="N9403" i="1"/>
  <c r="N8718" i="1"/>
  <c r="N11414" i="1"/>
  <c r="N9404" i="1"/>
  <c r="N8745" i="1"/>
  <c r="N9405" i="1"/>
  <c r="N11214" i="1"/>
  <c r="N10241" i="1"/>
  <c r="N10133" i="1"/>
  <c r="N10292" i="1"/>
  <c r="N9406" i="1"/>
  <c r="N9407" i="1"/>
  <c r="N9968" i="1"/>
  <c r="N11318" i="1"/>
  <c r="N10134" i="1"/>
  <c r="N11319" i="1"/>
  <c r="N11320" i="1"/>
  <c r="N10143" i="1"/>
  <c r="N10367" i="1"/>
  <c r="N10368" i="1"/>
  <c r="N11415" i="1"/>
  <c r="N10370" i="1"/>
  <c r="N10655" i="1"/>
  <c r="N10372" i="1"/>
  <c r="N10656" i="1"/>
  <c r="N10657" i="1"/>
  <c r="N12491" i="1"/>
  <c r="N3048" i="1"/>
  <c r="N10658" i="1"/>
  <c r="N12492" i="1"/>
  <c r="N12493" i="1"/>
  <c r="N11088" i="1"/>
  <c r="N12494" i="1"/>
  <c r="N11089" i="1"/>
  <c r="N11090" i="1"/>
  <c r="N8594" i="1"/>
  <c r="N10385" i="1"/>
  <c r="N11091" i="1"/>
  <c r="N9408" i="1"/>
  <c r="N9409" i="1"/>
  <c r="N8746" i="1"/>
  <c r="N7085" i="1"/>
  <c r="N8891" i="1"/>
  <c r="N10103" i="1"/>
  <c r="N172" i="1"/>
  <c r="N9410" i="1"/>
  <c r="N9411" i="1"/>
  <c r="N12046" i="1"/>
  <c r="N9412" i="1"/>
  <c r="N9413" i="1"/>
  <c r="N10444" i="1"/>
  <c r="N9414" i="1"/>
  <c r="N8719" i="1"/>
  <c r="N9415" i="1"/>
  <c r="N8577" i="1"/>
  <c r="N4403" i="1"/>
  <c r="N5209" i="1"/>
  <c r="N10445" i="1"/>
  <c r="N9416" i="1"/>
  <c r="N9417" i="1"/>
  <c r="N10242" i="1"/>
  <c r="N173" i="1"/>
  <c r="N9418" i="1"/>
  <c r="N9419" i="1"/>
  <c r="N10104" i="1"/>
  <c r="N8747" i="1"/>
  <c r="N9420" i="1"/>
  <c r="N10320" i="1"/>
  <c r="N10536" i="1"/>
  <c r="N10144" i="1"/>
  <c r="N9421" i="1"/>
  <c r="N9422" i="1"/>
  <c r="N10001" i="1"/>
  <c r="N10065" i="1"/>
  <c r="N10321" i="1"/>
  <c r="N9423" i="1"/>
  <c r="N9424" i="1"/>
  <c r="N4154" i="1"/>
  <c r="N11321" i="1"/>
  <c r="N11322" i="1"/>
  <c r="N11323" i="1"/>
  <c r="N11324" i="1"/>
  <c r="N9425" i="1"/>
  <c r="N5262" i="1"/>
  <c r="N7800" i="1"/>
  <c r="N7801" i="1"/>
  <c r="N7802" i="1"/>
  <c r="N7803" i="1"/>
  <c r="N8011" i="1"/>
  <c r="N8012" i="1"/>
  <c r="N12495" i="1"/>
  <c r="N8013" i="1"/>
  <c r="N12496" i="1"/>
  <c r="N8014" i="1"/>
  <c r="N12497" i="1"/>
  <c r="N8015" i="1"/>
  <c r="N12498" i="1"/>
  <c r="N12247" i="1"/>
  <c r="N8016" i="1"/>
  <c r="N12499" i="1"/>
  <c r="N12248" i="1"/>
  <c r="N8017" i="1"/>
  <c r="N12249" i="1"/>
  <c r="N8018" i="1"/>
  <c r="N12250" i="1"/>
  <c r="N8019" i="1"/>
  <c r="N9426" i="1"/>
  <c r="N9427" i="1"/>
  <c r="N10322" i="1"/>
  <c r="N9736" i="1"/>
  <c r="N175" i="1"/>
  <c r="N9428" i="1"/>
  <c r="N9429" i="1"/>
  <c r="N8595" i="1"/>
  <c r="N9086" i="1"/>
  <c r="N8713" i="1"/>
  <c r="N10538" i="1"/>
  <c r="N9430" i="1"/>
  <c r="N9431" i="1"/>
  <c r="N12500" i="1"/>
  <c r="N12501" i="1"/>
  <c r="N12502" i="1"/>
  <c r="N12503" i="1"/>
  <c r="N12278" i="1"/>
  <c r="N10540" i="1"/>
  <c r="N10066" i="1"/>
  <c r="N10541" i="1"/>
  <c r="N9432" i="1"/>
  <c r="N10446" i="1"/>
  <c r="N8791" i="1"/>
  <c r="N8892" i="1"/>
  <c r="N9433" i="1"/>
  <c r="N10386" i="1"/>
  <c r="N10002" i="1"/>
  <c r="N10718" i="1"/>
  <c r="N10067" i="1"/>
  <c r="N9434" i="1"/>
  <c r="N10243" i="1"/>
  <c r="N9435" i="1"/>
  <c r="N5088" i="1"/>
  <c r="N7898" i="1"/>
  <c r="N7899" i="1"/>
  <c r="N9049" i="1"/>
  <c r="N8533" i="1"/>
  <c r="N12341" i="1"/>
  <c r="N12342" i="1"/>
  <c r="N12343" i="1"/>
  <c r="N12344" i="1"/>
  <c r="N5263" i="1"/>
  <c r="N8919" i="1"/>
  <c r="N10659" i="1"/>
  <c r="N10660" i="1"/>
  <c r="N9436" i="1"/>
  <c r="N10661" i="1"/>
  <c r="N8874" i="1"/>
  <c r="N10662" i="1"/>
  <c r="N10323" i="1"/>
  <c r="N9437" i="1"/>
  <c r="N10719" i="1"/>
  <c r="N8720" i="1"/>
  <c r="N9438" i="1"/>
  <c r="N9439" i="1"/>
  <c r="N10543" i="1"/>
  <c r="N10324" i="1"/>
  <c r="N10068" i="1"/>
  <c r="N8667" i="1"/>
  <c r="N9440" i="1"/>
  <c r="N10545" i="1"/>
  <c r="N9441" i="1"/>
  <c r="N9442" i="1"/>
  <c r="N9443" i="1"/>
  <c r="N10245" i="1"/>
  <c r="N11215" i="1"/>
  <c r="N8911" i="1"/>
  <c r="N9444" i="1"/>
  <c r="N10069" i="1"/>
  <c r="N10070" i="1"/>
  <c r="N9445" i="1"/>
  <c r="N10491" i="1"/>
  <c r="N9446" i="1"/>
  <c r="N10071" i="1"/>
  <c r="N10105" i="1"/>
  <c r="N9447" i="1"/>
  <c r="N9448" i="1"/>
  <c r="N10447" i="1"/>
  <c r="N10145" i="1"/>
  <c r="N4130" i="1"/>
  <c r="N7900" i="1"/>
  <c r="N10537" i="1"/>
  <c r="N7901" i="1"/>
  <c r="N10539" i="1"/>
  <c r="N7902" i="1"/>
  <c r="N2995" i="1"/>
  <c r="N10542" i="1"/>
  <c r="N7903" i="1"/>
  <c r="N10544" i="1"/>
  <c r="N11325" i="1"/>
  <c r="N11326" i="1"/>
  <c r="N11327" i="1"/>
  <c r="N11328" i="1"/>
  <c r="N10549" i="1"/>
  <c r="N10135" i="1"/>
  <c r="N5073" i="1"/>
  <c r="N10387" i="1"/>
  <c r="N11092" i="1"/>
  <c r="N11093" i="1"/>
  <c r="N11094" i="1"/>
  <c r="N11095" i="1"/>
  <c r="N9449" i="1"/>
  <c r="N9450" i="1"/>
  <c r="N10246" i="1"/>
  <c r="N10720" i="1"/>
  <c r="N10721" i="1"/>
  <c r="N10722" i="1"/>
  <c r="N10146" i="1"/>
  <c r="N4219" i="1"/>
  <c r="N9451" i="1"/>
  <c r="N8912" i="1"/>
  <c r="N10072" i="1"/>
  <c r="N11924" i="1"/>
  <c r="N10887" i="1"/>
  <c r="N10003" i="1"/>
  <c r="N10723" i="1"/>
  <c r="N7862" i="1"/>
  <c r="N313" i="1"/>
  <c r="N10724" i="1"/>
  <c r="N10725" i="1"/>
  <c r="N8805" i="1"/>
  <c r="N10136" i="1"/>
  <c r="N10388" i="1"/>
  <c r="N10073" i="1"/>
  <c r="N10726" i="1"/>
  <c r="N10727" i="1"/>
  <c r="N10728" i="1"/>
  <c r="N10546" i="1"/>
  <c r="N8193" i="1"/>
  <c r="N8870" i="1"/>
  <c r="N1499" i="1"/>
  <c r="N4039" i="1"/>
  <c r="N4040" i="1"/>
  <c r="N11045" i="1"/>
  <c r="N4041" i="1"/>
  <c r="N11416" i="1"/>
  <c r="N11046" i="1"/>
  <c r="N4042" i="1"/>
  <c r="N4043" i="1"/>
  <c r="N11047" i="1"/>
  <c r="N4044" i="1"/>
  <c r="N4047" i="1"/>
  <c r="N11049" i="1"/>
  <c r="N2968" i="1"/>
  <c r="N11050" i="1"/>
  <c r="N11051" i="1"/>
  <c r="N7904" i="1"/>
  <c r="N11052" i="1"/>
  <c r="N7905" i="1"/>
  <c r="N9452" i="1"/>
  <c r="N11053" i="1"/>
  <c r="N7906" i="1"/>
  <c r="N7907" i="1"/>
  <c r="N10609" i="1"/>
  <c r="N10610" i="1"/>
  <c r="N10611" i="1"/>
  <c r="N10612" i="1"/>
  <c r="N10663" i="1"/>
  <c r="N10664" i="1"/>
  <c r="N10665" i="1"/>
  <c r="N10666" i="1"/>
  <c r="N7978" i="1"/>
  <c r="N7979" i="1"/>
  <c r="N7980" i="1"/>
  <c r="N12504" i="1"/>
  <c r="N7981" i="1"/>
  <c r="N10729" i="1"/>
  <c r="N9453" i="1"/>
  <c r="N10106" i="1"/>
  <c r="N9776" i="1"/>
  <c r="N9777" i="1"/>
  <c r="N9778" i="1"/>
  <c r="N9656" i="1"/>
  <c r="N10730" i="1"/>
  <c r="N8179" i="1"/>
  <c r="N10389" i="1"/>
  <c r="N10074" i="1"/>
  <c r="N10107" i="1"/>
  <c r="N8893" i="1"/>
  <c r="N8792" i="1"/>
  <c r="N8875" i="1"/>
  <c r="N10731" i="1"/>
  <c r="N10492" i="1"/>
  <c r="N8549" i="1"/>
  <c r="N8806" i="1"/>
  <c r="N10325" i="1"/>
  <c r="N10547" i="1"/>
  <c r="N10390" i="1"/>
  <c r="N3943" i="1"/>
  <c r="N10732" i="1"/>
  <c r="N10004" i="1"/>
  <c r="N10733" i="1"/>
  <c r="N10493" i="1"/>
  <c r="N10326" i="1"/>
  <c r="N10108" i="1"/>
  <c r="N9548" i="1"/>
  <c r="N9454" i="1"/>
  <c r="N10734" i="1"/>
  <c r="N8198" i="1"/>
  <c r="N10327" i="1"/>
  <c r="N8180" i="1"/>
  <c r="N9061" i="1"/>
  <c r="N9455" i="1"/>
  <c r="N9456" i="1"/>
  <c r="N9457" i="1"/>
  <c r="N10494" i="1"/>
  <c r="N8852" i="1"/>
  <c r="N9458" i="1"/>
  <c r="N10548" i="1"/>
  <c r="N9459" i="1"/>
  <c r="N10550" i="1"/>
  <c r="N10448" i="1"/>
  <c r="N5078" i="1"/>
  <c r="N4537" i="1"/>
  <c r="N11329" i="1"/>
  <c r="N11330" i="1"/>
  <c r="N11331" i="1"/>
  <c r="N11332" i="1"/>
  <c r="N3049" i="1"/>
  <c r="N12251" i="1"/>
  <c r="N12252" i="1"/>
  <c r="N12253" i="1"/>
  <c r="N10328" i="1"/>
  <c r="N8199" i="1"/>
  <c r="N10137" i="1"/>
  <c r="N10391" i="1"/>
  <c r="N11417" i="1"/>
  <c r="N10735" i="1"/>
  <c r="N10736" i="1"/>
  <c r="N10737" i="1"/>
  <c r="N77" i="1"/>
  <c r="N9160" i="1"/>
  <c r="N10738" i="1"/>
  <c r="N10739" i="1"/>
  <c r="N12047" i="1"/>
  <c r="N10335" i="1"/>
  <c r="N10692" i="1"/>
  <c r="N10740" i="1"/>
  <c r="N10741" i="1"/>
  <c r="N10742" i="1"/>
  <c r="N8181" i="1"/>
  <c r="N11517" i="1"/>
  <c r="N10743" i="1"/>
  <c r="N10744" i="1"/>
  <c r="N9075" i="1"/>
  <c r="N10329" i="1"/>
  <c r="N10745" i="1"/>
  <c r="N10075" i="1"/>
  <c r="N8853" i="1"/>
  <c r="N10746" i="1"/>
  <c r="N8894" i="1"/>
  <c r="N10747" i="1"/>
  <c r="N8876" i="1"/>
  <c r="N5154" i="1"/>
  <c r="N5166" i="1"/>
  <c r="N3050" i="1"/>
  <c r="N9779" i="1"/>
  <c r="N9780" i="1"/>
  <c r="N9781" i="1"/>
  <c r="N9782" i="1"/>
  <c r="N9752" i="1"/>
  <c r="N7908" i="1"/>
  <c r="N12375" i="1"/>
  <c r="N7909" i="1"/>
  <c r="N7910" i="1"/>
  <c r="N7911" i="1"/>
  <c r="N5379" i="1"/>
  <c r="N10748" i="1"/>
  <c r="N5074" i="1"/>
  <c r="N10495" i="1"/>
  <c r="N8757" i="1"/>
  <c r="N10667" i="1"/>
  <c r="N10668" i="1"/>
  <c r="N10749" i="1"/>
  <c r="N10750" i="1"/>
  <c r="N10669" i="1"/>
  <c r="N10751" i="1"/>
  <c r="N10670" i="1"/>
  <c r="N8807" i="1"/>
  <c r="N10752" i="1"/>
  <c r="N10496" i="1"/>
  <c r="N10551" i="1"/>
  <c r="N8164" i="1"/>
  <c r="N10753" i="1"/>
  <c r="N10754" i="1"/>
  <c r="N10755" i="1"/>
  <c r="N10147" i="1"/>
  <c r="N10552" i="1"/>
  <c r="N78" i="1"/>
  <c r="N10553" i="1"/>
  <c r="N10109" i="1"/>
  <c r="N10756" i="1"/>
  <c r="N4155" i="1"/>
  <c r="N8578" i="1"/>
  <c r="N10148" i="1"/>
  <c r="N10757" i="1"/>
  <c r="N5110" i="1"/>
  <c r="N10110" i="1"/>
  <c r="N10076" i="1"/>
  <c r="N10758" i="1"/>
  <c r="N10759" i="1"/>
  <c r="N10174" i="1"/>
  <c r="N8596" i="1"/>
  <c r="N10760" i="1"/>
  <c r="N9937" i="1"/>
  <c r="N10761" i="1"/>
  <c r="N10762" i="1"/>
  <c r="N10330" i="1"/>
  <c r="N10149" i="1"/>
  <c r="N10763" i="1"/>
  <c r="N10764" i="1"/>
  <c r="N9737" i="1"/>
  <c r="N10765" i="1"/>
  <c r="N9460" i="1"/>
  <c r="N10766" i="1"/>
  <c r="N10767" i="1"/>
  <c r="N10768" i="1"/>
  <c r="N8854" i="1"/>
  <c r="N10774" i="1"/>
  <c r="N3052" i="1"/>
  <c r="N11246" i="1"/>
  <c r="N5143" i="1"/>
  <c r="N10778" i="1"/>
  <c r="N11247" i="1"/>
  <c r="N10780" i="1"/>
  <c r="N10781" i="1"/>
  <c r="N9753" i="1"/>
  <c r="N10783" i="1"/>
  <c r="N10784" i="1"/>
  <c r="N10769" i="1"/>
  <c r="N10786" i="1"/>
  <c r="N10787" i="1"/>
  <c r="N10788" i="1"/>
  <c r="N10789" i="1"/>
  <c r="N10790" i="1"/>
  <c r="N10791" i="1"/>
  <c r="N10792" i="1"/>
  <c r="N10793" i="1"/>
  <c r="N10794" i="1"/>
  <c r="N3606" i="1"/>
  <c r="N3613" i="1"/>
  <c r="N10797" i="1"/>
  <c r="N9488" i="1"/>
  <c r="N10799" i="1"/>
  <c r="N10800" i="1"/>
  <c r="N8920" i="1"/>
  <c r="N410" i="1"/>
  <c r="N10803" i="1"/>
  <c r="N412" i="1"/>
  <c r="N10805" i="1"/>
  <c r="N11333" i="1"/>
  <c r="N413" i="1"/>
  <c r="N10808" i="1"/>
  <c r="N10770" i="1"/>
  <c r="N11334" i="1"/>
  <c r="N414" i="1"/>
  <c r="N10812" i="1"/>
  <c r="N10771" i="1"/>
  <c r="N10814" i="1"/>
  <c r="N11335" i="1"/>
  <c r="N10816" i="1"/>
  <c r="N10817" i="1"/>
  <c r="N11336" i="1"/>
  <c r="N10819" i="1"/>
  <c r="N10820" i="1"/>
  <c r="N10821" i="1"/>
  <c r="N10822" i="1"/>
  <c r="N10077" i="1"/>
  <c r="N10824" i="1"/>
  <c r="N10772" i="1"/>
  <c r="N10826" i="1"/>
  <c r="N10827" i="1"/>
  <c r="N11182" i="1"/>
  <c r="N11593" i="1"/>
  <c r="N11594" i="1"/>
  <c r="N11595" i="1"/>
  <c r="N8877" i="1"/>
  <c r="N9461" i="1"/>
  <c r="N12048" i="1"/>
  <c r="N8964" i="1"/>
  <c r="N10773" i="1"/>
  <c r="N10775" i="1"/>
  <c r="N10776" i="1"/>
  <c r="N12418" i="1"/>
  <c r="N10777" i="1"/>
  <c r="N10150" i="1"/>
  <c r="N10779" i="1"/>
  <c r="N3887" i="1"/>
  <c r="N7804" i="1"/>
  <c r="N7805" i="1"/>
  <c r="N7809" i="1"/>
  <c r="N10782" i="1"/>
  <c r="N10785" i="1"/>
  <c r="N10005" i="1"/>
  <c r="N8878" i="1"/>
  <c r="N5203" i="1"/>
  <c r="N10894" i="1"/>
  <c r="N10895" i="1"/>
  <c r="N10896" i="1"/>
  <c r="N10897" i="1"/>
  <c r="N9783" i="1"/>
  <c r="N9784" i="1"/>
  <c r="N9785" i="1"/>
  <c r="N10151" i="1"/>
  <c r="N10888" i="1"/>
  <c r="N9462" i="1"/>
  <c r="N8793" i="1"/>
  <c r="N10554" i="1"/>
  <c r="N8808" i="1"/>
  <c r="N8550" i="1"/>
  <c r="N10555" i="1"/>
  <c r="N8970" i="1"/>
  <c r="N10556" i="1"/>
  <c r="N8123" i="1"/>
  <c r="N10160" i="1"/>
  <c r="N8826" i="1"/>
  <c r="N10557" i="1"/>
  <c r="N10497" i="1"/>
  <c r="N7086" i="1"/>
  <c r="N7087" i="1"/>
  <c r="N7088" i="1"/>
  <c r="N2997" i="1"/>
  <c r="N10795" i="1"/>
  <c r="N10796" i="1"/>
  <c r="N9738" i="1"/>
  <c r="N11100" i="1"/>
  <c r="N10161" i="1"/>
  <c r="N11101" i="1"/>
  <c r="N11102" i="1"/>
  <c r="N9157" i="1"/>
  <c r="N8809" i="1"/>
  <c r="N10498" i="1"/>
  <c r="N10078" i="1"/>
  <c r="N10558" i="1"/>
  <c r="N8921" i="1"/>
  <c r="N10891" i="1"/>
  <c r="N12049" i="1"/>
  <c r="N8165" i="1"/>
  <c r="N9463" i="1"/>
  <c r="N10162" i="1"/>
  <c r="N9657" i="1"/>
  <c r="N9658" i="1"/>
  <c r="N10006" i="1"/>
  <c r="N8748" i="1"/>
  <c r="N10561" i="1"/>
  <c r="N10163" i="1"/>
  <c r="N11418" i="1"/>
  <c r="N10007" i="1"/>
  <c r="N10889" i="1"/>
  <c r="N8182" i="1"/>
  <c r="N10079" i="1"/>
  <c r="N10247" i="1"/>
  <c r="N8124" i="1"/>
  <c r="N4049" i="1"/>
  <c r="N6070" i="1"/>
  <c r="N2969" i="1"/>
  <c r="N3635" i="1"/>
  <c r="N3669" i="1"/>
  <c r="N3653" i="1"/>
  <c r="N3662" i="1"/>
  <c r="N12050" i="1"/>
  <c r="N4050" i="1"/>
  <c r="N6025" i="1"/>
  <c r="N6016" i="1"/>
  <c r="N4113" i="1"/>
  <c r="N3120" i="1"/>
  <c r="N4156" i="1"/>
  <c r="N4183" i="1"/>
  <c r="N4220" i="1"/>
  <c r="N4115" i="1"/>
  <c r="N2905" i="1"/>
  <c r="N12220" i="1"/>
  <c r="N3053" i="1"/>
  <c r="N11054" i="1"/>
  <c r="N4016" i="1"/>
  <c r="N4051" i="1"/>
  <c r="N3980" i="1"/>
  <c r="N4052" i="1"/>
  <c r="N4017" i="1"/>
  <c r="N3981" i="1"/>
  <c r="N11055" i="1"/>
  <c r="N9786" i="1"/>
  <c r="N11056" i="1"/>
  <c r="N9787" i="1"/>
  <c r="N11057" i="1"/>
  <c r="N5245" i="1"/>
  <c r="N12345" i="1"/>
  <c r="N9788" i="1"/>
  <c r="N12347" i="1"/>
  <c r="N9789" i="1"/>
  <c r="N12348" i="1"/>
  <c r="N12349" i="1"/>
  <c r="N3054" i="1"/>
  <c r="N3553" i="1"/>
  <c r="N3548" i="1"/>
  <c r="N3558" i="1"/>
  <c r="N11337" i="1"/>
  <c r="N10248" i="1"/>
  <c r="N11338" i="1"/>
  <c r="N11339" i="1"/>
  <c r="N11340" i="1"/>
  <c r="N8879" i="1"/>
  <c r="N11243" i="1"/>
  <c r="N12051" i="1"/>
  <c r="N10499" i="1"/>
  <c r="N10164" i="1"/>
  <c r="N10798" i="1"/>
  <c r="N10801" i="1"/>
  <c r="N9464" i="1"/>
  <c r="N9465" i="1"/>
  <c r="N10802" i="1"/>
  <c r="N10165" i="1"/>
  <c r="N10175" i="1"/>
  <c r="N10249" i="1"/>
  <c r="N4184" i="1"/>
  <c r="N4185" i="1"/>
  <c r="N4186" i="1"/>
  <c r="N9466" i="1"/>
  <c r="N11419" i="1"/>
  <c r="N12052" i="1"/>
  <c r="N12053" i="1"/>
  <c r="N9467" i="1"/>
  <c r="N11244" i="1"/>
  <c r="N9659" i="1"/>
  <c r="N10176" i="1"/>
  <c r="N6066" i="1"/>
  <c r="N3055" i="1"/>
  <c r="N5174" i="1"/>
  <c r="N3057" i="1"/>
  <c r="N8125" i="1"/>
  <c r="N7912" i="1"/>
  <c r="N7913" i="1"/>
  <c r="N7914" i="1"/>
  <c r="N7915" i="1"/>
  <c r="N10990" i="1"/>
  <c r="N10991" i="1"/>
  <c r="N10992" i="1"/>
  <c r="N8721" i="1"/>
  <c r="N10994" i="1"/>
  <c r="N10995" i="1"/>
  <c r="N10674" i="1"/>
  <c r="N10008" i="1"/>
  <c r="N8597" i="1"/>
  <c r="N10331" i="1"/>
  <c r="N11000" i="1"/>
  <c r="N11420" i="1"/>
  <c r="N11421" i="1"/>
  <c r="N9660" i="1"/>
  <c r="N9468" i="1"/>
  <c r="N8668" i="1"/>
  <c r="N10898" i="1"/>
  <c r="N10899" i="1"/>
  <c r="N10900" i="1"/>
  <c r="N10336" i="1"/>
  <c r="N10901" i="1"/>
  <c r="N9739" i="1"/>
  <c r="N8714" i="1"/>
  <c r="N12054" i="1"/>
  <c r="N11422" i="1"/>
  <c r="N10559" i="1"/>
  <c r="N9469" i="1"/>
  <c r="N8880" i="1"/>
  <c r="N10804" i="1"/>
  <c r="N10337" i="1"/>
  <c r="N11423" i="1"/>
  <c r="N10305" i="1"/>
  <c r="N5175" i="1"/>
  <c r="N5380" i="1"/>
  <c r="N10806" i="1"/>
  <c r="N3058" i="1"/>
  <c r="N8736" i="1"/>
  <c r="N11633" i="1"/>
  <c r="N11028" i="1"/>
  <c r="N11029" i="1"/>
  <c r="N11030" i="1"/>
  <c r="N3061" i="1"/>
  <c r="N12350" i="1"/>
  <c r="N12351" i="1"/>
  <c r="N12352" i="1"/>
  <c r="N12353" i="1"/>
  <c r="N3062" i="1"/>
  <c r="N11037" i="1"/>
  <c r="N11341" i="1"/>
  <c r="N11183" i="1"/>
  <c r="N11040" i="1"/>
  <c r="N11342" i="1"/>
  <c r="N11184" i="1"/>
  <c r="N11343" i="1"/>
  <c r="N11185" i="1"/>
  <c r="N11344" i="1"/>
  <c r="N11186" i="1"/>
  <c r="N10332" i="1"/>
  <c r="N11048" i="1"/>
  <c r="N9740" i="1"/>
  <c r="N10338" i="1"/>
  <c r="N10339" i="1"/>
  <c r="N8913" i="1"/>
  <c r="N10250" i="1"/>
  <c r="N11424" i="1"/>
  <c r="N8914" i="1"/>
  <c r="N10807" i="1"/>
  <c r="N9741" i="1"/>
  <c r="N8715" i="1"/>
  <c r="N8758" i="1"/>
  <c r="N11187" i="1"/>
  <c r="N9470" i="1"/>
  <c r="N11188" i="1"/>
  <c r="N11189" i="1"/>
  <c r="N11190" i="1"/>
  <c r="N7810" i="1"/>
  <c r="N7811" i="1"/>
  <c r="N7812" i="1"/>
  <c r="N7813" i="1"/>
  <c r="N10177" i="1"/>
  <c r="N9790" i="1"/>
  <c r="N9791" i="1"/>
  <c r="N9792" i="1"/>
  <c r="N9742" i="1"/>
  <c r="N10392" i="1"/>
  <c r="N7089" i="1"/>
  <c r="N7090" i="1"/>
  <c r="N4157" i="1"/>
  <c r="N4158" i="1"/>
  <c r="N10562" i="1"/>
  <c r="N5264" i="1"/>
  <c r="N10340" i="1"/>
  <c r="N12055" i="1"/>
  <c r="N10341" i="1"/>
  <c r="N8749" i="1"/>
  <c r="N10809" i="1"/>
  <c r="N10563" i="1"/>
  <c r="N4117" i="1"/>
  <c r="N3121" i="1"/>
  <c r="N10810" i="1"/>
  <c r="N10166" i="1"/>
  <c r="N11425" i="1"/>
  <c r="N8126" i="1"/>
  <c r="N8127" i="1"/>
  <c r="N10342" i="1"/>
  <c r="N10343" i="1"/>
  <c r="N11096" i="1"/>
  <c r="N11097" i="1"/>
  <c r="N11098" i="1"/>
  <c r="N11099" i="1"/>
  <c r="N10178" i="1"/>
  <c r="N11374" i="1"/>
  <c r="N10344" i="1"/>
  <c r="N4090" i="1"/>
  <c r="N11104" i="1"/>
  <c r="N8722" i="1"/>
  <c r="N10345" i="1"/>
  <c r="N5144" i="1"/>
  <c r="N8579" i="1"/>
  <c r="N10902" i="1"/>
  <c r="N10903" i="1"/>
  <c r="N10904" i="1"/>
  <c r="N10905" i="1"/>
  <c r="N3065" i="1"/>
  <c r="N5381" i="1"/>
  <c r="N9793" i="1"/>
  <c r="N7916" i="1"/>
  <c r="N9794" i="1"/>
  <c r="N11118" i="1"/>
  <c r="N7917" i="1"/>
  <c r="N9795" i="1"/>
  <c r="N11121" i="1"/>
  <c r="N7918" i="1"/>
  <c r="N9796" i="1"/>
  <c r="N11124" i="1"/>
  <c r="N7919" i="1"/>
  <c r="N9797" i="1"/>
  <c r="N11127" i="1"/>
  <c r="N11128" i="1"/>
  <c r="N10500" i="1"/>
  <c r="N11130" i="1"/>
  <c r="N11524" i="1"/>
  <c r="N10179" i="1"/>
  <c r="N8723" i="1"/>
  <c r="N12056" i="1"/>
  <c r="N10811" i="1"/>
  <c r="N10167" i="1"/>
  <c r="N11925" i="1"/>
  <c r="N10813" i="1"/>
  <c r="N11136" i="1"/>
  <c r="N12354" i="1"/>
  <c r="N12355" i="1"/>
  <c r="N12356" i="1"/>
  <c r="N12357" i="1"/>
  <c r="N12358" i="1"/>
  <c r="N10815" i="1"/>
  <c r="N10818" i="1"/>
  <c r="N10823" i="1"/>
  <c r="N8724" i="1"/>
  <c r="N10180" i="1"/>
  <c r="N8166" i="1"/>
  <c r="N8183" i="1"/>
  <c r="N10560" i="1"/>
  <c r="N11426" i="1"/>
  <c r="N8855" i="1"/>
  <c r="N10009" i="1"/>
  <c r="N5100" i="1"/>
  <c r="N9050" i="1"/>
  <c r="N11143" i="1"/>
  <c r="N11144" i="1"/>
  <c r="N5133" i="1"/>
  <c r="N11058" i="1"/>
  <c r="N11059" i="1"/>
  <c r="N11060" i="1"/>
  <c r="N11061" i="1"/>
  <c r="N7814" i="1"/>
  <c r="N8551" i="1"/>
  <c r="N7815" i="1"/>
  <c r="N7816" i="1"/>
  <c r="N7817" i="1"/>
  <c r="N8737" i="1"/>
  <c r="N11427" i="1"/>
  <c r="N10053" i="1"/>
  <c r="N11428" i="1"/>
  <c r="N8759" i="1"/>
  <c r="N8922" i="1"/>
  <c r="N9076" i="1"/>
  <c r="N10010" i="1"/>
  <c r="N10564" i="1"/>
  <c r="N9549" i="1"/>
  <c r="N10168" i="1"/>
  <c r="N10181" i="1"/>
  <c r="N11191" i="1"/>
  <c r="N11192" i="1"/>
  <c r="N11193" i="1"/>
  <c r="N11194" i="1"/>
  <c r="N12359" i="1"/>
  <c r="N10011" i="1"/>
  <c r="N12360" i="1"/>
  <c r="N8923" i="1"/>
  <c r="N11375" i="1"/>
  <c r="N10182" i="1"/>
  <c r="N12057" i="1"/>
  <c r="N9077" i="1"/>
  <c r="N10825" i="1"/>
  <c r="N8856" i="1"/>
  <c r="N8924" i="1"/>
  <c r="N8128" i="1"/>
  <c r="N10501" i="1"/>
  <c r="N2899" i="1"/>
  <c r="N2596" i="1"/>
  <c r="N5396" i="1"/>
  <c r="N11248" i="1"/>
  <c r="N11249" i="1"/>
  <c r="N11250" i="1"/>
  <c r="N5122" i="1"/>
  <c r="N6071" i="1"/>
  <c r="N11251" i="1"/>
  <c r="N11252" i="1"/>
  <c r="N5265" i="1"/>
  <c r="N10012" i="1"/>
  <c r="N11253" i="1"/>
  <c r="N10013" i="1"/>
  <c r="N5266" i="1"/>
  <c r="N3000" i="1"/>
  <c r="N9092" i="1"/>
  <c r="N9093" i="1"/>
  <c r="N9094" i="1"/>
  <c r="N9095" i="1"/>
  <c r="N9798" i="1"/>
  <c r="N11220" i="1"/>
  <c r="N9799" i="1"/>
  <c r="N11222" i="1"/>
  <c r="N9800" i="1"/>
  <c r="N11224" i="1"/>
  <c r="N9801" i="1"/>
  <c r="N11226" i="1"/>
  <c r="N8184" i="1"/>
  <c r="N180" i="1"/>
  <c r="N10890" i="1"/>
  <c r="N8534" i="1"/>
  <c r="N10346" i="1"/>
  <c r="N12058" i="1"/>
  <c r="N11429" i="1"/>
  <c r="N4187" i="1"/>
  <c r="N10828" i="1"/>
  <c r="N10347" i="1"/>
  <c r="N181" i="1"/>
  <c r="N8725" i="1"/>
  <c r="N10348" i="1"/>
  <c r="N8915" i="1"/>
  <c r="N7091" i="1"/>
  <c r="N7092" i="1"/>
  <c r="N7093" i="1"/>
  <c r="N7094" i="1"/>
  <c r="N10183" i="1"/>
  <c r="N10349" i="1"/>
  <c r="N10350" i="1"/>
  <c r="N9489" i="1"/>
  <c r="N5155" i="1"/>
  <c r="N5167" i="1"/>
  <c r="N5089" i="1"/>
  <c r="N3066" i="1"/>
  <c r="N8129" i="1"/>
  <c r="N3067" i="1"/>
  <c r="N6067" i="1"/>
  <c r="N2970" i="1"/>
  <c r="N9096" i="1"/>
  <c r="N9097" i="1"/>
  <c r="N9098" i="1"/>
  <c r="N9099" i="1"/>
  <c r="N9100" i="1"/>
  <c r="N9101" i="1"/>
  <c r="N9102" i="1"/>
  <c r="N9103" i="1"/>
  <c r="N3028" i="1"/>
  <c r="N10565" i="1"/>
  <c r="N9661" i="1"/>
  <c r="N10014" i="1"/>
  <c r="N8857" i="1"/>
  <c r="N8925" i="1"/>
  <c r="N10184" i="1"/>
  <c r="N9755" i="1"/>
  <c r="N7818" i="1"/>
  <c r="N10169" i="1"/>
  <c r="N8726" i="1"/>
  <c r="N10185" i="1"/>
  <c r="N9743" i="1"/>
  <c r="N8535" i="1"/>
  <c r="N10186" i="1"/>
  <c r="N8965" i="1"/>
  <c r="N10015" i="1"/>
  <c r="N8858" i="1"/>
  <c r="N10566" i="1"/>
  <c r="N9802" i="1"/>
  <c r="N11634" i="1"/>
  <c r="N11430" i="1"/>
  <c r="N10502" i="1"/>
  <c r="N5145" i="1"/>
  <c r="N9051" i="1"/>
  <c r="N9052" i="1"/>
  <c r="N9053" i="1"/>
  <c r="N10351" i="1"/>
  <c r="N5111" i="1"/>
  <c r="N11195" i="1"/>
  <c r="N11196" i="1"/>
  <c r="N11635" i="1"/>
  <c r="N11197" i="1"/>
  <c r="N11198" i="1"/>
  <c r="N3614" i="1"/>
  <c r="N3607" i="1"/>
  <c r="N10906" i="1"/>
  <c r="N10907" i="1"/>
  <c r="N10908" i="1"/>
  <c r="N10909" i="1"/>
  <c r="N10567" i="1"/>
  <c r="N8750" i="1"/>
  <c r="N11636" i="1"/>
  <c r="N12059" i="1"/>
  <c r="N10170" i="1"/>
  <c r="N10352" i="1"/>
  <c r="N11508" i="1"/>
  <c r="N4159" i="1"/>
  <c r="N12060" i="1"/>
  <c r="N10016" i="1"/>
  <c r="N8536" i="1"/>
  <c r="N11637" i="1"/>
  <c r="N8727" i="1"/>
  <c r="N10353" i="1"/>
  <c r="N11431" i="1"/>
  <c r="N8827" i="1"/>
  <c r="N10187" i="1"/>
  <c r="N8751" i="1"/>
  <c r="N9087" i="1"/>
  <c r="N10354" i="1"/>
  <c r="N8580" i="1"/>
  <c r="N8728" i="1"/>
  <c r="N10355" i="1"/>
  <c r="N10568" i="1"/>
  <c r="N10569" i="1"/>
  <c r="N8881" i="1"/>
  <c r="N8794" i="1"/>
  <c r="N29" i="1"/>
  <c r="N3068" i="1"/>
  <c r="N2481" i="1"/>
  <c r="N5079" i="1"/>
  <c r="N9054" i="1"/>
  <c r="N11697" i="1"/>
  <c r="N11638" i="1"/>
  <c r="N10188" i="1"/>
  <c r="N2971" i="1"/>
  <c r="N3001" i="1"/>
  <c r="N5267" i="1"/>
  <c r="N8752" i="1"/>
  <c r="N7920" i="1"/>
  <c r="N3069" i="1"/>
  <c r="N7921" i="1"/>
  <c r="N7922" i="1"/>
  <c r="N7923" i="1"/>
  <c r="N10570" i="1"/>
  <c r="N11639" i="1"/>
  <c r="N8753" i="1"/>
  <c r="N11640" i="1"/>
  <c r="N10356" i="1"/>
  <c r="N8916" i="1"/>
  <c r="N8552" i="1"/>
  <c r="N10189" i="1"/>
  <c r="N9312" i="1"/>
  <c r="N8760" i="1"/>
  <c r="N11432" i="1"/>
  <c r="N10190" i="1"/>
  <c r="N11433" i="1"/>
  <c r="N11641" i="1"/>
  <c r="N10357" i="1"/>
  <c r="N8185" i="1"/>
  <c r="N12505" i="1"/>
  <c r="N5041" i="1"/>
  <c r="N5042" i="1"/>
  <c r="N5043" i="1"/>
  <c r="N5044" i="1"/>
  <c r="N10571" i="1"/>
  <c r="N9055" i="1"/>
  <c r="N4974" i="1"/>
  <c r="N3897" i="1"/>
  <c r="N3895" i="1"/>
  <c r="N8716" i="1"/>
  <c r="N9056" i="1"/>
  <c r="N4119" i="1"/>
  <c r="N4053" i="1"/>
  <c r="N5064" i="1"/>
  <c r="N5066" i="1"/>
  <c r="N5062" i="1"/>
  <c r="N5060" i="1"/>
  <c r="N9062" i="1"/>
  <c r="N1581" i="1"/>
  <c r="N5409" i="1"/>
  <c r="N4222" i="1"/>
  <c r="N4188" i="1"/>
  <c r="N4160" i="1"/>
  <c r="N4972" i="1"/>
  <c r="N10017" i="1"/>
  <c r="N1587" i="1"/>
  <c r="N11199" i="1"/>
  <c r="N11200" i="1"/>
  <c r="N4267" i="1"/>
  <c r="N11201" i="1"/>
  <c r="N11202" i="1"/>
  <c r="N11062" i="1"/>
  <c r="N11063" i="1"/>
  <c r="N10358" i="1"/>
  <c r="N11064" i="1"/>
  <c r="N11065" i="1"/>
  <c r="N8895" i="1"/>
  <c r="N10191" i="1"/>
  <c r="N6047" i="1"/>
  <c r="N8882" i="1"/>
  <c r="N10359" i="1"/>
  <c r="N12061" i="1"/>
  <c r="N10018" i="1"/>
  <c r="N8729" i="1"/>
  <c r="N10019" i="1"/>
  <c r="N10020" i="1"/>
  <c r="N10572" i="1"/>
  <c r="N9341" i="1"/>
  <c r="N9342" i="1"/>
  <c r="N9343" i="1"/>
  <c r="N9344" i="1"/>
  <c r="N11642" i="1"/>
  <c r="N10192" i="1"/>
  <c r="N10021" i="1"/>
  <c r="N8966" i="1"/>
  <c r="N10892" i="1"/>
  <c r="N8130" i="1"/>
  <c r="N10193" i="1"/>
  <c r="N8810" i="1"/>
  <c r="N9080" i="1"/>
  <c r="N8967" i="1"/>
  <c r="N183" i="1"/>
  <c r="N10573" i="1"/>
  <c r="N5156" i="1"/>
  <c r="N5168" i="1"/>
  <c r="N9057" i="1"/>
  <c r="N5176" i="1"/>
  <c r="N9081" i="1"/>
  <c r="N10574" i="1"/>
  <c r="N11254" i="1"/>
  <c r="N11643" i="1"/>
  <c r="N11255" i="1"/>
  <c r="N11256" i="1"/>
  <c r="N11257" i="1"/>
  <c r="N11258" i="1"/>
  <c r="N3070" i="1"/>
  <c r="N11259" i="1"/>
  <c r="N11260" i="1"/>
  <c r="N10910" i="1"/>
  <c r="N11261" i="1"/>
  <c r="N10911" i="1"/>
  <c r="N10912" i="1"/>
  <c r="N10913" i="1"/>
  <c r="N9938" i="1"/>
  <c r="N7924" i="1"/>
  <c r="N10194" i="1"/>
  <c r="N10022" i="1"/>
  <c r="N7625" i="1"/>
  <c r="N8581" i="1"/>
  <c r="N10575" i="1"/>
  <c r="N11644" i="1"/>
  <c r="N11645" i="1"/>
  <c r="N12062" i="1"/>
  <c r="N8582" i="1"/>
  <c r="N8167" i="1"/>
  <c r="N11646" i="1"/>
  <c r="N8062" i="1"/>
  <c r="N30" i="1"/>
  <c r="N8063" i="1"/>
  <c r="N5134" i="1"/>
  <c r="N2597" i="1"/>
  <c r="N5146" i="1"/>
  <c r="N31" i="1"/>
  <c r="N8064" i="1"/>
  <c r="N32" i="1"/>
  <c r="N35" i="1"/>
  <c r="N38" i="1"/>
  <c r="N40" i="1"/>
  <c r="N9170" i="1"/>
  <c r="N11844" i="1"/>
  <c r="N41" i="1"/>
  <c r="N9171" i="1"/>
  <c r="N3071" i="1"/>
  <c r="N42" i="1"/>
  <c r="N9172" i="1"/>
  <c r="N9173" i="1"/>
  <c r="N9174" i="1"/>
  <c r="N9175" i="1"/>
  <c r="N5335" i="1"/>
  <c r="N9176" i="1"/>
  <c r="N9177" i="1"/>
  <c r="N9178" i="1"/>
  <c r="N9179" i="1"/>
  <c r="N8811" i="1"/>
  <c r="N2630" i="1"/>
  <c r="N11203" i="1"/>
  <c r="N9180" i="1"/>
  <c r="N11204" i="1"/>
  <c r="N9181" i="1"/>
  <c r="N11205" i="1"/>
  <c r="N9183" i="1"/>
  <c r="N11206" i="1"/>
  <c r="N9184" i="1"/>
  <c r="N9185" i="1"/>
  <c r="N9186" i="1"/>
  <c r="N9188" i="1"/>
  <c r="N9189" i="1"/>
  <c r="N9190" i="1"/>
  <c r="N8859" i="1"/>
  <c r="N9191" i="1"/>
  <c r="N9192" i="1"/>
  <c r="N8768" i="1"/>
  <c r="N8860" i="1"/>
  <c r="N5937" i="1"/>
  <c r="N10893" i="1"/>
  <c r="N8839" i="1"/>
  <c r="N9345" i="1"/>
  <c r="N9346" i="1"/>
  <c r="N12063" i="1"/>
  <c r="N9347" i="1"/>
  <c r="N9348" i="1"/>
  <c r="N10576" i="1"/>
  <c r="N9082" i="1"/>
  <c r="N9078" i="1"/>
  <c r="N10023" i="1"/>
  <c r="N9349" i="1"/>
  <c r="N9350" i="1"/>
  <c r="N8553" i="1"/>
  <c r="N7626" i="1"/>
  <c r="N10577" i="1"/>
  <c r="N11434" i="1"/>
  <c r="N11647" i="1"/>
  <c r="N8168" i="1"/>
  <c r="N10578" i="1"/>
  <c r="N9058" i="1"/>
  <c r="N9059" i="1"/>
  <c r="N3072" i="1"/>
  <c r="N5123" i="1"/>
  <c r="N6072" i="1"/>
  <c r="N5177" i="1"/>
  <c r="N11648" i="1"/>
  <c r="N8968" i="1"/>
  <c r="N5135" i="1"/>
  <c r="N8200" i="1"/>
  <c r="N3073" i="1"/>
  <c r="N2976" i="1"/>
  <c r="N3002" i="1"/>
  <c r="N5327" i="1"/>
  <c r="N5239" i="1"/>
  <c r="N10914" i="1"/>
  <c r="N10915" i="1"/>
  <c r="N10916" i="1"/>
  <c r="N10917" i="1"/>
  <c r="N11649" i="1"/>
  <c r="N11698" i="1"/>
  <c r="N184" i="1"/>
  <c r="N10579" i="1"/>
  <c r="N8926" i="1"/>
  <c r="N8883" i="1"/>
  <c r="N11650" i="1"/>
  <c r="N8598" i="1"/>
  <c r="N11699" i="1"/>
  <c r="N8844" i="1"/>
  <c r="N8537" i="1"/>
  <c r="N10024" i="1"/>
  <c r="N11651" i="1"/>
  <c r="N5112" i="1"/>
  <c r="N8065" i="1"/>
  <c r="N5328" i="1"/>
  <c r="N8066" i="1"/>
  <c r="N8067" i="1"/>
  <c r="N10580" i="1"/>
  <c r="N8068" i="1"/>
  <c r="N5147" i="1"/>
  <c r="N5157" i="1"/>
  <c r="N5169" i="1"/>
  <c r="N5136" i="1"/>
  <c r="N5124" i="1"/>
  <c r="N9351" i="1"/>
  <c r="N5410" i="1"/>
  <c r="N9352" i="1"/>
  <c r="N9754" i="1"/>
  <c r="N9353" i="1"/>
  <c r="N5250" i="1"/>
  <c r="N415" i="1"/>
  <c r="N418" i="1"/>
  <c r="N419" i="1"/>
  <c r="N11207" i="1"/>
  <c r="N422" i="1"/>
  <c r="N11208" i="1"/>
  <c r="N11209" i="1"/>
  <c r="N9354" i="1"/>
  <c r="N10581" i="1"/>
  <c r="N9355" i="1"/>
  <c r="N11509" i="1"/>
  <c r="N8795" i="1"/>
  <c r="N8796" i="1"/>
  <c r="N8583" i="1"/>
  <c r="N7819" i="1"/>
  <c r="N8761" i="1"/>
  <c r="N8157" i="1"/>
  <c r="N10195" i="1"/>
  <c r="N11700" i="1"/>
  <c r="N11701" i="1"/>
  <c r="N12064" i="1"/>
  <c r="N185" i="1"/>
  <c r="N7095" i="1"/>
  <c r="N5137" i="1"/>
  <c r="N11652" i="1"/>
  <c r="N12065" i="1"/>
  <c r="N12066" i="1"/>
  <c r="N11702" i="1"/>
  <c r="N9744" i="1"/>
  <c r="N12221" i="1"/>
  <c r="N11703" i="1"/>
  <c r="N12419" i="1"/>
  <c r="N8158" i="1"/>
  <c r="N8159" i="1"/>
  <c r="N9079" i="1"/>
  <c r="N11653" i="1"/>
  <c r="N10582" i="1"/>
  <c r="N9060" i="1"/>
  <c r="N2977" i="1"/>
  <c r="N3003" i="1"/>
  <c r="N1567" i="1"/>
  <c r="N11654" i="1"/>
  <c r="N8927" i="1"/>
  <c r="N5125" i="1"/>
  <c r="N5113" i="1"/>
  <c r="N11704" i="1"/>
  <c r="N3005" i="1"/>
  <c r="N2978" i="1"/>
  <c r="N43" i="1"/>
  <c r="N44" i="1"/>
  <c r="N46" i="1"/>
  <c r="N47" i="1"/>
  <c r="N3006" i="1"/>
  <c r="N11435" i="1"/>
  <c r="N11262" i="1"/>
  <c r="N11263" i="1"/>
  <c r="N11264" i="1"/>
  <c r="N11066" i="1"/>
  <c r="N11265" i="1"/>
  <c r="N11067" i="1"/>
  <c r="N11266" i="1"/>
  <c r="N11068" i="1"/>
  <c r="N11267" i="1"/>
  <c r="N11069" i="1"/>
  <c r="N11268" i="1"/>
  <c r="N10918" i="1"/>
  <c r="N11070" i="1"/>
  <c r="N11269" i="1"/>
  <c r="N10919" i="1"/>
  <c r="N10920" i="1"/>
  <c r="N186" i="1"/>
  <c r="N8928" i="1"/>
  <c r="N8080" i="1"/>
  <c r="N11705" i="1"/>
  <c r="N8769" i="1"/>
  <c r="N11436" i="1"/>
  <c r="N8896" i="1"/>
  <c r="N10583" i="1"/>
  <c r="N8812" i="1"/>
  <c r="N9969" i="1"/>
  <c r="N9745" i="1"/>
  <c r="N8169" i="1"/>
  <c r="N11706" i="1"/>
  <c r="N9161" i="1"/>
  <c r="N8538" i="1"/>
  <c r="N8861" i="1"/>
  <c r="N5240" i="1"/>
  <c r="N5101" i="1"/>
  <c r="N5336" i="1"/>
  <c r="N3074" i="1"/>
  <c r="N11145" i="1"/>
  <c r="N11146" i="1"/>
  <c r="N8069" i="1"/>
  <c r="N5114" i="1"/>
  <c r="N11707" i="1"/>
  <c r="N5170" i="1"/>
  <c r="N5158" i="1"/>
  <c r="N3075" i="1"/>
  <c r="N11147" i="1"/>
  <c r="N8070" i="1"/>
  <c r="N3076" i="1"/>
  <c r="N11148" i="1"/>
  <c r="N8071" i="1"/>
  <c r="N11149" i="1"/>
  <c r="N8072" i="1"/>
  <c r="N11150" i="1"/>
  <c r="N11151" i="1"/>
  <c r="N11152" i="1"/>
  <c r="N5268" i="1"/>
  <c r="N11153" i="1"/>
  <c r="N2979" i="1"/>
  <c r="N5075" i="1"/>
  <c r="N3077" i="1"/>
  <c r="N9356" i="1"/>
  <c r="N9357" i="1"/>
  <c r="N9358" i="1"/>
  <c r="N9359" i="1"/>
  <c r="N10584" i="1"/>
  <c r="N8738" i="1"/>
  <c r="N11708" i="1"/>
  <c r="N11655" i="1"/>
  <c r="N11709" i="1"/>
  <c r="N11710" i="1"/>
  <c r="N6040" i="1"/>
  <c r="N8797" i="1"/>
  <c r="N11711" i="1"/>
  <c r="N11712" i="1"/>
  <c r="N8345" i="1"/>
  <c r="N4120" i="1"/>
  <c r="N6043" i="1"/>
  <c r="N11656" i="1"/>
  <c r="N11713" i="1"/>
  <c r="N5159" i="1"/>
  <c r="N12067" i="1"/>
  <c r="N9360" i="1"/>
  <c r="N9361" i="1"/>
  <c r="N9362" i="1"/>
  <c r="N9363" i="1"/>
  <c r="N10675" i="1"/>
  <c r="N11714" i="1"/>
  <c r="N5102" i="1"/>
  <c r="N3078" i="1"/>
  <c r="N5382" i="1"/>
  <c r="N5329" i="1"/>
  <c r="N8813" i="1"/>
  <c r="N3079" i="1"/>
  <c r="N5148" i="1"/>
  <c r="N8216" i="1"/>
  <c r="N11715" i="1"/>
  <c r="N2632" i="1"/>
  <c r="N8584" i="1"/>
  <c r="N8798" i="1"/>
  <c r="N10171" i="1"/>
  <c r="N8814" i="1"/>
  <c r="N8862" i="1"/>
  <c r="N11525" i="1"/>
  <c r="N12068" i="1"/>
  <c r="N8799" i="1"/>
  <c r="N8770" i="1"/>
  <c r="N11716" i="1"/>
  <c r="N8762" i="1"/>
  <c r="N11717" i="1"/>
  <c r="N11742" i="1"/>
  <c r="N11743" i="1"/>
  <c r="N6533" i="1"/>
  <c r="N8897" i="1"/>
  <c r="N9364" i="1"/>
  <c r="N9365" i="1"/>
  <c r="N9366" i="1"/>
  <c r="N9367" i="1"/>
  <c r="N340" i="1"/>
  <c r="N8186" i="1"/>
  <c r="N8845" i="1"/>
  <c r="N11657" i="1"/>
  <c r="N10278" i="1"/>
  <c r="N12420" i="1"/>
  <c r="N8539" i="1"/>
  <c r="N8540" i="1"/>
  <c r="N8771" i="1"/>
  <c r="N9063" i="1"/>
  <c r="N5090" i="1"/>
  <c r="N5397" i="1"/>
  <c r="N5091" i="1"/>
  <c r="N5411" i="1"/>
  <c r="N3080" i="1"/>
  <c r="N2906" i="1"/>
  <c r="N5241" i="1"/>
  <c r="N2980" i="1"/>
  <c r="N3007" i="1"/>
  <c r="N5103" i="1"/>
  <c r="N9756" i="1"/>
  <c r="N9104" i="1"/>
  <c r="N5138" i="1"/>
  <c r="N9105" i="1"/>
  <c r="N48" i="1"/>
  <c r="N9106" i="1"/>
  <c r="N50" i="1"/>
  <c r="N9107" i="1"/>
  <c r="N53" i="1"/>
  <c r="N54" i="1"/>
  <c r="N11949" i="1"/>
  <c r="N11950" i="1"/>
  <c r="N11951" i="1"/>
  <c r="N11952" i="1"/>
  <c r="N11953" i="1"/>
  <c r="N11954" i="1"/>
  <c r="N11955" i="1"/>
  <c r="N11956" i="1"/>
  <c r="N11957" i="1"/>
  <c r="N11958" i="1"/>
  <c r="N11270" i="1"/>
  <c r="N11959" i="1"/>
  <c r="N8160" i="1"/>
  <c r="N11718" i="1"/>
  <c r="N8763" i="1"/>
  <c r="N8201" i="1"/>
  <c r="N10360" i="1"/>
  <c r="N12222" i="1"/>
  <c r="N7096" i="1"/>
  <c r="N10025" i="1"/>
  <c r="N8541" i="1"/>
  <c r="N9083" i="1"/>
  <c r="N8772" i="1"/>
  <c r="N8338" i="1"/>
  <c r="N8339" i="1"/>
  <c r="N8340" i="1"/>
  <c r="N8081" i="1"/>
  <c r="N8341" i="1"/>
  <c r="N8342" i="1"/>
  <c r="N8343" i="1"/>
  <c r="N8344" i="1"/>
  <c r="N10196" i="1"/>
  <c r="N11658" i="1"/>
  <c r="N11926" i="1"/>
  <c r="N8971" i="1"/>
  <c r="N8773" i="1"/>
  <c r="N8764" i="1"/>
  <c r="N5080" i="1"/>
  <c r="N2908" i="1"/>
  <c r="N688" i="1"/>
  <c r="N5139" i="1"/>
  <c r="N5149" i="1"/>
  <c r="N5171" i="1"/>
  <c r="N5160" i="1"/>
  <c r="N11889" i="1"/>
  <c r="N5092" i="1"/>
  <c r="N5126" i="1"/>
  <c r="N5140" i="1"/>
  <c r="N3081" i="1"/>
  <c r="N5127" i="1"/>
  <c r="N3082" i="1"/>
  <c r="N9064" i="1"/>
  <c r="N2981" i="1"/>
  <c r="N3008" i="1"/>
  <c r="N8863" i="1"/>
  <c r="N8599" i="1"/>
  <c r="N12069" i="1"/>
  <c r="N9757" i="1"/>
  <c r="N4161" i="1"/>
  <c r="N8202" i="1"/>
  <c r="N11719" i="1"/>
  <c r="N9162" i="1"/>
  <c r="N8585" i="1"/>
  <c r="N12422" i="1"/>
  <c r="N9084" i="1"/>
  <c r="N8800" i="1"/>
  <c r="N10197" i="1"/>
  <c r="N12070" i="1"/>
  <c r="N8217" i="1"/>
  <c r="N11659" i="1"/>
  <c r="N6036" i="1"/>
  <c r="N11720" i="1"/>
  <c r="N11927" i="1"/>
  <c r="N8765" i="1"/>
  <c r="N9758" i="1"/>
  <c r="N8774" i="1"/>
  <c r="N12071" i="1"/>
  <c r="N2604" i="1"/>
  <c r="N1060" i="1"/>
  <c r="N12506" i="1"/>
  <c r="N3599" i="1"/>
  <c r="N3598" i="1"/>
  <c r="N3597" i="1"/>
  <c r="N3596" i="1"/>
  <c r="N5346" i="1"/>
  <c r="N12507" i="1"/>
  <c r="N12508" i="1"/>
  <c r="N5347" i="1"/>
  <c r="N12509" i="1"/>
  <c r="N5128" i="1"/>
  <c r="N5115" i="1"/>
  <c r="N2661" i="1"/>
  <c r="N2662" i="1"/>
  <c r="N5061" i="1"/>
  <c r="N5063" i="1"/>
  <c r="N5065" i="1"/>
  <c r="N5067" i="1"/>
  <c r="N5081" i="1"/>
  <c r="N2605" i="1"/>
  <c r="N5116" i="1"/>
  <c r="N2606" i="1"/>
  <c r="N7769" i="1"/>
  <c r="N5117" i="1"/>
  <c r="N2982" i="1"/>
  <c r="N3009" i="1"/>
  <c r="N11660" i="1"/>
  <c r="N2609" i="1"/>
  <c r="N5383" i="1"/>
  <c r="N5384" i="1"/>
  <c r="N11071" i="1"/>
  <c r="N8775" i="1"/>
  <c r="N8554" i="1"/>
  <c r="N8218" i="1"/>
  <c r="N8346" i="1"/>
  <c r="N9970" i="1"/>
  <c r="N8917" i="1"/>
  <c r="N8347" i="1"/>
  <c r="N8348" i="1"/>
  <c r="N8349" i="1"/>
  <c r="N8350" i="1"/>
  <c r="N8847" i="1"/>
  <c r="N11510" i="1"/>
  <c r="N11721" i="1"/>
  <c r="N11722" i="1"/>
  <c r="N8219" i="1"/>
  <c r="N8351" i="1"/>
  <c r="N8352" i="1"/>
  <c r="N8353" i="1"/>
  <c r="N8354" i="1"/>
  <c r="N11661" i="1"/>
  <c r="N8355" i="1"/>
  <c r="N8220" i="1"/>
  <c r="N8776" i="1"/>
  <c r="N8356" i="1"/>
  <c r="N11662" i="1"/>
  <c r="N8357" i="1"/>
  <c r="N8358" i="1"/>
  <c r="N12072" i="1"/>
  <c r="N8359" i="1"/>
  <c r="N8221" i="1"/>
  <c r="N11663" i="1"/>
  <c r="N8587" i="1"/>
  <c r="N8360" i="1"/>
  <c r="N8361" i="1"/>
  <c r="N5242" i="1"/>
  <c r="N5385" i="1"/>
  <c r="N5386" i="1"/>
  <c r="N11664" i="1"/>
  <c r="N5387" i="1"/>
  <c r="N9368" i="1"/>
  <c r="N8362" i="1"/>
  <c r="N8363" i="1"/>
  <c r="N8222" i="1"/>
  <c r="N8364" i="1"/>
  <c r="N8365" i="1"/>
  <c r="N8223" i="1"/>
  <c r="N8366" i="1"/>
  <c r="N8224" i="1"/>
  <c r="N8542" i="1"/>
  <c r="N8367" i="1"/>
  <c r="N8225" i="1"/>
  <c r="N8226" i="1"/>
  <c r="N8368" i="1"/>
  <c r="N8369" i="1"/>
  <c r="N8227" i="1"/>
  <c r="N8228" i="1"/>
  <c r="N9065" i="1"/>
  <c r="N8370" i="1"/>
  <c r="N8777" i="1"/>
  <c r="N8801" i="1"/>
  <c r="N8371" i="1"/>
  <c r="N8372" i="1"/>
  <c r="N8229" i="1"/>
  <c r="N8373" i="1"/>
  <c r="N8778" i="1"/>
  <c r="N8848" i="1"/>
  <c r="N8374" i="1"/>
  <c r="N8375" i="1"/>
  <c r="N8230" i="1"/>
  <c r="N8231" i="1"/>
  <c r="N8232" i="1"/>
  <c r="N8376" i="1"/>
  <c r="N11723" i="1"/>
  <c r="N11724" i="1"/>
  <c r="N8377" i="1"/>
  <c r="N8378" i="1"/>
  <c r="N8233" i="1"/>
  <c r="N8234" i="1"/>
  <c r="N8379" i="1"/>
  <c r="N8380" i="1"/>
  <c r="N8381" i="1"/>
  <c r="N8382" i="1"/>
  <c r="N8383" i="1"/>
  <c r="N8235" i="1"/>
  <c r="N8766" i="1"/>
  <c r="N9971" i="1"/>
  <c r="N8236" i="1"/>
  <c r="N8237" i="1"/>
  <c r="N8384" i="1"/>
  <c r="N8238" i="1"/>
  <c r="N8385" i="1"/>
  <c r="N8739" i="1"/>
  <c r="N11665" i="1"/>
  <c r="N8386" i="1"/>
  <c r="N8387" i="1"/>
  <c r="N8239" i="1"/>
  <c r="N8240" i="1"/>
  <c r="N8388" i="1"/>
  <c r="N8241" i="1"/>
  <c r="N8242" i="1"/>
  <c r="N8243" i="1"/>
  <c r="N8244" i="1"/>
  <c r="N8389" i="1"/>
  <c r="N8245" i="1"/>
  <c r="N8246" i="1"/>
  <c r="N8390" i="1"/>
  <c r="N8247" i="1"/>
  <c r="N8391" i="1"/>
  <c r="N8248" i="1"/>
  <c r="N8249" i="1"/>
  <c r="N9999" i="1"/>
  <c r="N8392" i="1"/>
  <c r="N8250" i="1"/>
  <c r="N8251" i="1"/>
  <c r="N8393" i="1"/>
  <c r="N8252" i="1"/>
  <c r="N5141" i="1"/>
  <c r="N5398" i="1"/>
  <c r="N5283" i="1"/>
  <c r="N6073" i="1"/>
  <c r="N6068" i="1"/>
  <c r="N11890" i="1"/>
  <c r="N3083" i="1"/>
  <c r="N5330" i="1"/>
  <c r="N8253" i="1"/>
  <c r="N5388" i="1"/>
  <c r="N5104" i="1"/>
  <c r="N5389" i="1"/>
  <c r="N3084" i="1"/>
  <c r="N12019" i="1"/>
  <c r="N12073" i="1"/>
  <c r="N5399" i="1"/>
  <c r="N5390" i="1"/>
  <c r="N5391" i="1"/>
  <c r="N8254" i="1"/>
  <c r="N5392" i="1"/>
  <c r="N5393" i="1"/>
  <c r="N5269" i="1"/>
  <c r="N8394" i="1"/>
  <c r="N8395" i="1"/>
  <c r="N11666" i="1"/>
  <c r="N8255" i="1"/>
  <c r="N8396" i="1"/>
  <c r="N8256" i="1"/>
  <c r="N8257" i="1"/>
  <c r="N8258" i="1"/>
  <c r="N8397" i="1"/>
  <c r="N8259" i="1"/>
  <c r="N11725" i="1"/>
  <c r="N8260" i="1"/>
  <c r="N8555" i="1"/>
  <c r="N8398" i="1"/>
  <c r="N6050" i="1"/>
  <c r="N8261" i="1"/>
  <c r="N9810" i="1"/>
  <c r="N12223" i="1"/>
  <c r="N8929" i="1"/>
  <c r="N11726" i="1"/>
  <c r="N8262" i="1"/>
  <c r="N8263" i="1"/>
  <c r="N8264" i="1"/>
  <c r="N8265" i="1"/>
  <c r="N8802" i="1"/>
  <c r="N8266" i="1"/>
  <c r="N8930" i="1"/>
  <c r="N9811" i="1"/>
  <c r="N8267" i="1"/>
  <c r="N9812" i="1"/>
  <c r="N8268" i="1"/>
  <c r="N8203" i="1"/>
  <c r="N8969" i="1"/>
  <c r="N8403" i="1"/>
  <c r="N12224" i="1"/>
  <c r="N8269" i="1"/>
  <c r="N8404" i="1"/>
  <c r="N8405" i="1"/>
  <c r="N8270" i="1"/>
  <c r="N8271" i="1"/>
  <c r="N8972" i="1"/>
  <c r="N8973" i="1"/>
  <c r="N8272" i="1"/>
  <c r="N8273" i="1"/>
  <c r="N11154" i="1"/>
  <c r="N8274" i="1"/>
  <c r="N11155" i="1"/>
  <c r="N58" i="1"/>
  <c r="N59" i="1"/>
  <c r="N63" i="1"/>
  <c r="N64" i="1"/>
  <c r="N8275" i="1"/>
  <c r="N8276" i="1"/>
  <c r="N8277" i="1"/>
  <c r="N8278" i="1"/>
  <c r="N8279" i="1"/>
  <c r="N8083" i="1"/>
  <c r="N11667" i="1"/>
  <c r="N8406" i="1"/>
  <c r="N8407" i="1"/>
  <c r="N8280" i="1"/>
  <c r="N8281" i="1"/>
  <c r="N8282" i="1"/>
  <c r="N11727" i="1"/>
  <c r="N8408" i="1"/>
  <c r="N8283" i="1"/>
  <c r="N8543" i="1"/>
  <c r="N8284" i="1"/>
  <c r="N11728" i="1"/>
  <c r="N11897" i="1"/>
  <c r="N9759" i="1"/>
  <c r="N11729" i="1"/>
  <c r="N8409" i="1"/>
  <c r="N8410" i="1"/>
  <c r="N8849" i="1"/>
  <c r="N8411" i="1"/>
  <c r="N8285" i="1"/>
  <c r="N9813" i="1"/>
  <c r="N11668" i="1"/>
  <c r="N11730" i="1"/>
  <c r="N8412" i="1"/>
  <c r="N5129" i="1"/>
  <c r="N5118" i="1"/>
  <c r="N5412" i="1"/>
  <c r="N12423" i="1"/>
  <c r="N5413" i="1"/>
  <c r="N11731" i="1"/>
  <c r="N5400" i="1"/>
  <c r="N5093" i="1"/>
  <c r="N5082" i="1"/>
  <c r="N5401" i="1"/>
  <c r="N5414" i="1"/>
  <c r="N5394" i="1"/>
  <c r="N5395" i="1"/>
  <c r="N5402" i="1"/>
  <c r="N2611" i="1"/>
  <c r="N3093" i="1"/>
  <c r="N8286" i="1"/>
  <c r="N3085" i="1"/>
  <c r="N8287" i="1"/>
  <c r="N8288" i="1"/>
  <c r="N8850" i="1"/>
  <c r="N8413" i="1"/>
  <c r="N8828" i="1"/>
  <c r="N9158" i="1"/>
  <c r="N8289" i="1"/>
  <c r="N8290" i="1"/>
  <c r="N315" i="1"/>
  <c r="N6172" i="1"/>
  <c r="N8291" i="1"/>
  <c r="N11669" i="1"/>
  <c r="N8414" i="1"/>
  <c r="N8415" i="1"/>
  <c r="N8779" i="1"/>
  <c r="N8416" i="1"/>
  <c r="N8417" i="1"/>
  <c r="N8418" i="1"/>
  <c r="N8780" i="1"/>
  <c r="N11732" i="1"/>
  <c r="N8864" i="1"/>
  <c r="N4095" i="1"/>
  <c r="N8419" i="1"/>
  <c r="N8420" i="1"/>
  <c r="N8161" i="1"/>
  <c r="N11137" i="1"/>
  <c r="N8931" i="1"/>
  <c r="N8292" i="1"/>
  <c r="N9066" i="1"/>
  <c r="N8421" i="1"/>
  <c r="N8422" i="1"/>
  <c r="N8423" i="1"/>
  <c r="N9814" i="1"/>
  <c r="N11733" i="1"/>
  <c r="N12074" i="1"/>
  <c r="N8424" i="1"/>
  <c r="N8556" i="1"/>
  <c r="N11734" i="1"/>
  <c r="N12030" i="1"/>
  <c r="N8084" i="1"/>
  <c r="N11670" i="1"/>
  <c r="N11735" i="1"/>
  <c r="N8425" i="1"/>
  <c r="N8426" i="1"/>
  <c r="N1554" i="1"/>
  <c r="N5105" i="1"/>
  <c r="N5094" i="1"/>
  <c r="N5403" i="1"/>
  <c r="N2613" i="1"/>
  <c r="N2984" i="1"/>
  <c r="N3010" i="1"/>
  <c r="N3011" i="1"/>
  <c r="N2985" i="1"/>
  <c r="N5270" i="1"/>
  <c r="N12181" i="1"/>
  <c r="N12182" i="1"/>
  <c r="N12183" i="1"/>
  <c r="N12184" i="1"/>
  <c r="N12185" i="1"/>
  <c r="N8293" i="1"/>
  <c r="N9760" i="1"/>
  <c r="N4190" i="1"/>
  <c r="N11736" i="1"/>
  <c r="N9815" i="1"/>
  <c r="N11671" i="1"/>
  <c r="N8932" i="1"/>
  <c r="N5027" i="1"/>
  <c r="N5028" i="1"/>
  <c r="N8427" i="1"/>
  <c r="N9816" i="1"/>
  <c r="N9818" i="1"/>
  <c r="N9085" i="1"/>
  <c r="N8600" i="1"/>
  <c r="N11737" i="1"/>
  <c r="N9819" i="1"/>
  <c r="N9820" i="1"/>
  <c r="N8294" i="1"/>
  <c r="N11672" i="1"/>
  <c r="N11738" i="1"/>
  <c r="N12225" i="1"/>
  <c r="N11739" i="1"/>
  <c r="N11740" i="1"/>
  <c r="N11741" i="1"/>
  <c r="N11744" i="1"/>
  <c r="N5056" i="1"/>
  <c r="N5106" i="1"/>
  <c r="N5095" i="1"/>
  <c r="N5142" i="1"/>
  <c r="N5130" i="1"/>
  <c r="N11745" i="1"/>
  <c r="N2618" i="1"/>
  <c r="N8974" i="1"/>
  <c r="N2619" i="1"/>
  <c r="N12540" i="1"/>
  <c r="N5083" i="1"/>
  <c r="N2620" i="1"/>
  <c r="N8975" i="1"/>
  <c r="N2621" i="1"/>
  <c r="N9821" i="1"/>
  <c r="N12541" i="1"/>
  <c r="N8976" i="1"/>
  <c r="N12542" i="1"/>
  <c r="N8977" i="1"/>
  <c r="N12545" i="1"/>
  <c r="N8978" i="1"/>
  <c r="N5271" i="1"/>
  <c r="N3013" i="1"/>
  <c r="N2986" i="1"/>
  <c r="N12546" i="1"/>
  <c r="N8980" i="1"/>
  <c r="N12547" i="1"/>
  <c r="N8982" i="1"/>
  <c r="N12548" i="1"/>
  <c r="N3087" i="1"/>
  <c r="N8983" i="1"/>
  <c r="N12549" i="1"/>
  <c r="N8918" i="1"/>
  <c r="N12550" i="1"/>
  <c r="N12554" i="1"/>
  <c r="N5544" i="1"/>
  <c r="N11156" i="1"/>
  <c r="N12555" i="1"/>
  <c r="N11157" i="1"/>
  <c r="N12556" i="1"/>
  <c r="N11158" i="1"/>
  <c r="N12557" i="1"/>
  <c r="N11746" i="1"/>
  <c r="N12558" i="1"/>
  <c r="N11747" i="1"/>
  <c r="N11748" i="1"/>
  <c r="N65" i="1"/>
  <c r="N12559" i="1"/>
  <c r="N425" i="1"/>
  <c r="N66" i="1"/>
  <c r="N12561" i="1"/>
  <c r="N426" i="1"/>
  <c r="N67" i="1"/>
  <c r="N12562" i="1"/>
  <c r="N430" i="1"/>
  <c r="N8984" i="1"/>
  <c r="N69" i="1"/>
  <c r="N12563" i="1"/>
  <c r="N432" i="1"/>
  <c r="N8985" i="1"/>
  <c r="N71" i="1"/>
  <c r="N12564" i="1"/>
  <c r="N433" i="1"/>
  <c r="N8986" i="1"/>
  <c r="N73" i="1"/>
  <c r="N12565" i="1"/>
  <c r="N11749" i="1"/>
  <c r="N8085" i="1"/>
  <c r="N11750" i="1"/>
  <c r="N11751" i="1"/>
  <c r="N9822" i="1"/>
  <c r="N12075" i="1"/>
  <c r="N8170" i="1"/>
  <c r="N11673" i="1"/>
  <c r="N11752" i="1"/>
  <c r="N12424" i="1"/>
  <c r="N9761" i="1"/>
  <c r="N8171" i="1"/>
  <c r="N9823" i="1"/>
  <c r="N9193" i="1"/>
  <c r="N9194" i="1"/>
  <c r="N9195" i="1"/>
  <c r="N9197" i="1"/>
  <c r="N9198" i="1"/>
  <c r="N9199" i="1"/>
  <c r="N11753" i="1"/>
  <c r="N11511" i="1"/>
  <c r="N12298" i="1"/>
  <c r="N11674" i="1"/>
  <c r="N8557" i="1"/>
  <c r="N11754" i="1"/>
  <c r="N8767" i="1"/>
  <c r="N9088" i="1"/>
  <c r="N9824" i="1"/>
  <c r="N11755" i="1"/>
  <c r="N11756" i="1"/>
  <c r="N2987" i="1"/>
  <c r="N3014" i="1"/>
  <c r="N5084" i="1"/>
  <c r="N2622" i="1"/>
  <c r="N5119" i="1"/>
  <c r="N5096" i="1"/>
  <c r="N5107" i="1"/>
  <c r="N5415" i="1"/>
  <c r="N11757" i="1"/>
  <c r="N2624" i="1"/>
  <c r="N5150" i="1"/>
  <c r="N5161" i="1"/>
  <c r="N5172" i="1"/>
  <c r="N8558" i="1"/>
  <c r="N5173" i="1"/>
  <c r="N5162" i="1"/>
  <c r="N5151" i="1"/>
  <c r="N5152" i="1"/>
  <c r="N5416" i="1"/>
  <c r="N2625" i="1"/>
  <c r="N9762" i="1"/>
  <c r="N5243" i="1"/>
  <c r="N11675" i="1"/>
  <c r="N11758" i="1"/>
  <c r="N11759" i="1"/>
  <c r="N11760" i="1"/>
  <c r="N10585" i="1"/>
  <c r="N8172" i="1"/>
  <c r="N2988" i="1"/>
  <c r="N11761" i="1"/>
  <c r="N11762" i="1"/>
  <c r="N11676" i="1"/>
  <c r="N11763" i="1"/>
  <c r="N11764" i="1"/>
  <c r="N8933" i="1"/>
  <c r="N11677" i="1"/>
  <c r="N12076" i="1"/>
  <c r="N12077" i="1"/>
  <c r="N8601" i="1"/>
  <c r="N12346" i="1"/>
  <c r="N11765" i="1"/>
  <c r="N9089" i="1"/>
  <c r="N5085" i="1"/>
  <c r="N7820" i="1"/>
  <c r="N9090" i="1"/>
  <c r="N9825" i="1"/>
  <c r="N11766" i="1"/>
  <c r="N9763" i="1"/>
  <c r="N9826" i="1"/>
  <c r="N11678" i="1"/>
  <c r="N11679" i="1"/>
  <c r="N11767" i="1"/>
  <c r="N11768" i="1"/>
  <c r="N11769" i="1"/>
  <c r="N9827" i="1"/>
  <c r="N11680" i="1"/>
  <c r="N8544" i="1"/>
  <c r="N9746" i="1"/>
  <c r="N9828" i="1"/>
  <c r="N9829" i="1"/>
  <c r="N11681" i="1"/>
  <c r="N11770" i="1"/>
  <c r="N11928" i="1"/>
  <c r="N8602" i="1"/>
  <c r="N5417" i="1"/>
  <c r="N3089" i="1"/>
  <c r="N5086" i="1"/>
  <c r="N11771" i="1"/>
  <c r="N5418" i="1"/>
  <c r="N5419" i="1"/>
  <c r="N2626" i="1"/>
  <c r="N5404" i="1"/>
  <c r="N3015" i="1"/>
  <c r="N2989" i="1"/>
  <c r="N8173" i="1"/>
  <c r="N9369" i="1"/>
  <c r="N11682" i="1"/>
  <c r="N3091" i="1"/>
  <c r="N9370" i="1"/>
  <c r="N9371" i="1"/>
  <c r="N9373" i="1"/>
  <c r="N9374" i="1"/>
  <c r="N9375" i="1"/>
  <c r="N9376" i="1"/>
  <c r="N9764" i="1"/>
  <c r="N9830" i="1"/>
  <c r="N9831" i="1"/>
  <c r="N9832" i="1"/>
  <c r="N8588" i="1"/>
  <c r="N11898" i="1"/>
  <c r="N11376" i="1"/>
  <c r="N9159" i="1"/>
  <c r="N10080" i="1"/>
  <c r="N12425" i="1"/>
  <c r="N8545" i="1"/>
  <c r="N9833" i="1"/>
  <c r="N8174" i="1"/>
  <c r="N9834" i="1"/>
  <c r="N11159" i="1"/>
  <c r="N11160" i="1"/>
  <c r="N11161" i="1"/>
  <c r="N11162" i="1"/>
  <c r="N11163" i="1"/>
  <c r="N11164" i="1"/>
  <c r="N11165" i="1"/>
  <c r="N4092" i="1"/>
  <c r="N11632" i="1"/>
  <c r="N12078" i="1"/>
  <c r="N8788" i="1"/>
  <c r="N9835" i="1"/>
  <c r="N11518" i="1"/>
  <c r="N11772" i="1"/>
  <c r="N11683" i="1"/>
  <c r="N9836" i="1"/>
  <c r="N12421" i="1"/>
  <c r="N8546" i="1"/>
  <c r="N12079" i="1"/>
  <c r="N5097" i="1"/>
  <c r="N5108" i="1"/>
  <c r="N5087" i="1"/>
  <c r="N5098" i="1"/>
  <c r="N5109" i="1"/>
  <c r="N1571" i="1"/>
  <c r="N2990" i="1"/>
  <c r="N3018" i="1"/>
  <c r="N5057" i="1"/>
  <c r="N1556" i="1"/>
  <c r="N3092" i="1"/>
  <c r="N12080" i="1"/>
  <c r="N4538" i="1"/>
  <c r="N2482" i="1"/>
  <c r="N5331" i="1"/>
  <c r="N11684" i="1"/>
  <c r="N9837" i="1"/>
  <c r="N9377" i="1"/>
  <c r="N9378" i="1"/>
  <c r="N9379" i="1"/>
  <c r="N9380" i="1"/>
  <c r="N9381" i="1"/>
  <c r="N9382" i="1"/>
  <c r="N9384" i="1"/>
  <c r="N9385" i="1"/>
  <c r="N9386" i="1"/>
  <c r="N9163" i="1"/>
  <c r="N11773" i="1"/>
  <c r="N8559" i="1"/>
  <c r="N8934" i="1"/>
  <c r="N8789" i="1"/>
  <c r="N9164" i="1"/>
  <c r="N11685" i="1"/>
  <c r="N12426" i="1"/>
  <c r="N12458" i="1"/>
  <c r="N8851" i="1"/>
  <c r="N5633" i="1"/>
  <c r="N9765" i="1"/>
  <c r="N10676" i="1"/>
  <c r="N8086" i="1"/>
  <c r="N8625" i="1"/>
  <c r="N5131" i="1"/>
  <c r="N11686" i="1"/>
  <c r="N8589" i="1"/>
  <c r="N5636" i="1"/>
  <c r="N11774" i="1"/>
  <c r="N11775" i="1"/>
  <c r="N11687" i="1"/>
  <c r="N9165" i="1"/>
  <c r="N11776" i="1"/>
  <c r="N11777" i="1"/>
  <c r="N11778" i="1"/>
  <c r="N8187" i="1"/>
  <c r="N11526" i="1"/>
  <c r="N11688" i="1"/>
  <c r="N12226" i="1"/>
  <c r="N5040" i="1"/>
  <c r="N12566" i="1"/>
  <c r="N9108" i="1"/>
  <c r="N12567" i="1"/>
  <c r="N9109" i="1"/>
  <c r="N12568" i="1"/>
  <c r="N9110" i="1"/>
  <c r="N12569" i="1"/>
  <c r="N5059" i="1"/>
  <c r="N5244" i="1"/>
  <c r="N9111" i="1"/>
  <c r="N12570" i="1"/>
  <c r="N9112" i="1"/>
  <c r="N12571" i="1"/>
  <c r="N9113" i="1"/>
  <c r="N12572" i="1"/>
  <c r="N9114" i="1"/>
  <c r="N9115" i="1"/>
  <c r="N9116" i="1"/>
  <c r="N9117" i="1"/>
  <c r="N5120" i="1"/>
  <c r="N5251" i="1"/>
  <c r="N9118" i="1"/>
  <c r="N11689" i="1"/>
  <c r="N435" i="1"/>
  <c r="N342" i="1"/>
  <c r="N344" i="1"/>
  <c r="N345" i="1"/>
  <c r="N8740" i="1"/>
  <c r="N11690" i="1"/>
  <c r="N11691" i="1"/>
  <c r="N347" i="1"/>
  <c r="N348" i="1"/>
  <c r="N6037" i="1"/>
  <c r="N349" i="1"/>
  <c r="N351" i="1"/>
  <c r="N358" i="1"/>
  <c r="N5627" i="1"/>
  <c r="N9766" i="1"/>
  <c r="N11692" i="1"/>
  <c r="N11693" i="1"/>
  <c r="N11694" i="1"/>
  <c r="N5630" i="1"/>
  <c r="N9387" i="1"/>
  <c r="N9388" i="1"/>
  <c r="N9389" i="1"/>
  <c r="N9390" i="1"/>
  <c r="N79" i="1"/>
  <c r="N11695" i="1"/>
  <c r="N11519" i="1"/>
  <c r="N360" i="1"/>
  <c r="N364" i="1"/>
  <c r="N9091" i="1"/>
  <c r="N11696" i="1"/>
  <c r="N12534" i="1"/>
  <c r="N12535" i="1"/>
  <c r="N2194" i="1"/>
  <c r="N11377" i="1"/>
  <c r="N7863" i="1"/>
  <c r="N7865" i="1"/>
  <c r="N7866" i="1"/>
  <c r="N11216" i="1"/>
  <c r="N11596" i="1"/>
  <c r="N12543" i="1"/>
  <c r="N12544" i="1"/>
  <c r="N220" i="1"/>
  <c r="N481" i="1"/>
  <c r="N532" i="1"/>
  <c r="N11411" i="1"/>
  <c r="N11394" i="1"/>
  <c r="N11181" i="1"/>
  <c r="N12551" i="1"/>
  <c r="N12552" i="1"/>
  <c r="N12553" i="1"/>
  <c r="N4519" i="1"/>
  <c r="N160" i="1"/>
  <c r="N7827" i="1"/>
  <c r="N11617" i="1"/>
  <c r="N8214" i="1"/>
  <c r="N161" i="1"/>
  <c r="N12560" i="1"/>
  <c r="N9295" i="1"/>
  <c r="N678" i="1"/>
  <c r="N5708" i="1"/>
  <c r="N5717" i="1"/>
  <c r="N5729" i="1"/>
  <c r="N2410" i="1"/>
  <c r="N4520" i="1"/>
  <c r="N11618" i="1"/>
  <c r="N2292" i="1"/>
  <c r="N2197" i="1"/>
  <c r="N11217" i="1"/>
  <c r="N98" i="1"/>
  <c r="N12573" i="1"/>
  <c r="N11218" i="1"/>
  <c r="N12575" i="1"/>
  <c r="N7948" i="1"/>
  <c r="N2411" i="1"/>
  <c r="N9775" i="1"/>
  <c r="N8466" i="1"/>
  <c r="N12580" i="1"/>
  <c r="N12581" i="1"/>
  <c r="N12582" i="1"/>
  <c r="N7949" i="1"/>
  <c r="N8685" i="1"/>
  <c r="N8696" i="1"/>
  <c r="N3" i="1"/>
  <c r="N11948" i="1"/>
  <c r="N7950" i="1"/>
  <c r="N7864" i="1"/>
  <c r="N7828" i="1"/>
  <c r="N12592" i="1"/>
  <c r="N12593" i="1"/>
  <c r="N4" i="1"/>
  <c r="N12595" i="1"/>
  <c r="N5" i="1"/>
  <c r="N12597" i="1"/>
  <c r="N12598" i="1"/>
  <c r="N12599" i="1"/>
  <c r="N11960" i="1"/>
  <c r="N102" i="1"/>
  <c r="N12602" i="1"/>
  <c r="N12603" i="1"/>
  <c r="N12604" i="1"/>
  <c r="N11245" i="1"/>
  <c r="N7897" i="1"/>
  <c r="N7951" i="1"/>
  <c r="N12608" i="1"/>
  <c r="N12609" i="1"/>
  <c r="N12279" i="1"/>
  <c r="N7954" i="1"/>
  <c r="N11453" i="1"/>
  <c r="N12613" i="1"/>
  <c r="N8679" i="1"/>
  <c r="N8658" i="1"/>
  <c r="N12616" i="1"/>
  <c r="N4731" i="1"/>
  <c r="S7784" i="1"/>
  <c r="S7783" i="1"/>
  <c r="O12608" i="1" l="1"/>
  <c r="O12579" i="1"/>
  <c r="O12583" i="1"/>
  <c r="O12587" i="1"/>
  <c r="O12591" i="1"/>
  <c r="O12607" i="1"/>
  <c r="O12611" i="1"/>
  <c r="O12615" i="1"/>
  <c r="O12576" i="1"/>
  <c r="O12584" i="1"/>
  <c r="O12588" i="1"/>
  <c r="O12596" i="1"/>
  <c r="O12600" i="1"/>
  <c r="O12612" i="1"/>
  <c r="O12577" i="1"/>
  <c r="O12585" i="1"/>
  <c r="O12589" i="1"/>
  <c r="O12601" i="1"/>
  <c r="O12605" i="1"/>
  <c r="O12574" i="1"/>
  <c r="O12578" i="1"/>
  <c r="O12586" i="1"/>
  <c r="O12590" i="1"/>
  <c r="O12594" i="1"/>
  <c r="O12606" i="1"/>
  <c r="O12610" i="1"/>
  <c r="O12614" i="1"/>
  <c r="O12483" i="1"/>
  <c r="O12487" i="1"/>
  <c r="O12491" i="1"/>
  <c r="O12495" i="1"/>
  <c r="O12499" i="1"/>
  <c r="O12503" i="1"/>
  <c r="O12507" i="1"/>
  <c r="O12484" i="1"/>
  <c r="O12488" i="1"/>
  <c r="O12492" i="1"/>
  <c r="O12496" i="1"/>
  <c r="O12500" i="1"/>
  <c r="O12504" i="1"/>
  <c r="O12508" i="1"/>
  <c r="O12485" i="1"/>
  <c r="O12489" i="1"/>
  <c r="O12493" i="1"/>
  <c r="O12497" i="1"/>
  <c r="O12501" i="1"/>
  <c r="O12505" i="1"/>
  <c r="O12509" i="1"/>
  <c r="O12486" i="1"/>
  <c r="O12490" i="1"/>
  <c r="O12494" i="1"/>
  <c r="O12498" i="1"/>
  <c r="O12502" i="1"/>
  <c r="O12506" i="1"/>
  <c r="O12427" i="1"/>
  <c r="O12431" i="1"/>
  <c r="O12435" i="1"/>
  <c r="O12439" i="1"/>
  <c r="O12428" i="1"/>
  <c r="O12432" i="1"/>
  <c r="O12436" i="1"/>
  <c r="O12440" i="1"/>
  <c r="O12429" i="1"/>
  <c r="O12433" i="1"/>
  <c r="O12437" i="1"/>
  <c r="O12441" i="1"/>
  <c r="O12430" i="1"/>
  <c r="O12434" i="1"/>
  <c r="O12438" i="1"/>
  <c r="O2521" i="1"/>
  <c r="O2538" i="1"/>
  <c r="O2683" i="1"/>
  <c r="O3063" i="1"/>
  <c r="O2516" i="1"/>
  <c r="O2692" i="1"/>
  <c r="O3064" i="1"/>
  <c r="O134" i="1"/>
  <c r="O195" i="1"/>
  <c r="O12581" i="1"/>
  <c r="O12613" i="1"/>
  <c r="O12311" i="1"/>
  <c r="O12315" i="1"/>
  <c r="O12319" i="1"/>
  <c r="O12323" i="1"/>
  <c r="O12327" i="1"/>
  <c r="O12331" i="1"/>
  <c r="O12308" i="1"/>
  <c r="O12312" i="1"/>
  <c r="O12316" i="1"/>
  <c r="O12320" i="1"/>
  <c r="O12324" i="1"/>
  <c r="O12328" i="1"/>
  <c r="O12332" i="1"/>
  <c r="O12309" i="1"/>
  <c r="O12313" i="1"/>
  <c r="O12317" i="1"/>
  <c r="O12321" i="1"/>
  <c r="O12325" i="1"/>
  <c r="O12329" i="1"/>
  <c r="O12333" i="1"/>
  <c r="O12310" i="1"/>
  <c r="O12314" i="1"/>
  <c r="O12318" i="1"/>
  <c r="O12322" i="1"/>
  <c r="O12326" i="1"/>
  <c r="O12330" i="1"/>
  <c r="O3716" i="1"/>
  <c r="O3744" i="1"/>
  <c r="O3832" i="1"/>
  <c r="O3968" i="1"/>
  <c r="O4048" i="1"/>
  <c r="O4116" i="1"/>
  <c r="O3505" i="1"/>
  <c r="O3581" i="1"/>
  <c r="O3629" i="1"/>
  <c r="O3741" i="1"/>
  <c r="O3618" i="1"/>
  <c r="O3742" i="1"/>
  <c r="O3966" i="1"/>
  <c r="O4118" i="1"/>
  <c r="O3743" i="1"/>
  <c r="O3967" i="1"/>
  <c r="O3131" i="1"/>
  <c r="O3587" i="1"/>
  <c r="O3527" i="1"/>
  <c r="O3671" i="1"/>
  <c r="O3387" i="1"/>
  <c r="O12175" i="1"/>
  <c r="O12179" i="1"/>
  <c r="O12187" i="1"/>
  <c r="O12172" i="1"/>
  <c r="O12176" i="1"/>
  <c r="O12180" i="1"/>
  <c r="O12173" i="1"/>
  <c r="O12177" i="1"/>
  <c r="O12174" i="1"/>
  <c r="O12178" i="1"/>
  <c r="O12186" i="1"/>
  <c r="O12127" i="1"/>
  <c r="O12131" i="1"/>
  <c r="O12135" i="1"/>
  <c r="O12139" i="1"/>
  <c r="O12143" i="1"/>
  <c r="O12147" i="1"/>
  <c r="O12151" i="1"/>
  <c r="O12155" i="1"/>
  <c r="O12159" i="1"/>
  <c r="O12163" i="1"/>
  <c r="O12167" i="1"/>
  <c r="O12171" i="1"/>
  <c r="O12128" i="1"/>
  <c r="O12132" i="1"/>
  <c r="O12136" i="1"/>
  <c r="O12140" i="1"/>
  <c r="O12144" i="1"/>
  <c r="O12148" i="1"/>
  <c r="O12152" i="1"/>
  <c r="O12156" i="1"/>
  <c r="O12160" i="1"/>
  <c r="O12164" i="1"/>
  <c r="O12168" i="1"/>
  <c r="O12129" i="1"/>
  <c r="O12133" i="1"/>
  <c r="O12137" i="1"/>
  <c r="O12141" i="1"/>
  <c r="O12145" i="1"/>
  <c r="O12149" i="1"/>
  <c r="O12153" i="1"/>
  <c r="O12157" i="1"/>
  <c r="O12161" i="1"/>
  <c r="O12165" i="1"/>
  <c r="O12169" i="1"/>
  <c r="O12130" i="1"/>
  <c r="O12134" i="1"/>
  <c r="O12138" i="1"/>
  <c r="O12142" i="1"/>
  <c r="O12146" i="1"/>
  <c r="O12150" i="1"/>
  <c r="O12154" i="1"/>
  <c r="O12158" i="1"/>
  <c r="O12162" i="1"/>
  <c r="O12166" i="1"/>
  <c r="O12170" i="1"/>
  <c r="O11991" i="1"/>
  <c r="O11995" i="1"/>
  <c r="O11999" i="1"/>
  <c r="O12003" i="1"/>
  <c r="O12007" i="1"/>
  <c r="O12011" i="1"/>
  <c r="O12015" i="1"/>
  <c r="O11992" i="1"/>
  <c r="O11996" i="1"/>
  <c r="O12000" i="1"/>
  <c r="O12004" i="1"/>
  <c r="O12008" i="1"/>
  <c r="O12012" i="1"/>
  <c r="O11989" i="1"/>
  <c r="O11993" i="1"/>
  <c r="O11997" i="1"/>
  <c r="O12001" i="1"/>
  <c r="O12005" i="1"/>
  <c r="O12009" i="1"/>
  <c r="O12013" i="1"/>
  <c r="O11990" i="1"/>
  <c r="O11994" i="1"/>
  <c r="O11998" i="1"/>
  <c r="O12002" i="1"/>
  <c r="O12006" i="1"/>
  <c r="O12010" i="1"/>
  <c r="O12014" i="1"/>
  <c r="O11963" i="1"/>
  <c r="O11967" i="1"/>
  <c r="O11971" i="1"/>
  <c r="O11975" i="1"/>
  <c r="O11979" i="1"/>
  <c r="O11983" i="1"/>
  <c r="O11964" i="1"/>
  <c r="O11968" i="1"/>
  <c r="O11972" i="1"/>
  <c r="O11976" i="1"/>
  <c r="O11980" i="1"/>
  <c r="O11984" i="1"/>
  <c r="O11961" i="1"/>
  <c r="O11965" i="1"/>
  <c r="O11969" i="1"/>
  <c r="O11973" i="1"/>
  <c r="O11977" i="1"/>
  <c r="O11981" i="1"/>
  <c r="O11985" i="1"/>
  <c r="O11962" i="1"/>
  <c r="O11966" i="1"/>
  <c r="O11970" i="1"/>
  <c r="O11974" i="1"/>
  <c r="O11978" i="1"/>
  <c r="O11982" i="1"/>
  <c r="O11986" i="1"/>
  <c r="O3944" i="1"/>
  <c r="O3777" i="1"/>
  <c r="O3987" i="1"/>
  <c r="O4250" i="1"/>
  <c r="O4313" i="1"/>
  <c r="O4608" i="1"/>
  <c r="O4804" i="1"/>
  <c r="O5557" i="1"/>
  <c r="O6125" i="1"/>
  <c r="O6702" i="1"/>
  <c r="O6736" i="1"/>
  <c r="O524" i="1"/>
  <c r="O598" i="1"/>
  <c r="O734" i="1"/>
  <c r="O847" i="1"/>
  <c r="O1016" i="1"/>
  <c r="O565" i="1"/>
  <c r="O1519" i="1"/>
  <c r="O11907" i="1"/>
  <c r="O11911" i="1"/>
  <c r="O11908" i="1"/>
  <c r="O11909" i="1"/>
  <c r="O11906" i="1"/>
  <c r="O11910" i="1"/>
  <c r="O11847" i="1"/>
  <c r="O11851" i="1"/>
  <c r="O11855" i="1"/>
  <c r="O11859" i="1"/>
  <c r="O11863" i="1"/>
  <c r="O11867" i="1"/>
  <c r="O11871" i="1"/>
  <c r="O11875" i="1"/>
  <c r="O11879" i="1"/>
  <c r="O11883" i="1"/>
  <c r="O11887" i="1"/>
  <c r="O11848" i="1"/>
  <c r="O11852" i="1"/>
  <c r="O11856" i="1"/>
  <c r="O11860" i="1"/>
  <c r="O11864" i="1"/>
  <c r="O11868" i="1"/>
  <c r="O11872" i="1"/>
  <c r="O11876" i="1"/>
  <c r="O11880" i="1"/>
  <c r="O11884" i="1"/>
  <c r="O11888" i="1"/>
  <c r="O11845" i="1"/>
  <c r="O11849" i="1"/>
  <c r="O11853" i="1"/>
  <c r="O11857" i="1"/>
  <c r="O11861" i="1"/>
  <c r="O11865" i="1"/>
  <c r="O11869" i="1"/>
  <c r="O11873" i="1"/>
  <c r="O11877" i="1"/>
  <c r="O11881" i="1"/>
  <c r="O11885" i="1"/>
  <c r="O11889" i="1"/>
  <c r="O11846" i="1"/>
  <c r="O11850" i="1"/>
  <c r="O11854" i="1"/>
  <c r="O11858" i="1"/>
  <c r="O11862" i="1"/>
  <c r="O11866" i="1"/>
  <c r="O11870" i="1"/>
  <c r="O11874" i="1"/>
  <c r="O11878" i="1"/>
  <c r="O11882" i="1"/>
  <c r="O11886" i="1"/>
  <c r="O11890" i="1"/>
  <c r="O369" i="1"/>
  <c r="O3033" i="1"/>
  <c r="O2228" i="1"/>
  <c r="O2936" i="1"/>
  <c r="O11635" i="1"/>
  <c r="O11639" i="1"/>
  <c r="O11643" i="1"/>
  <c r="O11647" i="1"/>
  <c r="O11651" i="1"/>
  <c r="O11655" i="1"/>
  <c r="O11659" i="1"/>
  <c r="O11663" i="1"/>
  <c r="O11667" i="1"/>
  <c r="O11671" i="1"/>
  <c r="O11675" i="1"/>
  <c r="O11679" i="1"/>
  <c r="O11683" i="1"/>
  <c r="O11687" i="1"/>
  <c r="O11691" i="1"/>
  <c r="O11695" i="1"/>
  <c r="O11636" i="1"/>
  <c r="O11640" i="1"/>
  <c r="O11644" i="1"/>
  <c r="O11648" i="1"/>
  <c r="O11652" i="1"/>
  <c r="O11656" i="1"/>
  <c r="O11660" i="1"/>
  <c r="O11664" i="1"/>
  <c r="O11668" i="1"/>
  <c r="O11672" i="1"/>
  <c r="O11676" i="1"/>
  <c r="O11680" i="1"/>
  <c r="O11684" i="1"/>
  <c r="O11688" i="1"/>
  <c r="O11692" i="1"/>
  <c r="O11696" i="1"/>
  <c r="O11633" i="1"/>
  <c r="O11637" i="1"/>
  <c r="O11641" i="1"/>
  <c r="O11645" i="1"/>
  <c r="O11649" i="1"/>
  <c r="O11653" i="1"/>
  <c r="O11657" i="1"/>
  <c r="O11661" i="1"/>
  <c r="O11665" i="1"/>
  <c r="O11669" i="1"/>
  <c r="O11673" i="1"/>
  <c r="O11677" i="1"/>
  <c r="O11681" i="1"/>
  <c r="O11685" i="1"/>
  <c r="O11689" i="1"/>
  <c r="O11693" i="1"/>
  <c r="O11634" i="1"/>
  <c r="O11638" i="1"/>
  <c r="O11642" i="1"/>
  <c r="O11646" i="1"/>
  <c r="O11650" i="1"/>
  <c r="O11654" i="1"/>
  <c r="O11658" i="1"/>
  <c r="O11662" i="1"/>
  <c r="O11666" i="1"/>
  <c r="O11670" i="1"/>
  <c r="O11674" i="1"/>
  <c r="O11678" i="1"/>
  <c r="O11682" i="1"/>
  <c r="O11686" i="1"/>
  <c r="O11690" i="1"/>
  <c r="O11694" i="1"/>
  <c r="O11611" i="1"/>
  <c r="O11615" i="1"/>
  <c r="O11612" i="1"/>
  <c r="O11616" i="1"/>
  <c r="O11609" i="1"/>
  <c r="O11613" i="1"/>
  <c r="O11617" i="1"/>
  <c r="O11610" i="1"/>
  <c r="O11614" i="1"/>
  <c r="O11618" i="1"/>
  <c r="O11571" i="1"/>
  <c r="O11575" i="1"/>
  <c r="O11579" i="1"/>
  <c r="O11583" i="1"/>
  <c r="O11587" i="1"/>
  <c r="O11591" i="1"/>
  <c r="O11595" i="1"/>
  <c r="O11572" i="1"/>
  <c r="O11576" i="1"/>
  <c r="O11580" i="1"/>
  <c r="O11584" i="1"/>
  <c r="O11588" i="1"/>
  <c r="O11592" i="1"/>
  <c r="O11569" i="1"/>
  <c r="O11573" i="1"/>
  <c r="O11577" i="1"/>
  <c r="O11581" i="1"/>
  <c r="O11585" i="1"/>
  <c r="O11589" i="1"/>
  <c r="O11593" i="1"/>
  <c r="O11570" i="1"/>
  <c r="O11574" i="1"/>
  <c r="O11578" i="1"/>
  <c r="O11582" i="1"/>
  <c r="O11586" i="1"/>
  <c r="O11590" i="1"/>
  <c r="O11594" i="1"/>
  <c r="O1065" i="1"/>
  <c r="O1099" i="1"/>
  <c r="O986" i="1"/>
  <c r="O1257" i="1"/>
  <c r="O1243" i="1"/>
  <c r="O1929" i="1"/>
  <c r="O2034" i="1"/>
  <c r="O1132" i="1"/>
  <c r="O965" i="1"/>
  <c r="O1033" i="1"/>
  <c r="O947" i="1"/>
  <c r="O955" i="1"/>
  <c r="O1046" i="1"/>
  <c r="O1453" i="1"/>
  <c r="O1022" i="1"/>
  <c r="O11527" i="1"/>
  <c r="O11531" i="1"/>
  <c r="O11528" i="1"/>
  <c r="O11532" i="1"/>
  <c r="O11529" i="1"/>
  <c r="O11530" i="1"/>
  <c r="O11507" i="1"/>
  <c r="O11511" i="1"/>
  <c r="O11508" i="1"/>
  <c r="O11509" i="1"/>
  <c r="O11510" i="1"/>
  <c r="O11495" i="1"/>
  <c r="O11499" i="1"/>
  <c r="O11503" i="1"/>
  <c r="O11496" i="1"/>
  <c r="O11500" i="1"/>
  <c r="O11504" i="1"/>
  <c r="O11497" i="1"/>
  <c r="O11501" i="1"/>
  <c r="O11505" i="1"/>
  <c r="O11498" i="1"/>
  <c r="O11502" i="1"/>
  <c r="O11506" i="1"/>
  <c r="O11447" i="1"/>
  <c r="O11451" i="1"/>
  <c r="O11448" i="1"/>
  <c r="O11452" i="1"/>
  <c r="O11449" i="1"/>
  <c r="O11453" i="1"/>
  <c r="O11446" i="1"/>
  <c r="O11450" i="1"/>
  <c r="O11439" i="1"/>
  <c r="O11443" i="1"/>
  <c r="O11440" i="1"/>
  <c r="O11444" i="1"/>
  <c r="O11437" i="1"/>
  <c r="O11441" i="1"/>
  <c r="O11445" i="1"/>
  <c r="O11438" i="1"/>
  <c r="O11442" i="1"/>
  <c r="O11319" i="1"/>
  <c r="O11323" i="1"/>
  <c r="O11327" i="1"/>
  <c r="O11331" i="1"/>
  <c r="O11335" i="1"/>
  <c r="O11339" i="1"/>
  <c r="O11343" i="1"/>
  <c r="O11320" i="1"/>
  <c r="O11324" i="1"/>
  <c r="O11328" i="1"/>
  <c r="O11332" i="1"/>
  <c r="O11336" i="1"/>
  <c r="O11340" i="1"/>
  <c r="O11344" i="1"/>
  <c r="O11321" i="1"/>
  <c r="O11325" i="1"/>
  <c r="O11329" i="1"/>
  <c r="O11333" i="1"/>
  <c r="O11337" i="1"/>
  <c r="O11341" i="1"/>
  <c r="O11318" i="1"/>
  <c r="O11322" i="1"/>
  <c r="O11326" i="1"/>
  <c r="O11330" i="1"/>
  <c r="O11334" i="1"/>
  <c r="O11338" i="1"/>
  <c r="O11342" i="1"/>
  <c r="O661" i="1"/>
  <c r="O553" i="1"/>
  <c r="O662" i="1"/>
  <c r="O786" i="1"/>
  <c r="O343" i="1"/>
  <c r="O659" i="1"/>
  <c r="O711" i="1"/>
  <c r="O959" i="1"/>
  <c r="O616" i="1"/>
  <c r="O1672" i="1"/>
  <c r="O1152" i="1"/>
  <c r="O1398" i="1"/>
  <c r="O1697" i="1"/>
  <c r="O1418" i="1"/>
  <c r="O2940" i="1"/>
  <c r="O3004" i="1"/>
  <c r="O11271" i="1"/>
  <c r="O11275" i="1"/>
  <c r="O11279" i="1"/>
  <c r="O11283" i="1"/>
  <c r="O11287" i="1"/>
  <c r="O11272" i="1"/>
  <c r="O11276" i="1"/>
  <c r="O11280" i="1"/>
  <c r="O11284" i="1"/>
  <c r="O11288" i="1"/>
  <c r="O11273" i="1"/>
  <c r="O11277" i="1"/>
  <c r="O11281" i="1"/>
  <c r="O11285" i="1"/>
  <c r="O11289" i="1"/>
  <c r="O11274" i="1"/>
  <c r="O11278" i="1"/>
  <c r="O11282" i="1"/>
  <c r="O11286" i="1"/>
  <c r="O11239" i="1"/>
  <c r="O11243" i="1"/>
  <c r="O11240" i="1"/>
  <c r="O11244" i="1"/>
  <c r="O11241" i="1"/>
  <c r="O11242" i="1"/>
  <c r="O11183" i="1"/>
  <c r="O11187" i="1"/>
  <c r="O11191" i="1"/>
  <c r="O11195" i="1"/>
  <c r="O11199" i="1"/>
  <c r="O11203" i="1"/>
  <c r="O11207" i="1"/>
  <c r="O11184" i="1"/>
  <c r="O11188" i="1"/>
  <c r="O11192" i="1"/>
  <c r="O11196" i="1"/>
  <c r="O11200" i="1"/>
  <c r="O11204" i="1"/>
  <c r="O11208" i="1"/>
  <c r="O11185" i="1"/>
  <c r="O11189" i="1"/>
  <c r="O11193" i="1"/>
  <c r="O11197" i="1"/>
  <c r="O11201" i="1"/>
  <c r="O11205" i="1"/>
  <c r="O11209" i="1"/>
  <c r="O11182" i="1"/>
  <c r="O11186" i="1"/>
  <c r="O11190" i="1"/>
  <c r="O11194" i="1"/>
  <c r="O11198" i="1"/>
  <c r="O11202" i="1"/>
  <c r="O11206" i="1"/>
  <c r="O11139" i="1"/>
  <c r="O11143" i="1"/>
  <c r="O11147" i="1"/>
  <c r="O11151" i="1"/>
  <c r="O11155" i="1"/>
  <c r="O11159" i="1"/>
  <c r="O11163" i="1"/>
  <c r="O11140" i="1"/>
  <c r="O11144" i="1"/>
  <c r="O11148" i="1"/>
  <c r="O11152" i="1"/>
  <c r="O11156" i="1"/>
  <c r="O11160" i="1"/>
  <c r="O11164" i="1"/>
  <c r="O11141" i="1"/>
  <c r="O11145" i="1"/>
  <c r="O11149" i="1"/>
  <c r="O11153" i="1"/>
  <c r="O11157" i="1"/>
  <c r="O11161" i="1"/>
  <c r="O11165" i="1"/>
  <c r="O11138" i="1"/>
  <c r="O11142" i="1"/>
  <c r="O11146" i="1"/>
  <c r="O11150" i="1"/>
  <c r="O11154" i="1"/>
  <c r="O11158" i="1"/>
  <c r="O11162" i="1"/>
  <c r="O2810" i="1"/>
  <c r="O2870" i="1"/>
  <c r="O2615" i="1"/>
  <c r="O3492" i="1"/>
  <c r="O3608" i="1"/>
  <c r="O3208" i="1"/>
  <c r="O3305" i="1"/>
  <c r="O3306" i="1"/>
  <c r="O2616" i="1"/>
  <c r="O11011" i="1"/>
  <c r="O11015" i="1"/>
  <c r="O11019" i="1"/>
  <c r="O11023" i="1"/>
  <c r="O11027" i="1"/>
  <c r="O11031" i="1"/>
  <c r="O11035" i="1"/>
  <c r="O11039" i="1"/>
  <c r="O11043" i="1"/>
  <c r="O11012" i="1"/>
  <c r="O11016" i="1"/>
  <c r="O11020" i="1"/>
  <c r="O11024" i="1"/>
  <c r="O11032" i="1"/>
  <c r="O11036" i="1"/>
  <c r="O11013" i="1"/>
  <c r="O11017" i="1"/>
  <c r="O11021" i="1"/>
  <c r="O11025" i="1"/>
  <c r="O11033" i="1"/>
  <c r="O11041" i="1"/>
  <c r="O11014" i="1"/>
  <c r="O11018" i="1"/>
  <c r="O11022" i="1"/>
  <c r="O11026" i="1"/>
  <c r="O11034" i="1"/>
  <c r="O11038" i="1"/>
  <c r="O11042" i="1"/>
  <c r="O10987" i="1"/>
  <c r="O10988" i="1"/>
  <c r="O10996" i="1"/>
  <c r="O10989" i="1"/>
  <c r="O10993" i="1"/>
  <c r="O10986" i="1"/>
  <c r="O10855" i="1"/>
  <c r="O10859" i="1"/>
  <c r="O10863" i="1"/>
  <c r="O10867" i="1"/>
  <c r="O10871" i="1"/>
  <c r="O10875" i="1"/>
  <c r="O10879" i="1"/>
  <c r="O10856" i="1"/>
  <c r="O10860" i="1"/>
  <c r="O10864" i="1"/>
  <c r="O10868" i="1"/>
  <c r="O10872" i="1"/>
  <c r="O10876" i="1"/>
  <c r="O10853" i="1"/>
  <c r="O10857" i="1"/>
  <c r="O10861" i="1"/>
  <c r="O10865" i="1"/>
  <c r="O10869" i="1"/>
  <c r="O10873" i="1"/>
  <c r="O10877" i="1"/>
  <c r="O10854" i="1"/>
  <c r="O10858" i="1"/>
  <c r="O10862" i="1"/>
  <c r="O10866" i="1"/>
  <c r="O10870" i="1"/>
  <c r="O10874" i="1"/>
  <c r="O10878" i="1"/>
  <c r="O10843" i="1"/>
  <c r="O10844" i="1"/>
  <c r="O10845" i="1"/>
  <c r="O2945" i="1"/>
  <c r="O2270" i="1"/>
  <c r="O2478" i="1"/>
  <c r="O3102" i="1"/>
  <c r="O2587" i="1"/>
  <c r="O3648" i="1"/>
  <c r="O3103" i="1"/>
  <c r="O3377" i="1"/>
  <c r="O3601" i="1"/>
  <c r="O3040" i="1"/>
  <c r="O3088" i="1"/>
  <c r="O3351" i="1"/>
  <c r="O3059" i="1"/>
  <c r="O10619" i="1"/>
  <c r="O10623" i="1"/>
  <c r="O10627" i="1"/>
  <c r="O10631" i="1"/>
  <c r="O10635" i="1"/>
  <c r="O10639" i="1"/>
  <c r="O10643" i="1"/>
  <c r="O10620" i="1"/>
  <c r="O10624" i="1"/>
  <c r="O10628" i="1"/>
  <c r="O10632" i="1"/>
  <c r="O10636" i="1"/>
  <c r="O10640" i="1"/>
  <c r="O10617" i="1"/>
  <c r="O10621" i="1"/>
  <c r="O10625" i="1"/>
  <c r="O10629" i="1"/>
  <c r="O10633" i="1"/>
  <c r="O10637" i="1"/>
  <c r="O10641" i="1"/>
  <c r="O10618" i="1"/>
  <c r="O10622" i="1"/>
  <c r="O10626" i="1"/>
  <c r="O10630" i="1"/>
  <c r="O10634" i="1"/>
  <c r="O10638" i="1"/>
  <c r="O10642" i="1"/>
  <c r="O10503" i="1"/>
  <c r="O10507" i="1"/>
  <c r="O10511" i="1"/>
  <c r="O10515" i="1"/>
  <c r="O10519" i="1"/>
  <c r="O10523" i="1"/>
  <c r="O10527" i="1"/>
  <c r="O10504" i="1"/>
  <c r="O10508" i="1"/>
  <c r="O10512" i="1"/>
  <c r="O10516" i="1"/>
  <c r="O10520" i="1"/>
  <c r="O10524" i="1"/>
  <c r="O10528" i="1"/>
  <c r="O10505" i="1"/>
  <c r="O10509" i="1"/>
  <c r="O10513" i="1"/>
  <c r="O10517" i="1"/>
  <c r="O10521" i="1"/>
  <c r="O10525" i="1"/>
  <c r="O10506" i="1"/>
  <c r="O10510" i="1"/>
  <c r="O10514" i="1"/>
  <c r="O10518" i="1"/>
  <c r="O10522" i="1"/>
  <c r="O10526" i="1"/>
  <c r="O10407" i="1"/>
  <c r="O10411" i="1"/>
  <c r="O10415" i="1"/>
  <c r="O10419" i="1"/>
  <c r="O10408" i="1"/>
  <c r="O10412" i="1"/>
  <c r="O10416" i="1"/>
  <c r="O10420" i="1"/>
  <c r="O10409" i="1"/>
  <c r="O10413" i="1"/>
  <c r="O10417" i="1"/>
  <c r="O10421" i="1"/>
  <c r="O10410" i="1"/>
  <c r="O10414" i="1"/>
  <c r="O10418" i="1"/>
  <c r="O10307" i="1"/>
  <c r="O10311" i="1"/>
  <c r="O10315" i="1"/>
  <c r="O10319" i="1"/>
  <c r="O10323" i="1"/>
  <c r="O10327" i="1"/>
  <c r="O10331" i="1"/>
  <c r="O10308" i="1"/>
  <c r="O10312" i="1"/>
  <c r="O10316" i="1"/>
  <c r="O10320" i="1"/>
  <c r="O10324" i="1"/>
  <c r="O10328" i="1"/>
  <c r="O10332" i="1"/>
  <c r="O10309" i="1"/>
  <c r="O10313" i="1"/>
  <c r="O10317" i="1"/>
  <c r="O10321" i="1"/>
  <c r="O10325" i="1"/>
  <c r="O10329" i="1"/>
  <c r="O10306" i="1"/>
  <c r="O10310" i="1"/>
  <c r="O10314" i="1"/>
  <c r="O10318" i="1"/>
  <c r="O10322" i="1"/>
  <c r="O10326" i="1"/>
  <c r="O10330" i="1"/>
  <c r="O10225" i="1"/>
  <c r="O10229" i="1"/>
  <c r="O10233" i="1"/>
  <c r="O10237" i="1"/>
  <c r="O10241" i="1"/>
  <c r="O10245" i="1"/>
  <c r="O10226" i="1"/>
  <c r="O10230" i="1"/>
  <c r="O10234" i="1"/>
  <c r="O10238" i="1"/>
  <c r="O10242" i="1"/>
  <c r="O10246" i="1"/>
  <c r="O10231" i="1"/>
  <c r="O10239" i="1"/>
  <c r="O10247" i="1"/>
  <c r="O10224" i="1"/>
  <c r="O10232" i="1"/>
  <c r="O10240" i="1"/>
  <c r="O10248" i="1"/>
  <c r="O10227" i="1"/>
  <c r="O10235" i="1"/>
  <c r="O10243" i="1"/>
  <c r="O10249" i="1"/>
  <c r="O10228" i="1"/>
  <c r="O10236" i="1"/>
  <c r="O10250" i="1"/>
  <c r="O10112" i="1"/>
  <c r="O10116" i="1"/>
  <c r="O10120" i="1"/>
  <c r="O10124" i="1"/>
  <c r="O10128" i="1"/>
  <c r="O10132" i="1"/>
  <c r="O10136" i="1"/>
  <c r="O10113" i="1"/>
  <c r="O10117" i="1"/>
  <c r="O10121" i="1"/>
  <c r="O10125" i="1"/>
  <c r="O10129" i="1"/>
  <c r="O10133" i="1"/>
  <c r="O10137" i="1"/>
  <c r="O10114" i="1"/>
  <c r="O10118" i="1"/>
  <c r="O10122" i="1"/>
  <c r="O10126" i="1"/>
  <c r="O10130" i="1"/>
  <c r="O10134" i="1"/>
  <c r="O10111" i="1"/>
  <c r="O10115" i="1"/>
  <c r="O10119" i="1"/>
  <c r="O10123" i="1"/>
  <c r="O10127" i="1"/>
  <c r="O10131" i="1"/>
  <c r="O10135" i="1"/>
  <c r="O10000" i="1"/>
  <c r="O10004" i="1"/>
  <c r="O10008" i="1"/>
  <c r="O10012" i="1"/>
  <c r="O10016" i="1"/>
  <c r="O10020" i="1"/>
  <c r="O10024" i="1"/>
  <c r="O10001" i="1"/>
  <c r="O10005" i="1"/>
  <c r="O10009" i="1"/>
  <c r="O10013" i="1"/>
  <c r="O10017" i="1"/>
  <c r="O10021" i="1"/>
  <c r="O10025" i="1"/>
  <c r="O10002" i="1"/>
  <c r="O10006" i="1"/>
  <c r="O10010" i="1"/>
  <c r="O10014" i="1"/>
  <c r="O10018" i="1"/>
  <c r="O10022" i="1"/>
  <c r="O10003" i="1"/>
  <c r="O10007" i="1"/>
  <c r="O10011" i="1"/>
  <c r="O10015" i="1"/>
  <c r="O10019" i="1"/>
  <c r="O10023" i="1"/>
  <c r="O9884" i="1"/>
  <c r="O9888" i="1"/>
  <c r="O9892" i="1"/>
  <c r="O9896" i="1"/>
  <c r="O9900" i="1"/>
  <c r="O9904" i="1"/>
  <c r="O9908" i="1"/>
  <c r="O9885" i="1"/>
  <c r="O9889" i="1"/>
  <c r="O9893" i="1"/>
  <c r="O9897" i="1"/>
  <c r="O9901" i="1"/>
  <c r="O9905" i="1"/>
  <c r="O9882" i="1"/>
  <c r="O9886" i="1"/>
  <c r="O9890" i="1"/>
  <c r="O9894" i="1"/>
  <c r="O9898" i="1"/>
  <c r="O9902" i="1"/>
  <c r="O9906" i="1"/>
  <c r="O9883" i="1"/>
  <c r="O9887" i="1"/>
  <c r="O9891" i="1"/>
  <c r="O9895" i="1"/>
  <c r="O9899" i="1"/>
  <c r="O9903" i="1"/>
  <c r="O9907" i="1"/>
  <c r="O9812" i="1"/>
  <c r="O9816" i="1"/>
  <c r="O9820" i="1"/>
  <c r="O9824" i="1"/>
  <c r="O9828" i="1"/>
  <c r="O9832" i="1"/>
  <c r="O9836" i="1"/>
  <c r="O9813" i="1"/>
  <c r="O9821" i="1"/>
  <c r="O9825" i="1"/>
  <c r="O9829" i="1"/>
  <c r="O9833" i="1"/>
  <c r="O9837" i="1"/>
  <c r="O9810" i="1"/>
  <c r="O9814" i="1"/>
  <c r="O9818" i="1"/>
  <c r="O9822" i="1"/>
  <c r="O9826" i="1"/>
  <c r="O9830" i="1"/>
  <c r="O9834" i="1"/>
  <c r="O9811" i="1"/>
  <c r="O9815" i="1"/>
  <c r="O9819" i="1"/>
  <c r="O9823" i="1"/>
  <c r="O9827" i="1"/>
  <c r="O9831" i="1"/>
  <c r="O9835" i="1"/>
  <c r="O1516" i="1"/>
  <c r="O2649" i="1"/>
  <c r="O2602" i="1"/>
  <c r="O2055" i="1"/>
  <c r="O2739" i="1"/>
  <c r="O2060" i="1"/>
  <c r="O3196" i="1"/>
  <c r="O3324" i="1"/>
  <c r="O3434" i="1"/>
  <c r="O4221" i="1"/>
  <c r="O3543" i="1"/>
  <c r="O3323" i="1"/>
  <c r="O1475" i="1"/>
  <c r="O2641" i="1"/>
  <c r="O2657" i="1"/>
  <c r="O2154" i="1"/>
  <c r="O2458" i="1"/>
  <c r="O2395" i="1"/>
  <c r="O2188" i="1"/>
  <c r="O2716" i="1"/>
  <c r="O3907" i="1"/>
  <c r="O3371" i="1"/>
  <c r="O1596" i="1"/>
  <c r="O1381" i="1"/>
  <c r="O1515" i="1"/>
  <c r="O1603" i="1"/>
  <c r="O1752" i="1"/>
  <c r="O1904" i="1"/>
  <c r="O1605" i="1"/>
  <c r="O1825" i="1"/>
  <c r="O1845" i="1"/>
  <c r="O1503" i="1"/>
  <c r="O1891" i="1"/>
  <c r="O2369" i="1"/>
  <c r="O2441" i="1"/>
  <c r="O2711" i="1"/>
  <c r="O9692" i="1"/>
  <c r="O9696" i="1"/>
  <c r="O9700" i="1"/>
  <c r="O9693" i="1"/>
  <c r="O9697" i="1"/>
  <c r="O9701" i="1"/>
  <c r="O9690" i="1"/>
  <c r="O9694" i="1"/>
  <c r="O9698" i="1"/>
  <c r="O9702" i="1"/>
  <c r="O9691" i="1"/>
  <c r="O9695" i="1"/>
  <c r="O9699" i="1"/>
  <c r="O9703" i="1"/>
  <c r="O9644" i="1"/>
  <c r="O9648" i="1"/>
  <c r="O9641" i="1"/>
  <c r="O9645" i="1"/>
  <c r="O9642" i="1"/>
  <c r="O9646" i="1"/>
  <c r="O9643" i="1"/>
  <c r="O9647" i="1"/>
  <c r="O9520" i="1"/>
  <c r="O9524" i="1"/>
  <c r="O9528" i="1"/>
  <c r="O9532" i="1"/>
  <c r="O9536" i="1"/>
  <c r="O9540" i="1"/>
  <c r="O9544" i="1"/>
  <c r="O9521" i="1"/>
  <c r="O9525" i="1"/>
  <c r="O9529" i="1"/>
  <c r="O9533" i="1"/>
  <c r="O9537" i="1"/>
  <c r="O9541" i="1"/>
  <c r="O9522" i="1"/>
  <c r="O9526" i="1"/>
  <c r="O9530" i="1"/>
  <c r="O9534" i="1"/>
  <c r="O9538" i="1"/>
  <c r="O9542" i="1"/>
  <c r="O9519" i="1"/>
  <c r="O9523" i="1"/>
  <c r="O9527" i="1"/>
  <c r="O9531" i="1"/>
  <c r="O9535" i="1"/>
  <c r="O9539" i="1"/>
  <c r="O9543" i="1"/>
  <c r="O1920" i="1"/>
  <c r="O2647" i="1"/>
  <c r="O3764" i="1"/>
  <c r="O2612" i="1"/>
  <c r="O5422" i="1"/>
  <c r="O9368" i="1"/>
  <c r="O9376" i="1"/>
  <c r="O9380" i="1"/>
  <c r="O9384" i="1"/>
  <c r="O9388" i="1"/>
  <c r="O9369" i="1"/>
  <c r="O9373" i="1"/>
  <c r="O9377" i="1"/>
  <c r="O9381" i="1"/>
  <c r="O9385" i="1"/>
  <c r="O9389" i="1"/>
  <c r="O9370" i="1"/>
  <c r="O9374" i="1"/>
  <c r="O9378" i="1"/>
  <c r="O9382" i="1"/>
  <c r="O9386" i="1"/>
  <c r="O9390" i="1"/>
  <c r="O9371" i="1"/>
  <c r="O9375" i="1"/>
  <c r="O9379" i="1"/>
  <c r="O9387" i="1"/>
  <c r="O1696" i="1"/>
  <c r="O1694" i="1"/>
  <c r="O1808" i="1"/>
  <c r="O1912" i="1"/>
  <c r="O1841" i="1"/>
  <c r="O1865" i="1"/>
  <c r="O1957" i="1"/>
  <c r="O1874" i="1"/>
  <c r="O2073" i="1"/>
  <c r="O2361" i="1"/>
  <c r="O2170" i="1"/>
  <c r="O2287" i="1"/>
  <c r="O2140" i="1"/>
  <c r="O2116" i="1"/>
  <c r="O2132" i="1"/>
  <c r="O11931" i="1"/>
  <c r="O11935" i="1"/>
  <c r="O11939" i="1"/>
  <c r="O11932" i="1"/>
  <c r="O11936" i="1"/>
  <c r="O11940" i="1"/>
  <c r="O11929" i="1"/>
  <c r="O11933" i="1"/>
  <c r="O11937" i="1"/>
  <c r="O11941" i="1"/>
  <c r="O11930" i="1"/>
  <c r="O11934" i="1"/>
  <c r="O11938" i="1"/>
  <c r="O11942" i="1"/>
  <c r="O9308" i="1"/>
  <c r="O9312" i="1"/>
  <c r="O9305" i="1"/>
  <c r="O9309" i="1"/>
  <c r="O9306" i="1"/>
  <c r="O9310" i="1"/>
  <c r="O9307" i="1"/>
  <c r="O9311" i="1"/>
  <c r="O9012" i="1"/>
  <c r="O9010" i="1"/>
  <c r="O9011" i="1"/>
  <c r="O8832" i="1"/>
  <c r="O8844" i="1"/>
  <c r="O8848" i="1"/>
  <c r="O8829" i="1"/>
  <c r="O8833" i="1"/>
  <c r="O8845" i="1"/>
  <c r="O8849" i="1"/>
  <c r="O8830" i="1"/>
  <c r="O8838" i="1"/>
  <c r="O8850" i="1"/>
  <c r="O8831" i="1"/>
  <c r="O8839" i="1"/>
  <c r="O8847" i="1"/>
  <c r="O8851" i="1"/>
  <c r="O8732" i="1"/>
  <c r="O8736" i="1"/>
  <c r="O8740" i="1"/>
  <c r="O8733" i="1"/>
  <c r="O8737" i="1"/>
  <c r="O8730" i="1"/>
  <c r="O8734" i="1"/>
  <c r="O8738" i="1"/>
  <c r="O8731" i="1"/>
  <c r="O8735" i="1"/>
  <c r="O8739" i="1"/>
  <c r="O8212" i="1"/>
  <c r="O8213" i="1"/>
  <c r="O8214" i="1"/>
  <c r="O8211" i="1"/>
  <c r="O436" i="1"/>
  <c r="O1184" i="1"/>
  <c r="O1872" i="1"/>
  <c r="O2309" i="1"/>
  <c r="O1903" i="1"/>
  <c r="O2353" i="1"/>
  <c r="O2389" i="1"/>
  <c r="O2569" i="1"/>
  <c r="O2805" i="1"/>
  <c r="O3025" i="1"/>
  <c r="O2178" i="1"/>
  <c r="O2590" i="1"/>
  <c r="O2710" i="1"/>
  <c r="O2842" i="1"/>
  <c r="O2631" i="1"/>
  <c r="O2572" i="1"/>
  <c r="O3012" i="1"/>
  <c r="O3820" i="1"/>
  <c r="O2656" i="1"/>
  <c r="O2704" i="1"/>
  <c r="O2832" i="1"/>
  <c r="O2564" i="1"/>
  <c r="O2580" i="1"/>
  <c r="O2916" i="1"/>
  <c r="O2360" i="1"/>
  <c r="O2552" i="1"/>
  <c r="O2568" i="1"/>
  <c r="O2760" i="1"/>
  <c r="O3279" i="1"/>
  <c r="O4367" i="1"/>
  <c r="O5058" i="1"/>
  <c r="O3313" i="1"/>
  <c r="O3633" i="1"/>
  <c r="O4093" i="1"/>
  <c r="O3711" i="1"/>
  <c r="O2226" i="1"/>
  <c r="O2394" i="1"/>
  <c r="O2998" i="1"/>
  <c r="O2183" i="1"/>
  <c r="O2523" i="1"/>
  <c r="O2999" i="1"/>
  <c r="O2440" i="1"/>
  <c r="O895" i="1"/>
  <c r="O938" i="1"/>
  <c r="O1086" i="1"/>
  <c r="O988" i="1"/>
  <c r="O1673" i="1"/>
  <c r="O2318" i="1"/>
  <c r="O2682" i="1"/>
  <c r="O3549" i="1"/>
  <c r="O3342" i="1"/>
  <c r="O428" i="1"/>
  <c r="O562" i="1"/>
  <c r="O566" i="1"/>
  <c r="O543" i="1"/>
  <c r="O681" i="1"/>
  <c r="O685" i="1"/>
  <c r="O713" i="1"/>
  <c r="O837" i="1"/>
  <c r="O545" i="1"/>
  <c r="O806" i="1"/>
  <c r="O635" i="1"/>
  <c r="O636" i="1"/>
  <c r="O9972" i="1"/>
  <c r="O9976" i="1"/>
  <c r="O9980" i="1"/>
  <c r="O9984" i="1"/>
  <c r="O9988" i="1"/>
  <c r="O9992" i="1"/>
  <c r="O9996" i="1"/>
  <c r="O9973" i="1"/>
  <c r="O9977" i="1"/>
  <c r="O9981" i="1"/>
  <c r="O9985" i="1"/>
  <c r="O9989" i="1"/>
  <c r="O9993" i="1"/>
  <c r="O9997" i="1"/>
  <c r="O9974" i="1"/>
  <c r="O9978" i="1"/>
  <c r="O9982" i="1"/>
  <c r="O9986" i="1"/>
  <c r="O9990" i="1"/>
  <c r="O9994" i="1"/>
  <c r="O9998" i="1"/>
  <c r="O9975" i="1"/>
  <c r="O9979" i="1"/>
  <c r="O9983" i="1"/>
  <c r="O9987" i="1"/>
  <c r="O9991" i="1"/>
  <c r="O9995" i="1"/>
  <c r="O9999" i="1"/>
  <c r="O9804" i="1"/>
  <c r="O9808" i="1"/>
  <c r="O9805" i="1"/>
  <c r="O9809" i="1"/>
  <c r="O9806" i="1"/>
  <c r="O9803" i="1"/>
  <c r="O9807" i="1"/>
  <c r="O9776" i="1"/>
  <c r="O9780" i="1"/>
  <c r="O9784" i="1"/>
  <c r="O9788" i="1"/>
  <c r="O9792" i="1"/>
  <c r="O9796" i="1"/>
  <c r="O9800" i="1"/>
  <c r="O9777" i="1"/>
  <c r="O9781" i="1"/>
  <c r="O9785" i="1"/>
  <c r="O9789" i="1"/>
  <c r="O9793" i="1"/>
  <c r="O9797" i="1"/>
  <c r="O9801" i="1"/>
  <c r="O9778" i="1"/>
  <c r="O9782" i="1"/>
  <c r="O9786" i="1"/>
  <c r="O9790" i="1"/>
  <c r="O9794" i="1"/>
  <c r="O9798" i="1"/>
  <c r="O9802" i="1"/>
  <c r="O9779" i="1"/>
  <c r="O9783" i="1"/>
  <c r="O9787" i="1"/>
  <c r="O9791" i="1"/>
  <c r="O9795" i="1"/>
  <c r="O9799" i="1"/>
  <c r="O9756" i="1"/>
  <c r="O9760" i="1"/>
  <c r="O9764" i="1"/>
  <c r="O9757" i="1"/>
  <c r="O9761" i="1"/>
  <c r="O9765" i="1"/>
  <c r="O9758" i="1"/>
  <c r="O9762" i="1"/>
  <c r="O9766" i="1"/>
  <c r="O9755" i="1"/>
  <c r="O9759" i="1"/>
  <c r="O9763" i="1"/>
  <c r="O9600" i="1"/>
  <c r="O9604" i="1"/>
  <c r="O9608" i="1"/>
  <c r="O9612" i="1"/>
  <c r="O9616" i="1"/>
  <c r="O9620" i="1"/>
  <c r="O9624" i="1"/>
  <c r="O9628" i="1"/>
  <c r="O9632" i="1"/>
  <c r="O9636" i="1"/>
  <c r="O9640" i="1"/>
  <c r="O9597" i="1"/>
  <c r="O9601" i="1"/>
  <c r="O9605" i="1"/>
  <c r="O9609" i="1"/>
  <c r="O9613" i="1"/>
  <c r="O9617" i="1"/>
  <c r="O9621" i="1"/>
  <c r="O9625" i="1"/>
  <c r="O9629" i="1"/>
  <c r="O9633" i="1"/>
  <c r="O9637" i="1"/>
  <c r="O9598" i="1"/>
  <c r="O9602" i="1"/>
  <c r="O9606" i="1"/>
  <c r="O9610" i="1"/>
  <c r="O9614" i="1"/>
  <c r="O9618" i="1"/>
  <c r="O9622" i="1"/>
  <c r="O9630" i="1"/>
  <c r="O9634" i="1"/>
  <c r="O9638" i="1"/>
  <c r="O9599" i="1"/>
  <c r="O9603" i="1"/>
  <c r="O9607" i="1"/>
  <c r="O9611" i="1"/>
  <c r="O9615" i="1"/>
  <c r="O9619" i="1"/>
  <c r="O9623" i="1"/>
  <c r="O9627" i="1"/>
  <c r="O9631" i="1"/>
  <c r="O9635" i="1"/>
  <c r="O9639" i="1"/>
  <c r="O9344" i="1"/>
  <c r="O9348" i="1"/>
  <c r="O9352" i="1"/>
  <c r="O9356" i="1"/>
  <c r="O9360" i="1"/>
  <c r="O9364" i="1"/>
  <c r="O9341" i="1"/>
  <c r="O9345" i="1"/>
  <c r="O9349" i="1"/>
  <c r="O9353" i="1"/>
  <c r="O9357" i="1"/>
  <c r="O9361" i="1"/>
  <c r="O9365" i="1"/>
  <c r="O9342" i="1"/>
  <c r="O9346" i="1"/>
  <c r="O9350" i="1"/>
  <c r="O9354" i="1"/>
  <c r="O9358" i="1"/>
  <c r="O9362" i="1"/>
  <c r="O9366" i="1"/>
  <c r="O9343" i="1"/>
  <c r="O9347" i="1"/>
  <c r="O9351" i="1"/>
  <c r="O9355" i="1"/>
  <c r="O9359" i="1"/>
  <c r="O9363" i="1"/>
  <c r="O9367" i="1"/>
  <c r="O9284" i="1"/>
  <c r="O9288" i="1"/>
  <c r="O9292" i="1"/>
  <c r="O9285" i="1"/>
  <c r="O9289" i="1"/>
  <c r="O9293" i="1"/>
  <c r="O9286" i="1"/>
  <c r="O9290" i="1"/>
  <c r="O9294" i="1"/>
  <c r="O9287" i="1"/>
  <c r="O9291" i="1"/>
  <c r="O9295" i="1"/>
  <c r="O9160" i="1"/>
  <c r="O9164" i="1"/>
  <c r="O9161" i="1"/>
  <c r="O9165" i="1"/>
  <c r="O9162" i="1"/>
  <c r="O9163" i="1"/>
  <c r="O9064" i="1"/>
  <c r="O9061" i="1"/>
  <c r="O9065" i="1"/>
  <c r="O9062" i="1"/>
  <c r="O9066" i="1"/>
  <c r="O9063" i="1"/>
  <c r="O8992" i="1"/>
  <c r="O8993" i="1"/>
  <c r="O8872" i="1"/>
  <c r="O8876" i="1"/>
  <c r="O8880" i="1"/>
  <c r="O8873" i="1"/>
  <c r="O8877" i="1"/>
  <c r="O8881" i="1"/>
  <c r="O8874" i="1"/>
  <c r="O8878" i="1"/>
  <c r="O8882" i="1"/>
  <c r="O8871" i="1"/>
  <c r="O8875" i="1"/>
  <c r="O8879" i="1"/>
  <c r="O8883" i="1"/>
  <c r="O8688" i="1"/>
  <c r="O8689" i="1"/>
  <c r="O8686" i="1"/>
  <c r="O8690" i="1"/>
  <c r="O8687" i="1"/>
  <c r="O8604" i="1"/>
  <c r="O8608" i="1"/>
  <c r="O8612" i="1"/>
  <c r="O8616" i="1"/>
  <c r="O8620" i="1"/>
  <c r="O8624" i="1"/>
  <c r="O8605" i="1"/>
  <c r="O8609" i="1"/>
  <c r="O8613" i="1"/>
  <c r="O8617" i="1"/>
  <c r="O8621" i="1"/>
  <c r="O8606" i="1"/>
  <c r="O8610" i="1"/>
  <c r="O8614" i="1"/>
  <c r="O8618" i="1"/>
  <c r="O8622" i="1"/>
  <c r="O8603" i="1"/>
  <c r="O8611" i="1"/>
  <c r="O8615" i="1"/>
  <c r="O8619" i="1"/>
  <c r="O8623" i="1"/>
  <c r="O621" i="1"/>
  <c r="O625" i="1"/>
  <c r="O845" i="1"/>
  <c r="O861" i="1"/>
  <c r="O865" i="1"/>
  <c r="O563" i="1"/>
  <c r="O599" i="1"/>
  <c r="O695" i="1"/>
  <c r="O867" i="1"/>
  <c r="O557" i="1"/>
  <c r="O632" i="1"/>
  <c r="O968" i="1"/>
  <c r="O1032" i="1"/>
  <c r="O1040" i="1"/>
  <c r="O620" i="1"/>
  <c r="O868" i="1"/>
  <c r="O1540" i="1"/>
  <c r="O1636" i="1"/>
  <c r="O756" i="1"/>
  <c r="O1109" i="1"/>
  <c r="O1405" i="1"/>
  <c r="O1413" i="1"/>
  <c r="O1421" i="1"/>
  <c r="O704" i="1"/>
  <c r="O1651" i="1"/>
  <c r="O1375" i="1"/>
  <c r="O974" i="1"/>
  <c r="O885" i="1"/>
  <c r="O925" i="1"/>
  <c r="O995" i="1"/>
  <c r="O1103" i="1"/>
  <c r="O896" i="1"/>
  <c r="O836" i="1"/>
  <c r="O1114" i="1"/>
  <c r="O1136" i="1"/>
  <c r="O876" i="1"/>
  <c r="O1507" i="1"/>
  <c r="O1704" i="1"/>
  <c r="O1188" i="1"/>
  <c r="O1113" i="1"/>
  <c r="O1172" i="1"/>
  <c r="O2554" i="1"/>
  <c r="O2892" i="1"/>
  <c r="O397" i="1"/>
  <c r="O613" i="1"/>
  <c r="O1159" i="1"/>
  <c r="O948" i="1"/>
  <c r="O1656" i="1"/>
  <c r="O1660" i="1"/>
  <c r="O1664" i="1"/>
  <c r="O1657" i="1"/>
  <c r="O1662" i="1"/>
  <c r="O1768" i="1"/>
  <c r="O1658" i="1"/>
  <c r="O1663" i="1"/>
  <c r="O1765" i="1"/>
  <c r="O1869" i="1"/>
  <c r="O1367" i="1"/>
  <c r="O1654" i="1"/>
  <c r="O1659" i="1"/>
  <c r="O1665" i="1"/>
  <c r="O1670" i="1"/>
  <c r="O1766" i="1"/>
  <c r="O1822" i="1"/>
  <c r="O1655" i="1"/>
  <c r="O2349" i="1"/>
  <c r="O1661" i="1"/>
  <c r="O1767" i="1"/>
  <c r="O1666" i="1"/>
  <c r="O1823" i="1"/>
  <c r="O2537" i="1"/>
  <c r="O2857" i="1"/>
  <c r="O3868" i="1"/>
  <c r="O3869" i="1"/>
  <c r="O2217" i="1"/>
  <c r="O2297" i="1"/>
  <c r="O2070" i="1"/>
  <c r="O2218" i="1"/>
  <c r="O2598" i="1"/>
  <c r="O2219" i="1"/>
  <c r="O2351" i="1"/>
  <c r="O2216" i="1"/>
  <c r="O7928" i="1"/>
  <c r="O7932" i="1"/>
  <c r="O7925" i="1"/>
  <c r="O7929" i="1"/>
  <c r="O7926" i="1"/>
  <c r="O7930" i="1"/>
  <c r="O7927" i="1"/>
  <c r="O7931" i="1"/>
  <c r="O7783" i="1"/>
  <c r="O7787" i="1"/>
  <c r="O7784" i="1"/>
  <c r="O7785" i="1"/>
  <c r="O7786" i="1"/>
  <c r="O7781" i="1"/>
  <c r="O7782" i="1"/>
  <c r="O6271" i="1"/>
  <c r="O6275" i="1"/>
  <c r="O6279" i="1"/>
  <c r="O6283" i="1"/>
  <c r="O6287" i="1"/>
  <c r="O6291" i="1"/>
  <c r="O6295" i="1"/>
  <c r="O6272" i="1"/>
  <c r="O6276" i="1"/>
  <c r="O6280" i="1"/>
  <c r="O6284" i="1"/>
  <c r="O6288" i="1"/>
  <c r="O6292" i="1"/>
  <c r="O6296" i="1"/>
  <c r="O6269" i="1"/>
  <c r="O6273" i="1"/>
  <c r="O6277" i="1"/>
  <c r="O6281" i="1"/>
  <c r="O6285" i="1"/>
  <c r="O6289" i="1"/>
  <c r="O6293" i="1"/>
  <c r="O6297" i="1"/>
  <c r="O6270" i="1"/>
  <c r="O6274" i="1"/>
  <c r="O6278" i="1"/>
  <c r="O6282" i="1"/>
  <c r="O6286" i="1"/>
  <c r="O6290" i="1"/>
  <c r="O6294" i="1"/>
  <c r="O6298" i="1"/>
  <c r="O6035" i="1"/>
  <c r="O6036" i="1"/>
  <c r="O6037" i="1"/>
  <c r="O5979" i="1"/>
  <c r="O5983" i="1"/>
  <c r="O5980" i="1"/>
  <c r="O5984" i="1"/>
  <c r="O5977" i="1"/>
  <c r="O5981" i="1"/>
  <c r="O5985" i="1"/>
  <c r="O5978" i="1"/>
  <c r="O5982" i="1"/>
  <c r="O5986" i="1"/>
  <c r="O5939" i="1"/>
  <c r="O5938" i="1"/>
  <c r="O5907" i="1"/>
  <c r="O5908" i="1"/>
  <c r="O5906" i="1"/>
  <c r="O5735" i="1"/>
  <c r="O5739" i="1"/>
  <c r="O5736" i="1"/>
  <c r="O5737" i="1"/>
  <c r="O5738" i="1"/>
  <c r="O5659" i="1"/>
  <c r="O5656" i="1"/>
  <c r="O5660" i="1"/>
  <c r="O5657" i="1"/>
  <c r="O5658" i="1"/>
  <c r="O5567" i="1"/>
  <c r="O5568" i="1"/>
  <c r="O5531" i="1"/>
  <c r="O5535" i="1"/>
  <c r="O5539" i="1"/>
  <c r="O5528" i="1"/>
  <c r="O5532" i="1"/>
  <c r="O5536" i="1"/>
  <c r="O5529" i="1"/>
  <c r="O5533" i="1"/>
  <c r="O5537" i="1"/>
  <c r="O5530" i="1"/>
  <c r="O5534" i="1"/>
  <c r="O5538" i="1"/>
  <c r="O5499" i="1"/>
  <c r="O5500" i="1"/>
  <c r="O5501" i="1"/>
  <c r="O5435" i="1"/>
  <c r="O5436" i="1"/>
  <c r="O5437" i="1"/>
  <c r="O5434" i="1"/>
  <c r="O5375" i="1"/>
  <c r="O5376" i="1"/>
  <c r="O5377" i="1"/>
  <c r="O5374" i="1"/>
  <c r="O5179" i="1"/>
  <c r="O5183" i="1"/>
  <c r="O5180" i="1"/>
  <c r="O5181" i="1"/>
  <c r="O5178" i="1"/>
  <c r="O5182" i="1"/>
  <c r="O5111" i="1"/>
  <c r="O5115" i="1"/>
  <c r="O5119" i="1"/>
  <c r="O5112" i="1"/>
  <c r="O5116" i="1"/>
  <c r="O5120" i="1"/>
  <c r="O5113" i="1"/>
  <c r="O5117" i="1"/>
  <c r="O5110" i="1"/>
  <c r="O5114" i="1"/>
  <c r="O5118" i="1"/>
  <c r="O5007" i="1"/>
  <c r="O5008" i="1"/>
  <c r="O5005" i="1"/>
  <c r="O5009" i="1"/>
  <c r="O5006" i="1"/>
  <c r="O5010" i="1"/>
  <c r="O4620" i="1"/>
  <c r="O4621" i="1"/>
  <c r="O4622" i="1"/>
  <c r="O126" i="1"/>
  <c r="O174" i="1"/>
  <c r="O250" i="1"/>
  <c r="O256" i="1"/>
  <c r="O288" i="1"/>
  <c r="O292" i="1"/>
  <c r="O324" i="1"/>
  <c r="O193" i="1"/>
  <c r="O245" i="1"/>
  <c r="O329" i="1"/>
  <c r="O408" i="1"/>
  <c r="O247" i="1"/>
  <c r="O298" i="1"/>
  <c r="O365" i="1"/>
  <c r="O217" i="1"/>
  <c r="O321" i="1"/>
  <c r="O490" i="1"/>
  <c r="O267" i="1"/>
  <c r="O901" i="1"/>
  <c r="O371" i="1"/>
  <c r="O499" i="1"/>
  <c r="O639" i="1"/>
  <c r="O306" i="1"/>
  <c r="O2182" i="1"/>
  <c r="O973" i="1"/>
  <c r="O682" i="1"/>
  <c r="O1058" i="1"/>
  <c r="O1411" i="1"/>
  <c r="O1220" i="1"/>
  <c r="O1391" i="1"/>
  <c r="O1471" i="1"/>
  <c r="O1570" i="1"/>
  <c r="O2111" i="1"/>
  <c r="O1607" i="1"/>
  <c r="O1650" i="1"/>
  <c r="O4055" i="1"/>
  <c r="O2954" i="1"/>
  <c r="O2962" i="1"/>
  <c r="O3114" i="1"/>
  <c r="O1995" i="1"/>
  <c r="O2811" i="1"/>
  <c r="O2983" i="1"/>
  <c r="O3036" i="1"/>
  <c r="O3685" i="1"/>
  <c r="O2996" i="1"/>
  <c r="O3255" i="1"/>
  <c r="O3643" i="1"/>
  <c r="O5025" i="1"/>
  <c r="O448" i="1"/>
  <c r="O460" i="1"/>
  <c r="O520" i="1"/>
  <c r="O525" i="1"/>
  <c r="O542" i="1"/>
  <c r="O633" i="1"/>
  <c r="O439" i="1"/>
  <c r="O1135" i="1"/>
  <c r="O1174" i="1"/>
  <c r="O2992" i="1"/>
  <c r="O3297" i="1"/>
  <c r="O4825" i="1"/>
  <c r="O5193" i="1"/>
  <c r="O1079" i="1"/>
  <c r="O764" i="1"/>
  <c r="O874" i="1"/>
  <c r="O946" i="1"/>
  <c r="O900" i="1"/>
  <c r="O886" i="1"/>
  <c r="O1610" i="1"/>
  <c r="O2254" i="1"/>
  <c r="O2096" i="1"/>
  <c r="O2902" i="1"/>
  <c r="O3090" i="1"/>
  <c r="O3969" i="1"/>
  <c r="O3970" i="1"/>
  <c r="O3998" i="1"/>
  <c r="O4447" i="1"/>
  <c r="O258" i="1"/>
  <c r="O498" i="1"/>
  <c r="O881" i="1"/>
  <c r="O1420" i="1"/>
  <c r="O1970" i="1"/>
  <c r="O2350" i="1"/>
  <c r="O34" i="1"/>
  <c r="O190" i="1"/>
  <c r="O124" i="1"/>
  <c r="O152" i="1"/>
  <c r="O153" i="1"/>
  <c r="O177" i="1"/>
  <c r="O442" i="1"/>
  <c r="O486" i="1"/>
  <c r="O431" i="1"/>
  <c r="O511" i="1"/>
  <c r="O527" i="1"/>
  <c r="O617" i="1"/>
  <c r="O753" i="1"/>
  <c r="O243" i="1"/>
  <c r="O614" i="1"/>
  <c r="O618" i="1"/>
  <c r="O714" i="1"/>
  <c r="O802" i="1"/>
  <c r="O663" i="1"/>
  <c r="O712" i="1"/>
  <c r="O716" i="1"/>
  <c r="O644" i="1"/>
  <c r="O1878" i="1"/>
  <c r="O1385" i="1"/>
  <c r="O1762" i="1"/>
  <c r="O2129" i="1"/>
  <c r="O2967" i="1"/>
  <c r="O2172" i="1"/>
  <c r="O2260" i="1"/>
  <c r="O1807" i="1"/>
  <c r="O10140" i="1"/>
  <c r="O10144" i="1"/>
  <c r="O10148" i="1"/>
  <c r="O10160" i="1"/>
  <c r="O10164" i="1"/>
  <c r="O10168" i="1"/>
  <c r="O10141" i="1"/>
  <c r="O10145" i="1"/>
  <c r="O10149" i="1"/>
  <c r="O10161" i="1"/>
  <c r="O10165" i="1"/>
  <c r="O10169" i="1"/>
  <c r="O10138" i="1"/>
  <c r="O10142" i="1"/>
  <c r="O10146" i="1"/>
  <c r="O10150" i="1"/>
  <c r="O10162" i="1"/>
  <c r="O10166" i="1"/>
  <c r="O10170" i="1"/>
  <c r="O10139" i="1"/>
  <c r="O10143" i="1"/>
  <c r="O10147" i="1"/>
  <c r="O10151" i="1"/>
  <c r="O10163" i="1"/>
  <c r="O10167" i="1"/>
  <c r="O10171" i="1"/>
  <c r="O10028" i="1"/>
  <c r="O10032" i="1"/>
  <c r="O10036" i="1"/>
  <c r="O10040" i="1"/>
  <c r="O10044" i="1"/>
  <c r="O10048" i="1"/>
  <c r="O10052" i="1"/>
  <c r="O10029" i="1"/>
  <c r="O10033" i="1"/>
  <c r="O10037" i="1"/>
  <c r="O10041" i="1"/>
  <c r="O10045" i="1"/>
  <c r="O10049" i="1"/>
  <c r="O10053" i="1"/>
  <c r="O10026" i="1"/>
  <c r="O10030" i="1"/>
  <c r="O10034" i="1"/>
  <c r="O10038" i="1"/>
  <c r="O10042" i="1"/>
  <c r="O10046" i="1"/>
  <c r="O10050" i="1"/>
  <c r="O10027" i="1"/>
  <c r="O10031" i="1"/>
  <c r="O10035" i="1"/>
  <c r="O10039" i="1"/>
  <c r="O10043" i="1"/>
  <c r="O10047" i="1"/>
  <c r="O10051" i="1"/>
  <c r="O9912" i="1"/>
  <c r="O9916" i="1"/>
  <c r="O9920" i="1"/>
  <c r="O9924" i="1"/>
  <c r="O9928" i="1"/>
  <c r="O9932" i="1"/>
  <c r="O9936" i="1"/>
  <c r="O9909" i="1"/>
  <c r="O9913" i="1"/>
  <c r="O9917" i="1"/>
  <c r="O9921" i="1"/>
  <c r="O9925" i="1"/>
  <c r="O9929" i="1"/>
  <c r="O9933" i="1"/>
  <c r="O9937" i="1"/>
  <c r="O9910" i="1"/>
  <c r="O9914" i="1"/>
  <c r="O9918" i="1"/>
  <c r="O9922" i="1"/>
  <c r="O9926" i="1"/>
  <c r="O9930" i="1"/>
  <c r="O9934" i="1"/>
  <c r="O9938" i="1"/>
  <c r="O9911" i="1"/>
  <c r="O9915" i="1"/>
  <c r="O9919" i="1"/>
  <c r="O9923" i="1"/>
  <c r="O9927" i="1"/>
  <c r="O9931" i="1"/>
  <c r="O9935" i="1"/>
  <c r="O9840" i="1"/>
  <c r="O9844" i="1"/>
  <c r="O9848" i="1"/>
  <c r="O9852" i="1"/>
  <c r="O9841" i="1"/>
  <c r="O9845" i="1"/>
  <c r="O9849" i="1"/>
  <c r="O9853" i="1"/>
  <c r="O9838" i="1"/>
  <c r="O9842" i="1"/>
  <c r="O9846" i="1"/>
  <c r="O9850" i="1"/>
  <c r="O9839" i="1"/>
  <c r="O9843" i="1"/>
  <c r="O9847" i="1"/>
  <c r="O9851" i="1"/>
  <c r="O1429" i="1"/>
  <c r="O2703" i="1"/>
  <c r="O3673" i="1"/>
  <c r="O3710" i="1"/>
  <c r="O2872" i="1"/>
  <c r="O3499" i="1"/>
  <c r="O399" i="1"/>
  <c r="O583" i="1"/>
  <c r="O1299" i="1"/>
  <c r="O1740" i="1"/>
  <c r="O1906" i="1"/>
  <c r="O2229" i="1"/>
  <c r="O3221" i="1"/>
  <c r="O1514" i="1"/>
  <c r="O2198" i="1"/>
  <c r="O1819" i="1"/>
  <c r="O2147" i="1"/>
  <c r="O2356" i="1"/>
  <c r="O1935" i="1"/>
  <c r="O2920" i="1"/>
  <c r="O9768" i="1"/>
  <c r="O9772" i="1"/>
  <c r="O9769" i="1"/>
  <c r="O9773" i="1"/>
  <c r="O9770" i="1"/>
  <c r="O9774" i="1"/>
  <c r="O9767" i="1"/>
  <c r="O9771" i="1"/>
  <c r="O9775" i="1"/>
  <c r="O929" i="1"/>
  <c r="O1952" i="1"/>
  <c r="O9704" i="1"/>
  <c r="O9716" i="1"/>
  <c r="O9720" i="1"/>
  <c r="O9724" i="1"/>
  <c r="O9728" i="1"/>
  <c r="O9705" i="1"/>
  <c r="O9709" i="1"/>
  <c r="O9721" i="1"/>
  <c r="O9725" i="1"/>
  <c r="O9729" i="1"/>
  <c r="O9706" i="1"/>
  <c r="O9714" i="1"/>
  <c r="O9718" i="1"/>
  <c r="O9722" i="1"/>
  <c r="O9726" i="1"/>
  <c r="O9730" i="1"/>
  <c r="O9707" i="1"/>
  <c r="O9711" i="1"/>
  <c r="O9715" i="1"/>
  <c r="O9719" i="1"/>
  <c r="O9723" i="1"/>
  <c r="O9727" i="1"/>
  <c r="O9731" i="1"/>
  <c r="O9652" i="1"/>
  <c r="O9656" i="1"/>
  <c r="O9660" i="1"/>
  <c r="O9649" i="1"/>
  <c r="O9653" i="1"/>
  <c r="O9657" i="1"/>
  <c r="O9661" i="1"/>
  <c r="O9650" i="1"/>
  <c r="O9654" i="1"/>
  <c r="O9658" i="1"/>
  <c r="O9651" i="1"/>
  <c r="O9655" i="1"/>
  <c r="O9659" i="1"/>
  <c r="O9548" i="1"/>
  <c r="O9545" i="1"/>
  <c r="O9549" i="1"/>
  <c r="O9546" i="1"/>
  <c r="O9547" i="1"/>
  <c r="O9480" i="1"/>
  <c r="O9488" i="1"/>
  <c r="O9481" i="1"/>
  <c r="O9485" i="1"/>
  <c r="O9489" i="1"/>
  <c r="O9482" i="1"/>
  <c r="O9486" i="1"/>
  <c r="O9479" i="1"/>
  <c r="O9483" i="1"/>
  <c r="O9487" i="1"/>
  <c r="O9392" i="1"/>
  <c r="O9396" i="1"/>
  <c r="O9400" i="1"/>
  <c r="O9404" i="1"/>
  <c r="O9408" i="1"/>
  <c r="O9412" i="1"/>
  <c r="O9416" i="1"/>
  <c r="O9420" i="1"/>
  <c r="O9424" i="1"/>
  <c r="O9428" i="1"/>
  <c r="O9432" i="1"/>
  <c r="O9436" i="1"/>
  <c r="O9440" i="1"/>
  <c r="O9444" i="1"/>
  <c r="O9448" i="1"/>
  <c r="O9452" i="1"/>
  <c r="O9456" i="1"/>
  <c r="O9460" i="1"/>
  <c r="O9464" i="1"/>
  <c r="O9468" i="1"/>
  <c r="O9393" i="1"/>
  <c r="O9397" i="1"/>
  <c r="O9401" i="1"/>
  <c r="O9405" i="1"/>
  <c r="O9409" i="1"/>
  <c r="O9413" i="1"/>
  <c r="O9417" i="1"/>
  <c r="O9421" i="1"/>
  <c r="O9425" i="1"/>
  <c r="O9429" i="1"/>
  <c r="O9433" i="1"/>
  <c r="O9437" i="1"/>
  <c r="O9441" i="1"/>
  <c r="O9445" i="1"/>
  <c r="O9449" i="1"/>
  <c r="O9453" i="1"/>
  <c r="O9457" i="1"/>
  <c r="O9461" i="1"/>
  <c r="O9465" i="1"/>
  <c r="O9469" i="1"/>
  <c r="O9394" i="1"/>
  <c r="O9398" i="1"/>
  <c r="O9402" i="1"/>
  <c r="O9406" i="1"/>
  <c r="O9410" i="1"/>
  <c r="O9414" i="1"/>
  <c r="O9418" i="1"/>
  <c r="O9422" i="1"/>
  <c r="O9426" i="1"/>
  <c r="O9430" i="1"/>
  <c r="O9434" i="1"/>
  <c r="O9438" i="1"/>
  <c r="O9442" i="1"/>
  <c r="O9446" i="1"/>
  <c r="O9450" i="1"/>
  <c r="O9454" i="1"/>
  <c r="O9458" i="1"/>
  <c r="O9462" i="1"/>
  <c r="O9466" i="1"/>
  <c r="O9470" i="1"/>
  <c r="O9391" i="1"/>
  <c r="O9395" i="1"/>
  <c r="O9399" i="1"/>
  <c r="O9403" i="1"/>
  <c r="O9407" i="1"/>
  <c r="O9411" i="1"/>
  <c r="O9415" i="1"/>
  <c r="O9419" i="1"/>
  <c r="O9423" i="1"/>
  <c r="O9427" i="1"/>
  <c r="O9431" i="1"/>
  <c r="O9435" i="1"/>
  <c r="O9439" i="1"/>
  <c r="O9443" i="1"/>
  <c r="O9447" i="1"/>
  <c r="O9451" i="1"/>
  <c r="O9455" i="1"/>
  <c r="O9459" i="1"/>
  <c r="O9463" i="1"/>
  <c r="O9467" i="1"/>
  <c r="O9316" i="1"/>
  <c r="O9320" i="1"/>
  <c r="O9324" i="1"/>
  <c r="O9328" i="1"/>
  <c r="O9332" i="1"/>
  <c r="O9336" i="1"/>
  <c r="O9340" i="1"/>
  <c r="O9313" i="1"/>
  <c r="O9317" i="1"/>
  <c r="O9325" i="1"/>
  <c r="O9329" i="1"/>
  <c r="O9333" i="1"/>
  <c r="O9337" i="1"/>
  <c r="O9314" i="1"/>
  <c r="O9318" i="1"/>
  <c r="O9322" i="1"/>
  <c r="O9326" i="1"/>
  <c r="O9330" i="1"/>
  <c r="O9334" i="1"/>
  <c r="O9338" i="1"/>
  <c r="O9315" i="1"/>
  <c r="O9323" i="1"/>
  <c r="O9327" i="1"/>
  <c r="O9331" i="1"/>
  <c r="O9335" i="1"/>
  <c r="O9339" i="1"/>
  <c r="O9268" i="1"/>
  <c r="O9272" i="1"/>
  <c r="O9269" i="1"/>
  <c r="O9273" i="1"/>
  <c r="O9270" i="1"/>
  <c r="O9274" i="1"/>
  <c r="O9271" i="1"/>
  <c r="O9236" i="1"/>
  <c r="O9240" i="1"/>
  <c r="O9244" i="1"/>
  <c r="O9233" i="1"/>
  <c r="O9237" i="1"/>
  <c r="O9241" i="1"/>
  <c r="O9245" i="1"/>
  <c r="O9234" i="1"/>
  <c r="O9238" i="1"/>
  <c r="O9242" i="1"/>
  <c r="O9235" i="1"/>
  <c r="O9239" i="1"/>
  <c r="O9243" i="1"/>
  <c r="O206" i="1"/>
  <c r="O264" i="1"/>
  <c r="O125" i="1"/>
  <c r="O229" i="1"/>
  <c r="O484" i="1"/>
  <c r="O282" i="1"/>
  <c r="O473" i="1"/>
  <c r="O249" i="1"/>
  <c r="O785" i="1"/>
  <c r="O789" i="1"/>
  <c r="O797" i="1"/>
  <c r="O801" i="1"/>
  <c r="O790" i="1"/>
  <c r="O794" i="1"/>
  <c r="O787" i="1"/>
  <c r="O795" i="1"/>
  <c r="O799" i="1"/>
  <c r="O792" i="1"/>
  <c r="O796" i="1"/>
  <c r="O9120" i="1"/>
  <c r="O9124" i="1"/>
  <c r="O9128" i="1"/>
  <c r="O9132" i="1"/>
  <c r="O9140" i="1"/>
  <c r="O9144" i="1"/>
  <c r="O9121" i="1"/>
  <c r="O9125" i="1"/>
  <c r="O9129" i="1"/>
  <c r="O9133" i="1"/>
  <c r="O9137" i="1"/>
  <c r="O9141" i="1"/>
  <c r="O9145" i="1"/>
  <c r="O9122" i="1"/>
  <c r="O9126" i="1"/>
  <c r="O9130" i="1"/>
  <c r="O9134" i="1"/>
  <c r="O9138" i="1"/>
  <c r="O9142" i="1"/>
  <c r="O9146" i="1"/>
  <c r="O9119" i="1"/>
  <c r="O9123" i="1"/>
  <c r="O9127" i="1"/>
  <c r="O9131" i="1"/>
  <c r="O9139" i="1"/>
  <c r="O9143" i="1"/>
  <c r="O9080" i="1"/>
  <c r="O9084" i="1"/>
  <c r="O9081" i="1"/>
  <c r="O9085" i="1"/>
  <c r="O9082" i="1"/>
  <c r="O9083" i="1"/>
  <c r="O9068" i="1"/>
  <c r="O9072" i="1"/>
  <c r="O9076" i="1"/>
  <c r="O9069" i="1"/>
  <c r="O9073" i="1"/>
  <c r="O9077" i="1"/>
  <c r="O9070" i="1"/>
  <c r="O9074" i="1"/>
  <c r="O9078" i="1"/>
  <c r="O9067" i="1"/>
  <c r="O9071" i="1"/>
  <c r="O9075" i="1"/>
  <c r="O9079" i="1"/>
  <c r="O233" i="1"/>
  <c r="O337" i="1"/>
  <c r="O782" i="1"/>
  <c r="O855" i="1"/>
  <c r="O1003" i="1"/>
  <c r="O1063" i="1"/>
  <c r="O1024" i="1"/>
  <c r="O1584" i="1"/>
  <c r="O1451" i="1"/>
  <c r="O1582" i="1"/>
  <c r="O1583" i="1"/>
  <c r="O1585" i="1"/>
  <c r="O2255" i="1"/>
  <c r="O1586" i="1"/>
  <c r="O9013" i="1"/>
  <c r="O9014" i="1"/>
  <c r="O9015" i="1"/>
  <c r="O8996" i="1"/>
  <c r="O8997" i="1"/>
  <c r="O9001" i="1"/>
  <c r="O8999" i="1"/>
  <c r="O2545" i="1"/>
  <c r="O2693" i="1"/>
  <c r="O2789" i="1"/>
  <c r="O2881" i="1"/>
  <c r="O2961" i="1"/>
  <c r="O1546" i="1"/>
  <c r="O2316" i="1"/>
  <c r="O3584" i="1"/>
  <c r="O3585" i="1"/>
  <c r="O4045" i="1"/>
  <c r="O2788" i="1"/>
  <c r="O4046" i="1"/>
  <c r="O3583" i="1"/>
  <c r="O8940" i="1"/>
  <c r="O8938" i="1"/>
  <c r="O8939" i="1"/>
  <c r="O8900" i="1"/>
  <c r="O8901" i="1"/>
  <c r="O8898" i="1"/>
  <c r="O8902" i="1"/>
  <c r="O8899" i="1"/>
  <c r="O8903" i="1"/>
  <c r="O8852" i="1"/>
  <c r="O8856" i="1"/>
  <c r="O8860" i="1"/>
  <c r="O8864" i="1"/>
  <c r="O8853" i="1"/>
  <c r="O8857" i="1"/>
  <c r="O8861" i="1"/>
  <c r="O8854" i="1"/>
  <c r="O8858" i="1"/>
  <c r="O8862" i="1"/>
  <c r="O8855" i="1"/>
  <c r="O8859" i="1"/>
  <c r="O8863" i="1"/>
  <c r="O8792" i="1"/>
  <c r="O8796" i="1"/>
  <c r="O8800" i="1"/>
  <c r="O8793" i="1"/>
  <c r="O8797" i="1"/>
  <c r="O8801" i="1"/>
  <c r="O8790" i="1"/>
  <c r="O8794" i="1"/>
  <c r="O8798" i="1"/>
  <c r="O8802" i="1"/>
  <c r="O8791" i="1"/>
  <c r="O8795" i="1"/>
  <c r="O8799" i="1"/>
  <c r="O8744" i="1"/>
  <c r="O8748" i="1"/>
  <c r="O8752" i="1"/>
  <c r="O8741" i="1"/>
  <c r="O8745" i="1"/>
  <c r="O8749" i="1"/>
  <c r="O8753" i="1"/>
  <c r="O8742" i="1"/>
  <c r="O8746" i="1"/>
  <c r="O8750" i="1"/>
  <c r="O8743" i="1"/>
  <c r="O8747" i="1"/>
  <c r="O8751" i="1"/>
  <c r="O8700" i="1"/>
  <c r="O8697" i="1"/>
  <c r="O8701" i="1"/>
  <c r="O8698" i="1"/>
  <c r="O8702" i="1"/>
  <c r="O8699" i="1"/>
  <c r="O8703" i="1"/>
  <c r="O8648" i="1"/>
  <c r="O8652" i="1"/>
  <c r="O8656" i="1"/>
  <c r="O8649" i="1"/>
  <c r="O8653" i="1"/>
  <c r="O8657" i="1"/>
  <c r="O8650" i="1"/>
  <c r="O8654" i="1"/>
  <c r="O8658" i="1"/>
  <c r="O8651" i="1"/>
  <c r="O8655" i="1"/>
  <c r="O8576" i="1"/>
  <c r="O8580" i="1"/>
  <c r="O8584" i="1"/>
  <c r="O8588" i="1"/>
  <c r="O8573" i="1"/>
  <c r="O8577" i="1"/>
  <c r="O8581" i="1"/>
  <c r="O8585" i="1"/>
  <c r="O8589" i="1"/>
  <c r="O8574" i="1"/>
  <c r="O8578" i="1"/>
  <c r="O8582" i="1"/>
  <c r="O8575" i="1"/>
  <c r="O8579" i="1"/>
  <c r="O8583" i="1"/>
  <c r="O8587" i="1"/>
  <c r="O2101" i="1"/>
  <c r="O2733" i="1"/>
  <c r="O2490" i="1"/>
  <c r="O2347" i="1"/>
  <c r="O8468" i="1"/>
  <c r="O8472" i="1"/>
  <c r="O8476" i="1"/>
  <c r="O8480" i="1"/>
  <c r="O8484" i="1"/>
  <c r="O8469" i="1"/>
  <c r="O8481" i="1"/>
  <c r="O8485" i="1"/>
  <c r="O8470" i="1"/>
  <c r="O8474" i="1"/>
  <c r="O8478" i="1"/>
  <c r="O8482" i="1"/>
  <c r="O8486" i="1"/>
  <c r="O8467" i="1"/>
  <c r="O8479" i="1"/>
  <c r="O8487" i="1"/>
  <c r="O8348" i="1"/>
  <c r="O8352" i="1"/>
  <c r="O8356" i="1"/>
  <c r="O8360" i="1"/>
  <c r="O8364" i="1"/>
  <c r="O8368" i="1"/>
  <c r="O8372" i="1"/>
  <c r="O8376" i="1"/>
  <c r="O8380" i="1"/>
  <c r="O8384" i="1"/>
  <c r="O8388" i="1"/>
  <c r="O8392" i="1"/>
  <c r="O8396" i="1"/>
  <c r="O8404" i="1"/>
  <c r="O8408" i="1"/>
  <c r="O8412" i="1"/>
  <c r="O8416" i="1"/>
  <c r="O8420" i="1"/>
  <c r="O8424" i="1"/>
  <c r="O8345" i="1"/>
  <c r="O8349" i="1"/>
  <c r="O8353" i="1"/>
  <c r="O8357" i="1"/>
  <c r="O8361" i="1"/>
  <c r="O8365" i="1"/>
  <c r="O8369" i="1"/>
  <c r="O8373" i="1"/>
  <c r="O8377" i="1"/>
  <c r="O8381" i="1"/>
  <c r="O8385" i="1"/>
  <c r="O8389" i="1"/>
  <c r="O8393" i="1"/>
  <c r="O8397" i="1"/>
  <c r="O8405" i="1"/>
  <c r="O8409" i="1"/>
  <c r="O8413" i="1"/>
  <c r="O8417" i="1"/>
  <c r="O8421" i="1"/>
  <c r="O8425" i="1"/>
  <c r="O8346" i="1"/>
  <c r="O8350" i="1"/>
  <c r="O8354" i="1"/>
  <c r="O8358" i="1"/>
  <c r="O8362" i="1"/>
  <c r="O8366" i="1"/>
  <c r="O8370" i="1"/>
  <c r="O8374" i="1"/>
  <c r="O8378" i="1"/>
  <c r="O8382" i="1"/>
  <c r="O8386" i="1"/>
  <c r="O8390" i="1"/>
  <c r="O8394" i="1"/>
  <c r="O8398" i="1"/>
  <c r="O8406" i="1"/>
  <c r="O8410" i="1"/>
  <c r="O8414" i="1"/>
  <c r="O8418" i="1"/>
  <c r="O8422" i="1"/>
  <c r="O8426" i="1"/>
  <c r="O8347" i="1"/>
  <c r="O8351" i="1"/>
  <c r="O8355" i="1"/>
  <c r="O8359" i="1"/>
  <c r="O8363" i="1"/>
  <c r="O8367" i="1"/>
  <c r="O8371" i="1"/>
  <c r="O8375" i="1"/>
  <c r="O8379" i="1"/>
  <c r="O8383" i="1"/>
  <c r="O8387" i="1"/>
  <c r="O8391" i="1"/>
  <c r="O8395" i="1"/>
  <c r="O8403" i="1"/>
  <c r="O8407" i="1"/>
  <c r="O8411" i="1"/>
  <c r="O8415" i="1"/>
  <c r="O8419" i="1"/>
  <c r="O8423" i="1"/>
  <c r="O8427" i="1"/>
  <c r="O8340" i="1"/>
  <c r="O8344" i="1"/>
  <c r="O8341" i="1"/>
  <c r="O8338" i="1"/>
  <c r="O8342" i="1"/>
  <c r="O8339" i="1"/>
  <c r="O8343" i="1"/>
  <c r="O8216" i="1"/>
  <c r="O8220" i="1"/>
  <c r="O8224" i="1"/>
  <c r="O8228" i="1"/>
  <c r="O8232" i="1"/>
  <c r="O8236" i="1"/>
  <c r="O8240" i="1"/>
  <c r="O8244" i="1"/>
  <c r="O8248" i="1"/>
  <c r="O8252" i="1"/>
  <c r="O8256" i="1"/>
  <c r="O8260" i="1"/>
  <c r="O8264" i="1"/>
  <c r="O8268" i="1"/>
  <c r="O8272" i="1"/>
  <c r="O8276" i="1"/>
  <c r="O8280" i="1"/>
  <c r="O8284" i="1"/>
  <c r="O8288" i="1"/>
  <c r="O8292" i="1"/>
  <c r="O8217" i="1"/>
  <c r="O8221" i="1"/>
  <c r="O8225" i="1"/>
  <c r="O8229" i="1"/>
  <c r="O8233" i="1"/>
  <c r="O8237" i="1"/>
  <c r="O8241" i="1"/>
  <c r="O8245" i="1"/>
  <c r="O8249" i="1"/>
  <c r="O8253" i="1"/>
  <c r="O8257" i="1"/>
  <c r="O8261" i="1"/>
  <c r="O8265" i="1"/>
  <c r="O8269" i="1"/>
  <c r="O8273" i="1"/>
  <c r="O8277" i="1"/>
  <c r="O8281" i="1"/>
  <c r="O8285" i="1"/>
  <c r="O8289" i="1"/>
  <c r="O8293" i="1"/>
  <c r="O8218" i="1"/>
  <c r="O8222" i="1"/>
  <c r="O8226" i="1"/>
  <c r="O8230" i="1"/>
  <c r="O8234" i="1"/>
  <c r="O8238" i="1"/>
  <c r="O8242" i="1"/>
  <c r="O8246" i="1"/>
  <c r="O8250" i="1"/>
  <c r="O8254" i="1"/>
  <c r="O8258" i="1"/>
  <c r="O8262" i="1"/>
  <c r="O8266" i="1"/>
  <c r="O8270" i="1"/>
  <c r="O8274" i="1"/>
  <c r="O8278" i="1"/>
  <c r="O8282" i="1"/>
  <c r="O8286" i="1"/>
  <c r="O8290" i="1"/>
  <c r="O8294" i="1"/>
  <c r="O8215" i="1"/>
  <c r="O8219" i="1"/>
  <c r="O8223" i="1"/>
  <c r="O8227" i="1"/>
  <c r="O8231" i="1"/>
  <c r="O8235" i="1"/>
  <c r="O8239" i="1"/>
  <c r="O8243" i="1"/>
  <c r="O8247" i="1"/>
  <c r="O8251" i="1"/>
  <c r="O8255" i="1"/>
  <c r="O8259" i="1"/>
  <c r="O8263" i="1"/>
  <c r="O8267" i="1"/>
  <c r="O8271" i="1"/>
  <c r="O8275" i="1"/>
  <c r="O8279" i="1"/>
  <c r="O8283" i="1"/>
  <c r="O8287" i="1"/>
  <c r="O8291" i="1"/>
  <c r="O8204" i="1"/>
  <c r="O8208" i="1"/>
  <c r="O8205" i="1"/>
  <c r="O8209" i="1"/>
  <c r="O8206" i="1"/>
  <c r="O8210" i="1"/>
  <c r="O8207" i="1"/>
  <c r="O8160" i="1"/>
  <c r="O8157" i="1"/>
  <c r="O8161" i="1"/>
  <c r="O8158" i="1"/>
  <c r="O8159" i="1"/>
  <c r="O8120" i="1"/>
  <c r="O8124" i="1"/>
  <c r="O8128" i="1"/>
  <c r="O8117" i="1"/>
  <c r="O8121" i="1"/>
  <c r="O8125" i="1"/>
  <c r="O8129" i="1"/>
  <c r="O8118" i="1"/>
  <c r="O8122" i="1"/>
  <c r="O8126" i="1"/>
  <c r="O8130" i="1"/>
  <c r="O8119" i="1"/>
  <c r="O8123" i="1"/>
  <c r="O8127" i="1"/>
  <c r="O1905" i="1"/>
  <c r="O2301" i="1"/>
  <c r="O2357" i="1"/>
  <c r="O2449" i="1"/>
  <c r="O2150" i="1"/>
  <c r="O2302" i="1"/>
  <c r="O2330" i="1"/>
  <c r="O2338" i="1"/>
  <c r="O2426" i="1"/>
  <c r="O2502" i="1"/>
  <c r="O2510" i="1"/>
  <c r="O2614" i="1"/>
  <c r="O2051" i="1"/>
  <c r="O2279" i="1"/>
  <c r="O2503" i="1"/>
  <c r="O2511" i="1"/>
  <c r="O2603" i="1"/>
  <c r="O2556" i="1"/>
  <c r="O2496" i="1"/>
  <c r="O2944" i="1"/>
  <c r="O2532" i="1"/>
  <c r="O2804" i="1"/>
  <c r="O2072" i="1"/>
  <c r="O2280" i="1"/>
  <c r="O2344" i="1"/>
  <c r="O2408" i="1"/>
  <c r="O8076" i="1"/>
  <c r="O8080" i="1"/>
  <c r="O8084" i="1"/>
  <c r="O8073" i="1"/>
  <c r="O8077" i="1"/>
  <c r="O8081" i="1"/>
  <c r="O8085" i="1"/>
  <c r="O8074" i="1"/>
  <c r="O8078" i="1"/>
  <c r="O8086" i="1"/>
  <c r="O8075" i="1"/>
  <c r="O8079" i="1"/>
  <c r="O8083" i="1"/>
  <c r="O8040" i="1"/>
  <c r="O8044" i="1"/>
  <c r="O8037" i="1"/>
  <c r="O8041" i="1"/>
  <c r="O8045" i="1"/>
  <c r="O8038" i="1"/>
  <c r="O8042" i="1"/>
  <c r="O8046" i="1"/>
  <c r="O8039" i="1"/>
  <c r="O8043" i="1"/>
  <c r="O8047" i="1"/>
  <c r="O182" i="1"/>
  <c r="O234" i="1"/>
  <c r="O276" i="1"/>
  <c r="O141" i="1"/>
  <c r="O318" i="1"/>
  <c r="O334" i="1"/>
  <c r="O352" i="1"/>
  <c r="O335" i="1"/>
  <c r="O461" i="1"/>
  <c r="O305" i="1"/>
  <c r="O605" i="1"/>
  <c r="O317" i="1"/>
  <c r="O569" i="1"/>
  <c r="O686" i="1"/>
  <c r="O1340" i="1"/>
  <c r="O676" i="1"/>
  <c r="O7824" i="1"/>
  <c r="O7828" i="1"/>
  <c r="O7825" i="1"/>
  <c r="O7822" i="1"/>
  <c r="O7826" i="1"/>
  <c r="O7823" i="1"/>
  <c r="O7827" i="1"/>
  <c r="O142" i="1"/>
  <c r="O158" i="1"/>
  <c r="O123" i="1"/>
  <c r="O60" i="1"/>
  <c r="O168" i="1"/>
  <c r="O224" i="1"/>
  <c r="O61" i="1"/>
  <c r="O113" i="1"/>
  <c r="O167" i="1"/>
  <c r="O416" i="1"/>
  <c r="O139" i="1"/>
  <c r="O325" i="1"/>
  <c r="O357" i="1"/>
  <c r="O373" i="1"/>
  <c r="O257" i="1"/>
  <c r="O949" i="1"/>
  <c r="O602" i="1"/>
  <c r="O391" i="1"/>
  <c r="O379" i="1"/>
  <c r="O600" i="1"/>
  <c r="O820" i="1"/>
  <c r="O940" i="1"/>
  <c r="O3817" i="1"/>
  <c r="O637" i="1"/>
  <c r="O798" i="1"/>
  <c r="O2517" i="1"/>
  <c r="O2617" i="1"/>
  <c r="O1735" i="1"/>
  <c r="O2284" i="1"/>
  <c r="O4436" i="1"/>
  <c r="O522" i="1"/>
  <c r="O523" i="1"/>
  <c r="O748" i="1"/>
  <c r="O994" i="1"/>
  <c r="O1211" i="1"/>
  <c r="O2699" i="1"/>
  <c r="O7627" i="1"/>
  <c r="O7635" i="1"/>
  <c r="O7639" i="1"/>
  <c r="O7647" i="1"/>
  <c r="O7651" i="1"/>
  <c r="O7655" i="1"/>
  <c r="O7659" i="1"/>
  <c r="O7663" i="1"/>
  <c r="O7628" i="1"/>
  <c r="O7632" i="1"/>
  <c r="O7636" i="1"/>
  <c r="O7640" i="1"/>
  <c r="O7652" i="1"/>
  <c r="O7656" i="1"/>
  <c r="O7660" i="1"/>
  <c r="O7664" i="1"/>
  <c r="O7629" i="1"/>
  <c r="O7633" i="1"/>
  <c r="O7637" i="1"/>
  <c r="O7641" i="1"/>
  <c r="O7645" i="1"/>
  <c r="O7649" i="1"/>
  <c r="O7653" i="1"/>
  <c r="O7657" i="1"/>
  <c r="O7661" i="1"/>
  <c r="O7665" i="1"/>
  <c r="O7630" i="1"/>
  <c r="O7646" i="1"/>
  <c r="O7662" i="1"/>
  <c r="O7634" i="1"/>
  <c r="O7650" i="1"/>
  <c r="O7638" i="1"/>
  <c r="O7654" i="1"/>
  <c r="O7642" i="1"/>
  <c r="O7658" i="1"/>
  <c r="O6650" i="1"/>
  <c r="O6651" i="1"/>
  <c r="O6648" i="1"/>
  <c r="O6649" i="1"/>
  <c r="O6331" i="1"/>
  <c r="O6335" i="1"/>
  <c r="O6339" i="1"/>
  <c r="O6343" i="1"/>
  <c r="O6347" i="1"/>
  <c r="O6351" i="1"/>
  <c r="O6355" i="1"/>
  <c r="O6359" i="1"/>
  <c r="O6332" i="1"/>
  <c r="O6336" i="1"/>
  <c r="O6340" i="1"/>
  <c r="O6348" i="1"/>
  <c r="O6352" i="1"/>
  <c r="O6356" i="1"/>
  <c r="O6329" i="1"/>
  <c r="O6333" i="1"/>
  <c r="O6337" i="1"/>
  <c r="O6341" i="1"/>
  <c r="O6345" i="1"/>
  <c r="O6330" i="1"/>
  <c r="O6334" i="1"/>
  <c r="O6338" i="1"/>
  <c r="O6342" i="1"/>
  <c r="O6346" i="1"/>
  <c r="O6350" i="1"/>
  <c r="O6354" i="1"/>
  <c r="O6358" i="1"/>
  <c r="O6349" i="1"/>
  <c r="O6353" i="1"/>
  <c r="O6357" i="1"/>
  <c r="O6183" i="1"/>
  <c r="O6184" i="1"/>
  <c r="O6185" i="1"/>
  <c r="O6171" i="1"/>
  <c r="O6172" i="1"/>
  <c r="O6170" i="1"/>
  <c r="O6079" i="1"/>
  <c r="O6083" i="1"/>
  <c r="O6087" i="1"/>
  <c r="O6091" i="1"/>
  <c r="O6095" i="1"/>
  <c r="O6099" i="1"/>
  <c r="O6103" i="1"/>
  <c r="O6107" i="1"/>
  <c r="O6111" i="1"/>
  <c r="O6115" i="1"/>
  <c r="O6119" i="1"/>
  <c r="O6123" i="1"/>
  <c r="O6127" i="1"/>
  <c r="O6131" i="1"/>
  <c r="O6135" i="1"/>
  <c r="O6139" i="1"/>
  <c r="O6076" i="1"/>
  <c r="O6080" i="1"/>
  <c r="O6084" i="1"/>
  <c r="O6088" i="1"/>
  <c r="O6092" i="1"/>
  <c r="O6096" i="1"/>
  <c r="O6100" i="1"/>
  <c r="O6104" i="1"/>
  <c r="O6108" i="1"/>
  <c r="O6112" i="1"/>
  <c r="O6116" i="1"/>
  <c r="O6120" i="1"/>
  <c r="O6124" i="1"/>
  <c r="O6128" i="1"/>
  <c r="O6132" i="1"/>
  <c r="O6136" i="1"/>
  <c r="O6140" i="1"/>
  <c r="O6077" i="1"/>
  <c r="O6081" i="1"/>
  <c r="O6085" i="1"/>
  <c r="O6089" i="1"/>
  <c r="O6093" i="1"/>
  <c r="O6097" i="1"/>
  <c r="O6101" i="1"/>
  <c r="O6105" i="1"/>
  <c r="O6109" i="1"/>
  <c r="O6113" i="1"/>
  <c r="O6117" i="1"/>
  <c r="O6121" i="1"/>
  <c r="O6129" i="1"/>
  <c r="O6137" i="1"/>
  <c r="O6141" i="1"/>
  <c r="O6078" i="1"/>
  <c r="O6082" i="1"/>
  <c r="O6086" i="1"/>
  <c r="O6090" i="1"/>
  <c r="O6094" i="1"/>
  <c r="O6098" i="1"/>
  <c r="O6102" i="1"/>
  <c r="O6106" i="1"/>
  <c r="O6110" i="1"/>
  <c r="O6114" i="1"/>
  <c r="O6118" i="1"/>
  <c r="O6122" i="1"/>
  <c r="O6126" i="1"/>
  <c r="O6130" i="1"/>
  <c r="O6134" i="1"/>
  <c r="O6138" i="1"/>
  <c r="O6067" i="1"/>
  <c r="O6064" i="1"/>
  <c r="O6068" i="1"/>
  <c r="O6065" i="1"/>
  <c r="O6066" i="1"/>
  <c r="O6053" i="1"/>
  <c r="O6054" i="1"/>
  <c r="O6043" i="1"/>
  <c r="O6041" i="1"/>
  <c r="O6042" i="1"/>
  <c r="O6019" i="1"/>
  <c r="O6023" i="1"/>
  <c r="O6020" i="1"/>
  <c r="O6024" i="1"/>
  <c r="O6017" i="1"/>
  <c r="O6021" i="1"/>
  <c r="O6025" i="1"/>
  <c r="O6018" i="1"/>
  <c r="O6022" i="1"/>
  <c r="O5959" i="1"/>
  <c r="O5963" i="1"/>
  <c r="O5960" i="1"/>
  <c r="O5964" i="1"/>
  <c r="O5957" i="1"/>
  <c r="O5961" i="1"/>
  <c r="O5965" i="1"/>
  <c r="O5958" i="1"/>
  <c r="O5962" i="1"/>
  <c r="O5966" i="1"/>
  <c r="O5947" i="1"/>
  <c r="O5944" i="1"/>
  <c r="O5948" i="1"/>
  <c r="O5945" i="1"/>
  <c r="O5949" i="1"/>
  <c r="O5946" i="1"/>
  <c r="O5950" i="1"/>
  <c r="O5923" i="1"/>
  <c r="O5927" i="1"/>
  <c r="O5931" i="1"/>
  <c r="O5935" i="1"/>
  <c r="O5924" i="1"/>
  <c r="O5928" i="1"/>
  <c r="O5932" i="1"/>
  <c r="O5936" i="1"/>
  <c r="O5925" i="1"/>
  <c r="O5929" i="1"/>
  <c r="O5933" i="1"/>
  <c r="O5926" i="1"/>
  <c r="O5930" i="1"/>
  <c r="O5934" i="1"/>
  <c r="O5912" i="1"/>
  <c r="O5913" i="1"/>
  <c r="O5914" i="1"/>
  <c r="O5899" i="1"/>
  <c r="O5896" i="1"/>
  <c r="O5900" i="1"/>
  <c r="O5897" i="1"/>
  <c r="O5901" i="1"/>
  <c r="O5898" i="1"/>
  <c r="O5902" i="1"/>
  <c r="O5855" i="1"/>
  <c r="O5859" i="1"/>
  <c r="O5863" i="1"/>
  <c r="O5867" i="1"/>
  <c r="O5856" i="1"/>
  <c r="O5860" i="1"/>
  <c r="O5864" i="1"/>
  <c r="O5857" i="1"/>
  <c r="O5861" i="1"/>
  <c r="O5865" i="1"/>
  <c r="O5854" i="1"/>
  <c r="O5858" i="1"/>
  <c r="O5862" i="1"/>
  <c r="O5866" i="1"/>
  <c r="O5779" i="1"/>
  <c r="O5783" i="1"/>
  <c r="O5787" i="1"/>
  <c r="O5791" i="1"/>
  <c r="O5795" i="1"/>
  <c r="O5780" i="1"/>
  <c r="O5784" i="1"/>
  <c r="O5788" i="1"/>
  <c r="O5792" i="1"/>
  <c r="O5796" i="1"/>
  <c r="O5781" i="1"/>
  <c r="O5785" i="1"/>
  <c r="O5789" i="1"/>
  <c r="O5793" i="1"/>
  <c r="O5797" i="1"/>
  <c r="O5782" i="1"/>
  <c r="O5786" i="1"/>
  <c r="O5790" i="1"/>
  <c r="O5794" i="1"/>
  <c r="O5798" i="1"/>
  <c r="O5719" i="1"/>
  <c r="O5723" i="1"/>
  <c r="O5727" i="1"/>
  <c r="O5720" i="1"/>
  <c r="O5724" i="1"/>
  <c r="O5728" i="1"/>
  <c r="O5721" i="1"/>
  <c r="O5725" i="1"/>
  <c r="O5729" i="1"/>
  <c r="O5718" i="1"/>
  <c r="O5722" i="1"/>
  <c r="O5726" i="1"/>
  <c r="O5692" i="1"/>
  <c r="O5693" i="1"/>
  <c r="O5667" i="1"/>
  <c r="O5671" i="1"/>
  <c r="O5675" i="1"/>
  <c r="O5679" i="1"/>
  <c r="O5683" i="1"/>
  <c r="O5664" i="1"/>
  <c r="O5668" i="1"/>
  <c r="O5672" i="1"/>
  <c r="O5676" i="1"/>
  <c r="O5680" i="1"/>
  <c r="O5684" i="1"/>
  <c r="O5665" i="1"/>
  <c r="O5669" i="1"/>
  <c r="O5673" i="1"/>
  <c r="O5677" i="1"/>
  <c r="O5681" i="1"/>
  <c r="O5666" i="1"/>
  <c r="O5670" i="1"/>
  <c r="O5674" i="1"/>
  <c r="O5678" i="1"/>
  <c r="O5682" i="1"/>
  <c r="O5647" i="1"/>
  <c r="O5644" i="1"/>
  <c r="O5648" i="1"/>
  <c r="O5645" i="1"/>
  <c r="O5649" i="1"/>
  <c r="O5646" i="1"/>
  <c r="O5650" i="1"/>
  <c r="O5628" i="1"/>
  <c r="O5629" i="1"/>
  <c r="O5630" i="1"/>
  <c r="O5607" i="1"/>
  <c r="O5611" i="1"/>
  <c r="O5608" i="1"/>
  <c r="O5612" i="1"/>
  <c r="O5609" i="1"/>
  <c r="O5610" i="1"/>
  <c r="O5571" i="1"/>
  <c r="O5572" i="1"/>
  <c r="O5573" i="1"/>
  <c r="O5570" i="1"/>
  <c r="O5563" i="1"/>
  <c r="O5564" i="1"/>
  <c r="O5548" i="1"/>
  <c r="O5549" i="1"/>
  <c r="O5550" i="1"/>
  <c r="O5471" i="1"/>
  <c r="O5475" i="1"/>
  <c r="O5479" i="1"/>
  <c r="O5483" i="1"/>
  <c r="O5487" i="1"/>
  <c r="O5491" i="1"/>
  <c r="O5495" i="1"/>
  <c r="O5472" i="1"/>
  <c r="O5476" i="1"/>
  <c r="O5480" i="1"/>
  <c r="O5484" i="1"/>
  <c r="O5488" i="1"/>
  <c r="O5492" i="1"/>
  <c r="O5496" i="1"/>
  <c r="O5473" i="1"/>
  <c r="O5477" i="1"/>
  <c r="O5481" i="1"/>
  <c r="O5485" i="1"/>
  <c r="O5489" i="1"/>
  <c r="O5493" i="1"/>
  <c r="O5497" i="1"/>
  <c r="O5470" i="1"/>
  <c r="O5474" i="1"/>
  <c r="O5478" i="1"/>
  <c r="O5482" i="1"/>
  <c r="O5486" i="1"/>
  <c r="O5490" i="1"/>
  <c r="O5494" i="1"/>
  <c r="O5439" i="1"/>
  <c r="O5440" i="1"/>
  <c r="O5399" i="1"/>
  <c r="O5403" i="1"/>
  <c r="O5396" i="1"/>
  <c r="O5400" i="1"/>
  <c r="O5404" i="1"/>
  <c r="O5397" i="1"/>
  <c r="O5401" i="1"/>
  <c r="O5398" i="1"/>
  <c r="O5402" i="1"/>
  <c r="O5367" i="1"/>
  <c r="O5368" i="1"/>
  <c r="O5369" i="1"/>
  <c r="O5366" i="1"/>
  <c r="O5347" i="1"/>
  <c r="O5345" i="1"/>
  <c r="O5346" i="1"/>
  <c r="O5327" i="1"/>
  <c r="O5331" i="1"/>
  <c r="O5324" i="1"/>
  <c r="O5328" i="1"/>
  <c r="O5325" i="1"/>
  <c r="O5329" i="1"/>
  <c r="O5326" i="1"/>
  <c r="O5330" i="1"/>
  <c r="O5311" i="1"/>
  <c r="O5315" i="1"/>
  <c r="O5312" i="1"/>
  <c r="O5309" i="1"/>
  <c r="O5313" i="1"/>
  <c r="O5310" i="1"/>
  <c r="O5314" i="1"/>
  <c r="O5275" i="1"/>
  <c r="O5279" i="1"/>
  <c r="O5272" i="1"/>
  <c r="O5276" i="1"/>
  <c r="O5280" i="1"/>
  <c r="O5273" i="1"/>
  <c r="O5277" i="1"/>
  <c r="O5274" i="1"/>
  <c r="O5278" i="1"/>
  <c r="O5251" i="1"/>
  <c r="O5248" i="1"/>
  <c r="O5249" i="1"/>
  <c r="O5250" i="1"/>
  <c r="O5235" i="1"/>
  <c r="O5239" i="1"/>
  <c r="O5243" i="1"/>
  <c r="O5236" i="1"/>
  <c r="O5240" i="1"/>
  <c r="O5244" i="1"/>
  <c r="O5233" i="1"/>
  <c r="O5237" i="1"/>
  <c r="O5241" i="1"/>
  <c r="O5234" i="1"/>
  <c r="O5238" i="1"/>
  <c r="O5242" i="1"/>
  <c r="O5211" i="1"/>
  <c r="O5215" i="1"/>
  <c r="O5212" i="1"/>
  <c r="O5213" i="1"/>
  <c r="O5210" i="1"/>
  <c r="O5214" i="1"/>
  <c r="O5191" i="1"/>
  <c r="O5195" i="1"/>
  <c r="O5192" i="1"/>
  <c r="O5196" i="1"/>
  <c r="O5190" i="1"/>
  <c r="O5194" i="1"/>
  <c r="O5135" i="1"/>
  <c r="O5139" i="1"/>
  <c r="O5132" i="1"/>
  <c r="O5136" i="1"/>
  <c r="O5140" i="1"/>
  <c r="O5133" i="1"/>
  <c r="O5137" i="1"/>
  <c r="O5141" i="1"/>
  <c r="O5134" i="1"/>
  <c r="O5138" i="1"/>
  <c r="O5142" i="1"/>
  <c r="O5091" i="1"/>
  <c r="O5095" i="1"/>
  <c r="O5088" i="1"/>
  <c r="O5092" i="1"/>
  <c r="O5096" i="1"/>
  <c r="O5089" i="1"/>
  <c r="O5093" i="1"/>
  <c r="O5097" i="1"/>
  <c r="O5090" i="1"/>
  <c r="O5094" i="1"/>
  <c r="O5098" i="1"/>
  <c r="O5068" i="1"/>
  <c r="O5069" i="1"/>
  <c r="O5070" i="1"/>
  <c r="O5060" i="1"/>
  <c r="O5061" i="1"/>
  <c r="O5047" i="1"/>
  <c r="O5051" i="1"/>
  <c r="O5048" i="1"/>
  <c r="O5052" i="1"/>
  <c r="O5045" i="1"/>
  <c r="O5049" i="1"/>
  <c r="O5046" i="1"/>
  <c r="O5050" i="1"/>
  <c r="O5022" i="1"/>
  <c r="O5027" i="1"/>
  <c r="O5023" i="1"/>
  <c r="O5028" i="1"/>
  <c r="O5024" i="1"/>
  <c r="O5026" i="1"/>
  <c r="O4983" i="1"/>
  <c r="O4984" i="1"/>
  <c r="O4981" i="1"/>
  <c r="O4985" i="1"/>
  <c r="O4982" i="1"/>
  <c r="O4986" i="1"/>
  <c r="O4935" i="1"/>
  <c r="O4939" i="1"/>
  <c r="O4943" i="1"/>
  <c r="O4951" i="1"/>
  <c r="O4955" i="1"/>
  <c r="O4959" i="1"/>
  <c r="O4963" i="1"/>
  <c r="O4932" i="1"/>
  <c r="O4936" i="1"/>
  <c r="O4940" i="1"/>
  <c r="O4944" i="1"/>
  <c r="O4948" i="1"/>
  <c r="O4952" i="1"/>
  <c r="O4956" i="1"/>
  <c r="O4960" i="1"/>
  <c r="O4933" i="1"/>
  <c r="O4937" i="1"/>
  <c r="O4941" i="1"/>
  <c r="O4945" i="1"/>
  <c r="O4949" i="1"/>
  <c r="O4953" i="1"/>
  <c r="O4957" i="1"/>
  <c r="O4961" i="1"/>
  <c r="O4934" i="1"/>
  <c r="O4938" i="1"/>
  <c r="O4942" i="1"/>
  <c r="O4946" i="1"/>
  <c r="O4950" i="1"/>
  <c r="O4954" i="1"/>
  <c r="O4958" i="1"/>
  <c r="O4962" i="1"/>
  <c r="O4907" i="1"/>
  <c r="O4911" i="1"/>
  <c r="O4908" i="1"/>
  <c r="O4912" i="1"/>
  <c r="O4909" i="1"/>
  <c r="O4910" i="1"/>
  <c r="O4855" i="1"/>
  <c r="O4859" i="1"/>
  <c r="O4856" i="1"/>
  <c r="O4860" i="1"/>
  <c r="O4864" i="1"/>
  <c r="O4857" i="1"/>
  <c r="O4861" i="1"/>
  <c r="O4865" i="1"/>
  <c r="O4858" i="1"/>
  <c r="O4862" i="1"/>
  <c r="O4831" i="1"/>
  <c r="O4829" i="1"/>
  <c r="O4830" i="1"/>
  <c r="O4819" i="1"/>
  <c r="O4820" i="1"/>
  <c r="O4817" i="1"/>
  <c r="O4818" i="1"/>
  <c r="O4801" i="1"/>
  <c r="O4802" i="1"/>
  <c r="O4792" i="1"/>
  <c r="O4793" i="1"/>
  <c r="O4794" i="1"/>
  <c r="O4759" i="1"/>
  <c r="O4758" i="1"/>
  <c r="O4700" i="1"/>
  <c r="O4702" i="1"/>
  <c r="O4691" i="1"/>
  <c r="O4693" i="1"/>
  <c r="O4690" i="1"/>
  <c r="O4655" i="1"/>
  <c r="O4659" i="1"/>
  <c r="O4663" i="1"/>
  <c r="O4656" i="1"/>
  <c r="O4660" i="1"/>
  <c r="O4657" i="1"/>
  <c r="O4661" i="1"/>
  <c r="O4658" i="1"/>
  <c r="O4662" i="1"/>
  <c r="O4641" i="1"/>
  <c r="O4642" i="1"/>
  <c r="O4635" i="1"/>
  <c r="O4636" i="1"/>
  <c r="O4627" i="1"/>
  <c r="O4628" i="1"/>
  <c r="O4629" i="1"/>
  <c r="O4616" i="1"/>
  <c r="O4617" i="1"/>
  <c r="O4618" i="1"/>
  <c r="O4603" i="1"/>
  <c r="O4604" i="1"/>
  <c r="O4601" i="1"/>
  <c r="O4602" i="1"/>
  <c r="O4587" i="1"/>
  <c r="O4584" i="1"/>
  <c r="O4585" i="1"/>
  <c r="O4586" i="1"/>
  <c r="O4571" i="1"/>
  <c r="O4572" i="1"/>
  <c r="O4573" i="1"/>
  <c r="O4539" i="1"/>
  <c r="O4543" i="1"/>
  <c r="O4540" i="1"/>
  <c r="O4544" i="1"/>
  <c r="O4541" i="1"/>
  <c r="O4542" i="1"/>
  <c r="O4392" i="1"/>
  <c r="O4396" i="1"/>
  <c r="O4391" i="1"/>
  <c r="O4393" i="1"/>
  <c r="O4394" i="1"/>
  <c r="O4395" i="1"/>
  <c r="O4308" i="1"/>
  <c r="O4312" i="1"/>
  <c r="O4316" i="1"/>
  <c r="O4324" i="1"/>
  <c r="O4328" i="1"/>
  <c r="O4332" i="1"/>
  <c r="O4336" i="1"/>
  <c r="O4340" i="1"/>
  <c r="O4306" i="1"/>
  <c r="O4311" i="1"/>
  <c r="O4317" i="1"/>
  <c r="O4322" i="1"/>
  <c r="O4327" i="1"/>
  <c r="O4333" i="1"/>
  <c r="O4338" i="1"/>
  <c r="O4307" i="1"/>
  <c r="O4318" i="1"/>
  <c r="O4323" i="1"/>
  <c r="O4329" i="1"/>
  <c r="O4334" i="1"/>
  <c r="O4339" i="1"/>
  <c r="O4309" i="1"/>
  <c r="O4314" i="1"/>
  <c r="O4319" i="1"/>
  <c r="O4325" i="1"/>
  <c r="O4330" i="1"/>
  <c r="O4335" i="1"/>
  <c r="O4341" i="1"/>
  <c r="O4310" i="1"/>
  <c r="O4315" i="1"/>
  <c r="O4326" i="1"/>
  <c r="O4331" i="1"/>
  <c r="O4337" i="1"/>
  <c r="O4342" i="1"/>
  <c r="O4264" i="1"/>
  <c r="O4263" i="1"/>
  <c r="O4244" i="1"/>
  <c r="O4248" i="1"/>
  <c r="O4246" i="1"/>
  <c r="O4251" i="1"/>
  <c r="O4247" i="1"/>
  <c r="O4245" i="1"/>
  <c r="O4230" i="1"/>
  <c r="O4231" i="1"/>
  <c r="O4164" i="1"/>
  <c r="O4168" i="1"/>
  <c r="O4172" i="1"/>
  <c r="O4176" i="1"/>
  <c r="O4180" i="1"/>
  <c r="O4184" i="1"/>
  <c r="O4188" i="1"/>
  <c r="O4162" i="1"/>
  <c r="O4166" i="1"/>
  <c r="O4165" i="1"/>
  <c r="O4171" i="1"/>
  <c r="O4177" i="1"/>
  <c r="O4182" i="1"/>
  <c r="O4187" i="1"/>
  <c r="O4167" i="1"/>
  <c r="O4173" i="1"/>
  <c r="O4178" i="1"/>
  <c r="O4183" i="1"/>
  <c r="O4169" i="1"/>
  <c r="O4174" i="1"/>
  <c r="O4179" i="1"/>
  <c r="O4185" i="1"/>
  <c r="O4190" i="1"/>
  <c r="O4163" i="1"/>
  <c r="O4170" i="1"/>
  <c r="O4175" i="1"/>
  <c r="O4181" i="1"/>
  <c r="O4186" i="1"/>
  <c r="O4096" i="1"/>
  <c r="O4097" i="1"/>
  <c r="O4088" i="1"/>
  <c r="O4087" i="1"/>
  <c r="O4078" i="1"/>
  <c r="O4079" i="1"/>
  <c r="O3948" i="1"/>
  <c r="O3952" i="1"/>
  <c r="O3956" i="1"/>
  <c r="O3960" i="1"/>
  <c r="O3964" i="1"/>
  <c r="O3972" i="1"/>
  <c r="O3976" i="1"/>
  <c r="O3980" i="1"/>
  <c r="O3949" i="1"/>
  <c r="O3953" i="1"/>
  <c r="O3957" i="1"/>
  <c r="O3961" i="1"/>
  <c r="O3965" i="1"/>
  <c r="O3973" i="1"/>
  <c r="O3977" i="1"/>
  <c r="O3981" i="1"/>
  <c r="O3946" i="1"/>
  <c r="O3950" i="1"/>
  <c r="O3954" i="1"/>
  <c r="O3958" i="1"/>
  <c r="O3962" i="1"/>
  <c r="O3974" i="1"/>
  <c r="O3978" i="1"/>
  <c r="O3951" i="1"/>
  <c r="O3955" i="1"/>
  <c r="O3971" i="1"/>
  <c r="O3959" i="1"/>
  <c r="O3975" i="1"/>
  <c r="O3947" i="1"/>
  <c r="O3963" i="1"/>
  <c r="O3979" i="1"/>
  <c r="O3924" i="1"/>
  <c r="O3925" i="1"/>
  <c r="O3922" i="1"/>
  <c r="O3926" i="1"/>
  <c r="O3923" i="1"/>
  <c r="O3908" i="1"/>
  <c r="O3909" i="1"/>
  <c r="O3910" i="1"/>
  <c r="O3894" i="1"/>
  <c r="O3895" i="1"/>
  <c r="O3880" i="1"/>
  <c r="O3881" i="1"/>
  <c r="O3861" i="1"/>
  <c r="O3862" i="1"/>
  <c r="O3863" i="1"/>
  <c r="O3824" i="1"/>
  <c r="O3821" i="1"/>
  <c r="O3825" i="1"/>
  <c r="O3818" i="1"/>
  <c r="O3822" i="1"/>
  <c r="O3823" i="1"/>
  <c r="O3819" i="1"/>
  <c r="O3768" i="1"/>
  <c r="O3772" i="1"/>
  <c r="O3765" i="1"/>
  <c r="O3769" i="1"/>
  <c r="O3773" i="1"/>
  <c r="O3766" i="1"/>
  <c r="O3770" i="1"/>
  <c r="O3774" i="1"/>
  <c r="O3767" i="1"/>
  <c r="O3771" i="1"/>
  <c r="O3734" i="1"/>
  <c r="O3735" i="1"/>
  <c r="O3704" i="1"/>
  <c r="O3708" i="1"/>
  <c r="O3712" i="1"/>
  <c r="O3720" i="1"/>
  <c r="O3705" i="1"/>
  <c r="O3709" i="1"/>
  <c r="O3713" i="1"/>
  <c r="O3717" i="1"/>
  <c r="O3721" i="1"/>
  <c r="O3706" i="1"/>
  <c r="O3718" i="1"/>
  <c r="O3715" i="1"/>
  <c r="O3707" i="1"/>
  <c r="O3692" i="1"/>
  <c r="O3693" i="1"/>
  <c r="O3691" i="1"/>
  <c r="O3676" i="1"/>
  <c r="O3675" i="1"/>
  <c r="O3656" i="1"/>
  <c r="O3657" i="1"/>
  <c r="O3654" i="1"/>
  <c r="O3658" i="1"/>
  <c r="O3662" i="1"/>
  <c r="O3655" i="1"/>
  <c r="O3580" i="1"/>
  <c r="O3588" i="1"/>
  <c r="O3589" i="1"/>
  <c r="O3582" i="1"/>
  <c r="O3586" i="1"/>
  <c r="O3590" i="1"/>
  <c r="O3591" i="1"/>
  <c r="O3579" i="1"/>
  <c r="O3562" i="1"/>
  <c r="O3563" i="1"/>
  <c r="O3540" i="1"/>
  <c r="O3541" i="1"/>
  <c r="O3529" i="1"/>
  <c r="O3530" i="1"/>
  <c r="O3520" i="1"/>
  <c r="O3517" i="1"/>
  <c r="O3521" i="1"/>
  <c r="O3518" i="1"/>
  <c r="O3522" i="1"/>
  <c r="O3519" i="1"/>
  <c r="O3523" i="1"/>
  <c r="O3504" i="1"/>
  <c r="O3503" i="1"/>
  <c r="O3488" i="1"/>
  <c r="O3496" i="1"/>
  <c r="O3489" i="1"/>
  <c r="O3493" i="1"/>
  <c r="O3490" i="1"/>
  <c r="O3494" i="1"/>
  <c r="O3491" i="1"/>
  <c r="O3495" i="1"/>
  <c r="O3460" i="1"/>
  <c r="O3464" i="1"/>
  <c r="O3457" i="1"/>
  <c r="O3461" i="1"/>
  <c r="O3465" i="1"/>
  <c r="O3458" i="1"/>
  <c r="O3462" i="1"/>
  <c r="O3466" i="1"/>
  <c r="O3459" i="1"/>
  <c r="O3463" i="1"/>
  <c r="O3467" i="1"/>
  <c r="O3444" i="1"/>
  <c r="O3441" i="1"/>
  <c r="O3442" i="1"/>
  <c r="O3428" i="1"/>
  <c r="O3425" i="1"/>
  <c r="O3426" i="1"/>
  <c r="O3427" i="1"/>
  <c r="O3405" i="1"/>
  <c r="O3406" i="1"/>
  <c r="O3407" i="1"/>
  <c r="O3396" i="1"/>
  <c r="O3397" i="1"/>
  <c r="O3357" i="1"/>
  <c r="O3354" i="1"/>
  <c r="O3358" i="1"/>
  <c r="O3355" i="1"/>
  <c r="O3153" i="1"/>
  <c r="O3157" i="1"/>
  <c r="O3154" i="1"/>
  <c r="O3155" i="1"/>
  <c r="O3156" i="1"/>
  <c r="O3152" i="1"/>
  <c r="O3127" i="1"/>
  <c r="O3128" i="1"/>
  <c r="O3113" i="1"/>
  <c r="O3115" i="1"/>
  <c r="O2937" i="1"/>
  <c r="O2941" i="1"/>
  <c r="O2934" i="1"/>
  <c r="O2938" i="1"/>
  <c r="O2942" i="1"/>
  <c r="O2946" i="1"/>
  <c r="O2935" i="1"/>
  <c r="O2939" i="1"/>
  <c r="O2943" i="1"/>
  <c r="O2947" i="1"/>
  <c r="O2932" i="1"/>
  <c r="O2948" i="1"/>
  <c r="O2897" i="1"/>
  <c r="O2898" i="1"/>
  <c r="O2899" i="1"/>
  <c r="O2717" i="1"/>
  <c r="O2721" i="1"/>
  <c r="O2725" i="1"/>
  <c r="O2737" i="1"/>
  <c r="O2741" i="1"/>
  <c r="O2745" i="1"/>
  <c r="O2749" i="1"/>
  <c r="O2757" i="1"/>
  <c r="O2761" i="1"/>
  <c r="O2765" i="1"/>
  <c r="O2769" i="1"/>
  <c r="O2714" i="1"/>
  <c r="O2718" i="1"/>
  <c r="O2722" i="1"/>
  <c r="O2726" i="1"/>
  <c r="O2734" i="1"/>
  <c r="O2742" i="1"/>
  <c r="O2746" i="1"/>
  <c r="O2750" i="1"/>
  <c r="O2754" i="1"/>
  <c r="O2758" i="1"/>
  <c r="O2762" i="1"/>
  <c r="O2766" i="1"/>
  <c r="O2715" i="1"/>
  <c r="O2719" i="1"/>
  <c r="O2723" i="1"/>
  <c r="O2731" i="1"/>
  <c r="O2735" i="1"/>
  <c r="O2743" i="1"/>
  <c r="O2747" i="1"/>
  <c r="O2751" i="1"/>
  <c r="O2755" i="1"/>
  <c r="O2759" i="1"/>
  <c r="O2763" i="1"/>
  <c r="O2767" i="1"/>
  <c r="O2748" i="1"/>
  <c r="O2764" i="1"/>
  <c r="O2720" i="1"/>
  <c r="O2736" i="1"/>
  <c r="O2752" i="1"/>
  <c r="O2768" i="1"/>
  <c r="O2724" i="1"/>
  <c r="O2740" i="1"/>
  <c r="O2756" i="1"/>
  <c r="O2728" i="1"/>
  <c r="O2744" i="1"/>
  <c r="O2629" i="1"/>
  <c r="O2630" i="1"/>
  <c r="O2627" i="1"/>
  <c r="O2628" i="1"/>
  <c r="O2632" i="1"/>
  <c r="O2573" i="1"/>
  <c r="O2577" i="1"/>
  <c r="O2589" i="1"/>
  <c r="O2570" i="1"/>
  <c r="O2574" i="1"/>
  <c r="O2582" i="1"/>
  <c r="O2586" i="1"/>
  <c r="O2571" i="1"/>
  <c r="O2579" i="1"/>
  <c r="O2583" i="1"/>
  <c r="O2576" i="1"/>
  <c r="O2584" i="1"/>
  <c r="O2518" i="1"/>
  <c r="O2519" i="1"/>
  <c r="O2520" i="1"/>
  <c r="O2497" i="1"/>
  <c r="O2495" i="1"/>
  <c r="O2465" i="1"/>
  <c r="O2467" i="1"/>
  <c r="O2468" i="1"/>
  <c r="O2433" i="1"/>
  <c r="O2437" i="1"/>
  <c r="O2445" i="1"/>
  <c r="O2434" i="1"/>
  <c r="O2438" i="1"/>
  <c r="O2446" i="1"/>
  <c r="O2439" i="1"/>
  <c r="O2443" i="1"/>
  <c r="O2444" i="1"/>
  <c r="O2432" i="1"/>
  <c r="O2365" i="1"/>
  <c r="O2373" i="1"/>
  <c r="O2385" i="1"/>
  <c r="O2393" i="1"/>
  <c r="O2401" i="1"/>
  <c r="O2409" i="1"/>
  <c r="O2362" i="1"/>
  <c r="O2382" i="1"/>
  <c r="O2386" i="1"/>
  <c r="O2398" i="1"/>
  <c r="O2402" i="1"/>
  <c r="O2406" i="1"/>
  <c r="O2410" i="1"/>
  <c r="O2363" i="1"/>
  <c r="O2367" i="1"/>
  <c r="O2371" i="1"/>
  <c r="O2383" i="1"/>
  <c r="O2387" i="1"/>
  <c r="O2391" i="1"/>
  <c r="O2399" i="1"/>
  <c r="O2403" i="1"/>
  <c r="O2407" i="1"/>
  <c r="O2411" i="1"/>
  <c r="O2396" i="1"/>
  <c r="O2368" i="1"/>
  <c r="O2384" i="1"/>
  <c r="O2400" i="1"/>
  <c r="O2372" i="1"/>
  <c r="O2388" i="1"/>
  <c r="O2392" i="1"/>
  <c r="O2325" i="1"/>
  <c r="O2333" i="1"/>
  <c r="O2337" i="1"/>
  <c r="O2341" i="1"/>
  <c r="O2345" i="1"/>
  <c r="O2326" i="1"/>
  <c r="O2334" i="1"/>
  <c r="O2342" i="1"/>
  <c r="O2327" i="1"/>
  <c r="O2335" i="1"/>
  <c r="O2339" i="1"/>
  <c r="O2343" i="1"/>
  <c r="O2332" i="1"/>
  <c r="O2069" i="1"/>
  <c r="O2077" i="1"/>
  <c r="O2081" i="1"/>
  <c r="O2085" i="1"/>
  <c r="O2093" i="1"/>
  <c r="O2097" i="1"/>
  <c r="O2105" i="1"/>
  <c r="O2109" i="1"/>
  <c r="O2113" i="1"/>
  <c r="O2133" i="1"/>
  <c r="O2141" i="1"/>
  <c r="O2153" i="1"/>
  <c r="O2157" i="1"/>
  <c r="O2161" i="1"/>
  <c r="O2173" i="1"/>
  <c r="O2177" i="1"/>
  <c r="O2181" i="1"/>
  <c r="O2185" i="1"/>
  <c r="O2189" i="1"/>
  <c r="O2197" i="1"/>
  <c r="O2054" i="1"/>
  <c r="O2066" i="1"/>
  <c r="O2074" i="1"/>
  <c r="O2078" i="1"/>
  <c r="O2082" i="1"/>
  <c r="O2086" i="1"/>
  <c r="O2090" i="1"/>
  <c r="O2094" i="1"/>
  <c r="O2106" i="1"/>
  <c r="O2110" i="1"/>
  <c r="O2118" i="1"/>
  <c r="O2126" i="1"/>
  <c r="O2130" i="1"/>
  <c r="O2134" i="1"/>
  <c r="O2138" i="1"/>
  <c r="O2142" i="1"/>
  <c r="O2146" i="1"/>
  <c r="O2162" i="1"/>
  <c r="O2174" i="1"/>
  <c r="O2190" i="1"/>
  <c r="O2194" i="1"/>
  <c r="O2059" i="1"/>
  <c r="O2063" i="1"/>
  <c r="O2067" i="1"/>
  <c r="O2071" i="1"/>
  <c r="O2079" i="1"/>
  <c r="O2083" i="1"/>
  <c r="O2087" i="1"/>
  <c r="O2091" i="1"/>
  <c r="O2099" i="1"/>
  <c r="O2107" i="1"/>
  <c r="O2115" i="1"/>
  <c r="O2123" i="1"/>
  <c r="O2127" i="1"/>
  <c r="O2131" i="1"/>
  <c r="O2135" i="1"/>
  <c r="O2139" i="1"/>
  <c r="O2143" i="1"/>
  <c r="O2155" i="1"/>
  <c r="O2171" i="1"/>
  <c r="O2175" i="1"/>
  <c r="O2187" i="1"/>
  <c r="O2191" i="1"/>
  <c r="O2076" i="1"/>
  <c r="O2092" i="1"/>
  <c r="O2108" i="1"/>
  <c r="O2124" i="1"/>
  <c r="O2156" i="1"/>
  <c r="O2064" i="1"/>
  <c r="O2080" i="1"/>
  <c r="O2128" i="1"/>
  <c r="O2144" i="1"/>
  <c r="O2160" i="1"/>
  <c r="O2176" i="1"/>
  <c r="O2192" i="1"/>
  <c r="O2068" i="1"/>
  <c r="O2084" i="1"/>
  <c r="O2100" i="1"/>
  <c r="O2148" i="1"/>
  <c r="O2180" i="1"/>
  <c r="O2056" i="1"/>
  <c r="O2088" i="1"/>
  <c r="O2104" i="1"/>
  <c r="O2136" i="1"/>
  <c r="O2152" i="1"/>
  <c r="O1985" i="1"/>
  <c r="O1978" i="1"/>
  <c r="O1964" i="1"/>
  <c r="O1965" i="1"/>
  <c r="O1966" i="1"/>
  <c r="O1963" i="1"/>
  <c r="O1967" i="1"/>
  <c r="O1934" i="1"/>
  <c r="O1943" i="1"/>
  <c r="O1921" i="1"/>
  <c r="O1922" i="1"/>
  <c r="O1901" i="1"/>
  <c r="O1902" i="1"/>
  <c r="O1910" i="1"/>
  <c r="O1876" i="1"/>
  <c r="O1873" i="1"/>
  <c r="O1875" i="1"/>
  <c r="O1860" i="1"/>
  <c r="O1859" i="1"/>
  <c r="O1784" i="1"/>
  <c r="O1785" i="1"/>
  <c r="O1709" i="1"/>
  <c r="O1710" i="1"/>
  <c r="O1711" i="1"/>
  <c r="O1701" i="1"/>
  <c r="O1698" i="1"/>
  <c r="O1604" i="1"/>
  <c r="O1612" i="1"/>
  <c r="O1620" i="1"/>
  <c r="O1624" i="1"/>
  <c r="O1619" i="1"/>
  <c r="O1621" i="1"/>
  <c r="O1606" i="1"/>
  <c r="O1611" i="1"/>
  <c r="O1617" i="1"/>
  <c r="O1622" i="1"/>
  <c r="O1623" i="1"/>
  <c r="O1572" i="1"/>
  <c r="O1573" i="1"/>
  <c r="O1552" i="1"/>
  <c r="O1549" i="1"/>
  <c r="O1550" i="1"/>
  <c r="O1551" i="1"/>
  <c r="O1524" i="1"/>
  <c r="O1523" i="1"/>
  <c r="O1492" i="1"/>
  <c r="O1496" i="1"/>
  <c r="O1489" i="1"/>
  <c r="O1493" i="1"/>
  <c r="O1497" i="1"/>
  <c r="O1491" i="1"/>
  <c r="O1499" i="1"/>
  <c r="O1494" i="1"/>
  <c r="O1495" i="1"/>
  <c r="O1490" i="1"/>
  <c r="O1498" i="1"/>
  <c r="O1464" i="1"/>
  <c r="O1462" i="1"/>
  <c r="O1463" i="1"/>
  <c r="O1412" i="1"/>
  <c r="O1416" i="1"/>
  <c r="O1424" i="1"/>
  <c r="O1417" i="1"/>
  <c r="O1425" i="1"/>
  <c r="O1419" i="1"/>
  <c r="O1427" i="1"/>
  <c r="O1422" i="1"/>
  <c r="O1415" i="1"/>
  <c r="O1426" i="1"/>
  <c r="O1344" i="1"/>
  <c r="O1348" i="1"/>
  <c r="O1352" i="1"/>
  <c r="O1356" i="1"/>
  <c r="O1360" i="1"/>
  <c r="O1364" i="1"/>
  <c r="O1368" i="1"/>
  <c r="O1372" i="1"/>
  <c r="O1376" i="1"/>
  <c r="O1384" i="1"/>
  <c r="O1388" i="1"/>
  <c r="O1396" i="1"/>
  <c r="O1400" i="1"/>
  <c r="O1345" i="1"/>
  <c r="O1349" i="1"/>
  <c r="O1353" i="1"/>
  <c r="O1357" i="1"/>
  <c r="O1365" i="1"/>
  <c r="O1373" i="1"/>
  <c r="O1377" i="1"/>
  <c r="O1393" i="1"/>
  <c r="O1397" i="1"/>
  <c r="O1401" i="1"/>
  <c r="O1347" i="1"/>
  <c r="O1363" i="1"/>
  <c r="O1387" i="1"/>
  <c r="O1395" i="1"/>
  <c r="O1350" i="1"/>
  <c r="O1358" i="1"/>
  <c r="O1366" i="1"/>
  <c r="O1374" i="1"/>
  <c r="O1382" i="1"/>
  <c r="O1343" i="1"/>
  <c r="O1351" i="1"/>
  <c r="O1359" i="1"/>
  <c r="O1383" i="1"/>
  <c r="O1399" i="1"/>
  <c r="O1378" i="1"/>
  <c r="O1386" i="1"/>
  <c r="O1394" i="1"/>
  <c r="O1402" i="1"/>
  <c r="O1160" i="1"/>
  <c r="O1165" i="1"/>
  <c r="O1169" i="1"/>
  <c r="O1173" i="1"/>
  <c r="O1177" i="1"/>
  <c r="O1181" i="1"/>
  <c r="O1185" i="1"/>
  <c r="O1193" i="1"/>
  <c r="O1164" i="1"/>
  <c r="O1170" i="1"/>
  <c r="O1175" i="1"/>
  <c r="O1180" i="1"/>
  <c r="O1186" i="1"/>
  <c r="O1191" i="1"/>
  <c r="O1166" i="1"/>
  <c r="O1171" i="1"/>
  <c r="O1176" i="1"/>
  <c r="O1182" i="1"/>
  <c r="O1187" i="1"/>
  <c r="O1192" i="1"/>
  <c r="O1162" i="1"/>
  <c r="O1167" i="1"/>
  <c r="O1178" i="1"/>
  <c r="O1168" i="1"/>
  <c r="O1179" i="1"/>
  <c r="O1190" i="1"/>
  <c r="O1194" i="1"/>
  <c r="O1149" i="1"/>
  <c r="O1150" i="1"/>
  <c r="O1075" i="1"/>
  <c r="O1091" i="1"/>
  <c r="O1080" i="1"/>
  <c r="O1085" i="1"/>
  <c r="O1090" i="1"/>
  <c r="O1096" i="1"/>
  <c r="O1093" i="1"/>
  <c r="O1081" i="1"/>
  <c r="O1088" i="1"/>
  <c r="O1076" i="1"/>
  <c r="O1082" i="1"/>
  <c r="O1089" i="1"/>
  <c r="O1092" i="1"/>
  <c r="O1097" i="1"/>
  <c r="O877" i="1"/>
  <c r="O889" i="1"/>
  <c r="O893" i="1"/>
  <c r="O897" i="1"/>
  <c r="O905" i="1"/>
  <c r="O917" i="1"/>
  <c r="O921" i="1"/>
  <c r="O937" i="1"/>
  <c r="O941" i="1"/>
  <c r="O945" i="1"/>
  <c r="O953" i="1"/>
  <c r="O969" i="1"/>
  <c r="O977" i="1"/>
  <c r="O981" i="1"/>
  <c r="O875" i="1"/>
  <c r="O879" i="1"/>
  <c r="O891" i="1"/>
  <c r="O903" i="1"/>
  <c r="O919" i="1"/>
  <c r="O927" i="1"/>
  <c r="O935" i="1"/>
  <c r="O939" i="1"/>
  <c r="O943" i="1"/>
  <c r="O951" i="1"/>
  <c r="O963" i="1"/>
  <c r="O967" i="1"/>
  <c r="O971" i="1"/>
  <c r="O975" i="1"/>
  <c r="O904" i="1"/>
  <c r="O920" i="1"/>
  <c r="O936" i="1"/>
  <c r="O944" i="1"/>
  <c r="O952" i="1"/>
  <c r="O960" i="1"/>
  <c r="O976" i="1"/>
  <c r="O882" i="1"/>
  <c r="O890" i="1"/>
  <c r="O898" i="1"/>
  <c r="O922" i="1"/>
  <c r="O954" i="1"/>
  <c r="O970" i="1"/>
  <c r="O884" i="1"/>
  <c r="O916" i="1"/>
  <c r="O964" i="1"/>
  <c r="O980" i="1"/>
  <c r="O902" i="1"/>
  <c r="O918" i="1"/>
  <c r="O934" i="1"/>
  <c r="O950" i="1"/>
  <c r="O892" i="1"/>
  <c r="O908" i="1"/>
  <c r="O924" i="1"/>
  <c r="O956" i="1"/>
  <c r="O972" i="1"/>
  <c r="O878" i="1"/>
  <c r="O942" i="1"/>
  <c r="O894" i="1"/>
  <c r="O910" i="1"/>
  <c r="O757" i="1"/>
  <c r="O761" i="1"/>
  <c r="O793" i="1"/>
  <c r="O805" i="1"/>
  <c r="O809" i="1"/>
  <c r="O821" i="1"/>
  <c r="O825" i="1"/>
  <c r="O829" i="1"/>
  <c r="O833" i="1"/>
  <c r="O762" i="1"/>
  <c r="O766" i="1"/>
  <c r="O778" i="1"/>
  <c r="O818" i="1"/>
  <c r="O822" i="1"/>
  <c r="O755" i="1"/>
  <c r="O759" i="1"/>
  <c r="O763" i="1"/>
  <c r="O779" i="1"/>
  <c r="O791" i="1"/>
  <c r="O807" i="1"/>
  <c r="O815" i="1"/>
  <c r="O827" i="1"/>
  <c r="O831" i="1"/>
  <c r="O835" i="1"/>
  <c r="O839" i="1"/>
  <c r="O808" i="1"/>
  <c r="O832" i="1"/>
  <c r="O840" i="1"/>
  <c r="O752" i="1"/>
  <c r="O816" i="1"/>
  <c r="O838" i="1"/>
  <c r="O828" i="1"/>
  <c r="O540" i="1"/>
  <c r="O548" i="1"/>
  <c r="O552" i="1"/>
  <c r="O556" i="1"/>
  <c r="O560" i="1"/>
  <c r="O572" i="1"/>
  <c r="O546" i="1"/>
  <c r="O550" i="1"/>
  <c r="O554" i="1"/>
  <c r="O558" i="1"/>
  <c r="O570" i="1"/>
  <c r="O578" i="1"/>
  <c r="O582" i="1"/>
  <c r="O551" i="1"/>
  <c r="O567" i="1"/>
  <c r="O575" i="1"/>
  <c r="O585" i="1"/>
  <c r="O576" i="1"/>
  <c r="O581" i="1"/>
  <c r="O586" i="1"/>
  <c r="O590" i="1"/>
  <c r="O547" i="1"/>
  <c r="O571" i="1"/>
  <c r="O577" i="1"/>
  <c r="O587" i="1"/>
  <c r="O584" i="1"/>
  <c r="O588" i="1"/>
  <c r="O5807" i="1"/>
  <c r="O5593" i="1"/>
  <c r="O6045" i="1"/>
  <c r="O6133" i="1"/>
  <c r="O5454" i="1"/>
  <c r="O384" i="1"/>
  <c r="O388" i="1"/>
  <c r="O404" i="1"/>
  <c r="O412" i="1"/>
  <c r="O432" i="1"/>
  <c r="O381" i="1"/>
  <c r="O405" i="1"/>
  <c r="O413" i="1"/>
  <c r="O425" i="1"/>
  <c r="O433" i="1"/>
  <c r="O378" i="1"/>
  <c r="O382" i="1"/>
  <c r="O390" i="1"/>
  <c r="O394" i="1"/>
  <c r="O410" i="1"/>
  <c r="O414" i="1"/>
  <c r="O418" i="1"/>
  <c r="O422" i="1"/>
  <c r="O426" i="1"/>
  <c r="O430" i="1"/>
  <c r="O383" i="1"/>
  <c r="O415" i="1"/>
  <c r="O387" i="1"/>
  <c r="O403" i="1"/>
  <c r="O419" i="1"/>
  <c r="O435" i="1"/>
  <c r="O407" i="1"/>
  <c r="O316" i="1"/>
  <c r="O320" i="1"/>
  <c r="O332" i="1"/>
  <c r="O319" i="1"/>
  <c r="O330" i="1"/>
  <c r="O331" i="1"/>
  <c r="O322" i="1"/>
  <c r="O327" i="1"/>
  <c r="O162" i="1"/>
  <c r="O186" i="1"/>
  <c r="O172" i="1"/>
  <c r="O180" i="1"/>
  <c r="O184" i="1"/>
  <c r="O169" i="1"/>
  <c r="O173" i="1"/>
  <c r="O181" i="1"/>
  <c r="O185" i="1"/>
  <c r="O183" i="1"/>
  <c r="O171" i="1"/>
  <c r="O175" i="1"/>
  <c r="O163" i="1"/>
  <c r="O111" i="1"/>
  <c r="O115" i="1"/>
  <c r="O105" i="1"/>
  <c r="O109" i="1"/>
  <c r="O82" i="1"/>
  <c r="O83" i="1"/>
  <c r="O80" i="1"/>
  <c r="O81" i="1"/>
  <c r="O85" i="1"/>
  <c r="O30" i="1"/>
  <c r="O38" i="1"/>
  <c r="O42" i="1"/>
  <c r="O46" i="1"/>
  <c r="O50" i="1"/>
  <c r="O54" i="1"/>
  <c r="O58" i="1"/>
  <c r="O66" i="1"/>
  <c r="O31" i="1"/>
  <c r="O35" i="1"/>
  <c r="O43" i="1"/>
  <c r="O47" i="1"/>
  <c r="O59" i="1"/>
  <c r="O63" i="1"/>
  <c r="O67" i="1"/>
  <c r="O71" i="1"/>
  <c r="O32" i="1"/>
  <c r="O40" i="1"/>
  <c r="O44" i="1"/>
  <c r="O48" i="1"/>
  <c r="O64" i="1"/>
  <c r="O29" i="1"/>
  <c r="O41" i="1"/>
  <c r="O53" i="1"/>
  <c r="O65" i="1"/>
  <c r="O69" i="1"/>
  <c r="O73" i="1"/>
  <c r="O10152" i="1"/>
  <c r="O10156" i="1"/>
  <c r="O10153" i="1"/>
  <c r="O10157" i="1"/>
  <c r="O10154" i="1"/>
  <c r="O10158" i="1"/>
  <c r="O10155" i="1"/>
  <c r="O10159" i="1"/>
  <c r="O1127" i="1"/>
  <c r="O1880" i="1"/>
  <c r="O1798" i="1"/>
  <c r="O2149" i="1"/>
  <c r="O2103" i="1"/>
  <c r="O2331" i="1"/>
  <c r="O3016" i="1"/>
  <c r="O495" i="1"/>
  <c r="O899" i="1"/>
  <c r="O978" i="1"/>
  <c r="O1609" i="1"/>
  <c r="O1720" i="1"/>
  <c r="O1287" i="1"/>
  <c r="O1882" i="1"/>
  <c r="O2003" i="1"/>
  <c r="O1911" i="1"/>
  <c r="O2158" i="1"/>
  <c r="O94" i="1"/>
  <c r="O110" i="1"/>
  <c r="O114" i="1"/>
  <c r="O154" i="1"/>
  <c r="O242" i="1"/>
  <c r="O254" i="1"/>
  <c r="O266" i="1"/>
  <c r="O228" i="1"/>
  <c r="O101" i="1"/>
  <c r="O133" i="1"/>
  <c r="O221" i="1"/>
  <c r="O241" i="1"/>
  <c r="O265" i="1"/>
  <c r="O395" i="1"/>
  <c r="O4320" i="1"/>
  <c r="O4521" i="1"/>
  <c r="O5690" i="1"/>
  <c r="O106" i="1"/>
  <c r="O146" i="1"/>
  <c r="O51" i="1"/>
  <c r="O36" i="1"/>
  <c r="O84" i="1"/>
  <c r="O252" i="1"/>
  <c r="O260" i="1"/>
  <c r="O33" i="1"/>
  <c r="O291" i="1"/>
  <c r="O159" i="1"/>
  <c r="O273" i="1"/>
  <c r="O283" i="1"/>
  <c r="O354" i="1"/>
  <c r="O355" i="1"/>
  <c r="O285" i="1"/>
  <c r="O9028" i="1"/>
  <c r="O9152" i="1"/>
  <c r="O9372" i="1"/>
  <c r="O8981" i="1"/>
  <c r="O9717" i="1"/>
  <c r="O9817" i="1"/>
  <c r="O8846" i="1"/>
  <c r="O8998" i="1"/>
  <c r="O9942" i="1"/>
  <c r="O9187" i="1"/>
  <c r="O9304" i="1"/>
  <c r="O8105" i="1"/>
  <c r="O8465" i="1"/>
  <c r="O8586" i="1"/>
  <c r="O8483" i="1"/>
  <c r="O9155" i="1"/>
  <c r="O12602" i="1"/>
  <c r="O12570" i="1"/>
  <c r="O12566" i="1"/>
  <c r="O12562" i="1"/>
  <c r="O12558" i="1"/>
  <c r="O12554" i="1"/>
  <c r="O12550" i="1"/>
  <c r="O12546" i="1"/>
  <c r="O12542" i="1"/>
  <c r="O12538" i="1"/>
  <c r="O12534" i="1"/>
  <c r="O12530" i="1"/>
  <c r="O12526" i="1"/>
  <c r="O12522" i="1"/>
  <c r="O12518" i="1"/>
  <c r="O12514" i="1"/>
  <c r="O12510" i="1"/>
  <c r="O12482" i="1"/>
  <c r="O12478" i="1"/>
  <c r="O12474" i="1"/>
  <c r="O12470" i="1"/>
  <c r="O12466" i="1"/>
  <c r="O12462" i="1"/>
  <c r="O12458" i="1"/>
  <c r="O12454" i="1"/>
  <c r="O12450" i="1"/>
  <c r="O12446" i="1"/>
  <c r="O12442" i="1"/>
  <c r="O12426" i="1"/>
  <c r="O12422" i="1"/>
  <c r="O12418" i="1"/>
  <c r="O12414" i="1"/>
  <c r="O12410" i="1"/>
  <c r="O12406" i="1"/>
  <c r="O12398" i="1"/>
  <c r="O12394" i="1"/>
  <c r="O12390" i="1"/>
  <c r="O12386" i="1"/>
  <c r="O12382" i="1"/>
  <c r="O12378" i="1"/>
  <c r="O12374" i="1"/>
  <c r="O12370" i="1"/>
  <c r="O12366" i="1"/>
  <c r="O12362" i="1"/>
  <c r="O12358" i="1"/>
  <c r="O12354" i="1"/>
  <c r="O12350" i="1"/>
  <c r="O12346" i="1"/>
  <c r="O12342" i="1"/>
  <c r="O12338" i="1"/>
  <c r="O12334" i="1"/>
  <c r="O12306" i="1"/>
  <c r="O12302" i="1"/>
  <c r="O12298" i="1"/>
  <c r="O12294" i="1"/>
  <c r="O12290" i="1"/>
  <c r="O12286" i="1"/>
  <c r="O12282" i="1"/>
  <c r="O12278" i="1"/>
  <c r="O12274" i="1"/>
  <c r="O12270" i="1"/>
  <c r="O12266" i="1"/>
  <c r="O12262" i="1"/>
  <c r="O12258" i="1"/>
  <c r="O12254" i="1"/>
  <c r="O12250" i="1"/>
  <c r="O12246" i="1"/>
  <c r="O12242" i="1"/>
  <c r="O12238" i="1"/>
  <c r="O12234" i="1"/>
  <c r="O12230" i="1"/>
  <c r="O12226" i="1"/>
  <c r="O12222" i="1"/>
  <c r="O12218" i="1"/>
  <c r="O12214" i="1"/>
  <c r="O12210" i="1"/>
  <c r="O12206" i="1"/>
  <c r="O12202" i="1"/>
  <c r="O12198" i="1"/>
  <c r="O12194" i="1"/>
  <c r="O12190" i="1"/>
  <c r="O12182" i="1"/>
  <c r="O12126" i="1"/>
  <c r="O12122" i="1"/>
  <c r="O12118" i="1"/>
  <c r="O12114" i="1"/>
  <c r="O12110" i="1"/>
  <c r="O12106" i="1"/>
  <c r="O12102" i="1"/>
  <c r="O12098" i="1"/>
  <c r="O12094" i="1"/>
  <c r="O12090" i="1"/>
  <c r="O12086" i="1"/>
  <c r="O12082" i="1"/>
  <c r="O12078" i="1"/>
  <c r="O12074" i="1"/>
  <c r="O12070" i="1"/>
  <c r="O12066" i="1"/>
  <c r="O12062" i="1"/>
  <c r="O12058" i="1"/>
  <c r="O12054" i="1"/>
  <c r="O12050" i="1"/>
  <c r="O12046" i="1"/>
  <c r="O12042" i="1"/>
  <c r="O12038" i="1"/>
  <c r="O12034" i="1"/>
  <c r="O12030" i="1"/>
  <c r="O12026" i="1"/>
  <c r="O12022" i="1"/>
  <c r="O12018" i="1"/>
  <c r="O11958" i="1"/>
  <c r="O11954" i="1"/>
  <c r="O11950" i="1"/>
  <c r="O11946" i="1"/>
  <c r="O11926" i="1"/>
  <c r="O11922" i="1"/>
  <c r="O11918" i="1"/>
  <c r="O11914" i="1"/>
  <c r="O11902" i="1"/>
  <c r="O11898" i="1"/>
  <c r="O11894" i="1"/>
  <c r="O11842" i="1"/>
  <c r="O11838" i="1"/>
  <c r="O11834" i="1"/>
  <c r="O11830" i="1"/>
  <c r="O11826" i="1"/>
  <c r="O11822" i="1"/>
  <c r="O11818" i="1"/>
  <c r="O11814" i="1"/>
  <c r="O11810" i="1"/>
  <c r="O11806" i="1"/>
  <c r="O11802" i="1"/>
  <c r="O11798" i="1"/>
  <c r="O11794" i="1"/>
  <c r="O11790" i="1"/>
  <c r="O11786" i="1"/>
  <c r="O11782" i="1"/>
  <c r="O11778" i="1"/>
  <c r="O11774" i="1"/>
  <c r="O11770" i="1"/>
  <c r="O11766" i="1"/>
  <c r="O11762" i="1"/>
  <c r="O11758" i="1"/>
  <c r="O11754" i="1"/>
  <c r="O11750" i="1"/>
  <c r="O11746" i="1"/>
  <c r="O11742" i="1"/>
  <c r="O11738" i="1"/>
  <c r="O11734" i="1"/>
  <c r="O11730" i="1"/>
  <c r="O11726" i="1"/>
  <c r="O11722" i="1"/>
  <c r="O11718" i="1"/>
  <c r="O11714" i="1"/>
  <c r="O11710" i="1"/>
  <c r="O11706" i="1"/>
  <c r="O11702" i="1"/>
  <c r="O11698" i="1"/>
  <c r="O11630" i="1"/>
  <c r="O11626" i="1"/>
  <c r="O11622" i="1"/>
  <c r="O11606" i="1"/>
  <c r="O11602" i="1"/>
  <c r="O11598" i="1"/>
  <c r="O11566" i="1"/>
  <c r="O11562" i="1"/>
  <c r="O11558" i="1"/>
  <c r="O11554" i="1"/>
  <c r="O11550" i="1"/>
  <c r="O11546" i="1"/>
  <c r="O11542" i="1"/>
  <c r="O11538" i="1"/>
  <c r="O11534" i="1"/>
  <c r="O11526" i="1"/>
  <c r="O11522" i="1"/>
  <c r="O11518" i="1"/>
  <c r="O11514" i="1"/>
  <c r="O11494" i="1"/>
  <c r="O11490" i="1"/>
  <c r="O11486" i="1"/>
  <c r="O11482" i="1"/>
  <c r="O11478" i="1"/>
  <c r="O11474" i="1"/>
  <c r="O11470" i="1"/>
  <c r="O11466" i="1"/>
  <c r="O11462" i="1"/>
  <c r="O11458" i="1"/>
  <c r="O11454" i="1"/>
  <c r="O11434" i="1"/>
  <c r="O11430" i="1"/>
  <c r="O11426" i="1"/>
  <c r="O11422" i="1"/>
  <c r="O11418" i="1"/>
  <c r="O11414" i="1"/>
  <c r="O11410" i="1"/>
  <c r="O11406" i="1"/>
  <c r="O11402" i="1"/>
  <c r="O11398" i="1"/>
  <c r="O11394" i="1"/>
  <c r="O11390" i="1"/>
  <c r="O11386" i="1"/>
  <c r="O11382" i="1"/>
  <c r="O11378" i="1"/>
  <c r="O11374" i="1"/>
  <c r="O11370" i="1"/>
  <c r="O11366" i="1"/>
  <c r="O11362" i="1"/>
  <c r="O11358" i="1"/>
  <c r="O11354" i="1"/>
  <c r="O11350" i="1"/>
  <c r="O11346" i="1"/>
  <c r="O11314" i="1"/>
  <c r="O11310" i="1"/>
  <c r="O11306" i="1"/>
  <c r="O11302" i="1"/>
  <c r="O11298" i="1"/>
  <c r="O11294" i="1"/>
  <c r="O11290" i="1"/>
  <c r="O11270" i="1"/>
  <c r="O11266" i="1"/>
  <c r="O11262" i="1"/>
  <c r="O11258" i="1"/>
  <c r="O11254" i="1"/>
  <c r="O11250" i="1"/>
  <c r="O11246" i="1"/>
  <c r="O11238" i="1"/>
  <c r="O11234" i="1"/>
  <c r="O11230" i="1"/>
  <c r="O11226" i="1"/>
  <c r="O11222" i="1"/>
  <c r="O11218" i="1"/>
  <c r="O11214" i="1"/>
  <c r="O11210" i="1"/>
  <c r="O11178" i="1"/>
  <c r="O11174" i="1"/>
  <c r="O11170" i="1"/>
  <c r="O11166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6" i="1"/>
  <c r="O11082" i="1"/>
  <c r="O11078" i="1"/>
  <c r="O11074" i="1"/>
  <c r="O11070" i="1"/>
  <c r="O11066" i="1"/>
  <c r="O11062" i="1"/>
  <c r="O11058" i="1"/>
  <c r="O11054" i="1"/>
  <c r="O11050" i="1"/>
  <c r="O11046" i="1"/>
  <c r="O11030" i="1"/>
  <c r="O11010" i="1"/>
  <c r="O11006" i="1"/>
  <c r="O11002" i="1"/>
  <c r="O10998" i="1"/>
  <c r="O10994" i="1"/>
  <c r="O10990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8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82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4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8" i="1"/>
  <c r="O10454" i="1"/>
  <c r="O10450" i="1"/>
  <c r="O10446" i="1"/>
  <c r="O10442" i="1"/>
  <c r="O10438" i="1"/>
  <c r="O10434" i="1"/>
  <c r="O10430" i="1"/>
  <c r="O10426" i="1"/>
  <c r="O10422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44" i="1"/>
  <c r="O3171" i="1"/>
  <c r="O3317" i="1"/>
  <c r="O3349" i="1"/>
  <c r="O4249" i="1"/>
  <c r="O4381" i="1"/>
  <c r="O4467" i="1"/>
  <c r="O4747" i="1"/>
  <c r="O4580" i="1"/>
  <c r="O4737" i="1"/>
  <c r="O5697" i="1"/>
  <c r="O9168" i="1"/>
  <c r="O9169" i="1"/>
  <c r="O9166" i="1"/>
  <c r="O9167" i="1"/>
  <c r="O8960" i="1"/>
  <c r="O8964" i="1"/>
  <c r="O8968" i="1"/>
  <c r="O8957" i="1"/>
  <c r="O8961" i="1"/>
  <c r="O8965" i="1"/>
  <c r="O8969" i="1"/>
  <c r="O8958" i="1"/>
  <c r="O8962" i="1"/>
  <c r="O8966" i="1"/>
  <c r="O8959" i="1"/>
  <c r="O8963" i="1"/>
  <c r="O8967" i="1"/>
  <c r="O8784" i="1"/>
  <c r="O8788" i="1"/>
  <c r="O8781" i="1"/>
  <c r="O8785" i="1"/>
  <c r="O8789" i="1"/>
  <c r="O8782" i="1"/>
  <c r="O8786" i="1"/>
  <c r="O8783" i="1"/>
  <c r="O8787" i="1"/>
  <c r="O2773" i="1"/>
  <c r="O2774" i="1"/>
  <c r="O2775" i="1"/>
  <c r="O3138" i="1"/>
  <c r="O3139" i="1"/>
  <c r="O3140" i="1"/>
  <c r="O2776" i="1"/>
  <c r="O3315" i="1"/>
  <c r="O8188" i="1"/>
  <c r="O8192" i="1"/>
  <c r="O8200" i="1"/>
  <c r="O8189" i="1"/>
  <c r="O8193" i="1"/>
  <c r="O8201" i="1"/>
  <c r="O8190" i="1"/>
  <c r="O8198" i="1"/>
  <c r="O8202" i="1"/>
  <c r="O8191" i="1"/>
  <c r="O8199" i="1"/>
  <c r="O8203" i="1"/>
  <c r="O8152" i="1"/>
  <c r="O8156" i="1"/>
  <c r="O8153" i="1"/>
  <c r="O8154" i="1"/>
  <c r="O8151" i="1"/>
  <c r="O8155" i="1"/>
  <c r="O8104" i="1"/>
  <c r="O8108" i="1"/>
  <c r="O8112" i="1"/>
  <c r="O8116" i="1"/>
  <c r="O8109" i="1"/>
  <c r="O8113" i="1"/>
  <c r="O8106" i="1"/>
  <c r="O8110" i="1"/>
  <c r="O8114" i="1"/>
  <c r="O8103" i="1"/>
  <c r="O8107" i="1"/>
  <c r="O8111" i="1"/>
  <c r="O8115" i="1"/>
  <c r="O8064" i="1"/>
  <c r="O8068" i="1"/>
  <c r="O8072" i="1"/>
  <c r="O8065" i="1"/>
  <c r="O8069" i="1"/>
  <c r="O8062" i="1"/>
  <c r="O8066" i="1"/>
  <c r="O8070" i="1"/>
  <c r="O8063" i="1"/>
  <c r="O8067" i="1"/>
  <c r="O8071" i="1"/>
  <c r="O8020" i="1"/>
  <c r="O8024" i="1"/>
  <c r="O8032" i="1"/>
  <c r="O8036" i="1"/>
  <c r="O8021" i="1"/>
  <c r="O8025" i="1"/>
  <c r="O8033" i="1"/>
  <c r="O8022" i="1"/>
  <c r="O8030" i="1"/>
  <c r="O8034" i="1"/>
  <c r="O8023" i="1"/>
  <c r="O8031" i="1"/>
  <c r="O8035" i="1"/>
  <c r="O7984" i="1"/>
  <c r="O7988" i="1"/>
  <c r="O7992" i="1"/>
  <c r="O7996" i="1"/>
  <c r="O8000" i="1"/>
  <c r="O8004" i="1"/>
  <c r="O8008" i="1"/>
  <c r="O7985" i="1"/>
  <c r="O7989" i="1"/>
  <c r="O7993" i="1"/>
  <c r="O7997" i="1"/>
  <c r="O8001" i="1"/>
  <c r="O8005" i="1"/>
  <c r="O7982" i="1"/>
  <c r="O7986" i="1"/>
  <c r="O7990" i="1"/>
  <c r="O7994" i="1"/>
  <c r="O7998" i="1"/>
  <c r="O8002" i="1"/>
  <c r="O8006" i="1"/>
  <c r="O7983" i="1"/>
  <c r="O7987" i="1"/>
  <c r="O7991" i="1"/>
  <c r="O7995" i="1"/>
  <c r="O7999" i="1"/>
  <c r="O8003" i="1"/>
  <c r="O8007" i="1"/>
  <c r="O7940" i="1"/>
  <c r="O7941" i="1"/>
  <c r="O7942" i="1"/>
  <c r="O7939" i="1"/>
  <c r="O985" i="1"/>
  <c r="O1133" i="1"/>
  <c r="O996" i="1"/>
  <c r="O1676" i="1"/>
  <c r="O1680" i="1"/>
  <c r="O1684" i="1"/>
  <c r="O1688" i="1"/>
  <c r="O1273" i="1"/>
  <c r="O1678" i="1"/>
  <c r="O1683" i="1"/>
  <c r="O1852" i="1"/>
  <c r="O1940" i="1"/>
  <c r="O1679" i="1"/>
  <c r="O1685" i="1"/>
  <c r="O1853" i="1"/>
  <c r="O1885" i="1"/>
  <c r="O1941" i="1"/>
  <c r="O1559" i="1"/>
  <c r="O1681" i="1"/>
  <c r="O1686" i="1"/>
  <c r="O1850" i="1"/>
  <c r="O1942" i="1"/>
  <c r="O1677" i="1"/>
  <c r="O1682" i="1"/>
  <c r="O1687" i="1"/>
  <c r="O1851" i="1"/>
  <c r="O2308" i="1"/>
  <c r="O1332" i="1"/>
  <c r="O1379" i="1"/>
  <c r="O1414" i="1"/>
  <c r="O2233" i="1"/>
  <c r="O2425" i="1"/>
  <c r="O1084" i="1"/>
  <c r="O2419" i="1"/>
  <c r="O7788" i="1"/>
  <c r="O7789" i="1"/>
  <c r="O7099" i="1"/>
  <c r="O7103" i="1"/>
  <c r="O7107" i="1"/>
  <c r="O7111" i="1"/>
  <c r="O7115" i="1"/>
  <c r="O7119" i="1"/>
  <c r="O7123" i="1"/>
  <c r="O7127" i="1"/>
  <c r="O7131" i="1"/>
  <c r="O7135" i="1"/>
  <c r="O7139" i="1"/>
  <c r="O7143" i="1"/>
  <c r="O7147" i="1"/>
  <c r="O7151" i="1"/>
  <c r="O7159" i="1"/>
  <c r="O7163" i="1"/>
  <c r="O7167" i="1"/>
  <c r="O7171" i="1"/>
  <c r="O7175" i="1"/>
  <c r="O7179" i="1"/>
  <c r="O7183" i="1"/>
  <c r="O7187" i="1"/>
  <c r="O7191" i="1"/>
  <c r="O7195" i="1"/>
  <c r="O7199" i="1"/>
  <c r="O7203" i="1"/>
  <c r="O7207" i="1"/>
  <c r="O7211" i="1"/>
  <c r="O7215" i="1"/>
  <c r="O7219" i="1"/>
  <c r="O7223" i="1"/>
  <c r="O7227" i="1"/>
  <c r="O7231" i="1"/>
  <c r="O7235" i="1"/>
  <c r="O7239" i="1"/>
  <c r="O7243" i="1"/>
  <c r="O7247" i="1"/>
  <c r="O7251" i="1"/>
  <c r="O7255" i="1"/>
  <c r="O7259" i="1"/>
  <c r="O7263" i="1"/>
  <c r="O7267" i="1"/>
  <c r="O7271" i="1"/>
  <c r="O7275" i="1"/>
  <c r="O7279" i="1"/>
  <c r="O7283" i="1"/>
  <c r="O7287" i="1"/>
  <c r="O7291" i="1"/>
  <c r="O7295" i="1"/>
  <c r="O7299" i="1"/>
  <c r="O7303" i="1"/>
  <c r="O7307" i="1"/>
  <c r="O7311" i="1"/>
  <c r="O7315" i="1"/>
  <c r="O7319" i="1"/>
  <c r="O7323" i="1"/>
  <c r="O7327" i="1"/>
  <c r="O7331" i="1"/>
  <c r="O7339" i="1"/>
  <c r="O7343" i="1"/>
  <c r="O7347" i="1"/>
  <c r="O7351" i="1"/>
  <c r="O7355" i="1"/>
  <c r="O7359" i="1"/>
  <c r="O7363" i="1"/>
  <c r="O7367" i="1"/>
  <c r="O7379" i="1"/>
  <c r="O7383" i="1"/>
  <c r="O7387" i="1"/>
  <c r="O7391" i="1"/>
  <c r="O7395" i="1"/>
  <c r="O7399" i="1"/>
  <c r="O7403" i="1"/>
  <c r="O7407" i="1"/>
  <c r="O7415" i="1"/>
  <c r="O7419" i="1"/>
  <c r="O7423" i="1"/>
  <c r="O7427" i="1"/>
  <c r="O7431" i="1"/>
  <c r="O7439" i="1"/>
  <c r="O7443" i="1"/>
  <c r="O7451" i="1"/>
  <c r="O7455" i="1"/>
  <c r="O7459" i="1"/>
  <c r="O7463" i="1"/>
  <c r="O7467" i="1"/>
  <c r="O7471" i="1"/>
  <c r="O7475" i="1"/>
  <c r="O7479" i="1"/>
  <c r="O7483" i="1"/>
  <c r="O7487" i="1"/>
  <c r="O7491" i="1"/>
  <c r="O7495" i="1"/>
  <c r="O7499" i="1"/>
  <c r="O7503" i="1"/>
  <c r="O7507" i="1"/>
  <c r="O7511" i="1"/>
  <c r="O7515" i="1"/>
  <c r="O7519" i="1"/>
  <c r="O7527" i="1"/>
  <c r="O7531" i="1"/>
  <c r="O7535" i="1"/>
  <c r="O7539" i="1"/>
  <c r="O7543" i="1"/>
  <c r="O7547" i="1"/>
  <c r="O7551" i="1"/>
  <c r="O7559" i="1"/>
  <c r="O7563" i="1"/>
  <c r="O7567" i="1"/>
  <c r="O7575" i="1"/>
  <c r="O7579" i="1"/>
  <c r="O7583" i="1"/>
  <c r="O7587" i="1"/>
  <c r="O7591" i="1"/>
  <c r="O7595" i="1"/>
  <c r="O7599" i="1"/>
  <c r="O7603" i="1"/>
  <c r="O7607" i="1"/>
  <c r="O7611" i="1"/>
  <c r="O7615" i="1"/>
  <c r="O7619" i="1"/>
  <c r="O7623" i="1"/>
  <c r="O7100" i="1"/>
  <c r="O7104" i="1"/>
  <c r="O7108" i="1"/>
  <c r="O7112" i="1"/>
  <c r="O7116" i="1"/>
  <c r="O7120" i="1"/>
  <c r="O7124" i="1"/>
  <c r="O7128" i="1"/>
  <c r="O7132" i="1"/>
  <c r="O7136" i="1"/>
  <c r="O7140" i="1"/>
  <c r="O7144" i="1"/>
  <c r="O7148" i="1"/>
  <c r="O7152" i="1"/>
  <c r="O7156" i="1"/>
  <c r="O7160" i="1"/>
  <c r="O7164" i="1"/>
  <c r="O7168" i="1"/>
  <c r="O7172" i="1"/>
  <c r="O7176" i="1"/>
  <c r="O7180" i="1"/>
  <c r="O7184" i="1"/>
  <c r="O7188" i="1"/>
  <c r="O7192" i="1"/>
  <c r="O7196" i="1"/>
  <c r="O7200" i="1"/>
  <c r="O7204" i="1"/>
  <c r="O7208" i="1"/>
  <c r="O7212" i="1"/>
  <c r="O7216" i="1"/>
  <c r="O7220" i="1"/>
  <c r="O7224" i="1"/>
  <c r="O7228" i="1"/>
  <c r="O7232" i="1"/>
  <c r="O7236" i="1"/>
  <c r="O7240" i="1"/>
  <c r="O7244" i="1"/>
  <c r="O7248" i="1"/>
  <c r="O7252" i="1"/>
  <c r="O7256" i="1"/>
  <c r="O7260" i="1"/>
  <c r="O7264" i="1"/>
  <c r="O7268" i="1"/>
  <c r="O7272" i="1"/>
  <c r="O7276" i="1"/>
  <c r="O7280" i="1"/>
  <c r="O7284" i="1"/>
  <c r="O7288" i="1"/>
  <c r="O7292" i="1"/>
  <c r="O7296" i="1"/>
  <c r="O7308" i="1"/>
  <c r="O7312" i="1"/>
  <c r="O7316" i="1"/>
  <c r="O7320" i="1"/>
  <c r="O7324" i="1"/>
  <c r="O7328" i="1"/>
  <c r="O7332" i="1"/>
  <c r="O7340" i="1"/>
  <c r="O7344" i="1"/>
  <c r="O7348" i="1"/>
  <c r="O7352" i="1"/>
  <c r="O7360" i="1"/>
  <c r="O7364" i="1"/>
  <c r="O7368" i="1"/>
  <c r="O7376" i="1"/>
  <c r="O7380" i="1"/>
  <c r="O7384" i="1"/>
  <c r="O7388" i="1"/>
  <c r="O7392" i="1"/>
  <c r="O7396" i="1"/>
  <c r="O7400" i="1"/>
  <c r="O7404" i="1"/>
  <c r="O7408" i="1"/>
  <c r="O7412" i="1"/>
  <c r="O7416" i="1"/>
  <c r="O7420" i="1"/>
  <c r="O7424" i="1"/>
  <c r="O7428" i="1"/>
  <c r="O7432" i="1"/>
  <c r="O7436" i="1"/>
  <c r="O7440" i="1"/>
  <c r="O7444" i="1"/>
  <c r="O7448" i="1"/>
  <c r="O7452" i="1"/>
  <c r="O7456" i="1"/>
  <c r="O7460" i="1"/>
  <c r="O7464" i="1"/>
  <c r="O7468" i="1"/>
  <c r="O7472" i="1"/>
  <c r="O7480" i="1"/>
  <c r="O7484" i="1"/>
  <c r="O7488" i="1"/>
  <c r="O7492" i="1"/>
  <c r="O7496" i="1"/>
  <c r="O7500" i="1"/>
  <c r="O7504" i="1"/>
  <c r="O7508" i="1"/>
  <c r="O7512" i="1"/>
  <c r="O7516" i="1"/>
  <c r="O7520" i="1"/>
  <c r="O7524" i="1"/>
  <c r="O7528" i="1"/>
  <c r="O7532" i="1"/>
  <c r="O7536" i="1"/>
  <c r="O7540" i="1"/>
  <c r="O7544" i="1"/>
  <c r="O7548" i="1"/>
  <c r="O7552" i="1"/>
  <c r="O7556" i="1"/>
  <c r="O7560" i="1"/>
  <c r="O7564" i="1"/>
  <c r="O7572" i="1"/>
  <c r="O7576" i="1"/>
  <c r="O7580" i="1"/>
  <c r="O7584" i="1"/>
  <c r="O7588" i="1"/>
  <c r="O7592" i="1"/>
  <c r="O7596" i="1"/>
  <c r="O7600" i="1"/>
  <c r="O7604" i="1"/>
  <c r="O7608" i="1"/>
  <c r="O7612" i="1"/>
  <c r="O7616" i="1"/>
  <c r="O7620" i="1"/>
  <c r="O7624" i="1"/>
  <c r="O7097" i="1"/>
  <c r="O7101" i="1"/>
  <c r="O7105" i="1"/>
  <c r="O7109" i="1"/>
  <c r="O7113" i="1"/>
  <c r="O7117" i="1"/>
  <c r="O7121" i="1"/>
  <c r="O7125" i="1"/>
  <c r="O7129" i="1"/>
  <c r="O7133" i="1"/>
  <c r="O7137" i="1"/>
  <c r="O7141" i="1"/>
  <c r="O7145" i="1"/>
  <c r="O7149" i="1"/>
  <c r="O7153" i="1"/>
  <c r="O7157" i="1"/>
  <c r="O7161" i="1"/>
  <c r="O7165" i="1"/>
  <c r="O7169" i="1"/>
  <c r="O7173" i="1"/>
  <c r="O7177" i="1"/>
  <c r="O7181" i="1"/>
  <c r="O7185" i="1"/>
  <c r="O7189" i="1"/>
  <c r="O7193" i="1"/>
  <c r="O7197" i="1"/>
  <c r="O7201" i="1"/>
  <c r="O7205" i="1"/>
  <c r="O7209" i="1"/>
  <c r="O7213" i="1"/>
  <c r="O7217" i="1"/>
  <c r="O7221" i="1"/>
  <c r="O7225" i="1"/>
  <c r="O7229" i="1"/>
  <c r="O7233" i="1"/>
  <c r="O7237" i="1"/>
  <c r="O7241" i="1"/>
  <c r="O7245" i="1"/>
  <c r="O7249" i="1"/>
  <c r="O7253" i="1"/>
  <c r="O7257" i="1"/>
  <c r="O7261" i="1"/>
  <c r="O7265" i="1"/>
  <c r="O7269" i="1"/>
  <c r="O7273" i="1"/>
  <c r="O7277" i="1"/>
  <c r="O7281" i="1"/>
  <c r="O7285" i="1"/>
  <c r="O7289" i="1"/>
  <c r="O7293" i="1"/>
  <c r="O7297" i="1"/>
  <c r="O7301" i="1"/>
  <c r="O7305" i="1"/>
  <c r="O7309" i="1"/>
  <c r="O7313" i="1"/>
  <c r="O7321" i="1"/>
  <c r="O7325" i="1"/>
  <c r="O7329" i="1"/>
  <c r="O7337" i="1"/>
  <c r="O7341" i="1"/>
  <c r="O7345" i="1"/>
  <c r="O7349" i="1"/>
  <c r="O7353" i="1"/>
  <c r="O7361" i="1"/>
  <c r="O7365" i="1"/>
  <c r="O7369" i="1"/>
  <c r="O7381" i="1"/>
  <c r="O7385" i="1"/>
  <c r="O7389" i="1"/>
  <c r="O7393" i="1"/>
  <c r="O7401" i="1"/>
  <c r="O7405" i="1"/>
  <c r="O7409" i="1"/>
  <c r="O7417" i="1"/>
  <c r="O7421" i="1"/>
  <c r="O7425" i="1"/>
  <c r="O7429" i="1"/>
  <c r="O7433" i="1"/>
  <c r="O7437" i="1"/>
  <c r="O7441" i="1"/>
  <c r="O7445" i="1"/>
  <c r="O7449" i="1"/>
  <c r="O7453" i="1"/>
  <c r="O7461" i="1"/>
  <c r="O7465" i="1"/>
  <c r="O7469" i="1"/>
  <c r="O7473" i="1"/>
  <c r="O7477" i="1"/>
  <c r="O7481" i="1"/>
  <c r="O7485" i="1"/>
  <c r="O7489" i="1"/>
  <c r="O7493" i="1"/>
  <c r="O7497" i="1"/>
  <c r="O7501" i="1"/>
  <c r="O7505" i="1"/>
  <c r="O7509" i="1"/>
  <c r="O7513" i="1"/>
  <c r="O7517" i="1"/>
  <c r="O7521" i="1"/>
  <c r="O7525" i="1"/>
  <c r="O7529" i="1"/>
  <c r="O7533" i="1"/>
  <c r="O7537" i="1"/>
  <c r="O7541" i="1"/>
  <c r="O7545" i="1"/>
  <c r="O7549" i="1"/>
  <c r="O7553" i="1"/>
  <c r="O7557" i="1"/>
  <c r="O7561" i="1"/>
  <c r="O7565" i="1"/>
  <c r="O7569" i="1"/>
  <c r="O7573" i="1"/>
  <c r="O7577" i="1"/>
  <c r="O7581" i="1"/>
  <c r="O7585" i="1"/>
  <c r="O7589" i="1"/>
  <c r="O7593" i="1"/>
  <c r="O7597" i="1"/>
  <c r="O7601" i="1"/>
  <c r="O7605" i="1"/>
  <c r="O7609" i="1"/>
  <c r="O7613" i="1"/>
  <c r="O7617" i="1"/>
  <c r="O7621" i="1"/>
  <c r="O7625" i="1"/>
  <c r="O7102" i="1"/>
  <c r="O7118" i="1"/>
  <c r="O7134" i="1"/>
  <c r="O7150" i="1"/>
  <c r="O7166" i="1"/>
  <c r="O7182" i="1"/>
  <c r="O7198" i="1"/>
  <c r="O7214" i="1"/>
  <c r="O7230" i="1"/>
  <c r="O7246" i="1"/>
  <c r="O7262" i="1"/>
  <c r="O7278" i="1"/>
  <c r="O7294" i="1"/>
  <c r="O7310" i="1"/>
  <c r="O7326" i="1"/>
  <c r="O7342" i="1"/>
  <c r="O7358" i="1"/>
  <c r="O7374" i="1"/>
  <c r="O7390" i="1"/>
  <c r="O7422" i="1"/>
  <c r="O7470" i="1"/>
  <c r="O7486" i="1"/>
  <c r="O7502" i="1"/>
  <c r="O7518" i="1"/>
  <c r="O7534" i="1"/>
  <c r="O7550" i="1"/>
  <c r="O7566" i="1"/>
  <c r="O7582" i="1"/>
  <c r="O7598" i="1"/>
  <c r="O7614" i="1"/>
  <c r="O7106" i="1"/>
  <c r="O7122" i="1"/>
  <c r="O7138" i="1"/>
  <c r="O7154" i="1"/>
  <c r="O7170" i="1"/>
  <c r="O7186" i="1"/>
  <c r="O7202" i="1"/>
  <c r="O7218" i="1"/>
  <c r="O7234" i="1"/>
  <c r="O7250" i="1"/>
  <c r="O7266" i="1"/>
  <c r="O7282" i="1"/>
  <c r="O7298" i="1"/>
  <c r="O7314" i="1"/>
  <c r="O7330" i="1"/>
  <c r="O7346" i="1"/>
  <c r="O7362" i="1"/>
  <c r="O7378" i="1"/>
  <c r="O7426" i="1"/>
  <c r="O7442" i="1"/>
  <c r="O7458" i="1"/>
  <c r="O7474" i="1"/>
  <c r="O7506" i="1"/>
  <c r="O7522" i="1"/>
  <c r="O7538" i="1"/>
  <c r="O7554" i="1"/>
  <c r="O7570" i="1"/>
  <c r="O7586" i="1"/>
  <c r="O7602" i="1"/>
  <c r="O7618" i="1"/>
  <c r="O7110" i="1"/>
  <c r="O7126" i="1"/>
  <c r="O7142" i="1"/>
  <c r="O7158" i="1"/>
  <c r="O7174" i="1"/>
  <c r="O7190" i="1"/>
  <c r="O7206" i="1"/>
  <c r="O7222" i="1"/>
  <c r="O7238" i="1"/>
  <c r="O7254" i="1"/>
  <c r="O7270" i="1"/>
  <c r="O7286" i="1"/>
  <c r="O7302" i="1"/>
  <c r="O7318" i="1"/>
  <c r="O7334" i="1"/>
  <c r="O7350" i="1"/>
  <c r="O7366" i="1"/>
  <c r="O7382" i="1"/>
  <c r="O7398" i="1"/>
  <c r="O7414" i="1"/>
  <c r="O7430" i="1"/>
  <c r="O7446" i="1"/>
  <c r="O7462" i="1"/>
  <c r="O7478" i="1"/>
  <c r="O7494" i="1"/>
  <c r="O7510" i="1"/>
  <c r="O7526" i="1"/>
  <c r="O7542" i="1"/>
  <c r="O7558" i="1"/>
  <c r="O7574" i="1"/>
  <c r="O7606" i="1"/>
  <c r="O7622" i="1"/>
  <c r="O7098" i="1"/>
  <c r="O7114" i="1"/>
  <c r="O7130" i="1"/>
  <c r="O7146" i="1"/>
  <c r="O7162" i="1"/>
  <c r="O7178" i="1"/>
  <c r="O7194" i="1"/>
  <c r="O7210" i="1"/>
  <c r="O7226" i="1"/>
  <c r="O7242" i="1"/>
  <c r="O7258" i="1"/>
  <c r="O7274" i="1"/>
  <c r="O7290" i="1"/>
  <c r="O7306" i="1"/>
  <c r="O7322" i="1"/>
  <c r="O7338" i="1"/>
  <c r="O7354" i="1"/>
  <c r="O7370" i="1"/>
  <c r="O7386" i="1"/>
  <c r="O7402" i="1"/>
  <c r="O7418" i="1"/>
  <c r="O7434" i="1"/>
  <c r="O7450" i="1"/>
  <c r="O7466" i="1"/>
  <c r="O7482" i="1"/>
  <c r="O7498" i="1"/>
  <c r="O7514" i="1"/>
  <c r="O7530" i="1"/>
  <c r="O7546" i="1"/>
  <c r="O7562" i="1"/>
  <c r="O7578" i="1"/>
  <c r="O7594" i="1"/>
  <c r="O7610" i="1"/>
  <c r="O7626" i="1"/>
  <c r="O6646" i="1"/>
  <c r="O6643" i="1"/>
  <c r="O6647" i="1"/>
  <c r="O6644" i="1"/>
  <c r="O6645" i="1"/>
  <c r="O6299" i="1"/>
  <c r="O6303" i="1"/>
  <c r="O6307" i="1"/>
  <c r="O6311" i="1"/>
  <c r="O6315" i="1"/>
  <c r="O6319" i="1"/>
  <c r="O6323" i="1"/>
  <c r="O6327" i="1"/>
  <c r="O6300" i="1"/>
  <c r="O6304" i="1"/>
  <c r="O6308" i="1"/>
  <c r="O6312" i="1"/>
  <c r="O6316" i="1"/>
  <c r="O6320" i="1"/>
  <c r="O6324" i="1"/>
  <c r="O6328" i="1"/>
  <c r="O6301" i="1"/>
  <c r="O6305" i="1"/>
  <c r="O6309" i="1"/>
  <c r="O6313" i="1"/>
  <c r="O6317" i="1"/>
  <c r="O6321" i="1"/>
  <c r="O6325" i="1"/>
  <c r="O6302" i="1"/>
  <c r="O6306" i="1"/>
  <c r="O6310" i="1"/>
  <c r="O6314" i="1"/>
  <c r="O6318" i="1"/>
  <c r="O6322" i="1"/>
  <c r="O6326" i="1"/>
  <c r="O6180" i="1"/>
  <c r="O6181" i="1"/>
  <c r="O6182" i="1"/>
  <c r="O6163" i="1"/>
  <c r="O6164" i="1"/>
  <c r="O6165" i="1"/>
  <c r="O6162" i="1"/>
  <c r="O6063" i="1"/>
  <c r="O6061" i="1"/>
  <c r="O6062" i="1"/>
  <c r="O6051" i="1"/>
  <c r="O6052" i="1"/>
  <c r="O6039" i="1"/>
  <c r="O6040" i="1"/>
  <c r="O6038" i="1"/>
  <c r="O6011" i="1"/>
  <c r="O6015" i="1"/>
  <c r="O6008" i="1"/>
  <c r="O6012" i="1"/>
  <c r="O6016" i="1"/>
  <c r="O6009" i="1"/>
  <c r="O6013" i="1"/>
  <c r="O6010" i="1"/>
  <c r="O6014" i="1"/>
  <c r="O5955" i="1"/>
  <c r="O5956" i="1"/>
  <c r="O5943" i="1"/>
  <c r="O5940" i="1"/>
  <c r="O5941" i="1"/>
  <c r="O5942" i="1"/>
  <c r="O5919" i="1"/>
  <c r="O5920" i="1"/>
  <c r="O5917" i="1"/>
  <c r="O5921" i="1"/>
  <c r="O5918" i="1"/>
  <c r="O5922" i="1"/>
  <c r="O5911" i="1"/>
  <c r="O5909" i="1"/>
  <c r="O5910" i="1"/>
  <c r="O5891" i="1"/>
  <c r="O5895" i="1"/>
  <c r="O5892" i="1"/>
  <c r="O5889" i="1"/>
  <c r="O5893" i="1"/>
  <c r="O5890" i="1"/>
  <c r="O5894" i="1"/>
  <c r="O5843" i="1"/>
  <c r="O5847" i="1"/>
  <c r="O5851" i="1"/>
  <c r="O5840" i="1"/>
  <c r="O5844" i="1"/>
  <c r="O5848" i="1"/>
  <c r="O5852" i="1"/>
  <c r="O5841" i="1"/>
  <c r="O5845" i="1"/>
  <c r="O5849" i="1"/>
  <c r="O5853" i="1"/>
  <c r="O5842" i="1"/>
  <c r="O5846" i="1"/>
  <c r="O5850" i="1"/>
  <c r="O5743" i="1"/>
  <c r="O5747" i="1"/>
  <c r="O5751" i="1"/>
  <c r="O5755" i="1"/>
  <c r="O5759" i="1"/>
  <c r="O5763" i="1"/>
  <c r="O5767" i="1"/>
  <c r="O5771" i="1"/>
  <c r="O5775" i="1"/>
  <c r="O5740" i="1"/>
  <c r="O5744" i="1"/>
  <c r="O5748" i="1"/>
  <c r="O5752" i="1"/>
  <c r="O5756" i="1"/>
  <c r="O5760" i="1"/>
  <c r="O5764" i="1"/>
  <c r="O5768" i="1"/>
  <c r="O5772" i="1"/>
  <c r="O5776" i="1"/>
  <c r="O5741" i="1"/>
  <c r="O5745" i="1"/>
  <c r="O5749" i="1"/>
  <c r="O5753" i="1"/>
  <c r="O5757" i="1"/>
  <c r="O5761" i="1"/>
  <c r="O5765" i="1"/>
  <c r="O5769" i="1"/>
  <c r="O5773" i="1"/>
  <c r="O5777" i="1"/>
  <c r="O5742" i="1"/>
  <c r="O5746" i="1"/>
  <c r="O5750" i="1"/>
  <c r="O5754" i="1"/>
  <c r="O5758" i="1"/>
  <c r="O5762" i="1"/>
  <c r="O5766" i="1"/>
  <c r="O5770" i="1"/>
  <c r="O5774" i="1"/>
  <c r="O5778" i="1"/>
  <c r="O5711" i="1"/>
  <c r="O5715" i="1"/>
  <c r="O5712" i="1"/>
  <c r="O5716" i="1"/>
  <c r="O5709" i="1"/>
  <c r="O5713" i="1"/>
  <c r="O5717" i="1"/>
  <c r="O5710" i="1"/>
  <c r="O5714" i="1"/>
  <c r="O5691" i="1"/>
  <c r="O5689" i="1"/>
  <c r="O5663" i="1"/>
  <c r="O5661" i="1"/>
  <c r="O5662" i="1"/>
  <c r="O5639" i="1"/>
  <c r="O5643" i="1"/>
  <c r="O5640" i="1"/>
  <c r="O5637" i="1"/>
  <c r="O5641" i="1"/>
  <c r="O5638" i="1"/>
  <c r="O5642" i="1"/>
  <c r="O5627" i="1"/>
  <c r="O5625" i="1"/>
  <c r="O5626" i="1"/>
  <c r="O5604" i="1"/>
  <c r="O5605" i="1"/>
  <c r="O5606" i="1"/>
  <c r="O5595" i="1"/>
  <c r="O5592" i="1"/>
  <c r="O5596" i="1"/>
  <c r="O5594" i="1"/>
  <c r="O5560" i="1"/>
  <c r="O5561" i="1"/>
  <c r="O5562" i="1"/>
  <c r="O5547" i="1"/>
  <c r="O5545" i="1"/>
  <c r="O5546" i="1"/>
  <c r="O5524" i="1"/>
  <c r="O5525" i="1"/>
  <c r="O5511" i="1"/>
  <c r="O5515" i="1"/>
  <c r="O5512" i="1"/>
  <c r="O5516" i="1"/>
  <c r="O5513" i="1"/>
  <c r="O5517" i="1"/>
  <c r="O5510" i="1"/>
  <c r="O5514" i="1"/>
  <c r="O5518" i="1"/>
  <c r="O5503" i="1"/>
  <c r="O5504" i="1"/>
  <c r="O5502" i="1"/>
  <c r="O5468" i="1"/>
  <c r="O5469" i="1"/>
  <c r="O5451" i="1"/>
  <c r="O5455" i="1"/>
  <c r="O5452" i="1"/>
  <c r="O5453" i="1"/>
  <c r="O5450" i="1"/>
  <c r="O5423" i="1"/>
  <c r="O5420" i="1"/>
  <c r="O5421" i="1"/>
  <c r="O5379" i="1"/>
  <c r="O5383" i="1"/>
  <c r="O5387" i="1"/>
  <c r="O5391" i="1"/>
  <c r="O5395" i="1"/>
  <c r="O5380" i="1"/>
  <c r="O5384" i="1"/>
  <c r="O5388" i="1"/>
  <c r="O5392" i="1"/>
  <c r="O5381" i="1"/>
  <c r="O5385" i="1"/>
  <c r="O5389" i="1"/>
  <c r="O5393" i="1"/>
  <c r="O5378" i="1"/>
  <c r="O5382" i="1"/>
  <c r="O5386" i="1"/>
  <c r="O5390" i="1"/>
  <c r="O5394" i="1"/>
  <c r="O5355" i="1"/>
  <c r="O5359" i="1"/>
  <c r="O5363" i="1"/>
  <c r="O5356" i="1"/>
  <c r="O5360" i="1"/>
  <c r="O5364" i="1"/>
  <c r="O5353" i="1"/>
  <c r="O5357" i="1"/>
  <c r="O5361" i="1"/>
  <c r="O5365" i="1"/>
  <c r="O5354" i="1"/>
  <c r="O5358" i="1"/>
  <c r="O5362" i="1"/>
  <c r="O5343" i="1"/>
  <c r="O5344" i="1"/>
  <c r="O5323" i="1"/>
  <c r="O5321" i="1"/>
  <c r="O5322" i="1"/>
  <c r="O5307" i="1"/>
  <c r="O5308" i="1"/>
  <c r="O5259" i="1"/>
  <c r="O5263" i="1"/>
  <c r="O5267" i="1"/>
  <c r="O5271" i="1"/>
  <c r="O5256" i="1"/>
  <c r="O5260" i="1"/>
  <c r="O5264" i="1"/>
  <c r="O5268" i="1"/>
  <c r="O5257" i="1"/>
  <c r="O5261" i="1"/>
  <c r="O5265" i="1"/>
  <c r="O5269" i="1"/>
  <c r="O5258" i="1"/>
  <c r="O5262" i="1"/>
  <c r="O5266" i="1"/>
  <c r="O5270" i="1"/>
  <c r="O5231" i="1"/>
  <c r="O5232" i="1"/>
  <c r="O5230" i="1"/>
  <c r="O5207" i="1"/>
  <c r="O5204" i="1"/>
  <c r="O5208" i="1"/>
  <c r="O5205" i="1"/>
  <c r="O5209" i="1"/>
  <c r="O5206" i="1"/>
  <c r="O5187" i="1"/>
  <c r="O5184" i="1"/>
  <c r="O5188" i="1"/>
  <c r="O5185" i="1"/>
  <c r="O5189" i="1"/>
  <c r="O5186" i="1"/>
  <c r="O5163" i="1"/>
  <c r="O5167" i="1"/>
  <c r="O5171" i="1"/>
  <c r="O5164" i="1"/>
  <c r="O5168" i="1"/>
  <c r="O5172" i="1"/>
  <c r="O5169" i="1"/>
  <c r="O5173" i="1"/>
  <c r="O5166" i="1"/>
  <c r="O5170" i="1"/>
  <c r="O5123" i="1"/>
  <c r="O5127" i="1"/>
  <c r="O5131" i="1"/>
  <c r="O5124" i="1"/>
  <c r="O5128" i="1"/>
  <c r="O5121" i="1"/>
  <c r="O5125" i="1"/>
  <c r="O5129" i="1"/>
  <c r="O5122" i="1"/>
  <c r="O5126" i="1"/>
  <c r="O5130" i="1"/>
  <c r="O5079" i="1"/>
  <c r="O5083" i="1"/>
  <c r="O5087" i="1"/>
  <c r="O5080" i="1"/>
  <c r="O5084" i="1"/>
  <c r="O5077" i="1"/>
  <c r="O5081" i="1"/>
  <c r="O5085" i="1"/>
  <c r="O5078" i="1"/>
  <c r="O5082" i="1"/>
  <c r="O5086" i="1"/>
  <c r="O5067" i="1"/>
  <c r="O5066" i="1"/>
  <c r="O5055" i="1"/>
  <c r="O5059" i="1"/>
  <c r="O5056" i="1"/>
  <c r="O5057" i="1"/>
  <c r="O5039" i="1"/>
  <c r="O5040" i="1"/>
  <c r="O5038" i="1"/>
  <c r="O5020" i="1"/>
  <c r="O5021" i="1"/>
  <c r="O5011" i="1"/>
  <c r="O5012" i="1"/>
  <c r="O5013" i="1"/>
  <c r="O5014" i="1"/>
  <c r="O5015" i="1"/>
  <c r="O4975" i="1"/>
  <c r="O4979" i="1"/>
  <c r="O4976" i="1"/>
  <c r="O4980" i="1"/>
  <c r="O4977" i="1"/>
  <c r="O4978" i="1"/>
  <c r="O4931" i="1"/>
  <c r="O4929" i="1"/>
  <c r="O4930" i="1"/>
  <c r="O4903" i="1"/>
  <c r="O4904" i="1"/>
  <c r="O4901" i="1"/>
  <c r="O4905" i="1"/>
  <c r="O4902" i="1"/>
  <c r="O4906" i="1"/>
  <c r="O4843" i="1"/>
  <c r="O4847" i="1"/>
  <c r="O4851" i="1"/>
  <c r="O4844" i="1"/>
  <c r="O4848" i="1"/>
  <c r="O4852" i="1"/>
  <c r="O4845" i="1"/>
  <c r="O4849" i="1"/>
  <c r="O4853" i="1"/>
  <c r="O4842" i="1"/>
  <c r="O4846" i="1"/>
  <c r="O4850" i="1"/>
  <c r="O4854" i="1"/>
  <c r="O4815" i="1"/>
  <c r="O4816" i="1"/>
  <c r="O4813" i="1"/>
  <c r="O4814" i="1"/>
  <c r="O4799" i="1"/>
  <c r="O4800" i="1"/>
  <c r="O4791" i="1"/>
  <c r="O4789" i="1"/>
  <c r="O4790" i="1"/>
  <c r="O4771" i="1"/>
  <c r="O4775" i="1"/>
  <c r="O4779" i="1"/>
  <c r="O4772" i="1"/>
  <c r="O4776" i="1"/>
  <c r="O4773" i="1"/>
  <c r="O4777" i="1"/>
  <c r="O4770" i="1"/>
  <c r="O4774" i="1"/>
  <c r="O4778" i="1"/>
  <c r="O4755" i="1"/>
  <c r="O4756" i="1"/>
  <c r="O4753" i="1"/>
  <c r="O4757" i="1"/>
  <c r="O4754" i="1"/>
  <c r="O4719" i="1"/>
  <c r="O4720" i="1"/>
  <c r="O4699" i="1"/>
  <c r="O4698" i="1"/>
  <c r="O4687" i="1"/>
  <c r="O4688" i="1"/>
  <c r="O4689" i="1"/>
  <c r="O4686" i="1"/>
  <c r="O4675" i="1"/>
  <c r="O4676" i="1"/>
  <c r="O4677" i="1"/>
  <c r="O4678" i="1"/>
  <c r="O4647" i="1"/>
  <c r="O4651" i="1"/>
  <c r="O4648" i="1"/>
  <c r="O4652" i="1"/>
  <c r="O4649" i="1"/>
  <c r="O4653" i="1"/>
  <c r="O4646" i="1"/>
  <c r="O4650" i="1"/>
  <c r="O4654" i="1"/>
  <c r="O4639" i="1"/>
  <c r="O4640" i="1"/>
  <c r="O4633" i="1"/>
  <c r="O4634" i="1"/>
  <c r="O4623" i="1"/>
  <c r="O4624" i="1"/>
  <c r="O4625" i="1"/>
  <c r="O4615" i="1"/>
  <c r="O4614" i="1"/>
  <c r="O4599" i="1"/>
  <c r="O4600" i="1"/>
  <c r="O4597" i="1"/>
  <c r="O4598" i="1"/>
  <c r="O4579" i="1"/>
  <c r="O4583" i="1"/>
  <c r="O4581" i="1"/>
  <c r="O4582" i="1"/>
  <c r="O4568" i="1"/>
  <c r="O4569" i="1"/>
  <c r="O4570" i="1"/>
  <c r="O4552" i="1"/>
  <c r="O4553" i="1"/>
  <c r="O4537" i="1"/>
  <c r="O4538" i="1"/>
  <c r="O4404" i="1"/>
  <c r="O4408" i="1"/>
  <c r="O4412" i="1"/>
  <c r="O4416" i="1"/>
  <c r="O4420" i="1"/>
  <c r="O4407" i="1"/>
  <c r="O4413" i="1"/>
  <c r="O4418" i="1"/>
  <c r="O4423" i="1"/>
  <c r="O4427" i="1"/>
  <c r="O4431" i="1"/>
  <c r="O4435" i="1"/>
  <c r="O4439" i="1"/>
  <c r="O4443" i="1"/>
  <c r="O4451" i="1"/>
  <c r="O4455" i="1"/>
  <c r="O4459" i="1"/>
  <c r="O4463" i="1"/>
  <c r="O4471" i="1"/>
  <c r="O4475" i="1"/>
  <c r="O4479" i="1"/>
  <c r="O4483" i="1"/>
  <c r="O4487" i="1"/>
  <c r="O4491" i="1"/>
  <c r="O4495" i="1"/>
  <c r="O4499" i="1"/>
  <c r="O4503" i="1"/>
  <c r="O4507" i="1"/>
  <c r="O4511" i="1"/>
  <c r="O4515" i="1"/>
  <c r="O4519" i="1"/>
  <c r="O4409" i="1"/>
  <c r="O4414" i="1"/>
  <c r="O4419" i="1"/>
  <c r="O4428" i="1"/>
  <c r="O4432" i="1"/>
  <c r="O4440" i="1"/>
  <c r="O4444" i="1"/>
  <c r="O4448" i="1"/>
  <c r="O4452" i="1"/>
  <c r="O4456" i="1"/>
  <c r="O4460" i="1"/>
  <c r="O4464" i="1"/>
  <c r="O4468" i="1"/>
  <c r="O4472" i="1"/>
  <c r="O4476" i="1"/>
  <c r="O4480" i="1"/>
  <c r="O4484" i="1"/>
  <c r="O4488" i="1"/>
  <c r="O4492" i="1"/>
  <c r="O4496" i="1"/>
  <c r="O4500" i="1"/>
  <c r="O4504" i="1"/>
  <c r="O4508" i="1"/>
  <c r="O4512" i="1"/>
  <c r="O4516" i="1"/>
  <c r="O4520" i="1"/>
  <c r="O4405" i="1"/>
  <c r="O4410" i="1"/>
  <c r="O4415" i="1"/>
  <c r="O4421" i="1"/>
  <c r="O4425" i="1"/>
  <c r="O4429" i="1"/>
  <c r="O4433" i="1"/>
  <c r="O4437" i="1"/>
  <c r="O4441" i="1"/>
  <c r="O4445" i="1"/>
  <c r="O4449" i="1"/>
  <c r="O4453" i="1"/>
  <c r="O4457" i="1"/>
  <c r="O4461" i="1"/>
  <c r="O4465" i="1"/>
  <c r="O4469" i="1"/>
  <c r="O4473" i="1"/>
  <c r="O4477" i="1"/>
  <c r="O4481" i="1"/>
  <c r="O4485" i="1"/>
  <c r="O4493" i="1"/>
  <c r="O4497" i="1"/>
  <c r="O4501" i="1"/>
  <c r="O4505" i="1"/>
  <c r="O4509" i="1"/>
  <c r="O4513" i="1"/>
  <c r="O4517" i="1"/>
  <c r="O4406" i="1"/>
  <c r="O4411" i="1"/>
  <c r="O4417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4478" i="1"/>
  <c r="O4482" i="1"/>
  <c r="O4486" i="1"/>
  <c r="O4490" i="1"/>
  <c r="O4494" i="1"/>
  <c r="O4498" i="1"/>
  <c r="O4502" i="1"/>
  <c r="O4506" i="1"/>
  <c r="O4510" i="1"/>
  <c r="O4514" i="1"/>
  <c r="O4518" i="1"/>
  <c r="O4388" i="1"/>
  <c r="O4386" i="1"/>
  <c r="O4387" i="1"/>
  <c r="O4389" i="1"/>
  <c r="O4385" i="1"/>
  <c r="O4390" i="1"/>
  <c r="O4272" i="1"/>
  <c r="O4276" i="1"/>
  <c r="O4280" i="1"/>
  <c r="O4284" i="1"/>
  <c r="O4288" i="1"/>
  <c r="O4292" i="1"/>
  <c r="O4296" i="1"/>
  <c r="O4300" i="1"/>
  <c r="O4304" i="1"/>
  <c r="O4273" i="1"/>
  <c r="O4278" i="1"/>
  <c r="O4283" i="1"/>
  <c r="O4289" i="1"/>
  <c r="O4294" i="1"/>
  <c r="O4299" i="1"/>
  <c r="O4274" i="1"/>
  <c r="O4279" i="1"/>
  <c r="O4285" i="1"/>
  <c r="O4290" i="1"/>
  <c r="O4295" i="1"/>
  <c r="O4281" i="1"/>
  <c r="O4291" i="1"/>
  <c r="O4301" i="1"/>
  <c r="O4271" i="1"/>
  <c r="O4282" i="1"/>
  <c r="O4302" i="1"/>
  <c r="O4275" i="1"/>
  <c r="O4286" i="1"/>
  <c r="O4297" i="1"/>
  <c r="O4303" i="1"/>
  <c r="O4277" i="1"/>
  <c r="O4287" i="1"/>
  <c r="O4298" i="1"/>
  <c r="O4305" i="1"/>
  <c r="O4260" i="1"/>
  <c r="O4262" i="1"/>
  <c r="O4261" i="1"/>
  <c r="O4241" i="1"/>
  <c r="O4242" i="1"/>
  <c r="O4243" i="1"/>
  <c r="O4228" i="1"/>
  <c r="O4226" i="1"/>
  <c r="O4227" i="1"/>
  <c r="O4229" i="1"/>
  <c r="O4132" i="1"/>
  <c r="O4136" i="1"/>
  <c r="O4140" i="1"/>
  <c r="O4144" i="1"/>
  <c r="O4148" i="1"/>
  <c r="O4152" i="1"/>
  <c r="O4156" i="1"/>
  <c r="O4160" i="1"/>
  <c r="O4133" i="1"/>
  <c r="O4137" i="1"/>
  <c r="O4141" i="1"/>
  <c r="O4145" i="1"/>
  <c r="O4149" i="1"/>
  <c r="O4153" i="1"/>
  <c r="O4134" i="1"/>
  <c r="O4138" i="1"/>
  <c r="O4142" i="1"/>
  <c r="O4146" i="1"/>
  <c r="O4150" i="1"/>
  <c r="O4154" i="1"/>
  <c r="O4158" i="1"/>
  <c r="O4143" i="1"/>
  <c r="O4157" i="1"/>
  <c r="O4131" i="1"/>
  <c r="O4159" i="1"/>
  <c r="O4135" i="1"/>
  <c r="O4151" i="1"/>
  <c r="O4161" i="1"/>
  <c r="O4139" i="1"/>
  <c r="O4155" i="1"/>
  <c r="O4094" i="1"/>
  <c r="O4095" i="1"/>
  <c r="O4085" i="1"/>
  <c r="O4086" i="1"/>
  <c r="O4076" i="1"/>
  <c r="O4073" i="1"/>
  <c r="O4077" i="1"/>
  <c r="O4074" i="1"/>
  <c r="O4075" i="1"/>
  <c r="O4060" i="1"/>
  <c r="O4061" i="1"/>
  <c r="O4058" i="1"/>
  <c r="O4059" i="1"/>
  <c r="O4020" i="1"/>
  <c r="O4024" i="1"/>
  <c r="O4028" i="1"/>
  <c r="O4032" i="1"/>
  <c r="O4040" i="1"/>
  <c r="O4044" i="1"/>
  <c r="O4052" i="1"/>
  <c r="O4021" i="1"/>
  <c r="O4025" i="1"/>
  <c r="O4029" i="1"/>
  <c r="O4033" i="1"/>
  <c r="O4037" i="1"/>
  <c r="O4041" i="1"/>
  <c r="O4049" i="1"/>
  <c r="O4053" i="1"/>
  <c r="O4018" i="1"/>
  <c r="O4026" i="1"/>
  <c r="O4030" i="1"/>
  <c r="O4034" i="1"/>
  <c r="O4038" i="1"/>
  <c r="O4042" i="1"/>
  <c r="O4050" i="1"/>
  <c r="O4031" i="1"/>
  <c r="O4047" i="1"/>
  <c r="O4019" i="1"/>
  <c r="O4035" i="1"/>
  <c r="O4051" i="1"/>
  <c r="O4023" i="1"/>
  <c r="O4039" i="1"/>
  <c r="O4027" i="1"/>
  <c r="O4043" i="1"/>
  <c r="O3916" i="1"/>
  <c r="O3920" i="1"/>
  <c r="O3917" i="1"/>
  <c r="O3921" i="1"/>
  <c r="O3918" i="1"/>
  <c r="O3919" i="1"/>
  <c r="O3892" i="1"/>
  <c r="O3893" i="1"/>
  <c r="O3872" i="1"/>
  <c r="O3876" i="1"/>
  <c r="O3873" i="1"/>
  <c r="O3877" i="1"/>
  <c r="O3874" i="1"/>
  <c r="O3875" i="1"/>
  <c r="O3879" i="1"/>
  <c r="O3852" i="1"/>
  <c r="O3860" i="1"/>
  <c r="O3857" i="1"/>
  <c r="O3858" i="1"/>
  <c r="O3859" i="1"/>
  <c r="O3844" i="1"/>
  <c r="O3848" i="1"/>
  <c r="O3845" i="1"/>
  <c r="O3842" i="1"/>
  <c r="O3846" i="1"/>
  <c r="O3843" i="1"/>
  <c r="O3847" i="1"/>
  <c r="O3812" i="1"/>
  <c r="O3816" i="1"/>
  <c r="O3813" i="1"/>
  <c r="O3810" i="1"/>
  <c r="O3814" i="1"/>
  <c r="O3811" i="1"/>
  <c r="O3815" i="1"/>
  <c r="O3796" i="1"/>
  <c r="O3800" i="1"/>
  <c r="O3804" i="1"/>
  <c r="O3797" i="1"/>
  <c r="O3801" i="1"/>
  <c r="O3798" i="1"/>
  <c r="O3802" i="1"/>
  <c r="O3795" i="1"/>
  <c r="O3799" i="1"/>
  <c r="O3803" i="1"/>
  <c r="O3748" i="1"/>
  <c r="O3756" i="1"/>
  <c r="O3760" i="1"/>
  <c r="O3749" i="1"/>
  <c r="O3757" i="1"/>
  <c r="O3761" i="1"/>
  <c r="O3750" i="1"/>
  <c r="O3754" i="1"/>
  <c r="O3758" i="1"/>
  <c r="O3762" i="1"/>
  <c r="O3763" i="1"/>
  <c r="O3751" i="1"/>
  <c r="O3755" i="1"/>
  <c r="O3732" i="1"/>
  <c r="O3733" i="1"/>
  <c r="O3701" i="1"/>
  <c r="O3698" i="1"/>
  <c r="O3702" i="1"/>
  <c r="O3699" i="1"/>
  <c r="O3703" i="1"/>
  <c r="O3688" i="1"/>
  <c r="O3689" i="1"/>
  <c r="O3690" i="1"/>
  <c r="O3672" i="1"/>
  <c r="O3674" i="1"/>
  <c r="O3652" i="1"/>
  <c r="O3653" i="1"/>
  <c r="O3646" i="1"/>
  <c r="O3650" i="1"/>
  <c r="O3647" i="1"/>
  <c r="O3651" i="1"/>
  <c r="O3620" i="1"/>
  <c r="O3624" i="1"/>
  <c r="O3628" i="1"/>
  <c r="O3632" i="1"/>
  <c r="O3621" i="1"/>
  <c r="O3625" i="1"/>
  <c r="O3622" i="1"/>
  <c r="O3626" i="1"/>
  <c r="O3630" i="1"/>
  <c r="O3634" i="1"/>
  <c r="O3631" i="1"/>
  <c r="O3635" i="1"/>
  <c r="O3612" i="1"/>
  <c r="O3609" i="1"/>
  <c r="O3613" i="1"/>
  <c r="O3614" i="1"/>
  <c r="O3611" i="1"/>
  <c r="O3573" i="1"/>
  <c r="O3574" i="1"/>
  <c r="O3571" i="1"/>
  <c r="O3560" i="1"/>
  <c r="O3561" i="1"/>
  <c r="O3552" i="1"/>
  <c r="O3553" i="1"/>
  <c r="O3550" i="1"/>
  <c r="O3551" i="1"/>
  <c r="O3538" i="1"/>
  <c r="O3539" i="1"/>
  <c r="O3528" i="1"/>
  <c r="O3526" i="1"/>
  <c r="O3512" i="1"/>
  <c r="O3516" i="1"/>
  <c r="O3513" i="1"/>
  <c r="O3510" i="1"/>
  <c r="O3514" i="1"/>
  <c r="O3511" i="1"/>
  <c r="O3515" i="1"/>
  <c r="O3501" i="1"/>
  <c r="O3502" i="1"/>
  <c r="O3484" i="1"/>
  <c r="O3481" i="1"/>
  <c r="O3485" i="1"/>
  <c r="O3482" i="1"/>
  <c r="O3486" i="1"/>
  <c r="O3487" i="1"/>
  <c r="O3483" i="1"/>
  <c r="O3456" i="1"/>
  <c r="O3454" i="1"/>
  <c r="O3455" i="1"/>
  <c r="O3440" i="1"/>
  <c r="O3437" i="1"/>
  <c r="O3438" i="1"/>
  <c r="O3439" i="1"/>
  <c r="O3420" i="1"/>
  <c r="O3424" i="1"/>
  <c r="O3421" i="1"/>
  <c r="O3422" i="1"/>
  <c r="O3423" i="1"/>
  <c r="O3404" i="1"/>
  <c r="O3401" i="1"/>
  <c r="O3402" i="1"/>
  <c r="O3388" i="1"/>
  <c r="O3389" i="1"/>
  <c r="O3386" i="1"/>
  <c r="O3361" i="1"/>
  <c r="O3362" i="1"/>
  <c r="O3256" i="1"/>
  <c r="O3260" i="1"/>
  <c r="O3264" i="1"/>
  <c r="O3268" i="1"/>
  <c r="O3272" i="1"/>
  <c r="O3276" i="1"/>
  <c r="O3280" i="1"/>
  <c r="O3288" i="1"/>
  <c r="O3292" i="1"/>
  <c r="O3296" i="1"/>
  <c r="O3300" i="1"/>
  <c r="O3304" i="1"/>
  <c r="O3308" i="1"/>
  <c r="O3312" i="1"/>
  <c r="O3316" i="1"/>
  <c r="O3320" i="1"/>
  <c r="O3332" i="1"/>
  <c r="O3340" i="1"/>
  <c r="O3344" i="1"/>
  <c r="O3348" i="1"/>
  <c r="O3352" i="1"/>
  <c r="O3257" i="1"/>
  <c r="O3261" i="1"/>
  <c r="O3265" i="1"/>
  <c r="O3269" i="1"/>
  <c r="O3273" i="1"/>
  <c r="O3277" i="1"/>
  <c r="O3281" i="1"/>
  <c r="O3285" i="1"/>
  <c r="O3289" i="1"/>
  <c r="O3293" i="1"/>
  <c r="O3301" i="1"/>
  <c r="O3309" i="1"/>
  <c r="O3321" i="1"/>
  <c r="O3325" i="1"/>
  <c r="O3329" i="1"/>
  <c r="O3333" i="1"/>
  <c r="O3337" i="1"/>
  <c r="O3341" i="1"/>
  <c r="O3345" i="1"/>
  <c r="O3353" i="1"/>
  <c r="O3254" i="1"/>
  <c r="O3258" i="1"/>
  <c r="O3262" i="1"/>
  <c r="O3266" i="1"/>
  <c r="O3270" i="1"/>
  <c r="O3274" i="1"/>
  <c r="O3278" i="1"/>
  <c r="O3282" i="1"/>
  <c r="O3286" i="1"/>
  <c r="O3290" i="1"/>
  <c r="O3294" i="1"/>
  <c r="O3298" i="1"/>
  <c r="O3302" i="1"/>
  <c r="O3310" i="1"/>
  <c r="O3314" i="1"/>
  <c r="O3318" i="1"/>
  <c r="O3322" i="1"/>
  <c r="O3326" i="1"/>
  <c r="O3330" i="1"/>
  <c r="O3334" i="1"/>
  <c r="O3338" i="1"/>
  <c r="O3346" i="1"/>
  <c r="O3350" i="1"/>
  <c r="O3263" i="1"/>
  <c r="O3295" i="1"/>
  <c r="O3311" i="1"/>
  <c r="O3327" i="1"/>
  <c r="O3343" i="1"/>
  <c r="O3267" i="1"/>
  <c r="O3283" i="1"/>
  <c r="O3299" i="1"/>
  <c r="O3331" i="1"/>
  <c r="O3347" i="1"/>
  <c r="O3287" i="1"/>
  <c r="O3303" i="1"/>
  <c r="O3319" i="1"/>
  <c r="O3259" i="1"/>
  <c r="O3275" i="1"/>
  <c r="O3291" i="1"/>
  <c r="O3307" i="1"/>
  <c r="O3339" i="1"/>
  <c r="O3145" i="1"/>
  <c r="O3149" i="1"/>
  <c r="O3150" i="1"/>
  <c r="O3146" i="1"/>
  <c r="O3151" i="1"/>
  <c r="O3147" i="1"/>
  <c r="O3125" i="1"/>
  <c r="O3126" i="1"/>
  <c r="O3105" i="1"/>
  <c r="O3109" i="1"/>
  <c r="O3106" i="1"/>
  <c r="O3110" i="1"/>
  <c r="O3108" i="1"/>
  <c r="O3111" i="1"/>
  <c r="O310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38" i="1"/>
  <c r="O3042" i="1"/>
  <c r="O3046" i="1"/>
  <c r="O3050" i="1"/>
  <c r="O3054" i="1"/>
  <c r="O3058" i="1"/>
  <c r="O3062" i="1"/>
  <c r="O3066" i="1"/>
  <c r="O3070" i="1"/>
  <c r="O3074" i="1"/>
  <c r="O3078" i="1"/>
  <c r="O3082" i="1"/>
  <c r="O3044" i="1"/>
  <c r="O3052" i="1"/>
  <c r="O3068" i="1"/>
  <c r="O3076" i="1"/>
  <c r="O3084" i="1"/>
  <c r="O3092" i="1"/>
  <c r="O3047" i="1"/>
  <c r="O3055" i="1"/>
  <c r="O3071" i="1"/>
  <c r="O3079" i="1"/>
  <c r="O3087" i="1"/>
  <c r="O3048" i="1"/>
  <c r="O3072" i="1"/>
  <c r="O3080" i="1"/>
  <c r="O3067" i="1"/>
  <c r="O3043" i="1"/>
  <c r="O3075" i="1"/>
  <c r="O3083" i="1"/>
  <c r="O3091" i="1"/>
  <c r="O2993" i="1"/>
  <c r="O2997" i="1"/>
  <c r="O3001" i="1"/>
  <c r="O3005" i="1"/>
  <c r="O3009" i="1"/>
  <c r="O3013" i="1"/>
  <c r="O2994" i="1"/>
  <c r="O3002" i="1"/>
  <c r="O3006" i="1"/>
  <c r="O3010" i="1"/>
  <c r="O3014" i="1"/>
  <c r="O3018" i="1"/>
  <c r="O2991" i="1"/>
  <c r="O2995" i="1"/>
  <c r="O3003" i="1"/>
  <c r="O3007" i="1"/>
  <c r="O3015" i="1"/>
  <c r="O3008" i="1"/>
  <c r="O3000" i="1"/>
  <c r="O3011" i="1"/>
  <c r="O2925" i="1"/>
  <c r="O2929" i="1"/>
  <c r="O2926" i="1"/>
  <c r="O2930" i="1"/>
  <c r="O2928" i="1"/>
  <c r="O2895" i="1"/>
  <c r="O2896" i="1"/>
  <c r="O2709" i="1"/>
  <c r="O2713" i="1"/>
  <c r="O2706" i="1"/>
  <c r="O2707" i="1"/>
  <c r="O2667" i="1"/>
  <c r="O2668" i="1"/>
  <c r="O2637" i="1"/>
  <c r="O2645" i="1"/>
  <c r="O2653" i="1"/>
  <c r="O2638" i="1"/>
  <c r="O2642" i="1"/>
  <c r="O2646" i="1"/>
  <c r="O2650" i="1"/>
  <c r="O2654" i="1"/>
  <c r="O2658" i="1"/>
  <c r="O2635" i="1"/>
  <c r="O2639" i="1"/>
  <c r="O2643" i="1"/>
  <c r="O2651" i="1"/>
  <c r="O2655" i="1"/>
  <c r="O2636" i="1"/>
  <c r="O2652" i="1"/>
  <c r="O2640" i="1"/>
  <c r="O2644" i="1"/>
  <c r="O2660" i="1"/>
  <c r="O2648" i="1"/>
  <c r="O2593" i="1"/>
  <c r="O2597" i="1"/>
  <c r="O2605" i="1"/>
  <c r="O2609" i="1"/>
  <c r="O2613" i="1"/>
  <c r="O2621" i="1"/>
  <c r="O2625" i="1"/>
  <c r="O2594" i="1"/>
  <c r="O2606" i="1"/>
  <c r="O2618" i="1"/>
  <c r="O2622" i="1"/>
  <c r="O2626" i="1"/>
  <c r="O2595" i="1"/>
  <c r="O2611" i="1"/>
  <c r="O2619" i="1"/>
  <c r="O2604" i="1"/>
  <c r="O2620" i="1"/>
  <c r="O2624" i="1"/>
  <c r="O2596" i="1"/>
  <c r="O2561" i="1"/>
  <c r="O2565" i="1"/>
  <c r="O2558" i="1"/>
  <c r="O2559" i="1"/>
  <c r="O2563" i="1"/>
  <c r="O2567" i="1"/>
  <c r="O2560" i="1"/>
  <c r="O2533" i="1"/>
  <c r="O2535" i="1"/>
  <c r="O2513" i="1"/>
  <c r="O2515" i="1"/>
  <c r="O2489" i="1"/>
  <c r="O2493" i="1"/>
  <c r="O2491" i="1"/>
  <c r="O2492" i="1"/>
  <c r="O2477" i="1"/>
  <c r="O2481" i="1"/>
  <c r="O2474" i="1"/>
  <c r="O2482" i="1"/>
  <c r="O2475" i="1"/>
  <c r="O2476" i="1"/>
  <c r="O2480" i="1"/>
  <c r="O2462" i="1"/>
  <c r="O2463" i="1"/>
  <c r="O2464" i="1"/>
  <c r="O2417" i="1"/>
  <c r="O2429" i="1"/>
  <c r="O2422" i="1"/>
  <c r="O2430" i="1"/>
  <c r="O2427" i="1"/>
  <c r="O2431" i="1"/>
  <c r="O2428" i="1"/>
  <c r="O2416" i="1"/>
  <c r="O2420" i="1"/>
  <c r="O2424" i="1"/>
  <c r="O2358" i="1"/>
  <c r="O2355" i="1"/>
  <c r="O2359" i="1"/>
  <c r="O2313" i="1"/>
  <c r="O2317" i="1"/>
  <c r="O2321" i="1"/>
  <c r="O2310" i="1"/>
  <c r="O2314" i="1"/>
  <c r="O2322" i="1"/>
  <c r="O2307" i="1"/>
  <c r="O2311" i="1"/>
  <c r="O2315" i="1"/>
  <c r="O2319" i="1"/>
  <c r="O2323" i="1"/>
  <c r="O2324" i="1"/>
  <c r="O2312" i="1"/>
  <c r="O2298" i="1"/>
  <c r="O2299" i="1"/>
  <c r="O2296" i="1"/>
  <c r="O2053" i="1"/>
  <c r="O2052" i="1"/>
  <c r="O1974" i="1"/>
  <c r="O1975" i="1"/>
  <c r="O1953" i="1"/>
  <c r="O1951" i="1"/>
  <c r="O1918" i="1"/>
  <c r="O1919" i="1"/>
  <c r="O1900" i="1"/>
  <c r="O1898" i="1"/>
  <c r="O1899" i="1"/>
  <c r="O1868" i="1"/>
  <c r="O1870" i="1"/>
  <c r="O1848" i="1"/>
  <c r="O1856" i="1"/>
  <c r="O1857" i="1"/>
  <c r="O1855" i="1"/>
  <c r="O1780" i="1"/>
  <c r="O1781" i="1"/>
  <c r="O1782" i="1"/>
  <c r="O1783" i="1"/>
  <c r="O1744" i="1"/>
  <c r="O1748" i="1"/>
  <c r="O1729" i="1"/>
  <c r="O1733" i="1"/>
  <c r="O1737" i="1"/>
  <c r="O1745" i="1"/>
  <c r="O1749" i="1"/>
  <c r="O1757" i="1"/>
  <c r="O1761" i="1"/>
  <c r="O1769" i="1"/>
  <c r="O1750" i="1"/>
  <c r="O1754" i="1"/>
  <c r="O1758" i="1"/>
  <c r="O1747" i="1"/>
  <c r="O1763" i="1"/>
  <c r="O1751" i="1"/>
  <c r="O1755" i="1"/>
  <c r="O1708" i="1"/>
  <c r="O1707" i="1"/>
  <c r="O1692" i="1"/>
  <c r="O1695" i="1"/>
  <c r="O1635" i="1"/>
  <c r="O1631" i="1"/>
  <c r="O1637" i="1"/>
  <c r="O1633" i="1"/>
  <c r="O1638" i="1"/>
  <c r="O1588" i="1"/>
  <c r="O1592" i="1"/>
  <c r="O1600" i="1"/>
  <c r="O1593" i="1"/>
  <c r="O1598" i="1"/>
  <c r="O1589" i="1"/>
  <c r="O1599" i="1"/>
  <c r="O1595" i="1"/>
  <c r="O1601" i="1"/>
  <c r="O1591" i="1"/>
  <c r="O1602" i="1"/>
  <c r="O1568" i="1"/>
  <c r="O1569" i="1"/>
  <c r="O1571" i="1"/>
  <c r="O1536" i="1"/>
  <c r="O1544" i="1"/>
  <c r="O1548" i="1"/>
  <c r="O1537" i="1"/>
  <c r="O1541" i="1"/>
  <c r="O1539" i="1"/>
  <c r="O1547" i="1"/>
  <c r="O1542" i="1"/>
  <c r="O1535" i="1"/>
  <c r="O1538" i="1"/>
  <c r="O1521" i="1"/>
  <c r="O1522" i="1"/>
  <c r="O1484" i="1"/>
  <c r="O1488" i="1"/>
  <c r="O1485" i="1"/>
  <c r="O1483" i="1"/>
  <c r="O1486" i="1"/>
  <c r="O1487" i="1"/>
  <c r="O1482" i="1"/>
  <c r="O1461" i="1"/>
  <c r="O1458" i="1"/>
  <c r="O1408" i="1"/>
  <c r="O1409" i="1"/>
  <c r="O1288" i="1"/>
  <c r="O1292" i="1"/>
  <c r="O1296" i="1"/>
  <c r="O1308" i="1"/>
  <c r="O1316" i="1"/>
  <c r="O1324" i="1"/>
  <c r="O1328" i="1"/>
  <c r="O1336" i="1"/>
  <c r="O1289" i="1"/>
  <c r="O1293" i="1"/>
  <c r="O1297" i="1"/>
  <c r="O1309" i="1"/>
  <c r="O1313" i="1"/>
  <c r="O1317" i="1"/>
  <c r="O1321" i="1"/>
  <c r="O1333" i="1"/>
  <c r="O1337" i="1"/>
  <c r="O1341" i="1"/>
  <c r="O1291" i="1"/>
  <c r="O1307" i="1"/>
  <c r="O1315" i="1"/>
  <c r="O1323" i="1"/>
  <c r="O1331" i="1"/>
  <c r="O1339" i="1"/>
  <c r="O1294" i="1"/>
  <c r="O1302" i="1"/>
  <c r="O1310" i="1"/>
  <c r="O1318" i="1"/>
  <c r="O1334" i="1"/>
  <c r="O1342" i="1"/>
  <c r="O1303" i="1"/>
  <c r="O1311" i="1"/>
  <c r="O1319" i="1"/>
  <c r="O1327" i="1"/>
  <c r="O1335" i="1"/>
  <c r="O1314" i="1"/>
  <c r="O1290" i="1"/>
  <c r="O1322" i="1"/>
  <c r="O1330" i="1"/>
  <c r="O1306" i="1"/>
  <c r="O1338" i="1"/>
  <c r="O1252" i="1"/>
  <c r="O1256" i="1"/>
  <c r="O1260" i="1"/>
  <c r="O1249" i="1"/>
  <c r="O1253" i="1"/>
  <c r="O1261" i="1"/>
  <c r="O1251" i="1"/>
  <c r="O1259" i="1"/>
  <c r="O1254" i="1"/>
  <c r="O1255" i="1"/>
  <c r="O1250" i="1"/>
  <c r="O1258" i="1"/>
  <c r="O1147" i="1"/>
  <c r="O1130" i="1"/>
  <c r="O1137" i="1"/>
  <c r="O1145" i="1"/>
  <c r="O1134" i="1"/>
  <c r="O1148" i="1"/>
  <c r="O1146" i="1"/>
  <c r="O1071" i="1"/>
  <c r="O1074" i="1"/>
  <c r="O1072" i="1"/>
  <c r="O853" i="1"/>
  <c r="O851" i="1"/>
  <c r="O689" i="1"/>
  <c r="O697" i="1"/>
  <c r="O701" i="1"/>
  <c r="O705" i="1"/>
  <c r="O709" i="1"/>
  <c r="O729" i="1"/>
  <c r="O737" i="1"/>
  <c r="O745" i="1"/>
  <c r="O749" i="1"/>
  <c r="O694" i="1"/>
  <c r="O698" i="1"/>
  <c r="O706" i="1"/>
  <c r="O710" i="1"/>
  <c r="O726" i="1"/>
  <c r="O738" i="1"/>
  <c r="O742" i="1"/>
  <c r="O691" i="1"/>
  <c r="O703" i="1"/>
  <c r="O707" i="1"/>
  <c r="O715" i="1"/>
  <c r="O727" i="1"/>
  <c r="O735" i="1"/>
  <c r="O739" i="1"/>
  <c r="O751" i="1"/>
  <c r="O696" i="1"/>
  <c r="O728" i="1"/>
  <c r="O744" i="1"/>
  <c r="O700" i="1"/>
  <c r="O732" i="1"/>
  <c r="O692" i="1"/>
  <c r="O708" i="1"/>
  <c r="O740" i="1"/>
  <c r="O138" i="1"/>
  <c r="O166" i="1"/>
  <c r="O39" i="1"/>
  <c r="O107" i="1"/>
  <c r="O164" i="1"/>
  <c r="O200" i="1"/>
  <c r="O328" i="1"/>
  <c r="O165" i="1"/>
  <c r="O356" i="1"/>
  <c r="O440" i="1"/>
  <c r="O293" i="1"/>
  <c r="O191" i="1"/>
  <c r="O610" i="1"/>
  <c r="O359" i="1"/>
  <c r="O2951" i="1"/>
  <c r="O658" i="1"/>
  <c r="O664" i="1"/>
  <c r="O656" i="1"/>
  <c r="O660" i="1"/>
  <c r="O538" i="1"/>
  <c r="O539" i="1"/>
  <c r="O2578" i="1"/>
  <c r="O3214" i="1"/>
  <c r="O3391" i="1"/>
  <c r="O496" i="1"/>
  <c r="O500" i="1"/>
  <c r="O504" i="1"/>
  <c r="O516" i="1"/>
  <c r="O528" i="1"/>
  <c r="O532" i="1"/>
  <c r="O489" i="1"/>
  <c r="O497" i="1"/>
  <c r="O501" i="1"/>
  <c r="O505" i="1"/>
  <c r="O509" i="1"/>
  <c r="O513" i="1"/>
  <c r="O529" i="1"/>
  <c r="O502" i="1"/>
  <c r="O514" i="1"/>
  <c r="O530" i="1"/>
  <c r="O515" i="1"/>
  <c r="O503" i="1"/>
  <c r="O507" i="1"/>
  <c r="O376" i="1"/>
  <c r="O370" i="1"/>
  <c r="O367" i="1"/>
  <c r="O375" i="1"/>
  <c r="O302" i="1"/>
  <c r="O307" i="1"/>
  <c r="O313" i="1"/>
  <c r="O303" i="1"/>
  <c r="O310" i="1"/>
  <c r="O315" i="1"/>
  <c r="O311" i="1"/>
  <c r="O156" i="1"/>
  <c r="O160" i="1"/>
  <c r="O161" i="1"/>
  <c r="O151" i="1"/>
  <c r="O155" i="1"/>
  <c r="O143" i="1"/>
  <c r="O147" i="1"/>
  <c r="O74" i="1"/>
  <c r="O78" i="1"/>
  <c r="O75" i="1"/>
  <c r="O79" i="1"/>
  <c r="O76" i="1"/>
  <c r="O77" i="1"/>
  <c r="O6" i="1"/>
  <c r="O10" i="1"/>
  <c r="O14" i="1"/>
  <c r="O18" i="1"/>
  <c r="O22" i="1"/>
  <c r="O26" i="1"/>
  <c r="O7" i="1"/>
  <c r="O11" i="1"/>
  <c r="O15" i="1"/>
  <c r="O19" i="1"/>
  <c r="O23" i="1"/>
  <c r="O8" i="1"/>
  <c r="O12" i="1"/>
  <c r="O16" i="1"/>
  <c r="O20" i="1"/>
  <c r="O28" i="1"/>
  <c r="O9" i="1"/>
  <c r="O13" i="1"/>
  <c r="O17" i="1"/>
  <c r="O21" i="1"/>
  <c r="O25" i="1"/>
  <c r="O55" i="1"/>
  <c r="O24" i="1"/>
  <c r="O100" i="1"/>
  <c r="O116" i="1"/>
  <c r="O49" i="1"/>
  <c r="O341" i="1"/>
  <c r="O295" i="1"/>
  <c r="O673" i="1"/>
  <c r="O769" i="1"/>
  <c r="O773" i="1"/>
  <c r="O857" i="1"/>
  <c r="O913" i="1"/>
  <c r="O997" i="1"/>
  <c r="O670" i="1"/>
  <c r="O674" i="1"/>
  <c r="O770" i="1"/>
  <c r="O774" i="1"/>
  <c r="O671" i="1"/>
  <c r="O675" i="1"/>
  <c r="O747" i="1"/>
  <c r="O771" i="1"/>
  <c r="O775" i="1"/>
  <c r="O859" i="1"/>
  <c r="O911" i="1"/>
  <c r="O999" i="1"/>
  <c r="O776" i="1"/>
  <c r="O912" i="1"/>
  <c r="O858" i="1"/>
  <c r="O914" i="1"/>
  <c r="O998" i="1"/>
  <c r="O672" i="1"/>
  <c r="O860" i="1"/>
  <c r="O772" i="1"/>
  <c r="O1423" i="1"/>
  <c r="O7755" i="1"/>
  <c r="O7756" i="1"/>
  <c r="O7852" i="1"/>
  <c r="O8028" i="1"/>
  <c r="O8196" i="1"/>
  <c r="O8400" i="1"/>
  <c r="O8840" i="1"/>
  <c r="O7754" i="1"/>
  <c r="O7853" i="1"/>
  <c r="O7933" i="1"/>
  <c r="O8029" i="1"/>
  <c r="O8197" i="1"/>
  <c r="O8401" i="1"/>
  <c r="O8841" i="1"/>
  <c r="O7850" i="1"/>
  <c r="O7934" i="1"/>
  <c r="O8026" i="1"/>
  <c r="O8194" i="1"/>
  <c r="O8402" i="1"/>
  <c r="O8842" i="1"/>
  <c r="O7851" i="1"/>
  <c r="O7935" i="1"/>
  <c r="O8027" i="1"/>
  <c r="O8195" i="1"/>
  <c r="O8399" i="1"/>
  <c r="O8843" i="1"/>
  <c r="O7335" i="1"/>
  <c r="O7371" i="1"/>
  <c r="O7375" i="1"/>
  <c r="O7411" i="1"/>
  <c r="O7435" i="1"/>
  <c r="O7447" i="1"/>
  <c r="O7523" i="1"/>
  <c r="O7555" i="1"/>
  <c r="O7571" i="1"/>
  <c r="O7631" i="1"/>
  <c r="O7643" i="1"/>
  <c r="O7775" i="1"/>
  <c r="O7036" i="1"/>
  <c r="O7300" i="1"/>
  <c r="O7304" i="1"/>
  <c r="O7336" i="1"/>
  <c r="O7356" i="1"/>
  <c r="O7372" i="1"/>
  <c r="O7476" i="1"/>
  <c r="O7568" i="1"/>
  <c r="O7644" i="1"/>
  <c r="O7648" i="1"/>
  <c r="O7772" i="1"/>
  <c r="O7317" i="1"/>
  <c r="O7333" i="1"/>
  <c r="O7357" i="1"/>
  <c r="O7373" i="1"/>
  <c r="O7377" i="1"/>
  <c r="O7397" i="1"/>
  <c r="O7413" i="1"/>
  <c r="O7457" i="1"/>
  <c r="O7406" i="1"/>
  <c r="O7438" i="1"/>
  <c r="O7454" i="1"/>
  <c r="O7808" i="1"/>
  <c r="O7394" i="1"/>
  <c r="O7410" i="1"/>
  <c r="O7490" i="1"/>
  <c r="O7590" i="1"/>
  <c r="O7806" i="1"/>
  <c r="O7874" i="1"/>
  <c r="O8082" i="1"/>
  <c r="O7674" i="1"/>
  <c r="O7807" i="1"/>
  <c r="O8504" i="1"/>
  <c r="O8836" i="1"/>
  <c r="O9136" i="1"/>
  <c r="O9576" i="1"/>
  <c r="O9708" i="1"/>
  <c r="O9712" i="1"/>
  <c r="O9952" i="1"/>
  <c r="O8473" i="1"/>
  <c r="O8477" i="1"/>
  <c r="O8501" i="1"/>
  <c r="O8837" i="1"/>
  <c r="O9321" i="1"/>
  <c r="O9573" i="1"/>
  <c r="O9713" i="1"/>
  <c r="O8502" i="1"/>
  <c r="O8834" i="1"/>
  <c r="O9710" i="1"/>
  <c r="O9954" i="1"/>
  <c r="O9958" i="1"/>
  <c r="O8471" i="1"/>
  <c r="O8475" i="1"/>
  <c r="O8503" i="1"/>
  <c r="O8835" i="1"/>
  <c r="O9135" i="1"/>
  <c r="O9319" i="1"/>
  <c r="O9571" i="1"/>
  <c r="O9575" i="1"/>
  <c r="O9959" i="1"/>
  <c r="O6344" i="1"/>
  <c r="O6515" i="1"/>
  <c r="O6543" i="1"/>
  <c r="O6488" i="1"/>
  <c r="O6504" i="1"/>
  <c r="O6532" i="1"/>
  <c r="O6624" i="1"/>
  <c r="O6762" i="1"/>
  <c r="O6763" i="1"/>
  <c r="O6807" i="1"/>
  <c r="O6827" i="1"/>
  <c r="O6831" i="1"/>
  <c r="O6935" i="1"/>
  <c r="O7011" i="1"/>
  <c r="O7063" i="1"/>
  <c r="O7155" i="1"/>
  <c r="O6804" i="1"/>
  <c r="O6828" i="1"/>
  <c r="O6936" i="1"/>
  <c r="O7008" i="1"/>
  <c r="O7064" i="1"/>
  <c r="O6805" i="1"/>
  <c r="O6829" i="1"/>
  <c r="O6937" i="1"/>
  <c r="O7009" i="1"/>
  <c r="O7061" i="1"/>
  <c r="O7952" i="1"/>
  <c r="O7010" i="1"/>
  <c r="O7881" i="1"/>
  <c r="O7953" i="1"/>
  <c r="O6806" i="1"/>
  <c r="O6934" i="1"/>
  <c r="O7062" i="1"/>
  <c r="O7882" i="1"/>
  <c r="O12593" i="1"/>
  <c r="O12569" i="1"/>
  <c r="O12565" i="1"/>
  <c r="O12561" i="1"/>
  <c r="O12557" i="1"/>
  <c r="O12549" i="1"/>
  <c r="O12545" i="1"/>
  <c r="O12541" i="1"/>
  <c r="O12537" i="1"/>
  <c r="O12533" i="1"/>
  <c r="O12529" i="1"/>
  <c r="O12525" i="1"/>
  <c r="O12521" i="1"/>
  <c r="O12517" i="1"/>
  <c r="O12513" i="1"/>
  <c r="O12481" i="1"/>
  <c r="O12477" i="1"/>
  <c r="O12473" i="1"/>
  <c r="O12469" i="1"/>
  <c r="O12465" i="1"/>
  <c r="O12461" i="1"/>
  <c r="O12457" i="1"/>
  <c r="O12453" i="1"/>
  <c r="O12449" i="1"/>
  <c r="O12445" i="1"/>
  <c r="O12425" i="1"/>
  <c r="O12417" i="1"/>
  <c r="O12413" i="1"/>
  <c r="O12409" i="1"/>
  <c r="O12405" i="1"/>
  <c r="O12401" i="1"/>
  <c r="O12397" i="1"/>
  <c r="O12393" i="1"/>
  <c r="O12389" i="1"/>
  <c r="O12385" i="1"/>
  <c r="O12381" i="1"/>
  <c r="O12377" i="1"/>
  <c r="O12373" i="1"/>
  <c r="O12369" i="1"/>
  <c r="O12365" i="1"/>
  <c r="O12361" i="1"/>
  <c r="O12357" i="1"/>
  <c r="O12353" i="1"/>
  <c r="O12349" i="1"/>
  <c r="O12345" i="1"/>
  <c r="O12341" i="1"/>
  <c r="O12337" i="1"/>
  <c r="O12305" i="1"/>
  <c r="O12301" i="1"/>
  <c r="O12297" i="1"/>
  <c r="O12293" i="1"/>
  <c r="O12289" i="1"/>
  <c r="O12285" i="1"/>
  <c r="O12281" i="1"/>
  <c r="O12277" i="1"/>
  <c r="O12273" i="1"/>
  <c r="O12269" i="1"/>
  <c r="O12265" i="1"/>
  <c r="O12261" i="1"/>
  <c r="O12257" i="1"/>
  <c r="O12253" i="1"/>
  <c r="O12249" i="1"/>
  <c r="O12245" i="1"/>
  <c r="O12241" i="1"/>
  <c r="O12237" i="1"/>
  <c r="O12233" i="1"/>
  <c r="O12229" i="1"/>
  <c r="O12225" i="1"/>
  <c r="O12221" i="1"/>
  <c r="O12217" i="1"/>
  <c r="O12213" i="1"/>
  <c r="O12209" i="1"/>
  <c r="O12205" i="1"/>
  <c r="O12201" i="1"/>
  <c r="O12197" i="1"/>
  <c r="O12193" i="1"/>
  <c r="O12189" i="1"/>
  <c r="O12181" i="1"/>
  <c r="O12125" i="1"/>
  <c r="O12121" i="1"/>
  <c r="O12117" i="1"/>
  <c r="O12113" i="1"/>
  <c r="O12109" i="1"/>
  <c r="O12105" i="1"/>
  <c r="O12101" i="1"/>
  <c r="O12097" i="1"/>
  <c r="O12093" i="1"/>
  <c r="O12089" i="1"/>
  <c r="O12085" i="1"/>
  <c r="O12081" i="1"/>
  <c r="O12077" i="1"/>
  <c r="O12073" i="1"/>
  <c r="O12069" i="1"/>
  <c r="O12065" i="1"/>
  <c r="O12061" i="1"/>
  <c r="O12057" i="1"/>
  <c r="O12053" i="1"/>
  <c r="O12049" i="1"/>
  <c r="O12045" i="1"/>
  <c r="O12041" i="1"/>
  <c r="O12037" i="1"/>
  <c r="O12033" i="1"/>
  <c r="O12029" i="1"/>
  <c r="O12025" i="1"/>
  <c r="O12021" i="1"/>
  <c r="O12017" i="1"/>
  <c r="O11957" i="1"/>
  <c r="O11953" i="1"/>
  <c r="O11949" i="1"/>
  <c r="O11945" i="1"/>
  <c r="O11925" i="1"/>
  <c r="O11921" i="1"/>
  <c r="O11917" i="1"/>
  <c r="O11913" i="1"/>
  <c r="O11905" i="1"/>
  <c r="O11901" i="1"/>
  <c r="O11897" i="1"/>
  <c r="O11893" i="1"/>
  <c r="O11841" i="1"/>
  <c r="O11837" i="1"/>
  <c r="O11833" i="1"/>
  <c r="O11829" i="1"/>
  <c r="O11825" i="1"/>
  <c r="O11821" i="1"/>
  <c r="O11817" i="1"/>
  <c r="O11813" i="1"/>
  <c r="O11809" i="1"/>
  <c r="O11805" i="1"/>
  <c r="O11801" i="1"/>
  <c r="O11797" i="1"/>
  <c r="O11793" i="1"/>
  <c r="O11789" i="1"/>
  <c r="O11785" i="1"/>
  <c r="O11781" i="1"/>
  <c r="O11777" i="1"/>
  <c r="O11773" i="1"/>
  <c r="O11769" i="1"/>
  <c r="O11765" i="1"/>
  <c r="O11761" i="1"/>
  <c r="O11757" i="1"/>
  <c r="O11753" i="1"/>
  <c r="O11749" i="1"/>
  <c r="O11745" i="1"/>
  <c r="O11741" i="1"/>
  <c r="O11737" i="1"/>
  <c r="O11733" i="1"/>
  <c r="O11729" i="1"/>
  <c r="O11725" i="1"/>
  <c r="O11721" i="1"/>
  <c r="O11717" i="1"/>
  <c r="O11713" i="1"/>
  <c r="O11709" i="1"/>
  <c r="O11705" i="1"/>
  <c r="O11701" i="1"/>
  <c r="O11697" i="1"/>
  <c r="O11629" i="1"/>
  <c r="O11625" i="1"/>
  <c r="O11621" i="1"/>
  <c r="O11605" i="1"/>
  <c r="O11601" i="1"/>
  <c r="O11597" i="1"/>
  <c r="O11565" i="1"/>
  <c r="O11561" i="1"/>
  <c r="O11557" i="1"/>
  <c r="O11553" i="1"/>
  <c r="O11549" i="1"/>
  <c r="O11545" i="1"/>
  <c r="O11541" i="1"/>
  <c r="O11537" i="1"/>
  <c r="O11533" i="1"/>
  <c r="O11525" i="1"/>
  <c r="O11521" i="1"/>
  <c r="O11517" i="1"/>
  <c r="O11513" i="1"/>
  <c r="O11493" i="1"/>
  <c r="O11489" i="1"/>
  <c r="O11485" i="1"/>
  <c r="O11481" i="1"/>
  <c r="O11477" i="1"/>
  <c r="O11473" i="1"/>
  <c r="O11469" i="1"/>
  <c r="O11465" i="1"/>
  <c r="O11461" i="1"/>
  <c r="O11457" i="1"/>
  <c r="O11433" i="1"/>
  <c r="O11429" i="1"/>
  <c r="O11425" i="1"/>
  <c r="O11421" i="1"/>
  <c r="O11417" i="1"/>
  <c r="O11413" i="1"/>
  <c r="O11409" i="1"/>
  <c r="O11405" i="1"/>
  <c r="O11401" i="1"/>
  <c r="O11397" i="1"/>
  <c r="O11393" i="1"/>
  <c r="O11389" i="1"/>
  <c r="O11385" i="1"/>
  <c r="O11381" i="1"/>
  <c r="O11373" i="1"/>
  <c r="O11369" i="1"/>
  <c r="O11365" i="1"/>
  <c r="O11361" i="1"/>
  <c r="O11357" i="1"/>
  <c r="O11353" i="1"/>
  <c r="O11349" i="1"/>
  <c r="O11345" i="1"/>
  <c r="O11317" i="1"/>
  <c r="O11313" i="1"/>
  <c r="O11309" i="1"/>
  <c r="O11305" i="1"/>
  <c r="O11301" i="1"/>
  <c r="O11297" i="1"/>
  <c r="O11293" i="1"/>
  <c r="O11269" i="1"/>
  <c r="O11265" i="1"/>
  <c r="O11261" i="1"/>
  <c r="O11257" i="1"/>
  <c r="O11253" i="1"/>
  <c r="O11249" i="1"/>
  <c r="O11237" i="1"/>
  <c r="O11233" i="1"/>
  <c r="O11229" i="1"/>
  <c r="O11225" i="1"/>
  <c r="O11221" i="1"/>
  <c r="O11217" i="1"/>
  <c r="O11213" i="1"/>
  <c r="O11181" i="1"/>
  <c r="O11177" i="1"/>
  <c r="O11173" i="1"/>
  <c r="O11169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37" i="1"/>
  <c r="O11029" i="1"/>
  <c r="O11009" i="1"/>
  <c r="O11005" i="1"/>
  <c r="O11001" i="1"/>
  <c r="O10997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49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05" i="1"/>
  <c r="O10301" i="1"/>
  <c r="O10297" i="1"/>
  <c r="O10293" i="1"/>
  <c r="O10289" i="1"/>
  <c r="O10285" i="1"/>
  <c r="O10281" i="1"/>
  <c r="O10277" i="1"/>
  <c r="O10273" i="1"/>
  <c r="O10269" i="1"/>
  <c r="O10265" i="1"/>
  <c r="O10261" i="1"/>
  <c r="O10257" i="1"/>
  <c r="O10253" i="1"/>
  <c r="O9264" i="1"/>
  <c r="O9265" i="1"/>
  <c r="O9266" i="1"/>
  <c r="O9263" i="1"/>
  <c r="O9267" i="1"/>
  <c r="O8994" i="1"/>
  <c r="O8995" i="1"/>
  <c r="O8884" i="1"/>
  <c r="O8888" i="1"/>
  <c r="O8892" i="1"/>
  <c r="O8896" i="1"/>
  <c r="O8885" i="1"/>
  <c r="O8889" i="1"/>
  <c r="O8893" i="1"/>
  <c r="O8897" i="1"/>
  <c r="O8886" i="1"/>
  <c r="O8890" i="1"/>
  <c r="O8894" i="1"/>
  <c r="O8887" i="1"/>
  <c r="O8891" i="1"/>
  <c r="O8895" i="1"/>
  <c r="O8692" i="1"/>
  <c r="O8696" i="1"/>
  <c r="O8693" i="1"/>
  <c r="O8694" i="1"/>
  <c r="O8691" i="1"/>
  <c r="O8695" i="1"/>
  <c r="O8560" i="1"/>
  <c r="O8564" i="1"/>
  <c r="O8568" i="1"/>
  <c r="O8572" i="1"/>
  <c r="O8561" i="1"/>
  <c r="O8565" i="1"/>
  <c r="O8569" i="1"/>
  <c r="O8562" i="1"/>
  <c r="O8566" i="1"/>
  <c r="O8570" i="1"/>
  <c r="O8563" i="1"/>
  <c r="O8567" i="1"/>
  <c r="O8571" i="1"/>
  <c r="O8452" i="1"/>
  <c r="O8456" i="1"/>
  <c r="O8460" i="1"/>
  <c r="O8464" i="1"/>
  <c r="O8453" i="1"/>
  <c r="O8457" i="1"/>
  <c r="O8461" i="1"/>
  <c r="O8450" i="1"/>
  <c r="O8454" i="1"/>
  <c r="O8458" i="1"/>
  <c r="O8462" i="1"/>
  <c r="O8466" i="1"/>
  <c r="O8451" i="1"/>
  <c r="O8455" i="1"/>
  <c r="O8459" i="1"/>
  <c r="O8463" i="1"/>
  <c r="O1025" i="1"/>
  <c r="O1073" i="1"/>
  <c r="O746" i="1"/>
  <c r="O819" i="1"/>
  <c r="O1087" i="1"/>
  <c r="O1000" i="1"/>
  <c r="O1048" i="1"/>
  <c r="O906" i="1"/>
  <c r="O1026" i="1"/>
  <c r="O852" i="1"/>
  <c r="O1361" i="1"/>
  <c r="O804" i="1"/>
  <c r="O1594" i="1"/>
  <c r="O830" i="1"/>
  <c r="O2466" i="1"/>
  <c r="O2808" i="1"/>
  <c r="O446" i="1"/>
  <c r="O657" i="1"/>
  <c r="O717" i="1"/>
  <c r="O741" i="1"/>
  <c r="O928" i="1"/>
  <c r="O780" i="1"/>
  <c r="O1228" i="1"/>
  <c r="O1828" i="1"/>
  <c r="O1832" i="1"/>
  <c r="O1836" i="1"/>
  <c r="O1936" i="1"/>
  <c r="O1741" i="1"/>
  <c r="O1829" i="1"/>
  <c r="O1833" i="1"/>
  <c r="O1837" i="1"/>
  <c r="O1937" i="1"/>
  <c r="O1742" i="1"/>
  <c r="O1830" i="1"/>
  <c r="O1834" i="1"/>
  <c r="O1838" i="1"/>
  <c r="O1938" i="1"/>
  <c r="O612" i="1"/>
  <c r="O1939" i="1"/>
  <c r="O1831" i="1"/>
  <c r="O1835" i="1"/>
  <c r="O1839" i="1"/>
  <c r="O1743" i="1"/>
  <c r="O957" i="1"/>
  <c r="O864" i="1"/>
  <c r="O1736" i="1"/>
  <c r="O1932" i="1"/>
  <c r="O1988" i="1"/>
  <c r="O1909" i="1"/>
  <c r="O2001" i="1"/>
  <c r="O1734" i="1"/>
  <c r="O1770" i="1"/>
  <c r="O1802" i="1"/>
  <c r="O1930" i="1"/>
  <c r="O2002" i="1"/>
  <c r="O1987" i="1"/>
  <c r="O2169" i="1"/>
  <c r="O2058" i="1"/>
  <c r="O1803" i="1"/>
  <c r="O1931" i="1"/>
  <c r="O2167" i="1"/>
  <c r="O2195" i="1"/>
  <c r="O2196" i="1"/>
  <c r="O2168" i="1"/>
  <c r="O4626" i="1"/>
  <c r="O650" i="1"/>
  <c r="O1846" i="1"/>
  <c r="O1883" i="1"/>
  <c r="O2247" i="1"/>
  <c r="O3356" i="1"/>
  <c r="O492" i="1"/>
  <c r="O474" i="1"/>
  <c r="O2809" i="1"/>
  <c r="O2095" i="1"/>
  <c r="O2927" i="1"/>
  <c r="O2712" i="1"/>
  <c r="O4099" i="1"/>
  <c r="O537" i="1"/>
  <c r="O933" i="1"/>
  <c r="O1320" i="1"/>
  <c r="O1984" i="1"/>
  <c r="O1390" i="1"/>
  <c r="O1717" i="1"/>
  <c r="O1849" i="1"/>
  <c r="O1730" i="1"/>
  <c r="O1410" i="1"/>
  <c r="O1634" i="1"/>
  <c r="O2514" i="1"/>
  <c r="O1298" i="1"/>
  <c r="O1530" i="1"/>
  <c r="O37" i="1"/>
  <c r="O517" i="1"/>
  <c r="O1718" i="1"/>
  <c r="O10084" i="1"/>
  <c r="O10088" i="1"/>
  <c r="O10092" i="1"/>
  <c r="O10096" i="1"/>
  <c r="O10100" i="1"/>
  <c r="O10104" i="1"/>
  <c r="O10108" i="1"/>
  <c r="O10085" i="1"/>
  <c r="O10089" i="1"/>
  <c r="O10093" i="1"/>
  <c r="O10097" i="1"/>
  <c r="O10101" i="1"/>
  <c r="O10105" i="1"/>
  <c r="O10109" i="1"/>
  <c r="O10086" i="1"/>
  <c r="O10090" i="1"/>
  <c r="O10094" i="1"/>
  <c r="O10098" i="1"/>
  <c r="O10102" i="1"/>
  <c r="O10106" i="1"/>
  <c r="O10110" i="1"/>
  <c r="O10087" i="1"/>
  <c r="O10091" i="1"/>
  <c r="O10095" i="1"/>
  <c r="O10099" i="1"/>
  <c r="O10103" i="1"/>
  <c r="O10107" i="1"/>
  <c r="O9676" i="1"/>
  <c r="O9680" i="1"/>
  <c r="O9684" i="1"/>
  <c r="O9688" i="1"/>
  <c r="O9677" i="1"/>
  <c r="O9681" i="1"/>
  <c r="O9685" i="1"/>
  <c r="O9689" i="1"/>
  <c r="O9678" i="1"/>
  <c r="O9682" i="1"/>
  <c r="O9686" i="1"/>
  <c r="O9679" i="1"/>
  <c r="O9683" i="1"/>
  <c r="O9687" i="1"/>
  <c r="O9517" i="1"/>
  <c r="O9518" i="1"/>
  <c r="O9256" i="1"/>
  <c r="O9260" i="1"/>
  <c r="O9253" i="1"/>
  <c r="O9257" i="1"/>
  <c r="O9261" i="1"/>
  <c r="O9254" i="1"/>
  <c r="O9258" i="1"/>
  <c r="O9262" i="1"/>
  <c r="O9255" i="1"/>
  <c r="O9259" i="1"/>
  <c r="O9092" i="1"/>
  <c r="O9096" i="1"/>
  <c r="O9100" i="1"/>
  <c r="O9104" i="1"/>
  <c r="O9108" i="1"/>
  <c r="O9112" i="1"/>
  <c r="O9116" i="1"/>
  <c r="O9093" i="1"/>
  <c r="O9097" i="1"/>
  <c r="O9101" i="1"/>
  <c r="O9105" i="1"/>
  <c r="O9109" i="1"/>
  <c r="O9113" i="1"/>
  <c r="O9117" i="1"/>
  <c r="O9094" i="1"/>
  <c r="O9098" i="1"/>
  <c r="O9102" i="1"/>
  <c r="O9106" i="1"/>
  <c r="O9110" i="1"/>
  <c r="O9114" i="1"/>
  <c r="O9118" i="1"/>
  <c r="O9095" i="1"/>
  <c r="O9099" i="1"/>
  <c r="O9103" i="1"/>
  <c r="O9107" i="1"/>
  <c r="O9111" i="1"/>
  <c r="O9115" i="1"/>
  <c r="O9020" i="1"/>
  <c r="O9024" i="1"/>
  <c r="O9032" i="1"/>
  <c r="O9036" i="1"/>
  <c r="O9040" i="1"/>
  <c r="O9044" i="1"/>
  <c r="O9048" i="1"/>
  <c r="O9052" i="1"/>
  <c r="O9056" i="1"/>
  <c r="O9060" i="1"/>
  <c r="O9021" i="1"/>
  <c r="O9025" i="1"/>
  <c r="O9029" i="1"/>
  <c r="O9033" i="1"/>
  <c r="O9037" i="1"/>
  <c r="O9041" i="1"/>
  <c r="O9045" i="1"/>
  <c r="O9049" i="1"/>
  <c r="O9053" i="1"/>
  <c r="O9057" i="1"/>
  <c r="O9018" i="1"/>
  <c r="O9022" i="1"/>
  <c r="O9026" i="1"/>
  <c r="O9030" i="1"/>
  <c r="O9034" i="1"/>
  <c r="O9038" i="1"/>
  <c r="O9042" i="1"/>
  <c r="O9046" i="1"/>
  <c r="O9050" i="1"/>
  <c r="O9054" i="1"/>
  <c r="O9058" i="1"/>
  <c r="O9019" i="1"/>
  <c r="O9023" i="1"/>
  <c r="O9027" i="1"/>
  <c r="O9031" i="1"/>
  <c r="O9035" i="1"/>
  <c r="O9039" i="1"/>
  <c r="O9043" i="1"/>
  <c r="O9047" i="1"/>
  <c r="O9051" i="1"/>
  <c r="O9055" i="1"/>
  <c r="O9059" i="1"/>
  <c r="O8972" i="1"/>
  <c r="O8976" i="1"/>
  <c r="O8980" i="1"/>
  <c r="O8984" i="1"/>
  <c r="O8973" i="1"/>
  <c r="O8977" i="1"/>
  <c r="O8985" i="1"/>
  <c r="O8970" i="1"/>
  <c r="O8974" i="1"/>
  <c r="O8978" i="1"/>
  <c r="O8982" i="1"/>
  <c r="O8986" i="1"/>
  <c r="O8971" i="1"/>
  <c r="O8975" i="1"/>
  <c r="O8983" i="1"/>
  <c r="O8920" i="1"/>
  <c r="O8924" i="1"/>
  <c r="O8928" i="1"/>
  <c r="O8932" i="1"/>
  <c r="O8921" i="1"/>
  <c r="O8925" i="1"/>
  <c r="O8929" i="1"/>
  <c r="O8933" i="1"/>
  <c r="O8922" i="1"/>
  <c r="O8926" i="1"/>
  <c r="O8930" i="1"/>
  <c r="O8934" i="1"/>
  <c r="O8919" i="1"/>
  <c r="O8923" i="1"/>
  <c r="O8927" i="1"/>
  <c r="O8931" i="1"/>
  <c r="O8720" i="1"/>
  <c r="O8724" i="1"/>
  <c r="O8728" i="1"/>
  <c r="O8717" i="1"/>
  <c r="O8721" i="1"/>
  <c r="O8725" i="1"/>
  <c r="O8729" i="1"/>
  <c r="O8718" i="1"/>
  <c r="O8722" i="1"/>
  <c r="O8726" i="1"/>
  <c r="O8719" i="1"/>
  <c r="O8723" i="1"/>
  <c r="O8727" i="1"/>
  <c r="O8640" i="1"/>
  <c r="O8644" i="1"/>
  <c r="O8637" i="1"/>
  <c r="O8641" i="1"/>
  <c r="O8645" i="1"/>
  <c r="O8638" i="1"/>
  <c r="O8642" i="1"/>
  <c r="O8646" i="1"/>
  <c r="O8639" i="1"/>
  <c r="O8643" i="1"/>
  <c r="O8647" i="1"/>
  <c r="O8548" i="1"/>
  <c r="O8552" i="1"/>
  <c r="O8556" i="1"/>
  <c r="O8549" i="1"/>
  <c r="O8553" i="1"/>
  <c r="O8557" i="1"/>
  <c r="O8550" i="1"/>
  <c r="O8554" i="1"/>
  <c r="O8558" i="1"/>
  <c r="O8547" i="1"/>
  <c r="O8551" i="1"/>
  <c r="O8555" i="1"/>
  <c r="O8559" i="1"/>
  <c r="O1893" i="1"/>
  <c r="O2089" i="1"/>
  <c r="O2145" i="1"/>
  <c r="O2534" i="1"/>
  <c r="O2874" i="1"/>
  <c r="O2203" i="1"/>
  <c r="O2675" i="1"/>
  <c r="O8140" i="1"/>
  <c r="O8144" i="1"/>
  <c r="O8148" i="1"/>
  <c r="O8141" i="1"/>
  <c r="O8145" i="1"/>
  <c r="O8149" i="1"/>
  <c r="O8138" i="1"/>
  <c r="O8142" i="1"/>
  <c r="O8146" i="1"/>
  <c r="O8150" i="1"/>
  <c r="O8139" i="1"/>
  <c r="O8143" i="1"/>
  <c r="O8147" i="1"/>
  <c r="O8048" i="1"/>
  <c r="O8052" i="1"/>
  <c r="O8056" i="1"/>
  <c r="O8060" i="1"/>
  <c r="O8049" i="1"/>
  <c r="O8053" i="1"/>
  <c r="O8057" i="1"/>
  <c r="O8061" i="1"/>
  <c r="O8050" i="1"/>
  <c r="O8054" i="1"/>
  <c r="O8058" i="1"/>
  <c r="O8051" i="1"/>
  <c r="O8055" i="1"/>
  <c r="O8059" i="1"/>
  <c r="O7936" i="1"/>
  <c r="O7937" i="1"/>
  <c r="O7938" i="1"/>
  <c r="O7868" i="1"/>
  <c r="O7872" i="1"/>
  <c r="O7876" i="1"/>
  <c r="O7880" i="1"/>
  <c r="O7884" i="1"/>
  <c r="O7888" i="1"/>
  <c r="O7892" i="1"/>
  <c r="O7896" i="1"/>
  <c r="O7869" i="1"/>
  <c r="O7873" i="1"/>
  <c r="O7877" i="1"/>
  <c r="O7885" i="1"/>
  <c r="O7889" i="1"/>
  <c r="O7893" i="1"/>
  <c r="O7870" i="1"/>
  <c r="O7878" i="1"/>
  <c r="O7886" i="1"/>
  <c r="O7890" i="1"/>
  <c r="O7894" i="1"/>
  <c r="O7867" i="1"/>
  <c r="O7871" i="1"/>
  <c r="O7875" i="1"/>
  <c r="O7879" i="1"/>
  <c r="O7883" i="1"/>
  <c r="O7887" i="1"/>
  <c r="O7891" i="1"/>
  <c r="O7895" i="1"/>
  <c r="O803" i="1"/>
  <c r="O1469" i="1"/>
  <c r="O926" i="1"/>
  <c r="O2037" i="1"/>
  <c r="O2038" i="1"/>
  <c r="O2933" i="1"/>
  <c r="O2610" i="1"/>
  <c r="O2663" i="1"/>
  <c r="O3328" i="1"/>
  <c r="O2528" i="1"/>
  <c r="O3056" i="1"/>
  <c r="O3188" i="1"/>
  <c r="O2264" i="1"/>
  <c r="O6746" i="1"/>
  <c r="O6750" i="1"/>
  <c r="O6754" i="1"/>
  <c r="O6758" i="1"/>
  <c r="O6743" i="1"/>
  <c r="O6747" i="1"/>
  <c r="O6751" i="1"/>
  <c r="O6755" i="1"/>
  <c r="O6759" i="1"/>
  <c r="O6767" i="1"/>
  <c r="O6771" i="1"/>
  <c r="O6775" i="1"/>
  <c r="O6779" i="1"/>
  <c r="O6783" i="1"/>
  <c r="O6787" i="1"/>
  <c r="O6791" i="1"/>
  <c r="O6795" i="1"/>
  <c r="O6799" i="1"/>
  <c r="O6803" i="1"/>
  <c r="O6811" i="1"/>
  <c r="O6815" i="1"/>
  <c r="O6819" i="1"/>
  <c r="O6823" i="1"/>
  <c r="O6835" i="1"/>
  <c r="O6839" i="1"/>
  <c r="O6843" i="1"/>
  <c r="O6847" i="1"/>
  <c r="O6851" i="1"/>
  <c r="O6855" i="1"/>
  <c r="O6859" i="1"/>
  <c r="O6863" i="1"/>
  <c r="O6867" i="1"/>
  <c r="O6871" i="1"/>
  <c r="O6875" i="1"/>
  <c r="O6879" i="1"/>
  <c r="O6883" i="1"/>
  <c r="O6887" i="1"/>
  <c r="O6891" i="1"/>
  <c r="O6895" i="1"/>
  <c r="O6899" i="1"/>
  <c r="O6903" i="1"/>
  <c r="O6907" i="1"/>
  <c r="O6911" i="1"/>
  <c r="O6915" i="1"/>
  <c r="O6919" i="1"/>
  <c r="O6923" i="1"/>
  <c r="O6927" i="1"/>
  <c r="O6931" i="1"/>
  <c r="O6939" i="1"/>
  <c r="O6943" i="1"/>
  <c r="O6947" i="1"/>
  <c r="O6951" i="1"/>
  <c r="O6955" i="1"/>
  <c r="O6959" i="1"/>
  <c r="O6963" i="1"/>
  <c r="O6967" i="1"/>
  <c r="O6971" i="1"/>
  <c r="O6975" i="1"/>
  <c r="O6979" i="1"/>
  <c r="O6983" i="1"/>
  <c r="O6987" i="1"/>
  <c r="O6991" i="1"/>
  <c r="O6995" i="1"/>
  <c r="O6999" i="1"/>
  <c r="O7003" i="1"/>
  <c r="O7007" i="1"/>
  <c r="O7015" i="1"/>
  <c r="O7019" i="1"/>
  <c r="O7023" i="1"/>
  <c r="O7027" i="1"/>
  <c r="O7031" i="1"/>
  <c r="O7035" i="1"/>
  <c r="O7039" i="1"/>
  <c r="O7043" i="1"/>
  <c r="O7047" i="1"/>
  <c r="O7051" i="1"/>
  <c r="O7055" i="1"/>
  <c r="O7059" i="1"/>
  <c r="O7067" i="1"/>
  <c r="O7071" i="1"/>
  <c r="O7075" i="1"/>
  <c r="O7079" i="1"/>
  <c r="O7083" i="1"/>
  <c r="O7087" i="1"/>
  <c r="O7091" i="1"/>
  <c r="O7095" i="1"/>
  <c r="O6744" i="1"/>
  <c r="O6748" i="1"/>
  <c r="O6752" i="1"/>
  <c r="O6756" i="1"/>
  <c r="O6760" i="1"/>
  <c r="O6764" i="1"/>
  <c r="O6768" i="1"/>
  <c r="O6772" i="1"/>
  <c r="O6776" i="1"/>
  <c r="O6780" i="1"/>
  <c r="O6784" i="1"/>
  <c r="O6788" i="1"/>
  <c r="O6792" i="1"/>
  <c r="O6796" i="1"/>
  <c r="O6800" i="1"/>
  <c r="O6808" i="1"/>
  <c r="O6812" i="1"/>
  <c r="O6816" i="1"/>
  <c r="O6820" i="1"/>
  <c r="O6824" i="1"/>
  <c r="O6832" i="1"/>
  <c r="O6836" i="1"/>
  <c r="O6840" i="1"/>
  <c r="O6844" i="1"/>
  <c r="O6848" i="1"/>
  <c r="O6852" i="1"/>
  <c r="O6856" i="1"/>
  <c r="O6860" i="1"/>
  <c r="O6864" i="1"/>
  <c r="O6868" i="1"/>
  <c r="O6872" i="1"/>
  <c r="O6876" i="1"/>
  <c r="O6880" i="1"/>
  <c r="O6884" i="1"/>
  <c r="O6888" i="1"/>
  <c r="O6892" i="1"/>
  <c r="O6896" i="1"/>
  <c r="O6900" i="1"/>
  <c r="O6904" i="1"/>
  <c r="O6908" i="1"/>
  <c r="O6912" i="1"/>
  <c r="O6916" i="1"/>
  <c r="O6920" i="1"/>
  <c r="O6924" i="1"/>
  <c r="O6928" i="1"/>
  <c r="O6932" i="1"/>
  <c r="O6940" i="1"/>
  <c r="O6944" i="1"/>
  <c r="O6948" i="1"/>
  <c r="O6952" i="1"/>
  <c r="O6956" i="1"/>
  <c r="O6960" i="1"/>
  <c r="O6964" i="1"/>
  <c r="O6968" i="1"/>
  <c r="O6972" i="1"/>
  <c r="O6976" i="1"/>
  <c r="O6980" i="1"/>
  <c r="O6984" i="1"/>
  <c r="O6988" i="1"/>
  <c r="O6992" i="1"/>
  <c r="O6996" i="1"/>
  <c r="O7000" i="1"/>
  <c r="O7004" i="1"/>
  <c r="O7012" i="1"/>
  <c r="O7016" i="1"/>
  <c r="O7020" i="1"/>
  <c r="O7024" i="1"/>
  <c r="O7028" i="1"/>
  <c r="O7032" i="1"/>
  <c r="O7040" i="1"/>
  <c r="O7044" i="1"/>
  <c r="O7048" i="1"/>
  <c r="O7052" i="1"/>
  <c r="O7056" i="1"/>
  <c r="O7060" i="1"/>
  <c r="O7068" i="1"/>
  <c r="O7072" i="1"/>
  <c r="O7076" i="1"/>
  <c r="O7080" i="1"/>
  <c r="O7084" i="1"/>
  <c r="O7088" i="1"/>
  <c r="O7092" i="1"/>
  <c r="O7096" i="1"/>
  <c r="O6745" i="1"/>
  <c r="O6749" i="1"/>
  <c r="O6753" i="1"/>
  <c r="O6757" i="1"/>
  <c r="O6761" i="1"/>
  <c r="O6765" i="1"/>
  <c r="O6769" i="1"/>
  <c r="O6773" i="1"/>
  <c r="O6777" i="1"/>
  <c r="O6781" i="1"/>
  <c r="O6785" i="1"/>
  <c r="O6789" i="1"/>
  <c r="O6793" i="1"/>
  <c r="O6797" i="1"/>
  <c r="O6801" i="1"/>
  <c r="O6809" i="1"/>
  <c r="O6813" i="1"/>
  <c r="O6817" i="1"/>
  <c r="O6821" i="1"/>
  <c r="O6825" i="1"/>
  <c r="O6833" i="1"/>
  <c r="O6837" i="1"/>
  <c r="O6841" i="1"/>
  <c r="O6845" i="1"/>
  <c r="O6849" i="1"/>
  <c r="O6853" i="1"/>
  <c r="O6857" i="1"/>
  <c r="O6861" i="1"/>
  <c r="O6865" i="1"/>
  <c r="O6869" i="1"/>
  <c r="O6873" i="1"/>
  <c r="O6877" i="1"/>
  <c r="O6881" i="1"/>
  <c r="O6885" i="1"/>
  <c r="O6889" i="1"/>
  <c r="O6893" i="1"/>
  <c r="O6897" i="1"/>
  <c r="O6901" i="1"/>
  <c r="O6905" i="1"/>
  <c r="O6909" i="1"/>
  <c r="O6913" i="1"/>
  <c r="O6917" i="1"/>
  <c r="O6921" i="1"/>
  <c r="O6925" i="1"/>
  <c r="O6929" i="1"/>
  <c r="O6933" i="1"/>
  <c r="O6941" i="1"/>
  <c r="O6945" i="1"/>
  <c r="O6949" i="1"/>
  <c r="O6953" i="1"/>
  <c r="O6957" i="1"/>
  <c r="O6961" i="1"/>
  <c r="O6965" i="1"/>
  <c r="O6969" i="1"/>
  <c r="O6973" i="1"/>
  <c r="O6977" i="1"/>
  <c r="O6981" i="1"/>
  <c r="O6985" i="1"/>
  <c r="O6989" i="1"/>
  <c r="O6993" i="1"/>
  <c r="O6997" i="1"/>
  <c r="O7001" i="1"/>
  <c r="O7005" i="1"/>
  <c r="O7013" i="1"/>
  <c r="O7017" i="1"/>
  <c r="O7021" i="1"/>
  <c r="O7025" i="1"/>
  <c r="O7029" i="1"/>
  <c r="O7033" i="1"/>
  <c r="O7037" i="1"/>
  <c r="O7041" i="1"/>
  <c r="O7045" i="1"/>
  <c r="O7049" i="1"/>
  <c r="O7053" i="1"/>
  <c r="O7057" i="1"/>
  <c r="O7065" i="1"/>
  <c r="O7069" i="1"/>
  <c r="O7073" i="1"/>
  <c r="O7077" i="1"/>
  <c r="O7081" i="1"/>
  <c r="O7085" i="1"/>
  <c r="O7089" i="1"/>
  <c r="O7093" i="1"/>
  <c r="O6766" i="1"/>
  <c r="O6782" i="1"/>
  <c r="O6798" i="1"/>
  <c r="O6814" i="1"/>
  <c r="O6830" i="1"/>
  <c r="O6846" i="1"/>
  <c r="O6862" i="1"/>
  <c r="O6878" i="1"/>
  <c r="O6894" i="1"/>
  <c r="O6910" i="1"/>
  <c r="O6926" i="1"/>
  <c r="O6942" i="1"/>
  <c r="O6958" i="1"/>
  <c r="O6974" i="1"/>
  <c r="O6990" i="1"/>
  <c r="O7006" i="1"/>
  <c r="O7022" i="1"/>
  <c r="O7038" i="1"/>
  <c r="O7054" i="1"/>
  <c r="O7070" i="1"/>
  <c r="O7086" i="1"/>
  <c r="O6770" i="1"/>
  <c r="O6786" i="1"/>
  <c r="O6802" i="1"/>
  <c r="O6818" i="1"/>
  <c r="O6834" i="1"/>
  <c r="O6850" i="1"/>
  <c r="O6866" i="1"/>
  <c r="O6882" i="1"/>
  <c r="O6898" i="1"/>
  <c r="O6914" i="1"/>
  <c r="O6930" i="1"/>
  <c r="O6946" i="1"/>
  <c r="O6962" i="1"/>
  <c r="O6978" i="1"/>
  <c r="O6994" i="1"/>
  <c r="O7026" i="1"/>
  <c r="O7042" i="1"/>
  <c r="O7058" i="1"/>
  <c r="O7074" i="1"/>
  <c r="O7090" i="1"/>
  <c r="O6774" i="1"/>
  <c r="O6790" i="1"/>
  <c r="O6822" i="1"/>
  <c r="O6838" i="1"/>
  <c r="O6854" i="1"/>
  <c r="O6870" i="1"/>
  <c r="O6886" i="1"/>
  <c r="O6902" i="1"/>
  <c r="O6918" i="1"/>
  <c r="O6950" i="1"/>
  <c r="O6966" i="1"/>
  <c r="O6982" i="1"/>
  <c r="O6998" i="1"/>
  <c r="O7014" i="1"/>
  <c r="O7030" i="1"/>
  <c r="O7046" i="1"/>
  <c r="O7078" i="1"/>
  <c r="O7094" i="1"/>
  <c r="O6778" i="1"/>
  <c r="O6794" i="1"/>
  <c r="O6810" i="1"/>
  <c r="O6826" i="1"/>
  <c r="O6842" i="1"/>
  <c r="O6858" i="1"/>
  <c r="O6874" i="1"/>
  <c r="O6890" i="1"/>
  <c r="O6906" i="1"/>
  <c r="O6922" i="1"/>
  <c r="O6938" i="1"/>
  <c r="O6954" i="1"/>
  <c r="O6970" i="1"/>
  <c r="O6986" i="1"/>
  <c r="O7002" i="1"/>
  <c r="O7018" i="1"/>
  <c r="O7034" i="1"/>
  <c r="O7050" i="1"/>
  <c r="O7066" i="1"/>
  <c r="O7082" i="1"/>
  <c r="O6059" i="1"/>
  <c r="O6060" i="1"/>
  <c r="O6058" i="1"/>
  <c r="O5991" i="1"/>
  <c r="O5995" i="1"/>
  <c r="O5999" i="1"/>
  <c r="O6003" i="1"/>
  <c r="O6007" i="1"/>
  <c r="O5992" i="1"/>
  <c r="O5996" i="1"/>
  <c r="O6000" i="1"/>
  <c r="O6004" i="1"/>
  <c r="O5993" i="1"/>
  <c r="O5997" i="1"/>
  <c r="O6001" i="1"/>
  <c r="O6005" i="1"/>
  <c r="O5990" i="1"/>
  <c r="O5994" i="1"/>
  <c r="O5998" i="1"/>
  <c r="O6002" i="1"/>
  <c r="O6006" i="1"/>
  <c r="O5953" i="1"/>
  <c r="O5954" i="1"/>
  <c r="O5687" i="1"/>
  <c r="O5686" i="1"/>
  <c r="O5579" i="1"/>
  <c r="O5580" i="1"/>
  <c r="O5581" i="1"/>
  <c r="O5578" i="1"/>
  <c r="O5543" i="1"/>
  <c r="O5544" i="1"/>
  <c r="O5523" i="1"/>
  <c r="O5522" i="1"/>
  <c r="O5463" i="1"/>
  <c r="O5467" i="1"/>
  <c r="O5464" i="1"/>
  <c r="O5465" i="1"/>
  <c r="O5462" i="1"/>
  <c r="O5466" i="1"/>
  <c r="O5427" i="1"/>
  <c r="O5426" i="1"/>
  <c r="O5351" i="1"/>
  <c r="O5352" i="1"/>
  <c r="O5350" i="1"/>
  <c r="O5319" i="1"/>
  <c r="O5320" i="1"/>
  <c r="O5318" i="1"/>
  <c r="O5255" i="1"/>
  <c r="O5254" i="1"/>
  <c r="O5199" i="1"/>
  <c r="O5203" i="1"/>
  <c r="O5200" i="1"/>
  <c r="O5201" i="1"/>
  <c r="O5198" i="1"/>
  <c r="O5202" i="1"/>
  <c r="O5064" i="1"/>
  <c r="O5065" i="1"/>
  <c r="O5035" i="1"/>
  <c r="O5032" i="1"/>
  <c r="O5036" i="1"/>
  <c r="O5033" i="1"/>
  <c r="O5037" i="1"/>
  <c r="O5034" i="1"/>
  <c r="O4973" i="1"/>
  <c r="O4974" i="1"/>
  <c r="O4923" i="1"/>
  <c r="O4927" i="1"/>
  <c r="O4924" i="1"/>
  <c r="O4928" i="1"/>
  <c r="O4925" i="1"/>
  <c r="O4922" i="1"/>
  <c r="O4926" i="1"/>
  <c r="O4875" i="1"/>
  <c r="O4879" i="1"/>
  <c r="O4883" i="1"/>
  <c r="O4887" i="1"/>
  <c r="O4891" i="1"/>
  <c r="O4895" i="1"/>
  <c r="O4899" i="1"/>
  <c r="O4876" i="1"/>
  <c r="O4880" i="1"/>
  <c r="O4884" i="1"/>
  <c r="O4888" i="1"/>
  <c r="O4892" i="1"/>
  <c r="O4896" i="1"/>
  <c r="O4900" i="1"/>
  <c r="O4877" i="1"/>
  <c r="O4881" i="1"/>
  <c r="O4885" i="1"/>
  <c r="O4889" i="1"/>
  <c r="O4893" i="1"/>
  <c r="O4897" i="1"/>
  <c r="O4878" i="1"/>
  <c r="O4882" i="1"/>
  <c r="O4886" i="1"/>
  <c r="O4890" i="1"/>
  <c r="O4894" i="1"/>
  <c r="O4898" i="1"/>
  <c r="O4839" i="1"/>
  <c r="O4840" i="1"/>
  <c r="O4841" i="1"/>
  <c r="O4827" i="1"/>
  <c r="O4826" i="1"/>
  <c r="O4811" i="1"/>
  <c r="O4808" i="1"/>
  <c r="O4812" i="1"/>
  <c r="O4809" i="1"/>
  <c r="O4797" i="1"/>
  <c r="O4798" i="1"/>
  <c r="O4787" i="1"/>
  <c r="O4788" i="1"/>
  <c r="O4786" i="1"/>
  <c r="O4768" i="1"/>
  <c r="O4769" i="1"/>
  <c r="O4731" i="1"/>
  <c r="O4735" i="1"/>
  <c r="O4739" i="1"/>
  <c r="O4743" i="1"/>
  <c r="O4751" i="1"/>
  <c r="O4732" i="1"/>
  <c r="O4736" i="1"/>
  <c r="O4740" i="1"/>
  <c r="O4744" i="1"/>
  <c r="O4748" i="1"/>
  <c r="O4752" i="1"/>
  <c r="O4733" i="1"/>
  <c r="O4741" i="1"/>
  <c r="O4745" i="1"/>
  <c r="O4749" i="1"/>
  <c r="O4734" i="1"/>
  <c r="O4738" i="1"/>
  <c r="O4742" i="1"/>
  <c r="O4746" i="1"/>
  <c r="O4750" i="1"/>
  <c r="O4707" i="1"/>
  <c r="O4705" i="1"/>
  <c r="O4706" i="1"/>
  <c r="O4684" i="1"/>
  <c r="O4685" i="1"/>
  <c r="O4673" i="1"/>
  <c r="O4674" i="1"/>
  <c r="O4644" i="1"/>
  <c r="O4645" i="1"/>
  <c r="O4631" i="1"/>
  <c r="O4632" i="1"/>
  <c r="O4595" i="1"/>
  <c r="O4592" i="1"/>
  <c r="O4593" i="1"/>
  <c r="O4594" i="1"/>
  <c r="O4577" i="1"/>
  <c r="O4578" i="1"/>
  <c r="O4563" i="1"/>
  <c r="O4560" i="1"/>
  <c r="O4564" i="1"/>
  <c r="O4561" i="1"/>
  <c r="O4565" i="1"/>
  <c r="O4562" i="1"/>
  <c r="O4566" i="1"/>
  <c r="O4551" i="1"/>
  <c r="O4550" i="1"/>
  <c r="O4380" i="1"/>
  <c r="O4384" i="1"/>
  <c r="O4382" i="1"/>
  <c r="O4378" i="1"/>
  <c r="O4383" i="1"/>
  <c r="O4379" i="1"/>
  <c r="O4258" i="1"/>
  <c r="O4259" i="1"/>
  <c r="O4240" i="1"/>
  <c r="O4238" i="1"/>
  <c r="O4239" i="1"/>
  <c r="O4224" i="1"/>
  <c r="O4225" i="1"/>
  <c r="O4223" i="1"/>
  <c r="O4124" i="1"/>
  <c r="O4128" i="1"/>
  <c r="O4121" i="1"/>
  <c r="O4125" i="1"/>
  <c r="O4129" i="1"/>
  <c r="O4122" i="1"/>
  <c r="O4126" i="1"/>
  <c r="O4130" i="1"/>
  <c r="O4127" i="1"/>
  <c r="O4123" i="1"/>
  <c r="O4092" i="1"/>
  <c r="O4091" i="1"/>
  <c r="O4084" i="1"/>
  <c r="O4083" i="1"/>
  <c r="O4068" i="1"/>
  <c r="O4072" i="1"/>
  <c r="O4069" i="1"/>
  <c r="O4070" i="1"/>
  <c r="O4071" i="1"/>
  <c r="O3984" i="1"/>
  <c r="O3988" i="1"/>
  <c r="O3992" i="1"/>
  <c r="O3996" i="1"/>
  <c r="O4000" i="1"/>
  <c r="O4004" i="1"/>
  <c r="O4008" i="1"/>
  <c r="O4012" i="1"/>
  <c r="O4016" i="1"/>
  <c r="O3985" i="1"/>
  <c r="O3989" i="1"/>
  <c r="O3993" i="1"/>
  <c r="O4001" i="1"/>
  <c r="O4005" i="1"/>
  <c r="O4009" i="1"/>
  <c r="O4013" i="1"/>
  <c r="O4017" i="1"/>
  <c r="O3986" i="1"/>
  <c r="O3990" i="1"/>
  <c r="O3994" i="1"/>
  <c r="O4002" i="1"/>
  <c r="O4010" i="1"/>
  <c r="O4014" i="1"/>
  <c r="O3983" i="1"/>
  <c r="O3999" i="1"/>
  <c r="O4015" i="1"/>
  <c r="O4003" i="1"/>
  <c r="O3991" i="1"/>
  <c r="O4007" i="1"/>
  <c r="O3995" i="1"/>
  <c r="O4011" i="1"/>
  <c r="O3936" i="1"/>
  <c r="O3940" i="1"/>
  <c r="O3933" i="1"/>
  <c r="O3937" i="1"/>
  <c r="O3941" i="1"/>
  <c r="O3934" i="1"/>
  <c r="O3938" i="1"/>
  <c r="O3942" i="1"/>
  <c r="O3935" i="1"/>
  <c r="O3943" i="1"/>
  <c r="O3913" i="1"/>
  <c r="O3914" i="1"/>
  <c r="O3915" i="1"/>
  <c r="O3900" i="1"/>
  <c r="O3904" i="1"/>
  <c r="O3901" i="1"/>
  <c r="O3898" i="1"/>
  <c r="O3902" i="1"/>
  <c r="O3903" i="1"/>
  <c r="O3899" i="1"/>
  <c r="O3889" i="1"/>
  <c r="O3890" i="1"/>
  <c r="O3891" i="1"/>
  <c r="O3884" i="1"/>
  <c r="O3885" i="1"/>
  <c r="O3836" i="1"/>
  <c r="O3840" i="1"/>
  <c r="O3837" i="1"/>
  <c r="O3841" i="1"/>
  <c r="O3838" i="1"/>
  <c r="O3839" i="1"/>
  <c r="O3835" i="1"/>
  <c r="O3808" i="1"/>
  <c r="O3809" i="1"/>
  <c r="O3792" i="1"/>
  <c r="O3793" i="1"/>
  <c r="O3794" i="1"/>
  <c r="O3740" i="1"/>
  <c r="O3745" i="1"/>
  <c r="O3746" i="1"/>
  <c r="O3747" i="1"/>
  <c r="O3729" i="1"/>
  <c r="O3731" i="1"/>
  <c r="O3684" i="1"/>
  <c r="O3686" i="1"/>
  <c r="O3687" i="1"/>
  <c r="O3640" i="1"/>
  <c r="O3644" i="1"/>
  <c r="O3641" i="1"/>
  <c r="O3645" i="1"/>
  <c r="O3638" i="1"/>
  <c r="O3642" i="1"/>
  <c r="O3639" i="1"/>
  <c r="O3617" i="1"/>
  <c r="O3619" i="1"/>
  <c r="O3600" i="1"/>
  <c r="O3604" i="1"/>
  <c r="O3602" i="1"/>
  <c r="O3606" i="1"/>
  <c r="O3607" i="1"/>
  <c r="O3569" i="1"/>
  <c r="O3570" i="1"/>
  <c r="O3567" i="1"/>
  <c r="O3548" i="1"/>
  <c r="O3545" i="1"/>
  <c r="O3546" i="1"/>
  <c r="O3547" i="1"/>
  <c r="O3536" i="1"/>
  <c r="O3537" i="1"/>
  <c r="O3508" i="1"/>
  <c r="O3509" i="1"/>
  <c r="O3500" i="1"/>
  <c r="O3498" i="1"/>
  <c r="O3476" i="1"/>
  <c r="O3480" i="1"/>
  <c r="O3477" i="1"/>
  <c r="O3474" i="1"/>
  <c r="O3478" i="1"/>
  <c r="O3475" i="1"/>
  <c r="O3479" i="1"/>
  <c r="O3432" i="1"/>
  <c r="O3436" i="1"/>
  <c r="O3433" i="1"/>
  <c r="O3435" i="1"/>
  <c r="O3416" i="1"/>
  <c r="O3417" i="1"/>
  <c r="O3418" i="1"/>
  <c r="O3415" i="1"/>
  <c r="O3419" i="1"/>
  <c r="O3400" i="1"/>
  <c r="O3399" i="1"/>
  <c r="O3380" i="1"/>
  <c r="O3384" i="1"/>
  <c r="O3385" i="1"/>
  <c r="O3382" i="1"/>
  <c r="O3379" i="1"/>
  <c r="O3383" i="1"/>
  <c r="O3165" i="1"/>
  <c r="O3173" i="1"/>
  <c r="O3177" i="1"/>
  <c r="O3181" i="1"/>
  <c r="O3185" i="1"/>
  <c r="O3189" i="1"/>
  <c r="O3193" i="1"/>
  <c r="O3197" i="1"/>
  <c r="O3201" i="1"/>
  <c r="O3205" i="1"/>
  <c r="O3209" i="1"/>
  <c r="O3213" i="1"/>
  <c r="O3217" i="1"/>
  <c r="O3225" i="1"/>
  <c r="O3164" i="1"/>
  <c r="O3170" i="1"/>
  <c r="O3175" i="1"/>
  <c r="O3180" i="1"/>
  <c r="O3186" i="1"/>
  <c r="O3191" i="1"/>
  <c r="O3202" i="1"/>
  <c r="O3207" i="1"/>
  <c r="O3212" i="1"/>
  <c r="O3218" i="1"/>
  <c r="O3223" i="1"/>
  <c r="O3228" i="1"/>
  <c r="O3232" i="1"/>
  <c r="O3236" i="1"/>
  <c r="O3240" i="1"/>
  <c r="O3244" i="1"/>
  <c r="O3248" i="1"/>
  <c r="O3252" i="1"/>
  <c r="O3166" i="1"/>
  <c r="O3176" i="1"/>
  <c r="O3182" i="1"/>
  <c r="O3187" i="1"/>
  <c r="O3192" i="1"/>
  <c r="O3198" i="1"/>
  <c r="O3203" i="1"/>
  <c r="O3219" i="1"/>
  <c r="O3224" i="1"/>
  <c r="O3229" i="1"/>
  <c r="O3233" i="1"/>
  <c r="O3237" i="1"/>
  <c r="O3241" i="1"/>
  <c r="O3245" i="1"/>
  <c r="O3249" i="1"/>
  <c r="O3253" i="1"/>
  <c r="O3167" i="1"/>
  <c r="O3172" i="1"/>
  <c r="O3178" i="1"/>
  <c r="O3183" i="1"/>
  <c r="O3194" i="1"/>
  <c r="O3199" i="1"/>
  <c r="O3204" i="1"/>
  <c r="O3210" i="1"/>
  <c r="O3215" i="1"/>
  <c r="O3220" i="1"/>
  <c r="O3226" i="1"/>
  <c r="O3230" i="1"/>
  <c r="O3234" i="1"/>
  <c r="O3238" i="1"/>
  <c r="O3242" i="1"/>
  <c r="O3246" i="1"/>
  <c r="O3250" i="1"/>
  <c r="O3168" i="1"/>
  <c r="O3190" i="1"/>
  <c r="O3211" i="1"/>
  <c r="O3231" i="1"/>
  <c r="O3174" i="1"/>
  <c r="O3195" i="1"/>
  <c r="O3216" i="1"/>
  <c r="O3235" i="1"/>
  <c r="O3251" i="1"/>
  <c r="O3179" i="1"/>
  <c r="O3200" i="1"/>
  <c r="O3222" i="1"/>
  <c r="O3239" i="1"/>
  <c r="O3163" i="1"/>
  <c r="O3184" i="1"/>
  <c r="O3206" i="1"/>
  <c r="O3227" i="1"/>
  <c r="O3243" i="1"/>
  <c r="O3144" i="1"/>
  <c r="O3142" i="1"/>
  <c r="O3122" i="1"/>
  <c r="O3123" i="1"/>
  <c r="O3097" i="1"/>
  <c r="O3101" i="1"/>
  <c r="O3098" i="1"/>
  <c r="O3100" i="1"/>
  <c r="O3096" i="1"/>
  <c r="O3104" i="1"/>
  <c r="O3099" i="1"/>
  <c r="O3029" i="1"/>
  <c r="O3037" i="1"/>
  <c r="O3030" i="1"/>
  <c r="O3034" i="1"/>
  <c r="O3031" i="1"/>
  <c r="O3032" i="1"/>
  <c r="O3035" i="1"/>
  <c r="O2965" i="1"/>
  <c r="O2969" i="1"/>
  <c r="O2977" i="1"/>
  <c r="O2981" i="1"/>
  <c r="O2985" i="1"/>
  <c r="O2989" i="1"/>
  <c r="O2966" i="1"/>
  <c r="O2970" i="1"/>
  <c r="O2978" i="1"/>
  <c r="O2982" i="1"/>
  <c r="O2986" i="1"/>
  <c r="O2990" i="1"/>
  <c r="O2971" i="1"/>
  <c r="O2979" i="1"/>
  <c r="O2987" i="1"/>
  <c r="O2988" i="1"/>
  <c r="O2976" i="1"/>
  <c r="O2980" i="1"/>
  <c r="O2968" i="1"/>
  <c r="O2984" i="1"/>
  <c r="O2921" i="1"/>
  <c r="O2918" i="1"/>
  <c r="O2922" i="1"/>
  <c r="O2919" i="1"/>
  <c r="O2923" i="1"/>
  <c r="O2924" i="1"/>
  <c r="O2837" i="1"/>
  <c r="O2841" i="1"/>
  <c r="O2845" i="1"/>
  <c r="O2849" i="1"/>
  <c r="O2853" i="1"/>
  <c r="O2861" i="1"/>
  <c r="O2865" i="1"/>
  <c r="O2869" i="1"/>
  <c r="O2873" i="1"/>
  <c r="O2877" i="1"/>
  <c r="O2885" i="1"/>
  <c r="O2889" i="1"/>
  <c r="O2893" i="1"/>
  <c r="O2834" i="1"/>
  <c r="O2838" i="1"/>
  <c r="O2846" i="1"/>
  <c r="O2850" i="1"/>
  <c r="O2854" i="1"/>
  <c r="O2858" i="1"/>
  <c r="O2862" i="1"/>
  <c r="O2866" i="1"/>
  <c r="O2882" i="1"/>
  <c r="O2886" i="1"/>
  <c r="O2890" i="1"/>
  <c r="O2894" i="1"/>
  <c r="O2835" i="1"/>
  <c r="O2839" i="1"/>
  <c r="O2843" i="1"/>
  <c r="O2847" i="1"/>
  <c r="O2851" i="1"/>
  <c r="O2855" i="1"/>
  <c r="O2859" i="1"/>
  <c r="O2863" i="1"/>
  <c r="O2867" i="1"/>
  <c r="O2871" i="1"/>
  <c r="O2875" i="1"/>
  <c r="O2883" i="1"/>
  <c r="O2887" i="1"/>
  <c r="O2891" i="1"/>
  <c r="O2844" i="1"/>
  <c r="O2860" i="1"/>
  <c r="O2876" i="1"/>
  <c r="O2848" i="1"/>
  <c r="O2864" i="1"/>
  <c r="O2880" i="1"/>
  <c r="O2836" i="1"/>
  <c r="O2852" i="1"/>
  <c r="O2884" i="1"/>
  <c r="O2888" i="1"/>
  <c r="O2840" i="1"/>
  <c r="O2856" i="1"/>
  <c r="O2673" i="1"/>
  <c r="O2677" i="1"/>
  <c r="O2681" i="1"/>
  <c r="O2685" i="1"/>
  <c r="O2689" i="1"/>
  <c r="O2697" i="1"/>
  <c r="O2701" i="1"/>
  <c r="O2705" i="1"/>
  <c r="O2674" i="1"/>
  <c r="O2678" i="1"/>
  <c r="O2686" i="1"/>
  <c r="O2690" i="1"/>
  <c r="O2698" i="1"/>
  <c r="O2702" i="1"/>
  <c r="O2671" i="1"/>
  <c r="O2679" i="1"/>
  <c r="O2687" i="1"/>
  <c r="O2691" i="1"/>
  <c r="O2695" i="1"/>
  <c r="O2684" i="1"/>
  <c r="O2700" i="1"/>
  <c r="O2672" i="1"/>
  <c r="O2688" i="1"/>
  <c r="O2676" i="1"/>
  <c r="O2680" i="1"/>
  <c r="O2666" i="1"/>
  <c r="O2664" i="1"/>
  <c r="O2549" i="1"/>
  <c r="O2553" i="1"/>
  <c r="O2557" i="1"/>
  <c r="O2542" i="1"/>
  <c r="O2546" i="1"/>
  <c r="O2550" i="1"/>
  <c r="O2543" i="1"/>
  <c r="O2547" i="1"/>
  <c r="O2551" i="1"/>
  <c r="O2555" i="1"/>
  <c r="O2540" i="1"/>
  <c r="O2544" i="1"/>
  <c r="O2548" i="1"/>
  <c r="O2525" i="1"/>
  <c r="O2529" i="1"/>
  <c r="O2526" i="1"/>
  <c r="O2527" i="1"/>
  <c r="O2531" i="1"/>
  <c r="O2509" i="1"/>
  <c r="O2508" i="1"/>
  <c r="O2512" i="1"/>
  <c r="O2485" i="1"/>
  <c r="O2486" i="1"/>
  <c r="O2487" i="1"/>
  <c r="O2488" i="1"/>
  <c r="O2471" i="1"/>
  <c r="O2472" i="1"/>
  <c r="O2461" i="1"/>
  <c r="O2459" i="1"/>
  <c r="O2460" i="1"/>
  <c r="O2414" i="1"/>
  <c r="O2415" i="1"/>
  <c r="O2293" i="1"/>
  <c r="O2294" i="1"/>
  <c r="O2295" i="1"/>
  <c r="O2045" i="1"/>
  <c r="O2049" i="1"/>
  <c r="O2050" i="1"/>
  <c r="O2047" i="1"/>
  <c r="O2044" i="1"/>
  <c r="O1992" i="1"/>
  <c r="O1993" i="1"/>
  <c r="O1972" i="1"/>
  <c r="O1973" i="1"/>
  <c r="O1960" i="1"/>
  <c r="O1961" i="1"/>
  <c r="O1959" i="1"/>
  <c r="O1948" i="1"/>
  <c r="O1950" i="1"/>
  <c r="O1916" i="1"/>
  <c r="O1917" i="1"/>
  <c r="O1892" i="1"/>
  <c r="O1889" i="1"/>
  <c r="O1897" i="1"/>
  <c r="O1890" i="1"/>
  <c r="O1894" i="1"/>
  <c r="O1866" i="1"/>
  <c r="O1867" i="1"/>
  <c r="O1776" i="1"/>
  <c r="O1777" i="1"/>
  <c r="O1778" i="1"/>
  <c r="O1779" i="1"/>
  <c r="O1725" i="1"/>
  <c r="O1727" i="1"/>
  <c r="O1667" i="1"/>
  <c r="O1689" i="1"/>
  <c r="O1669" i="1"/>
  <c r="O1690" i="1"/>
  <c r="O1691" i="1"/>
  <c r="O1671" i="1"/>
  <c r="O1630" i="1"/>
  <c r="O1629" i="1"/>
  <c r="O1576" i="1"/>
  <c r="O1580" i="1"/>
  <c r="O1577" i="1"/>
  <c r="O1587" i="1"/>
  <c r="O1578" i="1"/>
  <c r="O1579" i="1"/>
  <c r="O1581" i="1"/>
  <c r="O1557" i="1"/>
  <c r="O1558" i="1"/>
  <c r="O1567" i="1"/>
  <c r="O1533" i="1"/>
  <c r="O1534" i="1"/>
  <c r="O1520" i="1"/>
  <c r="O1518" i="1"/>
  <c r="O1481" i="1"/>
  <c r="O1479" i="1"/>
  <c r="O1444" i="1"/>
  <c r="O1448" i="1"/>
  <c r="O1452" i="1"/>
  <c r="O1456" i="1"/>
  <c r="O1445" i="1"/>
  <c r="O1457" i="1"/>
  <c r="O1446" i="1"/>
  <c r="O1454" i="1"/>
  <c r="O1447" i="1"/>
  <c r="O1455" i="1"/>
  <c r="O1406" i="1"/>
  <c r="O1407" i="1"/>
  <c r="O1285" i="1"/>
  <c r="O1283" i="1"/>
  <c r="O1286" i="1"/>
  <c r="O1282" i="1"/>
  <c r="O1276" i="1"/>
  <c r="O1277" i="1"/>
  <c r="O1275" i="1"/>
  <c r="O1278" i="1"/>
  <c r="O1232" i="1"/>
  <c r="O1236" i="1"/>
  <c r="O1240" i="1"/>
  <c r="O1248" i="1"/>
  <c r="O1233" i="1"/>
  <c r="O1237" i="1"/>
  <c r="O1241" i="1"/>
  <c r="O1235" i="1"/>
  <c r="O1238" i="1"/>
  <c r="O1246" i="1"/>
  <c r="O1239" i="1"/>
  <c r="O1247" i="1"/>
  <c r="O1234" i="1"/>
  <c r="O1123" i="1"/>
  <c r="O1122" i="1"/>
  <c r="O1128" i="1"/>
  <c r="O1121" i="1"/>
  <c r="O1129" i="1"/>
  <c r="O1125" i="1"/>
  <c r="O1126" i="1"/>
  <c r="O1061" i="1"/>
  <c r="O1067" i="1"/>
  <c r="O1062" i="1"/>
  <c r="O848" i="1"/>
  <c r="O846" i="1"/>
  <c r="O679" i="1"/>
  <c r="O683" i="1"/>
  <c r="O687" i="1"/>
  <c r="O680" i="1"/>
  <c r="O684" i="1"/>
  <c r="O688" i="1"/>
  <c r="O665" i="1"/>
  <c r="O669" i="1"/>
  <c r="O678" i="1"/>
  <c r="O667" i="1"/>
  <c r="O668" i="1"/>
  <c r="O593" i="1"/>
  <c r="O597" i="1"/>
  <c r="O601" i="1"/>
  <c r="O645" i="1"/>
  <c r="O653" i="1"/>
  <c r="O594" i="1"/>
  <c r="O606" i="1"/>
  <c r="O638" i="1"/>
  <c r="O642" i="1"/>
  <c r="O646" i="1"/>
  <c r="O595" i="1"/>
  <c r="O603" i="1"/>
  <c r="O623" i="1"/>
  <c r="O643" i="1"/>
  <c r="O647" i="1"/>
  <c r="O655" i="1"/>
  <c r="O604" i="1"/>
  <c r="O652" i="1"/>
  <c r="O592" i="1"/>
  <c r="O608" i="1"/>
  <c r="O640" i="1"/>
  <c r="O649" i="1"/>
  <c r="O634" i="1"/>
  <c r="O767" i="1"/>
  <c r="O760" i="1"/>
  <c r="O834" i="1"/>
  <c r="O784" i="1"/>
  <c r="O844" i="1"/>
  <c r="O3700" i="1"/>
  <c r="O3610" i="1"/>
  <c r="O3878" i="1"/>
  <c r="O4692" i="1"/>
  <c r="O222" i="1"/>
  <c r="O230" i="1"/>
  <c r="O238" i="1"/>
  <c r="O262" i="1"/>
  <c r="O232" i="1"/>
  <c r="O240" i="1"/>
  <c r="O244" i="1"/>
  <c r="O268" i="1"/>
  <c r="O272" i="1"/>
  <c r="O300" i="1"/>
  <c r="O237" i="1"/>
  <c r="O261" i="1"/>
  <c r="O275" i="1"/>
  <c r="O286" i="1"/>
  <c r="O231" i="1"/>
  <c r="O239" i="1"/>
  <c r="O255" i="1"/>
  <c r="O263" i="1"/>
  <c r="O271" i="1"/>
  <c r="O287" i="1"/>
  <c r="O278" i="1"/>
  <c r="O290" i="1"/>
  <c r="O274" i="1"/>
  <c r="O251" i="1"/>
  <c r="O279" i="1"/>
  <c r="O301" i="1"/>
  <c r="O259" i="1"/>
  <c r="O122" i="1"/>
  <c r="O130" i="1"/>
  <c r="O120" i="1"/>
  <c r="O132" i="1"/>
  <c r="O136" i="1"/>
  <c r="O117" i="1"/>
  <c r="O121" i="1"/>
  <c r="O129" i="1"/>
  <c r="O135" i="1"/>
  <c r="O1428" i="1"/>
  <c r="O2005" i="1"/>
  <c r="O2032" i="1"/>
  <c r="O2121" i="1"/>
  <c r="O2377" i="1"/>
  <c r="O2381" i="1"/>
  <c r="O2062" i="1"/>
  <c r="O2122" i="1"/>
  <c r="O2366" i="1"/>
  <c r="O2374" i="1"/>
  <c r="O2378" i="1"/>
  <c r="O2390" i="1"/>
  <c r="O2418" i="1"/>
  <c r="O2119" i="1"/>
  <c r="O2375" i="1"/>
  <c r="O2379" i="1"/>
  <c r="O2348" i="1"/>
  <c r="O2380" i="1"/>
  <c r="O2412" i="1"/>
  <c r="O2772" i="1"/>
  <c r="O2120" i="1"/>
  <c r="O2184" i="1"/>
  <c r="O2376" i="1"/>
  <c r="O3051" i="1"/>
  <c r="O396" i="1"/>
  <c r="O472" i="1"/>
  <c r="O488" i="1"/>
  <c r="O536" i="1"/>
  <c r="O353" i="1"/>
  <c r="O690" i="1"/>
  <c r="O750" i="1"/>
  <c r="O219" i="1"/>
  <c r="O607" i="1"/>
  <c r="O1244" i="1"/>
  <c r="O1300" i="1"/>
  <c r="O1153" i="1"/>
  <c r="O2" i="1"/>
  <c r="O3" i="1"/>
  <c r="O4" i="1"/>
  <c r="O5" i="1"/>
  <c r="O3572" i="1"/>
  <c r="O3939" i="1"/>
  <c r="O3271" i="1"/>
  <c r="O4567" i="1"/>
  <c r="O4321" i="1"/>
  <c r="O417" i="1"/>
  <c r="O651" i="1"/>
  <c r="O1119" i="1"/>
  <c r="O888" i="1"/>
  <c r="O1245" i="1"/>
  <c r="O4212" i="1"/>
  <c r="O3905" i="1"/>
  <c r="O1301" i="1"/>
  <c r="O1325" i="1"/>
  <c r="O1369" i="1"/>
  <c r="O1355" i="1"/>
  <c r="O1459" i="1"/>
  <c r="O1956" i="1"/>
  <c r="O1647" i="1"/>
  <c r="O1945" i="1"/>
  <c r="O1997" i="1"/>
  <c r="O1982" i="1"/>
  <c r="O2057" i="1"/>
  <c r="O2061" i="1"/>
  <c r="O2266" i="1"/>
  <c r="O1983" i="1"/>
  <c r="O194" i="1"/>
  <c r="O99" i="1"/>
  <c r="O112" i="1"/>
  <c r="O400" i="1"/>
  <c r="O444" i="1"/>
  <c r="O294" i="1"/>
  <c r="O386" i="1"/>
  <c r="O518" i="1"/>
  <c r="O483" i="1"/>
  <c r="O8756" i="1"/>
  <c r="O9000" i="1"/>
  <c r="O9196" i="1"/>
  <c r="O9484" i="1"/>
  <c r="O9017" i="1"/>
  <c r="O9153" i="1"/>
  <c r="O9182" i="1"/>
  <c r="O9626" i="1"/>
  <c r="O8515" i="1"/>
  <c r="O8607" i="1"/>
  <c r="O8955" i="1"/>
  <c r="O8979" i="1"/>
  <c r="O9383" i="1"/>
  <c r="O12616" i="1"/>
  <c r="O12604" i="1"/>
  <c r="O12592" i="1"/>
  <c r="O12580" i="1"/>
  <c r="O12572" i="1"/>
  <c r="O12568" i="1"/>
  <c r="O12564" i="1"/>
  <c r="O12556" i="1"/>
  <c r="O12548" i="1"/>
  <c r="O12540" i="1"/>
  <c r="O12536" i="1"/>
  <c r="O12532" i="1"/>
  <c r="O12528" i="1"/>
  <c r="O12524" i="1"/>
  <c r="O12520" i="1"/>
  <c r="O12516" i="1"/>
  <c r="O12512" i="1"/>
  <c r="O12480" i="1"/>
  <c r="O12476" i="1"/>
  <c r="O12472" i="1"/>
  <c r="O12468" i="1"/>
  <c r="O12464" i="1"/>
  <c r="O12460" i="1"/>
  <c r="O12456" i="1"/>
  <c r="O12452" i="1"/>
  <c r="O12448" i="1"/>
  <c r="O12444" i="1"/>
  <c r="O12424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8" i="1"/>
  <c r="O12364" i="1"/>
  <c r="O12360" i="1"/>
  <c r="O12356" i="1"/>
  <c r="O12352" i="1"/>
  <c r="O12348" i="1"/>
  <c r="O12344" i="1"/>
  <c r="O12340" i="1"/>
  <c r="O12336" i="1"/>
  <c r="O12304" i="1"/>
  <c r="O12300" i="1"/>
  <c r="O12296" i="1"/>
  <c r="O12292" i="1"/>
  <c r="O12288" i="1"/>
  <c r="O12284" i="1"/>
  <c r="O12280" i="1"/>
  <c r="O12276" i="1"/>
  <c r="O12272" i="1"/>
  <c r="O12268" i="1"/>
  <c r="O12264" i="1"/>
  <c r="O12260" i="1"/>
  <c r="O12256" i="1"/>
  <c r="O12252" i="1"/>
  <c r="O12248" i="1"/>
  <c r="O12244" i="1"/>
  <c r="O12240" i="1"/>
  <c r="O12236" i="1"/>
  <c r="O12232" i="1"/>
  <c r="O12228" i="1"/>
  <c r="O12224" i="1"/>
  <c r="O12220" i="1"/>
  <c r="O12216" i="1"/>
  <c r="O12212" i="1"/>
  <c r="O12208" i="1"/>
  <c r="O12204" i="1"/>
  <c r="O12200" i="1"/>
  <c r="O12196" i="1"/>
  <c r="O12192" i="1"/>
  <c r="O12188" i="1"/>
  <c r="O12184" i="1"/>
  <c r="O12124" i="1"/>
  <c r="O12120" i="1"/>
  <c r="O12116" i="1"/>
  <c r="O12112" i="1"/>
  <c r="O12108" i="1"/>
  <c r="O12104" i="1"/>
  <c r="O12100" i="1"/>
  <c r="O12096" i="1"/>
  <c r="O12092" i="1"/>
  <c r="O12088" i="1"/>
  <c r="O12084" i="1"/>
  <c r="O12080" i="1"/>
  <c r="O12076" i="1"/>
  <c r="O12072" i="1"/>
  <c r="O12068" i="1"/>
  <c r="O12064" i="1"/>
  <c r="O12060" i="1"/>
  <c r="O12056" i="1"/>
  <c r="O12052" i="1"/>
  <c r="O12048" i="1"/>
  <c r="O12044" i="1"/>
  <c r="O12040" i="1"/>
  <c r="O12036" i="1"/>
  <c r="O12032" i="1"/>
  <c r="O12028" i="1"/>
  <c r="O12024" i="1"/>
  <c r="O12020" i="1"/>
  <c r="O12016" i="1"/>
  <c r="O11988" i="1"/>
  <c r="O11956" i="1"/>
  <c r="O11952" i="1"/>
  <c r="O11948" i="1"/>
  <c r="O11944" i="1"/>
  <c r="O11928" i="1"/>
  <c r="O11924" i="1"/>
  <c r="O11920" i="1"/>
  <c r="O11916" i="1"/>
  <c r="O11912" i="1"/>
  <c r="O11904" i="1"/>
  <c r="O11900" i="1"/>
  <c r="O11896" i="1"/>
  <c r="O11892" i="1"/>
  <c r="O11844" i="1"/>
  <c r="O11840" i="1"/>
  <c r="O11836" i="1"/>
  <c r="O11832" i="1"/>
  <c r="O11828" i="1"/>
  <c r="O11824" i="1"/>
  <c r="O11820" i="1"/>
  <c r="O11816" i="1"/>
  <c r="O11812" i="1"/>
  <c r="O11808" i="1"/>
  <c r="O11804" i="1"/>
  <c r="O11800" i="1"/>
  <c r="O11796" i="1"/>
  <c r="O11792" i="1"/>
  <c r="O11788" i="1"/>
  <c r="O11784" i="1"/>
  <c r="O11780" i="1"/>
  <c r="O11776" i="1"/>
  <c r="O11772" i="1"/>
  <c r="O11768" i="1"/>
  <c r="O11764" i="1"/>
  <c r="O11760" i="1"/>
  <c r="O11756" i="1"/>
  <c r="O11752" i="1"/>
  <c r="O11748" i="1"/>
  <c r="O11744" i="1"/>
  <c r="O11740" i="1"/>
  <c r="O11736" i="1"/>
  <c r="O11732" i="1"/>
  <c r="O11728" i="1"/>
  <c r="O11724" i="1"/>
  <c r="O11720" i="1"/>
  <c r="O11716" i="1"/>
  <c r="O11712" i="1"/>
  <c r="O11708" i="1"/>
  <c r="O11704" i="1"/>
  <c r="O11700" i="1"/>
  <c r="O11632" i="1"/>
  <c r="O11628" i="1"/>
  <c r="O11624" i="1"/>
  <c r="O11620" i="1"/>
  <c r="O11608" i="1"/>
  <c r="O11604" i="1"/>
  <c r="O11600" i="1"/>
  <c r="O11568" i="1"/>
  <c r="O11564" i="1"/>
  <c r="O11560" i="1"/>
  <c r="O11556" i="1"/>
  <c r="O11552" i="1"/>
  <c r="O11548" i="1"/>
  <c r="O11544" i="1"/>
  <c r="O11540" i="1"/>
  <c r="O11536" i="1"/>
  <c r="O11524" i="1"/>
  <c r="O11520" i="1"/>
  <c r="O11516" i="1"/>
  <c r="O11512" i="1"/>
  <c r="O11492" i="1"/>
  <c r="O11488" i="1"/>
  <c r="O11484" i="1"/>
  <c r="O11480" i="1"/>
  <c r="O11476" i="1"/>
  <c r="O11472" i="1"/>
  <c r="O11468" i="1"/>
  <c r="O11464" i="1"/>
  <c r="O11460" i="1"/>
  <c r="O11456" i="1"/>
  <c r="O11436" i="1"/>
  <c r="O11432" i="1"/>
  <c r="O11428" i="1"/>
  <c r="O11424" i="1"/>
  <c r="O11420" i="1"/>
  <c r="O11416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56" i="1"/>
  <c r="O11352" i="1"/>
  <c r="O11348" i="1"/>
  <c r="O11316" i="1"/>
  <c r="O11312" i="1"/>
  <c r="O11308" i="1"/>
  <c r="O11304" i="1"/>
  <c r="O11300" i="1"/>
  <c r="O11296" i="1"/>
  <c r="O11292" i="1"/>
  <c r="O11268" i="1"/>
  <c r="O11264" i="1"/>
  <c r="O11260" i="1"/>
  <c r="O11256" i="1"/>
  <c r="O11252" i="1"/>
  <c r="O11248" i="1"/>
  <c r="O11236" i="1"/>
  <c r="O11232" i="1"/>
  <c r="O11228" i="1"/>
  <c r="O11224" i="1"/>
  <c r="O11220" i="1"/>
  <c r="O11212" i="1"/>
  <c r="O11180" i="1"/>
  <c r="O11176" i="1"/>
  <c r="O11172" i="1"/>
  <c r="O11168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4" i="1"/>
  <c r="O11040" i="1"/>
  <c r="O11028" i="1"/>
  <c r="O11008" i="1"/>
  <c r="O11004" i="1"/>
  <c r="O11000" i="1"/>
  <c r="O10992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52" i="1"/>
  <c r="O10848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0" i="1"/>
  <c r="O10536" i="1"/>
  <c r="O10532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9208" i="1"/>
  <c r="O9212" i="1"/>
  <c r="O9216" i="1"/>
  <c r="O9220" i="1"/>
  <c r="O9224" i="1"/>
  <c r="O9228" i="1"/>
  <c r="O9232" i="1"/>
  <c r="O9209" i="1"/>
  <c r="O9213" i="1"/>
  <c r="O9217" i="1"/>
  <c r="O9221" i="1"/>
  <c r="O9225" i="1"/>
  <c r="O9229" i="1"/>
  <c r="O9206" i="1"/>
  <c r="O9210" i="1"/>
  <c r="O9214" i="1"/>
  <c r="O9218" i="1"/>
  <c r="O9222" i="1"/>
  <c r="O9226" i="1"/>
  <c r="O9230" i="1"/>
  <c r="O9207" i="1"/>
  <c r="O9211" i="1"/>
  <c r="O9215" i="1"/>
  <c r="O9219" i="1"/>
  <c r="O9223" i="1"/>
  <c r="O9227" i="1"/>
  <c r="O9231" i="1"/>
  <c r="O1555" i="1"/>
  <c r="O1864" i="1"/>
  <c r="O1926" i="1"/>
  <c r="O2042" i="1"/>
  <c r="O2040" i="1"/>
  <c r="O2137" i="1"/>
  <c r="O1863" i="1"/>
  <c r="O1927" i="1"/>
  <c r="O2479" i="1"/>
  <c r="O3336" i="1"/>
  <c r="O1104" i="1"/>
  <c r="O2117" i="1"/>
  <c r="O2221" i="1"/>
  <c r="O2777" i="1"/>
  <c r="O2694" i="1"/>
  <c r="O2738" i="1"/>
  <c r="O3143" i="1"/>
  <c r="O3603" i="1"/>
  <c r="O8936" i="1"/>
  <c r="O8937" i="1"/>
  <c r="O8935" i="1"/>
  <c r="O3532" i="1"/>
  <c r="O3680" i="1"/>
  <c r="O3788" i="1"/>
  <c r="O4036" i="1"/>
  <c r="O3369" i="1"/>
  <c r="O3649" i="1"/>
  <c r="O3681" i="1"/>
  <c r="O3789" i="1"/>
  <c r="O3997" i="1"/>
  <c r="O3682" i="1"/>
  <c r="O3730" i="1"/>
  <c r="O3786" i="1"/>
  <c r="O4082" i="1"/>
  <c r="O4147" i="1"/>
  <c r="O3335" i="1"/>
  <c r="O3623" i="1"/>
  <c r="O3403" i="1"/>
  <c r="O3787" i="1"/>
  <c r="O4293" i="1"/>
  <c r="O8524" i="1"/>
  <c r="O8528" i="1"/>
  <c r="O8532" i="1"/>
  <c r="O8521" i="1"/>
  <c r="O8525" i="1"/>
  <c r="O8529" i="1"/>
  <c r="O8533" i="1"/>
  <c r="O8522" i="1"/>
  <c r="O8526" i="1"/>
  <c r="O8530" i="1"/>
  <c r="O8523" i="1"/>
  <c r="O8527" i="1"/>
  <c r="O8531" i="1"/>
  <c r="O1968" i="1"/>
  <c r="O1913" i="1"/>
  <c r="O1432" i="1"/>
  <c r="O1608" i="1"/>
  <c r="O1545" i="1"/>
  <c r="O1728" i="1"/>
  <c r="O1732" i="1"/>
  <c r="O1756" i="1"/>
  <c r="O1760" i="1"/>
  <c r="O1764" i="1"/>
  <c r="O1800" i="1"/>
  <c r="O1908" i="1"/>
  <c r="O1626" i="1"/>
  <c r="O1753" i="1"/>
  <c r="O1801" i="1"/>
  <c r="O1989" i="1"/>
  <c r="O1706" i="1"/>
  <c r="O1726" i="1"/>
  <c r="O1814" i="1"/>
  <c r="O1854" i="1"/>
  <c r="O1858" i="1"/>
  <c r="O1986" i="1"/>
  <c r="O1639" i="1"/>
  <c r="O1719" i="1"/>
  <c r="O1799" i="1"/>
  <c r="O1895" i="1"/>
  <c r="O1645" i="1"/>
  <c r="O1739" i="1"/>
  <c r="O2224" i="1"/>
  <c r="O3022" i="1"/>
  <c r="O2259" i="1"/>
  <c r="O1887" i="1"/>
  <c r="O564" i="1"/>
  <c r="O521" i="1"/>
  <c r="O541" i="1"/>
  <c r="O574" i="1"/>
  <c r="O677" i="1"/>
  <c r="O817" i="1"/>
  <c r="O961" i="1"/>
  <c r="O1029" i="1"/>
  <c r="O622" i="1"/>
  <c r="O654" i="1"/>
  <c r="O883" i="1"/>
  <c r="O1163" i="1"/>
  <c r="O1284" i="1"/>
  <c r="O1312" i="1"/>
  <c r="O1472" i="1"/>
  <c r="O1632" i="1"/>
  <c r="O1668" i="1"/>
  <c r="O549" i="1"/>
  <c r="O1441" i="1"/>
  <c r="O1064" i="1"/>
  <c r="O1199" i="1"/>
  <c r="O1949" i="1"/>
  <c r="O1675" i="1"/>
  <c r="O1346" i="1"/>
  <c r="O1354" i="1"/>
  <c r="O1618" i="1"/>
  <c r="O2039" i="1"/>
  <c r="O401" i="1"/>
  <c r="O467" i="1"/>
  <c r="O487" i="1"/>
  <c r="O887" i="1"/>
  <c r="O624" i="1"/>
  <c r="O1078" i="1"/>
  <c r="O1642" i="1"/>
  <c r="O2209" i="1"/>
  <c r="O2397" i="1"/>
  <c r="O2364" i="1"/>
  <c r="O2208" i="1"/>
  <c r="O2320" i="1"/>
  <c r="O1161" i="1"/>
  <c r="O1564" i="1"/>
  <c r="O1616" i="1"/>
  <c r="O1158" i="1"/>
  <c r="O1389" i="1"/>
  <c r="O1529" i="1"/>
  <c r="O1641" i="1"/>
  <c r="O1772" i="1"/>
  <c r="O1773" i="1"/>
  <c r="O1793" i="1"/>
  <c r="O1794" i="1"/>
  <c r="O2065" i="1"/>
  <c r="O2193" i="1"/>
  <c r="O2585" i="1"/>
  <c r="O2607" i="1"/>
  <c r="O1242" i="1"/>
  <c r="O2608" i="1"/>
  <c r="O1871" i="1"/>
  <c r="O10200" i="1"/>
  <c r="O10204" i="1"/>
  <c r="O10208" i="1"/>
  <c r="O10212" i="1"/>
  <c r="O10216" i="1"/>
  <c r="O10201" i="1"/>
  <c r="O10205" i="1"/>
  <c r="O10209" i="1"/>
  <c r="O10213" i="1"/>
  <c r="O10217" i="1"/>
  <c r="O10221" i="1"/>
  <c r="O10198" i="1"/>
  <c r="O10202" i="1"/>
  <c r="O10206" i="1"/>
  <c r="O10210" i="1"/>
  <c r="O10214" i="1"/>
  <c r="O10218" i="1"/>
  <c r="O10222" i="1"/>
  <c r="O10199" i="1"/>
  <c r="O10203" i="1"/>
  <c r="O10207" i="1"/>
  <c r="O10211" i="1"/>
  <c r="O10215" i="1"/>
  <c r="O10219" i="1"/>
  <c r="O10223" i="1"/>
  <c r="O9872" i="1"/>
  <c r="O9876" i="1"/>
  <c r="O9880" i="1"/>
  <c r="O9869" i="1"/>
  <c r="O9873" i="1"/>
  <c r="O9877" i="1"/>
  <c r="O9881" i="1"/>
  <c r="O9870" i="1"/>
  <c r="O9874" i="1"/>
  <c r="O9878" i="1"/>
  <c r="O9871" i="1"/>
  <c r="O9875" i="1"/>
  <c r="O9879" i="1"/>
  <c r="O1843" i="1"/>
  <c r="O3017" i="1"/>
  <c r="O9748" i="1"/>
  <c r="O9752" i="1"/>
  <c r="O9749" i="1"/>
  <c r="O9753" i="1"/>
  <c r="O9750" i="1"/>
  <c r="O9754" i="1"/>
  <c r="O9747" i="1"/>
  <c r="O9751" i="1"/>
  <c r="O214" i="1"/>
  <c r="O196" i="1"/>
  <c r="O204" i="1"/>
  <c r="O248" i="1"/>
  <c r="O336" i="1"/>
  <c r="O452" i="1"/>
  <c r="O476" i="1"/>
  <c r="O445" i="1"/>
  <c r="O493" i="1"/>
  <c r="O462" i="1"/>
  <c r="O526" i="1"/>
  <c r="O463" i="1"/>
  <c r="O589" i="1"/>
  <c r="O211" i="1"/>
  <c r="O9200" i="1"/>
  <c r="O9204" i="1"/>
  <c r="O9201" i="1"/>
  <c r="O9205" i="1"/>
  <c r="O9202" i="1"/>
  <c r="O9203" i="1"/>
  <c r="O1139" i="1"/>
  <c r="O1143" i="1"/>
  <c r="O1138" i="1"/>
  <c r="O1144" i="1"/>
  <c r="O1142" i="1"/>
  <c r="O1437" i="1"/>
  <c r="O1565" i="1"/>
  <c r="O1004" i="1"/>
  <c r="O1435" i="1"/>
  <c r="O2008" i="1"/>
  <c r="O2012" i="1"/>
  <c r="O1140" i="1"/>
  <c r="O1566" i="1"/>
  <c r="O2009" i="1"/>
  <c r="O2013" i="1"/>
  <c r="O2017" i="1"/>
  <c r="O2021" i="1"/>
  <c r="O2025" i="1"/>
  <c r="O2029" i="1"/>
  <c r="O1098" i="1"/>
  <c r="O1141" i="1"/>
  <c r="O1627" i="1"/>
  <c r="O2006" i="1"/>
  <c r="O2010" i="1"/>
  <c r="O2014" i="1"/>
  <c r="O2018" i="1"/>
  <c r="O2022" i="1"/>
  <c r="O2026" i="1"/>
  <c r="O2030" i="1"/>
  <c r="O2016" i="1"/>
  <c r="O2024" i="1"/>
  <c r="O2007" i="1"/>
  <c r="O2019" i="1"/>
  <c r="O2027" i="1"/>
  <c r="O2011" i="1"/>
  <c r="O2020" i="1"/>
  <c r="O2028" i="1"/>
  <c r="O2015" i="1"/>
  <c r="O2023" i="1"/>
  <c r="O2031" i="1"/>
  <c r="O9008" i="1"/>
  <c r="O9009" i="1"/>
  <c r="O9006" i="1"/>
  <c r="O9007" i="1"/>
  <c r="O8944" i="1"/>
  <c r="O8948" i="1"/>
  <c r="O8952" i="1"/>
  <c r="O8956" i="1"/>
  <c r="O8945" i="1"/>
  <c r="O8949" i="1"/>
  <c r="O8953" i="1"/>
  <c r="O8946" i="1"/>
  <c r="O8950" i="1"/>
  <c r="O8954" i="1"/>
  <c r="O8943" i="1"/>
  <c r="O8947" i="1"/>
  <c r="O8951" i="1"/>
  <c r="O8816" i="1"/>
  <c r="O8820" i="1"/>
  <c r="O8824" i="1"/>
  <c r="O8828" i="1"/>
  <c r="O8817" i="1"/>
  <c r="O8821" i="1"/>
  <c r="O8825" i="1"/>
  <c r="O8818" i="1"/>
  <c r="O8822" i="1"/>
  <c r="O8826" i="1"/>
  <c r="O8815" i="1"/>
  <c r="O8819" i="1"/>
  <c r="O8823" i="1"/>
  <c r="O8827" i="1"/>
  <c r="O8768" i="1"/>
  <c r="O8772" i="1"/>
  <c r="O8776" i="1"/>
  <c r="O8780" i="1"/>
  <c r="O8769" i="1"/>
  <c r="O8773" i="1"/>
  <c r="O8777" i="1"/>
  <c r="O8770" i="1"/>
  <c r="O8774" i="1"/>
  <c r="O8778" i="1"/>
  <c r="O8771" i="1"/>
  <c r="O8775" i="1"/>
  <c r="O8779" i="1"/>
  <c r="O8672" i="1"/>
  <c r="O8676" i="1"/>
  <c r="O8669" i="1"/>
  <c r="O8673" i="1"/>
  <c r="O8677" i="1"/>
  <c r="O8670" i="1"/>
  <c r="O8674" i="1"/>
  <c r="O8678" i="1"/>
  <c r="O8671" i="1"/>
  <c r="O8675" i="1"/>
  <c r="O8679" i="1"/>
  <c r="O198" i="1"/>
  <c r="O223" i="1"/>
  <c r="O641" i="1"/>
  <c r="O915" i="1"/>
  <c r="O768" i="1"/>
  <c r="O3284" i="1"/>
  <c r="O4947" i="1"/>
  <c r="O8432" i="1"/>
  <c r="O8436" i="1"/>
  <c r="O8440" i="1"/>
  <c r="O8444" i="1"/>
  <c r="O8448" i="1"/>
  <c r="O8429" i="1"/>
  <c r="O8433" i="1"/>
  <c r="O8437" i="1"/>
  <c r="O8441" i="1"/>
  <c r="O8445" i="1"/>
  <c r="O8449" i="1"/>
  <c r="O8430" i="1"/>
  <c r="O8434" i="1"/>
  <c r="O8438" i="1"/>
  <c r="O8442" i="1"/>
  <c r="O8446" i="1"/>
  <c r="O8431" i="1"/>
  <c r="O8435" i="1"/>
  <c r="O8439" i="1"/>
  <c r="O8443" i="1"/>
  <c r="O8447" i="1"/>
  <c r="O8176" i="1"/>
  <c r="O8180" i="1"/>
  <c r="O8184" i="1"/>
  <c r="O8177" i="1"/>
  <c r="O8181" i="1"/>
  <c r="O8185" i="1"/>
  <c r="O8178" i="1"/>
  <c r="O8182" i="1"/>
  <c r="O8186" i="1"/>
  <c r="O8175" i="1"/>
  <c r="O8179" i="1"/>
  <c r="O8183" i="1"/>
  <c r="O8187" i="1"/>
  <c r="O8088" i="1"/>
  <c r="O8092" i="1"/>
  <c r="O8096" i="1"/>
  <c r="O8100" i="1"/>
  <c r="O8089" i="1"/>
  <c r="O8093" i="1"/>
  <c r="O8097" i="1"/>
  <c r="O8101" i="1"/>
  <c r="O8090" i="1"/>
  <c r="O8094" i="1"/>
  <c r="O8098" i="1"/>
  <c r="O8102" i="1"/>
  <c r="O8087" i="1"/>
  <c r="O8091" i="1"/>
  <c r="O8095" i="1"/>
  <c r="O8099" i="1"/>
  <c r="O7956" i="1"/>
  <c r="O7960" i="1"/>
  <c r="O7964" i="1"/>
  <c r="O7968" i="1"/>
  <c r="O7972" i="1"/>
  <c r="O7976" i="1"/>
  <c r="O7980" i="1"/>
  <c r="O7957" i="1"/>
  <c r="O7961" i="1"/>
  <c r="O7965" i="1"/>
  <c r="O7969" i="1"/>
  <c r="O7973" i="1"/>
  <c r="O7977" i="1"/>
  <c r="O7981" i="1"/>
  <c r="O7958" i="1"/>
  <c r="O7962" i="1"/>
  <c r="O7966" i="1"/>
  <c r="O7970" i="1"/>
  <c r="O7974" i="1"/>
  <c r="O7978" i="1"/>
  <c r="O7955" i="1"/>
  <c r="O7959" i="1"/>
  <c r="O7963" i="1"/>
  <c r="O7967" i="1"/>
  <c r="O7971" i="1"/>
  <c r="O7975" i="1"/>
  <c r="O7979" i="1"/>
  <c r="O7864" i="1"/>
  <c r="O7863" i="1"/>
  <c r="O62" i="1"/>
  <c r="O170" i="1"/>
  <c r="O27" i="1"/>
  <c r="O119" i="1"/>
  <c r="O88" i="1"/>
  <c r="O176" i="1"/>
  <c r="O45" i="1"/>
  <c r="O57" i="1"/>
  <c r="O93" i="1"/>
  <c r="O201" i="1"/>
  <c r="O209" i="1"/>
  <c r="O218" i="1"/>
  <c r="O246" i="1"/>
  <c r="O280" i="1"/>
  <c r="O157" i="1"/>
  <c r="O205" i="1"/>
  <c r="O281" i="1"/>
  <c r="O441" i="1"/>
  <c r="O485" i="1"/>
  <c r="O406" i="1"/>
  <c r="O615" i="1"/>
  <c r="O1380" i="1"/>
  <c r="O800" i="1"/>
  <c r="O958" i="1"/>
  <c r="O1702" i="1"/>
  <c r="O1183" i="1"/>
  <c r="O52" i="1"/>
  <c r="O420" i="1"/>
  <c r="O568" i="1"/>
  <c r="O477" i="1"/>
  <c r="O478" i="1"/>
  <c r="O506" i="1"/>
  <c r="O235" i="1"/>
  <c r="O909" i="1"/>
  <c r="O338" i="1"/>
  <c r="O561" i="1"/>
  <c r="O146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O6602" i="1"/>
  <c r="O6606" i="1"/>
  <c r="O6610" i="1"/>
  <c r="O6614" i="1"/>
  <c r="O6618" i="1"/>
  <c r="O6622" i="1"/>
  <c r="O6626" i="1"/>
  <c r="O6630" i="1"/>
  <c r="O6634" i="1"/>
  <c r="O6638" i="1"/>
  <c r="O6642" i="1"/>
  <c r="O6535" i="1"/>
  <c r="O6539" i="1"/>
  <c r="O6547" i="1"/>
  <c r="O6551" i="1"/>
  <c r="O6555" i="1"/>
  <c r="O6559" i="1"/>
  <c r="O6563" i="1"/>
  <c r="O6567" i="1"/>
  <c r="O6571" i="1"/>
  <c r="O6575" i="1"/>
  <c r="O6579" i="1"/>
  <c r="O6583" i="1"/>
  <c r="O6587" i="1"/>
  <c r="O6591" i="1"/>
  <c r="O6595" i="1"/>
  <c r="O6599" i="1"/>
  <c r="O6603" i="1"/>
  <c r="O6607" i="1"/>
  <c r="O6611" i="1"/>
  <c r="O6615" i="1"/>
  <c r="O6619" i="1"/>
  <c r="O6623" i="1"/>
  <c r="O6627" i="1"/>
  <c r="O6631" i="1"/>
  <c r="O6635" i="1"/>
  <c r="O6639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604" i="1"/>
  <c r="O6608" i="1"/>
  <c r="O6612" i="1"/>
  <c r="O6616" i="1"/>
  <c r="O6620" i="1"/>
  <c r="O6628" i="1"/>
  <c r="O6632" i="1"/>
  <c r="O6636" i="1"/>
  <c r="O6640" i="1"/>
  <c r="O6537" i="1"/>
  <c r="O6541" i="1"/>
  <c r="O6545" i="1"/>
  <c r="O6549" i="1"/>
  <c r="O6553" i="1"/>
  <c r="O6557" i="1"/>
  <c r="O6561" i="1"/>
  <c r="O6565" i="1"/>
  <c r="O6569" i="1"/>
  <c r="O6573" i="1"/>
  <c r="O6577" i="1"/>
  <c r="O6581" i="1"/>
  <c r="O6585" i="1"/>
  <c r="O6589" i="1"/>
  <c r="O6593" i="1"/>
  <c r="O6597" i="1"/>
  <c r="O6601" i="1"/>
  <c r="O6605" i="1"/>
  <c r="O6609" i="1"/>
  <c r="O6613" i="1"/>
  <c r="O6617" i="1"/>
  <c r="O6621" i="1"/>
  <c r="O6625" i="1"/>
  <c r="O6629" i="1"/>
  <c r="O6633" i="1"/>
  <c r="O6637" i="1"/>
  <c r="O6641" i="1"/>
  <c r="O6179" i="1"/>
  <c r="O6176" i="1"/>
  <c r="O6177" i="1"/>
  <c r="O6178" i="1"/>
  <c r="O6147" i="1"/>
  <c r="O6151" i="1"/>
  <c r="O6155" i="1"/>
  <c r="O6159" i="1"/>
  <c r="O6148" i="1"/>
  <c r="O6152" i="1"/>
  <c r="O6156" i="1"/>
  <c r="O6160" i="1"/>
  <c r="O6149" i="1"/>
  <c r="O6153" i="1"/>
  <c r="O6157" i="1"/>
  <c r="O6161" i="1"/>
  <c r="O6150" i="1"/>
  <c r="O6154" i="1"/>
  <c r="O6158" i="1"/>
  <c r="O6048" i="1"/>
  <c r="O6049" i="1"/>
  <c r="O6050" i="1"/>
  <c r="O5883" i="1"/>
  <c r="O5887" i="1"/>
  <c r="O5884" i="1"/>
  <c r="O5888" i="1"/>
  <c r="O5885" i="1"/>
  <c r="O5882" i="1"/>
  <c r="O5886" i="1"/>
  <c r="O5699" i="1"/>
  <c r="O5703" i="1"/>
  <c r="O5707" i="1"/>
  <c r="O5696" i="1"/>
  <c r="O5700" i="1"/>
  <c r="O5704" i="1"/>
  <c r="O5708" i="1"/>
  <c r="O5701" i="1"/>
  <c r="O5705" i="1"/>
  <c r="O5698" i="1"/>
  <c r="O5702" i="1"/>
  <c r="O5706" i="1"/>
  <c r="O5635" i="1"/>
  <c r="O5636" i="1"/>
  <c r="O5634" i="1"/>
  <c r="O5619" i="1"/>
  <c r="O5623" i="1"/>
  <c r="O5620" i="1"/>
  <c r="O5624" i="1"/>
  <c r="O5621" i="1"/>
  <c r="O5622" i="1"/>
  <c r="O5591" i="1"/>
  <c r="O5588" i="1"/>
  <c r="O5589" i="1"/>
  <c r="O5590" i="1"/>
  <c r="O5555" i="1"/>
  <c r="O5559" i="1"/>
  <c r="O5556" i="1"/>
  <c r="O5558" i="1"/>
  <c r="O5508" i="1"/>
  <c r="O5509" i="1"/>
  <c r="O5447" i="1"/>
  <c r="O5448" i="1"/>
  <c r="O5445" i="1"/>
  <c r="O5449" i="1"/>
  <c r="O5446" i="1"/>
  <c r="O5407" i="1"/>
  <c r="O5411" i="1"/>
  <c r="O5415" i="1"/>
  <c r="O5419" i="1"/>
  <c r="O5408" i="1"/>
  <c r="O5412" i="1"/>
  <c r="O5416" i="1"/>
  <c r="O5409" i="1"/>
  <c r="O5413" i="1"/>
  <c r="O5417" i="1"/>
  <c r="O5406" i="1"/>
  <c r="O5410" i="1"/>
  <c r="O5414" i="1"/>
  <c r="O5418" i="1"/>
  <c r="O5339" i="1"/>
  <c r="O5340" i="1"/>
  <c r="O5337" i="1"/>
  <c r="O5341" i="1"/>
  <c r="O5338" i="1"/>
  <c r="O5342" i="1"/>
  <c r="O5287" i="1"/>
  <c r="O5291" i="1"/>
  <c r="O5295" i="1"/>
  <c r="O5299" i="1"/>
  <c r="O5303" i="1"/>
  <c r="O5284" i="1"/>
  <c r="O5288" i="1"/>
  <c r="O5292" i="1"/>
  <c r="O5296" i="1"/>
  <c r="O5300" i="1"/>
  <c r="O5304" i="1"/>
  <c r="O5285" i="1"/>
  <c r="O5289" i="1"/>
  <c r="O5293" i="1"/>
  <c r="O5297" i="1"/>
  <c r="O5301" i="1"/>
  <c r="O5305" i="1"/>
  <c r="O5286" i="1"/>
  <c r="O5290" i="1"/>
  <c r="O5294" i="1"/>
  <c r="O5298" i="1"/>
  <c r="O5302" i="1"/>
  <c r="O5306" i="1"/>
  <c r="O5223" i="1"/>
  <c r="O5227" i="1"/>
  <c r="O5224" i="1"/>
  <c r="O5228" i="1"/>
  <c r="O5225" i="1"/>
  <c r="O5229" i="1"/>
  <c r="O5226" i="1"/>
  <c r="O5155" i="1"/>
  <c r="O5159" i="1"/>
  <c r="O5156" i="1"/>
  <c r="O5160" i="1"/>
  <c r="O5153" i="1"/>
  <c r="O5157" i="1"/>
  <c r="O5161" i="1"/>
  <c r="O5154" i="1"/>
  <c r="O5158" i="1"/>
  <c r="O5162" i="1"/>
  <c r="O5018" i="1"/>
  <c r="O5019" i="1"/>
  <c r="O4611" i="1"/>
  <c r="O4612" i="1"/>
  <c r="O4613" i="1"/>
  <c r="O4610" i="1"/>
  <c r="O1095" i="1"/>
  <c r="O1304" i="1"/>
  <c r="O1508" i="1"/>
  <c r="O1700" i="1"/>
  <c r="O1094" i="1"/>
  <c r="O1124" i="1"/>
  <c r="O1305" i="1"/>
  <c r="O1449" i="1"/>
  <c r="O1509" i="1"/>
  <c r="O1699" i="1"/>
  <c r="O1590" i="1"/>
  <c r="O1450" i="1"/>
  <c r="O2075" i="1"/>
  <c r="O70" i="1"/>
  <c r="O736" i="1"/>
  <c r="O144" i="1"/>
  <c r="O296" i="1"/>
  <c r="O308" i="1"/>
  <c r="O269" i="1"/>
  <c r="O297" i="1"/>
  <c r="O372" i="1"/>
  <c r="O544" i="1"/>
  <c r="O361" i="1"/>
  <c r="O385" i="1"/>
  <c r="O389" i="1"/>
  <c r="O393" i="1"/>
  <c r="O409" i="1"/>
  <c r="O289" i="1"/>
  <c r="O299" i="1"/>
  <c r="O326" i="1"/>
  <c r="O350" i="1"/>
  <c r="O434" i="1"/>
  <c r="O203" i="1"/>
  <c r="O733" i="1"/>
  <c r="O555" i="1"/>
  <c r="O1027" i="1"/>
  <c r="O227" i="1"/>
  <c r="O427" i="1"/>
  <c r="O2304" i="1"/>
  <c r="O380" i="1"/>
  <c r="O765" i="1"/>
  <c r="O702" i="1"/>
  <c r="O730" i="1"/>
  <c r="O754" i="1"/>
  <c r="O863" i="1"/>
  <c r="O1151" i="1"/>
  <c r="O1189" i="1"/>
  <c r="O1116" i="1"/>
  <c r="O1329" i="1"/>
  <c r="O2730" i="1"/>
  <c r="O2112" i="1"/>
  <c r="O2436" i="1"/>
  <c r="O424" i="1"/>
  <c r="O377" i="1"/>
  <c r="O449" i="1"/>
  <c r="O362" i="1"/>
  <c r="O398" i="1"/>
  <c r="O1069" i="1"/>
  <c r="O731" i="1"/>
  <c r="O823" i="1"/>
  <c r="O907" i="1"/>
  <c r="O979" i="1"/>
  <c r="O824" i="1"/>
  <c r="O459" i="1"/>
  <c r="O826" i="1"/>
  <c r="O1018" i="1"/>
  <c r="O1070" i="1"/>
  <c r="O363" i="1"/>
  <c r="O1068" i="1"/>
  <c r="O1077" i="1"/>
  <c r="O1731" i="1"/>
  <c r="O1923" i="1"/>
  <c r="O2329" i="1"/>
  <c r="O2114" i="1"/>
  <c r="O2562" i="1"/>
  <c r="O2818" i="1"/>
  <c r="O2659" i="1"/>
  <c r="O2336" i="1"/>
  <c r="O4863" i="1"/>
  <c r="O4596" i="1"/>
  <c r="O4810" i="1"/>
  <c r="O5165" i="1"/>
  <c r="O118" i="1"/>
  <c r="O178" i="1"/>
  <c r="O131" i="1"/>
  <c r="O68" i="1"/>
  <c r="O104" i="1"/>
  <c r="O140" i="1"/>
  <c r="O512" i="1"/>
  <c r="O277" i="1"/>
  <c r="O421" i="1"/>
  <c r="O510" i="1"/>
  <c r="O758" i="1"/>
  <c r="O226" i="1"/>
  <c r="O236" i="1"/>
  <c r="O284" i="1"/>
  <c r="O304" i="1"/>
  <c r="O312" i="1"/>
  <c r="O323" i="1"/>
  <c r="O339" i="1"/>
  <c r="O215" i="1"/>
  <c r="O309" i="1"/>
  <c r="O314" i="1"/>
  <c r="O346" i="1"/>
  <c r="O366" i="1"/>
  <c r="O402" i="1"/>
  <c r="O450" i="1"/>
  <c r="O454" i="1"/>
  <c r="O482" i="1"/>
  <c r="O494" i="1"/>
  <c r="O333" i="1"/>
  <c r="O609" i="1"/>
  <c r="O781" i="1"/>
  <c r="O423" i="1"/>
  <c r="O535" i="1"/>
  <c r="O411" i="1"/>
  <c r="O1197" i="1"/>
  <c r="O1392" i="1"/>
  <c r="O1156" i="1"/>
  <c r="O2046" i="1"/>
  <c r="O1371" i="1"/>
  <c r="O1976" i="1"/>
  <c r="O1813" i="1"/>
  <c r="O1877" i="1"/>
  <c r="O1977" i="1"/>
  <c r="O1746" i="1"/>
  <c r="O1790" i="1"/>
  <c r="O1907" i="1"/>
  <c r="O2098" i="1"/>
  <c r="O1947" i="1"/>
  <c r="O2779" i="1"/>
  <c r="O1370" i="1"/>
  <c r="O1693" i="1"/>
  <c r="O2200" i="1"/>
  <c r="O3443" i="1"/>
  <c r="O374" i="1"/>
  <c r="O559" i="1"/>
  <c r="O666" i="1"/>
  <c r="O810" i="1"/>
  <c r="O611" i="1"/>
  <c r="O783" i="1"/>
  <c r="O923" i="1"/>
  <c r="O880" i="1"/>
  <c r="O1066" i="1"/>
  <c r="O491" i="1"/>
  <c r="O1230" i="1"/>
  <c r="O2727" i="1"/>
  <c r="O10172" i="1"/>
  <c r="O10176" i="1"/>
  <c r="O10180" i="1"/>
  <c r="O10184" i="1"/>
  <c r="O10188" i="1"/>
  <c r="O10192" i="1"/>
  <c r="O10196" i="1"/>
  <c r="O10173" i="1"/>
  <c r="O10177" i="1"/>
  <c r="O10181" i="1"/>
  <c r="O10185" i="1"/>
  <c r="O10189" i="1"/>
  <c r="O10193" i="1"/>
  <c r="O10197" i="1"/>
  <c r="O10174" i="1"/>
  <c r="O10178" i="1"/>
  <c r="O10182" i="1"/>
  <c r="O10186" i="1"/>
  <c r="O10190" i="1"/>
  <c r="O10194" i="1"/>
  <c r="O10175" i="1"/>
  <c r="O10179" i="1"/>
  <c r="O10183" i="1"/>
  <c r="O10187" i="1"/>
  <c r="O10191" i="1"/>
  <c r="O10195" i="1"/>
  <c r="O10056" i="1"/>
  <c r="O10060" i="1"/>
  <c r="O10064" i="1"/>
  <c r="O10068" i="1"/>
  <c r="O10072" i="1"/>
  <c r="O10076" i="1"/>
  <c r="O10080" i="1"/>
  <c r="O10057" i="1"/>
  <c r="O10061" i="1"/>
  <c r="O10065" i="1"/>
  <c r="O10069" i="1"/>
  <c r="O10073" i="1"/>
  <c r="O10077" i="1"/>
  <c r="O10054" i="1"/>
  <c r="O10058" i="1"/>
  <c r="O10062" i="1"/>
  <c r="O10066" i="1"/>
  <c r="O10070" i="1"/>
  <c r="O10074" i="1"/>
  <c r="O10078" i="1"/>
  <c r="O10055" i="1"/>
  <c r="O10059" i="1"/>
  <c r="O10063" i="1"/>
  <c r="O10067" i="1"/>
  <c r="O10071" i="1"/>
  <c r="O10075" i="1"/>
  <c r="O10079" i="1"/>
  <c r="O9940" i="1"/>
  <c r="O9944" i="1"/>
  <c r="O9948" i="1"/>
  <c r="O9956" i="1"/>
  <c r="O9960" i="1"/>
  <c r="O9964" i="1"/>
  <c r="O9968" i="1"/>
  <c r="O9941" i="1"/>
  <c r="O9945" i="1"/>
  <c r="O9949" i="1"/>
  <c r="O9953" i="1"/>
  <c r="O9957" i="1"/>
  <c r="O9961" i="1"/>
  <c r="O9965" i="1"/>
  <c r="O9969" i="1"/>
  <c r="O9946" i="1"/>
  <c r="O9950" i="1"/>
  <c r="O9962" i="1"/>
  <c r="O9966" i="1"/>
  <c r="O9970" i="1"/>
  <c r="O9939" i="1"/>
  <c r="O9943" i="1"/>
  <c r="O9947" i="1"/>
  <c r="O9951" i="1"/>
  <c r="O9955" i="1"/>
  <c r="O9963" i="1"/>
  <c r="O9967" i="1"/>
  <c r="O9971" i="1"/>
  <c r="O9856" i="1"/>
  <c r="O9860" i="1"/>
  <c r="O9864" i="1"/>
  <c r="O9868" i="1"/>
  <c r="O9857" i="1"/>
  <c r="O9861" i="1"/>
  <c r="O9865" i="1"/>
  <c r="O9854" i="1"/>
  <c r="O9858" i="1"/>
  <c r="O9862" i="1"/>
  <c r="O9866" i="1"/>
  <c r="O9855" i="1"/>
  <c r="O9859" i="1"/>
  <c r="O9863" i="1"/>
  <c r="O9867" i="1"/>
  <c r="O2421" i="1"/>
  <c r="O2581" i="1"/>
  <c r="O2973" i="1"/>
  <c r="O2354" i="1"/>
  <c r="O2370" i="1"/>
  <c r="O2470" i="1"/>
  <c r="O2494" i="1"/>
  <c r="O2566" i="1"/>
  <c r="O2778" i="1"/>
  <c r="O2974" i="1"/>
  <c r="O3086" i="1"/>
  <c r="O2435" i="1"/>
  <c r="O2599" i="1"/>
  <c r="O2931" i="1"/>
  <c r="O2975" i="1"/>
  <c r="O2588" i="1"/>
  <c r="O2972" i="1"/>
  <c r="O2708" i="1"/>
  <c r="O3124" i="1"/>
  <c r="O2328" i="1"/>
  <c r="O2600" i="1"/>
  <c r="O2696" i="1"/>
  <c r="O3659" i="1"/>
  <c r="O9732" i="1"/>
  <c r="O9736" i="1"/>
  <c r="O9740" i="1"/>
  <c r="O9744" i="1"/>
  <c r="O9733" i="1"/>
  <c r="O9737" i="1"/>
  <c r="O9741" i="1"/>
  <c r="O9745" i="1"/>
  <c r="O9734" i="1"/>
  <c r="O9738" i="1"/>
  <c r="O9742" i="1"/>
  <c r="O9746" i="1"/>
  <c r="O9735" i="1"/>
  <c r="O9739" i="1"/>
  <c r="O9743" i="1"/>
  <c r="O9664" i="1"/>
  <c r="O9668" i="1"/>
  <c r="O9672" i="1"/>
  <c r="O9665" i="1"/>
  <c r="O9669" i="1"/>
  <c r="O9673" i="1"/>
  <c r="O9662" i="1"/>
  <c r="O9666" i="1"/>
  <c r="O9670" i="1"/>
  <c r="O9674" i="1"/>
  <c r="O9663" i="1"/>
  <c r="O9667" i="1"/>
  <c r="O9671" i="1"/>
  <c r="O9675" i="1"/>
  <c r="O9552" i="1"/>
  <c r="O9556" i="1"/>
  <c r="O9560" i="1"/>
  <c r="O9564" i="1"/>
  <c r="O9568" i="1"/>
  <c r="O9572" i="1"/>
  <c r="O9580" i="1"/>
  <c r="O9584" i="1"/>
  <c r="O9588" i="1"/>
  <c r="O9592" i="1"/>
  <c r="O9596" i="1"/>
  <c r="O9553" i="1"/>
  <c r="O9557" i="1"/>
  <c r="O9561" i="1"/>
  <c r="O9565" i="1"/>
  <c r="O9569" i="1"/>
  <c r="O9577" i="1"/>
  <c r="O9581" i="1"/>
  <c r="O9585" i="1"/>
  <c r="O9589" i="1"/>
  <c r="O9593" i="1"/>
  <c r="O9550" i="1"/>
  <c r="O9554" i="1"/>
  <c r="O9558" i="1"/>
  <c r="O9562" i="1"/>
  <c r="O9566" i="1"/>
  <c r="O9570" i="1"/>
  <c r="O9574" i="1"/>
  <c r="O9578" i="1"/>
  <c r="O9582" i="1"/>
  <c r="O9586" i="1"/>
  <c r="O9590" i="1"/>
  <c r="O9594" i="1"/>
  <c r="O9551" i="1"/>
  <c r="O9555" i="1"/>
  <c r="O9559" i="1"/>
  <c r="O9563" i="1"/>
  <c r="O9567" i="1"/>
  <c r="O9579" i="1"/>
  <c r="O9583" i="1"/>
  <c r="O9587" i="1"/>
  <c r="O9591" i="1"/>
  <c r="O9595" i="1"/>
  <c r="O9492" i="1"/>
  <c r="O9496" i="1"/>
  <c r="O9500" i="1"/>
  <c r="O9504" i="1"/>
  <c r="O9508" i="1"/>
  <c r="O9512" i="1"/>
  <c r="O9516" i="1"/>
  <c r="O9493" i="1"/>
  <c r="O9497" i="1"/>
  <c r="O9501" i="1"/>
  <c r="O9505" i="1"/>
  <c r="O9509" i="1"/>
  <c r="O9513" i="1"/>
  <c r="O9490" i="1"/>
  <c r="O9494" i="1"/>
  <c r="O9498" i="1"/>
  <c r="O9502" i="1"/>
  <c r="O9506" i="1"/>
  <c r="O9510" i="1"/>
  <c r="O9514" i="1"/>
  <c r="O9491" i="1"/>
  <c r="O9495" i="1"/>
  <c r="O9499" i="1"/>
  <c r="O9503" i="1"/>
  <c r="O9507" i="1"/>
  <c r="O9511" i="1"/>
  <c r="O9515" i="1"/>
  <c r="O9472" i="1"/>
  <c r="O9476" i="1"/>
  <c r="O9473" i="1"/>
  <c r="O9477" i="1"/>
  <c r="O9474" i="1"/>
  <c r="O9478" i="1"/>
  <c r="O9471" i="1"/>
  <c r="O9475" i="1"/>
  <c r="O9296" i="1"/>
  <c r="O9300" i="1"/>
  <c r="O9297" i="1"/>
  <c r="O9301" i="1"/>
  <c r="O9298" i="1"/>
  <c r="O9302" i="1"/>
  <c r="O9299" i="1"/>
  <c r="O9303" i="1"/>
  <c r="O9276" i="1"/>
  <c r="O9280" i="1"/>
  <c r="O9277" i="1"/>
  <c r="O9281" i="1"/>
  <c r="O9278" i="1"/>
  <c r="O9282" i="1"/>
  <c r="O9275" i="1"/>
  <c r="O9279" i="1"/>
  <c r="O9283" i="1"/>
  <c r="O9248" i="1"/>
  <c r="O9252" i="1"/>
  <c r="O9249" i="1"/>
  <c r="O9246" i="1"/>
  <c r="O9250" i="1"/>
  <c r="O9247" i="1"/>
  <c r="O9251" i="1"/>
  <c r="O9172" i="1"/>
  <c r="O9176" i="1"/>
  <c r="O9180" i="1"/>
  <c r="O9184" i="1"/>
  <c r="O9188" i="1"/>
  <c r="O9192" i="1"/>
  <c r="O9173" i="1"/>
  <c r="O9177" i="1"/>
  <c r="O9181" i="1"/>
  <c r="O9185" i="1"/>
  <c r="O9189" i="1"/>
  <c r="O9193" i="1"/>
  <c r="O9197" i="1"/>
  <c r="O9170" i="1"/>
  <c r="O9174" i="1"/>
  <c r="O9178" i="1"/>
  <c r="O9186" i="1"/>
  <c r="O9190" i="1"/>
  <c r="O9194" i="1"/>
  <c r="O9198" i="1"/>
  <c r="O9171" i="1"/>
  <c r="O9175" i="1"/>
  <c r="O9179" i="1"/>
  <c r="O9183" i="1"/>
  <c r="O9191" i="1"/>
  <c r="O9195" i="1"/>
  <c r="O9199" i="1"/>
  <c r="O9148" i="1"/>
  <c r="O9156" i="1"/>
  <c r="O9149" i="1"/>
  <c r="O9157" i="1"/>
  <c r="O9150" i="1"/>
  <c r="O9154" i="1"/>
  <c r="O9158" i="1"/>
  <c r="O9147" i="1"/>
  <c r="O9151" i="1"/>
  <c r="O9159" i="1"/>
  <c r="O9088" i="1"/>
  <c r="O9089" i="1"/>
  <c r="O9086" i="1"/>
  <c r="O9090" i="1"/>
  <c r="O9087" i="1"/>
  <c r="O9091" i="1"/>
  <c r="O429" i="1"/>
  <c r="O1480" i="1"/>
  <c r="O2000" i="1"/>
  <c r="O1738" i="1"/>
  <c r="O2125" i="1"/>
  <c r="O2473" i="1"/>
  <c r="O3169" i="1"/>
  <c r="O1597" i="1"/>
  <c r="O2102" i="1"/>
  <c r="O2186" i="1"/>
  <c r="O2282" i="1"/>
  <c r="O2530" i="1"/>
  <c r="O2179" i="1"/>
  <c r="O2575" i="1"/>
  <c r="O2623" i="1"/>
  <c r="O2907" i="1"/>
  <c r="O2732" i="1"/>
  <c r="O9004" i="1"/>
  <c r="O9005" i="1"/>
  <c r="O9002" i="1"/>
  <c r="O9003" i="1"/>
  <c r="O8988" i="1"/>
  <c r="O8989" i="1"/>
  <c r="O8990" i="1"/>
  <c r="O8987" i="1"/>
  <c r="O8991" i="1"/>
  <c r="O150" i="1"/>
  <c r="O202" i="1"/>
  <c r="O270" i="1"/>
  <c r="O127" i="1"/>
  <c r="O108" i="1"/>
  <c r="O128" i="1"/>
  <c r="O148" i="1"/>
  <c r="O216" i="1"/>
  <c r="O89" i="1"/>
  <c r="O97" i="1"/>
  <c r="O145" i="1"/>
  <c r="O149" i="1"/>
  <c r="O197" i="1"/>
  <c r="O253" i="1"/>
  <c r="O199" i="1"/>
  <c r="O225" i="1"/>
  <c r="O841" i="1"/>
  <c r="O1640" i="1"/>
  <c r="O2232" i="1"/>
  <c r="O8941" i="1"/>
  <c r="O8942" i="1"/>
  <c r="O8904" i="1"/>
  <c r="O8908" i="1"/>
  <c r="O8912" i="1"/>
  <c r="O8916" i="1"/>
  <c r="O8905" i="1"/>
  <c r="O8909" i="1"/>
  <c r="O8913" i="1"/>
  <c r="O8917" i="1"/>
  <c r="O8906" i="1"/>
  <c r="O8910" i="1"/>
  <c r="O8914" i="1"/>
  <c r="O8918" i="1"/>
  <c r="O8907" i="1"/>
  <c r="O8911" i="1"/>
  <c r="O8915" i="1"/>
  <c r="O8868" i="1"/>
  <c r="O8865" i="1"/>
  <c r="O8869" i="1"/>
  <c r="O8866" i="1"/>
  <c r="O8870" i="1"/>
  <c r="O8867" i="1"/>
  <c r="O8804" i="1"/>
  <c r="O8808" i="1"/>
  <c r="O8812" i="1"/>
  <c r="O8805" i="1"/>
  <c r="O8809" i="1"/>
  <c r="O8813" i="1"/>
  <c r="O8806" i="1"/>
  <c r="O8810" i="1"/>
  <c r="O8814" i="1"/>
  <c r="O8803" i="1"/>
  <c r="O8807" i="1"/>
  <c r="O8811" i="1"/>
  <c r="O8760" i="1"/>
  <c r="O8764" i="1"/>
  <c r="O8757" i="1"/>
  <c r="O8761" i="1"/>
  <c r="O8765" i="1"/>
  <c r="O8754" i="1"/>
  <c r="O8758" i="1"/>
  <c r="O8762" i="1"/>
  <c r="O8766" i="1"/>
  <c r="O8755" i="1"/>
  <c r="O8759" i="1"/>
  <c r="O8763" i="1"/>
  <c r="O8767" i="1"/>
  <c r="O8704" i="1"/>
  <c r="O8708" i="1"/>
  <c r="O8712" i="1"/>
  <c r="O8716" i="1"/>
  <c r="O8705" i="1"/>
  <c r="O8709" i="1"/>
  <c r="O8713" i="1"/>
  <c r="O8706" i="1"/>
  <c r="O8710" i="1"/>
  <c r="O8714" i="1"/>
  <c r="O8707" i="1"/>
  <c r="O8711" i="1"/>
  <c r="O8715" i="1"/>
  <c r="O8680" i="1"/>
  <c r="O8684" i="1"/>
  <c r="O8681" i="1"/>
  <c r="O8685" i="1"/>
  <c r="O8682" i="1"/>
  <c r="O8683" i="1"/>
  <c r="O8660" i="1"/>
  <c r="O8664" i="1"/>
  <c r="O8668" i="1"/>
  <c r="O8661" i="1"/>
  <c r="O8665" i="1"/>
  <c r="O8662" i="1"/>
  <c r="O8666" i="1"/>
  <c r="O8659" i="1"/>
  <c r="O8663" i="1"/>
  <c r="O8667" i="1"/>
  <c r="O8628" i="1"/>
  <c r="O8632" i="1"/>
  <c r="O8636" i="1"/>
  <c r="O8629" i="1"/>
  <c r="O8633" i="1"/>
  <c r="O8626" i="1"/>
  <c r="O8630" i="1"/>
  <c r="O8634" i="1"/>
  <c r="O8627" i="1"/>
  <c r="O8631" i="1"/>
  <c r="O8635" i="1"/>
  <c r="O8592" i="1"/>
  <c r="O8596" i="1"/>
  <c r="O8600" i="1"/>
  <c r="O8593" i="1"/>
  <c r="O8597" i="1"/>
  <c r="O8601" i="1"/>
  <c r="O8590" i="1"/>
  <c r="O8594" i="1"/>
  <c r="O8598" i="1"/>
  <c r="O8602" i="1"/>
  <c r="O8591" i="1"/>
  <c r="O8595" i="1"/>
  <c r="O8599" i="1"/>
  <c r="O8536" i="1"/>
  <c r="O8540" i="1"/>
  <c r="O8544" i="1"/>
  <c r="O8537" i="1"/>
  <c r="O8541" i="1"/>
  <c r="O8545" i="1"/>
  <c r="O8534" i="1"/>
  <c r="O8538" i="1"/>
  <c r="O8542" i="1"/>
  <c r="O8546" i="1"/>
  <c r="O8535" i="1"/>
  <c r="O8539" i="1"/>
  <c r="O8543" i="1"/>
  <c r="O8508" i="1"/>
  <c r="O8512" i="1"/>
  <c r="O8516" i="1"/>
  <c r="O8520" i="1"/>
  <c r="O8509" i="1"/>
  <c r="O8513" i="1"/>
  <c r="O8517" i="1"/>
  <c r="O8510" i="1"/>
  <c r="O8514" i="1"/>
  <c r="O8518" i="1"/>
  <c r="O8511" i="1"/>
  <c r="O8519" i="1"/>
  <c r="O8488" i="1"/>
  <c r="O8492" i="1"/>
  <c r="O8496" i="1"/>
  <c r="O8500" i="1"/>
  <c r="O8489" i="1"/>
  <c r="O8493" i="1"/>
  <c r="O8497" i="1"/>
  <c r="O8505" i="1"/>
  <c r="O8490" i="1"/>
  <c r="O8494" i="1"/>
  <c r="O8498" i="1"/>
  <c r="O8506" i="1"/>
  <c r="O8491" i="1"/>
  <c r="O8495" i="1"/>
  <c r="O8499" i="1"/>
  <c r="O8507" i="1"/>
  <c r="O2405" i="1"/>
  <c r="O2665" i="1"/>
  <c r="O2753" i="1"/>
  <c r="O2524" i="1"/>
  <c r="O2340" i="1"/>
  <c r="O2404" i="1"/>
  <c r="O2868" i="1"/>
  <c r="O8296" i="1"/>
  <c r="O8300" i="1"/>
  <c r="O8304" i="1"/>
  <c r="O8308" i="1"/>
  <c r="O8312" i="1"/>
  <c r="O8316" i="1"/>
  <c r="O8320" i="1"/>
  <c r="O8324" i="1"/>
  <c r="O8328" i="1"/>
  <c r="O8332" i="1"/>
  <c r="O8336" i="1"/>
  <c r="O8297" i="1"/>
  <c r="O8301" i="1"/>
  <c r="O8305" i="1"/>
  <c r="O8309" i="1"/>
  <c r="O8313" i="1"/>
  <c r="O8317" i="1"/>
  <c r="O8321" i="1"/>
  <c r="O8325" i="1"/>
  <c r="O8329" i="1"/>
  <c r="O8333" i="1"/>
  <c r="O8337" i="1"/>
  <c r="O8298" i="1"/>
  <c r="O8302" i="1"/>
  <c r="O8306" i="1"/>
  <c r="O8310" i="1"/>
  <c r="O8314" i="1"/>
  <c r="O8318" i="1"/>
  <c r="O8322" i="1"/>
  <c r="O8326" i="1"/>
  <c r="O8330" i="1"/>
  <c r="O8334" i="1"/>
  <c r="O8295" i="1"/>
  <c r="O8299" i="1"/>
  <c r="O8303" i="1"/>
  <c r="O8307" i="1"/>
  <c r="O8311" i="1"/>
  <c r="O8315" i="1"/>
  <c r="O8319" i="1"/>
  <c r="O8323" i="1"/>
  <c r="O8327" i="1"/>
  <c r="O8331" i="1"/>
  <c r="O8335" i="1"/>
  <c r="O2541" i="1"/>
  <c r="O2729" i="1"/>
  <c r="O2878" i="1"/>
  <c r="O2151" i="1"/>
  <c r="O2879" i="1"/>
  <c r="O3060" i="1"/>
  <c r="O2048" i="1"/>
  <c r="O8164" i="1"/>
  <c r="O8168" i="1"/>
  <c r="O8172" i="1"/>
  <c r="O8165" i="1"/>
  <c r="O8169" i="1"/>
  <c r="O8173" i="1"/>
  <c r="O8162" i="1"/>
  <c r="O8166" i="1"/>
  <c r="O8170" i="1"/>
  <c r="O8174" i="1"/>
  <c r="O8163" i="1"/>
  <c r="O8167" i="1"/>
  <c r="O8171" i="1"/>
  <c r="O8132" i="1"/>
  <c r="O8136" i="1"/>
  <c r="O8133" i="1"/>
  <c r="O8137" i="1"/>
  <c r="O8134" i="1"/>
  <c r="O8131" i="1"/>
  <c r="O8135" i="1"/>
  <c r="O788" i="1"/>
  <c r="O1203" i="1"/>
  <c r="O573" i="1"/>
  <c r="O1054" i="1"/>
  <c r="O1195" i="1"/>
  <c r="O1804" i="1"/>
  <c r="O2601" i="1"/>
  <c r="O2159" i="1"/>
  <c r="O2423" i="1"/>
  <c r="O8012" i="1"/>
  <c r="O8016" i="1"/>
  <c r="O8009" i="1"/>
  <c r="O8013" i="1"/>
  <c r="O8017" i="1"/>
  <c r="O8010" i="1"/>
  <c r="O8014" i="1"/>
  <c r="O8018" i="1"/>
  <c r="O8011" i="1"/>
  <c r="O8015" i="1"/>
  <c r="O8019" i="1"/>
  <c r="O7944" i="1"/>
  <c r="O7948" i="1"/>
  <c r="O7945" i="1"/>
  <c r="O7949" i="1"/>
  <c r="O7946" i="1"/>
  <c r="O7950" i="1"/>
  <c r="O7954" i="1"/>
  <c r="O7943" i="1"/>
  <c r="O7947" i="1"/>
  <c r="O7951" i="1"/>
  <c r="O7900" i="1"/>
  <c r="O7904" i="1"/>
  <c r="O7908" i="1"/>
  <c r="O7912" i="1"/>
  <c r="O7916" i="1"/>
  <c r="O7920" i="1"/>
  <c r="O7924" i="1"/>
  <c r="O7901" i="1"/>
  <c r="O7905" i="1"/>
  <c r="O7909" i="1"/>
  <c r="O7913" i="1"/>
  <c r="O7917" i="1"/>
  <c r="O7921" i="1"/>
  <c r="O7898" i="1"/>
  <c r="O7902" i="1"/>
  <c r="O7906" i="1"/>
  <c r="O7910" i="1"/>
  <c r="O7914" i="1"/>
  <c r="O7918" i="1"/>
  <c r="O7922" i="1"/>
  <c r="O7899" i="1"/>
  <c r="O7903" i="1"/>
  <c r="O7907" i="1"/>
  <c r="O7911" i="1"/>
  <c r="O7915" i="1"/>
  <c r="O7919" i="1"/>
  <c r="O7923" i="1"/>
  <c r="O3148" i="1"/>
  <c r="O3472" i="1"/>
  <c r="O3568" i="1"/>
  <c r="O3660" i="1"/>
  <c r="O3752" i="1"/>
  <c r="O3856" i="1"/>
  <c r="O4236" i="1"/>
  <c r="O3373" i="1"/>
  <c r="O3469" i="1"/>
  <c r="O3473" i="1"/>
  <c r="O3661" i="1"/>
  <c r="O3665" i="1"/>
  <c r="O3753" i="1"/>
  <c r="O3853" i="1"/>
  <c r="O3929" i="1"/>
  <c r="O3374" i="1"/>
  <c r="O3470" i="1"/>
  <c r="O3854" i="1"/>
  <c r="O4006" i="1"/>
  <c r="O4022" i="1"/>
  <c r="O4114" i="1"/>
  <c r="O3471" i="1"/>
  <c r="O3759" i="1"/>
  <c r="O3855" i="1"/>
  <c r="O4235" i="1"/>
  <c r="O4489" i="1"/>
  <c r="O7832" i="1"/>
  <c r="O7836" i="1"/>
  <c r="O7840" i="1"/>
  <c r="O7844" i="1"/>
  <c r="O7848" i="1"/>
  <c r="O7856" i="1"/>
  <c r="O7860" i="1"/>
  <c r="O7829" i="1"/>
  <c r="O7833" i="1"/>
  <c r="O7837" i="1"/>
  <c r="O7841" i="1"/>
  <c r="O7845" i="1"/>
  <c r="O7849" i="1"/>
  <c r="O7857" i="1"/>
  <c r="O7861" i="1"/>
  <c r="O7830" i="1"/>
  <c r="O7834" i="1"/>
  <c r="O7838" i="1"/>
  <c r="O7842" i="1"/>
  <c r="O7846" i="1"/>
  <c r="O7854" i="1"/>
  <c r="O7858" i="1"/>
  <c r="O7862" i="1"/>
  <c r="O7831" i="1"/>
  <c r="O7835" i="1"/>
  <c r="O7839" i="1"/>
  <c r="O7843" i="1"/>
  <c r="O7847" i="1"/>
  <c r="O7855" i="1"/>
  <c r="O7859" i="1"/>
  <c r="O7791" i="1"/>
  <c r="O7792" i="1"/>
  <c r="O7796" i="1"/>
  <c r="O7800" i="1"/>
  <c r="O7804" i="1"/>
  <c r="O7812" i="1"/>
  <c r="O7816" i="1"/>
  <c r="O7793" i="1"/>
  <c r="O7797" i="1"/>
  <c r="O7801" i="1"/>
  <c r="O7805" i="1"/>
  <c r="O7809" i="1"/>
  <c r="O7813" i="1"/>
  <c r="O7817" i="1"/>
  <c r="O7794" i="1"/>
  <c r="O7798" i="1"/>
  <c r="O7802" i="1"/>
  <c r="O7810" i="1"/>
  <c r="O7814" i="1"/>
  <c r="O7818" i="1"/>
  <c r="O7790" i="1"/>
  <c r="O7795" i="1"/>
  <c r="O7799" i="1"/>
  <c r="O7803" i="1"/>
  <c r="O7811" i="1"/>
  <c r="O7815" i="1"/>
  <c r="O7819" i="1"/>
  <c r="O850" i="1"/>
  <c r="O966" i="1"/>
  <c r="O1295" i="1"/>
  <c r="O7771" i="1"/>
  <c r="O7779" i="1"/>
  <c r="O7776" i="1"/>
  <c r="O7780" i="1"/>
  <c r="O7777" i="1"/>
  <c r="O7770" i="1"/>
  <c r="O7778" i="1"/>
  <c r="O7773" i="1"/>
  <c r="O7774" i="1"/>
  <c r="O7667" i="1"/>
  <c r="O7671" i="1"/>
  <c r="O7675" i="1"/>
  <c r="O7679" i="1"/>
  <c r="O7683" i="1"/>
  <c r="O7687" i="1"/>
  <c r="O7691" i="1"/>
  <c r="O7695" i="1"/>
  <c r="O7699" i="1"/>
  <c r="O7703" i="1"/>
  <c r="O7707" i="1"/>
  <c r="O7711" i="1"/>
  <c r="O7715" i="1"/>
  <c r="O7719" i="1"/>
  <c r="O7723" i="1"/>
  <c r="O7727" i="1"/>
  <c r="O7731" i="1"/>
  <c r="O7735" i="1"/>
  <c r="O7739" i="1"/>
  <c r="O7743" i="1"/>
  <c r="O7747" i="1"/>
  <c r="O7751" i="1"/>
  <c r="O7759" i="1"/>
  <c r="O7763" i="1"/>
  <c r="O7767" i="1"/>
  <c r="O7668" i="1"/>
  <c r="O7672" i="1"/>
  <c r="O7676" i="1"/>
  <c r="O7680" i="1"/>
  <c r="O7684" i="1"/>
  <c r="O7688" i="1"/>
  <c r="O7692" i="1"/>
  <c r="O7696" i="1"/>
  <c r="O7700" i="1"/>
  <c r="O7704" i="1"/>
  <c r="O7708" i="1"/>
  <c r="O7712" i="1"/>
  <c r="O7716" i="1"/>
  <c r="O7720" i="1"/>
  <c r="O7724" i="1"/>
  <c r="O7728" i="1"/>
  <c r="O7732" i="1"/>
  <c r="O7736" i="1"/>
  <c r="O7740" i="1"/>
  <c r="O7744" i="1"/>
  <c r="O7748" i="1"/>
  <c r="O7752" i="1"/>
  <c r="O7760" i="1"/>
  <c r="O7764" i="1"/>
  <c r="O7768" i="1"/>
  <c r="O7669" i="1"/>
  <c r="O7673" i="1"/>
  <c r="O7677" i="1"/>
  <c r="O7681" i="1"/>
  <c r="O7685" i="1"/>
  <c r="O7689" i="1"/>
  <c r="O7693" i="1"/>
  <c r="O7697" i="1"/>
  <c r="O7701" i="1"/>
  <c r="O7705" i="1"/>
  <c r="O7709" i="1"/>
  <c r="O7713" i="1"/>
  <c r="O7717" i="1"/>
  <c r="O7721" i="1"/>
  <c r="O7725" i="1"/>
  <c r="O7729" i="1"/>
  <c r="O7678" i="1"/>
  <c r="O7694" i="1"/>
  <c r="O7710" i="1"/>
  <c r="O7726" i="1"/>
  <c r="O7737" i="1"/>
  <c r="O7745" i="1"/>
  <c r="O7753" i="1"/>
  <c r="O7761" i="1"/>
  <c r="O7769" i="1"/>
  <c r="O7666" i="1"/>
  <c r="O7682" i="1"/>
  <c r="O7698" i="1"/>
  <c r="O7714" i="1"/>
  <c r="O7730" i="1"/>
  <c r="O7738" i="1"/>
  <c r="O7746" i="1"/>
  <c r="O7762" i="1"/>
  <c r="O7670" i="1"/>
  <c r="O7686" i="1"/>
  <c r="O7702" i="1"/>
  <c r="O7718" i="1"/>
  <c r="O7733" i="1"/>
  <c r="O7741" i="1"/>
  <c r="O7749" i="1"/>
  <c r="O7757" i="1"/>
  <c r="O7765" i="1"/>
  <c r="O7690" i="1"/>
  <c r="O7706" i="1"/>
  <c r="O7722" i="1"/>
  <c r="O7734" i="1"/>
  <c r="O7742" i="1"/>
  <c r="O7750" i="1"/>
  <c r="O7758" i="1"/>
  <c r="O7766" i="1"/>
  <c r="O6654" i="1"/>
  <c r="O6658" i="1"/>
  <c r="O6662" i="1"/>
  <c r="O6666" i="1"/>
  <c r="O6670" i="1"/>
  <c r="O6674" i="1"/>
  <c r="O6678" i="1"/>
  <c r="O6682" i="1"/>
  <c r="O6686" i="1"/>
  <c r="O6690" i="1"/>
  <c r="O6694" i="1"/>
  <c r="O6698" i="1"/>
  <c r="O6706" i="1"/>
  <c r="O6710" i="1"/>
  <c r="O6714" i="1"/>
  <c r="O6718" i="1"/>
  <c r="O6722" i="1"/>
  <c r="O6726" i="1"/>
  <c r="O6730" i="1"/>
  <c r="O6734" i="1"/>
  <c r="O6738" i="1"/>
  <c r="O6742" i="1"/>
  <c r="O6655" i="1"/>
  <c r="O6659" i="1"/>
  <c r="O6663" i="1"/>
  <c r="O6667" i="1"/>
  <c r="O6671" i="1"/>
  <c r="O6675" i="1"/>
  <c r="O6679" i="1"/>
  <c r="O6683" i="1"/>
  <c r="O6687" i="1"/>
  <c r="O6691" i="1"/>
  <c r="O6695" i="1"/>
  <c r="O6699" i="1"/>
  <c r="O6703" i="1"/>
  <c r="O6707" i="1"/>
  <c r="O6711" i="1"/>
  <c r="O6715" i="1"/>
  <c r="O6719" i="1"/>
  <c r="O6723" i="1"/>
  <c r="O6727" i="1"/>
  <c r="O6731" i="1"/>
  <c r="O6735" i="1"/>
  <c r="O6652" i="1"/>
  <c r="O6656" i="1"/>
  <c r="O6660" i="1"/>
  <c r="O6664" i="1"/>
  <c r="O6668" i="1"/>
  <c r="O6672" i="1"/>
  <c r="O6676" i="1"/>
  <c r="O6680" i="1"/>
  <c r="O6684" i="1"/>
  <c r="O6688" i="1"/>
  <c r="O6692" i="1"/>
  <c r="O6696" i="1"/>
  <c r="O6700" i="1"/>
  <c r="O6704" i="1"/>
  <c r="O6708" i="1"/>
  <c r="O6712" i="1"/>
  <c r="O6716" i="1"/>
  <c r="O6720" i="1"/>
  <c r="O6724" i="1"/>
  <c r="O6728" i="1"/>
  <c r="O6732" i="1"/>
  <c r="O6740" i="1"/>
  <c r="O6653" i="1"/>
  <c r="O6657" i="1"/>
  <c r="O6661" i="1"/>
  <c r="O6665" i="1"/>
  <c r="O6669" i="1"/>
  <c r="O6673" i="1"/>
  <c r="O6677" i="1"/>
  <c r="O6681" i="1"/>
  <c r="O6685" i="1"/>
  <c r="O6689" i="1"/>
  <c r="O6693" i="1"/>
  <c r="O6697" i="1"/>
  <c r="O6701" i="1"/>
  <c r="O6705" i="1"/>
  <c r="O6709" i="1"/>
  <c r="O6713" i="1"/>
  <c r="O6717" i="1"/>
  <c r="O6721" i="1"/>
  <c r="O6725" i="1"/>
  <c r="O6729" i="1"/>
  <c r="O6733" i="1"/>
  <c r="O6737" i="1"/>
  <c r="O6741" i="1"/>
  <c r="O6363" i="1"/>
  <c r="O6367" i="1"/>
  <c r="O6360" i="1"/>
  <c r="O6364" i="1"/>
  <c r="O6368" i="1"/>
  <c r="O6372" i="1"/>
  <c r="O6376" i="1"/>
  <c r="O6362" i="1"/>
  <c r="O6366" i="1"/>
  <c r="O6365" i="1"/>
  <c r="O6373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369" i="1"/>
  <c r="O6374" i="1"/>
  <c r="O6379" i="1"/>
  <c r="O6383" i="1"/>
  <c r="O6387" i="1"/>
  <c r="O6391" i="1"/>
  <c r="O6395" i="1"/>
  <c r="O6399" i="1"/>
  <c r="O6403" i="1"/>
  <c r="O6407" i="1"/>
  <c r="O6411" i="1"/>
  <c r="O6415" i="1"/>
  <c r="O6419" i="1"/>
  <c r="O6423" i="1"/>
  <c r="O6427" i="1"/>
  <c r="O6431" i="1"/>
  <c r="O6435" i="1"/>
  <c r="O6439" i="1"/>
  <c r="O6443" i="1"/>
  <c r="O6447" i="1"/>
  <c r="O6451" i="1"/>
  <c r="O6455" i="1"/>
  <c r="O6459" i="1"/>
  <c r="O6463" i="1"/>
  <c r="O6467" i="1"/>
  <c r="O6471" i="1"/>
  <c r="O6475" i="1"/>
  <c r="O6479" i="1"/>
  <c r="O6483" i="1"/>
  <c r="O6487" i="1"/>
  <c r="O6491" i="1"/>
  <c r="O6495" i="1"/>
  <c r="O6499" i="1"/>
  <c r="O6503" i="1"/>
  <c r="O6507" i="1"/>
  <c r="O6511" i="1"/>
  <c r="O6519" i="1"/>
  <c r="O6523" i="1"/>
  <c r="O6527" i="1"/>
  <c r="O6531" i="1"/>
  <c r="O6370" i="1"/>
  <c r="O6375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92" i="1"/>
  <c r="O6496" i="1"/>
  <c r="O6500" i="1"/>
  <c r="O6508" i="1"/>
  <c r="O6512" i="1"/>
  <c r="O6516" i="1"/>
  <c r="O6520" i="1"/>
  <c r="O6524" i="1"/>
  <c r="O6528" i="1"/>
  <c r="O6361" i="1"/>
  <c r="O6371" i="1"/>
  <c r="O6377" i="1"/>
  <c r="O6381" i="1"/>
  <c r="O6385" i="1"/>
  <c r="O6389" i="1"/>
  <c r="O6393" i="1"/>
  <c r="O6397" i="1"/>
  <c r="O6401" i="1"/>
  <c r="O6405" i="1"/>
  <c r="O6409" i="1"/>
  <c r="O6413" i="1"/>
  <c r="O6417" i="1"/>
  <c r="O6421" i="1"/>
  <c r="O6425" i="1"/>
  <c r="O6429" i="1"/>
  <c r="O6433" i="1"/>
  <c r="O6437" i="1"/>
  <c r="O6441" i="1"/>
  <c r="O6445" i="1"/>
  <c r="O6449" i="1"/>
  <c r="O6453" i="1"/>
  <c r="O6457" i="1"/>
  <c r="O6461" i="1"/>
  <c r="O6465" i="1"/>
  <c r="O6469" i="1"/>
  <c r="O6473" i="1"/>
  <c r="O6477" i="1"/>
  <c r="O6481" i="1"/>
  <c r="O6485" i="1"/>
  <c r="O6489" i="1"/>
  <c r="O6493" i="1"/>
  <c r="O6497" i="1"/>
  <c r="O6501" i="1"/>
  <c r="O6505" i="1"/>
  <c r="O6509" i="1"/>
  <c r="O6513" i="1"/>
  <c r="O6517" i="1"/>
  <c r="O6521" i="1"/>
  <c r="O6525" i="1"/>
  <c r="O6529" i="1"/>
  <c r="O6533" i="1"/>
  <c r="O6187" i="1"/>
  <c r="O6191" i="1"/>
  <c r="O6195" i="1"/>
  <c r="O6199" i="1"/>
  <c r="O6203" i="1"/>
  <c r="O6207" i="1"/>
  <c r="O6211" i="1"/>
  <c r="O6215" i="1"/>
  <c r="O6219" i="1"/>
  <c r="O6223" i="1"/>
  <c r="O6227" i="1"/>
  <c r="O6231" i="1"/>
  <c r="O6235" i="1"/>
  <c r="O6239" i="1"/>
  <c r="O6243" i="1"/>
  <c r="O6247" i="1"/>
  <c r="O6251" i="1"/>
  <c r="O6255" i="1"/>
  <c r="O6259" i="1"/>
  <c r="O6263" i="1"/>
  <c r="O6267" i="1"/>
  <c r="O6188" i="1"/>
  <c r="O6192" i="1"/>
  <c r="O6196" i="1"/>
  <c r="O6200" i="1"/>
  <c r="O6204" i="1"/>
  <c r="O6208" i="1"/>
  <c r="O6212" i="1"/>
  <c r="O6216" i="1"/>
  <c r="O6220" i="1"/>
  <c r="O6224" i="1"/>
  <c r="O6228" i="1"/>
  <c r="O6232" i="1"/>
  <c r="O6236" i="1"/>
  <c r="O6240" i="1"/>
  <c r="O6244" i="1"/>
  <c r="O6248" i="1"/>
  <c r="O6252" i="1"/>
  <c r="O6256" i="1"/>
  <c r="O6260" i="1"/>
  <c r="O6264" i="1"/>
  <c r="O6268" i="1"/>
  <c r="O6189" i="1"/>
  <c r="O6193" i="1"/>
  <c r="O6197" i="1"/>
  <c r="O6201" i="1"/>
  <c r="O6205" i="1"/>
  <c r="O6209" i="1"/>
  <c r="O6213" i="1"/>
  <c r="O6217" i="1"/>
  <c r="O6221" i="1"/>
  <c r="O6225" i="1"/>
  <c r="O6229" i="1"/>
  <c r="O6233" i="1"/>
  <c r="O6237" i="1"/>
  <c r="O6241" i="1"/>
  <c r="O6245" i="1"/>
  <c r="O6249" i="1"/>
  <c r="O6253" i="1"/>
  <c r="O6257" i="1"/>
  <c r="O6261" i="1"/>
  <c r="O6265" i="1"/>
  <c r="O6186" i="1"/>
  <c r="O6190" i="1"/>
  <c r="O6194" i="1"/>
  <c r="O6198" i="1"/>
  <c r="O6202" i="1"/>
  <c r="O6206" i="1"/>
  <c r="O6210" i="1"/>
  <c r="O6214" i="1"/>
  <c r="O6218" i="1"/>
  <c r="O6222" i="1"/>
  <c r="O6226" i="1"/>
  <c r="O6230" i="1"/>
  <c r="O6234" i="1"/>
  <c r="O6238" i="1"/>
  <c r="O6242" i="1"/>
  <c r="O6246" i="1"/>
  <c r="O6250" i="1"/>
  <c r="O6254" i="1"/>
  <c r="O6258" i="1"/>
  <c r="O6262" i="1"/>
  <c r="O6266" i="1"/>
  <c r="O6175" i="1"/>
  <c r="O6173" i="1"/>
  <c r="O6174" i="1"/>
  <c r="O6143" i="1"/>
  <c r="O6144" i="1"/>
  <c r="O6145" i="1"/>
  <c r="O6142" i="1"/>
  <c r="O6146" i="1"/>
  <c r="O6071" i="1"/>
  <c r="O6072" i="1"/>
  <c r="O6069" i="1"/>
  <c r="O6073" i="1"/>
  <c r="O6070" i="1"/>
  <c r="O6055" i="1"/>
  <c r="O6056" i="1"/>
  <c r="O6057" i="1"/>
  <c r="O6047" i="1"/>
  <c r="O6044" i="1"/>
  <c r="O6046" i="1"/>
  <c r="O6027" i="1"/>
  <c r="O6031" i="1"/>
  <c r="O6028" i="1"/>
  <c r="O6032" i="1"/>
  <c r="O6029" i="1"/>
  <c r="O6033" i="1"/>
  <c r="O6026" i="1"/>
  <c r="O6030" i="1"/>
  <c r="O6034" i="1"/>
  <c r="O5967" i="1"/>
  <c r="O5971" i="1"/>
  <c r="O5975" i="1"/>
  <c r="O5968" i="1"/>
  <c r="O5972" i="1"/>
  <c r="O5976" i="1"/>
  <c r="O5969" i="1"/>
  <c r="O5973" i="1"/>
  <c r="O5970" i="1"/>
  <c r="O5974" i="1"/>
  <c r="O5951" i="1"/>
  <c r="O5952" i="1"/>
  <c r="O5903" i="1"/>
  <c r="O5904" i="1"/>
  <c r="O5905" i="1"/>
  <c r="O5871" i="1"/>
  <c r="O5875" i="1"/>
  <c r="O5879" i="1"/>
  <c r="O5868" i="1"/>
  <c r="O5872" i="1"/>
  <c r="O5876" i="1"/>
  <c r="O5880" i="1"/>
  <c r="O5869" i="1"/>
  <c r="O5873" i="1"/>
  <c r="O5877" i="1"/>
  <c r="O5881" i="1"/>
  <c r="O5870" i="1"/>
  <c r="O5874" i="1"/>
  <c r="O5878" i="1"/>
  <c r="O5799" i="1"/>
  <c r="O5803" i="1"/>
  <c r="O5811" i="1"/>
  <c r="O5815" i="1"/>
  <c r="O5819" i="1"/>
  <c r="O5823" i="1"/>
  <c r="O5827" i="1"/>
  <c r="O5831" i="1"/>
  <c r="O5835" i="1"/>
  <c r="O5800" i="1"/>
  <c r="O5804" i="1"/>
  <c r="O5808" i="1"/>
  <c r="O5812" i="1"/>
  <c r="O5816" i="1"/>
  <c r="O5820" i="1"/>
  <c r="O5824" i="1"/>
  <c r="O5828" i="1"/>
  <c r="O5832" i="1"/>
  <c r="O5836" i="1"/>
  <c r="O5801" i="1"/>
  <c r="O5805" i="1"/>
  <c r="O5809" i="1"/>
  <c r="O5813" i="1"/>
  <c r="O5817" i="1"/>
  <c r="O5821" i="1"/>
  <c r="O5825" i="1"/>
  <c r="O5829" i="1"/>
  <c r="O5833" i="1"/>
  <c r="O5837" i="1"/>
  <c r="O5802" i="1"/>
  <c r="O5806" i="1"/>
  <c r="O5810" i="1"/>
  <c r="O5814" i="1"/>
  <c r="O5818" i="1"/>
  <c r="O5822" i="1"/>
  <c r="O5826" i="1"/>
  <c r="O5830" i="1"/>
  <c r="O5834" i="1"/>
  <c r="O5838" i="1"/>
  <c r="O5731" i="1"/>
  <c r="O5732" i="1"/>
  <c r="O5733" i="1"/>
  <c r="O5730" i="1"/>
  <c r="O5734" i="1"/>
  <c r="O5695" i="1"/>
  <c r="O5694" i="1"/>
  <c r="O5651" i="1"/>
  <c r="O5655" i="1"/>
  <c r="O5652" i="1"/>
  <c r="O5653" i="1"/>
  <c r="O5654" i="1"/>
  <c r="O5631" i="1"/>
  <c r="O5632" i="1"/>
  <c r="O5633" i="1"/>
  <c r="O5615" i="1"/>
  <c r="O5616" i="1"/>
  <c r="O5613" i="1"/>
  <c r="O5617" i="1"/>
  <c r="O5614" i="1"/>
  <c r="O5618" i="1"/>
  <c r="O5587" i="1"/>
  <c r="O5584" i="1"/>
  <c r="O5585" i="1"/>
  <c r="O5586" i="1"/>
  <c r="O5575" i="1"/>
  <c r="O5576" i="1"/>
  <c r="O5577" i="1"/>
  <c r="O5574" i="1"/>
  <c r="O5565" i="1"/>
  <c r="O5566" i="1"/>
  <c r="O5551" i="1"/>
  <c r="O5552" i="1"/>
  <c r="O5553" i="1"/>
  <c r="O5554" i="1"/>
  <c r="O5520" i="1"/>
  <c r="O5521" i="1"/>
  <c r="O5507" i="1"/>
  <c r="O5506" i="1"/>
  <c r="O5459" i="1"/>
  <c r="O5460" i="1"/>
  <c r="O5457" i="1"/>
  <c r="O5461" i="1"/>
  <c r="O5458" i="1"/>
  <c r="O5443" i="1"/>
  <c r="O5444" i="1"/>
  <c r="O5441" i="1"/>
  <c r="O5442" i="1"/>
  <c r="O5431" i="1"/>
  <c r="O5432" i="1"/>
  <c r="O5433" i="1"/>
  <c r="O5430" i="1"/>
  <c r="O5371" i="1"/>
  <c r="O5372" i="1"/>
  <c r="O5373" i="1"/>
  <c r="O5370" i="1"/>
  <c r="O5348" i="1"/>
  <c r="O5349" i="1"/>
  <c r="O5335" i="1"/>
  <c r="O5332" i="1"/>
  <c r="O5336" i="1"/>
  <c r="O5333" i="1"/>
  <c r="O5334" i="1"/>
  <c r="O5316" i="1"/>
  <c r="O5317" i="1"/>
  <c r="O5283" i="1"/>
  <c r="O5281" i="1"/>
  <c r="O5282" i="1"/>
  <c r="O5252" i="1"/>
  <c r="O5253" i="1"/>
  <c r="O5219" i="1"/>
  <c r="O5216" i="1"/>
  <c r="O5220" i="1"/>
  <c r="O5217" i="1"/>
  <c r="O5221" i="1"/>
  <c r="O5218" i="1"/>
  <c r="O5222" i="1"/>
  <c r="O5175" i="1"/>
  <c r="O5176" i="1"/>
  <c r="O5177" i="1"/>
  <c r="O5143" i="1"/>
  <c r="O5147" i="1"/>
  <c r="O5151" i="1"/>
  <c r="O5144" i="1"/>
  <c r="O5148" i="1"/>
  <c r="O5152" i="1"/>
  <c r="O5145" i="1"/>
  <c r="O5149" i="1"/>
  <c r="O5146" i="1"/>
  <c r="O5150" i="1"/>
  <c r="O5099" i="1"/>
  <c r="O5103" i="1"/>
  <c r="O5107" i="1"/>
  <c r="O5100" i="1"/>
  <c r="O5104" i="1"/>
  <c r="O5108" i="1"/>
  <c r="O5101" i="1"/>
  <c r="O5105" i="1"/>
  <c r="O5109" i="1"/>
  <c r="O5102" i="1"/>
  <c r="O5106" i="1"/>
  <c r="O5071" i="1"/>
  <c r="O5075" i="1"/>
  <c r="O5072" i="1"/>
  <c r="O5073" i="1"/>
  <c r="O5074" i="1"/>
  <c r="O5063" i="1"/>
  <c r="O5062" i="1"/>
  <c r="O5031" i="1"/>
  <c r="O5029" i="1"/>
  <c r="O5030" i="1"/>
  <c r="O4987" i="1"/>
  <c r="O4991" i="1"/>
  <c r="O4995" i="1"/>
  <c r="O4999" i="1"/>
  <c r="O5003" i="1"/>
  <c r="O4988" i="1"/>
  <c r="O4992" i="1"/>
  <c r="O4996" i="1"/>
  <c r="O5000" i="1"/>
  <c r="O5004" i="1"/>
  <c r="O4989" i="1"/>
  <c r="O4993" i="1"/>
  <c r="O4997" i="1"/>
  <c r="O5001" i="1"/>
  <c r="O4990" i="1"/>
  <c r="O4994" i="1"/>
  <c r="O4998" i="1"/>
  <c r="O5002" i="1"/>
  <c r="O4967" i="1"/>
  <c r="O4971" i="1"/>
  <c r="O4964" i="1"/>
  <c r="O4968" i="1"/>
  <c r="O4972" i="1"/>
  <c r="O4965" i="1"/>
  <c r="O4969" i="1"/>
  <c r="O4966" i="1"/>
  <c r="O4970" i="1"/>
  <c r="O4867" i="1"/>
  <c r="O4871" i="1"/>
  <c r="O4868" i="1"/>
  <c r="O4872" i="1"/>
  <c r="O4869" i="1"/>
  <c r="O4873" i="1"/>
  <c r="O4866" i="1"/>
  <c r="O4870" i="1"/>
  <c r="O4874" i="1"/>
  <c r="O4835" i="1"/>
  <c r="O4832" i="1"/>
  <c r="O4836" i="1"/>
  <c r="O4833" i="1"/>
  <c r="O4837" i="1"/>
  <c r="O4834" i="1"/>
  <c r="O4838" i="1"/>
  <c r="O4823" i="1"/>
  <c r="O4824" i="1"/>
  <c r="O4821" i="1"/>
  <c r="O4822" i="1"/>
  <c r="O4803" i="1"/>
  <c r="O4807" i="1"/>
  <c r="O4805" i="1"/>
  <c r="O4806" i="1"/>
  <c r="O4795" i="1"/>
  <c r="O4796" i="1"/>
  <c r="O4763" i="1"/>
  <c r="O4760" i="1"/>
  <c r="O4761" i="1"/>
  <c r="O4762" i="1"/>
  <c r="O4723" i="1"/>
  <c r="O4727" i="1"/>
  <c r="O4728" i="1"/>
  <c r="O4725" i="1"/>
  <c r="O4729" i="1"/>
  <c r="O4722" i="1"/>
  <c r="O4726" i="1"/>
  <c r="O4730" i="1"/>
  <c r="O4711" i="1"/>
  <c r="O4715" i="1"/>
  <c r="O4712" i="1"/>
  <c r="O4716" i="1"/>
  <c r="O4713" i="1"/>
  <c r="O4717" i="1"/>
  <c r="O4710" i="1"/>
  <c r="O4714" i="1"/>
  <c r="O4703" i="1"/>
  <c r="O4704" i="1"/>
  <c r="O4695" i="1"/>
  <c r="O4696" i="1"/>
  <c r="O4694" i="1"/>
  <c r="O4683" i="1"/>
  <c r="O4680" i="1"/>
  <c r="O4681" i="1"/>
  <c r="O4682" i="1"/>
  <c r="O4667" i="1"/>
  <c r="O4671" i="1"/>
  <c r="O4664" i="1"/>
  <c r="O4668" i="1"/>
  <c r="O4672" i="1"/>
  <c r="O4665" i="1"/>
  <c r="O4669" i="1"/>
  <c r="O4666" i="1"/>
  <c r="O4670" i="1"/>
  <c r="O4607" i="1"/>
  <c r="O4605" i="1"/>
  <c r="O4609" i="1"/>
  <c r="O4606" i="1"/>
  <c r="O4591" i="1"/>
  <c r="O4588" i="1"/>
  <c r="O4589" i="1"/>
  <c r="O4590" i="1"/>
  <c r="O4575" i="1"/>
  <c r="O4576" i="1"/>
  <c r="O4574" i="1"/>
  <c r="O4555" i="1"/>
  <c r="O4559" i="1"/>
  <c r="O4556" i="1"/>
  <c r="O4557" i="1"/>
  <c r="O4558" i="1"/>
  <c r="O4547" i="1"/>
  <c r="O4548" i="1"/>
  <c r="O4545" i="1"/>
  <c r="O4549" i="1"/>
  <c r="O4546" i="1"/>
  <c r="O4400" i="1"/>
  <c r="O4397" i="1"/>
  <c r="O4402" i="1"/>
  <c r="O4398" i="1"/>
  <c r="O4399" i="1"/>
  <c r="O4401" i="1"/>
  <c r="O4344" i="1"/>
  <c r="O4348" i="1"/>
  <c r="O4352" i="1"/>
  <c r="O4356" i="1"/>
  <c r="O4360" i="1"/>
  <c r="O4364" i="1"/>
  <c r="O4368" i="1"/>
  <c r="O4372" i="1"/>
  <c r="O4376" i="1"/>
  <c r="O4343" i="1"/>
  <c r="O4349" i="1"/>
  <c r="O4354" i="1"/>
  <c r="O4359" i="1"/>
  <c r="O4365" i="1"/>
  <c r="O4370" i="1"/>
  <c r="O4375" i="1"/>
  <c r="O4345" i="1"/>
  <c r="O4350" i="1"/>
  <c r="O4355" i="1"/>
  <c r="O4361" i="1"/>
  <c r="O4366" i="1"/>
  <c r="O4371" i="1"/>
  <c r="O4377" i="1"/>
  <c r="O4346" i="1"/>
  <c r="O4351" i="1"/>
  <c r="O4357" i="1"/>
  <c r="O4362" i="1"/>
  <c r="O4373" i="1"/>
  <c r="O4347" i="1"/>
  <c r="O4353" i="1"/>
  <c r="O4358" i="1"/>
  <c r="O4363" i="1"/>
  <c r="O4369" i="1"/>
  <c r="O4374" i="1"/>
  <c r="O4252" i="1"/>
  <c r="O4256" i="1"/>
  <c r="O4257" i="1"/>
  <c r="O4253" i="1"/>
  <c r="O4254" i="1"/>
  <c r="O4255" i="1"/>
  <c r="O4232" i="1"/>
  <c r="O4237" i="1"/>
  <c r="O4233" i="1"/>
  <c r="O4234" i="1"/>
  <c r="O4192" i="1"/>
  <c r="O4196" i="1"/>
  <c r="O4200" i="1"/>
  <c r="O4204" i="1"/>
  <c r="O4208" i="1"/>
  <c r="O4216" i="1"/>
  <c r="O4220" i="1"/>
  <c r="O4193" i="1"/>
  <c r="O4198" i="1"/>
  <c r="O4203" i="1"/>
  <c r="O4209" i="1"/>
  <c r="O4214" i="1"/>
  <c r="O4219" i="1"/>
  <c r="O4194" i="1"/>
  <c r="O4199" i="1"/>
  <c r="O4205" i="1"/>
  <c r="O4210" i="1"/>
  <c r="O4215" i="1"/>
  <c r="O4195" i="1"/>
  <c r="O4201" i="1"/>
  <c r="O4206" i="1"/>
  <c r="O4211" i="1"/>
  <c r="O4217" i="1"/>
  <c r="O4222" i="1"/>
  <c r="O4191" i="1"/>
  <c r="O4197" i="1"/>
  <c r="O4202" i="1"/>
  <c r="O4207" i="1"/>
  <c r="O4213" i="1"/>
  <c r="O4218" i="1"/>
  <c r="O4100" i="1"/>
  <c r="O4104" i="1"/>
  <c r="O4108" i="1"/>
  <c r="O4112" i="1"/>
  <c r="O4120" i="1"/>
  <c r="O4101" i="1"/>
  <c r="O4105" i="1"/>
  <c r="O4109" i="1"/>
  <c r="O4113" i="1"/>
  <c r="O4117" i="1"/>
  <c r="O4098" i="1"/>
  <c r="O4102" i="1"/>
  <c r="O4106" i="1"/>
  <c r="O4110" i="1"/>
  <c r="O4111" i="1"/>
  <c r="O4115" i="1"/>
  <c r="O4103" i="1"/>
  <c r="O4119" i="1"/>
  <c r="O4107" i="1"/>
  <c r="O4089" i="1"/>
  <c r="O4090" i="1"/>
  <c r="O4080" i="1"/>
  <c r="O4081" i="1"/>
  <c r="O4064" i="1"/>
  <c r="O4065" i="1"/>
  <c r="O4066" i="1"/>
  <c r="O4063" i="1"/>
  <c r="O4067" i="1"/>
  <c r="O3928" i="1"/>
  <c r="O3932" i="1"/>
  <c r="O3930" i="1"/>
  <c r="O3927" i="1"/>
  <c r="O3931" i="1"/>
  <c r="O3912" i="1"/>
  <c r="O3911" i="1"/>
  <c r="O3896" i="1"/>
  <c r="O3897" i="1"/>
  <c r="O3882" i="1"/>
  <c r="O3883" i="1"/>
  <c r="O3864" i="1"/>
  <c r="O3865" i="1"/>
  <c r="O3866" i="1"/>
  <c r="O3870" i="1"/>
  <c r="O3867" i="1"/>
  <c r="O3828" i="1"/>
  <c r="O3829" i="1"/>
  <c r="O3833" i="1"/>
  <c r="O3826" i="1"/>
  <c r="O3830" i="1"/>
  <c r="O3827" i="1"/>
  <c r="O3831" i="1"/>
  <c r="O3806" i="1"/>
  <c r="O3807" i="1"/>
  <c r="O3776" i="1"/>
  <c r="O3780" i="1"/>
  <c r="O3784" i="1"/>
  <c r="O3781" i="1"/>
  <c r="O3785" i="1"/>
  <c r="O3778" i="1"/>
  <c r="O3782" i="1"/>
  <c r="O3790" i="1"/>
  <c r="O3775" i="1"/>
  <c r="O3791" i="1"/>
  <c r="O3779" i="1"/>
  <c r="O3783" i="1"/>
  <c r="O3736" i="1"/>
  <c r="O3737" i="1"/>
  <c r="O3738" i="1"/>
  <c r="O3739" i="1"/>
  <c r="O3724" i="1"/>
  <c r="O3728" i="1"/>
  <c r="O3725" i="1"/>
  <c r="O3722" i="1"/>
  <c r="O3726" i="1"/>
  <c r="O3727" i="1"/>
  <c r="O3723" i="1"/>
  <c r="O3696" i="1"/>
  <c r="O3694" i="1"/>
  <c r="O3695" i="1"/>
  <c r="O3677" i="1"/>
  <c r="O3678" i="1"/>
  <c r="O3679" i="1"/>
  <c r="O3683" i="1"/>
  <c r="O3664" i="1"/>
  <c r="O3668" i="1"/>
  <c r="O3669" i="1"/>
  <c r="O3666" i="1"/>
  <c r="O3663" i="1"/>
  <c r="O3667" i="1"/>
  <c r="O3592" i="1"/>
  <c r="O3593" i="1"/>
  <c r="O3594" i="1"/>
  <c r="O3595" i="1"/>
  <c r="O3564" i="1"/>
  <c r="O3565" i="1"/>
  <c r="O3566" i="1"/>
  <c r="O3556" i="1"/>
  <c r="O3557" i="1"/>
  <c r="O3558" i="1"/>
  <c r="O3555" i="1"/>
  <c r="O3544" i="1"/>
  <c r="O3542" i="1"/>
  <c r="O3533" i="1"/>
  <c r="O3534" i="1"/>
  <c r="O3535" i="1"/>
  <c r="O3531" i="1"/>
  <c r="O3506" i="1"/>
  <c r="O3507" i="1"/>
  <c r="O3448" i="1"/>
  <c r="O3445" i="1"/>
  <c r="O3446" i="1"/>
  <c r="O3447" i="1"/>
  <c r="O3429" i="1"/>
  <c r="O3430" i="1"/>
  <c r="O3431" i="1"/>
  <c r="O3408" i="1"/>
  <c r="O3409" i="1"/>
  <c r="O3410" i="1"/>
  <c r="O3376" i="1"/>
  <c r="O3378" i="1"/>
  <c r="O3364" i="1"/>
  <c r="O3368" i="1"/>
  <c r="O3365" i="1"/>
  <c r="O3366" i="1"/>
  <c r="O3367" i="1"/>
  <c r="O3161" i="1"/>
  <c r="O3159" i="1"/>
  <c r="O3160" i="1"/>
  <c r="O3162" i="1"/>
  <c r="O3158" i="1"/>
  <c r="O3129" i="1"/>
  <c r="O3133" i="1"/>
  <c r="O3137" i="1"/>
  <c r="O3141" i="1"/>
  <c r="O3132" i="1"/>
  <c r="O3134" i="1"/>
  <c r="O3130" i="1"/>
  <c r="O3135" i="1"/>
  <c r="O3136" i="1"/>
  <c r="O3117" i="1"/>
  <c r="O3121" i="1"/>
  <c r="O3116" i="1"/>
  <c r="O3118" i="1"/>
  <c r="O3119" i="1"/>
  <c r="O3120" i="1"/>
  <c r="O3021" i="1"/>
  <c r="O3026" i="1"/>
  <c r="O3020" i="1"/>
  <c r="O3028" i="1"/>
  <c r="O3023" i="1"/>
  <c r="O3024" i="1"/>
  <c r="O3027" i="1"/>
  <c r="O2949" i="1"/>
  <c r="O2953" i="1"/>
  <c r="O2957" i="1"/>
  <c r="O2950" i="1"/>
  <c r="O2958" i="1"/>
  <c r="O2955" i="1"/>
  <c r="O2959" i="1"/>
  <c r="O2963" i="1"/>
  <c r="O2956" i="1"/>
  <c r="O2960" i="1"/>
  <c r="O2964" i="1"/>
  <c r="O2952" i="1"/>
  <c r="O2913" i="1"/>
  <c r="O2917" i="1"/>
  <c r="O2914" i="1"/>
  <c r="O2915" i="1"/>
  <c r="O2912" i="1"/>
  <c r="O2901" i="1"/>
  <c r="O2905" i="1"/>
  <c r="O2906" i="1"/>
  <c r="O2903" i="1"/>
  <c r="O2908" i="1"/>
  <c r="O2900" i="1"/>
  <c r="O2904" i="1"/>
  <c r="O2781" i="1"/>
  <c r="O2785" i="1"/>
  <c r="O2793" i="1"/>
  <c r="O2797" i="1"/>
  <c r="O2801" i="1"/>
  <c r="O2813" i="1"/>
  <c r="O2817" i="1"/>
  <c r="O2821" i="1"/>
  <c r="O2825" i="1"/>
  <c r="O2829" i="1"/>
  <c r="O2833" i="1"/>
  <c r="O2770" i="1"/>
  <c r="O2782" i="1"/>
  <c r="O2786" i="1"/>
  <c r="O2790" i="1"/>
  <c r="O2794" i="1"/>
  <c r="O2802" i="1"/>
  <c r="O2806" i="1"/>
  <c r="O2814" i="1"/>
  <c r="O2822" i="1"/>
  <c r="O2826" i="1"/>
  <c r="O2830" i="1"/>
  <c r="O2771" i="1"/>
  <c r="O2783" i="1"/>
  <c r="O2787" i="1"/>
  <c r="O2791" i="1"/>
  <c r="O2795" i="1"/>
  <c r="O2799" i="1"/>
  <c r="O2803" i="1"/>
  <c r="O2807" i="1"/>
  <c r="O2815" i="1"/>
  <c r="O2819" i="1"/>
  <c r="O2823" i="1"/>
  <c r="O2827" i="1"/>
  <c r="O2831" i="1"/>
  <c r="O2780" i="1"/>
  <c r="O2796" i="1"/>
  <c r="O2812" i="1"/>
  <c r="O2828" i="1"/>
  <c r="O2784" i="1"/>
  <c r="O2800" i="1"/>
  <c r="O2816" i="1"/>
  <c r="O2820" i="1"/>
  <c r="O2792" i="1"/>
  <c r="O2824" i="1"/>
  <c r="O2505" i="1"/>
  <c r="O2506" i="1"/>
  <c r="O2507" i="1"/>
  <c r="O2498" i="1"/>
  <c r="O2499" i="1"/>
  <c r="O2453" i="1"/>
  <c r="O2457" i="1"/>
  <c r="O2450" i="1"/>
  <c r="O2454" i="1"/>
  <c r="O2447" i="1"/>
  <c r="O2451" i="1"/>
  <c r="O2455" i="1"/>
  <c r="O2448" i="1"/>
  <c r="O2452" i="1"/>
  <c r="O2456" i="1"/>
  <c r="O2305" i="1"/>
  <c r="O2303" i="1"/>
  <c r="O2201" i="1"/>
  <c r="O2205" i="1"/>
  <c r="O2213" i="1"/>
  <c r="O2225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02" i="1"/>
  <c r="O2206" i="1"/>
  <c r="O2210" i="1"/>
  <c r="O2214" i="1"/>
  <c r="O2222" i="1"/>
  <c r="O2230" i="1"/>
  <c r="O2234" i="1"/>
  <c r="O2238" i="1"/>
  <c r="O2242" i="1"/>
  <c r="O2246" i="1"/>
  <c r="O2250" i="1"/>
  <c r="O2258" i="1"/>
  <c r="O2262" i="1"/>
  <c r="O2274" i="1"/>
  <c r="O2278" i="1"/>
  <c r="O2286" i="1"/>
  <c r="O2199" i="1"/>
  <c r="O2207" i="1"/>
  <c r="O2211" i="1"/>
  <c r="O2215" i="1"/>
  <c r="O2223" i="1"/>
  <c r="O2227" i="1"/>
  <c r="O2231" i="1"/>
  <c r="O2235" i="1"/>
  <c r="O2239" i="1"/>
  <c r="O2243" i="1"/>
  <c r="O2251" i="1"/>
  <c r="O2263" i="1"/>
  <c r="O2267" i="1"/>
  <c r="O2271" i="1"/>
  <c r="O2275" i="1"/>
  <c r="O2283" i="1"/>
  <c r="O2204" i="1"/>
  <c r="O2220" i="1"/>
  <c r="O2236" i="1"/>
  <c r="O2252" i="1"/>
  <c r="O2268" i="1"/>
  <c r="O2240" i="1"/>
  <c r="O2256" i="1"/>
  <c r="O2272" i="1"/>
  <c r="O2288" i="1"/>
  <c r="O2212" i="1"/>
  <c r="O2244" i="1"/>
  <c r="O2276" i="1"/>
  <c r="O2292" i="1"/>
  <c r="O2248" i="1"/>
  <c r="O2035" i="1"/>
  <c r="O2041" i="1"/>
  <c r="O2036" i="1"/>
  <c r="O2043" i="1"/>
  <c r="O1990" i="1"/>
  <c r="O1991" i="1"/>
  <c r="O1969" i="1"/>
  <c r="O1971" i="1"/>
  <c r="O1958" i="1"/>
  <c r="O1955" i="1"/>
  <c r="O1944" i="1"/>
  <c r="O1946" i="1"/>
  <c r="O1924" i="1"/>
  <c r="O1925" i="1"/>
  <c r="O1914" i="1"/>
  <c r="O1915" i="1"/>
  <c r="O1884" i="1"/>
  <c r="O1888" i="1"/>
  <c r="O1881" i="1"/>
  <c r="O1886" i="1"/>
  <c r="O1879" i="1"/>
  <c r="O1861" i="1"/>
  <c r="O1862" i="1"/>
  <c r="O1788" i="1"/>
  <c r="O1792" i="1"/>
  <c r="O1796" i="1"/>
  <c r="O1812" i="1"/>
  <c r="O1820" i="1"/>
  <c r="O1824" i="1"/>
  <c r="O1840" i="1"/>
  <c r="O1844" i="1"/>
  <c r="O1789" i="1"/>
  <c r="O1797" i="1"/>
  <c r="O1805" i="1"/>
  <c r="O1809" i="1"/>
  <c r="O1817" i="1"/>
  <c r="O1821" i="1"/>
  <c r="O1786" i="1"/>
  <c r="O1806" i="1"/>
  <c r="O1810" i="1"/>
  <c r="O1818" i="1"/>
  <c r="O1826" i="1"/>
  <c r="O1842" i="1"/>
  <c r="O1795" i="1"/>
  <c r="O1811" i="1"/>
  <c r="O1827" i="1"/>
  <c r="O1787" i="1"/>
  <c r="O1791" i="1"/>
  <c r="O1774" i="1"/>
  <c r="O1775" i="1"/>
  <c r="O1724" i="1"/>
  <c r="O1723" i="1"/>
  <c r="O1712" i="1"/>
  <c r="O1713" i="1"/>
  <c r="O1714" i="1"/>
  <c r="O1715" i="1"/>
  <c r="O1644" i="1"/>
  <c r="O1648" i="1"/>
  <c r="O1652" i="1"/>
  <c r="O1646" i="1"/>
  <c r="O1653" i="1"/>
  <c r="O1649" i="1"/>
  <c r="O1628" i="1"/>
  <c r="O1625" i="1"/>
  <c r="O1574" i="1"/>
  <c r="O1575" i="1"/>
  <c r="O1556" i="1"/>
  <c r="O1553" i="1"/>
  <c r="O1554" i="1"/>
  <c r="O1532" i="1"/>
  <c r="O1531" i="1"/>
  <c r="O1500" i="1"/>
  <c r="O1504" i="1"/>
  <c r="O1512" i="1"/>
  <c r="O1501" i="1"/>
  <c r="O1505" i="1"/>
  <c r="O1513" i="1"/>
  <c r="O1517" i="1"/>
  <c r="O1502" i="1"/>
  <c r="O1510" i="1"/>
  <c r="O1511" i="1"/>
  <c r="O1506" i="1"/>
  <c r="O1477" i="1"/>
  <c r="O1478" i="1"/>
  <c r="O1436" i="1"/>
  <c r="O1440" i="1"/>
  <c r="O1433" i="1"/>
  <c r="O1443" i="1"/>
  <c r="O1430" i="1"/>
  <c r="O1438" i="1"/>
  <c r="O1431" i="1"/>
  <c r="O1439" i="1"/>
  <c r="O1442" i="1"/>
  <c r="O1434" i="1"/>
  <c r="O1404" i="1"/>
  <c r="O1403" i="1"/>
  <c r="O1264" i="1"/>
  <c r="O1268" i="1"/>
  <c r="O1272" i="1"/>
  <c r="O1265" i="1"/>
  <c r="O1269" i="1"/>
  <c r="O1267" i="1"/>
  <c r="O1270" i="1"/>
  <c r="O1263" i="1"/>
  <c r="O1271" i="1"/>
  <c r="O1266" i="1"/>
  <c r="O1274" i="1"/>
  <c r="O1201" i="1"/>
  <c r="O1205" i="1"/>
  <c r="O1209" i="1"/>
  <c r="O1217" i="1"/>
  <c r="O1221" i="1"/>
  <c r="O1225" i="1"/>
  <c r="O1196" i="1"/>
  <c r="O1202" i="1"/>
  <c r="O1207" i="1"/>
  <c r="O1212" i="1"/>
  <c r="O1218" i="1"/>
  <c r="O1223" i="1"/>
  <c r="O1198" i="1"/>
  <c r="O1208" i="1"/>
  <c r="O1214" i="1"/>
  <c r="O1219" i="1"/>
  <c r="O1224" i="1"/>
  <c r="O1229" i="1"/>
  <c r="O1206" i="1"/>
  <c r="O1216" i="1"/>
  <c r="O1227" i="1"/>
  <c r="O1210" i="1"/>
  <c r="O1200" i="1"/>
  <c r="O1222" i="1"/>
  <c r="O1231" i="1"/>
  <c r="O1215" i="1"/>
  <c r="O1204" i="1"/>
  <c r="O1107" i="1"/>
  <c r="O1111" i="1"/>
  <c r="O1115" i="1"/>
  <c r="O1101" i="1"/>
  <c r="O1106" i="1"/>
  <c r="O1112" i="1"/>
  <c r="O1117" i="1"/>
  <c r="O1100" i="1"/>
  <c r="O1108" i="1"/>
  <c r="O1102" i="1"/>
  <c r="O1105" i="1"/>
  <c r="O1120" i="1"/>
  <c r="O1110" i="1"/>
  <c r="O1118" i="1"/>
  <c r="O989" i="1"/>
  <c r="O993" i="1"/>
  <c r="O1001" i="1"/>
  <c r="O1005" i="1"/>
  <c r="O1009" i="1"/>
  <c r="O1013" i="1"/>
  <c r="O1017" i="1"/>
  <c r="O1021" i="1"/>
  <c r="O1037" i="1"/>
  <c r="O1041" i="1"/>
  <c r="O1045" i="1"/>
  <c r="O1049" i="1"/>
  <c r="O1053" i="1"/>
  <c r="O1057" i="1"/>
  <c r="O983" i="1"/>
  <c r="O987" i="1"/>
  <c r="O991" i="1"/>
  <c r="O1007" i="1"/>
  <c r="O1011" i="1"/>
  <c r="O1015" i="1"/>
  <c r="O1019" i="1"/>
  <c r="O1023" i="1"/>
  <c r="O1031" i="1"/>
  <c r="O1035" i="1"/>
  <c r="O1039" i="1"/>
  <c r="O1043" i="1"/>
  <c r="O1047" i="1"/>
  <c r="O1051" i="1"/>
  <c r="O1055" i="1"/>
  <c r="O1059" i="1"/>
  <c r="O984" i="1"/>
  <c r="O992" i="1"/>
  <c r="O1008" i="1"/>
  <c r="O1056" i="1"/>
  <c r="O1002" i="1"/>
  <c r="O1010" i="1"/>
  <c r="O1034" i="1"/>
  <c r="O1042" i="1"/>
  <c r="O1050" i="1"/>
  <c r="O1012" i="1"/>
  <c r="O1028" i="1"/>
  <c r="O1044" i="1"/>
  <c r="O1060" i="1"/>
  <c r="O982" i="1"/>
  <c r="O1014" i="1"/>
  <c r="O1030" i="1"/>
  <c r="O1020" i="1"/>
  <c r="O1036" i="1"/>
  <c r="O1052" i="1"/>
  <c r="O990" i="1"/>
  <c r="O1006" i="1"/>
  <c r="O1038" i="1"/>
  <c r="O843" i="1"/>
  <c r="O842" i="1"/>
  <c r="O1083" i="1"/>
  <c r="O1131" i="1"/>
  <c r="O1560" i="1"/>
  <c r="O1561" i="1"/>
  <c r="O1563" i="1"/>
  <c r="O1614" i="1"/>
  <c r="O1816" i="1"/>
  <c r="O1980" i="1"/>
  <c r="O1615" i="1"/>
  <c r="O1981" i="1"/>
  <c r="O1613" i="1"/>
  <c r="O2165" i="1"/>
  <c r="O2289" i="1"/>
  <c r="O1815" i="1"/>
  <c r="O2166" i="1"/>
  <c r="O2290" i="1"/>
  <c r="O2442" i="1"/>
  <c r="O1979" i="1"/>
  <c r="O2163" i="1"/>
  <c r="O2291" i="1"/>
  <c r="O1759" i="1"/>
  <c r="O1562" i="1"/>
  <c r="O2164" i="1"/>
  <c r="O849" i="1"/>
  <c r="O179" i="1"/>
  <c r="O743" i="1"/>
  <c r="O856" i="1"/>
  <c r="O596" i="1"/>
  <c r="O3095" i="1"/>
  <c r="O3381" i="1"/>
  <c r="O3605" i="1"/>
  <c r="O3112" i="1"/>
  <c r="O3394" i="1"/>
  <c r="O3714" i="1"/>
  <c r="O3247" i="1"/>
  <c r="O4189" i="1"/>
  <c r="O3719" i="1"/>
  <c r="O3627" i="1"/>
  <c r="O103" i="1"/>
  <c r="O72" i="1"/>
  <c r="O137" i="1"/>
  <c r="O368" i="1"/>
  <c r="O392" i="1"/>
  <c r="O447" i="1"/>
  <c r="O580" i="1"/>
  <c r="O519" i="1"/>
  <c r="O443" i="1"/>
  <c r="O962" i="1"/>
  <c r="O1674" i="1"/>
  <c r="O579" i="1"/>
  <c r="O1543" i="1"/>
  <c r="O1226" i="1"/>
  <c r="O1362" i="1"/>
  <c r="O533" i="1"/>
  <c r="O534" i="1"/>
  <c r="O456" i="1"/>
  <c r="O464" i="1"/>
  <c r="O468" i="1"/>
  <c r="O480" i="1"/>
  <c r="O437" i="1"/>
  <c r="O453" i="1"/>
  <c r="O457" i="1"/>
  <c r="O465" i="1"/>
  <c r="O469" i="1"/>
  <c r="O481" i="1"/>
  <c r="O438" i="1"/>
  <c r="O458" i="1"/>
  <c r="O466" i="1"/>
  <c r="O470" i="1"/>
  <c r="O479" i="1"/>
  <c r="O451" i="1"/>
  <c r="O455" i="1"/>
  <c r="O471" i="1"/>
  <c r="O475" i="1"/>
  <c r="O340" i="1"/>
  <c r="O344" i="1"/>
  <c r="O348" i="1"/>
  <c r="O360" i="1"/>
  <c r="O364" i="1"/>
  <c r="O345" i="1"/>
  <c r="O349" i="1"/>
  <c r="O342" i="1"/>
  <c r="O358" i="1"/>
  <c r="O351" i="1"/>
  <c r="O347" i="1"/>
  <c r="O210" i="1"/>
  <c r="O188" i="1"/>
  <c r="O192" i="1"/>
  <c r="O208" i="1"/>
  <c r="O212" i="1"/>
  <c r="O220" i="1"/>
  <c r="O189" i="1"/>
  <c r="O213" i="1"/>
  <c r="O187" i="1"/>
  <c r="O207" i="1"/>
  <c r="O86" i="1"/>
  <c r="O90" i="1"/>
  <c r="O98" i="1"/>
  <c r="O102" i="1"/>
  <c r="O87" i="1"/>
  <c r="O91" i="1"/>
  <c r="O95" i="1"/>
  <c r="O92" i="1"/>
  <c r="O96" i="1"/>
  <c r="O508" i="1"/>
  <c r="O531" i="1"/>
  <c r="O591" i="1"/>
  <c r="O619" i="1"/>
  <c r="O699" i="1"/>
  <c r="O648" i="1"/>
  <c r="O1896" i="1"/>
  <c r="O4424" i="1"/>
  <c r="O4701" i="1"/>
  <c r="O629" i="1"/>
  <c r="O693" i="1"/>
  <c r="O721" i="1"/>
  <c r="O725" i="1"/>
  <c r="O813" i="1"/>
  <c r="O869" i="1"/>
  <c r="O626" i="1"/>
  <c r="O630" i="1"/>
  <c r="O718" i="1"/>
  <c r="O722" i="1"/>
  <c r="O814" i="1"/>
  <c r="O627" i="1"/>
  <c r="O631" i="1"/>
  <c r="O719" i="1"/>
  <c r="O723" i="1"/>
  <c r="O811" i="1"/>
  <c r="O871" i="1"/>
  <c r="O931" i="1"/>
  <c r="O872" i="1"/>
  <c r="O812" i="1"/>
  <c r="O930" i="1"/>
  <c r="O720" i="1"/>
  <c r="O932" i="1"/>
  <c r="O628" i="1"/>
  <c r="O724" i="1"/>
  <c r="O870" i="1"/>
  <c r="O1326" i="1"/>
  <c r="O10081" i="1"/>
  <c r="O10082" i="1"/>
  <c r="O10083" i="1"/>
  <c r="O12599" i="1"/>
  <c r="O12595" i="1"/>
  <c r="O12575" i="1"/>
  <c r="O12571" i="1"/>
  <c r="O12567" i="1"/>
  <c r="O12563" i="1"/>
  <c r="O12559" i="1"/>
  <c r="O12555" i="1"/>
  <c r="O12551" i="1"/>
  <c r="O12543" i="1"/>
  <c r="O12539" i="1"/>
  <c r="O12535" i="1"/>
  <c r="O12531" i="1"/>
  <c r="O12527" i="1"/>
  <c r="O12523" i="1"/>
  <c r="O12519" i="1"/>
  <c r="O12515" i="1"/>
  <c r="O12479" i="1"/>
  <c r="O12475" i="1"/>
  <c r="O12467" i="1"/>
  <c r="O12463" i="1"/>
  <c r="O12459" i="1"/>
  <c r="O12455" i="1"/>
  <c r="O12451" i="1"/>
  <c r="O12447" i="1"/>
  <c r="O12423" i="1"/>
  <c r="O12415" i="1"/>
  <c r="O12411" i="1"/>
  <c r="O12399" i="1"/>
  <c r="O12395" i="1"/>
  <c r="O12391" i="1"/>
  <c r="O12387" i="1"/>
  <c r="O12383" i="1"/>
  <c r="O12375" i="1"/>
  <c r="O12371" i="1"/>
  <c r="O12367" i="1"/>
  <c r="O12359" i="1"/>
  <c r="O12355" i="1"/>
  <c r="O12351" i="1"/>
  <c r="O12347" i="1"/>
  <c r="O12343" i="1"/>
  <c r="O12339" i="1"/>
  <c r="O12307" i="1"/>
  <c r="O12303" i="1"/>
  <c r="O12299" i="1"/>
  <c r="O12295" i="1"/>
  <c r="O12291" i="1"/>
  <c r="O12287" i="1"/>
  <c r="O12275" i="1"/>
  <c r="O12271" i="1"/>
  <c r="O12267" i="1"/>
  <c r="O12263" i="1"/>
  <c r="O12259" i="1"/>
  <c r="O12251" i="1"/>
  <c r="O12247" i="1"/>
  <c r="O12243" i="1"/>
  <c r="O12239" i="1"/>
  <c r="O12235" i="1"/>
  <c r="O12231" i="1"/>
  <c r="O12223" i="1"/>
  <c r="O12219" i="1"/>
  <c r="O12211" i="1"/>
  <c r="O12207" i="1"/>
  <c r="O12203" i="1"/>
  <c r="O12199" i="1"/>
  <c r="O12195" i="1"/>
  <c r="O12123" i="1"/>
  <c r="O12119" i="1"/>
  <c r="O12115" i="1"/>
  <c r="O12111" i="1"/>
  <c r="O12107" i="1"/>
  <c r="O12103" i="1"/>
  <c r="O12099" i="1"/>
  <c r="O12095" i="1"/>
  <c r="O12091" i="1"/>
  <c r="O12087" i="1"/>
  <c r="O12079" i="1"/>
  <c r="O12075" i="1"/>
  <c r="O12071" i="1"/>
  <c r="O12067" i="1"/>
  <c r="O12063" i="1"/>
  <c r="O12059" i="1"/>
  <c r="O12055" i="1"/>
  <c r="O12051" i="1"/>
  <c r="O12047" i="1"/>
  <c r="O12043" i="1"/>
  <c r="O12039" i="1"/>
  <c r="O12035" i="1"/>
  <c r="O12027" i="1"/>
  <c r="O12019" i="1"/>
  <c r="O11959" i="1"/>
  <c r="O11955" i="1"/>
  <c r="O11947" i="1"/>
  <c r="O11923" i="1"/>
  <c r="O11895" i="1"/>
  <c r="O11843" i="1"/>
  <c r="O11839" i="1"/>
  <c r="O11835" i="1"/>
  <c r="O11827" i="1"/>
  <c r="O11819" i="1"/>
  <c r="O11815" i="1"/>
  <c r="O11811" i="1"/>
  <c r="O11807" i="1"/>
  <c r="O11803" i="1"/>
  <c r="O11799" i="1"/>
  <c r="O11795" i="1"/>
  <c r="O11791" i="1"/>
  <c r="O11787" i="1"/>
  <c r="O11783" i="1"/>
  <c r="O11775" i="1"/>
  <c r="O11771" i="1"/>
  <c r="O11767" i="1"/>
  <c r="O11763" i="1"/>
  <c r="O11759" i="1"/>
  <c r="O11755" i="1"/>
  <c r="O11751" i="1"/>
  <c r="O11747" i="1"/>
  <c r="O11743" i="1"/>
  <c r="O11739" i="1"/>
  <c r="O11735" i="1"/>
  <c r="O11731" i="1"/>
  <c r="O11727" i="1"/>
  <c r="O11723" i="1"/>
  <c r="O11719" i="1"/>
  <c r="O11715" i="1"/>
  <c r="O11711" i="1"/>
  <c r="O11707" i="1"/>
  <c r="O11703" i="1"/>
  <c r="O11631" i="1"/>
  <c r="O11627" i="1"/>
  <c r="O11623" i="1"/>
  <c r="O11607" i="1"/>
  <c r="O11603" i="1"/>
  <c r="O11563" i="1"/>
  <c r="O11555" i="1"/>
  <c r="O11551" i="1"/>
  <c r="O11547" i="1"/>
  <c r="O11543" i="1"/>
  <c r="O11539" i="1"/>
  <c r="O11519" i="1"/>
  <c r="O11491" i="1"/>
  <c r="O11487" i="1"/>
  <c r="O11479" i="1"/>
  <c r="O11475" i="1"/>
  <c r="O11471" i="1"/>
  <c r="O11467" i="1"/>
  <c r="O11463" i="1"/>
  <c r="O11459" i="1"/>
  <c r="O11435" i="1"/>
  <c r="O11431" i="1"/>
  <c r="O11427" i="1"/>
  <c r="O11423" i="1"/>
  <c r="O11419" i="1"/>
  <c r="O11411" i="1"/>
  <c r="O11407" i="1"/>
  <c r="O11403" i="1"/>
  <c r="O11399" i="1"/>
  <c r="O11391" i="1"/>
  <c r="O11387" i="1"/>
  <c r="O11383" i="1"/>
  <c r="O11371" i="1"/>
  <c r="O11367" i="1"/>
  <c r="O11363" i="1"/>
  <c r="O11359" i="1"/>
  <c r="O11355" i="1"/>
  <c r="O11351" i="1"/>
  <c r="O11315" i="1"/>
  <c r="O11311" i="1"/>
  <c r="O11307" i="1"/>
  <c r="O11303" i="1"/>
  <c r="O11299" i="1"/>
  <c r="O11295" i="1"/>
  <c r="O11267" i="1"/>
  <c r="O11263" i="1"/>
  <c r="O11259" i="1"/>
  <c r="O11255" i="1"/>
  <c r="O11251" i="1"/>
  <c r="O11235" i="1"/>
  <c r="O11231" i="1"/>
  <c r="O11223" i="1"/>
  <c r="O11215" i="1"/>
  <c r="O11179" i="1"/>
  <c r="O11175" i="1"/>
  <c r="O11171" i="1"/>
  <c r="O11135" i="1"/>
  <c r="O11131" i="1"/>
  <c r="O11127" i="1"/>
  <c r="O11123" i="1"/>
  <c r="O11115" i="1"/>
  <c r="O11111" i="1"/>
  <c r="O11107" i="1"/>
  <c r="O11099" i="1"/>
  <c r="O11095" i="1"/>
  <c r="O11091" i="1"/>
  <c r="O11087" i="1"/>
  <c r="O11083" i="1"/>
  <c r="O11079" i="1"/>
  <c r="O11071" i="1"/>
  <c r="O11067" i="1"/>
  <c r="O11063" i="1"/>
  <c r="O11059" i="1"/>
  <c r="O11055" i="1"/>
  <c r="O11051" i="1"/>
  <c r="O11003" i="1"/>
  <c r="O10995" i="1"/>
  <c r="O10991" i="1"/>
  <c r="O10983" i="1"/>
  <c r="O10979" i="1"/>
  <c r="O10975" i="1"/>
  <c r="O10971" i="1"/>
  <c r="O10967" i="1"/>
  <c r="O10963" i="1"/>
  <c r="O10955" i="1"/>
  <c r="O10951" i="1"/>
  <c r="O10947" i="1"/>
  <c r="O10943" i="1"/>
  <c r="O10939" i="1"/>
  <c r="O10935" i="1"/>
  <c r="O10927" i="1"/>
  <c r="O10919" i="1"/>
  <c r="O10915" i="1"/>
  <c r="O10911" i="1"/>
  <c r="O10907" i="1"/>
  <c r="O10903" i="1"/>
  <c r="O10899" i="1"/>
  <c r="O10891" i="1"/>
  <c r="O10887" i="1"/>
  <c r="O10839" i="1"/>
  <c r="O10835" i="1"/>
  <c r="O10827" i="1"/>
  <c r="O10823" i="1"/>
  <c r="O10819" i="1"/>
  <c r="O10815" i="1"/>
  <c r="O10811" i="1"/>
  <c r="O10807" i="1"/>
  <c r="O10803" i="1"/>
  <c r="O10799" i="1"/>
  <c r="O10795" i="1"/>
  <c r="O10791" i="1"/>
  <c r="O10787" i="1"/>
  <c r="O10779" i="1"/>
  <c r="O10775" i="1"/>
  <c r="O10771" i="1"/>
  <c r="O10767" i="1"/>
  <c r="O10763" i="1"/>
  <c r="O10759" i="1"/>
  <c r="O10755" i="1"/>
  <c r="O10751" i="1"/>
  <c r="O10747" i="1"/>
  <c r="O10743" i="1"/>
  <c r="O10739" i="1"/>
  <c r="O10735" i="1"/>
  <c r="O10731" i="1"/>
  <c r="O10727" i="1"/>
  <c r="O10723" i="1"/>
  <c r="O10711" i="1"/>
  <c r="O10707" i="1"/>
  <c r="O10703" i="1"/>
  <c r="O10699" i="1"/>
  <c r="O10695" i="1"/>
  <c r="O10691" i="1"/>
  <c r="O10683" i="1"/>
  <c r="O10675" i="1"/>
  <c r="O10667" i="1"/>
  <c r="O10663" i="1"/>
  <c r="O10659" i="1"/>
  <c r="O10655" i="1"/>
  <c r="O10651" i="1"/>
  <c r="O10615" i="1"/>
  <c r="O10611" i="1"/>
  <c r="O10607" i="1"/>
  <c r="O10603" i="1"/>
  <c r="O10599" i="1"/>
  <c r="O10595" i="1"/>
  <c r="O10591" i="1"/>
  <c r="O10583" i="1"/>
  <c r="O10579" i="1"/>
  <c r="O10575" i="1"/>
  <c r="O10571" i="1"/>
  <c r="O10567" i="1"/>
  <c r="O10559" i="1"/>
  <c r="O10555" i="1"/>
  <c r="O10551" i="1"/>
  <c r="O10547" i="1"/>
  <c r="O10543" i="1"/>
  <c r="O10539" i="1"/>
  <c r="O10535" i="1"/>
  <c r="O10499" i="1"/>
  <c r="O10495" i="1"/>
  <c r="O10491" i="1"/>
  <c r="O10487" i="1"/>
  <c r="O10483" i="1"/>
  <c r="O10475" i="1"/>
  <c r="O10471" i="1"/>
  <c r="O10467" i="1"/>
  <c r="O10463" i="1"/>
  <c r="O10459" i="1"/>
  <c r="O10455" i="1"/>
  <c r="O10447" i="1"/>
  <c r="O10443" i="1"/>
  <c r="O10439" i="1"/>
  <c r="O10435" i="1"/>
  <c r="O10431" i="1"/>
  <c r="O10427" i="1"/>
  <c r="O10403" i="1"/>
  <c r="O10399" i="1"/>
  <c r="O10391" i="1"/>
  <c r="O10387" i="1"/>
  <c r="O10383" i="1"/>
  <c r="O10379" i="1"/>
  <c r="O10375" i="1"/>
  <c r="O10371" i="1"/>
  <c r="O10367" i="1"/>
  <c r="O10359" i="1"/>
  <c r="O10355" i="1"/>
  <c r="O10351" i="1"/>
  <c r="O10347" i="1"/>
  <c r="O10343" i="1"/>
  <c r="O10339" i="1"/>
  <c r="O10303" i="1"/>
  <c r="O10299" i="1"/>
  <c r="O10291" i="1"/>
  <c r="O10287" i="1"/>
  <c r="O10283" i="1"/>
  <c r="O10275" i="1"/>
  <c r="O10271" i="1"/>
  <c r="O10267" i="1"/>
  <c r="O10263" i="1"/>
  <c r="O10259" i="1"/>
  <c r="O10255" i="1"/>
  <c r="O10220" i="1"/>
  <c r="S330" i="1"/>
  <c r="S7785" i="1"/>
  <c r="S327" i="1"/>
  <c r="S322" i="1"/>
  <c r="S320" i="1"/>
  <c r="S7782" i="1"/>
  <c r="S4694" i="1"/>
  <c r="S319" i="1"/>
  <c r="S7781" i="1"/>
  <c r="S469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Francisco Yorio</author>
  </authors>
  <commentList>
    <comment ref="G109" authorId="0" shapeId="0" xr:uid="{9F1CB46E-8B6B-465B-82AF-7A7F09B65627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es una farmaceutica
</t>
        </r>
      </text>
    </comment>
    <comment ref="G118" authorId="0" shapeId="0" xr:uid="{6F28DEBB-1D7F-42F1-8573-F5287A03C97A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vende tecnologia, pero domestica
</t>
        </r>
      </text>
    </comment>
    <comment ref="F146" authorId="0" shapeId="0" xr:uid="{6954918C-14C9-44FD-81A2-0DB778B1EA16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pesquera
</t>
        </r>
      </text>
    </comment>
    <comment ref="F148" authorId="0" shapeId="0" xr:uid="{B0B845CA-ECA3-4297-99ED-00A9C2054D45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nube y software
</t>
        </r>
      </text>
    </comment>
    <comment ref="F156" authorId="0" shapeId="0" xr:uid="{CEDB916F-4EE6-4303-9E9E-32C3A0AA6EE9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microchips y tecnologia movil
</t>
        </r>
      </text>
    </comment>
    <comment ref="F162" authorId="0" shapeId="0" xr:uid="{6BEECEBD-A847-44B7-A267-D1F94558E77A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tecnologia aeroespacial y militar
</t>
        </r>
      </text>
    </comment>
    <comment ref="F174" authorId="0" shapeId="0" xr:uid="{EAE4D8A8-4AAD-4514-825B-83C8A042D08D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articulos oficina
</t>
        </r>
      </text>
    </comment>
    <comment ref="F180" authorId="0" shapeId="0" xr:uid="{7A2F7BA0-A964-4A06-9F5C-8428AE1C33B0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semiconductores y tecnologia para ordenadores
</t>
        </r>
      </text>
    </comment>
    <comment ref="F184" authorId="0" shapeId="0" xr:uid="{E0410F74-6F22-4993-8BAB-8332D3EA0E7E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holding financiero
</t>
        </r>
      </text>
    </comment>
    <comment ref="G208" authorId="0" shapeId="0" xr:uid="{4B67C99A-CD97-4789-8FAB-240EBB6D0495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pesquera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Francisco Yorio</author>
  </authors>
  <commentList>
    <comment ref="I1104" authorId="0" shapeId="0" xr:uid="{261F6DD4-0EE0-477D-8CB8-A52959BA8358}">
      <text>
        <r>
          <rPr>
            <b/>
            <sz val="9"/>
            <color indexed="81"/>
            <rFont val="Tahoma"/>
            <family val="2"/>
          </rPr>
          <t>Francisco Yorio:</t>
        </r>
        <r>
          <rPr>
            <sz val="9"/>
            <color indexed="81"/>
            <rFont val="Tahoma"/>
            <family val="2"/>
          </rPr>
          <t xml:space="preserve">
pesquera
</t>
        </r>
      </text>
    </comment>
  </commentList>
</comments>
</file>

<file path=xl/sharedStrings.xml><?xml version="1.0" encoding="utf-8"?>
<sst xmlns="http://schemas.openxmlformats.org/spreadsheetml/2006/main" count="65235" uniqueCount="13311">
  <si>
    <t>descrip_vc</t>
  </si>
  <si>
    <t>fec_lim</t>
  </si>
  <si>
    <t>fec_pago</t>
  </si>
  <si>
    <t>moneda</t>
  </si>
  <si>
    <t>nemo</t>
  </si>
  <si>
    <t>num_acc_ant</t>
  </si>
  <si>
    <t>num_acc_der</t>
  </si>
  <si>
    <t>num_acc_nue</t>
  </si>
  <si>
    <t>pre_ant_vc</t>
  </si>
  <si>
    <t>pre_ex_vc</t>
  </si>
  <si>
    <t>val_acc</t>
  </si>
  <si>
    <t>val_acc.F</t>
  </si>
  <si>
    <t>tot_acc</t>
  </si>
  <si>
    <t>REMANENTE EMISION DE PAGO $ 5,75</t>
  </si>
  <si>
    <t>$</t>
  </si>
  <si>
    <t>ENJOY</t>
  </si>
  <si>
    <t>Medium</t>
  </si>
  <si>
    <t>EMIS PAGO INF 0,2879376464 X 1 $ 160</t>
  </si>
  <si>
    <t>SECURITY</t>
  </si>
  <si>
    <t>Very High</t>
  </si>
  <si>
    <t>DIVIDENDO PROV US$ 0,9</t>
  </si>
  <si>
    <t>US$</t>
  </si>
  <si>
    <t>MO</t>
  </si>
  <si>
    <t>Low</t>
  </si>
  <si>
    <t>DIVIDENDO US$ 0,65</t>
  </si>
  <si>
    <t>MRK</t>
  </si>
  <si>
    <t>DIVIDENDO PROV US$ 0,1938</t>
  </si>
  <si>
    <t>HPQ</t>
  </si>
  <si>
    <t>DIVIDENDO US$ 0,48</t>
  </si>
  <si>
    <t>CPK</t>
  </si>
  <si>
    <t>DIVIDENDO US$ 0,275</t>
  </si>
  <si>
    <t>NKE</t>
  </si>
  <si>
    <t>DIVIDENDO PROV US$ 0,93</t>
  </si>
  <si>
    <t>ADP</t>
  </si>
  <si>
    <t>DIVIDENDO PROV US$ 0,42</t>
  </si>
  <si>
    <t>KO</t>
  </si>
  <si>
    <t>DIVIDENDO US$ 1,075</t>
  </si>
  <si>
    <t>PEP</t>
  </si>
  <si>
    <t>DIVIDENDO PROV US$ 0,88</t>
  </si>
  <si>
    <t>TRV</t>
  </si>
  <si>
    <t>DIVIDENDO PROV US$ 1,07</t>
  </si>
  <si>
    <t>UNP</t>
  </si>
  <si>
    <t>DIVIDENDO US$ 0,32</t>
  </si>
  <si>
    <t>AIG</t>
  </si>
  <si>
    <t>DIVIDENDO PROV US$ 0,71</t>
  </si>
  <si>
    <t>GILD</t>
  </si>
  <si>
    <t>DIVIDENDO US$ 0,21</t>
  </si>
  <si>
    <t>BAC</t>
  </si>
  <si>
    <t>DIVIDENDO PROV $ 5,541997764</t>
  </si>
  <si>
    <t>CFIACCIP-E</t>
  </si>
  <si>
    <t>DIVIDENDO PROV $ 7,283767733</t>
  </si>
  <si>
    <t>CFIACCIA-E</t>
  </si>
  <si>
    <t>DIVIDENDO PROV 155 $ 16,4</t>
  </si>
  <si>
    <t>BOLSASTGO</t>
  </si>
  <si>
    <t>High</t>
  </si>
  <si>
    <t>DIVIDENDO US$ 0,68</t>
  </si>
  <si>
    <t>QCOM</t>
  </si>
  <si>
    <t>DIVIDENDO US$ 0,55</t>
  </si>
  <si>
    <t>NEM</t>
  </si>
  <si>
    <t>DIVIDENDO PROV $ 151,98137362637400</t>
  </si>
  <si>
    <t>CFIALHDA-E</t>
  </si>
  <si>
    <t>DIVIDENDO PROV $ 154,36635180151100</t>
  </si>
  <si>
    <t>CFIALHDB-E</t>
  </si>
  <si>
    <t>DIVIDENDO PROV US$ 0,00559296200</t>
  </si>
  <si>
    <t>CFILVDAS-E</t>
  </si>
  <si>
    <t>DIVIDENDO PROV US$ 0,009396007581965930</t>
  </si>
  <si>
    <t>CFILVEPI-E</t>
  </si>
  <si>
    <t>DIVIDENDO PROV US$ 0,009041737335004790</t>
  </si>
  <si>
    <t>CFILVEPR-E</t>
  </si>
  <si>
    <t>DIVIDENDO PROV US$ 0,0054126841518931100</t>
  </si>
  <si>
    <t>CFILVDAF-E</t>
  </si>
  <si>
    <t>DIVIDENDO PROV US$ 0,008852420763608190</t>
  </si>
  <si>
    <t>CFILVEPF-E</t>
  </si>
  <si>
    <t>DIVIDENDO PROV US$ 0,0088859381</t>
  </si>
  <si>
    <t>CFIPE18C-E</t>
  </si>
  <si>
    <t>DIVIDENDO PROV US$ 0,0088859348</t>
  </si>
  <si>
    <t>CFIPE18B-E</t>
  </si>
  <si>
    <t>DIVIDENDO PROV US$ 0,0088858348</t>
  </si>
  <si>
    <t>CFIPE18A-E</t>
  </si>
  <si>
    <t>DIVIDENDO PROV US$ 0,0054774756647230800</t>
  </si>
  <si>
    <t>CFILVDAR-E</t>
  </si>
  <si>
    <t>DIVIDENDO PROV US$ 0,0055766537916833200</t>
  </si>
  <si>
    <t>CFILVDAI-E</t>
  </si>
  <si>
    <t>DIVIDENDO PROV US$ 0,00946836997098830</t>
  </si>
  <si>
    <t>CFILVEPS-E</t>
  </si>
  <si>
    <t>DIVIDENDO PROV EURO 0,05282276276439500</t>
  </si>
  <si>
    <t>EURO</t>
  </si>
  <si>
    <t>CFIAPEVIII</t>
  </si>
  <si>
    <t>DIVIDENDO PROV $ 0,825712300028172</t>
  </si>
  <si>
    <t>CFIADAG-A</t>
  </si>
  <si>
    <t>DIVIDENDO PROV $ 80</t>
  </si>
  <si>
    <t>LIPIGAS</t>
  </si>
  <si>
    <t>DIVIDENDO EVEN 45 $ 116</t>
  </si>
  <si>
    <t>FORUS</t>
  </si>
  <si>
    <t>DIVIDENDO PROV $ 0,014993391812689700</t>
  </si>
  <si>
    <t>CFIADAGB-E</t>
  </si>
  <si>
    <t>DIVIDENDO PROV US$ 0,045</t>
  </si>
  <si>
    <t>HAL</t>
  </si>
  <si>
    <t>DIVIDENDO PROV US$ 0,13243728</t>
  </si>
  <si>
    <t>CFIPK12F-E</t>
  </si>
  <si>
    <t>DIVIDENDO PROV $ 470,11</t>
  </si>
  <si>
    <t>BICECORP</t>
  </si>
  <si>
    <t>DIVIDENDO EVEN $ 470,11</t>
  </si>
  <si>
    <t>DIVIDENDO US$ 1,45</t>
  </si>
  <si>
    <t>UNH</t>
  </si>
  <si>
    <t>DIVIDENDO PROV US$ 0,1374728</t>
  </si>
  <si>
    <t>CFIPKR12-E</t>
  </si>
  <si>
    <t>DIVIDENDO PROV $ 13357</t>
  </si>
  <si>
    <t>CFIPRMINF</t>
  </si>
  <si>
    <t>DIVIDENDO PROV US$ 0,00697765</t>
  </si>
  <si>
    <t>CFIPEPF3-E</t>
  </si>
  <si>
    <t>DIVIDENDO PROV US$ 0,12889</t>
  </si>
  <si>
    <t>CFIIAMCO-E</t>
  </si>
  <si>
    <t>DIVIDENDO $ 0,3715786</t>
  </si>
  <si>
    <t>CFMTOEEQUB</t>
  </si>
  <si>
    <t>DIVIDENDO PROV 65 US$ 0,011606</t>
  </si>
  <si>
    <t>SK</t>
  </si>
  <si>
    <t>DIVIDENDO US$ 0,18</t>
  </si>
  <si>
    <t>EBAY</t>
  </si>
  <si>
    <t>DIVIDENDO PROV US$ 1,65</t>
  </si>
  <si>
    <t>HD</t>
  </si>
  <si>
    <t>DIVIDENDO US$ 1,29</t>
  </si>
  <si>
    <t>MCD</t>
  </si>
  <si>
    <t>DIVIDENDO PROV $ 74,508686425543900</t>
  </si>
  <si>
    <t>CFIDHS2-A</t>
  </si>
  <si>
    <t>DIVIDENDO PROV $ 1845,92</t>
  </si>
  <si>
    <t>CFIBACHIN9</t>
  </si>
  <si>
    <t>DIVIDENDO PROV $ 98,2056017834461</t>
  </si>
  <si>
    <t>CFIDHS1</t>
  </si>
  <si>
    <t>DIVIDENDO PROV EURO 0,14737307545916500</t>
  </si>
  <si>
    <t>CFILVHVI-E</t>
  </si>
  <si>
    <t>DIVIDENDO PROV $ 12,11846270203650</t>
  </si>
  <si>
    <t>CFIADH3I-E</t>
  </si>
  <si>
    <t>DIVIDENDO PROV $ 12,040744570837600</t>
  </si>
  <si>
    <t>CFIADH3R</t>
  </si>
  <si>
    <t>DIVIDENDO PROV US$ 0,8031189084</t>
  </si>
  <si>
    <t>CFICSIII-E</t>
  </si>
  <si>
    <t>DIVIDENDO PROV US$ 0,033711</t>
  </si>
  <si>
    <t>CFIFYNRFPA</t>
  </si>
  <si>
    <t>DIVIDENDO PROV US$ 0,034537</t>
  </si>
  <si>
    <t>CFIFYNRFPB</t>
  </si>
  <si>
    <t>DIVIDENDO PROV US$ 0,0039170936</t>
  </si>
  <si>
    <t>CFIVEP7I-E</t>
  </si>
  <si>
    <t>DIVIDENDO PROV US$ 0,0048421641</t>
  </si>
  <si>
    <t>CFIVEP7C-E</t>
  </si>
  <si>
    <t>DIVIDENDO PROV US$ 0,0048828974</t>
  </si>
  <si>
    <t>CFIVEP7B-E</t>
  </si>
  <si>
    <t>DIVIDENDO $ 0,2513281</t>
  </si>
  <si>
    <t>DIVIDENDO PROV 1 $ 6,64576719465582</t>
  </si>
  <si>
    <t>TRICOT</t>
  </si>
  <si>
    <t>DIVIDENDO PROV $ 100</t>
  </si>
  <si>
    <t>CFIRESURA1</t>
  </si>
  <si>
    <t>DIVIDENDO PROV $ 73,487265</t>
  </si>
  <si>
    <t>CFISURADPU</t>
  </si>
  <si>
    <t>DIVIDENDO PROV $ 488,011589</t>
  </si>
  <si>
    <t>CFISURI2A</t>
  </si>
  <si>
    <t>CFISURI2I</t>
  </si>
  <si>
    <t>DIVIDENDO PROV $ 517,9364</t>
  </si>
  <si>
    <t>CFISURI3</t>
  </si>
  <si>
    <t>DIVIDENDO PROV US$ 1,48</t>
  </si>
  <si>
    <t>MMM</t>
  </si>
  <si>
    <t>DIVIDENDO PROV US$ 0,0759587147</t>
  </si>
  <si>
    <t>CFIARESI-E</t>
  </si>
  <si>
    <t>DIVIDENDO PROV US$ 0,6405132588</t>
  </si>
  <si>
    <t>CFIARESC-E</t>
  </si>
  <si>
    <t>DIVIDENDO DEF US$ 0,02986134847031490</t>
  </si>
  <si>
    <t>CFIVSS2B-E</t>
  </si>
  <si>
    <t>DIVIDENDO PROV US$ 0,07075119774721590</t>
  </si>
  <si>
    <t>DIVIDENDO DEF US$ 0,02896610753083890</t>
  </si>
  <si>
    <t>CFIVSS2A-E</t>
  </si>
  <si>
    <t>DIVIDENDO PROV US$ 0,06863008237181770</t>
  </si>
  <si>
    <t>DIVIDENDO PROV EURO 0,0083811327</t>
  </si>
  <si>
    <t>CFIBRE6B-E</t>
  </si>
  <si>
    <t>DIVIDENDO PROV EURO 0,0086479043</t>
  </si>
  <si>
    <t>CFIBRE6C-E</t>
  </si>
  <si>
    <t>DIVIDENDO PROV EURO 0,0086471873</t>
  </si>
  <si>
    <t>CFIBRE6I-E</t>
  </si>
  <si>
    <t>DIVIDENDO PROV 5 $ 37</t>
  </si>
  <si>
    <t>GASCO</t>
  </si>
  <si>
    <t>DIVIDENDO PROV 100 US$ 0,00355</t>
  </si>
  <si>
    <t>VENTANAS</t>
  </si>
  <si>
    <t>DIVIDENDO EVEN 25 $ 18</t>
  </si>
  <si>
    <t>BANVIDA</t>
  </si>
  <si>
    <t>DIVIDENDO US$ 0,87</t>
  </si>
  <si>
    <t>XOM</t>
  </si>
  <si>
    <t>DIVIDENDO US$ 0,9</t>
  </si>
  <si>
    <t>TGT</t>
  </si>
  <si>
    <t>DIVIDENDO US$ 1,34</t>
  </si>
  <si>
    <t>CVX</t>
  </si>
  <si>
    <t>DIVIDENDO US$ 1,64</t>
  </si>
  <si>
    <t>IBM</t>
  </si>
  <si>
    <t>DIVIDENDO PROV 71 US$ 0,22</t>
  </si>
  <si>
    <t>INVERCAP</t>
  </si>
  <si>
    <t>DIVIDENDO US$ 1,02</t>
  </si>
  <si>
    <t>UPS</t>
  </si>
  <si>
    <t>DIVIDENDO US$ 0,56</t>
  </si>
  <si>
    <t>MSFT</t>
  </si>
  <si>
    <t>DIVIDENDO US$ 0,51</t>
  </si>
  <si>
    <t>RTX</t>
  </si>
  <si>
    <t>DIVIDENDO US$ 0,01</t>
  </si>
  <si>
    <t>X</t>
  </si>
  <si>
    <t>DIVIDENDO PROV EURO 0,01157982893675240</t>
  </si>
  <si>
    <t>CFIVPE4A-E</t>
  </si>
  <si>
    <t>DIVIDENDO DEF EURO 0,06058055935297390</t>
  </si>
  <si>
    <t>DIVIDENDO PROV US$ 0,04956461</t>
  </si>
  <si>
    <t>CFIPASP7-E</t>
  </si>
  <si>
    <t>DIVIDENDO PROV US$ 0,19787175</t>
  </si>
  <si>
    <t>CFIPTPG7-E</t>
  </si>
  <si>
    <t>DIVIDENDO $ 0,8695084</t>
  </si>
  <si>
    <t>CFMESGIPSA</t>
  </si>
  <si>
    <t>DIVIDENDO PROV $ 41,79619813341510</t>
  </si>
  <si>
    <t>CFIDEU2A-E</t>
  </si>
  <si>
    <t>DIVIDENDO DEF $ 40,24063296365150</t>
  </si>
  <si>
    <t>DIVIDENDO $ 0,2908605</t>
  </si>
  <si>
    <t>CFMDIVO</t>
  </si>
  <si>
    <t>DIVIDENDO PROV EURO 0,00862618429517192</t>
  </si>
  <si>
    <t>CFIVPE4E-E</t>
  </si>
  <si>
    <t>DIVIDENDO DEF EURO 0,04512839231506090</t>
  </si>
  <si>
    <t>DIVIDENDO PROV EURO 0,03178937036956280</t>
  </si>
  <si>
    <t>CFIVCDLC-E</t>
  </si>
  <si>
    <t>DIVIDENDO PROV $ 42,18524490553550</t>
  </si>
  <si>
    <t>CFIDEU2B-E</t>
  </si>
  <si>
    <t>DIVIDENDO DEF $ 40,61520045395070</t>
  </si>
  <si>
    <t>DIVIDENDO PROV US$ 0,0304365717</t>
  </si>
  <si>
    <t>CFILCP9R-E</t>
  </si>
  <si>
    <t>DIVIDENDO PROV US$ 0,0337375249</t>
  </si>
  <si>
    <t>CFILCP9I-E</t>
  </si>
  <si>
    <t>DIVIDENDO PROV US$ 0,0337428259</t>
  </si>
  <si>
    <t>CFILCP9C-E</t>
  </si>
  <si>
    <t>DIVIDENDO PROV US$ 0,0330724924</t>
  </si>
  <si>
    <t>CFILCP9B-E</t>
  </si>
  <si>
    <t>DIVIDENDO PROV US$ 0,0321840344</t>
  </si>
  <si>
    <t>CFILCP9A-E</t>
  </si>
  <si>
    <t>DIVIDENDO PROV $ 5,387399135</t>
  </si>
  <si>
    <t>CFIHMCRGPB</t>
  </si>
  <si>
    <t>DIVIDENDO PROV $ 5,533</t>
  </si>
  <si>
    <t>CFIHMCRGPI</t>
  </si>
  <si>
    <t>DIVIDENDO $ 0,93218</t>
  </si>
  <si>
    <t>CFMEURC18D</t>
  </si>
  <si>
    <t>DIVIDENDO $ 0,78967</t>
  </si>
  <si>
    <t>CFMEURCHCE</t>
  </si>
  <si>
    <t>DIVIDENDO $ 0,5543407</t>
  </si>
  <si>
    <t>DIVIDENDO PROV EURO 0,01189883711262290</t>
  </si>
  <si>
    <t>CFIVPE4C-E</t>
  </si>
  <si>
    <t>DIVIDENDO DEF EURO 0,06224946455386840</t>
  </si>
  <si>
    <t>DIVIDENDO PROV EURO 0,0118511546053030</t>
  </si>
  <si>
    <t>CFIVPE4B-E</t>
  </si>
  <si>
    <t>DIVIDENDO DEF EURO 0,06200001320995720</t>
  </si>
  <si>
    <t>DIVIDENDO PROV EURO 0,01193439535958720</t>
  </si>
  <si>
    <t>CFIVPE4D-E</t>
  </si>
  <si>
    <t>DIVIDENDO DEF EURO 0,06243549043643670</t>
  </si>
  <si>
    <t>DIVIDENDO PROV US$ 0,034938808</t>
  </si>
  <si>
    <t>CFIPEIA</t>
  </si>
  <si>
    <t>DIVIDENDO $ 2,95592604</t>
  </si>
  <si>
    <t>CFMITNIPSA</t>
  </si>
  <si>
    <t>DIVIDENDO PROV 75 US$ 0,31439</t>
  </si>
  <si>
    <t>SQM-B</t>
  </si>
  <si>
    <t>SQM-A</t>
  </si>
  <si>
    <t>DIVIDENDO PROV US$ 0,035014614</t>
  </si>
  <si>
    <t>CFIPEIB</t>
  </si>
  <si>
    <t>DIVIDENDO PROV US$ 0,0188817986</t>
  </si>
  <si>
    <t>CFINHPTN-E</t>
  </si>
  <si>
    <t>DIVIDENDO PROV US$ 7,852443</t>
  </si>
  <si>
    <t>CFIMOPE1-E</t>
  </si>
  <si>
    <t>DIVIDENDO US$ 0,1272</t>
  </si>
  <si>
    <t>EMLC</t>
  </si>
  <si>
    <t>DIVIDENDO US$ 0,012808</t>
  </si>
  <si>
    <t>SHY</t>
  </si>
  <si>
    <t>DIVIDENDO US$ 0,896202</t>
  </si>
  <si>
    <t>TIP</t>
  </si>
  <si>
    <t>DIVIDENDO US$ 0,0725</t>
  </si>
  <si>
    <t>EMAG</t>
  </si>
  <si>
    <t>DIVIDENDO US$ 1,76</t>
  </si>
  <si>
    <t>AMGN</t>
  </si>
  <si>
    <t>DIVIDENDO US$ 0,275083</t>
  </si>
  <si>
    <t>HYG</t>
  </si>
  <si>
    <t>DIVIDENDO US$ 0,234069</t>
  </si>
  <si>
    <t>LQD</t>
  </si>
  <si>
    <t>DIVIDENDO US$ 0,201605</t>
  </si>
  <si>
    <t>TLH</t>
  </si>
  <si>
    <t>DIVIDENDO US$ 0,189348</t>
  </si>
  <si>
    <t>TLT</t>
  </si>
  <si>
    <t>DIVIDENDO US$ 0,173235</t>
  </si>
  <si>
    <t>SHYG</t>
  </si>
  <si>
    <t>DIVIDENDO US$ 0,058417</t>
  </si>
  <si>
    <t>SLQD</t>
  </si>
  <si>
    <t>DIVIDENDO US$ 0,167395</t>
  </si>
  <si>
    <t>AGG</t>
  </si>
  <si>
    <t>DIVIDENDO US$ 0,347547</t>
  </si>
  <si>
    <t>EMB</t>
  </si>
  <si>
    <t>DIVIDENDO PROV US$ 0,0212834765</t>
  </si>
  <si>
    <t>CFICPE10-E</t>
  </si>
  <si>
    <t>DIVIDENDO US$ 0,080411</t>
  </si>
  <si>
    <t>IEF</t>
  </si>
  <si>
    <t>DIVIDENDO US$ 0,079001</t>
  </si>
  <si>
    <t>IEI</t>
  </si>
  <si>
    <t>DIVIDENDO US$ 0,015467</t>
  </si>
  <si>
    <t>FLOT</t>
  </si>
  <si>
    <t>DIVIDENDO $ 0,1382144</t>
  </si>
  <si>
    <t>DIVIDENDO PROV US$ 0,013939418</t>
  </si>
  <si>
    <t>CFIAMG2A-E</t>
  </si>
  <si>
    <t>DIVIDENDO DEF US$ 0,02627855593734890</t>
  </si>
  <si>
    <t>CFIPES1A-E</t>
  </si>
  <si>
    <t>DIVIDENDO $ 0,0249602</t>
  </si>
  <si>
    <t>DIVIDENDO PROV US$ 0,014422162</t>
  </si>
  <si>
    <t>CFIAMG2I-E</t>
  </si>
  <si>
    <t>DIVIDENDO PROV US$ 0,0188481279</t>
  </si>
  <si>
    <t>CFIPE16C-E</t>
  </si>
  <si>
    <t>DIVIDENDO PROV US$ 0,0155685624</t>
  </si>
  <si>
    <t>CFIPE16B-E</t>
  </si>
  <si>
    <t>DIVIDENDO PROV US$ 0,0115774651</t>
  </si>
  <si>
    <t>CFIPE16A-E</t>
  </si>
  <si>
    <t>DIVIDENDO PROV $ 2,175229758</t>
  </si>
  <si>
    <t>CFIASPCP-E</t>
  </si>
  <si>
    <t>DIVIDENDO PROV $ 3,662895822</t>
  </si>
  <si>
    <t>CFIASPLP-E</t>
  </si>
  <si>
    <t>DIVIDENDO PROV $ 2,587497372</t>
  </si>
  <si>
    <t>CFIAGACP-E</t>
  </si>
  <si>
    <t>DIVIDENDO PROV $ 4,146317566</t>
  </si>
  <si>
    <t>CFIAGALP-E</t>
  </si>
  <si>
    <t>DIVIDENDO PROV US$ 0,2185205055967060</t>
  </si>
  <si>
    <t>CFILVBCP-E</t>
  </si>
  <si>
    <t>DIVIDENDO $ 0,44710343</t>
  </si>
  <si>
    <t>DIVIDENDO DEF US$ 0,02805264602545430</t>
  </si>
  <si>
    <t>CFIPES1B-E</t>
  </si>
  <si>
    <t>DIVIDENDO PROV 322 $ 100</t>
  </si>
  <si>
    <t>VOLCAN</t>
  </si>
  <si>
    <t>DIVIDENDO PROV US$ 0,02166807</t>
  </si>
  <si>
    <t>CFIPHVD9-E</t>
  </si>
  <si>
    <t>DIVIDENDO DEF US$ 0,00494246410086583</t>
  </si>
  <si>
    <t>CFIPES2A-E</t>
  </si>
  <si>
    <t>WMT</t>
  </si>
  <si>
    <t>DIVIDENDO PROV US$ 0,39</t>
  </si>
  <si>
    <t>PFE</t>
  </si>
  <si>
    <t>DIVIDENDO US$ 1,06</t>
  </si>
  <si>
    <t>JNJ</t>
  </si>
  <si>
    <t>DIVIDENDO PROV $ 6605,1141</t>
  </si>
  <si>
    <t>CFIWEG-1</t>
  </si>
  <si>
    <t>DIVIDENDO PROV US$ 5,6089061428</t>
  </si>
  <si>
    <t>CFICGPE5-E</t>
  </si>
  <si>
    <t>DIVIDENDO PROV $ 2,288</t>
  </si>
  <si>
    <t>CFIWEG-3</t>
  </si>
  <si>
    <t>DIVIDENDO PROV US$ 0,0109970551</t>
  </si>
  <si>
    <t>CFICGPEP-E</t>
  </si>
  <si>
    <t>DIVIDENDO PROV US$ 0,0246828680</t>
  </si>
  <si>
    <t>CFICGPE7-E</t>
  </si>
  <si>
    <t>DIVIDENDO PROV US$ 0,00432039</t>
  </si>
  <si>
    <t>CFIPICWP-E</t>
  </si>
  <si>
    <t>DIVIDENDO PROV EURO 0,0319505408</t>
  </si>
  <si>
    <t>CFIPE14A-E</t>
  </si>
  <si>
    <t>DIVIDENDO PROV EURO 0,0326687357</t>
  </si>
  <si>
    <t>CFIPE14B-E</t>
  </si>
  <si>
    <t>DIVIDENDO PROV EURO 0,0331921420</t>
  </si>
  <si>
    <t>CFIPE14C-E</t>
  </si>
  <si>
    <t>DIVIDENDO PROV $ 0,3997</t>
  </si>
  <si>
    <t>CFIBTGCYFI</t>
  </si>
  <si>
    <t>DIVIDENDO PROV 28 $ 10,26548</t>
  </si>
  <si>
    <t>SONDA</t>
  </si>
  <si>
    <t>DIVIDENDO PROV $ 0,38</t>
  </si>
  <si>
    <t>CFIBTGCYFA</t>
  </si>
  <si>
    <t>HON</t>
  </si>
  <si>
    <t>DIVIDENDO US$ 0,2</t>
  </si>
  <si>
    <t>WFC</t>
  </si>
  <si>
    <t>DIVIDENDO US$ 0,3475</t>
  </si>
  <si>
    <t>INTC</t>
  </si>
  <si>
    <t>V</t>
  </si>
  <si>
    <t>DIVIDENDO PROV US$ 3,09450189</t>
  </si>
  <si>
    <t>CFIIMTPDI</t>
  </si>
  <si>
    <t>DIVIDENDO PROV US$ 45,54644237</t>
  </si>
  <si>
    <t>CFIIMPE2-E</t>
  </si>
  <si>
    <t>DIVIDENDO PROV EURO 4,13055133</t>
  </si>
  <si>
    <t>CFIIMTAP-E</t>
  </si>
  <si>
    <t>DIVIDENDO PROV US$ 0,03700108</t>
  </si>
  <si>
    <t>CFICCD2B-E</t>
  </si>
  <si>
    <t>DIVIDENDO PROV US$ 0,03984653</t>
  </si>
  <si>
    <t>CFICCD2I-E</t>
  </si>
  <si>
    <t>DIVIDENDO PROV US$ 0,02374717</t>
  </si>
  <si>
    <t>CFICCDIB-E</t>
  </si>
  <si>
    <t>DIVIDENDO PROV US$ 0,02420417</t>
  </si>
  <si>
    <t>CFICCDII-E</t>
  </si>
  <si>
    <t>DIVIDENDO PROV 0 $ 9,410392328</t>
  </si>
  <si>
    <t>CFIAMRCP-E</t>
  </si>
  <si>
    <t>DIVIDENDO DEF $ 0,005476712</t>
  </si>
  <si>
    <t>CFITRDP-E</t>
  </si>
  <si>
    <t>DIVIDENDO PROV $ 171,9262509354460</t>
  </si>
  <si>
    <t>DIVIDENDO PROV $ 131</t>
  </si>
  <si>
    <t>CFILVPARI1</t>
  </si>
  <si>
    <t>DIVIDENDO PROV US$ 0,02299625673973180</t>
  </si>
  <si>
    <t>CFILVDXR-E</t>
  </si>
  <si>
    <t>DIVIDENDO PROV US$ 0,02660267963492490</t>
  </si>
  <si>
    <t>CFILVDXS-E</t>
  </si>
  <si>
    <t>DIVIDENDO PROV US$ 0,02462823920789920</t>
  </si>
  <si>
    <t>CFILVDXP-E</t>
  </si>
  <si>
    <t>DIVIDENDO PROV US$ 0,02604957213866960</t>
  </si>
  <si>
    <t>CFILVDXI-E</t>
  </si>
  <si>
    <t>DIVIDENDO PROV $ 9,2419681877086</t>
  </si>
  <si>
    <t>CFILVMXA-E</t>
  </si>
  <si>
    <t>DIVIDENDO PROV $ 9,3675640624385</t>
  </si>
  <si>
    <t>CFILVMXB-E</t>
  </si>
  <si>
    <t>DIVIDENDO PROV $ 9,5268827623930</t>
  </si>
  <si>
    <t>CFILVMXI-E</t>
  </si>
  <si>
    <t>DIVIDENDO PROV $ 0,4884</t>
  </si>
  <si>
    <t>CFITODPI-E</t>
  </si>
  <si>
    <t>DIVIDENDO PROV $ 0,4389</t>
  </si>
  <si>
    <t>CFITODPA-E</t>
  </si>
  <si>
    <t>DIVIDENDO PROV $ 0,6049</t>
  </si>
  <si>
    <t>CFITODPF-E</t>
  </si>
  <si>
    <t>DIVIDENDO PROV $ 174,5594428875720</t>
  </si>
  <si>
    <t>DIVIDENDO PROV $ 6,205567081608970</t>
  </si>
  <si>
    <t>CFIAEA-E</t>
  </si>
  <si>
    <t>DIVIDENDO PROV US$ 0,41653857179925</t>
  </si>
  <si>
    <t>CFITUBB2-E</t>
  </si>
  <si>
    <t>DIVIDENDO PROV US$ 0,56361353108467</t>
  </si>
  <si>
    <t>CFITACP2-E</t>
  </si>
  <si>
    <t>DIVIDENDO PROV $ 1114,464184062</t>
  </si>
  <si>
    <t>CFIADI6A-E</t>
  </si>
  <si>
    <t>DIVIDENDO PROV $ 1134,995887184</t>
  </si>
  <si>
    <t>CFIADI6I-E</t>
  </si>
  <si>
    <t>C</t>
  </si>
  <si>
    <t>DIVIDENDO PROV US$ 0,45</t>
  </si>
  <si>
    <t>SBUX</t>
  </si>
  <si>
    <t>DIVIDENDO PROV $ 0,315744</t>
  </si>
  <si>
    <t>DIVIDENDO PROV $ 1,01782432</t>
  </si>
  <si>
    <t>DIVIDENDO $ 17,21116663</t>
  </si>
  <si>
    <t>CFISANDP-E</t>
  </si>
  <si>
    <t>DIVIDENDO $ 520,40955</t>
  </si>
  <si>
    <t>CFMEASCCHI</t>
  </si>
  <si>
    <t>DIVIDENDO $ 0,20065</t>
  </si>
  <si>
    <t>DIVIDENDO $ 0,23688</t>
  </si>
  <si>
    <t>DIVIDENDO $ 0,5146832</t>
  </si>
  <si>
    <t>DIVIDENDO PROV $ 0,74751328</t>
  </si>
  <si>
    <t>DIVIDENDO ADIC $ 26</t>
  </si>
  <si>
    <t>ANDINA-A</t>
  </si>
  <si>
    <t>DIVIDENDO ADIC $ 28,6</t>
  </si>
  <si>
    <t>ANDINA-B</t>
  </si>
  <si>
    <t>DIVIDENDO PROV US$ 0,0131520613</t>
  </si>
  <si>
    <t>CFIPE12C-E</t>
  </si>
  <si>
    <t>DIVIDENDO PROV  US$ 0,0119171624</t>
  </si>
  <si>
    <t>CFIPE12B-E</t>
  </si>
  <si>
    <t>DIVIDENDO PROV US$ 0,0111271602</t>
  </si>
  <si>
    <t>CFIPE12A-E</t>
  </si>
  <si>
    <t>DIVIDENDO $ 1,0664732</t>
  </si>
  <si>
    <t>DIVIDENDO $ 4,26800799</t>
  </si>
  <si>
    <t>DIVIDENDO PROV $ 4,02128367</t>
  </si>
  <si>
    <t>DIVIDENDO $ 706,81091</t>
  </si>
  <si>
    <t>DIVIDENDO $ 1916,15035</t>
  </si>
  <si>
    <t>DIVIDENDO $ 0,41257</t>
  </si>
  <si>
    <t>DIVIDENDO $ 1,16697</t>
  </si>
  <si>
    <t>DIVIDENDO $ 0,34947</t>
  </si>
  <si>
    <t>DIVIDENDO $ 0,98849</t>
  </si>
  <si>
    <t>DIVIDENDO PROV 121 $ 55</t>
  </si>
  <si>
    <t>ESPANOLA</t>
  </si>
  <si>
    <t>DIVIDENDO PROV $ 1,30324575</t>
  </si>
  <si>
    <t>DIVIDENDO $ 3,68622825</t>
  </si>
  <si>
    <t>DIVIDENDO PROV 117 US$ 0,094807317</t>
  </si>
  <si>
    <t>ENAEX</t>
  </si>
  <si>
    <t>DIVIDENDO PROV 136 US$ 0,75</t>
  </si>
  <si>
    <t>CAP</t>
  </si>
  <si>
    <t>DIVIDENDO PROV US$ 0,0215126893</t>
  </si>
  <si>
    <t>CFICGGLI-E</t>
  </si>
  <si>
    <t>DIVIDENDO PROV US$ 0,0393996153</t>
  </si>
  <si>
    <t>ECL</t>
  </si>
  <si>
    <t>DIVIDENDO US$ 0,02</t>
  </si>
  <si>
    <t>HWM</t>
  </si>
  <si>
    <t>DIVIDENDO PROV $ 256,957673978916</t>
  </si>
  <si>
    <t>CFILVBABA1</t>
  </si>
  <si>
    <t>DIVIDENDO PROV $ 289,977158600663</t>
  </si>
  <si>
    <t>CFILVBABI1</t>
  </si>
  <si>
    <t>DIVIDENDO PROV US$ 5,863701</t>
  </si>
  <si>
    <t>DIVIDENDO PROV $ 5,578414674</t>
  </si>
  <si>
    <t>DIVIDENDO PROV $ 7,331630087</t>
  </si>
  <si>
    <t>DIVIDENDO PROV US$ 0,077628850666237200</t>
  </si>
  <si>
    <t>CFIAVIII-E</t>
  </si>
  <si>
    <t>DIVIDENDO PROV $ 280,4573108</t>
  </si>
  <si>
    <t>CFISMH1A-E</t>
  </si>
  <si>
    <t>DIVIDENDO PROV $ 281,3681860</t>
  </si>
  <si>
    <t>CFISMH1I-E</t>
  </si>
  <si>
    <t>DIVIDENDO PROV $ 280,7570736</t>
  </si>
  <si>
    <t>CFISMH1B-E</t>
  </si>
  <si>
    <t>DIVIDENDO PROV US$ 6,0688337822</t>
  </si>
  <si>
    <t>CFICGPE4-E</t>
  </si>
  <si>
    <t>DIVIDENDO PROV US$ 0,0065408800</t>
  </si>
  <si>
    <t>DIVIDENDO PROV US$ 0,0063300486373848800</t>
  </si>
  <si>
    <t>DIVIDENDO PROV US$ 0,0193578569</t>
  </si>
  <si>
    <t>CFITACOA-E</t>
  </si>
  <si>
    <t>DIVIDENDO PROV US$ 0,0195484700</t>
  </si>
  <si>
    <t>CFITACOB-E</t>
  </si>
  <si>
    <t>DIVIDENDO PROV US$ 0,006613340669316940</t>
  </si>
  <si>
    <t>DIVIDENDO PROV US$ 0,006759117581190070</t>
  </si>
  <si>
    <t>DIVIDENDO PROV US$ 0,007020100452584930</t>
  </si>
  <si>
    <t>DIVIDENDO PROV US$ 0,007072425662788260</t>
  </si>
  <si>
    <t>DIVIDENDO PROV US$ 0,0196927868</t>
  </si>
  <si>
    <t>CFITACOC-E</t>
  </si>
  <si>
    <t>DIVIDENDO PROV US$ 0,006409941434841880</t>
  </si>
  <si>
    <t>DIVIDENDO PROV US$ 0,0189793874</t>
  </si>
  <si>
    <t>CFITACOR-E</t>
  </si>
  <si>
    <t>DIVIDENDO PROV US$ 0,0065224255557397600</t>
  </si>
  <si>
    <t>DIVIDENDO PROV $ 1,1750054258092700</t>
  </si>
  <si>
    <t>DIVIDENDO PROV US$ 0,1345243612</t>
  </si>
  <si>
    <t>CFINHCIP-E</t>
  </si>
  <si>
    <t>DIVIDENDO PROV EURO 0,0359605153</t>
  </si>
  <si>
    <t>CFINHCVC-E</t>
  </si>
  <si>
    <t>DIVIDENDO PROV $ 0,01358267602747420</t>
  </si>
  <si>
    <t>DIVIDENDO PROV US$ 1,11</t>
  </si>
  <si>
    <t>CAT</t>
  </si>
  <si>
    <t>DIVIDENDO PROV $ 13</t>
  </si>
  <si>
    <t>CFINFUNDA</t>
  </si>
  <si>
    <t>DIVIDENDO PROV 4 $ 12</t>
  </si>
  <si>
    <t>DIVIDENDO PROV US$ 0,249606662</t>
  </si>
  <si>
    <t>CFIPIPOA-E</t>
  </si>
  <si>
    <t>DIVIDENDO PROV EURO 0,001119809599375220</t>
  </si>
  <si>
    <t>CFILVPAA-E</t>
  </si>
  <si>
    <t>DIVIDENDO PROV $ 74,404919597068700</t>
  </si>
  <si>
    <t>DIVIDENDO PROV $ 99,6228555585291</t>
  </si>
  <si>
    <t>DIVIDENDO PROV $ 43,230863609624900</t>
  </si>
  <si>
    <t>DIVIDENDO PROV $ 42,967964953111100</t>
  </si>
  <si>
    <t>DIVIDENDO PROV EURO 0,02450047812683060</t>
  </si>
  <si>
    <t>DIVIDENDO $ 0,0489168</t>
  </si>
  <si>
    <t>DIVIDENDO PROV US$ 0,00147143260552378</t>
  </si>
  <si>
    <t>DIVIDENDO DEF 88 $ 3</t>
  </si>
  <si>
    <t>BESALCO</t>
  </si>
  <si>
    <t>DIVIDENDO PROV US$ 0,8698</t>
  </si>
  <si>
    <t>PG</t>
  </si>
  <si>
    <t>DIVIDENDO US$ 0,45</t>
  </si>
  <si>
    <t>ABT</t>
  </si>
  <si>
    <t>DIVIDENDO PROV US$ 0,0237630441</t>
  </si>
  <si>
    <t>CFICIP7B-E</t>
  </si>
  <si>
    <t>DIVIDENDO PROV US$ 0,0110849702</t>
  </si>
  <si>
    <t>CFICIPII-E</t>
  </si>
  <si>
    <t>DIVIDENDO PROV US$ 1,74449716</t>
  </si>
  <si>
    <t>DIVIDENDO US$ 0,7</t>
  </si>
  <si>
    <t>MS</t>
  </si>
  <si>
    <t>DIVIDENDO PROV US$ 0,79</t>
  </si>
  <si>
    <t>COST</t>
  </si>
  <si>
    <t>DIVIDENDO PROV US$ 0,065995411</t>
  </si>
  <si>
    <t>DIVIDENDO DEF EURO 0,01319848422573880</t>
  </si>
  <si>
    <t>CFIALBOA-E</t>
  </si>
  <si>
    <t>DIVIDENDO PROV US$ 0,066138601</t>
  </si>
  <si>
    <t>DIVIDENDO US$ 0,22</t>
  </si>
  <si>
    <t>AAPL</t>
  </si>
  <si>
    <t>DIVIDENDO PROV $ 82,5203122848275</t>
  </si>
  <si>
    <t>CFIBCHHABT</t>
  </si>
  <si>
    <t>DIVIDENDO DEF $ 10,12820258896490</t>
  </si>
  <si>
    <t>CFIVOBDP-E</t>
  </si>
  <si>
    <t>DIVIDENDO PROV US$ 0,418809</t>
  </si>
  <si>
    <t>DIVIDENDO PROV US$ 0,0076298761</t>
  </si>
  <si>
    <t>CFIPE13C-E</t>
  </si>
  <si>
    <t>DIVIDENDO PROV US$ 0,0072480103</t>
  </si>
  <si>
    <t>CFIPE13B-E</t>
  </si>
  <si>
    <t>DIVIDENDO PROV US$ 0,0067488001</t>
  </si>
  <si>
    <t>CFIPE13A-E</t>
  </si>
  <si>
    <t>DIVIDENDO PROV EURO 15,528277</t>
  </si>
  <si>
    <t>CFIMOP2-E</t>
  </si>
  <si>
    <t>DIVIDENDO PROV US$ 0,59502126</t>
  </si>
  <si>
    <t>DIVIDENDO PROV US$ 3,24423223</t>
  </si>
  <si>
    <t>CFIIMSECII</t>
  </si>
  <si>
    <t>DIVIDENDO PROV US$ 12,79766224</t>
  </si>
  <si>
    <t>CFIIMTPES</t>
  </si>
  <si>
    <t>DIVIDENDO PROV EURO 15,529906</t>
  </si>
  <si>
    <t>CFIMO2AE-E</t>
  </si>
  <si>
    <t>DIVIDENDO PROV $ 5,500178000</t>
  </si>
  <si>
    <t>DIVIDENDO PROV $ 5,35910981</t>
  </si>
  <si>
    <t>DIVIDENDO US$ 0,43</t>
  </si>
  <si>
    <t>AXP</t>
  </si>
  <si>
    <t>DIVIDENDO PROV US$ 0,0318110031</t>
  </si>
  <si>
    <t>DIVIDENDO PROV US$ 0,0103328902</t>
  </si>
  <si>
    <t>CFICGGI2-E</t>
  </si>
  <si>
    <t>DIVIDENDO PROV $ 23,760663889</t>
  </si>
  <si>
    <t>CFIASSLP-E</t>
  </si>
  <si>
    <t>DIVIDENDO PROV $ 1,926520959</t>
  </si>
  <si>
    <t>DIVIDENDO PROV $ 22,446184830</t>
  </si>
  <si>
    <t>CFIASGAC-E</t>
  </si>
  <si>
    <t>DIVIDENDO PROV $ 3,327958342</t>
  </si>
  <si>
    <t>DIVIDENDO PROV $ 19,983663557</t>
  </si>
  <si>
    <t>CFIASSCP-E</t>
  </si>
  <si>
    <t>DIVIDENDO PROV $ 18,522891794</t>
  </si>
  <si>
    <t>CFIASGAL-E</t>
  </si>
  <si>
    <t>DIVIDENDO PROV $ 3,838258574</t>
  </si>
  <si>
    <t>DIVIDENDO DEF $ 2,491906341</t>
  </si>
  <si>
    <t>DIVIDENDO EVEN $ 105</t>
  </si>
  <si>
    <t>CTC</t>
  </si>
  <si>
    <t>TXN</t>
  </si>
  <si>
    <t>DIVIDENDO PROV US$ 0,0114650194</t>
  </si>
  <si>
    <t>DIVIDENDO PROV US$ 0,0362179631</t>
  </si>
  <si>
    <t>DIVIDENDO PROV EURO 0,0037395770</t>
  </si>
  <si>
    <t>DIVIDENDO PROV US$ 0,0518432069</t>
  </si>
  <si>
    <t>DIVIDENDO PROV $ 6857,319310345</t>
  </si>
  <si>
    <t>DIVIDENDO US$ 0,1265</t>
  </si>
  <si>
    <t>DIVIDENDO US$ 0,776963</t>
  </si>
  <si>
    <t>DIVIDENDO US$ 0,012446</t>
  </si>
  <si>
    <t>DIVIDENDO US$ 0,072</t>
  </si>
  <si>
    <t>DIVIDENDO US$ 0,282878</t>
  </si>
  <si>
    <t>DIVIDENDO US$ 0,243144</t>
  </si>
  <si>
    <t>DIVIDENDO US$ 0,178742</t>
  </si>
  <si>
    <t>DIVIDENDO US$ 0,06282</t>
  </si>
  <si>
    <t>DIVIDENDO US$ 0,196092</t>
  </si>
  <si>
    <t>DIVIDENDO US$ 0,181723</t>
  </si>
  <si>
    <t>DIVIDENDO US$ 0,350305</t>
  </si>
  <si>
    <t>DIVIDENDO US$ 0,166643</t>
  </si>
  <si>
    <t>DIVIDENDO US$ 0,078174</t>
  </si>
  <si>
    <t>DIVIDENDO US$ 0,076119</t>
  </si>
  <si>
    <t>DIVIDENDO US$ 0,016714</t>
  </si>
  <si>
    <t>DIVIDENDO PROV US$ 0,02100035</t>
  </si>
  <si>
    <t>CFICCAIXFF</t>
  </si>
  <si>
    <t>DIVIDENDO PROV US$ 0,8949117071</t>
  </si>
  <si>
    <t>DIVIDENDO PROV US$ 0,00834797</t>
  </si>
  <si>
    <t>CFIPKRE5-E</t>
  </si>
  <si>
    <t>DIVIDENDO PROV US$ 41,90588897</t>
  </si>
  <si>
    <t>CFICCPGIII</t>
  </si>
  <si>
    <t>DIVIDENDO PROV US$ 34</t>
  </si>
  <si>
    <t>CFICAMFI-E</t>
  </si>
  <si>
    <t>DIVIDENDO PROV US$ 0,0067392934</t>
  </si>
  <si>
    <t>CFIBRE9C-E</t>
  </si>
  <si>
    <t>DIVIDENDO PROV US$ 0,0067392932</t>
  </si>
  <si>
    <t>CFIBRE9I-E</t>
  </si>
  <si>
    <t>DIVIDENDO PROV US$ 0,0067394204</t>
  </si>
  <si>
    <t>CFIBRE9B-E</t>
  </si>
  <si>
    <t>DIVIDENDO PROV $ 8,0196357</t>
  </si>
  <si>
    <t>DIVIDENDO PROV US$ 0,0404740348</t>
  </si>
  <si>
    <t>DIVIDENDO PROV US$ 0,0342515225</t>
  </si>
  <si>
    <t>DIVIDENDO PROV US$ 0,0366778557</t>
  </si>
  <si>
    <t>DIVIDENDO PROV US$ 0,028235</t>
  </si>
  <si>
    <t>CFIBCNVA-E</t>
  </si>
  <si>
    <t>DIVIDENDO PROV US$ 0,027969</t>
  </si>
  <si>
    <t>CFIBCNVB-E</t>
  </si>
  <si>
    <t>DIVIDENDO PROV US$ 0,0662032939</t>
  </si>
  <si>
    <t>DIVIDENDO PROV US$ 0,00449898997565369</t>
  </si>
  <si>
    <t>CFILVLEQ-E</t>
  </si>
  <si>
    <t>DIVIDENDO PROV US$ 0,06298968189370710</t>
  </si>
  <si>
    <t>DIVIDENDO US$ 0,6275</t>
  </si>
  <si>
    <t>VZ</t>
  </si>
  <si>
    <t>DIVIDENDO PROV US$ 0,52</t>
  </si>
  <si>
    <t>T</t>
  </si>
  <si>
    <t>DIVIDENDO US$ 0,5</t>
  </si>
  <si>
    <t>CVS</t>
  </si>
  <si>
    <t>DIVIDENDO US$ 0,075</t>
  </si>
  <si>
    <t>FCX</t>
  </si>
  <si>
    <t>DIVIDENDO PROV $ 318</t>
  </si>
  <si>
    <t>CFITRIPT-E</t>
  </si>
  <si>
    <t>DIVIDENDO $ 200,153129</t>
  </si>
  <si>
    <t>CFITOERI1A</t>
  </si>
  <si>
    <t>DIVIDENDO PROV $ 230,730889</t>
  </si>
  <si>
    <t>CFITOERI1C</t>
  </si>
  <si>
    <t>DIVIDENDO PROV $ 0,00565548849</t>
  </si>
  <si>
    <t>DIVIDENDO PROV $ 324</t>
  </si>
  <si>
    <t>CFITRIAP-E</t>
  </si>
  <si>
    <t>DIVIDENDO PROV $ 218,213118</t>
  </si>
  <si>
    <t>CFITOERRI</t>
  </si>
  <si>
    <t>DIVIDENDO PROV $ 242,464066</t>
  </si>
  <si>
    <t>CFITOERI1I</t>
  </si>
  <si>
    <t>DIVIDENDO PROV $ 155,990121</t>
  </si>
  <si>
    <t>CFITOERRA</t>
  </si>
  <si>
    <t>DIVIDENDO PROV $ 200,494482</t>
  </si>
  <si>
    <t>CFITOERRC</t>
  </si>
  <si>
    <t>DIVIDENDO PROV $ 17,5519</t>
  </si>
  <si>
    <t>CFIDCCPI-E</t>
  </si>
  <si>
    <t>DIVIDENDO PROV $ 17,5309</t>
  </si>
  <si>
    <t>CFIDCCPA-E</t>
  </si>
  <si>
    <t>DIVIDENDO PROV $ 17,6906</t>
  </si>
  <si>
    <t>CFIDCBCI-E</t>
  </si>
  <si>
    <t>JPM</t>
  </si>
  <si>
    <t>EMIS PROPIA 0,02461829955494710 X 1 $ 94</t>
  </si>
  <si>
    <t>DIVIDENDO PROV $ 145</t>
  </si>
  <si>
    <t>CFIBTGRRI</t>
  </si>
  <si>
    <t>CFIBTGRRA</t>
  </si>
  <si>
    <t>DIVIDENDO $ 0,6703232</t>
  </si>
  <si>
    <t>CFIBTGRRH</t>
  </si>
  <si>
    <t>DIVIDENDO $ 0,13599467</t>
  </si>
  <si>
    <t>CFIMRCLPR</t>
  </si>
  <si>
    <t>CFIMRCLPRE</t>
  </si>
  <si>
    <t>CFIRCLAE</t>
  </si>
  <si>
    <t>DIVIDENDO PROV $ 450</t>
  </si>
  <si>
    <t>CFIBTGRCA</t>
  </si>
  <si>
    <t>CFIBTGRCI</t>
  </si>
  <si>
    <t>DIVIDENDO $ 0,59772</t>
  </si>
  <si>
    <t>DIVIDENDO $ 0,1876144</t>
  </si>
  <si>
    <t>CFIMRCLP</t>
  </si>
  <si>
    <t>DIVIDENDO PROV $ 8,795223634135950</t>
  </si>
  <si>
    <t>DIVIDENDO $ 2,23615694</t>
  </si>
  <si>
    <t>DIVIDENDO PROV 275 US$ 0,032</t>
  </si>
  <si>
    <t>CMPC</t>
  </si>
  <si>
    <t>ORCL</t>
  </si>
  <si>
    <t>DIVIDENDO PROV US$ 0,007805599</t>
  </si>
  <si>
    <t>CFIPRUSB-E</t>
  </si>
  <si>
    <t>DIVIDENDO PROV $ 125</t>
  </si>
  <si>
    <t>CFIBTGFGII</t>
  </si>
  <si>
    <t>CFIBTGFGIA</t>
  </si>
  <si>
    <t>DIVIDENDO PROV US$ 2,220799</t>
  </si>
  <si>
    <t>CFIMC11C-E</t>
  </si>
  <si>
    <t>DIVIDENDO PROV US$ 2,218915</t>
  </si>
  <si>
    <t>CFIMC11I-E</t>
  </si>
  <si>
    <t>DIVIDENDO PROV US$ 2,215119</t>
  </si>
  <si>
    <t>CFIMC11A-E</t>
  </si>
  <si>
    <t>DIVIDENDO PROV $ 0,4292</t>
  </si>
  <si>
    <t>DIVIDENDO PROV $ 0,4384</t>
  </si>
  <si>
    <t>DIVIDENDO PROV $ 0,3857</t>
  </si>
  <si>
    <t>DIVIDENDO PROV US$ 0,009039983</t>
  </si>
  <si>
    <t>CFIPRUSA-E</t>
  </si>
  <si>
    <t>DIVIDENDO US$ 0,37</t>
  </si>
  <si>
    <t>CSCO</t>
  </si>
  <si>
    <t>DIVIDENDO US$ 0,25</t>
  </si>
  <si>
    <t>CMCSA</t>
  </si>
  <si>
    <t>DIVIDENDO PROV $ 0,019785872576317100</t>
  </si>
  <si>
    <t>CFILVBAI-E</t>
  </si>
  <si>
    <t>DIVIDENDO PROV US$ 0,019801089248340100</t>
  </si>
  <si>
    <t>CFILVBAS-E</t>
  </si>
  <si>
    <t>DIVIDENDO PROV US$ 1,1024547375910300</t>
  </si>
  <si>
    <t>CFILVADV-E</t>
  </si>
  <si>
    <t>DIVIDENDO PROV 34 $ 100000</t>
  </si>
  <si>
    <t>ESTACIONAM</t>
  </si>
  <si>
    <t>DIVIDENDO PROV $ 133,3876995045840</t>
  </si>
  <si>
    <t>DIVIDENDO PROV $ 135,3633707305880</t>
  </si>
  <si>
    <t>DIVIDENDO DEF EURO 0,02432073873198110</t>
  </si>
  <si>
    <t>CFIVRE2A-E</t>
  </si>
  <si>
    <t>DIVIDENDO PROV US$ 0,00652559800</t>
  </si>
  <si>
    <t>DIVIDENDO PROV US$ 0,008368144114758380</t>
  </si>
  <si>
    <t>DIVIDENDO PROV US$ 0,0063152590407757900</t>
  </si>
  <si>
    <t>DIVIDENDO DEF EURO 0,02465067724939700</t>
  </si>
  <si>
    <t>CFIVRE2E-E</t>
  </si>
  <si>
    <t>DIVIDENDO DEF EURO 0,02462714066924720</t>
  </si>
  <si>
    <t>CFIVRE2B-E</t>
  </si>
  <si>
    <t>DIVIDENDO PROV US$ 0,008061161227594380</t>
  </si>
  <si>
    <t>DIVIDENDO PROV US$ 0,007882583753404410</t>
  </si>
  <si>
    <t>DIVIDENDO PROV $ 9,0112024718980</t>
  </si>
  <si>
    <t>DIVIDENDO PROV $ 9,2805526495700</t>
  </si>
  <si>
    <t>DIVIDENDO PROV $ 9,1299671465063</t>
  </si>
  <si>
    <t>DIVIDENDO PROV US$ 0,0063987944721964500</t>
  </si>
  <si>
    <t>DIVIDENDO PROV US$ 0,0065077594374420200</t>
  </si>
  <si>
    <t>DIVIDENDO PROV US$ 0,008428588659278420</t>
  </si>
  <si>
    <t>GE</t>
  </si>
  <si>
    <t>DIVIDENDO PROV US$ 0,0297802800</t>
  </si>
  <si>
    <t>CFICPD2A-E</t>
  </si>
  <si>
    <t>DIVIDENDO PROV US$ 0,0307263100</t>
  </si>
  <si>
    <t>CFICPD2B-E</t>
  </si>
  <si>
    <t>DIVIDENDO PROV US$ 0,024153829</t>
  </si>
  <si>
    <t>CFIAMG3R-E</t>
  </si>
  <si>
    <t>DIVIDENDO PROV US$ 0,024302413</t>
  </si>
  <si>
    <t>CFIAMG3I-E</t>
  </si>
  <si>
    <t>DIVIDENDO PROV US$ 0,024295339</t>
  </si>
  <si>
    <t>CFIAMG3A-E</t>
  </si>
  <si>
    <t>DIVIDENDO PROV US$ 0,01988</t>
  </si>
  <si>
    <t>CFI-IAMALE</t>
  </si>
  <si>
    <t>DIVIDENDO PROV $ 446,883543101</t>
  </si>
  <si>
    <t>CFIRENTCOM</t>
  </si>
  <si>
    <t>DIVIDENDO PROV US$ 0,00414</t>
  </si>
  <si>
    <t>DIVIDENDO PROV US$ 0,00963</t>
  </si>
  <si>
    <t>CFIIAMTA-E</t>
  </si>
  <si>
    <t>DIVIDENDO PROV US$ 0,009702</t>
  </si>
  <si>
    <t>CFIIAMTB-E</t>
  </si>
  <si>
    <t>DIVIDENDO PROV US$ 0,009727</t>
  </si>
  <si>
    <t>CFIIAMTC-E</t>
  </si>
  <si>
    <t>DIVIDENDO PROV $ 160</t>
  </si>
  <si>
    <t>OXIQUIM</t>
  </si>
  <si>
    <t>DIVIDENDO PROV $ 144</t>
  </si>
  <si>
    <t>DIVIDENDO PROV $ 5,614831757</t>
  </si>
  <si>
    <t>DIVIDENDO PROV $ 7,379492479</t>
  </si>
  <si>
    <t>DIVIDENDO PROV 265 $ 74</t>
  </si>
  <si>
    <t>ELECMETAL</t>
  </si>
  <si>
    <t>DIVIDENDO PROV US$ 0,024640355</t>
  </si>
  <si>
    <t>CFIACESA-E</t>
  </si>
  <si>
    <t>DIVIDENDO PROV US$ 0,024711066</t>
  </si>
  <si>
    <t>CFIACESB-E</t>
  </si>
  <si>
    <t>DIVIDENDO PROV US$ 0,024973251</t>
  </si>
  <si>
    <t>CFIACESC-E</t>
  </si>
  <si>
    <t>DIVIDENDO PROV US$ 0,024999766</t>
  </si>
  <si>
    <t>CFIACESI-E</t>
  </si>
  <si>
    <t>DIVIDENDO PROV US$ 0,150498</t>
  </si>
  <si>
    <t>DIVIDENDO DEF US$ 4,0897883827</t>
  </si>
  <si>
    <t>DIVIDENDO PROV $ 276,095107</t>
  </si>
  <si>
    <t>CFITINFR1A</t>
  </si>
  <si>
    <t>DIVIDENDO PROV $ 265,876176</t>
  </si>
  <si>
    <t>CFITINFR1B</t>
  </si>
  <si>
    <t>DIVIDENDO PROV $ 282,698963</t>
  </si>
  <si>
    <t>CFITINFR1I</t>
  </si>
  <si>
    <t>DIVIDENDO US$ 0,64</t>
  </si>
  <si>
    <t>CFITINGV-E</t>
  </si>
  <si>
    <t>DIVIDENDO PROV $ 340</t>
  </si>
  <si>
    <t>CFITINSC-E</t>
  </si>
  <si>
    <t>DIVIDENDO PROV $ 96,331319801909100</t>
  </si>
  <si>
    <t>DIVIDENDO PROV US$ 0,10614843980742700</t>
  </si>
  <si>
    <t>CFILVHVU-E</t>
  </si>
  <si>
    <t>DIVIDENDO PROV $ 109,5906344833850</t>
  </si>
  <si>
    <t>DIVIDENDO PROV $ 1,132193469238930</t>
  </si>
  <si>
    <t>DIVIDENDO PROV US$ 0,017125164</t>
  </si>
  <si>
    <t>CFI-HDPAXE</t>
  </si>
  <si>
    <t>DIVIDENDO PROV US$ 0,017102445</t>
  </si>
  <si>
    <t>CFI-HDPAAE</t>
  </si>
  <si>
    <t>DIVIDENDO PROV 0 $ 0,017132538369420</t>
  </si>
  <si>
    <t>DIVIDENDO PROV $ 223,9753646</t>
  </si>
  <si>
    <t>DIVIDENDO PROV $ 223,7791367</t>
  </si>
  <si>
    <t>DIVIDENDO PROV $ 224,3768062</t>
  </si>
  <si>
    <t>DIVIDENDO PROV 231 $ 50</t>
  </si>
  <si>
    <t>CRISTALES</t>
  </si>
  <si>
    <t>USB</t>
  </si>
  <si>
    <t>DIVIDENDO PROV $ 189,091847471842</t>
  </si>
  <si>
    <t>CFIBCHREN1</t>
  </si>
  <si>
    <t>DIVIDENDO PROV US$ 0,0424884820</t>
  </si>
  <si>
    <t>CFI-HMCDGD</t>
  </si>
  <si>
    <t>DIVIDENDO PROV US$ 0,0447016800</t>
  </si>
  <si>
    <t>CFI-HMCDGX</t>
  </si>
  <si>
    <t>DIVIDENDO PROV $ 211,48368724</t>
  </si>
  <si>
    <t>CFISEPRA-E</t>
  </si>
  <si>
    <t>DIVIDENDO PROV $ 215,88673836</t>
  </si>
  <si>
    <t>CFISEPRF-E</t>
  </si>
  <si>
    <t>DIVIDENDO PROV $ 212,79932606</t>
  </si>
  <si>
    <t>CFISEPRG-E</t>
  </si>
  <si>
    <t>DIVIDENDO PROV $ 89,863</t>
  </si>
  <si>
    <t>CFIFYNMIGA</t>
  </si>
  <si>
    <t>DIVIDENDO PROV $ 127,2329</t>
  </si>
  <si>
    <t>CFIFYNMIGB</t>
  </si>
  <si>
    <t>DIVIDENDO PROV $ 169,6439</t>
  </si>
  <si>
    <t>CFIFYNMIGC</t>
  </si>
  <si>
    <t>DIVIDENDO PROV $ 235,6164</t>
  </si>
  <si>
    <t>CFIFYNMIGD</t>
  </si>
  <si>
    <t>DIVIDENDO PROV US$ 0,0380228520</t>
  </si>
  <si>
    <t>CFIHMCDPGP</t>
  </si>
  <si>
    <t>DIVIDENDO PROV $ 1112,28238</t>
  </si>
  <si>
    <t>CFIBACHIN8</t>
  </si>
  <si>
    <t>DIVIDENDO US$ 0,315</t>
  </si>
  <si>
    <t>MDLZ</t>
  </si>
  <si>
    <t>DIVIDENDO PROV US$ 0,0548617106</t>
  </si>
  <si>
    <t>DIVIDENDO PROV US$ 0,1161748824</t>
  </si>
  <si>
    <t>DIVIDENDO DEF $ 131,00612274292</t>
  </si>
  <si>
    <t>CFILVCOR-I</t>
  </si>
  <si>
    <t>DIVIDENDO DEF $ 128,60264493904</t>
  </si>
  <si>
    <t>CFILVCOR-O</t>
  </si>
  <si>
    <t>DIVIDENDO DEF $ 357,16353520068</t>
  </si>
  <si>
    <t>CFILVCOR-A</t>
  </si>
  <si>
    <t>DIVIDENDO PROV $ 78,136295134</t>
  </si>
  <si>
    <t>DIVIDENDO PROV $ 77,69197070299130</t>
  </si>
  <si>
    <t>DIVIDENDO PROV $ 15,87436422470</t>
  </si>
  <si>
    <t>CFINVDPR-E</t>
  </si>
  <si>
    <t>DIVIDENDO DEF $ 20,0461858440</t>
  </si>
  <si>
    <t>CFIHMCDPPA</t>
  </si>
  <si>
    <t>DIVIDENDO PROV $ 20,3384879140</t>
  </si>
  <si>
    <t>CFIHMCDPPX</t>
  </si>
  <si>
    <t>DIVIDENDO PROV EURO 0,0143904205</t>
  </si>
  <si>
    <t>DIVIDENDO PROV $ 0,0168213185030588</t>
  </si>
  <si>
    <t>CFIMPA</t>
  </si>
  <si>
    <t>DIVIDENDO DEF $ 4,982497316</t>
  </si>
  <si>
    <t>CFILVEU-I</t>
  </si>
  <si>
    <t>DIVIDENDO DEF $ 5,494525027</t>
  </si>
  <si>
    <t>CFILVEU-R</t>
  </si>
  <si>
    <t>DIVIDENDO DEF $ 5,312379922</t>
  </si>
  <si>
    <t>CFILVEU-U</t>
  </si>
  <si>
    <t>DIVIDENDO PROV US$ 0,0494374130</t>
  </si>
  <si>
    <t>CFICPD3A-E</t>
  </si>
  <si>
    <t>DIVIDENDO DEF EURO 0,00068638288858201</t>
  </si>
  <si>
    <t>DIVIDENDO DEF EURO 0,00051119945297162</t>
  </si>
  <si>
    <t>DIVIDENDO PROV US$ 0,012155</t>
  </si>
  <si>
    <t>CFISECOC-E</t>
  </si>
  <si>
    <t>DIVIDENDO PROV $ 5,59986200</t>
  </si>
  <si>
    <t>DIVIDENDO PROV $ 5,4587408110</t>
  </si>
  <si>
    <t>DIVIDENDO PROV $ 14,011176471</t>
  </si>
  <si>
    <t>CFIWEG-2A</t>
  </si>
  <si>
    <t>DIVIDENDO PROV $ 14,167157290</t>
  </si>
  <si>
    <t>CFIWEG-2I</t>
  </si>
  <si>
    <t>DIVIDENDO DEF EURO 0,00070486152604606</t>
  </si>
  <si>
    <t>DIVIDENDO DEF EURO 0,00070209821823363</t>
  </si>
  <si>
    <t>DIVIDENDO PROV US$ 0,0513648906</t>
  </si>
  <si>
    <t>CFICPD3B-E</t>
  </si>
  <si>
    <t>DIVIDENDO DEF EURO 0,00070691817465695</t>
  </si>
  <si>
    <t>DIVIDENDO PROV US$ 0,0154593069</t>
  </si>
  <si>
    <t>DIVIDENDO PROV US$ 0,0208200008</t>
  </si>
  <si>
    <t>DIVIDENDO US$ 0,86</t>
  </si>
  <si>
    <t>DIVIDENDO US$ 0,143116</t>
  </si>
  <si>
    <t>HEEM</t>
  </si>
  <si>
    <t>DIVIDENDO US$ 0,480732</t>
  </si>
  <si>
    <t>HEFA</t>
  </si>
  <si>
    <t>DIVIDENDO US$ 0,539997</t>
  </si>
  <si>
    <t>HEWG</t>
  </si>
  <si>
    <t>DIVIDENDO US$ 0,288147</t>
  </si>
  <si>
    <t>HEWJ</t>
  </si>
  <si>
    <t>DIVIDENDO US$ 0,386398</t>
  </si>
  <si>
    <t>HEZU</t>
  </si>
  <si>
    <t>DIVIDENDO US$ 0,125</t>
  </si>
  <si>
    <t>DIVIDENDO US$ 0,2859</t>
  </si>
  <si>
    <t>PPH</t>
  </si>
  <si>
    <t>DIVIDENDO US$ 0,833478</t>
  </si>
  <si>
    <t>DIVIDENDO US$ 0,013189</t>
  </si>
  <si>
    <t>DIVIDENDO US$ 0,071</t>
  </si>
  <si>
    <t>DIVIDENDO US$ 0,291521</t>
  </si>
  <si>
    <t>DIVIDENDO US$ 0,252974</t>
  </si>
  <si>
    <t>DIVIDENDO US$ 0,180697</t>
  </si>
  <si>
    <t>DIVIDENDO US$ 0,065596</t>
  </si>
  <si>
    <t>DIVIDENDO US$ 0,187502</t>
  </si>
  <si>
    <t>DIVIDENDO US$ 0,189253</t>
  </si>
  <si>
    <t>DIVIDENDO PROV 0 US$ 0,00455097</t>
  </si>
  <si>
    <t>DIVIDENDO US$ 0,355466</t>
  </si>
  <si>
    <t>DIVIDENDO US$ 0,155512</t>
  </si>
  <si>
    <t>DIVIDENDO PROV US$ 0,0149048958</t>
  </si>
  <si>
    <t>DIVIDENDO PROV US$ 0,0153769361</t>
  </si>
  <si>
    <t>DIVIDENDO US$ 0,076732</t>
  </si>
  <si>
    <t>DIVIDENDO US$ 0,073939</t>
  </si>
  <si>
    <t>DIVIDENDO US$ 0,017389</t>
  </si>
  <si>
    <t>DIVIDENDO PROV US$ 0,8862282528</t>
  </si>
  <si>
    <t>DIVIDENDO PROV $ 1163,532166</t>
  </si>
  <si>
    <t>CFINRAICES</t>
  </si>
  <si>
    <t>DIVIDENDO PROV US$ 0,0056602245</t>
  </si>
  <si>
    <t>DIVIDENDO PROV US$ 0,0056602271</t>
  </si>
  <si>
    <t>DIVIDENDO PROV US$ 0,0056601554</t>
  </si>
  <si>
    <t>DIVIDENDO PROV US$ 1,0292</t>
  </si>
  <si>
    <t>CFIIAMMI-E</t>
  </si>
  <si>
    <t>DIVIDENDO PROV US$ 0,14262324</t>
  </si>
  <si>
    <t>CFIPICAP-E</t>
  </si>
  <si>
    <t>DIVIDENDO US$ 0,1938</t>
  </si>
  <si>
    <t>DIVIDENDO PROV EURO 0,0321611242</t>
  </si>
  <si>
    <t>DIVIDENDO PROV EURO 0,0328689998</t>
  </si>
  <si>
    <t>DIVIDENDO PROV EURO 0,0333841776</t>
  </si>
  <si>
    <t>DIVIDENDO PROV US$ 0,0173457203</t>
  </si>
  <si>
    <t>DIVIDENDO PROV $ 7395,6730</t>
  </si>
  <si>
    <t>DIVIDENDO PROV $ 3,234325068</t>
  </si>
  <si>
    <t>DIVIDENDO PROV $ 1,979304416</t>
  </si>
  <si>
    <t>DIVIDENDO PROV US$ 3,885159299</t>
  </si>
  <si>
    <t>DIVIDENDO PROV $ 2,378598435</t>
  </si>
  <si>
    <t>DIVIDENDO PROV US$ 1,1458195</t>
  </si>
  <si>
    <t>CFIOREIA-E</t>
  </si>
  <si>
    <t>DIVIDENDO PROV US$ 1,1611011</t>
  </si>
  <si>
    <t>CFIOREII-E</t>
  </si>
  <si>
    <t>DIVIDENDO PROV US$ 1,1488648</t>
  </si>
  <si>
    <t>CFIOREIO-E</t>
  </si>
  <si>
    <t>DIVIDENDO PROV $ 1,088</t>
  </si>
  <si>
    <t>CFITDPFI-E</t>
  </si>
  <si>
    <t>DIVIDENDO PROV $ 1,5606</t>
  </si>
  <si>
    <t>CFITDPFS-E</t>
  </si>
  <si>
    <t>DIVIDENDO PROV $ 1,5188</t>
  </si>
  <si>
    <t>CFITDPFT-E</t>
  </si>
  <si>
    <t>DIVIDENDO PROV US$ 0,0022159579</t>
  </si>
  <si>
    <t>DIVIDENDO PROV US$ 0,0024449507</t>
  </si>
  <si>
    <t>DIVIDENDO PROV US$ 0,0020697720</t>
  </si>
  <si>
    <t>DIVIDENDO PROV $ 0,01149378</t>
  </si>
  <si>
    <t>CFILNFEA-E</t>
  </si>
  <si>
    <t>DIVIDENDO PROV $ 0,4196</t>
  </si>
  <si>
    <t>DIVIDENDO PROV US$ 0,0039992323</t>
  </si>
  <si>
    <t>DIVIDENDO DEF $ 8,46</t>
  </si>
  <si>
    <t>CIC</t>
  </si>
  <si>
    <t>DIVIDENDO PROV $ 0,4</t>
  </si>
  <si>
    <t>DIVIDENDO PROV EURO 0,69535499</t>
  </si>
  <si>
    <t>CFIPEQT7-E</t>
  </si>
  <si>
    <t>DIVIDENDO PROV US$ 0,02884397918867670</t>
  </si>
  <si>
    <t>CFIVSS3C-E</t>
  </si>
  <si>
    <t>DIVIDENDO PROV US$ 0,02872526720825370</t>
  </si>
  <si>
    <t>CFIVSS3B-E</t>
  </si>
  <si>
    <t>DIVIDENDO US$ 0,93</t>
  </si>
  <si>
    <t>DIVIDENDO US$ 0,42</t>
  </si>
  <si>
    <t>DIVIDENDO PROV US$ 0,00293042</t>
  </si>
  <si>
    <t>DIVIDENDO PROV US$ 0,05512871</t>
  </si>
  <si>
    <t>CFINRNCDOS</t>
  </si>
  <si>
    <t>DIVIDENDO PROV US$ 0,0052286</t>
  </si>
  <si>
    <t>CFINRNC4-E</t>
  </si>
  <si>
    <t>DIVIDENDO PROV US$ 0,00911905</t>
  </si>
  <si>
    <t>CFINRNC5-E</t>
  </si>
  <si>
    <t>DIVIDENDO PROV US$ 0,01918455</t>
  </si>
  <si>
    <t>CFINRNC6-E</t>
  </si>
  <si>
    <t>DIVIDENDO PROV US$ 0,01033797</t>
  </si>
  <si>
    <t>CFINRNC7-E</t>
  </si>
  <si>
    <t>DIVIDENDO PROV US$ 1,05</t>
  </si>
  <si>
    <t>DIVIDENDO DEF $ 1,981177319833460</t>
  </si>
  <si>
    <t>DIVIDENDO PROV $ 17,69436740121360</t>
  </si>
  <si>
    <t>DIVIDENDO PROV US$ 0,04367014741089630</t>
  </si>
  <si>
    <t>DIVIDENDO PROV $ 0,0055</t>
  </si>
  <si>
    <t>EMIS PAGO 0,25 X 1 $ 3250000</t>
  </si>
  <si>
    <t>POLO</t>
  </si>
  <si>
    <t>DIVIDENDO US$ 1,07</t>
  </si>
  <si>
    <t>DIVIDENDO US$ 0,88</t>
  </si>
  <si>
    <t>DIVIDENDO DEF $ 139,131383</t>
  </si>
  <si>
    <t>CFIMBIBP-A</t>
  </si>
  <si>
    <t>DIVIDENDO DEF $ 113,233547</t>
  </si>
  <si>
    <t>CFIMBIBP-B</t>
  </si>
  <si>
    <t>DIVIDENDO DEF $ 535,252397</t>
  </si>
  <si>
    <t>CFIMBIDA-A</t>
  </si>
  <si>
    <t>DIVIDENDO DEF $ 536,4719</t>
  </si>
  <si>
    <t>CFIMBIDA-B</t>
  </si>
  <si>
    <t>DIVIDENDO DEF $ 573,988204</t>
  </si>
  <si>
    <t>CFIMBIDA-C</t>
  </si>
  <si>
    <t>DIVIDENDO PROV $ 38,57526182490250</t>
  </si>
  <si>
    <t>DIVIDENDO PROV $ 38,78910333622790</t>
  </si>
  <si>
    <t>DIVIDENDO PROV US$ 0,008096781059708380</t>
  </si>
  <si>
    <t>CFI-LVDAFE</t>
  </si>
  <si>
    <t>DIVIDENDO PROV US$ 0,008344346576006020</t>
  </si>
  <si>
    <t>CFI-LVDAIE</t>
  </si>
  <si>
    <t>DIVIDENDO DEF US$ 0,0083664560</t>
  </si>
  <si>
    <t>CFI-LVDASE</t>
  </si>
  <si>
    <t>DIVIDENDO DEF $ 0,558315</t>
  </si>
  <si>
    <t>CFIMBIDAPV</t>
  </si>
  <si>
    <t>DIVIDENDO DEF $ 0,560397</t>
  </si>
  <si>
    <t>CFIMBIDL-A</t>
  </si>
  <si>
    <t>DIVIDENDO DEF $ 0,578447</t>
  </si>
  <si>
    <t>CFIMBIDL-B</t>
  </si>
  <si>
    <t>DIVIDENDO DEF $ 0,58524</t>
  </si>
  <si>
    <t>CFIMBIDL-C</t>
  </si>
  <si>
    <t>DIVIDENDO DEF $ 0,556394</t>
  </si>
  <si>
    <t>CFIMBIDL-D</t>
  </si>
  <si>
    <t>DIVIDENDO PROV $ 8,5644599348197</t>
  </si>
  <si>
    <t>DIVIDENDO PROV $ 8,6739396642684</t>
  </si>
  <si>
    <t>DIVIDENDO PROV $ 503,6740037402070</t>
  </si>
  <si>
    <t>CFILVP2A-E</t>
  </si>
  <si>
    <t>DIVIDENDO PROV $ 503,74496</t>
  </si>
  <si>
    <t>CFILVP2B-E</t>
  </si>
  <si>
    <t>DIVIDENDO PROV $ 8,8126915760405</t>
  </si>
  <si>
    <t>DIVIDENDO PROV $ 499,6185399153330</t>
  </si>
  <si>
    <t>CFILVP2R</t>
  </si>
  <si>
    <t>DIVIDENDO PROV $ 501,4919882528720</t>
  </si>
  <si>
    <t>CFILVP2P</t>
  </si>
  <si>
    <t>DIVIDENDO PROV US$ 0,00820897556935520</t>
  </si>
  <si>
    <t>DIVIDENDO PROV US$ 0,0083664560</t>
  </si>
  <si>
    <t>DIVIDENDO PROV US$ 0,7488199845</t>
  </si>
  <si>
    <t>DIVIDENDO DEF $ 0,444</t>
  </si>
  <si>
    <t>DIVIDENDO DEF $ 0,399</t>
  </si>
  <si>
    <t>DIVIDENDO DEF $ 0,5542</t>
  </si>
  <si>
    <t>DIVIDENDO DEF $ 476,252</t>
  </si>
  <si>
    <t>CFIBIRII-E</t>
  </si>
  <si>
    <t>DIVIDENDO DEF $ 475,5702</t>
  </si>
  <si>
    <t>CFIBIRID-E</t>
  </si>
  <si>
    <t>DIVIDENDO DEF $ 474,6185</t>
  </si>
  <si>
    <t>CFIBIRIB-E</t>
  </si>
  <si>
    <t>DIVIDENDO DEF $ 475,9798</t>
  </si>
  <si>
    <t>CFIBIRIA-E</t>
  </si>
  <si>
    <t>DIVIDENDO PROV $ 4,538910319593150</t>
  </si>
  <si>
    <t>DIVIDENDO PROV $ 16</t>
  </si>
  <si>
    <t>CFINRENTAS</t>
  </si>
  <si>
    <t>DIVIDENDO ADIC 127 $ 14</t>
  </si>
  <si>
    <t>CEMENTOS</t>
  </si>
  <si>
    <t>DIVIDENDO PROV US$ 0,1232879876</t>
  </si>
  <si>
    <t>DIVIDENDO PROV $ 0,008014877885545030</t>
  </si>
  <si>
    <t>CFIPAOFIC1</t>
  </si>
  <si>
    <t>DIVIDENDO DEF US$ 0,71</t>
  </si>
  <si>
    <t>DIVIDENDO PROV EURO 44,8939970</t>
  </si>
  <si>
    <t>CFIIMTPEI</t>
  </si>
  <si>
    <t>DIVIDENDO DEF $ 23,08664806</t>
  </si>
  <si>
    <t>CFILVDLO-O</t>
  </si>
  <si>
    <t>DIVIDENDO PROV US$ 0,0834711058</t>
  </si>
  <si>
    <t>DIVIDENDO DEF $ 23,3571787</t>
  </si>
  <si>
    <t>CFILVDLI-I</t>
  </si>
  <si>
    <t>DIVIDENDO PROV US$ 2,51519722233773</t>
  </si>
  <si>
    <t>DIVIDENDO DEF US$ 0,0081344861</t>
  </si>
  <si>
    <t>CFIBGCOA-E</t>
  </si>
  <si>
    <t>DIVIDENDO DEF US$ 0,0083596231</t>
  </si>
  <si>
    <t>CFIBGCOI-E</t>
  </si>
  <si>
    <t>DIVIDENDO DEF $ 15,381778133213200</t>
  </si>
  <si>
    <t>CFIBCHDC35</t>
  </si>
  <si>
    <t>DIVIDENDO DEF US$ 0,011210435</t>
  </si>
  <si>
    <t>CFIACAMF-I</t>
  </si>
  <si>
    <t>DIVIDENDO DEF US$ 0,009385609</t>
  </si>
  <si>
    <t>CFIAMFII-E</t>
  </si>
  <si>
    <t>DIVIDENDO DEF $ 11,4864217314785</t>
  </si>
  <si>
    <t>CFIBCHDECH</t>
  </si>
  <si>
    <t>DIVIDENDO PROV US$ 0,00343739</t>
  </si>
  <si>
    <t>DIVIDENDO DEF $ 22,66206999</t>
  </si>
  <si>
    <t>CFILVDLA-A</t>
  </si>
  <si>
    <t>DIVIDENDO DEF $ 343,935279</t>
  </si>
  <si>
    <t>CFIIMTACII</t>
  </si>
  <si>
    <t>DIVIDENDO PROV $ 26,2028827223313</t>
  </si>
  <si>
    <t>CFIFALCFIG</t>
  </si>
  <si>
    <t>DIVIDENDO PROV $ 25,1392315231230</t>
  </si>
  <si>
    <t>CFIFALCFIA</t>
  </si>
  <si>
    <t>DIVIDENDO DEF $ 21,720289599</t>
  </si>
  <si>
    <t>CFIAMDDA-E</t>
  </si>
  <si>
    <t>DIVIDENDO PROV US$ 0,039686778</t>
  </si>
  <si>
    <t>CFI-WEG4AE</t>
  </si>
  <si>
    <t>DIVIDENDO PROV US$ 0,0410339440</t>
  </si>
  <si>
    <t>CFI-WEG4CE</t>
  </si>
  <si>
    <t>DIVIDENDO PROV US$ 0,0397112200</t>
  </si>
  <si>
    <t>CFI-WEG4EE</t>
  </si>
  <si>
    <t>DIVIDENDO DEF $ 7,056789538</t>
  </si>
  <si>
    <t>CFIADGHC</t>
  </si>
  <si>
    <t>DIVIDENDO DEF $ 7,150595093</t>
  </si>
  <si>
    <t>CFIADGHI</t>
  </si>
  <si>
    <t>DIVIDENDO DEF $ 21,472097598</t>
  </si>
  <si>
    <t>CFIAMDDC-E</t>
  </si>
  <si>
    <t>DIVIDENDO DEF $ 4,280642391197540</t>
  </si>
  <si>
    <t>CFIBCHEMEQ</t>
  </si>
  <si>
    <t>DIVIDENDO DEF $ 60,41901560921210</t>
  </si>
  <si>
    <t>CFIBCHUETA</t>
  </si>
  <si>
    <t>DIVIDENDO DEF US$ 0,00827636</t>
  </si>
  <si>
    <t>DIVIDENDO DEF US$ 0,0077073</t>
  </si>
  <si>
    <t>DIVIDENDO PROV US$ 0,019238557</t>
  </si>
  <si>
    <t>CFIFALCEQB</t>
  </si>
  <si>
    <t>DIVIDENDO PROV US$ 0,018511047</t>
  </si>
  <si>
    <t>CFIFALCEQC</t>
  </si>
  <si>
    <t>DIVIDENDO PROV US$ 0,021827349</t>
  </si>
  <si>
    <t>CFIFALCEQF</t>
  </si>
  <si>
    <t>DIVIDENDO PROV US$ 0,018502706</t>
  </si>
  <si>
    <t>CFIFALCEQA</t>
  </si>
  <si>
    <t>DIVIDENDO DEF $ 23,9205375840152</t>
  </si>
  <si>
    <t>CFIFALCFIM</t>
  </si>
  <si>
    <t>DIVIDENDO PROV $ 23,4857032679968</t>
  </si>
  <si>
    <t>CFIFALCFIW</t>
  </si>
  <si>
    <t>DIVIDENDO PROV $ 26,5219490677463</t>
  </si>
  <si>
    <t>CFIFALCTAC</t>
  </si>
  <si>
    <t>DIVIDENDO DEF $ 1,9520197</t>
  </si>
  <si>
    <t>CFIETFCC</t>
  </si>
  <si>
    <t>DIVIDENDO DEF $ 3,7979337</t>
  </si>
  <si>
    <t>CFIETFCD</t>
  </si>
  <si>
    <t>DIVIDENDO DEF $ 5,2646728</t>
  </si>
  <si>
    <t>CFIETFGE</t>
  </si>
  <si>
    <t>DIVIDENDO PROV US$ 0,0396867780</t>
  </si>
  <si>
    <t>CFIWEG4-E</t>
  </si>
  <si>
    <t>DIVIDENDO DEF $ 21,950469571</t>
  </si>
  <si>
    <t>CFIAMDDI-E</t>
  </si>
  <si>
    <t>DIVIDENDO PROV US$ 0,01094618079890610</t>
  </si>
  <si>
    <t>CFIFALCGLA</t>
  </si>
  <si>
    <t>DIVIDENDO PROV US$ 0,01111764903454250</t>
  </si>
  <si>
    <t>CFIFALCGLB</t>
  </si>
  <si>
    <t>DIVIDENDO PROV 154 $ 15,75</t>
  </si>
  <si>
    <t>DIVIDENDO PROV US$ 0,00992343479959491</t>
  </si>
  <si>
    <t>CFIFALCGLC</t>
  </si>
  <si>
    <t>DIVIDENDO PROV US$ 0,01152420238454560</t>
  </si>
  <si>
    <t>CFIFALCGLI</t>
  </si>
  <si>
    <t>DIVIDENDO DEF US$ 14,673676</t>
  </si>
  <si>
    <t>CFIMRVIA</t>
  </si>
  <si>
    <t>DIVIDENDO DEF US$ 13,68606</t>
  </si>
  <si>
    <t>CFIMRVIB</t>
  </si>
  <si>
    <t>DIVIDENDO DEF US$ 19,948353</t>
  </si>
  <si>
    <t>CFIMRVUSAA</t>
  </si>
  <si>
    <t>DIVIDENDO DEF US$ 20,507082</t>
  </si>
  <si>
    <t>CFIMRVUSAB</t>
  </si>
  <si>
    <t>DIVIDENDO DEF US$ 16,690076</t>
  </si>
  <si>
    <t>CFIMRVUSAC</t>
  </si>
  <si>
    <t>DIVIDENDO PROV $ 1333,68478615800</t>
  </si>
  <si>
    <t>CFIREMERGE</t>
  </si>
  <si>
    <t>DIVIDENDO DEF $ 3000</t>
  </si>
  <si>
    <t>DIVIDENDO DEF $ 553,011352057376</t>
  </si>
  <si>
    <t>DIVIDENDO PROV $ 7,427354833</t>
  </si>
  <si>
    <t>DIVIDENDO PROV $ 5,651248667</t>
  </si>
  <si>
    <t>DIVIDENDO DEF US$ 0,0282731059</t>
  </si>
  <si>
    <t>CFI-CGGLEA</t>
  </si>
  <si>
    <t>DIVIDENDO DEF US$ 0,0389588437</t>
  </si>
  <si>
    <t>CFI-CGGLEB</t>
  </si>
  <si>
    <t>CFICGGLOEA</t>
  </si>
  <si>
    <t>CFICGGLOEB</t>
  </si>
  <si>
    <t>DIVIDENDO PROV $ 60</t>
  </si>
  <si>
    <t>DIVIDENDO US$ 0,045</t>
  </si>
  <si>
    <t>DIVIDENDO DEF  $ 453,4757267522</t>
  </si>
  <si>
    <t>CFICOMDPA</t>
  </si>
  <si>
    <t>DIVIDENDO PROV US$ 0,0017912772</t>
  </si>
  <si>
    <t>DIVIDENDO PROV US$ 0,0019176054</t>
  </si>
  <si>
    <t>DIVIDENDO PROV US$ 0,0021156072</t>
  </si>
  <si>
    <t>DIVIDENDO DEF US$ 0,0070075083</t>
  </si>
  <si>
    <t>DIVIDENDO PROV US$ 0,0070075852</t>
  </si>
  <si>
    <t>DIVIDENDO $ 82,16087</t>
  </si>
  <si>
    <t>DIVIDENDO DEF $ 464,6977626402</t>
  </si>
  <si>
    <t>CFICOMDPB</t>
  </si>
  <si>
    <t>DIVIDENDO DEF $ 21,35737541768320</t>
  </si>
  <si>
    <t>CFIBCHMUBH</t>
  </si>
  <si>
    <t>DIVIDENDO DEF $ 12,87957947225120</t>
  </si>
  <si>
    <t>CFIBMPEM-E</t>
  </si>
  <si>
    <t>DIVIDENDO DEF $ 11,25243951541780</t>
  </si>
  <si>
    <t>CFIBMPEMBC</t>
  </si>
  <si>
    <t>DIVIDENDO DEF $ 2,3508246892</t>
  </si>
  <si>
    <t>CFILCPCA-E</t>
  </si>
  <si>
    <t>DIVIDENDO DEF $ 4,4996758514</t>
  </si>
  <si>
    <t>CFILCPCB-E</t>
  </si>
  <si>
    <t>DIVIDENDO DEF $ 2,36915056</t>
  </si>
  <si>
    <t>CFILCPCI-E</t>
  </si>
  <si>
    <t>DIVIDENDO $ 0,244</t>
  </si>
  <si>
    <t>DIVIDENDO $ 0,3752824</t>
  </si>
  <si>
    <t>DIVIDENDO PROV US$ 0,0070075872</t>
  </si>
  <si>
    <t>DIVIDENDO $ 0,11862879</t>
  </si>
  <si>
    <t>DIVIDENDO DEF $ 31,11039741694930</t>
  </si>
  <si>
    <t>CFIBCHMPUS</t>
  </si>
  <si>
    <t>DIVIDENDO PROV US$ 0,0034669098</t>
  </si>
  <si>
    <t>DIVIDENDO PROV US$ 1,880023</t>
  </si>
  <si>
    <t>DIVIDENDO PROV 64 US$ 0,0084392</t>
  </si>
  <si>
    <t>DIVIDENDO DEF 5 $ 0,65525</t>
  </si>
  <si>
    <t>SMU</t>
  </si>
  <si>
    <t>DIVIDENDO PROV $ 265,32559943</t>
  </si>
  <si>
    <t>DIVIDENDO DEF US$ 0,03588035414332430</t>
  </si>
  <si>
    <t>DIVIDENDO DEF EURO 0,02084937522959650</t>
  </si>
  <si>
    <t>DIVIDENDO PROV US$ 0,008294620682752280</t>
  </si>
  <si>
    <t>DIVIDENDO PROV US$ 0,007995775945180490</t>
  </si>
  <si>
    <t>DIVIDENDO PROV US$ 0,007812409132578200</t>
  </si>
  <si>
    <t>DIVIDENDO PROV US$ 0,245813829626548</t>
  </si>
  <si>
    <t>DIVIDENDO DEF $ 1,28795640932134</t>
  </si>
  <si>
    <t>DIVIDENDO PROV $ 0,0011802795347291</t>
  </si>
  <si>
    <t>DIVIDENDO DEF $ 7,304550726</t>
  </si>
  <si>
    <t>CFILVDPU-E</t>
  </si>
  <si>
    <t>DIVIDENDO DEF US$ 0,001733011316563630</t>
  </si>
  <si>
    <t>CFIOTVA-E</t>
  </si>
  <si>
    <t>DIVIDENDO DEF US$ 0,001756656036007930</t>
  </si>
  <si>
    <t>CFIOTVB-E</t>
  </si>
  <si>
    <t>DIVIDENDO DEF US$ 0,001788351067155990</t>
  </si>
  <si>
    <t>CFIOTVC-E</t>
  </si>
  <si>
    <t>DIVIDENDO DEF US$ 0,00178835107849410</t>
  </si>
  <si>
    <t>CFIOTVI-E</t>
  </si>
  <si>
    <t>DIVIDENDO PROV $ 269,10205577</t>
  </si>
  <si>
    <t>DIVIDENDO DEF $ 2,88947446638030</t>
  </si>
  <si>
    <t>CFIBANOROA</t>
  </si>
  <si>
    <t>DIVIDENDO PROV EURO 0,0480406302037810</t>
  </si>
  <si>
    <t>DIVIDENDO PROV 118 $ 85</t>
  </si>
  <si>
    <t>EDELMAG</t>
  </si>
  <si>
    <t>DIVIDENDO PROV US$ 0,008351985596098690</t>
  </si>
  <si>
    <t>DIVIDENDO DEF $ 26,89605771187460</t>
  </si>
  <si>
    <t>CFIBCHMPGB</t>
  </si>
  <si>
    <t>DIVIDENDO DEF US$ 0,09087504169405010</t>
  </si>
  <si>
    <t>DIVIDENDO PROV US$ 0,2640338236</t>
  </si>
  <si>
    <t>DIVIDENDO PROV US$ 0,1239896394</t>
  </si>
  <si>
    <t>DIVIDENDO DEF $ 115,85637907</t>
  </si>
  <si>
    <t>CFIPROYI</t>
  </si>
  <si>
    <t>DIVIDENDO DEF $ 115,61910818</t>
  </si>
  <si>
    <t>CFIPROYB</t>
  </si>
  <si>
    <t>DIVIDENDO PROV $ 25,68970966</t>
  </si>
  <si>
    <t>CFITACTI-E</t>
  </si>
  <si>
    <t>DIVIDENDO DEF US$ 4,616114</t>
  </si>
  <si>
    <t>CFIMRFIIGA</t>
  </si>
  <si>
    <t>DIVIDENDO DEF US$ 4,125598</t>
  </si>
  <si>
    <t>CFIMRFIIGB</t>
  </si>
  <si>
    <t>DIVIDENDO DEF $ 120,34991864</t>
  </si>
  <si>
    <t>CFIPROYA</t>
  </si>
  <si>
    <t>DIVIDENDO PROV $ 31,39652205</t>
  </si>
  <si>
    <t>CFITACTI-A</t>
  </si>
  <si>
    <t>DIVIDENDO DEF US$ 4,623278</t>
  </si>
  <si>
    <t>CFIMRFIGAE</t>
  </si>
  <si>
    <t>DIVIDENDO DEF US$ 0,020237246</t>
  </si>
  <si>
    <t>CFIAMDVASA</t>
  </si>
  <si>
    <t>DIVIDENDO DEF 0 US$ 0,020151613</t>
  </si>
  <si>
    <t>CFIAMDVASC</t>
  </si>
  <si>
    <t>DIVIDENDO PROV 104 $ 9</t>
  </si>
  <si>
    <t>UNESPA</t>
  </si>
  <si>
    <t>DIVIDENDO PROV 103 $ 10</t>
  </si>
  <si>
    <t>COVADONGA</t>
  </si>
  <si>
    <t>DIVIDENDO PROV 104 $ 50</t>
  </si>
  <si>
    <t>INVIESPA</t>
  </si>
  <si>
    <t>DIVIDENDO DEF US$ 1,716664</t>
  </si>
  <si>
    <t>CFIMDLIG-I</t>
  </si>
  <si>
    <t>DIVIDENDO DEF US$ 1,85474</t>
  </si>
  <si>
    <t>CFIMDLIG-A</t>
  </si>
  <si>
    <t>DIVIDENDO PROV $ 181,7012181</t>
  </si>
  <si>
    <t>DIVIDENDO PROV $ 182,0876899</t>
  </si>
  <si>
    <t>DIVIDENDO PROV $ 181,8276595</t>
  </si>
  <si>
    <t>DIVIDENDO US$ 1,65</t>
  </si>
  <si>
    <t>DIVIDENDO PROV US$ 0,0179847095</t>
  </si>
  <si>
    <t>DIVIDENDO PROV US$ 0,0170845952</t>
  </si>
  <si>
    <t>DIVIDENDO PROV US$ 0,0159079176</t>
  </si>
  <si>
    <t>DIVIDENDO PROV US$ 0,0178959911</t>
  </si>
  <si>
    <t>DIVIDENDO DEF $ 32,83207304493860</t>
  </si>
  <si>
    <t>DIVIDENDO DEF $ 33,11614335215300</t>
  </si>
  <si>
    <t>DIVIDENDO DEF $ 126,87699445507300</t>
  </si>
  <si>
    <t>CFIXLCDA-E</t>
  </si>
  <si>
    <t>DIVIDENDO DEF $ 116,4832593758450</t>
  </si>
  <si>
    <t>CFIXLCDI-E</t>
  </si>
  <si>
    <t>DIVIDENDO DEF $ 105,0113552860500</t>
  </si>
  <si>
    <t>CFIXLCDR-E</t>
  </si>
  <si>
    <t>DIVIDENDO PROV $ 12</t>
  </si>
  <si>
    <t>DIVIDENDO PROV 0 US$ 0,504855</t>
  </si>
  <si>
    <t>EWJ</t>
  </si>
  <si>
    <t>DIVIDENDO PROV 0 US$ 0,840986</t>
  </si>
  <si>
    <t>EWM</t>
  </si>
  <si>
    <t>DIVIDENDO PROV 0 US$ 0,409917</t>
  </si>
  <si>
    <t>EWI</t>
  </si>
  <si>
    <t>DIVIDENDO PROV 0 US$ 0,279887</t>
  </si>
  <si>
    <t>EWS</t>
  </si>
  <si>
    <t>DIVIDENDO PROV 0 US$ 0,56638</t>
  </si>
  <si>
    <t>EWU</t>
  </si>
  <si>
    <t>DIVIDENDO PROV 0 US$ 0,575737</t>
  </si>
  <si>
    <t>ERUS</t>
  </si>
  <si>
    <t>DIVIDENDO PROV 0 US$ 1,107301</t>
  </si>
  <si>
    <t>MXI</t>
  </si>
  <si>
    <t>DIVIDENDO PROV 0 US$ 0,177404</t>
  </si>
  <si>
    <t>MCHI</t>
  </si>
  <si>
    <t>DIVIDENDO PROV 0 US$ 0,594159</t>
  </si>
  <si>
    <t>SCJ</t>
  </si>
  <si>
    <t>DIVIDENDO PROV 0 US$ 0,69326</t>
  </si>
  <si>
    <t>TUR</t>
  </si>
  <si>
    <t>DIVIDENDO PROV 0 US$ 1,278508</t>
  </si>
  <si>
    <t>THD</t>
  </si>
  <si>
    <t>DIVIDENDO PROV 0 US$ 0,709405</t>
  </si>
  <si>
    <t>SCZ</t>
  </si>
  <si>
    <t>DIVIDENDO PROV 0 US$ 0,1684</t>
  </si>
  <si>
    <t>BKF</t>
  </si>
  <si>
    <t>DIVIDENDO PROV 0 US$ 0,278977</t>
  </si>
  <si>
    <t>AAXJ</t>
  </si>
  <si>
    <t>DIVIDENDO PROV 0 US$ 0,724202</t>
  </si>
  <si>
    <t>ACWI</t>
  </si>
  <si>
    <t>DIVIDENDO PROV 0 US$ 0,616841</t>
  </si>
  <si>
    <t>ACWX</t>
  </si>
  <si>
    <t>DIVIDENDO PROV 0 US$ 0,497412</t>
  </si>
  <si>
    <t>ECH</t>
  </si>
  <si>
    <t>DIVIDENDO PROV 0 US$ 0,240811</t>
  </si>
  <si>
    <t>EEM</t>
  </si>
  <si>
    <t>DIVIDENDO PROV 0 US$ 0,559587</t>
  </si>
  <si>
    <t>ECNS</t>
  </si>
  <si>
    <t>DIVIDENDO PROV 0 US$ 0,118432</t>
  </si>
  <si>
    <t>EIS</t>
  </si>
  <si>
    <t>DIVIDENDO PROV 0 US$ 1,10181</t>
  </si>
  <si>
    <t>EFA</t>
  </si>
  <si>
    <t>DIVIDENDO PROV 0 US$ 0,142139</t>
  </si>
  <si>
    <t>EIDO</t>
  </si>
  <si>
    <t>DIVIDENDO PROV 0 US$ 0,3344</t>
  </si>
  <si>
    <t>EIRL</t>
  </si>
  <si>
    <t>DIVIDENDO PROV 0 US$ 0,259959</t>
  </si>
  <si>
    <t>EPU</t>
  </si>
  <si>
    <t>DIVIDENDO PROV 0 US$ 0,214949</t>
  </si>
  <si>
    <t>EPHE</t>
  </si>
  <si>
    <t>DIVIDENDO PROV 0 US$ 0,061269</t>
  </si>
  <si>
    <t>EPOL</t>
  </si>
  <si>
    <t>DIVIDENDO PROV 0 US$ 0,621337</t>
  </si>
  <si>
    <t>EPP</t>
  </si>
  <si>
    <t>DIVIDENDO PROV 0 US$ 0,561646</t>
  </si>
  <si>
    <t>ENZL</t>
  </si>
  <si>
    <t>DIVIDENDO PROV 0 US$ 0,434527</t>
  </si>
  <si>
    <t>EWQ</t>
  </si>
  <si>
    <t>DIVIDENDO PROV 0 US$ 0,428878</t>
  </si>
  <si>
    <t>EWP</t>
  </si>
  <si>
    <t>DIVIDENDO PROV 0 US$ 0,91486</t>
  </si>
  <si>
    <t>EWL</t>
  </si>
  <si>
    <t>DIVIDENDO PROV 0 US$ 0,329006</t>
  </si>
  <si>
    <t>EWN</t>
  </si>
  <si>
    <t>DIVIDENDO PROV 0 US$ 0,376463</t>
  </si>
  <si>
    <t>EWA</t>
  </si>
  <si>
    <t>DIVIDENDO PROV 0 US$ 0,233097</t>
  </si>
  <si>
    <t>EWC</t>
  </si>
  <si>
    <t>DIVIDENDO PROV 0 US$ 0,603356</t>
  </si>
  <si>
    <t>EWG</t>
  </si>
  <si>
    <t>DIVIDENDO PROV 0 US$ 0,381571</t>
  </si>
  <si>
    <t>EWH</t>
  </si>
  <si>
    <t>DIVIDENDO PROV 0 US$ 0,151017</t>
  </si>
  <si>
    <t>FXI</t>
  </si>
  <si>
    <t>DIVIDENDO PROV 0 US$ 0,48358</t>
  </si>
  <si>
    <t>EZU</t>
  </si>
  <si>
    <t>DIVIDENDO PROV 0 US$ 0,387003</t>
  </si>
  <si>
    <t>EWW</t>
  </si>
  <si>
    <t>DIVIDENDO PROV 0 US$ 0,626065</t>
  </si>
  <si>
    <t>EWZ</t>
  </si>
  <si>
    <t>DIVIDENDO PROV 0 US$ 0,243623</t>
  </si>
  <si>
    <t>EWZS</t>
  </si>
  <si>
    <t>DIVIDENDO PROV 0 US$ 0,491481</t>
  </si>
  <si>
    <t>EZA</t>
  </si>
  <si>
    <t>DIVIDENDO PROV 0 US$ 0,071153</t>
  </si>
  <si>
    <t>ITB</t>
  </si>
  <si>
    <t>DIVIDENDO PROV 0 US$ 0,531822</t>
  </si>
  <si>
    <t>IVE</t>
  </si>
  <si>
    <t>DIVIDENDO PROV 0 US$ 1,224874</t>
  </si>
  <si>
    <t>IVV</t>
  </si>
  <si>
    <t>DIVIDENDO PROV 0 US$ 0,084102</t>
  </si>
  <si>
    <t>IVW</t>
  </si>
  <si>
    <t>DIVIDENDO PROV 0 US$ 0,545408</t>
  </si>
  <si>
    <t>IWB</t>
  </si>
  <si>
    <t>DIVIDENDO PROV 0 US$ 0,11591</t>
  </si>
  <si>
    <t>IWC</t>
  </si>
  <si>
    <t>DIVIDENDO PROV 0 US$ 0,58496</t>
  </si>
  <si>
    <t>IWD</t>
  </si>
  <si>
    <t>DIVIDENDO PROV 0 US$ 0,302143</t>
  </si>
  <si>
    <t>IWF</t>
  </si>
  <si>
    <t>DIVIDENDO PROV 0 US$ 0,34716</t>
  </si>
  <si>
    <t>IWM</t>
  </si>
  <si>
    <t>DIVIDENDO PROV 0 US$ 0,389643</t>
  </si>
  <si>
    <t>IWN</t>
  </si>
  <si>
    <t>DIVIDENDO PROV 0 US$ 0,129151</t>
  </si>
  <si>
    <t>IWO</t>
  </si>
  <si>
    <t>DIVIDENDO PROV 0 US$ 0,872054</t>
  </si>
  <si>
    <t>IEV</t>
  </si>
  <si>
    <t>DIVIDENDO PROV 0 US$ 0,377955</t>
  </si>
  <si>
    <t>ILF</t>
  </si>
  <si>
    <t>DIVIDENDO PROV 0 US$ 0,006981</t>
  </si>
  <si>
    <t>INDY</t>
  </si>
  <si>
    <t>DIVIDENDO PROV 0 US$ 0,200149</t>
  </si>
  <si>
    <t>IYZ</t>
  </si>
  <si>
    <t>DIVIDENDO PROV 0 US$ 0,435887</t>
  </si>
  <si>
    <t>IYM</t>
  </si>
  <si>
    <t>DIVIDENDO PROV 0 US$ 0,523571</t>
  </si>
  <si>
    <t>IYR</t>
  </si>
  <si>
    <t>DIVIDENDO PROV 0 US$ 0,302118</t>
  </si>
  <si>
    <t>IWS</t>
  </si>
  <si>
    <t>DIVIDENDO PROV 0 US$ 0,53643</t>
  </si>
  <si>
    <t>IWV</t>
  </si>
  <si>
    <t>DIVIDENDO PROV 0 US$ 0,427258</t>
  </si>
  <si>
    <t>IXC</t>
  </si>
  <si>
    <t>DIVIDENDO PROV 0 US$ 0,279983</t>
  </si>
  <si>
    <t>IXG</t>
  </si>
  <si>
    <t>DIVIDENDO PROV 0 US$ 0,195872</t>
  </si>
  <si>
    <t>IYE</t>
  </si>
  <si>
    <t>DIVIDENDO PROV 0 US$ 0,484101</t>
  </si>
  <si>
    <t>IYK</t>
  </si>
  <si>
    <t>DIVIDENDO PROV 0 US$ 0,206597</t>
  </si>
  <si>
    <t>IYJ</t>
  </si>
  <si>
    <t>DIVIDENDO PROV 0 US$ 0,208226</t>
  </si>
  <si>
    <t>IYF</t>
  </si>
  <si>
    <t>DIVIDENDO PROV 0 US$ 0,550331</t>
  </si>
  <si>
    <t>IDU</t>
  </si>
  <si>
    <t>DIVIDENDO PROV 0 US$ 0,056572</t>
  </si>
  <si>
    <t>IWP</t>
  </si>
  <si>
    <t>DIVIDENDO PROV 0 US$ 0,082824</t>
  </si>
  <si>
    <t>IYC</t>
  </si>
  <si>
    <t>DIVIDENDO PROV 0 US$ 0,076978</t>
  </si>
  <si>
    <t>IYW</t>
  </si>
  <si>
    <t>DIVIDENDO PROV 0 US$ 0,154569</t>
  </si>
  <si>
    <t>IWR</t>
  </si>
  <si>
    <t>DIVIDENDO PROV 0 US$ 0,37298</t>
  </si>
  <si>
    <t>SIZE</t>
  </si>
  <si>
    <t>DIVIDENDO PROV 0 US$ 0,213102</t>
  </si>
  <si>
    <t>USMV</t>
  </si>
  <si>
    <t>DIVIDENDO PROV 0 US$ 0,670322</t>
  </si>
  <si>
    <t>RXI</t>
  </si>
  <si>
    <t>DIVIDENDO PROV 0 US$ 0,378437</t>
  </si>
  <si>
    <t>QUAL</t>
  </si>
  <si>
    <t>DIVIDENDO PROV 0 US$ 0,091919</t>
  </si>
  <si>
    <t>LRGF</t>
  </si>
  <si>
    <t>DIVIDENDO PROV 0 US$ 0,126014</t>
  </si>
  <si>
    <t>MTUM</t>
  </si>
  <si>
    <t>DIVIDENDO PROV 0 US$ 0,499828</t>
  </si>
  <si>
    <t>OEF</t>
  </si>
  <si>
    <t>DIVIDENDO PROV 0 US$ 0,488502</t>
  </si>
  <si>
    <t>VLUE</t>
  </si>
  <si>
    <t>DIVIDENDO PROV 0 US$ 1,265077</t>
  </si>
  <si>
    <t>EFAV</t>
  </si>
  <si>
    <t>DIVIDENDO PROV 0 US$ 0,523891</t>
  </si>
  <si>
    <t>EEMV</t>
  </si>
  <si>
    <t>DIVIDENDO PROV 0 US$ 0,993239</t>
  </si>
  <si>
    <t>DVY</t>
  </si>
  <si>
    <t>DIVIDENDO PROV 0 US$ 0,950502</t>
  </si>
  <si>
    <t>ACWV</t>
  </si>
  <si>
    <t>DIVIDENDO PROV 0 US$ 0,260567</t>
  </si>
  <si>
    <t>DGRO</t>
  </si>
  <si>
    <t>DIVIDENDO PROV 0 US$ 0,235876</t>
  </si>
  <si>
    <t>ITOT</t>
  </si>
  <si>
    <t>DIVIDENDO PROV 0 US$ 0,140963</t>
  </si>
  <si>
    <t>IUSG</t>
  </si>
  <si>
    <t>DIVIDENDO PROV 0 US$ 0,266663</t>
  </si>
  <si>
    <t>IUSV</t>
  </si>
  <si>
    <t>DIVIDENDO PROV 0 US$ 0,470535</t>
  </si>
  <si>
    <t>IEMG</t>
  </si>
  <si>
    <t>DIVIDENDO PROV 0 US$ 0,041821</t>
  </si>
  <si>
    <t>INDA</t>
  </si>
  <si>
    <t>DIVIDENDO PROV 0 US$ 0,17239</t>
  </si>
  <si>
    <t>IGE</t>
  </si>
  <si>
    <t>DIVIDENDO PROV 0 US$ 0,738353</t>
  </si>
  <si>
    <t>IJH</t>
  </si>
  <si>
    <t>DIVIDENDO PROV 0 US$ 0,253036</t>
  </si>
  <si>
    <t>IJR</t>
  </si>
  <si>
    <t>DIVIDENDO PROV 0 US$ 0,023238</t>
  </si>
  <si>
    <t>IBB</t>
  </si>
  <si>
    <t>DIVIDENDO PROV 0 US$ 0,810317</t>
  </si>
  <si>
    <t>HDV</t>
  </si>
  <si>
    <t>DIVIDENDO PROV 0 US$ 0,41861</t>
  </si>
  <si>
    <t>EUFN</t>
  </si>
  <si>
    <t>DIVIDENDO PROV 0 US$ 0,385804</t>
  </si>
  <si>
    <t>IYG</t>
  </si>
  <si>
    <t>DIVIDENDO PROV 0 US$ 0,530041</t>
  </si>
  <si>
    <t>IYH</t>
  </si>
  <si>
    <t>DIVIDENDO PROV 0 US$ 0,687067</t>
  </si>
  <si>
    <t>KXI</t>
  </si>
  <si>
    <t>DIVIDENDO PROV $ 1,18</t>
  </si>
  <si>
    <t>CFITIN2A-E</t>
  </si>
  <si>
    <t>CFITIN2S-E</t>
  </si>
  <si>
    <t>DIVIDENDO PROV $ 1237,56696</t>
  </si>
  <si>
    <t>DIVIDENDO DEF $ 2,3371694756</t>
  </si>
  <si>
    <t>CFIGCPA-E</t>
  </si>
  <si>
    <t>DIVIDENDO DEF $ 2,4202068790</t>
  </si>
  <si>
    <t>CFIGCPB-E</t>
  </si>
  <si>
    <t>DIVIDENDO DEF $ 2,3524891132</t>
  </si>
  <si>
    <t>CFIGCPC-E</t>
  </si>
  <si>
    <t>DIVIDENDO $ 0,55196</t>
  </si>
  <si>
    <t>DIVIDENDO $ 1,2376039</t>
  </si>
  <si>
    <t>DIVIDENDO $ 2,07931335</t>
  </si>
  <si>
    <t>DIVIDENDO DEF $ 152</t>
  </si>
  <si>
    <t>DIVIDENDO PROV $ 7</t>
  </si>
  <si>
    <t>DIVIDENDO ADIC 323 US$ 0,0020139687941</t>
  </si>
  <si>
    <t>VAPORES</t>
  </si>
  <si>
    <t>DIVIDENDO PROV $ 79,9626019230831</t>
  </si>
  <si>
    <t>DIVIDENDO PROV $ 9,03445130602279</t>
  </si>
  <si>
    <t>CFIAFIIB-E</t>
  </si>
  <si>
    <t>DIVIDENDO PROV $ 62,821867503990</t>
  </si>
  <si>
    <t>DIVIDENDO DEF US$ 0,0297326209</t>
  </si>
  <si>
    <t>CFI-GCUBE</t>
  </si>
  <si>
    <t>DIVIDENDO DEF US$ 0,0286155656</t>
  </si>
  <si>
    <t>CFI-GCUCE</t>
  </si>
  <si>
    <t>DIVIDENDO DEF US$ 0,020026568</t>
  </si>
  <si>
    <t>CFI-LVLWCA</t>
  </si>
  <si>
    <t>DIVIDENDO DEF US$ 0,020428068</t>
  </si>
  <si>
    <t>CFI-LVLWCL</t>
  </si>
  <si>
    <t>DIVIDENDO DEF US$ 0,020292</t>
  </si>
  <si>
    <t>CFI-LVLWCO</t>
  </si>
  <si>
    <t>DIVIDENDO PROV US$ 0,0161618062781302</t>
  </si>
  <si>
    <t>CFIAHVP-E</t>
  </si>
  <si>
    <t>DIVIDENDO PROV US$ 0,0171298354974503</t>
  </si>
  <si>
    <t>CFIAHVI-E</t>
  </si>
  <si>
    <t>DIVIDENDO PROV US$ 0,0155211932309387</t>
  </si>
  <si>
    <t>CFIAHVR-E</t>
  </si>
  <si>
    <t>DIVIDENDO DEF $ 8,78351575</t>
  </si>
  <si>
    <t>CFICCARB-E</t>
  </si>
  <si>
    <t>DIVIDENDO DEF $ 8,19639261</t>
  </si>
  <si>
    <t>CFICCARI-E</t>
  </si>
  <si>
    <t>DIVIDENDO DEF $ 8,52890457</t>
  </si>
  <si>
    <t>CFICCPLUSB</t>
  </si>
  <si>
    <t>DIVIDENDO DEF US$ 0,0286078561</t>
  </si>
  <si>
    <t>CFIGCUA-E</t>
  </si>
  <si>
    <t>CFIGCUB-E</t>
  </si>
  <si>
    <t>CFIGCUC-E</t>
  </si>
  <si>
    <t>DIVIDENDO DEF $ 18,37795725</t>
  </si>
  <si>
    <t>CFIIMTDC-B</t>
  </si>
  <si>
    <t>DIVIDENDO DEF $ 18,78869435</t>
  </si>
  <si>
    <t>CFIIMTDC-I</t>
  </si>
  <si>
    <t>DIVIDENDO PROV $ 8,813988980306010</t>
  </si>
  <si>
    <t>CFIAFIIA-E</t>
  </si>
  <si>
    <t>DIVIDENDO PROV $ 17,34183175899650</t>
  </si>
  <si>
    <t>CFIAFESA</t>
  </si>
  <si>
    <t>DIVIDENDO PROV US$ 0,00944079569151903</t>
  </si>
  <si>
    <t>DIVIDENDO PROV US$ 0,02318660990298390</t>
  </si>
  <si>
    <t>DIVIDENDO PROV US$ 0,0037569737</t>
  </si>
  <si>
    <t>DIVIDENDO PROV US$ 0,0038754715</t>
  </si>
  <si>
    <t>DIVIDENDO PROV 99 US$ 0,003136</t>
  </si>
  <si>
    <t>DIVIDENDO US$ 1,48</t>
  </si>
  <si>
    <t>DIVIDENDO DEF US$ 0,82457024</t>
  </si>
  <si>
    <t>CFITAINA</t>
  </si>
  <si>
    <t>DIVIDENDO DEF $ 55,6402511022492</t>
  </si>
  <si>
    <t>CFIMHEA-E</t>
  </si>
  <si>
    <t>DIVIDENDO DEF $ 56,6017722962210</t>
  </si>
  <si>
    <t>CFIMHEBT-E</t>
  </si>
  <si>
    <t>DIVIDENDO DEF $ 55,9068541113044</t>
  </si>
  <si>
    <t>CFIMHEI-E</t>
  </si>
  <si>
    <t>DIVIDENDO $ 680,94</t>
  </si>
  <si>
    <t>DIVIDENDO DEF $ 1,26081964</t>
  </si>
  <si>
    <t>CFILEASA</t>
  </si>
  <si>
    <t>DIVIDENDO DEF $ 0,98366258</t>
  </si>
  <si>
    <t>CFILEASI-E</t>
  </si>
  <si>
    <t>DIVIDENDO EVEN 44 $ 156</t>
  </si>
  <si>
    <t>DIVIDENDO PROV US$ 0,0134805726</t>
  </si>
  <si>
    <t>DIVIDENDO PROV $ 300</t>
  </si>
  <si>
    <t>DIVIDENDO DEF $ 0,133</t>
  </si>
  <si>
    <t>DIVIDENDO PROV $ 0,37751977</t>
  </si>
  <si>
    <t>DIVIDENDO PROV $ 500,2</t>
  </si>
  <si>
    <t>DIVIDENDO PROV $ 56,91</t>
  </si>
  <si>
    <t>DIVIDENDO DEF $ 517,82</t>
  </si>
  <si>
    <t>DIVIDENDO PROV $ 3,609223682</t>
  </si>
  <si>
    <t>DIVIDENDO PROV $ 2,054100224</t>
  </si>
  <si>
    <t>DIVIDENDO PROV $ 9,021640729</t>
  </si>
  <si>
    <t>DIVIDENDO PROV $ 2,466765225</t>
  </si>
  <si>
    <t>DIVIDENDO PROV $ 1,908301342</t>
  </si>
  <si>
    <t>DIVIDENDO PROV $ 5,581504</t>
  </si>
  <si>
    <t>DIVIDENDO PROV $ 5,441289818</t>
  </si>
  <si>
    <t>DIVIDENDO $ 0,5501</t>
  </si>
  <si>
    <t>DIVIDENDO $ 0,4191879</t>
  </si>
  <si>
    <t>DIVIDENDO $ 2,10570472</t>
  </si>
  <si>
    <t>DIVIDENDO PROV 74 US$ 0,23797</t>
  </si>
  <si>
    <t>DIVIDENDO PROV US$ 0,0156701826</t>
  </si>
  <si>
    <t>DIVIDENDO PROV EURO 0,0225731863</t>
  </si>
  <si>
    <t>DIVIDENDO PROV EURO 0,0220918213</t>
  </si>
  <si>
    <t>DIVIDENDO PROV EURO 0,0229232822</t>
  </si>
  <si>
    <t>DIVIDENDO DEF US$ 0,6602315658</t>
  </si>
  <si>
    <t>DIVIDENDO PROV US$ 0,03721305</t>
  </si>
  <si>
    <t>CFIPPCS4-E</t>
  </si>
  <si>
    <t>DIVIDENDO DEF $ 2,988606</t>
  </si>
  <si>
    <t>CFISECCFII</t>
  </si>
  <si>
    <t>DIVIDENDO PROV US$ 0,6892787524</t>
  </si>
  <si>
    <t>DIVIDENDO PROV US$ 0,0176231191</t>
  </si>
  <si>
    <t>DIVIDENDO PROV US$ 0,0194220754</t>
  </si>
  <si>
    <t>DIVIDENDO PROV US$ 0,0194250287</t>
  </si>
  <si>
    <t>DIVIDENDO PROV US$ 0,0185757655</t>
  </si>
  <si>
    <t>DIVIDENDO PROV US$ 0,0190601258</t>
  </si>
  <si>
    <t>DIVIDENDO PROV EURO 0,19181794</t>
  </si>
  <si>
    <t>DIVIDENDO DEF EURO 0,01395683</t>
  </si>
  <si>
    <t>DIVIDENDO PROV EURO 0,0184303916</t>
  </si>
  <si>
    <t>DIVIDENDO PROV EURO 0,0188318295</t>
  </si>
  <si>
    <t>DIVIDENDO PROV EURO 0,0191237924</t>
  </si>
  <si>
    <t>DIVIDENDO DEF $ 4,625393419</t>
  </si>
  <si>
    <t>DIVIDENDO DEF $ 5,207240309</t>
  </si>
  <si>
    <t>DIVIDENDO DEF US$ 0,005842908</t>
  </si>
  <si>
    <t>CFIHMCIP2I</t>
  </si>
  <si>
    <t>DIVIDENDO DEF US$ 0,005457134</t>
  </si>
  <si>
    <t>CFIHMCIP2R</t>
  </si>
  <si>
    <t>DIVIDENDO DEF US$ 0,07109356438891010</t>
  </si>
  <si>
    <t>CFIVDPPC-E</t>
  </si>
  <si>
    <t>DIVIDENDO DEF US$ 0,07110165526651510</t>
  </si>
  <si>
    <t>CFIVDPPA-E</t>
  </si>
  <si>
    <t>DIVIDENDO DEF US$ 0,07187043337500790</t>
  </si>
  <si>
    <t>CFIVDPPB-E</t>
  </si>
  <si>
    <t>DIVIDENDO PROV US$ 0,0135328581</t>
  </si>
  <si>
    <t>DIVIDENDO US$ 0,1299</t>
  </si>
  <si>
    <t>DIVIDENDO PROV US$ 0,012074</t>
  </si>
  <si>
    <t>DIVIDENDO US$ 0,6807</t>
  </si>
  <si>
    <t>DIVIDENDO US$ 0,0767</t>
  </si>
  <si>
    <t>DIVIDENDO US$ 0,29093</t>
  </si>
  <si>
    <t>DIVIDENDO PROV US$ 0,256656</t>
  </si>
  <si>
    <t>DIVIDENDO US$ 0,184721</t>
  </si>
  <si>
    <t>DIVIDENDO PROV US$ 0,199272</t>
  </si>
  <si>
    <t>DIVIDENDO US$ 0,183588</t>
  </si>
  <si>
    <t>DIVIDENDO US$ 0,064422</t>
  </si>
  <si>
    <t>DIVIDENDO PROV US$ 0,04971246</t>
  </si>
  <si>
    <t>DIVIDENDO US$ 0,357775</t>
  </si>
  <si>
    <t>DIVIDENDO US$ 0,166882</t>
  </si>
  <si>
    <t>DIVIDENDO DEF $ 6060,5046</t>
  </si>
  <si>
    <t>DIVIDENDO US$ 0,076072</t>
  </si>
  <si>
    <t>DIVIDENDO PROV US$ 0,078615</t>
  </si>
  <si>
    <t>DIVIDENDO US$ 0,01852</t>
  </si>
  <si>
    <t>DIVIDENDO DEF US$ 0,02325232757628150</t>
  </si>
  <si>
    <t>CFIVDP2A-E</t>
  </si>
  <si>
    <t>DIVIDENDO DEF US$ 0,02340671886525310</t>
  </si>
  <si>
    <t>CFIVDP2B-E</t>
  </si>
  <si>
    <t>DIVIDENDO DEF US$ 0,02350870731089470</t>
  </si>
  <si>
    <t>CFIVDP2E-E</t>
  </si>
  <si>
    <t>DIVIDENDO PROV  $ 0,4</t>
  </si>
  <si>
    <t>DIVIDENDO US$ 0,39</t>
  </si>
  <si>
    <t>DIVIDENDO DEF $ 700,9181597</t>
  </si>
  <si>
    <t>CFIQAC</t>
  </si>
  <si>
    <t>DIVIDENDO DEF $ 13,8073873</t>
  </si>
  <si>
    <t>CFIQRGA</t>
  </si>
  <si>
    <t>DIVIDENDO DEF $ 14,1643478</t>
  </si>
  <si>
    <t>CFIQRGB</t>
  </si>
  <si>
    <t>DIVIDENDO DEF $ 10,4804562</t>
  </si>
  <si>
    <t>CFIQRGI</t>
  </si>
  <si>
    <t>DIVIDENDO DEF $ 14,7399513</t>
  </si>
  <si>
    <t>CFIQRGQ</t>
  </si>
  <si>
    <t>DIVIDENDO DEF $ 36,8047182</t>
  </si>
  <si>
    <t>CFIQDIA</t>
  </si>
  <si>
    <t>DIVIDENDO DEF $ 3,0925235</t>
  </si>
  <si>
    <t>CFIQDCA</t>
  </si>
  <si>
    <t>DIVIDENDO DEF $ 3,0712123</t>
  </si>
  <si>
    <t>CFIQDCB</t>
  </si>
  <si>
    <t>DIVIDENDO PROV US$ 0,014419818</t>
  </si>
  <si>
    <t>CFISECPD-E</t>
  </si>
  <si>
    <t>DIVIDENDO PROV US$ 0,014338122</t>
  </si>
  <si>
    <t>CFISECPC-E</t>
  </si>
  <si>
    <t>DIVIDENDO PROV US$ 0,013780940</t>
  </si>
  <si>
    <t>CFISECPA-E</t>
  </si>
  <si>
    <t>DIVIDENDO DEF $ 27,35378647</t>
  </si>
  <si>
    <t>DIVIDENDO PROV $ 245,34161069</t>
  </si>
  <si>
    <t>DIVIDENDO DEF $ 12,71342</t>
  </si>
  <si>
    <t>CFIEAIDMCO</t>
  </si>
  <si>
    <t>DIVIDENDO DEF 0 $ 7,33752</t>
  </si>
  <si>
    <t>CFIEAIGLAT</t>
  </si>
  <si>
    <t>DIVIDENDO DEF $ 4,04558</t>
  </si>
  <si>
    <t>CFIEARFCHA</t>
  </si>
  <si>
    <t>DIVIDENDO DEF $ 11,69082</t>
  </si>
  <si>
    <t>CFIEAADCUI</t>
  </si>
  <si>
    <t>DIVIDENDO DEF $ 3,29491</t>
  </si>
  <si>
    <t>CFIEACICUI</t>
  </si>
  <si>
    <t>DIVIDENDO DEF $ 7,61427</t>
  </si>
  <si>
    <t>CFIEADSCUE</t>
  </si>
  <si>
    <t>DIVIDENDO PROV US$ 0,0679429519</t>
  </si>
  <si>
    <t>DIVIDENDO DEF US$ 0,0017307333</t>
  </si>
  <si>
    <t>DIVIDENDO PROV US$ 0,5747871973</t>
  </si>
  <si>
    <t>DIVIDENDO DEF US$ 0,0146417445</t>
  </si>
  <si>
    <t>DIVIDENDO PROV US$ 0,0264363910</t>
  </si>
  <si>
    <t>DIVIDENDO PROV US$ 0,0257679005</t>
  </si>
  <si>
    <t>DIVIDENDO PROV US$ 0,0269406672</t>
  </si>
  <si>
    <t>DIVIDENDO PROV US$ 0,0269366879</t>
  </si>
  <si>
    <t>DIVIDENDO PROV US$ 0,0244518808</t>
  </si>
  <si>
    <t>DIVIDENDO PROV US$ 0,138077459</t>
  </si>
  <si>
    <t>DIVIDENDO PROV US$ 0,142666229</t>
  </si>
  <si>
    <t>DIVIDENDO US$ 0,1</t>
  </si>
  <si>
    <t>DIVIDENDO PROV US$ 0,04650087</t>
  </si>
  <si>
    <t>CFIPKRA3-E</t>
  </si>
  <si>
    <t>DIVIDENDO PROV US$ 8,473886</t>
  </si>
  <si>
    <t>DIVIDENDO DEF $ 102,7685045266720</t>
  </si>
  <si>
    <t>DIVIDENDO $ 1,76913638</t>
  </si>
  <si>
    <t>DIVIDENDO DEF $ 0,5553</t>
  </si>
  <si>
    <t>DIVIDENDO DEF $ 0,4123</t>
  </si>
  <si>
    <t>DIVIDENDO DEF $ 0,4588</t>
  </si>
  <si>
    <t>DIVIDENDO DEF $ 104,2020352013990</t>
  </si>
  <si>
    <t>DIVIDENDO DEF $ 8,19671055248923</t>
  </si>
  <si>
    <t>DIVIDENDO DEF $ 7,999124807450030</t>
  </si>
  <si>
    <t>DIVIDENDO PROV $ 5,735239074558830</t>
  </si>
  <si>
    <t>DIVIDENDO $ 0,25626</t>
  </si>
  <si>
    <t>DIVIDENDO $ 1,046308</t>
  </si>
  <si>
    <t>DIVIDENDO $ 1,01292524</t>
  </si>
  <si>
    <t>DIVIDENDO DEF $ 8,109512879311080</t>
  </si>
  <si>
    <t>DIVIDENDO DEF 120 US$ 0,0046083</t>
  </si>
  <si>
    <t>AESANDES</t>
  </si>
  <si>
    <t>DIVIDENDO PROV US$ 0,51</t>
  </si>
  <si>
    <t>DIVIDENDO DEF 111 $ 65</t>
  </si>
  <si>
    <t>LITORAL</t>
  </si>
  <si>
    <t>DIVIDENDO DEF 37 $ 60</t>
  </si>
  <si>
    <t>CASABLANCA</t>
  </si>
  <si>
    <t>DIVIDENDO $ 2,13075144</t>
  </si>
  <si>
    <t>DIVIDENDO $ 2,01445353</t>
  </si>
  <si>
    <t>DIVIDENDO $ 0,64861506</t>
  </si>
  <si>
    <t>DIVIDENDO DEF US$ 0,04191123455971250</t>
  </si>
  <si>
    <t>CFIVPE2C-E</t>
  </si>
  <si>
    <t>DIVIDENDO DEF US$ 0,04180697425975690</t>
  </si>
  <si>
    <t>CFIVPE2B-E</t>
  </si>
  <si>
    <t>DIVIDENDO DEF US$ 0,0406414568324530</t>
  </si>
  <si>
    <t>CFIVPE2A-E</t>
  </si>
  <si>
    <t>DIVIDENDO $ 1,75053</t>
  </si>
  <si>
    <t>DIVIDENDO $ 0,98398</t>
  </si>
  <si>
    <t>DIVIDENDO $ 0,20099</t>
  </si>
  <si>
    <t>DIVIDENDO $ 1,8733237</t>
  </si>
  <si>
    <t>DIVIDENDO DEF $ 120</t>
  </si>
  <si>
    <t>DIVIDENDO $ 0,72501146</t>
  </si>
  <si>
    <t>DIVIDENDO $ 6,31434491</t>
  </si>
  <si>
    <t>DIVIDENDO $ 1,82444661</t>
  </si>
  <si>
    <t>DIVIDENDO $ 1,72486706</t>
  </si>
  <si>
    <t>DIVIDENDO DEF 1 $ 4,3938637</t>
  </si>
  <si>
    <t>MOLLER</t>
  </si>
  <si>
    <t>DIVIDENDO DEF 63 $ 8,5761</t>
  </si>
  <si>
    <t>ZOFRI</t>
  </si>
  <si>
    <t>DIVIDENDO DEF $ 2,43642</t>
  </si>
  <si>
    <t>ESSAL-B</t>
  </si>
  <si>
    <t>DIVIDENDO DEF 217 $ 28,6</t>
  </si>
  <si>
    <t>DIVIDENDO DEF 217 $ 26</t>
  </si>
  <si>
    <t>ESSAL-A</t>
  </si>
  <si>
    <t>DIVIDENDO DEF 67 $ 5,7539</t>
  </si>
  <si>
    <t>AFPCAPITAL</t>
  </si>
  <si>
    <t>DIVIDENDO DEF 108 $ 0,70552</t>
  </si>
  <si>
    <t>ALMENDRAL</t>
  </si>
  <si>
    <t>DIVIDENDO ADIC 108 $ 0,00448</t>
  </si>
  <si>
    <t>DIVIDENDO DEF 10 $ 3,07740170070991</t>
  </si>
  <si>
    <t>ENELCHILE</t>
  </si>
  <si>
    <t>DIVID. DEF 103 US$ 0,00162721534077627</t>
  </si>
  <si>
    <t>ENELAM</t>
  </si>
  <si>
    <t>DIVID. ADIC 103 US$ 0,00153840079182640</t>
  </si>
  <si>
    <t>DIVIDENDO ADIC 14 $ 0,000537108651662</t>
  </si>
  <si>
    <t>MELON</t>
  </si>
  <si>
    <t>DIVIDENDO EVEN 15 $ 0,0166396026545493</t>
  </si>
  <si>
    <t>DIVIDENDO DEF EURO 0,0283523132</t>
  </si>
  <si>
    <t>CFIPE15C-E</t>
  </si>
  <si>
    <t>DIVIDENDO PROV US$ 0,0407400744</t>
  </si>
  <si>
    <t>CFICGGI3-E</t>
  </si>
  <si>
    <t>DIVIDENDO DEF 74 $ 186,69862</t>
  </si>
  <si>
    <t>SOFRUCO</t>
  </si>
  <si>
    <t>DIVIDENDO PROV 116 US$ 0,04912439</t>
  </si>
  <si>
    <t>DIVIDENDO ADIC 9 $ 72,8</t>
  </si>
  <si>
    <t>PROVIDA</t>
  </si>
  <si>
    <t>DIVIDENDO DEF 41 $ 17,4813722629798</t>
  </si>
  <si>
    <t>ENELDXCH</t>
  </si>
  <si>
    <t>DIVIDENDO EVEN 70 $ 21,6020045832681</t>
  </si>
  <si>
    <t>ENELGXCH</t>
  </si>
  <si>
    <t>DIVIDENDO DEF $ 86,635123877337200</t>
  </si>
  <si>
    <t>DIVIDENDO DEF $ 112,49057429080</t>
  </si>
  <si>
    <t>DIVIDENDO $ 0,18116394</t>
  </si>
  <si>
    <t>DIVIDENDO $ 0,53947708</t>
  </si>
  <si>
    <t>DIVIDENDO DEF $ 1,8590437480483100</t>
  </si>
  <si>
    <t>DIVIDENDO PROV $ 0,023554675272520100</t>
  </si>
  <si>
    <t>DIVIDENDO PROV $ 58,202291380710900</t>
  </si>
  <si>
    <t>DIVIDENDO PROV $ 57,905126976521300</t>
  </si>
  <si>
    <t>DIVIDENDO PROV $ 7,8505331406909</t>
  </si>
  <si>
    <t>DIVIDENDO PROV $ 8,0707236076755</t>
  </si>
  <si>
    <t>DIVIDENDO PROV $ 7,9476705504881</t>
  </si>
  <si>
    <t>DIVIDENDO PROV US$ 0,006188918333434530</t>
  </si>
  <si>
    <t>DIVIDENDO PROV US$ 0,006147817424906190</t>
  </si>
  <si>
    <t>DIVIDENDO PROV 0S$ 0,005929344976198080</t>
  </si>
  <si>
    <t>DIVIDENDO PROV US$ 0,005789901480292730</t>
  </si>
  <si>
    <t>DIVIDENDO PROV US$ 0,0044940200313143300</t>
  </si>
  <si>
    <t>DIVIDENDO PROV US$ 0,0044128523198244800</t>
  </si>
  <si>
    <t>DIVIDENDO PROV US$ 0,0044826552797830400</t>
  </si>
  <si>
    <t>DIVIDENDO $ 1155,18065</t>
  </si>
  <si>
    <t>DIVIDENDO $ 537,47826</t>
  </si>
  <si>
    <t>DIVIDENDO PROV US$ 0,0043491643105968100</t>
  </si>
  <si>
    <t>DIVIDENDO $ 0,43352</t>
  </si>
  <si>
    <t>DIVIDENDO $ 0,21204</t>
  </si>
  <si>
    <t>DIVIDENDO PROV US$ 0,01591795071448440</t>
  </si>
  <si>
    <t>DIVIDENDO $ 1,599356</t>
  </si>
  <si>
    <t>DIVIDENDO DEF 27 $ 209,61</t>
  </si>
  <si>
    <t>ILC</t>
  </si>
  <si>
    <t>DIVIDENDO ADIC 28 $ 70,39</t>
  </si>
  <si>
    <t>DIVIDENDO DEF $ 139</t>
  </si>
  <si>
    <t>ENTEL</t>
  </si>
  <si>
    <t>DIVIDENDO DEF $ 473,7617209</t>
  </si>
  <si>
    <t>CFILVFA-L</t>
  </si>
  <si>
    <t>DIVIDENDO PROV $ 7,475217187</t>
  </si>
  <si>
    <t>DIVIDENDO PROV $ 5,687665577</t>
  </si>
  <si>
    <t>DIVIDENDO DEF $ 467,9274215</t>
  </si>
  <si>
    <t>CFILVFA-A</t>
  </si>
  <si>
    <t>DIVIDENDO DEF 55 $ 4,1336138503782</t>
  </si>
  <si>
    <t>CEM</t>
  </si>
  <si>
    <t>DIVIDENDO $ 1,06635785</t>
  </si>
  <si>
    <t>DIVIDENDO $ 1,28392548</t>
  </si>
  <si>
    <t>DIVIDENDO PROV US$ 0,0187335301</t>
  </si>
  <si>
    <t>DIVIDENDO PROV US$ 0,0187337258</t>
  </si>
  <si>
    <t>DIVIDENDO PROV US$ 0,0187337253</t>
  </si>
  <si>
    <t>DIVIDENDO DEF $ 27,09289377</t>
  </si>
  <si>
    <t>CFISANDCHA</t>
  </si>
  <si>
    <t>DIVIDENDO PROV $ 0,8844</t>
  </si>
  <si>
    <t>DIVIDENDO PROV $ 0,1</t>
  </si>
  <si>
    <t>DIVIDENDO $ 799,68043</t>
  </si>
  <si>
    <t>DIVIDENDO $ 0,36623</t>
  </si>
  <si>
    <t>DIVIDENDO $ 0,75096566</t>
  </si>
  <si>
    <t>DIVIDENDO $ 0,6237108</t>
  </si>
  <si>
    <t>DIVIDENDO EVEN 35 $ 17,633</t>
  </si>
  <si>
    <t>IAM</t>
  </si>
  <si>
    <t>DIVIDENDO ADIC 35 $ 14,645</t>
  </si>
  <si>
    <t>DIVIDENDO DEF 28 $ 0,1195</t>
  </si>
  <si>
    <t>PLANVITAL</t>
  </si>
  <si>
    <t>DIVIDENDO ADIC 29 $ 3,80336</t>
  </si>
  <si>
    <t>DIVIDENDO US$ 1,03</t>
  </si>
  <si>
    <t>DIVIDENDO $ 1,55489295</t>
  </si>
  <si>
    <t>DIVIDENDO DEF US$ 0,1401125393</t>
  </si>
  <si>
    <t>DIVIDENDO $ 987,82261</t>
  </si>
  <si>
    <t>DIVIDENDO PROV US$ 0,000819714457203816</t>
  </si>
  <si>
    <t>CFIHPH2I-E</t>
  </si>
  <si>
    <t>DIVIDENDO PROV US$ 0,000819715935951984</t>
  </si>
  <si>
    <t>CFIHPH2C-E</t>
  </si>
  <si>
    <t>DIVIDENDO PROV US$ 0,000810269638778492</t>
  </si>
  <si>
    <t>CFIHPH2B-E</t>
  </si>
  <si>
    <t>DIVIDENDO PROV US$ 0,000803036271211538</t>
  </si>
  <si>
    <t>CFIHPH2A-E</t>
  </si>
  <si>
    <t>DIVIDENDO $ 0,39553</t>
  </si>
  <si>
    <t>DIVIDENDO $ 1,598014</t>
  </si>
  <si>
    <t>DIVIDENDO DEF 103 $ 8,5085598</t>
  </si>
  <si>
    <t>DIVIDENDO ADIC 102 $ 6,9679040692</t>
  </si>
  <si>
    <t>DIVIDENDO ADIC 103 $ 27,545991948</t>
  </si>
  <si>
    <t>DIVIDENDO $ 1,43134195</t>
  </si>
  <si>
    <t>DIVIDENDO DEF 26 $ 344,59</t>
  </si>
  <si>
    <t>DIVIDENDO ADIC 2 $ 25</t>
  </si>
  <si>
    <t>DIVIDENDO DEF 19 $ 12,19</t>
  </si>
  <si>
    <t>PAZ</t>
  </si>
  <si>
    <t>DIVIDENDO ADIC 20 $ 4,81</t>
  </si>
  <si>
    <t>DIVIDENDO DEF 10 $ 23,3158155</t>
  </si>
  <si>
    <t>WATTS</t>
  </si>
  <si>
    <t>DIVIDENDO ADIC 10 $ 15,6841845</t>
  </si>
  <si>
    <t>DIVIDENDO PROV US$ 0,00340585</t>
  </si>
  <si>
    <t>DIVIDENDO DEF 43 US$ 0,047305574</t>
  </si>
  <si>
    <t>HF</t>
  </si>
  <si>
    <t>DIVIDENDO DEF 103 $ 1</t>
  </si>
  <si>
    <t>EMILIANA</t>
  </si>
  <si>
    <t>DIVIDENDO PROV EURO 0,0058034965</t>
  </si>
  <si>
    <t>DIVIDENDO PROV US$ 0,0335131491</t>
  </si>
  <si>
    <t>DIVIDENDO PROV 0 US$ 0,048471631</t>
  </si>
  <si>
    <t>DIVIDENDO DEF 14 $ 1,56104</t>
  </si>
  <si>
    <t>INGEVEC</t>
  </si>
  <si>
    <t>EMIS PAGO 0,077991 X 1 $ 195687,8</t>
  </si>
  <si>
    <t>COUNTRY-A</t>
  </si>
  <si>
    <t>EMIS PAGO 0,077946 X 1 $ 195687,8</t>
  </si>
  <si>
    <t>COUNTRY-B</t>
  </si>
  <si>
    <t>EMIS PAGO 0,078187 X 1 $ 195687,8</t>
  </si>
  <si>
    <t>COUNTRY-P</t>
  </si>
  <si>
    <t>DIVIDENDO DEF $ 0,235795</t>
  </si>
  <si>
    <t>ESSBIO-B</t>
  </si>
  <si>
    <t>DIVIDENDO ADIC 17 $ 102</t>
  </si>
  <si>
    <t>NIBSA</t>
  </si>
  <si>
    <t>DIVIDENDO DEF $ 312,142475</t>
  </si>
  <si>
    <t>CFIFYNSAD1</t>
  </si>
  <si>
    <t>DIVIDENDO DEF $ 296,949799</t>
  </si>
  <si>
    <t>CFIFYNSAD2</t>
  </si>
  <si>
    <t>ESSBIO-A</t>
  </si>
  <si>
    <t>DIVIDENDO $ 0,41935865</t>
  </si>
  <si>
    <t>DIVIDENDO DEF $ 634</t>
  </si>
  <si>
    <t>CFINCIMENT</t>
  </si>
  <si>
    <t>DIVIDENDO PROV US$ 0,030514499</t>
  </si>
  <si>
    <t>DIVIDENDO PROV US$ 0,029533019</t>
  </si>
  <si>
    <t>DIVIDENDO $ 612,57783</t>
  </si>
  <si>
    <t>DIVIDENDO $ 0,33435</t>
  </si>
  <si>
    <t>DIVIDENDO $ 1,2084288</t>
  </si>
  <si>
    <t>DIVIDENDO DEF 10 US$ 0,02288</t>
  </si>
  <si>
    <t>ENLASA</t>
  </si>
  <si>
    <t>DIVIDENDO ADIC 10 US$ 0,04568</t>
  </si>
  <si>
    <t>DIVIDENDO DEF $ 60</t>
  </si>
  <si>
    <t>CAROZZI</t>
  </si>
  <si>
    <t>DIVIDENDO DEF 48 $ 3,64566</t>
  </si>
  <si>
    <t>EMBONOR-A</t>
  </si>
  <si>
    <t>DIVIDENDO ADIC 49 $ 38,2591</t>
  </si>
  <si>
    <t>DIVIDENDO DEF 48 $ 3,82794</t>
  </si>
  <si>
    <t>EMBONOR-B</t>
  </si>
  <si>
    <t>DIVIDENDO ADIC 49 $ 40,17206</t>
  </si>
  <si>
    <t>DIVIDENDO DEF $ 19,36794</t>
  </si>
  <si>
    <t>SOQUICOM</t>
  </si>
  <si>
    <t>DIVIDENDO EVEN $ 12,80738</t>
  </si>
  <si>
    <t>DIVIDENDO DEF 284 $ 29,8</t>
  </si>
  <si>
    <t>CONCHATORO</t>
  </si>
  <si>
    <t>ESSBIO-C</t>
  </si>
  <si>
    <t>DIVIDENDO DEF 41 US$ 0,000005904</t>
  </si>
  <si>
    <t>ORO BLANCO</t>
  </si>
  <si>
    <t>DIVIDENDO PROV US$ 0,0213978780</t>
  </si>
  <si>
    <t>DIVIDENDO PROV US$ 0,0229012563</t>
  </si>
  <si>
    <t>DIVIDENDO PROV US$ 0,0252612666</t>
  </si>
  <si>
    <t>DIVIDENDO DEF US$ 0,00847951</t>
  </si>
  <si>
    <t>CFIPICHL-E</t>
  </si>
  <si>
    <t>DIVIDENDO PROV US$ 0,06607693</t>
  </si>
  <si>
    <t>DIVIDENDO $ 1,52914888</t>
  </si>
  <si>
    <t>DIVIDENDO $ 2,1975742</t>
  </si>
  <si>
    <t>DIVIDENDO $ 1703,53478</t>
  </si>
  <si>
    <t>DIVIDENDO PROV EURO 0,008535078372277570</t>
  </si>
  <si>
    <t>CFIASIXD-E</t>
  </si>
  <si>
    <t>DIVIDENDO $ 0,67578</t>
  </si>
  <si>
    <t>DIVIDENDO $ 1,0213578</t>
  </si>
  <si>
    <t>DIVIDENDO DEF 120 $ 128</t>
  </si>
  <si>
    <t>DIVIDENDO $ 1,00626443</t>
  </si>
  <si>
    <t>DIVIDENDO $ 1,44612521</t>
  </si>
  <si>
    <t>DIVIDENDO ADIC 71 $ 4,370876</t>
  </si>
  <si>
    <t>AGUAS-B</t>
  </si>
  <si>
    <t>DIVIDENDO EVEN 71 $ 6,281484</t>
  </si>
  <si>
    <t>DIVIDENDO PROV US$ 0,0413205816</t>
  </si>
  <si>
    <t>AGUAS-A</t>
  </si>
  <si>
    <t>DIVIDENDO DEF $ 4,07197</t>
  </si>
  <si>
    <t>CUPRUM</t>
  </si>
  <si>
    <t>DIVIDENDO DEF US$ 0,8698</t>
  </si>
  <si>
    <t>DIVIDENDO  US$ 0,45</t>
  </si>
  <si>
    <t>DIVIDENDO DEF US$ 1,363712</t>
  </si>
  <si>
    <t>DIVIDENDO PROV US$ 2,2474</t>
  </si>
  <si>
    <t>DIVIDENDO DEF $ 1,92539821322173</t>
  </si>
  <si>
    <t>DIVIDENDO PROV $ 8,03199286348098</t>
  </si>
  <si>
    <t>DIVIDENDO ADIC 89 $ 26,432426</t>
  </si>
  <si>
    <t>TRICAHUE</t>
  </si>
  <si>
    <t>DIVIDENDO EVEN 90 $ 0,5</t>
  </si>
  <si>
    <t>DIVIDENDO DEF 0 $ 2,9761</t>
  </si>
  <si>
    <t>EISA</t>
  </si>
  <si>
    <t>DIVIDENDO US$ 0,35</t>
  </si>
  <si>
    <t>DIVIDENDO $ 26,08783</t>
  </si>
  <si>
    <t>DIVIDENDO PROV $ 1094,749674</t>
  </si>
  <si>
    <t>CFIFYNRF2A</t>
  </si>
  <si>
    <t>DIVIDENDO PROV $ 1131,257572</t>
  </si>
  <si>
    <t>CFIFYNRF2C</t>
  </si>
  <si>
    <t>DIVIDENDO DEF 19 $ 77</t>
  </si>
  <si>
    <t>QUILICURA</t>
  </si>
  <si>
    <t>DIVIDENDO DEF 122 US$ 0,142722972</t>
  </si>
  <si>
    <t>PASUR</t>
  </si>
  <si>
    <t>DIVIDENDO EVEN 123 US$ 0,337277028</t>
  </si>
  <si>
    <t>DIVIDENDO DEF 349 US$ 0,454801117</t>
  </si>
  <si>
    <t>MINERA</t>
  </si>
  <si>
    <t>DIVIDENDO EVEN 350 US$ 0,705198883</t>
  </si>
  <si>
    <t>DIVIDENDO DEF 51 US$ 0,001391858</t>
  </si>
  <si>
    <t>CALICHERAB</t>
  </si>
  <si>
    <t>DIVIDENDO DEF 72 $ 21</t>
  </si>
  <si>
    <t>FERIAOSOR</t>
  </si>
  <si>
    <t>DIVIDENDO DEF $ 5,26751</t>
  </si>
  <si>
    <t>DIVIDENDO DEF 38 US$ 0,093</t>
  </si>
  <si>
    <t>ANTARCHILE</t>
  </si>
  <si>
    <t>DIVIDENDO DEF 98 $ 52,518293915</t>
  </si>
  <si>
    <t>PEHUENCHE</t>
  </si>
  <si>
    <t>DIVIDENDO ADIC 134 $ 80</t>
  </si>
  <si>
    <t>HABITAT</t>
  </si>
  <si>
    <t>DIVIDENDO DEF 51 US$ 0,001265325</t>
  </si>
  <si>
    <t>CALICHERAA</t>
  </si>
  <si>
    <t>DIVIDENDO PROV US$ 0,22</t>
  </si>
  <si>
    <t>DIVIDENDO  $ 0,09191314</t>
  </si>
  <si>
    <t>DIVIDENDO $ 0,02183894</t>
  </si>
  <si>
    <t>DIVIDENDO  $ 0,06149038</t>
  </si>
  <si>
    <t>DIVIDENDO PROV US$ 0,015</t>
  </si>
  <si>
    <t>DIVIDENDO $ 0,25662</t>
  </si>
  <si>
    <t>DIVIDENDO $ 0,08402</t>
  </si>
  <si>
    <t>DIVIDENDO $ 0,2077426</t>
  </si>
  <si>
    <t>DIVIDENDO $ 0,2365291</t>
  </si>
  <si>
    <t>DIVIDENDO $ 0,97907264</t>
  </si>
  <si>
    <t>DIVIDENDO $ 0,08400578</t>
  </si>
  <si>
    <t>DIVIDENDO DEF 34 $ 3,1588</t>
  </si>
  <si>
    <t>SOCOVESA</t>
  </si>
  <si>
    <t>DIVIDENDO DEF 39 US$ 0,0485</t>
  </si>
  <si>
    <t>COPEC</t>
  </si>
  <si>
    <t>DIVIDENDO DEF 47 $ 3,6896</t>
  </si>
  <si>
    <t>FALABELLA</t>
  </si>
  <si>
    <t>DIVIDENDO ADIC 47 $ 1,3104</t>
  </si>
  <si>
    <t>DIVIDENDO PROV US$ 0,01748521743719950</t>
  </si>
  <si>
    <t>DIVIDENDO PROV US$ 0,01699398625788830</t>
  </si>
  <si>
    <t>DIVIDENDO  $ 2,33839247</t>
  </si>
  <si>
    <t>DIVIDENDO  $ 1,15549952</t>
  </si>
  <si>
    <t>DIVIDENDO $ 0,00249022</t>
  </si>
  <si>
    <t>DIVIDENDO  $ 0,04784712</t>
  </si>
  <si>
    <t>DIVIDENDO $ 0,01594904</t>
  </si>
  <si>
    <t>DIVIDENDO $ 644,8663</t>
  </si>
  <si>
    <t>DIVIDENDO PROV 0 $ 5,452723228</t>
  </si>
  <si>
    <t>DIVIDENDO $ 0,29551</t>
  </si>
  <si>
    <t>DIVIDENDO $ 1,55015</t>
  </si>
  <si>
    <t>DIVIDENDO $ 0,34617</t>
  </si>
  <si>
    <t>DIVIDENDO $ 1,0378442</t>
  </si>
  <si>
    <t>DIVIDENDO DEF 31 $ 19,2577</t>
  </si>
  <si>
    <t>MUELLES</t>
  </si>
  <si>
    <t>DIVIDENDO $ 0,27992123</t>
  </si>
  <si>
    <t>DIVIDENDO $ 1,31163745</t>
  </si>
  <si>
    <t>DIVIDENDO $ 3,92828254</t>
  </si>
  <si>
    <t>DIVIDENDO $ 1,94113215</t>
  </si>
  <si>
    <t>DIVIDENDO $ 0,00418347</t>
  </si>
  <si>
    <t>DIVIDENDO $ 0,83976369</t>
  </si>
  <si>
    <t>DIVIDENDO DEF 321 $ 119</t>
  </si>
  <si>
    <t>DIVIDENDO DEF 29 $ 16</t>
  </si>
  <si>
    <t>DUNCANFOX</t>
  </si>
  <si>
    <t>DIVIDENDO DEF 273 $ 3</t>
  </si>
  <si>
    <t>DIVIDENDO EVEN 273 $ 9</t>
  </si>
  <si>
    <t>DIVIDENDO PROV $ 0,066862979</t>
  </si>
  <si>
    <t>CFIADIPE-E</t>
  </si>
  <si>
    <t>DIVIDENDO EVEN  US$ 0,00939</t>
  </si>
  <si>
    <t>COLBUN</t>
  </si>
  <si>
    <t>DIVIDENDO DEF US$ 0,00001</t>
  </si>
  <si>
    <t>DIVIDENDO ADIC US$ 0,00464</t>
  </si>
  <si>
    <t>DIVIDENDO DEF 322 US$ 0,0012985879116</t>
  </si>
  <si>
    <t>DIVIDENDO PROV $ 69,86946</t>
  </si>
  <si>
    <t>DIVIDENDO PROV $ 3,482658195</t>
  </si>
  <si>
    <t>DIVIDENDO PROV $ 54,635299415</t>
  </si>
  <si>
    <t>DIVIDENDO PROV $ 1,978899878</t>
  </si>
  <si>
    <t>DIVIDENDO PROV $ 44,591518916</t>
  </si>
  <si>
    <t>DIVIDENDO PROV $ 44,096055886</t>
  </si>
  <si>
    <t>DIVIDENDO PROV $ 2,378011292</t>
  </si>
  <si>
    <t>DIVIDENDO $ 1,6102692</t>
  </si>
  <si>
    <t>DIVIDENDO DEF 13 $ 0,35</t>
  </si>
  <si>
    <t>INVERNOVA</t>
  </si>
  <si>
    <t>DIVIDENDO ADIC 46 $ 29,73937</t>
  </si>
  <si>
    <t>QUINENCO</t>
  </si>
  <si>
    <t>DIVIDENDO DEF 45 $ 44,60905</t>
  </si>
  <si>
    <t>DIVIDENDO PROV EURO 0,005540361314096430</t>
  </si>
  <si>
    <t>DIVIDENDO PROV $ 4175,994880952</t>
  </si>
  <si>
    <t>DIVIDENDO PROV EURO 0,012510142463862700</t>
  </si>
  <si>
    <t>DIVIDENDO DEF US$ 0,7083123383665640</t>
  </si>
  <si>
    <t>CFIADLSA-E</t>
  </si>
  <si>
    <t>DIVIDENDO DEF US$ 0,73138969521045</t>
  </si>
  <si>
    <t>CFIADLSB-E</t>
  </si>
  <si>
    <t>DIVIDENDO DEF US$ 0,7488911146086710</t>
  </si>
  <si>
    <t>CFIADLSI-E</t>
  </si>
  <si>
    <t>DIVIDENDO PROV $ 10,476470588</t>
  </si>
  <si>
    <t>DIVIDENDO PROV $ 10,548727829</t>
  </si>
  <si>
    <t>DIVIDENDO DEF 37 $ 270,6288</t>
  </si>
  <si>
    <t>ANASAC</t>
  </si>
  <si>
    <t>DIVIDENDO PROV US$ 0,0118100548</t>
  </si>
  <si>
    <t>DIVIDENDO PROV US$ 0,0137734844</t>
  </si>
  <si>
    <t>DIVIDENDO DEF 24 $ 15,87</t>
  </si>
  <si>
    <t>DIVIDENDO ADIC 24 $ 12,91</t>
  </si>
  <si>
    <t>DIVIDENDO US$ 0,515196</t>
  </si>
  <si>
    <t>DIVIDENDO US$ 0,012243</t>
  </si>
  <si>
    <t>DIVIDENDO US$ 0,293943</t>
  </si>
  <si>
    <t>DIVIDENDO US$ 0,255166</t>
  </si>
  <si>
    <t>DIVIDENDO US$ 0,183747</t>
  </si>
  <si>
    <t>DIVIDENDO US$ 0,070184</t>
  </si>
  <si>
    <t>DIVIDENDO US$ 0,203071</t>
  </si>
  <si>
    <t>DIVIDENDO US$ 0,172569</t>
  </si>
  <si>
    <t>DIVIDENDO US$ 0,172575</t>
  </si>
  <si>
    <t>DIVIDENDO US$ 0,347621</t>
  </si>
  <si>
    <t>DIVIDENDO PROV US$ 0,0241770494</t>
  </si>
  <si>
    <t>DIVIDENDO US$ 0,074471</t>
  </si>
  <si>
    <t>DIVIDENDO US$ 0,07943</t>
  </si>
  <si>
    <t>DIVIDENDO US$ 0,019954</t>
  </si>
  <si>
    <t>DIVIDENDO $ 0,02115833</t>
  </si>
  <si>
    <t>DIVIDENDO PROV US$ 0,023355</t>
  </si>
  <si>
    <t>DIVIDENDO PROV US$ 0,022878</t>
  </si>
  <si>
    <t>DIVIDENDO $ 0,03489</t>
  </si>
  <si>
    <t>DIVIDENDO $ 0,5953894</t>
  </si>
  <si>
    <t>DIVIDENDO $ 0,13585233</t>
  </si>
  <si>
    <t>DIVIDENDO ADIC 153 $ 86,33</t>
  </si>
  <si>
    <t>DIVIDENDO DEF US$ 0,0166</t>
  </si>
  <si>
    <t>DIVIDENDO PROV $ 0,4397</t>
  </si>
  <si>
    <t>DIVIDENDO DEF 73 $ 1</t>
  </si>
  <si>
    <t>VICONTO</t>
  </si>
  <si>
    <t>DIVIDENDO DEF 63 US$ 0,021675</t>
  </si>
  <si>
    <t>DIVIDENDO PROV $ 0,42</t>
  </si>
  <si>
    <t>DIVIDENDO PROV US$ 0,0269322206</t>
  </si>
  <si>
    <t>DIVIDENDO PROV US$ 0,0325636697</t>
  </si>
  <si>
    <t>DIVIDENDO PROV US$ 0,0200627467</t>
  </si>
  <si>
    <t>DIVIDENDO $ 0,9242718</t>
  </si>
  <si>
    <t>DIVIDENDO PROV US$ 0,0095034064</t>
  </si>
  <si>
    <t>DIVIDENDO ADIC 30 $ 4,9</t>
  </si>
  <si>
    <t>INDISA</t>
  </si>
  <si>
    <t>DIVIDENDO DEF 30 $ 7,5</t>
  </si>
  <si>
    <t>DIVIDENDO DEF $ 9,17</t>
  </si>
  <si>
    <t>SALFACORP</t>
  </si>
  <si>
    <t>DIVIDENDO DEF 9 $ 1,46</t>
  </si>
  <si>
    <t>SMSAAM</t>
  </si>
  <si>
    <t>DIVIDENDO ADIC 9 $ 1,54</t>
  </si>
  <si>
    <t>DIVIDENDO PROV $ 201,616618</t>
  </si>
  <si>
    <t>DIVIDENDO PROV $ 219,200995</t>
  </si>
  <si>
    <t>DIVIDENDO PROV $ 157,449466</t>
  </si>
  <si>
    <t>DIVIDENDO PROV $ 262,055901</t>
  </si>
  <si>
    <t>DIVIDENDO PROV $ 304,019812</t>
  </si>
  <si>
    <t>DIVIDENDO PROV EURO 0,0173830710</t>
  </si>
  <si>
    <t>DIVIDENDO PROV $ 292,382868</t>
  </si>
  <si>
    <t>DIVIDENDO PROV $ 380</t>
  </si>
  <si>
    <t>DIVIDENDO $ 0,97320117</t>
  </si>
  <si>
    <t>DIVIDENDO $ 0,59359017</t>
  </si>
  <si>
    <t>DIVIDENDO PROV $ 319</t>
  </si>
  <si>
    <t>DIVIDENDO $ 1,7384153</t>
  </si>
  <si>
    <t>DIVIDENDO $ 0,01677</t>
  </si>
  <si>
    <t>DIVIDENDO $ 0,85975</t>
  </si>
  <si>
    <t>DIVIDENDO $ 0,13405</t>
  </si>
  <si>
    <t>DIVIDENDO $ 0,06321499</t>
  </si>
  <si>
    <t>DIVIDENDO $ 2,01290959</t>
  </si>
  <si>
    <t>DIVIDENDO $ 1,22774524</t>
  </si>
  <si>
    <t>DIVIDENDO $ 0,00647867</t>
  </si>
  <si>
    <t>DIVIDENDO $ 0,49880084</t>
  </si>
  <si>
    <t>DIVIDENDO DEF $ 40</t>
  </si>
  <si>
    <t>DIVIDENDO PROV US$ 0,0712677397</t>
  </si>
  <si>
    <t>DIVIDENDO ADIC 47 $ 29,5</t>
  </si>
  <si>
    <t>PREVISION</t>
  </si>
  <si>
    <t>DIVIDENDO DEF $ 12,14229</t>
  </si>
  <si>
    <t>CENCOSHOPP</t>
  </si>
  <si>
    <t>DIVIDENDO ADIC $ 0,15771</t>
  </si>
  <si>
    <t>DIVIDENDO DEF 1 $ 2,5</t>
  </si>
  <si>
    <t>MALLPLAZA</t>
  </si>
  <si>
    <t>DIVIDENDO DEF $ 10,608</t>
  </si>
  <si>
    <t>CENCOSUD</t>
  </si>
  <si>
    <t>DIVIDENDO ADIC $ 17,392</t>
  </si>
  <si>
    <t>DIVIDENDO PROV $ 170,7973523</t>
  </si>
  <si>
    <t>DIVIDENDO PROV $ 171,0196899</t>
  </si>
  <si>
    <t>DIVIDENDO PROV $ 170,869093</t>
  </si>
  <si>
    <t>DIVIDENDO PROV EURO 0,0193421757</t>
  </si>
  <si>
    <t>DIVIDENDO DEF 208 $ 4,6464</t>
  </si>
  <si>
    <t>CONSOGRAL</t>
  </si>
  <si>
    <t>DIVIDENDO DEF 115 US$ 0,163096496</t>
  </si>
  <si>
    <t>DIVIDENDO DEF $ 73000</t>
  </si>
  <si>
    <t>DIVIDENDO US$ 0,1205</t>
  </si>
  <si>
    <t>DIVIDENDO PROV US$ 0,074</t>
  </si>
  <si>
    <t>DIVIDENDO PROV $ 4,340585</t>
  </si>
  <si>
    <t>DIVIDENDO PROV $ 100,020075</t>
  </si>
  <si>
    <t>DIVIDENDO PROV $ 285,005634</t>
  </si>
  <si>
    <t>DIVIDENDO PROV $ 288,673014</t>
  </si>
  <si>
    <t>DIVIDENDO PROV  $ 283,441027</t>
  </si>
  <si>
    <t>DIVIDENDO PROV $ 1087,52685</t>
  </si>
  <si>
    <t>CFISECRI1G</t>
  </si>
  <si>
    <t>DIVIDENDO PROV $ 1079,778907</t>
  </si>
  <si>
    <t>CFISECRI1A</t>
  </si>
  <si>
    <t>DIVIDENDO PROV $ 1097,947511</t>
  </si>
  <si>
    <t>CFISECRI1F</t>
  </si>
  <si>
    <t>DIVIDENDO PROV $ 0,444</t>
  </si>
  <si>
    <t>DIVIDENDO PROV $ 0,399</t>
  </si>
  <si>
    <t>DIVIDENDO PROV $ 0,4616</t>
  </si>
  <si>
    <t>DIVIDENDO $ 2,1061344</t>
  </si>
  <si>
    <t>DIVIDENDO PROV $ 8,50053363</t>
  </si>
  <si>
    <t>DIVIDENDO DEF $ 0,139627</t>
  </si>
  <si>
    <t>FEPASA</t>
  </si>
  <si>
    <t>DIVIDENDO DEF $ 1,64751729</t>
  </si>
  <si>
    <t>BSANTANDER</t>
  </si>
  <si>
    <t>DIVIDENDO PROV US$ 0,01163225</t>
  </si>
  <si>
    <t>DIVIDENDO PROV US$ 0,01344202</t>
  </si>
  <si>
    <t>DIVIDENDO PROV US$ 1,18088676</t>
  </si>
  <si>
    <t>DIVIDENDO PROV US$ 0,0083589563</t>
  </si>
  <si>
    <t>CFICCSLP-E</t>
  </si>
  <si>
    <t>DIVIDENDO PROV $ 11,294806547</t>
  </si>
  <si>
    <t>DIVIDENDO PROV $ 11,435839361</t>
  </si>
  <si>
    <t>DIVIDENDO PROV $ 11,549235017</t>
  </si>
  <si>
    <t>DIVIDENDO DEF $ 24</t>
  </si>
  <si>
    <t>DIVIDENDO ADIC 98 US$ 0,004102</t>
  </si>
  <si>
    <t>DIVIDENDO PROV US$ 12,112344612</t>
  </si>
  <si>
    <t>DIVIDENDO PROV EURO 5,9879761576</t>
  </si>
  <si>
    <t>DIVIDENDO PROV US$ 33,995824</t>
  </si>
  <si>
    <t>CFIMOPE6-E</t>
  </si>
  <si>
    <t>DIVIDENDO PROV US$ 2,188307</t>
  </si>
  <si>
    <t>DIVIDENDO PROV US$ 2,186612</t>
  </si>
  <si>
    <t>DIVIDENDO PROV US$ 2,183197</t>
  </si>
  <si>
    <t>DIVIDENDO PROV US$ 0,0451353725</t>
  </si>
  <si>
    <t>DIVIDENDO PROV US$ 0,0458653266</t>
  </si>
  <si>
    <t>DIVIDENDO $ 0,5557941</t>
  </si>
  <si>
    <t>DIVIDENDO DEF 89 US$ 0,10675</t>
  </si>
  <si>
    <t>MOLYMET</t>
  </si>
  <si>
    <t>DIVIDENDO ADIC 89 US$ 0,09325</t>
  </si>
  <si>
    <t>DIVIDENDO DEF 70 US$ 0,14325</t>
  </si>
  <si>
    <t>DIVIDENDO PROV $ 10</t>
  </si>
  <si>
    <t>DIVIDENDO PROV $ 130,2010223458460</t>
  </si>
  <si>
    <t>DIVIDENDO PROV $ 131,956361450740</t>
  </si>
  <si>
    <t>DIVIDENDO PROV $ 7,9199765358961</t>
  </si>
  <si>
    <t>DIVIDENDO PROV $ 8,0386674958943</t>
  </si>
  <si>
    <t>DIVIDENDO PROV $ 291,39457</t>
  </si>
  <si>
    <t>DIVIDENDO $ 0,3024884</t>
  </si>
  <si>
    <t>DIVIDENDO $ 0,10124</t>
  </si>
  <si>
    <t>DIVIDENDO PROV $ 7,8262414681890</t>
  </si>
  <si>
    <t>DIVIDENDO PROV $ 3,566558293227460</t>
  </si>
  <si>
    <t>DIVIDENDO $ 0,37673444</t>
  </si>
  <si>
    <t>DIVIDENDO DEF 4 $ 2,03769</t>
  </si>
  <si>
    <t>DIVIDENDO PROV US$ 0,0020292785</t>
  </si>
  <si>
    <t>DIVIDENDO PROV US$ 0,0020927336</t>
  </si>
  <si>
    <t>DIVIDENDO  $ 2,21852117</t>
  </si>
  <si>
    <t>DIVIDENDO $ 1,5311985</t>
  </si>
  <si>
    <t>DIVIDENDO PROV US$ 0,02538243</t>
  </si>
  <si>
    <t>CFIPMIP4-E</t>
  </si>
  <si>
    <t>DIVIDENDO $ 4402,36196</t>
  </si>
  <si>
    <t>DIVIDENDO $ 2,02981</t>
  </si>
  <si>
    <t>DIVIDENDO  $ 4,45113593</t>
  </si>
  <si>
    <t>DIVIDENDO $ 3,07212426</t>
  </si>
  <si>
    <t>DIVIDENDO DEF 134 US$ 0,692737</t>
  </si>
  <si>
    <t>DIVIDENDO EVEN 135 US$ 1,003692</t>
  </si>
  <si>
    <t>DIVIDENDO DEF 87 $ 9,77807</t>
  </si>
  <si>
    <t>CINTAC</t>
  </si>
  <si>
    <t>DIVIDENDO PROV EURO 0,0311754467</t>
  </si>
  <si>
    <t>DIVIDENDO PROV $ 5,724082488</t>
  </si>
  <si>
    <t>DIVIDENDO $ 0,0885075</t>
  </si>
  <si>
    <t>DIVIDENDO $ 0,46968517</t>
  </si>
  <si>
    <t>DIVIDENDO $ 0,46736</t>
  </si>
  <si>
    <t>DIVIDENDO  $ 0,1044693</t>
  </si>
  <si>
    <t>DIVIDENDO PROV $ 7,523079579</t>
  </si>
  <si>
    <t>DIVIDENDO $ 1,46197617</t>
  </si>
  <si>
    <t>DIVIDENDO $ 0,27549493</t>
  </si>
  <si>
    <t>DIVIDENDO DEF 261 $ 22,0662</t>
  </si>
  <si>
    <t>CCU</t>
  </si>
  <si>
    <t>DIVIDENDO ADIC 261 $ 117,09928</t>
  </si>
  <si>
    <t>DIVIDENDO DEF 26 $ 0,16852</t>
  </si>
  <si>
    <t>VSPT</t>
  </si>
  <si>
    <t>DIVIDENDO ADIC 26 $ 0,11234</t>
  </si>
  <si>
    <t>DIVIDENDO PROV US$ 0,033294804</t>
  </si>
  <si>
    <t>DIVIDENDO PROV US$ 0,031799219</t>
  </si>
  <si>
    <t>DIVIDENDO PROV US$ 0,0211</t>
  </si>
  <si>
    <t>DIVIDENDO PROV US$ 0,014212</t>
  </si>
  <si>
    <t>CFI-IAMDAE</t>
  </si>
  <si>
    <t>DIVIDENDO PROV US$ 0,014219</t>
  </si>
  <si>
    <t>CFI-IAMDBE</t>
  </si>
  <si>
    <t>DIVIDENDO PROV US$ 0,00311</t>
  </si>
  <si>
    <t>DIVIDENDO PROV US$ 0,002847</t>
  </si>
  <si>
    <t>DIVIDENDO PROV US$ 0,002822</t>
  </si>
  <si>
    <t>DIVIDENDO PROV US$ 0,00284</t>
  </si>
  <si>
    <t>DIVIDENDO PROV US$ 0,028421078</t>
  </si>
  <si>
    <t>DIVIDENDO $ 0,1948406</t>
  </si>
  <si>
    <t>DIVIDENDO DEF 264 $ 27,25</t>
  </si>
  <si>
    <t>DIVIDENDO DEF 51 US$ 0,1237</t>
  </si>
  <si>
    <t>PUCOBRE</t>
  </si>
  <si>
    <t>DIVIDENDO DEF 1 $ 4,3590720361392</t>
  </si>
  <si>
    <t>DIVIDENDO DEF $ 312,271363005279</t>
  </si>
  <si>
    <t>CFIBTGRE-E</t>
  </si>
  <si>
    <t>DIVIDENDO PROV US$ 0,022446546</t>
  </si>
  <si>
    <t>DIVIDENDO PROV US$ 0,02251929</t>
  </si>
  <si>
    <t>DIVIDENDO PROV US$ 0,0066285251495820700</t>
  </si>
  <si>
    <t>DIVIDENDO PROV US$ 0,0064148679277602600</t>
  </si>
  <si>
    <t>DIVIDENDO PROV US$ 0,008518043911577540</t>
  </si>
  <si>
    <t>DIVIDENDO PROV US$ 0,008729770761470120</t>
  </si>
  <si>
    <t>DIVIDENDO PROV US$ 0,009045608446878220</t>
  </si>
  <si>
    <t>DIVIDENDO PROV US$ 0,009104124480881250</t>
  </si>
  <si>
    <t>DIVIDENDO PROV US$ 0,022514885</t>
  </si>
  <si>
    <t>DIVIDENDO PROV $ 115</t>
  </si>
  <si>
    <t>DIVIDENDO PROV US$ 0,0065137136723839400</t>
  </si>
  <si>
    <t>DIVIDENDO PROV US$ 0,0066124954742979000</t>
  </si>
  <si>
    <t>DIVIDENDO PROV $ 1,378653973478090</t>
  </si>
  <si>
    <t>DIVIDENDO PROV $ 0,02355467527252010</t>
  </si>
  <si>
    <t>DIVIDENDO DEF 230 $ 20,09</t>
  </si>
  <si>
    <t>DIVIDENDO DEF $ 3,4</t>
  </si>
  <si>
    <t>DIVIDENDO EVEN $ 6,71</t>
  </si>
  <si>
    <t>DIVIDENDO DEF $ 2,0209209</t>
  </si>
  <si>
    <t>BINT</t>
  </si>
  <si>
    <t>DIVIDENDO PROV $ 236,364809339802</t>
  </si>
  <si>
    <t>DIVIDENDO PROV EURO 0,0544191252</t>
  </si>
  <si>
    <t>DIVIDENDO PROV US$ 0,005210126</t>
  </si>
  <si>
    <t>DIVIDENDO PROV US$ 0,005205686</t>
  </si>
  <si>
    <t>DIVIDENDO PROV $ 374,61540877</t>
  </si>
  <si>
    <t>DIVIDENDO DEF 32 $ 2,1761</t>
  </si>
  <si>
    <t>SANTA RITA</t>
  </si>
  <si>
    <t>DIVIDENDO $ 0,581539</t>
  </si>
  <si>
    <t>DIVIDENDO $ 350,79696</t>
  </si>
  <si>
    <t>DIVIDENDO $ 0,12888</t>
  </si>
  <si>
    <t>DIVIDENDO $ 0,50181268</t>
  </si>
  <si>
    <t>DIVIDENDO DEF $ 5,25</t>
  </si>
  <si>
    <t>DIVIDENDO PROV $ 134,2466</t>
  </si>
  <si>
    <t>DIVIDENDO PROV $ 96,6575</t>
  </si>
  <si>
    <t>DIVIDENDO PROV $ 72,4932</t>
  </si>
  <si>
    <t>DIVIDENDO PROV US$ 0,015780543</t>
  </si>
  <si>
    <t>DIVIDENDO PROV US$ 0,016270285</t>
  </si>
  <si>
    <t>DIVIDENDO PROV US$ 0,0135700443</t>
  </si>
  <si>
    <t>DIVIDENDO PROV US$ 0,0140772641</t>
  </si>
  <si>
    <t>DIVIDENDO PROV $ 5,461089407</t>
  </si>
  <si>
    <t>DIVIDENDO PROV US$ 0,0206068521777280</t>
  </si>
  <si>
    <t>DIVIDENDO PROV US$ 0,01934749501605470</t>
  </si>
  <si>
    <t>DIVIDENDO PROV $ 93,68581096445070</t>
  </si>
  <si>
    <t>DIVIDENDO PROV $ 58,5172154151550</t>
  </si>
  <si>
    <t>DIVIDENDO PROV US$ 0,02164410139518860</t>
  </si>
  <si>
    <t>DIVIDENDO DEF US$ 0,05128382394764440</t>
  </si>
  <si>
    <t>DIVIDENDO PROV $ 95,26998442206030</t>
  </si>
  <si>
    <t>DIVIDENDO PROV US$ 0,01052060971269030</t>
  </si>
  <si>
    <t>CFILVAOP-E</t>
  </si>
  <si>
    <t>DIVIDENDO DEF $ 15,8974421444</t>
  </si>
  <si>
    <t>DIVIDENDO PROV US$ 0,01067114575458350</t>
  </si>
  <si>
    <t>CFILVAOS-E</t>
  </si>
  <si>
    <t>DIVIDENDO PROV US$ 0,02208902737648210</t>
  </si>
  <si>
    <t>DIVIDENDO PROV US$ 0,0048888443</t>
  </si>
  <si>
    <t>DIVIDENDO PROV US$ 0,0050714448</t>
  </si>
  <si>
    <t>DIVIDENDO PROV $ 58,78861032521920</t>
  </si>
  <si>
    <t>DIVIDENDO PROV EURO 0,0215271778122320</t>
  </si>
  <si>
    <t>DIVIDENDO PROV US$ 0,01065855564337710</t>
  </si>
  <si>
    <t>CFILVAOI-E</t>
  </si>
  <si>
    <t>DIVIDENDO PROV US$ 0,02779909807141230</t>
  </si>
  <si>
    <t>DIVIDENDO PROV US$ 0,1517282363952680</t>
  </si>
  <si>
    <t>DIVIDENDO PROV US$ 0,00723972</t>
  </si>
  <si>
    <t>DIVIDENDO PROV EURO 0,501393</t>
  </si>
  <si>
    <t>DIVIDENDO PROV US$ 0,040636553</t>
  </si>
  <si>
    <t>DIVIDENDO PROV US$ 0,0419042971</t>
  </si>
  <si>
    <t>DIVIDENDO PROV US$ 0,0327201162</t>
  </si>
  <si>
    <t>DIVIDENDO PROV EURO 0,501437</t>
  </si>
  <si>
    <t>DIVIDENDO PROV US$ 0,01180839</t>
  </si>
  <si>
    <t>DIVIDENDO PROV US$ 1,1395745</t>
  </si>
  <si>
    <t>DIVIDENDO PROV US$ 1,1286906</t>
  </si>
  <si>
    <t>DIVIDENDO PROV US$ 1,1271037</t>
  </si>
  <si>
    <t>DIVIDENDO PROV US$ 0,012755</t>
  </si>
  <si>
    <t>DIVIDENDO $ 0,4749457</t>
  </si>
  <si>
    <t>DIVIDENDO DEF $ 7,327655475165</t>
  </si>
  <si>
    <t>DIVIDENDO ADIC $ 2,672344524835</t>
  </si>
  <si>
    <t>DIVIDENDO DEF 11 $ 9,2</t>
  </si>
  <si>
    <t>CGE</t>
  </si>
  <si>
    <t>DIVIDENDO DEF 9 $ 13</t>
  </si>
  <si>
    <t>CGEGAS</t>
  </si>
  <si>
    <t>EMIS PAGO 0,17173738 X 1 $ 13,755599</t>
  </si>
  <si>
    <t>NUEVAPOLAR</t>
  </si>
  <si>
    <t>DIVIDENDO DEF  $ 0,07871928</t>
  </si>
  <si>
    <t>DIVIDENDO PROV $ 5834,0396</t>
  </si>
  <si>
    <t>DIVIDENDO PROV US$ 0,00517146</t>
  </si>
  <si>
    <t>DIVIDENDO PROV US$ 0,01029821</t>
  </si>
  <si>
    <t>DIVIDENDO PROV US$ 0,00219046</t>
  </si>
  <si>
    <t>DIVIDENDO PROV US$ 0,01909871</t>
  </si>
  <si>
    <t>DIVIDENDO PROV US$ 0,01881107</t>
  </si>
  <si>
    <t>DIVIDENDO PROV $ 3,590674765</t>
  </si>
  <si>
    <t>DIVIDENDO PROV $ 2,036409115</t>
  </si>
  <si>
    <t>DIVIDENDO PROV $ 2,44891237</t>
  </si>
  <si>
    <t>DIVIDENDO PROV $ 11,656470588</t>
  </si>
  <si>
    <t>DIVIDENDO PROV $ 11,725078844</t>
  </si>
  <si>
    <t>DIVIDENDO DEF US$ 0,01418141993468750</t>
  </si>
  <si>
    <t>DIVIDENDO DEF US$ 0,01379021533400060</t>
  </si>
  <si>
    <t>DIVIDENDO DEF US$ 0,01421633953236500</t>
  </si>
  <si>
    <t>DIVIDENDO DEF 117 $ 125</t>
  </si>
  <si>
    <t>DIVIDENDO ADIC 65 $ 14,02</t>
  </si>
  <si>
    <t>FOSFOROS</t>
  </si>
  <si>
    <t>DIVIDENDO DEF 65 $ 8,42</t>
  </si>
  <si>
    <t>DIVIDENDO PROV US$ 0,0181634044</t>
  </si>
  <si>
    <t>DIVIDENDO PROV US$ 0,0374063463</t>
  </si>
  <si>
    <t>DIVIDENDO PROV US$ 0,0283431328</t>
  </si>
  <si>
    <t>DIVIDENDO PROV EURO 0,0071521965</t>
  </si>
  <si>
    <t>DIVIDENDO DEF US$ 0,000968794865</t>
  </si>
  <si>
    <t>NAVIERA</t>
  </si>
  <si>
    <t>DIVIDENDO EVEN US$ 0,000767861488</t>
  </si>
  <si>
    <t>DIVIDENDO US$ 0,1361</t>
  </si>
  <si>
    <t>DIVIDENDO US$ 0,3497</t>
  </si>
  <si>
    <t>DIVIDENDO US$ 0,300063</t>
  </si>
  <si>
    <t>DIVIDENDO US$ 0,019313</t>
  </si>
  <si>
    <t>DIVIDENDO US$ 0,0778</t>
  </si>
  <si>
    <t>DIVIDENDO US$ 0,293548</t>
  </si>
  <si>
    <t>DIVIDENDO US$ 0,25392</t>
  </si>
  <si>
    <t>DIVIDENDO US$ 0,196999</t>
  </si>
  <si>
    <t>DIVIDENDO US$ 0,069849</t>
  </si>
  <si>
    <t>DIVIDENDO US$ 0,157709</t>
  </si>
  <si>
    <t>DIVIDENDO US$ 0,185064</t>
  </si>
  <si>
    <t>DIVIDENDO US$ 0,34804</t>
  </si>
  <si>
    <t>DIVIDENDO US$ 0,172203</t>
  </si>
  <si>
    <t>DIVIDENDO US$ 0,078275</t>
  </si>
  <si>
    <t>DIVIDENDO US$ 0,069712</t>
  </si>
  <si>
    <t>DIVIDENDO US$ 0,021919</t>
  </si>
  <si>
    <t>DIVIDENDO PROV US$ 1,0905733433</t>
  </si>
  <si>
    <t>DIVIDENDO PROV $ 0,0447651274</t>
  </si>
  <si>
    <t>DIVIDENDO PROV US$ 0,0541076827</t>
  </si>
  <si>
    <t>DIVIDENDO PROV US$ 0,0333618582</t>
  </si>
  <si>
    <t>DIVIDENDO PROV $ 0,4697</t>
  </si>
  <si>
    <t>DIVIDENDO PROV US$ 0,00525908</t>
  </si>
  <si>
    <t>DIVIDENDO PROV $ 0,45</t>
  </si>
  <si>
    <t>DIVIDENDO PROV US$ 0,0518583</t>
  </si>
  <si>
    <t>DIVIDENDO PROV $ 2,10921667</t>
  </si>
  <si>
    <t>DIVIDENDO PROV US$ 0,00487764</t>
  </si>
  <si>
    <t>CFIPSAV4-E</t>
  </si>
  <si>
    <t>DIVIDENDO $ 0,83866</t>
  </si>
  <si>
    <t>DIVIDENDO PROV $ 3,25331345</t>
  </si>
  <si>
    <t>DIVIDENDO DEF $ 700</t>
  </si>
  <si>
    <t>BCI</t>
  </si>
  <si>
    <t>DIVIDENDO PROV US$ 0,00936609</t>
  </si>
  <si>
    <t>DIVIDENDO PROV $ 563,6632266666670</t>
  </si>
  <si>
    <t>DIVIDENDO US$ 0,44</t>
  </si>
  <si>
    <t>DIVIDENDO PROV $ 563,5839996581630</t>
  </si>
  <si>
    <t>DIVIDENDO PROV $ 561,48333247462500</t>
  </si>
  <si>
    <t>DIVIDENDO PROV $ 559,7269346584170</t>
  </si>
  <si>
    <t>DIVIDENDO PROV $ 500,56970</t>
  </si>
  <si>
    <t>DIVIDENDO PROV US$ 0,05252488</t>
  </si>
  <si>
    <t>DIVIDENDO PROV $ 536,975994</t>
  </si>
  <si>
    <t>DIVIDENDO PROV $ 557,075085</t>
  </si>
  <si>
    <t>DIVIDENDO PROV $ 2,7767100136</t>
  </si>
  <si>
    <t>EMIS PAGO INF 0,7854495995 X 1 $ 0,52</t>
  </si>
  <si>
    <t>SCHWAGER</t>
  </si>
  <si>
    <t>DIVIDENDO US$ 1,0225</t>
  </si>
  <si>
    <t>DIVIDENDO US$ 0,97</t>
  </si>
  <si>
    <t>DIVIDENDO PROV US$ 0,85</t>
  </si>
  <si>
    <t>DIVIDENDO US$ 0,247083</t>
  </si>
  <si>
    <t>DIVIDENDO US$ 0,443888</t>
  </si>
  <si>
    <t>DIVIDENDO US$ 0,420658</t>
  </si>
  <si>
    <t>DIVIDENDO US$ 0,117272</t>
  </si>
  <si>
    <t>DIVIDENDO US$ 0,519847</t>
  </si>
  <si>
    <t>DIVIDENDO US$ 0,69077</t>
  </si>
  <si>
    <t>DIVIDENDO US$ 0,382529</t>
  </si>
  <si>
    <t>DIVIDENDO US$ 0,077654</t>
  </si>
  <si>
    <t>DIVIDENDO US$ 1,311101</t>
  </si>
  <si>
    <t>DIVIDENDO US$ 0,687219</t>
  </si>
  <si>
    <t>DIVIDENDO US$ 0,223989</t>
  </si>
  <si>
    <t>DIVIDENDO US$ 0,391489</t>
  </si>
  <si>
    <t>DIVIDENDO US$ 0,398096</t>
  </si>
  <si>
    <t>DIVIDENDO US$ 0,351878</t>
  </si>
  <si>
    <t>DIVIDENDO US$ 0,613657</t>
  </si>
  <si>
    <t>DIVIDENDO US$ 0,160773</t>
  </si>
  <si>
    <t>DIVIDENDO US$ 0,71695</t>
  </si>
  <si>
    <t>DIVIDENDO US$ 0,097404</t>
  </si>
  <si>
    <t>DIVIDENDO US$ 0,051565</t>
  </si>
  <si>
    <t>DIVIDENDO US$ 0,550548</t>
  </si>
  <si>
    <t>DIVIDENDO US$ 0,191781</t>
  </si>
  <si>
    <t>DIVIDENDO US$ 0,260687</t>
  </si>
  <si>
    <t>DIVIDENDO US$ 0,085784</t>
  </si>
  <si>
    <t>DIVIDENDO US$ 0,09352</t>
  </si>
  <si>
    <t>DIVIDENDO US$ 0,192218</t>
  </si>
  <si>
    <t>DIVIDENDO US$ 0,273695</t>
  </si>
  <si>
    <t>DIVIDENDO US$ 0,349612</t>
  </si>
  <si>
    <t>DIVIDENDO US$ 0,539889</t>
  </si>
  <si>
    <t>DIVIDENDO US$ 0,568179</t>
  </si>
  <si>
    <t>DIVIDENDO US$ 0,092037</t>
  </si>
  <si>
    <t>DIVIDENDO US$ 0,466427</t>
  </si>
  <si>
    <t>DIVIDENDO US$ 0,262177</t>
  </si>
  <si>
    <t>DIVIDENDO US$ 0,960973</t>
  </si>
  <si>
    <t>DIVIDENDO US$ 0,296379</t>
  </si>
  <si>
    <t>DIVIDENDO US$ 0,346668</t>
  </si>
  <si>
    <t>DIVIDENDO US$ 0,161677</t>
  </si>
  <si>
    <t>DIVIDENDO US$ 0,265586</t>
  </si>
  <si>
    <t>DIVIDENDO US$ 0,235325</t>
  </si>
  <si>
    <t>DIVIDENDO US$ 0,667191</t>
  </si>
  <si>
    <t>DIVIDENDO US$ 0,131059</t>
  </si>
  <si>
    <t>DIVIDENDO US$ 0,882118</t>
  </si>
  <si>
    <t>DIVIDENDO US$ 0,66063</t>
  </si>
  <si>
    <t>DIVIDENDO US$ 0,546295</t>
  </si>
  <si>
    <t>DIVIDENDO US$ 0,101519</t>
  </si>
  <si>
    <t>DIVIDENDO $ 0,05578933</t>
  </si>
  <si>
    <t>DIVIDENDO PROV $ 0,5511</t>
  </si>
  <si>
    <t>DIVIDENDO $ 82,32</t>
  </si>
  <si>
    <t>DIVIDENDO DEF $ 585,9719</t>
  </si>
  <si>
    <t>DIVIDENDO DEF $ 585,8042</t>
  </si>
  <si>
    <t>DIVIDENDO DEF $ 584,9658</t>
  </si>
  <si>
    <t>DIVIDENDO DEF $ 585,552</t>
  </si>
  <si>
    <t>DIVIDENDO DEF US$ 0,018539</t>
  </si>
  <si>
    <t>DIVIDENDO DEF US$ 0,018697</t>
  </si>
  <si>
    <t>DIVIDENDO PROV $ 6,503526</t>
  </si>
  <si>
    <t>DIVIDENDO PROV $ 6,498661</t>
  </si>
  <si>
    <t>DIVIDENDO PROV $ 6,513268</t>
  </si>
  <si>
    <t>DIVIDENDO $ 0,04467</t>
  </si>
  <si>
    <t>DIVIDENDO $ 0,1620797</t>
  </si>
  <si>
    <t>DIVIDENDO DEF US$ 0,04564</t>
  </si>
  <si>
    <t>FROWARD</t>
  </si>
  <si>
    <t>DIVIDENDO PROV $ 14</t>
  </si>
  <si>
    <t>DIVIDENDO PROV 283 $ 4</t>
  </si>
  <si>
    <t>DIVIDENDO PROV US$ 0,32</t>
  </si>
  <si>
    <t>DIVIDENDO US$ 0,71</t>
  </si>
  <si>
    <t>DIVIDENDO PROV $ 10,620010002</t>
  </si>
  <si>
    <t>DIVIDENDO PROV $ 10,739071263</t>
  </si>
  <si>
    <t>DIVIDENDO PROV $ 2,292072091377040</t>
  </si>
  <si>
    <t>DIVIDENDO PROV $ 0,01916102029559650</t>
  </si>
  <si>
    <t>DIVIDENDO PROV $ 262,7109940122620</t>
  </si>
  <si>
    <t>CFIPAINDU1</t>
  </si>
  <si>
    <t>DIVIDENDO PROV $ 50</t>
  </si>
  <si>
    <t>DIVIDENDO PROV $ 113,9525735834930</t>
  </si>
  <si>
    <t>DIVIDENDO PROV $ 6,170700980732070</t>
  </si>
  <si>
    <t>DIVIDENDO PROV US$ 0,0064849748611414300</t>
  </si>
  <si>
    <t>DIVIDENDO PROV US$ 0,00828771544150360</t>
  </si>
  <si>
    <t>DIVIDENDO PROV US$ 0,0062759446856776300</t>
  </si>
  <si>
    <t>DIVIDENDO PROV US$ 0,007803666438041460</t>
  </si>
  <si>
    <t>DIVIDENDO PROV US$ 0,008002424572644320</t>
  </si>
  <si>
    <t>DIVIDENDO PROV US$ 0,006469861818001270</t>
  </si>
  <si>
    <t>DIVIDENDO PROV $ 115,4361669302270</t>
  </si>
  <si>
    <t>DIVIDENDO DEF $ 49,66810170756050</t>
  </si>
  <si>
    <t>DIVIDENDO DEF $ 49,27438321303210</t>
  </si>
  <si>
    <t>DIVIDENDO $ 2,24458</t>
  </si>
  <si>
    <t>DIVIDENDO  $ 1,9286553</t>
  </si>
  <si>
    <t>DIVIDENDO PROV US$ 0,00637646556243780</t>
  </si>
  <si>
    <t>DIVIDENDO $ 1,75840874</t>
  </si>
  <si>
    <t>DIVIDENDO PROV $ 6,100136452936020</t>
  </si>
  <si>
    <t>DIVIDENDO PROV $ 6,260011181695520</t>
  </si>
  <si>
    <t>DIVIDENDO PROV US$ 0,008339419715813760</t>
  </si>
  <si>
    <t>DIVIDENDO $ 8,43248086</t>
  </si>
  <si>
    <t>DIVIDENDO PROV $ 163</t>
  </si>
  <si>
    <t>DIVIDENDO DEF $ 8,99705</t>
  </si>
  <si>
    <t>SCOTIABKCL</t>
  </si>
  <si>
    <t>DIVIDEN. DEF $ 2,18053623438</t>
  </si>
  <si>
    <t>CHILE</t>
  </si>
  <si>
    <t>DIVIDENDO PROV EURO 21,864493</t>
  </si>
  <si>
    <t>DIVIDENDO PROV $ 5,760499398</t>
  </si>
  <si>
    <t>DIVIDENDO PROV $ 7,570941933</t>
  </si>
  <si>
    <t>DIVIDENDO PROV EURO 21,866368</t>
  </si>
  <si>
    <t>DIVIDENDO PROV US$ 0,03191184</t>
  </si>
  <si>
    <t>DIVIDENDO DEF US$ 4,57595416931890</t>
  </si>
  <si>
    <t>CFIBTGLIG</t>
  </si>
  <si>
    <t>DIVIDENDO DEF US$ 0,3271327803290</t>
  </si>
  <si>
    <t>CFIBTGGRA</t>
  </si>
  <si>
    <t>DIVIDENDO DEF US$ 0,3279777216719720</t>
  </si>
  <si>
    <t>CFIBTGGRI</t>
  </si>
  <si>
    <t>DIVIDENDO PROV $ 158,66829014</t>
  </si>
  <si>
    <t>CFIFTDMA-E</t>
  </si>
  <si>
    <t>DIVIDENDO PROV $ 162,4515588</t>
  </si>
  <si>
    <t>CFIFTDMI-E</t>
  </si>
  <si>
    <t>DIVIDENDO PROV US$ 1,25</t>
  </si>
  <si>
    <t>DIVIDENDO PROV $ 5,857253752537510</t>
  </si>
  <si>
    <t>DIVIDENDO PROV $ 420</t>
  </si>
  <si>
    <t>DIVIDENDO PROV $ 53</t>
  </si>
  <si>
    <t>DIVIDENDO PROV $ 705</t>
  </si>
  <si>
    <t>DIVIDENDO PROV $ 398</t>
  </si>
  <si>
    <t>DIVIDENDO PROV US$ 0,55</t>
  </si>
  <si>
    <t>DIVIDENDO PROV US$ 0,01800463</t>
  </si>
  <si>
    <t>DIVIDENDO PROV US$ 1,265936</t>
  </si>
  <si>
    <t>DIVIDENDO PROV US$ 0,0890042375</t>
  </si>
  <si>
    <t>DIVIDENDO PROV US$ 0,0353279008</t>
  </si>
  <si>
    <t>DIVIDENDO PROV $ 85,92486228379270</t>
  </si>
  <si>
    <t>DIVIDENDO PROV $ 11,00788774757540</t>
  </si>
  <si>
    <t>DIVIDENDO PROV $ 120,4619074852140</t>
  </si>
  <si>
    <t>DIVIDENDO PROV $ 0,0189312000044998</t>
  </si>
  <si>
    <t>DIVIDENDO PROV $ 4,80387498122522</t>
  </si>
  <si>
    <t>DIVIDENDO PROV $ 4,91525559928242</t>
  </si>
  <si>
    <t>DIVIDENDO PROV US$ 0,043047</t>
  </si>
  <si>
    <t>DIVIDENDO US$ 0,043886</t>
  </si>
  <si>
    <t>DIVIDENDO PROV US$ 0,0137759090</t>
  </si>
  <si>
    <t>DIVIDENDO PROV US$ 0,0124932431</t>
  </si>
  <si>
    <t>DIVIDENDO PROV US$ 0,116785135</t>
  </si>
  <si>
    <t>DIVIDENDO PROV $ 5,467654330</t>
  </si>
  <si>
    <t>DIVIDENDO PROV US$ 0,0264187358</t>
  </si>
  <si>
    <t>DIVIDENDO PROV $ 2,59171203740126</t>
  </si>
  <si>
    <t>DIVIDENDO DEF $ 11,691112556026</t>
  </si>
  <si>
    <t>DIVIDENDO PROV US$ 0,0436970083</t>
  </si>
  <si>
    <t>DIVIDENDO PROV US$ 0,0362718534</t>
  </si>
  <si>
    <t>DIVIDENDO PROV EURO 0,0057217572</t>
  </si>
  <si>
    <t>DIVIDENDO PROV US$ 0,0052696796</t>
  </si>
  <si>
    <t>DIVIDENDO PROV US$ 0,0047790241</t>
  </si>
  <si>
    <t>DIVIDENDO PROV US$ 0,0044673709</t>
  </si>
  <si>
    <t>DIVIDENDO PROV US$ 0,0293665845</t>
  </si>
  <si>
    <t>DIVIDENDO PROV US$ 0,01733107</t>
  </si>
  <si>
    <t>CFIPACE4-E</t>
  </si>
  <si>
    <t>DIVIDENDO DEF $ 653,933209</t>
  </si>
  <si>
    <t>CFIMBDPA-E</t>
  </si>
  <si>
    <t>DIVIDENDO DEF $ 601,934854</t>
  </si>
  <si>
    <t>CFIMBDPC-E</t>
  </si>
  <si>
    <t>DIVIDENDO PROV EURO 0,04091579847180720</t>
  </si>
  <si>
    <t>DIVIDENDO PROV US$ 0,0340261966</t>
  </si>
  <si>
    <t>DIVIDENDO PROV US$ 0,0076010728</t>
  </si>
  <si>
    <t>DIVIDENDO US$ 1,63</t>
  </si>
  <si>
    <t>DIVIDENDO PROV US$ 0,0036155358</t>
  </si>
  <si>
    <t>DIVIDENDO PROV  US$ 0,0035278835</t>
  </si>
  <si>
    <t>DIVIDENDO PROV US$ 0,0057178931</t>
  </si>
  <si>
    <t>DIVIDENDO PROV US$ 0,0047319399</t>
  </si>
  <si>
    <t>DIVIDENDO US$ 1,01</t>
  </si>
  <si>
    <t>DIVIDENDO PROV  US$ 0,0050455728</t>
  </si>
  <si>
    <t>DIVIDENDO PROV US$ 0,0044629413</t>
  </si>
  <si>
    <t>DIVIDENDO PROV US$ 0,0047930499</t>
  </si>
  <si>
    <t>DIVIDENDO PROV US$ 0,0028253002</t>
  </si>
  <si>
    <t>DIVIDENDO DEF US$ 1,76</t>
  </si>
  <si>
    <t>DIVIDENDO PROV $ 4988,3649</t>
  </si>
  <si>
    <t>DIVIDENDO PROV $ 3,133848347</t>
  </si>
  <si>
    <t>DIVIDENDO PROV $ 1,780833715</t>
  </si>
  <si>
    <t>DIVIDENDO PROV $ 2,139955822</t>
  </si>
  <si>
    <t>DIVIDENDO PROV US$ 0,00053809</t>
  </si>
  <si>
    <t>DIVIDENDO PROV $ 9,209906627</t>
  </si>
  <si>
    <t>DIVIDENDO PROV US$ 0,0062163212</t>
  </si>
  <si>
    <t>DIVIDENDO US$ 0,0050100264</t>
  </si>
  <si>
    <t>DIVIDENDO PROV US$ 0,607617</t>
  </si>
  <si>
    <t>DIVIDENDO US$ 0,022035</t>
  </si>
  <si>
    <t>DIVIDENDO US$ 0,0666</t>
  </si>
  <si>
    <t>DIVIDENDO US$ 0,269203</t>
  </si>
  <si>
    <t>DIVIDENDO US$ 0,306839</t>
  </si>
  <si>
    <t>DIVIDENDO  US$ 0,196513</t>
  </si>
  <si>
    <t>DIVIDENDO US$ 0,074684</t>
  </si>
  <si>
    <t>DIVIDENDO US$ 0,171726</t>
  </si>
  <si>
    <t>DIVIDENDO US$ 0,143526</t>
  </si>
  <si>
    <t>DIVIDENDO US$ 0,350624</t>
  </si>
  <si>
    <t>DIVIDENDO US$ 0,189702</t>
  </si>
  <si>
    <t>DIVIDENDO US$ 0,069871</t>
  </si>
  <si>
    <t>DIVIDENDO US$ 0,078274</t>
  </si>
  <si>
    <t>DIVIDENDO US$ 0,021291</t>
  </si>
  <si>
    <t>DIVIDENDO PROV US$ 0,0033422291</t>
  </si>
  <si>
    <t>DIVIDENDO PROV US$ 0,0035751453</t>
  </si>
  <si>
    <t>DIVIDENDO PROV US$ 0,0039419854</t>
  </si>
  <si>
    <t>DIVIDENDO PROV $ 0,4144</t>
  </si>
  <si>
    <t>DIVIDENDO PROV $ 0,3724</t>
  </si>
  <si>
    <t>DIVIDENDO PROV $ 0,5413</t>
  </si>
  <si>
    <t>DIVIDENDO DEF $ 105,5666012571920</t>
  </si>
  <si>
    <t>DIVIDENDO PROV $ 106,9004319821040</t>
  </si>
  <si>
    <t>DIVIDENDO PROV $ 7,9733142671872</t>
  </si>
  <si>
    <t>DIVIDENDO PROV US$ 0,007472977930826890</t>
  </si>
  <si>
    <t>DIVIDENDO DEF US$ 0,007219555943377930</t>
  </si>
  <si>
    <t>DIVIDENDO PROV US$ 0,007035871406089420</t>
  </si>
  <si>
    <t>DIVIDENDO PROV US$ 0,006683028455830320</t>
  </si>
  <si>
    <t>DIVIDENDO PROV US$ 0,006575285705136520</t>
  </si>
  <si>
    <t>DIVIDENDO PROV $ 7,8850171033622</t>
  </si>
  <si>
    <t>DIVIDENDO PROV $ 8,0850220763823</t>
  </si>
  <si>
    <t>DIVIDENDO PROV US$ 0,006668062536292180</t>
  </si>
  <si>
    <t>DIVIDENDO PROV US$ 0,007517815567094990</t>
  </si>
  <si>
    <t>DIVIDENDO PROV $ 2,266388965964380</t>
  </si>
  <si>
    <t>DIVIDENDO PROV US$ 0,006467614429971320</t>
  </si>
  <si>
    <t>DIVIDENDO PROV US$ 0,0083366557</t>
  </si>
  <si>
    <t>DIVIDENDO PROV $ 0,01348299844854950</t>
  </si>
  <si>
    <t>DIVIDENDO PROV US$ 0,0419872</t>
  </si>
  <si>
    <t>DIVIDENDO PROV $ 5,796916308</t>
  </si>
  <si>
    <t>DIVIDENDO PROV $ 7,618804288</t>
  </si>
  <si>
    <t>DIVIDENDO PROV US$ 0,04286686</t>
  </si>
  <si>
    <t>DIVIDENDO PROV US$ 0,4012612</t>
  </si>
  <si>
    <t>DIVIDENDO PROV US$ 1,17270263</t>
  </si>
  <si>
    <t>DIVIDENDO PROV US$ 8,1166869</t>
  </si>
  <si>
    <t>DIVIDENDO PROV EURO 2,45962409</t>
  </si>
  <si>
    <t>DIVIDENDO DEF EURO 0,00786524177121899</t>
  </si>
  <si>
    <t>DIVIDENDO DEF EURO 0,00785875266592170</t>
  </si>
  <si>
    <t>DIVIDENDO DEF EURO 0,00777380192242880</t>
  </si>
  <si>
    <t>DIVIDENDO PROV $ 4,628595180205390</t>
  </si>
  <si>
    <t>EMIS PAGO 0,532879620210241 X 1 $ 2545</t>
  </si>
  <si>
    <t>ANDACOR</t>
  </si>
  <si>
    <t>DIVIDENDO PROV US$ 0,02651679</t>
  </si>
  <si>
    <t>DIVIDENDO PROV US$ 0,0539703960167640</t>
  </si>
  <si>
    <t>DIVIDENDO PROV US$ 0,0164</t>
  </si>
  <si>
    <t>DIVIDENDO PROV US$ 0,7907</t>
  </si>
  <si>
    <t>DIVIDENDO PROV $ 63,84477902464630</t>
  </si>
  <si>
    <t>DIVIDENDO PROV $ 222,455270600947</t>
  </si>
  <si>
    <t>DIVIDENDO PROV US$ 0,04764798217819830</t>
  </si>
  <si>
    <t>DIVIDENDO PROV $ 72,08036489490390</t>
  </si>
  <si>
    <t>DIVIDENDO PROV $ 30,93223339589340</t>
  </si>
  <si>
    <t>DIVIDENDO PROV $ 30,80956944349370</t>
  </si>
  <si>
    <t>DIVIDENDO PROV  US$ 0,312383542140980</t>
  </si>
  <si>
    <t>DIVIDENDO DEF $ 396,98</t>
  </si>
  <si>
    <t>CFICECB-E</t>
  </si>
  <si>
    <t>DIVIDENDO DEF $ 399,49</t>
  </si>
  <si>
    <t>CFICECA-E</t>
  </si>
  <si>
    <t>DIVIDENDO DEF $ 398,23</t>
  </si>
  <si>
    <t>CFIECADC-E</t>
  </si>
  <si>
    <t>DIVIDENDO PROV US$ 0,205</t>
  </si>
  <si>
    <t>DIVIDENDO DEF EURO 0,04625814</t>
  </si>
  <si>
    <t>DIVIDENDO PROV $ 5,469729744</t>
  </si>
  <si>
    <t>DIVIDENDO PROV US$ 0,0386218608</t>
  </si>
  <si>
    <t>DIVIDENDO PROV  EURO 0,0053947996</t>
  </si>
  <si>
    <t>DIVIDENDO PROV $ 1,7</t>
  </si>
  <si>
    <t>DIVIDENDO PROV US$ 1,2949930217</t>
  </si>
  <si>
    <t>DIVIDENDO DEF 0 $ 1,7</t>
  </si>
  <si>
    <t>DIVIDENDO PROV $ 0,200588935</t>
  </si>
  <si>
    <t>DIVIDENDO PROV $ 6062,9082</t>
  </si>
  <si>
    <t>DIVIDENDO PROV US$ 1,8844816825</t>
  </si>
  <si>
    <t>DIVIDENDO PROV US$ 0,0187620102</t>
  </si>
  <si>
    <t>DIVIDENDO PROV US$ 0,0189184311</t>
  </si>
  <si>
    <t>DIVIDENDO PROV US$ 0,0190366503</t>
  </si>
  <si>
    <t>DIVIDENDO PROV $ 3,189695576</t>
  </si>
  <si>
    <t>DIVIDENDO PROV $ 1,839608229</t>
  </si>
  <si>
    <t>DIVIDENDO PROV $ 2,212062772</t>
  </si>
  <si>
    <t>DIVIDENDO PROV US$ 0,0184506113</t>
  </si>
  <si>
    <t>DIVIDENDO PROV US$ 0,1016995847</t>
  </si>
  <si>
    <t>DIVIDENDO PROV EURO 0,0035214790</t>
  </si>
  <si>
    <t>DIVIDENDO PROV US$ 2,623270</t>
  </si>
  <si>
    <t>EMISION REMANENTE T. 33819248 ACC A $110</t>
  </si>
  <si>
    <t>DIVIDENDO US$ 0,1253</t>
  </si>
  <si>
    <t>DIVIDENDO US$ 0,030107</t>
  </si>
  <si>
    <t>DIVIDENDO US$ 0,073</t>
  </si>
  <si>
    <t>DIVIDENDO US$ 0,31824</t>
  </si>
  <si>
    <t>DIVIDENDO US$ 0,267259</t>
  </si>
  <si>
    <t>DIVIDENDO US$ 0,191992</t>
  </si>
  <si>
    <t>DIVIDENDO US$ 0,080805</t>
  </si>
  <si>
    <t>DIVIDENDO US$ 0,155793</t>
  </si>
  <si>
    <t>DIVIDENDO US$ 0,175774</t>
  </si>
  <si>
    <t>DIVIDENDO US$ 0,361606</t>
  </si>
  <si>
    <t>DIVIDENDO US$ 0,191959</t>
  </si>
  <si>
    <t>DIVIDENDO US$ 0,086751</t>
  </si>
  <si>
    <t>DIVIDENDO  US$ 0,077553</t>
  </si>
  <si>
    <t>DIVIDENDO US$ 0,021686</t>
  </si>
  <si>
    <t>DIVIDENDO  $ 0,08789</t>
  </si>
  <si>
    <t>DIVIDENDO $ 264,01979</t>
  </si>
  <si>
    <t>DIVIDENDO PROV $ 0,33034407</t>
  </si>
  <si>
    <t>DIVIDENDO EVEN 3 $ 1,83765</t>
  </si>
  <si>
    <t>DIVIDENDO PROV US$ 0,01339471</t>
  </si>
  <si>
    <t>DIVIDENDO PROV EURO 10,6215931</t>
  </si>
  <si>
    <t>DIVIDENDO PROV US$ 5,1929784</t>
  </si>
  <si>
    <t>DIVIDENDO PROV US$ 0,0233</t>
  </si>
  <si>
    <t>DIVIDENDO PROV 125 $ 14</t>
  </si>
  <si>
    <t>DIVIDENDO PROV US$ 0,01362951</t>
  </si>
  <si>
    <t>DIVIDENDO PROV $ 10,263431559</t>
  </si>
  <si>
    <t>DIVIDENDO PROV $ 10,353703163</t>
  </si>
  <si>
    <t>DIVIDENDO PROV $ 10,120409572</t>
  </si>
  <si>
    <t>DIVIDENDO PROV US$ 0,2383013170243220</t>
  </si>
  <si>
    <t>DIVIDENDO PROV US$ 0,5</t>
  </si>
  <si>
    <t>DIVIDENDO PROV US$ 0,02411773715</t>
  </si>
  <si>
    <t>DIVIDENDO PROV US$ 0,0278066869</t>
  </si>
  <si>
    <t>DIVIDENDO $ 0,50474583</t>
  </si>
  <si>
    <t>DIVIDENDO $ 1,08351296</t>
  </si>
  <si>
    <t>DIVIDENDO PROV $ 100,061509</t>
  </si>
  <si>
    <t>DIVIDENDO $ 0,5158473</t>
  </si>
  <si>
    <t>DIVIDENDO PROV $ 100,047374</t>
  </si>
  <si>
    <t>DIVIDENDO PROV 88 $ 21</t>
  </si>
  <si>
    <t>DIVIDENDO  $ 0,73943035</t>
  </si>
  <si>
    <t>DIVIDENDO $ 1,6241449</t>
  </si>
  <si>
    <t>DIVIDENDO PROV 216 $ 28,6</t>
  </si>
  <si>
    <t>DIVIDENDO PROV 216 $ 26</t>
  </si>
  <si>
    <t>DIVIDENDO EVEN 10 $ 7,64593482</t>
  </si>
  <si>
    <t>DIVIDENDO EVEN $ 0,072125702</t>
  </si>
  <si>
    <t>SANTANA</t>
  </si>
  <si>
    <t>DIVID. PROV 102 US$ 0,000959327860769386</t>
  </si>
  <si>
    <t>DIVIDENDO PROV $ 9,8553</t>
  </si>
  <si>
    <t>DIVIDENDO PROV $ 9,8906</t>
  </si>
  <si>
    <t>DIVIDENDO US$ 0,23</t>
  </si>
  <si>
    <t>DIVIDENDO PROV $ 89,36251039345460</t>
  </si>
  <si>
    <t>DIVIDENDO PROV $ 90,41852766099690</t>
  </si>
  <si>
    <t>DIVIDENDO PROV US$ 0,0535579</t>
  </si>
  <si>
    <t>DIVIDENDO PROV $ 7,7631306212178</t>
  </si>
  <si>
    <t>DIVIDENDO PROV US$ 0,006741086661964710</t>
  </si>
  <si>
    <t>DIVIDENDO PROV US$ 0,005651193872605750</t>
  </si>
  <si>
    <t>DIVIDENDO PROV US$ 0,005462546463578840</t>
  </si>
  <si>
    <t>DIVIDENDO PROV US$ 0,006523801220948760</t>
  </si>
  <si>
    <t>DIVIDENDO PROV US$ 0,005320144655386340</t>
  </si>
  <si>
    <t>DIVIDENDO PROV US$ 0,02141</t>
  </si>
  <si>
    <t>DIVIDENDO PROV $ 8,834318</t>
  </si>
  <si>
    <t>DIVIDENDO PROV US$ 0,006636673477467640</t>
  </si>
  <si>
    <t>DIVIDENDO PROV $ 7,6802679182783</t>
  </si>
  <si>
    <t>DIVIDENDO PROV $ 7,8679152969440</t>
  </si>
  <si>
    <t>DIVIDENDO PROV US$ 0,006726626677899880</t>
  </si>
  <si>
    <t>DIVIDENDO PROV US$ 0,005683703551875690</t>
  </si>
  <si>
    <t>DIVIDENDO PROV $ 2,490610740080380</t>
  </si>
  <si>
    <t>DIVIDENDO PROV US$ 0,00816774</t>
  </si>
  <si>
    <t>DIVIDENDO PROV 97 $ 40,84</t>
  </si>
  <si>
    <t>DIVIDENDO PROV  $ 0,03343619134735060</t>
  </si>
  <si>
    <t>DIVIDENDO PROV $ 5,473829957638650</t>
  </si>
  <si>
    <t>DIVIDENDO PROV US$ 0,822666</t>
  </si>
  <si>
    <t>CFIMOPE4-E</t>
  </si>
  <si>
    <t>DIVIDENDO PROV US$ 0,823024</t>
  </si>
  <si>
    <t>CFIMO4AE-E</t>
  </si>
  <si>
    <t>DIVIDENDO DEF US$ 2,219702</t>
  </si>
  <si>
    <t>DIVIDENDO PROV US$ 2,22283</t>
  </si>
  <si>
    <t>DIVIDENDO PROV US$ 2,224383</t>
  </si>
  <si>
    <t>DIVIDENDO PROV $ 5,833333391</t>
  </si>
  <si>
    <t>DIVIDENDO PROV $ 7,666666679</t>
  </si>
  <si>
    <t>DIVIDENDO PROV US$ 0,0189226683</t>
  </si>
  <si>
    <t>DIVIDENDO PROV EURO 0,0017165271</t>
  </si>
  <si>
    <t>DIVIDENDO PROV $ 105</t>
  </si>
  <si>
    <t>DIVIDENDO US$ 0,36</t>
  </si>
  <si>
    <t>DIVIDENDO PROV US$ 0,013266375252531</t>
  </si>
  <si>
    <t>CFIXHPSA-E</t>
  </si>
  <si>
    <t>DIVIDENDO PROV EURO 5,857826</t>
  </si>
  <si>
    <t>DIVIDENDO PROV US$ 0,05486512624328200</t>
  </si>
  <si>
    <t>DIVIDENDO PROV $ 112,4685835932210</t>
  </si>
  <si>
    <t>DIVIDENDO PROV $ 112,3718346544130</t>
  </si>
  <si>
    <t>DIVIDENDO PROV $ 0,12616512</t>
  </si>
  <si>
    <t>DIVIDENDO PROV EURO 5,858276</t>
  </si>
  <si>
    <t>DIVIDENDO $ 96,95833</t>
  </si>
  <si>
    <t>DIVIDENDO PROV US$ 0,013299942128346</t>
  </si>
  <si>
    <t>CFIXHPSB-E</t>
  </si>
  <si>
    <t>DIVIDENDO $ 0,03765</t>
  </si>
  <si>
    <t>DIVIDENDO PROV EURO 0,05875631084972630</t>
  </si>
  <si>
    <t>DIVIDENDO DEF 26 $ 50</t>
  </si>
  <si>
    <t>DIVIDENDO PROV US$ 0,0401664836</t>
  </si>
  <si>
    <t>DIVIDENDO PROV US$ 0,0431374004</t>
  </si>
  <si>
    <t>DIVIDENDO PROV US$ 0,0454101010</t>
  </si>
  <si>
    <t>DIVIDENDO PROV US$ 0,0325397885</t>
  </si>
  <si>
    <t>DIVIDENDO PROV $ 187,701466240431</t>
  </si>
  <si>
    <t>DIVIDENDO PROV 102 $ 4</t>
  </si>
  <si>
    <t>DIVIDENDO PROV 101 $ 5</t>
  </si>
  <si>
    <t>DIVIDENDO PROV 102 $ 31</t>
  </si>
  <si>
    <t>DIVIDENDO PROV 320 $ 30</t>
  </si>
  <si>
    <t>DIVIDENDO PROV US$ 1,0667616</t>
  </si>
  <si>
    <t>DIVIDENDO PROV US$ 1,0665166</t>
  </si>
  <si>
    <t>DIVIDENDO PROV US$ 1,0760328</t>
  </si>
  <si>
    <t>DIVIDENDO PROV $ 742,372902049</t>
  </si>
  <si>
    <t>DIVIDENDO PROV $ 753,655497270</t>
  </si>
  <si>
    <t>DIVIDENDO DEF $ 9,554318775195670</t>
  </si>
  <si>
    <t>CFIDEU3P-E</t>
  </si>
  <si>
    <t>DIVIDENDO PROV 124 $ 8</t>
  </si>
  <si>
    <t>DIVIDENDO DEF 0 US$ 0,86</t>
  </si>
  <si>
    <t>DIVIDENDO PROV US$ 0,01245048</t>
  </si>
  <si>
    <t>DIVIDENDO PROV $ 3,832458286</t>
  </si>
  <si>
    <t>DIVIDENDO PROV  $ 2,265048569</t>
  </si>
  <si>
    <t>DIVIDENDO PROV $ 2,664515250</t>
  </si>
  <si>
    <t>DIVIDENDO PROV $ 7919,0862</t>
  </si>
  <si>
    <t>DIVIDENDO PROV US$ 0,012276</t>
  </si>
  <si>
    <t>DIVIDENDO PROV $ 20</t>
  </si>
  <si>
    <t>DIVIDENDO PROV US$ 0,01314293</t>
  </si>
  <si>
    <t>DIVIDENDO PROV US$ 0,01969814</t>
  </si>
  <si>
    <t>DIVIDENDO PROV US$ 0,02128755</t>
  </si>
  <si>
    <t>DIVIDENDO PROV US$ 0,02003976</t>
  </si>
  <si>
    <t>DIVIDENDO PROV $ 11,8629</t>
  </si>
  <si>
    <t>CFIBCIODBP</t>
  </si>
  <si>
    <t>DIVIDENDO PROV $ 11,713</t>
  </si>
  <si>
    <t>CFIBCIODCL</t>
  </si>
  <si>
    <t>DIVIDENDO PROV $ 12,1337</t>
  </si>
  <si>
    <t>CFIBCIODEI</t>
  </si>
  <si>
    <t>DIVIDENDO US$ 0,023002</t>
  </si>
  <si>
    <t>DIVIDENDO US$ 0,035766</t>
  </si>
  <si>
    <t>DIVIDENDO US$ 0,143736</t>
  </si>
  <si>
    <t>DIVIDENDO US$ 0,067661</t>
  </si>
  <si>
    <t>DIVIDENDO PROV US$ 0,0508129126</t>
  </si>
  <si>
    <t>DIVIDENDO US$ 0,0493004326</t>
  </si>
  <si>
    <t>DIVIDENDO US$ 0,06898</t>
  </si>
  <si>
    <t>DIVIDENDO PROV US$ 2,8370871352</t>
  </si>
  <si>
    <t>DIVIDENDO PROV US$ 0,0210324810</t>
  </si>
  <si>
    <t>DIVIDENDO PROV US$ 0,0253948386</t>
  </si>
  <si>
    <t>DIVIDENDO PROV US$ 0,0156973034</t>
  </si>
  <si>
    <t>DIVIDENDO PROV US$ 0,026169416</t>
  </si>
  <si>
    <t>DIVIDENDO US$ 0,1292</t>
  </si>
  <si>
    <t>DIVIDENDO US$ 0,2662</t>
  </si>
  <si>
    <t>DIVIDENDO US$ 0,0786</t>
  </si>
  <si>
    <t>DIVIDENDO PROV US$ 0,00236593</t>
  </si>
  <si>
    <t>DIVIDENDO PROV US$ 0,0234489054</t>
  </si>
  <si>
    <t>DIVIDENDO DEF US$ 0,007852923191889680</t>
  </si>
  <si>
    <t>DIVIDENDO DEF US$ 0,007646446144202490</t>
  </si>
  <si>
    <t>DIVIDENDO PROV US$ 0,0430796578</t>
  </si>
  <si>
    <t>DIVIDENDO PROV US$ 0,0430735140</t>
  </si>
  <si>
    <t>DIVIDENDO PROV US$ 0,0395840083</t>
  </si>
  <si>
    <t>DIVIDENDO PROV US$ 0,0423738121</t>
  </si>
  <si>
    <t>DIVIDENDO PROV US$ 0,0414350593</t>
  </si>
  <si>
    <t>DIVIDENDO PROV US$ 0,0189306450</t>
  </si>
  <si>
    <t>DIVIDENDO US$ 0,85</t>
  </si>
  <si>
    <t>DIVIDENDO PROV US$ 0,54</t>
  </si>
  <si>
    <t>DIVIDENDO PROV US$ 0,473042</t>
  </si>
  <si>
    <t>DIVIDENDO PROV US$ 0,123582</t>
  </si>
  <si>
    <t>DIVIDENDO PROV US$ 0,377733</t>
  </si>
  <si>
    <t>DIVIDENDO US$ 0,263063</t>
  </si>
  <si>
    <t>DIVIDENDO US$ 0,312986</t>
  </si>
  <si>
    <t>DIVIDENDO PROV EURO 0,002291375501834690</t>
  </si>
  <si>
    <t>DIVIDENDO $ 0,07449491</t>
  </si>
  <si>
    <t>DIVIDENDO $ 0,21429506</t>
  </si>
  <si>
    <t>DIVIDENDO PROV $ 3,282524681708750000</t>
  </si>
  <si>
    <t>DIVIDENDO PROV $ 0,0180054640372930000</t>
  </si>
  <si>
    <t>DIVIDENDO PROV $ 13,3250516608779</t>
  </si>
  <si>
    <t>DIVIDENDO PROV $ 13,6382805524212</t>
  </si>
  <si>
    <t>DIVIDENDO PROV $ 676,752466666667000000</t>
  </si>
  <si>
    <t>DIVIDENDO PROV $ 676,638552683376000000</t>
  </si>
  <si>
    <t>DIVIDENDO PROV $ 13,4634048063930</t>
  </si>
  <si>
    <t>DIVIDENDO DEF $ 673,727626146282000000</t>
  </si>
  <si>
    <t>DIVIDENDO PROV $ 674,945849863465000000</t>
  </si>
  <si>
    <t>DIVIDENDO PROV US$ 0,0070513768599490900</t>
  </si>
  <si>
    <t>DIVIDENDO PROV US$ 0,0070369389262204400</t>
  </si>
  <si>
    <t>DIVIDENDO PROV US$ 0,0069467721946544100</t>
  </si>
  <si>
    <t>DIVIDENDO PROV US$ 0,004983750685320710</t>
  </si>
  <si>
    <t>DIVIDENDO PROV US$ 0,005294386276214800</t>
  </si>
  <si>
    <t>DIVIDENDO PROV US$ 0,005323490721250650</t>
  </si>
  <si>
    <t>DIVIDENDO PROV US$ 0,005120550967234470</t>
  </si>
  <si>
    <t>DIVIDENDO PROV $ 184,508019</t>
  </si>
  <si>
    <t>DIVIDENDO PROV $ 154,648503</t>
  </si>
  <si>
    <t>DIVIDENDO PROV $ 231</t>
  </si>
  <si>
    <t>DIVIDENDO PROV $ 195,965595</t>
  </si>
  <si>
    <t>DIVIDENDO PROV $ 49,153295</t>
  </si>
  <si>
    <t>DIVIDENDO PROV $ 92,575837</t>
  </si>
  <si>
    <t>DIVIDENDO PROV $ 109,863789</t>
  </si>
  <si>
    <t>DIVIDENDO PROV $ 311</t>
  </si>
  <si>
    <t>DIVIDENDO $ 146,31458</t>
  </si>
  <si>
    <t>DIVIDENDO PROV $ 89,3625103934546000</t>
  </si>
  <si>
    <t>DIVIDENDO PROV 0 $ 90,418527660996900000</t>
  </si>
  <si>
    <t>DIVIDENDO PROV US$ 0,0363788026</t>
  </si>
  <si>
    <t>DIVIDENDO PROV  US$ 0,0351353590</t>
  </si>
  <si>
    <t>DIVIDENDO PROV US$ 0,0068240898173725200</t>
  </si>
  <si>
    <t>DIVIDENDO DEF US$ 0,023707538695652800</t>
  </si>
  <si>
    <t>DIVIDENDO PROV US$ 0,02842855272498580</t>
  </si>
  <si>
    <t>DIVIDENDO DEF US$ 0,023650813390653200</t>
  </si>
  <si>
    <t>DIVIDENDO PROV US$ 0,002836053082431620</t>
  </si>
  <si>
    <t>DIVIDENDO DEF  US$ 0,02301588497022190</t>
  </si>
  <si>
    <t>DIVIDENDO PROV US$ 0,00275992191293490</t>
  </si>
  <si>
    <t>DIVIDENDO $ 0,045</t>
  </si>
  <si>
    <t>DIVIDENDO $ 0,3808426</t>
  </si>
  <si>
    <t>DIVIDENDO $ 0,28299492</t>
  </si>
  <si>
    <t>DIVIDENDO $ 0,6998122</t>
  </si>
  <si>
    <t>DIVIDENDO PROV 260 $ 56</t>
  </si>
  <si>
    <t>DIVIDENDO ADIC 281 $ 7</t>
  </si>
  <si>
    <t>DIVIDENDO PROV US$ 0,073545932</t>
  </si>
  <si>
    <t>DIVIDENDO PROV US$ 0,031457222</t>
  </si>
  <si>
    <t>DIVIDENDO PROV US$ 0,032198145</t>
  </si>
  <si>
    <t>DIVIDENDO PROV $ 10,796642401</t>
  </si>
  <si>
    <t>DIVIDENDO PROV $ 10,698624094</t>
  </si>
  <si>
    <t>DIVIDENDO PROV US$ 0,00421086</t>
  </si>
  <si>
    <t>DIVIDENDO PROV US$ 0,028143891</t>
  </si>
  <si>
    <t>DIVIDENDO PROV $ 16,62298527116940</t>
  </si>
  <si>
    <t>DIVIDENDO PROV $ 16,50991908694050</t>
  </si>
  <si>
    <t>DIVIDENDO PROV US$ 0,057296276</t>
  </si>
  <si>
    <t>DIVIDENDO DEF $ 5,40330572313595</t>
  </si>
  <si>
    <t>DIVIDENDO PROV $ 26,68689804259810</t>
  </si>
  <si>
    <t>DIVIDENDO PROV 0 $ 591,314</t>
  </si>
  <si>
    <t>FIPNVGESI2</t>
  </si>
  <si>
    <t>DIVIDENDO US$ 0,5348</t>
  </si>
  <si>
    <t>REMX</t>
  </si>
  <si>
    <t>DIVIDENDO US$ 1,2069</t>
  </si>
  <si>
    <t>FRAK</t>
  </si>
  <si>
    <t>DIVIDENDO US$ 0,625</t>
  </si>
  <si>
    <t>EGPT</t>
  </si>
  <si>
    <t>DIVIDENDO US$ 0,0783</t>
  </si>
  <si>
    <t>GLIN</t>
  </si>
  <si>
    <t>DIVIDENDO US$ 0,8554</t>
  </si>
  <si>
    <t>GDXJ</t>
  </si>
  <si>
    <t>DIVIDENDO US$ 1,5849</t>
  </si>
  <si>
    <t>RSXJ</t>
  </si>
  <si>
    <t>DIVIDENDO US$ 1,0964</t>
  </si>
  <si>
    <t>NLR</t>
  </si>
  <si>
    <t>DIVIDENDO US$ 0,0918</t>
  </si>
  <si>
    <t>SMOG</t>
  </si>
  <si>
    <t>DIVIDENDO US$ 1,5022</t>
  </si>
  <si>
    <t>SMH</t>
  </si>
  <si>
    <t>DIVIDENDO  US$ 0,8333</t>
  </si>
  <si>
    <t>SLX</t>
  </si>
  <si>
    <t>DIVIDENDO US$ 1,8911</t>
  </si>
  <si>
    <t>OIH</t>
  </si>
  <si>
    <t>DIVIDENDO US$ 0,4</t>
  </si>
  <si>
    <t>DIVIDENDO US$ 0,8564</t>
  </si>
  <si>
    <t>MOO</t>
  </si>
  <si>
    <t>DIVIDENDO US$ 0,9021</t>
  </si>
  <si>
    <t>MOAT</t>
  </si>
  <si>
    <t>DIVIDENDO US$ 0,7988</t>
  </si>
  <si>
    <t>RSX</t>
  </si>
  <si>
    <t>DIVIDENDO US$ 1,0027</t>
  </si>
  <si>
    <t>RTH</t>
  </si>
  <si>
    <t>DIVIDENDO US$ 0,07</t>
  </si>
  <si>
    <t>VNM</t>
  </si>
  <si>
    <t>DIVIDENDO US$ 0,3529</t>
  </si>
  <si>
    <t>BRF</t>
  </si>
  <si>
    <t>DIVIDENDO US$ 0,6079</t>
  </si>
  <si>
    <t>BBH</t>
  </si>
  <si>
    <t>DIVIDENDO US$ 0,1899</t>
  </si>
  <si>
    <t>GDX</t>
  </si>
  <si>
    <t>DIVIDENDO US$ 4,7125</t>
  </si>
  <si>
    <t>GLCN</t>
  </si>
  <si>
    <t>DIVIDENDO US$ 1,2432</t>
  </si>
  <si>
    <t>DIVIDENDO US$ 0,0682</t>
  </si>
  <si>
    <t>DIVIDENDO US$ 0,9444</t>
  </si>
  <si>
    <t>HAP</t>
  </si>
  <si>
    <t>DIVIDENDO US$ 0,3429</t>
  </si>
  <si>
    <t>IDX</t>
  </si>
  <si>
    <t>DIVIDENDO PROV $ 2066</t>
  </si>
  <si>
    <t>DIVIDENDO PROV  $ 5,256417461374190000</t>
  </si>
  <si>
    <t>DIVIDENDO PROV 26 $ 3,10455</t>
  </si>
  <si>
    <t>DIVIDENDO ADIC 27 $ 3,52385</t>
  </si>
  <si>
    <t>DIVIDENDO PROV $ 7,666666667</t>
  </si>
  <si>
    <t>DIVIDENDO PROV $ 5,833333362</t>
  </si>
  <si>
    <t>DIVIDENDO US$ 0,03197</t>
  </si>
  <si>
    <t>DIVIDENDO US$ 0,023139</t>
  </si>
  <si>
    <t>DIVIDENDO US$ 0,359154</t>
  </si>
  <si>
    <t>DIVIDENDO US$ 0,280007</t>
  </si>
  <si>
    <t>DIVIDENDO US$ 0,163928</t>
  </si>
  <si>
    <t>DIVIDENDO PROV 0 US$ 0,163928</t>
  </si>
  <si>
    <t>DIVIDENDO US$ 0,139019</t>
  </si>
  <si>
    <t>DIVIDENDO US$ 0,187942</t>
  </si>
  <si>
    <t>DIVIDENDO US$ 0,086126</t>
  </si>
  <si>
    <t>DIVIDENDO US$ 0,125266</t>
  </si>
  <si>
    <t>DIVIDENDO US$ 0,395201</t>
  </si>
  <si>
    <t>DIVIDENDO US$ 0,02467</t>
  </si>
  <si>
    <t>DIVIDENDO US$ 0,072535</t>
  </si>
  <si>
    <t>DIVIDENDO US$ 0,086774</t>
  </si>
  <si>
    <t>DIVIDENDO $ 0,04335741</t>
  </si>
  <si>
    <t>DIVIDENDO PROV EURO 0,01268200661049590</t>
  </si>
  <si>
    <t>DIVIDENDO $ 83,60833</t>
  </si>
  <si>
    <t>DIVIDENDO $ 0,04517</t>
  </si>
  <si>
    <t>DIVIDENDO $ 0,16138086</t>
  </si>
  <si>
    <t>DIVIDENDO PROV 69 $ 26</t>
  </si>
  <si>
    <t>DIVIDENDO PROV $ 18</t>
  </si>
  <si>
    <t>DIVIDENDO PROV 282 $ 4</t>
  </si>
  <si>
    <t>DIVIDENDO PROV $ 564,50000</t>
  </si>
  <si>
    <t>DIVIDENDO $ 0,25527</t>
  </si>
  <si>
    <t>DIVIDENDO PROV $ 0,0210507</t>
  </si>
  <si>
    <t>DIVIDENDO PROV US$ 0,01548917</t>
  </si>
  <si>
    <t>DIVIDENDO $ 0,92712807</t>
  </si>
  <si>
    <t>DIVIDENDO PROV 133 $ 150</t>
  </si>
  <si>
    <t>DIVIDENDO PROV $ 49,632302996453500</t>
  </si>
  <si>
    <t>DIVIDENDO PROV $ 10,123471234748100</t>
  </si>
  <si>
    <t>DIVIDENDO PROV $ 59,04090773091130</t>
  </si>
  <si>
    <t>DIVIDENDO PROV US$ 0,03629429</t>
  </si>
  <si>
    <t>DIVIDENDO PROV $ 213,027678</t>
  </si>
  <si>
    <t>DIVIDENDO PROV $ 216,042586</t>
  </si>
  <si>
    <t>DIVIDENDO PROV $ 213,930597</t>
  </si>
  <si>
    <t>DIVIDENDO PROV $ 9,28187254958529</t>
  </si>
  <si>
    <t>DIVIDENDO PROV EURO 0,001933872288822090</t>
  </si>
  <si>
    <t>DIVIDENDO PROV EURO 0,001932778500202130</t>
  </si>
  <si>
    <t>DIVIDENDO PROV $ 1,7710022</t>
  </si>
  <si>
    <t>DIVIDENDO PROV EURO 0,037906715428488300</t>
  </si>
  <si>
    <t>DIVIDENDO PROV $ 9,08704540291947</t>
  </si>
  <si>
    <t>DIVIDENDO EVEN US$ 0,03675</t>
  </si>
  <si>
    <t>DIVIDENDO US$ 0,258271</t>
  </si>
  <si>
    <t>DIVIDENDO US$ 0,237461</t>
  </si>
  <si>
    <t>DIVIDENDO US$ 0,331924</t>
  </si>
  <si>
    <t>DIVIDENDO US$ 0,357155</t>
  </si>
  <si>
    <t>DIVIDENDO US$ 0,972733</t>
  </si>
  <si>
    <t>EWT</t>
  </si>
  <si>
    <t>DIVIDENDO US$ 1,291395</t>
  </si>
  <si>
    <t>DIVIDENDO US$ 0,473101</t>
  </si>
  <si>
    <t>DIVIDENDO US$ 0,450366</t>
  </si>
  <si>
    <t>DIVIDENDO US$ 0,077633</t>
  </si>
  <si>
    <t>DIVIDENDO US$ 0,603725</t>
  </si>
  <si>
    <t>DIVIDENDO US$ 0,587372</t>
  </si>
  <si>
    <t>DIVIDENDO US$ 0,382981</t>
  </si>
  <si>
    <t>DIVIDENDO US$ 0,684328</t>
  </si>
  <si>
    <t>DIVIDENDO US$ 0,68587</t>
  </si>
  <si>
    <t>DIVIDENDO US$ 0,49121</t>
  </si>
  <si>
    <t>DIVIDENDO US$ 0,694495</t>
  </si>
  <si>
    <t>DIVIDENDO US$ 0,012421</t>
  </si>
  <si>
    <t>DIVIDENDO US$ 0,171721</t>
  </si>
  <si>
    <t>DIVIDENDO US$ 0,16</t>
  </si>
  <si>
    <t>DIVIDENDO US$ 0,147242</t>
  </si>
  <si>
    <t>DIVIDENDO US$ 0,518894</t>
  </si>
  <si>
    <t>DIVIDENDO US$ 1,181297</t>
  </si>
  <si>
    <t>DIVIDENDO US$ 0,182878</t>
  </si>
  <si>
    <t>DIVIDENDO US$ 0,546611</t>
  </si>
  <si>
    <t>DIVIDENDO US$ 0,098701</t>
  </si>
  <si>
    <t>DIVIDENDO US$ 0,072448</t>
  </si>
  <si>
    <t>DIVIDENDO US$ 0,763122</t>
  </si>
  <si>
    <t>DIVIDENDO US$ 0,411369</t>
  </si>
  <si>
    <t>DIVIDENDO US$ 0,163202</t>
  </si>
  <si>
    <t>DIVIDENDO US$ 0,02262</t>
  </si>
  <si>
    <t>DIVIDENDO US$ 0,130317</t>
  </si>
  <si>
    <t>DIVIDENDO US$ 0,385347</t>
  </si>
  <si>
    <t>DIVIDENDO US$ 0,200441</t>
  </si>
  <si>
    <t>DIVIDENDO US$ 0,219264</t>
  </si>
  <si>
    <t>DIVIDENDO US$ 0,13762</t>
  </si>
  <si>
    <t>DIVIDENDO US$ 0,249288</t>
  </si>
  <si>
    <t>DIVIDENDO US$ 0,683566</t>
  </si>
  <si>
    <t>DIVIDENDO US$ 0,347153</t>
  </si>
  <si>
    <t>DIVIDENDO US$ 0,630268</t>
  </si>
  <si>
    <t>EWY</t>
  </si>
  <si>
    <t>DIVIDENDO US$ 0,276263</t>
  </si>
  <si>
    <t>DIVIDENDO US$ 0,077077</t>
  </si>
  <si>
    <t>DIVIDENDO US$ 1,771158</t>
  </si>
  <si>
    <t>DIVIDENDO US$ 0,623006</t>
  </si>
  <si>
    <t>DIVIDENDO US$ 0,077486</t>
  </si>
  <si>
    <t>DIVIDENDO US$ 0,78148</t>
  </si>
  <si>
    <t>DIVIDENDO US$ 1,610222</t>
  </si>
  <si>
    <t>DIVIDENDO US$ 0,307006</t>
  </si>
  <si>
    <t>DIVIDENDO US$ 0,592476</t>
  </si>
  <si>
    <t>DIVIDENDO US$ 0,651793</t>
  </si>
  <si>
    <t>DIVIDENDO US$ 0,142689</t>
  </si>
  <si>
    <t>DIVIDENDO US$ 0,789849</t>
  </si>
  <si>
    <t>DIVIDENDO US$ 0,371318</t>
  </si>
  <si>
    <t>DIVIDENDO US$ 0,59574</t>
  </si>
  <si>
    <t>DIVIDENDO US$ 0,374225</t>
  </si>
  <si>
    <t>DIVIDENDO US$ 0,279434</t>
  </si>
  <si>
    <t>DIVIDENDO US$ 0,347825</t>
  </si>
  <si>
    <t>DIVIDENDO US$ 0,190123</t>
  </si>
  <si>
    <t>DIVIDENDO US$ 0,419269</t>
  </si>
  <si>
    <t>DIVIDENDO US$ 0,601375</t>
  </si>
  <si>
    <t>DIVIDENDO US$ 0,210637</t>
  </si>
  <si>
    <t>DIVIDENDO US$ 0,647657</t>
  </si>
  <si>
    <t>DIVIDENDO US$ 0,604017</t>
  </si>
  <si>
    <t>DIVIDENDO US$ 0,436021</t>
  </si>
  <si>
    <t>DIVIDENDO US$ 0,595771</t>
  </si>
  <si>
    <t>DIVIDENDO US$ 0,827414</t>
  </si>
  <si>
    <t>DIVIDENDO US$ 0,274533</t>
  </si>
  <si>
    <t>DIVIDENDO US$ 0,259153</t>
  </si>
  <si>
    <t>DIVIDENDO US$ 0,587215</t>
  </si>
  <si>
    <t>DIVIDENDO US$ 0,077794</t>
  </si>
  <si>
    <t>DIVIDENDO US$ 0,140593</t>
  </si>
  <si>
    <t>DIVIDENDO US$ 0,077836</t>
  </si>
  <si>
    <t>DIVIDENDO US$ 0,229442</t>
  </si>
  <si>
    <t>DIVIDENDO US$ 0,309818</t>
  </si>
  <si>
    <t>DIVIDENDO US$ 0,684418</t>
  </si>
  <si>
    <t>DIVIDENDO US$ 0,487746</t>
  </si>
  <si>
    <t>DIVIDENDO US$ 0,407823</t>
  </si>
  <si>
    <t>DIVIDENDO US$ 0,302289</t>
  </si>
  <si>
    <t>DIVIDENDO US$ 0,390011</t>
  </si>
  <si>
    <t>DIVIDENDO US$ 0,535135</t>
  </si>
  <si>
    <t>DIVIDENDO US$ 0,829729</t>
  </si>
  <si>
    <t>DIVIDENDO US$ 0,942215</t>
  </si>
  <si>
    <t>DIVIDENDO US$ 0,791036</t>
  </si>
  <si>
    <t>DIVIDENDO US$ 0,272722</t>
  </si>
  <si>
    <t>DIVIDENDO US$ 0,342088</t>
  </si>
  <si>
    <t>DIVIDENDO US$ 0,227552</t>
  </si>
  <si>
    <t>DIVIDENDO US$ 0,400225</t>
  </si>
  <si>
    <t>DIVIDENDO US$ 0,723499</t>
  </si>
  <si>
    <t>DIVIDENDO PROV 0 US$ 0,659629</t>
  </si>
  <si>
    <t>DIVIDENDO US$ 0,204079</t>
  </si>
  <si>
    <t>DIVIDENDO US$ 0,247703</t>
  </si>
  <si>
    <t>DIVIDENDO  US$ 0,031623</t>
  </si>
  <si>
    <t>DIVIDENDO US$ 0,065481</t>
  </si>
  <si>
    <t>DIVIDENDO US$ 0,923235</t>
  </si>
  <si>
    <t>DIVIDENDO US$ 0,071126</t>
  </si>
  <si>
    <t>DIVIDENDO US$ 0,758646</t>
  </si>
  <si>
    <t>DIVIDENDO US$ 0,757042</t>
  </si>
  <si>
    <t>DIVIDENDO US$ 0,104044</t>
  </si>
  <si>
    <t>DIVIDENDO PROV $ 291</t>
  </si>
  <si>
    <t>DIVIDENDO US$ 0,782228</t>
  </si>
  <si>
    <t>DIVIDENDO $ 0,68593636</t>
  </si>
  <si>
    <t>DIVIDENDO PROV US$ 0,265780017</t>
  </si>
  <si>
    <t>CFI-LVPDLE</t>
  </si>
  <si>
    <t>DIVIDENDO PROV US$ 0,264605141</t>
  </si>
  <si>
    <t>CFI-LVPDUE</t>
  </si>
  <si>
    <t>DIVIDENDO PROV $ 236</t>
  </si>
  <si>
    <t>DIVIDENDO $ 757,31875</t>
  </si>
  <si>
    <t>DIVIDENDO  $ 0,32318</t>
  </si>
  <si>
    <t>DIVIDENDO $ 1,244846</t>
  </si>
  <si>
    <t>DIVIDENDO PROV 263 $ 102</t>
  </si>
  <si>
    <t>DIVIDENDO PROV 152 $ 13,42</t>
  </si>
  <si>
    <t>DIVIDENDO PROV 34 $ 30</t>
  </si>
  <si>
    <t>DIVIDENDO PROV 40 $ 7,32491806129279</t>
  </si>
  <si>
    <t>DIVIDENDO EVEN 66 $ 27,22</t>
  </si>
  <si>
    <t>DIVIDENDO US$ 0,475</t>
  </si>
  <si>
    <t>DIVIDENDO US$ 1,5</t>
  </si>
  <si>
    <t>DIVIDENDO PROV US$ 0,0593030827</t>
  </si>
  <si>
    <t>DIVIDENDO $ 2,37103833</t>
  </si>
  <si>
    <t>DIVIDENDO PROV $ 0,53102</t>
  </si>
  <si>
    <t>DIVIDENDO $ 2,03906468</t>
  </si>
  <si>
    <t>DIVIDENDO PROV 229 $ 35</t>
  </si>
  <si>
    <t>DIVIDENDO PROV 55 US$ 0,00463</t>
  </si>
  <si>
    <t>DIVIDENDO PROV US$ 1,29</t>
  </si>
  <si>
    <t>DIVIDENDO US$ 0,41</t>
  </si>
  <si>
    <t>DIVIDENDO $ 1,14740879</t>
  </si>
  <si>
    <t>DIVIDENDO DEF $ 1720,52208</t>
  </si>
  <si>
    <t>DIVIDENDO $ 0,62079</t>
  </si>
  <si>
    <t>DIVIDENDO $ 1,62683126331171</t>
  </si>
  <si>
    <t>CFMCHAX-E</t>
  </si>
  <si>
    <t>DIVIDENDO $ 2,25925663046587</t>
  </si>
  <si>
    <t>CFMCHAG-E</t>
  </si>
  <si>
    <t>DIVIDENDO $ 2,39023931667042</t>
  </si>
  <si>
    <t>CFMCHAI-E</t>
  </si>
  <si>
    <t>DIVIDENDO $ 2,4455312</t>
  </si>
  <si>
    <t>DIVIDENDO PROV 50 US$ 0,000394631</t>
  </si>
  <si>
    <t>DIVIDENDO PROV 70 $ 10,59</t>
  </si>
  <si>
    <t>DIVIDENDO PROV 50 US$ 0,000358755</t>
  </si>
  <si>
    <t>DIVIDENDO US$ 1,47</t>
  </si>
  <si>
    <t>DIVIDENDO US$ 10</t>
  </si>
  <si>
    <t>DIVIDENDO PROV $ 2850,68688</t>
  </si>
  <si>
    <t>DIVIDENDO $ 12,61232</t>
  </si>
  <si>
    <t>DIVIDENDO PROV $ 1,02783</t>
  </si>
  <si>
    <t>DIVIDENDO PROV $ 206,748191</t>
  </si>
  <si>
    <t>DIVIDENDO PROV $ 224,250973</t>
  </si>
  <si>
    <t>DIVIDENDO $ 1,7743639</t>
  </si>
  <si>
    <t>DIVIDENDO $ 4,07185561</t>
  </si>
  <si>
    <t>DIVIDENDO PROV US$ 0,09290387</t>
  </si>
  <si>
    <t>DIVIDENDO PROV EURO 0,01100353285191340</t>
  </si>
  <si>
    <t>DIVIDENDO PROV US$ 0,01711354196213650</t>
  </si>
  <si>
    <t>DIVIDENDO EVEN 119 US$ 0,0231884</t>
  </si>
  <si>
    <t>EMIS PAGO 0,1491375591205519 X 1 $ 145</t>
  </si>
  <si>
    <t>BLUMAR</t>
  </si>
  <si>
    <t>DIVIDENDO US$ 1,6</t>
  </si>
  <si>
    <t>DIVIDENDO PROV US$ 0,05776817</t>
  </si>
  <si>
    <t>DIVIDENDO PROV 0 $ 340</t>
  </si>
  <si>
    <t>CFIFTRPE-A</t>
  </si>
  <si>
    <t>DIVIDENDO PROV $ 0,1168584</t>
  </si>
  <si>
    <t>DIVIDENDO PROV 115 $ 100</t>
  </si>
  <si>
    <t>DIVIDENDO EVEN 116 $ 179</t>
  </si>
  <si>
    <t>DIVIDENDO PROV $ 9,119769466</t>
  </si>
  <si>
    <t>DIVIDENDO PROV 62 US$ 0,005598</t>
  </si>
  <si>
    <t>DIVIDENDO US$ 0,1213</t>
  </si>
  <si>
    <t>DIVIDENDO US$ 0,032872</t>
  </si>
  <si>
    <t>DIVIDENDO US$ 0,006705</t>
  </si>
  <si>
    <t>SHV</t>
  </si>
  <si>
    <t>DIVIDENDO US$ 0,155396</t>
  </si>
  <si>
    <t>DIVIDENDO US$ 0,132895</t>
  </si>
  <si>
    <t>DIVIDENDO US$ 0,0727</t>
  </si>
  <si>
    <t>DIVIDENDO US$ 0,341413</t>
  </si>
  <si>
    <t>DIVIDENDO US$ 0,276027</t>
  </si>
  <si>
    <t>DIVIDENDO PROV $ 2,767293011</t>
  </si>
  <si>
    <t>DIVIDENDO US$ 1,224617</t>
  </si>
  <si>
    <t>DIVIDENDO US$ 0,788996</t>
  </si>
  <si>
    <t>DIVIDENDO US$ 0,145146</t>
  </si>
  <si>
    <t>DIVIDENDO US$ 0,163003</t>
  </si>
  <si>
    <t>DIVIDENDO US$ 0,190397</t>
  </si>
  <si>
    <t>DIVIDENDO US$ 0,007673</t>
  </si>
  <si>
    <t>DIVIDENDO US$ 0,089597</t>
  </si>
  <si>
    <t>DIVIDENDO PROV US$ 0,00099312</t>
  </si>
  <si>
    <t>DIVIDENDO US$ 0,395751</t>
  </si>
  <si>
    <t>DIVIDENDO PROV US$ 0,205967</t>
  </si>
  <si>
    <t>DIVIDENDO PROV $ 6390,9976</t>
  </si>
  <si>
    <t>DIVIDENDO US$ 0,079751</t>
  </si>
  <si>
    <t>DIVIDENDO US$ 0,090194</t>
  </si>
  <si>
    <t>DIVIDENDO US$ 0,021708</t>
  </si>
  <si>
    <t>DIVIDENDO PROV $ 1,643024012</t>
  </si>
  <si>
    <t>DIVIDENDO PROV  $ 1,994948413</t>
  </si>
  <si>
    <t>DIVIDENDO PROV $ 262,763213</t>
  </si>
  <si>
    <t>DIVIDENDO PROV $ 318,753349</t>
  </si>
  <si>
    <t>DIVIDENDO PROV US$ 0,0132233938</t>
  </si>
  <si>
    <t>DIVIDENDO PROV US$ 2,0660400899</t>
  </si>
  <si>
    <t>DIVIDENDO PROV 119 $ 45</t>
  </si>
  <si>
    <t>DIVIDENDO PROV US$ 0,0153895690</t>
  </si>
  <si>
    <t>DIVIDENDO PROV US$ 0,0047719364</t>
  </si>
  <si>
    <t>DIVIDENDO PROV 97 US$ 0,003157</t>
  </si>
  <si>
    <t>DIVIDENDO US$ 0,38</t>
  </si>
  <si>
    <t>DIVIDENDO US$ 0,33</t>
  </si>
  <si>
    <t>DIVIDENDO  US$ 0,32</t>
  </si>
  <si>
    <t>DIVIDENDO PROV EURO 0,00070759</t>
  </si>
  <si>
    <t>DIVIDENDO PROV US$ 0,01758437</t>
  </si>
  <si>
    <t>DIVIDENDO PROV $ 1834,68264</t>
  </si>
  <si>
    <t>DIVIDENDO PROV 0 $ 0,9044483</t>
  </si>
  <si>
    <t>DIVIDENDO $ 0,5282</t>
  </si>
  <si>
    <t>DIVIDENDO PROV US$ 0,00074835</t>
  </si>
  <si>
    <t>DIVIDENDO PROV  $ 200</t>
  </si>
  <si>
    <t>DIVIDENDO PROV $ 2,02029209</t>
  </si>
  <si>
    <t>DIVIDENDO PROV 71 $ 3</t>
  </si>
  <si>
    <t>DIVIDENDO DEF 62 $ 27,145</t>
  </si>
  <si>
    <t>DIVIDENDO PROV US$ 0,06323106251</t>
  </si>
  <si>
    <t>DIVIDENDO EVEN 8 $ 19</t>
  </si>
  <si>
    <t>DIVIDENDO PROV $ 2,06751528</t>
  </si>
  <si>
    <t>DIVIDENDO PROV $ 0,17037364333976</t>
  </si>
  <si>
    <t>DIVIDENDO $ 1,19133</t>
  </si>
  <si>
    <t>DIVIDENDO $ 1,7980261</t>
  </si>
  <si>
    <t>DIVIDENDO PROV $ 0,18032499705615</t>
  </si>
  <si>
    <t>DIVIDENDO PROV $ 4,65177237</t>
  </si>
  <si>
    <t>DIVIDENDO PROV $ 0,12268155200955</t>
  </si>
  <si>
    <t>DIVIDENDO EVEN $ 0,87891310</t>
  </si>
  <si>
    <t>DIVIDENDO PROV 32 $ 70000</t>
  </si>
  <si>
    <t>DIVIDENDO PROV 114 US$ 0,112873171</t>
  </si>
  <si>
    <t>DIVIDENDO PROV $ 102,1463605185450</t>
  </si>
  <si>
    <t>DIVIDENDO PROV $ 103,3158354868160</t>
  </si>
  <si>
    <t>DIVIDENDO PROV $ 7,5922962024510</t>
  </si>
  <si>
    <t>DIVIDENDO PROV $ 3,20886467344870</t>
  </si>
  <si>
    <t>DIVIDENDO PROV $ 0,02284819794418430</t>
  </si>
  <si>
    <t>DIVIDENDO PROV $ 7,5172107280470</t>
  </si>
  <si>
    <t>DIVIDENDO PROV $ 7,6871610836810</t>
  </si>
  <si>
    <t>DIVIDENDO $ 0,50430895</t>
  </si>
  <si>
    <t>DIVIDENDO PROV $ 6,814409434541520</t>
  </si>
  <si>
    <t>DIVIDENDO PROV $ 0,46146285620802</t>
  </si>
  <si>
    <t>DIVIDENDO $ 0,19</t>
  </si>
  <si>
    <t>DIVIDENDO PROV $ 0,67833325707314</t>
  </si>
  <si>
    <t>DIVIDENDO PROV $ 0,64085522128308</t>
  </si>
  <si>
    <t>DIVIDENDO PROV 100 $ 9</t>
  </si>
  <si>
    <t>DIVIDENDO PROV 101 $ 7</t>
  </si>
  <si>
    <t>DIVIDENDO $ 0,74564177</t>
  </si>
  <si>
    <t>DIVIDENDO PROV $ 28,6</t>
  </si>
  <si>
    <t>DIVIDENDO PROV $ 26</t>
  </si>
  <si>
    <t>DIVIDENDO PROV $ 5,833333333</t>
  </si>
  <si>
    <t>DIVIDENDO PROV 102 $ 0,4</t>
  </si>
  <si>
    <t>DIVIDENDO PROV US$ 0,0069272020</t>
  </si>
  <si>
    <t>DIVIDENDO PROV $ 84,744864990837</t>
  </si>
  <si>
    <t>DIVIDENDO PROV US$ 0,0071378597</t>
  </si>
  <si>
    <t>DIVIDENDO PROV EURO 0,0078853511</t>
  </si>
  <si>
    <t>DIVIDENDO PROV $ 88,3188476372545</t>
  </si>
  <si>
    <t>DIVIDENDO PROV US$ 0,00691185734342891</t>
  </si>
  <si>
    <t>DIVIDENDO PROV US$ 0,005490706351166020</t>
  </si>
  <si>
    <t>DIVIDENDO PROV US$ 0,005314431430545660</t>
  </si>
  <si>
    <t>DIVIDENDO PROV $ 58,66012105351260</t>
  </si>
  <si>
    <t>DIVIDENDO PROV US$ 0,006815347135928870</t>
  </si>
  <si>
    <t>DIVIDENDO PROV US$ 0,00288150261322</t>
  </si>
  <si>
    <t>CFILVEL2-E</t>
  </si>
  <si>
    <t>DIVIDENDO PROV US$ 0,003329314754424</t>
  </si>
  <si>
    <t>CFIDAP2L-E</t>
  </si>
  <si>
    <t>DIVIDENDO PROV US$ 0,01898477502056320</t>
  </si>
  <si>
    <t>DIVIDENDO PROV US$ 0,005520352835588860</t>
  </si>
  <si>
    <t>DIVIDENDO EVEN $ 594,6588</t>
  </si>
  <si>
    <t>SIXTERRA</t>
  </si>
  <si>
    <t>DIVIDENDO PROV US$ 0,006898602240587330</t>
  </si>
  <si>
    <t>DIVIDENDO PROV US$ 0,01774284983540910</t>
  </si>
  <si>
    <t>EMIS P. 0,00755493492747875 X1 $ 205,301</t>
  </si>
  <si>
    <t>EMIS PAGO 0,0129414654938865 X1 $ 256,5</t>
  </si>
  <si>
    <t>DIVIDENDO PROV $ 304,02787903</t>
  </si>
  <si>
    <t>CFIMIDMA-E</t>
  </si>
  <si>
    <t>DIVIDENDO PROV US$ 0,0131025755</t>
  </si>
  <si>
    <t>DIVIDENDO US$ 0,7907</t>
  </si>
  <si>
    <t>DIVIDENDO PROV US$ 0,0118330147</t>
  </si>
  <si>
    <t>DIVIDENDO PROV US$ 0,0248</t>
  </si>
  <si>
    <t>EMIS PAGO 0,3384070437460590 X 1 $ 85,5</t>
  </si>
  <si>
    <t>POTASIOS-B</t>
  </si>
  <si>
    <t>EMIS PAGO 0,2427308185932210 X 1 $ 79,2</t>
  </si>
  <si>
    <t>POTASIOS-A</t>
  </si>
  <si>
    <t>DIVIDENDO PROV $ 172,4655328</t>
  </si>
  <si>
    <t>DIVIDENDO PROV $ 243,2849432</t>
  </si>
  <si>
    <t>EMIS PAGO 0,238634009273953 X 1 $ 0,666</t>
  </si>
  <si>
    <t>NITRATOS</t>
  </si>
  <si>
    <t>EMIS PAGO 0,0688734618565269 X 1 $ 1,67</t>
  </si>
  <si>
    <t>DIVIDENDO US$ 0,205</t>
  </si>
  <si>
    <t>DIVIDENDO PROV EURO 0,0292947377</t>
  </si>
  <si>
    <t>CFIPE15A-E</t>
  </si>
  <si>
    <t>DIVIDENDO PROV EURO 0,0450175678</t>
  </si>
  <si>
    <t>DIVIDENDO PROV $ 1,924768228</t>
  </si>
  <si>
    <t>DIVIDENDO PROV $ 4,947015741</t>
  </si>
  <si>
    <t>DIVIDENDO PROV $ 3,445800125</t>
  </si>
  <si>
    <t>DIVIDENDO PROV 0 $ 435,47</t>
  </si>
  <si>
    <t>FIPNKP5</t>
  </si>
  <si>
    <t>EMIS PAGO 0,0622302780435555 X 1 $ 1,776</t>
  </si>
  <si>
    <t>NORTEGRAN</t>
  </si>
  <si>
    <t>DIVIDENDO PROV $ 0,1569765</t>
  </si>
  <si>
    <t>DIVIDENDO ADIC 85 $ 3</t>
  </si>
  <si>
    <t>DIVIDENDO PROV $ 5753,7027</t>
  </si>
  <si>
    <t>DIVIDENDO PROV $ 9,619917542</t>
  </si>
  <si>
    <t>DIVIDENDO PROV $ 9,69497642</t>
  </si>
  <si>
    <t>DIVIDENDO PROV $ 9,474639316</t>
  </si>
  <si>
    <t>DIVIDENDO PROV US$ 0,0042804152</t>
  </si>
  <si>
    <t>DIVIDENDO PROV EURO 0,0083162515</t>
  </si>
  <si>
    <t>DIVIDENDO US$ 0,1311</t>
  </si>
  <si>
    <t>DIVIDENDO US$ 0,317835</t>
  </si>
  <si>
    <t>DIVIDENDO US$ 0,038605</t>
  </si>
  <si>
    <t>DIVIDENDO US$ 0,007225</t>
  </si>
  <si>
    <t>DIVIDENDO US$ 0,0715</t>
  </si>
  <si>
    <t>DIVIDENDO US$ 0,35902</t>
  </si>
  <si>
    <t>DIVIDENDO US$ 0,282602</t>
  </si>
  <si>
    <t>DIVIDENDO US$ 0,190242</t>
  </si>
  <si>
    <t>DIVIDENDO US$ 0,087504</t>
  </si>
  <si>
    <t>DIVIDENDO US$ 0,169451</t>
  </si>
  <si>
    <t>DIVIDENDO US$ 0,150237</t>
  </si>
  <si>
    <t>DIVIDENDO US$ 0,395698</t>
  </si>
  <si>
    <t>DIVIDENDO US$ 0,192064</t>
  </si>
  <si>
    <t>DIVIDENDO US$ 0,091594</t>
  </si>
  <si>
    <t>DIVIDENDO US$ 0,075943</t>
  </si>
  <si>
    <t>DIVIDENDO US$ 0,02017</t>
  </si>
  <si>
    <t>DIVIDENDO EVEN 11 $ 5,48149</t>
  </si>
  <si>
    <t>DIVIDENDO PROV 68 $ 20</t>
  </si>
  <si>
    <t>DIVIDENDO PROV US$ 0,01559023</t>
  </si>
  <si>
    <t>DIVIDENDO PROV $ 433,221157432489</t>
  </si>
  <si>
    <t>DIVIDENDO PROV $ 433,2890533333330</t>
  </si>
  <si>
    <t>DIVIDENDO PROV $ 432,3944304188780</t>
  </si>
  <si>
    <t>DIVIDENDO PROV $ 431,8477497851920</t>
  </si>
  <si>
    <t>DIVIDENDO PROV US$ 0,01190839816957230</t>
  </si>
  <si>
    <t>CFILVSQS-E</t>
  </si>
  <si>
    <t>DIVIDENDO PROV US$ 0,01158828273006830</t>
  </si>
  <si>
    <t>CFILVSQR-E</t>
  </si>
  <si>
    <t>DIVIDENDO PROV US$ 0,0118980817792556</t>
  </si>
  <si>
    <t>CFILVSQI-E</t>
  </si>
  <si>
    <t>DIVIDENDO PROV US$ 0,0118981837288455</t>
  </si>
  <si>
    <t>CFILVSQF-E</t>
  </si>
  <si>
    <t>DIVIDENDO PROV EURO 0,0122302441644801</t>
  </si>
  <si>
    <t>DIVIDENDO PROV $ 6,491963</t>
  </si>
  <si>
    <t>DIVIDENDO EVEN 68 US$ 0,108695652</t>
  </si>
  <si>
    <t>PUERTO</t>
  </si>
  <si>
    <t>EMIS PAGO 0,070264116678 X 1 $ 199,88</t>
  </si>
  <si>
    <t>DIVIDENDO PROV $ 0,4588</t>
  </si>
  <si>
    <t>DIVIDENDO PROV $ 0,4123</t>
  </si>
  <si>
    <t>DIVIDENDO $ 487,16667</t>
  </si>
  <si>
    <t>DIVIDENDO $ 0,17</t>
  </si>
  <si>
    <t>DIVIDENDO PROV 0 $ 387,67</t>
  </si>
  <si>
    <t>FIPNKP3</t>
  </si>
  <si>
    <t>DIVIDENDO PROV 0 $ 429,62</t>
  </si>
  <si>
    <t>FIPNKP2</t>
  </si>
  <si>
    <t>DIVIDENDO $ 0,63601069</t>
  </si>
  <si>
    <t>DIVIDENDO PROV 132 $ 100</t>
  </si>
  <si>
    <t>DIVIDENDO US$ 0,52</t>
  </si>
  <si>
    <t>REMANENTE EP, 257207603 ACC A US$ 0,0241</t>
  </si>
  <si>
    <t>DIVIDENDO PROV $ 63,156669</t>
  </si>
  <si>
    <t>DIVIDENDO PROV $ 20,345577</t>
  </si>
  <si>
    <t>DIVIDENDO PROV $ 207,780279</t>
  </si>
  <si>
    <t>DIVIDENDO PROV $ 237,257024</t>
  </si>
  <si>
    <t>DIVIDENDO PROV $ 842</t>
  </si>
  <si>
    <t>DIVIDENDO PROV $ 246,513528</t>
  </si>
  <si>
    <t>DIVIDENDO PROV $ 80,201186</t>
  </si>
  <si>
    <t>DIVIDENDO PROV $ 239</t>
  </si>
  <si>
    <t>DIVIDENDO PROV 87 $ 25,2</t>
  </si>
  <si>
    <t>DIVIDENDO $ 280,50833</t>
  </si>
  <si>
    <t>DIVIDENDO PROV US$ 0,00366611</t>
  </si>
  <si>
    <t>DIVIDENDO PROV $ 0,25878642</t>
  </si>
  <si>
    <t>DIVIDENDO PROV $ 0,07057809</t>
  </si>
  <si>
    <t>DIVIDENDO PROV $ 99,979859</t>
  </si>
  <si>
    <t>DIVIDENDO $ 0,085</t>
  </si>
  <si>
    <t>DIVIDENDO PROV $ 99,999985</t>
  </si>
  <si>
    <t>DIVIDENDO PROV $ 0,0690321</t>
  </si>
  <si>
    <t>DIVIDENDO PROV $ 0,25311765</t>
  </si>
  <si>
    <t>DIVIDENDO PROV 262 $ 60</t>
  </si>
  <si>
    <t>DIVIDENDO PROV 54 $ 0,75</t>
  </si>
  <si>
    <t>DIVIDENDO EVEN 54 $ 2,75</t>
  </si>
  <si>
    <t>DIVIDENDO DEF $ 70,53989724440210</t>
  </si>
  <si>
    <t>DIVIDENDO PROV $ 6,5378317443837</t>
  </si>
  <si>
    <t>DIVIDENDO PROV US$ 0,00682222973914863</t>
  </si>
  <si>
    <t>DIVIDENDO PROV US$ 0,00483483354743936</t>
  </si>
  <si>
    <t>DIVIDENDO PROV US$ 0,00468147014723595</t>
  </si>
  <si>
    <t>DIVIDENDO PROV $ 0,031293569391397</t>
  </si>
  <si>
    <t>DIVIDENDO PROV $ 3,34081403622518</t>
  </si>
  <si>
    <t>DIVIDENDO PROV US$ 0,00265064016527</t>
  </si>
  <si>
    <t>DIVIDENDO PROV $ 71,3271557321197</t>
  </si>
  <si>
    <t>DIVIDENDO PROV US$ 0,00388857773257</t>
  </si>
  <si>
    <t>DIVIDENDO PROV US$ 0,0067300951150535</t>
  </si>
  <si>
    <t>DIVIDENDO PROV US$ 0,00486007719215494</t>
  </si>
  <si>
    <t>DIVIDENDO PROV $ 6,4757870265120</t>
  </si>
  <si>
    <t>DIVIDENDO PROV $ 6,6161849448603</t>
  </si>
  <si>
    <t>DIVIDENDO PROV US$ 0,006809611485523</t>
  </si>
  <si>
    <t>DIVIDENDO PROV 123 $ 6</t>
  </si>
  <si>
    <t>DIVIDENDO PROV 96 $ 48,82</t>
  </si>
  <si>
    <t>DIVIDENDO PROV 0 $ 16</t>
  </si>
  <si>
    <t>DIVIDENDO PROV US$ 0,01051</t>
  </si>
  <si>
    <t>DIVIDENDO PROV US$ 0,031878</t>
  </si>
  <si>
    <t>DIVIDENDO PROV US$ 0,031747</t>
  </si>
  <si>
    <t>DIVIDENDO PROV US$ 0,031921</t>
  </si>
  <si>
    <t>FIPNMSGR</t>
  </si>
  <si>
    <t>DIVIDENDO PROV 228 $ 35</t>
  </si>
  <si>
    <t>DIVIDENDO PROV $ 7,39237631446796</t>
  </si>
  <si>
    <t>DIVIDENDO PROV US$ 0,01002671</t>
  </si>
  <si>
    <t>DIVIDENDO EVEN 7 $ 254</t>
  </si>
  <si>
    <t>DIVIDENDO US$ 0,24</t>
  </si>
  <si>
    <t>DIVIDENDO PROV US$ 0,0301973185</t>
  </si>
  <si>
    <t>DIVIDENDO PROV US$ 0,0302013577</t>
  </si>
  <si>
    <t>DIVIDENDO PROV US$ 0,0279965315</t>
  </si>
  <si>
    <t>DIVIDENDO PROV US$ 0,0297569452</t>
  </si>
  <si>
    <t>DIVIDENDO PROV US$ 0,0291665576</t>
  </si>
  <si>
    <t>DIVIDENDO PROV $ 93,9137517968376</t>
  </si>
  <si>
    <t>DIVIDENDO DEF US$ 0,36</t>
  </si>
  <si>
    <t>DIVIDENDO PROV $ 94,15793159472250</t>
  </si>
  <si>
    <t>DIVIDENDO PROV $ 146,1122274921430</t>
  </si>
  <si>
    <t>DIVIDENDO PROV $ 116,6487825353490</t>
  </si>
  <si>
    <t>DIVIDENDO PROV US$ 0,0130406597315384</t>
  </si>
  <si>
    <t>DIVIDENDO DEF US$ 0,00737804056649251</t>
  </si>
  <si>
    <t>DIVIDENDO DEF $ 7,666666667</t>
  </si>
  <si>
    <t>DIVIDENDO PROV $ 2,88802354445414</t>
  </si>
  <si>
    <t>DIVIDENDO PROV $ 0,4330789</t>
  </si>
  <si>
    <t>DIVIDENDO PROV US$ 0,012923729218798</t>
  </si>
  <si>
    <t>DIVIDENDO DEF US$ 0,00731188434954567</t>
  </si>
  <si>
    <t>DIVIDENDO PROV US$ 0,0129251991558122</t>
  </si>
  <si>
    <t>DIVIDENDO DEF US$ 0,00731271592134206</t>
  </si>
  <si>
    <t>DIVIDENDO PROV 47 $ 24,7619</t>
  </si>
  <si>
    <t>DIVIDENDO PROV 47 $ 26</t>
  </si>
  <si>
    <t>DIVIDENDO PROV US$ 0,0084310226</t>
  </si>
  <si>
    <t>DIVIDENDO PROV US$ 1,3499043169</t>
  </si>
  <si>
    <t>DIVIDENDO PROV $ 143,4873430815740</t>
  </si>
  <si>
    <t>DIVIDENDO PROV US$ 0,0097673744</t>
  </si>
  <si>
    <t>DIVIDENDO DEF EURO 0,0034482019</t>
  </si>
  <si>
    <t>DIVIDENDO PROV $ 2657,641457</t>
  </si>
  <si>
    <t>DIVIDENDO  US$ 0,315</t>
  </si>
  <si>
    <t>DIVIDENDO PROV 0 US$ 7,300157</t>
  </si>
  <si>
    <t>CFIMRFAC-E</t>
  </si>
  <si>
    <t>DIVIDENDO PROV US$ 0,0117374</t>
  </si>
  <si>
    <t>DIVIDENDO ADIC 45 $ 13</t>
  </si>
  <si>
    <t>DIVIDENDO PROV EURO 0,00881408</t>
  </si>
  <si>
    <t>DIVIDENDO PROV $ 818</t>
  </si>
  <si>
    <t>DIVIDENDO PROV $ 9,843009764849990</t>
  </si>
  <si>
    <t>DIVIDENDO PROV US$ 0,0721520839</t>
  </si>
  <si>
    <t>DIVIDENDO PROV $ 131,23503617</t>
  </si>
  <si>
    <t>CFIBTGAB-E</t>
  </si>
  <si>
    <t>DIVIDENDO PROV 0 $ 8332,02</t>
  </si>
  <si>
    <t>FIPCAPPREF</t>
  </si>
  <si>
    <t>DIVIDENDO PROV US$ 1,1316699</t>
  </si>
  <si>
    <t>DIVIDENDO PROV US$ 1,139929</t>
  </si>
  <si>
    <t>CFIOREIE-E</t>
  </si>
  <si>
    <t>DIVIDENDO PROV US$ 1,1391756</t>
  </si>
  <si>
    <t>DIVIDENDO PROV US$ 0,00679553</t>
  </si>
  <si>
    <t>DIVIDENDO $ 1,45430959</t>
  </si>
  <si>
    <t>DIVIDENDO $ 0,3606236</t>
  </si>
  <si>
    <t>DIVIDENDO PROV $ 10,385474688</t>
  </si>
  <si>
    <t>DIVIDENDO $ 0,81</t>
  </si>
  <si>
    <t>DIVIDENDO $ 3,04159911</t>
  </si>
  <si>
    <t>DIVIDENDO ADIC 72 $ 297,94515</t>
  </si>
  <si>
    <t>DIVIDENDO EVEN 72 $ 297,94515</t>
  </si>
  <si>
    <t>DIVIDENDO US$ 0,1098</t>
  </si>
  <si>
    <t>DIVIDENDO US$ 0,012899</t>
  </si>
  <si>
    <t>DIVIDENDO US$ 0,040048</t>
  </si>
  <si>
    <t>DIVIDENDO US$ 0,417275</t>
  </si>
  <si>
    <t>DIVIDENDO US$ 0,61</t>
  </si>
  <si>
    <t>DIVIDENDO US$ 0,2493</t>
  </si>
  <si>
    <t>DIVIDENDO US$ 0,0753</t>
  </si>
  <si>
    <t>DIVIDENDO US$ 0,357399</t>
  </si>
  <si>
    <t>DIVIDENDO PROV US$ 0,1762</t>
  </si>
  <si>
    <t>DIVIDENDO US$ 0,294478</t>
  </si>
  <si>
    <t>DIVIDENDO US$ 0,16906</t>
  </si>
  <si>
    <t>DIVIDENDO US$ 0,158859</t>
  </si>
  <si>
    <t>DIVIDENDO US$ 0,194083</t>
  </si>
  <si>
    <t>DIVIDENDO US$ 0,091981</t>
  </si>
  <si>
    <t>DIVIDENDO US$ 0,366048</t>
  </si>
  <si>
    <t>DIVIDENDO US$ 0,201694</t>
  </si>
  <si>
    <t>DIVIDENDO PROV $ 8429,5422</t>
  </si>
  <si>
    <t>DIVIDENDO US$ 0,079256</t>
  </si>
  <si>
    <t>DIVIDENDO US$ 0,09527</t>
  </si>
  <si>
    <t>DIVIDENDO PROV US$ 0,0039171522313</t>
  </si>
  <si>
    <t>CFIBPR5A-E</t>
  </si>
  <si>
    <t>DIVIDENDO PROV US$ 0,0041947456965</t>
  </si>
  <si>
    <t>CFIBPR5I-E</t>
  </si>
  <si>
    <t>EMIS PAGO 0,4386442558 X 1 $ 22517,663</t>
  </si>
  <si>
    <t>DIVIDENDO PROV US$ 0,732151473</t>
  </si>
  <si>
    <t>DIVIDENDO PROV US$ 0,01182866</t>
  </si>
  <si>
    <t>DIVIDENDO PROV US$ 0,01379738</t>
  </si>
  <si>
    <t>DIVIDENDO PROV US$ 0,02111579</t>
  </si>
  <si>
    <t>DIVIDENDO PROV US$ 0,01836751</t>
  </si>
  <si>
    <t>DIVIDENDO PROV US$ 0,0066767834</t>
  </si>
  <si>
    <t>DIVIDENDO PROV US$ 0,245</t>
  </si>
  <si>
    <t>DIVIDENDO US$ 0,91</t>
  </si>
  <si>
    <t>DIVIDENDO PROV US$ 0,0141125946</t>
  </si>
  <si>
    <t>DIVIDENDO PROV US$ 0,0141127358</t>
  </si>
  <si>
    <t>DIVIDENDO PROV US$ 0,0141127385</t>
  </si>
  <si>
    <t>DIVIDENDO PROV US$ 0,97</t>
  </si>
  <si>
    <t>DIVIDENDO PROV $ 0,04261069</t>
  </si>
  <si>
    <t>DIVIDENDO $ 0,04</t>
  </si>
  <si>
    <t>DIVIDENDO $ 108,235</t>
  </si>
  <si>
    <t>DIVIDENDO PROV 0 $ 10073,96</t>
  </si>
  <si>
    <t>FIPNANTOF</t>
  </si>
  <si>
    <t>DIVIDENDO PROV $ 0,16149384</t>
  </si>
  <si>
    <t>DIVIDENDO PROV 348 US$ 0,23</t>
  </si>
  <si>
    <t>DIVIDENDO PROV 280 $ 4</t>
  </si>
  <si>
    <t>DIVIDENDO PROV US$ 0,0110874858</t>
  </si>
  <si>
    <t>DIVIDENDO PROV US$ 0,0110029388</t>
  </si>
  <si>
    <t>DIVIDENDO US$ 0,210994</t>
  </si>
  <si>
    <t>DIVIDENDO US$ 0,47945</t>
  </si>
  <si>
    <t>DIVIDENDO US$ 0,418489</t>
  </si>
  <si>
    <t>DIVIDENDO US$ 0,406714</t>
  </si>
  <si>
    <t>DIVIDENDO US$ 0,447564</t>
  </si>
  <si>
    <t>DIVIDENDO US$ 0,269569</t>
  </si>
  <si>
    <t>DIVIDENDO US$ 0,767338</t>
  </si>
  <si>
    <t>DIVIDENDO US$ 0,4261</t>
  </si>
  <si>
    <t>DIVIDENDO US$ 0,431761</t>
  </si>
  <si>
    <t>DIVIDENDO US$ 0,784257</t>
  </si>
  <si>
    <t>DIVIDENDO US$ 0,602945</t>
  </si>
  <si>
    <t>DIVIDENDO US$ 1,223391</t>
  </si>
  <si>
    <t>DIVIDENDO US$ 0,0511</t>
  </si>
  <si>
    <t>DIVIDENDO US$ 1,505804</t>
  </si>
  <si>
    <t>DIVIDENDO US$ 0,797294</t>
  </si>
  <si>
    <t>DIVIDENDO US$ 0,207023</t>
  </si>
  <si>
    <t>DIVIDENDO US$ 0,328341</t>
  </si>
  <si>
    <t>DIVIDENDO US$ 0,57741</t>
  </si>
  <si>
    <t>DIVIDENDO US$ 0,566445</t>
  </si>
  <si>
    <t>DIVIDENDO US$ 0,432848</t>
  </si>
  <si>
    <t>DIVIDENDO US$ 0,720017</t>
  </si>
  <si>
    <t>DIVIDENDO US$ 0,302625</t>
  </si>
  <si>
    <t>DIVIDENDO US$ 0,765123</t>
  </si>
  <si>
    <t>DIVIDENDO US$ 0,545928</t>
  </si>
  <si>
    <t>DIVIDENDO PROV US$ 0,68</t>
  </si>
  <si>
    <t>DIVIDENDO PROV US$ 0,0108342995</t>
  </si>
  <si>
    <t>DIVIDENDO PROV US$ 0,0111513503</t>
  </si>
  <si>
    <t>DIVIDENDO PROV $ 81,07850342297970</t>
  </si>
  <si>
    <t>DIVIDENDO PROV $ 81,98702125197670</t>
  </si>
  <si>
    <t>DIVIDENDO US$ 0,217326</t>
  </si>
  <si>
    <t>DIVIDENDO US$ 0,631632</t>
  </si>
  <si>
    <t>DIVIDENDO US$ 0,239494</t>
  </si>
  <si>
    <t>DIVIDENDO US$ 0,441564</t>
  </si>
  <si>
    <t>DIVIDENDO US$ 0,313415</t>
  </si>
  <si>
    <t>DIVIDENDO US$ 0,425929</t>
  </si>
  <si>
    <t>DIVIDENDO US$ 0,478745</t>
  </si>
  <si>
    <t>DIVIDENDO PROV US$ 0,00819374</t>
  </si>
  <si>
    <t>DIVIDENDO US$ 0,260527</t>
  </si>
  <si>
    <t>DIVIDENDO US$ 0,946339</t>
  </si>
  <si>
    <t>DIVIDENDO US$ 0,332387</t>
  </si>
  <si>
    <t>DIVIDENDO US$ 0,384075</t>
  </si>
  <si>
    <t>DIVIDENDO US$ 0,223468</t>
  </si>
  <si>
    <t>DIVIDENDO US$ 0,289041</t>
  </si>
  <si>
    <t>DIVIDENDO US$ 0,833103</t>
  </si>
  <si>
    <t>DIVIDENDO US$ 0,209084</t>
  </si>
  <si>
    <t>DIVIDENDO US$ 0,063201</t>
  </si>
  <si>
    <t>DIVIDENDO US$ 0,850765</t>
  </si>
  <si>
    <t>DIVIDENDO US$ 0,889252</t>
  </si>
  <si>
    <t>DIVIDENDO US$ 0,616779</t>
  </si>
  <si>
    <t>DIVIDENDO US$ 0,125032</t>
  </si>
  <si>
    <t>DIVIDENDO PROV US$ 0,006914362097511970</t>
  </si>
  <si>
    <t>DIVIDENDO PROV US$ 0,003950070303561990</t>
  </si>
  <si>
    <t>DIVIDENDO PROV $ 130</t>
  </si>
  <si>
    <t>DIVIDENDO PROV US$ 0,003826862912983040</t>
  </si>
  <si>
    <t>DIVIDENDO PROV $ 0,3820978760560</t>
  </si>
  <si>
    <t>DIVIDENDO PROV US$ 0,003969719230262330</t>
  </si>
  <si>
    <t>DIVIDENDO PROV $ 5,9326932555695</t>
  </si>
  <si>
    <t>DIVIDENDO PROV US$ 0,006825358178368910</t>
  </si>
  <si>
    <t>DIVIDENDO PROV 0 US$ 0,00235311553449</t>
  </si>
  <si>
    <t>DIVIDENDO PROV US$ 0,00386529060843</t>
  </si>
  <si>
    <t>DIVIDENDO PROV $ 5,8786864716506</t>
  </si>
  <si>
    <t>DIVIDENDO PROV $ 6,0008658667351</t>
  </si>
  <si>
    <t>DIVIDENDO PROV US$ 0,006902224284839820</t>
  </si>
  <si>
    <t>DIVIDENDO DEF $ 0,40468273493418</t>
  </si>
  <si>
    <t>DIVIDENDO PROV $ 3,591031022808550</t>
  </si>
  <si>
    <t>DIVIDENDO PROV $ 0,27513845392669</t>
  </si>
  <si>
    <t>DIVIDENDO PROV $ 0,0307897167604320</t>
  </si>
  <si>
    <t>DIVIDENDO PROV $ 151</t>
  </si>
  <si>
    <t>DIVIDENDO PROV $ 200</t>
  </si>
  <si>
    <t>DIVIDENDO PROV 151 $ 17,75</t>
  </si>
  <si>
    <t>DIVIDENDO PROV $ 5,052131517122990</t>
  </si>
  <si>
    <t>DIVIDENDO $ 0,0491592</t>
  </si>
  <si>
    <t>DIVIDENDO PROV 6 US$ 0,00243</t>
  </si>
  <si>
    <t>EMIS PAGO 0,096514 X 1 $ 45,451494</t>
  </si>
  <si>
    <t>DIVIDENDO  US$ 0,16</t>
  </si>
  <si>
    <t>DIVIDENDO PROV $ 39,45092857667180</t>
  </si>
  <si>
    <t>DIVIDENDO PROV $ 65,27903001322240</t>
  </si>
  <si>
    <t>DIVIDENDO PROV $ 13,88865378783630</t>
  </si>
  <si>
    <t>DIVIDENDO PROV $ 39,2205899650990</t>
  </si>
  <si>
    <t>DIVIDENDO PROV $ 39,53688338608920</t>
  </si>
  <si>
    <t>DIVIDENDO PROV $ 13,62395374916350</t>
  </si>
  <si>
    <t>DIVIDENDO PROV $ 7,902766086259520</t>
  </si>
  <si>
    <t>DIVIDENDO PROV US$ 0,0124962109</t>
  </si>
  <si>
    <t>DIVIDENDO PROV US$ 0,0190702397</t>
  </si>
  <si>
    <t>DIVIDENDO PROV 96 US$ 0,002265</t>
  </si>
  <si>
    <t>DIVIDENDO PROV US$ 0,01</t>
  </si>
  <si>
    <t>DIVIDENDO PROV US$ 1,63</t>
  </si>
  <si>
    <t>DIVIDENDO PROV US$ 0,00330748</t>
  </si>
  <si>
    <t>DIVIDENDO PROV US$ 0,01163</t>
  </si>
  <si>
    <t>DIVIDENDO PROV US$ 0,011506</t>
  </si>
  <si>
    <t>DIVIDENDO PROV US$ 0,012587444945577</t>
  </si>
  <si>
    <t>DIVIDENDO PROV US$ 0,012611145651556</t>
  </si>
  <si>
    <t>DIVIDENDO PROV 319 $ 20</t>
  </si>
  <si>
    <t>DIVIDENDO US$ 0,1245</t>
  </si>
  <si>
    <t>DIVIDENDO US$ 0,049132</t>
  </si>
  <si>
    <t>DIVIDENDO US$ 0,014143</t>
  </si>
  <si>
    <t>DIVIDENDO US$ 0,0736</t>
  </si>
  <si>
    <t>DIVIDENDO PROV US$ 1,6</t>
  </si>
  <si>
    <t>DIVIDENDO US$ 0,340694</t>
  </si>
  <si>
    <t>DIVIDENDO US$ 0,295152</t>
  </si>
  <si>
    <t>DIVIDENDO US$ 0,19759</t>
  </si>
  <si>
    <t>DIVIDENDO US$ 0,092668</t>
  </si>
  <si>
    <t>DIVIDENDO US$ 0,170114</t>
  </si>
  <si>
    <t>DIVIDENDO US$ 0,18292</t>
  </si>
  <si>
    <t>DIVIDENDO US$ 0,195222</t>
  </si>
  <si>
    <t>DIVIDENDO US$ 0,333448</t>
  </si>
  <si>
    <t>DIVIDENDO US$ 0,088008</t>
  </si>
  <si>
    <t>DIVIDENDO US$ 0,105575</t>
  </si>
  <si>
    <t>DIVIDENDO PROV US$ 0,01824303</t>
  </si>
  <si>
    <t>DIVIDENDO PROV $ 5212,1771</t>
  </si>
  <si>
    <t>DIVIDENDO PROV 0 $ 289</t>
  </si>
  <si>
    <t>DIVIDENDO PROV $ 1784,918705979360</t>
  </si>
  <si>
    <t>DIVIDENDO PROV $ 0,4696</t>
  </si>
  <si>
    <t>DIVIDENDO PROV $ 0,01982059</t>
  </si>
  <si>
    <t>DIVIDENDO $ 42,28</t>
  </si>
  <si>
    <t>DIVIDENDO $ 0,013</t>
  </si>
  <si>
    <t>DIVIDENDO  $ 0,19344926625876</t>
  </si>
  <si>
    <t>DIVIDENDO  $ 0,13135906841417</t>
  </si>
  <si>
    <t>DIVIDENDO PROV $ 0,18242469224138</t>
  </si>
  <si>
    <t>DIVIDENDO $ 0,0465923</t>
  </si>
  <si>
    <t>DIVIDENDO PROV $ 0,05160877</t>
  </si>
  <si>
    <t>DIVIDENDO PROV $ 1,22063</t>
  </si>
  <si>
    <t>DIVIDENDO PROV US$ 0,011204170</t>
  </si>
  <si>
    <t>DIVIDENDO PROV US$ 0,014574015</t>
  </si>
  <si>
    <t>DIVIDENDO PROV 0 US$ 0,008149603</t>
  </si>
  <si>
    <t>DIVIDENDO PROV US$ 0,0237037492</t>
  </si>
  <si>
    <t>DIVIDENDO PROV US$ 0,38</t>
  </si>
  <si>
    <t>DIVIDENDO US$ 0,3</t>
  </si>
  <si>
    <t>DIVIDENDO PROV US$ 1,1668664601</t>
  </si>
  <si>
    <t>DIVIDENDO PROV $ 712,86</t>
  </si>
  <si>
    <t>DIVIDENDO PROV US$ 0,0207077755</t>
  </si>
  <si>
    <t>DIVIDENDO DEF $ 0,4221</t>
  </si>
  <si>
    <t>DIVIDENDO DEF $ 0,2485</t>
  </si>
  <si>
    <t>DIVIDENDO DEF $ 0,4696</t>
  </si>
  <si>
    <t>DIVIDENDO $ 0,50469375</t>
  </si>
  <si>
    <t>DIVIDENDO $ 5,52950448</t>
  </si>
  <si>
    <t>DIVIDENDO $ 1641,90737</t>
  </si>
  <si>
    <t>DIVIDENDO PROV $ 145,318327870</t>
  </si>
  <si>
    <t>DIVIDENDO PROV $ 156,958027854</t>
  </si>
  <si>
    <t>DIVIDENDO $ 0,5</t>
  </si>
  <si>
    <t>DIVIDENDO $ 0,21</t>
  </si>
  <si>
    <t>DIVIDENDO  $ 0,4125454</t>
  </si>
  <si>
    <t>DIVIDENDO $ 0,72541071</t>
  </si>
  <si>
    <t>DIVIDENDO $ 1,73500711</t>
  </si>
  <si>
    <t>DIVIDENDO PROV 118 US$ 0,0096770521</t>
  </si>
  <si>
    <t>DIVIDENDO PROV $ 0,01697710334130870</t>
  </si>
  <si>
    <t>DIVIDENDO PROV $ 3,386211232936170</t>
  </si>
  <si>
    <t>DIVIDENDO PROV $ 7,5619565071956</t>
  </si>
  <si>
    <t>DIVIDENDO PROV $ 7,4147196714293</t>
  </si>
  <si>
    <t>DIVIDENDO PROV $ 7,4798191839665</t>
  </si>
  <si>
    <t>DIVIDENDO PROV US$ 0,006533126160767710</t>
  </si>
  <si>
    <t>DIVIDENDO PROV US$ 0,006464392191446030</t>
  </si>
  <si>
    <t>DIVIDENDO PROV US$ 0,00654391274863220</t>
  </si>
  <si>
    <t>DIVIDENDO PROV US$ 0,00163061948809</t>
  </si>
  <si>
    <t>DIVIDENDO PROV US$ 0,003868486156950820</t>
  </si>
  <si>
    <t>DIVIDENDO PROV US$ 0,003886645027742680</t>
  </si>
  <si>
    <t>DIVIDENDO PROV US$ 0,003750157040751390</t>
  </si>
  <si>
    <t>DIVIDENDO PROV $ 7,185328927432770</t>
  </si>
  <si>
    <t>DIVIDENDO PROV $ 103,1142631233850</t>
  </si>
  <si>
    <t>DIVIDENDO PROV $ 102,0034640432310</t>
  </si>
  <si>
    <t>DIVIDENDO PROV US$ 0,00345490154531</t>
  </si>
  <si>
    <t>DIVIDENDO PROV $ 20,36658265665260</t>
  </si>
  <si>
    <t>DIVIDENDO PROV 118 $ 45</t>
  </si>
  <si>
    <t>DIVIDENDO PROV 113 US$ 0,076388618</t>
  </si>
  <si>
    <t>DIVIDENDO PROV $ 2826</t>
  </si>
  <si>
    <t>DIVIDENDO PROV $ 74,45344206918890</t>
  </si>
  <si>
    <t>DIVIDENDO PROV $ 86,4927374771689</t>
  </si>
  <si>
    <t>DIVIDENDO PROV $ 53,5517801619093</t>
  </si>
  <si>
    <t>DIVIDENDO PROV $ 53,4514127181135</t>
  </si>
  <si>
    <t>DIVIDENDO PROV $ 116,524189362401</t>
  </si>
  <si>
    <t>DIVIDENDO PROV US$ 0,011585161</t>
  </si>
  <si>
    <t>DIVIDENDO EVEN 347 US$ 1,56</t>
  </si>
  <si>
    <t>DIVIDENDO PROV US$ 0,82</t>
  </si>
  <si>
    <t>DIVIDENDO PROV $ 4573,2353</t>
  </si>
  <si>
    <t>DIVIDENDO PROV $ 9,0656332859</t>
  </si>
  <si>
    <t>DIVIDENDO US$ 0,1532</t>
  </si>
  <si>
    <t>DIVIDENDO US$ 0,050443</t>
  </si>
  <si>
    <t>DIVIDENDO US$ 0,015857</t>
  </si>
  <si>
    <t>DIVIDENDO US$ 0,0774</t>
  </si>
  <si>
    <t>DIVIDENDO US$ 0,340536</t>
  </si>
  <si>
    <t>DIVIDENDO US$ 0,295401</t>
  </si>
  <si>
    <t>DIVIDENDO US$ 0,190311</t>
  </si>
  <si>
    <t>DIVIDENDO US$ 0,103391</t>
  </si>
  <si>
    <t>DIVIDENDO US$ 0,19014</t>
  </si>
  <si>
    <t>DIVIDENDO US$ 0,174252</t>
  </si>
  <si>
    <t>DIVIDENDO US$ 0,328077</t>
  </si>
  <si>
    <t>DIVIDENDO US$ 0,207367</t>
  </si>
  <si>
    <t>DIVIDENDO US$ 0,114974</t>
  </si>
  <si>
    <t>DIVIDENDO US$ 0,036985</t>
  </si>
  <si>
    <t>DIVIDENDO PROV $ 99,95352568</t>
  </si>
  <si>
    <t>DIVIDENDO PROV EURO 0,0133286621</t>
  </si>
  <si>
    <t>DIVIDENDO PROV US$ 0,0307584511</t>
  </si>
  <si>
    <t>DIVIDENDO PROV $ 820</t>
  </si>
  <si>
    <t>DIVIDENDO PROV US$ 0,0559943293</t>
  </si>
  <si>
    <t>DIVIDENDO PROV US$ 0,0568913102</t>
  </si>
  <si>
    <t>DIVIDENDO PROV US$ 0,0542092699</t>
  </si>
  <si>
    <t>DIVIDENDO PROV US$ 0,0575678171</t>
  </si>
  <si>
    <t>DIVIDENDO PROV US$ 0,0575603268</t>
  </si>
  <si>
    <t>DIVIDENDO PROV $ 0,4226</t>
  </si>
  <si>
    <t>DIVIDENDO DEF $ 0,4</t>
  </si>
  <si>
    <t>DIVIDENDO PROV 0 $ 425,27</t>
  </si>
  <si>
    <t>DIVIDENDO PROV 0 $ 1208,56</t>
  </si>
  <si>
    <t>DIVIDENDO PROV 0 $ 384,48</t>
  </si>
  <si>
    <t>DIVIDENDO PROV 0 $ 434,13</t>
  </si>
  <si>
    <t>DIVIDENDO PROV US$ 0,0333520091</t>
  </si>
  <si>
    <t>DIVIDENDO PROV US$ 0,0107862803</t>
  </si>
  <si>
    <t>DIVIDENDO PROV US$ 0,0102464616</t>
  </si>
  <si>
    <t>DIVIDENDO PROV US$ 0,0095407973</t>
  </si>
  <si>
    <t>DIVIDENDO PROV $ 248,9543998539</t>
  </si>
  <si>
    <t>CFIAMRRE-E</t>
  </si>
  <si>
    <t>DIVIDENDO PROV 0 $ 1135,85</t>
  </si>
  <si>
    <t>FIPDINSA</t>
  </si>
  <si>
    <t>DIVIDENDO PROV US$ 0,0281034102</t>
  </si>
  <si>
    <t>DIVIDENDO PROV US$ 0,0271</t>
  </si>
  <si>
    <t>DIVIDENDO PROV $ 282,858787</t>
  </si>
  <si>
    <t>DIVIDENDO PROV $ 223,078845</t>
  </si>
  <si>
    <t>DIVIDENDO PROV $ 155</t>
  </si>
  <si>
    <t>DIVIDENDO PROV $ 120,313658</t>
  </si>
  <si>
    <t>DIVIDENDO PROV $ 161,893575</t>
  </si>
  <si>
    <t>DIVIDENDO PROV $ 150,354256</t>
  </si>
  <si>
    <t>DIVIDENDO PROV $ 454</t>
  </si>
  <si>
    <t>DIVIDENDO PROV $ 265,835831</t>
  </si>
  <si>
    <t>DIVIDENDO PROV $ 99,99997813</t>
  </si>
  <si>
    <t>DIVIDENDO PROV US$ 1,1378223</t>
  </si>
  <si>
    <t>DIVIDENDO PROV US$ 1,1439832</t>
  </si>
  <si>
    <t>DIVIDENDO PROV US$ 1,1434217</t>
  </si>
  <si>
    <t>DIVIDENDO PROV $ 413,329640</t>
  </si>
  <si>
    <t>DIVIDENDO DEF $ 412,369738257760</t>
  </si>
  <si>
    <t>DIVIDENDO PROV $ 101,5750410736550</t>
  </si>
  <si>
    <t>DIVIDENDO PROV $ 102,6467164217480</t>
  </si>
  <si>
    <t>DIVIDENDO PROV $ 413,3296158931680</t>
  </si>
  <si>
    <t>DIVIDENDO PROV $ 6,0270811741797</t>
  </si>
  <si>
    <t>DIVIDENDO PROV US$ 3,4319601755</t>
  </si>
  <si>
    <t>DIVIDENDO PROV US$ 0,0037447549922509700</t>
  </si>
  <si>
    <t>DIVIDENDO PROV US$ 0,001533487936158990</t>
  </si>
  <si>
    <t>DIVIDENDO PROV US$ 0,001487367095729310</t>
  </si>
  <si>
    <t>DIVIDENDO PROV $ 724,358832603</t>
  </si>
  <si>
    <t>DIVIDENDO PROV $ 715,319004286</t>
  </si>
  <si>
    <t>DIVIDENDO PROV $ 412,84963161420</t>
  </si>
  <si>
    <t>DIVIDENDO PROV $ 0,5373</t>
  </si>
  <si>
    <t>DIVIDENDO PROV $ 0,378</t>
  </si>
  <si>
    <t>DIVIDENDO PROV US$ 0,0037015401199274200</t>
  </si>
  <si>
    <t>DIVIDENDO DEF US$ 0,000990483973399</t>
  </si>
  <si>
    <t>DIVIDENDO PROV US$ 0,00230274689857</t>
  </si>
  <si>
    <t>DIVIDENDO PROV US$ 0,001540322261248160</t>
  </si>
  <si>
    <t>DIVIDENDO PROV $ 5,9770364784266</t>
  </si>
  <si>
    <t>DIVIDENDO PROV $ 6,0901945352900</t>
  </si>
  <si>
    <t>DIVIDENDO PROV US$ 0,0037389227097428900</t>
  </si>
  <si>
    <t>DIVIDENDO PROV US$ 0,00969</t>
  </si>
  <si>
    <t>DIVIDENDO PROV US$ 0,010485</t>
  </si>
  <si>
    <t>DIVIDENDO PROV US$ 0,010531</t>
  </si>
  <si>
    <t>DIVIDENDO PROV US$ 0,010519</t>
  </si>
  <si>
    <t>DIVIDENDO PROV $ 56,63632787916930</t>
  </si>
  <si>
    <t>DIVIDENDO PROV $ 56,72682708199110</t>
  </si>
  <si>
    <t>DIVIDENDO PROV $ 73,86105539980510</t>
  </si>
  <si>
    <t>DIVIDENDO PROV $ 61,03534682964360</t>
  </si>
  <si>
    <t>DIVIDENDO PROV US$ 0,0137804842</t>
  </si>
  <si>
    <t>CFIFALPA-E</t>
  </si>
  <si>
    <t>DIVIDENDO PROV $ 3,436905644947860</t>
  </si>
  <si>
    <t>DIVIDENDO PROV $ 0,01848334491239880</t>
  </si>
  <si>
    <t>DIVIDENDO PROV 261 $ 60</t>
  </si>
  <si>
    <t>DIVIDENDO PROV $ 10,12311803655710</t>
  </si>
  <si>
    <t>DIVIDENDO PROV $ 11,460356642</t>
  </si>
  <si>
    <t>DIVIDENDO PROV 227 $ 35</t>
  </si>
  <si>
    <t>DIVIDENDO EVEN 7 $ 14</t>
  </si>
  <si>
    <t>DIVIDENDO PROV $ 145,433876805549</t>
  </si>
  <si>
    <t>DIVIDENDO PROV $ 169,489729981674</t>
  </si>
  <si>
    <t>DIVIDENDO PROV 0 $ 15,3</t>
  </si>
  <si>
    <t>DIVIDENDO PROV US$ 0,0109065</t>
  </si>
  <si>
    <t>DIVIDENDO US$ 0,285</t>
  </si>
  <si>
    <t>DIVIDENDO PROV $ 621,605797</t>
  </si>
  <si>
    <t>DIVIDENDO PROV $ 625,463765</t>
  </si>
  <si>
    <t>DIVIDENDO PROV $ 619,952152</t>
  </si>
  <si>
    <t>DIVIDENDO PROV EURO 20,47638298</t>
  </si>
  <si>
    <t>DIVIDENDO PROV EURO 20,47743918</t>
  </si>
  <si>
    <t>DIVIDENDO US$ 0,84</t>
  </si>
  <si>
    <t>DIVIDENDO PROV $ 9,686044330003620</t>
  </si>
  <si>
    <t>DIVIDENDO US$ 0,146147</t>
  </si>
  <si>
    <t>DIVIDENDO US$ 0,376805</t>
  </si>
  <si>
    <t>DIVIDENDO US$ 0,352085</t>
  </si>
  <si>
    <t>DIVIDENDO US$ 0,306522</t>
  </si>
  <si>
    <t>DIVIDENDO US$ 0,250101</t>
  </si>
  <si>
    <t>DIVIDENDO US$ 0,1473</t>
  </si>
  <si>
    <t>DIVIDENDO US$ 0,2523</t>
  </si>
  <si>
    <t>DIVIDENDO  US$ 0,060636</t>
  </si>
  <si>
    <t>DIVIDENDO US$ 0,068</t>
  </si>
  <si>
    <t>DIVIDENDO US$ 0,343428</t>
  </si>
  <si>
    <t>DIVIDENDO  US$ 0,310336</t>
  </si>
  <si>
    <t>DIVIDENDO  US$ 0,186683</t>
  </si>
  <si>
    <t>DIVIDENDO US$ 0,102132</t>
  </si>
  <si>
    <t>DIVIDENDO US$ 0,179764</t>
  </si>
  <si>
    <t>DIVIDENDO US$ 0,191656</t>
  </si>
  <si>
    <t>DIVIDENDO US$ 0,32974</t>
  </si>
  <si>
    <t>DIVIDENDO US$ 0,222865</t>
  </si>
  <si>
    <t>DIVIDENDO PROV $ 4186,6652</t>
  </si>
  <si>
    <t>DIVIDENDO  US$ 0,113623</t>
  </si>
  <si>
    <t>DIVIDENDO US$ 0,110052</t>
  </si>
  <si>
    <t>DIVIDENDO US$ 0,044189</t>
  </si>
  <si>
    <t>DIVIDENDO PROV US$ 0,01470033</t>
  </si>
  <si>
    <t>DIVIDENDO DEF US$ 0,00991434</t>
  </si>
  <si>
    <t>DIVIDENDO PROV US$ 0,01497581</t>
  </si>
  <si>
    <t>DIVIDENDO PROV US$ 0,01330472</t>
  </si>
  <si>
    <t>DIVIDENDO PROV US$ 0,0106163</t>
  </si>
  <si>
    <t>DIVIDENDO US$ 0,245</t>
  </si>
  <si>
    <t>DIVIDENDO PROV US$ 0,91</t>
  </si>
  <si>
    <t>DIVIDENDO US$ 0,1762</t>
  </si>
  <si>
    <t>DIVIDENDO DEF US$ 36,73893944724610</t>
  </si>
  <si>
    <t>CFIMBIGL-A</t>
  </si>
  <si>
    <t>DIVIDENDO US$ 1,25</t>
  </si>
  <si>
    <t>DIVIDENDO DEF US$ 42,92659907961660</t>
  </si>
  <si>
    <t>CFIMBILA-A</t>
  </si>
  <si>
    <t>DIVIDENDO DEF $ 289,579929</t>
  </si>
  <si>
    <t>CFIPINMOB2</t>
  </si>
  <si>
    <t>DIVIDENDO PROV EURO 294,3538584</t>
  </si>
  <si>
    <t>DIVIDENDO DEF US$ 0,363303057621380</t>
  </si>
  <si>
    <t>CFIMBIRFUS</t>
  </si>
  <si>
    <t>DIVIDENDO DEF US$ 61,38486231884060</t>
  </si>
  <si>
    <t>CFIMBILA-B</t>
  </si>
  <si>
    <t>DIVIDENDO DEF US$ 32,39482202709720</t>
  </si>
  <si>
    <t>CFIMBIGL-C</t>
  </si>
  <si>
    <t>DIVIDENDO DEF US$ 20,898426</t>
  </si>
  <si>
    <t>CFIMBIGL-B</t>
  </si>
  <si>
    <t>DIVIDENDO DEF $ 97,62466300010780</t>
  </si>
  <si>
    <t>CFIMBIDT-I</t>
  </si>
  <si>
    <t>DIVIDENDO DEF $ 100,5633961217030</t>
  </si>
  <si>
    <t>CFIMBIDT-B</t>
  </si>
  <si>
    <t>DIVIDENDO DEF $ 106,1196267446390</t>
  </si>
  <si>
    <t>CFIMBIDT-C</t>
  </si>
  <si>
    <t>DIVIDENDO DEF $ 98,69005360559280</t>
  </si>
  <si>
    <t>CFIMBIDT-A</t>
  </si>
  <si>
    <t>DIVIDENDO DEF $ 1202,297078274460</t>
  </si>
  <si>
    <t>DIVIDENDO DEF $ 166,0370455036030</t>
  </si>
  <si>
    <t>DIVIDENDO DEF $ 999,3189903588650</t>
  </si>
  <si>
    <t>DIVIDENDO DEF $ 166,0202953815040</t>
  </si>
  <si>
    <t>DIVIDENDO DEF $ 176,0542802066160</t>
  </si>
  <si>
    <t>DIVIDENDO DEF $ 8,6561770</t>
  </si>
  <si>
    <t>CFICCLAT-B</t>
  </si>
  <si>
    <t>DIVIDENDO DEF $ 8,95629422</t>
  </si>
  <si>
    <t>CFICCLAT-I</t>
  </si>
  <si>
    <t>DIVIDENDO PROV $ 129</t>
  </si>
  <si>
    <t>DIVIDENDO PROV $ 3,529449415432010</t>
  </si>
  <si>
    <t>DIVIDENDO PROV $ 0,106354305477421</t>
  </si>
  <si>
    <t>DIVIDENDO DEF $ 57,55669567120890</t>
  </si>
  <si>
    <t>DIVIDENDO DEF $ 59,39593115425210</t>
  </si>
  <si>
    <t>DIVIDENDO DEF $ 57,77856949900750</t>
  </si>
  <si>
    <t>DIVIDENDO DEF $ 57,46910271110</t>
  </si>
  <si>
    <t>DIVIDENDO DEF $ 59,73449082719840</t>
  </si>
  <si>
    <t>DIVIDENDO DEF US$ 36,79327171903860</t>
  </si>
  <si>
    <t>CFIMBIGAPV</t>
  </si>
  <si>
    <t>DIVIDENDO DEF US$ 43,0435623409670</t>
  </si>
  <si>
    <t>CFIMBILAPV</t>
  </si>
  <si>
    <t>DIVIDENDO DEF US$ 0,2624359879708290</t>
  </si>
  <si>
    <t>CFIMBIPE-A</t>
  </si>
  <si>
    <t>DIVIDENDO DEF $ 0,503930389357872</t>
  </si>
  <si>
    <t>DIVIDENDO DEF $ 0,5064697477663244</t>
  </si>
  <si>
    <t>DIVIDENDO DEF $ 0,502947146724288</t>
  </si>
  <si>
    <t>DIVIDENDO DEF US$ 0,01239651912779050</t>
  </si>
  <si>
    <t>DIVIDENDO PROV US$ 0,0122848526075480</t>
  </si>
  <si>
    <t>DIVIDENDO PROV US$ 0,01241371648259410</t>
  </si>
  <si>
    <t>DIVIDENDO PROV US$ 0,01517572805931920</t>
  </si>
  <si>
    <t>DIVIDENDO PROV US$ 0,0146744323318230</t>
  </si>
  <si>
    <t>DIVIDENDO DEF US$ 0,00945263800709</t>
  </si>
  <si>
    <t>DIVIDENDO PROV US$ 0,01511491624106120</t>
  </si>
  <si>
    <t>DIVIDENDO PROV $ 2,1756056831655</t>
  </si>
  <si>
    <t>DIVIDENDO PROV $ 2,1370583666142</t>
  </si>
  <si>
    <t>DIVIDENDO PROV $ 2,1541104349668</t>
  </si>
  <si>
    <t>DIVIDENDO DEF $ 0,381</t>
  </si>
  <si>
    <t>DIVIDENDO DEF $ 0,5211</t>
  </si>
  <si>
    <t>DIVIDENDO DEF $ 3561,882999</t>
  </si>
  <si>
    <t>DIVIDENDO PROV $ 3553,811608</t>
  </si>
  <si>
    <t>DIVIDENDO DEF $ 3538,202795</t>
  </si>
  <si>
    <t>DIVIDENDO DEF $ 0,423</t>
  </si>
  <si>
    <t>DIVIDENDO DEF $ 8,63646304</t>
  </si>
  <si>
    <t>CFICCLAT-D</t>
  </si>
  <si>
    <t>DIVIDENDO DEF US$ 0,0974666</t>
  </si>
  <si>
    <t>CFICCAEI-E</t>
  </si>
  <si>
    <t>DIVIDENDO DEF $ 284,1400153635300</t>
  </si>
  <si>
    <t>CFIBPDPI-E</t>
  </si>
  <si>
    <t>DIVIDENDO DEF $ 266,9756313340480</t>
  </si>
  <si>
    <t>CFIBPDPE-E</t>
  </si>
  <si>
    <t>DIVIDENDO DEF $ 267,4626990340520</t>
  </si>
  <si>
    <t>CFIBPDPF-E</t>
  </si>
  <si>
    <t>DIVIDENDO DEF $ 281,1959506102240</t>
  </si>
  <si>
    <t>CFIBPDPA-E</t>
  </si>
  <si>
    <t>DIVIDENDO PROV $ 9,02036291480093</t>
  </si>
  <si>
    <t>DIVIDENDO DEF $ 9,18082371083256</t>
  </si>
  <si>
    <t>DIVIDENDO DEF $ 16,36090085521360</t>
  </si>
  <si>
    <t>DIVIDENDO DEF $ 16,19763878383230</t>
  </si>
  <si>
    <t>DIVIDENDO DEF US$ 0,01539717864215</t>
  </si>
  <si>
    <t>DIVIDENDO DEF $ 12,04005472</t>
  </si>
  <si>
    <t>DIVIDENDO DEF $ 11,82410038</t>
  </si>
  <si>
    <t>DIVIDENDO DEF US$ 0,0546155392602624</t>
  </si>
  <si>
    <t>DIVIDENDO DEF US$ 0,0550583690239349</t>
  </si>
  <si>
    <t>DIVIDENDO DEF US$ 0,0546217490164295</t>
  </si>
  <si>
    <t>DIVIDENDO PROV 0 $ 4236,63</t>
  </si>
  <si>
    <t>DIVIDENDO PROV US$ 0,0262051506</t>
  </si>
  <si>
    <t>EMIS PAGO 0,56772148 X 1 $ 403</t>
  </si>
  <si>
    <t>DIVIDENDO DEF $ 1579,861552</t>
  </si>
  <si>
    <t>CFIPDLATUF</t>
  </si>
  <si>
    <t>DIVIDENDO DEF $ 988,124459</t>
  </si>
  <si>
    <t>CFISECHYCA</t>
  </si>
  <si>
    <t>DIVIDENDO DEF $ 12,04164</t>
  </si>
  <si>
    <t>CFIEAIGPCA</t>
  </si>
  <si>
    <t>DIVIDENDO DEF US$ 1,45562</t>
  </si>
  <si>
    <t>CFIEAIDGD</t>
  </si>
  <si>
    <t>DIVIDENDO DEF $ 570,959</t>
  </si>
  <si>
    <t>DIVIDENDO DEF $ 550,69294</t>
  </si>
  <si>
    <t>CFISIFBS</t>
  </si>
  <si>
    <t>DIVIDENDO DEF $ 21,937026</t>
  </si>
  <si>
    <t>CFISECRFNA</t>
  </si>
  <si>
    <t>DIVIDENDO DEF $ 1161,093439</t>
  </si>
  <si>
    <t>CFISIFB107</t>
  </si>
  <si>
    <t>DIVIDENDO DEF $ 58,620807</t>
  </si>
  <si>
    <t>CFISECRFN4</t>
  </si>
  <si>
    <t>DIVIDENDO DEF $ 29,670187</t>
  </si>
  <si>
    <t>CFISECHYCD</t>
  </si>
  <si>
    <t>DIVIDENDO DEF $ 29,431643</t>
  </si>
  <si>
    <t>CFISECHYCF</t>
  </si>
  <si>
    <t>DIVIDENDO DEF $ 8,362751</t>
  </si>
  <si>
    <t>CFISECHYCG</t>
  </si>
  <si>
    <t>DIVIDENDO DEF $ 7,659621</t>
  </si>
  <si>
    <t>CFISECHYCS</t>
  </si>
  <si>
    <t>DIVIDENDO DEF US$ 1,11002540</t>
  </si>
  <si>
    <t>DIVIDENDO DEF $ 84,42473556</t>
  </si>
  <si>
    <t>DIVIDENDO DEF $ 69,73801026</t>
  </si>
  <si>
    <t>DIVIDENDO DEF $ 172,54476969</t>
  </si>
  <si>
    <t>DIVIDENDO DEF $ 162,52491964</t>
  </si>
  <si>
    <t>DIVIDENDO DEF $ 164,37968458</t>
  </si>
  <si>
    <t>DIVIDENDO DEF $ 11,67243</t>
  </si>
  <si>
    <t>CFIEAGPCUI</t>
  </si>
  <si>
    <t>DIVIDENDO DEF $ 10,48746</t>
  </si>
  <si>
    <t>DIVIDENDO DEF $ 52,38397</t>
  </si>
  <si>
    <t>DIVIDENDO DEF $ 57,02949</t>
  </si>
  <si>
    <t>DIVIDENDO DEF US$ 22,67219</t>
  </si>
  <si>
    <t>DIVIDENDO DEF $ 10,018834191</t>
  </si>
  <si>
    <t>DIVIDENDO DEF $ 10,173733986</t>
  </si>
  <si>
    <t>DIVIDENDO DEF US$ 0,007521592</t>
  </si>
  <si>
    <t>CFIAMDVAMA</t>
  </si>
  <si>
    <t>DIVIDENDO DEF US$ 0,008154754</t>
  </si>
  <si>
    <t>CFIAMDVAMC</t>
  </si>
  <si>
    <t>DIVIDENDO DEF US$ 0,007015128</t>
  </si>
  <si>
    <t>CFIAMDVAMD</t>
  </si>
  <si>
    <t>DIVIDENDO DEF $ 10,232598775</t>
  </si>
  <si>
    <t>DIVIDENDO DEF $ 19,0932528</t>
  </si>
  <si>
    <t>CFIAMDHY-A</t>
  </si>
  <si>
    <t>DIVIDENDO DEF $ 21,524736</t>
  </si>
  <si>
    <t>CFIAMDHY-B</t>
  </si>
  <si>
    <t>DIVIDENDO DEF $ 2,96134632</t>
  </si>
  <si>
    <t>DIVIDENDO DEF $ 2,16321087</t>
  </si>
  <si>
    <t>CFILEASE-E</t>
  </si>
  <si>
    <t>DIVIDENDO DEF $ 2,29620239</t>
  </si>
  <si>
    <t>DIVIDENDO DEF $ 38,444840</t>
  </si>
  <si>
    <t>DIVIDENDO DEF $ 37,9862280</t>
  </si>
  <si>
    <t>DIVIDENDO DEF US$ 0,0354590</t>
  </si>
  <si>
    <t>DIVIDENDO DEF US$ 0,035760</t>
  </si>
  <si>
    <t>DIVIDENDO DEF $ 1441,737704</t>
  </si>
  <si>
    <t>CFIFYNSAVE</t>
  </si>
  <si>
    <t>DIVIDENDO DEF $ 63,827844</t>
  </si>
  <si>
    <t>CFISECRFN3</t>
  </si>
  <si>
    <t>DIVIDENDO DEF $ 19,145032</t>
  </si>
  <si>
    <t>CFISECRFN2</t>
  </si>
  <si>
    <t>DIVIDENDO DEF $ 18,721288</t>
  </si>
  <si>
    <t>CFISECRFN1</t>
  </si>
  <si>
    <t>DIVIDENDO DEF $ 1361,9175603650</t>
  </si>
  <si>
    <t>CFIQRL-B</t>
  </si>
  <si>
    <t>DIVIDENDO DEF $ 20,7198242334</t>
  </si>
  <si>
    <t>DIVIDENDO DEF $ 20,2947824567</t>
  </si>
  <si>
    <t>DIVIDENDO PROV EURO 0,0110595697</t>
  </si>
  <si>
    <t>DIVIDENDO PROV EURO 0,0114223860</t>
  </si>
  <si>
    <t>DIVIDENDO PROV EURO 0,0112704271</t>
  </si>
  <si>
    <t>DIVIDENDO DEF $ 23,3789049</t>
  </si>
  <si>
    <t>DIVIDENDO DEF $ 1325,6855669083</t>
  </si>
  <si>
    <t>CFIQRL-A</t>
  </si>
  <si>
    <t>DIVIDENDO DEF $ 21,3457767468</t>
  </si>
  <si>
    <t>DIVIDENDO DEF $ 15,2739361301</t>
  </si>
  <si>
    <t>DIVIDENDO DEF $ 88,5714285714</t>
  </si>
  <si>
    <t>CFIQRL-L</t>
  </si>
  <si>
    <t>DIVIDENDO DEF $ 3,2597027327</t>
  </si>
  <si>
    <t>DIVIDENDO DEF $ 13,9020114453</t>
  </si>
  <si>
    <t>CFIQGE-A</t>
  </si>
  <si>
    <t>DIVIDENDO DEF $ 14,2922765147</t>
  </si>
  <si>
    <t>CFIQGE-B</t>
  </si>
  <si>
    <t>DIVIDENDO DEF $ 23,1413279</t>
  </si>
  <si>
    <t>DIVIDENDO DEF US$ 0,0152441063289913</t>
  </si>
  <si>
    <t>DIVIDENDO DEF US$ 0,0152058256934388</t>
  </si>
  <si>
    <t>DIVIDENDO DEF US$ 0,0151406764967483</t>
  </si>
  <si>
    <t>DIVIDENDO DEF US$ 0,0070693120</t>
  </si>
  <si>
    <t>DIVIDENDO DEF US$ 0,0072131125</t>
  </si>
  <si>
    <t>DIVIDENDO DEF $ 16,7738172751825</t>
  </si>
  <si>
    <t>DIVIDENDO DEF $ 16,8707642877915</t>
  </si>
  <si>
    <t>DIVIDENDO DEF $ 98,2728915</t>
  </si>
  <si>
    <t>CFICLHYB-E</t>
  </si>
  <si>
    <t>DIVIDENDO DEF $ 111,4529033373</t>
  </si>
  <si>
    <t>CFICLHYI-E</t>
  </si>
  <si>
    <t>DIVIDENDO DEF US$ 3,0264349934</t>
  </si>
  <si>
    <t>CFIFALCLDA</t>
  </si>
  <si>
    <t>DIVIDENDO DEF US$ 4,2022349762</t>
  </si>
  <si>
    <t>CFIFALCLDO</t>
  </si>
  <si>
    <t>DIVIDENDO PROV US$ 0,0350035639</t>
  </si>
  <si>
    <t>DIVIDENDO PROV US$ 0,0360344386</t>
  </si>
  <si>
    <t>DIVIDENDO DEF $ 38,5354852301</t>
  </si>
  <si>
    <t>DIVIDENDO DEF $ 37,7279346069</t>
  </si>
  <si>
    <t>DIVIDENDO DEF $ 35,5208509291</t>
  </si>
  <si>
    <t>CFIFADPF-E</t>
  </si>
  <si>
    <t>DIVIDENDO DEF $ 34,9479757791</t>
  </si>
  <si>
    <t>CFIFADPB-E</t>
  </si>
  <si>
    <t>DIVIDENDO DEF $ 34,7821433571</t>
  </si>
  <si>
    <t>CFIFADPA-E</t>
  </si>
  <si>
    <t>DIVIDENDO DEF $ 34,78936669</t>
  </si>
  <si>
    <t>DIVIDENDO DEF $ 35,7930140025</t>
  </si>
  <si>
    <t>DIVIDENDO DEF $ 2,9019508593</t>
  </si>
  <si>
    <t>DIVIDENDO DEF $ 9,5665425124</t>
  </si>
  <si>
    <t>DIVIDENDO PROV $ 5,109119814632960</t>
  </si>
  <si>
    <t>DIVIDENDO DEF $ 14,265797</t>
  </si>
  <si>
    <t>CFIFYNSADB</t>
  </si>
  <si>
    <t>DIVIDENDO DEF $ 14,227588</t>
  </si>
  <si>
    <t>CFIFYNSADA</t>
  </si>
  <si>
    <t>DIVIDENDO PROV 113 $ 62</t>
  </si>
  <si>
    <t>DIVIDENDO DEF US$ 0,0430911896</t>
  </si>
  <si>
    <t>DIVIDENDO DEF US$ 0,0434997307</t>
  </si>
  <si>
    <t>DIVIDENDO DEF US$ 0,0385951993</t>
  </si>
  <si>
    <t>DIVIDENDO DEF US$ 0,0447921775</t>
  </si>
  <si>
    <t>DIVIDENDO PROV US$ 1,7617396606</t>
  </si>
  <si>
    <t>DIVIDENDO DEF $ 5,47336786</t>
  </si>
  <si>
    <t>DIVIDENDO DEF 0 $ 18847,7</t>
  </si>
  <si>
    <t>DIVIDENDO US$ 0,54465</t>
  </si>
  <si>
    <t>DIVIDENDO US$ 0,441672</t>
  </si>
  <si>
    <t>DIVIDENDO US$ 0,250145</t>
  </si>
  <si>
    <t>DIVIDENDO US$ 0,219028</t>
  </si>
  <si>
    <t>DIVIDENDO US$ 0,394719</t>
  </si>
  <si>
    <t>DIVIDENDO US$ 0,329198</t>
  </si>
  <si>
    <t>DIVIDENDO US$ 0,701864</t>
  </si>
  <si>
    <t>DIVIDENDO US$ 0,398064</t>
  </si>
  <si>
    <t>DIVIDENDO US$ 0,236528</t>
  </si>
  <si>
    <t>DIVIDENDO US$ 0,152136</t>
  </si>
  <si>
    <t>DIVIDENDO US$ 1,332133</t>
  </si>
  <si>
    <t>DIVIDENDO US$ 0,544918</t>
  </si>
  <si>
    <t>DIVIDENDO US$ 0,230289</t>
  </si>
  <si>
    <t>DIVIDENDO US$ 0,582989</t>
  </si>
  <si>
    <t>DIVIDENDO US$ 0,50571</t>
  </si>
  <si>
    <t>DIVIDENDO US$ 0,105773</t>
  </si>
  <si>
    <t>DIVIDENDO US$ 0,857737</t>
  </si>
  <si>
    <t>DIVIDENDO US$ 0,181815</t>
  </si>
  <si>
    <t>DIVIDENDO US$ 0,238689</t>
  </si>
  <si>
    <t>DIVIDENDO US$ 0,263149</t>
  </si>
  <si>
    <t>DIVIDENDO US$ 0,61407</t>
  </si>
  <si>
    <t>DIVIDENDO US$ 0,504895</t>
  </si>
  <si>
    <t>DIVIDENDO US$ 0,14906</t>
  </si>
  <si>
    <t>DIVIDENDO US$ 0,480027</t>
  </si>
  <si>
    <t>DIVIDENDO US$ 0,161849</t>
  </si>
  <si>
    <t>DIVIDENDO US$ 0,17496</t>
  </si>
  <si>
    <t>DIVIDENDO US$ 0,543282</t>
  </si>
  <si>
    <t>DIVIDENDO US$ 0,370232</t>
  </si>
  <si>
    <t>DIVIDENDO US$ 0,124094</t>
  </si>
  <si>
    <t>DIVIDENDO US$ 0,213745</t>
  </si>
  <si>
    <t>DIVIDENDO US$ 0,177191</t>
  </si>
  <si>
    <t>DIVIDENDO US$ 0,623751</t>
  </si>
  <si>
    <t>DIVIDENDO US$ 0,190982</t>
  </si>
  <si>
    <t>DIVIDENDO US$ 0,284339</t>
  </si>
  <si>
    <t>DIVIDENDO US$ 0,258184</t>
  </si>
  <si>
    <t>DIVIDENDO US$ 0,279803</t>
  </si>
  <si>
    <t>DIVIDENDO US$ 0,410707</t>
  </si>
  <si>
    <t>DIVIDENDO US$ 0,333239</t>
  </si>
  <si>
    <t>DIVIDENDO US$ 0,317964</t>
  </si>
  <si>
    <t>DIVIDENDO US$ 0,645136</t>
  </si>
  <si>
    <t>DIVIDENDO US$ 0,078457</t>
  </si>
  <si>
    <t>DIVIDENDO US$ 0,357389</t>
  </si>
  <si>
    <t>DIVIDENDO US$ 1,05912</t>
  </si>
  <si>
    <t>DIVIDENDO US$ 0,493787</t>
  </si>
  <si>
    <t>DIVIDENDO US$ 0,032761</t>
  </si>
  <si>
    <t>DIVIDENDO US$ 0,272366</t>
  </si>
  <si>
    <t>DIVIDENDO US$ 0,053095</t>
  </si>
  <si>
    <t>DIVIDENDO US$ 0,628371</t>
  </si>
  <si>
    <t>DIVIDENDO US$ 1,260874</t>
  </si>
  <si>
    <t>DIVIDENDO US$ 0,316993</t>
  </si>
  <si>
    <t>DIVIDENDO US$ 0,202628</t>
  </si>
  <si>
    <t>DIVIDENDO US$ 0,465775</t>
  </si>
  <si>
    <t>DIVIDENDO US$ 0,433396</t>
  </si>
  <si>
    <t>DIVIDENDO US$ 0,467922</t>
  </si>
  <si>
    <t>DIVIDENDO US$ 0,600204</t>
  </si>
  <si>
    <t>DIVIDENDO US$ 0,221853</t>
  </si>
  <si>
    <t>DIVIDENDO US$ 0,69573</t>
  </si>
  <si>
    <t>DIVIDENDO US$ 0,362173</t>
  </si>
  <si>
    <t>DIVIDENDO US$ 0,159896</t>
  </si>
  <si>
    <t>DIVIDENDO US$ 0,40997</t>
  </si>
  <si>
    <t>DIVIDENDO US$ 0,443048</t>
  </si>
  <si>
    <t>DIVIDENDO US$ 0,533455</t>
  </si>
  <si>
    <t>DIVIDENDO US$ 0,475081</t>
  </si>
  <si>
    <t>DIVIDENDO US$ 0,443715</t>
  </si>
  <si>
    <t>DIVIDENDO US$ 0,43537</t>
  </si>
  <si>
    <t>DIVIDENDO US$ 0,358534</t>
  </si>
  <si>
    <t>DIVIDENDO US$ 0,599074</t>
  </si>
  <si>
    <t>DIVIDENDO US$ 0,391324</t>
  </si>
  <si>
    <t>DIVIDENDO US$ 0,219797</t>
  </si>
  <si>
    <t>DIVIDENDO US$ 0,339037</t>
  </si>
  <si>
    <t>DIVIDENDO US$ 0,78398</t>
  </si>
  <si>
    <t>DIVIDENDO US$ 0,163276</t>
  </si>
  <si>
    <t>DIVIDENDO US$ 0,350135</t>
  </si>
  <si>
    <t>DIVIDENDO US$ 0,301765</t>
  </si>
  <si>
    <t>DIVIDENDO US$ 0,346117</t>
  </si>
  <si>
    <t>DIVIDENDO US$ 0,541109</t>
  </si>
  <si>
    <t>DIVIDENDO US$ 0,523503</t>
  </si>
  <si>
    <t>DIVIDENDO US$ 0,355376</t>
  </si>
  <si>
    <t>DIVIDENDO US$ 0,396886</t>
  </si>
  <si>
    <t>DIVIDENDO US$ 0,920344</t>
  </si>
  <si>
    <t>DIVIDENDO US$ 0,248771</t>
  </si>
  <si>
    <t>DIVIDENDO US$ 0,552162</t>
  </si>
  <si>
    <t>DIVIDENDO US$ 0,9773</t>
  </si>
  <si>
    <t>DIVIDENDO US$ 0,799576</t>
  </si>
  <si>
    <t>DIVIDENDO US$ 0,275536</t>
  </si>
  <si>
    <t>DIVIDENDO US$ 0,182713</t>
  </si>
  <si>
    <t>DIVIDENDO US$ 0,307071</t>
  </si>
  <si>
    <t>DIVIDENDO US$ 0,076201</t>
  </si>
  <si>
    <t>DIVIDENDO US$ 0,169956</t>
  </si>
  <si>
    <t>DIVIDENDO US$ 0,649326</t>
  </si>
  <si>
    <t>DIVIDENDO US$ 0,234857</t>
  </si>
  <si>
    <t>DIVIDENDO US$ 0,436361</t>
  </si>
  <si>
    <t>DIVIDENDO US$ 0,126543</t>
  </si>
  <si>
    <t>DIVIDENDO US$ 0,879497</t>
  </si>
  <si>
    <t>DIVIDENDO US$ 0,170513</t>
  </si>
  <si>
    <t>DIVIDENDO US$ 0,368037</t>
  </si>
  <si>
    <t>DIVIDENDO US$ 0,60335</t>
  </si>
  <si>
    <t>DIVIDENDO US$ 0,135203</t>
  </si>
  <si>
    <t>DIVIDENDO US$ 0,581764</t>
  </si>
  <si>
    <t>DIVIDENDO PROV 150 $ 13,5</t>
  </si>
  <si>
    <t>DIVIDENDO DEF $ 763,20664435</t>
  </si>
  <si>
    <t>DIVIDENDO DEF $ 704,54580192</t>
  </si>
  <si>
    <t>DIVIDENDO PROV $ 58,2592304491863</t>
  </si>
  <si>
    <t>DIVIDENDO DEF $ 9,354057753</t>
  </si>
  <si>
    <t>DIVIDENDO PROV US$ 0,0226306407</t>
  </si>
  <si>
    <t>DIVIDENDO PROV US$ 0,05632398038531740</t>
  </si>
  <si>
    <t>CFIHPHIA-E</t>
  </si>
  <si>
    <t>DIVIDENDO PROV US$ 0,05658772587699810</t>
  </si>
  <si>
    <t>CFIHPHII-E</t>
  </si>
  <si>
    <t>DIVIDENDO PROV $ 67,7113870893911</t>
  </si>
  <si>
    <t>DIVIDENDO DEF $ 527</t>
  </si>
  <si>
    <t>DIVIDENDO PROV $ 41,23903029118150</t>
  </si>
  <si>
    <t>DIVIDENDO DEF $ 41,19192982456140</t>
  </si>
  <si>
    <t>DIVIDENDO DEF $ 9,425534489</t>
  </si>
  <si>
    <t>DIVIDENDO DEF US$ 0,020425838</t>
  </si>
  <si>
    <t>DIVIDENDO DEF US$ 0,008037824</t>
  </si>
  <si>
    <t>DIVIDENDO DEF $ 9,215857479</t>
  </si>
  <si>
    <t>DIVIDENDO PROV US$ 0,050157377</t>
  </si>
  <si>
    <t>DIVIDENDO PROV US$ 0,048993989</t>
  </si>
  <si>
    <t>DIVIDENDO PROV US$ 0,0260805237</t>
  </si>
  <si>
    <t>DIVIDENDO PROV US$ 0,0190086605</t>
  </si>
  <si>
    <t>DIVIDENDO PROV US$ 0,00871409032107</t>
  </si>
  <si>
    <t>DIVIDENDO PROV US$ 0,00870218121870</t>
  </si>
  <si>
    <t>DIVIDENDO DEF $ 13991,34433248</t>
  </si>
  <si>
    <t>DIVIDENDO DEF $ 15092,60012994</t>
  </si>
  <si>
    <t>DIVIDENDO DEF $ 158,3035271</t>
  </si>
  <si>
    <t>DIVIDENDO DEF $ 160,6562931</t>
  </si>
  <si>
    <t>DIVIDENDO DEF $ 441,0710893</t>
  </si>
  <si>
    <t>DIVIDENDO DEF US$ 0,0012250159</t>
  </si>
  <si>
    <t>CFICGGLODA</t>
  </si>
  <si>
    <t>DIVIDENDO DEF US$ 0,0012972644</t>
  </si>
  <si>
    <t>CFICGGLODB</t>
  </si>
  <si>
    <t>DIVIDENDO DEF US$ 1,8247082507</t>
  </si>
  <si>
    <t>CFICPEA-E</t>
  </si>
  <si>
    <t>DIVIDENDO $ 0,0567048</t>
  </si>
  <si>
    <t>DIVIDENDO PROV 60 US$ 0,002677</t>
  </si>
  <si>
    <t>DIVIDENDO PROV 40 US$ 0,000013937</t>
  </si>
  <si>
    <t>DIVIDENDO DEF $ 379,3521799714550</t>
  </si>
  <si>
    <t>DIVIDENDO DEF $ 344,8705088823280</t>
  </si>
  <si>
    <t>DIVIDENDO DEF $ 414,1983927225960</t>
  </si>
  <si>
    <t>DIVIDENDO PROV $ 5,366210345</t>
  </si>
  <si>
    <t>DIVIDENDO PROV 49 US$ 0,001531631</t>
  </si>
  <si>
    <t>DIVIDENDO PROV 49 US$ 0,001392392</t>
  </si>
  <si>
    <t>DIVIDENDO DEF $ 1031,8542336046</t>
  </si>
  <si>
    <t>DIVIDENDO DEF $ 15174,61375482</t>
  </si>
  <si>
    <t>DIVIDENDO DEF $ 14634,24457804</t>
  </si>
  <si>
    <t>DIVIDENDO DEF $ 12418,9691301</t>
  </si>
  <si>
    <t>DIVIDENDO $ 0,90068703</t>
  </si>
  <si>
    <t>DIVIDENDO DEF $ 675,4085293</t>
  </si>
  <si>
    <t>CFILVDRA-T</t>
  </si>
  <si>
    <t>DIVIDENDO PROV $ 650,092714</t>
  </si>
  <si>
    <t>CFILVDRA-O</t>
  </si>
  <si>
    <t>DIVIDENDO DEF $ 633,7546597</t>
  </si>
  <si>
    <t>CFILVDRA-A</t>
  </si>
  <si>
    <t>DIVIDENDO DEF $ 646,1617968</t>
  </si>
  <si>
    <t>CFILVDRA-I</t>
  </si>
  <si>
    <t>DIVIDENDO PROV $ 303,840061311763</t>
  </si>
  <si>
    <t>DIVIDENDO PROV $ 304,013656301879</t>
  </si>
  <si>
    <t>DIVIDENDO PROV $ 304,013680</t>
  </si>
  <si>
    <t>DIVIDENDO PROV $ 303,666525296988</t>
  </si>
  <si>
    <t>DIVIDENDO DEF $ 1051,5564741184</t>
  </si>
  <si>
    <t>DIVIDENDO PROV 0 $ 80,1394103645873</t>
  </si>
  <si>
    <t>DIVIDENDO  $ 0,3462914</t>
  </si>
  <si>
    <t>DIVIDENDO PROV $ 0,2330890</t>
  </si>
  <si>
    <t>DIVIDENDO $ 1,28607177</t>
  </si>
  <si>
    <t>DIVIDENDO PROV 71 US$ 0,17092</t>
  </si>
  <si>
    <t>DIVIDENDO PROV 95 US$ 0,002701</t>
  </si>
  <si>
    <t>DIVIDENDO US$ 0,66</t>
  </si>
  <si>
    <t>DIVIDENDO PROV $ 6,592998555800280</t>
  </si>
  <si>
    <t>DIVIDENDO DEF US$ 0,0046563337</t>
  </si>
  <si>
    <t>CFICLCDA-E</t>
  </si>
  <si>
    <t>DIVIDENDO DEF US$ 0,0054799142</t>
  </si>
  <si>
    <t>CFICLCDB-E</t>
  </si>
  <si>
    <t>DIVIDENDO DEF US$ 0,0044715974</t>
  </si>
  <si>
    <t>CFICGLEA-E</t>
  </si>
  <si>
    <t>DIVIDENDO DEF US$ 0,0045301867</t>
  </si>
  <si>
    <t>CFICGLEB-E</t>
  </si>
  <si>
    <t>DIVIDENDO DEF $ 4,851137534261</t>
  </si>
  <si>
    <t>CFIMRFIHYB</t>
  </si>
  <si>
    <t>DIVIDENDO DEF $ 5,098749445446</t>
  </si>
  <si>
    <t>CFIMRFIHYA</t>
  </si>
  <si>
    <t>DIVIDENDO DEF $ 5,102559107584</t>
  </si>
  <si>
    <t>CFIMRFHYAE</t>
  </si>
  <si>
    <t>DIVIDENDO DEF $ 7,732998866</t>
  </si>
  <si>
    <t>DIVIDENDO DEF $ 7,963304493</t>
  </si>
  <si>
    <t>DIVIDENDO DEF $ 7,158424148</t>
  </si>
  <si>
    <t>DIVIDENDO DEF $ 34,8030642521853</t>
  </si>
  <si>
    <t>CFIBCHEALT</t>
  </si>
  <si>
    <t>DIVIDENDO DEF $ 35,606499013143</t>
  </si>
  <si>
    <t>DIVIDENDO DEF $ 35,3443900869874</t>
  </si>
  <si>
    <t>DIVIDENDO DEF $ 66,0027802900553</t>
  </si>
  <si>
    <t>CFIBMPEU-E</t>
  </si>
  <si>
    <t>DIVIDENDO DEF $ 30,656104644765</t>
  </si>
  <si>
    <t>DIVIDENDO DEF $ 66,5836048826649</t>
  </si>
  <si>
    <t>CFIBMPEBCH</t>
  </si>
  <si>
    <t>DIVIDENDO DEF US$ 0,0541228179</t>
  </si>
  <si>
    <t>DIVIDENDO DEF S$ 0,0539284164</t>
  </si>
  <si>
    <t>DIVIDENDO DEF US$ 0,0557855498</t>
  </si>
  <si>
    <t>DIVIDENDO DEF $ 79,9526912547483</t>
  </si>
  <si>
    <t>DIVIDENDO DEF $ 52,2438737842997</t>
  </si>
  <si>
    <t>DIVIDENDO PROV $ 4318,9042</t>
  </si>
  <si>
    <t>DIVIDENDO DEF $ 143,308303227081</t>
  </si>
  <si>
    <t>CFIBACHLAT</t>
  </si>
  <si>
    <t>DIVIDENDO DEF $ 30,1161192749128</t>
  </si>
  <si>
    <t>CFIBCHEETA</t>
  </si>
  <si>
    <t>DIVIDENDO DEF $ 19,9862745504724</t>
  </si>
  <si>
    <t>DIVIDENDO DEF $ 26,1649472839215</t>
  </si>
  <si>
    <t>DIVIDENDO PROV $ 0,4735</t>
  </si>
  <si>
    <t>DIVIDENDO PROV $ 0,4962</t>
  </si>
  <si>
    <t>DIVIDENDO US$ 0,1328</t>
  </si>
  <si>
    <t>DIVIDENDO US$ 0,07006</t>
  </si>
  <si>
    <t>DIVIDENDO US$ 0,071033</t>
  </si>
  <si>
    <t>DIVIDENDO US$ 0,0803</t>
  </si>
  <si>
    <t>DIVIDENDO US$ 0,321881</t>
  </si>
  <si>
    <t>DIVIDENDO US$ 0,320565</t>
  </si>
  <si>
    <t>DIVIDENDO US$ 0,178008</t>
  </si>
  <si>
    <t>DIVIDENDO US$ 0,100755</t>
  </si>
  <si>
    <t>DIVIDENDO US$ 0,210189</t>
  </si>
  <si>
    <t>DIVIDENDO US$ 0,19045</t>
  </si>
  <si>
    <t>DIVIDENDO US$ 0,336533</t>
  </si>
  <si>
    <t>DIVIDENDO US$ 0,213602</t>
  </si>
  <si>
    <t>DIVIDENDO US$ 0,124434</t>
  </si>
  <si>
    <t>DIVIDENDO US$ 0,122219</t>
  </si>
  <si>
    <t>DIVIDENDO US$ 0,077285</t>
  </si>
  <si>
    <t>DIVIDENDO DEF US$ 0,473150139943428</t>
  </si>
  <si>
    <t>CFIBCHLCCH</t>
  </si>
  <si>
    <t>DIVIDENDO DEF US$ 0,530131526868521</t>
  </si>
  <si>
    <t>CFIBCHLCHY</t>
  </si>
  <si>
    <t>DIVIDENDO PROV 0 $ 317</t>
  </si>
  <si>
    <t>DIVIDENDO PROV $ 58,85926045</t>
  </si>
  <si>
    <t>DIVIDENDO PROV $ 40,22396705</t>
  </si>
  <si>
    <t>DIVIDENDO DEF $ 37,3535567805281</t>
  </si>
  <si>
    <t>DIVIDENDO DEF $ 5,67960073932288</t>
  </si>
  <si>
    <t>CFIBCHDEGB</t>
  </si>
  <si>
    <t>DIVIDENDO DEF $ 19,6328142253673</t>
  </si>
  <si>
    <t>DIVIDENDO DEF $ 44,49873476</t>
  </si>
  <si>
    <t>DIVIDENDO DEF $ 46,688723903097</t>
  </si>
  <si>
    <t>CFIMDCHA</t>
  </si>
  <si>
    <t>DIVIDENDO DEF $ 46,140176620991</t>
  </si>
  <si>
    <t>CFIMDCHD</t>
  </si>
  <si>
    <t>DIVIDENDO DEF $ 0,08880907761596680</t>
  </si>
  <si>
    <t>DIVIDENDO DEF $ 4,89900406546155</t>
  </si>
  <si>
    <t>DIVIDENDO DEF $ 42,953507114012</t>
  </si>
  <si>
    <t>CFIMDCHE</t>
  </si>
  <si>
    <t>DIVIDENDO DEF $ 49,488519646952</t>
  </si>
  <si>
    <t>CFIMDCHAE</t>
  </si>
  <si>
    <t>DIVIDENDO DEF $ 52,258007650777</t>
  </si>
  <si>
    <t>CFIMDCHI</t>
  </si>
  <si>
    <t>DIVIDENDO PROV $ 30,85344376</t>
  </si>
  <si>
    <t>CFIAMRCA-E</t>
  </si>
  <si>
    <t>DIVIDENDO PROV $ 31,06920876</t>
  </si>
  <si>
    <t>CFIAMRCI-E</t>
  </si>
  <si>
    <t>DIVIDENDO PROV $ 8,874921568</t>
  </si>
  <si>
    <t>DIVIDENDO DEF US$ 6,332677165</t>
  </si>
  <si>
    <t>CFILVQL-A</t>
  </si>
  <si>
    <t>DIVIDENDO DEF US$ 5,687839168</t>
  </si>
  <si>
    <t>CFILVQL-I</t>
  </si>
  <si>
    <t>DIVIDENDO DEF US$ 10,97804878</t>
  </si>
  <si>
    <t>CFILVQL-O</t>
  </si>
  <si>
    <t>DIVIDENDO PROV EURO 0,02527555</t>
  </si>
  <si>
    <t>CFIAMN9I-E</t>
  </si>
  <si>
    <t>DIVIDENDO PROV EURO 0,02536308</t>
  </si>
  <si>
    <t>CFIAMN9X-E</t>
  </si>
  <si>
    <t>DIVIDENDO PROV EURO 0,024309466</t>
  </si>
  <si>
    <t>CFIAMN9A-E</t>
  </si>
  <si>
    <t>DIVIDENDO $ 0,21695463</t>
  </si>
  <si>
    <t>DIVIDENDO PROV $ 0,4402</t>
  </si>
  <si>
    <t>DIVIDENDO DEF $ 7,943648</t>
  </si>
  <si>
    <t>CFITODPS-E</t>
  </si>
  <si>
    <t>DIVIDENDO PROV $ 0,1560</t>
  </si>
  <si>
    <t>DIVIDENDO PROV $ 0,3968</t>
  </si>
  <si>
    <t>DIVIDENDO $ 418,81541</t>
  </si>
  <si>
    <t>DIVIDENDO $ 0,1136779</t>
  </si>
  <si>
    <t>DIVIDENDO $ 1,89576593961762</t>
  </si>
  <si>
    <t>DIVIDENDO PROV $ 0,73612993927234</t>
  </si>
  <si>
    <t>DIVIDENDO $ 2,01468743060316</t>
  </si>
  <si>
    <t>DIVIDENDO PROV $ 0,433417131</t>
  </si>
  <si>
    <t>DIVIDENDO DEF $ 15,5</t>
  </si>
  <si>
    <t>DIVIDENDO DEF 25 $ 4,08705</t>
  </si>
  <si>
    <t>DIVIDENDO $ 5,165910494</t>
  </si>
  <si>
    <t>DIVIDENDO $ 4,619871759</t>
  </si>
  <si>
    <t>DIVIDENDO $ 0,306730556</t>
  </si>
  <si>
    <t>DIVIDENDO $ 0,82041975648949</t>
  </si>
  <si>
    <t>DIVIDENDO PROV $ 2,11548451864390</t>
  </si>
  <si>
    <t>DIVIDENDO $ 2,24834246685624</t>
  </si>
  <si>
    <t>DIVIDENDO $ 0,2271851</t>
  </si>
  <si>
    <t>DIVIDENDO $ 6,829</t>
  </si>
  <si>
    <t>DIVIDENDO $ 1,5191262</t>
  </si>
  <si>
    <t>DIVIDENDO $ 11,718999197</t>
  </si>
  <si>
    <t>DIVIDENDO $ 10,480296473</t>
  </si>
  <si>
    <t>DIVIDENDO $ 0,738177584</t>
  </si>
  <si>
    <t>DIVIDENDO DEF 61 $ 16,287</t>
  </si>
  <si>
    <t>DIVIDENDO DEF 6 $ 107</t>
  </si>
  <si>
    <t>DIVIDENDO DEF $ 5,026444</t>
  </si>
  <si>
    <t>HITES</t>
  </si>
  <si>
    <t>DIVIDENDO DEF $ 28,6</t>
  </si>
  <si>
    <t>DIVIDENDO DEF $ 26</t>
  </si>
  <si>
    <t>DIVIDENDO DEF $ 1,50228977</t>
  </si>
  <si>
    <t>MANQUEHUE</t>
  </si>
  <si>
    <t>DIVIDENDO DEF 65 $ 8,36</t>
  </si>
  <si>
    <t>DIVIDENDO DEF 101 US$ 0,0047442417050447</t>
  </si>
  <si>
    <t>DIVIDENDO ADIC 101 US$ 0,004242773523968</t>
  </si>
  <si>
    <t>DIVIDENDO DEF $ 377,6628969757930</t>
  </si>
  <si>
    <t>CFINHRFLA</t>
  </si>
  <si>
    <t>DIVIDENDO DEF US$ 0,346616515</t>
  </si>
  <si>
    <t>CFILVHYL-A</t>
  </si>
  <si>
    <t>DIVIDENDO DEF US$ 0,344804993</t>
  </si>
  <si>
    <t>CFILVHYL-O</t>
  </si>
  <si>
    <t>DIVIDENDO DEF $ 360,6020604157320</t>
  </si>
  <si>
    <t>CFINHRFLB</t>
  </si>
  <si>
    <t>DIVIDENDO DEF US$ 0,171275007</t>
  </si>
  <si>
    <t>CFILVHYL-I</t>
  </si>
  <si>
    <t>DIVIDENDO DEF 110 $ 187</t>
  </si>
  <si>
    <t>DIVIDENDO $ 0,352877778</t>
  </si>
  <si>
    <t>DIVIDENDO DEF 45 $ 186,9468</t>
  </si>
  <si>
    <t>LAS CONDES</t>
  </si>
  <si>
    <t>DIVIDENDO PROV $ 3,3191789062954</t>
  </si>
  <si>
    <t>DIVIDENDO PROV $ 3,2942333355157</t>
  </si>
  <si>
    <t>DIVIDENDO PROV $ 3,3506107714626</t>
  </si>
  <si>
    <t>DIVIDENDO PROV US$ 0,0113727482656588</t>
  </si>
  <si>
    <t>DIVIDENDO PROV US$ 0,0112624115002539</t>
  </si>
  <si>
    <t>DIVIDENDO PROV US$ 0,0113581381824065</t>
  </si>
  <si>
    <t>DIVIDENDO PROV US$ 0,002886510437346670</t>
  </si>
  <si>
    <t>DIVIDENDO PROV US$ 0,00280403089469530</t>
  </si>
  <si>
    <t>DIVIDENDO PROV US$ 0,002897364059531360</t>
  </si>
  <si>
    <t>DIVIDENDO $ 481,06806</t>
  </si>
  <si>
    <t>DIVIDENDO PROV US$ 0,0359892126951411</t>
  </si>
  <si>
    <t>CFIDREPI-E</t>
  </si>
  <si>
    <t>DIVIDENDO PROV US$ 0,0358343257284503</t>
  </si>
  <si>
    <t>CFIDREPP-E</t>
  </si>
  <si>
    <t>DIVIDENDO $ 0,1559773</t>
  </si>
  <si>
    <t>DIVIDENDO DEF 73 $ 40,84048</t>
  </si>
  <si>
    <t>DIVIDENDO DEF 100 $ 8,3961925</t>
  </si>
  <si>
    <t>DIVIDENDO DEF 99 $ 5,92806974026</t>
  </si>
  <si>
    <t>DIVIDENDO DEF 100 $ 46,12410995671</t>
  </si>
  <si>
    <t>DIVIDENDO DEF 25 $ 183,0343</t>
  </si>
  <si>
    <t>DIVIDENDO PROV 112 US$ 0,043078049</t>
  </si>
  <si>
    <t>DIVIDENDO DEF 1 $ 14,12222</t>
  </si>
  <si>
    <t>DIVIDENDO DEF $ 0,5</t>
  </si>
  <si>
    <t>DIVIDENDO DEF $ 1,35</t>
  </si>
  <si>
    <t>DIVIDENDO DEF 8 $ 4175</t>
  </si>
  <si>
    <t>SPORTING</t>
  </si>
  <si>
    <t>DIVIDENDO DEF 36 $ 78</t>
  </si>
  <si>
    <t>DIVIDENDO $ 0,467697685</t>
  </si>
  <si>
    <t>DIVIDENDO $ 0,38250216</t>
  </si>
  <si>
    <t>DIVIDENDO $ 0,406697222</t>
  </si>
  <si>
    <t>DIVIDENDO PROV $ 661,76632</t>
  </si>
  <si>
    <t>DIVIDENDO $ 0,2854231</t>
  </si>
  <si>
    <t>DIVIDENDO $ 2,646475</t>
  </si>
  <si>
    <t>DIVIDENDO $ 4,7188368</t>
  </si>
  <si>
    <t>DIVIDENDO $ 1,905549719</t>
  </si>
  <si>
    <t>DIVIDENDO $ 3,780098385</t>
  </si>
  <si>
    <t>DIVIDENDO $ 2,923379284</t>
  </si>
  <si>
    <t>DIVIDENDO $ 0,928467837</t>
  </si>
  <si>
    <t>DIVIDENDO DEF US$ 0,015857244</t>
  </si>
  <si>
    <t>SIPSA</t>
  </si>
  <si>
    <t>DIVIDENDO DEF 39 $ 19,74691039</t>
  </si>
  <si>
    <t>DIVIDENDO DEF 9 $ 6,115956</t>
  </si>
  <si>
    <t>MULTIFOODS</t>
  </si>
  <si>
    <t>DIVIDENDO DEF 12 $ 11,3685867665853</t>
  </si>
  <si>
    <t>RIPLEY</t>
  </si>
  <si>
    <t>DIVIDENDO DEF 68 $ 12,0050642091699</t>
  </si>
  <si>
    <t>DIVIDENDO ADIC 69 $ 14,6789785748503</t>
  </si>
  <si>
    <t>DIVIDENDO DEF 9 $ 0,837292573817617</t>
  </si>
  <si>
    <t>DIVIDENDO DEF 9 $ 1,284523692507770</t>
  </si>
  <si>
    <t>DIVIDENDO EVEN 9 $ 1,660963379805780</t>
  </si>
  <si>
    <t>DIVIDENDO DEF US$ 0,081245109</t>
  </si>
  <si>
    <t>CFILVSMC-I</t>
  </si>
  <si>
    <t>DIVIDENDO DEF US$ 0,078590532</t>
  </si>
  <si>
    <t>CFILVSMC-O</t>
  </si>
  <si>
    <t>DIVIDENDO DEF US$ 0,026404502</t>
  </si>
  <si>
    <t>CFILVSMC-A</t>
  </si>
  <si>
    <t>DIVIDENDO DEF $ 387,0067</t>
  </si>
  <si>
    <t>DIVIDENDO DEF $ 358,0514</t>
  </si>
  <si>
    <t>DIVIDENDO $ 1,097171</t>
  </si>
  <si>
    <t>DIVIDENDO $ 1,765998244</t>
  </si>
  <si>
    <t>DIVIDENDO DEF $ 154</t>
  </si>
  <si>
    <t>DIVIDENDO DEF $ 0,048956421</t>
  </si>
  <si>
    <t>DIVIDENDO DEF $ 10,42069223157820</t>
  </si>
  <si>
    <t>DIVIDENDO DEF $ 0,17</t>
  </si>
  <si>
    <t>COLCRAIG-A</t>
  </si>
  <si>
    <t>DIVIDENDO DEF 16 $ 53</t>
  </si>
  <si>
    <t>DIVIDENDO PROV $ 462,498600933</t>
  </si>
  <si>
    <t>CFICPIIB-E</t>
  </si>
  <si>
    <t>DIVIDENDO PROV $ 448,832144915</t>
  </si>
  <si>
    <t>CFICPIIR-E</t>
  </si>
  <si>
    <t>DIVIDENDO PROV $ 83,39386030944890</t>
  </si>
  <si>
    <t>DIVIDENDO $ 0,104126729</t>
  </si>
  <si>
    <t>DIVIDENDO PROV $ 34,38060921248140</t>
  </si>
  <si>
    <t>DIVIDENDO PROV $ 34,4083022961490</t>
  </si>
  <si>
    <t>DIVIDENDO $ 297,68539</t>
  </si>
  <si>
    <t>DIVIDENDO $ 0,0772991</t>
  </si>
  <si>
    <t>DIVIDENDO $ 0,1081268</t>
  </si>
  <si>
    <t>DIVIDENDO $ 1,01879342390626</t>
  </si>
  <si>
    <t>DIVIDENDO $ 0,95843873342764</t>
  </si>
  <si>
    <t>DIVIDENDO $ 0,69014629647665</t>
  </si>
  <si>
    <t>COLCRAIG-B</t>
  </si>
  <si>
    <t>DIVIDENDO $ 0,40057415</t>
  </si>
  <si>
    <t>DIVIDENDO DEF $ 27</t>
  </si>
  <si>
    <t>DIVIDENDO DEF 42 US$ 0,007574074</t>
  </si>
  <si>
    <t>DIVIDENDO DEF $ 6,5379</t>
  </si>
  <si>
    <t>DIVIDENDO DEF 101 $ 0,5</t>
  </si>
  <si>
    <t>DIVIDENDO DEF 279 $ 10,6</t>
  </si>
  <si>
    <t>DIVIDENDO DEF $ 10</t>
  </si>
  <si>
    <t>DIVIDENDO DEF 132 $ 20,535120622</t>
  </si>
  <si>
    <t>DIVIDENDO DEF $ 102,5802103134350</t>
  </si>
  <si>
    <t>DIVIDENDO DEF $ 103,5481608619070</t>
  </si>
  <si>
    <t>DIVIDENDO DEF  $ 8,8579</t>
  </si>
  <si>
    <t>DIVIDENDO $ 0,2024735</t>
  </si>
  <si>
    <t>DIVIDENDO DEF 1 US$ 0,0232</t>
  </si>
  <si>
    <t>DIVIDENDO ADIC 1 US$ 0,0567</t>
  </si>
  <si>
    <t>DIVIDENDO DEF $ 323,21</t>
  </si>
  <si>
    <t>DIVIDENDO DEF 111 US$ 0,159530114</t>
  </si>
  <si>
    <t>DIVIDENDO DEF $ 22</t>
  </si>
  <si>
    <t>DIVIDENDO DEF 45 $ 2,17854</t>
  </si>
  <si>
    <t>DIVIDENDO ADIC 46 $ 22,58336</t>
  </si>
  <si>
    <t>DIVIDENDO DEF 45 $ 2,28746</t>
  </si>
  <si>
    <t>DIVIDENDO ADIC 46 $ 23,71254</t>
  </si>
  <si>
    <t>DIVIDENDO DEF $ 16,08604</t>
  </si>
  <si>
    <t>DIVIDENDO EVEN 0 $ 15,83604</t>
  </si>
  <si>
    <t>DIVIDENDO DEF 9 $ 15,7142559</t>
  </si>
  <si>
    <t>DIVIDENDO ADIC 9 $ 10,2857441</t>
  </si>
  <si>
    <t>DIVIDENDO DEF $ 3,7501821100135300</t>
  </si>
  <si>
    <t>DIVIDENDO DEF 30 $ 9,0255</t>
  </si>
  <si>
    <t>DIVIDENDO ADIC 30 $ 20,97447</t>
  </si>
  <si>
    <t>DIVIDENDO DEF $ 6,118904299110</t>
  </si>
  <si>
    <t>DIVIDENDO DEF $ 6,22235623948270</t>
  </si>
  <si>
    <t>DIVIDENDO ADIC 117 $ 90</t>
  </si>
  <si>
    <t>DIVIDENDO DEF 86 $ 26,72</t>
  </si>
  <si>
    <t>DIVIDENDO DEF 94 US$ 0,003801</t>
  </si>
  <si>
    <t>DIVIDENDO DEF 7 $ 0,1302417639</t>
  </si>
  <si>
    <t>AXXION</t>
  </si>
  <si>
    <t>DIVIDENDO PROV US$ 0,7</t>
  </si>
  <si>
    <t>DIVIDENDO PROV $ 574</t>
  </si>
  <si>
    <t>DIVIDENDO $ 0,324305817</t>
  </si>
  <si>
    <t>DIVIDENDO $ 0,563218867</t>
  </si>
  <si>
    <t>DIVIDENDO $ 1,636041509</t>
  </si>
  <si>
    <t>DIVIDENDO $ 756,42574</t>
  </si>
  <si>
    <t>DIVIDENDO $ 0,36546968941826</t>
  </si>
  <si>
    <t>DIVIDENDO $ 0,54108088587299</t>
  </si>
  <si>
    <t>DIVIDENDO $ 0,50540592063327</t>
  </si>
  <si>
    <t>DIVIDENDO $ 0,780734457</t>
  </si>
  <si>
    <t>DIVIDENDO DEF 70 $ 7</t>
  </si>
  <si>
    <t>DIVIDENDO DEF 33 $ 6,66</t>
  </si>
  <si>
    <t>SIEMEL</t>
  </si>
  <si>
    <t>DIVIDENDO DEF 37 US$ 0,089</t>
  </si>
  <si>
    <t>DIVIDENDO DEF 95 $ 51,774519938</t>
  </si>
  <si>
    <t>DIVIDENDO DEF 33 $ 5,75</t>
  </si>
  <si>
    <t>DIVIDENDO DEF 44 $ 37,89775</t>
  </si>
  <si>
    <t>DIVIDENDO DEF 117 US$ 0,0041473</t>
  </si>
  <si>
    <t>DIVIDENDO DEF $ 78,9790458912986</t>
  </si>
  <si>
    <t>DIVIDENDO US$ 0,82</t>
  </si>
  <si>
    <t>DIVIDENDO $ 0,285941195</t>
  </si>
  <si>
    <t>DIVIDENDO DEF 0 US$ 21,631142043</t>
  </si>
  <si>
    <t>CFIMRFAD-E</t>
  </si>
  <si>
    <t>DIVIDENDO  $ 1,091536976</t>
  </si>
  <si>
    <t>DIVIDENDO DEF 318 $ 27</t>
  </si>
  <si>
    <t>DIVIDENDO DEF $ 47</t>
  </si>
  <si>
    <t>DIVIDENDO ADIC $ 3,90126</t>
  </si>
  <si>
    <t>DIVIDENDO DEF 38 US$ 0,0425</t>
  </si>
  <si>
    <t>DIVIDENDO $ 0,010170283</t>
  </si>
  <si>
    <t>DIVIDENDO $ 0,201677044</t>
  </si>
  <si>
    <t>DIVIDENDO $ 0,337000943</t>
  </si>
  <si>
    <t>DIVIDENDO PROV $ 0,44866844880483</t>
  </si>
  <si>
    <t>DIVIDENDO $ 0,47963253727475</t>
  </si>
  <si>
    <t>DIVIDENDO $ 0,32395006068624</t>
  </si>
  <si>
    <t>DIVIDENDO $ 0,406806</t>
  </si>
  <si>
    <t>DIVIDENDO PROV 0 $ 433,55</t>
  </si>
  <si>
    <t>DIVIDENDO DEF 0 $ 433,3</t>
  </si>
  <si>
    <t>DIVIDENDO PROV 0 $ 432,26</t>
  </si>
  <si>
    <t>DIVIDENDO PROV 0 $ 382,58</t>
  </si>
  <si>
    <t>DIVIDENDO $ 0,526627058</t>
  </si>
  <si>
    <t>DIVIDENDO $ 0,034468263</t>
  </si>
  <si>
    <t>DIVIDENDO $ 1,142134469</t>
  </si>
  <si>
    <t>DIVIDENDO DEF 121 $ 100</t>
  </si>
  <si>
    <t>DIVIDENDO DEF 346 $ 650</t>
  </si>
  <si>
    <t>DIVIDENDO DEF 47 US$ 0,0032</t>
  </si>
  <si>
    <t>DIVIDENDO DEF 272 $ 5,5</t>
  </si>
  <si>
    <t>DIVIDENDO DEF 46 $ 18,4434</t>
  </si>
  <si>
    <t>DIVIDENDO ADIC 47 $ 0,5566</t>
  </si>
  <si>
    <t>DIVIDENDO DEF US$ 0,002465</t>
  </si>
  <si>
    <t>CAMANCHACA</t>
  </si>
  <si>
    <t>DIVIDENDO $ 0,242342767</t>
  </si>
  <si>
    <t>DIVIDENDO $ 1,328224686</t>
  </si>
  <si>
    <t>DIVIDENDO $ 2,698393396</t>
  </si>
  <si>
    <t>DIVIDENDO DEF $ 67,3</t>
  </si>
  <si>
    <t>CFISUAGLF</t>
  </si>
  <si>
    <t>CFISUAGLI</t>
  </si>
  <si>
    <t>CFISUAGLM</t>
  </si>
  <si>
    <t>DIVIDENDO DEF $ 16,23</t>
  </si>
  <si>
    <t>CFISUAEMF</t>
  </si>
  <si>
    <t>CFISUAEMI</t>
  </si>
  <si>
    <t>CFISUAGLE</t>
  </si>
  <si>
    <t>CFISUAEME</t>
  </si>
  <si>
    <t>DIVIDENDO PROV 0 $ 5639,65</t>
  </si>
  <si>
    <t>DIVIDENDO $ 0,46204027769548</t>
  </si>
  <si>
    <t>DIVIDENDO $ 0,84296254787644</t>
  </si>
  <si>
    <t>DIVIDENDO $ 0,79284366379695</t>
  </si>
  <si>
    <t>DIVIDENDO $ 1,276984755</t>
  </si>
  <si>
    <t>DIVIDENDO $ 2,594295364</t>
  </si>
  <si>
    <t>DIVIDENDO $ 0,232993694</t>
  </si>
  <si>
    <t>DIVIDENDO DEF US$ 0,255302</t>
  </si>
  <si>
    <t>SALMOCAM</t>
  </si>
  <si>
    <t>DIVIDENDO DEF 27 $ 55</t>
  </si>
  <si>
    <t>DIVIDENDO EVEN 54 US$ 0,00285</t>
  </si>
  <si>
    <t>DIVIDENDO DEF 54 US$ 0,00052</t>
  </si>
  <si>
    <t>DIVIDENDO ADIC 54 US$ 0,00579</t>
  </si>
  <si>
    <t>DIVIDENDO PROV $ 4644,5257</t>
  </si>
  <si>
    <t>DIVIDENDO $ 0,29141667</t>
  </si>
  <si>
    <t>DIVIDENDO  $ 0,17442987</t>
  </si>
  <si>
    <t>DIVIDENDO DEF $ 24,9782295650010</t>
  </si>
  <si>
    <t>CFISANRVGA</t>
  </si>
  <si>
    <t>DIVIDENDO DEF $ 29,6290059086877</t>
  </si>
  <si>
    <t>DIVIDENDO $ 1,6458026</t>
  </si>
  <si>
    <t>DIVIDENDO ADIC 37 $ 60</t>
  </si>
  <si>
    <t>IPAL</t>
  </si>
  <si>
    <t>DIVIDENDO DEF $ 25,7902066637962</t>
  </si>
  <si>
    <t>CFISANTDCA</t>
  </si>
  <si>
    <t>DIVIDENDO $ 1,35518871</t>
  </si>
  <si>
    <t>DIVIDENDO $ 2,26408888</t>
  </si>
  <si>
    <t>DIVIDENDO DEF $ 20,55218</t>
  </si>
  <si>
    <t>DIVIDENDO ADIC $ 34,44782</t>
  </si>
  <si>
    <t>DIVIDENDO DEF $ 11,98196</t>
  </si>
  <si>
    <t>DIVIDENDO DEF $ 20,01804</t>
  </si>
  <si>
    <t>DIVIDENDO PROV US$ 0,0108333333</t>
  </si>
  <si>
    <t>CFIMFUS-E</t>
  </si>
  <si>
    <t>DIVIDENDO DEF 63 $ 10,85</t>
  </si>
  <si>
    <t>DIVIDENDO ADIC $ 25,15</t>
  </si>
  <si>
    <t>DIVIDENDO DEF 20 US$ 0,000156172</t>
  </si>
  <si>
    <t>DIVIDENDO DEF $ 8,25</t>
  </si>
  <si>
    <t>DIVIDENDO DEF 20 US$ 0,000141974</t>
  </si>
  <si>
    <t>DIVIDENDO US$ 0,072362</t>
  </si>
  <si>
    <t>DIVIDENDO US$ 0,091183</t>
  </si>
  <si>
    <t>DIVIDENDO US$ 0,297868</t>
  </si>
  <si>
    <t>DIVIDENDO US$ 0,368843</t>
  </si>
  <si>
    <t>DIVIDENDO US$ 0,320173</t>
  </si>
  <si>
    <t>DIVIDENDO US$ 0,216207</t>
  </si>
  <si>
    <t>DIVIDENDO US$ 0,195388</t>
  </si>
  <si>
    <t>DIVIDENDO US$ 0,204998</t>
  </si>
  <si>
    <t>DIVIDENDO US$ 0,11152</t>
  </si>
  <si>
    <t>DIVIDENDO US$ 0,236297</t>
  </si>
  <si>
    <t>DIVIDENDO US$ 0,379093</t>
  </si>
  <si>
    <t>DIVIDENDO US$ 0,127983</t>
  </si>
  <si>
    <t>DIVIDENDO US$ 0,125352</t>
  </si>
  <si>
    <t>DIVIDENDO US$ 0,093365</t>
  </si>
  <si>
    <t>DIVIDENDO PROV US$ 1,221216615815</t>
  </si>
  <si>
    <t>CFIMSC</t>
  </si>
  <si>
    <t>DIVIDENDO $ 1,396566824</t>
  </si>
  <si>
    <t>DIVIDENDO PROV US$ 1,223025512963</t>
  </si>
  <si>
    <t>CFIMSCAE</t>
  </si>
  <si>
    <t>DIVIDENDO $ 112,92336</t>
  </si>
  <si>
    <t>DIVIDENDO DEF US$ 0,01094</t>
  </si>
  <si>
    <t>DIVIDENDO $ 1,3048469</t>
  </si>
  <si>
    <t>DIVIDENDO DEF 154 $ 74,41</t>
  </si>
  <si>
    <t>DIVIDENDO $ 2,062145512</t>
  </si>
  <si>
    <t>DIVIDENDO DEF 149 $ 79,89</t>
  </si>
  <si>
    <t>DIVIDENDO DEF 70 US$ 0,25414</t>
  </si>
  <si>
    <t>DIVIDENDO DEF 83 $ 3,3520685836</t>
  </si>
  <si>
    <t>DIVIDENDO ADIC 84 $ 0,6479314164</t>
  </si>
  <si>
    <t>DIVIDENDO DEF 59 US$ 0,01686</t>
  </si>
  <si>
    <t>DIVIDENDO DEF US$ 0,00135</t>
  </si>
  <si>
    <t>DIVIDENDO $ 0,102360377</t>
  </si>
  <si>
    <t>DIVIDENDO $ 0,14608711</t>
  </si>
  <si>
    <t>DIVIDENDO 0 $ 1105,89416</t>
  </si>
  <si>
    <t>DIVIDENDO $ 0,59567467</t>
  </si>
  <si>
    <t>DIVIDENDO $ 0,85013762</t>
  </si>
  <si>
    <t>DIVIDENDO DEF 29 $ 24,8</t>
  </si>
  <si>
    <t>DIVIDENDO ADIC 29 $ 8,2</t>
  </si>
  <si>
    <t>DIVIDENDO DEF 30 $ 14,7</t>
  </si>
  <si>
    <t>PARAUCO</t>
  </si>
  <si>
    <t>DIVIDENDO ADIC 30 $ 10,3</t>
  </si>
  <si>
    <t>DIVIDENDO PROV US$ 0,0139426946</t>
  </si>
  <si>
    <t>DIVIDENDO DEF US$ 0,06359</t>
  </si>
  <si>
    <t>DIVIDENDO DEF US$ 0,01127</t>
  </si>
  <si>
    <t>AGUNSA</t>
  </si>
  <si>
    <t>DIVIDENDO DEF US$ 0,00099</t>
  </si>
  <si>
    <t>INTEROCEAN</t>
  </si>
  <si>
    <t>DIVIDENDO US$ 0,615</t>
  </si>
  <si>
    <t>DIVIDENDO $ 2,56549512</t>
  </si>
  <si>
    <t>DIVIDENDO DEF $ 58,101917</t>
  </si>
  <si>
    <t>DIVIDENDO PROV $ 259,0468250</t>
  </si>
  <si>
    <t>DIVIDENDO $ 2,2095685</t>
  </si>
  <si>
    <t>DIVIDENDO $ 0,0945863</t>
  </si>
  <si>
    <t>DIVIDENDO $ 1,2174968</t>
  </si>
  <si>
    <t>DIVIDENDO $ 0,32222033</t>
  </si>
  <si>
    <t>DIVIDENDO $ 4,15393101</t>
  </si>
  <si>
    <t>DIVIDENDO DEF 86 US$ 0,0037007</t>
  </si>
  <si>
    <t>DIVIDENDO DEF 1 $ 15,45</t>
  </si>
  <si>
    <t>DIVIDENDO DEF  $ 0,8789131</t>
  </si>
  <si>
    <t>DIVIDENDO DEF 31 $ 48000</t>
  </si>
  <si>
    <t>DIVIDENDO US$ 0,123</t>
  </si>
  <si>
    <t>DIVIDENDO US$ 0,678</t>
  </si>
  <si>
    <t>DIVIDENDO DEF US$ 0,383993</t>
  </si>
  <si>
    <t>CFICARVA-E</t>
  </si>
  <si>
    <t>DIVIDENDO DEF $ 129</t>
  </si>
  <si>
    <t>DIVIDENDO PROV $ 0,48</t>
  </si>
  <si>
    <t>DIVIDENDO PROV $ 0,522</t>
  </si>
  <si>
    <t>DIVIDENDO PROV $ 102</t>
  </si>
  <si>
    <t>DIVIDENDO PROV US$ 0,0166760044</t>
  </si>
  <si>
    <t>DIVIDENDO DEF 1 $ 0,15157</t>
  </si>
  <si>
    <t>DIVIDENDO PROV $ 78,24233890460350</t>
  </si>
  <si>
    <t>DIVIDENDO PROV US$ 0,007077691780571790</t>
  </si>
  <si>
    <t>DIVIDENDO PROV US$ 0,00810252878591722</t>
  </si>
  <si>
    <t>DIVIDENDO PROV US$ 0,0144362775</t>
  </si>
  <si>
    <t>DIVIDENDO PROV $ 83,58245408967810</t>
  </si>
  <si>
    <t>DIVIDENDO $ 0,12773223</t>
  </si>
  <si>
    <t>DIVIDENDO $ 0,132594025</t>
  </si>
  <si>
    <t>DIVIDENDO PROV $ 6,18807855892240</t>
  </si>
  <si>
    <t>DIVIDENDO PROV $ 0,02249904771453490</t>
  </si>
  <si>
    <t>DIVIDENDO PROV US$ 0,00584632455656130</t>
  </si>
  <si>
    <t>DIVIDENDO PROV US$ 0,005662635157464080</t>
  </si>
  <si>
    <t>DIVIDENDO PROV US$ 0,005825900340055070</t>
  </si>
  <si>
    <t>DIVIDENDO PROV US$ 0,00319918957832</t>
  </si>
  <si>
    <t>DIVIDENDO PROV US$ 0,005298969408954130</t>
  </si>
  <si>
    <t>DIVIDENDO PROV US$ 0,005257284796547440</t>
  </si>
  <si>
    <t>DIVIDENDO PROV US$ 0,005305267811941040</t>
  </si>
  <si>
    <t>DIVIDENDO PROV $ 4,471191470712620</t>
  </si>
  <si>
    <t>DIVIDENDO PROV $ 4,399821963141950</t>
  </si>
  <si>
    <t>DIVIDENDO PROV $ 4,431409289311280</t>
  </si>
  <si>
    <t>DIVIDENDO PROV $ 362,602985</t>
  </si>
  <si>
    <t>DIVIDENDO PROV $ 332,762712</t>
  </si>
  <si>
    <t>DIVIDENDO PROV $ 374,065568</t>
  </si>
  <si>
    <t>DIVIDENDO PROV $ 117,4595981023640</t>
  </si>
  <si>
    <t>DIVIDENDO PROV $ 116,4028720292320</t>
  </si>
  <si>
    <t>DIVIDENDO PROV US$ 0,020375</t>
  </si>
  <si>
    <t>DIVIDENDO PROV US$ 0,020391</t>
  </si>
  <si>
    <t>DIVIDENDO PROV US$ 0,020326</t>
  </si>
  <si>
    <t>DIVIDENDO PROV US$ 0,0078</t>
  </si>
  <si>
    <t>DIVIDENDO PROV $ 0,9913293</t>
  </si>
  <si>
    <t>DIVIDENDO ADIC 106 $ 322,80919</t>
  </si>
  <si>
    <t>POLPAICO</t>
  </si>
  <si>
    <t>DIVIDENDO DEF 88 US$ 0,10886</t>
  </si>
  <si>
    <t>DIVIDENDO DEF 88 US$ 0,14114</t>
  </si>
  <si>
    <t>DIVID DEF 1 $ 3,88784043055617</t>
  </si>
  <si>
    <t>DIVIDENDO DEF 9 $ 10</t>
  </si>
  <si>
    <t>DIVIDENDO DEF US$ 0,001780246255</t>
  </si>
  <si>
    <t>DIVIDENDO ADIC US$ 0,001714970559</t>
  </si>
  <si>
    <t>DIVIDENDO PROV $ 47,70764057132530</t>
  </si>
  <si>
    <t>DIVIDENDO PROV $ 47,68140350877190</t>
  </si>
  <si>
    <t>DIVIDENDO PROV $ 365,199177</t>
  </si>
  <si>
    <t>DIVIDENDO PROV $ 408,027015</t>
  </si>
  <si>
    <t>DIVIDENDO PROV $ 425,078178</t>
  </si>
  <si>
    <t>DIVIDENDO PROV $ 362</t>
  </si>
  <si>
    <t>DIVIDENDO PROV $ 341</t>
  </si>
  <si>
    <t>DIVIDENDO $ 779,79856</t>
  </si>
  <si>
    <t>DIVIDENDO PROV US$ 0,0791131159</t>
  </si>
  <si>
    <t>DIVIDENDO PROV US$ 0,0798914326</t>
  </si>
  <si>
    <t>DIVIDENDO PROV US$ 0,0804790773</t>
  </si>
  <si>
    <t>DIVIDENDO PROV US$ 0,0775667062</t>
  </si>
  <si>
    <t>DIVIDENDO PROV US$ 0,0804687945</t>
  </si>
  <si>
    <t>DIVIDENDO DEF $ 4,49327</t>
  </si>
  <si>
    <t>DIVIDENDO PROV US$ 0,0049432034</t>
  </si>
  <si>
    <t>DIVIDENDO PROV US$ 1,9546706582</t>
  </si>
  <si>
    <t>DIVIDENDO PROV US$ 1,9537362705</t>
  </si>
  <si>
    <t>DIVIDENDO PROV US$ 1,9518520298</t>
  </si>
  <si>
    <t>DIVIDENDO PROV $ 10,38526533932760</t>
  </si>
  <si>
    <t>DIVIDENDO DEF $ 18</t>
  </si>
  <si>
    <t>DIVIDENDO PROV US$ 3,1779909640</t>
  </si>
  <si>
    <t>EMIS PAGO INF 0,0246128 X 1 $ 340</t>
  </si>
  <si>
    <t>DIVIDENDO $ 0,21347131</t>
  </si>
  <si>
    <t>DIVIDENDO $ 1,03934968</t>
  </si>
  <si>
    <t>DIVIDENDO DEF $ 23,0345395789</t>
  </si>
  <si>
    <t>CFIBDEUDAN</t>
  </si>
  <si>
    <t>DIVIDENDO DEF $ 22,6892451651</t>
  </si>
  <si>
    <t>CFIBDEUDAI</t>
  </si>
  <si>
    <t>DIVIDENDO PROV US$ 0,6207287049</t>
  </si>
  <si>
    <t>CFIBICRVIA</t>
  </si>
  <si>
    <t>DIVIDENDO PROV US$ 0,5921964064</t>
  </si>
  <si>
    <t>CFIBICRVII</t>
  </si>
  <si>
    <t>DIVIDENDO PROV US$ 0,0151793780</t>
  </si>
  <si>
    <t>DIVIDENDO $ 0,6528002</t>
  </si>
  <si>
    <t>DIVIDENDO DEF $ 0,598388</t>
  </si>
  <si>
    <t>DIVIDENDO $ 0,36739168</t>
  </si>
  <si>
    <t>DIVIDENDO $ 1,78875803</t>
  </si>
  <si>
    <t>DIVIDENDO DEF 259 $ 30,66226</t>
  </si>
  <si>
    <t>DIVIDENDO ADIC 259 $ 149,28853</t>
  </si>
  <si>
    <t>DIVIDENDO DEF 25 $ 0,16677</t>
  </si>
  <si>
    <t>DIVIDENDO ADIC 25 $ 0,11118</t>
  </si>
  <si>
    <t>DIVIDENDO DEF 260 $ 73,7</t>
  </si>
  <si>
    <t>DIVIDENDO DEF 50 US$ 0,12314</t>
  </si>
  <si>
    <t>DIVIDENDO  US$ 0,36</t>
  </si>
  <si>
    <t>DIVIDENDO PROV US$ 0,01365147</t>
  </si>
  <si>
    <t>DIVIDENDO PROV US$ 0,0715900136</t>
  </si>
  <si>
    <t>DIVIDENDO PROV US$ 0,0694937637</t>
  </si>
  <si>
    <t>DIVIDENDO PROV $ 16,05250632021900</t>
  </si>
  <si>
    <t>DIVIDENDO PROV $ 1990</t>
  </si>
  <si>
    <t>DIVIDENDO PROV $ 9,128532306</t>
  </si>
  <si>
    <t>DIVIDENDO DEF $ 37,7</t>
  </si>
  <si>
    <t>DIVIDENDO DEF $ 13</t>
  </si>
  <si>
    <t>DIVIDENDO DEF $ 2,1979582</t>
  </si>
  <si>
    <t>DIVIDENDO $ 0,39265913</t>
  </si>
  <si>
    <t>DIVIDENDO PROV US$ 0,0006647521</t>
  </si>
  <si>
    <t>CFIPCLOA-E</t>
  </si>
  <si>
    <t>DIVIDENDO PROV US$ 0,0006846733</t>
  </si>
  <si>
    <t>CFIPCLOB-E</t>
  </si>
  <si>
    <t>DIVIDENDO PROV US$ 0,0006997300</t>
  </si>
  <si>
    <t>CFIPCLOC-E</t>
  </si>
  <si>
    <t>DIVIDENDO PROV US$ 0,0006254315</t>
  </si>
  <si>
    <t>CFIPCLOR-E</t>
  </si>
  <si>
    <t>DIVIDENDO PROV $ 467</t>
  </si>
  <si>
    <t>DIVIDENDO PROV $ 223</t>
  </si>
  <si>
    <t>DIVIDENDO $ 620,73477</t>
  </si>
  <si>
    <t>DIVIDENDO $ 0,166025</t>
  </si>
  <si>
    <t>DIVIDENDO $ 0,62696661</t>
  </si>
  <si>
    <t>DIVIDENDO DEF 31 $ 1,944605</t>
  </si>
  <si>
    <t>DIVIDENDO DEF 53 $ 7,45</t>
  </si>
  <si>
    <t>DIVIDENDO PROV US$ 0,00646086</t>
  </si>
  <si>
    <t>DIVIDENDO PROV US$ 1,1022842</t>
  </si>
  <si>
    <t>DIVIDENDO PROV US$ 1,1025153</t>
  </si>
  <si>
    <t>DIVIDENDO PROV US$ 1,0999763</t>
  </si>
  <si>
    <t>DIVIDENDO PROV $ 2,3361385</t>
  </si>
  <si>
    <t>DIVIDENDO PROV $ 171,67217458</t>
  </si>
  <si>
    <t>DIVIDENDO PROV US$ 0,01121918</t>
  </si>
  <si>
    <t>DIVIDENDO DEF $ 38</t>
  </si>
  <si>
    <t>EMIS PAGO 0,05392 X 1 $ 315,508915009885</t>
  </si>
  <si>
    <t>ELUXSA</t>
  </si>
  <si>
    <t>DIVIDENDO $ 0,06609796</t>
  </si>
  <si>
    <t>DIVIDENDO PROV 0 $ 8,33</t>
  </si>
  <si>
    <t>DIVIDENDO $ 228,52189</t>
  </si>
  <si>
    <t>DIVIDENDO $ 0,0726201</t>
  </si>
  <si>
    <t>DIVIDENDO PROV $ 0,24987695</t>
  </si>
  <si>
    <t>DIVIDENDO DEF 26 $ 6,3346</t>
  </si>
  <si>
    <t>DIVIDENDO $ 1,57971698</t>
  </si>
  <si>
    <t>DIVIDENDO $ 4,41364068</t>
  </si>
  <si>
    <t>DIVIDENDO PROV US$ 0,0133535671</t>
  </si>
  <si>
    <t>DIVIDENDO DEF $ 1000</t>
  </si>
  <si>
    <t>DIVIDENDO US$ 0,1427</t>
  </si>
  <si>
    <t>DIVIDENDO US$ 0,133914</t>
  </si>
  <si>
    <t>DIVIDENDO US$ 0,106006</t>
  </si>
  <si>
    <t>DIVIDENDO US$ 0,175997</t>
  </si>
  <si>
    <t>DIVIDENDO US$ 0,3374</t>
  </si>
  <si>
    <t>DIVIDENDO US$ 0,0849</t>
  </si>
  <si>
    <t>DIVIDENDO US$ 0,385371</t>
  </si>
  <si>
    <t>DIVIDENDO US$ 0,310037</t>
  </si>
  <si>
    <t>DIVIDENDO US$ 0,238017</t>
  </si>
  <si>
    <t>DIVIDENDO US$ 0,222224</t>
  </si>
  <si>
    <t>DIVIDENDO US$ 0,205976</t>
  </si>
  <si>
    <t>DIVIDENDO US$ 0,119864</t>
  </si>
  <si>
    <t>DIVIDENDO PROV 0 US$ 0,409168</t>
  </si>
  <si>
    <t>DIVIDENDO US$ 0,24868</t>
  </si>
  <si>
    <t>DIVIDENDO PROV $ 5501,0667</t>
  </si>
  <si>
    <t>DIVIDENDO US$ 0,162419</t>
  </si>
  <si>
    <t>DIVIDENDO US$ 0,144016</t>
  </si>
  <si>
    <t>DIVIDENDO US$ 0,087174</t>
  </si>
  <si>
    <t>DIVIDENDO DEF $ 7,870336824065930</t>
  </si>
  <si>
    <t>DIVIDENDO PROV $ 8,919207080378860</t>
  </si>
  <si>
    <t>DIVIDENDO PROV US$ 0,4725374084</t>
  </si>
  <si>
    <t>DIVIDENDO PROV US$ 0,01742867</t>
  </si>
  <si>
    <t>DIVIDENDO PROV US$ 0,00914513</t>
  </si>
  <si>
    <t>DIVIDENDO PROV US$ 0,01545064</t>
  </si>
  <si>
    <t>DIVIDENDO PROV US$ 0,01434964</t>
  </si>
  <si>
    <t>DIVIDENDO PROV 0 US$ 0,91</t>
  </si>
  <si>
    <t>DIVIDENDO PROV US$ 0,41</t>
  </si>
  <si>
    <t>DIVIDENDO PROV US$ 3,86657953</t>
  </si>
  <si>
    <t>CFIMOPE3-E</t>
  </si>
  <si>
    <t>DIVIDENDO PROV US$ 0,955</t>
  </si>
  <si>
    <t>DIVIDENDO US$ 0,725305</t>
  </si>
  <si>
    <t>DIVIDENDO US$ 0,340871</t>
  </si>
  <si>
    <t>DIVIDENDO PROV US$ 0,697258</t>
  </si>
  <si>
    <t>DIVIDENDO US$ 0,543317</t>
  </si>
  <si>
    <t>DIVIDENDO US$ 0,58595</t>
  </si>
  <si>
    <t>DIVIDENDO US$ 0,489631</t>
  </si>
  <si>
    <t>DIVIDENDO PROV US$ 0,260808</t>
  </si>
  <si>
    <t>DIVIDENDO US$ 0,077167</t>
  </si>
  <si>
    <t>DIVIDENDO US$ 1,531356</t>
  </si>
  <si>
    <t>DIVIDENDO US$ 0,821741</t>
  </si>
  <si>
    <t>DIVIDENDO US$ 0,450492</t>
  </si>
  <si>
    <t>DIVIDENDO US$ 0,41988</t>
  </si>
  <si>
    <t>DIVIDENDO US$ 0,793477</t>
  </si>
  <si>
    <t>DIVIDENDO US$ 0,502788</t>
  </si>
  <si>
    <t>DIVIDENDO US$ 0,743825</t>
  </si>
  <si>
    <t>DIVIDENDO US$ 0,313276</t>
  </si>
  <si>
    <t>DIVIDENDO US$ 0,410346</t>
  </si>
  <si>
    <t>DIVIDENDO US$ 0,445484</t>
  </si>
  <si>
    <t>DIVIDENDO PROV US$ 0,022050699</t>
  </si>
  <si>
    <t>DIVIDENDO PROV US$ 0,0236816159</t>
  </si>
  <si>
    <t>DIVIDENDO PROV US$ 0,0249292488</t>
  </si>
  <si>
    <t>DIVIDENDO US$ 0,246777</t>
  </si>
  <si>
    <t>DIVIDENDO US$ 0,946667</t>
  </si>
  <si>
    <t>DIVIDENDO US$ 0,269137</t>
  </si>
  <si>
    <t>DIVIDENDO US$ 0,187509</t>
  </si>
  <si>
    <t>DIVIDENDO S$ 0,251866</t>
  </si>
  <si>
    <t>DIVIDENDO US$ 0,800898</t>
  </si>
  <si>
    <t>DIVIDENDO US$ 0,612607</t>
  </si>
  <si>
    <t>DIVIDENDO PROV $ 0,03439308</t>
  </si>
  <si>
    <t>DIVIDENDO PROV  $ 0,5601</t>
  </si>
  <si>
    <t>DIVIDENDO PROV $ 0,5153</t>
  </si>
  <si>
    <t>DIVIDENDO PROV $ 0,5715906</t>
  </si>
  <si>
    <t>DIVIDENDO $ 98,39408</t>
  </si>
  <si>
    <t>DIVIDENDO PROV $ 0,13403946</t>
  </si>
  <si>
    <t>DIVIDENDO PROV 278 $ 3,5</t>
  </si>
  <si>
    <t>DIVIDENDO PROV $ 81,565743724</t>
  </si>
  <si>
    <t>DIVIDENDO PROV 0 $ 258,5087213</t>
  </si>
  <si>
    <t>DIVIDENDO PROV $ 84,03580176921550</t>
  </si>
  <si>
    <t>DIVIDENDO PROV $ 128</t>
  </si>
  <si>
    <t>DIVIDENDO PROV $ 8,09747390803871</t>
  </si>
  <si>
    <t>DIVIDENDO PROV $ 10,7769673208004</t>
  </si>
  <si>
    <t>DIVIDENDO PROV $ 10,70446700661976</t>
  </si>
  <si>
    <t>DIVIDENDO PROV $ 10,8682353219468</t>
  </si>
  <si>
    <t>DIVIDENDO PROV US$ 0,008589893086024250</t>
  </si>
  <si>
    <t>DIVIDENDO PROV US$ 0,0085205995280021590</t>
  </si>
  <si>
    <t>DIVIDENDO PROV US$ 0,008579206694833930</t>
  </si>
  <si>
    <t>DIVIDENDO PROV US$ 0,00699357721772</t>
  </si>
  <si>
    <t>DIVIDENDO PROV US$ 0,006125456807559590</t>
  </si>
  <si>
    <t>DIVIDENDO PROV US$ 0,005957279453334320</t>
  </si>
  <si>
    <t>DIVIDENDO PROV US$ 0,006145318852289730</t>
  </si>
  <si>
    <t>DIVIDENDO PROV $ 26,373681602533</t>
  </si>
  <si>
    <t>DIVIDENDO PROV $ 26,2879388618771</t>
  </si>
  <si>
    <t>DIVIDENDO PROV US$ 0,1499692</t>
  </si>
  <si>
    <t>CFIAMLGT-E</t>
  </si>
  <si>
    <t>DIVIDENDO PROV $ 3,90707729695792</t>
  </si>
  <si>
    <t>DIVIDENDO PROV $ 3,84601433050936</t>
  </si>
  <si>
    <t>DIVIDENDO PROV $ 64,68215618875020</t>
  </si>
  <si>
    <t>DIVIDENDO PROV $ 65,2417299854720</t>
  </si>
  <si>
    <t>DIVIDENDO DEF $ 8,51491</t>
  </si>
  <si>
    <t>DIVIDENDO US$ 0,62</t>
  </si>
  <si>
    <t>DIVIDENDO $ 7,3128467</t>
  </si>
  <si>
    <t>DIVIDENDO DEF $ 951,351626</t>
  </si>
  <si>
    <t>DIVIDENDO DEF $ 978,263683</t>
  </si>
  <si>
    <t>DIVIDENDO PROV $ 992,038365</t>
  </si>
  <si>
    <t>DIVIDENDO $ 2,8529696</t>
  </si>
  <si>
    <t>DIVIDENDO $ 11,98813504</t>
  </si>
  <si>
    <t>DIVIDENDO PROV $ 68</t>
  </si>
  <si>
    <t>DIVIDENDO $ 3,47008338564</t>
  </si>
  <si>
    <t>DIVIDENDO PROV US$ 1,08</t>
  </si>
  <si>
    <t>DIVIDENDO PROV US$ 0,00307742</t>
  </si>
  <si>
    <t>DIVIDENDO PROV $ 2,949998934748520</t>
  </si>
  <si>
    <t>DIVIDENDO US$ 0,14</t>
  </si>
  <si>
    <t>DIVIDENDO PROV $ 1,03078129</t>
  </si>
  <si>
    <t>DIVIDENDO $ 0,8307539</t>
  </si>
  <si>
    <t>DIVIDENDO $ 0,02065</t>
  </si>
  <si>
    <t>DIVIDENDO PROV $ 3,50903918</t>
  </si>
  <si>
    <t>DIVIDENDO DEF 20 $ 0,2479770771</t>
  </si>
  <si>
    <t>ITAUCORP</t>
  </si>
  <si>
    <t>DIVIDENDO PROV $ 3,681310386678280</t>
  </si>
  <si>
    <t>DIVIDENDO PROV $ 9,588646577</t>
  </si>
  <si>
    <t>DIVIDENDO PROV $ 9,438546037</t>
  </si>
  <si>
    <t>DIVIDENDO PROV $ 9,634191043</t>
  </si>
  <si>
    <t>DIVIDENDO PROV US$ 0,018294619</t>
  </si>
  <si>
    <t>DIVIDENDO PROV EURO 0,007342598</t>
  </si>
  <si>
    <t>DIVIDENDO PROV US$ 0,0609411803043</t>
  </si>
  <si>
    <t>DIVIDENDO PROV US$ 0,0611076392126</t>
  </si>
  <si>
    <t>DIVIDENDO PROV $ 8,9615320909</t>
  </si>
  <si>
    <t>DIVIDENDO PROV US$ 1,47</t>
  </si>
  <si>
    <t>DIVIDENDO PROV US$ 0,735</t>
  </si>
  <si>
    <t>DIVIDENDO US$ 1,62</t>
  </si>
  <si>
    <t>DIVIDENDO PROV US$ 0,95</t>
  </si>
  <si>
    <t>DIVIDENDO DEF $ 295,9853315313040</t>
  </si>
  <si>
    <t>CFIBPDCCHA</t>
  </si>
  <si>
    <t>DIVIDENDO DEF US$ 0,7044971942506550</t>
  </si>
  <si>
    <t>CFITREDA</t>
  </si>
  <si>
    <t>DIVIDENDO DEF US$ 0,7087979940212880</t>
  </si>
  <si>
    <t>CFITREDI</t>
  </si>
  <si>
    <t>DIVIDENDO DEF $ 14,03768236836520</t>
  </si>
  <si>
    <t>CFIBTGDAPA</t>
  </si>
  <si>
    <t>DIVIDENDO DEF $ 14,04241343061260</t>
  </si>
  <si>
    <t>CFIBTGDAPI</t>
  </si>
  <si>
    <t>DIVIDENDO DEF $ 13,15139902822470</t>
  </si>
  <si>
    <t>CFIBTGDAPM</t>
  </si>
  <si>
    <t>DIVIDENDO DEF $ 17,70944325127680</t>
  </si>
  <si>
    <t>CFIBTGEU</t>
  </si>
  <si>
    <t>DIVIDENDO DEF US$ 5,733860915770430</t>
  </si>
  <si>
    <t>DIVIDENDO DEF US$ 0,009128549878194820</t>
  </si>
  <si>
    <t>CFIDLDA-E</t>
  </si>
  <si>
    <t>DIVIDENDO PROV $ 3415,7396</t>
  </si>
  <si>
    <t>DIVIDENDO US$ 0,1466</t>
  </si>
  <si>
    <t>DIVIDENDO US$ 0,124966</t>
  </si>
  <si>
    <t>DIVIDENDO US$ 0,150434</t>
  </si>
  <si>
    <t>DIVIDENDO US$ 0,082</t>
  </si>
  <si>
    <t>DIVIDENDO US$ 2,055</t>
  </si>
  <si>
    <t>BA</t>
  </si>
  <si>
    <t>DIVIDENDO US$ 0,349287</t>
  </si>
  <si>
    <t>DIVIDENDO US$ 0,379984</t>
  </si>
  <si>
    <t>DIVIDENDO US$ 0,188229</t>
  </si>
  <si>
    <t>DIVIDENDO US$ 0,110111</t>
  </si>
  <si>
    <t>DIVIDENDO US$ 0,22594</t>
  </si>
  <si>
    <t>DIVIDENDO US$ 0,229242</t>
  </si>
  <si>
    <t>DIVIDENDO US$ 0,239027</t>
  </si>
  <si>
    <t>DIVIDENDO US$ 0,416533</t>
  </si>
  <si>
    <t>DIVIDENDO PROV $ 1367,958854097</t>
  </si>
  <si>
    <t>DIVIDENDO PROV $ 1330,217669478</t>
  </si>
  <si>
    <t>DIVIDENDO US$ 0,140289</t>
  </si>
  <si>
    <t>DIVIDENDO US$ 0,180817</t>
  </si>
  <si>
    <t>DIVIDENDO US$ 0,085572</t>
  </si>
  <si>
    <t>DIVIDENDO PROV 0 $ 315</t>
  </si>
  <si>
    <t>DIVIDENDO PROV $ 42,810235071</t>
  </si>
  <si>
    <t>DIVIDENDO PROV $ 37,097973894</t>
  </si>
  <si>
    <t>DIVIDENDO PROV $ 0,4727</t>
  </si>
  <si>
    <t>DIVIDENDO PROV US$ 0,8781375</t>
  </si>
  <si>
    <t>DIVIDENDO PROV US$ 8,2867306</t>
  </si>
  <si>
    <t>DIVIDENDO EVEN $ 321</t>
  </si>
  <si>
    <t>DIVIDENDO PROV $ 512</t>
  </si>
  <si>
    <t>DIVIDENDO PROV 0 $ 0,4928</t>
  </si>
  <si>
    <t>DIVIDENDO PROV 0 $ 0,5549991</t>
  </si>
  <si>
    <t>DIVIDENDO PROV 0 $ 0,4536</t>
  </si>
  <si>
    <t>DIVIDENDO PROV $ 73,865781210333600</t>
  </si>
  <si>
    <t>DIVIDENDO PROV  US$ 0,1572959235398</t>
  </si>
  <si>
    <t>DIVIDENDO PROV $ 89,73362125861270</t>
  </si>
  <si>
    <t>DIVIDENDO PROV $ 3,434056499844780000</t>
  </si>
  <si>
    <t>DIVIDENDO PROV US$ 0,007492312222553630</t>
  </si>
  <si>
    <t>DIVIDENDO PROV 0 US$ 0,00727541636282695</t>
  </si>
  <si>
    <t>DIVIDENDO PROV US$ 0,007472026689226610</t>
  </si>
  <si>
    <t>DIVIDENDO PROV US$ 0,00714356712912</t>
  </si>
  <si>
    <t>DIVIDENDO PROV 0 US$ 0,00483751033499663</t>
  </si>
  <si>
    <t>DIVIDENDO PROV US$ 0,0041413424790761100</t>
  </si>
  <si>
    <t>DIVIDENDO PROV US$ 0,0050395454510552900</t>
  </si>
  <si>
    <t>DIVIDENDO PROV $ 11,6667071727137</t>
  </si>
  <si>
    <t>DIVIDENDO PROV 0 $ 11,5112098376010</t>
  </si>
  <si>
    <t>DIVIDENDO PROV $ 11,5800826835233</t>
  </si>
  <si>
    <t>DIVIDENDO PROV $ 2037,10505</t>
  </si>
  <si>
    <t>DIVIDENDO PROV $ 1987,50595</t>
  </si>
  <si>
    <t>DIVIDENDO PROV $ 2066,90695</t>
  </si>
  <si>
    <t>DIVIDENDO PROV US$ 0,1344185250337</t>
  </si>
  <si>
    <t>DIVIDENDO PROV $ 131,70147376908600000</t>
  </si>
  <si>
    <t>DIVIDENDO PROV $ 115,3680517381830000</t>
  </si>
  <si>
    <t>DIVIDENDO PROV $ 804,59316455</t>
  </si>
  <si>
    <t>DIVIDENDO PROV $ 795,69969702</t>
  </si>
  <si>
    <t>DIVIDENDO PROV $ 1200</t>
  </si>
  <si>
    <t>DIVIDENDO PROV EURO 0,01225628</t>
  </si>
  <si>
    <t>DIVIDENDO PROV 1 $ 12</t>
  </si>
  <si>
    <t>DIVIDENDO PROV  $ 3,62038523071086</t>
  </si>
  <si>
    <t>DIVIDENDO US$ 0,7459</t>
  </si>
  <si>
    <t>DIVIDENDO DEF US$ 0,02215086</t>
  </si>
  <si>
    <t>DIVIDENDO DEF 3 $ 0,115902155</t>
  </si>
  <si>
    <t>BETLAN DOS</t>
  </si>
  <si>
    <t>DIVIDENDO ADIC 4 $ 0,089245632</t>
  </si>
  <si>
    <t>DIVIDENDO PROV US$ 2,9219339657</t>
  </si>
  <si>
    <t>CFITACPI-E</t>
  </si>
  <si>
    <t>DIVIDENDO PROV US$ 1,0489298860</t>
  </si>
  <si>
    <t>DIVIDENDO  $ 95,57895</t>
  </si>
  <si>
    <t>DIVIDENDO PROV 42 $ 14</t>
  </si>
  <si>
    <t>DIVIDENDO US$ 0,77</t>
  </si>
  <si>
    <t>DIVIDENDO PROV EURO 0,1147129876</t>
  </si>
  <si>
    <t>CFICGPE3-E</t>
  </si>
  <si>
    <t>DIVIDENDO DEF US$ 0,02345644265454070</t>
  </si>
  <si>
    <t>DIVIDENDO DEF US$ 0,02400143776428320</t>
  </si>
  <si>
    <t>DIVIDENDO PROV US$ 0,0149893788</t>
  </si>
  <si>
    <t>DIVIDENDO PROV 122 $ 4</t>
  </si>
  <si>
    <t>DIVIDENDO PROV US$ 0,0024560715</t>
  </si>
  <si>
    <t>DIVIDENDO PROV US$ 0,0022180187</t>
  </si>
  <si>
    <t>DIVIDENDO PROV US$ 0,0024079716</t>
  </si>
  <si>
    <t>DIVIDENDO PROV US$ 0,0023440424</t>
  </si>
  <si>
    <t>DIVIDENDO PROV US$ 0,0031575813</t>
  </si>
  <si>
    <t>DIVIDENDO PROV US$ 0,0082357471</t>
  </si>
  <si>
    <t>DIVIDENDO PROV US$ 0,0074858079</t>
  </si>
  <si>
    <t>DIVIDENDO PROV US$ 0,0070186781</t>
  </si>
  <si>
    <t>DIVIDENDO PROV US$ 0,0038375207</t>
  </si>
  <si>
    <t>DIVIDENDO PROV $ 497,9088163</t>
  </si>
  <si>
    <t>DIVIDENDO US$ 0,1672</t>
  </si>
  <si>
    <t>DIVIDENDO US$ 0,126731</t>
  </si>
  <si>
    <t>DIVIDENDO US$ 0,134865</t>
  </si>
  <si>
    <t>DIVIDENDO US$ 0,161121</t>
  </si>
  <si>
    <t>DIVIDENDO US$ 0,0876</t>
  </si>
  <si>
    <t>DIVIDENDO US$ 0,365827</t>
  </si>
  <si>
    <t>DIVIDENDO US$ 0,336795</t>
  </si>
  <si>
    <t>DIVIDENDO US$ 0,189738</t>
  </si>
  <si>
    <t>DIVIDENDO US$ 0,118247</t>
  </si>
  <si>
    <t>DIVIDENDO US$ 0,241966</t>
  </si>
  <si>
    <t>DIVIDENDO US$ 0,248406</t>
  </si>
  <si>
    <t>DIVIDENDO US$ 0,410967</t>
  </si>
  <si>
    <t>DIVIDENDO US$ 0,243425</t>
  </si>
  <si>
    <t>DIVIDENDO PROV $ 4202,529</t>
  </si>
  <si>
    <t>DIVIDENDO US$ 0,19853</t>
  </si>
  <si>
    <t>DIVIDENDO US$ 0,153292</t>
  </si>
  <si>
    <t>DIVIDENDO US$ 0,093695</t>
  </si>
  <si>
    <t>DIVIDENDO DEF $ 523,902209</t>
  </si>
  <si>
    <t>DIVIDENDO PROV $ 59,169412</t>
  </si>
  <si>
    <t>DIVIDENDO PROV 0 $ 5667,7164</t>
  </si>
  <si>
    <t>FIPNVRTA1A</t>
  </si>
  <si>
    <t>DIVIDENDO PROV US$ 0,0023347872</t>
  </si>
  <si>
    <t>DIVIDENDO PROV 99 $ 7</t>
  </si>
  <si>
    <t>DIVIDENDO PROV 98 $ 5</t>
  </si>
  <si>
    <t>DIVIDENDO PROV 99 $ 19</t>
  </si>
  <si>
    <t>DIVIDENDO PROV US$ 0,0029652916</t>
  </si>
  <si>
    <t>DIVIDENDO PROV EURO 0,0156844365</t>
  </si>
  <si>
    <t>DIVIDENDO PROV EURO 0,0159657333</t>
  </si>
  <si>
    <t>DIVIDENDO PROV EURO 0,0161675629</t>
  </si>
  <si>
    <t>DIVIDENDO PROV 0 $ 262,43</t>
  </si>
  <si>
    <t>DIVIDENDO PROV 0 $ 29419,03</t>
  </si>
  <si>
    <t>DIVIDENDO  US$ 0,615</t>
  </si>
  <si>
    <t>DIVIDENDO US$ 0,05</t>
  </si>
  <si>
    <t>DIVIDENDO PROV 0 $ 430,35</t>
  </si>
  <si>
    <t>DIVIDENDO PROV 0 $ 431,66</t>
  </si>
  <si>
    <t>DIVIDENDO PROV 0 $ 429,55</t>
  </si>
  <si>
    <t>DIVIDENDO PROV  $ 369,527812741781</t>
  </si>
  <si>
    <t>DIVIDENDO PROV $ 264,827703096365</t>
  </si>
  <si>
    <t>DIVIDENDO PROV $ 0,3772</t>
  </si>
  <si>
    <t>DIVIDENDO PROV $ 0,4802176</t>
  </si>
  <si>
    <t>DIVIDENDO PROV $ 0,4094</t>
  </si>
  <si>
    <t>DIVIDENDO $ 0,45775980115435</t>
  </si>
  <si>
    <t>DIVIDENDO $ 0,2718891</t>
  </si>
  <si>
    <t>DIVIDENDO $ 0,48782791997600</t>
  </si>
  <si>
    <t>DIVIDENDO $ 0,32962037405641</t>
  </si>
  <si>
    <t>DIVIDENDO PROV $ 1,05032769</t>
  </si>
  <si>
    <t>DIVIDENDO PROV 131 $ 10</t>
  </si>
  <si>
    <t>DIVIDENDO PROV 8 $ 0,447231118704613</t>
  </si>
  <si>
    <t>DIVIDENDO PROV $ 85,80072361170290</t>
  </si>
  <si>
    <t>DIVIDENDO PROV US$ 0,00787661860528602</t>
  </si>
  <si>
    <t>DIVIDENDO PROV US$ 0,0068963887617906</t>
  </si>
  <si>
    <t>DIVIDENDO PROV $ 109,9162556492920</t>
  </si>
  <si>
    <t>DIVIDENDO PROV $ 2,549885371194040</t>
  </si>
  <si>
    <t>DIVIDENDO PROV $ 13,1821571892790</t>
  </si>
  <si>
    <t>DIVIDENDO PROV $ 13,2610274986408</t>
  </si>
  <si>
    <t>DIVIDENDO PROV $ 13,3602262491683</t>
  </si>
  <si>
    <t>DIVIDENDO PROV US$ 0,005039545451055290</t>
  </si>
  <si>
    <t>DIVIDENDO PROV US$ 0,00500139050376985</t>
  </si>
  <si>
    <t>DIVIDENDO PROV US$ 0,00503330554768849</t>
  </si>
  <si>
    <t>DIVIDENDO PROV US$ 0,007275416362826950</t>
  </si>
  <si>
    <t>DIVIDENDO PROV $ 2,585989450507760</t>
  </si>
  <si>
    <t>DIVIDENDO PROV $ 130,5973939805150</t>
  </si>
  <si>
    <t>DIVIDENDO PROV $ 131,7014737690860</t>
  </si>
  <si>
    <t>DIVIDENDO PROV $ 107</t>
  </si>
  <si>
    <t>DIVIDENDO PROV US$ 0,0109413034417719</t>
  </si>
  <si>
    <t>DIVIDENDO PROV US$ 0,0110151475848586</t>
  </si>
  <si>
    <t>DIVIDENDO PROV US$ 0,0109399879336586</t>
  </si>
  <si>
    <t>DIVIDENDO PROV 0 $ 5274,15</t>
  </si>
  <si>
    <t>DIVIDENDO PROV EURO 1,3176783189</t>
  </si>
  <si>
    <t>CFIMP10I-E</t>
  </si>
  <si>
    <t>DIVIDENDO PROV EURO 1,310539981</t>
  </si>
  <si>
    <t>CFIMP10A-E</t>
  </si>
  <si>
    <t>DIVIDENDO PROV EURO 1,3246754187</t>
  </si>
  <si>
    <t>CFIMP10C-E</t>
  </si>
  <si>
    <t>DIVIDENDO PROV US$ 2,2507522468</t>
  </si>
  <si>
    <t>DIVIDENDO PROV US$ 2,2516632130</t>
  </si>
  <si>
    <t>DIVIDENDO PROV US$ 2,2489146311</t>
  </si>
  <si>
    <t>DIVIDENDO PROV $ 9,39192147</t>
  </si>
  <si>
    <t>DIVIDENDO PROV $ 0,35</t>
  </si>
  <si>
    <t>DIVIDENDO PROV $ 0,3727</t>
  </si>
  <si>
    <t>DIVIDENDO PROV $ 2,4791367</t>
  </si>
  <si>
    <t>DIVIDENDO PROV $ 0,06817222</t>
  </si>
  <si>
    <t>DIVIDENDO PROV US$ 0,023442292</t>
  </si>
  <si>
    <t>DIVIDENDO $ 1,026914</t>
  </si>
  <si>
    <t>DIVIDENDO $ 0,0489244</t>
  </si>
  <si>
    <t>DIVIDENDO $ 0,1064462</t>
  </si>
  <si>
    <t>DIVIDENDO PROV $ 3,94396966</t>
  </si>
  <si>
    <t>DIVIDENDO PROV 85 $ 18,4</t>
  </si>
  <si>
    <t>DIVIDENDO PROV 38 $ 11,2183765447</t>
  </si>
  <si>
    <t>DIVIDENDO PROV 67 $ 2,3584352417</t>
  </si>
  <si>
    <t>DIVIDENDO P. 100 US$ 0,00161991859562863</t>
  </si>
  <si>
    <t>DIVIDENDO PROV $ 0,21341798</t>
  </si>
  <si>
    <t>DIVIDENDO PROV $ 0,70147427</t>
  </si>
  <si>
    <t>DIVIDENDO $ 672,12421</t>
  </si>
  <si>
    <t>DIVIDENDO PROV $ 500</t>
  </si>
  <si>
    <t>DIVIDENDO $ 0,06566662732912</t>
  </si>
  <si>
    <t>DIVIDENDO $ 0,1716017</t>
  </si>
  <si>
    <t>DIVIDENDO $ 0,2497573</t>
  </si>
  <si>
    <t>DIVIDENDO $ 0,04343575028021</t>
  </si>
  <si>
    <t>DIVIDENDO $ 0,12472182519526</t>
  </si>
  <si>
    <t>DIVIDENDO  $ 0,1275047</t>
  </si>
  <si>
    <t>DIVIDENDO $ 0,3846998</t>
  </si>
  <si>
    <t>DIVIDENDO PROV $ 0,93983721</t>
  </si>
  <si>
    <t>DIVIDENDO PROV $ 0,64570577</t>
  </si>
  <si>
    <t>DIVIDENDO PROV $ 24,86</t>
  </si>
  <si>
    <t>DIVIDENDO PROV $ 22,6</t>
  </si>
  <si>
    <t>DIVIDENDO PROV 33 $ 22,262</t>
  </si>
  <si>
    <t>DIVIDENDO PROV US$ 1,12</t>
  </si>
  <si>
    <t>DIVIDENDO PROV US$ 0,0509062804149458</t>
  </si>
  <si>
    <t>CFIVRE1B-E</t>
  </si>
  <si>
    <t>DIVIDENDO PROV US$ 0,0513624867583976</t>
  </si>
  <si>
    <t>CFIVRE1C-E</t>
  </si>
  <si>
    <t>DIVIDENDO PROV 94 $ 35,58</t>
  </si>
  <si>
    <t>DIVIDENDO PROV $ 3022,171194</t>
  </si>
  <si>
    <t>DIVIDENDO $ 105,51079</t>
  </si>
  <si>
    <t>DIVIDENDO $ 0,02996685</t>
  </si>
  <si>
    <t>DIVIDENDO PROV 24 $ 40</t>
  </si>
  <si>
    <t>DIVIDENDO EVEN $ 35</t>
  </si>
  <si>
    <t>CVA</t>
  </si>
  <si>
    <t>DIVIDENDO PROV $ 338,838284</t>
  </si>
  <si>
    <t>DIVIDENDO PROV $ 1,2196962</t>
  </si>
  <si>
    <t>DIVIDENDO $ 0,4794985</t>
  </si>
  <si>
    <t>DIVIDENDO PROV $ 1,81180775</t>
  </si>
  <si>
    <t>DIVIDENDO PROV 69 $ 7,2616</t>
  </si>
  <si>
    <t>DIVIDENDO PROV 25 $ 113</t>
  </si>
  <si>
    <t>DIVIDENDO PROV  US$ 0,0298999454</t>
  </si>
  <si>
    <t>DIVIDENDO PROV US$ 0,00853885</t>
  </si>
  <si>
    <t>DIVIDENDO PROV US$ 0,008539802</t>
  </si>
  <si>
    <t>DIVIDENDO PROV US$ 0,01005457</t>
  </si>
  <si>
    <t>DIVIDENDO PROV  EURO 0,0198350242</t>
  </si>
  <si>
    <t>DIS</t>
  </si>
  <si>
    <t>DIVIDENDO PROV US$ 0,00688836</t>
  </si>
  <si>
    <t>DIVIDENDO PROV US$ 0,016415</t>
  </si>
  <si>
    <t>DIVIDENDO PROV US$ 0,016433</t>
  </si>
  <si>
    <t>DIVIDENDO PROV US$ 0,016428</t>
  </si>
  <si>
    <t>DIVIDENDO PROV US$ 0,00922</t>
  </si>
  <si>
    <t>DIVIDENDO PROV 259 $ 74</t>
  </si>
  <si>
    <t>DIVIDENDO PROV US$ 0,07477303</t>
  </si>
  <si>
    <t>DIVIDENDO PROV 317 $ 20</t>
  </si>
  <si>
    <t>DIVIDENDO PROV 225 $ 50</t>
  </si>
  <si>
    <t>DIVIDENDO PROV US$ 0,00725722</t>
  </si>
  <si>
    <t>DIVIDENDO PROV $ 4750,1081</t>
  </si>
  <si>
    <t>DIVIDENDO $ 0,21623056</t>
  </si>
  <si>
    <t>DIVIDENDO DEF $ 0,7215</t>
  </si>
  <si>
    <t>DIVIDENDO PROV $ 0,6655</t>
  </si>
  <si>
    <t>DIVIDENDO DEF $ 0,3487665</t>
  </si>
  <si>
    <t>DIVIDENDO $ 0,12670237199551</t>
  </si>
  <si>
    <t>DIVIDENDO $ 0,25799626</t>
  </si>
  <si>
    <t>DIVIDENDO $ 0,13536268503196</t>
  </si>
  <si>
    <t>DIVIDENDO $ 0,09141531672877</t>
  </si>
  <si>
    <t>DIVIDENDO $ 1,03091318</t>
  </si>
  <si>
    <t>DIVIDENDO PROV 345 $ 430</t>
  </si>
  <si>
    <t>DIVIDENDO DEF 45 $ 17</t>
  </si>
  <si>
    <t>DIVIDENDO US$ 0,955</t>
  </si>
  <si>
    <t>DIVIDENDO US$ 0,1593</t>
  </si>
  <si>
    <t>DIVIDENDO US$ 0,1729</t>
  </si>
  <si>
    <t>DIVIDENDO US$ 0,062737</t>
  </si>
  <si>
    <t>DIVIDENDO US$ 0,060792</t>
  </si>
  <si>
    <t>DIVIDENDO US$ 0,0723</t>
  </si>
  <si>
    <t>DIVIDENDO US$ 0,0158</t>
  </si>
  <si>
    <t>DIVIDENDO US$ 0,0885</t>
  </si>
  <si>
    <t>DIVIDENDO US$ 0,01604429</t>
  </si>
  <si>
    <t>AVP</t>
  </si>
  <si>
    <t>DIVIDENDO US$ 0,097264</t>
  </si>
  <si>
    <t>DIVIDENDO US$ 0,405</t>
  </si>
  <si>
    <t>DIVIDENDO US$ 0,018371</t>
  </si>
  <si>
    <t>DIVIDENDO PROV US$ 15,950614</t>
  </si>
  <si>
    <t>CFIIMD2X-E</t>
  </si>
  <si>
    <t>DIVIDENDO PROV US$ 0,01600009</t>
  </si>
  <si>
    <t>DIVIDENDO PROV US$ 0,02087351</t>
  </si>
  <si>
    <t>DIVIDENDO PROV US$ 0,0459662</t>
  </si>
  <si>
    <t>DIVIDENDO PROV US$ 0,04794942</t>
  </si>
  <si>
    <t>DIVIDENDO US$ 0,53</t>
  </si>
  <si>
    <t>DIVIDENDO US$ 0,124469</t>
  </si>
  <si>
    <t>DIVIDENDO US$ 0,394514</t>
  </si>
  <si>
    <t>DIVIDENDO US$ 0,352618</t>
  </si>
  <si>
    <t>DIVIDENDO US$ 0,565471</t>
  </si>
  <si>
    <t>DIVIDENDO US$ 0,6047</t>
  </si>
  <si>
    <t>DIVIDENDO US$ 0,1638</t>
  </si>
  <si>
    <t>DIVIDENDO US$ 0,4239</t>
  </si>
  <si>
    <t>DIVIDENDO US$ 1,1787</t>
  </si>
  <si>
    <t>DIVIDENDO US$ 1,6526</t>
  </si>
  <si>
    <t>DIVIDENDO US$ 1,4162</t>
  </si>
  <si>
    <t>DIVIDENDO US$ 1,0901</t>
  </si>
  <si>
    <t>DIVIDENDO US$ 0,2905</t>
  </si>
  <si>
    <t>DIVIDENDO US$ 0,9091</t>
  </si>
  <si>
    <t>DIVIDENDO S$ 0,7167</t>
  </si>
  <si>
    <t>DIVIDENDO US$ 0,9715</t>
  </si>
  <si>
    <t>DIVIDENDO US$ 2,1222</t>
  </si>
  <si>
    <t>DIVIDENDO US$ 0,1051</t>
  </si>
  <si>
    <t>DIVIDENDO US$ 0,4724</t>
  </si>
  <si>
    <t>DIVIDENDO US$ 0,6972</t>
  </si>
  <si>
    <t>DIVIDENDO US$ 0,6157</t>
  </si>
  <si>
    <t>DIVIDENDO US$ 0,63</t>
  </si>
  <si>
    <t>DIVIDENDO US$ 0,1905</t>
  </si>
  <si>
    <t>DIVIDENDO US$ 1</t>
  </si>
  <si>
    <t>DIVIDENDO US$ 0,4723</t>
  </si>
  <si>
    <t>DIVIDENDO US$ 1,0546</t>
  </si>
  <si>
    <t>KOL</t>
  </si>
  <si>
    <t>DIVIDENDO PROV $ 64,6168442882374</t>
  </si>
  <si>
    <t>DIVIDENDO PROV $ 74,52521582057580</t>
  </si>
  <si>
    <t>DIVIDENDO $ 0,03162544</t>
  </si>
  <si>
    <t>DIVIDENDO PROV $ 5,925761948456190</t>
  </si>
  <si>
    <t>DIVIDENDO PROV $ 0,0315110869638984</t>
  </si>
  <si>
    <t>DIVIDENDO PROV $ 333,653697</t>
  </si>
  <si>
    <t>DIVIDENDO PROV $ 361,824559</t>
  </si>
  <si>
    <t>DIVIDENDO PROV $ 2020</t>
  </si>
  <si>
    <t>DIVIDENDO PROV $ 689,115559</t>
  </si>
  <si>
    <t>DIVIDENDO PROV $ 661,723873</t>
  </si>
  <si>
    <t>DIVIDENDO DEF $ 611,509515</t>
  </si>
  <si>
    <t>DIVIDENDO PROV $ 371,478079</t>
  </si>
  <si>
    <t>DIVIDENDO PROV $ 326</t>
  </si>
  <si>
    <t>DIVIDENDO $ 98,61628</t>
  </si>
  <si>
    <t>DIVIDENDO PROV $ 154,195244007014</t>
  </si>
  <si>
    <t>DIVIDENDO PROV $ 152,976387634153</t>
  </si>
  <si>
    <t>DIVIDENDO PROV $ 15,0719644428056</t>
  </si>
  <si>
    <t>DIVIDENDO PROV $ 15,2825181887589</t>
  </si>
  <si>
    <t>DIVIDENDO $ 0,03454616</t>
  </si>
  <si>
    <t>DIVIDENDO PROV 0 $ 0,13243208</t>
  </si>
  <si>
    <t>DIVIDENDO PROV 277 $ 3,5</t>
  </si>
  <si>
    <t>DIVIDENDO PROV $ 0,45788</t>
  </si>
  <si>
    <t>DIVIDENDO PROV US$ 6,41</t>
  </si>
  <si>
    <t>CFICAII-E</t>
  </si>
  <si>
    <t>DIVIDENDO PROV US$ 0,0083555655</t>
  </si>
  <si>
    <t>DIVIDENDO PROV 0 US$ 0,0054215781</t>
  </si>
  <si>
    <t>DIVIDENDO PROV $ 127</t>
  </si>
  <si>
    <t>DIVIDENDO PROV US$ 0,00645630254575107</t>
  </si>
  <si>
    <t>DIVIDENDO PROV US$ 0,00627452566865221</t>
  </si>
  <si>
    <t>DIVIDENDO PROV US$ 0,00644030857762334</t>
  </si>
  <si>
    <t>DIVIDENDO PROV US$ 0,00739674950435</t>
  </si>
  <si>
    <t>DIVIDENDO PROV US$ 0,00628484221073778</t>
  </si>
  <si>
    <t>DIVIDENDO PROV US$ 0,00624903287619576</t>
  </si>
  <si>
    <t>DIVIDENDO PROV US$ 0,00629151852964371</t>
  </si>
  <si>
    <t>DIVIDENDO PROV US$ 0,01175546</t>
  </si>
  <si>
    <t>DIVIDENDO PROV US$ 0,0251</t>
  </si>
  <si>
    <t>DIVIDENDO PROV US$ 0,0253</t>
  </si>
  <si>
    <t>DIVIDENDO PROV 112 $ 76</t>
  </si>
  <si>
    <t>DIVIDENDO PROV $ 249</t>
  </si>
  <si>
    <t>DIVIDENDO PROV US$ 0,060356278</t>
  </si>
  <si>
    <t>DIVIDENDO PROV EURO 0,013200736</t>
  </si>
  <si>
    <t>DIVIDENDO US$ 0,10851</t>
  </si>
  <si>
    <t>DIVIDENDO US$ 0,136532</t>
  </si>
  <si>
    <t>DIVIDENDO US$ 0,169834</t>
  </si>
  <si>
    <t>DIVIDENDO US$ 0,314217</t>
  </si>
  <si>
    <t>DIVIDENDO US$ 0,336266</t>
  </si>
  <si>
    <t>DIVIDENDO US$ 0,204511</t>
  </si>
  <si>
    <t>DIVIDENDO US$ 0,124448</t>
  </si>
  <si>
    <t>DIVIDENDO US$ 0,217619</t>
  </si>
  <si>
    <t>DIVIDENDO US$ 0,321311</t>
  </si>
  <si>
    <t>DIVIDENDO US$ 0,190502</t>
  </si>
  <si>
    <t>DIVIDENDO US$ 0,441117</t>
  </si>
  <si>
    <t>DIVIDENDO US$ 0,156406</t>
  </si>
  <si>
    <t>DIVIDENDO US$ 0,176902</t>
  </si>
  <si>
    <t>DIVIDENDO US$ 0,09572</t>
  </si>
  <si>
    <t>DIVIDENDO PROV $ 0,63691886</t>
  </si>
  <si>
    <t>DIVIDENDO $ 0,24076797</t>
  </si>
  <si>
    <t>DIVIDENDO $ 0,04002116047677</t>
  </si>
  <si>
    <t>DIVIDENDO $ 0,11575677375739</t>
  </si>
  <si>
    <t>DIVIDENDO $ 0,06084118885322</t>
  </si>
  <si>
    <t>DIVIDENDO PROV US$ 0,04455016981820300</t>
  </si>
  <si>
    <t>DIVIDENDO PROV US$ 0,04562947741173220</t>
  </si>
  <si>
    <t>DIVIDENDO PROV US$ 0,04572580031982150</t>
  </si>
  <si>
    <t>DIVIDENDO PROV $ 0,92049797</t>
  </si>
  <si>
    <t>DIVIDENDO PROV US$ 0,0099612343</t>
  </si>
  <si>
    <t>DIVIDENDO PROV 258 $ 75</t>
  </si>
  <si>
    <t>DIVIDENDO PROV US$ 0,0032425129</t>
  </si>
  <si>
    <t>DIVIDENDO PROV 10 $ 2,74075</t>
  </si>
  <si>
    <t>DIVIDENDO PROV $ 953,621242</t>
  </si>
  <si>
    <t>DIVIDENDO PROV $ 5251,485713</t>
  </si>
  <si>
    <t>CFIMBIOB-E</t>
  </si>
  <si>
    <t>DIVIDENDO PROV $ 11090,072717</t>
  </si>
  <si>
    <t>CFIMBIOA-E</t>
  </si>
  <si>
    <t>DIVIDENDO PROV US$ 0,07720734</t>
  </si>
  <si>
    <t>DIVIDENDO PROV US$ 0,168508065</t>
  </si>
  <si>
    <t>DIVIDENDO DEF $ 65</t>
  </si>
  <si>
    <t>DIVIDENDO PROV 120 $ 80</t>
  </si>
  <si>
    <t>DIVIDENDO PROV US$ 0,00686954</t>
  </si>
  <si>
    <t>DIVIDENDO US$ 0,311389</t>
  </si>
  <si>
    <t>DIVIDENDO US$ 0,715989</t>
  </si>
  <si>
    <t>DIVIDENDO US$ 0,203648</t>
  </si>
  <si>
    <t>DIVIDENDO US$ 0,682389</t>
  </si>
  <si>
    <t>DIVIDENDO US$ 0,598772</t>
  </si>
  <si>
    <t>DIVIDENDO US$ 1,02349</t>
  </si>
  <si>
    <t>DIVIDENDO US$ 2,495335</t>
  </si>
  <si>
    <t>DIVIDENDO US$ 2,123693</t>
  </si>
  <si>
    <t>DIVIDENDO US$ 0,713437</t>
  </si>
  <si>
    <t>DIVIDENDO US$ 0,57437</t>
  </si>
  <si>
    <t>DIVIDENDO US$ 0,619796</t>
  </si>
  <si>
    <t>DIVIDENDO US$ 0,300498</t>
  </si>
  <si>
    <t>DIVIDENDO US$ 1,257375</t>
  </si>
  <si>
    <t>DIVIDENDO US$ 0,511179</t>
  </si>
  <si>
    <t>DIVIDENDO US$ 0,713561</t>
  </si>
  <si>
    <t>DIVIDENDO US$ 0,080312</t>
  </si>
  <si>
    <t>DIVIDENDO US$ 0,884</t>
  </si>
  <si>
    <t>DIVIDENDO US$ 0,059078</t>
  </si>
  <si>
    <t>DIVIDENDO US$ 0,932597</t>
  </si>
  <si>
    <t>DIVIDENDO US$ 0,266326</t>
  </si>
  <si>
    <t>DIVIDENDO US$ 0,662696</t>
  </si>
  <si>
    <t>DIVIDENDO US$ 0,611322</t>
  </si>
  <si>
    <t>DIVIDENDO US$ 0,074207</t>
  </si>
  <si>
    <t>DIVIDENDO US$ 0,775802</t>
  </si>
  <si>
    <t>DIVIDENDO US$ 0,426213</t>
  </si>
  <si>
    <t>DIVIDENDO US$ 0,045818</t>
  </si>
  <si>
    <t>DIVIDENDO US$ 1,012296</t>
  </si>
  <si>
    <t>DIVIDENDO US$ 0,325213</t>
  </si>
  <si>
    <t>DIVIDENDO US$ 0,956473</t>
  </si>
  <si>
    <t>DIVIDENDO US$ 0,488662</t>
  </si>
  <si>
    <t>DIVIDENDO US$ 1,17723</t>
  </si>
  <si>
    <t>DIVIDENDO US$ 0,03105</t>
  </si>
  <si>
    <t>DIVIDENDO US$ 0,433976</t>
  </si>
  <si>
    <t>DIVIDENDO US$ 0,069063</t>
  </si>
  <si>
    <t>DIVIDENDO US$ 0,678084</t>
  </si>
  <si>
    <t>DIVIDENDO US$ 0,456225</t>
  </si>
  <si>
    <t>DIVIDENDO US$ 0,393913</t>
  </si>
  <si>
    <t>DIVIDENDO US$ 0,208494</t>
  </si>
  <si>
    <t>DIVIDENDO US$ 0,788308</t>
  </si>
  <si>
    <t>DIVIDENDO US$ 0,577409</t>
  </si>
  <si>
    <t>DIVIDENDO US$ 1,307628</t>
  </si>
  <si>
    <t>DIVIDENDO US$ 0,149648</t>
  </si>
  <si>
    <t>DIVIDENDO US$ 0,74246</t>
  </si>
  <si>
    <t>DIVIDENDO US$ 3,962269</t>
  </si>
  <si>
    <t>DIVIDENDO US$ 0,169668</t>
  </si>
  <si>
    <t>DIVIDENDO US$ 1,017552</t>
  </si>
  <si>
    <t>DIVIDENDO US$ 0,570462</t>
  </si>
  <si>
    <t>DIVIDENDO US$ 0,305566</t>
  </si>
  <si>
    <t>DIVIDENDO US$ 0,055055</t>
  </si>
  <si>
    <t>DIVIDENDO US$ 0,738985</t>
  </si>
  <si>
    <t>DIVIDENDO US$ 1,602184</t>
  </si>
  <si>
    <t>DIVIDENDO US$ 0,436905</t>
  </si>
  <si>
    <t>DIVIDENDO US$ 0,83564</t>
  </si>
  <si>
    <t>DIVIDENDO US$ 0,689181</t>
  </si>
  <si>
    <t>DIVIDENDO US$ 0,502344</t>
  </si>
  <si>
    <t>DIVIDENDO US$ 0,355426</t>
  </si>
  <si>
    <t>DIVIDENDO US$ 0,904166</t>
  </si>
  <si>
    <t>DIVIDENDO US$ 0,24929</t>
  </si>
  <si>
    <t>DIVIDENDO US$ 0,450199</t>
  </si>
  <si>
    <t>DIVIDENDO US$ 0,597343</t>
  </si>
  <si>
    <t>DIVIDENDO US$ 0,797627</t>
  </si>
  <si>
    <t>DIVIDENDO  US$ 0,263672</t>
  </si>
  <si>
    <t>DIVIDENDO US$ 0,492725</t>
  </si>
  <si>
    <t>DIVIDENDO US$ 0,208992</t>
  </si>
  <si>
    <t>DIVIDENDO US$ 0,623558</t>
  </si>
  <si>
    <t>DIVIDENDO US$ 0,366309</t>
  </si>
  <si>
    <t>DIVIDENDO US$ 0,886216</t>
  </si>
  <si>
    <t>DIVIDENDO US$ 0,535759</t>
  </si>
  <si>
    <t>DIVIDENDO US$ 0,840591</t>
  </si>
  <si>
    <t>DIVIDENDO US$ 0,593744</t>
  </si>
  <si>
    <t>DIVIDENDO US$ 0,284961</t>
  </si>
  <si>
    <t>DIVIDENDO US$ 1,022644</t>
  </si>
  <si>
    <t>DIVIDENDO US$ 0,819182</t>
  </si>
  <si>
    <t>DIVIDENDO US$ 0,619245</t>
  </si>
  <si>
    <t>DIVIDENDO US$ 0,700273</t>
  </si>
  <si>
    <t>DIVIDENDO US$ 0,781511</t>
  </si>
  <si>
    <t>DIVIDENDO US$ 0,885273</t>
  </si>
  <si>
    <t>DIVIDENDO US$ 0,552681</t>
  </si>
  <si>
    <t>DIVIDENDO US$ 0,263987</t>
  </si>
  <si>
    <t>DIVIDENDO US$ 0,306336</t>
  </si>
  <si>
    <t>DIVIDENDO US$ 0,383729</t>
  </si>
  <si>
    <t>DIVIDENDO US$ 0,504583</t>
  </si>
  <si>
    <t>DIVIDENDO US$ 0,654838</t>
  </si>
  <si>
    <t>DIVIDENDO US$ 0,738265</t>
  </si>
  <si>
    <t>DIVIDENDO US$ 0,44047</t>
  </si>
  <si>
    <t>DIVIDENDO US$ 0,604284</t>
  </si>
  <si>
    <t>DIVIDENDO US$ 0,915657</t>
  </si>
  <si>
    <t>DIVIDENDO US$ 1,73438</t>
  </si>
  <si>
    <t>DIVIDENDO US$ 0,891492</t>
  </si>
  <si>
    <t>DIVIDENDO US$ 1,412646</t>
  </si>
  <si>
    <t>DIVIDENDO US$ 0,23496</t>
  </si>
  <si>
    <t>DIVIDENDO US$ 0,368122</t>
  </si>
  <si>
    <t>DIVIDENDO US$ 0,077653</t>
  </si>
  <si>
    <t>DIVIDENDO US$ 0,256499</t>
  </si>
  <si>
    <t>DIVIDENDO US$ 0,151744</t>
  </si>
  <si>
    <t>DIVIDENDO US$ 0,373207</t>
  </si>
  <si>
    <t>DIVIDENDO US$ 0,246309</t>
  </si>
  <si>
    <t>DIVIDENDO US$ 0,838182</t>
  </si>
  <si>
    <t>DIVIDENDO US$ 0,910107</t>
  </si>
  <si>
    <t>DIVIDENDO US$ 0,411449</t>
  </si>
  <si>
    <t>DIVIDENDO US$ 0,032618</t>
  </si>
  <si>
    <t>DIVIDENDO US$ 0,907957</t>
  </si>
  <si>
    <t>DIVIDENDO US$ 0,293222</t>
  </si>
  <si>
    <t>DIVIDENDO US$ 0,057818</t>
  </si>
  <si>
    <t>DIVIDENDO US$ 0,778998</t>
  </si>
  <si>
    <t>DIVIDENDO US$ 0,182428</t>
  </si>
  <si>
    <t>DIVIDENDO US$ 0,642592</t>
  </si>
  <si>
    <t>DIVIDENDO US$ 0,659645</t>
  </si>
  <si>
    <t>DIVIDENDO US$ 0,178876</t>
  </si>
  <si>
    <t>DIVIDENDO US$ 0,604167</t>
  </si>
  <si>
    <t>DIVIDENDO PROV EURO 0,00226123885782629</t>
  </si>
  <si>
    <t>DIVIDENDO PROV 148 $ 15,21</t>
  </si>
  <si>
    <t>DIVIDENDO PROV 34 US$ 0,000002801</t>
  </si>
  <si>
    <t>DIVIDENDO US$ 1,36</t>
  </si>
  <si>
    <t>DIVIDENDO PROV US$ 0,0140601410</t>
  </si>
  <si>
    <t>DIVIDENDO PROV US$ 0,0158955680</t>
  </si>
  <si>
    <t>DIVIDENDO PROV US$ 0,0151000500</t>
  </si>
  <si>
    <t>DIVIDENDO PROV US$ 0,0289104596</t>
  </si>
  <si>
    <t>DIVIDENDO PROV US$ 0,0297052506</t>
  </si>
  <si>
    <t>DIVIDENDO PROV 6 $ 12</t>
  </si>
  <si>
    <t>DIVIDENDO PROV $ 7,3949837333050700</t>
  </si>
  <si>
    <t>DIVIDENDO PROV $ 240,9059257485080</t>
  </si>
  <si>
    <t>DIVIDENDO $ 2,30192468</t>
  </si>
  <si>
    <t>DIVIDENDO PROV $ 6,2987236228429500</t>
  </si>
  <si>
    <t>DIVIDENDO $ 0,64849167</t>
  </si>
  <si>
    <t>DIVIDENDO $ 0,0196815</t>
  </si>
  <si>
    <t>DIVIDENDO $ 2,45903639</t>
  </si>
  <si>
    <t>DIVIDENDO PROV $ 0,279849954431964</t>
  </si>
  <si>
    <t>DIVIDENDO PROV 53 US$ 0,00527</t>
  </si>
  <si>
    <t>DIVIDENDO PROV 18 US$ 0,000000889</t>
  </si>
  <si>
    <t>DIVIDENDO PROV 39 US$ 0,000007147</t>
  </si>
  <si>
    <t>DIVIDENDO $ 0,3974018</t>
  </si>
  <si>
    <t>DIVIDENDO PROV 58 US$ 0,01508692</t>
  </si>
  <si>
    <t>DIVIDENDO PROV US$ 0,4</t>
  </si>
  <si>
    <t>DIVIDENDO PROV US$ 3,0776586</t>
  </si>
  <si>
    <t>DIVIDENDO $ 0,174667</t>
  </si>
  <si>
    <t>DIVIDENDO PROV 19 US$ 0,000224947</t>
  </si>
  <si>
    <t>DIVIDENDO PROV 19 US$ 0,000204497</t>
  </si>
  <si>
    <t>DIVIDENDO DEF $ 96,706903</t>
  </si>
  <si>
    <t>CFICAPREFE</t>
  </si>
  <si>
    <t>DIVIDENDO $ 0,87703702</t>
  </si>
  <si>
    <t>DIVIDENDO $ 0,03375256</t>
  </si>
  <si>
    <t>DIVIDENDO $ 1173,12482</t>
  </si>
  <si>
    <t>DIVIDENDO $ 95,50216</t>
  </si>
  <si>
    <t>DIVIDENDO $ 0,35097079</t>
  </si>
  <si>
    <t>DIVIDENDO $ 1,88211446392828</t>
  </si>
  <si>
    <t>DIVIDENDO $ 0,65000746077341</t>
  </si>
  <si>
    <t>DIVIDENDO $ 0,98823777024430</t>
  </si>
  <si>
    <t>DIVIDENDO $ 1,21702493</t>
  </si>
  <si>
    <t>DIVIDENDO PROV 48 US$ 0,001167081</t>
  </si>
  <si>
    <t>DIVIDENDO PROV 41 $ 14</t>
  </si>
  <si>
    <t>DIVIDENDO PROV 36 US$ 0,0379755328</t>
  </si>
  <si>
    <t>DIVIDENDO PROV 48 US$ 0,001060982</t>
  </si>
  <si>
    <t>DIVIDENDO US$ 1,44</t>
  </si>
  <si>
    <t>DIVIDENDO $ 0,980385577</t>
  </si>
  <si>
    <t>DIVIDENDO PROV $ 6,357243309</t>
  </si>
  <si>
    <t>DIVIDENDO PROV $ 6,357272092</t>
  </si>
  <si>
    <t>DIVIDENDO $ 0,50964935</t>
  </si>
  <si>
    <t>DIVIDENDO $ 1,7509329</t>
  </si>
  <si>
    <t>DIVIDENDO PROV 69 US$ 0,22987</t>
  </si>
  <si>
    <t>DIVIDENDO PROV 93 US$ 0,00308</t>
  </si>
  <si>
    <t>DIVIDENDO EVEN 8 $ 60</t>
  </si>
  <si>
    <t>DIVIDENDO PROV 116 $ 90</t>
  </si>
  <si>
    <t>DIVIDENDO US$ 1,19</t>
  </si>
  <si>
    <t>DIVIDENDO PROV $ 6025,927</t>
  </si>
  <si>
    <t>DIVIDENDO PROV $ 12,5026524489169</t>
  </si>
  <si>
    <t>DIVIDENDO PROV $ 12,4160854762799</t>
  </si>
  <si>
    <t>DIVIDENDO DEF $ 12,3472449737514</t>
  </si>
  <si>
    <t>DIVIDENDO PROV $ 11,7664080474358</t>
  </si>
  <si>
    <t>DIVIDENDO US$ 0,236448</t>
  </si>
  <si>
    <t>DIVIDENDO US$ 0,43249</t>
  </si>
  <si>
    <t>DIVIDENDO US$ 0,566053</t>
  </si>
  <si>
    <t>DIVIDENDO US$ 0,268368</t>
  </si>
  <si>
    <t>DIVIDENDO PROV US$ 0,0074622874</t>
  </si>
  <si>
    <t>DIVIDENDO US$ 0,1643</t>
  </si>
  <si>
    <t>DIVIDENDO US$ 0,104275</t>
  </si>
  <si>
    <t>DIVIDENDO US$ 0,134135</t>
  </si>
  <si>
    <t>DIVIDENDO US$ 0,169203</t>
  </si>
  <si>
    <t>DIVIDENDO US$ 0,0862</t>
  </si>
  <si>
    <t>DIVIDENDO US$ 0,340766</t>
  </si>
  <si>
    <t>DIVIDENDO US$ 0,345976</t>
  </si>
  <si>
    <t>DIVIDENDO US$ 0,206473</t>
  </si>
  <si>
    <t>DIVIDENDO US$ 0,11901</t>
  </si>
  <si>
    <t>DIVIDENDO US$ 0,01133</t>
  </si>
  <si>
    <t>DIVIDENDO US$ 0,24051</t>
  </si>
  <si>
    <t>DIVIDENDO US$ 0,249333</t>
  </si>
  <si>
    <t>DIVIDENDO US$ 0,245702</t>
  </si>
  <si>
    <t>DIVIDENDO US$ 0,407622</t>
  </si>
  <si>
    <t>DIVIDENDO US$ 0,182194</t>
  </si>
  <si>
    <t>DIVIDENDO US$ 0,160157</t>
  </si>
  <si>
    <t>DIVIDENDO US$ 0,096922</t>
  </si>
  <si>
    <t>DIVIDENDO PROV $ 0,4004</t>
  </si>
  <si>
    <t>DIVIDENDO PROV $ 0,423</t>
  </si>
  <si>
    <t>DIVIDENDO US$ 0,96</t>
  </si>
  <si>
    <t>DIVIDENDO $ 5,89709792</t>
  </si>
  <si>
    <t>DIVIDENDO $ 4313,9691</t>
  </si>
  <si>
    <t>DIVIDENDO $ 1,17079211</t>
  </si>
  <si>
    <t>DIVIDENDO $ 4,384262</t>
  </si>
  <si>
    <t>DIVIDENDO ADIC 116 US$ 0,0239147</t>
  </si>
  <si>
    <t>DIVIDENDO $ 0,266725</t>
  </si>
  <si>
    <t>DIVIDENDO PROV $ 24,7619</t>
  </si>
  <si>
    <t>DIVIDENDO PROV US$ 0,0215211853</t>
  </si>
  <si>
    <t>DIVIDENDO US$ 0,2205</t>
  </si>
  <si>
    <t>DIVIDENDO PROV US$ 0,0182303247</t>
  </si>
  <si>
    <t>DIVIDENDO PROV US$ 1,7946920189</t>
  </si>
  <si>
    <t>DIVIDENDO US$ 0,145</t>
  </si>
  <si>
    <t>BTU</t>
  </si>
  <si>
    <t>DIVIDENDO PROV $ 0,5334097</t>
  </si>
  <si>
    <t>DIVIDENDO PROV $ 0,4982</t>
  </si>
  <si>
    <t>DIVIDENDO PROV $ 0,5402</t>
  </si>
  <si>
    <t>DIVIDENDO PROV $ 8,8752316783</t>
  </si>
  <si>
    <t>DIVIDENDO PROV $ 9,5460875618</t>
  </si>
  <si>
    <t>DIVIDENDO PROV US$ 0,023819684</t>
  </si>
  <si>
    <t>DIVIDENDO PROV  US$ 0,024275779</t>
  </si>
  <si>
    <t>DIVIDENDO PROV $ 9,3505222280</t>
  </si>
  <si>
    <t>DIVIDENDO PROV $ 9,5022903757</t>
  </si>
  <si>
    <t>DIVIDENDO PROV 69 $ 1</t>
  </si>
  <si>
    <t>DIVIDENDO PROV $ 95,479256581846800</t>
  </si>
  <si>
    <t>DIVIDENDO PROV  $ 104,91465581988100</t>
  </si>
  <si>
    <t>DIVIDENDO PROV $ 0,03991912181827720000</t>
  </si>
  <si>
    <t>DIVIDENDO PROV  $ 7,991975228090030000</t>
  </si>
  <si>
    <t>DIVIDENDO PROV $ 12,6262426382756</t>
  </si>
  <si>
    <t>DIVIDENDO PROV $ 12,6916671729867</t>
  </si>
  <si>
    <t>DIVIDENDO PROV $ 12,7739066349944</t>
  </si>
  <si>
    <t>DIVIDENDO PROV US$ 0,0065776731388632600</t>
  </si>
  <si>
    <t>DIVIDENDO PROV US$ 0,0065375153935926400</t>
  </si>
  <si>
    <t>DIVIDENDO PROV US$ 0,0065712877418322500</t>
  </si>
  <si>
    <t>DIVIDENDO PROV US$ 0,00716603585592</t>
  </si>
  <si>
    <t>DIVIDENDO PROV US$ 0,005930341883958830</t>
  </si>
  <si>
    <t>DIVIDENDO PROV US$ 0,005781066022933440</t>
  </si>
  <si>
    <t>DIVIDENDO PROV US$ 0,005943982569713630</t>
  </si>
  <si>
    <t>DIVIDENDO PROV $ 77,80993306285440</t>
  </si>
  <si>
    <t>DIVIDENDO PROV $ 77,2390192893022</t>
  </si>
  <si>
    <t>DIVIDENDO PROV 110 US$ 0,116630081</t>
  </si>
  <si>
    <t>DIVIDENDO PROV 7 $ 4</t>
  </si>
  <si>
    <t>DIVIDENDO PROV 6 $ 15</t>
  </si>
  <si>
    <t>DIVIDENDO PROV US$ 0,0061536699</t>
  </si>
  <si>
    <t>DIVIDENDO PROV US$ 0,0052505775</t>
  </si>
  <si>
    <t>DIVIDENDO PROV US$ 0,0055962120</t>
  </si>
  <si>
    <t>DIVIDENDO PROV US$ 0,0051026617</t>
  </si>
  <si>
    <t>DIVIDENDO PROV $ 1979,464699358430</t>
  </si>
  <si>
    <t>CFICELDI2</t>
  </si>
  <si>
    <t>DIVIDENDO PROV 30 $ 125000</t>
  </si>
  <si>
    <t>DIVIDENDO PROV US$ 0,0147922473</t>
  </si>
  <si>
    <t>DIVIDENDO PROV US$ 0,04213111</t>
  </si>
  <si>
    <t>DIVIDENDO PROV US$ 0,02944609</t>
  </si>
  <si>
    <t>DIVIDENDO PROV US$ 0,03846937</t>
  </si>
  <si>
    <t>DIVIDENDO PROV $ 505</t>
  </si>
  <si>
    <t>DIVIDENDO DEF 121 $ 6</t>
  </si>
  <si>
    <t>DIVIDENDO PROV $ 4,22428338224043</t>
  </si>
  <si>
    <t>DIVIDENDO PROV US$ 0,7459</t>
  </si>
  <si>
    <t>DIVIDENDO EURO 0,25329851</t>
  </si>
  <si>
    <t>DIVIDENDO EURO 0,25330361</t>
  </si>
  <si>
    <t>DIVIDENDO PROV $ 151,50543654</t>
  </si>
  <si>
    <t>DIVIDENDO PROV 41 US$ 0,00065</t>
  </si>
  <si>
    <t>DIVIDENDO PROV $ 0,00954217</t>
  </si>
  <si>
    <t>DIVIDENDO $ 0,03985949575631</t>
  </si>
  <si>
    <t>DIVIDENDO $ 0,02546046094243</t>
  </si>
  <si>
    <t>DIVIDENDO $ 0,07039546900445</t>
  </si>
  <si>
    <t>DIVIDENDO $ 0,1325685</t>
  </si>
  <si>
    <t>DIVIDENDO PROV 82 $ 2</t>
  </si>
  <si>
    <t>DIVIDENDO US$ 0,1812</t>
  </si>
  <si>
    <t>DIVIDENDO US$ 0,019816</t>
  </si>
  <si>
    <t>DIVIDENDO US$ 0,139555</t>
  </si>
  <si>
    <t>DIVIDENDO US$ 0,18608</t>
  </si>
  <si>
    <t>DIVIDENDO US$ 0,0848</t>
  </si>
  <si>
    <t>DIVIDENDO US$ 0,361184</t>
  </si>
  <si>
    <t>DIVIDENDO US$ 0,345089</t>
  </si>
  <si>
    <t>DIVIDENDO US$ 0,206531</t>
  </si>
  <si>
    <t>DIVIDENDO US$ 0,123574</t>
  </si>
  <si>
    <t>DIVIDENDO US$ 0,258997</t>
  </si>
  <si>
    <t>DIVIDENDO US$ 0,245638</t>
  </si>
  <si>
    <t>DIVIDENDO US$ 0,405355</t>
  </si>
  <si>
    <t>DIVIDENDO US$ 0,251365</t>
  </si>
  <si>
    <t>DIVIDENDO PROV $ 5727,7642</t>
  </si>
  <si>
    <t>DIVIDENDO US$ 0,168071</t>
  </si>
  <si>
    <t>DIVIDENDO US$ 0,190712</t>
  </si>
  <si>
    <t>DIVIDENDO US$ 0,105683</t>
  </si>
  <si>
    <t>DIVIDENDO PROV  $ 0,46500000000000</t>
  </si>
  <si>
    <t>DIVIDENDO PROV $ 0,48800000000000</t>
  </si>
  <si>
    <t>DIVIDENDO PROV US$ 0,0288646807</t>
  </si>
  <si>
    <t>DIVIDENDO PROV $ 77,979296</t>
  </si>
  <si>
    <t>DIVIDENDO PROV  $ 82,404368</t>
  </si>
  <si>
    <t>DIVIDENDO PROV US$ 0,0157100787</t>
  </si>
  <si>
    <t>DIVIDENDO PROV $ 245,274085707357</t>
  </si>
  <si>
    <t>DIVIDENDO PROV US$ 3,0343135673</t>
  </si>
  <si>
    <t>DIVIDENDO PROV US$ 0,5874255855</t>
  </si>
  <si>
    <t>DIVIDENDO PROV $ 0,546</t>
  </si>
  <si>
    <t>DIVIDENDO PROV $ 0,504</t>
  </si>
  <si>
    <t>DIVIDENDO PROV $ 0,5323223</t>
  </si>
  <si>
    <t>DIVIDENDO PROV $ 5,41076969028302</t>
  </si>
  <si>
    <t>DIVIDENDO PROV $ 72,74969829637390</t>
  </si>
  <si>
    <t>DIVIDENDO DEF $ 73,2420136178055</t>
  </si>
  <si>
    <t>DIVIDENDO DEF US$ 1071,42857142857</t>
  </si>
  <si>
    <t>CFIBCHRJDA</t>
  </si>
  <si>
    <t>DIVIDENDO PROV 84 $ 26,2</t>
  </si>
  <si>
    <t>DIVIDENDO PROV EURO 0,0857156402</t>
  </si>
  <si>
    <t>EMIS P.  0,1309623295086 X1 $ 45,451494</t>
  </si>
  <si>
    <t>DIVIDENDO PROV US$ 0,0159089842</t>
  </si>
  <si>
    <t>DIVIDENDO PROV US$ 0,0167471155</t>
  </si>
  <si>
    <t>DIVIDENDO PROV US$ 0,0148133717</t>
  </si>
  <si>
    <t>DIVIDENDO PROV $ 1330,831347549</t>
  </si>
  <si>
    <t>DIVIDENDO PROV $ 1363,672298468</t>
  </si>
  <si>
    <t>DIVIDENDO PROV $ 7,63991455</t>
  </si>
  <si>
    <t>DIVIDENDO PROV 93 $ 51,21</t>
  </si>
  <si>
    <t>DIVIDENDO PROV US$ 0,006357173553240650</t>
  </si>
  <si>
    <t>DIVIDENDO PROV US$ 0,007244266869795310</t>
  </si>
  <si>
    <t>DIVIDENDO PROV US$ 2,02939507</t>
  </si>
  <si>
    <t>DIVIDENDO PROV US$ 2,0287221655</t>
  </si>
  <si>
    <t>DIVIDENDO PROV US$ 2,02736407</t>
  </si>
  <si>
    <t>DIVIDENDO DEF $ 176,712098</t>
  </si>
  <si>
    <t>DIVIDENDO PROV $ 177,035760</t>
  </si>
  <si>
    <t>DIVIDENDO PROV $ 177,367353</t>
  </si>
  <si>
    <t>DIVIDENDO $ 131,88849</t>
  </si>
  <si>
    <t>DIVIDENDO $ 401,74694</t>
  </si>
  <si>
    <t>DIVIDENDO $ 0,04169672</t>
  </si>
  <si>
    <t>DIVIDENDO $ 0,12164045</t>
  </si>
  <si>
    <t>DIVIDENDO $ 0,24491816</t>
  </si>
  <si>
    <t>DIVIDENDO $ 0,41407153</t>
  </si>
  <si>
    <t>DIVIDENDO PROV 52 $ 2,2</t>
  </si>
  <si>
    <t>DIVIDENDO ADIC 52 $ 2,6</t>
  </si>
  <si>
    <t>DIVIDENDO PROV US$ 0,0054215781</t>
  </si>
  <si>
    <t>DIVIDENDO $ 0,17542775</t>
  </si>
  <si>
    <t>DIVIDENDO $ 0,19430680988410</t>
  </si>
  <si>
    <t>DIVIDENDO $ 0,07775662959763</t>
  </si>
  <si>
    <t>DIVIDENDO $ 0,10996124493424</t>
  </si>
  <si>
    <t>DIVIDENDO $ 0,20332574</t>
  </si>
  <si>
    <t>DIVIDENDO PROV 258 $ 74</t>
  </si>
  <si>
    <t>DIVIDENDO $ 0,62371795</t>
  </si>
  <si>
    <t>DIVIDENDO PROV 5 $ 12</t>
  </si>
  <si>
    <t>DIVIDENDO PROV US$ 0,0319743324</t>
  </si>
  <si>
    <t>DIVIDENDO PROV $ 21,5</t>
  </si>
  <si>
    <t>DIVIDENDO PROV $ 23,65</t>
  </si>
  <si>
    <t>DIVIDENDO PROV EURO 0,0132895185</t>
  </si>
  <si>
    <t>DIVIDENDO PROV EURO 0,0136791258</t>
  </si>
  <si>
    <t>DIVIDENDO PROV EURO 0,0135166648</t>
  </si>
  <si>
    <t>DIVIDENDO PROV US$ 1,0050275306</t>
  </si>
  <si>
    <t>DIVIDENDO DEF $ 13,3112245341817</t>
  </si>
  <si>
    <t>DIVIDENDO PROV $ 0,0434826182078764</t>
  </si>
  <si>
    <t>DIVIDENDO PROV US$  0,027935804</t>
  </si>
  <si>
    <t>DIVIDENDO PROV $ 95,49785886921990</t>
  </si>
  <si>
    <t>DIVIDENDO PROV US$ 0,0089184975558790</t>
  </si>
  <si>
    <t>DIVIDENDO PROV US$ 0,008681418200516320</t>
  </si>
  <si>
    <t>DIVIDENDO PROV US$ 0,008900392677932570</t>
  </si>
  <si>
    <t>DIVIDENDO PROV US$ 0,00799864354362</t>
  </si>
  <si>
    <t>DIVIDENDO PROV US$ 0,005658271368908240</t>
  </si>
  <si>
    <t>DIVIDENDO PROV US$ 0,00563248211087762</t>
  </si>
  <si>
    <t>DIVIDENDO PROV US$ 0,0056632097352474</t>
  </si>
  <si>
    <t>DIVIDENDO PROV $ 10,2384538941193</t>
  </si>
  <si>
    <t>DIVIDENDO PROV $ 10,1776791152609</t>
  </si>
  <si>
    <t>DIVIDENDO PROV $ 10,1293132954280</t>
  </si>
  <si>
    <t>DIVIDENDO PROV 224 $ 50</t>
  </si>
  <si>
    <t>DIVIDENDO PROV $ 61430,528414</t>
  </si>
  <si>
    <t>CFIOF5B-E</t>
  </si>
  <si>
    <t>DIVIDENDO PROV $ 1311,160747</t>
  </si>
  <si>
    <t>CFIOF5A-E</t>
  </si>
  <si>
    <t>DIVIDENDO PROV US$ 0,0095635</t>
  </si>
  <si>
    <t>DIVIDENDO PROV US$ 0,01022035</t>
  </si>
  <si>
    <t>DIVIDENDO PROV $ 17,4739767762</t>
  </si>
  <si>
    <t>DIVIDENDO PROV $ 17,4271348925</t>
  </si>
  <si>
    <t>DIVIDENDO PROV $ 17,5748647460</t>
  </si>
  <si>
    <t>DIVIDENDO PROV US$ 0,00577453</t>
  </si>
  <si>
    <t>DIVIDENDO PROV 98 $ 8</t>
  </si>
  <si>
    <t>DIVIDENDO PROV 97 $ 7</t>
  </si>
  <si>
    <t>DIVIDENDO PROV 98 $ 38</t>
  </si>
  <si>
    <t>DIVIDENDO PROV $ 312,708979</t>
  </si>
  <si>
    <t>DIVIDENDO PROV $ 339,159051</t>
  </si>
  <si>
    <t>DIVIDENDO PROV $ 349,221154</t>
  </si>
  <si>
    <t>DIVIDENDO PROV $ 332</t>
  </si>
  <si>
    <t>DIVIDENDO PROV US$ 0,01172</t>
  </si>
  <si>
    <t>DIVIDENDO PROV US$ 0,02435063</t>
  </si>
  <si>
    <t>DIVIDENDO PROV US$ 0,02113443</t>
  </si>
  <si>
    <t>DIVIDENDO US$ 0,1846</t>
  </si>
  <si>
    <t>DIVIDENDO US$ 0,196375</t>
  </si>
  <si>
    <t>DIVIDENDO US$ 0,193979</t>
  </si>
  <si>
    <t>DIVIDENDO US$ 0,135</t>
  </si>
  <si>
    <t>DIVIDENDO US$ 0,292</t>
  </si>
  <si>
    <t>DIVIDENDO US$ 0,0841</t>
  </si>
  <si>
    <t>DIVIDENDO US$ 0,35002</t>
  </si>
  <si>
    <t>DIVIDENDO US$ 0,335557</t>
  </si>
  <si>
    <t>DIVIDENDO US$ 0,200458</t>
  </si>
  <si>
    <t>DIVIDENDO US$ 0,120801</t>
  </si>
  <si>
    <t>DIVIDENDO US$ 0,25009</t>
  </si>
  <si>
    <t>DIVIDENDO US$ 0,259584</t>
  </si>
  <si>
    <t>DIVIDENDO US$ 0,25528</t>
  </si>
  <si>
    <t>DIVIDENDO PROV US$ 6,099464</t>
  </si>
  <si>
    <t>DIVIDENDO PROV $ 4172,9702</t>
  </si>
  <si>
    <t>DIVIDENDO US$ 0,170727</t>
  </si>
  <si>
    <t>DIVIDENDO US$ 0,113802</t>
  </si>
  <si>
    <t>DIVIDENDO PROV $ 0,5004</t>
  </si>
  <si>
    <t>DIVIDENDO PROV 0 $ 0,523</t>
  </si>
  <si>
    <t>DIVIDENDO PROV US$ 0,0162</t>
  </si>
  <si>
    <t>DIVIDENDO PROV US$ 0,0790408958284346</t>
  </si>
  <si>
    <t>DIVIDENDO PROV US$ 0,0783859411205672</t>
  </si>
  <si>
    <t>DIVIDENDO PROV 130 $ 10</t>
  </si>
  <si>
    <t>DIVIDENDO DEF US$ 0,0136727435</t>
  </si>
  <si>
    <t>DIVIDENDO PROV US$ 13,482105</t>
  </si>
  <si>
    <t>DIVIDENDO PROV $ 106</t>
  </si>
  <si>
    <t>DIVIDENDO US$ 0,0127644389</t>
  </si>
  <si>
    <t>DIVIDENDO US$ 0,1602</t>
  </si>
  <si>
    <t>DIVIDENDO PROV EURO 0,7427764986</t>
  </si>
  <si>
    <t>DIVIDENDO PROV US$ 0,011682929</t>
  </si>
  <si>
    <t>DIVIDENDO US$ 0,79</t>
  </si>
  <si>
    <t>DIVIDENDO PROV  US$ 0,0117124898</t>
  </si>
  <si>
    <t>DIVIDENDO PROV US$ 0,0120368495</t>
  </si>
  <si>
    <t>DIVIDENDO PROV  US$ 3,3500917686</t>
  </si>
  <si>
    <t>DIVIDENDO US$ 0,144397</t>
  </si>
  <si>
    <t>DIVIDENDO US$ 0,663857</t>
  </si>
  <si>
    <t>DIVIDENDO US$ 0,440872</t>
  </si>
  <si>
    <t>DIVIDENDO US$ 0,497253</t>
  </si>
  <si>
    <t>DIVIDENDO  US$ 0,610466</t>
  </si>
  <si>
    <t>DIVIDENDO US$ 0,491782</t>
  </si>
  <si>
    <t>DIVIDENDO US$ 0,699867</t>
  </si>
  <si>
    <t>DIVIDENDO US$ 0,479334</t>
  </si>
  <si>
    <t>DIVIDENDO US$ 0,766854</t>
  </si>
  <si>
    <t>DIVIDENDO US$ 0,620957</t>
  </si>
  <si>
    <t>DIVIDENDO US$ 0,276674</t>
  </si>
  <si>
    <t>DIVIDENDO US$ 1,132554</t>
  </si>
  <si>
    <t>DIVIDENDO US$ 0,050366</t>
  </si>
  <si>
    <t>DIVIDENDO US$ 1,482701</t>
  </si>
  <si>
    <t>DIVIDENDO US$ 0,715925</t>
  </si>
  <si>
    <t>DIVIDENDO US$ 0,18916</t>
  </si>
  <si>
    <t>DIVIDENDO US$ 0,572044</t>
  </si>
  <si>
    <t>DIVIDENDO US$ 0,390038</t>
  </si>
  <si>
    <t>DIVIDENDO US$ 0,543712</t>
  </si>
  <si>
    <t>DIVIDENDO US$ 0,429808</t>
  </si>
  <si>
    <t>DIVIDENDO US$ 0,82345</t>
  </si>
  <si>
    <t>DIVIDENDO US$ 0,344826</t>
  </si>
  <si>
    <t>DIVIDENDO US$ 0,621308</t>
  </si>
  <si>
    <t>DIVIDENDO US$ 0,722032</t>
  </si>
  <si>
    <t>DIVIDENDO US$ 0,209906</t>
  </si>
  <si>
    <t>DIVIDENDO PROV $ 80,93358509073870</t>
  </si>
  <si>
    <t>DIVIDENDO US$ 0,629569</t>
  </si>
  <si>
    <t>DIVIDENDO US$ 0,424518</t>
  </si>
  <si>
    <t>DIVIDENDO US$ 0,367084</t>
  </si>
  <si>
    <t>DIVIDENDO US$ 0,286866</t>
  </si>
  <si>
    <t>DIVIDENDO US$ 0,362734</t>
  </si>
  <si>
    <t>DIVIDENDO US$ 0,548352</t>
  </si>
  <si>
    <t>DIVIDENDO US$ 0,250079</t>
  </si>
  <si>
    <t>DIVIDENDO US$ 0,955819</t>
  </si>
  <si>
    <t>DIVIDENDO $ 5,73601240513588</t>
  </si>
  <si>
    <t>DIVIDENDO US$ 0,321753</t>
  </si>
  <si>
    <t>DIVIDENDO US$ 0,357297</t>
  </si>
  <si>
    <t>DIVIDENDO US$ 0,238845</t>
  </si>
  <si>
    <t>DIVIDENDO US$ 0,285411</t>
  </si>
  <si>
    <t>DIVIDENDO US$ 0,85825</t>
  </si>
  <si>
    <t>DIVIDENDO US$ 0,210321</t>
  </si>
  <si>
    <t>DIVIDENDO US$ 0,071461</t>
  </si>
  <si>
    <t>DIVIDENDO US$ 0,857381</t>
  </si>
  <si>
    <t>DIVIDENDO US$ 0,609841</t>
  </si>
  <si>
    <t>DIVIDENDO US$ 0,754828</t>
  </si>
  <si>
    <t>DIVIDENDO US$ 0,175063</t>
  </si>
  <si>
    <t>DIVIDENDO PROV $ 126</t>
  </si>
  <si>
    <t>DIVIDENDO PROV $ 0,3439397</t>
  </si>
  <si>
    <t>DIVIDENDO PROV $ 0,5457</t>
  </si>
  <si>
    <t>DIVIDENDO PROV $ 0,5891</t>
  </si>
  <si>
    <t>DIVIDENDO PROV $ 5,41518443521975</t>
  </si>
  <si>
    <t>DIVIDENDO PROV $ 90,4848417378549</t>
  </si>
  <si>
    <t>DIVIDENDO PROV $ 89,9394396079950</t>
  </si>
  <si>
    <t>DIVIDENDO PROV 119 $ 110</t>
  </si>
  <si>
    <t>DIVIDENDO PROV 344 $ 400</t>
  </si>
  <si>
    <t>DIVIDENDO $ 98,85234</t>
  </si>
  <si>
    <t>DIVIDENDO $ 0,03534038</t>
  </si>
  <si>
    <t>DIVIDENDO $ 0,03167472</t>
  </si>
  <si>
    <t>DIVIDENDO PROV 111 $ 145</t>
  </si>
  <si>
    <t>DIVIDENDO PROV $ 250</t>
  </si>
  <si>
    <t>DIVIDENDO $ 0,12819724</t>
  </si>
  <si>
    <t>DIVIDENDO PROV 147 $ 10,4</t>
  </si>
  <si>
    <t>DIVIDENDO PROV US$ 0,025829957</t>
  </si>
  <si>
    <t>DIVIDENDO PROV EURO 0,008268828</t>
  </si>
  <si>
    <t>DIVIDENDO PROV 276 $ 3,5</t>
  </si>
  <si>
    <t>DIVIDENDO PROV EURO 0,15802409</t>
  </si>
  <si>
    <t>DIVIDENDO $ 0,19495628</t>
  </si>
  <si>
    <t>DIVIDENDO $ 0,2525599</t>
  </si>
  <si>
    <t>DIVIDENDO $ 0,34892197</t>
  </si>
  <si>
    <t>DIVIDENDO PROV $ 175</t>
  </si>
  <si>
    <t>DIVIDENDO $ 0,74414313</t>
  </si>
  <si>
    <t>DIVIDENDO PROV $ 65</t>
  </si>
  <si>
    <t>DIVIDENDO PROV 271 $ 8</t>
  </si>
  <si>
    <t>DIVIDENDO $ 0,1114496</t>
  </si>
  <si>
    <t>DIVIDENDO PROV 57 US$ 0,007169</t>
  </si>
  <si>
    <t>DIVIDENDO PROV 33 US$ 0,000019764</t>
  </si>
  <si>
    <t>DIVIDENDO US$ 1,08</t>
  </si>
  <si>
    <t>DIVIDENDO US$ 51,5</t>
  </si>
  <si>
    <t>AABA</t>
  </si>
  <si>
    <t>DIVIDENDO PROV $ 82,862244158820800</t>
  </si>
  <si>
    <t>DIVIDENDO PROV $ 97,31857780425950</t>
  </si>
  <si>
    <t>DIVIDENDO PROV US$ 0,0057220583776407900</t>
  </si>
  <si>
    <t>DIVIDENDO PROV US$ 0,0056948527827927000</t>
  </si>
  <si>
    <t>DIVIDENDO US$ 0,0057176166478696700</t>
  </si>
  <si>
    <t>DIVIDENDO PROV US$ 0,00720725406565</t>
  </si>
  <si>
    <t>DIVIDENDO PROV US$ 0,007985627268344470</t>
  </si>
  <si>
    <t>DIVIDENDO PROV US$ 0,007796583071291310</t>
  </si>
  <si>
    <t>DIVIDENDO PROV US$ 0,007999574321055040</t>
  </si>
  <si>
    <t>DIVIDENDO DEF $ 2,0646131800193700</t>
  </si>
  <si>
    <t>DIVIDENDO PROV $ 2,0894201144669400</t>
  </si>
  <si>
    <t>CFIAFIII-E</t>
  </si>
  <si>
    <t>DIVIDENDO PROV 17 US$ 0,000007858</t>
  </si>
  <si>
    <t>DIVIDENDO PROV 38 US$ 0,000018802</t>
  </si>
  <si>
    <t>DIVIDENDO US$ 1,16</t>
  </si>
  <si>
    <t>DIVIDENDO PROV $ 3516,130566</t>
  </si>
  <si>
    <t>DIVIDENDO PROV US$ 0,65</t>
  </si>
  <si>
    <t>DIVIDENDO PROV 18 US$ 0,000648759</t>
  </si>
  <si>
    <t>DIVIDENDO PROV 47 US$ 0,001992826</t>
  </si>
  <si>
    <t>DIVIDENDO PROV 90 US$ 0,01845</t>
  </si>
  <si>
    <t>COLOSO</t>
  </si>
  <si>
    <t>DIVIDENDO PROV 18 US$ 0,000589781</t>
  </si>
  <si>
    <t>DIVIDENDO PROV 47 US$ 0,00181166</t>
  </si>
  <si>
    <t>DIVIDENDO US$ 0,46</t>
  </si>
  <si>
    <t>DIVIDENDO PROV $ 255</t>
  </si>
  <si>
    <t>DIVIDENDO PROV $ 670,517136</t>
  </si>
  <si>
    <t>DIVIDENDO PROV $ 662,393436</t>
  </si>
  <si>
    <t>DIVIDENDO PROV $ 667,800136</t>
  </si>
  <si>
    <t>DIVIDENDO $ 0,61267978458468</t>
  </si>
  <si>
    <t>DIVIDENDO $ 0,37958386</t>
  </si>
  <si>
    <t>DIVIDENDO $ 0,44124468380892</t>
  </si>
  <si>
    <t>DIVIDENDO $ 0,65513223101294</t>
  </si>
  <si>
    <t>DIVIDENDO $ 0,6239066</t>
  </si>
  <si>
    <t>DIVIDENDO $ 0,99102284</t>
  </si>
  <si>
    <t>DIVIDENDO $ 1,53311509</t>
  </si>
  <si>
    <t>DIVIDENDO PROV 68 US$ 0,26669</t>
  </si>
  <si>
    <t>DIVIDENDO PROV 92 US$ 0,003133</t>
  </si>
  <si>
    <t>DIVIDENDO PROV 0 US$ 2,45</t>
  </si>
  <si>
    <t>DIVIDENDO DEF 316 $ 21</t>
  </si>
  <si>
    <t>DIVIDENDO US$ 0,735</t>
  </si>
  <si>
    <t>DIVIDENDO US$ 0,95</t>
  </si>
  <si>
    <t>DIVIDENDO PROV $ 1398,765966</t>
  </si>
  <si>
    <t>DIVIDENDO PROV $ 75,9248</t>
  </si>
  <si>
    <t>DIVIDENDO $ 0,0851705</t>
  </si>
  <si>
    <t>DIVIDENDO $ 0,2942159</t>
  </si>
  <si>
    <t>DIVIDENDO $ 0,14272274116933</t>
  </si>
  <si>
    <t>DIVIDENDO $ 0,09612224650540</t>
  </si>
  <si>
    <t>DIVIDENDO $ 0,13346824797764</t>
  </si>
  <si>
    <t>DIVIDENDO PROV 1 $ 5,72977112751</t>
  </si>
  <si>
    <t>DIVIDENDO US$ 0,27</t>
  </si>
  <si>
    <t>DIVIDENDO US$ 0,08</t>
  </si>
  <si>
    <t>DIVIDENDO US$ 0,28</t>
  </si>
  <si>
    <t>DIVIDENDO US$ 0,13</t>
  </si>
  <si>
    <t>DIVIDENDO US$ 0,29</t>
  </si>
  <si>
    <t>DIVIDENDO US$ 0,59</t>
  </si>
  <si>
    <t>DIVIDENDO US$ 0,31</t>
  </si>
  <si>
    <t>DIVIDENDO PROV $ 11,0165192707134</t>
  </si>
  <si>
    <t>DIVIDENDO PROV $ 11,0647848650788</t>
  </si>
  <si>
    <t>DIVIDENDO PROV $ 11,1253767179245</t>
  </si>
  <si>
    <t>DIVIDENDO PROV $ 330</t>
  </si>
  <si>
    <t>DIVIDENDO PROV $ 5078,851</t>
  </si>
  <si>
    <t>DIVIDENDO $ 0,02621355</t>
  </si>
  <si>
    <t>DIVIDENDO $ 250,6696</t>
  </si>
  <si>
    <t>DIVIDENDO $ 0,88118962745219</t>
  </si>
  <si>
    <t>DIVIDENDO $ 0,63462222208020</t>
  </si>
  <si>
    <t>DIVIDENDO $ 0,94239763255916</t>
  </si>
  <si>
    <t>DIVIDENDO $ 0,08240553</t>
  </si>
  <si>
    <t>DIVIDENDO $ 0,30793624</t>
  </si>
  <si>
    <t>DIVIDENDO PROV $ 0,51269999980731</t>
  </si>
  <si>
    <t>DIVIDENDO PROV $ 0,53529999893797</t>
  </si>
  <si>
    <t>DIVIDENDO PROV $ 6,92905</t>
  </si>
  <si>
    <t>DIVIDENDO  US$ 0,96</t>
  </si>
  <si>
    <t>DIVIDENDO PROV US$ 0,0295251</t>
  </si>
  <si>
    <t>DIVIDENDO PROV US$ 0,0295705</t>
  </si>
  <si>
    <t>DIVIDENDO  US$ 0,51</t>
  </si>
  <si>
    <t>DIVIDENDO PROV US$ 0,0242543053</t>
  </si>
  <si>
    <t>DIVIDENDO PROV US$ 0,0238443415</t>
  </si>
  <si>
    <t>DIVIDENDO PROV $ 0,573</t>
  </si>
  <si>
    <t>DIVIDENDO DEF $ 0,531</t>
  </si>
  <si>
    <t>DIVIDENDO PROV $ 0,3779</t>
  </si>
  <si>
    <t>DIVIDENDO $ 0,20345884</t>
  </si>
  <si>
    <t>DIVIDENDO PROV $ 6,6801979849</t>
  </si>
  <si>
    <t>DIVIDENDO PROV $ 6,6582391334</t>
  </si>
  <si>
    <t>DIVIDENDO PROV $ 6,5520182116</t>
  </si>
  <si>
    <t>DIVIDENDO $ 0,10911296</t>
  </si>
  <si>
    <t>DIVIDENDO $ 0,19291335593926</t>
  </si>
  <si>
    <t>DIVIDENDO $ 0,12988949196834</t>
  </si>
  <si>
    <t>DIVIDENDO $ 0,18035497955443</t>
  </si>
  <si>
    <t>DIVIDENDO $ 0,1085142</t>
  </si>
  <si>
    <t>DIVIDENDO PROV 115 $ 45</t>
  </si>
  <si>
    <t>DIVIDENDO $ 0,40554754</t>
  </si>
  <si>
    <t>DIVIDENDO PROV 109 US$ 0,078105691</t>
  </si>
  <si>
    <t>DIVIDENDO PROV US$ 0,02736308</t>
  </si>
  <si>
    <t>DIVIDENDO ADIC 210 $ 23,65</t>
  </si>
  <si>
    <t>DIVIDENDO ADIC 210 $ 21,5</t>
  </si>
  <si>
    <t>DIVIDENDO EVEN 63 $ 65</t>
  </si>
  <si>
    <t>DIVIDENDO PROV 120 $ 6</t>
  </si>
  <si>
    <t>DIVIDENDO PROV US$ 0,0135276022</t>
  </si>
  <si>
    <t>DIVIDENDO DEF $ 126</t>
  </si>
  <si>
    <t>DIVIDENDO PROV $ 0,04571703993806690000</t>
  </si>
  <si>
    <t>DIVIDENDO PROV $ 6,872360444</t>
  </si>
  <si>
    <t>DIVIDENDO PROV $ 9,17988287028882</t>
  </si>
  <si>
    <t>DIVIDENDO PROV $ 9,13450271540242</t>
  </si>
  <si>
    <t>DIVIDENDO PROV $ 9,09833805562061</t>
  </si>
  <si>
    <t>DIVIDENDO PROV US$ 0,006379159349246650</t>
  </si>
  <si>
    <t>DIVIDENDO PROV US$ 0,006222923052487650</t>
  </si>
  <si>
    <t>DIVIDENDO PROV US$ 0,006369278902360710</t>
  </si>
  <si>
    <t>DIVIDENDO PROV US$ 0,01031202960753</t>
  </si>
  <si>
    <t>DIVIDENDO PROV US$ 0,0044755080844989400</t>
  </si>
  <si>
    <t>DIVIDENDO PROV US$ 0,0044603029997622400</t>
  </si>
  <si>
    <t>DIVIDENDO PROV US$ 0,0044785491014462800</t>
  </si>
  <si>
    <t>DIVIDENDO PROV $ 136,6293672295170</t>
  </si>
  <si>
    <t>DIVIDENDO PROV $ 135,9104892570540000</t>
  </si>
  <si>
    <t>DIVIDENDO PROV $ 6,278243603965780000</t>
  </si>
  <si>
    <t>DIVIDENDO PROV US$ 0,0137463188</t>
  </si>
  <si>
    <t>DIVIDENDO PROV US$ 0,0057404944</t>
  </si>
  <si>
    <t>DIVIDENDO PROV $ 503</t>
  </si>
  <si>
    <t>DIVIDENDO PROV EURO 9,970343120</t>
  </si>
  <si>
    <t>DIVIDENDO PROV $ 3,809</t>
  </si>
  <si>
    <t>DIVIDENDO PROV $ 742,0372457</t>
  </si>
  <si>
    <t>DIVIDENDO PROV $ 736,1459539</t>
  </si>
  <si>
    <t>DIVIDENDO PROV EURO 9,97036865</t>
  </si>
  <si>
    <t>DIVIDENDO PROV US$ 0,014954691</t>
  </si>
  <si>
    <t>CFIFGTCR-E</t>
  </si>
  <si>
    <t>EMIS PAGO 1 X 3,33807 $ 1026,82</t>
  </si>
  <si>
    <t>COPEVAL</t>
  </si>
  <si>
    <t>DIVIDENDO DEF 60  $ 28,2226</t>
  </si>
  <si>
    <t>DIVIDENDO PROV EURO 0,09929708</t>
  </si>
  <si>
    <t>DIVIDENDO PROV $ 5229,6564</t>
  </si>
  <si>
    <t>DIVIDENDO PROV US$ 6,346382553</t>
  </si>
  <si>
    <t>DIVIDENDO PROV $ 98,66563193776710</t>
  </si>
  <si>
    <t>DIVIDENDO PROV US$ 0,02037796</t>
  </si>
  <si>
    <t>DIVIDENDO PROV $ 111,4065715023160</t>
  </si>
  <si>
    <t>DIVIDENDO PROV US$ 0,005247742946062870</t>
  </si>
  <si>
    <t>DIVIDENDO PROV US$ 0,00522588158669424</t>
  </si>
  <si>
    <t>DIVIDENDO PROV US$ 0,0052441841174479900</t>
  </si>
  <si>
    <t>DIVIDENDO DEF US$ 0,01344544980010</t>
  </si>
  <si>
    <t>DIVIDENDO PROV 0 US$ 0,006652589</t>
  </si>
  <si>
    <t>DIVIDENDO PROV US$ 0,006501965026700070</t>
  </si>
  <si>
    <t>DIVIDENDO PROV US$ 0,006662888262260310</t>
  </si>
  <si>
    <t>DIVIDENDO PROV $ 88,483810793</t>
  </si>
  <si>
    <t>DIVIDENDO PROV $ 86,526211977</t>
  </si>
  <si>
    <t>DIVIDENDO PROV US$ 3,116840</t>
  </si>
  <si>
    <t>DIVIDENDO DEF EURO 0,0219895237507459</t>
  </si>
  <si>
    <t>DIVIDENDO $ 0,00943765</t>
  </si>
  <si>
    <t>DIVIDENDO PROV $ 0,7276</t>
  </si>
  <si>
    <t>CFITATOT-E</t>
  </si>
  <si>
    <t>DIVIDENDO $ 0,1211908</t>
  </si>
  <si>
    <t>DIVIDENDO PROV 81 $ 2</t>
  </si>
  <si>
    <t>EMIS PAGO 0,1160697347 X 1 $ 1820</t>
  </si>
  <si>
    <t>DIVIDENDO US$ 0,270096</t>
  </si>
  <si>
    <t>DIVIDENDO US$ 0,150023</t>
  </si>
  <si>
    <t>DIVIDENDO US$ 0,210013</t>
  </si>
  <si>
    <t>DIVIDENDO US$ 0,204163</t>
  </si>
  <si>
    <t>DIVIDENDO US$ 0,121111</t>
  </si>
  <si>
    <t>DIVIDENDO US$ 0,263951</t>
  </si>
  <si>
    <t>DIVIDENDO US$ 0,260423</t>
  </si>
  <si>
    <t>DIVIDENDO US$ 0,418332</t>
  </si>
  <si>
    <t>DIVIDENDO PROV US$ 0,00637319</t>
  </si>
  <si>
    <t>DIVIDENDO PROV $ 9,04820561</t>
  </si>
  <si>
    <t>DIVIDENDO PROV $ 60,48929777</t>
  </si>
  <si>
    <t>DIVIDENDO PROV $ 59,93245133</t>
  </si>
  <si>
    <t>DIVIDENDO DEF $ 0,5225</t>
  </si>
  <si>
    <t>DIVIDENDO PROV $ 0,5444</t>
  </si>
  <si>
    <t>DIVIDENDO PROV $ 713,66926409</t>
  </si>
  <si>
    <t>DIVIDENDO PROV US$ 0,032283896</t>
  </si>
  <si>
    <t>DIVIDENDO US$ 0,6025</t>
  </si>
  <si>
    <t>DIVIDENDO PROV 0 US$ 0,8</t>
  </si>
  <si>
    <t>DIVIDENDO PROV US$ 0,36440636</t>
  </si>
  <si>
    <t>DIVIDENDO DEF $ 0,2567</t>
  </si>
  <si>
    <t>DIVIDENDO DEF $ 0,791</t>
  </si>
  <si>
    <t>DIVIDENDO DEF $ 0,8512</t>
  </si>
  <si>
    <t>DIVIDENDO US$ 0,0136727435</t>
  </si>
  <si>
    <t>DIVIDENDO PROV US$ 0,00903178960046360</t>
  </si>
  <si>
    <t>DIVIDENDO PROV US$ 0,007937719094538260</t>
  </si>
  <si>
    <t>DIVIDENDO PROV $ 206,56855823</t>
  </si>
  <si>
    <t>CFIIMTAUSB</t>
  </si>
  <si>
    <t>DIVIDENDO PROV $ 218,87628507</t>
  </si>
  <si>
    <t>CFIIMTAUSD</t>
  </si>
  <si>
    <t>DIVIDENDO PROV $ 217,76579666</t>
  </si>
  <si>
    <t>CFIIMTAUSI</t>
  </si>
  <si>
    <t>DIVIDENDO PROV $ 7,82386666978021</t>
  </si>
  <si>
    <t>DIVIDENDO PROV $ 0,0372813949685066</t>
  </si>
  <si>
    <t>DIVIDENDO PROV $ 8,5741412811938</t>
  </si>
  <si>
    <t>DIVIDENDO PROV $ 8,6047402873690</t>
  </si>
  <si>
    <t>DIVIDENDO PROV $ 8,6431176051780</t>
  </si>
  <si>
    <t>DIVIDENDO PROV $ 173,323252711511</t>
  </si>
  <si>
    <t>DIVIDENDO PROV $ 174,129095998694</t>
  </si>
  <si>
    <t>DIVIDENDO PROV $ 1,75724187737146</t>
  </si>
  <si>
    <t>DIVIDENDO PROV 0 $ 7,81397818</t>
  </si>
  <si>
    <t>DIVIDENDO PROV US$ 0,0393530245</t>
  </si>
  <si>
    <t>DIVIDENDO PROV US$ 0,0042126314</t>
  </si>
  <si>
    <t>DIVIDENDO PROV US$ 2,0874178781</t>
  </si>
  <si>
    <t>DIVIDENDO PROV US$ 2,0881813055</t>
  </si>
  <si>
    <t>DIVIDENDO PROV US$ 2,0885600169</t>
  </si>
  <si>
    <t>DIVIDENDO PROV US$ 2,1536304227</t>
  </si>
  <si>
    <t>DIVIDENDO PROV US$ 0,0357386811</t>
  </si>
  <si>
    <t>DIVIDENDO PROV US$ 0,0349034116</t>
  </si>
  <si>
    <t>DIVIDENDO PROV US$ 0,0149422312</t>
  </si>
  <si>
    <t>DIVIDENDO PROV US$ 0,0145461995</t>
  </si>
  <si>
    <t>DIVIDENDO PROV EURO 3,1833278509</t>
  </si>
  <si>
    <t>DIVIDENDO DEF 29 $ 120000</t>
  </si>
  <si>
    <t>EMIS PAGO 0,1104477614 X 1 $ 1513</t>
  </si>
  <si>
    <t>DIVIDENDO PROV $ 344,86094</t>
  </si>
  <si>
    <t>DIVIDENDO PROV $ 334,91454</t>
  </si>
  <si>
    <t>DIVIDENDO PROV $ 308,78091</t>
  </si>
  <si>
    <t>DIVIDENDO  $ 329</t>
  </si>
  <si>
    <t>DIVIDENDO PROV 257 $ 74</t>
  </si>
  <si>
    <t>DIVIDENDO PROV US$ 0,01004971</t>
  </si>
  <si>
    <t>DIVIDENDO PROV US$ 0,04257819976887410</t>
  </si>
  <si>
    <t>DIVIDENDO PROV US$ 0,04363894603033440</t>
  </si>
  <si>
    <t>DIVIDENDO PROV US$ 0,04355214542145690</t>
  </si>
  <si>
    <t>DIVIDENDO EVEN 27 $ 100</t>
  </si>
  <si>
    <t>DIVIDENDO PROV US$ 0,01565564</t>
  </si>
  <si>
    <t>DIVIDENDO PROV US$ 0,02400541</t>
  </si>
  <si>
    <t>DIVIDENDO PROV 223 $ 50</t>
  </si>
  <si>
    <t>DIVIDENDO PROV $ 81,3569109131942</t>
  </si>
  <si>
    <t>DIVIDENDO PROV $ 100,1000675016470</t>
  </si>
  <si>
    <t>DIVIDENDO PROV US$ 0,002056679363497710</t>
  </si>
  <si>
    <t>DIVIDENDO PROV US$ 0,00200990568918926</t>
  </si>
  <si>
    <t>DIVIDENDO PROV US$ 0,00205387916477591</t>
  </si>
  <si>
    <t>DIVIDENDO PROV US$ 0,00751452432069</t>
  </si>
  <si>
    <t>DIVIDENDO PROV US$ 0,00361935763321929</t>
  </si>
  <si>
    <t>DIVIDENDO PROV US$ 0,00363205828106824</t>
  </si>
  <si>
    <t>DIVIDENDO PROV US$ 0,00362994161980652</t>
  </si>
  <si>
    <t>DIVIDENDO US$ 0,26</t>
  </si>
  <si>
    <t>DIVIDENDO PROV EURO 2,6448195903</t>
  </si>
  <si>
    <t>DIVIDENDO PROV  EURO 2,6448115898</t>
  </si>
  <si>
    <t>DIVIDENDO US$ 0,8</t>
  </si>
  <si>
    <t>DIVIDENDO PROV US$ 3,90601526</t>
  </si>
  <si>
    <t>DIVIDENDO PROV $ 42,7869383543121</t>
  </si>
  <si>
    <t>DIVIDENDO PROV $ 2730,560131971050</t>
  </si>
  <si>
    <t>CFIBACHIN7</t>
  </si>
  <si>
    <t>DIVIDENDO $ 211,862162477092</t>
  </si>
  <si>
    <t>DIVIDENDO US$ 0,74</t>
  </si>
  <si>
    <t>DIVIDENDO US$ 1,04</t>
  </si>
  <si>
    <t>DIVIDENDO US$ 0,34</t>
  </si>
  <si>
    <t>DIVIDENDO US$ 0,17</t>
  </si>
  <si>
    <t>DIVIDENDO US$ 0,281</t>
  </si>
  <si>
    <t>DIVIDENDO US$ 0,611539</t>
  </si>
  <si>
    <t>DIVIDENDO US$ 0,155947</t>
  </si>
  <si>
    <t>DIVIDENDO US$ 0,208751</t>
  </si>
  <si>
    <t>DIVIDENDO US$ 0,077</t>
  </si>
  <si>
    <t>DIVIDENDO US$ 0,385826</t>
  </si>
  <si>
    <t>DIVIDENDO US$ 0,354506</t>
  </si>
  <si>
    <t>DIVIDENDO US$ 0,210073</t>
  </si>
  <si>
    <t>DIVIDENDO US$ 0,120426</t>
  </si>
  <si>
    <t>DIVIDENDO US$ 0,260162</t>
  </si>
  <si>
    <t>DIVIDENDO US$ 0,28696</t>
  </si>
  <si>
    <t>DIVIDENDO US$ 0,437866</t>
  </si>
  <si>
    <t>DIVIDENDO  US$ 0,251962</t>
  </si>
  <si>
    <t>DIVIDENDO DEF 0 $ 55,05395326</t>
  </si>
  <si>
    <t>DIVIDENDO DEF $ 55,18182944</t>
  </si>
  <si>
    <t>DIVIDENDO DEF $ 52,10145999</t>
  </si>
  <si>
    <t>DIVIDENDO US$ 0,192288</t>
  </si>
  <si>
    <t>DIVIDENDO US$ 0,213122</t>
  </si>
  <si>
    <t>DIVIDENDO US$ 0,12072</t>
  </si>
  <si>
    <t>DIVIDENDO PROV US$ 0,00247705</t>
  </si>
  <si>
    <t>DIVIDENDO PROV US$ 0,0151072</t>
  </si>
  <si>
    <t>DIVIDENDO PROV $ 183,8271</t>
  </si>
  <si>
    <t>DIVIDENDO PROV $ 4862,4968</t>
  </si>
  <si>
    <t>DIVIDENDO PROV $ 1792,550514723730</t>
  </si>
  <si>
    <t>DIVIDENDO PROV $ 0,53</t>
  </si>
  <si>
    <t>DIVIDENDO PROV $ 0,553</t>
  </si>
  <si>
    <t>DIVIDENDO PROV EURO 0,0042079275</t>
  </si>
  <si>
    <t>DIVIDENDO PROV EURO 0,0042752268</t>
  </si>
  <si>
    <t>DIVIDENDO PROV EURO 0,004323112</t>
  </si>
  <si>
    <t>DIVIDENDO PROV US$ 0,01433</t>
  </si>
  <si>
    <t>DIVIDENDO PROV $ 0,588</t>
  </si>
  <si>
    <t>DIVIDENDO PROV US$ 0,15</t>
  </si>
  <si>
    <t>DIVIDENDO PROV $ 26,698707790286</t>
  </si>
  <si>
    <t>DIVIDENDO PROV $ 28,499755240903</t>
  </si>
  <si>
    <t>DIVIDENDO PROV US$ 2,379035258</t>
  </si>
  <si>
    <t>DIVIDENDO DEF $ 8,17352478</t>
  </si>
  <si>
    <t>CFICCMAC-B</t>
  </si>
  <si>
    <t>DIVIDENDO DEF $ 8,2813315</t>
  </si>
  <si>
    <t>CFICCMAC-I</t>
  </si>
  <si>
    <t>DIVIDENDO PROV US$ 3,62562614</t>
  </si>
  <si>
    <t>DIVIDENDO DEF $ 1387,1470946676</t>
  </si>
  <si>
    <t>CFIMSIGLO</t>
  </si>
  <si>
    <t>DIVIDENDO PROV EURO 50,19038958</t>
  </si>
  <si>
    <t>DIVIDENDO DEF $ 19,9616125</t>
  </si>
  <si>
    <t>DIVIDENDO DEF $ 13,6120635</t>
  </si>
  <si>
    <t>DIVIDENDO PROV $ 24,632449748363</t>
  </si>
  <si>
    <t>DIVIDENDO PROV $ 27,585810129750</t>
  </si>
  <si>
    <t>DIVIDENDO DEF $ 4,20364898</t>
  </si>
  <si>
    <t>DIVIDENDO DEF $ 4,26260299</t>
  </si>
  <si>
    <t>DIVIDENDO DEF $ 498,55167167</t>
  </si>
  <si>
    <t>CFIIMTSC-B</t>
  </si>
  <si>
    <t>DIVIDENDO DEF $ 30,62535837</t>
  </si>
  <si>
    <t>DIVIDENDO DEF $ 2,94980013295251</t>
  </si>
  <si>
    <t>DIVIDENDO DEF $ 72,93513787</t>
  </si>
  <si>
    <t>CFIBCHDYRR</t>
  </si>
  <si>
    <t>DIVIDENDO DEF $ 22,11948948</t>
  </si>
  <si>
    <t>DIVIDENDO DEF $ 89,4346611744381</t>
  </si>
  <si>
    <t>DIVIDENDO DEF $ 81,7209170382836</t>
  </si>
  <si>
    <t>DIVIDENDO DEF $ 74,8944459677017</t>
  </si>
  <si>
    <t>DIVIDENDO DEF $ 18,6131159</t>
  </si>
  <si>
    <t>DIVIDENDO DEF $ 9,5460171</t>
  </si>
  <si>
    <t>DIVIDENDO PROV $ 135</t>
  </si>
  <si>
    <t>DIVIDENDO DEF $ 10,1056636</t>
  </si>
  <si>
    <t>DIVIDENDO PROV $ 11,1030988715619</t>
  </si>
  <si>
    <t>DIVIDENDO PROV $ 11,0592038603875</t>
  </si>
  <si>
    <t>DIVIDENDO PROV $ 11,0241648432989</t>
  </si>
  <si>
    <t>DIVIDENDO PROV $ 74,0424979300725</t>
  </si>
  <si>
    <t>DIVIDENDO PROV $ 73,737162925</t>
  </si>
  <si>
    <t>DIVIDENDO PROV 110 $ 74</t>
  </si>
  <si>
    <t>DIVIDENDO DEF $ 287,8150777288</t>
  </si>
  <si>
    <t>DIVIDENDO DEF $ 21,5330073466</t>
  </si>
  <si>
    <t>DIVIDENDO DEF $ 21,1710976588</t>
  </si>
  <si>
    <t>DIVIDENDO PROV $ 8,378321305988280</t>
  </si>
  <si>
    <t>DIVIDENDO DEF $ 282,2780278949</t>
  </si>
  <si>
    <t>DIVIDENDO PROV $ 0,0278879398409655</t>
  </si>
  <si>
    <t>DIVIDENDO PROV $ 8,53751602981617</t>
  </si>
  <si>
    <t>DIVIDENDO DEF $ 21,9757416631</t>
  </si>
  <si>
    <t>DIVIDENDO DEF $ 39,77094</t>
  </si>
  <si>
    <t>CFITOESC-I</t>
  </si>
  <si>
    <t>DIVIDENDO DEF $ 37,959007</t>
  </si>
  <si>
    <t>CFITOESC-A</t>
  </si>
  <si>
    <t>DIVIDENDO DEF $ 40,321489</t>
  </si>
  <si>
    <t>CFITOESC-C</t>
  </si>
  <si>
    <t>DIVIDENDO PROV $ 7,87594011620532</t>
  </si>
  <si>
    <t>DIVIDENDO DEF $ 213,017332219</t>
  </si>
  <si>
    <t>DIVIDENDO DEF $ 217,598614257</t>
  </si>
  <si>
    <t>DIVIDENDO DEF $ 10,0234474895</t>
  </si>
  <si>
    <t>DIVIDENDO DEF $ 9,94308864</t>
  </si>
  <si>
    <t>DIVIDENDO DEF $ 38,946655</t>
  </si>
  <si>
    <t>DIVIDENDO DEF $ 41,37007</t>
  </si>
  <si>
    <t>DIVIDENDO DEF $ 40,804405</t>
  </si>
  <si>
    <t>DIVIDENDO DEF $ 9,4084567075</t>
  </si>
  <si>
    <t>CFIFALCSCA</t>
  </si>
  <si>
    <t>DIVIDENDO DEF $ 8,2998614901</t>
  </si>
  <si>
    <t>CFIFALCSCF</t>
  </si>
  <si>
    <t>DIVIDENDO DEF $ 8,6484064315</t>
  </si>
  <si>
    <t>CFIFALCSCI</t>
  </si>
  <si>
    <t>DIVIDENDO DEF $ 9,4094795105</t>
  </si>
  <si>
    <t>DIVIDENDO DEF  $ 9,1145060496</t>
  </si>
  <si>
    <t>DIVIDENDO PROV US$ 0,0197187004</t>
  </si>
  <si>
    <t>DIVIDENDO PROV US$ 0,0120930227</t>
  </si>
  <si>
    <t>DIVIDENDO PROV US$ 0,0103489667</t>
  </si>
  <si>
    <t>DIVIDENDO PROV US$ 0,0110117141</t>
  </si>
  <si>
    <t>DIVIDENDO US$ 0,51756</t>
  </si>
  <si>
    <t>DIVIDENDO US$ 0,487292</t>
  </si>
  <si>
    <t>DIVIDENDO US$ 0,918</t>
  </si>
  <si>
    <t>DIVIDENDO US$ 0,45215</t>
  </si>
  <si>
    <t>DIVIDENDO US$ 0,810425</t>
  </si>
  <si>
    <t>DIVIDENDO US$ 0,644848</t>
  </si>
  <si>
    <t>DIVIDENDO US$ 0,591813</t>
  </si>
  <si>
    <t>DIVIDENDO US$ 1,438329</t>
  </si>
  <si>
    <t>DIVIDENDO US$ 0,932444</t>
  </si>
  <si>
    <t>DIVIDENDO US$ 1,191273</t>
  </si>
  <si>
    <t>DIVIDENDO US$ 1,68099</t>
  </si>
  <si>
    <t>DIVIDENDO US$ 0,356103</t>
  </si>
  <si>
    <t>DIVIDENDO US$ 0,311437</t>
  </si>
  <si>
    <t>DIVIDENDO US$ 0,707946</t>
  </si>
  <si>
    <t>DIVIDENDO US$ 0,750334</t>
  </si>
  <si>
    <t>DIVIDENDO US$ 1,376123</t>
  </si>
  <si>
    <t>DIVIDENDO US$ 0,411262</t>
  </si>
  <si>
    <t>DIVIDENDO US$ 0,55145</t>
  </si>
  <si>
    <t>DIVIDENDO US$ 0,16963</t>
  </si>
  <si>
    <t>DIVIDENDO US$ 0,785705</t>
  </si>
  <si>
    <t>DIVIDENDO US$ 0,906257</t>
  </si>
  <si>
    <t>DIVIDENDO US$ 0,411154</t>
  </si>
  <si>
    <t>DIVIDENDO US$ 0,239354</t>
  </si>
  <si>
    <t>DIVIDENDO US$ 0,665661</t>
  </si>
  <si>
    <t>DIVIDENDO US$ 0,040113</t>
  </si>
  <si>
    <t>DIVIDENDO US$ 0,842441</t>
  </si>
  <si>
    <t>DIVIDENDO US$ 0,23706</t>
  </si>
  <si>
    <t>DIVIDENDO US$ 0,759556</t>
  </si>
  <si>
    <t>DIVIDENDO US$ 0,88212</t>
  </si>
  <si>
    <t>DIVIDENDO US$ 0,730481</t>
  </si>
  <si>
    <t>DIVIDENDO US$ 0,749861</t>
  </si>
  <si>
    <t>DIVIDENDO US$ 0,396506</t>
  </si>
  <si>
    <t>DIVIDENDO US$ 0,733241</t>
  </si>
  <si>
    <t>DIVIDENDO US$ 0,442884</t>
  </si>
  <si>
    <t>DIVIDENDO US$ 0,253046</t>
  </si>
  <si>
    <t>DIVIDENDO US$ 0,450134</t>
  </si>
  <si>
    <t>DIVIDENDO US$ 0,738076</t>
  </si>
  <si>
    <t>DIVIDENDO US$ 0,406706</t>
  </si>
  <si>
    <t>DIVIDENDO US$ 1,020997</t>
  </si>
  <si>
    <t>DIVIDENDO US$ 1,314751</t>
  </si>
  <si>
    <t>DIVIDENDO US$ 0,226147</t>
  </si>
  <si>
    <t>DIVIDENDO US$ 0,531156</t>
  </si>
  <si>
    <t>DIVIDENDO US$ 1,140329</t>
  </si>
  <si>
    <t>DIVIDENDO US$ 1,129543</t>
  </si>
  <si>
    <t>DIVIDENDO US$ 0,47951</t>
  </si>
  <si>
    <t>DIVIDENDO US$ 0,225055</t>
  </si>
  <si>
    <t>DIVIDENDO US$ 0,055003</t>
  </si>
  <si>
    <t>DIVIDENDO US$ 0,646498</t>
  </si>
  <si>
    <t>DIVIDENDO US$ 1,777745</t>
  </si>
  <si>
    <t>DIVIDENDO US$ 0,749279</t>
  </si>
  <si>
    <t>DIVIDENDO US$ 0,223385</t>
  </si>
  <si>
    <t>DIVIDENDO US$ 0,532987</t>
  </si>
  <si>
    <t>DIVIDENDO US$ 0,324963</t>
  </si>
  <si>
    <t>DIVIDENDO US$ 0,584204</t>
  </si>
  <si>
    <t>DIVIDENDO US$ 0,87396</t>
  </si>
  <si>
    <t>DIVIDENDO US$ 0,239548</t>
  </si>
  <si>
    <t>DIVIDENDO US$ 0,704308</t>
  </si>
  <si>
    <t>DIVIDENDO US$ 0,436768</t>
  </si>
  <si>
    <t>DIVIDENDO US$ 0,176257</t>
  </si>
  <si>
    <t>DIVIDENDO US$ 0,524623</t>
  </si>
  <si>
    <t>DIVIDENDO US$ 0,456451</t>
  </si>
  <si>
    <t>DIVIDENDO US$ 0,685218</t>
  </si>
  <si>
    <t>DIVIDENDO US$ 0,546104</t>
  </si>
  <si>
    <t>DIVIDENDO US$ 0,86255</t>
  </si>
  <si>
    <t>DIVIDENDO US$ 0,476634</t>
  </si>
  <si>
    <t>DIVIDENDO US$ 0,265321</t>
  </si>
  <si>
    <t>DIVIDENDO US$ 0,459571</t>
  </si>
  <si>
    <t>DIVIDENDO US$ 1,151518</t>
  </si>
  <si>
    <t>DIVIDENDO US$ 0,922486</t>
  </si>
  <si>
    <t>DIVIDENDO US$ 0,676553</t>
  </si>
  <si>
    <t>DIVIDENDO US$ 0,43839</t>
  </si>
  <si>
    <t>DIVIDENDO US$ 0,193273</t>
  </si>
  <si>
    <t>DIVIDENDO US$ 0,452738</t>
  </si>
  <si>
    <t>DIVIDENDO US$ 0,830387</t>
  </si>
  <si>
    <t>DIVIDENDO US$ 1,127865</t>
  </si>
  <si>
    <t>DIVIDENDO US$ 0,454584</t>
  </si>
  <si>
    <t>DIVIDENDO US$ 0,424219</t>
  </si>
  <si>
    <t>DIVIDENDO US$ 0,325321</t>
  </si>
  <si>
    <t>DIVIDENDO US$ 0,591934</t>
  </si>
  <si>
    <t>DIVIDENDO US$ 1,023496</t>
  </si>
  <si>
    <t>DIVIDENDO US$ 0,227691</t>
  </si>
  <si>
    <t>DIVIDENDO US$ 0,624218</t>
  </si>
  <si>
    <t>DIVIDENDO US$ 1,385553</t>
  </si>
  <si>
    <t>DIVIDENDO US$ 0,882296</t>
  </si>
  <si>
    <t>DIVIDENDO US$ 0,335956</t>
  </si>
  <si>
    <t>DIVIDENDO US$ 0,356847</t>
  </si>
  <si>
    <t>DIVIDENDO US$ 0,265816</t>
  </si>
  <si>
    <t>DIVIDENDO US$ 0,31654</t>
  </si>
  <si>
    <t>DIVIDENDO US$ 0,215549</t>
  </si>
  <si>
    <t>DIVIDENDO US$ 0,876808</t>
  </si>
  <si>
    <t>DIVIDENDO US$ 0,250704</t>
  </si>
  <si>
    <t>DIVIDENDO US$ 0,491398</t>
  </si>
  <si>
    <t>DIVIDENDO US$ 0,07969</t>
  </si>
  <si>
    <t>DIVIDENDO US$ 0,750368</t>
  </si>
  <si>
    <t>DIVIDENDO US$ 0,705179</t>
  </si>
  <si>
    <t>DIVIDENDO US$ 0,533988</t>
  </si>
  <si>
    <t>DIVIDENDO US$ 0,576559</t>
  </si>
  <si>
    <t>DIVIDENDO US$ 0,138856</t>
  </si>
  <si>
    <t>DIVIDENDO US$ 0,597915</t>
  </si>
  <si>
    <t>DIVIDENDO $ 0,72835278</t>
  </si>
  <si>
    <t>DIVIDENDO DEF $ 1643,3809</t>
  </si>
  <si>
    <t>DIVIDENDO PROV $ 1609,104</t>
  </si>
  <si>
    <t>DIVIDENDO DEF $ 518,50737686</t>
  </si>
  <si>
    <t>DIVIDENDO DEF $ 637,96888721</t>
  </si>
  <si>
    <t>DIVIDENDO DEF US$ 1,15899024</t>
  </si>
  <si>
    <t>DIVIDENDO PROV US$ 0,00867745</t>
  </si>
  <si>
    <t>DIVIDENDO DEF $ 121,99752411</t>
  </si>
  <si>
    <t>DIVIDENDO DEF $ 120,63244605</t>
  </si>
  <si>
    <t>DIVIDENDO DEF 0 $ 128,61030658</t>
  </si>
  <si>
    <t>DIVIDENDO $ 1262,4232</t>
  </si>
  <si>
    <t>DIVIDENDO DEF $ 5,27267496</t>
  </si>
  <si>
    <t>DIVIDENDO DEF $ 6,79911922</t>
  </si>
  <si>
    <t>DIVIDENDO PROV $ 6,48327939</t>
  </si>
  <si>
    <t>DIVIDENDO DEF $ 6,48327939</t>
  </si>
  <si>
    <t>DIVIDENDO $ 1,4540139</t>
  </si>
  <si>
    <t>DIVIDENDO PROV 146 $ 13,5</t>
  </si>
  <si>
    <t>DIVIDENDO US$ 0,047469416</t>
  </si>
  <si>
    <t>DIVIDENDO PROV US$ 0,14</t>
  </si>
  <si>
    <t>DIVIDENDO DEF $ 157,634225155971</t>
  </si>
  <si>
    <t>DIVIDENDO PROV US$ 0,0031891636</t>
  </si>
  <si>
    <t>DIVIDENDO PROV US$ 0,0303838744</t>
  </si>
  <si>
    <t>DIVIDENDO DEF $ 150,123783474633</t>
  </si>
  <si>
    <t>DIVIDENDO PROV US$ 0,0333839172</t>
  </si>
  <si>
    <t>DIVIDENDO PROV 3 $ 12</t>
  </si>
  <si>
    <t>DIVIDENDO DEF US$ 0,0434122181</t>
  </si>
  <si>
    <t>DIVIDENDO PROV 32 US$ 0,000031538</t>
  </si>
  <si>
    <t>DIVIDENDO PROV US$ 3,1107994994</t>
  </si>
  <si>
    <t>DIVIDENDO PROV US$ 0,0043042371</t>
  </si>
  <si>
    <t>DIVIDENDO PROV US$ 0,08137129</t>
  </si>
  <si>
    <t>DIVIDENDO PROV $ 0,7105</t>
  </si>
  <si>
    <t>DIVIDENDO PROV $ 0,6615</t>
  </si>
  <si>
    <t>DIVIDENDO DEF $ 18,07544</t>
  </si>
  <si>
    <t>DIVIDENDO DEF $ 15,26344</t>
  </si>
  <si>
    <t>DIVIDENDO $ 0,1070697</t>
  </si>
  <si>
    <t>DIVIDENDO PROV 56 US$ 0,006564</t>
  </si>
  <si>
    <t>DIVIDENDO PROV 16 US$ 0,000010223</t>
  </si>
  <si>
    <t>DIVIDENDO PROV 37 US$ 0,000028067</t>
  </si>
  <si>
    <t>DIVIDENDO PROV $ 94,3268949936335</t>
  </si>
  <si>
    <t>DIVIDENDO PROV $ 174,414781742437</t>
  </si>
  <si>
    <t>DIVIDENDO PROV US$ 0,00504902858938717</t>
  </si>
  <si>
    <t>DIVIDENDO PROV US$ 0,00503429714673865</t>
  </si>
  <si>
    <t>DIVIDENDO PROV US$ 0,008612515943868</t>
  </si>
  <si>
    <t>DIVIDENDO PROV US$ 0,00928242488540573</t>
  </si>
  <si>
    <t>DIVIDENDO PROV US$ 0,00929503357781328</t>
  </si>
  <si>
    <t>DIVIDENDO PROV US$ 0,005046573488773590</t>
  </si>
  <si>
    <t>DIVIDENDO PROV 91 US$ 0,003637</t>
  </si>
  <si>
    <t>EMIS PAGO 0,409566 X 1 $ 25083,7696</t>
  </si>
  <si>
    <t>EMIS PAGO 0,409566 X 1 $ 25066,9876</t>
  </si>
  <si>
    <t>EMIS PAGO 0,409566 X 1 $ 25091,2156</t>
  </si>
  <si>
    <t>DIVIDENDO $ 0,23902428703449</t>
  </si>
  <si>
    <t>DIVIDENDO $ 0,17215098712045</t>
  </si>
  <si>
    <t>DIVIDENDO $ 0,256124666331</t>
  </si>
  <si>
    <t>DIVIDENDO PROV 17 US$ 0,000776689</t>
  </si>
  <si>
    <t>DIVIDENDO ADIC $ 4,401738</t>
  </si>
  <si>
    <t>DIVIDENDO PROV 17 US$ 0,000706081</t>
  </si>
  <si>
    <t>EMIS PAGO 0,270737312459888 X 1 $ 50000</t>
  </si>
  <si>
    <t>DIVIDENDO PROV US$ 0,46</t>
  </si>
  <si>
    <t>DIVIDENDO DEF $ 132,381079934036</t>
  </si>
  <si>
    <t>CFICOPEV-B</t>
  </si>
  <si>
    <t>DIVIDENDO DEF $ 342,329340950384</t>
  </si>
  <si>
    <t>CFICOPEV-A</t>
  </si>
  <si>
    <t>DIVIDENDO PROV US$ 0,0135494748495773</t>
  </si>
  <si>
    <t>DIVIDENDO PROV US$ 0,0135515931732902</t>
  </si>
  <si>
    <t>DIVIDENDO DEF US$ 0,0235845755841528</t>
  </si>
  <si>
    <t>DIVIDENDO PROV US$ 0,0136129567181643</t>
  </si>
  <si>
    <t>DIVIDENDO DEF  US$ 0,0236913707417596</t>
  </si>
  <si>
    <t>DIVIDENDO DEF US$ 0,0235808888035474</t>
  </si>
  <si>
    <t>IVIDENDO PROV 46 US$ 0,002775915</t>
  </si>
  <si>
    <t>DIVIDENDO PROV 46 US$ 0,00252356</t>
  </si>
  <si>
    <t>DIVIDENDO DEF $ 16,6594157532</t>
  </si>
  <si>
    <t>DIVIDENDO $ 1,343775585</t>
  </si>
  <si>
    <t>DIVIDENDO $ 0,17935931878440</t>
  </si>
  <si>
    <t>DIVIDENDO $ 0,19219990037136</t>
  </si>
  <si>
    <t>DIVIDENDO $ 0,12917885493125</t>
  </si>
  <si>
    <t>DIVIDENDO  $ 0,7077689</t>
  </si>
  <si>
    <t>DIVIDENDO $ 1,70943341</t>
  </si>
  <si>
    <t>DIVIDENDO PROV US$ 0,30598</t>
  </si>
  <si>
    <t>DIVIDENDO DEF US$ 0,3373</t>
  </si>
  <si>
    <t>DIVIDENDO DEF $ 87,1726</t>
  </si>
  <si>
    <t>DIVIDENDO DEF $ 93,9944</t>
  </si>
  <si>
    <t>DIVIDENDO DEF $ 89,9666</t>
  </si>
  <si>
    <t>DIVIDENDO DEF $ 88,7371</t>
  </si>
  <si>
    <t>DIVIDENDO DEF $ 169,3813</t>
  </si>
  <si>
    <t>DIVIDENDO DEF $ 161,2325</t>
  </si>
  <si>
    <t>DIVIDENDO DEF $ 800,4321</t>
  </si>
  <si>
    <t>DIVIDENDO DEF $ 161,6526</t>
  </si>
  <si>
    <t>DIVIDENDO DEF $ 34,0155</t>
  </si>
  <si>
    <t>DIVIDENDO DEF $ 34,8173</t>
  </si>
  <si>
    <t>DIVIDENDO PROV $ 724,7066</t>
  </si>
  <si>
    <t>DIVIDENDO DEF $ 24,9074</t>
  </si>
  <si>
    <t>DIVIDENDO DEF $ 26,7425</t>
  </si>
  <si>
    <t>DIVIDENDO PROV $ 778,0989</t>
  </si>
  <si>
    <t>DIVIDENDO DEF $ 34,7958</t>
  </si>
  <si>
    <t>DIVIDENDO DEF $ 33,8974</t>
  </si>
  <si>
    <t>DIVIDENDO PROV $ 72,6942262080388</t>
  </si>
  <si>
    <t>DIVIDENDO PROV US$ 0,9571690767</t>
  </si>
  <si>
    <t>DIVIDENDO PROV US$ 0,0058259797</t>
  </si>
  <si>
    <t>DIVIDENDO US$ 0,1896</t>
  </si>
  <si>
    <t>DIVIDENDO US$ 0,639222</t>
  </si>
  <si>
    <t>DIVIDENDO US$ 0,168676</t>
  </si>
  <si>
    <t>DIVIDENDO US$ 0,221014</t>
  </si>
  <si>
    <t>DIVIDENDO US$ 0,0932</t>
  </si>
  <si>
    <t>DIVIDENDO US$ 0,38592</t>
  </si>
  <si>
    <t>DIVIDENDO US$ 0,370779</t>
  </si>
  <si>
    <t>DIVIDENDO US$ 0,211079</t>
  </si>
  <si>
    <t>DIVIDENDO US$ 0,121964</t>
  </si>
  <si>
    <t>DIVIDENDO US$ 0,286242</t>
  </si>
  <si>
    <t>DIVIDENDO US$ 0,269533</t>
  </si>
  <si>
    <t>DIVIDENDO US$ 0,260135</t>
  </si>
  <si>
    <t>DIVIDENDO US$ 0,459009</t>
  </si>
  <si>
    <t>DIVIDENDO US$ 0,225628</t>
  </si>
  <si>
    <t>DIVIDENDO US$ 0,212517</t>
  </si>
  <si>
    <t>DIVIDENDO US$ 0,129121</t>
  </si>
  <si>
    <t>DIVIDENDO DEF $ 12,3475319026</t>
  </si>
  <si>
    <t>DIVIDENDO DEF $ 12,5747041019</t>
  </si>
  <si>
    <t>DIVIDENDO DEF $ 12,5459958932</t>
  </si>
  <si>
    <t>DIVIDENDO DEF $ 13,2379881858</t>
  </si>
  <si>
    <t>DIVIDENDO DEF $ 14,975342797</t>
  </si>
  <si>
    <t>DIVIDENDO DEF US$ 0,0066995</t>
  </si>
  <si>
    <t>DIVIDENDO PROV $ 316</t>
  </si>
  <si>
    <t>DIVIDENDO DEF US$ 0,0067001</t>
  </si>
  <si>
    <t>DIVIDENDO PROV US$ 0,0095674907</t>
  </si>
  <si>
    <t>DIVIDENDO PROV $ 5236,8423</t>
  </si>
  <si>
    <t>DIVIDENDO PROV US$ 0,0196765122</t>
  </si>
  <si>
    <t>DIVIDENDO PROV $ 0,54997276877941</t>
  </si>
  <si>
    <t>DIVIDENDO PROV $ 0,56405040227341</t>
  </si>
  <si>
    <t>DIVIDENDO DEF $ 565,3706326019</t>
  </si>
  <si>
    <t>DIVIDENDO PROV EURO 0,0039558781</t>
  </si>
  <si>
    <t>DIVIDENDO PROV 0 EURO 0,0039128722</t>
  </si>
  <si>
    <t>DIVIDENDO PROV 0 EURO 0,0038523392</t>
  </si>
  <si>
    <t>DIVIDENDO DEF $ 572,9657723983</t>
  </si>
  <si>
    <t>DIVIDENDO US$ 0,0167111309</t>
  </si>
  <si>
    <t>DIVIDENDO DEF $ 21,41116306900640</t>
  </si>
  <si>
    <t>DIVIDENDO DEF $ 5,039724</t>
  </si>
  <si>
    <t>DIVIDENDO DEF $ 4,927507</t>
  </si>
  <si>
    <t>DIVIDENDO PROV US$ 0,011782559</t>
  </si>
  <si>
    <t>DIVIDENDO DEF $ 16,9785306823</t>
  </si>
  <si>
    <t>DIVIDENDO DEF $ 17,1119715483</t>
  </si>
  <si>
    <t>DIVIDENDO DEF $ 16,7902888361</t>
  </si>
  <si>
    <t>DIVIDENDO PROV $ 0,6076</t>
  </si>
  <si>
    <t>DIVIDENDO DEF $ 402,852803</t>
  </si>
  <si>
    <t>CFIFYNVI-E</t>
  </si>
  <si>
    <t>DIVIDENDO DEF $ 440,585531</t>
  </si>
  <si>
    <t>DIVIDENDO ADIC 82 $ 25,64742</t>
  </si>
  <si>
    <t>DIVIDENDO EVEN 83 $ 3,65</t>
  </si>
  <si>
    <t>DIVIDENDO DEF 24 $ 1,57662</t>
  </si>
  <si>
    <t>EMIS PAGO 0,1904042367 X 1 $ 29044,2612</t>
  </si>
  <si>
    <t>DIVIDENDO PROV $ 221,723865515671</t>
  </si>
  <si>
    <t>DIVIDENDO $ 0,20836199</t>
  </si>
  <si>
    <t>DIVIDENDO DEF 44 $ 161,3459</t>
  </si>
  <si>
    <t>DIVIDENDO DEF $ 5,464772159</t>
  </si>
  <si>
    <t>DIVIDENDO DEF $ 5,78495116371699</t>
  </si>
  <si>
    <t>DIVIDENDO DEF $ 5,76261052574037</t>
  </si>
  <si>
    <t>DIVIDENDO DEF $ 1,47904638047255</t>
  </si>
  <si>
    <t>DIVIDENDO DEF $ 1,49330255265954</t>
  </si>
  <si>
    <t>DIVIDENDO DEF $ 35,735203585</t>
  </si>
  <si>
    <t>DIVIDENDO $ 0,41622239</t>
  </si>
  <si>
    <t>DIVIDENDO PROV 108 US$ 0,044056098</t>
  </si>
  <si>
    <t>DIVIDENDO DEF 5 $ 217,11</t>
  </si>
  <si>
    <t>DIVIDENDO ADIC 5 $ 55,74</t>
  </si>
  <si>
    <t>DIVIDENDO DEF 209 $ 23,65</t>
  </si>
  <si>
    <t>DIVIDENDO DEF 209 $ 21,5</t>
  </si>
  <si>
    <t>DIVIDENDO DEF 64 $ 15,1</t>
  </si>
  <si>
    <t>DIVIDENDO DEF $ 0,18379</t>
  </si>
  <si>
    <t>DIVIDENDO DEF $ 20,8149059204178</t>
  </si>
  <si>
    <t>DIVIDENDO PROV US$ 0,021318193</t>
  </si>
  <si>
    <t>DIVIDENDO PROV US$ 0,021652151</t>
  </si>
  <si>
    <t>DIVIDENDO $ 0,63817398</t>
  </si>
  <si>
    <t>DIVIDENDO $ 1247,01385</t>
  </si>
  <si>
    <t>DIVIDENDO DEF $ 1,65927055998175</t>
  </si>
  <si>
    <t>DIVIDENDO DEF 72 $ 39,1596</t>
  </si>
  <si>
    <t>DIVIDENDO DEF $ 100</t>
  </si>
  <si>
    <t>DIVIDENDO PROV US$ 1,27941627</t>
  </si>
  <si>
    <t>DIVIDENDO ADIC 32 $ 43,8656</t>
  </si>
  <si>
    <t>DIVIDENDO PROV $ 229,847549230952</t>
  </si>
  <si>
    <t>DIVIDENDO PROV $ 230,099187101548</t>
  </si>
  <si>
    <t>DIVIDENDO PROV $ 230,144889481772</t>
  </si>
  <si>
    <t>DIVIDENDO DEF US$ 0,00652166</t>
  </si>
  <si>
    <t>DIVIDENDO DEF 67 $ 1531</t>
  </si>
  <si>
    <t>HIPODROMOB</t>
  </si>
  <si>
    <t>DIVIDENDO ADIC 0 $ 69</t>
  </si>
  <si>
    <t>HIPODROMOA</t>
  </si>
  <si>
    <t>DIVIDENDO ADIC 67 $ 69</t>
  </si>
  <si>
    <t>DIVIDENDO DEF 109 $ 152</t>
  </si>
  <si>
    <t>DIVIDENDO $ 2,43008977</t>
  </si>
  <si>
    <t>DIVIDENDO $ 0,07066389</t>
  </si>
  <si>
    <t>DIVIDENDO $ 0,25698173</t>
  </si>
  <si>
    <t>DIVIDENDO $ 0,19240906</t>
  </si>
  <si>
    <t>DIVIDENDO $ 1492,64101</t>
  </si>
  <si>
    <t>DIVIDENDO $ 385,01673</t>
  </si>
  <si>
    <t>DIVIDENDO $ 532,32428</t>
  </si>
  <si>
    <t>DIVIDENDO DEF $ 24,1061151489702</t>
  </si>
  <si>
    <t>DIVIDENDO $ 0,86104052569355</t>
  </si>
  <si>
    <t>DIVIDENDO $ 0,62014204051932</t>
  </si>
  <si>
    <t>DIVIDENDO  $ 0,92308387588811</t>
  </si>
  <si>
    <t>DIVIDENDO $ 0,2510876</t>
  </si>
  <si>
    <t>DIVIDENDO DEF $ 77,4536610456251</t>
  </si>
  <si>
    <t>CFIBCHBLEN</t>
  </si>
  <si>
    <t>DIVIDENDO $ 1,75791781</t>
  </si>
  <si>
    <t>DIVIDENDO $ 0,13491486</t>
  </si>
  <si>
    <t>DIVIDENDO $ 0,49064221</t>
  </si>
  <si>
    <t>DIVIDENDO $ 0,58628455</t>
  </si>
  <si>
    <t>DIVIDENDO DEF $ 4,39244091772839</t>
  </si>
  <si>
    <t>DIVIDENDO DEF $ 31</t>
  </si>
  <si>
    <t>DIVIDENDO DEF 41 US$ 0,020405</t>
  </si>
  <si>
    <t>DIVIDENDO DEF 100 $ 1</t>
  </si>
  <si>
    <t>DIVIDENDO DEF 275 $ 14,5</t>
  </si>
  <si>
    <t>DIVIDENDO DEF 191 $ 5</t>
  </si>
  <si>
    <t>DIVIDENDO DEF US$ 0,00453287635</t>
  </si>
  <si>
    <t>DIVIDENDO ADIC US$ 0,01648462099</t>
  </si>
  <si>
    <t>DIVIDENDO ADIC 90 US$ 0,004045</t>
  </si>
  <si>
    <t>DIVIDENDO DEF 40 US$ 0,0009</t>
  </si>
  <si>
    <t>DIVIDENDO ADIC 40 US$ 0,0002</t>
  </si>
  <si>
    <t>DIVIDENDO DEF US$ 0,0102491</t>
  </si>
  <si>
    <t>DIVIDENDO DEF 35 $ 77</t>
  </si>
  <si>
    <t>DIVIDENDO $ 3,68276754</t>
  </si>
  <si>
    <t>DIVIDENDO PROV $ 7,16782541324848</t>
  </si>
  <si>
    <t>DIVIDENDO PROV $ 7,18769757685938</t>
  </si>
  <si>
    <t>DIVIDENDO PROV $ 7,21257976662749</t>
  </si>
  <si>
    <t>DIVIDENDO $ 3,47831128</t>
  </si>
  <si>
    <t>DIVIDENDO DEF 68 $ 14,6474</t>
  </si>
  <si>
    <t>DIVIDENDO DEF $ 0,00480832102495678</t>
  </si>
  <si>
    <t>DIVIDENDO DEF 32 $ 3632</t>
  </si>
  <si>
    <t>HIPICO</t>
  </si>
  <si>
    <t>DIVIDENDO ADIC 32 $ 21368</t>
  </si>
  <si>
    <t>DIVIDENDO ADIC $ 9325,99562</t>
  </si>
  <si>
    <t>DIVIDENDO DEF $ 20674,00438</t>
  </si>
  <si>
    <t>DIVIDENDO DEF 15 $ 370</t>
  </si>
  <si>
    <t>DIVIDENDO PROV $ 499</t>
  </si>
  <si>
    <t>DIVIDENDO DEF $ 1220</t>
  </si>
  <si>
    <t>DIVIDENDO PROV 0 $ 5,833333333</t>
  </si>
  <si>
    <t>DIVIDENDO PROV $ 0,0478378864338498</t>
  </si>
  <si>
    <t>DIVIDENDO DEF $ 106,829028466784</t>
  </si>
  <si>
    <t>DIVIDENDO PROV $ 107,234138012388</t>
  </si>
  <si>
    <t>DIVIDENDO $ 0,5696569</t>
  </si>
  <si>
    <t>DIVIDENDO PROV $ 6,63433695851313</t>
  </si>
  <si>
    <t>DIVIDENDO DEF 25 US$ 0,03184</t>
  </si>
  <si>
    <t>DIVIDENDO ADIC 25 US$ 0,03182</t>
  </si>
  <si>
    <t>DIVIDENDO DEF US$ 0,00969</t>
  </si>
  <si>
    <t>DIVIDENDO DEF 8 $ 15,9650091</t>
  </si>
  <si>
    <t>DIVIDENDO ADIC 8 $ 4,0349909</t>
  </si>
  <si>
    <t>DIVIDENDO DEF 39 US$ 0,00514</t>
  </si>
  <si>
    <t>DIVIDENDO ADIC 39 US$ 0,00342</t>
  </si>
  <si>
    <t>DIVIDENDO DEF 22 US$ 0,0018</t>
  </si>
  <si>
    <t>DIVIDENDO ADIC 22 US$ 0,00119</t>
  </si>
  <si>
    <t>DIVIDENDO DEF 23 $ 6,2574721</t>
  </si>
  <si>
    <t>DIVIDENDO DEF 27 $ 0,1864893</t>
  </si>
  <si>
    <t>DIVIDENDO $ 870,15288</t>
  </si>
  <si>
    <t>DIVIDENDO $ 1,31978355413784</t>
  </si>
  <si>
    <t>DIVIDENDO $ 0,88657006535082</t>
  </si>
  <si>
    <t>DIVIDENDO $ 1,23096431178087</t>
  </si>
  <si>
    <t>DIVIDENDO DEF 21 $ 183,737</t>
  </si>
  <si>
    <t>DIVIDENDO ADIC 22 $ 166,263</t>
  </si>
  <si>
    <t>DIVIDENDO ADIC 107 US$ 0,158019252</t>
  </si>
  <si>
    <t>DIVIDENDO DEF $ 29,6602</t>
  </si>
  <si>
    <t>DIVIDENDO DEF 145 $ 125,2</t>
  </si>
  <si>
    <t>DIVIDENDO $ 4,84640089</t>
  </si>
  <si>
    <t>DIVIDENDO $ 2,05364613</t>
  </si>
  <si>
    <t>DIVIDENDO $ 0,46872411</t>
  </si>
  <si>
    <t>DIVIDENDO $ 48,85414</t>
  </si>
  <si>
    <t>DIVIDENDO $ 8,66984456384878</t>
  </si>
  <si>
    <t>DIVIDENDO $ 6,24423185785484</t>
  </si>
  <si>
    <t>DIVIDENDO $ 9,29604821546668</t>
  </si>
  <si>
    <t>DIVIDENDO $ 0,6025769</t>
  </si>
  <si>
    <t>DIVIDENDO $ 0,1674378</t>
  </si>
  <si>
    <t>DIVIDENDO $ 0,9840464</t>
  </si>
  <si>
    <t>DIVIDENDO $ 2,63972182</t>
  </si>
  <si>
    <t>DIVIDENDO $ 3,7092331</t>
  </si>
  <si>
    <t>DIVIDENDO $ 8,07451022</t>
  </si>
  <si>
    <t>DIVIDENDO $ 3,42154666</t>
  </si>
  <si>
    <t>DIVIDENDO DEF US$ 0,0231</t>
  </si>
  <si>
    <t>DIVIDENDO ADIC US$ 0,0455</t>
  </si>
  <si>
    <t>DIVIDENDO DEF $ 349,88</t>
  </si>
  <si>
    <t>DIVIDENDO DEF 68 $ 5</t>
  </si>
  <si>
    <t>DIVIDENDO DEF 1 $ 5,33599984140309</t>
  </si>
  <si>
    <t>DIVIDENDO DEF 37 $ 21,16692221</t>
  </si>
  <si>
    <t>DIVIDENDO DEF 66 $ 11,4115037985</t>
  </si>
  <si>
    <t>DIVIDENDO ADIC 9 $ 1,20116</t>
  </si>
  <si>
    <t>DIVIDENDO ADIC 9 $ 2,24435</t>
  </si>
  <si>
    <t>DIVIDENDO DEF 99 US$ 0,00493474171</t>
  </si>
  <si>
    <t>DIVIDENDO ADIC 99 US$ 0,00209108027</t>
  </si>
  <si>
    <t>DIVIDENDO DEF 7 $ 1,11650216053648</t>
  </si>
  <si>
    <t>DIVIDENDO ADIC 7 $ 1,56886486182693</t>
  </si>
  <si>
    <t>DIVIDENDO DEF 31 US$ 0,000044798</t>
  </si>
  <si>
    <t>DIVIDENDO DEF $ 68,7918847786765</t>
  </si>
  <si>
    <t>DIVIDENDO DEF $ 65,4959950574364</t>
  </si>
  <si>
    <t>DIVIDENDO $ 0,13447589</t>
  </si>
  <si>
    <t>DIVIDENDO $ 0,18993363</t>
  </si>
  <si>
    <t>DIVIDENDO $ 0,21388958</t>
  </si>
  <si>
    <t>DIVIDENDO $ 0,07129658</t>
  </si>
  <si>
    <t>DIVIDENDO $ 0,06465967</t>
  </si>
  <si>
    <t>DIVIDENDO $ 560,68867</t>
  </si>
  <si>
    <t>DIVIDENDO $ 910,5036</t>
  </si>
  <si>
    <t>DIVIDENDO $ 0,4218909</t>
  </si>
  <si>
    <t>DIVIDENDO $ 0,5834936</t>
  </si>
  <si>
    <t>DIVIDENDO $ 4,51532945069049</t>
  </si>
  <si>
    <t>DIVIDENDO $ 3,03291486680292</t>
  </si>
  <si>
    <t>DIVIDENDO $ 4,21107035765579</t>
  </si>
  <si>
    <t>DIVIDENDO DEF 97 $ 4,4804709</t>
  </si>
  <si>
    <t>DIVIDENDO PROV 96 $ 9</t>
  </si>
  <si>
    <t>DIVIDENDO ADIC 95 $ 4,07331748917</t>
  </si>
  <si>
    <t>DIVIDENDO ADIC 96 $ 43,11489103896</t>
  </si>
  <si>
    <t>DIVIDENDO PROV 97 $ 19</t>
  </si>
  <si>
    <t>DIVIDENDO $ 1,59544472</t>
  </si>
  <si>
    <t>DIVIDENDO $ 0,7497119</t>
  </si>
  <si>
    <t>DIVIDENDO $ 0,24990396</t>
  </si>
  <si>
    <t>DIVIDENDO $ 0,36159492</t>
  </si>
  <si>
    <t>DIVIDENDO ADIC $ 0,8822</t>
  </si>
  <si>
    <t>SM-CHILE E</t>
  </si>
  <si>
    <t>DIVIDENDO DEF 42 $ 25,2663</t>
  </si>
  <si>
    <t>DIVIDENDO ADIC 43 $ 35,68608</t>
  </si>
  <si>
    <t>DIVIDENDO DEF 119 $ 14</t>
  </si>
  <si>
    <t>DIVIDENDO DEF 42 $ 26,52962</t>
  </si>
  <si>
    <t>DIVIDENDO ADIC 43 $ 37,47038</t>
  </si>
  <si>
    <t>SM-CHILE D</t>
  </si>
  <si>
    <t>DIVIDENDO ADIC 36 $ 7,60917</t>
  </si>
  <si>
    <t>SM-CHILE A</t>
  </si>
  <si>
    <t>DIVIDENDO DEF $ 5,4181</t>
  </si>
  <si>
    <t>DIVIDENDO DEF 50 US$ 0,090006185096</t>
  </si>
  <si>
    <t>LTM</t>
  </si>
  <si>
    <t>DIVIDENDO DEF 11 $ 8,72923018521014</t>
  </si>
  <si>
    <t>DIVIDENDO ADIC 11 $ 2,90974339507005</t>
  </si>
  <si>
    <t>SM-CHILE B</t>
  </si>
  <si>
    <t>DIVIDENDO DEF $ 11</t>
  </si>
  <si>
    <t>CANALISTAS</t>
  </si>
  <si>
    <t>DIVIDENDO $ 0,2784439</t>
  </si>
  <si>
    <t>DIVIDENDO $ 0,145582441</t>
  </si>
  <si>
    <t>DIVIDENDO $ 1624,28687</t>
  </si>
  <si>
    <t>DIVIDENDO $ 1,27094943444966</t>
  </si>
  <si>
    <t>DIVIDENDO $ 0,91536859276509</t>
  </si>
  <si>
    <t>DIVIDENDO $ 1,36280941469124</t>
  </si>
  <si>
    <t>DIVIDENDO $ 0,5249223</t>
  </si>
  <si>
    <t>DIVIDENDO DEF $ 380</t>
  </si>
  <si>
    <t>DIVIDENDO $ 1,51732747</t>
  </si>
  <si>
    <t>DIVIDENDO $ 0,79332348</t>
  </si>
  <si>
    <t>DIVIDENDO ADIC 315 $ 40</t>
  </si>
  <si>
    <t>DIVIDENDO DEF 99 $ 5</t>
  </si>
  <si>
    <t>EDELPA</t>
  </si>
  <si>
    <t>DIVIDENDO ADIC 2 $ 22</t>
  </si>
  <si>
    <t>DIVIDENDO DEF $ 3,508273</t>
  </si>
  <si>
    <t>DIVIDENDO ADIC 29 $ 13,39</t>
  </si>
  <si>
    <t>DIVIDENDO DEF 29 $ 25,61</t>
  </si>
  <si>
    <t>DIVIDENDO DEF 32 $ 12,8</t>
  </si>
  <si>
    <t>DIVIDENDO DEF 46 US$ 0,00477</t>
  </si>
  <si>
    <t>DIVIDENDO DEF $ 26,76811</t>
  </si>
  <si>
    <t>DIVIDENDO DEF US$ 0,0024</t>
  </si>
  <si>
    <t>DIVIDENDO DEF 15 US$ 0,000010965</t>
  </si>
  <si>
    <t>DIVIDENDO DEF 36 US$ 0,000041737</t>
  </si>
  <si>
    <t>DIVIDENDO DEF $ 0,5292</t>
  </si>
  <si>
    <t>DIVIDENDO DEF $ 0,5684</t>
  </si>
  <si>
    <t>DIVIDENDO $ 0,3445915</t>
  </si>
  <si>
    <t>DIVIDENDO DEF 114 $ 95</t>
  </si>
  <si>
    <t>DIVIDENDO DEF 55 US$ 0,023119</t>
  </si>
  <si>
    <t>DIVIDENDO DEF US$ 0,00260927</t>
  </si>
  <si>
    <t>INVERMAR</t>
  </si>
  <si>
    <t>DIVIDENDO DEF $ 1,01570598839341</t>
  </si>
  <si>
    <t>DIVIDENDO DEF $ 0,68219583805445</t>
  </si>
  <si>
    <t>DIVIDENDO $ 0,5749041</t>
  </si>
  <si>
    <t>DIVIDENDO DEF $ 0,94719925927814</t>
  </si>
  <si>
    <t>DIVIDENDO $ 0,01941342</t>
  </si>
  <si>
    <t>DIVIDENDO $ 1,17754196</t>
  </si>
  <si>
    <t>DIVIDENDO DEF  US$ 0,36015</t>
  </si>
  <si>
    <t>DIVIDENDO DEF 26 $ 10,82</t>
  </si>
  <si>
    <t>DIVIDENDO DEF 16 US$ 0,000836204</t>
  </si>
  <si>
    <t>DIVIDENDO DEF $ 46</t>
  </si>
  <si>
    <t>DIVIDENDO DEF 16 US$ 0,000760185</t>
  </si>
  <si>
    <t>DIVIDENDO DEF 1 $ 9,83781</t>
  </si>
  <si>
    <t>DIVIDENDO ADIC 1 $ 0,16219</t>
  </si>
  <si>
    <t>DIVIDENDO $ 2,70142621</t>
  </si>
  <si>
    <t>DIVIDENDO $ 0,07783379</t>
  </si>
  <si>
    <t>DIVIDENDO $ 0,40077273</t>
  </si>
  <si>
    <t>DIVIDENDO $ 164,71996</t>
  </si>
  <si>
    <t>DIVIDENDO $ 587,56781</t>
  </si>
  <si>
    <t>DIVIDENDO $ 1,7251833</t>
  </si>
  <si>
    <t>DIVIDENDO $ 1,2501462</t>
  </si>
  <si>
    <t>DIVIDENDO DEF 29 $ 7</t>
  </si>
  <si>
    <t>DIVIDENDO $ 0,68021914</t>
  </si>
  <si>
    <t>DIVIDENDO DEF 45 US$ 0,003995727</t>
  </si>
  <si>
    <t>DIVIDENDO DEF 59  $ 28,2226</t>
  </si>
  <si>
    <t>DIVIDENDO DEF 40 $ 25,54082</t>
  </si>
  <si>
    <t>DIVIDENDO DEF 100 US$ 0,00167587</t>
  </si>
  <si>
    <t>NUTRAVALOR</t>
  </si>
  <si>
    <t>DIVIDENDO DEF 53 $ 2,03881312891953</t>
  </si>
  <si>
    <t>DIVIDENDO DEF 32 $ 35,13802</t>
  </si>
  <si>
    <t>DIVIDENDO DEF 36 US$ 0,63398</t>
  </si>
  <si>
    <t>DIVIDENDO DEF 8 $ 2,795924</t>
  </si>
  <si>
    <t>DIVIDENDO DEF $ 0,3</t>
  </si>
  <si>
    <t>DIVIDENDO DEF 129 $ 45</t>
  </si>
  <si>
    <t>DIVIDENDO DEF $ 12</t>
  </si>
  <si>
    <t>DIVIDENDO DEF 45 US$ 0,003632479</t>
  </si>
  <si>
    <t>DIVIDENDO ADIC 51 $ 7,45</t>
  </si>
  <si>
    <t>DIVIDENDO DEF $ 95,414079107</t>
  </si>
  <si>
    <t>DIVIDENDO DEF $ 22,161302721</t>
  </si>
  <si>
    <t>DIVIDENDO DEF $ 47,445884018</t>
  </si>
  <si>
    <t>DIVIDENDO DEF $ 46,932770252</t>
  </si>
  <si>
    <t>DIVIDENDO DEF $ 131,125459174</t>
  </si>
  <si>
    <t>DIVIDENDO $ 1,91702788</t>
  </si>
  <si>
    <t>DIVIDENDO $ 0,18220258</t>
  </si>
  <si>
    <t>DIVIDENDO $ 0,06073424</t>
  </si>
  <si>
    <t>DIVIDENDO $ 0,13075576</t>
  </si>
  <si>
    <t>DIVIDENDO $ 1,70581697</t>
  </si>
  <si>
    <t>DIVIDENDO DEF $ 22,233185143</t>
  </si>
  <si>
    <t>DIVIDENDO DEF $ 380,495576942</t>
  </si>
  <si>
    <t>DIVIDENDO DEF $ 376,983137438</t>
  </si>
  <si>
    <t>DIVIDENDO DEF $ 374,08405723</t>
  </si>
  <si>
    <t>DIVIDENDO DEF $ 393,020666325</t>
  </si>
  <si>
    <t>DIVIDENDO DEF $ 1,185611385</t>
  </si>
  <si>
    <t>CFILVDE-A</t>
  </si>
  <si>
    <t>DIVIDENDO DEF $ 1,208777061</t>
  </si>
  <si>
    <t>CFILVDE-I</t>
  </si>
  <si>
    <t>DIVIDENDO DEF  1,194641359</t>
  </si>
  <si>
    <t>CFILVDE-O</t>
  </si>
  <si>
    <t>DIVIDENDO DEF $ 1,939893397</t>
  </si>
  <si>
    <t>DIVIDENDO DEF $ 2,176899637</t>
  </si>
  <si>
    <t>DIVIDENDO DEF $ 2,123176211</t>
  </si>
  <si>
    <t>DIVIDENDO DEF $ 94,738019132</t>
  </si>
  <si>
    <t>DIVIDENDO DEF $ 2,098683145</t>
  </si>
  <si>
    <t>CFILVEU-T</t>
  </si>
  <si>
    <t>DIVIDENDO $ 379,38831</t>
  </si>
  <si>
    <t>DIVIDENDO PROV $ 142,211429869976</t>
  </si>
  <si>
    <t>DIVIDENDO PROV $ 134,551478968654</t>
  </si>
  <si>
    <t>DIVIDENDO DEF US$ 0,03331</t>
  </si>
  <si>
    <t>DIVIDENDO PROV $ 142,85569773526</t>
  </si>
  <si>
    <t>DIVIDENDO PROV $ 134,614333330178</t>
  </si>
  <si>
    <t>DIVIDENDO $ 0,637612</t>
  </si>
  <si>
    <t>DIVIDENDO $ 4,53103753</t>
  </si>
  <si>
    <t>DIVIDENDO $ 0,4591999</t>
  </si>
  <si>
    <t>DIVIDENDO $ 2,28338336</t>
  </si>
  <si>
    <t>DIVIDENDO ADIC 145 $ 78,73</t>
  </si>
  <si>
    <t>DIVIDENDO DEF 60 US$ 0,41274</t>
  </si>
  <si>
    <t>DIVIDENDO DEF 67 US$ 0,003114641</t>
  </si>
  <si>
    <t>DIVIDENDO DEF $ 16,92</t>
  </si>
  <si>
    <t>DIVIDENDO DEF $ 21,920385503</t>
  </si>
  <si>
    <t>DIVIDENDO DEF 34 $ 15,96</t>
  </si>
  <si>
    <t>BANMEDICA</t>
  </si>
  <si>
    <t>DIVIDENDO ADIC 34 $ 0,04</t>
  </si>
  <si>
    <t>DIVIDENDO DEF 37 US$ 0,2053353</t>
  </si>
  <si>
    <t>DIVIDENDO DEF 43 $ 32,55379</t>
  </si>
  <si>
    <t>DIVIDENDO ADIC 44 $ 10,85126</t>
  </si>
  <si>
    <t>DIVIDENDO DEF 7 $ 0,0263043566229254</t>
  </si>
  <si>
    <t>ISANPA</t>
  </si>
  <si>
    <t>DIVIDENDO DEF 12 $ 0,00972367848415929</t>
  </si>
  <si>
    <t>DIVIDENDO $ 0,19744394</t>
  </si>
  <si>
    <t>DIVIDENDO $ 0,33335909</t>
  </si>
  <si>
    <t>DIVIDENDO  $ 0,12621394</t>
  </si>
  <si>
    <t>DIVIDENDO $ 182,89892</t>
  </si>
  <si>
    <t>DIVIDENDO $ 282,03094</t>
  </si>
  <si>
    <t>DIVIDENDO $ 0,3861853</t>
  </si>
  <si>
    <t>DIVIDENDO $ 0,2408153</t>
  </si>
  <si>
    <t>DIVIDENDO $ 0,1448162</t>
  </si>
  <si>
    <t>DIVIDENDO $ 0,25307651</t>
  </si>
  <si>
    <t>DIVIDENDO $ 1,87960622</t>
  </si>
  <si>
    <t>DIVIDENDO $ 1,11326385</t>
  </si>
  <si>
    <t>DIVIDENDO DEF 343 $ 103,62224284</t>
  </si>
  <si>
    <t>DIVIDENDO ADIC 343 $ 501,37775716</t>
  </si>
  <si>
    <t>DIVIDENDO DEF 28 $ 31,3</t>
  </si>
  <si>
    <t>DIVIDENDO ADIC 28 $ 20,8</t>
  </si>
  <si>
    <t>DIVIDENDO DEF 92 $ 56,954279</t>
  </si>
  <si>
    <t>DIVIDENDO ADIC 24 $ 5,36669</t>
  </si>
  <si>
    <t>DIVIDENDO ADIC 44 $ 18,5986</t>
  </si>
  <si>
    <t>DIVIDENDO DEF 44 $ 31,4014</t>
  </si>
  <si>
    <t>DIVIDENDO DEF 1 $ 1,71673</t>
  </si>
  <si>
    <t>DIVIDENDO US$ 0,217832</t>
  </si>
  <si>
    <t>DIVIDENDO US$ 0,156364</t>
  </si>
  <si>
    <t>DIVIDENDO US$ 0,034818</t>
  </si>
  <si>
    <t>DIVIDENDO US$ 0,366383</t>
  </si>
  <si>
    <t>DIVIDENDO US$ 0,351627</t>
  </si>
  <si>
    <t>DIVIDENDO US$ 0,25891</t>
  </si>
  <si>
    <t>DIVIDENDO US$ 0,279364</t>
  </si>
  <si>
    <t>DIVIDENDO US$ 0,201079</t>
  </si>
  <si>
    <t>DIVIDENDO US$ 0,120755</t>
  </si>
  <si>
    <t>DIVIDENDO US$ 0,260316</t>
  </si>
  <si>
    <t>DIVIDENDO US$ 0,448887</t>
  </si>
  <si>
    <t>DIVIDENDO PROV $ 4280,2835</t>
  </si>
  <si>
    <t>DIVIDENDO US$ 0,211512</t>
  </si>
  <si>
    <t>DIVIDENDO US$ 0,228075</t>
  </si>
  <si>
    <t>DIVIDENDO US$ 0,124307</t>
  </si>
  <si>
    <t>DIVIDENDO $ 0,88414439</t>
  </si>
  <si>
    <t>DIVIDENDO $ 2,45835258</t>
  </si>
  <si>
    <t>DIVIDENDO $ 2,95433606</t>
  </si>
  <si>
    <t>DIVIDENDO $ 0,44092576</t>
  </si>
  <si>
    <t>DIVIDENDO $ 0,38342485</t>
  </si>
  <si>
    <t>DIVIDENDO DEF 35 $ 80,69</t>
  </si>
  <si>
    <t>DIVIDENDO $ 1,81987567</t>
  </si>
  <si>
    <t>DIVIDENDO $ 1,58254672</t>
  </si>
  <si>
    <t>DIVIDENDO $ 0,86678887</t>
  </si>
  <si>
    <t>DIVIDENDO $ 2,89634326</t>
  </si>
  <si>
    <t>DIVIDENDO $ 2,41009587</t>
  </si>
  <si>
    <t>DIVIDENDO DEF 207 $ 19,42790683953762</t>
  </si>
  <si>
    <t>DIVIDENDO DEF 118 $ 130</t>
  </si>
  <si>
    <t>DIVIDENDO DEF $ 0,54997276877941</t>
  </si>
  <si>
    <t>DIVIDENDO ADIC 270 $ 15,8142</t>
  </si>
  <si>
    <t>DIVIDENDO DEF 270 $ 18,1858</t>
  </si>
  <si>
    <t>DIVIDENDO EVEN US$ 0,0057</t>
  </si>
  <si>
    <t>DIVIDENDO DEF 52 US$ 0,00205</t>
  </si>
  <si>
    <t>DIVIDENDO ADIC 52 US$ 0,00685</t>
  </si>
  <si>
    <t>DIVIDENDO DEF 36 $ 75,5332834</t>
  </si>
  <si>
    <t>DIVIDENDO PROV $ 9,07958493113155</t>
  </si>
  <si>
    <t>DIVIDENDO PROV US$ 0,010913341</t>
  </si>
  <si>
    <t>DIVIDENDO PROV US$ 0,010909773</t>
  </si>
  <si>
    <t>DIVIDENDO PROV US$ 1,9738800903</t>
  </si>
  <si>
    <t>DIVIDENDO PROV US$ 1,9749601065</t>
  </si>
  <si>
    <t>DIVIDENDO PROV US$ 1,9746019938</t>
  </si>
  <si>
    <t>DIVIDENDO ADIC 87 US$ 0,07278</t>
  </si>
  <si>
    <t>DIVIDENDO DEF 87 US$ 0,21831</t>
  </si>
  <si>
    <t>DIVIDENDO PROV US$ 0,04083102</t>
  </si>
  <si>
    <t>DIVIDENDO $ 0,14027182</t>
  </si>
  <si>
    <t>DIVIDENDO $ 0,13477091</t>
  </si>
  <si>
    <t>DIVIDENDO PROV US$ 3,5</t>
  </si>
  <si>
    <t>DIVIDENDO $ 0,8964881</t>
  </si>
  <si>
    <t>DIVIDENDO DEF 7 $ 1,02</t>
  </si>
  <si>
    <t>DIVIDENDO ADIC 7 $ 0,98</t>
  </si>
  <si>
    <t>DIVIDENDO US$ 0,1822</t>
  </si>
  <si>
    <t>DIVIDENDO US$ 0,0856</t>
  </si>
  <si>
    <t>DIVIDENDO PROV US$ 0,0107857596</t>
  </si>
  <si>
    <t>DIVIDENDO PROV US$ 0,011353975</t>
  </si>
  <si>
    <t>DIVIDENDO PROV US$ 0,0100429806</t>
  </si>
  <si>
    <t>DIVIDENDO PROV US$ 0,0455758116</t>
  </si>
  <si>
    <t>DIVIDENDO PROV $ 0,6302</t>
  </si>
  <si>
    <t>DIVIDENDO PROV US$ 0,0212731</t>
  </si>
  <si>
    <t>DIVIDENDO PROV $ 7,975286918</t>
  </si>
  <si>
    <t>DIVIDENDO  $0,6285678</t>
  </si>
  <si>
    <t>DIVIDENDO $ 0,314246</t>
  </si>
  <si>
    <t>DIVIDENDO $ 0,375614662</t>
  </si>
  <si>
    <t>DIVIDENDO PROV 0 US$ 0,00332454</t>
  </si>
  <si>
    <t>DIVIDENDO PROV US$ 0,00474209</t>
  </si>
  <si>
    <t>DIVIDENDO ADIC 1 $ 33,96073</t>
  </si>
  <si>
    <t>DIVIDENDO DEF 71 $ 1,33</t>
  </si>
  <si>
    <t>DIVIDENDO DEF 10 $ 1,9759</t>
  </si>
  <si>
    <t>DIVIDENDO ADIC 11 $ 0,6586</t>
  </si>
  <si>
    <t>DIVIDENDO DEF 1 $ 18</t>
  </si>
  <si>
    <t>DIVIDENDO DEF 6 $ 2</t>
  </si>
  <si>
    <t>DIVIDENDO DEF 5 $ 4</t>
  </si>
  <si>
    <t>DIVIDENDO DEF 1 $ 0,13491</t>
  </si>
  <si>
    <t>DIVIDENDO US$ 0,003195876</t>
  </si>
  <si>
    <t>DIVIDENDO US$ 0,006552027</t>
  </si>
  <si>
    <t>DIVIDENDO PROV $ 328</t>
  </si>
  <si>
    <t>DIVIDENDO $ 0,689470152</t>
  </si>
  <si>
    <t>DIVIDENDO $ 0,302073182</t>
  </si>
  <si>
    <t>DIVIDENDO PROV $ 367,09411</t>
  </si>
  <si>
    <t>DIVIDENDO PROV $ 333,80607</t>
  </si>
  <si>
    <t>DIVIDENDO PROV $ 358,47187</t>
  </si>
  <si>
    <t>DIVIDENDO PROV US$ 1,134444248</t>
  </si>
  <si>
    <t>DIVIDENDO PROV US$ 0,560494994</t>
  </si>
  <si>
    <t>DIVIDENDO DEF $ 7,70454286</t>
  </si>
  <si>
    <t>DIVIDENDO $ 0,0789279</t>
  </si>
  <si>
    <t>DIVIDENDO DEF 109 $ 95</t>
  </si>
  <si>
    <t>DIVIDENDO DEF 21 $ 71</t>
  </si>
  <si>
    <t>DIVIDENDO $ 3,267466855</t>
  </si>
  <si>
    <t>DIVIDENDO $ 1,431554574</t>
  </si>
  <si>
    <t>DIVIDENDO DEF $ 42</t>
  </si>
  <si>
    <t>DIVIDENDO DEF 67 US$ 0,0266</t>
  </si>
  <si>
    <t>DIVIDENDO PROV US$ 0,0528806266</t>
  </si>
  <si>
    <t>DIVIDENDO DEF 257 $ 109,16515</t>
  </si>
  <si>
    <t>DIVIDENDO ADIC 257 $ 249,16515</t>
  </si>
  <si>
    <t>DIVIDENDO DEF 24  $ 0,11134</t>
  </si>
  <si>
    <t>DIVIDENDO ADIC 24 $ 0,07422</t>
  </si>
  <si>
    <t>DIVIDENDO ADIC 28 $ 100000</t>
  </si>
  <si>
    <t>DIVIDENDO $ 1,078941515</t>
  </si>
  <si>
    <t>DIVIDENDO $ 0,0011595</t>
  </si>
  <si>
    <t>DIVIDENDO $ 1,106572212</t>
  </si>
  <si>
    <t>DIVID. DEF 131 US$ 0,259156</t>
  </si>
  <si>
    <t>DIVIDENDO DEF 43 $ 44</t>
  </si>
  <si>
    <t>DIVIDENDO PROV $ 86,6139311682552</t>
  </si>
  <si>
    <t>DIVIDENDO PROV $ 106,134990769407</t>
  </si>
  <si>
    <t>DIVIDENDO PROV US$ 4,0679685761</t>
  </si>
  <si>
    <t>DIVIDENDO DEF $ 6,39842840185543</t>
  </si>
  <si>
    <t>DIVIDENDO PROV $ 0,0551236901734486</t>
  </si>
  <si>
    <t>DIVIDENDO PROV US$ 0,00298090296095643</t>
  </si>
  <si>
    <t>DIVIDENDO PROV US$ 0,00298588431674714</t>
  </si>
  <si>
    <t>DIVIDENDO PROV US$ 0,00533700055751719</t>
  </si>
  <si>
    <t>DIVIDENDO PROV US$ 0,00533281764115672</t>
  </si>
  <si>
    <t>DIVIDENDO PROV $ 10,636848</t>
  </si>
  <si>
    <t>DIVIDENDO PROV $ 10,6116082815929</t>
  </si>
  <si>
    <t>DIVIDENDO PROV $ 10,6684628087582</t>
  </si>
  <si>
    <t>DIVIDENDO PROV $ 145,513893609619</t>
  </si>
  <si>
    <t>DIVIDENDO PROV $ 145,002473589985</t>
  </si>
  <si>
    <t>DIVIDENDO PROV US$ 0,00298500525627163</t>
  </si>
  <si>
    <t>DIVIDENDO DEF 256 $ 56,3</t>
  </si>
  <si>
    <t>DIVIDENDO DEF 85 $ 14,413784</t>
  </si>
  <si>
    <t>DIVIDENDO DEF $ 2,81818</t>
  </si>
  <si>
    <t>DIVIDENDO US$ 0,30194539</t>
  </si>
  <si>
    <t>DIVIDENDO PROV US$ 0,0167240805</t>
  </si>
  <si>
    <t>DIVIDENDO PROV US$ 0,0171692756</t>
  </si>
  <si>
    <t>DIVIDENDO PROV $ 7,861448787</t>
  </si>
  <si>
    <t>DIVIDENDO DEF $ 4,3664785849</t>
  </si>
  <si>
    <t>DIVIDENDO DEF $ 4,4435483254</t>
  </si>
  <si>
    <t>DIVIDENDO $ 1,3530995</t>
  </si>
  <si>
    <t>DIVIDENDO $ 10,398253715</t>
  </si>
  <si>
    <t>DIVIDENDO PROV US$ 0,0196375983</t>
  </si>
  <si>
    <t>DIVIDENDO DEF 49 $ 83,68542</t>
  </si>
  <si>
    <t>DIVIDENDO DEF $ 1,88457837</t>
  </si>
  <si>
    <t>DIVIDENDO PROV $ 510</t>
  </si>
  <si>
    <t>DIVIDENDO DEF 222 $ 57,88</t>
  </si>
  <si>
    <t>DIVIDENDO DEF 30 $ 5,7</t>
  </si>
  <si>
    <t>DIVIDENDO $ 0,011112765</t>
  </si>
  <si>
    <t>DIVIDENDO $ 0,011083687</t>
  </si>
  <si>
    <t>DIVIDENDO PROV US$ 0,00283531961775702</t>
  </si>
  <si>
    <t>DIVIDENDO PROV US$ 0,00283057361296323</t>
  </si>
  <si>
    <t>DIVIDENDO $ 186,73885</t>
  </si>
  <si>
    <t>DIVIDENDO PROV US$ 0,0455077135588567</t>
  </si>
  <si>
    <t>CFIDECO-E</t>
  </si>
  <si>
    <t>DIVIDENDO PROV US$ 0,00283448208879424</t>
  </si>
  <si>
    <t>DIVIDENDO $ 0,331154</t>
  </si>
  <si>
    <t>DIVIDENDO DEF 79 $ 3,504568963</t>
  </si>
  <si>
    <t>DIVIDENDO ADIC 80 $ 3,495431037</t>
  </si>
  <si>
    <t>DIVIDENDO DEF $ 0,6426</t>
  </si>
  <si>
    <t>DIVIDENDO DEF $ 0,6902</t>
  </si>
  <si>
    <t>DIVIDENDO DEF $ 1,494158016</t>
  </si>
  <si>
    <t>DIVIDENDO PROV 0 US$ 0,26</t>
  </si>
  <si>
    <t>DIVID. EVEN 88 US$ 0,010752799</t>
  </si>
  <si>
    <t>DIVIDENDO PROV US$ 0,013</t>
  </si>
  <si>
    <t>DIVIDENDO PROV $ 12067,15131</t>
  </si>
  <si>
    <t>CFIBACHIN6</t>
  </si>
  <si>
    <t>DIVIDENDO PROV $ 264,8277031</t>
  </si>
  <si>
    <t>DIVIDENDO PROV $ 113,935759471050</t>
  </si>
  <si>
    <t>DIVIDENDO PROV $ 114,186326068358</t>
  </si>
  <si>
    <t>DIVIDENDO PROV $ 0,5659624647559640</t>
  </si>
  <si>
    <t>DIVIDENDO PROV US$ 0,00849315</t>
  </si>
  <si>
    <t>CFINNC4B-E</t>
  </si>
  <si>
    <t>DIVIDENDO PROV US$ 0,01510720</t>
  </si>
  <si>
    <t>CFINNC4A-E</t>
  </si>
  <si>
    <t>DIVIDENDO US$ 0,1832</t>
  </si>
  <si>
    <t>DIVIDENDO US$ 0,21962</t>
  </si>
  <si>
    <t>DIVIDENDO US$ 0,163781</t>
  </si>
  <si>
    <t>DIVIDENDO US$ 0,0979</t>
  </si>
  <si>
    <t>DIVIDENDO US$ 0,378707</t>
  </si>
  <si>
    <t>DIVIDENDO US$ 0,357954</t>
  </si>
  <si>
    <t>DIVIDENDO US$ 0,208212</t>
  </si>
  <si>
    <t>DIVIDENDO US$ 0,124677</t>
  </si>
  <si>
    <t>DIVIDENDO US$ 0,28345</t>
  </si>
  <si>
    <t>DIVIDENDO US$ 0,27819</t>
  </si>
  <si>
    <t>DIVIDENDO US$ 0,261925</t>
  </si>
  <si>
    <t>DIVIDENDO US$ 0,454138</t>
  </si>
  <si>
    <t>DIVIDENDO US$ 0,217854</t>
  </si>
  <si>
    <t>DIVIDENDO US$ 0,131527</t>
  </si>
  <si>
    <t>DIVIDENDO DEF $ 5263,9961</t>
  </si>
  <si>
    <t>DIVIDENDO DEF EURO 0,08924883261453940</t>
  </si>
  <si>
    <t>DIVIDENDO DEF EURO 0,08879275818084730</t>
  </si>
  <si>
    <t>DIVIDENDO DEF EURO 0,089218928347831</t>
  </si>
  <si>
    <t>DIVIDENDO DEF 61 $ 16,37</t>
  </si>
  <si>
    <t>DIVIDENDO ADIC 62 $ 21,63</t>
  </si>
  <si>
    <t>DIVIDENDO DEF $ 1851,0398468</t>
  </si>
  <si>
    <t>CFIVCEIN-E</t>
  </si>
  <si>
    <t>DIVIDENDO $ 1,86213768</t>
  </si>
  <si>
    <t>DIVIDENDO $ 2,0920107</t>
  </si>
  <si>
    <t>DIVIDENDO $ 4,44535519</t>
  </si>
  <si>
    <t>DIVIDENDO PROV US$ 0,0005990183</t>
  </si>
  <si>
    <t>DIVIDENDO PROV $ 391,141088936792</t>
  </si>
  <si>
    <t>DIVIDENDO US$ 0,9275</t>
  </si>
  <si>
    <t>DIVIDENDO PROV 0 US$ 0,88</t>
  </si>
  <si>
    <t>DIVIDENDO US$ 0,15</t>
  </si>
  <si>
    <t>DIVIDENDO $ 0,04644855</t>
  </si>
  <si>
    <t>DIVIDENDO PROV US$ 0,5875</t>
  </si>
  <si>
    <t>DIVIDENDO PROV $ 92,93507</t>
  </si>
  <si>
    <t>DIVIDENDO $ 0,145342983</t>
  </si>
  <si>
    <t>DIVIDENDO PROV 274 $ 3,5</t>
  </si>
  <si>
    <t>DIVIDENDO PROV EURO 0,0040552019</t>
  </si>
  <si>
    <t>DIVIDENDO PROV US$ 0,0059421968</t>
  </si>
  <si>
    <t>DIVIDENDO PROV US$ 0,0060993013</t>
  </si>
  <si>
    <t>DIVIDENDO PROV EURO 0,0041160019</t>
  </si>
  <si>
    <t>DIVIDENDO $ 0,258567028</t>
  </si>
  <si>
    <t>DIVIDENDO $ 5,042774818</t>
  </si>
  <si>
    <t>DIVIDENDO $ 2,5580159</t>
  </si>
  <si>
    <t>DIVIDENDO PROV EURO 0,0041590367</t>
  </si>
  <si>
    <t>DIVIDENDO $ 1,485198569</t>
  </si>
  <si>
    <t>DIVIDENDO $ 9,417432833</t>
  </si>
  <si>
    <t>DIVIDENDO DEF 23 $ 3,52725676447</t>
  </si>
  <si>
    <t>DIVIDENDO DEF $ 3,52723589646</t>
  </si>
  <si>
    <t>DIVIDENDO PROV US$ 0,0012059113</t>
  </si>
  <si>
    <t>DIVIDENDO PROV US$ 0,0108873778</t>
  </si>
  <si>
    <t>DIVIDENDO PROV US$ 0,0012951002</t>
  </si>
  <si>
    <t>DIVIDENDO PROV $ 3450</t>
  </si>
  <si>
    <t>DIVIDENDO PROV $ 93,62459377115020</t>
  </si>
  <si>
    <t>DIVIDENDO PROV $ 102,846728395119</t>
  </si>
  <si>
    <t>DIVIDENDO PROV $ 2608,25938989127</t>
  </si>
  <si>
    <t>DIVIDENDO PROV $ 9,74878723495524</t>
  </si>
  <si>
    <t>DIVIDENDO PROV $ 9,768022</t>
  </si>
  <si>
    <t>DIVIDENDO PROV US$ 0,0247843074</t>
  </si>
  <si>
    <t>DIVIDENDO PROV US$ 0,024441958</t>
  </si>
  <si>
    <t>DIVIDENDO PROV $ 77,4296695681494</t>
  </si>
  <si>
    <t>DIVIDENDO PROV $ 77,6823883652766</t>
  </si>
  <si>
    <t>DIVIDENDO PROV $ 3,84223802373797</t>
  </si>
  <si>
    <t>DIVIDENDO $ 0,1345105</t>
  </si>
  <si>
    <t>DIVIDENDO PROV $ 9,79210678675915</t>
  </si>
  <si>
    <t>DIVIDENDO PROV $ 3,81029203620143</t>
  </si>
  <si>
    <t>DIVIDENDO DEF US$ 0,00767135900978</t>
  </si>
  <si>
    <t>DIVIDENDO PROV US$ 0,0013633285</t>
  </si>
  <si>
    <t>DIVIDENDO PROV $ 13,7903993825041</t>
  </si>
  <si>
    <t>DIVIDENDO PROV $ 3,97618356893125</t>
  </si>
  <si>
    <t>DIVIDENDO PROV  $ 65</t>
  </si>
  <si>
    <t>DIVIDENDO PROV $ 0,102208989224549</t>
  </si>
  <si>
    <t>DIVIDENDO US$ 0,174137</t>
  </si>
  <si>
    <t>DIVIDENDO US$ 0,404771</t>
  </si>
  <si>
    <t>DIVIDENDO US$ 0,396554</t>
  </si>
  <si>
    <t>DIVIDENDO US$ 0,603025</t>
  </si>
  <si>
    <t>DIVIDENDO US$ 0,574146</t>
  </si>
  <si>
    <t>DIVIDENDO US$ 0,644416</t>
  </si>
  <si>
    <t>DIVIDENDO US$ 0,539419</t>
  </si>
  <si>
    <t>DIVIDENDO US$ 0,392094</t>
  </si>
  <si>
    <t>DIVIDENDO US$ 0,612851</t>
  </si>
  <si>
    <t>DIVIDENDO US$ 0,341956</t>
  </si>
  <si>
    <t>DIVIDENDO US$ 0,269685</t>
  </si>
  <si>
    <t>DIVIDENDO US$ 1,094769</t>
  </si>
  <si>
    <t>DIVIDENDO US$ 0,061719</t>
  </si>
  <si>
    <t>DIVIDENDO US$ 0,587138</t>
  </si>
  <si>
    <t>DIVIDENDO US$ 1,129603</t>
  </si>
  <si>
    <t>DIVIDENDO US$ 0,641092</t>
  </si>
  <si>
    <t>DIVIDENDO US$ 0,231563</t>
  </si>
  <si>
    <t>DIVIDENDO US$ 0,516948</t>
  </si>
  <si>
    <t>DIVIDENDO US$ 0,311397</t>
  </si>
  <si>
    <t>DIVIDENDO US$ 0,412056</t>
  </si>
  <si>
    <t>DIVIDENDO US$ 0,428921</t>
  </si>
  <si>
    <t>DIVIDENDO US$ 0,665834</t>
  </si>
  <si>
    <t>DIVIDENDO  US$ 0,239849</t>
  </si>
  <si>
    <t>DIVIDENDO US$ 0,627437</t>
  </si>
  <si>
    <t>DIVIDENDO US$ 0,1848</t>
  </si>
  <si>
    <t>DIVIDENDO US$ 0,593057</t>
  </si>
  <si>
    <t>DIVIDENDO US$ 0,206899</t>
  </si>
  <si>
    <t>DIVIDENDO US$ 0,236344</t>
  </si>
  <si>
    <t>DIVIDENDO US$ 0,353689</t>
  </si>
  <si>
    <t>DIVIDENDO US$ 0,577804</t>
  </si>
  <si>
    <t>DIVIDENDO US$ 0,471945</t>
  </si>
  <si>
    <t>DIVIDENDO US$ 0,871168</t>
  </si>
  <si>
    <t>DIVIDENDO US$ 0,197899</t>
  </si>
  <si>
    <t>DIVIDENDO US$ 0,239244</t>
  </si>
  <si>
    <t>DIVIDENDO US$ 0,3116</t>
  </si>
  <si>
    <t>DIVIDENDO US$ 0,260454</t>
  </si>
  <si>
    <t>DIVIDENDO US$ 0,70081</t>
  </si>
  <si>
    <t>DIVIDENDO US$ 0,160144</t>
  </si>
  <si>
    <t>DIVIDENDO US$ 0,82208</t>
  </si>
  <si>
    <t>DIVIDENDO US$ 0,564869</t>
  </si>
  <si>
    <t>DIVIDENDO US$ 0,52278</t>
  </si>
  <si>
    <t>DIVIDENDO US$ 0,114726</t>
  </si>
  <si>
    <t>DIVIDENDO PROV US$ 0,2869473246</t>
  </si>
  <si>
    <t>DIVIDENDO PROV US$ 0,0021441126</t>
  </si>
  <si>
    <t>DIVIDENDO PROV $ 5,833333371</t>
  </si>
  <si>
    <t>DIVIDENDO EVEN 66 US$ 0,132173913</t>
  </si>
  <si>
    <t>DIVIDENDO US$ 1,85</t>
  </si>
  <si>
    <t>DIVIDENDO DEF $ 36,3688976011653</t>
  </si>
  <si>
    <t>DIVIDENDO $ 0,192612862</t>
  </si>
  <si>
    <t>DIVIDENDO DEF US$ 0,0336133395983313</t>
  </si>
  <si>
    <t>DIVIDENDO DEF US$ 0,0336095083794262</t>
  </si>
  <si>
    <t>DIVIDENDO DEF US$ 0,0337529711242901</t>
  </si>
  <si>
    <t>DIVIDENDO $ 1,520838514</t>
  </si>
  <si>
    <t>DIVIDENDO DEF $ 0,100728627</t>
  </si>
  <si>
    <t>DIVIDENDO PROV US$ 1,16</t>
  </si>
  <si>
    <t>DIVIDENDO DEF US$ 1,017297</t>
  </si>
  <si>
    <t>DIVIDENDO DEF $ 0,4421</t>
  </si>
  <si>
    <t>DIVIDENDO DEF $ 0,4122</t>
  </si>
  <si>
    <t>DIVIDENDO PROV US$ 0,03406364447506350</t>
  </si>
  <si>
    <t>CFILVTPL</t>
  </si>
  <si>
    <t>DIVIDENDO PROV $ 140,81318067329</t>
  </si>
  <si>
    <t>DIVIDENDO PROV $ 10,8870693333995</t>
  </si>
  <si>
    <t>DIVIDENDO PROV $ 10,860292</t>
  </si>
  <si>
    <t>DIVIDENDO PROV $ 10,8389037732558</t>
  </si>
  <si>
    <t>DIVIDENDO PROV $ 16,7198776161</t>
  </si>
  <si>
    <t>DIVIDENDO PROV US$ 1,57</t>
  </si>
  <si>
    <t>DIVIDENDO PROV 0 US$ 0,82</t>
  </si>
  <si>
    <t>DIVIDENDO US$ 0,1569</t>
  </si>
  <si>
    <t>DIVIDENDO US$ 0,15434</t>
  </si>
  <si>
    <t>DIVIDENDO US$ 0,215179</t>
  </si>
  <si>
    <t>DIVIDENDO US$ 0,0842</t>
  </si>
  <si>
    <t>DIVIDENDO  US$ 0,381763</t>
  </si>
  <si>
    <t>DIVIDENDO US$ 0,358431</t>
  </si>
  <si>
    <t>DIVIDENDO US$ 0,201696</t>
  </si>
  <si>
    <t>DIVIDENDO US$ 0,121911</t>
  </si>
  <si>
    <t>DIVIDENDO US$ 0,253291</t>
  </si>
  <si>
    <t>DIVIDENDO US$ 0,258539</t>
  </si>
  <si>
    <t>DIVIDENDO US$ 0,442584</t>
  </si>
  <si>
    <t>DIVIDENDO US$ 0,266835</t>
  </si>
  <si>
    <t>DIVIDENDO US$ 0,199053</t>
  </si>
  <si>
    <t>DIVIDENDO US$ 0,218103</t>
  </si>
  <si>
    <t>DIVIDENDO US$ 0,123648</t>
  </si>
  <si>
    <t>DIVIDENDO DEF EURO 0,813517117</t>
  </si>
  <si>
    <t>DIVIDENDO PROV $ 274</t>
  </si>
  <si>
    <t>DIVIDENDO PROV US$ 2,911618</t>
  </si>
  <si>
    <t>DIVIDENDO PROV $ 5739,5661</t>
  </si>
  <si>
    <t>DIVIDENDO PROV US$ 0,0080514153</t>
  </si>
  <si>
    <t>DIVIDENDO PROV US$ 0,01121127</t>
  </si>
  <si>
    <t>DIVIDENDO PROV US$ 0,315</t>
  </si>
  <si>
    <t>DIVIDENDO PROV EURO 0,0276273551</t>
  </si>
  <si>
    <t>DIVIDENDO PROV $ 124</t>
  </si>
  <si>
    <t>DIVIDENDO PROV 0 $ 0,5352</t>
  </si>
  <si>
    <t>DIVIDENDO PROV US$ 0,06</t>
  </si>
  <si>
    <t>DIVIDENDO PROV US$ 0,57</t>
  </si>
  <si>
    <t>DIVIDENDO PROV US$ 0,36</t>
  </si>
  <si>
    <t>DIVIDENDO PROV $ 5,9354838815</t>
  </si>
  <si>
    <t>DIVIDENDO PROV $ 4,5161290286</t>
  </si>
  <si>
    <t>DIVIDENDO PROV $ 1260,02514909444</t>
  </si>
  <si>
    <t>DIVIDENDO PROV $ 1252,03049342202</t>
  </si>
  <si>
    <t>DIVIDENDO PROV $ 618,680110238</t>
  </si>
  <si>
    <t>DIVIDENDO $ 75,3813294109915</t>
  </si>
  <si>
    <t>DIVIDENDO PROV $ 442</t>
  </si>
  <si>
    <t>DIVIDENDO PROV $ 96,1753092483519</t>
  </si>
  <si>
    <t>DIVIDENDO PROV $ 775,027804</t>
  </si>
  <si>
    <t>DIVIDENDO DEF $ 751,939005</t>
  </si>
  <si>
    <t>DIVIDENDO PROV $ 767,796967</t>
  </si>
  <si>
    <t>DIVIDENDO PROV $ 49,5375191989262</t>
  </si>
  <si>
    <t>DIVIDENDO PROV $ 49,3948234709541</t>
  </si>
  <si>
    <t>DIVIDENDO PROV $ 0,6335</t>
  </si>
  <si>
    <t>DIVIDENDO PROV $ 0,6792</t>
  </si>
  <si>
    <t>DIVIDENDO US$ 0,7172</t>
  </si>
  <si>
    <t>DIVIDENDO PROV US$ 0,73</t>
  </si>
  <si>
    <t>DIVIDENDO PROV $ 5</t>
  </si>
  <si>
    <t>DIVIDENDO DEF US$ 0,0011746286681304</t>
  </si>
  <si>
    <t>DIVIDENDO PROV $ 69,6495430015</t>
  </si>
  <si>
    <t>DIVIDENDO PROV 0 US$ 0,1842</t>
  </si>
  <si>
    <t>DIVIDENDO PROV 0 US$ 0,152213</t>
  </si>
  <si>
    <t>DIVIDENDO PROV 0 US$ 0,208034</t>
  </si>
  <si>
    <t>DIVIDENDO US$ 0,0878</t>
  </si>
  <si>
    <t>DIVIDENDO PROV 0 US$ 0,388599</t>
  </si>
  <si>
    <t>DIVIDENDO PROV 0 US$ 0,352555</t>
  </si>
  <si>
    <t>DIVIDENDO US$ 0,213484</t>
  </si>
  <si>
    <t>DIVIDENDO US$ 0,122322</t>
  </si>
  <si>
    <t>DIVIDENDO PROV 0 US$ 0,27812</t>
  </si>
  <si>
    <t>DIVIDENDO PROV 0 US$ 0,274843</t>
  </si>
  <si>
    <t>DIVIDENDO PROV 0 US$ 0,442418</t>
  </si>
  <si>
    <t>DIVIDENDO US$ 0,268343</t>
  </si>
  <si>
    <t>DIVIDENDO PROV US$ 0,03201753606494240</t>
  </si>
  <si>
    <t>DIVIDENDO PROV US$ 0,03195851737724030</t>
  </si>
  <si>
    <t>DIVIDENDO PROV 0 US$ 0,229638</t>
  </si>
  <si>
    <t>DIVIDENDO PROV 0 US$ 0,220083</t>
  </si>
  <si>
    <t>DIVIDENDO US$ 0,125887</t>
  </si>
  <si>
    <t>DIVIDENDO PROV $ 4584,8202</t>
  </si>
  <si>
    <t>DIVIDENDO PROV US$ 0,0583477899</t>
  </si>
  <si>
    <t>DIVIDENDO PROV US$ 0,0531107617</t>
  </si>
  <si>
    <t>DIVIDENDO PROV $ 1578,7982</t>
  </si>
  <si>
    <t>DIVIDENDO  US$ 0,19</t>
  </si>
  <si>
    <t>DIVIDENDO PROV US$ 0,565096867</t>
  </si>
  <si>
    <t>DIVIDENDO PROV $ 0,6614</t>
  </si>
  <si>
    <t>DIVIDENDO PROV US$ 0,454755195</t>
  </si>
  <si>
    <t>DIVIDENDO PROV US$ 0,0084441673</t>
  </si>
  <si>
    <t>DIVIDENDO US$ 0,008160745</t>
  </si>
  <si>
    <t>DIVIDENDO US$ 0,0072</t>
  </si>
  <si>
    <t>DIVIDENDO PROV EURO 0,8135171175</t>
  </si>
  <si>
    <t>DIVIDENDO PROV $ 99,8763099850614</t>
  </si>
  <si>
    <t>DIVIDENDO PROV $ 104,69747184188200</t>
  </si>
  <si>
    <t>DIVIDENDO PROV $ 0,0116554732079196</t>
  </si>
  <si>
    <t>DIVIDENDO PROV $ 9,25213372933138</t>
  </si>
  <si>
    <t>DIVIDENDO PROV $ 10,82080099487530</t>
  </si>
  <si>
    <t>DIVIDENDO PROV $ 10,83380577037530</t>
  </si>
  <si>
    <t>DIVIDENDO PROV $ 10,85007541966260</t>
  </si>
  <si>
    <t>DIVIDENDO PROV $ 54,6515078550206</t>
  </si>
  <si>
    <t>DIVIDENDO PROV $ 54,7949497423229</t>
  </si>
  <si>
    <t>DIVIDENDO PROV $ 0,8562243</t>
  </si>
  <si>
    <t>DIVIDENDO PROV $ 1,12488125</t>
  </si>
  <si>
    <t>DIVIDENDO PROV $ 605,60845</t>
  </si>
  <si>
    <t>DIVIDENDO PROV 0 $ 10,92256064124</t>
  </si>
  <si>
    <t>DIVIDENDO PROV 0 $ 10,92595683077</t>
  </si>
  <si>
    <t>DIVIDENDO PROV 0 $ 10,74936455466</t>
  </si>
  <si>
    <t>DIVIDENDO PROV $ 0,1914172</t>
  </si>
  <si>
    <t>DIVIDENDO PROV $ 0,2231369</t>
  </si>
  <si>
    <t>DIVIDENDO PROV 81 $ 22,6</t>
  </si>
  <si>
    <t>DIVIDENDO PROV $ 1,10550428</t>
  </si>
  <si>
    <t>DIVIDENDO PROV $ 2,21417227</t>
  </si>
  <si>
    <t>DIVIDENDO PROV 31 $ 21,656</t>
  </si>
  <si>
    <t>DIVIDENDO PROV 36 $ 10,7379379753</t>
  </si>
  <si>
    <t>DIVIDENDO PROV 98 US$ 0,0013384991093679</t>
  </si>
  <si>
    <t>DIVIDENDO PROV 6 $ 0,4523627013</t>
  </si>
  <si>
    <t>EMIS PAGO 0,07036708 X 1 $ 341,68</t>
  </si>
  <si>
    <t>DIVIDENDO PROV $ 0,32288819</t>
  </si>
  <si>
    <t>DIVIDENDO PROV $ 0,42001135</t>
  </si>
  <si>
    <t>DIVIDENDO PROV 208 $ 23,65</t>
  </si>
  <si>
    <t>DIVIDENDO PROV 208 $ 21,5</t>
  </si>
  <si>
    <t>EMIS PAGO 2,38125727259784 X 1 $ 105</t>
  </si>
  <si>
    <t>EMIS PAGO 1,40306076221711 X 1 $ 105</t>
  </si>
  <si>
    <t>DIVIDENDO US$ 0,19</t>
  </si>
  <si>
    <t>DIVIDENDO PROV  US$ 8,69515906</t>
  </si>
  <si>
    <t>DIVIDENDO DEF $ 52,98566250343340</t>
  </si>
  <si>
    <t>DIVIDENDO DEF 91 $ 44,6</t>
  </si>
  <si>
    <t>DIVIDENDO PROV $ 1,97807361</t>
  </si>
  <si>
    <t>DIVIDENDO PROV US$ 0,0360539399</t>
  </si>
  <si>
    <t>DIVIDENDO PROV US$ 0,0360645682</t>
  </si>
  <si>
    <t>DIVIDENDO PROV $ 123,0036</t>
  </si>
  <si>
    <t>DIVIDENDO PROV $ 1,68534387</t>
  </si>
  <si>
    <t>DIVIDENDO PROV 20 $ 50</t>
  </si>
  <si>
    <t>DIVIDENDO PROV 67 $ 7,0639</t>
  </si>
  <si>
    <t>DIVIDENDO PROV US$ 0,013075</t>
  </si>
  <si>
    <t>DIVIDENDO PROV 255 $ 74</t>
  </si>
  <si>
    <t>DIVIDENDO PROV US$ 0,02175541</t>
  </si>
  <si>
    <t>DIVIDENDO PROV 1 $ 6</t>
  </si>
  <si>
    <t>DIVIDENDO DEF $ 0,6018</t>
  </si>
  <si>
    <t>DIVIDENDO DEF $ 0,5598</t>
  </si>
  <si>
    <t>DIVIDENDO PROV 96 $ 7</t>
  </si>
  <si>
    <t>DIVIDENDO PROV 94 $ 5</t>
  </si>
  <si>
    <t>DIVIDENDO PROV 95 $ 21</t>
  </si>
  <si>
    <t>DIVIDENDO PROV 221 $ 50</t>
  </si>
  <si>
    <t>DIVIDENDO PROV 35 $ 3,7212</t>
  </si>
  <si>
    <t>DIVIDENDO PROV US$ 0,00451891</t>
  </si>
  <si>
    <t>DIVIDENDO PROV US$ 0,00799</t>
  </si>
  <si>
    <t>DIVIDENDO PROV $ 0,48074249</t>
  </si>
  <si>
    <t>DIVIDENDO PROV 128 $ 10</t>
  </si>
  <si>
    <t>DIVIDENDO PROV 65 $ 11,1955702149</t>
  </si>
  <si>
    <t>DIVIDENDO PROV $ 1,38729186</t>
  </si>
  <si>
    <t>DIVIDENDO PROV $ 1,44954215</t>
  </si>
  <si>
    <t>DIVIDENDO PROV 342 $ 160</t>
  </si>
  <si>
    <t>DIVIDENDO PROV 269 $ 14</t>
  </si>
  <si>
    <t>DIVIDENDO PROV 43 $ 26</t>
  </si>
  <si>
    <t>DIVIDENDO PROV $ 5776,239082</t>
  </si>
  <si>
    <t>DIVIDENDO PROV $ 1124,409098</t>
  </si>
  <si>
    <t>DIVIDENDO PROV $ 204,7642928</t>
  </si>
  <si>
    <t>DIVIDENDO PROV $ 417,217161532578</t>
  </si>
  <si>
    <t>DIVIDENDO PROV 314 $ 36</t>
  </si>
  <si>
    <t>DIVIDENDO PROV US$ 7,371717370</t>
  </si>
  <si>
    <t>DIVIDENDO PROV $ 109,910218497630</t>
  </si>
  <si>
    <t>DIVIDENDO PROV $ 109,670719141373</t>
  </si>
  <si>
    <t>DIVIDENDO PROV $ 0,5500009090887240</t>
  </si>
  <si>
    <t>DIVIDENDO DEF 0 $ 135,1747</t>
  </si>
  <si>
    <t>CFIBCISCCL</t>
  </si>
  <si>
    <t>DIVIDENDO DEF  $ 135,8621</t>
  </si>
  <si>
    <t>CFIBCISCBC</t>
  </si>
  <si>
    <t>DIVIDENDO DEF $ 6,6633</t>
  </si>
  <si>
    <t>DIVIDENDO DEF $ 6,5022</t>
  </si>
  <si>
    <t>DIVIDENDO DEF $ 6,5489</t>
  </si>
  <si>
    <t>DIVIDENDO US$ 0,020708</t>
  </si>
  <si>
    <t>DIVIDENDO US$ 0,044243</t>
  </si>
  <si>
    <t>DIVIDENDO US$ 0,062931</t>
  </si>
  <si>
    <t>DIVIDENDO US$ 0,322286</t>
  </si>
  <si>
    <t>DIVIDENDO US$ 0,024922</t>
  </si>
  <si>
    <t>DIVIDENDO US$ 0,015205</t>
  </si>
  <si>
    <t>DIVIDENDO US$ 0,032728</t>
  </si>
  <si>
    <t>DIVIDENDO US$ 0,066108</t>
  </si>
  <si>
    <t>DIVIDENDO PROV $ 5889,8111</t>
  </si>
  <si>
    <t>DIVIDENDO US$ 0,015605</t>
  </si>
  <si>
    <t>DIVIDENDO US$ 0,060859</t>
  </si>
  <si>
    <t>DIVIDENDO US$ 0,361212</t>
  </si>
  <si>
    <t>DIVIDENDO US$ 0,291006</t>
  </si>
  <si>
    <t>DIVIDENDO US$ 0,116961</t>
  </si>
  <si>
    <t>DIVIDENDO US$ 0,140464</t>
  </si>
  <si>
    <t>DIVIDENDO US$ 1,427753</t>
  </si>
  <si>
    <t>DIVIDENDO US$ 0,364632</t>
  </si>
  <si>
    <t>DIVIDENDO PROV US$ 11,31393495</t>
  </si>
  <si>
    <t>DIVIDENDO PROV US$ 3,66280937</t>
  </si>
  <si>
    <t>DIVIDENDO $ 1,84874167</t>
  </si>
  <si>
    <t>DIVIDENDO PROV 256 $ 140</t>
  </si>
  <si>
    <t>DIVIDENDO US$ 0,1821</t>
  </si>
  <si>
    <t>DIVIDENDO US$ 0,2032</t>
  </si>
  <si>
    <t>DIVIDENDO US$ 0,0679</t>
  </si>
  <si>
    <t>DIVIDENDO PROV 0 US$ 0,57</t>
  </si>
  <si>
    <t>DIVIDENDO PROV $ 438,549043430502</t>
  </si>
  <si>
    <t>DIVIDENDO PROV $ 172,619127269808</t>
  </si>
  <si>
    <t>DIVIDENDO US$ 1,2308692152</t>
  </si>
  <si>
    <t>DIVIDENDO PROV $ 123</t>
  </si>
  <si>
    <t>DIVIDENDO PROV $ 75</t>
  </si>
  <si>
    <t>DIVIDENDO PROV $ 492</t>
  </si>
  <si>
    <t>DIVIDENDO $ 91,525</t>
  </si>
  <si>
    <t>DIVIDENDO PROV $ 10,58607242129270</t>
  </si>
  <si>
    <t>DIVIDENDO PROV $ 10,65652752111910</t>
  </si>
  <si>
    <t>DIVIDENDO $ 0,14422714</t>
  </si>
  <si>
    <t>DIVIDENDO DEF 273 $ 3,5</t>
  </si>
  <si>
    <t>DIVIDENDO US$ 1,685</t>
  </si>
  <si>
    <t>DIVIDENDO US$ 0,477</t>
  </si>
  <si>
    <t>DIVIDENDO US$ 0,049</t>
  </si>
  <si>
    <t>DIVIDENDO US$ 0,136</t>
  </si>
  <si>
    <t>DIVIDENDO US$ 1,217</t>
  </si>
  <si>
    <t>DIVIDENDO US$ 1,936</t>
  </si>
  <si>
    <t>DIVIDENDO US$ 0,337</t>
  </si>
  <si>
    <t>DIVIDENDO US$ 1,638</t>
  </si>
  <si>
    <t>DIVIDENDO US$ 2,182</t>
  </si>
  <si>
    <t>DIVIDENDO US$ 0,299</t>
  </si>
  <si>
    <t>DIVIDENDO US$ 0,964</t>
  </si>
  <si>
    <t>DIVIDENDO US$ 0,738</t>
  </si>
  <si>
    <t>DIVIDENDO US$ 0,984</t>
  </si>
  <si>
    <t>DIVIDENDO US$ 0,967</t>
  </si>
  <si>
    <t>DIVIDENDO US$ 0,244</t>
  </si>
  <si>
    <t>PLND</t>
  </si>
  <si>
    <t>DIVIDENDO  US$ 0,122</t>
  </si>
  <si>
    <t>DIVIDENDO US$ 0,006</t>
  </si>
  <si>
    <t>DIVIDENDO US$ 0,511</t>
  </si>
  <si>
    <t>DIVIDENDO US$ 0,105</t>
  </si>
  <si>
    <t>DIVIDENDO US$ 0,309</t>
  </si>
  <si>
    <t>DIVIDENDO US$ 2,539</t>
  </si>
  <si>
    <t>DIVIDENDO US$ 0,919</t>
  </si>
  <si>
    <t>DIVIDENDO US$ 0,088</t>
  </si>
  <si>
    <t>DIVIDENDO US$ 0,824</t>
  </si>
  <si>
    <t>DIVIDENDO US$ 0,01755397</t>
  </si>
  <si>
    <t>DIVIDENDO PROV US$ 0,01747587</t>
  </si>
  <si>
    <t>DIVIDENDO PROV $ 709,5872331065</t>
  </si>
  <si>
    <t>CFIBIINM3</t>
  </si>
  <si>
    <t>DIVIDENDO PROV $ 0,5346</t>
  </si>
  <si>
    <t>DIVIDENDO PROV EURO 0,00432621152392265</t>
  </si>
  <si>
    <t>DIVIDENDO PROV 108 $ 82</t>
  </si>
  <si>
    <t>DIVIDENDO PROV US$ 0,0078550393</t>
  </si>
  <si>
    <t>DIVIDENDO PROV US$ 0,0106057521</t>
  </si>
  <si>
    <t>DIVIDENDO PROV $ 1447,301667862580</t>
  </si>
  <si>
    <t>CFICELDI1</t>
  </si>
  <si>
    <t>DIVIDENDO PROV 117 $ 100</t>
  </si>
  <si>
    <t>DIVIDENDO US$ 0,507643</t>
  </si>
  <si>
    <t>DIVIDENDO US$ 0,405474</t>
  </si>
  <si>
    <t>DIVIDENDO US$ 0,443633</t>
  </si>
  <si>
    <t>DIVIDENDO US$ 0,997978</t>
  </si>
  <si>
    <t>DIVIDENDO US$ 0,637246</t>
  </si>
  <si>
    <t>DIVIDENDO US$ 0,315372</t>
  </si>
  <si>
    <t>DIVIDENDO US$ 1,381873</t>
  </si>
  <si>
    <t>DIVIDENDO US$ 0,526838</t>
  </si>
  <si>
    <t>DIVIDENDO US$ 0,524592</t>
  </si>
  <si>
    <t>DIVIDENDO US$ 0,72966</t>
  </si>
  <si>
    <t>DIVIDENDO US$ 0,118755</t>
  </si>
  <si>
    <t>DIVIDENDO US$ 0,20098</t>
  </si>
  <si>
    <t>DIVIDENDO US$ 0,681245</t>
  </si>
  <si>
    <t>DIVIDENDO US$ 0,07636</t>
  </si>
  <si>
    <t>DIVIDENDO US$ 0,184212</t>
  </si>
  <si>
    <t>DIVIDENDO US$ 0,605159</t>
  </si>
  <si>
    <t>DIVIDENDO US$ 0,359859</t>
  </si>
  <si>
    <t>DIVIDENDO US$ 0,598279</t>
  </si>
  <si>
    <t>DIVIDENDO US$ 0,927511</t>
  </si>
  <si>
    <t>DIVIDENDO US$ 0,641046</t>
  </si>
  <si>
    <t>DIVIDENDO US$ 0,583789</t>
  </si>
  <si>
    <t>DIVIDENDO US$ 1,672853</t>
  </si>
  <si>
    <t>DIVIDENDO US$ 0,061251</t>
  </si>
  <si>
    <t>DIVIDENDO US$ 0,63799</t>
  </si>
  <si>
    <t>DIVIDENDO US$ 0,076743</t>
  </si>
  <si>
    <t>DIVIDENDO US$ 0,122868</t>
  </si>
  <si>
    <t>DIVIDENDO US$ 0,047413</t>
  </si>
  <si>
    <t>DIVIDENDO US$ 0,158182</t>
  </si>
  <si>
    <t>DIVIDENDO US$ 1,166804</t>
  </si>
  <si>
    <t>DIVIDENDO US$ 0,312954</t>
  </si>
  <si>
    <t>DIVIDENDO US$ 0,833298</t>
  </si>
  <si>
    <t>DIVIDENDO US$ 0,020785</t>
  </si>
  <si>
    <t>DIVIDENDO US$ 0,269731</t>
  </si>
  <si>
    <t>DIVIDENDO US$ 0,744862</t>
  </si>
  <si>
    <t>DIVIDENDO US$ 0,409382</t>
  </si>
  <si>
    <t>DIVIDENDO US$ 0,371785</t>
  </si>
  <si>
    <t>DIVIDENDO US$ 0,122559</t>
  </si>
  <si>
    <t>DIVIDENDO US$ 0,12921</t>
  </si>
  <si>
    <t>DIVIDENDO US$ 0,519602</t>
  </si>
  <si>
    <t>DIVIDENDO US$ 0,446068</t>
  </si>
  <si>
    <t>DIVIDENDO US$ 0,307901</t>
  </si>
  <si>
    <t>DIVIDENDO US$ 1,067157</t>
  </si>
  <si>
    <t>DIVIDENDO US$ 0,574418</t>
  </si>
  <si>
    <t>DIVIDENDO US$ 0,789911</t>
  </si>
  <si>
    <t>DIVIDENDO US$ 0,192459</t>
  </si>
  <si>
    <t>DIVIDENDO US$ 0,39105</t>
  </si>
  <si>
    <t>DIVIDENDO US$ 0,451293</t>
  </si>
  <si>
    <t>DIVIDENDO US$ 0,120439</t>
  </si>
  <si>
    <t>DIVIDENDO US$ 0,28635</t>
  </si>
  <si>
    <t>DIVIDENDO US$ 0,637826</t>
  </si>
  <si>
    <t>DIVIDENDO US$ 0,539808</t>
  </si>
  <si>
    <t>DIVIDENDO US$ 0,351606</t>
  </si>
  <si>
    <t>DIVIDENDO US$ 0,281892</t>
  </si>
  <si>
    <t>DIVIDENDO US$ 0,243662</t>
  </si>
  <si>
    <t>DIVIDENDO US$ 0,247775</t>
  </si>
  <si>
    <t>DIVIDENDO US$ 0,119519</t>
  </si>
  <si>
    <t>DIVIDENDO US$ 0,745848</t>
  </si>
  <si>
    <t>DIVIDENDO US$ 0,771266</t>
  </si>
  <si>
    <t>DIVIDENDO US$ 0,861864</t>
  </si>
  <si>
    <t>DIVIDENDO  US$ 1,289844</t>
  </si>
  <si>
    <t>DIVIDENDO US$ 0,991563</t>
  </si>
  <si>
    <t>DIVIDENDO US$ 0,209595</t>
  </si>
  <si>
    <t>DIVIDENDO US$ 0,858623</t>
  </si>
  <si>
    <t>DIVIDENDO US$ 0,216025</t>
  </si>
  <si>
    <t>DIVIDENDO US$ 0,212602</t>
  </si>
  <si>
    <t>DIVIDENDO US$ 0,25287</t>
  </si>
  <si>
    <t>DIVIDENDO US$ 0,12364</t>
  </si>
  <si>
    <t>DIVIDENDO US$ 0,275286</t>
  </si>
  <si>
    <t>DIVIDENDO US$ 0,715546</t>
  </si>
  <si>
    <t>DIVIDENDO US$ 0,472181</t>
  </si>
  <si>
    <t>DIVIDENDO US$ 0,296212</t>
  </si>
  <si>
    <t>DIVIDENDO US$ 0,341225</t>
  </si>
  <si>
    <t>DIVIDENDO US$ 0,847029</t>
  </si>
  <si>
    <t>DIVIDENDO US$ 0,474628</t>
  </si>
  <si>
    <t>DIVIDENDO US$ 0,382365</t>
  </si>
  <si>
    <t>DIVIDENDO US$ 0,232567</t>
  </si>
  <si>
    <t>DIVIDENDO US$ 0,555618</t>
  </si>
  <si>
    <t>DIVIDENDO US$ 0,691806</t>
  </si>
  <si>
    <t>DIVIDENDO US$ 0,462118</t>
  </si>
  <si>
    <t>DIVIDENDO US$ 0,797802</t>
  </si>
  <si>
    <t>DIVIDENDO US$ 1,442143</t>
  </si>
  <si>
    <t>DIVIDENDO US$ 0,506119</t>
  </si>
  <si>
    <t>DIVIDENDO US$ 0,738474</t>
  </si>
  <si>
    <t>DIVIDENDO US$ 0,056324</t>
  </si>
  <si>
    <t>DIVIDENDO US$ 0,371038</t>
  </si>
  <si>
    <t>DIVIDENDO US$ 0,826488</t>
  </si>
  <si>
    <t>DIVIDENDO US$ 0,81191</t>
  </si>
  <si>
    <t>DIVIDENDO US$ 0,200489</t>
  </si>
  <si>
    <t>DIVIDENDO US$ 0,209635</t>
  </si>
  <si>
    <t>DIVIDENDO US$ 0,469335</t>
  </si>
  <si>
    <t>DIVIDENDO US$ 0,358063</t>
  </si>
  <si>
    <t>DIVIDENDO US$ 0,604521</t>
  </si>
  <si>
    <t>DIVIDENDO PROV 29 $ 0,54449</t>
  </si>
  <si>
    <t>DIVIDENDO US$ 0,214236</t>
  </si>
  <si>
    <t>DIVIDENDO US$ 0,412241</t>
  </si>
  <si>
    <t>DIVIDENDO US$ 0,395754</t>
  </si>
  <si>
    <t>DIVIDENDO US$ 0,625003</t>
  </si>
  <si>
    <t>DIVIDENDO US$ 0,380618</t>
  </si>
  <si>
    <t>DIVIDENDO US$ 0,29866</t>
  </si>
  <si>
    <t>DIVIDENDO US$ 0,54224</t>
  </si>
  <si>
    <t>DIVIDENDO US$ 0,200204</t>
  </si>
  <si>
    <t>DIVIDENDO US$ 0,754743</t>
  </si>
  <si>
    <t>DIVIDENDO US$ 0,349436</t>
  </si>
  <si>
    <t>DIVIDENDO US$ 0,191084</t>
  </si>
  <si>
    <t>DIVIDENDO US$ 0,348441</t>
  </si>
  <si>
    <t>DIVIDENDO US$ 0,321399</t>
  </si>
  <si>
    <t>DIVIDENDO US$ 0,239685</t>
  </si>
  <si>
    <t>DIVIDENDO US$ 0,465439</t>
  </si>
  <si>
    <t>DIVIDENDO US$ 0,70881</t>
  </si>
  <si>
    <t>DIVIDENDO US$ 0,575639</t>
  </si>
  <si>
    <t>DIVIDENDO US$ 0,631083</t>
  </si>
  <si>
    <t>DIVIDENDO US$ 0,171902</t>
  </si>
  <si>
    <t>DIVIDENDO PROV $ 397,877466</t>
  </si>
  <si>
    <t>DIVIDENDO PROV $ 401,025529</t>
  </si>
  <si>
    <t>DIVIDENDO PROV $ 400,669081</t>
  </si>
  <si>
    <t>DIVIDENDO DEF $ 9,42954969616728</t>
  </si>
  <si>
    <t>DIVIDENDO PROV $ 9,42017484754280</t>
  </si>
  <si>
    <t>DIVIDENDO PROV $ 9,41267635293326</t>
  </si>
  <si>
    <t>DIVIDENDO $ 22,33705</t>
  </si>
  <si>
    <t>DIVIDENDO PROV 144 $ 12,27</t>
  </si>
  <si>
    <t>DIVIDENDO PROV 4 $ 2,41740209454702</t>
  </si>
  <si>
    <t>DIVIDENDO PROV 0 $ 67,885725672</t>
  </si>
  <si>
    <t>DIVIDENDO PROV 0 $ 71,805817577</t>
  </si>
  <si>
    <t>DIVIDENDO PROV  EURO 4,15793090</t>
  </si>
  <si>
    <t>DIVIDENDO PROV 0 $ 6,634473387</t>
  </si>
  <si>
    <t>DIVIDENDO PROV 0 $ 0,054486302</t>
  </si>
  <si>
    <t>DIVIDENDO PROV 0 $ 181,81109715</t>
  </si>
  <si>
    <t>DIVIDENDO PROV 0 $ 181,405444451</t>
  </si>
  <si>
    <t>DIVIDENDO PROV $ 62</t>
  </si>
  <si>
    <t>DIVIDENDO PROV 66 $ 10</t>
  </si>
  <si>
    <t>DIVIDENDO PROV 30 US$ 0,000009607</t>
  </si>
  <si>
    <t>DIVIDENDO $ 627,17266</t>
  </si>
  <si>
    <t>DIVIDENDO $ 0,76785138</t>
  </si>
  <si>
    <t>DIVIDENDO $ 1,99592537</t>
  </si>
  <si>
    <t>DIVIDENDO PROV 130 $ 120</t>
  </si>
  <si>
    <t>DIVIDENDO PROV 51 US$ 0,0048</t>
  </si>
  <si>
    <t>DIVIDENDO PROV 45 US$ 0,01385</t>
  </si>
  <si>
    <t>DIVIDENDO DEF $ 0,4792</t>
  </si>
  <si>
    <t>DIVIDENDO DEF $ 0,5156</t>
  </si>
  <si>
    <t>DIVIDENDO $ 14,99281</t>
  </si>
  <si>
    <t>DIVIDENDO PROV US$ 0,2407355180</t>
  </si>
  <si>
    <t>DIVIDENDO PROV 8 $ 2,42752</t>
  </si>
  <si>
    <t>DIVIDENDO PROV 14 US$ 0,000006014</t>
  </si>
  <si>
    <t>DIVIDENDO PROV 35 US$ 0,000009358</t>
  </si>
  <si>
    <t>DIVIDENDO PROV US$ 0,0261618205984073</t>
  </si>
  <si>
    <t>DIVIDENDO PROV US$ 0,0262502755422058</t>
  </si>
  <si>
    <t>DIVIDENDO DEF US$ 0,261588624503078</t>
  </si>
  <si>
    <t>DIVIDENDO PROV 15 US$ 0,000523168</t>
  </si>
  <si>
    <t>DIVIDENDO PROV 67 $ 1</t>
  </si>
  <si>
    <t>DIVIDENDO PROV 54 US$ 0,004695</t>
  </si>
  <si>
    <t>DIVIDENDO PROV 89 US$ 0,003683</t>
  </si>
  <si>
    <t>DIVIDENDO PROV 15 US$ 0,000475607</t>
  </si>
  <si>
    <t>DIVIDENDO PROV US$ 0,01043751482372</t>
  </si>
  <si>
    <t>DIVIDENDO PROV US$ 0,01029276926850</t>
  </si>
  <si>
    <t>DIVIDENDO PROV $ 3,25595105</t>
  </si>
  <si>
    <t>DIVIDENDO PROV 44 US$ 0,001269178</t>
  </si>
  <si>
    <t>DIVIDENDO PROV US$ 0,00297225</t>
  </si>
  <si>
    <t>DIVIDENDO PROV 36 US$ 0,150377</t>
  </si>
  <si>
    <t>DIVIDENDO PROV 44 US$ 0,001153798</t>
  </si>
  <si>
    <t>DIVIDENDO PROV US$ 0,0054734304</t>
  </si>
  <si>
    <t>DIVIDENDO PROV 0 US$ 0,0053367424</t>
  </si>
  <si>
    <t>DIVIDENDO PROV $ 1,75627579</t>
  </si>
  <si>
    <t>DIVIDENDO DEF US$ 0,31726</t>
  </si>
  <si>
    <t>DIVIDENDO US$ 1,12</t>
  </si>
  <si>
    <t>DIVIDENDO US$ 1,57</t>
  </si>
  <si>
    <t>DIVIDENDO US$ 0,311721</t>
  </si>
  <si>
    <t>EMIS PAGO INF 0,020920397 X 1 $ 33,1054</t>
  </si>
  <si>
    <t>DIVIDENDO US$ 0,1761</t>
  </si>
  <si>
    <t>DIVIDENDO US$ 0,155427</t>
  </si>
  <si>
    <t>DIVIDENDO US$ 0,142305</t>
  </si>
  <si>
    <t>DIVIDENDO US$ 0,189911</t>
  </si>
  <si>
    <t>DIVIDENDO US$ 0,0807</t>
  </si>
  <si>
    <t>DIVIDENDO  US$ 1,32</t>
  </si>
  <si>
    <t>DIVIDENDO US$ 1,71</t>
  </si>
  <si>
    <t>DIVIDENDO US$ 0,376387</t>
  </si>
  <si>
    <t>DIVIDENDO US$ 0,352597</t>
  </si>
  <si>
    <t>DIVIDENDO US$ 0,220907</t>
  </si>
  <si>
    <t>DIVIDENDO US$ 0,119804</t>
  </si>
  <si>
    <t>DIVIDENDO US$ 0,259707</t>
  </si>
  <si>
    <t>DIVIDENDO US$ 0,266837</t>
  </si>
  <si>
    <t>DIVIDENDO US$ 0,251388</t>
  </si>
  <si>
    <t>DIVIDENDO US$ 0,454478</t>
  </si>
  <si>
    <t>DIVIDENDO US$ 0,212309</t>
  </si>
  <si>
    <t>DIVIDENDO US$ 0,211642</t>
  </si>
  <si>
    <t>DIVIDENDO US$ 0,115651</t>
  </si>
  <si>
    <t>DIVIDENDO PROV 0 $ 17,388769</t>
  </si>
  <si>
    <t>DIVIDENDO PROV EURO 20,406051</t>
  </si>
  <si>
    <t>DIVIDENDO DEF 3 $ 0,25</t>
  </si>
  <si>
    <t>DIVIDENDO PROV $ 4600,8849</t>
  </si>
  <si>
    <t>DIVIDENDO PROV EURO 1,7685154727</t>
  </si>
  <si>
    <t>DIVIDENDO PROV $ 0,5499994603086840</t>
  </si>
  <si>
    <t>DIVIDENDO DEF US$ 3,2002599596</t>
  </si>
  <si>
    <t>DIVIDENDO PROV 113 $ 90</t>
  </si>
  <si>
    <t>DIVIDENDO PROV US$ 0,0108006791</t>
  </si>
  <si>
    <t>DIVIDENDO PROV 27 $ 170000</t>
  </si>
  <si>
    <t>DIVIDENDO DEF $ 264,8277031</t>
  </si>
  <si>
    <t>DIVIDENDO PROV US$ 0,3</t>
  </si>
  <si>
    <t>EMIS PAGO 0,0765075151 X 1 $ 41500</t>
  </si>
  <si>
    <t>DIVIDENDO PROV US$ 0,0508507172</t>
  </si>
  <si>
    <t>DIVIDENDO PROV $ 835,979737</t>
  </si>
  <si>
    <t>DIVIDENDO PROV $ 712,446021</t>
  </si>
  <si>
    <t>DIVIDENDO PROV $ 927,584235</t>
  </si>
  <si>
    <t>DIVIDENDO PROV $ 0,5666</t>
  </si>
  <si>
    <t>DIVIDENDO $ 2357,12014</t>
  </si>
  <si>
    <t>DIVIDENDO $ 2,59940331</t>
  </si>
  <si>
    <t>DIVIDENDO PROV 106 US$ 0,109098374</t>
  </si>
  <si>
    <t>DIVIDENDO PROV 5 $ 10</t>
  </si>
  <si>
    <t>DIVIDENDO PROV 4 $ 5</t>
  </si>
  <si>
    <t>DIVIDENDO ADIC 114 US$ 0,0153760</t>
  </si>
  <si>
    <t>DIVIDENDO PROV 117 $ 13</t>
  </si>
  <si>
    <t>DIVIDENDO PROV US$ 0,0443755451</t>
  </si>
  <si>
    <t>DIVIDENDO PROV US$ 2,87496978</t>
  </si>
  <si>
    <t>DIVIDENDO US$ 0,06</t>
  </si>
  <si>
    <t>DIVIDENDO US$ 0,57</t>
  </si>
  <si>
    <t>DIVIDENDO $ 97,96978</t>
  </si>
  <si>
    <t>DIVIDENDO PROV $ 34,0981519315832</t>
  </si>
  <si>
    <t>DIVIDENDO PROV 39 $ 14</t>
  </si>
  <si>
    <t>DIVIDENDO PROV US$ 0,014</t>
  </si>
  <si>
    <t>DIVIDENDO PROV $ 91,5702932579009</t>
  </si>
  <si>
    <t>DIVIDENDO PROV $ 105,338334449414</t>
  </si>
  <si>
    <t>DIVIDENDO PROV $ 0,0637963551717982</t>
  </si>
  <si>
    <t>DIVIDENDO PROV $ 6,872519812565230</t>
  </si>
  <si>
    <t>DIVIDENDO PROV $ 132,143856829358</t>
  </si>
  <si>
    <t>DIVIDENDO PROV $ 132,770222585283</t>
  </si>
  <si>
    <t>DIVIDENDO PROV US$ 0,15118012560934</t>
  </si>
  <si>
    <t>DIVIDENDO PROV US$ 0,15144764898613</t>
  </si>
  <si>
    <t>DIVIDENDO PROV US$ 0,148171033748211</t>
  </si>
  <si>
    <t>DIVIDENDO PROV $ 400</t>
  </si>
  <si>
    <t>DIVIDENDO PROV $ 0,4953</t>
  </si>
  <si>
    <t>DIVIDENDO PROV $ 0,5331</t>
  </si>
  <si>
    <t>EMIS PAGO INF 0,03464 X 1 $ 5250</t>
  </si>
  <si>
    <t>DIVIDENDO PROV US$ 2,54186489</t>
  </si>
  <si>
    <t>CFIMOPE5-E</t>
  </si>
  <si>
    <t>DIVIDENDO PROV US$ 0,7172</t>
  </si>
  <si>
    <t>DIVIDENDO PROV US$ 0,28</t>
  </si>
  <si>
    <t>DIVIDENDO US$ 0,73</t>
  </si>
  <si>
    <t>DIVIDENDO PROV US$ 0,02150869112902560</t>
  </si>
  <si>
    <t>DIVIDENDO PROV US$ 0,0215483022894010</t>
  </si>
  <si>
    <t>DIVIDENDO PROV 7 $ 125</t>
  </si>
  <si>
    <t>CLUBCAMPO</t>
  </si>
  <si>
    <t>DIVIDENDO EVEN 8 $ 2012,75</t>
  </si>
  <si>
    <t>DIVIDENDO PROV $ 10,06731675376060</t>
  </si>
  <si>
    <t>DIVIDENDO PROV $ 10,071389296538</t>
  </si>
  <si>
    <t>DIVIDENDO PROV 0 $ 10,0764841464659</t>
  </si>
  <si>
    <t>DIVIDENDO PROV US$ 0,0209271844968561</t>
  </si>
  <si>
    <t>DIVIDENDO PROV US$ 4,069201</t>
  </si>
  <si>
    <t>DIVIDENDO PROV $ 122,957515917</t>
  </si>
  <si>
    <t>CFILVCHI-U</t>
  </si>
  <si>
    <t>DIVIDENDO PROV $ 125,853516209</t>
  </si>
  <si>
    <t>CFILVCHI-I</t>
  </si>
  <si>
    <t>DIVIDENDO PROV $ 90,311828377</t>
  </si>
  <si>
    <t>CFILVCHI-Q</t>
  </si>
  <si>
    <t>DIVIDENDO PROV $ 5381,3718</t>
  </si>
  <si>
    <t>DIVIDENDO $ 57,63453</t>
  </si>
  <si>
    <t>DIVIDENDO PROV $ 0,5275086673653710</t>
  </si>
  <si>
    <t>DIVIDENDO DEF 78 $ 2</t>
  </si>
  <si>
    <t>DIVIDENDO US$ 0,1768</t>
  </si>
  <si>
    <t>DIVIDENDO US$ 0,09139</t>
  </si>
  <si>
    <t>DIVIDENDO US$ 0,145529</t>
  </si>
  <si>
    <t>DIVIDENDO US$ 0,186392</t>
  </si>
  <si>
    <t>DIVIDENDO US$ 0,0831</t>
  </si>
  <si>
    <t>DIVIDENDO US$ 0,415016</t>
  </si>
  <si>
    <t>DIVIDENDO US$ 0,369332</t>
  </si>
  <si>
    <t>DIVIDENDO US$ 0,228697</t>
  </si>
  <si>
    <t>DIVIDENDO US$ 0,112938</t>
  </si>
  <si>
    <t>DIVIDENDO  US$ 0,274697</t>
  </si>
  <si>
    <t>DIVIDENDO US$ 0,269883</t>
  </si>
  <si>
    <t>DIVIDENDO US$ 0,460949</t>
  </si>
  <si>
    <t>DIVIDENDO US$ 0,25634</t>
  </si>
  <si>
    <t>DIVIDENDO US$ 0,219353</t>
  </si>
  <si>
    <t>DIVIDENDO US$ 0,216136</t>
  </si>
  <si>
    <t>DIVIDENDO US$ 0,113792</t>
  </si>
  <si>
    <t>DIVIDENDO PROV $ 892,1007832</t>
  </si>
  <si>
    <t>DIVIDENDO PROV US$ 19,106016</t>
  </si>
  <si>
    <t>DIVIDENDO PROV EURO 12,02455</t>
  </si>
  <si>
    <t>DIVIDENDO PROV EURO 7,7814680801</t>
  </si>
  <si>
    <t>DIVIDENDO PROV 0 US$ 0,5</t>
  </si>
  <si>
    <t>DIVIDENDO PROV $ 10,2410135058031</t>
  </si>
  <si>
    <t>DIVIDENDO PROV US$ 1,66124888619144</t>
  </si>
  <si>
    <t>DIVIDENDO PROV US$ 1,66113614242561</t>
  </si>
  <si>
    <t>DIVIDENDO PROV US$ 1,6613046223834</t>
  </si>
  <si>
    <t>DIVIDENDO PROV $ 0,6105</t>
  </si>
  <si>
    <t>DIVIDENDO US$ 0,007890664</t>
  </si>
  <si>
    <t>DIVIDENDO PROV $ 395,87132</t>
  </si>
  <si>
    <t>DIVIDENDO PROV $ 399,00351</t>
  </si>
  <si>
    <t>DIVIDENDO PROV $ 398,64886</t>
  </si>
  <si>
    <t>DIVIDENDO PROV US$ 0,0246941</t>
  </si>
  <si>
    <t>DIVIDENDO PROV $ 201</t>
  </si>
  <si>
    <t>DIVIDENDO PROV EURO 0,002329498</t>
  </si>
  <si>
    <t>DIVIDENDO PROV $ 490</t>
  </si>
  <si>
    <t>DIVIDENDO PROV 80 $ 26,1</t>
  </si>
  <si>
    <t>DIVIDENDO US$ 0,12</t>
  </si>
  <si>
    <t>DIVIDENDO PROV $ 0,1592</t>
  </si>
  <si>
    <t>DIVIDENDO PROV $ 0,148</t>
  </si>
  <si>
    <t>DIVIDENDO $ 672,25989</t>
  </si>
  <si>
    <t>DIVIDENDO $ 0,17683205</t>
  </si>
  <si>
    <t>DIVIDENDO $ 0,24198072</t>
  </si>
  <si>
    <t>DIVIDENDO $ 0,73740179</t>
  </si>
  <si>
    <t>DIVIDENDO $ 0,42286516</t>
  </si>
  <si>
    <t>DIVIDENDO PROV 207 $ 21,5</t>
  </si>
  <si>
    <t>DIVIDENDO PROV 207 $ 23,65</t>
  </si>
  <si>
    <t>DIVIDENDO PROV US$ 0,024684096</t>
  </si>
  <si>
    <t>DIVIDENDO PROV 50 $ 1,9</t>
  </si>
  <si>
    <t>DIVIDENDO ADIC 50 $ 2,6</t>
  </si>
  <si>
    <t>DIVIDENDO PROV $ 88,2733243402604</t>
  </si>
  <si>
    <t>DIVIDENDO DEF $ 96,2881470417593</t>
  </si>
  <si>
    <t>DIVIDENDO PROV  $ 8,53718384428399</t>
  </si>
  <si>
    <t>DIVIDENDO DEF $ 0,0288207578934655</t>
  </si>
  <si>
    <t>DIVIDENDO PROV $ 488</t>
  </si>
  <si>
    <t>DIVIDENDO PROV US$ 0,014059</t>
  </si>
  <si>
    <t>DIVIDENDO PROV  $ 111,337760224879</t>
  </si>
  <si>
    <t>DIVIDENDO PROV $ 111,541270806194</t>
  </si>
  <si>
    <t>DIVIDENDO PROV $ 51,515070363369</t>
  </si>
  <si>
    <t>DIVIDENDO PROV $ 51,2720395070637</t>
  </si>
  <si>
    <t>DIVIDENDO PROV 90 $ 51,36</t>
  </si>
  <si>
    <t>EMIS PAGO 0,2073465293 X 1 $ 33,1054</t>
  </si>
  <si>
    <t>DIVIDENDO PROV 254 $ 74</t>
  </si>
  <si>
    <t>DIVIDENDO DEF $ 161062,76266932</t>
  </si>
  <si>
    <t>CFIOF4B-E</t>
  </si>
  <si>
    <t>DIVIDENDO PROV $ 461185,15865665</t>
  </si>
  <si>
    <t>DIVIDENDO PROV $ 32701,61765665</t>
  </si>
  <si>
    <t>DIVIDENDO DEF $ 19603,87266932</t>
  </si>
  <si>
    <t>CFIOF4A-E</t>
  </si>
  <si>
    <t>DIVIDENDO $ 135,00899</t>
  </si>
  <si>
    <t>DIVIDENDO PROV 19 $ 50</t>
  </si>
  <si>
    <t>DIVIDENDO PROV $ 0,37</t>
  </si>
  <si>
    <t>DIVIDENDO PROV $ 0,398</t>
  </si>
  <si>
    <t>DIVIDENDO PROV 8 $ 56</t>
  </si>
  <si>
    <t>DIVIDENDO EVEN 7 $ 72</t>
  </si>
  <si>
    <t>DIVIDENDO PROV 39 US$ 0,0006513</t>
  </si>
  <si>
    <t>DIVIDENDO PROV 220 $ 50</t>
  </si>
  <si>
    <t>DIVIDENDO PROV US$ 0,00963695</t>
  </si>
  <si>
    <t>DIVIDENDO PROV US$ 0,00645782</t>
  </si>
  <si>
    <t>CFIPCOF3-E</t>
  </si>
  <si>
    <t>DIVIDENDO PROV 95 $ 7</t>
  </si>
  <si>
    <t>DIVIDENDO PROV 93 $ 7</t>
  </si>
  <si>
    <t>DIVIDENDO PROV 94 $ 37</t>
  </si>
  <si>
    <t>DIVIDENDO DEF $ 5463,175629</t>
  </si>
  <si>
    <t>DIVIDENDO PROV 341 $ 140</t>
  </si>
  <si>
    <t>DIVIDENDO DEF US$ 10,24138518</t>
  </si>
  <si>
    <t>DIVIDENDO PROV US$ 4,64418194577954</t>
  </si>
  <si>
    <t>DIVIDENDO US$ 0,2345</t>
  </si>
  <si>
    <t>DIVIDENDO US$ 0,10147</t>
  </si>
  <si>
    <t>DIVIDENDO US$ 0,136928</t>
  </si>
  <si>
    <t>DIVIDENDO US$ 0,181562</t>
  </si>
  <si>
    <t>DIVIDENDO US$ 0,0843</t>
  </si>
  <si>
    <t>DIVIDENDO US$ 0,0802</t>
  </si>
  <si>
    <t>DIVIDENDO US$ 0,040706</t>
  </si>
  <si>
    <t>DIVIDENDO US$ 0,389132</t>
  </si>
  <si>
    <t>DIVIDENDO US$ 0,167853</t>
  </si>
  <si>
    <t>DIVIDENDO US$ 0,462289</t>
  </si>
  <si>
    <t>DIVIDENDO US$ 0,351955</t>
  </si>
  <si>
    <t>DIVIDENDO US$ 0,217397</t>
  </si>
  <si>
    <t>DIVIDENDO US$ 0,110447</t>
  </si>
  <si>
    <t>DIVIDENDO US$ 0,250513</t>
  </si>
  <si>
    <t>DIVIDENDO US$ 0,260868</t>
  </si>
  <si>
    <t>DIVIDENDO US$ 0,253324</t>
  </si>
  <si>
    <t>DIVIDENDO US$ 0,264927</t>
  </si>
  <si>
    <t>DIVIDENDO US$ 0,486505</t>
  </si>
  <si>
    <t>DIVIDENDO US$ 0,251565</t>
  </si>
  <si>
    <t>DIVIDENDO US$ 0,449547</t>
  </si>
  <si>
    <t>DIVIDENDO US$ 0,175308</t>
  </si>
  <si>
    <t>DIVIDENDO US$ 0,204227</t>
  </si>
  <si>
    <t>DIVIDENDO US$ 0,209083</t>
  </si>
  <si>
    <t>DIVIDENDO US$ 0,11047</t>
  </si>
  <si>
    <t>DIVIDENDO PROV 127 $ 10</t>
  </si>
  <si>
    <t>DIVIDENDO PROV $ 4398,6451</t>
  </si>
  <si>
    <t>DIVIDENDO PROV $ 0,5406006629197410</t>
  </si>
  <si>
    <t>DIVIDENDO PROV 19 $ 3,094333</t>
  </si>
  <si>
    <t>DIVIDENDO PROV $ 0,06749</t>
  </si>
  <si>
    <t>DIVIDENDO US$ 0,1393</t>
  </si>
  <si>
    <t>DIVIDENDO US$ 0,99147</t>
  </si>
  <si>
    <t>DIVIDENDO US$ 0,682821</t>
  </si>
  <si>
    <t>DIVIDENDO US$ 1,277369</t>
  </si>
  <si>
    <t>DIVIDENDO US$ 0,471452</t>
  </si>
  <si>
    <t>DIVIDENDO US$ 1,226444</t>
  </si>
  <si>
    <t>DIVIDENDO US$ 0,425602</t>
  </si>
  <si>
    <t>DIVIDENDO US$ 0,48989</t>
  </si>
  <si>
    <t>DIVIDENDO US$ 0,293101</t>
  </si>
  <si>
    <t>DIVIDENDO US$ 0,450367</t>
  </si>
  <si>
    <t>DIVIDENDO US$ 0,21635</t>
  </si>
  <si>
    <t>DIVIDENDO US$ 0,739534</t>
  </si>
  <si>
    <t>DIVIDENDO US$ 0,789627</t>
  </si>
  <si>
    <t>DIVIDENDO US$ 0,435909</t>
  </si>
  <si>
    <t>DIVIDENDO US$ 0,840945</t>
  </si>
  <si>
    <t>DIVIDENDO US$ 0,515476</t>
  </si>
  <si>
    <t>DIVIDENDO US$ 0,237394</t>
  </si>
  <si>
    <t>DIVIDENDO US$ 0,431043</t>
  </si>
  <si>
    <t>DIVIDENDO US$ 0,586873</t>
  </si>
  <si>
    <t>DIVIDENDO US$ 0,765352</t>
  </si>
  <si>
    <t>DIVIDENDO US$ 0,372572</t>
  </si>
  <si>
    <t>DIVIDENDO US$ 0,346353</t>
  </si>
  <si>
    <t>DIVIDENDO US$ 0,781998</t>
  </si>
  <si>
    <t>DIVIDENDO US$ 0,563679</t>
  </si>
  <si>
    <t>DIVIDENDO US$ 0,368302</t>
  </si>
  <si>
    <t>DIVIDENDO US$ 0,551675</t>
  </si>
  <si>
    <t>DIVIDENDO US$ 0,859045</t>
  </si>
  <si>
    <t>DIVIDENDO US$ 0,227563</t>
  </si>
  <si>
    <t>DIVIDENDO US$ 0,50403</t>
  </si>
  <si>
    <t>DIVIDENDO US$ 0,507073</t>
  </si>
  <si>
    <t>DIVIDENDO US$ 0,11917</t>
  </si>
  <si>
    <t>DIVIDENDO US$ 0,316815</t>
  </si>
  <si>
    <t>DIVIDENDO US$ 0,297783</t>
  </si>
  <si>
    <t>DIVIDENDO US$ 0,841905</t>
  </si>
  <si>
    <t>DIVIDENDO US$ 0,287312</t>
  </si>
  <si>
    <t>DIVIDENDO US$ 0,032374</t>
  </si>
  <si>
    <t>DIVIDENDO US$ 0,791106</t>
  </si>
  <si>
    <t>DIVIDENDO US$ 0,69</t>
  </si>
  <si>
    <t>DIVIDENDO PROV US$ 0,0102357063</t>
  </si>
  <si>
    <t>DIVIDENDO PROV US$ 0,0115717901</t>
  </si>
  <si>
    <t>DIVIDENDO PROV US$ 0,0109926609</t>
  </si>
  <si>
    <t>DIVIDENDO PROV US$ 0,0071652497</t>
  </si>
  <si>
    <t>EMIS PAGO 3,862435 X 1 $ 16,0763</t>
  </si>
  <si>
    <t>DIVIDENDO PROV $ 122</t>
  </si>
  <si>
    <t>DIVIDENDO $ 101,73543</t>
  </si>
  <si>
    <t>DIVIDENDO  $ 0,14189876</t>
  </si>
  <si>
    <t>DIVIDENDO PROV 272 $ 3,5</t>
  </si>
  <si>
    <t>DIVIDENDO PROV US$ 0,0097482752</t>
  </si>
  <si>
    <t>DIVIDENDO PROV US$ 0,009991521</t>
  </si>
  <si>
    <t>DIVIDENDO PROV US$ 1,6001299798</t>
  </si>
  <si>
    <t>DIVIDENDO PROV $ 0,5572</t>
  </si>
  <si>
    <t>DIVIDENDO PROV $ 0,518</t>
  </si>
  <si>
    <t>DIVIDENDO PROV 107 $ 63</t>
  </si>
  <si>
    <t>DIVIDENDO $ 1,40132042</t>
  </si>
  <si>
    <t>DIVIDENDO PROV 116 $ 60</t>
  </si>
  <si>
    <t>DIVIDENDO PROV 268 $ 14</t>
  </si>
  <si>
    <t>DIVIDENDO PROV EURO 4,2444371346</t>
  </si>
  <si>
    <t>DIVIDENDO PROV US$ 0,0255288778</t>
  </si>
  <si>
    <t>DIVIDENDO PROV 29 US$ 0,000062456</t>
  </si>
  <si>
    <t>DIVIDENDO $ 76,98893</t>
  </si>
  <si>
    <t>DIVIDENDO $ 85,64375</t>
  </si>
  <si>
    <t>DIVIDENDO PROV $ 0,07810599</t>
  </si>
  <si>
    <t>DIVIDENDO PROV 1 $ 7,79776098125487</t>
  </si>
  <si>
    <t>DIVIDENDO PROV 13 US$ 0,000026496</t>
  </si>
  <si>
    <t>DIVIDENDO PROV 34 US$ 0,000047844</t>
  </si>
  <si>
    <t>DIVIDENDO PROV $ 79,6949718687361</t>
  </si>
  <si>
    <t>DIVIDENDO PROV $ 92,8844572201041</t>
  </si>
  <si>
    <t>DIVIDENDO PROV $ 0,0642304180983415</t>
  </si>
  <si>
    <t>DIVIDENDO PROV $ 5,20964497189347</t>
  </si>
  <si>
    <t>DIVIDENDO PROV $ 30,7799826367357</t>
  </si>
  <si>
    <t>DIVIDENDO PROV $ 30,8897465518449</t>
  </si>
  <si>
    <t>DIVIDENDO $ 0,07717678</t>
  </si>
  <si>
    <t>DIVIDENDO PROV 143 $ 15</t>
  </si>
  <si>
    <t>DIVIDENDO PROV 53 US$ 0,005343</t>
  </si>
  <si>
    <t>DIVIDENDO PROV 14 US$ 0,001774493</t>
  </si>
  <si>
    <t>DIVIDENDO PROV 1 $ 1,7</t>
  </si>
  <si>
    <t>DIVIDENDO PROV 14 US$ 0,001613175</t>
  </si>
  <si>
    <t>DIVIDENDO PROV 43 US$ 0,004658596</t>
  </si>
  <si>
    <t>DIVIDENDO PROV 88 US$ 0,003289</t>
  </si>
  <si>
    <t>DIVIDENDO PROV 43 US$ 0,004235087</t>
  </si>
  <si>
    <t>DIVIDENDO PROV 0 US$ 0,0183603</t>
  </si>
  <si>
    <t>DIVIDENDO PROV 0 US$ 0,018594498</t>
  </si>
  <si>
    <t>DIVIDENDO $ 2,14684465</t>
  </si>
  <si>
    <t>DIVIDENDO PROV 313 $ 36</t>
  </si>
  <si>
    <t>DIVIDENDO PROV US$ 0,50864</t>
  </si>
  <si>
    <t>DIVIDENDO PROV US$ 0,0198858</t>
  </si>
  <si>
    <t>DIVIDENDO US$ 0,13121</t>
  </si>
  <si>
    <t>DIVIDENDO US$ 0,173107</t>
  </si>
  <si>
    <t>DIVIDENDO US$ 0,385683</t>
  </si>
  <si>
    <t>DIVIDENDO US$ 0,0811</t>
  </si>
  <si>
    <t>DIVIDENDO US$ 0,0861</t>
  </si>
  <si>
    <t>DIVIDENDO US$ 0,347683</t>
  </si>
  <si>
    <t>DIVIDENDO US$ 0,371392</t>
  </si>
  <si>
    <t>DIVIDENDO US$ 0,272334</t>
  </si>
  <si>
    <t>DIVIDENDO US$ 0,257393</t>
  </si>
  <si>
    <t>DIVIDENDO US$ 0,226142</t>
  </si>
  <si>
    <t>DIVIDENDO US$ 0,103892</t>
  </si>
  <si>
    <t>DIVIDENDO US$ 0,435582</t>
  </si>
  <si>
    <t>DIVIDENDO US$ 0,232424</t>
  </si>
  <si>
    <t>DIVIDENDO PROV US$ 0,0059949032</t>
  </si>
  <si>
    <t>DIVIDENDO PROV US$ 0,0058499221</t>
  </si>
  <si>
    <t>DIVIDENDO US$ 0,205728</t>
  </si>
  <si>
    <t>DIVIDENDO US$ 0,203825</t>
  </si>
  <si>
    <t>DIVIDENDO US$ 0,113214</t>
  </si>
  <si>
    <t>DIVIDENDO DEF 58 $ 21,7684</t>
  </si>
  <si>
    <t>DIVIDENDO US$ 1,32</t>
  </si>
  <si>
    <t>DIVIDENDO US$ 0,745</t>
  </si>
  <si>
    <t>DIVIDENDO PROV US$ 0,02410824</t>
  </si>
  <si>
    <t>DIVIDENDO PROV US$ 0,0107113557</t>
  </si>
  <si>
    <t>DIVIDENDO PROV $ 5502,4381</t>
  </si>
  <si>
    <t>DIVIDENDO PROV US$ 0,00981386</t>
  </si>
  <si>
    <t>DIVIDENDO PROV US$ 3,664775</t>
  </si>
  <si>
    <t>DIVIDENDO PROV US$ 15,842883</t>
  </si>
  <si>
    <t>DIVIDENDO PROV $ 1082,340374641950</t>
  </si>
  <si>
    <t>DIVIDENDO $ 28,38536</t>
  </si>
  <si>
    <t>DIVIDENDO $ 0,02984507</t>
  </si>
  <si>
    <t>DIVIDENDO PROV US$ 0,0051933069</t>
  </si>
  <si>
    <t>DIVIDENDO PROV 23 $ 0,76693</t>
  </si>
  <si>
    <t>DIVIDENDO PROV US$ 0,21</t>
  </si>
  <si>
    <t>DIVIDENDO PROV US$ 0,9846953722</t>
  </si>
  <si>
    <t>DIVIDENDO PROV EURO 22,9907011456</t>
  </si>
  <si>
    <t>DIVIDENDO PROV $ 3671,16082963233</t>
  </si>
  <si>
    <t>DIVIDENDO PROV $ 603,88360912423</t>
  </si>
  <si>
    <t>DIVIDENDO PROV $ 601,19596928509</t>
  </si>
  <si>
    <t>DIVIDENDO DEF 0 $ 0,555</t>
  </si>
  <si>
    <t>DIVIDENDO PROV 0 $ 0,555</t>
  </si>
  <si>
    <t>DIVIDENDO PROV 0 $ 0,597</t>
  </si>
  <si>
    <t>DIVIDENDO $ 0,48968215</t>
  </si>
  <si>
    <t>DIVIDENDO PROV US$ 0,0098187992</t>
  </si>
  <si>
    <t>DIVIDENDO PROV 105 US$ 0,074117073</t>
  </si>
  <si>
    <t>DIVIDENDO ADIC 206 $ 23,65</t>
  </si>
  <si>
    <t>DIVIDENDO ADIC 206 $ 21,5</t>
  </si>
  <si>
    <t>DIVIDENDO PROV US$ 0,474565</t>
  </si>
  <si>
    <t>DIVIDENDO DEF $ 269,182</t>
  </si>
  <si>
    <t>BBVACL</t>
  </si>
  <si>
    <t>DIVIDENDO DEF $ 14,4267667139</t>
  </si>
  <si>
    <t>DIVIDENDO PROV US$ 0,0269903</t>
  </si>
  <si>
    <t>DIVIDENDO PROV 112 $ 45</t>
  </si>
  <si>
    <t>DIVIDENDO PROV $ 7,82375964992415</t>
  </si>
  <si>
    <t>DIVIDENDO PROV $ 0,042987357048669</t>
  </si>
  <si>
    <t>DIVIDENDO PROV 0 $ 93,3993036170406</t>
  </si>
  <si>
    <t>DIVIDENDO PROV $ 109,098865656031</t>
  </si>
  <si>
    <t>DIVIDENDO PROV US$ 0,0197161771072013</t>
  </si>
  <si>
    <t>DIVIDENDO PROV $ 56,3063387322536</t>
  </si>
  <si>
    <t>DIVIDENDO PROV $ 56,1999575184223</t>
  </si>
  <si>
    <t>DIVIDENDO PROV 0 EURO 0,0170501</t>
  </si>
  <si>
    <t>DIVIDENDO PROV $ 275,67896722</t>
  </si>
  <si>
    <t>DIVIDENDO PROV 116 $ 5</t>
  </si>
  <si>
    <t>DIVIDENDO PROV US$ 0,3998657757</t>
  </si>
  <si>
    <t>DIVIDENDO PROV EURO 0,0336004111</t>
  </si>
  <si>
    <t>EMIS PAGO INF 0,061751409 X 1 $ 813</t>
  </si>
  <si>
    <t>DIVIDENDO PROV US$ 4,1243916522</t>
  </si>
  <si>
    <t>DIVIDENDO PROV 0 US$ 0,35</t>
  </si>
  <si>
    <t>DIVIDENDO PROV $ 57,99893</t>
  </si>
  <si>
    <t>DIVIDENDO $ 0,03647838</t>
  </si>
  <si>
    <t>DIVIDENDO DEF 77 $ 2</t>
  </si>
  <si>
    <t>DIVIDENDO US$ 0,467784</t>
  </si>
  <si>
    <t>DIVIDENDO US$ 0,138093</t>
  </si>
  <si>
    <t>DIVIDENDO US$ 0,165169</t>
  </si>
  <si>
    <t>DIVIDENDO US$ 0,1042</t>
  </si>
  <si>
    <t>DIVIDENDO US$ 0,0931</t>
  </si>
  <si>
    <t>DIVIDENDO US$ 0,36681</t>
  </si>
  <si>
    <t>DIVIDENDO US$ 0,342622</t>
  </si>
  <si>
    <t>DIVIDENDO US$ 0,228774</t>
  </si>
  <si>
    <t>DIVIDENDO US$ 0,112603</t>
  </si>
  <si>
    <t>DIVIDENDO US$ 0,257205</t>
  </si>
  <si>
    <t>DIVIDENDO US$ 0,266812</t>
  </si>
  <si>
    <t>DIVIDENDO PROV US$ 0,00447991</t>
  </si>
  <si>
    <t>DIVIDENDO US$ 0,44115</t>
  </si>
  <si>
    <t>DIVIDENDO US$ 0,251277</t>
  </si>
  <si>
    <t>DIVIDENDO US$ 0,211438</t>
  </si>
  <si>
    <t>DIVIDENDO US$ 0,199905</t>
  </si>
  <si>
    <t>DIVIDENDO US$ 0,113249</t>
  </si>
  <si>
    <t>DIVIDENDO PROV US$ 0,2285</t>
  </si>
  <si>
    <t>DIVIDENDO PROV US$ 0,01753225</t>
  </si>
  <si>
    <t>DIVIDENDO PROV $ 4655,4831</t>
  </si>
  <si>
    <t>DIVIDENDO PROV $ 1269,534760262980</t>
  </si>
  <si>
    <t>DIVIDENDO PROV $ 111,150644655541</t>
  </si>
  <si>
    <t>DIVIDENDO PROV $ 111,003167224819</t>
  </si>
  <si>
    <t>DIVIDENDO PROV $ 209,0680582</t>
  </si>
  <si>
    <t>DIVIDENDO PROV $ 3,374570029552450</t>
  </si>
  <si>
    <t>DIVIDENDO PROV $ 0,62</t>
  </si>
  <si>
    <t>DIVIDENDO PROV US$ 0,01753951</t>
  </si>
  <si>
    <t>DIVIDENDO PROV $ 0,4646</t>
  </si>
  <si>
    <t>DIVIDENDO PROV $ 0,5452</t>
  </si>
  <si>
    <t>DIVIDENDO US$ 0,009174569</t>
  </si>
  <si>
    <t>DIVIDENDO PROV 0 US$ 0,33</t>
  </si>
  <si>
    <t>DIVIDENDO  US$ 0,12</t>
  </si>
  <si>
    <t>DIVIDENDO PROV 0 US$ 0,19</t>
  </si>
  <si>
    <t>DIVIDENDO PROV $ 84,5374339186552</t>
  </si>
  <si>
    <t>DIVIDENDO PROV $ 93,0402145262605</t>
  </si>
  <si>
    <t>DIVIDENDO PROV $ 0,0233143791226457</t>
  </si>
  <si>
    <t>DIVIDENDO PROV $ 8,06100143029948</t>
  </si>
  <si>
    <t>DIVIDENDO PROV $ 31,8189154120972</t>
  </si>
  <si>
    <t>DIVIDENDO PROV $ 31,8503362113556</t>
  </si>
  <si>
    <t>DIVIDENDO PROV 26 $ 130000</t>
  </si>
  <si>
    <t>DIVIDENDO PROV 253 $ 74</t>
  </si>
  <si>
    <t>DIVIDENDO PROV US$ 0,0044782811</t>
  </si>
  <si>
    <t>DIVIDENDO DEF $ 19035,6983</t>
  </si>
  <si>
    <t>CFIPINMOB3</t>
  </si>
  <si>
    <t>DIVIDENDO PROV US$ 0,00257562</t>
  </si>
  <si>
    <t>CFIPEQT8-E</t>
  </si>
  <si>
    <t>DIVIDENDO PROV $ 399,74592</t>
  </si>
  <si>
    <t>DIVIDENDO PROV $ 399,966281</t>
  </si>
  <si>
    <t>DIVIDENDO PROV $ 397,519546</t>
  </si>
  <si>
    <t>DIVIDENDO PROV US$ 0,0269167189</t>
  </si>
  <si>
    <t>DIVIDENDO PROV US$ 0,00837859</t>
  </si>
  <si>
    <t>DIVIDENDO PROV US$ 2,3199703044</t>
  </si>
  <si>
    <t>DIVIDENDO PROV EURO 0,5305546418</t>
  </si>
  <si>
    <t>DIVIDENDO PROV $ 483</t>
  </si>
  <si>
    <t>DIVIDENDO PROV 219 $ 50</t>
  </si>
  <si>
    <t>EMIS PAGO 0,133671968988103 X 1 $ 48298</t>
  </si>
  <si>
    <t>DIVIDENDO PROV US$ 17,95696</t>
  </si>
  <si>
    <t>DIVIDENDO PROV  $ 4300</t>
  </si>
  <si>
    <t>DIVIDENDO PROV US$ 0,0178792</t>
  </si>
  <si>
    <t>DIVIDENDO US$ 0,427596</t>
  </si>
  <si>
    <t>DIVIDENDO US$ 0,715759</t>
  </si>
  <si>
    <t>DIVIDENDO US$ 0,679934</t>
  </si>
  <si>
    <t>DIVIDENDO US$ 0,226939</t>
  </si>
  <si>
    <t>DIVIDENDO US$ 0,595159</t>
  </si>
  <si>
    <t>DIVIDENDO US$ 0,629927</t>
  </si>
  <si>
    <t>DIVIDENDO US$ 0,315209</t>
  </si>
  <si>
    <t>DIVIDENDO US$ 0,252682</t>
  </si>
  <si>
    <t>DIVIDENDO US$ 0,899778</t>
  </si>
  <si>
    <t>DIVIDENDO US$ 0,636271</t>
  </si>
  <si>
    <t>DIVIDENDO US$ 0,496337</t>
  </si>
  <si>
    <t>DIVIDENDO US$ 0,183654</t>
  </si>
  <si>
    <t>DIVIDENDO US$ 0,580413</t>
  </si>
  <si>
    <t>DIVIDENDO US$ 0,664625</t>
  </si>
  <si>
    <t>DIVIDENDO US$ 0,761252</t>
  </si>
  <si>
    <t>DIVIDENDO US$ 0,269131</t>
  </si>
  <si>
    <t>DIVIDENDO US$ 0,43097</t>
  </si>
  <si>
    <t>DIVIDENDO US$ 0,129876</t>
  </si>
  <si>
    <t>DIVIDENDO US$ 0,151435</t>
  </si>
  <si>
    <t>DIVIDENDO US$ 0,0591</t>
  </si>
  <si>
    <t>DIVIDENDO US$ 0,0887</t>
  </si>
  <si>
    <t>DIVIDENDO US$ 0,381054</t>
  </si>
  <si>
    <t>DIVIDENDO US$ 0,345389</t>
  </si>
  <si>
    <t>DIVIDENDO US$ 0,221547</t>
  </si>
  <si>
    <t>DIVIDENDO US$ 0,104428</t>
  </si>
  <si>
    <t>DIVIDENDO US$ 0,27494</t>
  </si>
  <si>
    <t>DIVIDENDO US$ 0,24943</t>
  </si>
  <si>
    <t>DIVIDENDO US$ 0,445924</t>
  </si>
  <si>
    <t>DIVIDENDO US$ 0,229163</t>
  </si>
  <si>
    <t>DIVIDENDO US$ 0,189658</t>
  </si>
  <si>
    <t>DIVIDENDO US$ 0,192747</t>
  </si>
  <si>
    <t>DIVIDENDO US$ 0,105889</t>
  </si>
  <si>
    <t>DIVIDENDO PROV US$ 0,318528692782130</t>
  </si>
  <si>
    <t>DIVIDENDO PROV US$ 0,318828913176770</t>
  </si>
  <si>
    <t>DIVIDENDO PROV $ 5148,0566</t>
  </si>
  <si>
    <t>DIVIDENDO PROV $ 0,549227800519684</t>
  </si>
  <si>
    <t>DIVIDENDO PROV $ 0,569480057999045</t>
  </si>
  <si>
    <t>DIVIDENDO PROV US$ 0,02700369</t>
  </si>
  <si>
    <t>DIVIDENDO PROV $ 273,0062</t>
  </si>
  <si>
    <t>DIVIDENDO US$ 0,987485</t>
  </si>
  <si>
    <t>DIVIDENDO US$ 0,045603</t>
  </si>
  <si>
    <t>DIVIDENDO US$ 0,480301</t>
  </si>
  <si>
    <t>DIVIDENDO US$ 1,281212</t>
  </si>
  <si>
    <t>DIVIDENDO  US$ 0,713343</t>
  </si>
  <si>
    <t>DIVIDENDO US$ 0,41032</t>
  </si>
  <si>
    <t>DIVIDENDO US$ 0,234186</t>
  </si>
  <si>
    <t>DIVIDENDO US$ 0,537068</t>
  </si>
  <si>
    <t>DIVIDENDO US$ 0,853628</t>
  </si>
  <si>
    <t>DIVIDENDO US$ 0,473184</t>
  </si>
  <si>
    <t>DIVIDENDO US$ 0,186736</t>
  </si>
  <si>
    <t>DIVIDENDO US$ 0,774631</t>
  </si>
  <si>
    <t>DIVIDENDO US$ 0,441444</t>
  </si>
  <si>
    <t>DIVIDENDO US$ 0,382433</t>
  </si>
  <si>
    <t>DIVIDENDO US$ 0,611031</t>
  </si>
  <si>
    <t>DIVIDENDO US$ 0,340162</t>
  </si>
  <si>
    <t>DIVIDENDO US$ 0,376888</t>
  </si>
  <si>
    <t>DIVIDENDO US$ 0,290556</t>
  </si>
  <si>
    <t>DIVIDENDO US$ 0,556906</t>
  </si>
  <si>
    <t>DIVIDENDO US$ 0,46877</t>
  </si>
  <si>
    <t>DIVIDENDO US$ 0,190633</t>
  </si>
  <si>
    <t>DIVIDENDO US$ 0,802211</t>
  </si>
  <si>
    <t>DIVIDENDO US$ 0,523266</t>
  </si>
  <si>
    <t>DIVIDENDO US$ 0,496877</t>
  </si>
  <si>
    <t>DIVIDENDO US$ 0,133644</t>
  </si>
  <si>
    <t>DIVIDENDO US$ 0,259485</t>
  </si>
  <si>
    <t>DIVIDENDO US$ 0,165684</t>
  </si>
  <si>
    <t>DIVIDENDO US$ 0,331584</t>
  </si>
  <si>
    <t>DIVIDENDO US$ 0,247357</t>
  </si>
  <si>
    <t>DIVIDENDO US$ 0,848288</t>
  </si>
  <si>
    <t>DIVIDENDO US$ 0,167013</t>
  </si>
  <si>
    <t>DIVIDENDO US$ 0,15606</t>
  </si>
  <si>
    <t>DIVIDENDO US$ 0,7964</t>
  </si>
  <si>
    <t>DIVIDENDO PROV $ 485</t>
  </si>
  <si>
    <t>DIVIDENDO DEF $ 206,6957</t>
  </si>
  <si>
    <t>DIVIDENDO PROV $ 50,697207</t>
  </si>
  <si>
    <t>DIVIDENDO DEF $ 70,302793</t>
  </si>
  <si>
    <t>DIVIDENDO DEF $ 14,4973833029</t>
  </si>
  <si>
    <t>CFIPFIL-I</t>
  </si>
  <si>
    <t>DIVIDENDO DEF $ 16,58614533157</t>
  </si>
  <si>
    <t>CFIPFIL-A</t>
  </si>
  <si>
    <t>DIVIDENDO DEF $ 38,6886626319821</t>
  </si>
  <si>
    <t>DIVIDENDO DEF US$ 4,3732733086</t>
  </si>
  <si>
    <t>CFILBPE2-E</t>
  </si>
  <si>
    <t>DIVIDENDO DEF $ 3,28536722394823</t>
  </si>
  <si>
    <t>CFIIMSCLB</t>
  </si>
  <si>
    <t>DIVIDENDO DEF $ 3,31753264709058</t>
  </si>
  <si>
    <t>CFIIMSCLD</t>
  </si>
  <si>
    <t>DIVIDENDO DEF $ 3,35618317402171</t>
  </si>
  <si>
    <t>CFIIMSCLE</t>
  </si>
  <si>
    <t>DIVIDENDO DEF $ 0,751026969744669</t>
  </si>
  <si>
    <t>DIVIDENDO DEF $ 0,757718552758915</t>
  </si>
  <si>
    <t>DIVIDENDO DEF $ 2075,4991224111</t>
  </si>
  <si>
    <t>CFIBIINM2</t>
  </si>
  <si>
    <t>DIVIDENDO DEF $ 662,25425223755</t>
  </si>
  <si>
    <t>DIVIDENDO DEF $ 4439,3561945845</t>
  </si>
  <si>
    <t>CFICGSCH-B</t>
  </si>
  <si>
    <t>DIVIDENDO DEF $ 12,2303071928495</t>
  </si>
  <si>
    <t>DIVIDENDO DEF $ 25,7827183340317</t>
  </si>
  <si>
    <t>DIVIDENDO DEF $ 0,547322482300156</t>
  </si>
  <si>
    <t>DIVIDENDO DEF $ 1,09730309906269</t>
  </si>
  <si>
    <t>DIVIDENDO PROV $ 0,5208</t>
  </si>
  <si>
    <t>DIVIDENDO DEF US$ 0,0122170654</t>
  </si>
  <si>
    <t>CFICGARA-E</t>
  </si>
  <si>
    <t>DIVIDENDO DEF US$ 0,0122660588</t>
  </si>
  <si>
    <t>CFICGARB-E</t>
  </si>
  <si>
    <t>DIVIDENDO DEF $ 17,5313067372705</t>
  </si>
  <si>
    <t>DIVIDENDO DEF $ 38,3421268715067</t>
  </si>
  <si>
    <t>DIVIDENDO PROV 106 $ 47</t>
  </si>
  <si>
    <t>DIVIDENDO DEF $ 14,7701340519045</t>
  </si>
  <si>
    <t>DIVIDENDO DEF $ 10,4550558220806</t>
  </si>
  <si>
    <t>DIVIDENDO DEF 25 $ 152</t>
  </si>
  <si>
    <t>DIVIDENDO DEF $ 4,15866745120953</t>
  </si>
  <si>
    <t>CFIIMSCLI</t>
  </si>
  <si>
    <t>DIVIDENDO PROV US$ 0,00101477</t>
  </si>
  <si>
    <t>DIVIDENDO DEF $ 1828,3813</t>
  </si>
  <si>
    <t>DIVIDENDO DEF $ 504,6215</t>
  </si>
  <si>
    <t>DIVIDENDO DEF $ 12,0532</t>
  </si>
  <si>
    <t>DIVIDENDO DEF $ 11,9263</t>
  </si>
  <si>
    <t>DIVIDENDO DEF $ 497,9747</t>
  </si>
  <si>
    <t>DIVIDENDO DEF $ 8,6326863262</t>
  </si>
  <si>
    <t>DIVIDENDO DEF $ 8,6663166343</t>
  </si>
  <si>
    <t>DIVIDENDO DEF $ 4,529</t>
  </si>
  <si>
    <t>CFIQRGH</t>
  </si>
  <si>
    <t>DIVIDENDO DEF $ 12,1802</t>
  </si>
  <si>
    <t>DIVIDENDO DEF $ 8,18319345</t>
  </si>
  <si>
    <t>DIVIDENDO DEF $ 51,9291528828</t>
  </si>
  <si>
    <t>DIVIDENDO PROV US$ 0,0310996127</t>
  </si>
  <si>
    <t>DIVIDENDO PROV US$ 0,0315250189</t>
  </si>
  <si>
    <t>DIVIDENDO PROV US$ 0,0313264206</t>
  </si>
  <si>
    <t>DIVIDENDO DEF US$ 0,0344979428</t>
  </si>
  <si>
    <t>DIVIDENDO DEF US$ 0,0344161379</t>
  </si>
  <si>
    <t>DIVIDENDO DEF US$ 0,0302042291</t>
  </si>
  <si>
    <t>DIVIDENDO DEF US$ 0,0349761762</t>
  </si>
  <si>
    <t>DIVIDENDO DEF US$ 0,007971460672150</t>
  </si>
  <si>
    <t>DIVIDENDO PROV US$ 0,035922100724</t>
  </si>
  <si>
    <t>DIVIDENDO DEF US$ 0,007884127563570</t>
  </si>
  <si>
    <t>DIVIDENDO PROV US$ 0,035528304810</t>
  </si>
  <si>
    <t>DIVIDENDO DEF US$ 0,0213382432539009</t>
  </si>
  <si>
    <t>DIVIDENDO PROV US$ 0,00673141682935235</t>
  </si>
  <si>
    <t>DIVIDENDO DEF US$ 0,02176532392271310</t>
  </si>
  <si>
    <t>DIVIDENDO PROV US$ 0,00686614740019082</t>
  </si>
  <si>
    <t>DIVIDENDO DEF US$ 0,02173048907125390</t>
  </si>
  <si>
    <t>DIVIDENDO PROV US$ 0,00685515820624466</t>
  </si>
  <si>
    <t>DIVIDENDO US$ 0,635306</t>
  </si>
  <si>
    <t>DIVIDENDO US$ 0,460419</t>
  </si>
  <si>
    <t>DIVIDENDO US$ 0,486342</t>
  </si>
  <si>
    <t>DIVIDENDO US$ 0,825845</t>
  </si>
  <si>
    <t>DIVIDENDO US$ 0,824398</t>
  </si>
  <si>
    <t>DIVIDENDO US$ 0,061108</t>
  </si>
  <si>
    <t>DIVIDENDO US$ 0,91905</t>
  </si>
  <si>
    <t>DIVIDENDO US$ 1,524411</t>
  </si>
  <si>
    <t>DIVIDENDO US$ 0,765357</t>
  </si>
  <si>
    <t>DIVIDENDO US$ 0,413187</t>
  </si>
  <si>
    <t>DIVIDENDO US$ 0,856596</t>
  </si>
  <si>
    <t>DIVIDENDO US$ 0,31539</t>
  </si>
  <si>
    <t>DIVIDENDO US$ 0,920359</t>
  </si>
  <si>
    <t>DIVIDENDO US$ 0,734709</t>
  </si>
  <si>
    <t>DIVIDENDO US$ 0,289868</t>
  </si>
  <si>
    <t>DIVIDENDO US$ 1,353546</t>
  </si>
  <si>
    <t>DIVIDENDO US$ 0,446418</t>
  </si>
  <si>
    <t>DIVIDENDO US$ 0,439271</t>
  </si>
  <si>
    <t>DIVIDENDO US$ 0,34306</t>
  </si>
  <si>
    <t>DIVIDENDO US$ 0,730835</t>
  </si>
  <si>
    <t>DIVIDENDO US$ 0,801529</t>
  </si>
  <si>
    <t>DIVIDENDO US$ 0,407916</t>
  </si>
  <si>
    <t>DIVIDENDO US$ 0,234308</t>
  </si>
  <si>
    <t>DIVIDENDO US$ 0,384515</t>
  </si>
  <si>
    <t>DIVIDENDO US$ 0,017817</t>
  </si>
  <si>
    <t>DIVIDENDO US$ 0,867553</t>
  </si>
  <si>
    <t>DIVIDENDO US$ 0,122199</t>
  </si>
  <si>
    <t>DIVIDENDO US$ 0,821621</t>
  </si>
  <si>
    <t>DIVIDENDO US$ 0,392612</t>
  </si>
  <si>
    <t>DIVIDENDO US$ 0,743651</t>
  </si>
  <si>
    <t>DIVIDENDO US$ 0,224373</t>
  </si>
  <si>
    <t>DIVIDENDO US$ 0,431674</t>
  </si>
  <si>
    <t>DIVIDENDO US$ 0,573926</t>
  </si>
  <si>
    <t>DIVIDENDO US$ 0,646342</t>
  </si>
  <si>
    <t>DIVIDENDO US$ 0,807206</t>
  </si>
  <si>
    <t>DIVIDENDO US$ 0,469497</t>
  </si>
  <si>
    <t>DIVIDENDO US$ 0,501231</t>
  </si>
  <si>
    <t>DIVIDENDO US$ 0,604878</t>
  </si>
  <si>
    <t>DIVIDENDO US$ 0,530934</t>
  </si>
  <si>
    <t>DIVIDENDO US$ 0,320001</t>
  </si>
  <si>
    <t>DIVIDENDO US$ 0,857324</t>
  </si>
  <si>
    <t>DIVIDENDO US$ 1,025678</t>
  </si>
  <si>
    <t>DIVIDENDO US$ 0,510568</t>
  </si>
  <si>
    <t>DIVIDENDO US$ 0,072319</t>
  </si>
  <si>
    <t>DIVIDENDO US$ 1,057416</t>
  </si>
  <si>
    <t>DIVIDENDO US$ 1,145824</t>
  </si>
  <si>
    <t>DIVIDENDO US$ 0,489127</t>
  </si>
  <si>
    <t>DIVIDENDO US$ 1,003446</t>
  </si>
  <si>
    <t>DIVIDENDO DEF $ 72,395685354137</t>
  </si>
  <si>
    <t>CFIACDCC-X</t>
  </si>
  <si>
    <t>DIVIDENDO DEF $ 71,423262407426</t>
  </si>
  <si>
    <t>CFIACDCC-A</t>
  </si>
  <si>
    <t>DIVIDENDO DEF $ 14,422610883062</t>
  </si>
  <si>
    <t>DIVIDENDO DEF $ 15,330522502797</t>
  </si>
  <si>
    <t>DIVIDENDO PROV $ 14,803097436779</t>
  </si>
  <si>
    <t>DIVIDENDO US$ 0,896263</t>
  </si>
  <si>
    <t>DIVIDENDO US$ 1,452978</t>
  </si>
  <si>
    <t>DIVIDENDO US$ 0,511083</t>
  </si>
  <si>
    <t>DIVIDENDO US$ 0,441905</t>
  </si>
  <si>
    <t>DIVIDENDO US$ 0,046265</t>
  </si>
  <si>
    <t>DIVIDENDO US$ 0,823572</t>
  </si>
  <si>
    <t>DIVIDENDO US$ 0,652026</t>
  </si>
  <si>
    <t>DIVIDENDO DEF $ 68,338633348138</t>
  </si>
  <si>
    <t>CFIACDCC-B</t>
  </si>
  <si>
    <t>DIVIDENDO DEF $ 6,006361676695</t>
  </si>
  <si>
    <t>DIVIDENDO DEF $ 42,34806599</t>
  </si>
  <si>
    <t>DIVIDENDO DEF $ 38,69810524</t>
  </si>
  <si>
    <t>DIVIDENDO DEF $ 39,50934192</t>
  </si>
  <si>
    <t>DIVIDENDO DEF US$ 1,57809117</t>
  </si>
  <si>
    <t>CFISAAGA</t>
  </si>
  <si>
    <t>DIVIDENDO DEF $ 109,99925146</t>
  </si>
  <si>
    <t>DIVIDENDO DEF $ 96,34095979</t>
  </si>
  <si>
    <t>DIVIDENDO DEF $ 1,71221501</t>
  </si>
  <si>
    <t>DIVIDENDO DEF $ 1,31337694</t>
  </si>
  <si>
    <t>DIVIDENDO DEF $ 1,32324925</t>
  </si>
  <si>
    <t>DIVIDENDO PROV 142 $ 15</t>
  </si>
  <si>
    <t>DIVIDENDO PROV 28 US$ 0,000045211</t>
  </si>
  <si>
    <t>DIVIDENDO DEF $ 110,273225777959</t>
  </si>
  <si>
    <t>DIVIDENDO PROV $ 105,98</t>
  </si>
  <si>
    <t>DIVIDENDO PROV $ 104,66</t>
  </si>
  <si>
    <t>DIVIDENDO DEF $ 464,80928077388</t>
  </si>
  <si>
    <t>DIVIDENDO DEF $ 1234,26261649011</t>
  </si>
  <si>
    <t>DIVIDENDO PROV $ 173,0581665313870</t>
  </si>
  <si>
    <t>DIVIDENDO PROV $ 4,9725629172405</t>
  </si>
  <si>
    <t>DIVIDENDO PROV $ 0,0805724492057961</t>
  </si>
  <si>
    <t>DIVIDENDO PROV $ 42,1926948633271</t>
  </si>
  <si>
    <t>DIVIDENDO PROV $ 42,1667940491637</t>
  </si>
  <si>
    <t>DIVIDENDO DEF $ 250</t>
  </si>
  <si>
    <t>DIVIDENDO DEF $ 3,897277223918</t>
  </si>
  <si>
    <t>DIVIDENDO DEF $ 79,201127298461</t>
  </si>
  <si>
    <t>DIVIDENDO DEF US$ 2,465534932914</t>
  </si>
  <si>
    <t>DIVIDENDO DEF US$ 2,251621967882</t>
  </si>
  <si>
    <t>DIVIDENDO $ 66,80667</t>
  </si>
  <si>
    <t>DIVIDENDO $ 0,017413422</t>
  </si>
  <si>
    <t>CFMSECCLSD</t>
  </si>
  <si>
    <t>DIVIDENDO PROV $ 0,06139591</t>
  </si>
  <si>
    <t>DIVIDENDO PROV 12 US$ 0,000012659</t>
  </si>
  <si>
    <t>DIVIDENDO PROV 33 US$ 0,000040119</t>
  </si>
  <si>
    <t>DIVIDENDO DEF US$ 14,374179620783</t>
  </si>
  <si>
    <t>DIVIDENDO DEF US$ 10,769081511456</t>
  </si>
  <si>
    <t>DIVIDENDO DEF US$ 8,931845771965</t>
  </si>
  <si>
    <t>DIVIDENDO DEF US$ 13,17258811684</t>
  </si>
  <si>
    <t>DIVIDENDO DEF US$ 10,558356278760</t>
  </si>
  <si>
    <t>DIVIDENDO $ 0,018831931</t>
  </si>
  <si>
    <t>DIVIDENDO $ 0,06361946</t>
  </si>
  <si>
    <t>DIVIDENDO PROV 13 US$ 0,000925499</t>
  </si>
  <si>
    <t>DIVIDENDO PROV 52 US$ 0,004890</t>
  </si>
  <si>
    <t>DIVIDENDO PROV 13 US$ 0,000841363</t>
  </si>
  <si>
    <t>DIVIDENDO PROV 42 US$ 0,004307329</t>
  </si>
  <si>
    <t>DIVIDENDO PROV 42 US$ 0,003915754</t>
  </si>
  <si>
    <t>DIVIDENDO DEF US$ 0,01048232732460</t>
  </si>
  <si>
    <t>DIVIDENDO DEF $ 8,65957098732932</t>
  </si>
  <si>
    <t>DIVIDENDO $ 0,49642927</t>
  </si>
  <si>
    <t>DIVIDENDO DEF $ 5,98189964892675</t>
  </si>
  <si>
    <t>DIVIDENDO DEF US$ 0,01048232688991</t>
  </si>
  <si>
    <t>DIVIDENDO DEF US$ 0,01048232701240</t>
  </si>
  <si>
    <t>DIVIDENDO PROV $ 1,68935602</t>
  </si>
  <si>
    <t>DIVIDENDO PROV US$ 0,43247</t>
  </si>
  <si>
    <t>DIVIDENDO PROV US$ 0,0182807853</t>
  </si>
  <si>
    <t>DIVIDENDO PROV US$ 0,0182807759</t>
  </si>
  <si>
    <t>DIVIDENDO PROV  US$ 0,0182807978</t>
  </si>
  <si>
    <t>DIVIDENDO ADIC $ 7,094831</t>
  </si>
  <si>
    <t>DIVIDENDO DEF 87 US$ 0,00188</t>
  </si>
  <si>
    <t>DIVIDENDO DEF  US$ 66,454517027410</t>
  </si>
  <si>
    <t>CFIMONPGNA</t>
  </si>
  <si>
    <t>DIVIDENDO DEF US$ 1,393583734936</t>
  </si>
  <si>
    <t>DIVIDENDO PROV EURO 2,8296247564</t>
  </si>
  <si>
    <t>DIVIDENDO PROV US$ 0,0044700546</t>
  </si>
  <si>
    <t>DIVIDENDO DEF $ 549,9127457743</t>
  </si>
  <si>
    <t>DIVIDENDO PROV US$ 0,0206938106</t>
  </si>
  <si>
    <t>DIVIDENDO PROV US$ 0,0211862948</t>
  </si>
  <si>
    <t>DIVIDENDO DEF $ 554,7791124308</t>
  </si>
  <si>
    <t>DIVIDENDO DEF $ 2680,451</t>
  </si>
  <si>
    <t>DIVIDENDO DEF US$ 6,27758218044933</t>
  </si>
  <si>
    <t>DIVIDENDO PROV $ 146,5495</t>
  </si>
  <si>
    <t>CFINR8B-E</t>
  </si>
  <si>
    <t>DIVIDENDO DEF US$ 6,42538540988392</t>
  </si>
  <si>
    <t>DIVIDENDO DEF US$ 5,38496026748882</t>
  </si>
  <si>
    <t>DIVIDENDO DEF $ 7248,08798727597</t>
  </si>
  <si>
    <t>DIVIDENDO DEF $ 15562,2995186379</t>
  </si>
  <si>
    <t>DIVIDENDO DEF US$ 8,92466666666667</t>
  </si>
  <si>
    <t>DIVIDENDO DEF $ 518,29955133383</t>
  </si>
  <si>
    <t>CFIMBIRF-C</t>
  </si>
  <si>
    <t>DIVIDENDO DEF $ 83,1632593540496</t>
  </si>
  <si>
    <t>DIVIDENDO DEF $ 77,7236153210251</t>
  </si>
  <si>
    <t>DIVIDENDO DEF $ 79,6425946604406</t>
  </si>
  <si>
    <t>DIVIDENDO DEF $ 80,3594187316068</t>
  </si>
  <si>
    <t>DIVIDENDO DEF $ 611,631880988504</t>
  </si>
  <si>
    <t>CFIMBIAR-C</t>
  </si>
  <si>
    <t>DIVIDENDO DEF $ 1894,62607734506</t>
  </si>
  <si>
    <t>DIVIDENDO DEF US$ 2,831177909822</t>
  </si>
  <si>
    <t>DIVIDENDO DEF US$ 4,593446347032</t>
  </si>
  <si>
    <t>DIVIDENDO DEF US$ 4,324117969822</t>
  </si>
  <si>
    <t>DIVIDENDO PROV $ 229,7663</t>
  </si>
  <si>
    <t>CFINR8A-E</t>
  </si>
  <si>
    <t>DIVIDENDO DEF $ 743,697389422427</t>
  </si>
  <si>
    <t>CFIMBIAR-A</t>
  </si>
  <si>
    <t>DIVIDENDO DEF $ 546,855858812253</t>
  </si>
  <si>
    <t>CFIMBIRF-A</t>
  </si>
  <si>
    <t>DIVIDENDO DEF $ 438,357183973339</t>
  </si>
  <si>
    <t>CFIMBIRF-D</t>
  </si>
  <si>
    <t>DIVIDENDO DEF $ 546,833131428823</t>
  </si>
  <si>
    <t>CFIMBIRAPV</t>
  </si>
  <si>
    <t>DIVIDENDO DEF US$ 6,528104158861</t>
  </si>
  <si>
    <t>CFIMBILA-I</t>
  </si>
  <si>
    <t>DIVIDENDO DEF US$ 6,42562666666667</t>
  </si>
  <si>
    <t>DIVIDENDO DEF US$ 6,27833512352309</t>
  </si>
  <si>
    <t>DIVIDENDO DEF $ 450,162725927941</t>
  </si>
  <si>
    <t>CFIMBIAR-I</t>
  </si>
  <si>
    <t>DIVIDENDO PROV  $ 19,26465322643420</t>
  </si>
  <si>
    <t>DIVIDENDO DEF $ 10,54585395076620</t>
  </si>
  <si>
    <t>CFIAMDVACA</t>
  </si>
  <si>
    <t>DIVIDENDO DEF $ 9,67768292181510</t>
  </si>
  <si>
    <t>CFIAMDVACB</t>
  </si>
  <si>
    <t>DIVIDENDO DEF $ 9,28922249928584</t>
  </si>
  <si>
    <t>CFIAMDVACC</t>
  </si>
  <si>
    <t>DIVIDENDO DEF $ 8,90995971815220</t>
  </si>
  <si>
    <t>CFIAMDVACI</t>
  </si>
  <si>
    <t>DIVIDENDO DEF $ 10,54108527007510</t>
  </si>
  <si>
    <t>CFIAMDVACM</t>
  </si>
  <si>
    <t>DIVIDENDO DEF $ 6752,881643437329</t>
  </si>
  <si>
    <t>CFIMCITI</t>
  </si>
  <si>
    <t>DIVIDENDO US$ 0,335747</t>
  </si>
  <si>
    <t>DIVIDENDO US$ 0,138069</t>
  </si>
  <si>
    <t>DIVIDENDO US$ 0,12637</t>
  </si>
  <si>
    <t>DIVIDENDO US$ 0,0819</t>
  </si>
  <si>
    <t>DIVIDENDO US$ 0,0961</t>
  </si>
  <si>
    <t>DIVIDENDO US$ 0,384371</t>
  </si>
  <si>
    <t>DIVIDENDO US$ 0,358723</t>
  </si>
  <si>
    <t>DIVIDENDO DEF $ 333,6474</t>
  </si>
  <si>
    <t>DIVIDENDO US$ 0,213037</t>
  </si>
  <si>
    <t>DIVIDENDO US$ 0,105106</t>
  </si>
  <si>
    <t>DIVIDENDO US$ 0,255003</t>
  </si>
  <si>
    <t>DIVIDENDO US$ 0,280689</t>
  </si>
  <si>
    <t>DIVIDENDO US$ 0,451607</t>
  </si>
  <si>
    <t>DIVIDENDO US$ 0,249277</t>
  </si>
  <si>
    <t>DIVIDENDO US$ 0,206203</t>
  </si>
  <si>
    <t>DIVIDENDO US$ 0,2023</t>
  </si>
  <si>
    <t>DIVIDENDO US$ 0,097073</t>
  </si>
  <si>
    <t>DIVIDENDO DEF $ 0,20289936</t>
  </si>
  <si>
    <t>DIVIDENDO DEF $ 6,69924185043391</t>
  </si>
  <si>
    <t>DIVIDENDO DEF $ 21,94372623050803</t>
  </si>
  <si>
    <t>DIVIDENDO PROV $ 5929,0248</t>
  </si>
  <si>
    <t>DIVIDENDO PROV  US$ 0,308574940111</t>
  </si>
  <si>
    <t>CFIIMDLAT</t>
  </si>
  <si>
    <t>DIVIDENDO PROV $ 0,5492278005196840</t>
  </si>
  <si>
    <t>DIVIDENDO PROV $ 0,5694800579990450</t>
  </si>
  <si>
    <t>DIVIDENDO PROV $ 2171,79779233563</t>
  </si>
  <si>
    <t>DIVIDENDO US$ 0,115</t>
  </si>
  <si>
    <t>DIVIDENDO PROV $ 108,282608</t>
  </si>
  <si>
    <t>DIVIDENDO DEF $ 12,717392</t>
  </si>
  <si>
    <t>DIVIDENDO PROV 0 US$ 1,71</t>
  </si>
  <si>
    <t>DIVIDENDO DEF $ 7,87638</t>
  </si>
  <si>
    <t>DIVIDENDO DEF $ 59,8466925316724</t>
  </si>
  <si>
    <t>DIVIDENDO DEF $ 7,52749400750074</t>
  </si>
  <si>
    <t>DIVIDENDO PROV $ 270</t>
  </si>
  <si>
    <t>DIVIDENDO DEF $ 23,23260945520160</t>
  </si>
  <si>
    <t>DIVIDENDO DEF $ 1765,55962624653</t>
  </si>
  <si>
    <t>CFISCCH</t>
  </si>
  <si>
    <t>DIVIDENDO DEF $ 0,0130177682692103</t>
  </si>
  <si>
    <t>DIVIDENDO DEF $ 8,77561390954919</t>
  </si>
  <si>
    <t>DIVIDENDO PROV $ 0,5887</t>
  </si>
  <si>
    <t>DIVIDENDO DEF US$ 0,001555231398725890</t>
  </si>
  <si>
    <t>CFILVLRE-E</t>
  </si>
  <si>
    <t>DIVIDENDO $ 0,124046175</t>
  </si>
  <si>
    <t>DIVIDENDO $ 0,43166018</t>
  </si>
  <si>
    <t>DIVIDENDO DEF 205 $ 21,5</t>
  </si>
  <si>
    <t>DIVIDENDO DEF 205 $ 23,65</t>
  </si>
  <si>
    <t>DIVIDENDO DEF 23 $ 0,35399882</t>
  </si>
  <si>
    <t>DIVIDENDO DEF $ 0,44439</t>
  </si>
  <si>
    <t>DIVIDENDO $ 0,97784191</t>
  </si>
  <si>
    <t>DIVIDENDO $ 3,63905319</t>
  </si>
  <si>
    <t>DIVIDENDO DEF 63 $ 28,59</t>
  </si>
  <si>
    <t>DIVIDENDO EVEN US$ 0,0297138</t>
  </si>
  <si>
    <t>MASISA</t>
  </si>
  <si>
    <t>DIVIDENDO DEF $ 4441,7224</t>
  </si>
  <si>
    <t>CFIVAFI</t>
  </si>
  <si>
    <t>DIVIDENDO $ 1662,46834</t>
  </si>
  <si>
    <t>DIVIDENDO $ 0,427117981</t>
  </si>
  <si>
    <t>DIVIDENDO DEF 71 $ 42,02667</t>
  </si>
  <si>
    <t>DIVIDENDO $ 1,55219533</t>
  </si>
  <si>
    <t>DIVIDENDO DEF  $ 45</t>
  </si>
  <si>
    <t>DIVIDENDO PROV 104 US$ 0,042814634</t>
  </si>
  <si>
    <t>DIVIDENDO ADIC 30 $ 46,70984</t>
  </si>
  <si>
    <t>DIVIDENDO DEF $ 679,830292</t>
  </si>
  <si>
    <t>DIVIDENDO DEF $ 679,227875</t>
  </si>
  <si>
    <t>DIVIDENDO PROV US$ 0,0033897998</t>
  </si>
  <si>
    <t>DIVIDENDO PROV US$ 0,0033117577</t>
  </si>
  <si>
    <t>DIVIDENDO DEF $ 243,345106791276</t>
  </si>
  <si>
    <t>CFIMRVCHA</t>
  </si>
  <si>
    <t>DIVIDENDO DEF 108 $ 135</t>
  </si>
  <si>
    <t>DIVIDENDO DEF 114 $ 8,34</t>
  </si>
  <si>
    <t>SOPROCAL</t>
  </si>
  <si>
    <t>DIVIDENDO DEF $ 241,331737878802</t>
  </si>
  <si>
    <t>CFIMRVCHE</t>
  </si>
  <si>
    <t>DIVIDENDO DEF $ 245,990376925135</t>
  </si>
  <si>
    <t>CFIMRVCHI</t>
  </si>
  <si>
    <t>DIVIDENDO $ 2,195460771</t>
  </si>
  <si>
    <t>DIVIDENDO $ 3,29258449</t>
  </si>
  <si>
    <t>DIVIDENDO $ 3,60189825</t>
  </si>
  <si>
    <t>DIVIDENDO $ 0,8806751</t>
  </si>
  <si>
    <t>DIVIDENDO DEF 1 US$ 0,05081</t>
  </si>
  <si>
    <t>DIVIDENDO DEF US$ 0,0057648</t>
  </si>
  <si>
    <t>DIVIDENDO DEF $ 90</t>
  </si>
  <si>
    <t>CFIPIONERO</t>
  </si>
  <si>
    <t>DIVIDENDO DEF $ 30</t>
  </si>
  <si>
    <t>DIVIDENDO DEF 4 $ 267</t>
  </si>
  <si>
    <t>DIVIDENDO DEF 39 US$ 0,014192</t>
  </si>
  <si>
    <t>DIVIDENDO ADIC $ 2,6869</t>
  </si>
  <si>
    <t>DIVIDENDO PROV US$ 0,00491706</t>
  </si>
  <si>
    <t>DIVIDENDO DEF US$ 0,0065897</t>
  </si>
  <si>
    <t>DIVIDENDO DEF 97 US$ 0,0027001463101883</t>
  </si>
  <si>
    <t>DIVIDENDO ADIC 97 US$ 0,0024682706705576</t>
  </si>
  <si>
    <t>DIVIDENDO DEF $ 1,5264203</t>
  </si>
  <si>
    <t>DIVIDENDO US$ 0,0046704006</t>
  </si>
  <si>
    <t>DIVIDENDO DEF $ 94,01495198</t>
  </si>
  <si>
    <t>DIVIDENDO DEF $ 92,089577001</t>
  </si>
  <si>
    <t>DIVIDENDO DEF 34 $ 26</t>
  </si>
  <si>
    <t>DIVIDENDO DEF $ 1,52560232</t>
  </si>
  <si>
    <t>DIVIDENDO DEF $ 0,319875871</t>
  </si>
  <si>
    <t>DIVIDENDO DEF $ 0,311669812</t>
  </si>
  <si>
    <t>DIVIDENDO DEF $ 0,326706206</t>
  </si>
  <si>
    <t>DIVIDENDO DEF $ 64,995363253</t>
  </si>
  <si>
    <t>CFILVPAT-A</t>
  </si>
  <si>
    <t>DIVIDENDO DEF  $ 63,80804</t>
  </si>
  <si>
    <t>CFILVPAT-I</t>
  </si>
  <si>
    <t>DIVIDENDO DEF $ 65,679550952</t>
  </si>
  <si>
    <t>CFILVPAT-O</t>
  </si>
  <si>
    <t>DIVIDENDO $ 1486,02451</t>
  </si>
  <si>
    <t>DIVIDENDO DEF $ 67,353303329</t>
  </si>
  <si>
    <t>DIVIDENDO $ 65,06921346</t>
  </si>
  <si>
    <t>DIVIDENDO DEF US$ 0,042612522</t>
  </si>
  <si>
    <t>CFILVLAT-A</t>
  </si>
  <si>
    <t>DIVIDENDO $ 3,48299993</t>
  </si>
  <si>
    <t>DIVIDENDO $ 0,25555358</t>
  </si>
  <si>
    <t>DIVIDENDO $ 0,37091542</t>
  </si>
  <si>
    <t>DIVIDENDO DEF 9 $ 188,13485</t>
  </si>
  <si>
    <t>DIVIDENDO DEF 10 $ 292,86515</t>
  </si>
  <si>
    <t>DIVIDENDO DEF 6 $ 0,000542220913523703</t>
  </si>
  <si>
    <t>ESVAL-B</t>
  </si>
  <si>
    <t>DIVIDENDO DEF 6 $ 0,000621779086476297</t>
  </si>
  <si>
    <t>DIVIDENDO DEF 40 $ 24,08711</t>
  </si>
  <si>
    <t>DIVIDENDO EVEN 41 $ 34,96051</t>
  </si>
  <si>
    <t>DIVIDENDO DEF 40 $ 25,29147</t>
  </si>
  <si>
    <t>DIVIDENDO EVEN 41 $ 36,70853</t>
  </si>
  <si>
    <t>DIVIDENDO EVEN  US$ 0,0735</t>
  </si>
  <si>
    <t>DIVIDENDO DEF US$ 0,00054</t>
  </si>
  <si>
    <t>DIVIDENDO DEF 66 $ 15,63866</t>
  </si>
  <si>
    <t>DIVIDENDO DEF $ 1,513992348</t>
  </si>
  <si>
    <t>ESVAL-A</t>
  </si>
  <si>
    <t>DIVIDENDO ADIC 6 $ 0,000621779086476297</t>
  </si>
  <si>
    <t>ESVAL-C</t>
  </si>
  <si>
    <t>DIVIDENDO ADIC $ 0,000621779086476297</t>
  </si>
  <si>
    <t>DIVIDENDO DEF 106 $ 0,333561</t>
  </si>
  <si>
    <t>DIVIDENDO ADIC 106 $ 0,006439</t>
  </si>
  <si>
    <t>DIVIDENDO DEF $ 21708</t>
  </si>
  <si>
    <t>DIVIDENDO ADIC $ 48292</t>
  </si>
  <si>
    <t>DIVIDENDO DEF $ 5898,76</t>
  </si>
  <si>
    <t>DIVIDENDO ADIC $ 101,24</t>
  </si>
  <si>
    <t>DIVIDENDO $ 538,93279</t>
  </si>
  <si>
    <t>DIVIDENDO $ 0,258193795</t>
  </si>
  <si>
    <t>DIVIDENDO EVEN 6 $ 168</t>
  </si>
  <si>
    <t>DIVIDENDO PROV 5 $ 72</t>
  </si>
  <si>
    <t>DIVIDENDO $ 0,45744731</t>
  </si>
  <si>
    <t>DIVIDENDO $ 0,43659356</t>
  </si>
  <si>
    <t>DIVIDENDO $ 0,00891401</t>
  </si>
  <si>
    <t>DIVIDENDO DEF $ 382,67</t>
  </si>
  <si>
    <t>DIVIDENDO PROV  US$ 0,0053833438</t>
  </si>
  <si>
    <t>DIVIDENDO DEF 1 $ 43,11962</t>
  </si>
  <si>
    <t>DIVIDENDO ADIC 1 $ 0,88038</t>
  </si>
  <si>
    <t>DIVIDENDO DEF 7 $ 14,1156025</t>
  </si>
  <si>
    <t>DIVIDENDO ADIC 7 $ 4,8843975</t>
  </si>
  <si>
    <t>DIVIDENDO DEF 271 $ 13,5</t>
  </si>
  <si>
    <t>DIVIDENDO DEF 2 $ 0,00227521744976317</t>
  </si>
  <si>
    <t>DIVIDENDO DEF 66 $ 575</t>
  </si>
  <si>
    <t>DIVIDENDO PROV EURO 3,0064763037</t>
  </si>
  <si>
    <t>DIVIDENDO DEF $ 573</t>
  </si>
  <si>
    <t>DIVIDENDO $ 812,71559</t>
  </si>
  <si>
    <t>DIVIDENDO $ 0,182348754</t>
  </si>
  <si>
    <t>DIVIDENDO DEF $ 201</t>
  </si>
  <si>
    <t>DIVIDENDO PROV $ 0,64540185</t>
  </si>
  <si>
    <t>DIVIDENDO PROV $ 0,003540918</t>
  </si>
  <si>
    <t>DIVIDENDO DEF 29 US$ 0,02872729972</t>
  </si>
  <si>
    <t>DIVIDENDO ADIC 30 US$ 0,00015760829</t>
  </si>
  <si>
    <t>DIVIDENDO DEF $ 16,705293835</t>
  </si>
  <si>
    <t>DIVIDENDO US$ 0,78</t>
  </si>
  <si>
    <t>DIVIDENDO DEF $ 347,711499607285</t>
  </si>
  <si>
    <t>DIVIDENDO DEF US$ 0,084917152762419</t>
  </si>
  <si>
    <t>DIVIDENDO DEF $ 330,147348874824</t>
  </si>
  <si>
    <t>DIVIDENDO DEF $ 182,83</t>
  </si>
  <si>
    <t>DIVIDENDO $ 219,35698</t>
  </si>
  <si>
    <t>DIVIDENDO DEF $ 247,904465221668</t>
  </si>
  <si>
    <t>DIVIDENDO DEF $ 225,958839285024</t>
  </si>
  <si>
    <t>DIVIDENDO  $ 1,733443938</t>
  </si>
  <si>
    <t>DIVIDENDO DEF 33 $ 176,25735</t>
  </si>
  <si>
    <t>DIVIDENDO PROV $ 0,19878706</t>
  </si>
  <si>
    <t>DIVIDENDO PROV $ 0,5136811</t>
  </si>
  <si>
    <t>DIVIDENDO PROV $ 0,41762452</t>
  </si>
  <si>
    <t>DIVIDENDO PROV $ 2,62484767</t>
  </si>
  <si>
    <t>DIVIDENDO PROV $ 2,03387605</t>
  </si>
  <si>
    <t>DIVIDENDO DEF 38 $ 27,31486</t>
  </si>
  <si>
    <t>DIVIDENDO DEF 34 $ 8,5397</t>
  </si>
  <si>
    <t>DIVIDENDO DEF 99 $ 1</t>
  </si>
  <si>
    <t>DIVIDENDO DEF 35 $ 16,20599657</t>
  </si>
  <si>
    <t>DIVIDENDO DEF 64 $ 10,3698664141</t>
  </si>
  <si>
    <t>DIVIDENDO DEF 64 $ 12,7550090101</t>
  </si>
  <si>
    <t>DIVIDENDO ADIC 5 $ 1,2628308259646</t>
  </si>
  <si>
    <t>DIVIDENDO DEF 5 $ 0,9785053840645</t>
  </si>
  <si>
    <t>DIVIDENDO DEF 27 US$ 0,000033612</t>
  </si>
  <si>
    <t>DIVIDENDO $ 0,496531249</t>
  </si>
  <si>
    <t>DIVIDENDO DEF 94 $ 7,28749865</t>
  </si>
  <si>
    <t>DIVIDENDO ADIC 91 $ 4,54195047619</t>
  </si>
  <si>
    <t>DIVIDENDO PROV 92 $ 9</t>
  </si>
  <si>
    <t>DIVIDENDO DEF 93 $ 53,79923961039</t>
  </si>
  <si>
    <t>DIVIDENDO PROV $ 1,61208472</t>
  </si>
  <si>
    <t>DIVIDENDO DEF 1 US$ 0,0488</t>
  </si>
  <si>
    <t>DIVIDENDO ADIC 1 US$ 0,0427</t>
  </si>
  <si>
    <t>DIVIDENDO DEF 24 US$ 0,03197</t>
  </si>
  <si>
    <t>DIVIDENDO ADIC 24 US$ 0,03196</t>
  </si>
  <si>
    <t>DIVIDENDO DEF 98 $ 8</t>
  </si>
  <si>
    <t>DIVIDENDO DEF 115 $ 24</t>
  </si>
  <si>
    <t>DIVIDENDO PROV US$ 0,00785929</t>
  </si>
  <si>
    <t>DIVIDENDO DEF 3 $ 8,73141386695243</t>
  </si>
  <si>
    <t>DIVIDENDO DEF 49 US$ 0,07683146734</t>
  </si>
  <si>
    <t>DIVIDENDO DEF 38 US$ 0,006492</t>
  </si>
  <si>
    <t>DIVIDENDO DEF 38 US$ 0,004328</t>
  </si>
  <si>
    <t>DIVIDENDO DEF 26 $ 0,67256511</t>
  </si>
  <si>
    <t>DIVIDENDO DEF $ 6469,11962</t>
  </si>
  <si>
    <t>DIVIDENDO DEF $ 8162,02872</t>
  </si>
  <si>
    <t>CFIEARVGD</t>
  </si>
  <si>
    <t>DIVIDENDO $ 839,68181</t>
  </si>
  <si>
    <t>DIVIDENDO $ 60,1099</t>
  </si>
  <si>
    <t>DIVIDENDO DEF $ 11693,70334</t>
  </si>
  <si>
    <t>DIVIDENDO DEF $ 10,98526</t>
  </si>
  <si>
    <t>DIVIDENDO DEF $ 2127,31374</t>
  </si>
  <si>
    <t>CFIEAEQARA</t>
  </si>
  <si>
    <t>CFIEAEQARD</t>
  </si>
  <si>
    <t>DIVIDENDO DEF $ 0,5065335015</t>
  </si>
  <si>
    <t>DIVIDENDO DEF US$ 0,0336705126</t>
  </si>
  <si>
    <t>DIVIDENDO DEF $ 0,5166243965</t>
  </si>
  <si>
    <t>DIVIDENDO DEF US$ 0,0355790108</t>
  </si>
  <si>
    <t>DIVIDENDO $ 0,284332714</t>
  </si>
  <si>
    <t>DIVIDENDO PROV $ 0,67634024</t>
  </si>
  <si>
    <t>DIVIDENDO PROV $ 0,22544673</t>
  </si>
  <si>
    <t>DIVIDENDO PROV $ 0,04795711</t>
  </si>
  <si>
    <t>DIVIDENDO DEF $ 0,4956</t>
  </si>
  <si>
    <t>DIVIDENDO DEF 10 $ 9,12463632583749</t>
  </si>
  <si>
    <t>DIVIDENDO ADIC 10 $ 3,04154544194583</t>
  </si>
  <si>
    <t>DIVIDENDO DEF 11 US$ 0,0000007697</t>
  </si>
  <si>
    <t>DIVIDENDO DEF 32 US$ 0,000032721</t>
  </si>
  <si>
    <t>DIVIDENDO $ 126,9303057</t>
  </si>
  <si>
    <t>DIVIDENDO $ 129,6035333</t>
  </si>
  <si>
    <t>DIVIDENDO $ 122,6636635</t>
  </si>
  <si>
    <t>DIVIDENDO DEF 44 US$ 0,00378</t>
  </si>
  <si>
    <t>DIVIDENDO DEF 4 US$ 0,00043502</t>
  </si>
  <si>
    <t>DIVIDENDO  $ 2,50980929</t>
  </si>
  <si>
    <t>DIVIDENDO DEF 12 US$ 0,000742768</t>
  </si>
  <si>
    <t>DIVIDENDO DEF 103 US$ 0,152478715</t>
  </si>
  <si>
    <t>DIVIDENDO DEF 66 $ 3,5</t>
  </si>
  <si>
    <t>DIVIDENDO DEF 8 $ 44,85383</t>
  </si>
  <si>
    <t>DIVIDENDO ADIC 8 $ 0,14617</t>
  </si>
  <si>
    <t>DIVIDENDO ADIC 86 US$ 0,002774</t>
  </si>
  <si>
    <t>DIVIDENDO DEF 12 US$ 0,000675244</t>
  </si>
  <si>
    <t>DIVIDENDO ADIC $ 25</t>
  </si>
  <si>
    <t>DIVIDENDO ADIC 7 $ 1,09306709</t>
  </si>
  <si>
    <t>DIVIDENDO ADIC 7 $ 1,64767604</t>
  </si>
  <si>
    <t>DIVIDENDO $ 0,726476311</t>
  </si>
  <si>
    <t>DIVIDENDO $ 0,691407226</t>
  </si>
  <si>
    <t>DIVIDENDO $ 2,42898387</t>
  </si>
  <si>
    <t>DIVIDENDO DEF 24 $ 8,31</t>
  </si>
  <si>
    <t>DIVIDENDO DEF 41 US$ 0,003283533</t>
  </si>
  <si>
    <t>DIVIDENDO DEF 35 US$ 0,43614</t>
  </si>
  <si>
    <t>DIVIDENDO DEF $ 29,7</t>
  </si>
  <si>
    <t>DIVIDENDO DEF 41 US$ 0,00298503</t>
  </si>
  <si>
    <t>DIVIDENDO PROV US$ 0,35</t>
  </si>
  <si>
    <t>DIVIDENDO $ 1,897024171</t>
  </si>
  <si>
    <t>DIVIDENDO DEF 34 $ 123,389</t>
  </si>
  <si>
    <t>DIVIDENDO DEF $ 445</t>
  </si>
  <si>
    <t>DIVIDENDO $ 1,44079914</t>
  </si>
  <si>
    <t>DIVIDENDO $ 1,59148324</t>
  </si>
  <si>
    <t>DIVIDENDO $ 3,56828968</t>
  </si>
  <si>
    <t>DIVIDENDO DEF 111 $ 70</t>
  </si>
  <si>
    <t>DIVIDENDO EVEN US$ 0,37994</t>
  </si>
  <si>
    <t>DIVIDENDO DEF US$ 0,41968</t>
  </si>
  <si>
    <t>DIVIDENDO DEF 57 $ 21,7684</t>
  </si>
  <si>
    <t>DIVIDENDO DEF 99 US$ 0,03108415</t>
  </si>
  <si>
    <t>DIVIDENDO DEF 31 $ 0,65728</t>
  </si>
  <si>
    <t>DIVIDENDO DEF $ 6,136166</t>
  </si>
  <si>
    <t>DIVIDENDO ADIC 13 $ 0,1</t>
  </si>
  <si>
    <t>DIVIDENDO DEF 70 $ 1,2612</t>
  </si>
  <si>
    <t>DIVIDENDO DEF 35 US$ 0,147374</t>
  </si>
  <si>
    <t>DIVIDENDO DEF $ 19</t>
  </si>
  <si>
    <t>DIVIDENDO PROV US$ 1,3556451398313</t>
  </si>
  <si>
    <t>DIVIDENDO $ 0,415797154</t>
  </si>
  <si>
    <t>DIVIDENDO $ 1,44760312</t>
  </si>
  <si>
    <t>DIVIDENDO ADIC 28 $ 6</t>
  </si>
  <si>
    <t>DIVIDENDO DEF 79 $ 23,5</t>
  </si>
  <si>
    <t>DIVIDENDO ADIC 312 $ 38,514419</t>
  </si>
  <si>
    <t>DIVIDENDO DEF 312 $ 0,485581</t>
  </si>
  <si>
    <t>DIVIDENDO DEF 40 $ 19,61916</t>
  </si>
  <si>
    <t>DIVIDENDO ADIC 41 $ 13,07944</t>
  </si>
  <si>
    <t>DIVIDENDO DEF 267 $ 17</t>
  </si>
  <si>
    <t>DIVIDENDO $ 1301,92695</t>
  </si>
  <si>
    <t>DIVIDENDO $ 2,533680022</t>
  </si>
  <si>
    <t>DIVIDENDO DEF $ 67,5626891</t>
  </si>
  <si>
    <t>CFINSANTIA</t>
  </si>
  <si>
    <t>DIVIDENDO $ 0,54340183</t>
  </si>
  <si>
    <t>DIVIDENDO $ 4,45424843</t>
  </si>
  <si>
    <t>DIVIDENDO $ 1,77047421</t>
  </si>
  <si>
    <t>DIVIDENDO $ 0,81664257</t>
  </si>
  <si>
    <t>DIVIDENDO $ 1,1981741</t>
  </si>
  <si>
    <t>DIVIDENDO ADIC 115 $ 3,815003248</t>
  </si>
  <si>
    <t>DIVIDENDO ADIC 115 $ 90,184996752</t>
  </si>
  <si>
    <t>DIVIDENDO DEF 340 $ 183,994716008</t>
  </si>
  <si>
    <t>DIVIDENDO ADIC 340 $ 146,005283992</t>
  </si>
  <si>
    <t>DIVIDENDO DEF 52 $ 1,47352965148441</t>
  </si>
  <si>
    <t>DIVIDENDO DEF 89 $ 49,240943</t>
  </si>
  <si>
    <t>DIVIDENDO DEF 22 $ 30,55014</t>
  </si>
  <si>
    <t>DIVIDENDO DEF $ 0,785</t>
  </si>
  <si>
    <t>DIVIDENDO ADIC $ 0,693</t>
  </si>
  <si>
    <t>DIVIDENDO DEF 31 $ 14,5</t>
  </si>
  <si>
    <t>DIVIDENDO ADIC 42 $ 17,0455</t>
  </si>
  <si>
    <t>DIVIDENDO DEF 42 $ 36,9545</t>
  </si>
  <si>
    <t>DIVIDENDO DEF 50 US$ 0,00132</t>
  </si>
  <si>
    <t>DIVIDENDO ADIC 50 US$ 0,01082</t>
  </si>
  <si>
    <t>DIVIDENDO US$ 0,103104</t>
  </si>
  <si>
    <t>DIVIDENDO US$ 0,123336</t>
  </si>
  <si>
    <t>DIVIDENDO US$ 0,499086</t>
  </si>
  <si>
    <t>DIVIDENDO US$ 0,362706</t>
  </si>
  <si>
    <t>DIVIDENDO US$ 0,329415</t>
  </si>
  <si>
    <t>DIVIDENDO US$ 0,262083</t>
  </si>
  <si>
    <t>DIVIDENDO US$ 0,23066</t>
  </si>
  <si>
    <t>DIVIDENDO US$ 0,207612</t>
  </si>
  <si>
    <t>DIVIDENDO US$ 0,09672</t>
  </si>
  <si>
    <t>DIVIDENDO US$ 0,240064</t>
  </si>
  <si>
    <t>DIVIDENDO US$ 0,410567</t>
  </si>
  <si>
    <t>DIVIDENDO DEF $ 4727,3997</t>
  </si>
  <si>
    <t>DIVIDENDO US$ 0,191181</t>
  </si>
  <si>
    <t>DIVIDENDO US$ 0,19119</t>
  </si>
  <si>
    <t>DIVIDENDO US$ 0,088791</t>
  </si>
  <si>
    <t>DIVIDENDO $ 0,38118582</t>
  </si>
  <si>
    <t>DIVIDENDO $ 0,40256074</t>
  </si>
  <si>
    <t>DIVIDENDO DEF 206 $ 16,3549414517181</t>
  </si>
  <si>
    <t>DIVIDENDO PROV $ 0,5551678013036980</t>
  </si>
  <si>
    <t>DIVIDENDO PROV $ 0,5777104725403460</t>
  </si>
  <si>
    <t>DIVIDENDO DEF 33 $ 22,77</t>
  </si>
  <si>
    <t>DIVIDENDO DEF 6 $ 0,028327579199</t>
  </si>
  <si>
    <t>DIVIDENDO DEF 6 $ 1,13</t>
  </si>
  <si>
    <t>DIVIDENDO ADIC 6 $ 1,07</t>
  </si>
  <si>
    <t>DIVIDENDO DEF 11 $ 0,008924123286</t>
  </si>
  <si>
    <t>DIVIDENDO $ 0,223705996</t>
  </si>
  <si>
    <t>DIVIDENDO PROV $ 877,6695036</t>
  </si>
  <si>
    <t>DIVIDENDO $ 476,89302</t>
  </si>
  <si>
    <t>DIVIDENDO $ 0,187863722</t>
  </si>
  <si>
    <t>DIVIDENDO $ 0,3850854</t>
  </si>
  <si>
    <t>DIVIDENDO $ 0,27250305</t>
  </si>
  <si>
    <t>DIVIDENDO ADIC 141 $ 83</t>
  </si>
  <si>
    <t>DIVIDENDO DEF 14 $ 16,49</t>
  </si>
  <si>
    <t>DIVIDENDO DEF 126 $ 41</t>
  </si>
  <si>
    <t>DIVIDENDO DEF 51 US$ 0,02112</t>
  </si>
  <si>
    <t>DIVIDENDO DEF US$ 0,00072457</t>
  </si>
  <si>
    <t>DIVIDENDO DEF $ 23,846650995</t>
  </si>
  <si>
    <t>CFILVAG-A</t>
  </si>
  <si>
    <t>DIVIDENDO PROV $ 1006,155064735</t>
  </si>
  <si>
    <t>DIVIDENDO DEF $ 23,854874624</t>
  </si>
  <si>
    <t>CFILVAG-I</t>
  </si>
  <si>
    <t>DIVIDENDO PROV $ 1006,50223671</t>
  </si>
  <si>
    <t>DIVIDENDO DEF $ 24,622015467</t>
  </si>
  <si>
    <t>CFILVAG-T</t>
  </si>
  <si>
    <t>DIVIDENDO PROV $ 1038,869727995</t>
  </si>
  <si>
    <t>DIVIDENDO $ 32,84724</t>
  </si>
  <si>
    <t>DIVIDENDO $ 56,16218</t>
  </si>
  <si>
    <t>DIVIDENDO $ 0,014674971</t>
  </si>
  <si>
    <t>DIVIDENDO $ 0,02020395</t>
  </si>
  <si>
    <t>DIVIDENDO $ 0,03454486</t>
  </si>
  <si>
    <t>DIVIDENDO DEF 27 $ 25,3</t>
  </si>
  <si>
    <t>DIVIDENDO ADIC 27 $ 16,9</t>
  </si>
  <si>
    <t>DIVIDENDO ADIC 76 $ 1,892909002</t>
  </si>
  <si>
    <t>DIVIDENDO DEF 75 $ 1,107090998</t>
  </si>
  <si>
    <t>DIVIDENDO DEF 42 $ 11</t>
  </si>
  <si>
    <t>DIVIDENDO EVEN US$ 0,00279932252</t>
  </si>
  <si>
    <t>DIVIDENDO DEF US$ 0,00729936944</t>
  </si>
  <si>
    <t>DIVIDENDO US$ 0,0838</t>
  </si>
  <si>
    <t>DIVIDENDO US$ 0,0912</t>
  </si>
  <si>
    <t>DIVIDENDO PROV $ 7,82897074279002</t>
  </si>
  <si>
    <t>DIVIDENDO PROV $ 102,47</t>
  </si>
  <si>
    <t>DIVIDENDO DEF $ 18,53</t>
  </si>
  <si>
    <t>DIVIDENDO PROV $ 0,5307</t>
  </si>
  <si>
    <t>DIVIDENDO PROV $ 480</t>
  </si>
  <si>
    <t>DIVIDENDO DEF 20 $ 57</t>
  </si>
  <si>
    <t>DIVIDENDO ADIC   $ 50</t>
  </si>
  <si>
    <t>DIVIDENDO DEF 4 $ 20</t>
  </si>
  <si>
    <t>DIVIDENDO DEF 3 $ 1</t>
  </si>
  <si>
    <t>DIVIDENDO DEF 1 $ 0,0367</t>
  </si>
  <si>
    <t>DIVIDENDO PROV US$ 0,0263605</t>
  </si>
  <si>
    <t>DIVIDENDO DEF 86 US$ 0,1756</t>
  </si>
  <si>
    <t>DIVIDENDO ADIC 86 US$ 0,12657</t>
  </si>
  <si>
    <t>DIVIDENDO DEF 65 US$ 0,05415</t>
  </si>
  <si>
    <t>DIVIDENDO DEF 7 $ 13,6733123086</t>
  </si>
  <si>
    <t>DIVIDENDO PROV US$ 0,01376293</t>
  </si>
  <si>
    <t>DIVIDENDO $ 1218,97838</t>
  </si>
  <si>
    <t>DIVIDENDO $ 1816,94932</t>
  </si>
  <si>
    <t>DIVIDENDO $ 1,293334285</t>
  </si>
  <si>
    <t>DIVIDENDO DEF 105 $ 36</t>
  </si>
  <si>
    <t>DIVIDENDO $ 0,88988412</t>
  </si>
  <si>
    <t>DIVIDENDO $ 0,90320419</t>
  </si>
  <si>
    <t>DIVIDENDO $ 0,8363315</t>
  </si>
  <si>
    <t>DIVIDENDO $ 0,39998218</t>
  </si>
  <si>
    <t>DIVIDENDO $ 1,43985345</t>
  </si>
  <si>
    <t>DIVIDENDO DEF $ 577</t>
  </si>
  <si>
    <t>DIVIDENDO PROV 129 US$ 0,307184</t>
  </si>
  <si>
    <t>DIVIDENDO DEF 255 $ 35,22843</t>
  </si>
  <si>
    <t>DIVIDENDO ADIC 255 $ 73,6599</t>
  </si>
  <si>
    <t>DIVIDENDO DEF 190 $ 3</t>
  </si>
  <si>
    <t>DIVIDENDO DEF $ 17,63</t>
  </si>
  <si>
    <t>DIVIDENDO ADIC $ 17,37</t>
  </si>
  <si>
    <t>DIVIDENDO DEF 23 $ 0,13297</t>
  </si>
  <si>
    <t>DIVIDENDO ADIC 23 $ 0,08864</t>
  </si>
  <si>
    <t>DIVIDENDO US$ 0,032900058</t>
  </si>
  <si>
    <t>DIVIDENDO PROV US$ 0,0177314850153847</t>
  </si>
  <si>
    <t>DIVIDENDO $ 3,115417143</t>
  </si>
  <si>
    <t>DIVIDENDO $ 10,67855966</t>
  </si>
  <si>
    <t>DIVIDENDO DEF 109 $ 2</t>
  </si>
  <si>
    <t>ELECDA</t>
  </si>
  <si>
    <t>DIVIDENDO DEF 107 $ 5</t>
  </si>
  <si>
    <t>ELIQSA</t>
  </si>
  <si>
    <t>DIVIDENDO DEF 107 $ 3</t>
  </si>
  <si>
    <t>EMELARI</t>
  </si>
  <si>
    <t>DIVIDENDO DEF 1 $ 25,68043</t>
  </si>
  <si>
    <t>DIVIDENDO DEF 84 $ 10,60102</t>
  </si>
  <si>
    <t>DIVIDENDO DEF $ 2,24791611</t>
  </si>
  <si>
    <t>DIVIDENDO PROV $ 86,9177004230419</t>
  </si>
  <si>
    <t>DIVIDENDO PROV US$ 0,038888189</t>
  </si>
  <si>
    <t>DIVIDENDO DEF $ 101,6557655828950</t>
  </si>
  <si>
    <t>DIVIDENDO PROV $ 6,3970105377097</t>
  </si>
  <si>
    <t>DIVIDENDO PROV $ 0,0503453204746571</t>
  </si>
  <si>
    <t>DIVIDENDO DEF 218 $ 77,68</t>
  </si>
  <si>
    <t>DIVIDENDO DEF 43 $ 40,146</t>
  </si>
  <si>
    <t>PACIFICO</t>
  </si>
  <si>
    <t>DIVIDENDO DEF $ 60000</t>
  </si>
  <si>
    <t>DIVIDENDO DEF EURO 22,9907011456</t>
  </si>
  <si>
    <t>DIVIDENDO $ 1,8362083</t>
  </si>
  <si>
    <t>DIVIDENDO PROV US$ 0,0460844478</t>
  </si>
  <si>
    <t>DIVIDENDO PROV US$ 5,49192944381867</t>
  </si>
  <si>
    <t>DIVIDENDO DEF 29 $ 6,34944</t>
  </si>
  <si>
    <t>DIVIDENDO DEF 49 $ 7,25</t>
  </si>
  <si>
    <t>DIVIDENDO $ 0,535247599</t>
  </si>
  <si>
    <t>DIVIDENDO DEF 48 $ 105,3</t>
  </si>
  <si>
    <t>PUCOBRE-D</t>
  </si>
  <si>
    <t>PUCOBRE-C</t>
  </si>
  <si>
    <t>DIVIDENDO PROV US$ 0,8342440498</t>
  </si>
  <si>
    <t>DIVIDENDO PROV US$ 0,0206194783</t>
  </si>
  <si>
    <t>DIVIDENDO DEF $ 2164,366147312840</t>
  </si>
  <si>
    <t>DIVIDENDO PROV $ 4,2180850195</t>
  </si>
  <si>
    <t>DIVIDENDO PROV $ 4,267323761</t>
  </si>
  <si>
    <t>DIVIDENDO PROV $ 4,3042277316</t>
  </si>
  <si>
    <t>DIVIDENDO DEF $ 1,61385</t>
  </si>
  <si>
    <t>EMIS PAGO INF 0,213483 X 1 $ 79</t>
  </si>
  <si>
    <t>DIVIDENDO PROV $ 395,96212</t>
  </si>
  <si>
    <t>DIVIDENDO PROV $ 397,77143</t>
  </si>
  <si>
    <t>DIVIDENDO PROV $ 397,67882</t>
  </si>
  <si>
    <t>DIVIDENDO PROV US$ 0,01614219</t>
  </si>
  <si>
    <t>DIVIDENDO PROV 0 US$ 0,7</t>
  </si>
  <si>
    <t>DIVIDENDO PROV $ 491,219512</t>
  </si>
  <si>
    <t>DIVIDENDO PROV US$ 0,1</t>
  </si>
  <si>
    <t>DIVIDENDO PROV US$ 0,0964361069</t>
  </si>
  <si>
    <t>DIVIDENDO  US$ 0,48</t>
  </si>
  <si>
    <t>DIVIDENDO US$ 0,3943</t>
  </si>
  <si>
    <t>DIVIDENDO US$ 0,292376</t>
  </si>
  <si>
    <t>DIVIDENDO US$ 0,112855</t>
  </si>
  <si>
    <t>DIVIDENDO US$ 0,094432</t>
  </si>
  <si>
    <t>DIVIDENDO US$ 0,0917</t>
  </si>
  <si>
    <t>DIVIDENDO US$ 0,0821</t>
  </si>
  <si>
    <t>DIVIDENDO US$ 0,349414</t>
  </si>
  <si>
    <t>DIVIDENDO US$ 0,336847</t>
  </si>
  <si>
    <t>DIVIDENDO US$ 0,20493</t>
  </si>
  <si>
    <t>DIVIDENDO US$ 0,094894</t>
  </si>
  <si>
    <t>DIVIDENDO US$ 0,210027</t>
  </si>
  <si>
    <t>DIVIDENDO US$ 0,260434</t>
  </si>
  <si>
    <t>DIVIDENDO US$ 0,373751</t>
  </si>
  <si>
    <t>DIVIDENDO US$ 0,243364</t>
  </si>
  <si>
    <t>DIVIDENDO PROV $ 5515,1949</t>
  </si>
  <si>
    <t>DIVIDENDO US$ 0,177927</t>
  </si>
  <si>
    <t>DIVIDENDO US$ 0,175035</t>
  </si>
  <si>
    <t>DIVIDENDO US$ 0,082346</t>
  </si>
  <si>
    <t>DIVIDENDO DEF $ 4,5904396069</t>
  </si>
  <si>
    <t>CFIAMCOA-E</t>
  </si>
  <si>
    <t>DIVIDENDO PROV $ 11,34142</t>
  </si>
  <si>
    <t>DIVIDENDO DEF $ 4,5973020715</t>
  </si>
  <si>
    <t>CFIAMCOI-E</t>
  </si>
  <si>
    <t>DIVIDENDO PROV $ 11,3583747155</t>
  </si>
  <si>
    <t>DIVIDENDO DEF $ 4,5923785942</t>
  </si>
  <si>
    <t>CFIAMCOX-E</t>
  </si>
  <si>
    <t>DIVIDENDO PROV $ 11,3462098877</t>
  </si>
  <si>
    <t>DIVIDENDO PROV $ 0,54759946366699</t>
  </si>
  <si>
    <t>DIVIDENDO PROV $ 0,569124980378522</t>
  </si>
  <si>
    <t>DIVIDENDO PROV 0 US$ 0,325</t>
  </si>
  <si>
    <t>DIVIDENDO DEF $ 28,99</t>
  </si>
  <si>
    <t>DIVIDENDO ADIC $ 48,67</t>
  </si>
  <si>
    <t>DIVIDENDO PROV US$ 2</t>
  </si>
  <si>
    <t>DIVIDENDO DEF $ 195,02432</t>
  </si>
  <si>
    <t>DIVIDENDO PROV  $ 257,7178863</t>
  </si>
  <si>
    <t>DIVIDENDO  US$ 0,72</t>
  </si>
  <si>
    <t>DIVIDENDO US$ 0,805</t>
  </si>
  <si>
    <t>DIVIDENDO PROV $ 0,5704</t>
  </si>
  <si>
    <t>DIVIDENDO DEF $ 101,47</t>
  </si>
  <si>
    <t>DIVIDENDO $ 171,46404</t>
  </si>
  <si>
    <t>DIVIDENDO $ 0,034531311</t>
  </si>
  <si>
    <t>DIVIDENDO PROV 70 $ 55</t>
  </si>
  <si>
    <t>DIVIDENDO $ 0,12039</t>
  </si>
  <si>
    <t>DIVIDENDO DEF 270 $ 3,5</t>
  </si>
  <si>
    <t>DIVIDENDO US$ 0,986406</t>
  </si>
  <si>
    <t>DIVIDENDO US$ 0,047848</t>
  </si>
  <si>
    <t>DIVIDENDO US$ 0,641146</t>
  </si>
  <si>
    <t>DIVIDENDO US$ 1,228513</t>
  </si>
  <si>
    <t>DIVIDENDO US$ 0,467276</t>
  </si>
  <si>
    <t>DIVIDENDO US$ 0,690331</t>
  </si>
  <si>
    <t>DIVIDENDO US$ 0,27371</t>
  </si>
  <si>
    <t>DIVIDENDO US$ 0,303862</t>
  </si>
  <si>
    <t>DIVIDENDO US$ 0,414886</t>
  </si>
  <si>
    <t>DIVIDENDO US$ 0,362366</t>
  </si>
  <si>
    <t>DIVIDENDO US$ 0,188704</t>
  </si>
  <si>
    <t>DIVIDENDO US$ 0,630045</t>
  </si>
  <si>
    <t>DIVIDENDO US$ 0,680631</t>
  </si>
  <si>
    <t>DIVIDENDO US$ 0,401459</t>
  </si>
  <si>
    <t>DIVIDENDO US$ 0,211296</t>
  </si>
  <si>
    <t>DIVIDENDO US$ 0,367289</t>
  </si>
  <si>
    <t>DIVIDENDO US$ 0,329137</t>
  </si>
  <si>
    <t>DIVIDENDO US$ 0,618215</t>
  </si>
  <si>
    <t>DIVIDENDO US$ 0,6453</t>
  </si>
  <si>
    <t>DIVIDENDO US$ 0,370819</t>
  </si>
  <si>
    <t>DIVIDENDO US$ 0,399116</t>
  </si>
  <si>
    <t>DIVIDENDO US$ 0,279481</t>
  </si>
  <si>
    <t>DIVIDENDO US$ 0,41407</t>
  </si>
  <si>
    <t>DIVIDENDO US$ 0,438897</t>
  </si>
  <si>
    <t>DIVIDENDO US$ 0,606112</t>
  </si>
  <si>
    <t>DIVIDENDO US$ 0,308956</t>
  </si>
  <si>
    <t>DIVIDENDO US$ 0,234529</t>
  </si>
  <si>
    <t>DIVIDENDO US$ 0,529225</t>
  </si>
  <si>
    <t>DIVIDENDO US$ 0,273957</t>
  </si>
  <si>
    <t>DIVIDENDO US$ 0,376948</t>
  </si>
  <si>
    <t>DIVIDENDO US$ 0,464028</t>
  </si>
  <si>
    <t>DIVIDENDO PROV US$ 0,03673799</t>
  </si>
  <si>
    <t>DIVIDENDO US$ 0,191902</t>
  </si>
  <si>
    <t>DIVIDENDO US$ 0,780674</t>
  </si>
  <si>
    <t>DIVIDENDO US$ 0,395302</t>
  </si>
  <si>
    <t>DIVIDENDO US$ 0,497515</t>
  </si>
  <si>
    <t>DIVIDENDO US$ 0,120535</t>
  </si>
  <si>
    <t>DIVIDENDO US$ 0,311448</t>
  </si>
  <si>
    <t>DIVIDENDO US$ 0,159564</t>
  </si>
  <si>
    <t>DIVIDENDO US$ 0,248706</t>
  </si>
  <si>
    <t>DIVIDENDO US$ 0,238806</t>
  </si>
  <si>
    <t>DIVIDENDO US$ 0,146764</t>
  </si>
  <si>
    <t>DIVIDENDO US$ 0,700304</t>
  </si>
  <si>
    <t>DIVIDENDO US$ 0,798621</t>
  </si>
  <si>
    <t>DIVIDENDO PROV $ 0,0607551189884238</t>
  </si>
  <si>
    <t>DIVIDENDO PROV $ 7,8234200872462900</t>
  </si>
  <si>
    <t>DIVIDENDO DEF $ 130</t>
  </si>
  <si>
    <t>DIVIDENDO PROV US$ 0,0155547</t>
  </si>
  <si>
    <t>DIVIDENDO DEF $ 6,02042</t>
  </si>
  <si>
    <t>DIVIDENDO $ 0,258939091</t>
  </si>
  <si>
    <t>DIVIDENDO $ 1,180788987</t>
  </si>
  <si>
    <t>DIVIDENDO PROV $ 4,0240585</t>
  </si>
  <si>
    <t>DIVIDENDO PROV $ 0,87706716</t>
  </si>
  <si>
    <t>DIVIDENDO DEF $ 1050</t>
  </si>
  <si>
    <t>DIVIDENDO DEF $ 0,04484469</t>
  </si>
  <si>
    <t>DIVIDENDO PROV $ 114,282342657847</t>
  </si>
  <si>
    <t>DIVIDENDO PROV $ 107,104786591529</t>
  </si>
  <si>
    <t>DIVIDENDO $ 0,316793263</t>
  </si>
  <si>
    <t>DIVIDENDO $ 2,17977592</t>
  </si>
  <si>
    <t>DIVIDENDO PROV $ 1,09355094</t>
  </si>
  <si>
    <t>DIVIDENDO PROV $ 7,53912448</t>
  </si>
  <si>
    <t>DIVIDENDO DEF 22 $ 3,15781173967</t>
  </si>
  <si>
    <t>DIVIDENDO DEF $ 3,14655951692</t>
  </si>
  <si>
    <t>DIVIDENDO PROV US$ 0,0147334277</t>
  </si>
  <si>
    <t>DIVIDENDO PROV US$ 0,0144055574</t>
  </si>
  <si>
    <t>DIVIDENDO DEF $ 76,85</t>
  </si>
  <si>
    <t>DIVIDENDO PROV US$ 0,012560904</t>
  </si>
  <si>
    <t>EMIS PAGO 0,20369597066 X 1 $ 82</t>
  </si>
  <si>
    <t>DIVIDENDO DEF 8 $ 1,98</t>
  </si>
  <si>
    <t>DIVIDENDO ADIC 9 $ 0,66</t>
  </si>
  <si>
    <t>DIVIDENDO US$ 0,086349</t>
  </si>
  <si>
    <t>DIVIDENDO US$ 0,10415</t>
  </si>
  <si>
    <t>DIVIDENDO US$ 0,087</t>
  </si>
  <si>
    <t>DIVIDENDO US$ 0,341282</t>
  </si>
  <si>
    <t>DIVIDENDO US$ 0,330294</t>
  </si>
  <si>
    <t>DIVIDENDO US$ 0,19928</t>
  </si>
  <si>
    <t>DIVIDENDO US$ 0,094824</t>
  </si>
  <si>
    <t>DIVIDENDO US$ 0,238982</t>
  </si>
  <si>
    <t>DIVIDENDO US$ 0,199987</t>
  </si>
  <si>
    <t>DIVIDENDO US$ 0,340337</t>
  </si>
  <si>
    <t>DIVIDENDO US$ 0,235056</t>
  </si>
  <si>
    <t>DIVIDENDO US$ 0,159318</t>
  </si>
  <si>
    <t>DIVIDENDO US$ 0,162958</t>
  </si>
  <si>
    <t>DIVIDENDO US$ 0,075112</t>
  </si>
  <si>
    <t>DIVIDENDO PROV $ 5235,0924</t>
  </si>
  <si>
    <t>DIVIDENDO PROV $ 0,5441475533477030</t>
  </si>
  <si>
    <t>DIVIDENDO PROV $ 0,5663479966936310</t>
  </si>
  <si>
    <t>DIVIDENDO PROV $ 588,916599170152</t>
  </si>
  <si>
    <t>DIVIDENDO INF US$ 2,31946768479021</t>
  </si>
  <si>
    <t>DIVIDENDO PROV $ 9,63588357175673</t>
  </si>
  <si>
    <t>DIVIDENDO PROV $ 9,69124502932249</t>
  </si>
  <si>
    <t>DIVIDENDO INF US$ 0,07209165431794</t>
  </si>
  <si>
    <t>DIVIDENDO PROV $ 0,5264</t>
  </si>
  <si>
    <t>DIVIDENDO PROV $ 101,47</t>
  </si>
  <si>
    <t>DIVIDENDO PROV $ 6,63380850331794</t>
  </si>
  <si>
    <t>DIVIDENDO PROV $ 0,0262705453947507</t>
  </si>
  <si>
    <t>DIVIDENDO PROV $ 59,7390300472386</t>
  </si>
  <si>
    <t>DIVIDENDO PROV $ 89,2446378474907</t>
  </si>
  <si>
    <t>DIVIDENDO PROV US$ 0,02580634</t>
  </si>
  <si>
    <t>DIVIDENDO PROV US$ 0,02648879</t>
  </si>
  <si>
    <t>DIVIDENDO PROV $ 280</t>
  </si>
  <si>
    <t>DIVIDENDO US$ 0,6896</t>
  </si>
  <si>
    <t>DIVIDENDO PROV 114 $ 10</t>
  </si>
  <si>
    <t>DIVIDENDO PROV US$ 0,004450446</t>
  </si>
  <si>
    <t>CFIPE17A-E</t>
  </si>
  <si>
    <t>DIVIDENDO PROV US$ 0,0442463127</t>
  </si>
  <si>
    <t>DIVIDENDO PROV US$ 0,0066162064</t>
  </si>
  <si>
    <t>CFICPE11-E</t>
  </si>
  <si>
    <t>DIVIDENDO PROV $ 1844,876800044</t>
  </si>
  <si>
    <t>DIVIDENDO US$ 0,02822971</t>
  </si>
  <si>
    <t>DIVIDENDO PROV US$ 0,0130612598538189</t>
  </si>
  <si>
    <t>DIVIDENDO US$ 0,021308</t>
  </si>
  <si>
    <t>DIVIDENDO US$ 0,086192</t>
  </si>
  <si>
    <t>DIVIDENDO US$ 0,100135</t>
  </si>
  <si>
    <t>DIVIDENDO US$ 0,0751</t>
  </si>
  <si>
    <t>DIVIDENDO US$ 0,0868</t>
  </si>
  <si>
    <t>DIVIDENDO US$ 0,36628</t>
  </si>
  <si>
    <t>DIVIDENDO US$ 0,321358</t>
  </si>
  <si>
    <t>DIVIDENDO US$ 0,21142</t>
  </si>
  <si>
    <t>DIVIDENDO US$ 0,090116</t>
  </si>
  <si>
    <t>DIVIDENDO US$ 0,209759</t>
  </si>
  <si>
    <t>DIVIDENDO US$ 0,254551</t>
  </si>
  <si>
    <t>DIVIDENDO US$ 0,309794</t>
  </si>
  <si>
    <t>DIVIDENDO US$ 0,24183</t>
  </si>
  <si>
    <t>DIVIDENDO US$ 0,165997</t>
  </si>
  <si>
    <t>DIVIDENDO US$ 0,167741</t>
  </si>
  <si>
    <t>DIVIDENDO US$ 0,072604</t>
  </si>
  <si>
    <t>DIVIDENDO PROV US$ 0,03445343</t>
  </si>
  <si>
    <t>DIVIDENDO PROV $ 4567,2601</t>
  </si>
  <si>
    <t>DIVIDENDO PROV EURO 1,9340357958</t>
  </si>
  <si>
    <t>DIVIDENDO PROV $ 0,5615686936255570</t>
  </si>
  <si>
    <t>DIVIDENDO PROV $ 0,5928045653306130</t>
  </si>
  <si>
    <t>DIVIDENDO DEF 0 $ 135,850391</t>
  </si>
  <si>
    <t>CFIIMTPB-E</t>
  </si>
  <si>
    <t>DIVIDENDO PROV 0 $ 199,772235</t>
  </si>
  <si>
    <t>CFIIMTPA-E</t>
  </si>
  <si>
    <t>DIVIDENDO PROV US$ 1,2013114316</t>
  </si>
  <si>
    <t>DIVIDENDO PROV US$ 0,0157650521</t>
  </si>
  <si>
    <t>DIVIDENDO PROV $ 3,765186</t>
  </si>
  <si>
    <t>CFINRDB-E</t>
  </si>
  <si>
    <t>DIVIDENDO PROV $ 3,781332</t>
  </si>
  <si>
    <t>CFINRDA-E</t>
  </si>
  <si>
    <t>DIVIDENDO US$ 0,008024404</t>
  </si>
  <si>
    <t>DIVIDENDO PROV US$ 0,0233968186</t>
  </si>
  <si>
    <t>DIVIDENDO PROV US$ 0,0239141854</t>
  </si>
  <si>
    <t>DIVIDENDO PROV $ 7,26975436220476</t>
  </si>
  <si>
    <t>DIVIDENDO PROV $ 74,7598165202</t>
  </si>
  <si>
    <t>DIVIDENDO PROV US$ 0,153486</t>
  </si>
  <si>
    <t>DIVIDENDO PROV $ 867,06626</t>
  </si>
  <si>
    <t>DIVIDENDO $ 0,67781828</t>
  </si>
  <si>
    <t>DIVIDENDO PROV 29 $ 21,0353</t>
  </si>
  <si>
    <t>DIVIDENDO $ 0,126729355</t>
  </si>
  <si>
    <t>DIVIDENDO PROV $ 0,0344642441235454</t>
  </si>
  <si>
    <t>DIVIDENDO PROV $ 7,3476361985509600</t>
  </si>
  <si>
    <t>DIVIDENDO $ 1,023397849</t>
  </si>
  <si>
    <t>DIVIDENDO  $ 1,2435027</t>
  </si>
  <si>
    <t>DIVIDENDO $ 1,08215153</t>
  </si>
  <si>
    <t>DIVIDENDO $ 1,19897588</t>
  </si>
  <si>
    <t>DIVIDENDO PROV 78 $ 15</t>
  </si>
  <si>
    <t>DIVIDENDO PROV 34 $ 11,180506794</t>
  </si>
  <si>
    <t>DIVIDENDO PROV 63 $ 4,9361443979</t>
  </si>
  <si>
    <t>DIVIDENDO PROV 4 $ 0,756423847619666</t>
  </si>
  <si>
    <t>DIVIDENDO P. 96 US$  0,00100225969477772</t>
  </si>
  <si>
    <t>DIVIDENDO PROV $ 91,3286960449618</t>
  </si>
  <si>
    <t>DIVIDENDO PROV $ 106,908185562806</t>
  </si>
  <si>
    <t>DIVIDENDO $ 0,191578964</t>
  </si>
  <si>
    <t>DIVIDENDO $ 0,4159032</t>
  </si>
  <si>
    <t>DIVIDENDO PROV 18 $ 100</t>
  </si>
  <si>
    <t>DIVIDENDO PROV 204 $ 23,65</t>
  </si>
  <si>
    <t>DIVIDENDO PROV 204 $ 21,5</t>
  </si>
  <si>
    <t>DIVIDENDO US$ 0,1575</t>
  </si>
  <si>
    <t>DIVIDENDO $ 0,42654926283842</t>
  </si>
  <si>
    <t>DIVIDENDO $ 1,47702495</t>
  </si>
  <si>
    <t>DIVIDENDO PROV 65 $ 6,8614</t>
  </si>
  <si>
    <t>DIVIDENDO PROV 88 $ 31,72</t>
  </si>
  <si>
    <t>DIVIDENDO PROV 251 $ 74</t>
  </si>
  <si>
    <t>DIVIDENDO PROV 217 $ 50</t>
  </si>
  <si>
    <t>DIVIDENDO PROV $ 1520,590719</t>
  </si>
  <si>
    <t>DIVIDENDO PROV $ 1522,504738</t>
  </si>
  <si>
    <t>DIVIDENDO PROV $ 0,163391</t>
  </si>
  <si>
    <t>CFICCPRS-E</t>
  </si>
  <si>
    <t>DIVIDENDO PROV 33 $ 4,22</t>
  </si>
  <si>
    <t>DIVIDENDO PROV 0 US$ 0,84</t>
  </si>
  <si>
    <t>DIVIDENDO PROV 90 $ 5</t>
  </si>
  <si>
    <t>DIVIDENDO PROV 92 $ 19</t>
  </si>
  <si>
    <t>DIVIDENDO PROV US$ 0,00610947</t>
  </si>
  <si>
    <t>DIVIDENDO PROV US$ 0,01179967</t>
  </si>
  <si>
    <t>DIVIDENDO PROV 311 $ 30</t>
  </si>
  <si>
    <t>DIVIDENDO PROV 339 $ 110</t>
  </si>
  <si>
    <t>DIVIDENDO PROV $ 4398,710884</t>
  </si>
  <si>
    <t>DIVIDENDO PROV $ 153,975517</t>
  </si>
  <si>
    <t>DIVIDENDO PROV $ 223,999358091</t>
  </si>
  <si>
    <t>DIVIDENDO PROV $ 517,1133</t>
  </si>
  <si>
    <t>DIVIDENDO PROV $ 514,8231</t>
  </si>
  <si>
    <t>DIVIDENDO PROV $ 21309,163002</t>
  </si>
  <si>
    <t>CFICCRI</t>
  </si>
  <si>
    <t>DIVIDENDO PROV 0 $ 4551,9198</t>
  </si>
  <si>
    <t>DIVIDENDO PROV $ 0,535553098959936</t>
  </si>
  <si>
    <t>DIVIDENDO PROV $ 0,555120704484447</t>
  </si>
  <si>
    <t>EMIS PAGO 0,99153329 X 1 $ 48</t>
  </si>
  <si>
    <t>DIVIDENDO US$ 0,325</t>
  </si>
  <si>
    <t>DIVIDENDO PROV 0 $ 0,5394</t>
  </si>
  <si>
    <t>DIVIDENDO PROV $ 475</t>
  </si>
  <si>
    <t>DIVIDENDO $ 0,217207374</t>
  </si>
  <si>
    <t>DIVIDENDO $ 0,7655762</t>
  </si>
  <si>
    <t>DIVIDENDO PROV 254 $ 70</t>
  </si>
  <si>
    <t>DIVIDENDO PROV 125 $ 10</t>
  </si>
  <si>
    <t>DIVIDENDO US$ 0,018095</t>
  </si>
  <si>
    <t>DIVIDENDO US$ 0,050391</t>
  </si>
  <si>
    <t>DIVIDENDO US$ 0,030862</t>
  </si>
  <si>
    <t>DIVIDENDO PROV 0 $ 640,188119</t>
  </si>
  <si>
    <t>DIVIDENDO US$ 0,027</t>
  </si>
  <si>
    <t>DIVIDENDO US$ 0,025</t>
  </si>
  <si>
    <t>DIVIDENDO US$ 0,0911</t>
  </si>
  <si>
    <t>DIVIDENDO US$ 0,0836</t>
  </si>
  <si>
    <t>DIVIDENDO US$ 0,015</t>
  </si>
  <si>
    <t>DIVIDENDO PROV 0 US$ 0,2</t>
  </si>
  <si>
    <t>DIVIDENDO  US$ 0,63</t>
  </si>
  <si>
    <t>DIVIDENDO $ 0,034508206</t>
  </si>
  <si>
    <t>DIVIDENDO US$ 0,72</t>
  </si>
  <si>
    <t>DIVIDENDO DEF 0 $ 2730,396502</t>
  </si>
  <si>
    <t>DIVIDENDO PROV $ 377,790093124976</t>
  </si>
  <si>
    <t>DIVIDENDO INF 0 $ 0,043552</t>
  </si>
  <si>
    <t>CFMINDICE</t>
  </si>
  <si>
    <t>DIVIDENDO $ 168,98696</t>
  </si>
  <si>
    <t>DIVIDENDO PROV US$ 0,008717813</t>
  </si>
  <si>
    <t>DIVIDENDO PROV 0 $ 0,11199094</t>
  </si>
  <si>
    <t>DIVIDENDO PROV $ 2,74016834053796</t>
  </si>
  <si>
    <t>DIVIDENDO DEF 269 $ 3,5</t>
  </si>
  <si>
    <t>DIVIDENDO US$ 0,665</t>
  </si>
  <si>
    <t>DIVIDENDO US$ 0,155548</t>
  </si>
  <si>
    <t>DIVIDENDO US$ 0,094086</t>
  </si>
  <si>
    <t>DIVIDENDO US$ 0,091755</t>
  </si>
  <si>
    <t>DIVIDENDO US$ 0,469925</t>
  </si>
  <si>
    <t>DIVIDENDO US$ 0,652461</t>
  </si>
  <si>
    <t>DIVIDENDO US$ 0,500709</t>
  </si>
  <si>
    <t>DIVIDENDO US$ 0,663757</t>
  </si>
  <si>
    <t>DIVIDENDO US$ 0,55956</t>
  </si>
  <si>
    <t>DIVIDENDO US$ 0,254133</t>
  </si>
  <si>
    <t>DIVIDENDO US$ 0,360762</t>
  </si>
  <si>
    <t>DIVIDENDO US$ 0,275817</t>
  </si>
  <si>
    <t>DIVIDENDO US$ 0,058765</t>
  </si>
  <si>
    <t>DIVIDENDO US$ 0,30677</t>
  </si>
  <si>
    <t>DIVIDENDO US$ 0,356699</t>
  </si>
  <si>
    <t>DIVIDENDO US$ 0,634921</t>
  </si>
  <si>
    <t>DIVIDENDO US$ 0,642412</t>
  </si>
  <si>
    <t>DIVIDENDO US$ 0,40835</t>
  </si>
  <si>
    <t>DIVIDENDO US$ 0,5793</t>
  </si>
  <si>
    <t>DIVIDENDO US$ 0,814103</t>
  </si>
  <si>
    <t>DIVIDENDO US$ 0,397431</t>
  </si>
  <si>
    <t>DIVIDENDO US$ 0,224053</t>
  </si>
  <si>
    <t>DIVIDENDO US$ 0,919935</t>
  </si>
  <si>
    <t>DIVIDENDO US$ 0,891811</t>
  </si>
  <si>
    <t>DIVIDENDO PROV 0 US$ 0,18</t>
  </si>
  <si>
    <t>DIVIDENDO PROV 104 $ 68</t>
  </si>
  <si>
    <t>DIVIDENDO PROV 2 $ 1,823875845</t>
  </si>
  <si>
    <t>DIVIDENDO PROV 0 US$ 0,0209649</t>
  </si>
  <si>
    <t>DIVIDENDO PROV 0 US$ 4,5188617289</t>
  </si>
  <si>
    <t>DIVIDENDO PROV $ 6,87246632807463</t>
  </si>
  <si>
    <t>DIVIDENDO PROV $ 0,0353691143633895</t>
  </si>
  <si>
    <t>DIVIDENDO PROV 0 US$ 0,0122362329</t>
  </si>
  <si>
    <t>DIVIDENDO PROV US$ 0,02077713</t>
  </si>
  <si>
    <t>DIVIDENDO PROV 6 $ 3,132278</t>
  </si>
  <si>
    <t>DIVIDENDO US$ 1,490399</t>
  </si>
  <si>
    <t>DIVIDENDO US$ 0,399411</t>
  </si>
  <si>
    <t>DIVIDENDO US$ 0,640702</t>
  </si>
  <si>
    <t>DIVIDENDO US$ 0,661145</t>
  </si>
  <si>
    <t>DIVIDENDO US$ 1,018906</t>
  </si>
  <si>
    <t>DIVIDENDO US$ 0,169097</t>
  </si>
  <si>
    <t>DIVIDENDO S$ 1,027751</t>
  </si>
  <si>
    <t>DIVIDENDO US$ 0,630006</t>
  </si>
  <si>
    <t>DIVIDENDO US$ 0,117381</t>
  </si>
  <si>
    <t>DIVIDENDO US$ 0,754654</t>
  </si>
  <si>
    <t>DIVIDENDO US$ 0,845684</t>
  </si>
  <si>
    <t>DIVIDENDO US$ 0,545712</t>
  </si>
  <si>
    <t>DIVIDENDO US$ 0,517714</t>
  </si>
  <si>
    <t>DIVIDENDO US$ 0,528</t>
  </si>
  <si>
    <t>DIVIDENDO US$ 0,669363</t>
  </si>
  <si>
    <t>DIVIDENDO US$ 1,233794</t>
  </si>
  <si>
    <t>DIVIDENDO US$ 0,905496</t>
  </si>
  <si>
    <t>DIVIDENDO US$ 0,696547</t>
  </si>
  <si>
    <t>DIVIDENDO US$ 0,049206</t>
  </si>
  <si>
    <t>DIVIDENDO US$ 0,742566</t>
  </si>
  <si>
    <t>DIVIDENDO US$ 0,697195</t>
  </si>
  <si>
    <t>DIVIDENDO US$ 0,029861</t>
  </si>
  <si>
    <t>DIVIDENDO US$ 0,341798</t>
  </si>
  <si>
    <t>DIVIDENDO US$ 0,746444</t>
  </si>
  <si>
    <t>DIVIDENDO US$ 1,22838</t>
  </si>
  <si>
    <t>DIVIDENDO US$ 0,429286</t>
  </si>
  <si>
    <t>DIVIDENDO US$ 0,902826</t>
  </si>
  <si>
    <t>DIVIDENDO US$ 0,025107</t>
  </si>
  <si>
    <t>DIVIDENDO US$ 0,084429</t>
  </si>
  <si>
    <t>DIVIDENDO US$ 0,706795</t>
  </si>
  <si>
    <t>DIVIDENDO US$ 0,55894</t>
  </si>
  <si>
    <t>DIVIDENDO US$ 0,368724</t>
  </si>
  <si>
    <t>DIVIDENDO US$ 0,50865</t>
  </si>
  <si>
    <t>DIVIDENDO US$ 0,094904</t>
  </si>
  <si>
    <t>DIVIDENDO US$ 0,180025</t>
  </si>
  <si>
    <t>DIVIDENDO US$ 0,580468</t>
  </si>
  <si>
    <t>DIVIDENDO US$ 0,365159</t>
  </si>
  <si>
    <t>DIVIDENDO US$ 2,176242</t>
  </si>
  <si>
    <t>DIVIDENDO US$ 0,370036</t>
  </si>
  <si>
    <t>DIVIDENDO US$ 0,191489</t>
  </si>
  <si>
    <t>DIVIDENDO US$ 0,6171</t>
  </si>
  <si>
    <t>DIVIDENDO US$ 0,0254</t>
  </si>
  <si>
    <t>DIVIDENDO US$ 0,526334</t>
  </si>
  <si>
    <t>DIVIDENDO US$ 1,272677</t>
  </si>
  <si>
    <t>DIVIDENDO US$ 0,625663</t>
  </si>
  <si>
    <t>DIVIDENDO US$ 0,600162</t>
  </si>
  <si>
    <t>DIVIDENDO US$ 0,366987</t>
  </si>
  <si>
    <t>DIVIDENDO US$ 0,201195</t>
  </si>
  <si>
    <t>DIVIDENDO US$ 0,556609</t>
  </si>
  <si>
    <t>DIVIDENDO US$ 0,596688</t>
  </si>
  <si>
    <t>DIVIDENDO US$ 0,344798</t>
  </si>
  <si>
    <t>DIVIDENDO US$ 0,409657</t>
  </si>
  <si>
    <t>DIVIDENDO US$ 0,269092</t>
  </si>
  <si>
    <t>DIVIDENDO US$ 0,870277</t>
  </si>
  <si>
    <t>DIVIDENDO US$ 0,312866</t>
  </si>
  <si>
    <t>DIVIDENDO PROV $ 437,944988</t>
  </si>
  <si>
    <t>DIVIDENDO US$ 0,253</t>
  </si>
  <si>
    <t>DIVIDENDO US$ 0,011</t>
  </si>
  <si>
    <t>DIVIDENDO US$ 1,465</t>
  </si>
  <si>
    <t>DIVIDENDO US$ 2,382</t>
  </si>
  <si>
    <t>DIVIDENDO US$ 0,767</t>
  </si>
  <si>
    <t>DIVIDENDO US$ 1,396</t>
  </si>
  <si>
    <t>DIVIDENDO US$ 1,091</t>
  </si>
  <si>
    <t>DIVIDENDO US$ 0,456</t>
  </si>
  <si>
    <t>DIVIDENDO US$ 1,428</t>
  </si>
  <si>
    <t>DIVIDENDO US$ 0,913</t>
  </si>
  <si>
    <t>DIVIDENDO US$ 0,972</t>
  </si>
  <si>
    <t>DIVIDENDO US$ 0,152</t>
  </si>
  <si>
    <t>DIVIDENDO US$ 0,683</t>
  </si>
  <si>
    <t>DIVIDENDO US$ 1,063</t>
  </si>
  <si>
    <t>DIVIDENDO US$ 0,524</t>
  </si>
  <si>
    <t>DIVIDENDO US$ 0,176</t>
  </si>
  <si>
    <t>DIVIDENDO US$ 0,75</t>
  </si>
  <si>
    <t>DIVIDENDO US$ 0,11</t>
  </si>
  <si>
    <t>DIVIDENDO US$ 0,556</t>
  </si>
  <si>
    <t>DIVIDENDO PROV $ 131,722224173663</t>
  </si>
  <si>
    <t>DIVIDENDO PROV 0 $ 360,603261517807</t>
  </si>
  <si>
    <t>DIVIDENDO PROV $ 2498,113325</t>
  </si>
  <si>
    <t>DIVIDENDO PROV $ 2501,257784</t>
  </si>
  <si>
    <t>DIVIDENDO PROV 140 $ 15</t>
  </si>
  <si>
    <t>DIVIDENDO PROV 37 US$ 0,000579</t>
  </si>
  <si>
    <t>DIVIDENDO PROV 26 US$ 0,000032423</t>
  </si>
  <si>
    <t>DIVIDENDO PROV $ 0,54217</t>
  </si>
  <si>
    <t>DIVIDENDO PROV $ 65,27792921383790</t>
  </si>
  <si>
    <t>DIVIDENDO PROV 0 $ 2700</t>
  </si>
  <si>
    <t>DIVIDENDO PROV $ 73,33197871872370</t>
  </si>
  <si>
    <t>DIVIDENDO INF 0 $ 0,664723</t>
  </si>
  <si>
    <t>DIVIDENDO INF 0 $ 0,005899</t>
  </si>
  <si>
    <t>DIVIDENDO $ 2,29114558</t>
  </si>
  <si>
    <t>DIVIDENDO DEF 34 US$ 0,,099326</t>
  </si>
  <si>
    <t>DIVIDENDO INF 0 $ 0,428143</t>
  </si>
  <si>
    <t>DIVIDENDO INF 0 $ 0,061386</t>
  </si>
  <si>
    <t>DIVIDENDO $ 57,9964</t>
  </si>
  <si>
    <t>EXCFMEASCC</t>
  </si>
  <si>
    <t>DIVIDENDO $ 1,42605507</t>
  </si>
  <si>
    <t>DIVIDENDO $ 0,04974086</t>
  </si>
  <si>
    <t>DIVIDENDO PROV $ 165</t>
  </si>
  <si>
    <t>DIVIDENDO PROV US$ 0,002734</t>
  </si>
  <si>
    <t>DIVIDENDO PROV 49 US$ 0,00332</t>
  </si>
  <si>
    <t>DIVIDENDO PROV 10 US$ 0,000011151</t>
  </si>
  <si>
    <t>DIVIDENDO PROV 31 US$ 0,000032378</t>
  </si>
  <si>
    <t>DIVIDENDO INF 0 $ 0,050637</t>
  </si>
  <si>
    <t>DIVIDENDO DEF US$ 2,66742164340672</t>
  </si>
  <si>
    <t>DIVIDENDO PROV 0 $ 0,0793812</t>
  </si>
  <si>
    <t>DIVIDENDO PROV 50 US$ 0,006399</t>
  </si>
  <si>
    <t>DIVIDENDO INF 0 $ 0,024316</t>
  </si>
  <si>
    <t>DIVIDENDO INF 0 $ 902,992427</t>
  </si>
  <si>
    <t>LIRQUEN</t>
  </si>
  <si>
    <t>DIVIDENDO PROV 11 US$ 0,000844301</t>
  </si>
  <si>
    <t>DIVIDENDO PROV 85 US$ 0,003238</t>
  </si>
  <si>
    <t>DIVIDENDO PROV 43 US$ 0,00454</t>
  </si>
  <si>
    <t>DIVIDENDO PROV 11 US$ 0,000767547</t>
  </si>
  <si>
    <t>DIVIDENDO PROV US$ 0,37</t>
  </si>
  <si>
    <t>DIVIDENDO PROV 40 US$ 0,00362484</t>
  </si>
  <si>
    <t>DIVIDENDO PROV 64 $ 15</t>
  </si>
  <si>
    <t>DIVIDENDO PROV 65 $ 0,5</t>
  </si>
  <si>
    <t>DIVIDENDO PROV 40 US$ 0.003295309</t>
  </si>
  <si>
    <t>DIVIDENDO US$ 0,89</t>
  </si>
  <si>
    <t>DIVIDENDO PROV 0 $ 8633,220526</t>
  </si>
  <si>
    <t>DIVIDENDO INF 0 $ 0,205572</t>
  </si>
  <si>
    <t>DIVIDENDO INF 0 $ 0,796437</t>
  </si>
  <si>
    <t>DIVIDENDO $ 798,15625</t>
  </si>
  <si>
    <t>DIVIDENDO $ 0,774251</t>
  </si>
  <si>
    <t>DIVIDENDO $ 1,7004185</t>
  </si>
  <si>
    <t>DIVIDENDO PROV 60 US$ 0,42879</t>
  </si>
  <si>
    <t>DIVIDENDO PROV 60 US $ 0,42879</t>
  </si>
  <si>
    <t>DIVIDENDO PROV 128 $ 100</t>
  </si>
  <si>
    <t>DIVIDENDO US$ 1,175</t>
  </si>
  <si>
    <t>DIVIDENDO PROV 0 $ 57,0765</t>
  </si>
  <si>
    <t>DIVIDENDO US$ 1,15</t>
  </si>
  <si>
    <t>DIVIDENDO US$ 0,50108</t>
  </si>
  <si>
    <t>DIVIDENDO US$ 0,091098</t>
  </si>
  <si>
    <t>DIVIDENDO US$ 0,078527</t>
  </si>
  <si>
    <t>DIVIDENDO US$ 0,0852</t>
  </si>
  <si>
    <t>DIVIDENDO US$ 0,0745</t>
  </si>
  <si>
    <t>DIVIDENDO US$ 0,372268</t>
  </si>
  <si>
    <t>DIVIDENDO US$ 0,322285</t>
  </si>
  <si>
    <t>DIVIDENDO PROV 0 $ 0,5881</t>
  </si>
  <si>
    <t>DIVIDENDO PROV $ 5619,5083</t>
  </si>
  <si>
    <t>DIVIDENDO PROV $ 187</t>
  </si>
  <si>
    <t>DIVIDENDO PROV 110 $ 45</t>
  </si>
  <si>
    <t>DIVIDENDO PROV  $ 0,533551649609144</t>
  </si>
  <si>
    <t>DIVIDENDO PROV $ 0,554923298772041</t>
  </si>
  <si>
    <t>DIVIDENDO US$ 0,195</t>
  </si>
  <si>
    <t>DIVIDENDO PROV $ 112</t>
  </si>
  <si>
    <t>DIVIDENDO US$ 1,42</t>
  </si>
  <si>
    <t>DIVIDENDO US$ 0,2725</t>
  </si>
  <si>
    <t>DIVIDENDO PROV US$ 0,1161</t>
  </si>
  <si>
    <t>DIVIDENDO PROV $ 100,47</t>
  </si>
  <si>
    <t>DIVIDENDO US$ 0,83</t>
  </si>
  <si>
    <t>DIVIDENDO PROV 102 US$  0,114203252</t>
  </si>
  <si>
    <t>DIVIDENDO INF 0 $ 0,297664</t>
  </si>
  <si>
    <t>DIVIDENDO INF 0 $ 0,685544</t>
  </si>
  <si>
    <t>DIVIDENDO PROV EURO 1,279995904</t>
  </si>
  <si>
    <t>DIVIDENDO $ 0,872546</t>
  </si>
  <si>
    <t>DIVIDENDO  $ 1,19369212</t>
  </si>
  <si>
    <t>DIVIDENDO PROV US$ 0,028987847</t>
  </si>
  <si>
    <t>DIVIDENDO PROV 41 $ 26</t>
  </si>
  <si>
    <t>DIVIDENDO DEF  US$ 0,0065484</t>
  </si>
  <si>
    <t>DIVIDENDO PROV 24 $ 150000</t>
  </si>
  <si>
    <t>DIVIDENDO INF 0 $ 0,011145</t>
  </si>
  <si>
    <t>DIVIDENDO PROV $ 0,0342497872800287</t>
  </si>
  <si>
    <t>DIVIDENDO PROV 0 $ 7,585497872</t>
  </si>
  <si>
    <t>DIVIDENDO PROV 113 $ 6</t>
  </si>
  <si>
    <t>DIVIDENDO PROV US$ 0,0488553285</t>
  </si>
  <si>
    <t>DIVIDENDO INF 0 $ 0,031227</t>
  </si>
  <si>
    <t>DIVIDENDO INF 0 $ 0,033541</t>
  </si>
  <si>
    <t>DIVIDENDO $ 68,92162</t>
  </si>
  <si>
    <t>DIVIDENDO PROV $ 0,10318918</t>
  </si>
  <si>
    <t>DIVIDENDO DEF 56 $ 18,7634</t>
  </si>
  <si>
    <t>DIVIDENDO PROV 37 $ 14</t>
  </si>
  <si>
    <t>DIVIDENDO PROV $ 90,4460855679088</t>
  </si>
  <si>
    <t>DIVIDENDO PROV US$ 0,0263851717</t>
  </si>
  <si>
    <t>DIVIDENDO PROV $ 107,942816944</t>
  </si>
  <si>
    <t>DIVIDENDO INF 0 $ 0,021857</t>
  </si>
  <si>
    <t>DIVIDENDO PROV US$ 0,0168071348</t>
  </si>
  <si>
    <t>DIVIDENDO PROV 108 $ 3</t>
  </si>
  <si>
    <t>DIVIDENDO PROV 106 $ 9</t>
  </si>
  <si>
    <t>DIVIDENDO PROV 106 $ 4</t>
  </si>
  <si>
    <t>DIVIDENDO PROV 2 $ 7</t>
  </si>
  <si>
    <t>DIVIDENDO PROV 0 $ 135,125378</t>
  </si>
  <si>
    <t>DIVIDENDO PROV US$ 0,614481</t>
  </si>
  <si>
    <t>DIVIDENDO US$ 0,265</t>
  </si>
  <si>
    <t>DIVIDENDO PROV US$ 0,03894619</t>
  </si>
  <si>
    <t>DIVIDENDO INF 0 $ 0,789124</t>
  </si>
  <si>
    <t>DIVIDENDO PROV $ 2,06019305</t>
  </si>
  <si>
    <t>DIVIDENDO PROV US$ 1,199042</t>
  </si>
  <si>
    <t>CFISECDO-E</t>
  </si>
  <si>
    <t>DIVIDENDO PROV US$ 0,46003</t>
  </si>
  <si>
    <t>CFISECPR-E</t>
  </si>
  <si>
    <t>DIVIDENDO INF 0 $ 204</t>
  </si>
  <si>
    <t>CCT</t>
  </si>
  <si>
    <t>DIVIDENDO INF 0 $ 0,023688</t>
  </si>
  <si>
    <t>DIVIDENDO PROV 75 $ 2</t>
  </si>
  <si>
    <t>EMIS PAGO INF 0,19871728845 X 1 $ 30,55</t>
  </si>
  <si>
    <t>DIVIDENDO INF 0 $ 0,05046</t>
  </si>
  <si>
    <t>DIVIDENDO PROV $ 3,0307</t>
  </si>
  <si>
    <t>DIVIDENDO US$ 0,217685</t>
  </si>
  <si>
    <t>DIVIDENDO US$ 0,078435</t>
  </si>
  <si>
    <t>DIVIDENDO US$ 0,090102</t>
  </si>
  <si>
    <t>DIVIDENDO US$ 0,0921</t>
  </si>
  <si>
    <t>DIVIDENDO US$ 0,0704</t>
  </si>
  <si>
    <t>DIVIDENDO US$ 0,365597</t>
  </si>
  <si>
    <t>DIVIDENDO US$ 0,321147</t>
  </si>
  <si>
    <t>DIVIDENDO PROV $ 4915,873</t>
  </si>
  <si>
    <t>DIVIDENDO PROV $ 0,5392231190798400</t>
  </si>
  <si>
    <t>DIVIDENDO PROV $ 0,5593436026100180</t>
  </si>
  <si>
    <t>DIVIDENDO PROV $ 865,187512</t>
  </si>
  <si>
    <t>DIVIDENDO INF 0 $ 0,157466</t>
  </si>
  <si>
    <t>DIVIDENDO $ 0,65149449</t>
  </si>
  <si>
    <t>DIVIDENDO $ 0,4385059</t>
  </si>
  <si>
    <t>DIVIDENDO PROV US$ 0,0224839074</t>
  </si>
  <si>
    <t>DIVIDENDO DEF 48 $ 1,75</t>
  </si>
  <si>
    <t>DIVIDENDO ADIC 48 $ 2,6</t>
  </si>
  <si>
    <t>DIVIDENDO US$ 0,49</t>
  </si>
  <si>
    <t>DIVIDENDO PROV US$ 0,0185956781</t>
  </si>
  <si>
    <t>DIVIDENDO PROV US$ 0,302572075</t>
  </si>
  <si>
    <t>DIVIDENDO PROV $ 7,0867402299804700</t>
  </si>
  <si>
    <t>DIVIDENDO PROV US$ 0,106698</t>
  </si>
  <si>
    <t>DIVIDENDO PROV EURO 0,0183568579</t>
  </si>
  <si>
    <t>DIVIDENDO PROV US$ 0,1628657926</t>
  </si>
  <si>
    <t>DIVIDENDO PROV  US$ 0,19341</t>
  </si>
  <si>
    <t>DIVIDENDO PROV US$ 12,084024</t>
  </si>
  <si>
    <t>CFIIMTPGF</t>
  </si>
  <si>
    <t>DIVIDENDO DEF $ 7688,68156</t>
  </si>
  <si>
    <t>DIVIDENDO PROV $ 915,563082754756</t>
  </si>
  <si>
    <t>DIVIDENDO PROV EURO 5,4399825921</t>
  </si>
  <si>
    <t>DIVIDENDO PROV EURO 0,10381325170068</t>
  </si>
  <si>
    <t>DIVIDENDO PROV US$ 0,1371410810</t>
  </si>
  <si>
    <t>DIVIDENDO PROV US$ 0,16884058</t>
  </si>
  <si>
    <t>DIVIDENDO PROV EURO 0,16576442</t>
  </si>
  <si>
    <t>DIVIDENDO PROV US$ 0,2436743</t>
  </si>
  <si>
    <t>DIVIDENDO PROV $ 2031,900223325970</t>
  </si>
  <si>
    <t>DIVIDENDO PROV US$ 1,5691958299</t>
  </si>
  <si>
    <t>DIVIDENDO PROV US$ 0,0138428673</t>
  </si>
  <si>
    <t>DIVIDENDO PROV US$ 0,00182456480712418</t>
  </si>
  <si>
    <t>DIVIDENDO US$ 0,008942049</t>
  </si>
  <si>
    <t>DIVIDENDO INF 0 $ 0,272394</t>
  </si>
  <si>
    <t>DIVIDENDO INF 0 $ 0,005736</t>
  </si>
  <si>
    <t>DIVIDENDO PROV $ 6,6344830027759300</t>
  </si>
  <si>
    <t>DIVIDENDO PROV $ 0,045416402034121400</t>
  </si>
  <si>
    <t>DIVIDENDO $ 0,3718458</t>
  </si>
  <si>
    <t>DIVIDENDO PROV 77 $ 12,2</t>
  </si>
  <si>
    <t>DIVIDENDO PROV 203 $ 19</t>
  </si>
  <si>
    <t>DIVIDENDO PROV 203 $ 20,9</t>
  </si>
  <si>
    <t>DIVIDENDO INF 0 $ 0,020269</t>
  </si>
  <si>
    <t>DIVIDENDO PROV 87 $ 28,08</t>
  </si>
  <si>
    <t>DIVIDENDO PROV 3 $ 8</t>
  </si>
  <si>
    <t>DIVIDENDO PROV 250 $ 74</t>
  </si>
  <si>
    <t>DIVIDENDO PROV $ 83,0993389755889</t>
  </si>
  <si>
    <t>DIVIDENDO PROV $ 96,8226432387593</t>
  </si>
  <si>
    <t>DIVIDENDO INF 0 $ 0,04322</t>
  </si>
  <si>
    <t>DIVIDENDO INF 0 $ 0,039416</t>
  </si>
  <si>
    <t>DIVIDENDO INF 0 $ 0,084947</t>
  </si>
  <si>
    <t>DIVIDENDO PROV 216 $ 50</t>
  </si>
  <si>
    <t>DIVIDENDO PROV 17 $ 100</t>
  </si>
  <si>
    <t>DIVIDENDO DEF 46 $ 40</t>
  </si>
  <si>
    <t>CGEDISTRO</t>
  </si>
  <si>
    <t>DIVIDENDO PROV 92 $ 6</t>
  </si>
  <si>
    <t>DIVIDENDO PROV 89 $ 6</t>
  </si>
  <si>
    <t>DIVIDENDO PROV 91 $ 36</t>
  </si>
  <si>
    <t>DIVIDENDO US$ 0,47</t>
  </si>
  <si>
    <t>DIVIDENDO US$ 0,221</t>
  </si>
  <si>
    <t>DIVIDENDO US$ 0,047832</t>
  </si>
  <si>
    <t>DIVIDENDO US$ 0,084493</t>
  </si>
  <si>
    <t>DIVIDENDO US$ 0,072561</t>
  </si>
  <si>
    <t>DIVIDENDO US$ 0,0832</t>
  </si>
  <si>
    <t>DIVIDENDO US$ 0,0894</t>
  </si>
  <si>
    <t>DIVIDENDO US$ 0,36501</t>
  </si>
  <si>
    <t>DIVIDENDO US$ 0,322811</t>
  </si>
  <si>
    <t>DIVIDENDO PROV $ 658,54446</t>
  </si>
  <si>
    <t>DIVIDENDO PROV $ 5116,5446</t>
  </si>
  <si>
    <t>DIVIDENDO INF 0 $ 0,058415</t>
  </si>
  <si>
    <t>DIVIDENDO PROV US$ 0,014162</t>
  </si>
  <si>
    <t>DIVIDENDO ADIC 131 $ 16</t>
  </si>
  <si>
    <t>IACSA</t>
  </si>
  <si>
    <t>DIVIDENDO PROV 124 $ 10</t>
  </si>
  <si>
    <t>DIVIDENDO PROV $ 173913,589829</t>
  </si>
  <si>
    <t>CFINR7B-E</t>
  </si>
  <si>
    <t>DIVIDENDO PROV $ 35832,797829</t>
  </si>
  <si>
    <t>CFINR7A-E</t>
  </si>
  <si>
    <t>DIVIDENDO PROV $ 0,5261078149354940</t>
  </si>
  <si>
    <t>DIVIDENDO PROV $ 0,5487604630282590</t>
  </si>
  <si>
    <t>DIVIDENDO ADIC 10 $ 0,04560310336</t>
  </si>
  <si>
    <t>DIVIDENDO US$ 0,1327</t>
  </si>
  <si>
    <t>DIVIDENDO PROV US$ 0,0112070195</t>
  </si>
  <si>
    <t>DIVIDENDO PROV US$ 0,011436607</t>
  </si>
  <si>
    <t>DIVIDENDO PROV US$ 0,0069733793</t>
  </si>
  <si>
    <t>DIVIDENDO PROV US$ 0,0074946358</t>
  </si>
  <si>
    <t>DIVIDENDO PROV US$ 0,02539182</t>
  </si>
  <si>
    <t>DIVIDENDO PROV $ 2299,657978</t>
  </si>
  <si>
    <t>DIVIDENDO PROV $ 252,4033</t>
  </si>
  <si>
    <t>DIVIDENDO PROV $ 195,0243167</t>
  </si>
  <si>
    <t>DIVIDENDO US$ 0,605</t>
  </si>
  <si>
    <t>DD</t>
  </si>
  <si>
    <t>DIVIDENDO US$ 0,305431</t>
  </si>
  <si>
    <t>DIVIDENDO US$ 0,340753</t>
  </si>
  <si>
    <t>DIVIDENDO US$ 0,682368</t>
  </si>
  <si>
    <t>DIVIDENDO US$ 0,504401</t>
  </si>
  <si>
    <t>DIVIDENDO US$ 0,4548</t>
  </si>
  <si>
    <t>DIVIDENDO US$ 0,491898</t>
  </si>
  <si>
    <t>DIVIDENDO US$ 0,407027</t>
  </si>
  <si>
    <t>DIVIDENDO US$ 0,43127</t>
  </si>
  <si>
    <t>DIVIDENDO US$ 0,497643</t>
  </si>
  <si>
    <t>DIVIDENDO US$ 0,614713</t>
  </si>
  <si>
    <t>DIVIDENDO US$ 0,44101</t>
  </si>
  <si>
    <t>DIVIDENDO US$ 0,949596</t>
  </si>
  <si>
    <t>DIVIDENDO US$ 0,032388</t>
  </si>
  <si>
    <t>DIVIDENDO US$ 1,283922</t>
  </si>
  <si>
    <t>DIVIDENDO  US$ 0,536825</t>
  </si>
  <si>
    <t>DIVIDENDO US$ 0,655971</t>
  </si>
  <si>
    <t>DIVIDENDO US$ 0,845159</t>
  </si>
  <si>
    <t>DIVIDENDO US$ 0,259231</t>
  </si>
  <si>
    <t>DIVIDENDO US$ 0,266911</t>
  </si>
  <si>
    <t>DIVIDENDO US$ 0,360019</t>
  </si>
  <si>
    <t>DIVIDENDO US$ 0,348518</t>
  </si>
  <si>
    <t>DIVIDENDO US$ 0,196293</t>
  </si>
  <si>
    <t>DIVIDENDO US$ 0,602325</t>
  </si>
  <si>
    <t>DIVIDENDO US$ 0,662627</t>
  </si>
  <si>
    <t>DIVIDENDO US$ 0,364587</t>
  </si>
  <si>
    <t>DIVIDENDO PROV $ 99,47</t>
  </si>
  <si>
    <t>DIVIDENDO INF 0 $ 0,044824</t>
  </si>
  <si>
    <t>DIVIDENDO $ 0,1190463</t>
  </si>
  <si>
    <t>DIVIDENDO PROV 1 $ 6,832165983</t>
  </si>
  <si>
    <t>DIVIDENDO DEF 268 $ 3,5</t>
  </si>
  <si>
    <t>DIVIDENDO PROV 0 US$ 0,075</t>
  </si>
  <si>
    <t>DIVIDENDO INF 0 $ 0,019123</t>
  </si>
  <si>
    <t>DIVIDENDO PROV $ 0,0331929710276951</t>
  </si>
  <si>
    <t>DIVIDENDO PROV $ 7,11027688455499</t>
  </si>
  <si>
    <t>DIVIDENDO US$ 2,59481064517203</t>
  </si>
  <si>
    <t>DIVIDENDO PROV US$ 0,00741751138137631</t>
  </si>
  <si>
    <t>DIVIDENDO PROV 103 $ 102</t>
  </si>
  <si>
    <t>DIVIDENDO DEF 17 $ 4,50608</t>
  </si>
  <si>
    <t>DIVIDENDO INF 0 $ 0,317527</t>
  </si>
  <si>
    <t>DIVIDENDO PROV $ 0,9364708</t>
  </si>
  <si>
    <t>DIVIDENDO DEF US$ 0,0071426</t>
  </si>
  <si>
    <t>DIVIDENDO PROV $ 435,589183</t>
  </si>
  <si>
    <t>DIVIDENDO PROV US$ 3,9548692916</t>
  </si>
  <si>
    <t>DIVIDENDO INF 0 $ 0,046582</t>
  </si>
  <si>
    <t>DIVIDENDO PROV US$ 0,0072848969</t>
  </si>
  <si>
    <t>DIVIDENDO PROV 6 $ 7500</t>
  </si>
  <si>
    <t>DIVIDENDO INF 0 $ 1805,984853</t>
  </si>
  <si>
    <t>DIVIDENDO PROV 25 US$ 0,000041876</t>
  </si>
  <si>
    <t>DIVIDENDO PROV $ 120,161200872555</t>
  </si>
  <si>
    <t>DIVIDENDO PROV $ 332,86454909336</t>
  </si>
  <si>
    <t>DIVIDENDO $ 0,0560262</t>
  </si>
  <si>
    <t>DIVIDENDO PROV 139 $ 15</t>
  </si>
  <si>
    <t>DIVIDENDO PROV 9 US$ 0,000013428</t>
  </si>
  <si>
    <t>DIVIDENDO PROV 30 US$ 0,000037595</t>
  </si>
  <si>
    <t>DIVIDENDO PROV $ 110,515573017512</t>
  </si>
  <si>
    <t>DIVIDENDO PROV $ 111,480850108722</t>
  </si>
  <si>
    <t>DIVIDENDO INF 0 $ 0,037227</t>
  </si>
  <si>
    <t>DIVIDENDO $ 0,0564283</t>
  </si>
  <si>
    <t>DIVIDENDO PROV 49 US$ 0,00478</t>
  </si>
  <si>
    <t>DIVIDENDO US$ 0,94</t>
  </si>
  <si>
    <t>DIVIDENDO PROV 10 US$ 0,000981751</t>
  </si>
  <si>
    <t>DIVIDENDO PROV 10 US$ 0,000892501</t>
  </si>
  <si>
    <t>DIVIDENDO PROV 39 US$ 0,003581146</t>
  </si>
  <si>
    <t>DIVIDENDO PROV 39 US$ 0,003255587</t>
  </si>
  <si>
    <t>DIVIDENDO INF 0 $ 0,704731</t>
  </si>
  <si>
    <t>DIVIDENDO $ 1,4722477</t>
  </si>
  <si>
    <t>DIVIDENDO PROV $ 933,454</t>
  </si>
  <si>
    <t>DIVIDENDO PROV US$ 0,38432</t>
  </si>
  <si>
    <t>DIVIDENDO PROV 84 US$ 0,00314</t>
  </si>
  <si>
    <t>DIVIDENDO PROV 310 $ 27</t>
  </si>
  <si>
    <t>DIVIDENDO PROV 130 $ 26</t>
  </si>
  <si>
    <t>DIVIDENDO US$ 0,23664</t>
  </si>
  <si>
    <t>DIVIDENDO US$ 0,072044</t>
  </si>
  <si>
    <t>DIVIDENDO US$ 0,073666</t>
  </si>
  <si>
    <t>DIVIDENDO US$ 0,085</t>
  </si>
  <si>
    <t>DIVIDENDO US$ 0,0789</t>
  </si>
  <si>
    <t>DIVIDENDO US$ 0,370312</t>
  </si>
  <si>
    <t>DIVIDENDO US$ 0,320165</t>
  </si>
  <si>
    <t>DIVIDENDO PROV 109 $ 45</t>
  </si>
  <si>
    <t>DIVIDENDO PROV 0 US$ 0,029540586</t>
  </si>
  <si>
    <t>DIVIDENDO PROV $ 4985,854</t>
  </si>
  <si>
    <t>DIVIDENDO PROV US$ 0,0376682788</t>
  </si>
  <si>
    <t>DIVIDENDO PROV $ 0,5526787730564820</t>
  </si>
  <si>
    <t>DIVIDENDO PROV $ 0,5733046961719690</t>
  </si>
  <si>
    <t>DIVIDENDO PROV US$ 0,165</t>
  </si>
  <si>
    <t>DIVIDENDO INF 0 $ 0,081826</t>
  </si>
  <si>
    <t>DIVIDENDO PROV EURO 1,0778184954</t>
  </si>
  <si>
    <t>DIVIDENDO $ 0,2564951</t>
  </si>
  <si>
    <t>DIVIDENDO PROV US$ 0,0199219368</t>
  </si>
  <si>
    <t>DIVIDENDO PROV 21 $ 6,70111</t>
  </si>
  <si>
    <t>DIVIDENDO PROV 1 $ 1,14</t>
  </si>
  <si>
    <t>DIVIDENDO INF 0 $ 0,340315</t>
  </si>
  <si>
    <t>DIVIDENDO PROV $ 0,37203</t>
  </si>
  <si>
    <t>DIVIDENDO PROV $ 675,63</t>
  </si>
  <si>
    <t>DIVIDENDO ADIC $ 20,9</t>
  </si>
  <si>
    <t>DIVIDENDO ADIC $ 19</t>
  </si>
  <si>
    <t>DIVIDENDO PROV $ 4546,121703574680</t>
  </si>
  <si>
    <t>DIVIDENDO PROV $ 8,537857581750940</t>
  </si>
  <si>
    <t>DIVIDENDO PROV $ 0,0219384103407950</t>
  </si>
  <si>
    <t>DIVIDENDO PROV $ 69,510776536188</t>
  </si>
  <si>
    <t>DIVIDENDO PROV $ 80,6593371533013</t>
  </si>
  <si>
    <t>EMIS PAGO 0,1340048142 X 1 $ 220</t>
  </si>
  <si>
    <t>DIVIDENDO INF 0 $ 0,00694</t>
  </si>
  <si>
    <t>DIVIDENDO PROV 101 US$ 0,085284553</t>
  </si>
  <si>
    <t>DIVIDENDO INF 0 $ 0,01107</t>
  </si>
  <si>
    <t>DIVIDENDO EVEN 112 $ 5</t>
  </si>
  <si>
    <t>DIVIDENDO PROV $ 45,665143</t>
  </si>
  <si>
    <t>DIVIDENDO PROV $ 45,830428</t>
  </si>
  <si>
    <t>DIVIDENDO PROV US$ 0,25</t>
  </si>
  <si>
    <t>DIVIDENDO PROV $ 8819,243859</t>
  </si>
  <si>
    <t>DIVIDENDO INF 0 $ 0,022308</t>
  </si>
  <si>
    <t>DIVIDENDO PROV 74 $ 2</t>
  </si>
  <si>
    <t>DIVIDENDO PROV $ 947,394783</t>
  </si>
  <si>
    <t>CFINR1B-E</t>
  </si>
  <si>
    <t>DIVIDENDO PROV $ 273,474783</t>
  </si>
  <si>
    <t>CFINR1A-E</t>
  </si>
  <si>
    <t>DIVIDENDO US$ 0,217287</t>
  </si>
  <si>
    <t>DIVIDENDO US$ 0,067097</t>
  </si>
  <si>
    <t>DIVIDENDO US$ 0,070877</t>
  </si>
  <si>
    <t>DIVIDENDO US$ 0,0872</t>
  </si>
  <si>
    <t>DIVIDENDO US$ 0,36769</t>
  </si>
  <si>
    <t>DIVIDENDO US$ 0,317852</t>
  </si>
  <si>
    <t>DIVIDENDO PROV $ 4616,3264</t>
  </si>
  <si>
    <t>DIVIDENDO PROV $ 0,5468310591807910</t>
  </si>
  <si>
    <t>DIVIDENDO PROV $ 0,5704845665006680</t>
  </si>
  <si>
    <t>DIVIDENDO PROV US$ 0,00585660418698854</t>
  </si>
  <si>
    <t>DIVIDENDO US$ 0,5775</t>
  </si>
  <si>
    <t>DIVIDENDO PROV 23 $ 65000</t>
  </si>
  <si>
    <t>DIVIDENDO US$ 0,025528118</t>
  </si>
  <si>
    <t>DIVIDENDO PROV $ 8,14901508990245</t>
  </si>
  <si>
    <t>CFICELRI</t>
  </si>
  <si>
    <t>DIVIDENDO PROV EURO 4,3112739815</t>
  </si>
  <si>
    <t>DIVIDENDO PROV $ 310</t>
  </si>
  <si>
    <t>DIVIDENDO PROV US$ 0,0322649159</t>
  </si>
  <si>
    <t>EMIS PAG 0,0817520933 X 1 $ 718,16324337</t>
  </si>
  <si>
    <t>DIVIDENDO DEF 76 $ 8</t>
  </si>
  <si>
    <t>DIVIDENDO INF 0 $ 0,014056</t>
  </si>
  <si>
    <t>DIVIDENDO DEF $ 80</t>
  </si>
  <si>
    <t>DIVIDENDO PROV $ 180</t>
  </si>
  <si>
    <t>DIVIDENDO PROV 249 $ 74</t>
  </si>
  <si>
    <t>DIVIDENDO PROV 86 $ 16,42</t>
  </si>
  <si>
    <t>DIVIDENDO PROV $ 95,0521853128196</t>
  </si>
  <si>
    <t>DIVIDENDO PROV $ 108,582263699163</t>
  </si>
  <si>
    <t>DIVIDENDO PROV $ 0,0305541782179601</t>
  </si>
  <si>
    <t>DIVIDENDO PROV $ 8,03482082146318</t>
  </si>
  <si>
    <t>DIVIDENDO INF 0 $ 0,062415</t>
  </si>
  <si>
    <t>DIVIDENDO PROV 215 $ 50</t>
  </si>
  <si>
    <t>SPLS</t>
  </si>
  <si>
    <t>DIVIDENDO US$ 0,424597</t>
  </si>
  <si>
    <t>DIVIDENDO US$ 0,717155</t>
  </si>
  <si>
    <t>DIVIDENDO US$ 0,62979</t>
  </si>
  <si>
    <t>DIVIDENDO US$ 0,247591</t>
  </si>
  <si>
    <t>DIVIDENDO US$ 0,609105</t>
  </si>
  <si>
    <t>DIVIDENDO US$ 0,644988</t>
  </si>
  <si>
    <t>DIVIDENDO US$ 0,381818</t>
  </si>
  <si>
    <t>DIVIDENDO US$ 0,24381</t>
  </si>
  <si>
    <t>DIVIDENDO US$ 0,774307</t>
  </si>
  <si>
    <t>DIVIDENDO US$ 0,43775</t>
  </si>
  <si>
    <t>DIVIDENDO US$ 0,641331</t>
  </si>
  <si>
    <t>DIVIDENDO PROV US$ 0,00490147153844569</t>
  </si>
  <si>
    <t>CFILVDEI-E</t>
  </si>
  <si>
    <t>DIVIDENDO PROV $ 5310,1174</t>
  </si>
  <si>
    <t>DIVIDENDO USS$ 0,61</t>
  </si>
  <si>
    <t>DIVIDENDO US$ 0,304</t>
  </si>
  <si>
    <t>DIVIDENDO US$ 0,061382</t>
  </si>
  <si>
    <t>DIVIDENDO US$ 0,291855</t>
  </si>
  <si>
    <t>DIVIDENDO US$ 0,092</t>
  </si>
  <si>
    <t>DIVIDENDO US$ 0,320159</t>
  </si>
  <si>
    <t>DIVIDENDO US$ 0,377439</t>
  </si>
  <si>
    <t>DIVIDENDO PROV US$ 0,022467</t>
  </si>
  <si>
    <t>DIVIDENDO PROV $ 0,5374792129539130</t>
  </si>
  <si>
    <t>DIVIDENDO PROV $ 0,5664771687546450</t>
  </si>
  <si>
    <t>DIVIDENDO PROV $ 209,739039</t>
  </si>
  <si>
    <t>DIVIDENDO INF 0 $ 0,045602</t>
  </si>
  <si>
    <t>DIVIDENDO PROV US$ 0,013739</t>
  </si>
  <si>
    <t>CFIPDCV-E</t>
  </si>
  <si>
    <t>DIVIDENDO DEF US$ 26,2</t>
  </si>
  <si>
    <t>DIVIDENDO US$ 0,195476</t>
  </si>
  <si>
    <t>DIVIDENDO US$ 0,720931</t>
  </si>
  <si>
    <t>DIVIDENDO US$ 0,329233</t>
  </si>
  <si>
    <t>DIVIDENDO US$ 0,465251</t>
  </si>
  <si>
    <t>DIVIDENDO  US$ 0,207527</t>
  </si>
  <si>
    <t>DIVIDENDO US$ 0,411733</t>
  </si>
  <si>
    <t>DIVIDENDO US$ 0,521263</t>
  </si>
  <si>
    <t>DIVIDENDO US$ 0,421819</t>
  </si>
  <si>
    <t>DIVIDENDO US$ 0,49188</t>
  </si>
  <si>
    <t>DIVIDENDO US$ 0,96512</t>
  </si>
  <si>
    <t>DIVIDENDO US$ 0,030916</t>
  </si>
  <si>
    <t>DIVIDENDO US$ 0,582058</t>
  </si>
  <si>
    <t>DIVIDENDO US$ 0,489447</t>
  </si>
  <si>
    <t>DIVIDENDO US$ 1,116979</t>
  </si>
  <si>
    <t>DIVIDENDO DEF US$ 33,41</t>
  </si>
  <si>
    <t>DIVIDENDO DEF $ 1573,766457</t>
  </si>
  <si>
    <t>DIVIDENDO PROV $ 465,8543922</t>
  </si>
  <si>
    <t>DIVIDENDO PROV $ 98,47</t>
  </si>
  <si>
    <t>DIVIDENDO PROV $ 533,284</t>
  </si>
  <si>
    <t>DIVIDENDO DEF $ 117,3883446</t>
  </si>
  <si>
    <t>DIVIDENDO DEF $ 145,53820348</t>
  </si>
  <si>
    <t>DIVIDENDO DEF $ 1,37734</t>
  </si>
  <si>
    <t>DIVIDENDO DEF $ 1,36000392</t>
  </si>
  <si>
    <t>DIVIDENDO DEF $ 1,3459241</t>
  </si>
  <si>
    <t>DIVIDENDO DEF $ 1,76659132</t>
  </si>
  <si>
    <t>DIVIDENDO DEF US$ 0,0031416738</t>
  </si>
  <si>
    <t>DIVIDENDO DEF US$ 0,0031225458</t>
  </si>
  <si>
    <t>DIVIDENDO DEF US$ 0,0031327859</t>
  </si>
  <si>
    <t>DIVIDENDO DEF US$ 1,29186</t>
  </si>
  <si>
    <t>DIVIDENDO DEF US$ 0,00472564</t>
  </si>
  <si>
    <t>DIVIDENDO PROV $ 26,030224409</t>
  </si>
  <si>
    <t>DIVIDENDO PROV $ 26,448422966</t>
  </si>
  <si>
    <t>DIVIDENDO DEF $ 1062,26229</t>
  </si>
  <si>
    <t>DIVIDENDO DEF $ 683,85277</t>
  </si>
  <si>
    <t>DIVIDENDO DEF $ 12,46</t>
  </si>
  <si>
    <t>DIVIDENDO DEF $ 10,21</t>
  </si>
  <si>
    <t>DIVIDENDO PROV 102 $ 75</t>
  </si>
  <si>
    <t>DIVIDENDO US$ 0,350854</t>
  </si>
  <si>
    <t>DIVIDENDO US$ 0,348255</t>
  </si>
  <si>
    <t>DIVIDENDO US$ 0,257101</t>
  </si>
  <si>
    <t>DIVIDENDO US$ 0,740199</t>
  </si>
  <si>
    <t>DIVIDENDO US$ 0,49761</t>
  </si>
  <si>
    <t>DIVIDENDO US$ 0,21901</t>
  </si>
  <si>
    <t>DIVIDENDO US$ 1,028003</t>
  </si>
  <si>
    <t>DIVIDENDO US$ 1,368046</t>
  </si>
  <si>
    <t>DIVIDENDO US$ 0,781346</t>
  </si>
  <si>
    <t>DIVIDENDO US$ 0,608738</t>
  </si>
  <si>
    <t>DIVIDENDO US$ 0,760292</t>
  </si>
  <si>
    <t>DIVIDENDO US$ 0,191877</t>
  </si>
  <si>
    <t>DIVIDENDO US$ 0,699561</t>
  </si>
  <si>
    <t>DIVIDENDO US$ 0,191711</t>
  </si>
  <si>
    <t>DIVIDENDO US$ 0,693898</t>
  </si>
  <si>
    <t>DIVIDENDO US$ 1,061731</t>
  </si>
  <si>
    <t>DIVIDENDO US$ 0,347972</t>
  </si>
  <si>
    <t>DIVIDENDO US$ 0,329364</t>
  </si>
  <si>
    <t>DIVIDENDO US$ 0,339079</t>
  </si>
  <si>
    <t>DIVIDENDO US$ 0,732112</t>
  </si>
  <si>
    <t>DIVIDENDO US$ 0,670668</t>
  </si>
  <si>
    <t>DIVIDENDO US$ 0,286564</t>
  </si>
  <si>
    <t>DIVIDENDO US$ 0,155914</t>
  </si>
  <si>
    <t>DIVIDENDO US$ 0,605348</t>
  </si>
  <si>
    <t>DIVIDENDO US$ 0,079348</t>
  </si>
  <si>
    <t>DIVIDENDO US$ 0,756156</t>
  </si>
  <si>
    <t>DIVIDENDO US$ 0,115923</t>
  </si>
  <si>
    <t>DIVIDENDO US$ 0,85105</t>
  </si>
  <si>
    <t>DIVIDENDO US$ 0,399921</t>
  </si>
  <si>
    <t>DIVIDENDO US$ 0,595156</t>
  </si>
  <si>
    <t>DIVIDENDO US$ 0,215259</t>
  </si>
  <si>
    <t>DIVIDENDO US$ 0,469867</t>
  </si>
  <si>
    <t>DIVIDENDO US$ 0,497409</t>
  </si>
  <si>
    <t>DIVIDENDO US$ 0,728234</t>
  </si>
  <si>
    <t>DIVIDENDO US$ 0,352838</t>
  </si>
  <si>
    <t>DIVIDENDO US$ 0,311227</t>
  </si>
  <si>
    <t>DIVIDENDO US$ 0,175916</t>
  </si>
  <si>
    <t>DIVIDENDO US$ 0,637975</t>
  </si>
  <si>
    <t>DIVIDENDO US$ 0,167999</t>
  </si>
  <si>
    <t>DIVIDENDO US$ 0,276724</t>
  </si>
  <si>
    <t>DIVIDENDO US$ 0,824299</t>
  </si>
  <si>
    <t>DIVIDENDO US$ 0,039788</t>
  </si>
  <si>
    <t>DIVIDENDO US$ 0,309643</t>
  </si>
  <si>
    <t>DIVIDENDO US$ 0,82804</t>
  </si>
  <si>
    <t>DIVIDENDO US$ 0,525249</t>
  </si>
  <si>
    <t>DIVIDENDO DEF $ 935,2367</t>
  </si>
  <si>
    <t>DIVIDENDO DEF $ 373,9392</t>
  </si>
  <si>
    <t>DIVIDENDO PROV $ 435,797255</t>
  </si>
  <si>
    <t>DIVIDENDO DEF US$ 0,302615267</t>
  </si>
  <si>
    <t>DIVIDENDO DEF US$ 0,310084281</t>
  </si>
  <si>
    <t>DIVIDENDO DEF $ 11,317594069</t>
  </si>
  <si>
    <t>DIVIDENDO DEF $ 143,279009363</t>
  </si>
  <si>
    <t>DIVIDENDO DEF $ 143,904168637</t>
  </si>
  <si>
    <t>DIVIDENDO DEF $ 402,783568116</t>
  </si>
  <si>
    <t>DIVIDENDO DEF US$ 0,148752776</t>
  </si>
  <si>
    <t>DIVIDENDO DEF $ 370,3262</t>
  </si>
  <si>
    <t>DIVIDENDO DEF $ 2332,73792814941</t>
  </si>
  <si>
    <t>DIVIDENDO DEF $ 7,258302343918</t>
  </si>
  <si>
    <t>DIVIDENDO DEF $ 0,00967052036254505</t>
  </si>
  <si>
    <t>DIVIDENDO PROV $ 0,182273848614849</t>
  </si>
  <si>
    <t>DIVIDENDO DEF US$ 0,0188586459038396</t>
  </si>
  <si>
    <t>DIVIDENDO DEF $ 11,27158325</t>
  </si>
  <si>
    <t>DIVIDENDO DEF $ 6,670504458</t>
  </si>
  <si>
    <t>CFIHYUF-A</t>
  </si>
  <si>
    <t>DIVIDENDO DEF $ 5,589126156</t>
  </si>
  <si>
    <t>CFIHYUF-O</t>
  </si>
  <si>
    <t>DIVIDENDO DEF 0 US$ 0,013919015</t>
  </si>
  <si>
    <t>CFILVBRASC</t>
  </si>
  <si>
    <t>DIVIDENDO DEF $ 11,261750073</t>
  </si>
  <si>
    <t>DIVIDENDO DEF US$ 46,0287809224458</t>
  </si>
  <si>
    <t>DIVIDENDO DEF US$ 29,4489893954355</t>
  </si>
  <si>
    <t>CFIMONPGNE</t>
  </si>
  <si>
    <t>DIVIDENDO DEF US$ 18,3647165068442</t>
  </si>
  <si>
    <t>CFIMLDL-B</t>
  </si>
  <si>
    <t>DIVIDENDO DEF US$ 0,974118897079668</t>
  </si>
  <si>
    <t>CFIMLDL</t>
  </si>
  <si>
    <t>DIVIDENDO DEF US$ 3,91748551467</t>
  </si>
  <si>
    <t>DIVIDENDO DEF $ 120,79467868197</t>
  </si>
  <si>
    <t>DIVIDENDO PROV 138 $ 15</t>
  </si>
  <si>
    <t>DIVIDENDO PROV 24 US$ 0,000036318</t>
  </si>
  <si>
    <t>DIVIDENDO DEF $ 58,4562665217527</t>
  </si>
  <si>
    <t>DIVIDENDO PROV US$ 0,0143583429</t>
  </si>
  <si>
    <t>DIVIDENDO PROV $ 76,1869394042296</t>
  </si>
  <si>
    <t>DIVIDENDO INF 0 $ 0,049569</t>
  </si>
  <si>
    <t>DIVIDENDO DEF $ 4,070466231</t>
  </si>
  <si>
    <t>DIVIDENDO DEF $ 1,016562277</t>
  </si>
  <si>
    <t>DIVIDENDO ADIC 17 $ 8,39798</t>
  </si>
  <si>
    <t>DIVIDENDO PROV US$ 1,1929326799</t>
  </si>
  <si>
    <t>DIVIDENDO PROV EURO 5,9621226349</t>
  </si>
  <si>
    <t>DIVIDENDO $ 0,05102898</t>
  </si>
  <si>
    <t>DIVIDENDO PROV 8 US$ 0,000011694</t>
  </si>
  <si>
    <t>DIVIDENDO PROV 29 US$ 0,000031475</t>
  </si>
  <si>
    <t>DIVIDENDO DEF $ 4,06</t>
  </si>
  <si>
    <t>DIVIDENDO DEF $ 4,0283075153</t>
  </si>
  <si>
    <t>DIVIDENDO DEF US$ 5,115396</t>
  </si>
  <si>
    <t>DIVIDENDO DEF US$ 5,462514</t>
  </si>
  <si>
    <t>DIVIDENDO DEF US$ 2,684628</t>
  </si>
  <si>
    <t>DIVIDENDO DEF US$ 1,803829</t>
  </si>
  <si>
    <t>DIVIDENDO DEF US$ 1,772494</t>
  </si>
  <si>
    <t>DIVIDENDO DEF US$ 16,010662</t>
  </si>
  <si>
    <t>DIVIDENDO DEF US$ 2,445604</t>
  </si>
  <si>
    <t>DIVIDENDO DEF US$ 13,551087</t>
  </si>
  <si>
    <t>DIVIDENDO DEF US$ 16,243259</t>
  </si>
  <si>
    <t>DIVIDENDO DEF $ 25,044965</t>
  </si>
  <si>
    <t>DIVIDENDO DEF $ 23,663617</t>
  </si>
  <si>
    <t>DIVIDENDO DEF $ 24,126826</t>
  </si>
  <si>
    <t>DIVIDENDO INF 0 $ 0,03047</t>
  </si>
  <si>
    <t>DIVIDENDO DEF $ 3,8688980977</t>
  </si>
  <si>
    <t>DIVIDENDO DEF $ 12,064910918265</t>
  </si>
  <si>
    <t>DIVIDENDO $ 0,05836849</t>
  </si>
  <si>
    <t>DIVIDENDO PROV 48 US$ 0,00455</t>
  </si>
  <si>
    <t>DIVIDENDO PROV 0 US$ 0,94</t>
  </si>
  <si>
    <t>DIVIDENDO DEF US$ 0,001866</t>
  </si>
  <si>
    <t>DIVIDENDO PROV 9 US$ 0,000870767</t>
  </si>
  <si>
    <t>DIVIDENDO PROV 9 US$ 0,000791607</t>
  </si>
  <si>
    <t>EM.P. 0,000000013 X 1 ABC $0,0309223077</t>
  </si>
  <si>
    <t>EM. P. 0,000081890 X 1 ABC $0,0309223077</t>
  </si>
  <si>
    <t>DIVIDENDO DEF $ 759,086484</t>
  </si>
  <si>
    <t>DIVIDENDO PROV 38 US$ 0,003415374</t>
  </si>
  <si>
    <t>DIVIDENDO PROV 38 US$ 0,003104886</t>
  </si>
  <si>
    <t>DIVIDENDO DEF $ 32,371765</t>
  </si>
  <si>
    <t>DIVIDENDO DEF $ 32,224953</t>
  </si>
  <si>
    <t>DIVIDENDO DEF US$ 0,435</t>
  </si>
  <si>
    <t>DIVIDENDO DEF $ 24,825569</t>
  </si>
  <si>
    <t>DIVIDENDO DEF $ 25,029657</t>
  </si>
  <si>
    <t>DIVIDENDO DEF $ 24,668331</t>
  </si>
  <si>
    <t>DIVIDENDO INF 0 $ 0,934498</t>
  </si>
  <si>
    <t>DIVIDENDO DEF $ 8,000324</t>
  </si>
  <si>
    <t>DIVIDENDO DEF $ 7,95745</t>
  </si>
  <si>
    <t>DIVIDENDO DEF $ 21,876622</t>
  </si>
  <si>
    <t>DIVIDENDO  $ 1,6605211</t>
  </si>
  <si>
    <t>DIVIDENDO PROV 58 US$ 0,39222</t>
  </si>
  <si>
    <t>DIVIDENDO DEF $ 30,957252</t>
  </si>
  <si>
    <t>DIVIDENDO PROV 83 US$ 0,003773</t>
  </si>
  <si>
    <t>DIVIDENDO DEF $ 481,7108281608</t>
  </si>
  <si>
    <t>DIVIDENDO DEF $ 483,6782775298</t>
  </si>
  <si>
    <t>DIVIDENDO DEF $ 1</t>
  </si>
  <si>
    <t>DIVIDENDO INF 0 $ 0,021713</t>
  </si>
  <si>
    <t>DIVIDENDO DEF $ 2,26715</t>
  </si>
  <si>
    <t>DIVIDENDO DEF $ 0,39252</t>
  </si>
  <si>
    <t>DIVIDENDO DEF US$ 0,0145256598</t>
  </si>
  <si>
    <t>DIVIDENDO US$ 0,6</t>
  </si>
  <si>
    <t>DIVIDENDO DEF EURO 0,0134960071</t>
  </si>
  <si>
    <t>DIVIDENDO DEF US$ 0,0100719167</t>
  </si>
  <si>
    <t>DIVIDENDO DEF US$ 0,01584553125</t>
  </si>
  <si>
    <t>DIVIDENDO DEF $ 16,3827883808</t>
  </si>
  <si>
    <t>DIVIDENDO DEF $ 13,3028562539</t>
  </si>
  <si>
    <t>DIVIDENDO PROV US$ 4,1669604908</t>
  </si>
  <si>
    <t>DIVIDENDO DEF $ 13,4395174605</t>
  </si>
  <si>
    <t>DIVIDENDO PROV US$ 0,017763417</t>
  </si>
  <si>
    <t>DIVIDENDO PROV US$ 0,0435539361</t>
  </si>
  <si>
    <t>DIVIDENDO PROV US$ 0,005087813916619080</t>
  </si>
  <si>
    <t>DIVIDENDO DEF EURO 0,00991027891156463</t>
  </si>
  <si>
    <t>DIVIDENDO US$ 0,258491</t>
  </si>
  <si>
    <t>DIVIDENDO US$ 0,063585</t>
  </si>
  <si>
    <t>DIVIDENDO PROV 0 US$ 0,056184</t>
  </si>
  <si>
    <t>DIVIDENDO US$ 0,0892</t>
  </si>
  <si>
    <t>DIVIDENDO US$ 0,377176</t>
  </si>
  <si>
    <t>DIVIDENDO US$ 0,31632</t>
  </si>
  <si>
    <t>DIVIDENDO DEF $ 439,899683460640</t>
  </si>
  <si>
    <t>DIVIDENDO US$ 0,008448895</t>
  </si>
  <si>
    <t>DIVIDENDO DEF $ 1,530891711716680</t>
  </si>
  <si>
    <t>DIVIDENDO DEF $ 416,6591604300630</t>
  </si>
  <si>
    <t>DIVIDENDO PROV EURO 12,5204575333</t>
  </si>
  <si>
    <t>DIVIDENDO DEF $ 2,86339608965265</t>
  </si>
  <si>
    <t>DIVIDENDO US$ 0,165</t>
  </si>
  <si>
    <t>DIVIDENDO PROV $ 1310,743769191720</t>
  </si>
  <si>
    <t>DIVIDENDO PROV $ 436,923881505098</t>
  </si>
  <si>
    <t>DIVIDENDO PROV $ 0,5590947587044510</t>
  </si>
  <si>
    <t>DIVIDENDO PROV $ 0,5817816560836050</t>
  </si>
  <si>
    <t>DIVIDENDO PROV $ 1189,933637401040</t>
  </si>
  <si>
    <t>DIVIDENDO DEF $ 2072,9478</t>
  </si>
  <si>
    <t>DIVIDENDO PROV US$ 0,00822346</t>
  </si>
  <si>
    <t>DIVIDENDO DEF $ 28,5913902387721</t>
  </si>
  <si>
    <t>DIVIDENDO DEF $ 21,4799598934597</t>
  </si>
  <si>
    <t>DIVIDENDO PROV $ 105,72</t>
  </si>
  <si>
    <t>DIVIDENDO DEF $ 11,28</t>
  </si>
  <si>
    <t>DIVIDENDO INF 0 $ 0,033278</t>
  </si>
  <si>
    <t>DIVIDENDO EVEN 3 $ 32</t>
  </si>
  <si>
    <t>DIVIDENDO DEF $ 0,09352</t>
  </si>
  <si>
    <t>DIVIDENDO DEF $ 295</t>
  </si>
  <si>
    <t>DIVIDENDO PROV $ 21,9406170464693</t>
  </si>
  <si>
    <t>DIVIDENDO INF 0 $ 0,146885</t>
  </si>
  <si>
    <t>DIVIDENDO PROV $ 22,0999766612871</t>
  </si>
  <si>
    <t>DIVIDENDO PROV $ 21,6814407377593</t>
  </si>
  <si>
    <t>DIVIDENDO  $ 0,3809046</t>
  </si>
  <si>
    <t>DIVIDENDO DEF $ 20,9</t>
  </si>
  <si>
    <t>DIVIDENDO DEF 62 $ 7,14</t>
  </si>
  <si>
    <t>DIVIDENDO DEF $ 10506,4218</t>
  </si>
  <si>
    <t>DIVIDENDO ADIC $ 93,5782</t>
  </si>
  <si>
    <t>DIVIDENDO US$ 7</t>
  </si>
  <si>
    <t>DIVIDENDO PROV 5 $ 33187,129375</t>
  </si>
  <si>
    <t>DIVIDENDO DEF 106 $ 70</t>
  </si>
  <si>
    <t>DIVIDENDO DEF 107 $ 339</t>
  </si>
  <si>
    <t>DIVIDENDO DEF 32 $ 50</t>
  </si>
  <si>
    <t>DIVIDENDO ADIC 33 $ 114</t>
  </si>
  <si>
    <t>DIVIDENDO INF 0 $ 0,923714</t>
  </si>
  <si>
    <t>DIVIDENDO INF 0 $ 1,169119</t>
  </si>
  <si>
    <t>DIVIDENDO INF 0 $ 0,864223</t>
  </si>
  <si>
    <t>DIVIDENDO INF 0 $ 0,946114</t>
  </si>
  <si>
    <t>DIVIDENDO INF 0 $ 1,227862</t>
  </si>
  <si>
    <t>DIVIDENDO INF 0 $ 1,409671</t>
  </si>
  <si>
    <t>DIVIDENDO INF 0 $ 0,169358</t>
  </si>
  <si>
    <t>DIVIDENDO INF 0 $ 0,346365</t>
  </si>
  <si>
    <t>DIVIDENDO INF 0 $ 0,036548</t>
  </si>
  <si>
    <t>DIVIDENDO $ 2,52379147</t>
  </si>
  <si>
    <t>DIVIDENDO  $ 2,89748765</t>
  </si>
  <si>
    <t>DIVIDENDO $ 1,7501496</t>
  </si>
  <si>
    <t>DIVIDENDO $ 1,91598808</t>
  </si>
  <si>
    <t>DIVIDENDO $ 2,2689576</t>
  </si>
  <si>
    <t>DIVIDENDO $ 2,8717565</t>
  </si>
  <si>
    <t>DIVIDENDO DEF US$ 0,0387</t>
  </si>
  <si>
    <t>DIVIDENDO ADIC US$ 0,0528</t>
  </si>
  <si>
    <t>DIVIDENDO DEF 55 $ 18,7634</t>
  </si>
  <si>
    <t>DIVIDENDO DEF $ 29</t>
  </si>
  <si>
    <t>DIVIDENDO DEF $ 332</t>
  </si>
  <si>
    <t>DIVIDENDO DEF 33 $ 22,638597152</t>
  </si>
  <si>
    <t>DIVIDENDO ADIC 33 $ 86,074406091</t>
  </si>
  <si>
    <t>DIVIDENDO DEF 21 $ 14,943884198</t>
  </si>
  <si>
    <t>DIVIDENDO ADIC 25 $ 0,29108429</t>
  </si>
  <si>
    <t>DIVIDENDO DEF 62 $ 10,0371544664</t>
  </si>
  <si>
    <t>DIVIDENDO ADIC 62 $ 11,5233496443</t>
  </si>
  <si>
    <t>DIVIDENDO DEF 3 $ 1,1817405420988</t>
  </si>
  <si>
    <t>DIVIDENDO ADIC 3 $ 1,2937184181265</t>
  </si>
  <si>
    <t>DIVIDENDO DEF 95 $ 1,0535739847617</t>
  </si>
  <si>
    <t>DIVIDENDO ADIC 95 $ 1,3334792741683</t>
  </si>
  <si>
    <t>DIVIDENDO DEF US$ 18,950078294819</t>
  </si>
  <si>
    <t>DIVIDENDO DEF US$ 6,06248255234297</t>
  </si>
  <si>
    <t>DIVIDENDO DEF US$ 8,26466666666667</t>
  </si>
  <si>
    <t>DIVIDENDO DEF $ 850,422394249806</t>
  </si>
  <si>
    <t>DIVIDENDO DEF US$ 15,8039187902548</t>
  </si>
  <si>
    <t>DIVIDENDO DEF $ 198,487839395672</t>
  </si>
  <si>
    <t>DIVIDENDO DEF $ 210,670225135985</t>
  </si>
  <si>
    <t>DIVIDENDO DEF $ 205,606929492266</t>
  </si>
  <si>
    <t>DIVIDENDO DEF $ 204,801842272758</t>
  </si>
  <si>
    <t>DIVIDENDO DEF $ 711,031085512789</t>
  </si>
  <si>
    <t>DIVIDENDO DEF $ 549,458182485128</t>
  </si>
  <si>
    <t>DIVIDENDO DEF $ 536,209890901363</t>
  </si>
  <si>
    <t>DIVIDENDO DEF $ 855,088223165579</t>
  </si>
  <si>
    <t>DIVIDENDO INF 0 $ 0,006376</t>
  </si>
  <si>
    <t>DIVIDENDO INF 0 $ 0,142999</t>
  </si>
  <si>
    <t>DIVIDENDO INF 0 $ 0,511946</t>
  </si>
  <si>
    <t>DIVIDENDO INF 0 $ 0,012508</t>
  </si>
  <si>
    <t>DIVIDENDO DEF $ 912,23931434913</t>
  </si>
  <si>
    <t>DIVIDENDO DEF 43 $ 53</t>
  </si>
  <si>
    <t>DIVIDENDO DEF $ 7,96975018035634</t>
  </si>
  <si>
    <t>DIVIDENDO DEF $ 7,98387573514451</t>
  </si>
  <si>
    <t>DIVIDENDO DEF $ 8,08766997686877</t>
  </si>
  <si>
    <t>DIVIDENDO DEF $ 7,96807841544095</t>
  </si>
  <si>
    <t>DIVIDENDO $ 0,35514136</t>
  </si>
  <si>
    <t>DIVIDENDO $ 0,0007331</t>
  </si>
  <si>
    <t>DIVIDENDO $ 1,51673908</t>
  </si>
  <si>
    <t>DIVIDENDO DEF $ 7</t>
  </si>
  <si>
    <t>CTC-B</t>
  </si>
  <si>
    <t>DIVIDENDO ADIC 16 $ 400</t>
  </si>
  <si>
    <t>DIVIDENDO PROV  US$ 0,039173171</t>
  </si>
  <si>
    <t>DIVIDENDO DEF 1 $ 33,92996</t>
  </si>
  <si>
    <t>DIVIDENDO ADIC 1 $ 0,07004</t>
  </si>
  <si>
    <t>DIVIDENDO ADIC 28 $ 45,6213</t>
  </si>
  <si>
    <t>DIVIDENDO DEF 5 $ 0,123591562588201</t>
  </si>
  <si>
    <t>DIVIDENDO DEF 36 US$ 0,00093774</t>
  </si>
  <si>
    <t>DIVIDENDO DEF $ 0,28</t>
  </si>
  <si>
    <t>DIVIDENDO DEF 9 $ 0,019544187156418</t>
  </si>
  <si>
    <t>DIVIDENDO DEF 30 $ 180383</t>
  </si>
  <si>
    <t>DIVIDENDO DEF 30 $ 39617</t>
  </si>
  <si>
    <t>DIVIDENDO ADIC 14 $ 107,5</t>
  </si>
  <si>
    <t>DIVIDENDO DEF 69 $ 38,34279</t>
  </si>
  <si>
    <t>DIVIDENDO ADIC 69 $ 1,65721</t>
  </si>
  <si>
    <t>DIVIDENDO DEF US$ 0,0222</t>
  </si>
  <si>
    <t>DIVIDENDO DEF $ 0,92829</t>
  </si>
  <si>
    <t>DIVIDENDO PROV $ 82,5633288885726</t>
  </si>
  <si>
    <t>DIVIDENDO PROV $ 99,3119756040858</t>
  </si>
  <si>
    <t>DIVIDENDO INF 0 $ 0,297361</t>
  </si>
  <si>
    <t>DIVIDENDO $ 0,587208</t>
  </si>
  <si>
    <t>DIVIDENDO DEF 23 US$ 0,02658</t>
  </si>
  <si>
    <t>DIVIDENDO ADIC 23 US$ 0,02657</t>
  </si>
  <si>
    <t>DIVIDENDO DEF 267 $ 16,8</t>
  </si>
  <si>
    <t>DIVIDENDO DEF 37 US$ 0,00242</t>
  </si>
  <si>
    <t>DIVIDENDO ADIC 37 US$ 0,00281</t>
  </si>
  <si>
    <t>DIVIDENDO DEF 19 US$ 0,001686</t>
  </si>
  <si>
    <t>DIVIDENDO ADIC 19 US$ 0,001124</t>
  </si>
  <si>
    <t>DIVIDENDO DEF US$ 0,00768444</t>
  </si>
  <si>
    <t>DIVIDENDO PROV US$ 0,00608369</t>
  </si>
  <si>
    <t>DIVIDENDO DEF US$ 0,00424688</t>
  </si>
  <si>
    <t>DIVIDENDO DEF US$ 0,00209261</t>
  </si>
  <si>
    <t>DIVIDENDO PROV US$ 0,032778</t>
  </si>
  <si>
    <t>DIVIDENDO PROV $ 707,08</t>
  </si>
  <si>
    <t>DIVIDENDO PROV $ 694,5</t>
  </si>
  <si>
    <t>DIVIDENDO DEF $ 450</t>
  </si>
  <si>
    <t>DIVIDENDO INF 0 $ 1,756072</t>
  </si>
  <si>
    <t>DIVIDENDO INF 0 $ 0,045037</t>
  </si>
  <si>
    <t>DIVIDENDO INF 0 $ 0,028848</t>
  </si>
  <si>
    <t>DIVIDENDO DEF $ 358</t>
  </si>
  <si>
    <t>DIVIDENDO PROV $ 0,0193379814446364</t>
  </si>
  <si>
    <t>DIVIDENDO PROV $ 7,71458775779457</t>
  </si>
  <si>
    <t>DIVIDENDO $ 3,3890661</t>
  </si>
  <si>
    <t>DIVIDENDO DEF 19 $ 53</t>
  </si>
  <si>
    <t>DIVIDENDO DEF $ 18,62364</t>
  </si>
  <si>
    <t>DIVIDENDO ADIC $ 161,37636</t>
  </si>
  <si>
    <t>DIVIDENDO DEF 4 $ 0,63566</t>
  </si>
  <si>
    <t>DIVIDENDO ADIC 64 $ 15,257</t>
  </si>
  <si>
    <t>DIVIDENDO ADIC 6 $ 12,4942729</t>
  </si>
  <si>
    <t>DIVIDENDO DEF 6 $ 19,5057271</t>
  </si>
  <si>
    <t>DIVIDENDO DEF US$ 0,00078194</t>
  </si>
  <si>
    <t>DIVIDENDO PROV US$ 0,00467271</t>
  </si>
  <si>
    <t>DIVIDENDO DEF $ 70,5428</t>
  </si>
  <si>
    <t>DIVIDENDO INF 0 $ 0,197428</t>
  </si>
  <si>
    <t>DIVIDENDO INF 0 $ 0,289305</t>
  </si>
  <si>
    <t>DIVIDENDO INF 0 $ 0,092272</t>
  </si>
  <si>
    <t>DIVIDENDO INF 0 $ 0,093245</t>
  </si>
  <si>
    <t>DIVIDENDO DEF $ 178,10436</t>
  </si>
  <si>
    <t>DIVIDENDO $ 0,2390394</t>
  </si>
  <si>
    <t>DIVIDENDO $ 0,35028262</t>
  </si>
  <si>
    <t>DIVIDENDO $ 0,19159258</t>
  </si>
  <si>
    <t>DIVIDENDO DEF 38 $ 23,17816</t>
  </si>
  <si>
    <t>DIVIDENDO ADIC 39 $ 33,9647</t>
  </si>
  <si>
    <t>DIVIDENDO DEF $ 26,85027</t>
  </si>
  <si>
    <t>DIVIDENDO DEF 38 $ 24,33706</t>
  </si>
  <si>
    <t>DIVIDENDO ADIC 39 $ 35,66294</t>
  </si>
  <si>
    <t>DIVIDENDO DEF US$ 0,016722</t>
  </si>
  <si>
    <t>DIVIDENDO DEF 52 $ 0,002482705</t>
  </si>
  <si>
    <t>IANSA</t>
  </si>
  <si>
    <t>DIVIDENDO DEF 23 US$ 0,000025087</t>
  </si>
  <si>
    <t>DIVIDENDO INF 0 $ 0,027727</t>
  </si>
  <si>
    <t>DIVIDENDO INF 0 $ 0,153536</t>
  </si>
  <si>
    <t>DIVIDENDO INF 0 $ 0,039669</t>
  </si>
  <si>
    <t>DIVIDENDO INF 0 $ 0,241154</t>
  </si>
  <si>
    <t>DIVIDENDO $ 0,73206956</t>
  </si>
  <si>
    <t>DIVIDENDO $ 0,311939107</t>
  </si>
  <si>
    <t>DIVIDENDO DEF 91 $ 9,7583482</t>
  </si>
  <si>
    <t>DIVIDENDO ADIC 87 $ 8,054983419913</t>
  </si>
  <si>
    <t>DIVIDENDO PROV 88 $ 9</t>
  </si>
  <si>
    <t>DIVIDENDO DEF 90 $ 51,299843073593</t>
  </si>
  <si>
    <t>DIVIDENDO ADIC 2 $ 20</t>
  </si>
  <si>
    <t>DIVIDENDO DEF 7 $ 41,32269</t>
  </si>
  <si>
    <t>DIVIDENDO ADIC 7 $ 0,67731</t>
  </si>
  <si>
    <t>DIVIDENDO ADIC 111 $ 8</t>
  </si>
  <si>
    <t>DIVIDENDO DEF 129 $ 2,54042</t>
  </si>
  <si>
    <t>DIVIDENDO ADIC 129 $ 0,0596</t>
  </si>
  <si>
    <t>DIVIDENDO DEF 32 $ 9,0527</t>
  </si>
  <si>
    <t>DIVIDENDO DEF 48 US$ 0,034244485</t>
  </si>
  <si>
    <t>DIVIDENDO DEF 28 US$ 0,012198773</t>
  </si>
  <si>
    <t>DIVIDENDO PROV US$ 0,0697405226</t>
  </si>
  <si>
    <t>DIVIDENDO INF 0 $ 1,303551</t>
  </si>
  <si>
    <t>DIVIDENDO $ 3,043125</t>
  </si>
  <si>
    <t>DIVIDENDO $ 0,0428238</t>
  </si>
  <si>
    <t>DIVIDENDO DEF $ 311,24</t>
  </si>
  <si>
    <t>DIVIDENDO DEF 338 $ 99,842304998</t>
  </si>
  <si>
    <t>DIVIDENDO ADIC 338 $ 90,157695002</t>
  </si>
  <si>
    <t>DIVIDENDO DEF 114 $ 34,67941129</t>
  </si>
  <si>
    <t>DIVIDENDO ADIC 114 $ 25,32058871</t>
  </si>
  <si>
    <t>DIVIDENDO ADIC 4 $ 0,0007385</t>
  </si>
  <si>
    <t>DIVIDENDO PROV US$ 0,0359022198</t>
  </si>
  <si>
    <t>DIVIDENDO DEF 7 US$ 0,000004517</t>
  </si>
  <si>
    <t>DIVIDENDO DEF 28 US$ 0,000026526</t>
  </si>
  <si>
    <t>DIVIDENDO PROV US$ 1,9232125342</t>
  </si>
  <si>
    <t>DIVIDENDO INF 0 $ 0,026392</t>
  </si>
  <si>
    <t>DIVIDENDO INF 0 $ 0,105941</t>
  </si>
  <si>
    <t>DIVIDENDO DEF 113 $ 17</t>
  </si>
  <si>
    <t>DIVIDENDO DEF $ 6,0083</t>
  </si>
  <si>
    <t>DIVIDENDO DEF 41 US$ 0,00425</t>
  </si>
  <si>
    <t>DIVIDENDO ADIC 42 US$ 0,01706</t>
  </si>
  <si>
    <t>DIVIDENDO DEF 65 $ 2750</t>
  </si>
  <si>
    <t>DIVIDENDO INF 0 $ 759</t>
  </si>
  <si>
    <t>DIVIDENDO DEF 8 US$ 0,000412082</t>
  </si>
  <si>
    <t>DIVIDENDO DEF 64 $ 4</t>
  </si>
  <si>
    <t>DIVIDENDO DEF $ 12,712</t>
  </si>
  <si>
    <t>DIVIDENDO ADIC 82 US$ 0,003554</t>
  </si>
  <si>
    <t>DIVIDENDO DEF 8 US$ 0,00037462</t>
  </si>
  <si>
    <t>DIVIDENDO DEF US$ 0,31185691</t>
  </si>
  <si>
    <t>DIVIDENDO $ 1,74942565</t>
  </si>
  <si>
    <t>DIVIDENDO $ 0,75451699</t>
  </si>
  <si>
    <t>DIVIDENDO DEF 37 US$ 0,002808875</t>
  </si>
  <si>
    <t>DIVIDENDO DEF 34 US$ 0,28961</t>
  </si>
  <si>
    <t>DIVIDENDO DEF 69 $ 1,32</t>
  </si>
  <si>
    <t>DIVIDENDO DEF 39 $ 31,91723</t>
  </si>
  <si>
    <t>DIVIDENDO DEF 37 US$ 0,002553522</t>
  </si>
  <si>
    <t>DIVIDENDO ADIC 5 $ 2,4275076</t>
  </si>
  <si>
    <t>DIVIDENDO EVEN 5 $ 0,3594034</t>
  </si>
  <si>
    <t>DIVIDENDO INF 0 $ 0,152123</t>
  </si>
  <si>
    <t>DIVIDENDO INF 0 $ 0,038439</t>
  </si>
  <si>
    <t>DIVIDENDO INF 0 $ 1,463882</t>
  </si>
  <si>
    <t>DIVIDENDO INF 0 $ 0,048844</t>
  </si>
  <si>
    <t>DIVIDENDO INF 0 $ 0,479745</t>
  </si>
  <si>
    <t>DIVIDENDO $ 2,80777445</t>
  </si>
  <si>
    <t>DIVIDENDO $ 0,8433747</t>
  </si>
  <si>
    <t>DIVIDENDO DEF 33 $ 18,392</t>
  </si>
  <si>
    <t>DIVIDENDO DEF 57 US$ 0,20248</t>
  </si>
  <si>
    <t>DIVIDENDO DEF $ 8,428041</t>
  </si>
  <si>
    <t>DIVIDENDO DEF 33 US$ 0,1068</t>
  </si>
  <si>
    <t>DIVIDENDO DEF 20 $ 13,97</t>
  </si>
  <si>
    <t>DIVIDENDO ADIC 20 $ 3,53</t>
  </si>
  <si>
    <t>DIVIDENDO INF 0 $ 0,049657</t>
  </si>
  <si>
    <t>DIVIDENDO INF 0 $ 0,083542</t>
  </si>
  <si>
    <t>DIVIDENDO INF 0 $ 0,055637</t>
  </si>
  <si>
    <t>DIVIDENDO INF 0 $ 0,289655</t>
  </si>
  <si>
    <t>DIVIDENDO INF 0 $ 0,132733</t>
  </si>
  <si>
    <t>DIVIDENDO PROV EURO 2,065652333</t>
  </si>
  <si>
    <t>DIVIDENDO $ 0,1070378</t>
  </si>
  <si>
    <t>DIVIDENDO $ 0,763579</t>
  </si>
  <si>
    <t>DIVIDENDO DEF 309 $ 31</t>
  </si>
  <si>
    <t>DIVIDENDO DEF 26 $ 48,2</t>
  </si>
  <si>
    <t>DIVIDENDO ADIC 26 $ 32,1</t>
  </si>
  <si>
    <t>DIVIDENDO DEF 99 US$ 0,165769528</t>
  </si>
  <si>
    <t>DIVIDENDO DEF US$ 0,01176</t>
  </si>
  <si>
    <t>DIVIDENDO DEF $ 0,27</t>
  </si>
  <si>
    <t>DIVIDENDO DEF 30 $ 11,6</t>
  </si>
  <si>
    <t>DIVIDENDO DEF 9 $ 10,947799108334</t>
  </si>
  <si>
    <t>DIVIDENDO DEF 266 $ 1,26</t>
  </si>
  <si>
    <t>DIVIDENDO INF 0 $ 0,190993</t>
  </si>
  <si>
    <t>DIVIDENDO INF 0 $ 0,526956</t>
  </si>
  <si>
    <t>DIVIDENDO INF 0 $ 0,675249</t>
  </si>
  <si>
    <t>DIVIDENDO INF 0 $ 0,365693</t>
  </si>
  <si>
    <t>DIVIDENDO $ 1,52923825</t>
  </si>
  <si>
    <t>DIVIDENDO $ 0,8281844</t>
  </si>
  <si>
    <t>DIVIDENDO $ 1,02663985</t>
  </si>
  <si>
    <t>DIVIDENDO $ 0,3721009</t>
  </si>
  <si>
    <t>DIVIDENDO DEF 108 $ 72</t>
  </si>
  <si>
    <t>DIVIDENDO DEF 40 US$ 0,0300408678417516</t>
  </si>
  <si>
    <t>CHOLGUAN</t>
  </si>
  <si>
    <t>DIVIDENDO ADIC 40 $ 18,9707</t>
  </si>
  <si>
    <t>DIVIDENDO DEF 40 $ 35,0293</t>
  </si>
  <si>
    <t>DIVIDENDO ADIC 48 US$ 0,00229</t>
  </si>
  <si>
    <t>DIVIDENDO DEF 48 US$ 0,00083</t>
  </si>
  <si>
    <t>DIVIDENDO PROV $ 2725,32</t>
  </si>
  <si>
    <t>DIVIDENDO INF 0 $ 1,102095</t>
  </si>
  <si>
    <t>DIVIDENDO INF 0 $ 0,308005</t>
  </si>
  <si>
    <t>DIVIDENDO INF 0 $ 0,206987</t>
  </si>
  <si>
    <t>DIVIDENDO INF 0 $ 0,263335</t>
  </si>
  <si>
    <t>DIVIDENDO INF 0 $ 0,120109</t>
  </si>
  <si>
    <t>DIVIDENDO $ 2,49142549</t>
  </si>
  <si>
    <t>DIVIDENDO $ 0,22060016</t>
  </si>
  <si>
    <t>DIVIDENDO $ 0,37938048</t>
  </si>
  <si>
    <t>DIVIDENDO $ 0,56453399</t>
  </si>
  <si>
    <t>DIVIDENDO $ 1,73813294</t>
  </si>
  <si>
    <t>DIVIDENDO DEF 27 $ 10</t>
  </si>
  <si>
    <t>DIVIDENDO INF 0 $ 154</t>
  </si>
  <si>
    <t>DIVIDENDO DEF 23 $ 27</t>
  </si>
  <si>
    <t>DIVIDENDO DEF 51 $ 0,513629404545</t>
  </si>
  <si>
    <t>DIVIDENDO DEF 32 $ 21,53079</t>
  </si>
  <si>
    <t>DIVIDENDO ADIC 32 $ 14,46921</t>
  </si>
  <si>
    <t>DIVIDENDO DEF $ 1,60417</t>
  </si>
  <si>
    <t>DIVIDENDO DEF 47 US$ 0,01711</t>
  </si>
  <si>
    <t>DIVIDENDO DEF 47 $ 7,75</t>
  </si>
  <si>
    <t>DIVIDENDO DEF US$ 0,0173803</t>
  </si>
  <si>
    <t>DIVIDENDO DEF 137 $ 115000000</t>
  </si>
  <si>
    <t>DIVIDENDO US$ 0,051446</t>
  </si>
  <si>
    <t>DIVIDENDO US$ 0,061868</t>
  </si>
  <si>
    <t>DIVIDENDO US$ 0,284054</t>
  </si>
  <si>
    <t>DIVIDENDO US$ 0,0822</t>
  </si>
  <si>
    <t>DIVIDENDO US$ 0,0759</t>
  </si>
  <si>
    <t>DIVIDENDO US$ 0,374516</t>
  </si>
  <si>
    <t>DIVIDENDO US$ 0,321658</t>
  </si>
  <si>
    <t>DIVIDENDO INF 0 $ 0,392552</t>
  </si>
  <si>
    <t>DIVIDENDO INF 0 $ 0,232324</t>
  </si>
  <si>
    <t>DIVIDENDO INF 0 $ 0,190084</t>
  </si>
  <si>
    <t>DIVIDENDO PROV 0 $ 310</t>
  </si>
  <si>
    <t>DIVIDENDO $ 0,39627077</t>
  </si>
  <si>
    <t>DIVIDENDO $ 0,32422154</t>
  </si>
  <si>
    <t>DIVIDENDO DEF 205 $ 14,4982187</t>
  </si>
  <si>
    <t>DIVIDENDO PROV $ 0,564719329290120</t>
  </si>
  <si>
    <t>DIVIDENDO PROV $ 0,5874308267258480</t>
  </si>
  <si>
    <t>DIVIDENDO DEF 123 $ 39</t>
  </si>
  <si>
    <t>DIVIDENDO DEF 5 $ 1,1</t>
  </si>
  <si>
    <t>DIVIDENDO ADIC 5 $ 0,9</t>
  </si>
  <si>
    <t>DIVIDENDO DEF $ 870,0681644</t>
  </si>
  <si>
    <t>DIVIDENDO INF 0 $ 0,659181</t>
  </si>
  <si>
    <t>DIVIDENDO $ 0,67414583</t>
  </si>
  <si>
    <t>DIVIDENDO $ 0,95152609</t>
  </si>
  <si>
    <t>DIVIDENDO DEF $ 418</t>
  </si>
  <si>
    <t>DIVIDENDO DEF $ 33,08302</t>
  </si>
  <si>
    <t>PUNTILLA</t>
  </si>
  <si>
    <t>DIVIDENDO ADIC $ 0,91698</t>
  </si>
  <si>
    <t>DIVIDENDO DEF 27 $ 13,27</t>
  </si>
  <si>
    <t>DIVIDENDO ADIC 27 $ 18,73</t>
  </si>
  <si>
    <t>DIVIDENDO DEF $ 1,4227364272</t>
  </si>
  <si>
    <t>DIVIDENDO DEF 42 $ 30,09412</t>
  </si>
  <si>
    <t>DIVIDENDO DEF $ 3,87794175511368</t>
  </si>
  <si>
    <t>DIVIDENDO INF 0 $ 0,034344</t>
  </si>
  <si>
    <t>DIVIDENDO DEF 105 $ 63,67205</t>
  </si>
  <si>
    <t>DIVIDENDO $ 0,0786512</t>
  </si>
  <si>
    <t>DIVIDENDO ADIC 20 $ 2,00573</t>
  </si>
  <si>
    <t>DIVIDENDO PROV $ 104</t>
  </si>
  <si>
    <t>DIVIDENDO INF 0 $ 0,03573</t>
  </si>
  <si>
    <t>DIVIDENDO INF 0 $ 0,021569</t>
  </si>
  <si>
    <t>DIVIDENDO ADIC 75 $ 25,9</t>
  </si>
  <si>
    <t>DIVIDENDO DEF $ 36</t>
  </si>
  <si>
    <t>DIVIDENDO DEF 63 $ 1,902</t>
  </si>
  <si>
    <t>DIVIDENDO DEF 4 $ 120</t>
  </si>
  <si>
    <t>GNCHILE</t>
  </si>
  <si>
    <t>DIVIDENDO DEF 86 $ 10,68</t>
  </si>
  <si>
    <t>TELSUR</t>
  </si>
  <si>
    <t>DIVIDENDO INF 0 $ 0,93095</t>
  </si>
  <si>
    <t>ICBLANCA</t>
  </si>
  <si>
    <t>DIVIDENDO DEF 1 $ 20</t>
  </si>
  <si>
    <t>DIVIDENDO DEF 2 $ 15</t>
  </si>
  <si>
    <t>DIVIDENDO DEF 47 $ 65,422</t>
  </si>
  <si>
    <t>DIVIDENDO PROV $ 4623,567429</t>
  </si>
  <si>
    <t>DIVIDENDO INF 0 $ 4,513636</t>
  </si>
  <si>
    <t>DIVIDENDO INF 0 $ 0,434877</t>
  </si>
  <si>
    <t>DIVIDENDO INF 0 $ 0,715962</t>
  </si>
  <si>
    <t>DIVIDENDO INF 0 $ 0,01784</t>
  </si>
  <si>
    <t>DIVIDENDO DEF $ 8,31767527</t>
  </si>
  <si>
    <t>DIVIDENDO DEF $ 1,1590525</t>
  </si>
  <si>
    <t>DIVIDENDO DEF 85 US$ 0,31222</t>
  </si>
  <si>
    <t>DIVIDENDO ADIC 85 US$ 0,00778</t>
  </si>
  <si>
    <t>DIVIDENDO DEF 127 US$ 0,226919</t>
  </si>
  <si>
    <t>DIVIDENDO DEF $ 1,75459102</t>
  </si>
  <si>
    <t>DIVIDENDO PROV $ 1847,33945503288</t>
  </si>
  <si>
    <t>DIVIDENDO INF 0 $ 0,171399</t>
  </si>
  <si>
    <t>DIVIDENDO INF 0 $ 0,455232</t>
  </si>
  <si>
    <t>DIVIDENDO INF 0 $ 0,086295</t>
  </si>
  <si>
    <t>DIVIDENDO INF 0 $ 0,205941</t>
  </si>
  <si>
    <t>DIVIDENDO INF 0 $ 0,016002</t>
  </si>
  <si>
    <t>DIVIDENDO INF 0 $ 0,010668</t>
  </si>
  <si>
    <t>DIVIDENDO DEF 101 $ 74</t>
  </si>
  <si>
    <t>DIVIDENDO PROV 0 $ 0,341791</t>
  </si>
  <si>
    <t>DIVIDENDO PROV 0 $ 0,90779117</t>
  </si>
  <si>
    <t>DIVIDENDO PROV 0 $ 0,3605768</t>
  </si>
  <si>
    <t>DIVIDENDO DEF 45 $ 60</t>
  </si>
  <si>
    <t>DIVIDENDO DEF 253 $ 30,17584</t>
  </si>
  <si>
    <t>DIVIDENDO ADIC 253 $ 80,14652</t>
  </si>
  <si>
    <t>DIVIDENDO DEF 83 $ 10,08749</t>
  </si>
  <si>
    <t>DIVIDENDO DEF 13 $ 16,78</t>
  </si>
  <si>
    <t>DIVIDENDO DEF 85 $ 50,241</t>
  </si>
  <si>
    <t>DIVIDENDO DEF 22 $ 0,21032</t>
  </si>
  <si>
    <t>DIVIDENDO ADIC 22 $ 0,14022</t>
  </si>
  <si>
    <t>DIVIDENDO DEF 248 $ 132,05</t>
  </si>
  <si>
    <t>DIVIDENDO DEF 105 $ 4</t>
  </si>
  <si>
    <t>DIVIDENDO DEF 105 $ 3,5</t>
  </si>
  <si>
    <t>DIVIDENDO DEF $ 50,70138687</t>
  </si>
  <si>
    <t>DIVIDENDO DEF 1 $ 0,63</t>
  </si>
  <si>
    <t>DIVIDENDO DEF 1 $ 0,41</t>
  </si>
  <si>
    <t>DIVIDENDO DEF 22 $ 110000</t>
  </si>
  <si>
    <t>DIVIDENDO INF 0 $ 0,126301</t>
  </si>
  <si>
    <t>DIVIDENDO INF 0 $ 0,029365</t>
  </si>
  <si>
    <t>DIVIDENDO DEF 214 $ 112,42</t>
  </si>
  <si>
    <t>DIVIDENDO DEF 5 $ 1,512563712</t>
  </si>
  <si>
    <t>DIVIDENDO DEF $ 15</t>
  </si>
  <si>
    <t>DIVIDENDO PROV $ 6,6344880914593300</t>
  </si>
  <si>
    <t>DIVIDENDO PROV $ 0,03828136722823770</t>
  </si>
  <si>
    <t>DIVIDENDO INF 0 $ 1275,2398</t>
  </si>
  <si>
    <t>DIVIDENDO DEF 28 $ 6,95251</t>
  </si>
  <si>
    <t>DIVIDENDO DEF $ 6,04078</t>
  </si>
  <si>
    <t>DIVIDENDO PROV $ 85,1153589228779</t>
  </si>
  <si>
    <t>DIVIDENDO PROV $ 94,0489502376362</t>
  </si>
  <si>
    <t>DIVIDENDO DEF $ 4,19378351205007</t>
  </si>
  <si>
    <t>DIVIDENDO DEF 3 $ 3325,07569</t>
  </si>
  <si>
    <t>DIVIDENDO EVEN 4 $ 2389,77851</t>
  </si>
  <si>
    <t>DIVIDENDO PROV $ 4800</t>
  </si>
  <si>
    <t>DIVIDENDO INF 0 $ 0,017071</t>
  </si>
  <si>
    <t>DIVIDENDO INF 0 $ 0,018438</t>
  </si>
  <si>
    <t>DIVIDENDO ADIC 73 $ 2,076965198</t>
  </si>
  <si>
    <t>DIVIDENDO DEF 72 $ 1,923034802</t>
  </si>
  <si>
    <t>DIVIDENDO INF 0 $ 0,006525</t>
  </si>
  <si>
    <t>DIVIDENDO INF 0 $ 0,007561</t>
  </si>
  <si>
    <t>DIVIDENDO DEF 57 $ 12,97</t>
  </si>
  <si>
    <t>DIVIDENDO ADIC 58 $ 15,03</t>
  </si>
  <si>
    <t>DIVIDENDO US$ 0,4651</t>
  </si>
  <si>
    <t>DIVIDENDO US$ 0,047382</t>
  </si>
  <si>
    <t>DIVIDENDO US$ 0,058486</t>
  </si>
  <si>
    <t>DIVIDENDO US$ 0,155135</t>
  </si>
  <si>
    <t>DIVIDENDO US$ 0,372582</t>
  </si>
  <si>
    <t>DIVIDENDO US$ 0,318218</t>
  </si>
  <si>
    <t>DIVIDENDO PROV $ 0,5918778893226810</t>
  </si>
  <si>
    <t>DIVIDENDO PROV $ 0,6145726860156840</t>
  </si>
  <si>
    <t>DIVIDENDO US$ 0,305</t>
  </si>
  <si>
    <t>DIVIDENDO PROV 0 $ 554,628863</t>
  </si>
  <si>
    <t>DIVIDENDO PROV $ 2520,637376053540</t>
  </si>
  <si>
    <t>DIVIDENDO  US$ 0,37</t>
  </si>
  <si>
    <t>DIVIDENDO US$ 0,7525</t>
  </si>
  <si>
    <t>DIVIDENDO US$ 0,67</t>
  </si>
  <si>
    <t>DIVIDENDO PROV $ 1455,9884</t>
  </si>
  <si>
    <t>DIVIDENDO PROV $ 333,1648</t>
  </si>
  <si>
    <t>DIVIDENDO PROV $ 195,0243</t>
  </si>
  <si>
    <t>DIVIDENDO PROV 66 $ 103</t>
  </si>
  <si>
    <t>DIVIDENDO EVEN $ 13</t>
  </si>
  <si>
    <t>DIVIDENDO INF 0 $ 0,059833</t>
  </si>
  <si>
    <t>DIVIDENDO $ 0,1234844</t>
  </si>
  <si>
    <t>DIVIDENDO PROV 266 $ 3,5</t>
  </si>
  <si>
    <t>DIVIDENDO US$ 0,271211</t>
  </si>
  <si>
    <t>DIVIDENDO  US$ 0,351909</t>
  </si>
  <si>
    <t>DIVIDENDO US$ 0,745114</t>
  </si>
  <si>
    <t>DIVIDENDO US$ 0,366095</t>
  </si>
  <si>
    <t>DIVIDENDO US$ 0,572416</t>
  </si>
  <si>
    <t>DIVIDENDO US$ 0,321633</t>
  </si>
  <si>
    <t>DIVIDENDO US$ 0,215119</t>
  </si>
  <si>
    <t>DIVIDENDO US$ 0,496136</t>
  </si>
  <si>
    <t>DIVIDENDO US$ 0,241027</t>
  </si>
  <si>
    <t>DIVIDENDO US$ 0,591832</t>
  </si>
  <si>
    <t>DIVIDENDO US$ 0,371775</t>
  </si>
  <si>
    <t>DIVIDENDO US$ 0,962917</t>
  </si>
  <si>
    <t>DIVIDENDO US$ 0,03296</t>
  </si>
  <si>
    <t>DIVIDENDO US$ 1,032177</t>
  </si>
  <si>
    <t>DIVIDENDO US$ 0,438625</t>
  </si>
  <si>
    <t>DIVIDENDO US$ 0,55582</t>
  </si>
  <si>
    <t>DIVIDENDO US$ 0,616737</t>
  </si>
  <si>
    <t>DIVIDENDO US$ 0,214494</t>
  </si>
  <si>
    <t>DIVIDENDO US$ 0,322259</t>
  </si>
  <si>
    <t>DIVIDENDO US$ 0,416997</t>
  </si>
  <si>
    <t>DIVIDENDO US$ 0,193123</t>
  </si>
  <si>
    <t>DIVIDENDO US$ 0,561373</t>
  </si>
  <si>
    <t>DIVIDENDO US$ 0,578852</t>
  </si>
  <si>
    <t>DIVIDENDO US$ 0,330593</t>
  </si>
  <si>
    <t>DIVIDENDO US$ 0,386774</t>
  </si>
  <si>
    <t>DIVIDENDO INF 0 $ 0,042637</t>
  </si>
  <si>
    <t>DIVIDENDO PROV 0 $ 0,060755118</t>
  </si>
  <si>
    <t>DIVIDENDO PROV  $ 62</t>
  </si>
  <si>
    <t>DIVIDENDO INF 0 $ 1,451357</t>
  </si>
  <si>
    <t>DIVIDENDO PROV $ 3,8862013</t>
  </si>
  <si>
    <t>DIVIDENDO PROV $ 432,572386</t>
  </si>
  <si>
    <t>DIVIDENDO INF 0 $ 0,007966</t>
  </si>
  <si>
    <t>DIVIDENDO $ 0,0272149</t>
  </si>
  <si>
    <t>DIVIDENDO DEF $ 0,001205475</t>
  </si>
  <si>
    <t>DIVIDENDO PROV $ 99,6330739425949</t>
  </si>
  <si>
    <t>DIVIDENDO PROV $ 397</t>
  </si>
  <si>
    <t>DIVIDENDO PROV $ 124,202086450388</t>
  </si>
  <si>
    <t>DIVIDENDO INF 0 $ 2,023187</t>
  </si>
  <si>
    <t>DIVIDENDO PROV $ 1,0333776</t>
  </si>
  <si>
    <t>DIVIDENDO PROV $ 4,4822174</t>
  </si>
  <si>
    <t>DIVIDENDO DEF 21 $ 2,93471581504</t>
  </si>
  <si>
    <t>DIVIDENDO DEF 205 $ 2,92173783704</t>
  </si>
  <si>
    <t>DIVIDENDO DEF  $ 58,32</t>
  </si>
  <si>
    <t>DIVIDENDO PROV $ 0,0205361221202806</t>
  </si>
  <si>
    <t>DIVIDENDO PROV $ 7,13424179080277</t>
  </si>
  <si>
    <t>DIVIDENDO DEF 0 $ 2061,1163449968</t>
  </si>
  <si>
    <t>CFIBTGDL-E</t>
  </si>
  <si>
    <t>DIVIDENDO INF 0 $ 2061,116344997</t>
  </si>
  <si>
    <t>DIVIDENDO DEF $ 2,47554162856261</t>
  </si>
  <si>
    <t>DIVIDENDO DEF $ 2,46987563928509</t>
  </si>
  <si>
    <t>DIVIDENDO DEF US$ 0,0969558703944468</t>
  </si>
  <si>
    <t>DIVIDENDO PROV 13 $ 5280</t>
  </si>
  <si>
    <t>DIVIDENDO PROV 98 $ 0,5</t>
  </si>
  <si>
    <t>DIVIDENDO DEF $ 3,6508</t>
  </si>
  <si>
    <t>DIVIDENDO DEF $ 838,9310113000870</t>
  </si>
  <si>
    <t>DIVIDENDO PROV US$ 0,0474880627778219</t>
  </si>
  <si>
    <t>DIVIDENDO US$ 1,4</t>
  </si>
  <si>
    <t>DIVIDENDO PROV 12 $ 5774</t>
  </si>
  <si>
    <t>DIVIDENDO US$ 0,053507</t>
  </si>
  <si>
    <t>DIVIDENDO US$ 0,043671</t>
  </si>
  <si>
    <t>DIVIDENDO US$ 0,076</t>
  </si>
  <si>
    <t>DIVIDENDO US$ 0,063</t>
  </si>
  <si>
    <t>DIVIDENDO US$ 0,383935</t>
  </si>
  <si>
    <t>DIVIDENDO US$ 0,320823</t>
  </si>
  <si>
    <t>DIVIDENDO PROV $ 0,5491958792648280</t>
  </si>
  <si>
    <t>DIVIDENDO PROV $ 0,5718815624715090</t>
  </si>
  <si>
    <t>DIVIDENDO PROV 65 $ 103</t>
  </si>
  <si>
    <t>DIVIDENDO PROV $ 12,56458961564570</t>
  </si>
  <si>
    <t>DIVIDENDO PROV $ 2636,86</t>
  </si>
  <si>
    <t>DIVIDENDO INF 0 $ 0,014034</t>
  </si>
  <si>
    <t>DIVIDENDO DEF $ 11,6459</t>
  </si>
  <si>
    <t>EMIS PAGO INF 0,0154149423 X 1 $ 937,03</t>
  </si>
  <si>
    <t>AZUL AZUL</t>
  </si>
  <si>
    <t>DIVIDENDO PROV $ 137,774837184</t>
  </si>
  <si>
    <t>DIVIDENDO PROV $ 175,258608203</t>
  </si>
  <si>
    <t>DIVIDENDO PROV US$ 0,227136312</t>
  </si>
  <si>
    <t>DIVIDENDO US$ 0,6695</t>
  </si>
  <si>
    <t>DIVIDENDO PROV 0 US$ 0,265</t>
  </si>
  <si>
    <t>DIVIDENDO INF 0 $ 0,054597</t>
  </si>
  <si>
    <t>DIVIDENDO EVEN 110 $ 13</t>
  </si>
  <si>
    <t>DIVIDENDO INF 0 $ 129</t>
  </si>
  <si>
    <t>DIVIDENDO PROV US$ 0,0587065097</t>
  </si>
  <si>
    <t>DIVIDENDO PROV US$ 0,0541307038</t>
  </si>
  <si>
    <t>DIVIDENDO PROV US$ 0,0502161577</t>
  </si>
  <si>
    <t>CFICPD2E-E</t>
  </si>
  <si>
    <t>DIVIDENDO PROV 11 $ 5963</t>
  </si>
  <si>
    <t>EMIS PAGO 0,122522332922061 X 1 $ 937,03</t>
  </si>
  <si>
    <t>DIVIDENDO US$ 0,040288</t>
  </si>
  <si>
    <t>DIVIDENDO US$ 0,050988</t>
  </si>
  <si>
    <t>DIVIDENDO US$ 0,382193</t>
  </si>
  <si>
    <t>DIVIDENDO US$ 0,315822</t>
  </si>
  <si>
    <t>DIVIDENDO PROV $ 0,6278562383851490</t>
  </si>
  <si>
    <t>DIVIDENDO PROV $ 0,6495801002508440</t>
  </si>
  <si>
    <t>EMIS PAGO 0,681681726 X 1 $ 95,7822</t>
  </si>
  <si>
    <t>DIVIDENDO INF 0 $ 0,666862127</t>
  </si>
  <si>
    <t>DIVIDENDO PROV 64 $ 103</t>
  </si>
  <si>
    <t>DIVIDENDO INF 0 $ 0,855719</t>
  </si>
  <si>
    <t>DIVIDENDO INF 0 $ 0,569337</t>
  </si>
  <si>
    <t>DIVIDENDO INF 0 $ 0,920749</t>
  </si>
  <si>
    <t>DIVIDENDO $ 1,12904127</t>
  </si>
  <si>
    <t>DIVIDENDO $ 1,83089698</t>
  </si>
  <si>
    <t>DIVIDENDO $ 2,07258045</t>
  </si>
  <si>
    <t>DIVIDENDO PROV 74 $ 17,3</t>
  </si>
  <si>
    <t>DIVIDENDO PROV 32 $ 14,25043</t>
  </si>
  <si>
    <t>DIVIDENDO PROV 61 $ 7,24787</t>
  </si>
  <si>
    <t>DIVIDENDO PROV 2 $ 0,75884</t>
  </si>
  <si>
    <t>DIVIDENDO PROV 94 $ 0,94664</t>
  </si>
  <si>
    <t>DIVIDENDO US$ 0,010419932</t>
  </si>
  <si>
    <t>DIVIDENDO PROV $ 1,87632401119645</t>
  </si>
  <si>
    <t>DIVIDENDO INF 0 $ 0,153625</t>
  </si>
  <si>
    <t>DIVIDENDO $ 0,38283255</t>
  </si>
  <si>
    <t>DIVIDENDO PROV 200 $ 19</t>
  </si>
  <si>
    <t>DIVIDENDO PROV 200 $ 20,9</t>
  </si>
  <si>
    <t>DIVIDENDO PROV 0 US$ 0,24</t>
  </si>
  <si>
    <t>DIVIDENDO INF 0 $ 0,053838</t>
  </si>
  <si>
    <t>DIVIDENDO PROV 84 $ 32,82</t>
  </si>
  <si>
    <t>DIVIDENDO $ 0,70262897</t>
  </si>
  <si>
    <t>DIVIDENDO PROV 27 $ 21,0353</t>
  </si>
  <si>
    <t>EMIS PAGO 0,280207113 X 1 $ 415,4311946</t>
  </si>
  <si>
    <t>DIVIDENDO PROV 105 $ 135</t>
  </si>
  <si>
    <t>DIVIDENDO INF 0 $ 0,773555</t>
  </si>
  <si>
    <t>DIVIDENDO $ 11,8816086455310</t>
  </si>
  <si>
    <t>DIVIDENDO $ 1,53113419</t>
  </si>
  <si>
    <t>DIVIDENDO PROV 337 $ 110</t>
  </si>
  <si>
    <t>DIVIDENDO PROV 63 $ 6,8614</t>
  </si>
  <si>
    <t>DIVIDENDO DEF $ 4,7009</t>
  </si>
  <si>
    <t>DIVIDENDO PROV 68 $ 35</t>
  </si>
  <si>
    <t>DIVIDENDO DEF US$ 0,0183</t>
  </si>
  <si>
    <t>DIVIDENDO DEF US$ 0,0238</t>
  </si>
  <si>
    <t>DIVIDENDO DEF US$ 0,0277</t>
  </si>
  <si>
    <t>DIVIDENDO PROV 31 $ 4,6839</t>
  </si>
  <si>
    <t>DIVIDENDO INF 0 $ 0,349554</t>
  </si>
  <si>
    <t>DIVIDENDO PROV 85 $ 4</t>
  </si>
  <si>
    <t>DIVIDENDO EVEN 86 $ 3</t>
  </si>
  <si>
    <t>DIVIDENDO PROV 89 $ 19</t>
  </si>
  <si>
    <t>DIVIDENDO PROV 247 $ 74</t>
  </si>
  <si>
    <t>DIVIDENDO PROV 15 $ 250</t>
  </si>
  <si>
    <t>DIVIDENDO PROV 10 $ 5425</t>
  </si>
  <si>
    <t>DIVIDENDO PROV 308 $ 30</t>
  </si>
  <si>
    <t>DIVIDENDO INF 0 $ 0,05909</t>
  </si>
  <si>
    <t>DIVIDENDO PROV 213 $ 50</t>
  </si>
  <si>
    <t>DIVIDENDO INF 0 $ 0,628738</t>
  </si>
  <si>
    <t>DIVIDENDO PROV US$ 0,0301386718615895</t>
  </si>
  <si>
    <t>DIVIDENDO $ 1,18001667</t>
  </si>
  <si>
    <t>DIVIDENDO PROV 107 $ 45</t>
  </si>
  <si>
    <t>DIVIDENDO PROV $ 0,6109925513154760</t>
  </si>
  <si>
    <t>DIVIDENDO PROV $ 0,6368054362653340</t>
  </si>
  <si>
    <t>DIVIDENDO DEF 47 US$ 0,00261</t>
  </si>
  <si>
    <t>DIVIDENDO INF 0 $ 0,385109</t>
  </si>
  <si>
    <t>DIVIDENDO INF 0 $ 0,128803</t>
  </si>
  <si>
    <t>DIVIDENDO $ 0,75070875</t>
  </si>
  <si>
    <t>DIVIDENDO PROV 252 $ 66</t>
  </si>
  <si>
    <t>DIVIDENDO PROV 122 $ 10</t>
  </si>
  <si>
    <t>DIVIDENDO US$ 0,034</t>
  </si>
  <si>
    <t>DIVIDENDO US$ 0,005</t>
  </si>
  <si>
    <t>DIVIDENDO US$ 0,1449</t>
  </si>
  <si>
    <t>DIVIDENDO US$ 0,078</t>
  </si>
  <si>
    <t>DIVIDENDO PROV US$ 5,743903</t>
  </si>
  <si>
    <t>DIVIDENDO PROV $ 638,531581</t>
  </si>
  <si>
    <t>DIVIDENDO $ 0,1285229</t>
  </si>
  <si>
    <t>DIVIDENDO PROV 265 $ 3,5</t>
  </si>
  <si>
    <t>DIVIDENDO PROV 0 US$ 0,605</t>
  </si>
  <si>
    <t>DIVIDENDO US$ 0,060534</t>
  </si>
  <si>
    <t>DIVIDENDO US$ 0,079998</t>
  </si>
  <si>
    <t>DIVIDENDO US$ 0,25537</t>
  </si>
  <si>
    <t>DIVIDENDO US$ 0,689194</t>
  </si>
  <si>
    <t>DIVIDENDO US$ 0,285592</t>
  </si>
  <si>
    <t>DIVIDENDO US$ 0,029381</t>
  </si>
  <si>
    <t>DIVIDENDO US$ 0,284549</t>
  </si>
  <si>
    <t>DIVIDENDO US$ 0,291255</t>
  </si>
  <si>
    <t>DIVIDENDO US$ 0,562956</t>
  </si>
  <si>
    <t>DIVIDENDO US$ 0,422783</t>
  </si>
  <si>
    <t>DIVIDENDO US$ 0,773383</t>
  </si>
  <si>
    <t>DIVIDENDO US$ 0,678652</t>
  </si>
  <si>
    <t>DIVIDENDO US$ 0,316076</t>
  </si>
  <si>
    <t>DIVIDENDO US$ 0,734661</t>
  </si>
  <si>
    <t>DIVIDENDO US$ 0,518147</t>
  </si>
  <si>
    <t>DIVIDENDO US$ 0,395593</t>
  </si>
  <si>
    <t>DIVIDENDO US$ 1,048164</t>
  </si>
  <si>
    <t>DIVIDENDO US$ 0,408148</t>
  </si>
  <si>
    <t>DIVIDENDO US$ 0,676105</t>
  </si>
  <si>
    <t>DIVIDENDO US$ 0,572877</t>
  </si>
  <si>
    <t>DIVIDENDO US$ 0,480731</t>
  </si>
  <si>
    <t>DIVIDENDO US$ 0,317688</t>
  </si>
  <si>
    <t>DIVIDENDO PROV 0 $ 526,9256</t>
  </si>
  <si>
    <t>DIVIDENDO PROV $ 1590,006911</t>
  </si>
  <si>
    <t>DIVIDENDO $ 0,13839285</t>
  </si>
  <si>
    <t>DIVIDENDO PROV 3 $ 310</t>
  </si>
  <si>
    <t>DIVIDENDO PROV 22 US$ 0,000030409</t>
  </si>
  <si>
    <t>DIVIDENDO US$ 1,255948</t>
  </si>
  <si>
    <t>DIVIDENDO US$ 0,583497</t>
  </si>
  <si>
    <t>DIVIDENDO US$ 0,662296</t>
  </si>
  <si>
    <t>DIVIDENDO US$ 0,421936</t>
  </si>
  <si>
    <t>DIVIDENDO US$ 0,700744</t>
  </si>
  <si>
    <t>DIVIDENDO US$ 0,221084</t>
  </si>
  <si>
    <t>DIVIDENDO US$ 0,779847</t>
  </si>
  <si>
    <t>DIVIDENDO US$ 0,420894</t>
  </si>
  <si>
    <t>DIVIDENDO US$ 1,205366</t>
  </si>
  <si>
    <t>DIVIDENDO US$ 0,730832</t>
  </si>
  <si>
    <t>DIVIDENDO US$ 0,051236</t>
  </si>
  <si>
    <t>DIVIDENDO US$ 0,764439</t>
  </si>
  <si>
    <t>DIVIDENDO US$ 0,389881</t>
  </si>
  <si>
    <t>DIVIDENDO US$ 0,553166</t>
  </si>
  <si>
    <t>DIVIDENDO US$ 0,638095</t>
  </si>
  <si>
    <t>DIVIDENDO US$ 0,387303</t>
  </si>
  <si>
    <t>DIVIDENDO US$ 0,473203</t>
  </si>
  <si>
    <t>DIVIDENDO US$ 0,025484</t>
  </si>
  <si>
    <t>DIVIDENDO US$ 0,201065</t>
  </si>
  <si>
    <t>DIVIDENDO US$ 0,596173</t>
  </si>
  <si>
    <t>DIVIDENDO US$ 1,024651</t>
  </si>
  <si>
    <t>DIVIDENDO US$ 0,396208</t>
  </si>
  <si>
    <t>DIVIDENDO US$ 0,014841</t>
  </si>
  <si>
    <t>DIVIDENDO US$ 0,090545</t>
  </si>
  <si>
    <t>DIVIDENDO US$ 0,90607</t>
  </si>
  <si>
    <t>DIVIDENDO US$ 0,345944</t>
  </si>
  <si>
    <t>DIVIDENDO US$ 1,359059</t>
  </si>
  <si>
    <t>DIVIDENDO US$ 0,088637</t>
  </si>
  <si>
    <t>DIVIDENDO US$ 0,009034</t>
  </si>
  <si>
    <t>DIVIDENDO US$ 0,20972</t>
  </si>
  <si>
    <t>DIVIDENDO US$ 0,539594</t>
  </si>
  <si>
    <t>DIVIDENDO US$ 0,262782</t>
  </si>
  <si>
    <t>DIVIDENDO US$ 0,198696</t>
  </si>
  <si>
    <t>DIVIDENDO US$ 0,087481</t>
  </si>
  <si>
    <t>DIVIDENDO US$ 0,0182</t>
  </si>
  <si>
    <t>DIVIDENDO US$ 0,309126</t>
  </si>
  <si>
    <t>DIVIDENDO US$ 0,681479</t>
  </si>
  <si>
    <t>DIVIDENDO US$ 0,395422</t>
  </si>
  <si>
    <t>DIVIDENDO US$ 0,645396</t>
  </si>
  <si>
    <t>DIVIDENDO US$ 0,248783</t>
  </si>
  <si>
    <t>DIVIDENDO US$ 0,222877</t>
  </si>
  <si>
    <t>DIVIDENDO US$ 0,549691</t>
  </si>
  <si>
    <t>DIVIDENDO US$ 0,031285</t>
  </si>
  <si>
    <t>DIVIDENDO US$ 0,622022</t>
  </si>
  <si>
    <t>DIVIDENDO US$ 0,514667</t>
  </si>
  <si>
    <t>DIVIDENDO US$ 1,30409</t>
  </si>
  <si>
    <t>DIVIDENDO US$ 1,161868</t>
  </si>
  <si>
    <t>DIVIDENDO US$ 0,535616</t>
  </si>
  <si>
    <t>DIVIDENDO US$ 0,200358</t>
  </si>
  <si>
    <t>DIVIDENDO US$ 0,583766</t>
  </si>
  <si>
    <t>DIVIDENDO US$ 0,976451</t>
  </si>
  <si>
    <t>DIVIDENDO US$ 0,364257</t>
  </si>
  <si>
    <t>DIVIDENDO US$ 0,512216</t>
  </si>
  <si>
    <t>DIVIDENDO US$ 0,222403</t>
  </si>
  <si>
    <t>DIVIDENDO US$ 1,076171</t>
  </si>
  <si>
    <t>DIVIDENDO US$ 0,327457</t>
  </si>
  <si>
    <t>DIVIDENDO US$ 0,01016258</t>
  </si>
  <si>
    <t>DIVIDENDO PROV 0 $ 451,342</t>
  </si>
  <si>
    <t>DIVIDENDO PROV $ 138,6965116902670</t>
  </si>
  <si>
    <t>DIVIDENDO PROV $ 356,8790215804740</t>
  </si>
  <si>
    <t>DIVIDENDO PROV 63 $ 102</t>
  </si>
  <si>
    <t>DIVIDENDO PROV 100 $ 80</t>
  </si>
  <si>
    <t>DIVIDENDO PROV $ 88,3976634160013</t>
  </si>
  <si>
    <t>DIVIDENDO PROV $ 83,7649041891879</t>
  </si>
  <si>
    <t>DIVIDENDO PROV $ 430,58843</t>
  </si>
  <si>
    <t>DIVIDENDO PROV 6 US$ 0,000002444</t>
  </si>
  <si>
    <t>DIVIDENDO PROV 27 US$ 0,000041725</t>
  </si>
  <si>
    <t>DIVIDENDO PROV 136 $ 15000000</t>
  </si>
  <si>
    <t>DIVIDENDO US$ 0,566</t>
  </si>
  <si>
    <t>DIVIDENDO US$ 1,507</t>
  </si>
  <si>
    <t>DIVIDENDO US$ 1,719</t>
  </si>
  <si>
    <t>DIVIDENDO US$ 1,071</t>
  </si>
  <si>
    <t>DIVIDENDO US$ 0,576</t>
  </si>
  <si>
    <t>DIVIDENDO US$ 0,402</t>
  </si>
  <si>
    <t>DIVIDENDO US$ 0,466</t>
  </si>
  <si>
    <t>DIVIDENDO US$ 1,098</t>
  </si>
  <si>
    <t>DIVIDENDO US$ 0,408</t>
  </si>
  <si>
    <t>DIVIDENDO US$ 1,394</t>
  </si>
  <si>
    <t>DIVIDENDO US$ 0,334</t>
  </si>
  <si>
    <t>DIVIDENDO US$ 0,264</t>
  </si>
  <si>
    <t>DIVIDENDO US$ 0,318</t>
  </si>
  <si>
    <t>DIVIDENDO US$ 0,676</t>
  </si>
  <si>
    <t>DIVIDENDO US$ 0,327</t>
  </si>
  <si>
    <t>DIVIDENDO US$ 0,055</t>
  </si>
  <si>
    <t>DIVIDENDO US$ 0,026</t>
  </si>
  <si>
    <t>DIVIDENDO US$ 0,643</t>
  </si>
  <si>
    <t>DIVIDENDO US$ 0,247</t>
  </si>
  <si>
    <t>DIVIDENDO US$ 0,132</t>
  </si>
  <si>
    <t>DIVIDENDO PROV 7 US$ 0,000580235</t>
  </si>
  <si>
    <t>DIVIDENDO PROV 40 $ 26</t>
  </si>
  <si>
    <t>DIVIDENDO PROV 7 US$ 0,000527486</t>
  </si>
  <si>
    <t>DIVIDENDO PROV 36 US$ 0,004926018</t>
  </si>
  <si>
    <t>DIVIDENDO PROV 36 US$ 0,004478198</t>
  </si>
  <si>
    <t>DIVIDENDO $ 3,6949829</t>
  </si>
  <si>
    <t>DIVIDENDO $ 0,0801294</t>
  </si>
  <si>
    <t>DIVIDENDO PROV $ 43</t>
  </si>
  <si>
    <t>DIVIDENDO PROV 56 US$ 0,85487</t>
  </si>
  <si>
    <t>DIVIDENDO PROV 46 US$ 0,005988</t>
  </si>
  <si>
    <t>DIVIDENDO PROV 81 US$ 0,003384</t>
  </si>
  <si>
    <t>DIVIDENDO PROV 4 $ 2,5058223</t>
  </si>
  <si>
    <t>DIVIDENDO $ 1,7230843</t>
  </si>
  <si>
    <t>DIVIDENDO PROV 32 US$ 0,066178</t>
  </si>
  <si>
    <t>DIVIDENDO US$ 1,11</t>
  </si>
  <si>
    <t>DIVIDENDO PROV 9 $ 5509</t>
  </si>
  <si>
    <t>DIVIDENDO  US$ 0,665</t>
  </si>
  <si>
    <t>DIVIDENDO US$ 0,243722</t>
  </si>
  <si>
    <t>DIVIDENDO US$ 0,03704</t>
  </si>
  <si>
    <t>DIVIDENDO US$ 0,049555</t>
  </si>
  <si>
    <t>DIVIDENDO PROV US$ 0,08</t>
  </si>
  <si>
    <t>DIVIDENDO PROV US$ 0,0762</t>
  </si>
  <si>
    <t>DIVIDENDO US$ 0,380679</t>
  </si>
  <si>
    <t>DIVIDENDO US$ 0,316802</t>
  </si>
  <si>
    <t>DIVIDENDO PROV US$ 0,0339910228</t>
  </si>
  <si>
    <t>DIVIDENDO PROV US$ 4,3533004715</t>
  </si>
  <si>
    <t>DIVIDENDO PROV $ 8,11293278792406</t>
  </si>
  <si>
    <t>DIVIDENDO $ 1,77115196</t>
  </si>
  <si>
    <t>DIVIDENDO PROV 28 $ 20</t>
  </si>
  <si>
    <t>DIVIDENDO PROV US$ 0,0252973897</t>
  </si>
  <si>
    <t>DIVIDENDO PROV US$ 0,0439602727</t>
  </si>
  <si>
    <t>DIVIDENDO PROV $ 0,575138365746130</t>
  </si>
  <si>
    <t>DIVIDENDO PROV $ 0,6060078989255690</t>
  </si>
  <si>
    <t>DIVIDENDO PROV 21 $ 180000</t>
  </si>
  <si>
    <t>DIVIDENDO US$ 1,09</t>
  </si>
  <si>
    <t>DIVIDENDO EVEN 2 $ 104,28642</t>
  </si>
  <si>
    <t>CHILECT-AM</t>
  </si>
  <si>
    <t>DIVIDENDO PROV 62 $ 102</t>
  </si>
  <si>
    <t>DIVIDENDO PROV 112 $ 15</t>
  </si>
  <si>
    <t>DIVIDENDO $ 1,00021458</t>
  </si>
  <si>
    <t>DIVIDENDO PROV 98 US$ 0,107055285</t>
  </si>
  <si>
    <t>DIVIDENDO PROV 39 $ 26</t>
  </si>
  <si>
    <t>DIVIDENDO PROV $ 85,4373422271209</t>
  </si>
  <si>
    <t>DIVIDENDO PROV US$ 0,03644061257727220</t>
  </si>
  <si>
    <t>DIVIDENDO PROV $ 94,5050746732196</t>
  </si>
  <si>
    <t>DIVIDENDO PROV US$ 0,297773</t>
  </si>
  <si>
    <t>DIVIDENDO US$ 0,09</t>
  </si>
  <si>
    <t>DIVIDENDO PROV $ 0,1044606</t>
  </si>
  <si>
    <t>DIVIDENDO DEF 54 $ 17,7677</t>
  </si>
  <si>
    <t>DIVIDENDO PROV 35 $ 14</t>
  </si>
  <si>
    <t>DIVIDENDO PROV 44 $ 100</t>
  </si>
  <si>
    <t>DIVIDENDO $ 0,01123715</t>
  </si>
  <si>
    <t>DIVIDENDO PROV 2 $ 30</t>
  </si>
  <si>
    <t>DIVIDENDO PROV 106 $ 5</t>
  </si>
  <si>
    <t>DIVIDENDO PROV 104 $ 8</t>
  </si>
  <si>
    <t>DIVIDENDO PROV 104 $ 5</t>
  </si>
  <si>
    <t>DIVIDENDO PROV $ 7,83629463333123</t>
  </si>
  <si>
    <t>DIVIDENDO PROV $ 395</t>
  </si>
  <si>
    <t>DIVIDENDO PROV 8 $ 5300</t>
  </si>
  <si>
    <t>DIVIDENDO PROV US$ 0,06596622454942290</t>
  </si>
  <si>
    <t>CFIBTDDI-E</t>
  </si>
  <si>
    <t>DIVIDENDO PROV US$ 0,06445531255797140</t>
  </si>
  <si>
    <t>CFIBTDDA-E</t>
  </si>
  <si>
    <t>DIVIDENDO PROV 71 $ 2</t>
  </si>
  <si>
    <t>DIVIDENDO US$ 0,050604</t>
  </si>
  <si>
    <t>DIVIDENDO US$ 0,035705</t>
  </si>
  <si>
    <t>DIVIDENDO US$ 0,081</t>
  </si>
  <si>
    <t>DIVIDENDO US$ 0,38581</t>
  </si>
  <si>
    <t>DIVIDENDO US$ 0,318393</t>
  </si>
  <si>
    <t>DIVIDENDO  0,4563027</t>
  </si>
  <si>
    <t>DIVIDENDO $ 0,5133406</t>
  </si>
  <si>
    <t>DIVIDENDO PROV $ 0,6173708364937630</t>
  </si>
  <si>
    <t>DIVIDENDO PROV $ 0,6400396534824480</t>
  </si>
  <si>
    <t>DIVIDENDO PROV 46 $ 2</t>
  </si>
  <si>
    <t>DIVIDENDO ADIC 46 $ 2,25</t>
  </si>
  <si>
    <t>EMIS PAGO 0,146 X 1 $ 190033</t>
  </si>
  <si>
    <t>DIVIDENDO PROV 0 US$ 0,0520981</t>
  </si>
  <si>
    <t>CFISEOPX-E</t>
  </si>
  <si>
    <t>DIVIDENDO PROV $ 860,01046</t>
  </si>
  <si>
    <t>DIVIDENDO US$ 0,425</t>
  </si>
  <si>
    <t>DIVIDENDO PROV 61 $ 102</t>
  </si>
  <si>
    <t>DIVIDENDO PROV 73 $ 19,4</t>
  </si>
  <si>
    <t>DIVIDENDO PROV 95 $ 180</t>
  </si>
  <si>
    <t>DIVIDENDO PROV 63 $ 1</t>
  </si>
  <si>
    <t>DIVIDENDO PROV US$ 0,0529</t>
  </si>
  <si>
    <t>DIVIDENDO PROV US$ 0,0519</t>
  </si>
  <si>
    <t>DIVIDENDO PROV 97 $ 0,5</t>
  </si>
  <si>
    <t>DIVIDENDO PROV $ 77,8281795193202</t>
  </si>
  <si>
    <t>DIVIDENDO PROV $ 3,195568165805050</t>
  </si>
  <si>
    <t>DIVIDENDO PROV $ 105,091346795292</t>
  </si>
  <si>
    <t>DIVIDENDO $ 0,324664</t>
  </si>
  <si>
    <t>DIVIDENDO PROV 199 $ 18,7</t>
  </si>
  <si>
    <t>DIVIDENDO PROV 199 $ 17</t>
  </si>
  <si>
    <t>DIVIDENDO PROV 83 $ 38,86</t>
  </si>
  <si>
    <t>EMIS PAGO 0,20367 X 1 $ 335</t>
  </si>
  <si>
    <t>DIVIDENDO PROV 0 $ 62</t>
  </si>
  <si>
    <t>DIVIDENDO PROV 246 $ 74</t>
  </si>
  <si>
    <t>DIVIDENDO PROV  US$ 0,013</t>
  </si>
  <si>
    <t>DIVIDENDO PROV 89 $ 5</t>
  </si>
  <si>
    <t>DIVIDENDO PROV 84 $ 6</t>
  </si>
  <si>
    <t>DIVIDENDO PROV 88 $ 36</t>
  </si>
  <si>
    <t>DIVIDENDO PROV 13 $ 250</t>
  </si>
  <si>
    <t>DIVIDENDO ADIC 8 $ 0,016408769515</t>
  </si>
  <si>
    <t>DIVIDENDO PROV $ 3,50861674900765</t>
  </si>
  <si>
    <t>DIVIDENDO PROV 212 $ 50</t>
  </si>
  <si>
    <t>DIVIDENDO PROV 80 $ 16</t>
  </si>
  <si>
    <t>DETROIT</t>
  </si>
  <si>
    <t>DIVIDENDO PROV 56 $ 28</t>
  </si>
  <si>
    <t>DIVIDENDO PROV 121 $ 10</t>
  </si>
  <si>
    <t>DIVIDENDO PROV 7 $ 5392</t>
  </si>
  <si>
    <t>DIVIDENDO PROV 0 $ 78,36265</t>
  </si>
  <si>
    <t>DIVIDENDO US$ 0,2148</t>
  </si>
  <si>
    <t>DIVIDENDO US$ 0,033363</t>
  </si>
  <si>
    <t>DIVIDENDO US$ 0,048694</t>
  </si>
  <si>
    <t>DIVIDENDO  S$ 0,078</t>
  </si>
  <si>
    <t>DIVIDENDO US$ 0,321732</t>
  </si>
  <si>
    <t>DIVIDENDO US$ 0,385741</t>
  </si>
  <si>
    <t>DIVIDENDO PROV $ 0,6065820868306590</t>
  </si>
  <si>
    <t>DIVIDENDO PROV $ 0,6196309060018290</t>
  </si>
  <si>
    <t>DIVIDENDO US$ 0,124</t>
  </si>
  <si>
    <t>DIVIDENDO US$ 0,229204</t>
  </si>
  <si>
    <t>DIVIDENDO US$ 0,327237</t>
  </si>
  <si>
    <t>DIVIDENDO US$ 0,695505</t>
  </si>
  <si>
    <t>DIVIDENDO US$ 0,385734</t>
  </si>
  <si>
    <t>DIVIDENDO US$ 0,691465</t>
  </si>
  <si>
    <t>DIVIDENDO US$ 0,329605</t>
  </si>
  <si>
    <t>DIVIDENDO US$ 0,360165</t>
  </si>
  <si>
    <t>DIVIDENDO US$ 0,213424</t>
  </si>
  <si>
    <t>DIVIDENDO US$ 0,405468</t>
  </si>
  <si>
    <t>DIVIDENDO US$ 0,299764</t>
  </si>
  <si>
    <t>DIVIDENDO US$ 0,485598</t>
  </si>
  <si>
    <t>DIVIDENDO US$ 0,914929</t>
  </si>
  <si>
    <t>DIVIDENDO US$ 0,025281</t>
  </si>
  <si>
    <t>DIVIDENDO US$ 1,103092</t>
  </si>
  <si>
    <t>DIVIDENDO US$ 0,408691</t>
  </si>
  <si>
    <t>DIVIDENDO US$ 0,585941</t>
  </si>
  <si>
    <t>DIVIDENDO US$ 0,552555</t>
  </si>
  <si>
    <t>DIVIDENDO US$ 0,198451</t>
  </si>
  <si>
    <t>DIVIDENDO US$ 0,246536</t>
  </si>
  <si>
    <t>DIVIDENDO US$ 0,352914</t>
  </si>
  <si>
    <t>DIVIDENDO US$ 0,176126</t>
  </si>
  <si>
    <t>DIVIDENDO US$ 0,462767</t>
  </si>
  <si>
    <t>DIVIDENDO US$ 0,521128</t>
  </si>
  <si>
    <t>DIVIDENDO US$ 0,319616</t>
  </si>
  <si>
    <t>DIVIDENDO US$ 0,344256</t>
  </si>
  <si>
    <t>DIVIDENDO PROV $ 887,387883</t>
  </si>
  <si>
    <t>DIVIDENDO PROV $ 278,6062</t>
  </si>
  <si>
    <t>DIVIDENDO PROV 60 $ 101</t>
  </si>
  <si>
    <t>DIVIDENDO $ 0,1211987</t>
  </si>
  <si>
    <t>DIVIDENDO PROV $ 4,168929</t>
  </si>
  <si>
    <t>DIVIDENDO PROV 264 $ 3,5</t>
  </si>
  <si>
    <t>DIVIDENDO PROV 99 $ 93</t>
  </si>
  <si>
    <t>DIVIDENDO PROV $ 90,2524263777509</t>
  </si>
  <si>
    <t>DIVIDENDO PROV $ 93,5757894469108</t>
  </si>
  <si>
    <t>DIVIDENDO PROV $ 428,636184</t>
  </si>
  <si>
    <t>DIVIDENDO PROV 135 $ 40000000</t>
  </si>
  <si>
    <t>DIVIDENDO PROV 109 $ 13</t>
  </si>
  <si>
    <t>EMIS PAGO 1 X 2 $ 1362,2</t>
  </si>
  <si>
    <t>DIVIDENDO PROV $ 356,879021580474</t>
  </si>
  <si>
    <t>DIVIDENDO PROV $ 137,521063642915</t>
  </si>
  <si>
    <t>DIVIDENDO PROV 0 US$ 0,69</t>
  </si>
  <si>
    <t>DIVIDENDO PROV 80 US$ 0,002971</t>
  </si>
  <si>
    <t>DIVIDENDO PROV 6 $ 5631</t>
  </si>
  <si>
    <t>DIVIDENDO $ 0,0873093</t>
  </si>
  <si>
    <t>DIVIDENDO PROV 307 $ 28</t>
  </si>
  <si>
    <t>DIVIDENDO DEF 45 US$ 0,002971</t>
  </si>
  <si>
    <t>EMIS PAGO 0,03318388 X 1 $ 19,223</t>
  </si>
  <si>
    <t>EMIS PAGO INF 0,0156025028 X 1 $ 844,2</t>
  </si>
  <si>
    <t>DIVIDENDO US$ 0,595</t>
  </si>
  <si>
    <t>DIVIDENDO US$ 0,418042</t>
  </si>
  <si>
    <t>DIVIDENDO US$ 0,050066</t>
  </si>
  <si>
    <t>DIVIDENDO US$ 0,03278</t>
  </si>
  <si>
    <t>DIVIDENDO US$ 0,371158</t>
  </si>
  <si>
    <t>DIVIDENDO US$ 0,319804</t>
  </si>
  <si>
    <t>DIVIDENDO PROV US$ 0,0692761259</t>
  </si>
  <si>
    <t>DIVIDENDO PROV 106 $ 45</t>
  </si>
  <si>
    <t>DIVIDENDO PROV US$ 0,0920464164</t>
  </si>
  <si>
    <t>DIVIDENDO PROV US$ 1,6035817602</t>
  </si>
  <si>
    <t>DIVIDENDO PROV US$ 0,0346622493</t>
  </si>
  <si>
    <t>DIVIDENDO PROV $ 0,6169373732029570</t>
  </si>
  <si>
    <t>DIVIDENDO PROV $ 0,6397125000787510</t>
  </si>
  <si>
    <t>DIVIDENDO PROV 0 $ 5337,97</t>
  </si>
  <si>
    <t>DIVIDENDO $ 0,5221528</t>
  </si>
  <si>
    <t>DIVIDENDO PROV 19 $ 13,14605</t>
  </si>
  <si>
    <t>EMIS PAGO INF 0,0027964526 X 1 $ 36,6</t>
  </si>
  <si>
    <t>DIVIDENDO PROV 59 $ 100</t>
  </si>
  <si>
    <t>DIVIDENDO EVEN $ 14</t>
  </si>
  <si>
    <t>DIVIDENDO PROV $ 77,5875879837967</t>
  </si>
  <si>
    <t>DIVIDEN. PROV US$ 0,061448  OPT. EN CUOT</t>
  </si>
  <si>
    <t>DIVIDENDO PROV $ 88,8765327103762</t>
  </si>
  <si>
    <t>DIVIDENDO $ 0,7280906</t>
  </si>
  <si>
    <t>DIVIDENDO DEF US$ 0,0050444</t>
  </si>
  <si>
    <t>EMIS PAGO 0,1211505884 X 1 $ 844,2</t>
  </si>
  <si>
    <t>DIVIDENDO $ 0,3465668</t>
  </si>
  <si>
    <t>DIVIDENDO ADIC 198 $ 17</t>
  </si>
  <si>
    <t>DIVIDENDO ADIC 198 $ 18,7</t>
  </si>
  <si>
    <t>DIVIDENDO US$ 0,03</t>
  </si>
  <si>
    <t>DIVIDENDO PROV 97 US$ 0,091343089</t>
  </si>
  <si>
    <t>DIVIDENDO PROV US$ 0,0484398853464676</t>
  </si>
  <si>
    <t>DIVIDENDO PROV US$ 0,0469101844768964</t>
  </si>
  <si>
    <t>EMIS PAGO 0,0182789138680405 X 1 $ 5400</t>
  </si>
  <si>
    <t>DIVIDENDO PROV $ 99,03754</t>
  </si>
  <si>
    <t>DIVIDENDO PROV 5 $ 4900</t>
  </si>
  <si>
    <t>DIVIDENDO PROV $ 392</t>
  </si>
  <si>
    <t>EMIS PAGO 0,330954585690018 X 1 $ 36,6</t>
  </si>
  <si>
    <t>DIVIDENDO N.SOLES 0,0125</t>
  </si>
  <si>
    <t>VCMAC1</t>
  </si>
  <si>
    <t>DIVIDENDO N.SOLES 0,013125</t>
  </si>
  <si>
    <t>VCMBC1</t>
  </si>
  <si>
    <t>DIVIDENDO US$ 0,461026</t>
  </si>
  <si>
    <t>DIVIDENDO US$ 0,029905</t>
  </si>
  <si>
    <t>DIVIDENDO US$ 0,051087</t>
  </si>
  <si>
    <t>DIVIDENDO US$ 0,0662</t>
  </si>
  <si>
    <t>DIVIDENDO US$ 0,383153</t>
  </si>
  <si>
    <t>DIVIDENDO US$ 0,322706</t>
  </si>
  <si>
    <t>DIVIDENDO PROV $ 0,610984090163191</t>
  </si>
  <si>
    <t>DIVIDENDO PROV $ 0,407921640409515</t>
  </si>
  <si>
    <t>DIVIDENDO ADIC $ 6,907541</t>
  </si>
  <si>
    <t>DIVIDENDO PROV 70 $ 2</t>
  </si>
  <si>
    <t>DIVIDENDO PROV 20 $ 100000</t>
  </si>
  <si>
    <t>DIVIDENDO US$ 0,565</t>
  </si>
  <si>
    <t>DIVIDENDO PROV 58 $ 100</t>
  </si>
  <si>
    <t>DIVIDENDO PROV $ 84,3765206954291</t>
  </si>
  <si>
    <t>DIVIDENDO PROV $ 3,16733733080326</t>
  </si>
  <si>
    <t>DIVIDENDO PROV $ 97,8955780116069</t>
  </si>
  <si>
    <t>DIVIDENDO PROV $ 508</t>
  </si>
  <si>
    <t>DIVIDENDO PROV 72 $ 11,8</t>
  </si>
  <si>
    <t>EMIS PAGO 0,274030959 X 1 $ 5400</t>
  </si>
  <si>
    <t>EMC</t>
  </si>
  <si>
    <t>DIVIDENDO PROV 82 $ 22,72</t>
  </si>
  <si>
    <t>DIVIDENDO PROV 245 $ 74</t>
  </si>
  <si>
    <t>DIVIDENDO PROV $ 77,48217</t>
  </si>
  <si>
    <t>DIVIDENDO PROV 79 $ 12</t>
  </si>
  <si>
    <t>DIVIDENDO PROV 211 $ 50</t>
  </si>
  <si>
    <t>DIVIDENDO US$ 0,255</t>
  </si>
  <si>
    <t>DIVIDENDO PROV 4 $ 5423</t>
  </si>
  <si>
    <t>DIVIDENDO DEF 0 $ 93,90643</t>
  </si>
  <si>
    <t>DIVIDENDO DEF 0 $ 38,36705</t>
  </si>
  <si>
    <t>DIVIDENDO US$ 0,645554</t>
  </si>
  <si>
    <t>DIVIDENDO US$ 0,417943</t>
  </si>
  <si>
    <t>DIVIDENDO US$ 0,620541</t>
  </si>
  <si>
    <t>DIVIDENDO US$ 0,39498</t>
  </si>
  <si>
    <t>DIVIDENDO US$ 0,615748</t>
  </si>
  <si>
    <t>DIVIDENDO US$ 0,641714</t>
  </si>
  <si>
    <t>DIVIDENDO US$ 0,306422</t>
  </si>
  <si>
    <t>DIVIDENDO US$ 0,587879</t>
  </si>
  <si>
    <t>DIVIDENDO US$ 0,463842</t>
  </si>
  <si>
    <t>DIVIDENDO US$ 0,245586</t>
  </si>
  <si>
    <t>DIVIDENDO US$ 0,719744</t>
  </si>
  <si>
    <t>DIVIDENDO PROV US$ 6,3668718922</t>
  </si>
  <si>
    <t>DIVIDENDO PROV US$ 0,0639519378</t>
  </si>
  <si>
    <t>DIVIDENDO US$ 0,2867</t>
  </si>
  <si>
    <t>DIVIDENDO US$ 0,050375</t>
  </si>
  <si>
    <t>DIVIDENDO US$ 0,511857</t>
  </si>
  <si>
    <t>DIVIDENDO US$ 0,396762</t>
  </si>
  <si>
    <t>DIVIDENDO US$ 0,331456</t>
  </si>
  <si>
    <t>DIVIDENDO PROV US$ 0,02817229</t>
  </si>
  <si>
    <t>DIVIDENDO US$ 0,03681857</t>
  </si>
  <si>
    <t>DIVIDENDO PROV $ 0,582386844637682</t>
  </si>
  <si>
    <t>DIVIDENDO PROV $ 93,3588223625533</t>
  </si>
  <si>
    <t>DIVIDENDO PROV $ 521,0414</t>
  </si>
  <si>
    <t>DIVIDENDO PROV $ 109,960942155826</t>
  </si>
  <si>
    <t>DIVIDENDO PROV 57 $ 99,83</t>
  </si>
  <si>
    <t>DIVIDENDO EVEN $ 13,17</t>
  </si>
  <si>
    <t>DIVIDENDO $ 0,2003095</t>
  </si>
  <si>
    <t>DIVIDENDO PROV 1 $ 35</t>
  </si>
  <si>
    <t>DIVIDENDO ADIC 1 $ 0,1024</t>
  </si>
  <si>
    <t>REBRISA-B</t>
  </si>
  <si>
    <t>DIVIDENDO ADIC 1 $ 0,093</t>
  </si>
  <si>
    <t>REBRISA-A</t>
  </si>
  <si>
    <t>DIVIDENDO DEF $ 3,057093</t>
  </si>
  <si>
    <t>CFIIMEPLUS</t>
  </si>
  <si>
    <t>DIVIDENDO PROV 98 $ 90</t>
  </si>
  <si>
    <t>DIVIDENDO US$ 0,47706</t>
  </si>
  <si>
    <t>DIVIDENDO US$ 0,465407</t>
  </si>
  <si>
    <t>DIVIDENDO US$ 0,303432</t>
  </si>
  <si>
    <t>DIVIDENDO US$ 0,886042</t>
  </si>
  <si>
    <t>DIVIDENDO US$ 1,117504</t>
  </si>
  <si>
    <t>DIVIDENDO US$ 0,675965</t>
  </si>
  <si>
    <t>DIVIDENDO US$ 0,736106</t>
  </si>
  <si>
    <t>DIVIDENDO US$ 0,265983</t>
  </si>
  <si>
    <t>DIVIDENDO US$ 0,676437</t>
  </si>
  <si>
    <t>DIVIDENDO US$ 1,174823</t>
  </si>
  <si>
    <t>DIVIDENDO US$ 0,253353</t>
  </si>
  <si>
    <t>DIVIDENDO US$ 0,303127</t>
  </si>
  <si>
    <t>DIVIDENDO US$ 0,352083</t>
  </si>
  <si>
    <t>DIVIDENDO US$ 0,743701</t>
  </si>
  <si>
    <t>DIVIDENDO US$ 0,727011</t>
  </si>
  <si>
    <t>DIVIDENDO US$ 0,334856</t>
  </si>
  <si>
    <t>DIVIDENDO US$ 0,191366</t>
  </si>
  <si>
    <t>DIVIDENDO US$ 0,244329</t>
  </si>
  <si>
    <t>DIVIDENDO US$ 1,599182</t>
  </si>
  <si>
    <t>DIVIDENDO US$ 0,840921</t>
  </si>
  <si>
    <t>DIVIDENDO US$ 0,148114</t>
  </si>
  <si>
    <t>DIVIDENDO US$ 0,208277</t>
  </si>
  <si>
    <t>DIVIDENDO US$ 0,542228</t>
  </si>
  <si>
    <t>DIVIDENDO US$ 0,140987</t>
  </si>
  <si>
    <t>DIVIDENDO US$ 0,188028</t>
  </si>
  <si>
    <t>DIVIDENDO US$ 0,034823</t>
  </si>
  <si>
    <t>DIVIDENDO US$ 0,042506</t>
  </si>
  <si>
    <t>DIVIDENDO US$ 0,661333</t>
  </si>
  <si>
    <t>DIVIDENDO US$ 0,330219</t>
  </si>
  <si>
    <t>DIVIDENDO US$ 0,389455</t>
  </si>
  <si>
    <t>DIVIDENDO US$ 0,612838</t>
  </si>
  <si>
    <t>DIVIDENDO US$ 0,195748</t>
  </si>
  <si>
    <t>DIVIDENDO US$ 0,275912</t>
  </si>
  <si>
    <t>DIVIDENDO US$ 0,397533</t>
  </si>
  <si>
    <t>DIVIDENDO US$ 0,579146</t>
  </si>
  <si>
    <t>DIVIDENDO US$ 0,063918</t>
  </si>
  <si>
    <t>DIVIDENDO US$ 0,614152</t>
  </si>
  <si>
    <t>DIVIDENDO US$ 0,091809</t>
  </si>
  <si>
    <t>DIVIDENDO US$ 0,792516</t>
  </si>
  <si>
    <t>DIVIDENDO US$ 0,105278</t>
  </si>
  <si>
    <t>DIVIDENDO US$ 0,345998</t>
  </si>
  <si>
    <t>DIVIDENDO S$ 0,550995</t>
  </si>
  <si>
    <t>DIVIDENDO US$ 0,899701</t>
  </si>
  <si>
    <t>DIVIDENDO US$ 0,904</t>
  </si>
  <si>
    <t>DIVIDENDO US$ 0,15267</t>
  </si>
  <si>
    <t>DIVIDENDO US$ 0,102113</t>
  </si>
  <si>
    <t>DIVIDENDO US$ 0,028455</t>
  </si>
  <si>
    <t>DIVIDENDO US$ 0,532619</t>
  </si>
  <si>
    <t>DIVIDENDO US$ 0,491821</t>
  </si>
  <si>
    <t>DIVIDENDO US$ 0,997845</t>
  </si>
  <si>
    <t>DIVIDENDO US$ 0,13931</t>
  </si>
  <si>
    <t>DIVIDENDO US$ 0,71541</t>
  </si>
  <si>
    <t>DIVIDENDO US$ 0,311485</t>
  </si>
  <si>
    <t>DIVIDENDO US$ 0,515914</t>
  </si>
  <si>
    <t>DIVIDENDO US$ 0,346231</t>
  </si>
  <si>
    <t>DIVIDENDO US$ 0,867445</t>
  </si>
  <si>
    <t>DIVIDENDO US$ 0,231218</t>
  </si>
  <si>
    <t>DIVIDENDO US$ 0,353249</t>
  </si>
  <si>
    <t>DIVIDENDO US$ 0,30905</t>
  </si>
  <si>
    <t>DIVIDENDO US$ 0,658318</t>
  </si>
  <si>
    <t>DIVIDENDO US$ 0,361311</t>
  </si>
  <si>
    <t>DIVIDENDO PROV $ 288,068305</t>
  </si>
  <si>
    <t>DIVIDENDO PROV $ 425,764367</t>
  </si>
  <si>
    <t>DIVIDENDO PROV 134 $ 15000000</t>
  </si>
  <si>
    <t>DIVIDENDO DEF $ 76,5071266267</t>
  </si>
  <si>
    <t>DIVIDENDO DEF $ 76,4445695272</t>
  </si>
  <si>
    <t>DIVIDENDO DEF $ 215,5515053923</t>
  </si>
  <si>
    <t>DIVIDENDO DEF EURO 17,6701345762</t>
  </si>
  <si>
    <t>DIVIDENDO DEF $ 167,1637</t>
  </si>
  <si>
    <t>EMIS PAGO 0,2222 X 1 $ 2500000</t>
  </si>
  <si>
    <t>SPORTFRAN</t>
  </si>
  <si>
    <t>DIVIDENDO DEF $ 280,11264</t>
  </si>
  <si>
    <t>DIVIDENDO DEF $ 267,284193</t>
  </si>
  <si>
    <t>DIVIDENDO $ 0,107229</t>
  </si>
  <si>
    <t>DIVIDENDO PROV 44 US$ 0,007762</t>
  </si>
  <si>
    <t>DIVIDENDO DEF $ 5456,7321</t>
  </si>
  <si>
    <t>DIVIDENDO PROV 3 $ 5340</t>
  </si>
  <si>
    <t>DIVIDENDO PROV $ 4500</t>
  </si>
  <si>
    <t>DIVIDENDO PROV 79 US$ 0,00401</t>
  </si>
  <si>
    <t>DIVIDENDO DEF $ 11,1189729973246</t>
  </si>
  <si>
    <t>DIVIDENDO DEF US$ 0,0026562314</t>
  </si>
  <si>
    <t>DIVIDENDO DEF $ 49,9079</t>
  </si>
  <si>
    <t>DIVIDENDO DEF $ 49,6009</t>
  </si>
  <si>
    <t>DIVIDENDO DEF $ 17,877606928125</t>
  </si>
  <si>
    <t>DIVIDENDO DEF US$ 0,0051639512</t>
  </si>
  <si>
    <t>DIVIDENDO US$ 0,036057</t>
  </si>
  <si>
    <t>DIVIDENDO US$ 0,030501</t>
  </si>
  <si>
    <t>DIVIDENDO US$ 0,050553</t>
  </si>
  <si>
    <t>DIVIDENDO US$ 0,0801</t>
  </si>
  <si>
    <t>DIVIDENDO US$ 0,40158</t>
  </si>
  <si>
    <t>DIVIDENDO US$ 0,334141</t>
  </si>
  <si>
    <t>DIVIDENDO DEF $ 44,141206</t>
  </si>
  <si>
    <t>CFIPPAUTO1</t>
  </si>
  <si>
    <t>DIVIDENDO PROV $ 0,610575059903214</t>
  </si>
  <si>
    <t>DIVIDENDO DEF $ 8,0961733243267</t>
  </si>
  <si>
    <t>DIVIDENDO DEF $ 622,135293829873</t>
  </si>
  <si>
    <t>DIVIDENDO DEF $ 1603,57545814344</t>
  </si>
  <si>
    <t>DIVIDENDO PROV 0 $ 452,703411</t>
  </si>
  <si>
    <t>CFIIMTACI</t>
  </si>
  <si>
    <t>DIVIDENDO PROV $ 390</t>
  </si>
  <si>
    <t>DIVIDENDO PROV 56 $ 113</t>
  </si>
  <si>
    <t>DIVIDENDO DEF $ 1294,35291915407</t>
  </si>
  <si>
    <t>DIVIDENDO DEF 61 $ 10,91</t>
  </si>
  <si>
    <t>DIVIDENDO DEF 1 $ 27,1394</t>
  </si>
  <si>
    <t>DIVIDENDO PROV $ 83,663001401754</t>
  </si>
  <si>
    <t>DIVIDENDO PROV $ 94,2143523514448</t>
  </si>
  <si>
    <t>DIVIDENDO $ 0,139877</t>
  </si>
  <si>
    <t>DIVIDENDO $ 0,022771</t>
  </si>
  <si>
    <t>DIVIDENDO $ 0,015181</t>
  </si>
  <si>
    <t>DIVIDENDO $ 0,255049</t>
  </si>
  <si>
    <t>DIVIDENDO $ 0,044328</t>
  </si>
  <si>
    <t>DIVIDENDO $ 0,288065</t>
  </si>
  <si>
    <t>DIVIDENDO $ 0,067983</t>
  </si>
  <si>
    <t>DIVIDENDO $ 0,031142</t>
  </si>
  <si>
    <t>DIVIDENDO $ 0,3529841</t>
  </si>
  <si>
    <t>DIVIDENDO $ 1,4792616</t>
  </si>
  <si>
    <t>DIVIDENDO DEF 33 $ 353,07402</t>
  </si>
  <si>
    <t>DIVIDENDO DEF 94 $ 130</t>
  </si>
  <si>
    <t>DIVIDENDO DEF 53 $ 17,7677</t>
  </si>
  <si>
    <t>DIVIDENDO DEF 9 $ 36,63303</t>
  </si>
  <si>
    <t>DIVIDENDO ADIC 10 $ 6,36696</t>
  </si>
  <si>
    <t>DIVIDENDO DEF 1 $ 250</t>
  </si>
  <si>
    <t>DIVIDENDO ADIC 2 $ 59</t>
  </si>
  <si>
    <t>DIVIDENDO DEF 197 $ 18,7</t>
  </si>
  <si>
    <t>DIVIDENDO DEF 197 $ 17</t>
  </si>
  <si>
    <t>DIVIDENDO DEF 1 $ 1,75</t>
  </si>
  <si>
    <t>TATTERSALL</t>
  </si>
  <si>
    <t>DIVIDENDO ADIC 26 $ 42,9593</t>
  </si>
  <si>
    <t>DIVIDENDO DEF $ 0,7634828816</t>
  </si>
  <si>
    <t>DIVIDENDO ADIC $ 0,508988588</t>
  </si>
  <si>
    <t>DIVIDENDO DEF 24 $ 0,47209364</t>
  </si>
  <si>
    <t>DIVIDENDO DEF $ 4250</t>
  </si>
  <si>
    <t>CFIDESIN06</t>
  </si>
  <si>
    <t>DIVIDENDO DEF 2 $ 604,703060978003</t>
  </si>
  <si>
    <t>DIVIDENDO DEF 2 $ 604,46570534707</t>
  </si>
  <si>
    <t>DIVIDENDO US$ 0,000622</t>
  </si>
  <si>
    <t>DIVIDENDO $ 0,005596</t>
  </si>
  <si>
    <t>DIVIDENDO $ 0,089168</t>
  </si>
  <si>
    <t>DIVIDENDO $ 0,840088</t>
  </si>
  <si>
    <t>DIVIDENDO $ 0,037022</t>
  </si>
  <si>
    <t>DIVIDENDO $ 1,6611178</t>
  </si>
  <si>
    <t>DIVIDENDO $ 0,1763136</t>
  </si>
  <si>
    <t>DIVIDENDO $ 0,935005</t>
  </si>
  <si>
    <t>DIVIDENDO PROV $ 235</t>
  </si>
  <si>
    <t>DIVIDENDO ADIC 88 $ 8,9398847</t>
  </si>
  <si>
    <t>DIVIDENDO ADIC 82 $ 3,475525714</t>
  </si>
  <si>
    <t>DIVIDENDO PROV 83 $ 9</t>
  </si>
  <si>
    <t>DIVIDENDO ADIC 87 $ 46,857758355</t>
  </si>
  <si>
    <t>DIVIDENDO DEF 188 $ 7,79246</t>
  </si>
  <si>
    <t>DIVIDENDO DEF 78 $ 7</t>
  </si>
  <si>
    <t>DIVIDENDO DEF 1 US$ 0,0064089446</t>
  </si>
  <si>
    <t>DIVIDENDO PROV 2 US$ 0,0603810972</t>
  </si>
  <si>
    <t>DIVIDENDO ADIC 1 $ 0,0546</t>
  </si>
  <si>
    <t>DIVIDENDO ADIC 1 $ 0,1539</t>
  </si>
  <si>
    <t>DIVIDENDO DEF 35 US$ 0,000992497045</t>
  </si>
  <si>
    <t>DIVID DEF 21 US$ 0,000565475421741278</t>
  </si>
  <si>
    <t>DIVIDENDO DEF 108 US$ 0,0060712</t>
  </si>
  <si>
    <t>DIVIDENDO DEF 4 $ 16134,875</t>
  </si>
  <si>
    <t>DIVIDENDO ADIC 4 $ 365,125</t>
  </si>
  <si>
    <t>DIVIDENDO DEF 103 $ 96</t>
  </si>
  <si>
    <t>DIVIDENDO ADIC 104 $ 401</t>
  </si>
  <si>
    <t>DIVIDENDO DEF 30 $ 58</t>
  </si>
  <si>
    <t>DIVIDENDO ADIC 31 $ 96</t>
  </si>
  <si>
    <t>DIVIDENDO DEF 3 $ 17</t>
  </si>
  <si>
    <t>CASGEN</t>
  </si>
  <si>
    <t>DIVIDENDO ADIC 4 $ 36</t>
  </si>
  <si>
    <t>DIVIDENDO $ 1,702243</t>
  </si>
  <si>
    <t>DIVIDENDO $ 0,058233</t>
  </si>
  <si>
    <t>DIVIDENDO $ 0,332789</t>
  </si>
  <si>
    <t>DIVIDENDO $ 3,3254341</t>
  </si>
  <si>
    <t>DIVIDENDO DEF 12 $ 41,69913</t>
  </si>
  <si>
    <t>DIVIDENDO ADIC 13 $ 238,30087</t>
  </si>
  <si>
    <t>DIVIDENDO PROV 96 US$ 0,052117073</t>
  </si>
  <si>
    <t>DIVIDENDO DEF $ 0,00116</t>
  </si>
  <si>
    <t>DIVIDENDO ADIC 62 $ 14,4539</t>
  </si>
  <si>
    <t>DIVIDENDO PROV US$ 0,0021622807415092</t>
  </si>
  <si>
    <t>DIVIDENDO $ 0,003559</t>
  </si>
  <si>
    <t>DIVIDENDO $ 1,273585</t>
  </si>
  <si>
    <t>DIVIDENDO $ 1,446102</t>
  </si>
  <si>
    <t>DIVIDENDO $ 1,347496</t>
  </si>
  <si>
    <t>DIVIDENDO $ 1,295178</t>
  </si>
  <si>
    <t>DIVIDENDO $ 2,6639759</t>
  </si>
  <si>
    <t>DIVIDENDO $ 2,5605439</t>
  </si>
  <si>
    <t>DIVIDENDO $ 3,2110789</t>
  </si>
  <si>
    <t>DIVIDENDO $ 2,440621</t>
  </si>
  <si>
    <t>DIVIDENDO $ 2,8705807</t>
  </si>
  <si>
    <t>DIVIDENDO DEF 21 $ 315,33</t>
  </si>
  <si>
    <t>DIVIDENDO DEF 22 US$ 0,01278</t>
  </si>
  <si>
    <t>DIVIDENDO ADIC 22 US$ 0,02129</t>
  </si>
  <si>
    <t>DIVIDENDO PROV US$ 0,02814073</t>
  </si>
  <si>
    <t>DIVIDENDO PROV US$ 0,02818756</t>
  </si>
  <si>
    <t>DIVIDENDO DEF 40 US$ 0,0005</t>
  </si>
  <si>
    <t>DIVIDENDO EVEN 1 $ 9,37144</t>
  </si>
  <si>
    <t>ENDESA-AM</t>
  </si>
  <si>
    <t>DIVIDENDO ADIC 60 $ 11,02239</t>
  </si>
  <si>
    <t>DIVIDENDO DEF 93 $ 1,73671</t>
  </si>
  <si>
    <t>DIVIDENDO ADIC 93 $ 1,66928</t>
  </si>
  <si>
    <t>DIVIDENDO ADIC 1 $ 2,09338</t>
  </si>
  <si>
    <t>DIVIDENDO DEF 11 $ 0,12</t>
  </si>
  <si>
    <t>INFODEMA</t>
  </si>
  <si>
    <t>DIVIDENDO DEF $ 0,51661</t>
  </si>
  <si>
    <t>DIVIDENDO DEF 0 $ 6</t>
  </si>
  <si>
    <t>DIVIDENDO $ 0,335861</t>
  </si>
  <si>
    <t>DIVIDENDO $ 0,037419</t>
  </si>
  <si>
    <t>DIVIDENDO $ 0,6665567</t>
  </si>
  <si>
    <t>DIVIDENDO DEF US$ 0,006597</t>
  </si>
  <si>
    <t>DIVIDENDO DEF 0 $ 8,6597</t>
  </si>
  <si>
    <t>DIVIDENDO DEF 263 $ 18,5</t>
  </si>
  <si>
    <t>DIVIDENDO $ 0,145482</t>
  </si>
  <si>
    <t>DIVIDENDO $ 0,294403</t>
  </si>
  <si>
    <t>DIVIDENDO $ 0,124482</t>
  </si>
  <si>
    <t>DIVIDENDO $ 0,319211</t>
  </si>
  <si>
    <t>DIVIDENDO $ 0,3562817</t>
  </si>
  <si>
    <t>DIVIDENDO $ 0,1760605</t>
  </si>
  <si>
    <t>DIVIDENDO $ 0,2659836</t>
  </si>
  <si>
    <t>DIVIDENDO $ 0,8397998</t>
  </si>
  <si>
    <t>DIVIDENDO DEF US$ 0,067</t>
  </si>
  <si>
    <t>DIVIDENDO DEF 36 $ 16,06393</t>
  </si>
  <si>
    <t>DIVIDENDO ADIC 37 $ 32,5075</t>
  </si>
  <si>
    <t>DIVIDENDO DEF $ 35,07117</t>
  </si>
  <si>
    <t>DIVIDENDO DEF 36 $ 16,86713</t>
  </si>
  <si>
    <t>DIVIDENDO ADIC 37 $ 34,13287</t>
  </si>
  <si>
    <t>DIVIDENDO DEF 8 $ 11,6248439767096</t>
  </si>
  <si>
    <t>DIVIDENDO DEF 1 $ 0,30339</t>
  </si>
  <si>
    <t>DIVIDENDO DEF 4 $ 0,0960598431636629</t>
  </si>
  <si>
    <t>DIVIDENDO DEF 7 $ 0,00703232977426907</t>
  </si>
  <si>
    <t>DIVIDENDO DEF 29 $ 171965</t>
  </si>
  <si>
    <t>DIVIDENDO ADIC 29 $ 28035</t>
  </si>
  <si>
    <t>DIVIDENDO DEF 13 $ 107,5</t>
  </si>
  <si>
    <t>DIVIDENDO $ 0,105724</t>
  </si>
  <si>
    <t>DIVIDENDO DEF 25 $ 250</t>
  </si>
  <si>
    <t>DIVIDENDO ADIC 26 $ 9</t>
  </si>
  <si>
    <t>DIVIDENDO DEF 6 $ 57,49846</t>
  </si>
  <si>
    <t>DIVIDENDO ADIC 6 $ 0,50154</t>
  </si>
  <si>
    <t>DIVIDENDO DEF 128 $ 1,77585</t>
  </si>
  <si>
    <t>DIVIDENDO ADIC 128 $ 0,02415</t>
  </si>
  <si>
    <t>DIVIDENDO DEF 29 $ 9</t>
  </si>
  <si>
    <t>DIVIDENDO DEF 57 $ 16,65732</t>
  </si>
  <si>
    <t>WMTCL</t>
  </si>
  <si>
    <t>DIVIDENDO $ 0,045307</t>
  </si>
  <si>
    <t>DIVIDENDO $ 0,445099</t>
  </si>
  <si>
    <t>DIVIDENDO $ 2,225497</t>
  </si>
  <si>
    <t>DIVIDENDO PROV 0 $ 4,5809579</t>
  </si>
  <si>
    <t>DIVIDENDO PROV 0 $ 0,9161915</t>
  </si>
  <si>
    <t>DIVIDENDO DEF 67 $ 15</t>
  </si>
  <si>
    <t>DIVIDENDO ADIC 108 $ 14</t>
  </si>
  <si>
    <t>DIVIDENDO DEF   $ 10</t>
  </si>
  <si>
    <t>DIVIDENDO EVEN POR  $ 50</t>
  </si>
  <si>
    <t>DIVIDENDO DEF 21 US$ 0,000034459</t>
  </si>
  <si>
    <t>DIVIDENDO DEF US$ 0,6695</t>
  </si>
  <si>
    <t>DIVIDENDO  US$ 0,26</t>
  </si>
  <si>
    <t>DIVIDENDO DEF 62 $ 3,5</t>
  </si>
  <si>
    <t>DIVIDENDO DEF US$ 0,01795</t>
  </si>
  <si>
    <t>DIVIDENDO DEF $ 24,45208901</t>
  </si>
  <si>
    <t>DIVIDENDO DEF 9 $ 3,2995</t>
  </si>
  <si>
    <t>DIVIDENDO DEF 9 $ 0,48975</t>
  </si>
  <si>
    <t>BUPACL</t>
  </si>
  <si>
    <t>DIVIDENDO ADIC 10 $ 0,16325</t>
  </si>
  <si>
    <t>DIVIDENDO DEF 5 US$ 0,000002308</t>
  </si>
  <si>
    <t>DIVIDENDO DEF 26 US$ 0,000055729</t>
  </si>
  <si>
    <t>DIVIDENDO $ 0,449309</t>
  </si>
  <si>
    <t>DIVIDENDO $ 1,7021343</t>
  </si>
  <si>
    <t>DIVIDENDO DEF 6 US$ 0,00071619</t>
  </si>
  <si>
    <t>DIVIDENDO DEF 30 $ 7,11</t>
  </si>
  <si>
    <t>DIVIDENDO DEF 33 US$ 0,2747</t>
  </si>
  <si>
    <t>DIVIDENDO DEF 120 $ 37</t>
  </si>
  <si>
    <t>DIVIDENDO DEF 6 US$ 0,000651082</t>
  </si>
  <si>
    <t>DIVIDENDO PROV 2 $ 5446</t>
  </si>
  <si>
    <t>DIVIDENDO $ 1,490383</t>
  </si>
  <si>
    <t>DIVIDENDO $ 0,029612</t>
  </si>
  <si>
    <t>DIVIDENDO $ 0,049242</t>
  </si>
  <si>
    <t>DIVIDENDO $ 0,032019</t>
  </si>
  <si>
    <t>DIVIDENDO $ 0,2742122</t>
  </si>
  <si>
    <t>DIVIDENDO $ 0,1783029</t>
  </si>
  <si>
    <t>DIVIDENDO $ 2,8444115</t>
  </si>
  <si>
    <t>DIVIDENDO DEF 32 $ 56,199</t>
  </si>
  <si>
    <t>DIVIDENDO DEF 35 US$ 0,006460341</t>
  </si>
  <si>
    <t>DIVIDENDO DEF 336 $ 110,282475536</t>
  </si>
  <si>
    <t>DIVIDENDO ADIC 336 $ 89,717524464</t>
  </si>
  <si>
    <t>DIVIDENDO ADIC 5 $ 14,5789784</t>
  </si>
  <si>
    <t>DIVIDENDO DEF 5 $ 22,4210216</t>
  </si>
  <si>
    <t>DIVIDENDO DEF 7 $ 5,745923</t>
  </si>
  <si>
    <t>DIVIDENDO ADIC 68 $ 0,5</t>
  </si>
  <si>
    <t>DIVIDENDO DEF 31 US$ 0,105473</t>
  </si>
  <si>
    <t>DIVIDENDO DEF 35 US$ 0,005873037</t>
  </si>
  <si>
    <t>DIVIDENDO ADIC 3 $ 2,3492084</t>
  </si>
  <si>
    <t>DIVIDENDO DEF 64 $ 1146</t>
  </si>
  <si>
    <t>DIVIDENDO $ 0,082677</t>
  </si>
  <si>
    <t>DIVIDENDO $ 0,045461</t>
  </si>
  <si>
    <t>DIVIDENDO $ 0,404046</t>
  </si>
  <si>
    <t>DIVIDENDO $ 0,1422766</t>
  </si>
  <si>
    <t>DIVIDENDO $ 0,8798831</t>
  </si>
  <si>
    <t>DIVIDENDO $ 0,4268295</t>
  </si>
  <si>
    <t>DIVIDENDO DEF 306 $ 21</t>
  </si>
  <si>
    <t>DIVIDENDO DEF 113 $ 25,706464832</t>
  </si>
  <si>
    <t>DIVIDENDO ADIC 113 $ 34,293535168</t>
  </si>
  <si>
    <t>DIVIDENDO ADIC 64 $ 3</t>
  </si>
  <si>
    <t>DIVIDENDO DEF 19 $ 7,42</t>
  </si>
  <si>
    <t>DIVIDENDO ADIC 19 $ 4,08</t>
  </si>
  <si>
    <t>DIVIDENDO DEF 37 $ 17,43242</t>
  </si>
  <si>
    <t>DIVIDENDO ADIC 38 $ 5,81081</t>
  </si>
  <si>
    <t>DIVIDENDO EVEN 265 $ 10</t>
  </si>
  <si>
    <t>DIVIDENDO PROV US$ 0,29</t>
  </si>
  <si>
    <t>DIVIDENDO $ 0,753631</t>
  </si>
  <si>
    <t>DIVIDENDO $ 0,312518</t>
  </si>
  <si>
    <t>DIVIDENDO $ 0,234382</t>
  </si>
  <si>
    <t>DIVIDENDO $ 0,394044</t>
  </si>
  <si>
    <t>DIVIDENDO $ 0,180652</t>
  </si>
  <si>
    <t>DIVIDENDO $ 0,9075494</t>
  </si>
  <si>
    <t>DIVIDENDO $ 0,3331092</t>
  </si>
  <si>
    <t>DIVIDENDO $ 0,5398209</t>
  </si>
  <si>
    <t>DIVIDENDO $ 0,6061302</t>
  </si>
  <si>
    <t>DIVIDENDO $ 1,4616723</t>
  </si>
  <si>
    <t>DIVIDENDO DEF 105 $ 70</t>
  </si>
  <si>
    <t>DIVIDENDO DEF 22 $ 54,01</t>
  </si>
  <si>
    <t>DIVIDENDO DEF 95 US$ 0,191776982</t>
  </si>
  <si>
    <t>DIVIDENDO DEF 39 US$ 0,0369277963522069</t>
  </si>
  <si>
    <t>DIVIDENDO DEF 26 $ 11,189</t>
  </si>
  <si>
    <t>DIVIDENDO ADIC 26 $ 18,811</t>
  </si>
  <si>
    <t>DIVIDENDO DEF 43 US$ 0,024846</t>
  </si>
  <si>
    <t>DIVIDENDO DEF 38 $ 38,171104</t>
  </si>
  <si>
    <t>DIVIDENDO ADIC 38 $ 15,828896</t>
  </si>
  <si>
    <t>DIVIDENDO $ 0,087651</t>
  </si>
  <si>
    <t>DIVIDENDO $ 0,058434</t>
  </si>
  <si>
    <t>DIVIDENDO $ 0,080055</t>
  </si>
  <si>
    <t>DIVIDENDO $ 0,051107</t>
  </si>
  <si>
    <t>DIVIDENDO $ 0,240848</t>
  </si>
  <si>
    <t>DIVIDENDO DEF 41 $ 323,48621</t>
  </si>
  <si>
    <t>DIVIDENDO ADIC 42 $ 206,51379</t>
  </si>
  <si>
    <t>DIVIDENDO $ 1,6896989</t>
  </si>
  <si>
    <t>DIVIDENDO DEF 1 $ 74,06033</t>
  </si>
  <si>
    <t>DIVIDENDO DEF 25 $ 48,9</t>
  </si>
  <si>
    <t>DIVIDENDO ADIC 25 $ 32,6</t>
  </si>
  <si>
    <t>DIVIDENDO DEF 97 $ 1</t>
  </si>
  <si>
    <t>DIVIDENDO DEF 0 $ 1,49148</t>
  </si>
  <si>
    <t>DIVIDENDO ADIC 45 $ 7,25</t>
  </si>
  <si>
    <t>DIVIDENDO US$ 0,022073</t>
  </si>
  <si>
    <t>DIVIDENDO US$ 0,049039</t>
  </si>
  <si>
    <t>DIVIDENDO US$ 0,089</t>
  </si>
  <si>
    <t>DIVIDENDO US$ 0,0824</t>
  </si>
  <si>
    <t>DIVIDENDO US$ 0,381919</t>
  </si>
  <si>
    <t>DIVIDENDO US$ 0,32467</t>
  </si>
  <si>
    <t>DIVIDENDO $ 0,294149</t>
  </si>
  <si>
    <t>DIVIDENDO $ 0,209015</t>
  </si>
  <si>
    <t>DIVIDENDO $ 0,313522</t>
  </si>
  <si>
    <t>DIVIDENDO  $ 0,206388</t>
  </si>
  <si>
    <t>DIVIDENDO $ 1,370754</t>
  </si>
  <si>
    <t>DIVIDENDO $ 0,4590836</t>
  </si>
  <si>
    <t>DIVIDENDO $ 0,0790238</t>
  </si>
  <si>
    <t>DIVIDENDO $ 0,3691028</t>
  </si>
  <si>
    <t>DIVIDENDO $ 2,4514517</t>
  </si>
  <si>
    <t>DIVIDENDO $ 0,6371239</t>
  </si>
  <si>
    <t>DIVIDENDO $ 0,4247492</t>
  </si>
  <si>
    <t>DIVIDENDO EVEN US$ 0,56992</t>
  </si>
  <si>
    <t>DIVIDENDO DEF US$ 0,08581</t>
  </si>
  <si>
    <t>DIVIDENDO EVEN  US$ 0,56992</t>
  </si>
  <si>
    <t>DIVIDENDO PROV 0 $ 0,609385238</t>
  </si>
  <si>
    <t>DIVIDENDO DEF 31 $ 17,0629</t>
  </si>
  <si>
    <t>DIVIDENDO ADIC 31 $ 2,9371</t>
  </si>
  <si>
    <t>DIVIDENDO DEF 78 US$ 0,003902</t>
  </si>
  <si>
    <t>DIVIDENDO ADIC 4 US$ 0,001415984105</t>
  </si>
  <si>
    <t>DIVIDENDO DEF 4 US$ 0,002123976156</t>
  </si>
  <si>
    <t>DIVIDENDO ADIC 133 $ 76000000</t>
  </si>
  <si>
    <t>DIVIDENDO PROV $ 883,1428888</t>
  </si>
  <si>
    <t>DIVIDENDO $ 0,285475</t>
  </si>
  <si>
    <t>DIVIDENDO $ 0,547357</t>
  </si>
  <si>
    <t>DIVIDENDO $ 0,5537807</t>
  </si>
  <si>
    <t>DIVIDENDO $ 1,0617945</t>
  </si>
  <si>
    <t>DIVIDENDO DEF $ 0,41</t>
  </si>
  <si>
    <t>DIVIDENDO DEF 46 US$ 0,00121</t>
  </si>
  <si>
    <t>DIVIDENDO ADIC 46 US$ 0,00232</t>
  </si>
  <si>
    <t>DIVIDENDO DEF $ 1963,845918580880</t>
  </si>
  <si>
    <t>DIVIDENDO ADIC 39 $ 50</t>
  </si>
  <si>
    <t>DIVIDENDO PROV $ 195,5592</t>
  </si>
  <si>
    <t>DIVIDENDO PROV $ 1279,54498</t>
  </si>
  <si>
    <t>DIVIDENDO $ 0,225769</t>
  </si>
  <si>
    <t>DIVIDENDO DEF 0 $ 0,4662702</t>
  </si>
  <si>
    <t>DIVIDENDO DEF 18 $ 12,69292</t>
  </si>
  <si>
    <t>DIVIDENDO DEF 29 US$ 0,00035358448</t>
  </si>
  <si>
    <t>CAMPOS</t>
  </si>
  <si>
    <t>DIVIDENDO ADIC 19 $ 120000</t>
  </si>
  <si>
    <t>DIVIDENDO DEF 1 $ 0,31</t>
  </si>
  <si>
    <t>DIVIDENDO ADIC 1 $ 0,21</t>
  </si>
  <si>
    <t>DIVIDENDO PROV 55 $ 113</t>
  </si>
  <si>
    <t>DIVIDENDO $ 0,016831</t>
  </si>
  <si>
    <t>DIVIDENDO $ 0,002805</t>
  </si>
  <si>
    <t>DIVIDENDO DEF 244 $ 173,5</t>
  </si>
  <si>
    <t>DIVIDENDO DEF 15 $ 19,26557</t>
  </si>
  <si>
    <t>DIVIDENDO ADIC 16 $ 11,73443</t>
  </si>
  <si>
    <t>DIVIDENDO DEF 62 US$ 0,00504</t>
  </si>
  <si>
    <t>DIVIDENDO DEF 50 $ 0,203604648</t>
  </si>
  <si>
    <t>DIVIDENDO ADIC 51 $ 0,033934131</t>
  </si>
  <si>
    <t>DIVIDENDO PROV $ 98,800429623078</t>
  </si>
  <si>
    <t>DIVIDENDO DEF 0 $ 1023,1218</t>
  </si>
  <si>
    <t>CFINFR2</t>
  </si>
  <si>
    <t>DIVIDENDO PROV $ 4,86466761734653</t>
  </si>
  <si>
    <t>DIVIDENDO PROV $ 1510,771355419630</t>
  </si>
  <si>
    <t>DIVIDENDO PROV $ 114,84474344248</t>
  </si>
  <si>
    <t>DIVIDENDO $ 0,0193</t>
  </si>
  <si>
    <t>DIVIDENDO $ 0,019653</t>
  </si>
  <si>
    <t>DIVIDENDO $ 0,063976</t>
  </si>
  <si>
    <t>DIVIDENDO $ 0,100182</t>
  </si>
  <si>
    <t>DIVIDENDO $ 0,207018</t>
  </si>
  <si>
    <t>DIVIDENDO $ 0,135614</t>
  </si>
  <si>
    <t>DIVIDENDO $ 0,160754</t>
  </si>
  <si>
    <t>DIVIDENDO $ 0,1748715</t>
  </si>
  <si>
    <t>DIVIDENDO $ 0,3604699</t>
  </si>
  <si>
    <t>DIVIDENDO DEF 97  $ 102</t>
  </si>
  <si>
    <t>DIVIDENDO DEF 104 $ 65,14247</t>
  </si>
  <si>
    <t>DIVIDENDO DEF 210 $ 92,1</t>
  </si>
  <si>
    <t>DIVIDENDO PROV $ 37,86061</t>
  </si>
  <si>
    <t>DIVIDENDO DEF 84 US$ 0,09063</t>
  </si>
  <si>
    <t>DIVIDENDO ADIC 84 US$ 0,05937</t>
  </si>
  <si>
    <t>DIVIDENDO DEF 126 US$ 0,032506</t>
  </si>
  <si>
    <t>DIVIDENDO DEF 105 $ 9</t>
  </si>
  <si>
    <t>DIVIDENDO DEF 85 $ 6,01</t>
  </si>
  <si>
    <t>DIVIDENDO DEF 379 $ 45</t>
  </si>
  <si>
    <t>EXCGE</t>
  </si>
  <si>
    <t>DIVIDENDO DEF 12 $ 15,22</t>
  </si>
  <si>
    <t>DIVIDENDO DEF 68 $ 1,981838134</t>
  </si>
  <si>
    <t>DIVIDENDO ADIC 69 $ 2,018161866</t>
  </si>
  <si>
    <t>DIVIDENDO $ 4,575944</t>
  </si>
  <si>
    <t>DIVIDENDO $ 8,6875929</t>
  </si>
  <si>
    <t>DIVIDENDO DEF 54  $ 4,93</t>
  </si>
  <si>
    <t>DIVIDENDO ADIC 55  $ 57,87</t>
  </si>
  <si>
    <t>DIVIDENDO DEF 41 $ 13,733</t>
  </si>
  <si>
    <t>DIVIDENDO DEF  43 $ 4</t>
  </si>
  <si>
    <t>DIVIDENDO ADIC 1 $ 12,4526</t>
  </si>
  <si>
    <t>DIVIDENDO DEF 82 $ 2,47812</t>
  </si>
  <si>
    <t>DIVIDENDO ADIC 27 $ 6</t>
  </si>
  <si>
    <t>DIVIDENDO DEF $ 1,78649813</t>
  </si>
  <si>
    <t>DIVIDENDO ADIC 70 $ 35,061556</t>
  </si>
  <si>
    <t>DIVIDENDO EVEN 71 $ 1,7</t>
  </si>
  <si>
    <t>DIVIDENDO DEF 46 $ 25,37636</t>
  </si>
  <si>
    <t>DIVIDENDO $ 0,121955</t>
  </si>
  <si>
    <t>DIVIDENDO  $ 0,019566</t>
  </si>
  <si>
    <t>DIVIDENDO DEF 103  $ 13</t>
  </si>
  <si>
    <t>DIVIDENDO DEF 103  $ 6</t>
  </si>
  <si>
    <t>DIVIDENDO DEF 81 $ 70,070355</t>
  </si>
  <si>
    <t>DIVIDENDO $ 0,17874</t>
  </si>
  <si>
    <t>DIVIDENDO $ 0,364281</t>
  </si>
  <si>
    <t>DIVIDENDO $ 0,3800007</t>
  </si>
  <si>
    <t>DIVIDENDO $ 0,7744614</t>
  </si>
  <si>
    <t>DIVIDENDO $ 0,2207858</t>
  </si>
  <si>
    <t>DIVIDENDO $ 0,294381</t>
  </si>
  <si>
    <t>DIVIDENDO DEF 18  $ 21</t>
  </si>
  <si>
    <t>DIVIDENDO DEF 251 $ 32,08433</t>
  </si>
  <si>
    <t>DIVIDENDO ADIC 251 $ 65,38955</t>
  </si>
  <si>
    <t>DIVIDENDO DEF 21 $ 0,195335473</t>
  </si>
  <si>
    <t>DIVIDENDO ADIC 21 $ 0,260447297</t>
  </si>
  <si>
    <t>DIVIDENDO $ 0,067287</t>
  </si>
  <si>
    <t>DIVIDENDO $ 0,2024469</t>
  </si>
  <si>
    <t>DIVIDENDO ADIC 2 $ 35</t>
  </si>
  <si>
    <t>DIVIDENDO PROV $ 3,3102</t>
  </si>
  <si>
    <t>DIVIDENDO PROV $ 4,1749</t>
  </si>
  <si>
    <t>EMIS PAGO 1 X 10,3198196 $ 25600</t>
  </si>
  <si>
    <t>DIVIDENDO DEF $ 4,45314</t>
  </si>
  <si>
    <t>DIVIDENDO PROV 1 $ 2085</t>
  </si>
  <si>
    <t>DIVIDENDO DEF $ 458</t>
  </si>
  <si>
    <t>DIVIDENDO US$ 0,627</t>
  </si>
  <si>
    <t>DIVIDENDO US$ 0,050611</t>
  </si>
  <si>
    <t>DIVIDENDO US$ 0,020165</t>
  </si>
  <si>
    <t>DIVIDENDO US$ 0,0724</t>
  </si>
  <si>
    <t>DIVIDENDO US$ 0,083</t>
  </si>
  <si>
    <t>DIVIDENDO US$ 0,379276</t>
  </si>
  <si>
    <t>DIVIDENDO US$ 0,332232</t>
  </si>
  <si>
    <t>DIVIDENDO PROV $ 534</t>
  </si>
  <si>
    <t>DIVIDENDO PROV $ 0,618480540065757</t>
  </si>
  <si>
    <t>DIVIDENDO US$ 0,2875</t>
  </si>
  <si>
    <t>DIVIDENDO PROV $ 167,1637</t>
  </si>
  <si>
    <t>DIVIDENDO US$ 0,7025</t>
  </si>
  <si>
    <t>DIVIDENDO PROV 54 $ 112</t>
  </si>
  <si>
    <t>DIVIDENDO $ 0,051431</t>
  </si>
  <si>
    <t>DIVIDENDO $ 0,1087431</t>
  </si>
  <si>
    <t>DIVIDENDO DEF $ 64,57</t>
  </si>
  <si>
    <t>DIVIDENDO 262 $ 3</t>
  </si>
  <si>
    <t>DIVIDENDO US$ 0,190714</t>
  </si>
  <si>
    <t>DIVIDENDO US$ 0,399165</t>
  </si>
  <si>
    <t>DIVIDENDO US$ 0,904937</t>
  </si>
  <si>
    <t>DIVIDENDO US$ 0,410385</t>
  </si>
  <si>
    <t>DIVIDENDO US$ 0,583708</t>
  </si>
  <si>
    <t>DIVIDENDO US$ 0,22114</t>
  </si>
  <si>
    <t>DIVIDENDO US$ 0,400596</t>
  </si>
  <si>
    <t>DIVIDENDO US$ 0,232131</t>
  </si>
  <si>
    <t>DIVIDENDO US$ 0,369926</t>
  </si>
  <si>
    <t>DIVIDENDO US$ 0,39773</t>
  </si>
  <si>
    <t>DIVIDENDO US$ 0,575987</t>
  </si>
  <si>
    <t>DIVIDENDO US$ 0,034157</t>
  </si>
  <si>
    <t>DIVIDENDO US$ 1,118233</t>
  </si>
  <si>
    <t>DIVIDENDO US$ 0,428993</t>
  </si>
  <si>
    <t>DIVIDENDO US$ 0,5457</t>
  </si>
  <si>
    <t>DIVIDENDO US$ 0,753003</t>
  </si>
  <si>
    <t>DIVIDENDO US$ 0,293456</t>
  </si>
  <si>
    <t>DIVIDENDO US$ 0,25732</t>
  </si>
  <si>
    <t>DIVIDENDO US$ 0,397182</t>
  </si>
  <si>
    <t>DIVIDENDO US$ 0,196141</t>
  </si>
  <si>
    <t>DIVIDENDO US$ 0,566395</t>
  </si>
  <si>
    <t>DIVIDENDO US$ 0,61015</t>
  </si>
  <si>
    <t>DIVIDENDO US$ 0,364787</t>
  </si>
  <si>
    <t>DIVIDENDO US$ 0,326642</t>
  </si>
  <si>
    <t>DIVIDENDO US$ 0,894045</t>
  </si>
  <si>
    <t>DIVIDENDO PROV $ 83,5915863020165</t>
  </si>
  <si>
    <t>DIVIDENDO PROV $ 93,9960664018118</t>
  </si>
  <si>
    <t>DIVIDENDO PROV $ 2175,15</t>
  </si>
  <si>
    <t>DIVIDENDO PROV $ 742,601799</t>
  </si>
  <si>
    <t>DIVIDENDO EVEN 6 $ 0,01011077366223</t>
  </si>
  <si>
    <t>DIVIDENDO PROV $ 109,287577</t>
  </si>
  <si>
    <t>DIVIDENDO PROV $ 421,775696</t>
  </si>
  <si>
    <t>DIVIDENDO $ 2,280407</t>
  </si>
  <si>
    <t>DIVIDENDO $ 5,3002626</t>
  </si>
  <si>
    <t>DIVIDENDO $ 1,231937</t>
  </si>
  <si>
    <t>DIVID DEF 20 $ 3,3883280867</t>
  </si>
  <si>
    <t>DIVID DEF 20  $ 3,3883280867</t>
  </si>
  <si>
    <t>DIVIDENDO DEF 204 $ 3,37534954173</t>
  </si>
  <si>
    <t>DIVIDENDO PROV 66 $ 25</t>
  </si>
  <si>
    <t>DIVIDENDO 1,429434</t>
  </si>
  <si>
    <t>DIVIDENDO $ 3,5837378</t>
  </si>
  <si>
    <t>DIVIDENDO PROV 30 $ 298</t>
  </si>
  <si>
    <t>CTC-MUNDO</t>
  </si>
  <si>
    <t>DIVIDENDO EVEN 31 $ 62</t>
  </si>
  <si>
    <t>EMIS PAGO 0,085665682 X 1 $ 1000</t>
  </si>
  <si>
    <t>DIVIDENDO $ 1,774261</t>
  </si>
  <si>
    <t>DIVIDENDO $ 4,7535923</t>
  </si>
  <si>
    <t>DIVIDENDO DEF $ 0,30580171</t>
  </si>
  <si>
    <t>DIVIDENDO US$ 1,3</t>
  </si>
  <si>
    <t>DIVIDENDO US$ 0,009994</t>
  </si>
  <si>
    <t>DIVIDENDO US$ 0,046779</t>
  </si>
  <si>
    <t>DIVIDENDO US$ 0,0731</t>
  </si>
  <si>
    <t>DIVIDENDO US$ 0,335004</t>
  </si>
  <si>
    <t>DIVIDENDO US$ 0,418705</t>
  </si>
  <si>
    <t>DIVIDENDO PROV $ 0,595514902229376</t>
  </si>
  <si>
    <t>EMIS PAGO 0,974894594 X 1 $ 11,79</t>
  </si>
  <si>
    <t>AUSTRALIS</t>
  </si>
  <si>
    <t>DIVIDENDO US$ 0,375</t>
  </si>
  <si>
    <t>DIVIDENDO PROV 53 $ 112</t>
  </si>
  <si>
    <t>DIVIDENDO $ 78,459362592571</t>
  </si>
  <si>
    <t>DIVIDENDO PROV $ 97,8276261730552</t>
  </si>
  <si>
    <t>DIVIDENDO $ 0,06677</t>
  </si>
  <si>
    <t>DIVIDENDO $ 0,2031134</t>
  </si>
  <si>
    <t>DIVIDENDO US$ 0,6629</t>
  </si>
  <si>
    <t>DIVIDENDO PROV US$ 0,09966943</t>
  </si>
  <si>
    <t>EMIS PAGO 0,01206418 X 1 $ 43500</t>
  </si>
  <si>
    <t>DIVIDENDO PROV US$ 1,3980913</t>
  </si>
  <si>
    <t>DIVIDENDO US$ 0,045147</t>
  </si>
  <si>
    <t>DIVIDENDO US$ 0,009093</t>
  </si>
  <si>
    <t>DIVIDENDO US$ 0,086</t>
  </si>
  <si>
    <t>DIVIDENDO US$ 0,0703</t>
  </si>
  <si>
    <t>DIVIDENDO US$ 0,337158</t>
  </si>
  <si>
    <t>DIVIDENDO US$ 0,391057</t>
  </si>
  <si>
    <t>DIVIDENDO PROV $ 0,605747117044314</t>
  </si>
  <si>
    <t>DIVIDENDO PROV 0 US$ 0,48</t>
  </si>
  <si>
    <t>DIVIDENDO PROV 52 $ 112</t>
  </si>
  <si>
    <t>DIVIDENDO 0,45223</t>
  </si>
  <si>
    <t>DIVIDENDO $ 0,949457</t>
  </si>
  <si>
    <t>DIVIDENDO $ 1,9159944</t>
  </si>
  <si>
    <t>DIVIDENDO $ 0,9339163</t>
  </si>
  <si>
    <t>DIVIDENDO PROV 59 $ 3,55641</t>
  </si>
  <si>
    <t>DIVIDENDO PROV 92 $ 1,23875</t>
  </si>
  <si>
    <t>DIVIDENDO PROV $ 65,2519209981808</t>
  </si>
  <si>
    <t>DIVIDENDO PROV $ 82,1582481485112</t>
  </si>
  <si>
    <t>DIVIDENDO $ 0,139635</t>
  </si>
  <si>
    <t>DIVIDENDO $ 0,3559561</t>
  </si>
  <si>
    <t>DIVIDENDO PROV 196 $ 17</t>
  </si>
  <si>
    <t>DIVIDENDO PROV 196 $ 18,7</t>
  </si>
  <si>
    <t>DIVIDENDO PROV 30 $ 129,54035</t>
  </si>
  <si>
    <t>DIVIDENDO PROV $ 465</t>
  </si>
  <si>
    <t>DIVIDENDO PROV $ 232</t>
  </si>
  <si>
    <t>DIVIDENDO PROV 69 $ 46,36838</t>
  </si>
  <si>
    <t>DIVIDENDO $ 0,099761</t>
  </si>
  <si>
    <t>DIVIDENDO $ 0,066115</t>
  </si>
  <si>
    <t>DIVIDENDO $ 0,078947</t>
  </si>
  <si>
    <t>DIVIDENDO $ 0,218812</t>
  </si>
  <si>
    <t>DIVIDENDO PROV 80 $ 47,84</t>
  </si>
  <si>
    <t>DIVIDENDO PROV US$ 0, 0075951066</t>
  </si>
  <si>
    <t>DIVIDENDO PROV 77 $ 12</t>
  </si>
  <si>
    <t>DIVIDENDO PROV $ 299,103743</t>
  </si>
  <si>
    <t>DIVIDENDO PROV 102 $ 145</t>
  </si>
  <si>
    <t>DIVIDENDO $ 0,7028641</t>
  </si>
  <si>
    <t>DIVIDENDO PROV 25 $ 20,324</t>
  </si>
  <si>
    <t>DIVIDENDO PROV 243 $ 66</t>
  </si>
  <si>
    <t>DIVIDENDO PROV US$ 0,0206006</t>
  </si>
  <si>
    <t>DIVIDENDO $ 0,091027</t>
  </si>
  <si>
    <t>DIVIDENDO PROV 87 $ 4</t>
  </si>
  <si>
    <t>DIVIDENDO PROV 86 $ 30</t>
  </si>
  <si>
    <t>DIVIDENDO PROV 93 $ 140</t>
  </si>
  <si>
    <t>DIVIDENDO PROV 11 $ 70</t>
  </si>
  <si>
    <t>DIVIDENDO PROV US$ 0,02359425</t>
  </si>
  <si>
    <t>DIVIDENDO $ 0,730641</t>
  </si>
  <si>
    <t>DIVIDENDO $ 1,5318131</t>
  </si>
  <si>
    <t>DIVIDENDO PROV 305 $ 21</t>
  </si>
  <si>
    <t>DIVIDENDO PROV 61 $ 6,6294</t>
  </si>
  <si>
    <t>EMIS PAGO 0,08596788 X 1 $ 7393,0305492</t>
  </si>
  <si>
    <t>OLDBOYS</t>
  </si>
  <si>
    <t>DIVIDENDO PROV 0 $ 0,557636</t>
  </si>
  <si>
    <t>DIVIDENDO PROV 0 $ 0,042816</t>
  </si>
  <si>
    <t>DIVIDENDO PROV EURO 12,29755156</t>
  </si>
  <si>
    <t>DIVIDENDO $ 1,1300354</t>
  </si>
  <si>
    <t>DIVIDENDO PROV 209 $ 40</t>
  </si>
  <si>
    <t>DIVIDENDO PROV 335 $ 90</t>
  </si>
  <si>
    <t>DIVIDENDO PROV 45 US$ 0,00226</t>
  </si>
  <si>
    <t>DIVIDENDO PROV 0 US$ 0,565</t>
  </si>
  <si>
    <t>DIVIDENDO PROV 104 $ 45</t>
  </si>
  <si>
    <t>DIVIDENDO PROV $ 0,137111678520166</t>
  </si>
  <si>
    <t>DIVIDENDO PROV 29 $ 3,8469</t>
  </si>
  <si>
    <t>DIVIDENDO $ 0,389407</t>
  </si>
  <si>
    <t>DIVIDENDO $ 0,7843245</t>
  </si>
  <si>
    <t>DIVIDENDO PROV 250 $ 66</t>
  </si>
  <si>
    <t>DIVIDENDO PROV $ 0,501378525931949</t>
  </si>
  <si>
    <t>DIVIDENDO US$ 0,204</t>
  </si>
  <si>
    <t>DIVIDENDO US$ 0,047</t>
  </si>
  <si>
    <t>DIVIDENDO US$ 0,034695</t>
  </si>
  <si>
    <t>DIVIDENDO US$ 0,0835</t>
  </si>
  <si>
    <t>DIVIDENDO US$ 0,143187</t>
  </si>
  <si>
    <t>DIVIDENDO US$ 0,190196</t>
  </si>
  <si>
    <t>DIVIDENDO US$ 0,081738</t>
  </si>
  <si>
    <t>DIVIDENDO US$ 0,01577</t>
  </si>
  <si>
    <t>DIVIDENDO US$ 0,330835</t>
  </si>
  <si>
    <t>DIVIDENDO US$ 0,123299</t>
  </si>
  <si>
    <t>DIVIDENDO US$ 0,129698</t>
  </si>
  <si>
    <t>DIVIDENDO US$ 0,011075</t>
  </si>
  <si>
    <t>DIVIDENDO US$ 0,043144</t>
  </si>
  <si>
    <t>DIVIDENDO US$ 0,585085</t>
  </si>
  <si>
    <t>DIVIDENDO US$ 0,381731</t>
  </si>
  <si>
    <t>DIVIDENDO US$ 0,495829</t>
  </si>
  <si>
    <t>DIVIDENDO US$ 0,667368</t>
  </si>
  <si>
    <t>DIVIDENDO US$ 0,652303</t>
  </si>
  <si>
    <t>DIVIDENDO US$ 0,419545</t>
  </si>
  <si>
    <t>DIVIDENDO US$ 0,291316</t>
  </si>
  <si>
    <t>DIVIDENDO US$ 0,878233</t>
  </si>
  <si>
    <t>DIVIDENDO US$ 1,187263</t>
  </si>
  <si>
    <t>DIVIDENDO US$ 0,500875</t>
  </si>
  <si>
    <t>DIVIDENDO US$ 0,589836</t>
  </si>
  <si>
    <t>DIVIDENDO US$ 0,027548</t>
  </si>
  <si>
    <t>DIVIDENDO US$ 0,423831</t>
  </si>
  <si>
    <t>DIVIDENDO US$ 1,733809</t>
  </si>
  <si>
    <t>DIVIDENDO US$ 0,652094</t>
  </si>
  <si>
    <t>DIVIDENDO US$ 0,500215</t>
  </si>
  <si>
    <t>DIVIDENDO US$ 0,379001</t>
  </si>
  <si>
    <t>DIVIDENDO US$ 0,263938</t>
  </si>
  <si>
    <t>DIVIDENDO US$ 0,505799</t>
  </si>
  <si>
    <t>DIVIDENDO US$ 0,466043</t>
  </si>
  <si>
    <t>DIVIDENDO US$ 0,683519</t>
  </si>
  <si>
    <t>DIVIDENDO INF 0 US$ 0,442668</t>
  </si>
  <si>
    <t>DIVIDENDO US$ 0,32221</t>
  </si>
  <si>
    <t>DIVIDENDO US$ 0,038612</t>
  </si>
  <si>
    <t>DIVIDENDO US$ 0,960128</t>
  </si>
  <si>
    <t>DIVIDENDO US$ 0,346262</t>
  </si>
  <si>
    <t>DIVIDENDO PROV 51 $ 111</t>
  </si>
  <si>
    <t>DIVIDENDO PROV $ 56,4607388635553</t>
  </si>
  <si>
    <t>DIVIDENDO PROV $ 77,0954304098675</t>
  </si>
  <si>
    <t>DIVIDENDO $ 0,052061</t>
  </si>
  <si>
    <t>DIVIDENDO $ 0,1095756</t>
  </si>
  <si>
    <t>DIVIDENDO 261 $ 3</t>
  </si>
  <si>
    <t>DIVIDENDO PROV $ 138,649589966946</t>
  </si>
  <si>
    <t>DIVIDENDO PROV $ 1364,236461</t>
  </si>
  <si>
    <t>DIVIDENDO PROV $ 81,0823</t>
  </si>
  <si>
    <t>DIVIDENDO PROV $ 52,82875</t>
  </si>
  <si>
    <t>DIVIDENDO US$ 0,639</t>
  </si>
  <si>
    <t>DIVIDENDO US$ 0,606</t>
  </si>
  <si>
    <t>DIVIDENDO US$ 0,139</t>
  </si>
  <si>
    <t>DIVIDENDO US$ 1,346</t>
  </si>
  <si>
    <t>DIVIDENDO US$ 0,382</t>
  </si>
  <si>
    <t>DIVIDENDO US$ 1,486</t>
  </si>
  <si>
    <t>DIVIDENDO US$ 1,141</t>
  </si>
  <si>
    <t>DIVIDENDO US$ 1,043</t>
  </si>
  <si>
    <t>DIVIDENDO US$ 0,425869</t>
  </si>
  <si>
    <t>DIVIDENDO US$ 0,010774</t>
  </si>
  <si>
    <t>DIVIDENDO US$ 0,545189</t>
  </si>
  <si>
    <t>DIVIDENDO US$ 0,633</t>
  </si>
  <si>
    <t>DIVIDENDO US$ 0,625975</t>
  </si>
  <si>
    <t>DIVIDENDO US$ 1,343</t>
  </si>
  <si>
    <t>DIVIDENDO US$ 0,617</t>
  </si>
  <si>
    <t>DIVIDENDO US$ 0,631024</t>
  </si>
  <si>
    <t>DIVIDENDO US$ 1,745</t>
  </si>
  <si>
    <t>DIVIDENDO US$ 0,491056</t>
  </si>
  <si>
    <t>DIVIDENDO US$ 0,519</t>
  </si>
  <si>
    <t>DIVIDENDO US$ 0,435</t>
  </si>
  <si>
    <t>DIVIDENDO US$ 0,499</t>
  </si>
  <si>
    <t>DIVIDENDO US$ 0,039355</t>
  </si>
  <si>
    <t>DIVIDENDO US$ 0,508359</t>
  </si>
  <si>
    <t>DIVIDENDO US$ 0,63965</t>
  </si>
  <si>
    <t>DIVIDENDO US$ 0,253391</t>
  </si>
  <si>
    <t>DIVIDENDO US$ 0,114948</t>
  </si>
  <si>
    <t>DIVIDENDO US$ 0,794255</t>
  </si>
  <si>
    <t>DIVIDENDO US$ 0,500839</t>
  </si>
  <si>
    <t>DIVIDENDO US$ 0,677124</t>
  </si>
  <si>
    <t>DIVIDENDO US$ 0,308113</t>
  </si>
  <si>
    <t>DIVIDENDO US$ 0,899722</t>
  </si>
  <si>
    <t>DIVIDENDO US$ 0,399</t>
  </si>
  <si>
    <t>DIVIDENDO US$ 0,545399</t>
  </si>
  <si>
    <t>DIVIDENDO US$ 0,521</t>
  </si>
  <si>
    <t>DIVIDENDO US$ 0,116</t>
  </si>
  <si>
    <t>DIVIDENDO US$ 0,789</t>
  </si>
  <si>
    <t>DIVIDENDO US$ 0,342</t>
  </si>
  <si>
    <t>DIVIDENDO US$ 0,77474</t>
  </si>
  <si>
    <t>DIVIDENDO US$ 0,842672</t>
  </si>
  <si>
    <t>DIVIDENDO US$ 0,076886</t>
  </si>
  <si>
    <t>DIVIDENDO US$ 0,23266</t>
  </si>
  <si>
    <t>DIVIDENDO US$ 1,202102</t>
  </si>
  <si>
    <t>DIVIDENDO US$ 0,05594</t>
  </si>
  <si>
    <t>DIVIDENDO US$ 0,377164</t>
  </si>
  <si>
    <t>DIVIDENDO US$ 0,927279</t>
  </si>
  <si>
    <t>DIVIDENDO US$ 0,250026</t>
  </si>
  <si>
    <t>DIVIDENDO US$ 0,693497</t>
  </si>
  <si>
    <t>DIVIDENDO US$ 0,122257</t>
  </si>
  <si>
    <t>DIVIDENDO US$ 0,417</t>
  </si>
  <si>
    <t>DIVIDENDO US$ 0,316092</t>
  </si>
  <si>
    <t>DIVIDENDO US$ 0,072252</t>
  </si>
  <si>
    <t>DIVIDENDO US$ 0,251515</t>
  </si>
  <si>
    <t>DIVIDENDO US$ 0,398778</t>
  </si>
  <si>
    <t>DIVIDENDO US$ 0,52287</t>
  </si>
  <si>
    <t>DIVIDENDO US$ 0,144399</t>
  </si>
  <si>
    <t>DIVIDENDO US$ 0,346715</t>
  </si>
  <si>
    <t>DIVIDENDO US$ 2,4</t>
  </si>
  <si>
    <t>DIVIDENDO US$ 0,087724</t>
  </si>
  <si>
    <t>DIVIDENDO US$ 0,509373</t>
  </si>
  <si>
    <t>DIVIDENDO US$ 0,289693</t>
  </si>
  <si>
    <t>DIVIDENDO US$ 0,21418</t>
  </si>
  <si>
    <t>DIVIDENDO US$ 0,041701</t>
  </si>
  <si>
    <t>DIVIDENDO US$ 0,224076</t>
  </si>
  <si>
    <t>DIVIDENDO US$ 0,227587</t>
  </si>
  <si>
    <t>DIVIDENDO US$ 0,448</t>
  </si>
  <si>
    <t>DIVIDENDO US$ 0,289</t>
  </si>
  <si>
    <t>DIVIDENDO US$ 0,530506</t>
  </si>
  <si>
    <t>DIVIDENDO US$ 0,66914</t>
  </si>
  <si>
    <t>DIVIDENDO PROV $ 418,907476</t>
  </si>
  <si>
    <t>DIVIDENDO PROV 96 $ 100</t>
  </si>
  <si>
    <t>DIVIDENDO PROV $ 0,44786</t>
  </si>
  <si>
    <t>DIVIDENDO $ 0,0775</t>
  </si>
  <si>
    <t>DIVIDENDO $ 0,1531941</t>
  </si>
  <si>
    <t>DIVIDENDO PROV 42 US$ 0,011263</t>
  </si>
  <si>
    <t>DIVIDENDO PROV 77 US$ 0,003494</t>
  </si>
  <si>
    <t>DIVIDENDO PROV 132 $ 15000000</t>
  </si>
  <si>
    <t>DIVIDENDO PROV 0 $ 536,0383</t>
  </si>
  <si>
    <t>DIVIDENDO PROV $ 16097,0976932859</t>
  </si>
  <si>
    <t>DIVIDENDO PROV 96 $ 1</t>
  </si>
  <si>
    <t>DIVIDENDO PROV $ 3750</t>
  </si>
  <si>
    <t>DIVIDENDO $ 0,852502</t>
  </si>
  <si>
    <t>DIVIDENDO $ 0,075779</t>
  </si>
  <si>
    <t>DIVIDENDO $ 0,1953589</t>
  </si>
  <si>
    <t>DIVIDENDO $ 1,619612</t>
  </si>
  <si>
    <t>DIVIDENDO PROV $ 150,113817722664</t>
  </si>
  <si>
    <t>DIVIDENDO PROV 25 $ 28</t>
  </si>
  <si>
    <t>DIVIDENDO PROV 6 $ 35</t>
  </si>
  <si>
    <t>DIVIDENDO PROV 30 US$ 0,059027</t>
  </si>
  <si>
    <t>EMIS PAGO 0,70175442 X 1 $ 150</t>
  </si>
  <si>
    <t>CRUZADOS</t>
  </si>
  <si>
    <t>DIVIDENDO PROV 0 $ 579</t>
  </si>
  <si>
    <t>DIVIDENDO EVEN 1 $ 320</t>
  </si>
  <si>
    <t>DIVIDENDO PROV US$ 0,0874589</t>
  </si>
  <si>
    <t>DIVIDENDO PROV US$ 0,10732536</t>
  </si>
  <si>
    <t>DIVIDENDO US$ 1,025</t>
  </si>
  <si>
    <t>DIVIDENDO PROV US$ 1,46065678</t>
  </si>
  <si>
    <t>DIVIDENDO $ 0,834743</t>
  </si>
  <si>
    <t>DIVIDENDO PROV EURO 4,20166345</t>
  </si>
  <si>
    <t>DIVIDENDO $ 1,4654067</t>
  </si>
  <si>
    <t>DIVIDENDO PROV US$ 0,00889255</t>
  </si>
  <si>
    <t>DIVIDENDO PROV 53 US$ 0,31915</t>
  </si>
  <si>
    <t>DIVIDENDO PROV 2 $ 2,3492084</t>
  </si>
  <si>
    <t>DIVIDENDO US$ 0,013586</t>
  </si>
  <si>
    <t>DIVIDENDO $ 0,114075</t>
  </si>
  <si>
    <t>DIVIDENDO PROV 119 $ 10</t>
  </si>
  <si>
    <t>DIVIDENDO US$ 0,005564</t>
  </si>
  <si>
    <t>DIVIDENDO US$ 0,041125</t>
  </si>
  <si>
    <t>DIVIDENDO US$ 0,0817</t>
  </si>
  <si>
    <t>DIVIDENDO US$ 0,0764</t>
  </si>
  <si>
    <t>DIVIDENDO US$ 0,398102</t>
  </si>
  <si>
    <t>DIVIDENDO US$ 0,328532</t>
  </si>
  <si>
    <t>DIVIDENDO PROV 0 $ 0,5832362444514510</t>
  </si>
  <si>
    <t>DIVIDENDO  $ 0,675898</t>
  </si>
  <si>
    <t>DIVIDENDO $ 1,462909</t>
  </si>
  <si>
    <t>DIVIDENDO PROV 18 $ 190000</t>
  </si>
  <si>
    <t>DIVIDENDO PROV 50 $ 111</t>
  </si>
  <si>
    <t>DIVIDENDO PROV 61 $ 0,5</t>
  </si>
  <si>
    <t>DIVIDENDO PROV 0 $ 72,0097312755314</t>
  </si>
  <si>
    <t>DIVIDENDO DEF $ 92,8504505066529</t>
  </si>
  <si>
    <t>DIVIDENDO $ 0,057193</t>
  </si>
  <si>
    <t>DIVIDENDO $ 0,1194693</t>
  </si>
  <si>
    <t>DIVIDENDO PROV 33 $ 16</t>
  </si>
  <si>
    <t>DIVIDENDO PROV 29 $ 11</t>
  </si>
  <si>
    <t>DIVIDENDO PROV 94 US$ 0,156504359</t>
  </si>
  <si>
    <t>DIVIDENDO PROV 42 $ 100</t>
  </si>
  <si>
    <t>DIVIDENDO $ 0,036994</t>
  </si>
  <si>
    <t>DIVIDENDO PROV 104 $ 11</t>
  </si>
  <si>
    <t>DIVIDENDO PROV 102 $ 10</t>
  </si>
  <si>
    <t>DIVIDENDO PROV 102 $ 6</t>
  </si>
  <si>
    <t>DIVIDENDO PROV 107 $ 11</t>
  </si>
  <si>
    <t>EMIS PAGO INF 0,1056825932 X 1 $ 600</t>
  </si>
  <si>
    <t>DIVIDENDO US$ 0,001895</t>
  </si>
  <si>
    <t>DIVIDENDO $ 0,025078</t>
  </si>
  <si>
    <t>DIVIDENDO $ 2,8215266</t>
  </si>
  <si>
    <t>DIVIDENDO DEF 52  $ 14,2932</t>
  </si>
  <si>
    <t>DIVIDENDO PROV 107 US$ 0,0204159</t>
  </si>
  <si>
    <t>DIVIDENDO $ 0,028296</t>
  </si>
  <si>
    <t>DIVIDENDO $ 0,058728</t>
  </si>
  <si>
    <t>DIVIDENDO PROV 67 $ 3</t>
  </si>
  <si>
    <t>DIVIDENDO US$ 0,028428</t>
  </si>
  <si>
    <t>DIVIDENDO US$ 0,041148</t>
  </si>
  <si>
    <t>DIVIDENDO US$ 0,006795</t>
  </si>
  <si>
    <t>DIVIDENDO US$ 0,0888</t>
  </si>
  <si>
    <t>DIVIDENDO US$ 0,393805</t>
  </si>
  <si>
    <t>DIVIDENDO US$ 0,330749</t>
  </si>
  <si>
    <t>DIVIDENDO PROV $ 473,717291</t>
  </si>
  <si>
    <t>DIVIDENDO PROV $ 0,5402609422287130</t>
  </si>
  <si>
    <t>DIVIDENDO PROV US$ 1,29384062</t>
  </si>
  <si>
    <t>DIVIDENDO PROV US$ 0,034427398</t>
  </si>
  <si>
    <t>DIVIDENDO PROV 378 $ 75</t>
  </si>
  <si>
    <t>DIVIDENDO PROV 63 $ 1000</t>
  </si>
  <si>
    <t>DIVIDENDO PROV $ 687,531726724473</t>
  </si>
  <si>
    <t>DIVIDENDO PROV 68 $ 20,7</t>
  </si>
  <si>
    <t>DIVIDENDO PROV $ 222,8849</t>
  </si>
  <si>
    <t>DIVIDENDO PROV 49 $ 111</t>
  </si>
  <si>
    <t>DIVIDENDO $ 0,067135</t>
  </si>
  <si>
    <t>DIVIDENDO $ 0,13605</t>
  </si>
  <si>
    <t>DIVIDENDO $ 0,4842425</t>
  </si>
  <si>
    <t>DIVIDENDO ADIC 103 $ 81,36389</t>
  </si>
  <si>
    <t>DIVIDENDO PROV 79 $ 39,85</t>
  </si>
  <si>
    <t>DIVIDENDO PROV 44 $ 2</t>
  </si>
  <si>
    <t>DIVIDENDO ADIC 44 $ 2</t>
  </si>
  <si>
    <t>EMIS PAGO 0,419261727 X 1 $ 17,59</t>
  </si>
  <si>
    <t>DIVIDENDO PROV $ 84,6501410347189</t>
  </si>
  <si>
    <t>DIVIDENDO PROV $ 107,2043241509</t>
  </si>
  <si>
    <t>DIVIDENDO $ 0,113343</t>
  </si>
  <si>
    <t>DIVIDENDO $ 0,3191868</t>
  </si>
  <si>
    <t>DIVIDENDO PROV 195 $ 16,5</t>
  </si>
  <si>
    <t>DIVIDENDO PROV 195 $ 15</t>
  </si>
  <si>
    <t>DIVIDENDO PROV 0 US$ 0,25</t>
  </si>
  <si>
    <t>DIVIDENDO $ 0,161967</t>
  </si>
  <si>
    <t>DIVIDENDO $ 0,051242</t>
  </si>
  <si>
    <t>DIVIDENDO $ 0,3454878</t>
  </si>
  <si>
    <t>DIVIDENDO PROV 92 $ 200</t>
  </si>
  <si>
    <t>DIVIDENDO ADIC 61 US$ 0,0117</t>
  </si>
  <si>
    <t>DIVIDENDO PROV US$ 0,009</t>
  </si>
  <si>
    <t>DIVIDENDO PROV 2 US$ 0,0128167423</t>
  </si>
  <si>
    <t>DIVIDENDO $ 0,074688</t>
  </si>
  <si>
    <t>DIVIDENDO $ 0,069495</t>
  </si>
  <si>
    <t>DIVIDENDO $ 0,2070484</t>
  </si>
  <si>
    <t>DIVIDENDO $ 0,2034181</t>
  </si>
  <si>
    <t>DIVIDENDO PROV 86 $ 10</t>
  </si>
  <si>
    <t>DIVIDENDO PROV 80 $ 3</t>
  </si>
  <si>
    <t>DIVIDENDO PROV 85 $ 44</t>
  </si>
  <si>
    <t>DIVIDENDO ADIC 125 US$ 0,03744</t>
  </si>
  <si>
    <t>DIVIDENDO PROV 5 $ 35</t>
  </si>
  <si>
    <t>DIVIDENDO $ 0,493625</t>
  </si>
  <si>
    <t>DIVIDENDO $ 0,093003</t>
  </si>
  <si>
    <t>DIVIDENDO $ 0,984563</t>
  </si>
  <si>
    <t>DIVIDENDO PROV 10 $ 70</t>
  </si>
  <si>
    <t>DIVIDENDO PROV 37 $ 26</t>
  </si>
  <si>
    <t>DIVIDENDO PROV $ 230</t>
  </si>
  <si>
    <t>DIVIDENDO PROV 76 $ 12</t>
  </si>
  <si>
    <t>DIVIDENDO PROV 242 $ 66</t>
  </si>
  <si>
    <t>DIVIDENDO $ 0,044162</t>
  </si>
  <si>
    <t>DIVIDENDO PROV 208 $ 40</t>
  </si>
  <si>
    <t>DIVIDENDO PROV 2 $ 25000</t>
  </si>
  <si>
    <t>DIVIDENDO $ 0,114813</t>
  </si>
  <si>
    <t>DIVIDENDO PROV 118 $ 10</t>
  </si>
  <si>
    <t>DIVIDENDO US$ 0,284</t>
  </si>
  <si>
    <t>DIVIDENDO US$ 0,008853</t>
  </si>
  <si>
    <t>DIVIDENDO US$ 0,039844</t>
  </si>
  <si>
    <t>DIVIDENDO US$ 0,061667</t>
  </si>
  <si>
    <t>DIVIDENDO US$ 0,0749</t>
  </si>
  <si>
    <t>DIVIDENDO US$ 0,398339</t>
  </si>
  <si>
    <t>DIVIDENDO US$ 0,334097</t>
  </si>
  <si>
    <t>DIVIDENDO PROV $ 343,765863362236</t>
  </si>
  <si>
    <t>DIVIDENDO PROV $ 0,571543066095625</t>
  </si>
  <si>
    <t>DIVIDENDO US$ 0,150823</t>
  </si>
  <si>
    <t>DIVIDENDO US$ 0,313794</t>
  </si>
  <si>
    <t>DIVIDENDO US$ 0,665987</t>
  </si>
  <si>
    <t>DIVIDENDO US$ 0,475168</t>
  </si>
  <si>
    <t>DIVIDENDO US$ 0,281631</t>
  </si>
  <si>
    <t>DIVIDENDO US$ 0,382057</t>
  </si>
  <si>
    <t>DIVIDENDO US$ 0,579828</t>
  </si>
  <si>
    <t>DIVIDENDO US$ 0,397503</t>
  </si>
  <si>
    <t>DIVIDENDO US$ 0,348294</t>
  </si>
  <si>
    <t>DIVIDENDO US$ 0,37339</t>
  </si>
  <si>
    <t>DIVIDENDO US$ 0,869406</t>
  </si>
  <si>
    <t>DIVIDENDO US$ 0,019803</t>
  </si>
  <si>
    <t>DIVIDENDO US$ 0,538846</t>
  </si>
  <si>
    <t>DIVIDENDO US$ 0,459707</t>
  </si>
  <si>
    <t>DIVIDENDO US$ 1,081561</t>
  </si>
  <si>
    <t>DIVIDENDO US$ 0,500455</t>
  </si>
  <si>
    <t>DIVIDENDO US$ 0,276811</t>
  </si>
  <si>
    <t>DIVIDENDO US$ 0,194029</t>
  </si>
  <si>
    <t>DIVIDENDO US$ 0,217875</t>
  </si>
  <si>
    <t>DIVIDENDO US$ 0,33911</t>
  </si>
  <si>
    <t>DIVIDENDO US$ 0,30922</t>
  </si>
  <si>
    <t>DIVIDENDO US$ 0,515544</t>
  </si>
  <si>
    <t>DIVIDENDO US$ 0,324229</t>
  </si>
  <si>
    <t>DIVIDENDO US$ 0,195954</t>
  </si>
  <si>
    <t>DIVIDENDO US$ 0,489044</t>
  </si>
  <si>
    <t>DIVIDENDO PROV 48 $ 110,0292727</t>
  </si>
  <si>
    <t>DIVIDENDO $ 0,051529</t>
  </si>
  <si>
    <t>DIVIDENDO $ 0,02542</t>
  </si>
  <si>
    <t>DIVIDENDO $ 0,1071787</t>
  </si>
  <si>
    <t>DIVIDENDO PROV 7 $ 4,615388</t>
  </si>
  <si>
    <t>DIVIDENDO  260 $ 3</t>
  </si>
  <si>
    <t>DIVIDENDO PROV $ 70,7322764077693</t>
  </si>
  <si>
    <t>DIVIDENDO PROV $ 88,9479234807098</t>
  </si>
  <si>
    <t>DIVIDENDO PROV 131 $ 18000000</t>
  </si>
  <si>
    <t>DIVIDENDO PROV 0 US$ 0,05</t>
  </si>
  <si>
    <t>DIVIDENDO PROV $ 413,909665</t>
  </si>
  <si>
    <t>DIVIDENDO PROV 95 $ 92</t>
  </si>
  <si>
    <t>DIVIDENDO PROV $ 120</t>
  </si>
  <si>
    <t>DIVIDENDO PROV 60 $ 6,41</t>
  </si>
  <si>
    <t>DIVIDENDO PROV $ 378,288</t>
  </si>
  <si>
    <t>DIVIDENDO PROV $ 154,9892</t>
  </si>
  <si>
    <t>DIVIDENDO $ 0,07526</t>
  </si>
  <si>
    <t>DIVIDENDO $ 0,1416281</t>
  </si>
  <si>
    <t>DIVIDENDO PROV 41 US$ 0,010181</t>
  </si>
  <si>
    <t>DIVIDENDO PROV 76 US$ 0,00355</t>
  </si>
  <si>
    <t>DIVIDENDO PROV $ 458,354484482982</t>
  </si>
  <si>
    <t>DIVIDENDO $ 0,673252</t>
  </si>
  <si>
    <t>CFMBICEEUU</t>
  </si>
  <si>
    <t>DIVIDENDO PROV $ 0,347223</t>
  </si>
  <si>
    <t>DIVIDENDO PROV $ 284,159099</t>
  </si>
  <si>
    <t>DIVIDENDO US$ 0,5175</t>
  </si>
  <si>
    <t>DIVIDENDO $ 0,156199</t>
  </si>
  <si>
    <t>DIVIDENDO $ 2,220562</t>
  </si>
  <si>
    <t>DIVIDENDO $ 0,516007</t>
  </si>
  <si>
    <t>DIVIDENDO $ 0,909388</t>
  </si>
  <si>
    <t>DIVIDENDO $ 0,109592</t>
  </si>
  <si>
    <t>DIVIDENDO PROV $ 0,3534837</t>
  </si>
  <si>
    <t>DIVIDENDO EVEN 264 $ 4</t>
  </si>
  <si>
    <t>DIVIDENDO US$ 0,307693</t>
  </si>
  <si>
    <t>DIVIDENDO US$ 0,03979</t>
  </si>
  <si>
    <t>DIVIDENDO US$ 0,001379</t>
  </si>
  <si>
    <t>DIVIDENDO US$ 0,383356</t>
  </si>
  <si>
    <t>DIVIDENDO US$ 0,334864</t>
  </si>
  <si>
    <t>DIVIDENDO PROV $ 1,802775</t>
  </si>
  <si>
    <t>DIVIDENDO PROV $ 0,520071</t>
  </si>
  <si>
    <t>DIVIDENDO PROV 103 $ 45</t>
  </si>
  <si>
    <t>DIVIDENDO PROV $ 0,583565006136199</t>
  </si>
  <si>
    <t>DIVIDENDO PROV US$ 2,33114388</t>
  </si>
  <si>
    <t>DIVIDENDO $ 1,940872</t>
  </si>
  <si>
    <t>DIVIDENDO PROV US$ 0,00397862</t>
  </si>
  <si>
    <t>DIVIDENDO PROV $ 0,473782</t>
  </si>
  <si>
    <t>DIVIDENDO $ 0,200007</t>
  </si>
  <si>
    <t>DIVIDENDO $ 0,461143</t>
  </si>
  <si>
    <t>DIVIDENDO $ 0,198832</t>
  </si>
  <si>
    <t>DIVIDENDO $ 0,4389773</t>
  </si>
  <si>
    <t>DIVIDENDO PROV 17 $ 11,90382</t>
  </si>
  <si>
    <t>DIVIDENDO PROV $ 89,1539</t>
  </si>
  <si>
    <t>DIVIDENDO PROV $ 721,742446031624</t>
  </si>
  <si>
    <t>DIVIDENDO PROV $ 2830</t>
  </si>
  <si>
    <t>DIVIDENDO PROV 47 $ 110</t>
  </si>
  <si>
    <t>DIVIDENDO PROV $ 67,0840970118962</t>
  </si>
  <si>
    <t>DIVIDENDO PROV $ 82,2636595756058</t>
  </si>
  <si>
    <t>DIVIDENDO $ 0,121753</t>
  </si>
  <si>
    <t>DIVIDENDO $ 0,3089625</t>
  </si>
  <si>
    <t>DIVIDENDO ADIC 194 $ 15</t>
  </si>
  <si>
    <t>DIVIDENDO ADIC 194 $ 16,5</t>
  </si>
  <si>
    <t>DIVIDENDO PROV 28 $ 23,27633</t>
  </si>
  <si>
    <t>DIVIDENDO PROV 93 US$ 0,104089431</t>
  </si>
  <si>
    <t>DIVIDENDO PROV $ 2152,0839</t>
  </si>
  <si>
    <t>DIVIDENDO PROV $ 11959,9416</t>
  </si>
  <si>
    <t>DIVIDENDO $ 0,028382</t>
  </si>
  <si>
    <t>DIVIDENDO $ 0,068005</t>
  </si>
  <si>
    <t>DIVIDENDO $ 7,099379</t>
  </si>
  <si>
    <t>DIVIDENDO $ 0,0555518</t>
  </si>
  <si>
    <t>DIVIDENDO $ 0,2022815</t>
  </si>
  <si>
    <t>DIVIDENDO PROV 4 $ 35</t>
  </si>
  <si>
    <t>DIVIDENDO PROV 66 $ 3</t>
  </si>
  <si>
    <t>DIVIDENDO PROV $ 952,10295</t>
  </si>
  <si>
    <t>DIVIDENDO $ 4,588802</t>
  </si>
  <si>
    <t>DIVIDENDO ADIC 102 $ 81,3638835546756</t>
  </si>
  <si>
    <t>DIVIDENDO PROV $ 426</t>
  </si>
  <si>
    <t>DIVIDENDO PROV $ 0,642201</t>
  </si>
  <si>
    <t>DIVIDENDO PROV US$ 9,45346387</t>
  </si>
  <si>
    <t>DIVIDENDO PROV $ 1,909659</t>
  </si>
  <si>
    <t>DIVIDENDO US$ 0,038045</t>
  </si>
  <si>
    <t>DIVIDENDO US$ 0,0873</t>
  </si>
  <si>
    <t>DIVIDENDO US$ 0,396117</t>
  </si>
  <si>
    <t>DIVIDENDO US$ 0,329521</t>
  </si>
  <si>
    <t>DIVIDENDO PROV $ 0,582312720715305</t>
  </si>
  <si>
    <t>DIVIDENDO US$ 0,1105</t>
  </si>
  <si>
    <t>DIVIDENDO $ 2,150972</t>
  </si>
  <si>
    <t>DIVIDENDO PROV $ 331</t>
  </si>
  <si>
    <t>DIVIDENDO PROV 46 $ 110</t>
  </si>
  <si>
    <t>DIVIDENDO $ 0,036439</t>
  </si>
  <si>
    <t>DIVIDENDO $ 2,229507</t>
  </si>
  <si>
    <t>DIVIDENDO ADIC 7 $ 6,608518</t>
  </si>
  <si>
    <t>DIVIDENDO PROV $ 76,1482940106875</t>
  </si>
  <si>
    <t>DIVIDENDO PROV $ 112,120719295588</t>
  </si>
  <si>
    <t>DIVIDENDO $ 2,540479</t>
  </si>
  <si>
    <t>DIVIDENDO PROV 17 $ 120000</t>
  </si>
  <si>
    <t>DIVIDENDO $ 0,894237</t>
  </si>
  <si>
    <t>DIVIDENDO PROV 67 $ 17,5</t>
  </si>
  <si>
    <t>DIVIDENDO PROV US$ 0,04686682</t>
  </si>
  <si>
    <t>DIVIDENDO $ 0,057764</t>
  </si>
  <si>
    <t>DIVIDENDO ADIC 60 $ 9,4</t>
  </si>
  <si>
    <t>DIVIDENDO PROV 78 $ 34,88</t>
  </si>
  <si>
    <t>DIVIDENDO $ 0,083639</t>
  </si>
  <si>
    <t>DIVIDENDO $ 0,248125</t>
  </si>
  <si>
    <t>DIVIDENDO PROV 241 $ 66</t>
  </si>
  <si>
    <t>DIVIDENDO EVEN 124 $ 30</t>
  </si>
  <si>
    <t>DIVIDENDO $ 0,518506</t>
  </si>
  <si>
    <t>DIVIDENDO $ 0,044644</t>
  </si>
  <si>
    <t>DIVIDENDO PROV 207 $ 40</t>
  </si>
  <si>
    <t>DIVIDENDO PROV 75 $ 12</t>
  </si>
  <si>
    <t>DIVIDENDO PROV 34 US$ 0,00383</t>
  </si>
  <si>
    <t>DIVIDENDO PROV 36 US$ 0,03509</t>
  </si>
  <si>
    <t>DIVIDENDO US$ 0,575874</t>
  </si>
  <si>
    <t>DIVIDENDO US$ 0,252253</t>
  </si>
  <si>
    <t>DIVIDENDO US$ 0,529172</t>
  </si>
  <si>
    <t>DIVIDENDO US$ 0,723691</t>
  </si>
  <si>
    <t>DIVIDENDO US$ 0,347602</t>
  </si>
  <si>
    <t>DIVIDENDO US$ 0,562669</t>
  </si>
  <si>
    <t>DIVIDENDO US$ 0,309699</t>
  </si>
  <si>
    <t>DIVIDENDO US$ 0,225814</t>
  </si>
  <si>
    <t>DIVIDENDO US$ 0,39973</t>
  </si>
  <si>
    <t>DIVIDENDO US$ 0,644032</t>
  </si>
  <si>
    <t>DIVIDENDO US$ 0,633661</t>
  </si>
  <si>
    <t>DIVIDENDO EVEN 53 $ 375</t>
  </si>
  <si>
    <t>DIVIDENDO PROV 52 $ 25</t>
  </si>
  <si>
    <t>DIVIDENDO US$ 0,2769</t>
  </si>
  <si>
    <t>DIVIDENDO US$ 0,037658</t>
  </si>
  <si>
    <t>DIVIDENDO US$ 0,084</t>
  </si>
  <si>
    <t>DIVIDENDO US$ 0,394715</t>
  </si>
  <si>
    <t>DIVIDENDO US$ 0,330396</t>
  </si>
  <si>
    <t>DIVIDENDO $ 0,366518</t>
  </si>
  <si>
    <t>DIVIDENDO DEF $ 191,446172891521</t>
  </si>
  <si>
    <t>DIVIDENDO $ 0,253994</t>
  </si>
  <si>
    <t>DIVIDENDO PROV $ 0,566033010243695</t>
  </si>
  <si>
    <t>DIVIDENDO DEF $ 8105,1663361974</t>
  </si>
  <si>
    <t>CFIBACHIN4</t>
  </si>
  <si>
    <t>DIVIDENDO DEF $ 58,1270671475634</t>
  </si>
  <si>
    <t>DIVIDENDO US$ 0,601362</t>
  </si>
  <si>
    <t>DIVIDENDO US$ 0,403898</t>
  </si>
  <si>
    <t>DIVIDENDO US$ 0,601859</t>
  </si>
  <si>
    <t>DIVIDENDO US$ 1,094605</t>
  </si>
  <si>
    <t>DIVIDENDO US$ 1,554053</t>
  </si>
  <si>
    <t>DIVIDENDO US$ 0,686807</t>
  </si>
  <si>
    <t>DIVIDENDO US$ 0,717996</t>
  </si>
  <si>
    <t>DIVIDENDO US$ 0,377609</t>
  </si>
  <si>
    <t>DIVIDENDO US$ 0,453328</t>
  </si>
  <si>
    <t>DIVIDENDO US$ 0,61396</t>
  </si>
  <si>
    <t>DIVIDENDO US$ 1,111288</t>
  </si>
  <si>
    <t>DIVIDENDO US$ 0,308356</t>
  </si>
  <si>
    <t>DIVIDENDO US$ 0,564521</t>
  </si>
  <si>
    <t>DIVIDENDO US$ 0,800388</t>
  </si>
  <si>
    <t>DIVIDENDO US$ 0,301252</t>
  </si>
  <si>
    <t>DIVIDENDO US$ 0,571017</t>
  </si>
  <si>
    <t>DIVIDENDO US$ 0,687544</t>
  </si>
  <si>
    <t>DIVIDENDO US$ 0,243399</t>
  </si>
  <si>
    <t>DIVIDENDO US$ 0,611097</t>
  </si>
  <si>
    <t>DIVIDENDO US$ 0,275894</t>
  </si>
  <si>
    <t>DIVIDENDO US$ 0,306116</t>
  </si>
  <si>
    <t>DIVIDENDO US$ 0,212472</t>
  </si>
  <si>
    <t>DIVIDENDO US$ 0,506233</t>
  </si>
  <si>
    <t>DIVIDENDO US$ 0,529512</t>
  </si>
  <si>
    <t>DIVIDENDO US$ 0,065689</t>
  </si>
  <si>
    <t>DIVIDENDO US$ 0,159249</t>
  </si>
  <si>
    <t>DIVIDENDO US$ 0,801305</t>
  </si>
  <si>
    <t>DIVIDENDO US$ 0,314039</t>
  </si>
  <si>
    <t>DIVIDENDO US$ 0,565807</t>
  </si>
  <si>
    <t>DIVIDENDO US$ 0,180461</t>
  </si>
  <si>
    <t>DIVIDENDO US$ 0,456626</t>
  </si>
  <si>
    <t>DIVIDENDO US$ 0,346643</t>
  </si>
  <si>
    <t>DIVIDENDO US$ 0,416017</t>
  </si>
  <si>
    <t>DIVIDENDO US$ 0,224117</t>
  </si>
  <si>
    <t>DIVIDENDO US$ 0,913607</t>
  </si>
  <si>
    <t>DIVIDENDO US$ 0,055451</t>
  </si>
  <si>
    <t>DIVIDENDO US$ 0,207664</t>
  </si>
  <si>
    <t>DIVIDENDO US$ 0,952237</t>
  </si>
  <si>
    <t>DIVIDENDO $ 4,24195</t>
  </si>
  <si>
    <t>DIVIDENDO $ 0,225455</t>
  </si>
  <si>
    <t>DIVIDENDO $ 10,20942284</t>
  </si>
  <si>
    <t>DIVIDENDO DEF $ 0,704728148</t>
  </si>
  <si>
    <t>DIVIDENDO PROV 0 US$ 0,61</t>
  </si>
  <si>
    <t>DIVIDENDO US$ 1,012934</t>
  </si>
  <si>
    <t>DIVIDENDO US$ 0,023021</t>
  </si>
  <si>
    <t>DIVIDENDO US$ 1,180851</t>
  </si>
  <si>
    <t>DIVIDENDO US$ 0,400501</t>
  </si>
  <si>
    <t>DIVIDENDO US$ 0,494662</t>
  </si>
  <si>
    <t>DIVIDENDO US$ 1,055199</t>
  </si>
  <si>
    <t>DIVIDENDO US$ 0,109034</t>
  </si>
  <si>
    <t>DIVIDENDO US$ 0,321944</t>
  </si>
  <si>
    <t>DIVIDENDO US$ 0,8979</t>
  </si>
  <si>
    <t>DIVIDENDO US$ 0,249278</t>
  </si>
  <si>
    <t>DIVIDENDO US$ 0,219622</t>
  </si>
  <si>
    <t>DIVIDENDO  US$ 0,657806</t>
  </si>
  <si>
    <t>DIVIDENDO US$ 0,252677</t>
  </si>
  <si>
    <t>DIVIDENDO US$ 0,807915</t>
  </si>
  <si>
    <t>DIVIDENDO US$ 0,526778</t>
  </si>
  <si>
    <t>DIVIDENDO US$ 0,287655</t>
  </si>
  <si>
    <t>DIVIDENDO US$ 0,336147</t>
  </si>
  <si>
    <t>DIVIDENDO US$ 0,412648</t>
  </si>
  <si>
    <t>DIVIDENDO US$ 0,272291</t>
  </si>
  <si>
    <t>DIVIDENDO US$ 0,31147</t>
  </si>
  <si>
    <t>DIVIDENDO US$ 0,573639</t>
  </si>
  <si>
    <t>DIVIDENDO PROV 45 $ 109</t>
  </si>
  <si>
    <t>DIVIDENDO $ 0,520166</t>
  </si>
  <si>
    <t>DIVIDENDO $ 0,458432</t>
  </si>
  <si>
    <t>DIVIDENDO PROV $ 75,5591468650168</t>
  </si>
  <si>
    <t>DIVIDENDO PROV $ 408,237624</t>
  </si>
  <si>
    <t>DIVIDENDO DEF $ 860,203798166264</t>
  </si>
  <si>
    <t>DIVIDENDO DEF US$ 3,5073807878869</t>
  </si>
  <si>
    <t>DIVIDENDO $ 90,55309254834</t>
  </si>
  <si>
    <t>DIVIDENDO DEF$ 7,768546</t>
  </si>
  <si>
    <t>DIVIDENDO DEF $ 22,672728</t>
  </si>
  <si>
    <t>DIVIDENDO DEF $ 22,634765</t>
  </si>
  <si>
    <t>DIVIDENDO DEF $ 22,637252</t>
  </si>
  <si>
    <t>DIVIDENDO PROV 94 $ 75</t>
  </si>
  <si>
    <t>DIVIDENDO DEF $ 27,944715</t>
  </si>
  <si>
    <t>DIVIDENDO PROV $ 286,471552801864</t>
  </si>
  <si>
    <t>DIVIDENDO $ 0,335841</t>
  </si>
  <si>
    <t>DIVIDENDO DEF $ 1,5191</t>
  </si>
  <si>
    <t>DIVIDENDO PROV 130 $ 14000000</t>
  </si>
  <si>
    <t>DIVIDENDO DEF $ 1799,0047</t>
  </si>
  <si>
    <t>DIVIDENDO DEF $ 120,6379</t>
  </si>
  <si>
    <t>DIVIDENDO DEF $ 19,3488235696925</t>
  </si>
  <si>
    <t>DIVIDENDO $ 0,06493</t>
  </si>
  <si>
    <t>DIVIDENDO $ 0,315802</t>
  </si>
  <si>
    <t>DIVIDENDO $ 0,20143356</t>
  </si>
  <si>
    <t>DIVIDENDO PROV 3 $ 35</t>
  </si>
  <si>
    <t>DIVIDENDO $ 0,065775</t>
  </si>
  <si>
    <t>DIVIDENDO $ 0,1298383</t>
  </si>
  <si>
    <t>DIVIDENDO PROV 40 US$ 0,010217</t>
  </si>
  <si>
    <t>DIVIDENDO DEF 44 $ 247,9998841</t>
  </si>
  <si>
    <t>DIVIDENDO $ 0,4191</t>
  </si>
  <si>
    <t>DIVIDENDO PROV 75 US$ 0,00552</t>
  </si>
  <si>
    <t>DIVIDENDO DEF US$ 0,000068436</t>
  </si>
  <si>
    <t>DIVIDENDO PROV 0 US$ 0,49</t>
  </si>
  <si>
    <t>DIVIDENDO $ 0,2864</t>
  </si>
  <si>
    <t>DIVIDENDO $ 0,57586</t>
  </si>
  <si>
    <t>DIVIDENDO PROV 0 US$ 0,31</t>
  </si>
  <si>
    <t>DIVIDENDO $ 0,141725</t>
  </si>
  <si>
    <t>DIVIDENDO DEF 25 US$ 0,00007154</t>
  </si>
  <si>
    <t>DIVIDENDO PROV 0 US$ 0,52</t>
  </si>
  <si>
    <t>DIVIDENDO $ 0,675999</t>
  </si>
  <si>
    <t>DIVIDENDO $ 0,381114</t>
  </si>
  <si>
    <t>DIVIDENDO $ 0,337527</t>
  </si>
  <si>
    <t>DIVIDENDO $ 0,566879</t>
  </si>
  <si>
    <t>DIVIDENDO PROV 304 $ 40</t>
  </si>
  <si>
    <t>DIVIDENDO US$ 0,0025</t>
  </si>
  <si>
    <t>DIVIDENDO PROV 0 US$ 0,75</t>
  </si>
  <si>
    <t>DIVIDENDO PROV $ 5041,20816478069</t>
  </si>
  <si>
    <t>CFIPINMOB1</t>
  </si>
  <si>
    <t>DIVIDENDO PROV $ 1355,50647745376</t>
  </si>
  <si>
    <t>DIVIDENDO $ 0,364196</t>
  </si>
  <si>
    <t>DIVIDENDO US$ 0,21264</t>
  </si>
  <si>
    <t>DIVIDENDO US$ 0,036809</t>
  </si>
  <si>
    <t>DIVIDENDO PROV 0 US$ 0,79</t>
  </si>
  <si>
    <t>DIVIDENDO US$ 0,401837</t>
  </si>
  <si>
    <t>DIVIDENDO US$ 0,32865</t>
  </si>
  <si>
    <t>DIVIDENDO $ 0,447988</t>
  </si>
  <si>
    <t>DIVIDENDO DEF 5 $ 27</t>
  </si>
  <si>
    <t>DIVIDENDO PROV $ 0,57605129361084</t>
  </si>
  <si>
    <t>EMIS PAGO 0,04562396 X 1 $ 1,56</t>
  </si>
  <si>
    <t>DIVIDENDO $ 0,128087</t>
  </si>
  <si>
    <t>DIVIDENDO $ 0,056182</t>
  </si>
  <si>
    <t>DIVIDENDO DEF $ 2,1822</t>
  </si>
  <si>
    <t>DIVIDENDO $ 0,093998</t>
  </si>
  <si>
    <t>DIVIDENDO $ 0,235826</t>
  </si>
  <si>
    <t>DIVIDENDO DEF 43 $ 109</t>
  </si>
  <si>
    <t>DIVIDENDO $ 0,117019</t>
  </si>
  <si>
    <t>DIVIDENDO $ 0,020826</t>
  </si>
  <si>
    <t>DIVIDENDO $ 0,214036</t>
  </si>
  <si>
    <t>DIVIDENDO $ 0,144468</t>
  </si>
  <si>
    <t>DIVIDENDO $ 0,009869</t>
  </si>
  <si>
    <t>DIVIDENDO $ 0,3142341</t>
  </si>
  <si>
    <t>DIVIDENDO $ 1,3627902</t>
  </si>
  <si>
    <t>DIVIDENDO DEF $ 341,3813752</t>
  </si>
  <si>
    <t>DIVIDENDO ADIC US$ 0,,067</t>
  </si>
  <si>
    <t>DIVIDENDO DEF $ 12,36205958</t>
  </si>
  <si>
    <t>PILMAIQUEN</t>
  </si>
  <si>
    <t>DIVIDENDO DEF 16 $ 149,5328290249</t>
  </si>
  <si>
    <t>DIVIDENDO DEF $ 0,00172</t>
  </si>
  <si>
    <t>DIVIDENDO DEF $ 22,60283</t>
  </si>
  <si>
    <t>DIVIDENDO DEF 193 $ 16,5</t>
  </si>
  <si>
    <t>DIVIDENDO DEF 193 $ 15</t>
  </si>
  <si>
    <t>DIVIDENDO DEF 8 $ 0,259</t>
  </si>
  <si>
    <t>DIVIDENDO ADIC 24 $ 39,2433</t>
  </si>
  <si>
    <t>DIVIDENDO DEF 25 $ 0,6379</t>
  </si>
  <si>
    <t>DIVIDENDO ADIC $ 0,282832167</t>
  </si>
  <si>
    <t>DIVIDENDO DEF $ 0,42424825</t>
  </si>
  <si>
    <t>DIVIDENDO DEF 19 US$ 0,00377694502386379</t>
  </si>
  <si>
    <t>DIVIDENDO DEF 104 $ 0,625</t>
  </si>
  <si>
    <t>DIVIDENDO PROV $ 80,727723258785</t>
  </si>
  <si>
    <t>DIVIDENDO DEF 0 $ 39,76</t>
  </si>
  <si>
    <t>DIVIDENDO PROV $ 98,2689497457</t>
  </si>
  <si>
    <t>DIVIDENDO $ 0,430803</t>
  </si>
  <si>
    <t>DIVIDENDO $ 0,216409</t>
  </si>
  <si>
    <t>DIVIDENDO $ 0,015772</t>
  </si>
  <si>
    <t>DIVIDENDO $ 0,9088743</t>
  </si>
  <si>
    <t>DIVIDENDO PROV 92 US$ 0,057778049</t>
  </si>
  <si>
    <t>DIVIDENDO DEF US$ 0,001719938</t>
  </si>
  <si>
    <t>INVERFOODS</t>
  </si>
  <si>
    <t>DIVIDENDO DEF 62 $ 94,89339</t>
  </si>
  <si>
    <t>EXPROVIDA</t>
  </si>
  <si>
    <t>DIVIDENDO ADIC 62 $ 79,10661</t>
  </si>
  <si>
    <t>DIVIDENDO DEF 4 $ 0,845972</t>
  </si>
  <si>
    <t>DIVIDENDO DEF 23 $ 0,47974226</t>
  </si>
  <si>
    <t>DIVIDENDO DEF 59 $ 8,05</t>
  </si>
  <si>
    <t>DIVIDENDO ADIC 106 US$ 0,0075592</t>
  </si>
  <si>
    <t>DIVIDENDO $ 0,208764</t>
  </si>
  <si>
    <t>DIVIDENDO $ 0,4455506</t>
  </si>
  <si>
    <t>DIVIDENDO ADIC 91 $ 160,72838</t>
  </si>
  <si>
    <t>DIVIDENDO DEF 27 US$ 0,0186852875</t>
  </si>
  <si>
    <t>DIVIDENDO DEF 1 $ 0,9243763</t>
  </si>
  <si>
    <t>DIVIDENDO ADIC 2 $ 0,9549905</t>
  </si>
  <si>
    <t>DIVIDENDO DEF $ 9145</t>
  </si>
  <si>
    <t>DIVIDENDO DEF $ 117,026364096081</t>
  </si>
  <si>
    <t>DIVIDENDO DEF 100 $ 91,812</t>
  </si>
  <si>
    <t>DIVIDENDO ADIC 101 $ 536,188</t>
  </si>
  <si>
    <t>DIVIDENDO DEF 28 $ 50,46</t>
  </si>
  <si>
    <t>DIVIDENDO ADIC 29 $ 117,54</t>
  </si>
  <si>
    <t>DIVIDENDO $ 1,519661</t>
  </si>
  <si>
    <t>DIVIDENDO $ 0,137448</t>
  </si>
  <si>
    <t>DIVIDENDO $ 3,0290105</t>
  </si>
  <si>
    <t>DIVIDENDO $ 0,2885678</t>
  </si>
  <si>
    <t>DIVIDENDO ADIC 85 $ 11,2116076</t>
  </si>
  <si>
    <t>DIVIDENDO ADIC 79 $ 13,513358268</t>
  </si>
  <si>
    <t>DIVIDENDO ADIC 84 $ 36,680330086</t>
  </si>
  <si>
    <t>DIVIDENDO DEF 187 $ 13</t>
  </si>
  <si>
    <t>DIVIDENDO ADIC 1 $ 34</t>
  </si>
  <si>
    <t>DIVIDENDO ADIC 60 $ 13,1667</t>
  </si>
  <si>
    <t>DIVIDENDO DEF $ 15050,43</t>
  </si>
  <si>
    <t>DIVIDENDO ADIC $ 949,57</t>
  </si>
  <si>
    <t>DIVIDENDO $ 2,179518</t>
  </si>
  <si>
    <t>DIVIDENDO $ 2,169548</t>
  </si>
  <si>
    <t>DIVIDENDO $ 1,861473</t>
  </si>
  <si>
    <t>DIVIDENDO $ 4,4529205</t>
  </si>
  <si>
    <t>DIVIDENDO $ 3,8451507</t>
  </si>
  <si>
    <t>DIVIDENDO $ 4,4815258</t>
  </si>
  <si>
    <t>DIVIDENDO DEF 58 $ 16,95495</t>
  </si>
  <si>
    <t>DIVIDENDO DEF 91 $ 2,89712</t>
  </si>
  <si>
    <t>DIVIDENDO ADIC 91 $ 2,48573</t>
  </si>
  <si>
    <t>DIVIDENDO DEF 156 $ 3,660456</t>
  </si>
  <si>
    <t>AGRICULTOR</t>
  </si>
  <si>
    <t>DIVIDENDO ADIC 156 $ 31,339544</t>
  </si>
  <si>
    <t>DIVIDENDO $ 0,268125</t>
  </si>
  <si>
    <t>DIVIDENDO $ 0,327935</t>
  </si>
  <si>
    <t>DIVIDENDO $ 0,037207</t>
  </si>
  <si>
    <t>DIVIDENDO $ 0,024731</t>
  </si>
  <si>
    <t>DIVIDENDO $ 0,3218063</t>
  </si>
  <si>
    <t>DIVIDENDO $ 0,1414629</t>
  </si>
  <si>
    <t>DIVIDENDO $ 0,5483013</t>
  </si>
  <si>
    <t>DIVIDENDO DEF $ 26,09</t>
  </si>
  <si>
    <t>DIVIDENDO DEF 20 $ 309</t>
  </si>
  <si>
    <t>DIVIDENDO DEF 51 $ 14,2932</t>
  </si>
  <si>
    <t>DIVIDENDO DEF 34 $ 12,79596</t>
  </si>
  <si>
    <t>DIVIDENDO ADIC 35 $ 29,1088</t>
  </si>
  <si>
    <t>DIVIDENDO DEF 34 $ 13,43575</t>
  </si>
  <si>
    <t>DIVIDENDO ADIC 35 $ 30,56425</t>
  </si>
  <si>
    <t>DIVIDENDO DEF US$ 0,006748</t>
  </si>
  <si>
    <t>DIVIDENDO DEF 259 $ 15</t>
  </si>
  <si>
    <t>DIVIDENDO ADIC 74 US$ 0,004214</t>
  </si>
  <si>
    <t>DIVIDENDO DEF 1 $ 0,36828</t>
  </si>
  <si>
    <t>DIVIDENDO DEF 56 $ 1,68815</t>
  </si>
  <si>
    <t>DIVIDENDO DEF 33 US$ 0,00051</t>
  </si>
  <si>
    <t>DIVIDENDO DEF 28 $ 215553</t>
  </si>
  <si>
    <t>DIVIDENDO ADIC 28 $ 34447</t>
  </si>
  <si>
    <t>DIVIDENDO DEF $ 0,78551</t>
  </si>
  <si>
    <t>DIVIDENDO DEF $ 274,440812</t>
  </si>
  <si>
    <t>DIVIDENDO DEF $ 4613,06894</t>
  </si>
  <si>
    <t>DIVIDENDO $ 0,429849</t>
  </si>
  <si>
    <t>DIVIDENDO $ 0,090294</t>
  </si>
  <si>
    <t>DIVIDENDO $ 0,326696</t>
  </si>
  <si>
    <t>DIVIDENDO DEF US$ 0,0356848</t>
  </si>
  <si>
    <t>DIVIDENDO DEF 9 $ 319</t>
  </si>
  <si>
    <t>DIVIDENDO ADIC 28 $ 7,1552</t>
  </si>
  <si>
    <t>DIVIDENDO DEF 28 $ 7,5</t>
  </si>
  <si>
    <t>DIVIDENDO $ 459,8795</t>
  </si>
  <si>
    <t>DIVIDENDO $ 1003,9851</t>
  </si>
  <si>
    <t>DIVIDENDO $ 0,07406</t>
  </si>
  <si>
    <t>DIVIDENDO $ 0,424671</t>
  </si>
  <si>
    <t>DIVIDENDO $ 0,67178247</t>
  </si>
  <si>
    <t>DIVIDENDO $ 0,50383685</t>
  </si>
  <si>
    <t>DIVIDENDO DEF 65 $ 14,11921</t>
  </si>
  <si>
    <t>DIVIDENDO DEF 21 US$ 0,00359</t>
  </si>
  <si>
    <t>DIVIDENDO ADIC 106 $ 22,33</t>
  </si>
  <si>
    <t>DIVIDENDO DEF 35 US$ 0,01412</t>
  </si>
  <si>
    <t>DIVIDENDO ADIC 35 US$ 0,00940</t>
  </si>
  <si>
    <t>DIVIDENDO DEF 7 $ 6,9154370930118</t>
  </si>
  <si>
    <t>DIVIDENDO ADIC 7 $ 9,2205827906824</t>
  </si>
  <si>
    <t>DIVIDENDO DEF 24 $ 467</t>
  </si>
  <si>
    <t>DIVIDENDO DEF 32 $ 69,3747074</t>
  </si>
  <si>
    <t>DIVIDENDO DEF 5 $ 42,22662</t>
  </si>
  <si>
    <t>DIVIDENDO ADIC 5 $ 0,77338</t>
  </si>
  <si>
    <t>DIVIDENDO DEF $ 13,46665</t>
  </si>
  <si>
    <t>DIVIDENDO DEF 127 $ 0,68302</t>
  </si>
  <si>
    <t>DIVIDENDO ADIC 127 $ 0,01698</t>
  </si>
  <si>
    <t>DIVIDENDO DEF 2 $ 0,73718385155</t>
  </si>
  <si>
    <t>DIVIDENDO EVEN 3 $ 0,03467712829</t>
  </si>
  <si>
    <t>DIVIDENDO DEF 5 $ 0,00433318871</t>
  </si>
  <si>
    <t>DIVIDENDO PROV 1 US$ 0,24</t>
  </si>
  <si>
    <t>DIVIDENDO $ 0,283931</t>
  </si>
  <si>
    <t>DIVIDENDO PROV $ 2,2850535</t>
  </si>
  <si>
    <t>DIVIDENDO DEF 60 $ 2,5</t>
  </si>
  <si>
    <t>DIVIDENDO DEF 98 US$ 0,0060761</t>
  </si>
  <si>
    <t>DIVIDENDO DEF 3 $ 20,58815026</t>
  </si>
  <si>
    <t>DIVIDENDO ADIC 3 $ 0,41184974</t>
  </si>
  <si>
    <t>DIVIDENDO DEF 29 $ 3,7984</t>
  </si>
  <si>
    <t>DIVIDENDO DEF 32 US$ 0,4291</t>
  </si>
  <si>
    <t>DIVIDENDO DEF $ 1,6139</t>
  </si>
  <si>
    <t>DIVIDENDO DEF 27 $ 23,39373</t>
  </si>
  <si>
    <t>DIVIDENDO DEF 12 $ 561</t>
  </si>
  <si>
    <t>DIVIDENDO $ 1,788565</t>
  </si>
  <si>
    <t>DIVIDENDO $ 0,199857</t>
  </si>
  <si>
    <t>DIVIDENDO $ 3,4189978</t>
  </si>
  <si>
    <t>DIVIDENDO DEF 31 $ 110,3466</t>
  </si>
  <si>
    <t>DIVIDENDO ADIC 24 $ 28</t>
  </si>
  <si>
    <t>DIVIDENDO DEF 91 US$ 0,182418496</t>
  </si>
  <si>
    <t>DIVIDENDO DEF 334 $ 84,51677664</t>
  </si>
  <si>
    <t>DIVIDENDO ADIC 234 $ 19,48322336</t>
  </si>
  <si>
    <t>DIVIDENDO DEF 67 $ 1</t>
  </si>
  <si>
    <t>DIVIDENDO DEF 29 US$ 0,142471</t>
  </si>
  <si>
    <t>DIVIDENDO DEF 4 US$ 0,000019486</t>
  </si>
  <si>
    <t>DIVIDENDO $ 0,156751</t>
  </si>
  <si>
    <t>DIVIDENDO $ 0,544744</t>
  </si>
  <si>
    <t>DIVIDENDO $ 0,609712</t>
  </si>
  <si>
    <t>DIVIDENDO $ 0,6664347</t>
  </si>
  <si>
    <t>DIVIDENDO $ 0,7859162</t>
  </si>
  <si>
    <t>DIVIDENDO $ 0,7145128</t>
  </si>
  <si>
    <t>DIVIDENDO $ 0,4410753</t>
  </si>
  <si>
    <t>DIVIDENDO DEF 303 $ 28</t>
  </si>
  <si>
    <t>DIVIDENDO DEF 21 $ 67</t>
  </si>
  <si>
    <t>DIVIDENDO DEF 5 US$ 0,001736857</t>
  </si>
  <si>
    <t>DIVIDENDO DEF 10 $ 0,35</t>
  </si>
  <si>
    <t>DIVIDENDO DEF 25 $ 16,234014</t>
  </si>
  <si>
    <t>DIVIDENDO ADIC 25 $ 13,765986</t>
  </si>
  <si>
    <t>DIVIDENDO DEF 18 $ 9,76092</t>
  </si>
  <si>
    <t>DIVIDENDO ADIC 18 $ 3,36907</t>
  </si>
  <si>
    <t>DIVIDENDO DEF 5 US$ 0,001568442</t>
  </si>
  <si>
    <t>DIVIDENDO DEF $ 4,808923</t>
  </si>
  <si>
    <t>DIVIDENDO ADIC $ 7,790137</t>
  </si>
  <si>
    <t>DIVIDENDO DEF $ 3959,131584</t>
  </si>
  <si>
    <t>CFIBIINMI</t>
  </si>
  <si>
    <t>DIVIDENDO $ 0,246757</t>
  </si>
  <si>
    <t>DIVIDENDO $ 0,869448</t>
  </si>
  <si>
    <t>DIVIDENDO $ 0,151918</t>
  </si>
  <si>
    <t>DIVIDENDO $ 0,26093314</t>
  </si>
  <si>
    <t>DIVIDENDO $ 1,5655989</t>
  </si>
  <si>
    <t>DIVIDENDO $ 0,574133</t>
  </si>
  <si>
    <t>DIVIDENDO $ 1,2599719</t>
  </si>
  <si>
    <t>DIVIDENDO $ 0,3042329</t>
  </si>
  <si>
    <t>DIVIDENDO $ 0,5045856</t>
  </si>
  <si>
    <t>DIVIDENDO $ 0,001809</t>
  </si>
  <si>
    <t>DIVIDENDO DEF 102 $ 60</t>
  </si>
  <si>
    <t>DIVIDENDO DEF 34 US$ 0,009098526</t>
  </si>
  <si>
    <t>DIVIDENDO ADIC 38 US$ 0,0214216157329139</t>
  </si>
  <si>
    <t>DIVIDENDO DEF 30 $ 17,9357</t>
  </si>
  <si>
    <t>DIVIDENDO ADIC 30 $ 0,0643</t>
  </si>
  <si>
    <t>DIVIDENDO DEF 39 US$ 0,02386</t>
  </si>
  <si>
    <t>DIVIDENDO DEF 34 $ 61,72079</t>
  </si>
  <si>
    <t>DIVIDENDO ADIC 35 $ 10,2868</t>
  </si>
  <si>
    <t>DIVIDENDO DEF 34  US$ 0.008216278</t>
  </si>
  <si>
    <t>DIVIDENDO ADIC $ 14,7124924</t>
  </si>
  <si>
    <t>DIVIDENDO DEF $ 32,2875077</t>
  </si>
  <si>
    <t>DIVIDENDO DEF 33 US$ 0,3312</t>
  </si>
  <si>
    <t>DIVIDENDO DEF 2 $ 16,20098323</t>
  </si>
  <si>
    <t>DIVIDENDO DEF 10 $ 0,1</t>
  </si>
  <si>
    <t>ASEMACRED</t>
  </si>
  <si>
    <t>DIVIDENDO DEF $ 152,11563125</t>
  </si>
  <si>
    <t>SANTANGRUP</t>
  </si>
  <si>
    <t>DIVIDENDO $ 0,404691</t>
  </si>
  <si>
    <t>DIVIDENDO $ 0,037058</t>
  </si>
  <si>
    <t>DIVIDENDO $ 0,128911</t>
  </si>
  <si>
    <t>DIVIDENDO $ 0,396445</t>
  </si>
  <si>
    <t>DIVIDENDO $ 0,329781</t>
  </si>
  <si>
    <t>DIVIDENDO $ 0,106316</t>
  </si>
  <si>
    <t>DIVIDENDO PROV 0 $ 0,5309392</t>
  </si>
  <si>
    <t>DIVIDENDO PROV 0 $ 0,3539594</t>
  </si>
  <si>
    <t>DIVIDENDO PROV 0 $ 0,6148308</t>
  </si>
  <si>
    <t>DIVID DEF 204 $ 1,184570262</t>
  </si>
  <si>
    <t>DIVIDENDO DEF 24 $ 43,7</t>
  </si>
  <si>
    <t>DIVIDENDO ADIC 24 $ 29,1</t>
  </si>
  <si>
    <t>DIVIDENDO DEF 96 $ 1</t>
  </si>
  <si>
    <t>DIVIDENDO DEF 52 $ 91,54975</t>
  </si>
  <si>
    <t>DIVIDENDO DEF 7 $ 6,516223</t>
  </si>
  <si>
    <t>DIVIDENDO ADIC 117 $ 35</t>
  </si>
  <si>
    <t>DIVIDENDO DEF 3 US$ 0,001880620537</t>
  </si>
  <si>
    <t>DIVIDENDO ADIC 3 US$ 0,001253747026</t>
  </si>
  <si>
    <t>DIVIDENDO ADIC 129 $ 76000000</t>
  </si>
  <si>
    <t>DIVIDENDO PROV $ 5575,17469381622</t>
  </si>
  <si>
    <t>DIVIDENDO US$ 0,03526</t>
  </si>
  <si>
    <t>DIVIDENDO US$ 0,097</t>
  </si>
  <si>
    <t>DIVIDENDO US$ 0,402436</t>
  </si>
  <si>
    <t>DIVIDENDO US$ 0,330112</t>
  </si>
  <si>
    <t>DIVIDENDO $ 0,147072</t>
  </si>
  <si>
    <t>DIVIDENDO $ 0,135443</t>
  </si>
  <si>
    <t>DIVIDENDO $ 0,2925646</t>
  </si>
  <si>
    <t>DIVIDENDO $ 0,3078525</t>
  </si>
  <si>
    <t>DIVIDENDO DEF 40 $ 37,8851</t>
  </si>
  <si>
    <t>DIVIDENDO DEF 63 $ 2,644603696</t>
  </si>
  <si>
    <t>DIVIDENDO ADIC 63 $ 0,355396304</t>
  </si>
  <si>
    <t>DIVIDENDO DEF $ 38,90595</t>
  </si>
  <si>
    <t>DIVIDENDO ADIC 44 $ US$ 0,000728</t>
  </si>
  <si>
    <t>DIVIDENDO DEF $ 68,93012</t>
  </si>
  <si>
    <t>DIVIDENDO DEF 23 US$ 0,00595522589</t>
  </si>
  <si>
    <t>CORPESCA</t>
  </si>
  <si>
    <t>DIVIDENDO DEF 62 $ 2317,45</t>
  </si>
  <si>
    <t>DIVIDENDO ADIC 62 $ 182,55</t>
  </si>
  <si>
    <t>DIVIDENDO $ 0,208022</t>
  </si>
  <si>
    <t>DIVIDENDO $ 0,217193</t>
  </si>
  <si>
    <t>DIVIDENDO $ 0,4490494</t>
  </si>
  <si>
    <t>DIVIDENDO ADIC $ 33</t>
  </si>
  <si>
    <t>DIVIDENDO ADIC 74 $ 11</t>
  </si>
  <si>
    <t>DIVIDENDO DEF 16 $ 12,12683</t>
  </si>
  <si>
    <t>DIVIDENDO PROV 0 US$ 0,55</t>
  </si>
  <si>
    <t>DIVIDENDO PROV 0 US$ 0,4</t>
  </si>
  <si>
    <t>DIVIDENDO PROV 42 $ 109</t>
  </si>
  <si>
    <t>DIVIDENDO $ 0,158314</t>
  </si>
  <si>
    <t>DIVIDENDO DEF 101 $ 70</t>
  </si>
  <si>
    <t>DIVIDENDO DEF 12 $ 21,04</t>
  </si>
  <si>
    <t>DIVIDENDO ADIC 66 $ 35,5</t>
  </si>
  <si>
    <t>DIVIDENDO DEF 86 US$ 0,02052</t>
  </si>
  <si>
    <t>DIVIDENDO ADIC 86 US$ 0,04638</t>
  </si>
  <si>
    <t>DIVIDENDO DEF 81 $ 2,45589</t>
  </si>
  <si>
    <t>DIVIDENDO PROV $ 79,9336277475071</t>
  </si>
  <si>
    <t>DIVIDENDO DEF 45 $ 49,49505</t>
  </si>
  <si>
    <t>DIVIDENDO PROV $ 142,761427475030</t>
  </si>
  <si>
    <t>DIVIDENDO PROV 0 $ 4,52006</t>
  </si>
  <si>
    <t>DIVIDENDO PROV 0 $ 0,108927</t>
  </si>
  <si>
    <t>DIVIDENDO PROV 0 $ 0,035292</t>
  </si>
  <si>
    <t>DIVIDENDO PROV 0 $ 0,221362</t>
  </si>
  <si>
    <t>DIVIDENDO $ 1,560193</t>
  </si>
  <si>
    <t>DIVIDENDO $ 8,6023314</t>
  </si>
  <si>
    <t>DIVIDENDO DEF 93 $ 70</t>
  </si>
  <si>
    <t>DIVIDENDO DEF 240 $ 315</t>
  </si>
  <si>
    <t>DIVIDENDO DEF 12 $ 10,08357</t>
  </si>
  <si>
    <t>DIVIDENDO ADIC 13 $ 10,91643</t>
  </si>
  <si>
    <t>DIVIDENDO DEF 41 $ 30</t>
  </si>
  <si>
    <t>DIVIDENDO DEF 84 $ 1,76</t>
  </si>
  <si>
    <t>DIVIDENDO DEF 377 $ 30</t>
  </si>
  <si>
    <t>DIVIDENDO DEF 77 $ 67,720076</t>
  </si>
  <si>
    <t>DIVIDENDO ADIC 43 $ 6,75</t>
  </si>
  <si>
    <t>DIVIDENDO DEF $ 1,75221599</t>
  </si>
  <si>
    <t>DIVIDENDO PROV 0 US$ 0,15</t>
  </si>
  <si>
    <t>DIVIDENDO $ 0,156571</t>
  </si>
  <si>
    <t>DIVIDENDO $ 0,008257</t>
  </si>
  <si>
    <t>DIVIDENDO $ 0,1982763</t>
  </si>
  <si>
    <t>DIVIDENDO $ 0,1568507</t>
  </si>
  <si>
    <t>DIVIDENDO DEF 112 $ 46,677836648</t>
  </si>
  <si>
    <t>DIVIDENDO ADIC 112 $ 3,322163352</t>
  </si>
  <si>
    <t>DIVIDENDO DEF 1 $ 2,5359</t>
  </si>
  <si>
    <t>DIVIDENDO DEF 263 $ 2,2333</t>
  </si>
  <si>
    <t>DIVIDENDO ADIC 263 $ 1,7667</t>
  </si>
  <si>
    <t>DIVIDENDO PROV 16 $ 100000</t>
  </si>
  <si>
    <t>DIVIDENDO $ 0,092646</t>
  </si>
  <si>
    <t>DIVIDENDO $ 0,072332</t>
  </si>
  <si>
    <t>DIVIDENDO $ 0,1401862</t>
  </si>
  <si>
    <t>DIVIDENDO $ 0,047381</t>
  </si>
  <si>
    <t>DIVIDENDO DEF US$ 0,00807821664505166</t>
  </si>
  <si>
    <t>DIVIDENDO DEF 7 $ 6,35283</t>
  </si>
  <si>
    <t>DIVIDENDO ADIC 8 $ 2,14717</t>
  </si>
  <si>
    <t>DIVIDENDO DEF 59 $ 10,96</t>
  </si>
  <si>
    <t>DIVIDENDO DEF 27 $ 0,9178216</t>
  </si>
  <si>
    <t>DIVIDENDO ADIC 28 $ 0,30594074</t>
  </si>
  <si>
    <t>DIVIDENDO $ 0,110904</t>
  </si>
  <si>
    <t>DIVIDENDO $ 0,553728</t>
  </si>
  <si>
    <t>DIVIDENDO $ 0,119829</t>
  </si>
  <si>
    <t>DIVIDENDO $ 0,086327</t>
  </si>
  <si>
    <t>DIVIDENDO $ 0,059696</t>
  </si>
  <si>
    <t>DIVIDENDO $ 0,023542</t>
  </si>
  <si>
    <t>DIVIDENDO $ 0,7665118</t>
  </si>
  <si>
    <t>DIVIDENDO $ 0,4035409</t>
  </si>
  <si>
    <t>DIVIDENDO $ 0,2456282</t>
  </si>
  <si>
    <t>DIVIDENDO $ 0,287946</t>
  </si>
  <si>
    <t>DIVIDENDO DEF 206 $ 111</t>
  </si>
  <si>
    <t>DIVIDENDO DEF 123 $ 35</t>
  </si>
  <si>
    <t>DIVIDENDO ADIC 2 $ 42</t>
  </si>
  <si>
    <t>DIVIDENDO DEF 103 $ 3,7</t>
  </si>
  <si>
    <t>DIVIDENDO DEF 101 $ 3</t>
  </si>
  <si>
    <t>DIVIDENDO DEF 101 $ 6,5</t>
  </si>
  <si>
    <t>DIVIDENDO DEF 249 $ 34,06883</t>
  </si>
  <si>
    <t>DIVIDENDO ADIC 249 64,71255</t>
  </si>
  <si>
    <t>DIVIDENDO DEF 48 $ 0,575033848</t>
  </si>
  <si>
    <t>DIVIDENDO ADIC 49 $ 0,191677929</t>
  </si>
  <si>
    <t>DIVID DEF 20 $ 0,028125908</t>
  </si>
  <si>
    <t>DIVID ADIC 20 $ 0,193243279</t>
  </si>
  <si>
    <t>DIVIDENDO DEF $ 764,665189237378</t>
  </si>
  <si>
    <t>DIVIDENDO  $ 0,076158</t>
  </si>
  <si>
    <t>DIVIDENDO DEF $ 320</t>
  </si>
  <si>
    <t>DIVIDENDO DEF 26 $ 4,88651</t>
  </si>
  <si>
    <t>DIVIDENDO DEF $ 5,91381</t>
  </si>
  <si>
    <t>DIVIDENDO $ 0,3396684</t>
  </si>
  <si>
    <t>DIVIDENDO EVEN 63 $ 7,981023737</t>
  </si>
  <si>
    <t>INDIVER</t>
  </si>
  <si>
    <t>DIVIDENDO DEF 62 $ 28,36641656</t>
  </si>
  <si>
    <t>DIVIDENDO DEF 38 $ 42</t>
  </si>
  <si>
    <t>DIVIDENDO $ 0,149266</t>
  </si>
  <si>
    <t>DIVIDENDO DEF 11 $ 15</t>
  </si>
  <si>
    <t>DIVIDENDO DEF $ 528,16832515172</t>
  </si>
  <si>
    <t>EMIS PAGO 1 X 1 $ 2411584</t>
  </si>
  <si>
    <t>UNION GOLF</t>
  </si>
  <si>
    <t>EMIS PAGO 0,2216701324 X 1 $ 600</t>
  </si>
  <si>
    <t>DIVIDENDO $ 0,125198</t>
  </si>
  <si>
    <t>DIVIDENDO $ 0,082561</t>
  </si>
  <si>
    <t>DIVIDENDO DEF 39 $ 530,29824</t>
  </si>
  <si>
    <t>DIVIDENDO ADIC 40 $ 349,70176</t>
  </si>
  <si>
    <t>DIVIDENDO DEF $ 5705,4123775891</t>
  </si>
  <si>
    <t>DIVIDENDO US$ 0,036685</t>
  </si>
  <si>
    <t>DIVIDENDO US$ 0,0906</t>
  </si>
  <si>
    <t>DIVIDENDO US$ 0,329038</t>
  </si>
  <si>
    <t>DIVIDENDO US$ 0,405613</t>
  </si>
  <si>
    <t>DIVIDENDO $ 0,152449</t>
  </si>
  <si>
    <t>DIVIDENDO $ 0,097592</t>
  </si>
  <si>
    <t>DIVIDENDO $ 0,171258</t>
  </si>
  <si>
    <t>DIVIDENDO  $ 0,107641</t>
  </si>
  <si>
    <t>DIVIDENDO US$ 0,655</t>
  </si>
  <si>
    <t>DIVIDENDO US$ 0,159598</t>
  </si>
  <si>
    <t>DIVIDENDO US$ 0,283582</t>
  </si>
  <si>
    <t>DIVIDENDO US$ 0,659987</t>
  </si>
  <si>
    <t>DIVIDENDO US$ 0,4529</t>
  </si>
  <si>
    <t>DIVIDENDO US$ 0,260409</t>
  </si>
  <si>
    <t>DIVIDENDO US$ 0,338862</t>
  </si>
  <si>
    <t>DIVIDENDO US$ 0,341254</t>
  </si>
  <si>
    <t>DIVIDENDO US$ 0,265599</t>
  </si>
  <si>
    <t>DIVIDENDO US$ 0,43982</t>
  </si>
  <si>
    <t>DIVIDENDO US$ 0,508322</t>
  </si>
  <si>
    <t>DIVIDENDO US$ 0,896174</t>
  </si>
  <si>
    <t>DIVIDENDO US$ 0,022385</t>
  </si>
  <si>
    <t>DIVIDENDO US$ 0,541189</t>
  </si>
  <si>
    <t>DIVIDENDO US$ 0,391319</t>
  </si>
  <si>
    <t>DIVIDENDO US$ 1,001718</t>
  </si>
  <si>
    <t>DIVIDENDO US$ 0,526521</t>
  </si>
  <si>
    <t>DIVIDENDO US$ 0,293134</t>
  </si>
  <si>
    <t>DIVIDENDO US$ 0,192253</t>
  </si>
  <si>
    <t>DIVIDENDO US$ 0,296218</t>
  </si>
  <si>
    <t>DIVIDENDO US$ 0,420902</t>
  </si>
  <si>
    <t>DIVIDENDO US$ 0,323868</t>
  </si>
  <si>
    <t>DIVIDENDO US$ 0,514377</t>
  </si>
  <si>
    <t>DIVIDENDO US$ 0,383175</t>
  </si>
  <si>
    <t>DIVIDENDO US$ 0,2449</t>
  </si>
  <si>
    <t>DIVIDENDO US$ 0,480878</t>
  </si>
  <si>
    <t>DIVIDENDO PROV 41 $ 108</t>
  </si>
  <si>
    <t>DIVIDENDO $ 0,054071</t>
  </si>
  <si>
    <t>DIVIDENDO $ 0,192039</t>
  </si>
  <si>
    <t>DIVIDENDO $ 0,1097542</t>
  </si>
  <si>
    <t>DIVIDENDO PROV 258 $ 3</t>
  </si>
  <si>
    <t>DIVIDENDO $ 0,212022</t>
  </si>
  <si>
    <t>DIVIDENDO PROV $ 72,3545560386059</t>
  </si>
  <si>
    <t>DIVIDENDO PROV $ 85,8597670350506</t>
  </si>
  <si>
    <t>DIVIDENDO PROV 0 $ 402,200271</t>
  </si>
  <si>
    <t>DIVIDENDO $ 2,357217</t>
  </si>
  <si>
    <t>DIVIDENDO $ 0,202869</t>
  </si>
  <si>
    <t>DIVIDENDO $ 5,232651</t>
  </si>
  <si>
    <t>DIVIDENDO  $ 1,2480978</t>
  </si>
  <si>
    <t>DIVID DEF 19 $ 3,45509947012</t>
  </si>
  <si>
    <t>DIVID DEF 19  $ 3,45509947012</t>
  </si>
  <si>
    <t>DIVIDENDO DEF 203 $ 3,4291588022</t>
  </si>
  <si>
    <t>DIVIDENDO PROV 1 US$ 0,18</t>
  </si>
  <si>
    <t>DIVIDENDO EVEN 29 $ 765</t>
  </si>
  <si>
    <t>DIVIDENDO DEF $ 53,2</t>
  </si>
  <si>
    <t>DIVIDENDO $ 1,447356</t>
  </si>
  <si>
    <t>DIVIDENDO $ 3,527232</t>
  </si>
  <si>
    <t>DIVIDENDO PROV 64 $ 30</t>
  </si>
  <si>
    <t>DIVIDENDO PROV 28 $ 254</t>
  </si>
  <si>
    <t>DIVIDENDO $ 0,301118</t>
  </si>
  <si>
    <t>DIVIDENDO $ 0,152002</t>
  </si>
  <si>
    <t>DIVIDENDO $ 0,347788</t>
  </si>
  <si>
    <t>DIVIDENDO $ 0,102075</t>
  </si>
  <si>
    <t>DIVIDENDO $ 1,893365</t>
  </si>
  <si>
    <t>DIVIDENDO $ 5,016641</t>
  </si>
  <si>
    <t>DIVIDENDO DEF $ 0,332384912</t>
  </si>
  <si>
    <t>DIVIDENDO PROV 0 US$ 0,64</t>
  </si>
  <si>
    <t>DIVIDENDO DEF 1 US$ 0,73</t>
  </si>
  <si>
    <t>DIVIDENDO US$ 1,1</t>
  </si>
  <si>
    <t>DIVIDENDO PROV 0 $ 0,242199</t>
  </si>
  <si>
    <t>DIVIDENDO PROV 0 $ 0,351469</t>
  </si>
  <si>
    <t>DIVIDENDO PROV 0 $ 0,22376</t>
  </si>
  <si>
    <t>DIVIDENDO PROV 0 $ 0,219008</t>
  </si>
  <si>
    <t>DIVIDENDO PROV 0 $ 0,36275</t>
  </si>
  <si>
    <t>DIVIDENDO PROV $ 5369,46361006009</t>
  </si>
  <si>
    <t>DIVIDENDO US$ 0,031035</t>
  </si>
  <si>
    <t>DIVIDENDO US$ 0,098</t>
  </si>
  <si>
    <t>DIVIDENDO US$ 0,327402</t>
  </si>
  <si>
    <t>DIVIDENDO US$ 0,393188</t>
  </si>
  <si>
    <t>DIVIDENDO $ 0,303396</t>
  </si>
  <si>
    <t>DIVIDENDO $ 0,081491</t>
  </si>
  <si>
    <t>DIVIDENDO $ 0,154303</t>
  </si>
  <si>
    <t>DIVIDENDO PROV 1 US$ 0,06</t>
  </si>
  <si>
    <t>DIVIDENDO $ 0,071784</t>
  </si>
  <si>
    <t>DIVIDENDO US$ 0,355</t>
  </si>
  <si>
    <t>DIVIDENDO US$ 5</t>
  </si>
  <si>
    <t>DIVIDENDO PROV 40 $ 108</t>
  </si>
  <si>
    <t>DIVIDENDO PROV $ 41,07499695837130</t>
  </si>
  <si>
    <t>DIVIDENDO PROV $ 26,72028557617090</t>
  </si>
  <si>
    <t>DIVIDENDO $ 0,223116</t>
  </si>
  <si>
    <t>DIVIDENDO PROV $ 0,069035</t>
  </si>
  <si>
    <t>DIVIDENDO PROV 1 $ 0,197277</t>
  </si>
  <si>
    <t>DIVIDENDO EVEN 1 $ 4,832916</t>
  </si>
  <si>
    <t>DIVIDENDO US$ 0,6436</t>
  </si>
  <si>
    <t>DIVIDENDO $ 0,208813</t>
  </si>
  <si>
    <t>DIVIDENDO $ 0,0883</t>
  </si>
  <si>
    <t>EMIS PAGO 0,4348 X 1 $ 2700</t>
  </si>
  <si>
    <t>DIVIDENDO PROV 305 $ 131</t>
  </si>
  <si>
    <t>DIVIDENDO US$ 0,033004</t>
  </si>
  <si>
    <t>DIVIDENDO US$ 0,364891</t>
  </si>
  <si>
    <t>DIVIDENDO US$ 0,335196</t>
  </si>
  <si>
    <t>DIVIDENDO PROV $ 5814,60048965057</t>
  </si>
  <si>
    <t>DIVIDENDO US$ 0,3125</t>
  </si>
  <si>
    <t>DIVIDENDO $ 0,157413</t>
  </si>
  <si>
    <t>DIVIDENDO $ 0,138391</t>
  </si>
  <si>
    <t>DIVIDENDO $ 0,194622</t>
  </si>
  <si>
    <t>EMIS PAGO 0,5999165859 X 1 $ 21</t>
  </si>
  <si>
    <t>DIVIDENDO PROV 39 $ 108</t>
  </si>
  <si>
    <t>DIVIDENDO $ 0,442783</t>
  </si>
  <si>
    <t>DIVIDENDO $ 0,637396</t>
  </si>
  <si>
    <t>DIVIDENDO $ 0,911705</t>
  </si>
  <si>
    <t>DIVIDENDO $ 1,318898</t>
  </si>
  <si>
    <t>DIVIDENDO PROV 57 $ 3,4404636</t>
  </si>
  <si>
    <t>DIVIDENDO PROV 90 $ 0,83148</t>
  </si>
  <si>
    <t>DIVIDENDO PROV $ 31,2002020389855</t>
  </si>
  <si>
    <t>DIVIDENDO $ 77,40475984002820</t>
  </si>
  <si>
    <t>DIVIDENDO $ 0,073723</t>
  </si>
  <si>
    <t>DIVIDENDO $ 0,187354</t>
  </si>
  <si>
    <t>DIVIDENDO PROV 192 $ 9,9</t>
  </si>
  <si>
    <t>DIVIDENDO PROV 192 $ 9</t>
  </si>
  <si>
    <t>DIVIDENDO US$ 0,225</t>
  </si>
  <si>
    <t>DIVIDENDO PROV $ 233</t>
  </si>
  <si>
    <t>DIVIDENDO $ 0,072497</t>
  </si>
  <si>
    <t>DIVIDENDO PROV 65 $ 34,2</t>
  </si>
  <si>
    <t>DIVIDENDO $ 0,109885</t>
  </si>
  <si>
    <t>DIVIDENDO $ 0,07218</t>
  </si>
  <si>
    <t>DIVIDENDO PROV 73 $ 10</t>
  </si>
  <si>
    <t>DIVIDENDO PROV 76 $ 65,44</t>
  </si>
  <si>
    <t>DIVIDENDO PROV 99 $ 138</t>
  </si>
  <si>
    <t>DIVIDENDO PROV 39 US$ 0,01421</t>
  </si>
  <si>
    <t>DIVIDENDO PROV 239 $ 66</t>
  </si>
  <si>
    <t>EMI PROPIA 0,000016868 X 1 $ 8,523335357</t>
  </si>
  <si>
    <t>EMI PROPIA 0,000046602 X 1 $ 8,523335357</t>
  </si>
  <si>
    <t>DIVIDENDO PROV 155 $ 42</t>
  </si>
  <si>
    <t>DIVIDENDO $ 0,682295</t>
  </si>
  <si>
    <t>DIVIDENDO PROV 58 $ 15,66</t>
  </si>
  <si>
    <t>DIVIDENDO PROV 23 $ 19,4674</t>
  </si>
  <si>
    <t>DIVIDENDO $ 0,156026</t>
  </si>
  <si>
    <t>DIVIDENDO $ 0,044931</t>
  </si>
  <si>
    <t>DIVIDENDO $ 0,07909</t>
  </si>
  <si>
    <t>DIVIDENDO $ 0,4137019</t>
  </si>
  <si>
    <t>DIVIDENDO PROV 84 $ 16</t>
  </si>
  <si>
    <t>DIVIDENDO PROV 78 $ 10</t>
  </si>
  <si>
    <t>DIVIDENDO EVEN 83 $ 14</t>
  </si>
  <si>
    <t>DIVIDENDO PROV 82 $ 15</t>
  </si>
  <si>
    <t>DIVIDENDO PROV 205 $ 40</t>
  </si>
  <si>
    <t>DIVIDENDO PROV 8 $ 60</t>
  </si>
  <si>
    <t>DIVIDENDO PROV 122 $ 50</t>
  </si>
  <si>
    <t>DIVIDENDO PROV 302 $ 26</t>
  </si>
  <si>
    <t>EMIS PAGO 0,171873 X 1 $ 17,78114</t>
  </si>
  <si>
    <t>DIVIDENDO $ 0,720835</t>
  </si>
  <si>
    <t>DIVIDENDO $ 0,028643</t>
  </si>
  <si>
    <t>DIVIDENDO $ 1,4867181</t>
  </si>
  <si>
    <t>DIVIDENDO PROV 105 $ 8</t>
  </si>
  <si>
    <t>DIVIDENDO PROV 59 $ 6,35</t>
  </si>
  <si>
    <t>DIVIDENDO PROV $ 1251,94747384821</t>
  </si>
  <si>
    <t>DIVIDENDO PROV 101 $ 45</t>
  </si>
  <si>
    <t>DIVIDENDO PROV $ 327</t>
  </si>
  <si>
    <t>DIVIDENDO $ 0,120441</t>
  </si>
  <si>
    <t>DIVIDENDO $ 0,012701</t>
  </si>
  <si>
    <t>DIVIDENDO $ 0,352289</t>
  </si>
  <si>
    <t>DIVIDENDO $ 0,699725</t>
  </si>
  <si>
    <t>DIVIDENDO PROV $ 260</t>
  </si>
  <si>
    <t>DIVIDENDO EVEN 85 US$ 0,19</t>
  </si>
  <si>
    <t>DIVIDENDO PROV 248 $ 63</t>
  </si>
  <si>
    <t>DIVIDENDO PROV 27 $ 4,8659</t>
  </si>
  <si>
    <t>DIVIDENDO PROV 116 $ 10</t>
  </si>
  <si>
    <t>DIVIDENDO PROV 19 $ 0,1168065507</t>
  </si>
  <si>
    <t>DIVIDENDO $ 0,379608</t>
  </si>
  <si>
    <t>DIVIDENDO $ 0,146674</t>
  </si>
  <si>
    <t>DIVIDENDO PROV 333 $ 80</t>
  </si>
  <si>
    <t>DIVIDENDO PROV 0 $ 5007,789895392</t>
  </si>
  <si>
    <t>DIVIDENDO $ 0,507647</t>
  </si>
  <si>
    <t>DIVIDENDO $ 1,0478037</t>
  </si>
  <si>
    <t>DIVIDENDO PROV 43 US$ 0,00241</t>
  </si>
  <si>
    <t>DIVIDENDO US$ 0,023</t>
  </si>
  <si>
    <t>DIVIDENDO US$ 0,0955</t>
  </si>
  <si>
    <t>DIVIDENDO US$ 0,014741</t>
  </si>
  <si>
    <t>ESR</t>
  </si>
  <si>
    <t>DIVIDENDO $ 0,091949</t>
  </si>
  <si>
    <t>DIVIDENDO $ 0,146417</t>
  </si>
  <si>
    <t>DIVIDENDO US$ 0,033055</t>
  </si>
  <si>
    <t>DIVIDENDO US$ 0,105633</t>
  </si>
  <si>
    <t>DIVIDENDO US$ 0,386117</t>
  </si>
  <si>
    <t>DIVIDENDO US$ 0,941935</t>
  </si>
  <si>
    <t>DIVIDENDO US$ 0,028907</t>
  </si>
  <si>
    <t>DIVIDENDO US$ 1,103217</t>
  </si>
  <si>
    <t>DIVIDENDO US$ 0,456028</t>
  </si>
  <si>
    <t>DIVIDENDO US$ 0,568945</t>
  </si>
  <si>
    <t>DIVIDENDO US$ 0,592292</t>
  </si>
  <si>
    <t>DIVIDENDO US$ 0,28864</t>
  </si>
  <si>
    <t>DIVIDENDO US$ 0,618145</t>
  </si>
  <si>
    <t>DIVIDENDO US$ 0,445013</t>
  </si>
  <si>
    <t>DIVIDENDO US$ 0,366811</t>
  </si>
  <si>
    <t>DIVIDENDO US$ 0,657111</t>
  </si>
  <si>
    <t>DIVIDENDO US$ 0,361272</t>
  </si>
  <si>
    <t>DIVIDENDO US$ 0,323204</t>
  </si>
  <si>
    <t>DIVIDENDO US$ 0,46972</t>
  </si>
  <si>
    <t>DIVIDENDO US$ 0,814397</t>
  </si>
  <si>
    <t>DIVIDENDO US$ 0,322181</t>
  </si>
  <si>
    <t>DIVIDENDO US$ 0,171076</t>
  </si>
  <si>
    <t>DIVIDENDO US$ 0,81046</t>
  </si>
  <si>
    <t>DIVIDENDO US$ 0,374727</t>
  </si>
  <si>
    <t>DIVIDENDO US$ 0,280229</t>
  </si>
  <si>
    <t>DIVIDENDO US$ 0,218228</t>
  </si>
  <si>
    <t>DIVIDENDO US$ 0,544655</t>
  </si>
  <si>
    <t>DIVIDENDO US$ 0,345674</t>
  </si>
  <si>
    <t>DIVIDENDO US$ 0,564898</t>
  </si>
  <si>
    <t>DIVIDENDO US$ 0,533693</t>
  </si>
  <si>
    <t>DIVIDENDO $ 0,174838</t>
  </si>
  <si>
    <t>entre 100 y 1000</t>
  </si>
  <si>
    <t>entre 100.000.000 y 1.000.000.000</t>
  </si>
  <si>
    <t>entre 1.000.000.000 y 10.000.000.000</t>
  </si>
  <si>
    <t>entre 10.000.000 y 100.000.000</t>
  </si>
  <si>
    <t>entre 1.000.000 y 10.000.000</t>
  </si>
  <si>
    <t>entre 100.000 y 1.000.000</t>
  </si>
  <si>
    <t>entre 10.000 y 100.000</t>
  </si>
  <si>
    <t>entre 1.000 y 10.000</t>
  </si>
  <si>
    <t>entre 0 y 100</t>
  </si>
  <si>
    <t>entre 10.000.000.000 y 100.000.000.000</t>
  </si>
  <si>
    <t>entre 100.000.000.000 y 1.000.000.000.000</t>
  </si>
  <si>
    <t>entre 1.000.000.000.000 y 10.000.000.000.000</t>
  </si>
  <si>
    <t>Total general</t>
  </si>
  <si>
    <t>Suma de tot_acc</t>
  </si>
  <si>
    <t>Años</t>
  </si>
  <si>
    <t>Trimestres</t>
  </si>
  <si>
    <t>2015</t>
  </si>
  <si>
    <t>2016</t>
  </si>
  <si>
    <t>2017</t>
  </si>
  <si>
    <t>2018</t>
  </si>
  <si>
    <t>2019</t>
  </si>
  <si>
    <t>2020</t>
  </si>
  <si>
    <t>2021</t>
  </si>
  <si>
    <t>2022</t>
  </si>
  <si>
    <t>(Todas)</t>
  </si>
  <si>
    <t xml:space="preserve">Altaba Inc </t>
  </si>
  <si>
    <t>Apple</t>
  </si>
  <si>
    <t>iShares MSCI All Country Asia ex Japan ETF</t>
  </si>
  <si>
    <t>Abbott Laboratories</t>
  </si>
  <si>
    <t>iShares MSCI ACWI ETF (ACWI)</t>
  </si>
  <si>
    <t>iShares MSCI Global Min Vol Factor ETF (ACWV)</t>
  </si>
  <si>
    <t>iShares MSCI ACWI ex U.S. ETF (ACWX)</t>
  </si>
  <si>
    <t>Automatic Data Processing Inc (ADP)</t>
  </si>
  <si>
    <t>AES Gener SA (AESANDES)</t>
  </si>
  <si>
    <t>AFP Capital</t>
  </si>
  <si>
    <t>iShares Core U.S. Aggregate Bond ETF (AGG)</t>
  </si>
  <si>
    <t>S.A. FERIA DE LOS AGRICULTORES</t>
  </si>
  <si>
    <t>AGUAS ANDINAS S.A., SERIE A</t>
  </si>
  <si>
    <t>AGUAS ANDINAS S.A., SERIE B</t>
  </si>
  <si>
    <t>AGENCIAS UNIVERSALES S.A.</t>
  </si>
  <si>
    <t>AMERICAN INTERNATIONAL GROUP INC</t>
  </si>
  <si>
    <t>ALMENDRAL S.A.</t>
  </si>
  <si>
    <t>AMGEN INC</t>
  </si>
  <si>
    <t>AGRICOLA NACIONAL S.A.C.I.</t>
  </si>
  <si>
    <t>ANDACOR S.A.</t>
  </si>
  <si>
    <t>EMBOTELLADORA ANDINA S.A. SERIE A</t>
  </si>
  <si>
    <t>EMBOTELLADORA ANDINA S.A. SERIE B</t>
  </si>
  <si>
    <t>ANTARCHILE S.A.</t>
  </si>
  <si>
    <t>ASEG.MAGALLANES DE GARANTIA Y CREDITO SA</t>
  </si>
  <si>
    <t>AUSTRALIS SEAFOODS S.A.</t>
  </si>
  <si>
    <t>AVON PRODUCTS INC</t>
  </si>
  <si>
    <t>AMERICAN EXPRESS COMPANY</t>
  </si>
  <si>
    <t>Columna1</t>
  </si>
  <si>
    <t>Columna2</t>
  </si>
  <si>
    <t>NemotÃ©cnicoonombrecorto</t>
  </si>
  <si>
    <t>RazÃ³nsocial</t>
  </si>
  <si>
    <t>ESVAL S.A.</t>
  </si>
  <si>
    <t>EMPRESAS IANSA S.A.</t>
  </si>
  <si>
    <t>POTASIOS DE CHILE S.A.</t>
  </si>
  <si>
    <t>HIPODROMO-B</t>
  </si>
  <si>
    <t>SOCIEDAD HIPODROMO CHILE S.A.</t>
  </si>
  <si>
    <t>ESSBIO S.A.</t>
  </si>
  <si>
    <t>TALCA CHILLAN CONCESIONARIA</t>
  </si>
  <si>
    <t>RUTA DEL MAULE SOCIEDAD CONCESIONARIA S.A.</t>
  </si>
  <si>
    <t>NITRATOS DE CHILE S.A.</t>
  </si>
  <si>
    <t>CALICHERA-B</t>
  </si>
  <si>
    <t>SOCIEDAD DE INVERSIONES PAMPA CALICHERA S.A.</t>
  </si>
  <si>
    <t>SOQUIMICH COMERCIAL S.A.</t>
  </si>
  <si>
    <t>EDELNOR</t>
  </si>
  <si>
    <t>ENGIE ENERGIA CHILE S.A.</t>
  </si>
  <si>
    <t>GRUPO EMPRESAS NAVIERAS S.A.</t>
  </si>
  <si>
    <t>COLBUN S.A.</t>
  </si>
  <si>
    <t>COMPAÑIA MARITIMA CHILENA S.A.</t>
  </si>
  <si>
    <t>NORTEGRAN-A</t>
  </si>
  <si>
    <t>NORTE GRANDE S.A.</t>
  </si>
  <si>
    <t>RUTA ARAUCANIA</t>
  </si>
  <si>
    <t>RUTA DE LA ARAUCANIA SOCIEDAD CONCESIONARIA S.A.</t>
  </si>
  <si>
    <t>CAROZZI S.A.</t>
  </si>
  <si>
    <t>AUTOPISTA DEL MAIPO</t>
  </si>
  <si>
    <t>RUTA DEL MAIPO SOCIEDAD CONCESIONARIA S.A.</t>
  </si>
  <si>
    <t>SOCIEDAD DE INVERSIONES CAMPOS CHILENOS S.A.</t>
  </si>
  <si>
    <t>LOS VASCOS</t>
  </si>
  <si>
    <t>VIÑA LOS VASCOS S.A.</t>
  </si>
  <si>
    <t>PORTUARIA CABO FROWARD S.A.</t>
  </si>
  <si>
    <t>INVERCAP S.A.</t>
  </si>
  <si>
    <t>INMOB STGO WANDERERS</t>
  </si>
  <si>
    <t>INMOBILIARIA SANTIAGO WANDERERS S.A.</t>
  </si>
  <si>
    <t>INVERTEC FOODS S.A.</t>
  </si>
  <si>
    <t>EPERVA</t>
  </si>
  <si>
    <t>INVERSIONES NUTRAVALOR S.A.</t>
  </si>
  <si>
    <t>INVERMAR S.A.</t>
  </si>
  <si>
    <t>VALPARAISO SPORTING CLUB S.A.</t>
  </si>
  <si>
    <t>ITATA</t>
  </si>
  <si>
    <t>BLUMAR S.A.</t>
  </si>
  <si>
    <t>PUERTOS Y LOGISTICA S.A.</t>
  </si>
  <si>
    <t>HIPODROMO</t>
  </si>
  <si>
    <t>CALICHERA-A</t>
  </si>
  <si>
    <t>ENERGIA LATINA S.A.</t>
  </si>
  <si>
    <t>SOCIEDAD DE INVERSIONES ORO BLANCO S.A.</t>
  </si>
  <si>
    <t>MOLIBDENOS Y METALES S. A.</t>
  </si>
  <si>
    <t>INMOB. MANQUEHUE</t>
  </si>
  <si>
    <t>INMOBILIARIA MANQUEHUE S.A.</t>
  </si>
  <si>
    <t>SOCIEDAD MATRIZ SAAM S.A.</t>
  </si>
  <si>
    <t>MULTIEXPORT FOODS S.A.</t>
  </si>
  <si>
    <t>PUERTO VENTANAS S.A.</t>
  </si>
  <si>
    <t>STI</t>
  </si>
  <si>
    <t>SAN ANTONIO TERMINAL INTERNACIONAL S.A.</t>
  </si>
  <si>
    <t>SIGDO KOPPERS S.A.</t>
  </si>
  <si>
    <t>SOCIEDAD DE CANALISTAS LA FORESTA DE APOQUINDO S.A.</t>
  </si>
  <si>
    <t>SOCIEDAD PESQUERA COLOSO S.A.</t>
  </si>
  <si>
    <t>SALMONES CAMANCHACA S.A.</t>
  </si>
  <si>
    <t>HORTIFRUT</t>
  </si>
  <si>
    <t>HORTIFRUT S.A.</t>
  </si>
  <si>
    <t>MASISA S.A.</t>
  </si>
  <si>
    <t>HIPODROMO-A</t>
  </si>
  <si>
    <t>ENAEX S.A.</t>
  </si>
  <si>
    <t>CAP S.A.</t>
  </si>
  <si>
    <t>INVERSIONES AGRICOLAS Y COMERCIALES S.A.</t>
  </si>
  <si>
    <t>CLUB HIPICO DE SANTIAGO S.A.</t>
  </si>
  <si>
    <t>S. A.  FERIA DE LOS AGRICULTORES</t>
  </si>
  <si>
    <t>FORESTAL CHOLGUAN S.A.</t>
  </si>
  <si>
    <t>CAMANCHACA S.A.</t>
  </si>
  <si>
    <t>INMOB FRONT. COUNTRY</t>
  </si>
  <si>
    <t>INMOBILIARIA FRONTERA COUNTRY CLUB S.A.</t>
  </si>
  <si>
    <t>COAGRA</t>
  </si>
  <si>
    <t>COAGRA S.A.</t>
  </si>
  <si>
    <t>SOCIEDAD PUNTA DEL COBRE S.A.</t>
  </si>
  <si>
    <t>CORPESCA S.A.</t>
  </si>
  <si>
    <t>INVERSIONES TRICAHUE S.A.</t>
  </si>
  <si>
    <t>FORESTAL CONSTRUCTORA Y COMERCIAL DEL PACIFICO SUR S.A.</t>
  </si>
  <si>
    <t>EMP.SER.SAN.LOS LAGO</t>
  </si>
  <si>
    <t>EMPRESA DE SERVICIOS SANITARIOS DE LOS LAGOS S.A.</t>
  </si>
  <si>
    <t>EMPRESA NACIONAL DE TELECOMUNICACIONES S.A.</t>
  </si>
  <si>
    <t>INVERSIONES UNION ESPAÑOLA S.A.</t>
  </si>
  <si>
    <t>MINERA VALPARAISO S.A.</t>
  </si>
  <si>
    <t>BANMEDICA S.A.</t>
  </si>
  <si>
    <t>EMPRESAS CAROZZI S.A.</t>
  </si>
  <si>
    <t>GENER</t>
  </si>
  <si>
    <t>AES GENER S.A.</t>
  </si>
  <si>
    <t>EDUCAMELSA</t>
  </si>
  <si>
    <t>EDUCADORA SAN AGUSTIN DE MELIPILLA SOCIEDAD ANONIMA</t>
  </si>
  <si>
    <t>SIPSA SOCIEDAD ANONIMA</t>
  </si>
  <si>
    <t>COMPAÑIA INDUSTRIAL EL VOLCAN S.A.</t>
  </si>
  <si>
    <t>INVERSIONES COVADONGA S.A.</t>
  </si>
  <si>
    <t>LAN</t>
  </si>
  <si>
    <t>LATAM AIRLINES GROUP S.A.</t>
  </si>
  <si>
    <t>NIBSA S.A.</t>
  </si>
  <si>
    <t>CASABLANCA GENERACION S.A. EN LIQUIDACION</t>
  </si>
  <si>
    <t>INMOBILIARIA CLUB DE CAMPO S.A.</t>
  </si>
  <si>
    <t>EMPRESAS COPEC S.A.</t>
  </si>
  <si>
    <t>ENERSIS</t>
  </si>
  <si>
    <t>ENEL AMERICAS S.A.</t>
  </si>
  <si>
    <t>INMOBILIARIA CENTRAL DE ESTACIONAMIENTOS AGUSTINAS S.A.</t>
  </si>
  <si>
    <t>CHILECTRA AMERICAS S.A.</t>
  </si>
  <si>
    <t>MELON S.A.</t>
  </si>
  <si>
    <t>COMPAÑIA SUD AMERICANA DE VAPORES S.A.</t>
  </si>
  <si>
    <t>ELECTRICA PUNTILLA S.A.</t>
  </si>
  <si>
    <t>ENERGIA DE CASABLANCA S.A.</t>
  </si>
  <si>
    <t>INVERSIONES UNESPA S.A.</t>
  </si>
  <si>
    <t>EMPRESAS CMPC S.A.</t>
  </si>
  <si>
    <t>SOPROCAL CALERIAS E INDUSTRIAS S.A.</t>
  </si>
  <si>
    <t>REBRISA S.A.</t>
  </si>
  <si>
    <t>CONCES.  AUTOPISTA</t>
  </si>
  <si>
    <t>SOCIEDAD CONCESIONARIA AUTOPISTA INTERPORTUARIA S.A.</t>
  </si>
  <si>
    <t>FERIA DE OSORNO S.A.</t>
  </si>
  <si>
    <t>BETLAN DOS S.A.</t>
  </si>
  <si>
    <t>EMPRESA DE SERVICIOS SANITARIOS LAGO PEÑUELAS S.A.</t>
  </si>
  <si>
    <t>BUPA CHILE S.A.</t>
  </si>
  <si>
    <t>ENVASES DEL PACIFICO S.A.</t>
  </si>
  <si>
    <t>EMPRESAS TRICOT S.A.</t>
  </si>
  <si>
    <t>EMELAT</t>
  </si>
  <si>
    <t>EMPRESA ELECTRICA ATACAMA S.A.</t>
  </si>
  <si>
    <t>WATT'S S.A.</t>
  </si>
  <si>
    <t>CEMENTOS BIO BIO S.A.</t>
  </si>
  <si>
    <t>SOCIEDAD AGRICOLA LA ROSA SOFRUCO S.A.</t>
  </si>
  <si>
    <t>CEM S.A.</t>
  </si>
  <si>
    <t>INMOBILIARIA SAN PATRICIO S.A.</t>
  </si>
  <si>
    <t>COMPAÑIA ELECTRICA DEL LITORAL S.A.</t>
  </si>
  <si>
    <t>FERROCARRIL DEL PACIFICO S.A.</t>
  </si>
  <si>
    <t>ELESUR</t>
  </si>
  <si>
    <t>ENEL DISTRIBUCION CHILE S.A.</t>
  </si>
  <si>
    <t>ELECTROLUX DE CHILE S.A.</t>
  </si>
  <si>
    <t>ADMINISTRADORA DE FONDOS DE PENSIONES PLANVITAL S.A.</t>
  </si>
  <si>
    <t>INVERNOVA S.A.</t>
  </si>
  <si>
    <t>SECURITIZADORA SECURITY S.A.</t>
  </si>
  <si>
    <t>MUELLES DE PENCO S.A.</t>
  </si>
  <si>
    <t>INFODEMA S. A.</t>
  </si>
  <si>
    <t>PAZ CORP S.A.</t>
  </si>
  <si>
    <t>INVERSIONES SIEMEL S.A.</t>
  </si>
  <si>
    <t>HISPANIA</t>
  </si>
  <si>
    <t>INVERSIONES HISPANIA S.A.</t>
  </si>
  <si>
    <t>COMPAÑIAS CIC S.A.</t>
  </si>
  <si>
    <t>VIÑEDOS EMILIANA S.A.</t>
  </si>
  <si>
    <t>CENCOSUD SHOPPING S.A.</t>
  </si>
  <si>
    <t>ECHEVERRIA, IZQUIERDO S.A.</t>
  </si>
  <si>
    <t>COMPAÑIA CHILENA DE FOSFOROS S.A.</t>
  </si>
  <si>
    <t>FORESTAL</t>
  </si>
  <si>
    <t>SERVICIOS FINANCIEROS PROGRESO S.A.</t>
  </si>
  <si>
    <t>INGEVEC S.A.</t>
  </si>
  <si>
    <t>FRUTICOLA VICONTO S.A.</t>
  </si>
  <si>
    <t>EMPRESA ELECTRICA DE ANTOFAGASTA S.A.</t>
  </si>
  <si>
    <t>PROLESUR</t>
  </si>
  <si>
    <t>SOCIEDAD PROCESADORA DE LECHE DEL SUR S.A.</t>
  </si>
  <si>
    <t>BESALCO S.A.</t>
  </si>
  <si>
    <t>COMPAÑIA NACIONAL DE TELEFONOS, TELEFONICA DEL SUR S.A.</t>
  </si>
  <si>
    <t>AGRICOLA NACIONAL S.A.C. E I.</t>
  </si>
  <si>
    <t>QUILICURA S.A.</t>
  </si>
  <si>
    <t>CLINICA LAS CONDES S.A.</t>
  </si>
  <si>
    <t>CENCOSUD S.A.</t>
  </si>
  <si>
    <t>EMPRESA ELECTRICA DE MAGALLANES S.A.</t>
  </si>
  <si>
    <t>EMPRESA CONSTRUCTORA MOLLER Y PEREZ-COTAPOS S.A.</t>
  </si>
  <si>
    <t>COCA COLA EMBONOR S.A.</t>
  </si>
  <si>
    <t>EMPRESA ELECTRICA DE IQUIQUE S.A.</t>
  </si>
  <si>
    <t>EMPRESA ELECTRICA DE ARICA S.A.</t>
  </si>
  <si>
    <t>CTC-A-B</t>
  </si>
  <si>
    <t>TELEFONICA CHILE S.A.</t>
  </si>
  <si>
    <t>HISPANIA- U</t>
  </si>
  <si>
    <t>SANTANA S.A.</t>
  </si>
  <si>
    <t>EMPRESA ELECTRICA PILMAIQUEN S. A.</t>
  </si>
  <si>
    <t>ENJOY S.A.</t>
  </si>
  <si>
    <t>SONDA S.A.</t>
  </si>
  <si>
    <t>INSTITUTO DE DIAGNOSTICO S.A.</t>
  </si>
  <si>
    <t>CGE DISTRIBUCION S.A.</t>
  </si>
  <si>
    <t>IPAL S.A.</t>
  </si>
  <si>
    <t>TRANSNET</t>
  </si>
  <si>
    <t>TRANSNET S.A.</t>
  </si>
  <si>
    <t>DUNCAN FOX S.A.</t>
  </si>
  <si>
    <t>DETROIT CHILE S.A.</t>
  </si>
  <si>
    <t>TATTERSAL</t>
  </si>
  <si>
    <t>EMPRESAS TATTERSALL S.A.</t>
  </si>
  <si>
    <t>INVIESPA-UJ</t>
  </si>
  <si>
    <t>CINTAC S.A.</t>
  </si>
  <si>
    <t>SAN PEDRO</t>
  </si>
  <si>
    <t>VIÑA SAN PEDRO TARAPACA S.A.</t>
  </si>
  <si>
    <t>CEMENTO POLPAICO S.A.</t>
  </si>
  <si>
    <t>EMPRESAS HITES S.A.</t>
  </si>
  <si>
    <t>COMPAÑIA ELECTRO METALURGICA S.A.</t>
  </si>
  <si>
    <t>CRISTALERIAS DE CHILE S.A.</t>
  </si>
  <si>
    <t>NORTESUR</t>
  </si>
  <si>
    <t>SOCIEDAD DE INVERSIONES NORTE SUR S.A.</t>
  </si>
  <si>
    <t>AGUAS ANDINAS S.A.</t>
  </si>
  <si>
    <t>FORUS S.A.</t>
  </si>
  <si>
    <t>ESPAÑOLA</t>
  </si>
  <si>
    <t>COMPAÑIA DE INVERSIONES LA ESPAÑOLA S.A.</t>
  </si>
  <si>
    <t>FALABELLA S.A.</t>
  </si>
  <si>
    <t>INMOBILIARIA SIXTERRA S.A.</t>
  </si>
  <si>
    <t>SOCIEDAD QUIMICA Y MINERA DE CHILE S.A.</t>
  </si>
  <si>
    <t>BESALCO-Y</t>
  </si>
  <si>
    <t>ZONA FRANCA DE IQUIQUE S.A.</t>
  </si>
  <si>
    <t>SOCIEDAD ANONIMA VIÑA SANTA RITA</t>
  </si>
  <si>
    <t>EMPRESAS GASCO S.A.</t>
  </si>
  <si>
    <t>EMPRESAS LIPIGAS S.A.</t>
  </si>
  <si>
    <t>CGE GAS NATURAL S.A.</t>
  </si>
  <si>
    <t>COMPAÑIA AGROPECUARIA COPEVAL S.A.</t>
  </si>
  <si>
    <t>INDIVER S.A.</t>
  </si>
  <si>
    <t>VIÑA CONCHA Y TORO S.A.</t>
  </si>
  <si>
    <t>SCL</t>
  </si>
  <si>
    <t>SCL TERMINAL AEREO SANTIAGO S.A. SOCIEDAD CONCESIONARIA</t>
  </si>
  <si>
    <t>CONAFE</t>
  </si>
  <si>
    <t>COMPAÑIA NACIONAL DE FUERZA ELECTRICA S.A.</t>
  </si>
  <si>
    <t>CTC-A</t>
  </si>
  <si>
    <t>GRUPO SECURITY S.A.</t>
  </si>
  <si>
    <t>PUCOBRE-A</t>
  </si>
  <si>
    <t>AFP MODELO</t>
  </si>
  <si>
    <t>ADMINISTRADORA DE FONDOS DE PENSIONES MODELO S.A.</t>
  </si>
  <si>
    <t>OXIQUIM S.A.</t>
  </si>
  <si>
    <t>GASCO- U</t>
  </si>
  <si>
    <t>FACTORING SECURITY</t>
  </si>
  <si>
    <t>FACTORING SECURITY S.A.</t>
  </si>
  <si>
    <t>SMU S.A.</t>
  </si>
  <si>
    <t>AGUAS DE ANTOFAGASTA S.A.</t>
  </si>
  <si>
    <t>SOCOVESA S.A.</t>
  </si>
  <si>
    <t>SOPROLE INVERSIONES S.A.</t>
  </si>
  <si>
    <t>INVERSIONES LA CONSTRUCCION S.A.</t>
  </si>
  <si>
    <t>COMPAÑIA GENERAL DE ELECTRICIDAD S.A.</t>
  </si>
  <si>
    <t>SALFACORP S.A.</t>
  </si>
  <si>
    <t>EMBOTELLADORA ANDINA S.A.</t>
  </si>
  <si>
    <t>PACIFICO V REGION S.A.</t>
  </si>
  <si>
    <t>ADMINISTRADORA DE FONDOS DE PENSIONES CUPRUM S.A.</t>
  </si>
  <si>
    <t>BANVIDA S.A.</t>
  </si>
  <si>
    <t>PLAZA</t>
  </si>
  <si>
    <t>PLAZA S.A.</t>
  </si>
  <si>
    <t>TECNO FAST S.A.</t>
  </si>
  <si>
    <t>GAS NATURAL CHILE S.A.</t>
  </si>
  <si>
    <t>AXXION S.A.</t>
  </si>
  <si>
    <t>RIPLEY CORP S.A.</t>
  </si>
  <si>
    <t>CTC-A-A</t>
  </si>
  <si>
    <t>AGUAS MAGALLANES S.A.</t>
  </si>
  <si>
    <t>CERVEZAS</t>
  </si>
  <si>
    <t>COMPAÑIA CERVECERIAS UNIDAS S.A.</t>
  </si>
  <si>
    <t>AGUAS ARAUCANIA S.A.</t>
  </si>
  <si>
    <t>BRITISH AMERICAN TOBACCO CHILE OPERACIONES S.A.</t>
  </si>
  <si>
    <t>PARQUE ARAUCO S.A.</t>
  </si>
  <si>
    <t>AGUAS DEL ALTIPLANO S.A.</t>
  </si>
  <si>
    <t>QUIÑENCO</t>
  </si>
  <si>
    <t>QUIÑENCO S.A.</t>
  </si>
  <si>
    <t>AGUAS NUEVAS S.A.</t>
  </si>
  <si>
    <t>ADMINISTRADORA  DE FONDOS DE PENSIONES HABITAT S.A.</t>
  </si>
  <si>
    <t>EMPRESA ELECTRICA PEHUENCHE S.A.</t>
  </si>
  <si>
    <t>ADMINISTRADORA DE FONDOS DE PENSIONES PROVIDA S.A.</t>
  </si>
  <si>
    <t>D &amp; S</t>
  </si>
  <si>
    <t>WALMART CHILE S.A.</t>
  </si>
  <si>
    <t>SANTAMARIA</t>
  </si>
  <si>
    <t>ADMINISTRADORA  DE FONDOS DE PENSIONES CAPITAL S.A.</t>
  </si>
  <si>
    <t>ADMINISTRADORA  DE FONDOS DE PENSIONES CUPRUM S.A.</t>
  </si>
  <si>
    <t>INVERSIONES AGUAS METROPOLITANAS S.A.</t>
  </si>
  <si>
    <t>TELEFONICA MOVILES</t>
  </si>
  <si>
    <t>TELEFONICA LARGA DISTANCIA S.A.</t>
  </si>
  <si>
    <t>TRANSELEC</t>
  </si>
  <si>
    <t>TRANSELEC S.A.</t>
  </si>
  <si>
    <t>ZALAQUETT</t>
  </si>
  <si>
    <t>COSTA VERDE AERONAUTICA S.A.</t>
  </si>
  <si>
    <t>ENDESA</t>
  </si>
  <si>
    <t>ENEL GENERACION CHILE S.A.</t>
  </si>
  <si>
    <t>ENEL CHILE S.A.</t>
  </si>
  <si>
    <t>TELEFONICA MOVILES CHILE S.A.</t>
  </si>
  <si>
    <t>AGROSUPER S.A.</t>
  </si>
  <si>
    <t>ADMINISTRADORA  DE FONDOS DE PENSIONES PROVIDA S.A.</t>
  </si>
  <si>
    <t>SANTANDER CHILE HOLDING S.A.</t>
  </si>
  <si>
    <t>CONSORCIO FINANCIERO S.A.</t>
  </si>
  <si>
    <t>INDURA</t>
  </si>
  <si>
    <t>INDURA S.A.</t>
  </si>
  <si>
    <t>NEMO</t>
  </si>
  <si>
    <t>Nombre empresa</t>
  </si>
  <si>
    <t>FALTANTES</t>
  </si>
  <si>
    <t>AZUL AZUL S.A</t>
  </si>
  <si>
    <t>BOEING CO</t>
  </si>
  <si>
    <t>BANK OF AMERICA CORP</t>
  </si>
  <si>
    <t>VANECK BIOTECH ETF</t>
  </si>
  <si>
    <t>BANCO DE CREDITO E INVERSIONES</t>
  </si>
  <si>
    <t>BICECORP S.A.</t>
  </si>
  <si>
    <t>BANCO INTERNACIONAL</t>
  </si>
  <si>
    <t>ISHARES MSCI BRIC ETF</t>
  </si>
  <si>
    <t>BLUMAR S. A.</t>
  </si>
  <si>
    <t>BOLSA DE COMERCIO DE SANTIAGO</t>
  </si>
  <si>
    <t>BANCO BILBAO VIZCAYA ARGENTARIA CHILE</t>
  </si>
  <si>
    <t>VANECK BRAZIL SMALL CAP ETF</t>
  </si>
  <si>
    <t>BANCO SANTANDER-CHILE</t>
  </si>
  <si>
    <t>PEABODY ENERGY CORP</t>
  </si>
  <si>
    <t>CITIGROUP INC</t>
  </si>
  <si>
    <t>SOC. INVER. PAMPA CALICHERA S.A. SERIE A</t>
  </si>
  <si>
    <t>SOC. INVER. PAMPA CALICHERA S.A. SERIE B</t>
  </si>
  <si>
    <t>COMPAÑIA PESQUERA CAMANCHACA S.A.</t>
  </si>
  <si>
    <t>CASABLANCA GENERACION S.A., EN LIQUID</t>
  </si>
  <si>
    <t>CATERPILLAR INC</t>
  </si>
  <si>
    <t>COMPANIA CERVECERIAS UNIDAS S.A.</t>
  </si>
  <si>
    <t>AMERIS MULTIFAMILY I F. I.</t>
  </si>
  <si>
    <t>AMERIS CARTERAS COMERCIALES I FI, SER A</t>
  </si>
  <si>
    <t>AMERIS CARTERAS COMERCIALES I FI, SER P</t>
  </si>
  <si>
    <t>CFI</t>
  </si>
  <si>
    <t>FONDO MUTUO BICE EE.UU</t>
  </si>
  <si>
    <t>FM BTG PACTUAL CHILE ACCION, SERIE G</t>
  </si>
  <si>
    <t>FM BTG PACTUAL CHILE ACCION, SERIE I</t>
  </si>
  <si>
    <t>FM BTG PACTUAL CHILE ACCION, SERIE X</t>
  </si>
  <si>
    <t>FM ETF IT NOW S&amp;P/CLX CHILE DIVIDEND IND</t>
  </si>
  <si>
    <t>F. MUTUO ETF EUROAMER. MSCI S. CAP CHILE</t>
  </si>
  <si>
    <t>FONDO MUTUO ETF IT NOW S&amp;P IPSA ESG</t>
  </si>
  <si>
    <t>FM ZURICH CHILE ACCIONES, 18</t>
  </si>
  <si>
    <t>FM ZURICH CHILE ACCIONES, SERIE E</t>
  </si>
  <si>
    <t>FONDO MUTUO IM TRUST INDICE CHILE</t>
  </si>
  <si>
    <t>FONDO MUTUO ETF IT NOW S&amp;P IPSA</t>
  </si>
  <si>
    <t>FM SECURITY INDEX FUND S&amp;P/CLX IPSA, D</t>
  </si>
  <si>
    <t>FM TOESCA CHILE EQUITIES, SERIE B</t>
  </si>
  <si>
    <t>BANCO DE CHILE</t>
  </si>
  <si>
    <t>COMCAST CORP</t>
  </si>
  <si>
    <t>COLEGIO CRAIGHOUSE S.A., SERIE A</t>
  </si>
  <si>
    <t>COLEGIO CRAIGHOUSE S.A., SERIE B</t>
  </si>
  <si>
    <t>CHILENA CONSOLIDADA SEGUROS GRALES S.A.</t>
  </si>
  <si>
    <t>COSTCO WHOLESALE CORP /NEW</t>
  </si>
  <si>
    <t>PRINCE OF WALES COUNTRY CLUB S.A SERIE A</t>
  </si>
  <si>
    <t>PRINCE OF WALES COUNTRY CLUB S.A SERIE B</t>
  </si>
  <si>
    <t>PRINCE OF WALES COUNTRY CLUB S.A SERIE P</t>
  </si>
  <si>
    <t>CHESAPEAKE UTILITIES CORP</t>
  </si>
  <si>
    <t>CRUZADOS S.A.D.P.</t>
  </si>
  <si>
    <t>CISCO SYSTEMS, INC.</t>
  </si>
  <si>
    <t>TELEFONICA CHILE S.A. SERIE B</t>
  </si>
  <si>
    <t>CVS HEALTH CORPORATION</t>
  </si>
  <si>
    <t>CHEVRON CORP</t>
  </si>
  <si>
    <t>DUPONT E I DE NEMOURS &amp; CO</t>
  </si>
  <si>
    <t>ISHARES CORE DIVIDEND GROWTH ETF</t>
  </si>
  <si>
    <t>WALT DISNEY CO/</t>
  </si>
  <si>
    <t>ISHARES SELECT DIVIDEND ETF</t>
  </si>
  <si>
    <t>EBAY INC</t>
  </si>
  <si>
    <t>ISHARES MSCI CHILE ETF</t>
  </si>
  <si>
    <t>ISHARES MSCI CHINA SMALL-CAP ETF</t>
  </si>
  <si>
    <t>ISHARES MSCI EMERGING MARKETS ETF</t>
  </si>
  <si>
    <t>ISHARES EDGE MSCI MIN VOL EMERG MARKETS</t>
  </si>
  <si>
    <t>ISHARES MSCI EAFE ETF</t>
  </si>
  <si>
    <t>ISHARES EDGE MSCI MIN VOL EAFE ETF</t>
  </si>
  <si>
    <t>VANECK EGYPT INDEX ETF</t>
  </si>
  <si>
    <t>ISHARES MSCI INDONESIA ETF</t>
  </si>
  <si>
    <t>ISHARES MSCI IRELAND CAPPED ETF</t>
  </si>
  <si>
    <t>ISHARES MSCI ISRAEL CAPPED ETF</t>
  </si>
  <si>
    <t>ECHEVERRIA, IZQUIERDO S.A</t>
  </si>
  <si>
    <t>V.VECTORS EMERGING MARKET AGGREGATE BOND</t>
  </si>
  <si>
    <t>ISHARES J.P. MORGAN USD EMERG MARK B ETF</t>
  </si>
  <si>
    <t>EMC CORP</t>
  </si>
  <si>
    <t>VANECK JP MORGAN EM LOCAL CURR. BOND ETF</t>
  </si>
  <si>
    <t>ENDESA AMERICAS S.A.</t>
  </si>
  <si>
    <t>ENEL CHILE S.A</t>
  </si>
  <si>
    <t>ISHARES MSCI NEW ZEALAND CAPPED ETF</t>
  </si>
  <si>
    <t>ISHARES MSCI PHILIPPINES ETF</t>
  </si>
  <si>
    <t>ISHARES MSCI POLAND CAPPED ETF</t>
  </si>
  <si>
    <t>ISHARES MSCI PACIFIC EX JAPAN ETF</t>
  </si>
  <si>
    <t>ISHARES MSCI ALL PERU CAPPED ETF</t>
  </si>
  <si>
    <t>ISHARES MSCI RUSSIA CAPPED ETF</t>
  </si>
  <si>
    <t>COMPANIA DE INVERSIONES LA ESPANOLA S.A.</t>
  </si>
  <si>
    <t>ISHARES MSCI EMERG. MARKETS EAST EUR ETF</t>
  </si>
  <si>
    <t>EMP. DE SERV. SANITARIOS DE LOS LAGOS SA</t>
  </si>
  <si>
    <t>ESSBIO S.A., SERIE A</t>
  </si>
  <si>
    <t>ESSBIO S.A., SERIE B</t>
  </si>
  <si>
    <t>ESVAL S.A., SERIE A</t>
  </si>
  <si>
    <t>ESVAL S.A., SERIE B</t>
  </si>
  <si>
    <t>ESVAL S.A., SERIE C</t>
  </si>
  <si>
    <t>ISHARES MSCI EUROPE FINANCIALS ETF</t>
  </si>
  <si>
    <t>ISHARES MSCI AUSTRALIA ETF</t>
  </si>
  <si>
    <t>ISHARES MSCI CANADA ETF</t>
  </si>
  <si>
    <t>ISHARES MSCI GERMANY ETF</t>
  </si>
  <si>
    <t>ISHARES MSCI HONG KONG ETF</t>
  </si>
  <si>
    <t>ISHARES MSCI ITALY CAPPED ETF</t>
  </si>
  <si>
    <t>ISHARES MSCI SWITZERLAND CAPPED ETF</t>
  </si>
  <si>
    <t>ISHARES MSCI JAPAN ETF</t>
  </si>
  <si>
    <t>ISHARES MSCI MALAYSIA ETF</t>
  </si>
  <si>
    <t>ISHARES MSCI NETHERLANDS ETF</t>
  </si>
  <si>
    <t>ISHARES MSCI SPAIN CAPPED ETF</t>
  </si>
  <si>
    <t>ISHARES MSCI FRANCE ETF</t>
  </si>
  <si>
    <t>ISHARES MSCI SINGAPORE CAPPED ETF</t>
  </si>
  <si>
    <t>ISHARES MSCI TAIWAN CAPPED ETF</t>
  </si>
  <si>
    <t>ISHARES MSCI UNITED KINGDOM ETF</t>
  </si>
  <si>
    <t>ISHARES MSCI MEXICO CAPPED ETF</t>
  </si>
  <si>
    <t>ISHARES MSCI SOUTH KOREA CAPPED ETF</t>
  </si>
  <si>
    <t>ISHARES MSCI BRAZIL ETF</t>
  </si>
  <si>
    <t>ISHARES MSCI BRAZIL SMALL-CAP ETF</t>
  </si>
  <si>
    <t>F M ETF EUROAMERICA MSCI SMALL CAP CHILE</t>
  </si>
  <si>
    <t>COMPANIA GENERAL DE ELECTRICIDAD S.A.</t>
  </si>
  <si>
    <t>A.F.P. PROVIDA S.A.</t>
  </si>
  <si>
    <t>ISHARES MSCI SOUTH AFRICA ETF</t>
  </si>
  <si>
    <t>ISHARES MSCI EUROZONE ETF</t>
  </si>
  <si>
    <t>FREEPORT MCMORAN INC.</t>
  </si>
  <si>
    <t>FI PRIVADO NEVASA CAP. PREFERENTE</t>
  </si>
  <si>
    <t>FI PRIVADO NEVASA DINSA DESARROLLO INMOB</t>
  </si>
  <si>
    <t>FI PRIVADO NEVASA PARQUE ANTOFAGASTA</t>
  </si>
  <si>
    <t>FI PRIVADO NEVASA CAP. PREFERENTE II</t>
  </si>
  <si>
    <t>FI PRIVADO NEVASA CAP. PREFERENTE III</t>
  </si>
  <si>
    <t>FI PRIVADO NEVASA CAP. PREF. MULTIFAMILY</t>
  </si>
  <si>
    <t>FI PRIVADO NEVASA GESTION II</t>
  </si>
  <si>
    <t>FI PRIVADO NEVASA GES</t>
  </si>
  <si>
    <t>FI PRIVADO NEVASA RENTAS INMOBILIARIAS I</t>
  </si>
  <si>
    <t>ISHARES FLOATING RATE BOND ETF</t>
  </si>
  <si>
    <t>VANECK V. UNCONVENTIONAL OIL &amp; GAS ETF</t>
  </si>
  <si>
    <t>ISHARES CHINA LARGE-CAP ETF</t>
  </si>
  <si>
    <t>VANECK GOLD MINERS ETF</t>
  </si>
  <si>
    <t>VANECK JUNIOR GOLD MINERS ETF</t>
  </si>
  <si>
    <t>GENERAL ELECTRIC CO</t>
  </si>
  <si>
    <t>GILEAD SCIENCES INC</t>
  </si>
  <si>
    <t>VANECK CHINA GROWTH LEADERS ETF</t>
  </si>
  <si>
    <t>VANECK INDIA GROW LEADERS ETF</t>
  </si>
  <si>
    <t>HALLIBURTON CO</t>
  </si>
  <si>
    <t>VANECK NATURAL RESOURCES ETF</t>
  </si>
  <si>
    <t>HOME DEPOT INC</t>
  </si>
  <si>
    <t>ISHARES CORE HIGH DIVIDEND ETF</t>
  </si>
  <si>
    <t>ISHARES CURR HEDGED MSCI EMERG MARKETS E</t>
  </si>
  <si>
    <t>ISHARES CURRENCY HEDGED MSCI EAFE ETF</t>
  </si>
  <si>
    <t>ISHARES CURR HEDGED MSCI GERMANY ETF</t>
  </si>
  <si>
    <t>ISHARES CURRENCY HEDGED MSCI JAPAN ETF</t>
  </si>
  <si>
    <t>ISHARES CURR HEDGED MSCI EUROZONE ETF</t>
  </si>
  <si>
    <t>SOCIEDAD HIPODROMO CHILE S.A. SERIE A</t>
  </si>
  <si>
    <t>SOCIEDAD HIPODROMO CHILE S.A. SERIE B</t>
  </si>
  <si>
    <t>HONEYWELL INTERNATIONAL INC</t>
  </si>
  <si>
    <t>HP INC.</t>
  </si>
  <si>
    <t>HOWMET AEROSPACE INC</t>
  </si>
  <si>
    <t>ISHARES IBOXX $ HIGH YIELD CORPORATE B</t>
  </si>
  <si>
    <t>ISHARES NASDAQ BIOTECHNOLOGY ETF</t>
  </si>
  <si>
    <t>INTERNATIONAL BUSINESS MACHINES CORP</t>
  </si>
  <si>
    <t>ISAPRE CRUZ BLANCA S.A.</t>
  </si>
  <si>
    <t>ISHARES U.S. UTILITIES ETF</t>
  </si>
  <si>
    <t>VANECK INDONESIA INDEX ETF</t>
  </si>
  <si>
    <t>ISHARES 7-10 YEAR TREASURY BOND ETF</t>
  </si>
  <si>
    <t>ISHARES 3-7 YEAR TREASURY BOND ETF</t>
  </si>
  <si>
    <t>ISHARES CORE MSIC EMERG MARKETS ETF</t>
  </si>
  <si>
    <t>ISHARES EUROPE ETF</t>
  </si>
  <si>
    <t>ISHARES NORTH AM NATURAL RESOURCES ETF</t>
  </si>
  <si>
    <t>ISHARES CORE S&amp;P MID-CAP ETF</t>
  </si>
  <si>
    <t>ISHARES CORE S&amp;P SMALL-CAP ETF</t>
  </si>
  <si>
    <t>ISHARES LATIN AMERICA 40 ETF</t>
  </si>
  <si>
    <t>ISHARES MSCI INDIA ETF</t>
  </si>
  <si>
    <t>ISHARES INDIA 50 ETF</t>
  </si>
  <si>
    <t>INTEL CORPORATION</t>
  </si>
  <si>
    <t>ITAU CORPBANCA</t>
  </si>
  <si>
    <t>ISHARES U.S. HOME CONSTRUCTION ETF</t>
  </si>
  <si>
    <t>ISHARES CORE S&amp;P TOTAL U.S. S. MARK ETF</t>
  </si>
  <si>
    <t>ISHARES CORE U.S. GROWTH ETF</t>
  </si>
  <si>
    <t>ISHARES CORE U.S. VALUE ETF</t>
  </si>
  <si>
    <t>ISHARES S&amp;P 500 VALUE ETF</t>
  </si>
  <si>
    <t>ISHARES CORE S&amp;P 500 ETF</t>
  </si>
  <si>
    <t>ISHARES S&amp;P 500 GROWTH ETF</t>
  </si>
  <si>
    <t>ISHARES RUSSELL 1000 ETF</t>
  </si>
  <si>
    <t>ISHARES MICRO-CAP ETF</t>
  </si>
  <si>
    <t>ISHARES RUSSELL 1000 VALUE ETF</t>
  </si>
  <si>
    <t>ISHARES RUSSELL 1000 GROWTH ETF</t>
  </si>
  <si>
    <t>ISHARES RUSSELL 2000 ETF</t>
  </si>
  <si>
    <t>ISHARES RUSSELL 2000 VALUE ETF</t>
  </si>
  <si>
    <t>ISHARES RUSSELL 2000 GROWTH ETF</t>
  </si>
  <si>
    <t>ISHARES RUSSELL MID-CAP GROWTH ETF</t>
  </si>
  <si>
    <t>ISHARES RUSSELL MID-CAP ETF</t>
  </si>
  <si>
    <t>ISHARES RUSSELL MID-CAP VALUE ETF</t>
  </si>
  <si>
    <t>ISHARES RUSSELL 3000 ETF</t>
  </si>
  <si>
    <t>ISHARES GLOBAL ENERGY ETF</t>
  </si>
  <si>
    <t>ISHARES GLOBAL FINANCIALS ETF</t>
  </si>
  <si>
    <t>ISHARES U.S. CONSUMER SERVICES ETF</t>
  </si>
  <si>
    <t>ISHARES U.S. ENERGY ETF</t>
  </si>
  <si>
    <t>ISHARES U.S. FINANCIALS ETF</t>
  </si>
  <si>
    <t>ISHARES U.S. FINANCIAL SERVICES ETF</t>
  </si>
  <si>
    <t>ISHARES U.S. HEALTHCARE ETF</t>
  </si>
  <si>
    <t>ISHARES U.S. INDUSTRIAL ETF</t>
  </si>
  <si>
    <t>ISHARES U.S. CONSUMER GOODS ETF</t>
  </si>
  <si>
    <t>ISHARES U.S. BASIC MATERIALS ETF</t>
  </si>
  <si>
    <t>ISHARES U.S. REAL ESTATE ETF</t>
  </si>
  <si>
    <t>ISHARES U.S. TECHNOLOGY ETF</t>
  </si>
  <si>
    <t>ISHARES U.S. TELECOMMUNICATIONS ETF</t>
  </si>
  <si>
    <t>JOHNSON &amp; JOHNSON</t>
  </si>
  <si>
    <t>JPMORGAN CHASE &amp; CO</t>
  </si>
  <si>
    <t>COCA COLA CO</t>
  </si>
  <si>
    <t>VANECK VECTORS COAL ETF</t>
  </si>
  <si>
    <t>ISHARES GLOBAL CONSUMER STAPLES ETF</t>
  </si>
  <si>
    <t>VIDRIOS LIRQUEN S.A.</t>
  </si>
  <si>
    <t>ISHARES IBOXX $ INV GRADE CORP. BOND ETF</t>
  </si>
  <si>
    <t>ISHARES EDGE MSCI MULTIFACTOR USA ETF</t>
  </si>
  <si>
    <t>MCDONALDS CORP</t>
  </si>
  <si>
    <t>ISHARES MSCI CHINA ETF</t>
  </si>
  <si>
    <t>MONDELEZ INTERNATIONAL INC.</t>
  </si>
  <si>
    <t>3M CO</t>
  </si>
  <si>
    <t>ALTRIA GROUP, INC.</t>
  </si>
  <si>
    <t>VANECK MORNINGSTAR WIDE MOAT ETF</t>
  </si>
  <si>
    <t>EMP. CONST. MOLLER Y PEREZ-COTAPOS S.A.</t>
  </si>
  <si>
    <t>VANECK AGRIBUSINESS ETF</t>
  </si>
  <si>
    <t>MERCK &amp; CO. INC.</t>
  </si>
  <si>
    <t>MORGAN STANLEY</t>
  </si>
  <si>
    <t>MICROSOFT CORP</t>
  </si>
  <si>
    <t>ISHARES EDGE MSCI USA MOMENT FACTOR ETF</t>
  </si>
  <si>
    <t>ISHARES GLOBAL MATERIALS ETF</t>
  </si>
  <si>
    <t>NEWMONT MINING CORP</t>
  </si>
  <si>
    <t>NIKE INC</t>
  </si>
  <si>
    <t>VANECK URANIUM+NUCLEAR ENERGY ETF</t>
  </si>
  <si>
    <t>EMPRESAS LA POLAR S.A.</t>
  </si>
  <si>
    <t>ISHARES S&amp;P 100 ETF</t>
  </si>
  <si>
    <t>VANECK OIL SERVICES ETF</t>
  </si>
  <si>
    <t>OLD GRANGONIAN CLUB S.A.</t>
  </si>
  <si>
    <t>ORACLE CORPORATION</t>
  </si>
  <si>
    <t>PEPSICO INC</t>
  </si>
  <si>
    <t>PFIZER INC</t>
  </si>
  <si>
    <t>PROCTER &amp; GAMBLE CO/THE</t>
  </si>
  <si>
    <t>VANECK VECTORS POLAND ETF</t>
  </si>
  <si>
    <t>CLUB DE POLO Y EQUITACION SAN CRISTOBAL</t>
  </si>
  <si>
    <t>VANECK PHARMACEUTICAL ETF</t>
  </si>
  <si>
    <t>SEGUROS VIDA SECURITY PREVISION S.A.</t>
  </si>
  <si>
    <t>QUALCOMM INC/DE</t>
  </si>
  <si>
    <t>ISHARES EDGE MSCI USA QUALTY FACTOR ETF</t>
  </si>
  <si>
    <t>QUINENCO S.A.</t>
  </si>
  <si>
    <t>VANECK RARE EARTH/ STRATEGIC METALS ETF</t>
  </si>
  <si>
    <t>VANECK RUSSIA ETF</t>
  </si>
  <si>
    <t>VANECK RUSSIA SMALL CAP ETF</t>
  </si>
  <si>
    <t>VANECK RETAIL ETF</t>
  </si>
  <si>
    <t>RAYTHEON TECHNOLOGIES CORP.</t>
  </si>
  <si>
    <t>ISHARES GLOBAL CONS. DISCRETIONARY ETF</t>
  </si>
  <si>
    <t>STARBUCKS CORP</t>
  </si>
  <si>
    <t>SCHWAGER S.A.</t>
  </si>
  <si>
    <t>ISHARES MSCI JAPAN SMALL CAP ETF</t>
  </si>
  <si>
    <t>SCOTIABANK CHILE</t>
  </si>
  <si>
    <t>ISHARES MSCI EAFE SMALL-CAP ETF</t>
  </si>
  <si>
    <t>ISHARES SHORT TREASURY BOND ETF</t>
  </si>
  <si>
    <t>ISHARES 1-3 YEAR TREASURY BOND ETF</t>
  </si>
  <si>
    <t>ISHARES 0-5YEAR HIGH YIELD CORP BOND ETF</t>
  </si>
  <si>
    <t>ISHARES EDGE MSCI USA SIZE FACTOR ETF</t>
  </si>
  <si>
    <t>ISHARES 0-5 YEAR INV GRADE CORP BOND ETF</t>
  </si>
  <si>
    <t>VANECK STEEL ETF</t>
  </si>
  <si>
    <t>SOCIEDAD MATRIZ BANCO DE CHILE, SERIE A</t>
  </si>
  <si>
    <t>SOCIEDAD MATRIZ BANCO DE CHILE, SERIE B</t>
  </si>
  <si>
    <t>SOCIEDAD MATRIZ BANCO DE CHILE, SERIE D</t>
  </si>
  <si>
    <t>SOCIEDAD MATRIZ BANCO DE CHILE, SERIE E</t>
  </si>
  <si>
    <t>VANECK SEMICONDUCTOR ETF</t>
  </si>
  <si>
    <t>VANECK LOW CARBON ENERGY</t>
  </si>
  <si>
    <t>STAPLES INC</t>
  </si>
  <si>
    <t>S.A. INMOBILIARIA SPORT FRANCAIS</t>
  </si>
  <si>
    <t>AT&amp;T INC</t>
  </si>
  <si>
    <t>TARGET CORP</t>
  </si>
  <si>
    <t>ISHARES MSCI THAILAND CAPPED ETF</t>
  </si>
  <si>
    <t>ISHARES TIPS BOND ETF</t>
  </si>
  <si>
    <t>ISHARES 10-20 YEAR TREASURY BOND ETF</t>
  </si>
  <si>
    <t>ISHARES 20+ YEAR TREASURY BOND ETF</t>
  </si>
  <si>
    <t>TRAVELERS COMPANIES, INC.</t>
  </si>
  <si>
    <t>ISHARES MSCI TURKEY ETF</t>
  </si>
  <si>
    <t>TEXAS INSTRUMENTS INC</t>
  </si>
  <si>
    <t>UNITEDHEALTH GROUP INC</t>
  </si>
  <si>
    <t>UNION EL GOLF S.A.</t>
  </si>
  <si>
    <t>UNION PACIFIC CORPORATION</t>
  </si>
  <si>
    <t>UNITED PARCEL SERVICE INC</t>
  </si>
  <si>
    <t>US BANCORP DE</t>
  </si>
  <si>
    <t>ISHARES EDGE MSCI MIN VOL USA ETF</t>
  </si>
  <si>
    <t>VISA INC.</t>
  </si>
  <si>
    <t>VOLCAN COMPANIA MINERA S.A.A., CLASE A</t>
  </si>
  <si>
    <t>VOLCAN COMPANIA MINERA S.A.A., CLASE B</t>
  </si>
  <si>
    <t>ISHARES EDGE MSCI USA VALUE FACTOR ETF</t>
  </si>
  <si>
    <t>VANECK VIETNAM ETF</t>
  </si>
  <si>
    <t>VINA SAN PEDRO TARAPACA S.A.</t>
  </si>
  <si>
    <t>VERIZON COMMUNICATIONS INC</t>
  </si>
  <si>
    <t>WATTS S.A.</t>
  </si>
  <si>
    <t>WELLS FARGO &amp; COMPANY/MN</t>
  </si>
  <si>
    <t>WAL-MART STORES INC</t>
  </si>
  <si>
    <t>UNITED STATES STEEL CORP</t>
  </si>
  <si>
    <t>EXXON MOBIL CORP</t>
  </si>
  <si>
    <t>Clasificación</t>
  </si>
  <si>
    <t>Cantidad entre</t>
  </si>
  <si>
    <t>Número de dividendos</t>
  </si>
  <si>
    <t>Rut</t>
  </si>
  <si>
    <t>Nom_empresa</t>
  </si>
  <si>
    <t>Fecha</t>
  </si>
  <si>
    <t>Moneda</t>
  </si>
  <si>
    <t>ind_cons</t>
  </si>
  <si>
    <t>Transable (1) No transable (0)</t>
  </si>
  <si>
    <t>Transa en bolsa (1=sí; 0=no)</t>
  </si>
  <si>
    <t>num sector</t>
  </si>
  <si>
    <t>Sector</t>
  </si>
  <si>
    <t>ESF</t>
  </si>
  <si>
    <t>ERE</t>
  </si>
  <si>
    <t>EFE</t>
  </si>
  <si>
    <t>BANAGRO S.A.</t>
  </si>
  <si>
    <t>Miles Pesos (CLP)</t>
  </si>
  <si>
    <t>I</t>
  </si>
  <si>
    <t>Servicios financieros</t>
  </si>
  <si>
    <t>Clasificado</t>
  </si>
  <si>
    <t>Función</t>
  </si>
  <si>
    <t>Directo</t>
  </si>
  <si>
    <t>VIAS CHILE S.A.</t>
  </si>
  <si>
    <t>Naturaleza</t>
  </si>
  <si>
    <t>MOLINOS DE CHILE Y RIO DE LA PLATA HOLDING S.A.</t>
  </si>
  <si>
    <t>Miles Dólares (USD)</t>
  </si>
  <si>
    <t>Alimentos, bebidas y tabaco</t>
  </si>
  <si>
    <t>INVERSORA ANDINA S.A.</t>
  </si>
  <si>
    <t>EMPRESA DE CORREOS DE CHILE</t>
  </si>
  <si>
    <t>Otros</t>
  </si>
  <si>
    <t>CASA DE MONEDA DE CHILE S.A.</t>
  </si>
  <si>
    <t>ASTILLEROS Y MAESTRANZAS DE LA ARMADA</t>
  </si>
  <si>
    <t>Transportes y servicios marítimos</t>
  </si>
  <si>
    <t>EMPRESA NACIONAL DE AERONAUTICA</t>
  </si>
  <si>
    <t>EMPRESA DE LOS FERROCARRILES DEL ESTADO</t>
  </si>
  <si>
    <t>Transportes de ferrocarriles y por carreteras</t>
  </si>
  <si>
    <t>EMPRESA DE TRANSPORTE DE PASAJEROS METRO S.A.</t>
  </si>
  <si>
    <t>POLLA CHILENA DE BENEFICENCIA S.A.</t>
  </si>
  <si>
    <t>Recreación y servicios educacionales</t>
  </si>
  <si>
    <t>EMPRESA NACIONAL DE MINERIA</t>
  </si>
  <si>
    <t>Minería</t>
  </si>
  <si>
    <t>CORPORACION NACIONAL DEL COBRE DE CHILE</t>
  </si>
  <si>
    <t>Servicios sanitarios y gas</t>
  </si>
  <si>
    <t>EMPRESA PORTUARIA ARICA</t>
  </si>
  <si>
    <t>EMPRESA PORTUARIA COQUIMBO</t>
  </si>
  <si>
    <t>EMPRESA PORTUARIA PUERTO MONTT</t>
  </si>
  <si>
    <t>EMPRESA PORTUARIA IQUIQUE</t>
  </si>
  <si>
    <t>EMPRESA PORTUARIA VALPARAISO</t>
  </si>
  <si>
    <t>EMPRESA PORTUARIA AUSTRAL</t>
  </si>
  <si>
    <t>EMPRESA PORTUARIA CHACABUCO</t>
  </si>
  <si>
    <t>EMPRESA PORTUARIA SAN ANTONIO</t>
  </si>
  <si>
    <t>EMPRESA PORTUARIA TALCAHUANO SAN VICENTE</t>
  </si>
  <si>
    <t>CAJA DE COMPENSACION DE ASIGNACION FAMILIAR LA ARAUCANA</t>
  </si>
  <si>
    <t>CAJA DE COMPENSACION DE ASIGNACION FAMILIAR LOS HEROES</t>
  </si>
  <si>
    <t>Consumo</t>
  </si>
  <si>
    <t>EMPRESA PORTUARIA ANTOFAGASTA</t>
  </si>
  <si>
    <t>CRUZ BLANCA SALUD S.A.</t>
  </si>
  <si>
    <t>Servicios de salud</t>
  </si>
  <si>
    <t>Construcción</t>
  </si>
  <si>
    <t>SOCIEDAD CONCESIONARIA AEROTAS S.A.</t>
  </si>
  <si>
    <t>Concesionarias de infraestructura</t>
  </si>
  <si>
    <t>SUPERMERCADOS DEL SUR S.A.</t>
  </si>
  <si>
    <t>Indirecto</t>
  </si>
  <si>
    <t>SOCIEDAD CONCESIONARIA AEROPUERTO PUERTO MONTT S.A.</t>
  </si>
  <si>
    <t>CASINO GRAN OVALLE S.A.</t>
  </si>
  <si>
    <t>ADMINISTRADORA ZEUS CAPITAL S.A.</t>
  </si>
  <si>
    <t>EQUITAS MANAGEMENT PARTNERS S.A.</t>
  </si>
  <si>
    <t>EMPRESAS RED SALUD S.A.</t>
  </si>
  <si>
    <t>INVERSIONES ELECTRICAS DEL SUR S.A.</t>
  </si>
  <si>
    <t>Eléctrico</t>
  </si>
  <si>
    <t>INVERSIONES SOUTHWATER LIMITADA</t>
  </si>
  <si>
    <t>SOCIEDAD CONCESIONARIA AMB S.A.</t>
  </si>
  <si>
    <t>DREAM S.A.</t>
  </si>
  <si>
    <t>NEVASA HMC S.A. ADMINISTRADORA GENERAL DE FONDOS</t>
  </si>
  <si>
    <t>GAP INTERNATIONAL HOLDING SOCIEDAD ANONIMA</t>
  </si>
  <si>
    <t>BVC-INCUBOX S.A.</t>
  </si>
  <si>
    <t>ING ADMINISTRADORA GENERAL DE FONDOS S.A.</t>
  </si>
  <si>
    <t>INVERSIONES AYS TRES S.A.</t>
  </si>
  <si>
    <t>SOCIEDAD CONCESIONARIA ACCIONA CONCESIONES RUTA 160 S.A.</t>
  </si>
  <si>
    <t>AYSEN TRANSMISION S.A.</t>
  </si>
  <si>
    <t>EPG PARTNERS S.A.</t>
  </si>
  <si>
    <t>BCP EMISIONES LATAM 1 S.A.</t>
  </si>
  <si>
    <t>EDELNOR TRANSMISION S.A.</t>
  </si>
  <si>
    <t>AURUS S.A. ADMINISTRADORA DE FONDOS DE INVERSION</t>
  </si>
  <si>
    <t>SOCIEDAD CONCESIONARIA RUTA G-60 S.A.</t>
  </si>
  <si>
    <t>ADMINISTRADORA MATER S.A.</t>
  </si>
  <si>
    <t>SOCIEDAD CONCESIONARIA AUTOPISTA NUEVA VESPUCIO SUR S.A.</t>
  </si>
  <si>
    <t>SOCIEDAD CONCESIONARIA VALLES DEL DESIERTO S.A.</t>
  </si>
  <si>
    <t>NUEVA ENERGIA DE CHILE S.A.</t>
  </si>
  <si>
    <t>BUSES VULE S.A.</t>
  </si>
  <si>
    <t>SOCIEDAD AUSTRAL DE ELECTRICIDAD S.A.</t>
  </si>
  <si>
    <t>Energía</t>
  </si>
  <si>
    <t>EMPRESA ELÉCTRICA DE LA FRONTERA</t>
  </si>
  <si>
    <t>LARRAIN VIAL ACTIVOS S.A. ADMINISTRADORA GENERAL DE FONDOS</t>
  </si>
  <si>
    <t>SOCIEDAD CONCESIONARIA SAN JOSE-TECNOCONTROL S.A.</t>
  </si>
  <si>
    <t>PROPERTY CHILE S.A. ADMINISTRADORA DE FONDOS DE INVERSION</t>
  </si>
  <si>
    <t>CONSORCIO AEROPORTUARIO DE MAGALLANES S.A. SOCIEDAD CONCESIONARIA</t>
  </si>
  <si>
    <t>TIBA SATELLITE SERVICES S.A.</t>
  </si>
  <si>
    <t>Telecomunicaciones</t>
  </si>
  <si>
    <t>CASABLANCA GENERACION S.A.</t>
  </si>
  <si>
    <t>GRUPO EISA CHILE S.A.</t>
  </si>
  <si>
    <t>SOCIEDAD CONCESIONARIA GRUPO DOS S.A.</t>
  </si>
  <si>
    <t>SOCIEDAD CONCESIONARIA LA FRUTA S.A.</t>
  </si>
  <si>
    <t>SOCIEDAD CONCESIONARIA AUTOPISTAS DE ANTOFAGASTA S.A.</t>
  </si>
  <si>
    <t>ALTO JAHUEL TRANSMISORA DE ENERGIA S.A.</t>
  </si>
  <si>
    <t>SOCIEDAD CONCESIONARIA RUTA DEL CANAL S.A.</t>
  </si>
  <si>
    <t>SOCIEDAD CONCESIONARIA AEROPUERTO ARAUCANIA S.A.</t>
  </si>
  <si>
    <t>SOCIEDAD CONCESIONARIA CENTRO METROPOLITANO DE VEHICULOS RETIRADOS DE CIRCULACION S.A.</t>
  </si>
  <si>
    <t>AGUAS SANTIAGO NORTE S.A.</t>
  </si>
  <si>
    <t>CFR PHARMACEUTICALS S.A.</t>
  </si>
  <si>
    <t>CONSORCIO AEROPORTUARIO DE CALAMA S.A. SOCIEDAD CONCESIONARIA</t>
  </si>
  <si>
    <t>RENOVARUM ADMINISTRADORA DE FONDOS DE INVERSION S.A.</t>
  </si>
  <si>
    <t>EQUITAS CAPITAL MANAGEMENT S.A.</t>
  </si>
  <si>
    <t>HOLDCO II S.A.</t>
  </si>
  <si>
    <t>PUERTO CENTRAL S.A.</t>
  </si>
  <si>
    <t>TELCORDIA TECHNOLOGIES CHILE S.A.</t>
  </si>
  <si>
    <t>CTI S.A.</t>
  </si>
  <si>
    <t>SOCIEDAD CONCESIONARIA VALLES DEL BIO BIO S.A.</t>
  </si>
  <si>
    <t>ASSET ADMINISTRADORA GENERAL DE FONDOS S.A.</t>
  </si>
  <si>
    <t>SOCIEDAD MATRIZ SAAM S.A</t>
  </si>
  <si>
    <t>TERMINAL PUERTO COQUIMBO S.A.</t>
  </si>
  <si>
    <t>PICTON ADMINISTRADORA GENERAL DE FONDOS S.A.</t>
  </si>
  <si>
    <t>SOCIEDAD CONCESIONARIA RUTA DEL ALGARROBO S.A.</t>
  </si>
  <si>
    <t>COLBUN TRANSMISION S.A.</t>
  </si>
  <si>
    <t>TECH PACK S.A.</t>
  </si>
  <si>
    <t>CASINO DE JUEGO DE TALCA S.A.</t>
  </si>
  <si>
    <t>SOCIEDAD CONCESIONARIA CONEXION LAS REJAS S.A.</t>
  </si>
  <si>
    <t>SAN FRANCISCO INVESTMENT S.A.</t>
  </si>
  <si>
    <t>CAMPOS DEPORTIVOS CRAIGHOUSE S.A.</t>
  </si>
  <si>
    <t>SEMBCORP AGUAS LAMPA S.A.</t>
  </si>
  <si>
    <t>TRANSCHILE CHARRUA TRANSMISION S.A.</t>
  </si>
  <si>
    <t>MATRIZ IDEAS S.A.</t>
  </si>
  <si>
    <t>SOCIEDAD CONCESIONARIA EMBALSE CONVENTO VIEJO S.A.</t>
  </si>
  <si>
    <t>ENERGIA DEL LIMARI S.A.</t>
  </si>
  <si>
    <t>INTERFACTOR S.A.</t>
  </si>
  <si>
    <t>SOCIEDAD INMOBILIARIA BELLAVISTA S.A.</t>
  </si>
  <si>
    <t>IFINCORP S.A.</t>
  </si>
  <si>
    <t>PI CAPITAL DE RIESGO S.A.</t>
  </si>
  <si>
    <t>FORESTA ADMINISTRADORA DE FONDOS DE INVERSION S.A.</t>
  </si>
  <si>
    <t>GRUPO COSTANERA S.A.</t>
  </si>
  <si>
    <t>SOCIEDAD CONCESIONARIA COSTANERA NORTE S.A.</t>
  </si>
  <si>
    <t>SOCIEDAD CONCESIONARIA VIA SANTA ROSA S.A.</t>
  </si>
  <si>
    <t>ADMINISTRADORA PATAGONIA S.A.</t>
  </si>
  <si>
    <t>CAPITALES S.A.</t>
  </si>
  <si>
    <t>SOCIEDAD CONCESIONARIA CONCESIONES URBANAS S.A.</t>
  </si>
  <si>
    <t>SOC ADM DEL FONDO PARA LA BON. POR RETIRO CAJALOSANDES S.A.</t>
  </si>
  <si>
    <t>FISCHER &amp; ZABALA ADMINISTRADORA DE FONDOS DE INVERSION S.A.</t>
  </si>
  <si>
    <t>CENTRALES HIDROELECTRICAS DE AYSEN S.A.</t>
  </si>
  <si>
    <t>SAN SEBASTIAN INMOBILIARIA S.A.</t>
  </si>
  <si>
    <t>A5 CAPITAL S.A.</t>
  </si>
  <si>
    <t>AD RETAIL S.A.</t>
  </si>
  <si>
    <t>BCI ADMINISTRADORA GENERAL DE FONDOS S.A.</t>
  </si>
  <si>
    <t>EMPRESA DE SERVICIOS SANITARIOS ESPERANZA S.A.</t>
  </si>
  <si>
    <t>TRATACAL S.A.</t>
  </si>
  <si>
    <t>VOTORANTIM ANDINA S.A.</t>
  </si>
  <si>
    <t>INVERBRAS DE CHILE S.A.</t>
  </si>
  <si>
    <t>AZUL AZUL S.A.</t>
  </si>
  <si>
    <t>AUSTRAL CAPITAL PARTNERS S.A.</t>
  </si>
  <si>
    <t>KASTEL S.A.</t>
  </si>
  <si>
    <t>SOCIEDAD DE RENTAS COMERCIALES S.A.</t>
  </si>
  <si>
    <t>EUROAMERICA ADMINISTRADORA GENERAL DE FONDOS S.A.</t>
  </si>
  <si>
    <t>TRICOLOR S.A.</t>
  </si>
  <si>
    <t>FINTESA SECURITIZADORA S.A.</t>
  </si>
  <si>
    <t>Liquidez</t>
  </si>
  <si>
    <t>MINERA ESCONDIDA LIMITADA</t>
  </si>
  <si>
    <t>CULTIVOS MARINOS CHILOE S.A.</t>
  </si>
  <si>
    <t>CLARO, VICUÑA, VALENZUELA S.A.</t>
  </si>
  <si>
    <t>SOCIEDAD AGRICOLA SACOR LTDA.</t>
  </si>
  <si>
    <t>TELEVISION NACIONAL DE CHILE</t>
  </si>
  <si>
    <t>CAJA DE COMPENSACION DE ASIGNACION FAMILIAR DE LOS ANDES</t>
  </si>
  <si>
    <t>COPEFRUT S.A.</t>
  </si>
  <si>
    <t>SOPRAVAL S.A.</t>
  </si>
  <si>
    <t>CLUB HIPICO DE PUNTA ARENAS S.A.</t>
  </si>
  <si>
    <t>EMPRESAS AQUACHILE S.A.</t>
  </si>
  <si>
    <t>SEMBCORP AGUAS CHACABUCO S.A.</t>
  </si>
  <si>
    <t>EMPRESAS EMEL S.A.</t>
  </si>
  <si>
    <t>SOCIEDAD AGRICOLA Y SERVICIOS ISLA DE PASCUA LTDA.</t>
  </si>
  <si>
    <t>ENAP REFINERIAS S.A.</t>
  </si>
  <si>
    <t>E.CL S.A.</t>
  </si>
  <si>
    <t>EMPRESA ELECTRICA DE AISEN S.A.</t>
  </si>
  <si>
    <t>CLARO INFRAESTRUCTURA 171 S.A.</t>
  </si>
  <si>
    <t>AGUAS MANQUEHUE S.A.</t>
  </si>
  <si>
    <t>CLUB HIPICO DE CONCEPCION S.A.</t>
  </si>
  <si>
    <t>PRINCE OF WALES COUNTRY CLUB SOCIEDAD ANONIMA INMOBILIARIA</t>
  </si>
  <si>
    <t>EMPRESA NACIONAL DEL CARBON S.A.</t>
  </si>
  <si>
    <t>Forestal</t>
  </si>
  <si>
    <t>BOLSA DE COMERCIO DE SANTIAGO - BOLSA DE VALORES</t>
  </si>
  <si>
    <t>C.T.I. COMPAÑIA TECNO INDUSTRIAL S.A.</t>
  </si>
  <si>
    <t>GASCO S.A.</t>
  </si>
  <si>
    <t>CIA ELECTRO METALURGICA S.A.</t>
  </si>
  <si>
    <t>S. A. FERIA DE LOS AGRICULTORES</t>
  </si>
  <si>
    <t>COMPAÑIA CHILENA DE NAVEGACION INTEROCEANICA S.A.</t>
  </si>
  <si>
    <t>CLUB ESPAÑOL DE VALPARAISO S.A.</t>
  </si>
  <si>
    <t>CLUB HIPICO DE PEÑUELAS S.A.</t>
  </si>
  <si>
    <t>Conglomerados</t>
  </si>
  <si>
    <t>EMPRESA PERIODISTICA LA NACION S.A.</t>
  </si>
  <si>
    <t>PROMOTORA CMR FALABELLA S.A.</t>
  </si>
  <si>
    <t>THE GRANGE SCHOOL S.A.</t>
  </si>
  <si>
    <t>TRES MARES S.A.</t>
  </si>
  <si>
    <t>SOC AGRICOLA LA ROSA SOFRUCO S.A.</t>
  </si>
  <si>
    <t>S. A. INMOBILIARIA CIRCULO ESPAÑOL</t>
  </si>
  <si>
    <t>INVEXANS S.A.</t>
  </si>
  <si>
    <t>EMPRESA NACIONAL DE ELECTRICIDAD S.A.</t>
  </si>
  <si>
    <t>PESQUERA IQUIQUE - GUANAYE S.A.</t>
  </si>
  <si>
    <t>AUTOMOVILISMO Y TURISMO S.A.</t>
  </si>
  <si>
    <t>CIA NACIONAL DE FUERZA ELECTRICA S.A.</t>
  </si>
  <si>
    <t>CLUB DE POLO Y EQUITACION SAN CRISTOBAL S.A.</t>
  </si>
  <si>
    <t>UNION INMOBILIARIA S.A.</t>
  </si>
  <si>
    <t>AGRICOLA NACIONAL S.A.C.E I.</t>
  </si>
  <si>
    <t>SOC DE DEPORTES PALESTINA S.A.</t>
  </si>
  <si>
    <t>INDURA S.A. INDUSTRIA Y COMERCIO</t>
  </si>
  <si>
    <t>DEPORTIVA AUDAX S.A.</t>
  </si>
  <si>
    <t>SOPROLE S.A.</t>
  </si>
  <si>
    <t>INDALUM S.A.</t>
  </si>
  <si>
    <t>EMPRESA EL PEÑON S.A.</t>
  </si>
  <si>
    <t>INMOBILIARIA INSTITUTO DE PREVISION S.A.</t>
  </si>
  <si>
    <t>SOC ABASTECEDORA DE LA INDUSTRIA METALURGICA S.A.</t>
  </si>
  <si>
    <t>EMPRESA PESQUERA EPERVA S.A.</t>
  </si>
  <si>
    <t>INDUSTRIAS FORESTALES S.A.</t>
  </si>
  <si>
    <t>INMOBILIARIA ESTADIO COLO COLO S.A.</t>
  </si>
  <si>
    <t>INMOBILIARIA DEPORTIVA UNION ESPAÑOLA S.A.</t>
  </si>
  <si>
    <t>SOC INMOB SOC DE FOMENTO FABRIL S.A.</t>
  </si>
  <si>
    <t>TERMAS DE PUYEHUE S.A.</t>
  </si>
  <si>
    <t>SINTEX S.A.</t>
  </si>
  <si>
    <t>SOMELA S.A.</t>
  </si>
  <si>
    <t>CIA DE TELEFONOS DE COYHAIQUE S.A.</t>
  </si>
  <si>
    <t>S. A. INMOBILIARIA SPORT FRANCAIS</t>
  </si>
  <si>
    <t>ASFALTOS CHILENOS S.A.</t>
  </si>
  <si>
    <t>INMOBILIARIA CLUB CONCEPCION S.A.</t>
  </si>
  <si>
    <t>HIPODROMO DE ARICA S.A.</t>
  </si>
  <si>
    <t>ESTADIO CROATA S.A.</t>
  </si>
  <si>
    <t>LABORATORIOS ANDROMACO S.A.</t>
  </si>
  <si>
    <t>INMOBILIARIA LA REPUBLICA S.A.</t>
  </si>
  <si>
    <t>EMPRESA NACIONAL DEL PETROLEO</t>
  </si>
  <si>
    <t>CORESA S.A. CONTENEDORES, REDES Y ENVASES</t>
  </si>
  <si>
    <t>SOC QUIMICA Y MINERA DE CHILE S.A.</t>
  </si>
  <si>
    <t>INMOBILIARIA ESPAÑA DE VALDIVIA S.A.</t>
  </si>
  <si>
    <t>INMOBILIARIA CRAIGHOUSE S.A.</t>
  </si>
  <si>
    <t>CELULOSA ARAUCO Y CONSTITUCION S.A.</t>
  </si>
  <si>
    <t>INMOBILIARIA YUGOSLAVA SOCIEDAD ANONIMA</t>
  </si>
  <si>
    <t>EMBOTELLADORAS COCA-COLA POLAR S.A.</t>
  </si>
  <si>
    <t>EMPRESAS CABO DE HORNOS S.A.</t>
  </si>
  <si>
    <t>INMOBILIARIA ARABE S.A.</t>
  </si>
  <si>
    <t>FARMACIAS AHUMADA S.A.</t>
  </si>
  <si>
    <t>JUGOS CONCENTRADOS S. A.</t>
  </si>
  <si>
    <t>GMAC COMERCIAL AUTOMOTRIZ CHILE S.A.</t>
  </si>
  <si>
    <t>ENERSIS S.A.</t>
  </si>
  <si>
    <t>CIA SIDERURGICA HUACHIPATO S.A.</t>
  </si>
  <si>
    <t>CIA MINERA DEL PACIFICO S.A.</t>
  </si>
  <si>
    <t>MARITIMA DE INVERSIONES S.A.</t>
  </si>
  <si>
    <t>CLARO COMUNICACIONES S.A.</t>
  </si>
  <si>
    <t>EMPRESAS NAVIERAS S.A.</t>
  </si>
  <si>
    <t>COLEGIO CRAIGHOUSE S.A.</t>
  </si>
  <si>
    <t>SOC INMOB VIÑA DEL MAR S.A.</t>
  </si>
  <si>
    <t>COSTANERA SOCIEDAD ANONIMA COMERCIAL E INDUSTRIAL</t>
  </si>
  <si>
    <t>INVERSIONES Y RENTAS S.A.</t>
  </si>
  <si>
    <t>SOC DE CANALISTAS LA FORESTA DE APOQUINDO S.A.</t>
  </si>
  <si>
    <t>COMERCIALIZADORA DE TRIGO S.A</t>
  </si>
  <si>
    <t>SOC DE INVERSIONES PAMPA CALICHERA S.A.</t>
  </si>
  <si>
    <t>CORPBANCA ADMINISTRADORA GENERAL DE FONDOS S.A.</t>
  </si>
  <si>
    <t>BICE INVERSIONES ADMINISTRADORA GENERAL DE FONDOS S.A.</t>
  </si>
  <si>
    <t>BOLSA DE CORREDORES - BOLSA DE VALORES</t>
  </si>
  <si>
    <t>WALMART CHILE INMOBILIARIA S.A.</t>
  </si>
  <si>
    <t>BCI ASSET MANAGEMENT ADMINISTRADORA GENERAL DE FONDOS S.A.</t>
  </si>
  <si>
    <t>COMPAÑIA ELECTRICA OSORNO S.A.</t>
  </si>
  <si>
    <t>SOC DE INVERSIONES ORO BLANCO S.A.</t>
  </si>
  <si>
    <t>MICARRIER TELECOMUNICACIONES S.A.</t>
  </si>
  <si>
    <t>BOLSA ELECTRONICA DE CHILE, BOLSA DE VALORES</t>
  </si>
  <si>
    <t>CARBONIFERA VICTORIA DE LEBU S.A.</t>
  </si>
  <si>
    <t>EFLA CHILE ADM DE FDOS DE INVERS DE CAPITAL EXTRANJERO S.A</t>
  </si>
  <si>
    <t>RABOINVESTMENTS CHILE S.A.</t>
  </si>
  <si>
    <t>NAVARINO S.A.</t>
  </si>
  <si>
    <t>EXPLOTACIONES SANITARIAS S.A.</t>
  </si>
  <si>
    <t>CCLV, CONTRAPARTE CENTRAL S.A.</t>
  </si>
  <si>
    <t>SOC DE INVERSIONES NORTE SUR S.A.</t>
  </si>
  <si>
    <t>TOESCA S.A. ADMINISTRADORA DE FONDOS DE INVERSION</t>
  </si>
  <si>
    <t>EMPRESA CONCESIONARIA DE SERVICIOS SANITARIOS S.A.</t>
  </si>
  <si>
    <t>ENAP SIPETROL S.A.</t>
  </si>
  <si>
    <t>LEASING NACIONAL S.A.</t>
  </si>
  <si>
    <t>CLARO 110 S.A.</t>
  </si>
  <si>
    <t>INVERSIONES CMPC S.A.</t>
  </si>
  <si>
    <t>CIMENTA ADMINISTRADORA DE FONDOS DE INVERSION S.A.</t>
  </si>
  <si>
    <t>SOC DE ARTESANOS SANTA LUCIA S.A.</t>
  </si>
  <si>
    <t>SOCIEDAD EDUCATIVA LEONARDO DA VINCI S.A.</t>
  </si>
  <si>
    <t>HIPERMARC S.A.</t>
  </si>
  <si>
    <t>INCOFIN S.A.</t>
  </si>
  <si>
    <t>QUINTEC S.A.</t>
  </si>
  <si>
    <t>CLARO 155 S.A.</t>
  </si>
  <si>
    <t>LAS AMERICAS ADMINISTRADORA DE FONDOS DE INVERSION S.A.</t>
  </si>
  <si>
    <t>SCOTIA ADMINISTRADORA GENERAL DE FONDOS CHILE S.A.</t>
  </si>
  <si>
    <t>EMPRESA ELECTRICA GUACOLDA S.A.</t>
  </si>
  <si>
    <t>ADMINISTRADORA GENERAL DE FONDOS SECURITY S.A.</t>
  </si>
  <si>
    <t>QUEMCHI S.A.</t>
  </si>
  <si>
    <t>CELFIN CAPITAL ADM. DE FONDOS DE INVERSION DE CAPITAL EXTRANJERO S.A.</t>
  </si>
  <si>
    <t>EMPRESA DE TRANSPORTES DE SEÑALES S.A.</t>
  </si>
  <si>
    <t>TRANSAM COMUNICACIONES S.A.</t>
  </si>
  <si>
    <t>TORONTO TRUST, ADMINISTRADORA DE FONDOS DE INVERSION S.A.</t>
  </si>
  <si>
    <t>FACTOTAL S.A.</t>
  </si>
  <si>
    <t>DEPOSITO CENTRAL DE VALORES S.A. DEPOSITO DE VALORES</t>
  </si>
  <si>
    <t>SANTANDER ASSET MANAGEMENT S.A. ADMINISTRADORA GENERAL DE FONDOS</t>
  </si>
  <si>
    <t>TANNER SERVICIOS FINANCIEROS S.A.</t>
  </si>
  <si>
    <t>FORUM SERVICIOS FINANCIEROS S.A.</t>
  </si>
  <si>
    <t>MONEDA S.A. ADMINISTRADORA DE FONDOS DE INVERSION</t>
  </si>
  <si>
    <t>EMPRESA DE AGUA POTABLE S.M.P. S.A.</t>
  </si>
  <si>
    <t>CMB PRIME ADMINISTRADORA DE FONDOS DE INVERSION S.A.</t>
  </si>
  <si>
    <t>SISTEMA DE TRANSMISION DEL SUR S.A.</t>
  </si>
  <si>
    <t>AGUAS DECIMA S.A.</t>
  </si>
  <si>
    <t>CAMINO DE LA MADERA SOCIEDAD CONCESIONARIA S.A.</t>
  </si>
  <si>
    <t>SEMBCORP-AGUAS DEL NORTE S.A.</t>
  </si>
  <si>
    <t>SOC ELECTRICA SANTIAGO S.A.</t>
  </si>
  <si>
    <t>METROGAS S.A.</t>
  </si>
  <si>
    <t>INFRAESTRUCTURA DOS MIL S.A.</t>
  </si>
  <si>
    <t>SOCIEDAD CONCESIONARIA AUTOPISTA DEL ITATA S.A.</t>
  </si>
  <si>
    <t>CORP GROUP VIDA CHILE S.A.</t>
  </si>
  <si>
    <t>INDEPENDENCIA S.A., ADMINISTRADORA DE FONDOS DE INVERSION</t>
  </si>
  <si>
    <t>SERVICIO DE TRENES REGIONALES TERRA S.A.</t>
  </si>
  <si>
    <t>FERROCARRILES SUBURBANOS DE CONCEPCION S.A.</t>
  </si>
  <si>
    <t>TRENES METROPOLITANOS S.A.</t>
  </si>
  <si>
    <t>INFRAESTRUCTURA Y TRAFICO FERROVIARIO S.A.</t>
  </si>
  <si>
    <t>INMOBILIARIA NUEVA VIA S.A.</t>
  </si>
  <si>
    <t>CHILETECH S.A. ADMINISTRADORA DE FONDOS DE INVERSION</t>
  </si>
  <si>
    <t>SOCIEDAD CONCESIONARIA AUTOPISTA DEL SOL S.A.</t>
  </si>
  <si>
    <t>EMPRESA ELECTRICA DE MELIPILLA, COLCHAGUA Y MAULE S.A.</t>
  </si>
  <si>
    <t>TRANSA SECURITIZADORA S.A.</t>
  </si>
  <si>
    <t>METRO REGIONAL DE VALPARAISO S.A.</t>
  </si>
  <si>
    <t>SCHWAGER ENERGY S.A.</t>
  </si>
  <si>
    <t>BANCHILE ADMINISTRADORA GENERAL DE FONDOS S.A.</t>
  </si>
  <si>
    <t>FERROCARRIL DE ARICA A LA PAZ S.A.</t>
  </si>
  <si>
    <t>COMERCIAL E INDUSTRIAL VIÑA S.A.</t>
  </si>
  <si>
    <t>SOC CONCESIONARIA CAMINO NOGALES PUCHUNCAVI S.A.</t>
  </si>
  <si>
    <t>AGUAS SANTIAGO PONIENTE S.A.</t>
  </si>
  <si>
    <t>SECURITIZADORA LA CONSTRUCCION S.A.</t>
  </si>
  <si>
    <t>ADM DE FONDOS PARA LA VIVIENDA CAMARA CHILENA DE LA CONSTRU</t>
  </si>
  <si>
    <t>ADM DE FONDOS PARA LA VIVIENDA INTERCAJAS S.A.</t>
  </si>
  <si>
    <t>SERVIHABIT S.A.</t>
  </si>
  <si>
    <t>CONCRECES LEASING S.A.</t>
  </si>
  <si>
    <t>SANTANDER S.A. SOCIEDAD SECURITIZADORA</t>
  </si>
  <si>
    <t>SOC INMOB DE LEASING HABITACIONAL CHILE S.A.</t>
  </si>
  <si>
    <t>CIA PORTUARIA MEJILLONES S.A.</t>
  </si>
  <si>
    <t>SODIMAC S.A.</t>
  </si>
  <si>
    <t>CHILECTRA S.A.</t>
  </si>
  <si>
    <t>CIMM TECNOLOGIAS Y SERVICIOS S.A.</t>
  </si>
  <si>
    <t>DELTA LEASING HABITACIONAL S.A.</t>
  </si>
  <si>
    <t>COMPASS GROUP CHILE S.A. ADMINISTRADORA GENERAL DE FONDOS</t>
  </si>
  <si>
    <t>INMOBILIARIA PROHOGAR S.A.</t>
  </si>
  <si>
    <t>ENTEL PCS TELECOMUNICACIONES S.A.</t>
  </si>
  <si>
    <t>MINERA MELON S.A.</t>
  </si>
  <si>
    <t>AGUAS CORDILLERA S.A.</t>
  </si>
  <si>
    <t>INMOBILIARIA MAPSA S.A.</t>
  </si>
  <si>
    <t>COMPAÑIA DE LEASING INMOBILIARIO COLUMBUS S.A.</t>
  </si>
  <si>
    <t>MARBELLA COUNTRY CLUB S.A.</t>
  </si>
  <si>
    <t>CHILQUINTA ENERGIA S.A.</t>
  </si>
  <si>
    <t>BBVA ASSET MANAGEMENT ADMINISTRADORA GENERAL DE FONDOS S.A.</t>
  </si>
  <si>
    <t>CURAUMA S.A.</t>
  </si>
  <si>
    <t>SOCIEDAD CONCESIONARIA AUTOPISTA LOS LIBERTADORES S.A.</t>
  </si>
  <si>
    <t>SECURITIZADORA BICE S.A.</t>
  </si>
  <si>
    <t>SOCIEDAD CONCESIONARIA AUTOPISTA DEL ACONCAGUA S.A.</t>
  </si>
  <si>
    <t>SOCIEDAD CONCESIONARIA DEL ELQUI S.A.</t>
  </si>
  <si>
    <t>SABA PARK CHILE S.A.</t>
  </si>
  <si>
    <t>AT&amp;T CHILE S.A.</t>
  </si>
  <si>
    <t>BANCOESTADO S.A. ADMINISTRADORA GENERAL DE FONDOS</t>
  </si>
  <si>
    <t>NEW WAVE COMMUNICATIONS S.A.</t>
  </si>
  <si>
    <t>RUTA DEL BOSQUE SOCIEDAD CONCESIONARIA S.A.</t>
  </si>
  <si>
    <t>CONCESION AEROPUERTO LA FLORIDA S.A.</t>
  </si>
  <si>
    <t>RUTA DE LOS RIOS SOCIEDAD CONCESIONARIA S.A.</t>
  </si>
  <si>
    <t>EMPRESA ELECTRICA DE TALCA S.A.</t>
  </si>
  <si>
    <t>SOCIEDAD CONCESIONARIA DE LOS LAGOS S.A.</t>
  </si>
  <si>
    <t>CONCESION AEROPUERTO EL LOA S.A.</t>
  </si>
  <si>
    <t>EUROCAPITAL S.A.</t>
  </si>
  <si>
    <t>CONCESIONARIA ESTACIONAMIENTOS PASEO BULNES S.A.</t>
  </si>
  <si>
    <t>LUZPARRAL S.A.</t>
  </si>
  <si>
    <t>ASTRO S.A.</t>
  </si>
  <si>
    <t>CLUB DE DEPORTES VALLE ESCONDIDO S.A.</t>
  </si>
  <si>
    <t>SOCIEDAD CONCESIONARIA RUTAS DEL PACIFICO S.A.</t>
  </si>
  <si>
    <t>AUTOPISTA DEL MAIPO SOCIEDAD CONCESIONARIA S.A.</t>
  </si>
  <si>
    <t>LUZLINARES S.A.</t>
  </si>
  <si>
    <t>IFX LARGA DISTANCIA CHILE S.A. </t>
  </si>
  <si>
    <t>SOC CONCESIONARIA AEROSUR S.A.</t>
  </si>
  <si>
    <t>EMPRESA DE SERVICIOS SANITARIOS SAN ISIDRO S.A.</t>
  </si>
  <si>
    <t>CONCESIONARIA PLAZA PRAT IQUIQUE S.A.</t>
  </si>
  <si>
    <t>EMPRESA DE TRANSMISION ELECTRICA TRANSEMEL S.A.</t>
  </si>
  <si>
    <t>GTD LARGA DISTANCIA S.A.</t>
  </si>
  <si>
    <t>LEVEL 3 CHILE S.A.</t>
  </si>
  <si>
    <t>TERMINAL PACIFICO SUR VALPARAISO S.A.</t>
  </si>
  <si>
    <t>SAN VICENTE TERMINAL INTERNACIONAL S.A.</t>
  </si>
  <si>
    <t>PUERTO PANUL S.A.</t>
  </si>
  <si>
    <t>INVERSIONES NUEVA REGION S.A.</t>
  </si>
  <si>
    <t>I.M. TRUST S.A. SECURITIZADORA</t>
  </si>
  <si>
    <t>AEROPUERTO CERRO MORENO SOCIEDAD CONCESIONARIA S.A.</t>
  </si>
  <si>
    <t>IQUIQUE TERMINAL INTERNACIONAL S.A.</t>
  </si>
  <si>
    <t>CONVERGIA CHILE S.A.</t>
  </si>
  <si>
    <t>VTR GLOBALCARRIER S.A.</t>
  </si>
  <si>
    <t>NEGOCIOS REGIONALES S.A.</t>
  </si>
  <si>
    <t>BANCHILE SECURITIZADORA S.A.</t>
  </si>
  <si>
    <t>SEMBCORP AGUAS SANTIAGO S.A.</t>
  </si>
  <si>
    <t>SOCIEDAD CONCESIONARIA LITORAL CENTRAL S.A.</t>
  </si>
  <si>
    <t>SOCIEDAD CONCESIONARIA AUTOPISTA CENTRAL S.A.</t>
  </si>
  <si>
    <t>FIBERSAT S.A.</t>
  </si>
  <si>
    <t>BCI SECURITIZADORA S.A.</t>
  </si>
  <si>
    <t>LATIN AMERICAN NAUTILUS CHILE S.A.</t>
  </si>
  <si>
    <t>AGUAS QUEPE S.A</t>
  </si>
  <si>
    <t>LARRAIN VIAL ADMINISTRADORA GENERAL DE FONDOS S.A.</t>
  </si>
  <si>
    <t>ECUS ADMINISTRADORA GENERAL DE FONDOS S.A.</t>
  </si>
  <si>
    <t>117 TELECOMUNICACIONES S.A.</t>
  </si>
  <si>
    <t>NUEVOSUR S.A</t>
  </si>
  <si>
    <t>DCV REGISTROS S.A.</t>
  </si>
  <si>
    <t>CONECT S.A.</t>
  </si>
  <si>
    <t>CONCESIONARIA SUBTERRA DOS S.A.</t>
  </si>
  <si>
    <t>STEL CHILE S.A.</t>
  </si>
  <si>
    <t>CELFIN CAPITAL S.A. ADMINISTRADORA GENERAL DE FONDOS</t>
  </si>
  <si>
    <t>EF SECURITIZADORA S.A.</t>
  </si>
  <si>
    <t>GERENS CAPITAL S.A.</t>
  </si>
  <si>
    <t>SOCIEDAD CONCESIONARIA MELIPILLA S.A.</t>
  </si>
  <si>
    <t>SOCIEDAD CONCESIONARIA AUTOPISTA VESPUCIO SUR S.A.</t>
  </si>
  <si>
    <t>SECURITIZADORA SUDAMERICANA S.A.</t>
  </si>
  <si>
    <t>ITAU CHILE ADMINISTRADORA GENERAL DE FONDOS S.A.</t>
  </si>
  <si>
    <t>EMPRESA ELECTRICA DE LA FRONTERA S.A.</t>
  </si>
  <si>
    <t>INMOBILIARIA CLUB DE GOLF LA SERENA S.A.</t>
  </si>
  <si>
    <t>SOCIEDAD CONCESIONARIA VESPUCIO NORTE EXPRESS S.A.</t>
  </si>
  <si>
    <t>ECONSULT ADMINISTRADORA DE FONDOS DE INVERSION S.A.</t>
  </si>
  <si>
    <t>SOCIEDAD CONCESIONARIA BAS S.A.</t>
  </si>
  <si>
    <t>AGUAS PATAGONIA DE AYSEN S.A.</t>
  </si>
  <si>
    <t>INTASA S.A.</t>
  </si>
  <si>
    <t>SOCIEDAD CONCESIONARIA AEROPUERTO REGIONAL DE ATACAMA S.A.</t>
  </si>
  <si>
    <t>BLUE TWO CHILE S.A.</t>
  </si>
  <si>
    <t>ANTOFAGASTA TERMINAL INTERNACIONAL S.A.</t>
  </si>
  <si>
    <t>SMB FACTORING S.A.</t>
  </si>
  <si>
    <t>SOCIEDAD CONCESIONARIA AUTOPISTA DE LOS ANDES S.A.</t>
  </si>
  <si>
    <t>CRUZ DEL SUR ADMINISTRADORA GENERAL DE FONDOS S.A.</t>
  </si>
  <si>
    <t>NETLINE MULTICARRIER S.A.</t>
  </si>
  <si>
    <t>TRANSELEC NORTE S.A.</t>
  </si>
  <si>
    <t>HOHNECK CHILE S.A.</t>
  </si>
  <si>
    <t>LAMBIC CHILE S.A.</t>
  </si>
  <si>
    <t>RIPLEY CHILE S.A.</t>
  </si>
  <si>
    <t>SERVICIOS SANITARIOS HUERTOS FAMILIARES S.A.</t>
  </si>
  <si>
    <t>CFC CAPITAL S.A.</t>
  </si>
  <si>
    <t>AGUAS DEL VALLE S.A.</t>
  </si>
  <si>
    <t>AGUAS CHAÑAR S.A.</t>
  </si>
  <si>
    <t>MBI ADMINISTRADORA GENERAL DE FONDOS S.A.</t>
  </si>
  <si>
    <t>BGA CHILE COMUNICACIONES S.A.</t>
  </si>
  <si>
    <t>COMERCIAL NUEVO MILENIO S.A.</t>
  </si>
  <si>
    <t>115 TELECOMUNICACIONES S.A.</t>
  </si>
  <si>
    <t>SOCIEDAD CONCESIONARIA AUTOPISTA NORORIENTE S.A.</t>
  </si>
  <si>
    <t>IM TRUST S.A. ADMINISTRADORA GENERAL DE FONDOS</t>
  </si>
  <si>
    <t>TRESMONTES LUCCHETTI S.A.</t>
  </si>
  <si>
    <t>SOCIEDAD CONCESIONARIA INFRAESTRUCTURA PENITENCIARIA GRUPO TRES S.A.</t>
  </si>
  <si>
    <t>SU-BUS CHILE S.A.</t>
  </si>
  <si>
    <t>COMUNICACION GLOBAL MULTICARRIER S.A.</t>
  </si>
  <si>
    <t>FACTOTAL LEASING S.A.</t>
  </si>
  <si>
    <t>SOCIEDAD CONCESIONARIA CENTRO DE JUSTICIA DE SANTIAGO S.A.</t>
  </si>
  <si>
    <t>BUSES LA CAPITAL S.A.</t>
  </si>
  <si>
    <t>BUSES METROPOLITANA S.A.</t>
  </si>
  <si>
    <t>PENTA ADMINISTRADORA GENERAL DE FONDOS S.A.</t>
  </si>
  <si>
    <t>SERVICIO DE TRANSPORTE DE PERSONAS SANTIAGO S.A.</t>
  </si>
  <si>
    <t>CTR CHILE NETWORKS S.A.</t>
  </si>
  <si>
    <t>SOCIEDAD CONCESIONARIA PLAZA DE LA CIUDADANIA S.A.</t>
  </si>
  <si>
    <t>IDT CHILE S.A.</t>
  </si>
  <si>
    <t>SOCIEDAD CONCESIONARIA INTERMODAL LA CISTERNA S.A</t>
  </si>
  <si>
    <t>AEROPUERTO CHACALLUTA SOCIEDAD CONCESIONARIA S.A.</t>
  </si>
  <si>
    <t>HIPOTECARIA LA CONSTRUCCION LEASING S.A.</t>
  </si>
  <si>
    <t>TERMINAL PUERTO ARICA S.A.</t>
  </si>
  <si>
    <t>CLUB DEPORTIVO PALESTINO SADP</t>
  </si>
  <si>
    <t>FACTORING MERCANTIL S.A</t>
  </si>
  <si>
    <t>SOCIEDAD CONCESIONARIA ARENA BICENTENARIO S.A.</t>
  </si>
  <si>
    <t>BOLSA DE PRODUC. DE CHILE, BOLSA DE PROD. AGROPECUARIOS S.A.</t>
  </si>
  <si>
    <t>REDBUS URBANO S.A.</t>
  </si>
  <si>
    <t>EXPRESS DE SANTIAGO UNO S.A.</t>
  </si>
  <si>
    <t>INVERSIONES ALSACIA S.A.</t>
  </si>
  <si>
    <t>ZURICH ADMINISTRADORA GENERAL DE FONDOS S.A.</t>
  </si>
  <si>
    <t>SEMBRADOR CAPITAL DE RIESGO S.A.</t>
  </si>
  <si>
    <t>ALMENDRAL TELECOMUNICACIONES S.A.</t>
  </si>
  <si>
    <t>COMPAÑIA TRANSMISORA DEL NORTE CHICO S.A.</t>
  </si>
  <si>
    <t>SOCIEDAD CONCESIONARIA TUNEL SAN CRISTOBAL S.A.</t>
  </si>
  <si>
    <t>BLANCO Y NEGRO S.A.</t>
  </si>
  <si>
    <t>INDIGO S.A.</t>
  </si>
  <si>
    <t>INVERSIONES INNOVADORAS S.A.</t>
  </si>
  <si>
    <t>SARLAT S.A.</t>
  </si>
  <si>
    <t>AGUAS SAN PEDRO S.A.</t>
  </si>
  <si>
    <t>PUERTO TERRESTRE LOS ANDES SOCIEDAD CONCESIONARIA S.A.</t>
  </si>
  <si>
    <t>LATAM FACTORS S.A.</t>
  </si>
  <si>
    <t>CASINO TERMAS DE CHILLAN S.A.</t>
  </si>
  <si>
    <t>ADMINISTRADOR FINANCIERO DE TRANSANTIAGO S.A.</t>
  </si>
  <si>
    <t>CASINO DE JUEGOS VALDIVIA S.A.</t>
  </si>
  <si>
    <t>OPERACIONES EL ESCORIAL SOCIEDAD ANONIMA</t>
  </si>
  <si>
    <t>CASINO DE JUEGOS TEMUCO S.A.</t>
  </si>
  <si>
    <t>RANTRUR S.A.</t>
  </si>
  <si>
    <t>CASINO DE COLCHAGUA SOCIEDAD ANONIMA</t>
  </si>
  <si>
    <t>GRAN CASINO DE COPIAPO S.A.</t>
  </si>
  <si>
    <t>CASINO RINCONADA S.A.</t>
  </si>
  <si>
    <t>CASINO DE JUEGOS COYHAIQUE S.A.</t>
  </si>
  <si>
    <t>LATIN GAMING CALAMA S.A</t>
  </si>
  <si>
    <t>LATIN GAMING OSORNO S.A.</t>
  </si>
  <si>
    <t>CASINO GRAN LOS ANGELES S.A.</t>
  </si>
  <si>
    <t>MARINA DEL SOL S.A.</t>
  </si>
  <si>
    <t>CASINO DE JUEGOS PUNTA ARENAS S.A.</t>
  </si>
  <si>
    <t>CASINO DE JUEGOS DEL PACIFICO S.A</t>
  </si>
  <si>
    <t>ENLASA GENERACION CHILE S.A.</t>
  </si>
  <si>
    <t>SOCIEDAD CONCESIONARIA AEROPUERTO DE ANTOFAGASTA S.A.</t>
  </si>
  <si>
    <t>ELETRANS S.A.</t>
  </si>
  <si>
    <t>SOCIEDAD CONCESIONARIA AEROPUERTO DE IQUIQUE S.A.</t>
  </si>
  <si>
    <t>CONSORCIO AEROPORTUARIO DE LA SERENA S.A. SOCIEDAD CONCESIONARIA</t>
  </si>
  <si>
    <t>INTERCHILE S.A.</t>
  </si>
  <si>
    <t>CHARRUA TRANSMISORA DE ENERGIA S.A.</t>
  </si>
  <si>
    <t>COMDER, CONTRAPARTE CENTRAL S.A.</t>
  </si>
  <si>
    <t>ADMINISTRADORA DE FONDOS DE INVERSION VISION ADVISORS S.A.</t>
  </si>
  <si>
    <t>ESTADIO ISRAELITA S.A.</t>
  </si>
  <si>
    <t>INMOBILIARIA DEPORTIVA SANTA ROSA DE HUECHURABA S.A.</t>
  </si>
  <si>
    <t>TELECOMUNICACIONES INTERNACIONALES SOCIEDAD ANONIMA</t>
  </si>
  <si>
    <t>CANAL 13 S.A</t>
  </si>
  <si>
    <t>EDITORIAL MEDICA PANAMERICANA S.A.</t>
  </si>
  <si>
    <t>INTERNATIONAL CREDIT RATING COMPAÑIA CLASIFICADORA DE RIESGO LIMITADA</t>
  </si>
  <si>
    <t>FITCH CHILE CLASIFICADORA DE RIESGO LIMITADA</t>
  </si>
  <si>
    <t>CLASIFICADORA DE RIESGO HUMPHREYS LIMITADA</t>
  </si>
  <si>
    <t>FELLER-RATE CLASIFICADORA DE RIESGO LIMITADA</t>
  </si>
  <si>
    <t>PRINCIPAL ADMINISTRADORA GENERAL DE FONDOS S.A.</t>
  </si>
  <si>
    <t>FABRICA Y MAESTRANZAS DEL EJERCITO</t>
  </si>
  <si>
    <t>ESVAL S.A. (EX - INVERSIONES OTPPB CHILE III S.A.)</t>
  </si>
  <si>
    <t>ATTON HOTELES S.A.</t>
  </si>
  <si>
    <t>CORPORACION UNIVERSIDAD DE CONCEPCION</t>
  </si>
  <si>
    <t>SOCIEDAD ANONIMA DE DEPORTES CASCADA DE EL SALTO</t>
  </si>
  <si>
    <t>SOCIEDAD CONCESIONARIA RUTAS DEL DESIERTO S.A.</t>
  </si>
  <si>
    <t>TALCAHUANO TERMINAL PORTUARIO S.A.</t>
  </si>
  <si>
    <t>OVALLE CASINO RESORT S.A.</t>
  </si>
  <si>
    <t>ELETRANS II S.A.</t>
  </si>
  <si>
    <t>SOCIEDAD CONCESIONARIA RUTA DEL LIMARI S.A.</t>
  </si>
  <si>
    <t>SOCIEDAD CONCESIONARIA SALUD SIGLO XXI S.A.</t>
  </si>
  <si>
    <t>LOS R S.A.</t>
  </si>
  <si>
    <t>CASINO LUCKIA ARICA S.A.</t>
  </si>
  <si>
    <t>SOCIEDAD CONCESIONARIA AEROPUERTO EL TEPUAL S.A.</t>
  </si>
  <si>
    <t>SOCIEDAD CONCESIONARIA VESPUCIO ORIENTE S.A.</t>
  </si>
  <si>
    <t>NOVAGUAS S.A.</t>
  </si>
  <si>
    <t>SOCIEDAD NACIONAL DE OLEODUCTOS S.A.</t>
  </si>
  <si>
    <t>INMOBILIARIA DE DEPORTES LA DEHESA S.A.</t>
  </si>
  <si>
    <t>BCC S.A.</t>
  </si>
  <si>
    <t>PENTA FINANCIERO S.A.</t>
  </si>
  <si>
    <t>INVERSIONES MAGALLANES S.A.</t>
  </si>
  <si>
    <t>TERMINAL CERROS DE VALPARAISO S.A.</t>
  </si>
  <si>
    <t>GRUPO MERCADOS ENERGETICOS CONSULTORES S.A.</t>
  </si>
  <si>
    <t>CONSORCIO DE SALUD SANTIAGO ORIENTE S.A. SOCIEDAD CONCESIONARIA</t>
  </si>
  <si>
    <t>INMOBILIARIA UNION ESPAÑOLA VALPARAISO S.A.</t>
  </si>
  <si>
    <t>ALTAMAR S.A. ADMINISTRADORA GENERAL DE FONDOS</t>
  </si>
  <si>
    <t>ALCANTARA ADMINISTRADORA GENERAL DE FONDOS S.A.</t>
  </si>
  <si>
    <t>CHG ADMINISTRADORA GENERAL DE FONDOS S.A.</t>
  </si>
  <si>
    <t>INVERSIONES LENGA S.A.</t>
  </si>
  <si>
    <t>NEORENTAS S.A. ADMINISTRADORA GENERAL DE FONDOS</t>
  </si>
  <si>
    <t>SOCIEDAD ADMINISTRADORA NORTE SUR S.A.</t>
  </si>
  <si>
    <t>FYNSA ADMINISTRADORA GENERAL DE FONDOS S.A.</t>
  </si>
  <si>
    <t>INMOBILIARIA CASANUESTRA S.A.</t>
  </si>
  <si>
    <t>VOLCOMCAPITAL ADMINISTRADORA GENERAL DE FONDOS S.A.</t>
  </si>
  <si>
    <t>S.A.C.I. FALABELLA</t>
  </si>
  <si>
    <t>clasificado</t>
  </si>
  <si>
    <t>directo</t>
  </si>
  <si>
    <t>naturaleza</t>
  </si>
  <si>
    <t>indirecto</t>
  </si>
  <si>
    <t>EMPRESAS JUAN YARUR S.A.C.</t>
  </si>
  <si>
    <t>LQ INVERSIONES FINANCIERAS S.A.</t>
  </si>
  <si>
    <t>SOCIEDAD CONCESIONARIA NUEVO PUDAHUEL S.A.</t>
  </si>
  <si>
    <t>WEG ADMINISTRADORA GENERAL DE FONDOS S.A.</t>
  </si>
  <si>
    <t>AMERIS CAPITAL ADMINISTRADORA GENERAL DE FONDOS S.A.</t>
  </si>
  <si>
    <t>FALCOM ADMINISTRADORA GENERAL DE FONDOS S.A.</t>
  </si>
  <si>
    <t>EMPRESAS SUTIL S.A.</t>
  </si>
  <si>
    <t>TRANSELEC CONCESIONES S.A.</t>
  </si>
  <si>
    <t>FRONTAL TRUST ADMINISTRADORA GENERAL DE FONDOS S.A.</t>
  </si>
  <si>
    <t>ALTIS S.A. ADMINISTRADORA GENERAL DE FONDOS</t>
  </si>
  <si>
    <t>ENERSIS CHILE S.A.</t>
  </si>
  <si>
    <t>STANDARD &amp; POOR'S RATINGS CHILE CLASIFICADORA DE RIESGO LIMITADA</t>
  </si>
  <si>
    <t>XLC ADMINISTRADORA GENERAL DE FONDOS S.A.</t>
  </si>
  <si>
    <t>GAS NATURAL FENOSA CHILE S.A.</t>
  </si>
  <si>
    <t>INVERSIONES GRUPO AVAL CHILE S.A.</t>
  </si>
  <si>
    <t>SANTANDER CONSUMER CHILE S.A.</t>
  </si>
  <si>
    <t>SARTOR ADMINISTRADORA GENERAL DE FONDOS S.A.</t>
  </si>
  <si>
    <t>SOCIEDAD CONCESIONARIA METROPOLITANA DE SALUD S.A.</t>
  </si>
  <si>
    <t>SOCIEDAD CONCESIONARIA PUENTE INDUSTRIAL S.A.</t>
  </si>
  <si>
    <t>SOCIEDAD CONCESIONARIA NUEVO COMPLEJO FRONTERIZO LOS LIBERTADORES S.A.</t>
  </si>
  <si>
    <t>SOCIEDAD AUSTRAL DE TRANSMISION TRONCAL S.A.</t>
  </si>
  <si>
    <t>SOCIEDAD CONCESIONARIA TUNEL EL MELON II S.A.</t>
  </si>
  <si>
    <t>SERVICIOS SANITARIOS LARAPINTA S.A.</t>
  </si>
  <si>
    <t>EMPRESA ELECTRICA PANGUIPULLI S.A.</t>
  </si>
  <si>
    <t>TANNER ASSET MANAGEMENT ADMINISTRADORA GENERAL DE FONDOS S.A.</t>
  </si>
  <si>
    <t>CELEO REDES OPERACION CHILE S.A.</t>
  </si>
  <si>
    <t>DIEGO DE ALMAGRO TRANSMISORA DE ENERGIA S.A.</t>
  </si>
  <si>
    <t>DON GOYO TRANSMISION S.A.</t>
  </si>
  <si>
    <t>ELETRANS III S.A.</t>
  </si>
  <si>
    <t>FINTUAL ADMINISTRADORA GENERAL DE FONDOS S.A.</t>
  </si>
  <si>
    <t>IGM ADMINISTRADORA DE FONDOS DE INVERSION PRIVADO S.A.</t>
  </si>
  <si>
    <t>INDEPENDENCIA INTERNACIONAL ADMINISTRADORA GENERAL DE FONDOS S.A.</t>
  </si>
  <si>
    <t>INVERSIONES PREVISION SECURITY LIMITADA</t>
  </si>
  <si>
    <t>KELTI S.A.</t>
  </si>
  <si>
    <t>SOCIEDAD CONCESIONARIA AEROPUERTO CARRIEL SUR S.A.</t>
  </si>
  <si>
    <t>SOCIEDAD CONCESIONARIA AGUAS DE PUNILLA S.A.</t>
  </si>
  <si>
    <t>SOCIEDAD CONCESIONARIA NUEVO CAMINO NOGALES - PUCHUNCAVI S.A.</t>
  </si>
  <si>
    <t>TRANSMISORA ELECTRICA DEL NORTE S.A.</t>
  </si>
  <si>
    <t>VIVOCORP S.A.</t>
  </si>
  <si>
    <t>SENSOR CAPITAL S.A. ADMINISTRADORA GENERAL DE FONDOS</t>
  </si>
  <si>
    <t>PATIO COMERCIAL SPA</t>
  </si>
  <si>
    <t>MARINA DEL SOL CHILLAN S.A.</t>
  </si>
  <si>
    <t>CASINO DE LA BAHÍA S.A.</t>
  </si>
  <si>
    <t>CASINO DEL LAGO S.A.</t>
  </si>
  <si>
    <t>CASINO DEL MAR S.A.</t>
  </si>
  <si>
    <t>CASINO DE PUERTO VARAS S.A.</t>
  </si>
  <si>
    <t>COMPAÑIA TRANSMISORA DEL NORTE GRANDE S.A.</t>
  </si>
  <si>
    <t>EMPRESA DE TRANSMISIÓN CHENA S.A.</t>
  </si>
  <si>
    <t>EPM TRANSMISIÓN CHILE S.A.</t>
  </si>
  <si>
    <t>RED ELECTRICA DEL NORTE S.A.</t>
  </si>
  <si>
    <t>SOCIEDAD CONCESIONARIA AEROPUERTO DIEGO ARACENA S.A.</t>
  </si>
  <si>
    <t>SOCIEDAD CONCESIONARIA AMERICO VESPUCIO ORIENTE II S.A.</t>
  </si>
  <si>
    <t>ELOY SOCIEDAD ANONIMA</t>
  </si>
  <si>
    <t>SOCIEDAD CONCESIONARIA CONEXION VIAL RUTA 78-68 S.A.</t>
  </si>
  <si>
    <t>RED ELECTRICA DEL NORTE 2 S.A.</t>
  </si>
  <si>
    <t>SINGULAR ASSET MANAGEMENT ADMINISTRADORA GENERAL DE FONDOS S.A.</t>
  </si>
  <si>
    <t>VANTRUST CAPITAL ADMINISTRADORA GENERAL DE FONDOS S.A.</t>
  </si>
  <si>
    <t>SRM ADMINISTRADORA GENERAL DE FONDOS S.A.</t>
  </si>
  <si>
    <t>LINK CAPITAL PARTNERS ADMINISTRADORA GENERAL DE FONDOS S.A.</t>
  </si>
  <si>
    <t>JULIUS BAER (CHILE) SPA</t>
  </si>
  <si>
    <t>COMPASS GROUP S.A. ASESORES DE INVERSION</t>
  </si>
  <si>
    <t>BANCO INTERNACIONAL ADMINISTRADORA GENERAL DE FONDOS S.A.</t>
  </si>
  <si>
    <t>VOLCOM SECURITIZADORA S.A.</t>
  </si>
  <si>
    <t>AUTOFIN S.A.</t>
  </si>
  <si>
    <t>ATHENA FOODS S.A.</t>
  </si>
  <si>
    <t>ADMINISTRADORA HOTEL GROUP 1 S.A.</t>
  </si>
  <si>
    <t>CAJA DE COMPENSACION DE ASIGNACION FAMILIAR 18 DE SEPTIEMBRE</t>
  </si>
  <si>
    <t>FOCUS ADMINISTRADORA GENERAL DE FONDOS S.A.</t>
  </si>
  <si>
    <t>COMERCIAL DE VALORES FACTORING SPA</t>
  </si>
  <si>
    <t>BROOKFIELD AMERICAS INFRASTRUCTURE HOLDINGS CHILE I S.A.</t>
  </si>
  <si>
    <t>PRIMUS CAPITAL S.A.</t>
  </si>
  <si>
    <t>RUTAS DEL LOA SOCIEDAD CONCESIONARIA S.A.</t>
  </si>
  <si>
    <t>Por Clasificar</t>
  </si>
  <si>
    <t>ETF</t>
  </si>
  <si>
    <t>CLASIFICACIONES</t>
  </si>
  <si>
    <t>Por clasificar</t>
  </si>
  <si>
    <t>aer</t>
  </si>
  <si>
    <t>servicios financieros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</si>
</sst>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-* #,##0_-;\-* #,##0_-;_-* &quot;-&quot;??_-;_-@_-"/>
  </numFmts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9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CC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0" fontId="11" fillId="0" borderId="0"/>
  </cellStyleXfs>
  <cellXfs count="63">
    <xf numFmtId="0" fontId="0" fillId="0" borderId="0" xfId="0"/>
    <xf numFmtId="164" fontId="5" fillId="0" borderId="0" xfId="0" applyNumberFormat="1" applyFont="1"/>
    <xf numFmtId="165" fontId="0" fillId="0" borderId="0" xfId="1" applyNumberFormat="1" applyFont="1"/>
    <xf numFmtId="165" fontId="7" fillId="0" borderId="0" xfId="1" applyNumberFormat="1" applyFont="1"/>
    <xf numFmtId="165" fontId="8" fillId="0" borderId="0" xfId="1" applyNumberFormat="1" applyFont="1"/>
    <xf numFmtId="0" fontId="0" fillId="0" borderId="0" xfId="0" pivotButton="1"/>
    <xf numFmtId="165" fontId="0" fillId="0" borderId="0" xfId="0" applyNumberFormat="1"/>
    <xf numFmtId="0" fontId="4" fillId="2" borderId="2" xfId="0" applyFont="1" applyFill="1" applyBorder="1"/>
    <xf numFmtId="0" fontId="4" fillId="0" borderId="2" xfId="0" applyFont="1" applyBorder="1"/>
    <xf numFmtId="0" fontId="10" fillId="3" borderId="3" xfId="0" applyFont="1" applyFill="1" applyBorder="1" applyAlignment="1">
      <alignment horizontal="center" vertical="top" wrapText="1"/>
    </xf>
    <xf numFmtId="0" fontId="11" fillId="0" borderId="3" xfId="2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165" fontId="0" fillId="0" borderId="0" xfId="0" applyNumberFormat="1" applyFont="1"/>
    <xf numFmtId="0" fontId="9" fillId="2" borderId="3" xfId="0" applyFont="1" applyFill="1" applyBorder="1"/>
    <xf numFmtId="0" fontId="0" fillId="0" borderId="3" xfId="0" applyBorder="1"/>
    <xf numFmtId="0" fontId="11" fillId="0" borderId="0" xfId="2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3" fillId="0" borderId="2" xfId="0" applyFont="1" applyBorder="1"/>
    <xf numFmtId="0" fontId="3" fillId="2" borderId="2" xfId="0" applyFont="1" applyFill="1" applyBorder="1"/>
    <xf numFmtId="0" fontId="2" fillId="2" borderId="2" xfId="0" applyFont="1" applyFill="1" applyBorder="1"/>
    <xf numFmtId="0" fontId="2" fillId="0" borderId="2" xfId="0" applyFont="1" applyBorder="1"/>
    <xf numFmtId="0" fontId="4" fillId="2" borderId="3" xfId="0" applyFont="1" applyFill="1" applyBorder="1"/>
    <xf numFmtId="0" fontId="11" fillId="0" borderId="2" xfId="2" applyBorder="1" applyAlignment="1">
      <alignment horizontal="left" vertical="top"/>
    </xf>
    <xf numFmtId="0" fontId="4" fillId="0" borderId="3" xfId="0" applyFont="1" applyBorder="1"/>
    <xf numFmtId="0" fontId="0" fillId="0" borderId="2" xfId="0" applyBorder="1" applyAlignment="1">
      <alignment horizontal="left" vertical="top"/>
    </xf>
    <xf numFmtId="0" fontId="4" fillId="2" borderId="1" xfId="0" applyFont="1" applyFill="1" applyBorder="1"/>
    <xf numFmtId="0" fontId="3" fillId="0" borderId="3" xfId="0" applyFont="1" applyBorder="1"/>
    <xf numFmtId="0" fontId="4" fillId="0" borderId="1" xfId="0" applyFont="1" applyBorder="1"/>
    <xf numFmtId="0" fontId="4" fillId="0" borderId="0" xfId="0" applyFont="1" applyBorder="1"/>
    <xf numFmtId="0" fontId="0" fillId="0" borderId="2" xfId="0" applyBorder="1"/>
    <xf numFmtId="0" fontId="4" fillId="2" borderId="0" xfId="0" applyFont="1" applyFill="1" applyBorder="1"/>
    <xf numFmtId="0" fontId="10" fillId="3" borderId="0" xfId="0" applyFont="1" applyFill="1" applyBorder="1" applyAlignment="1">
      <alignment horizontal="center" vertical="top" wrapText="1"/>
    </xf>
    <xf numFmtId="0" fontId="0" fillId="0" borderId="0" xfId="0" applyBorder="1"/>
    <xf numFmtId="0" fontId="12" fillId="4" borderId="4" xfId="0" applyFont="1" applyFill="1" applyBorder="1" applyAlignment="1">
      <alignment wrapText="1"/>
    </xf>
    <xf numFmtId="0" fontId="12" fillId="4" borderId="4" xfId="0" applyFont="1" applyFill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right" wrapText="1"/>
    </xf>
    <xf numFmtId="0" fontId="13" fillId="0" borderId="4" xfId="0" applyFont="1" applyBorder="1" applyAlignment="1">
      <alignment horizontal="center" wrapText="1"/>
    </xf>
    <xf numFmtId="0" fontId="13" fillId="0" borderId="4" xfId="0" applyFont="1" applyBorder="1" applyAlignment="1">
      <alignment wrapText="1"/>
    </xf>
    <xf numFmtId="0" fontId="13" fillId="0" borderId="4" xfId="0" applyFont="1" applyBorder="1" applyAlignment="1">
      <alignment horizontal="right" wrapText="1"/>
    </xf>
    <xf numFmtId="0" fontId="14" fillId="0" borderId="4" xfId="0" applyFont="1" applyBorder="1" applyAlignment="1">
      <alignment horizontal="right" wrapText="1"/>
    </xf>
    <xf numFmtId="0" fontId="14" fillId="0" borderId="4" xfId="0" applyFont="1" applyBorder="1" applyAlignment="1">
      <alignment wrapText="1"/>
    </xf>
    <xf numFmtId="0" fontId="10" fillId="5" borderId="0" xfId="0" applyFont="1" applyFill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65" fontId="1" fillId="2" borderId="2" xfId="1" applyNumberFormat="1" applyFont="1" applyFill="1" applyBorder="1"/>
    <xf numFmtId="165" fontId="1" fillId="0" borderId="2" xfId="1" applyNumberFormat="1" applyFont="1" applyBorder="1"/>
    <xf numFmtId="0" fontId="0" fillId="0" borderId="4" xfId="0" applyBorder="1"/>
    <xf numFmtId="0" fontId="13" fillId="0" borderId="0" xfId="0" applyFont="1" applyBorder="1" applyAlignment="1">
      <alignment wrapText="1"/>
    </xf>
    <xf numFmtId="0" fontId="13" fillId="0" borderId="3" xfId="0" applyFont="1" applyBorder="1" applyAlignment="1">
      <alignment wrapText="1"/>
    </xf>
    <xf numFmtId="0" fontId="4" fillId="0" borderId="4" xfId="0" applyFont="1" applyBorder="1"/>
    <xf numFmtId="0" fontId="4" fillId="2" borderId="4" xfId="0" applyFont="1" applyFill="1" applyBorder="1"/>
    <xf numFmtId="0" fontId="0" fillId="0" borderId="0" xfId="0" applyBorder="1" applyAlignment="1">
      <alignment wrapText="1"/>
    </xf>
    <xf numFmtId="0" fontId="7" fillId="0" borderId="0" xfId="0" applyFont="1"/>
    <xf numFmtId="165" fontId="7" fillId="0" borderId="2" xfId="1" applyNumberFormat="1" applyFont="1" applyBorder="1"/>
    <xf numFmtId="165" fontId="7" fillId="2" borderId="2" xfId="1" applyNumberFormat="1" applyFont="1" applyFill="1" applyBorder="1"/>
    <xf numFmtId="0" fontId="0" fillId="0" borderId="0" xfId="0" applyAlignment="1"/>
    <xf numFmtId="0" fontId="13" fillId="0" borderId="4" xfId="0" applyFont="1" applyBorder="1" applyAlignment="1"/>
    <xf numFmtId="0" fontId="0" fillId="0" borderId="4" xfId="0" applyBorder="1" applyAlignment="1"/>
    <xf numFmtId="0" fontId="17" fillId="0" borderId="0" xfId="0" applyFont="1"/>
    <xf numFmtId="0" fontId="0" fillId="0" borderId="0" xfId="0" applyFill="1" applyBorder="1"/>
    <xf numFmtId="0" fontId="7" fillId="0" borderId="3" xfId="0" applyFont="1" applyBorder="1"/>
    <xf numFmtId="0" fontId="7" fillId="0" borderId="0" xfId="0" applyFont="1" applyFill="1" applyBorder="1"/>
    <xf numFmtId="0" fontId="18" fillId="0" borderId="3" xfId="2" applyFont="1" applyBorder="1" applyAlignment="1">
      <alignment horizontal="left" vertical="top"/>
    </xf>
  </cellXfs>
  <cellStyles count="3">
    <cellStyle name="Millares" xfId="1" builtinId="3"/>
    <cellStyle name="Normal" xfId="0" builtinId="0"/>
    <cellStyle name="Normal 2" xfId="2" xr:uid="{307ED9B7-F522-4225-8714-AF2ABBF130C5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yyyy\-mm\-dd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yyyy\-mm\-dd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yyyy\-mm\-dd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yyyy\-mm\-dd\ hh:mm:ss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Yorio" refreshedDate="44471.521966203705" createdVersion="7" refreshedVersion="7" minRefreshableVersion="3" recordCount="12615" xr:uid="{F1EC5F8E-E177-487D-B63B-027286F0F0C8}">
  <cacheSource type="worksheet">
    <worksheetSource name="Tabla1"/>
  </cacheSource>
  <cacheFields count="24">
    <cacheField name="descrip_vc" numFmtId="0">
      <sharedItems/>
    </cacheField>
    <cacheField name="fec_lim" numFmtId="164">
      <sharedItems containsSemiMixedTypes="0" containsNonDate="0" containsDate="1" containsString="0" minDate="2014-11-28T00:00:00" maxDate="2021-09-17T00:00:00"/>
    </cacheField>
    <cacheField name="fec_pago" numFmtId="164">
      <sharedItems containsSemiMixedTypes="0" containsNonDate="0" containsDate="1" containsString="0" minDate="2015-01-02T00:00:00" maxDate="2022-08-15T00:00:00" count="1576">
        <d v="2016-09-06T00:00:00"/>
        <d v="2018-04-25T00:00:00"/>
        <d v="2020-06-19T00:00:00"/>
        <d v="2019-03-28T00:00:00"/>
        <d v="2019-04-24T00:00:00"/>
        <d v="2020-03-26T00:00:00"/>
        <d v="2016-04-27T00:00:00"/>
        <d v="2017-04-27T00:00:00"/>
        <d v="2015-04-29T00:00:00"/>
        <d v="2015-03-26T00:00:00"/>
        <d v="2016-03-24T00:00:00"/>
        <d v="2018-03-22T00:00:00"/>
        <d v="2021-04-30T00:00:00"/>
        <d v="2020-02-04T00:00:00"/>
        <d v="2020-05-29T00:00:00"/>
        <d v="2017-03-23T00:00:00"/>
        <d v="2015-07-01T00:00:00"/>
        <d v="2021-03-25T00:00:00"/>
        <d v="2021-05-28T00:00:00"/>
        <d v="2017-09-25T00:00:00"/>
        <d v="2019-05-10T00:00:00"/>
        <d v="2019-05-17T00:00:00"/>
        <d v="2020-06-22T00:00:00"/>
        <d v="2019-05-09T00:00:00"/>
        <d v="2020-09-07T00:00:00"/>
        <d v="2021-05-27T00:00:00"/>
        <d v="2020-01-20T00:00:00"/>
        <d v="2020-11-27T00:00:00"/>
        <d v="2020-05-04T00:00:00"/>
        <d v="2019-12-04T00:00:00"/>
        <d v="2020-08-19T00:00:00"/>
        <d v="2016-01-28T00:00:00"/>
        <d v="2020-12-10T00:00:00"/>
        <d v="2018-05-30T00:00:00"/>
        <d v="2015-05-25T00:00:00"/>
        <d v="2016-05-17T00:00:00"/>
        <d v="2020-04-08T00:00:00"/>
        <d v="2017-04-21T00:00:00"/>
        <d v="2021-07-26T00:00:00"/>
        <d v="2019-04-03T00:00:00"/>
        <d v="2018-12-13T00:00:00"/>
        <d v="2018-03-27T00:00:00"/>
        <d v="2020-03-19T00:00:00"/>
        <d v="2017-03-28T00:00:00"/>
        <d v="2018-05-11T00:00:00"/>
        <d v="2015-11-20T00:00:00"/>
        <d v="2019-12-12T00:00:00"/>
        <d v="2020-05-27T00:00:00"/>
        <d v="2016-12-02T00:00:00"/>
        <d v="2015-05-15T00:00:00"/>
        <d v="2015-05-11T00:00:00"/>
        <d v="2018-05-10T00:00:00"/>
        <d v="2018-05-16T00:00:00"/>
        <d v="2018-05-08T00:00:00"/>
        <d v="2021-05-12T00:00:00"/>
        <d v="2015-05-14T00:00:00"/>
        <d v="2015-03-12T00:00:00"/>
        <d v="2021-07-15T00:00:00"/>
        <d v="2016-03-22T00:00:00"/>
        <d v="2017-05-26T00:00:00"/>
        <d v="2015-03-24T00:00:00"/>
        <d v="2016-05-18T00:00:00"/>
        <d v="2018-08-29T00:00:00"/>
        <d v="2021-04-26T00:00:00"/>
        <d v="2018-05-18T00:00:00"/>
        <d v="2016-03-11T00:00:00"/>
        <d v="2021-04-06T00:00:00"/>
        <d v="2016-05-24T00:00:00"/>
        <d v="2015-05-12T00:00:00"/>
        <d v="2020-09-30T00:00:00"/>
        <d v="2017-12-18T00:00:00"/>
        <d v="2021-08-10T00:00:00"/>
        <d v="2018-05-25T00:00:00"/>
        <d v="2017-05-08T00:00:00"/>
        <d v="2020-01-24T00:00:00"/>
        <d v="2017-05-11T00:00:00"/>
        <d v="2016-05-10T00:00:00"/>
        <d v="2019-04-29T00:00:00"/>
        <d v="2019-01-11T00:00:00"/>
        <d v="2020-03-27T00:00:00"/>
        <d v="2016-05-12T00:00:00"/>
        <d v="2018-05-24T00:00:00"/>
        <d v="2017-05-12T00:00:00"/>
        <d v="2017-05-22T00:00:00"/>
        <d v="2021-08-26T00:00:00"/>
        <d v="2018-11-29T00:00:00"/>
        <d v="2017-05-17T00:00:00"/>
        <d v="2017-05-09T00:00:00"/>
        <d v="2019-05-23T00:00:00"/>
        <d v="2020-12-18T00:00:00"/>
        <d v="2020-05-12T00:00:00"/>
        <d v="2016-05-25T00:00:00"/>
        <d v="2016-05-13T00:00:00"/>
        <d v="2020-10-09T00:00:00"/>
        <d v="2020-10-26T00:00:00"/>
        <d v="2017-12-21T00:00:00"/>
        <d v="2019-05-07T00:00:00"/>
        <d v="2020-05-13T00:00:00"/>
        <d v="2021-05-14T00:00:00"/>
        <d v="2016-12-20T00:00:00"/>
        <d v="2019-05-08T00:00:00"/>
        <d v="2016-05-27T00:00:00"/>
        <d v="2015-05-26T00:00:00"/>
        <d v="2021-06-16T00:00:00"/>
        <d v="2021-05-11T00:00:00"/>
        <d v="2018-05-14T00:00:00"/>
        <d v="2019-12-18T00:00:00"/>
        <d v="2019-05-30T00:00:00"/>
        <d v="2020-11-06T00:00:00"/>
        <d v="2019-01-10T00:00:00"/>
        <d v="2020-08-28T00:00:00"/>
        <d v="2017-11-28T00:00:00"/>
        <d v="2016-11-29T00:00:00"/>
        <d v="2015-10-21T00:00:00"/>
        <d v="2020-05-15T00:00:00"/>
        <d v="2020-12-15T00:00:00"/>
        <d v="2016-01-29T00:00:00"/>
        <d v="2021-07-30T00:00:00"/>
        <d v="2020-12-16T00:00:00"/>
        <d v="2019-05-24T00:00:00"/>
        <d v="2017-01-27T00:00:00"/>
        <d v="2020-05-11T00:00:00"/>
        <d v="2016-12-07T00:00:00"/>
        <d v="2017-11-13T00:00:00"/>
        <d v="2018-12-19T00:00:00"/>
        <d v="2020-02-07T00:00:00"/>
        <d v="2016-12-15T00:00:00"/>
        <d v="2020-04-24T00:00:00"/>
        <d v="2016-05-06T00:00:00"/>
        <d v="2015-12-17T00:00:00"/>
        <d v="2020-01-08T00:00:00"/>
        <d v="2017-05-15T00:00:00"/>
        <d v="2020-01-29T00:00:00"/>
        <d v="2021-05-18T00:00:00"/>
        <d v="2021-01-29T00:00:00"/>
        <d v="2016-12-29T00:00:00"/>
        <d v="2020-01-21T00:00:00"/>
        <d v="2019-03-19T00:00:00"/>
        <d v="2019-01-04T00:00:00"/>
        <d v="2019-01-25T00:00:00"/>
        <d v="2020-11-30T00:00:00"/>
        <d v="2019-09-30T00:00:00"/>
        <d v="2021-05-05T00:00:00"/>
        <d v="2018-09-12T00:00:00"/>
        <d v="2018-05-29T00:00:00"/>
        <d v="2020-05-26T00:00:00"/>
        <d v="2015-12-04T00:00:00"/>
        <d v="2020-05-14T00:00:00"/>
        <d v="2017-05-25T00:00:00"/>
        <d v="2015-03-25T00:00:00"/>
        <d v="2016-05-26T00:00:00"/>
        <d v="2021-05-13T00:00:00"/>
        <d v="2019-05-28T00:00:00"/>
        <d v="2021-04-23T00:00:00"/>
        <d v="2016-04-25T00:00:00"/>
        <d v="2020-10-08T00:00:00"/>
        <d v="2018-05-09T00:00:00"/>
        <d v="2020-06-30T00:00:00"/>
        <d v="2018-06-13T00:00:00"/>
        <d v="2021-05-26T00:00:00"/>
        <d v="2019-01-22T00:00:00"/>
        <d v="2018-05-04T00:00:00"/>
        <d v="2015-01-30T00:00:00"/>
        <d v="2018-01-26T00:00:00"/>
        <d v="2021-06-11T00:00:00"/>
        <d v="2017-12-27T00:00:00"/>
        <d v="2018-04-30T00:00:00"/>
        <d v="2015-01-21T00:00:00"/>
        <d v="2021-09-22T00:00:00"/>
        <d v="2018-01-24T00:00:00"/>
        <d v="2017-01-18T00:00:00"/>
        <d v="2017-04-28T00:00:00"/>
        <d v="2017-12-14T00:00:00"/>
        <d v="2015-05-29T00:00:00"/>
        <d v="2017-05-05T00:00:00"/>
        <d v="2018-06-15T00:00:00"/>
        <d v="2015-05-28T00:00:00"/>
        <d v="2016-01-13T00:00:00"/>
        <d v="2017-06-15T00:00:00"/>
        <d v="2017-12-20T00:00:00"/>
        <d v="2019-05-15T00:00:00"/>
        <d v="2019-05-16T00:00:00"/>
        <d v="2017-09-27T00:00:00"/>
        <d v="2015-01-13T00:00:00"/>
        <d v="2021-05-20T00:00:00"/>
        <d v="2019-04-30T00:00:00"/>
        <d v="2019-12-24T00:00:00"/>
        <d v="2015-12-18T00:00:00"/>
        <d v="2018-09-27T00:00:00"/>
        <d v="2015-05-08T00:00:00"/>
        <d v="2021-05-31T00:00:00"/>
        <d v="2019-06-21T00:00:00"/>
        <d v="2021-09-09T00:00:00"/>
        <d v="2017-09-14T00:00:00"/>
        <d v="2016-05-30T00:00:00"/>
        <d v="2018-05-23T00:00:00"/>
        <d v="2016-12-16T00:00:00"/>
        <d v="2015-12-10T00:00:00"/>
        <d v="2015-05-20T00:00:00"/>
        <d v="2019-11-28T00:00:00"/>
        <d v="2018-10-24T00:00:00"/>
        <d v="2019-10-29T00:00:00"/>
        <d v="2020-01-31T00:00:00"/>
        <d v="2015-11-04T00:00:00"/>
        <d v="2018-12-17T00:00:00"/>
        <d v="2019-12-13T00:00:00"/>
        <d v="2020-05-07T00:00:00"/>
        <d v="2018-03-28T00:00:00"/>
        <d v="2017-04-26T00:00:00"/>
        <d v="2019-06-12T00:00:00"/>
        <d v="2017-01-09T00:00:00"/>
        <d v="2015-04-21T00:00:00"/>
        <d v="2018-12-12T00:00:00"/>
        <d v="2019-04-25T00:00:00"/>
        <d v="2018-03-21T00:00:00"/>
        <d v="2021-09-23T00:00:00"/>
        <d v="2020-10-28T00:00:00"/>
        <d v="2020-07-21T00:00:00"/>
        <d v="2016-01-22T00:00:00"/>
        <d v="2018-05-17T00:00:00"/>
        <d v="2016-05-11T00:00:00"/>
        <d v="2021-09-13T00:00:00"/>
        <d v="2016-08-29T00:00:00"/>
        <d v="2016-01-12T00:00:00"/>
        <d v="2019-05-13T00:00:00"/>
        <d v="2019-12-26T00:00:00"/>
        <d v="2020-04-20T00:00:00"/>
        <d v="2020-05-20T00:00:00"/>
        <d v="2019-09-12T00:00:00"/>
        <d v="2019-01-23T00:00:00"/>
        <d v="2021-04-12T00:00:00"/>
        <d v="2018-04-26T00:00:00"/>
        <d v="2016-05-05T00:00:00"/>
        <d v="2018-04-23T00:00:00"/>
        <d v="2015-08-28T00:00:00"/>
        <d v="2020-10-16T00:00:00"/>
        <d v="2015-05-22T00:00:00"/>
        <d v="2020-04-28T00:00:00"/>
        <d v="2018-01-05T00:00:00"/>
        <d v="2015-01-06T00:00:00"/>
        <d v="2019-04-26T00:00:00"/>
        <d v="2016-03-31T00:00:00"/>
        <d v="2021-05-10T00:00:00"/>
        <d v="2021-09-10T00:00:00"/>
        <d v="2020-04-23T00:00:00"/>
        <d v="2021-01-27T00:00:00"/>
        <d v="2017-12-22T00:00:00"/>
        <d v="2017-01-12T00:00:00"/>
        <d v="2016-10-20T00:00:00"/>
        <d v="2021-06-10T00:00:00"/>
        <d v="2017-05-23T00:00:00"/>
        <d v="2015-10-30T00:00:00"/>
        <d v="2017-01-06T00:00:00"/>
        <d v="2016-01-08T00:00:00"/>
        <d v="2018-05-22T00:00:00"/>
        <d v="2020-05-28T00:00:00"/>
        <d v="2016-04-22T00:00:00"/>
        <d v="2015-04-23T00:00:00"/>
        <d v="2016-11-18T00:00:00"/>
        <d v="2016-10-26T00:00:00"/>
        <d v="2016-05-09T00:00:00"/>
        <d v="2015-01-09T00:00:00"/>
        <d v="2015-07-09T00:00:00"/>
        <d v="2017-03-22T00:00:00"/>
        <d v="2016-04-19T00:00:00"/>
        <d v="2017-08-17T00:00:00"/>
        <d v="2016-05-19T00:00:00"/>
        <d v="2015-05-13T00:00:00"/>
        <d v="2020-12-22T00:00:00"/>
        <d v="2017-05-30T00:00:00"/>
        <d v="2020-01-23T00:00:00"/>
        <d v="2021-05-19T00:00:00"/>
        <d v="2020-01-22T00:00:00"/>
        <d v="2015-07-24T00:00:00"/>
        <d v="2021-09-21T00:00:00"/>
        <d v="2018-01-08T00:00:00"/>
        <d v="2021-04-16T00:00:00"/>
        <d v="2017-05-10T00:00:00"/>
        <d v="2018-01-29T00:00:00"/>
        <d v="2017-01-23T00:00:00"/>
        <d v="2021-04-22T00:00:00"/>
        <d v="2020-12-30T00:00:00"/>
        <d v="2020-02-27T00:00:00"/>
        <d v="2020-05-22T00:00:00"/>
        <d v="2019-03-21T00:00:00"/>
        <d v="2016-01-18T00:00:00"/>
        <d v="2020-04-29T00:00:00"/>
        <d v="2019-12-30T00:00:00"/>
        <d v="2017-01-25T00:00:00"/>
        <d v="2015-09-23T00:00:00"/>
        <d v="2021-01-08T00:00:00"/>
        <d v="2019-09-26T00:00:00"/>
        <d v="2020-06-11T00:00:00"/>
        <d v="2019-05-03T00:00:00"/>
        <d v="2020-11-04T00:00:00"/>
        <d v="2015-01-16T00:00:00"/>
        <d v="2015-07-17T00:00:00"/>
        <d v="2018-04-27T00:00:00"/>
        <d v="2016-05-04T00:00:00"/>
        <d v="2016-04-28T00:00:00"/>
        <d v="2019-05-20T00:00:00"/>
        <d v="2018-05-07T00:00:00"/>
        <d v="2015-05-19T00:00:00"/>
        <d v="2015-11-26T00:00:00"/>
        <d v="2016-11-24T00:00:00"/>
        <d v="2021-05-24T00:00:00"/>
        <d v="2018-10-10T00:00:00"/>
        <d v="2018-10-25T00:00:00"/>
        <d v="2017-03-20T00:00:00"/>
        <d v="2017-10-25T00:00:00"/>
        <d v="2015-07-21T00:00:00"/>
        <d v="2018-06-28T00:00:00"/>
        <d v="2019-05-14T00:00:00"/>
        <d v="2017-05-04T00:00:00"/>
        <d v="2021-05-07T00:00:00"/>
        <d v="2017-05-16T00:00:00"/>
        <d v="2015-04-20T00:00:00"/>
        <d v="2018-06-11T00:00:00"/>
        <d v="2018-06-08T00:00:00"/>
        <d v="2018-01-12T00:00:00"/>
        <d v="2020-06-16T00:00:00"/>
        <d v="2017-08-31T00:00:00"/>
        <d v="2021-05-06T00:00:00"/>
        <d v="2020-11-03T00:00:00"/>
        <d v="2021-04-28T00:00:00"/>
        <d v="2020-11-18T00:00:00"/>
        <d v="2017-11-22T00:00:00"/>
        <d v="2015-03-18T00:00:00"/>
        <d v="2020-06-25T00:00:00"/>
        <d v="2020-06-26T00:00:00"/>
        <d v="2018-12-21T00:00:00"/>
        <d v="2017-11-10T00:00:00"/>
        <d v="2021-05-04T00:00:00"/>
        <d v="2017-05-18T00:00:00"/>
        <d v="2016-07-22T00:00:00"/>
        <d v="2016-05-20T00:00:00"/>
        <d v="2018-01-10T00:00:00"/>
        <d v="2018-04-20T00:00:00"/>
        <d v="2021-08-27T00:00:00"/>
        <d v="2020-11-24T00:00:00"/>
        <d v="2020-05-06T00:00:00"/>
        <d v="2018-12-18T00:00:00"/>
        <d v="2019-03-27T00:00:00"/>
        <d v="2017-10-05T00:00:00"/>
        <d v="2015-11-27T00:00:00"/>
        <d v="2019-12-17T00:00:00"/>
        <d v="2019-02-22T00:00:00"/>
        <d v="2018-12-26T00:00:00"/>
        <d v="2015-01-20T00:00:00"/>
        <d v="2015-05-27T00:00:00"/>
        <d v="2019-12-27T00:00:00"/>
        <d v="2020-08-05T00:00:00"/>
        <d v="2020-02-26T00:00:00"/>
        <d v="2015-08-20T00:00:00"/>
        <d v="2015-12-22T00:00:00"/>
        <d v="2015-10-23T00:00:00"/>
        <d v="2020-05-08T00:00:00"/>
        <d v="2021-04-27T00:00:00"/>
        <d v="2019-01-17T00:00:00"/>
        <d v="2016-09-05T00:00:00"/>
        <d v="2020-08-04T00:00:00"/>
        <d v="2021-08-30T00:00:00"/>
        <d v="2021-06-29T00:00:00"/>
        <d v="2019-10-24T00:00:00"/>
        <d v="2019-08-29T00:00:00"/>
        <d v="2019-01-24T00:00:00"/>
        <d v="2018-08-30T00:00:00"/>
        <d v="2018-05-31T00:00:00"/>
        <d v="2018-01-25T00:00:00"/>
        <d v="2019-12-23T00:00:00"/>
        <d v="2016-05-03T00:00:00"/>
        <d v="2020-10-29T00:00:00"/>
        <d v="2019-10-30T00:00:00"/>
        <d v="2016-10-28T00:00:00"/>
        <d v="2021-02-05T00:00:00"/>
        <d v="2017-08-11T00:00:00"/>
        <d v="2015-05-04T00:00:00"/>
        <d v="2020-11-26T00:00:00"/>
        <d v="2017-05-31T00:00:00"/>
        <d v="2017-04-25T00:00:00"/>
        <d v="2016-04-13T00:00:00"/>
        <d v="2015-09-01T00:00:00"/>
        <d v="2015-05-05T00:00:00"/>
        <d v="2017-07-26T00:00:00"/>
        <d v="2015-05-06T00:00:00"/>
        <d v="2019-10-04T00:00:00"/>
        <d v="2019-07-18T00:00:00"/>
        <d v="2018-10-05T00:00:00"/>
        <d v="2017-10-19T00:00:00"/>
        <d v="2017-10-06T00:00:00"/>
        <d v="2016-10-14T00:00:00"/>
        <d v="2015-12-09T00:00:00"/>
        <d v="2015-10-09T00:00:00"/>
        <d v="2015-09-10T00:00:00"/>
        <d v="2015-01-08T00:00:00"/>
        <d v="2021-07-06T00:00:00"/>
        <d v="2016-12-22T00:00:00"/>
        <d v="2019-05-02T00:00:00"/>
        <d v="2017-10-26T00:00:00"/>
        <d v="2017-01-26T00:00:00"/>
        <d v="2018-01-31T00:00:00"/>
        <d v="2019-10-25T00:00:00"/>
        <d v="2020-04-13T00:00:00"/>
        <d v="2017-11-03T00:00:00"/>
        <d v="2017-05-19T00:00:00"/>
        <d v="2017-04-18T00:00:00"/>
        <d v="2015-05-18T00:00:00"/>
        <d v="2019-05-22T00:00:00"/>
        <d v="2017-10-31T00:00:00"/>
        <d v="2019-02-11T00:00:00"/>
        <d v="2015-02-09T00:00:00"/>
        <d v="2017-08-30T00:00:00"/>
        <d v="2017-02-14T00:00:00"/>
        <d v="2017-06-27T00:00:00"/>
        <d v="2021-09-06T00:00:00"/>
        <d v="2017-11-29T00:00:00"/>
        <d v="2016-10-12T00:00:00"/>
        <d v="2015-08-27T00:00:00"/>
        <d v="2016-10-27T00:00:00"/>
        <d v="2016-08-26T00:00:00"/>
        <d v="2016-07-20T00:00:00"/>
        <d v="2020-10-07T00:00:00"/>
        <d v="2020-06-01T00:00:00"/>
        <d v="2016-01-14T00:00:00"/>
        <d v="2020-05-05T00:00:00"/>
        <d v="2020-10-13T00:00:00"/>
        <d v="2015-12-15T00:00:00"/>
        <d v="2020-06-09T00:00:00"/>
        <d v="2020-03-03T00:00:00"/>
        <d v="2018-09-03T00:00:00"/>
        <d v="2021-04-20T00:00:00"/>
        <d v="2015-10-29T00:00:00"/>
        <d v="2019-06-11T00:00:00"/>
        <d v="2019-02-21T00:00:00"/>
        <d v="2017-04-13T00:00:00"/>
        <d v="2016-04-29T00:00:00"/>
        <d v="2017-09-11T00:00:00"/>
        <d v="2021-09-08T00:00:00"/>
        <d v="2015-09-22T00:00:00"/>
        <d v="2015-01-15T00:00:00"/>
        <d v="2019-08-20T00:00:00"/>
        <d v="2021-07-07T00:00:00"/>
        <d v="2020-08-27T00:00:00"/>
        <d v="2019-06-26T00:00:00"/>
        <d v="2020-12-21T00:00:00"/>
        <d v="2016-08-25T00:00:00"/>
        <d v="2016-11-07T00:00:00"/>
        <d v="2015-04-22T00:00:00"/>
        <d v="2016-05-16T00:00:00"/>
        <d v="2020-07-30T00:00:00"/>
        <d v="2017-04-24T00:00:00"/>
        <d v="2016-06-16T00:00:00"/>
        <d v="2020-12-28T00:00:00"/>
        <d v="2019-08-05T00:00:00"/>
        <d v="2020-09-01T00:00:00"/>
        <d v="2021-03-19T00:00:00"/>
        <d v="2018-12-20T00:00:00"/>
        <d v="2018-09-26T00:00:00"/>
        <d v="2018-06-27T00:00:00"/>
        <d v="2017-09-26T00:00:00"/>
        <d v="2017-07-04T00:00:00"/>
        <d v="2017-03-29T00:00:00"/>
        <d v="2015-06-25T00:00:00"/>
        <d v="2017-11-27T00:00:00"/>
        <d v="2020-10-21T00:00:00"/>
        <d v="2019-12-03T00:00:00"/>
        <d v="2015-06-16T00:00:00"/>
        <d v="2018-07-12T00:00:00"/>
        <d v="2021-08-07T00:00:00"/>
        <d v="2021-06-24T00:00:00"/>
        <d v="2018-05-28T00:00:00"/>
        <d v="2017-08-24T00:00:00"/>
        <d v="2015-04-18T00:00:00"/>
        <d v="2015-08-31T00:00:00"/>
        <d v="2020-04-21T00:00:00"/>
        <d v="2021-09-07T00:00:00"/>
        <d v="2021-06-23T00:00:00"/>
        <d v="2021-03-11T00:00:00"/>
        <d v="2020-12-07T00:00:00"/>
        <d v="2015-09-11T00:00:00"/>
        <d v="2020-07-14T00:00:00"/>
        <d v="2020-10-14T00:00:00"/>
        <d v="2019-08-16T00:00:00"/>
        <d v="2019-09-27T00:00:00"/>
        <d v="2021-02-08T00:00:00"/>
        <d v="2021-06-07T00:00:00"/>
        <d v="2019-09-05T00:00:00"/>
        <d v="2019-12-10T00:00:00"/>
        <d v="2015-12-29T00:00:00"/>
        <d v="2017-02-08T00:00:00"/>
        <d v="2021-06-01T00:00:00"/>
        <d v="2018-06-06T00:00:00"/>
        <d v="2020-12-29T00:00:00"/>
        <d v="2019-04-22T00:00:00"/>
        <d v="2016-06-30T00:00:00"/>
        <d v="2016-04-21T00:00:00"/>
        <d v="2016-02-18T00:00:00"/>
        <d v="2015-10-22T00:00:00"/>
        <d v="2015-06-18T00:00:00"/>
        <d v="2015-02-19T00:00:00"/>
        <d v="2021-03-31T00:00:00"/>
        <d v="2017-09-05T00:00:00"/>
        <d v="2015-04-28T00:00:00"/>
        <d v="2021-04-09T00:00:00"/>
        <d v="2017-02-21T00:00:00"/>
        <d v="2018-04-24T00:00:00"/>
        <d v="2015-02-06T00:00:00"/>
        <d v="2015-06-11T00:00:00"/>
        <d v="2017-03-08T00:00:00"/>
        <d v="2020-11-09T00:00:00"/>
        <d v="2016-06-21T00:00:00"/>
        <d v="2019-03-06T00:00:00"/>
        <d v="2019-06-05T00:00:00"/>
        <d v="2019-11-07T00:00:00"/>
        <d v="2021-03-29T00:00:00"/>
        <d v="2020-09-28T00:00:00"/>
        <d v="2016-09-14T00:00:00"/>
        <d v="2017-12-06T00:00:00"/>
        <d v="2021-04-05T00:00:00"/>
        <d v="2015-04-30T00:00:00"/>
        <d v="2018-06-12T00:00:00"/>
        <d v="2020-04-09T00:00:00"/>
        <d v="2018-04-06T00:00:00"/>
        <d v="2016-12-12T00:00:00"/>
        <d v="2018-09-06T00:00:00"/>
        <d v="2020-04-07T00:00:00"/>
        <d v="2019-09-25T00:00:00"/>
        <d v="2017-01-11T00:00:00"/>
        <d v="2016-07-13T00:00:00"/>
        <d v="2018-11-08T00:00:00"/>
        <d v="2015-06-19T00:00:00"/>
        <d v="2016-06-17T00:00:00"/>
        <d v="2020-05-18T00:00:00"/>
        <d v="2017-07-11T00:00:00"/>
        <d v="2016-11-10T00:00:00"/>
        <d v="2016-12-21T00:00:00"/>
        <d v="2017-03-17T00:00:00"/>
        <d v="2019-04-04T00:00:00"/>
        <d v="2019-06-06T00:00:00"/>
        <d v="2018-03-06T00:00:00"/>
        <d v="2019-08-14T00:00:00"/>
        <d v="2018-09-13T00:00:00"/>
        <d v="2021-09-14T00:00:00"/>
        <d v="2019-01-09T00:00:00"/>
        <d v="2018-07-06T00:00:00"/>
        <d v="2019-04-23T00:00:00"/>
        <d v="2017-04-04T00:00:00"/>
        <d v="2016-11-22T00:00:00"/>
        <d v="2021-06-30T00:00:00"/>
        <d v="2015-01-07T00:00:00"/>
        <d v="2018-10-29T00:00:00"/>
        <d v="2021-01-20T00:00:00"/>
        <d v="2019-07-30T00:00:00"/>
        <d v="2018-10-18T00:00:00"/>
        <d v="2021-03-08T00:00:00"/>
        <d v="2017-09-06T00:00:00"/>
        <d v="2019-06-28T00:00:00"/>
        <d v="2020-02-10T00:00:00"/>
        <d v="2017-12-05T00:00:00"/>
        <d v="2018-11-23T00:00:00"/>
        <d v="2018-12-28T00:00:00"/>
        <d v="2017-11-07T00:00:00"/>
        <d v="2018-04-10T00:00:00"/>
        <d v="2018-10-26T00:00:00"/>
        <d v="2016-08-16T00:00:00"/>
        <d v="2019-06-18T00:00:00"/>
        <d v="2019-05-29T00:00:00"/>
        <d v="2019-07-05T00:00:00"/>
        <d v="2018-07-03T00:00:00"/>
        <d v="2017-06-14T00:00:00"/>
        <d v="2018-07-17T00:00:00"/>
        <d v="2018-09-10T00:00:00"/>
        <d v="2020-01-09T00:00:00"/>
        <d v="2020-02-18T00:00:00"/>
        <d v="2017-06-01T00:00:00"/>
        <d v="2015-01-29T00:00:00"/>
        <d v="2021-05-25T00:00:00"/>
        <d v="2018-08-06T00:00:00"/>
        <d v="2017-08-07T00:00:00"/>
        <d v="2020-06-18T00:00:00"/>
        <d v="2018-12-06T00:00:00"/>
        <d v="2019-02-06T00:00:00"/>
        <d v="2020-12-09T00:00:00"/>
        <d v="2020-08-10T00:00:00"/>
        <d v="2018-02-06T00:00:00"/>
        <d v="2020-12-23T00:00:00"/>
        <d v="2020-09-25T00:00:00"/>
        <d v="2019-12-19T00:00:00"/>
        <d v="2019-04-16T00:00:00"/>
        <d v="2017-12-19T00:00:00"/>
        <d v="2020-04-30T00:00:00"/>
        <d v="2015-07-23T00:00:00"/>
        <d v="2018-06-18T00:00:00"/>
        <d v="2015-06-13T00:00:00"/>
        <d v="2019-05-31T00:00:00"/>
        <d v="2018-10-04T00:00:00"/>
        <d v="2015-04-10T00:00:00"/>
        <d v="2016-08-18T00:00:00"/>
        <d v="2018-09-24T00:00:00"/>
        <d v="2017-05-03T00:00:00"/>
        <d v="2020-11-12T00:00:00"/>
        <d v="2018-06-05T00:00:00"/>
        <d v="2018-04-18T00:00:00"/>
        <d v="2020-06-08T00:00:00"/>
        <d v="2020-02-03T00:00:00"/>
        <d v="2017-11-08T00:00:00"/>
        <d v="2019-04-09T00:00:00"/>
        <d v="2019-09-16T00:00:00"/>
        <d v="2015-06-15T00:00:00"/>
        <d v="2018-05-02T00:00:00"/>
        <d v="2020-07-08T00:00:00"/>
        <d v="2019-10-07T00:00:00"/>
        <d v="2020-06-15T00:00:00"/>
        <d v="2017-11-24T00:00:00"/>
        <d v="2021-08-25T00:00:00"/>
        <d v="2017-10-30T00:00:00"/>
        <d v="2015-04-27T00:00:00"/>
        <d v="2017-01-04T00:00:00"/>
        <d v="2017-05-24T00:00:00"/>
        <d v="2018-09-21T00:00:00"/>
        <d v="2018-07-18T00:00:00"/>
        <d v="2019-08-28T00:00:00"/>
        <d v="2021-02-15T00:00:00"/>
        <d v="2017-03-10T00:00:00"/>
        <d v="2021-02-01T00:00:00"/>
        <d v="2018-04-13T00:00:00"/>
        <d v="2019-11-27T00:00:00"/>
        <d v="2016-11-25T00:00:00"/>
        <d v="2017-12-15T00:00:00"/>
        <d v="2020-10-30T00:00:00"/>
        <d v="2020-07-31T00:00:00"/>
        <d v="2017-06-16T00:00:00"/>
        <d v="2016-10-21T00:00:00"/>
        <d v="2017-10-20T00:00:00"/>
        <d v="2020-08-25T00:00:00"/>
        <d v="2017-09-28T00:00:00"/>
        <d v="2021-04-19T00:00:00"/>
        <d v="2017-09-15T00:00:00"/>
        <d v="2021-02-03T00:00:00"/>
        <d v="2016-12-26T00:00:00"/>
        <d v="2018-02-12T00:00:00"/>
        <d v="2015-05-07T00:00:00"/>
        <d v="2016-09-28T00:00:00"/>
        <d v="2018-04-17T00:00:00"/>
        <d v="2020-02-14T00:00:00"/>
        <d v="2021-07-08T00:00:00"/>
        <d v="2018-05-03T00:00:00"/>
        <d v="2019-10-09T00:00:00"/>
        <d v="2021-04-29T00:00:00"/>
        <d v="2019-07-19T00:00:00"/>
        <d v="2018-11-28T00:00:00"/>
        <d v="2017-02-15T00:00:00"/>
        <d v="2016-09-23T00:00:00"/>
        <d v="2018-06-20T00:00:00"/>
        <d v="2018-12-14T00:00:00"/>
        <d v="2020-03-09T00:00:00"/>
        <d v="2021-07-21T00:00:00"/>
        <d v="2018-05-15T00:00:00"/>
        <d v="2018-06-19T00:00:00"/>
        <d v="2019-11-14T00:00:00"/>
        <d v="2019-09-06T00:00:00"/>
        <d v="2017-09-22T00:00:00"/>
        <d v="2017-12-29T00:00:00"/>
        <d v="2019-12-05T00:00:00"/>
        <d v="2018-10-08T00:00:00"/>
        <d v="2021-07-23T00:00:00"/>
        <d v="2020-01-16T00:00:00"/>
        <d v="2019-01-18T00:00:00"/>
        <d v="2018-10-19T00:00:00"/>
        <d v="2018-07-20T00:00:00"/>
        <d v="2018-01-18T00:00:00"/>
        <d v="2017-10-24T00:00:00"/>
        <d v="2016-07-21T00:00:00"/>
        <d v="2021-08-02T00:00:00"/>
        <d v="2017-06-20T00:00:00"/>
        <d v="2019-06-13T00:00:00"/>
        <d v="2017-09-21T00:00:00"/>
        <d v="2021-07-20T00:00:00"/>
        <d v="2020-01-14T00:00:00"/>
        <d v="2019-10-22T00:00:00"/>
        <d v="2019-07-17T00:00:00"/>
        <d v="2019-01-15T00:00:00"/>
        <d v="2018-10-16T00:00:00"/>
        <d v="2018-01-16T00:00:00"/>
        <d v="2017-07-20T00:00:00"/>
        <d v="2017-01-10T00:00:00"/>
        <d v="2016-10-19T00:00:00"/>
        <d v="2016-07-19T00:00:00"/>
        <d v="2020-06-05T00:00:00"/>
        <d v="2017-06-22T00:00:00"/>
        <d v="2019-06-07T00:00:00"/>
        <d v="2020-03-06T00:00:00"/>
        <d v="2015-07-03T00:00:00"/>
        <d v="2017-07-31T00:00:00"/>
        <d v="2017-01-31T00:00:00"/>
        <d v="2018-10-17T00:00:00"/>
        <d v="2019-06-17T00:00:00"/>
        <d v="2020-11-17T00:00:00"/>
        <d v="2015-06-10T00:00:00"/>
        <d v="2017-11-21T00:00:00"/>
        <d v="2018-04-05T00:00:00"/>
        <d v="2015-12-21T00:00:00"/>
        <d v="2020-11-05T00:00:00"/>
        <d v="2018-06-22T00:00:00"/>
        <d v="2015-06-09T00:00:00"/>
        <d v="2020-12-02T00:00:00"/>
        <d v="2017-09-29T00:00:00"/>
        <d v="2015-11-24T00:00:00"/>
        <d v="2016-01-15T00:00:00"/>
        <d v="2015-10-16T00:00:00"/>
        <d v="2015-01-19T00:00:00"/>
        <d v="2017-06-21T00:00:00"/>
        <d v="2018-01-09T00:00:00"/>
        <d v="2015-10-20T00:00:00"/>
        <d v="2021-09-15T00:00:00"/>
        <d v="2016-03-29T00:00:00"/>
        <d v="2019-12-11T00:00:00"/>
        <d v="2018-12-05T00:00:00"/>
        <d v="2016-10-25T00:00:00"/>
        <d v="2019-03-07T00:00:00"/>
        <d v="2015-09-24T00:00:00"/>
        <d v="2021-06-14T00:00:00"/>
        <d v="2021-06-22T00:00:00"/>
        <d v="2018-06-14T00:00:00"/>
        <d v="2017-06-23T00:00:00"/>
        <d v="2016-12-19T00:00:00"/>
        <d v="2018-02-15T00:00:00"/>
        <d v="2017-02-23T00:00:00"/>
        <d v="2020-07-24T00:00:00"/>
        <d v="2021-03-30T00:00:00"/>
        <d v="2020-02-05T00:00:00"/>
        <d v="2020-03-31T00:00:00"/>
        <d v="2019-03-29T00:00:00"/>
        <d v="2018-09-28T00:00:00"/>
        <d v="2018-03-29T00:00:00"/>
        <d v="2017-03-31T00:00:00"/>
        <d v="2016-12-30T00:00:00"/>
        <d v="2016-09-30T00:00:00"/>
        <d v="2016-08-04T00:00:00"/>
        <d v="2015-10-14T00:00:00"/>
        <d v="2018-06-21T00:00:00"/>
        <d v="2015-07-31T00:00:00"/>
        <d v="2019-09-10T00:00:00"/>
        <d v="2021-06-04T00:00:00"/>
        <d v="2020-11-13T00:00:00"/>
        <d v="2020-08-06T00:00:00"/>
        <d v="2017-01-16T00:00:00"/>
        <d v="2019-09-13T00:00:00"/>
        <d v="2016-09-15T00:00:00"/>
        <d v="2016-07-26T00:00:00"/>
        <d v="2019-06-20T00:00:00"/>
        <d v="2016-01-25T00:00:00"/>
        <d v="2019-05-27T00:00:00"/>
        <d v="2017-06-29T00:00:00"/>
        <d v="2017-03-30T00:00:00"/>
        <d v="2021-01-13T00:00:00"/>
        <d v="2015-12-30T00:00:00"/>
        <d v="2015-09-30T00:00:00"/>
        <d v="2015-03-31T00:00:00"/>
        <d v="2020-10-27T00:00:00"/>
        <d v="2020-04-27T00:00:00"/>
        <d v="2019-03-11T00:00:00"/>
        <d v="2018-06-07T00:00:00"/>
        <d v="2018-09-05T00:00:00"/>
        <d v="2015-08-24T00:00:00"/>
        <d v="2017-06-28T00:00:00"/>
        <d v="2021-01-12T00:00:00"/>
        <d v="2020-09-14T00:00:00"/>
        <d v="2020-06-12T00:00:00"/>
        <d v="2017-09-13T00:00:00"/>
        <d v="2019-04-17T00:00:00"/>
        <d v="2021-08-19T00:00:00"/>
        <d v="2021-06-17T00:00:00"/>
        <d v="2021-02-18T00:00:00"/>
        <d v="2020-12-17T00:00:00"/>
        <d v="2020-10-22T00:00:00"/>
        <d v="2020-08-20T00:00:00"/>
        <d v="2020-02-20T00:00:00"/>
        <d v="2019-08-22T00:00:00"/>
        <d v="2018-08-23T00:00:00"/>
        <d v="2018-02-22T00:00:00"/>
        <d v="2017-06-13T00:00:00"/>
        <d v="2019-10-08T00:00:00"/>
        <d v="2018-09-14T00:00:00"/>
        <d v="2020-09-22T00:00:00"/>
        <d v="2016-01-11T00:00:00"/>
        <d v="2015-01-14T00:00:00"/>
        <d v="2019-09-23T00:00:00"/>
        <d v="2016-10-17T00:00:00"/>
        <d v="2018-02-01T00:00:00"/>
        <d v="2017-03-16T00:00:00"/>
        <d v="2021-05-17T00:00:00"/>
        <d v="2019-07-09T00:00:00"/>
        <d v="2018-03-13T00:00:00"/>
        <d v="2017-05-02T00:00:00"/>
        <d v="2021-08-31T00:00:00"/>
        <d v="2019-07-29T00:00:00"/>
        <d v="2021-08-17T00:00:00"/>
        <d v="2020-11-10T00:00:00"/>
        <d v="2015-11-12T00:00:00"/>
        <d v="2020-04-15T00:00:00"/>
        <d v="2016-06-23T00:00:00"/>
        <d v="2019-06-14T00:00:00"/>
        <d v="2015-04-24T00:00:00"/>
        <d v="2021-03-24T00:00:00"/>
        <d v="2021-02-09T00:00:00"/>
        <d v="2016-05-31T00:00:00"/>
        <d v="2019-11-20T00:00:00"/>
        <d v="2019-09-11T00:00:00"/>
        <d v="2020-09-09T00:00:00"/>
        <d v="2020-01-15T00:00:00"/>
        <d v="2017-10-02T00:00:00"/>
        <d v="2015-06-26T00:00:00"/>
        <d v="2015-08-14T00:00:00"/>
        <d v="2016-01-21T00:00:00"/>
        <d v="2018-12-27T00:00:00"/>
        <d v="2020-12-03T00:00:00"/>
        <d v="2018-08-28T00:00:00"/>
        <d v="2017-09-07T00:00:00"/>
        <d v="2016-09-08T00:00:00"/>
        <d v="2015-09-08T00:00:00"/>
        <d v="2015-01-12T00:00:00"/>
        <d v="2015-11-03T00:00:00"/>
        <d v="2019-08-27T00:00:00"/>
        <d v="2021-06-15T00:00:00"/>
        <d v="2017-09-04T00:00:00"/>
        <d v="2021-04-15T00:00:00"/>
        <d v="2018-11-22T00:00:00"/>
        <d v="2019-02-13T00:00:00"/>
        <d v="2018-08-22T00:00:00"/>
        <d v="2020-01-30T00:00:00"/>
        <d v="2017-06-06T00:00:00"/>
        <d v="2015-12-23T00:00:00"/>
        <d v="2019-04-11T00:00:00"/>
        <d v="2021-04-01T00:00:00"/>
        <d v="2015-09-25T00:00:00"/>
        <d v="2016-06-29T00:00:00"/>
        <d v="2016-04-26T00:00:00"/>
        <d v="2017-03-14T00:00:00"/>
        <d v="2021-06-18T00:00:00"/>
        <d v="2019-11-12T00:00:00"/>
        <d v="2019-08-08T00:00:00"/>
        <d v="2018-08-09T00:00:00"/>
        <d v="2017-11-09T00:00:00"/>
        <d v="2017-08-10T00:00:00"/>
        <d v="2021-04-21T00:00:00"/>
        <d v="2015-08-19T00:00:00"/>
        <d v="2015-01-23T00:00:00"/>
        <d v="2019-01-08T00:00:00"/>
        <d v="2016-04-07T00:00:00"/>
        <d v="2020-09-04T00:00:00"/>
        <d v="2019-10-03T00:00:00"/>
        <d v="2020-02-12T00:00:00"/>
        <d v="2021-01-21T00:00:00"/>
        <d v="2016-12-28T00:00:00"/>
        <d v="2020-02-28T00:00:00"/>
        <d v="2017-06-30T00:00:00"/>
        <d v="2017-09-20T00:00:00"/>
        <d v="2021-01-28T00:00:00"/>
        <d v="2019-11-21T00:00:00"/>
        <d v="2021-02-25T00:00:00"/>
        <d v="2019-08-21T00:00:00"/>
        <d v="2020-07-27T00:00:00"/>
        <d v="2020-08-07T00:00:00"/>
        <d v="2015-06-24T00:00:00"/>
        <d v="2021-07-29T00:00:00"/>
        <d v="2020-11-25T00:00:00"/>
        <d v="2017-06-19T00:00:00"/>
        <d v="2019-06-27T00:00:00"/>
        <d v="2017-04-12T00:00:00"/>
        <d v="2015-09-15T00:00:00"/>
        <d v="2018-11-09T00:00:00"/>
        <d v="2018-11-06T00:00:00"/>
        <d v="2017-12-28T00:00:00"/>
        <d v="2021-03-18T00:00:00"/>
        <d v="2019-10-10T00:00:00"/>
        <d v="2016-11-04T00:00:00"/>
        <d v="2018-10-12T00:00:00"/>
        <d v="2015-08-13T00:00:00"/>
        <d v="2017-10-12T00:00:00"/>
        <d v="2019-05-06T00:00:00"/>
        <d v="2019-11-06T00:00:00"/>
        <d v="2018-03-05T00:00:00"/>
        <d v="2020-06-24T00:00:00"/>
        <d v="2018-11-14T00:00:00"/>
        <d v="2018-11-21T00:00:00"/>
        <d v="2015-07-06T00:00:00"/>
        <d v="2021-09-24T00:00:00"/>
        <d v="2016-08-12T00:00:00"/>
        <d v="2021-07-14T00:00:00"/>
        <d v="2021-06-25T00:00:00"/>
        <d v="2020-09-29T00:00:00"/>
        <d v="2019-12-20T00:00:00"/>
        <d v="2015-04-17T00:00:00"/>
        <d v="2016-12-23T00:00:00"/>
        <d v="2016-06-24T00:00:00"/>
        <d v="2021-01-14T00:00:00"/>
        <d v="2019-03-14T00:00:00"/>
        <d v="2015-11-02T00:00:00"/>
        <d v="2015-10-06T00:00:00"/>
        <d v="2018-06-25T00:00:00"/>
        <d v="2021-07-27T00:00:00"/>
        <d v="2015-06-02T00:00:00"/>
        <d v="2020-03-30T00:00:00"/>
        <d v="2017-02-03T00:00:00"/>
        <d v="2020-09-15T00:00:00"/>
        <d v="2019-02-27T00:00:00"/>
        <d v="2019-01-30T00:00:00"/>
        <d v="2021-04-13T00:00:00"/>
        <d v="2018-10-31T00:00:00"/>
        <d v="2020-05-19T00:00:00"/>
        <d v="2019-08-06T00:00:00"/>
        <d v="2020-09-05T00:00:00"/>
        <d v="2015-07-27T00:00:00"/>
        <d v="2021-08-20T00:00:00"/>
        <d v="2021-04-08T00:00:00"/>
        <d v="2015-11-06T00:00:00"/>
        <d v="2021-03-04T00:00:00"/>
        <d v="2021-02-04T00:00:00"/>
        <d v="2021-01-26T00:00:00"/>
        <d v="2018-02-19T00:00:00"/>
        <d v="2019-01-28T00:00:00"/>
        <d v="2020-08-21T00:00:00"/>
        <d v="2020-06-03T00:00:00"/>
        <d v="2017-03-27T00:00:00"/>
        <d v="2019-01-16T00:00:00"/>
        <d v="2021-08-12T00:00:00"/>
        <d v="2015-01-27T00:00:00"/>
        <d v="2021-08-05T00:00:00"/>
        <d v="2020-06-04T00:00:00"/>
        <d v="2020-02-06T00:00:00"/>
        <d v="2018-01-11T00:00:00"/>
        <d v="2017-06-07T00:00:00"/>
        <d v="2020-03-05T00:00:00"/>
        <d v="2019-07-10T00:00:00"/>
        <d v="2019-06-25T00:00:00"/>
        <d v="2020-03-10T00:00:00"/>
        <d v="2017-02-20T00:00:00"/>
        <d v="2016-07-25T00:00:00"/>
        <d v="2019-04-01T00:00:00"/>
        <d v="2017-01-17T00:00:00"/>
        <d v="2018-08-31T00:00:00"/>
        <d v="2018-07-31T00:00:00"/>
        <d v="2016-05-02T00:00:00"/>
        <d v="2019-03-20T00:00:00"/>
        <d v="2015-06-05T00:00:00"/>
        <d v="2016-09-21T00:00:00"/>
        <d v="2021-09-01T00:00:00"/>
        <d v="2017-01-19T00:00:00"/>
        <d v="2018-06-04T00:00:00"/>
        <d v="2021-07-28T00:00:00"/>
        <d v="2017-12-26T00:00:00"/>
        <d v="2017-02-06T00:00:00"/>
        <d v="2016-09-26T00:00:00"/>
        <d v="2016-06-28T00:00:00"/>
        <d v="2020-12-04T00:00:00"/>
        <d v="2018-07-25T00:00:00"/>
        <d v="2016-03-28T00:00:00"/>
        <d v="2015-12-28T00:00:00"/>
        <d v="2018-02-28T00:00:00"/>
        <d v="2016-10-06T00:00:00"/>
        <d v="2021-02-16T00:00:00"/>
        <d v="2017-04-06T00:00:00"/>
        <d v="2019-12-16T00:00:00"/>
        <d v="2016-12-06T00:00:00"/>
        <d v="2016-02-29T00:00:00"/>
        <d v="2016-02-05T00:00:00"/>
        <d v="2018-12-07T00:00:00"/>
        <d v="2015-12-31T00:00:00"/>
        <d v="2015-11-30T00:00:00"/>
        <d v="2020-09-08T00:00:00"/>
        <d v="2015-06-30T00:00:00"/>
        <d v="2015-02-27T00:00:00"/>
        <d v="2017-03-06T00:00:00"/>
        <d v="2017-08-05T00:00:00"/>
        <d v="2017-07-06T00:00:00"/>
        <d v="2016-06-22T00:00:00"/>
        <d v="2016-03-23T00:00:00"/>
        <d v="2018-07-04T00:00:00"/>
        <d v="2017-02-28T00:00:00"/>
        <d v="2017-01-30T00:00:00"/>
        <d v="2021-03-16T00:00:00"/>
        <d v="2016-11-30T00:00:00"/>
        <d v="2017-07-28T00:00:00"/>
        <d v="2017-11-30T00:00:00"/>
        <d v="2016-08-31T00:00:00"/>
        <d v="2016-07-29T00:00:00"/>
        <d v="2018-12-03T00:00:00"/>
        <d v="2019-10-05T00:00:00"/>
        <d v="2018-01-04T00:00:00"/>
        <d v="2017-01-03T00:00:00"/>
        <d v="2018-04-03T00:00:00"/>
        <d v="2020-11-20T00:00:00"/>
        <d v="2015-07-30T00:00:00"/>
        <d v="2019-08-12T00:00:00"/>
        <d v="2020-06-06T00:00:00"/>
        <d v="2020-04-06T00:00:00"/>
        <d v="2017-07-24T00:00:00"/>
        <d v="2020-10-06T00:00:00"/>
        <d v="2016-12-05T00:00:00"/>
        <d v="2019-07-15T00:00:00"/>
        <d v="2017-04-05T00:00:00"/>
        <d v="2021-02-02T00:00:00"/>
        <d v="2016-04-06T00:00:00"/>
        <d v="2016-07-27T00:00:00"/>
        <d v="2016-02-25T00:00:00"/>
        <d v="2016-08-05T00:00:00"/>
        <d v="2016-06-06T00:00:00"/>
        <d v="2017-10-23T00:00:00"/>
        <d v="2018-06-29T00:00:00"/>
        <d v="2016-03-05T00:00:00"/>
        <d v="2019-06-04T00:00:00"/>
        <d v="2016-11-28T00:00:00"/>
        <d v="2020-07-07T00:00:00"/>
        <d v="2017-04-20T00:00:00"/>
        <d v="2016-03-30T00:00:00"/>
        <d v="2016-09-27T00:00:00"/>
        <d v="2021-06-05T00:00:00"/>
        <d v="2015-09-05T00:00:00"/>
        <d v="2015-12-05T00:00:00"/>
        <d v="2016-07-06T00:00:00"/>
        <d v="2015-08-06T00:00:00"/>
        <d v="2021-01-22T00:00:00"/>
        <d v="2015-04-08T00:00:00"/>
        <d v="2020-07-13T00:00:00"/>
        <d v="2018-02-21T00:00:00"/>
        <d v="2015-09-29T00:00:00"/>
        <d v="2015-03-27T00:00:00"/>
        <d v="2015-03-06T00:00:00"/>
        <d v="2016-12-27T00:00:00"/>
        <d v="2021-01-15T00:00:00"/>
        <d v="2020-01-27T00:00:00"/>
        <d v="2019-10-21T00:00:00"/>
        <d v="2017-08-28T00:00:00"/>
        <d v="2016-01-07T00:00:00"/>
        <d v="2019-11-29T00:00:00"/>
        <d v="2021-07-01T00:00:00"/>
        <d v="2019-10-11T00:00:00"/>
        <d v="2019-06-03T00:00:00"/>
        <d v="2020-07-20T00:00:00"/>
        <d v="2018-07-23T00:00:00"/>
        <d v="2016-04-04T00:00:00"/>
        <d v="2019-11-26T00:00:00"/>
        <d v="2020-04-22T00:00:00"/>
        <d v="2019-07-23T00:00:00"/>
        <d v="2021-08-11T00:00:00"/>
        <d v="2021-03-22T00:00:00"/>
        <d v="2018-02-05T00:00:00"/>
        <d v="2020-10-19T00:00:00"/>
        <d v="2021-07-12T00:00:00"/>
        <d v="2019-01-07T00:00:00"/>
        <d v="2019-10-23T00:00:00"/>
        <d v="2016-08-01T00:00:00"/>
        <d v="2017-02-27T00:00:00"/>
        <d v="2021-01-07T00:00:00"/>
        <d v="2018-08-20T00:00:00"/>
        <d v="2021-02-22T00:00:00"/>
        <d v="2021-03-12T00:00:00"/>
        <d v="2018-09-04T00:00:00"/>
        <d v="2020-07-23T00:00:00"/>
        <d v="2019-09-09T00:00:00"/>
        <d v="2020-06-02T00:00:00"/>
        <d v="2016-05-23T00:00:00"/>
        <d v="2021-07-22T00:00:00"/>
        <d v="2020-05-25T00:00:00"/>
        <d v="2020-07-10T00:00:00"/>
        <d v="2020-03-17T00:00:00"/>
        <d v="2020-03-13T00:00:00"/>
        <d v="2019-08-09T00:00:00"/>
        <d v="2017-08-29T00:00:00"/>
        <d v="2020-11-19T00:00:00"/>
        <d v="2017-07-05T00:00:00"/>
        <d v="2018-06-01T00:00:00"/>
        <d v="2016-11-21T00:00:00"/>
        <d v="2018-08-27T00:00:00"/>
        <d v="2020-12-24T00:00:00"/>
        <d v="2020-11-23T00:00:00"/>
        <d v="2020-09-23T00:00:00"/>
        <d v="2020-08-24T00:00:00"/>
        <d v="2020-02-24T00:00:00"/>
        <d v="2019-11-22T00:00:00"/>
        <d v="2021-02-24T00:00:00"/>
        <d v="2016-06-08T00:00:00"/>
        <d v="2021-08-24T00:00:00"/>
        <d v="2017-03-21T00:00:00"/>
        <d v="2021-08-23T00:00:00"/>
        <d v="2018-08-07T00:00:00"/>
        <d v="2017-05-29T00:00:00"/>
        <d v="2017-06-08T00:00:00"/>
        <d v="2018-02-23T00:00:00"/>
        <d v="2015-02-26T00:00:00"/>
        <d v="2017-12-12T00:00:00"/>
        <d v="2019-07-08T00:00:00"/>
        <d v="2021-07-13T00:00:00"/>
        <d v="2020-06-23T00:00:00"/>
        <d v="2021-02-11T00:00:00"/>
        <d v="2021-03-15T00:00:00"/>
        <d v="2021-04-14T00:00:00"/>
        <d v="2021-06-08T00:00:00"/>
        <d v="2019-11-18T00:00:00"/>
        <d v="2016-05-28T00:00:00"/>
        <d v="2020-01-06T00:00:00"/>
        <d v="2021-08-04T00:00:00"/>
        <d v="2021-08-09T00:00:00"/>
        <d v="2020-02-19T00:00:00"/>
        <d v="2019-06-10T00:00:00"/>
        <d v="2015-08-17T00:00:00"/>
        <d v="2019-06-19T00:00:00"/>
        <d v="2015-12-14T00:00:00"/>
        <d v="2019-08-13T00:00:00"/>
        <d v="2021-06-09T00:00:00"/>
        <d v="2020-03-23T00:00:00"/>
        <d v="2020-02-17T00:00:00"/>
        <d v="2016-08-09T00:00:00"/>
        <d v="2015-08-12T00:00:00"/>
        <d v="2016-09-07T00:00:00"/>
        <d v="2021-02-10T00:00:00"/>
        <d v="2019-07-11T00:00:00"/>
        <d v="2018-11-16T00:00:00"/>
        <d v="2016-08-19T00:00:00"/>
        <d v="2020-04-16T00:00:00"/>
        <d v="2019-01-31T00:00:00"/>
        <d v="2017-06-12T00:00:00"/>
        <d v="2020-01-28T00:00:00"/>
        <d v="2021-01-25T00:00:00"/>
        <d v="2019-07-26T00:00:00"/>
        <d v="2019-10-28T00:00:00"/>
        <d v="2019-02-28T00:00:00"/>
        <d v="2016-07-11T00:00:00"/>
        <d v="2015-07-29T00:00:00"/>
        <d v="2018-10-30T00:00:00"/>
        <d v="2020-03-04T00:00:00"/>
        <d v="2021-02-23T00:00:00"/>
        <d v="2021-01-11T00:00:00"/>
        <d v="2019-07-24T00:00:00"/>
        <d v="2015-08-03T00:00:00"/>
        <d v="2017-11-14T00:00:00"/>
        <d v="2015-09-04T00:00:00"/>
        <d v="2015-08-10T00:00:00"/>
        <d v="2020-01-17T00:00:00"/>
        <d v="2017-08-08T00:00:00"/>
        <d v="2018-08-17T00:00:00"/>
        <d v="2021-08-13T00:00:00"/>
        <d v="2016-07-07T00:00:00"/>
        <d v="2020-04-17T00:00:00"/>
        <d v="2018-07-05T00:00:00"/>
        <d v="2018-02-07T00:00:00"/>
        <d v="2019-10-01T00:00:00"/>
        <d v="2017-10-03T00:00:00"/>
        <d v="2021-01-06T00:00:00"/>
        <d v="2019-07-31T00:00:00"/>
        <d v="2016-06-02T00:00:00"/>
        <d v="2018-09-11T00:00:00"/>
        <d v="2018-05-12T00:00:00"/>
        <d v="2019-02-19T00:00:00"/>
        <d v="2020-06-10T00:00:00"/>
        <d v="2019-07-25T00:00:00"/>
        <d v="2016-02-11T00:00:00"/>
        <d v="2020-11-16T00:00:00"/>
        <d v="2017-11-17T00:00:00"/>
        <d v="2019-07-01T00:00:00"/>
        <d v="2017-12-07T00:00:00"/>
        <d v="2019-08-30T00:00:00"/>
        <d v="2018-04-02T00:00:00"/>
        <d v="2021-08-03T00:00:00"/>
        <d v="2021-02-26T00:00:00"/>
        <d v="2019-12-02T00:00:00"/>
        <d v="2018-04-21T00:00:00"/>
        <d v="2018-03-01T00:00:00"/>
        <d v="2016-06-09T00:00:00"/>
        <d v="2019-09-24T00:00:00"/>
        <d v="2015-09-14T00:00:00"/>
        <d v="2020-08-31T00:00:00"/>
        <d v="2019-03-13T00:00:00"/>
        <d v="2017-02-10T00:00:00"/>
        <d v="2015-06-12T00:00:00"/>
        <d v="2016-02-08T00:00:00"/>
        <d v="2019-01-29T00:00:00"/>
        <d v="2018-11-12T00:00:00"/>
        <d v="2020-04-01T00:00:00"/>
        <d v="2015-07-22T00:00:00"/>
        <d v="2019-10-02T00:00:00"/>
        <d v="2015-09-02T00:00:00"/>
        <d v="2015-07-08T00:00:00"/>
        <d v="2015-03-10T00:00:00"/>
        <d v="2018-04-19T00:00:00"/>
        <d v="2021-08-18T00:00:00"/>
        <d v="2019-08-07T00:00:00"/>
        <d v="2018-05-05T00:00:00"/>
        <d v="2015-03-16T00:00:00"/>
        <d v="2020-10-05T00:00:00"/>
        <d v="2021-01-19T00:00:00"/>
        <d v="2020-09-02T00:00:00"/>
        <d v="2020-02-11T00:00:00"/>
        <d v="2021-08-16T00:00:00"/>
        <d v="2015-06-01T00:00:00"/>
        <d v="2015-02-20T00:00:00"/>
        <d v="2015-03-30T00:00:00"/>
        <d v="2015-02-17T00:00:00"/>
        <d v="2018-12-24T00:00:00"/>
        <d v="2015-02-02T00:00:00"/>
        <d v="2021-06-02T00:00:00"/>
        <d v="2020-04-02T00:00:00"/>
        <d v="2021-01-05T00:00:00"/>
        <d v="2015-03-03T00:00:00"/>
        <d v="2015-01-02T00:00:00"/>
        <d v="2018-01-27T00:00:00"/>
        <d v="2015-04-06T00:00:00"/>
        <d v="2015-03-13T00:00:00"/>
        <d v="2015-01-05T00:00:00"/>
        <d v="2020-12-11T00:00:00"/>
        <d v="2018-04-09T00:00:00"/>
        <d v="2018-03-20T00:00:00"/>
        <d v="2019-03-26T00:00:00"/>
        <d v="2018-10-02T00:00:00"/>
        <d v="2015-04-01T00:00:00"/>
        <d v="2018-07-10T00:00:00"/>
        <d v="2021-07-05T00:00:00"/>
        <d v="2015-02-10T00:00:00"/>
        <d v="2015-03-02T00:00:00"/>
        <d v="2020-03-16T00:00:00"/>
        <d v="2021-06-03T00:00:00"/>
        <d v="2020-02-13T00:00:00"/>
        <d v="2020-08-13T00:00:00"/>
        <d v="2019-12-09T00:00:00"/>
        <d v="2020-01-02T00:00:00"/>
        <d v="2021-07-09T00:00:00"/>
        <d v="2019-02-01T00:00:00"/>
        <d v="2015-01-26T00:00:00"/>
        <d v="2019-02-14T00:00:00"/>
        <d v="2018-11-15T00:00:00"/>
        <d v="2018-08-16T00:00:00"/>
        <d v="2020-06-17T00:00:00"/>
        <d v="2021-01-04T00:00:00"/>
        <d v="2018-11-07T00:00:00"/>
        <d v="2019-04-05T00:00:00"/>
        <d v="2018-07-09T00:00:00"/>
        <d v="2019-02-07T00:00:00"/>
        <d v="2017-11-16T00:00:00"/>
        <d v="2019-12-06T00:00:00"/>
        <d v="2020-09-03T00:00:00"/>
        <d v="2017-02-16T00:00:00"/>
        <d v="2016-08-11T00:00:00"/>
        <d v="2020-07-09T00:00:00"/>
        <d v="2018-06-26T00:00:00"/>
        <d v="2021-03-05T00:00:00"/>
        <d v="2021-08-06T00:00:00"/>
        <d v="2021-03-17T00:00:00"/>
        <d v="2018-01-02T00:00:00"/>
        <d v="2018-03-07T00:00:00"/>
        <d v="2015-02-12T00:00:00"/>
        <d v="2019-08-02T00:00:00"/>
        <d v="2019-04-08T00:00:00"/>
        <d v="2018-12-10T00:00:00"/>
        <d v="2019-09-03T00:00:00"/>
        <d v="2021-07-02T00:00:00"/>
        <d v="2020-08-03T00:00:00"/>
        <d v="2021-06-21T00:00:00"/>
        <d v="2019-09-02T00:00:00"/>
        <d v="2017-07-07T00:00:00"/>
        <d v="2019-03-01T00:00:00"/>
        <d v="2020-12-01T00:00:00"/>
        <d v="2018-07-11T00:00:00"/>
        <d v="2018-09-07T00:00:00"/>
        <d v="2018-03-02T00:00:00"/>
        <d v="2021-09-16T00:00:00"/>
        <d v="2021-03-10T00:00:00"/>
        <d v="2020-09-10T00:00:00"/>
        <d v="2021-02-17T00:00:00"/>
        <d v="2018-04-12T00:00:00"/>
        <d v="2019-03-09T00:00:00"/>
        <d v="2018-06-09T00:00:00"/>
        <d v="2020-09-17T00:00:00"/>
        <d v="2020-07-03T00:00:00"/>
        <d v="2019-08-19T00:00:00"/>
        <d v="2018-03-10T00:00:00"/>
        <d v="2017-12-09T00:00:00"/>
        <d v="2017-09-09T00:00:00"/>
        <d v="2017-06-10T00:00:00"/>
        <d v="2021-06-12T00:00:00"/>
        <d v="2020-12-12T00:00:00"/>
        <d v="2020-09-12T00:00:00"/>
        <d v="2020-03-12T00:00:00"/>
        <d v="2019-03-08T00:00:00"/>
        <d v="2019-03-12T00:00:00"/>
        <d v="2017-12-01T00:00:00"/>
        <d v="2017-09-01T00:00:00"/>
        <d v="2017-06-02T00:00:00"/>
        <d v="2017-03-03T00:00:00"/>
        <d v="2020-10-01T00:00:00"/>
        <d v="2019-07-03T00:00:00"/>
        <d v="2016-12-10T00:00:00"/>
        <d v="2016-09-10T00:00:00"/>
        <d v="2016-06-10T00:00:00"/>
        <d v="2018-03-12T00:00:00"/>
        <d v="2018-03-08T00:00:00"/>
        <d v="2019-04-10T00:00:00"/>
        <d v="2018-02-08T00:00:00"/>
        <d v="2016-03-10T00:00:00"/>
        <d v="2021-03-01T00:00:00"/>
        <d v="2021-03-23T00:00:00"/>
        <d v="2017-09-12T00:00:00"/>
        <d v="2017-03-13T00:00:00"/>
        <d v="2019-09-17T00:00:00"/>
        <d v="2019-03-15T00:00:00"/>
        <d v="2017-09-08T00:00:00"/>
        <d v="2019-04-02T00:00:00"/>
        <d v="2016-09-12T00:00:00"/>
        <d v="2016-06-13T00:00:00"/>
        <d v="2016-03-12T00:00:00"/>
        <d v="2020-07-28T00:00:00"/>
        <d v="2020-07-17T00:00:00"/>
        <d v="2020-04-14T00:00:00"/>
        <d v="2016-09-02T00:00:00"/>
        <d v="2016-06-03T00:00:00"/>
        <d v="2016-03-04T00:00:00"/>
        <d v="2015-10-01T00:00:00"/>
        <d v="2020-03-24T00:00:00"/>
        <d v="2017-12-11T00:00:00"/>
        <d v="2021-09-30T00:00:00"/>
        <d v="2021-02-19T00:00:00"/>
        <d v="2015-12-12T00:00:00"/>
        <d v="2015-09-12T00:00:00"/>
        <d v="2021-03-09T00:00:00"/>
        <d v="2018-09-20T00:00:00"/>
        <d v="2018-03-15T00:00:00"/>
        <d v="2019-10-17T00:00:00"/>
        <d v="2019-10-16T00:00:00"/>
        <d v="2019-03-05T00:00:00"/>
        <d v="2018-12-04T00:00:00"/>
        <d v="2016-12-09T00:00:00"/>
        <d v="2016-03-08T00:00:00"/>
        <d v="2019-09-04T00:00:00"/>
        <d v="2020-01-07T00:00:00"/>
        <d v="2017-03-15T00:00:00"/>
        <d v="2021-10-01T00:00:00"/>
        <d v="2021-09-03T00:00:00"/>
        <d v="2020-07-01T00:00:00"/>
        <d v="2021-10-12T00:00:00"/>
        <d v="2021-07-31T00:00:00"/>
        <d v="2020-11-02T00:00:00"/>
        <d v="2020-08-17T00:00:00"/>
        <d v="2019-11-04T00:00:00"/>
        <d v="2018-12-11T00:00:00"/>
        <d v="2016-09-16T00:00:00"/>
        <d v="2016-06-20T00:00:00"/>
        <d v="2016-03-15T00:00:00"/>
        <d v="2019-02-20T00:00:00"/>
        <d v="2018-11-20T00:00:00"/>
        <d v="2015-09-16T00:00:00"/>
        <d v="2020-01-10T00:00:00"/>
        <d v="2018-07-26T00:00:00"/>
        <d v="2020-02-21T00:00:00"/>
        <d v="2016-06-07T00:00:00"/>
        <d v="2019-01-02T00:00:00"/>
        <d v="2015-12-07T00:00:00"/>
        <d v="2018-05-19T00:00:00"/>
        <d v="2018-02-20T00:00:00"/>
        <d v="2017-11-20T00:00:00"/>
        <d v="2017-08-19T00:00:00"/>
        <d v="2017-07-27T00:00:00"/>
        <d v="2016-06-01T00:00:00"/>
        <d v="2016-03-09T00:00:00"/>
        <d v="2017-07-12T00:00:00"/>
        <d v="2018-11-19T00:00:00"/>
        <d v="2018-03-09T00:00:00"/>
        <d v="2017-06-09T00:00:00"/>
        <d v="2017-05-20T00:00:00"/>
        <d v="2017-02-18T00:00:00"/>
        <d v="2016-11-19T00:00:00"/>
        <d v="2016-08-20T00:00:00"/>
        <d v="2016-02-20T00:00:00"/>
        <d v="2016-09-09T00:00:00"/>
        <d v="2019-11-15T00:00:00"/>
        <d v="2015-12-02T00:00:00"/>
        <d v="2015-06-03T00:00:00"/>
        <d v="2021-10-05T00:00:00"/>
        <d v="2019-08-23T00:00:00"/>
        <d v="2018-11-30T00:00:00"/>
        <d v="2018-08-24T00:00:00"/>
        <d v="2016-07-12T00:00:00"/>
        <d v="2019-02-15T00:00:00"/>
        <d v="2021-09-29T00:00:00"/>
        <d v="2016-07-28T00:00:00"/>
        <d v="2020-08-14T00:00:00"/>
        <d v="2018-10-01T00:00:00"/>
        <d v="2017-11-15T00:00:00"/>
        <d v="2017-08-16T00:00:00"/>
        <d v="2016-11-15T00:00:00"/>
        <d v="2016-02-16T00:00:00"/>
        <d v="2015-11-16T00:00:00"/>
        <d v="2020-07-06T00:00:00"/>
        <d v="2017-10-10T00:00:00"/>
        <d v="2017-03-07T00:00:00"/>
        <d v="2021-10-07T00:00:00"/>
        <d v="2021-04-07T00:00:00"/>
        <d v="2020-09-24T00:00:00"/>
        <d v="2021-05-03T00:00:00"/>
        <d v="2016-12-13T00:00:00"/>
        <d v="2016-09-20T00:00:00"/>
        <d v="2018-08-13T00:00:00"/>
        <d v="2017-07-10T00:00:00"/>
        <d v="2017-04-10T00:00:00"/>
        <d v="2016-10-11T00:00:00"/>
        <d v="2019-08-01T00:00:00"/>
        <d v="2018-11-05T00:00:00"/>
        <d v="2017-08-04T00:00:00"/>
        <d v="2018-08-01T00:00:00"/>
        <d v="2017-11-02T00:00:00"/>
        <d v="2015-09-17T00:00:00"/>
        <d v="2017-08-01T00:00:00"/>
        <d v="2017-02-01T00:00:00"/>
        <d v="2016-11-02T00:00:00"/>
        <d v="2017-07-01T00:00:00"/>
        <d v="2017-04-01T00:00:00"/>
        <d v="2017-01-02T00:00:00"/>
        <d v="2016-04-11T00:00:00"/>
        <d v="2016-02-01T00:00:00"/>
        <d v="2016-03-01T00:00:00"/>
        <d v="2015-12-01T00:00:00"/>
        <d v="2015-05-02T00:00:00"/>
        <d v="2017-02-09T00:00:00"/>
        <d v="2016-10-01T00:00:00"/>
        <d v="2016-07-01T00:00:00"/>
        <d v="2016-04-01T00:00:00"/>
        <d v="2016-01-01T00:00:00"/>
        <d v="2015-07-10T00:00:00"/>
        <d v="2016-07-08T00:00:00"/>
        <d v="2020-03-02T00:00:00"/>
        <d v="2019-11-02T00:00:00"/>
        <d v="2017-06-05T00:00:00"/>
        <d v="2017-04-03T00:00:00"/>
        <d v="2019-02-04T00:00:00"/>
        <d v="2018-02-02T00:00:00"/>
        <d v="2017-08-25T00:00:00"/>
        <d v="2017-08-14T00:00:00"/>
        <d v="2017-08-03T00:00:00"/>
        <d v="2017-02-24T00:00:00"/>
        <d v="2017-02-13T00:00:00"/>
        <d v="2017-02-02T00:00:00"/>
        <d v="2016-01-04T00:00:00"/>
        <d v="2017-04-07T00:00:00"/>
        <d v="2016-09-29T00:00:00"/>
        <d v="2020-07-22T00:00:00"/>
        <d v="2016-10-07T00:00:00"/>
        <d v="2017-01-05T00:00:00"/>
        <d v="2016-10-05T00:00:00"/>
        <d v="2016-07-05T00:00:00"/>
        <d v="2019-06-01T00:00:00"/>
        <d v="2015-10-07T00:00:00"/>
        <d v="2016-04-30T00:00:00"/>
        <d v="2015-10-31T00:00:00"/>
        <d v="2016-04-05T00:00:00"/>
        <d v="2016-01-05T00:00:00"/>
        <d v="2015-10-05T00:00:00"/>
        <d v="2019-11-08T00:00:00"/>
        <d v="2018-12-01T00:00:00"/>
        <d v="2018-09-01T00:00:00"/>
        <d v="2016-11-03T00:00:00"/>
        <d v="2016-02-02T00:00:00"/>
        <d v="2020-10-15T00:00:00"/>
        <d v="2020-07-15T00:00:00"/>
        <d v="2019-10-15T00:00:00"/>
        <d v="2016-03-07T00:00:00"/>
        <d v="2018-02-13T00:00:00"/>
        <d v="2016-02-26T00:00:00"/>
        <d v="2016-02-19T00:00:00"/>
        <d v="2015-01-31T00:00:00"/>
        <d v="2015-08-07T00:00:00"/>
        <d v="2019-02-08T00:00:00"/>
        <d v="2017-03-09T00:00:00"/>
        <d v="2017-02-07T00:00:00"/>
        <d v="2017-03-01T00:00:00"/>
        <d v="2016-12-14T00:00:00"/>
        <d v="2016-12-01T00:00:00"/>
        <d v="2016-09-01T00:00:00"/>
        <d v="2016-03-14T00:00:00"/>
        <d v="2019-04-15T00:00:00"/>
        <d v="2017-07-03T00:00:00"/>
        <d v="2021-02-12T00:00:00"/>
        <d v="2018-08-10T00:00:00"/>
        <d v="2018-02-09T00:00:00"/>
        <d v="2016-10-03T00:00:00"/>
        <d v="2015-08-21T00:00:00"/>
        <d v="2018-04-16T00:00:00"/>
        <d v="2017-10-16T00:00:00"/>
        <d v="2016-03-02T00:00:00"/>
        <d v="2016-08-10T00:00:00"/>
        <d v="2016-02-10T00:00:00"/>
        <d v="2015-11-10T00:00:00"/>
        <d v="2019-10-14T00:00:00"/>
        <d v="2017-07-17T00:00:00"/>
        <d v="2017-04-17T00:00:00"/>
        <d v="2015-09-28T00:00:00"/>
        <d v="2019-07-12T00:00:00"/>
        <d v="2019-04-12T00:00:00"/>
        <d v="2019-01-14T00:00:00"/>
        <d v="2016-07-15T00:00:00"/>
        <d v="2016-04-15T00:00:00"/>
        <d v="2015-10-15T00:00:00"/>
        <d v="2015-07-15T00:00:00"/>
        <d v="2016-01-27T00:00:00"/>
        <d v="2015-10-28T00:00:00"/>
        <d v="2015-04-15T00:00:00"/>
        <d v="2017-07-25T00:00:00"/>
        <d v="2015-08-15T00:00:00"/>
        <d v="2015-02-13T00:00:00"/>
        <d v="2015-10-26T00:00:00"/>
        <d v="2015-04-25T00:00:00"/>
        <d v="2015-01-28T00:00:00"/>
        <d v="2018-07-13T00:00:00"/>
        <d v="2015-06-08T00:00:00"/>
        <d v="2016-01-20T00:00:00"/>
        <d v="2019-01-03T00:00:00"/>
        <d v="2021-10-06T00:00:00"/>
        <d v="2017-08-02T00:00:00"/>
        <d v="2017-07-13T00:00:00"/>
        <d v="2016-10-13T00:00:00"/>
        <d v="2021-09-20T00:00:00"/>
        <d v="2021-03-26T00:00:00"/>
        <d v="2020-03-25T00:00:00"/>
        <d v="2015-12-24T00:00:00"/>
        <d v="2016-07-14T00:00:00"/>
        <d v="2016-04-14T00:00:00"/>
        <d v="2020-09-21T00:00:00"/>
        <d v="2020-03-20T00:00:00"/>
        <d v="2016-11-23T00:00:00"/>
        <d v="2018-01-03T00:00:00"/>
        <d v="2016-02-15T00:00:00"/>
        <d v="2015-11-13T00:00:00"/>
        <d v="2015-07-13T00:00:00"/>
        <d v="2015-04-13T00:00:00"/>
        <d v="2018-10-03T00:00:00"/>
        <d v="2018-04-04T00:00:00"/>
        <d v="2017-10-04T00:00:00"/>
        <d v="2016-01-06T00:00:00"/>
        <d v="2019-06-24T00:00:00"/>
        <d v="2015-04-16T00:00:00"/>
        <d v="2018-07-30T00:00:00"/>
        <d v="2020-10-20T00:00:00"/>
        <d v="2020-01-13T00:00:00"/>
        <d v="2019-08-26T00:00:00"/>
        <d v="2015-11-25T00:00:00"/>
        <d v="2018-07-19T00:00:00"/>
        <d v="2015-08-25T00:00:00"/>
        <d v="2015-02-25T00:00:00"/>
        <d v="2015-11-09T00:00:00"/>
        <d v="2019-02-25T00:00:00"/>
        <d v="2018-11-26T00:00:00"/>
        <d v="2018-08-25T00:00:00"/>
        <d v="2018-02-26T00:00:00"/>
        <d v="2017-11-25T00:00:00"/>
        <d v="2017-02-25T00:00:00"/>
        <d v="2019-02-12T00:00:00"/>
        <d v="2020-02-25T00:00:00"/>
        <d v="2019-05-25T00:00:00"/>
        <d v="2022-08-14T00:00:00"/>
        <d v="2022-02-20T00:00:00"/>
        <d v="2021-02-20T00:00:00"/>
        <d v="2020-11-11T00:00:00"/>
        <d v="2020-06-27T00:00:00"/>
        <d v="2020-04-25T00:00:00"/>
        <d v="2019-06-15T00:00:00"/>
        <d v="2018-11-17T00:00:00"/>
        <d v="2018-10-23T00:00:00"/>
        <d v="2018-09-29T00:00:00"/>
        <d v="2018-04-14T00:00:00"/>
        <d v="2018-03-16T00:00:00"/>
        <d v="2017-02-04T00:00:00"/>
        <d v="2017-01-20T00:00:00"/>
        <d v="2016-09-22T00:00:00"/>
        <d v="2016-08-27T00:00:00"/>
        <d v="2016-03-19T00:00:00"/>
        <d v="2015-11-21T00:00:00"/>
        <d v="2015-04-11T00:00:00"/>
        <d v="2015-01-18T00:00:00"/>
      </sharedItems>
      <fieldGroup par="23" base="2">
        <rangePr groupBy="months" startDate="2015-01-02T00:00:00" endDate="2022-08-15T00:00:00"/>
        <groupItems count="14">
          <s v="&lt;02/01/201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8/2022"/>
        </groupItems>
      </fieldGroup>
    </cacheField>
    <cacheField name="moneda" numFmtId="0">
      <sharedItems/>
    </cacheField>
    <cacheField name="nemo" numFmtId="0">
      <sharedItems count="1262">
        <s v="CFIMOPE1-E"/>
        <s v="BSANTANDER"/>
        <s v="CFIMDLIG-A"/>
        <s v="CHILE"/>
        <s v="CFIMDLIG-I"/>
        <s v="FIPNVGESI2"/>
        <s v="ENELAM"/>
        <s v="ITAUCORP"/>
        <s v="ENELCHILE"/>
        <s v="LIRQUEN"/>
        <s v="ANTARCHILE"/>
        <s v="FIPCAPPREF"/>
        <s v="COPEC"/>
        <s v="CFIBACHIN8"/>
        <s v="ENELGXCH"/>
        <s v="CVA"/>
        <s v="AESANDES"/>
        <s v="MINERA"/>
        <s v="ENELDXCH"/>
        <s v="MASISA"/>
        <s v="CENCOSUD"/>
        <s v="BCI"/>
        <s v="CTC"/>
        <s v="CGE"/>
        <s v="CHILECT-AM"/>
        <s v="SANTANGRUP"/>
        <s v="CFIEAIGLAT"/>
        <s v="COLBUN"/>
        <s v="SCOTIABKCL"/>
        <s v="PROVIDA"/>
        <s v="WMTCL"/>
        <s v="BBVACL"/>
        <s v="CAP"/>
        <s v="QUINENCO"/>
        <s v="FIPNANTOF"/>
        <s v="FALABELLA"/>
        <s v="CCU"/>
        <s v="AGUAS-A"/>
        <s v="AFPCAPITAL"/>
        <s v="HABITAT"/>
        <s v="SQM-A"/>
        <s v="ENDESA-AM"/>
        <s v="VAPORES"/>
        <s v="CUPRUM"/>
        <s v="SQM-B"/>
        <s v="CMPC"/>
        <s v="CENCOSHOPP"/>
        <s v="FIPNVRTA1A"/>
        <s v="CCT"/>
        <s v="FIPDINSA"/>
        <s v="GNCHILE"/>
        <s v="ECL"/>
        <s v="IAM"/>
        <s v="ENTEL"/>
        <s v="CTC-MUNDO"/>
        <s v="CFMEASCCHI"/>
        <s v="PEHUENCHE"/>
        <s v="BANVIDA"/>
        <s v="CFIMONPGNA"/>
        <s v="FORUS"/>
        <s v="BICECORP"/>
        <s v="ILC"/>
        <s v="CGEGAS"/>
        <s v="SM-CHILE B"/>
        <s v="MULTIFOODS"/>
        <s v="LTM"/>
        <s v="CFITINFR1I"/>
        <s v="CFITINFR1A"/>
        <s v="CFITINFR1B"/>
        <s v="MALLPLAZA"/>
        <s v="CFIREMERGE"/>
        <s v="EXPROVIDA"/>
        <s v="EXCGE"/>
        <s v="PASUR"/>
        <s v="SECURITY"/>
        <s v="SIPSA"/>
        <s v="MOLYMET"/>
        <s v="SONDA"/>
        <s v="CFISECCFII"/>
        <s v="SMU"/>
        <s v="ELECMETAL"/>
        <s v="INVERCAP"/>
        <s v="PUCOBRE"/>
        <s v="ESSBIO-C"/>
        <s v="ALMENDRAL"/>
        <s v="PARAUCO"/>
        <s v="FOSFOROS"/>
        <s v="CFINRDA-E"/>
        <s v="COLOSO"/>
        <s v="CFINRDB-E"/>
        <s v="RIPLEY"/>
        <s v="CONCHATORO"/>
        <s v="CFIPRMINF"/>
        <s v="CFICCRI"/>
        <s v="CFIEAEQARA"/>
        <s v="CFIEAEQARD"/>
        <s v="CFINSANTIA"/>
        <s v="PUERTO"/>
        <s v="CFITRIAP-E"/>
        <s v="AGUNSA"/>
        <s v="HF"/>
        <s v="PREVISION"/>
        <s v="CFIPIONERO"/>
        <s v="BANMEDICA"/>
        <s v="SK"/>
        <s v="CGEDISTRO"/>
        <s v="SOCOVESA"/>
        <s v="CFIMRCLP"/>
        <s v="CFIBTGDL-E"/>
        <s v="NAVIERA"/>
        <s v="CFICGSCH-B"/>
        <s v="BLUMAR"/>
        <s v="SALMOCAM"/>
        <s v="ENAEX"/>
        <s v="CFIMBIOA-E"/>
        <s v="CFIMCITI"/>
        <s v="DUNCANFOX"/>
        <s v="CFIMRVUSAB"/>
        <s v="CFIMRVIA"/>
        <s v="SMSAAM"/>
        <s v="SIXTERRA"/>
        <s v="CFICLHYI-E"/>
        <s v="CFIMRVUSAA"/>
        <s v="CFIFYNSAVE"/>
        <s v="CFIMRVIB"/>
        <s v="ANDINA-B"/>
        <s v="CAROZZI"/>
        <s v="CLUBCAMPO"/>
        <s v="CFILVPARI1"/>
        <s v="MELON"/>
        <s v="SIEMEL"/>
        <s v="CFIADI6I-E"/>
        <s v="CFIADI6A-E"/>
        <s v="CFIMRVUSAC"/>
        <s v="ANDINA-A"/>
        <s v="SOQUICOM"/>
        <s v="CFITINSC-E"/>
        <s v="CFINFR2"/>
        <s v="OXIQUIM"/>
        <s v="CFISIFB107"/>
        <s v="CFILVDLA-A"/>
        <s v="CFIFYNRF2C"/>
        <s v="CFINFUNDA"/>
        <s v="CFISECRI1F"/>
        <s v="CFIFYNRF2A"/>
        <s v="CFISECRI1G"/>
        <s v="CFISECRI1A"/>
        <s v="CFIBCHRJDA"/>
        <s v="EMBONOR-B"/>
        <s v="CFIIMTACII"/>
        <s v="CFICOMDPB"/>
        <s v="MOLLER"/>
        <s v="CFINRENTAS"/>
        <s v="VSPT"/>
        <s v="PAZ"/>
        <s v="CORPESCA"/>
        <s v="CIC"/>
        <s v="BINT"/>
        <s v="EMBONOR-A"/>
        <s v="CFINCIMENT"/>
        <s v="CALICHERAA"/>
        <s v="CHOLGUAN"/>
        <s v="CFICELDI2"/>
        <s v="LIPIGAS"/>
        <s v="VOLCAN"/>
        <s v="CAMANCHACA"/>
        <s v="CFIWEG-1"/>
        <s v="PLANVITAL"/>
        <s v="CFISURI2I"/>
        <s v="CFISURI2A"/>
        <s v="CFIEARVGD"/>
        <s v="CFIBCHMPGB"/>
        <s v="EXCFMEASCC"/>
        <s v="INDIVER"/>
        <s v="CFIMBDPA-E"/>
        <s v="CFIIMSCLI"/>
        <s v="SALFACORP"/>
        <s v="IACSA"/>
        <s v="WATTS"/>
        <s v="ELUXSA"/>
        <s v="CFIMBIOB-E"/>
        <s v="CFIMBDPC-E"/>
        <s v="CRISTALES"/>
        <s v="SANTA RITA"/>
        <s v="CFIAMRRE-E"/>
        <s v="CFISURI3"/>
        <s v="GASCO"/>
        <s v="CFITOERRI"/>
        <s v="CFILVP2B-E"/>
        <s v="CFILVP2A-E"/>
        <s v="CFILVDRA-T"/>
        <s v="CFILVP2P"/>
        <s v="CFILVP2R"/>
        <s v="CFICELRI"/>
        <s v="CFITOERRC"/>
        <s v="CFILVDRA-O"/>
        <s v="CFIEAIDGD"/>
        <s v="CFILVDRA-I"/>
        <s v="CFITACTI-A"/>
        <s v="CEMENTOS"/>
        <s v="CINTAC"/>
        <s v="CFILVDRA-A"/>
        <s v="CFISEPRF-E"/>
        <s v="ZOFRI"/>
        <s v="CFISEPRG-E"/>
        <s v="CFISEPRA-E"/>
        <s v="FROWARD"/>
        <s v="CFITOERRA"/>
        <s v="NUTRAVALOR"/>
        <s v="ANASAC"/>
        <s v="CFIBIRII-E"/>
        <s v="CFIBIRIA-E"/>
        <s v="CFIBIRID-E"/>
        <s v="CFIBIRIB-E"/>
        <s v="PACIFICO"/>
        <s v="CFIBTGCYFA"/>
        <s v="ORO BLANCO"/>
        <s v="POLPAICO"/>
        <s v="BOLSASTGO"/>
        <s v="CFIMBIRAPV"/>
        <s v="AXXION"/>
        <s v="CFIBCHMPUS"/>
        <s v="CFITACTI-E"/>
        <s v="CFIBTGRCA"/>
        <s v="CFIIMTSC-B"/>
        <s v="CFITRIPT-E"/>
        <s v="AGUAS-B"/>
        <s v="BETLAN DOS"/>
        <s v="CFILVFA-A"/>
        <s v="ESSAL-A"/>
        <s v="CFISCCH"/>
        <s v="CFIMBIAR-I"/>
        <s v="CFIBTGRCI"/>
        <s v="CFIRENTCOM"/>
        <s v="NORTEGRAN"/>
        <s v="CFIVAFI"/>
        <s v="INDISA"/>
        <s v="LAS CONDES"/>
        <s v="CFIMBIRF-D"/>
        <s v="FIPNKP5"/>
        <s v="CFICELDI1"/>
        <s v="FIPNKP2"/>
        <s v="CFIMBIRF-A"/>
        <s v="CFIBACHIN6"/>
        <s v="BESALCO"/>
        <s v="ISANPA"/>
        <s v="INGEVEC"/>
        <s v="VENTANAS"/>
        <s v="CFIBIINM2"/>
        <s v="CFIXLCDA-E"/>
        <s v="BUPACL"/>
        <s v="ESSAL-B"/>
        <s v="CFIDESIN06"/>
        <s v="CFIFYNVI-E"/>
        <s v="CFITOERI1I"/>
        <s v="CFITOERI1C"/>
        <s v="INTEROCEAN"/>
        <s v="CFICECA-E"/>
        <s v="CFIECADC-E"/>
        <s v="CFITOERI1A"/>
        <s v="CFICECB-E"/>
        <s v="EISA"/>
        <s v="ESPANOLA"/>
        <s v="CFIMSC"/>
        <s v="IPAL"/>
        <s v="FIPNKP3"/>
        <s v="CFIMSIGLO"/>
        <s v="CFIXLCDI-E"/>
        <s v="FERIAOSOR"/>
        <s v="TRICOT"/>
        <s v="CFIOF5A-E"/>
        <s v="CFINRAICES"/>
        <s v="CFIXLCDR-E"/>
        <s v="CFIFTRPE-A"/>
        <s v="HITES"/>
        <s v="CFIBIINMI"/>
        <s v="CFIBACHIN4"/>
        <s v="CFIMIDMA-E"/>
        <s v="CFIMBIAR-A"/>
        <s v="CFIPINMOB1"/>
        <s v="CFILVBABI1"/>
        <s v="CFIBACHIN7"/>
        <s v="CFIBPDPI-E"/>
        <s v="CFIBPDPA-E"/>
        <s v="CFIALHDB-E"/>
        <s v="CFIBPDPF-E"/>
        <s v="CFIBPDPE-E"/>
        <s v="CFIPAINDU1"/>
        <s v="INVERMAR"/>
        <s v="CFILVBABA1"/>
        <s v="PUNTILLA"/>
        <s v="CFIMRVCHI"/>
        <s v="CFISANDP-E"/>
        <s v="CFIFTDMI-E"/>
        <s v="CFIMRVCHE"/>
        <s v="TELSUR"/>
        <s v="CFIOF4A-E"/>
        <s v="ELIQSA"/>
        <s v="CFIFYNMIGD"/>
        <s v="EDELMAG"/>
        <s v="COPEVAL"/>
        <s v="CFIBTGRRI"/>
        <s v="CFIBTGRRH"/>
        <s v="CFIBTGRRA"/>
        <s v="IANSA"/>
        <s v="SANTANA"/>
        <s v="CFISMH1I-E"/>
        <s v="CFISMH1B-E"/>
        <s v="CFISMH1A-E"/>
        <s v="ENLASA"/>
        <s v="SOFRUCO"/>
        <s v="CFIQRL-A"/>
        <s v="ELECDA"/>
        <s v="POTASIOS-A"/>
        <s v="CFIBCHDECH"/>
        <s v="CFIIMDLAT"/>
        <s v="DETROIT"/>
        <s v="CFIMBIBP-B"/>
        <s v="NITRATOS"/>
        <s v="CFIVCEIN-E"/>
        <s v="CFIALHDA-E"/>
        <s v="ENJOY"/>
        <s v="FEPASA"/>
        <s v="CFIPROYA"/>
        <s v="CFIFTDMA-E"/>
        <s v="CFIFYNMIGC"/>
        <s v="CFIPINMOB2"/>
        <s v="MANQUEHUE"/>
        <s v="CFIPROYI"/>
        <s v="CFIPROYB"/>
        <s v="CFIADIPE-E"/>
        <s v="CFICOPEV-A"/>
        <s v="CONSOGRAL"/>
        <s v="TRICAHUE"/>
        <s v="QUILICURA"/>
        <s v="CFIIMTACI"/>
        <s v="SM-CHILE D"/>
        <s v="CFIAEA-E"/>
        <s v="CFIPINMOB3"/>
        <s v="CFIBIINM3"/>
        <s v="CFIOF5B-E"/>
        <s v="CFICPIIB-E"/>
        <s v="CFIAFESA"/>
        <s v="LITORAL"/>
        <s v="CFIBACHLAT"/>
        <s v="CFICPIIR-E"/>
        <s v="CFITOESC-C"/>
        <s v="CEM"/>
        <s v="CFIFYNMIGB"/>
        <s v="CFITOESC-I"/>
        <s v="INVIESPA"/>
        <s v="CFITOESC-A"/>
        <s v="EMELARI"/>
        <s v="CFISIFBS"/>
        <s v="CFIMBIBP-A"/>
        <s v="CFIRESURA1"/>
        <s v="CFIBPDCCHA"/>
        <s v="CFIBTGFGII"/>
        <s v="CFIBTGFGIA"/>
        <s v="CFINR7A-E"/>
        <s v="TATTERSALL"/>
        <s v="CFIBCHBLEN"/>
        <s v="CTC-B"/>
        <s v="CFILVAG-T"/>
        <s v="CFIBACHIN9"/>
        <s v="CFIBTGAB-E"/>
        <s v="CFILVAG-I"/>
        <s v="CFILVAG-A"/>
        <s v="CFIRCLAE"/>
        <s v="CFIMRCLPR"/>
        <s v="CFIMRCLPRE"/>
        <s v="CFICLHYB-E"/>
        <s v="VICONTO"/>
        <s v="CFIBCHDC35"/>
        <s v="EDELPA"/>
        <s v="CFILVCHI-Q"/>
        <s v="CFIFYNMIGA"/>
        <s v="CFISANTDCA"/>
        <s v="ICBLANCA"/>
        <s v="CFIQRL-L"/>
        <s v="CFILVCOR-A"/>
        <s v="CAMPOS"/>
        <s v="CFIMBIRF-C"/>
        <s v="MUELLES"/>
        <s v="CFIADH3I-E"/>
        <s v="CFIADH3R"/>
        <s v="CFISECRFN3"/>
        <s v="CFISURADPU"/>
        <s v="CFIBCHDYRR"/>
        <s v="CFIMBIAR-C"/>
        <s v="CFISECRFN1"/>
        <s v="CFIACDCC-B"/>
        <s v="CALICHERAB"/>
        <s v="CFISUAGLF"/>
        <s v="CFISUAGLI"/>
        <s v="CFISUAGLM"/>
        <s v="CFISUAGLE"/>
        <s v="CFIDHS2-A"/>
        <s v="CFIBMPEBCH"/>
        <s v="CFICOMDPA"/>
        <s v="CFIBMPEU-E"/>
        <s v="CFILVPAT-O"/>
        <s v="CFILVADV-E"/>
        <s v="CFMSECCLSD"/>
        <s v="CFILVPAT-A"/>
        <s v="CFILVPAT-I"/>
        <s v="EMILIANA"/>
        <s v="CFICOPEV-B"/>
        <s v="PILMAIQUEN"/>
        <s v="CFIBCHUETA"/>
        <s v="CFIMBIDL-C"/>
        <s v="CFIMBIDL-B"/>
        <s v="CFISECRFN4"/>
        <s v="CFIMBIDL-A"/>
        <s v="CFIMBIDAPV"/>
        <s v="CFIADAG-A"/>
        <s v="CFIMBIDL-D"/>
        <s v="CFIMBIDA-C"/>
        <s v="CFIEAIDMCO"/>
        <s v="CFIBCHDEGB"/>
        <s v="CFIMHEBT-E"/>
        <s v="CFIMHEI-E"/>
        <s v="CFIMHEA-E"/>
        <s v="CFIMRVCHA"/>
        <s v="CFIMBIDA-B"/>
        <s v="CFIBCHREN1"/>
        <s v="CFIMBIDA-A"/>
        <s v="CFIVOBDP-E"/>
        <s v="CFIEAADCUI"/>
        <s v="CFIMDCHI"/>
        <s v="CFINR7B-E"/>
        <s v="NIBSA"/>
        <s v="CFINR8A-E"/>
        <s v="CFIFALCTAC"/>
        <s v="CFIBCISCCL"/>
        <s v="CFIBCISCBC"/>
        <s v="CFIQRL-B"/>
        <s v="SM-CHILE A"/>
        <s v="SM-CHILE E"/>
        <s v="CFIDEU2B-E"/>
        <s v="CFIMDCHAE"/>
        <s v="CFIDEU2A-E"/>
        <s v="CFIOF4B-E"/>
        <s v="CFISECHYCA"/>
        <s v="CFILVFA-L"/>
        <s v="CFIBCHHABT"/>
        <s v="CFIAFIIA-E"/>
        <s v="CFIQAC"/>
        <s v="CFINHRFLB"/>
        <s v="CFIMBILAPV"/>
        <s v="CFIMDCHE"/>
        <s v="PUCOBRE-C"/>
        <s v="CFICCPGIII"/>
        <s v="CFIDHS1"/>
        <s v="REBRISA-A"/>
        <s v="CFIQDIA"/>
        <s v="CFIMBIGAPV"/>
        <s v="CFIIMTPB-E"/>
        <s v="CFIFALCFIM"/>
        <s v="CFMITNIPSA"/>
        <s v="CFIBCHMUBH"/>
        <s v="CFIFADPF-E"/>
        <s v="CFIBMPEM-E"/>
        <s v="CFIFADPB-E"/>
        <s v="CFIBCHEALT"/>
        <s v="CFIFALCFIW"/>
        <s v="CFIFADPA-E"/>
        <s v="CFIADAGB-E"/>
        <s v="CFIAMRCP-E"/>
        <s v="CASABLANCA"/>
        <s v="CFICAMFI-E"/>
        <s v="CFIMOPE6-E"/>
        <s v="CFINHRFLA"/>
        <s v="CFIIMTPA-E"/>
        <s v="CFIBTGCYFI"/>
        <s v="UNESPA"/>
        <s v="COVADONGA"/>
        <s v="CFIFYNSAD1"/>
        <s v="CFIAMRCI-E"/>
        <s v="CFIAMRCA-E"/>
        <s v="CFIBMPEMBC"/>
        <s v="CFICCPLUSB"/>
        <s v="HIPICO"/>
        <s v="CFIBCHEETA"/>
        <s v="CFIFYNSAD2"/>
        <s v="CFISECHYCD"/>
        <s v="CFISANDCHA"/>
        <s v="CFISECHYCF"/>
        <s v="INVERNOVA"/>
        <s v="CFISECRFN2"/>
        <s v="CFIAMDDI-E"/>
        <s v="ANDACOR"/>
        <s v="SOPROCAL"/>
        <s v="CFISANRVGA"/>
        <s v="ESTACIONAM"/>
        <s v="CFILVDLI-I"/>
        <s v="INFODEMA"/>
        <s v="CFIBDEUDAN"/>
        <s v="CFIBDEUDAI"/>
        <s v="CFIAMDDC-E"/>
        <s v="CFIQRGQ"/>
        <s v="CFIIMTAUSD"/>
        <s v="CFIMO2AE-E"/>
        <s v="CFIIMTAUSI"/>
        <s v="CFIMRFAD-E"/>
        <s v="CFIAMDHY-B"/>
        <s v="CFIMBIDT-C"/>
        <s v="CFIIMTAUSB"/>
        <s v="CFIACCIA-E"/>
        <s v="CFIMBIDT-B"/>
        <s v="CFIMBIDT-A"/>
        <s v="CFIHMCDPPX"/>
        <s v="CFIHMCDPPA"/>
        <s v="CFIBCHEMEQ"/>
        <s v="CFIMBIDT-I"/>
        <s v="CFIAMDHY-A"/>
        <s v="HIPODROMOA"/>
        <s v="CFIFALCFIA"/>
        <s v="CFIIMTDC-I"/>
        <s v="CFIPPAUTO1"/>
        <s v="CFIIMTDC-B"/>
        <s v="CFIEADSCUE"/>
        <s v="CFIBTGEU"/>
        <s v="CFILVMXI-E"/>
        <s v="CFIDCBCI-E"/>
        <s v="CFIDCCPI-E"/>
        <s v="CFIDCCPA-E"/>
        <s v="CFIGCPB-E"/>
        <s v="CFIGCPC-E"/>
        <s v="CFIGCPA-E"/>
        <s v="CFISUAEMF"/>
        <s v="CFISUAEMI"/>
        <s v="CFISUAEME"/>
        <s v="CFILVCOR-I"/>
        <s v="CFINVDPR-E"/>
        <s v="FIPNMSGR"/>
        <s v="CFILVCOR-O"/>
        <s v="CFIMPA"/>
        <s v="CFIAFIIB-E"/>
        <s v="CFIQRGI"/>
        <s v="CFIIMTAP-E"/>
        <s v="CFILVMXA-E"/>
        <s v="POTASIOS-B"/>
        <s v="CFIQGE-B"/>
        <s v="CFIFYNSADB"/>
        <s v="CFIFYNSADA"/>
        <s v="CFIWEG-2I"/>
        <s v="CFIBTGDAPI"/>
        <s v="CFIBTGDAPA"/>
        <s v="CFIWEG-2A"/>
        <s v="CFISECRFNA"/>
        <s v="CFIQGE-A"/>
        <s v="CFIAMDDA-E"/>
        <s v="CFILVMXB-E"/>
        <s v="SPORTING"/>
        <s v="CFIBTGDAPM"/>
        <s v="CFILVCHI-I"/>
        <s v="CFILVCHI-U"/>
        <s v="CFIBCIODEI"/>
        <s v="CFINHCIP-E"/>
        <s v="REBRISA-B"/>
        <s v="CFIBCIODBP"/>
        <s v="CFIBCIODCL"/>
        <s v="CFIEAGPCUI"/>
        <s v="CFIFALCFIG"/>
        <s v="CFICGPE3-E"/>
        <s v="CFIIMPE2-E"/>
        <s v="CFIAMCOI-E"/>
        <s v="CFIAMCOX-E"/>
        <s v="CFIAMCOA-E"/>
        <s v="CFILVQL-O"/>
        <s v="CFIADGHI"/>
        <s v="CFIADGHC"/>
        <s v="CFIBTGRE-E"/>
        <s v="CFIAMDVACA"/>
        <s v="CFIAMDVACM"/>
        <s v="CASGEN"/>
        <s v="CFIDEU3P-E"/>
        <s v="CFIAMDVACB"/>
        <s v="CFIETFGE"/>
        <s v="CFIASSCP-E"/>
        <s v="CFIFALCSCA"/>
        <s v="CFMCHAI-E"/>
        <s v="CFIAMDVACC"/>
        <s v="CFIIMTPEI"/>
        <s v="CFIAMDVACI"/>
        <s v="CFIWEG-3"/>
        <s v="CFICCARB-E"/>
        <s v="CFMCHAG-E"/>
        <s v="CFIFALCSCI"/>
        <s v="CFICCLAT-D"/>
        <s v="CFISECHYCG"/>
        <s v="CFMDIVO"/>
        <s v="CFIFALCSCF"/>
        <s v="CFICGGLI-E"/>
        <s v="CFICCARI-E"/>
        <s v="CFIPDLATUF"/>
        <s v="CFILVEU-R"/>
        <s v="CFITODPS-E"/>
        <s v="CFILVEU-U"/>
        <s v="CFISECHYCS"/>
        <s v="CFILVDPU-E"/>
        <s v="CFIMRFAC-E"/>
        <s v="CFIACDCC-X"/>
        <s v="CFILVEU-I"/>
        <s v="CFIACDCC-A"/>
        <s v="CFIPAOFIC1"/>
        <s v="CFMEURCHCE"/>
        <s v="CFILEASA"/>
        <s v="CFIHYUF-A"/>
        <s v="CFIMBILA-I"/>
        <s v="CFILVQL-A"/>
        <s v="CFMCHAX-E"/>
        <s v="CFIMBILA-B"/>
        <s v="CFIASSLP-E"/>
        <s v="CFINHCVC-E"/>
        <s v="CFIASGAC-E"/>
        <s v="AGRICULTOR"/>
        <s v="CFIACCIP-E"/>
        <s v="CFIASGAL-E"/>
        <s v="CFIBTGLIG"/>
        <s v="CFIPICAP-E"/>
        <s v="CFILVQL-I"/>
        <s v="CFIHMCRGPI"/>
        <s v="CFIHYUF-O"/>
        <s v="CFIHMCRGPB"/>
        <s v="CFILEASI-E"/>
        <s v="CFMBICEEUU"/>
        <s v="CFIMRFHYAE"/>
        <s v="CFIASPLP-E"/>
        <s v="CFMTOEEQUB"/>
        <s v="CFIMDCHA"/>
        <s v="CFIMRFIGAE"/>
        <s v="CFIMDCHD"/>
        <s v="CFIQRGH"/>
        <s v="CFILCPCB-E"/>
        <s v="CFIPE16C-E"/>
        <s v="CFIPE16B-E"/>
        <s v="CFIPE16A-E"/>
        <s v="CFINHPTN-E"/>
        <s v="CFIAGALP-E"/>
        <s v="CFIEARFCHA"/>
        <s v="CFIIMD2X-E"/>
        <s v="CFICAPREFE"/>
        <s v="CFIDLDA-E"/>
        <s v="PUCOBRE-D"/>
        <s v="CFIETFCD"/>
        <s v="CFITINGV-E"/>
        <s v="CFIIMTPES"/>
        <s v="CFIAGACP-E"/>
        <s v="CFIBTDDI-E"/>
        <s v="CFIEACICUI"/>
        <s v="CFIPICWP-E"/>
        <s v="CFIMBIGL-C"/>
        <s v="CFICCMAC-I"/>
        <s v="CFICCMAC-B"/>
        <s v="CFICGPE7-E"/>
        <s v="CFIBTDDA-E"/>
        <s v="CFICGPE4-E"/>
        <s v="ASEMACRED"/>
        <s v="CFIQDCA"/>
        <s v="CFIQDCB"/>
        <s v="CFITACPI-E"/>
        <s v="ESVAL-C"/>
        <s v="CFIMONPGNE"/>
        <s v="VCMBC1"/>
        <s v="CFIETFCC"/>
        <s v="CFIBANOROA"/>
        <s v="CFICGPE5-E"/>
        <s v="CFIMOPE5-E"/>
        <s v="CFITACP2-E"/>
        <s v="CFIIMSCLE"/>
        <s v="CFIIMSCLD"/>
        <s v="CFIIMSCLB"/>
        <s v="CFILCPCI-E"/>
        <s v="CFILCPCA-E"/>
        <s v="CFILVDLO-O"/>
        <s v="CFIMC11C-E"/>
        <s v="CFIMC11I-E"/>
        <s v="CFIMC11A-E"/>
        <s v="CFINR8B-E"/>
        <s v="CFIMOP2-E"/>
        <s v="CFIASPCP-E"/>
        <s v="CFILEASE-E"/>
        <s v="CFIQRGB"/>
        <s v="CFIQRGA"/>
        <s v="CFILVEU-T"/>
        <s v="CFIMBIGL-B"/>
        <s v="CFIAFIII-E"/>
        <s v="VCMAC1"/>
        <s v="CFITRDP-E"/>
        <s v="CFIMLDL-B"/>
        <s v="CFICPEA-E"/>
        <s v="CFIMOPE3-E"/>
        <s v="CFMINDICE"/>
        <s v="CFISAAGA"/>
        <s v="CFITDPFS-E"/>
        <s v="CFITDPFT-E"/>
        <s v="CFIMP10C-E"/>
        <s v="CFIMP10I-E"/>
        <s v="CFIMP10A-E"/>
        <s v="CFINR1A-E"/>
        <s v="CFIMSCAE"/>
        <s v="CFILVDE-I"/>
        <s v="CFIIMTPGF"/>
        <s v="CFIEAIGPCA"/>
        <s v="CFILVDE-O"/>
        <s v="CFILVDE-A"/>
        <s v="CFITIN2A-E"/>
        <s v="CFITIN2S-E"/>
        <s v="CFMEURC18D"/>
        <s v="CFIOREII-E"/>
        <s v="CFITAINA"/>
        <s v="CFIOREIO-E"/>
        <s v="CFIOREIA-E"/>
        <s v="CFIPEIB"/>
        <s v="CFIOREIE-E"/>
        <s v="CFITDPFI-E"/>
        <s v="CFIIAMMI-E"/>
        <s v="CFINR1B-E"/>
        <s v="CFICCLAT-I"/>
        <s v="CFICCLAT-B"/>
        <s v="CFIMBILA-A"/>
        <s v="CFITODPI-E"/>
        <s v="CFIPFIL-A"/>
        <s v="CFIMO4AE-E"/>
        <s v="CFICSIII-E"/>
        <s v="CFITODPA-E"/>
        <s v="CFIIMEPLUS"/>
        <s v="CFIPIPOA-E"/>
        <s v="CFIADLSI-E"/>
        <s v="CFIADLSB-E"/>
        <s v="CFITATOT-E"/>
        <s v="CANALISTAS"/>
        <s v="ESVAL-A"/>
        <s v="CFITREDI"/>
        <s v="CFIADLSA-E"/>
        <s v="CFITREDA"/>
        <s v="CFIAVIII-E"/>
        <s v="CFILVBCP-E"/>
        <s v="CFICAII-E"/>
        <s v="CFICGPEP-E"/>
        <s v="CFIBICRVIA"/>
        <s v="CFIIMTPDI"/>
        <s v="CFITODPF-E"/>
        <s v="CFIBICRVII"/>
        <s v="CFIMRFIHYA"/>
        <s v="CFIBCHLCHY"/>
        <s v="AABA"/>
        <s v="CFIMRFIHYB"/>
        <s v="CFIMLDL"/>
        <s v="CFIBCHLCCH"/>
        <s v="CFIMRFIIGA"/>
        <s v="CFIFALCLDO"/>
        <s v="CFIMRFIIGB"/>
        <s v="CFICCD2B-E"/>
        <s v="CFIPTPG7-E"/>
        <s v="CFILVHYL-I"/>
        <s v="COLCRAIG-B"/>
        <s v="CFIBTGGRI"/>
        <s v="CFIBTGGRA"/>
        <s v="CFIIMSECII"/>
        <s v="CFIPCOF3-E"/>
        <s v="CFIMBIGL-A"/>
        <s v="CFIFALCGLI"/>
        <s v="CFMESGIPSA"/>
        <s v="CFI-LVPDLE"/>
        <s v="CFI-LVPDUE"/>
        <s v="CFIMBIPE-A"/>
        <s v="CFIVDPPC-E"/>
        <s v="CFIPFIL-I"/>
        <s v="CFIFALCGLC"/>
        <s v="ESSBIO-A"/>
        <s v="CFIDECO-E"/>
        <s v="CFILBPE2-E"/>
        <s v="CFIPHVD9-E"/>
        <s v="CFILVBRASC"/>
        <s v="CFICGGI2-E"/>
        <s v="CFIPES2A-E"/>
        <s v="CFIAPEVIII"/>
        <s v="CFIPEIA"/>
        <s v="CFIPKRA3-E"/>
        <s v="EFAV"/>
        <s v="CFIFALCGLB"/>
        <s v="CFICCAEI-E"/>
        <s v="CFIALBOA-E"/>
        <s v="CFICCPRS-E"/>
        <s v="KXI"/>
        <s v="CFIVPE2B-E"/>
        <s v="CFIVPE2C-E"/>
        <s v="CFIAMLGT-E"/>
        <s v="CFIVPE2A-E"/>
        <s v="CFIPES1B-E"/>
        <s v="IYH"/>
        <s v="CFICPE10-E"/>
        <s v="ACWV"/>
        <s v="CFIAMFII-E"/>
        <s v="CFIPE14C-E"/>
        <s v="CFIIAMCO-E"/>
        <s v="EMB"/>
        <s v="CFIVPE4D-E"/>
        <s v="TLH"/>
        <s v="CFISECDO-E"/>
        <s v="RXI"/>
        <s v="HEZU"/>
        <s v="HEWG"/>
        <s v="COST"/>
        <s v="DVY"/>
        <s v="EEMV"/>
        <s v="HDV"/>
        <s v="IJH"/>
        <s v="IEMG"/>
        <s v="CFIVDPPA-E"/>
        <s v="CFIVRE2E-E"/>
        <s v="CFIVRE2A-E"/>
        <s v="CFIVRE2B-E"/>
        <s v="HEFA"/>
        <s v="CFICPD3B-E"/>
        <s v="CFIFALCGLA"/>
        <s v="CFIVPE4B-E"/>
        <s v="IGE"/>
        <s v="CFIVPE4C-E"/>
        <s v="OEF"/>
        <s v="HIPODROMOB"/>
        <s v="EUFN"/>
        <s v="CFIMOPE4-E"/>
        <s v="CFILVLAT-A"/>
        <s v="CFILCP9B-E"/>
        <s v="CFILCP9C-E"/>
        <s v="CFILCP9I-E"/>
        <s v="CFILCP9A-E"/>
        <s v="CFIVRE1C-E"/>
        <s v="CFILCP9R-E"/>
        <s v="CFIVRE1B-E"/>
        <s v="IYG"/>
        <s v="HEWJ"/>
        <s v="CFIVDPPB-E"/>
        <s v="CFIPE13C-E"/>
        <s v="CFIPEQT7-E"/>
        <s v="CFILVHVI-E"/>
        <s v="CFICPD3A-E"/>
        <s v="CFIARESC-E"/>
        <s v="CFIBPR5A-E"/>
        <s v="CFIBPR5I-E"/>
        <s v="VLUE"/>
        <s v="INVERFOODS"/>
        <s v="AAPL"/>
        <s v="HEEM"/>
        <s v="CFIGCUB-E"/>
        <s v="SIZE"/>
        <s v="CFINRNCDOS"/>
        <s v="QUAL"/>
        <s v="CFIGCUA-E"/>
        <s v="CFIGCUC-E"/>
        <s v="CFIASIXD-E"/>
        <s v="MTUM"/>
        <s v="CFIAMG2I-E"/>
        <s v="CFIAMG2A-E"/>
        <s v="CFICCD2I-E"/>
        <s v="GLCN"/>
        <s v="CFIPKR12-E"/>
        <s v="CFICCDII-E"/>
        <s v="CFISECPR-E"/>
        <s v="CFITACOR-E"/>
        <s v="CFI-HMCDGX"/>
        <s v="CFICCDIB-E"/>
        <s v="CFIFYNRFPB"/>
        <s v="CFIFALPA-E"/>
        <s v="CFIACESI-E"/>
        <s v="CFIFYNRFPA"/>
        <s v="CFI-HMCDGD"/>
        <s v="CFILVDAF-E"/>
        <s v="IJR"/>
        <s v="CFI-WEG4CE"/>
        <s v="CFIVCDLC-E"/>
        <s v="CFI-WEG4AE"/>
        <s v="CFI-WEG4EE"/>
        <s v="CFIWEG4-E"/>
        <s v="IUSV"/>
        <s v="EZA"/>
        <s v="CFI-CGGLEB"/>
        <s v="CFICGGLOEB"/>
        <s v="CFICPD2B-E"/>
        <s v="CFICARVA-E"/>
        <s v="USMV"/>
        <s v="CFIHMCDPGP"/>
        <s v="AGG"/>
        <s v="ESVAL-B"/>
        <s v="CFIPPCS4-E"/>
        <s v="TLT"/>
        <s v="ITOT"/>
        <s v="LRGF"/>
        <s v="CFIPRUSA-E"/>
        <s v="CFIDREPI-E"/>
        <s v="CFIDREPP-E"/>
        <s v="CFIVPE4E-E"/>
        <s v="CFICCSLP-E"/>
        <s v="CFILVHYL-A"/>
        <s v="CFILVHYL-O"/>
        <s v="CFIBCNVB-E"/>
        <s v="CFIBCNVA-E"/>
        <s v="CFIPKRE5-E"/>
        <s v="CFIIAMTB-E"/>
        <s v="CFIIAMTA-E"/>
        <s v="CFIIAMTC-E"/>
        <s v="CFIHPHIA-E"/>
        <s v="CFIHPHII-E"/>
        <s v="INDA"/>
        <s v="CFIACESC-E"/>
        <s v="CFINNC4A-E"/>
        <s v="IEI"/>
        <s v="CFIFALCLDA"/>
        <s v="CFI-GCUBE"/>
        <s v="CFILVDEI-E"/>
        <s v="CFIVSS3C-E"/>
        <s v="CFIVSS3B-E"/>
        <s v="CFI-GCUCE"/>
        <s v="SHYG"/>
        <s v="CFILVEPS-E"/>
        <s v="CFILVAOI-E"/>
        <s v="CFI-CGGLEA"/>
        <s v="CFICGGLOEA"/>
        <s v="IEF"/>
        <s v="DGRO"/>
        <s v="CFILVDXS-E"/>
        <s v="IUSG"/>
        <s v="CFICIP7B-E"/>
        <s v="CFILVHVU-E"/>
        <s v="CFITACOC-E"/>
        <s v="CFILVDXI-E"/>
        <s v="CFILVDXP-E"/>
        <s v="CFIPMIP4-E"/>
        <s v="CFIAMN9I-E"/>
        <s v="CFIAMN9X-E"/>
        <s v="CFIPK12F-E"/>
        <s v="CFIVDP2E-E"/>
        <s v="CFIAMN9A-E"/>
        <s v="CFINRNC4-E"/>
        <s v="EWM"/>
        <s v="CFILVDXR-E"/>
        <s v="CFIVDP2A-E"/>
        <s v="CFIVDP2B-E"/>
        <s v="CFIAMG3A-E"/>
        <s v="CFIMBIRFUS"/>
        <s v="CFIFALCEQF"/>
        <s v="SLX"/>
        <s v="EWY"/>
        <s v="SCJ"/>
        <s v="SMH"/>
        <s v="CFI-IAMALE"/>
        <s v="CFINRNC6-E"/>
        <s v="BA"/>
        <s v="CFILVBAI-E"/>
        <s v="CFILVBAS-E"/>
        <s v="CFIAMDVASA"/>
        <s v="CFIAMDVASC"/>
        <s v="CFI-LVLWCA"/>
        <s v="CFI-LVLWCL"/>
        <s v="CFI-LVLWCO"/>
        <s v="CFINRNC7-E"/>
        <s v="CFICIPII-E"/>
        <s v="CFIFALCEQB"/>
        <s v="CFIFALCEQC"/>
        <s v="CFIFALCEQA"/>
        <s v="CFIPE18A-E"/>
        <s v="CFIPE18C-E"/>
        <s v="CFIPE18B-E"/>
        <s v="CFITACOB-E"/>
        <s v="OIH"/>
        <s v="CFIPACE4-E"/>
        <s v="SLQD"/>
        <s v="FLOT"/>
        <s v="CFISECOC-E"/>
        <s v="IVV"/>
        <s v="CFILVDAI-E"/>
        <s v="AMGN"/>
        <s v="RTH"/>
        <s v="IDU"/>
        <s v="CFI-HDPAXE"/>
        <s v="CFI-HDPAAE"/>
        <s v="CFIAHVI-E"/>
        <s v="MXI"/>
        <s v="ECNS"/>
        <s v="HD"/>
        <s v="IBM"/>
        <s v="CFIAHVP-E"/>
        <s v="CFIAHVR-E"/>
        <s v="CFIACAMF-I"/>
        <s v="IBB"/>
        <s v="THD"/>
        <s v="CFILVEPR-E"/>
        <s v="CFILVEPI-E"/>
        <s v="CFIDAP2L-E"/>
        <s v="CFIFGTCR-E"/>
        <s v="CFIPE14B-E"/>
        <s v="MMM"/>
        <s v="UNH"/>
        <s v="ESSBIO-B"/>
        <s v="RSX"/>
        <s v="CFISECPD-E"/>
        <s v="CFISECPC-E"/>
        <s v="CFISECPA-E"/>
        <s v="CFI-IAMDAE"/>
        <s v="CFI-IAMDBE"/>
        <s v="V"/>
        <s v="EFA"/>
        <s v="ENZL"/>
        <s v="MOO"/>
        <s v="CVX"/>
        <s v="CFITACOA-E"/>
        <s v="CFIXHPSB-E"/>
        <s v="CFIXHPSA-E"/>
        <s v="CFILVEL2-E"/>
        <s v="MCD"/>
        <s v="SCZ"/>
        <s v="ERUS"/>
        <s v="AAXJ"/>
        <s v="EPP"/>
        <s v="IWR"/>
        <s v="CFIPEPF3-E"/>
        <s v="CFILVSQS-E"/>
        <s v="CFILVSQR-E"/>
        <s v="CFILVSQI-E"/>
        <s v="CFILVSQF-E"/>
        <s v="CFILVDAR-E"/>
        <s v="CFILVDAS-E"/>
        <s v="CFICGARA-E"/>
        <s v="CFICGARB-E"/>
        <s v="CFIPE12A-E"/>
        <s v="IXG"/>
        <s v="DIS"/>
        <s v="IEV"/>
        <s v="CAT"/>
        <s v="CFILNFEA-E"/>
        <s v="CFIMFUS-E"/>
        <s v="TUR"/>
        <s v="IYR"/>
        <s v="PEP"/>
        <s v="UNP"/>
        <s v="CFICCAIXFF"/>
        <s v="BRF"/>
        <s v="JNJ"/>
        <s v="KOL"/>
        <s v="EZU"/>
        <s v="IYE"/>
        <s v="UPS"/>
        <s v="TXN"/>
        <s v="EIS"/>
        <s v="HAP"/>
        <s v="IYK"/>
        <s v="PLND"/>
        <s v="ADP"/>
        <s v="HON"/>
        <s v="IWV"/>
        <s v="ECH"/>
        <s v="EWL"/>
        <s v="ACWI"/>
        <s v="IWD"/>
        <s v="MOAT"/>
        <s v="MO"/>
        <s v="CFIBRE6C-E"/>
        <s v="CFIBRE6I-E"/>
        <s v="TGT"/>
        <s v="SBUX"/>
        <s v="JPM"/>
        <s v="CFINRNC5-E"/>
        <s v="CFILVEPF-E"/>
        <s v="TIP"/>
        <s v="FXI"/>
        <s v="EWW"/>
        <s v="TRV"/>
        <s v="NEM"/>
        <s v="IWB"/>
        <s v="XOM"/>
        <s v="PG"/>
        <s v="MCHI"/>
        <s v="IVE"/>
        <s v="CFILVSMC-A"/>
        <s v="CFIPES1A-E"/>
        <s v="IWN"/>
        <s v="CFILVSMC-I"/>
        <s v="CFIBRE6B-E"/>
        <s v="CFI-LVDAFE"/>
        <s v="CFI-LVDAIE"/>
        <s v="CFI-LVDASE"/>
        <s v="CFIBGCOA-E"/>
        <s v="CFIBGCOI-E"/>
        <s v="CFIAMDVAMA"/>
        <s v="CFIAMDVAMC"/>
        <s v="CFINNC4B-E"/>
        <s v="NLR"/>
        <s v="CFILVSMC-O"/>
        <s v="ACWX"/>
        <s v="IXC"/>
        <s v="CFILVAOS-E"/>
        <s v="CFIARESI-E"/>
        <s v="IVW"/>
        <s v="EPU"/>
        <s v="EWA"/>
        <s v="EWG"/>
        <s v="RTX"/>
        <s v="EWN"/>
        <s v="CFIVSS2A-E"/>
        <s v="EWQ"/>
        <s v="IYW"/>
        <s v="CPK"/>
        <s v="GILD"/>
        <s v="CFIVSS2B-E"/>
        <s v="EWH"/>
        <s v="MS"/>
        <s v="CFIBRE9C-E"/>
        <s v="CFIBRE9I-E"/>
        <s v="CFIBRE9B-E"/>
        <s v="CFIAMDVAMD"/>
        <s v="IYF"/>
        <s v="EEM"/>
        <s v="BBH"/>
        <s v="EWP"/>
        <s v="QCOM"/>
        <s v="EMAG"/>
        <s v="CFIPICHL-E"/>
        <s v="MRK"/>
        <s v="IYJ"/>
        <s v="BKF"/>
        <s v="VZ"/>
        <s v="PPH"/>
        <s v="EWZ"/>
        <s v="IYM"/>
        <s v="CFIPE13B-E"/>
        <s v="IYC"/>
        <s v="IWM"/>
        <s v="CFIPDCV-E"/>
        <s v="CFIHMCIP2I"/>
        <s v="IWS"/>
        <s v="CFIAMG3I-E"/>
        <s v="ILF"/>
        <s v="MSFT"/>
        <s v="EIRL"/>
        <s v="RSXJ"/>
        <s v="WMT"/>
        <s v="CFICGGI3-E"/>
        <s v="HYG"/>
        <s v="CFIVPE4A-E"/>
        <s v="T"/>
        <s v="CFISEOPX-E"/>
        <s v="IWO"/>
        <s v="EWT"/>
        <s v="C"/>
        <s v="WFC"/>
        <s v="CFIVEP7C-E"/>
        <s v="CFIVEP7B-E"/>
        <s v="CFIPASP7-E"/>
        <s v="CVS"/>
        <s v="CMCSA"/>
        <s v="CFIHMCIP2R"/>
        <s v="CFIPSAV4-E"/>
        <s v="CFICLCDA-E"/>
        <s v="CFICLCDB-E"/>
        <s v="CFICGLEB-E"/>
        <s v="LQD"/>
        <s v="CFICPD2E-E"/>
        <s v="VNM"/>
        <s v="CFIACESB-E"/>
        <s v="CFIAMG3R-E"/>
        <s v="CFIACESA-E"/>
        <s v="CFICPD2A-E"/>
        <s v="DD"/>
        <s v="EPOL"/>
        <s v="IDX"/>
        <s v="EWI"/>
        <s v="ABT"/>
        <s v="IWF"/>
        <s v="EIDO"/>
        <s v="AXP"/>
        <s v="IWP"/>
        <s v="REMX"/>
        <s v="KO"/>
        <s v="USB"/>
        <s v="EWU"/>
        <s v="EWC"/>
        <s v="IWC"/>
        <s v="CFIVEP7I-E"/>
        <s v="CFIPE12C-E"/>
        <s v="CFILVLEQ-E"/>
        <s v="CFICGLEA-E"/>
        <s v="CFIPE17A-E"/>
        <s v="PFE"/>
        <s v="CFILVPAA-E"/>
        <s v="GDXJ"/>
        <s v="CFIPE12B-E"/>
        <s v="CSCO"/>
        <s v="EWZS"/>
        <s v="SMOG"/>
        <s v="INTC"/>
        <s v="FRAK"/>
        <s v="EWS"/>
        <s v="CFILVTPL"/>
        <s v="GLIN"/>
        <s v="CFIPE13A-E"/>
        <s v="AIG"/>
        <s v="ORCL"/>
        <s v="CFIPE14A-E"/>
        <s v="NKE"/>
        <s v="CFILVAOP-E"/>
        <s v="MDLZ"/>
        <s v="FCX"/>
        <s v="IYZ"/>
        <s v="CFIPEQT8-E"/>
        <s v="CFIPE15A-E"/>
        <s v="CFIPE15C-E"/>
        <s v="SHV"/>
        <s v="CFIPRUSB-E"/>
        <s v="GE"/>
        <s v="EPHE"/>
        <s v="INDY"/>
        <s v="BAC"/>
        <s v="SHY"/>
        <s v="CFIOTVA-E"/>
        <s v="CFIOTVB-E"/>
        <s v="CFIOTVC-E"/>
        <s v="CFIOTVI-E"/>
        <s v="CFIPCLOC-E"/>
        <s v="CFIPCLOR-E"/>
        <s v="CFIPCLOB-E"/>
        <s v="CFIPCLOA-E"/>
        <s v="CFILVLRE-E"/>
        <s v="HPQ"/>
        <s v="GDX"/>
        <s v="EBAY"/>
        <s v="HAL"/>
        <s v="EWJ"/>
        <s v="CFITUBB2-E"/>
        <s v="EGPT"/>
        <s v="EMLC"/>
        <s v="BTU"/>
        <s v="SPLS"/>
        <s v="EMC"/>
        <s v="CFIHPH2I-E"/>
        <s v="CFIHPH2C-E"/>
        <s v="CFIHPH2B-E"/>
        <s v="CFIHPH2A-E"/>
        <s v="CFICGGLODA"/>
        <s v="CFICGGLODB"/>
        <s v="HWM"/>
        <s v="ITB"/>
        <s v="CFICPE11-E"/>
        <s v="AVP"/>
        <s v="X"/>
        <s v="COLCRAIG-A"/>
        <s v="ESR"/>
        <s v="POLO"/>
        <s v="COUNTRY-A"/>
        <s v="COUNTRY-B"/>
        <s v="COUNTRY-P"/>
        <s v="NUEVAPOLAR"/>
        <s v="SCHWAGER"/>
        <s v="AZUL AZUL"/>
        <s v="SPORTFRAN"/>
        <s v="AUSTRALIS"/>
        <s v="OLDBOYS"/>
        <s v="CRUZADOS"/>
        <s v="UNION GOLF"/>
      </sharedItems>
    </cacheField>
    <cacheField name="num_acc_ant" numFmtId="0">
      <sharedItems containsSemiMixedTypes="0" containsString="0" containsNumber="1" containsInteger="1" minValue="0" maxValue="136827891634"/>
    </cacheField>
    <cacheField name="num_acc_der" numFmtId="0">
      <sharedItems containsSemiMixedTypes="0" containsString="0" containsNumber="1" containsInteger="1" minValue="0" maxValue="512406760091"/>
    </cacheField>
    <cacheField name="num_acc_nue" numFmtId="0">
      <sharedItems containsSemiMixedTypes="0" containsString="0" containsNumber="1" containsInteger="1" minValue="0" maxValue="137491839399"/>
    </cacheField>
    <cacheField name="pre_ant_vc" numFmtId="0">
      <sharedItems containsSemiMixedTypes="0" containsString="0" containsNumber="1" minValue="0" maxValue="3300000"/>
    </cacheField>
    <cacheField name="pre_ex_vc" numFmtId="0">
      <sharedItems containsSemiMixedTypes="0" containsString="0" containsNumber="1" minValue="0" maxValue="3290000"/>
    </cacheField>
    <cacheField name="val_acc" numFmtId="0">
      <sharedItems containsSemiMixedTypes="0" containsString="0" containsNumber="1" minValue="1E-3" maxValue="115000000"/>
    </cacheField>
    <cacheField name="val_acc.F" numFmtId="0">
      <sharedItems/>
    </cacheField>
    <cacheField name="tot_acc" numFmtId="165">
      <sharedItems containsSemiMixedTypes="0" containsString="0" containsNumber="1" minValue="0" maxValue="3736579000000"/>
    </cacheField>
    <cacheField name="entre 0 y 100" numFmtId="0">
      <sharedItems containsBlank="1" containsMixedTypes="1" containsNumber="1" containsInteger="1" minValue="29" maxValue="3487"/>
    </cacheField>
    <cacheField name="entre 100 y 1000" numFmtId="0">
      <sharedItems containsString="0" containsBlank="1" containsNumber="1" containsInteger="1" minValue="1" maxValue="99260000000"/>
    </cacheField>
    <cacheField name="entre 1.000 y 10.000" numFmtId="0">
      <sharedItems containsString="0" containsBlank="1" containsNumber="1" containsInteger="1" minValue="112" maxValue="615"/>
    </cacheField>
    <cacheField name="entre 10.000 y 100.000" numFmtId="0">
      <sharedItems containsString="0" containsBlank="1" containsNumber="1" containsInteger="1" minValue="648" maxValue="3487"/>
    </cacheField>
    <cacheField name="entre 100.000 y 1.000.000" numFmtId="0">
      <sharedItems containsString="0" containsBlank="1" containsNumber="1" containsInteger="1" minValue="78" maxValue="1900"/>
    </cacheField>
    <cacheField name="entre 1.000.000 y 10.000.000" numFmtId="0">
      <sharedItems containsString="0" containsBlank="1" containsNumber="1" containsInteger="1" minValue="1176" maxValue="1176"/>
    </cacheField>
    <cacheField name="entre 10.000.000 y 100.000.000" numFmtId="0">
      <sharedItems containsString="0" containsBlank="1" containsNumber="1" containsInteger="1" minValue="1358" maxValue="1358"/>
    </cacheField>
    <cacheField name="entre 100.000.000 y 1.000.000.000" numFmtId="0">
      <sharedItems containsString="0" containsBlank="1" containsNumber="1" containsInteger="1" minValue="1480" maxValue="1480"/>
    </cacheField>
    <cacheField name="entre 1.000.000.000 y 10.000.000.000" numFmtId="0">
      <sharedItems containsNonDate="0" containsString="0" containsBlank="1"/>
    </cacheField>
    <cacheField name="Trimestres" numFmtId="0" databaseField="0">
      <fieldGroup base="2">
        <rangePr groupBy="quarters" startDate="2015-01-02T00:00:00" endDate="2022-08-15T00:00:00"/>
        <groupItems count="6">
          <s v="&lt;02/01/2015"/>
          <s v="Trim.1"/>
          <s v="Trim.2"/>
          <s v="Trim.3"/>
          <s v="Trim.4"/>
          <s v="&gt;15/08/2022"/>
        </groupItems>
      </fieldGroup>
    </cacheField>
    <cacheField name="Años" numFmtId="0" databaseField="0">
      <fieldGroup base="2">
        <rangePr groupBy="years" startDate="2015-01-02T00:00:00" endDate="2022-08-15T00:00:00"/>
        <groupItems count="10">
          <s v="&lt;02/01/2015"/>
          <s v="2015"/>
          <s v="2016"/>
          <s v="2017"/>
          <s v="2018"/>
          <s v="2019"/>
          <s v="2020"/>
          <s v="2021"/>
          <s v="2022"/>
          <s v="&gt;15/0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15">
  <r>
    <s v="DIVIDENDO PROV 0 $ 5337,97"/>
    <d v="2016-08-31T00:00:00"/>
    <x v="0"/>
    <s v="$"/>
    <x v="0"/>
    <n v="0"/>
    <n v="700000000"/>
    <n v="0"/>
    <n v="0"/>
    <n v="0"/>
    <n v="5337.97"/>
    <s v="Very High"/>
    <n v="3736579000000"/>
    <n v="83"/>
    <n v="29"/>
    <n v="615"/>
    <n v="3487"/>
    <n v="1900"/>
    <n v="1176"/>
    <n v="1358"/>
    <n v="1480"/>
    <m/>
  </r>
  <r>
    <s v="DIVIDENDO DEF $ 2,24791611"/>
    <d v="2018-04-19T00:00:00"/>
    <x v="1"/>
    <s v="$"/>
    <x v="1"/>
    <n v="0"/>
    <n v="188446126794"/>
    <n v="0"/>
    <n v="0"/>
    <n v="0"/>
    <n v="2.2480000000000002"/>
    <s v="Medium"/>
    <n v="423626893032.91199"/>
    <m/>
    <m/>
    <m/>
    <m/>
    <m/>
    <m/>
    <m/>
    <m/>
    <m/>
  </r>
  <r>
    <s v="DIVIDENDO DEF $ 763,20664435"/>
    <d v="2020-06-13T00:00:00"/>
    <x v="2"/>
    <s v="$"/>
    <x v="2"/>
    <n v="0"/>
    <n v="500000000"/>
    <n v="0"/>
    <n v="0"/>
    <n v="0"/>
    <n v="763.20699999999999"/>
    <s v="Very High"/>
    <n v="381603500000"/>
    <s v="entre 0 y 100"/>
    <n v="83"/>
    <m/>
    <m/>
    <m/>
    <m/>
    <m/>
    <m/>
    <m/>
  </r>
  <r>
    <s v="DIVIDENDO DEF $ 3,52723589646"/>
    <d v="2019-03-22T00:00:00"/>
    <x v="3"/>
    <s v="$"/>
    <x v="3"/>
    <n v="0"/>
    <n v="101017081114"/>
    <n v="0"/>
    <n v="0"/>
    <n v="0"/>
    <n v="3.5270000000000001"/>
    <s v="Medium"/>
    <n v="356287245089.078"/>
    <s v="entre 100 y 1000"/>
    <n v="29"/>
    <m/>
    <m/>
    <m/>
    <m/>
    <m/>
    <m/>
    <m/>
  </r>
  <r>
    <s v="DIVIDENDO DEF $ 1,88457837"/>
    <d v="2019-04-16T00:00:00"/>
    <x v="4"/>
    <s v="$"/>
    <x v="1"/>
    <n v="0"/>
    <n v="188446126794"/>
    <n v="0"/>
    <n v="0"/>
    <n v="0"/>
    <n v="1.885"/>
    <s v="Medium"/>
    <n v="355220949006.69"/>
    <s v="entre 1.000 y 10.000"/>
    <n v="615"/>
    <n v="112"/>
    <n v="648"/>
    <n v="78"/>
    <m/>
    <m/>
    <m/>
    <m/>
  </r>
  <r>
    <s v="DIVIDENDO DEF $ 704,54580192"/>
    <d v="2020-06-13T00:00:00"/>
    <x v="2"/>
    <s v="$"/>
    <x v="4"/>
    <n v="0"/>
    <n v="500000000"/>
    <n v="0"/>
    <n v="0"/>
    <n v="0"/>
    <n v="704.54600000000005"/>
    <s v="Very High"/>
    <n v="352273000000"/>
    <s v="entre 10.000 y 100.000"/>
    <n v="3487"/>
    <m/>
    <m/>
    <m/>
    <m/>
    <m/>
    <m/>
    <m/>
  </r>
  <r>
    <s v="DIVIDENDO $ 3,47008338564"/>
    <d v="2020-03-20T00:00:00"/>
    <x v="5"/>
    <s v="$"/>
    <x v="3"/>
    <n v="0"/>
    <n v="101017081114"/>
    <n v="0"/>
    <n v="0"/>
    <n v="0"/>
    <n v="3.47"/>
    <s v="Medium"/>
    <n v="350529271465.58002"/>
    <s v="entre 100.000 y 1.000.000"/>
    <n v="1900"/>
    <m/>
    <m/>
    <m/>
    <m/>
    <m/>
    <m/>
    <m/>
  </r>
  <r>
    <s v="DIVIDENDO DEF $ 1,78649813"/>
    <d v="2016-04-21T00:00:00"/>
    <x v="6"/>
    <s v="$"/>
    <x v="1"/>
    <n v="0"/>
    <n v="188446126794"/>
    <n v="0"/>
    <n v="0"/>
    <n v="0"/>
    <n v="1.786"/>
    <s v="Medium"/>
    <n v="336564782454.08398"/>
    <s v="entre 1.000.000 y 10.000.000"/>
    <n v="1176"/>
    <m/>
    <m/>
    <m/>
    <m/>
    <m/>
    <m/>
    <m/>
  </r>
  <r>
    <s v="DIVIDENDO DEF $ 1,75459102"/>
    <d v="2017-04-21T00:00:00"/>
    <x v="7"/>
    <s v="$"/>
    <x v="1"/>
    <n v="0"/>
    <n v="188446126794"/>
    <n v="0"/>
    <n v="0"/>
    <n v="0"/>
    <n v="1.7549999999999999"/>
    <s v="Medium"/>
    <n v="330722952523.46997"/>
    <s v="entre 10.000.000 y 100.000.000"/>
    <n v="1358"/>
    <m/>
    <m/>
    <m/>
    <m/>
    <m/>
    <m/>
    <m/>
  </r>
  <r>
    <s v="DIVIDENDO DEF $ 1,75221599"/>
    <d v="2015-04-23T00:00:00"/>
    <x v="8"/>
    <s v="$"/>
    <x v="1"/>
    <n v="0"/>
    <n v="188446126794"/>
    <n v="0"/>
    <n v="0"/>
    <n v="0"/>
    <n v="1.752"/>
    <s v="Medium"/>
    <n v="330157614143.08801"/>
    <s v="entre 100.000.000 y 1.000.000.000"/>
    <n v="1480"/>
    <m/>
    <m/>
    <m/>
    <m/>
    <m/>
    <m/>
    <m/>
  </r>
  <r>
    <s v="DIVIDENDO DEF 203 $ 3,4291588022"/>
    <d v="2015-03-20T00:00:00"/>
    <x v="9"/>
    <s v="$"/>
    <x v="3"/>
    <n v="0"/>
    <n v="94655367544"/>
    <n v="0"/>
    <n v="0"/>
    <n v="0"/>
    <n v="3.4289999999999998"/>
    <s v="Medium"/>
    <n v="324573255308.37598"/>
    <s v="entre 1.000.000.000 y 10.000.000.000"/>
    <n v="1686"/>
    <m/>
    <m/>
    <m/>
    <m/>
    <m/>
    <m/>
    <m/>
  </r>
  <r>
    <s v="DIVIDENDO DEF 204 $ 3,37534954173"/>
    <d v="2016-03-18T00:00:00"/>
    <x v="10"/>
    <s v="$"/>
    <x v="3"/>
    <n v="0"/>
    <n v="96129146433"/>
    <n v="0"/>
    <n v="0"/>
    <n v="0"/>
    <n v="3.375"/>
    <s v="Medium"/>
    <n v="324435869211.375"/>
    <s v="entre 10.000.000.000 y 100.000.000.000"/>
    <n v="723"/>
    <m/>
    <m/>
    <m/>
    <m/>
    <m/>
    <m/>
    <m/>
  </r>
  <r>
    <s v="DIVIDENDO DEF $ 3,14655951692"/>
    <d v="2018-03-16T00:00:00"/>
    <x v="11"/>
    <s v="$"/>
    <x v="3"/>
    <n v="0"/>
    <n v="99444132192"/>
    <n v="0"/>
    <n v="0"/>
    <n v="0"/>
    <n v="3.1469999999999998"/>
    <s v="Medium"/>
    <n v="312950684008.224"/>
    <s v="entre 100.000.000.000 y 1.000.000.000.000"/>
    <n v="77"/>
    <m/>
    <m/>
    <m/>
    <m/>
    <m/>
    <m/>
    <m/>
  </r>
  <r>
    <s v="DIVIDENDO DEF $ 1,64751729"/>
    <d v="2021-04-24T00:00:00"/>
    <x v="12"/>
    <s v="$"/>
    <x v="1"/>
    <n v="0"/>
    <n v="188446126794"/>
    <n v="0"/>
    <n v="0"/>
    <n v="0"/>
    <n v="1.6479999999999999"/>
    <s v="Medium"/>
    <n v="310559216956.51202"/>
    <s v="entre 1.000.000.000.000 y 10.000.000.000.000"/>
    <n v="1"/>
    <m/>
    <m/>
    <m/>
    <m/>
    <m/>
    <m/>
    <m/>
  </r>
  <r>
    <s v="DIVIDENDO PROV 0 $ 29419,03"/>
    <d v="2020-01-29T00:00:00"/>
    <x v="13"/>
    <s v="$"/>
    <x v="5"/>
    <n v="0"/>
    <n v="10000000"/>
    <n v="0"/>
    <n v="0"/>
    <n v="0"/>
    <n v="29419.03"/>
    <s v="Very High"/>
    <n v="294190300000"/>
    <m/>
    <m/>
    <m/>
    <m/>
    <m/>
    <m/>
    <m/>
    <m/>
    <m/>
  </r>
  <r>
    <s v="DIVIDENDO DEF 101 US$ 0,0047442417050447"/>
    <d v="2020-05-23T00:00:00"/>
    <x v="14"/>
    <s v="$"/>
    <x v="6"/>
    <n v="0"/>
    <n v="76086311036"/>
    <n v="0"/>
    <n v="0"/>
    <n v="0"/>
    <n v="3.8250000000000002"/>
    <s v="Medium"/>
    <n v="291030139712.70001"/>
    <m/>
    <m/>
    <m/>
    <m/>
    <m/>
    <m/>
    <m/>
    <m/>
    <m/>
  </r>
  <r>
    <s v="DIVIDENDO DEF 205 $ 2,92173783704"/>
    <d v="2017-03-17T00:00:00"/>
    <x v="15"/>
    <s v="$"/>
    <x v="3"/>
    <n v="0"/>
    <n v="97624347430"/>
    <n v="0"/>
    <n v="0"/>
    <n v="0"/>
    <n v="2.9220000000000002"/>
    <s v="Medium"/>
    <n v="285258343190.46002"/>
    <m/>
    <n v="1000"/>
    <m/>
    <m/>
    <m/>
    <m/>
    <m/>
    <m/>
    <m/>
  </r>
  <r>
    <s v="DIVIDENDO ADIC 101 US$ 0,004242773523968"/>
    <d v="2020-05-23T00:00:00"/>
    <x v="14"/>
    <s v="$"/>
    <x v="6"/>
    <n v="0"/>
    <n v="76086311036"/>
    <n v="0"/>
    <n v="0"/>
    <n v="0"/>
    <n v="3.42"/>
    <s v="Medium"/>
    <n v="260215183743.12"/>
    <m/>
    <n v="61000"/>
    <m/>
    <m/>
    <m/>
    <m/>
    <m/>
    <m/>
    <m/>
  </r>
  <r>
    <s v="DIVIDENDO DEF $ 0,704728148"/>
    <d v="2015-06-24T00:00:00"/>
    <x v="16"/>
    <s v="$"/>
    <x v="7"/>
    <n v="0"/>
    <n v="340358194234"/>
    <n v="0"/>
    <n v="0"/>
    <n v="0"/>
    <n v="0.70499999999999996"/>
    <s v="Low"/>
    <n v="239952526934.97"/>
    <m/>
    <n v="1531000"/>
    <m/>
    <m/>
    <m/>
    <m/>
    <m/>
    <m/>
    <m/>
  </r>
  <r>
    <s v="DIVIDEN. DEF $ 2,18053623438"/>
    <d v="2021-03-19T00:00:00"/>
    <x v="17"/>
    <s v="$"/>
    <x v="3"/>
    <n v="0"/>
    <n v="101017081114"/>
    <n v="0"/>
    <n v="0"/>
    <n v="0"/>
    <n v="2.181"/>
    <s v="Medium"/>
    <n v="220318253909.634"/>
    <m/>
    <n v="2304000000"/>
    <m/>
    <m/>
    <m/>
    <m/>
    <m/>
    <m/>
    <m/>
  </r>
  <r>
    <s v="DIVIDENDO DEF 10 $ 3,07740170070991"/>
    <d v="2021-05-22T00:00:00"/>
    <x v="18"/>
    <s v="$"/>
    <x v="8"/>
    <n v="0"/>
    <n v="70134077818"/>
    <n v="0"/>
    <n v="0"/>
    <n v="0"/>
    <n v="3.077"/>
    <s v="Medium"/>
    <n v="215802557445.98599"/>
    <m/>
    <n v="296300000"/>
    <m/>
    <m/>
    <m/>
    <m/>
    <m/>
    <m/>
    <m/>
  </r>
  <r>
    <s v="DIVIDENDO INF 0 $ 1805,984853"/>
    <d v="2017-09-16T00:00:00"/>
    <x v="19"/>
    <s v="$"/>
    <x v="9"/>
    <n v="0"/>
    <n v="110837886"/>
    <n v="0"/>
    <n v="0"/>
    <n v="0"/>
    <n v="1805.9849999999999"/>
    <s v="Very High"/>
    <n v="200171559547.70999"/>
    <m/>
    <n v="99260000000"/>
    <m/>
    <m/>
    <m/>
    <m/>
    <m/>
    <m/>
    <m/>
  </r>
  <r>
    <s v="DIVIDENDO DEF 36 US$ 0,63398"/>
    <d v="2019-05-04T00:00:00"/>
    <x v="20"/>
    <s v="$"/>
    <x v="10"/>
    <n v="0"/>
    <n v="456376483"/>
    <n v="0"/>
    <n v="0"/>
    <n v="0"/>
    <n v="433.20499999999998"/>
    <s v="Very High"/>
    <n v="197704574318.01501"/>
    <m/>
    <m/>
    <m/>
    <m/>
    <m/>
    <m/>
    <m/>
    <m/>
    <m/>
  </r>
  <r>
    <s v="DIVIDENDO DEF 99 US$ 0,00493474171"/>
    <d v="2019-05-11T00:00:00"/>
    <x v="21"/>
    <s v="$"/>
    <x v="6"/>
    <n v="0"/>
    <n v="57452641516"/>
    <n v="0"/>
    <n v="0"/>
    <n v="0"/>
    <n v="3.387"/>
    <s v="Medium"/>
    <n v="194592096814.69199"/>
    <m/>
    <m/>
    <m/>
    <m/>
    <m/>
    <m/>
    <m/>
    <m/>
    <m/>
  </r>
  <r>
    <s v="DIVIDENDO DEF 0 $ 18847,7"/>
    <d v="2020-06-16T00:00:00"/>
    <x v="22"/>
    <s v="$"/>
    <x v="11"/>
    <n v="0"/>
    <n v="10000000"/>
    <n v="0"/>
    <n v="0"/>
    <n v="0"/>
    <n v="18847.7"/>
    <s v="Very High"/>
    <n v="188477000000"/>
    <m/>
    <m/>
    <m/>
    <m/>
    <m/>
    <m/>
    <m/>
    <m/>
    <m/>
  </r>
  <r>
    <s v="DIVIDENDO DEF 37 US$ 0,2053353"/>
    <d v="2019-05-03T00:00:00"/>
    <x v="23"/>
    <s v="$"/>
    <x v="12"/>
    <n v="0"/>
    <n v="1299853848"/>
    <n v="0"/>
    <n v="0"/>
    <n v="0"/>
    <n v="140.30799999999999"/>
    <s v="Very High"/>
    <n v="182379893705.18399"/>
    <m/>
    <m/>
    <m/>
    <m/>
    <m/>
    <m/>
    <m/>
    <m/>
    <m/>
  </r>
  <r>
    <s v="DIVIDENDO PROV $ 1784,918705979360"/>
    <d v="2020-09-01T00:00:00"/>
    <x v="24"/>
    <s v="$"/>
    <x v="13"/>
    <n v="0"/>
    <n v="100000000"/>
    <n v="0"/>
    <n v="0"/>
    <n v="0"/>
    <n v="1784.9190000000001"/>
    <s v="Very High"/>
    <n v="178491900000"/>
    <m/>
    <m/>
    <m/>
    <m/>
    <m/>
    <m/>
    <m/>
    <m/>
    <m/>
  </r>
  <r>
    <s v="DIVIDENDO EVEN 70 $ 21,6020045832681"/>
    <d v="2021-05-20T00:00:00"/>
    <x v="25"/>
    <s v="$"/>
    <x v="14"/>
    <n v="0"/>
    <n v="8201754580"/>
    <n v="0"/>
    <n v="0"/>
    <n v="0"/>
    <n v="21.602"/>
    <s v="High"/>
    <n v="177174302437.16"/>
    <m/>
    <m/>
    <m/>
    <m/>
    <m/>
    <m/>
    <m/>
    <m/>
    <m/>
  </r>
  <r>
    <s v="DIVIDENDO PROV 25 $ 113"/>
    <d v="2020-01-14T00:00:00"/>
    <x v="26"/>
    <s v="$"/>
    <x v="15"/>
    <n v="0"/>
    <n v="1480394599"/>
    <n v="0"/>
    <n v="0"/>
    <n v="0"/>
    <n v="113"/>
    <s v="Very High"/>
    <n v="167284589687"/>
    <m/>
    <m/>
    <m/>
    <m/>
    <m/>
    <m/>
    <m/>
    <m/>
    <m/>
  </r>
  <r>
    <s v="DIVIDENDO EVEN $ 0,87891310"/>
    <d v="2020-11-21T00:00:00"/>
    <x v="27"/>
    <s v="$"/>
    <x v="1"/>
    <n v="0"/>
    <n v="188446126794"/>
    <n v="0"/>
    <n v="0"/>
    <n v="0"/>
    <n v="0.879"/>
    <s v="Low"/>
    <n v="165644145451.92599"/>
    <m/>
    <m/>
    <m/>
    <m/>
    <m/>
    <m/>
    <m/>
    <m/>
    <m/>
  </r>
  <r>
    <s v="DIVIDENDO DEF  $ 0,8789131"/>
    <d v="2020-04-27T00:00:00"/>
    <x v="28"/>
    <s v="$"/>
    <x v="1"/>
    <n v="0"/>
    <n v="188446126794"/>
    <n v="0"/>
    <n v="0"/>
    <n v="0"/>
    <n v="0.879"/>
    <s v="Low"/>
    <n v="165644145451.92599"/>
    <m/>
    <m/>
    <m/>
    <m/>
    <m/>
    <m/>
    <m/>
    <m/>
    <m/>
  </r>
  <r>
    <s v="DIVIDENDO ADIC 116 US$ 0,0239147"/>
    <d v="2019-11-28T00:00:00"/>
    <x v="29"/>
    <s v="$"/>
    <x v="16"/>
    <n v="0"/>
    <n v="8400318891"/>
    <n v="0"/>
    <n v="0"/>
    <n v="0"/>
    <n v="19.422000000000001"/>
    <s v="High"/>
    <n v="163150993501.00201"/>
    <m/>
    <m/>
    <m/>
    <m/>
    <m/>
    <m/>
    <m/>
    <m/>
    <m/>
  </r>
  <r>
    <s v="DIVIDENDO EVEN 347 US$ 1,56"/>
    <d v="2020-08-12T00:00:00"/>
    <x v="30"/>
    <s v="$"/>
    <x v="17"/>
    <n v="0"/>
    <n v="125000000"/>
    <n v="0"/>
    <n v="0"/>
    <n v="0"/>
    <n v="1238.0319999999999"/>
    <s v="Very High"/>
    <n v="154754000000"/>
    <m/>
    <m/>
    <m/>
    <m/>
    <m/>
    <m/>
    <m/>
    <m/>
    <m/>
  </r>
  <r>
    <s v="DIVIDENDO PROV 30 $ 129,54035"/>
    <d v="2016-01-22T00:00:00"/>
    <x v="31"/>
    <s v="$"/>
    <x v="18"/>
    <n v="0"/>
    <n v="1150742161"/>
    <n v="0"/>
    <n v="0"/>
    <n v="0"/>
    <n v="129.54"/>
    <s v="Very High"/>
    <n v="149067139535.94"/>
    <m/>
    <m/>
    <m/>
    <m/>
    <m/>
    <m/>
    <m/>
    <m/>
    <m/>
  </r>
  <r>
    <s v="DIVIDENDO EVEN 119 US$ 0,0231884"/>
    <d v="2020-12-03T00:00:00"/>
    <x v="32"/>
    <s v="$"/>
    <x v="16"/>
    <n v="0"/>
    <n v="8400318891"/>
    <n v="0"/>
    <n v="0"/>
    <n v="0"/>
    <n v="17.335999999999999"/>
    <s v="High"/>
    <n v="145627928294.37601"/>
    <m/>
    <m/>
    <m/>
    <m/>
    <m/>
    <m/>
    <m/>
    <m/>
    <m/>
  </r>
  <r>
    <s v="DIVIDENDO EVEN US$ 0,0297138"/>
    <d v="2018-05-24T00:00:00"/>
    <x v="33"/>
    <s v="$"/>
    <x v="19"/>
    <n v="0"/>
    <n v="7839105291"/>
    <n v="0"/>
    <n v="0"/>
    <n v="0"/>
    <n v="18.571000000000002"/>
    <s v="High"/>
    <n v="145580024359.16101"/>
    <m/>
    <m/>
    <m/>
    <m/>
    <m/>
    <m/>
    <m/>
    <m/>
    <m/>
  </r>
  <r>
    <s v="DIVIDENDO DEF 91 $ 2,89712"/>
    <d v="2015-05-18T00:00:00"/>
    <x v="34"/>
    <s v="$"/>
    <x v="6"/>
    <n v="0"/>
    <n v="49092772762"/>
    <n v="0"/>
    <n v="0"/>
    <n v="0"/>
    <n v="2.8969999999999998"/>
    <s v="Medium"/>
    <n v="142221762691.51401"/>
    <m/>
    <m/>
    <m/>
    <m/>
    <m/>
    <m/>
    <m/>
    <m/>
    <m/>
  </r>
  <r>
    <s v="DIVIDENDO EVEN POR  $ 50"/>
    <d v="2016-05-11T00:00:00"/>
    <x v="35"/>
    <s v="$"/>
    <x v="20"/>
    <n v="0"/>
    <n v="2842459622"/>
    <n v="0"/>
    <n v="0"/>
    <n v="0"/>
    <n v="50"/>
    <s v="High"/>
    <n v="142122981100"/>
    <m/>
    <m/>
    <m/>
    <m/>
    <m/>
    <m/>
    <m/>
    <m/>
    <m/>
  </r>
  <r>
    <s v="DIVIDENDO DEF $ 1000"/>
    <d v="2020-04-02T00:00:00"/>
    <x v="36"/>
    <s v="$"/>
    <x v="21"/>
    <n v="0"/>
    <n v="141616409"/>
    <n v="0"/>
    <n v="0"/>
    <n v="0"/>
    <n v="1000"/>
    <s v="Very High"/>
    <n v="141616409000"/>
    <m/>
    <m/>
    <m/>
    <m/>
    <m/>
    <m/>
    <m/>
    <m/>
    <m/>
  </r>
  <r>
    <s v="DIVIDENDO INF 0 $ 1275,2398"/>
    <d v="2017-04-13T00:00:00"/>
    <x v="37"/>
    <s v="$"/>
    <x v="9"/>
    <n v="0"/>
    <n v="110837886"/>
    <n v="0"/>
    <n v="0"/>
    <n v="0"/>
    <n v="1275.24"/>
    <s v="Very High"/>
    <n v="141344905742.64001"/>
    <m/>
    <m/>
    <m/>
    <m/>
    <m/>
    <m/>
    <m/>
    <m/>
    <m/>
  </r>
  <r>
    <s v="DIVIDENDO DEF 58 $ 16,95495"/>
    <d v="2015-05-18T00:00:00"/>
    <x v="34"/>
    <s v="$"/>
    <x v="14"/>
    <n v="0"/>
    <n v="8201754580"/>
    <n v="0"/>
    <n v="0"/>
    <n v="0"/>
    <n v="16.954999999999998"/>
    <s v="High"/>
    <n v="139060748903.89999"/>
    <m/>
    <m/>
    <m/>
    <m/>
    <m/>
    <m/>
    <m/>
    <m/>
    <m/>
  </r>
  <r>
    <s v="DIVIDENDO PROV $ 144"/>
    <d v="2021-07-20T00:00:00"/>
    <x v="38"/>
    <s v="$"/>
    <x v="22"/>
    <n v="0"/>
    <n v="945374298"/>
    <n v="0"/>
    <n v="0"/>
    <n v="0"/>
    <n v="144"/>
    <s v="Very High"/>
    <n v="136133898912"/>
    <m/>
    <m/>
    <m/>
    <m/>
    <m/>
    <m/>
    <m/>
    <m/>
    <m/>
  </r>
  <r>
    <s v="DIVIDENDO DEF $ 1000"/>
    <d v="2019-03-28T00:00:00"/>
    <x v="39"/>
    <s v="$"/>
    <x v="21"/>
    <n v="0"/>
    <n v="135628653"/>
    <n v="0"/>
    <n v="0"/>
    <n v="0"/>
    <n v="1000"/>
    <s v="Very High"/>
    <n v="135628653000"/>
    <m/>
    <m/>
    <m/>
    <m/>
    <m/>
    <m/>
    <m/>
    <m/>
    <m/>
  </r>
  <r>
    <s v="DIVIDENDO PROV 36 US$ 0,150377"/>
    <d v="2018-12-06T00:00:00"/>
    <x v="40"/>
    <s v="$"/>
    <x v="12"/>
    <n v="0"/>
    <n v="1299853848"/>
    <n v="0"/>
    <n v="0"/>
    <n v="0"/>
    <n v="101.02200000000001"/>
    <s v="Very High"/>
    <n v="131313835432.65601"/>
    <m/>
    <m/>
    <m/>
    <m/>
    <m/>
    <m/>
    <m/>
    <m/>
    <m/>
  </r>
  <r>
    <s v="DIVIDENDO DEF $ 1050"/>
    <d v="2018-03-21T00:00:00"/>
    <x v="41"/>
    <s v="$"/>
    <x v="21"/>
    <n v="0"/>
    <n v="124944872"/>
    <n v="0"/>
    <n v="0"/>
    <n v="0"/>
    <n v="1050"/>
    <s v="Very High"/>
    <n v="131192115600"/>
    <m/>
    <m/>
    <m/>
    <m/>
    <m/>
    <m/>
    <m/>
    <m/>
    <m/>
  </r>
  <r>
    <s v="DIVIDENDO DEF 20 $ 0,2479770771"/>
    <d v="2020-03-13T00:00:00"/>
    <x v="42"/>
    <s v="$"/>
    <x v="7"/>
    <n v="0"/>
    <n v="512406760091"/>
    <n v="0"/>
    <n v="0"/>
    <n v="0"/>
    <n v="0.248"/>
    <s v="Low"/>
    <n v="127076876502.56799"/>
    <m/>
    <m/>
    <m/>
    <m/>
    <m/>
    <m/>
    <m/>
    <m/>
    <m/>
  </r>
  <r>
    <s v="DIVIDENDO DEF $ 1000"/>
    <d v="2017-03-22T00:00:00"/>
    <x v="43"/>
    <s v="$"/>
    <x v="21"/>
    <n v="0"/>
    <n v="123564219"/>
    <n v="0"/>
    <n v="0"/>
    <n v="0"/>
    <n v="1000"/>
    <s v="Very High"/>
    <n v="123564219000"/>
    <m/>
    <m/>
    <m/>
    <m/>
    <m/>
    <m/>
    <m/>
    <m/>
    <m/>
  </r>
  <r>
    <s v="DIVIDENDO DEF 35 US$ 0,43614"/>
    <d v="2018-05-05T00:00:00"/>
    <x v="44"/>
    <s v="$"/>
    <x v="10"/>
    <n v="0"/>
    <n v="456376483"/>
    <n v="0"/>
    <n v="0"/>
    <n v="0"/>
    <n v="270.04899999999998"/>
    <s v="Very High"/>
    <n v="123244012857.66701"/>
    <m/>
    <m/>
    <m/>
    <m/>
    <m/>
    <m/>
    <m/>
    <m/>
    <m/>
  </r>
  <r>
    <s v="DIVIDENDO ADIC 91 $ 2,48573"/>
    <d v="2015-05-18T00:00:00"/>
    <x v="34"/>
    <s v="$"/>
    <x v="6"/>
    <n v="0"/>
    <n v="49092772762"/>
    <n v="0"/>
    <n v="0"/>
    <n v="0"/>
    <n v="2.4860000000000002"/>
    <s v="Medium"/>
    <n v="122044633086.332"/>
    <m/>
    <m/>
    <m/>
    <m/>
    <m/>
    <m/>
    <m/>
    <m/>
    <m/>
  </r>
  <r>
    <s v="DIVIDENDO PROV 107 US$ 0,0204159"/>
    <d v="2015-11-14T00:00:00"/>
    <x v="45"/>
    <s v="$"/>
    <x v="16"/>
    <n v="0"/>
    <n v="8400318891"/>
    <n v="0"/>
    <n v="0"/>
    <n v="0"/>
    <n v="14.505000000000001"/>
    <s v="High"/>
    <n v="121846625513.955"/>
    <m/>
    <m/>
    <m/>
    <m/>
    <m/>
    <m/>
    <m/>
    <m/>
    <m/>
  </r>
  <r>
    <s v="DIVIDENDO EVEN 8 $ 60"/>
    <d v="2019-12-06T00:00:00"/>
    <x v="46"/>
    <s v="$"/>
    <x v="23"/>
    <n v="0"/>
    <n v="2025507814"/>
    <n v="0"/>
    <n v="0"/>
    <n v="0"/>
    <n v="60"/>
    <s v="High"/>
    <n v="121530468840"/>
    <m/>
    <m/>
    <m/>
    <m/>
    <m/>
    <m/>
    <m/>
    <m/>
    <m/>
  </r>
  <r>
    <s v="DIVIDENDO ADIC 69 $ 14,6789785748503"/>
    <d v="2020-05-20T00:00:00"/>
    <x v="47"/>
    <s v="$"/>
    <x v="14"/>
    <n v="0"/>
    <n v="8201754580"/>
    <n v="0"/>
    <n v="0"/>
    <n v="0"/>
    <n v="14.679"/>
    <s v="High"/>
    <n v="120393555479.82001"/>
    <m/>
    <m/>
    <m/>
    <m/>
    <m/>
    <m/>
    <m/>
    <m/>
    <m/>
  </r>
  <r>
    <s v="DIVIDENDO EVEN 2 $ 104,28642"/>
    <d v="2016-11-26T00:00:00"/>
    <x v="48"/>
    <s v="$"/>
    <x v="24"/>
    <n v="0"/>
    <n v="1150677126"/>
    <n v="0"/>
    <n v="0"/>
    <n v="0"/>
    <n v="104.286"/>
    <s v="Very High"/>
    <n v="119999514762.036"/>
    <m/>
    <m/>
    <m/>
    <m/>
    <m/>
    <m/>
    <m/>
    <m/>
    <m/>
  </r>
  <r>
    <s v="DIVIDENDO DEF 32 US$ 0,4291"/>
    <d v="2015-05-09T00:00:00"/>
    <x v="49"/>
    <s v="$"/>
    <x v="10"/>
    <n v="0"/>
    <n v="456376483"/>
    <n v="0"/>
    <n v="0"/>
    <n v="0"/>
    <n v="262.01299999999998"/>
    <s v="Very High"/>
    <n v="119576571440.27901"/>
    <m/>
    <m/>
    <m/>
    <m/>
    <m/>
    <m/>
    <m/>
    <m/>
    <m/>
  </r>
  <r>
    <s v="DIVIDENDO DEF $ 152,11563125"/>
    <d v="2015-05-05T00:00:00"/>
    <x v="50"/>
    <s v="$"/>
    <x v="25"/>
    <n v="0"/>
    <n v="781140775"/>
    <n v="0"/>
    <n v="0"/>
    <n v="0"/>
    <n v="152.11600000000001"/>
    <s v="Very High"/>
    <n v="118824010129.89999"/>
    <m/>
    <m/>
    <m/>
    <m/>
    <m/>
    <m/>
    <m/>
    <m/>
    <m/>
  </r>
  <r>
    <s v="DIVIDENDO DEF 35 US$ 0,147374"/>
    <d v="2018-05-04T00:00:00"/>
    <x v="51"/>
    <s v="$"/>
    <x v="12"/>
    <n v="0"/>
    <n v="1299853848"/>
    <n v="0"/>
    <n v="0"/>
    <n v="0"/>
    <n v="91.251000000000005"/>
    <s v="High"/>
    <n v="118612963483.84801"/>
    <m/>
    <m/>
    <m/>
    <m/>
    <m/>
    <m/>
    <m/>
    <m/>
    <m/>
  </r>
  <r>
    <s v="DIVIDENDO DEF $ 11693,70334"/>
    <d v="2018-05-10T00:00:00"/>
    <x v="52"/>
    <s v="$"/>
    <x v="26"/>
    <n v="0"/>
    <n v="10000000"/>
    <n v="0"/>
    <n v="0"/>
    <n v="0"/>
    <n v="11693.703"/>
    <s v="Very High"/>
    <n v="116937030000"/>
    <m/>
    <m/>
    <m/>
    <m/>
    <m/>
    <m/>
    <m/>
    <m/>
    <m/>
  </r>
  <r>
    <s v="DIVIDENDO EVEN 9 $ 1,660963379805780"/>
    <d v="2020-05-20T00:00:00"/>
    <x v="47"/>
    <s v="$"/>
    <x v="8"/>
    <n v="0"/>
    <n v="70134077818"/>
    <n v="0"/>
    <n v="0"/>
    <n v="0"/>
    <n v="1.661"/>
    <s v="Medium"/>
    <n v="116492703255.698"/>
    <m/>
    <m/>
    <m/>
    <m/>
    <m/>
    <m/>
    <m/>
    <m/>
    <m/>
  </r>
  <r>
    <s v="DIVIDENDO ADIC 50 US$ 0,01082"/>
    <d v="2018-05-02T00:00:00"/>
    <x v="53"/>
    <s v="$"/>
    <x v="27"/>
    <n v="0"/>
    <n v="17536167720"/>
    <n v="0"/>
    <n v="0"/>
    <n v="0"/>
    <n v="6.6109999999999998"/>
    <s v="Medium"/>
    <n v="115931604796.92"/>
    <m/>
    <m/>
    <m/>
    <m/>
    <m/>
    <m/>
    <m/>
    <m/>
    <m/>
  </r>
  <r>
    <s v="DIVIDENDO EVEN  US$ 0,00939"/>
    <d v="2021-05-06T00:00:00"/>
    <x v="54"/>
    <s v="$"/>
    <x v="27"/>
    <n v="0"/>
    <n v="17536167720"/>
    <n v="0"/>
    <n v="0"/>
    <n v="0"/>
    <n v="6.6020000000000003"/>
    <s v="Medium"/>
    <n v="115773779287.44"/>
    <m/>
    <m/>
    <m/>
    <m/>
    <m/>
    <m/>
    <m/>
    <m/>
    <m/>
  </r>
  <r>
    <s v="DIVIDENDO DEF 29 US$ 0,142471"/>
    <d v="2015-05-08T00:00:00"/>
    <x v="55"/>
    <s v="$"/>
    <x v="12"/>
    <n v="0"/>
    <n v="1299853848"/>
    <n v="0"/>
    <n v="0"/>
    <n v="0"/>
    <n v="86.994"/>
    <s v="High"/>
    <n v="113079485652.912"/>
    <m/>
    <m/>
    <m/>
    <m/>
    <m/>
    <m/>
    <m/>
    <m/>
    <m/>
  </r>
  <r>
    <s v="DIVIDENDO DEF $ 0,332384912"/>
    <d v="2015-03-06T00:00:00"/>
    <x v="56"/>
    <s v="$"/>
    <x v="7"/>
    <n v="0"/>
    <n v="340358194234"/>
    <n v="0"/>
    <n v="0"/>
    <n v="0"/>
    <n v="0.33200000000000002"/>
    <s v="Low"/>
    <n v="112998920485.688"/>
    <m/>
    <m/>
    <m/>
    <m/>
    <m/>
    <m/>
    <m/>
    <m/>
    <m/>
  </r>
  <r>
    <s v="DIVIDENDO PROV $ 1112,28238"/>
    <d v="2021-07-09T00:00:00"/>
    <x v="57"/>
    <s v="$"/>
    <x v="13"/>
    <n v="0"/>
    <n v="100000000"/>
    <n v="0"/>
    <n v="0"/>
    <n v="0"/>
    <n v="1112.2819999999999"/>
    <s v="Very High"/>
    <n v="111228200000"/>
    <m/>
    <m/>
    <m/>
    <m/>
    <m/>
    <m/>
    <m/>
    <m/>
    <m/>
  </r>
  <r>
    <s v="DIVIDENDO DEF $ 1000"/>
    <d v="2016-03-16T00:00:00"/>
    <x v="58"/>
    <s v="$"/>
    <x v="21"/>
    <n v="0"/>
    <n v="110806999"/>
    <n v="0"/>
    <n v="0"/>
    <n v="0"/>
    <n v="1000"/>
    <s v="Very High"/>
    <n v="110806999000"/>
    <m/>
    <m/>
    <m/>
    <m/>
    <m/>
    <m/>
    <m/>
    <m/>
    <m/>
  </r>
  <r>
    <s v="DIVIDENDO DEF $ 8,99705"/>
    <d v="2021-03-19T00:00:00"/>
    <x v="17"/>
    <s v="$"/>
    <x v="28"/>
    <n v="0"/>
    <n v="12242569960"/>
    <n v="0"/>
    <n v="0"/>
    <n v="0"/>
    <n v="8.9969999999999999"/>
    <s v="Medium"/>
    <n v="110146401930.12"/>
    <m/>
    <m/>
    <m/>
    <m/>
    <m/>
    <m/>
    <m/>
    <m/>
    <m/>
  </r>
  <r>
    <s v="DIVIDENDO ADIC 7 $ 1,56886486182693"/>
    <d v="2019-05-11T00:00:00"/>
    <x v="21"/>
    <s v="$"/>
    <x v="8"/>
    <n v="0"/>
    <n v="70134077818"/>
    <n v="0"/>
    <n v="0"/>
    <n v="0"/>
    <n v="1.569"/>
    <s v="Medium"/>
    <n v="110040368096.442"/>
    <m/>
    <m/>
    <m/>
    <m/>
    <m/>
    <m/>
    <m/>
    <m/>
    <m/>
  </r>
  <r>
    <s v="DIVIDENDO DEF $ 332"/>
    <d v="2017-05-20T00:00:00"/>
    <x v="59"/>
    <s v="$"/>
    <x v="29"/>
    <n v="0"/>
    <n v="328015660"/>
    <n v="0"/>
    <n v="0"/>
    <n v="0"/>
    <n v="332"/>
    <s v="Very High"/>
    <n v="108901199120"/>
    <m/>
    <m/>
    <m/>
    <m/>
    <m/>
    <m/>
    <m/>
    <m/>
    <m/>
  </r>
  <r>
    <s v="DIVIDENDO DEF $ 1000"/>
    <d v="2015-03-18T00:00:00"/>
    <x v="60"/>
    <s v="$"/>
    <x v="21"/>
    <n v="0"/>
    <n v="108701164"/>
    <n v="0"/>
    <n v="0"/>
    <n v="0"/>
    <n v="1000"/>
    <s v="Very High"/>
    <n v="108701164000"/>
    <m/>
    <m/>
    <m/>
    <m/>
    <m/>
    <m/>
    <m/>
    <m/>
    <m/>
  </r>
  <r>
    <s v="DIVIDENDO DEF 57 $ 16,65732"/>
    <d v="2016-05-12T00:00:00"/>
    <x v="61"/>
    <s v="$"/>
    <x v="30"/>
    <n v="0"/>
    <n v="6515939147"/>
    <n v="0"/>
    <n v="0"/>
    <n v="0"/>
    <n v="16.657"/>
    <s v="High"/>
    <n v="108535998371.57899"/>
    <m/>
    <m/>
    <m/>
    <m/>
    <m/>
    <m/>
    <m/>
    <m/>
    <m/>
  </r>
  <r>
    <s v="DIVIDENDO DEF $ 269,182"/>
    <d v="2018-08-23T00:00:00"/>
    <x v="62"/>
    <s v="$"/>
    <x v="31"/>
    <n v="0"/>
    <n v="393422027"/>
    <n v="0"/>
    <n v="0"/>
    <n v="0"/>
    <n v="269.18200000000002"/>
    <s v="Very High"/>
    <n v="105902128071.914"/>
    <m/>
    <m/>
    <m/>
    <m/>
    <m/>
    <m/>
    <m/>
    <m/>
    <m/>
  </r>
  <r>
    <s v="DIVIDENDO EVEN 135 US$ 1,003692"/>
    <d v="2021-04-20T00:00:00"/>
    <x v="63"/>
    <s v="$"/>
    <x v="32"/>
    <n v="0"/>
    <n v="149448112"/>
    <n v="0"/>
    <n v="0"/>
    <n v="0"/>
    <n v="703.548"/>
    <s v="Very High"/>
    <n v="105143920301.37601"/>
    <m/>
    <m/>
    <m/>
    <m/>
    <m/>
    <m/>
    <m/>
    <m/>
    <m/>
  </r>
  <r>
    <s v="DIVIDENDO DEF 64 $ 12,7550090101"/>
    <d v="2018-05-12T00:00:00"/>
    <x v="64"/>
    <s v="$"/>
    <x v="14"/>
    <n v="0"/>
    <n v="8201754580"/>
    <n v="0"/>
    <n v="0"/>
    <n v="0"/>
    <n v="12.755000000000001"/>
    <s v="High"/>
    <n v="104613379667.89999"/>
    <m/>
    <m/>
    <m/>
    <m/>
    <m/>
    <m/>
    <m/>
    <m/>
    <m/>
  </r>
  <r>
    <s v="DIVIDENDO DEF $ 0,30580171"/>
    <d v="2016-03-05T00:00:00"/>
    <x v="65"/>
    <s v="$"/>
    <x v="7"/>
    <n v="0"/>
    <n v="340358194234"/>
    <n v="0"/>
    <n v="0"/>
    <n v="0"/>
    <n v="0.30599999999999999"/>
    <s v="Low"/>
    <n v="104149607435.604"/>
    <m/>
    <m/>
    <m/>
    <m/>
    <m/>
    <m/>
    <m/>
    <m/>
    <m/>
  </r>
  <r>
    <s v="DIVIDENDO DEF $ 700"/>
    <d v="2021-03-29T00:00:00"/>
    <x v="66"/>
    <s v="$"/>
    <x v="21"/>
    <n v="0"/>
    <n v="148767940"/>
    <n v="0"/>
    <n v="0"/>
    <n v="0"/>
    <n v="700"/>
    <s v="Very High"/>
    <n v="104137558000"/>
    <m/>
    <m/>
    <m/>
    <m/>
    <m/>
    <m/>
    <m/>
    <m/>
    <m/>
  </r>
  <r>
    <s v="DIVIDENDO ADIC 1 $ 2,09338"/>
    <d v="2016-05-17T00:00:00"/>
    <x v="67"/>
    <s v="$"/>
    <x v="8"/>
    <n v="0"/>
    <n v="49092772762"/>
    <n v="0"/>
    <n v="0"/>
    <n v="0"/>
    <n v="2.093"/>
    <s v="Medium"/>
    <n v="102751173390.866"/>
    <m/>
    <m/>
    <m/>
    <m/>
    <m/>
    <m/>
    <m/>
    <m/>
    <m/>
  </r>
  <r>
    <s v="DIVIDENDO DEF 34 $ 61,72079"/>
    <d v="2015-05-06T00:00:00"/>
    <x v="68"/>
    <s v="$"/>
    <x v="33"/>
    <n v="0"/>
    <n v="1662759593"/>
    <n v="0"/>
    <n v="0"/>
    <n v="0"/>
    <n v="61.720999999999997"/>
    <s v="High"/>
    <n v="102627184839.55299"/>
    <m/>
    <m/>
    <m/>
    <m/>
    <m/>
    <m/>
    <m/>
    <m/>
    <m/>
  </r>
  <r>
    <s v="DIVIDENDO PROV 0 $ 10073,96"/>
    <d v="2020-09-24T00:00:00"/>
    <x v="69"/>
    <s v="$"/>
    <x v="34"/>
    <n v="0"/>
    <n v="10000000"/>
    <n v="0"/>
    <n v="0"/>
    <n v="0"/>
    <n v="10073.959999999999"/>
    <s v="Very High"/>
    <n v="100739600000"/>
    <m/>
    <m/>
    <m/>
    <m/>
    <m/>
    <m/>
    <m/>
    <m/>
    <m/>
  </r>
  <r>
    <s v="DIVIDENDO INF 0 $ 902,992427"/>
    <d v="2017-12-12T00:00:00"/>
    <x v="70"/>
    <s v="$"/>
    <x v="9"/>
    <n v="0"/>
    <n v="110837886"/>
    <n v="0"/>
    <n v="0"/>
    <n v="0"/>
    <n v="902.99199999999996"/>
    <s v="Very High"/>
    <n v="100085724354.912"/>
    <m/>
    <m/>
    <m/>
    <m/>
    <m/>
    <m/>
    <m/>
    <m/>
    <m/>
  </r>
  <r>
    <s v="DIVIDENDO EVEN $ 105"/>
    <d v="2021-08-04T00:00:00"/>
    <x v="71"/>
    <s v="$"/>
    <x v="22"/>
    <n v="0"/>
    <n v="945374298"/>
    <n v="0"/>
    <n v="0"/>
    <n v="0"/>
    <n v="105"/>
    <s v="Very High"/>
    <n v="99264301290"/>
    <m/>
    <m/>
    <m/>
    <m/>
    <m/>
    <m/>
    <m/>
    <m/>
    <m/>
  </r>
  <r>
    <s v="DIVIDENDO ADIC 33 $ 86,074406091"/>
    <d v="2017-05-20T00:00:00"/>
    <x v="59"/>
    <s v="$"/>
    <x v="18"/>
    <n v="0"/>
    <n v="1150742161"/>
    <n v="0"/>
    <n v="0"/>
    <n v="0"/>
    <n v="86.073999999999998"/>
    <s v="High"/>
    <n v="99048980765.914001"/>
    <m/>
    <m/>
    <m/>
    <m/>
    <m/>
    <m/>
    <m/>
    <m/>
    <m/>
  </r>
  <r>
    <s v="DIVIDENDO DEF 68 $ 12,0050642091699"/>
    <d v="2020-05-20T00:00:00"/>
    <x v="47"/>
    <s v="$"/>
    <x v="14"/>
    <n v="0"/>
    <n v="8201754580"/>
    <n v="0"/>
    <n v="0"/>
    <n v="0"/>
    <n v="12.005000000000001"/>
    <s v="High"/>
    <n v="98462063732.899994"/>
    <m/>
    <m/>
    <m/>
    <m/>
    <m/>
    <m/>
    <m/>
    <m/>
    <m/>
  </r>
  <r>
    <s v="DIVIDENDO DEF 97 US$ 0,0027001463101883"/>
    <d v="2018-05-18T00:00:00"/>
    <x v="72"/>
    <s v="$"/>
    <x v="6"/>
    <n v="0"/>
    <n v="57452641516"/>
    <n v="0"/>
    <n v="0"/>
    <n v="0"/>
    <n v="1.7070000000000001"/>
    <s v="Medium"/>
    <n v="98071659067.811996"/>
    <m/>
    <m/>
    <m/>
    <m/>
    <m/>
    <m/>
    <m/>
    <m/>
    <m/>
  </r>
  <r>
    <s v="DIVIDENDO DEF US$ 0,0173803"/>
    <d v="2017-05-02T00:00:00"/>
    <x v="73"/>
    <s v="$"/>
    <x v="16"/>
    <n v="0"/>
    <n v="8400318891"/>
    <n v="0"/>
    <n v="0"/>
    <n v="0"/>
    <n v="11.627000000000001"/>
    <s v="High"/>
    <n v="97670507745.656998"/>
    <m/>
    <m/>
    <m/>
    <m/>
    <m/>
    <m/>
    <m/>
    <m/>
    <m/>
  </r>
  <r>
    <s v="DIVIDENDO P. 100 US$ 0,00161991859562863"/>
    <d v="2020-01-18T00:00:00"/>
    <x v="74"/>
    <s v="$"/>
    <x v="6"/>
    <n v="0"/>
    <n v="76086311036"/>
    <n v="0"/>
    <n v="0"/>
    <n v="0"/>
    <n v="1.2529999999999999"/>
    <s v="Medium"/>
    <n v="95336147728.108002"/>
    <m/>
    <m/>
    <m/>
    <m/>
    <m/>
    <m/>
    <m/>
    <m/>
    <m/>
  </r>
  <r>
    <s v="DIVIDENDO ADIC 62 $ 11,5233496443"/>
    <d v="2017-05-20T00:00:00"/>
    <x v="59"/>
    <s v="$"/>
    <x v="14"/>
    <n v="0"/>
    <n v="8201754580"/>
    <n v="0"/>
    <n v="0"/>
    <n v="0"/>
    <n v="11.523"/>
    <s v="High"/>
    <n v="94508818025.339996"/>
    <m/>
    <m/>
    <m/>
    <m/>
    <m/>
    <m/>
    <m/>
    <m/>
    <m/>
  </r>
  <r>
    <s v="DIVIDENDO DEF 66 $ 11,4115037985"/>
    <d v="2019-05-11T00:00:00"/>
    <x v="21"/>
    <s v="$"/>
    <x v="14"/>
    <n v="0"/>
    <n v="8201754580"/>
    <n v="0"/>
    <n v="0"/>
    <n v="0"/>
    <n v="11.412000000000001"/>
    <s v="High"/>
    <n v="93598423266.960007"/>
    <m/>
    <m/>
    <m/>
    <m/>
    <m/>
    <m/>
    <m/>
    <m/>
    <m/>
  </r>
  <r>
    <s v="DIVIDENDO DEF 33 US$ 0,1068"/>
    <d v="2017-05-05T00:00:00"/>
    <x v="75"/>
    <s v="$"/>
    <x v="12"/>
    <n v="0"/>
    <n v="1299853848"/>
    <n v="0"/>
    <n v="0"/>
    <n v="0"/>
    <n v="71.971000000000004"/>
    <s v="High"/>
    <n v="93551781294.408005"/>
    <m/>
    <m/>
    <m/>
    <m/>
    <m/>
    <m/>
    <m/>
    <m/>
    <m/>
  </r>
  <r>
    <s v="DIVIDENDO DEF 38 $ 38,171104"/>
    <d v="2016-05-04T00:00:00"/>
    <x v="76"/>
    <s v="$"/>
    <x v="35"/>
    <n v="0"/>
    <n v="2434465103"/>
    <n v="0"/>
    <n v="0"/>
    <n v="0"/>
    <n v="38.170999999999999"/>
    <s v="High"/>
    <n v="92925967446.613007"/>
    <m/>
    <m/>
    <m/>
    <m/>
    <m/>
    <m/>
    <m/>
    <m/>
    <m/>
  </r>
  <r>
    <s v="DIVIDENDO ADIC 257 $ 249,16515"/>
    <d v="2019-04-23T00:00:00"/>
    <x v="77"/>
    <s v="$"/>
    <x v="36"/>
    <n v="0"/>
    <n v="369502872"/>
    <n v="0"/>
    <n v="0"/>
    <n v="0"/>
    <n v="249.16499999999999"/>
    <s v="Very High"/>
    <n v="92067183101.880005"/>
    <m/>
    <m/>
    <m/>
    <m/>
    <m/>
    <m/>
    <m/>
    <m/>
    <m/>
  </r>
  <r>
    <s v="DIVIDENDO PROV 65 $ 11,1955702149"/>
    <d v="2019-01-05T00:00:00"/>
    <x v="78"/>
    <s v="$"/>
    <x v="14"/>
    <n v="0"/>
    <n v="8201754580"/>
    <n v="0"/>
    <n v="0"/>
    <n v="0"/>
    <n v="11.196"/>
    <s v="High"/>
    <n v="91826844277.679993"/>
    <m/>
    <m/>
    <m/>
    <m/>
    <m/>
    <m/>
    <m/>
    <m/>
    <m/>
  </r>
  <r>
    <s v="DIVIDENDO DEF $ 8,51491"/>
    <d v="2020-03-21T00:00:00"/>
    <x v="79"/>
    <s v="$"/>
    <x v="28"/>
    <n v="0"/>
    <n v="10752938766"/>
    <n v="0"/>
    <n v="0"/>
    <n v="0"/>
    <n v="8.5150000000000006"/>
    <s v="Medium"/>
    <n v="91561273592.490005"/>
    <m/>
    <m/>
    <m/>
    <m/>
    <m/>
    <m/>
    <m/>
    <m/>
    <m/>
  </r>
  <r>
    <s v="DIVIDENDO DEF 31 US$ 0,105473"/>
    <d v="2016-05-06T00:00:00"/>
    <x v="80"/>
    <s v="$"/>
    <x v="12"/>
    <n v="0"/>
    <n v="1299853848"/>
    <n v="0"/>
    <n v="0"/>
    <n v="0"/>
    <n v="70.396000000000001"/>
    <s v="High"/>
    <n v="91504511483.807999"/>
    <m/>
    <m/>
    <m/>
    <m/>
    <m/>
    <m/>
    <m/>
    <m/>
    <m/>
  </r>
  <r>
    <s v="DIVIDENDO DEF 66 $ 15,63866"/>
    <d v="2018-05-17T00:00:00"/>
    <x v="81"/>
    <s v="$"/>
    <x v="37"/>
    <n v="0"/>
    <n v="5811031417"/>
    <n v="0"/>
    <n v="0"/>
    <n v="0"/>
    <n v="15.638999999999999"/>
    <s v="High"/>
    <n v="90878720330.462997"/>
    <m/>
    <m/>
    <m/>
    <m/>
    <m/>
    <m/>
    <m/>
    <m/>
    <m/>
  </r>
  <r>
    <s v="DIVIDENDO ADIC 60 $ 11,02239"/>
    <d v="2016-05-17T00:00:00"/>
    <x v="67"/>
    <s v="$"/>
    <x v="14"/>
    <n v="0"/>
    <n v="8201754580"/>
    <n v="0"/>
    <n v="0"/>
    <n v="0"/>
    <n v="11.022"/>
    <s v="High"/>
    <n v="90399738980.759995"/>
    <m/>
    <m/>
    <m/>
    <m/>
    <m/>
    <m/>
    <m/>
    <m/>
    <m/>
  </r>
  <r>
    <s v="DIVIDENDO DEF 9 $ 1,284523692507770"/>
    <d v="2020-05-20T00:00:00"/>
    <x v="47"/>
    <s v="$"/>
    <x v="8"/>
    <n v="0"/>
    <n v="70134077818"/>
    <n v="0"/>
    <n v="0"/>
    <n v="0"/>
    <n v="1.2849999999999999"/>
    <s v="Medium"/>
    <n v="90122289996.130005"/>
    <m/>
    <m/>
    <m/>
    <m/>
    <m/>
    <m/>
    <m/>
    <m/>
    <m/>
  </r>
  <r>
    <s v="DIVIDENDO DEF 42 $ 36,9545"/>
    <d v="2018-05-02T00:00:00"/>
    <x v="53"/>
    <s v="$"/>
    <x v="35"/>
    <n v="0"/>
    <n v="2434465103"/>
    <n v="0"/>
    <n v="0"/>
    <n v="0"/>
    <n v="36.954999999999998"/>
    <s v="High"/>
    <n v="89965657881.365005"/>
    <m/>
    <m/>
    <m/>
    <m/>
    <m/>
    <m/>
    <m/>
    <m/>
    <m/>
  </r>
  <r>
    <s v="DIVIDENDO ADIC 97 US$ 0,0024682706705576"/>
    <d v="2018-05-18T00:00:00"/>
    <x v="72"/>
    <s v="$"/>
    <x v="6"/>
    <n v="0"/>
    <n v="57452641516"/>
    <n v="0"/>
    <n v="0"/>
    <n v="0"/>
    <n v="1.5609999999999999"/>
    <s v="Medium"/>
    <n v="89683573406.475998"/>
    <m/>
    <m/>
    <m/>
    <m/>
    <m/>
    <m/>
    <m/>
    <m/>
    <m/>
  </r>
  <r>
    <s v="DIVIDENDO DEF 63 $ 28,59"/>
    <d v="2018-05-24T00:00:00"/>
    <x v="33"/>
    <s v="$"/>
    <x v="38"/>
    <n v="0"/>
    <n v="3123767502"/>
    <n v="0"/>
    <n v="0"/>
    <n v="0"/>
    <n v="28.59"/>
    <s v="High"/>
    <n v="89308512882.179993"/>
    <m/>
    <m/>
    <m/>
    <m/>
    <m/>
    <m/>
    <m/>
    <m/>
    <m/>
  </r>
  <r>
    <s v="DIVIDENDO DEF 34 US$ 0,28961"/>
    <d v="2017-05-06T00:00:00"/>
    <x v="82"/>
    <s v="$"/>
    <x v="10"/>
    <n v="0"/>
    <n v="456376483"/>
    <n v="0"/>
    <n v="0"/>
    <n v="0"/>
    <n v="195.16499999999999"/>
    <s v="Very High"/>
    <n v="89068716304.695007"/>
    <m/>
    <m/>
    <m/>
    <m/>
    <m/>
    <m/>
    <m/>
    <m/>
    <m/>
  </r>
  <r>
    <s v="DIVIDENDO ADIC 64 $ 15,257"/>
    <d v="2017-05-16T00:00:00"/>
    <x v="83"/>
    <s v="$"/>
    <x v="37"/>
    <n v="0"/>
    <n v="5811030417"/>
    <n v="0"/>
    <n v="0"/>
    <n v="0"/>
    <n v="15.257"/>
    <s v="High"/>
    <n v="88658891072.169006"/>
    <m/>
    <m/>
    <m/>
    <m/>
    <m/>
    <m/>
    <m/>
    <m/>
    <m/>
  </r>
  <r>
    <s v="DIVID. DEF 103 US$ 0,00162721534077627"/>
    <d v="2021-05-22T00:00:00"/>
    <x v="18"/>
    <s v="$"/>
    <x v="6"/>
    <n v="0"/>
    <n v="76086311036"/>
    <n v="0"/>
    <n v="0"/>
    <n v="0"/>
    <n v="1.1639999999999999"/>
    <s v="Medium"/>
    <n v="88564466045.904007"/>
    <m/>
    <m/>
    <m/>
    <m/>
    <m/>
    <m/>
    <m/>
    <m/>
    <m/>
  </r>
  <r>
    <s v="DIVIDENDO PROV 136 US$ 0,75"/>
    <d v="2021-08-20T00:00:00"/>
    <x v="84"/>
    <s v="$"/>
    <x v="32"/>
    <n v="0"/>
    <n v="149448112"/>
    <n v="0"/>
    <n v="0"/>
    <n v="0"/>
    <n v="592.48500000000001"/>
    <s v="Very High"/>
    <n v="88545764638.320007"/>
    <m/>
    <m/>
    <m/>
    <m/>
    <m/>
    <m/>
    <m/>
    <m/>
    <m/>
  </r>
  <r>
    <s v="DIVIDENDO DEF 4 $ 267"/>
    <d v="2018-05-18T00:00:00"/>
    <x v="72"/>
    <s v="$"/>
    <x v="29"/>
    <n v="0"/>
    <n v="328015660"/>
    <n v="0"/>
    <n v="0"/>
    <n v="0"/>
    <n v="267"/>
    <s v="Very High"/>
    <n v="87580181220"/>
    <m/>
    <m/>
    <m/>
    <m/>
    <m/>
    <m/>
    <m/>
    <m/>
    <m/>
  </r>
  <r>
    <s v="DIVIDENDO ADIC 5 $ 1,2628308259646"/>
    <d v="2018-05-12T00:00:00"/>
    <x v="64"/>
    <s v="$"/>
    <x v="8"/>
    <n v="0"/>
    <n v="69166557219"/>
    <n v="0"/>
    <n v="0"/>
    <n v="0"/>
    <n v="1.2629999999999999"/>
    <s v="Medium"/>
    <n v="87357361767.597"/>
    <m/>
    <m/>
    <m/>
    <m/>
    <m/>
    <m/>
    <m/>
    <m/>
    <m/>
  </r>
  <r>
    <s v="DIVIDENDO ADIC 114 US$ 0,0153760"/>
    <d v="2018-11-23T00:00:00"/>
    <x v="85"/>
    <s v="$"/>
    <x v="16"/>
    <n v="0"/>
    <n v="8400318891"/>
    <n v="0"/>
    <n v="0"/>
    <n v="0"/>
    <n v="10.391999999999999"/>
    <s v="High"/>
    <n v="87296113915.272003"/>
    <m/>
    <m/>
    <m/>
    <m/>
    <m/>
    <m/>
    <m/>
    <m/>
    <m/>
  </r>
  <r>
    <s v="DIVIDENDO DEF $ 30"/>
    <d v="2017-05-11T00:00:00"/>
    <x v="86"/>
    <s v="$"/>
    <x v="20"/>
    <n v="0"/>
    <n v="2862536947"/>
    <n v="0"/>
    <n v="0"/>
    <n v="0"/>
    <n v="30"/>
    <s v="High"/>
    <n v="85876108410"/>
    <m/>
    <m/>
    <m/>
    <m/>
    <m/>
    <m/>
    <m/>
    <m/>
    <m/>
  </r>
  <r>
    <s v="DIVIDENDO DEF 40 $ 35,0293"/>
    <d v="2017-05-03T00:00:00"/>
    <x v="87"/>
    <s v="$"/>
    <x v="35"/>
    <n v="0"/>
    <n v="2434465103"/>
    <n v="0"/>
    <n v="0"/>
    <n v="0"/>
    <n v="35.029000000000003"/>
    <s v="High"/>
    <n v="85276878092.987"/>
    <m/>
    <m/>
    <m/>
    <m/>
    <m/>
    <m/>
    <m/>
    <m/>
    <m/>
  </r>
  <r>
    <s v="DIVIDENDO DEF 93 $ 1,73671"/>
    <d v="2016-05-17T00:00:00"/>
    <x v="67"/>
    <s v="$"/>
    <x v="6"/>
    <n v="0"/>
    <n v="49092772762"/>
    <n v="0"/>
    <n v="0"/>
    <n v="0"/>
    <n v="1.7370000000000001"/>
    <s v="Medium"/>
    <n v="85274146287.593994"/>
    <m/>
    <m/>
    <m/>
    <m/>
    <m/>
    <m/>
    <m/>
    <m/>
    <m/>
  </r>
  <r>
    <s v="DIVIDENDO DEF 68 $ 14,6474"/>
    <d v="2019-05-16T00:00:00"/>
    <x v="88"/>
    <s v="$"/>
    <x v="37"/>
    <n v="0"/>
    <n v="5811031417"/>
    <n v="0"/>
    <n v="0"/>
    <n v="0"/>
    <n v="14.647"/>
    <s v="High"/>
    <n v="85114177164.798996"/>
    <m/>
    <m/>
    <m/>
    <m/>
    <m/>
    <m/>
    <m/>
    <m/>
    <m/>
  </r>
  <r>
    <s v="DIVIDENDO DEF 64 $ 10,3698664141"/>
    <d v="2018-05-12T00:00:00"/>
    <x v="64"/>
    <s v="$"/>
    <x v="14"/>
    <n v="0"/>
    <n v="8201754580"/>
    <n v="0"/>
    <n v="0"/>
    <n v="0"/>
    <n v="10.37"/>
    <s v="High"/>
    <n v="85052194994.600006"/>
    <m/>
    <m/>
    <m/>
    <m/>
    <m/>
    <m/>
    <m/>
    <m/>
    <m/>
  </r>
  <r>
    <s v="DIVIDENDO EVEN 66 $ 27,22"/>
    <d v="2020-12-12T00:00:00"/>
    <x v="89"/>
    <s v="$"/>
    <x v="38"/>
    <n v="0"/>
    <n v="3123767502"/>
    <n v="0"/>
    <n v="0"/>
    <n v="0"/>
    <n v="27.22"/>
    <s v="High"/>
    <n v="85028951404.440002"/>
    <m/>
    <m/>
    <m/>
    <m/>
    <m/>
    <m/>
    <m/>
    <m/>
    <m/>
  </r>
  <r>
    <s v="DIVIDENDO ADIC 54 US$ 0,00579"/>
    <d v="2020-05-06T00:00:00"/>
    <x v="90"/>
    <s v="$"/>
    <x v="27"/>
    <n v="0"/>
    <n v="17536167720"/>
    <n v="0"/>
    <n v="0"/>
    <n v="0"/>
    <n v="4.8220000000000001"/>
    <s v="Medium"/>
    <n v="84559400745.839996"/>
    <n v="29"/>
    <m/>
    <m/>
    <m/>
    <m/>
    <m/>
    <m/>
    <m/>
    <m/>
  </r>
  <r>
    <s v="DIVIDENDO ADIC 62 $ 14,4539"/>
    <d v="2016-05-18T00:00:00"/>
    <x v="91"/>
    <s v="$"/>
    <x v="37"/>
    <n v="0"/>
    <n v="5811030417"/>
    <n v="0"/>
    <n v="0"/>
    <n v="0"/>
    <n v="14.454000000000001"/>
    <s v="High"/>
    <n v="83992633647.317993"/>
    <m/>
    <m/>
    <m/>
    <m/>
    <m/>
    <m/>
    <m/>
    <m/>
    <m/>
  </r>
  <r>
    <s v="DIVID. ADIC 103 US$ 0,00153840079182640"/>
    <d v="2021-05-22T00:00:00"/>
    <x v="18"/>
    <s v="$"/>
    <x v="6"/>
    <n v="0"/>
    <n v="76086311036"/>
    <n v="0"/>
    <n v="0"/>
    <n v="0"/>
    <n v="1.1000000000000001"/>
    <s v="Medium"/>
    <n v="83694942139.600006"/>
    <m/>
    <m/>
    <m/>
    <m/>
    <m/>
    <m/>
    <m/>
    <m/>
    <m/>
  </r>
  <r>
    <s v="DIVIDENDO DEF 33 US$ 0,2747"/>
    <d v="2016-05-07T00:00:00"/>
    <x v="92"/>
    <s v="$"/>
    <x v="10"/>
    <n v="0"/>
    <n v="456376483"/>
    <n v="0"/>
    <n v="0"/>
    <n v="0"/>
    <n v="183.34299999999999"/>
    <s v="Very High"/>
    <n v="83673433522.669006"/>
    <m/>
    <m/>
    <m/>
    <m/>
    <m/>
    <m/>
    <m/>
    <m/>
    <m/>
  </r>
  <r>
    <s v="DIVIDENDO PROV 0 $ 8332,02"/>
    <d v="2020-09-03T00:00:00"/>
    <x v="93"/>
    <s v="$"/>
    <x v="11"/>
    <n v="0"/>
    <n v="10000000"/>
    <n v="0"/>
    <n v="0"/>
    <n v="0"/>
    <n v="8332.02"/>
    <s v="Very High"/>
    <n v="83320200000"/>
    <m/>
    <m/>
    <m/>
    <m/>
    <m/>
    <m/>
    <m/>
    <m/>
    <m/>
  </r>
  <r>
    <s v="DIVIDENDO EVEN 7 $ 254"/>
    <d v="2020-10-20T00:00:00"/>
    <x v="94"/>
    <s v="$"/>
    <x v="29"/>
    <n v="0"/>
    <n v="328015660"/>
    <n v="0"/>
    <n v="0"/>
    <n v="0"/>
    <n v="254"/>
    <s v="Very High"/>
    <n v="83315977640"/>
    <m/>
    <m/>
    <m/>
    <m/>
    <m/>
    <m/>
    <m/>
    <m/>
    <m/>
  </r>
  <r>
    <s v="DIVIDENDO DEF 34 US$ 0,,099326"/>
    <d v="2017-12-15T00:00:00"/>
    <x v="95"/>
    <s v="$"/>
    <x v="12"/>
    <n v="0"/>
    <n v="1299853848"/>
    <n v="0"/>
    <n v="0"/>
    <n v="0"/>
    <n v="63.673000000000002"/>
    <s v="High"/>
    <n v="82765594063.703995"/>
    <m/>
    <m/>
    <m/>
    <m/>
    <m/>
    <m/>
    <m/>
    <m/>
    <m/>
  </r>
  <r>
    <s v="DIVIDENDO ADIC 99 US$ 0,00209108027"/>
    <d v="2019-05-11T00:00:00"/>
    <x v="21"/>
    <s v="$"/>
    <x v="6"/>
    <n v="0"/>
    <n v="57452641516"/>
    <n v="0"/>
    <n v="0"/>
    <n v="0"/>
    <n v="1.4350000000000001"/>
    <s v="Medium"/>
    <n v="82444540575.460007"/>
    <m/>
    <m/>
    <m/>
    <m/>
    <m/>
    <m/>
    <m/>
    <m/>
    <m/>
  </r>
  <r>
    <s v="DIVIDENDO DEF 62 $ 10,0371544664"/>
    <d v="2017-05-20T00:00:00"/>
    <x v="59"/>
    <s v="$"/>
    <x v="14"/>
    <n v="0"/>
    <n v="8201754580"/>
    <n v="0"/>
    <n v="0"/>
    <n v="0"/>
    <n v="10.037000000000001"/>
    <s v="High"/>
    <n v="82321010719.460007"/>
    <m/>
    <m/>
    <m/>
    <m/>
    <m/>
    <m/>
    <m/>
    <m/>
    <m/>
  </r>
  <r>
    <s v="DIVIDENDO ADIC 93 $ 1,66928"/>
    <d v="2016-05-17T00:00:00"/>
    <x v="67"/>
    <s v="$"/>
    <x v="6"/>
    <n v="0"/>
    <n v="49092772762"/>
    <n v="0"/>
    <n v="0"/>
    <n v="0"/>
    <n v="1.669"/>
    <s v="Medium"/>
    <n v="81935837739.778"/>
    <m/>
    <m/>
    <m/>
    <m/>
    <m/>
    <m/>
    <m/>
    <m/>
    <m/>
  </r>
  <r>
    <s v="DIVIDENDO ADIC 52 US$ 0,00685"/>
    <d v="2019-04-30T00:00:00"/>
    <x v="96"/>
    <s v="$"/>
    <x v="27"/>
    <n v="0"/>
    <n v="17536167720"/>
    <n v="0"/>
    <n v="0"/>
    <n v="0"/>
    <n v="4.6420000000000003"/>
    <s v="Medium"/>
    <n v="81402890556.240005"/>
    <m/>
    <m/>
    <m/>
    <m/>
    <m/>
    <m/>
    <m/>
    <m/>
    <m/>
  </r>
  <r>
    <s v="DIVIDENDO DEF 346 $ 650"/>
    <d v="2020-05-07T00:00:00"/>
    <x v="97"/>
    <s v="$"/>
    <x v="17"/>
    <n v="0"/>
    <n v="125000000"/>
    <n v="0"/>
    <n v="0"/>
    <n v="0"/>
    <n v="650"/>
    <s v="Very High"/>
    <n v="81250000000"/>
    <m/>
    <m/>
    <m/>
    <m/>
    <m/>
    <m/>
    <m/>
    <m/>
    <m/>
  </r>
  <r>
    <s v="DIVIDENDO ADIC 134 $ 80"/>
    <d v="2021-05-08T00:00:00"/>
    <x v="98"/>
    <s v="$"/>
    <x v="39"/>
    <n v="0"/>
    <n v="1000000000"/>
    <n v="0"/>
    <n v="0"/>
    <n v="0"/>
    <n v="80"/>
    <s v="High"/>
    <n v="80000000000"/>
    <m/>
    <m/>
    <m/>
    <m/>
    <m/>
    <m/>
    <m/>
    <m/>
    <m/>
  </r>
  <r>
    <s v="DIVIDENDO PROV 56 US$ 0,85487"/>
    <d v="2016-12-14T00:00:00"/>
    <x v="99"/>
    <s v="$"/>
    <x v="40"/>
    <n v="0"/>
    <n v="142819552"/>
    <n v="0"/>
    <n v="0"/>
    <n v="0"/>
    <n v="555.15300000000002"/>
    <s v="Very High"/>
    <n v="79286702751.455994"/>
    <m/>
    <m/>
    <m/>
    <m/>
    <m/>
    <m/>
    <m/>
    <m/>
    <m/>
  </r>
  <r>
    <s v="DIVIDENDO DEF 44 $ 31,4014"/>
    <d v="2019-05-02T00:00:00"/>
    <x v="100"/>
    <s v="$"/>
    <x v="35"/>
    <n v="0"/>
    <n v="2508844629"/>
    <n v="0"/>
    <n v="0"/>
    <n v="0"/>
    <n v="31.401"/>
    <s v="High"/>
    <n v="78780230195.229004"/>
    <m/>
    <m/>
    <m/>
    <m/>
    <m/>
    <m/>
    <m/>
    <m/>
    <m/>
  </r>
  <r>
    <s v="DIVIDENDO DEF $ 32,2875077"/>
    <d v="2015-05-06T00:00:00"/>
    <x v="68"/>
    <s v="$"/>
    <x v="35"/>
    <n v="0"/>
    <n v="2434465103"/>
    <n v="0"/>
    <n v="0"/>
    <n v="0"/>
    <n v="32.287999999999997"/>
    <s v="High"/>
    <n v="78604009245.664001"/>
    <m/>
    <m/>
    <m/>
    <m/>
    <m/>
    <m/>
    <m/>
    <m/>
    <m/>
  </r>
  <r>
    <s v="DIVIDENDO DEF 7 $ 1,11650216053648"/>
    <d v="2019-05-11T00:00:00"/>
    <x v="21"/>
    <s v="$"/>
    <x v="8"/>
    <n v="0"/>
    <n v="70134077818"/>
    <n v="0"/>
    <n v="0"/>
    <n v="0"/>
    <n v="1.117"/>
    <s v="Medium"/>
    <n v="78339764922.705994"/>
    <m/>
    <m/>
    <m/>
    <m/>
    <m/>
    <m/>
    <m/>
    <m/>
    <m/>
  </r>
  <r>
    <s v="DIVIDENDO ADIC 95 $ 1,3334792741683"/>
    <d v="2017-05-20T00:00:00"/>
    <x v="59"/>
    <s v="$"/>
    <x v="6"/>
    <n v="0"/>
    <n v="58324975387"/>
    <n v="0"/>
    <n v="0"/>
    <n v="0"/>
    <n v="1.333"/>
    <s v="Medium"/>
    <n v="77747192190.871002"/>
    <m/>
    <m/>
    <m/>
    <m/>
    <m/>
    <m/>
    <m/>
    <m/>
    <m/>
  </r>
  <r>
    <s v="DIVIDENDO DEF 1 $ 250"/>
    <d v="2016-05-20T00:00:00"/>
    <x v="101"/>
    <s v="$"/>
    <x v="29"/>
    <n v="0"/>
    <n v="308928816"/>
    <n v="0"/>
    <n v="0"/>
    <n v="0"/>
    <n v="250"/>
    <s v="Very High"/>
    <n v="77232204000"/>
    <m/>
    <m/>
    <m/>
    <m/>
    <m/>
    <m/>
    <m/>
    <m/>
    <m/>
  </r>
  <r>
    <s v="DIVIDENDO EVEN 1 $ 9,37144"/>
    <d v="2016-05-17T00:00:00"/>
    <x v="67"/>
    <s v="$"/>
    <x v="41"/>
    <n v="0"/>
    <n v="8201754580"/>
    <n v="0"/>
    <n v="0"/>
    <n v="0"/>
    <n v="9.3710000000000004"/>
    <s v="Medium"/>
    <n v="76858642169.179993"/>
    <m/>
    <m/>
    <m/>
    <m/>
    <m/>
    <m/>
    <m/>
    <m/>
    <m/>
  </r>
  <r>
    <s v="DIVIDENDO ADIC 60 $ 13,1667"/>
    <d v="2015-05-19T00:00:00"/>
    <x v="102"/>
    <s v="$"/>
    <x v="37"/>
    <n v="0"/>
    <n v="5811030417"/>
    <n v="0"/>
    <n v="0"/>
    <n v="0"/>
    <n v="13.167"/>
    <s v="High"/>
    <n v="76513837500.639008"/>
    <m/>
    <m/>
    <m/>
    <m/>
    <m/>
    <m/>
    <m/>
    <m/>
    <m/>
  </r>
  <r>
    <s v="DIVIDENDO ADIC 323 US$ 0,0020139687941"/>
    <d v="2021-06-10T00:00:00"/>
    <x v="103"/>
    <s v="$"/>
    <x v="42"/>
    <n v="0"/>
    <n v="51319876188"/>
    <n v="0"/>
    <n v="0"/>
    <n v="0"/>
    <n v="1.448"/>
    <s v="Medium"/>
    <n v="74311180720.223999"/>
    <m/>
    <m/>
    <m/>
    <m/>
    <m/>
    <m/>
    <m/>
    <m/>
    <m/>
  </r>
  <r>
    <s v="DIVIDENDO DEF $ 14,4267667139"/>
    <d v="2018-08-23T00:00:00"/>
    <x v="62"/>
    <s v="$"/>
    <x v="28"/>
    <n v="0"/>
    <n v="5147416079"/>
    <n v="0"/>
    <n v="0"/>
    <n v="0"/>
    <n v="14.427"/>
    <s v="High"/>
    <n v="74261771771.733002"/>
    <m/>
    <m/>
    <m/>
    <m/>
    <m/>
    <m/>
    <m/>
    <m/>
    <m/>
  </r>
  <r>
    <s v="DIVIDENDO DEF 45 $ 44,60905"/>
    <d v="2021-05-05T00:00:00"/>
    <x v="104"/>
    <s v="$"/>
    <x v="33"/>
    <n v="0"/>
    <n v="1662759593"/>
    <n v="0"/>
    <n v="0"/>
    <n v="0"/>
    <n v="44.609000000000002"/>
    <s v="High"/>
    <n v="74174042684.136993"/>
    <m/>
    <m/>
    <m/>
    <m/>
    <m/>
    <m/>
    <m/>
    <m/>
    <m/>
  </r>
  <r>
    <s v="DIVIDENDO DEF 134 US$ 0,692737"/>
    <d v="2021-04-20T00:00:00"/>
    <x v="63"/>
    <s v="$"/>
    <x v="32"/>
    <n v="0"/>
    <n v="149448112"/>
    <n v="0"/>
    <n v="0"/>
    <n v="0"/>
    <n v="485.58100000000002"/>
    <s v="Very High"/>
    <n v="72569163673.072006"/>
    <m/>
    <m/>
    <m/>
    <m/>
    <m/>
    <m/>
    <m/>
    <m/>
    <m/>
  </r>
  <r>
    <s v="DIVIDENDO ADIC $ 25"/>
    <d v="2018-05-08T00:00:00"/>
    <x v="105"/>
    <s v="$"/>
    <x v="20"/>
    <n v="0"/>
    <n v="2863129447"/>
    <n v="0"/>
    <n v="0"/>
    <n v="0"/>
    <n v="25"/>
    <s v="High"/>
    <n v="71578236175"/>
    <m/>
    <m/>
    <m/>
    <m/>
    <m/>
    <m/>
    <m/>
    <m/>
    <m/>
  </r>
  <r>
    <s v="DIVIDENDO PROV 53 US$ 0,00527"/>
    <d v="2019-12-12T00:00:00"/>
    <x v="106"/>
    <s v="$"/>
    <x v="27"/>
    <n v="0"/>
    <n v="17536167720"/>
    <n v="0"/>
    <n v="0"/>
    <n v="0"/>
    <n v="4.0730000000000004"/>
    <s v="Medium"/>
    <n v="71424811123.559998"/>
    <m/>
    <m/>
    <m/>
    <m/>
    <m/>
    <m/>
    <m/>
    <m/>
    <m/>
  </r>
  <r>
    <s v="DIVIDENDO DEF 5 $ 217,11"/>
    <d v="2019-05-24T00:00:00"/>
    <x v="107"/>
    <s v="$"/>
    <x v="29"/>
    <n v="0"/>
    <n v="328015660"/>
    <n v="0"/>
    <n v="0"/>
    <n v="0"/>
    <n v="217.11"/>
    <s v="Very High"/>
    <n v="71215479942.600006"/>
    <m/>
    <m/>
    <m/>
    <m/>
    <m/>
    <m/>
    <m/>
    <m/>
    <m/>
  </r>
  <r>
    <s v="DIVIDENDO EVEN 11 $ 5,48149"/>
    <d v="2020-10-30T00:00:00"/>
    <x v="108"/>
    <s v="$"/>
    <x v="43"/>
    <n v="0"/>
    <n v="12837423057"/>
    <n v="0"/>
    <n v="0"/>
    <n v="0"/>
    <n v="5.4809999999999999"/>
    <s v="Medium"/>
    <n v="70361915775.417007"/>
    <m/>
    <m/>
    <m/>
    <m/>
    <m/>
    <m/>
    <m/>
    <m/>
    <m/>
  </r>
  <r>
    <s v="DIVIDENDO EVEN US$ 0,0057"/>
    <d v="2019-04-30T00:00:00"/>
    <x v="96"/>
    <s v="$"/>
    <x v="27"/>
    <n v="0"/>
    <n v="17536167720"/>
    <n v="0"/>
    <n v="0"/>
    <n v="0"/>
    <n v="3.863"/>
    <s v="Medium"/>
    <n v="67742215902.360001"/>
    <m/>
    <m/>
    <m/>
    <m/>
    <m/>
    <m/>
    <m/>
    <m/>
    <m/>
  </r>
  <r>
    <s v="DIVIDENDO DEF 5 $ 0,9785053840645"/>
    <d v="2018-05-12T00:00:00"/>
    <x v="64"/>
    <s v="$"/>
    <x v="8"/>
    <n v="0"/>
    <n v="69166557219"/>
    <n v="0"/>
    <n v="0"/>
    <n v="0"/>
    <n v="0.97899999999999998"/>
    <s v="Low"/>
    <n v="67714059517.401001"/>
    <m/>
    <m/>
    <m/>
    <m/>
    <m/>
    <m/>
    <m/>
    <m/>
    <m/>
  </r>
  <r>
    <s v="DIVIDENDO PROV 56 US$ 0,85487"/>
    <d v="2016-12-14T00:00:00"/>
    <x v="99"/>
    <s v="$"/>
    <x v="44"/>
    <n v="0"/>
    <n v="120376972"/>
    <n v="0"/>
    <n v="0"/>
    <n v="0"/>
    <n v="555.15300000000002"/>
    <s v="Very High"/>
    <n v="66827637136.716003"/>
    <m/>
    <m/>
    <m/>
    <m/>
    <m/>
    <m/>
    <m/>
    <m/>
    <m/>
  </r>
  <r>
    <s v="DIVIDENDO PROV 43 $ 26"/>
    <d v="2019-01-04T00:00:00"/>
    <x v="109"/>
    <s v="$"/>
    <x v="35"/>
    <n v="0"/>
    <n v="2508844629"/>
    <n v="0"/>
    <n v="0"/>
    <n v="0"/>
    <n v="26"/>
    <s v="High"/>
    <n v="65229960354"/>
    <m/>
    <m/>
    <m/>
    <m/>
    <m/>
    <m/>
    <m/>
    <m/>
    <m/>
  </r>
  <r>
    <s v="DIVIDENDO PROV 118 US$ 0,0096770521"/>
    <d v="2020-08-22T00:00:00"/>
    <x v="110"/>
    <s v="$"/>
    <x v="16"/>
    <n v="0"/>
    <n v="8375482509"/>
    <n v="0"/>
    <n v="0"/>
    <n v="0"/>
    <n v="7.5910000000000002"/>
    <s v="Medium"/>
    <n v="63578287725.819"/>
    <m/>
    <m/>
    <m/>
    <m/>
    <m/>
    <m/>
    <m/>
    <m/>
    <m/>
  </r>
  <r>
    <s v="DIVIDENDO ADIC 3 $ 1,2937184181265"/>
    <d v="2017-05-20T00:00:00"/>
    <x v="59"/>
    <s v="$"/>
    <x v="8"/>
    <n v="0"/>
    <n v="49092772762"/>
    <n v="0"/>
    <n v="0"/>
    <n v="0"/>
    <n v="1.294"/>
    <s v="Medium"/>
    <n v="63526047954.028"/>
    <m/>
    <m/>
    <m/>
    <m/>
    <m/>
    <m/>
    <m/>
    <m/>
    <m/>
  </r>
  <r>
    <s v="DIVIDENDO PROV 41 $ 26"/>
    <d v="2017-11-22T00:00:00"/>
    <x v="111"/>
    <s v="$"/>
    <x v="35"/>
    <n v="0"/>
    <n v="2434465103"/>
    <n v="0"/>
    <n v="0"/>
    <n v="0"/>
    <n v="26"/>
    <s v="High"/>
    <n v="63296092678"/>
    <m/>
    <m/>
    <m/>
    <m/>
    <m/>
    <m/>
    <m/>
    <m/>
    <m/>
  </r>
  <r>
    <s v="DIVIDENDO PROV 39 $ 26"/>
    <d v="2016-11-23T00:00:00"/>
    <x v="112"/>
    <s v="$"/>
    <x v="35"/>
    <n v="0"/>
    <n v="2434465103"/>
    <n v="0"/>
    <n v="0"/>
    <n v="0"/>
    <n v="26"/>
    <s v="High"/>
    <n v="63296092678"/>
    <m/>
    <m/>
    <m/>
    <m/>
    <m/>
    <m/>
    <m/>
    <m/>
    <m/>
  </r>
  <r>
    <s v="DIVIDENDO PROV 37 $ 26"/>
    <d v="2015-10-15T00:00:00"/>
    <x v="113"/>
    <s v="$"/>
    <x v="35"/>
    <n v="0"/>
    <n v="2434465103"/>
    <n v="0"/>
    <n v="0"/>
    <n v="0"/>
    <n v="26"/>
    <s v="High"/>
    <n v="63296092678"/>
    <m/>
    <m/>
    <m/>
    <m/>
    <m/>
    <m/>
    <m/>
    <m/>
    <m/>
  </r>
  <r>
    <s v="DIVIDENDO DEF 44 $ 37,89775"/>
    <d v="2020-05-09T00:00:00"/>
    <x v="114"/>
    <s v="$"/>
    <x v="33"/>
    <n v="0"/>
    <n v="1662759593"/>
    <n v="0"/>
    <n v="0"/>
    <n v="0"/>
    <n v="37.898000000000003"/>
    <s v="High"/>
    <n v="63015263055.514"/>
    <m/>
    <m/>
    <m/>
    <m/>
    <m/>
    <m/>
    <m/>
    <m/>
    <m/>
  </r>
  <r>
    <s v="DIVIDENDO ADIC 343 $ 501,37775716"/>
    <d v="2019-05-02T00:00:00"/>
    <x v="100"/>
    <s v="$"/>
    <x v="17"/>
    <n v="0"/>
    <n v="125000000"/>
    <n v="0"/>
    <n v="0"/>
    <n v="0"/>
    <n v="501.37799999999999"/>
    <s v="Very High"/>
    <n v="62672250000"/>
    <m/>
    <m/>
    <m/>
    <m/>
    <m/>
    <m/>
    <m/>
    <m/>
    <m/>
  </r>
  <r>
    <s v="DIVIDENDO EVEN 350 US$ 0,705198883"/>
    <d v="2021-05-08T00:00:00"/>
    <x v="98"/>
    <s v="$"/>
    <x v="17"/>
    <n v="0"/>
    <n v="125000000"/>
    <n v="0"/>
    <n v="0"/>
    <n v="0"/>
    <n v="494.53500000000003"/>
    <s v="Very High"/>
    <n v="61816875000"/>
    <m/>
    <m/>
    <m/>
    <m/>
    <m/>
    <m/>
    <m/>
    <m/>
    <m/>
  </r>
  <r>
    <s v="DIVIDENDO PROV 70 $ 10,59"/>
    <d v="2020-12-09T00:00:00"/>
    <x v="115"/>
    <s v="$"/>
    <x v="37"/>
    <n v="0"/>
    <n v="5811031417"/>
    <n v="0"/>
    <n v="0"/>
    <n v="0"/>
    <n v="10.59"/>
    <s v="High"/>
    <n v="61538822706.029999"/>
    <m/>
    <m/>
    <m/>
    <m/>
    <m/>
    <m/>
    <m/>
    <m/>
    <m/>
  </r>
  <r>
    <s v="DIVIDENDO DEF 95 $ 1,0535739847617"/>
    <d v="2017-05-20T00:00:00"/>
    <x v="59"/>
    <s v="$"/>
    <x v="6"/>
    <n v="0"/>
    <n v="58324975387"/>
    <n v="0"/>
    <n v="0"/>
    <n v="0"/>
    <n v="1.054"/>
    <s v="Medium"/>
    <n v="61474524057.898003"/>
    <m/>
    <m/>
    <m/>
    <m/>
    <m/>
    <m/>
    <m/>
    <m/>
    <m/>
  </r>
  <r>
    <s v="DIVIDENDO PROV 92 $ 1,23875"/>
    <d v="2016-01-23T00:00:00"/>
    <x v="116"/>
    <s v="$"/>
    <x v="6"/>
    <n v="0"/>
    <n v="49092772762"/>
    <n v="0"/>
    <n v="0"/>
    <n v="0"/>
    <n v="1.2390000000000001"/>
    <s v="Medium"/>
    <n v="60825945452.117996"/>
    <m/>
    <m/>
    <m/>
    <m/>
    <m/>
    <m/>
    <m/>
    <m/>
    <m/>
  </r>
  <r>
    <s v="DIVIDENDO PROV 275 US$ 0,032"/>
    <d v="2021-07-24T00:00:00"/>
    <x v="117"/>
    <s v="$"/>
    <x v="45"/>
    <n v="0"/>
    <n v="2500000000"/>
    <n v="0"/>
    <n v="0"/>
    <n v="0"/>
    <n v="24.026"/>
    <s v="High"/>
    <n v="60065000000"/>
    <m/>
    <m/>
    <m/>
    <m/>
    <m/>
    <m/>
    <m/>
    <m/>
    <m/>
  </r>
  <r>
    <s v="DIVIDENDO PROV 55 US$ 0,00463"/>
    <d v="2020-12-10T00:00:00"/>
    <x v="118"/>
    <s v="$"/>
    <x v="27"/>
    <n v="0"/>
    <n v="17536167720"/>
    <n v="0"/>
    <n v="0"/>
    <n v="0"/>
    <n v="3.4239999999999999"/>
    <s v="Medium"/>
    <n v="60043838273.279999"/>
    <m/>
    <m/>
    <m/>
    <m/>
    <m/>
    <m/>
    <m/>
    <m/>
    <m/>
  </r>
  <r>
    <s v="DIVIDENDO DEF US$ 0,0102491"/>
    <d v="2019-05-17T00:00:00"/>
    <x v="119"/>
    <s v="$"/>
    <x v="16"/>
    <n v="0"/>
    <n v="8400318891"/>
    <n v="0"/>
    <n v="0"/>
    <n v="0"/>
    <n v="7.1459999999999999"/>
    <s v="Medium"/>
    <n v="60028678795.085999"/>
    <m/>
    <m/>
    <m/>
    <m/>
    <m/>
    <m/>
    <m/>
    <m/>
    <m/>
  </r>
  <r>
    <s v="DIVIDENDO PROV 61 $ 7,24787"/>
    <d v="2017-01-21T00:00:00"/>
    <x v="120"/>
    <s v="$"/>
    <x v="14"/>
    <n v="0"/>
    <n v="8201754580"/>
    <n v="0"/>
    <n v="0"/>
    <n v="0"/>
    <n v="7.2480000000000002"/>
    <s v="Medium"/>
    <n v="59446317195.839996"/>
    <m/>
    <m/>
    <m/>
    <m/>
    <m/>
    <m/>
    <m/>
    <m/>
    <m/>
  </r>
  <r>
    <s v="DIVIDENDO ADIC $ 34,44782"/>
    <d v="2020-05-05T00:00:00"/>
    <x v="121"/>
    <s v="$"/>
    <x v="46"/>
    <n v="0"/>
    <n v="1705831078"/>
    <n v="0"/>
    <n v="0"/>
    <n v="0"/>
    <n v="34.448"/>
    <s v="High"/>
    <n v="58762468974.944"/>
    <m/>
    <m/>
    <m/>
    <m/>
    <m/>
    <m/>
    <m/>
    <m/>
    <m/>
  </r>
  <r>
    <s v="DIVIDENDO DEF 9 $ 0,837292573817617"/>
    <d v="2020-05-20T00:00:00"/>
    <x v="47"/>
    <s v="$"/>
    <x v="8"/>
    <n v="0"/>
    <n v="70134077818"/>
    <n v="0"/>
    <n v="0"/>
    <n v="0"/>
    <n v="0.83699999999999997"/>
    <s v="Low"/>
    <n v="58702223133.666"/>
    <m/>
    <m/>
    <m/>
    <m/>
    <m/>
    <m/>
    <m/>
    <m/>
    <m/>
  </r>
  <r>
    <s v="DIVIDENDO DEF 3 $ 1,1817405420988"/>
    <d v="2017-05-20T00:00:00"/>
    <x v="59"/>
    <s v="$"/>
    <x v="8"/>
    <n v="0"/>
    <n v="49092772762"/>
    <n v="0"/>
    <n v="0"/>
    <n v="0"/>
    <n v="1.1819999999999999"/>
    <s v="Medium"/>
    <n v="58027657404.683998"/>
    <m/>
    <m/>
    <m/>
    <m/>
    <m/>
    <m/>
    <m/>
    <m/>
    <m/>
  </r>
  <r>
    <s v="DIVIDENDO PROV 28 $ 20"/>
    <d v="2016-12-01T00:00:00"/>
    <x v="122"/>
    <s v="$"/>
    <x v="20"/>
    <n v="0"/>
    <n v="2889555302"/>
    <n v="0"/>
    <n v="0"/>
    <n v="0"/>
    <n v="20"/>
    <s v="High"/>
    <n v="57791106040"/>
    <m/>
    <m/>
    <m/>
    <m/>
    <m/>
    <m/>
    <m/>
    <m/>
    <m/>
  </r>
  <r>
    <s v="DIVIDENDO DEF $ 20,01804"/>
    <d v="2020-05-05T00:00:00"/>
    <x v="121"/>
    <s v="$"/>
    <x v="20"/>
    <n v="0"/>
    <n v="2863129447"/>
    <n v="0"/>
    <n v="0"/>
    <n v="0"/>
    <n v="20.018000000000001"/>
    <s v="High"/>
    <n v="57314125270.045998"/>
    <m/>
    <m/>
    <m/>
    <m/>
    <m/>
    <m/>
    <m/>
    <m/>
    <m/>
  </r>
  <r>
    <s v="DIVIDENDO PROV $ 20"/>
    <d v="2017-11-07T00:00:00"/>
    <x v="123"/>
    <s v="$"/>
    <x v="20"/>
    <n v="0"/>
    <n v="2862608197"/>
    <n v="0"/>
    <n v="0"/>
    <n v="0"/>
    <n v="20"/>
    <s v="High"/>
    <n v="57252163940"/>
    <m/>
    <m/>
    <m/>
    <m/>
    <m/>
    <m/>
    <m/>
    <m/>
    <m/>
  </r>
  <r>
    <s v="DIVIDENDO ADIC US$ 0,00464"/>
    <d v="2021-05-06T00:00:00"/>
    <x v="54"/>
    <s v="$"/>
    <x v="27"/>
    <n v="0"/>
    <n v="17536167720"/>
    <n v="0"/>
    <n v="0"/>
    <n v="0"/>
    <n v="3.262"/>
    <s v="Medium"/>
    <n v="57202979102.639999"/>
    <m/>
    <m/>
    <m/>
    <m/>
    <m/>
    <m/>
    <m/>
    <m/>
    <m/>
  </r>
  <r>
    <s v="DIVIDENDO PROV 51 US$ 0,0048"/>
    <d v="2018-12-13T00:00:00"/>
    <x v="124"/>
    <s v="$"/>
    <x v="27"/>
    <n v="0"/>
    <n v="17536167720"/>
    <n v="0"/>
    <n v="0"/>
    <n v="0"/>
    <n v="3.258"/>
    <s v="Medium"/>
    <n v="57132834431.760002"/>
    <m/>
    <m/>
    <m/>
    <m/>
    <m/>
    <m/>
    <m/>
    <m/>
    <m/>
  </r>
  <r>
    <s v="DIVIDENDO PROV 0 $ 5667,7164"/>
    <d v="2020-02-01T00:00:00"/>
    <x v="125"/>
    <s v="$"/>
    <x v="47"/>
    <n v="0"/>
    <n v="10000000"/>
    <n v="0"/>
    <n v="0"/>
    <n v="0"/>
    <n v="5667.7160000000003"/>
    <s v="Very High"/>
    <n v="56677160000"/>
    <m/>
    <m/>
    <m/>
    <m/>
    <m/>
    <m/>
    <m/>
    <m/>
    <m/>
  </r>
  <r>
    <s v="DIVIDENDO PROV 32 US$ 0,066178"/>
    <d v="2016-12-09T00:00:00"/>
    <x v="126"/>
    <s v="$"/>
    <x v="12"/>
    <n v="0"/>
    <n v="1299853848"/>
    <n v="0"/>
    <n v="0"/>
    <n v="0"/>
    <n v="43.417000000000002"/>
    <s v="High"/>
    <n v="56435754518.615997"/>
    <m/>
    <m/>
    <m/>
    <m/>
    <m/>
    <m/>
    <m/>
    <m/>
    <m/>
  </r>
  <r>
    <s v="DIVIDENDO PROV 0 $ 5639,65"/>
    <d v="2020-05-06T00:00:00"/>
    <x v="90"/>
    <s v="$"/>
    <x v="5"/>
    <n v="0"/>
    <n v="10000000"/>
    <n v="0"/>
    <n v="0"/>
    <n v="0"/>
    <n v="5639.65"/>
    <s v="Very High"/>
    <n v="56396500000"/>
    <m/>
    <m/>
    <m/>
    <m/>
    <m/>
    <m/>
    <m/>
    <m/>
    <m/>
  </r>
  <r>
    <s v="DIVIDENDO ADIC 259 $ 149,28853"/>
    <d v="2020-04-18T00:00:00"/>
    <x v="127"/>
    <s v="$"/>
    <x v="36"/>
    <n v="0"/>
    <n v="369502872"/>
    <n v="0"/>
    <n v="0"/>
    <n v="0"/>
    <n v="149.28899999999999"/>
    <s v="Very High"/>
    <n v="55162714258.008003"/>
    <m/>
    <m/>
    <m/>
    <m/>
    <m/>
    <m/>
    <m/>
    <m/>
    <m/>
  </r>
  <r>
    <s v="DIVIDENDO PROV 94 $ 0,94664"/>
    <d v="2017-01-21T00:00:00"/>
    <x v="120"/>
    <s v="$"/>
    <x v="6"/>
    <n v="0"/>
    <n v="57452645794"/>
    <n v="0"/>
    <n v="0"/>
    <n v="0"/>
    <n v="0.94699999999999995"/>
    <s v="Low"/>
    <n v="54407655566.917999"/>
    <m/>
    <m/>
    <m/>
    <m/>
    <m/>
    <m/>
    <m/>
    <m/>
    <m/>
  </r>
  <r>
    <s v="DIVIDENDO EVEN  US$ 0,56992"/>
    <d v="2016-04-30T00:00:00"/>
    <x v="128"/>
    <s v="$"/>
    <x v="40"/>
    <n v="0"/>
    <n v="142819552"/>
    <n v="0"/>
    <n v="0"/>
    <n v="0"/>
    <n v="380.91199999999998"/>
    <s v="Very High"/>
    <n v="54401681191.424004"/>
    <m/>
    <m/>
    <m/>
    <m/>
    <m/>
    <m/>
    <m/>
    <m/>
    <m/>
  </r>
  <r>
    <s v="DIVIDENDO DEF 43 $ 32,55379"/>
    <d v="2019-05-03T00:00:00"/>
    <x v="23"/>
    <s v="$"/>
    <x v="33"/>
    <n v="0"/>
    <n v="1662759593"/>
    <n v="0"/>
    <n v="0"/>
    <n v="0"/>
    <n v="32.554000000000002"/>
    <s v="High"/>
    <n v="54129475790.522003"/>
    <m/>
    <m/>
    <m/>
    <m/>
    <m/>
    <m/>
    <m/>
    <m/>
    <m/>
  </r>
  <r>
    <s v="DIVIDENDO PROV 30 US$ 0,059027"/>
    <d v="2015-12-11T00:00:00"/>
    <x v="129"/>
    <s v="$"/>
    <x v="12"/>
    <n v="0"/>
    <n v="1299853848"/>
    <n v="0"/>
    <n v="0"/>
    <n v="0"/>
    <n v="41.527999999999999"/>
    <s v="High"/>
    <n v="53980330599.744003"/>
    <m/>
    <m/>
    <m/>
    <m/>
    <m/>
    <m/>
    <m/>
    <m/>
    <m/>
  </r>
  <r>
    <s v="DIVIDENDO PROV 345 $ 430"/>
    <d v="2020-01-02T00:00:00"/>
    <x v="130"/>
    <s v="$"/>
    <x v="17"/>
    <n v="0"/>
    <n v="125000000"/>
    <n v="0"/>
    <n v="0"/>
    <n v="0"/>
    <n v="430"/>
    <s v="Very High"/>
    <n v="53750000000"/>
    <m/>
    <m/>
    <m/>
    <m/>
    <m/>
    <m/>
    <m/>
    <m/>
    <m/>
  </r>
  <r>
    <s v="DIVIDENDO PROV $ 163"/>
    <d v="2021-03-19T00:00:00"/>
    <x v="17"/>
    <s v="$"/>
    <x v="29"/>
    <n v="0"/>
    <n v="328015660"/>
    <n v="0"/>
    <n v="0"/>
    <n v="0"/>
    <n v="163"/>
    <s v="Very High"/>
    <n v="53466552580"/>
    <m/>
    <m/>
    <m/>
    <m/>
    <m/>
    <m/>
    <m/>
    <m/>
    <m/>
  </r>
  <r>
    <s v="DIVIDENDO INF 0 $ 759"/>
    <d v="2017-05-09T00:00:00"/>
    <x v="131"/>
    <s v="$"/>
    <x v="48"/>
    <n v="0"/>
    <n v="70000000"/>
    <n v="0"/>
    <n v="0"/>
    <n v="0"/>
    <n v="759"/>
    <s v="Very High"/>
    <n v="53130000000"/>
    <m/>
    <m/>
    <m/>
    <m/>
    <m/>
    <m/>
    <m/>
    <m/>
    <m/>
  </r>
  <r>
    <s v="DIVIDENDO DEF 39 $ 31,91723"/>
    <d v="2017-05-06T00:00:00"/>
    <x v="82"/>
    <s v="$"/>
    <x v="33"/>
    <n v="0"/>
    <n v="1662759593"/>
    <n v="0"/>
    <n v="0"/>
    <n v="0"/>
    <n v="31.917000000000002"/>
    <s v="High"/>
    <n v="53070297929.780998"/>
    <m/>
    <m/>
    <m/>
    <m/>
    <m/>
    <m/>
    <m/>
    <m/>
    <m/>
  </r>
  <r>
    <s v="DIVIDENDO PROV 0 $ 5274,15"/>
    <d v="2020-01-23T00:00:00"/>
    <x v="132"/>
    <s v="$"/>
    <x v="49"/>
    <n v="0"/>
    <n v="10000000"/>
    <n v="0"/>
    <n v="0"/>
    <n v="0"/>
    <n v="5274.15"/>
    <s v="Very High"/>
    <n v="52741500000"/>
    <m/>
    <m/>
    <m/>
    <m/>
    <m/>
    <m/>
    <m/>
    <m/>
    <m/>
  </r>
  <r>
    <s v="DIVIDENDO DEF $ 4,07197"/>
    <d v="2021-05-12T00:00:00"/>
    <x v="133"/>
    <s v="$"/>
    <x v="43"/>
    <n v="0"/>
    <n v="12837423057"/>
    <n v="0"/>
    <n v="0"/>
    <n v="0"/>
    <n v="4.0720000000000001"/>
    <s v="Medium"/>
    <n v="52273986688.103996"/>
    <m/>
    <m/>
    <m/>
    <m/>
    <m/>
    <m/>
    <m/>
    <m/>
    <m/>
  </r>
  <r>
    <s v="DIVID. PROV 102 US$ 0,000959327860769386"/>
    <d v="2021-01-23T00:00:00"/>
    <x v="134"/>
    <s v="$"/>
    <x v="6"/>
    <n v="0"/>
    <n v="76086311036"/>
    <n v="0"/>
    <n v="0"/>
    <n v="0"/>
    <n v="0.68600000000000005"/>
    <s v="Low"/>
    <n v="52195209370.695999"/>
    <m/>
    <m/>
    <m/>
    <m/>
    <m/>
    <m/>
    <m/>
    <m/>
    <m/>
  </r>
  <r>
    <s v="DIVIDENDO PROV 3 $ 310"/>
    <d v="2016-12-23T00:00:00"/>
    <x v="135"/>
    <s v="$"/>
    <x v="50"/>
    <n v="0"/>
    <n v="168000000"/>
    <n v="0"/>
    <n v="0"/>
    <n v="0"/>
    <n v="310"/>
    <s v="Very High"/>
    <n v="52080000000"/>
    <m/>
    <m/>
    <m/>
    <m/>
    <m/>
    <m/>
    <m/>
    <m/>
    <m/>
  </r>
  <r>
    <s v="DIVIDENDO EVEN $ 35"/>
    <d v="2020-01-15T00:00:00"/>
    <x v="136"/>
    <s v="$"/>
    <x v="15"/>
    <n v="0"/>
    <n v="1480394599"/>
    <n v="0"/>
    <n v="0"/>
    <n v="0"/>
    <n v="35"/>
    <s v="High"/>
    <n v="51813810965"/>
    <m/>
    <m/>
    <m/>
    <m/>
    <m/>
    <m/>
    <m/>
    <m/>
    <m/>
  </r>
  <r>
    <s v="DIVIDENDO DEF $ 0,100728627"/>
    <d v="2019-03-13T00:00:00"/>
    <x v="137"/>
    <s v="$"/>
    <x v="7"/>
    <n v="0"/>
    <n v="512406760091"/>
    <n v="0"/>
    <n v="0"/>
    <n v="0"/>
    <n v="0.10100000000000001"/>
    <s v="Low"/>
    <n v="51753082769.191002"/>
    <m/>
    <m/>
    <m/>
    <m/>
    <m/>
    <m/>
    <m/>
    <m/>
    <m/>
  </r>
  <r>
    <s v="DIVIDENDO PROV 256 $ 140"/>
    <d v="2018-12-28T00:00:00"/>
    <x v="138"/>
    <s v="$"/>
    <x v="36"/>
    <n v="0"/>
    <n v="369502872"/>
    <n v="0"/>
    <n v="0"/>
    <n v="0"/>
    <n v="140"/>
    <s v="Very High"/>
    <n v="51730402080"/>
    <m/>
    <m/>
    <m/>
    <m/>
    <m/>
    <m/>
    <m/>
    <m/>
    <m/>
  </r>
  <r>
    <s v="DIVIDENDO PROV 98 US$ 0,0013384991093679"/>
    <d v="2019-01-19T00:00:00"/>
    <x v="139"/>
    <s v="$"/>
    <x v="6"/>
    <n v="0"/>
    <n v="57452641516"/>
    <n v="0"/>
    <n v="0"/>
    <n v="0"/>
    <n v="0.89900000000000002"/>
    <s v="Low"/>
    <n v="51649924722.884003"/>
    <m/>
    <m/>
    <m/>
    <m/>
    <m/>
    <m/>
    <m/>
    <m/>
    <m/>
  </r>
  <r>
    <s v="DIVIDENDO PROV US$ 0,06323106251"/>
    <d v="2020-11-24T00:00:00"/>
    <x v="140"/>
    <s v="$"/>
    <x v="51"/>
    <n v="0"/>
    <n v="1053309776"/>
    <n v="0"/>
    <n v="0"/>
    <n v="0"/>
    <n v="48.154000000000003"/>
    <s v="High"/>
    <n v="50721078953.503998"/>
    <m/>
    <m/>
    <m/>
    <m/>
    <m/>
    <m/>
    <m/>
    <m/>
    <m/>
  </r>
  <r>
    <s v="DIVIDENDO PROV 344 $ 400"/>
    <d v="2019-09-24T00:00:00"/>
    <x v="141"/>
    <s v="$"/>
    <x v="17"/>
    <n v="0"/>
    <n v="125000000"/>
    <n v="0"/>
    <n v="0"/>
    <n v="0"/>
    <n v="400"/>
    <s v="Very High"/>
    <n v="50000000000"/>
    <m/>
    <m/>
    <m/>
    <m/>
    <m/>
    <m/>
    <m/>
    <m/>
    <m/>
  </r>
  <r>
    <s v="DIVIDENDO ADIC $ 17,392"/>
    <d v="2021-04-28T00:00:00"/>
    <x v="142"/>
    <s v="$"/>
    <x v="20"/>
    <n v="0"/>
    <n v="2863129447"/>
    <n v="0"/>
    <n v="0"/>
    <n v="0"/>
    <n v="17.391999999999999"/>
    <s v="High"/>
    <n v="49795547342.223999"/>
    <m/>
    <m/>
    <m/>
    <m/>
    <m/>
    <m/>
    <m/>
    <m/>
    <m/>
  </r>
  <r>
    <s v="DIVIDENDO ADIC 46 $ 29,73937"/>
    <d v="2021-05-05T00:00:00"/>
    <x v="104"/>
    <s v="$"/>
    <x v="33"/>
    <n v="0"/>
    <n v="1662759593"/>
    <n v="0"/>
    <n v="0"/>
    <n v="0"/>
    <n v="29.739000000000001"/>
    <s v="High"/>
    <n v="49448807536.226997"/>
    <m/>
    <m/>
    <m/>
    <m/>
    <m/>
    <m/>
    <m/>
    <m/>
    <m/>
  </r>
  <r>
    <s v="DIVIDENDO PROV US$ 0,50864"/>
    <d v="2018-09-06T00:00:00"/>
    <x v="143"/>
    <s v="$"/>
    <x v="40"/>
    <n v="0"/>
    <n v="142819552"/>
    <n v="0"/>
    <n v="0"/>
    <n v="0"/>
    <n v="343.52499999999998"/>
    <s v="Very High"/>
    <n v="49062086600.800003"/>
    <m/>
    <m/>
    <m/>
    <m/>
    <m/>
    <m/>
    <m/>
    <m/>
    <m/>
  </r>
  <r>
    <s v="DIVIDENDO DEF 64 $ 15,1"/>
    <d v="2019-05-24T00:00:00"/>
    <x v="107"/>
    <s v="$"/>
    <x v="38"/>
    <n v="0"/>
    <n v="3123767502"/>
    <n v="0"/>
    <n v="0"/>
    <n v="0"/>
    <n v="15.1"/>
    <s v="High"/>
    <n v="47168889280.199997"/>
    <m/>
    <m/>
    <m/>
    <m/>
    <m/>
    <m/>
    <m/>
    <m/>
    <m/>
  </r>
  <r>
    <s v="DIVIDENDO DEF 322 US$ 0,0012985879116"/>
    <d v="2021-05-06T00:00:00"/>
    <x v="54"/>
    <s v="$"/>
    <x v="42"/>
    <n v="0"/>
    <n v="51319876188"/>
    <n v="0"/>
    <n v="0"/>
    <n v="0"/>
    <n v="0.91300000000000003"/>
    <s v="Low"/>
    <n v="46855046959.643997"/>
    <m/>
    <m/>
    <m/>
    <m/>
    <m/>
    <m/>
    <m/>
    <m/>
    <m/>
  </r>
  <r>
    <s v="DIVIDENDO ADIC 30 $ 46,70984"/>
    <d v="2018-05-23T00:00:00"/>
    <x v="144"/>
    <s v="$"/>
    <x v="52"/>
    <n v="0"/>
    <n v="1000000000"/>
    <n v="0"/>
    <n v="0"/>
    <n v="0"/>
    <n v="46.71"/>
    <s v="High"/>
    <n v="46710000000"/>
    <m/>
    <m/>
    <m/>
    <m/>
    <m/>
    <m/>
    <m/>
    <m/>
    <m/>
  </r>
  <r>
    <s v="DIVIDENDO ADIC 44 $ 18,5986"/>
    <d v="2019-05-02T00:00:00"/>
    <x v="100"/>
    <s v="$"/>
    <x v="35"/>
    <n v="0"/>
    <n v="2508844629"/>
    <n v="0"/>
    <n v="0"/>
    <n v="0"/>
    <n v="18.599"/>
    <s v="High"/>
    <n v="46662001254.771004"/>
    <m/>
    <m/>
    <m/>
    <m/>
    <m/>
    <m/>
    <m/>
    <m/>
    <m/>
  </r>
  <r>
    <s v="DIVIDENDO DEF $ 154"/>
    <d v="2020-05-19T00:00:00"/>
    <x v="145"/>
    <s v="$"/>
    <x v="53"/>
    <n v="0"/>
    <n v="302017113"/>
    <n v="0"/>
    <n v="0"/>
    <n v="0"/>
    <n v="154"/>
    <s v="Very High"/>
    <n v="46510635402"/>
    <m/>
    <m/>
    <m/>
    <m/>
    <m/>
    <m/>
    <m/>
    <m/>
    <m/>
  </r>
  <r>
    <s v="DIVIDENDO DEF 46 $ 18,4434"/>
    <d v="2020-05-07T00:00:00"/>
    <x v="97"/>
    <s v="$"/>
    <x v="35"/>
    <n v="0"/>
    <n v="2508844629"/>
    <n v="0"/>
    <n v="0"/>
    <n v="0"/>
    <n v="18.443000000000001"/>
    <s v="High"/>
    <n v="46270621492.647003"/>
    <m/>
    <m/>
    <m/>
    <m/>
    <m/>
    <m/>
    <m/>
    <m/>
    <m/>
  </r>
  <r>
    <s v="DIVIDENDO PROV $ 16"/>
    <d v="2015-11-28T00:00:00"/>
    <x v="146"/>
    <s v="$"/>
    <x v="20"/>
    <n v="0"/>
    <n v="2889022734"/>
    <n v="0"/>
    <n v="0"/>
    <n v="0"/>
    <n v="16"/>
    <s v="High"/>
    <n v="46224363744"/>
    <m/>
    <m/>
    <m/>
    <m/>
    <m/>
    <m/>
    <m/>
    <m/>
    <m/>
  </r>
  <r>
    <s v="DIVIDENDO DEF 38 US$ 0,0425"/>
    <d v="2020-05-08T00:00:00"/>
    <x v="147"/>
    <s v="$"/>
    <x v="12"/>
    <n v="0"/>
    <n v="1299853848"/>
    <n v="0"/>
    <n v="0"/>
    <n v="0"/>
    <n v="35.540999999999997"/>
    <s v="High"/>
    <n v="46198105611.767998"/>
    <m/>
    <m/>
    <m/>
    <m/>
    <m/>
    <m/>
    <m/>
    <m/>
    <m/>
  </r>
  <r>
    <s v="DIVIDENDO ADIC 40 $ 18,9707"/>
    <d v="2017-05-03T00:00:00"/>
    <x v="87"/>
    <s v="$"/>
    <x v="35"/>
    <n v="0"/>
    <n v="2434465103"/>
    <n v="0"/>
    <n v="0"/>
    <n v="0"/>
    <n v="18.971"/>
    <s v="High"/>
    <n v="46184237469.013"/>
    <m/>
    <m/>
    <m/>
    <m/>
    <m/>
    <m/>
    <m/>
    <m/>
    <m/>
  </r>
  <r>
    <s v="DIVIDENDO EVEN US$ 0,56992"/>
    <d v="2016-04-30T00:00:00"/>
    <x v="128"/>
    <s v="$"/>
    <x v="44"/>
    <n v="0"/>
    <n v="120376972"/>
    <n v="0"/>
    <n v="0"/>
    <n v="0"/>
    <n v="380.91199999999998"/>
    <s v="Very High"/>
    <n v="45853033158.463997"/>
    <m/>
    <m/>
    <m/>
    <m/>
    <m/>
    <m/>
    <m/>
    <m/>
    <m/>
  </r>
  <r>
    <s v="DIVIDENDO ADIC 28 $ 45,6213"/>
    <d v="2017-05-19T00:00:00"/>
    <x v="148"/>
    <s v="$"/>
    <x v="52"/>
    <n v="0"/>
    <n v="1000000000"/>
    <n v="0"/>
    <n v="0"/>
    <n v="0"/>
    <n v="45.621000000000002"/>
    <s v="High"/>
    <n v="45621000000"/>
    <m/>
    <m/>
    <m/>
    <m/>
    <m/>
    <m/>
    <m/>
    <m/>
    <m/>
  </r>
  <r>
    <s v="DIVIDENDO DEF 270 $ 18,1858"/>
    <d v="2019-04-30T00:00:00"/>
    <x v="96"/>
    <s v="$"/>
    <x v="45"/>
    <n v="0"/>
    <n v="2500000000"/>
    <n v="0"/>
    <n v="0"/>
    <n v="0"/>
    <n v="18.186"/>
    <s v="High"/>
    <n v="45465000000"/>
    <m/>
    <m/>
    <m/>
    <m/>
    <m/>
    <m/>
    <m/>
    <m/>
    <m/>
  </r>
  <r>
    <s v="DIVIDENDO DEF 129 $ 45"/>
    <d v="2019-05-04T00:00:00"/>
    <x v="20"/>
    <s v="$"/>
    <x v="39"/>
    <n v="0"/>
    <n v="1000000000"/>
    <n v="0"/>
    <n v="0"/>
    <n v="0"/>
    <n v="45"/>
    <s v="High"/>
    <n v="45000000000"/>
    <m/>
    <m/>
    <m/>
    <m/>
    <m/>
    <m/>
    <m/>
    <m/>
    <m/>
  </r>
  <r>
    <s v="DIVIDENDO EVEN 29 $ 765"/>
    <d v="2015-03-19T00:00:00"/>
    <x v="149"/>
    <s v="$"/>
    <x v="54"/>
    <n v="0"/>
    <n v="58287187"/>
    <n v="0"/>
    <n v="0"/>
    <n v="0"/>
    <n v="765"/>
    <s v="Very High"/>
    <n v="44589698055"/>
    <m/>
    <m/>
    <m/>
    <m/>
    <m/>
    <m/>
    <m/>
    <m/>
    <m/>
  </r>
  <r>
    <s v="DIVIDENDO PROV 2 US$ 0,0603810972"/>
    <d v="2016-05-19T00:00:00"/>
    <x v="150"/>
    <s v="$"/>
    <x v="51"/>
    <n v="0"/>
    <n v="1053309776"/>
    <n v="0"/>
    <n v="0"/>
    <n v="0"/>
    <n v="42.082999999999998"/>
    <s v="High"/>
    <n v="44326435303.407997"/>
    <m/>
    <m/>
    <m/>
    <m/>
    <m/>
    <m/>
    <m/>
    <m/>
    <m/>
  </r>
  <r>
    <s v="DIVIDENDO DEF 39 US$ 0,0485"/>
    <d v="2021-05-07T00:00:00"/>
    <x v="151"/>
    <s v="$"/>
    <x v="12"/>
    <n v="0"/>
    <n v="1299853848"/>
    <n v="0"/>
    <n v="0"/>
    <n v="0"/>
    <n v="34.012"/>
    <s v="High"/>
    <n v="44210629078.176003"/>
    <m/>
    <m/>
    <m/>
    <m/>
    <m/>
    <m/>
    <m/>
    <m/>
    <m/>
  </r>
  <r>
    <s v="DIVIDENDO $ 4402,36196"/>
    <d v="2021-04-20T00:00:00"/>
    <x v="63"/>
    <s v="$"/>
    <x v="55"/>
    <n v="0"/>
    <n v="10000000"/>
    <n v="0"/>
    <n v="0"/>
    <n v="0"/>
    <n v="4402.3620000000001"/>
    <s v="Very High"/>
    <n v="44023620000"/>
    <m/>
    <m/>
    <m/>
    <m/>
    <m/>
    <m/>
    <m/>
    <m/>
    <m/>
  </r>
  <r>
    <s v="DIVIDENDO ADIC 32 $ 43,8656"/>
    <d v="2019-05-22T00:00:00"/>
    <x v="152"/>
    <s v="$"/>
    <x v="52"/>
    <n v="0"/>
    <n v="1000000000"/>
    <n v="0"/>
    <n v="0"/>
    <n v="0"/>
    <n v="43.866"/>
    <s v="High"/>
    <n v="43866000000"/>
    <m/>
    <m/>
    <m/>
    <m/>
    <m/>
    <m/>
    <m/>
    <m/>
    <m/>
  </r>
  <r>
    <s v="DIVIDENDO ADIC 261 $ 117,09928"/>
    <d v="2021-04-17T00:00:00"/>
    <x v="153"/>
    <s v="$"/>
    <x v="36"/>
    <n v="0"/>
    <n v="369502872"/>
    <n v="0"/>
    <n v="0"/>
    <n v="0"/>
    <n v="117.099"/>
    <s v="Very High"/>
    <n v="43268416808.328003"/>
    <m/>
    <m/>
    <m/>
    <m/>
    <m/>
    <m/>
    <m/>
    <m/>
    <m/>
  </r>
  <r>
    <s v="DIVIDENDO $ 4313,9691"/>
    <d v="2019-12-03T00:00:00"/>
    <x v="29"/>
    <s v="$"/>
    <x v="55"/>
    <n v="0"/>
    <n v="10000000"/>
    <n v="0"/>
    <n v="0"/>
    <n v="0"/>
    <n v="4313.9690000000001"/>
    <s v="Very High"/>
    <n v="43139690000"/>
    <m/>
    <m/>
    <m/>
    <m/>
    <m/>
    <m/>
    <m/>
    <m/>
    <m/>
  </r>
  <r>
    <s v="DIVIDENDO ADIC 26 $ 42,9593"/>
    <d v="2016-05-20T00:00:00"/>
    <x v="101"/>
    <s v="$"/>
    <x v="52"/>
    <n v="0"/>
    <n v="1000000000"/>
    <n v="0"/>
    <n v="0"/>
    <n v="0"/>
    <n v="42.959000000000003"/>
    <s v="High"/>
    <n v="42959000000"/>
    <m/>
    <m/>
    <m/>
    <m/>
    <m/>
    <m/>
    <m/>
    <m/>
    <m/>
  </r>
  <r>
    <s v="DIVIDENDO DEF 81 $ 70,070355"/>
    <d v="2016-04-19T00:00:00"/>
    <x v="154"/>
    <s v="$"/>
    <x v="56"/>
    <n v="0"/>
    <n v="612625641"/>
    <n v="0"/>
    <n v="0"/>
    <n v="0"/>
    <n v="70.069999999999993"/>
    <s v="High"/>
    <n v="42926678664.870003"/>
    <m/>
    <m/>
    <m/>
    <m/>
    <m/>
    <m/>
    <m/>
    <m/>
    <m/>
  </r>
  <r>
    <s v="DIVIDENDO DEF 45 $ 17"/>
    <d v="2020-01-02T00:00:00"/>
    <x v="130"/>
    <s v="$"/>
    <x v="35"/>
    <n v="0"/>
    <n v="2508844629"/>
    <n v="0"/>
    <n v="0"/>
    <n v="0"/>
    <n v="17"/>
    <s v="High"/>
    <n v="42650358693"/>
    <m/>
    <m/>
    <m/>
    <m/>
    <m/>
    <m/>
    <m/>
    <m/>
    <m/>
  </r>
  <r>
    <s v="DIVIDENDO EVEN 72 $ 297,94515"/>
    <d v="2020-10-02T00:00:00"/>
    <x v="155"/>
    <s v="$"/>
    <x v="40"/>
    <n v="0"/>
    <n v="142819552"/>
    <n v="0"/>
    <n v="0"/>
    <n v="0"/>
    <n v="297.94499999999999"/>
    <s v="Very High"/>
    <n v="42552371420.639999"/>
    <m/>
    <m/>
    <m/>
    <m/>
    <m/>
    <m/>
    <m/>
    <m/>
    <m/>
  </r>
  <r>
    <s v="DIVIDENDO DEF 267 $ 17"/>
    <d v="2018-05-03T00:00:00"/>
    <x v="156"/>
    <s v="$"/>
    <x v="45"/>
    <n v="0"/>
    <n v="2500000000"/>
    <n v="0"/>
    <n v="0"/>
    <n v="0"/>
    <n v="17"/>
    <s v="High"/>
    <n v="42500000000"/>
    <m/>
    <m/>
    <m/>
    <m/>
    <m/>
    <m/>
    <m/>
    <m/>
    <m/>
  </r>
  <r>
    <s v="DIVIDENDO DEF $ 29,7"/>
    <d v="2018-05-05T00:00:00"/>
    <x v="44"/>
    <s v="$"/>
    <x v="57"/>
    <n v="0"/>
    <n v="1430000000"/>
    <n v="0"/>
    <n v="0"/>
    <n v="0"/>
    <n v="29.7"/>
    <s v="High"/>
    <n v="42471000000"/>
    <m/>
    <m/>
    <m/>
    <m/>
    <m/>
    <m/>
    <m/>
    <m/>
    <m/>
  </r>
  <r>
    <s v="DIVIDENDO PROV 0 $ 4236,63"/>
    <d v="2020-06-24T00:00:00"/>
    <x v="157"/>
    <s v="$"/>
    <x v="34"/>
    <n v="0"/>
    <n v="10000000"/>
    <n v="0"/>
    <n v="0"/>
    <n v="0"/>
    <n v="4236.63"/>
    <s v="Very High"/>
    <n v="42366300000"/>
    <m/>
    <m/>
    <m/>
    <m/>
    <m/>
    <m/>
    <m/>
    <m/>
    <m/>
  </r>
  <r>
    <s v="DIVIDENDO PROV 69 $ 7,2616"/>
    <d v="2020-01-14T00:00:00"/>
    <x v="26"/>
    <s v="$"/>
    <x v="37"/>
    <n v="0"/>
    <n v="5811031417"/>
    <n v="0"/>
    <n v="0"/>
    <n v="0"/>
    <n v="7.2619999999999996"/>
    <s v="Medium"/>
    <n v="42199710150.253998"/>
    <m/>
    <m/>
    <m/>
    <m/>
    <m/>
    <m/>
    <m/>
    <m/>
    <m/>
  </r>
  <r>
    <s v="DIVIDENDO DEF  US$ 66,454517027410"/>
    <d v="2018-06-07T00:00:00"/>
    <x v="158"/>
    <s v="$"/>
    <x v="58"/>
    <n v="0"/>
    <n v="1000000"/>
    <n v="0"/>
    <n v="0"/>
    <n v="0"/>
    <n v="42053.082999999999"/>
    <s v="Very High"/>
    <n v="42053083000"/>
    <m/>
    <m/>
    <m/>
    <m/>
    <m/>
    <m/>
    <m/>
    <m/>
    <m/>
  </r>
  <r>
    <s v="DIVIDENDO DEF $ 139"/>
    <d v="2021-05-19T00:00:00"/>
    <x v="159"/>
    <s v="$"/>
    <x v="53"/>
    <n v="0"/>
    <n v="302017113"/>
    <n v="0"/>
    <n v="0"/>
    <n v="0"/>
    <n v="139"/>
    <s v="Very High"/>
    <n v="41980378707"/>
    <m/>
    <m/>
    <m/>
    <m/>
    <m/>
    <m/>
    <m/>
    <m/>
    <m/>
  </r>
  <r>
    <s v="DIVIDENDO EVEN 54 US$ 0,00285"/>
    <d v="2020-05-06T00:00:00"/>
    <x v="90"/>
    <s v="$"/>
    <x v="27"/>
    <n v="0"/>
    <n v="17536167720"/>
    <n v="0"/>
    <n v="0"/>
    <n v="0"/>
    <n v="2.3740000000000001"/>
    <s v="Medium"/>
    <n v="41630862167.279999"/>
    <m/>
    <m/>
    <m/>
    <m/>
    <m/>
    <m/>
    <m/>
    <m/>
    <m/>
  </r>
  <r>
    <s v="DIVIDENDO ADIC 42 $ 17,0455"/>
    <d v="2018-05-02T00:00:00"/>
    <x v="53"/>
    <s v="$"/>
    <x v="35"/>
    <n v="0"/>
    <n v="2434465103"/>
    <n v="0"/>
    <n v="0"/>
    <n v="0"/>
    <n v="17.045999999999999"/>
    <s v="High"/>
    <n v="41497892145.737999"/>
    <m/>
    <m/>
    <m/>
    <m/>
    <m/>
    <m/>
    <m/>
    <m/>
    <m/>
  </r>
  <r>
    <s v="DIVIDENDO DEF 77 $ 67,720076"/>
    <d v="2015-04-23T00:00:00"/>
    <x v="8"/>
    <s v="$"/>
    <x v="56"/>
    <n v="0"/>
    <n v="612625641"/>
    <n v="0"/>
    <n v="0"/>
    <n v="0"/>
    <n v="67.72"/>
    <s v="High"/>
    <n v="41487008408.519997"/>
    <m/>
    <m/>
    <m/>
    <m/>
    <m/>
    <m/>
    <m/>
    <m/>
    <m/>
  </r>
  <r>
    <s v="DIVIDENDO PROV US$ 0,50864"/>
    <d v="2018-09-06T00:00:00"/>
    <x v="143"/>
    <s v="$"/>
    <x v="44"/>
    <n v="0"/>
    <n v="120376972"/>
    <n v="0"/>
    <n v="0"/>
    <n v="0"/>
    <n v="343.52499999999998"/>
    <s v="Very High"/>
    <n v="41352499306.300003"/>
    <m/>
    <m/>
    <m/>
    <m/>
    <m/>
    <m/>
    <m/>
    <m/>
    <m/>
  </r>
  <r>
    <s v="DIVIDENDO PROV 67 $ 7,0639"/>
    <d v="2019-01-16T00:00:00"/>
    <x v="160"/>
    <s v="$"/>
    <x v="37"/>
    <n v="0"/>
    <n v="5811031417"/>
    <n v="0"/>
    <n v="0"/>
    <n v="0"/>
    <n v="7.0640000000000001"/>
    <s v="Medium"/>
    <n v="41049125929.688004"/>
    <m/>
    <m/>
    <m/>
    <m/>
    <m/>
    <m/>
    <m/>
    <m/>
    <m/>
  </r>
  <r>
    <s v="DIVIDENDO DEF 126 $ 41"/>
    <d v="2018-04-27T00:00:00"/>
    <x v="161"/>
    <s v="$"/>
    <x v="39"/>
    <n v="0"/>
    <n v="1000000000"/>
    <n v="0"/>
    <n v="0"/>
    <n v="0"/>
    <n v="41"/>
    <s v="High"/>
    <n v="41000000000"/>
    <m/>
    <m/>
    <m/>
    <m/>
    <m/>
    <m/>
    <m/>
    <m/>
    <m/>
  </r>
  <r>
    <s v="DIVIDENDO PROV 90 $ 0,83148"/>
    <d v="2015-01-24T00:00:00"/>
    <x v="162"/>
    <s v="$"/>
    <x v="6"/>
    <n v="0"/>
    <n v="49092772762"/>
    <n v="0"/>
    <n v="0"/>
    <n v="0"/>
    <n v="0.83099999999999996"/>
    <s v="Low"/>
    <n v="40796094165.222"/>
    <m/>
    <m/>
    <m/>
    <m/>
    <m/>
    <m/>
    <m/>
    <m/>
    <m/>
  </r>
  <r>
    <s v="DIVIDENDO PROV 63 $ 4,9361443979"/>
    <d v="2018-01-20T00:00:00"/>
    <x v="163"/>
    <s v="$"/>
    <x v="14"/>
    <n v="0"/>
    <n v="8201754580"/>
    <n v="0"/>
    <n v="0"/>
    <n v="0"/>
    <n v="4.9359999999999999"/>
    <s v="Medium"/>
    <n v="40483860606.879997"/>
    <m/>
    <m/>
    <m/>
    <m/>
    <m/>
    <m/>
    <m/>
    <m/>
    <m/>
  </r>
  <r>
    <s v="DIVIDENDO DEF 257 $ 109,16515"/>
    <d v="2019-04-23T00:00:00"/>
    <x v="77"/>
    <s v="$"/>
    <x v="36"/>
    <n v="0"/>
    <n v="369502872"/>
    <n v="0"/>
    <n v="0"/>
    <n v="0"/>
    <n v="109.16500000000001"/>
    <s v="Very High"/>
    <n v="40336781021.879997"/>
    <m/>
    <m/>
    <m/>
    <m/>
    <m/>
    <m/>
    <m/>
    <m/>
    <m/>
  </r>
  <r>
    <s v="DIVIDENDO EVEN 44 $ 156"/>
    <d v="2021-06-05T00:00:00"/>
    <x v="164"/>
    <s v="$"/>
    <x v="59"/>
    <n v="0"/>
    <n v="258469000"/>
    <n v="0"/>
    <n v="0"/>
    <n v="0"/>
    <n v="156"/>
    <s v="Very High"/>
    <n v="40321164000"/>
    <m/>
    <m/>
    <m/>
    <m/>
    <m/>
    <m/>
    <m/>
    <m/>
    <m/>
  </r>
  <r>
    <s v="DIVIDENDO PROV 6 $ 3,132278"/>
    <d v="2017-12-20T00:00:00"/>
    <x v="165"/>
    <s v="$"/>
    <x v="43"/>
    <n v="0"/>
    <n v="12837423057"/>
    <n v="0"/>
    <n v="0"/>
    <n v="0"/>
    <n v="3.1320000000000001"/>
    <s v="Medium"/>
    <n v="40206809014.524002"/>
    <m/>
    <m/>
    <m/>
    <m/>
    <m/>
    <m/>
    <m/>
    <m/>
    <m/>
  </r>
  <r>
    <s v="DIVIDENDO DEF 4 $ 20"/>
    <d v="2018-04-24T00:00:00"/>
    <x v="166"/>
    <s v="$"/>
    <x v="23"/>
    <n v="0"/>
    <n v="2006546923"/>
    <n v="0"/>
    <n v="0"/>
    <n v="0"/>
    <n v="20"/>
    <s v="High"/>
    <n v="40130938460"/>
    <m/>
    <m/>
    <m/>
    <m/>
    <m/>
    <m/>
    <m/>
    <m/>
    <m/>
  </r>
  <r>
    <s v="DIVIDENDO PROV 76 $ 65,44"/>
    <d v="2015-01-15T00:00:00"/>
    <x v="167"/>
    <s v="$"/>
    <x v="56"/>
    <n v="0"/>
    <n v="612625641"/>
    <n v="0"/>
    <n v="0"/>
    <n v="0"/>
    <n v="65.44"/>
    <s v="High"/>
    <n v="40090221947.040001"/>
    <m/>
    <m/>
    <m/>
    <m/>
    <m/>
    <m/>
    <m/>
    <m/>
    <m/>
  </r>
  <r>
    <s v="DIVIDENDO PROV $ 470,11"/>
    <d v="2021-09-14T00:00:00"/>
    <x v="168"/>
    <s v="$"/>
    <x v="60"/>
    <n v="0"/>
    <n v="85087030"/>
    <n v="0"/>
    <n v="0"/>
    <n v="0"/>
    <n v="470.11"/>
    <s v="Very High"/>
    <n v="40000263673.300003"/>
    <m/>
    <m/>
    <m/>
    <m/>
    <m/>
    <m/>
    <m/>
    <m/>
    <m/>
  </r>
  <r>
    <s v="DIVIDENDO EVEN $ 470,11"/>
    <d v="2021-09-14T00:00:00"/>
    <x v="168"/>
    <s v="$"/>
    <x v="60"/>
    <n v="0"/>
    <n v="85087030"/>
    <n v="0"/>
    <n v="0"/>
    <n v="0"/>
    <n v="470.11"/>
    <s v="Very High"/>
    <n v="40000263673.300003"/>
    <m/>
    <m/>
    <m/>
    <m/>
    <m/>
    <m/>
    <m/>
    <m/>
    <m/>
  </r>
  <r>
    <s v="DIVIDENDO ADIC 16 $ 400"/>
    <d v="2017-05-19T00:00:00"/>
    <x v="148"/>
    <s v="$"/>
    <x v="61"/>
    <n v="0"/>
    <n v="100000000"/>
    <n v="0"/>
    <n v="0"/>
    <n v="0"/>
    <n v="400"/>
    <s v="Very High"/>
    <n v="40000000000"/>
    <m/>
    <m/>
    <m/>
    <m/>
    <m/>
    <m/>
    <m/>
    <m/>
    <m/>
  </r>
  <r>
    <s v="DIVIDENDO EVEN 8 $ 19"/>
    <d v="2020-11-24T00:00:00"/>
    <x v="140"/>
    <s v="$"/>
    <x v="62"/>
    <n v="0"/>
    <n v="2101150643"/>
    <n v="0"/>
    <n v="0"/>
    <n v="0"/>
    <n v="19"/>
    <s v="High"/>
    <n v="39921862217"/>
    <m/>
    <m/>
    <m/>
    <m/>
    <m/>
    <m/>
    <m/>
    <m/>
    <m/>
  </r>
  <r>
    <s v="DIVIDENDO PROV 65 $ 6,8614"/>
    <d v="2018-01-18T00:00:00"/>
    <x v="169"/>
    <s v="$"/>
    <x v="37"/>
    <n v="0"/>
    <n v="5811030417"/>
    <n v="0"/>
    <n v="0"/>
    <n v="0"/>
    <n v="6.8609999999999998"/>
    <s v="Medium"/>
    <n v="39869479691.037003"/>
    <m/>
    <m/>
    <m/>
    <m/>
    <m/>
    <m/>
    <m/>
    <m/>
    <m/>
  </r>
  <r>
    <s v="DIVIDENDO PROV 63 $ 6,8614"/>
    <d v="2017-01-12T00:00:00"/>
    <x v="170"/>
    <s v="$"/>
    <x v="37"/>
    <n v="0"/>
    <n v="5811030417"/>
    <n v="0"/>
    <n v="0"/>
    <n v="0"/>
    <n v="6.8609999999999998"/>
    <s v="Medium"/>
    <n v="39869479691.037003"/>
    <m/>
    <m/>
    <m/>
    <m/>
    <m/>
    <m/>
    <m/>
    <m/>
    <m/>
  </r>
  <r>
    <s v="DIVIDENDO DEF 349 US$ 0,454801117"/>
    <d v="2021-05-08T00:00:00"/>
    <x v="98"/>
    <s v="$"/>
    <x v="17"/>
    <n v="0"/>
    <n v="125000000"/>
    <n v="0"/>
    <n v="0"/>
    <n v="0"/>
    <n v="318.93799999999999"/>
    <s v="Very High"/>
    <n v="39867250000"/>
    <m/>
    <m/>
    <m/>
    <m/>
    <m/>
    <m/>
    <m/>
    <m/>
    <m/>
  </r>
  <r>
    <s v="DIVIDENDO DEF 1 $ 20"/>
    <d v="2017-04-22T00:00:00"/>
    <x v="171"/>
    <s v="$"/>
    <x v="62"/>
    <n v="0"/>
    <n v="1991959929"/>
    <n v="0"/>
    <n v="0"/>
    <n v="0"/>
    <n v="20"/>
    <s v="High"/>
    <n v="39839198580"/>
    <m/>
    <m/>
    <m/>
    <m/>
    <m/>
    <m/>
    <m/>
    <m/>
    <m/>
  </r>
  <r>
    <s v="DIVIDENDO DEF 60 US$ 0,41274"/>
    <d v="2019-05-03T00:00:00"/>
    <x v="23"/>
    <s v="$"/>
    <x v="40"/>
    <n v="0"/>
    <n v="142819552"/>
    <n v="0"/>
    <n v="0"/>
    <n v="0"/>
    <n v="277.70400000000001"/>
    <s v="Very High"/>
    <n v="39661560868.608002"/>
    <m/>
    <m/>
    <m/>
    <m/>
    <m/>
    <m/>
    <m/>
    <m/>
    <m/>
  </r>
  <r>
    <s v="DIVIDENDO ADIC 270 $ 15,8142"/>
    <d v="2019-04-30T00:00:00"/>
    <x v="96"/>
    <s v="$"/>
    <x v="45"/>
    <n v="0"/>
    <n v="2500000000"/>
    <n v="0"/>
    <n v="0"/>
    <n v="0"/>
    <n v="15.814"/>
    <s v="High"/>
    <n v="39535000000"/>
    <m/>
    <m/>
    <m/>
    <m/>
    <m/>
    <m/>
    <m/>
    <m/>
    <m/>
  </r>
  <r>
    <s v="DIVIDENDO PROV 60 US $ 0,42879"/>
    <d v="2017-12-07T00:00:00"/>
    <x v="172"/>
    <s v="$"/>
    <x v="40"/>
    <n v="0"/>
    <n v="142819552"/>
    <n v="0"/>
    <n v="0"/>
    <n v="0"/>
    <n v="275.459"/>
    <s v="Very High"/>
    <n v="39340930974.367996"/>
    <m/>
    <m/>
    <m/>
    <m/>
    <m/>
    <m/>
    <m/>
    <m/>
    <m/>
  </r>
  <r>
    <s v="DIVIDENDO ADIC 24 $ 39,2433"/>
    <d v="2015-05-23T00:00:00"/>
    <x v="173"/>
    <s v="$"/>
    <x v="52"/>
    <n v="0"/>
    <n v="1000000000"/>
    <n v="0"/>
    <n v="0"/>
    <n v="0"/>
    <n v="39.243000000000002"/>
    <s v="High"/>
    <n v="39243000000"/>
    <m/>
    <m/>
    <m/>
    <m/>
    <m/>
    <m/>
    <m/>
    <m/>
    <m/>
  </r>
  <r>
    <s v="DIVIDENDO DEF 123 $ 39"/>
    <d v="2017-04-28T00:00:00"/>
    <x v="174"/>
    <s v="$"/>
    <x v="39"/>
    <n v="0"/>
    <n v="1000000000"/>
    <n v="0"/>
    <n v="0"/>
    <n v="0"/>
    <n v="39"/>
    <s v="High"/>
    <n v="39000000000"/>
    <m/>
    <m/>
    <m/>
    <m/>
    <m/>
    <m/>
    <m/>
    <m/>
    <m/>
  </r>
  <r>
    <s v="DIVIDENDO PROV US$ 0,43247"/>
    <d v="2018-06-09T00:00:00"/>
    <x v="175"/>
    <s v="$"/>
    <x v="40"/>
    <n v="0"/>
    <n v="142819552"/>
    <n v="0"/>
    <n v="0"/>
    <n v="0"/>
    <n v="271.73399999999998"/>
    <s v="Very High"/>
    <n v="38808928143.167999"/>
    <m/>
    <m/>
    <m/>
    <m/>
    <m/>
    <m/>
    <m/>
    <m/>
    <m/>
  </r>
  <r>
    <s v="DIVIDENDO DEF 23 $ 3,52725676447"/>
    <d v="2019-03-22T00:00:00"/>
    <x v="3"/>
    <s v="$"/>
    <x v="63"/>
    <n v="0"/>
    <n v="11000000000"/>
    <n v="0"/>
    <n v="0"/>
    <n v="0"/>
    <n v="3.5270000000000001"/>
    <s v="Medium"/>
    <n v="38797000000"/>
    <m/>
    <m/>
    <m/>
    <m/>
    <m/>
    <m/>
    <m/>
    <m/>
    <m/>
  </r>
  <r>
    <s v="DIVIDENDO ADIC 106 US$ 0,0075592"/>
    <d v="2015-05-22T00:00:00"/>
    <x v="176"/>
    <s v="$"/>
    <x v="16"/>
    <n v="0"/>
    <n v="8400318891"/>
    <n v="0"/>
    <n v="0"/>
    <n v="0"/>
    <n v="4.6100000000000003"/>
    <s v="Medium"/>
    <n v="38725470087.510002"/>
    <m/>
    <m/>
    <m/>
    <m/>
    <m/>
    <m/>
    <m/>
    <m/>
    <m/>
  </r>
  <r>
    <s v="DIVIDENDO ADIC 38 $ 15,828896"/>
    <d v="2016-05-04T00:00:00"/>
    <x v="76"/>
    <s v="$"/>
    <x v="35"/>
    <n v="0"/>
    <n v="2434465103"/>
    <n v="0"/>
    <n v="0"/>
    <n v="0"/>
    <n v="15.829000000000001"/>
    <s v="High"/>
    <n v="38535148115.387001"/>
    <m/>
    <m/>
    <m/>
    <m/>
    <m/>
    <m/>
    <m/>
    <m/>
    <m/>
  </r>
  <r>
    <s v="DIVIDENDO PROV 61 $ 6,6294"/>
    <d v="2016-01-07T00:00:00"/>
    <x v="177"/>
    <s v="$"/>
    <x v="37"/>
    <n v="0"/>
    <n v="5811030417"/>
    <n v="0"/>
    <n v="0"/>
    <n v="0"/>
    <n v="6.6289999999999996"/>
    <s v="Medium"/>
    <n v="38521320634.292999"/>
    <m/>
    <m/>
    <m/>
    <m/>
    <m/>
    <m/>
    <m/>
    <m/>
    <m/>
  </r>
  <r>
    <s v="DIVID DEF 19 $ 3,45509947012"/>
    <d v="2015-03-20T00:00:00"/>
    <x v="9"/>
    <s v="$"/>
    <x v="63"/>
    <n v="0"/>
    <n v="11000000000"/>
    <n v="0"/>
    <n v="0"/>
    <n v="0"/>
    <n v="3.4550000000000001"/>
    <s v="Medium"/>
    <n v="38005000000"/>
    <m/>
    <m/>
    <m/>
    <m/>
    <m/>
    <m/>
    <m/>
    <m/>
    <m/>
  </r>
  <r>
    <s v="DIVIDENDO PROV 58 US$ 0,39222"/>
    <d v="2017-06-09T00:00:00"/>
    <x v="178"/>
    <s v="$"/>
    <x v="40"/>
    <n v="0"/>
    <n v="142819552"/>
    <n v="0"/>
    <n v="0"/>
    <n v="0"/>
    <n v="264.87"/>
    <s v="Very High"/>
    <n v="37828614738.239998"/>
    <m/>
    <m/>
    <m/>
    <m/>
    <m/>
    <m/>
    <m/>
    <m/>
    <m/>
  </r>
  <r>
    <s v="DIVIDENDO PROV 49 US$ 0,00332"/>
    <d v="2017-12-14T00:00:00"/>
    <x v="179"/>
    <s v="$"/>
    <x v="27"/>
    <n v="0"/>
    <n v="17536167720"/>
    <n v="0"/>
    <n v="0"/>
    <n v="0"/>
    <n v="2.1560000000000001"/>
    <s v="Medium"/>
    <n v="37807977604.32"/>
    <m/>
    <m/>
    <m/>
    <m/>
    <m/>
    <m/>
    <m/>
    <m/>
    <m/>
  </r>
  <r>
    <s v="DIVIDENDO DEF $ 26,76811"/>
    <d v="2019-05-09T00:00:00"/>
    <x v="180"/>
    <s v="$"/>
    <x v="64"/>
    <n v="0"/>
    <n v="1410665600"/>
    <n v="0"/>
    <n v="0"/>
    <n v="0"/>
    <n v="26.768000000000001"/>
    <s v="High"/>
    <n v="37760696780.800003"/>
    <m/>
    <m/>
    <m/>
    <m/>
    <m/>
    <m/>
    <m/>
    <m/>
    <m/>
  </r>
  <r>
    <s v="DIVIDENDO DEF 50 US$ 0,090006185096"/>
    <d v="2019-05-10T00:00:00"/>
    <x v="181"/>
    <s v="$"/>
    <x v="65"/>
    <n v="0"/>
    <n v="606407693"/>
    <n v="0"/>
    <n v="0"/>
    <n v="0"/>
    <n v="61.783000000000001"/>
    <s v="High"/>
    <n v="37465686496.619003"/>
    <m/>
    <m/>
    <m/>
    <m/>
    <m/>
    <m/>
    <m/>
    <m/>
    <m/>
  </r>
  <r>
    <s v="DIVIDENDO DEF US$ 0,0071426"/>
    <d v="2017-09-21T00:00:00"/>
    <x v="182"/>
    <s v="$"/>
    <x v="16"/>
    <n v="0"/>
    <n v="8400318891"/>
    <n v="0"/>
    <n v="0"/>
    <n v="0"/>
    <n v="4.4560000000000004"/>
    <s v="Medium"/>
    <n v="37431820978.295998"/>
    <m/>
    <m/>
    <m/>
    <m/>
    <m/>
    <m/>
    <m/>
    <m/>
    <m/>
  </r>
  <r>
    <s v="DIVID DEF 20  $ 3,3883280867"/>
    <d v="2016-03-18T00:00:00"/>
    <x v="10"/>
    <s v="$"/>
    <x v="63"/>
    <n v="0"/>
    <n v="11000000000"/>
    <n v="0"/>
    <n v="0"/>
    <n v="0"/>
    <n v="3.3879999999999999"/>
    <s v="Medium"/>
    <n v="37268000000"/>
    <m/>
    <m/>
    <m/>
    <m/>
    <m/>
    <m/>
    <m/>
    <m/>
    <m/>
  </r>
  <r>
    <s v="DIVIDENDO PROV 2 $ 0,75884"/>
    <d v="2017-01-21T00:00:00"/>
    <x v="120"/>
    <s v="$"/>
    <x v="8"/>
    <n v="0"/>
    <n v="49092772762"/>
    <n v="0"/>
    <n v="0"/>
    <n v="0"/>
    <n v="0.75900000000000001"/>
    <s v="Low"/>
    <n v="37261414526.358002"/>
    <m/>
    <m/>
    <m/>
    <m/>
    <m/>
    <m/>
    <m/>
    <m/>
    <m/>
  </r>
  <r>
    <s v="DIVIDENDO PROV 4 $ 0,756423847619666"/>
    <d v="2018-01-20T00:00:00"/>
    <x v="163"/>
    <s v="$"/>
    <x v="8"/>
    <n v="0"/>
    <n v="49092772762"/>
    <n v="0"/>
    <n v="0"/>
    <n v="0"/>
    <n v="0.75600000000000001"/>
    <s v="Low"/>
    <n v="37114136208.071999"/>
    <m/>
    <m/>
    <m/>
    <m/>
    <m/>
    <m/>
    <m/>
    <m/>
    <m/>
  </r>
  <r>
    <s v="DIVIDENDO DEF 120 $ 37"/>
    <d v="2016-05-07T00:00:00"/>
    <x v="92"/>
    <s v="$"/>
    <x v="39"/>
    <n v="0"/>
    <n v="1000000000"/>
    <n v="0"/>
    <n v="0"/>
    <n v="0"/>
    <n v="37"/>
    <s v="High"/>
    <n v="37000000000"/>
    <m/>
    <m/>
    <m/>
    <m/>
    <m/>
    <m/>
    <m/>
    <m/>
    <m/>
  </r>
  <r>
    <s v="DIVIDENDO PROV 59 $ 6,35"/>
    <d v="2015-01-07T00:00:00"/>
    <x v="183"/>
    <s v="$"/>
    <x v="37"/>
    <n v="0"/>
    <n v="5811029417"/>
    <n v="0"/>
    <n v="0"/>
    <n v="0"/>
    <n v="6.35"/>
    <s v="Medium"/>
    <n v="36900036797.949997"/>
    <m/>
    <m/>
    <m/>
    <m/>
    <m/>
    <m/>
    <m/>
    <m/>
    <m/>
  </r>
  <r>
    <s v="DIVIDENDO EVEN 71 $ 6,281484"/>
    <d v="2021-05-12T00:00:00"/>
    <x v="133"/>
    <s v="$"/>
    <x v="37"/>
    <n v="0"/>
    <n v="5811031417"/>
    <n v="0"/>
    <n v="0"/>
    <n v="0"/>
    <n v="6.2809999999999997"/>
    <s v="Medium"/>
    <n v="36499088330.177002"/>
    <m/>
    <m/>
    <m/>
    <m/>
    <m/>
    <m/>
    <m/>
    <m/>
    <m/>
  </r>
  <r>
    <s v="DIVIDENDO DEF US$ 0,41968"/>
    <d v="2018-05-04T00:00:00"/>
    <x v="51"/>
    <s v="$"/>
    <x v="40"/>
    <n v="0"/>
    <n v="142819552"/>
    <n v="0"/>
    <n v="0"/>
    <n v="0"/>
    <n v="253.197"/>
    <s v="Very High"/>
    <n v="36161482107.744003"/>
    <m/>
    <m/>
    <m/>
    <m/>
    <m/>
    <m/>
    <m/>
    <m/>
    <m/>
  </r>
  <r>
    <s v="DIVIDENDO PROV 0 US$ 0,048471631"/>
    <d v="2021-05-13T00:00:00"/>
    <x v="184"/>
    <s v="$"/>
    <x v="51"/>
    <n v="0"/>
    <n v="1053309776"/>
    <n v="0"/>
    <n v="0"/>
    <n v="0"/>
    <n v="34.084000000000003"/>
    <s v="High"/>
    <n v="35901010405.183998"/>
    <m/>
    <m/>
    <m/>
    <m/>
    <m/>
    <m/>
    <m/>
    <m/>
    <m/>
  </r>
  <r>
    <s v="DIVIDENDO ADIC 72 $ 297,94515"/>
    <d v="2020-10-02T00:00:00"/>
    <x v="155"/>
    <s v="$"/>
    <x v="44"/>
    <n v="0"/>
    <n v="120376972"/>
    <n v="0"/>
    <n v="0"/>
    <n v="0"/>
    <n v="297.94499999999999"/>
    <s v="Very High"/>
    <n v="35865716922.540001"/>
    <m/>
    <m/>
    <m/>
    <m/>
    <m/>
    <m/>
    <m/>
    <m/>
    <m/>
  </r>
  <r>
    <s v="DIVIDENDO ADIC $ 14,7124924"/>
    <d v="2015-05-06T00:00:00"/>
    <x v="68"/>
    <s v="$"/>
    <x v="35"/>
    <n v="0"/>
    <n v="2434465103"/>
    <n v="0"/>
    <n v="0"/>
    <n v="0"/>
    <n v="14.712"/>
    <s v="High"/>
    <n v="35815850595.335999"/>
    <m/>
    <m/>
    <m/>
    <m/>
    <m/>
    <m/>
    <m/>
    <m/>
    <m/>
  </r>
  <r>
    <s v="DIVIDENDO DEF $ 3561,882999"/>
    <d v="2020-06-23T00:00:00"/>
    <x v="157"/>
    <s v="$"/>
    <x v="66"/>
    <n v="0"/>
    <n v="10000000"/>
    <n v="0"/>
    <n v="0"/>
    <n v="0"/>
    <n v="3561.8829999999998"/>
    <s v="Very High"/>
    <n v="35618830000"/>
    <m/>
    <m/>
    <m/>
    <m/>
    <m/>
    <m/>
    <m/>
    <m/>
    <m/>
  </r>
  <r>
    <s v="DIVIDENDO PROV $ 3553,811608"/>
    <d v="2020-06-23T00:00:00"/>
    <x v="157"/>
    <s v="$"/>
    <x v="67"/>
    <n v="0"/>
    <n v="10000000"/>
    <n v="0"/>
    <n v="0"/>
    <n v="0"/>
    <n v="3553.8119999999999"/>
    <s v="Very High"/>
    <n v="35538120000"/>
    <m/>
    <m/>
    <m/>
    <m/>
    <m/>
    <m/>
    <m/>
    <m/>
    <m/>
  </r>
  <r>
    <s v="DIVIDENDO DEF 108 US$ 0,0060712"/>
    <d v="2016-05-19T00:00:00"/>
    <x v="150"/>
    <s v="$"/>
    <x v="16"/>
    <n v="0"/>
    <n v="8400318891"/>
    <n v="0"/>
    <n v="0"/>
    <n v="0"/>
    <n v="4.2130000000000001"/>
    <s v="Medium"/>
    <n v="35390543487.782997"/>
    <m/>
    <m/>
    <m/>
    <m/>
    <m/>
    <m/>
    <m/>
    <m/>
    <m/>
  </r>
  <r>
    <s v="DIVIDENDO DEF $ 3538,202795"/>
    <d v="2020-06-23T00:00:00"/>
    <x v="157"/>
    <s v="$"/>
    <x v="68"/>
    <n v="0"/>
    <n v="10000000"/>
    <n v="0"/>
    <n v="0"/>
    <n v="0"/>
    <n v="3538.203"/>
    <s v="Very High"/>
    <n v="35382030000"/>
    <m/>
    <m/>
    <m/>
    <m/>
    <m/>
    <m/>
    <m/>
    <m/>
    <m/>
  </r>
  <r>
    <s v="DIVIDENDO DEF 1 $ 18"/>
    <d v="2019-04-24T00:00:00"/>
    <x v="185"/>
    <s v="$"/>
    <x v="69"/>
    <n v="0"/>
    <n v="1960000000"/>
    <n v="0"/>
    <n v="0"/>
    <n v="0"/>
    <n v="18"/>
    <s v="High"/>
    <n v="35280000000"/>
    <m/>
    <m/>
    <m/>
    <m/>
    <m/>
    <m/>
    <m/>
    <m/>
    <m/>
  </r>
  <r>
    <s v="DIVIDENDO PROV 10 $ 2,74075"/>
    <d v="2019-12-18T00:00:00"/>
    <x v="186"/>
    <s v="$"/>
    <x v="43"/>
    <n v="0"/>
    <n v="12837423057"/>
    <n v="0"/>
    <n v="0"/>
    <n v="0"/>
    <n v="2.7410000000000001"/>
    <s v="Medium"/>
    <n v="35187376599.237"/>
    <m/>
    <m/>
    <m/>
    <m/>
    <m/>
    <m/>
    <m/>
    <m/>
    <m/>
  </r>
  <r>
    <s v="DIVIDENDO DEF 6 $ 107"/>
    <d v="2020-05-23T00:00:00"/>
    <x v="14"/>
    <s v="$"/>
    <x v="29"/>
    <n v="0"/>
    <n v="328015660"/>
    <n v="0"/>
    <n v="0"/>
    <n v="0"/>
    <n v="107"/>
    <s v="Very High"/>
    <n v="35097675620"/>
    <m/>
    <m/>
    <m/>
    <m/>
    <m/>
    <m/>
    <m/>
    <m/>
    <m/>
  </r>
  <r>
    <s v="DIVIDENDO DEF $ 20,55218"/>
    <d v="2020-05-05T00:00:00"/>
    <x v="121"/>
    <s v="$"/>
    <x v="46"/>
    <n v="0"/>
    <n v="1705831078"/>
    <n v="0"/>
    <n v="0"/>
    <n v="0"/>
    <n v="20.552"/>
    <s v="High"/>
    <n v="35058240315.056"/>
    <m/>
    <m/>
    <m/>
    <m/>
    <m/>
    <m/>
    <m/>
    <m/>
    <m/>
  </r>
  <r>
    <s v="DIVIDENDO PROV $ 16097,0976932859"/>
    <d v="2015-12-12T00:00:00"/>
    <x v="187"/>
    <s v="$"/>
    <x v="70"/>
    <n v="0"/>
    <n v="2174305"/>
    <n v="0"/>
    <n v="0"/>
    <n v="0"/>
    <n v="16097.098"/>
    <s v="Very High"/>
    <n v="35000000666.889999"/>
    <m/>
    <m/>
    <m/>
    <m/>
    <m/>
    <m/>
    <m/>
    <m/>
    <m/>
  </r>
  <r>
    <s v="DIVIDENDO PROV 269 $ 14"/>
    <d v="2019-01-04T00:00:00"/>
    <x v="109"/>
    <s v="$"/>
    <x v="45"/>
    <n v="0"/>
    <n v="2500000000"/>
    <n v="0"/>
    <n v="0"/>
    <n v="0"/>
    <n v="14"/>
    <s v="High"/>
    <n v="35000000000"/>
    <m/>
    <m/>
    <m/>
    <m/>
    <m/>
    <m/>
    <m/>
    <m/>
    <m/>
  </r>
  <r>
    <s v="DIVIDENDO PROV 268 $ 14"/>
    <d v="2018-09-21T00:00:00"/>
    <x v="188"/>
    <s v="$"/>
    <x v="45"/>
    <n v="0"/>
    <n v="2500000000"/>
    <n v="0"/>
    <n v="0"/>
    <n v="0"/>
    <n v="14"/>
    <s v="High"/>
    <n v="35000000000"/>
    <m/>
    <m/>
    <m/>
    <m/>
    <m/>
    <m/>
    <m/>
    <m/>
    <m/>
  </r>
  <r>
    <s v="DIVIDENDO ADIC 117 $ 35"/>
    <d v="2015-05-02T00:00:00"/>
    <x v="189"/>
    <s v="$"/>
    <x v="39"/>
    <n v="0"/>
    <n v="1000000000"/>
    <n v="0"/>
    <n v="0"/>
    <n v="0"/>
    <n v="35"/>
    <s v="High"/>
    <n v="35000000000"/>
    <m/>
    <m/>
    <m/>
    <m/>
    <m/>
    <m/>
    <m/>
    <m/>
    <m/>
  </r>
  <r>
    <s v="DIVIDENDO DEF 120 US$ 0,0046083"/>
    <d v="2021-05-25T00:00:00"/>
    <x v="190"/>
    <s v="$"/>
    <x v="16"/>
    <n v="0"/>
    <n v="10376645776"/>
    <n v="0"/>
    <n v="0"/>
    <n v="0"/>
    <n v="3.3660000000000001"/>
    <s v="Medium"/>
    <n v="34927789682.015999"/>
    <m/>
    <m/>
    <m/>
    <m/>
    <m/>
    <m/>
    <m/>
    <m/>
    <m/>
  </r>
  <r>
    <s v="DIVIDENDO DEF 92 $ 56,954279"/>
    <d v="2019-05-02T00:00:00"/>
    <x v="100"/>
    <s v="$"/>
    <x v="56"/>
    <n v="0"/>
    <n v="612625641"/>
    <n v="0"/>
    <n v="0"/>
    <n v="0"/>
    <n v="56.954000000000001"/>
    <s v="High"/>
    <n v="34891480757.514"/>
    <m/>
    <m/>
    <m/>
    <m/>
    <m/>
    <m/>
    <m/>
    <m/>
    <m/>
  </r>
  <r>
    <s v="DIVIDENDO DEF  US$ 0,0065484"/>
    <d v="2017-11-22T00:00:00"/>
    <x v="111"/>
    <s v="$"/>
    <x v="16"/>
    <n v="0"/>
    <n v="8400318891"/>
    <n v="0"/>
    <n v="0"/>
    <n v="0"/>
    <n v="4.1529999999999996"/>
    <s v="Medium"/>
    <n v="34886524354.322998"/>
    <m/>
    <m/>
    <m/>
    <m/>
    <m/>
    <m/>
    <m/>
    <m/>
    <m/>
  </r>
  <r>
    <s v="DIVIDENDO P. 96 US$  0,00100225969477772"/>
    <d v="2018-01-20T00:00:00"/>
    <x v="163"/>
    <s v="$"/>
    <x v="6"/>
    <n v="0"/>
    <n v="57452641516"/>
    <n v="0"/>
    <n v="0"/>
    <n v="0"/>
    <n v="0.60699999999999998"/>
    <s v="Low"/>
    <n v="34873753400.211998"/>
    <m/>
    <m/>
    <m/>
    <m/>
    <m/>
    <m/>
    <m/>
    <m/>
    <m/>
  </r>
  <r>
    <s v="DIVIDENDO US$ 0,047469416"/>
    <d v="2019-06-15T00:00:00"/>
    <x v="191"/>
    <s v="$"/>
    <x v="51"/>
    <n v="0"/>
    <n v="1053309776"/>
    <n v="0"/>
    <n v="0"/>
    <n v="0"/>
    <n v="33.076999999999998"/>
    <s v="High"/>
    <n v="34840327460.751999"/>
    <m/>
    <m/>
    <m/>
    <m/>
    <m/>
    <m/>
    <m/>
    <m/>
    <m/>
  </r>
  <r>
    <s v="DIVIDENDO PROV 75 US$ 0,31439"/>
    <d v="2021-09-03T00:00:00"/>
    <x v="192"/>
    <s v="$"/>
    <x v="40"/>
    <n v="0"/>
    <n v="142819552"/>
    <n v="0"/>
    <n v="0"/>
    <n v="0"/>
    <n v="243.696"/>
    <s v="Very High"/>
    <n v="34804553544.192001"/>
    <m/>
    <m/>
    <m/>
    <m/>
    <m/>
    <m/>
    <m/>
    <m/>
    <m/>
  </r>
  <r>
    <s v="DIVIDENDO PROV 75 US$ 0,31439"/>
    <d v="2021-09-03T00:00:00"/>
    <x v="192"/>
    <s v="$"/>
    <x v="44"/>
    <n v="0"/>
    <n v="142818904"/>
    <n v="0"/>
    <n v="0"/>
    <n v="0"/>
    <n v="243.696"/>
    <s v="Very High"/>
    <n v="34804395629.183998"/>
    <m/>
    <m/>
    <m/>
    <m/>
    <m/>
    <m/>
    <m/>
    <m/>
    <m/>
  </r>
  <r>
    <s v="DIVIDENDO DEF 22 $ 3,15781173967"/>
    <d v="2018-03-16T00:00:00"/>
    <x v="11"/>
    <s v="$"/>
    <x v="63"/>
    <n v="0"/>
    <n v="11000000000"/>
    <n v="0"/>
    <n v="0"/>
    <n v="0"/>
    <n v="3.1579999999999999"/>
    <s v="Medium"/>
    <n v="34738000000"/>
    <m/>
    <m/>
    <m/>
    <m/>
    <m/>
    <m/>
    <m/>
    <m/>
    <m/>
  </r>
  <r>
    <s v="DIVIDENDO DEF US$ 0,0065897"/>
    <d v="2018-05-18T00:00:00"/>
    <x v="72"/>
    <s v="$"/>
    <x v="16"/>
    <n v="0"/>
    <n v="8400318891"/>
    <n v="0"/>
    <n v="0"/>
    <n v="0"/>
    <n v="4.133"/>
    <s v="Medium"/>
    <n v="34718517976.502998"/>
    <m/>
    <m/>
    <m/>
    <m/>
    <m/>
    <m/>
    <m/>
    <m/>
    <m/>
  </r>
  <r>
    <s v="DIVIDENDO PROV US$ 0,38432"/>
    <d v="2017-09-08T00:00:00"/>
    <x v="193"/>
    <s v="$"/>
    <x v="40"/>
    <n v="0"/>
    <n v="142819552"/>
    <n v="0"/>
    <n v="0"/>
    <n v="0"/>
    <n v="241.49100000000001"/>
    <s v="Very High"/>
    <n v="34489636432.031998"/>
    <m/>
    <m/>
    <m/>
    <m/>
    <m/>
    <m/>
    <m/>
    <m/>
    <m/>
  </r>
  <r>
    <s v="DIVIDENDO DEF $ 11,98196"/>
    <d v="2020-05-05T00:00:00"/>
    <x v="121"/>
    <s v="$"/>
    <x v="20"/>
    <n v="0"/>
    <n v="2863129447"/>
    <n v="0"/>
    <n v="0"/>
    <n v="0"/>
    <n v="11.981999999999999"/>
    <s v="High"/>
    <n v="34306017033.953999"/>
    <m/>
    <m/>
    <m/>
    <m/>
    <m/>
    <m/>
    <m/>
    <m/>
    <m/>
  </r>
  <r>
    <s v="DIVIDENDO DEF 61 $ 10,91"/>
    <d v="2016-05-24T00:00:00"/>
    <x v="194"/>
    <s v="$"/>
    <x v="38"/>
    <n v="0"/>
    <n v="3123767502"/>
    <n v="0"/>
    <n v="0"/>
    <n v="0"/>
    <n v="10.91"/>
    <s v="High"/>
    <n v="34080303446.82"/>
    <m/>
    <m/>
    <m/>
    <m/>
    <m/>
    <m/>
    <m/>
    <m/>
    <m/>
  </r>
  <r>
    <s v="DIVIDENDO DEF 37 US$ 0,089"/>
    <d v="2020-05-09T00:00:00"/>
    <x v="114"/>
    <s v="$"/>
    <x v="10"/>
    <n v="0"/>
    <n v="456376483"/>
    <n v="0"/>
    <n v="0"/>
    <n v="0"/>
    <n v="74.427999999999997"/>
    <s v="High"/>
    <n v="33967188876.723999"/>
    <m/>
    <m/>
    <m/>
    <m/>
    <m/>
    <m/>
    <m/>
    <m/>
    <m/>
  </r>
  <r>
    <s v="DIVIDENDO DEF 60 US$ 0,41274"/>
    <d v="2019-05-03T00:00:00"/>
    <x v="23"/>
    <s v="$"/>
    <x v="44"/>
    <n v="0"/>
    <n v="120376972"/>
    <n v="0"/>
    <n v="0"/>
    <n v="0"/>
    <n v="277.70400000000001"/>
    <s v="Very High"/>
    <n v="33429166632.287998"/>
    <m/>
    <m/>
    <m/>
    <m/>
    <m/>
    <m/>
    <m/>
    <m/>
    <m/>
  </r>
  <r>
    <s v="DIVIDENDO PROV 60 US$ 0,42879"/>
    <d v="2017-12-07T00:00:00"/>
    <x v="172"/>
    <s v="$"/>
    <x v="44"/>
    <n v="0"/>
    <n v="120376972"/>
    <n v="0"/>
    <n v="0"/>
    <n v="0"/>
    <n v="275.459"/>
    <s v="Very High"/>
    <n v="33158920330.147999"/>
    <m/>
    <m/>
    <m/>
    <m/>
    <m/>
    <m/>
    <m/>
    <m/>
    <m/>
  </r>
  <r>
    <s v="DIVIDENDO EVEN US$ 0,37994"/>
    <d v="2018-05-04T00:00:00"/>
    <x v="51"/>
    <s v="$"/>
    <x v="40"/>
    <n v="0"/>
    <n v="142819552"/>
    <n v="0"/>
    <n v="0"/>
    <n v="0"/>
    <n v="229.22399999999999"/>
    <s v="Very High"/>
    <n v="32737668987.647999"/>
    <m/>
    <m/>
    <m/>
    <m/>
    <m/>
    <m/>
    <m/>
    <m/>
    <m/>
  </r>
  <r>
    <s v="DIVIDENDO PROV US$ 0,43247"/>
    <d v="2018-06-09T00:00:00"/>
    <x v="175"/>
    <s v="$"/>
    <x v="44"/>
    <n v="0"/>
    <n v="120376972"/>
    <n v="0"/>
    <n v="0"/>
    <n v="0"/>
    <n v="271.73399999999998"/>
    <s v="Very High"/>
    <n v="32710516109.448002"/>
    <m/>
    <m/>
    <m/>
    <m/>
    <m/>
    <m/>
    <m/>
    <m/>
    <m/>
  </r>
  <r>
    <s v="DIVIDENDO PROV US$ 0,0393996153"/>
    <d v="2021-08-20T00:00:00"/>
    <x v="84"/>
    <s v="$"/>
    <x v="51"/>
    <n v="0"/>
    <n v="1053309776"/>
    <n v="0"/>
    <n v="0"/>
    <n v="0"/>
    <n v="30.984999999999999"/>
    <s v="High"/>
    <n v="32636803409.360001"/>
    <m/>
    <m/>
    <m/>
    <m/>
    <m/>
    <m/>
    <m/>
    <m/>
    <m/>
  </r>
  <r>
    <s v="DIVIDENDO DEF 40 $ 19,61916"/>
    <d v="2018-05-03T00:00:00"/>
    <x v="156"/>
    <s v="$"/>
    <x v="33"/>
    <n v="0"/>
    <n v="1662759593"/>
    <n v="0"/>
    <n v="0"/>
    <n v="0"/>
    <n v="19.619"/>
    <s v="High"/>
    <n v="32621680455.067001"/>
    <m/>
    <m/>
    <m/>
    <m/>
    <m/>
    <m/>
    <m/>
    <m/>
    <m/>
  </r>
  <r>
    <s v="DIVIDENDO DEF $ 382,67"/>
    <d v="2018-05-16T00:00:00"/>
    <x v="195"/>
    <s v="$"/>
    <x v="60"/>
    <n v="0"/>
    <n v="85087030"/>
    <n v="0"/>
    <n v="0"/>
    <n v="0"/>
    <n v="382.67"/>
    <s v="Very High"/>
    <n v="32560253770.099998"/>
    <m/>
    <m/>
    <m/>
    <m/>
    <m/>
    <m/>
    <m/>
    <m/>
    <m/>
  </r>
  <r>
    <s v="DIVIDENDO DEF 21 $ 2,93471581504"/>
    <d v="2017-03-17T00:00:00"/>
    <x v="15"/>
    <s v="$"/>
    <x v="63"/>
    <n v="0"/>
    <n v="11000000000"/>
    <n v="0"/>
    <n v="0"/>
    <n v="0"/>
    <n v="2.9350000000000001"/>
    <s v="Medium"/>
    <n v="32285000000"/>
    <m/>
    <m/>
    <m/>
    <m/>
    <m/>
    <m/>
    <m/>
    <m/>
    <m/>
  </r>
  <r>
    <s v="DIVIDENDO DEF 98 $ 52,518293915"/>
    <d v="2021-05-08T00:00:00"/>
    <x v="98"/>
    <s v="$"/>
    <x v="56"/>
    <n v="0"/>
    <n v="612625641"/>
    <n v="0"/>
    <n v="0"/>
    <n v="0"/>
    <n v="52.518000000000001"/>
    <s v="High"/>
    <n v="32173873414.037998"/>
    <m/>
    <m/>
    <m/>
    <m/>
    <m/>
    <m/>
    <m/>
    <m/>
    <m/>
  </r>
  <r>
    <s v="DIVIDENDO PROV 4 $ 2,5058223"/>
    <d v="2016-12-10T00:00:00"/>
    <x v="196"/>
    <s v="$"/>
    <x v="43"/>
    <n v="0"/>
    <n v="12837423057"/>
    <n v="0"/>
    <n v="0"/>
    <n v="0"/>
    <n v="2.5059999999999998"/>
    <s v="Medium"/>
    <n v="32170582180.841999"/>
    <m/>
    <m/>
    <m/>
    <m/>
    <m/>
    <m/>
    <m/>
    <m/>
    <m/>
  </r>
  <r>
    <s v="DIVIDENDO PROV 53 US$ 0,31915"/>
    <d v="2015-12-03T00:00:00"/>
    <x v="197"/>
    <s v="$"/>
    <x v="40"/>
    <n v="0"/>
    <n v="142819552"/>
    <n v="0"/>
    <n v="0"/>
    <n v="0"/>
    <n v="224.512"/>
    <s v="Very High"/>
    <n v="32064703258.624001"/>
    <m/>
    <m/>
    <m/>
    <m/>
    <m/>
    <m/>
    <m/>
    <m/>
    <m/>
  </r>
  <r>
    <s v="DIVIDENDO DEF 9 $ 319"/>
    <d v="2015-05-14T00:00:00"/>
    <x v="198"/>
    <s v="$"/>
    <x v="61"/>
    <n v="0"/>
    <n v="100000000"/>
    <n v="0"/>
    <n v="0"/>
    <n v="0"/>
    <n v="319"/>
    <s v="Very High"/>
    <n v="31900000000"/>
    <m/>
    <m/>
    <m/>
    <m/>
    <m/>
    <m/>
    <m/>
    <m/>
    <m/>
  </r>
  <r>
    <s v="DIVIDENDO PROV 58 US$ 0,39222"/>
    <d v="2017-06-09T00:00:00"/>
    <x v="178"/>
    <s v="$"/>
    <x v="44"/>
    <n v="0"/>
    <n v="120376972"/>
    <n v="0"/>
    <n v="0"/>
    <n v="0"/>
    <n v="264.87"/>
    <s v="Very High"/>
    <n v="31884248573.639999"/>
    <m/>
    <m/>
    <m/>
    <m/>
    <m/>
    <m/>
    <m/>
    <m/>
    <m/>
  </r>
  <r>
    <s v="DIVIDENDO DEF 95 $ 51,774519938"/>
    <d v="2020-05-09T00:00:00"/>
    <x v="114"/>
    <s v="$"/>
    <x v="56"/>
    <n v="0"/>
    <n v="612625641"/>
    <n v="0"/>
    <n v="0"/>
    <n v="0"/>
    <n v="51.774999999999999"/>
    <s v="High"/>
    <n v="31718692562.775002"/>
    <m/>
    <m/>
    <m/>
    <m/>
    <m/>
    <m/>
    <m/>
    <m/>
    <m/>
  </r>
  <r>
    <s v="DIVIDENDO PROV 6 $ 0,4523627013"/>
    <d v="2019-01-19T00:00:00"/>
    <x v="139"/>
    <s v="$"/>
    <x v="8"/>
    <n v="0"/>
    <n v="70134077818"/>
    <n v="0"/>
    <n v="0"/>
    <n v="0"/>
    <n v="0.45200000000000001"/>
    <s v="Low"/>
    <n v="31700603173.736"/>
    <m/>
    <m/>
    <m/>
    <m/>
    <m/>
    <m/>
    <m/>
    <m/>
    <m/>
  </r>
  <r>
    <s v="DIVIDENDO PROV 6 $ 15"/>
    <d v="2019-11-22T00:00:00"/>
    <x v="199"/>
    <s v="$"/>
    <x v="62"/>
    <n v="0"/>
    <n v="2101150643"/>
    <n v="0"/>
    <n v="0"/>
    <n v="0"/>
    <n v="15"/>
    <s v="High"/>
    <n v="31517259645"/>
    <m/>
    <m/>
    <m/>
    <m/>
    <m/>
    <m/>
    <m/>
    <m/>
    <m/>
  </r>
  <r>
    <s v="DIVIDENDO PROV 90 $ 51,36"/>
    <d v="2018-10-18T00:00:00"/>
    <x v="200"/>
    <s v="$"/>
    <x v="56"/>
    <n v="0"/>
    <n v="612625641"/>
    <n v="0"/>
    <n v="0"/>
    <n v="0"/>
    <n v="51.36"/>
    <s v="High"/>
    <n v="31464452921.759998"/>
    <m/>
    <m/>
    <m/>
    <m/>
    <m/>
    <m/>
    <m/>
    <m/>
    <m/>
  </r>
  <r>
    <s v="DIVIDENDO DEF 62 $ 94,89339"/>
    <d v="2015-05-22T00:00:00"/>
    <x v="176"/>
    <s v="$"/>
    <x v="71"/>
    <n v="0"/>
    <n v="331316623"/>
    <n v="0"/>
    <n v="0"/>
    <n v="0"/>
    <n v="94.893000000000001"/>
    <s v="High"/>
    <n v="31439628306.339001"/>
    <m/>
    <m/>
    <m/>
    <m/>
    <m/>
    <m/>
    <m/>
    <m/>
    <m/>
  </r>
  <r>
    <s v="DIVIDENDO PROV 93 $ 51,21"/>
    <d v="2019-10-23T00:00:00"/>
    <x v="201"/>
    <s v="$"/>
    <x v="56"/>
    <n v="0"/>
    <n v="612625641"/>
    <n v="0"/>
    <n v="0"/>
    <n v="0"/>
    <n v="51.21"/>
    <s v="High"/>
    <n v="31372559075.610001"/>
    <m/>
    <m/>
    <m/>
    <m/>
    <m/>
    <m/>
    <m/>
    <m/>
    <m/>
  </r>
  <r>
    <s v="DIVIDENDO PROV 8 $ 0,447231118704613"/>
    <d v="2020-01-25T00:00:00"/>
    <x v="202"/>
    <s v="$"/>
    <x v="8"/>
    <n v="0"/>
    <n v="70134077818"/>
    <n v="0"/>
    <n v="0"/>
    <n v="0"/>
    <n v="0.44700000000000001"/>
    <s v="Low"/>
    <n v="31349932784.646"/>
    <m/>
    <m/>
    <m/>
    <m/>
    <m/>
    <m/>
    <m/>
    <m/>
    <m/>
  </r>
  <r>
    <s v="DIVIDENDO PROV 378 $ 75"/>
    <d v="2015-10-28T00:00:00"/>
    <x v="203"/>
    <s v="$"/>
    <x v="72"/>
    <n v="0"/>
    <n v="416710367"/>
    <n v="0"/>
    <n v="0"/>
    <n v="0"/>
    <n v="75"/>
    <s v="High"/>
    <n v="31253277525"/>
    <m/>
    <m/>
    <m/>
    <m/>
    <m/>
    <m/>
    <m/>
    <m/>
    <m/>
  </r>
  <r>
    <s v="DIVIDENDO PROV 8 $ 2,42752"/>
    <d v="2018-12-11T00:00:00"/>
    <x v="204"/>
    <s v="$"/>
    <x v="43"/>
    <n v="0"/>
    <n v="12837423057"/>
    <n v="0"/>
    <n v="0"/>
    <n v="0"/>
    <n v="2.4279999999999999"/>
    <s v="Medium"/>
    <n v="31169263182.396"/>
    <m/>
    <m/>
    <m/>
    <m/>
    <m/>
    <m/>
    <m/>
    <m/>
    <m/>
  </r>
  <r>
    <s v="DIVIDENDO ADIC 5 $ 2,4275076"/>
    <d v="2017-05-06T00:00:00"/>
    <x v="82"/>
    <s v="$"/>
    <x v="43"/>
    <n v="0"/>
    <n v="12837423057"/>
    <n v="0"/>
    <n v="0"/>
    <n v="0"/>
    <n v="2.4279999999999999"/>
    <s v="Medium"/>
    <n v="31169263182.396"/>
    <m/>
    <m/>
    <m/>
    <m/>
    <m/>
    <m/>
    <m/>
    <m/>
    <m/>
  </r>
  <r>
    <s v="DIVIDENDO PROV 36 US$ 0,0379755328"/>
    <d v="2019-12-07T00:00:00"/>
    <x v="205"/>
    <s v="$"/>
    <x v="51"/>
    <n v="0"/>
    <n v="1053309776"/>
    <n v="0"/>
    <n v="0"/>
    <n v="0"/>
    <n v="29.584"/>
    <s v="High"/>
    <n v="31161116413.183998"/>
    <m/>
    <m/>
    <m/>
    <m/>
    <m/>
    <m/>
    <m/>
    <m/>
    <m/>
  </r>
  <r>
    <s v="DIVIDENDO DEF $ 6,04078"/>
    <d v="2017-04-12T00:00:00"/>
    <x v="37"/>
    <s v="$"/>
    <x v="28"/>
    <n v="0"/>
    <n v="5147416079"/>
    <n v="0"/>
    <n v="0"/>
    <n v="0"/>
    <n v="6.0410000000000004"/>
    <s v="Medium"/>
    <n v="31095540533.238998"/>
    <m/>
    <m/>
    <m/>
    <m/>
    <m/>
    <m/>
    <m/>
    <m/>
    <m/>
  </r>
  <r>
    <s v="DIVIDENDO DEF 70 US$ 0,25414"/>
    <d v="2020-04-30T00:00:00"/>
    <x v="206"/>
    <s v="$"/>
    <x v="40"/>
    <n v="0"/>
    <n v="142819552"/>
    <n v="0"/>
    <n v="0"/>
    <n v="0"/>
    <n v="217.673"/>
    <s v="Very High"/>
    <n v="31087960342.495998"/>
    <m/>
    <m/>
    <m/>
    <m/>
    <m/>
    <m/>
    <m/>
    <m/>
    <m/>
  </r>
  <r>
    <s v="DIVIDENDO DEF $ 6,02042"/>
    <d v="2018-03-22T00:00:00"/>
    <x v="207"/>
    <s v="$"/>
    <x v="28"/>
    <n v="0"/>
    <n v="5147416079"/>
    <n v="0"/>
    <n v="0"/>
    <n v="0"/>
    <n v="6.02"/>
    <s v="Medium"/>
    <n v="30987444795.580002"/>
    <m/>
    <m/>
    <m/>
    <m/>
    <m/>
    <m/>
    <m/>
    <m/>
    <m/>
  </r>
  <r>
    <s v="DIVIDENDO DEF 85 $ 50,241"/>
    <d v="2017-04-20T00:00:00"/>
    <x v="208"/>
    <s v="$"/>
    <x v="56"/>
    <n v="0"/>
    <n v="612625641"/>
    <n v="0"/>
    <n v="0"/>
    <n v="0"/>
    <n v="50.241"/>
    <s v="High"/>
    <n v="30778924829.480999"/>
    <m/>
    <m/>
    <m/>
    <m/>
    <m/>
    <m/>
    <m/>
    <m/>
    <m/>
  </r>
  <r>
    <s v="DIVIDENDO PROV US$ 0,30598"/>
    <d v="2019-06-06T00:00:00"/>
    <x v="209"/>
    <s v="$"/>
    <x v="40"/>
    <n v="0"/>
    <n v="142819552"/>
    <n v="0"/>
    <n v="0"/>
    <n v="0"/>
    <n v="215.251"/>
    <s v="Very High"/>
    <n v="30742051387.551998"/>
    <m/>
    <m/>
    <m/>
    <m/>
    <m/>
    <m/>
    <m/>
    <m/>
    <m/>
  </r>
  <r>
    <s v="DIVIDENDO DEF 47 US$ 0,00261"/>
    <d v="2017-01-03T00:00:00"/>
    <x v="210"/>
    <s v="$"/>
    <x v="27"/>
    <n v="0"/>
    <n v="17536167720"/>
    <n v="0"/>
    <n v="0"/>
    <n v="0"/>
    <n v="1.7470000000000001"/>
    <s v="Medium"/>
    <n v="30635685006.84"/>
    <m/>
    <m/>
    <m/>
    <m/>
    <m/>
    <m/>
    <m/>
    <m/>
    <m/>
  </r>
  <r>
    <s v="DIVIDENDO DEF US$ 0,41968"/>
    <d v="2018-05-04T00:00:00"/>
    <x v="51"/>
    <s v="$"/>
    <x v="44"/>
    <n v="0"/>
    <n v="120376972"/>
    <n v="0"/>
    <n v="0"/>
    <n v="0"/>
    <n v="253.197"/>
    <s v="Very High"/>
    <n v="30479088179.484001"/>
    <m/>
    <m/>
    <m/>
    <m/>
    <m/>
    <m/>
    <m/>
    <m/>
    <m/>
  </r>
  <r>
    <s v="DIVIDENDO DEF $ 5,91381"/>
    <d v="2015-04-15T00:00:00"/>
    <x v="211"/>
    <s v="$"/>
    <x v="28"/>
    <n v="0"/>
    <n v="5147416079"/>
    <n v="0"/>
    <n v="0"/>
    <n v="0"/>
    <n v="5.9139999999999997"/>
    <s v="Medium"/>
    <n v="30441818691.206001"/>
    <m/>
    <m/>
    <m/>
    <m/>
    <m/>
    <m/>
    <m/>
    <m/>
    <m/>
  </r>
  <r>
    <s v="DIVIDENDO DEF $ 10,608"/>
    <d v="2021-04-28T00:00:00"/>
    <x v="142"/>
    <s v="$"/>
    <x v="20"/>
    <n v="0"/>
    <n v="2863129447"/>
    <n v="0"/>
    <n v="0"/>
    <n v="0"/>
    <n v="10.608000000000001"/>
    <s v="High"/>
    <n v="30372077173.776001"/>
    <m/>
    <m/>
    <m/>
    <m/>
    <m/>
    <m/>
    <m/>
    <m/>
    <m/>
  </r>
  <r>
    <s v="DIVIDENDO DEF US$ 0,31726"/>
    <d v="2018-12-05T00:00:00"/>
    <x v="212"/>
    <s v="$"/>
    <x v="40"/>
    <n v="0"/>
    <n v="142819552"/>
    <n v="0"/>
    <n v="0"/>
    <n v="0"/>
    <n v="212.38300000000001"/>
    <s v="Very High"/>
    <n v="30332444912.416"/>
    <m/>
    <m/>
    <m/>
    <m/>
    <m/>
    <m/>
    <m/>
    <m/>
    <m/>
  </r>
  <r>
    <s v="DIVIDENDO DEF $ 2,81818"/>
    <d v="2019-04-17T00:00:00"/>
    <x v="213"/>
    <s v="$"/>
    <x v="28"/>
    <n v="0"/>
    <n v="10752938766"/>
    <n v="0"/>
    <n v="0"/>
    <n v="0"/>
    <n v="2.8180000000000001"/>
    <s v="Medium"/>
    <n v="30301781442.588001"/>
    <m/>
    <m/>
    <m/>
    <m/>
    <m/>
    <m/>
    <m/>
    <m/>
    <m/>
  </r>
  <r>
    <s v="DIVIDENDO DEF 1 $ 15,45"/>
    <d v="2020-04-27T00:00:00"/>
    <x v="28"/>
    <s v="$"/>
    <x v="69"/>
    <n v="0"/>
    <n v="1960000000"/>
    <n v="0"/>
    <n v="0"/>
    <n v="0"/>
    <n v="15.45"/>
    <s v="High"/>
    <n v="30282000000"/>
    <m/>
    <m/>
    <m/>
    <m/>
    <m/>
    <m/>
    <m/>
    <m/>
    <m/>
  </r>
  <r>
    <s v="DIVIDENDO DEF $ 76,85"/>
    <d v="2018-03-15T00:00:00"/>
    <x v="214"/>
    <s v="$"/>
    <x v="31"/>
    <n v="0"/>
    <n v="393422027"/>
    <n v="0"/>
    <n v="0"/>
    <n v="0"/>
    <n v="76.849999999999994"/>
    <s v="High"/>
    <n v="30234482774.950001"/>
    <m/>
    <m/>
    <m/>
    <m/>
    <m/>
    <m/>
    <m/>
    <m/>
    <m/>
  </r>
  <r>
    <s v="DIVIDENDO DEF 89 $ 49,240943"/>
    <d v="2018-05-02T00:00:00"/>
    <x v="53"/>
    <s v="$"/>
    <x v="56"/>
    <n v="0"/>
    <n v="612625641"/>
    <n v="0"/>
    <n v="0"/>
    <n v="0"/>
    <n v="49.241"/>
    <s v="High"/>
    <n v="30166299188.480999"/>
    <m/>
    <m/>
    <m/>
    <m/>
    <m/>
    <m/>
    <m/>
    <m/>
    <m/>
  </r>
  <r>
    <s v="DIVIDENDO ADIC 3 $ 2,3492084"/>
    <d v="2016-05-06T00:00:00"/>
    <x v="80"/>
    <s v="$"/>
    <x v="43"/>
    <n v="0"/>
    <n v="12837423057"/>
    <n v="0"/>
    <n v="0"/>
    <n v="0"/>
    <n v="2.3490000000000002"/>
    <s v="Medium"/>
    <n v="30155106760.893002"/>
    <m/>
    <m/>
    <m/>
    <m/>
    <m/>
    <m/>
    <m/>
    <m/>
    <m/>
  </r>
  <r>
    <s v="DIVIDENDO PROV 2 $ 2,3492084"/>
    <d v="2015-12-03T00:00:00"/>
    <x v="197"/>
    <s v="$"/>
    <x v="43"/>
    <n v="0"/>
    <n v="12837423057"/>
    <n v="0"/>
    <n v="0"/>
    <n v="0"/>
    <n v="2.3490000000000002"/>
    <s v="Medium"/>
    <n v="30155106760.893002"/>
    <m/>
    <m/>
    <m/>
    <m/>
    <m/>
    <m/>
    <m/>
    <m/>
    <m/>
  </r>
  <r>
    <s v="DIVIDENDO PROV 34 $ 30"/>
    <d v="2020-12-12T00:00:00"/>
    <x v="89"/>
    <s v="$"/>
    <x v="52"/>
    <n v="0"/>
    <n v="1000000000"/>
    <n v="0"/>
    <n v="0"/>
    <n v="0"/>
    <n v="30"/>
    <s v="High"/>
    <n v="30000000000"/>
    <m/>
    <m/>
    <m/>
    <m/>
    <m/>
    <m/>
    <m/>
    <m/>
    <m/>
  </r>
  <r>
    <s v="DIVIDENDO EVEN 45 $ 116"/>
    <d v="2021-09-15T00:00:00"/>
    <x v="215"/>
    <s v="$"/>
    <x v="59"/>
    <n v="0"/>
    <n v="258469000"/>
    <n v="0"/>
    <n v="0"/>
    <n v="0"/>
    <n v="116"/>
    <s v="Very High"/>
    <n v="29982404000"/>
    <m/>
    <m/>
    <m/>
    <m/>
    <m/>
    <m/>
    <m/>
    <m/>
    <m/>
  </r>
  <r>
    <s v="DIVIDENDO DEF 2 $ 15"/>
    <d v="2017-04-22T00:00:00"/>
    <x v="171"/>
    <s v="$"/>
    <x v="23"/>
    <n v="0"/>
    <n v="1995317064"/>
    <n v="0"/>
    <n v="0"/>
    <n v="0"/>
    <n v="15"/>
    <s v="High"/>
    <n v="29929755960"/>
    <m/>
    <m/>
    <m/>
    <m/>
    <m/>
    <m/>
    <m/>
    <m/>
    <m/>
  </r>
  <r>
    <s v="DIVIDENDO PROV 96 $ 48,82"/>
    <d v="2020-10-22T00:00:00"/>
    <x v="216"/>
    <s v="$"/>
    <x v="56"/>
    <n v="0"/>
    <n v="612625641"/>
    <n v="0"/>
    <n v="0"/>
    <n v="0"/>
    <n v="48.82"/>
    <s v="High"/>
    <n v="29908383793.619999"/>
    <m/>
    <m/>
    <m/>
    <m/>
    <m/>
    <m/>
    <m/>
    <m/>
    <m/>
  </r>
  <r>
    <s v="DIVIDENDO DEF $ 349,88"/>
    <d v="2019-05-11T00:00:00"/>
    <x v="21"/>
    <s v="$"/>
    <x v="60"/>
    <n v="0"/>
    <n v="85087030"/>
    <n v="0"/>
    <n v="0"/>
    <n v="0"/>
    <n v="349.88"/>
    <s v="Very High"/>
    <n v="29770250056.400002"/>
    <m/>
    <m/>
    <m/>
    <m/>
    <m/>
    <m/>
    <m/>
    <m/>
    <m/>
  </r>
  <r>
    <s v="DIVIDENDO DEF 38 US$ 0,093"/>
    <d v="2021-05-08T00:00:00"/>
    <x v="98"/>
    <s v="$"/>
    <x v="10"/>
    <n v="0"/>
    <n v="456376483"/>
    <n v="0"/>
    <n v="0"/>
    <n v="0"/>
    <n v="65.218000000000004"/>
    <s v="High"/>
    <n v="29763961468.293999"/>
    <m/>
    <m/>
    <m/>
    <m/>
    <m/>
    <m/>
    <m/>
    <m/>
    <m/>
  </r>
  <r>
    <s v="DIVIDENDO ADIC 253 $ 80,14652"/>
    <d v="2017-04-20T00:00:00"/>
    <x v="208"/>
    <s v="$"/>
    <x v="36"/>
    <n v="0"/>
    <n v="369502872"/>
    <n v="0"/>
    <n v="0"/>
    <n v="0"/>
    <n v="80.147000000000006"/>
    <s v="High"/>
    <n v="29614546682.183998"/>
    <m/>
    <m/>
    <m/>
    <m/>
    <m/>
    <m/>
    <m/>
    <m/>
    <m/>
  </r>
  <r>
    <s v="DIVIDENDO EVEN 123 US$ 0,337277028"/>
    <d v="2021-05-08T00:00:00"/>
    <x v="98"/>
    <s v="$"/>
    <x v="73"/>
    <n v="0"/>
    <n v="125000000"/>
    <n v="0"/>
    <n v="0"/>
    <n v="0"/>
    <n v="236.52199999999999"/>
    <s v="Very High"/>
    <n v="29565250000"/>
    <m/>
    <m/>
    <m/>
    <m/>
    <m/>
    <m/>
    <m/>
    <m/>
    <m/>
  </r>
  <r>
    <s v="DIVIDENDO EVEN 7 $ 14"/>
    <d v="2020-07-14T00:00:00"/>
    <x v="217"/>
    <s v="$"/>
    <x v="62"/>
    <n v="0"/>
    <n v="2101150643"/>
    <n v="0"/>
    <n v="0"/>
    <n v="0"/>
    <n v="14"/>
    <s v="High"/>
    <n v="29416109002"/>
    <m/>
    <m/>
    <m/>
    <m/>
    <m/>
    <m/>
    <m/>
    <m/>
    <m/>
  </r>
  <r>
    <s v="DIVIDENDO DEF 26 $ 344,59"/>
    <d v="2021-05-13T00:00:00"/>
    <x v="184"/>
    <s v="$"/>
    <x v="60"/>
    <n v="0"/>
    <n v="85087030"/>
    <n v="0"/>
    <n v="0"/>
    <n v="0"/>
    <n v="344.59"/>
    <s v="Very High"/>
    <n v="29320139667.700001"/>
    <m/>
    <m/>
    <m/>
    <m/>
    <m/>
    <m/>
    <m/>
    <m/>
    <m/>
  </r>
  <r>
    <s v="DIVIDENDO PROV 80 $ 47,84"/>
    <d v="2016-01-16T00:00:00"/>
    <x v="218"/>
    <s v="$"/>
    <x v="56"/>
    <n v="0"/>
    <n v="612625641"/>
    <n v="0"/>
    <n v="0"/>
    <n v="0"/>
    <n v="47.84"/>
    <s v="High"/>
    <n v="29308010665.439999"/>
    <m/>
    <m/>
    <m/>
    <m/>
    <m/>
    <m/>
    <m/>
    <m/>
    <m/>
  </r>
  <r>
    <s v="DIVIDENDO DEF 10 $ 292,86515"/>
    <d v="2018-05-17T00:00:00"/>
    <x v="81"/>
    <s v="$"/>
    <x v="61"/>
    <n v="0"/>
    <n v="100000000"/>
    <n v="0"/>
    <n v="0"/>
    <n v="0"/>
    <n v="292.86500000000001"/>
    <s v="Very High"/>
    <n v="29286500000"/>
    <m/>
    <m/>
    <m/>
    <m/>
    <m/>
    <m/>
    <m/>
    <m/>
    <m/>
  </r>
  <r>
    <s v="DIVIDENDO DEF 49 US$ 0,07683146734"/>
    <d v="2018-05-11T00:00:00"/>
    <x v="219"/>
    <s v="$"/>
    <x v="65"/>
    <n v="0"/>
    <n v="606407693"/>
    <n v="0"/>
    <n v="0"/>
    <n v="0"/>
    <n v="48.16"/>
    <s v="High"/>
    <n v="29204594494.880001"/>
    <m/>
    <m/>
    <m/>
    <m/>
    <m/>
    <m/>
    <m/>
    <m/>
    <m/>
  </r>
  <r>
    <s v="DIVIDENDO PROV 59 $ 3,55641"/>
    <d v="2016-01-23T00:00:00"/>
    <x v="116"/>
    <s v="$"/>
    <x v="14"/>
    <n v="0"/>
    <n v="8201754580"/>
    <n v="0"/>
    <n v="0"/>
    <n v="0"/>
    <n v="3.556"/>
    <s v="Medium"/>
    <n v="29165439286.48"/>
    <m/>
    <m/>
    <m/>
    <m/>
    <m/>
    <m/>
    <m/>
    <m/>
    <m/>
  </r>
  <r>
    <s v="DIVIDENDO PROV US$ 0,38432"/>
    <d v="2017-09-08T00:00:00"/>
    <x v="193"/>
    <s v="$"/>
    <x v="44"/>
    <n v="0"/>
    <n v="120376972"/>
    <n v="0"/>
    <n v="0"/>
    <n v="0"/>
    <n v="241.49100000000001"/>
    <s v="Very High"/>
    <n v="29069955345.251999"/>
    <m/>
    <m/>
    <m/>
    <m/>
    <m/>
    <m/>
    <m/>
    <m/>
    <m/>
  </r>
  <r>
    <s v="DIVIDENDO DEF 37 $ 17,43242"/>
    <d v="2016-05-05T00:00:00"/>
    <x v="220"/>
    <s v="$"/>
    <x v="33"/>
    <n v="0"/>
    <n v="1662759593"/>
    <n v="0"/>
    <n v="0"/>
    <n v="0"/>
    <n v="17.431999999999999"/>
    <s v="High"/>
    <n v="28985225225.175999"/>
    <m/>
    <m/>
    <m/>
    <m/>
    <m/>
    <m/>
    <m/>
    <m/>
    <m/>
  </r>
  <r>
    <s v="DIVIDENDO ADIC 9 $ 2,24435"/>
    <d v="2019-05-11T00:00:00"/>
    <x v="21"/>
    <s v="$"/>
    <x v="43"/>
    <n v="0"/>
    <n v="12837423057"/>
    <n v="0"/>
    <n v="0"/>
    <n v="0"/>
    <n v="2.2440000000000002"/>
    <s v="Medium"/>
    <n v="28807177339.908001"/>
    <m/>
    <m/>
    <m/>
    <m/>
    <m/>
    <m/>
    <m/>
    <m/>
    <m/>
  </r>
  <r>
    <s v="DIVIDENDO EVEN 25 $ 18"/>
    <d v="2021-09-07T00:00:00"/>
    <x v="221"/>
    <s v="$"/>
    <x v="57"/>
    <n v="0"/>
    <n v="1600065708"/>
    <n v="0"/>
    <n v="0"/>
    <n v="0"/>
    <n v="18"/>
    <s v="High"/>
    <n v="28801182744"/>
    <m/>
    <m/>
    <m/>
    <m/>
    <m/>
    <m/>
    <m/>
    <m/>
    <m/>
  </r>
  <r>
    <s v="DIVIDENDO DEF 117 US$ 0,0041473"/>
    <d v="2020-05-09T00:00:00"/>
    <x v="114"/>
    <s v="$"/>
    <x v="16"/>
    <n v="0"/>
    <n v="8375482509"/>
    <n v="0"/>
    <n v="0"/>
    <n v="0"/>
    <n v="3.4089999999999998"/>
    <s v="Medium"/>
    <n v="28552019873.181"/>
    <m/>
    <m/>
    <m/>
    <m/>
    <m/>
    <m/>
    <m/>
    <m/>
    <m/>
  </r>
  <r>
    <s v="DIVIDENDO DEF US$ 0,0050444"/>
    <d v="2016-08-23T00:00:00"/>
    <x v="222"/>
    <s v="$"/>
    <x v="16"/>
    <n v="0"/>
    <n v="8400318891"/>
    <n v="0"/>
    <n v="0"/>
    <n v="0"/>
    <n v="3.387"/>
    <s v="Medium"/>
    <n v="28451880083.817001"/>
    <m/>
    <m/>
    <m/>
    <m/>
    <m/>
    <m/>
    <m/>
    <m/>
    <m/>
  </r>
  <r>
    <s v="DIVIDENDO DEF   $ 10"/>
    <d v="2016-05-11T00:00:00"/>
    <x v="35"/>
    <s v="$"/>
    <x v="20"/>
    <n v="0"/>
    <n v="2842459622"/>
    <n v="0"/>
    <n v="0"/>
    <n v="0"/>
    <n v="10"/>
    <s v="Medium"/>
    <n v="28424596220"/>
    <m/>
    <m/>
    <m/>
    <m/>
    <m/>
    <m/>
    <m/>
    <m/>
    <m/>
  </r>
  <r>
    <s v="DIVIDENDO PROV 45 US$ 0,00226"/>
    <d v="2016-01-06T00:00:00"/>
    <x v="223"/>
    <s v="$"/>
    <x v="27"/>
    <n v="0"/>
    <n v="17536167720"/>
    <n v="0"/>
    <n v="0"/>
    <n v="0"/>
    <n v="1.6160000000000001"/>
    <s v="Medium"/>
    <n v="28338447035.52"/>
    <m/>
    <m/>
    <m/>
    <m/>
    <m/>
    <m/>
    <m/>
    <m/>
    <m/>
  </r>
  <r>
    <s v="DIVIDENDO PROV 57 $ 3,4404636"/>
    <d v="2015-01-24T00:00:00"/>
    <x v="162"/>
    <s v="$"/>
    <x v="14"/>
    <n v="0"/>
    <n v="8201754580"/>
    <n v="0"/>
    <n v="0"/>
    <n v="0"/>
    <n v="3.44"/>
    <s v="Medium"/>
    <n v="28214035755.200001"/>
    <m/>
    <m/>
    <m/>
    <m/>
    <m/>
    <m/>
    <m/>
    <m/>
    <m/>
  </r>
  <r>
    <s v="DIVIDENDO DEF 1 $ 9,83781"/>
    <d v="2019-05-07T00:00:00"/>
    <x v="224"/>
    <s v="$"/>
    <x v="20"/>
    <n v="0"/>
    <n v="2863129447"/>
    <n v="0"/>
    <n v="0"/>
    <n v="0"/>
    <n v="9.8379999999999992"/>
    <s v="Medium"/>
    <n v="28167467499.585999"/>
    <m/>
    <m/>
    <m/>
    <m/>
    <m/>
    <m/>
    <m/>
    <m/>
    <m/>
  </r>
  <r>
    <s v="DIVIDENDO PROV 258 $ 75"/>
    <d v="2019-12-19T00:00:00"/>
    <x v="225"/>
    <s v="$"/>
    <x v="36"/>
    <n v="0"/>
    <n v="369502872"/>
    <n v="0"/>
    <n v="0"/>
    <n v="0"/>
    <n v="75"/>
    <s v="High"/>
    <n v="27712715400"/>
    <m/>
    <m/>
    <m/>
    <m/>
    <m/>
    <m/>
    <m/>
    <m/>
    <m/>
  </r>
  <r>
    <s v="DIVIDENDO EVEN US$ 0,37994"/>
    <d v="2018-05-04T00:00:00"/>
    <x v="51"/>
    <s v="$"/>
    <x v="44"/>
    <n v="0"/>
    <n v="120376972"/>
    <n v="0"/>
    <n v="0"/>
    <n v="0"/>
    <n v="229.22399999999999"/>
    <s v="Very High"/>
    <n v="27593291029.728001"/>
    <m/>
    <m/>
    <m/>
    <m/>
    <m/>
    <m/>
    <m/>
    <m/>
    <m/>
  </r>
  <r>
    <s v="DIVIDENDO DEF 53 $ 7,45"/>
    <d v="2020-04-14T00:00:00"/>
    <x v="226"/>
    <s v="$"/>
    <x v="74"/>
    <n v="0"/>
    <n v="3695000000"/>
    <n v="0"/>
    <n v="0"/>
    <n v="0"/>
    <n v="7.45"/>
    <s v="Medium"/>
    <n v="27527750000"/>
    <m/>
    <m/>
    <m/>
    <m/>
    <m/>
    <m/>
    <m/>
    <m/>
    <m/>
  </r>
  <r>
    <s v="DIVIDENDO ADIC 51 $ 7,45"/>
    <d v="2019-05-04T00:00:00"/>
    <x v="20"/>
    <s v="$"/>
    <x v="74"/>
    <n v="0"/>
    <n v="3695000000"/>
    <n v="0"/>
    <n v="0"/>
    <n v="0"/>
    <n v="7.45"/>
    <s v="Medium"/>
    <n v="27527750000"/>
    <m/>
    <m/>
    <m/>
    <m/>
    <m/>
    <m/>
    <m/>
    <m/>
    <m/>
  </r>
  <r>
    <s v="DIVIDENDO DEF $ 323,21"/>
    <d v="2020-05-14T00:00:00"/>
    <x v="227"/>
    <s v="$"/>
    <x v="60"/>
    <n v="0"/>
    <n v="85087030"/>
    <n v="0"/>
    <n v="0"/>
    <n v="0"/>
    <n v="323.20999999999998"/>
    <s v="Very High"/>
    <n v="27500978966.299999"/>
    <m/>
    <m/>
    <m/>
    <m/>
    <m/>
    <m/>
    <m/>
    <m/>
    <m/>
  </r>
  <r>
    <s v="DIVIDENDO PROV 68 US$ 0,26669"/>
    <d v="2019-09-06T00:00:00"/>
    <x v="228"/>
    <s v="$"/>
    <x v="40"/>
    <n v="0"/>
    <n v="142819552"/>
    <n v="0"/>
    <n v="0"/>
    <n v="0"/>
    <n v="192.19"/>
    <s v="Very High"/>
    <n v="27448489698.880001"/>
    <m/>
    <m/>
    <m/>
    <m/>
    <m/>
    <m/>
    <m/>
    <m/>
    <m/>
  </r>
  <r>
    <s v="DIVIDENDO DEF 91 $ 44,6"/>
    <d v="2019-01-17T00:00:00"/>
    <x v="229"/>
    <s v="$"/>
    <x v="56"/>
    <n v="0"/>
    <n v="612625641"/>
    <n v="0"/>
    <n v="0"/>
    <n v="0"/>
    <n v="44.6"/>
    <s v="High"/>
    <n v="27323103588.599998"/>
    <m/>
    <m/>
    <m/>
    <m/>
    <m/>
    <m/>
    <m/>
    <m/>
    <m/>
  </r>
  <r>
    <s v="DIVIDENDO DEF 9 $ 13"/>
    <d v="2021-04-06T00:00:00"/>
    <x v="230"/>
    <s v="$"/>
    <x v="62"/>
    <n v="0"/>
    <n v="2101150643"/>
    <n v="0"/>
    <n v="0"/>
    <n v="0"/>
    <n v="13"/>
    <s v="High"/>
    <n v="27314958359"/>
    <m/>
    <m/>
    <m/>
    <m/>
    <m/>
    <m/>
    <m/>
    <m/>
    <m/>
  </r>
  <r>
    <s v="DIVIDENDO PROV 129 US$ 0,307184"/>
    <d v="2018-04-20T00:00:00"/>
    <x v="231"/>
    <s v="$"/>
    <x v="32"/>
    <n v="0"/>
    <n v="149448112"/>
    <n v="0"/>
    <n v="0"/>
    <n v="0"/>
    <n v="182.6"/>
    <s v="Very High"/>
    <n v="27289225251.200001"/>
    <m/>
    <m/>
    <m/>
    <m/>
    <m/>
    <m/>
    <m/>
    <m/>
    <m/>
  </r>
  <r>
    <s v="DIVIDENDO DEF 33 US$ 0,3312"/>
    <d v="2015-05-05T00:00:00"/>
    <x v="50"/>
    <s v="$"/>
    <x v="75"/>
    <n v="0"/>
    <n v="134909523"/>
    <n v="0"/>
    <n v="0"/>
    <n v="0"/>
    <n v="202.23400000000001"/>
    <s v="Very High"/>
    <n v="27283292474.382"/>
    <m/>
    <m/>
    <m/>
    <m/>
    <m/>
    <m/>
    <m/>
    <m/>
    <m/>
  </r>
  <r>
    <s v="DIVIDENDO ADIC 255 $ 73,6599"/>
    <d v="2018-04-20T00:00:00"/>
    <x v="231"/>
    <s v="$"/>
    <x v="36"/>
    <n v="0"/>
    <n v="369502872"/>
    <n v="0"/>
    <n v="0"/>
    <n v="0"/>
    <n v="73.66"/>
    <s v="High"/>
    <n v="27217581551.52"/>
    <m/>
    <m/>
    <m/>
    <m/>
    <m/>
    <m/>
    <m/>
    <m/>
    <m/>
  </r>
  <r>
    <s v="DIVIDENDO PROV 69 US$ 0,22987"/>
    <d v="2019-12-06T00:00:00"/>
    <x v="46"/>
    <s v="$"/>
    <x v="40"/>
    <n v="0"/>
    <n v="142819552"/>
    <n v="0"/>
    <n v="0"/>
    <n v="0"/>
    <n v="190.39"/>
    <s v="Very High"/>
    <n v="27191414505.279999"/>
    <m/>
    <m/>
    <m/>
    <m/>
    <m/>
    <m/>
    <m/>
    <m/>
    <m/>
  </r>
  <r>
    <s v="DIVIDENDO PROV 53 US$ 0,31915"/>
    <d v="2015-12-03T00:00:00"/>
    <x v="197"/>
    <s v="$"/>
    <x v="44"/>
    <n v="0"/>
    <n v="120376972"/>
    <n v="0"/>
    <n v="0"/>
    <n v="0"/>
    <n v="224.512"/>
    <s v="Very High"/>
    <n v="27026074737.664001"/>
    <m/>
    <m/>
    <m/>
    <m/>
    <m/>
    <m/>
    <m/>
    <m/>
    <m/>
  </r>
  <r>
    <s v="DIVIDENDO ADIC 46 US$ 0,00232"/>
    <d v="2016-04-29T00:00:00"/>
    <x v="232"/>
    <s v="$"/>
    <x v="27"/>
    <n v="0"/>
    <n v="17536167720"/>
    <n v="0"/>
    <n v="0"/>
    <n v="0"/>
    <n v="1.5389999999999999"/>
    <s v="Medium"/>
    <n v="26988162121.080002"/>
    <m/>
    <m/>
    <m/>
    <m/>
    <m/>
    <m/>
    <m/>
    <m/>
    <m/>
  </r>
  <r>
    <s v="DIVIDENDO DEF 85 US$ 0,31222"/>
    <d v="2017-04-21T00:00:00"/>
    <x v="7"/>
    <s v="$"/>
    <x v="76"/>
    <n v="0"/>
    <n v="132999304"/>
    <n v="0"/>
    <n v="0"/>
    <n v="0"/>
    <n v="202.71199999999999"/>
    <s v="Very High"/>
    <n v="26960554912.448002"/>
    <m/>
    <m/>
    <m/>
    <m/>
    <m/>
    <m/>
    <m/>
    <m/>
    <m/>
  </r>
  <r>
    <s v="DIVIDENDO DEF 27 $ 23,39373"/>
    <d v="2015-05-09T00:00:00"/>
    <x v="49"/>
    <s v="$"/>
    <x v="18"/>
    <n v="0"/>
    <n v="1150742161"/>
    <n v="0"/>
    <n v="0"/>
    <n v="0"/>
    <n v="23.393999999999998"/>
    <s v="High"/>
    <n v="26920462114.433998"/>
    <m/>
    <m/>
    <m/>
    <m/>
    <m/>
    <m/>
    <m/>
    <m/>
    <m/>
  </r>
  <r>
    <s v="DIVIDENDO DEF 21 $ 315,33"/>
    <d v="2016-05-17T00:00:00"/>
    <x v="67"/>
    <s v="$"/>
    <x v="60"/>
    <n v="0"/>
    <n v="85087030"/>
    <n v="0"/>
    <n v="0"/>
    <n v="0"/>
    <n v="315.33"/>
    <s v="Very High"/>
    <n v="26830493169.900002"/>
    <m/>
    <m/>
    <m/>
    <m/>
    <m/>
    <m/>
    <m/>
    <m/>
    <m/>
  </r>
  <r>
    <s v="DIVIDENDO DEF 49 $ 7,25"/>
    <d v="2018-04-17T00:00:00"/>
    <x v="233"/>
    <s v="$"/>
    <x v="74"/>
    <n v="0"/>
    <n v="3695000000"/>
    <n v="0"/>
    <n v="0"/>
    <n v="0"/>
    <n v="7.25"/>
    <s v="Medium"/>
    <n v="26788750000"/>
    <m/>
    <m/>
    <m/>
    <m/>
    <m/>
    <m/>
    <m/>
    <m/>
    <m/>
  </r>
  <r>
    <s v="DIVIDENDO PROV 28 $ 23,27633"/>
    <d v="2015-08-22T00:00:00"/>
    <x v="234"/>
    <s v="$"/>
    <x v="18"/>
    <n v="0"/>
    <n v="1150742161"/>
    <n v="0"/>
    <n v="0"/>
    <n v="0"/>
    <n v="23.276"/>
    <s v="High"/>
    <n v="26784674539.436001"/>
    <m/>
    <m/>
    <m/>
    <m/>
    <m/>
    <m/>
    <m/>
    <m/>
    <m/>
  </r>
  <r>
    <s v="DIVIDENDO ADIC 48 US$ 0,00229"/>
    <d v="2017-05-03T00:00:00"/>
    <x v="87"/>
    <s v="$"/>
    <x v="27"/>
    <n v="0"/>
    <n v="17536167720"/>
    <n v="0"/>
    <n v="0"/>
    <n v="0"/>
    <n v="1.5269999999999999"/>
    <s v="Medium"/>
    <n v="26777728108.439999"/>
    <m/>
    <m/>
    <m/>
    <m/>
    <m/>
    <m/>
    <m/>
    <m/>
    <m/>
  </r>
  <r>
    <s v="DIVIDENDO DEF 22 $ 30,55014"/>
    <d v="2018-05-02T00:00:00"/>
    <x v="53"/>
    <s v="$"/>
    <x v="77"/>
    <n v="0"/>
    <n v="871057175"/>
    <n v="0"/>
    <n v="0"/>
    <n v="0"/>
    <n v="30.55"/>
    <s v="High"/>
    <n v="26610796696.25"/>
    <m/>
    <m/>
    <m/>
    <m/>
    <m/>
    <m/>
    <m/>
    <m/>
    <m/>
  </r>
  <r>
    <s v="DIVIDENDO PROV $ 2657,641457"/>
    <d v="2020-10-09T00:00:00"/>
    <x v="235"/>
    <s v="$"/>
    <x v="78"/>
    <n v="0"/>
    <n v="10000000"/>
    <n v="0"/>
    <n v="0"/>
    <n v="0"/>
    <n v="2657.6410000000001"/>
    <s v="Very High"/>
    <n v="26576410000"/>
    <m/>
    <m/>
    <m/>
    <m/>
    <m/>
    <m/>
    <m/>
    <m/>
    <m/>
  </r>
  <r>
    <s v="DIVIDENDO DEF $ 311,24"/>
    <d v="2017-05-11T00:00:00"/>
    <x v="86"/>
    <s v="$"/>
    <x v="60"/>
    <n v="0"/>
    <n v="85087030"/>
    <n v="0"/>
    <n v="0"/>
    <n v="0"/>
    <n v="311.24"/>
    <s v="Very High"/>
    <n v="26482487217.200001"/>
    <m/>
    <m/>
    <m/>
    <m/>
    <m/>
    <m/>
    <m/>
    <m/>
    <m/>
  </r>
  <r>
    <s v="DIVIDENDO DEF 20 $ 309"/>
    <d v="2015-05-15T00:00:00"/>
    <x v="236"/>
    <s v="$"/>
    <x v="60"/>
    <n v="0"/>
    <n v="85087030"/>
    <n v="0"/>
    <n v="0"/>
    <n v="0"/>
    <n v="309"/>
    <s v="Very High"/>
    <n v="26291892270"/>
    <m/>
    <m/>
    <m/>
    <m/>
    <m/>
    <m/>
    <m/>
    <m/>
    <m/>
  </r>
  <r>
    <s v="DIVIDENDO ADIC 62 $ 79,10661"/>
    <d v="2015-05-22T00:00:00"/>
    <x v="176"/>
    <s v="$"/>
    <x v="71"/>
    <n v="0"/>
    <n v="331316623"/>
    <n v="0"/>
    <n v="0"/>
    <n v="0"/>
    <n v="79.106999999999999"/>
    <s v="High"/>
    <n v="26209464095.660999"/>
    <m/>
    <m/>
    <m/>
    <m/>
    <m/>
    <m/>
    <m/>
    <m/>
    <m/>
  </r>
  <r>
    <s v="DIVIDENDO DEF 70 US$ 0,25414"/>
    <d v="2020-04-30T00:00:00"/>
    <x v="206"/>
    <s v="$"/>
    <x v="44"/>
    <n v="0"/>
    <n v="120376972"/>
    <n v="0"/>
    <n v="0"/>
    <n v="0"/>
    <n v="217.673"/>
    <s v="Very High"/>
    <n v="26202816626.155998"/>
    <m/>
    <m/>
    <m/>
    <m/>
    <m/>
    <m/>
    <m/>
    <m/>
    <m/>
  </r>
  <r>
    <s v="DIVIDENDO DEF 65 $ 8,36"/>
    <d v="2020-05-23T00:00:00"/>
    <x v="14"/>
    <s v="$"/>
    <x v="38"/>
    <n v="0"/>
    <n v="3123767502"/>
    <n v="0"/>
    <n v="0"/>
    <n v="0"/>
    <n v="8.36"/>
    <s v="Medium"/>
    <n v="26114696316.720001"/>
    <m/>
    <m/>
    <m/>
    <m/>
    <m/>
    <m/>
    <m/>
    <m/>
    <m/>
  </r>
  <r>
    <s v="DIVIDENDO DEF 33 $ 22,638597152"/>
    <d v="2017-05-20T00:00:00"/>
    <x v="59"/>
    <s v="$"/>
    <x v="18"/>
    <n v="0"/>
    <n v="1150742161"/>
    <n v="0"/>
    <n v="0"/>
    <n v="0"/>
    <n v="22.638999999999999"/>
    <s v="High"/>
    <n v="26051651782.879002"/>
    <m/>
    <m/>
    <m/>
    <m/>
    <m/>
    <m/>
    <m/>
    <m/>
    <m/>
  </r>
  <r>
    <s v="DIVIDENDO DEF $ 4,49327"/>
    <d v="2020-04-22T00:00:00"/>
    <x v="237"/>
    <s v="$"/>
    <x v="79"/>
    <n v="0"/>
    <n v="5772576856"/>
    <n v="0"/>
    <n v="0"/>
    <n v="0"/>
    <n v="4.4930000000000003"/>
    <s v="Medium"/>
    <n v="25936187814.007999"/>
    <m/>
    <m/>
    <m/>
    <m/>
    <m/>
    <m/>
    <m/>
    <m/>
    <m/>
  </r>
  <r>
    <s v="DIVIDENDO PROV US$ 0,30598"/>
    <d v="2019-06-06T00:00:00"/>
    <x v="209"/>
    <s v="$"/>
    <x v="44"/>
    <n v="0"/>
    <n v="120376972"/>
    <n v="0"/>
    <n v="0"/>
    <n v="0"/>
    <n v="215.251"/>
    <s v="Very High"/>
    <n v="25911263599.972"/>
    <m/>
    <m/>
    <m/>
    <m/>
    <m/>
    <m/>
    <m/>
    <m/>
    <m/>
  </r>
  <r>
    <s v="DIVIDENDO PROV 254 $ 70"/>
    <d v="2017-12-29T00:00:00"/>
    <x v="238"/>
    <s v="$"/>
    <x v="36"/>
    <n v="0"/>
    <n v="369502872"/>
    <n v="0"/>
    <n v="0"/>
    <n v="0"/>
    <n v="70"/>
    <s v="High"/>
    <n v="25865201040"/>
    <m/>
    <m/>
    <m/>
    <m/>
    <m/>
    <m/>
    <m/>
    <m/>
    <m/>
  </r>
  <r>
    <s v="DIVIDENDO PROV 43 US$ 0,00241"/>
    <d v="2014-12-30T00:00:00"/>
    <x v="239"/>
    <s v="$"/>
    <x v="27"/>
    <n v="0"/>
    <n v="17536167720"/>
    <n v="0"/>
    <n v="0"/>
    <n v="0"/>
    <n v="1.464"/>
    <s v="Medium"/>
    <n v="25672949542.080002"/>
    <m/>
    <m/>
    <m/>
    <m/>
    <m/>
    <m/>
    <m/>
    <m/>
    <m/>
  </r>
  <r>
    <s v="DIVID. DEF 131 US$ 0,259156"/>
    <d v="2019-04-18T00:00:00"/>
    <x v="240"/>
    <s v="$"/>
    <x v="32"/>
    <n v="0"/>
    <n v="149448112"/>
    <n v="0"/>
    <n v="0"/>
    <n v="0"/>
    <n v="171.167"/>
    <s v="Very High"/>
    <n v="25580584986.703999"/>
    <m/>
    <m/>
    <m/>
    <m/>
    <m/>
    <m/>
    <m/>
    <m/>
    <m/>
  </r>
  <r>
    <s v="DIVIDENDO DEF US$ 0,31726"/>
    <d v="2018-12-05T00:00:00"/>
    <x v="212"/>
    <s v="$"/>
    <x v="44"/>
    <n v="0"/>
    <n v="120376972"/>
    <n v="0"/>
    <n v="0"/>
    <n v="0"/>
    <n v="212.38300000000001"/>
    <s v="Very High"/>
    <n v="25566022444.276001"/>
    <m/>
    <m/>
    <m/>
    <m/>
    <m/>
    <m/>
    <m/>
    <m/>
    <m/>
  </r>
  <r>
    <s v="DIVIDENDO DEF $ 64,57"/>
    <d v="2016-03-23T00:00:00"/>
    <x v="241"/>
    <s v="$"/>
    <x v="31"/>
    <n v="0"/>
    <n v="393422027"/>
    <n v="0"/>
    <n v="0"/>
    <n v="0"/>
    <n v="64.569999999999993"/>
    <s v="High"/>
    <n v="25403260283.389999"/>
    <m/>
    <m/>
    <m/>
    <m/>
    <m/>
    <m/>
    <m/>
    <m/>
    <m/>
  </r>
  <r>
    <s v="DIVIDENDO ADIC 71 $ 4,370876"/>
    <d v="2021-05-12T00:00:00"/>
    <x v="133"/>
    <s v="$"/>
    <x v="37"/>
    <n v="0"/>
    <n v="5811031417"/>
    <n v="0"/>
    <n v="0"/>
    <n v="0"/>
    <n v="4.3710000000000004"/>
    <s v="Medium"/>
    <n v="25400018323.707001"/>
    <m/>
    <m/>
    <m/>
    <m/>
    <m/>
    <m/>
    <m/>
    <m/>
    <m/>
  </r>
  <r>
    <s v="DIVIDENDO DEF 24 $ 15,87"/>
    <d v="2021-05-04T00:00:00"/>
    <x v="242"/>
    <s v="$"/>
    <x v="57"/>
    <n v="0"/>
    <n v="1600065708"/>
    <n v="0"/>
    <n v="0"/>
    <n v="0"/>
    <n v="15.87"/>
    <s v="High"/>
    <n v="25393042785.959999"/>
    <m/>
    <m/>
    <m/>
    <m/>
    <m/>
    <m/>
    <m/>
    <m/>
    <m/>
  </r>
  <r>
    <s v="DIVIDENDO DEF $ 577"/>
    <d v="2018-04-20T00:00:00"/>
    <x v="231"/>
    <s v="$"/>
    <x v="80"/>
    <n v="0"/>
    <n v="43800000"/>
    <n v="0"/>
    <n v="0"/>
    <n v="0"/>
    <n v="577"/>
    <s v="Very High"/>
    <n v="25272600000"/>
    <m/>
    <m/>
    <m/>
    <m/>
    <m/>
    <m/>
    <m/>
    <m/>
    <m/>
  </r>
  <r>
    <s v="DIVIDENDO DEF 47 $ 7,75"/>
    <d v="2017-05-02T00:00:00"/>
    <x v="73"/>
    <s v="$"/>
    <x v="74"/>
    <n v="0"/>
    <n v="3258363592"/>
    <n v="0"/>
    <n v="0"/>
    <n v="0"/>
    <n v="7.75"/>
    <s v="Medium"/>
    <n v="25252317838"/>
    <m/>
    <m/>
    <m/>
    <m/>
    <m/>
    <m/>
    <m/>
    <m/>
    <m/>
  </r>
  <r>
    <s v="DIVIDENDO PROV 71 US$ 0,22"/>
    <d v="2021-09-04T00:00:00"/>
    <x v="243"/>
    <s v="$"/>
    <x v="81"/>
    <n v="0"/>
    <n v="149448112"/>
    <n v="0"/>
    <n v="0"/>
    <n v="0"/>
    <n v="168.637"/>
    <s v="Very High"/>
    <n v="25202481263.344002"/>
    <m/>
    <m/>
    <m/>
    <m/>
    <m/>
    <m/>
    <m/>
    <m/>
    <m/>
  </r>
  <r>
    <s v="DIVIDENDO DEF 59 $ 8,05"/>
    <d v="2015-05-22T00:00:00"/>
    <x v="176"/>
    <s v="$"/>
    <x v="38"/>
    <n v="0"/>
    <n v="3123767502"/>
    <n v="0"/>
    <n v="0"/>
    <n v="0"/>
    <n v="8.0500000000000007"/>
    <s v="Medium"/>
    <n v="25146328391.099998"/>
    <m/>
    <m/>
    <m/>
    <m/>
    <m/>
    <m/>
    <m/>
    <m/>
    <m/>
  </r>
  <r>
    <s v="DIVIDENDO DEF 50 US$ 0,12314"/>
    <d v="2020-04-17T00:00:00"/>
    <x v="244"/>
    <s v="$"/>
    <x v="82"/>
    <n v="0"/>
    <n v="238934100"/>
    <n v="0"/>
    <n v="0"/>
    <n v="0"/>
    <n v="104.98"/>
    <s v="Very High"/>
    <n v="25083301818"/>
    <m/>
    <m/>
    <m/>
    <m/>
    <m/>
    <m/>
    <m/>
    <m/>
    <m/>
  </r>
  <r>
    <s v="DIVIDENDO PROV 97 $ 40,84"/>
    <d v="2021-01-21T00:00:00"/>
    <x v="245"/>
    <s v="$"/>
    <x v="56"/>
    <n v="0"/>
    <n v="612625641"/>
    <n v="0"/>
    <n v="0"/>
    <n v="0"/>
    <n v="40.840000000000003"/>
    <s v="High"/>
    <n v="25019631178.439999"/>
    <m/>
    <m/>
    <m/>
    <m/>
    <m/>
    <m/>
    <m/>
    <m/>
    <m/>
  </r>
  <r>
    <s v="DIVIDENDO PROV $ 2501,257784"/>
    <d v="2017-12-16T00:00:00"/>
    <x v="246"/>
    <s v="$"/>
    <x v="66"/>
    <n v="0"/>
    <n v="10000000"/>
    <n v="0"/>
    <n v="0"/>
    <n v="0"/>
    <n v="2501.2579999999998"/>
    <s v="Very High"/>
    <n v="25012580000"/>
    <m/>
    <m/>
    <m/>
    <m/>
    <m/>
    <m/>
    <m/>
    <m/>
    <m/>
  </r>
  <r>
    <s v="DIVIDENDO PROV 15 $ 250"/>
    <d v="2017-01-06T00:00:00"/>
    <x v="247"/>
    <s v="$"/>
    <x v="61"/>
    <n v="0"/>
    <n v="100000000"/>
    <n v="0"/>
    <n v="0"/>
    <n v="0"/>
    <n v="250"/>
    <s v="Very High"/>
    <n v="25000000000"/>
    <m/>
    <m/>
    <m/>
    <m/>
    <m/>
    <m/>
    <m/>
    <m/>
    <m/>
  </r>
  <r>
    <s v="DIVIDENDO PROV 13 $ 250"/>
    <d v="2016-10-14T00:00:00"/>
    <x v="248"/>
    <s v="$"/>
    <x v="61"/>
    <n v="0"/>
    <n v="100000000"/>
    <n v="0"/>
    <n v="0"/>
    <n v="0"/>
    <n v="250"/>
    <s v="Very High"/>
    <n v="25000000000"/>
    <m/>
    <m/>
    <m/>
    <m/>
    <m/>
    <m/>
    <m/>
    <m/>
    <m/>
  </r>
  <r>
    <s v="DIVIDENDO EVEN 265 $ 10"/>
    <d v="2016-05-05T00:00:00"/>
    <x v="220"/>
    <s v="$"/>
    <x v="45"/>
    <n v="0"/>
    <n v="2500000000"/>
    <n v="0"/>
    <n v="0"/>
    <n v="0"/>
    <n v="10"/>
    <s v="Medium"/>
    <n v="25000000000"/>
    <m/>
    <m/>
    <m/>
    <m/>
    <m/>
    <m/>
    <m/>
    <m/>
    <m/>
  </r>
  <r>
    <s v="DIVIDENDO PROV $ 2498,113325"/>
    <d v="2017-12-16T00:00:00"/>
    <x v="246"/>
    <s v="$"/>
    <x v="67"/>
    <n v="0"/>
    <n v="10000000"/>
    <n v="0"/>
    <n v="0"/>
    <n v="0"/>
    <n v="2498.1129999999998"/>
    <s v="Very High"/>
    <n v="24981130000"/>
    <m/>
    <m/>
    <m/>
    <m/>
    <m/>
    <m/>
    <m/>
    <m/>
    <m/>
  </r>
  <r>
    <s v="DIVIDENDO PROV 74 US$ 0,23797"/>
    <d v="2021-06-04T00:00:00"/>
    <x v="249"/>
    <s v="$"/>
    <x v="40"/>
    <n v="0"/>
    <n v="142819552"/>
    <n v="0"/>
    <n v="0"/>
    <n v="0"/>
    <n v="173.82"/>
    <s v="Very High"/>
    <n v="24824894528.639999"/>
    <m/>
    <m/>
    <m/>
    <m/>
    <m/>
    <m/>
    <m/>
    <m/>
    <m/>
  </r>
  <r>
    <s v="DIVIDENDO PROV 74 US$ 0,23797"/>
    <d v="2021-06-04T00:00:00"/>
    <x v="249"/>
    <s v="$"/>
    <x v="44"/>
    <n v="0"/>
    <n v="142818904"/>
    <n v="0"/>
    <n v="0"/>
    <n v="0"/>
    <n v="173.82"/>
    <s v="Very High"/>
    <n v="24824781893.279999"/>
    <m/>
    <m/>
    <m/>
    <m/>
    <m/>
    <m/>
    <m/>
    <m/>
    <m/>
  </r>
  <r>
    <s v="DIVIDENDO DEF $ 0,92829"/>
    <d v="2017-05-17T00:00:00"/>
    <x v="250"/>
    <s v="$"/>
    <x v="83"/>
    <n v="0"/>
    <n v="26443154700"/>
    <n v="0"/>
    <n v="0"/>
    <n v="0"/>
    <n v="0.92800000000000005"/>
    <s v="Low"/>
    <n v="24539247561.599998"/>
    <m/>
    <m/>
    <m/>
    <m/>
    <m/>
    <m/>
    <m/>
    <m/>
    <m/>
  </r>
  <r>
    <s v="DIVIDENDO PROV 79 $ 39,85"/>
    <d v="2015-10-24T00:00:00"/>
    <x v="251"/>
    <s v="$"/>
    <x v="56"/>
    <n v="0"/>
    <n v="612625641"/>
    <n v="0"/>
    <n v="0"/>
    <n v="0"/>
    <n v="39.85"/>
    <s v="High"/>
    <n v="24413131793.849998"/>
    <m/>
    <m/>
    <m/>
    <m/>
    <m/>
    <m/>
    <m/>
    <m/>
    <m/>
  </r>
  <r>
    <s v="DIVIDENDO PROV 252 $ 66"/>
    <d v="2016-12-31T00:00:00"/>
    <x v="252"/>
    <s v="$"/>
    <x v="36"/>
    <n v="0"/>
    <n v="369502872"/>
    <n v="0"/>
    <n v="0"/>
    <n v="0"/>
    <n v="66"/>
    <s v="High"/>
    <n v="24387189552"/>
    <m/>
    <m/>
    <m/>
    <m/>
    <m/>
    <m/>
    <m/>
    <m/>
    <m/>
  </r>
  <r>
    <s v="DIVIDENDO PROV 250 $ 66"/>
    <d v="2016-01-02T00:00:00"/>
    <x v="253"/>
    <s v="$"/>
    <x v="36"/>
    <n v="0"/>
    <n v="369502872"/>
    <n v="0"/>
    <n v="0"/>
    <n v="0"/>
    <n v="66"/>
    <s v="High"/>
    <n v="24387189552"/>
    <m/>
    <m/>
    <m/>
    <m/>
    <m/>
    <m/>
    <m/>
    <m/>
    <m/>
  </r>
  <r>
    <s v="DIVIDENDO DEF $ 16,705293835"/>
    <d v="2018-05-15T00:00:00"/>
    <x v="254"/>
    <s v="$"/>
    <x v="15"/>
    <n v="0"/>
    <n v="1459852077"/>
    <n v="0"/>
    <n v="0"/>
    <n v="0"/>
    <n v="16.704999999999998"/>
    <s v="High"/>
    <n v="24386828946.285"/>
    <m/>
    <m/>
    <m/>
    <m/>
    <m/>
    <m/>
    <m/>
    <m/>
    <m/>
  </r>
  <r>
    <s v="DIVIDENDO DEF 37 $ 21,16692221"/>
    <d v="2019-05-11T00:00:00"/>
    <x v="21"/>
    <s v="$"/>
    <x v="18"/>
    <n v="0"/>
    <n v="1150742161"/>
    <n v="0"/>
    <n v="0"/>
    <n v="0"/>
    <n v="21.167000000000002"/>
    <s v="High"/>
    <n v="24357759321.887001"/>
    <m/>
    <m/>
    <m/>
    <m/>
    <m/>
    <m/>
    <m/>
    <m/>
    <m/>
  </r>
  <r>
    <s v="DIVIDENDO DEF 52 US$ 0,00205"/>
    <d v="2019-04-30T00:00:00"/>
    <x v="96"/>
    <s v="$"/>
    <x v="27"/>
    <n v="0"/>
    <n v="17536167720"/>
    <n v="0"/>
    <n v="0"/>
    <n v="0"/>
    <n v="1.389"/>
    <s v="Medium"/>
    <n v="24357736963.080002"/>
    <m/>
    <m/>
    <m/>
    <m/>
    <m/>
    <m/>
    <m/>
    <m/>
    <m/>
  </r>
  <r>
    <s v="DIVIDENDO DEF $ 1,35"/>
    <d v="2020-05-22T00:00:00"/>
    <x v="255"/>
    <s v="$"/>
    <x v="84"/>
    <n v="0"/>
    <n v="18017579131"/>
    <n v="0"/>
    <n v="0"/>
    <n v="0"/>
    <n v="1.35"/>
    <s v="Medium"/>
    <n v="24323731826.849998"/>
    <m/>
    <m/>
    <m/>
    <m/>
    <m/>
    <m/>
    <m/>
    <m/>
    <m/>
  </r>
  <r>
    <s v="DIVIDENDO ADIC 251 $ 65,38955"/>
    <d v="2016-04-16T00:00:00"/>
    <x v="256"/>
    <s v="$"/>
    <x v="36"/>
    <n v="0"/>
    <n v="369502872"/>
    <n v="0"/>
    <n v="0"/>
    <n v="0"/>
    <n v="65.39"/>
    <s v="High"/>
    <n v="24161792800.080002"/>
    <m/>
    <m/>
    <m/>
    <m/>
    <m/>
    <m/>
    <m/>
    <m/>
    <m/>
  </r>
  <r>
    <s v="DIVIDENDO ADIC 249 64,71255"/>
    <d v="2015-04-17T00:00:00"/>
    <x v="257"/>
    <s v="$"/>
    <x v="36"/>
    <n v="0"/>
    <n v="369502872"/>
    <n v="0"/>
    <n v="0"/>
    <n v="0"/>
    <n v="64.712999999999994"/>
    <s v="High"/>
    <n v="23911639355.736"/>
    <m/>
    <m/>
    <m/>
    <m/>
    <m/>
    <m/>
    <m/>
    <m/>
    <m/>
  </r>
  <r>
    <s v="DIVIDENDO PROV 1 $ 12"/>
    <d v="2016-11-12T00:00:00"/>
    <x v="258"/>
    <s v="$"/>
    <x v="23"/>
    <n v="0"/>
    <n v="1991959929"/>
    <n v="0"/>
    <n v="0"/>
    <n v="0"/>
    <n v="12"/>
    <s v="High"/>
    <n v="23903519148"/>
    <m/>
    <m/>
    <m/>
    <m/>
    <m/>
    <m/>
    <m/>
    <m/>
    <m/>
  </r>
  <r>
    <s v="DIVIDENDO ADIC 9 $ 72,8"/>
    <d v="2021-05-20T00:00:00"/>
    <x v="25"/>
    <s v="$"/>
    <x v="29"/>
    <n v="0"/>
    <n v="328015660"/>
    <n v="0"/>
    <n v="0"/>
    <n v="0"/>
    <n v="72.8"/>
    <s v="High"/>
    <n v="23879540048"/>
    <m/>
    <m/>
    <m/>
    <m/>
    <m/>
    <m/>
    <m/>
    <m/>
    <m/>
  </r>
  <r>
    <s v="DIVIDENDO ADIC 13 $ 238,30087"/>
    <d v="2016-05-18T00:00:00"/>
    <x v="91"/>
    <s v="$"/>
    <x v="61"/>
    <n v="0"/>
    <n v="100000000"/>
    <n v="0"/>
    <n v="0"/>
    <n v="0"/>
    <n v="238.30099999999999"/>
    <s v="Very High"/>
    <n v="23830100000"/>
    <m/>
    <m/>
    <m/>
    <m/>
    <m/>
    <m/>
    <m/>
    <m/>
    <m/>
  </r>
  <r>
    <s v="DIVIDENDO PROV 83 $ 38,86"/>
    <d v="2016-10-20T00:00:00"/>
    <x v="259"/>
    <s v="$"/>
    <x v="56"/>
    <n v="0"/>
    <n v="612625641"/>
    <n v="0"/>
    <n v="0"/>
    <n v="0"/>
    <n v="38.86"/>
    <s v="High"/>
    <n v="23806632409.259998"/>
    <m/>
    <m/>
    <m/>
    <m/>
    <m/>
    <m/>
    <m/>
    <m/>
    <m/>
  </r>
  <r>
    <s v="DIVIDENDO ADIC 45 $ 7,25"/>
    <d v="2016-05-03T00:00:00"/>
    <x v="260"/>
    <s v="$"/>
    <x v="74"/>
    <n v="0"/>
    <n v="3258363592"/>
    <n v="0"/>
    <n v="0"/>
    <n v="0"/>
    <n v="7.25"/>
    <s v="Medium"/>
    <n v="23623136042"/>
    <m/>
    <m/>
    <m/>
    <m/>
    <m/>
    <m/>
    <m/>
    <m/>
    <m/>
  </r>
  <r>
    <s v="DIVIDENDO $ 2357,12014"/>
    <d v="2018-11-28T00:00:00"/>
    <x v="85"/>
    <s v="$"/>
    <x v="55"/>
    <n v="0"/>
    <n v="10000000"/>
    <n v="0"/>
    <n v="0"/>
    <n v="0"/>
    <n v="2357.12"/>
    <s v="Very High"/>
    <n v="23571200000"/>
    <m/>
    <m/>
    <m/>
    <m/>
    <m/>
    <m/>
    <m/>
    <m/>
    <m/>
  </r>
  <r>
    <s v="DIVIDENDO PROV 248 $ 63"/>
    <d v="2015-01-03T00:00:00"/>
    <x v="261"/>
    <s v="$"/>
    <x v="36"/>
    <n v="0"/>
    <n v="369502872"/>
    <n v="0"/>
    <n v="0"/>
    <n v="0"/>
    <n v="63"/>
    <s v="High"/>
    <n v="23278680936"/>
    <m/>
    <m/>
    <m/>
    <m/>
    <m/>
    <m/>
    <m/>
    <m/>
    <m/>
  </r>
  <r>
    <s v="DIVIDENDO PROV 68 US$ 0,26669"/>
    <d v="2019-09-06T00:00:00"/>
    <x v="228"/>
    <s v="$"/>
    <x v="44"/>
    <n v="0"/>
    <n v="120376972"/>
    <n v="0"/>
    <n v="0"/>
    <n v="0"/>
    <n v="192.19"/>
    <s v="Very High"/>
    <n v="23135250248.68"/>
    <m/>
    <m/>
    <m/>
    <m/>
    <m/>
    <m/>
    <m/>
    <m/>
    <m/>
  </r>
  <r>
    <s v="DIVIDENDO DEF 29 $ 25,61"/>
    <d v="2019-05-09T00:00:00"/>
    <x v="180"/>
    <s v="$"/>
    <x v="85"/>
    <n v="0"/>
    <n v="902157216"/>
    <n v="0"/>
    <n v="0"/>
    <n v="0"/>
    <n v="25.61"/>
    <s v="High"/>
    <n v="23104246301.759998"/>
    <m/>
    <m/>
    <m/>
    <m/>
    <m/>
    <m/>
    <m/>
    <m/>
    <m/>
  </r>
  <r>
    <s v="DIVIDENDO EVEN 53 $ 375"/>
    <d v="2015-07-03T00:00:00"/>
    <x v="262"/>
    <s v="$"/>
    <x v="86"/>
    <n v="0"/>
    <n v="61500000"/>
    <n v="0"/>
    <n v="0"/>
    <n v="0"/>
    <n v="375"/>
    <s v="Very High"/>
    <n v="23062500000"/>
    <m/>
    <m/>
    <m/>
    <m/>
    <m/>
    <m/>
    <m/>
    <m/>
    <m/>
  </r>
  <r>
    <s v="DIVIDENDO DEF $ 0,04484469"/>
    <d v="2018-03-21T00:00:00"/>
    <x v="41"/>
    <s v="$"/>
    <x v="7"/>
    <n v="0"/>
    <n v="512406760091"/>
    <n v="0"/>
    <n v="0"/>
    <n v="0"/>
    <n v="4.4999999999999998E-2"/>
    <s v="Low"/>
    <n v="23058304204.095001"/>
    <m/>
    <m/>
    <m/>
    <m/>
    <m/>
    <m/>
    <m/>
    <m/>
    <m/>
  </r>
  <r>
    <s v="DIVIDENDO DEF 340 $ 183,994716008"/>
    <d v="2018-05-02T00:00:00"/>
    <x v="53"/>
    <s v="$"/>
    <x v="17"/>
    <n v="0"/>
    <n v="125000000"/>
    <n v="0"/>
    <n v="0"/>
    <n v="0"/>
    <n v="183.995"/>
    <s v="Very High"/>
    <n v="22999375000"/>
    <m/>
    <m/>
    <m/>
    <m/>
    <m/>
    <m/>
    <m/>
    <m/>
    <m/>
  </r>
  <r>
    <s v="DIVIDENDO DEF  $ 58,32"/>
    <d v="2017-03-16T00:00:00"/>
    <x v="263"/>
    <s v="$"/>
    <x v="31"/>
    <n v="0"/>
    <n v="393422027"/>
    <n v="0"/>
    <n v="0"/>
    <n v="0"/>
    <n v="58.32"/>
    <s v="High"/>
    <n v="22944372614.639999"/>
    <m/>
    <m/>
    <m/>
    <m/>
    <m/>
    <m/>
    <m/>
    <m/>
    <m/>
  </r>
  <r>
    <s v="DIVIDENDO DEF $ 4,45314"/>
    <d v="2016-04-13T00:00:00"/>
    <x v="264"/>
    <s v="$"/>
    <x v="28"/>
    <n v="0"/>
    <n v="5147416079"/>
    <n v="0"/>
    <n v="0"/>
    <n v="0"/>
    <n v="4.4530000000000003"/>
    <s v="Medium"/>
    <n v="22921443799.786999"/>
    <m/>
    <m/>
    <m/>
    <m/>
    <m/>
    <m/>
    <m/>
    <m/>
    <m/>
  </r>
  <r>
    <s v="DIVIDENDO PROV 69 US$ 0,22987"/>
    <d v="2019-12-06T00:00:00"/>
    <x v="46"/>
    <s v="$"/>
    <x v="44"/>
    <n v="0"/>
    <n v="120376972"/>
    <n v="0"/>
    <n v="0"/>
    <n v="0"/>
    <n v="190.39"/>
    <s v="Very High"/>
    <n v="22918571699.080002"/>
    <m/>
    <m/>
    <m/>
    <m/>
    <m/>
    <m/>
    <m/>
    <m/>
    <m/>
  </r>
  <r>
    <s v="DIVIDENDO PROV $ 45,830428"/>
    <d v="2017-08-10T00:00:00"/>
    <x v="265"/>
    <s v="$"/>
    <x v="87"/>
    <n v="0"/>
    <n v="500000000"/>
    <n v="0"/>
    <n v="0"/>
    <n v="0"/>
    <n v="45.83"/>
    <s v="High"/>
    <n v="22915000000"/>
    <m/>
    <m/>
    <m/>
    <m/>
    <m/>
    <m/>
    <m/>
    <m/>
    <m/>
  </r>
  <r>
    <s v="DIVIDENDO EVEN 85 US$ 0,19"/>
    <d v="2015-01-03T00:00:00"/>
    <x v="261"/>
    <s v="$"/>
    <x v="88"/>
    <n v="0"/>
    <n v="195356689"/>
    <n v="0"/>
    <n v="0"/>
    <n v="0"/>
    <n v="117.057"/>
    <s v="Very High"/>
    <n v="22867867944.272999"/>
    <m/>
    <m/>
    <m/>
    <m/>
    <m/>
    <m/>
    <m/>
    <m/>
    <m/>
  </r>
  <r>
    <s v="DIVIDENDO PROV $ 45,665143"/>
    <d v="2017-08-10T00:00:00"/>
    <x v="265"/>
    <s v="$"/>
    <x v="89"/>
    <n v="0"/>
    <n v="500000000"/>
    <n v="0"/>
    <n v="0"/>
    <n v="0"/>
    <n v="45.664999999999999"/>
    <s v="High"/>
    <n v="22832500000"/>
    <m/>
    <m/>
    <m/>
    <m/>
    <m/>
    <m/>
    <m/>
    <m/>
    <m/>
  </r>
  <r>
    <s v="DIVIDENDO DEF 39 $ 19,74691039"/>
    <d v="2020-05-20T00:00:00"/>
    <x v="47"/>
    <s v="$"/>
    <x v="18"/>
    <n v="0"/>
    <n v="1150742161"/>
    <n v="0"/>
    <n v="0"/>
    <n v="0"/>
    <n v="19.747"/>
    <s v="High"/>
    <n v="22723705453.266998"/>
    <m/>
    <m/>
    <m/>
    <m/>
    <m/>
    <m/>
    <m/>
    <m/>
    <m/>
  </r>
  <r>
    <s v="DIVIDENDO DEF 8 $ 11,6248439767096"/>
    <d v="2016-05-13T00:00:00"/>
    <x v="266"/>
    <s v="$"/>
    <x v="90"/>
    <n v="0"/>
    <n v="1936052298"/>
    <n v="0"/>
    <n v="0"/>
    <n v="0"/>
    <n v="11.625"/>
    <s v="High"/>
    <n v="22506607964.25"/>
    <m/>
    <m/>
    <m/>
    <m/>
    <m/>
    <m/>
    <m/>
    <m/>
    <m/>
  </r>
  <r>
    <s v="DIVIDENDO ADIC $ 7,790137"/>
    <d v="2015-05-07T00:00:00"/>
    <x v="267"/>
    <s v="$"/>
    <x v="20"/>
    <n v="0"/>
    <n v="2889022734"/>
    <n v="0"/>
    <n v="0"/>
    <n v="0"/>
    <n v="7.79"/>
    <s v="Medium"/>
    <n v="22505487097.860001"/>
    <m/>
    <m/>
    <m/>
    <m/>
    <m/>
    <m/>
    <m/>
    <m/>
    <m/>
  </r>
  <r>
    <s v="DIVIDENDO EVEN 273 $ 9"/>
    <d v="2021-05-06T00:00:00"/>
    <x v="54"/>
    <s v="$"/>
    <x v="45"/>
    <n v="0"/>
    <n v="2500000000"/>
    <n v="0"/>
    <n v="0"/>
    <n v="0"/>
    <n v="9"/>
    <s v="Medium"/>
    <n v="22500000000"/>
    <m/>
    <m/>
    <m/>
    <m/>
    <m/>
    <m/>
    <m/>
    <m/>
    <m/>
  </r>
  <r>
    <s v="DIVIDENDO PROV 348 US$ 0,23"/>
    <d v="2020-09-24T00:00:00"/>
    <x v="69"/>
    <s v="$"/>
    <x v="17"/>
    <n v="0"/>
    <n v="125000000"/>
    <n v="0"/>
    <n v="0"/>
    <n v="0"/>
    <n v="179.73099999999999"/>
    <s v="Very High"/>
    <n v="22466375000"/>
    <m/>
    <m/>
    <m/>
    <m/>
    <m/>
    <m/>
    <m/>
    <m/>
    <m/>
  </r>
  <r>
    <s v="DIVIDENDO PROV 133 $ 150"/>
    <d v="2020-12-16T00:00:00"/>
    <x v="268"/>
    <s v="$"/>
    <x v="32"/>
    <n v="0"/>
    <n v="149448112"/>
    <n v="0"/>
    <n v="0"/>
    <n v="0"/>
    <n v="150"/>
    <s v="Very High"/>
    <n v="22417216800"/>
    <m/>
    <m/>
    <m/>
    <m/>
    <m/>
    <m/>
    <m/>
    <m/>
    <m/>
  </r>
  <r>
    <s v="DIVIDENDO DEF 62 $ 7,14"/>
    <d v="2017-05-24T00:00:00"/>
    <x v="269"/>
    <s v="$"/>
    <x v="38"/>
    <n v="0"/>
    <n v="3123767502"/>
    <n v="0"/>
    <n v="0"/>
    <n v="0"/>
    <n v="7.14"/>
    <s v="Medium"/>
    <n v="22303699964.279999"/>
    <m/>
    <m/>
    <m/>
    <m/>
    <m/>
    <m/>
    <m/>
    <m/>
    <m/>
  </r>
  <r>
    <s v="DIVIDENDO PROV 33 $ 22,262"/>
    <d v="2020-01-17T00:00:00"/>
    <x v="270"/>
    <s v="$"/>
    <x v="52"/>
    <n v="0"/>
    <n v="1000000000"/>
    <n v="0"/>
    <n v="0"/>
    <n v="0"/>
    <n v="22.262"/>
    <s v="High"/>
    <n v="22262000000"/>
    <m/>
    <m/>
    <m/>
    <m/>
    <m/>
    <m/>
    <m/>
    <m/>
    <m/>
  </r>
  <r>
    <s v="DIVIDENDO DEF 284 $ 29,8"/>
    <d v="2021-05-13T00:00:00"/>
    <x v="271"/>
    <s v="$"/>
    <x v="91"/>
    <n v="0"/>
    <n v="747005982"/>
    <n v="0"/>
    <n v="0"/>
    <n v="0"/>
    <n v="29.8"/>
    <s v="High"/>
    <n v="22260778263.599998"/>
    <m/>
    <m/>
    <m/>
    <m/>
    <m/>
    <m/>
    <m/>
    <m/>
    <m/>
  </r>
  <r>
    <s v="DIVIDENDO DEF 127 US$ 0,226919"/>
    <d v="2017-04-21T00:00:00"/>
    <x v="7"/>
    <s v="$"/>
    <x v="32"/>
    <n v="0"/>
    <n v="149448112"/>
    <n v="0"/>
    <n v="0"/>
    <n v="0"/>
    <n v="147.33000000000001"/>
    <s v="Very High"/>
    <n v="22018190340.959999"/>
    <m/>
    <m/>
    <m/>
    <m/>
    <m/>
    <m/>
    <m/>
    <m/>
    <m/>
  </r>
  <r>
    <s v="DIVIDENDO DEF 12 $ 11,3685867665853"/>
    <d v="2020-05-20T00:00:00"/>
    <x v="47"/>
    <s v="$"/>
    <x v="90"/>
    <n v="0"/>
    <n v="1936052298"/>
    <n v="0"/>
    <n v="0"/>
    <n v="0"/>
    <n v="11.369"/>
    <s v="High"/>
    <n v="22010978575.962002"/>
    <m/>
    <m/>
    <m/>
    <m/>
    <m/>
    <m/>
    <m/>
    <m/>
    <m/>
  </r>
  <r>
    <s v="DIVIDENDO ADIC 43 $ 6,75"/>
    <d v="2015-04-23T00:00:00"/>
    <x v="8"/>
    <s v="$"/>
    <x v="74"/>
    <n v="0"/>
    <n v="3233892405"/>
    <n v="0"/>
    <n v="0"/>
    <n v="0"/>
    <n v="6.75"/>
    <s v="Medium"/>
    <n v="21828773733.75"/>
    <m/>
    <m/>
    <m/>
    <m/>
    <m/>
    <m/>
    <m/>
    <m/>
    <m/>
  </r>
  <r>
    <s v="DIVIDENDO PROV 94 $ 35,58"/>
    <d v="2020-01-16T00:00:00"/>
    <x v="272"/>
    <s v="$"/>
    <x v="56"/>
    <n v="0"/>
    <n v="612625641"/>
    <n v="0"/>
    <n v="0"/>
    <n v="0"/>
    <n v="35.58"/>
    <s v="High"/>
    <n v="21797220306.779999"/>
    <m/>
    <m/>
    <m/>
    <m/>
    <m/>
    <m/>
    <m/>
    <m/>
    <m/>
  </r>
  <r>
    <s v="DIVIDENDO ADIC 41 $ 13,07944"/>
    <d v="2018-05-03T00:00:00"/>
    <x v="156"/>
    <s v="$"/>
    <x v="33"/>
    <n v="0"/>
    <n v="1662759593"/>
    <n v="0"/>
    <n v="0"/>
    <n v="0"/>
    <n v="13.079000000000001"/>
    <s v="High"/>
    <n v="21747232716.847"/>
    <m/>
    <m/>
    <m/>
    <m/>
    <m/>
    <m/>
    <m/>
    <m/>
    <m/>
  </r>
  <r>
    <s v="DIVIDENDO PROV 31 $ 21,656"/>
    <d v="2019-01-19T00:00:00"/>
    <x v="139"/>
    <s v="$"/>
    <x v="52"/>
    <n v="0"/>
    <n v="1000000000"/>
    <n v="0"/>
    <n v="0"/>
    <n v="0"/>
    <n v="21.655999999999999"/>
    <s v="High"/>
    <n v="21656000000"/>
    <m/>
    <m/>
    <m/>
    <m/>
    <m/>
    <m/>
    <m/>
    <m/>
    <m/>
  </r>
  <r>
    <s v="DIVIDENDO DEF 21 $ 14,943884198"/>
    <d v="2017-05-20T00:00:00"/>
    <x v="59"/>
    <s v="$"/>
    <x v="15"/>
    <n v="0"/>
    <n v="1432807265"/>
    <n v="0"/>
    <n v="0"/>
    <n v="0"/>
    <n v="14.944000000000001"/>
    <s v="High"/>
    <n v="21411871768.16"/>
    <m/>
    <m/>
    <m/>
    <m/>
    <m/>
    <m/>
    <m/>
    <m/>
    <m/>
  </r>
  <r>
    <s v="DIVIDENDO PROV 78 $ 34,88"/>
    <d v="2015-07-18T00:00:00"/>
    <x v="273"/>
    <s v="$"/>
    <x v="56"/>
    <n v="0"/>
    <n v="612625641"/>
    <n v="0"/>
    <n v="0"/>
    <n v="0"/>
    <n v="34.880000000000003"/>
    <s v="High"/>
    <n v="21368382358.080002"/>
    <m/>
    <m/>
    <m/>
    <m/>
    <m/>
    <m/>
    <m/>
    <m/>
    <m/>
  </r>
  <r>
    <s v="DIVIDENDO PROV $ 13357"/>
    <d v="2021-09-13T00:00:00"/>
    <x v="274"/>
    <s v="$"/>
    <x v="92"/>
    <n v="0"/>
    <n v="1597681"/>
    <n v="0"/>
    <n v="0"/>
    <n v="0"/>
    <n v="13357"/>
    <s v="Very High"/>
    <n v="21340225117"/>
    <m/>
    <m/>
    <m/>
    <m/>
    <m/>
    <m/>
    <m/>
    <m/>
    <m/>
  </r>
  <r>
    <s v="DIVIDENDO PROV $ 21309,163002"/>
    <d v="2018-01-02T00:00:00"/>
    <x v="275"/>
    <s v="$"/>
    <x v="93"/>
    <n v="0"/>
    <n v="1000000"/>
    <n v="0"/>
    <n v="0"/>
    <n v="0"/>
    <n v="21309.163"/>
    <s v="Very High"/>
    <n v="21309163000"/>
    <m/>
    <m/>
    <m/>
    <m/>
    <m/>
    <m/>
    <m/>
    <m/>
    <m/>
  </r>
  <r>
    <s v="DIVIDENDO DEF $ 2127,31374"/>
    <d v="2018-05-10T00:00:00"/>
    <x v="52"/>
    <s v="$"/>
    <x v="94"/>
    <n v="0"/>
    <n v="10000000"/>
    <n v="0"/>
    <n v="0"/>
    <n v="0"/>
    <n v="2127.3139999999999"/>
    <s v="Very High"/>
    <n v="21273140000"/>
    <m/>
    <m/>
    <m/>
    <m/>
    <m/>
    <m/>
    <m/>
    <m/>
    <m/>
  </r>
  <r>
    <s v="DIVIDENDO DEF $ 2127,31374"/>
    <d v="2018-05-10T00:00:00"/>
    <x v="52"/>
    <s v="$"/>
    <x v="95"/>
    <n v="0"/>
    <n v="10000000"/>
    <n v="0"/>
    <n v="0"/>
    <n v="0"/>
    <n v="2127.3139999999999"/>
    <s v="Very High"/>
    <n v="21273140000"/>
    <m/>
    <m/>
    <m/>
    <m/>
    <m/>
    <m/>
    <m/>
    <m/>
    <m/>
  </r>
  <r>
    <s v="DIVIDENDO DEF $ 5,25"/>
    <d v="2021-04-10T00:00:00"/>
    <x v="276"/>
    <s v="$"/>
    <x v="74"/>
    <n v="0"/>
    <n v="4042292537"/>
    <n v="0"/>
    <n v="0"/>
    <n v="0"/>
    <n v="5.25"/>
    <s v="Medium"/>
    <n v="21222035819.25"/>
    <m/>
    <m/>
    <m/>
    <m/>
    <m/>
    <m/>
    <m/>
    <m/>
    <m/>
  </r>
  <r>
    <s v="DIVIDENDO DEF 9 $ 10,947799108334"/>
    <d v="2017-05-04T00:00:00"/>
    <x v="277"/>
    <s v="$"/>
    <x v="90"/>
    <n v="0"/>
    <n v="1936052298"/>
    <n v="0"/>
    <n v="0"/>
    <n v="0"/>
    <n v="10.948"/>
    <s v="High"/>
    <n v="21195900558.504002"/>
    <m/>
    <m/>
    <m/>
    <m/>
    <m/>
    <m/>
    <m/>
    <m/>
    <m/>
  </r>
  <r>
    <s v="DIVIDENDO ADIC 7 $ 1,64767604"/>
    <d v="2018-05-08T00:00:00"/>
    <x v="105"/>
    <s v="$"/>
    <x v="43"/>
    <n v="0"/>
    <n v="12837423057"/>
    <n v="0"/>
    <n v="0"/>
    <n v="0"/>
    <n v="1.6479999999999999"/>
    <s v="Medium"/>
    <n v="21156073197.936001"/>
    <m/>
    <m/>
    <m/>
    <m/>
    <m/>
    <m/>
    <m/>
    <m/>
    <m/>
  </r>
  <r>
    <s v="DIVIDENDO PROV 29 $ 21,0353"/>
    <d v="2018-01-23T00:00:00"/>
    <x v="278"/>
    <s v="$"/>
    <x v="52"/>
    <n v="0"/>
    <n v="1000000000"/>
    <n v="0"/>
    <n v="0"/>
    <n v="0"/>
    <n v="21.035"/>
    <s v="High"/>
    <n v="21035000000"/>
    <m/>
    <m/>
    <m/>
    <m/>
    <m/>
    <m/>
    <m/>
    <m/>
    <m/>
  </r>
  <r>
    <s v="DIVIDENDO PROV 27 $ 21,0353"/>
    <d v="2017-01-17T00:00:00"/>
    <x v="279"/>
    <s v="$"/>
    <x v="52"/>
    <n v="0"/>
    <n v="1000000000"/>
    <n v="0"/>
    <n v="0"/>
    <n v="0"/>
    <n v="21.035"/>
    <s v="High"/>
    <n v="21035000000"/>
    <m/>
    <m/>
    <m/>
    <m/>
    <m/>
    <m/>
    <m/>
    <m/>
    <m/>
  </r>
  <r>
    <s v="DIVIDENDO DEF 27 $ 209,61"/>
    <d v="2021-05-19T00:00:00"/>
    <x v="159"/>
    <s v="$"/>
    <x v="61"/>
    <n v="0"/>
    <n v="100000000"/>
    <n v="0"/>
    <n v="0"/>
    <n v="0"/>
    <n v="209.61"/>
    <s v="Very High"/>
    <n v="20961000000"/>
    <m/>
    <m/>
    <m/>
    <m/>
    <m/>
    <m/>
    <m/>
    <m/>
    <m/>
  </r>
  <r>
    <s v="DIVIDENDO DEF $ 53,2"/>
    <d v="2015-03-19T00:00:00"/>
    <x v="149"/>
    <s v="$"/>
    <x v="31"/>
    <n v="0"/>
    <n v="393422027"/>
    <n v="0"/>
    <n v="0"/>
    <n v="0"/>
    <n v="53.2"/>
    <s v="High"/>
    <n v="20930051836.400002"/>
    <m/>
    <m/>
    <m/>
    <m/>
    <m/>
    <m/>
    <m/>
    <m/>
    <m/>
  </r>
  <r>
    <s v="DIVIDENDO DEF $ 0,78551"/>
    <d v="2015-05-14T00:00:00"/>
    <x v="198"/>
    <s v="$"/>
    <x v="83"/>
    <n v="0"/>
    <n v="26443154700"/>
    <n v="0"/>
    <n v="0"/>
    <n v="0"/>
    <n v="0.78600000000000003"/>
    <s v="Low"/>
    <n v="20784319594.200001"/>
    <m/>
    <m/>
    <m/>
    <m/>
    <m/>
    <m/>
    <m/>
    <m/>
    <m/>
  </r>
  <r>
    <s v="DIVIDENDO DEF 51 US$ 0,1237"/>
    <d v="2021-04-16T00:00:00"/>
    <x v="280"/>
    <s v="$"/>
    <x v="82"/>
    <n v="0"/>
    <n v="238934100"/>
    <n v="0"/>
    <n v="0"/>
    <n v="0"/>
    <n v="86.834999999999994"/>
    <s v="High"/>
    <n v="20747842573.5"/>
    <m/>
    <m/>
    <m/>
    <m/>
    <m/>
    <m/>
    <m/>
    <m/>
    <m/>
  </r>
  <r>
    <s v="DIVIDENDO PROV $ 933,454"/>
    <d v="2017-09-08T00:00:00"/>
    <x v="193"/>
    <s v="$"/>
    <x v="96"/>
    <n v="0"/>
    <n v="22201603"/>
    <n v="0"/>
    <n v="0"/>
    <n v="0"/>
    <n v="933.45399999999995"/>
    <s v="Very High"/>
    <n v="20724175126.762001"/>
    <m/>
    <m/>
    <m/>
    <m/>
    <m/>
    <m/>
    <m/>
    <m/>
    <m/>
  </r>
  <r>
    <s v="DIVIDENDO DEF $ 12,14229"/>
    <d v="2021-04-28T00:00:00"/>
    <x v="142"/>
    <s v="$"/>
    <x v="46"/>
    <n v="0"/>
    <n v="1705831078"/>
    <n v="0"/>
    <n v="0"/>
    <n v="0"/>
    <n v="12.141999999999999"/>
    <s v="High"/>
    <n v="20712200949.076"/>
    <m/>
    <m/>
    <m/>
    <m/>
    <m/>
    <m/>
    <m/>
    <m/>
    <m/>
  </r>
  <r>
    <s v="DIVIDENDO PROV 260 $ 56"/>
    <d v="2020-12-23T00:00:00"/>
    <x v="281"/>
    <s v="$"/>
    <x v="36"/>
    <n v="0"/>
    <n v="369502872"/>
    <n v="0"/>
    <n v="0"/>
    <n v="0"/>
    <n v="56"/>
    <s v="High"/>
    <n v="20692160832"/>
    <m/>
    <m/>
    <m/>
    <m/>
    <m/>
    <m/>
    <m/>
    <m/>
    <m/>
  </r>
  <r>
    <s v="DIVIDENDO PROV $ 2066,90695"/>
    <d v="2020-02-21T00:00:00"/>
    <x v="282"/>
    <s v="$"/>
    <x v="66"/>
    <n v="0"/>
    <n v="10000000"/>
    <n v="0"/>
    <n v="0"/>
    <n v="0"/>
    <n v="2066.9070000000002"/>
    <s v="Very High"/>
    <n v="20669070000"/>
    <m/>
    <m/>
    <m/>
    <m/>
    <m/>
    <m/>
    <m/>
    <m/>
    <m/>
  </r>
  <r>
    <s v="DIVIDENDO ADIC 24 $ 12,91"/>
    <d v="2021-05-04T00:00:00"/>
    <x v="242"/>
    <s v="$"/>
    <x v="57"/>
    <n v="0"/>
    <n v="1600065708"/>
    <n v="0"/>
    <n v="0"/>
    <n v="0"/>
    <n v="12.91"/>
    <s v="High"/>
    <n v="20656848290.279999"/>
    <m/>
    <m/>
    <m/>
    <m/>
    <m/>
    <m/>
    <m/>
    <m/>
    <m/>
  </r>
  <r>
    <s v="DIVIDENDO DEF 132 $ 20,535120622"/>
    <d v="2020-05-15T00:00:00"/>
    <x v="283"/>
    <s v="$"/>
    <x v="39"/>
    <n v="0"/>
    <n v="1000000000"/>
    <n v="0"/>
    <n v="0"/>
    <n v="0"/>
    <n v="20.535"/>
    <s v="High"/>
    <n v="20535000000"/>
    <m/>
    <m/>
    <m/>
    <m/>
    <m/>
    <m/>
    <m/>
    <m/>
    <m/>
  </r>
  <r>
    <s v="DIVIDENDO EVEN 66 US$ 0,132173913"/>
    <d v="2019-03-15T00:00:00"/>
    <x v="284"/>
    <s v="$"/>
    <x v="97"/>
    <n v="0"/>
    <n v="230000000"/>
    <n v="0"/>
    <n v="0"/>
    <n v="0"/>
    <n v="88.638000000000005"/>
    <s v="High"/>
    <n v="20386740000"/>
    <m/>
    <m/>
    <m/>
    <m/>
    <m/>
    <m/>
    <m/>
    <m/>
    <m/>
  </r>
  <r>
    <s v="DIVIDENDO PROV $ 2037,10505"/>
    <d v="2020-02-21T00:00:00"/>
    <x v="282"/>
    <s v="$"/>
    <x v="67"/>
    <n v="0"/>
    <n v="10000000"/>
    <n v="0"/>
    <n v="0"/>
    <n v="0"/>
    <n v="2037.105"/>
    <s v="Very High"/>
    <n v="20371050000"/>
    <m/>
    <m/>
    <m/>
    <m/>
    <m/>
    <m/>
    <m/>
    <m/>
    <m/>
  </r>
  <r>
    <s v="DIVIDENDO PROV 25 $ 20,324"/>
    <d v="2016-01-12T00:00:00"/>
    <x v="285"/>
    <s v="$"/>
    <x v="52"/>
    <n v="0"/>
    <n v="1000000000"/>
    <n v="0"/>
    <n v="0"/>
    <n v="0"/>
    <n v="20.324000000000002"/>
    <s v="High"/>
    <n v="20324000000"/>
    <m/>
    <m/>
    <m/>
    <m/>
    <m/>
    <m/>
    <m/>
    <m/>
    <m/>
  </r>
  <r>
    <s v="DIVIDENDO DEF 9 $ 10"/>
    <d v="2020-04-23T00:00:00"/>
    <x v="286"/>
    <s v="$"/>
    <x v="23"/>
    <n v="0"/>
    <n v="2025507814"/>
    <n v="0"/>
    <n v="0"/>
    <n v="0"/>
    <n v="10"/>
    <s v="Medium"/>
    <n v="20255078140"/>
    <m/>
    <m/>
    <m/>
    <m/>
    <m/>
    <m/>
    <m/>
    <m/>
    <m/>
  </r>
  <r>
    <s v="DIVIDENDO PROV 5 $ 10"/>
    <d v="2018-11-23T00:00:00"/>
    <x v="85"/>
    <s v="$"/>
    <x v="23"/>
    <n v="0"/>
    <n v="2025507814"/>
    <n v="0"/>
    <n v="0"/>
    <n v="0"/>
    <n v="10"/>
    <s v="Medium"/>
    <n v="20255078140"/>
    <m/>
    <m/>
    <m/>
    <m/>
    <m/>
    <m/>
    <m/>
    <m/>
    <m/>
  </r>
  <r>
    <s v="DIVIDENDO PROV $ 2020"/>
    <d v="2019-12-23T00:00:00"/>
    <x v="287"/>
    <s v="$"/>
    <x v="98"/>
    <n v="0"/>
    <n v="10000000"/>
    <n v="0"/>
    <n v="0"/>
    <n v="0"/>
    <n v="2020"/>
    <s v="Very High"/>
    <n v="20200000000"/>
    <m/>
    <m/>
    <m/>
    <m/>
    <m/>
    <m/>
    <m/>
    <m/>
    <m/>
  </r>
  <r>
    <s v="DIVIDENDO DEF 4 $ 120"/>
    <d v="2017-04-22T00:00:00"/>
    <x v="171"/>
    <s v="$"/>
    <x v="50"/>
    <n v="0"/>
    <n v="168000000"/>
    <n v="0"/>
    <n v="0"/>
    <n v="0"/>
    <n v="120"/>
    <s v="Very High"/>
    <n v="20160000000"/>
    <m/>
    <m/>
    <m/>
    <m/>
    <m/>
    <m/>
    <m/>
    <m/>
    <m/>
  </r>
  <r>
    <s v="DIVIDENDO DEF 41 $ 17,4813722629798"/>
    <d v="2021-05-20T00:00:00"/>
    <x v="25"/>
    <s v="$"/>
    <x v="18"/>
    <n v="0"/>
    <n v="1150742161"/>
    <n v="0"/>
    <n v="0"/>
    <n v="0"/>
    <n v="17.481000000000002"/>
    <s v="High"/>
    <n v="20116123716.441002"/>
    <m/>
    <m/>
    <m/>
    <m/>
    <m/>
    <m/>
    <m/>
    <m/>
    <m/>
  </r>
  <r>
    <s v="DIVIDENDO PROV 84 $ 32,82"/>
    <d v="2017-01-19T00:00:00"/>
    <x v="288"/>
    <s v="$"/>
    <x v="56"/>
    <n v="0"/>
    <n v="612625641"/>
    <n v="0"/>
    <n v="0"/>
    <n v="0"/>
    <n v="32.82"/>
    <s v="High"/>
    <n v="20106373537.619999"/>
    <m/>
    <m/>
    <m/>
    <m/>
    <m/>
    <m/>
    <m/>
    <m/>
    <m/>
  </r>
  <r>
    <s v="DIVIDENDO PROV 60 $ 6,41"/>
    <d v="2015-09-15T00:00:00"/>
    <x v="289"/>
    <s v="$"/>
    <x v="38"/>
    <n v="0"/>
    <n v="3123767502"/>
    <n v="0"/>
    <n v="0"/>
    <n v="0"/>
    <n v="6.41"/>
    <s v="Medium"/>
    <n v="20023349687.82"/>
    <m/>
    <m/>
    <m/>
    <m/>
    <m/>
    <m/>
    <m/>
    <m/>
    <m/>
  </r>
  <r>
    <s v="DIVIDENDO PROV $ 20"/>
    <d v="2021-01-02T00:00:00"/>
    <x v="290"/>
    <s v="$"/>
    <x v="39"/>
    <n v="0"/>
    <n v="1000000000"/>
    <n v="0"/>
    <n v="0"/>
    <n v="0"/>
    <n v="20"/>
    <s v="High"/>
    <n v="20000000000"/>
    <m/>
    <m/>
    <m/>
    <m/>
    <m/>
    <m/>
    <m/>
    <m/>
    <m/>
  </r>
  <r>
    <s v="DIVIDENDO PROV 271 $ 8"/>
    <d v="2019-09-17T00:00:00"/>
    <x v="291"/>
    <s v="$"/>
    <x v="45"/>
    <n v="0"/>
    <n v="2500000000"/>
    <n v="0"/>
    <n v="0"/>
    <n v="0"/>
    <n v="8"/>
    <s v="Medium"/>
    <n v="20000000000"/>
    <m/>
    <m/>
    <m/>
    <m/>
    <m/>
    <m/>
    <m/>
    <m/>
    <m/>
  </r>
  <r>
    <s v="DIVIDENDO PROV 342 $ 160"/>
    <d v="2019-01-04T00:00:00"/>
    <x v="109"/>
    <s v="$"/>
    <x v="17"/>
    <n v="0"/>
    <n v="125000000"/>
    <n v="0"/>
    <n v="0"/>
    <n v="0"/>
    <n v="160"/>
    <s v="Very High"/>
    <n v="20000000000"/>
    <m/>
    <m/>
    <m/>
    <m/>
    <m/>
    <m/>
    <m/>
    <m/>
    <m/>
  </r>
  <r>
    <s v="DIVIDENDO DEF 49 $ 83,68542"/>
    <d v="2019-04-16T00:00:00"/>
    <x v="4"/>
    <s v="$"/>
    <x v="82"/>
    <n v="0"/>
    <n v="238934100"/>
    <n v="0"/>
    <n v="0"/>
    <n v="0"/>
    <n v="83.685000000000002"/>
    <s v="High"/>
    <n v="19995200158.5"/>
    <m/>
    <m/>
    <m/>
    <m/>
    <m/>
    <m/>
    <m/>
    <m/>
    <m/>
  </r>
  <r>
    <s v="DIVIDENDO DEF 20 $ 13,97"/>
    <d v="2017-05-05T00:00:00"/>
    <x v="75"/>
    <s v="$"/>
    <x v="57"/>
    <n v="0"/>
    <n v="1430000000"/>
    <n v="0"/>
    <n v="0"/>
    <n v="0"/>
    <n v="13.97"/>
    <s v="High"/>
    <n v="19977100000"/>
    <m/>
    <m/>
    <m/>
    <m/>
    <m/>
    <m/>
    <m/>
    <m/>
    <m/>
  </r>
  <r>
    <s v="DIVIDENDO PROV $ 1987,50595"/>
    <d v="2020-02-21T00:00:00"/>
    <x v="282"/>
    <s v="$"/>
    <x v="68"/>
    <n v="0"/>
    <n v="10000000"/>
    <n v="0"/>
    <n v="0"/>
    <n v="0"/>
    <n v="1987.5060000000001"/>
    <s v="Very High"/>
    <n v="19875060000"/>
    <m/>
    <m/>
    <m/>
    <m/>
    <m/>
    <m/>
    <m/>
    <m/>
    <m/>
  </r>
  <r>
    <s v="DIVIDENDO PROV 71 US$ 0,17092"/>
    <d v="2020-06-05T00:00:00"/>
    <x v="292"/>
    <s v="$"/>
    <x v="40"/>
    <n v="0"/>
    <n v="142819552"/>
    <n v="0"/>
    <n v="0"/>
    <n v="0"/>
    <n v="138.91399999999999"/>
    <s v="Very High"/>
    <n v="19839635246.528"/>
    <m/>
    <m/>
    <m/>
    <m/>
    <m/>
    <m/>
    <m/>
    <m/>
    <m/>
  </r>
  <r>
    <s v="DIVIDENDO DEF 87 US$ 0,21831"/>
    <d v="2019-04-26T00:00:00"/>
    <x v="293"/>
    <s v="$"/>
    <x v="76"/>
    <n v="0"/>
    <n v="132999304"/>
    <n v="0"/>
    <n v="0"/>
    <n v="0"/>
    <n v="147.62299999999999"/>
    <s v="Very High"/>
    <n v="19633756254.391998"/>
    <m/>
    <m/>
    <m/>
    <m/>
    <m/>
    <m/>
    <m/>
    <m/>
    <m/>
  </r>
  <r>
    <s v="DIVIDENDO EVEN 68 US$ 0,108695652"/>
    <d v="2020-10-28T00:00:00"/>
    <x v="294"/>
    <s v="$"/>
    <x v="97"/>
    <n v="0"/>
    <n v="230000000"/>
    <n v="0"/>
    <n v="0"/>
    <n v="0"/>
    <n v="84.736000000000004"/>
    <s v="High"/>
    <n v="19489280000"/>
    <m/>
    <m/>
    <m/>
    <m/>
    <m/>
    <m/>
    <m/>
    <m/>
    <m/>
  </r>
  <r>
    <s v="DIVIDENDO PROV 23 $ 19,4674"/>
    <d v="2015-01-10T00:00:00"/>
    <x v="295"/>
    <s v="$"/>
    <x v="52"/>
    <n v="0"/>
    <n v="1000000000"/>
    <n v="0"/>
    <n v="0"/>
    <n v="0"/>
    <n v="19.466999999999999"/>
    <s v="High"/>
    <n v="19467000000"/>
    <m/>
    <m/>
    <m/>
    <m/>
    <m/>
    <m/>
    <m/>
    <m/>
    <m/>
  </r>
  <r>
    <s v="DIVIDENDO PROV 88 $ 31,72"/>
    <d v="2018-01-18T00:00:00"/>
    <x v="169"/>
    <s v="$"/>
    <x v="56"/>
    <n v="0"/>
    <n v="612625641"/>
    <n v="0"/>
    <n v="0"/>
    <n v="0"/>
    <n v="31.72"/>
    <s v="High"/>
    <n v="19432485332.52"/>
    <m/>
    <m/>
    <m/>
    <m/>
    <m/>
    <m/>
    <m/>
    <m/>
    <m/>
  </r>
  <r>
    <s v="DIVIDENDO PROV 36 US$ 0,03509"/>
    <d v="2015-07-10T00:00:00"/>
    <x v="296"/>
    <s v="$"/>
    <x v="99"/>
    <n v="0"/>
    <n v="855096691"/>
    <n v="0"/>
    <n v="0"/>
    <n v="0"/>
    <n v="22.701000000000001"/>
    <s v="High"/>
    <n v="19411549982.390999"/>
    <m/>
    <m/>
    <m/>
    <m/>
    <m/>
    <m/>
    <m/>
    <m/>
    <m/>
  </r>
  <r>
    <s v="DIVIDENDO DEF 43 US$ 0,047305574"/>
    <d v="2021-05-13T00:00:00"/>
    <x v="184"/>
    <s v="$"/>
    <x v="100"/>
    <n v="0"/>
    <n v="577323671"/>
    <n v="0"/>
    <n v="0"/>
    <n v="0"/>
    <n v="33.523000000000003"/>
    <s v="High"/>
    <n v="19353621422.932999"/>
    <m/>
    <m/>
    <m/>
    <m/>
    <m/>
    <m/>
    <m/>
    <m/>
    <m/>
  </r>
  <r>
    <s v="DIVIDENDO PROV 67 $ 2,3584352417"/>
    <d v="2020-01-18T00:00:00"/>
    <x v="74"/>
    <s v="$"/>
    <x v="14"/>
    <n v="0"/>
    <n v="8201754580"/>
    <n v="0"/>
    <n v="0"/>
    <n v="0"/>
    <n v="2.3580000000000001"/>
    <s v="Medium"/>
    <n v="19339737299.639999"/>
    <m/>
    <m/>
    <m/>
    <m/>
    <m/>
    <m/>
    <m/>
    <m/>
    <m/>
  </r>
  <r>
    <s v="DIVIDENDO DEF 7 $ 13,6733123086"/>
    <d v="2018-04-21T00:00:00"/>
    <x v="297"/>
    <s v="$"/>
    <x v="64"/>
    <n v="0"/>
    <n v="1410665600"/>
    <n v="0"/>
    <n v="0"/>
    <n v="0"/>
    <n v="13.673"/>
    <s v="High"/>
    <n v="19288030748.799999"/>
    <m/>
    <m/>
    <m/>
    <m/>
    <m/>
    <m/>
    <m/>
    <m/>
    <m/>
  </r>
  <r>
    <s v="DIVIDENDO DEF 57 US$ 0,20248"/>
    <d v="2017-05-05T00:00:00"/>
    <x v="75"/>
    <s v="$"/>
    <x v="40"/>
    <n v="0"/>
    <n v="142819552"/>
    <n v="0"/>
    <n v="0"/>
    <n v="0"/>
    <n v="134.50299999999999"/>
    <s v="Very High"/>
    <n v="19209658202.655998"/>
    <m/>
    <m/>
    <m/>
    <m/>
    <m/>
    <m/>
    <m/>
    <m/>
    <m/>
  </r>
  <r>
    <s v="DIVIDENDO $ 1916,15035"/>
    <d v="2021-08-20T00:00:00"/>
    <x v="84"/>
    <s v="$"/>
    <x v="55"/>
    <n v="0"/>
    <n v="10000000"/>
    <n v="0"/>
    <n v="0"/>
    <n v="0"/>
    <n v="1916.15"/>
    <s v="Very High"/>
    <n v="19161500000"/>
    <m/>
    <m/>
    <m/>
    <m/>
    <m/>
    <m/>
    <m/>
    <m/>
    <m/>
  </r>
  <r>
    <s v="DIVIDENDO ADIC 39 $ 50"/>
    <d v="2016-04-28T00:00:00"/>
    <x v="298"/>
    <s v="$"/>
    <x v="101"/>
    <n v="0"/>
    <n v="382349293"/>
    <n v="0"/>
    <n v="0"/>
    <n v="0"/>
    <n v="50"/>
    <s v="High"/>
    <n v="19117464650"/>
    <m/>
    <m/>
    <m/>
    <m/>
    <m/>
    <m/>
    <m/>
    <m/>
    <m/>
  </r>
  <r>
    <s v="DIVIDENDO DEF 16 $ 149,5328290249"/>
    <d v="2015-05-23T00:00:00"/>
    <x v="173"/>
    <s v="$"/>
    <x v="102"/>
    <n v="0"/>
    <n v="127065864"/>
    <n v="0"/>
    <n v="0"/>
    <n v="0"/>
    <n v="149.53299999999999"/>
    <s v="Very High"/>
    <n v="19000539841.512001"/>
    <m/>
    <m/>
    <m/>
    <m/>
    <m/>
    <m/>
    <m/>
    <m/>
    <m/>
  </r>
  <r>
    <s v="DIVIDENDO DEF 9 $ 188,13485"/>
    <d v="2018-05-17T00:00:00"/>
    <x v="81"/>
    <s v="$"/>
    <x v="61"/>
    <n v="0"/>
    <n v="100000000"/>
    <n v="0"/>
    <n v="0"/>
    <n v="0"/>
    <n v="188.13499999999999"/>
    <s v="Very High"/>
    <n v="18813500000"/>
    <m/>
    <m/>
    <m/>
    <m/>
    <m/>
    <m/>
    <m/>
    <m/>
    <m/>
  </r>
  <r>
    <s v="DIVIDENDO DEF 379 $ 45"/>
    <d v="2016-04-22T00:00:00"/>
    <x v="299"/>
    <s v="$"/>
    <x v="72"/>
    <n v="0"/>
    <n v="416710367"/>
    <n v="0"/>
    <n v="0"/>
    <n v="0"/>
    <n v="45"/>
    <s v="High"/>
    <n v="18751966515"/>
    <m/>
    <m/>
    <m/>
    <m/>
    <m/>
    <m/>
    <m/>
    <m/>
    <m/>
  </r>
  <r>
    <s v="DIVIDENDO DEF 35 $ 16,20599657"/>
    <d v="2018-05-12T00:00:00"/>
    <x v="64"/>
    <s v="$"/>
    <x v="18"/>
    <n v="0"/>
    <n v="1150742161"/>
    <n v="0"/>
    <n v="0"/>
    <n v="0"/>
    <n v="16.206"/>
    <s v="High"/>
    <n v="18648927461.166"/>
    <m/>
    <m/>
    <m/>
    <m/>
    <m/>
    <m/>
    <m/>
    <m/>
    <m/>
  </r>
  <r>
    <s v="DIVIDENDO DEF 11 $ 9,2"/>
    <d v="2021-04-06T00:00:00"/>
    <x v="230"/>
    <s v="$"/>
    <x v="23"/>
    <n v="0"/>
    <n v="2025507814"/>
    <n v="0"/>
    <n v="0"/>
    <n v="0"/>
    <n v="9.1999999999999993"/>
    <s v="Medium"/>
    <n v="18634671888.799999"/>
    <m/>
    <m/>
    <m/>
    <m/>
    <m/>
    <m/>
    <m/>
    <m/>
    <m/>
  </r>
  <r>
    <s v="DIVIDENDO DEF 21 $ 183,737"/>
    <d v="2019-05-14T00:00:00"/>
    <x v="300"/>
    <s v="$"/>
    <x v="61"/>
    <n v="0"/>
    <n v="100000000"/>
    <n v="0"/>
    <n v="0"/>
    <n v="0"/>
    <n v="183.73699999999999"/>
    <s v="Very High"/>
    <n v="18373700000"/>
    <m/>
    <m/>
    <m/>
    <m/>
    <m/>
    <m/>
    <m/>
    <m/>
    <m/>
  </r>
  <r>
    <s v="DIVIDENDO DEF 33 $ 22,77"/>
    <d v="2018-04-30T00:00:00"/>
    <x v="301"/>
    <s v="$"/>
    <x v="103"/>
    <n v="0"/>
    <n v="804681783"/>
    <n v="0"/>
    <n v="0"/>
    <n v="0"/>
    <n v="22.77"/>
    <s v="High"/>
    <n v="18322604198.91"/>
    <m/>
    <m/>
    <m/>
    <m/>
    <m/>
    <m/>
    <m/>
    <m/>
    <m/>
  </r>
  <r>
    <s v="DIVIDENDO DEF 25 $ 183,0343"/>
    <d v="2020-05-22T00:00:00"/>
    <x v="255"/>
    <s v="$"/>
    <x v="61"/>
    <n v="0"/>
    <n v="100000000"/>
    <n v="0"/>
    <n v="0"/>
    <n v="0"/>
    <n v="183.03399999999999"/>
    <s v="Very High"/>
    <n v="18303400000"/>
    <m/>
    <m/>
    <m/>
    <m/>
    <m/>
    <m/>
    <m/>
    <m/>
    <m/>
  </r>
  <r>
    <s v="DIVIDENDO ADIC 5 $ 55,74"/>
    <d v="2019-05-24T00:00:00"/>
    <x v="107"/>
    <s v="$"/>
    <x v="29"/>
    <n v="0"/>
    <n v="328015660"/>
    <n v="0"/>
    <n v="0"/>
    <n v="0"/>
    <n v="55.74"/>
    <s v="High"/>
    <n v="18283592888.400002"/>
    <m/>
    <m/>
    <m/>
    <m/>
    <m/>
    <m/>
    <m/>
    <m/>
    <m/>
  </r>
  <r>
    <s v="DIVIDENDO ADIC 340 $ 146,005283992"/>
    <d v="2018-05-02T00:00:00"/>
    <x v="53"/>
    <s v="$"/>
    <x v="17"/>
    <n v="0"/>
    <n v="125000000"/>
    <n v="0"/>
    <n v="0"/>
    <n v="0"/>
    <n v="146.005"/>
    <s v="Very High"/>
    <n v="18250625000"/>
    <m/>
    <m/>
    <m/>
    <m/>
    <m/>
    <m/>
    <m/>
    <m/>
    <m/>
  </r>
  <r>
    <s v="DIVIDENDO ADIC 2 $ 59"/>
    <d v="2016-05-20T00:00:00"/>
    <x v="101"/>
    <s v="$"/>
    <x v="29"/>
    <n v="0"/>
    <n v="308928816"/>
    <n v="0"/>
    <n v="0"/>
    <n v="0"/>
    <n v="59"/>
    <s v="High"/>
    <n v="18226800144"/>
    <m/>
    <m/>
    <m/>
    <m/>
    <m/>
    <m/>
    <m/>
    <m/>
    <m/>
  </r>
  <r>
    <s v="DIVIDENDO $ 1816,94932"/>
    <d v="2018-04-25T00:00:00"/>
    <x v="231"/>
    <s v="$"/>
    <x v="55"/>
    <n v="0"/>
    <n v="10000000"/>
    <n v="0"/>
    <n v="0"/>
    <n v="0"/>
    <n v="1816.9490000000001"/>
    <s v="Very High"/>
    <n v="18169490000"/>
    <m/>
    <m/>
    <m/>
    <m/>
    <m/>
    <m/>
    <m/>
    <m/>
    <m/>
  </r>
  <r>
    <s v="DIVIDENDO DEF 29 US$ 0,02872729972"/>
    <d v="2018-05-15T00:00:00"/>
    <x v="254"/>
    <s v="$"/>
    <x v="51"/>
    <n v="0"/>
    <n v="1053309776"/>
    <n v="0"/>
    <n v="0"/>
    <n v="0"/>
    <n v="17.233000000000001"/>
    <s v="High"/>
    <n v="18151687369.807999"/>
    <m/>
    <m/>
    <m/>
    <m/>
    <m/>
    <m/>
    <m/>
    <m/>
    <m/>
  </r>
  <r>
    <s v="DIVIDENDO DEF 43 $ 44"/>
    <d v="2019-04-18T00:00:00"/>
    <x v="240"/>
    <s v="$"/>
    <x v="101"/>
    <n v="0"/>
    <n v="412041056"/>
    <n v="0"/>
    <n v="0"/>
    <n v="0"/>
    <n v="44"/>
    <s v="High"/>
    <n v="18129806464"/>
    <m/>
    <m/>
    <m/>
    <m/>
    <m/>
    <m/>
    <m/>
    <m/>
    <m/>
  </r>
  <r>
    <s v="DIVIDENDO ADIC 44 $ 10,85126"/>
    <d v="2019-05-03T00:00:00"/>
    <x v="23"/>
    <s v="$"/>
    <x v="33"/>
    <n v="0"/>
    <n v="1662759593"/>
    <n v="0"/>
    <n v="0"/>
    <n v="0"/>
    <n v="10.851000000000001"/>
    <s v="High"/>
    <n v="18042604343.643002"/>
    <m/>
    <m/>
    <m/>
    <m/>
    <m/>
    <m/>
    <m/>
    <m/>
    <m/>
  </r>
  <r>
    <s v="DIVIDENDO DEF 19 US$ 0,00377694502386379"/>
    <d v="2015-05-23T00:00:00"/>
    <x v="173"/>
    <s v="$"/>
    <x v="19"/>
    <n v="0"/>
    <n v="7839105291"/>
    <n v="0"/>
    <n v="0"/>
    <n v="0"/>
    <n v="2.2949999999999999"/>
    <s v="Medium"/>
    <n v="17990746642.845001"/>
    <m/>
    <m/>
    <m/>
    <m/>
    <m/>
    <m/>
    <m/>
    <m/>
    <m/>
  </r>
  <r>
    <s v="DIVIDENDO DEF 67 $ 5,7539"/>
    <d v="2021-05-22T00:00:00"/>
    <x v="18"/>
    <s v="$"/>
    <x v="38"/>
    <n v="0"/>
    <n v="3123767502"/>
    <n v="0"/>
    <n v="0"/>
    <n v="0"/>
    <n v="5.7539999999999996"/>
    <s v="Medium"/>
    <n v="17974158206.507999"/>
    <m/>
    <m/>
    <m/>
    <m/>
    <m/>
    <m/>
    <m/>
    <m/>
    <m/>
  </r>
  <r>
    <s v="DIVIDENDO PROV 130 $ 120"/>
    <d v="2018-12-13T00:00:00"/>
    <x v="124"/>
    <s v="$"/>
    <x v="32"/>
    <n v="0"/>
    <n v="149448112"/>
    <n v="0"/>
    <n v="0"/>
    <n v="0"/>
    <n v="120"/>
    <s v="Very High"/>
    <n v="17933773440"/>
    <m/>
    <m/>
    <m/>
    <m/>
    <m/>
    <m/>
    <m/>
    <m/>
    <m/>
  </r>
  <r>
    <s v="DIVIDENDO ADIC 7 $ 9,2205827906824"/>
    <d v="2015-05-13T00:00:00"/>
    <x v="302"/>
    <s v="$"/>
    <x v="90"/>
    <n v="0"/>
    <n v="1936052298"/>
    <n v="0"/>
    <n v="0"/>
    <n v="0"/>
    <n v="9.2210000000000001"/>
    <s v="Medium"/>
    <n v="17852338239.858002"/>
    <m/>
    <m/>
    <m/>
    <m/>
    <m/>
    <m/>
    <m/>
    <m/>
    <m/>
  </r>
  <r>
    <s v="DIVIDENDO DEF 43 US$ 0,024846"/>
    <d v="2016-05-04T00:00:00"/>
    <x v="76"/>
    <s v="$"/>
    <x v="104"/>
    <n v="0"/>
    <n v="1075000000"/>
    <n v="0"/>
    <n v="0"/>
    <n v="0"/>
    <n v="16.594000000000001"/>
    <s v="High"/>
    <n v="17838550000"/>
    <m/>
    <m/>
    <m/>
    <m/>
    <m/>
    <m/>
    <m/>
    <m/>
    <m/>
  </r>
  <r>
    <s v="DIVIDENDO PROV 42 $ 100"/>
    <d v="2015-11-20T00:00:00"/>
    <x v="303"/>
    <s v="$"/>
    <x v="105"/>
    <n v="0"/>
    <n v="177981620"/>
    <n v="0"/>
    <n v="0"/>
    <n v="0"/>
    <n v="100"/>
    <s v="High"/>
    <n v="17798162000"/>
    <m/>
    <m/>
    <m/>
    <m/>
    <m/>
    <m/>
    <m/>
    <m/>
    <m/>
  </r>
  <r>
    <s v="DIVIDENDO PROV 44 $ 100"/>
    <d v="2016-11-18T00:00:00"/>
    <x v="304"/>
    <s v="$"/>
    <x v="105"/>
    <n v="0"/>
    <n v="177952073"/>
    <n v="0"/>
    <n v="0"/>
    <n v="0"/>
    <n v="100"/>
    <s v="High"/>
    <n v="17795207300"/>
    <m/>
    <m/>
    <m/>
    <m/>
    <m/>
    <m/>
    <m/>
    <m/>
    <m/>
  </r>
  <r>
    <s v="DIVIDENDO DEF 31 $ 14,5"/>
    <d v="2018-05-02T00:00:00"/>
    <x v="53"/>
    <s v="$"/>
    <x v="106"/>
    <n v="0"/>
    <n v="1223935691"/>
    <n v="0"/>
    <n v="0"/>
    <n v="0"/>
    <n v="14.5"/>
    <s v="High"/>
    <n v="17747067519.5"/>
    <m/>
    <m/>
    <m/>
    <m/>
    <m/>
    <m/>
    <m/>
    <m/>
    <m/>
  </r>
  <r>
    <s v="DIVIDENDO DEF 10 $ 9,12463632583749"/>
    <d v="2018-05-10T00:00:00"/>
    <x v="52"/>
    <s v="$"/>
    <x v="90"/>
    <n v="0"/>
    <n v="1936052298"/>
    <n v="0"/>
    <n v="0"/>
    <n v="0"/>
    <n v="9.125"/>
    <s v="Medium"/>
    <n v="17666477219.25"/>
    <m/>
    <m/>
    <m/>
    <m/>
    <m/>
    <m/>
    <m/>
    <m/>
    <m/>
  </r>
  <r>
    <s v="DIVIDENDO EVEN 35 $ 17,633"/>
    <d v="2021-05-17T00:00:00"/>
    <x v="305"/>
    <s v="$"/>
    <x v="52"/>
    <n v="0"/>
    <n v="1000000000"/>
    <n v="0"/>
    <n v="0"/>
    <n v="0"/>
    <n v="17.632999999999999"/>
    <s v="High"/>
    <n v="17633000000"/>
    <m/>
    <m/>
    <m/>
    <m/>
    <m/>
    <m/>
    <m/>
    <m/>
    <m/>
  </r>
  <r>
    <s v="DIVIDENDO PROV 341 $ 140"/>
    <d v="2018-10-04T00:00:00"/>
    <x v="306"/>
    <s v="$"/>
    <x v="17"/>
    <n v="0"/>
    <n v="125000000"/>
    <n v="0"/>
    <n v="0"/>
    <n v="0"/>
    <n v="140"/>
    <s v="Very High"/>
    <n v="17500000000"/>
    <m/>
    <m/>
    <m/>
    <m/>
    <m/>
    <m/>
    <m/>
    <m/>
    <m/>
  </r>
  <r>
    <s v="DIVIDENDO PROV US$ 0,024684096"/>
    <d v="2018-10-19T00:00:00"/>
    <x v="307"/>
    <s v="$"/>
    <x v="51"/>
    <n v="0"/>
    <n v="1053309776"/>
    <n v="0"/>
    <n v="0"/>
    <n v="0"/>
    <n v="16.559000000000001"/>
    <s v="High"/>
    <n v="17441756580.784"/>
    <m/>
    <m/>
    <m/>
    <m/>
    <m/>
    <m/>
    <m/>
    <m/>
    <m/>
  </r>
  <r>
    <s v="DIVIDENDO PROV 30 $ 298"/>
    <d v="2016-03-16T00:00:00"/>
    <x v="58"/>
    <s v="$"/>
    <x v="54"/>
    <n v="0"/>
    <n v="58287187"/>
    <n v="0"/>
    <n v="0"/>
    <n v="0"/>
    <n v="298"/>
    <s v="Very High"/>
    <n v="17369581726"/>
    <m/>
    <m/>
    <m/>
    <m/>
    <m/>
    <m/>
    <m/>
    <m/>
    <m/>
  </r>
  <r>
    <s v="DIVIDENDO DEF $ 1294,35291915407"/>
    <d v="2016-05-24T00:00:00"/>
    <x v="194"/>
    <s v="$"/>
    <x v="107"/>
    <n v="0"/>
    <n v="13390335"/>
    <n v="0"/>
    <n v="0"/>
    <n v="0"/>
    <n v="1294.3530000000001"/>
    <s v="Very High"/>
    <n v="17331820278.255001"/>
    <m/>
    <m/>
    <m/>
    <m/>
    <m/>
    <m/>
    <m/>
    <m/>
    <m/>
  </r>
  <r>
    <s v="DIVIDENDO DEF 32 $ 21,53079"/>
    <d v="2017-05-02T00:00:00"/>
    <x v="73"/>
    <s v="$"/>
    <x v="103"/>
    <n v="0"/>
    <n v="804681783"/>
    <n v="0"/>
    <n v="0"/>
    <n v="0"/>
    <n v="21.530999999999999"/>
    <s v="High"/>
    <n v="17325603469.772999"/>
    <m/>
    <m/>
    <m/>
    <m/>
    <m/>
    <m/>
    <m/>
    <m/>
    <m/>
  </r>
  <r>
    <s v="DIVIDENDO DEF 0 $ 2061,1163449968"/>
    <d v="2017-03-14T00:00:00"/>
    <x v="308"/>
    <s v="$"/>
    <x v="108"/>
    <n v="0"/>
    <n v="8402640"/>
    <n v="0"/>
    <n v="0"/>
    <n v="0"/>
    <n v="2061.116"/>
    <s v="Very High"/>
    <n v="17318815746.240002"/>
    <m/>
    <m/>
    <m/>
    <m/>
    <m/>
    <m/>
    <m/>
    <m/>
    <m/>
  </r>
  <r>
    <s v="DIVIDENDO INF 0 $ 2061,116344997"/>
    <d v="2017-03-14T00:00:00"/>
    <x v="308"/>
    <s v="$"/>
    <x v="108"/>
    <n v="0"/>
    <n v="8402640"/>
    <n v="0"/>
    <n v="0"/>
    <n v="0"/>
    <n v="2061.116"/>
    <s v="Very High"/>
    <n v="17318815746.240002"/>
    <m/>
    <m/>
    <m/>
    <m/>
    <m/>
    <m/>
    <m/>
    <m/>
    <m/>
  </r>
  <r>
    <s v="DIVIDENDO DEF $ 1720,52208"/>
    <d v="2020-12-09T00:00:00"/>
    <x v="115"/>
    <s v="$"/>
    <x v="55"/>
    <n v="0"/>
    <n v="10000000"/>
    <n v="0"/>
    <n v="0"/>
    <n v="0"/>
    <n v="1720.5219999999999"/>
    <s v="Very High"/>
    <n v="17205220000"/>
    <m/>
    <m/>
    <m/>
    <m/>
    <m/>
    <m/>
    <m/>
    <m/>
    <m/>
  </r>
  <r>
    <s v="DIVIDENDO PROV 87 $ 28,08"/>
    <d v="2017-10-19T00:00:00"/>
    <x v="309"/>
    <s v="$"/>
    <x v="56"/>
    <n v="0"/>
    <n v="612625641"/>
    <n v="0"/>
    <n v="0"/>
    <n v="0"/>
    <n v="28.08"/>
    <s v="High"/>
    <n v="17202527999.279999"/>
    <m/>
    <m/>
    <m/>
    <m/>
    <m/>
    <m/>
    <m/>
    <m/>
    <m/>
  </r>
  <r>
    <s v="DIVIDENDO DEF $ 12"/>
    <d v="2019-05-04T00:00:00"/>
    <x v="20"/>
    <s v="$"/>
    <x v="57"/>
    <n v="0"/>
    <n v="1430000000"/>
    <n v="0"/>
    <n v="0"/>
    <n v="0"/>
    <n v="12"/>
    <s v="High"/>
    <n v="17160000000"/>
    <m/>
    <m/>
    <m/>
    <m/>
    <m/>
    <m/>
    <m/>
    <m/>
    <m/>
  </r>
  <r>
    <s v="DIVIDENDO PROV 34 US$ 0,00383"/>
    <d v="2015-07-14T00:00:00"/>
    <x v="310"/>
    <s v="$"/>
    <x v="109"/>
    <n v="0"/>
    <n v="6909829902"/>
    <n v="0"/>
    <n v="0"/>
    <n v="0"/>
    <n v="2.4809999999999999"/>
    <s v="Medium"/>
    <n v="17143287986.862"/>
    <m/>
    <m/>
    <m/>
    <m/>
    <m/>
    <m/>
    <m/>
    <m/>
    <m/>
  </r>
  <r>
    <s v="DIVIDENDO ADIC 35 $ 10,2868"/>
    <d v="2015-05-06T00:00:00"/>
    <x v="68"/>
    <s v="$"/>
    <x v="33"/>
    <n v="0"/>
    <n v="1662759593"/>
    <n v="0"/>
    <n v="0"/>
    <n v="0"/>
    <n v="10.287000000000001"/>
    <s v="High"/>
    <n v="17104807933.191"/>
    <m/>
    <m/>
    <m/>
    <m/>
    <m/>
    <m/>
    <m/>
    <m/>
    <m/>
  </r>
  <r>
    <s v="DIVIDENDO $ 1703,53478"/>
    <d v="2021-05-12T00:00:00"/>
    <x v="133"/>
    <s v="$"/>
    <x v="55"/>
    <n v="0"/>
    <n v="10000000"/>
    <n v="0"/>
    <n v="0"/>
    <n v="0"/>
    <n v="1703.5350000000001"/>
    <s v="Very High"/>
    <n v="17035350000"/>
    <m/>
    <m/>
    <m/>
    <m/>
    <m/>
    <m/>
    <m/>
    <m/>
    <m/>
  </r>
  <r>
    <s v="DIVIDENDO DEF $ 4439,3561945845"/>
    <d v="2018-06-22T00:00:00"/>
    <x v="311"/>
    <s v="$"/>
    <x v="110"/>
    <n v="0"/>
    <n v="3836378"/>
    <n v="0"/>
    <n v="0"/>
    <n v="0"/>
    <n v="4439.3559999999998"/>
    <s v="Very High"/>
    <n v="17031047692.568001"/>
    <m/>
    <m/>
    <m/>
    <m/>
    <m/>
    <m/>
    <m/>
    <m/>
    <m/>
  </r>
  <r>
    <s v="DIVIDENDO DEF 55 US$ 0,023119"/>
    <d v="2019-05-08T00:00:00"/>
    <x v="312"/>
    <s v="$"/>
    <x v="104"/>
    <n v="0"/>
    <n v="1075000000"/>
    <n v="0"/>
    <n v="0"/>
    <n v="0"/>
    <n v="15.802"/>
    <s v="High"/>
    <n v="16987150000"/>
    <m/>
    <m/>
    <m/>
    <m/>
    <m/>
    <m/>
    <m/>
    <m/>
    <m/>
  </r>
  <r>
    <s v="DIVIDENDO DEF 11 $ 8,72923018521014"/>
    <d v="2019-05-10T00:00:00"/>
    <x v="181"/>
    <s v="$"/>
    <x v="90"/>
    <n v="0"/>
    <n v="1936052298"/>
    <n v="0"/>
    <n v="0"/>
    <n v="0"/>
    <n v="8.7289999999999992"/>
    <s v="Medium"/>
    <n v="16899800509.242001"/>
    <m/>
    <m/>
    <m/>
    <m/>
    <m/>
    <m/>
    <m/>
    <m/>
    <m/>
  </r>
  <r>
    <s v="DIVIDENDO ADIC 27 $ 18,73"/>
    <d v="2017-04-27T00:00:00"/>
    <x v="313"/>
    <s v="$"/>
    <x v="85"/>
    <n v="0"/>
    <n v="893919670"/>
    <n v="0"/>
    <n v="0"/>
    <n v="0"/>
    <n v="18.73"/>
    <s v="High"/>
    <n v="16743115419.1"/>
    <m/>
    <m/>
    <m/>
    <m/>
    <m/>
    <m/>
    <m/>
    <m/>
    <m/>
  </r>
  <r>
    <s v="DIVIDENDO PROV 71 US$ 0,17092"/>
    <d v="2020-06-05T00:00:00"/>
    <x v="292"/>
    <s v="$"/>
    <x v="44"/>
    <n v="0"/>
    <n v="120376972"/>
    <n v="0"/>
    <n v="0"/>
    <n v="0"/>
    <n v="138.91399999999999"/>
    <s v="Very High"/>
    <n v="16722046688.408001"/>
    <m/>
    <m/>
    <m/>
    <m/>
    <m/>
    <m/>
    <m/>
    <m/>
    <m/>
  </r>
  <r>
    <s v="DIVIDENDO ADIC 26 $ 18,811"/>
    <d v="2016-05-04T00:00:00"/>
    <x v="76"/>
    <s v="$"/>
    <x v="85"/>
    <n v="0"/>
    <n v="888350493"/>
    <n v="0"/>
    <n v="0"/>
    <n v="0"/>
    <n v="18.811"/>
    <s v="High"/>
    <n v="16710761123.823"/>
    <m/>
    <m/>
    <m/>
    <m/>
    <m/>
    <m/>
    <m/>
    <m/>
    <m/>
  </r>
  <r>
    <s v="DIVIDENDO ADIC 22 $ 166,263"/>
    <d v="2019-05-14T00:00:00"/>
    <x v="300"/>
    <s v="$"/>
    <x v="61"/>
    <n v="0"/>
    <n v="100000000"/>
    <n v="0"/>
    <n v="0"/>
    <n v="0"/>
    <n v="166.26300000000001"/>
    <s v="Very High"/>
    <n v="16626300000"/>
    <m/>
    <m/>
    <m/>
    <m/>
    <m/>
    <m/>
    <m/>
    <m/>
    <m/>
  </r>
  <r>
    <s v="DIVIDENDO $ 1662,46834"/>
    <d v="2018-05-28T00:00:00"/>
    <x v="144"/>
    <s v="$"/>
    <x v="55"/>
    <n v="0"/>
    <n v="10000000"/>
    <n v="0"/>
    <n v="0"/>
    <n v="0"/>
    <n v="1662.4680000000001"/>
    <s v="Very High"/>
    <n v="16624680000"/>
    <m/>
    <m/>
    <m/>
    <m/>
    <m/>
    <m/>
    <m/>
    <m/>
    <m/>
  </r>
  <r>
    <s v="DIVIDENDO DEF $ 1643,3809"/>
    <d v="2019-06-15T00:00:00"/>
    <x v="191"/>
    <s v="$"/>
    <x v="78"/>
    <n v="0"/>
    <n v="10000000"/>
    <n v="0"/>
    <n v="0"/>
    <n v="0"/>
    <n v="1643.3810000000001"/>
    <s v="Very High"/>
    <n v="16433810000"/>
    <m/>
    <m/>
    <m/>
    <m/>
    <m/>
    <m/>
    <m/>
    <m/>
    <m/>
  </r>
  <r>
    <s v="DIVIDENDO DEF 63 US$ 0,021675"/>
    <d v="2021-04-30T00:00:00"/>
    <x v="314"/>
    <s v="$"/>
    <x v="104"/>
    <n v="0"/>
    <n v="1075000000"/>
    <n v="0"/>
    <n v="0"/>
    <n v="0"/>
    <n v="15.282999999999999"/>
    <s v="High"/>
    <n v="16429225000"/>
    <m/>
    <m/>
    <m/>
    <m/>
    <m/>
    <m/>
    <m/>
    <m/>
    <m/>
  </r>
  <r>
    <s v="DIVIDENDO $ 1641,90737"/>
    <d v="2020-08-27T00:00:00"/>
    <x v="110"/>
    <s v="$"/>
    <x v="55"/>
    <n v="0"/>
    <n v="10000000"/>
    <n v="0"/>
    <n v="0"/>
    <n v="0"/>
    <n v="1641.9069999999999"/>
    <s v="Very High"/>
    <n v="16419070000"/>
    <m/>
    <m/>
    <m/>
    <m/>
    <m/>
    <m/>
    <m/>
    <m/>
    <m/>
  </r>
  <r>
    <s v="DIVIDENDO PROV 32 $ 14,25043"/>
    <d v="2017-01-21T00:00:00"/>
    <x v="120"/>
    <s v="$"/>
    <x v="18"/>
    <n v="0"/>
    <n v="1150742161"/>
    <n v="0"/>
    <n v="0"/>
    <n v="0"/>
    <n v="14.25"/>
    <s v="High"/>
    <n v="16398075794.25"/>
    <m/>
    <m/>
    <m/>
    <m/>
    <m/>
    <m/>
    <m/>
    <m/>
    <m/>
  </r>
  <r>
    <s v="DIVIDENDO ADIC 42 US$ 0,01706"/>
    <d v="2017-05-10T00:00:00"/>
    <x v="315"/>
    <s v="$"/>
    <x v="111"/>
    <n v="0"/>
    <n v="1408095997"/>
    <n v="0"/>
    <n v="0"/>
    <n v="0"/>
    <n v="11.585000000000001"/>
    <s v="High"/>
    <n v="16312792125.245001"/>
    <m/>
    <m/>
    <m/>
    <m/>
    <m/>
    <m/>
    <m/>
    <m/>
    <m/>
  </r>
  <r>
    <s v="DIVIDENDO DEF 118 $ 130"/>
    <d v="2019-04-30T00:00:00"/>
    <x v="96"/>
    <s v="$"/>
    <x v="73"/>
    <n v="0"/>
    <n v="125000000"/>
    <n v="0"/>
    <n v="0"/>
    <n v="0"/>
    <n v="130"/>
    <s v="Very High"/>
    <n v="16250000000"/>
    <m/>
    <m/>
    <m/>
    <m/>
    <m/>
    <m/>
    <m/>
    <m/>
    <m/>
  </r>
  <r>
    <s v="DIVIDENDO $ 1624,28687"/>
    <d v="2019-05-14T00:00:00"/>
    <x v="180"/>
    <s v="$"/>
    <x v="55"/>
    <n v="0"/>
    <n v="10000000"/>
    <n v="0"/>
    <n v="0"/>
    <n v="0"/>
    <n v="1624.287"/>
    <s v="Very High"/>
    <n v="16242870000"/>
    <m/>
    <m/>
    <m/>
    <m/>
    <m/>
    <m/>
    <m/>
    <m/>
    <m/>
  </r>
  <r>
    <s v="DIVIDENDO DEF 57 US$ 0,20248"/>
    <d v="2017-05-05T00:00:00"/>
    <x v="75"/>
    <s v="$"/>
    <x v="44"/>
    <n v="0"/>
    <n v="120376972"/>
    <n v="0"/>
    <n v="0"/>
    <n v="0"/>
    <n v="134.50299999999999"/>
    <s v="Very High"/>
    <n v="16191063864.916"/>
    <m/>
    <m/>
    <m/>
    <m/>
    <m/>
    <m/>
    <m/>
    <m/>
    <m/>
  </r>
  <r>
    <s v="DIVIDENDO DEF  US$ 0,36015"/>
    <d v="2019-05-07T00:00:00"/>
    <x v="224"/>
    <s v="$"/>
    <x v="112"/>
    <n v="0"/>
    <n v="66000000"/>
    <n v="0"/>
    <n v="0"/>
    <n v="0"/>
    <n v="245.29499999999999"/>
    <s v="Very High"/>
    <n v="16189470000"/>
    <m/>
    <m/>
    <m/>
    <m/>
    <m/>
    <m/>
    <m/>
    <m/>
    <m/>
  </r>
  <r>
    <s v="DIVIDENDO DEF 111 US$ 0,159530114"/>
    <d v="2020-05-14T00:00:00"/>
    <x v="227"/>
    <s v="$"/>
    <x v="113"/>
    <n v="0"/>
    <n v="123000000"/>
    <n v="0"/>
    <n v="0"/>
    <n v="0"/>
    <n v="130.875"/>
    <s v="Very High"/>
    <n v="16097625000"/>
    <m/>
    <m/>
    <m/>
    <m/>
    <m/>
    <m/>
    <m/>
    <m/>
    <m/>
  </r>
  <r>
    <s v="DIVIDENDO PROV $ 1609,104"/>
    <d v="2019-06-15T00:00:00"/>
    <x v="191"/>
    <s v="$"/>
    <x v="78"/>
    <n v="0"/>
    <n v="10000000"/>
    <n v="0"/>
    <n v="0"/>
    <n v="0"/>
    <n v="1609.104"/>
    <s v="Very High"/>
    <n v="16091040000"/>
    <m/>
    <m/>
    <m/>
    <m/>
    <m/>
    <m/>
    <m/>
    <m/>
    <m/>
  </r>
  <r>
    <s v="DIVIDENDO DEF 88 US$ 0,14114"/>
    <d v="2020-04-23T00:00:00"/>
    <x v="286"/>
    <s v="$"/>
    <x v="76"/>
    <n v="0"/>
    <n v="132999304"/>
    <n v="0"/>
    <n v="0"/>
    <n v="0"/>
    <n v="120.88800000000001"/>
    <s v="Very High"/>
    <n v="16078019861.952"/>
    <m/>
    <m/>
    <m/>
    <m/>
    <m/>
    <m/>
    <m/>
    <m/>
    <m/>
  </r>
  <r>
    <s v="DIVIDENDO DEF 38 $ 42"/>
    <d v="2015-04-14T00:00:00"/>
    <x v="316"/>
    <s v="$"/>
    <x v="101"/>
    <n v="0"/>
    <n v="382349293"/>
    <n v="0"/>
    <n v="0"/>
    <n v="0"/>
    <n v="42"/>
    <s v="High"/>
    <n v="16058670306"/>
    <m/>
    <m/>
    <m/>
    <m/>
    <m/>
    <m/>
    <m/>
    <m/>
    <m/>
  </r>
  <r>
    <s v="DIVIDENDO PROV 3 $ 8"/>
    <d v="2017-10-19T00:00:00"/>
    <x v="309"/>
    <s v="$"/>
    <x v="23"/>
    <n v="0"/>
    <n v="2001577511"/>
    <n v="0"/>
    <n v="0"/>
    <n v="0"/>
    <n v="8"/>
    <s v="Medium"/>
    <n v="16012620088"/>
    <m/>
    <m/>
    <m/>
    <m/>
    <m/>
    <m/>
    <m/>
    <m/>
    <m/>
  </r>
  <r>
    <s v="DIVIDENDO DEF $ 17,63"/>
    <d v="2018-04-20T00:00:00"/>
    <x v="231"/>
    <s v="$"/>
    <x v="85"/>
    <n v="0"/>
    <n v="897746765"/>
    <n v="0"/>
    <n v="0"/>
    <n v="0"/>
    <n v="17.63"/>
    <s v="High"/>
    <n v="15827275466.950001"/>
    <m/>
    <m/>
    <m/>
    <m/>
    <m/>
    <m/>
    <m/>
    <m/>
    <m/>
  </r>
  <r>
    <s v="DIVIDENDO DEF 95 US$ 0,191776982"/>
    <d v="2016-05-04T00:00:00"/>
    <x v="76"/>
    <s v="$"/>
    <x v="113"/>
    <n v="0"/>
    <n v="123000000"/>
    <n v="0"/>
    <n v="0"/>
    <n v="0"/>
    <n v="128.08600000000001"/>
    <s v="Very High"/>
    <n v="15754578000"/>
    <m/>
    <m/>
    <m/>
    <m/>
    <m/>
    <m/>
    <m/>
    <m/>
    <m/>
  </r>
  <r>
    <s v="DIVIDENDO DEF 39 US$ 0,02386"/>
    <d v="2015-05-06T00:00:00"/>
    <x v="68"/>
    <s v="$"/>
    <x v="104"/>
    <n v="0"/>
    <n v="1075000000"/>
    <n v="0"/>
    <n v="0"/>
    <n v="0"/>
    <n v="14.6"/>
    <s v="High"/>
    <n v="15695000000"/>
    <m/>
    <m/>
    <m/>
    <m/>
    <m/>
    <m/>
    <m/>
    <m/>
    <m/>
  </r>
  <r>
    <s v="DIVIDENDO DEF 32 $ 12,8"/>
    <d v="2019-05-09T00:00:00"/>
    <x v="180"/>
    <s v="$"/>
    <x v="106"/>
    <n v="0"/>
    <n v="1223935691"/>
    <n v="0"/>
    <n v="0"/>
    <n v="0"/>
    <n v="12.8"/>
    <s v="High"/>
    <n v="15666376844.799999"/>
    <m/>
    <m/>
    <m/>
    <m/>
    <m/>
    <m/>
    <m/>
    <m/>
    <m/>
  </r>
  <r>
    <s v="DIVIDENDO ADIC $ 17,37"/>
    <d v="2018-04-20T00:00:00"/>
    <x v="231"/>
    <s v="$"/>
    <x v="85"/>
    <n v="0"/>
    <n v="897746765"/>
    <n v="0"/>
    <n v="0"/>
    <n v="0"/>
    <n v="17.37"/>
    <s v="High"/>
    <n v="15593861308.049999"/>
    <m/>
    <m/>
    <m/>
    <m/>
    <m/>
    <m/>
    <m/>
    <m/>
    <m/>
  </r>
  <r>
    <s v="DIVIDENDO DEF $ 15562,2995186379"/>
    <d v="2018-06-05T00:00:00"/>
    <x v="317"/>
    <s v="$"/>
    <x v="114"/>
    <n v="0"/>
    <n v="1000000"/>
    <n v="0"/>
    <n v="0"/>
    <n v="0"/>
    <n v="15562.3"/>
    <s v="Very High"/>
    <n v="15562300000"/>
    <m/>
    <m/>
    <m/>
    <m/>
    <m/>
    <m/>
    <m/>
    <m/>
    <m/>
  </r>
  <r>
    <s v="DIVIDENDO EVEN 10 $ 7,64593482"/>
    <d v="2021-01-23T00:00:00"/>
    <x v="134"/>
    <s v="$"/>
    <x v="23"/>
    <n v="0"/>
    <n v="2025507814"/>
    <n v="0"/>
    <n v="0"/>
    <n v="0"/>
    <n v="7.6459999999999999"/>
    <s v="Medium"/>
    <n v="15487032745.844"/>
    <m/>
    <m/>
    <m/>
    <m/>
    <m/>
    <m/>
    <m/>
    <m/>
    <m/>
  </r>
  <r>
    <s v="DIVIDENDO ADIC 9 $ 1,20116"/>
    <d v="2019-05-11T00:00:00"/>
    <x v="21"/>
    <s v="$"/>
    <x v="43"/>
    <n v="0"/>
    <n v="12837423057"/>
    <n v="0"/>
    <n v="0"/>
    <n v="0"/>
    <n v="1.2010000000000001"/>
    <s v="Medium"/>
    <n v="15417745091.457001"/>
    <m/>
    <m/>
    <m/>
    <m/>
    <m/>
    <m/>
    <m/>
    <m/>
    <m/>
  </r>
  <r>
    <s v="DIVIDENDO DEF $ 6752,881643437329"/>
    <d v="2018-06-02T00:00:00"/>
    <x v="318"/>
    <s v="$"/>
    <x v="115"/>
    <n v="0"/>
    <n v="2276656"/>
    <n v="0"/>
    <n v="0"/>
    <n v="0"/>
    <n v="6752.8819999999996"/>
    <s v="Very High"/>
    <n v="15373989322.591999"/>
    <m/>
    <m/>
    <m/>
    <m/>
    <m/>
    <m/>
    <m/>
    <m/>
    <m/>
  </r>
  <r>
    <s v="DIVIDENDO PROV $ 1522,504738"/>
    <d v="2018-01-06T00:00:00"/>
    <x v="319"/>
    <s v="$"/>
    <x v="66"/>
    <n v="0"/>
    <n v="10000000"/>
    <n v="0"/>
    <n v="0"/>
    <n v="0"/>
    <n v="1522.5050000000001"/>
    <s v="Very High"/>
    <n v="15225050000"/>
    <m/>
    <m/>
    <m/>
    <m/>
    <m/>
    <m/>
    <m/>
    <m/>
    <m/>
  </r>
  <r>
    <s v="DIVIDENDO PROV $ 1520,590719"/>
    <d v="2018-01-06T00:00:00"/>
    <x v="319"/>
    <s v="$"/>
    <x v="67"/>
    <n v="0"/>
    <n v="10000000"/>
    <n v="0"/>
    <n v="0"/>
    <n v="0"/>
    <n v="1520.5909999999999"/>
    <s v="Very High"/>
    <n v="15205910000"/>
    <m/>
    <m/>
    <m/>
    <m/>
    <m/>
    <m/>
    <m/>
    <m/>
    <m/>
  </r>
  <r>
    <s v="DIVIDENDO DEF 25 $ 152"/>
    <d v="2018-06-22T00:00:00"/>
    <x v="311"/>
    <s v="$"/>
    <x v="116"/>
    <n v="0"/>
    <n v="100000000"/>
    <n v="0"/>
    <n v="0"/>
    <n v="0"/>
    <n v="152"/>
    <s v="Very High"/>
    <n v="15200000000"/>
    <m/>
    <m/>
    <m/>
    <m/>
    <m/>
    <m/>
    <m/>
    <m/>
    <m/>
  </r>
  <r>
    <s v="DIVIDENDO DEF 59 US$ 0,01686"/>
    <d v="2020-04-30T00:00:00"/>
    <x v="206"/>
    <s v="$"/>
    <x v="104"/>
    <n v="0"/>
    <n v="1075000000"/>
    <n v="0"/>
    <n v="0"/>
    <n v="0"/>
    <n v="14.127000000000001"/>
    <s v="High"/>
    <n v="15186525000"/>
    <m/>
    <m/>
    <m/>
    <m/>
    <m/>
    <m/>
    <m/>
    <m/>
    <m/>
  </r>
  <r>
    <s v="DIVIDENDO DEF $ 15174,61375482"/>
    <d v="2020-06-05T00:00:00"/>
    <x v="292"/>
    <s v="$"/>
    <x v="117"/>
    <n v="0"/>
    <n v="1000000"/>
    <n v="0"/>
    <n v="0"/>
    <n v="0"/>
    <n v="15174.614"/>
    <s v="Very High"/>
    <n v="15174614000"/>
    <m/>
    <m/>
    <m/>
    <m/>
    <m/>
    <m/>
    <m/>
    <m/>
    <m/>
  </r>
  <r>
    <s v="DIVIDENDO DEF $ 15092,60012994"/>
    <d v="2020-06-10T00:00:00"/>
    <x v="320"/>
    <s v="$"/>
    <x v="118"/>
    <n v="0"/>
    <n v="1000000"/>
    <n v="0"/>
    <n v="0"/>
    <n v="0"/>
    <n v="15092.6"/>
    <s v="Very High"/>
    <n v="15092600000"/>
    <m/>
    <m/>
    <m/>
    <m/>
    <m/>
    <m/>
    <m/>
    <m/>
    <m/>
  </r>
  <r>
    <s v="DIVIDENDO PROV $ 675,63"/>
    <d v="2017-08-25T00:00:00"/>
    <x v="321"/>
    <s v="$"/>
    <x v="96"/>
    <n v="0"/>
    <n v="22201603"/>
    <n v="0"/>
    <n v="0"/>
    <n v="0"/>
    <n v="675.63"/>
    <s v="Very High"/>
    <n v="15000069034.889999"/>
    <m/>
    <m/>
    <m/>
    <m/>
    <m/>
    <m/>
    <m/>
    <m/>
    <m/>
  </r>
  <r>
    <s v="DIVIDENDO ADIC 9 $ 1,54"/>
    <d v="2021-04-29T00:00:00"/>
    <x v="322"/>
    <s v="$"/>
    <x v="119"/>
    <n v="0"/>
    <n v="9736791983"/>
    <n v="0"/>
    <n v="0"/>
    <n v="0"/>
    <n v="1.54"/>
    <s v="Medium"/>
    <n v="14994659653.82"/>
    <m/>
    <m/>
    <m/>
    <m/>
    <m/>
    <m/>
    <m/>
    <m/>
    <m/>
  </r>
  <r>
    <s v="DIVIDENDO PROV 132 $ 100"/>
    <d v="2020-10-27T00:00:00"/>
    <x v="323"/>
    <s v="$"/>
    <x v="32"/>
    <n v="0"/>
    <n v="149448112"/>
    <n v="0"/>
    <n v="0"/>
    <n v="0"/>
    <n v="100"/>
    <s v="High"/>
    <n v="14944811200"/>
    <m/>
    <m/>
    <m/>
    <m/>
    <m/>
    <m/>
    <m/>
    <m/>
    <m/>
  </r>
  <r>
    <s v="DIVIDENDO PROV 128 $ 100"/>
    <d v="2017-12-07T00:00:00"/>
    <x v="172"/>
    <s v="$"/>
    <x v="32"/>
    <n v="0"/>
    <n v="149448112"/>
    <n v="0"/>
    <n v="0"/>
    <n v="0"/>
    <n v="100"/>
    <s v="High"/>
    <n v="14944811200"/>
    <m/>
    <m/>
    <m/>
    <m/>
    <m/>
    <m/>
    <m/>
    <m/>
    <m/>
  </r>
  <r>
    <s v="DIVIDENDO DEF US$ 0,001780246255"/>
    <d v="2020-04-23T00:00:00"/>
    <x v="286"/>
    <s v="$"/>
    <x v="119"/>
    <n v="0"/>
    <n v="9736791983"/>
    <n v="0"/>
    <n v="0"/>
    <n v="0"/>
    <n v="1.534"/>
    <s v="Medium"/>
    <n v="14936238901.922001"/>
    <m/>
    <m/>
    <m/>
    <m/>
    <m/>
    <m/>
    <m/>
    <m/>
    <m/>
  </r>
  <r>
    <s v="DIVIDENDO $ 1492,64101"/>
    <d v="2019-05-23T00:00:00"/>
    <x v="119"/>
    <s v="$"/>
    <x v="55"/>
    <n v="0"/>
    <n v="10000000"/>
    <n v="0"/>
    <n v="0"/>
    <n v="0"/>
    <n v="1492.6410000000001"/>
    <s v="Very High"/>
    <n v="14926410000"/>
    <m/>
    <m/>
    <m/>
    <m/>
    <m/>
    <m/>
    <m/>
    <m/>
    <m/>
  </r>
  <r>
    <s v="DIVIDENDO DEF 70 US$ 0,14325"/>
    <d v="2021-04-22T00:00:00"/>
    <x v="324"/>
    <s v="$"/>
    <x v="81"/>
    <n v="0"/>
    <n v="149448112"/>
    <n v="0"/>
    <n v="0"/>
    <n v="0"/>
    <n v="99.813999999999993"/>
    <s v="High"/>
    <n v="14917013851.167999"/>
    <m/>
    <m/>
    <m/>
    <m/>
    <m/>
    <m/>
    <m/>
    <m/>
    <m/>
  </r>
  <r>
    <s v="DIVIDENDO EVEN $ 594,6588"/>
    <d v="2020-11-12T00:00:00"/>
    <x v="325"/>
    <s v="$"/>
    <x v="120"/>
    <n v="0"/>
    <n v="25000000"/>
    <n v="0"/>
    <n v="0"/>
    <n v="0"/>
    <n v="594.65899999999999"/>
    <s v="Very High"/>
    <n v="14866475000"/>
    <m/>
    <m/>
    <m/>
    <m/>
    <m/>
    <m/>
    <m/>
    <m/>
    <m/>
  </r>
  <r>
    <s v="DIVIDENDO $ 1486,02451"/>
    <d v="2018-05-23T00:00:00"/>
    <x v="81"/>
    <s v="$"/>
    <x v="55"/>
    <n v="0"/>
    <n v="10000000"/>
    <n v="0"/>
    <n v="0"/>
    <n v="0"/>
    <n v="1486.0250000000001"/>
    <s v="Very High"/>
    <n v="14860250000"/>
    <m/>
    <m/>
    <m/>
    <m/>
    <m/>
    <m/>
    <m/>
    <m/>
    <m/>
  </r>
  <r>
    <s v="DIVIDENDO PROV 2 $ 7"/>
    <d v="2017-11-16T00:00:00"/>
    <x v="326"/>
    <s v="$"/>
    <x v="62"/>
    <n v="0"/>
    <n v="2115812845"/>
    <n v="0"/>
    <n v="0"/>
    <n v="0"/>
    <n v="7"/>
    <s v="Medium"/>
    <n v="14810689915"/>
    <m/>
    <m/>
    <m/>
    <m/>
    <m/>
    <m/>
    <m/>
    <m/>
    <m/>
  </r>
  <r>
    <s v="DIVIDENDO PROV 28 $ 254"/>
    <d v="2015-03-12T00:00:00"/>
    <x v="327"/>
    <s v="$"/>
    <x v="54"/>
    <n v="0"/>
    <n v="58287187"/>
    <n v="0"/>
    <n v="0"/>
    <n v="0"/>
    <n v="254"/>
    <s v="Very High"/>
    <n v="14804945498"/>
    <m/>
    <m/>
    <m/>
    <m/>
    <m/>
    <m/>
    <m/>
    <m/>
    <m/>
  </r>
  <r>
    <s v="DIVIDENDO DEF $ 111,4529033373"/>
    <d v="2020-06-19T00:00:00"/>
    <x v="328"/>
    <s v="$"/>
    <x v="121"/>
    <n v="0"/>
    <n v="132000000"/>
    <n v="0"/>
    <n v="0"/>
    <n v="0"/>
    <n v="111.453"/>
    <s v="Very High"/>
    <n v="14711796000"/>
    <m/>
    <m/>
    <m/>
    <m/>
    <m/>
    <m/>
    <m/>
    <m/>
    <m/>
  </r>
  <r>
    <s v="DIVIDENDO ADIC 35 $ 14,645"/>
    <d v="2021-05-17T00:00:00"/>
    <x v="305"/>
    <s v="$"/>
    <x v="52"/>
    <n v="0"/>
    <n v="1000000000"/>
    <n v="0"/>
    <n v="0"/>
    <n v="0"/>
    <n v="14.645"/>
    <s v="High"/>
    <n v="14645000000"/>
    <m/>
    <m/>
    <m/>
    <m/>
    <m/>
    <m/>
    <m/>
    <m/>
    <m/>
  </r>
  <r>
    <s v="DIVIDENDO DEF $ 14634,24457804"/>
    <d v="2020-06-05T00:00:00"/>
    <x v="292"/>
    <s v="$"/>
    <x v="122"/>
    <n v="0"/>
    <n v="1000000"/>
    <n v="0"/>
    <n v="0"/>
    <n v="0"/>
    <n v="14634.245000000001"/>
    <s v="Very High"/>
    <n v="14634245000"/>
    <m/>
    <m/>
    <m/>
    <m/>
    <m/>
    <m/>
    <m/>
    <m/>
    <m/>
  </r>
  <r>
    <s v="DIVIDENDO DEF 30 $ 17,9357"/>
    <d v="2015-05-06T00:00:00"/>
    <x v="68"/>
    <s v="$"/>
    <x v="103"/>
    <n v="0"/>
    <n v="804681783"/>
    <n v="0"/>
    <n v="0"/>
    <n v="0"/>
    <n v="17.936"/>
    <s v="High"/>
    <n v="14432772459.888"/>
    <m/>
    <m/>
    <m/>
    <m/>
    <m/>
    <m/>
    <m/>
    <m/>
    <m/>
  </r>
  <r>
    <s v="DIVIDENDO DEF $ 1441,737704"/>
    <d v="2020-06-20T00:00:00"/>
    <x v="329"/>
    <s v="$"/>
    <x v="123"/>
    <n v="0"/>
    <n v="10000000"/>
    <n v="0"/>
    <n v="0"/>
    <n v="0"/>
    <n v="1441.7380000000001"/>
    <s v="Very High"/>
    <n v="14417380000"/>
    <m/>
    <m/>
    <m/>
    <m/>
    <m/>
    <m/>
    <m/>
    <m/>
    <m/>
  </r>
  <r>
    <s v="DIVIDENDO ADIC US$ 0,001714970559"/>
    <d v="2020-04-23T00:00:00"/>
    <x v="286"/>
    <s v="$"/>
    <x v="119"/>
    <n v="0"/>
    <n v="9736791983"/>
    <n v="0"/>
    <n v="0"/>
    <n v="0"/>
    <n v="1.478"/>
    <s v="Medium"/>
    <n v="14390978550.874001"/>
    <m/>
    <m/>
    <m/>
    <m/>
    <m/>
    <m/>
    <m/>
    <m/>
    <m/>
  </r>
  <r>
    <s v="DIVIDENDO PROV 29 $ 0,54449"/>
    <d v="2018-12-15T00:00:00"/>
    <x v="330"/>
    <s v="$"/>
    <x v="83"/>
    <n v="0"/>
    <n v="26443154700"/>
    <n v="0"/>
    <n v="0"/>
    <n v="0"/>
    <n v="0.54400000000000004"/>
    <s v="Low"/>
    <n v="14385076156.799999"/>
    <m/>
    <m/>
    <m/>
    <m/>
    <m/>
    <m/>
    <m/>
    <m/>
    <m/>
  </r>
  <r>
    <s v="DIVIDENDO PROV $ 0,54217"/>
    <d v="2017-12-15T00:00:00"/>
    <x v="95"/>
    <s v="$"/>
    <x v="83"/>
    <n v="0"/>
    <n v="26443154700"/>
    <n v="0"/>
    <n v="0"/>
    <n v="0"/>
    <n v="0.54200000000000004"/>
    <s v="Low"/>
    <n v="14332189847.4"/>
    <m/>
    <m/>
    <m/>
    <m/>
    <m/>
    <m/>
    <m/>
    <m/>
    <m/>
  </r>
  <r>
    <s v="DIVIDENDO INF 0 $ 204"/>
    <d v="2017-11-04T00:00:00"/>
    <x v="331"/>
    <s v="$"/>
    <x v="48"/>
    <n v="0"/>
    <n v="70000000"/>
    <n v="0"/>
    <n v="0"/>
    <n v="0"/>
    <n v="204"/>
    <s v="Very High"/>
    <n v="14280000000"/>
    <m/>
    <m/>
    <m/>
    <m/>
    <m/>
    <m/>
    <m/>
    <m/>
    <m/>
  </r>
  <r>
    <s v="DIVIDENDO DEF 9 $ 1,46"/>
    <d v="2021-04-29T00:00:00"/>
    <x v="322"/>
    <s v="$"/>
    <x v="119"/>
    <n v="0"/>
    <n v="9736791983"/>
    <n v="0"/>
    <n v="0"/>
    <n v="0"/>
    <n v="1.46"/>
    <s v="Medium"/>
    <n v="14215716295.18"/>
    <m/>
    <m/>
    <m/>
    <m/>
    <m/>
    <m/>
    <m/>
    <m/>
    <m/>
  </r>
  <r>
    <s v="DIVIDENDO DEF 30 $ 11,6"/>
    <d v="2017-05-04T00:00:00"/>
    <x v="277"/>
    <s v="$"/>
    <x v="106"/>
    <n v="0"/>
    <n v="1223935691"/>
    <n v="0"/>
    <n v="0"/>
    <n v="0"/>
    <n v="11.6"/>
    <s v="High"/>
    <n v="14197654015.6"/>
    <m/>
    <m/>
    <m/>
    <m/>
    <m/>
    <m/>
    <m/>
    <m/>
    <m/>
  </r>
  <r>
    <s v="DIVIDENDO DEF 115 US$ 0,163096496"/>
    <d v="2021-04-27T00:00:00"/>
    <x v="332"/>
    <s v="$"/>
    <x v="113"/>
    <n v="0"/>
    <n v="123000000"/>
    <n v="0"/>
    <n v="0"/>
    <n v="0"/>
    <n v="115.31699999999999"/>
    <s v="Very High"/>
    <n v="14183991000"/>
    <m/>
    <m/>
    <m/>
    <m/>
    <m/>
    <m/>
    <m/>
    <m/>
    <m/>
  </r>
  <r>
    <s v="DIVIDENDO DEF 50 US$ 0,00132"/>
    <d v="2018-05-02T00:00:00"/>
    <x v="53"/>
    <s v="$"/>
    <x v="27"/>
    <n v="0"/>
    <n v="17536167720"/>
    <n v="0"/>
    <n v="0"/>
    <n v="0"/>
    <n v="0.80600000000000005"/>
    <s v="Low"/>
    <n v="14134151182.32"/>
    <m/>
    <m/>
    <m/>
    <m/>
    <m/>
    <m/>
    <m/>
    <m/>
    <m/>
  </r>
  <r>
    <s v="DIVIDENDO ADIC 47 $ 29,5"/>
    <d v="2021-04-28T00:00:00"/>
    <x v="142"/>
    <s v="$"/>
    <x v="101"/>
    <n v="0"/>
    <n v="478931224"/>
    <n v="0"/>
    <n v="0"/>
    <n v="0"/>
    <n v="29.5"/>
    <s v="High"/>
    <n v="14128471108"/>
    <m/>
    <m/>
    <m/>
    <m/>
    <m/>
    <m/>
    <m/>
    <m/>
    <m/>
  </r>
  <r>
    <s v="DIVIDENDO DEF 46 US$ 0,00121"/>
    <d v="2016-04-29T00:00:00"/>
    <x v="232"/>
    <s v="$"/>
    <x v="27"/>
    <n v="0"/>
    <n v="17536167720"/>
    <n v="0"/>
    <n v="0"/>
    <n v="0"/>
    <n v="0.80300000000000005"/>
    <s v="Low"/>
    <n v="14081542679.16"/>
    <m/>
    <m/>
    <m/>
    <m/>
    <m/>
    <m/>
    <m/>
    <m/>
    <m/>
  </r>
  <r>
    <s v="DIVIDENDO DEF 4 US$ 0,002123976156"/>
    <d v="2016-04-30T00:00:00"/>
    <x v="128"/>
    <s v="$"/>
    <x v="119"/>
    <n v="0"/>
    <n v="9736791983"/>
    <n v="0"/>
    <n v="0"/>
    <n v="0"/>
    <n v="1.446"/>
    <s v="Medium"/>
    <n v="14079401207.417999"/>
    <m/>
    <m/>
    <m/>
    <m/>
    <m/>
    <m/>
    <m/>
    <m/>
    <m/>
  </r>
  <r>
    <s v="DIVIDENDO DEF US$ 0,255302"/>
    <d v="2020-05-06T00:00:00"/>
    <x v="90"/>
    <s v="$"/>
    <x v="112"/>
    <n v="0"/>
    <n v="66000000"/>
    <n v="0"/>
    <n v="0"/>
    <n v="0"/>
    <n v="212.626"/>
    <s v="Very High"/>
    <n v="14033316000"/>
    <m/>
    <m/>
    <m/>
    <m/>
    <m/>
    <m/>
    <m/>
    <m/>
    <m/>
  </r>
  <r>
    <s v="DIVIDENDO ADIC 7 $ 1,09306709"/>
    <d v="2018-05-08T00:00:00"/>
    <x v="105"/>
    <s v="$"/>
    <x v="43"/>
    <n v="0"/>
    <n v="12837423057"/>
    <n v="0"/>
    <n v="0"/>
    <n v="0"/>
    <n v="1.093"/>
    <s v="Medium"/>
    <n v="14031303401.301001"/>
    <m/>
    <m/>
    <m/>
    <m/>
    <m/>
    <m/>
    <m/>
    <m/>
    <m/>
  </r>
  <r>
    <s v="DIVIDENDO DEF $ 13991,34433248"/>
    <d v="2020-06-10T00:00:00"/>
    <x v="320"/>
    <s v="$"/>
    <x v="124"/>
    <n v="0"/>
    <n v="1000000"/>
    <n v="0"/>
    <n v="0"/>
    <n v="0"/>
    <n v="13991.343999999999"/>
    <s v="Very High"/>
    <n v="13991344000"/>
    <m/>
    <m/>
    <m/>
    <m/>
    <m/>
    <m/>
    <m/>
    <m/>
    <m/>
  </r>
  <r>
    <s v="DIVIDENDO DEF 18 $ 9,76092"/>
    <d v="2015-05-07T00:00:00"/>
    <x v="267"/>
    <s v="$"/>
    <x v="57"/>
    <n v="0"/>
    <n v="1430000000"/>
    <n v="0"/>
    <n v="0"/>
    <n v="0"/>
    <n v="9.7609999999999992"/>
    <s v="Medium"/>
    <n v="13958230000"/>
    <m/>
    <m/>
    <m/>
    <m/>
    <m/>
    <m/>
    <m/>
    <m/>
    <m/>
  </r>
  <r>
    <s v="DIVIDENDO DEF 48 US$ 0,034244485"/>
    <d v="2017-05-12T00:00:00"/>
    <x v="333"/>
    <s v="$"/>
    <x v="65"/>
    <n v="0"/>
    <n v="606407693"/>
    <n v="0"/>
    <n v="0"/>
    <n v="0"/>
    <n v="22.997"/>
    <s v="High"/>
    <n v="13945557715.921"/>
    <m/>
    <m/>
    <m/>
    <m/>
    <m/>
    <m/>
    <m/>
    <m/>
    <m/>
  </r>
  <r>
    <s v="DIVIDENDO PROV 82 $ 22,72"/>
    <d v="2016-07-15T00:00:00"/>
    <x v="334"/>
    <s v="$"/>
    <x v="56"/>
    <n v="0"/>
    <n v="612625641"/>
    <n v="0"/>
    <n v="0"/>
    <n v="0"/>
    <n v="22.72"/>
    <s v="High"/>
    <n v="13918854563.52"/>
    <m/>
    <m/>
    <m/>
    <m/>
    <m/>
    <m/>
    <m/>
    <m/>
    <m/>
  </r>
  <r>
    <s v="DIVIDENDO DEF $ 4,808923"/>
    <d v="2015-05-07T00:00:00"/>
    <x v="267"/>
    <s v="$"/>
    <x v="20"/>
    <n v="0"/>
    <n v="2889022734"/>
    <n v="0"/>
    <n v="0"/>
    <n v="0"/>
    <n v="4.8090000000000002"/>
    <s v="Medium"/>
    <n v="13893310327.806"/>
    <m/>
    <m/>
    <m/>
    <m/>
    <m/>
    <m/>
    <m/>
    <m/>
    <m/>
  </r>
  <r>
    <s v="DIVIDENDO DEF 86 US$ 0,1756"/>
    <d v="2018-04-21T00:00:00"/>
    <x v="297"/>
    <s v="$"/>
    <x v="76"/>
    <n v="0"/>
    <n v="132999304"/>
    <n v="0"/>
    <n v="0"/>
    <n v="0"/>
    <n v="104.38"/>
    <s v="Very High"/>
    <n v="13882467351.52"/>
    <m/>
    <m/>
    <m/>
    <m/>
    <m/>
    <m/>
    <m/>
    <m/>
    <m/>
  </r>
  <r>
    <s v="DIVIDENDO DEF 263 $ 18,5"/>
    <d v="2016-05-14T00:00:00"/>
    <x v="335"/>
    <s v="$"/>
    <x v="91"/>
    <n v="0"/>
    <n v="747005982"/>
    <n v="0"/>
    <n v="0"/>
    <n v="0"/>
    <n v="18.5"/>
    <s v="High"/>
    <n v="13819610667"/>
    <m/>
    <m/>
    <m/>
    <m/>
    <m/>
    <m/>
    <m/>
    <m/>
    <m/>
  </r>
  <r>
    <s v="DIVIDENDO DEF 240 $ 315"/>
    <d v="2015-04-23T00:00:00"/>
    <x v="8"/>
    <s v="$"/>
    <x v="80"/>
    <n v="0"/>
    <n v="43800000"/>
    <n v="0"/>
    <n v="0"/>
    <n v="0"/>
    <n v="315"/>
    <s v="Very High"/>
    <n v="13797000000"/>
    <m/>
    <m/>
    <m/>
    <m/>
    <m/>
    <m/>
    <m/>
    <m/>
    <m/>
  </r>
  <r>
    <s v="DIVIDENDO DEF 336 $ 110,282475536"/>
    <d v="2016-05-06T00:00:00"/>
    <x v="80"/>
    <s v="$"/>
    <x v="17"/>
    <n v="0"/>
    <n v="125000000"/>
    <n v="0"/>
    <n v="0"/>
    <n v="0"/>
    <n v="110.282"/>
    <s v="Very High"/>
    <n v="13785250000"/>
    <m/>
    <m/>
    <m/>
    <m/>
    <m/>
    <m/>
    <m/>
    <m/>
    <m/>
  </r>
  <r>
    <s v="DIVIDENDO DEF 272 $ 5,5"/>
    <d v="2020-05-07T00:00:00"/>
    <x v="97"/>
    <s v="$"/>
    <x v="45"/>
    <n v="0"/>
    <n v="2500000000"/>
    <n v="0"/>
    <n v="0"/>
    <n v="0"/>
    <n v="5.5"/>
    <s v="Medium"/>
    <n v="13750000000"/>
    <m/>
    <m/>
    <m/>
    <m/>
    <m/>
    <m/>
    <m/>
    <m/>
    <m/>
  </r>
  <r>
    <s v="DIVIDENDO PROV 119 $ 110"/>
    <d v="2019-09-24T00:00:00"/>
    <x v="141"/>
    <s v="$"/>
    <x v="73"/>
    <n v="0"/>
    <n v="125000000"/>
    <n v="0"/>
    <n v="0"/>
    <n v="0"/>
    <n v="110"/>
    <s v="Very High"/>
    <n v="13750000000"/>
    <m/>
    <m/>
    <m/>
    <m/>
    <m/>
    <m/>
    <m/>
    <m/>
    <m/>
  </r>
  <r>
    <s v="DIVIDENDO PROV 339 $ 110"/>
    <d v="2018-01-04T00:00:00"/>
    <x v="336"/>
    <s v="$"/>
    <x v="17"/>
    <n v="0"/>
    <n v="125000000"/>
    <n v="0"/>
    <n v="0"/>
    <n v="0"/>
    <n v="110"/>
    <s v="Very High"/>
    <n v="13750000000"/>
    <m/>
    <m/>
    <m/>
    <m/>
    <m/>
    <m/>
    <m/>
    <m/>
    <m/>
  </r>
  <r>
    <s v="DIVIDENDO PROV 337 $ 110"/>
    <d v="2017-01-12T00:00:00"/>
    <x v="170"/>
    <s v="$"/>
    <x v="17"/>
    <n v="0"/>
    <n v="125000000"/>
    <n v="0"/>
    <n v="0"/>
    <n v="0"/>
    <n v="110"/>
    <s v="Very High"/>
    <n v="13750000000"/>
    <m/>
    <m/>
    <m/>
    <m/>
    <m/>
    <m/>
    <m/>
    <m/>
    <m/>
  </r>
  <r>
    <s v="DIVIDENDO DEF 31 $ 17,0629"/>
    <d v="2016-04-30T00:00:00"/>
    <x v="128"/>
    <s v="$"/>
    <x v="103"/>
    <n v="0"/>
    <n v="804681783"/>
    <n v="0"/>
    <n v="0"/>
    <n v="0"/>
    <n v="17.062999999999999"/>
    <s v="High"/>
    <n v="13730285263.329"/>
    <m/>
    <m/>
    <m/>
    <m/>
    <m/>
    <m/>
    <m/>
    <m/>
    <m/>
  </r>
  <r>
    <s v="DIVIDENDO PROV 94 US$ 0,156504359"/>
    <d v="2015-11-20T00:00:00"/>
    <x v="303"/>
    <s v="$"/>
    <x v="113"/>
    <n v="0"/>
    <n v="123000000"/>
    <n v="0"/>
    <n v="0"/>
    <n v="0"/>
    <n v="111.425"/>
    <s v="Very High"/>
    <n v="13705275000"/>
    <m/>
    <m/>
    <m/>
    <m/>
    <m/>
    <m/>
    <m/>
    <m/>
    <m/>
  </r>
  <r>
    <s v="DIVIDENDO DEF 91 US$ 0,182418496"/>
    <d v="2015-05-08T00:00:00"/>
    <x v="55"/>
    <s v="$"/>
    <x v="113"/>
    <n v="0"/>
    <n v="123000000"/>
    <n v="0"/>
    <n v="0"/>
    <n v="0"/>
    <n v="111.387"/>
    <s v="Very High"/>
    <n v="13700601000"/>
    <m/>
    <m/>
    <m/>
    <m/>
    <m/>
    <m/>
    <m/>
    <m/>
    <m/>
  </r>
  <r>
    <s v="DIVIDENDO DEF 51 US$ 0,02112"/>
    <d v="2018-04-27T00:00:00"/>
    <x v="161"/>
    <s v="$"/>
    <x v="104"/>
    <n v="0"/>
    <n v="1075000000"/>
    <n v="0"/>
    <n v="0"/>
    <n v="0"/>
    <n v="12.742000000000001"/>
    <s v="High"/>
    <n v="13697650000"/>
    <m/>
    <m/>
    <m/>
    <m/>
    <m/>
    <m/>
    <m/>
    <m/>
    <m/>
  </r>
  <r>
    <s v="DIVIDENDO DEF $ 0,51661"/>
    <d v="2016-05-14T00:00:00"/>
    <x v="335"/>
    <s v="$"/>
    <x v="83"/>
    <n v="0"/>
    <n v="26443154700"/>
    <n v="0"/>
    <n v="0"/>
    <n v="0"/>
    <n v="0.51700000000000002"/>
    <s v="Low"/>
    <n v="13671110979.9"/>
    <m/>
    <m/>
    <m/>
    <m/>
    <m/>
    <m/>
    <m/>
    <m/>
    <m/>
  </r>
  <r>
    <s v="DIVIDENDO DEF 48 $ 105,3"/>
    <d v="2018-04-14T00:00:00"/>
    <x v="337"/>
    <s v="$"/>
    <x v="82"/>
    <n v="0"/>
    <n v="129610200"/>
    <n v="0"/>
    <n v="0"/>
    <n v="0"/>
    <n v="105.3"/>
    <s v="Very High"/>
    <n v="13647954060"/>
    <m/>
    <m/>
    <m/>
    <m/>
    <m/>
    <m/>
    <m/>
    <m/>
    <m/>
  </r>
  <r>
    <s v="DIVIDENDO DEF 99 US$ 0,165769528"/>
    <d v="2017-05-04T00:00:00"/>
    <x v="277"/>
    <s v="$"/>
    <x v="113"/>
    <n v="0"/>
    <n v="123000000"/>
    <n v="0"/>
    <n v="0"/>
    <n v="0"/>
    <n v="110.89700000000001"/>
    <s v="Very High"/>
    <n v="13640331000"/>
    <m/>
    <m/>
    <m/>
    <m/>
    <m/>
    <m/>
    <m/>
    <m/>
    <m/>
  </r>
  <r>
    <s v="DIVIDENDO ADIC $ 28,6"/>
    <d v="2021-08-21T00:00:00"/>
    <x v="338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DEF 217 $ 28,6"/>
    <d v="2021-05-22T00:00:00"/>
    <x v="18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PROV 216 $ 28,6"/>
    <d v="2021-01-23T00:00:00"/>
    <x v="134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PROV $ 28,6"/>
    <d v="2020-11-18T00:00:00"/>
    <x v="339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ADIC $ 28,6"/>
    <d v="2020-08-22T00:00:00"/>
    <x v="110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DEF $ 28,6"/>
    <d v="2020-05-23T00:00:00"/>
    <x v="14"/>
    <s v="$"/>
    <x v="125"/>
    <n v="0"/>
    <n v="473289368"/>
    <n v="0"/>
    <n v="0"/>
    <n v="0"/>
    <n v="28.6"/>
    <s v="High"/>
    <n v="13536075924.799999"/>
    <m/>
    <m/>
    <m/>
    <m/>
    <m/>
    <m/>
    <m/>
    <m/>
    <m/>
  </r>
  <r>
    <s v="DIVIDENDO ADIC 107 US$ 0,158019252"/>
    <d v="2019-05-14T00:00:00"/>
    <x v="300"/>
    <s v="$"/>
    <x v="113"/>
    <n v="0"/>
    <n v="123000000"/>
    <n v="0"/>
    <n v="0"/>
    <n v="0"/>
    <n v="109.514"/>
    <s v="Very High"/>
    <n v="13470222000"/>
    <m/>
    <m/>
    <m/>
    <m/>
    <m/>
    <m/>
    <m/>
    <m/>
    <m/>
  </r>
  <r>
    <s v="DIVIDENDO DEF 7 $ 6,9154370930118"/>
    <d v="2015-05-13T00:00:00"/>
    <x v="302"/>
    <s v="$"/>
    <x v="90"/>
    <n v="0"/>
    <n v="1936052298"/>
    <n v="0"/>
    <n v="0"/>
    <n v="0"/>
    <n v="6.915"/>
    <s v="Medium"/>
    <n v="13387801640.67"/>
    <m/>
    <m/>
    <m/>
    <m/>
    <m/>
    <m/>
    <m/>
    <m/>
    <m/>
  </r>
  <r>
    <s v="DIVIDENDO DEF $ 60"/>
    <d v="2021-05-12T00:00:00"/>
    <x v="271"/>
    <s v="$"/>
    <x v="126"/>
    <n v="0"/>
    <n v="223062717"/>
    <n v="0"/>
    <n v="0"/>
    <n v="0"/>
    <n v="60"/>
    <s v="High"/>
    <n v="13383763020"/>
    <m/>
    <m/>
    <m/>
    <m/>
    <m/>
    <m/>
    <m/>
    <m/>
    <m/>
  </r>
  <r>
    <s v="DIVIDENDO DEF 30 $ 14,7"/>
    <d v="2020-04-29T00:00:00"/>
    <x v="340"/>
    <s v="$"/>
    <x v="85"/>
    <n v="0"/>
    <n v="905715882"/>
    <n v="0"/>
    <n v="0"/>
    <n v="0"/>
    <n v="14.7"/>
    <s v="High"/>
    <n v="13314023465.4"/>
    <m/>
    <m/>
    <m/>
    <m/>
    <m/>
    <m/>
    <m/>
    <m/>
    <m/>
  </r>
  <r>
    <s v="DIVIDENDO DEF 25 $ 16,234014"/>
    <d v="2015-05-07T00:00:00"/>
    <x v="267"/>
    <s v="$"/>
    <x v="85"/>
    <n v="0"/>
    <n v="817747054"/>
    <n v="0"/>
    <n v="0"/>
    <n v="0"/>
    <n v="16.234000000000002"/>
    <s v="High"/>
    <n v="13275305674.636"/>
    <m/>
    <m/>
    <m/>
    <m/>
    <m/>
    <m/>
    <m/>
    <m/>
    <m/>
  </r>
  <r>
    <s v="DIVIDENDO PROV 5 $ 33187,129375"/>
    <d v="2017-05-20T00:00:00"/>
    <x v="59"/>
    <s v="$"/>
    <x v="127"/>
    <n v="0"/>
    <n v="400000"/>
    <n v="0"/>
    <n v="0"/>
    <n v="0"/>
    <n v="33187.129000000001"/>
    <s v="Very High"/>
    <n v="13274851600"/>
    <m/>
    <m/>
    <m/>
    <m/>
    <m/>
    <m/>
    <m/>
    <m/>
    <m/>
  </r>
  <r>
    <s v="DIVIDENDO PROV 45 US$ 0,01385"/>
    <d v="2018-12-12T00:00:00"/>
    <x v="341"/>
    <s v="$"/>
    <x v="111"/>
    <n v="0"/>
    <n v="1408095997"/>
    <n v="0"/>
    <n v="0"/>
    <n v="0"/>
    <n v="9.4169999999999998"/>
    <s v="Medium"/>
    <n v="13260040003.749001"/>
    <m/>
    <m/>
    <m/>
    <m/>
    <m/>
    <m/>
    <m/>
    <m/>
    <m/>
  </r>
  <r>
    <s v="DIVIDENDO DEF 52 $ 91,54975"/>
    <d v="2015-05-02T00:00:00"/>
    <x v="189"/>
    <s v="$"/>
    <x v="40"/>
    <n v="0"/>
    <n v="142819552"/>
    <n v="0"/>
    <n v="0"/>
    <n v="0"/>
    <n v="91.55"/>
    <s v="High"/>
    <n v="13075129985.6"/>
    <m/>
    <m/>
    <m/>
    <m/>
    <m/>
    <m/>
    <m/>
    <m/>
    <m/>
  </r>
  <r>
    <s v="DIVIDENDO PROV $ 2608,25938989127"/>
    <d v="2019-03-21T00:00:00"/>
    <x v="342"/>
    <s v="$"/>
    <x v="128"/>
    <n v="0"/>
    <n v="5001043"/>
    <n v="0"/>
    <n v="0"/>
    <n v="0"/>
    <n v="2608.259"/>
    <s v="Very High"/>
    <n v="13044015414.136999"/>
    <m/>
    <m/>
    <m/>
    <m/>
    <m/>
    <m/>
    <m/>
    <m/>
    <m/>
  </r>
  <r>
    <s v="DIVIDENDO DEF 1 $ 43,11962"/>
    <d v="2018-05-16T00:00:00"/>
    <x v="195"/>
    <s v="$"/>
    <x v="53"/>
    <n v="0"/>
    <n v="302017113"/>
    <n v="0"/>
    <n v="0"/>
    <n v="0"/>
    <n v="43.12"/>
    <s v="High"/>
    <n v="13022977912.559999"/>
    <m/>
    <m/>
    <m/>
    <m/>
    <m/>
    <m/>
    <m/>
    <m/>
    <m/>
  </r>
  <r>
    <s v="DIVIDENDO $ 1301,92695"/>
    <d v="2018-05-07T00:00:00"/>
    <x v="53"/>
    <s v="$"/>
    <x v="55"/>
    <n v="0"/>
    <n v="10000000"/>
    <n v="0"/>
    <n v="0"/>
    <n v="0"/>
    <n v="1301.9269999999999"/>
    <s v="Very High"/>
    <n v="13019270000"/>
    <m/>
    <m/>
    <m/>
    <m/>
    <m/>
    <m/>
    <m/>
    <m/>
    <m/>
  </r>
  <r>
    <s v="DIVIDENDO DEF 255 $ 35,22843"/>
    <d v="2018-04-20T00:00:00"/>
    <x v="231"/>
    <s v="$"/>
    <x v="36"/>
    <n v="0"/>
    <n v="369502872"/>
    <n v="0"/>
    <n v="0"/>
    <n v="0"/>
    <n v="35.228000000000002"/>
    <s v="High"/>
    <n v="13016847174.816"/>
    <m/>
    <m/>
    <m/>
    <m/>
    <m/>
    <m/>
    <m/>
    <m/>
    <m/>
  </r>
  <r>
    <s v="DIVIDENDO DEF 343 $ 103,62224284"/>
    <d v="2019-05-02T00:00:00"/>
    <x v="100"/>
    <s v="$"/>
    <x v="17"/>
    <n v="0"/>
    <n v="125000000"/>
    <n v="0"/>
    <n v="0"/>
    <n v="0"/>
    <n v="103.622"/>
    <s v="Very High"/>
    <n v="12952750000"/>
    <m/>
    <m/>
    <m/>
    <m/>
    <m/>
    <m/>
    <m/>
    <m/>
    <m/>
  </r>
  <r>
    <s v="DIVIDENDO PROV 38 $ 11,2183765447"/>
    <d v="2020-01-18T00:00:00"/>
    <x v="74"/>
    <s v="$"/>
    <x v="18"/>
    <n v="0"/>
    <n v="1150742161"/>
    <n v="0"/>
    <n v="0"/>
    <n v="0"/>
    <n v="11.218"/>
    <s v="High"/>
    <n v="12909025562.098"/>
    <m/>
    <m/>
    <m/>
    <m/>
    <m/>
    <m/>
    <m/>
    <m/>
    <m/>
  </r>
  <r>
    <s v="DIVIDENDO PROV 34 $ 11,180506794"/>
    <d v="2018-01-20T00:00:00"/>
    <x v="163"/>
    <s v="$"/>
    <x v="18"/>
    <n v="0"/>
    <n v="1150742161"/>
    <n v="0"/>
    <n v="0"/>
    <n v="0"/>
    <n v="11.180999999999999"/>
    <s v="High"/>
    <n v="12866448102.141001"/>
    <m/>
    <m/>
    <m/>
    <m/>
    <m/>
    <m/>
    <m/>
    <m/>
    <m/>
  </r>
  <r>
    <s v="DIVIDENDO ADIC 10 $ 0,04560310336"/>
    <d v="2017-09-29T00:00:00"/>
    <x v="343"/>
    <s v="$"/>
    <x v="129"/>
    <n v="0"/>
    <n v="279453788443"/>
    <n v="0"/>
    <n v="0"/>
    <n v="0"/>
    <n v="4.5999999999999999E-2"/>
    <s v="Low"/>
    <n v="12854874268.378"/>
    <m/>
    <m/>
    <m/>
    <m/>
    <m/>
    <m/>
    <m/>
    <m/>
    <m/>
  </r>
  <r>
    <s v="DIVIDENDO DEF 34 $ 15,96"/>
    <d v="2019-05-03T00:00:00"/>
    <x v="23"/>
    <s v="$"/>
    <x v="103"/>
    <n v="0"/>
    <n v="804681783"/>
    <n v="0"/>
    <n v="0"/>
    <n v="0"/>
    <n v="15.96"/>
    <s v="High"/>
    <n v="12842721256.68"/>
    <m/>
    <m/>
    <m/>
    <m/>
    <m/>
    <m/>
    <m/>
    <m/>
    <m/>
  </r>
  <r>
    <s v="DIVIDENDO DEF 6 $ 57,49846"/>
    <d v="2016-05-12T00:00:00"/>
    <x v="61"/>
    <s v="$"/>
    <x v="126"/>
    <n v="0"/>
    <n v="223062717"/>
    <n v="0"/>
    <n v="0"/>
    <n v="0"/>
    <n v="57.497999999999998"/>
    <s v="High"/>
    <n v="12825660102.066"/>
    <m/>
    <m/>
    <m/>
    <m/>
    <m/>
    <m/>
    <m/>
    <m/>
    <m/>
  </r>
  <r>
    <s v="DIVIDENDO DEF 32 $ 35,13802"/>
    <d v="2019-05-04T00:00:00"/>
    <x v="20"/>
    <s v="$"/>
    <x v="130"/>
    <n v="0"/>
    <n v="362573810"/>
    <n v="0"/>
    <n v="0"/>
    <n v="0"/>
    <n v="35.137999999999998"/>
    <s v="High"/>
    <n v="12740118535.780001"/>
    <m/>
    <m/>
    <m/>
    <m/>
    <m/>
    <m/>
    <m/>
    <m/>
    <m/>
  </r>
  <r>
    <s v="DIVIDENDO DEF 108 $ 0,70552"/>
    <d v="2021-05-22T00:00:00"/>
    <x v="18"/>
    <s v="$"/>
    <x v="84"/>
    <n v="0"/>
    <n v="18017579131"/>
    <n v="0"/>
    <n v="0"/>
    <n v="0"/>
    <n v="0.70599999999999996"/>
    <s v="Low"/>
    <n v="12720410866.486"/>
    <m/>
    <m/>
    <m/>
    <m/>
    <m/>
    <m/>
    <m/>
    <m/>
    <m/>
  </r>
  <r>
    <s v="DIVIDENDO PROV 29 $ 11"/>
    <d v="2015-11-21T00:00:00"/>
    <x v="344"/>
    <s v="$"/>
    <x v="18"/>
    <n v="0"/>
    <n v="1150742161"/>
    <n v="0"/>
    <n v="0"/>
    <n v="0"/>
    <n v="11"/>
    <s v="High"/>
    <n v="12658163771"/>
    <m/>
    <m/>
    <m/>
    <m/>
    <m/>
    <m/>
    <m/>
    <m/>
    <m/>
  </r>
  <r>
    <s v="DIVIDENDO $ 1262,4232"/>
    <d v="2019-06-20T00:00:00"/>
    <x v="191"/>
    <s v="$"/>
    <x v="55"/>
    <n v="0"/>
    <n v="10000000"/>
    <n v="0"/>
    <n v="0"/>
    <n v="0"/>
    <n v="1262.423"/>
    <s v="Very High"/>
    <n v="12624230000"/>
    <m/>
    <m/>
    <m/>
    <m/>
    <m/>
    <m/>
    <m/>
    <m/>
    <m/>
  </r>
  <r>
    <s v="DIVIDENDO PROV 58 US$ 0,01508692"/>
    <d v="2019-12-11T00:00:00"/>
    <x v="345"/>
    <s v="$"/>
    <x v="104"/>
    <n v="0"/>
    <n v="1075000000"/>
    <n v="0"/>
    <n v="0"/>
    <n v="0"/>
    <n v="11.74"/>
    <s v="High"/>
    <n v="12620500000"/>
    <m/>
    <m/>
    <m/>
    <m/>
    <m/>
    <m/>
    <m/>
    <m/>
    <m/>
  </r>
  <r>
    <s v="DIVIDENDO PROV $ 1260,02514909444"/>
    <d v="2019-02-16T00:00:00"/>
    <x v="346"/>
    <s v="$"/>
    <x v="131"/>
    <n v="0"/>
    <n v="10000000"/>
    <n v="0"/>
    <n v="0"/>
    <n v="0"/>
    <n v="1260.0250000000001"/>
    <s v="Very High"/>
    <n v="12600250000"/>
    <m/>
    <m/>
    <m/>
    <m/>
    <m/>
    <m/>
    <m/>
    <m/>
    <m/>
  </r>
  <r>
    <s v="DIVIDENDO DEF 249 $ 34,06883"/>
    <d v="2015-04-17T00:00:00"/>
    <x v="257"/>
    <s v="$"/>
    <x v="36"/>
    <n v="0"/>
    <n v="369502872"/>
    <n v="0"/>
    <n v="0"/>
    <n v="0"/>
    <n v="34.069000000000003"/>
    <s v="High"/>
    <n v="12588593346.167999"/>
    <m/>
    <m/>
    <m/>
    <m/>
    <m/>
    <m/>
    <m/>
    <m/>
    <m/>
  </r>
  <r>
    <s v="DIVIDENDO DEF 267 $ 16,8"/>
    <d v="2017-05-17T00:00:00"/>
    <x v="250"/>
    <s v="$"/>
    <x v="91"/>
    <n v="0"/>
    <n v="747005982"/>
    <n v="0"/>
    <n v="0"/>
    <n v="0"/>
    <n v="16.8"/>
    <s v="High"/>
    <n v="12549700497.6"/>
    <m/>
    <m/>
    <m/>
    <m/>
    <m/>
    <m/>
    <m/>
    <m/>
    <m/>
  </r>
  <r>
    <s v="DIVIDENDO PROV $ 1252,03049342202"/>
    <d v="2019-02-16T00:00:00"/>
    <x v="346"/>
    <s v="$"/>
    <x v="132"/>
    <n v="0"/>
    <n v="10000000"/>
    <n v="0"/>
    <n v="0"/>
    <n v="0"/>
    <n v="1252.03"/>
    <s v="Very High"/>
    <n v="12520300000"/>
    <m/>
    <m/>
    <m/>
    <m/>
    <m/>
    <m/>
    <m/>
    <m/>
    <m/>
  </r>
  <r>
    <s v="DIVIDENDO DEF 122 US$ 0,142722972"/>
    <d v="2021-05-08T00:00:00"/>
    <x v="98"/>
    <s v="$"/>
    <x v="73"/>
    <n v="0"/>
    <n v="125000000"/>
    <n v="0"/>
    <n v="0"/>
    <n v="0"/>
    <n v="100.087"/>
    <s v="Very High"/>
    <n v="12510875000"/>
    <m/>
    <m/>
    <m/>
    <m/>
    <m/>
    <m/>
    <m/>
    <m/>
    <m/>
  </r>
  <r>
    <s v="DIVIDENDO DEF 377 $ 30"/>
    <d v="2015-04-23T00:00:00"/>
    <x v="8"/>
    <s v="$"/>
    <x v="72"/>
    <n v="0"/>
    <n v="416710367"/>
    <n v="0"/>
    <n v="0"/>
    <n v="0"/>
    <n v="30"/>
    <s v="High"/>
    <n v="12501311010"/>
    <m/>
    <m/>
    <m/>
    <m/>
    <m/>
    <m/>
    <m/>
    <m/>
    <m/>
  </r>
  <r>
    <s v="DIVIDENDO DEF 121 $ 100"/>
    <d v="2020-05-07T00:00:00"/>
    <x v="97"/>
    <s v="$"/>
    <x v="73"/>
    <n v="0"/>
    <n v="125000000"/>
    <n v="0"/>
    <n v="0"/>
    <n v="0"/>
    <n v="100"/>
    <s v="High"/>
    <n v="12500000000"/>
    <m/>
    <m/>
    <m/>
    <m/>
    <m/>
    <m/>
    <m/>
    <m/>
    <m/>
  </r>
  <r>
    <s v="DIVIDENDO PROV 117 $ 100"/>
    <d v="2018-12-19T00:00:00"/>
    <x v="347"/>
    <s v="$"/>
    <x v="73"/>
    <n v="0"/>
    <n v="125000000"/>
    <n v="0"/>
    <n v="0"/>
    <n v="0"/>
    <n v="100"/>
    <s v="High"/>
    <n v="12500000000"/>
    <m/>
    <m/>
    <m/>
    <m/>
    <m/>
    <m/>
    <m/>
    <m/>
    <m/>
  </r>
  <r>
    <s v="DIVIDENDO DEF 338 $ 99,842304998"/>
    <d v="2017-05-11T00:00:00"/>
    <x v="86"/>
    <s v="$"/>
    <x v="17"/>
    <n v="0"/>
    <n v="125000000"/>
    <n v="0"/>
    <n v="0"/>
    <n v="0"/>
    <n v="99.841999999999999"/>
    <s v="High"/>
    <n v="12480250000"/>
    <m/>
    <m/>
    <m/>
    <m/>
    <m/>
    <m/>
    <m/>
    <m/>
    <m/>
  </r>
  <r>
    <s v="DIVIDENDO $ 1247,01385"/>
    <d v="2019-05-27T00:00:00"/>
    <x v="152"/>
    <s v="$"/>
    <x v="55"/>
    <n v="0"/>
    <n v="10000000"/>
    <n v="0"/>
    <n v="0"/>
    <n v="0"/>
    <n v="1247.0139999999999"/>
    <s v="Very High"/>
    <n v="12470140000"/>
    <m/>
    <m/>
    <m/>
    <m/>
    <m/>
    <m/>
    <m/>
    <m/>
    <m/>
  </r>
  <r>
    <s v="DIVIDENDO DEF $ 12418,9691301"/>
    <d v="2020-06-05T00:00:00"/>
    <x v="292"/>
    <s v="$"/>
    <x v="133"/>
    <n v="0"/>
    <n v="1000000"/>
    <n v="0"/>
    <n v="0"/>
    <n v="0"/>
    <n v="12418.968999999999"/>
    <s v="Very High"/>
    <n v="12418969000"/>
    <m/>
    <m/>
    <m/>
    <m/>
    <m/>
    <m/>
    <m/>
    <m/>
    <m/>
  </r>
  <r>
    <s v="DIVIDENDO DEF 88 US$ 0,10886"/>
    <d v="2020-04-23T00:00:00"/>
    <x v="286"/>
    <s v="$"/>
    <x v="76"/>
    <n v="0"/>
    <n v="132999304"/>
    <n v="0"/>
    <n v="0"/>
    <n v="0"/>
    <n v="93.24"/>
    <s v="High"/>
    <n v="12400855104.959999"/>
    <m/>
    <m/>
    <m/>
    <m/>
    <m/>
    <m/>
    <m/>
    <m/>
    <m/>
  </r>
  <r>
    <s v="DIVIDENDO PROV $ 1237,56696"/>
    <d v="2021-06-10T00:00:00"/>
    <x v="103"/>
    <s v="$"/>
    <x v="55"/>
    <n v="0"/>
    <n v="10000000"/>
    <n v="0"/>
    <n v="0"/>
    <n v="0"/>
    <n v="1237.567"/>
    <s v="Very High"/>
    <n v="12375670000"/>
    <m/>
    <m/>
    <m/>
    <m/>
    <m/>
    <m/>
    <m/>
    <m/>
    <m/>
  </r>
  <r>
    <s v="DIVIDENDO PROV 36 $ 10,7379379753"/>
    <d v="2019-01-19T00:00:00"/>
    <x v="139"/>
    <s v="$"/>
    <x v="18"/>
    <n v="0"/>
    <n v="1150742161"/>
    <n v="0"/>
    <n v="0"/>
    <n v="0"/>
    <n v="10.738"/>
    <s v="High"/>
    <n v="12356669324.818001"/>
    <m/>
    <m/>
    <m/>
    <m/>
    <m/>
    <m/>
    <m/>
    <m/>
    <m/>
  </r>
  <r>
    <s v="DIVIDENDO PROV 39 US$ 0,01421"/>
    <d v="2015-01-14T00:00:00"/>
    <x v="348"/>
    <s v="$"/>
    <x v="111"/>
    <n v="0"/>
    <n v="1408095997"/>
    <n v="0"/>
    <n v="0"/>
    <n v="0"/>
    <n v="8.7750000000000004"/>
    <s v="Medium"/>
    <n v="12356042373.674999"/>
    <m/>
    <m/>
    <m/>
    <m/>
    <m/>
    <m/>
    <m/>
    <m/>
    <m/>
  </r>
  <r>
    <s v="DIVIDENDO ADIC $ 26"/>
    <d v="2021-08-21T00:00:00"/>
    <x v="338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DEF 217 $ 26"/>
    <d v="2021-05-22T00:00:00"/>
    <x v="18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PROV 216 $ 26"/>
    <d v="2021-01-23T00:00:00"/>
    <x v="134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PROV $ 26"/>
    <d v="2020-11-18T00:00:00"/>
    <x v="339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ADIC $ 26"/>
    <d v="2020-08-22T00:00:00"/>
    <x v="110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DEF $ 26"/>
    <d v="2020-05-23T00:00:00"/>
    <x v="14"/>
    <s v="$"/>
    <x v="134"/>
    <n v="0"/>
    <n v="473289368"/>
    <n v="0"/>
    <n v="0"/>
    <n v="0"/>
    <n v="26"/>
    <s v="High"/>
    <n v="12305523568"/>
    <m/>
    <m/>
    <m/>
    <m/>
    <m/>
    <m/>
    <m/>
    <m/>
    <m/>
  </r>
  <r>
    <s v="DIVIDENDO ADIC 2 $ 0,9549905"/>
    <d v="2015-05-20T00:00:00"/>
    <x v="349"/>
    <s v="$"/>
    <x v="43"/>
    <n v="0"/>
    <n v="12837423057"/>
    <n v="0"/>
    <n v="0"/>
    <n v="0"/>
    <n v="0.95499999999999996"/>
    <s v="Low"/>
    <n v="12259739019.434999"/>
    <m/>
    <m/>
    <m/>
    <m/>
    <m/>
    <m/>
    <m/>
    <m/>
    <m/>
  </r>
  <r>
    <s v="DIVIDENDO DEF 47 US$ 0,01711"/>
    <d v="2017-05-02T00:00:00"/>
    <x v="73"/>
    <s v="$"/>
    <x v="104"/>
    <n v="0"/>
    <n v="1075000000"/>
    <n v="0"/>
    <n v="0"/>
    <n v="0"/>
    <n v="11.385"/>
    <s v="High"/>
    <n v="12238875000"/>
    <m/>
    <m/>
    <m/>
    <m/>
    <m/>
    <m/>
    <m/>
    <m/>
    <m/>
  </r>
  <r>
    <s v="DIVIDENDO $ 1218,97838"/>
    <d v="2018-04-25T00:00:00"/>
    <x v="231"/>
    <s v="$"/>
    <x v="55"/>
    <n v="0"/>
    <n v="10000000"/>
    <n v="0"/>
    <n v="0"/>
    <n v="0"/>
    <n v="1218.9780000000001"/>
    <s v="Very High"/>
    <n v="12189780000"/>
    <m/>
    <m/>
    <m/>
    <m/>
    <m/>
    <m/>
    <m/>
    <m/>
    <m/>
  </r>
  <r>
    <s v="DIVIDENDO PROV $ 0,45788"/>
    <d v="2019-12-20T00:00:00"/>
    <x v="350"/>
    <s v="$"/>
    <x v="83"/>
    <n v="0"/>
    <n v="26443154700"/>
    <n v="0"/>
    <n v="0"/>
    <n v="0"/>
    <n v="0.45800000000000002"/>
    <s v="Low"/>
    <n v="12110964852.6"/>
    <m/>
    <m/>
    <m/>
    <m/>
    <m/>
    <m/>
    <m/>
    <m/>
    <m/>
  </r>
  <r>
    <s v="DIVIDENDO PROV 0 $ 1208,56"/>
    <d v="2020-07-31T00:00:00"/>
    <x v="351"/>
    <s v="$"/>
    <x v="11"/>
    <n v="0"/>
    <n v="10000000"/>
    <n v="0"/>
    <n v="0"/>
    <n v="0"/>
    <n v="1208.56"/>
    <s v="Very High"/>
    <n v="12085600000"/>
    <m/>
    <m/>
    <m/>
    <m/>
    <m/>
    <m/>
    <m/>
    <m/>
    <m/>
  </r>
  <r>
    <s v="DIVIDENDO ADIC 29 $ 13,39"/>
    <d v="2019-05-09T00:00:00"/>
    <x v="180"/>
    <s v="$"/>
    <x v="85"/>
    <n v="0"/>
    <n v="902157216"/>
    <n v="0"/>
    <n v="0"/>
    <n v="0"/>
    <n v="13.39"/>
    <s v="High"/>
    <n v="12079885122.24"/>
    <m/>
    <m/>
    <m/>
    <m/>
    <m/>
    <m/>
    <m/>
    <m/>
    <m/>
  </r>
  <r>
    <s v="DIVIDENDO EVEN  US$ 0,0735"/>
    <d v="2018-05-17T00:00:00"/>
    <x v="81"/>
    <s v="$"/>
    <x v="135"/>
    <n v="0"/>
    <n v="272116691"/>
    <n v="0"/>
    <n v="0"/>
    <n v="0"/>
    <n v="44.332000000000001"/>
    <s v="High"/>
    <n v="12063477145.412001"/>
    <m/>
    <m/>
    <m/>
    <m/>
    <m/>
    <m/>
    <m/>
    <m/>
    <m/>
  </r>
  <r>
    <s v="DIVIDENDO PROV $ 1200"/>
    <d v="2020-02-20T00:00:00"/>
    <x v="352"/>
    <s v="$"/>
    <x v="136"/>
    <n v="0"/>
    <n v="10000000"/>
    <n v="0"/>
    <n v="0"/>
    <n v="0"/>
    <n v="1200"/>
    <s v="Very High"/>
    <n v="12000000000"/>
    <m/>
    <m/>
    <m/>
    <m/>
    <m/>
    <m/>
    <m/>
    <m/>
    <m/>
  </r>
  <r>
    <s v="DIVIDENDO PROV $ 11959,9416"/>
    <d v="2015-08-13T00:00:00"/>
    <x v="353"/>
    <s v="$"/>
    <x v="137"/>
    <n v="0"/>
    <n v="1000000"/>
    <n v="0"/>
    <n v="0"/>
    <n v="0"/>
    <n v="11959.941999999999"/>
    <s v="Very High"/>
    <n v="11959942000"/>
    <m/>
    <m/>
    <m/>
    <m/>
    <m/>
    <m/>
    <m/>
    <m/>
    <m/>
  </r>
  <r>
    <s v="DIVIDENDO DEF 27 $ 13,27"/>
    <d v="2017-04-27T00:00:00"/>
    <x v="313"/>
    <s v="$"/>
    <x v="85"/>
    <n v="0"/>
    <n v="893919670"/>
    <n v="0"/>
    <n v="0"/>
    <n v="0"/>
    <n v="13.27"/>
    <s v="High"/>
    <n v="11862314020.9"/>
    <m/>
    <m/>
    <m/>
    <m/>
    <m/>
    <m/>
    <m/>
    <m/>
    <m/>
  </r>
  <r>
    <s v="DIVIDENDO DEF 1 $ 0,9243763"/>
    <d v="2015-05-20T00:00:00"/>
    <x v="349"/>
    <s v="$"/>
    <x v="43"/>
    <n v="0"/>
    <n v="12837423057"/>
    <n v="0"/>
    <n v="0"/>
    <n v="0"/>
    <n v="0.92400000000000004"/>
    <s v="Low"/>
    <n v="11861778904.667999"/>
    <m/>
    <m/>
    <m/>
    <m/>
    <m/>
    <m/>
    <m/>
    <m/>
    <m/>
  </r>
  <r>
    <s v="DIVIDENDO DEF 251 $ 32,08433"/>
    <d v="2016-04-16T00:00:00"/>
    <x v="256"/>
    <s v="$"/>
    <x v="36"/>
    <n v="0"/>
    <n v="369502872"/>
    <n v="0"/>
    <n v="0"/>
    <n v="0"/>
    <n v="32.084000000000003"/>
    <s v="High"/>
    <n v="11855130145.247999"/>
    <m/>
    <m/>
    <m/>
    <m/>
    <m/>
    <m/>
    <m/>
    <m/>
    <m/>
  </r>
  <r>
    <s v="DIVIDENDO PROV $ 0,44786"/>
    <d v="2015-12-16T00:00:00"/>
    <x v="354"/>
    <s v="$"/>
    <x v="83"/>
    <n v="0"/>
    <n v="26443154700"/>
    <n v="0"/>
    <n v="0"/>
    <n v="0"/>
    <n v="0.44800000000000001"/>
    <s v="Low"/>
    <n v="11846533305.6"/>
    <m/>
    <m/>
    <m/>
    <m/>
    <m/>
    <m/>
    <m/>
    <m/>
    <m/>
  </r>
  <r>
    <s v="DIVIDENDO PROV 92 $ 200"/>
    <d v="2015-10-17T00:00:00"/>
    <x v="355"/>
    <s v="$"/>
    <x v="138"/>
    <n v="0"/>
    <n v="59044011"/>
    <n v="0"/>
    <n v="0"/>
    <n v="0"/>
    <n v="200"/>
    <s v="Very High"/>
    <n v="11808802200"/>
    <m/>
    <m/>
    <m/>
    <m/>
    <m/>
    <m/>
    <m/>
    <m/>
    <m/>
  </r>
  <r>
    <s v="DIVIDENDO DEF $ 8,25"/>
    <d v="2020-05-02T00:00:00"/>
    <x v="356"/>
    <s v="$"/>
    <x v="57"/>
    <n v="0"/>
    <n v="1430000000"/>
    <n v="0"/>
    <n v="0"/>
    <n v="0"/>
    <n v="8.25"/>
    <s v="Medium"/>
    <n v="11797500000"/>
    <m/>
    <m/>
    <m/>
    <m/>
    <m/>
    <m/>
    <m/>
    <m/>
    <m/>
  </r>
  <r>
    <s v="DIVIDENDO DEF 27 US$ 0,0186852875"/>
    <d v="2015-05-20T00:00:00"/>
    <x v="349"/>
    <s v="$"/>
    <x v="51"/>
    <n v="0"/>
    <n v="1053309776"/>
    <n v="0"/>
    <n v="0"/>
    <n v="0"/>
    <n v="11.194000000000001"/>
    <s v="High"/>
    <n v="11790749632.544001"/>
    <m/>
    <m/>
    <m/>
    <m/>
    <m/>
    <m/>
    <m/>
    <m/>
    <m/>
  </r>
  <r>
    <s v="DIVIDENDO ADIC US$ 0,01648462099"/>
    <d v="2019-05-17T00:00:00"/>
    <x v="119"/>
    <s v="$"/>
    <x v="51"/>
    <n v="0"/>
    <n v="1053309776"/>
    <n v="0"/>
    <n v="0"/>
    <n v="0"/>
    <n v="11.170999999999999"/>
    <s v="High"/>
    <n v="11766523507.695999"/>
    <m/>
    <m/>
    <m/>
    <m/>
    <m/>
    <m/>
    <m/>
    <m/>
    <m/>
  </r>
  <r>
    <s v="DIVIDENDO PROV $ 24,86"/>
    <d v="2020-01-17T00:00:00"/>
    <x v="270"/>
    <s v="$"/>
    <x v="125"/>
    <n v="0"/>
    <n v="473289368"/>
    <n v="0"/>
    <n v="0"/>
    <n v="0"/>
    <n v="24.86"/>
    <s v="High"/>
    <n v="11765973688.48"/>
    <m/>
    <m/>
    <m/>
    <m/>
    <m/>
    <m/>
    <m/>
    <m/>
    <m/>
  </r>
  <r>
    <s v="DIVIDENDO DEF 4 $ 2,03769"/>
    <d v="2021-04-21T00:00:00"/>
    <x v="357"/>
    <s v="$"/>
    <x v="79"/>
    <n v="0"/>
    <n v="5772576856"/>
    <n v="0"/>
    <n v="0"/>
    <n v="0"/>
    <n v="2.0379999999999998"/>
    <s v="Medium"/>
    <n v="11764511632.528"/>
    <m/>
    <m/>
    <m/>
    <m/>
    <m/>
    <m/>
    <m/>
    <m/>
    <m/>
  </r>
  <r>
    <s v="DIVIDENDO DEF 103 US$ 0,152478715"/>
    <d v="2018-05-08T00:00:00"/>
    <x v="105"/>
    <s v="$"/>
    <x v="113"/>
    <n v="0"/>
    <n v="123000000"/>
    <n v="0"/>
    <n v="0"/>
    <n v="0"/>
    <n v="95.616"/>
    <s v="High"/>
    <n v="11760768000"/>
    <m/>
    <m/>
    <m/>
    <m/>
    <m/>
    <m/>
    <m/>
    <m/>
    <m/>
  </r>
  <r>
    <s v="DIVIDENDO PROV 1 $ 6"/>
    <d v="2019-01-11T00:00:00"/>
    <x v="358"/>
    <s v="$"/>
    <x v="69"/>
    <n v="0"/>
    <n v="1960000000"/>
    <n v="0"/>
    <n v="0"/>
    <n v="0"/>
    <n v="6"/>
    <s v="Medium"/>
    <n v="11760000000"/>
    <m/>
    <m/>
    <m/>
    <m/>
    <m/>
    <m/>
    <m/>
    <m/>
    <m/>
  </r>
  <r>
    <s v="DIVIDENDO DEF $ 0,44439"/>
    <d v="2018-05-24T00:00:00"/>
    <x v="33"/>
    <s v="$"/>
    <x v="83"/>
    <n v="0"/>
    <n v="26443154700"/>
    <n v="0"/>
    <n v="0"/>
    <n v="0"/>
    <n v="0.44400000000000001"/>
    <s v="Low"/>
    <n v="11740760686.799999"/>
    <m/>
    <m/>
    <m/>
    <m/>
    <m/>
    <m/>
    <m/>
    <m/>
    <m/>
  </r>
  <r>
    <s v="DIVIDENDO $ 1173,12482"/>
    <d v="2019-12-12T00:00:00"/>
    <x v="205"/>
    <s v="$"/>
    <x v="55"/>
    <n v="0"/>
    <n v="10000000"/>
    <n v="0"/>
    <n v="0"/>
    <n v="0"/>
    <n v="1173.125"/>
    <s v="Very High"/>
    <n v="11731250000"/>
    <m/>
    <m/>
    <m/>
    <m/>
    <m/>
    <m/>
    <m/>
    <m/>
    <m/>
  </r>
  <r>
    <s v="DIVIDENDO ADIC 32 $ 14,46921"/>
    <d v="2017-05-02T00:00:00"/>
    <x v="73"/>
    <s v="$"/>
    <x v="103"/>
    <n v="0"/>
    <n v="804681783"/>
    <n v="0"/>
    <n v="0"/>
    <n v="0"/>
    <n v="14.468999999999999"/>
    <s v="High"/>
    <n v="11642940718.226999"/>
    <m/>
    <m/>
    <m/>
    <m/>
    <m/>
    <m/>
    <m/>
    <m/>
    <m/>
  </r>
  <r>
    <s v="DIVIDENDO DEF $ 1161,093439"/>
    <d v="2020-06-20T00:00:00"/>
    <x v="329"/>
    <s v="$"/>
    <x v="139"/>
    <n v="0"/>
    <n v="10000000"/>
    <n v="0"/>
    <n v="0"/>
    <n v="0"/>
    <n v="1161.0930000000001"/>
    <s v="Very High"/>
    <n v="11610930000"/>
    <m/>
    <m/>
    <m/>
    <m/>
    <m/>
    <m/>
    <m/>
    <m/>
    <m/>
  </r>
  <r>
    <s v="DIVIDENDO $ 1155,18065"/>
    <d v="2021-05-19T00:00:00"/>
    <x v="159"/>
    <s v="$"/>
    <x v="55"/>
    <n v="0"/>
    <n v="10000000"/>
    <n v="0"/>
    <n v="0"/>
    <n v="0"/>
    <n v="1155.181"/>
    <s v="Very High"/>
    <n v="11551810000"/>
    <m/>
    <m/>
    <m/>
    <m/>
    <m/>
    <m/>
    <m/>
    <m/>
    <m/>
  </r>
  <r>
    <s v="DIVIDENDO PROV 19 $ 13,14605"/>
    <d v="2016-08-30T00:00:00"/>
    <x v="359"/>
    <s v="$"/>
    <x v="77"/>
    <n v="0"/>
    <n v="871057175"/>
    <n v="0"/>
    <n v="0"/>
    <n v="0"/>
    <n v="13.146000000000001"/>
    <s v="High"/>
    <n v="11450917622.549999"/>
    <m/>
    <m/>
    <m/>
    <m/>
    <m/>
    <m/>
    <m/>
    <m/>
    <m/>
  </r>
  <r>
    <s v="DIVIDENDO DEF $ 90"/>
    <d v="2018-05-18T00:00:00"/>
    <x v="72"/>
    <s v="$"/>
    <x v="102"/>
    <n v="0"/>
    <n v="127065864"/>
    <n v="0"/>
    <n v="0"/>
    <n v="0"/>
    <n v="90"/>
    <s v="High"/>
    <n v="11435927760"/>
    <m/>
    <m/>
    <m/>
    <m/>
    <m/>
    <m/>
    <m/>
    <m/>
    <m/>
  </r>
  <r>
    <s v="DIVIDENDO PROV 110 US$ 0,116630081"/>
    <d v="2019-11-22T00:00:00"/>
    <x v="199"/>
    <s v="$"/>
    <x v="113"/>
    <n v="0"/>
    <n v="123000000"/>
    <n v="0"/>
    <n v="0"/>
    <n v="0"/>
    <n v="92.736999999999995"/>
    <s v="High"/>
    <n v="11406651000"/>
    <m/>
    <m/>
    <m/>
    <m/>
    <m/>
    <m/>
    <m/>
    <m/>
    <m/>
  </r>
  <r>
    <s v="DIVIDENDO DEF 187 $ 13"/>
    <d v="2015-05-19T00:00:00"/>
    <x v="102"/>
    <s v="$"/>
    <x v="22"/>
    <n v="0"/>
    <n v="873995447"/>
    <n v="0"/>
    <n v="0"/>
    <n v="0"/>
    <n v="13"/>
    <s v="High"/>
    <n v="11361940811"/>
    <m/>
    <m/>
    <m/>
    <m/>
    <m/>
    <m/>
    <m/>
    <m/>
    <m/>
  </r>
  <r>
    <s v="DIVIDENDO PROV 0 $ 1135,85"/>
    <d v="2020-07-29T00:00:00"/>
    <x v="360"/>
    <s v="$"/>
    <x v="49"/>
    <n v="0"/>
    <n v="10000000"/>
    <n v="0"/>
    <n v="0"/>
    <n v="0"/>
    <n v="1135.8499999999999"/>
    <s v="Very High"/>
    <n v="11358500000"/>
    <m/>
    <m/>
    <m/>
    <m/>
    <m/>
    <m/>
    <m/>
    <m/>
    <m/>
  </r>
  <r>
    <s v="DIVIDENDO PROV $ 1134,995887184"/>
    <d v="2021-08-24T00:00:00"/>
    <x v="361"/>
    <s v="$"/>
    <x v="131"/>
    <n v="0"/>
    <n v="10000000"/>
    <n v="0"/>
    <n v="0"/>
    <n v="0"/>
    <n v="1134.9960000000001"/>
    <s v="Very High"/>
    <n v="11349960000"/>
    <m/>
    <m/>
    <m/>
    <m/>
    <m/>
    <m/>
    <m/>
    <m/>
    <m/>
  </r>
  <r>
    <s v="DIVIDENDO DEF $ 22,66206999"/>
    <d v="2021-06-22T00:00:00"/>
    <x v="362"/>
    <s v="$"/>
    <x v="140"/>
    <n v="0"/>
    <n v="500000000"/>
    <n v="0"/>
    <n v="0"/>
    <n v="0"/>
    <n v="22.661999999999999"/>
    <s v="High"/>
    <n v="11331000000"/>
    <m/>
    <m/>
    <m/>
    <m/>
    <m/>
    <m/>
    <m/>
    <m/>
    <m/>
  </r>
  <r>
    <s v="DIVIDENDO DEF 259 $ 30,66226"/>
    <d v="2020-04-18T00:00:00"/>
    <x v="127"/>
    <s v="$"/>
    <x v="36"/>
    <n v="0"/>
    <n v="369502872"/>
    <n v="0"/>
    <n v="0"/>
    <n v="0"/>
    <n v="30.661999999999999"/>
    <s v="High"/>
    <n v="11329697061.264"/>
    <m/>
    <m/>
    <m/>
    <m/>
    <m/>
    <m/>
    <m/>
    <m/>
    <m/>
  </r>
  <r>
    <s v="DIVIDENDO PROV $ 1131,257572"/>
    <d v="2021-05-08T00:00:00"/>
    <x v="98"/>
    <s v="$"/>
    <x v="141"/>
    <n v="0"/>
    <n v="10000000"/>
    <n v="0"/>
    <n v="0"/>
    <n v="0"/>
    <n v="1131.258"/>
    <s v="Very High"/>
    <n v="11312580000"/>
    <m/>
    <m/>
    <m/>
    <m/>
    <m/>
    <m/>
    <m/>
    <m/>
    <m/>
  </r>
  <r>
    <s v="DIVIDENDO ADIC 115 $ 90,184996752"/>
    <d v="2018-05-02T00:00:00"/>
    <x v="53"/>
    <s v="$"/>
    <x v="73"/>
    <n v="0"/>
    <n v="125000000"/>
    <n v="0"/>
    <n v="0"/>
    <n v="0"/>
    <n v="90.185000000000002"/>
    <s v="High"/>
    <n v="11273125000"/>
    <m/>
    <m/>
    <m/>
    <m/>
    <m/>
    <m/>
    <m/>
    <m/>
    <m/>
  </r>
  <r>
    <s v="DIVIDENDO ADIC 338 $ 90,157695002"/>
    <d v="2017-05-11T00:00:00"/>
    <x v="86"/>
    <s v="$"/>
    <x v="17"/>
    <n v="0"/>
    <n v="125000000"/>
    <n v="0"/>
    <n v="0"/>
    <n v="0"/>
    <n v="90.158000000000001"/>
    <s v="High"/>
    <n v="11269750000"/>
    <m/>
    <m/>
    <m/>
    <m/>
    <m/>
    <m/>
    <m/>
    <m/>
    <m/>
  </r>
  <r>
    <s v="DIVIDENDO ADIC 25 $ 13,765986"/>
    <d v="2015-05-07T00:00:00"/>
    <x v="267"/>
    <s v="$"/>
    <x v="85"/>
    <n v="0"/>
    <n v="817747054"/>
    <n v="0"/>
    <n v="0"/>
    <n v="0"/>
    <n v="13.766"/>
    <s v="High"/>
    <n v="11257105945.364"/>
    <m/>
    <m/>
    <m/>
    <m/>
    <m/>
    <m/>
    <m/>
    <m/>
    <m/>
  </r>
  <r>
    <s v="DIVIDENDO PROV 335 $ 90"/>
    <d v="2016-01-06T00:00:00"/>
    <x v="223"/>
    <s v="$"/>
    <x v="17"/>
    <n v="0"/>
    <n v="125000000"/>
    <n v="0"/>
    <n v="0"/>
    <n v="0"/>
    <n v="90"/>
    <s v="High"/>
    <n v="11250000000"/>
    <m/>
    <m/>
    <m/>
    <m/>
    <m/>
    <m/>
    <m/>
    <m/>
    <m/>
  </r>
  <r>
    <s v="DIVIDENDO DEF 3 US$ 0,001880620537"/>
    <d v="2015-05-02T00:00:00"/>
    <x v="189"/>
    <s v="$"/>
    <x v="119"/>
    <n v="0"/>
    <n v="9736791983"/>
    <n v="0"/>
    <n v="0"/>
    <n v="0"/>
    <n v="1.155"/>
    <s v="Medium"/>
    <n v="11245994740.365"/>
    <m/>
    <m/>
    <m/>
    <m/>
    <m/>
    <m/>
    <m/>
    <m/>
    <m/>
  </r>
  <r>
    <s v="DIVIDENDO ADIC 336 $ 89,717524464"/>
    <d v="2016-05-06T00:00:00"/>
    <x v="80"/>
    <s v="$"/>
    <x v="17"/>
    <n v="0"/>
    <n v="125000000"/>
    <n v="0"/>
    <n v="0"/>
    <n v="0"/>
    <n v="89.718000000000004"/>
    <s v="High"/>
    <n v="11214750000"/>
    <m/>
    <m/>
    <m/>
    <m/>
    <m/>
    <m/>
    <m/>
    <m/>
    <m/>
  </r>
  <r>
    <s v="DIVIDENDO DEF 259 $ 15"/>
    <d v="2015-05-15T00:00:00"/>
    <x v="236"/>
    <s v="$"/>
    <x v="91"/>
    <n v="0"/>
    <n v="747005982"/>
    <n v="0"/>
    <n v="0"/>
    <n v="0"/>
    <n v="15"/>
    <s v="High"/>
    <n v="11205089730"/>
    <m/>
    <m/>
    <m/>
    <m/>
    <m/>
    <m/>
    <m/>
    <m/>
    <m/>
  </r>
  <r>
    <s v="DIVIDENDO PROV $ 23,65"/>
    <d v="2019-10-18T00:00:00"/>
    <x v="363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ADIC 210 $ 23,65"/>
    <d v="2019-08-23T00:00:00"/>
    <x v="364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DEF 209 $ 23,65"/>
    <d v="2019-05-24T00:00:00"/>
    <x v="107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PROV 208 $ 23,65"/>
    <d v="2019-01-18T00:00:00"/>
    <x v="365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PROV 207 $ 23,65"/>
    <d v="2018-10-19T00:00:00"/>
    <x v="307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ADIC 206 $ 23,65"/>
    <d v="2018-08-24T00:00:00"/>
    <x v="366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DEF 205 $ 23,65"/>
    <d v="2018-05-25T00:00:00"/>
    <x v="367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PROV 204 $ 23,65"/>
    <d v="2018-01-19T00:00:00"/>
    <x v="368"/>
    <s v="$"/>
    <x v="125"/>
    <n v="0"/>
    <n v="473289368"/>
    <n v="0"/>
    <n v="0"/>
    <n v="0"/>
    <n v="23.65"/>
    <s v="High"/>
    <n v="11193293553.200001"/>
    <m/>
    <m/>
    <m/>
    <m/>
    <m/>
    <m/>
    <m/>
    <m/>
    <m/>
  </r>
  <r>
    <s v="DIVIDENDO DEF 253 $ 30,17584"/>
    <d v="2017-04-20T00:00:00"/>
    <x v="208"/>
    <s v="$"/>
    <x v="36"/>
    <n v="0"/>
    <n v="369502872"/>
    <n v="0"/>
    <n v="0"/>
    <n v="0"/>
    <n v="30.175999999999998"/>
    <s v="High"/>
    <n v="11150118665.472"/>
    <m/>
    <m/>
    <m/>
    <m/>
    <m/>
    <m/>
    <m/>
    <m/>
    <m/>
  </r>
  <r>
    <s v="DIVIDENDO PROV $ 1114,464184062"/>
    <d v="2021-08-24T00:00:00"/>
    <x v="361"/>
    <s v="$"/>
    <x v="132"/>
    <n v="0"/>
    <n v="10000000"/>
    <n v="0"/>
    <n v="0"/>
    <n v="0"/>
    <n v="1114.4639999999999"/>
    <s v="Very High"/>
    <n v="11144640000"/>
    <m/>
    <m/>
    <m/>
    <m/>
    <m/>
    <m/>
    <m/>
    <m/>
    <m/>
  </r>
  <r>
    <s v="DIVIDENDO PROV $ 11090,072717"/>
    <d v="2019-12-17T00:00:00"/>
    <x v="369"/>
    <s v="$"/>
    <x v="114"/>
    <n v="0"/>
    <n v="1000000"/>
    <n v="0"/>
    <n v="0"/>
    <n v="0"/>
    <n v="11090.073"/>
    <s v="Very High"/>
    <n v="11090073000"/>
    <n v="615"/>
    <m/>
    <m/>
    <m/>
    <m/>
    <m/>
    <m/>
    <m/>
    <m/>
  </r>
  <r>
    <s v="DIVIDENDO 0 $ 1105,89416"/>
    <d v="2020-05-05T00:00:00"/>
    <x v="340"/>
    <s v="$"/>
    <x v="55"/>
    <n v="0"/>
    <n v="10000000"/>
    <n v="0"/>
    <n v="0"/>
    <n v="0"/>
    <n v="1105.894"/>
    <s v="Very High"/>
    <n v="11058940000"/>
    <m/>
    <m/>
    <m/>
    <m/>
    <m/>
    <m/>
    <m/>
    <m/>
    <m/>
  </r>
  <r>
    <s v="DIVIDENDO DEF 18 $ 12,69292"/>
    <d v="2016-04-27T00:00:00"/>
    <x v="370"/>
    <s v="$"/>
    <x v="77"/>
    <n v="0"/>
    <n v="871057175"/>
    <n v="0"/>
    <n v="0"/>
    <n v="0"/>
    <n v="12.693"/>
    <s v="High"/>
    <n v="11056328722.275"/>
    <m/>
    <m/>
    <m/>
    <m/>
    <m/>
    <m/>
    <m/>
    <m/>
    <m/>
  </r>
  <r>
    <s v="DIVIDENDO EVEN 54 $ 2,75"/>
    <d v="2020-10-23T00:00:00"/>
    <x v="371"/>
    <s v="$"/>
    <x v="74"/>
    <n v="0"/>
    <n v="4017243347"/>
    <n v="0"/>
    <n v="0"/>
    <n v="0"/>
    <n v="2.75"/>
    <s v="Medium"/>
    <n v="11047419204.25"/>
    <m/>
    <m/>
    <m/>
    <m/>
    <m/>
    <m/>
    <m/>
    <m/>
    <m/>
  </r>
  <r>
    <s v="DIVIDENDO PROV $ 249"/>
    <d v="2019-12-20T00:00:00"/>
    <x v="350"/>
    <s v="$"/>
    <x v="142"/>
    <n v="0"/>
    <n v="44367002"/>
    <n v="0"/>
    <n v="0"/>
    <n v="0"/>
    <n v="249"/>
    <s v="Very High"/>
    <n v="11047383498"/>
    <m/>
    <m/>
    <m/>
    <m/>
    <m/>
    <m/>
    <m/>
    <m/>
    <m/>
  </r>
  <r>
    <s v="DIVIDENDO DEF 52 $ 91,54975"/>
    <d v="2015-05-02T00:00:00"/>
    <x v="189"/>
    <s v="$"/>
    <x v="44"/>
    <n v="0"/>
    <n v="120376972"/>
    <n v="0"/>
    <n v="0"/>
    <n v="0"/>
    <n v="91.55"/>
    <s v="High"/>
    <n v="11020511786.6"/>
    <m/>
    <m/>
    <m/>
    <m/>
    <m/>
    <m/>
    <m/>
    <m/>
    <m/>
  </r>
  <r>
    <s v="DIVIDENDO DEF 29 $ 9"/>
    <d v="2016-05-12T00:00:00"/>
    <x v="61"/>
    <s v="$"/>
    <x v="106"/>
    <n v="0"/>
    <n v="1223935691"/>
    <n v="0"/>
    <n v="0"/>
    <n v="0"/>
    <n v="9"/>
    <s v="Medium"/>
    <n v="11015421219"/>
    <m/>
    <m/>
    <m/>
    <m/>
    <m/>
    <m/>
    <m/>
    <m/>
    <m/>
  </r>
  <r>
    <s v="DIVIDENDO DEF 6 $ 1,13"/>
    <d v="2018-04-30T00:00:00"/>
    <x v="301"/>
    <s v="$"/>
    <x v="119"/>
    <n v="0"/>
    <n v="9736791983"/>
    <n v="0"/>
    <n v="0"/>
    <n v="0"/>
    <n v="1.1299999999999999"/>
    <s v="Medium"/>
    <n v="11002574940.790001"/>
    <m/>
    <m/>
    <m/>
    <m/>
    <m/>
    <m/>
    <m/>
    <m/>
    <m/>
  </r>
  <r>
    <s v="DIVIDENDO DEF 56 $ 1,68815"/>
    <d v="2015-05-15T00:00:00"/>
    <x v="236"/>
    <s v="$"/>
    <x v="30"/>
    <n v="0"/>
    <n v="6515939147"/>
    <n v="0"/>
    <n v="0"/>
    <n v="0"/>
    <n v="1.6879999999999999"/>
    <s v="Medium"/>
    <n v="10998905280.136"/>
    <m/>
    <m/>
    <m/>
    <m/>
    <m/>
    <m/>
    <m/>
    <m/>
    <m/>
  </r>
  <r>
    <s v="DIVIDENDO PROV $ 1097,947511"/>
    <d v="2021-04-24T00:00:00"/>
    <x v="12"/>
    <s v="$"/>
    <x v="143"/>
    <n v="0"/>
    <n v="10000000"/>
    <n v="0"/>
    <n v="0"/>
    <n v="0"/>
    <n v="1097.9480000000001"/>
    <s v="Very High"/>
    <n v="10979480000"/>
    <m/>
    <m/>
    <m/>
    <m/>
    <m/>
    <m/>
    <m/>
    <m/>
    <m/>
  </r>
  <r>
    <s v="DIVIDENDO DEF $ 21,920385503"/>
    <d v="2019-05-03T00:00:00"/>
    <x v="23"/>
    <s v="$"/>
    <x v="140"/>
    <n v="0"/>
    <n v="500000000"/>
    <n v="0"/>
    <n v="0"/>
    <n v="0"/>
    <n v="21.92"/>
    <s v="High"/>
    <n v="10960000000"/>
    <m/>
    <m/>
    <m/>
    <m/>
    <m/>
    <m/>
    <m/>
    <m/>
    <m/>
  </r>
  <r>
    <s v="DIVIDENDO PROV $ 1094,749674"/>
    <d v="2021-05-08T00:00:00"/>
    <x v="98"/>
    <s v="$"/>
    <x v="144"/>
    <n v="0"/>
    <n v="10000000"/>
    <n v="0"/>
    <n v="0"/>
    <n v="0"/>
    <n v="1094.75"/>
    <s v="Very High"/>
    <n v="10947500000"/>
    <m/>
    <m/>
    <m/>
    <m/>
    <m/>
    <m/>
    <m/>
    <m/>
    <m/>
  </r>
  <r>
    <s v="DIVIDENDO PROV $ 1087,52685"/>
    <d v="2021-04-24T00:00:00"/>
    <x v="12"/>
    <s v="$"/>
    <x v="145"/>
    <n v="0"/>
    <n v="10000000"/>
    <n v="0"/>
    <n v="0"/>
    <n v="0"/>
    <n v="1087.527"/>
    <s v="Very High"/>
    <n v="10875270000"/>
    <m/>
    <m/>
    <m/>
    <m/>
    <m/>
    <m/>
    <m/>
    <m/>
    <m/>
  </r>
  <r>
    <s v="DIVIDENDO DEF 275 $ 14,5"/>
    <d v="2019-05-17T00:00:00"/>
    <x v="119"/>
    <s v="$"/>
    <x v="91"/>
    <n v="0"/>
    <n v="747005982"/>
    <n v="0"/>
    <n v="0"/>
    <n v="0"/>
    <n v="14.5"/>
    <s v="High"/>
    <n v="10831586739"/>
    <m/>
    <m/>
    <m/>
    <m/>
    <m/>
    <m/>
    <m/>
    <m/>
    <m/>
  </r>
  <r>
    <s v="DIVIDENDO PROV $ 1079,778907"/>
    <d v="2021-04-24T00:00:00"/>
    <x v="12"/>
    <s v="$"/>
    <x v="146"/>
    <n v="0"/>
    <n v="10000000"/>
    <n v="0"/>
    <n v="0"/>
    <n v="0"/>
    <n v="1079.779"/>
    <s v="Very High"/>
    <n v="10797790000"/>
    <m/>
    <m/>
    <m/>
    <m/>
    <m/>
    <m/>
    <m/>
    <m/>
    <m/>
  </r>
  <r>
    <s v="DIVIDENDO INF 0 $ 154"/>
    <d v="2017-05-02T00:00:00"/>
    <x v="73"/>
    <s v="$"/>
    <x v="48"/>
    <n v="0"/>
    <n v="70000000"/>
    <n v="0"/>
    <n v="0"/>
    <n v="0"/>
    <n v="154"/>
    <s v="Very High"/>
    <n v="10780000000"/>
    <m/>
    <m/>
    <m/>
    <m/>
    <m/>
    <m/>
    <m/>
    <m/>
    <m/>
  </r>
  <r>
    <s v="DIVIDENDO DEF US$ 1071,42857142857"/>
    <d v="2019-10-24T00:00:00"/>
    <x v="372"/>
    <s v="US$"/>
    <x v="147"/>
    <n v="0"/>
    <n v="10000000"/>
    <n v="0"/>
    <n v="0"/>
    <n v="0"/>
    <n v="1071.4290000000001"/>
    <s v="Very High"/>
    <n v="10714290000"/>
    <m/>
    <m/>
    <m/>
    <m/>
    <m/>
    <m/>
    <m/>
    <m/>
    <m/>
  </r>
  <r>
    <s v="DIVIDENDO DEF 5 $ 1,1"/>
    <d v="2017-04-28T00:00:00"/>
    <x v="174"/>
    <s v="$"/>
    <x v="119"/>
    <n v="0"/>
    <n v="9736791983"/>
    <n v="0"/>
    <n v="0"/>
    <n v="0"/>
    <n v="1.1000000000000001"/>
    <s v="Medium"/>
    <n v="10710471181.299999"/>
    <m/>
    <m/>
    <m/>
    <m/>
    <m/>
    <m/>
    <m/>
    <m/>
    <m/>
  </r>
  <r>
    <s v="DIVIDENDO ADIC 49 $ 40,17206"/>
    <d v="2021-05-12T00:00:00"/>
    <x v="271"/>
    <s v="$"/>
    <x v="148"/>
    <n v="0"/>
    <n v="266432526"/>
    <n v="0"/>
    <n v="0"/>
    <n v="0"/>
    <n v="40.171999999999997"/>
    <s v="High"/>
    <n v="10703127434.472"/>
    <m/>
    <m/>
    <m/>
    <m/>
    <m/>
    <m/>
    <m/>
    <m/>
    <m/>
  </r>
  <r>
    <s v="DIVIDENDO PROV $ 22,6"/>
    <d v="2020-01-17T00:00:00"/>
    <x v="270"/>
    <s v="$"/>
    <x v="134"/>
    <n v="0"/>
    <n v="473289368"/>
    <n v="0"/>
    <n v="0"/>
    <n v="0"/>
    <n v="22.6"/>
    <s v="High"/>
    <n v="10696339716.799999"/>
    <m/>
    <m/>
    <m/>
    <m/>
    <m/>
    <m/>
    <m/>
    <m/>
    <m/>
  </r>
  <r>
    <s v="DIVIDENDO DEF 45 $ 60"/>
    <d v="2017-04-20T00:00:00"/>
    <x v="208"/>
    <s v="$"/>
    <x v="105"/>
    <n v="0"/>
    <n v="177952073"/>
    <n v="0"/>
    <n v="0"/>
    <n v="0"/>
    <n v="60"/>
    <s v="High"/>
    <n v="10677124380"/>
    <m/>
    <m/>
    <m/>
    <m/>
    <m/>
    <m/>
    <m/>
    <m/>
    <m/>
  </r>
  <r>
    <s v="DIVIDENDO PROV 95 $ 180"/>
    <d v="2016-10-22T00:00:00"/>
    <x v="373"/>
    <s v="$"/>
    <x v="138"/>
    <n v="0"/>
    <n v="59044011"/>
    <n v="0"/>
    <n v="0"/>
    <n v="0"/>
    <n v="180"/>
    <s v="Very High"/>
    <n v="10627921980"/>
    <m/>
    <m/>
    <m/>
    <m/>
    <m/>
    <m/>
    <m/>
    <m/>
    <m/>
  </r>
  <r>
    <s v="DIVIDENDO DEF 19 $ 7,42"/>
    <d v="2016-05-05T00:00:00"/>
    <x v="220"/>
    <s v="$"/>
    <x v="57"/>
    <n v="0"/>
    <n v="1430000000"/>
    <n v="0"/>
    <n v="0"/>
    <n v="0"/>
    <n v="7.42"/>
    <s v="Medium"/>
    <n v="10610600000"/>
    <m/>
    <m/>
    <m/>
    <m/>
    <m/>
    <m/>
    <m/>
    <m/>
    <m/>
  </r>
  <r>
    <s v="DIVIDENDO EVEN 3 $ 1,83765"/>
    <d v="2021-01-30T00:00:00"/>
    <x v="374"/>
    <s v="$"/>
    <x v="79"/>
    <n v="0"/>
    <n v="5772576856"/>
    <n v="0"/>
    <n v="0"/>
    <n v="0"/>
    <n v="1.8380000000000001"/>
    <s v="Medium"/>
    <n v="10609996261.327999"/>
    <m/>
    <m/>
    <m/>
    <m/>
    <m/>
    <m/>
    <m/>
    <m/>
    <m/>
  </r>
  <r>
    <s v="DIVIDENDO PROV $ 8819,243859"/>
    <d v="2017-08-05T00:00:00"/>
    <x v="375"/>
    <s v="$"/>
    <x v="149"/>
    <n v="0"/>
    <n v="1200000"/>
    <n v="0"/>
    <n v="0"/>
    <n v="0"/>
    <n v="8819.2440000000006"/>
    <s v="Very High"/>
    <n v="10583092800"/>
    <m/>
    <m/>
    <m/>
    <m/>
    <m/>
    <m/>
    <m/>
    <m/>
    <m/>
  </r>
  <r>
    <s v="DIVIDENDO DEF 334 $ 84,51677664"/>
    <d v="2015-05-08T00:00:00"/>
    <x v="55"/>
    <s v="$"/>
    <x v="17"/>
    <n v="0"/>
    <n v="125000000"/>
    <n v="0"/>
    <n v="0"/>
    <n v="0"/>
    <n v="84.516999999999996"/>
    <s v="High"/>
    <n v="10564625000"/>
    <m/>
    <m/>
    <m/>
    <m/>
    <m/>
    <m/>
    <m/>
    <m/>
    <m/>
  </r>
  <r>
    <s v="DIVIDENDO DEF 16 $ 12,12683"/>
    <d v="2015-04-27T00:00:00"/>
    <x v="376"/>
    <s v="$"/>
    <x v="77"/>
    <n v="0"/>
    <n v="871057175"/>
    <n v="0"/>
    <n v="0"/>
    <n v="0"/>
    <n v="12.127000000000001"/>
    <s v="High"/>
    <n v="10563310361.225"/>
    <m/>
    <m/>
    <m/>
    <m/>
    <m/>
    <m/>
    <m/>
    <m/>
    <m/>
  </r>
  <r>
    <s v="DIVIDENDO PROV 4 $ 5"/>
    <d v="2018-11-23T00:00:00"/>
    <x v="85"/>
    <s v="$"/>
    <x v="62"/>
    <n v="0"/>
    <n v="2107117450"/>
    <n v="0"/>
    <n v="0"/>
    <n v="0"/>
    <n v="5"/>
    <s v="Medium"/>
    <n v="10535587250"/>
    <m/>
    <m/>
    <m/>
    <m/>
    <m/>
    <m/>
    <m/>
    <m/>
    <m/>
  </r>
  <r>
    <s v="DIVIDENDO PROV 114 US$ 0,112873171"/>
    <d v="2020-11-20T00:00:00"/>
    <x v="377"/>
    <s v="$"/>
    <x v="113"/>
    <n v="0"/>
    <n v="123000000"/>
    <n v="0"/>
    <n v="0"/>
    <n v="0"/>
    <n v="85.628"/>
    <s v="High"/>
    <n v="10532244000"/>
    <m/>
    <m/>
    <m/>
    <m/>
    <m/>
    <m/>
    <m/>
    <m/>
    <m/>
  </r>
  <r>
    <s v="DIVIDENDO DEF $ 1051,5564741184"/>
    <d v="2020-06-05T00:00:00"/>
    <x v="292"/>
    <s v="$"/>
    <x v="150"/>
    <n v="0"/>
    <n v="10000000"/>
    <n v="0"/>
    <n v="0"/>
    <n v="0"/>
    <n v="1051.556"/>
    <s v="Very High"/>
    <n v="10515560000"/>
    <m/>
    <m/>
    <m/>
    <m/>
    <m/>
    <m/>
    <m/>
    <m/>
    <m/>
  </r>
  <r>
    <s v="DIVIDENDO EVEN 3 $ 32"/>
    <d v="2017-05-25T00:00:00"/>
    <x v="378"/>
    <s v="$"/>
    <x v="29"/>
    <n v="0"/>
    <n v="328015660"/>
    <n v="0"/>
    <n v="0"/>
    <n v="0"/>
    <n v="32"/>
    <s v="High"/>
    <n v="10496501120"/>
    <m/>
    <m/>
    <m/>
    <m/>
    <m/>
    <m/>
    <m/>
    <m/>
    <m/>
  </r>
  <r>
    <s v="DIVIDENDO DEF $ 50,70138687"/>
    <d v="2017-04-18T00:00:00"/>
    <x v="379"/>
    <s v="$"/>
    <x v="151"/>
    <n v="0"/>
    <n v="206884211"/>
    <n v="0"/>
    <n v="0"/>
    <n v="0"/>
    <n v="50.701000000000001"/>
    <s v="High"/>
    <n v="10489236381.910999"/>
    <m/>
    <m/>
    <m/>
    <m/>
    <m/>
    <m/>
    <m/>
    <m/>
    <m/>
  </r>
  <r>
    <s v="DIVIDENDO DEF $ 47"/>
    <d v="2020-05-08T00:00:00"/>
    <x v="147"/>
    <s v="$"/>
    <x v="126"/>
    <n v="0"/>
    <n v="223062717"/>
    <n v="0"/>
    <n v="0"/>
    <n v="0"/>
    <n v="47"/>
    <s v="High"/>
    <n v="10483947699"/>
    <m/>
    <m/>
    <m/>
    <m/>
    <m/>
    <m/>
    <m/>
    <m/>
    <m/>
  </r>
  <r>
    <s v="DIVIDENDO DEF $ 458"/>
    <d v="2016-04-07T00:00:00"/>
    <x v="380"/>
    <s v="$"/>
    <x v="152"/>
    <n v="0"/>
    <n v="22791898"/>
    <n v="0"/>
    <n v="0"/>
    <n v="0"/>
    <n v="458"/>
    <s v="Very High"/>
    <n v="10438689284"/>
    <m/>
    <m/>
    <m/>
    <m/>
    <m/>
    <m/>
    <m/>
    <m/>
    <m/>
  </r>
  <r>
    <s v="DIVIDENDO ADIC 6 $ 1,07"/>
    <d v="2018-04-30T00:00:00"/>
    <x v="301"/>
    <s v="$"/>
    <x v="119"/>
    <n v="0"/>
    <n v="9736791983"/>
    <n v="0"/>
    <n v="0"/>
    <n v="0"/>
    <n v="1.07"/>
    <s v="Medium"/>
    <n v="10418367421.809999"/>
    <m/>
    <m/>
    <m/>
    <m/>
    <m/>
    <m/>
    <m/>
    <m/>
    <m/>
  </r>
  <r>
    <s v="DIVIDENDO ADIC 21 $ 0,260447297"/>
    <d v="2016-04-16T00:00:00"/>
    <x v="256"/>
    <s v="$"/>
    <x v="153"/>
    <n v="0"/>
    <n v="39969696632"/>
    <n v="0"/>
    <n v="0"/>
    <n v="0"/>
    <n v="0.26"/>
    <s v="Low"/>
    <n v="10392121124.32"/>
    <m/>
    <m/>
    <m/>
    <m/>
    <m/>
    <m/>
    <m/>
    <m/>
    <m/>
  </r>
  <r>
    <s v="DIVIDENDO DEF 9 $ 36,63303"/>
    <d v="2016-05-20T00:00:00"/>
    <x v="101"/>
    <s v="$"/>
    <x v="154"/>
    <n v="0"/>
    <n v="283369203"/>
    <n v="0"/>
    <n v="0"/>
    <n v="0"/>
    <n v="36.633000000000003"/>
    <s v="High"/>
    <n v="10380664013.499001"/>
    <m/>
    <m/>
    <m/>
    <m/>
    <m/>
    <m/>
    <m/>
    <m/>
    <m/>
  </r>
  <r>
    <s v="DIVIDENDO PROV 17 $ 11,90382"/>
    <d v="2015-08-26T00:00:00"/>
    <x v="381"/>
    <s v="$"/>
    <x v="77"/>
    <n v="0"/>
    <n v="871057175"/>
    <n v="0"/>
    <n v="0"/>
    <n v="0"/>
    <n v="11.904"/>
    <s v="High"/>
    <n v="10369064611.200001"/>
    <m/>
    <m/>
    <m/>
    <m/>
    <m/>
    <m/>
    <m/>
    <m/>
    <m/>
  </r>
  <r>
    <s v="DIVIDENDO PROV 0 $ 8633,220526"/>
    <d v="2017-12-07T00:00:00"/>
    <x v="172"/>
    <s v="$"/>
    <x v="149"/>
    <n v="0"/>
    <n v="1200000"/>
    <n v="0"/>
    <n v="0"/>
    <n v="0"/>
    <n v="8633.2209999999995"/>
    <s v="Very High"/>
    <n v="10359865200"/>
    <m/>
    <m/>
    <m/>
    <m/>
    <m/>
    <m/>
    <m/>
    <m/>
    <m/>
  </r>
  <r>
    <s v="DIVIDENDO DEF $ 46"/>
    <d v="2019-05-07T00:00:00"/>
    <x v="224"/>
    <s v="$"/>
    <x v="126"/>
    <n v="0"/>
    <n v="223062717"/>
    <n v="0"/>
    <n v="0"/>
    <n v="0"/>
    <n v="46"/>
    <s v="High"/>
    <n v="10260884982"/>
    <m/>
    <m/>
    <m/>
    <m/>
    <m/>
    <m/>
    <m/>
    <m/>
    <m/>
  </r>
  <r>
    <s v="DIVIDENDO DEF 1 $ 33,92996"/>
    <d v="2017-05-19T00:00:00"/>
    <x v="148"/>
    <s v="$"/>
    <x v="53"/>
    <n v="0"/>
    <n v="302017113"/>
    <n v="0"/>
    <n v="0"/>
    <n v="0"/>
    <n v="33.93"/>
    <s v="High"/>
    <n v="10247440644.09"/>
    <m/>
    <m/>
    <m/>
    <m/>
    <m/>
    <m/>
    <m/>
    <m/>
    <m/>
  </r>
  <r>
    <s v="DIVIDENDO PROV $ 21,5"/>
    <d v="2019-10-18T00:00:00"/>
    <x v="363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ADIC 210 $ 21,5"/>
    <d v="2019-08-23T00:00:00"/>
    <x v="364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DEF 209 $ 21,5"/>
    <d v="2019-05-24T00:00:00"/>
    <x v="107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PROV 208 $ 21,5"/>
    <d v="2019-01-18T00:00:00"/>
    <x v="365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PROV 207 $ 21,5"/>
    <d v="2018-10-19T00:00:00"/>
    <x v="307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ADIC 206 $ 21,5"/>
    <d v="2018-08-24T00:00:00"/>
    <x v="366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DEF 205 $ 21,5"/>
    <d v="2018-05-25T00:00:00"/>
    <x v="367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PROV 204 $ 21,5"/>
    <d v="2018-01-19T00:00:00"/>
    <x v="368"/>
    <s v="$"/>
    <x v="134"/>
    <n v="0"/>
    <n v="473289368"/>
    <n v="0"/>
    <n v="0"/>
    <n v="0"/>
    <n v="21.5"/>
    <s v="High"/>
    <n v="10175721412"/>
    <m/>
    <m/>
    <m/>
    <m/>
    <m/>
    <m/>
    <m/>
    <m/>
    <m/>
  </r>
  <r>
    <s v="DIVIDENDO DEF 23 US$ 0,00595522589"/>
    <d v="2015-04-28T00:00:00"/>
    <x v="382"/>
    <s v="$"/>
    <x v="155"/>
    <n v="0"/>
    <n v="2793300000"/>
    <n v="0"/>
    <n v="0"/>
    <n v="0"/>
    <n v="3.64"/>
    <s v="Medium"/>
    <n v="10167612000"/>
    <m/>
    <m/>
    <m/>
    <m/>
    <m/>
    <m/>
    <m/>
    <m/>
    <m/>
  </r>
  <r>
    <s v="DIVIDENDO DEF $ 445"/>
    <d v="2018-05-04T00:00:00"/>
    <x v="51"/>
    <s v="$"/>
    <x v="152"/>
    <n v="0"/>
    <n v="22791898"/>
    <n v="0"/>
    <n v="0"/>
    <n v="0"/>
    <n v="445"/>
    <s v="Very High"/>
    <n v="10142394610"/>
    <m/>
    <m/>
    <m/>
    <m/>
    <m/>
    <m/>
    <m/>
    <m/>
    <m/>
  </r>
  <r>
    <s v="DIVIDENDO DEF $ 40"/>
    <d v="2021-04-28T00:00:00"/>
    <x v="142"/>
    <s v="$"/>
    <x v="152"/>
    <n v="0"/>
    <n v="252647850"/>
    <n v="0"/>
    <n v="0"/>
    <n v="0"/>
    <n v="40"/>
    <s v="High"/>
    <n v="10105914000"/>
    <m/>
    <m/>
    <m/>
    <m/>
    <m/>
    <m/>
    <m/>
    <m/>
    <m/>
  </r>
  <r>
    <s v="DIVIDENDO DEF 271 $ 13,5"/>
    <d v="2018-05-16T00:00:00"/>
    <x v="195"/>
    <s v="$"/>
    <x v="91"/>
    <n v="0"/>
    <n v="747005982"/>
    <n v="0"/>
    <n v="0"/>
    <n v="0"/>
    <n v="13.5"/>
    <s v="High"/>
    <n v="10084580757"/>
    <m/>
    <m/>
    <m/>
    <m/>
    <m/>
    <m/>
    <m/>
    <m/>
    <m/>
  </r>
  <r>
    <s v="DIVIDENDO PROV 86 $ 16,42"/>
    <d v="2017-07-20T00:00:00"/>
    <x v="383"/>
    <s v="$"/>
    <x v="56"/>
    <n v="0"/>
    <n v="612625641"/>
    <n v="0"/>
    <n v="0"/>
    <n v="0"/>
    <n v="16.420000000000002"/>
    <s v="High"/>
    <n v="10059313025.219999"/>
    <m/>
    <m/>
    <m/>
    <m/>
    <m/>
    <m/>
    <m/>
    <m/>
    <m/>
  </r>
  <r>
    <s v="DIVIDENDO DEF $ 38,90595"/>
    <d v="2015-04-29T00:00:00"/>
    <x v="384"/>
    <s v="$"/>
    <x v="59"/>
    <n v="0"/>
    <n v="258469000"/>
    <n v="0"/>
    <n v="0"/>
    <n v="0"/>
    <n v="38.905999999999999"/>
    <s v="High"/>
    <n v="10055994914"/>
    <m/>
    <m/>
    <m/>
    <m/>
    <m/>
    <m/>
    <m/>
    <m/>
    <m/>
  </r>
  <r>
    <s v="DIVIDENDO ADIC 86 US$ 0,12657"/>
    <d v="2018-04-21T00:00:00"/>
    <x v="297"/>
    <s v="$"/>
    <x v="76"/>
    <n v="0"/>
    <n v="132999304"/>
    <n v="0"/>
    <n v="0"/>
    <n v="0"/>
    <n v="75.236000000000004"/>
    <s v="High"/>
    <n v="10006335635.743999"/>
    <m/>
    <m/>
    <m/>
    <m/>
    <m/>
    <m/>
    <m/>
    <m/>
    <m/>
  </r>
  <r>
    <s v="DIVIDENDO DEF 8 $ 44,85383"/>
    <d v="2018-05-08T00:00:00"/>
    <x v="105"/>
    <s v="$"/>
    <x v="126"/>
    <n v="0"/>
    <n v="223062717"/>
    <n v="0"/>
    <n v="0"/>
    <n v="0"/>
    <n v="44.853999999999999"/>
    <s v="High"/>
    <n v="10005255108.318001"/>
    <m/>
    <m/>
    <m/>
    <m/>
    <m/>
    <m/>
    <m/>
    <m/>
    <m/>
  </r>
  <r>
    <s v="DIVIDENDO PROV 131 $ 10"/>
    <d v="2020-01-25T00:00:00"/>
    <x v="202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20 $ 80"/>
    <d v="2019-12-17T00:00:00"/>
    <x v="369"/>
    <s v="$"/>
    <x v="73"/>
    <n v="0"/>
    <n v="125000000"/>
    <n v="0"/>
    <n v="0"/>
    <n v="0"/>
    <n v="80"/>
    <s v="High"/>
    <n v="10000000000"/>
    <m/>
    <m/>
    <m/>
    <m/>
    <m/>
    <m/>
    <m/>
    <m/>
    <m/>
  </r>
  <r>
    <s v="DIVIDENDO PROV 130 $ 10"/>
    <d v="2019-09-28T00:00:00"/>
    <x v="385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EVEN 27 $ 100"/>
    <d v="2019-07-11T00:00:00"/>
    <x v="386"/>
    <s v="$"/>
    <x v="116"/>
    <n v="0"/>
    <n v="100000000"/>
    <n v="0"/>
    <n v="0"/>
    <n v="0"/>
    <n v="100"/>
    <s v="High"/>
    <n v="10000000000"/>
    <m/>
    <m/>
    <m/>
    <m/>
    <m/>
    <m/>
    <m/>
    <m/>
    <m/>
  </r>
  <r>
    <s v="DIVIDENDO PROV 128 $ 10"/>
    <d v="2019-01-05T00:00:00"/>
    <x v="78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27 $ 10"/>
    <d v="2018-09-29T00:00:00"/>
    <x v="387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8 $ 100"/>
    <d v="2018-01-19T00:00:00"/>
    <x v="368"/>
    <s v="$"/>
    <x v="61"/>
    <n v="0"/>
    <n v="100000000"/>
    <n v="0"/>
    <n v="0"/>
    <n v="0"/>
    <n v="100"/>
    <s v="High"/>
    <n v="10000000000"/>
    <m/>
    <m/>
    <m/>
    <m/>
    <m/>
    <m/>
    <m/>
    <m/>
    <m/>
  </r>
  <r>
    <s v="DIVIDENDO PROV 125 $ 10"/>
    <d v="2017-12-29T00:00:00"/>
    <x v="238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7 $ 100"/>
    <d v="2017-10-13T00:00:00"/>
    <x v="388"/>
    <s v="$"/>
    <x v="61"/>
    <n v="0"/>
    <n v="100000000"/>
    <n v="0"/>
    <n v="0"/>
    <n v="0"/>
    <n v="100"/>
    <s v="High"/>
    <n v="10000000000"/>
    <m/>
    <m/>
    <m/>
    <m/>
    <m/>
    <m/>
    <m/>
    <m/>
    <m/>
  </r>
  <r>
    <s v="DIVIDENDO PROV 124 $ 10"/>
    <d v="2017-09-30T00:00:00"/>
    <x v="389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22 $ 10"/>
    <d v="2016-12-31T00:00:00"/>
    <x v="252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21 $ 10"/>
    <d v="2016-10-07T00:00:00"/>
    <x v="390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119 $ 10"/>
    <d v="2015-12-02T00:00:00"/>
    <x v="391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2 $ 25000"/>
    <d v="2015-10-03T00:00:00"/>
    <x v="392"/>
    <s v="$"/>
    <x v="127"/>
    <n v="0"/>
    <n v="400000"/>
    <n v="0"/>
    <n v="0"/>
    <n v="0"/>
    <n v="25000"/>
    <s v="Very High"/>
    <n v="10000000000"/>
    <m/>
    <m/>
    <m/>
    <m/>
    <m/>
    <m/>
    <m/>
    <m/>
    <m/>
  </r>
  <r>
    <s v="DIVIDENDO PROV 118 $ 10"/>
    <d v="2015-10-03T00:00:00"/>
    <x v="392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EVEN 264 $ 4"/>
    <d v="2015-09-04T00:00:00"/>
    <x v="393"/>
    <s v="$"/>
    <x v="45"/>
    <n v="0"/>
    <n v="2500000000"/>
    <n v="0"/>
    <n v="0"/>
    <n v="0"/>
    <n v="4"/>
    <s v="Medium"/>
    <n v="10000000000"/>
    <m/>
    <m/>
    <m/>
    <m/>
    <m/>
    <m/>
    <m/>
    <m/>
    <m/>
  </r>
  <r>
    <s v="DIVIDENDO PROV 116 $ 10"/>
    <d v="2015-01-03T00:00:00"/>
    <x v="261"/>
    <s v="$"/>
    <x v="39"/>
    <n v="0"/>
    <n v="1000000000"/>
    <n v="0"/>
    <n v="0"/>
    <n v="0"/>
    <n v="10"/>
    <s v="Medium"/>
    <n v="10000000000"/>
    <m/>
    <m/>
    <m/>
    <m/>
    <m/>
    <m/>
    <m/>
    <m/>
    <m/>
  </r>
  <r>
    <s v="DIVIDENDO PROV 333 $ 80"/>
    <d v="2015-01-02T00:00:00"/>
    <x v="394"/>
    <s v="$"/>
    <x v="17"/>
    <n v="0"/>
    <n v="125000000"/>
    <n v="0"/>
    <n v="0"/>
    <n v="0"/>
    <n v="80"/>
    <s v="High"/>
    <n v="10000000000"/>
    <m/>
    <m/>
    <m/>
    <m/>
    <m/>
    <m/>
    <m/>
    <m/>
    <m/>
  </r>
  <r>
    <s v="DIVIDENDO DEF $ 8,46"/>
    <d v="2021-06-30T00:00:00"/>
    <x v="395"/>
    <s v="$"/>
    <x v="156"/>
    <n v="0"/>
    <n v="1181420348"/>
    <n v="0"/>
    <n v="0"/>
    <n v="0"/>
    <n v="8.4600000000000009"/>
    <s v="Medium"/>
    <n v="9994816144.0799999"/>
    <m/>
    <m/>
    <m/>
    <m/>
    <m/>
    <m/>
    <m/>
    <m/>
    <m/>
  </r>
  <r>
    <s v="DIVIDENDO ADIC 43 $ 37,47038"/>
    <d v="2019-05-10T00:00:00"/>
    <x v="181"/>
    <s v="$"/>
    <x v="148"/>
    <n v="0"/>
    <n v="266432526"/>
    <n v="0"/>
    <n v="0"/>
    <n v="0"/>
    <n v="37.47"/>
    <s v="High"/>
    <n v="9983226749.2199993"/>
    <m/>
    <m/>
    <m/>
    <m/>
    <m/>
    <m/>
    <m/>
    <m/>
    <m/>
  </r>
  <r>
    <s v="DIVIDENDO PROV 40 $ 26"/>
    <d v="2016-12-16T00:00:00"/>
    <x v="396"/>
    <s v="$"/>
    <x v="101"/>
    <n v="0"/>
    <n v="382349293"/>
    <n v="0"/>
    <n v="0"/>
    <n v="0"/>
    <n v="26"/>
    <s v="High"/>
    <n v="9941081618"/>
    <m/>
    <m/>
    <m/>
    <m/>
    <m/>
    <m/>
    <m/>
    <m/>
    <m/>
  </r>
  <r>
    <s v="DIVIDENDO DEF 26 $ 11,189"/>
    <d v="2016-05-04T00:00:00"/>
    <x v="76"/>
    <s v="$"/>
    <x v="85"/>
    <n v="0"/>
    <n v="888350493"/>
    <n v="0"/>
    <n v="0"/>
    <n v="0"/>
    <n v="11.189"/>
    <s v="High"/>
    <n v="9939753666.177"/>
    <m/>
    <m/>
    <m/>
    <m/>
    <m/>
    <m/>
    <m/>
    <m/>
    <m/>
  </r>
  <r>
    <s v="DIVIDENDO DEF 7 $ 1,02"/>
    <d v="2019-04-25T00:00:00"/>
    <x v="397"/>
    <s v="$"/>
    <x v="119"/>
    <n v="0"/>
    <n v="9736791983"/>
    <n v="0"/>
    <n v="0"/>
    <n v="0"/>
    <n v="1.02"/>
    <s v="Medium"/>
    <n v="9931527822.6599998"/>
    <m/>
    <m/>
    <m/>
    <m/>
    <m/>
    <m/>
    <m/>
    <m/>
    <m/>
  </r>
  <r>
    <s v="DIVIDENDO PROV $ 992,038365"/>
    <d v="2020-03-20T00:00:00"/>
    <x v="5"/>
    <s v="$"/>
    <x v="66"/>
    <n v="0"/>
    <n v="10000000"/>
    <n v="0"/>
    <n v="0"/>
    <n v="0"/>
    <n v="992.03800000000001"/>
    <s v="Very High"/>
    <n v="9920380000"/>
    <m/>
    <m/>
    <m/>
    <m/>
    <m/>
    <m/>
    <m/>
    <m/>
    <m/>
  </r>
  <r>
    <s v="DIVIDENDO DEF 1 $ 1,71673"/>
    <d v="2019-05-02T00:00:00"/>
    <x v="100"/>
    <s v="$"/>
    <x v="79"/>
    <n v="0"/>
    <n v="5772576856"/>
    <n v="0"/>
    <n v="0"/>
    <n v="0"/>
    <n v="1.7170000000000001"/>
    <s v="Medium"/>
    <n v="9911514461.7520008"/>
    <m/>
    <m/>
    <m/>
    <m/>
    <m/>
    <m/>
    <m/>
    <m/>
    <m/>
  </r>
  <r>
    <s v="DIVIDENDO DEF 89 US$ 0,10675"/>
    <d v="2021-04-22T00:00:00"/>
    <x v="324"/>
    <s v="$"/>
    <x v="76"/>
    <n v="0"/>
    <n v="132999304"/>
    <n v="0"/>
    <n v="0"/>
    <n v="0"/>
    <n v="74.382999999999996"/>
    <s v="High"/>
    <n v="9892887229.4319992"/>
    <m/>
    <m/>
    <m/>
    <m/>
    <m/>
    <m/>
    <m/>
    <m/>
    <m/>
  </r>
  <r>
    <s v="DIVIDENDO PROV 203 $ 20,9"/>
    <d v="2017-10-20T00:00:00"/>
    <x v="398"/>
    <s v="$"/>
    <x v="125"/>
    <n v="0"/>
    <n v="473289368"/>
    <n v="0"/>
    <n v="0"/>
    <n v="0"/>
    <n v="20.9"/>
    <s v="High"/>
    <n v="9891747791.2000008"/>
    <m/>
    <m/>
    <m/>
    <m/>
    <m/>
    <m/>
    <m/>
    <m/>
    <m/>
  </r>
  <r>
    <s v="DIVIDENDO ADIC $ 20,9"/>
    <d v="2017-08-25T00:00:00"/>
    <x v="321"/>
    <s v="$"/>
    <x v="125"/>
    <n v="0"/>
    <n v="473289368"/>
    <n v="0"/>
    <n v="0"/>
    <n v="0"/>
    <n v="20.9"/>
    <s v="High"/>
    <n v="9891747791.2000008"/>
    <m/>
    <m/>
    <m/>
    <m/>
    <m/>
    <m/>
    <m/>
    <m/>
    <m/>
  </r>
  <r>
    <s v="DIVIDENDO DEF $ 20,9"/>
    <d v="2017-05-24T00:00:00"/>
    <x v="269"/>
    <s v="$"/>
    <x v="125"/>
    <n v="0"/>
    <n v="473289368"/>
    <n v="0"/>
    <n v="0"/>
    <n v="0"/>
    <n v="20.9"/>
    <s v="High"/>
    <n v="9891747791.2000008"/>
    <m/>
    <m/>
    <m/>
    <m/>
    <m/>
    <m/>
    <m/>
    <m/>
    <m/>
  </r>
  <r>
    <s v="DIVIDENDO PROV 200 $ 20,9"/>
    <d v="2017-01-20T00:00:00"/>
    <x v="399"/>
    <s v="$"/>
    <x v="125"/>
    <n v="0"/>
    <n v="473289368"/>
    <n v="0"/>
    <n v="0"/>
    <n v="0"/>
    <n v="20.9"/>
    <s v="High"/>
    <n v="9891747791.2000008"/>
    <m/>
    <m/>
    <m/>
    <m/>
    <m/>
    <m/>
    <m/>
    <m/>
    <m/>
  </r>
  <r>
    <s v="DIVIDENDO $ 987,82261"/>
    <d v="2021-05-13T00:00:00"/>
    <x v="184"/>
    <s v="$"/>
    <x v="55"/>
    <n v="0"/>
    <n v="10000000"/>
    <n v="0"/>
    <n v="0"/>
    <n v="0"/>
    <n v="987.82299999999998"/>
    <s v="Very High"/>
    <n v="9878230000"/>
    <m/>
    <m/>
    <m/>
    <m/>
    <m/>
    <m/>
    <m/>
    <m/>
    <m/>
  </r>
  <r>
    <s v="DIVIDENDO PROV $ 74,7598165202"/>
    <d v="2018-01-25T00:00:00"/>
    <x v="400"/>
    <s v="$"/>
    <x v="121"/>
    <n v="0"/>
    <n v="132000000"/>
    <n v="0"/>
    <n v="0"/>
    <n v="0"/>
    <n v="74.760000000000005"/>
    <s v="High"/>
    <n v="9868320000"/>
    <m/>
    <m/>
    <m/>
    <m/>
    <m/>
    <m/>
    <m/>
    <m/>
    <m/>
  </r>
  <r>
    <s v="DIVIDENDO PROV 65 US$ 0,011606"/>
    <d v="2021-09-13T00:00:00"/>
    <x v="274"/>
    <s v="$"/>
    <x v="104"/>
    <n v="0"/>
    <n v="1075000000"/>
    <n v="0"/>
    <n v="0"/>
    <n v="0"/>
    <n v="9.1679999999999993"/>
    <s v="Medium"/>
    <n v="9855600000"/>
    <m/>
    <m/>
    <m/>
    <m/>
    <m/>
    <m/>
    <m/>
    <m/>
    <m/>
  </r>
  <r>
    <s v="DIVIDENDO DEF $ 978,263683"/>
    <d v="2020-03-20T00:00:00"/>
    <x v="5"/>
    <s v="$"/>
    <x v="67"/>
    <n v="0"/>
    <n v="10000000"/>
    <n v="0"/>
    <n v="0"/>
    <n v="0"/>
    <n v="978.26400000000001"/>
    <s v="Very High"/>
    <n v="9782640000"/>
    <m/>
    <m/>
    <m/>
    <m/>
    <m/>
    <m/>
    <m/>
    <m/>
    <m/>
  </r>
  <r>
    <s v="DIVIDENDO EVEN 41 $ 36,70853"/>
    <d v="2018-05-17T00:00:00"/>
    <x v="81"/>
    <s v="$"/>
    <x v="148"/>
    <n v="0"/>
    <n v="266432526"/>
    <n v="0"/>
    <n v="0"/>
    <n v="0"/>
    <n v="36.709000000000003"/>
    <s v="High"/>
    <n v="9780471596.934"/>
    <m/>
    <m/>
    <m/>
    <m/>
    <m/>
    <m/>
    <m/>
    <m/>
    <m/>
  </r>
  <r>
    <s v="DIVIDENDO DEF 48 US$ 0,00083"/>
    <d v="2017-05-03T00:00:00"/>
    <x v="87"/>
    <s v="$"/>
    <x v="27"/>
    <n v="0"/>
    <n v="17536167720"/>
    <n v="0"/>
    <n v="0"/>
    <n v="0"/>
    <n v="0.55400000000000005"/>
    <s v="Low"/>
    <n v="9715036916.8799992"/>
    <m/>
    <m/>
    <m/>
    <m/>
    <m/>
    <m/>
    <m/>
    <m/>
    <m/>
  </r>
  <r>
    <s v="DIVIDENDO ADIC $ 0,8822"/>
    <d v="2019-05-10T00:00:00"/>
    <x v="181"/>
    <s v="$"/>
    <x v="63"/>
    <n v="0"/>
    <n v="11000000000"/>
    <n v="0"/>
    <n v="0"/>
    <n v="0"/>
    <n v="0.88200000000000001"/>
    <s v="Low"/>
    <n v="9702000000"/>
    <m/>
    <m/>
    <m/>
    <m/>
    <m/>
    <m/>
    <m/>
    <m/>
    <m/>
  </r>
  <r>
    <s v="DIVIDENDO ADIC 38 $ 5,81081"/>
    <d v="2016-05-05T00:00:00"/>
    <x v="220"/>
    <s v="$"/>
    <x v="33"/>
    <n v="0"/>
    <n v="1662759593"/>
    <n v="0"/>
    <n v="0"/>
    <n v="0"/>
    <n v="5.8109999999999999"/>
    <s v="Medium"/>
    <n v="9662295994.9230003"/>
    <m/>
    <m/>
    <m/>
    <m/>
    <m/>
    <m/>
    <m/>
    <m/>
    <m/>
  </r>
  <r>
    <s v="DIVIDENDO ADIC 52 $ 2,6"/>
    <d v="2019-10-19T00:00:00"/>
    <x v="401"/>
    <s v="$"/>
    <x v="74"/>
    <n v="0"/>
    <n v="3695000000"/>
    <n v="0"/>
    <n v="0"/>
    <n v="0"/>
    <n v="2.6"/>
    <s v="Medium"/>
    <n v="9607000000"/>
    <m/>
    <m/>
    <m/>
    <m/>
    <m/>
    <m/>
    <m/>
    <m/>
    <m/>
  </r>
  <r>
    <s v="DIVIDENDO ADIC 50 $ 2,6"/>
    <d v="2018-10-19T00:00:00"/>
    <x v="307"/>
    <s v="$"/>
    <x v="74"/>
    <n v="0"/>
    <n v="3695000000"/>
    <n v="0"/>
    <n v="0"/>
    <n v="0"/>
    <n v="2.6"/>
    <s v="Medium"/>
    <n v="9607000000"/>
    <m/>
    <m/>
    <m/>
    <m/>
    <m/>
    <m/>
    <m/>
    <m/>
    <m/>
  </r>
  <r>
    <s v="DIVIDENDO DEF $ 38"/>
    <d v="2020-04-04T00:00:00"/>
    <x v="402"/>
    <s v="$"/>
    <x v="152"/>
    <n v="0"/>
    <n v="252647850"/>
    <n v="0"/>
    <n v="0"/>
    <n v="0"/>
    <n v="38"/>
    <s v="High"/>
    <n v="9600618300"/>
    <m/>
    <m/>
    <m/>
    <m/>
    <m/>
    <m/>
    <m/>
    <m/>
    <m/>
  </r>
  <r>
    <s v="DIVIDENDO ADIC 48 $ 2,6"/>
    <d v="2017-10-26T00:00:00"/>
    <x v="403"/>
    <s v="$"/>
    <x v="74"/>
    <n v="0"/>
    <n v="3683019437"/>
    <n v="0"/>
    <n v="0"/>
    <n v="0"/>
    <n v="2.6"/>
    <s v="Medium"/>
    <n v="9575850536.2000008"/>
    <m/>
    <m/>
    <m/>
    <m/>
    <m/>
    <m/>
    <m/>
    <m/>
    <m/>
  </r>
  <r>
    <s v="DIVIDENDO ADIC 7 $ 0,98"/>
    <d v="2019-04-25T00:00:00"/>
    <x v="397"/>
    <s v="$"/>
    <x v="119"/>
    <n v="0"/>
    <n v="9736791983"/>
    <n v="0"/>
    <n v="0"/>
    <n v="0"/>
    <n v="0.98"/>
    <s v="Low"/>
    <n v="9542056143.3400002"/>
    <m/>
    <m/>
    <m/>
    <m/>
    <m/>
    <m/>
    <m/>
    <m/>
    <m/>
  </r>
  <r>
    <s v="DIVIDENDO DEF $ 418"/>
    <d v="2017-04-27T00:00:00"/>
    <x v="313"/>
    <s v="$"/>
    <x v="152"/>
    <n v="0"/>
    <n v="22791898"/>
    <n v="0"/>
    <n v="0"/>
    <n v="0"/>
    <n v="418"/>
    <s v="Very High"/>
    <n v="9527013364"/>
    <m/>
    <m/>
    <m/>
    <m/>
    <m/>
    <m/>
    <m/>
    <m/>
    <m/>
  </r>
  <r>
    <s v="DIVIDENDO DEF $ 951,351626"/>
    <d v="2020-03-20T00:00:00"/>
    <x v="5"/>
    <s v="$"/>
    <x v="68"/>
    <n v="0"/>
    <n v="10000000"/>
    <n v="0"/>
    <n v="0"/>
    <n v="0"/>
    <n v="951.35199999999998"/>
    <s v="Very High"/>
    <n v="9513520000"/>
    <m/>
    <m/>
    <m/>
    <m/>
    <m/>
    <m/>
    <m/>
    <m/>
    <m/>
  </r>
  <r>
    <s v="DIVIDENDO ADIC 39 $ 35,66294"/>
    <d v="2017-05-13T00:00:00"/>
    <x v="404"/>
    <s v="$"/>
    <x v="148"/>
    <n v="0"/>
    <n v="266432526"/>
    <n v="0"/>
    <n v="0"/>
    <n v="0"/>
    <n v="35.662999999999997"/>
    <s v="High"/>
    <n v="9501783174.7380009"/>
    <m/>
    <m/>
    <m/>
    <m/>
    <m/>
    <m/>
    <m/>
    <m/>
    <m/>
  </r>
  <r>
    <s v="DIVIDENDO ADIC 91 $ 160,72838"/>
    <d v="2015-05-20T00:00:00"/>
    <x v="349"/>
    <s v="$"/>
    <x v="138"/>
    <n v="0"/>
    <n v="59044011"/>
    <n v="0"/>
    <n v="0"/>
    <n v="0"/>
    <n v="160.72800000000001"/>
    <s v="Very High"/>
    <n v="9490025800.0079994"/>
    <m/>
    <m/>
    <m/>
    <m/>
    <m/>
    <m/>
    <m/>
    <m/>
    <m/>
  </r>
  <r>
    <s v="DIVIDENDO DEF $ 10"/>
    <d v="2020-05-15T00:00:00"/>
    <x v="283"/>
    <s v="$"/>
    <x v="22"/>
    <n v="0"/>
    <n v="945374298"/>
    <n v="0"/>
    <n v="0"/>
    <n v="0"/>
    <n v="10"/>
    <s v="Medium"/>
    <n v="9453742980"/>
    <m/>
    <m/>
    <m/>
    <m/>
    <m/>
    <m/>
    <m/>
    <m/>
    <m/>
  </r>
  <r>
    <s v="DIVIDENDO DEF $ 4,19378351205007"/>
    <d v="2017-04-10T00:00:00"/>
    <x v="405"/>
    <s v="$"/>
    <x v="157"/>
    <n v="0"/>
    <n v="2253196399"/>
    <n v="0"/>
    <n v="0"/>
    <n v="0"/>
    <n v="4.194"/>
    <s v="Medium"/>
    <n v="9449905697.4060001"/>
    <m/>
    <m/>
    <m/>
    <m/>
    <m/>
    <m/>
    <m/>
    <m/>
    <m/>
  </r>
  <r>
    <s v="DIVIDENDO DEF 5 $ 42,22662"/>
    <d v="2015-05-12T00:00:00"/>
    <x v="406"/>
    <s v="$"/>
    <x v="126"/>
    <n v="0"/>
    <n v="223062717"/>
    <n v="0"/>
    <n v="0"/>
    <n v="0"/>
    <n v="42.226999999999997"/>
    <s v="High"/>
    <n v="9419269350.7590008"/>
    <m/>
    <m/>
    <m/>
    <m/>
    <m/>
    <m/>
    <m/>
    <m/>
    <m/>
  </r>
  <r>
    <s v="DIVIDENDO ADIC 4 US$ 0,001415984105"/>
    <d v="2016-04-30T00:00:00"/>
    <x v="128"/>
    <s v="$"/>
    <x v="119"/>
    <n v="0"/>
    <n v="9736791983"/>
    <n v="0"/>
    <n v="0"/>
    <n v="0"/>
    <n v="0.96399999999999997"/>
    <s v="Low"/>
    <n v="9386267471.6119995"/>
    <m/>
    <m/>
    <m/>
    <m/>
    <m/>
    <m/>
    <m/>
    <m/>
    <m/>
  </r>
  <r>
    <s v="DIVIDENDO ADIC 49 $ 38,2591"/>
    <d v="2021-05-12T00:00:00"/>
    <x v="271"/>
    <s v="$"/>
    <x v="158"/>
    <n v="0"/>
    <n v="244420704"/>
    <n v="0"/>
    <n v="0"/>
    <n v="0"/>
    <n v="38.259"/>
    <s v="High"/>
    <n v="9351291714.3360004"/>
    <m/>
    <m/>
    <m/>
    <m/>
    <m/>
    <m/>
    <m/>
    <m/>
    <m/>
  </r>
  <r>
    <s v="DIVIDENDO ADIC 30 $ 10,3"/>
    <d v="2020-04-29T00:00:00"/>
    <x v="340"/>
    <s v="$"/>
    <x v="85"/>
    <n v="0"/>
    <n v="905715882"/>
    <n v="0"/>
    <n v="0"/>
    <n v="0"/>
    <n v="10.3"/>
    <s v="High"/>
    <n v="9328873584.6000004"/>
    <m/>
    <m/>
    <m/>
    <m/>
    <m/>
    <m/>
    <m/>
    <m/>
    <m/>
  </r>
  <r>
    <s v="DIVIDENDO PROV $ 927,584235"/>
    <d v="2018-11-23T00:00:00"/>
    <x v="85"/>
    <s v="$"/>
    <x v="66"/>
    <n v="0"/>
    <n v="10000000"/>
    <n v="0"/>
    <n v="0"/>
    <n v="0"/>
    <n v="927.58399999999995"/>
    <s v="Very High"/>
    <n v="9275840000"/>
    <m/>
    <m/>
    <m/>
    <m/>
    <m/>
    <m/>
    <m/>
    <m/>
    <m/>
  </r>
  <r>
    <s v="DIVIDENDO DEF $ 1220"/>
    <d v="2019-05-15T00:00:00"/>
    <x v="407"/>
    <s v="$"/>
    <x v="159"/>
    <n v="0"/>
    <n v="7596085"/>
    <n v="0"/>
    <n v="0"/>
    <n v="0"/>
    <n v="1220"/>
    <s v="Very High"/>
    <n v="9267223700"/>
    <m/>
    <m/>
    <m/>
    <m/>
    <m/>
    <m/>
    <m/>
    <m/>
    <m/>
  </r>
  <r>
    <s v="DIVIDENDO DEF 23 $ 6,2574721"/>
    <d v="2019-05-15T00:00:00"/>
    <x v="407"/>
    <s v="$"/>
    <x v="15"/>
    <n v="0"/>
    <n v="1480394599"/>
    <n v="0"/>
    <n v="0"/>
    <n v="0"/>
    <n v="6.2569999999999997"/>
    <s v="Medium"/>
    <n v="9262829005.9430008"/>
    <m/>
    <m/>
    <m/>
    <m/>
    <m/>
    <m/>
    <m/>
    <m/>
    <m/>
  </r>
  <r>
    <s v="DIVIDENDO DEF 47 $ 3,6896"/>
    <d v="2021-05-07T00:00:00"/>
    <x v="151"/>
    <s v="$"/>
    <x v="35"/>
    <n v="0"/>
    <n v="2508844629"/>
    <n v="0"/>
    <n v="0"/>
    <n v="0"/>
    <n v="3.69"/>
    <s v="Medium"/>
    <n v="9257636681.0100002"/>
    <m/>
    <m/>
    <m/>
    <m/>
    <m/>
    <m/>
    <m/>
    <m/>
    <m/>
  </r>
  <r>
    <s v="DIVIDENDO DEF $ 7688,68156"/>
    <d v="2017-10-24T00:00:00"/>
    <x v="408"/>
    <s v="$"/>
    <x v="149"/>
    <n v="0"/>
    <n v="1200000"/>
    <n v="0"/>
    <n v="0"/>
    <n v="0"/>
    <n v="7688.6819999999998"/>
    <s v="Very High"/>
    <n v="9226418400"/>
    <m/>
    <m/>
    <m/>
    <m/>
    <m/>
    <m/>
    <m/>
    <m/>
    <m/>
  </r>
  <r>
    <s v="DIVIDENDO DEF 34  US$ 0.008216278"/>
    <d v="2015-05-06T00:00:00"/>
    <x v="68"/>
    <s v="$"/>
    <x v="160"/>
    <n v="0"/>
    <n v="1815875619"/>
    <n v="0"/>
    <n v="0"/>
    <n v="0"/>
    <n v="5.0789999999999997"/>
    <s v="Medium"/>
    <n v="9222832268.9009991"/>
    <m/>
    <m/>
    <m/>
    <m/>
    <m/>
    <m/>
    <m/>
    <m/>
    <m/>
  </r>
  <r>
    <s v="DIVIDENDO DEF 7 $ 41,32269"/>
    <d v="2017-05-12T00:00:00"/>
    <x v="333"/>
    <s v="$"/>
    <x v="126"/>
    <n v="0"/>
    <n v="223062717"/>
    <n v="0"/>
    <n v="0"/>
    <n v="0"/>
    <n v="41.323"/>
    <s v="High"/>
    <n v="9217620654.5909996"/>
    <m/>
    <m/>
    <m/>
    <m/>
    <m/>
    <m/>
    <m/>
    <m/>
    <m/>
  </r>
  <r>
    <s v="DIVIDENDO PROV 117 US$ 0,094807317"/>
    <d v="2021-08-20T00:00:00"/>
    <x v="84"/>
    <s v="$"/>
    <x v="113"/>
    <n v="0"/>
    <n v="123000000"/>
    <n v="0"/>
    <n v="0"/>
    <n v="0"/>
    <n v="74.896000000000001"/>
    <s v="High"/>
    <n v="9212208000"/>
    <m/>
    <m/>
    <m/>
    <m/>
    <m/>
    <m/>
    <m/>
    <m/>
    <m/>
  </r>
  <r>
    <s v="DIVIDENDO PROV $ 69,6495430015"/>
    <d v="2019-02-05T00:00:00"/>
    <x v="409"/>
    <s v="$"/>
    <x v="121"/>
    <n v="0"/>
    <n v="132000000"/>
    <n v="0"/>
    <n v="0"/>
    <n v="0"/>
    <n v="69.650000000000006"/>
    <s v="High"/>
    <n v="9193800000"/>
    <m/>
    <m/>
    <m/>
    <m/>
    <m/>
    <m/>
    <m/>
    <m/>
    <m/>
  </r>
  <r>
    <s v="DIVIDENDO DEF 28 $ 7,5"/>
    <d v="2015-05-14T00:00:00"/>
    <x v="198"/>
    <s v="$"/>
    <x v="106"/>
    <n v="0"/>
    <n v="1223935691"/>
    <n v="0"/>
    <n v="0"/>
    <n v="0"/>
    <n v="7.5"/>
    <s v="Medium"/>
    <n v="9179517682.5"/>
    <m/>
    <m/>
    <m/>
    <m/>
    <m/>
    <m/>
    <m/>
    <m/>
    <m/>
  </r>
  <r>
    <s v="DIVIDENDO PROV 2 US$ 0,0128167423"/>
    <d v="2015-10-17T00:00:00"/>
    <x v="355"/>
    <s v="$"/>
    <x v="51"/>
    <n v="0"/>
    <n v="1053309776"/>
    <n v="0"/>
    <n v="0"/>
    <n v="0"/>
    <n v="8.7070000000000007"/>
    <s v="Medium"/>
    <n v="9171168219.632"/>
    <m/>
    <m/>
    <m/>
    <m/>
    <m/>
    <m/>
    <m/>
    <m/>
    <m/>
  </r>
  <r>
    <s v="DIVIDENDO PROV 305 $ 131"/>
    <d v="2015-02-03T00:00:00"/>
    <x v="410"/>
    <s v="$"/>
    <x v="48"/>
    <n v="0"/>
    <n v="70000000"/>
    <n v="0"/>
    <n v="0"/>
    <n v="0"/>
    <n v="131"/>
    <s v="Very High"/>
    <n v="9170000000"/>
    <m/>
    <m/>
    <m/>
    <m/>
    <m/>
    <m/>
    <m/>
    <m/>
    <m/>
  </r>
  <r>
    <s v="DIVIDENDO DEF 39 US$ 0,0369277963522069"/>
    <d v="2016-05-04T00:00:00"/>
    <x v="76"/>
    <s v="$"/>
    <x v="161"/>
    <n v="0"/>
    <n v="369190350"/>
    <n v="0"/>
    <n v="0"/>
    <n v="0"/>
    <n v="24.664000000000001"/>
    <s v="High"/>
    <n v="9105710792.3999996"/>
    <m/>
    <m/>
    <m/>
    <m/>
    <m/>
    <m/>
    <m/>
    <m/>
    <m/>
  </r>
  <r>
    <s v="DIVIDENDO $ 910,5036"/>
    <d v="2019-05-15T00:00:00"/>
    <x v="181"/>
    <s v="$"/>
    <x v="55"/>
    <n v="0"/>
    <n v="10000000"/>
    <n v="0"/>
    <n v="0"/>
    <n v="0"/>
    <n v="910.50400000000002"/>
    <s v="Very High"/>
    <n v="9105040000"/>
    <m/>
    <m/>
    <m/>
    <m/>
    <m/>
    <m/>
    <m/>
    <m/>
    <m/>
  </r>
  <r>
    <s v="DIVIDENDO ADIC 37 $ 34,13287"/>
    <d v="2016-05-13T00:00:00"/>
    <x v="266"/>
    <s v="$"/>
    <x v="148"/>
    <n v="0"/>
    <n v="266432526"/>
    <n v="0"/>
    <n v="0"/>
    <n v="0"/>
    <n v="34.133000000000003"/>
    <s v="High"/>
    <n v="9094141409.9580002"/>
    <m/>
    <m/>
    <m/>
    <m/>
    <m/>
    <m/>
    <m/>
    <m/>
    <m/>
  </r>
  <r>
    <s v="DIVIDENDO PROV $ 4546,121703574680"/>
    <d v="2017-08-24T00:00:00"/>
    <x v="411"/>
    <s v="$"/>
    <x v="162"/>
    <n v="0"/>
    <n v="2000000"/>
    <n v="0"/>
    <n v="0"/>
    <n v="0"/>
    <n v="4546.1220000000003"/>
    <s v="Very High"/>
    <n v="9092244000"/>
    <m/>
    <m/>
    <m/>
    <m/>
    <m/>
    <m/>
    <m/>
    <m/>
    <m/>
  </r>
  <r>
    <s v="DIVIDENDO PROV $ 80"/>
    <d v="2021-09-15T00:00:00"/>
    <x v="215"/>
    <s v="$"/>
    <x v="163"/>
    <n v="0"/>
    <n v="113574515"/>
    <n v="0"/>
    <n v="0"/>
    <n v="0"/>
    <n v="80"/>
    <s v="High"/>
    <n v="9085961200"/>
    <m/>
    <m/>
    <m/>
    <m/>
    <m/>
    <m/>
    <m/>
    <m/>
    <m/>
  </r>
  <r>
    <s v="DIVIDENDO DEF $ 35,07117"/>
    <d v="2016-05-13T00:00:00"/>
    <x v="266"/>
    <s v="$"/>
    <x v="59"/>
    <n v="0"/>
    <n v="258469000"/>
    <n v="0"/>
    <n v="0"/>
    <n v="0"/>
    <n v="35.070999999999998"/>
    <s v="High"/>
    <n v="9064766299"/>
    <m/>
    <m/>
    <m/>
    <m/>
    <m/>
    <m/>
    <m/>
    <m/>
    <m/>
  </r>
  <r>
    <s v="DIVIDENDO INF 0 $ 129"/>
    <d v="2017-02-08T00:00:00"/>
    <x v="412"/>
    <s v="$"/>
    <x v="48"/>
    <n v="0"/>
    <n v="70000000"/>
    <n v="0"/>
    <n v="0"/>
    <n v="0"/>
    <n v="129"/>
    <s v="Very High"/>
    <n v="9030000000"/>
    <m/>
    <m/>
    <m/>
    <m/>
    <m/>
    <m/>
    <m/>
    <m/>
    <m/>
  </r>
  <r>
    <s v="DIVIDENDO PROV 203 $ 19"/>
    <d v="2017-10-20T00:00:00"/>
    <x v="398"/>
    <s v="$"/>
    <x v="134"/>
    <n v="0"/>
    <n v="473289368"/>
    <n v="0"/>
    <n v="0"/>
    <n v="0"/>
    <n v="19"/>
    <s v="High"/>
    <n v="8992497992"/>
    <m/>
    <m/>
    <m/>
    <m/>
    <m/>
    <m/>
    <m/>
    <m/>
    <m/>
  </r>
  <r>
    <s v="DIVIDENDO ADIC $ 19"/>
    <d v="2017-08-25T00:00:00"/>
    <x v="321"/>
    <s v="$"/>
    <x v="134"/>
    <n v="0"/>
    <n v="473289368"/>
    <n v="0"/>
    <n v="0"/>
    <n v="0"/>
    <n v="19"/>
    <s v="High"/>
    <n v="8992497992"/>
    <m/>
    <m/>
    <m/>
    <m/>
    <m/>
    <m/>
    <m/>
    <m/>
    <m/>
  </r>
  <r>
    <s v="DIVIDENDO DEF $ 19"/>
    <d v="2017-05-24T00:00:00"/>
    <x v="269"/>
    <s v="$"/>
    <x v="134"/>
    <n v="0"/>
    <n v="473289368"/>
    <n v="0"/>
    <n v="0"/>
    <n v="0"/>
    <n v="19"/>
    <s v="High"/>
    <n v="8992497992"/>
    <m/>
    <m/>
    <m/>
    <m/>
    <m/>
    <m/>
    <m/>
    <m/>
    <m/>
  </r>
  <r>
    <s v="DIVIDENDO PROV 200 $ 19"/>
    <d v="2017-01-20T00:00:00"/>
    <x v="399"/>
    <s v="$"/>
    <x v="134"/>
    <n v="0"/>
    <n v="473289368"/>
    <n v="0"/>
    <n v="0"/>
    <n v="0"/>
    <n v="19"/>
    <s v="High"/>
    <n v="8992497992"/>
    <m/>
    <m/>
    <m/>
    <m/>
    <m/>
    <m/>
    <m/>
    <m/>
    <m/>
  </r>
  <r>
    <s v="DIVIDENDO PROV 106 US$ 0,109098374"/>
    <d v="2018-11-23T00:00:00"/>
    <x v="85"/>
    <s v="$"/>
    <x v="113"/>
    <n v="0"/>
    <n v="123000000"/>
    <n v="0"/>
    <n v="0"/>
    <n v="0"/>
    <n v="72.819000000000003"/>
    <s v="High"/>
    <n v="8956737000"/>
    <m/>
    <m/>
    <m/>
    <m/>
    <m/>
    <m/>
    <m/>
    <m/>
    <m/>
  </r>
  <r>
    <s v="DIVIDENDO DEF $ 2332,73792814941"/>
    <d v="2017-06-20T00:00:00"/>
    <x v="413"/>
    <s v="$"/>
    <x v="110"/>
    <n v="0"/>
    <n v="3836378"/>
    <n v="0"/>
    <n v="0"/>
    <n v="0"/>
    <n v="2332.7379999999998"/>
    <s v="Very High"/>
    <n v="8949264742.9640007"/>
    <m/>
    <m/>
    <m/>
    <m/>
    <m/>
    <m/>
    <m/>
    <m/>
    <m/>
  </r>
  <r>
    <s v="DIVIDENDO PROV 28 $ 10,26548"/>
    <d v="2021-08-31T00:00:00"/>
    <x v="414"/>
    <s v="$"/>
    <x v="77"/>
    <n v="0"/>
    <n v="871057175"/>
    <n v="0"/>
    <n v="0"/>
    <n v="0"/>
    <n v="10.265000000000001"/>
    <s v="High"/>
    <n v="8941401901.375"/>
    <m/>
    <m/>
    <m/>
    <m/>
    <m/>
    <m/>
    <m/>
    <m/>
    <m/>
  </r>
  <r>
    <s v="DIVIDENDO DEF 321 $ 119"/>
    <d v="2021-05-06T00:00:00"/>
    <x v="54"/>
    <s v="$"/>
    <x v="164"/>
    <n v="0"/>
    <n v="75000000"/>
    <n v="0"/>
    <n v="0"/>
    <n v="0"/>
    <n v="119"/>
    <s v="Very High"/>
    <n v="8925000000"/>
    <m/>
    <m/>
    <m/>
    <m/>
    <m/>
    <m/>
    <m/>
    <m/>
    <m/>
  </r>
  <r>
    <s v="DIVIDENDO PROV 102 US$  0,114203252"/>
    <d v="2017-11-23T00:00:00"/>
    <x v="415"/>
    <s v="$"/>
    <x v="113"/>
    <n v="0"/>
    <n v="123000000"/>
    <n v="0"/>
    <n v="0"/>
    <n v="0"/>
    <n v="72.498999999999995"/>
    <s v="High"/>
    <n v="8917377000"/>
    <m/>
    <m/>
    <m/>
    <m/>
    <m/>
    <m/>
    <m/>
    <m/>
    <m/>
  </r>
  <r>
    <s v="DIVIDENDO PROV 0 $ 78,36265"/>
    <d v="2016-10-05T00:00:00"/>
    <x v="416"/>
    <s v="$"/>
    <x v="163"/>
    <n v="0"/>
    <n v="113574515"/>
    <n v="0"/>
    <n v="0"/>
    <n v="0"/>
    <n v="78.363"/>
    <s v="High"/>
    <n v="8900039718.9449997"/>
    <m/>
    <m/>
    <m/>
    <m/>
    <m/>
    <m/>
    <m/>
    <m/>
    <m/>
  </r>
  <r>
    <s v="DIVIDENDO PROV 93 US$ 0,104089431"/>
    <d v="2015-08-21T00:00:00"/>
    <x v="417"/>
    <s v="$"/>
    <x v="113"/>
    <n v="0"/>
    <n v="123000000"/>
    <n v="0"/>
    <n v="0"/>
    <n v="0"/>
    <n v="72.257999999999996"/>
    <s v="High"/>
    <n v="8887734000"/>
    <m/>
    <m/>
    <m/>
    <m/>
    <m/>
    <m/>
    <m/>
    <m/>
    <m/>
  </r>
  <r>
    <s v="DIVIDENDO PROV 98 US$ 0,107055285"/>
    <d v="2016-11-23T00:00:00"/>
    <x v="112"/>
    <s v="$"/>
    <x v="113"/>
    <n v="0"/>
    <n v="123000000"/>
    <n v="0"/>
    <n v="0"/>
    <n v="0"/>
    <n v="72.194999999999993"/>
    <s v="High"/>
    <n v="8879985000"/>
    <m/>
    <m/>
    <m/>
    <m/>
    <m/>
    <m/>
    <m/>
    <m/>
    <m/>
  </r>
  <r>
    <s v="DIVIDENDO PROV 199 $ 18,7"/>
    <d v="2016-10-21T00:00:00"/>
    <x v="418"/>
    <s v="$"/>
    <x v="125"/>
    <n v="0"/>
    <n v="473289368"/>
    <n v="0"/>
    <n v="0"/>
    <n v="0"/>
    <n v="18.7"/>
    <s v="High"/>
    <n v="8850511181.6000004"/>
    <m/>
    <m/>
    <m/>
    <m/>
    <m/>
    <m/>
    <m/>
    <m/>
    <m/>
  </r>
  <r>
    <s v="DIVIDENDO ADIC 198 $ 18,7"/>
    <d v="2016-08-20T00:00:00"/>
    <x v="419"/>
    <s v="$"/>
    <x v="125"/>
    <n v="0"/>
    <n v="473289368"/>
    <n v="0"/>
    <n v="0"/>
    <n v="0"/>
    <n v="18.7"/>
    <s v="High"/>
    <n v="8850511181.6000004"/>
    <m/>
    <m/>
    <m/>
    <m/>
    <m/>
    <m/>
    <m/>
    <m/>
    <m/>
  </r>
  <r>
    <s v="DIVIDENDO DEF 197 $ 18,7"/>
    <d v="2016-05-20T00:00:00"/>
    <x v="101"/>
    <s v="$"/>
    <x v="125"/>
    <n v="0"/>
    <n v="473289368"/>
    <n v="0"/>
    <n v="0"/>
    <n v="0"/>
    <n v="18.7"/>
    <s v="High"/>
    <n v="8850511181.6000004"/>
    <m/>
    <m/>
    <m/>
    <m/>
    <m/>
    <m/>
    <m/>
    <m/>
    <m/>
  </r>
  <r>
    <s v="DIVIDENDO PROV 196 $ 18,7"/>
    <d v="2016-01-22T00:00:00"/>
    <x v="31"/>
    <s v="$"/>
    <x v="125"/>
    <n v="0"/>
    <n v="473289368"/>
    <n v="0"/>
    <n v="0"/>
    <n v="0"/>
    <n v="18.7"/>
    <s v="High"/>
    <n v="8850511181.6000004"/>
    <m/>
    <m/>
    <m/>
    <m/>
    <m/>
    <m/>
    <m/>
    <m/>
    <m/>
  </r>
  <r>
    <s v="DIVIDENDO PROV $ 77,48217"/>
    <d v="2016-07-13T00:00:00"/>
    <x v="420"/>
    <s v="$"/>
    <x v="163"/>
    <n v="0"/>
    <n v="113574515"/>
    <n v="0"/>
    <n v="0"/>
    <n v="0"/>
    <n v="77.481999999999999"/>
    <s v="High"/>
    <n v="8799980571.2299995"/>
    <m/>
    <m/>
    <m/>
    <m/>
    <m/>
    <m/>
    <m/>
    <m/>
    <m/>
  </r>
  <r>
    <s v="DIVIDENDO DEF $ 31"/>
    <d v="2019-05-17T00:00:00"/>
    <x v="119"/>
    <s v="$"/>
    <x v="154"/>
    <n v="0"/>
    <n v="283369203"/>
    <n v="0"/>
    <n v="0"/>
    <n v="0"/>
    <n v="31"/>
    <s v="High"/>
    <n v="8784445293"/>
    <m/>
    <m/>
    <m/>
    <m/>
    <m/>
    <m/>
    <m/>
    <m/>
    <m/>
  </r>
  <r>
    <s v="DIVIDENDO ADIC 5 $ 0,9"/>
    <d v="2017-04-28T00:00:00"/>
    <x v="174"/>
    <s v="$"/>
    <x v="119"/>
    <n v="0"/>
    <n v="9736791983"/>
    <n v="0"/>
    <n v="0"/>
    <n v="0"/>
    <n v="0.9"/>
    <s v="Low"/>
    <n v="8763112784.7000008"/>
    <m/>
    <m/>
    <m/>
    <m/>
    <m/>
    <m/>
    <m/>
    <m/>
    <m/>
  </r>
  <r>
    <s v="DIVIDENDO ADIC 43 $ 35,68608"/>
    <d v="2019-05-10T00:00:00"/>
    <x v="181"/>
    <s v="$"/>
    <x v="158"/>
    <n v="0"/>
    <n v="244420704"/>
    <n v="0"/>
    <n v="0"/>
    <n v="0"/>
    <n v="35.686"/>
    <s v="High"/>
    <n v="8722397242.9440002"/>
    <m/>
    <m/>
    <m/>
    <m/>
    <m/>
    <m/>
    <m/>
    <m/>
    <m/>
  </r>
  <r>
    <s v="DIVIDENDO $ 870,15288"/>
    <d v="2019-05-18T00:00:00"/>
    <x v="300"/>
    <s v="$"/>
    <x v="55"/>
    <n v="0"/>
    <n v="10000000"/>
    <n v="0"/>
    <n v="0"/>
    <n v="0"/>
    <n v="870.15300000000002"/>
    <s v="Very High"/>
    <n v="8701530000"/>
    <m/>
    <m/>
    <m/>
    <m/>
    <m/>
    <m/>
    <m/>
    <m/>
    <m/>
  </r>
  <r>
    <s v="DIVIDENDO PROV $ 867,06626"/>
    <d v="2018-01-26T00:00:00"/>
    <x v="278"/>
    <s v="$"/>
    <x v="55"/>
    <n v="0"/>
    <n v="10000000"/>
    <n v="0"/>
    <n v="0"/>
    <n v="0"/>
    <n v="867.06600000000003"/>
    <s v="Very High"/>
    <n v="8670660000"/>
    <m/>
    <m/>
    <m/>
    <m/>
    <m/>
    <m/>
    <m/>
    <m/>
    <m/>
  </r>
  <r>
    <s v="DIVIDENDO DEF $ 380"/>
    <d v="2019-05-09T00:00:00"/>
    <x v="180"/>
    <s v="$"/>
    <x v="152"/>
    <n v="0"/>
    <n v="22791898"/>
    <n v="0"/>
    <n v="0"/>
    <n v="0"/>
    <n v="380"/>
    <s v="Very High"/>
    <n v="8660921240"/>
    <m/>
    <m/>
    <m/>
    <m/>
    <m/>
    <m/>
    <m/>
    <m/>
    <m/>
  </r>
  <r>
    <s v="DIVIDENDO ADIC 89 US$ 0,09325"/>
    <d v="2021-04-22T00:00:00"/>
    <x v="324"/>
    <s v="$"/>
    <x v="76"/>
    <n v="0"/>
    <n v="132999304"/>
    <n v="0"/>
    <n v="0"/>
    <n v="0"/>
    <n v="64.977000000000004"/>
    <s v="High"/>
    <n v="8641895776.0079994"/>
    <m/>
    <m/>
    <m/>
    <m/>
    <m/>
    <m/>
    <m/>
    <m/>
    <m/>
  </r>
  <r>
    <s v="DIVIDENDO DEF 9 $ 6,115956"/>
    <d v="2020-05-20T00:00:00"/>
    <x v="47"/>
    <s v="$"/>
    <x v="64"/>
    <n v="0"/>
    <n v="1410665600"/>
    <n v="0"/>
    <n v="0"/>
    <n v="0"/>
    <n v="6.1159999999999997"/>
    <s v="Medium"/>
    <n v="8627630809.6000004"/>
    <m/>
    <m/>
    <m/>
    <m/>
    <m/>
    <m/>
    <m/>
    <m/>
    <m/>
  </r>
  <r>
    <s v="DIVIDENDO DEF 28 US$ 0,012198773"/>
    <d v="2017-05-12T00:00:00"/>
    <x v="333"/>
    <s v="$"/>
    <x v="51"/>
    <n v="0"/>
    <n v="1053309776"/>
    <n v="0"/>
    <n v="0"/>
    <n v="0"/>
    <n v="8.1859999999999999"/>
    <s v="Medium"/>
    <n v="8622393826.3360004"/>
    <m/>
    <m/>
    <m/>
    <m/>
    <m/>
    <m/>
    <m/>
    <m/>
    <m/>
  </r>
  <r>
    <s v="DIVIDENDO PROV 42 US$ 0,011263"/>
    <d v="2015-12-16T00:00:00"/>
    <x v="354"/>
    <s v="$"/>
    <x v="104"/>
    <n v="0"/>
    <n v="1075000000"/>
    <n v="0"/>
    <n v="0"/>
    <n v="0"/>
    <n v="7.9950000000000001"/>
    <s v="Medium"/>
    <n v="8594625000"/>
    <m/>
    <m/>
    <m/>
    <m/>
    <m/>
    <m/>
    <m/>
    <m/>
    <m/>
  </r>
  <r>
    <s v="DIVIDENDO DEF US$ 0,002465"/>
    <d v="2020-05-07T00:00:00"/>
    <x v="97"/>
    <s v="$"/>
    <x v="165"/>
    <n v="0"/>
    <n v="4150672000"/>
    <n v="0"/>
    <n v="0"/>
    <n v="0"/>
    <n v="2.0680000000000001"/>
    <s v="Medium"/>
    <n v="8583589696"/>
    <m/>
    <m/>
    <m/>
    <m/>
    <m/>
    <m/>
    <m/>
    <m/>
    <m/>
  </r>
  <r>
    <s v="DIVIDENDO EVEN 41 $ 34,96051"/>
    <d v="2018-05-17T00:00:00"/>
    <x v="81"/>
    <s v="$"/>
    <x v="158"/>
    <n v="0"/>
    <n v="244420704"/>
    <n v="0"/>
    <n v="0"/>
    <n v="0"/>
    <n v="34.960999999999999"/>
    <s v="High"/>
    <n v="8545192232.5439997"/>
    <m/>
    <m/>
    <m/>
    <m/>
    <m/>
    <m/>
    <m/>
    <m/>
    <m/>
  </r>
  <r>
    <s v="DIVIDENDO DEF $ 30"/>
    <d v="2018-05-18T00:00:00"/>
    <x v="72"/>
    <s v="$"/>
    <x v="154"/>
    <n v="0"/>
    <n v="283369203"/>
    <n v="0"/>
    <n v="0"/>
    <n v="0"/>
    <n v="30"/>
    <s v="High"/>
    <n v="8501076090"/>
    <m/>
    <m/>
    <m/>
    <m/>
    <m/>
    <m/>
    <m/>
    <m/>
    <m/>
  </r>
  <r>
    <s v="DIVIDENDO DEF 47 $ 65,422"/>
    <d v="2017-04-21T00:00:00"/>
    <x v="7"/>
    <s v="$"/>
    <x v="82"/>
    <n v="0"/>
    <n v="129610200"/>
    <n v="0"/>
    <n v="0"/>
    <n v="0"/>
    <n v="65.421999999999997"/>
    <s v="High"/>
    <n v="8479358504.3999996"/>
    <m/>
    <m/>
    <m/>
    <m/>
    <m/>
    <m/>
    <m/>
    <m/>
    <m/>
  </r>
  <r>
    <s v="DIVIDENDO DEF 104 $ 0,625"/>
    <d v="2015-05-23T00:00:00"/>
    <x v="173"/>
    <s v="$"/>
    <x v="84"/>
    <n v="0"/>
    <n v="13539622032"/>
    <n v="0"/>
    <n v="0"/>
    <n v="0"/>
    <n v="0.625"/>
    <s v="Low"/>
    <n v="8462263770"/>
    <m/>
    <m/>
    <m/>
    <m/>
    <m/>
    <m/>
    <m/>
    <m/>
    <m/>
  </r>
  <r>
    <s v="DIVIDENDO PROV $ 8429,5422"/>
    <d v="2020-10-01T00:00:00"/>
    <x v="421"/>
    <s v="$"/>
    <x v="166"/>
    <n v="0"/>
    <n v="1000000"/>
    <n v="0"/>
    <n v="0"/>
    <n v="0"/>
    <n v="8429.5419999999995"/>
    <s v="Very High"/>
    <n v="8429542000"/>
    <m/>
    <m/>
    <m/>
    <m/>
    <m/>
    <m/>
    <m/>
    <m/>
    <m/>
  </r>
  <r>
    <s v="DIVIDENDO PROV 40 $ 7,32491806129279"/>
    <d v="2020-12-12T00:00:00"/>
    <x v="89"/>
    <s v="$"/>
    <x v="18"/>
    <n v="0"/>
    <n v="1150742161"/>
    <n v="0"/>
    <n v="0"/>
    <n v="0"/>
    <n v="7.3250000000000002"/>
    <s v="Medium"/>
    <n v="8429186329.3249998"/>
    <m/>
    <m/>
    <m/>
    <m/>
    <m/>
    <m/>
    <m/>
    <m/>
    <m/>
  </r>
  <r>
    <s v="DIVIDENDO DEF 5 $ 4"/>
    <d v="2019-04-24T00:00:00"/>
    <x v="185"/>
    <s v="$"/>
    <x v="62"/>
    <n v="0"/>
    <n v="2101150643"/>
    <n v="0"/>
    <n v="0"/>
    <n v="0"/>
    <n v="4"/>
    <s v="Medium"/>
    <n v="8404602572"/>
    <m/>
    <m/>
    <m/>
    <m/>
    <m/>
    <m/>
    <m/>
    <m/>
    <m/>
  </r>
  <r>
    <s v="DIVIDENDO $ 839,68181"/>
    <d v="2018-05-15T00:00:00"/>
    <x v="52"/>
    <s v="$"/>
    <x v="55"/>
    <n v="0"/>
    <n v="10000000"/>
    <n v="0"/>
    <n v="0"/>
    <n v="0"/>
    <n v="839.68200000000002"/>
    <s v="Very High"/>
    <n v="8396820000"/>
    <m/>
    <m/>
    <m/>
    <m/>
    <m/>
    <m/>
    <m/>
    <m/>
    <m/>
  </r>
  <r>
    <s v="DIVIDENDO DEF 22 $ 0,21032"/>
    <d v="2017-04-20T00:00:00"/>
    <x v="208"/>
    <s v="$"/>
    <x v="153"/>
    <n v="0"/>
    <n v="39969696632"/>
    <n v="0"/>
    <n v="0"/>
    <n v="0"/>
    <n v="0.21"/>
    <s v="Low"/>
    <n v="8393636292.7200003"/>
    <m/>
    <m/>
    <m/>
    <m/>
    <m/>
    <m/>
    <m/>
    <m/>
    <m/>
  </r>
  <r>
    <s v="DIVIDENDO PROV $ 835,979737"/>
    <d v="2018-11-23T00:00:00"/>
    <x v="85"/>
    <s v="$"/>
    <x v="67"/>
    <n v="0"/>
    <n v="10000000"/>
    <n v="0"/>
    <n v="0"/>
    <n v="0"/>
    <n v="835.98"/>
    <s v="Very High"/>
    <n v="8359800000"/>
    <m/>
    <m/>
    <m/>
    <m/>
    <m/>
    <m/>
    <m/>
    <m/>
    <m/>
  </r>
  <r>
    <s v="DIVIDENDO DEF 25 $ 4,08705"/>
    <d v="2020-05-26T00:00:00"/>
    <x v="422"/>
    <s v="$"/>
    <x v="167"/>
    <n v="0"/>
    <n v="2036690512"/>
    <n v="0"/>
    <n v="0"/>
    <n v="0"/>
    <n v="4.0869999999999997"/>
    <s v="Medium"/>
    <n v="8323954122.5439997"/>
    <m/>
    <m/>
    <m/>
    <m/>
    <m/>
    <m/>
    <m/>
    <m/>
    <m/>
  </r>
  <r>
    <s v="DIVIDENDO ADIC 39 $ 33,9647"/>
    <d v="2017-05-13T00:00:00"/>
    <x v="404"/>
    <s v="$"/>
    <x v="158"/>
    <n v="0"/>
    <n v="244420704"/>
    <n v="0"/>
    <n v="0"/>
    <n v="0"/>
    <n v="33.965000000000003"/>
    <s v="High"/>
    <n v="8301749211.3599997"/>
    <m/>
    <m/>
    <m/>
    <m/>
    <m/>
    <m/>
    <m/>
    <m/>
    <m/>
  </r>
  <r>
    <s v="DIVIDENDO PROV 93 $ 140"/>
    <d v="2016-01-08T00:00:00"/>
    <x v="423"/>
    <s v="$"/>
    <x v="138"/>
    <n v="0"/>
    <n v="59044011"/>
    <n v="0"/>
    <n v="0"/>
    <n v="0"/>
    <n v="140"/>
    <s v="Very High"/>
    <n v="8266161540"/>
    <m/>
    <m/>
    <m/>
    <m/>
    <m/>
    <m/>
    <m/>
    <m/>
    <m/>
  </r>
  <r>
    <s v="DIVIDENDO PROV $ 65"/>
    <d v="2017-05-24T00:00:00"/>
    <x v="269"/>
    <s v="$"/>
    <x v="102"/>
    <n v="0"/>
    <n v="127065864"/>
    <n v="0"/>
    <n v="0"/>
    <n v="0"/>
    <n v="65"/>
    <s v="High"/>
    <n v="8259281160"/>
    <m/>
    <m/>
    <m/>
    <m/>
    <m/>
    <m/>
    <m/>
    <m/>
    <m/>
  </r>
  <r>
    <s v="DIVIDENDO DEF US$ 0,01127"/>
    <d v="2020-04-28T00:00:00"/>
    <x v="424"/>
    <s v="$"/>
    <x v="99"/>
    <n v="0"/>
    <n v="855096691"/>
    <n v="0"/>
    <n v="0"/>
    <n v="0"/>
    <n v="9.6560000000000006"/>
    <s v="Medium"/>
    <n v="8256813648.2959995"/>
    <m/>
    <m/>
    <m/>
    <m/>
    <m/>
    <m/>
    <m/>
    <m/>
    <m/>
  </r>
  <r>
    <s v="DIVIDENDO DEF $ 29"/>
    <d v="2017-05-20T00:00:00"/>
    <x v="59"/>
    <s v="$"/>
    <x v="154"/>
    <n v="0"/>
    <n v="283369203"/>
    <n v="0"/>
    <n v="0"/>
    <n v="0"/>
    <n v="29"/>
    <s v="High"/>
    <n v="8217706887"/>
    <m/>
    <m/>
    <m/>
    <m/>
    <m/>
    <m/>
    <m/>
    <m/>
    <m/>
  </r>
  <r>
    <s v="DIVIDENDO DEF US$ 0,08581"/>
    <d v="2016-04-30T00:00:00"/>
    <x v="128"/>
    <s v="$"/>
    <x v="40"/>
    <n v="0"/>
    <n v="142819552"/>
    <n v="0"/>
    <n v="0"/>
    <n v="0"/>
    <n v="57.351999999999997"/>
    <s v="High"/>
    <n v="8190986946.3039999"/>
    <m/>
    <m/>
    <m/>
    <m/>
    <m/>
    <m/>
    <m/>
    <m/>
    <m/>
  </r>
  <r>
    <s v="DIVIDENDO PROV $ 818"/>
    <d v="2020-10-06T00:00:00"/>
    <x v="425"/>
    <s v="$"/>
    <x v="168"/>
    <n v="0"/>
    <n v="10000000"/>
    <n v="0"/>
    <n v="0"/>
    <n v="0"/>
    <n v="818"/>
    <s v="Very High"/>
    <n v="8180000000"/>
    <m/>
    <m/>
    <m/>
    <m/>
    <m/>
    <m/>
    <m/>
    <m/>
    <m/>
  </r>
  <r>
    <s v="DIVIDENDO PROV $ 818"/>
    <d v="2020-10-06T00:00:00"/>
    <x v="425"/>
    <s v="$"/>
    <x v="169"/>
    <n v="0"/>
    <n v="10000000"/>
    <n v="0"/>
    <n v="0"/>
    <n v="0"/>
    <n v="818"/>
    <s v="Very High"/>
    <n v="8180000000"/>
    <m/>
    <m/>
    <m/>
    <m/>
    <m/>
    <m/>
    <m/>
    <m/>
    <m/>
  </r>
  <r>
    <s v="DIVIDENDO DEF $ 8162,02872"/>
    <d v="2018-05-10T00:00:00"/>
    <x v="52"/>
    <s v="$"/>
    <x v="170"/>
    <n v="0"/>
    <n v="1000000"/>
    <n v="0"/>
    <n v="0"/>
    <n v="0"/>
    <n v="8162.0290000000005"/>
    <s v="Very High"/>
    <n v="8162029000"/>
    <m/>
    <m/>
    <m/>
    <m/>
    <m/>
    <m/>
    <m/>
    <m/>
    <m/>
  </r>
  <r>
    <s v="DIVIDENDO DEF 261 $ 22,0662"/>
    <d v="2021-04-17T00:00:00"/>
    <x v="153"/>
    <s v="$"/>
    <x v="36"/>
    <n v="0"/>
    <n v="369502872"/>
    <n v="0"/>
    <n v="0"/>
    <n v="0"/>
    <n v="22.065999999999999"/>
    <s v="High"/>
    <n v="8153450373.552"/>
    <m/>
    <m/>
    <m/>
    <m/>
    <m/>
    <m/>
    <m/>
    <m/>
    <m/>
  </r>
  <r>
    <s v="DIVIDENDO ADIC 35 $ 30,56425"/>
    <d v="2015-05-15T00:00:00"/>
    <x v="236"/>
    <s v="$"/>
    <x v="148"/>
    <n v="0"/>
    <n v="266432526"/>
    <n v="0"/>
    <n v="0"/>
    <n v="0"/>
    <n v="30.564"/>
    <s v="High"/>
    <n v="8143243724.6639996"/>
    <m/>
    <m/>
    <m/>
    <m/>
    <m/>
    <m/>
    <m/>
    <m/>
    <m/>
  </r>
  <r>
    <s v="DIVIDENDO PROV 52 $ 2,2"/>
    <d v="2019-10-19T00:00:00"/>
    <x v="401"/>
    <s v="$"/>
    <x v="74"/>
    <n v="0"/>
    <n v="3695000000"/>
    <n v="0"/>
    <n v="0"/>
    <n v="0"/>
    <n v="2.2000000000000002"/>
    <s v="Medium"/>
    <n v="8129000000"/>
    <m/>
    <m/>
    <m/>
    <m/>
    <m/>
    <m/>
    <m/>
    <m/>
    <m/>
  </r>
  <r>
    <s v="DIVIDENDO $ 812,71559"/>
    <d v="2018-05-21T00:00:00"/>
    <x v="254"/>
    <s v="$"/>
    <x v="55"/>
    <n v="0"/>
    <n v="10000000"/>
    <n v="0"/>
    <n v="0"/>
    <n v="0"/>
    <n v="812.71600000000001"/>
    <s v="Very High"/>
    <n v="8127160000"/>
    <m/>
    <m/>
    <m/>
    <m/>
    <m/>
    <m/>
    <m/>
    <m/>
    <m/>
  </r>
  <r>
    <s v="DIVIDENDO PROV 7 $ 4"/>
    <d v="2019-11-22T00:00:00"/>
    <x v="199"/>
    <s v="$"/>
    <x v="23"/>
    <n v="0"/>
    <n v="2025507814"/>
    <n v="0"/>
    <n v="0"/>
    <n v="0"/>
    <n v="4"/>
    <s v="Medium"/>
    <n v="8102031256"/>
    <m/>
    <m/>
    <m/>
    <m/>
    <m/>
    <m/>
    <m/>
    <m/>
    <m/>
  </r>
  <r>
    <s v="DIVIDENDO PROV $ 804,59316455"/>
    <d v="2020-02-20T00:00:00"/>
    <x v="352"/>
    <s v="$"/>
    <x v="131"/>
    <n v="0"/>
    <n v="10000000"/>
    <n v="0"/>
    <n v="0"/>
    <n v="0"/>
    <n v="804.59299999999996"/>
    <s v="Very High"/>
    <n v="8045930000"/>
    <m/>
    <m/>
    <m/>
    <m/>
    <m/>
    <m/>
    <m/>
    <m/>
    <m/>
  </r>
  <r>
    <s v="DIVIDENDO PROV 199 $ 17"/>
    <d v="2016-10-21T00:00:00"/>
    <x v="418"/>
    <s v="$"/>
    <x v="134"/>
    <n v="0"/>
    <n v="473289368"/>
    <n v="0"/>
    <n v="0"/>
    <n v="0"/>
    <n v="17"/>
    <s v="High"/>
    <n v="8045919256"/>
    <m/>
    <m/>
    <m/>
    <m/>
    <m/>
    <m/>
    <m/>
    <m/>
    <m/>
  </r>
  <r>
    <s v="DIVIDENDO ADIC 198 $ 17"/>
    <d v="2016-08-20T00:00:00"/>
    <x v="419"/>
    <s v="$"/>
    <x v="134"/>
    <n v="0"/>
    <n v="473289368"/>
    <n v="0"/>
    <n v="0"/>
    <n v="0"/>
    <n v="17"/>
    <s v="High"/>
    <n v="8045919256"/>
    <m/>
    <m/>
    <m/>
    <m/>
    <m/>
    <m/>
    <m/>
    <m/>
    <m/>
  </r>
  <r>
    <s v="DIVIDENDO DEF 197 $ 17"/>
    <d v="2016-05-20T00:00:00"/>
    <x v="101"/>
    <s v="$"/>
    <x v="134"/>
    <n v="0"/>
    <n v="473289368"/>
    <n v="0"/>
    <n v="0"/>
    <n v="0"/>
    <n v="17"/>
    <s v="High"/>
    <n v="8045919256"/>
    <m/>
    <m/>
    <m/>
    <m/>
    <m/>
    <m/>
    <m/>
    <m/>
    <m/>
  </r>
  <r>
    <s v="DIVIDENDO PROV 196 $ 17"/>
    <d v="2016-01-22T00:00:00"/>
    <x v="31"/>
    <s v="$"/>
    <x v="134"/>
    <n v="0"/>
    <n v="473289368"/>
    <n v="0"/>
    <n v="0"/>
    <n v="0"/>
    <n v="17"/>
    <s v="High"/>
    <n v="8045919256"/>
    <m/>
    <m/>
    <m/>
    <m/>
    <m/>
    <m/>
    <m/>
    <m/>
    <m/>
  </r>
  <r>
    <s v="DIVIDENDO ADIC 1 $ 34"/>
    <d v="2015-05-19T00:00:00"/>
    <x v="102"/>
    <s v="$"/>
    <x v="53"/>
    <n v="0"/>
    <n v="236523695"/>
    <n v="0"/>
    <n v="0"/>
    <n v="0"/>
    <n v="34"/>
    <s v="High"/>
    <n v="8041805630"/>
    <m/>
    <m/>
    <m/>
    <m/>
    <m/>
    <m/>
    <m/>
    <m/>
    <m/>
  </r>
  <r>
    <s v="DIVIDENDO EVEN 1 $ 320"/>
    <d v="2015-12-09T00:00:00"/>
    <x v="426"/>
    <s v="$"/>
    <x v="120"/>
    <n v="0"/>
    <n v="25000000"/>
    <n v="0"/>
    <n v="0"/>
    <n v="0"/>
    <n v="320"/>
    <s v="Very High"/>
    <n v="8000000000"/>
    <m/>
    <m/>
    <m/>
    <m/>
    <m/>
    <m/>
    <m/>
    <m/>
    <m/>
  </r>
  <r>
    <s v="DIVIDENDO $ 799,68043"/>
    <d v="2021-05-17T00:00:00"/>
    <x v="305"/>
    <s v="$"/>
    <x v="55"/>
    <n v="0"/>
    <n v="10000000"/>
    <n v="0"/>
    <n v="0"/>
    <n v="0"/>
    <n v="799.68"/>
    <s v="Very High"/>
    <n v="7996800000"/>
    <m/>
    <m/>
    <m/>
    <m/>
    <m/>
    <m/>
    <m/>
    <m/>
    <m/>
  </r>
  <r>
    <s v="DIVIDENDO DEF $ 79,9526912547483"/>
    <d v="2020-06-03T00:00:00"/>
    <x v="427"/>
    <s v="$"/>
    <x v="171"/>
    <n v="0"/>
    <n v="100000000"/>
    <n v="0"/>
    <n v="0"/>
    <n v="0"/>
    <n v="79.953000000000003"/>
    <s v="High"/>
    <n v="7995300000"/>
    <m/>
    <m/>
    <m/>
    <m/>
    <m/>
    <m/>
    <m/>
    <m/>
    <m/>
  </r>
  <r>
    <s v="DIVIDENDO EVEN $ 321"/>
    <d v="2020-02-26T00:00:00"/>
    <x v="428"/>
    <s v="$"/>
    <x v="138"/>
    <n v="0"/>
    <n v="24886705"/>
    <n v="0"/>
    <n v="0"/>
    <n v="0"/>
    <n v="321"/>
    <s v="Very High"/>
    <n v="7988632305"/>
    <m/>
    <m/>
    <m/>
    <m/>
    <m/>
    <m/>
    <m/>
    <m/>
    <m/>
  </r>
  <r>
    <s v="DIVIDENDO PROV $ 3671,16082963233"/>
    <d v="2018-08-28T00:00:00"/>
    <x v="429"/>
    <s v="$"/>
    <x v="70"/>
    <n v="0"/>
    <n v="2174305"/>
    <n v="0"/>
    <n v="0"/>
    <n v="0"/>
    <n v="3671.1610000000001"/>
    <s v="Very High"/>
    <n v="7982223718.1049995"/>
    <m/>
    <m/>
    <m/>
    <m/>
    <m/>
    <m/>
    <m/>
    <m/>
    <m/>
  </r>
  <r>
    <s v="DIVIDENDO $ 798,15625"/>
    <d v="2017-12-07T00:00:00"/>
    <x v="172"/>
    <s v="$"/>
    <x v="55"/>
    <n v="0"/>
    <n v="10000000"/>
    <n v="0"/>
    <n v="0"/>
    <n v="0"/>
    <n v="798.15599999999995"/>
    <s v="Very High"/>
    <n v="7981560000"/>
    <m/>
    <m/>
    <m/>
    <m/>
    <m/>
    <m/>
    <m/>
    <m/>
    <m/>
  </r>
  <r>
    <s v="DIVIDENDO $ 798,15625"/>
    <d v="2017-12-07T00:00:00"/>
    <x v="172"/>
    <s v="$"/>
    <x v="172"/>
    <n v="0"/>
    <n v="10000000"/>
    <n v="0"/>
    <n v="0"/>
    <n v="0"/>
    <n v="798.15599999999995"/>
    <s v="Very High"/>
    <n v="7981560000"/>
    <m/>
    <m/>
    <m/>
    <m/>
    <m/>
    <m/>
    <m/>
    <m/>
    <m/>
  </r>
  <r>
    <s v="DIVIDENDO DEF 84 US$ 0,09063"/>
    <d v="2016-04-22T00:00:00"/>
    <x v="299"/>
    <s v="$"/>
    <x v="76"/>
    <n v="0"/>
    <n v="132999304"/>
    <n v="0"/>
    <n v="0"/>
    <n v="0"/>
    <n v="59.847000000000001"/>
    <s v="High"/>
    <n v="7959609346.4879999"/>
    <m/>
    <m/>
    <m/>
    <m/>
    <m/>
    <m/>
    <m/>
    <m/>
    <m/>
  </r>
  <r>
    <s v="DIVIDENDO PROV $ 795,69969702"/>
    <d v="2020-02-20T00:00:00"/>
    <x v="352"/>
    <s v="$"/>
    <x v="132"/>
    <n v="0"/>
    <n v="10000000"/>
    <n v="0"/>
    <n v="0"/>
    <n v="0"/>
    <n v="795.7"/>
    <s v="Very High"/>
    <n v="7957000000"/>
    <m/>
    <m/>
    <m/>
    <m/>
    <m/>
    <m/>
    <m/>
    <m/>
    <m/>
  </r>
  <r>
    <s v="DIVIDENDO ADIC 37 $ 32,5075"/>
    <d v="2016-05-13T00:00:00"/>
    <x v="266"/>
    <s v="$"/>
    <x v="158"/>
    <n v="0"/>
    <n v="244420704"/>
    <n v="0"/>
    <n v="0"/>
    <n v="0"/>
    <n v="32.508000000000003"/>
    <s v="High"/>
    <n v="7945628245.632"/>
    <m/>
    <m/>
    <m/>
    <m/>
    <m/>
    <m/>
    <m/>
    <m/>
    <m/>
  </r>
  <r>
    <s v="DIVIDENDO EVEN $ 6,71"/>
    <d v="2021-04-14T00:00:00"/>
    <x v="430"/>
    <s v="$"/>
    <x v="156"/>
    <n v="0"/>
    <n v="1181420348"/>
    <n v="0"/>
    <n v="0"/>
    <n v="0"/>
    <n v="6.71"/>
    <s v="Medium"/>
    <n v="7927330535.0799999"/>
    <m/>
    <m/>
    <m/>
    <m/>
    <m/>
    <m/>
    <m/>
    <m/>
    <m/>
  </r>
  <r>
    <s v="DIVIDENDO PROV $ 7919,0862"/>
    <d v="2021-01-02T00:00:00"/>
    <x v="290"/>
    <s v="$"/>
    <x v="166"/>
    <n v="0"/>
    <n v="1000000"/>
    <n v="0"/>
    <n v="0"/>
    <n v="0"/>
    <n v="7919.0860000000002"/>
    <s v="Very High"/>
    <n v="7919086000"/>
    <m/>
    <m/>
    <m/>
    <m/>
    <m/>
    <m/>
    <m/>
    <m/>
    <m/>
  </r>
  <r>
    <s v="DIVIDENDO DEF 279 $ 10,6"/>
    <d v="2020-05-15T00:00:00"/>
    <x v="283"/>
    <s v="$"/>
    <x v="91"/>
    <n v="0"/>
    <n v="747005982"/>
    <n v="0"/>
    <n v="0"/>
    <n v="0"/>
    <n v="10.6"/>
    <s v="High"/>
    <n v="7918263409.1999998"/>
    <m/>
    <m/>
    <m/>
    <m/>
    <m/>
    <m/>
    <m/>
    <m/>
    <m/>
  </r>
  <r>
    <s v="DIVIDENDO DEF 62 $ 28,36641656"/>
    <d v="2015-04-14T00:00:00"/>
    <x v="316"/>
    <s v="$"/>
    <x v="173"/>
    <n v="0"/>
    <n v="276235822"/>
    <n v="0"/>
    <n v="0"/>
    <n v="0"/>
    <n v="28.366"/>
    <s v="High"/>
    <n v="7835705326.8520002"/>
    <m/>
    <m/>
    <m/>
    <m/>
    <m/>
    <m/>
    <m/>
    <m/>
    <m/>
  </r>
  <r>
    <s v="DIVIDENDO PROV 195 $ 16,5"/>
    <d v="2015-10-23T00:00:00"/>
    <x v="431"/>
    <s v="$"/>
    <x v="125"/>
    <n v="0"/>
    <n v="473289368"/>
    <n v="0"/>
    <n v="0"/>
    <n v="0"/>
    <n v="16.5"/>
    <s v="High"/>
    <n v="7809274572"/>
    <m/>
    <m/>
    <m/>
    <m/>
    <m/>
    <m/>
    <m/>
    <m/>
    <m/>
  </r>
  <r>
    <s v="DIVIDENDO ADIC 194 $ 16,5"/>
    <d v="2015-08-22T00:00:00"/>
    <x v="234"/>
    <s v="$"/>
    <x v="125"/>
    <n v="0"/>
    <n v="473289368"/>
    <n v="0"/>
    <n v="0"/>
    <n v="0"/>
    <n v="16.5"/>
    <s v="High"/>
    <n v="7809274572"/>
    <m/>
    <m/>
    <m/>
    <m/>
    <m/>
    <m/>
    <m/>
    <m/>
    <m/>
  </r>
  <r>
    <s v="DIVIDENDO DEF 193 $ 16,5"/>
    <d v="2015-05-23T00:00:00"/>
    <x v="173"/>
    <s v="$"/>
    <x v="125"/>
    <n v="0"/>
    <n v="473289368"/>
    <n v="0"/>
    <n v="0"/>
    <n v="0"/>
    <n v="16.5"/>
    <s v="High"/>
    <n v="7809274572"/>
    <m/>
    <m/>
    <m/>
    <m/>
    <m/>
    <m/>
    <m/>
    <m/>
    <m/>
  </r>
  <r>
    <s v="DIVIDENDO DEF US$ 0,00135"/>
    <d v="2020-04-30T00:00:00"/>
    <x v="206"/>
    <s v="$"/>
    <x v="109"/>
    <n v="0"/>
    <n v="6909829902"/>
    <n v="0"/>
    <n v="0"/>
    <n v="0"/>
    <n v="1.129"/>
    <s v="Medium"/>
    <n v="7801197959.3579998"/>
    <m/>
    <m/>
    <m/>
    <m/>
    <m/>
    <m/>
    <m/>
    <m/>
    <m/>
  </r>
  <r>
    <s v="DIVIDENDO $ 779,79856"/>
    <d v="2020-04-27T00:00:00"/>
    <x v="237"/>
    <s v="$"/>
    <x v="55"/>
    <n v="0"/>
    <n v="10000000"/>
    <n v="0"/>
    <n v="0"/>
    <n v="0"/>
    <n v="779.79899999999998"/>
    <s v="Very High"/>
    <n v="7797990000"/>
    <m/>
    <m/>
    <m/>
    <m/>
    <m/>
    <m/>
    <m/>
    <m/>
    <m/>
  </r>
  <r>
    <s v="DIVIDENDO DEF 21 $ 0,195335473"/>
    <d v="2016-04-16T00:00:00"/>
    <x v="256"/>
    <s v="$"/>
    <x v="153"/>
    <n v="0"/>
    <n v="39969696632"/>
    <n v="0"/>
    <n v="0"/>
    <n v="0"/>
    <n v="0.19500000000000001"/>
    <s v="Low"/>
    <n v="7794090843.2399998"/>
    <m/>
    <m/>
    <m/>
    <m/>
    <m/>
    <m/>
    <m/>
    <m/>
    <m/>
  </r>
  <r>
    <s v="DIVIDENDO PROV $ 778,0989"/>
    <d v="2019-06-05T00:00:00"/>
    <x v="432"/>
    <s v="$"/>
    <x v="174"/>
    <n v="0"/>
    <n v="10000000"/>
    <n v="0"/>
    <n v="0"/>
    <n v="0"/>
    <n v="778.09900000000005"/>
    <s v="Very High"/>
    <n v="7780990000"/>
    <m/>
    <m/>
    <m/>
    <m/>
    <m/>
    <m/>
    <m/>
    <m/>
    <m/>
  </r>
  <r>
    <s v="DIVIDENDO PROV $ 775,027804"/>
    <d v="2019-02-15T00:00:00"/>
    <x v="433"/>
    <s v="$"/>
    <x v="66"/>
    <n v="0"/>
    <n v="10000000"/>
    <n v="0"/>
    <n v="0"/>
    <n v="0"/>
    <n v="775.02800000000002"/>
    <s v="Very High"/>
    <n v="7750280000"/>
    <m/>
    <m/>
    <m/>
    <m/>
    <m/>
    <m/>
    <m/>
    <m/>
    <m/>
  </r>
  <r>
    <s v="DIVIDENDO ADIC 29 $ 3,80336"/>
    <d v="2021-05-17T00:00:00"/>
    <x v="305"/>
    <s v="$"/>
    <x v="167"/>
    <n v="0"/>
    <n v="2036690512"/>
    <n v="0"/>
    <n v="0"/>
    <n v="0"/>
    <n v="3.8029999999999999"/>
    <s v="Medium"/>
    <n v="7745534017.1359997"/>
    <m/>
    <m/>
    <m/>
    <m/>
    <m/>
    <m/>
    <m/>
    <m/>
    <m/>
  </r>
  <r>
    <s v="DIVIDENDO DEF $ 30,957252"/>
    <d v="2017-06-09T00:00:00"/>
    <x v="178"/>
    <s v="$"/>
    <x v="175"/>
    <n v="0"/>
    <n v="250000000"/>
    <n v="0"/>
    <n v="0"/>
    <n v="0"/>
    <n v="30.957000000000001"/>
    <s v="High"/>
    <n v="7739250000"/>
    <m/>
    <m/>
    <m/>
    <m/>
    <m/>
    <m/>
    <m/>
    <m/>
    <m/>
  </r>
  <r>
    <s v="DIVIDENDO ADIC 44 $ US$ 0,000728"/>
    <d v="2015-04-29T00:00:00"/>
    <x v="384"/>
    <s v="$"/>
    <x v="27"/>
    <n v="0"/>
    <n v="17536167720"/>
    <n v="0"/>
    <n v="0"/>
    <n v="0"/>
    <n v="0.441"/>
    <s v="Low"/>
    <n v="7733449964.5200005"/>
    <m/>
    <m/>
    <m/>
    <m/>
    <m/>
    <m/>
    <m/>
    <m/>
    <m/>
  </r>
  <r>
    <s v="DIVIDENDO PROV $ 68"/>
    <d v="2020-03-20T00:00:00"/>
    <x v="5"/>
    <s v="$"/>
    <x v="163"/>
    <n v="0"/>
    <n v="113574515"/>
    <n v="0"/>
    <n v="0"/>
    <n v="0"/>
    <n v="68"/>
    <s v="High"/>
    <n v="7723067020"/>
    <m/>
    <m/>
    <m/>
    <m/>
    <m/>
    <m/>
    <m/>
    <m/>
    <m/>
  </r>
  <r>
    <s v="DIVID ADIC 20 $ 0,193243279"/>
    <d v="2015-04-17T00:00:00"/>
    <x v="257"/>
    <s v="$"/>
    <x v="153"/>
    <n v="0"/>
    <n v="39969696632"/>
    <n v="0"/>
    <n v="0"/>
    <n v="0"/>
    <n v="0.193"/>
    <s v="Low"/>
    <n v="7714151449.9759998"/>
    <m/>
    <m/>
    <m/>
    <m/>
    <m/>
    <m/>
    <m/>
    <m/>
    <m/>
  </r>
  <r>
    <s v="DIVIDENDO PROV $ 767,796967"/>
    <d v="2019-02-15T00:00:00"/>
    <x v="433"/>
    <s v="$"/>
    <x v="67"/>
    <n v="0"/>
    <n v="10000000"/>
    <n v="0"/>
    <n v="0"/>
    <n v="0"/>
    <n v="767.79700000000003"/>
    <s v="Very High"/>
    <n v="7677970000"/>
    <m/>
    <m/>
    <m/>
    <m/>
    <m/>
    <m/>
    <m/>
    <m/>
    <m/>
  </r>
  <r>
    <s v="DIVIDENDO DEF 94 $ 130"/>
    <d v="2016-05-20T00:00:00"/>
    <x v="101"/>
    <s v="$"/>
    <x v="138"/>
    <n v="0"/>
    <n v="59044011"/>
    <n v="0"/>
    <n v="0"/>
    <n v="0"/>
    <n v="130"/>
    <s v="Very High"/>
    <n v="7675721430"/>
    <m/>
    <m/>
    <m/>
    <m/>
    <m/>
    <m/>
    <m/>
    <m/>
    <m/>
  </r>
  <r>
    <s v="DIVIDENDO PROV $ 4800"/>
    <d v="2017-04-07T00:00:00"/>
    <x v="434"/>
    <s v="$"/>
    <x v="92"/>
    <n v="0"/>
    <n v="1597681"/>
    <n v="0"/>
    <n v="0"/>
    <n v="0"/>
    <n v="4800"/>
    <s v="Very High"/>
    <n v="7668868800"/>
    <m/>
    <m/>
    <m/>
    <m/>
    <m/>
    <m/>
    <m/>
    <m/>
    <m/>
  </r>
  <r>
    <s v="DIVIDENDO DEF $ 27"/>
    <d v="2020-05-15T00:00:00"/>
    <x v="283"/>
    <s v="$"/>
    <x v="154"/>
    <n v="0"/>
    <n v="283369203"/>
    <n v="0"/>
    <n v="0"/>
    <n v="0"/>
    <n v="27"/>
    <s v="High"/>
    <n v="7650968481"/>
    <m/>
    <m/>
    <m/>
    <m/>
    <m/>
    <m/>
    <m/>
    <m/>
    <m/>
  </r>
  <r>
    <s v="DIVIDENDO DEF $ 16,92"/>
    <d v="2019-05-03T00:00:00"/>
    <x v="23"/>
    <s v="$"/>
    <x v="176"/>
    <n v="0"/>
    <n v="449900787"/>
    <n v="0"/>
    <n v="0"/>
    <n v="0"/>
    <n v="16.920000000000002"/>
    <s v="High"/>
    <n v="7612321316.04"/>
    <m/>
    <m/>
    <m/>
    <m/>
    <m/>
    <m/>
    <m/>
    <m/>
    <m/>
  </r>
  <r>
    <s v="DIVIDENDO DEF 244 $ 173,5"/>
    <d v="2016-04-23T00:00:00"/>
    <x v="435"/>
    <s v="$"/>
    <x v="80"/>
    <n v="0"/>
    <n v="43800000"/>
    <n v="0"/>
    <n v="0"/>
    <n v="0"/>
    <n v="173.5"/>
    <s v="Very High"/>
    <n v="7599300000"/>
    <m/>
    <m/>
    <m/>
    <m/>
    <m/>
    <m/>
    <m/>
    <m/>
    <m/>
  </r>
  <r>
    <s v="DIVIDENDO DEF 54 US$ 0,00052"/>
    <d v="2020-05-06T00:00:00"/>
    <x v="90"/>
    <s v="$"/>
    <x v="27"/>
    <n v="0"/>
    <n v="17536167720"/>
    <n v="0"/>
    <n v="0"/>
    <n v="0"/>
    <n v="0.433"/>
    <s v="Low"/>
    <n v="7593160622.7600002"/>
    <m/>
    <m/>
    <m/>
    <m/>
    <m/>
    <m/>
    <m/>
    <m/>
    <m/>
  </r>
  <r>
    <s v="DIVIDENDO DEF $ 341,3813752"/>
    <d v="2015-05-23T00:00:00"/>
    <x v="173"/>
    <s v="$"/>
    <x v="96"/>
    <n v="0"/>
    <n v="22201603"/>
    <n v="0"/>
    <n v="0"/>
    <n v="0"/>
    <n v="341.38099999999997"/>
    <s v="Very High"/>
    <n v="7579205433.743"/>
    <m/>
    <m/>
    <m/>
    <m/>
    <m/>
    <m/>
    <m/>
    <m/>
    <m/>
  </r>
  <r>
    <s v="DIVIDENDO DEF $ 2,0209209"/>
    <d v="2021-04-14T00:00:00"/>
    <x v="430"/>
    <s v="$"/>
    <x v="157"/>
    <n v="0"/>
    <n v="3748785077"/>
    <n v="0"/>
    <n v="0"/>
    <n v="0"/>
    <n v="2.0209999999999999"/>
    <s v="Medium"/>
    <n v="7576294640.6169996"/>
    <m/>
    <m/>
    <m/>
    <m/>
    <m/>
    <m/>
    <m/>
    <m/>
    <m/>
  </r>
  <r>
    <s v="DIVIDENDO $ 757,31875"/>
    <d v="2020-12-12T00:00:00"/>
    <x v="89"/>
    <s v="$"/>
    <x v="55"/>
    <n v="0"/>
    <n v="10000000"/>
    <n v="0"/>
    <n v="0"/>
    <n v="0"/>
    <n v="757.31899999999996"/>
    <s v="Very High"/>
    <n v="7573190000"/>
    <m/>
    <m/>
    <m/>
    <m/>
    <m/>
    <m/>
    <m/>
    <m/>
    <m/>
  </r>
  <r>
    <s v="DIVIDENDO $ 756,42574"/>
    <d v="2020-05-14T00:00:00"/>
    <x v="114"/>
    <s v="$"/>
    <x v="55"/>
    <n v="0"/>
    <n v="10000000"/>
    <n v="0"/>
    <n v="0"/>
    <n v="0"/>
    <n v="756.42600000000004"/>
    <s v="Very High"/>
    <n v="7564260000"/>
    <m/>
    <m/>
    <m/>
    <m/>
    <m/>
    <m/>
    <m/>
    <m/>
    <m/>
  </r>
  <r>
    <s v="DIVIDENDO PROV 130 $ 26"/>
    <d v="2017-09-05T00:00:00"/>
    <x v="436"/>
    <s v="$"/>
    <x v="177"/>
    <n v="0"/>
    <n v="290730312"/>
    <n v="0"/>
    <n v="0"/>
    <n v="0"/>
    <n v="26"/>
    <s v="High"/>
    <n v="7558988112"/>
    <m/>
    <m/>
    <m/>
    <m/>
    <m/>
    <m/>
    <m/>
    <m/>
    <m/>
  </r>
  <r>
    <s v="DIVIDENDO DEF 13 $ 16,78"/>
    <d v="2017-04-20T00:00:00"/>
    <x v="208"/>
    <s v="$"/>
    <x v="176"/>
    <n v="0"/>
    <n v="449900787"/>
    <n v="0"/>
    <n v="0"/>
    <n v="0"/>
    <n v="16.78"/>
    <s v="High"/>
    <n v="7549335205.8599997"/>
    <m/>
    <m/>
    <m/>
    <m/>
    <m/>
    <m/>
    <m/>
    <m/>
    <m/>
  </r>
  <r>
    <s v="DIVIDENDO DEF $ 751,939005"/>
    <d v="2019-02-15T00:00:00"/>
    <x v="433"/>
    <s v="$"/>
    <x v="68"/>
    <n v="0"/>
    <n v="10000000"/>
    <n v="0"/>
    <n v="0"/>
    <n v="0"/>
    <n v="751.93899999999996"/>
    <s v="Very High"/>
    <n v="7519390000"/>
    <m/>
    <m/>
    <m/>
    <m/>
    <m/>
    <m/>
    <m/>
    <m/>
    <m/>
  </r>
  <r>
    <s v="DIVIDENDO PROV 322 $ 100"/>
    <d v="2021-09-02T00:00:00"/>
    <x v="437"/>
    <s v="$"/>
    <x v="164"/>
    <n v="0"/>
    <n v="75000000"/>
    <n v="0"/>
    <n v="0"/>
    <n v="0"/>
    <n v="100"/>
    <s v="High"/>
    <n v="7500000000"/>
    <m/>
    <m/>
    <m/>
    <m/>
    <m/>
    <m/>
    <m/>
    <m/>
    <m/>
  </r>
  <r>
    <s v="DIVIDENDO DEF 273 $ 3"/>
    <d v="2021-05-06T00:00:00"/>
    <x v="54"/>
    <s v="$"/>
    <x v="45"/>
    <n v="0"/>
    <n v="2500000000"/>
    <n v="0"/>
    <n v="0"/>
    <n v="0"/>
    <n v="3"/>
    <s v="Medium"/>
    <n v="7500000000"/>
    <m/>
    <m/>
    <m/>
    <m/>
    <m/>
    <m/>
    <m/>
    <m/>
    <m/>
  </r>
  <r>
    <s v="DIVIDENDO PROV 116 $ 60"/>
    <d v="2018-09-21T00:00:00"/>
    <x v="188"/>
    <s v="$"/>
    <x v="73"/>
    <n v="0"/>
    <n v="125000000"/>
    <n v="0"/>
    <n v="0"/>
    <n v="0"/>
    <n v="60"/>
    <s v="High"/>
    <n v="7500000000"/>
    <m/>
    <m/>
    <m/>
    <m/>
    <m/>
    <m/>
    <m/>
    <m/>
    <m/>
  </r>
  <r>
    <s v="DIVIDENDO ADIC 3 US$ 0,001253747026"/>
    <d v="2015-05-02T00:00:00"/>
    <x v="189"/>
    <s v="$"/>
    <x v="119"/>
    <n v="0"/>
    <n v="9736791983"/>
    <n v="0"/>
    <n v="0"/>
    <n v="0"/>
    <n v="0.77"/>
    <s v="Low"/>
    <n v="7497329826.9099998"/>
    <m/>
    <m/>
    <m/>
    <m/>
    <m/>
    <m/>
    <m/>
    <m/>
    <m/>
  </r>
  <r>
    <s v="DIVIDENDO PROV 41 US$ 0,010181"/>
    <d v="2015-09-14T00:00:00"/>
    <x v="438"/>
    <s v="$"/>
    <x v="104"/>
    <n v="0"/>
    <n v="1075000000"/>
    <n v="0"/>
    <n v="0"/>
    <n v="0"/>
    <n v="6.9690000000000003"/>
    <s v="Medium"/>
    <n v="7491675000"/>
    <m/>
    <m/>
    <m/>
    <m/>
    <m/>
    <m/>
    <m/>
    <m/>
    <m/>
  </r>
  <r>
    <s v="DIVIDENDO PROV 122 $ 50"/>
    <d v="2015-01-09T00:00:00"/>
    <x v="439"/>
    <s v="$"/>
    <x v="32"/>
    <n v="0"/>
    <n v="149448112"/>
    <n v="0"/>
    <n v="0"/>
    <n v="0"/>
    <n v="50"/>
    <s v="High"/>
    <n v="7472405600"/>
    <m/>
    <m/>
    <m/>
    <m/>
    <m/>
    <m/>
    <m/>
    <m/>
    <m/>
  </r>
  <r>
    <s v="DIVIDENDO DEF 41 US$ 0,020405"/>
    <d v="2019-05-17T00:00:00"/>
    <x v="119"/>
    <s v="$"/>
    <x v="100"/>
    <n v="0"/>
    <n v="525546131"/>
    <n v="0"/>
    <n v="0"/>
    <n v="0"/>
    <n v="14.214"/>
    <s v="High"/>
    <n v="7470112706.0340004"/>
    <m/>
    <m/>
    <m/>
    <m/>
    <m/>
    <m/>
    <m/>
    <m/>
    <m/>
  </r>
  <r>
    <s v="DIVIDENDO PROV $ 742,0372457"/>
    <d v="2019-08-13T00:00:00"/>
    <x v="440"/>
    <s v="$"/>
    <x v="131"/>
    <n v="0"/>
    <n v="10000000"/>
    <n v="0"/>
    <n v="0"/>
    <n v="0"/>
    <n v="742.03700000000003"/>
    <s v="Very High"/>
    <n v="7420370000"/>
    <m/>
    <m/>
    <m/>
    <m/>
    <m/>
    <m/>
    <m/>
    <m/>
    <m/>
  </r>
  <r>
    <s v="DIVIDENDO DEF 14 $ 16,49"/>
    <d v="2018-04-27T00:00:00"/>
    <x v="161"/>
    <s v="$"/>
    <x v="176"/>
    <n v="0"/>
    <n v="449900787"/>
    <n v="0"/>
    <n v="0"/>
    <n v="0"/>
    <n v="16.489999999999998"/>
    <s v="High"/>
    <n v="7418863977.6300001"/>
    <m/>
    <m/>
    <m/>
    <m/>
    <m/>
    <m/>
    <m/>
    <m/>
    <m/>
  </r>
  <r>
    <s v="DIVIDENDO DEF 40 US$ 0,0300408678417516"/>
    <d v="2017-05-03T00:00:00"/>
    <x v="87"/>
    <s v="$"/>
    <x v="161"/>
    <n v="0"/>
    <n v="369190350"/>
    <n v="0"/>
    <n v="0"/>
    <n v="0"/>
    <n v="20.036000000000001"/>
    <s v="High"/>
    <n v="7397097852.6000004"/>
    <m/>
    <m/>
    <m/>
    <m/>
    <m/>
    <m/>
    <m/>
    <m/>
    <m/>
  </r>
  <r>
    <s v="DIVIDENDO PROV $ 7395,6730"/>
    <d v="2021-07-01T00:00:00"/>
    <x v="441"/>
    <s v="$"/>
    <x v="166"/>
    <n v="0"/>
    <n v="1000000"/>
    <n v="0"/>
    <n v="0"/>
    <n v="0"/>
    <n v="7395.6729999999998"/>
    <s v="Very High"/>
    <n v="7395673000"/>
    <m/>
    <m/>
    <m/>
    <m/>
    <m/>
    <m/>
    <m/>
    <m/>
    <m/>
  </r>
  <r>
    <s v="DIVIDENDO PROV 113 US$ 0,076388618"/>
    <d v="2020-08-21T00:00:00"/>
    <x v="442"/>
    <s v="$"/>
    <x v="113"/>
    <n v="0"/>
    <n v="123000000"/>
    <n v="0"/>
    <n v="0"/>
    <n v="0"/>
    <n v="60.029000000000003"/>
    <s v="High"/>
    <n v="7383567000"/>
    <m/>
    <m/>
    <m/>
    <m/>
    <m/>
    <m/>
    <m/>
    <m/>
    <m/>
  </r>
  <r>
    <s v="DIVIDENDO DEF $ 65"/>
    <d v="2019-12-17T00:00:00"/>
    <x v="369"/>
    <s v="$"/>
    <x v="163"/>
    <n v="0"/>
    <n v="113574515"/>
    <n v="0"/>
    <n v="0"/>
    <n v="0"/>
    <n v="65"/>
    <s v="High"/>
    <n v="7382343475"/>
    <m/>
    <m/>
    <m/>
    <m/>
    <m/>
    <m/>
    <m/>
    <m/>
    <m/>
  </r>
  <r>
    <s v="DIVIDENDO PROV $ 65"/>
    <d v="2019-09-17T00:00:00"/>
    <x v="291"/>
    <s v="$"/>
    <x v="163"/>
    <n v="0"/>
    <n v="113574515"/>
    <n v="0"/>
    <n v="0"/>
    <n v="0"/>
    <n v="65"/>
    <s v="High"/>
    <n v="7382343475"/>
    <m/>
    <m/>
    <m/>
    <m/>
    <m/>
    <m/>
    <m/>
    <m/>
    <m/>
  </r>
  <r>
    <s v="DIVIDENDO PROV $ 65"/>
    <d v="2019-06-20T00:00:00"/>
    <x v="443"/>
    <s v="$"/>
    <x v="163"/>
    <n v="0"/>
    <n v="113574515"/>
    <n v="0"/>
    <n v="0"/>
    <n v="0"/>
    <n v="65"/>
    <s v="High"/>
    <n v="7382343475"/>
    <m/>
    <m/>
    <m/>
    <m/>
    <m/>
    <m/>
    <m/>
    <m/>
    <m/>
  </r>
  <r>
    <s v="DIVIDENDO PROV  $ 65"/>
    <d v="2019-03-21T00:00:00"/>
    <x v="342"/>
    <s v="$"/>
    <x v="163"/>
    <n v="0"/>
    <n v="113574515"/>
    <n v="0"/>
    <n v="0"/>
    <n v="0"/>
    <n v="65"/>
    <s v="High"/>
    <n v="7382343475"/>
    <m/>
    <m/>
    <m/>
    <m/>
    <m/>
    <m/>
    <m/>
    <m/>
    <m/>
  </r>
  <r>
    <s v="DIVIDENDO EVEN US$ 0,03675"/>
    <d v="2020-12-15T00:00:00"/>
    <x v="444"/>
    <s v="$"/>
    <x v="135"/>
    <n v="0"/>
    <n v="272116691"/>
    <n v="0"/>
    <n v="0"/>
    <n v="0"/>
    <n v="27.128"/>
    <s v="High"/>
    <n v="7381981593.448"/>
    <m/>
    <m/>
    <m/>
    <m/>
    <m/>
    <m/>
    <m/>
    <m/>
    <m/>
  </r>
  <r>
    <s v="DIVIDENDO PROV 97 US$ 0,091343089"/>
    <d v="2016-08-19T00:00:00"/>
    <x v="445"/>
    <s v="$"/>
    <x v="113"/>
    <n v="0"/>
    <n v="123000000"/>
    <n v="0"/>
    <n v="0"/>
    <n v="0"/>
    <n v="59.926000000000002"/>
    <s v="High"/>
    <n v="7370898000"/>
    <m/>
    <m/>
    <m/>
    <m/>
    <m/>
    <m/>
    <m/>
    <m/>
    <m/>
  </r>
  <r>
    <s v="DIVIDENDO DEF $ 4613,06894"/>
    <d v="2015-05-14T00:00:00"/>
    <x v="198"/>
    <s v="$"/>
    <x v="92"/>
    <n v="0"/>
    <n v="1597681"/>
    <n v="0"/>
    <n v="0"/>
    <n v="0"/>
    <n v="4613.0690000000004"/>
    <s v="Very High"/>
    <n v="7370212692.9890003"/>
    <m/>
    <m/>
    <m/>
    <m/>
    <m/>
    <m/>
    <m/>
    <m/>
    <m/>
  </r>
  <r>
    <s v="DIVIDENDO PROV $ 736,1459539"/>
    <d v="2019-08-13T00:00:00"/>
    <x v="440"/>
    <s v="$"/>
    <x v="132"/>
    <n v="0"/>
    <n v="10000000"/>
    <n v="0"/>
    <n v="0"/>
    <n v="0"/>
    <n v="736.14599999999996"/>
    <s v="Very High"/>
    <n v="7361460000"/>
    <m/>
    <m/>
    <m/>
    <m/>
    <m/>
    <m/>
    <m/>
    <m/>
    <m/>
  </r>
  <r>
    <s v="DIVIDENDO DEF 10 $ 23,3158155"/>
    <d v="2021-05-13T00:00:00"/>
    <x v="184"/>
    <s v="$"/>
    <x v="178"/>
    <n v="0"/>
    <n v="315165988"/>
    <n v="0"/>
    <n v="0"/>
    <n v="0"/>
    <n v="23.315999999999999"/>
    <s v="High"/>
    <n v="7348410176.2080002"/>
    <m/>
    <m/>
    <m/>
    <m/>
    <m/>
    <m/>
    <m/>
    <m/>
    <m/>
  </r>
  <r>
    <s v="DIVIDENDO DEF 35 US$ 0,01412"/>
    <d v="2015-05-13T00:00:00"/>
    <x v="302"/>
    <s v="$"/>
    <x v="99"/>
    <n v="0"/>
    <n v="855096691"/>
    <n v="0"/>
    <n v="0"/>
    <n v="0"/>
    <n v="8.5749999999999993"/>
    <s v="Medium"/>
    <n v="7332454125.3249998"/>
    <m/>
    <m/>
    <m/>
    <m/>
    <m/>
    <m/>
    <m/>
    <m/>
    <m/>
  </r>
  <r>
    <s v="DIVIDENDO ADIC 46 $ 2,25"/>
    <d v="2016-10-29T00:00:00"/>
    <x v="446"/>
    <s v="$"/>
    <x v="74"/>
    <n v="0"/>
    <n v="3258363592"/>
    <n v="0"/>
    <n v="0"/>
    <n v="0"/>
    <n v="2.25"/>
    <s v="Medium"/>
    <n v="7331318082"/>
    <m/>
    <m/>
    <m/>
    <m/>
    <m/>
    <m/>
    <m/>
    <m/>
    <m/>
  </r>
  <r>
    <s v="DIVIDENDO DEF $ 320"/>
    <d v="2015-04-16T00:00:00"/>
    <x v="447"/>
    <s v="$"/>
    <x v="152"/>
    <n v="0"/>
    <n v="22791898"/>
    <n v="0"/>
    <n v="0"/>
    <n v="0"/>
    <n v="320"/>
    <s v="Very High"/>
    <n v="7293407360"/>
    <m/>
    <m/>
    <m/>
    <m/>
    <m/>
    <m/>
    <m/>
    <m/>
    <m/>
  </r>
  <r>
    <s v="DIVIDENDO DEF $ 24,45208901"/>
    <d v="2016-05-10T00:00:00"/>
    <x v="448"/>
    <s v="$"/>
    <x v="179"/>
    <n v="0"/>
    <n v="296633147"/>
    <n v="0"/>
    <n v="0"/>
    <n v="0"/>
    <n v="24.452000000000002"/>
    <s v="High"/>
    <n v="7253273710.4440002"/>
    <m/>
    <m/>
    <m/>
    <m/>
    <m/>
    <m/>
    <m/>
    <m/>
    <m/>
  </r>
  <r>
    <s v="DIVIDENDO DEF $ 7248,08798727597"/>
    <d v="2018-06-05T00:00:00"/>
    <x v="317"/>
    <s v="$"/>
    <x v="180"/>
    <n v="0"/>
    <n v="1000000"/>
    <n v="0"/>
    <n v="0"/>
    <n v="0"/>
    <n v="7248.0879999999997"/>
    <s v="Very High"/>
    <n v="7248088000"/>
    <m/>
    <m/>
    <m/>
    <m/>
    <m/>
    <m/>
    <m/>
    <m/>
    <m/>
  </r>
  <r>
    <s v="DIVIDENDO PROV $ 724,7066"/>
    <d v="2019-06-05T00:00:00"/>
    <x v="432"/>
    <s v="$"/>
    <x v="181"/>
    <n v="0"/>
    <n v="10000000"/>
    <n v="0"/>
    <n v="0"/>
    <n v="0"/>
    <n v="724.70699999999999"/>
    <s v="Very High"/>
    <n v="7247070000"/>
    <m/>
    <m/>
    <m/>
    <m/>
    <m/>
    <m/>
    <m/>
    <m/>
    <m/>
  </r>
  <r>
    <s v="DIVIDENDO PROV $ 724,358832603"/>
    <d v="2020-07-24T00:00:00"/>
    <x v="449"/>
    <s v="$"/>
    <x v="131"/>
    <n v="0"/>
    <n v="10000000"/>
    <n v="0"/>
    <n v="0"/>
    <n v="0"/>
    <n v="724.35900000000004"/>
    <s v="Very High"/>
    <n v="7243590000"/>
    <m/>
    <m/>
    <m/>
    <m/>
    <m/>
    <m/>
    <m/>
    <m/>
    <m/>
  </r>
  <r>
    <s v="DIVIDENDO DEF 214 $ 112,42"/>
    <d v="2017-04-17T00:00:00"/>
    <x v="450"/>
    <s v="$"/>
    <x v="182"/>
    <n v="0"/>
    <n v="64000000"/>
    <n v="0"/>
    <n v="0"/>
    <n v="0"/>
    <n v="112.42"/>
    <s v="Very High"/>
    <n v="7194880000"/>
    <m/>
    <m/>
    <m/>
    <m/>
    <m/>
    <m/>
    <m/>
    <m/>
    <m/>
  </r>
  <r>
    <s v="DIVIDENDO DEF 28 $ 6,95251"/>
    <d v="2017-04-12T00:00:00"/>
    <x v="37"/>
    <s v="$"/>
    <x v="183"/>
    <n v="0"/>
    <n v="1034572184"/>
    <n v="0"/>
    <n v="0"/>
    <n v="0"/>
    <n v="6.9530000000000003"/>
    <s v="Medium"/>
    <n v="7193380395.3520002"/>
    <m/>
    <m/>
    <m/>
    <m/>
    <m/>
    <m/>
    <m/>
    <m/>
    <m/>
  </r>
  <r>
    <s v="DIVIDENDO PROV $ 4500"/>
    <d v="2016-06-10T00:00:00"/>
    <x v="451"/>
    <s v="$"/>
    <x v="92"/>
    <n v="0"/>
    <n v="1597681"/>
    <n v="0"/>
    <n v="0"/>
    <n v="0"/>
    <n v="4500"/>
    <s v="Very High"/>
    <n v="7189564500"/>
    <m/>
    <m/>
    <m/>
    <m/>
    <m/>
    <m/>
    <m/>
    <m/>
    <m/>
  </r>
  <r>
    <s v="DIVIDENDO ADIC 27 $ 3,52385"/>
    <d v="2020-12-21T00:00:00"/>
    <x v="452"/>
    <s v="$"/>
    <x v="167"/>
    <n v="0"/>
    <n v="2036690512"/>
    <n v="0"/>
    <n v="0"/>
    <n v="0"/>
    <n v="3.524"/>
    <s v="Medium"/>
    <n v="7177297364.2880001"/>
    <m/>
    <m/>
    <m/>
    <m/>
    <m/>
    <m/>
    <m/>
    <m/>
    <m/>
  </r>
  <r>
    <s v="DIVIDENDO PROV $ 715,319004286"/>
    <d v="2020-07-24T00:00:00"/>
    <x v="449"/>
    <s v="$"/>
    <x v="132"/>
    <n v="0"/>
    <n v="10000000"/>
    <n v="0"/>
    <n v="0"/>
    <n v="0"/>
    <n v="715.31899999999996"/>
    <s v="Very High"/>
    <n v="7153190000"/>
    <m/>
    <m/>
    <m/>
    <m/>
    <m/>
    <m/>
    <m/>
    <m/>
    <m/>
  </r>
  <r>
    <s v="DIVIDENDO PROV $ 713,66926409"/>
    <d v="2019-07-30T00:00:00"/>
    <x v="453"/>
    <s v="$"/>
    <x v="184"/>
    <n v="0"/>
    <n v="10000000"/>
    <n v="0"/>
    <n v="0"/>
    <n v="0"/>
    <n v="713.66899999999998"/>
    <s v="Very High"/>
    <n v="7136690000"/>
    <m/>
    <m/>
    <m/>
    <m/>
    <m/>
    <m/>
    <m/>
    <m/>
    <m/>
  </r>
  <r>
    <s v="DIVIDENDO PROV $ 712,86"/>
    <d v="2020-08-26T00:00:00"/>
    <x v="454"/>
    <s v="$"/>
    <x v="185"/>
    <n v="0"/>
    <n v="10000000"/>
    <n v="0"/>
    <n v="0"/>
    <n v="0"/>
    <n v="712.86"/>
    <s v="Very High"/>
    <n v="7128600000"/>
    <m/>
    <m/>
    <m/>
    <m/>
    <m/>
    <m/>
    <m/>
    <m/>
    <m/>
  </r>
  <r>
    <s v="DIVIDENDO DEF 35 US$ 0,005873037"/>
    <d v="2016-05-06T00:00:00"/>
    <x v="80"/>
    <s v="$"/>
    <x v="160"/>
    <n v="0"/>
    <n v="1815875619"/>
    <n v="0"/>
    <n v="0"/>
    <n v="0"/>
    <n v="3.9249999999999998"/>
    <s v="Medium"/>
    <n v="7127311804.5749998"/>
    <m/>
    <m/>
    <m/>
    <m/>
    <m/>
    <m/>
    <m/>
    <m/>
    <m/>
  </r>
  <r>
    <s v="DIVIDENDO PROV $ 712,446021"/>
    <d v="2018-11-23T00:00:00"/>
    <x v="85"/>
    <s v="$"/>
    <x v="68"/>
    <n v="0"/>
    <n v="10000000"/>
    <n v="0"/>
    <n v="0"/>
    <n v="0"/>
    <n v="712.44600000000003"/>
    <s v="Very High"/>
    <n v="7124460000"/>
    <m/>
    <m/>
    <m/>
    <m/>
    <m/>
    <m/>
    <m/>
    <m/>
    <m/>
  </r>
  <r>
    <s v="DIVIDENDO DEF 46 $ 40"/>
    <d v="2017-10-13T00:00:00"/>
    <x v="388"/>
    <s v="$"/>
    <x v="105"/>
    <n v="0"/>
    <n v="177952073"/>
    <n v="0"/>
    <n v="0"/>
    <n v="0"/>
    <n v="40"/>
    <s v="High"/>
    <n v="7118082920"/>
    <m/>
    <m/>
    <m/>
    <m/>
    <m/>
    <m/>
    <m/>
    <m/>
    <m/>
  </r>
  <r>
    <s v="DIVIDENDO ADIC 35 $ 29,1088"/>
    <d v="2015-05-15T00:00:00"/>
    <x v="236"/>
    <s v="$"/>
    <x v="158"/>
    <n v="0"/>
    <n v="244420704"/>
    <n v="0"/>
    <n v="0"/>
    <n v="0"/>
    <n v="29.109000000000002"/>
    <s v="High"/>
    <n v="7114842272.7360001"/>
    <m/>
    <m/>
    <m/>
    <m/>
    <m/>
    <m/>
    <m/>
    <m/>
    <m/>
  </r>
  <r>
    <s v="DIVIDENDO DEF 206 $ 111"/>
    <d v="2015-04-17T00:00:00"/>
    <x v="257"/>
    <s v="$"/>
    <x v="182"/>
    <n v="0"/>
    <n v="64000000"/>
    <n v="0"/>
    <n v="0"/>
    <n v="0"/>
    <n v="111"/>
    <s v="Very High"/>
    <n v="7104000000"/>
    <m/>
    <m/>
    <m/>
    <m/>
    <m/>
    <m/>
    <m/>
    <m/>
    <m/>
  </r>
  <r>
    <s v="DIVIDENDO PROV 195 $ 15"/>
    <d v="2015-10-23T00:00:00"/>
    <x v="431"/>
    <s v="$"/>
    <x v="134"/>
    <n v="0"/>
    <n v="473289368"/>
    <n v="0"/>
    <n v="0"/>
    <n v="0"/>
    <n v="15"/>
    <s v="High"/>
    <n v="7099340520"/>
    <m/>
    <m/>
    <m/>
    <m/>
    <m/>
    <m/>
    <m/>
    <m/>
    <m/>
  </r>
  <r>
    <s v="DIVIDENDO ADIC 194 $ 15"/>
    <d v="2015-08-22T00:00:00"/>
    <x v="234"/>
    <s v="$"/>
    <x v="134"/>
    <n v="0"/>
    <n v="473289368"/>
    <n v="0"/>
    <n v="0"/>
    <n v="0"/>
    <n v="15"/>
    <s v="High"/>
    <n v="7099340520"/>
    <m/>
    <m/>
    <m/>
    <m/>
    <m/>
    <m/>
    <m/>
    <m/>
    <m/>
  </r>
  <r>
    <s v="DIVIDENDO DEF 193 $ 15"/>
    <d v="2015-05-23T00:00:00"/>
    <x v="173"/>
    <s v="$"/>
    <x v="134"/>
    <n v="0"/>
    <n v="473289368"/>
    <n v="0"/>
    <n v="0"/>
    <n v="0"/>
    <n v="15"/>
    <s v="High"/>
    <n v="7099340520"/>
    <m/>
    <m/>
    <m/>
    <m/>
    <m/>
    <m/>
    <m/>
    <m/>
    <m/>
  </r>
  <r>
    <s v="DIVIDENDO DEF 42 $ 26,52962"/>
    <d v="2019-05-10T00:00:00"/>
    <x v="181"/>
    <s v="$"/>
    <x v="148"/>
    <n v="0"/>
    <n v="266432526"/>
    <n v="0"/>
    <n v="0"/>
    <n v="0"/>
    <n v="26.53"/>
    <s v="High"/>
    <n v="7068454914.7799997"/>
    <m/>
    <m/>
    <m/>
    <m/>
    <m/>
    <m/>
    <m/>
    <m/>
    <m/>
  </r>
  <r>
    <s v="DIVIDENDO $ 706,81091"/>
    <d v="2021-08-20T00:00:00"/>
    <x v="84"/>
    <s v="$"/>
    <x v="55"/>
    <n v="0"/>
    <n v="10000000"/>
    <n v="0"/>
    <n v="0"/>
    <n v="0"/>
    <n v="706.81100000000004"/>
    <s v="Very High"/>
    <n v="7068110000"/>
    <m/>
    <m/>
    <m/>
    <m/>
    <m/>
    <m/>
    <m/>
    <m/>
    <m/>
  </r>
  <r>
    <s v="DIVIDENDO DEF 5 $ 22,4210216"/>
    <d v="2016-05-06T00:00:00"/>
    <x v="80"/>
    <s v="$"/>
    <x v="178"/>
    <n v="0"/>
    <n v="315165988"/>
    <n v="0"/>
    <n v="0"/>
    <n v="0"/>
    <n v="22.420999999999999"/>
    <s v="High"/>
    <n v="7066336616.948"/>
    <m/>
    <m/>
    <m/>
    <m/>
    <m/>
    <m/>
    <m/>
    <m/>
    <m/>
  </r>
  <r>
    <s v="DIVIDENDO DEF 38 $ 27,31486"/>
    <d v="2018-05-12T00:00:00"/>
    <x v="64"/>
    <s v="$"/>
    <x v="59"/>
    <n v="0"/>
    <n v="258469000"/>
    <n v="0"/>
    <n v="0"/>
    <n v="0"/>
    <n v="27.315000000000001"/>
    <s v="High"/>
    <n v="7060080735"/>
    <m/>
    <m/>
    <m/>
    <m/>
    <m/>
    <m/>
    <m/>
    <m/>
    <m/>
  </r>
  <r>
    <s v="DIVIDENDO ADIC 2 $ 42"/>
    <d v="2015-04-17T00:00:00"/>
    <x v="257"/>
    <s v="$"/>
    <x v="186"/>
    <n v="0"/>
    <n v="168000000"/>
    <n v="0"/>
    <n v="0"/>
    <n v="0"/>
    <n v="42"/>
    <s v="High"/>
    <n v="7056000000"/>
    <m/>
    <m/>
    <m/>
    <m/>
    <m/>
    <m/>
    <m/>
    <m/>
    <m/>
  </r>
  <r>
    <s v="DIVIDENDO PROV $ 705"/>
    <d v="2021-03-13T00:00:00"/>
    <x v="455"/>
    <s v="$"/>
    <x v="169"/>
    <n v="0"/>
    <n v="10000000"/>
    <n v="0"/>
    <n v="0"/>
    <n v="0"/>
    <n v="705"/>
    <s v="Very High"/>
    <n v="7050000000"/>
    <m/>
    <m/>
    <m/>
    <m/>
    <m/>
    <m/>
    <m/>
    <m/>
    <m/>
  </r>
  <r>
    <s v="DIVIDENDO PROV $ 705"/>
    <d v="2021-03-13T00:00:00"/>
    <x v="455"/>
    <s v="$"/>
    <x v="168"/>
    <n v="0"/>
    <n v="10000000"/>
    <n v="0"/>
    <n v="0"/>
    <n v="0"/>
    <n v="705"/>
    <s v="Very High"/>
    <n v="7050000000"/>
    <m/>
    <m/>
    <m/>
    <m/>
    <m/>
    <m/>
    <m/>
    <m/>
    <m/>
  </r>
  <r>
    <s v="DIVIDENDO PROV $ 62"/>
    <d v="2018-12-14T00:00:00"/>
    <x v="456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8-09-20T00:00:00"/>
    <x v="457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8-06-21T00:00:00"/>
    <x v="458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8-03-22T00:00:00"/>
    <x v="207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7-12-14T00:00:00"/>
    <x v="179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7-09-20T00:00:00"/>
    <x v="459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$ 62"/>
    <d v="2017-06-28T00:00:00"/>
    <x v="460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PROV  $ 62"/>
    <d v="2017-03-23T00:00:00"/>
    <x v="461"/>
    <s v="$"/>
    <x v="163"/>
    <n v="0"/>
    <n v="113574515"/>
    <n v="0"/>
    <n v="0"/>
    <n v="0"/>
    <n v="62"/>
    <s v="High"/>
    <n v="7041619930"/>
    <m/>
    <m/>
    <m/>
    <m/>
    <m/>
    <m/>
    <m/>
    <m/>
    <m/>
  </r>
  <r>
    <s v="DIVIDENDO ADIC 28 $ 70,39"/>
    <d v="2021-05-19T00:00:00"/>
    <x v="159"/>
    <s v="$"/>
    <x v="61"/>
    <n v="0"/>
    <n v="100000000"/>
    <n v="0"/>
    <n v="0"/>
    <n v="0"/>
    <n v="70.39"/>
    <s v="High"/>
    <n v="7039000000"/>
    <m/>
    <m/>
    <m/>
    <m/>
    <m/>
    <m/>
    <m/>
    <m/>
    <m/>
  </r>
  <r>
    <s v="DIVIDENDO DEF 33 $ 5,75"/>
    <d v="2020-05-09T00:00:00"/>
    <x v="114"/>
    <s v="$"/>
    <x v="106"/>
    <n v="0"/>
    <n v="1223935691"/>
    <n v="0"/>
    <n v="0"/>
    <n v="0"/>
    <n v="5.75"/>
    <s v="Medium"/>
    <n v="7037630223.25"/>
    <m/>
    <m/>
    <m/>
    <m/>
    <m/>
    <m/>
    <m/>
    <m/>
    <m/>
  </r>
  <r>
    <s v="DIVIDENDO ADIC 1 $ 33,96073"/>
    <d v="2019-04-24T00:00:00"/>
    <x v="185"/>
    <s v="$"/>
    <x v="151"/>
    <n v="0"/>
    <n v="206884211"/>
    <n v="0"/>
    <n v="0"/>
    <n v="0"/>
    <n v="33.960999999999999"/>
    <s v="High"/>
    <n v="7025994689.7709999"/>
    <m/>
    <m/>
    <m/>
    <m/>
    <m/>
    <m/>
    <m/>
    <m/>
    <m/>
  </r>
  <r>
    <s v="DIVIDENDO PROV 50 $ 1,9"/>
    <d v="2018-10-19T00:00:00"/>
    <x v="307"/>
    <s v="$"/>
    <x v="74"/>
    <n v="0"/>
    <n v="3695000000"/>
    <n v="0"/>
    <n v="0"/>
    <n v="0"/>
    <n v="1.9"/>
    <s v="Medium"/>
    <n v="7020500000"/>
    <m/>
    <m/>
    <m/>
    <m/>
    <m/>
    <m/>
    <m/>
    <m/>
    <m/>
  </r>
  <r>
    <s v="DIVIDENDO PROV 11 $ 70"/>
    <d v="2016-01-08T00:00:00"/>
    <x v="423"/>
    <s v="$"/>
    <x v="61"/>
    <n v="0"/>
    <n v="100000000"/>
    <n v="0"/>
    <n v="0"/>
    <n v="0"/>
    <n v="70"/>
    <s v="High"/>
    <n v="7000000000"/>
    <m/>
    <m/>
    <m/>
    <m/>
    <m/>
    <m/>
    <m/>
    <m/>
    <m/>
  </r>
  <r>
    <s v="DIVIDENDO PROV 10 $ 70"/>
    <d v="2015-10-15T00:00:00"/>
    <x v="113"/>
    <s v="$"/>
    <x v="61"/>
    <n v="0"/>
    <n v="100000000"/>
    <n v="0"/>
    <n v="0"/>
    <n v="0"/>
    <n v="70"/>
    <s v="High"/>
    <n v="7000000000"/>
    <m/>
    <m/>
    <m/>
    <m/>
    <m/>
    <m/>
    <m/>
    <m/>
    <m/>
  </r>
  <r>
    <s v="DIVIDENDO DEF $ 27,944715"/>
    <d v="2015-06-19T00:00:00"/>
    <x v="462"/>
    <s v="$"/>
    <x v="175"/>
    <n v="0"/>
    <n v="250000000"/>
    <n v="0"/>
    <n v="0"/>
    <n v="0"/>
    <n v="27.945"/>
    <s v="High"/>
    <n v="6986250000"/>
    <m/>
    <m/>
    <m/>
    <m/>
    <m/>
    <m/>
    <m/>
    <m/>
    <m/>
  </r>
  <r>
    <s v="DIVIDENDO DEF $ 15,5"/>
    <d v="2020-05-26T00:00:00"/>
    <x v="422"/>
    <s v="$"/>
    <x v="176"/>
    <n v="0"/>
    <n v="449900787"/>
    <n v="0"/>
    <n v="0"/>
    <n v="0"/>
    <n v="15.5"/>
    <s v="High"/>
    <n v="6973462198.5"/>
    <m/>
    <m/>
    <m/>
    <m/>
    <m/>
    <m/>
    <m/>
    <m/>
    <m/>
  </r>
  <r>
    <s v="DIVIDENDO PROV $ 280"/>
    <d v="2017-11-21T00:00:00"/>
    <x v="463"/>
    <s v="$"/>
    <x v="138"/>
    <n v="0"/>
    <n v="24886705"/>
    <n v="0"/>
    <n v="0"/>
    <n v="0"/>
    <n v="280"/>
    <s v="Very High"/>
    <n v="6968277400"/>
    <m/>
    <m/>
    <m/>
    <m/>
    <m/>
    <m/>
    <m/>
    <m/>
    <m/>
  </r>
  <r>
    <s v="DIVIDENDO DEF $ 26,85027"/>
    <d v="2017-05-13T00:00:00"/>
    <x v="404"/>
    <s v="$"/>
    <x v="59"/>
    <n v="0"/>
    <n v="258469000"/>
    <n v="0"/>
    <n v="0"/>
    <n v="0"/>
    <n v="26.85"/>
    <s v="High"/>
    <n v="6939892650"/>
    <m/>
    <m/>
    <m/>
    <m/>
    <m/>
    <m/>
    <m/>
    <m/>
    <m/>
  </r>
  <r>
    <s v="DIVIDENDO PROV 47 $ 26"/>
    <d v="2020-10-15T00:00:00"/>
    <x v="464"/>
    <s v="$"/>
    <x v="148"/>
    <n v="0"/>
    <n v="266432526"/>
    <n v="0"/>
    <n v="0"/>
    <n v="0"/>
    <n v="26"/>
    <s v="High"/>
    <n v="6927245676"/>
    <m/>
    <m/>
    <m/>
    <m/>
    <m/>
    <m/>
    <m/>
    <m/>
    <m/>
  </r>
  <r>
    <s v="DIVIDENDO PROV $ 26"/>
    <d v="2019-11-27T00:00:00"/>
    <x v="465"/>
    <s v="$"/>
    <x v="148"/>
    <n v="0"/>
    <n v="266432526"/>
    <n v="0"/>
    <n v="0"/>
    <n v="0"/>
    <n v="26"/>
    <s v="High"/>
    <n v="6927245676"/>
    <m/>
    <m/>
    <m/>
    <m/>
    <m/>
    <m/>
    <m/>
    <m/>
    <m/>
  </r>
  <r>
    <s v="DIVIDENDO DEF US$ 0,08581"/>
    <d v="2016-04-30T00:00:00"/>
    <x v="128"/>
    <s v="$"/>
    <x v="44"/>
    <n v="0"/>
    <n v="120376972"/>
    <n v="0"/>
    <n v="0"/>
    <n v="0"/>
    <n v="57.351999999999997"/>
    <s v="High"/>
    <n v="6903860098.1440001"/>
    <m/>
    <m/>
    <m/>
    <m/>
    <m/>
    <m/>
    <m/>
    <m/>
    <m/>
  </r>
  <r>
    <s v="DIVIDENDO PROV $ 689,115559"/>
    <d v="2019-12-23T00:00:00"/>
    <x v="287"/>
    <s v="$"/>
    <x v="187"/>
    <n v="0"/>
    <n v="10000000"/>
    <n v="0"/>
    <n v="0"/>
    <n v="0"/>
    <n v="689.11599999999999"/>
    <s v="Very High"/>
    <n v="6891160000"/>
    <m/>
    <m/>
    <m/>
    <m/>
    <m/>
    <m/>
    <m/>
    <m/>
    <m/>
  </r>
  <r>
    <s v="DIVIDENDO PROV 40 US$ 0,010217"/>
    <d v="2015-06-10T00:00:00"/>
    <x v="466"/>
    <s v="$"/>
    <x v="104"/>
    <n v="0"/>
    <n v="1075000000"/>
    <n v="0"/>
    <n v="0"/>
    <n v="0"/>
    <n v="6.4009999999999998"/>
    <s v="Medium"/>
    <n v="6881075000"/>
    <m/>
    <m/>
    <m/>
    <m/>
    <m/>
    <m/>
    <m/>
    <m/>
    <m/>
  </r>
  <r>
    <s v="DIVIDENDO PROV  $ 4300"/>
    <d v="2018-07-06T00:00:00"/>
    <x v="467"/>
    <s v="$"/>
    <x v="92"/>
    <n v="0"/>
    <n v="1597681"/>
    <n v="0"/>
    <n v="0"/>
    <n v="0"/>
    <n v="4300"/>
    <s v="Very High"/>
    <n v="6870028300"/>
    <m/>
    <m/>
    <m/>
    <m/>
    <m/>
    <m/>
    <m/>
    <m/>
    <m/>
  </r>
  <r>
    <s v="DIVIDENDO PROV $ 6857,319310345"/>
    <d v="2021-08-02T00:00:00"/>
    <x v="468"/>
    <s v="$"/>
    <x v="166"/>
    <n v="0"/>
    <n v="1000000"/>
    <n v="0"/>
    <n v="0"/>
    <n v="0"/>
    <n v="6857.3190000000004"/>
    <s v="Very High"/>
    <n v="6857319000"/>
    <m/>
    <m/>
    <m/>
    <m/>
    <m/>
    <m/>
    <m/>
    <m/>
    <m/>
  </r>
  <r>
    <s v="DIVIDENDO PROV 109 US$ 0,078105691"/>
    <d v="2019-08-23T00:00:00"/>
    <x v="364"/>
    <s v="$"/>
    <x v="113"/>
    <n v="0"/>
    <n v="123000000"/>
    <n v="0"/>
    <n v="0"/>
    <n v="0"/>
    <n v="55.707000000000001"/>
    <s v="High"/>
    <n v="6851961000"/>
    <m/>
    <m/>
    <m/>
    <m/>
    <m/>
    <m/>
    <m/>
    <m/>
    <m/>
  </r>
  <r>
    <s v="DIVIDENDO DEF 12 $ 15,22"/>
    <d v="2016-04-22T00:00:00"/>
    <x v="299"/>
    <s v="$"/>
    <x v="176"/>
    <n v="0"/>
    <n v="449900787"/>
    <n v="0"/>
    <n v="0"/>
    <n v="0"/>
    <n v="15.22"/>
    <s v="High"/>
    <n v="6847489978.1400003"/>
    <m/>
    <m/>
    <m/>
    <m/>
    <m/>
    <m/>
    <m/>
    <m/>
    <m/>
  </r>
  <r>
    <s v="DIVIDENDO DEF US$ 0,0024"/>
    <d v="2019-05-09T00:00:00"/>
    <x v="180"/>
    <s v="$"/>
    <x v="165"/>
    <n v="0"/>
    <n v="4150672000"/>
    <n v="0"/>
    <n v="0"/>
    <n v="0"/>
    <n v="1.645"/>
    <s v="Medium"/>
    <n v="6827855440"/>
    <m/>
    <m/>
    <m/>
    <m/>
    <m/>
    <m/>
    <m/>
    <m/>
    <m/>
  </r>
  <r>
    <s v="DIVIDENDO PROV $ 60"/>
    <d v="2021-06-18T00:00:00"/>
    <x v="469"/>
    <s v="$"/>
    <x v="163"/>
    <n v="0"/>
    <n v="113574515"/>
    <n v="0"/>
    <n v="0"/>
    <n v="0"/>
    <n v="60"/>
    <s v="High"/>
    <n v="6814470900"/>
    <m/>
    <m/>
    <m/>
    <m/>
    <m/>
    <m/>
    <m/>
    <m/>
    <m/>
  </r>
  <r>
    <s v="DIVIDENDO DEF 188 $ 7,79246"/>
    <d v="2016-05-19T00:00:00"/>
    <x v="150"/>
    <s v="$"/>
    <x v="22"/>
    <n v="0"/>
    <n v="873995447"/>
    <n v="0"/>
    <n v="0"/>
    <n v="0"/>
    <n v="7.7919999999999998"/>
    <s v="Medium"/>
    <n v="6810172523.0240002"/>
    <m/>
    <m/>
    <m/>
    <m/>
    <m/>
    <m/>
    <m/>
    <m/>
    <m/>
  </r>
  <r>
    <s v="DIVIDENDO $ 680,94"/>
    <d v="2021-06-05T00:00:00"/>
    <x v="164"/>
    <s v="$"/>
    <x v="55"/>
    <n v="0"/>
    <n v="10000000"/>
    <n v="0"/>
    <n v="0"/>
    <n v="0"/>
    <n v="680.94"/>
    <s v="Very High"/>
    <n v="6809400000"/>
    <m/>
    <m/>
    <m/>
    <m/>
    <m/>
    <m/>
    <m/>
    <m/>
    <m/>
  </r>
  <r>
    <s v="DIVIDENDO DEF $ 679,830292"/>
    <d v="2018-05-22T00:00:00"/>
    <x v="470"/>
    <s v="$"/>
    <x v="66"/>
    <n v="0"/>
    <n v="10000000"/>
    <n v="0"/>
    <n v="0"/>
    <n v="0"/>
    <n v="679.83"/>
    <s v="Very High"/>
    <n v="6798300000"/>
    <m/>
    <m/>
    <m/>
    <m/>
    <m/>
    <m/>
    <m/>
    <m/>
    <m/>
  </r>
  <r>
    <s v="DIVIDENDO DEF $ 679,227875"/>
    <d v="2018-05-22T00:00:00"/>
    <x v="470"/>
    <s v="$"/>
    <x v="67"/>
    <n v="0"/>
    <n v="10000000"/>
    <n v="0"/>
    <n v="0"/>
    <n v="0"/>
    <n v="679.22799999999995"/>
    <s v="Very High"/>
    <n v="6792280000"/>
    <m/>
    <m/>
    <m/>
    <m/>
    <m/>
    <m/>
    <m/>
    <m/>
    <m/>
  </r>
  <r>
    <s v="DIVIDENDO PROV 101 US$ 0,085284553"/>
    <d v="2017-08-18T00:00:00"/>
    <x v="471"/>
    <s v="$"/>
    <x v="113"/>
    <n v="0"/>
    <n v="123000000"/>
    <n v="0"/>
    <n v="0"/>
    <n v="0"/>
    <n v="55.033000000000001"/>
    <s v="High"/>
    <n v="6769059000"/>
    <m/>
    <m/>
    <m/>
    <m/>
    <m/>
    <m/>
    <m/>
    <m/>
    <m/>
  </r>
  <r>
    <s v="DIVIDENDO PROV $ 676,752466666667000000"/>
    <d v="2020-12-23T00:00:00"/>
    <x v="281"/>
    <s v="$"/>
    <x v="188"/>
    <n v="0"/>
    <n v="10000000"/>
    <n v="0"/>
    <n v="0"/>
    <n v="0"/>
    <n v="676.75199999999995"/>
    <s v="Very High"/>
    <n v="6767520000"/>
    <m/>
    <m/>
    <m/>
    <m/>
    <m/>
    <m/>
    <m/>
    <m/>
    <m/>
  </r>
  <r>
    <s v="DIVIDENDO PROV $ 676,638552683376000000"/>
    <d v="2020-12-23T00:00:00"/>
    <x v="281"/>
    <s v="$"/>
    <x v="189"/>
    <n v="0"/>
    <n v="10000000"/>
    <n v="0"/>
    <n v="0"/>
    <n v="0"/>
    <n v="676.63900000000001"/>
    <s v="Very High"/>
    <n v="6766390000"/>
    <m/>
    <m/>
    <m/>
    <m/>
    <m/>
    <m/>
    <m/>
    <m/>
    <m/>
  </r>
  <r>
    <s v="DIVIDENDO DEF 26 $ 0,16852"/>
    <d v="2021-04-17T00:00:00"/>
    <x v="153"/>
    <s v="$"/>
    <x v="153"/>
    <n v="0"/>
    <n v="39969696632"/>
    <n v="0"/>
    <n v="0"/>
    <n v="0"/>
    <n v="0.16900000000000001"/>
    <s v="Low"/>
    <n v="6754878730.8079996"/>
    <m/>
    <m/>
    <m/>
    <m/>
    <m/>
    <m/>
    <m/>
    <m/>
    <m/>
  </r>
  <r>
    <s v="DIVIDENDO DEF $ 675,4085293"/>
    <d v="2020-06-05T00:00:00"/>
    <x v="292"/>
    <s v="$"/>
    <x v="190"/>
    <n v="0"/>
    <n v="10000000"/>
    <n v="0"/>
    <n v="0"/>
    <n v="0"/>
    <n v="675.40899999999999"/>
    <s v="Very High"/>
    <n v="6754090000"/>
    <m/>
    <m/>
    <m/>
    <m/>
    <m/>
    <m/>
    <m/>
    <m/>
    <m/>
  </r>
  <r>
    <s v="DIVIDENDO PROV $ 674,945849863465000000"/>
    <d v="2020-12-23T00:00:00"/>
    <x v="281"/>
    <s v="$"/>
    <x v="191"/>
    <n v="0"/>
    <n v="10000000"/>
    <n v="0"/>
    <n v="0"/>
    <n v="0"/>
    <n v="674.94600000000003"/>
    <s v="Very High"/>
    <n v="6749460000"/>
    <m/>
    <m/>
    <m/>
    <m/>
    <m/>
    <m/>
    <m/>
    <m/>
    <m/>
  </r>
  <r>
    <s v="DIVIDENDO DEF 11 $ 15"/>
    <d v="2015-04-13T00:00:00"/>
    <x v="472"/>
    <s v="$"/>
    <x v="176"/>
    <n v="0"/>
    <n v="449900787"/>
    <n v="0"/>
    <n v="0"/>
    <n v="0"/>
    <n v="15"/>
    <s v="High"/>
    <n v="6748511805"/>
    <m/>
    <m/>
    <m/>
    <m/>
    <m/>
    <m/>
    <m/>
    <m/>
    <m/>
  </r>
  <r>
    <s v="DIVIDENDO DEF $ 152"/>
    <d v="2021-06-10T00:00:00"/>
    <x v="103"/>
    <s v="$"/>
    <x v="142"/>
    <n v="0"/>
    <n v="44367002"/>
    <n v="0"/>
    <n v="0"/>
    <n v="0"/>
    <n v="152"/>
    <s v="Very High"/>
    <n v="6743784304"/>
    <m/>
    <m/>
    <m/>
    <m/>
    <m/>
    <m/>
    <m/>
    <m/>
    <m/>
  </r>
  <r>
    <s v="DIVIDENDO DEF 40 $ 25,29147"/>
    <d v="2018-05-17T00:00:00"/>
    <x v="81"/>
    <s v="$"/>
    <x v="148"/>
    <n v="0"/>
    <n v="266432526"/>
    <n v="0"/>
    <n v="0"/>
    <n v="0"/>
    <n v="25.291"/>
    <s v="High"/>
    <n v="6738345015.066"/>
    <m/>
    <m/>
    <m/>
    <m/>
    <m/>
    <m/>
    <m/>
    <m/>
    <m/>
  </r>
  <r>
    <s v="DIVIDENDO DEF $ 673,727626146282000000"/>
    <d v="2020-12-23T00:00:00"/>
    <x v="281"/>
    <s v="$"/>
    <x v="192"/>
    <n v="0"/>
    <n v="10000000"/>
    <n v="0"/>
    <n v="0"/>
    <n v="0"/>
    <n v="673.72799999999995"/>
    <s v="Very High"/>
    <n v="6737280000"/>
    <m/>
    <m/>
    <m/>
    <m/>
    <m/>
    <m/>
    <m/>
    <m/>
    <m/>
  </r>
  <r>
    <s v="DIVIDENDO PROV $ 2830"/>
    <d v="2015-08-25T00:00:00"/>
    <x v="473"/>
    <s v="$"/>
    <x v="193"/>
    <n v="0"/>
    <n v="2380484"/>
    <n v="0"/>
    <n v="0"/>
    <n v="0"/>
    <n v="2830"/>
    <s v="Very High"/>
    <n v="6736769720"/>
    <m/>
    <m/>
    <m/>
    <m/>
    <m/>
    <m/>
    <m/>
    <m/>
    <m/>
  </r>
  <r>
    <s v="DIVIDENDO $ 672,25989"/>
    <d v="2018-10-24T00:00:00"/>
    <x v="307"/>
    <s v="$"/>
    <x v="55"/>
    <n v="0"/>
    <n v="10000000"/>
    <n v="0"/>
    <n v="0"/>
    <n v="0"/>
    <n v="672.26"/>
    <s v="Very High"/>
    <n v="6722600000"/>
    <m/>
    <m/>
    <m/>
    <m/>
    <m/>
    <m/>
    <m/>
    <m/>
    <m/>
  </r>
  <r>
    <s v="DIVIDENDO $ 672,12421"/>
    <d v="2020-01-22T00:00:00"/>
    <x v="270"/>
    <s v="$"/>
    <x v="55"/>
    <n v="0"/>
    <n v="10000000"/>
    <n v="0"/>
    <n v="0"/>
    <n v="0"/>
    <n v="672.12400000000002"/>
    <s v="Very High"/>
    <n v="6721240000"/>
    <m/>
    <m/>
    <m/>
    <m/>
    <m/>
    <m/>
    <m/>
    <m/>
    <m/>
  </r>
  <r>
    <s v="DIVIDENDO PROV $ 670,517136"/>
    <d v="2019-09-06T00:00:00"/>
    <x v="228"/>
    <s v="$"/>
    <x v="66"/>
    <n v="0"/>
    <n v="10000000"/>
    <n v="0"/>
    <n v="0"/>
    <n v="0"/>
    <n v="670.51700000000005"/>
    <s v="Very High"/>
    <n v="6705170000"/>
    <m/>
    <m/>
    <m/>
    <m/>
    <m/>
    <m/>
    <m/>
    <m/>
    <m/>
  </r>
  <r>
    <s v="DIVIDENDO DEF 21 $ 67"/>
    <d v="2015-05-07T00:00:00"/>
    <x v="267"/>
    <s v="$"/>
    <x v="116"/>
    <n v="0"/>
    <n v="100000000"/>
    <n v="0"/>
    <n v="0"/>
    <n v="0"/>
    <n v="67"/>
    <s v="High"/>
    <n v="6700000000"/>
    <m/>
    <m/>
    <m/>
    <m/>
    <m/>
    <m/>
    <m/>
    <m/>
    <m/>
  </r>
  <r>
    <s v="DIVIDENDO PROV $ 667,800136"/>
    <d v="2019-09-06T00:00:00"/>
    <x v="228"/>
    <s v="$"/>
    <x v="67"/>
    <n v="0"/>
    <n v="10000000"/>
    <n v="0"/>
    <n v="0"/>
    <n v="0"/>
    <n v="667.8"/>
    <s v="Very High"/>
    <n v="6678000000"/>
    <m/>
    <m/>
    <m/>
    <m/>
    <m/>
    <m/>
    <m/>
    <m/>
    <m/>
  </r>
  <r>
    <s v="DIVIDENDO DEF 25 $ 0,16677"/>
    <d v="2020-04-18T00:00:00"/>
    <x v="127"/>
    <s v="$"/>
    <x v="153"/>
    <n v="0"/>
    <n v="39969696632"/>
    <n v="0"/>
    <n v="0"/>
    <n v="0"/>
    <n v="0.16700000000000001"/>
    <s v="Low"/>
    <n v="6674939337.5439997"/>
    <m/>
    <m/>
    <m/>
    <m/>
    <m/>
    <m/>
    <m/>
    <m/>
    <m/>
  </r>
  <r>
    <s v="DIVIDENDO DEF $ 2,1979582"/>
    <d v="2020-04-15T00:00:00"/>
    <x v="474"/>
    <s v="$"/>
    <x v="157"/>
    <n v="0"/>
    <n v="3023973277"/>
    <n v="0"/>
    <n v="0"/>
    <n v="0"/>
    <n v="2.198"/>
    <s v="Medium"/>
    <n v="6646693262.8459997"/>
    <m/>
    <m/>
    <m/>
    <m/>
    <m/>
    <m/>
    <m/>
    <m/>
    <m/>
  </r>
  <r>
    <s v="DIVIDENDO EVEN US$ 0,03675"/>
    <d v="2019-05-15T00:00:00"/>
    <x v="407"/>
    <s v="$"/>
    <x v="135"/>
    <n v="0"/>
    <n v="272116691"/>
    <n v="0"/>
    <n v="0"/>
    <n v="0"/>
    <n v="24.399000000000001"/>
    <s v="High"/>
    <n v="6639375143.7089996"/>
    <m/>
    <m/>
    <m/>
    <m/>
    <m/>
    <m/>
    <m/>
    <m/>
    <m/>
  </r>
  <r>
    <s v="DIVIDENDO PROV $ 662,393436"/>
    <d v="2019-09-06T00:00:00"/>
    <x v="228"/>
    <s v="$"/>
    <x v="68"/>
    <n v="0"/>
    <n v="10000000"/>
    <n v="0"/>
    <n v="0"/>
    <n v="0"/>
    <n v="662.39300000000003"/>
    <s v="Very High"/>
    <n v="6623930000"/>
    <m/>
    <m/>
    <m/>
    <m/>
    <m/>
    <m/>
    <m/>
    <m/>
    <m/>
  </r>
  <r>
    <s v="DIVIDENDO PROV $ 661,76632"/>
    <d v="2020-05-26T00:00:00"/>
    <x v="47"/>
    <s v="$"/>
    <x v="55"/>
    <n v="0"/>
    <n v="10000000"/>
    <n v="0"/>
    <n v="0"/>
    <n v="0"/>
    <n v="661.76599999999996"/>
    <s v="Very High"/>
    <n v="6617660000"/>
    <m/>
    <m/>
    <m/>
    <m/>
    <m/>
    <m/>
    <m/>
    <m/>
    <m/>
  </r>
  <r>
    <s v="DIVIDENDO PROV $ 661,723873"/>
    <d v="2019-12-23T00:00:00"/>
    <x v="287"/>
    <s v="$"/>
    <x v="194"/>
    <n v="0"/>
    <n v="10000000"/>
    <n v="0"/>
    <n v="0"/>
    <n v="0"/>
    <n v="661.72400000000005"/>
    <s v="Very High"/>
    <n v="6617240000"/>
    <m/>
    <m/>
    <m/>
    <m/>
    <m/>
    <m/>
    <m/>
    <m/>
    <m/>
  </r>
  <r>
    <s v="DIVIDENDO PROV $ 6605,1141"/>
    <d v="2021-09-01T00:00:00"/>
    <x v="475"/>
    <s v="$"/>
    <x v="166"/>
    <n v="0"/>
    <n v="1000000"/>
    <n v="0"/>
    <n v="0"/>
    <n v="0"/>
    <n v="6605.1139999999996"/>
    <s v="Very High"/>
    <n v="6605114000"/>
    <m/>
    <m/>
    <m/>
    <m/>
    <m/>
    <m/>
    <m/>
    <m/>
    <m/>
  </r>
  <r>
    <s v="DIVIDENDO DEF 40 $ 25,54082"/>
    <d v="2019-05-04T00:00:00"/>
    <x v="20"/>
    <s v="$"/>
    <x v="59"/>
    <n v="0"/>
    <n v="258469000"/>
    <n v="0"/>
    <n v="0"/>
    <n v="0"/>
    <n v="25.541"/>
    <s v="High"/>
    <n v="6601556729"/>
    <m/>
    <m/>
    <m/>
    <m/>
    <m/>
    <m/>
    <m/>
    <m/>
    <m/>
  </r>
  <r>
    <s v="DIVIDENDO PROV 64 US$ 0,0084392"/>
    <d v="2021-06-17T00:00:00"/>
    <x v="476"/>
    <s v="$"/>
    <x v="104"/>
    <n v="0"/>
    <n v="1075000000"/>
    <n v="0"/>
    <n v="0"/>
    <n v="0"/>
    <n v="6.1319999999999997"/>
    <s v="Medium"/>
    <n v="6591900000"/>
    <m/>
    <m/>
    <m/>
    <m/>
    <m/>
    <m/>
    <m/>
    <m/>
    <m/>
  </r>
  <r>
    <s v="DIVIDENDO DEF 29 $ 6,34944"/>
    <d v="2018-04-17T00:00:00"/>
    <x v="233"/>
    <s v="$"/>
    <x v="183"/>
    <n v="0"/>
    <n v="1034572184"/>
    <n v="0"/>
    <n v="0"/>
    <n v="0"/>
    <n v="6.3490000000000002"/>
    <s v="Medium"/>
    <n v="6568498796.2159996"/>
    <m/>
    <m/>
    <m/>
    <m/>
    <m/>
    <m/>
    <m/>
    <m/>
    <m/>
  </r>
  <r>
    <s v="DIVIDENDO ADIC 87 US$ 0,07278"/>
    <d v="2019-04-26T00:00:00"/>
    <x v="293"/>
    <s v="$"/>
    <x v="76"/>
    <n v="0"/>
    <n v="132999304"/>
    <n v="0"/>
    <n v="0"/>
    <n v="0"/>
    <n v="49.215000000000003"/>
    <s v="High"/>
    <n v="6545560746.3599997"/>
    <m/>
    <m/>
    <m/>
    <m/>
    <m/>
    <m/>
    <m/>
    <m/>
    <m/>
  </r>
  <r>
    <s v="DIVIDENDO DEF $ 653,933209"/>
    <d v="2021-03-05T00:00:00"/>
    <x v="477"/>
    <s v="$"/>
    <x v="174"/>
    <n v="0"/>
    <n v="10000000"/>
    <n v="0"/>
    <n v="0"/>
    <n v="0"/>
    <n v="653.93299999999999"/>
    <s v="Very High"/>
    <n v="6539330000"/>
    <m/>
    <m/>
    <m/>
    <m/>
    <m/>
    <m/>
    <m/>
    <m/>
    <m/>
  </r>
  <r>
    <s v="DIVIDENDO PROV 46 $ 2"/>
    <d v="2016-10-29T00:00:00"/>
    <x v="446"/>
    <s v="$"/>
    <x v="74"/>
    <n v="0"/>
    <n v="3258363592"/>
    <n v="0"/>
    <n v="0"/>
    <n v="0"/>
    <n v="2"/>
    <s v="Medium"/>
    <n v="6516727184"/>
    <m/>
    <m/>
    <m/>
    <m/>
    <m/>
    <m/>
    <m/>
    <m/>
    <m/>
  </r>
  <r>
    <s v="DIVIDENDO PROV 44 $ 2"/>
    <d v="2015-10-24T00:00:00"/>
    <x v="251"/>
    <s v="$"/>
    <x v="74"/>
    <n v="0"/>
    <n v="3258363592"/>
    <n v="0"/>
    <n v="0"/>
    <n v="0"/>
    <n v="2"/>
    <s v="Medium"/>
    <n v="6516727184"/>
    <m/>
    <m/>
    <m/>
    <m/>
    <m/>
    <m/>
    <m/>
    <m/>
    <m/>
  </r>
  <r>
    <s v="DIVIDENDO ADIC 44 $ 2"/>
    <d v="2015-10-24T00:00:00"/>
    <x v="251"/>
    <s v="$"/>
    <x v="74"/>
    <n v="0"/>
    <n v="3258363592"/>
    <n v="0"/>
    <n v="0"/>
    <n v="0"/>
    <n v="2"/>
    <s v="Medium"/>
    <n v="6516727184"/>
    <m/>
    <m/>
    <m/>
    <m/>
    <m/>
    <m/>
    <m/>
    <m/>
    <m/>
  </r>
  <r>
    <s v="DIVIDENDO PROV $ 650,092714"/>
    <d v="2020-06-05T00:00:00"/>
    <x v="292"/>
    <s v="$"/>
    <x v="195"/>
    <n v="0"/>
    <n v="10000000"/>
    <n v="0"/>
    <n v="0"/>
    <n v="0"/>
    <n v="650.09299999999996"/>
    <s v="Very High"/>
    <n v="6500930000"/>
    <m/>
    <m/>
    <m/>
    <m/>
    <m/>
    <m/>
    <m/>
    <m/>
    <m/>
  </r>
  <r>
    <s v="DIVIDENDO DEF 3 $ 20,58815026"/>
    <d v="2015-05-09T00:00:00"/>
    <x v="49"/>
    <s v="$"/>
    <x v="178"/>
    <n v="0"/>
    <n v="315165988"/>
    <n v="0"/>
    <n v="0"/>
    <n v="0"/>
    <n v="20.588000000000001"/>
    <s v="High"/>
    <n v="6488637360.9440002"/>
    <m/>
    <m/>
    <m/>
    <m/>
    <m/>
    <m/>
    <m/>
    <m/>
    <m/>
  </r>
  <r>
    <s v="DIVIDENDO DEF 38 $ 24,33706"/>
    <d v="2017-05-13T00:00:00"/>
    <x v="404"/>
    <s v="$"/>
    <x v="148"/>
    <n v="0"/>
    <n v="266432526"/>
    <n v="0"/>
    <n v="0"/>
    <n v="0"/>
    <n v="24.337"/>
    <s v="High"/>
    <n v="6484168385.2620001"/>
    <m/>
    <m/>
    <m/>
    <m/>
    <m/>
    <m/>
    <m/>
    <m/>
    <m/>
  </r>
  <r>
    <s v="DIVIDENDO DEF $ 6469,11962"/>
    <d v="2018-05-10T00:00:00"/>
    <x v="52"/>
    <s v="$"/>
    <x v="196"/>
    <n v="0"/>
    <n v="1000000"/>
    <n v="0"/>
    <n v="0"/>
    <n v="0"/>
    <n v="6469.12"/>
    <s v="Very High"/>
    <n v="6469120000"/>
    <m/>
    <m/>
    <m/>
    <m/>
    <m/>
    <m/>
    <m/>
    <m/>
    <m/>
  </r>
  <r>
    <s v="DIVIDENDO DEF $ 646,1617968"/>
    <d v="2020-06-05T00:00:00"/>
    <x v="292"/>
    <s v="$"/>
    <x v="197"/>
    <n v="0"/>
    <n v="10000000"/>
    <n v="0"/>
    <n v="0"/>
    <n v="0"/>
    <n v="646.16200000000003"/>
    <s v="Very High"/>
    <n v="6461620000"/>
    <m/>
    <m/>
    <m/>
    <m/>
    <m/>
    <m/>
    <m/>
    <m/>
    <m/>
  </r>
  <r>
    <s v="DIVIDENDO $ 644,8663"/>
    <d v="2021-05-06T00:00:00"/>
    <x v="54"/>
    <s v="$"/>
    <x v="55"/>
    <n v="0"/>
    <n v="10000000"/>
    <n v="0"/>
    <n v="0"/>
    <n v="0"/>
    <n v="644.86599999999999"/>
    <s v="Very High"/>
    <n v="6448660000"/>
    <m/>
    <m/>
    <m/>
    <m/>
    <m/>
    <m/>
    <m/>
    <m/>
    <m/>
  </r>
  <r>
    <s v="DIVIDENDO DEF 48 $ 1,75"/>
    <d v="2017-10-26T00:00:00"/>
    <x v="403"/>
    <s v="$"/>
    <x v="74"/>
    <n v="0"/>
    <n v="3683019437"/>
    <n v="0"/>
    <n v="0"/>
    <n v="0"/>
    <n v="1.75"/>
    <s v="Medium"/>
    <n v="6445284014.75"/>
    <m/>
    <m/>
    <m/>
    <m/>
    <m/>
    <m/>
    <m/>
    <m/>
    <m/>
  </r>
  <r>
    <s v="DIVIDENDO DEF 45 $ 49,49505"/>
    <d v="2015-04-23T00:00:00"/>
    <x v="8"/>
    <s v="$"/>
    <x v="82"/>
    <n v="0"/>
    <n v="129460300"/>
    <n v="0"/>
    <n v="0"/>
    <n v="0"/>
    <n v="49.494999999999997"/>
    <s v="High"/>
    <n v="6407637548.5"/>
    <m/>
    <m/>
    <m/>
    <m/>
    <m/>
    <m/>
    <m/>
    <m/>
    <m/>
  </r>
  <r>
    <s v="DIVIDENDO DEF $ 22,60283"/>
    <d v="2015-05-23T00:00:00"/>
    <x v="173"/>
    <s v="$"/>
    <x v="154"/>
    <n v="0"/>
    <n v="283369203"/>
    <n v="0"/>
    <n v="0"/>
    <n v="0"/>
    <n v="22.603000000000002"/>
    <s v="High"/>
    <n v="6404994095.4090004"/>
    <m/>
    <m/>
    <m/>
    <m/>
    <m/>
    <m/>
    <m/>
    <m/>
    <m/>
  </r>
  <r>
    <s v="DIVIDENDO PROV $ 6390,9976"/>
    <d v="2020-12-01T00:00:00"/>
    <x v="478"/>
    <s v="$"/>
    <x v="166"/>
    <n v="0"/>
    <n v="1000000"/>
    <n v="0"/>
    <n v="0"/>
    <n v="0"/>
    <n v="6390.9979999999996"/>
    <s v="Very High"/>
    <n v="6390998000"/>
    <m/>
    <m/>
    <m/>
    <m/>
    <m/>
    <m/>
    <m/>
    <m/>
    <m/>
  </r>
  <r>
    <s v="DIVIDENDO DEF $ 637,96888721"/>
    <d v="2019-06-15T00:00:00"/>
    <x v="191"/>
    <s v="$"/>
    <x v="198"/>
    <n v="0"/>
    <n v="10000000"/>
    <n v="0"/>
    <n v="0"/>
    <n v="0"/>
    <n v="637.96900000000005"/>
    <s v="Very High"/>
    <n v="6379690000"/>
    <m/>
    <m/>
    <m/>
    <m/>
    <m/>
    <m/>
    <m/>
    <m/>
    <m/>
  </r>
  <r>
    <s v="DIVIDENDO DEF $ 12,712"/>
    <d v="2017-05-08T00:00:00"/>
    <x v="131"/>
    <s v="$"/>
    <x v="87"/>
    <n v="0"/>
    <n v="500000000"/>
    <n v="0"/>
    <n v="0"/>
    <n v="0"/>
    <n v="12.712"/>
    <s v="High"/>
    <n v="6356000000"/>
    <m/>
    <m/>
    <m/>
    <m/>
    <m/>
    <m/>
    <m/>
    <m/>
    <m/>
  </r>
  <r>
    <s v="DIVIDENDO DEF 115 $ 24"/>
    <d v="2018-05-11T00:00:00"/>
    <x v="219"/>
    <s v="$"/>
    <x v="199"/>
    <n v="0"/>
    <n v="264221000"/>
    <n v="0"/>
    <n v="0"/>
    <n v="0"/>
    <n v="24"/>
    <s v="High"/>
    <n v="6341304000"/>
    <m/>
    <m/>
    <m/>
    <m/>
    <m/>
    <m/>
    <m/>
    <m/>
    <m/>
  </r>
  <r>
    <s v="DIVIDENDO DEF 85 $ 14,413784"/>
    <d v="2019-04-17T00:00:00"/>
    <x v="213"/>
    <s v="$"/>
    <x v="200"/>
    <n v="0"/>
    <n v="439817195"/>
    <n v="0"/>
    <n v="0"/>
    <n v="0"/>
    <n v="14.414"/>
    <s v="High"/>
    <n v="6339525048.7299995"/>
    <m/>
    <m/>
    <m/>
    <m/>
    <m/>
    <m/>
    <m/>
    <m/>
    <m/>
  </r>
  <r>
    <s v="DIVIDENDO DEF $ 633,7546597"/>
    <d v="2020-06-05T00:00:00"/>
    <x v="292"/>
    <s v="$"/>
    <x v="201"/>
    <n v="0"/>
    <n v="10000000"/>
    <n v="0"/>
    <n v="0"/>
    <n v="0"/>
    <n v="633.755"/>
    <s v="Very High"/>
    <n v="6337550000"/>
    <m/>
    <m/>
    <m/>
    <m/>
    <m/>
    <m/>
    <m/>
    <m/>
    <m/>
  </r>
  <r>
    <s v="DIVIDENDO PROV 26 $ 3,10455"/>
    <d v="2020-12-21T00:00:00"/>
    <x v="452"/>
    <s v="$"/>
    <x v="167"/>
    <n v="0"/>
    <n v="2036690512"/>
    <n v="0"/>
    <n v="0"/>
    <n v="0"/>
    <n v="3.105"/>
    <s v="Medium"/>
    <n v="6323924039.7600002"/>
    <m/>
    <m/>
    <m/>
    <m/>
    <m/>
    <m/>
    <m/>
    <m/>
    <m/>
  </r>
  <r>
    <s v="DIVIDENDO ADIC 46 $ 23,71254"/>
    <d v="2020-05-14T00:00:00"/>
    <x v="227"/>
    <s v="$"/>
    <x v="148"/>
    <n v="0"/>
    <n v="266432526"/>
    <n v="0"/>
    <n v="0"/>
    <n v="0"/>
    <n v="23.713000000000001"/>
    <s v="High"/>
    <n v="6317914489.0380001"/>
    <m/>
    <m/>
    <m/>
    <m/>
    <m/>
    <m/>
    <m/>
    <m/>
    <m/>
  </r>
  <r>
    <s v="DIVIDENDO PROV $ 284,159099"/>
    <d v="2015-09-05T00:00:00"/>
    <x v="479"/>
    <s v="$"/>
    <x v="96"/>
    <n v="0"/>
    <n v="22201603"/>
    <n v="0"/>
    <n v="0"/>
    <n v="0"/>
    <n v="284.15899999999999"/>
    <s v="Very High"/>
    <n v="6308785306.8769999"/>
    <m/>
    <m/>
    <m/>
    <m/>
    <m/>
    <m/>
    <m/>
    <m/>
    <m/>
  </r>
  <r>
    <s v="DIVIDENDO $ 627,17266"/>
    <d v="2018-12-18T00:00:00"/>
    <x v="124"/>
    <s v="$"/>
    <x v="55"/>
    <n v="0"/>
    <n v="10000000"/>
    <n v="0"/>
    <n v="0"/>
    <n v="0"/>
    <n v="627.173"/>
    <s v="Very High"/>
    <n v="6271730000"/>
    <m/>
    <m/>
    <m/>
    <m/>
    <m/>
    <m/>
    <m/>
    <m/>
    <m/>
  </r>
  <r>
    <s v="DIVIDENDO PROV $ 625,463765"/>
    <d v="2020-07-08T00:00:00"/>
    <x v="480"/>
    <s v="$"/>
    <x v="202"/>
    <n v="0"/>
    <n v="10000000"/>
    <n v="0"/>
    <n v="0"/>
    <n v="0"/>
    <n v="625.46400000000006"/>
    <s v="Very High"/>
    <n v="6254640000"/>
    <m/>
    <m/>
    <m/>
    <m/>
    <m/>
    <m/>
    <m/>
    <m/>
    <m/>
  </r>
  <r>
    <s v="DIVIDENDO DEF $ 0,235795"/>
    <d v="2021-05-13T00:00:00"/>
    <x v="271"/>
    <s v="$"/>
    <x v="83"/>
    <n v="0"/>
    <n v="26443154700"/>
    <n v="0"/>
    <n v="0"/>
    <n v="0"/>
    <n v="0.23599999999999999"/>
    <s v="Low"/>
    <n v="6240584509.1999998"/>
    <m/>
    <m/>
    <m/>
    <m/>
    <m/>
    <m/>
    <m/>
    <m/>
    <m/>
  </r>
  <r>
    <s v="DIVIDENDO ADIC 45 $ 13"/>
    <d v="2020-10-07T00:00:00"/>
    <x v="481"/>
    <s v="$"/>
    <x v="101"/>
    <n v="0"/>
    <n v="478931224"/>
    <n v="0"/>
    <n v="0"/>
    <n v="0"/>
    <n v="13"/>
    <s v="High"/>
    <n v="6226105912"/>
    <m/>
    <m/>
    <m/>
    <m/>
    <m/>
    <m/>
    <m/>
    <m/>
    <m/>
  </r>
  <r>
    <s v="DIVIDENDO DEF $ 13"/>
    <d v="2020-04-15T00:00:00"/>
    <x v="474"/>
    <s v="$"/>
    <x v="101"/>
    <n v="0"/>
    <n v="478905833"/>
    <n v="0"/>
    <n v="0"/>
    <n v="0"/>
    <n v="13"/>
    <s v="High"/>
    <n v="6225775829"/>
    <m/>
    <m/>
    <m/>
    <m/>
    <m/>
    <m/>
    <m/>
    <m/>
    <m/>
  </r>
  <r>
    <s v="DIVIDENDO DEF 60  $ 28,2226"/>
    <d v="2019-08-09T00:00:00"/>
    <x v="482"/>
    <s v="$"/>
    <x v="203"/>
    <n v="0"/>
    <n v="220569255"/>
    <n v="0"/>
    <n v="0"/>
    <n v="0"/>
    <n v="28.222999999999999"/>
    <s v="High"/>
    <n v="6225126083.8649998"/>
    <m/>
    <m/>
    <m/>
    <m/>
    <m/>
    <m/>
    <m/>
    <m/>
    <m/>
  </r>
  <r>
    <s v="DIVIDENDO DEF 59  $ 28,2226"/>
    <d v="2019-05-04T00:00:00"/>
    <x v="20"/>
    <s v="$"/>
    <x v="203"/>
    <n v="0"/>
    <n v="220569255"/>
    <n v="0"/>
    <n v="0"/>
    <n v="0"/>
    <n v="28.222999999999999"/>
    <s v="High"/>
    <n v="6225126083.8649998"/>
    <m/>
    <m/>
    <m/>
    <m/>
    <m/>
    <m/>
    <m/>
    <m/>
    <m/>
  </r>
  <r>
    <s v="DIVIDENDO PROV $ 250"/>
    <d v="2019-09-21T00:00:00"/>
    <x v="483"/>
    <s v="$"/>
    <x v="138"/>
    <n v="0"/>
    <n v="24886705"/>
    <n v="0"/>
    <n v="0"/>
    <n v="0"/>
    <n v="250"/>
    <s v="Very High"/>
    <n v="6221676250"/>
    <m/>
    <m/>
    <m/>
    <m/>
    <m/>
    <m/>
    <m/>
    <m/>
    <m/>
  </r>
  <r>
    <s v="DIVIDENDO PROV $ 621,605797"/>
    <d v="2020-07-08T00:00:00"/>
    <x v="480"/>
    <s v="$"/>
    <x v="204"/>
    <n v="0"/>
    <n v="10000000"/>
    <n v="0"/>
    <n v="0"/>
    <n v="0"/>
    <n v="621.60599999999999"/>
    <s v="Very High"/>
    <n v="6216060000"/>
    <m/>
    <m/>
    <m/>
    <m/>
    <m/>
    <m/>
    <m/>
    <m/>
    <m/>
  </r>
  <r>
    <s v="DIVIDENDO PROV 5 $ 37"/>
    <d v="2021-09-07T00:00:00"/>
    <x v="221"/>
    <s v="$"/>
    <x v="186"/>
    <n v="0"/>
    <n v="168000000"/>
    <n v="0"/>
    <n v="0"/>
    <n v="0"/>
    <n v="37"/>
    <s v="High"/>
    <n v="6216000000"/>
    <m/>
    <m/>
    <m/>
    <m/>
    <m/>
    <m/>
    <m/>
    <m/>
    <m/>
  </r>
  <r>
    <s v="DIVIDENDO ADIC 27 $ 6"/>
    <d v="2016-04-21T00:00:00"/>
    <x v="6"/>
    <s v="$"/>
    <x v="183"/>
    <n v="0"/>
    <n v="1034572184"/>
    <n v="0"/>
    <n v="0"/>
    <n v="0"/>
    <n v="6"/>
    <s v="Medium"/>
    <n v="6207433104"/>
    <m/>
    <m/>
    <m/>
    <m/>
    <m/>
    <m/>
    <m/>
    <m/>
    <m/>
  </r>
  <r>
    <s v="DIVIDENDO $ 620,73477"/>
    <d v="2020-04-18T00:00:00"/>
    <x v="226"/>
    <s v="$"/>
    <x v="55"/>
    <n v="0"/>
    <n v="10000000"/>
    <n v="0"/>
    <n v="0"/>
    <n v="0"/>
    <n v="620.73500000000001"/>
    <s v="Very High"/>
    <n v="6207350000"/>
    <m/>
    <m/>
    <m/>
    <m/>
    <m/>
    <m/>
    <m/>
    <m/>
    <m/>
  </r>
  <r>
    <s v="DIVIDENDO PROV $ 619,952152"/>
    <d v="2020-07-08T00:00:00"/>
    <x v="480"/>
    <s v="$"/>
    <x v="205"/>
    <n v="0"/>
    <n v="10000000"/>
    <n v="0"/>
    <n v="0"/>
    <n v="0"/>
    <n v="619.952"/>
    <s v="Very High"/>
    <n v="6199520000"/>
    <m/>
    <m/>
    <m/>
    <m/>
    <m/>
    <m/>
    <m/>
    <m/>
    <m/>
  </r>
  <r>
    <s v="DIVIDENDO PROV $ 618,680110238"/>
    <d v="2019-02-16T00:00:00"/>
    <x v="346"/>
    <s v="$"/>
    <x v="184"/>
    <n v="0"/>
    <n v="10000000"/>
    <n v="0"/>
    <n v="0"/>
    <n v="0"/>
    <n v="618.67999999999995"/>
    <s v="Very High"/>
    <n v="6186800000"/>
    <m/>
    <m/>
    <m/>
    <m/>
    <m/>
    <m/>
    <m/>
    <m/>
    <m/>
  </r>
  <r>
    <s v="DIVIDENDO DEF 42 $ 25,2663"/>
    <d v="2019-05-10T00:00:00"/>
    <x v="181"/>
    <s v="$"/>
    <x v="158"/>
    <n v="0"/>
    <n v="244420704"/>
    <n v="0"/>
    <n v="0"/>
    <n v="0"/>
    <n v="25.265999999999998"/>
    <s v="High"/>
    <n v="6175533507.2639999"/>
    <m/>
    <m/>
    <m/>
    <m/>
    <m/>
    <m/>
    <m/>
    <m/>
    <m/>
  </r>
  <r>
    <s v="DIVIDENDO DEF US$ 0,06359"/>
    <d v="2020-04-28T00:00:00"/>
    <x v="424"/>
    <s v="$"/>
    <x v="206"/>
    <n v="0"/>
    <n v="113238186"/>
    <n v="0"/>
    <n v="0"/>
    <n v="0"/>
    <n v="54.481000000000002"/>
    <s v="High"/>
    <n v="6169329611.4659996"/>
    <m/>
    <m/>
    <m/>
    <m/>
    <m/>
    <m/>
    <m/>
    <m/>
    <m/>
  </r>
  <r>
    <s v="DIVIDENDO DEF 6 $ 19,5057271"/>
    <d v="2017-05-16T00:00:00"/>
    <x v="83"/>
    <s v="$"/>
    <x v="178"/>
    <n v="0"/>
    <n v="315165988"/>
    <n v="0"/>
    <n v="0"/>
    <n v="0"/>
    <n v="19.506"/>
    <s v="High"/>
    <n v="6147627761.9280005"/>
    <m/>
    <m/>
    <m/>
    <m/>
    <m/>
    <m/>
    <m/>
    <m/>
    <m/>
  </r>
  <r>
    <s v="DIVIDENDO $ 612,57783"/>
    <d v="2021-05-13T00:00:00"/>
    <x v="271"/>
    <s v="$"/>
    <x v="55"/>
    <n v="0"/>
    <n v="10000000"/>
    <n v="0"/>
    <n v="0"/>
    <n v="0"/>
    <n v="612.57799999999997"/>
    <s v="Very High"/>
    <n v="6125780000"/>
    <m/>
    <m/>
    <m/>
    <m/>
    <m/>
    <m/>
    <m/>
    <m/>
    <m/>
  </r>
  <r>
    <s v="DIVIDENDO DEF $ 7"/>
    <d v="2017-05-19T00:00:00"/>
    <x v="148"/>
    <s v="$"/>
    <x v="22"/>
    <n v="0"/>
    <n v="874049398"/>
    <n v="0"/>
    <n v="0"/>
    <n v="0"/>
    <n v="7"/>
    <s v="Medium"/>
    <n v="6118345786"/>
    <m/>
    <m/>
    <m/>
    <m/>
    <m/>
    <m/>
    <m/>
    <m/>
    <m/>
  </r>
  <r>
    <s v="DIVIDENDO DEF $ 611,509515"/>
    <d v="2019-12-23T00:00:00"/>
    <x v="287"/>
    <s v="$"/>
    <x v="207"/>
    <n v="0"/>
    <n v="10000000"/>
    <n v="0"/>
    <n v="0"/>
    <n v="0"/>
    <n v="611.51"/>
    <s v="Very High"/>
    <n v="6115100000"/>
    <m/>
    <m/>
    <m/>
    <m/>
    <m/>
    <m/>
    <m/>
    <m/>
    <m/>
  </r>
  <r>
    <s v="DIVIDENDO PROV 105 US$ 0,074117073"/>
    <d v="2018-08-24T00:00:00"/>
    <x v="366"/>
    <s v="$"/>
    <x v="113"/>
    <n v="0"/>
    <n v="123000000"/>
    <n v="0"/>
    <n v="0"/>
    <n v="0"/>
    <n v="49.331000000000003"/>
    <s v="High"/>
    <n v="6067713000"/>
    <m/>
    <m/>
    <m/>
    <m/>
    <m/>
    <m/>
    <m/>
    <m/>
    <m/>
  </r>
  <r>
    <s v="DIVIDENDO PROV $ 6062,9082"/>
    <d v="2021-02-02T00:00:00"/>
    <x v="484"/>
    <s v="$"/>
    <x v="166"/>
    <n v="0"/>
    <n v="1000000"/>
    <n v="0"/>
    <n v="0"/>
    <n v="0"/>
    <n v="6062.9080000000004"/>
    <s v="Very High"/>
    <n v="6062908000"/>
    <m/>
    <m/>
    <m/>
    <m/>
    <m/>
    <m/>
    <m/>
    <m/>
    <m/>
  </r>
  <r>
    <s v="DIVIDENDO DEF $ 6060,5046"/>
    <d v="2021-06-01T00:00:00"/>
    <x v="485"/>
    <s v="$"/>
    <x v="166"/>
    <n v="0"/>
    <n v="1000000"/>
    <n v="0"/>
    <n v="0"/>
    <n v="0"/>
    <n v="6060.5050000000001"/>
    <s v="Very High"/>
    <n v="6060505000"/>
    <m/>
    <m/>
    <m/>
    <m/>
    <m/>
    <m/>
    <m/>
    <m/>
    <m/>
  </r>
  <r>
    <s v="DIVIDENDO PROV $ 605,60845"/>
    <d v="2019-01-24T00:00:00"/>
    <x v="139"/>
    <s v="$"/>
    <x v="55"/>
    <n v="0"/>
    <n v="10000000"/>
    <n v="0"/>
    <n v="0"/>
    <n v="0"/>
    <n v="605.60799999999995"/>
    <s v="Very High"/>
    <n v="6056080000"/>
    <m/>
    <m/>
    <m/>
    <m/>
    <m/>
    <m/>
    <m/>
    <m/>
    <m/>
  </r>
  <r>
    <s v="DIVIDENDO PROV 47 $ 24,7619"/>
    <d v="2020-10-15T00:00:00"/>
    <x v="464"/>
    <s v="$"/>
    <x v="158"/>
    <n v="0"/>
    <n v="244420704"/>
    <n v="0"/>
    <n v="0"/>
    <n v="0"/>
    <n v="24.762"/>
    <s v="High"/>
    <n v="6052345472.448"/>
    <m/>
    <m/>
    <m/>
    <m/>
    <m/>
    <m/>
    <m/>
    <m/>
    <m/>
  </r>
  <r>
    <s v="DIVIDENDO PROV $ 24,7619"/>
    <d v="2019-11-27T00:00:00"/>
    <x v="465"/>
    <s v="$"/>
    <x v="158"/>
    <n v="0"/>
    <n v="244420704"/>
    <n v="0"/>
    <n v="0"/>
    <n v="0"/>
    <n v="24.762"/>
    <s v="High"/>
    <n v="6052345472.448"/>
    <m/>
    <m/>
    <m/>
    <m/>
    <m/>
    <m/>
    <m/>
    <m/>
    <m/>
  </r>
  <r>
    <s v="DIVIDENDO PROV $ 603,88360912423"/>
    <d v="2018-08-24T00:00:00"/>
    <x v="366"/>
    <s v="$"/>
    <x v="131"/>
    <n v="0"/>
    <n v="10000000"/>
    <n v="0"/>
    <n v="0"/>
    <n v="0"/>
    <n v="603.88400000000001"/>
    <s v="Very High"/>
    <n v="6038840000"/>
    <m/>
    <m/>
    <m/>
    <m/>
    <m/>
    <m/>
    <m/>
    <m/>
    <m/>
  </r>
  <r>
    <s v="DIVIDENDO PROV $ 6,92905"/>
    <d v="2019-08-30T00:00:00"/>
    <x v="486"/>
    <s v="$"/>
    <x v="77"/>
    <n v="0"/>
    <n v="871057175"/>
    <n v="0"/>
    <n v="0"/>
    <n v="0"/>
    <n v="6.9290000000000003"/>
    <s v="Medium"/>
    <n v="6035555165.5749998"/>
    <m/>
    <m/>
    <m/>
    <m/>
    <m/>
    <m/>
    <m/>
    <m/>
    <m/>
  </r>
  <r>
    <s v="DIVIDENDO PROV $ 6025,927"/>
    <d v="2019-12-04T00:00:00"/>
    <x v="487"/>
    <s v="$"/>
    <x v="166"/>
    <n v="0"/>
    <n v="1000000"/>
    <n v="0"/>
    <n v="0"/>
    <n v="0"/>
    <n v="6025.9269999999997"/>
    <s v="Very High"/>
    <n v="6025927000"/>
    <m/>
    <m/>
    <m/>
    <m/>
    <m/>
    <m/>
    <m/>
    <m/>
    <m/>
  </r>
  <r>
    <s v="DIVIDENDO DEF $ 601,934854"/>
    <d v="2021-03-05T00:00:00"/>
    <x v="477"/>
    <s v="$"/>
    <x v="181"/>
    <n v="0"/>
    <n v="10000000"/>
    <n v="0"/>
    <n v="0"/>
    <n v="0"/>
    <n v="601.93499999999995"/>
    <s v="Very High"/>
    <n v="6019350000"/>
    <m/>
    <m/>
    <m/>
    <m/>
    <m/>
    <m/>
    <m/>
    <m/>
    <m/>
  </r>
  <r>
    <s v="DIVIDENDO DEF 106 $ 0,333561"/>
    <d v="2018-05-17T00:00:00"/>
    <x v="81"/>
    <s v="$"/>
    <x v="84"/>
    <n v="0"/>
    <n v="18017579131"/>
    <n v="0"/>
    <n v="0"/>
    <n v="0"/>
    <n v="0.33400000000000002"/>
    <s v="Low"/>
    <n v="6017871429.7539997"/>
    <m/>
    <m/>
    <m/>
    <m/>
    <m/>
    <m/>
    <m/>
    <m/>
    <m/>
  </r>
  <r>
    <s v="DIVIDENDO PROV $ 601,19596928509"/>
    <d v="2018-08-24T00:00:00"/>
    <x v="366"/>
    <s v="$"/>
    <x v="132"/>
    <n v="0"/>
    <n v="10000000"/>
    <n v="0"/>
    <n v="0"/>
    <n v="0"/>
    <n v="601.19600000000003"/>
    <s v="Very High"/>
    <n v="6011960000"/>
    <m/>
    <m/>
    <m/>
    <m/>
    <m/>
    <m/>
    <m/>
    <m/>
    <m/>
  </r>
  <r>
    <s v="DIVIDENDO PROV $ 52,82875"/>
    <d v="2015-12-22T00:00:00"/>
    <x v="488"/>
    <s v="$"/>
    <x v="163"/>
    <n v="0"/>
    <n v="113574515"/>
    <n v="0"/>
    <n v="0"/>
    <n v="0"/>
    <n v="52.829000000000001"/>
    <s v="High"/>
    <n v="6000028052.9350004"/>
    <m/>
    <m/>
    <m/>
    <m/>
    <m/>
    <m/>
    <m/>
    <m/>
    <m/>
  </r>
  <r>
    <s v="DIVIDENDO PROV 8 $ 60"/>
    <d v="2015-01-09T00:00:00"/>
    <x v="439"/>
    <s v="$"/>
    <x v="61"/>
    <n v="0"/>
    <n v="100000000"/>
    <n v="0"/>
    <n v="0"/>
    <n v="0"/>
    <n v="60"/>
    <s v="High"/>
    <n v="6000000000"/>
    <m/>
    <m/>
    <m/>
    <m/>
    <m/>
    <m/>
    <m/>
    <m/>
    <m/>
  </r>
  <r>
    <s v="DIVIDENDO PROV $ 3750"/>
    <d v="2015-12-11T00:00:00"/>
    <x v="129"/>
    <s v="$"/>
    <x v="92"/>
    <n v="0"/>
    <n v="1597681"/>
    <n v="0"/>
    <n v="0"/>
    <n v="0"/>
    <n v="3750"/>
    <s v="Very High"/>
    <n v="5991303750"/>
    <m/>
    <m/>
    <m/>
    <m/>
    <m/>
    <m/>
    <m/>
    <m/>
    <m/>
  </r>
  <r>
    <s v="DIVIDENDO DEF 62 $ 27,145"/>
    <d v="2020-11-24T00:00:00"/>
    <x v="140"/>
    <s v="$"/>
    <x v="203"/>
    <n v="0"/>
    <n v="220569255"/>
    <n v="0"/>
    <n v="0"/>
    <n v="0"/>
    <n v="27.145"/>
    <s v="High"/>
    <n v="5987352426.9750004"/>
    <m/>
    <m/>
    <m/>
    <m/>
    <m/>
    <m/>
    <m/>
    <m/>
    <m/>
  </r>
  <r>
    <s v="DIVIDENDO DEF 99 US$ 0,03108415"/>
    <d v="2018-05-04T00:00:00"/>
    <x v="51"/>
    <s v="$"/>
    <x v="208"/>
    <n v="0"/>
    <n v="310906758"/>
    <n v="0"/>
    <n v="0"/>
    <n v="0"/>
    <n v="19.247"/>
    <s v="High"/>
    <n v="5984022371.2259998"/>
    <m/>
    <m/>
    <m/>
    <m/>
    <m/>
    <m/>
    <m/>
    <m/>
    <m/>
  </r>
  <r>
    <s v="DIVIDENDO PROV 11 $ 5963"/>
    <d v="2017-02-02T00:00:00"/>
    <x v="489"/>
    <s v="$"/>
    <x v="166"/>
    <n v="0"/>
    <n v="1000000"/>
    <n v="0"/>
    <n v="0"/>
    <n v="0"/>
    <n v="5963"/>
    <s v="Very High"/>
    <n v="5963000000"/>
    <m/>
    <m/>
    <m/>
    <m/>
    <m/>
    <m/>
    <m/>
    <m/>
    <m/>
  </r>
  <r>
    <s v="DIVIDENDO DEF 37 $ 270,6288"/>
    <d v="2021-05-04T00:00:00"/>
    <x v="242"/>
    <s v="$"/>
    <x v="209"/>
    <n v="0"/>
    <n v="22000000"/>
    <n v="0"/>
    <n v="0"/>
    <n v="0"/>
    <n v="270.62900000000002"/>
    <s v="Very High"/>
    <n v="5953838000"/>
    <m/>
    <m/>
    <m/>
    <m/>
    <m/>
    <m/>
    <m/>
    <m/>
    <m/>
  </r>
  <r>
    <s v="DIVIDENDO PROV US$ 8,473886"/>
    <d v="2021-05-26T00:00:00"/>
    <x v="490"/>
    <s v="US$"/>
    <x v="0"/>
    <n v="0"/>
    <n v="700000000"/>
    <n v="0"/>
    <n v="0"/>
    <n v="0"/>
    <n v="8.4740000000000002"/>
    <s v="Medium"/>
    <n v="5931800000"/>
    <m/>
    <m/>
    <m/>
    <m/>
    <m/>
    <m/>
    <m/>
    <m/>
    <m/>
  </r>
  <r>
    <s v="DIVIDENDO PROV $ 5929,0248"/>
    <d v="2018-05-31T00:00:00"/>
    <x v="491"/>
    <s v="$"/>
    <x v="166"/>
    <n v="0"/>
    <n v="1000000"/>
    <n v="0"/>
    <n v="0"/>
    <n v="0"/>
    <n v="5929.0249999999996"/>
    <s v="Very High"/>
    <n v="5929025000"/>
    <m/>
    <m/>
    <m/>
    <m/>
    <m/>
    <m/>
    <m/>
    <m/>
    <m/>
  </r>
  <r>
    <s v="DIVIDENDO PROV 0 $ 591,314"/>
    <d v="2020-12-23T00:00:00"/>
    <x v="492"/>
    <s v="$"/>
    <x v="5"/>
    <n v="0"/>
    <n v="10000000"/>
    <n v="0"/>
    <n v="0"/>
    <n v="0"/>
    <n v="591.31399999999996"/>
    <s v="Very High"/>
    <n v="5913140000"/>
    <m/>
    <m/>
    <m/>
    <m/>
    <m/>
    <m/>
    <m/>
    <m/>
    <m/>
  </r>
  <r>
    <s v="DIVIDENDO ADIC 106 $ 22,33"/>
    <d v="2015-05-13T00:00:00"/>
    <x v="302"/>
    <s v="$"/>
    <x v="199"/>
    <n v="0"/>
    <n v="264221000"/>
    <n v="0"/>
    <n v="0"/>
    <n v="0"/>
    <n v="22.33"/>
    <s v="High"/>
    <n v="5900054930"/>
    <m/>
    <m/>
    <m/>
    <m/>
    <m/>
    <m/>
    <m/>
    <m/>
    <m/>
  </r>
  <r>
    <s v="DIVIDENDO DEF 30 $ 5,7"/>
    <d v="2019-04-13T00:00:00"/>
    <x v="493"/>
    <s v="$"/>
    <x v="183"/>
    <n v="0"/>
    <n v="1034572184"/>
    <n v="0"/>
    <n v="0"/>
    <n v="0"/>
    <n v="5.7"/>
    <s v="Medium"/>
    <n v="5897061448.8000002"/>
    <m/>
    <m/>
    <m/>
    <m/>
    <m/>
    <m/>
    <m/>
    <m/>
    <m/>
  </r>
  <r>
    <s v="DIVIDENDO DEF 210 $ 92,1"/>
    <d v="2016-04-22T00:00:00"/>
    <x v="299"/>
    <s v="$"/>
    <x v="182"/>
    <n v="0"/>
    <n v="64000000"/>
    <n v="0"/>
    <n v="0"/>
    <n v="0"/>
    <n v="92.1"/>
    <s v="High"/>
    <n v="5894400000"/>
    <m/>
    <m/>
    <m/>
    <m/>
    <m/>
    <m/>
    <m/>
    <m/>
    <m/>
  </r>
  <r>
    <s v="DIVIDENDO PROV $ 5889,8111"/>
    <d v="2018-12-28T00:00:00"/>
    <x v="138"/>
    <s v="$"/>
    <x v="166"/>
    <n v="0"/>
    <n v="1000000"/>
    <n v="0"/>
    <n v="0"/>
    <n v="0"/>
    <n v="5889.8109999999997"/>
    <s v="Very High"/>
    <n v="5889811000"/>
    <m/>
    <m/>
    <m/>
    <m/>
    <m/>
    <m/>
    <m/>
    <m/>
    <m/>
  </r>
  <r>
    <s v="DIVIDENDO ADIC 10 $ 3,04154544194583"/>
    <d v="2018-05-10T00:00:00"/>
    <x v="52"/>
    <s v="$"/>
    <x v="90"/>
    <n v="0"/>
    <n v="1936052298"/>
    <n v="0"/>
    <n v="0"/>
    <n v="0"/>
    <n v="3.0419999999999998"/>
    <s v="Medium"/>
    <n v="5889471090.5159998"/>
    <m/>
    <m/>
    <m/>
    <m/>
    <m/>
    <m/>
    <m/>
    <m/>
    <m/>
  </r>
  <r>
    <s v="DIVIDENDO DEF 40 $ 24,08711"/>
    <d v="2018-05-17T00:00:00"/>
    <x v="81"/>
    <s v="$"/>
    <x v="158"/>
    <n v="0"/>
    <n v="244420704"/>
    <n v="0"/>
    <n v="0"/>
    <n v="0"/>
    <n v="24.087"/>
    <s v="High"/>
    <n v="5887361497.2480001"/>
    <m/>
    <m/>
    <m/>
    <m/>
    <m/>
    <m/>
    <m/>
    <m/>
    <m/>
  </r>
  <r>
    <s v="DIVIDENDO PROV 1 $ 35"/>
    <d v="2016-06-23T00:00:00"/>
    <x v="494"/>
    <s v="$"/>
    <x v="50"/>
    <n v="0"/>
    <n v="168000000"/>
    <n v="0"/>
    <n v="0"/>
    <n v="0"/>
    <n v="35"/>
    <s v="High"/>
    <n v="5880000000"/>
    <m/>
    <m/>
    <m/>
    <m/>
    <m/>
    <m/>
    <m/>
    <m/>
    <m/>
  </r>
  <r>
    <s v="DIVIDENDO ADIC 2 $ 35"/>
    <d v="2016-04-15T00:00:00"/>
    <x v="495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1 $ 35"/>
    <d v="2016-02-12T00:00:00"/>
    <x v="496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6 $ 35"/>
    <d v="2015-12-11T00:00:00"/>
    <x v="129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5 $ 35"/>
    <d v="2015-10-16T00:00:00"/>
    <x v="497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4 $ 35"/>
    <d v="2015-08-13T00:00:00"/>
    <x v="353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3 $ 35"/>
    <d v="2015-06-12T00:00:00"/>
    <x v="498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PROV 1 $ 35"/>
    <d v="2015-02-13T00:00:00"/>
    <x v="499"/>
    <s v="$"/>
    <x v="186"/>
    <n v="0"/>
    <n v="168000000"/>
    <n v="0"/>
    <n v="0"/>
    <n v="0"/>
    <n v="35"/>
    <s v="High"/>
    <n v="5880000000"/>
    <m/>
    <m/>
    <m/>
    <m/>
    <m/>
    <m/>
    <m/>
    <m/>
    <m/>
  </r>
  <r>
    <s v="DIVIDENDO $ 587,56781"/>
    <d v="2019-05-09T00:00:00"/>
    <x v="20"/>
    <s v="$"/>
    <x v="55"/>
    <n v="0"/>
    <n v="10000000"/>
    <n v="0"/>
    <n v="0"/>
    <n v="0"/>
    <n v="587.56799999999998"/>
    <s v="Very High"/>
    <n v="5875680000"/>
    <m/>
    <m/>
    <m/>
    <m/>
    <m/>
    <m/>
    <m/>
    <m/>
    <m/>
  </r>
  <r>
    <s v="DIVIDENDO DEF $ 585,9719"/>
    <d v="2021-03-25T00:00:00"/>
    <x v="500"/>
    <s v="$"/>
    <x v="210"/>
    <n v="0"/>
    <n v="10000000"/>
    <n v="0"/>
    <n v="0"/>
    <n v="0"/>
    <n v="585.97199999999998"/>
    <s v="Very High"/>
    <n v="5859720000"/>
    <m/>
    <m/>
    <m/>
    <m/>
    <m/>
    <m/>
    <m/>
    <m/>
    <m/>
  </r>
  <r>
    <s v="DIVIDENDO DEF $ 585,8042"/>
    <d v="2021-03-25T00:00:00"/>
    <x v="500"/>
    <s v="$"/>
    <x v="211"/>
    <n v="0"/>
    <n v="10000000"/>
    <n v="0"/>
    <n v="0"/>
    <n v="0"/>
    <n v="585.80399999999997"/>
    <s v="Very High"/>
    <n v="5858040000"/>
    <m/>
    <m/>
    <m/>
    <m/>
    <m/>
    <m/>
    <m/>
    <m/>
    <m/>
  </r>
  <r>
    <s v="DIVIDENDO DEF $ 585,552"/>
    <d v="2021-03-25T00:00:00"/>
    <x v="500"/>
    <s v="$"/>
    <x v="212"/>
    <n v="0"/>
    <n v="10000000"/>
    <n v="0"/>
    <n v="0"/>
    <n v="0"/>
    <n v="585.55200000000002"/>
    <s v="Very High"/>
    <n v="5855520000"/>
    <m/>
    <m/>
    <m/>
    <m/>
    <m/>
    <m/>
    <m/>
    <m/>
    <m/>
  </r>
  <r>
    <s v="DIVIDENDO DEF $ 584,9658"/>
    <d v="2021-03-25T00:00:00"/>
    <x v="500"/>
    <s v="$"/>
    <x v="213"/>
    <n v="0"/>
    <n v="10000000"/>
    <n v="0"/>
    <n v="0"/>
    <n v="0"/>
    <n v="584.96600000000001"/>
    <s v="Very High"/>
    <n v="5849660000"/>
    <m/>
    <m/>
    <m/>
    <m/>
    <m/>
    <m/>
    <m/>
    <m/>
    <m/>
  </r>
  <r>
    <s v="DIVIDENDO PROV US$ 0, 0075951066"/>
    <d v="2016-01-16T00:00:00"/>
    <x v="218"/>
    <s v="$"/>
    <x v="51"/>
    <n v="0"/>
    <n v="1053309776"/>
    <n v="0"/>
    <n v="0"/>
    <n v="0"/>
    <n v="5.5469999999999997"/>
    <s v="Medium"/>
    <n v="5842709327.4720001"/>
    <m/>
    <m/>
    <m/>
    <m/>
    <m/>
    <m/>
    <m/>
    <m/>
    <m/>
  </r>
  <r>
    <s v="DIVIDENDO PROV 21 $ 6,70111"/>
    <d v="2017-08-30T00:00:00"/>
    <x v="501"/>
    <s v="$"/>
    <x v="77"/>
    <n v="0"/>
    <n v="871057175"/>
    <n v="0"/>
    <n v="0"/>
    <n v="0"/>
    <n v="6.7009999999999996"/>
    <s v="Medium"/>
    <n v="5836954129.6750002"/>
    <m/>
    <m/>
    <m/>
    <m/>
    <m/>
    <m/>
    <m/>
    <m/>
    <m/>
  </r>
  <r>
    <s v="DIVIDENDO DEF 112 $ 46,677836648"/>
    <d v="2015-04-22T00:00:00"/>
    <x v="502"/>
    <s v="$"/>
    <x v="73"/>
    <n v="0"/>
    <n v="125000000"/>
    <n v="0"/>
    <n v="0"/>
    <n v="0"/>
    <n v="46.677999999999997"/>
    <s v="High"/>
    <n v="5834750000"/>
    <m/>
    <m/>
    <m/>
    <m/>
    <m/>
    <m/>
    <m/>
    <m/>
    <m/>
  </r>
  <r>
    <s v="DIVIDENDO ADIC 19 $ 4,08"/>
    <d v="2016-05-05T00:00:00"/>
    <x v="220"/>
    <s v="$"/>
    <x v="57"/>
    <n v="0"/>
    <n v="1430000000"/>
    <n v="0"/>
    <n v="0"/>
    <n v="0"/>
    <n v="4.08"/>
    <s v="Medium"/>
    <n v="5834400000"/>
    <m/>
    <m/>
    <m/>
    <m/>
    <m/>
    <m/>
    <m/>
    <m/>
    <m/>
  </r>
  <r>
    <s v="DIVIDENDO PROV $ 5834,0396"/>
    <d v="2021-04-01T00:00:00"/>
    <x v="503"/>
    <s v="$"/>
    <x v="166"/>
    <n v="0"/>
    <n v="1000000"/>
    <n v="0"/>
    <n v="0"/>
    <n v="0"/>
    <n v="5834.04"/>
    <s v="Very High"/>
    <n v="5834040000"/>
    <m/>
    <m/>
    <m/>
    <m/>
    <m/>
    <m/>
    <m/>
    <m/>
    <m/>
  </r>
  <r>
    <s v="DIVIDENDO DEF $ 11,6459"/>
    <d v="2017-02-14T00:00:00"/>
    <x v="504"/>
    <s v="$"/>
    <x v="87"/>
    <n v="0"/>
    <n v="500000000"/>
    <n v="0"/>
    <n v="0"/>
    <n v="0"/>
    <n v="11.646000000000001"/>
    <s v="High"/>
    <n v="5823000000"/>
    <m/>
    <m/>
    <m/>
    <m/>
    <m/>
    <m/>
    <m/>
    <m/>
    <m/>
  </r>
  <r>
    <s v="DIVIDENDO DEF 43 $ 40,146"/>
    <d v="2018-04-18T00:00:00"/>
    <x v="505"/>
    <s v="$"/>
    <x v="214"/>
    <n v="0"/>
    <n v="145000000"/>
    <n v="0"/>
    <n v="0"/>
    <n v="0"/>
    <n v="40.146000000000001"/>
    <s v="High"/>
    <n v="5821170000"/>
    <m/>
    <m/>
    <m/>
    <m/>
    <m/>
    <m/>
    <m/>
    <m/>
    <m/>
  </r>
  <r>
    <s v="DIVIDENDO PROV $ 5814,60048965057"/>
    <d v="2015-01-30T00:00:00"/>
    <x v="506"/>
    <s v="$"/>
    <x v="215"/>
    <n v="0"/>
    <n v="1000000"/>
    <n v="0"/>
    <n v="0"/>
    <n v="0"/>
    <n v="5814.6"/>
    <s v="Very High"/>
    <n v="5814600000"/>
    <m/>
    <m/>
    <m/>
    <m/>
    <m/>
    <m/>
    <m/>
    <m/>
    <m/>
  </r>
  <r>
    <s v="DIVIDENDO DEF 25 US$ 0,00007154"/>
    <d v="2015-06-05T00:00:00"/>
    <x v="507"/>
    <s v="$"/>
    <x v="216"/>
    <n v="0"/>
    <n v="131492625130"/>
    <n v="0"/>
    <n v="0"/>
    <n v="0"/>
    <n v="4.3999999999999997E-2"/>
    <s v="Low"/>
    <n v="5785675505.7200003"/>
    <m/>
    <m/>
    <m/>
    <m/>
    <m/>
    <m/>
    <m/>
    <m/>
    <m/>
  </r>
  <r>
    <s v="DIVIDENDO DEF 248 $ 132,05"/>
    <d v="2017-04-18T00:00:00"/>
    <x v="379"/>
    <s v="$"/>
    <x v="80"/>
    <n v="0"/>
    <n v="43800000"/>
    <n v="0"/>
    <n v="0"/>
    <n v="0"/>
    <n v="132.05000000000001"/>
    <s v="Very High"/>
    <n v="5783790000"/>
    <m/>
    <m/>
    <m/>
    <m/>
    <m/>
    <m/>
    <m/>
    <m/>
    <m/>
  </r>
  <r>
    <s v="DIVIDENDO PROV 12 $ 5774"/>
    <d v="2017-03-02T00:00:00"/>
    <x v="508"/>
    <s v="$"/>
    <x v="166"/>
    <n v="0"/>
    <n v="1000000"/>
    <n v="0"/>
    <n v="0"/>
    <n v="0"/>
    <n v="5774"/>
    <s v="Very High"/>
    <n v="5774000000"/>
    <m/>
    <m/>
    <m/>
    <m/>
    <m/>
    <m/>
    <m/>
    <m/>
    <m/>
  </r>
  <r>
    <s v="DIVIDENDO ADIC 106 $ 322,80919"/>
    <d v="2020-04-23T00:00:00"/>
    <x v="286"/>
    <s v="$"/>
    <x v="217"/>
    <n v="0"/>
    <n v="17874655"/>
    <n v="0"/>
    <n v="0"/>
    <n v="0"/>
    <n v="322.80900000000003"/>
    <s v="Very High"/>
    <n v="5770099505.8950005"/>
    <m/>
    <m/>
    <m/>
    <m/>
    <m/>
    <m/>
    <m/>
    <m/>
    <m/>
  </r>
  <r>
    <s v="DIVIDENDO PROV $ 5753,7027"/>
    <d v="2020-11-03T00:00:00"/>
    <x v="509"/>
    <s v="$"/>
    <x v="166"/>
    <n v="0"/>
    <n v="1000000"/>
    <n v="0"/>
    <n v="0"/>
    <n v="0"/>
    <n v="5753.7030000000004"/>
    <s v="Very High"/>
    <n v="5753703000"/>
    <m/>
    <m/>
    <m/>
    <m/>
    <m/>
    <m/>
    <m/>
    <m/>
    <m/>
  </r>
  <r>
    <s v="DIVIDENDO PROV 44 US$ 0,007762"/>
    <d v="2016-06-15T00:00:00"/>
    <x v="510"/>
    <s v="$"/>
    <x v="104"/>
    <n v="0"/>
    <n v="1075000000"/>
    <n v="0"/>
    <n v="0"/>
    <n v="0"/>
    <n v="5.343"/>
    <s v="Medium"/>
    <n v="5743725000"/>
    <m/>
    <m/>
    <m/>
    <m/>
    <m/>
    <m/>
    <m/>
    <m/>
    <m/>
  </r>
  <r>
    <s v="DIVIDENDO PROV $ 5739,5661"/>
    <d v="2019-02-28T00:00:00"/>
    <x v="511"/>
    <s v="$"/>
    <x v="166"/>
    <n v="0"/>
    <n v="1000000"/>
    <n v="0"/>
    <n v="0"/>
    <n v="0"/>
    <n v="5739.5659999999998"/>
    <s v="Very High"/>
    <n v="5739566000"/>
    <m/>
    <m/>
    <m/>
    <m/>
    <m/>
    <m/>
    <m/>
    <m/>
    <m/>
  </r>
  <r>
    <s v="DIVIDENDO DEF $ 572,9657723983"/>
    <d v="2019-05-30T00:00:00"/>
    <x v="512"/>
    <s v="$"/>
    <x v="150"/>
    <n v="0"/>
    <n v="10000000"/>
    <n v="0"/>
    <n v="0"/>
    <n v="0"/>
    <n v="572.96600000000001"/>
    <s v="Very High"/>
    <n v="5729660000"/>
    <m/>
    <m/>
    <m/>
    <m/>
    <m/>
    <m/>
    <m/>
    <m/>
    <m/>
  </r>
  <r>
    <s v="DIVIDENDO PROV $ 5727,7642"/>
    <d v="2019-10-30T00:00:00"/>
    <x v="513"/>
    <s v="$"/>
    <x v="166"/>
    <n v="0"/>
    <n v="1000000"/>
    <n v="0"/>
    <n v="0"/>
    <n v="0"/>
    <n v="5727.7640000000001"/>
    <s v="Very High"/>
    <n v="5727764000"/>
    <m/>
    <m/>
    <m/>
    <m/>
    <m/>
    <m/>
    <m/>
    <m/>
    <m/>
  </r>
  <r>
    <s v="DIVIDENDO PROV $ 50"/>
    <d v="2021-03-23T00:00:00"/>
    <x v="514"/>
    <s v="$"/>
    <x v="163"/>
    <n v="0"/>
    <n v="113574515"/>
    <n v="0"/>
    <n v="0"/>
    <n v="0"/>
    <n v="50"/>
    <s v="High"/>
    <n v="5678725750"/>
    <m/>
    <m/>
    <m/>
    <m/>
    <m/>
    <m/>
    <m/>
    <m/>
    <m/>
  </r>
  <r>
    <s v="DIVIDENDO PROV $ 50"/>
    <d v="2020-12-15T00:00:00"/>
    <x v="444"/>
    <s v="$"/>
    <x v="163"/>
    <n v="0"/>
    <n v="113574515"/>
    <n v="0"/>
    <n v="0"/>
    <n v="0"/>
    <n v="50"/>
    <s v="High"/>
    <n v="5678725750"/>
    <m/>
    <m/>
    <m/>
    <m/>
    <m/>
    <m/>
    <m/>
    <m/>
    <m/>
  </r>
  <r>
    <s v="DIVIDENDO PROV $ 50"/>
    <d v="2020-09-22T00:00:00"/>
    <x v="515"/>
    <s v="$"/>
    <x v="163"/>
    <n v="0"/>
    <n v="113574515"/>
    <n v="0"/>
    <n v="0"/>
    <n v="0"/>
    <n v="50"/>
    <s v="High"/>
    <n v="5678725750"/>
    <m/>
    <m/>
    <m/>
    <m/>
    <m/>
    <m/>
    <m/>
    <m/>
    <m/>
  </r>
  <r>
    <s v="DIVIDENDO PROV $ 50"/>
    <d v="2020-06-19T00:00:00"/>
    <x v="328"/>
    <s v="$"/>
    <x v="163"/>
    <n v="0"/>
    <n v="113574515"/>
    <n v="0"/>
    <n v="0"/>
    <n v="0"/>
    <n v="50"/>
    <s v="High"/>
    <n v="5678725750"/>
    <m/>
    <m/>
    <m/>
    <m/>
    <m/>
    <m/>
    <m/>
    <m/>
    <m/>
  </r>
  <r>
    <s v="DIVIDENDO ADIC   $ 50"/>
    <d v="2018-04-24T00:00:00"/>
    <x v="166"/>
    <s v="$"/>
    <x v="163"/>
    <n v="0"/>
    <n v="113574515"/>
    <n v="0"/>
    <n v="0"/>
    <n v="0"/>
    <n v="50"/>
    <s v="High"/>
    <n v="5678725750"/>
    <m/>
    <m/>
    <m/>
    <m/>
    <m/>
    <m/>
    <m/>
    <m/>
    <m/>
  </r>
  <r>
    <s v="DIVIDENDO DEF 38 $ 23,17816"/>
    <d v="2017-05-13T00:00:00"/>
    <x v="404"/>
    <s v="$"/>
    <x v="158"/>
    <n v="0"/>
    <n v="244420704"/>
    <n v="0"/>
    <n v="0"/>
    <n v="0"/>
    <n v="23.178000000000001"/>
    <s v="High"/>
    <n v="5665183077.3120003"/>
    <m/>
    <m/>
    <m/>
    <m/>
    <m/>
    <m/>
    <m/>
    <m/>
    <m/>
  </r>
  <r>
    <s v="DIVIDENDO PROV $ 564,50000"/>
    <d v="2020-12-16T00:00:00"/>
    <x v="268"/>
    <s v="$"/>
    <x v="55"/>
    <n v="0"/>
    <n v="10000000"/>
    <n v="0"/>
    <n v="0"/>
    <n v="0"/>
    <n v="564.5"/>
    <s v="Very High"/>
    <n v="5645000000"/>
    <m/>
    <m/>
    <m/>
    <m/>
    <m/>
    <m/>
    <m/>
    <m/>
    <m/>
  </r>
  <r>
    <s v="DIVIDENDO ADIC 11 $ 2,90974339507005"/>
    <d v="2019-05-10T00:00:00"/>
    <x v="181"/>
    <s v="$"/>
    <x v="90"/>
    <n v="0"/>
    <n v="1936052298"/>
    <n v="0"/>
    <n v="0"/>
    <n v="0"/>
    <n v="2.91"/>
    <s v="Medium"/>
    <n v="5633912187.1800003"/>
    <m/>
    <m/>
    <m/>
    <m/>
    <m/>
    <m/>
    <m/>
    <m/>
    <m/>
  </r>
  <r>
    <s v="DIVIDENDO DEF $ 11,261750073"/>
    <d v="2017-06-20T00:00:00"/>
    <x v="413"/>
    <s v="$"/>
    <x v="140"/>
    <n v="0"/>
    <n v="500000000"/>
    <n v="0"/>
    <n v="0"/>
    <n v="0"/>
    <n v="11.262"/>
    <s v="High"/>
    <n v="5631000000"/>
    <m/>
    <m/>
    <m/>
    <m/>
    <m/>
    <m/>
    <m/>
    <m/>
    <m/>
  </r>
  <r>
    <s v="DIVIDENDO PROV 6 $ 5631"/>
    <d v="2016-09-08T00:00:00"/>
    <x v="516"/>
    <s v="$"/>
    <x v="166"/>
    <n v="0"/>
    <n v="1000000"/>
    <n v="0"/>
    <n v="0"/>
    <n v="0"/>
    <n v="5631"/>
    <s v="Very High"/>
    <n v="5631000000"/>
    <m/>
    <m/>
    <m/>
    <m/>
    <m/>
    <m/>
    <m/>
    <m/>
    <m/>
  </r>
  <r>
    <s v="DIVIDENDO PROV $ 5619,5083"/>
    <d v="2017-11-30T00:00:00"/>
    <x v="517"/>
    <s v="$"/>
    <x v="166"/>
    <n v="0"/>
    <n v="1000000"/>
    <n v="0"/>
    <n v="0"/>
    <n v="0"/>
    <n v="5619.5079999999998"/>
    <s v="Very High"/>
    <n v="5619508000"/>
    <m/>
    <m/>
    <m/>
    <m/>
    <m/>
    <m/>
    <m/>
    <m/>
    <m/>
  </r>
  <r>
    <s v="DIVIDENDO PROV $ 561,48333247462500"/>
    <d v="2021-03-27T00:00:00"/>
    <x v="518"/>
    <s v="$"/>
    <x v="191"/>
    <n v="0"/>
    <n v="10000000"/>
    <n v="0"/>
    <n v="0"/>
    <n v="0"/>
    <n v="561.48299999999995"/>
    <s v="Very High"/>
    <n v="5614830000"/>
    <m/>
    <m/>
    <m/>
    <m/>
    <m/>
    <m/>
    <m/>
    <m/>
    <m/>
  </r>
  <r>
    <s v="DIVIDENDO $ 560,68867"/>
    <d v="2019-05-15T00:00:00"/>
    <x v="181"/>
    <s v="$"/>
    <x v="55"/>
    <n v="0"/>
    <n v="10000000"/>
    <n v="0"/>
    <n v="0"/>
    <n v="0"/>
    <n v="560.68899999999996"/>
    <s v="Very High"/>
    <n v="5606890000"/>
    <m/>
    <m/>
    <m/>
    <m/>
    <m/>
    <m/>
    <m/>
    <m/>
    <m/>
  </r>
  <r>
    <s v="DIVIDENDO PROV $ 559,7269346584170"/>
    <d v="2021-03-27T00:00:00"/>
    <x v="518"/>
    <s v="$"/>
    <x v="192"/>
    <n v="0"/>
    <n v="10000000"/>
    <n v="0"/>
    <n v="0"/>
    <n v="0"/>
    <n v="559.72699999999998"/>
    <s v="Very High"/>
    <n v="5597270000"/>
    <m/>
    <m/>
    <m/>
    <m/>
    <m/>
    <m/>
    <m/>
    <m/>
    <m/>
  </r>
  <r>
    <s v="DIVIDENDO ADIC 22 $ 0,14022"/>
    <d v="2017-04-20T00:00:00"/>
    <x v="208"/>
    <s v="$"/>
    <x v="153"/>
    <n v="0"/>
    <n v="39969696632"/>
    <n v="0"/>
    <n v="0"/>
    <n v="0"/>
    <n v="0.14000000000000001"/>
    <s v="Low"/>
    <n v="5595757528.4799995"/>
    <m/>
    <m/>
    <m/>
    <m/>
    <m/>
    <m/>
    <m/>
    <m/>
    <m/>
  </r>
  <r>
    <s v="DIVIDENDO DEF 9 $ 0,019544187156418"/>
    <d v="2017-05-19T00:00:00"/>
    <x v="148"/>
    <s v="$"/>
    <x v="129"/>
    <n v="0"/>
    <n v="279453788443"/>
    <n v="0"/>
    <n v="0"/>
    <n v="0"/>
    <n v="0.02"/>
    <s v="Low"/>
    <n v="5589075768.8599997"/>
    <m/>
    <m/>
    <m/>
    <m/>
    <m/>
    <m/>
    <m/>
    <m/>
    <m/>
  </r>
  <r>
    <s v="DIVIDENDO DEF 263 $ 2,2333"/>
    <d v="2015-04-22T00:00:00"/>
    <x v="502"/>
    <s v="$"/>
    <x v="45"/>
    <n v="0"/>
    <n v="2500000000"/>
    <n v="0"/>
    <n v="0"/>
    <n v="0"/>
    <n v="2.2330000000000001"/>
    <s v="Medium"/>
    <n v="5582500000"/>
    <m/>
    <m/>
    <m/>
    <m/>
    <m/>
    <m/>
    <m/>
    <m/>
    <m/>
  </r>
  <r>
    <s v="DIVIDENDO ADIC 86 US$ 0,04638"/>
    <d v="2015-04-24T00:00:00"/>
    <x v="519"/>
    <s v="$"/>
    <x v="88"/>
    <n v="0"/>
    <n v="195356689"/>
    <n v="0"/>
    <n v="0"/>
    <n v="0"/>
    <n v="28.497"/>
    <s v="High"/>
    <n v="5567079566.4329996"/>
    <m/>
    <m/>
    <m/>
    <m/>
    <m/>
    <m/>
    <m/>
    <m/>
    <m/>
  </r>
  <r>
    <s v="DIVIDENDO PROV $ 4623,567429"/>
    <d v="2017-04-21T00:00:00"/>
    <x v="7"/>
    <s v="$"/>
    <x v="149"/>
    <n v="0"/>
    <n v="1200000"/>
    <n v="0"/>
    <n v="0"/>
    <n v="0"/>
    <n v="4623.567"/>
    <s v="Very High"/>
    <n v="5548280400"/>
    <m/>
    <m/>
    <m/>
    <m/>
    <m/>
    <m/>
    <m/>
    <m/>
    <m/>
  </r>
  <r>
    <s v="DIVIDENDO DEF $ 554,7791124308"/>
    <d v="2018-06-06T00:00:00"/>
    <x v="520"/>
    <s v="$"/>
    <x v="150"/>
    <n v="0"/>
    <n v="10000000"/>
    <n v="0"/>
    <n v="0"/>
    <n v="0"/>
    <n v="554.779"/>
    <s v="Very High"/>
    <n v="5547790000"/>
    <m/>
    <m/>
    <m/>
    <m/>
    <m/>
    <m/>
    <m/>
    <m/>
    <m/>
  </r>
  <r>
    <s v="DIVIDENDO DEF 137 $ 115000000"/>
    <d v="2017-04-28T00:00:00"/>
    <x v="174"/>
    <s v="$"/>
    <x v="218"/>
    <n v="0"/>
    <n v="48"/>
    <n v="0"/>
    <n v="0"/>
    <n v="0"/>
    <n v="115000000"/>
    <s v="Very High"/>
    <n v="5520000000"/>
    <m/>
    <m/>
    <m/>
    <m/>
    <m/>
    <m/>
    <m/>
    <m/>
    <m/>
  </r>
  <r>
    <s v="DIVIDENDO ADIC 46 $ 22,58336"/>
    <d v="2020-05-14T00:00:00"/>
    <x v="227"/>
    <s v="$"/>
    <x v="158"/>
    <n v="0"/>
    <n v="244420704"/>
    <n v="0"/>
    <n v="0"/>
    <n v="0"/>
    <n v="22.582999999999998"/>
    <s v="High"/>
    <n v="5519752758.4320002"/>
    <m/>
    <m/>
    <m/>
    <m/>
    <m/>
    <m/>
    <m/>
    <m/>
    <m/>
  </r>
  <r>
    <s v="DIVIDENDO DEF 26 $ 6,3346"/>
    <d v="2020-04-03T00:00:00"/>
    <x v="521"/>
    <s v="$"/>
    <x v="77"/>
    <n v="0"/>
    <n v="871057175"/>
    <n v="0"/>
    <n v="0"/>
    <n v="0"/>
    <n v="6.335"/>
    <s v="Medium"/>
    <n v="5518147203.625"/>
    <m/>
    <m/>
    <m/>
    <m/>
    <m/>
    <m/>
    <m/>
    <m/>
    <m/>
  </r>
  <r>
    <s v="DIVIDENDO PROV $ 5515,1949"/>
    <d v="2018-03-29T00:00:00"/>
    <x v="522"/>
    <s v="$"/>
    <x v="166"/>
    <n v="0"/>
    <n v="1000000"/>
    <n v="0"/>
    <n v="0"/>
    <n v="0"/>
    <n v="5515.1949999999997"/>
    <s v="Very High"/>
    <n v="5515195000"/>
    <m/>
    <m/>
    <m/>
    <m/>
    <m/>
    <m/>
    <m/>
    <m/>
    <m/>
  </r>
  <r>
    <s v="DIVIDENDO PROV $ 3450"/>
    <d v="2019-03-21T00:00:00"/>
    <x v="342"/>
    <s v="$"/>
    <x v="92"/>
    <n v="0"/>
    <n v="1597681"/>
    <n v="0"/>
    <n v="0"/>
    <n v="0"/>
    <n v="3450"/>
    <s v="Very High"/>
    <n v="5511999450"/>
    <m/>
    <m/>
    <m/>
    <m/>
    <m/>
    <m/>
    <m/>
    <m/>
    <m/>
  </r>
  <r>
    <s v="DIVIDENDO PROV 9 $ 5509"/>
    <d v="2016-12-05T00:00:00"/>
    <x v="523"/>
    <s v="$"/>
    <x v="166"/>
    <n v="0"/>
    <n v="1000000"/>
    <n v="0"/>
    <n v="0"/>
    <n v="0"/>
    <n v="5509"/>
    <s v="Very High"/>
    <n v="5509000000"/>
    <m/>
    <m/>
    <m/>
    <m/>
    <m/>
    <m/>
    <m/>
    <m/>
    <m/>
  </r>
  <r>
    <s v="DIVIDENDO PROV $ 5502,4381"/>
    <d v="2018-08-31T00:00:00"/>
    <x v="524"/>
    <s v="$"/>
    <x v="166"/>
    <n v="0"/>
    <n v="1000000"/>
    <n v="0"/>
    <n v="0"/>
    <n v="0"/>
    <n v="5502.4380000000001"/>
    <s v="Very High"/>
    <n v="5502438000"/>
    <m/>
    <m/>
    <m/>
    <m/>
    <m/>
    <m/>
    <m/>
    <m/>
    <m/>
  </r>
  <r>
    <s v="DIVIDENDO PROV $ 5501,0667"/>
    <d v="2020-04-01T00:00:00"/>
    <x v="525"/>
    <s v="$"/>
    <x v="166"/>
    <n v="0"/>
    <n v="1000000"/>
    <n v="0"/>
    <n v="0"/>
    <n v="0"/>
    <n v="5501.067"/>
    <s v="Very High"/>
    <n v="5501067000"/>
    <m/>
    <m/>
    <m/>
    <m/>
    <m/>
    <m/>
    <m/>
    <m/>
    <m/>
  </r>
  <r>
    <s v="DIVIDENDO DEF 27 $ 55"/>
    <d v="2020-05-06T00:00:00"/>
    <x v="90"/>
    <s v="$"/>
    <x v="116"/>
    <n v="0"/>
    <n v="100000000"/>
    <n v="0"/>
    <n v="0"/>
    <n v="0"/>
    <n v="55"/>
    <s v="High"/>
    <n v="5500000000"/>
    <m/>
    <m/>
    <m/>
    <m/>
    <m/>
    <m/>
    <m/>
    <m/>
    <m/>
  </r>
  <r>
    <s v="DIVIDENDO PROV US$ 7,852443"/>
    <d v="2021-09-03T00:00:00"/>
    <x v="192"/>
    <s v="US$"/>
    <x v="0"/>
    <n v="0"/>
    <n v="700000000"/>
    <n v="0"/>
    <n v="0"/>
    <n v="0"/>
    <n v="7.8520000000000003"/>
    <s v="Medium"/>
    <n v="5496400000"/>
    <m/>
    <m/>
    <m/>
    <m/>
    <m/>
    <m/>
    <m/>
    <m/>
    <m/>
  </r>
  <r>
    <s v="DIVIDENDO DEF 40 $ 37,8851"/>
    <d v="2015-04-29T00:00:00"/>
    <x v="384"/>
    <s v="$"/>
    <x v="214"/>
    <n v="0"/>
    <n v="145000000"/>
    <n v="0"/>
    <n v="0"/>
    <n v="0"/>
    <n v="37.884999999999998"/>
    <s v="High"/>
    <n v="5493325000"/>
    <m/>
    <m/>
    <m/>
    <m/>
    <m/>
    <m/>
    <m/>
    <m/>
    <m/>
  </r>
  <r>
    <s v="DIVIDENDO DEF $ 546,833131428823"/>
    <d v="2018-06-05T00:00:00"/>
    <x v="317"/>
    <s v="$"/>
    <x v="219"/>
    <n v="0"/>
    <n v="10000000"/>
    <n v="0"/>
    <n v="0"/>
    <n v="0"/>
    <n v="546.83299999999997"/>
    <s v="Very High"/>
    <n v="5468330000"/>
    <m/>
    <m/>
    <m/>
    <m/>
    <m/>
    <m/>
    <m/>
    <m/>
    <m/>
  </r>
  <r>
    <s v="DIVIDENDO PROV 57 US$ 0,007169"/>
    <d v="2019-09-16T00:00:00"/>
    <x v="526"/>
    <s v="$"/>
    <x v="104"/>
    <n v="0"/>
    <n v="1075000000"/>
    <n v="0"/>
    <n v="0"/>
    <n v="0"/>
    <n v="5.069"/>
    <s v="Medium"/>
    <n v="5449175000"/>
    <m/>
    <m/>
    <m/>
    <m/>
    <m/>
    <m/>
    <m/>
    <m/>
    <m/>
  </r>
  <r>
    <s v="DIVIDENDO PROV 2 $ 5446"/>
    <d v="2016-05-06T00:00:00"/>
    <x v="80"/>
    <s v="$"/>
    <x v="166"/>
    <n v="0"/>
    <n v="1000000"/>
    <n v="0"/>
    <n v="0"/>
    <n v="0"/>
    <n v="5446"/>
    <s v="Very High"/>
    <n v="5446000000"/>
    <m/>
    <m/>
    <m/>
    <m/>
    <m/>
    <m/>
    <m/>
    <m/>
    <m/>
  </r>
  <r>
    <s v="DIVIDENDO PROV 10 $ 5425"/>
    <d v="2017-01-05T00:00:00"/>
    <x v="527"/>
    <s v="$"/>
    <x v="166"/>
    <n v="0"/>
    <n v="1000000"/>
    <n v="0"/>
    <n v="0"/>
    <n v="0"/>
    <n v="5425"/>
    <s v="Very High"/>
    <n v="5425000000"/>
    <m/>
    <m/>
    <m/>
    <m/>
    <m/>
    <m/>
    <m/>
    <m/>
    <m/>
  </r>
  <r>
    <s v="DIVIDENDO PROV 4 $ 5423"/>
    <d v="2016-07-07T00:00:00"/>
    <x v="528"/>
    <s v="$"/>
    <x v="166"/>
    <n v="0"/>
    <n v="1000000"/>
    <n v="0"/>
    <n v="0"/>
    <n v="0"/>
    <n v="5423"/>
    <s v="Very High"/>
    <n v="5423000000"/>
    <m/>
    <m/>
    <m/>
    <m/>
    <m/>
    <m/>
    <m/>
    <m/>
    <m/>
  </r>
  <r>
    <s v="DIVIDENDO DEF 22 $ 54,01"/>
    <d v="2016-05-04T00:00:00"/>
    <x v="76"/>
    <s v="$"/>
    <x v="116"/>
    <n v="0"/>
    <n v="100000000"/>
    <n v="0"/>
    <n v="0"/>
    <n v="0"/>
    <n v="54.01"/>
    <s v="High"/>
    <n v="5401000000"/>
    <m/>
    <m/>
    <m/>
    <m/>
    <m/>
    <m/>
    <m/>
    <m/>
    <m/>
  </r>
  <r>
    <s v="DIVIDENDO PROV 7 $ 5392"/>
    <d v="2016-10-05T00:00:00"/>
    <x v="416"/>
    <s v="$"/>
    <x v="166"/>
    <n v="0"/>
    <n v="1000000"/>
    <n v="0"/>
    <n v="0"/>
    <n v="0"/>
    <n v="5392"/>
    <s v="Very High"/>
    <n v="5392000000"/>
    <m/>
    <m/>
    <m/>
    <m/>
    <m/>
    <m/>
    <m/>
    <m/>
    <m/>
  </r>
  <r>
    <s v="DIVIDENDO $ 538,93279"/>
    <d v="2018-05-22T00:00:00"/>
    <x v="195"/>
    <s v="$"/>
    <x v="55"/>
    <n v="0"/>
    <n v="10000000"/>
    <n v="0"/>
    <n v="0"/>
    <n v="0"/>
    <n v="538.93299999999999"/>
    <s v="Very High"/>
    <n v="5389330000"/>
    <m/>
    <m/>
    <m/>
    <m/>
    <m/>
    <m/>
    <m/>
    <m/>
    <m/>
  </r>
  <r>
    <s v="DIVIDENDO PROV $ 5381,3718"/>
    <d v="2018-10-31T00:00:00"/>
    <x v="529"/>
    <s v="$"/>
    <x v="166"/>
    <n v="0"/>
    <n v="1000000"/>
    <n v="0"/>
    <n v="0"/>
    <n v="0"/>
    <n v="5381.3720000000003"/>
    <s v="Very High"/>
    <n v="5381372000"/>
    <m/>
    <m/>
    <m/>
    <m/>
    <m/>
    <m/>
    <m/>
    <m/>
    <m/>
  </r>
  <r>
    <s v="DIVIDENDO $ 537,47826"/>
    <d v="2021-05-19T00:00:00"/>
    <x v="159"/>
    <s v="$"/>
    <x v="55"/>
    <n v="0"/>
    <n v="10000000"/>
    <n v="0"/>
    <n v="0"/>
    <n v="0"/>
    <n v="537.47799999999995"/>
    <s v="Very High"/>
    <n v="5374780000"/>
    <m/>
    <m/>
    <m/>
    <m/>
    <m/>
    <m/>
    <m/>
    <m/>
    <m/>
  </r>
  <r>
    <s v="DIVIDENDO PROV 41 $ 14"/>
    <d v="2017-04-21T00:00:00"/>
    <x v="7"/>
    <s v="$"/>
    <x v="101"/>
    <n v="0"/>
    <n v="382349293"/>
    <n v="0"/>
    <n v="0"/>
    <n v="0"/>
    <n v="14"/>
    <s v="High"/>
    <n v="5352890102"/>
    <m/>
    <m/>
    <m/>
    <m/>
    <m/>
    <m/>
    <m/>
    <m/>
    <m/>
  </r>
  <r>
    <s v="DIVIDENDO DEF $ 120,6379"/>
    <d v="2015-06-13T00:00:00"/>
    <x v="530"/>
    <s v="$"/>
    <x v="142"/>
    <n v="0"/>
    <n v="44367002"/>
    <n v="0"/>
    <n v="0"/>
    <n v="0"/>
    <n v="120.63800000000001"/>
    <s v="Very High"/>
    <n v="5352346387.276"/>
    <m/>
    <m/>
    <m/>
    <m/>
    <m/>
    <m/>
    <m/>
    <m/>
    <m/>
  </r>
  <r>
    <s v="DIVIDENDO PROV 3 $ 5340"/>
    <d v="2016-06-11T00:00:00"/>
    <x v="531"/>
    <s v="$"/>
    <x v="166"/>
    <n v="0"/>
    <n v="1000000"/>
    <n v="0"/>
    <n v="0"/>
    <n v="0"/>
    <n v="5340"/>
    <s v="Very High"/>
    <n v="5340000000"/>
    <m/>
    <m/>
    <m/>
    <m/>
    <m/>
    <m/>
    <m/>
    <m/>
    <m/>
  </r>
  <r>
    <s v="DIVIDENDO DEF 41 $ 30"/>
    <d v="2015-04-23T00:00:00"/>
    <x v="8"/>
    <s v="$"/>
    <x v="105"/>
    <n v="0"/>
    <n v="177981620"/>
    <n v="0"/>
    <n v="0"/>
    <n v="0"/>
    <n v="30"/>
    <s v="High"/>
    <n v="5339448600"/>
    <m/>
    <m/>
    <m/>
    <m/>
    <m/>
    <m/>
    <m/>
    <m/>
    <m/>
  </r>
  <r>
    <s v="DIVIDENDO $ 532,32428"/>
    <d v="2019-05-23T00:00:00"/>
    <x v="119"/>
    <s v="$"/>
    <x v="55"/>
    <n v="0"/>
    <n v="10000000"/>
    <n v="0"/>
    <n v="0"/>
    <n v="0"/>
    <n v="532.32399999999996"/>
    <s v="Very High"/>
    <n v="5323240000"/>
    <m/>
    <m/>
    <m/>
    <m/>
    <m/>
    <m/>
    <m/>
    <m/>
    <m/>
  </r>
  <r>
    <s v="DIVIDENDO DEF 7 $ 0,1302417639"/>
    <d v="2020-05-12T00:00:00"/>
    <x v="532"/>
    <s v="$"/>
    <x v="220"/>
    <n v="0"/>
    <n v="40945048730"/>
    <n v="0"/>
    <n v="0"/>
    <n v="0"/>
    <n v="0.13"/>
    <s v="Low"/>
    <n v="5322856334.8999996"/>
    <m/>
    <m/>
    <m/>
    <m/>
    <m/>
    <m/>
    <m/>
    <m/>
    <m/>
  </r>
  <r>
    <s v="DIVIDENDO DEF 23 $ 0,13297"/>
    <d v="2018-04-20T00:00:00"/>
    <x v="231"/>
    <s v="$"/>
    <x v="153"/>
    <n v="0"/>
    <n v="39969696632"/>
    <n v="0"/>
    <n v="0"/>
    <n v="0"/>
    <n v="0.13300000000000001"/>
    <s v="Low"/>
    <n v="5315969652.0559998"/>
    <m/>
    <m/>
    <m/>
    <m/>
    <m/>
    <m/>
    <m/>
    <m/>
    <m/>
  </r>
  <r>
    <s v="DIVIDENDO DEF 1 $ 25,68043"/>
    <d v="2018-04-19T00:00:00"/>
    <x v="1"/>
    <s v="$"/>
    <x v="151"/>
    <n v="0"/>
    <n v="206884211"/>
    <n v="0"/>
    <n v="0"/>
    <n v="0"/>
    <n v="25.68"/>
    <s v="High"/>
    <n v="5312786538.4799995"/>
    <m/>
    <m/>
    <m/>
    <m/>
    <m/>
    <m/>
    <m/>
    <m/>
    <m/>
  </r>
  <r>
    <s v="DIVIDENDO PROV $ 5310,1174"/>
    <d v="2017-07-05T00:00:00"/>
    <x v="533"/>
    <s v="$"/>
    <x v="166"/>
    <n v="0"/>
    <n v="1000000"/>
    <n v="0"/>
    <n v="0"/>
    <n v="0"/>
    <n v="5310.1170000000002"/>
    <s v="Very High"/>
    <n v="5310117000"/>
    <m/>
    <m/>
    <m/>
    <m/>
    <m/>
    <m/>
    <m/>
    <m/>
    <m/>
  </r>
  <r>
    <s v="DIVIDENDO PROV 8 $ 5300"/>
    <d v="2016-11-04T00:00:00"/>
    <x v="534"/>
    <s v="$"/>
    <x v="166"/>
    <n v="0"/>
    <n v="1000000"/>
    <n v="0"/>
    <n v="0"/>
    <n v="0"/>
    <n v="5300"/>
    <s v="Very High"/>
    <n v="5300000000"/>
    <m/>
    <m/>
    <m/>
    <m/>
    <m/>
    <m/>
    <m/>
    <m/>
    <m/>
  </r>
  <r>
    <s v="DIVIDENDO PROV 36 US$ 0,004478198"/>
    <d v="2016-12-15T00:00:00"/>
    <x v="535"/>
    <s v="$"/>
    <x v="160"/>
    <n v="0"/>
    <n v="1815875619"/>
    <n v="0"/>
    <n v="0"/>
    <n v="0"/>
    <n v="2.9079999999999999"/>
    <s v="Medium"/>
    <n v="5280566300.052"/>
    <m/>
    <m/>
    <m/>
    <m/>
    <m/>
    <m/>
    <m/>
    <m/>
    <m/>
  </r>
  <r>
    <s v="DIVIDENDO PROV 13 $ 5280"/>
    <d v="2017-03-11T00:00:00"/>
    <x v="536"/>
    <s v="$"/>
    <x v="166"/>
    <n v="0"/>
    <n v="1000000"/>
    <n v="0"/>
    <n v="0"/>
    <n v="0"/>
    <n v="5280"/>
    <s v="Very High"/>
    <n v="5280000000"/>
    <m/>
    <m/>
    <m/>
    <m/>
    <m/>
    <m/>
    <m/>
    <m/>
    <m/>
  </r>
  <r>
    <s v="DIVIDENDO DEF $ 19,36794"/>
    <d v="2021-05-12T00:00:00"/>
    <x v="271"/>
    <s v="$"/>
    <x v="135"/>
    <n v="0"/>
    <n v="272116691"/>
    <n v="0"/>
    <n v="0"/>
    <n v="0"/>
    <n v="19.367999999999999"/>
    <s v="High"/>
    <n v="5270356071.2880001"/>
    <m/>
    <m/>
    <m/>
    <m/>
    <m/>
    <m/>
    <m/>
    <m/>
    <m/>
  </r>
  <r>
    <s v="DIVIDENDO DEF $ 5263,9961"/>
    <d v="2019-03-29T00:00:00"/>
    <x v="537"/>
    <s v="$"/>
    <x v="166"/>
    <n v="0"/>
    <n v="1000000"/>
    <n v="0"/>
    <n v="0"/>
    <n v="0"/>
    <n v="5263.9960000000001"/>
    <s v="Very High"/>
    <n v="5263996000"/>
    <m/>
    <m/>
    <m/>
    <m/>
    <m/>
    <m/>
    <m/>
    <m/>
    <m/>
  </r>
  <r>
    <s v="DIVIDENDO PROV $ 5251,485713"/>
    <d v="2019-12-17T00:00:00"/>
    <x v="369"/>
    <s v="$"/>
    <x v="180"/>
    <n v="0"/>
    <n v="1000000"/>
    <n v="0"/>
    <n v="0"/>
    <n v="0"/>
    <n v="5251.4859999999999"/>
    <s v="Very High"/>
    <n v="5251486000"/>
    <m/>
    <m/>
    <m/>
    <m/>
    <m/>
    <m/>
    <m/>
    <m/>
    <m/>
  </r>
  <r>
    <s v="DIVIDENDO DEF $ 523,902209"/>
    <d v="2020-02-01T00:00:00"/>
    <x v="125"/>
    <s v="$"/>
    <x v="78"/>
    <n v="0"/>
    <n v="10000000"/>
    <n v="0"/>
    <n v="0"/>
    <n v="0"/>
    <n v="523.90200000000004"/>
    <s v="Very High"/>
    <n v="5239020000"/>
    <m/>
    <m/>
    <m/>
    <m/>
    <m/>
    <m/>
    <m/>
    <m/>
    <m/>
  </r>
  <r>
    <s v="DIVIDENDO PROV $ 5236,8423"/>
    <d v="2019-05-31T00:00:00"/>
    <x v="538"/>
    <s v="$"/>
    <x v="166"/>
    <n v="0"/>
    <n v="1000000"/>
    <n v="0"/>
    <n v="0"/>
    <n v="0"/>
    <n v="5236.8419999999996"/>
    <s v="Very High"/>
    <n v="5236842000"/>
    <m/>
    <m/>
    <m/>
    <m/>
    <m/>
    <m/>
    <m/>
    <m/>
    <m/>
  </r>
  <r>
    <s v="DIVIDENDO PROV $ 5235,0924"/>
    <d v="2018-02-28T00:00:00"/>
    <x v="539"/>
    <s v="$"/>
    <x v="166"/>
    <n v="0"/>
    <n v="1000000"/>
    <n v="0"/>
    <n v="0"/>
    <n v="0"/>
    <n v="5235.0919999999996"/>
    <s v="Very High"/>
    <n v="5235092000"/>
    <m/>
    <m/>
    <m/>
    <m/>
    <m/>
    <m/>
    <m/>
    <m/>
    <m/>
  </r>
  <r>
    <s v="DIVIDENDO DEF 123 $ 35"/>
    <d v="2015-04-17T00:00:00"/>
    <x v="257"/>
    <s v="$"/>
    <x v="32"/>
    <n v="0"/>
    <n v="149448112"/>
    <n v="0"/>
    <n v="0"/>
    <n v="0"/>
    <n v="35"/>
    <s v="High"/>
    <n v="5230683920"/>
    <m/>
    <m/>
    <m/>
    <m/>
    <m/>
    <m/>
    <m/>
    <m/>
    <m/>
  </r>
  <r>
    <s v="DIVIDENDO PROV $ 5229,6564"/>
    <d v="2019-08-08T00:00:00"/>
    <x v="540"/>
    <s v="$"/>
    <x v="166"/>
    <n v="0"/>
    <n v="1000000"/>
    <n v="0"/>
    <n v="0"/>
    <n v="0"/>
    <n v="5229.6559999999999"/>
    <s v="Very High"/>
    <n v="5229656000"/>
    <m/>
    <m/>
    <m/>
    <m/>
    <m/>
    <m/>
    <m/>
    <m/>
    <m/>
  </r>
  <r>
    <s v="DIVIDENDO ADIC 281 $ 7"/>
    <d v="2020-12-23T00:00:00"/>
    <x v="281"/>
    <s v="$"/>
    <x v="91"/>
    <n v="0"/>
    <n v="747005982"/>
    <n v="0"/>
    <n v="0"/>
    <n v="0"/>
    <n v="7"/>
    <s v="Medium"/>
    <n v="5229041874"/>
    <m/>
    <m/>
    <m/>
    <m/>
    <m/>
    <m/>
    <m/>
    <m/>
    <m/>
  </r>
  <r>
    <s v="DIVIDENDO DEF $ 52,2438737842997"/>
    <d v="2020-06-03T00:00:00"/>
    <x v="427"/>
    <s v="$"/>
    <x v="221"/>
    <n v="0"/>
    <n v="100000000"/>
    <n v="0"/>
    <n v="0"/>
    <n v="0"/>
    <n v="52.244"/>
    <s v="High"/>
    <n v="5224400000"/>
    <m/>
    <m/>
    <m/>
    <m/>
    <m/>
    <m/>
    <m/>
    <m/>
    <m/>
  </r>
  <r>
    <s v="DIVIDENDO ADIC 84 US$ 0,05937"/>
    <d v="2016-04-22T00:00:00"/>
    <x v="299"/>
    <s v="$"/>
    <x v="76"/>
    <n v="0"/>
    <n v="132999304"/>
    <n v="0"/>
    <n v="0"/>
    <n v="0"/>
    <n v="39.204000000000001"/>
    <s v="High"/>
    <n v="5214104714.0159998"/>
    <m/>
    <m/>
    <m/>
    <m/>
    <m/>
    <m/>
    <m/>
    <m/>
    <m/>
  </r>
  <r>
    <s v="DIVIDENDO PROV $ 5212,1771"/>
    <d v="2020-09-01T00:00:00"/>
    <x v="24"/>
    <s v="$"/>
    <x v="166"/>
    <n v="0"/>
    <n v="1000000"/>
    <n v="0"/>
    <n v="0"/>
    <n v="0"/>
    <n v="5212.1769999999997"/>
    <s v="Very High"/>
    <n v="5212177000"/>
    <m/>
    <m/>
    <m/>
    <m/>
    <m/>
    <m/>
    <m/>
    <m/>
    <m/>
  </r>
  <r>
    <s v="DIVIDENDO $ 520,40955"/>
    <d v="2021-08-21T00:00:00"/>
    <x v="338"/>
    <s v="$"/>
    <x v="55"/>
    <n v="0"/>
    <n v="10000000"/>
    <n v="0"/>
    <n v="0"/>
    <n v="0"/>
    <n v="520.41"/>
    <s v="Very High"/>
    <n v="5204100000"/>
    <m/>
    <m/>
    <m/>
    <m/>
    <m/>
    <m/>
    <m/>
    <m/>
    <m/>
  </r>
  <r>
    <s v="DIVIDENDO PROV 43 US$ 0,004235087"/>
    <d v="2018-09-07T00:00:00"/>
    <x v="541"/>
    <s v="$"/>
    <x v="160"/>
    <n v="0"/>
    <n v="1815875619"/>
    <n v="0"/>
    <n v="0"/>
    <n v="0"/>
    <n v="2.86"/>
    <s v="Medium"/>
    <n v="5193404270.3400002"/>
    <m/>
    <m/>
    <m/>
    <m/>
    <m/>
    <m/>
    <m/>
    <m/>
    <m/>
  </r>
  <r>
    <s v="DIVIDENDO DEF $ 518,50737686"/>
    <d v="2019-06-15T00:00:00"/>
    <x v="191"/>
    <s v="$"/>
    <x v="222"/>
    <n v="0"/>
    <n v="10000000"/>
    <n v="0"/>
    <n v="0"/>
    <n v="0"/>
    <n v="518.50699999999995"/>
    <s v="Very High"/>
    <n v="5185070000"/>
    <m/>
    <m/>
    <m/>
    <m/>
    <m/>
    <m/>
    <m/>
    <m/>
    <m/>
  </r>
  <r>
    <s v="DIVIDENDO PROV $ 517,9364"/>
    <d v="2021-09-08T00:00:00"/>
    <x v="542"/>
    <s v="$"/>
    <x v="185"/>
    <n v="0"/>
    <n v="10000000"/>
    <n v="0"/>
    <n v="0"/>
    <n v="0"/>
    <n v="517.93600000000004"/>
    <s v="Very High"/>
    <n v="5179360000"/>
    <m/>
    <m/>
    <m/>
    <m/>
    <m/>
    <m/>
    <m/>
    <m/>
    <m/>
  </r>
  <r>
    <s v="DIVIDENDO DEF $ 517,82"/>
    <d v="2021-06-04T00:00:00"/>
    <x v="249"/>
    <s v="$"/>
    <x v="185"/>
    <n v="0"/>
    <n v="10000000"/>
    <n v="0"/>
    <n v="0"/>
    <n v="0"/>
    <n v="517.82000000000005"/>
    <s v="Very High"/>
    <n v="5178200000"/>
    <m/>
    <m/>
    <m/>
    <m/>
    <m/>
    <m/>
    <m/>
    <m/>
    <m/>
  </r>
  <r>
    <s v="DIVIDENDO PROV US$ 7,371717370"/>
    <d v="2019-01-03T00:00:00"/>
    <x v="543"/>
    <s v="US$"/>
    <x v="0"/>
    <n v="0"/>
    <n v="700000000"/>
    <n v="0"/>
    <n v="0"/>
    <n v="0"/>
    <n v="7.3719999999999999"/>
    <s v="Medium"/>
    <n v="5160400000"/>
    <m/>
    <m/>
    <m/>
    <m/>
    <m/>
    <m/>
    <m/>
    <m/>
    <m/>
  </r>
  <r>
    <s v="DIVIDENDO PROV $ 5148,0566"/>
    <d v="2018-06-29T00:00:00"/>
    <x v="544"/>
    <s v="$"/>
    <x v="166"/>
    <n v="0"/>
    <n v="1000000"/>
    <n v="0"/>
    <n v="0"/>
    <n v="0"/>
    <n v="5148.0569999999998"/>
    <s v="Very High"/>
    <n v="5148057000"/>
    <m/>
    <m/>
    <m/>
    <m/>
    <m/>
    <m/>
    <m/>
    <m/>
    <m/>
  </r>
  <r>
    <s v="DIVIDENDO PROV $ 5116,5446"/>
    <d v="2017-09-30T00:00:00"/>
    <x v="389"/>
    <s v="$"/>
    <x v="166"/>
    <n v="0"/>
    <n v="1000000"/>
    <n v="0"/>
    <n v="0"/>
    <n v="0"/>
    <n v="5116.5450000000001"/>
    <s v="Very High"/>
    <n v="5116545000"/>
    <m/>
    <m/>
    <m/>
    <m/>
    <m/>
    <m/>
    <m/>
    <m/>
    <m/>
  </r>
  <r>
    <s v="DIVIDENDO PROV $ 510"/>
    <d v="2019-04-15T00:00:00"/>
    <x v="545"/>
    <s v="$"/>
    <x v="223"/>
    <n v="0"/>
    <n v="10000000"/>
    <n v="0"/>
    <n v="0"/>
    <n v="0"/>
    <n v="510"/>
    <s v="Very High"/>
    <n v="5100000000"/>
    <m/>
    <m/>
    <m/>
    <m/>
    <m/>
    <m/>
    <m/>
    <m/>
    <m/>
  </r>
  <r>
    <s v="DIVIDENDO PROV $ 5078,851"/>
    <d v="2019-08-30T00:00:00"/>
    <x v="486"/>
    <s v="$"/>
    <x v="166"/>
    <n v="0"/>
    <n v="1000000"/>
    <n v="0"/>
    <n v="0"/>
    <n v="0"/>
    <n v="5078.8509999999997"/>
    <s v="Very High"/>
    <n v="5078851000"/>
    <m/>
    <m/>
    <m/>
    <m/>
    <m/>
    <m/>
    <m/>
    <m/>
    <m/>
  </r>
  <r>
    <s v="DIVIDENDO DEF 26 US$ 0,000055729"/>
    <d v="2016-05-10T00:00:00"/>
    <x v="448"/>
    <s v="$"/>
    <x v="216"/>
    <n v="0"/>
    <n v="136927891634"/>
    <n v="0"/>
    <n v="0"/>
    <n v="0"/>
    <n v="3.6999999999999998E-2"/>
    <s v="Low"/>
    <n v="5066331990.4580002"/>
    <m/>
    <m/>
    <m/>
    <m/>
    <m/>
    <m/>
    <m/>
    <m/>
    <m/>
  </r>
  <r>
    <s v="DIVIDENDO DEF 26 $ 4,88651"/>
    <d v="2015-04-16T00:00:00"/>
    <x v="447"/>
    <s v="$"/>
    <x v="183"/>
    <n v="0"/>
    <n v="1034572184"/>
    <n v="0"/>
    <n v="0"/>
    <n v="0"/>
    <n v="4.8869999999999996"/>
    <s v="Medium"/>
    <n v="5055954263.2080002"/>
    <m/>
    <m/>
    <m/>
    <m/>
    <m/>
    <m/>
    <m/>
    <m/>
    <m/>
  </r>
  <r>
    <s v="DIVIDENDO ADIC 20 $ 3,53"/>
    <d v="2017-05-05T00:00:00"/>
    <x v="75"/>
    <s v="$"/>
    <x v="57"/>
    <n v="0"/>
    <n v="1430000000"/>
    <n v="0"/>
    <n v="0"/>
    <n v="0"/>
    <n v="3.53"/>
    <s v="Medium"/>
    <n v="5047900000"/>
    <m/>
    <m/>
    <m/>
    <m/>
    <m/>
    <m/>
    <m/>
    <m/>
    <m/>
  </r>
  <r>
    <s v="DIVIDENDO DEF $ 0,28"/>
    <d v="2017-05-19T00:00:00"/>
    <x v="148"/>
    <s v="$"/>
    <x v="84"/>
    <n v="0"/>
    <n v="18017579131"/>
    <n v="0"/>
    <n v="0"/>
    <n v="0"/>
    <n v="0.28000000000000003"/>
    <s v="Low"/>
    <n v="5044922156.6800003"/>
    <m/>
    <m/>
    <m/>
    <m/>
    <m/>
    <m/>
    <m/>
    <m/>
    <m/>
  </r>
  <r>
    <s v="DIVIDENDO PROV $ 2520,637376053540"/>
    <d v="2017-03-29T00:00:00"/>
    <x v="546"/>
    <s v="$"/>
    <x v="162"/>
    <n v="0"/>
    <n v="2000000"/>
    <n v="0"/>
    <n v="0"/>
    <n v="0"/>
    <n v="2520.6370000000002"/>
    <s v="Very High"/>
    <n v="5041274000"/>
    <m/>
    <m/>
    <m/>
    <m/>
    <m/>
    <m/>
    <m/>
    <m/>
    <m/>
  </r>
  <r>
    <s v="DIVIDENDO PROV 2 $ 30"/>
    <d v="2016-11-16T00:00:00"/>
    <x v="547"/>
    <s v="$"/>
    <x v="50"/>
    <n v="0"/>
    <n v="168000000"/>
    <n v="0"/>
    <n v="0"/>
    <n v="0"/>
    <n v="30"/>
    <s v="High"/>
    <n v="5040000000"/>
    <m/>
    <m/>
    <m/>
    <m/>
    <m/>
    <m/>
    <m/>
    <m/>
    <m/>
  </r>
  <r>
    <s v="DIVIDENDO PROV $ 503,74496"/>
    <d v="2021-06-23T00:00:00"/>
    <x v="548"/>
    <s v="$"/>
    <x v="188"/>
    <n v="0"/>
    <n v="10000000"/>
    <n v="0"/>
    <n v="0"/>
    <n v="0"/>
    <n v="503.745"/>
    <s v="Very High"/>
    <n v="5037450000"/>
    <m/>
    <m/>
    <m/>
    <m/>
    <m/>
    <m/>
    <m/>
    <m/>
    <m/>
  </r>
  <r>
    <s v="DIVIDENDO PROV $ 503,6740037402070"/>
    <d v="2021-06-23T00:00:00"/>
    <x v="548"/>
    <s v="$"/>
    <x v="189"/>
    <n v="0"/>
    <n v="10000000"/>
    <n v="0"/>
    <n v="0"/>
    <n v="0"/>
    <n v="503.67399999999998"/>
    <s v="Very High"/>
    <n v="5036740000"/>
    <m/>
    <m/>
    <m/>
    <m/>
    <m/>
    <m/>
    <m/>
    <m/>
    <m/>
  </r>
  <r>
    <s v="DIVIDENDO DEF 8 $ 15,9650091"/>
    <d v="2019-05-15T00:00:00"/>
    <x v="407"/>
    <s v="$"/>
    <x v="178"/>
    <n v="0"/>
    <n v="315165988"/>
    <n v="0"/>
    <n v="0"/>
    <n v="0"/>
    <n v="15.965"/>
    <s v="High"/>
    <n v="5031624998.4200001"/>
    <m/>
    <m/>
    <m/>
    <m/>
    <m/>
    <m/>
    <m/>
    <m/>
    <m/>
  </r>
  <r>
    <s v="DIVIDENDO PROV $ 501,4919882528720"/>
    <d v="2021-06-23T00:00:00"/>
    <x v="548"/>
    <s v="$"/>
    <x v="191"/>
    <n v="0"/>
    <n v="10000000"/>
    <n v="0"/>
    <n v="0"/>
    <n v="0"/>
    <n v="501.49200000000002"/>
    <s v="Very High"/>
    <n v="5014920000"/>
    <m/>
    <m/>
    <m/>
    <m/>
    <m/>
    <m/>
    <m/>
    <m/>
    <m/>
  </r>
  <r>
    <s v="DIVIDENDO PROV 0 $ 5007,789895392"/>
    <d v="2014-12-31T00:00:00"/>
    <x v="549"/>
    <s v="$"/>
    <x v="215"/>
    <n v="0"/>
    <n v="1000000"/>
    <n v="0"/>
    <n v="0"/>
    <n v="0"/>
    <n v="5007.79"/>
    <s v="Very High"/>
    <n v="5007790000"/>
    <m/>
    <m/>
    <m/>
    <m/>
    <m/>
    <m/>
    <m/>
    <m/>
    <m/>
  </r>
  <r>
    <s v="DIVIDENDO PROV $ 201"/>
    <d v="2018-10-23T00:00:00"/>
    <x v="550"/>
    <s v="$"/>
    <x v="138"/>
    <n v="0"/>
    <n v="24886705"/>
    <n v="0"/>
    <n v="0"/>
    <n v="0"/>
    <n v="201"/>
    <s v="Very High"/>
    <n v="5002227705"/>
    <m/>
    <m/>
    <m/>
    <m/>
    <m/>
    <m/>
    <m/>
    <m/>
    <m/>
  </r>
  <r>
    <s v="DIVIDENDO DEF $ 201"/>
    <d v="2018-05-15T00:00:00"/>
    <x v="254"/>
    <s v="$"/>
    <x v="138"/>
    <n v="0"/>
    <n v="24886705"/>
    <n v="0"/>
    <n v="0"/>
    <n v="0"/>
    <n v="201"/>
    <s v="Very High"/>
    <n v="5002227705"/>
    <m/>
    <m/>
    <m/>
    <m/>
    <m/>
    <m/>
    <m/>
    <m/>
    <m/>
  </r>
  <r>
    <s v="DIVIDENDO PROV $ 500,2"/>
    <d v="2021-06-04T00:00:00"/>
    <x v="249"/>
    <s v="$"/>
    <x v="169"/>
    <n v="0"/>
    <n v="10000000"/>
    <n v="0"/>
    <n v="0"/>
    <n v="0"/>
    <n v="500.2"/>
    <s v="Very High"/>
    <n v="5002000000"/>
    <m/>
    <m/>
    <m/>
    <m/>
    <m/>
    <m/>
    <m/>
    <m/>
    <m/>
  </r>
  <r>
    <s v="DIVIDENDO PROV $ 500,2"/>
    <d v="2021-06-04T00:00:00"/>
    <x v="249"/>
    <s v="$"/>
    <x v="168"/>
    <n v="0"/>
    <n v="10000000"/>
    <n v="0"/>
    <n v="0"/>
    <n v="0"/>
    <n v="500.2"/>
    <s v="Very High"/>
    <n v="5002000000"/>
    <m/>
    <m/>
    <m/>
    <m/>
    <m/>
    <m/>
    <m/>
    <m/>
    <m/>
  </r>
  <r>
    <s v="DIVIDENDO EVEN 1 $ 4,832916"/>
    <d v="2015-02-13T00:00:00"/>
    <x v="499"/>
    <s v="$"/>
    <x v="183"/>
    <n v="0"/>
    <n v="1034572184"/>
    <n v="0"/>
    <n v="0"/>
    <n v="0"/>
    <n v="4.8330000000000002"/>
    <s v="Medium"/>
    <n v="5000087365.2720003"/>
    <m/>
    <m/>
    <m/>
    <m/>
    <m/>
    <m/>
    <m/>
    <m/>
    <m/>
  </r>
  <r>
    <s v="DIVIDENDO DEF 26 $ 50"/>
    <d v="2021-01-14T00:00:00"/>
    <x v="551"/>
    <s v="$"/>
    <x v="61"/>
    <n v="0"/>
    <n v="100000000"/>
    <n v="0"/>
    <n v="0"/>
    <n v="0"/>
    <n v="50"/>
    <s v="High"/>
    <n v="5000000000"/>
    <m/>
    <m/>
    <m/>
    <m/>
    <m/>
    <m/>
    <m/>
    <m/>
    <m/>
  </r>
  <r>
    <s v="DIVIDENDO PROV $ 500"/>
    <d v="2020-01-17T00:00:00"/>
    <x v="270"/>
    <s v="$"/>
    <x v="223"/>
    <n v="0"/>
    <n v="10000000"/>
    <n v="0"/>
    <n v="0"/>
    <n v="0"/>
    <n v="500"/>
    <s v="Very High"/>
    <n v="5000000000"/>
    <m/>
    <m/>
    <m/>
    <m/>
    <m/>
    <m/>
    <m/>
    <m/>
    <m/>
  </r>
  <r>
    <s v="DIVIDENDO PROV $ 500"/>
    <d v="2019-10-23T00:00:00"/>
    <x v="201"/>
    <s v="$"/>
    <x v="223"/>
    <n v="0"/>
    <n v="10000000"/>
    <n v="0"/>
    <n v="0"/>
    <n v="0"/>
    <n v="500"/>
    <s v="Very High"/>
    <n v="5000000000"/>
    <m/>
    <m/>
    <m/>
    <m/>
    <m/>
    <m/>
    <m/>
    <m/>
    <m/>
  </r>
  <r>
    <s v="DIVIDENDO PROV $ 50"/>
    <d v="2019-10-19T00:00:00"/>
    <x v="401"/>
    <s v="$"/>
    <x v="61"/>
    <n v="0"/>
    <n v="100000000"/>
    <n v="0"/>
    <n v="0"/>
    <n v="0"/>
    <n v="50"/>
    <s v="High"/>
    <n v="5000000000"/>
    <m/>
    <m/>
    <m/>
    <m/>
    <m/>
    <m/>
    <m/>
    <m/>
    <m/>
  </r>
  <r>
    <s v="DIVIDENDO PROV $ 500"/>
    <d v="2019-07-24T00:00:00"/>
    <x v="552"/>
    <s v="$"/>
    <x v="223"/>
    <n v="0"/>
    <n v="10000000"/>
    <n v="0"/>
    <n v="0"/>
    <n v="0"/>
    <n v="500"/>
    <s v="Very High"/>
    <n v="5000000000"/>
    <m/>
    <m/>
    <m/>
    <m/>
    <m/>
    <m/>
    <m/>
    <m/>
    <m/>
  </r>
  <r>
    <s v="DIVIDENDO PROV 20 $ 50"/>
    <d v="2019-01-16T00:00:00"/>
    <x v="160"/>
    <s v="$"/>
    <x v="61"/>
    <n v="0"/>
    <n v="100000000"/>
    <n v="0"/>
    <n v="0"/>
    <n v="0"/>
    <n v="50"/>
    <s v="High"/>
    <n v="5000000000"/>
    <m/>
    <m/>
    <m/>
    <m/>
    <m/>
    <m/>
    <m/>
    <m/>
    <m/>
  </r>
  <r>
    <s v="DIVIDENDO PROV $ 500"/>
    <d v="2019-01-03T00:00:00"/>
    <x v="543"/>
    <s v="$"/>
    <x v="223"/>
    <n v="0"/>
    <n v="10000000"/>
    <n v="0"/>
    <n v="0"/>
    <n v="0"/>
    <n v="500"/>
    <s v="Very High"/>
    <n v="5000000000"/>
    <m/>
    <m/>
    <m/>
    <m/>
    <m/>
    <m/>
    <m/>
    <m/>
    <m/>
  </r>
  <r>
    <s v="DIVIDENDO PROV 19 $ 50"/>
    <d v="2018-10-11T00:00:00"/>
    <x v="553"/>
    <s v="$"/>
    <x v="61"/>
    <n v="0"/>
    <n v="100000000"/>
    <n v="0"/>
    <n v="0"/>
    <n v="0"/>
    <n v="50"/>
    <s v="High"/>
    <n v="5000000000"/>
    <m/>
    <m/>
    <m/>
    <m/>
    <m/>
    <m/>
    <m/>
    <m/>
    <m/>
  </r>
  <r>
    <s v="DIVIDENDO PROV $ 499,6185399153330"/>
    <d v="2021-06-23T00:00:00"/>
    <x v="548"/>
    <s v="$"/>
    <x v="192"/>
    <n v="0"/>
    <n v="10000000"/>
    <n v="0"/>
    <n v="0"/>
    <n v="0"/>
    <n v="499.61900000000003"/>
    <s v="Very High"/>
    <n v="4996190000"/>
    <m/>
    <m/>
    <m/>
    <m/>
    <m/>
    <m/>
    <m/>
    <m/>
    <m/>
  </r>
  <r>
    <s v="DIVIDENDO PROV $ 4988,3649"/>
    <d v="2021-03-02T00:00:00"/>
    <x v="554"/>
    <s v="$"/>
    <x v="166"/>
    <n v="0"/>
    <n v="1000000"/>
    <n v="0"/>
    <n v="0"/>
    <n v="0"/>
    <n v="4988.3649999999998"/>
    <s v="Very High"/>
    <n v="4988365000"/>
    <m/>
    <m/>
    <m/>
    <m/>
    <m/>
    <m/>
    <m/>
    <m/>
    <m/>
  </r>
  <r>
    <s v="DIVIDENDO PROV $ 4985,854"/>
    <d v="2017-08-31T00:00:00"/>
    <x v="555"/>
    <s v="$"/>
    <x v="166"/>
    <n v="0"/>
    <n v="1000000"/>
    <n v="0"/>
    <n v="0"/>
    <n v="0"/>
    <n v="4985.8540000000003"/>
    <s v="Very High"/>
    <n v="4985854000"/>
    <m/>
    <m/>
    <m/>
    <m/>
    <m/>
    <m/>
    <m/>
    <m/>
    <m/>
  </r>
  <r>
    <s v="DIVIDENDO DEF $ 498,55167167"/>
    <d v="2019-06-22T00:00:00"/>
    <x v="556"/>
    <s v="$"/>
    <x v="224"/>
    <n v="0"/>
    <n v="10000000"/>
    <n v="0"/>
    <n v="0"/>
    <n v="0"/>
    <n v="498.55200000000002"/>
    <s v="Very High"/>
    <n v="4985520000"/>
    <m/>
    <m/>
    <m/>
    <m/>
    <m/>
    <m/>
    <m/>
    <m/>
    <m/>
  </r>
  <r>
    <s v="DIVIDENDO PROV $ 497,9088163"/>
    <d v="2020-02-04T00:00:00"/>
    <x v="557"/>
    <s v="$"/>
    <x v="184"/>
    <n v="0"/>
    <n v="10000000"/>
    <n v="0"/>
    <n v="0"/>
    <n v="0"/>
    <n v="497.90899999999999"/>
    <s v="Very High"/>
    <n v="4979090000"/>
    <m/>
    <m/>
    <m/>
    <m/>
    <m/>
    <m/>
    <m/>
    <m/>
    <m/>
  </r>
  <r>
    <s v="DIVIDENDO PROV  $ 200"/>
    <d v="2020-11-24T00:00:00"/>
    <x v="140"/>
    <s v="$"/>
    <x v="138"/>
    <n v="0"/>
    <n v="24886705"/>
    <n v="0"/>
    <n v="0"/>
    <n v="0"/>
    <n v="200"/>
    <s v="Very High"/>
    <n v="4977341000"/>
    <m/>
    <m/>
    <m/>
    <m/>
    <m/>
    <m/>
    <m/>
    <m/>
    <m/>
  </r>
  <r>
    <s v="DIVIDENDO PROV $ 200"/>
    <d v="2020-09-22T00:00:00"/>
    <x v="515"/>
    <s v="$"/>
    <x v="138"/>
    <n v="0"/>
    <n v="24886705"/>
    <n v="0"/>
    <n v="0"/>
    <n v="0"/>
    <n v="200"/>
    <s v="Very High"/>
    <n v="4977341000"/>
    <m/>
    <m/>
    <m/>
    <m/>
    <m/>
    <m/>
    <m/>
    <m/>
    <m/>
  </r>
  <r>
    <s v="DIVIDENDO DEF 218 $ 77,68"/>
    <d v="2018-04-18T00:00:00"/>
    <x v="505"/>
    <s v="$"/>
    <x v="182"/>
    <n v="0"/>
    <n v="64000000"/>
    <n v="0"/>
    <n v="0"/>
    <n v="0"/>
    <n v="77.680000000000007"/>
    <s v="High"/>
    <n v="4971520000"/>
    <m/>
    <m/>
    <m/>
    <m/>
    <m/>
    <m/>
    <m/>
    <m/>
    <m/>
  </r>
  <r>
    <s v="DIVIDENDO PROV $ 112"/>
    <d v="2017-11-29T00:00:00"/>
    <x v="558"/>
    <s v="$"/>
    <x v="142"/>
    <n v="0"/>
    <n v="44367002"/>
    <n v="0"/>
    <n v="0"/>
    <n v="0"/>
    <n v="112"/>
    <s v="Very High"/>
    <n v="4969104224"/>
    <m/>
    <m/>
    <m/>
    <m/>
    <m/>
    <m/>
    <m/>
    <m/>
    <m/>
  </r>
  <r>
    <s v="DIVIDENDO DEF 9 $ 15,7142559"/>
    <d v="2020-05-14T00:00:00"/>
    <x v="227"/>
    <s v="$"/>
    <x v="178"/>
    <n v="0"/>
    <n v="315165988"/>
    <n v="0"/>
    <n v="0"/>
    <n v="0"/>
    <n v="15.714"/>
    <s v="High"/>
    <n v="4952518335.4320002"/>
    <m/>
    <m/>
    <m/>
    <m/>
    <m/>
    <m/>
    <m/>
    <m/>
    <m/>
  </r>
  <r>
    <s v="DIVIDENDO PROV US$ 0,014"/>
    <d v="2018-11-17T00:00:00"/>
    <x v="559"/>
    <s v="$"/>
    <x v="100"/>
    <n v="0"/>
    <n v="525546131"/>
    <n v="0"/>
    <n v="0"/>
    <n v="0"/>
    <n v="9.4139999999999997"/>
    <s v="Medium"/>
    <n v="4947491277.2340002"/>
    <m/>
    <m/>
    <m/>
    <m/>
    <m/>
    <m/>
    <m/>
    <m/>
    <m/>
  </r>
  <r>
    <s v="DIVIDENDO ADIC 10 $ 15,6841845"/>
    <d v="2021-05-13T00:00:00"/>
    <x v="184"/>
    <s v="$"/>
    <x v="178"/>
    <n v="0"/>
    <n v="315165988"/>
    <n v="0"/>
    <n v="0"/>
    <n v="0"/>
    <n v="15.683999999999999"/>
    <s v="High"/>
    <n v="4943063355.7919998"/>
    <m/>
    <m/>
    <m/>
    <m/>
    <m/>
    <m/>
    <m/>
    <m/>
    <m/>
  </r>
  <r>
    <s v="DIVIDENDO PROV $ 492"/>
    <d v="2018-12-21T00:00:00"/>
    <x v="560"/>
    <s v="$"/>
    <x v="225"/>
    <n v="0"/>
    <n v="10000000"/>
    <n v="0"/>
    <n v="0"/>
    <n v="0"/>
    <n v="492"/>
    <s v="Very High"/>
    <n v="4920000000"/>
    <m/>
    <m/>
    <m/>
    <m/>
    <m/>
    <m/>
    <m/>
    <m/>
    <m/>
  </r>
  <r>
    <s v="DIVIDENDO PROV $ 4915,873"/>
    <d v="2017-10-31T00:00:00"/>
    <x v="561"/>
    <s v="$"/>
    <x v="166"/>
    <n v="0"/>
    <n v="1000000"/>
    <n v="0"/>
    <n v="0"/>
    <n v="0"/>
    <n v="4915.8729999999996"/>
    <s v="Very High"/>
    <n v="4915873000"/>
    <m/>
    <m/>
    <m/>
    <m/>
    <m/>
    <m/>
    <m/>
    <m/>
    <m/>
  </r>
  <r>
    <s v="DIVIDENDO PROV $ 491,219512"/>
    <d v="2018-04-04T00:00:00"/>
    <x v="562"/>
    <s v="$"/>
    <x v="225"/>
    <n v="0"/>
    <n v="10000000"/>
    <n v="0"/>
    <n v="0"/>
    <n v="0"/>
    <n v="491.22"/>
    <s v="Very High"/>
    <n v="4912200000"/>
    <m/>
    <m/>
    <m/>
    <m/>
    <m/>
    <m/>
    <m/>
    <m/>
    <m/>
  </r>
  <r>
    <s v="DIVIDENDO DEF 1 $ 2,5"/>
    <d v="2021-04-28T00:00:00"/>
    <x v="142"/>
    <s v="$"/>
    <x v="69"/>
    <n v="0"/>
    <n v="1960000000"/>
    <n v="0"/>
    <n v="0"/>
    <n v="0"/>
    <n v="2.5"/>
    <s v="Medium"/>
    <n v="4900000000"/>
    <m/>
    <m/>
    <m/>
    <m/>
    <m/>
    <m/>
    <m/>
    <m/>
    <m/>
  </r>
  <r>
    <s v="DIVIDENDO PROV $ 490"/>
    <d v="2018-10-20T00:00:00"/>
    <x v="563"/>
    <s v="$"/>
    <x v="223"/>
    <n v="0"/>
    <n v="10000000"/>
    <n v="0"/>
    <n v="0"/>
    <n v="0"/>
    <n v="490"/>
    <s v="Very High"/>
    <n v="4900000000"/>
    <m/>
    <m/>
    <m/>
    <m/>
    <m/>
    <m/>
    <m/>
    <m/>
    <m/>
  </r>
  <r>
    <s v="DIVIDENDO PROV 5 $ 4900"/>
    <d v="2016-08-09T00:00:00"/>
    <x v="564"/>
    <s v="$"/>
    <x v="166"/>
    <n v="0"/>
    <n v="1000000"/>
    <n v="0"/>
    <n v="0"/>
    <n v="0"/>
    <n v="4900"/>
    <s v="Very High"/>
    <n v="4900000000"/>
    <m/>
    <m/>
    <m/>
    <m/>
    <m/>
    <m/>
    <m/>
    <m/>
    <m/>
  </r>
  <r>
    <s v="DIVIDENDO PROV 56 US$ 0,006564"/>
    <d v="2019-06-12T00:00:00"/>
    <x v="565"/>
    <s v="$"/>
    <x v="104"/>
    <n v="0"/>
    <n v="1075000000"/>
    <n v="0"/>
    <n v="0"/>
    <n v="0"/>
    <n v="4.5529999999999999"/>
    <s v="Medium"/>
    <n v="4894475000"/>
    <m/>
    <m/>
    <m/>
    <m/>
    <m/>
    <m/>
    <m/>
    <m/>
    <m/>
  </r>
  <r>
    <s v="DIVIDENDO DEF US$ 0,016722"/>
    <d v="2017-05-13T00:00:00"/>
    <x v="404"/>
    <s v="$"/>
    <x v="100"/>
    <n v="0"/>
    <n v="435520079"/>
    <n v="0"/>
    <n v="0"/>
    <n v="0"/>
    <n v="11.221"/>
    <s v="High"/>
    <n v="4886970806.4589996"/>
    <m/>
    <m/>
    <m/>
    <m/>
    <m/>
    <m/>
    <m/>
    <m/>
    <m/>
  </r>
  <r>
    <s v="DIVIDENDO PROV $ 43"/>
    <d v="2016-12-14T00:00:00"/>
    <x v="99"/>
    <s v="$"/>
    <x v="163"/>
    <n v="0"/>
    <n v="113574515"/>
    <n v="0"/>
    <n v="0"/>
    <n v="0"/>
    <n v="43"/>
    <s v="High"/>
    <n v="4883704145"/>
    <m/>
    <m/>
    <m/>
    <m/>
    <m/>
    <m/>
    <m/>
    <m/>
    <m/>
  </r>
  <r>
    <s v="DIVIDENDO ADIC 35 US$ 0,00940"/>
    <d v="2015-05-13T00:00:00"/>
    <x v="302"/>
    <s v="$"/>
    <x v="99"/>
    <n v="0"/>
    <n v="855096691"/>
    <n v="0"/>
    <n v="0"/>
    <n v="0"/>
    <n v="5.7089999999999996"/>
    <s v="Medium"/>
    <n v="4881747008.9189997"/>
    <m/>
    <m/>
    <m/>
    <m/>
    <m/>
    <m/>
    <m/>
    <m/>
    <m/>
  </r>
  <r>
    <s v="DIVIDENDO PROV $ 488,011589"/>
    <d v="2021-09-08T00:00:00"/>
    <x v="542"/>
    <s v="$"/>
    <x v="169"/>
    <n v="0"/>
    <n v="10000000"/>
    <n v="0"/>
    <n v="0"/>
    <n v="0"/>
    <n v="488.012"/>
    <s v="Very High"/>
    <n v="4880120000"/>
    <m/>
    <m/>
    <m/>
    <m/>
    <m/>
    <m/>
    <m/>
    <m/>
    <m/>
  </r>
  <r>
    <s v="DIVIDENDO PROV $ 488,011589"/>
    <d v="2021-09-08T00:00:00"/>
    <x v="542"/>
    <s v="$"/>
    <x v="168"/>
    <n v="0"/>
    <n v="10000000"/>
    <n v="0"/>
    <n v="0"/>
    <n v="0"/>
    <n v="488.012"/>
    <s v="Very High"/>
    <n v="4880120000"/>
    <m/>
    <m/>
    <m/>
    <m/>
    <m/>
    <m/>
    <m/>
    <m/>
    <m/>
  </r>
  <r>
    <s v="DIVIDENDO PROV $ 488"/>
    <d v="2018-10-18T00:00:00"/>
    <x v="200"/>
    <s v="$"/>
    <x v="225"/>
    <n v="0"/>
    <n v="10000000"/>
    <n v="0"/>
    <n v="0"/>
    <n v="0"/>
    <n v="488"/>
    <s v="Very High"/>
    <n v="4880000000"/>
    <m/>
    <m/>
    <m/>
    <m/>
    <m/>
    <m/>
    <m/>
    <m/>
    <m/>
  </r>
  <r>
    <s v="DIVIDENDO $ 487,16667"/>
    <d v="2020-10-27T00:00:00"/>
    <x v="323"/>
    <s v="$"/>
    <x v="55"/>
    <n v="0"/>
    <n v="10000000"/>
    <n v="0"/>
    <n v="0"/>
    <n v="0"/>
    <n v="487.16699999999997"/>
    <s v="Very High"/>
    <n v="4871670000"/>
    <m/>
    <m/>
    <m/>
    <m/>
    <m/>
    <m/>
    <m/>
    <m/>
    <m/>
  </r>
  <r>
    <s v="DIVIDENDO DEF $ 0,18379"/>
    <d v="2019-05-23T00:00:00"/>
    <x v="566"/>
    <s v="$"/>
    <x v="83"/>
    <n v="0"/>
    <n v="26443154700"/>
    <n v="0"/>
    <n v="0"/>
    <n v="0"/>
    <n v="0.184"/>
    <s v="Low"/>
    <n v="4865540464.8000002"/>
    <m/>
    <m/>
    <m/>
    <m/>
    <m/>
    <m/>
    <m/>
    <m/>
    <m/>
  </r>
  <r>
    <s v="DIVIDENDO PROV $ 4862,4968"/>
    <d v="2019-06-28T00:00:00"/>
    <x v="567"/>
    <s v="$"/>
    <x v="166"/>
    <n v="0"/>
    <n v="1000000"/>
    <n v="0"/>
    <n v="0"/>
    <n v="0"/>
    <n v="4862.4970000000003"/>
    <s v="Very High"/>
    <n v="4862497000"/>
    <m/>
    <m/>
    <m/>
    <m/>
    <m/>
    <m/>
    <m/>
    <m/>
    <m/>
  </r>
  <r>
    <s v="DIVIDENDO PROV $ 485"/>
    <d v="2018-06-26T00:00:00"/>
    <x v="568"/>
    <s v="$"/>
    <x v="223"/>
    <n v="0"/>
    <n v="10000000"/>
    <n v="0"/>
    <n v="0"/>
    <n v="0"/>
    <n v="485"/>
    <s v="Very High"/>
    <n v="4850000000"/>
    <m/>
    <m/>
    <m/>
    <m/>
    <m/>
    <m/>
    <m/>
    <m/>
    <m/>
  </r>
  <r>
    <s v="DIVIDENDO ADIC 38 US$ 0,0214216157329139"/>
    <d v="2015-05-06T00:00:00"/>
    <x v="68"/>
    <s v="$"/>
    <x v="161"/>
    <n v="0"/>
    <n v="369190350"/>
    <n v="0"/>
    <n v="0"/>
    <n v="0"/>
    <n v="13.108000000000001"/>
    <s v="High"/>
    <n v="4839347107.8000002"/>
    <m/>
    <m/>
    <m/>
    <m/>
    <m/>
    <m/>
    <m/>
    <m/>
    <m/>
  </r>
  <r>
    <s v="DIVIDENDO DEF $ 483,6782775298"/>
    <d v="2017-06-08T00:00:00"/>
    <x v="569"/>
    <s v="$"/>
    <x v="150"/>
    <n v="0"/>
    <n v="10000000"/>
    <n v="0"/>
    <n v="0"/>
    <n v="0"/>
    <n v="483.678"/>
    <s v="Very High"/>
    <n v="4836780000"/>
    <m/>
    <m/>
    <m/>
    <m/>
    <m/>
    <m/>
    <m/>
    <m/>
    <m/>
  </r>
  <r>
    <s v="DIVIDENDO PROV $ 483"/>
    <d v="2018-07-10T00:00:00"/>
    <x v="570"/>
    <s v="$"/>
    <x v="225"/>
    <n v="0"/>
    <n v="10000000"/>
    <n v="0"/>
    <n v="0"/>
    <n v="0"/>
    <n v="483"/>
    <s v="Very High"/>
    <n v="4830000000"/>
    <m/>
    <m/>
    <m/>
    <m/>
    <m/>
    <m/>
    <m/>
    <m/>
    <m/>
  </r>
  <r>
    <s v="DIVIDENDO DEF US$ 0,000968794865"/>
    <d v="2021-04-01T00:00:00"/>
    <x v="503"/>
    <s v="$"/>
    <x v="109"/>
    <n v="0"/>
    <n v="6909829902"/>
    <n v="0"/>
    <n v="0"/>
    <n v="0"/>
    <n v="0.69899999999999995"/>
    <s v="Low"/>
    <n v="4829971101.4980001"/>
    <m/>
    <m/>
    <m/>
    <m/>
    <m/>
    <m/>
    <m/>
    <m/>
    <m/>
  </r>
  <r>
    <s v="DIVIDENDO DEF 65 US$ 0,05415"/>
    <d v="2018-04-21T00:00:00"/>
    <x v="297"/>
    <s v="$"/>
    <x v="81"/>
    <n v="0"/>
    <n v="149448112"/>
    <n v="0"/>
    <n v="0"/>
    <n v="0"/>
    <n v="32.29"/>
    <s v="High"/>
    <n v="4825679536.4799995"/>
    <m/>
    <m/>
    <m/>
    <m/>
    <m/>
    <m/>
    <m/>
    <m/>
    <m/>
  </r>
  <r>
    <s v="DIVIDENDO ADIC 18 $ 3,36907"/>
    <d v="2015-05-07T00:00:00"/>
    <x v="267"/>
    <s v="$"/>
    <x v="57"/>
    <n v="0"/>
    <n v="1430000000"/>
    <n v="0"/>
    <n v="0"/>
    <n v="0"/>
    <n v="3.3690000000000002"/>
    <s v="Medium"/>
    <n v="4817670000"/>
    <m/>
    <m/>
    <m/>
    <m/>
    <m/>
    <m/>
    <m/>
    <m/>
    <m/>
  </r>
  <r>
    <s v="DIVIDENDO DEF 66 $ 15,63866"/>
    <d v="2018-05-17T00:00:00"/>
    <x v="81"/>
    <s v="$"/>
    <x v="226"/>
    <n v="0"/>
    <n v="307933743"/>
    <n v="0"/>
    <n v="0"/>
    <n v="0"/>
    <n v="15.638999999999999"/>
    <s v="High"/>
    <n v="4815775806.7770004"/>
    <m/>
    <m/>
    <m/>
    <m/>
    <m/>
    <m/>
    <m/>
    <m/>
    <m/>
  </r>
  <r>
    <s v="DIVIDENDO $ 481,06806"/>
    <d v="2020-05-27T00:00:00"/>
    <x v="255"/>
    <s v="$"/>
    <x v="55"/>
    <n v="0"/>
    <n v="10000000"/>
    <n v="0"/>
    <n v="0"/>
    <n v="0"/>
    <n v="481.06799999999998"/>
    <s v="Very High"/>
    <n v="4810680000"/>
    <m/>
    <m/>
    <m/>
    <m/>
    <m/>
    <m/>
    <m/>
    <m/>
    <m/>
  </r>
  <r>
    <s v="DIVIDENDO DEF 2 $ 16,20098323"/>
    <d v="2015-05-05T00:00:00"/>
    <x v="50"/>
    <s v="$"/>
    <x v="179"/>
    <n v="0"/>
    <n v="296633147"/>
    <n v="0"/>
    <n v="0"/>
    <n v="0"/>
    <n v="16.201000000000001"/>
    <s v="High"/>
    <n v="4805753614.5469999"/>
    <m/>
    <m/>
    <m/>
    <m/>
    <m/>
    <m/>
    <m/>
    <m/>
    <m/>
  </r>
  <r>
    <s v="DIVIDENDO DEF 58 $ 21,7684"/>
    <d v="2018-09-04T00:00:00"/>
    <x v="571"/>
    <s v="$"/>
    <x v="203"/>
    <n v="0"/>
    <n v="220569255"/>
    <n v="0"/>
    <n v="0"/>
    <n v="0"/>
    <n v="21.768000000000001"/>
    <s v="High"/>
    <n v="4801351542.8400002"/>
    <m/>
    <m/>
    <m/>
    <m/>
    <m/>
    <m/>
    <m/>
    <m/>
    <m/>
  </r>
  <r>
    <s v="DIVIDENDO DEF 57 $ 21,7684"/>
    <d v="2018-05-04T00:00:00"/>
    <x v="51"/>
    <s v="$"/>
    <x v="203"/>
    <n v="0"/>
    <n v="220569255"/>
    <n v="0"/>
    <n v="0"/>
    <n v="0"/>
    <n v="21.768000000000001"/>
    <s v="High"/>
    <n v="4801351542.8400002"/>
    <m/>
    <m/>
    <m/>
    <m/>
    <m/>
    <m/>
    <m/>
    <m/>
    <m/>
  </r>
  <r>
    <s v="DIVIDENDO PROV $ 480"/>
    <d v="2018-04-24T00:00:00"/>
    <x v="166"/>
    <s v="$"/>
    <x v="223"/>
    <n v="0"/>
    <n v="10000000"/>
    <n v="0"/>
    <n v="0"/>
    <n v="0"/>
    <n v="480"/>
    <s v="Very High"/>
    <n v="4800000000"/>
    <m/>
    <m/>
    <m/>
    <m/>
    <m/>
    <m/>
    <m/>
    <m/>
    <m/>
  </r>
  <r>
    <s v="DIVIDENDO DEF $ 3000"/>
    <d v="2021-06-18T00:00:00"/>
    <x v="469"/>
    <s v="$"/>
    <x v="92"/>
    <n v="0"/>
    <n v="1597681"/>
    <n v="0"/>
    <n v="0"/>
    <n v="0"/>
    <n v="3000"/>
    <s v="Very High"/>
    <n v="4793043000"/>
    <m/>
    <m/>
    <m/>
    <m/>
    <m/>
    <m/>
    <m/>
    <m/>
    <m/>
  </r>
  <r>
    <s v="DIVIDENDO DEF $ 634"/>
    <d v="2021-05-13T00:00:00"/>
    <x v="271"/>
    <s v="$"/>
    <x v="159"/>
    <n v="0"/>
    <n v="7547773"/>
    <n v="0"/>
    <n v="0"/>
    <n v="0"/>
    <n v="634"/>
    <s v="Very High"/>
    <n v="4785288082"/>
    <m/>
    <m/>
    <m/>
    <m/>
    <m/>
    <m/>
    <m/>
    <m/>
    <m/>
  </r>
  <r>
    <s v="DIVIDENDO DEF $ 42"/>
    <d v="2019-04-23T00:00:00"/>
    <x v="77"/>
    <s v="$"/>
    <x v="163"/>
    <n v="0"/>
    <n v="113574515"/>
    <n v="0"/>
    <n v="0"/>
    <n v="0"/>
    <n v="42"/>
    <s v="High"/>
    <n v="4770129630"/>
    <m/>
    <m/>
    <m/>
    <m/>
    <m/>
    <m/>
    <m/>
    <m/>
    <m/>
  </r>
  <r>
    <s v="DIVIDENDO $ 476,89302"/>
    <d v="2018-05-03T00:00:00"/>
    <x v="161"/>
    <s v="$"/>
    <x v="55"/>
    <n v="0"/>
    <n v="10000000"/>
    <n v="0"/>
    <n v="0"/>
    <n v="0"/>
    <n v="476.89299999999997"/>
    <s v="Very High"/>
    <n v="4768930000"/>
    <m/>
    <m/>
    <m/>
    <m/>
    <m/>
    <m/>
    <m/>
    <m/>
    <m/>
  </r>
  <r>
    <s v="DIVIDENDO DEF $ 476,252"/>
    <d v="2021-06-23T00:00:00"/>
    <x v="548"/>
    <s v="$"/>
    <x v="210"/>
    <n v="0"/>
    <n v="10000000"/>
    <n v="0"/>
    <n v="0"/>
    <n v="0"/>
    <n v="476.25200000000001"/>
    <s v="Very High"/>
    <n v="4762520000"/>
    <m/>
    <m/>
    <m/>
    <m/>
    <m/>
    <m/>
    <m/>
    <m/>
    <m/>
  </r>
  <r>
    <s v="DIVIDENDO DEF 45 US$ 0,002971"/>
    <d v="2016-09-08T00:00:00"/>
    <x v="516"/>
    <s v="$"/>
    <x v="104"/>
    <n v="0"/>
    <n v="1075000000"/>
    <n v="0"/>
    <n v="0"/>
    <n v="0"/>
    <n v="4.4290000000000003"/>
    <s v="Medium"/>
    <n v="4761175000"/>
    <m/>
    <m/>
    <m/>
    <m/>
    <m/>
    <m/>
    <m/>
    <m/>
    <m/>
  </r>
  <r>
    <s v="DIVIDENDO DEF $ 475,9798"/>
    <d v="2021-06-23T00:00:00"/>
    <x v="548"/>
    <s v="$"/>
    <x v="211"/>
    <n v="0"/>
    <n v="10000000"/>
    <n v="0"/>
    <n v="0"/>
    <n v="0"/>
    <n v="475.98"/>
    <s v="Very High"/>
    <n v="4759800000"/>
    <m/>
    <m/>
    <m/>
    <m/>
    <m/>
    <m/>
    <m/>
    <m/>
    <m/>
  </r>
  <r>
    <s v="DIVIDENDO DEF $ 475,5702"/>
    <d v="2021-06-23T00:00:00"/>
    <x v="548"/>
    <s v="$"/>
    <x v="212"/>
    <n v="0"/>
    <n v="10000000"/>
    <n v="0"/>
    <n v="0"/>
    <n v="0"/>
    <n v="475.57"/>
    <s v="Very High"/>
    <n v="4755700000"/>
    <m/>
    <m/>
    <m/>
    <m/>
    <m/>
    <m/>
    <m/>
    <m/>
    <m/>
  </r>
  <r>
    <s v="DIVIDENDO EVEN 15 $ 0,0166396026545493"/>
    <d v="2021-05-22T00:00:00"/>
    <x v="18"/>
    <s v="$"/>
    <x v="129"/>
    <n v="0"/>
    <n v="279453788443"/>
    <n v="0"/>
    <n v="0"/>
    <n v="0"/>
    <n v="1.7000000000000001E-2"/>
    <s v="Low"/>
    <n v="4750714403.5310001"/>
    <m/>
    <m/>
    <m/>
    <m/>
    <m/>
    <m/>
    <m/>
    <m/>
    <m/>
  </r>
  <r>
    <s v="DIVIDENDO PROV $ 4750,1081"/>
    <d v="2020-01-03T00:00:00"/>
    <x v="572"/>
    <s v="$"/>
    <x v="166"/>
    <n v="0"/>
    <n v="1000000"/>
    <n v="0"/>
    <n v="0"/>
    <n v="0"/>
    <n v="4750.1080000000002"/>
    <s v="Very High"/>
    <n v="4750108000"/>
    <m/>
    <m/>
    <m/>
    <m/>
    <m/>
    <m/>
    <m/>
    <m/>
    <m/>
  </r>
  <r>
    <s v="DIVIDENDO PROV $ 475"/>
    <d v="2017-12-29T00:00:00"/>
    <x v="238"/>
    <s v="$"/>
    <x v="223"/>
    <n v="0"/>
    <n v="10000000"/>
    <n v="0"/>
    <n v="0"/>
    <n v="0"/>
    <n v="475"/>
    <s v="Very High"/>
    <n v="4750000000"/>
    <m/>
    <m/>
    <m/>
    <m/>
    <m/>
    <m/>
    <m/>
    <m/>
    <m/>
  </r>
  <r>
    <s v="DIVIDENDO DEF 3 $ 0,115902155"/>
    <d v="2020-02-12T00:00:00"/>
    <x v="573"/>
    <s v="$"/>
    <x v="227"/>
    <n v="0"/>
    <n v="40946091157"/>
    <n v="0"/>
    <n v="0"/>
    <n v="0"/>
    <n v="0.11600000000000001"/>
    <s v="Low"/>
    <n v="4749746574.2119999"/>
    <m/>
    <m/>
    <m/>
    <m/>
    <m/>
    <m/>
    <m/>
    <m/>
    <m/>
  </r>
  <r>
    <s v="DIVIDENDO DEF $ 474,6185"/>
    <d v="2021-06-23T00:00:00"/>
    <x v="548"/>
    <s v="$"/>
    <x v="213"/>
    <n v="0"/>
    <n v="10000000"/>
    <n v="0"/>
    <n v="0"/>
    <n v="0"/>
    <n v="474.61900000000003"/>
    <s v="Very High"/>
    <n v="4746190000"/>
    <m/>
    <m/>
    <m/>
    <m/>
    <m/>
    <m/>
    <m/>
    <m/>
    <m/>
  </r>
  <r>
    <s v="DIVIDENDO DEF 35 US$ 0,000992497045"/>
    <d v="2016-05-19T00:00:00"/>
    <x v="150"/>
    <s v="$"/>
    <x v="109"/>
    <n v="0"/>
    <n v="6909829902"/>
    <n v="0"/>
    <n v="0"/>
    <n v="0"/>
    <n v="0.68600000000000005"/>
    <s v="Low"/>
    <n v="4740143312.7720003"/>
    <m/>
    <m/>
    <m/>
    <m/>
    <m/>
    <m/>
    <m/>
    <m/>
    <m/>
  </r>
  <r>
    <s v="DIVIDENDO DEF $ 4727,3997"/>
    <d v="2018-04-30T00:00:00"/>
    <x v="301"/>
    <s v="$"/>
    <x v="166"/>
    <n v="0"/>
    <n v="1000000"/>
    <n v="0"/>
    <n v="0"/>
    <n v="0"/>
    <n v="4727.3999999999996"/>
    <s v="Very High"/>
    <n v="4727400000"/>
    <m/>
    <m/>
    <m/>
    <m/>
    <m/>
    <m/>
    <m/>
    <m/>
    <m/>
  </r>
  <r>
    <s v="DIVIDENDO DEF 191 $ 5"/>
    <d v="2019-05-17T00:00:00"/>
    <x v="119"/>
    <s v="$"/>
    <x v="22"/>
    <n v="0"/>
    <n v="945374298"/>
    <n v="0"/>
    <n v="0"/>
    <n v="0"/>
    <n v="5"/>
    <s v="Medium"/>
    <n v="4726871490"/>
    <m/>
    <m/>
    <m/>
    <m/>
    <m/>
    <m/>
    <m/>
    <m/>
    <m/>
  </r>
  <r>
    <s v="DIVIDENDO DEF $ 2072,9478"/>
    <d v="2017-05-26T00:00:00"/>
    <x v="574"/>
    <s v="$"/>
    <x v="115"/>
    <n v="0"/>
    <n v="2276656"/>
    <n v="0"/>
    <n v="0"/>
    <n v="0"/>
    <n v="2072.9479999999999"/>
    <s v="Very High"/>
    <n v="4719389501.8879995"/>
    <m/>
    <m/>
    <m/>
    <m/>
    <m/>
    <m/>
    <m/>
    <m/>
    <m/>
  </r>
  <r>
    <s v="DIVIDENDO DEF 1 US$ 0,0064089446"/>
    <d v="2016-05-19T00:00:00"/>
    <x v="150"/>
    <s v="$"/>
    <x v="51"/>
    <n v="0"/>
    <n v="1053309776"/>
    <n v="0"/>
    <n v="0"/>
    <n v="0"/>
    <n v="4.4669999999999996"/>
    <s v="Medium"/>
    <n v="4705134769.3920002"/>
    <m/>
    <m/>
    <m/>
    <m/>
    <m/>
    <m/>
    <m/>
    <m/>
    <m/>
  </r>
  <r>
    <s v="DIVIDENDO ADIC 64 $ 15,257"/>
    <d v="2017-05-16T00:00:00"/>
    <x v="83"/>
    <s v="$"/>
    <x v="226"/>
    <n v="0"/>
    <n v="307934743"/>
    <n v="0"/>
    <n v="0"/>
    <n v="0"/>
    <n v="15.257"/>
    <s v="High"/>
    <n v="4698160373.9510002"/>
    <m/>
    <m/>
    <m/>
    <m/>
    <m/>
    <m/>
    <m/>
    <m/>
    <m/>
  </r>
  <r>
    <s v="DIVIDENDO PROV 192 $ 9,9"/>
    <d v="2015-01-23T00:00:00"/>
    <x v="575"/>
    <s v="$"/>
    <x v="125"/>
    <n v="0"/>
    <n v="473289368"/>
    <n v="0"/>
    <n v="0"/>
    <n v="0"/>
    <n v="9.9"/>
    <s v="Medium"/>
    <n v="4685564743.1999998"/>
    <m/>
    <m/>
    <m/>
    <m/>
    <m/>
    <m/>
    <m/>
    <m/>
    <m/>
  </r>
  <r>
    <s v="DIVIDENDO DEF $ 467,9274215"/>
    <d v="2021-05-18T00:00:00"/>
    <x v="576"/>
    <s v="$"/>
    <x v="228"/>
    <n v="0"/>
    <n v="10000000"/>
    <n v="0"/>
    <n v="0"/>
    <n v="0"/>
    <n v="467.92700000000002"/>
    <s v="Very High"/>
    <n v="4679270000"/>
    <m/>
    <m/>
    <m/>
    <m/>
    <m/>
    <m/>
    <m/>
    <m/>
    <m/>
  </r>
  <r>
    <s v="DIVIDENDO PROV 19 $ 0,1168065507"/>
    <d v="2015-01-03T00:00:00"/>
    <x v="261"/>
    <s v="$"/>
    <x v="153"/>
    <n v="0"/>
    <n v="39969696632"/>
    <n v="0"/>
    <n v="0"/>
    <n v="0"/>
    <n v="0.11700000000000001"/>
    <s v="Low"/>
    <n v="4676454505.9440002"/>
    <m/>
    <m/>
    <m/>
    <m/>
    <m/>
    <m/>
    <m/>
    <m/>
    <m/>
  </r>
  <r>
    <s v="DIVIDENDO ADIC 24 $ 5,36669"/>
    <d v="2019-05-02T00:00:00"/>
    <x v="100"/>
    <s v="$"/>
    <x v="77"/>
    <n v="0"/>
    <n v="871057175"/>
    <n v="0"/>
    <n v="0"/>
    <n v="0"/>
    <n v="5.367"/>
    <s v="Medium"/>
    <n v="4674963858.2250004"/>
    <m/>
    <m/>
    <m/>
    <m/>
    <m/>
    <m/>
    <m/>
    <m/>
    <m/>
  </r>
  <r>
    <s v="DIVIDENDO PROV $ 467"/>
    <d v="2020-04-14T00:00:00"/>
    <x v="226"/>
    <s v="$"/>
    <x v="169"/>
    <n v="0"/>
    <n v="10000000"/>
    <n v="0"/>
    <n v="0"/>
    <n v="0"/>
    <n v="467"/>
    <s v="Very High"/>
    <n v="4670000000"/>
    <m/>
    <m/>
    <m/>
    <m/>
    <m/>
    <m/>
    <m/>
    <m/>
    <m/>
  </r>
  <r>
    <s v="DIVIDENDO PROV $ 467"/>
    <d v="2020-04-14T00:00:00"/>
    <x v="226"/>
    <s v="$"/>
    <x v="168"/>
    <n v="0"/>
    <n v="10000000"/>
    <n v="0"/>
    <n v="0"/>
    <n v="0"/>
    <n v="467"/>
    <s v="Very High"/>
    <n v="4670000000"/>
    <m/>
    <m/>
    <m/>
    <m/>
    <m/>
    <m/>
    <m/>
    <m/>
    <m/>
  </r>
  <r>
    <s v="DIVIDENDO DEF 84 $ 10,60102"/>
    <d v="2018-04-19T00:00:00"/>
    <x v="1"/>
    <s v="$"/>
    <x v="200"/>
    <n v="0"/>
    <n v="439817195"/>
    <n v="0"/>
    <n v="0"/>
    <n v="0"/>
    <n v="10.601000000000001"/>
    <s v="High"/>
    <n v="4662502084.1949997"/>
    <m/>
    <m/>
    <m/>
    <m/>
    <m/>
    <m/>
    <m/>
    <m/>
    <m/>
  </r>
  <r>
    <s v="DIVIDENDO PROV $ 4655,4831"/>
    <d v="2018-07-31T00:00:00"/>
    <x v="577"/>
    <s v="$"/>
    <x v="166"/>
    <n v="0"/>
    <n v="1000000"/>
    <n v="0"/>
    <n v="0"/>
    <n v="0"/>
    <n v="4655.4830000000002"/>
    <s v="Very High"/>
    <n v="4655483000"/>
    <m/>
    <m/>
    <m/>
    <m/>
    <m/>
    <m/>
    <m/>
    <m/>
    <m/>
  </r>
  <r>
    <s v="DIVIDENDO ADIC 131 $ 16"/>
    <d v="2017-09-30T00:00:00"/>
    <x v="389"/>
    <s v="$"/>
    <x v="177"/>
    <n v="0"/>
    <n v="290730312"/>
    <n v="0"/>
    <n v="0"/>
    <n v="0"/>
    <n v="16"/>
    <s v="High"/>
    <n v="4651684992"/>
    <m/>
    <m/>
    <m/>
    <m/>
    <m/>
    <m/>
    <m/>
    <m/>
    <m/>
  </r>
  <r>
    <s v="DIVIDENDO DEF $ 464,6977626402"/>
    <d v="2021-06-16T00:00:00"/>
    <x v="476"/>
    <s v="$"/>
    <x v="150"/>
    <n v="0"/>
    <n v="10000000"/>
    <n v="0"/>
    <n v="0"/>
    <n v="0"/>
    <n v="464.69799999999998"/>
    <s v="Very High"/>
    <n v="4646980000"/>
    <m/>
    <m/>
    <m/>
    <m/>
    <m/>
    <m/>
    <m/>
    <m/>
    <m/>
  </r>
  <r>
    <s v="DIVIDENDO DEF 32 $ 9,0527"/>
    <d v="2017-05-12T00:00:00"/>
    <x v="333"/>
    <s v="$"/>
    <x v="229"/>
    <n v="0"/>
    <n v="513087688"/>
    <n v="0"/>
    <n v="0"/>
    <n v="0"/>
    <n v="9.0530000000000008"/>
    <s v="Medium"/>
    <n v="4644982839.4639997"/>
    <m/>
    <m/>
    <m/>
    <m/>
    <m/>
    <m/>
    <m/>
    <m/>
    <m/>
  </r>
  <r>
    <s v="DIVIDENDO PROV $ 4644,5257"/>
    <d v="2020-05-05T00:00:00"/>
    <x v="121"/>
    <s v="$"/>
    <x v="166"/>
    <n v="0"/>
    <n v="1000000"/>
    <n v="0"/>
    <n v="0"/>
    <n v="0"/>
    <n v="4644.5259999999998"/>
    <s v="Very High"/>
    <n v="4644526000"/>
    <m/>
    <m/>
    <m/>
    <m/>
    <m/>
    <m/>
    <m/>
    <m/>
    <m/>
  </r>
  <r>
    <s v="DIVIDENDO PROV $ 4616,3264"/>
    <d v="2017-08-01T00:00:00"/>
    <x v="578"/>
    <s v="$"/>
    <x v="166"/>
    <n v="0"/>
    <n v="1000000"/>
    <n v="0"/>
    <n v="0"/>
    <n v="0"/>
    <n v="4616.326"/>
    <s v="Very High"/>
    <n v="4616326000"/>
    <m/>
    <m/>
    <m/>
    <m/>
    <m/>
    <m/>
    <m/>
    <m/>
    <m/>
  </r>
  <r>
    <s v="DIVIDENDO PROV $ 1847,33945503288"/>
    <d v="2017-04-20T00:00:00"/>
    <x v="208"/>
    <s v="$"/>
    <x v="230"/>
    <n v="0"/>
    <n v="2497896"/>
    <n v="0"/>
    <n v="0"/>
    <n v="0"/>
    <n v="1847.3389999999999"/>
    <s v="Very High"/>
    <n v="4614460698.7440004"/>
    <m/>
    <m/>
    <m/>
    <m/>
    <m/>
    <m/>
    <m/>
    <m/>
    <m/>
  </r>
  <r>
    <s v="DIVIDENDO EVEN 5 $ 0,3594034"/>
    <d v="2017-05-06T00:00:00"/>
    <x v="82"/>
    <s v="$"/>
    <x v="43"/>
    <n v="0"/>
    <n v="12837423057"/>
    <n v="0"/>
    <n v="0"/>
    <n v="0"/>
    <n v="0.35899999999999999"/>
    <s v="Low"/>
    <n v="4608634877.4630003"/>
    <m/>
    <m/>
    <m/>
    <m/>
    <m/>
    <m/>
    <m/>
    <m/>
    <m/>
  </r>
  <r>
    <s v="DIVIDENDO DEF $ 9,215857479"/>
    <d v="2020-06-12T00:00:00"/>
    <x v="579"/>
    <s v="$"/>
    <x v="140"/>
    <n v="0"/>
    <n v="500000000"/>
    <n v="0"/>
    <n v="0"/>
    <n v="0"/>
    <n v="9.2159999999999993"/>
    <s v="Medium"/>
    <n v="4608000000"/>
    <m/>
    <m/>
    <m/>
    <m/>
    <m/>
    <m/>
    <m/>
    <m/>
    <m/>
  </r>
  <r>
    <s v="DIVIDENDO PROV $ 4600,8849"/>
    <d v="2018-11-30T00:00:00"/>
    <x v="580"/>
    <s v="$"/>
    <x v="166"/>
    <n v="0"/>
    <n v="1000000"/>
    <n v="0"/>
    <n v="0"/>
    <n v="0"/>
    <n v="4600.8850000000002"/>
    <s v="Very High"/>
    <n v="4600885000"/>
    <m/>
    <m/>
    <m/>
    <m/>
    <m/>
    <m/>
    <m/>
    <m/>
    <m/>
  </r>
  <r>
    <s v="DIVIDENDO DEF 46 US$ 0,00477"/>
    <d v="2019-05-09T00:00:00"/>
    <x v="180"/>
    <s v="$"/>
    <x v="111"/>
    <n v="0"/>
    <n v="1408095997"/>
    <n v="0"/>
    <n v="0"/>
    <n v="0"/>
    <n v="3.2650000000000001"/>
    <s v="Medium"/>
    <n v="4597433430.2049999"/>
    <m/>
    <m/>
    <m/>
    <m/>
    <m/>
    <m/>
    <m/>
    <m/>
    <m/>
  </r>
  <r>
    <s v="DIVIDENDO ADIC 5 $ 14,5789784"/>
    <d v="2016-05-06T00:00:00"/>
    <x v="80"/>
    <s v="$"/>
    <x v="178"/>
    <n v="0"/>
    <n v="315165988"/>
    <n v="0"/>
    <n v="0"/>
    <n v="0"/>
    <n v="14.579000000000001"/>
    <s v="High"/>
    <n v="4594804939.052"/>
    <m/>
    <m/>
    <m/>
    <m/>
    <m/>
    <m/>
    <m/>
    <m/>
    <m/>
  </r>
  <r>
    <s v="DIVIDENDO PROV $ 4584,8202"/>
    <d v="2019-01-31T00:00:00"/>
    <x v="581"/>
    <s v="$"/>
    <x v="166"/>
    <n v="0"/>
    <n v="1000000"/>
    <n v="0"/>
    <n v="0"/>
    <n v="0"/>
    <n v="4584.82"/>
    <s v="Very High"/>
    <n v="4584820000"/>
    <m/>
    <m/>
    <m/>
    <m/>
    <m/>
    <m/>
    <m/>
    <m/>
    <m/>
  </r>
  <r>
    <s v="DIVIDENDO PROV 62 US$ 0,005598"/>
    <d v="2020-12-02T00:00:00"/>
    <x v="582"/>
    <s v="$"/>
    <x v="104"/>
    <n v="0"/>
    <n v="1075000000"/>
    <n v="0"/>
    <n v="0"/>
    <n v="0"/>
    <n v="4.2549999999999999"/>
    <s v="Medium"/>
    <n v="4574125000"/>
    <m/>
    <m/>
    <m/>
    <m/>
    <m/>
    <m/>
    <m/>
    <m/>
    <m/>
  </r>
  <r>
    <s v="DIVIDENDO PROV $ 4573,2353"/>
    <d v="2020-08-04T00:00:00"/>
    <x v="583"/>
    <s v="$"/>
    <x v="166"/>
    <n v="0"/>
    <n v="1000000"/>
    <n v="0"/>
    <n v="0"/>
    <n v="0"/>
    <n v="4573.2349999999997"/>
    <s v="Very High"/>
    <n v="4573235000"/>
    <m/>
    <m/>
    <m/>
    <m/>
    <m/>
    <m/>
    <m/>
    <m/>
    <m/>
  </r>
  <r>
    <s v="DIVIDENDO PROV $ 4567,2601"/>
    <d v="2018-01-31T00:00:00"/>
    <x v="584"/>
    <s v="$"/>
    <x v="166"/>
    <n v="0"/>
    <n v="1000000"/>
    <n v="0"/>
    <n v="0"/>
    <n v="0"/>
    <n v="4567.26"/>
    <s v="Very High"/>
    <n v="4567260000"/>
    <m/>
    <m/>
    <m/>
    <m/>
    <m/>
    <m/>
    <m/>
    <m/>
    <m/>
  </r>
  <r>
    <s v="DIVIDENDO PROV 0 $ 4551,9198"/>
    <d v="2018-01-02T00:00:00"/>
    <x v="275"/>
    <s v="$"/>
    <x v="166"/>
    <n v="0"/>
    <n v="1000000"/>
    <n v="0"/>
    <n v="0"/>
    <n v="0"/>
    <n v="4551.92"/>
    <s v="Very High"/>
    <n v="4551920000"/>
    <m/>
    <m/>
    <m/>
    <m/>
    <m/>
    <m/>
    <m/>
    <m/>
    <m/>
  </r>
  <r>
    <s v="DIVIDENDO PROV $ 18"/>
    <d v="2020-12-17T00:00:00"/>
    <x v="585"/>
    <s v="$"/>
    <x v="152"/>
    <n v="0"/>
    <n v="252647850"/>
    <n v="0"/>
    <n v="0"/>
    <n v="0"/>
    <n v="18"/>
    <s v="High"/>
    <n v="4547661300"/>
    <m/>
    <m/>
    <m/>
    <m/>
    <m/>
    <m/>
    <m/>
    <m/>
    <m/>
  </r>
  <r>
    <s v="DIVIDENDO PROV $ 18"/>
    <d v="2020-09-17T00:00:00"/>
    <x v="586"/>
    <s v="$"/>
    <x v="152"/>
    <n v="0"/>
    <n v="252647850"/>
    <n v="0"/>
    <n v="0"/>
    <n v="0"/>
    <n v="18"/>
    <s v="High"/>
    <n v="4547661300"/>
    <m/>
    <m/>
    <m/>
    <m/>
    <m/>
    <m/>
    <m/>
    <m/>
    <m/>
  </r>
  <r>
    <s v="DIVIDENDO PROV $ 18"/>
    <d v="2019-12-13T00:00:00"/>
    <x v="587"/>
    <s v="$"/>
    <x v="152"/>
    <n v="0"/>
    <n v="252647850"/>
    <n v="0"/>
    <n v="0"/>
    <n v="0"/>
    <n v="18"/>
    <s v="High"/>
    <n v="4547661300"/>
    <m/>
    <m/>
    <m/>
    <m/>
    <m/>
    <m/>
    <m/>
    <m/>
    <m/>
  </r>
  <r>
    <s v="DIVIDENDO DEF $ 1,494158016"/>
    <d v="2019-04-10T00:00:00"/>
    <x v="588"/>
    <s v="$"/>
    <x v="157"/>
    <n v="0"/>
    <n v="3023973277"/>
    <n v="0"/>
    <n v="0"/>
    <n v="0"/>
    <n v="1.494"/>
    <s v="Medium"/>
    <n v="4517816075.8380003"/>
    <m/>
    <m/>
    <m/>
    <m/>
    <m/>
    <m/>
    <m/>
    <m/>
    <m/>
  </r>
  <r>
    <s v="DIVIDENDO PROV 50 US$ 0,006399"/>
    <d v="2017-12-13T00:00:00"/>
    <x v="589"/>
    <s v="$"/>
    <x v="104"/>
    <n v="0"/>
    <n v="1075000000"/>
    <n v="0"/>
    <n v="0"/>
    <n v="0"/>
    <n v="4.1959999999999997"/>
    <s v="Medium"/>
    <n v="4510700000"/>
    <m/>
    <m/>
    <m/>
    <m/>
    <m/>
    <m/>
    <m/>
    <m/>
    <m/>
  </r>
  <r>
    <s v="DIVIDENDO DEF 68 $ 14,6474"/>
    <d v="2019-05-16T00:00:00"/>
    <x v="88"/>
    <s v="$"/>
    <x v="226"/>
    <n v="0"/>
    <n v="307933743"/>
    <n v="0"/>
    <n v="0"/>
    <n v="0"/>
    <n v="14.647"/>
    <s v="High"/>
    <n v="4510305533.7209997"/>
    <m/>
    <m/>
    <m/>
    <m/>
    <m/>
    <m/>
    <m/>
    <m/>
    <m/>
  </r>
  <r>
    <s v="DIVIDENDO DEF $ 450,162725927941"/>
    <d v="2018-06-05T00:00:00"/>
    <x v="317"/>
    <s v="$"/>
    <x v="231"/>
    <n v="0"/>
    <n v="10000000"/>
    <n v="0"/>
    <n v="0"/>
    <n v="0"/>
    <n v="450.16300000000001"/>
    <s v="Very High"/>
    <n v="4501630000"/>
    <m/>
    <m/>
    <m/>
    <m/>
    <m/>
    <m/>
    <m/>
    <m/>
    <m/>
  </r>
  <r>
    <s v="DIVIDENDO PROV $ 450"/>
    <d v="2021-07-24T00:00:00"/>
    <x v="117"/>
    <s v="$"/>
    <x v="223"/>
    <n v="0"/>
    <n v="10000000"/>
    <n v="0"/>
    <n v="0"/>
    <n v="0"/>
    <n v="450"/>
    <s v="Very High"/>
    <n v="4500000000"/>
    <m/>
    <m/>
    <m/>
    <m/>
    <m/>
    <m/>
    <m/>
    <m/>
    <m/>
  </r>
  <r>
    <s v="DIVIDENDO PROV $ 450"/>
    <d v="2021-07-24T00:00:00"/>
    <x v="117"/>
    <s v="$"/>
    <x v="232"/>
    <n v="0"/>
    <n v="10000000"/>
    <n v="0"/>
    <n v="0"/>
    <n v="0"/>
    <n v="450"/>
    <s v="Very High"/>
    <n v="4500000000"/>
    <m/>
    <m/>
    <m/>
    <m/>
    <m/>
    <m/>
    <m/>
    <m/>
    <m/>
  </r>
  <r>
    <s v="DIVIDENDO PROV $ 450"/>
    <d v="2021-01-23T00:00:00"/>
    <x v="134"/>
    <s v="$"/>
    <x v="223"/>
    <n v="0"/>
    <n v="10000000"/>
    <n v="0"/>
    <n v="0"/>
    <n v="0"/>
    <n v="450"/>
    <s v="Very High"/>
    <n v="4500000000"/>
    <m/>
    <m/>
    <m/>
    <m/>
    <m/>
    <m/>
    <m/>
    <m/>
    <m/>
  </r>
  <r>
    <s v="DIVIDENDO PROV $ 450"/>
    <d v="2020-04-24T00:00:00"/>
    <x v="590"/>
    <s v="$"/>
    <x v="223"/>
    <n v="0"/>
    <n v="10000000"/>
    <n v="0"/>
    <n v="0"/>
    <n v="0"/>
    <n v="450"/>
    <s v="Very High"/>
    <n v="4500000000"/>
    <m/>
    <m/>
    <m/>
    <m/>
    <m/>
    <m/>
    <m/>
    <m/>
    <m/>
  </r>
  <r>
    <s v="DIVIDENDO DEF 36 $ 16,86713"/>
    <d v="2016-05-13T00:00:00"/>
    <x v="266"/>
    <s v="$"/>
    <x v="148"/>
    <n v="0"/>
    <n v="266432526"/>
    <n v="0"/>
    <n v="0"/>
    <n v="0"/>
    <n v="16.867000000000001"/>
    <s v="High"/>
    <n v="4493917416.0419998"/>
    <m/>
    <m/>
    <m/>
    <m/>
    <m/>
    <m/>
    <m/>
    <m/>
    <m/>
  </r>
  <r>
    <s v="DIVIDENDO EVEN 124 $ 30"/>
    <d v="2015-07-17T00:00:00"/>
    <x v="591"/>
    <s v="$"/>
    <x v="32"/>
    <n v="0"/>
    <n v="149448112"/>
    <n v="0"/>
    <n v="0"/>
    <n v="0"/>
    <n v="30"/>
    <s v="High"/>
    <n v="4483443360"/>
    <m/>
    <m/>
    <m/>
    <m/>
    <m/>
    <m/>
    <m/>
    <m/>
    <m/>
  </r>
  <r>
    <s v="DIVIDENDO PROV $ 180"/>
    <d v="2017-07-20T00:00:00"/>
    <x v="383"/>
    <s v="$"/>
    <x v="138"/>
    <n v="0"/>
    <n v="24886705"/>
    <n v="0"/>
    <n v="0"/>
    <n v="0"/>
    <n v="180"/>
    <s v="Very High"/>
    <n v="4479606900"/>
    <m/>
    <m/>
    <m/>
    <m/>
    <m/>
    <m/>
    <m/>
    <m/>
    <m/>
  </r>
  <r>
    <s v="DIVIDENDO ADIC 26 $ 0,11234"/>
    <d v="2021-04-17T00:00:00"/>
    <x v="153"/>
    <s v="$"/>
    <x v="153"/>
    <n v="0"/>
    <n v="39969696632"/>
    <n v="0"/>
    <n v="0"/>
    <n v="0"/>
    <n v="0.112"/>
    <s v="Low"/>
    <n v="4476606022.7840004"/>
    <m/>
    <m/>
    <m/>
    <m/>
    <m/>
    <m/>
    <m/>
    <m/>
    <m/>
  </r>
  <r>
    <s v="DIVIDENDO ADIC 8 $ 0,016408769515"/>
    <d v="2016-10-14T00:00:00"/>
    <x v="248"/>
    <s v="$"/>
    <x v="129"/>
    <n v="0"/>
    <n v="279453787675"/>
    <n v="0"/>
    <n v="0"/>
    <n v="0"/>
    <n v="1.6E-2"/>
    <s v="Low"/>
    <n v="4471260602.8000002"/>
    <m/>
    <m/>
    <m/>
    <m/>
    <m/>
    <m/>
    <m/>
    <m/>
    <m/>
  </r>
  <r>
    <s v="DIVIDENDO PROV $ 446,883543101"/>
    <d v="2021-07-20T00:00:00"/>
    <x v="38"/>
    <s v="$"/>
    <x v="233"/>
    <n v="0"/>
    <n v="10000000"/>
    <n v="0"/>
    <n v="0"/>
    <n v="0"/>
    <n v="446.88400000000001"/>
    <s v="Very High"/>
    <n v="4468840000"/>
    <m/>
    <m/>
    <m/>
    <m/>
    <m/>
    <m/>
    <m/>
    <m/>
    <m/>
  </r>
  <r>
    <s v="DIVIDENDO PROV 263 $ 102"/>
    <d v="2020-12-12T00:00:00"/>
    <x v="89"/>
    <s v="$"/>
    <x v="80"/>
    <n v="0"/>
    <n v="43800000"/>
    <n v="0"/>
    <n v="0"/>
    <n v="0"/>
    <n v="102"/>
    <s v="Very High"/>
    <n v="4467600000"/>
    <m/>
    <m/>
    <m/>
    <m/>
    <m/>
    <m/>
    <m/>
    <m/>
    <m/>
  </r>
  <r>
    <s v="DIVIDENDO PROV 42 US$ 0,003915754"/>
    <d v="2018-06-12T00:00:00"/>
    <x v="592"/>
    <s v="$"/>
    <x v="160"/>
    <n v="0"/>
    <n v="1815875619"/>
    <n v="0"/>
    <n v="0"/>
    <n v="0"/>
    <n v="2.46"/>
    <s v="Medium"/>
    <n v="4467054022.7399998"/>
    <m/>
    <m/>
    <m/>
    <m/>
    <m/>
    <m/>
    <m/>
    <m/>
    <m/>
  </r>
  <r>
    <s v="DIVIDENDO ADIC 62 $ 14,4539"/>
    <d v="2016-05-18T00:00:00"/>
    <x v="91"/>
    <s v="$"/>
    <x v="226"/>
    <n v="0"/>
    <n v="307934743"/>
    <n v="0"/>
    <n v="0"/>
    <n v="0"/>
    <n v="14.454000000000001"/>
    <s v="High"/>
    <n v="4450888775.3219995"/>
    <m/>
    <m/>
    <m/>
    <m/>
    <m/>
    <m/>
    <m/>
    <m/>
    <m/>
  </r>
  <r>
    <s v="DIVIDENDO PROV 29 US$ 0,000062456"/>
    <d v="2018-09-20T00:00:00"/>
    <x v="457"/>
    <s v="$"/>
    <x v="234"/>
    <n v="0"/>
    <n v="105961665413"/>
    <n v="0"/>
    <n v="0"/>
    <n v="0"/>
    <n v="4.2000000000000003E-2"/>
    <s v="Low"/>
    <n v="4450389947.3459997"/>
    <m/>
    <m/>
    <m/>
    <m/>
    <m/>
    <m/>
    <m/>
    <m/>
    <m/>
  </r>
  <r>
    <s v="DIVIDENDO DEF US$ 0,000068436"/>
    <d v="2015-06-08T00:00:00"/>
    <x v="593"/>
    <s v="$"/>
    <x v="234"/>
    <n v="0"/>
    <n v="105961665413"/>
    <n v="0"/>
    <n v="0"/>
    <n v="0"/>
    <n v="4.2000000000000003E-2"/>
    <s v="Low"/>
    <n v="4450389947.3459997"/>
    <m/>
    <m/>
    <m/>
    <m/>
    <m/>
    <m/>
    <m/>
    <m/>
    <m/>
  </r>
  <r>
    <s v="DIVIDENDO DEF 7 $ 14,1156025"/>
    <d v="2018-05-16T00:00:00"/>
    <x v="195"/>
    <s v="$"/>
    <x v="178"/>
    <n v="0"/>
    <n v="315165988"/>
    <n v="0"/>
    <n v="0"/>
    <n v="0"/>
    <n v="14.116"/>
    <s v="High"/>
    <n v="4448883086.6079998"/>
    <m/>
    <m/>
    <m/>
    <m/>
    <m/>
    <m/>
    <m/>
    <m/>
    <m/>
  </r>
  <r>
    <s v="DIVIDENDO DEF 0 $ 8,6597"/>
    <d v="2016-05-14T00:00:00"/>
    <x v="335"/>
    <s v="$"/>
    <x v="229"/>
    <n v="0"/>
    <n v="513087688"/>
    <n v="0"/>
    <n v="0"/>
    <n v="0"/>
    <n v="8.66"/>
    <s v="Medium"/>
    <n v="4443339378.0799999"/>
    <m/>
    <m/>
    <m/>
    <m/>
    <m/>
    <m/>
    <m/>
    <m/>
    <m/>
  </r>
  <r>
    <s v="DIVIDENDO DEF $ 4441,7224"/>
    <d v="2018-05-23T00:00:00"/>
    <x v="144"/>
    <s v="$"/>
    <x v="235"/>
    <n v="0"/>
    <n v="1000000"/>
    <n v="0"/>
    <n v="0"/>
    <n v="0"/>
    <n v="4441.7219999999998"/>
    <s v="Very High"/>
    <n v="4441722000"/>
    <m/>
    <m/>
    <m/>
    <m/>
    <m/>
    <m/>
    <m/>
    <m/>
    <m/>
  </r>
  <r>
    <s v="DIVIDENDO PROV 96 US$ 0,052117073"/>
    <d v="2016-05-18T00:00:00"/>
    <x v="91"/>
    <s v="$"/>
    <x v="113"/>
    <n v="0"/>
    <n v="123000000"/>
    <n v="0"/>
    <n v="0"/>
    <n v="0"/>
    <n v="36.104999999999997"/>
    <s v="High"/>
    <n v="4440915000"/>
    <m/>
    <m/>
    <m/>
    <m/>
    <m/>
    <m/>
    <m/>
    <m/>
    <m/>
  </r>
  <r>
    <s v="DIVIDENDO DEF 45 US$ 0,003632479"/>
    <d v="2019-05-04T00:00:00"/>
    <x v="20"/>
    <s v="$"/>
    <x v="160"/>
    <n v="0"/>
    <n v="1815875619"/>
    <n v="0"/>
    <n v="0"/>
    <n v="0"/>
    <n v="2.444"/>
    <s v="Medium"/>
    <n v="4438000012.8360004"/>
    <m/>
    <m/>
    <m/>
    <m/>
    <m/>
    <m/>
    <m/>
    <m/>
    <m/>
  </r>
  <r>
    <s v="DIVIDENDO ADIC 25 $ 0,11118"/>
    <d v="2020-04-18T00:00:00"/>
    <x v="127"/>
    <s v="$"/>
    <x v="153"/>
    <n v="0"/>
    <n v="39969696632"/>
    <n v="0"/>
    <n v="0"/>
    <n v="0"/>
    <n v="0.111"/>
    <s v="Low"/>
    <n v="4436636326.1520004"/>
    <m/>
    <m/>
    <m/>
    <m/>
    <m/>
    <m/>
    <m/>
    <m/>
    <m/>
  </r>
  <r>
    <s v="DIVIDENDO DEF 24  $ 0,11134"/>
    <d v="2019-04-23T00:00:00"/>
    <x v="77"/>
    <s v="$"/>
    <x v="153"/>
    <n v="0"/>
    <n v="39969696632"/>
    <n v="0"/>
    <n v="0"/>
    <n v="0"/>
    <n v="0.111"/>
    <s v="Low"/>
    <n v="4436636326.1520004"/>
    <m/>
    <m/>
    <m/>
    <m/>
    <m/>
    <m/>
    <m/>
    <m/>
    <m/>
  </r>
  <r>
    <s v="DIVIDENDO DEF 83 $ 10,08749"/>
    <d v="2017-04-20T00:00:00"/>
    <x v="208"/>
    <s v="$"/>
    <x v="200"/>
    <n v="0"/>
    <n v="439817195"/>
    <n v="0"/>
    <n v="0"/>
    <n v="0"/>
    <n v="10.087"/>
    <s v="High"/>
    <n v="4436436045.9650002"/>
    <m/>
    <m/>
    <m/>
    <m/>
    <m/>
    <m/>
    <m/>
    <m/>
    <m/>
  </r>
  <r>
    <s v="DIVIDENDO ADIC 263 $ 1,7667"/>
    <d v="2015-04-22T00:00:00"/>
    <x v="502"/>
    <s v="$"/>
    <x v="45"/>
    <n v="0"/>
    <n v="2500000000"/>
    <n v="0"/>
    <n v="0"/>
    <n v="0"/>
    <n v="1.7669999999999999"/>
    <s v="Medium"/>
    <n v="4417500000"/>
    <m/>
    <m/>
    <m/>
    <m/>
    <m/>
    <m/>
    <m/>
    <m/>
    <m/>
  </r>
  <r>
    <s v="DIVIDENDO DEF 28 $ 31,3"/>
    <d v="2019-05-02T00:00:00"/>
    <x v="100"/>
    <s v="$"/>
    <x v="236"/>
    <n v="0"/>
    <n v="140930266"/>
    <n v="0"/>
    <n v="0"/>
    <n v="0"/>
    <n v="31.3"/>
    <s v="High"/>
    <n v="4411117325.8000002"/>
    <m/>
    <m/>
    <m/>
    <m/>
    <m/>
    <m/>
    <m/>
    <m/>
    <m/>
  </r>
  <r>
    <s v="DIVIDENDO DEF $ 1765,55962624653"/>
    <d v="2018-05-25T00:00:00"/>
    <x v="367"/>
    <s v="$"/>
    <x v="230"/>
    <n v="0"/>
    <n v="2497896"/>
    <n v="0"/>
    <n v="0"/>
    <n v="0"/>
    <n v="1765.56"/>
    <s v="Very High"/>
    <n v="4410185261.7600002"/>
    <m/>
    <m/>
    <m/>
    <m/>
    <m/>
    <m/>
    <m/>
    <m/>
    <m/>
  </r>
  <r>
    <s v="DIVIDENDO DEF $ 440,585531"/>
    <d v="2019-05-25T00:00:00"/>
    <x v="594"/>
    <s v="$"/>
    <x v="123"/>
    <n v="0"/>
    <n v="10000000"/>
    <n v="0"/>
    <n v="0"/>
    <n v="0"/>
    <n v="440.58600000000001"/>
    <s v="Very High"/>
    <n v="4405860000"/>
    <m/>
    <m/>
    <m/>
    <m/>
    <m/>
    <m/>
    <m/>
    <m/>
    <m/>
  </r>
  <r>
    <s v="DIVIDENDO PROV $ 4398,6451"/>
    <d v="2018-09-28T00:00:00"/>
    <x v="595"/>
    <s v="$"/>
    <x v="166"/>
    <n v="0"/>
    <n v="1000000"/>
    <n v="0"/>
    <n v="0"/>
    <n v="0"/>
    <n v="4398.6450000000004"/>
    <s v="Very High"/>
    <n v="4398645000"/>
    <m/>
    <m/>
    <m/>
    <m/>
    <m/>
    <m/>
    <m/>
    <m/>
    <m/>
  </r>
  <r>
    <s v="DIVIDENDO DEF 39 $ 530,29824"/>
    <d v="2015-04-02T00:00:00"/>
    <x v="596"/>
    <s v="$"/>
    <x v="237"/>
    <n v="0"/>
    <n v="8288998"/>
    <n v="0"/>
    <n v="0"/>
    <n v="0"/>
    <n v="530.298"/>
    <s v="Very High"/>
    <n v="4395639061.4040003"/>
    <m/>
    <m/>
    <m/>
    <m/>
    <m/>
    <m/>
    <m/>
    <m/>
    <m/>
  </r>
  <r>
    <s v="DIVIDENDO PROV $ 99,03754"/>
    <d v="2016-08-11T00:00:00"/>
    <x v="597"/>
    <s v="$"/>
    <x v="142"/>
    <n v="0"/>
    <n v="44367002"/>
    <n v="0"/>
    <n v="0"/>
    <n v="0"/>
    <n v="99.037999999999997"/>
    <s v="High"/>
    <n v="4394019144.0760002"/>
    <m/>
    <m/>
    <m/>
    <m/>
    <m/>
    <m/>
    <m/>
    <m/>
    <m/>
  </r>
  <r>
    <s v="DIVIDENDO DEF $ 438,357183973339"/>
    <d v="2018-06-05T00:00:00"/>
    <x v="317"/>
    <s v="$"/>
    <x v="238"/>
    <n v="0"/>
    <n v="10000000"/>
    <n v="0"/>
    <n v="0"/>
    <n v="0"/>
    <n v="438.35700000000003"/>
    <s v="Very High"/>
    <n v="4383570000"/>
    <m/>
    <m/>
    <m/>
    <m/>
    <m/>
    <m/>
    <m/>
    <m/>
    <m/>
  </r>
  <r>
    <s v="DIVIDENDO DEF 34 $ 8,5397"/>
    <d v="2018-05-12T00:00:00"/>
    <x v="64"/>
    <s v="$"/>
    <x v="229"/>
    <n v="0"/>
    <n v="513087688"/>
    <n v="0"/>
    <n v="0"/>
    <n v="0"/>
    <n v="8.5399999999999991"/>
    <s v="Medium"/>
    <n v="4381768855.5200005"/>
    <m/>
    <m/>
    <m/>
    <m/>
    <m/>
    <m/>
    <m/>
    <m/>
    <m/>
  </r>
  <r>
    <s v="DIVIDENDO PROV 34 US$ 0,000047844"/>
    <d v="2018-09-14T00:00:00"/>
    <x v="598"/>
    <s v="$"/>
    <x v="216"/>
    <n v="0"/>
    <n v="136927891634"/>
    <n v="0"/>
    <n v="0"/>
    <n v="0"/>
    <n v="3.2000000000000001E-2"/>
    <s v="Low"/>
    <n v="4381692532.2880001"/>
    <m/>
    <m/>
    <m/>
    <m/>
    <m/>
    <m/>
    <m/>
    <m/>
    <m/>
  </r>
  <r>
    <s v="DIVIDENDO DEF 36 US$ 0,00093774"/>
    <d v="2017-05-19T00:00:00"/>
    <x v="148"/>
    <s v="$"/>
    <x v="109"/>
    <n v="0"/>
    <n v="6909829902"/>
    <n v="0"/>
    <n v="0"/>
    <n v="0"/>
    <n v="0.63400000000000001"/>
    <s v="Low"/>
    <n v="4380832157.868"/>
    <m/>
    <m/>
    <m/>
    <m/>
    <m/>
    <m/>
    <m/>
    <m/>
    <m/>
  </r>
  <r>
    <s v="DIVIDENDO DEF $ 16,08604"/>
    <d v="2020-05-14T00:00:00"/>
    <x v="227"/>
    <s v="$"/>
    <x v="135"/>
    <n v="0"/>
    <n v="272116691"/>
    <n v="0"/>
    <n v="0"/>
    <n v="0"/>
    <n v="16.085999999999999"/>
    <s v="High"/>
    <n v="4377269091.4259996"/>
    <m/>
    <m/>
    <m/>
    <m/>
    <m/>
    <m/>
    <m/>
    <m/>
    <m/>
  </r>
  <r>
    <s v="DIVIDENDO DEF 42 $ 30,09412"/>
    <d v="2017-04-26T00:00:00"/>
    <x v="599"/>
    <s v="$"/>
    <x v="214"/>
    <n v="0"/>
    <n v="145000000"/>
    <n v="0"/>
    <n v="0"/>
    <n v="0"/>
    <n v="30.094000000000001"/>
    <s v="High"/>
    <n v="4363630000"/>
    <m/>
    <m/>
    <m/>
    <m/>
    <m/>
    <m/>
    <m/>
    <m/>
    <m/>
  </r>
  <r>
    <s v="DIVIDENDO PROV 0 $ 435,47"/>
    <d v="2020-11-06T00:00:00"/>
    <x v="600"/>
    <s v="$"/>
    <x v="239"/>
    <n v="0"/>
    <n v="10000000"/>
    <n v="0"/>
    <n v="0"/>
    <n v="0"/>
    <n v="435.47"/>
    <s v="Very High"/>
    <n v="4354700000"/>
    <m/>
    <m/>
    <m/>
    <m/>
    <m/>
    <m/>
    <m/>
    <m/>
    <m/>
  </r>
  <r>
    <s v="DIVIDENDO DEF $ 573"/>
    <d v="2018-05-15T00:00:00"/>
    <x v="254"/>
    <s v="$"/>
    <x v="159"/>
    <n v="0"/>
    <n v="7596085"/>
    <n v="0"/>
    <n v="0"/>
    <n v="0"/>
    <n v="573"/>
    <s v="Very High"/>
    <n v="4352556705"/>
    <m/>
    <m/>
    <m/>
    <m/>
    <m/>
    <m/>
    <m/>
    <m/>
    <m/>
  </r>
  <r>
    <s v="DIVIDENDO PROV $ 2171,79779233563"/>
    <d v="2018-05-30T00:00:00"/>
    <x v="601"/>
    <s v="$"/>
    <x v="240"/>
    <n v="0"/>
    <n v="2000000"/>
    <n v="0"/>
    <n v="0"/>
    <n v="0"/>
    <n v="2171.7979999999998"/>
    <s v="Very High"/>
    <n v="4343596000"/>
    <m/>
    <m/>
    <m/>
    <m/>
    <m/>
    <m/>
    <m/>
    <m/>
    <m/>
  </r>
  <r>
    <s v="DIVIDENDO PROV 0 $ 434,13"/>
    <d v="2020-07-31T00:00:00"/>
    <x v="351"/>
    <s v="$"/>
    <x v="239"/>
    <n v="0"/>
    <n v="10000000"/>
    <n v="0"/>
    <n v="0"/>
    <n v="0"/>
    <n v="434.13"/>
    <s v="Very High"/>
    <n v="4341300000"/>
    <m/>
    <m/>
    <m/>
    <m/>
    <m/>
    <m/>
    <m/>
    <m/>
    <m/>
  </r>
  <r>
    <s v="DIVIDENDO PROV 0 $ 433,55"/>
    <d v="2020-05-07T00:00:00"/>
    <x v="97"/>
    <s v="$"/>
    <x v="11"/>
    <n v="0"/>
    <n v="10000000"/>
    <n v="0"/>
    <n v="0"/>
    <n v="0"/>
    <n v="433.55"/>
    <s v="Very High"/>
    <n v="4335500000"/>
    <m/>
    <m/>
    <m/>
    <m/>
    <m/>
    <m/>
    <m/>
    <m/>
    <m/>
  </r>
  <r>
    <s v="DIVIDENDO DEF 114 $ 34,67941129"/>
    <d v="2017-05-11T00:00:00"/>
    <x v="86"/>
    <s v="$"/>
    <x v="73"/>
    <n v="0"/>
    <n v="125000000"/>
    <n v="0"/>
    <n v="0"/>
    <n v="0"/>
    <n v="34.679000000000002"/>
    <s v="High"/>
    <n v="4334875000"/>
    <m/>
    <m/>
    <m/>
    <m/>
    <m/>
    <m/>
    <m/>
    <m/>
    <m/>
  </r>
  <r>
    <s v="DIVIDENDO DEF 0 $ 433,3"/>
    <d v="2020-05-07T00:00:00"/>
    <x v="97"/>
    <s v="$"/>
    <x v="241"/>
    <n v="0"/>
    <n v="10000000"/>
    <n v="0"/>
    <n v="0"/>
    <n v="0"/>
    <n v="433.3"/>
    <s v="Very High"/>
    <n v="4333000000"/>
    <m/>
    <m/>
    <m/>
    <m/>
    <m/>
    <m/>
    <m/>
    <m/>
    <m/>
  </r>
  <r>
    <s v="DIVIDENDO PROV $ 433,2890533333330"/>
    <d v="2020-10-28T00:00:00"/>
    <x v="294"/>
    <s v="$"/>
    <x v="188"/>
    <n v="0"/>
    <n v="10000000"/>
    <n v="0"/>
    <n v="0"/>
    <n v="0"/>
    <n v="433.28899999999999"/>
    <s v="Very High"/>
    <n v="4332890000"/>
    <m/>
    <m/>
    <m/>
    <m/>
    <m/>
    <m/>
    <m/>
    <m/>
    <m/>
  </r>
  <r>
    <s v="DIVIDENDO PROV $ 433,221157432489"/>
    <d v="2020-10-28T00:00:00"/>
    <x v="294"/>
    <s v="$"/>
    <x v="189"/>
    <n v="0"/>
    <n v="10000000"/>
    <n v="0"/>
    <n v="0"/>
    <n v="0"/>
    <n v="433.221"/>
    <s v="Very High"/>
    <n v="4332210000"/>
    <m/>
    <m/>
    <m/>
    <m/>
    <m/>
    <m/>
    <m/>
    <m/>
    <m/>
  </r>
  <r>
    <s v="DIVIDENDO DEF $ 2164,366147312840"/>
    <d v="2018-04-12T00:00:00"/>
    <x v="602"/>
    <s v="$"/>
    <x v="240"/>
    <n v="0"/>
    <n v="2000000"/>
    <n v="0"/>
    <n v="0"/>
    <n v="0"/>
    <n v="2164.366"/>
    <s v="Very High"/>
    <n v="4328732000"/>
    <m/>
    <m/>
    <m/>
    <m/>
    <m/>
    <m/>
    <m/>
    <m/>
    <m/>
  </r>
  <r>
    <s v="DIVIDENDO PROV $ 432,3944304188780"/>
    <d v="2020-10-28T00:00:00"/>
    <x v="294"/>
    <s v="$"/>
    <x v="191"/>
    <n v="0"/>
    <n v="10000000"/>
    <n v="0"/>
    <n v="0"/>
    <n v="0"/>
    <n v="432.39400000000001"/>
    <s v="Very High"/>
    <n v="4323940000"/>
    <m/>
    <m/>
    <m/>
    <m/>
    <m/>
    <m/>
    <m/>
    <m/>
    <m/>
  </r>
  <r>
    <s v="DIVIDENDO PROV 0 $ 432,26"/>
    <d v="2020-05-07T00:00:00"/>
    <x v="97"/>
    <s v="$"/>
    <x v="239"/>
    <n v="0"/>
    <n v="10000000"/>
    <n v="0"/>
    <n v="0"/>
    <n v="0"/>
    <n v="432.26"/>
    <s v="Very High"/>
    <n v="4322600000"/>
    <m/>
    <m/>
    <m/>
    <m/>
    <m/>
    <m/>
    <m/>
    <m/>
    <m/>
  </r>
  <r>
    <s v="DIVIDENDO PROV 116 US$ 0,04912439"/>
    <d v="2021-05-20T00:00:00"/>
    <x v="25"/>
    <s v="$"/>
    <x v="113"/>
    <n v="0"/>
    <n v="123000000"/>
    <n v="0"/>
    <n v="0"/>
    <n v="0"/>
    <n v="35.139000000000003"/>
    <s v="High"/>
    <n v="4322097000"/>
    <m/>
    <m/>
    <m/>
    <m/>
    <m/>
    <m/>
    <m/>
    <m/>
    <m/>
  </r>
  <r>
    <s v="DIVIDENDO PROV $ 4318,9042"/>
    <d v="2020-06-02T00:00:00"/>
    <x v="603"/>
    <s v="$"/>
    <x v="166"/>
    <n v="0"/>
    <n v="1000000"/>
    <n v="0"/>
    <n v="0"/>
    <n v="0"/>
    <n v="4318.9040000000005"/>
    <s v="Very High"/>
    <n v="4318904000"/>
    <m/>
    <m/>
    <m/>
    <m/>
    <m/>
    <m/>
    <m/>
    <m/>
    <m/>
  </r>
  <r>
    <s v="DIVIDENDO PROV $ 431,8477497851920"/>
    <d v="2020-10-28T00:00:00"/>
    <x v="294"/>
    <s v="$"/>
    <x v="192"/>
    <n v="0"/>
    <n v="10000000"/>
    <n v="0"/>
    <n v="0"/>
    <n v="0"/>
    <n v="431.84800000000001"/>
    <s v="Very High"/>
    <n v="4318480000"/>
    <m/>
    <m/>
    <m/>
    <m/>
    <m/>
    <m/>
    <m/>
    <m/>
    <m/>
  </r>
  <r>
    <s v="DIVIDENDO PROV 0 $ 431,66"/>
    <d v="2020-01-28T00:00:00"/>
    <x v="604"/>
    <s v="$"/>
    <x v="241"/>
    <n v="0"/>
    <n v="10000000"/>
    <n v="0"/>
    <n v="0"/>
    <n v="0"/>
    <n v="431.66"/>
    <s v="Very High"/>
    <n v="4316600000"/>
    <m/>
    <m/>
    <m/>
    <m/>
    <m/>
    <m/>
    <m/>
    <m/>
    <m/>
  </r>
  <r>
    <s v="DIVIDENDO PROV 0 $ 2700"/>
    <d v="2017-12-14T00:00:00"/>
    <x v="95"/>
    <s v="$"/>
    <x v="92"/>
    <n v="0"/>
    <n v="1597681"/>
    <n v="0"/>
    <n v="0"/>
    <n v="0"/>
    <n v="2700"/>
    <s v="Very High"/>
    <n v="4313738700"/>
    <m/>
    <m/>
    <m/>
    <m/>
    <m/>
    <m/>
    <m/>
    <m/>
    <m/>
  </r>
  <r>
    <s v="DIVIDENDO DEF 40 US$ 0,0009"/>
    <d v="2019-05-17T00:00:00"/>
    <x v="119"/>
    <s v="$"/>
    <x v="109"/>
    <n v="0"/>
    <n v="6909829902"/>
    <n v="0"/>
    <n v="0"/>
    <n v="0"/>
    <n v="0.624"/>
    <s v="Low"/>
    <n v="4311733858.8479996"/>
    <m/>
    <m/>
    <m/>
    <m/>
    <m/>
    <m/>
    <m/>
    <m/>
    <m/>
  </r>
  <r>
    <s v="DIVIDENDO EVEN 0 $ 15,83604"/>
    <d v="2020-05-14T00:00:00"/>
    <x v="227"/>
    <s v="$"/>
    <x v="135"/>
    <n v="0"/>
    <n v="272116691"/>
    <n v="0"/>
    <n v="0"/>
    <n v="0"/>
    <n v="15.836"/>
    <s v="High"/>
    <n v="4309239918.6759996"/>
    <m/>
    <m/>
    <m/>
    <m/>
    <m/>
    <m/>
    <m/>
    <m/>
    <m/>
  </r>
  <r>
    <s v="DIVIDENDO PROV 0 $ 430,35"/>
    <d v="2020-01-28T00:00:00"/>
    <x v="604"/>
    <s v="$"/>
    <x v="239"/>
    <n v="0"/>
    <n v="10000000"/>
    <n v="0"/>
    <n v="0"/>
    <n v="0"/>
    <n v="430.35"/>
    <s v="Very High"/>
    <n v="4303500000"/>
    <m/>
    <m/>
    <m/>
    <m/>
    <m/>
    <m/>
    <m/>
    <m/>
    <m/>
  </r>
  <r>
    <s v="DIVIDENDO PROV 92 US$ 0,057778049"/>
    <d v="2015-05-22T00:00:00"/>
    <x v="176"/>
    <s v="$"/>
    <x v="113"/>
    <n v="0"/>
    <n v="123000000"/>
    <n v="0"/>
    <n v="0"/>
    <n v="0"/>
    <n v="34.978999999999999"/>
    <s v="High"/>
    <n v="4302417000"/>
    <m/>
    <m/>
    <m/>
    <m/>
    <m/>
    <m/>
    <m/>
    <m/>
    <m/>
  </r>
  <r>
    <s v="DIVIDENDO DEF 87 $ 9,77807"/>
    <d v="2021-04-20T00:00:00"/>
    <x v="63"/>
    <s v="$"/>
    <x v="200"/>
    <n v="0"/>
    <n v="439817195"/>
    <n v="0"/>
    <n v="0"/>
    <n v="0"/>
    <n v="9.7780000000000005"/>
    <s v="Medium"/>
    <n v="4300532532.71"/>
    <m/>
    <m/>
    <m/>
    <m/>
    <m/>
    <m/>
    <m/>
    <m/>
    <m/>
  </r>
  <r>
    <s v="DIVIDENDO PROV $ 37,86061"/>
    <d v="2016-04-22T00:00:00"/>
    <x v="299"/>
    <s v="$"/>
    <x v="163"/>
    <n v="0"/>
    <n v="113574515"/>
    <n v="0"/>
    <n v="0"/>
    <n v="0"/>
    <n v="37.860999999999997"/>
    <s v="High"/>
    <n v="4300044712.415"/>
    <m/>
    <m/>
    <m/>
    <m/>
    <m/>
    <m/>
    <m/>
    <m/>
    <m/>
  </r>
  <r>
    <s v="DIVIDENDO PROV 0 $ 429,62"/>
    <d v="2020-10-28T00:00:00"/>
    <x v="323"/>
    <s v="$"/>
    <x v="241"/>
    <n v="0"/>
    <n v="10000000"/>
    <n v="0"/>
    <n v="0"/>
    <n v="0"/>
    <n v="429.62"/>
    <s v="Very High"/>
    <n v="4296200000"/>
    <m/>
    <m/>
    <m/>
    <m/>
    <m/>
    <m/>
    <m/>
    <m/>
    <m/>
  </r>
  <r>
    <s v="DIVIDENDO PROV 0 $ 429,55"/>
    <d v="2020-01-28T00:00:00"/>
    <x v="604"/>
    <s v="$"/>
    <x v="11"/>
    <n v="0"/>
    <n v="10000000"/>
    <n v="0"/>
    <n v="0"/>
    <n v="0"/>
    <n v="429.55"/>
    <s v="Very High"/>
    <n v="4295500000"/>
    <m/>
    <m/>
    <m/>
    <m/>
    <m/>
    <m/>
    <m/>
    <m/>
    <m/>
  </r>
  <r>
    <s v="DIVIDENDO ADIC 113 $ 34,293535168"/>
    <d v="2016-05-05T00:00:00"/>
    <x v="220"/>
    <s v="$"/>
    <x v="73"/>
    <n v="0"/>
    <n v="125000000"/>
    <n v="0"/>
    <n v="0"/>
    <n v="0"/>
    <n v="34.293999999999997"/>
    <s v="High"/>
    <n v="4286750000"/>
    <m/>
    <m/>
    <m/>
    <m/>
    <m/>
    <m/>
    <m/>
    <m/>
    <m/>
  </r>
  <r>
    <s v="DIVIDENDO PROV $ 4280,2835"/>
    <d v="2019-04-30T00:00:00"/>
    <x v="96"/>
    <s v="$"/>
    <x v="166"/>
    <n v="0"/>
    <n v="1000000"/>
    <n v="0"/>
    <n v="0"/>
    <n v="0"/>
    <n v="4280.2839999999997"/>
    <s v="Very High"/>
    <n v="4280284000"/>
    <m/>
    <m/>
    <m/>
    <m/>
    <m/>
    <m/>
    <m/>
    <m/>
    <m/>
  </r>
  <r>
    <s v="DIVIDENDO PROV $ 3,0307"/>
    <d v="2017-11-02T00:00:00"/>
    <x v="605"/>
    <s v="$"/>
    <x v="64"/>
    <n v="0"/>
    <n v="1410665600"/>
    <n v="0"/>
    <n v="0"/>
    <n v="0"/>
    <n v="3.0310000000000001"/>
    <s v="Medium"/>
    <n v="4275727433.5999999"/>
    <m/>
    <m/>
    <m/>
    <m/>
    <m/>
    <m/>
    <m/>
    <m/>
    <m/>
  </r>
  <r>
    <s v="DIVIDENDO PROV 112 US$ 0,043078049"/>
    <d v="2020-05-22T00:00:00"/>
    <x v="255"/>
    <s v="$"/>
    <x v="113"/>
    <n v="0"/>
    <n v="123000000"/>
    <n v="0"/>
    <n v="0"/>
    <n v="0"/>
    <n v="34.728000000000002"/>
    <s v="High"/>
    <n v="4271544000"/>
    <m/>
    <m/>
    <m/>
    <m/>
    <m/>
    <m/>
    <m/>
    <m/>
    <m/>
  </r>
  <r>
    <s v="DIVIDENDO DEF $ 1963,845918580880"/>
    <d v="2016-04-28T00:00:00"/>
    <x v="298"/>
    <s v="$"/>
    <x v="70"/>
    <n v="0"/>
    <n v="2174305"/>
    <n v="0"/>
    <n v="0"/>
    <n v="0"/>
    <n v="1963.846"/>
    <s v="Very High"/>
    <n v="4270000177.0300002"/>
    <m/>
    <m/>
    <m/>
    <m/>
    <m/>
    <m/>
    <m/>
    <m/>
    <m/>
  </r>
  <r>
    <s v="DIVIDENDO PROV 192 $ 9"/>
    <d v="2015-01-23T00:00:00"/>
    <x v="575"/>
    <s v="$"/>
    <x v="134"/>
    <n v="0"/>
    <n v="473289368"/>
    <n v="0"/>
    <n v="0"/>
    <n v="0"/>
    <n v="9"/>
    <s v="Medium"/>
    <n v="4259604312"/>
    <m/>
    <m/>
    <m/>
    <m/>
    <m/>
    <m/>
    <m/>
    <m/>
    <m/>
  </r>
  <r>
    <s v="DIVIDENDO PROV 0 $ 425,27"/>
    <d v="2020-07-31T00:00:00"/>
    <x v="351"/>
    <s v="$"/>
    <x v="241"/>
    <n v="0"/>
    <n v="10000000"/>
    <n v="0"/>
    <n v="0"/>
    <n v="0"/>
    <n v="425.27"/>
    <s v="Very High"/>
    <n v="4252700000"/>
    <m/>
    <m/>
    <m/>
    <m/>
    <m/>
    <m/>
    <m/>
    <m/>
    <m/>
  </r>
  <r>
    <s v="DIVIDENDO PROV $ 425,078178"/>
    <d v="2020-04-22T00:00:00"/>
    <x v="237"/>
    <s v="$"/>
    <x v="187"/>
    <n v="0"/>
    <n v="10000000"/>
    <n v="0"/>
    <n v="0"/>
    <n v="0"/>
    <n v="425.07799999999997"/>
    <s v="Very High"/>
    <n v="4250780000"/>
    <m/>
    <m/>
    <m/>
    <m/>
    <m/>
    <m/>
    <m/>
    <m/>
    <m/>
  </r>
  <r>
    <s v="DIVIDENDO DEF $ 912,23931434913"/>
    <d v="2017-05-19T00:00:00"/>
    <x v="148"/>
    <s v="$"/>
    <x v="242"/>
    <n v="0"/>
    <n v="4653594"/>
    <n v="0"/>
    <n v="0"/>
    <n v="0"/>
    <n v="912.23900000000003"/>
    <s v="Very High"/>
    <n v="4245189936.9660001"/>
    <m/>
    <m/>
    <m/>
    <m/>
    <m/>
    <m/>
    <m/>
    <m/>
    <m/>
  </r>
  <r>
    <s v="DIVIDENDO PROV $ 12067,15131"/>
    <d v="2019-04-03T00:00:00"/>
    <x v="606"/>
    <s v="$"/>
    <x v="243"/>
    <n v="0"/>
    <n v="350000"/>
    <n v="0"/>
    <n v="0"/>
    <n v="0"/>
    <n v="12067.151"/>
    <s v="Very High"/>
    <n v="4223502850"/>
    <m/>
    <m/>
    <m/>
    <m/>
    <m/>
    <m/>
    <m/>
    <m/>
    <m/>
  </r>
  <r>
    <s v="DIVIDENDO DEF $ 7,327655475165"/>
    <d v="2021-04-06T00:00:00"/>
    <x v="230"/>
    <s v="$"/>
    <x v="244"/>
    <n v="0"/>
    <n v="576172664"/>
    <n v="0"/>
    <n v="0"/>
    <n v="0"/>
    <n v="7.3280000000000003"/>
    <s v="Medium"/>
    <n v="4222193281.7919998"/>
    <m/>
    <m/>
    <m/>
    <m/>
    <m/>
    <m/>
    <m/>
    <m/>
    <m/>
  </r>
  <r>
    <s v="DIVIDENDO DEF 2 $ 0,73718385155"/>
    <d v="2015-05-12T00:00:00"/>
    <x v="406"/>
    <s v="$"/>
    <x v="245"/>
    <n v="0"/>
    <n v="5727891780"/>
    <n v="0"/>
    <n v="0"/>
    <n v="0"/>
    <n v="0.73699999999999999"/>
    <s v="Low"/>
    <n v="4221456241.8600001"/>
    <m/>
    <m/>
    <m/>
    <m/>
    <m/>
    <m/>
    <m/>
    <m/>
    <m/>
  </r>
  <r>
    <s v="DIVIDENDO PROV $ 3516,130566"/>
    <d v="2019-09-10T00:00:00"/>
    <x v="607"/>
    <s v="$"/>
    <x v="149"/>
    <n v="0"/>
    <n v="1200000"/>
    <n v="0"/>
    <n v="0"/>
    <n v="0"/>
    <n v="3516.1309999999999"/>
    <s v="Very High"/>
    <n v="4219357200"/>
    <m/>
    <m/>
    <m/>
    <m/>
    <m/>
    <m/>
    <m/>
    <m/>
    <m/>
  </r>
  <r>
    <s v="DIVIDENDO ADIC $ 3,90126"/>
    <d v="2020-05-08T00:00:00"/>
    <x v="147"/>
    <s v="$"/>
    <x v="246"/>
    <n v="0"/>
    <n v="1080000000"/>
    <n v="0"/>
    <n v="0"/>
    <n v="0"/>
    <n v="3.9009999999999998"/>
    <s v="Medium"/>
    <n v="4213080000"/>
    <m/>
    <m/>
    <m/>
    <m/>
    <m/>
    <m/>
    <m/>
    <m/>
    <m/>
  </r>
  <r>
    <s v="DIVIDENDO PROV 75 US$ 0,00552"/>
    <d v="2015-06-09T00:00:00"/>
    <x v="608"/>
    <s v="$"/>
    <x v="247"/>
    <n v="0"/>
    <n v="1202879835"/>
    <n v="0"/>
    <n v="0"/>
    <n v="0"/>
    <n v="3.4980000000000002"/>
    <s v="Medium"/>
    <n v="4207673662.8299999"/>
    <m/>
    <m/>
    <m/>
    <m/>
    <m/>
    <m/>
    <m/>
    <m/>
    <m/>
  </r>
  <r>
    <s v="DIVIDENDO DEF 42 $ 11"/>
    <d v="2018-04-25T00:00:00"/>
    <x v="609"/>
    <s v="$"/>
    <x v="101"/>
    <n v="0"/>
    <n v="382349293"/>
    <n v="0"/>
    <n v="0"/>
    <n v="0"/>
    <n v="11"/>
    <s v="High"/>
    <n v="4205842223"/>
    <m/>
    <m/>
    <m/>
    <m/>
    <m/>
    <m/>
    <m/>
    <m/>
    <m/>
  </r>
  <r>
    <s v="DIVIDENDO PROV $ 4202,529"/>
    <d v="2020-02-01T00:00:00"/>
    <x v="125"/>
    <s v="$"/>
    <x v="166"/>
    <n v="0"/>
    <n v="1000000"/>
    <n v="0"/>
    <n v="0"/>
    <n v="0"/>
    <n v="4202.5290000000005"/>
    <s v="Very High"/>
    <n v="4202529000"/>
    <m/>
    <m/>
    <m/>
    <m/>
    <m/>
    <m/>
    <m/>
    <m/>
    <m/>
  </r>
  <r>
    <s v="DIVIDENDO ADIC 2 $ 25"/>
    <d v="2021-05-13T00:00:00"/>
    <x v="184"/>
    <s v="$"/>
    <x v="186"/>
    <n v="0"/>
    <n v="168000000"/>
    <n v="0"/>
    <n v="0"/>
    <n v="0"/>
    <n v="25"/>
    <s v="High"/>
    <n v="4200000000"/>
    <m/>
    <m/>
    <m/>
    <m/>
    <m/>
    <m/>
    <m/>
    <m/>
    <m/>
  </r>
  <r>
    <s v="DIVIDENDO EVEN 6 $ 168"/>
    <d v="2018-05-16T00:00:00"/>
    <x v="195"/>
    <s v="$"/>
    <x v="120"/>
    <n v="0"/>
    <n v="25000000"/>
    <n v="0"/>
    <n v="0"/>
    <n v="0"/>
    <n v="168"/>
    <s v="Very High"/>
    <n v="4200000000"/>
    <m/>
    <m/>
    <m/>
    <m/>
    <m/>
    <m/>
    <m/>
    <m/>
    <m/>
  </r>
  <r>
    <s v="DIVIDENDO ADIC 2 $ 25"/>
    <d v="2018-05-11T00:00:00"/>
    <x v="219"/>
    <s v="$"/>
    <x v="186"/>
    <n v="0"/>
    <n v="168000000"/>
    <n v="0"/>
    <n v="0"/>
    <n v="0"/>
    <n v="25"/>
    <s v="High"/>
    <n v="4200000000"/>
    <m/>
    <m/>
    <m/>
    <m/>
    <m/>
    <m/>
    <m/>
    <m/>
    <m/>
  </r>
  <r>
    <s v="DIVIDENDO PROV 43 US$ 0,00454"/>
    <d v="2017-12-12T00:00:00"/>
    <x v="70"/>
    <s v="$"/>
    <x v="111"/>
    <n v="0"/>
    <n v="1408095997"/>
    <n v="0"/>
    <n v="0"/>
    <n v="0"/>
    <n v="2.976"/>
    <s v="Medium"/>
    <n v="4190493687.072"/>
    <m/>
    <m/>
    <m/>
    <m/>
    <m/>
    <m/>
    <m/>
    <m/>
    <m/>
  </r>
  <r>
    <s v="DIVIDENDO $ 418,81541"/>
    <d v="2020-05-29T00:00:00"/>
    <x v="422"/>
    <s v="$"/>
    <x v="55"/>
    <n v="0"/>
    <n v="10000000"/>
    <n v="0"/>
    <n v="0"/>
    <n v="0"/>
    <n v="418.815"/>
    <s v="Very High"/>
    <n v="4188150000"/>
    <m/>
    <m/>
    <m/>
    <m/>
    <m/>
    <m/>
    <m/>
    <m/>
    <m/>
  </r>
  <r>
    <s v="DIVIDENDO PROV $ 4186,6652"/>
    <d v="2020-07-02T00:00:00"/>
    <x v="610"/>
    <s v="$"/>
    <x v="166"/>
    <n v="0"/>
    <n v="1000000"/>
    <n v="0"/>
    <n v="0"/>
    <n v="0"/>
    <n v="4186.665"/>
    <s v="Very High"/>
    <n v="4186665000"/>
    <m/>
    <m/>
    <m/>
    <m/>
    <m/>
    <m/>
    <m/>
    <m/>
    <m/>
  </r>
  <r>
    <s v="DIVIDENDO PROV 46 US$ 0,005988"/>
    <d v="2016-12-14T00:00:00"/>
    <x v="99"/>
    <s v="$"/>
    <x v="104"/>
    <n v="0"/>
    <n v="1075000000"/>
    <n v="0"/>
    <n v="0"/>
    <n v="0"/>
    <n v="3.8940000000000001"/>
    <s v="Medium"/>
    <n v="4186050000"/>
    <m/>
    <m/>
    <m/>
    <m/>
    <m/>
    <m/>
    <m/>
    <m/>
    <m/>
  </r>
  <r>
    <s v="DIVIDENDO PROV $ 4175,994880952"/>
    <d v="2021-05-04T00:00:00"/>
    <x v="242"/>
    <s v="$"/>
    <x v="166"/>
    <n v="0"/>
    <n v="1000000"/>
    <n v="0"/>
    <n v="0"/>
    <n v="0"/>
    <n v="4175.9949999999999"/>
    <s v="Very High"/>
    <n v="4175995000"/>
    <m/>
    <m/>
    <m/>
    <m/>
    <m/>
    <m/>
    <m/>
    <m/>
    <m/>
  </r>
  <r>
    <s v="DIVIDENDO PROV $ 4172,9702"/>
    <d v="2019-10-01T00:00:00"/>
    <x v="611"/>
    <s v="$"/>
    <x v="166"/>
    <n v="0"/>
    <n v="1000000"/>
    <n v="0"/>
    <n v="0"/>
    <n v="0"/>
    <n v="4172.97"/>
    <s v="Very High"/>
    <n v="4172970000"/>
    <m/>
    <m/>
    <m/>
    <m/>
    <m/>
    <m/>
    <m/>
    <m/>
    <m/>
  </r>
  <r>
    <s v="DIVIDENDO DEF 12 $ 41,69913"/>
    <d v="2016-05-18T00:00:00"/>
    <x v="91"/>
    <s v="$"/>
    <x v="61"/>
    <n v="0"/>
    <n v="100000000"/>
    <n v="0"/>
    <n v="0"/>
    <n v="0"/>
    <n v="41.698999999999998"/>
    <s v="High"/>
    <n v="4169900000"/>
    <m/>
    <m/>
    <m/>
    <m/>
    <m/>
    <m/>
    <m/>
    <m/>
    <m/>
  </r>
  <r>
    <s v="DIVIDENDO DEF 0 $ 93,90643"/>
    <d v="2016-07-07T00:00:00"/>
    <x v="528"/>
    <s v="$"/>
    <x v="142"/>
    <n v="0"/>
    <n v="44367002"/>
    <n v="0"/>
    <n v="0"/>
    <n v="0"/>
    <n v="93.906000000000006"/>
    <s v="High"/>
    <n v="4166327689.8119998"/>
    <m/>
    <m/>
    <m/>
    <m/>
    <m/>
    <m/>
    <m/>
    <m/>
    <m/>
  </r>
  <r>
    <s v="DIVIDENDO DEF $ 2075,4991224111"/>
    <d v="2018-06-22T00:00:00"/>
    <x v="311"/>
    <s v="$"/>
    <x v="248"/>
    <n v="0"/>
    <n v="2000000"/>
    <n v="0"/>
    <n v="0"/>
    <n v="0"/>
    <n v="2075.4989999999998"/>
    <s v="Very High"/>
    <n v="4150998000"/>
    <m/>
    <m/>
    <m/>
    <m/>
    <m/>
    <m/>
    <m/>
    <m/>
    <m/>
  </r>
  <r>
    <s v="DIVIDENDO ADIC 153 $ 86,33"/>
    <d v="2021-04-30T00:00:00"/>
    <x v="314"/>
    <s v="$"/>
    <x v="218"/>
    <n v="0"/>
    <n v="48000000"/>
    <n v="0"/>
    <n v="0"/>
    <n v="0"/>
    <n v="86.33"/>
    <s v="High"/>
    <n v="4143840000"/>
    <m/>
    <m/>
    <m/>
    <m/>
    <m/>
    <m/>
    <m/>
    <m/>
    <m/>
  </r>
  <r>
    <s v="DIVIDENDO DEF $ 414,1983927225960"/>
    <d v="2020-06-09T00:00:00"/>
    <x v="612"/>
    <s v="$"/>
    <x v="249"/>
    <n v="0"/>
    <n v="10000000"/>
    <n v="0"/>
    <n v="0"/>
    <n v="0"/>
    <n v="414.19799999999998"/>
    <s v="Very High"/>
    <n v="4141980000"/>
    <m/>
    <m/>
    <m/>
    <m/>
    <m/>
    <m/>
    <m/>
    <m/>
    <m/>
  </r>
  <r>
    <s v="DIVIDENDO DEF 56 $ 18,7634"/>
    <d v="2017-11-18T00:00:00"/>
    <x v="613"/>
    <s v="$"/>
    <x v="203"/>
    <n v="0"/>
    <n v="220569255"/>
    <n v="0"/>
    <n v="0"/>
    <n v="0"/>
    <n v="18.763000000000002"/>
    <s v="High"/>
    <n v="4138540931.5650001"/>
    <m/>
    <m/>
    <m/>
    <m/>
    <m/>
    <m/>
    <m/>
    <m/>
    <m/>
  </r>
  <r>
    <s v="DIVIDENDO DEF 55 $ 18,7634"/>
    <d v="2017-05-20T00:00:00"/>
    <x v="59"/>
    <s v="$"/>
    <x v="203"/>
    <n v="0"/>
    <n v="220569255"/>
    <n v="0"/>
    <n v="0"/>
    <n v="0"/>
    <n v="18.763000000000002"/>
    <s v="High"/>
    <n v="4138540931.5650001"/>
    <m/>
    <m/>
    <m/>
    <m/>
    <m/>
    <m/>
    <m/>
    <m/>
    <m/>
  </r>
  <r>
    <s v="DIVIDENDO PROV 33 $ 16"/>
    <d v="2015-11-21T00:00:00"/>
    <x v="344"/>
    <s v="$"/>
    <x v="59"/>
    <n v="0"/>
    <n v="258469000"/>
    <n v="0"/>
    <n v="0"/>
    <n v="0"/>
    <n v="16"/>
    <s v="High"/>
    <n v="4135504000"/>
    <m/>
    <m/>
    <m/>
    <m/>
    <m/>
    <m/>
    <m/>
    <m/>
    <m/>
  </r>
  <r>
    <s v="DIVIDENDO PROV $ 412,84963161420"/>
    <d v="2020-07-24T00:00:00"/>
    <x v="449"/>
    <s v="$"/>
    <x v="191"/>
    <n v="0"/>
    <n v="10000000"/>
    <n v="0"/>
    <n v="0"/>
    <n v="0"/>
    <n v="412.85"/>
    <s v="Very High"/>
    <n v="4128500000"/>
    <m/>
    <m/>
    <m/>
    <m/>
    <m/>
    <m/>
    <m/>
    <m/>
    <m/>
  </r>
  <r>
    <s v="DIVIDENDO DEF $ 9,17"/>
    <d v="2021-04-29T00:00:00"/>
    <x v="322"/>
    <s v="$"/>
    <x v="176"/>
    <n v="0"/>
    <n v="449900787"/>
    <n v="0"/>
    <n v="0"/>
    <n v="0"/>
    <n v="9.17"/>
    <s v="Medium"/>
    <n v="4125590216.79"/>
    <m/>
    <m/>
    <m/>
    <m/>
    <m/>
    <m/>
    <m/>
    <m/>
    <m/>
  </r>
  <r>
    <s v="DIVIDENDO PROV US$ 5,863701"/>
    <d v="2021-08-19T00:00:00"/>
    <x v="614"/>
    <s v="US$"/>
    <x v="0"/>
    <n v="0"/>
    <n v="700000000"/>
    <n v="0"/>
    <n v="0"/>
    <n v="0"/>
    <n v="5.8639999999999999"/>
    <s v="Medium"/>
    <n v="4104800000"/>
    <m/>
    <m/>
    <m/>
    <m/>
    <m/>
    <m/>
    <m/>
    <m/>
    <m/>
  </r>
  <r>
    <s v="DIVIDENDO DEF $ 36"/>
    <d v="2017-04-22T00:00:00"/>
    <x v="171"/>
    <s v="$"/>
    <x v="163"/>
    <n v="0"/>
    <n v="113574515"/>
    <n v="0"/>
    <n v="0"/>
    <n v="0"/>
    <n v="36"/>
    <s v="High"/>
    <n v="4088682540"/>
    <m/>
    <m/>
    <m/>
    <m/>
    <m/>
    <m/>
    <m/>
    <m/>
    <m/>
  </r>
  <r>
    <s v="DIVIDENDO PROV $ 408,027015"/>
    <d v="2020-04-22T00:00:00"/>
    <x v="237"/>
    <s v="$"/>
    <x v="194"/>
    <n v="0"/>
    <n v="10000000"/>
    <n v="0"/>
    <n v="0"/>
    <n v="0"/>
    <n v="408.02699999999999"/>
    <s v="Very High"/>
    <n v="4080270000"/>
    <m/>
    <m/>
    <m/>
    <m/>
    <m/>
    <m/>
    <m/>
    <m/>
    <m/>
  </r>
  <r>
    <s v="DIVIDENDO PROV $ 2031,900223325970"/>
    <d v="2017-10-23T00:00:00"/>
    <x v="615"/>
    <s v="$"/>
    <x v="162"/>
    <n v="0"/>
    <n v="2000000"/>
    <n v="0"/>
    <n v="0"/>
    <n v="0"/>
    <n v="2031.9"/>
    <s v="Very High"/>
    <n v="4063800000"/>
    <m/>
    <m/>
    <m/>
    <m/>
    <m/>
    <m/>
    <m/>
    <m/>
    <m/>
  </r>
  <r>
    <s v="DIVIDENDO DEF 41 US$ 0,00425"/>
    <d v="2017-05-10T00:00:00"/>
    <x v="315"/>
    <s v="$"/>
    <x v="111"/>
    <n v="0"/>
    <n v="1408095997"/>
    <n v="0"/>
    <n v="0"/>
    <n v="0"/>
    <n v="2.8860000000000001"/>
    <s v="Medium"/>
    <n v="4063765047.342"/>
    <m/>
    <m/>
    <m/>
    <m/>
    <m/>
    <m/>
    <m/>
    <m/>
    <m/>
  </r>
  <r>
    <s v="DIVIDENDO ADIC 60 $ 13,1667"/>
    <d v="2015-05-19T00:00:00"/>
    <x v="102"/>
    <s v="$"/>
    <x v="226"/>
    <n v="0"/>
    <n v="307934743"/>
    <n v="0"/>
    <n v="0"/>
    <n v="0"/>
    <n v="13.167"/>
    <s v="High"/>
    <n v="4054576761.0809999"/>
    <m/>
    <m/>
    <m/>
    <m/>
    <m/>
    <m/>
    <m/>
    <m/>
    <m/>
  </r>
  <r>
    <s v="DIVIDENDO DEF 6 $ 2"/>
    <d v="2019-04-24T00:00:00"/>
    <x v="185"/>
    <s v="$"/>
    <x v="23"/>
    <n v="0"/>
    <n v="2025507814"/>
    <n v="0"/>
    <n v="0"/>
    <n v="0"/>
    <n v="2"/>
    <s v="Medium"/>
    <n v="4051015628"/>
    <m/>
    <m/>
    <m/>
    <m/>
    <m/>
    <m/>
    <m/>
    <m/>
    <m/>
  </r>
  <r>
    <s v="DIVIDENDO DEF 7 $ 6,35283"/>
    <d v="2015-04-21T00:00:00"/>
    <x v="616"/>
    <s v="$"/>
    <x v="250"/>
    <n v="0"/>
    <n v="637650000"/>
    <n v="0"/>
    <n v="0"/>
    <n v="0"/>
    <n v="6.3529999999999998"/>
    <s v="Medium"/>
    <n v="4050990450"/>
    <m/>
    <m/>
    <m/>
    <m/>
    <m/>
    <m/>
    <m/>
    <m/>
    <m/>
  </r>
  <r>
    <s v="DIVIDENDO PROV $ 16"/>
    <d v="2021-06-23T00:00:00"/>
    <x v="548"/>
    <s v="$"/>
    <x v="152"/>
    <n v="0"/>
    <n v="252647850"/>
    <n v="0"/>
    <n v="0"/>
    <n v="0"/>
    <n v="16"/>
    <s v="High"/>
    <n v="4042365600"/>
    <m/>
    <m/>
    <m/>
    <m/>
    <m/>
    <m/>
    <m/>
    <m/>
    <m/>
  </r>
  <r>
    <s v="DIVIDENDO PROV $ 16"/>
    <d v="2020-06-20T00:00:00"/>
    <x v="329"/>
    <s v="$"/>
    <x v="152"/>
    <n v="0"/>
    <n v="252647850"/>
    <n v="0"/>
    <n v="0"/>
    <n v="0"/>
    <n v="16"/>
    <s v="High"/>
    <n v="4042365600"/>
    <m/>
    <m/>
    <m/>
    <m/>
    <m/>
    <m/>
    <m/>
    <m/>
    <m/>
  </r>
  <r>
    <s v="DIVIDENDO DEF 32 $ 9,0527"/>
    <d v="2017-05-12T00:00:00"/>
    <x v="333"/>
    <s v="$"/>
    <x v="251"/>
    <n v="0"/>
    <n v="445172423"/>
    <n v="0"/>
    <n v="0"/>
    <n v="0"/>
    <n v="9.0530000000000008"/>
    <s v="Medium"/>
    <n v="4030145945.4190001"/>
    <m/>
    <m/>
    <m/>
    <m/>
    <m/>
    <m/>
    <m/>
    <m/>
    <m/>
  </r>
  <r>
    <s v="DIVIDENDO DEF $ 9145"/>
    <d v="2015-05-19T00:00:00"/>
    <x v="102"/>
    <s v="$"/>
    <x v="252"/>
    <n v="0"/>
    <n v="440607"/>
    <n v="0"/>
    <n v="0"/>
    <n v="0"/>
    <n v="9145"/>
    <s v="Very High"/>
    <n v="4029351015"/>
    <m/>
    <m/>
    <m/>
    <m/>
    <m/>
    <m/>
    <m/>
    <m/>
    <m/>
  </r>
  <r>
    <s v="DIVIDENDO DEF $ 402,852803"/>
    <d v="2019-05-25T00:00:00"/>
    <x v="594"/>
    <s v="$"/>
    <x v="253"/>
    <n v="0"/>
    <n v="10000000"/>
    <n v="0"/>
    <n v="0"/>
    <n v="0"/>
    <n v="402.85300000000001"/>
    <s v="Very High"/>
    <n v="4028530000"/>
    <m/>
    <m/>
    <m/>
    <m/>
    <m/>
    <m/>
    <m/>
    <m/>
    <m/>
  </r>
  <r>
    <s v="DIVIDENDO PROV US$ 5,743903"/>
    <d v="2016-12-28T00:00:00"/>
    <x v="617"/>
    <s v="US$"/>
    <x v="0"/>
    <n v="0"/>
    <n v="700000000"/>
    <n v="0"/>
    <n v="0"/>
    <n v="0"/>
    <n v="5.7439999999999998"/>
    <s v="Medium"/>
    <n v="4020800000"/>
    <m/>
    <m/>
    <m/>
    <m/>
    <m/>
    <m/>
    <m/>
    <m/>
    <m/>
  </r>
  <r>
    <s v="DIVIDENDO $ 401,74694"/>
    <d v="2019-10-24T00:00:00"/>
    <x v="401"/>
    <s v="$"/>
    <x v="55"/>
    <n v="0"/>
    <n v="10000000"/>
    <n v="0"/>
    <n v="0"/>
    <n v="0"/>
    <n v="401.74700000000001"/>
    <s v="Very High"/>
    <n v="4017470000"/>
    <m/>
    <m/>
    <m/>
    <m/>
    <m/>
    <m/>
    <m/>
    <m/>
    <m/>
  </r>
  <r>
    <s v="DIVIDENDO DEF $ 3,4"/>
    <d v="2021-04-14T00:00:00"/>
    <x v="430"/>
    <s v="$"/>
    <x v="156"/>
    <n v="0"/>
    <n v="1181420348"/>
    <n v="0"/>
    <n v="0"/>
    <n v="0"/>
    <n v="3.4"/>
    <s v="Medium"/>
    <n v="4016829183.1999998"/>
    <m/>
    <m/>
    <m/>
    <m/>
    <m/>
    <m/>
    <m/>
    <m/>
    <m/>
  </r>
  <r>
    <s v="DIVIDENDO ADIC $ 161,37636"/>
    <d v="2017-05-16T00:00:00"/>
    <x v="83"/>
    <s v="$"/>
    <x v="138"/>
    <n v="0"/>
    <n v="24886705"/>
    <n v="0"/>
    <n v="0"/>
    <n v="0"/>
    <n v="161.376"/>
    <s v="Very High"/>
    <n v="4016116906.0799999"/>
    <m/>
    <m/>
    <m/>
    <m/>
    <m/>
    <m/>
    <m/>
    <m/>
    <m/>
  </r>
  <r>
    <s v="DIVIDENDO DEF US$ 0,0222"/>
    <d v="2017-05-18T00:00:00"/>
    <x v="618"/>
    <s v="$"/>
    <x v="135"/>
    <n v="0"/>
    <n v="272116691"/>
    <n v="0"/>
    <n v="0"/>
    <n v="0"/>
    <n v="14.747"/>
    <s v="High"/>
    <n v="4012904842.177"/>
    <m/>
    <m/>
    <m/>
    <m/>
    <m/>
    <m/>
    <m/>
    <m/>
    <m/>
  </r>
  <r>
    <s v="DIVIDENDO PROV 53 US$ 0,005343"/>
    <d v="2018-09-12T00:00:00"/>
    <x v="619"/>
    <s v="$"/>
    <x v="104"/>
    <n v="0"/>
    <n v="1075000000"/>
    <n v="0"/>
    <n v="0"/>
    <n v="0"/>
    <n v="3.7320000000000002"/>
    <s v="Medium"/>
    <n v="4011900000"/>
    <m/>
    <m/>
    <m/>
    <m/>
    <m/>
    <m/>
    <m/>
    <m/>
    <m/>
  </r>
  <r>
    <s v="DIVIDENDO PROV $ 401,025529"/>
    <d v="2018-12-15T00:00:00"/>
    <x v="330"/>
    <s v="$"/>
    <x v="254"/>
    <n v="0"/>
    <n v="10000000"/>
    <n v="0"/>
    <n v="0"/>
    <n v="0"/>
    <n v="401.02600000000001"/>
    <s v="Very High"/>
    <n v="4010260000"/>
    <m/>
    <m/>
    <m/>
    <m/>
    <m/>
    <m/>
    <m/>
    <m/>
    <m/>
  </r>
  <r>
    <s v="DIVIDENDO PROV $ 400,669081"/>
    <d v="2018-12-15T00:00:00"/>
    <x v="330"/>
    <s v="$"/>
    <x v="255"/>
    <n v="0"/>
    <n v="10000000"/>
    <n v="0"/>
    <n v="0"/>
    <n v="0"/>
    <n v="400.66899999999998"/>
    <s v="Very High"/>
    <n v="4006690000"/>
    <m/>
    <m/>
    <m/>
    <m/>
    <m/>
    <m/>
    <m/>
    <m/>
    <m/>
  </r>
  <r>
    <s v="DIVIDENDO DEF US$ 0,00729936944"/>
    <d v="2018-04-25T00:00:00"/>
    <x v="609"/>
    <s v="$"/>
    <x v="256"/>
    <n v="0"/>
    <n v="914418949"/>
    <n v="0"/>
    <n v="0"/>
    <n v="0"/>
    <n v="4.3789999999999996"/>
    <s v="Medium"/>
    <n v="4004240577.671"/>
    <m/>
    <m/>
    <m/>
    <m/>
    <m/>
    <m/>
    <m/>
    <m/>
    <m/>
  </r>
  <r>
    <s v="DIVIDENDO DEF $ 527"/>
    <d v="2020-06-12T00:00:00"/>
    <x v="579"/>
    <s v="$"/>
    <x v="159"/>
    <n v="0"/>
    <n v="7596085"/>
    <n v="0"/>
    <n v="0"/>
    <n v="0"/>
    <n v="527"/>
    <s v="Very High"/>
    <n v="4003136795"/>
    <m/>
    <m/>
    <m/>
    <m/>
    <m/>
    <m/>
    <m/>
    <m/>
    <m/>
  </r>
  <r>
    <s v="DIVIDENDO PROV 24 $ 40"/>
    <d v="2020-01-15T00:00:00"/>
    <x v="136"/>
    <s v="$"/>
    <x v="61"/>
    <n v="0"/>
    <n v="100000000"/>
    <n v="0"/>
    <n v="0"/>
    <n v="0"/>
    <n v="40"/>
    <s v="High"/>
    <n v="4000000000"/>
    <m/>
    <m/>
    <m/>
    <m/>
    <m/>
    <m/>
    <m/>
    <m/>
    <m/>
  </r>
  <r>
    <s v="DIVIDENDO PROV $ 400"/>
    <d v="2017-10-24T00:00:00"/>
    <x v="408"/>
    <s v="$"/>
    <x v="223"/>
    <n v="0"/>
    <n v="10000000"/>
    <n v="0"/>
    <n v="0"/>
    <n v="0"/>
    <n v="400"/>
    <s v="Very High"/>
    <n v="4000000000"/>
    <m/>
    <m/>
    <m/>
    <m/>
    <m/>
    <m/>
    <m/>
    <m/>
    <m/>
  </r>
  <r>
    <s v="DIVIDENDO PROV $ 399,966281"/>
    <d v="2018-07-11T00:00:00"/>
    <x v="620"/>
    <s v="$"/>
    <x v="254"/>
    <n v="0"/>
    <n v="10000000"/>
    <n v="0"/>
    <n v="0"/>
    <n v="0"/>
    <n v="399.96600000000001"/>
    <s v="Very High"/>
    <n v="3999660000"/>
    <m/>
    <m/>
    <m/>
    <m/>
    <m/>
    <m/>
    <m/>
    <m/>
    <m/>
  </r>
  <r>
    <s v="DIVIDENDO EVEN 63 $ 65"/>
    <d v="2019-08-22T00:00:00"/>
    <x v="621"/>
    <s v="$"/>
    <x v="86"/>
    <n v="0"/>
    <n v="61500000"/>
    <n v="0"/>
    <n v="0"/>
    <n v="0"/>
    <n v="65"/>
    <s v="High"/>
    <n v="3997500000"/>
    <m/>
    <m/>
    <m/>
    <m/>
    <m/>
    <m/>
    <m/>
    <m/>
    <m/>
  </r>
  <r>
    <s v="DIVIDENDO PROV $ 399,74592"/>
    <d v="2018-07-11T00:00:00"/>
    <x v="620"/>
    <s v="$"/>
    <x v="255"/>
    <n v="0"/>
    <n v="10000000"/>
    <n v="0"/>
    <n v="0"/>
    <n v="0"/>
    <n v="399.74599999999998"/>
    <s v="Very High"/>
    <n v="3997460000"/>
    <m/>
    <m/>
    <m/>
    <m/>
    <m/>
    <m/>
    <m/>
    <m/>
    <m/>
  </r>
  <r>
    <s v="DIVIDENDO DEF $ 399,49"/>
    <d v="2021-02-09T00:00:00"/>
    <x v="622"/>
    <s v="$"/>
    <x v="257"/>
    <n v="0"/>
    <n v="10000000"/>
    <n v="0"/>
    <n v="0"/>
    <n v="0"/>
    <n v="399.49"/>
    <s v="Very High"/>
    <n v="3994900000"/>
    <m/>
    <m/>
    <m/>
    <m/>
    <m/>
    <m/>
    <m/>
    <m/>
    <m/>
  </r>
  <r>
    <s v="DIVIDENDO DEF $ 90"/>
    <d v="2017-03-04T00:00:00"/>
    <x v="623"/>
    <s v="$"/>
    <x v="142"/>
    <n v="0"/>
    <n v="44367002"/>
    <n v="0"/>
    <n v="0"/>
    <n v="0"/>
    <n v="90"/>
    <s v="High"/>
    <n v="3993030180"/>
    <m/>
    <m/>
    <m/>
    <m/>
    <m/>
    <m/>
    <m/>
    <m/>
    <m/>
  </r>
  <r>
    <s v="DIVIDENDO PROV $ 399,00351"/>
    <d v="2018-10-23T00:00:00"/>
    <x v="550"/>
    <s v="$"/>
    <x v="254"/>
    <n v="0"/>
    <n v="10000000"/>
    <n v="0"/>
    <n v="0"/>
    <n v="0"/>
    <n v="399.00400000000002"/>
    <s v="Very High"/>
    <n v="3990040000"/>
    <m/>
    <m/>
    <m/>
    <m/>
    <m/>
    <m/>
    <m/>
    <m/>
    <m/>
  </r>
  <r>
    <s v="DIVIDENDO PROV $ 175"/>
    <d v="2019-09-17T00:00:00"/>
    <x v="291"/>
    <s v="$"/>
    <x v="152"/>
    <n v="0"/>
    <n v="22791898"/>
    <n v="0"/>
    <n v="0"/>
    <n v="0"/>
    <n v="175"/>
    <s v="Very High"/>
    <n v="3988582150"/>
    <m/>
    <m/>
    <m/>
    <m/>
    <m/>
    <m/>
    <m/>
    <m/>
    <m/>
  </r>
  <r>
    <s v="DIVIDENDO PROV $ 175"/>
    <d v="2018-12-14T00:00:00"/>
    <x v="456"/>
    <s v="$"/>
    <x v="152"/>
    <n v="0"/>
    <n v="22791898"/>
    <n v="0"/>
    <n v="0"/>
    <n v="0"/>
    <n v="175"/>
    <s v="Very High"/>
    <n v="3988582150"/>
    <m/>
    <m/>
    <m/>
    <m/>
    <m/>
    <m/>
    <m/>
    <m/>
    <m/>
  </r>
  <r>
    <s v="DIVIDENDO PROV $ 175"/>
    <d v="2018-09-21T00:00:00"/>
    <x v="188"/>
    <s v="$"/>
    <x v="152"/>
    <n v="0"/>
    <n v="22791898"/>
    <n v="0"/>
    <n v="0"/>
    <n v="0"/>
    <n v="175"/>
    <s v="Very High"/>
    <n v="3988582150"/>
    <m/>
    <m/>
    <m/>
    <m/>
    <m/>
    <m/>
    <m/>
    <m/>
    <m/>
  </r>
  <r>
    <s v="DIVIDENDO PROV $ 398,64886"/>
    <d v="2018-10-23T00:00:00"/>
    <x v="550"/>
    <s v="$"/>
    <x v="255"/>
    <n v="0"/>
    <n v="10000000"/>
    <n v="0"/>
    <n v="0"/>
    <n v="0"/>
    <n v="398.649"/>
    <s v="Very High"/>
    <n v="3986490000"/>
    <m/>
    <m/>
    <m/>
    <m/>
    <m/>
    <m/>
    <m/>
    <m/>
    <m/>
  </r>
  <r>
    <s v="DIVIDENDO ADIC 141 $ 83"/>
    <d v="2018-04-27T00:00:00"/>
    <x v="161"/>
    <s v="$"/>
    <x v="218"/>
    <n v="0"/>
    <n v="48000000"/>
    <n v="0"/>
    <n v="0"/>
    <n v="0"/>
    <n v="83"/>
    <s v="High"/>
    <n v="3984000000"/>
    <m/>
    <m/>
    <m/>
    <m/>
    <m/>
    <m/>
    <m/>
    <m/>
    <m/>
  </r>
  <r>
    <s v="DIVIDENDO DEF $ 398,23"/>
    <d v="2021-02-09T00:00:00"/>
    <x v="622"/>
    <s v="$"/>
    <x v="258"/>
    <n v="0"/>
    <n v="10000000"/>
    <n v="0"/>
    <n v="0"/>
    <n v="0"/>
    <n v="398.23"/>
    <s v="Very High"/>
    <n v="3982300000"/>
    <m/>
    <m/>
    <m/>
    <m/>
    <m/>
    <m/>
    <m/>
    <m/>
    <m/>
  </r>
  <r>
    <s v="DIVIDENDO PROV $ 160"/>
    <d v="2021-07-20T00:00:00"/>
    <x v="38"/>
    <s v="$"/>
    <x v="138"/>
    <n v="0"/>
    <n v="24886705"/>
    <n v="0"/>
    <n v="0"/>
    <n v="0"/>
    <n v="160"/>
    <s v="Very High"/>
    <n v="3981872800"/>
    <m/>
    <m/>
    <m/>
    <m/>
    <m/>
    <m/>
    <m/>
    <m/>
    <m/>
  </r>
  <r>
    <s v="DIVIDENDO PROV $ 160"/>
    <d v="2021-01-26T00:00:00"/>
    <x v="624"/>
    <s v="$"/>
    <x v="138"/>
    <n v="0"/>
    <n v="24886705"/>
    <n v="0"/>
    <n v="0"/>
    <n v="0"/>
    <n v="160"/>
    <s v="Very High"/>
    <n v="3981872800"/>
    <m/>
    <m/>
    <m/>
    <m/>
    <m/>
    <m/>
    <m/>
    <m/>
    <m/>
  </r>
  <r>
    <s v="DIVIDENDO PROV $ 398"/>
    <d v="2021-03-13T00:00:00"/>
    <x v="455"/>
    <s v="$"/>
    <x v="185"/>
    <n v="0"/>
    <n v="10000000"/>
    <n v="0"/>
    <n v="0"/>
    <n v="0"/>
    <n v="398"/>
    <s v="Very High"/>
    <n v="3980000000"/>
    <m/>
    <m/>
    <m/>
    <m/>
    <m/>
    <m/>
    <m/>
    <m/>
    <m/>
  </r>
  <r>
    <s v="DIVIDENDO PROV $ 397,877466"/>
    <d v="2018-12-15T00:00:00"/>
    <x v="330"/>
    <s v="$"/>
    <x v="259"/>
    <n v="0"/>
    <n v="10000000"/>
    <n v="0"/>
    <n v="0"/>
    <n v="0"/>
    <n v="397.87700000000001"/>
    <s v="Very High"/>
    <n v="3978770000"/>
    <m/>
    <m/>
    <m/>
    <m/>
    <m/>
    <m/>
    <m/>
    <m/>
    <m/>
  </r>
  <r>
    <s v="DIVIDENDO PROV $ 397,77143"/>
    <d v="2018-04-07T00:00:00"/>
    <x v="625"/>
    <s v="$"/>
    <x v="254"/>
    <n v="0"/>
    <n v="10000000"/>
    <n v="0"/>
    <n v="0"/>
    <n v="0"/>
    <n v="397.77100000000002"/>
    <s v="Very High"/>
    <n v="3977710000"/>
    <m/>
    <m/>
    <m/>
    <m/>
    <m/>
    <m/>
    <m/>
    <m/>
    <m/>
  </r>
  <r>
    <s v="DIVIDENDO PROV $ 397,67882"/>
    <d v="2018-04-07T00:00:00"/>
    <x v="625"/>
    <s v="$"/>
    <x v="255"/>
    <n v="0"/>
    <n v="10000000"/>
    <n v="0"/>
    <n v="0"/>
    <n v="0"/>
    <n v="397.67899999999997"/>
    <s v="Very High"/>
    <n v="3976790000"/>
    <m/>
    <m/>
    <m/>
    <m/>
    <m/>
    <m/>
    <m/>
    <m/>
    <m/>
  </r>
  <r>
    <s v="DIVIDENDO PROV $ 397,519546"/>
    <d v="2018-07-11T00:00:00"/>
    <x v="620"/>
    <s v="$"/>
    <x v="259"/>
    <n v="0"/>
    <n v="10000000"/>
    <n v="0"/>
    <n v="0"/>
    <n v="0"/>
    <n v="397.52"/>
    <s v="Very High"/>
    <n v="3975200000"/>
    <m/>
    <m/>
    <m/>
    <m/>
    <m/>
    <m/>
    <m/>
    <m/>
    <m/>
  </r>
  <r>
    <s v="DIVIDENDO DEF $ 396,98"/>
    <d v="2021-02-09T00:00:00"/>
    <x v="622"/>
    <s v="$"/>
    <x v="260"/>
    <n v="0"/>
    <n v="10000000"/>
    <n v="0"/>
    <n v="0"/>
    <n v="0"/>
    <n v="396.98"/>
    <s v="Very High"/>
    <n v="3969800000"/>
    <m/>
    <m/>
    <m/>
    <m/>
    <m/>
    <m/>
    <m/>
    <m/>
    <m/>
  </r>
  <r>
    <s v="DIVIDENDO PROV $ 395,96212"/>
    <d v="2018-04-07T00:00:00"/>
    <x v="625"/>
    <s v="$"/>
    <x v="259"/>
    <n v="0"/>
    <n v="10000000"/>
    <n v="0"/>
    <n v="0"/>
    <n v="0"/>
    <n v="395.96199999999999"/>
    <s v="Very High"/>
    <n v="3959620000"/>
    <m/>
    <m/>
    <m/>
    <m/>
    <m/>
    <m/>
    <m/>
    <m/>
    <m/>
  </r>
  <r>
    <s v="DIVIDENDO PROV $ 1979,464699358430"/>
    <d v="2019-11-21T00:00:00"/>
    <x v="626"/>
    <s v="$"/>
    <x v="162"/>
    <n v="0"/>
    <n v="2000000"/>
    <n v="0"/>
    <n v="0"/>
    <n v="0"/>
    <n v="1979.4649999999999"/>
    <s v="Very High"/>
    <n v="3958930000"/>
    <m/>
    <m/>
    <m/>
    <m/>
    <m/>
    <m/>
    <m/>
    <m/>
    <m/>
  </r>
  <r>
    <s v="DIVIDENDO PROV $ 395,87132"/>
    <d v="2018-10-23T00:00:00"/>
    <x v="550"/>
    <s v="$"/>
    <x v="259"/>
    <n v="0"/>
    <n v="10000000"/>
    <n v="0"/>
    <n v="0"/>
    <n v="0"/>
    <n v="395.87099999999998"/>
    <s v="Very High"/>
    <n v="3958710000"/>
    <m/>
    <m/>
    <m/>
    <m/>
    <m/>
    <m/>
    <m/>
    <m/>
    <m/>
  </r>
  <r>
    <s v="DIVIDENDO DEF $ 6,5379"/>
    <d v="2020-05-15T00:00:00"/>
    <x v="283"/>
    <s v="$"/>
    <x v="261"/>
    <n v="0"/>
    <n v="605364800"/>
    <n v="0"/>
    <n v="0"/>
    <n v="0"/>
    <n v="6.5380000000000003"/>
    <s v="Medium"/>
    <n v="3957875062.4000001"/>
    <m/>
    <m/>
    <m/>
    <m/>
    <m/>
    <m/>
    <m/>
    <m/>
    <m/>
  </r>
  <r>
    <s v="DIVIDENDO DEF 25 $ 48,9"/>
    <d v="2016-05-03T00:00:00"/>
    <x v="260"/>
    <s v="$"/>
    <x v="236"/>
    <n v="0"/>
    <n v="80574510"/>
    <n v="0"/>
    <n v="0"/>
    <n v="0"/>
    <n v="48.9"/>
    <s v="High"/>
    <n v="3940093539"/>
    <m/>
    <m/>
    <m/>
    <m/>
    <m/>
    <m/>
    <m/>
    <m/>
    <m/>
  </r>
  <r>
    <s v="DIVIDENDO DEF 120 $ 128"/>
    <d v="2021-05-12T00:00:00"/>
    <x v="133"/>
    <s v="$"/>
    <x v="262"/>
    <n v="0"/>
    <n v="30775276"/>
    <n v="0"/>
    <n v="0"/>
    <n v="0"/>
    <n v="128"/>
    <s v="Very High"/>
    <n v="3939235328"/>
    <m/>
    <m/>
    <m/>
    <m/>
    <m/>
    <m/>
    <m/>
    <m/>
    <m/>
  </r>
  <r>
    <s v="DIVIDENDO ADIC 6 $ 12,4942729"/>
    <d v="2017-05-16T00:00:00"/>
    <x v="83"/>
    <s v="$"/>
    <x v="178"/>
    <n v="0"/>
    <n v="315165988"/>
    <n v="0"/>
    <n v="0"/>
    <n v="0"/>
    <n v="12.494"/>
    <s v="High"/>
    <n v="3937683854.072"/>
    <m/>
    <m/>
    <m/>
    <m/>
    <m/>
    <m/>
    <m/>
    <m/>
    <m/>
  </r>
  <r>
    <s v="DIVIDENDO DEF $ 393,020666325"/>
    <d v="2019-05-03T00:00:00"/>
    <x v="23"/>
    <s v="$"/>
    <x v="190"/>
    <n v="0"/>
    <n v="10000000"/>
    <n v="0"/>
    <n v="0"/>
    <n v="0"/>
    <n v="393.02100000000002"/>
    <s v="Very High"/>
    <n v="3930210000"/>
    <m/>
    <m/>
    <m/>
    <m/>
    <m/>
    <m/>
    <m/>
    <m/>
    <m/>
  </r>
  <r>
    <s v="DIVIDENDO DEF 36 $ 16,06393"/>
    <d v="2016-05-13T00:00:00"/>
    <x v="266"/>
    <s v="$"/>
    <x v="158"/>
    <n v="0"/>
    <n v="244420704"/>
    <n v="0"/>
    <n v="0"/>
    <n v="0"/>
    <n v="16.064"/>
    <s v="High"/>
    <n v="3926374189.0560002"/>
    <m/>
    <m/>
    <m/>
    <m/>
    <m/>
    <m/>
    <m/>
    <m/>
    <m/>
  </r>
  <r>
    <s v="DIVIDENDO DEF 54 $ 17,7677"/>
    <d v="2016-11-19T00:00:00"/>
    <x v="627"/>
    <s v="$"/>
    <x v="203"/>
    <n v="0"/>
    <n v="220569255"/>
    <n v="0"/>
    <n v="0"/>
    <n v="0"/>
    <n v="17.768000000000001"/>
    <s v="High"/>
    <n v="3919074522.8400002"/>
    <m/>
    <m/>
    <m/>
    <m/>
    <m/>
    <m/>
    <m/>
    <m/>
    <m/>
  </r>
  <r>
    <s v="DIVIDENDO DEF 53 $ 17,7677"/>
    <d v="2016-05-20T00:00:00"/>
    <x v="101"/>
    <s v="$"/>
    <x v="203"/>
    <n v="0"/>
    <n v="220569255"/>
    <n v="0"/>
    <n v="0"/>
    <n v="0"/>
    <n v="17.768000000000001"/>
    <s v="High"/>
    <n v="3919074522.8400002"/>
    <m/>
    <m/>
    <m/>
    <m/>
    <m/>
    <m/>
    <m/>
    <m/>
    <m/>
  </r>
  <r>
    <s v="DIVIDENDO DEF $ 1799,0047"/>
    <d v="2015-06-13T00:00:00"/>
    <x v="530"/>
    <s v="$"/>
    <x v="70"/>
    <n v="0"/>
    <n v="2174305"/>
    <n v="0"/>
    <n v="0"/>
    <n v="0"/>
    <n v="1799.0050000000001"/>
    <s v="Very High"/>
    <n v="3911585566.5250001"/>
    <m/>
    <m/>
    <m/>
    <m/>
    <m/>
    <m/>
    <m/>
    <m/>
    <m/>
  </r>
  <r>
    <s v="DIVIDENDO DEF 39 US$ 0,014192"/>
    <d v="2018-05-18T00:00:00"/>
    <x v="72"/>
    <s v="$"/>
    <x v="100"/>
    <n v="0"/>
    <n v="435520079"/>
    <n v="0"/>
    <n v="0"/>
    <n v="0"/>
    <n v="8.9740000000000002"/>
    <s v="Medium"/>
    <n v="3908357188.9460001"/>
    <m/>
    <m/>
    <m/>
    <m/>
    <m/>
    <m/>
    <m/>
    <m/>
    <m/>
  </r>
  <r>
    <s v="DIVIDENDO ADIC 36 $ 7,60917"/>
    <d v="2019-05-10T00:00:00"/>
    <x v="181"/>
    <s v="$"/>
    <x v="229"/>
    <n v="0"/>
    <n v="513087688"/>
    <n v="0"/>
    <n v="0"/>
    <n v="0"/>
    <n v="7.609"/>
    <s v="Medium"/>
    <n v="3904084217.9920001"/>
    <m/>
    <m/>
    <m/>
    <m/>
    <m/>
    <m/>
    <m/>
    <m/>
    <m/>
  </r>
  <r>
    <s v="DIVIDENDO DEF US$ 1,393583734936"/>
    <d v="2018-06-07T00:00:00"/>
    <x v="158"/>
    <s v="$"/>
    <x v="263"/>
    <n v="0"/>
    <n v="4419588"/>
    <n v="0"/>
    <n v="0"/>
    <n v="0"/>
    <n v="881.87400000000002"/>
    <s v="Very High"/>
    <n v="3897519747.9120002"/>
    <m/>
    <m/>
    <m/>
    <m/>
    <m/>
    <m/>
    <m/>
    <m/>
    <m/>
  </r>
  <r>
    <s v="DIVIDENDO PROV 69 $ 26"/>
    <d v="2020-12-17T00:00:00"/>
    <x v="585"/>
    <s v="$"/>
    <x v="81"/>
    <n v="0"/>
    <n v="149448112"/>
    <n v="0"/>
    <n v="0"/>
    <n v="0"/>
    <n v="26"/>
    <s v="High"/>
    <n v="3885650912"/>
    <m/>
    <m/>
    <m/>
    <m/>
    <m/>
    <m/>
    <m/>
    <m/>
    <m/>
  </r>
  <r>
    <s v="DIVIDENDO DEF 26 $ 48,2"/>
    <d v="2017-05-04T00:00:00"/>
    <x v="277"/>
    <s v="$"/>
    <x v="236"/>
    <n v="0"/>
    <n v="80574510"/>
    <n v="0"/>
    <n v="0"/>
    <n v="0"/>
    <n v="48.2"/>
    <s v="High"/>
    <n v="3883691382"/>
    <m/>
    <m/>
    <m/>
    <m/>
    <m/>
    <m/>
    <m/>
    <m/>
    <m/>
  </r>
  <r>
    <s v="DIVIDENDO DEF 33 $ 353,07402"/>
    <d v="2016-05-20T00:00:00"/>
    <x v="101"/>
    <s v="$"/>
    <x v="264"/>
    <n v="0"/>
    <n v="10993232"/>
    <n v="0"/>
    <n v="0"/>
    <n v="0"/>
    <n v="353.07400000000001"/>
    <s v="Very High"/>
    <n v="3881424395.1680002"/>
    <m/>
    <m/>
    <m/>
    <m/>
    <m/>
    <m/>
    <m/>
    <m/>
    <m/>
  </r>
  <r>
    <s v="DIVIDENDO PROV 0 $ 387,67"/>
    <d v="2020-10-28T00:00:00"/>
    <x v="323"/>
    <s v="$"/>
    <x v="265"/>
    <n v="0"/>
    <n v="10000000"/>
    <n v="0"/>
    <n v="0"/>
    <n v="0"/>
    <n v="387.67"/>
    <s v="Very High"/>
    <n v="3876700000"/>
    <m/>
    <m/>
    <m/>
    <m/>
    <m/>
    <m/>
    <m/>
    <m/>
    <m/>
  </r>
  <r>
    <s v="DIVIDENDO DEF $ 387,0067"/>
    <d v="2020-05-19T00:00:00"/>
    <x v="145"/>
    <s v="$"/>
    <x v="174"/>
    <n v="0"/>
    <n v="10000000"/>
    <n v="0"/>
    <n v="0"/>
    <n v="0"/>
    <n v="387.00700000000001"/>
    <s v="Very High"/>
    <n v="3870070000"/>
    <m/>
    <m/>
    <m/>
    <m/>
    <m/>
    <m/>
    <m/>
    <m/>
    <m/>
  </r>
  <r>
    <s v="DIVIDENDO DEF 34 $ 3,1588"/>
    <d v="2021-05-07T00:00:00"/>
    <x v="151"/>
    <s v="$"/>
    <x v="106"/>
    <n v="0"/>
    <n v="1223935691"/>
    <n v="0"/>
    <n v="0"/>
    <n v="0"/>
    <n v="3.1589999999999998"/>
    <s v="Medium"/>
    <n v="3866412847.869"/>
    <m/>
    <m/>
    <m/>
    <m/>
    <m/>
    <m/>
    <m/>
    <m/>
    <m/>
  </r>
  <r>
    <s v="DIVIDENDO DEF 0 $ 8,6597"/>
    <d v="2016-05-14T00:00:00"/>
    <x v="335"/>
    <s v="$"/>
    <x v="251"/>
    <n v="0"/>
    <n v="445172423"/>
    <n v="0"/>
    <n v="0"/>
    <n v="0"/>
    <n v="8.66"/>
    <s v="Medium"/>
    <n v="3855193183.1799998"/>
    <m/>
    <m/>
    <m/>
    <m/>
    <m/>
    <m/>
    <m/>
    <m/>
    <m/>
  </r>
  <r>
    <s v="DIVIDENDO $ 385,01673"/>
    <d v="2019-05-23T00:00:00"/>
    <x v="119"/>
    <s v="$"/>
    <x v="55"/>
    <n v="0"/>
    <n v="10000000"/>
    <n v="0"/>
    <n v="0"/>
    <n v="0"/>
    <n v="385.017"/>
    <s v="Very High"/>
    <n v="3850170000"/>
    <m/>
    <m/>
    <m/>
    <m/>
    <m/>
    <m/>
    <m/>
    <m/>
    <m/>
  </r>
  <r>
    <s v="DIVIDENDO PROV 0 $ 384,48"/>
    <d v="2020-07-31T00:00:00"/>
    <x v="351"/>
    <s v="$"/>
    <x v="265"/>
    <n v="0"/>
    <n v="10000000"/>
    <n v="0"/>
    <n v="0"/>
    <n v="0"/>
    <n v="384.48"/>
    <s v="Very High"/>
    <n v="3844800000"/>
    <m/>
    <m/>
    <m/>
    <m/>
    <m/>
    <m/>
    <m/>
    <m/>
    <m/>
  </r>
  <r>
    <s v="DIVIDENDO PROV US$ 5,49192944381867"/>
    <d v="2018-04-17T00:00:00"/>
    <x v="233"/>
    <s v="US$"/>
    <x v="0"/>
    <n v="0"/>
    <n v="700000000"/>
    <n v="0"/>
    <n v="0"/>
    <n v="0"/>
    <n v="5.492"/>
    <s v="Medium"/>
    <n v="3844400000"/>
    <m/>
    <m/>
    <m/>
    <m/>
    <m/>
    <m/>
    <m/>
    <m/>
    <m/>
  </r>
  <r>
    <s v="DIVIDENDO PROV 40 US$ 0.003295309"/>
    <d v="2017-12-09T00:00:00"/>
    <x v="628"/>
    <s v="$"/>
    <x v="160"/>
    <n v="0"/>
    <n v="1815875619"/>
    <n v="0"/>
    <n v="0"/>
    <n v="0"/>
    <n v="2.117"/>
    <s v="Medium"/>
    <n v="3844208685.4229999"/>
    <m/>
    <m/>
    <m/>
    <m/>
    <m/>
    <m/>
    <m/>
    <m/>
    <m/>
  </r>
  <r>
    <s v="DIVIDENDO PROV $ 450"/>
    <d v="2021-04-24T00:00:00"/>
    <x v="12"/>
    <s v="$"/>
    <x v="223"/>
    <n v="0"/>
    <n v="8535765"/>
    <n v="0"/>
    <n v="0"/>
    <n v="0"/>
    <n v="450"/>
    <s v="Very High"/>
    <n v="3841094250"/>
    <m/>
    <m/>
    <m/>
    <m/>
    <m/>
    <m/>
    <m/>
    <m/>
    <m/>
  </r>
  <r>
    <s v="DIVIDENDO PROV $ 450"/>
    <d v="2020-10-24T00:00:00"/>
    <x v="629"/>
    <s v="$"/>
    <x v="223"/>
    <n v="0"/>
    <n v="8535765"/>
    <n v="0"/>
    <n v="0"/>
    <n v="0"/>
    <n v="450"/>
    <s v="Very High"/>
    <n v="3841094250"/>
    <m/>
    <m/>
    <m/>
    <m/>
    <m/>
    <m/>
    <m/>
    <m/>
    <m/>
  </r>
  <r>
    <s v="DIVIDENDO PROV $ 450"/>
    <d v="2020-07-25T00:00:00"/>
    <x v="630"/>
    <s v="$"/>
    <x v="223"/>
    <n v="0"/>
    <n v="8535765"/>
    <n v="0"/>
    <n v="0"/>
    <n v="0"/>
    <n v="450"/>
    <s v="Very High"/>
    <n v="3841094250"/>
    <m/>
    <m/>
    <m/>
    <m/>
    <m/>
    <m/>
    <m/>
    <m/>
    <m/>
  </r>
  <r>
    <s v="DIVIDENDO DEF 149 $ 79,89"/>
    <d v="2020-04-30T00:00:00"/>
    <x v="206"/>
    <s v="$"/>
    <x v="218"/>
    <n v="0"/>
    <n v="48000000"/>
    <n v="0"/>
    <n v="0"/>
    <n v="0"/>
    <n v="79.89"/>
    <s v="High"/>
    <n v="3834720000"/>
    <m/>
    <m/>
    <m/>
    <m/>
    <m/>
    <m/>
    <m/>
    <m/>
    <m/>
  </r>
  <r>
    <s v="DIVIDENDO DEF 36 US$ 0,000041737"/>
    <d v="2019-05-09T00:00:00"/>
    <x v="180"/>
    <s v="$"/>
    <x v="216"/>
    <n v="0"/>
    <n v="136927891634"/>
    <n v="0"/>
    <n v="0"/>
    <n v="0"/>
    <n v="2.8000000000000001E-2"/>
    <s v="Low"/>
    <n v="3833980965.7519999"/>
    <m/>
    <m/>
    <m/>
    <m/>
    <m/>
    <m/>
    <m/>
    <m/>
    <m/>
  </r>
  <r>
    <s v="DIVIDENDO EVEN US$ 0,000767861488"/>
    <d v="2021-04-01T00:00:00"/>
    <x v="503"/>
    <s v="$"/>
    <x v="109"/>
    <n v="0"/>
    <n v="6909829902"/>
    <n v="0"/>
    <n v="0"/>
    <n v="0"/>
    <n v="0.55400000000000005"/>
    <s v="Low"/>
    <n v="3828045765.7080002"/>
    <m/>
    <m/>
    <m/>
    <m/>
    <m/>
    <m/>
    <m/>
    <m/>
    <m/>
  </r>
  <r>
    <s v="DIVIDENDO PROV 0 $ 382,58"/>
    <d v="2020-05-07T00:00:00"/>
    <x v="97"/>
    <s v="$"/>
    <x v="265"/>
    <n v="0"/>
    <n v="10000000"/>
    <n v="0"/>
    <n v="0"/>
    <n v="0"/>
    <n v="382.58"/>
    <s v="Very High"/>
    <n v="3825800000"/>
    <m/>
    <m/>
    <m/>
    <m/>
    <m/>
    <m/>
    <m/>
    <m/>
    <m/>
  </r>
  <r>
    <s v="DIVIDENDO DEF $ 1387,1470946676"/>
    <d v="2019-06-22T00:00:00"/>
    <x v="556"/>
    <s v="$"/>
    <x v="266"/>
    <n v="0"/>
    <n v="2745814"/>
    <n v="0"/>
    <n v="0"/>
    <n v="0"/>
    <n v="1387.1469999999999"/>
    <s v="Very High"/>
    <n v="3808847652.658"/>
    <m/>
    <m/>
    <m/>
    <m/>
    <m/>
    <m/>
    <m/>
    <m/>
    <m/>
  </r>
  <r>
    <s v="DIVIDENDO PROV 38 US$ 0,003104886"/>
    <d v="2017-06-10T00:00:00"/>
    <x v="631"/>
    <s v="$"/>
    <x v="160"/>
    <n v="0"/>
    <n v="1815875619"/>
    <n v="0"/>
    <n v="0"/>
    <n v="0"/>
    <n v="2.097"/>
    <s v="Medium"/>
    <n v="3807891173.0430002"/>
    <m/>
    <m/>
    <m/>
    <m/>
    <m/>
    <m/>
    <m/>
    <m/>
    <m/>
  </r>
  <r>
    <s v="DIVIDENDO DEF $ 380,495576942"/>
    <d v="2019-05-03T00:00:00"/>
    <x v="23"/>
    <s v="$"/>
    <x v="195"/>
    <n v="0"/>
    <n v="10000000"/>
    <n v="0"/>
    <n v="0"/>
    <n v="0"/>
    <n v="380.49599999999998"/>
    <s v="Very High"/>
    <n v="3804960000"/>
    <m/>
    <m/>
    <m/>
    <m/>
    <m/>
    <m/>
    <m/>
    <m/>
    <m/>
  </r>
  <r>
    <s v="DIVIDENDO DEF 34 $ 8,5397"/>
    <d v="2018-05-12T00:00:00"/>
    <x v="64"/>
    <s v="$"/>
    <x v="251"/>
    <n v="0"/>
    <n v="445172423"/>
    <n v="0"/>
    <n v="0"/>
    <n v="0"/>
    <n v="8.5399999999999991"/>
    <s v="Medium"/>
    <n v="3801772492.4200001"/>
    <m/>
    <m/>
    <m/>
    <m/>
    <m/>
    <m/>
    <m/>
    <m/>
    <m/>
  </r>
  <r>
    <s v="DIVIDENDO PROV  US$ 0,013"/>
    <d v="2016-10-15T00:00:00"/>
    <x v="632"/>
    <s v="$"/>
    <x v="100"/>
    <n v="0"/>
    <n v="435520079"/>
    <n v="0"/>
    <n v="0"/>
    <n v="0"/>
    <n v="8.7149999999999999"/>
    <s v="Medium"/>
    <n v="3795557488.4850001"/>
    <m/>
    <m/>
    <m/>
    <m/>
    <m/>
    <m/>
    <m/>
    <m/>
    <m/>
  </r>
  <r>
    <s v="DIVIDENDO $ 379,38831"/>
    <d v="2019-05-08T00:00:00"/>
    <x v="23"/>
    <s v="$"/>
    <x v="55"/>
    <n v="0"/>
    <n v="10000000"/>
    <n v="0"/>
    <n v="0"/>
    <n v="0"/>
    <n v="379.38799999999998"/>
    <s v="Very High"/>
    <n v="3793880000"/>
    <m/>
    <m/>
    <m/>
    <m/>
    <m/>
    <m/>
    <m/>
    <m/>
    <m/>
  </r>
  <r>
    <s v="DIVIDENDO DEF $ 379,3521799714550"/>
    <d v="2020-06-09T00:00:00"/>
    <x v="612"/>
    <s v="$"/>
    <x v="267"/>
    <n v="0"/>
    <n v="10000000"/>
    <n v="0"/>
    <n v="0"/>
    <n v="0"/>
    <n v="379.35199999999998"/>
    <s v="Very High"/>
    <n v="3793520000"/>
    <m/>
    <m/>
    <m/>
    <m/>
    <m/>
    <m/>
    <m/>
    <m/>
    <m/>
  </r>
  <r>
    <s v="DIVIDENDO PROV US$ 0,014"/>
    <d v="2017-10-14T00:00:00"/>
    <x v="633"/>
    <s v="$"/>
    <x v="100"/>
    <n v="0"/>
    <n v="435520079"/>
    <n v="0"/>
    <n v="0"/>
    <n v="0"/>
    <n v="8.7100000000000009"/>
    <s v="Medium"/>
    <n v="3793379888.0900002"/>
    <m/>
    <m/>
    <m/>
    <m/>
    <m/>
    <m/>
    <m/>
    <m/>
    <m/>
  </r>
  <r>
    <s v="DIVIDENDO PROV 108 US$ 0,044056098"/>
    <d v="2019-05-24T00:00:00"/>
    <x v="107"/>
    <s v="$"/>
    <x v="113"/>
    <n v="0"/>
    <n v="123000000"/>
    <n v="0"/>
    <n v="0"/>
    <n v="0"/>
    <n v="30.751999999999999"/>
    <s v="High"/>
    <n v="3782496000"/>
    <m/>
    <m/>
    <m/>
    <m/>
    <m/>
    <m/>
    <m/>
    <m/>
    <m/>
  </r>
  <r>
    <s v="DIVIDENDO DEF 5 $ 0,65525"/>
    <d v="2021-06-17T00:00:00"/>
    <x v="476"/>
    <s v="$"/>
    <x v="79"/>
    <n v="0"/>
    <n v="5772576856"/>
    <n v="0"/>
    <n v="0"/>
    <n v="0"/>
    <n v="0.65500000000000003"/>
    <s v="Low"/>
    <n v="3781037840.6799998"/>
    <m/>
    <m/>
    <m/>
    <m/>
    <m/>
    <m/>
    <m/>
    <m/>
    <m/>
  </r>
  <r>
    <s v="DIVIDENDO DEF 47 US$ 0,0032"/>
    <d v="2020-05-07T00:00:00"/>
    <x v="97"/>
    <s v="$"/>
    <x v="111"/>
    <n v="0"/>
    <n v="1408095997"/>
    <n v="0"/>
    <n v="0"/>
    <n v="0"/>
    <n v="2.6850000000000001"/>
    <s v="Medium"/>
    <n v="3780737751.9450002"/>
    <m/>
    <m/>
    <m/>
    <m/>
    <m/>
    <m/>
    <m/>
    <m/>
    <m/>
  </r>
  <r>
    <s v="DIVIDENDO ADIC 125 US$ 0,03744"/>
    <d v="2015-10-16T00:00:00"/>
    <x v="497"/>
    <s v="$"/>
    <x v="32"/>
    <n v="0"/>
    <n v="149448112"/>
    <n v="0"/>
    <n v="0"/>
    <n v="0"/>
    <n v="25.295000000000002"/>
    <s v="High"/>
    <n v="3780289993.04"/>
    <m/>
    <m/>
    <m/>
    <m/>
    <m/>
    <m/>
    <m/>
    <m/>
    <m/>
  </r>
  <r>
    <s v="DIVIDENDO ADIC 145 $ 78,73"/>
    <d v="2019-05-03T00:00:00"/>
    <x v="23"/>
    <s v="$"/>
    <x v="218"/>
    <n v="0"/>
    <n v="48000000"/>
    <n v="0"/>
    <n v="0"/>
    <n v="0"/>
    <n v="78.73"/>
    <s v="High"/>
    <n v="3779040000"/>
    <m/>
    <m/>
    <m/>
    <m/>
    <m/>
    <m/>
    <m/>
    <m/>
    <m/>
  </r>
  <r>
    <s v="DIVIDENDO DEF 94 US$ 0,003801"/>
    <d v="2020-05-12T00:00:00"/>
    <x v="532"/>
    <s v="$"/>
    <x v="247"/>
    <n v="0"/>
    <n v="1202879835"/>
    <n v="0"/>
    <n v="0"/>
    <n v="0"/>
    <n v="3.14"/>
    <s v="Medium"/>
    <n v="3777042681.9000001"/>
    <m/>
    <m/>
    <m/>
    <m/>
    <m/>
    <m/>
    <m/>
    <m/>
    <m/>
  </r>
  <r>
    <s v="DIVIDENDO DEF 72 $ 21"/>
    <d v="2021-05-08T00:00:00"/>
    <x v="98"/>
    <s v="$"/>
    <x v="268"/>
    <n v="0"/>
    <n v="179739039"/>
    <n v="0"/>
    <n v="0"/>
    <n v="0"/>
    <n v="21"/>
    <s v="High"/>
    <n v="3774519819"/>
    <m/>
    <m/>
    <m/>
    <m/>
    <m/>
    <m/>
    <m/>
    <m/>
    <m/>
  </r>
  <r>
    <s v="DIVIDENDO PROV $ 2826"/>
    <d v="2020-08-19T00:00:00"/>
    <x v="634"/>
    <s v="$"/>
    <x v="92"/>
    <n v="0"/>
    <n v="1335181"/>
    <n v="0"/>
    <n v="0"/>
    <n v="0"/>
    <n v="2826"/>
    <s v="Very High"/>
    <n v="3773221506"/>
    <m/>
    <m/>
    <m/>
    <m/>
    <m/>
    <m/>
    <m/>
    <m/>
    <m/>
  </r>
  <r>
    <s v="DIVIDENDO DEF $ 376,983137438"/>
    <d v="2019-05-03T00:00:00"/>
    <x v="23"/>
    <s v="$"/>
    <x v="197"/>
    <n v="0"/>
    <n v="10000000"/>
    <n v="0"/>
    <n v="0"/>
    <n v="0"/>
    <n v="376.983"/>
    <s v="Very High"/>
    <n v="3769830000"/>
    <m/>
    <m/>
    <m/>
    <m/>
    <m/>
    <m/>
    <m/>
    <m/>
    <m/>
  </r>
  <r>
    <s v="DIVIDENDO PROV $ 165"/>
    <d v="2017-12-14T00:00:00"/>
    <x v="179"/>
    <s v="$"/>
    <x v="152"/>
    <n v="0"/>
    <n v="22791898"/>
    <n v="0"/>
    <n v="0"/>
    <n v="0"/>
    <n v="165"/>
    <s v="Very High"/>
    <n v="3760663170"/>
    <m/>
    <m/>
    <m/>
    <m/>
    <m/>
    <m/>
    <m/>
    <m/>
    <m/>
  </r>
  <r>
    <s v="DIVIDENDO PROV $ 165"/>
    <d v="2017-09-22T00:00:00"/>
    <x v="635"/>
    <s v="$"/>
    <x v="152"/>
    <n v="0"/>
    <n v="22791898"/>
    <n v="0"/>
    <n v="0"/>
    <n v="0"/>
    <n v="165"/>
    <s v="Very High"/>
    <n v="3760663170"/>
    <m/>
    <m/>
    <m/>
    <m/>
    <m/>
    <m/>
    <m/>
    <m/>
    <m/>
  </r>
  <r>
    <s v="DIVIDENDO PROV $ 374,61540877"/>
    <d v="2021-04-13T00:00:00"/>
    <x v="636"/>
    <s v="$"/>
    <x v="233"/>
    <n v="0"/>
    <n v="10000000"/>
    <n v="0"/>
    <n v="0"/>
    <n v="0"/>
    <n v="374.61500000000001"/>
    <s v="Very High"/>
    <n v="3746150000"/>
    <m/>
    <m/>
    <m/>
    <m/>
    <m/>
    <m/>
    <m/>
    <m/>
    <m/>
  </r>
  <r>
    <s v="DIVIDENDO DEF 3 $ 8,73141386695243"/>
    <d v="2018-05-11T00:00:00"/>
    <x v="219"/>
    <s v="$"/>
    <x v="269"/>
    <n v="0"/>
    <n v="428709497"/>
    <n v="0"/>
    <n v="0"/>
    <n v="0"/>
    <n v="8.7309999999999999"/>
    <s v="Medium"/>
    <n v="3743062618.3070002"/>
    <m/>
    <m/>
    <m/>
    <m/>
    <m/>
    <m/>
    <m/>
    <m/>
    <m/>
  </r>
  <r>
    <s v="DIVIDENDO DEF $ 374,08405723"/>
    <d v="2019-05-03T00:00:00"/>
    <x v="23"/>
    <s v="$"/>
    <x v="201"/>
    <n v="0"/>
    <n v="10000000"/>
    <n v="0"/>
    <n v="0"/>
    <n v="0"/>
    <n v="374.084"/>
    <s v="Very High"/>
    <n v="3740840000"/>
    <m/>
    <m/>
    <m/>
    <m/>
    <m/>
    <m/>
    <m/>
    <m/>
    <m/>
  </r>
  <r>
    <s v="DIVIDENDO PROV $ 374,065568"/>
    <d v="2020-04-23T00:00:00"/>
    <x v="286"/>
    <s v="$"/>
    <x v="254"/>
    <n v="0"/>
    <n v="10000000"/>
    <n v="0"/>
    <n v="0"/>
    <n v="0"/>
    <n v="374.06599999999997"/>
    <s v="Very High"/>
    <n v="3740660000"/>
    <m/>
    <m/>
    <m/>
    <m/>
    <m/>
    <m/>
    <m/>
    <m/>
    <m/>
  </r>
  <r>
    <s v="DIVIDENDO DEF US$ 0,04564"/>
    <d v="2021-03-25T00:00:00"/>
    <x v="500"/>
    <s v="$"/>
    <x v="206"/>
    <n v="0"/>
    <n v="113238186"/>
    <n v="0"/>
    <n v="0"/>
    <n v="0"/>
    <n v="33.014000000000003"/>
    <s v="High"/>
    <n v="3738445472.6040001"/>
    <m/>
    <m/>
    <m/>
    <m/>
    <m/>
    <m/>
    <m/>
    <m/>
    <m/>
  </r>
  <r>
    <s v="DIVIDENDO PROV 39 US$ 0,003255587"/>
    <d v="2017-09-09T00:00:00"/>
    <x v="637"/>
    <s v="$"/>
    <x v="160"/>
    <n v="0"/>
    <n v="1815875619"/>
    <n v="0"/>
    <n v="0"/>
    <n v="0"/>
    <n v="2.0459999999999998"/>
    <s v="Medium"/>
    <n v="3715281516.474"/>
    <m/>
    <m/>
    <m/>
    <m/>
    <m/>
    <m/>
    <m/>
    <m/>
    <m/>
  </r>
  <r>
    <s v="DIVIDENDO PROV $ 371,478079"/>
    <d v="2019-12-23T00:00:00"/>
    <x v="287"/>
    <s v="$"/>
    <x v="254"/>
    <n v="0"/>
    <n v="10000000"/>
    <n v="0"/>
    <n v="0"/>
    <n v="0"/>
    <n v="371.47800000000001"/>
    <s v="Very High"/>
    <n v="3714780000"/>
    <m/>
    <m/>
    <m/>
    <m/>
    <m/>
    <m/>
    <m/>
    <m/>
    <m/>
  </r>
  <r>
    <s v="DIVIDENDO PROV $ 32701,61765665"/>
    <d v="2018-10-11T00:00:00"/>
    <x v="553"/>
    <s v="$"/>
    <x v="270"/>
    <n v="0"/>
    <n v="113500"/>
    <n v="0"/>
    <n v="0"/>
    <n v="0"/>
    <n v="32701.617999999999"/>
    <s v="Very High"/>
    <n v="3711633643"/>
    <m/>
    <m/>
    <m/>
    <m/>
    <m/>
    <m/>
    <m/>
    <m/>
    <m/>
  </r>
  <r>
    <s v="DIVIDENDO DEF 222 $ 57,88"/>
    <d v="2019-04-15T00:00:00"/>
    <x v="545"/>
    <s v="$"/>
    <x v="182"/>
    <n v="0"/>
    <n v="64000000"/>
    <n v="0"/>
    <n v="0"/>
    <n v="0"/>
    <n v="57.88"/>
    <s v="High"/>
    <n v="3704320000"/>
    <m/>
    <m/>
    <m/>
    <m/>
    <m/>
    <m/>
    <m/>
    <m/>
    <m/>
  </r>
  <r>
    <s v="DIVIDENDO ADIC 127 $ 14"/>
    <d v="2021-06-23T00:00:00"/>
    <x v="548"/>
    <s v="$"/>
    <x v="199"/>
    <n v="0"/>
    <n v="264221000"/>
    <n v="0"/>
    <n v="0"/>
    <n v="0"/>
    <n v="14"/>
    <s v="High"/>
    <n v="3699094000"/>
    <m/>
    <m/>
    <m/>
    <m/>
    <m/>
    <m/>
    <m/>
    <m/>
    <m/>
  </r>
  <r>
    <s v="DIVIDENDO PROV 125 $ 14"/>
    <d v="2021-01-28T00:00:00"/>
    <x v="638"/>
    <s v="$"/>
    <x v="199"/>
    <n v="0"/>
    <n v="264221000"/>
    <n v="0"/>
    <n v="0"/>
    <n v="0"/>
    <n v="14"/>
    <s v="High"/>
    <n v="3699094000"/>
    <m/>
    <m/>
    <m/>
    <m/>
    <m/>
    <m/>
    <m/>
    <m/>
    <m/>
  </r>
  <r>
    <s v="DIVIDENDO DEF 119 $ 14"/>
    <d v="2019-05-10T00:00:00"/>
    <x v="181"/>
    <s v="$"/>
    <x v="199"/>
    <n v="0"/>
    <n v="264221000"/>
    <n v="0"/>
    <n v="0"/>
    <n v="0"/>
    <n v="14"/>
    <s v="High"/>
    <n v="3699094000"/>
    <m/>
    <m/>
    <m/>
    <m/>
    <m/>
    <m/>
    <m/>
    <m/>
    <m/>
  </r>
  <r>
    <s v="DIVIDENDO ADIC 108 $ 14"/>
    <d v="2016-05-11T00:00:00"/>
    <x v="35"/>
    <s v="$"/>
    <x v="199"/>
    <n v="0"/>
    <n v="264221000"/>
    <n v="0"/>
    <n v="0"/>
    <n v="0"/>
    <n v="14"/>
    <s v="High"/>
    <n v="3699094000"/>
    <m/>
    <m/>
    <m/>
    <m/>
    <m/>
    <m/>
    <m/>
    <m/>
    <m/>
  </r>
  <r>
    <s v="DIVIDENDO PROV 27 US$ 0,000041725"/>
    <d v="2016-12-20T00:00:00"/>
    <x v="639"/>
    <s v="$"/>
    <x v="216"/>
    <n v="0"/>
    <n v="136927891634"/>
    <n v="0"/>
    <n v="0"/>
    <n v="0"/>
    <n v="2.7E-2"/>
    <s v="Low"/>
    <n v="3697053074.118"/>
    <m/>
    <m/>
    <m/>
    <m/>
    <m/>
    <m/>
    <m/>
    <m/>
    <m/>
  </r>
  <r>
    <s v="DIVIDENDO DEF $ 22"/>
    <d v="2020-05-14T00:00:00"/>
    <x v="227"/>
    <s v="$"/>
    <x v="186"/>
    <n v="0"/>
    <n v="168000000"/>
    <n v="0"/>
    <n v="0"/>
    <n v="0"/>
    <n v="22"/>
    <s v="High"/>
    <n v="3696000000"/>
    <m/>
    <m/>
    <m/>
    <m/>
    <m/>
    <m/>
    <m/>
    <m/>
    <m/>
  </r>
  <r>
    <s v="DIVIDENDO ADIC 2 $ 22"/>
    <d v="2019-05-09T00:00:00"/>
    <x v="180"/>
    <s v="$"/>
    <x v="186"/>
    <n v="0"/>
    <n v="168000000"/>
    <n v="0"/>
    <n v="0"/>
    <n v="0"/>
    <n v="22"/>
    <s v="High"/>
    <n v="3696000000"/>
    <m/>
    <m/>
    <m/>
    <m/>
    <m/>
    <m/>
    <m/>
    <m/>
    <m/>
  </r>
  <r>
    <s v="DIVIDENDO PROV $ 1844,876800044"/>
    <d v="2018-02-06T00:00:00"/>
    <x v="640"/>
    <s v="$"/>
    <x v="240"/>
    <n v="0"/>
    <n v="2000000"/>
    <n v="0"/>
    <n v="0"/>
    <n v="0"/>
    <n v="1844.877"/>
    <s v="Very High"/>
    <n v="3689754000"/>
    <m/>
    <m/>
    <m/>
    <m/>
    <m/>
    <m/>
    <m/>
    <m/>
    <m/>
  </r>
  <r>
    <s v="DIVIDENDO ADIC 28 $ 7,1552"/>
    <d v="2015-05-14T00:00:00"/>
    <x v="198"/>
    <s v="$"/>
    <x v="229"/>
    <n v="0"/>
    <n v="513087688"/>
    <n v="0"/>
    <n v="0"/>
    <n v="0"/>
    <n v="7.1550000000000002"/>
    <s v="Medium"/>
    <n v="3671142407.6399999"/>
    <m/>
    <m/>
    <m/>
    <m/>
    <m/>
    <m/>
    <m/>
    <m/>
    <m/>
  </r>
  <r>
    <s v="DIVIDENDO PROV $ 367,09411"/>
    <d v="2019-04-23T00:00:00"/>
    <x v="77"/>
    <s v="$"/>
    <x v="254"/>
    <n v="0"/>
    <n v="10000000"/>
    <n v="0"/>
    <n v="0"/>
    <n v="0"/>
    <n v="367.09399999999999"/>
    <s v="Very High"/>
    <n v="3670940000"/>
    <m/>
    <m/>
    <m/>
    <m/>
    <m/>
    <m/>
    <m/>
    <m/>
    <m/>
  </r>
  <r>
    <s v="DIVIDENDO DEF $ 13,46665"/>
    <d v="2015-05-12T00:00:00"/>
    <x v="406"/>
    <s v="$"/>
    <x v="135"/>
    <n v="0"/>
    <n v="272116691"/>
    <n v="0"/>
    <n v="0"/>
    <n v="0"/>
    <n v="13.467000000000001"/>
    <s v="High"/>
    <n v="3664595477.697"/>
    <m/>
    <m/>
    <m/>
    <m/>
    <m/>
    <m/>
    <m/>
    <m/>
    <m/>
  </r>
  <r>
    <s v="DIVIDENDO PROV $ 365,199177"/>
    <d v="2020-04-22T00:00:00"/>
    <x v="237"/>
    <s v="$"/>
    <x v="207"/>
    <n v="0"/>
    <n v="10000000"/>
    <n v="0"/>
    <n v="0"/>
    <n v="0"/>
    <n v="365.19900000000001"/>
    <s v="Very High"/>
    <n v="3651990000"/>
    <m/>
    <m/>
    <m/>
    <m/>
    <m/>
    <m/>
    <m/>
    <m/>
    <m/>
  </r>
  <r>
    <s v="DIVIDENDO ADIC 133 $ 76000000"/>
    <d v="2016-04-29T00:00:00"/>
    <x v="232"/>
    <s v="$"/>
    <x v="218"/>
    <n v="0"/>
    <n v="48"/>
    <n v="0"/>
    <n v="0"/>
    <n v="0"/>
    <n v="76000000"/>
    <s v="Very High"/>
    <n v="3648000000"/>
    <m/>
    <m/>
    <m/>
    <m/>
    <m/>
    <m/>
    <m/>
    <m/>
    <m/>
  </r>
  <r>
    <s v="DIVIDENDO ADIC 129 $ 76000000"/>
    <d v="2015-04-30T00:00:00"/>
    <x v="641"/>
    <s v="$"/>
    <x v="218"/>
    <n v="0"/>
    <n v="48"/>
    <n v="0"/>
    <n v="0"/>
    <n v="0"/>
    <n v="76000000"/>
    <s v="Very High"/>
    <n v="3648000000"/>
    <m/>
    <m/>
    <m/>
    <m/>
    <m/>
    <m/>
    <m/>
    <m/>
    <m/>
  </r>
  <r>
    <s v="DIVIDENDO PROV $ 160"/>
    <d v="2016-12-09T00:00:00"/>
    <x v="126"/>
    <s v="$"/>
    <x v="152"/>
    <n v="0"/>
    <n v="22791898"/>
    <n v="0"/>
    <n v="0"/>
    <n v="0"/>
    <n v="160"/>
    <s v="Very High"/>
    <n v="3646703680"/>
    <m/>
    <m/>
    <m/>
    <m/>
    <m/>
    <m/>
    <m/>
    <m/>
    <m/>
  </r>
  <r>
    <s v="DIVIDENDO PROV $ 160"/>
    <d v="2016-09-22T00:00:00"/>
    <x v="642"/>
    <s v="$"/>
    <x v="152"/>
    <n v="0"/>
    <n v="22791898"/>
    <n v="0"/>
    <n v="0"/>
    <n v="0"/>
    <n v="160"/>
    <s v="Very High"/>
    <n v="3646703680"/>
    <m/>
    <m/>
    <m/>
    <m/>
    <m/>
    <m/>
    <m/>
    <m/>
    <m/>
  </r>
  <r>
    <s v="DIVIDENDO ADIC 4 $ 0,089245632"/>
    <d v="2020-02-12T00:00:00"/>
    <x v="573"/>
    <s v="$"/>
    <x v="227"/>
    <n v="0"/>
    <n v="40946091157"/>
    <n v="0"/>
    <n v="0"/>
    <n v="0"/>
    <n v="8.8999999999999996E-2"/>
    <s v="Low"/>
    <n v="3644202112.973"/>
    <m/>
    <m/>
    <m/>
    <m/>
    <m/>
    <m/>
    <m/>
    <m/>
    <m/>
  </r>
  <r>
    <s v="DIVIDENDO DEF $ 6,0083"/>
    <d v="2017-05-10T00:00:00"/>
    <x v="315"/>
    <s v="$"/>
    <x v="261"/>
    <n v="0"/>
    <n v="605364800"/>
    <n v="0"/>
    <n v="0"/>
    <n v="0"/>
    <n v="6.008"/>
    <s v="Medium"/>
    <n v="3637031718.4000001"/>
    <m/>
    <m/>
    <m/>
    <m/>
    <m/>
    <m/>
    <m/>
    <m/>
    <m/>
  </r>
  <r>
    <s v="DIVIDENDO DEF $ 1,61385"/>
    <d v="2018-04-11T00:00:00"/>
    <x v="643"/>
    <s v="$"/>
    <x v="157"/>
    <n v="0"/>
    <n v="2253196399"/>
    <n v="0"/>
    <n v="0"/>
    <n v="0"/>
    <n v="1.6140000000000001"/>
    <s v="Medium"/>
    <n v="3636658987.9860001"/>
    <m/>
    <m/>
    <m/>
    <m/>
    <m/>
    <m/>
    <m/>
    <m/>
    <m/>
  </r>
  <r>
    <s v="DIVIDENDO PROV $ 3022,171194"/>
    <d v="2020-01-15T00:00:00"/>
    <x v="136"/>
    <s v="$"/>
    <x v="149"/>
    <n v="0"/>
    <n v="1200000"/>
    <n v="0"/>
    <n v="0"/>
    <n v="0"/>
    <n v="3022.1709999999998"/>
    <s v="Very High"/>
    <n v="3626605200"/>
    <m/>
    <m/>
    <m/>
    <m/>
    <m/>
    <m/>
    <m/>
    <m/>
    <m/>
  </r>
  <r>
    <s v="DIVIDENDO PROV $ 362,602985"/>
    <d v="2020-04-23T00:00:00"/>
    <x v="286"/>
    <s v="$"/>
    <x v="255"/>
    <n v="0"/>
    <n v="10000000"/>
    <n v="0"/>
    <n v="0"/>
    <n v="0"/>
    <n v="362.60300000000001"/>
    <s v="Very High"/>
    <n v="3626030000"/>
    <m/>
    <m/>
    <m/>
    <m/>
    <m/>
    <m/>
    <m/>
    <m/>
    <m/>
  </r>
  <r>
    <s v="DIVIDENDO PROV $ 362"/>
    <d v="2020-04-22T00:00:00"/>
    <x v="237"/>
    <s v="$"/>
    <x v="98"/>
    <n v="0"/>
    <n v="10000000"/>
    <n v="0"/>
    <n v="0"/>
    <n v="0"/>
    <n v="362"/>
    <s v="Very High"/>
    <n v="3620000000"/>
    <m/>
    <m/>
    <m/>
    <m/>
    <m/>
    <m/>
    <m/>
    <m/>
    <m/>
  </r>
  <r>
    <s v="DIVIDENDO PROV 42 $ 14"/>
    <d v="2020-02-08T00:00:00"/>
    <x v="644"/>
    <s v="$"/>
    <x v="59"/>
    <n v="0"/>
    <n v="258469000"/>
    <n v="0"/>
    <n v="0"/>
    <n v="0"/>
    <n v="14"/>
    <s v="High"/>
    <n v="3618566000"/>
    <m/>
    <m/>
    <m/>
    <m/>
    <m/>
    <m/>
    <m/>
    <m/>
    <m/>
  </r>
  <r>
    <s v="DIVIDENDO PROV 41 $ 14"/>
    <d v="2019-12-07T00:00:00"/>
    <x v="205"/>
    <s v="$"/>
    <x v="59"/>
    <n v="0"/>
    <n v="258469000"/>
    <n v="0"/>
    <n v="0"/>
    <n v="0"/>
    <n v="14"/>
    <s v="High"/>
    <n v="3618566000"/>
    <m/>
    <m/>
    <m/>
    <m/>
    <m/>
    <m/>
    <m/>
    <m/>
    <m/>
  </r>
  <r>
    <s v="DIVIDENDO PROV 39 $ 14"/>
    <d v="2018-11-17T00:00:00"/>
    <x v="559"/>
    <s v="$"/>
    <x v="59"/>
    <n v="0"/>
    <n v="258469000"/>
    <n v="0"/>
    <n v="0"/>
    <n v="0"/>
    <n v="14"/>
    <s v="High"/>
    <n v="3618566000"/>
    <m/>
    <m/>
    <m/>
    <m/>
    <m/>
    <m/>
    <m/>
    <m/>
    <m/>
  </r>
  <r>
    <s v="DIVIDENDO PROV 37 $ 14"/>
    <d v="2017-11-18T00:00:00"/>
    <x v="613"/>
    <s v="$"/>
    <x v="59"/>
    <n v="0"/>
    <n v="258469000"/>
    <n v="0"/>
    <n v="0"/>
    <n v="0"/>
    <n v="14"/>
    <s v="High"/>
    <n v="3618566000"/>
    <m/>
    <m/>
    <m/>
    <m/>
    <m/>
    <m/>
    <m/>
    <m/>
    <m/>
  </r>
  <r>
    <s v="DIVIDENDO PROV 35 $ 14"/>
    <d v="2016-11-19T00:00:00"/>
    <x v="627"/>
    <s v="$"/>
    <x v="59"/>
    <n v="0"/>
    <n v="258469000"/>
    <n v="0"/>
    <n v="0"/>
    <n v="0"/>
    <n v="14"/>
    <s v="High"/>
    <n v="3618566000"/>
    <m/>
    <m/>
    <m/>
    <m/>
    <m/>
    <m/>
    <m/>
    <m/>
    <m/>
  </r>
  <r>
    <s v="DIVIDENDO PROV $ 361,824559"/>
    <d v="2019-12-23T00:00:00"/>
    <x v="287"/>
    <s v="$"/>
    <x v="255"/>
    <n v="0"/>
    <n v="10000000"/>
    <n v="0"/>
    <n v="0"/>
    <n v="0"/>
    <n v="361.82499999999999"/>
    <s v="Very High"/>
    <n v="3618250000"/>
    <m/>
    <m/>
    <m/>
    <m/>
    <m/>
    <m/>
    <m/>
    <m/>
    <m/>
  </r>
  <r>
    <s v="DIVIDENDO EVEN 31 $ 62"/>
    <d v="2016-03-16T00:00:00"/>
    <x v="58"/>
    <s v="$"/>
    <x v="54"/>
    <n v="0"/>
    <n v="58287187"/>
    <n v="0"/>
    <n v="0"/>
    <n v="0"/>
    <n v="62"/>
    <s v="High"/>
    <n v="3613805594"/>
    <m/>
    <m/>
    <m/>
    <m/>
    <m/>
    <m/>
    <m/>
    <m/>
    <m/>
  </r>
  <r>
    <s v="DIVIDENDO DEF 42 US$ 0,007574074"/>
    <d v="2020-05-15T00:00:00"/>
    <x v="283"/>
    <s v="$"/>
    <x v="100"/>
    <n v="0"/>
    <n v="577323671"/>
    <n v="0"/>
    <n v="0"/>
    <n v="0"/>
    <n v="6.24"/>
    <s v="Medium"/>
    <n v="3602499707.04"/>
    <m/>
    <m/>
    <m/>
    <m/>
    <m/>
    <m/>
    <m/>
    <m/>
    <m/>
  </r>
  <r>
    <s v="DIVIDENDO DEF 61 $ 16,287"/>
    <d v="2020-05-23T00:00:00"/>
    <x v="14"/>
    <s v="$"/>
    <x v="203"/>
    <n v="0"/>
    <n v="220569255"/>
    <n v="0"/>
    <n v="0"/>
    <n v="0"/>
    <n v="16.286999999999999"/>
    <s v="High"/>
    <n v="3592411456.1849999"/>
    <m/>
    <m/>
    <m/>
    <m/>
    <m/>
    <m/>
    <m/>
    <m/>
    <m/>
  </r>
  <r>
    <s v="DIVIDENDO PROV $ 1792,550514723730"/>
    <d v="2019-06-28T00:00:00"/>
    <x v="567"/>
    <s v="$"/>
    <x v="162"/>
    <n v="0"/>
    <n v="2000000"/>
    <n v="0"/>
    <n v="0"/>
    <n v="0"/>
    <n v="1792.5509999999999"/>
    <s v="Very High"/>
    <n v="3585102000"/>
    <m/>
    <m/>
    <m/>
    <m/>
    <m/>
    <m/>
    <m/>
    <m/>
    <m/>
  </r>
  <r>
    <s v="DIVIDENDO PROV $ 358,47187"/>
    <d v="2019-04-23T00:00:00"/>
    <x v="77"/>
    <s v="$"/>
    <x v="255"/>
    <n v="0"/>
    <n v="10000000"/>
    <n v="0"/>
    <n v="0"/>
    <n v="0"/>
    <n v="358.47199999999998"/>
    <s v="Very High"/>
    <n v="3584720000"/>
    <m/>
    <m/>
    <m/>
    <m/>
    <m/>
    <m/>
    <m/>
    <m/>
    <m/>
  </r>
  <r>
    <s v="DIVIDENDO DEF $ 358,0514"/>
    <d v="2020-05-19T00:00:00"/>
    <x v="145"/>
    <s v="$"/>
    <x v="181"/>
    <n v="0"/>
    <n v="10000000"/>
    <n v="0"/>
    <n v="0"/>
    <n v="0"/>
    <n v="358.05099999999999"/>
    <s v="Very High"/>
    <n v="3580510000"/>
    <m/>
    <m/>
    <m/>
    <m/>
    <m/>
    <m/>
    <m/>
    <m/>
    <m/>
  </r>
  <r>
    <s v="DIVIDENDO DEF 34 $ 13,43575"/>
    <d v="2015-05-15T00:00:00"/>
    <x v="236"/>
    <s v="$"/>
    <x v="148"/>
    <n v="0"/>
    <n v="266432526"/>
    <n v="0"/>
    <n v="0"/>
    <n v="0"/>
    <n v="13.436"/>
    <s v="High"/>
    <n v="3579787419.336"/>
    <m/>
    <m/>
    <m/>
    <m/>
    <m/>
    <m/>
    <m/>
    <m/>
    <m/>
  </r>
  <r>
    <s v="DIVIDENDO PROV $ 1163,532166"/>
    <d v="2021-07-02T00:00:00"/>
    <x v="645"/>
    <s v="$"/>
    <x v="271"/>
    <n v="0"/>
    <n v="3066549"/>
    <n v="0"/>
    <n v="0"/>
    <n v="0"/>
    <n v="1163.5319999999999"/>
    <s v="Very High"/>
    <n v="3568027891.0679998"/>
    <m/>
    <m/>
    <m/>
    <m/>
    <m/>
    <m/>
    <m/>
    <m/>
    <m/>
  </r>
  <r>
    <s v="DIVIDENDO DEF 27 $ 25,3"/>
    <d v="2018-04-26T00:00:00"/>
    <x v="646"/>
    <s v="$"/>
    <x v="236"/>
    <n v="0"/>
    <n v="140930401"/>
    <n v="0"/>
    <n v="0"/>
    <n v="0"/>
    <n v="25.3"/>
    <s v="High"/>
    <n v="3565539145.3000002"/>
    <m/>
    <m/>
    <m/>
    <m/>
    <m/>
    <m/>
    <m/>
    <m/>
    <m/>
  </r>
  <r>
    <s v="DIVIDENDO ADIC 55  $ 57,87"/>
    <d v="2016-04-21T00:00:00"/>
    <x v="6"/>
    <s v="$"/>
    <x v="86"/>
    <n v="0"/>
    <n v="61500000"/>
    <n v="0"/>
    <n v="0"/>
    <n v="0"/>
    <n v="57.87"/>
    <s v="High"/>
    <n v="3559005000"/>
    <m/>
    <m/>
    <m/>
    <m/>
    <m/>
    <m/>
    <m/>
    <m/>
    <m/>
  </r>
  <r>
    <s v="DIVIDENDO ADIC 23 $ 0,08864"/>
    <d v="2018-04-20T00:00:00"/>
    <x v="231"/>
    <s v="$"/>
    <x v="153"/>
    <n v="0"/>
    <n v="39969696632"/>
    <n v="0"/>
    <n v="0"/>
    <n v="0"/>
    <n v="8.8999999999999996E-2"/>
    <s v="Low"/>
    <n v="3557303000.2480001"/>
    <m/>
    <m/>
    <m/>
    <m/>
    <m/>
    <m/>
    <m/>
    <m/>
    <m/>
  </r>
  <r>
    <s v="DIVIDENDO PROV $ 80"/>
    <d v="2018-03-21T00:00:00"/>
    <x v="41"/>
    <s v="$"/>
    <x v="142"/>
    <n v="0"/>
    <n v="44367002"/>
    <n v="0"/>
    <n v="0"/>
    <n v="0"/>
    <n v="80"/>
    <s v="High"/>
    <n v="3549360160"/>
    <m/>
    <m/>
    <m/>
    <m/>
    <m/>
    <m/>
    <m/>
    <m/>
    <m/>
  </r>
  <r>
    <s v="DIVIDENDO DEF 24 $ 467"/>
    <d v="2015-05-12T00:00:00"/>
    <x v="406"/>
    <s v="$"/>
    <x v="159"/>
    <n v="0"/>
    <n v="7596085"/>
    <n v="0"/>
    <n v="0"/>
    <n v="0"/>
    <n v="467"/>
    <s v="Very High"/>
    <n v="3547371695"/>
    <m/>
    <m/>
    <m/>
    <m/>
    <m/>
    <m/>
    <m/>
    <m/>
    <m/>
  </r>
  <r>
    <s v="DIVIDENDO PROV $ 14"/>
    <d v="2021-03-25T00:00:00"/>
    <x v="500"/>
    <s v="$"/>
    <x v="152"/>
    <n v="0"/>
    <n v="252647850"/>
    <n v="0"/>
    <n v="0"/>
    <n v="0"/>
    <n v="14"/>
    <s v="High"/>
    <n v="3537069900"/>
    <m/>
    <m/>
    <m/>
    <m/>
    <m/>
    <m/>
    <m/>
    <m/>
    <m/>
  </r>
  <r>
    <s v="DIVIDENDO PROV $ 14"/>
    <d v="2020-03-21T00:00:00"/>
    <x v="79"/>
    <s v="$"/>
    <x v="152"/>
    <n v="0"/>
    <n v="252647850"/>
    <n v="0"/>
    <n v="0"/>
    <n v="0"/>
    <n v="14"/>
    <s v="High"/>
    <n v="3537069900"/>
    <m/>
    <m/>
    <m/>
    <m/>
    <m/>
    <m/>
    <m/>
    <m/>
    <m/>
  </r>
  <r>
    <s v="DIVIDENDO DEF 24 $ 43,7"/>
    <d v="2015-05-02T00:00:00"/>
    <x v="189"/>
    <s v="$"/>
    <x v="236"/>
    <n v="0"/>
    <n v="80574510"/>
    <n v="0"/>
    <n v="0"/>
    <n v="0"/>
    <n v="43.7"/>
    <s v="High"/>
    <n v="3521106087"/>
    <m/>
    <m/>
    <m/>
    <m/>
    <m/>
    <m/>
    <m/>
    <m/>
    <m/>
  </r>
  <r>
    <s v="DIVIDENDO $ 350,79696"/>
    <d v="2021-04-10T00:00:00"/>
    <x v="276"/>
    <s v="$"/>
    <x v="55"/>
    <n v="0"/>
    <n v="10000000"/>
    <n v="0"/>
    <n v="0"/>
    <n v="0"/>
    <n v="350.79700000000003"/>
    <s v="Very High"/>
    <n v="3507970000"/>
    <m/>
    <m/>
    <m/>
    <m/>
    <m/>
    <m/>
    <m/>
    <m/>
    <m/>
  </r>
  <r>
    <s v="DIVIDENDO DEF 29 $ 24,8"/>
    <d v="2020-04-29T00:00:00"/>
    <x v="340"/>
    <s v="$"/>
    <x v="236"/>
    <n v="0"/>
    <n v="140930266"/>
    <n v="0"/>
    <n v="0"/>
    <n v="0"/>
    <n v="24.8"/>
    <s v="High"/>
    <n v="3495070596.8000002"/>
    <m/>
    <m/>
    <m/>
    <m/>
    <m/>
    <m/>
    <m/>
    <m/>
    <m/>
  </r>
  <r>
    <s v="DIVIDENDO PROV $ 349,221154"/>
    <d v="2019-10-03T00:00:00"/>
    <x v="647"/>
    <s v="$"/>
    <x v="254"/>
    <n v="0"/>
    <n v="10000000"/>
    <n v="0"/>
    <n v="0"/>
    <n v="0"/>
    <n v="349.221"/>
    <s v="Very High"/>
    <n v="3492210000"/>
    <m/>
    <m/>
    <m/>
    <m/>
    <m/>
    <m/>
    <m/>
    <m/>
    <m/>
  </r>
  <r>
    <s v="DIVIDENDO EVEN $ 12,80738"/>
    <d v="2021-05-12T00:00:00"/>
    <x v="271"/>
    <s v="$"/>
    <x v="135"/>
    <n v="0"/>
    <n v="272116691"/>
    <n v="0"/>
    <n v="0"/>
    <n v="0"/>
    <n v="12.807"/>
    <s v="High"/>
    <n v="3484998461.6370001"/>
    <m/>
    <m/>
    <m/>
    <m/>
    <m/>
    <m/>
    <m/>
    <m/>
    <m/>
  </r>
  <r>
    <s v="DIVIDENDO ADIC 98 US$ 0,004102"/>
    <d v="2021-04-23T00:00:00"/>
    <x v="648"/>
    <s v="$"/>
    <x v="247"/>
    <n v="0"/>
    <n v="1202879835"/>
    <n v="0"/>
    <n v="0"/>
    <n v="0"/>
    <n v="2.8940000000000001"/>
    <s v="Medium"/>
    <n v="3481134242.4899998"/>
    <m/>
    <m/>
    <m/>
    <m/>
    <m/>
    <m/>
    <m/>
    <m/>
    <m/>
  </r>
  <r>
    <s v="DIVIDENDO DEF 38 US$ 0,006492"/>
    <d v="2018-05-11T00:00:00"/>
    <x v="219"/>
    <s v="$"/>
    <x v="99"/>
    <n v="0"/>
    <n v="855096691"/>
    <n v="0"/>
    <n v="0"/>
    <n v="0"/>
    <n v="4.069"/>
    <s v="Medium"/>
    <n v="3479388435.6789999"/>
    <m/>
    <m/>
    <m/>
    <m/>
    <m/>
    <m/>
    <m/>
    <m/>
    <m/>
  </r>
  <r>
    <s v="DIVIDENDO DEF 19 $ 12,19"/>
    <d v="2021-05-13T00:00:00"/>
    <x v="184"/>
    <s v="$"/>
    <x v="154"/>
    <n v="0"/>
    <n v="283369203"/>
    <n v="0"/>
    <n v="0"/>
    <n v="0"/>
    <n v="12.19"/>
    <s v="High"/>
    <n v="3454270584.5700002"/>
    <m/>
    <m/>
    <m/>
    <m/>
    <m/>
    <m/>
    <m/>
    <m/>
    <m/>
  </r>
  <r>
    <s v="DIVIDENDO DEF $ 344,8705088823280"/>
    <d v="2020-06-09T00:00:00"/>
    <x v="612"/>
    <s v="$"/>
    <x v="272"/>
    <n v="0"/>
    <n v="10000000"/>
    <n v="0"/>
    <n v="0"/>
    <n v="0"/>
    <n v="344.87099999999998"/>
    <s v="Very High"/>
    <n v="3448710000"/>
    <m/>
    <m/>
    <m/>
    <m/>
    <m/>
    <m/>
    <m/>
    <m/>
    <m/>
  </r>
  <r>
    <s v="DIVIDENDO PROV $ 344,86094"/>
    <d v="2019-07-12T00:00:00"/>
    <x v="649"/>
    <s v="$"/>
    <x v="254"/>
    <n v="0"/>
    <n v="10000000"/>
    <n v="0"/>
    <n v="0"/>
    <n v="0"/>
    <n v="344.86099999999999"/>
    <s v="Very High"/>
    <n v="3448610000"/>
    <m/>
    <m/>
    <m/>
    <m/>
    <m/>
    <m/>
    <m/>
    <m/>
    <m/>
  </r>
  <r>
    <s v="DIVIDENDO PROV 117 $ 13"/>
    <d v="2018-11-22T00:00:00"/>
    <x v="650"/>
    <s v="$"/>
    <x v="199"/>
    <n v="0"/>
    <n v="264221000"/>
    <n v="0"/>
    <n v="0"/>
    <n v="0"/>
    <n v="13"/>
    <s v="High"/>
    <n v="3434873000"/>
    <m/>
    <m/>
    <m/>
    <m/>
    <m/>
    <m/>
    <m/>
    <m/>
    <m/>
  </r>
  <r>
    <s v="DIVIDENDO EVEN 110 $ 13"/>
    <d v="2017-02-09T00:00:00"/>
    <x v="651"/>
    <s v="$"/>
    <x v="199"/>
    <n v="0"/>
    <n v="264221000"/>
    <n v="0"/>
    <n v="0"/>
    <n v="0"/>
    <n v="13"/>
    <s v="High"/>
    <n v="3434873000"/>
    <m/>
    <m/>
    <m/>
    <m/>
    <m/>
    <m/>
    <m/>
    <m/>
    <m/>
  </r>
  <r>
    <s v="DIVIDENDO PROV 109 $ 13"/>
    <d v="2016-09-16T00:00:00"/>
    <x v="652"/>
    <s v="$"/>
    <x v="199"/>
    <n v="0"/>
    <n v="264221000"/>
    <n v="0"/>
    <n v="0"/>
    <n v="0"/>
    <n v="13"/>
    <s v="High"/>
    <n v="3434873000"/>
    <m/>
    <m/>
    <m/>
    <m/>
    <m/>
    <m/>
    <m/>
    <m/>
    <m/>
  </r>
  <r>
    <s v="DIVIDENDO PROV 33 US$ 0,000040119"/>
    <d v="2018-06-14T00:00:00"/>
    <x v="653"/>
    <s v="$"/>
    <x v="216"/>
    <n v="0"/>
    <n v="136927891634"/>
    <n v="0"/>
    <n v="0"/>
    <n v="0"/>
    <n v="2.5000000000000001E-2"/>
    <s v="Low"/>
    <n v="3423197290.8499999"/>
    <m/>
    <m/>
    <m/>
    <m/>
    <m/>
    <m/>
    <m/>
    <m/>
    <m/>
  </r>
  <r>
    <s v="DIVIDENDO PROV $ 150,113817722664"/>
    <d v="2015-12-11T00:00:00"/>
    <x v="129"/>
    <s v="$"/>
    <x v="152"/>
    <n v="0"/>
    <n v="22791898"/>
    <n v="0"/>
    <n v="0"/>
    <n v="0"/>
    <n v="150.114"/>
    <s v="Very High"/>
    <n v="3421382976.3720002"/>
    <m/>
    <m/>
    <m/>
    <m/>
    <m/>
    <m/>
    <m/>
    <m/>
    <m/>
  </r>
  <r>
    <s v="DIVIDENDO PROV 54 US$ 0,004695"/>
    <d v="2018-12-07T00:00:00"/>
    <x v="654"/>
    <s v="$"/>
    <x v="104"/>
    <n v="0"/>
    <n v="1075000000"/>
    <n v="0"/>
    <n v="0"/>
    <n v="0"/>
    <n v="3.1819999999999999"/>
    <s v="Medium"/>
    <n v="3420650000"/>
    <m/>
    <m/>
    <m/>
    <m/>
    <m/>
    <m/>
    <m/>
    <m/>
    <m/>
  </r>
  <r>
    <s v="DIVIDENDO PROV $ 3415,7396"/>
    <d v="2020-03-03T00:00:00"/>
    <x v="655"/>
    <s v="$"/>
    <x v="166"/>
    <n v="0"/>
    <n v="1000000"/>
    <n v="0"/>
    <n v="0"/>
    <n v="0"/>
    <n v="3415.74"/>
    <s v="Very High"/>
    <n v="3415740000"/>
    <m/>
    <m/>
    <m/>
    <m/>
    <m/>
    <m/>
    <m/>
    <m/>
    <m/>
  </r>
  <r>
    <s v="DIVIDENDO PROV $ 341"/>
    <d v="2020-04-22T00:00:00"/>
    <x v="237"/>
    <s v="$"/>
    <x v="225"/>
    <n v="0"/>
    <n v="10000000"/>
    <n v="0"/>
    <n v="0"/>
    <n v="0"/>
    <n v="341"/>
    <s v="Very High"/>
    <n v="3410000000"/>
    <m/>
    <m/>
    <m/>
    <m/>
    <m/>
    <m/>
    <m/>
    <m/>
    <m/>
  </r>
  <r>
    <s v="DIVIDENDO PROV $ 340"/>
    <d v="2021-07-14T00:00:00"/>
    <x v="656"/>
    <s v="$"/>
    <x v="136"/>
    <n v="0"/>
    <n v="10000000"/>
    <n v="0"/>
    <n v="0"/>
    <n v="0"/>
    <n v="340"/>
    <s v="Very High"/>
    <n v="3400000000"/>
    <m/>
    <m/>
    <m/>
    <m/>
    <m/>
    <m/>
    <m/>
    <m/>
    <m/>
  </r>
  <r>
    <s v="DIVIDENDO PROV 0 $ 340"/>
    <d v="2020-12-02T00:00:00"/>
    <x v="582"/>
    <s v="$"/>
    <x v="273"/>
    <n v="0"/>
    <n v="10000000"/>
    <n v="0"/>
    <n v="0"/>
    <n v="0"/>
    <n v="340"/>
    <s v="Very High"/>
    <n v="3400000000"/>
    <m/>
    <m/>
    <m/>
    <m/>
    <m/>
    <m/>
    <m/>
    <m/>
    <m/>
  </r>
  <r>
    <s v="DIVIDENDO PROV $ 339,159051"/>
    <d v="2019-10-03T00:00:00"/>
    <x v="647"/>
    <s v="$"/>
    <x v="255"/>
    <n v="0"/>
    <n v="10000000"/>
    <n v="0"/>
    <n v="0"/>
    <n v="0"/>
    <n v="339.15899999999999"/>
    <s v="Very High"/>
    <n v="3391590000"/>
    <m/>
    <m/>
    <m/>
    <m/>
    <m/>
    <m/>
    <m/>
    <m/>
    <m/>
  </r>
  <r>
    <s v="DIVIDENDO ADIC 36 $ 7,60917"/>
    <d v="2019-05-10T00:00:00"/>
    <x v="181"/>
    <s v="$"/>
    <x v="251"/>
    <n v="0"/>
    <n v="445172423"/>
    <n v="0"/>
    <n v="0"/>
    <n v="0"/>
    <n v="7.609"/>
    <s v="Medium"/>
    <n v="3387316966.6069999"/>
    <m/>
    <m/>
    <m/>
    <m/>
    <m/>
    <m/>
    <m/>
    <m/>
    <m/>
  </r>
  <r>
    <s v="DIVIDENDO DEF 44 US$ 0,00378"/>
    <d v="2018-05-09T00:00:00"/>
    <x v="657"/>
    <s v="$"/>
    <x v="111"/>
    <n v="0"/>
    <n v="1408095997"/>
    <n v="0"/>
    <n v="0"/>
    <n v="0"/>
    <n v="2.4039999999999999"/>
    <s v="Medium"/>
    <n v="3385062776.7880001"/>
    <m/>
    <m/>
    <m/>
    <m/>
    <m/>
    <m/>
    <m/>
    <m/>
    <m/>
  </r>
  <r>
    <s v="DIVIDENDO ADIC 90 US$ 0,004045"/>
    <d v="2019-05-17T00:00:00"/>
    <x v="119"/>
    <s v="$"/>
    <x v="247"/>
    <n v="0"/>
    <n v="1202879835"/>
    <n v="0"/>
    <n v="0"/>
    <n v="0"/>
    <n v="2.802"/>
    <s v="Medium"/>
    <n v="3370469297.6700001"/>
    <m/>
    <m/>
    <m/>
    <m/>
    <m/>
    <m/>
    <m/>
    <m/>
    <m/>
  </r>
  <r>
    <s v="DIVIDENDO ADIC 2 $ 20"/>
    <d v="2017-05-12T00:00:00"/>
    <x v="333"/>
    <s v="$"/>
    <x v="186"/>
    <n v="0"/>
    <n v="168000000"/>
    <n v="0"/>
    <n v="0"/>
    <n v="0"/>
    <n v="20"/>
    <s v="High"/>
    <n v="3360000000"/>
    <m/>
    <m/>
    <m/>
    <m/>
    <m/>
    <m/>
    <m/>
    <m/>
    <m/>
  </r>
  <r>
    <s v="DIVIDENDO PROV $ 334,91454"/>
    <d v="2019-07-12T00:00:00"/>
    <x v="649"/>
    <s v="$"/>
    <x v="255"/>
    <n v="0"/>
    <n v="10000000"/>
    <n v="0"/>
    <n v="0"/>
    <n v="0"/>
    <n v="334.91500000000002"/>
    <s v="Very High"/>
    <n v="3349150000"/>
    <m/>
    <m/>
    <m/>
    <m/>
    <m/>
    <m/>
    <m/>
    <m/>
    <m/>
  </r>
  <r>
    <s v="DIVIDENDO PROV 1 $ 7,79776098125487"/>
    <d v="2018-09-14T00:00:00"/>
    <x v="598"/>
    <s v="$"/>
    <x v="269"/>
    <n v="0"/>
    <n v="428709497"/>
    <n v="0"/>
    <n v="0"/>
    <n v="0"/>
    <n v="7.798"/>
    <s v="Medium"/>
    <n v="3343076657.6059999"/>
    <m/>
    <m/>
    <m/>
    <m/>
    <m/>
    <m/>
    <m/>
    <m/>
    <m/>
  </r>
  <r>
    <s v="DIVIDENDO PROV $ 333,80607"/>
    <d v="2019-04-23T00:00:00"/>
    <x v="77"/>
    <s v="$"/>
    <x v="259"/>
    <n v="0"/>
    <n v="10000000"/>
    <n v="0"/>
    <n v="0"/>
    <n v="0"/>
    <n v="333.80599999999998"/>
    <s v="Very High"/>
    <n v="3338060000"/>
    <m/>
    <m/>
    <m/>
    <m/>
    <m/>
    <m/>
    <m/>
    <m/>
    <m/>
  </r>
  <r>
    <s v="DIVIDENDO PROV $ 333,653697"/>
    <d v="2019-12-23T00:00:00"/>
    <x v="287"/>
    <s v="$"/>
    <x v="259"/>
    <n v="0"/>
    <n v="10000000"/>
    <n v="0"/>
    <n v="0"/>
    <n v="0"/>
    <n v="333.654"/>
    <s v="Very High"/>
    <n v="3336540000"/>
    <m/>
    <m/>
    <m/>
    <m/>
    <m/>
    <m/>
    <m/>
    <m/>
    <m/>
  </r>
  <r>
    <s v="DIVIDENDO PROV 52 US$ 0,004890"/>
    <d v="2018-06-13T00:00:00"/>
    <x v="658"/>
    <s v="$"/>
    <x v="104"/>
    <n v="0"/>
    <n v="1075000000"/>
    <n v="0"/>
    <n v="0"/>
    <n v="0"/>
    <n v="3.101"/>
    <s v="Medium"/>
    <n v="3333575000"/>
    <m/>
    <m/>
    <m/>
    <m/>
    <m/>
    <m/>
    <m/>
    <m/>
    <m/>
  </r>
  <r>
    <s v="DIVIDENDO PROV $ 332,762712"/>
    <d v="2020-04-23T00:00:00"/>
    <x v="286"/>
    <s v="$"/>
    <x v="259"/>
    <n v="0"/>
    <n v="10000000"/>
    <n v="0"/>
    <n v="0"/>
    <n v="0"/>
    <n v="332.76299999999998"/>
    <s v="Very High"/>
    <n v="3327630000"/>
    <m/>
    <m/>
    <m/>
    <m/>
    <m/>
    <m/>
    <m/>
    <m/>
    <m/>
  </r>
  <r>
    <s v="DIVIDENDO PROV 41 US$ 0,00065"/>
    <d v="2019-11-08T00:00:00"/>
    <x v="659"/>
    <s v="$"/>
    <x v="109"/>
    <n v="0"/>
    <n v="6909829902"/>
    <n v="0"/>
    <n v="0"/>
    <n v="0"/>
    <n v="0.48099999999999998"/>
    <s v="Low"/>
    <n v="3323628182.862"/>
    <m/>
    <m/>
    <m/>
    <m/>
    <m/>
    <m/>
    <m/>
    <m/>
    <m/>
  </r>
  <r>
    <s v="DIVIDENDO PROV $ 332"/>
    <d v="2019-10-03T00:00:00"/>
    <x v="647"/>
    <s v="$"/>
    <x v="225"/>
    <n v="0"/>
    <n v="10000000"/>
    <n v="0"/>
    <n v="0"/>
    <n v="0"/>
    <n v="332"/>
    <s v="Very High"/>
    <n v="3320000000"/>
    <m/>
    <m/>
    <m/>
    <m/>
    <m/>
    <m/>
    <m/>
    <m/>
    <m/>
  </r>
  <r>
    <s v="DIVIDENDO PROV 104 US$ 0,042814634"/>
    <d v="2018-05-23T00:00:00"/>
    <x v="144"/>
    <s v="$"/>
    <x v="113"/>
    <n v="0"/>
    <n v="123000000"/>
    <n v="0"/>
    <n v="0"/>
    <n v="0"/>
    <n v="26.852"/>
    <s v="High"/>
    <n v="3302796000"/>
    <m/>
    <m/>
    <m/>
    <m/>
    <m/>
    <m/>
    <m/>
    <m/>
    <m/>
  </r>
  <r>
    <s v="DIVIDENDO PROV $ 330"/>
    <d v="2019-08-31T00:00:00"/>
    <x v="660"/>
    <s v="$"/>
    <x v="273"/>
    <n v="0"/>
    <n v="10000000"/>
    <n v="0"/>
    <n v="0"/>
    <n v="0"/>
    <n v="330"/>
    <s v="Very High"/>
    <n v="3300000000"/>
    <m/>
    <m/>
    <m/>
    <m/>
    <m/>
    <m/>
    <m/>
    <m/>
    <m/>
  </r>
  <r>
    <s v="DIVIDENDO  $ 329"/>
    <d v="2019-07-12T00:00:00"/>
    <x v="649"/>
    <s v="$"/>
    <x v="225"/>
    <n v="0"/>
    <n v="10000000"/>
    <n v="0"/>
    <n v="0"/>
    <n v="0"/>
    <n v="329"/>
    <s v="Very High"/>
    <n v="3290000000"/>
    <m/>
    <m/>
    <m/>
    <m/>
    <m/>
    <m/>
    <m/>
    <m/>
    <m/>
  </r>
  <r>
    <s v="DIVIDENDO PROV 100 US$ 0,00355"/>
    <d v="2021-09-07T00:00:00"/>
    <x v="221"/>
    <s v="$"/>
    <x v="247"/>
    <n v="0"/>
    <n v="1202879835"/>
    <n v="0"/>
    <n v="0"/>
    <n v="0"/>
    <n v="2.7349999999999999"/>
    <s v="Medium"/>
    <n v="3289876348.7249999"/>
    <m/>
    <m/>
    <m/>
    <m/>
    <m/>
    <m/>
    <m/>
    <m/>
    <m/>
  </r>
  <r>
    <s v="DIVIDENDO ADIC 47 $ 1,3104"/>
    <d v="2021-05-07T00:00:00"/>
    <x v="151"/>
    <s v="$"/>
    <x v="35"/>
    <n v="0"/>
    <n v="2508844629"/>
    <n v="0"/>
    <n v="0"/>
    <n v="0"/>
    <n v="1.31"/>
    <s v="Medium"/>
    <n v="3286586463.9899998"/>
    <m/>
    <m/>
    <m/>
    <m/>
    <m/>
    <m/>
    <m/>
    <m/>
    <m/>
  </r>
  <r>
    <s v="DIVIDENDO PROV 30 US$ 0,000037595"/>
    <d v="2017-09-14T00:00:00"/>
    <x v="661"/>
    <s v="$"/>
    <x v="216"/>
    <n v="0"/>
    <n v="136927891634"/>
    <n v="0"/>
    <n v="0"/>
    <n v="0"/>
    <n v="2.4E-2"/>
    <s v="Low"/>
    <n v="3286269399.2160001"/>
    <m/>
    <m/>
    <m/>
    <m/>
    <m/>
    <m/>
    <m/>
    <m/>
    <m/>
  </r>
  <r>
    <s v="DIVIDENDO DEF 46 $ 25,37636"/>
    <d v="2016-04-19T00:00:00"/>
    <x v="154"/>
    <s v="$"/>
    <x v="82"/>
    <n v="0"/>
    <n v="129460300"/>
    <n v="0"/>
    <n v="0"/>
    <n v="0"/>
    <n v="25.376000000000001"/>
    <s v="High"/>
    <n v="3285184572.8000002"/>
    <m/>
    <m/>
    <m/>
    <m/>
    <m/>
    <m/>
    <m/>
    <m/>
    <m/>
  </r>
  <r>
    <s v="DIVIDENDO DEF $ 5,4181"/>
    <d v="2019-05-10T00:00:00"/>
    <x v="181"/>
    <s v="$"/>
    <x v="261"/>
    <n v="0"/>
    <n v="605364800"/>
    <n v="0"/>
    <n v="0"/>
    <n v="0"/>
    <n v="5.4180000000000001"/>
    <s v="Medium"/>
    <n v="3279866486.4000001"/>
    <m/>
    <m/>
    <m/>
    <m/>
    <m/>
    <m/>
    <m/>
    <m/>
    <m/>
  </r>
  <r>
    <s v="DIVIDENDO DEF 0 $ 2730,396502"/>
    <d v="2017-12-22T00:00:00"/>
    <x v="662"/>
    <s v="$"/>
    <x v="149"/>
    <n v="0"/>
    <n v="1200000"/>
    <n v="0"/>
    <n v="0"/>
    <n v="0"/>
    <n v="2730.3969999999999"/>
    <s v="Very High"/>
    <n v="3276476400"/>
    <m/>
    <m/>
    <m/>
    <m/>
    <m/>
    <m/>
    <m/>
    <m/>
    <m/>
  </r>
  <r>
    <s v="DIVIDENDO PROV 79 US$ 0,00401"/>
    <d v="2016-06-10T00:00:00"/>
    <x v="451"/>
    <s v="$"/>
    <x v="247"/>
    <n v="0"/>
    <n v="1202879835"/>
    <n v="0"/>
    <n v="0"/>
    <n v="0"/>
    <n v="2.72"/>
    <s v="Medium"/>
    <n v="3271833151.1999998"/>
    <m/>
    <m/>
    <m/>
    <m/>
    <m/>
    <m/>
    <m/>
    <m/>
    <m/>
  </r>
  <r>
    <s v="DIVIDENDO DEF 41 US$ 0,00298503"/>
    <d v="2018-05-05T00:00:00"/>
    <x v="44"/>
    <s v="$"/>
    <x v="160"/>
    <n v="0"/>
    <n v="1815875619"/>
    <n v="0"/>
    <n v="0"/>
    <n v="0"/>
    <n v="1.8009999999999999"/>
    <s v="Medium"/>
    <n v="3270391989.8189998"/>
    <m/>
    <m/>
    <m/>
    <m/>
    <m/>
    <m/>
    <m/>
    <m/>
    <m/>
  </r>
  <r>
    <s v="DIVIDENDO PROV 70 $ 10,59"/>
    <d v="2020-12-09T00:00:00"/>
    <x v="115"/>
    <s v="$"/>
    <x v="226"/>
    <n v="0"/>
    <n v="307933743"/>
    <n v="0"/>
    <n v="0"/>
    <n v="0"/>
    <n v="10.59"/>
    <s v="High"/>
    <n v="3261018338.3699999"/>
    <m/>
    <m/>
    <m/>
    <m/>
    <m/>
    <m/>
    <m/>
    <m/>
    <m/>
  </r>
  <r>
    <s v="DIVIDENDO PROV $ 326"/>
    <d v="2019-12-23T00:00:00"/>
    <x v="287"/>
    <s v="$"/>
    <x v="225"/>
    <n v="0"/>
    <n v="10000000"/>
    <n v="0"/>
    <n v="0"/>
    <n v="0"/>
    <n v="326"/>
    <s v="Very High"/>
    <n v="3260000000"/>
    <m/>
    <m/>
    <m/>
    <m/>
    <m/>
    <m/>
    <m/>
    <m/>
    <m/>
  </r>
  <r>
    <s v="DIVIDENDO PROV $ 326"/>
    <d v="2019-11-29T00:00:00"/>
    <x v="663"/>
    <s v="$"/>
    <x v="273"/>
    <n v="0"/>
    <n v="10000000"/>
    <n v="0"/>
    <n v="0"/>
    <n v="0"/>
    <n v="326"/>
    <s v="Very High"/>
    <n v="3260000000"/>
    <m/>
    <m/>
    <m/>
    <m/>
    <m/>
    <m/>
    <m/>
    <m/>
    <m/>
  </r>
  <r>
    <s v="DIVIDENDO DEF US$ 0,01795"/>
    <d v="2016-05-10T00:00:00"/>
    <x v="448"/>
    <s v="$"/>
    <x v="135"/>
    <n v="0"/>
    <n v="272116691"/>
    <n v="0"/>
    <n v="0"/>
    <n v="0"/>
    <n v="11.968999999999999"/>
    <s v="High"/>
    <n v="3256964674.579"/>
    <m/>
    <m/>
    <m/>
    <m/>
    <m/>
    <m/>
    <m/>
    <m/>
    <m/>
  </r>
  <r>
    <s v="DIVIDENDO PROV  US$ 0,039173171"/>
    <d v="2017-05-19T00:00:00"/>
    <x v="148"/>
    <s v="$"/>
    <x v="113"/>
    <n v="0"/>
    <n v="123000000"/>
    <n v="0"/>
    <n v="0"/>
    <n v="0"/>
    <n v="26.472999999999999"/>
    <s v="High"/>
    <n v="3256179000"/>
    <m/>
    <m/>
    <m/>
    <m/>
    <m/>
    <m/>
    <m/>
    <m/>
    <m/>
  </r>
  <r>
    <s v="DIVIDENDO PROV US$ 4,64418194577954"/>
    <d v="2018-10-02T00:00:00"/>
    <x v="664"/>
    <s v="US$"/>
    <x v="0"/>
    <n v="0"/>
    <n v="700000000"/>
    <n v="0"/>
    <n v="0"/>
    <n v="0"/>
    <n v="4.6440000000000001"/>
    <s v="Medium"/>
    <n v="3250800000"/>
    <m/>
    <m/>
    <m/>
    <m/>
    <m/>
    <m/>
    <m/>
    <m/>
    <m/>
  </r>
  <r>
    <s v="DIVIDENDO ADIC 9 $ 10,2857441"/>
    <d v="2020-05-14T00:00:00"/>
    <x v="227"/>
    <s v="$"/>
    <x v="178"/>
    <n v="0"/>
    <n v="315165988"/>
    <n v="0"/>
    <n v="0"/>
    <n v="0"/>
    <n v="10.286"/>
    <s v="High"/>
    <n v="3241797352.5679998"/>
    <m/>
    <m/>
    <m/>
    <m/>
    <m/>
    <m/>
    <m/>
    <m/>
    <m/>
  </r>
  <r>
    <s v="DIVIDENDO PROV 265 $ 74"/>
    <d v="2021-07-17T00:00:00"/>
    <x v="665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9 $ 74"/>
    <d v="2020-01-10T00:00:00"/>
    <x v="666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8 $ 74"/>
    <d v="2019-10-18T00:00:00"/>
    <x v="363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7 $ 74"/>
    <d v="2019-07-12T00:00:00"/>
    <x v="649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5 $ 74"/>
    <d v="2019-01-12T00:00:00"/>
    <x v="667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4 $ 74"/>
    <d v="2018-10-12T00:00:00"/>
    <x v="668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3 $ 74"/>
    <d v="2018-07-13T00:00:00"/>
    <x v="669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1 $ 74"/>
    <d v="2018-01-12T00:00:00"/>
    <x v="670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50 $ 74"/>
    <d v="2017-10-18T00:00:00"/>
    <x v="671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49 $ 74"/>
    <d v="2017-07-20T00:00:00"/>
    <x v="383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47 $ 74"/>
    <d v="2017-01-06T00:00:00"/>
    <x v="247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46 $ 74"/>
    <d v="2016-10-15T00:00:00"/>
    <x v="632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245 $ 74"/>
    <d v="2016-07-14T00:00:00"/>
    <x v="672"/>
    <s v="$"/>
    <x v="80"/>
    <n v="0"/>
    <n v="43800000"/>
    <n v="0"/>
    <n v="0"/>
    <n v="0"/>
    <n v="74"/>
    <s v="High"/>
    <n v="3241200000"/>
    <m/>
    <m/>
    <m/>
    <m/>
    <m/>
    <m/>
    <m/>
    <m/>
    <m/>
  </r>
  <r>
    <s v="DIVIDENDO PROV $ 324"/>
    <d v="2021-07-27T00:00:00"/>
    <x v="673"/>
    <s v="$"/>
    <x v="98"/>
    <n v="0"/>
    <n v="10000000"/>
    <n v="0"/>
    <n v="0"/>
    <n v="0"/>
    <n v="324"/>
    <s v="Very High"/>
    <n v="3240000000"/>
    <m/>
    <m/>
    <m/>
    <m/>
    <m/>
    <m/>
    <m/>
    <m/>
    <m/>
  </r>
  <r>
    <s v="DIVIDENDO PROV 48 US$ 0,00455"/>
    <d v="2017-06-14T00:00:00"/>
    <x v="674"/>
    <s v="$"/>
    <x v="104"/>
    <n v="0"/>
    <n v="1075000000"/>
    <n v="0"/>
    <n v="0"/>
    <n v="0"/>
    <n v="3.0129999999999999"/>
    <s v="Medium"/>
    <n v="3238975000"/>
    <m/>
    <m/>
    <m/>
    <m/>
    <m/>
    <m/>
    <m/>
    <m/>
    <m/>
  </r>
  <r>
    <s v="DIVIDENDO DEF US$ 0,00453287635"/>
    <d v="2019-05-17T00:00:00"/>
    <x v="119"/>
    <s v="$"/>
    <x v="51"/>
    <n v="0"/>
    <n v="1053309776"/>
    <n v="0"/>
    <n v="0"/>
    <n v="0"/>
    <n v="3.0720000000000001"/>
    <s v="Medium"/>
    <n v="3235767631.8720002"/>
    <m/>
    <m/>
    <m/>
    <m/>
    <m/>
    <m/>
    <m/>
    <m/>
    <m/>
  </r>
  <r>
    <s v="DIVIDENDO DEF 260 $ 73,7"/>
    <d v="2020-04-17T00:00:00"/>
    <x v="244"/>
    <s v="$"/>
    <x v="80"/>
    <n v="0"/>
    <n v="43800000"/>
    <n v="0"/>
    <n v="0"/>
    <n v="0"/>
    <n v="73.7"/>
    <s v="High"/>
    <n v="3228060000"/>
    <m/>
    <m/>
    <m/>
    <m/>
    <m/>
    <m/>
    <m/>
    <m/>
    <m/>
  </r>
  <r>
    <s v="DIVIDENDO PROV 46 US$ 0,00252356"/>
    <d v="2019-06-07T00:00:00"/>
    <x v="675"/>
    <s v="$"/>
    <x v="160"/>
    <n v="0"/>
    <n v="1815875619"/>
    <n v="0"/>
    <n v="0"/>
    <n v="0"/>
    <n v="1.7749999999999999"/>
    <s v="Medium"/>
    <n v="3223179223.7249999"/>
    <m/>
    <m/>
    <m/>
    <m/>
    <m/>
    <m/>
    <m/>
    <m/>
    <m/>
  </r>
  <r>
    <s v="DIVIDENDO DEF 113 $ 25,706464832"/>
    <d v="2016-05-05T00:00:00"/>
    <x v="220"/>
    <s v="$"/>
    <x v="73"/>
    <n v="0"/>
    <n v="125000000"/>
    <n v="0"/>
    <n v="0"/>
    <n v="0"/>
    <n v="25.706"/>
    <s v="High"/>
    <n v="3213250000"/>
    <m/>
    <m/>
    <m/>
    <m/>
    <m/>
    <m/>
    <m/>
    <m/>
    <m/>
  </r>
  <r>
    <s v="DIVIDENDO DEF 24 $ 1,57662"/>
    <d v="2019-05-25T00:00:00"/>
    <x v="594"/>
    <s v="$"/>
    <x v="167"/>
    <n v="0"/>
    <n v="2036690512"/>
    <n v="0"/>
    <n v="0"/>
    <n v="0"/>
    <n v="1.577"/>
    <s v="Medium"/>
    <n v="3211860937.4239998"/>
    <m/>
    <m/>
    <m/>
    <m/>
    <m/>
    <m/>
    <m/>
    <m/>
    <m/>
  </r>
  <r>
    <s v="DIVIDENDO DEF 126 US$ 0,032506"/>
    <d v="2016-04-22T00:00:00"/>
    <x v="299"/>
    <s v="$"/>
    <x v="32"/>
    <n v="0"/>
    <n v="149448112"/>
    <n v="0"/>
    <n v="0"/>
    <n v="0"/>
    <n v="21.465"/>
    <s v="High"/>
    <n v="3207903724.0799999"/>
    <m/>
    <m/>
    <m/>
    <m/>
    <m/>
    <m/>
    <m/>
    <m/>
    <m/>
  </r>
  <r>
    <s v="DIVIDENDO PROV 49 US$ 0,00478"/>
    <d v="2017-09-13T00:00:00"/>
    <x v="676"/>
    <s v="$"/>
    <x v="104"/>
    <n v="0"/>
    <n v="1075000000"/>
    <n v="0"/>
    <n v="0"/>
    <n v="0"/>
    <n v="2.984"/>
    <s v="Medium"/>
    <n v="3207800000"/>
    <m/>
    <m/>
    <m/>
    <m/>
    <m/>
    <m/>
    <m/>
    <m/>
    <m/>
  </r>
  <r>
    <s v="DIVIDENDO PROV 231 $ 50"/>
    <d v="2021-07-13T00:00:00"/>
    <x v="677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25 $ 50"/>
    <d v="2020-01-08T00:00:00"/>
    <x v="678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24 $ 50"/>
    <d v="2019-10-16T00:00:00"/>
    <x v="679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23 $ 50"/>
    <d v="2019-07-10T00:00:00"/>
    <x v="680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21 $ 50"/>
    <d v="2019-01-09T00:00:00"/>
    <x v="681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20 $ 50"/>
    <d v="2018-10-09T00:00:00"/>
    <x v="682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9 $ 50"/>
    <d v="2018-07-10T00:00:00"/>
    <x v="570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7 $ 50"/>
    <d v="2018-01-10T00:00:00"/>
    <x v="683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6 $ 50"/>
    <d v="2017-10-13T00:00:00"/>
    <x v="388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5 $ 50"/>
    <d v="2017-07-14T00:00:00"/>
    <x v="684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3 $ 50"/>
    <d v="2017-01-04T00:00:00"/>
    <x v="685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2 $ 50"/>
    <d v="2016-10-13T00:00:00"/>
    <x v="686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211 $ 50"/>
    <d v="2016-07-12T00:00:00"/>
    <x v="687"/>
    <s v="$"/>
    <x v="182"/>
    <n v="0"/>
    <n v="64000000"/>
    <n v="0"/>
    <n v="0"/>
    <n v="0"/>
    <n v="50"/>
    <s v="High"/>
    <n v="3200000000"/>
    <m/>
    <m/>
    <m/>
    <m/>
    <m/>
    <m/>
    <m/>
    <m/>
    <m/>
  </r>
  <r>
    <s v="DIVIDENDO PROV $ 319"/>
    <d v="2021-04-28T00:00:00"/>
    <x v="142"/>
    <s v="$"/>
    <x v="225"/>
    <n v="0"/>
    <n v="10000000"/>
    <n v="0"/>
    <n v="0"/>
    <n v="0"/>
    <n v="319"/>
    <s v="Very High"/>
    <n v="3190000000"/>
    <m/>
    <m/>
    <m/>
    <m/>
    <m/>
    <m/>
    <m/>
    <m/>
    <m/>
  </r>
  <r>
    <s v="DIVIDENDO ADIC 28 $ 7,1552"/>
    <d v="2015-05-14T00:00:00"/>
    <x v="198"/>
    <s v="$"/>
    <x v="251"/>
    <n v="0"/>
    <n v="445172423"/>
    <n v="0"/>
    <n v="0"/>
    <n v="0"/>
    <n v="7.1550000000000002"/>
    <s v="Medium"/>
    <n v="3185208686.5650001"/>
    <m/>
    <m/>
    <m/>
    <m/>
    <m/>
    <m/>
    <m/>
    <m/>
    <m/>
  </r>
  <r>
    <s v="DIVIDENDO PROV $ 318"/>
    <d v="2021-07-27T00:00:00"/>
    <x v="673"/>
    <s v="$"/>
    <x v="225"/>
    <n v="0"/>
    <n v="10000000"/>
    <n v="0"/>
    <n v="0"/>
    <n v="0"/>
    <n v="318"/>
    <s v="Very High"/>
    <n v="3180000000"/>
    <m/>
    <m/>
    <m/>
    <m/>
    <m/>
    <m/>
    <m/>
    <m/>
    <m/>
  </r>
  <r>
    <s v="DIVIDENDO PROV $ 1990"/>
    <d v="2020-04-15T00:00:00"/>
    <x v="474"/>
    <s v="$"/>
    <x v="92"/>
    <n v="0"/>
    <n v="1597681"/>
    <n v="0"/>
    <n v="0"/>
    <n v="0"/>
    <n v="1990"/>
    <s v="Very High"/>
    <n v="3179385190"/>
    <m/>
    <m/>
    <m/>
    <m/>
    <m/>
    <m/>
    <m/>
    <m/>
    <m/>
  </r>
  <r>
    <s v="DIVIDENDO DEF 31 US$ 0,000044798"/>
    <d v="2019-05-11T00:00:00"/>
    <x v="21"/>
    <s v="$"/>
    <x v="234"/>
    <n v="0"/>
    <n v="105961665413"/>
    <n v="0"/>
    <n v="0"/>
    <n v="0"/>
    <n v="0.03"/>
    <s v="Low"/>
    <n v="3178849962.3899999"/>
    <m/>
    <m/>
    <m/>
    <m/>
    <m/>
    <m/>
    <m/>
    <m/>
    <m/>
  </r>
  <r>
    <s v="DIVIDENDO DEF $ 8,428041"/>
    <d v="2017-05-05T00:00:00"/>
    <x v="75"/>
    <s v="$"/>
    <x v="274"/>
    <n v="0"/>
    <n v="377124663"/>
    <n v="0"/>
    <n v="0"/>
    <n v="0"/>
    <n v="8.4280000000000008"/>
    <s v="Medium"/>
    <n v="3178406659.7639999"/>
    <m/>
    <m/>
    <m/>
    <m/>
    <m/>
    <m/>
    <m/>
    <m/>
    <m/>
  </r>
  <r>
    <s v="DIVIDENDO PROV 0 $ 317"/>
    <d v="2020-05-29T00:00:00"/>
    <x v="688"/>
    <s v="$"/>
    <x v="273"/>
    <n v="0"/>
    <n v="10000000"/>
    <n v="0"/>
    <n v="0"/>
    <n v="0"/>
    <n v="317"/>
    <s v="Very High"/>
    <n v="3170000000"/>
    <m/>
    <m/>
    <m/>
    <m/>
    <m/>
    <m/>
    <m/>
    <m/>
    <m/>
  </r>
  <r>
    <s v="DIVIDENDO ADIC 17 $ 8,39798"/>
    <d v="2017-06-16T00:00:00"/>
    <x v="689"/>
    <s v="$"/>
    <x v="274"/>
    <n v="0"/>
    <n v="377124663"/>
    <n v="0"/>
    <n v="0"/>
    <n v="0"/>
    <n v="8.3979999999999997"/>
    <s v="Medium"/>
    <n v="3167092919.8740001"/>
    <m/>
    <m/>
    <m/>
    <m/>
    <m/>
    <m/>
    <m/>
    <m/>
    <m/>
  </r>
  <r>
    <s v="DIVIDENDO ADIC 114 $ 25,32058871"/>
    <d v="2017-05-11T00:00:00"/>
    <x v="86"/>
    <s v="$"/>
    <x v="73"/>
    <n v="0"/>
    <n v="125000000"/>
    <n v="0"/>
    <n v="0"/>
    <n v="0"/>
    <n v="25.321000000000002"/>
    <s v="High"/>
    <n v="3165125000"/>
    <m/>
    <m/>
    <m/>
    <m/>
    <m/>
    <m/>
    <m/>
    <m/>
    <m/>
  </r>
  <r>
    <s v="DIVIDENDO PROV $ 316"/>
    <d v="2019-06-01T00:00:00"/>
    <x v="690"/>
    <s v="$"/>
    <x v="273"/>
    <n v="0"/>
    <n v="10000000"/>
    <n v="0"/>
    <n v="0"/>
    <n v="0"/>
    <n v="316"/>
    <s v="Very High"/>
    <n v="3160000000"/>
    <m/>
    <m/>
    <m/>
    <m/>
    <m/>
    <m/>
    <m/>
    <m/>
    <m/>
  </r>
  <r>
    <s v="DIVIDENDO DEF 52  $ 14,2932"/>
    <d v="2015-11-14T00:00:00"/>
    <x v="45"/>
    <s v="$"/>
    <x v="203"/>
    <n v="0"/>
    <n v="220569255"/>
    <n v="0"/>
    <n v="0"/>
    <n v="0"/>
    <n v="14.292999999999999"/>
    <s v="High"/>
    <n v="3152596361.7150002"/>
    <m/>
    <m/>
    <m/>
    <m/>
    <m/>
    <m/>
    <m/>
    <m/>
    <m/>
  </r>
  <r>
    <s v="DIVIDENDO DEF 51 $ 14,2932"/>
    <d v="2015-05-15T00:00:00"/>
    <x v="236"/>
    <s v="$"/>
    <x v="203"/>
    <n v="0"/>
    <n v="220569255"/>
    <n v="0"/>
    <n v="0"/>
    <n v="0"/>
    <n v="14.292999999999999"/>
    <s v="High"/>
    <n v="3152596361.7150002"/>
    <m/>
    <m/>
    <m/>
    <m/>
    <m/>
    <m/>
    <m/>
    <m/>
    <m/>
  </r>
  <r>
    <s v="DIVIDENDO PROV 0 $ 315"/>
    <d v="2020-02-28T00:00:00"/>
    <x v="691"/>
    <s v="$"/>
    <x v="273"/>
    <n v="0"/>
    <n v="10000000"/>
    <n v="0"/>
    <n v="0"/>
    <n v="0"/>
    <n v="315"/>
    <s v="Very High"/>
    <n v="3150000000"/>
    <m/>
    <m/>
    <m/>
    <m/>
    <m/>
    <m/>
    <m/>
    <m/>
    <m/>
  </r>
  <r>
    <s v="DIVIDENDO DEF 266 $ 1,26"/>
    <d v="2017-05-04T00:00:00"/>
    <x v="277"/>
    <s v="$"/>
    <x v="45"/>
    <n v="0"/>
    <n v="2500000000"/>
    <n v="0"/>
    <n v="0"/>
    <n v="0"/>
    <n v="1.26"/>
    <s v="Medium"/>
    <n v="3150000000"/>
    <m/>
    <m/>
    <m/>
    <m/>
    <m/>
    <m/>
    <m/>
    <m/>
    <m/>
  </r>
  <r>
    <s v="DIVIDENDO DEF $ 3959,131584"/>
    <d v="2015-05-06T00:00:00"/>
    <x v="68"/>
    <s v="$"/>
    <x v="275"/>
    <n v="0"/>
    <n v="790070"/>
    <n v="0"/>
    <n v="0"/>
    <n v="0"/>
    <n v="3959.1320000000001"/>
    <s v="Very High"/>
    <n v="3127991419.2399998"/>
    <m/>
    <m/>
    <m/>
    <m/>
    <m/>
    <m/>
    <m/>
    <m/>
    <m/>
  </r>
  <r>
    <s v="DIVIDENDO DEF 34 $ 12,79596"/>
    <d v="2015-05-15T00:00:00"/>
    <x v="236"/>
    <s v="$"/>
    <x v="158"/>
    <n v="0"/>
    <n v="244420704"/>
    <n v="0"/>
    <n v="0"/>
    <n v="0"/>
    <n v="12.795999999999999"/>
    <s v="High"/>
    <n v="3127607328.3839998"/>
    <m/>
    <m/>
    <m/>
    <m/>
    <m/>
    <m/>
    <m/>
    <m/>
    <m/>
  </r>
  <r>
    <s v="DIVIDENDO PROV $ 312,708979"/>
    <d v="2019-10-03T00:00:00"/>
    <x v="647"/>
    <s v="$"/>
    <x v="259"/>
    <n v="0"/>
    <n v="10000000"/>
    <n v="0"/>
    <n v="0"/>
    <n v="0"/>
    <n v="312.709"/>
    <s v="Very High"/>
    <n v="3127090000"/>
    <m/>
    <m/>
    <m/>
    <m/>
    <m/>
    <m/>
    <m/>
    <m/>
    <m/>
  </r>
  <r>
    <s v="DIVIDENDO DEF 78 US$ 0,003902"/>
    <d v="2016-04-30T00:00:00"/>
    <x v="128"/>
    <s v="$"/>
    <x v="247"/>
    <n v="0"/>
    <n v="1202879835"/>
    <n v="0"/>
    <n v="0"/>
    <n v="0"/>
    <n v="2.589"/>
    <s v="Medium"/>
    <n v="3114255892.8150001"/>
    <m/>
    <m/>
    <m/>
    <m/>
    <m/>
    <m/>
    <m/>
    <m/>
    <m/>
  </r>
  <r>
    <s v="DIVIDENDO DEF $ 31,11039741694930"/>
    <d v="2021-06-16T00:00:00"/>
    <x v="476"/>
    <s v="$"/>
    <x v="221"/>
    <n v="0"/>
    <n v="100000000"/>
    <n v="0"/>
    <n v="0"/>
    <n v="0"/>
    <n v="31.11"/>
    <s v="High"/>
    <n v="3111000000"/>
    <m/>
    <m/>
    <m/>
    <m/>
    <m/>
    <m/>
    <m/>
    <m/>
    <m/>
  </r>
  <r>
    <s v="DIVIDENDO PROV $ 311"/>
    <d v="2020-12-23T00:00:00"/>
    <x v="281"/>
    <s v="$"/>
    <x v="225"/>
    <n v="0"/>
    <n v="10000000"/>
    <n v="0"/>
    <n v="0"/>
    <n v="0"/>
    <n v="311"/>
    <s v="Very High"/>
    <n v="3110000000"/>
    <m/>
    <m/>
    <m/>
    <m/>
    <m/>
    <m/>
    <m/>
    <m/>
    <m/>
  </r>
  <r>
    <s v="DIVIDENDO DEF $ 8105,1663361974"/>
    <d v="2015-06-26T00:00:00"/>
    <x v="692"/>
    <s v="$"/>
    <x v="276"/>
    <n v="0"/>
    <n v="383480"/>
    <n v="0"/>
    <n v="0"/>
    <n v="0"/>
    <n v="8105.1660000000002"/>
    <s v="Very High"/>
    <n v="3108169057.6799998"/>
    <m/>
    <m/>
    <m/>
    <m/>
    <m/>
    <m/>
    <m/>
    <m/>
    <m/>
  </r>
  <r>
    <s v="DIVIDENDO PROV $ 310"/>
    <d v="2017-07-25T00:00:00"/>
    <x v="693"/>
    <s v="$"/>
    <x v="223"/>
    <n v="0"/>
    <n v="10000000"/>
    <n v="0"/>
    <n v="0"/>
    <n v="0"/>
    <n v="310"/>
    <s v="Very High"/>
    <n v="3100000000"/>
    <m/>
    <m/>
    <m/>
    <m/>
    <m/>
    <m/>
    <m/>
    <m/>
    <m/>
  </r>
  <r>
    <s v="DIVIDENDO PROV 0 $ 310"/>
    <d v="2017-04-28T00:00:00"/>
    <x v="174"/>
    <s v="$"/>
    <x v="223"/>
    <n v="0"/>
    <n v="10000000"/>
    <n v="0"/>
    <n v="0"/>
    <n v="0"/>
    <n v="310"/>
    <s v="Very High"/>
    <n v="3100000000"/>
    <m/>
    <m/>
    <m/>
    <m/>
    <m/>
    <m/>
    <m/>
    <m/>
    <m/>
  </r>
  <r>
    <s v="DIVIDENDO PROV $ 310"/>
    <d v="2017-01-25T00:00:00"/>
    <x v="694"/>
    <s v="$"/>
    <x v="223"/>
    <n v="0"/>
    <n v="10000000"/>
    <n v="0"/>
    <n v="0"/>
    <n v="0"/>
    <n v="310"/>
    <s v="Very High"/>
    <n v="3100000000"/>
    <m/>
    <m/>
    <m/>
    <m/>
    <m/>
    <m/>
    <m/>
    <m/>
    <m/>
  </r>
  <r>
    <s v="DIVIDENDO PROV $ 310"/>
    <d v="2016-10-22T00:00:00"/>
    <x v="373"/>
    <s v="$"/>
    <x v="223"/>
    <n v="0"/>
    <n v="10000000"/>
    <n v="0"/>
    <n v="0"/>
    <n v="0"/>
    <n v="310"/>
    <s v="Very High"/>
    <n v="3100000000"/>
    <m/>
    <m/>
    <m/>
    <m/>
    <m/>
    <m/>
    <m/>
    <m/>
    <m/>
  </r>
  <r>
    <s v="DIVIDENDO PROV $ 308,78091"/>
    <d v="2019-07-12T00:00:00"/>
    <x v="649"/>
    <s v="$"/>
    <x v="259"/>
    <n v="0"/>
    <n v="10000000"/>
    <n v="0"/>
    <n v="0"/>
    <n v="0"/>
    <n v="308.78100000000001"/>
    <s v="Very High"/>
    <n v="3087810000"/>
    <m/>
    <m/>
    <m/>
    <m/>
    <m/>
    <m/>
    <m/>
    <m/>
    <m/>
  </r>
  <r>
    <s v="DIVIDENDO DEF 37 US$ 0,002553522"/>
    <d v="2017-05-06T00:00:00"/>
    <x v="82"/>
    <s v="$"/>
    <x v="160"/>
    <n v="0"/>
    <n v="1815875619"/>
    <n v="0"/>
    <n v="0"/>
    <n v="0"/>
    <n v="1.696"/>
    <s v="Medium"/>
    <n v="3079725049.8239999"/>
    <m/>
    <m/>
    <m/>
    <m/>
    <m/>
    <m/>
    <m/>
    <m/>
    <m/>
  </r>
  <r>
    <s v="DIVIDENDO PROV $ 135"/>
    <d v="2019-06-22T00:00:00"/>
    <x v="556"/>
    <s v="$"/>
    <x v="152"/>
    <n v="0"/>
    <n v="22791898"/>
    <n v="0"/>
    <n v="0"/>
    <n v="0"/>
    <n v="135"/>
    <s v="Very High"/>
    <n v="3076906230"/>
    <m/>
    <m/>
    <m/>
    <m/>
    <m/>
    <m/>
    <m/>
    <m/>
    <m/>
  </r>
  <r>
    <s v="DIVIDENDO PROV 39 US$ 0,0006513"/>
    <d v="2018-10-10T00:00:00"/>
    <x v="695"/>
    <s v="$"/>
    <x v="109"/>
    <n v="0"/>
    <n v="6909829902"/>
    <n v="0"/>
    <n v="0"/>
    <n v="0"/>
    <n v="0.44500000000000001"/>
    <s v="Low"/>
    <n v="3074874306.3899999"/>
    <m/>
    <m/>
    <m/>
    <m/>
    <m/>
    <m/>
    <m/>
    <m/>
    <m/>
  </r>
  <r>
    <s v="DIVID DEF 21 US$ 0,000565475421741278"/>
    <d v="2016-05-19T00:00:00"/>
    <x v="150"/>
    <s v="$"/>
    <x v="19"/>
    <n v="0"/>
    <n v="7839105291"/>
    <n v="0"/>
    <n v="0"/>
    <n v="0"/>
    <n v="0.39100000000000001"/>
    <s v="Low"/>
    <n v="3065090168.7810001"/>
    <m/>
    <m/>
    <m/>
    <m/>
    <m/>
    <m/>
    <m/>
    <m/>
    <m/>
  </r>
  <r>
    <s v="DIVIDENDO PROV 91 US$ 0,003637"/>
    <d v="2019-06-11T00:00:00"/>
    <x v="696"/>
    <s v="$"/>
    <x v="247"/>
    <n v="0"/>
    <n v="1202879835"/>
    <n v="0"/>
    <n v="0"/>
    <n v="0"/>
    <n v="2.536"/>
    <s v="Medium"/>
    <n v="3050503261.5599999"/>
    <m/>
    <m/>
    <m/>
    <m/>
    <m/>
    <m/>
    <m/>
    <m/>
    <m/>
  </r>
  <r>
    <s v="DIVIDENDO DEF 39 US$ 0,00514"/>
    <d v="2019-05-15T00:00:00"/>
    <x v="407"/>
    <s v="$"/>
    <x v="99"/>
    <n v="0"/>
    <n v="855096691"/>
    <n v="0"/>
    <n v="0"/>
    <n v="0"/>
    <n v="3.5590000000000002"/>
    <s v="Medium"/>
    <n v="3043289123.2690001"/>
    <m/>
    <m/>
    <m/>
    <m/>
    <m/>
    <m/>
    <m/>
    <m/>
    <m/>
  </r>
  <r>
    <s v="DIVIDENDO PROV $ 304,02787903"/>
    <d v="2020-11-11T00:00:00"/>
    <x v="697"/>
    <s v="$"/>
    <x v="277"/>
    <n v="0"/>
    <n v="10000000"/>
    <n v="0"/>
    <n v="0"/>
    <n v="0"/>
    <n v="304.02800000000002"/>
    <s v="Very High"/>
    <n v="3040280000"/>
    <m/>
    <m/>
    <m/>
    <m/>
    <m/>
    <m/>
    <m/>
    <m/>
    <m/>
  </r>
  <r>
    <s v="DIVIDENDO PROV $ 304,013656301879"/>
    <d v="2020-06-05T00:00:00"/>
    <x v="292"/>
    <s v="$"/>
    <x v="189"/>
    <n v="0"/>
    <n v="10000000"/>
    <n v="0"/>
    <n v="0"/>
    <n v="0"/>
    <n v="304.01400000000001"/>
    <s v="Very High"/>
    <n v="3040140000"/>
    <m/>
    <m/>
    <m/>
    <m/>
    <m/>
    <m/>
    <m/>
    <m/>
    <m/>
  </r>
  <r>
    <s v="DIVIDENDO PROV $ 304,013680"/>
    <d v="2020-06-05T00:00:00"/>
    <x v="292"/>
    <s v="$"/>
    <x v="188"/>
    <n v="0"/>
    <n v="10000000"/>
    <n v="0"/>
    <n v="0"/>
    <n v="0"/>
    <n v="304.01400000000001"/>
    <s v="Very High"/>
    <n v="3040140000"/>
    <m/>
    <m/>
    <m/>
    <m/>
    <m/>
    <m/>
    <m/>
    <m/>
    <m/>
  </r>
  <r>
    <s v="DIVIDENDO PROV $ 303,840061311763"/>
    <d v="2020-06-05T00:00:00"/>
    <x v="292"/>
    <s v="$"/>
    <x v="191"/>
    <n v="0"/>
    <n v="10000000"/>
    <n v="0"/>
    <n v="0"/>
    <n v="0"/>
    <n v="303.83999999999997"/>
    <s v="Very High"/>
    <n v="3038400000"/>
    <m/>
    <m/>
    <m/>
    <m/>
    <m/>
    <m/>
    <m/>
    <m/>
    <m/>
  </r>
  <r>
    <s v="DIVIDENDO PROV $ 303,666525296988"/>
    <d v="2020-06-05T00:00:00"/>
    <x v="292"/>
    <s v="$"/>
    <x v="192"/>
    <n v="0"/>
    <n v="10000000"/>
    <n v="0"/>
    <n v="0"/>
    <n v="0"/>
    <n v="303.66699999999997"/>
    <s v="Very High"/>
    <n v="3036670000"/>
    <m/>
    <m/>
    <m/>
    <m/>
    <m/>
    <m/>
    <m/>
    <m/>
    <m/>
  </r>
  <r>
    <s v="DIVIDENDO ADIC 74 US$ 0,004214"/>
    <d v="2015-05-15T00:00:00"/>
    <x v="236"/>
    <s v="$"/>
    <x v="247"/>
    <n v="0"/>
    <n v="1202879835"/>
    <n v="0"/>
    <n v="0"/>
    <n v="0"/>
    <n v="2.5219999999999998"/>
    <s v="Medium"/>
    <n v="3033662943.8699999"/>
    <m/>
    <m/>
    <m/>
    <m/>
    <m/>
    <m/>
    <m/>
    <m/>
    <m/>
  </r>
  <r>
    <s v="DIVIDENDO DEF $ 855,088223165579"/>
    <d v="2017-05-19T00:00:00"/>
    <x v="148"/>
    <s v="$"/>
    <x v="278"/>
    <n v="0"/>
    <n v="3536826"/>
    <n v="0"/>
    <n v="0"/>
    <n v="0"/>
    <n v="855.08799999999997"/>
    <s v="Very High"/>
    <n v="3024297470.6880002"/>
    <m/>
    <m/>
    <m/>
    <m/>
    <m/>
    <m/>
    <m/>
    <m/>
    <m/>
  </r>
  <r>
    <s v="DIVIDENDO PROV 83 US$ 0,003773"/>
    <d v="2017-06-09T00:00:00"/>
    <x v="178"/>
    <s v="$"/>
    <x v="247"/>
    <n v="0"/>
    <n v="1202879835"/>
    <n v="0"/>
    <n v="0"/>
    <n v="0"/>
    <n v="2.5139999999999998"/>
    <s v="Medium"/>
    <n v="3024039905.1900001"/>
    <m/>
    <m/>
    <m/>
    <m/>
    <m/>
    <m/>
    <m/>
    <m/>
    <m/>
  </r>
  <r>
    <s v="DIVIDENDO PROV $ 1510,771355419630"/>
    <d v="2016-04-22T00:00:00"/>
    <x v="299"/>
    <s v="$"/>
    <x v="162"/>
    <n v="0"/>
    <n v="2000000"/>
    <n v="0"/>
    <n v="0"/>
    <n v="0"/>
    <n v="1510.771"/>
    <s v="Very High"/>
    <n v="3021542000"/>
    <m/>
    <m/>
    <m/>
    <m/>
    <m/>
    <m/>
    <m/>
    <m/>
    <m/>
  </r>
  <r>
    <s v="DIVIDENDO DEF US$ 0,00072457"/>
    <d v="2018-04-27T00:00:00"/>
    <x v="161"/>
    <s v="$"/>
    <x v="109"/>
    <n v="0"/>
    <n v="6909829902"/>
    <n v="0"/>
    <n v="0"/>
    <n v="0"/>
    <n v="0.437"/>
    <s v="Low"/>
    <n v="3019595667.1739998"/>
    <m/>
    <m/>
    <m/>
    <m/>
    <m/>
    <m/>
    <m/>
    <m/>
    <m/>
  </r>
  <r>
    <s v="DIVIDENDO PROV 54 $ 0,75"/>
    <d v="2020-10-23T00:00:00"/>
    <x v="371"/>
    <s v="$"/>
    <x v="74"/>
    <n v="0"/>
    <n v="4017243347"/>
    <n v="0"/>
    <n v="0"/>
    <n v="0"/>
    <n v="0.75"/>
    <s v="Low"/>
    <n v="3012932510.25"/>
    <m/>
    <m/>
    <m/>
    <m/>
    <m/>
    <m/>
    <m/>
    <m/>
    <m/>
  </r>
  <r>
    <s v="DIVIDENDO PROV 89 US$ 0,003683"/>
    <d v="2018-12-07T00:00:00"/>
    <x v="654"/>
    <s v="$"/>
    <x v="247"/>
    <n v="0"/>
    <n v="1202879835"/>
    <n v="0"/>
    <n v="0"/>
    <n v="0"/>
    <n v="2.496"/>
    <s v="Medium"/>
    <n v="3002388068.1599998"/>
    <m/>
    <m/>
    <m/>
    <m/>
    <m/>
    <m/>
    <m/>
    <m/>
    <m/>
  </r>
  <r>
    <s v="DIVIDENDO PROV $ 300"/>
    <d v="2020-12-12T00:00:00"/>
    <x v="89"/>
    <s v="$"/>
    <x v="185"/>
    <n v="0"/>
    <n v="10000000"/>
    <n v="0"/>
    <n v="0"/>
    <n v="0"/>
    <n v="300"/>
    <s v="Very High"/>
    <n v="3000000000"/>
    <m/>
    <m/>
    <m/>
    <m/>
    <m/>
    <m/>
    <m/>
    <m/>
    <m/>
  </r>
  <r>
    <s v="DIVIDENDO ADIC 315 $ 40"/>
    <d v="2019-05-09T00:00:00"/>
    <x v="180"/>
    <s v="$"/>
    <x v="164"/>
    <n v="0"/>
    <n v="75000000"/>
    <n v="0"/>
    <n v="0"/>
    <n v="0"/>
    <n v="40"/>
    <s v="High"/>
    <n v="3000000000"/>
    <m/>
    <m/>
    <m/>
    <m/>
    <m/>
    <m/>
    <m/>
    <m/>
    <m/>
  </r>
  <r>
    <s v="DIVIDENDO PROV 6 $ 7500"/>
    <d v="2017-09-16T00:00:00"/>
    <x v="19"/>
    <s v="$"/>
    <x v="127"/>
    <n v="0"/>
    <n v="400000"/>
    <n v="0"/>
    <n v="0"/>
    <n v="0"/>
    <n v="7500"/>
    <s v="Very High"/>
    <n v="3000000000"/>
    <m/>
    <m/>
    <m/>
    <m/>
    <m/>
    <m/>
    <m/>
    <m/>
    <m/>
  </r>
  <r>
    <s v="DIVIDENDO PROV 304 $ 40"/>
    <d v="2015-06-04T00:00:00"/>
    <x v="698"/>
    <s v="$"/>
    <x v="164"/>
    <n v="0"/>
    <n v="75000000"/>
    <n v="0"/>
    <n v="0"/>
    <n v="0"/>
    <n v="40"/>
    <s v="High"/>
    <n v="3000000000"/>
    <m/>
    <m/>
    <m/>
    <m/>
    <m/>
    <m/>
    <m/>
    <m/>
    <m/>
  </r>
  <r>
    <s v="DIVIDENDO PROV 0 $ 135,125378"/>
    <d v="2017-11-15T00:00:00"/>
    <x v="699"/>
    <s v="$"/>
    <x v="96"/>
    <n v="0"/>
    <n v="22201603"/>
    <n v="0"/>
    <n v="0"/>
    <n v="0"/>
    <n v="135.125"/>
    <s v="Very High"/>
    <n v="2999991605.375"/>
    <m/>
    <m/>
    <m/>
    <m/>
    <m/>
    <m/>
    <m/>
    <m/>
    <m/>
  </r>
  <r>
    <s v="DIVIDENDO ADIC $ 48,67"/>
    <d v="2018-03-28T00:00:00"/>
    <x v="700"/>
    <s v="$"/>
    <x v="86"/>
    <n v="0"/>
    <n v="61500000"/>
    <n v="0"/>
    <n v="0"/>
    <n v="0"/>
    <n v="48.67"/>
    <s v="High"/>
    <n v="2993205000"/>
    <m/>
    <m/>
    <m/>
    <m/>
    <m/>
    <m/>
    <m/>
    <m/>
    <m/>
  </r>
  <r>
    <s v="DIVIDENDO PROV 77 US$ 0,003494"/>
    <d v="2015-12-15T00:00:00"/>
    <x v="701"/>
    <s v="$"/>
    <x v="247"/>
    <n v="0"/>
    <n v="1202879835"/>
    <n v="0"/>
    <n v="0"/>
    <n v="0"/>
    <n v="2.4860000000000002"/>
    <s v="Medium"/>
    <n v="2990359269.8099999"/>
    <m/>
    <m/>
    <m/>
    <m/>
    <m/>
    <m/>
    <m/>
    <m/>
    <m/>
  </r>
  <r>
    <s v="DIVIDENDO PROV 68 $ 20"/>
    <d v="2020-10-29T00:00:00"/>
    <x v="702"/>
    <s v="$"/>
    <x v="81"/>
    <n v="0"/>
    <n v="149448112"/>
    <n v="0"/>
    <n v="0"/>
    <n v="0"/>
    <n v="20"/>
    <s v="High"/>
    <n v="2988962240"/>
    <m/>
    <m/>
    <m/>
    <m/>
    <m/>
    <m/>
    <m/>
    <m/>
    <m/>
  </r>
  <r>
    <s v="DIVIDENDO PROV 283 $ 4"/>
    <d v="2021-03-25T00:00:00"/>
    <x v="500"/>
    <s v="$"/>
    <x v="91"/>
    <n v="0"/>
    <n v="747005982"/>
    <n v="0"/>
    <n v="0"/>
    <n v="0"/>
    <n v="4"/>
    <s v="Medium"/>
    <n v="2988023928"/>
    <m/>
    <m/>
    <m/>
    <m/>
    <m/>
    <m/>
    <m/>
    <m/>
    <m/>
  </r>
  <r>
    <s v="DIVIDENDO PROV 282 $ 4"/>
    <d v="2020-12-17T00:00:00"/>
    <x v="585"/>
    <s v="$"/>
    <x v="91"/>
    <n v="0"/>
    <n v="747005982"/>
    <n v="0"/>
    <n v="0"/>
    <n v="0"/>
    <n v="4"/>
    <s v="Medium"/>
    <n v="2988023928"/>
    <m/>
    <m/>
    <m/>
    <m/>
    <m/>
    <m/>
    <m/>
    <m/>
    <m/>
  </r>
  <r>
    <s v="DIVIDENDO PROV 280 $ 4"/>
    <d v="2020-09-24T00:00:00"/>
    <x v="69"/>
    <s v="$"/>
    <x v="91"/>
    <n v="0"/>
    <n v="747005982"/>
    <n v="0"/>
    <n v="0"/>
    <n v="0"/>
    <n v="4"/>
    <s v="Medium"/>
    <n v="2988023928"/>
    <m/>
    <m/>
    <m/>
    <m/>
    <m/>
    <m/>
    <m/>
    <m/>
    <m/>
  </r>
  <r>
    <s v="DIVIDENDO DEF $ 120"/>
    <d v="2021-05-22T00:00:00"/>
    <x v="18"/>
    <s v="$"/>
    <x v="138"/>
    <n v="0"/>
    <n v="24886705"/>
    <n v="0"/>
    <n v="0"/>
    <n v="0"/>
    <n v="120"/>
    <s v="Very High"/>
    <n v="2986404600"/>
    <m/>
    <m/>
    <m/>
    <m/>
    <m/>
    <m/>
    <m/>
    <m/>
    <m/>
  </r>
  <r>
    <s v="DIVIDENDO $ 297,68539"/>
    <d v="2020-05-20T00:00:00"/>
    <x v="283"/>
    <s v="$"/>
    <x v="55"/>
    <n v="0"/>
    <n v="10000000"/>
    <n v="0"/>
    <n v="0"/>
    <n v="0"/>
    <n v="297.685"/>
    <s v="Very High"/>
    <n v="2976850000"/>
    <m/>
    <m/>
    <m/>
    <m/>
    <m/>
    <m/>
    <m/>
    <m/>
    <m/>
  </r>
  <r>
    <s v="DIVIDENDO PROV 28 US$ 0,000045211"/>
    <d v="2018-06-16T00:00:00"/>
    <x v="703"/>
    <s v="$"/>
    <x v="234"/>
    <n v="0"/>
    <n v="105961665413"/>
    <n v="0"/>
    <n v="0"/>
    <n v="0"/>
    <n v="2.8000000000000001E-2"/>
    <s v="Low"/>
    <n v="2966926631.5640001"/>
    <m/>
    <m/>
    <m/>
    <m/>
    <m/>
    <m/>
    <m/>
    <m/>
    <m/>
  </r>
  <r>
    <s v="DIVIDENDO PROV $ 130"/>
    <d v="2019-03-22T00:00:00"/>
    <x v="3"/>
    <s v="$"/>
    <x v="152"/>
    <n v="0"/>
    <n v="22791898"/>
    <n v="0"/>
    <n v="0"/>
    <n v="0"/>
    <n v="130"/>
    <s v="Very High"/>
    <n v="2962946740"/>
    <m/>
    <m/>
    <m/>
    <m/>
    <m/>
    <m/>
    <m/>
    <m/>
    <m/>
  </r>
  <r>
    <s v="DIVIDENDO PROV $ 130"/>
    <d v="2018-06-22T00:00:00"/>
    <x v="311"/>
    <s v="$"/>
    <x v="152"/>
    <n v="0"/>
    <n v="22791898"/>
    <n v="0"/>
    <n v="0"/>
    <n v="0"/>
    <n v="130"/>
    <s v="Very High"/>
    <n v="2962946740"/>
    <m/>
    <m/>
    <m/>
    <m/>
    <m/>
    <m/>
    <m/>
    <m/>
    <m/>
  </r>
  <r>
    <s v="DIVIDENDO DEF $ 130"/>
    <d v="2018-03-22T00:00:00"/>
    <x v="207"/>
    <s v="$"/>
    <x v="152"/>
    <n v="0"/>
    <n v="22791898"/>
    <n v="0"/>
    <n v="0"/>
    <n v="0"/>
    <n v="130"/>
    <s v="Very High"/>
    <n v="2962946740"/>
    <m/>
    <m/>
    <m/>
    <m/>
    <m/>
    <m/>
    <m/>
    <m/>
    <m/>
  </r>
  <r>
    <s v="DIVIDENDO ADIC 24 $ 0,07422"/>
    <d v="2019-04-23T00:00:00"/>
    <x v="77"/>
    <s v="$"/>
    <x v="153"/>
    <n v="0"/>
    <n v="39969696632"/>
    <n v="0"/>
    <n v="0"/>
    <n v="0"/>
    <n v="7.3999999999999996E-2"/>
    <s v="Low"/>
    <n v="2957757550.7680001"/>
    <m/>
    <m/>
    <m/>
    <m/>
    <m/>
    <m/>
    <m/>
    <m/>
    <m/>
  </r>
  <r>
    <s v="DIVIDENDO PROV $ 5041,20816478069"/>
    <d v="2015-06-03T00:00:00"/>
    <x v="704"/>
    <s v="$"/>
    <x v="279"/>
    <n v="0"/>
    <n v="585020"/>
    <n v="0"/>
    <n v="0"/>
    <n v="0"/>
    <n v="5041.2079999999996"/>
    <s v="Very High"/>
    <n v="2949207504.1599998"/>
    <m/>
    <m/>
    <m/>
    <m/>
    <m/>
    <m/>
    <m/>
    <m/>
    <m/>
  </r>
  <r>
    <s v="DIVIDENDO ADIC 28 $ 20,8"/>
    <d v="2019-05-02T00:00:00"/>
    <x v="100"/>
    <s v="$"/>
    <x v="236"/>
    <n v="0"/>
    <n v="140930266"/>
    <n v="0"/>
    <n v="0"/>
    <n v="0"/>
    <n v="20.8"/>
    <s v="High"/>
    <n v="2931349532.8000002"/>
    <m/>
    <m/>
    <m/>
    <m/>
    <m/>
    <m/>
    <m/>
    <m/>
    <m/>
  </r>
  <r>
    <s v="DIVIDENDO PROV 97 US$ 0,003157"/>
    <d v="2020-11-26T00:00:00"/>
    <x v="705"/>
    <s v="$"/>
    <x v="247"/>
    <n v="0"/>
    <n v="1202879835"/>
    <n v="0"/>
    <n v="0"/>
    <n v="0"/>
    <n v="2.4359999999999999"/>
    <s v="Medium"/>
    <n v="2930215278.0599999"/>
    <m/>
    <m/>
    <m/>
    <m/>
    <m/>
    <m/>
    <m/>
    <m/>
    <m/>
  </r>
  <r>
    <s v="DIVIDENDO PROV 1 $ 6,832165983"/>
    <d v="2017-09-23T00:00:00"/>
    <x v="706"/>
    <s v="$"/>
    <x v="269"/>
    <n v="0"/>
    <n v="428709497"/>
    <n v="0"/>
    <n v="0"/>
    <n v="0"/>
    <n v="6.8319999999999999"/>
    <s v="Medium"/>
    <n v="2928943283.5040002"/>
    <m/>
    <m/>
    <m/>
    <m/>
    <m/>
    <m/>
    <m/>
    <m/>
    <m/>
  </r>
  <r>
    <s v="DIVIDENDO DEF 114 $ 95"/>
    <d v="2019-05-08T00:00:00"/>
    <x v="312"/>
    <s v="$"/>
    <x v="262"/>
    <n v="0"/>
    <n v="30775276"/>
    <n v="0"/>
    <n v="0"/>
    <n v="0"/>
    <n v="95"/>
    <s v="High"/>
    <n v="2923651220"/>
    <m/>
    <m/>
    <m/>
    <m/>
    <m/>
    <m/>
    <m/>
    <m/>
    <m/>
  </r>
  <r>
    <s v="DIVIDENDO PROV 76 US$ 0,00355"/>
    <d v="2015-09-14T00:00:00"/>
    <x v="438"/>
    <s v="$"/>
    <x v="247"/>
    <n v="0"/>
    <n v="1202879835"/>
    <n v="0"/>
    <n v="0"/>
    <n v="0"/>
    <n v="2.4300000000000002"/>
    <s v="Medium"/>
    <n v="2922997999.0500002"/>
    <m/>
    <m/>
    <m/>
    <m/>
    <m/>
    <m/>
    <m/>
    <m/>
    <m/>
  </r>
  <r>
    <s v="DIVIDENDO DEF 1 $ 14,12222"/>
    <d v="2020-05-22T00:00:00"/>
    <x v="255"/>
    <s v="$"/>
    <x v="151"/>
    <n v="0"/>
    <n v="206884211"/>
    <n v="0"/>
    <n v="0"/>
    <n v="0"/>
    <n v="14.122"/>
    <s v="High"/>
    <n v="2921618827.7420001"/>
    <m/>
    <m/>
    <m/>
    <m/>
    <m/>
    <m/>
    <m/>
    <m/>
    <m/>
  </r>
  <r>
    <s v="DIVIDENDO PROV $ 291,39457"/>
    <d v="2021-04-21T00:00:00"/>
    <x v="357"/>
    <s v="$"/>
    <x v="55"/>
    <n v="0"/>
    <n v="10000000"/>
    <n v="0"/>
    <n v="0"/>
    <n v="0"/>
    <n v="291.39499999999998"/>
    <s v="Very High"/>
    <n v="2913950000"/>
    <m/>
    <m/>
    <m/>
    <m/>
    <m/>
    <m/>
    <m/>
    <m/>
    <m/>
  </r>
  <r>
    <s v="DIVIDENDO PROV 107 $ 11"/>
    <d v="2015-11-18T00:00:00"/>
    <x v="707"/>
    <s v="$"/>
    <x v="199"/>
    <n v="0"/>
    <n v="264221000"/>
    <n v="0"/>
    <n v="0"/>
    <n v="0"/>
    <n v="11"/>
    <s v="High"/>
    <n v="2906431000"/>
    <m/>
    <m/>
    <m/>
    <m/>
    <m/>
    <m/>
    <m/>
    <m/>
    <m/>
  </r>
  <r>
    <s v="DIVIDENDO PROV 93 US$ 0,00308"/>
    <d v="2019-12-06T00:00:00"/>
    <x v="46"/>
    <s v="$"/>
    <x v="247"/>
    <n v="0"/>
    <n v="1202879835"/>
    <n v="0"/>
    <n v="0"/>
    <n v="0"/>
    <n v="2.415"/>
    <s v="Medium"/>
    <n v="2904954801.5250001"/>
    <m/>
    <m/>
    <m/>
    <m/>
    <m/>
    <m/>
    <m/>
    <m/>
    <m/>
  </r>
  <r>
    <s v="DIVIDENDO PROV $ 289,977158600663"/>
    <d v="2021-08-19T00:00:00"/>
    <x v="614"/>
    <s v="$"/>
    <x v="280"/>
    <n v="0"/>
    <n v="10000000"/>
    <n v="0"/>
    <n v="0"/>
    <n v="0"/>
    <n v="289.97699999999998"/>
    <s v="Very High"/>
    <n v="2899770000"/>
    <m/>
    <m/>
    <m/>
    <m/>
    <m/>
    <m/>
    <m/>
    <m/>
    <m/>
  </r>
  <r>
    <s v="DIVIDENDO ADIC 40 $ 349,70176"/>
    <d v="2015-04-02T00:00:00"/>
    <x v="596"/>
    <s v="$"/>
    <x v="237"/>
    <n v="0"/>
    <n v="8288998"/>
    <n v="0"/>
    <n v="0"/>
    <n v="0"/>
    <n v="349.702"/>
    <s v="Very High"/>
    <n v="2898679178.5960002"/>
    <m/>
    <m/>
    <m/>
    <m/>
    <m/>
    <m/>
    <m/>
    <m/>
    <m/>
  </r>
  <r>
    <s v="DIVIDENDO PROV $ 1447,301667862580"/>
    <d v="2018-12-19T00:00:00"/>
    <x v="347"/>
    <s v="$"/>
    <x v="240"/>
    <n v="0"/>
    <n v="2000000"/>
    <n v="0"/>
    <n v="0"/>
    <n v="0"/>
    <n v="1447.3019999999999"/>
    <s v="Very High"/>
    <n v="2894604000"/>
    <m/>
    <m/>
    <m/>
    <m/>
    <m/>
    <m/>
    <m/>
    <m/>
    <m/>
  </r>
  <r>
    <s v="DIVIDENDO ADIC 82 US$ 0,003554"/>
    <d v="2017-05-09T00:00:00"/>
    <x v="131"/>
    <s v="$"/>
    <x v="247"/>
    <n v="0"/>
    <n v="1202879835"/>
    <n v="0"/>
    <n v="0"/>
    <n v="0"/>
    <n v="2.4039999999999999"/>
    <s v="Medium"/>
    <n v="2891723123.3400002"/>
    <m/>
    <m/>
    <m/>
    <m/>
    <m/>
    <m/>
    <m/>
    <m/>
    <m/>
  </r>
  <r>
    <s v="DIVIDENDO PROV 243 $ 66"/>
    <d v="2016-01-09T00:00:00"/>
    <x v="708"/>
    <s v="$"/>
    <x v="80"/>
    <n v="0"/>
    <n v="43800000"/>
    <n v="0"/>
    <n v="0"/>
    <n v="0"/>
    <n v="66"/>
    <s v="High"/>
    <n v="2890800000"/>
    <m/>
    <m/>
    <m/>
    <m/>
    <m/>
    <m/>
    <m/>
    <m/>
    <m/>
  </r>
  <r>
    <s v="DIVIDENDO PROV 242 $ 66"/>
    <d v="2015-10-09T00:00:00"/>
    <x v="709"/>
    <s v="$"/>
    <x v="80"/>
    <n v="0"/>
    <n v="43800000"/>
    <n v="0"/>
    <n v="0"/>
    <n v="0"/>
    <n v="66"/>
    <s v="High"/>
    <n v="2890800000"/>
    <m/>
    <m/>
    <m/>
    <m/>
    <m/>
    <m/>
    <m/>
    <m/>
    <m/>
  </r>
  <r>
    <s v="DIVIDENDO PROV 241 $ 66"/>
    <d v="2015-07-17T00:00:00"/>
    <x v="591"/>
    <s v="$"/>
    <x v="80"/>
    <n v="0"/>
    <n v="43800000"/>
    <n v="0"/>
    <n v="0"/>
    <n v="0"/>
    <n v="66"/>
    <s v="High"/>
    <n v="2890800000"/>
    <m/>
    <m/>
    <m/>
    <m/>
    <m/>
    <m/>
    <m/>
    <m/>
    <m/>
  </r>
  <r>
    <s v="DIVIDENDO PROV 239 $ 66"/>
    <d v="2015-01-13T00:00:00"/>
    <x v="710"/>
    <s v="$"/>
    <x v="80"/>
    <n v="0"/>
    <n v="43800000"/>
    <n v="0"/>
    <n v="0"/>
    <n v="0"/>
    <n v="66"/>
    <s v="High"/>
    <n v="2890800000"/>
    <m/>
    <m/>
    <m/>
    <m/>
    <m/>
    <m/>
    <m/>
    <m/>
    <m/>
  </r>
  <r>
    <s v="DIVIDENDO PROV 0 $ 289"/>
    <d v="2020-08-31T00:00:00"/>
    <x v="24"/>
    <s v="$"/>
    <x v="273"/>
    <n v="0"/>
    <n v="10000000"/>
    <n v="0"/>
    <n v="0"/>
    <n v="0"/>
    <n v="289"/>
    <s v="Very High"/>
    <n v="2890000000"/>
    <m/>
    <m/>
    <m/>
    <m/>
    <m/>
    <m/>
    <m/>
    <m/>
    <m/>
  </r>
  <r>
    <s v="DIVIDENDO ADIC 312 $ 38,514419"/>
    <d v="2018-05-03T00:00:00"/>
    <x v="156"/>
    <s v="$"/>
    <x v="164"/>
    <n v="0"/>
    <n v="75000000"/>
    <n v="0"/>
    <n v="0"/>
    <n v="0"/>
    <n v="38.514000000000003"/>
    <s v="High"/>
    <n v="2888550000"/>
    <m/>
    <m/>
    <m/>
    <m/>
    <m/>
    <m/>
    <m/>
    <m/>
    <m/>
  </r>
  <r>
    <s v="DIVIDENDO PROV $ 288,673014"/>
    <d v="2021-04-24T00:00:00"/>
    <x v="12"/>
    <s v="$"/>
    <x v="202"/>
    <n v="0"/>
    <n v="10000000"/>
    <n v="0"/>
    <n v="0"/>
    <n v="0"/>
    <n v="288.673"/>
    <s v="Very High"/>
    <n v="2886730000"/>
    <m/>
    <m/>
    <m/>
    <m/>
    <m/>
    <m/>
    <m/>
    <m/>
    <m/>
  </r>
  <r>
    <s v="DIVIDENDO PROV 31 US$ 0,000032378"/>
    <d v="2017-12-14T00:00:00"/>
    <x v="179"/>
    <s v="$"/>
    <x v="216"/>
    <n v="0"/>
    <n v="136927891634"/>
    <n v="0"/>
    <n v="0"/>
    <n v="0"/>
    <n v="2.1000000000000001E-2"/>
    <s v="Low"/>
    <n v="2875485724.3140001"/>
    <m/>
    <m/>
    <m/>
    <m/>
    <m/>
    <m/>
    <m/>
    <m/>
    <m/>
  </r>
  <r>
    <s v="DIVIDENDO PROV 29 US$ 0,000031475"/>
    <d v="2017-06-15T00:00:00"/>
    <x v="711"/>
    <s v="$"/>
    <x v="216"/>
    <n v="0"/>
    <n v="136927891634"/>
    <n v="0"/>
    <n v="0"/>
    <n v="0"/>
    <n v="2.1000000000000001E-2"/>
    <s v="Low"/>
    <n v="2875485724.3140001"/>
    <m/>
    <m/>
    <m/>
    <m/>
    <m/>
    <m/>
    <m/>
    <m/>
    <m/>
  </r>
  <r>
    <s v="DIVIDENDO PROV $ 4398,710884"/>
    <d v="2018-01-03T00:00:00"/>
    <x v="712"/>
    <s v="$"/>
    <x v="281"/>
    <n v="0"/>
    <n v="650000"/>
    <n v="0"/>
    <n v="0"/>
    <n v="0"/>
    <n v="4398.7110000000002"/>
    <s v="Very High"/>
    <n v="2859162150"/>
    <m/>
    <m/>
    <m/>
    <m/>
    <m/>
    <m/>
    <m/>
    <m/>
    <m/>
  </r>
  <r>
    <s v="DIVIDENDO PROV $ 1200"/>
    <d v="2015-10-14T00:00:00"/>
    <x v="713"/>
    <s v="$"/>
    <x v="193"/>
    <n v="0"/>
    <n v="2380484"/>
    <n v="0"/>
    <n v="0"/>
    <n v="0"/>
    <n v="1200"/>
    <s v="Very High"/>
    <n v="2856580800"/>
    <m/>
    <m/>
    <m/>
    <m/>
    <m/>
    <m/>
    <m/>
    <m/>
    <m/>
  </r>
  <r>
    <s v="DIVIDENDO PROV $ 285,005634"/>
    <d v="2021-04-24T00:00:00"/>
    <x v="12"/>
    <s v="$"/>
    <x v="204"/>
    <n v="0"/>
    <n v="10000000"/>
    <n v="0"/>
    <n v="0"/>
    <n v="0"/>
    <n v="285.00599999999997"/>
    <s v="Very High"/>
    <n v="2850060000"/>
    <m/>
    <m/>
    <m/>
    <m/>
    <m/>
    <m/>
    <m/>
    <m/>
    <m/>
  </r>
  <r>
    <s v="DIVIDENDO PROV 1 $ 6,64576719465582"/>
    <d v="2021-09-09T00:00:00"/>
    <x v="714"/>
    <s v="$"/>
    <x v="269"/>
    <n v="0"/>
    <n v="428709497"/>
    <n v="0"/>
    <n v="0"/>
    <n v="0"/>
    <n v="6.6459999999999999"/>
    <s v="Medium"/>
    <n v="2849203317.0619998"/>
    <m/>
    <m/>
    <m/>
    <m/>
    <m/>
    <m/>
    <m/>
    <m/>
    <m/>
  </r>
  <r>
    <s v="DIVIDENDO DEF $ 284,1400153635300"/>
    <d v="2020-06-23T00:00:00"/>
    <x v="157"/>
    <s v="$"/>
    <x v="282"/>
    <n v="0"/>
    <n v="10000000"/>
    <n v="0"/>
    <n v="0"/>
    <n v="0"/>
    <n v="284.14"/>
    <s v="Very High"/>
    <n v="2841400000"/>
    <m/>
    <m/>
    <m/>
    <m/>
    <m/>
    <m/>
    <m/>
    <m/>
    <m/>
  </r>
  <r>
    <s v="DIVIDENDO PROV  $ 283,441027"/>
    <d v="2021-04-24T00:00:00"/>
    <x v="12"/>
    <s v="$"/>
    <x v="205"/>
    <n v="0"/>
    <n v="10000000"/>
    <n v="0"/>
    <n v="0"/>
    <n v="0"/>
    <n v="283.44099999999997"/>
    <s v="Very High"/>
    <n v="2834410000"/>
    <m/>
    <m/>
    <m/>
    <m/>
    <m/>
    <m/>
    <m/>
    <m/>
    <m/>
  </r>
  <r>
    <s v="DIVIDENDO PROV $ 282,698963"/>
    <d v="2021-07-14T00:00:00"/>
    <x v="656"/>
    <s v="$"/>
    <x v="66"/>
    <n v="0"/>
    <n v="10000000"/>
    <n v="0"/>
    <n v="0"/>
    <n v="0"/>
    <n v="282.69900000000001"/>
    <s v="Very High"/>
    <n v="2826990000"/>
    <m/>
    <m/>
    <m/>
    <m/>
    <m/>
    <m/>
    <m/>
    <m/>
    <m/>
  </r>
  <r>
    <s v="DIVIDENDO $ 282,03094"/>
    <d v="2019-05-07T00:00:00"/>
    <x v="100"/>
    <s v="$"/>
    <x v="55"/>
    <n v="0"/>
    <n v="10000000"/>
    <n v="0"/>
    <n v="0"/>
    <n v="0"/>
    <n v="282.03100000000001"/>
    <s v="Very High"/>
    <n v="2820310000"/>
    <m/>
    <m/>
    <m/>
    <m/>
    <m/>
    <m/>
    <m/>
    <m/>
    <m/>
  </r>
  <r>
    <s v="DIVIDENDO DEF $ 281,1959506102240"/>
    <d v="2020-06-23T00:00:00"/>
    <x v="157"/>
    <s v="$"/>
    <x v="283"/>
    <n v="0"/>
    <n v="10000000"/>
    <n v="0"/>
    <n v="0"/>
    <n v="0"/>
    <n v="281.19600000000003"/>
    <s v="Very High"/>
    <n v="2811960000"/>
    <m/>
    <m/>
    <m/>
    <m/>
    <m/>
    <m/>
    <m/>
    <m/>
    <m/>
  </r>
  <r>
    <s v="DIVIDENDO DEF 12 $ 0,00972367848415929"/>
    <d v="2019-05-03T00:00:00"/>
    <x v="23"/>
    <s v="$"/>
    <x v="129"/>
    <n v="0"/>
    <n v="279453788443"/>
    <n v="0"/>
    <n v="0"/>
    <n v="0"/>
    <n v="0.01"/>
    <s v="Low"/>
    <n v="2794537884.4299998"/>
    <m/>
    <m/>
    <m/>
    <m/>
    <m/>
    <m/>
    <m/>
    <m/>
    <m/>
  </r>
  <r>
    <s v="DIVIDENDO EVEN 6 $ 0,01011077366223"/>
    <d v="2016-03-21T00:00:00"/>
    <x v="715"/>
    <s v="$"/>
    <x v="129"/>
    <n v="0"/>
    <n v="279453788443"/>
    <n v="0"/>
    <n v="0"/>
    <n v="0"/>
    <n v="0.01"/>
    <s v="Low"/>
    <n v="2794537884.4299998"/>
    <m/>
    <m/>
    <m/>
    <m/>
    <m/>
    <m/>
    <m/>
    <m/>
    <m/>
  </r>
  <r>
    <s v="DIVIDENDO ADIC 117 $ 90"/>
    <d v="2020-05-12T00:00:00"/>
    <x v="532"/>
    <s v="$"/>
    <x v="262"/>
    <n v="0"/>
    <n v="30775276"/>
    <n v="0"/>
    <n v="0"/>
    <n v="0"/>
    <n v="90"/>
    <s v="High"/>
    <n v="2769774840"/>
    <m/>
    <m/>
    <m/>
    <m/>
    <m/>
    <m/>
    <m/>
    <m/>
    <m/>
  </r>
  <r>
    <s v="DIVIDENDO PROV 116 $ 90"/>
    <d v="2019-12-05T00:00:00"/>
    <x v="716"/>
    <s v="$"/>
    <x v="262"/>
    <n v="0"/>
    <n v="30775276"/>
    <n v="0"/>
    <n v="0"/>
    <n v="0"/>
    <n v="90"/>
    <s v="High"/>
    <n v="2769774840"/>
    <m/>
    <m/>
    <m/>
    <m/>
    <m/>
    <m/>
    <m/>
    <m/>
    <m/>
  </r>
  <r>
    <s v="DIVIDENDO PROV 113 $ 90"/>
    <d v="2018-11-29T00:00:00"/>
    <x v="717"/>
    <s v="$"/>
    <x v="262"/>
    <n v="0"/>
    <n v="30775276"/>
    <n v="0"/>
    <n v="0"/>
    <n v="0"/>
    <n v="90"/>
    <s v="High"/>
    <n v="2769774840"/>
    <m/>
    <m/>
    <m/>
    <m/>
    <m/>
    <m/>
    <m/>
    <m/>
    <m/>
  </r>
  <r>
    <s v="DIVIDENDO PROV $ 276,095107"/>
    <d v="2021-07-14T00:00:00"/>
    <x v="656"/>
    <s v="$"/>
    <x v="67"/>
    <n v="0"/>
    <n v="10000000"/>
    <n v="0"/>
    <n v="0"/>
    <n v="0"/>
    <n v="276.09500000000003"/>
    <s v="Very High"/>
    <n v="2760950000"/>
    <m/>
    <m/>
    <m/>
    <m/>
    <m/>
    <m/>
    <m/>
    <m/>
    <m/>
  </r>
  <r>
    <s v="DIVIDENDO PROV $ 2066"/>
    <d v="2020-12-21T00:00:00"/>
    <x v="452"/>
    <s v="$"/>
    <x v="92"/>
    <n v="0"/>
    <n v="1335181"/>
    <n v="0"/>
    <n v="0"/>
    <n v="0"/>
    <n v="2066"/>
    <s v="Very High"/>
    <n v="2758483946"/>
    <m/>
    <m/>
    <m/>
    <m/>
    <m/>
    <m/>
    <m/>
    <m/>
    <m/>
  </r>
  <r>
    <s v="DIVIDENDO PROV 25 US$ 0,000041876"/>
    <d v="2017-09-16T00:00:00"/>
    <x v="19"/>
    <s v="$"/>
    <x v="234"/>
    <n v="0"/>
    <n v="105961665413"/>
    <n v="0"/>
    <n v="0"/>
    <n v="0"/>
    <n v="2.5999999999999999E-2"/>
    <s v="Low"/>
    <n v="2755003300.7379999"/>
    <m/>
    <m/>
    <m/>
    <m/>
    <m/>
    <m/>
    <m/>
    <m/>
    <m/>
  </r>
  <r>
    <s v="DIVIDENDO PROV 0 $ 62"/>
    <d v="2016-10-19T00:00:00"/>
    <x v="718"/>
    <s v="$"/>
    <x v="142"/>
    <n v="0"/>
    <n v="44367002"/>
    <n v="0"/>
    <n v="0"/>
    <n v="0"/>
    <n v="62"/>
    <s v="High"/>
    <n v="2750754124"/>
    <m/>
    <m/>
    <m/>
    <m/>
    <m/>
    <m/>
    <m/>
    <m/>
    <m/>
  </r>
  <r>
    <s v="DIVIDENDO PROV $ 274"/>
    <d v="2019-03-01T00:00:00"/>
    <x v="719"/>
    <s v="$"/>
    <x v="273"/>
    <n v="0"/>
    <n v="10000000"/>
    <n v="0"/>
    <n v="0"/>
    <n v="0"/>
    <n v="274"/>
    <s v="Very High"/>
    <n v="2740000000"/>
    <m/>
    <m/>
    <m/>
    <m/>
    <m/>
    <m/>
    <m/>
    <m/>
    <m/>
  </r>
  <r>
    <s v="DIVIDENDO PROV 37 US$ 0,000028067"/>
    <d v="2019-06-12T00:00:00"/>
    <x v="565"/>
    <s v="$"/>
    <x v="216"/>
    <n v="0"/>
    <n v="136927891634"/>
    <n v="0"/>
    <n v="0"/>
    <n v="0"/>
    <n v="0.02"/>
    <s v="Low"/>
    <n v="2738557832.6799998"/>
    <m/>
    <m/>
    <m/>
    <m/>
    <m/>
    <m/>
    <m/>
    <m/>
    <m/>
  </r>
  <r>
    <s v="DIVIDENDO DEF 32 US$ 0,000032721"/>
    <d v="2018-05-10T00:00:00"/>
    <x v="52"/>
    <s v="$"/>
    <x v="216"/>
    <n v="0"/>
    <n v="136927891634"/>
    <n v="0"/>
    <n v="0"/>
    <n v="0"/>
    <n v="0.02"/>
    <s v="Low"/>
    <n v="2738557832.6799998"/>
    <m/>
    <m/>
    <m/>
    <m/>
    <m/>
    <m/>
    <m/>
    <m/>
    <m/>
  </r>
  <r>
    <s v="DIVIDENDO PROV $ 120"/>
    <d v="2015-09-16T00:00:00"/>
    <x v="720"/>
    <s v="$"/>
    <x v="152"/>
    <n v="0"/>
    <n v="22791898"/>
    <n v="0"/>
    <n v="0"/>
    <n v="0"/>
    <n v="120"/>
    <s v="Very High"/>
    <n v="2735027760"/>
    <m/>
    <m/>
    <m/>
    <m/>
    <m/>
    <m/>
    <m/>
    <m/>
    <m/>
  </r>
  <r>
    <s v="DIVIDENDO DEF $ 24"/>
    <d v="2021-04-23T00:00:00"/>
    <x v="648"/>
    <s v="$"/>
    <x v="163"/>
    <n v="0"/>
    <n v="113574515"/>
    <n v="0"/>
    <n v="0"/>
    <n v="0"/>
    <n v="24"/>
    <s v="High"/>
    <n v="2725788360"/>
    <m/>
    <m/>
    <m/>
    <m/>
    <m/>
    <m/>
    <m/>
    <m/>
    <m/>
  </r>
  <r>
    <s v="DIVIDENDO DEF $ 358"/>
    <d v="2017-05-16T00:00:00"/>
    <x v="83"/>
    <s v="$"/>
    <x v="159"/>
    <n v="0"/>
    <n v="7596085"/>
    <n v="0"/>
    <n v="0"/>
    <n v="0"/>
    <n v="358"/>
    <s v="Very High"/>
    <n v="2719398430"/>
    <m/>
    <m/>
    <m/>
    <m/>
    <m/>
    <m/>
    <m/>
    <m/>
    <m/>
  </r>
  <r>
    <s v="DIVIDENDO DEF 34 $ 123,389"/>
    <d v="2018-05-04T00:00:00"/>
    <x v="51"/>
    <s v="$"/>
    <x v="209"/>
    <n v="0"/>
    <n v="22000000"/>
    <n v="0"/>
    <n v="0"/>
    <n v="0"/>
    <n v="123.389"/>
    <s v="Very High"/>
    <n v="2714558000"/>
    <m/>
    <m/>
    <m/>
    <m/>
    <m/>
    <m/>
    <m/>
    <m/>
    <m/>
  </r>
  <r>
    <s v="DIVIDENDO PROV 88 US$ 0,003289"/>
    <d v="2018-09-07T00:00:00"/>
    <x v="541"/>
    <s v="$"/>
    <x v="247"/>
    <n v="0"/>
    <n v="1202879835"/>
    <n v="0"/>
    <n v="0"/>
    <n v="0"/>
    <n v="2.2530000000000001"/>
    <s v="Medium"/>
    <n v="2710088268.2550001"/>
    <m/>
    <m/>
    <m/>
    <m/>
    <m/>
    <m/>
    <m/>
    <m/>
    <m/>
  </r>
  <r>
    <s v="DIVIDENDO PROV 92 US$ 0,003133"/>
    <d v="2019-09-06T00:00:00"/>
    <x v="228"/>
    <s v="$"/>
    <x v="247"/>
    <n v="0"/>
    <n v="1202879835"/>
    <n v="0"/>
    <n v="0"/>
    <n v="0"/>
    <n v="2.2480000000000002"/>
    <s v="Medium"/>
    <n v="2704073869.0799999"/>
    <m/>
    <m/>
    <m/>
    <m/>
    <m/>
    <m/>
    <m/>
    <m/>
    <m/>
  </r>
  <r>
    <s v="DIVIDENDO PROV 99 US$ 0,003136"/>
    <d v="2021-06-08T00:00:00"/>
    <x v="721"/>
    <s v="$"/>
    <x v="247"/>
    <n v="0"/>
    <n v="1202879835"/>
    <n v="0"/>
    <n v="0"/>
    <n v="0"/>
    <n v="2.246"/>
    <s v="Medium"/>
    <n v="2701668109.4099998"/>
    <m/>
    <m/>
    <m/>
    <m/>
    <m/>
    <m/>
    <m/>
    <m/>
    <m/>
  </r>
  <r>
    <s v="DIVIDENDO PROV 314 $ 36"/>
    <d v="2019-01-03T00:00:00"/>
    <x v="543"/>
    <s v="$"/>
    <x v="164"/>
    <n v="0"/>
    <n v="75000000"/>
    <n v="0"/>
    <n v="0"/>
    <n v="0"/>
    <n v="36"/>
    <s v="High"/>
    <n v="2700000000"/>
    <m/>
    <m/>
    <m/>
    <m/>
    <m/>
    <m/>
    <m/>
    <m/>
    <m/>
  </r>
  <r>
    <s v="DIVIDENDO PROV 313 $ 36"/>
    <d v="2018-09-06T00:00:00"/>
    <x v="143"/>
    <s v="$"/>
    <x v="164"/>
    <n v="0"/>
    <n v="75000000"/>
    <n v="0"/>
    <n v="0"/>
    <n v="0"/>
    <n v="36"/>
    <s v="High"/>
    <n v="2700000000"/>
    <m/>
    <m/>
    <m/>
    <m/>
    <m/>
    <m/>
    <m/>
    <m/>
    <m/>
  </r>
  <r>
    <s v="DIVIDENDO DEF 23 $ 27"/>
    <d v="2017-05-02T00:00:00"/>
    <x v="73"/>
    <s v="$"/>
    <x v="116"/>
    <n v="0"/>
    <n v="100000000"/>
    <n v="0"/>
    <n v="0"/>
    <n v="0"/>
    <n v="27"/>
    <s v="High"/>
    <n v="2700000000"/>
    <m/>
    <m/>
    <m/>
    <m/>
    <m/>
    <m/>
    <m/>
    <m/>
    <m/>
  </r>
  <r>
    <s v="DIVIDENDO PROV $ 269,10205577"/>
    <d v="2021-06-15T00:00:00"/>
    <x v="722"/>
    <s v="$"/>
    <x v="284"/>
    <n v="0"/>
    <n v="10000000"/>
    <n v="0"/>
    <n v="0"/>
    <n v="0"/>
    <n v="269.10199999999998"/>
    <s v="Very High"/>
    <n v="2691020000"/>
    <m/>
    <m/>
    <m/>
    <m/>
    <m/>
    <m/>
    <m/>
    <m/>
    <m/>
  </r>
  <r>
    <s v="DIVIDENDO DEF $ 26,89605771187460"/>
    <d v="2021-06-15T00:00:00"/>
    <x v="722"/>
    <s v="$"/>
    <x v="171"/>
    <n v="0"/>
    <n v="100000000"/>
    <n v="0"/>
    <n v="0"/>
    <n v="0"/>
    <n v="26.896000000000001"/>
    <s v="High"/>
    <n v="2689600000"/>
    <m/>
    <m/>
    <m/>
    <m/>
    <m/>
    <m/>
    <m/>
    <m/>
    <m/>
  </r>
  <r>
    <s v="DIVIDENDO DEF 41 $ 323,48621"/>
    <d v="2016-05-03T00:00:00"/>
    <x v="260"/>
    <s v="$"/>
    <x v="237"/>
    <n v="0"/>
    <n v="8288999"/>
    <n v="0"/>
    <n v="0"/>
    <n v="0"/>
    <n v="323.48599999999999"/>
    <s v="Very High"/>
    <n v="2681375130.5139999"/>
    <m/>
    <m/>
    <m/>
    <m/>
    <m/>
    <m/>
    <m/>
    <m/>
    <m/>
  </r>
  <r>
    <s v="DIVIDENDO ADIC $ 7,094831"/>
    <d v="2018-06-08T00:00:00"/>
    <x v="723"/>
    <s v="$"/>
    <x v="274"/>
    <n v="0"/>
    <n v="377124663"/>
    <n v="0"/>
    <n v="0"/>
    <n v="0"/>
    <n v="7.0949999999999998"/>
    <s v="Medium"/>
    <n v="2675699483.9850001"/>
    <m/>
    <m/>
    <m/>
    <m/>
    <m/>
    <m/>
    <m/>
    <m/>
    <m/>
  </r>
  <r>
    <s v="DIVIDENDO DEF $ 267,4626990340520"/>
    <d v="2020-06-23T00:00:00"/>
    <x v="157"/>
    <s v="$"/>
    <x v="285"/>
    <n v="0"/>
    <n v="10000000"/>
    <n v="0"/>
    <n v="0"/>
    <n v="0"/>
    <n v="267.46300000000002"/>
    <s v="Very High"/>
    <n v="2674630000"/>
    <m/>
    <m/>
    <m/>
    <m/>
    <m/>
    <m/>
    <m/>
    <m/>
    <m/>
  </r>
  <r>
    <s v="DIVIDENDO DEF $ 266,9756313340480"/>
    <d v="2020-06-23T00:00:00"/>
    <x v="157"/>
    <s v="$"/>
    <x v="286"/>
    <n v="0"/>
    <n v="10000000"/>
    <n v="0"/>
    <n v="0"/>
    <n v="0"/>
    <n v="266.976"/>
    <s v="Very High"/>
    <n v="2669760000"/>
    <m/>
    <m/>
    <m/>
    <m/>
    <m/>
    <m/>
    <m/>
    <m/>
    <m/>
  </r>
  <r>
    <s v="DIVIDENDO PROV $ 265,876176"/>
    <d v="2021-07-14T00:00:00"/>
    <x v="656"/>
    <s v="$"/>
    <x v="68"/>
    <n v="0"/>
    <n v="10000000"/>
    <n v="0"/>
    <n v="0"/>
    <n v="0"/>
    <n v="265.87599999999998"/>
    <s v="Very High"/>
    <n v="2658760000"/>
    <m/>
    <m/>
    <m/>
    <m/>
    <m/>
    <m/>
    <m/>
    <m/>
    <m/>
  </r>
  <r>
    <s v="DIVIDENDO PROV $ 265,835831"/>
    <d v="2020-07-25T00:00:00"/>
    <x v="630"/>
    <s v="$"/>
    <x v="194"/>
    <n v="0"/>
    <n v="10000000"/>
    <n v="0"/>
    <n v="0"/>
    <n v="0"/>
    <n v="265.83600000000001"/>
    <s v="Very High"/>
    <n v="2658360000"/>
    <m/>
    <m/>
    <m/>
    <m/>
    <m/>
    <m/>
    <m/>
    <m/>
    <m/>
  </r>
  <r>
    <s v="DIVIDENDO PROV 24 US$ 0,000036318"/>
    <d v="2017-06-17T00:00:00"/>
    <x v="724"/>
    <s v="$"/>
    <x v="234"/>
    <n v="0"/>
    <n v="105961665413"/>
    <n v="0"/>
    <n v="0"/>
    <n v="0"/>
    <n v="2.5000000000000001E-2"/>
    <s v="Low"/>
    <n v="2649041635.3249998"/>
    <m/>
    <m/>
    <m/>
    <m/>
    <m/>
    <m/>
    <m/>
    <m/>
    <m/>
  </r>
  <r>
    <s v="DIVIDENDO PROV 81 US$ 0,003384"/>
    <d v="2016-12-13T00:00:00"/>
    <x v="725"/>
    <s v="$"/>
    <x v="247"/>
    <n v="0"/>
    <n v="1202879835"/>
    <n v="0"/>
    <n v="0"/>
    <n v="0"/>
    <n v="2.198"/>
    <s v="Medium"/>
    <n v="2643929877.3299999"/>
    <m/>
    <m/>
    <m/>
    <m/>
    <m/>
    <m/>
    <m/>
    <m/>
    <m/>
  </r>
  <r>
    <s v="DIVIDENDO PROV $ 10"/>
    <d v="2021-04-22T00:00:00"/>
    <x v="324"/>
    <s v="$"/>
    <x v="199"/>
    <n v="0"/>
    <n v="264221000"/>
    <n v="0"/>
    <n v="0"/>
    <n v="0"/>
    <n v="10"/>
    <s v="Medium"/>
    <n v="2642210000"/>
    <m/>
    <m/>
    <m/>
    <m/>
    <m/>
    <m/>
    <m/>
    <m/>
    <m/>
  </r>
  <r>
    <s v="DIVIDENDO PROV 114 $ 10"/>
    <d v="2018-02-09T00:00:00"/>
    <x v="726"/>
    <s v="$"/>
    <x v="199"/>
    <n v="0"/>
    <n v="264221000"/>
    <n v="0"/>
    <n v="0"/>
    <n v="0"/>
    <n v="10"/>
    <s v="Medium"/>
    <n v="2642210000"/>
    <m/>
    <m/>
    <m/>
    <m/>
    <m/>
    <m/>
    <m/>
    <m/>
    <m/>
  </r>
  <r>
    <s v="DIVIDENDO PROV US$ 0,009"/>
    <d v="2015-10-17T00:00:00"/>
    <x v="355"/>
    <s v="$"/>
    <x v="100"/>
    <n v="0"/>
    <n v="435520079"/>
    <n v="0"/>
    <n v="0"/>
    <n v="0"/>
    <n v="6.0650000000000004"/>
    <s v="Medium"/>
    <n v="2641429279.1350002"/>
    <m/>
    <m/>
    <m/>
    <m/>
    <m/>
    <m/>
    <m/>
    <m/>
    <m/>
  </r>
  <r>
    <s v="DIVIDENDO $ 264,01979"/>
    <d v="2021-01-30T00:00:00"/>
    <x v="374"/>
    <s v="$"/>
    <x v="55"/>
    <n v="0"/>
    <n v="10000000"/>
    <n v="0"/>
    <n v="0"/>
    <n v="0"/>
    <n v="264.02"/>
    <s v="Very High"/>
    <n v="2640200000"/>
    <m/>
    <m/>
    <m/>
    <m/>
    <m/>
    <m/>
    <m/>
    <m/>
    <m/>
  </r>
  <r>
    <s v="DIVIDENDO DEF 67 US$ 0,0266"/>
    <d v="2019-04-23T00:00:00"/>
    <x v="77"/>
    <s v="$"/>
    <x v="81"/>
    <n v="0"/>
    <n v="149448112"/>
    <n v="0"/>
    <n v="0"/>
    <n v="0"/>
    <n v="17.66"/>
    <s v="High"/>
    <n v="2639253657.9200001"/>
    <m/>
    <m/>
    <m/>
    <m/>
    <m/>
    <m/>
    <m/>
    <m/>
    <m/>
  </r>
  <r>
    <s v="DIVIDENDO PROV $ 2636,86"/>
    <d v="2017-02-17T00:00:00"/>
    <x v="727"/>
    <s v="$"/>
    <x v="93"/>
    <n v="0"/>
    <n v="1000000"/>
    <n v="0"/>
    <n v="0"/>
    <n v="0"/>
    <n v="2636.86"/>
    <s v="Very High"/>
    <n v="2636860000"/>
    <m/>
    <m/>
    <m/>
    <m/>
    <m/>
    <m/>
    <m/>
    <m/>
    <m/>
  </r>
  <r>
    <s v="DIVIDENDO DEF $ 743,697389422427"/>
    <d v="2018-06-05T00:00:00"/>
    <x v="317"/>
    <s v="$"/>
    <x v="278"/>
    <n v="0"/>
    <n v="3536826"/>
    <n v="0"/>
    <n v="0"/>
    <n v="0"/>
    <n v="743.697"/>
    <s v="Very High"/>
    <n v="2630326885.7220001"/>
    <m/>
    <m/>
    <m/>
    <m/>
    <m/>
    <m/>
    <m/>
    <m/>
    <m/>
  </r>
  <r>
    <s v="DIVIDENDO PROV 262 $ 60"/>
    <d v="2020-10-23T00:00:00"/>
    <x v="371"/>
    <s v="$"/>
    <x v="80"/>
    <n v="0"/>
    <n v="43800000"/>
    <n v="0"/>
    <n v="0"/>
    <n v="0"/>
    <n v="60"/>
    <s v="High"/>
    <n v="2628000000"/>
    <m/>
    <m/>
    <m/>
    <m/>
    <m/>
    <m/>
    <m/>
    <m/>
    <m/>
  </r>
  <r>
    <s v="DIVIDENDO PROV 261 $ 60"/>
    <d v="2020-07-18T00:00:00"/>
    <x v="728"/>
    <s v="$"/>
    <x v="80"/>
    <n v="0"/>
    <n v="43800000"/>
    <n v="0"/>
    <n v="0"/>
    <n v="0"/>
    <n v="60"/>
    <s v="High"/>
    <n v="2628000000"/>
    <m/>
    <m/>
    <m/>
    <m/>
    <m/>
    <m/>
    <m/>
    <m/>
    <m/>
  </r>
  <r>
    <s v="DIVIDENDO PROV $ 262,7109940122620"/>
    <d v="2021-03-24T00:00:00"/>
    <x v="729"/>
    <s v="$"/>
    <x v="287"/>
    <n v="0"/>
    <n v="10000000"/>
    <n v="0"/>
    <n v="0"/>
    <n v="0"/>
    <n v="262.71100000000001"/>
    <s v="Very High"/>
    <n v="2627110000"/>
    <m/>
    <m/>
    <m/>
    <m/>
    <m/>
    <m/>
    <m/>
    <m/>
    <m/>
  </r>
  <r>
    <s v="DIVIDENDO ADIC 25 $ 32,6"/>
    <d v="2016-05-03T00:00:00"/>
    <x v="260"/>
    <s v="$"/>
    <x v="236"/>
    <n v="0"/>
    <n v="80574510"/>
    <n v="0"/>
    <n v="0"/>
    <n v="0"/>
    <n v="32.6"/>
    <s v="High"/>
    <n v="2626729026"/>
    <m/>
    <m/>
    <m/>
    <m/>
    <m/>
    <m/>
    <m/>
    <m/>
    <m/>
  </r>
  <r>
    <s v="DIVIDENDO PROV 0 $ 262,43"/>
    <d v="2020-01-28T00:00:00"/>
    <x v="730"/>
    <s v="$"/>
    <x v="265"/>
    <n v="0"/>
    <n v="10000000"/>
    <n v="0"/>
    <n v="0"/>
    <n v="0"/>
    <n v="262.43"/>
    <s v="Very High"/>
    <n v="2624300000"/>
    <m/>
    <m/>
    <m/>
    <m/>
    <m/>
    <m/>
    <m/>
    <m/>
    <m/>
  </r>
  <r>
    <s v="DIVIDENDO DEF 190 $ 3"/>
    <d v="2018-04-20T00:00:00"/>
    <x v="231"/>
    <s v="$"/>
    <x v="22"/>
    <n v="0"/>
    <n v="874049398"/>
    <n v="0"/>
    <n v="0"/>
    <n v="0"/>
    <n v="3"/>
    <s v="Medium"/>
    <n v="2622148194"/>
    <m/>
    <m/>
    <m/>
    <m/>
    <m/>
    <m/>
    <m/>
    <m/>
    <m/>
  </r>
  <r>
    <s v="DIVIDENDO PROV 278 $ 3,5"/>
    <d v="2020-03-25T00:00:00"/>
    <x v="731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77 $ 3,5"/>
    <d v="2019-12-23T00:00:00"/>
    <x v="287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76 $ 3,5"/>
    <d v="2019-09-21T00:00:00"/>
    <x v="483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74 $ 3,5"/>
    <d v="2019-03-23T00:00:00"/>
    <x v="732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DEF 273 $ 3,5"/>
    <d v="2018-12-21T00:00:00"/>
    <x v="560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72 $ 3,5"/>
    <d v="2018-09-22T00:00:00"/>
    <x v="733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DEF 270 $ 3,5"/>
    <d v="2018-03-23T00:00:00"/>
    <x v="734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DEF 269 $ 3,5"/>
    <d v="2017-12-22T00:00:00"/>
    <x v="662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DEF 268 $ 3,5"/>
    <d v="2017-09-23T00:00:00"/>
    <x v="706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66 $ 3,5"/>
    <d v="2017-03-25T00:00:00"/>
    <x v="735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65 $ 3,5"/>
    <d v="2016-12-24T00:00:00"/>
    <x v="736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264 $ 3,5"/>
    <d v="2016-09-24T00:00:00"/>
    <x v="737"/>
    <s v="$"/>
    <x v="91"/>
    <n v="0"/>
    <n v="747005982"/>
    <n v="0"/>
    <n v="0"/>
    <n v="0"/>
    <n v="3.5"/>
    <s v="Medium"/>
    <n v="2614520937"/>
    <m/>
    <m/>
    <m/>
    <m/>
    <m/>
    <m/>
    <m/>
    <m/>
    <m/>
  </r>
  <r>
    <s v="DIVIDENDO PROV $ 2175,15"/>
    <d v="2016-03-21T00:00:00"/>
    <x v="715"/>
    <s v="$"/>
    <x v="149"/>
    <n v="0"/>
    <n v="1200000"/>
    <n v="0"/>
    <n v="0"/>
    <n v="0"/>
    <n v="2175.15"/>
    <s v="Very High"/>
    <n v="2610180000"/>
    <m/>
    <m/>
    <m/>
    <m/>
    <m/>
    <m/>
    <m/>
    <m/>
    <m/>
  </r>
  <r>
    <s v="DIVIDENDO ADIC $ 6,907541"/>
    <d v="2016-07-29T00:00:00"/>
    <x v="738"/>
    <s v="$"/>
    <x v="274"/>
    <n v="0"/>
    <n v="377124663"/>
    <n v="0"/>
    <n v="0"/>
    <n v="0"/>
    <n v="6.9080000000000004"/>
    <s v="Medium"/>
    <n v="2605177172.0040002"/>
    <m/>
    <m/>
    <m/>
    <m/>
    <m/>
    <m/>
    <m/>
    <m/>
    <m/>
  </r>
  <r>
    <s v="DIVIDENDO PROV $ 260"/>
    <d v="2015-01-03T00:00:00"/>
    <x v="261"/>
    <s v="$"/>
    <x v="223"/>
    <n v="0"/>
    <n v="10000000"/>
    <n v="0"/>
    <n v="0"/>
    <n v="0"/>
    <n v="260"/>
    <s v="Very High"/>
    <n v="2600000000"/>
    <m/>
    <m/>
    <m/>
    <m/>
    <m/>
    <m/>
    <m/>
    <m/>
    <m/>
  </r>
  <r>
    <s v="DIVIDENDO DEF US$ 0,00260927"/>
    <d v="2019-05-08T00:00:00"/>
    <x v="312"/>
    <s v="$"/>
    <x v="288"/>
    <n v="0"/>
    <n v="1457779466"/>
    <n v="0"/>
    <n v="0"/>
    <n v="0"/>
    <n v="1.7829999999999999"/>
    <s v="Medium"/>
    <n v="2599220787.8779998"/>
    <m/>
    <m/>
    <m/>
    <m/>
    <m/>
    <m/>
    <m/>
    <m/>
    <m/>
  </r>
  <r>
    <s v="DIVIDENDO PROV $ 259,0468250"/>
    <d v="2020-04-27T00:00:00"/>
    <x v="28"/>
    <s v="$"/>
    <x v="78"/>
    <n v="0"/>
    <n v="10000000"/>
    <n v="0"/>
    <n v="0"/>
    <n v="0"/>
    <n v="259.04700000000003"/>
    <s v="Very High"/>
    <n v="2590470000"/>
    <m/>
    <m/>
    <m/>
    <m/>
    <m/>
    <m/>
    <m/>
    <m/>
    <m/>
  </r>
  <r>
    <s v="DIVIDENDO ADIC 26 $ 32,1"/>
    <d v="2017-05-04T00:00:00"/>
    <x v="277"/>
    <s v="$"/>
    <x v="236"/>
    <n v="0"/>
    <n v="80574510"/>
    <n v="0"/>
    <n v="0"/>
    <n v="0"/>
    <n v="32.1"/>
    <s v="High"/>
    <n v="2586441771"/>
    <m/>
    <m/>
    <m/>
    <m/>
    <m/>
    <m/>
    <m/>
    <m/>
    <m/>
  </r>
  <r>
    <s v="DIVIDENDO DEF 30 $ 7,11"/>
    <d v="2016-05-07T00:00:00"/>
    <x v="92"/>
    <s v="$"/>
    <x v="130"/>
    <n v="0"/>
    <n v="362573810"/>
    <n v="0"/>
    <n v="0"/>
    <n v="0"/>
    <n v="7.11"/>
    <s v="Medium"/>
    <n v="2577899789.0999999"/>
    <m/>
    <m/>
    <m/>
    <m/>
    <m/>
    <m/>
    <m/>
    <m/>
    <m/>
  </r>
  <r>
    <s v="DIVIDENDO ADIC 1 $ 12,4526"/>
    <d v="2016-04-21T00:00:00"/>
    <x v="6"/>
    <s v="$"/>
    <x v="151"/>
    <n v="0"/>
    <n v="206884211"/>
    <n v="0"/>
    <n v="0"/>
    <n v="0"/>
    <n v="12.452999999999999"/>
    <s v="High"/>
    <n v="2576329079.5830002"/>
    <m/>
    <m/>
    <m/>
    <m/>
    <m/>
    <m/>
    <m/>
    <m/>
    <m/>
  </r>
  <r>
    <s v="DIVIDENDO PROV $ 256,957673978916"/>
    <d v="2021-08-19T00:00:00"/>
    <x v="614"/>
    <s v="$"/>
    <x v="289"/>
    <n v="0"/>
    <n v="10000000"/>
    <n v="0"/>
    <n v="0"/>
    <n v="0"/>
    <n v="256.95800000000003"/>
    <s v="Very High"/>
    <n v="2569580000"/>
    <m/>
    <m/>
    <m/>
    <m/>
    <m/>
    <m/>
    <m/>
    <m/>
    <m/>
  </r>
  <r>
    <s v="DIVIDENDO PROV 37 US$ 0,000579"/>
    <d v="2017-12-16T00:00:00"/>
    <x v="246"/>
    <s v="$"/>
    <x v="109"/>
    <n v="0"/>
    <n v="6909829902"/>
    <n v="0"/>
    <n v="0"/>
    <n v="0"/>
    <n v="0.371"/>
    <s v="Low"/>
    <n v="2563546893.6420002"/>
    <m/>
    <m/>
    <m/>
    <m/>
    <m/>
    <m/>
    <m/>
    <m/>
    <m/>
  </r>
  <r>
    <s v="DIVIDENDO PROV 209 $ 40"/>
    <d v="2016-01-06T00:00:00"/>
    <x v="223"/>
    <s v="$"/>
    <x v="182"/>
    <n v="0"/>
    <n v="64000000"/>
    <n v="0"/>
    <n v="0"/>
    <n v="0"/>
    <n v="40"/>
    <s v="High"/>
    <n v="2560000000"/>
    <m/>
    <m/>
    <m/>
    <m/>
    <m/>
    <m/>
    <m/>
    <m/>
    <m/>
  </r>
  <r>
    <s v="DIVIDENDO PROV 208 $ 40"/>
    <d v="2015-10-07T00:00:00"/>
    <x v="739"/>
    <s v="$"/>
    <x v="182"/>
    <n v="0"/>
    <n v="64000000"/>
    <n v="0"/>
    <n v="0"/>
    <n v="0"/>
    <n v="40"/>
    <s v="High"/>
    <n v="2560000000"/>
    <m/>
    <m/>
    <m/>
    <m/>
    <m/>
    <m/>
    <m/>
    <m/>
    <m/>
  </r>
  <r>
    <s v="DIVIDENDO PROV 207 $ 40"/>
    <d v="2015-07-14T00:00:00"/>
    <x v="310"/>
    <s v="$"/>
    <x v="182"/>
    <n v="0"/>
    <n v="64000000"/>
    <n v="0"/>
    <n v="0"/>
    <n v="0"/>
    <n v="40"/>
    <s v="High"/>
    <n v="2560000000"/>
    <m/>
    <m/>
    <m/>
    <m/>
    <m/>
    <m/>
    <m/>
    <m/>
    <m/>
  </r>
  <r>
    <s v="DIVIDENDO PROV 205 $ 40"/>
    <d v="2015-01-09T00:00:00"/>
    <x v="439"/>
    <s v="$"/>
    <x v="182"/>
    <n v="0"/>
    <n v="64000000"/>
    <n v="0"/>
    <n v="0"/>
    <n v="0"/>
    <n v="40"/>
    <s v="High"/>
    <n v="2560000000"/>
    <m/>
    <m/>
    <m/>
    <m/>
    <m/>
    <m/>
    <m/>
    <m/>
    <m/>
  </r>
  <r>
    <s v="DIVIDENDO PROV 85 US$ 0,003238"/>
    <d v="2017-12-12T00:00:00"/>
    <x v="70"/>
    <s v="$"/>
    <x v="247"/>
    <n v="0"/>
    <n v="1202879835"/>
    <n v="0"/>
    <n v="0"/>
    <n v="0"/>
    <n v="2.1230000000000002"/>
    <s v="Medium"/>
    <n v="2553713889.7049999"/>
    <m/>
    <m/>
    <m/>
    <m/>
    <m/>
    <m/>
    <m/>
    <m/>
    <m/>
  </r>
  <r>
    <s v="DIVIDENDO PROV $ 255"/>
    <d v="2019-09-06T00:00:00"/>
    <x v="228"/>
    <s v="$"/>
    <x v="136"/>
    <n v="0"/>
    <n v="10000000"/>
    <n v="0"/>
    <n v="0"/>
    <n v="0"/>
    <n v="255"/>
    <s v="Very High"/>
    <n v="2550000000"/>
    <m/>
    <m/>
    <m/>
    <m/>
    <m/>
    <m/>
    <m/>
    <m/>
    <m/>
  </r>
  <r>
    <s v="DIVIDENDO DEF $ 546,855858812253"/>
    <d v="2018-06-05T00:00:00"/>
    <x v="317"/>
    <s v="$"/>
    <x v="242"/>
    <n v="0"/>
    <n v="4653594"/>
    <n v="0"/>
    <n v="0"/>
    <n v="0"/>
    <n v="546.85599999999999"/>
    <s v="Very High"/>
    <n v="2544845800.4640002"/>
    <m/>
    <m/>
    <m/>
    <m/>
    <m/>
    <m/>
    <m/>
    <m/>
    <m/>
  </r>
  <r>
    <s v="DIVIDENDO PROV $ 1269,534760262980"/>
    <d v="2018-07-31T00:00:00"/>
    <x v="577"/>
    <s v="$"/>
    <x v="240"/>
    <n v="0"/>
    <n v="2000000"/>
    <n v="0"/>
    <n v="0"/>
    <n v="0"/>
    <n v="1269.5350000000001"/>
    <s v="Very High"/>
    <n v="2539070000"/>
    <m/>
    <m/>
    <m/>
    <m/>
    <m/>
    <m/>
    <m/>
    <m/>
    <m/>
  </r>
  <r>
    <s v="DIVIDENDO PROV 95 US$ 0,002701"/>
    <d v="2020-06-05T00:00:00"/>
    <x v="292"/>
    <s v="$"/>
    <x v="247"/>
    <n v="0"/>
    <n v="1202879835"/>
    <n v="0"/>
    <n v="0"/>
    <n v="0"/>
    <n v="2.0950000000000002"/>
    <s v="Medium"/>
    <n v="2520033254.3249998"/>
    <m/>
    <m/>
    <m/>
    <m/>
    <m/>
    <m/>
    <m/>
    <m/>
    <m/>
  </r>
  <r>
    <s v="DIVIDENDO DEF 11 $ 0,008924123286"/>
    <d v="2018-04-30T00:00:00"/>
    <x v="301"/>
    <s v="$"/>
    <x v="129"/>
    <n v="0"/>
    <n v="279453788443"/>
    <n v="0"/>
    <n v="0"/>
    <n v="0"/>
    <n v="8.9999999999999993E-3"/>
    <s v="Low"/>
    <n v="2515084095.987"/>
    <m/>
    <m/>
    <m/>
    <m/>
    <m/>
    <m/>
    <m/>
    <m/>
    <m/>
  </r>
  <r>
    <s v="DIVIDENDO $ 250,6696"/>
    <d v="2019-09-04T00:00:00"/>
    <x v="486"/>
    <s v="$"/>
    <x v="55"/>
    <n v="0"/>
    <n v="10000000"/>
    <n v="0"/>
    <n v="0"/>
    <n v="0"/>
    <n v="250.67"/>
    <s v="Very High"/>
    <n v="2506700000"/>
    <m/>
    <m/>
    <m/>
    <m/>
    <m/>
    <m/>
    <m/>
    <m/>
    <m/>
  </r>
  <r>
    <s v="DIVIDENDO DEF $ 250"/>
    <d v="2018-06-15T00:00:00"/>
    <x v="740"/>
    <s v="$"/>
    <x v="223"/>
    <n v="0"/>
    <n v="10000000"/>
    <n v="0"/>
    <n v="0"/>
    <n v="0"/>
    <n v="250"/>
    <s v="Very High"/>
    <n v="2500000000"/>
    <m/>
    <m/>
    <m/>
    <m/>
    <m/>
    <m/>
    <m/>
    <m/>
    <m/>
  </r>
  <r>
    <s v="DIVIDENDO PROV 27 $ 4,8659"/>
    <d v="2015-01-03T00:00:00"/>
    <x v="261"/>
    <s v="$"/>
    <x v="229"/>
    <n v="0"/>
    <n v="513087688"/>
    <n v="0"/>
    <n v="0"/>
    <n v="0"/>
    <n v="4.8659999999999997"/>
    <s v="Medium"/>
    <n v="2496684689.8080001"/>
    <m/>
    <m/>
    <m/>
    <m/>
    <m/>
    <m/>
    <m/>
    <m/>
    <m/>
  </r>
  <r>
    <s v="DIVIDENDO DEF 25 US$ 0,03184"/>
    <d v="2019-05-15T00:00:00"/>
    <x v="407"/>
    <s v="$"/>
    <x v="206"/>
    <n v="0"/>
    <n v="113238186"/>
    <n v="0"/>
    <n v="0"/>
    <n v="0"/>
    <n v="22.044"/>
    <s v="High"/>
    <n v="2496222572.184"/>
    <m/>
    <m/>
    <m/>
    <m/>
    <m/>
    <m/>
    <m/>
    <m/>
    <m/>
  </r>
  <r>
    <s v="DIVIDENDO ADIC 25 US$ 0,03182"/>
    <d v="2019-05-15T00:00:00"/>
    <x v="407"/>
    <s v="$"/>
    <x v="206"/>
    <n v="0"/>
    <n v="113238186"/>
    <n v="0"/>
    <n v="0"/>
    <n v="0"/>
    <n v="22.03"/>
    <s v="High"/>
    <n v="2494637237.5799999"/>
    <m/>
    <m/>
    <m/>
    <m/>
    <m/>
    <m/>
    <m/>
    <m/>
    <m/>
  </r>
  <r>
    <s v="DIVIDENDO ADIC 7 $ 6,608518"/>
    <d v="2015-07-25T00:00:00"/>
    <x v="741"/>
    <s v="$"/>
    <x v="274"/>
    <n v="0"/>
    <n v="377124663"/>
    <n v="0"/>
    <n v="0"/>
    <n v="0"/>
    <n v="6.609"/>
    <s v="Medium"/>
    <n v="2492416897.7670002"/>
    <m/>
    <m/>
    <m/>
    <m/>
    <m/>
    <m/>
    <m/>
    <m/>
    <m/>
  </r>
  <r>
    <s v="DIVIDENDO PROV $ 248,9543998539"/>
    <d v="2020-07-29T00:00:00"/>
    <x v="360"/>
    <s v="$"/>
    <x v="184"/>
    <n v="0"/>
    <n v="10000000"/>
    <n v="0"/>
    <n v="0"/>
    <n v="0"/>
    <n v="248.95400000000001"/>
    <s v="Very High"/>
    <n v="2489540000"/>
    <m/>
    <m/>
    <m/>
    <m/>
    <m/>
    <m/>
    <m/>
    <m/>
    <m/>
  </r>
  <r>
    <s v="DIVIDENDO DEF $ 33,08302"/>
    <d v="2017-04-27T00:00:00"/>
    <x v="313"/>
    <s v="$"/>
    <x v="290"/>
    <n v="0"/>
    <n v="75089162"/>
    <n v="0"/>
    <n v="0"/>
    <n v="0"/>
    <n v="33.082999999999998"/>
    <s v="High"/>
    <n v="2484174746.4460001"/>
    <m/>
    <m/>
    <m/>
    <m/>
    <m/>
    <m/>
    <m/>
    <m/>
    <m/>
  </r>
  <r>
    <s v="DIVIDENDO DEF $ 247,904465221668"/>
    <d v="2018-05-12T00:00:00"/>
    <x v="64"/>
    <s v="$"/>
    <x v="123"/>
    <n v="0"/>
    <n v="10000000"/>
    <n v="0"/>
    <n v="0"/>
    <n v="0"/>
    <n v="247.904"/>
    <s v="Very High"/>
    <n v="2479040000"/>
    <m/>
    <m/>
    <m/>
    <m/>
    <m/>
    <m/>
    <m/>
    <m/>
    <m/>
  </r>
  <r>
    <s v="DIVIDENDO DEF 256 $ 56,3"/>
    <d v="2019-04-17T00:00:00"/>
    <x v="213"/>
    <s v="$"/>
    <x v="80"/>
    <n v="0"/>
    <n v="43800000"/>
    <n v="0"/>
    <n v="0"/>
    <n v="0"/>
    <n v="56.3"/>
    <s v="High"/>
    <n v="2465940000"/>
    <m/>
    <m/>
    <m/>
    <m/>
    <m/>
    <m/>
    <m/>
    <m/>
    <m/>
  </r>
  <r>
    <s v="DIVIDENDO PROV $ 246,513528"/>
    <d v="2020-10-24T00:00:00"/>
    <x v="629"/>
    <s v="$"/>
    <x v="254"/>
    <n v="0"/>
    <n v="10000000"/>
    <n v="0"/>
    <n v="0"/>
    <n v="0"/>
    <n v="246.51400000000001"/>
    <s v="Very High"/>
    <n v="2465140000"/>
    <m/>
    <m/>
    <m/>
    <m/>
    <m/>
    <m/>
    <m/>
    <m/>
    <m/>
  </r>
  <r>
    <s v="DIVIDENDO DEF 28 US$ 0,000026526"/>
    <d v="2017-05-11T00:00:00"/>
    <x v="86"/>
    <s v="$"/>
    <x v="216"/>
    <n v="0"/>
    <n v="136927891634"/>
    <n v="0"/>
    <n v="0"/>
    <n v="0"/>
    <n v="1.7999999999999999E-2"/>
    <s v="Low"/>
    <n v="2464702049.4120002"/>
    <m/>
    <m/>
    <m/>
    <m/>
    <m/>
    <m/>
    <m/>
    <m/>
    <m/>
  </r>
  <r>
    <s v="DIVIDENDO DEF 86 US$ 0,02052"/>
    <d v="2015-04-24T00:00:00"/>
    <x v="519"/>
    <s v="$"/>
    <x v="88"/>
    <n v="0"/>
    <n v="195356689"/>
    <n v="0"/>
    <n v="0"/>
    <n v="0"/>
    <n v="12.608000000000001"/>
    <s v="High"/>
    <n v="2463057134.9120002"/>
    <m/>
    <m/>
    <m/>
    <m/>
    <m/>
    <m/>
    <m/>
    <m/>
    <m/>
  </r>
  <r>
    <s v="DIVIDENDO DEF $ 245,990376925135"/>
    <d v="2018-05-18T00:00:00"/>
    <x v="72"/>
    <s v="$"/>
    <x v="291"/>
    <n v="0"/>
    <n v="10000000"/>
    <n v="0"/>
    <n v="0"/>
    <n v="0"/>
    <n v="245.99"/>
    <s v="Very High"/>
    <n v="2459900000"/>
    <m/>
    <m/>
    <m/>
    <m/>
    <m/>
    <m/>
    <m/>
    <m/>
    <m/>
  </r>
  <r>
    <s v="DIVIDENDO DEF 7 $ 6,516223"/>
    <d v="2015-05-02T00:00:00"/>
    <x v="189"/>
    <s v="$"/>
    <x v="274"/>
    <n v="0"/>
    <n v="377124663"/>
    <n v="0"/>
    <n v="0"/>
    <n v="0"/>
    <n v="6.516"/>
    <s v="Medium"/>
    <n v="2457344304.1079998"/>
    <m/>
    <m/>
    <m/>
    <m/>
    <m/>
    <m/>
    <m/>
    <m/>
    <m/>
  </r>
  <r>
    <s v="DIVIDENDO PROV 1 $ 5,72977112751"/>
    <d v="2019-09-04T00:00:00"/>
    <x v="742"/>
    <s v="$"/>
    <x v="269"/>
    <n v="0"/>
    <n v="428709497"/>
    <n v="0"/>
    <n v="0"/>
    <n v="0"/>
    <n v="5.73"/>
    <s v="Medium"/>
    <n v="2456505417.8099999"/>
    <m/>
    <m/>
    <m/>
    <m/>
    <m/>
    <m/>
    <m/>
    <m/>
    <m/>
  </r>
  <r>
    <s v="DIVIDENDO PROV $ 245,34161069"/>
    <d v="2021-05-29T00:00:00"/>
    <x v="743"/>
    <s v="$"/>
    <x v="292"/>
    <n v="0"/>
    <n v="10000000"/>
    <n v="0"/>
    <n v="0"/>
    <n v="0"/>
    <n v="245.34200000000001"/>
    <s v="Very High"/>
    <n v="2453420000"/>
    <m/>
    <m/>
    <m/>
    <m/>
    <m/>
    <m/>
    <m/>
    <m/>
    <m/>
  </r>
  <r>
    <s v="DIVIDENDO DEF 21 US$ 0,000034459"/>
    <d v="2016-05-11T00:00:00"/>
    <x v="35"/>
    <s v="$"/>
    <x v="234"/>
    <n v="0"/>
    <n v="105961665413"/>
    <n v="0"/>
    <n v="0"/>
    <n v="0"/>
    <n v="2.3E-2"/>
    <s v="Low"/>
    <n v="2437118304.4990001"/>
    <m/>
    <m/>
    <m/>
    <m/>
    <m/>
    <m/>
    <m/>
    <m/>
    <m/>
  </r>
  <r>
    <s v="DIVIDENDO ADIC 234 $ 19,48322336"/>
    <d v="2015-05-08T00:00:00"/>
    <x v="55"/>
    <s v="$"/>
    <x v="17"/>
    <n v="0"/>
    <n v="125000000"/>
    <n v="0"/>
    <n v="0"/>
    <n v="0"/>
    <n v="19.483000000000001"/>
    <s v="High"/>
    <n v="2435375000"/>
    <m/>
    <m/>
    <m/>
    <m/>
    <m/>
    <m/>
    <m/>
    <m/>
    <m/>
  </r>
  <r>
    <s v="DIVIDENDO PROV $ 243,2849432"/>
    <d v="2020-11-07T00:00:00"/>
    <x v="744"/>
    <s v="$"/>
    <x v="293"/>
    <n v="0"/>
    <n v="10000000"/>
    <n v="0"/>
    <n v="0"/>
    <n v="0"/>
    <n v="243.285"/>
    <s v="Very High"/>
    <n v="2432850000"/>
    <m/>
    <m/>
    <m/>
    <m/>
    <m/>
    <m/>
    <m/>
    <m/>
    <m/>
  </r>
  <r>
    <s v="DIVIDENDO DEF 31 $ 110,3466"/>
    <d v="2015-05-08T00:00:00"/>
    <x v="55"/>
    <s v="$"/>
    <x v="209"/>
    <n v="0"/>
    <n v="22000000"/>
    <n v="0"/>
    <n v="0"/>
    <n v="0"/>
    <n v="110.34699999999999"/>
    <s v="Very High"/>
    <n v="2427634000"/>
    <m/>
    <m/>
    <m/>
    <m/>
    <m/>
    <m/>
    <m/>
    <m/>
    <m/>
  </r>
  <r>
    <s v="DIVIDENDO PROV $ 242,464066"/>
    <d v="2021-07-27T00:00:00"/>
    <x v="673"/>
    <s v="$"/>
    <x v="254"/>
    <n v="0"/>
    <n v="10000000"/>
    <n v="0"/>
    <n v="0"/>
    <n v="0"/>
    <n v="242.464"/>
    <s v="Very High"/>
    <n v="2424640000"/>
    <m/>
    <m/>
    <m/>
    <m/>
    <m/>
    <m/>
    <m/>
    <m/>
    <m/>
  </r>
  <r>
    <s v="DIVIDENDO DEF 37 US$ 0,00242"/>
    <d v="2017-05-17T00:00:00"/>
    <x v="250"/>
    <s v="$"/>
    <x v="99"/>
    <n v="0"/>
    <n v="855096691"/>
    <n v="0"/>
    <n v="0"/>
    <n v="0"/>
    <n v="2.8250000000000002"/>
    <s v="Medium"/>
    <n v="2415648152.0749998"/>
    <m/>
    <m/>
    <m/>
    <m/>
    <m/>
    <m/>
    <m/>
    <m/>
    <m/>
  </r>
  <r>
    <s v="DIVIDENDO DEF 33 $ 6,66"/>
    <d v="2020-05-09T00:00:00"/>
    <x v="114"/>
    <s v="$"/>
    <x v="130"/>
    <n v="0"/>
    <n v="362573810"/>
    <n v="0"/>
    <n v="0"/>
    <n v="0"/>
    <n v="6.66"/>
    <s v="Medium"/>
    <n v="2414741574.5999999"/>
    <m/>
    <m/>
    <m/>
    <m/>
    <m/>
    <m/>
    <m/>
    <m/>
    <m/>
  </r>
  <r>
    <s v="DIVIDENDO DEF $ 241,331737878802"/>
    <d v="2018-05-18T00:00:00"/>
    <x v="72"/>
    <s v="$"/>
    <x v="294"/>
    <n v="0"/>
    <n v="10000000"/>
    <n v="0"/>
    <n v="0"/>
    <n v="0"/>
    <n v="241.33199999999999"/>
    <s v="Very High"/>
    <n v="2413320000"/>
    <m/>
    <m/>
    <m/>
    <m/>
    <m/>
    <m/>
    <m/>
    <m/>
    <m/>
  </r>
  <r>
    <s v="DIVIDENDO DEF $ 37,7"/>
    <d v="2020-04-15T00:00:00"/>
    <x v="474"/>
    <s v="$"/>
    <x v="182"/>
    <n v="0"/>
    <n v="64000000"/>
    <n v="0"/>
    <n v="0"/>
    <n v="0"/>
    <n v="37.700000000000003"/>
    <s v="High"/>
    <n v="2412800000"/>
    <m/>
    <m/>
    <m/>
    <m/>
    <m/>
    <m/>
    <m/>
    <m/>
    <m/>
  </r>
  <r>
    <s v="DIVIDENDO PROV $ 820"/>
    <d v="2020-07-31T00:00:00"/>
    <x v="745"/>
    <s v="$"/>
    <x v="136"/>
    <n v="0"/>
    <n v="2940057"/>
    <n v="0"/>
    <n v="0"/>
    <n v="0"/>
    <n v="820"/>
    <s v="Very High"/>
    <n v="2410846740"/>
    <m/>
    <m/>
    <m/>
    <m/>
    <m/>
    <m/>
    <m/>
    <m/>
    <m/>
  </r>
  <r>
    <s v="DIVIDENDO DEF 86 $ 10,68"/>
    <d v="2017-04-22T00:00:00"/>
    <x v="171"/>
    <s v="$"/>
    <x v="295"/>
    <n v="0"/>
    <n v="225063190"/>
    <n v="0"/>
    <n v="0"/>
    <n v="0"/>
    <n v="10.68"/>
    <s v="High"/>
    <n v="2403674869.1999998"/>
    <m/>
    <m/>
    <m/>
    <m/>
    <m/>
    <m/>
    <m/>
    <m/>
    <m/>
  </r>
  <r>
    <s v="DIVIDENDO PROV 31 $ 4,6839"/>
    <d v="2017-01-10T00:00:00"/>
    <x v="746"/>
    <s v="$"/>
    <x v="229"/>
    <n v="0"/>
    <n v="513087688"/>
    <n v="0"/>
    <n v="0"/>
    <n v="0"/>
    <n v="4.6840000000000002"/>
    <s v="Medium"/>
    <n v="2403302730.592"/>
    <m/>
    <m/>
    <m/>
    <m/>
    <m/>
    <m/>
    <m/>
    <m/>
    <m/>
  </r>
  <r>
    <s v="DIVIDENDO DEF $ 19603,87266932"/>
    <d v="2018-10-11T00:00:00"/>
    <x v="553"/>
    <s v="$"/>
    <x v="296"/>
    <n v="0"/>
    <n v="122500"/>
    <n v="0"/>
    <n v="0"/>
    <n v="0"/>
    <n v="19603.873"/>
    <s v="Very High"/>
    <n v="2401474442.5"/>
    <m/>
    <m/>
    <m/>
    <m/>
    <m/>
    <m/>
    <m/>
    <m/>
    <m/>
  </r>
  <r>
    <s v="DIVIDENDO PROV $ 239"/>
    <d v="2020-10-24T00:00:00"/>
    <x v="629"/>
    <s v="$"/>
    <x v="225"/>
    <n v="0"/>
    <n v="10000000"/>
    <n v="0"/>
    <n v="0"/>
    <n v="0"/>
    <n v="239"/>
    <s v="Very High"/>
    <n v="2390000000"/>
    <m/>
    <m/>
    <m/>
    <m/>
    <m/>
    <m/>
    <m/>
    <m/>
    <m/>
  </r>
  <r>
    <s v="DIVIDENDO ADIC 27 $ 16,9"/>
    <d v="2018-04-26T00:00:00"/>
    <x v="646"/>
    <s v="$"/>
    <x v="236"/>
    <n v="0"/>
    <n v="140930401"/>
    <n v="0"/>
    <n v="0"/>
    <n v="0"/>
    <n v="16.899999999999999"/>
    <s v="High"/>
    <n v="2381723776.9000001"/>
    <m/>
    <m/>
    <m/>
    <m/>
    <m/>
    <m/>
    <m/>
    <m/>
    <m/>
  </r>
  <r>
    <s v="DIVIDENDO PROV $ 1189,933637401040"/>
    <d v="2017-05-26T00:00:00"/>
    <x v="574"/>
    <s v="$"/>
    <x v="162"/>
    <n v="0"/>
    <n v="2000000"/>
    <n v="0"/>
    <n v="0"/>
    <n v="0"/>
    <n v="1189.934"/>
    <s v="Very High"/>
    <n v="2379868000"/>
    <m/>
    <m/>
    <m/>
    <m/>
    <m/>
    <m/>
    <m/>
    <m/>
    <m/>
  </r>
  <r>
    <s v="DIVIDENDO DEF 103  $ 13"/>
    <d v="2016-04-19T00:00:00"/>
    <x v="154"/>
    <s v="$"/>
    <x v="297"/>
    <n v="0"/>
    <n v="182932687"/>
    <n v="0"/>
    <n v="0"/>
    <n v="0"/>
    <n v="13"/>
    <s v="High"/>
    <n v="2378124931"/>
    <m/>
    <m/>
    <m/>
    <m/>
    <m/>
    <m/>
    <m/>
    <m/>
    <m/>
  </r>
  <r>
    <s v="DIVIDENDO PROV 47 US$ 0,00181166"/>
    <d v="2019-09-07T00:00:00"/>
    <x v="747"/>
    <s v="$"/>
    <x v="160"/>
    <n v="0"/>
    <n v="1815875619"/>
    <n v="0"/>
    <n v="0"/>
    <n v="0"/>
    <n v="1.306"/>
    <s v="Medium"/>
    <n v="2371533558.414"/>
    <m/>
    <m/>
    <m/>
    <m/>
    <m/>
    <m/>
    <m/>
    <m/>
    <m/>
  </r>
  <r>
    <s v="DIVIDENDO PROV 80 US$ 0,002971"/>
    <d v="2016-09-09T00:00:00"/>
    <x v="748"/>
    <s v="$"/>
    <x v="247"/>
    <n v="0"/>
    <n v="1202879835"/>
    <n v="0"/>
    <n v="0"/>
    <n v="0"/>
    <n v="1.9670000000000001"/>
    <s v="Medium"/>
    <n v="2366064635.4450002"/>
    <m/>
    <m/>
    <m/>
    <m/>
    <m/>
    <m/>
    <m/>
    <m/>
    <m/>
  </r>
  <r>
    <s v="DIVIDENDO ADIC 31 $ 2,9371"/>
    <d v="2016-04-30T00:00:00"/>
    <x v="128"/>
    <s v="$"/>
    <x v="103"/>
    <n v="0"/>
    <n v="804681783"/>
    <n v="0"/>
    <n v="0"/>
    <n v="0"/>
    <n v="2.9369999999999998"/>
    <s v="Medium"/>
    <n v="2363350396.671"/>
    <m/>
    <m/>
    <m/>
    <m/>
    <m/>
    <m/>
    <m/>
    <m/>
    <m/>
  </r>
  <r>
    <s v="DIVIDENDO PROV $ 236"/>
    <d v="2020-12-12T00:00:00"/>
    <x v="89"/>
    <s v="$"/>
    <x v="169"/>
    <n v="0"/>
    <n v="10000000"/>
    <n v="0"/>
    <n v="0"/>
    <n v="0"/>
    <n v="236"/>
    <s v="Very High"/>
    <n v="2360000000"/>
    <m/>
    <m/>
    <m/>
    <m/>
    <m/>
    <m/>
    <m/>
    <m/>
    <m/>
  </r>
  <r>
    <s v="DIVIDENDO PROV $ 236"/>
    <d v="2020-12-12T00:00:00"/>
    <x v="89"/>
    <s v="$"/>
    <x v="168"/>
    <n v="0"/>
    <n v="10000000"/>
    <n v="0"/>
    <n v="0"/>
    <n v="0"/>
    <n v="236"/>
    <s v="Very High"/>
    <n v="2360000000"/>
    <m/>
    <m/>
    <m/>
    <m/>
    <m/>
    <m/>
    <m/>
    <m/>
    <m/>
  </r>
  <r>
    <s v="DIVIDENDO PROV $ 236"/>
    <d v="2016-07-20T00:00:00"/>
    <x v="749"/>
    <s v="$"/>
    <x v="223"/>
    <n v="0"/>
    <n v="10000000"/>
    <n v="0"/>
    <n v="0"/>
    <n v="0"/>
    <n v="236"/>
    <s v="Very High"/>
    <n v="2360000000"/>
    <m/>
    <m/>
    <m/>
    <m/>
    <m/>
    <m/>
    <m/>
    <m/>
    <m/>
  </r>
  <r>
    <s v="DIVIDENDO PROV $ 235,6164"/>
    <d v="2021-07-09T00:00:00"/>
    <x v="57"/>
    <s v="$"/>
    <x v="298"/>
    <n v="0"/>
    <n v="10000000"/>
    <n v="0"/>
    <n v="0"/>
    <n v="0"/>
    <n v="235.61600000000001"/>
    <s v="Very High"/>
    <n v="2356160000"/>
    <m/>
    <m/>
    <m/>
    <m/>
    <m/>
    <m/>
    <m/>
    <m/>
    <m/>
  </r>
  <r>
    <s v="DIVIDENDO DEF $ 4,7009"/>
    <d v="2017-01-11T00:00:00"/>
    <x v="170"/>
    <s v="$"/>
    <x v="87"/>
    <n v="0"/>
    <n v="500000000"/>
    <n v="0"/>
    <n v="0"/>
    <n v="0"/>
    <n v="4.7009999999999996"/>
    <s v="Medium"/>
    <n v="2350500000"/>
    <m/>
    <m/>
    <m/>
    <m/>
    <m/>
    <m/>
    <m/>
    <m/>
    <m/>
  </r>
  <r>
    <s v="DIVIDENDO PROV $ 235"/>
    <d v="2016-05-19T00:00:00"/>
    <x v="150"/>
    <s v="$"/>
    <x v="223"/>
    <n v="0"/>
    <n v="10000000"/>
    <n v="0"/>
    <n v="0"/>
    <n v="0"/>
    <n v="235"/>
    <s v="Very High"/>
    <n v="2350000000"/>
    <m/>
    <m/>
    <m/>
    <m/>
    <m/>
    <m/>
    <m/>
    <m/>
    <m/>
  </r>
  <r>
    <s v="DIVIDENDO PROV 90 US$ 0,01845"/>
    <d v="2019-09-07T00:00:00"/>
    <x v="747"/>
    <s v="$"/>
    <x v="88"/>
    <n v="0"/>
    <n v="178864992"/>
    <n v="0"/>
    <n v="0"/>
    <n v="0"/>
    <n v="13.122"/>
    <s v="High"/>
    <n v="2347066425.0240002"/>
    <m/>
    <m/>
    <m/>
    <m/>
    <m/>
    <m/>
    <m/>
    <m/>
    <m/>
  </r>
  <r>
    <s v="DIVIDENDO ADIC 24 $ 29,1"/>
    <d v="2015-05-02T00:00:00"/>
    <x v="189"/>
    <s v="$"/>
    <x v="236"/>
    <n v="0"/>
    <n v="80574510"/>
    <n v="0"/>
    <n v="0"/>
    <n v="0"/>
    <n v="29.1"/>
    <s v="High"/>
    <n v="2344718241"/>
    <m/>
    <m/>
    <m/>
    <m/>
    <m/>
    <m/>
    <m/>
    <m/>
    <m/>
  </r>
  <r>
    <s v="DIVIDENDO EVEN 116 $ 179"/>
    <d v="2020-12-02T00:00:00"/>
    <x v="582"/>
    <s v="$"/>
    <x v="299"/>
    <n v="0"/>
    <n v="13081284"/>
    <n v="0"/>
    <n v="0"/>
    <n v="0"/>
    <n v="179"/>
    <s v="Very High"/>
    <n v="2341549836"/>
    <m/>
    <m/>
    <m/>
    <m/>
    <m/>
    <m/>
    <m/>
    <m/>
    <m/>
  </r>
  <r>
    <s v="DIVIDENDO PROV 58 $ 15,66"/>
    <d v="2015-01-10T00:00:00"/>
    <x v="295"/>
    <s v="$"/>
    <x v="81"/>
    <n v="0"/>
    <n v="149448112"/>
    <n v="0"/>
    <n v="0"/>
    <n v="0"/>
    <n v="15.66"/>
    <s v="High"/>
    <n v="2340357433.9200001"/>
    <m/>
    <m/>
    <m/>
    <m/>
    <m/>
    <m/>
    <m/>
    <m/>
    <m/>
  </r>
  <r>
    <s v="DIVIDENDO PROV 32 US$ 0,000031538"/>
    <d v="2019-06-14T00:00:00"/>
    <x v="750"/>
    <s v="$"/>
    <x v="234"/>
    <n v="0"/>
    <n v="105961665413"/>
    <n v="0"/>
    <n v="0"/>
    <n v="0"/>
    <n v="2.1999999999999999E-2"/>
    <s v="Low"/>
    <n v="2331156639.086"/>
    <m/>
    <m/>
    <m/>
    <m/>
    <m/>
    <m/>
    <m/>
    <m/>
    <m/>
  </r>
  <r>
    <s v="DIVIDENDO PROV 84 US$ 0,00314"/>
    <d v="2017-09-08T00:00:00"/>
    <x v="193"/>
    <s v="$"/>
    <x v="247"/>
    <n v="0"/>
    <n v="1202879835"/>
    <n v="0"/>
    <n v="0"/>
    <n v="0"/>
    <n v="1.9330000000000001"/>
    <s v="Medium"/>
    <n v="2325166721.0549998"/>
    <m/>
    <m/>
    <m/>
    <m/>
    <m/>
    <m/>
    <m/>
    <m/>
    <m/>
  </r>
  <r>
    <s v="DIVIDENDO DEF 309 $ 31"/>
    <d v="2017-05-04T00:00:00"/>
    <x v="277"/>
    <s v="$"/>
    <x v="164"/>
    <n v="0"/>
    <n v="75000000"/>
    <n v="0"/>
    <n v="0"/>
    <n v="0"/>
    <n v="31"/>
    <s v="High"/>
    <n v="2325000000"/>
    <m/>
    <m/>
    <m/>
    <m/>
    <m/>
    <m/>
    <m/>
    <m/>
    <m/>
  </r>
  <r>
    <s v="DIVIDENDO PROV $ 232"/>
    <d v="2016-01-19T00:00:00"/>
    <x v="751"/>
    <s v="$"/>
    <x v="223"/>
    <n v="0"/>
    <n v="10000000"/>
    <n v="0"/>
    <n v="0"/>
    <n v="0"/>
    <n v="232"/>
    <s v="Very High"/>
    <n v="2320000000"/>
    <m/>
    <m/>
    <m/>
    <m/>
    <m/>
    <m/>
    <m/>
    <m/>
    <m/>
  </r>
  <r>
    <s v="DIVIDENDO DEF 38 US$ 0,004328"/>
    <d v="2018-05-11T00:00:00"/>
    <x v="219"/>
    <s v="$"/>
    <x v="99"/>
    <n v="0"/>
    <n v="855096691"/>
    <n v="0"/>
    <n v="0"/>
    <n v="0"/>
    <n v="2.7130000000000001"/>
    <s v="Medium"/>
    <n v="2319877322.6830001"/>
    <m/>
    <m/>
    <m/>
    <m/>
    <m/>
    <m/>
    <m/>
    <m/>
    <m/>
  </r>
  <r>
    <s v="DIVIDENDO DEF $ 6,136166"/>
    <d v="2018-05-04T00:00:00"/>
    <x v="51"/>
    <s v="$"/>
    <x v="274"/>
    <n v="0"/>
    <n v="377124663"/>
    <n v="0"/>
    <n v="0"/>
    <n v="0"/>
    <n v="6.1360000000000001"/>
    <s v="Medium"/>
    <n v="2314036932.1680002"/>
    <m/>
    <m/>
    <m/>
    <m/>
    <m/>
    <m/>
    <m/>
    <m/>
    <m/>
  </r>
  <r>
    <s v="DIVIDENDO DEF 1 $ 74,06033"/>
    <d v="2016-05-03T00:00:00"/>
    <x v="260"/>
    <s v="$"/>
    <x v="300"/>
    <n v="0"/>
    <n v="31219070"/>
    <n v="0"/>
    <n v="0"/>
    <n v="0"/>
    <n v="74.06"/>
    <s v="High"/>
    <n v="2312084324.1999998"/>
    <m/>
    <m/>
    <m/>
    <m/>
    <m/>
    <m/>
    <m/>
    <m/>
    <m/>
  </r>
  <r>
    <s v="DIVIDENDO PROV $ 231"/>
    <d v="2020-12-23T00:00:00"/>
    <x v="281"/>
    <s v="$"/>
    <x v="98"/>
    <n v="0"/>
    <n v="10000000"/>
    <n v="0"/>
    <n v="0"/>
    <n v="0"/>
    <n v="231"/>
    <s v="Very High"/>
    <n v="2310000000"/>
    <m/>
    <m/>
    <m/>
    <m/>
    <m/>
    <m/>
    <m/>
    <m/>
    <m/>
  </r>
  <r>
    <s v="DIVIDENDO PROV $ 230,730889"/>
    <d v="2021-07-27T00:00:00"/>
    <x v="673"/>
    <s v="$"/>
    <x v="255"/>
    <n v="0"/>
    <n v="10000000"/>
    <n v="0"/>
    <n v="0"/>
    <n v="0"/>
    <n v="230.73099999999999"/>
    <s v="Very High"/>
    <n v="2307310000"/>
    <m/>
    <m/>
    <m/>
    <m/>
    <m/>
    <m/>
    <m/>
    <m/>
    <m/>
  </r>
  <r>
    <s v="DIVIDENDO PROV $ 230,144889481772"/>
    <d v="2019-05-20T00:00:00"/>
    <x v="752"/>
    <s v="$"/>
    <x v="301"/>
    <n v="0"/>
    <n v="10000000"/>
    <n v="0"/>
    <n v="0"/>
    <n v="0"/>
    <n v="230.14500000000001"/>
    <s v="Very High"/>
    <n v="2301450000"/>
    <m/>
    <m/>
    <m/>
    <m/>
    <m/>
    <m/>
    <m/>
    <m/>
    <m/>
  </r>
  <r>
    <s v="DIVIDENDO PROV $ 230,099187101548"/>
    <d v="2019-05-20T00:00:00"/>
    <x v="752"/>
    <s v="$"/>
    <x v="302"/>
    <n v="0"/>
    <n v="10000000"/>
    <n v="0"/>
    <n v="0"/>
    <n v="0"/>
    <n v="230.09899999999999"/>
    <s v="Very High"/>
    <n v="2300990000"/>
    <m/>
    <m/>
    <m/>
    <m/>
    <m/>
    <m/>
    <m/>
    <m/>
    <m/>
  </r>
  <r>
    <s v="DIVIDENDO PROV $ 230"/>
    <d v="2015-10-14T00:00:00"/>
    <x v="713"/>
    <s v="$"/>
    <x v="223"/>
    <n v="0"/>
    <n v="10000000"/>
    <n v="0"/>
    <n v="0"/>
    <n v="0"/>
    <n v="230"/>
    <s v="Very High"/>
    <n v="2300000000"/>
    <m/>
    <m/>
    <m/>
    <m/>
    <m/>
    <m/>
    <m/>
    <m/>
    <m/>
  </r>
  <r>
    <s v="DIVIDENDO PROV $ 229,847549230952"/>
    <d v="2019-05-20T00:00:00"/>
    <x v="752"/>
    <s v="$"/>
    <x v="303"/>
    <n v="0"/>
    <n v="10000000"/>
    <n v="0"/>
    <n v="0"/>
    <n v="0"/>
    <n v="229.84800000000001"/>
    <s v="Very High"/>
    <n v="2298480000"/>
    <m/>
    <m/>
    <m/>
    <m/>
    <m/>
    <m/>
    <m/>
    <m/>
    <m/>
  </r>
  <r>
    <s v="DIVIDENDO DEF 48 $ 0,575033848"/>
    <d v="2015-04-17T00:00:00"/>
    <x v="257"/>
    <s v="$"/>
    <x v="304"/>
    <n v="0"/>
    <n v="3983886864"/>
    <n v="0"/>
    <n v="0"/>
    <n v="0"/>
    <n v="0.57499999999999996"/>
    <s v="Low"/>
    <n v="2290734946.8000002"/>
    <m/>
    <m/>
    <m/>
    <m/>
    <m/>
    <m/>
    <m/>
    <m/>
    <m/>
  </r>
  <r>
    <s v="DIVIDENDO DEF 1 $ 5,33599984140309"/>
    <d v="2019-05-11T00:00:00"/>
    <x v="21"/>
    <s v="$"/>
    <x v="269"/>
    <n v="0"/>
    <n v="428709497"/>
    <n v="0"/>
    <n v="0"/>
    <n v="0"/>
    <n v="5.3360000000000003"/>
    <s v="Medium"/>
    <n v="2287593875.9920001"/>
    <m/>
    <m/>
    <m/>
    <m/>
    <m/>
    <m/>
    <m/>
    <m/>
    <m/>
  </r>
  <r>
    <s v="DIVIDENDO $ 228,52189"/>
    <d v="2020-04-08T00:00:00"/>
    <x v="521"/>
    <s v="$"/>
    <x v="55"/>
    <n v="0"/>
    <n v="10000000"/>
    <n v="0"/>
    <n v="0"/>
    <n v="0"/>
    <n v="228.52199999999999"/>
    <s v="Very High"/>
    <n v="2285220000"/>
    <m/>
    <m/>
    <m/>
    <m/>
    <m/>
    <m/>
    <m/>
    <m/>
    <m/>
  </r>
  <r>
    <s v="DIVIDENDO DEF 27 $ 0,1864893"/>
    <d v="2019-05-15T00:00:00"/>
    <x v="407"/>
    <s v="$"/>
    <x v="305"/>
    <n v="0"/>
    <n v="12273975815"/>
    <n v="0"/>
    <n v="0"/>
    <n v="0"/>
    <n v="0.186"/>
    <s v="Low"/>
    <n v="2282959501.5900002"/>
    <m/>
    <m/>
    <m/>
    <m/>
    <m/>
    <m/>
    <m/>
    <m/>
    <m/>
  </r>
  <r>
    <s v="DIVIDENDO PROV $ 100"/>
    <d v="2017-06-22T00:00:00"/>
    <x v="753"/>
    <s v="$"/>
    <x v="152"/>
    <n v="0"/>
    <n v="22791898"/>
    <n v="0"/>
    <n v="0"/>
    <n v="0"/>
    <n v="100"/>
    <s v="High"/>
    <n v="2279189800"/>
    <m/>
    <m/>
    <m/>
    <m/>
    <m/>
    <m/>
    <m/>
    <m/>
    <m/>
  </r>
  <r>
    <s v="DIVIDENDO PROV $ 100"/>
    <d v="2017-03-24T00:00:00"/>
    <x v="754"/>
    <s v="$"/>
    <x v="152"/>
    <n v="0"/>
    <n v="22791898"/>
    <n v="0"/>
    <n v="0"/>
    <n v="0"/>
    <n v="100"/>
    <s v="High"/>
    <n v="2279189800"/>
    <m/>
    <m/>
    <m/>
    <m/>
    <m/>
    <m/>
    <m/>
    <m/>
    <m/>
  </r>
  <r>
    <s v="DIVIDENDO DEF 24 US$ 0,03197"/>
    <d v="2018-05-11T00:00:00"/>
    <x v="219"/>
    <s v="$"/>
    <x v="206"/>
    <n v="0"/>
    <n v="113238186"/>
    <n v="0"/>
    <n v="0"/>
    <n v="0"/>
    <n v="20.039000000000001"/>
    <s v="High"/>
    <n v="2269180009.2540002"/>
    <m/>
    <m/>
    <m/>
    <m/>
    <m/>
    <m/>
    <m/>
    <m/>
    <m/>
  </r>
  <r>
    <s v="DIVIDENDO ADIC 24 US$ 0,03196"/>
    <d v="2018-05-11T00:00:00"/>
    <x v="219"/>
    <s v="$"/>
    <x v="206"/>
    <n v="0"/>
    <n v="113238186"/>
    <n v="0"/>
    <n v="0"/>
    <n v="0"/>
    <n v="20.033000000000001"/>
    <s v="High"/>
    <n v="2268500580.138"/>
    <m/>
    <m/>
    <m/>
    <m/>
    <m/>
    <m/>
    <m/>
    <m/>
    <m/>
  </r>
  <r>
    <s v="DIVIDENDO DEF $ 225,958839285024"/>
    <d v="2018-05-12T00:00:00"/>
    <x v="64"/>
    <s v="$"/>
    <x v="253"/>
    <n v="0"/>
    <n v="10000000"/>
    <n v="0"/>
    <n v="0"/>
    <n v="0"/>
    <n v="225.959"/>
    <s v="Very High"/>
    <n v="2259590000"/>
    <m/>
    <m/>
    <m/>
    <m/>
    <m/>
    <m/>
    <m/>
    <m/>
    <m/>
  </r>
  <r>
    <s v="DIVIDENDO DEF 32 $ 2,1761"/>
    <d v="2021-04-13T00:00:00"/>
    <x v="636"/>
    <s v="$"/>
    <x v="183"/>
    <n v="0"/>
    <n v="1034572184"/>
    <n v="0"/>
    <n v="0"/>
    <n v="0"/>
    <n v="2.1760000000000002"/>
    <s v="Medium"/>
    <n v="2251229072.3839998"/>
    <m/>
    <m/>
    <m/>
    <m/>
    <m/>
    <m/>
    <m/>
    <m/>
    <m/>
  </r>
  <r>
    <s v="DIVIDENDO PROV 320 $ 30"/>
    <d v="2021-01-07T00:00:00"/>
    <x v="755"/>
    <s v="$"/>
    <x v="164"/>
    <n v="0"/>
    <n v="75000000"/>
    <n v="0"/>
    <n v="0"/>
    <n v="0"/>
    <n v="30"/>
    <s v="High"/>
    <n v="2250000000"/>
    <m/>
    <m/>
    <m/>
    <m/>
    <m/>
    <m/>
    <m/>
    <m/>
    <m/>
  </r>
  <r>
    <s v="DIVIDENDO PROV 311 $ 30"/>
    <d v="2018-01-04T00:00:00"/>
    <x v="336"/>
    <s v="$"/>
    <x v="164"/>
    <n v="0"/>
    <n v="75000000"/>
    <n v="0"/>
    <n v="0"/>
    <n v="0"/>
    <n v="30"/>
    <s v="High"/>
    <n v="2250000000"/>
    <m/>
    <m/>
    <m/>
    <m/>
    <m/>
    <m/>
    <m/>
    <m/>
    <m/>
  </r>
  <r>
    <s v="DIVIDENDO PROV 308 $ 30"/>
    <d v="2017-01-05T00:00:00"/>
    <x v="527"/>
    <s v="$"/>
    <x v="164"/>
    <n v="0"/>
    <n v="75000000"/>
    <n v="0"/>
    <n v="0"/>
    <n v="0"/>
    <n v="30"/>
    <s v="High"/>
    <n v="2250000000"/>
    <m/>
    <m/>
    <m/>
    <m/>
    <m/>
    <m/>
    <m/>
    <m/>
    <m/>
  </r>
  <r>
    <s v="DIVIDENDO PROV $ 224,3768062"/>
    <d v="2021-07-13T00:00:00"/>
    <x v="677"/>
    <s v="$"/>
    <x v="306"/>
    <n v="0"/>
    <n v="10000000"/>
    <n v="0"/>
    <n v="0"/>
    <n v="0"/>
    <n v="224.37700000000001"/>
    <s v="Very High"/>
    <n v="2243770000"/>
    <m/>
    <m/>
    <m/>
    <m/>
    <m/>
    <m/>
    <m/>
    <m/>
    <m/>
  </r>
  <r>
    <s v="DIVIDENDO PROV $ 224,250973"/>
    <d v="2020-12-03T00:00:00"/>
    <x v="32"/>
    <s v="$"/>
    <x v="174"/>
    <n v="0"/>
    <n v="10000000"/>
    <n v="0"/>
    <n v="0"/>
    <n v="0"/>
    <n v="224.251"/>
    <s v="Very High"/>
    <n v="2242510000"/>
    <m/>
    <m/>
    <m/>
    <m/>
    <m/>
    <m/>
    <m/>
    <m/>
    <m/>
  </r>
  <r>
    <s v="DIVIDENDO PROV 64 $ 15"/>
    <d v="2017-12-09T00:00:00"/>
    <x v="628"/>
    <s v="$"/>
    <x v="81"/>
    <n v="0"/>
    <n v="149448112"/>
    <n v="0"/>
    <n v="0"/>
    <n v="0"/>
    <n v="15"/>
    <s v="High"/>
    <n v="2241721680"/>
    <m/>
    <m/>
    <m/>
    <m/>
    <m/>
    <m/>
    <m/>
    <m/>
    <m/>
  </r>
  <r>
    <s v="DIVIDENDO 262 $ 3"/>
    <d v="2016-03-23T00:00:00"/>
    <x v="241"/>
    <s v="$"/>
    <x v="91"/>
    <n v="0"/>
    <n v="747005982"/>
    <n v="0"/>
    <n v="0"/>
    <n v="0"/>
    <n v="3"/>
    <s v="Medium"/>
    <n v="2241017946"/>
    <m/>
    <m/>
    <m/>
    <m/>
    <m/>
    <m/>
    <m/>
    <m/>
    <m/>
  </r>
  <r>
    <s v="DIVIDENDO 261 $ 3"/>
    <d v="2015-12-23T00:00:00"/>
    <x v="756"/>
    <s v="$"/>
    <x v="91"/>
    <n v="0"/>
    <n v="747005982"/>
    <n v="0"/>
    <n v="0"/>
    <n v="0"/>
    <n v="3"/>
    <s v="Medium"/>
    <n v="2241017946"/>
    <m/>
    <m/>
    <m/>
    <m/>
    <m/>
    <m/>
    <m/>
    <m/>
    <m/>
  </r>
  <r>
    <s v="DIVIDENDO  260 $ 3"/>
    <d v="2015-09-24T00:00:00"/>
    <x v="757"/>
    <s v="$"/>
    <x v="91"/>
    <n v="0"/>
    <n v="747005982"/>
    <n v="0"/>
    <n v="0"/>
    <n v="0"/>
    <n v="3"/>
    <s v="Medium"/>
    <n v="2241017946"/>
    <m/>
    <m/>
    <m/>
    <m/>
    <m/>
    <m/>
    <m/>
    <m/>
    <m/>
  </r>
  <r>
    <s v="DIVIDENDO PROV 258 $ 3"/>
    <d v="2015-03-25T00:00:00"/>
    <x v="758"/>
    <s v="$"/>
    <x v="91"/>
    <n v="0"/>
    <n v="747005982"/>
    <n v="0"/>
    <n v="0"/>
    <n v="0"/>
    <n v="3"/>
    <s v="Medium"/>
    <n v="2241017946"/>
    <m/>
    <m/>
    <m/>
    <m/>
    <m/>
    <m/>
    <m/>
    <m/>
    <m/>
  </r>
  <r>
    <s v="DIVIDENDO PROV 229 $ 35"/>
    <d v="2020-12-10T00:00:00"/>
    <x v="118"/>
    <s v="$"/>
    <x v="182"/>
    <n v="0"/>
    <n v="64000000"/>
    <n v="0"/>
    <n v="0"/>
    <n v="0"/>
    <n v="35"/>
    <s v="High"/>
    <n v="2240000000"/>
    <m/>
    <m/>
    <m/>
    <m/>
    <m/>
    <m/>
    <m/>
    <m/>
    <m/>
  </r>
  <r>
    <s v="DIVIDENDO PROV 228 $ 35"/>
    <d v="2020-10-21T00:00:00"/>
    <x v="759"/>
    <s v="$"/>
    <x v="182"/>
    <n v="0"/>
    <n v="64000000"/>
    <n v="0"/>
    <n v="0"/>
    <n v="0"/>
    <n v="35"/>
    <s v="High"/>
    <n v="2240000000"/>
    <m/>
    <m/>
    <m/>
    <m/>
    <m/>
    <m/>
    <m/>
    <m/>
    <m/>
  </r>
  <r>
    <s v="DIVIDENDO PROV 227 $ 35"/>
    <d v="2020-07-14T00:00:00"/>
    <x v="217"/>
    <s v="$"/>
    <x v="182"/>
    <n v="0"/>
    <n v="64000000"/>
    <n v="0"/>
    <n v="0"/>
    <n v="0"/>
    <n v="35"/>
    <s v="High"/>
    <n v="2240000000"/>
    <m/>
    <m/>
    <m/>
    <m/>
    <m/>
    <m/>
    <m/>
    <m/>
    <m/>
  </r>
  <r>
    <s v="DIVIDENDO PROV $ 223,9753646"/>
    <d v="2021-07-13T00:00:00"/>
    <x v="677"/>
    <s v="$"/>
    <x v="307"/>
    <n v="0"/>
    <n v="10000000"/>
    <n v="0"/>
    <n v="0"/>
    <n v="0"/>
    <n v="223.97499999999999"/>
    <s v="Very High"/>
    <n v="2239750000"/>
    <m/>
    <m/>
    <m/>
    <m/>
    <m/>
    <m/>
    <m/>
    <m/>
    <m/>
  </r>
  <r>
    <s v="DIVIDENDO PROV $ 223,7791367"/>
    <d v="2021-07-13T00:00:00"/>
    <x v="677"/>
    <s v="$"/>
    <x v="308"/>
    <n v="0"/>
    <n v="10000000"/>
    <n v="0"/>
    <n v="0"/>
    <n v="0"/>
    <n v="223.779"/>
    <s v="Very High"/>
    <n v="2237790000"/>
    <m/>
    <m/>
    <m/>
    <m/>
    <m/>
    <m/>
    <m/>
    <m/>
    <m/>
  </r>
  <r>
    <s v="DIVIDENDO PROV 69 $ 7,2616"/>
    <d v="2020-01-14T00:00:00"/>
    <x v="26"/>
    <s v="$"/>
    <x v="226"/>
    <n v="0"/>
    <n v="307933743"/>
    <n v="0"/>
    <n v="0"/>
    <n v="0"/>
    <n v="7.2619999999999996"/>
    <s v="Medium"/>
    <n v="2236214841.6659999"/>
    <m/>
    <m/>
    <m/>
    <m/>
    <m/>
    <m/>
    <m/>
    <m/>
    <m/>
  </r>
  <r>
    <s v="DIVIDENDO PROV $ 223"/>
    <d v="2020-04-14T00:00:00"/>
    <x v="226"/>
    <s v="$"/>
    <x v="185"/>
    <n v="0"/>
    <n v="10000000"/>
    <n v="0"/>
    <n v="0"/>
    <n v="0"/>
    <n v="223"/>
    <s v="Very High"/>
    <n v="2230000000"/>
    <m/>
    <m/>
    <m/>
    <m/>
    <m/>
    <m/>
    <m/>
    <m/>
    <m/>
  </r>
  <r>
    <s v="DIVIDENDO PROV 26 US$ 0,000032423"/>
    <d v="2017-12-16T00:00:00"/>
    <x v="246"/>
    <s v="$"/>
    <x v="234"/>
    <n v="0"/>
    <n v="105961665413"/>
    <n v="0"/>
    <n v="0"/>
    <n v="0"/>
    <n v="2.1000000000000001E-2"/>
    <s v="Low"/>
    <n v="2225194973.6729999"/>
    <m/>
    <m/>
    <m/>
    <m/>
    <m/>
    <m/>
    <m/>
    <m/>
    <m/>
  </r>
  <r>
    <s v="DIVIDENDO PROV US$ 3,1779909640"/>
    <d v="2020-04-21T00:00:00"/>
    <x v="760"/>
    <s v="US$"/>
    <x v="0"/>
    <n v="0"/>
    <n v="700000000"/>
    <n v="0"/>
    <n v="0"/>
    <n v="0"/>
    <n v="3.1779999999999999"/>
    <s v="Medium"/>
    <n v="2224600000"/>
    <m/>
    <m/>
    <m/>
    <m/>
    <m/>
    <m/>
    <m/>
    <m/>
    <m/>
  </r>
  <r>
    <s v="DIVIDENDO PROV 60 US$ 0,002677"/>
    <d v="2020-06-10T00:00:00"/>
    <x v="320"/>
    <s v="$"/>
    <x v="104"/>
    <n v="0"/>
    <n v="1075000000"/>
    <n v="0"/>
    <n v="0"/>
    <n v="0"/>
    <n v="2.0670000000000002"/>
    <s v="Medium"/>
    <n v="2222025000"/>
    <m/>
    <m/>
    <m/>
    <m/>
    <m/>
    <m/>
    <m/>
    <m/>
    <m/>
  </r>
  <r>
    <s v="DIVIDENDO DEF 108 $ 72"/>
    <d v="2017-05-03T00:00:00"/>
    <x v="87"/>
    <s v="$"/>
    <x v="262"/>
    <n v="0"/>
    <n v="30775276"/>
    <n v="0"/>
    <n v="0"/>
    <n v="0"/>
    <n v="72"/>
    <s v="High"/>
    <n v="2215819872"/>
    <m/>
    <m/>
    <m/>
    <m/>
    <m/>
    <m/>
    <m/>
    <m/>
    <m/>
  </r>
  <r>
    <s v="DIVIDENDO PROV $ 16,7198776161"/>
    <d v="2019-03-05T00:00:00"/>
    <x v="761"/>
    <s v="$"/>
    <x v="121"/>
    <n v="0"/>
    <n v="132000000"/>
    <n v="0"/>
    <n v="0"/>
    <n v="0"/>
    <n v="16.72"/>
    <s v="High"/>
    <n v="2207040000"/>
    <m/>
    <m/>
    <m/>
    <m/>
    <m/>
    <m/>
    <m/>
    <m/>
    <m/>
  </r>
  <r>
    <s v="DIVIDENDO EVEN 63 $ 7,981023737"/>
    <d v="2015-04-14T00:00:00"/>
    <x v="316"/>
    <s v="$"/>
    <x v="173"/>
    <n v="0"/>
    <n v="276235822"/>
    <n v="0"/>
    <n v="0"/>
    <n v="0"/>
    <n v="7.9809999999999999"/>
    <s v="Medium"/>
    <n v="2204638095.382"/>
    <m/>
    <m/>
    <m/>
    <m/>
    <m/>
    <m/>
    <m/>
    <m/>
    <m/>
  </r>
  <r>
    <s v="DIVIDENDO DEF $ 21,94372623050803"/>
    <d v="2018-06-01T00:00:00"/>
    <x v="762"/>
    <s v="$"/>
    <x v="221"/>
    <n v="0"/>
    <n v="100000000"/>
    <n v="0"/>
    <n v="0"/>
    <n v="0"/>
    <n v="21.943999999999999"/>
    <s v="High"/>
    <n v="2194400000"/>
    <m/>
    <m/>
    <m/>
    <m/>
    <m/>
    <m/>
    <m/>
    <m/>
    <m/>
  </r>
  <r>
    <s v="DIVIDENDO $ 219,35698"/>
    <d v="2018-05-17T00:00:00"/>
    <x v="64"/>
    <s v="$"/>
    <x v="55"/>
    <n v="0"/>
    <n v="10000000"/>
    <n v="0"/>
    <n v="0"/>
    <n v="0"/>
    <n v="219.357"/>
    <s v="Very High"/>
    <n v="2193570000"/>
    <m/>
    <m/>
    <m/>
    <m/>
    <m/>
    <m/>
    <m/>
    <m/>
    <m/>
  </r>
  <r>
    <s v="DIVIDENDO PROV $ 218,213118"/>
    <d v="2021-07-27T00:00:00"/>
    <x v="673"/>
    <s v="$"/>
    <x v="187"/>
    <n v="0"/>
    <n v="10000000"/>
    <n v="0"/>
    <n v="0"/>
    <n v="0"/>
    <n v="218.21299999999999"/>
    <s v="Very High"/>
    <n v="2182130000"/>
    <m/>
    <m/>
    <m/>
    <m/>
    <m/>
    <m/>
    <m/>
    <m/>
    <m/>
  </r>
  <r>
    <s v="DIVIDENDO PROV 67 $ 7,0639"/>
    <d v="2019-01-16T00:00:00"/>
    <x v="160"/>
    <s v="$"/>
    <x v="226"/>
    <n v="0"/>
    <n v="307933743"/>
    <n v="0"/>
    <n v="0"/>
    <n v="0"/>
    <n v="7.0640000000000001"/>
    <s v="Medium"/>
    <n v="2175243960.552"/>
    <m/>
    <m/>
    <m/>
    <m/>
    <m/>
    <m/>
    <m/>
    <m/>
    <m/>
  </r>
  <r>
    <s v="DIVIDENDO DEF 7 $ 5,745923"/>
    <d v="2016-05-06T00:00:00"/>
    <x v="80"/>
    <s v="$"/>
    <x v="274"/>
    <n v="0"/>
    <n v="377124663"/>
    <n v="0"/>
    <n v="0"/>
    <n v="0"/>
    <n v="5.7460000000000004"/>
    <s v="Medium"/>
    <n v="2166958313.598"/>
    <m/>
    <m/>
    <m/>
    <m/>
    <m/>
    <m/>
    <m/>
    <m/>
    <m/>
  </r>
  <r>
    <s v="DIVIDENDO PROV 27 $ 4,8659"/>
    <d v="2015-01-03T00:00:00"/>
    <x v="261"/>
    <s v="$"/>
    <x v="251"/>
    <n v="0"/>
    <n v="445172423"/>
    <n v="0"/>
    <n v="0"/>
    <n v="0"/>
    <n v="4.8659999999999997"/>
    <s v="Medium"/>
    <n v="2166209010.3179998"/>
    <m/>
    <m/>
    <m/>
    <m/>
    <m/>
    <m/>
    <m/>
    <m/>
    <m/>
  </r>
  <r>
    <s v="DIVIDENDO PROV 33 $ 4,22"/>
    <d v="2018-01-06T00:00:00"/>
    <x v="319"/>
    <s v="$"/>
    <x v="229"/>
    <n v="0"/>
    <n v="513087688"/>
    <n v="0"/>
    <n v="0"/>
    <n v="0"/>
    <n v="4.22"/>
    <s v="Medium"/>
    <n v="2165230043.3600001"/>
    <m/>
    <m/>
    <m/>
    <m/>
    <m/>
    <m/>
    <m/>
    <m/>
    <m/>
  </r>
  <r>
    <s v="DIVIDENDO PROV $ 1082,340374641950"/>
    <d v="2018-08-30T00:00:00"/>
    <x v="763"/>
    <s v="$"/>
    <x v="240"/>
    <n v="0"/>
    <n v="2000000"/>
    <n v="0"/>
    <n v="0"/>
    <n v="0"/>
    <n v="1082.3399999999999"/>
    <s v="Very High"/>
    <n v="2164680000"/>
    <m/>
    <m/>
    <m/>
    <m/>
    <m/>
    <m/>
    <m/>
    <m/>
    <m/>
  </r>
  <r>
    <s v="DIVIDENDO PROV $ 216,042586"/>
    <d v="2020-12-15T00:00:00"/>
    <x v="444"/>
    <s v="$"/>
    <x v="202"/>
    <n v="0"/>
    <n v="10000000"/>
    <n v="0"/>
    <n v="0"/>
    <n v="0"/>
    <n v="216.04300000000001"/>
    <s v="Very High"/>
    <n v="2160430000"/>
    <m/>
    <m/>
    <m/>
    <m/>
    <m/>
    <m/>
    <m/>
    <m/>
    <m/>
  </r>
  <r>
    <s v="DIVIDENDO PROV $ 215,88673836"/>
    <d v="2021-07-09T00:00:00"/>
    <x v="57"/>
    <s v="$"/>
    <x v="202"/>
    <n v="0"/>
    <n v="10000000"/>
    <n v="0"/>
    <n v="0"/>
    <n v="0"/>
    <n v="215.887"/>
    <s v="Very High"/>
    <n v="2158870000"/>
    <m/>
    <m/>
    <m/>
    <m/>
    <m/>
    <m/>
    <m/>
    <m/>
    <m/>
  </r>
  <r>
    <s v="DIVIDENDO DEF 51 US$ 0,001265325"/>
    <d v="2021-05-08T00:00:00"/>
    <x v="98"/>
    <s v="$"/>
    <x v="160"/>
    <n v="0"/>
    <n v="2415665513"/>
    <n v="0"/>
    <n v="0"/>
    <n v="0"/>
    <n v="0.89300000000000002"/>
    <s v="Low"/>
    <n v="2157189303.1090002"/>
    <m/>
    <m/>
    <m/>
    <m/>
    <m/>
    <m/>
    <m/>
    <m/>
    <m/>
  </r>
  <r>
    <s v="DIVIDENDO DEF 111 $ 70"/>
    <d v="2018-05-04T00:00:00"/>
    <x v="51"/>
    <s v="$"/>
    <x v="262"/>
    <n v="0"/>
    <n v="30775276"/>
    <n v="0"/>
    <n v="0"/>
    <n v="0"/>
    <n v="70"/>
    <s v="High"/>
    <n v="2154269320"/>
    <m/>
    <m/>
    <m/>
    <m/>
    <m/>
    <m/>
    <m/>
    <m/>
    <m/>
  </r>
  <r>
    <s v="DIVIDENDO DEF 105 $ 70"/>
    <d v="2016-05-04T00:00:00"/>
    <x v="76"/>
    <s v="$"/>
    <x v="262"/>
    <n v="0"/>
    <n v="30775276"/>
    <n v="0"/>
    <n v="0"/>
    <n v="0"/>
    <n v="70"/>
    <s v="High"/>
    <n v="2154269320"/>
    <m/>
    <m/>
    <m/>
    <m/>
    <m/>
    <m/>
    <m/>
    <m/>
    <m/>
  </r>
  <r>
    <s v="DIVIDENDO DEF US$ 0,067"/>
    <d v="2016-05-13T00:00:00"/>
    <x v="266"/>
    <s v="$"/>
    <x v="309"/>
    <n v="0"/>
    <n v="46388075"/>
    <n v="0"/>
    <n v="0"/>
    <n v="0"/>
    <n v="46.415999999999997"/>
    <s v="High"/>
    <n v="2153148889.1999998"/>
    <m/>
    <m/>
    <m/>
    <m/>
    <m/>
    <m/>
    <m/>
    <m/>
    <m/>
  </r>
  <r>
    <s v="DIVIDENDO PROV $ 2152,0839"/>
    <d v="2015-08-18T00:00:00"/>
    <x v="764"/>
    <s v="$"/>
    <x v="137"/>
    <n v="0"/>
    <n v="1000000"/>
    <n v="0"/>
    <n v="0"/>
    <n v="0"/>
    <n v="2152.0839999999998"/>
    <s v="Very High"/>
    <n v="2152084000"/>
    <m/>
    <m/>
    <m/>
    <m/>
    <m/>
    <m/>
    <m/>
    <m/>
    <m/>
  </r>
  <r>
    <s v="DIVIDENDO DEF $ 68,93012"/>
    <d v="2015-04-28T00:00:00"/>
    <x v="382"/>
    <s v="$"/>
    <x v="300"/>
    <n v="0"/>
    <n v="31219070"/>
    <n v="0"/>
    <n v="0"/>
    <n v="0"/>
    <n v="68.930000000000007"/>
    <s v="High"/>
    <n v="2151930495.0999999"/>
    <m/>
    <m/>
    <m/>
    <m/>
    <m/>
    <m/>
    <m/>
    <m/>
    <m/>
  </r>
  <r>
    <s v="DIVIDENDO PROV $ 213,930597"/>
    <d v="2020-12-15T00:00:00"/>
    <x v="444"/>
    <s v="$"/>
    <x v="204"/>
    <n v="0"/>
    <n v="10000000"/>
    <n v="0"/>
    <n v="0"/>
    <n v="0"/>
    <n v="213.93100000000001"/>
    <s v="Very High"/>
    <n v="2139310000"/>
    <m/>
    <m/>
    <m/>
    <m/>
    <m/>
    <m/>
    <m/>
    <m/>
    <m/>
  </r>
  <r>
    <s v="DIVIDENDO DEF 5 $ 1,512563712"/>
    <d v="2017-04-17T00:00:00"/>
    <x v="450"/>
    <s v="$"/>
    <x v="64"/>
    <n v="0"/>
    <n v="1410665600"/>
    <n v="0"/>
    <n v="0"/>
    <n v="0"/>
    <n v="1.5129999999999999"/>
    <s v="Medium"/>
    <n v="2134337052.8"/>
    <m/>
    <m/>
    <m/>
    <m/>
    <m/>
    <m/>
    <m/>
    <m/>
    <m/>
  </r>
  <r>
    <s v="DIVIDENDO DEF 10 $ 1,9759"/>
    <d v="2019-04-24T00:00:00"/>
    <x v="185"/>
    <s v="$"/>
    <x v="246"/>
    <n v="0"/>
    <n v="1080000000"/>
    <n v="0"/>
    <n v="0"/>
    <n v="0"/>
    <n v="1.976"/>
    <s v="Medium"/>
    <n v="2134080000"/>
    <m/>
    <m/>
    <m/>
    <m/>
    <m/>
    <m/>
    <m/>
    <m/>
    <m/>
  </r>
  <r>
    <s v="DIVIDENDO PROV $ 213,027678"/>
    <d v="2020-12-15T00:00:00"/>
    <x v="444"/>
    <s v="$"/>
    <x v="205"/>
    <n v="0"/>
    <n v="10000000"/>
    <n v="0"/>
    <n v="0"/>
    <n v="0"/>
    <n v="213.02799999999999"/>
    <s v="Very High"/>
    <n v="2130280000"/>
    <m/>
    <m/>
    <m/>
    <m/>
    <m/>
    <m/>
    <m/>
    <m/>
    <m/>
  </r>
  <r>
    <s v="DIVIDENDO PROV $ 212,79932606"/>
    <d v="2021-07-09T00:00:00"/>
    <x v="57"/>
    <s v="$"/>
    <x v="204"/>
    <n v="0"/>
    <n v="10000000"/>
    <n v="0"/>
    <n v="0"/>
    <n v="0"/>
    <n v="212.79900000000001"/>
    <s v="Very High"/>
    <n v="2127990000"/>
    <m/>
    <m/>
    <m/>
    <m/>
    <m/>
    <m/>
    <m/>
    <m/>
    <m/>
  </r>
  <r>
    <s v="DIVIDENDO DEF $ 1062,26229"/>
    <d v="2017-06-21T00:00:00"/>
    <x v="765"/>
    <s v="$"/>
    <x v="248"/>
    <n v="0"/>
    <n v="2000000"/>
    <n v="0"/>
    <n v="0"/>
    <n v="0"/>
    <n v="1062.2619999999999"/>
    <s v="Very High"/>
    <n v="2124524000"/>
    <m/>
    <m/>
    <m/>
    <m/>
    <m/>
    <m/>
    <m/>
    <m/>
    <m/>
  </r>
  <r>
    <s v="DIVIDENDO DEF 1 US$ 0,05081"/>
    <d v="2018-05-18T00:00:00"/>
    <x v="72"/>
    <s v="$"/>
    <x v="112"/>
    <n v="0"/>
    <n v="66000000"/>
    <n v="0"/>
    <n v="0"/>
    <n v="0"/>
    <n v="32.130000000000003"/>
    <s v="High"/>
    <n v="2120580000"/>
    <m/>
    <m/>
    <m/>
    <m/>
    <m/>
    <m/>
    <m/>
    <m/>
    <m/>
  </r>
  <r>
    <s v="DIVIDENDO DEF 27 US$ 0,000033612"/>
    <d v="2018-05-12T00:00:00"/>
    <x v="64"/>
    <s v="$"/>
    <x v="234"/>
    <n v="0"/>
    <n v="105961665413"/>
    <n v="0"/>
    <n v="0"/>
    <n v="0"/>
    <n v="0.02"/>
    <s v="Low"/>
    <n v="2119233308.26"/>
    <m/>
    <m/>
    <m/>
    <m/>
    <m/>
    <m/>
    <m/>
    <m/>
    <m/>
  </r>
  <r>
    <s v="DIVIDENDO PROV 22 US$ 0,000030409"/>
    <d v="2016-12-23T00:00:00"/>
    <x v="135"/>
    <s v="$"/>
    <x v="234"/>
    <n v="0"/>
    <n v="105961665413"/>
    <n v="0"/>
    <n v="0"/>
    <n v="0"/>
    <n v="0.02"/>
    <s v="Low"/>
    <n v="2119233308.26"/>
    <m/>
    <m/>
    <m/>
    <m/>
    <m/>
    <m/>
    <m/>
    <m/>
    <m/>
  </r>
  <r>
    <s v="DIVIDENDO PROV $ 211,48368724"/>
    <d v="2021-07-09T00:00:00"/>
    <x v="57"/>
    <s v="$"/>
    <x v="205"/>
    <n v="0"/>
    <n v="10000000"/>
    <n v="0"/>
    <n v="0"/>
    <n v="0"/>
    <n v="211.48400000000001"/>
    <s v="Very High"/>
    <n v="2114840000"/>
    <m/>
    <m/>
    <m/>
    <m/>
    <m/>
    <m/>
    <m/>
    <m/>
    <m/>
  </r>
  <r>
    <s v="DIVIDENDO PROV 124 $ 8"/>
    <d v="2021-01-06T00:00:00"/>
    <x v="766"/>
    <s v="$"/>
    <x v="199"/>
    <n v="0"/>
    <n v="264221000"/>
    <n v="0"/>
    <n v="0"/>
    <n v="0"/>
    <n v="8"/>
    <s v="Medium"/>
    <n v="2113768000"/>
    <m/>
    <m/>
    <m/>
    <m/>
    <m/>
    <m/>
    <m/>
    <m/>
    <m/>
  </r>
  <r>
    <s v="DIVIDENDO ADIC 111 $ 8"/>
    <d v="2017-05-12T00:00:00"/>
    <x v="333"/>
    <s v="$"/>
    <x v="199"/>
    <n v="0"/>
    <n v="264221000"/>
    <n v="0"/>
    <n v="0"/>
    <n v="0"/>
    <n v="8"/>
    <s v="Medium"/>
    <n v="2113768000"/>
    <m/>
    <m/>
    <m/>
    <m/>
    <m/>
    <m/>
    <m/>
    <m/>
    <m/>
  </r>
  <r>
    <s v="DIVIDENDO PROV 105 $ 8"/>
    <d v="2015-01-07T00:00:00"/>
    <x v="183"/>
    <s v="$"/>
    <x v="199"/>
    <n v="0"/>
    <n v="264221000"/>
    <n v="0"/>
    <n v="0"/>
    <n v="0"/>
    <n v="8"/>
    <s v="Medium"/>
    <n v="2113768000"/>
    <m/>
    <m/>
    <m/>
    <m/>
    <m/>
    <m/>
    <m/>
    <m/>
    <m/>
  </r>
  <r>
    <s v="DIVIDENDO PROV 65 $ 6,8614"/>
    <d v="2018-01-18T00:00:00"/>
    <x v="169"/>
    <s v="$"/>
    <x v="226"/>
    <n v="0"/>
    <n v="307934743"/>
    <n v="0"/>
    <n v="0"/>
    <n v="0"/>
    <n v="6.8609999999999998"/>
    <s v="Medium"/>
    <n v="2112740271.723"/>
    <m/>
    <m/>
    <m/>
    <m/>
    <m/>
    <m/>
    <m/>
    <m/>
    <m/>
  </r>
  <r>
    <s v="DIVIDENDO PROV 63 $ 6,8614"/>
    <d v="2017-01-12T00:00:00"/>
    <x v="170"/>
    <s v="$"/>
    <x v="226"/>
    <n v="0"/>
    <n v="307934743"/>
    <n v="0"/>
    <n v="0"/>
    <n v="0"/>
    <n v="6.8609999999999998"/>
    <s v="Medium"/>
    <n v="2112740271.723"/>
    <m/>
    <m/>
    <m/>
    <m/>
    <m/>
    <m/>
    <m/>
    <m/>
    <m/>
  </r>
  <r>
    <s v="DIVIDENDO DEF 33 US$ 0,00051"/>
    <d v="2015-05-15T00:00:00"/>
    <x v="236"/>
    <s v="$"/>
    <x v="109"/>
    <n v="0"/>
    <n v="6909829902"/>
    <n v="0"/>
    <n v="0"/>
    <n v="0"/>
    <n v="0.30499999999999999"/>
    <s v="Low"/>
    <n v="2107498120.1099999"/>
    <m/>
    <m/>
    <m/>
    <m/>
    <m/>
    <m/>
    <m/>
    <m/>
    <m/>
  </r>
  <r>
    <s v="DIVIDENDO DEF 3 $ 1"/>
    <d v="2018-04-24T00:00:00"/>
    <x v="166"/>
    <s v="$"/>
    <x v="62"/>
    <n v="0"/>
    <n v="2107117450"/>
    <n v="0"/>
    <n v="0"/>
    <n v="0"/>
    <n v="1"/>
    <s v="Low"/>
    <n v="2107117450"/>
    <m/>
    <m/>
    <m/>
    <m/>
    <m/>
    <m/>
    <m/>
    <m/>
    <m/>
  </r>
  <r>
    <s v="DIVIDENDO PROV 96 US$ 0,002265"/>
    <d v="2020-09-08T00:00:00"/>
    <x v="767"/>
    <s v="$"/>
    <x v="247"/>
    <n v="0"/>
    <n v="1202879835"/>
    <n v="0"/>
    <n v="0"/>
    <n v="0"/>
    <n v="1.7509999999999999"/>
    <s v="Medium"/>
    <n v="2106242591.085"/>
    <m/>
    <m/>
    <m/>
    <m/>
    <m/>
    <m/>
    <m/>
    <m/>
    <m/>
  </r>
  <r>
    <s v="DIVIDENDO PROV 307 $ 28"/>
    <d v="2016-09-08T00:00:00"/>
    <x v="516"/>
    <s v="$"/>
    <x v="164"/>
    <n v="0"/>
    <n v="75000000"/>
    <n v="0"/>
    <n v="0"/>
    <n v="0"/>
    <n v="28"/>
    <s v="High"/>
    <n v="2100000000"/>
    <m/>
    <m/>
    <m/>
    <m/>
    <m/>
    <m/>
    <m/>
    <m/>
    <m/>
  </r>
  <r>
    <s v="DIVIDENDO DEF 303 $ 28"/>
    <d v="2015-05-07T00:00:00"/>
    <x v="267"/>
    <s v="$"/>
    <x v="164"/>
    <n v="0"/>
    <n v="75000000"/>
    <n v="0"/>
    <n v="0"/>
    <n v="0"/>
    <n v="28"/>
    <s v="High"/>
    <n v="2100000000"/>
    <m/>
    <m/>
    <m/>
    <m/>
    <m/>
    <m/>
    <m/>
    <m/>
    <m/>
  </r>
  <r>
    <s v="DIVIDENDO ADIC 86 US$ 0,002774"/>
    <d v="2018-05-08T00:00:00"/>
    <x v="105"/>
    <s v="$"/>
    <x v="247"/>
    <n v="0"/>
    <n v="1202879835"/>
    <n v="0"/>
    <n v="0"/>
    <n v="0"/>
    <n v="1.74"/>
    <s v="Medium"/>
    <n v="2093010912.9000001"/>
    <m/>
    <m/>
    <m/>
    <m/>
    <m/>
    <m/>
    <m/>
    <m/>
    <m/>
  </r>
  <r>
    <s v="DIVIDENDO PROV $ 4,1749"/>
    <d v="2016-04-15T00:00:00"/>
    <x v="495"/>
    <s v="$"/>
    <x v="87"/>
    <n v="0"/>
    <n v="500000000"/>
    <n v="0"/>
    <n v="0"/>
    <n v="0"/>
    <n v="4.1749999999999998"/>
    <s v="Medium"/>
    <n v="2087500000"/>
    <m/>
    <m/>
    <m/>
    <m/>
    <m/>
    <m/>
    <m/>
    <m/>
    <m/>
  </r>
  <r>
    <s v="DIVIDENDO PROV 31 $ 4,6839"/>
    <d v="2017-01-10T00:00:00"/>
    <x v="746"/>
    <s v="$"/>
    <x v="251"/>
    <n v="0"/>
    <n v="445172423"/>
    <n v="0"/>
    <n v="0"/>
    <n v="0"/>
    <n v="4.6840000000000002"/>
    <s v="Medium"/>
    <n v="2085187629.332"/>
    <m/>
    <m/>
    <m/>
    <m/>
    <m/>
    <m/>
    <m/>
    <m/>
    <m/>
  </r>
  <r>
    <s v="DIVIDENDO PROV 1 $ 2085"/>
    <d v="2016-04-07T00:00:00"/>
    <x v="380"/>
    <s v="$"/>
    <x v="166"/>
    <n v="0"/>
    <n v="1000000"/>
    <n v="0"/>
    <n v="0"/>
    <n v="0"/>
    <n v="2085"/>
    <s v="Very High"/>
    <n v="2085000000"/>
    <m/>
    <m/>
    <m/>
    <m/>
    <m/>
    <m/>
    <m/>
    <m/>
    <m/>
  </r>
  <r>
    <s v="DIVIDENDO PROV $ 206,748191"/>
    <d v="2020-12-03T00:00:00"/>
    <x v="32"/>
    <s v="$"/>
    <x v="181"/>
    <n v="0"/>
    <n v="10000000"/>
    <n v="0"/>
    <n v="0"/>
    <n v="0"/>
    <n v="206.74799999999999"/>
    <s v="Very High"/>
    <n v="2067480000"/>
    <m/>
    <m/>
    <m/>
    <m/>
    <m/>
    <m/>
    <m/>
    <m/>
    <m/>
  </r>
  <r>
    <s v="DIVIDENDO PROV 49 US$ 0,001392392"/>
    <d v="2020-06-06T00:00:00"/>
    <x v="768"/>
    <s v="$"/>
    <x v="160"/>
    <n v="0"/>
    <n v="1815875619"/>
    <n v="0"/>
    <n v="0"/>
    <n v="0"/>
    <n v="1.1319999999999999"/>
    <s v="Medium"/>
    <n v="2055571200.7079999"/>
    <m/>
    <m/>
    <m/>
    <m/>
    <m/>
    <m/>
    <m/>
    <m/>
    <m/>
  </r>
  <r>
    <s v="DIVIDENDO DEF 74 $ 186,69862"/>
    <d v="2021-05-20T00:00:00"/>
    <x v="25"/>
    <s v="$"/>
    <x v="310"/>
    <n v="0"/>
    <n v="11000000"/>
    <n v="0"/>
    <n v="0"/>
    <n v="0"/>
    <n v="186.69900000000001"/>
    <s v="Very High"/>
    <n v="2053689000"/>
    <m/>
    <m/>
    <m/>
    <m/>
    <m/>
    <m/>
    <m/>
    <m/>
    <m/>
  </r>
  <r>
    <s v="DIVIDENDO DEF $ 18"/>
    <d v="2020-04-21T00:00:00"/>
    <x v="760"/>
    <s v="$"/>
    <x v="163"/>
    <n v="0"/>
    <n v="113574515"/>
    <n v="0"/>
    <n v="0"/>
    <n v="0"/>
    <n v="18"/>
    <s v="High"/>
    <n v="2044341270"/>
    <m/>
    <m/>
    <m/>
    <m/>
    <m/>
    <m/>
    <m/>
    <m/>
    <m/>
  </r>
  <r>
    <s v="DIVIDENDO PROV 61 $ 6,6294"/>
    <d v="2016-01-07T00:00:00"/>
    <x v="177"/>
    <s v="$"/>
    <x v="226"/>
    <n v="0"/>
    <n v="307934743"/>
    <n v="0"/>
    <n v="0"/>
    <n v="0"/>
    <n v="6.6289999999999996"/>
    <s v="Medium"/>
    <n v="2041299411.3469999"/>
    <m/>
    <m/>
    <m/>
    <m/>
    <m/>
    <m/>
    <m/>
    <m/>
    <m/>
  </r>
  <r>
    <s v="DIVIDENDO ADIC 1 US$ 0,0567"/>
    <d v="2020-05-14T00:00:00"/>
    <x v="227"/>
    <s v="$"/>
    <x v="309"/>
    <n v="0"/>
    <n v="43762312"/>
    <n v="0"/>
    <n v="0"/>
    <n v="0"/>
    <n v="46.572000000000003"/>
    <s v="High"/>
    <n v="2038098394.464"/>
    <m/>
    <m/>
    <m/>
    <m/>
    <m/>
    <m/>
    <m/>
    <m/>
    <m/>
  </r>
  <r>
    <s v="DIVIDENDO DEF $ 1325,6855669083"/>
    <d v="2020-06-19T00:00:00"/>
    <x v="328"/>
    <s v="$"/>
    <x v="311"/>
    <n v="0"/>
    <n v="1533743"/>
    <n v="0"/>
    <n v="0"/>
    <n v="0"/>
    <n v="1325.6859999999999"/>
    <s v="Very High"/>
    <n v="2033261622.698"/>
    <m/>
    <m/>
    <m/>
    <m/>
    <m/>
    <m/>
    <m/>
    <m/>
    <m/>
  </r>
  <r>
    <s v="DIVIDENDO ADIC $ 33"/>
    <d v="2015-04-27T00:00:00"/>
    <x v="376"/>
    <s v="$"/>
    <x v="86"/>
    <n v="0"/>
    <n v="61500000"/>
    <n v="0"/>
    <n v="0"/>
    <n v="0"/>
    <n v="33"/>
    <s v="High"/>
    <n v="2029500000"/>
    <m/>
    <m/>
    <m/>
    <m/>
    <m/>
    <m/>
    <m/>
    <m/>
    <m/>
  </r>
  <r>
    <s v="DIVIDENDO DEF 318 $ 27"/>
    <d v="2020-05-08T00:00:00"/>
    <x v="147"/>
    <s v="$"/>
    <x v="164"/>
    <n v="0"/>
    <n v="75000000"/>
    <n v="0"/>
    <n v="0"/>
    <n v="0"/>
    <n v="27"/>
    <s v="High"/>
    <n v="2025000000"/>
    <m/>
    <m/>
    <m/>
    <m/>
    <m/>
    <m/>
    <m/>
    <m/>
    <m/>
  </r>
  <r>
    <s v="DIVIDENDO PROV 310 $ 27"/>
    <d v="2017-09-07T00:00:00"/>
    <x v="769"/>
    <s v="$"/>
    <x v="164"/>
    <n v="0"/>
    <n v="75000000"/>
    <n v="0"/>
    <n v="0"/>
    <n v="0"/>
    <n v="27"/>
    <s v="High"/>
    <n v="2025000000"/>
    <m/>
    <m/>
    <m/>
    <m/>
    <m/>
    <m/>
    <m/>
    <m/>
    <m/>
  </r>
  <r>
    <s v="DIVIDENDO ADIC 39 US$ 0,00342"/>
    <d v="2019-05-15T00:00:00"/>
    <x v="407"/>
    <s v="$"/>
    <x v="99"/>
    <n v="0"/>
    <n v="855096691"/>
    <n v="0"/>
    <n v="0"/>
    <n v="0"/>
    <n v="2.3679999999999999"/>
    <s v="Medium"/>
    <n v="2024868964.2880001"/>
    <m/>
    <m/>
    <m/>
    <m/>
    <m/>
    <m/>
    <m/>
    <m/>
    <m/>
  </r>
  <r>
    <s v="DIVIDENDO PROV $ 5776,239082"/>
    <d v="2019-01-03T00:00:00"/>
    <x v="543"/>
    <s v="$"/>
    <x v="243"/>
    <n v="0"/>
    <n v="350000"/>
    <n v="0"/>
    <n v="0"/>
    <n v="0"/>
    <n v="5776.2389999999996"/>
    <s v="Very High"/>
    <n v="2021683650"/>
    <m/>
    <m/>
    <m/>
    <m/>
    <m/>
    <m/>
    <m/>
    <m/>
    <m/>
  </r>
  <r>
    <s v="DIVIDENDO DEF 79 $ 3,504568963"/>
    <d v="2019-04-11T00:00:00"/>
    <x v="770"/>
    <s v="$"/>
    <x v="244"/>
    <n v="0"/>
    <n v="576172664"/>
    <n v="0"/>
    <n v="0"/>
    <n v="0"/>
    <n v="3.5049999999999999"/>
    <s v="Medium"/>
    <n v="2019485187.3199999"/>
    <m/>
    <m/>
    <m/>
    <m/>
    <m/>
    <m/>
    <m/>
    <m/>
    <m/>
  </r>
  <r>
    <s v="DIVIDENDO PROV 4 $ 12"/>
    <d v="2021-08-13T00:00:00"/>
    <x v="771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$ 12"/>
    <d v="2021-06-11T00:00:00"/>
    <x v="772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$ 12"/>
    <d v="2021-02-12T00:00:00"/>
    <x v="773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$ 12"/>
    <d v="2020-12-11T00:00:00"/>
    <x v="774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$ 12"/>
    <d v="2020-10-16T00:00:00"/>
    <x v="775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4 $ 12"/>
    <d v="2020-08-13T00:00:00"/>
    <x v="776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$ 12"/>
    <d v="2020-06-12T00:00:00"/>
    <x v="579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1 $ 12"/>
    <d v="2020-02-14T00:00:00"/>
    <x v="777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6 $ 12"/>
    <d v="2019-12-13T00:00:00"/>
    <x v="587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5 $ 12"/>
    <d v="2019-10-18T00:00:00"/>
    <x v="363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4 $ 12"/>
    <d v="2019-08-16T00:00:00"/>
    <x v="778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3 $ 12"/>
    <d v="2019-06-14T00:00:00"/>
    <x v="750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1 $ 12"/>
    <d v="2019-02-15T00:00:00"/>
    <x v="433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6 $ 12"/>
    <d v="2018-12-14T00:00:00"/>
    <x v="456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5 $ 12"/>
    <d v="2018-10-19T00:00:00"/>
    <x v="307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4 $ 12"/>
    <d v="2018-08-17T00:00:00"/>
    <x v="779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3 $ 12"/>
    <d v="2018-06-15T00:00:00"/>
    <x v="740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1 $ 12"/>
    <d v="2018-02-16T00:00:00"/>
    <x v="780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6 $ 12"/>
    <d v="2017-12-15T00:00:00"/>
    <x v="95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5 $ 12"/>
    <d v="2017-10-20T00:00:00"/>
    <x v="398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4 $ 12"/>
    <d v="2017-08-18T00:00:00"/>
    <x v="471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3 $ 12"/>
    <d v="2017-06-07T00:00:00"/>
    <x v="781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1 $ 12"/>
    <d v="2017-02-17T00:00:00"/>
    <x v="727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5 $ 12"/>
    <d v="2016-12-16T00:00:00"/>
    <x v="396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4 $ 12"/>
    <d v="2016-10-21T00:00:00"/>
    <x v="418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PROV 3 $ 12"/>
    <d v="2016-08-19T00:00:00"/>
    <x v="445"/>
    <s v="$"/>
    <x v="186"/>
    <n v="0"/>
    <n v="168000000"/>
    <n v="0"/>
    <n v="0"/>
    <n v="0"/>
    <n v="12"/>
    <s v="High"/>
    <n v="2016000000"/>
    <m/>
    <m/>
    <m/>
    <m/>
    <m/>
    <m/>
    <m/>
    <m/>
    <m/>
  </r>
  <r>
    <s v="DIVIDENDO ADIC 80 $ 3,495431037"/>
    <d v="2019-04-11T00:00:00"/>
    <x v="770"/>
    <s v="$"/>
    <x v="244"/>
    <n v="0"/>
    <n v="576172664"/>
    <n v="0"/>
    <n v="0"/>
    <n v="0"/>
    <n v="3.4950000000000001"/>
    <s v="Medium"/>
    <n v="2013723460.6800001"/>
    <m/>
    <m/>
    <m/>
    <m/>
    <m/>
    <m/>
    <m/>
    <m/>
    <m/>
  </r>
  <r>
    <s v="DIVIDENDO PROV US$ 2,87496978"/>
    <d v="2018-11-22T00:00:00"/>
    <x v="650"/>
    <s v="US$"/>
    <x v="0"/>
    <n v="0"/>
    <n v="700000000"/>
    <n v="0"/>
    <n v="0"/>
    <n v="0"/>
    <n v="2.875"/>
    <s v="Medium"/>
    <n v="2012500000"/>
    <m/>
    <m/>
    <m/>
    <m/>
    <m/>
    <m/>
    <m/>
    <m/>
    <m/>
  </r>
  <r>
    <s v="DIVIDENDO DEF 31 $ 1,944605"/>
    <d v="2020-04-14T00:00:00"/>
    <x v="226"/>
    <s v="$"/>
    <x v="183"/>
    <n v="0"/>
    <n v="1034572184"/>
    <n v="0"/>
    <n v="0"/>
    <n v="0"/>
    <n v="1.9450000000000001"/>
    <s v="Medium"/>
    <n v="2012242897.8800001"/>
    <m/>
    <m/>
    <m/>
    <m/>
    <m/>
    <m/>
    <m/>
    <m/>
    <m/>
  </r>
  <r>
    <s v="DIVIDENDO PROV $ 201"/>
    <d v="2015-07-25T00:00:00"/>
    <x v="741"/>
    <s v="$"/>
    <x v="223"/>
    <n v="0"/>
    <n v="10000000"/>
    <n v="0"/>
    <n v="0"/>
    <n v="0"/>
    <n v="201"/>
    <s v="Very High"/>
    <n v="2010000000"/>
    <m/>
    <m/>
    <m/>
    <m/>
    <m/>
    <m/>
    <m/>
    <m/>
    <m/>
  </r>
  <r>
    <s v="DIVIDENDO PROV $ 201"/>
    <d v="2015-05-13T00:00:00"/>
    <x v="302"/>
    <s v="$"/>
    <x v="223"/>
    <n v="0"/>
    <n v="10000000"/>
    <n v="0"/>
    <n v="0"/>
    <n v="0"/>
    <n v="201"/>
    <s v="Very High"/>
    <n v="2010000000"/>
    <m/>
    <m/>
    <m/>
    <m/>
    <m/>
    <m/>
    <m/>
    <m/>
    <m/>
  </r>
  <r>
    <s v="DIVIDENDO PROV $ 1,7"/>
    <d v="2019-10-02T00:00:00"/>
    <x v="782"/>
    <s v="$"/>
    <x v="156"/>
    <n v="0"/>
    <n v="1181420348"/>
    <n v="0"/>
    <n v="0"/>
    <n v="0"/>
    <n v="1.7"/>
    <s v="Medium"/>
    <n v="2008414591.5999999"/>
    <m/>
    <m/>
    <m/>
    <m/>
    <m/>
    <m/>
    <m/>
    <m/>
    <m/>
  </r>
  <r>
    <s v="DIVIDENDO PROV 1 $ 1,7"/>
    <d v="2018-09-08T00:00:00"/>
    <x v="783"/>
    <s v="$"/>
    <x v="156"/>
    <n v="0"/>
    <n v="1181420348"/>
    <n v="0"/>
    <n v="0"/>
    <n v="0"/>
    <n v="1.7"/>
    <s v="Medium"/>
    <n v="2008414591.5999999"/>
    <m/>
    <m/>
    <m/>
    <m/>
    <m/>
    <m/>
    <m/>
    <m/>
    <m/>
  </r>
  <r>
    <s v="DIVIDENDO PROV 6 US$ 0,00243"/>
    <d v="2020-09-14T00:00:00"/>
    <x v="784"/>
    <s v="$"/>
    <x v="104"/>
    <n v="0"/>
    <n v="1075000000"/>
    <n v="0"/>
    <n v="0"/>
    <n v="0"/>
    <n v="1.867"/>
    <s v="Medium"/>
    <n v="2007025000"/>
    <m/>
    <m/>
    <m/>
    <m/>
    <m/>
    <m/>
    <m/>
    <m/>
    <m/>
  </r>
  <r>
    <s v="DIVIDENDO DEF 23 US$ 0,02658"/>
    <d v="2017-05-17T00:00:00"/>
    <x v="250"/>
    <s v="$"/>
    <x v="206"/>
    <n v="0"/>
    <n v="113238186"/>
    <n v="0"/>
    <n v="0"/>
    <n v="0"/>
    <n v="17.709"/>
    <s v="High"/>
    <n v="2005335035.8740001"/>
    <m/>
    <m/>
    <m/>
    <m/>
    <m/>
    <m/>
    <m/>
    <m/>
    <m/>
  </r>
  <r>
    <s v="DIVIDENDO PROV $ 200,494482"/>
    <d v="2021-07-27T00:00:00"/>
    <x v="673"/>
    <s v="$"/>
    <x v="194"/>
    <n v="0"/>
    <n v="10000000"/>
    <n v="0"/>
    <n v="0"/>
    <n v="0"/>
    <n v="200.494"/>
    <s v="Very High"/>
    <n v="2004940000"/>
    <m/>
    <m/>
    <m/>
    <m/>
    <m/>
    <m/>
    <m/>
    <m/>
    <m/>
  </r>
  <r>
    <s v="DIVIDENDO ADIC 23 US$ 0,02657"/>
    <d v="2017-05-17T00:00:00"/>
    <x v="250"/>
    <s v="$"/>
    <x v="206"/>
    <n v="0"/>
    <n v="113238186"/>
    <n v="0"/>
    <n v="0"/>
    <n v="0"/>
    <n v="17.702999999999999"/>
    <s v="High"/>
    <n v="2004655606.7579999"/>
    <m/>
    <m/>
    <m/>
    <m/>
    <m/>
    <m/>
    <m/>
    <m/>
    <m/>
  </r>
  <r>
    <s v="DIVIDENDO $ 200,153129"/>
    <d v="2021-07-27T00:00:00"/>
    <x v="673"/>
    <s v="$"/>
    <x v="259"/>
    <n v="0"/>
    <n v="10000000"/>
    <n v="0"/>
    <n v="0"/>
    <n v="0"/>
    <n v="200.15299999999999"/>
    <s v="Very High"/>
    <n v="2001530000"/>
    <m/>
    <m/>
    <m/>
    <m/>
    <m/>
    <m/>
    <m/>
    <m/>
    <m/>
  </r>
  <r>
    <s v="DIVIDENDO DEF 9 $ 3,2995"/>
    <d v="2016-05-10T00:00:00"/>
    <x v="448"/>
    <s v="$"/>
    <x v="261"/>
    <n v="0"/>
    <n v="605364800"/>
    <n v="0"/>
    <n v="0"/>
    <n v="0"/>
    <n v="3.3"/>
    <s v="Medium"/>
    <n v="1997703840"/>
    <m/>
    <m/>
    <m/>
    <m/>
    <m/>
    <m/>
    <m/>
    <m/>
    <m/>
  </r>
  <r>
    <s v="DIVIDENDO DEF  $ 45"/>
    <d v="2018-05-23T00:00:00"/>
    <x v="144"/>
    <s v="$"/>
    <x v="142"/>
    <n v="0"/>
    <n v="44367002"/>
    <n v="0"/>
    <n v="0"/>
    <n v="0"/>
    <n v="45"/>
    <s v="High"/>
    <n v="1996515090"/>
    <m/>
    <m/>
    <m/>
    <m/>
    <m/>
    <m/>
    <m/>
    <m/>
    <m/>
  </r>
  <r>
    <s v="DIVIDENDO DEF 41 $ 13,733"/>
    <d v="2016-04-21T00:00:00"/>
    <x v="6"/>
    <s v="$"/>
    <x v="214"/>
    <n v="0"/>
    <n v="145000000"/>
    <n v="0"/>
    <n v="0"/>
    <n v="0"/>
    <n v="13.733000000000001"/>
    <s v="High"/>
    <n v="1991285000"/>
    <m/>
    <m/>
    <m/>
    <m/>
    <m/>
    <m/>
    <m/>
    <m/>
    <m/>
  </r>
  <r>
    <s v="DIVIDENDO DEF $ 80"/>
    <d v="2017-07-20T00:00:00"/>
    <x v="383"/>
    <s v="$"/>
    <x v="138"/>
    <n v="0"/>
    <n v="24886705"/>
    <n v="0"/>
    <n v="0"/>
    <n v="0"/>
    <n v="80"/>
    <s v="High"/>
    <n v="1990936400"/>
    <m/>
    <m/>
    <m/>
    <m/>
    <m/>
    <m/>
    <m/>
    <m/>
    <m/>
  </r>
  <r>
    <s v="DIVIDENDO PROV 104 $ 11"/>
    <d v="2015-11-18T00:00:00"/>
    <x v="707"/>
    <s v="$"/>
    <x v="312"/>
    <n v="0"/>
    <n v="180804998"/>
    <n v="0"/>
    <n v="0"/>
    <n v="0"/>
    <n v="11"/>
    <s v="High"/>
    <n v="1988854978"/>
    <m/>
    <m/>
    <m/>
    <m/>
    <m/>
    <m/>
    <m/>
    <m/>
    <m/>
  </r>
  <r>
    <s v="DIVIDENDO DEF US$ 0,006597"/>
    <d v="2016-05-14T00:00:00"/>
    <x v="335"/>
    <s v="$"/>
    <x v="100"/>
    <n v="0"/>
    <n v="435520079"/>
    <n v="0"/>
    <n v="0"/>
    <n v="0"/>
    <n v="4.548"/>
    <s v="Medium"/>
    <n v="1980745319.2920001"/>
    <m/>
    <m/>
    <m/>
    <m/>
    <m/>
    <m/>
    <m/>
    <m/>
    <m/>
  </r>
  <r>
    <s v="DIVIDENDO PROV 14 US$ 0,001613175"/>
    <d v="2018-09-08T00:00:00"/>
    <x v="783"/>
    <s v="$"/>
    <x v="313"/>
    <n v="0"/>
    <n v="1815079505"/>
    <n v="0"/>
    <n v="0"/>
    <n v="0"/>
    <n v="1.0900000000000001"/>
    <s v="Medium"/>
    <n v="1978436660.45"/>
    <m/>
    <m/>
    <m/>
    <m/>
    <m/>
    <m/>
    <m/>
    <m/>
    <m/>
  </r>
  <r>
    <s v="DIVIDENDO PROV $ 151"/>
    <d v="2020-09-22T00:00:00"/>
    <x v="515"/>
    <s v="$"/>
    <x v="299"/>
    <n v="0"/>
    <n v="13081284"/>
    <n v="0"/>
    <n v="0"/>
    <n v="0"/>
    <n v="151"/>
    <s v="Very High"/>
    <n v="1975273884"/>
    <m/>
    <m/>
    <m/>
    <m/>
    <m/>
    <m/>
    <m/>
    <m/>
    <m/>
  </r>
  <r>
    <s v="DIVIDENDO PROV 29 $ 3,8469"/>
    <d v="2016-01-05T00:00:00"/>
    <x v="785"/>
    <s v="$"/>
    <x v="229"/>
    <n v="0"/>
    <n v="513087688"/>
    <n v="0"/>
    <n v="0"/>
    <n v="0"/>
    <n v="3.847"/>
    <s v="Medium"/>
    <n v="1973848335.7360001"/>
    <m/>
    <m/>
    <m/>
    <m/>
    <m/>
    <m/>
    <m/>
    <m/>
    <m/>
  </r>
  <r>
    <s v="DIVIDENDO DEF $ 19,6328142253673"/>
    <d v="2020-05-30T00:00:00"/>
    <x v="688"/>
    <s v="$"/>
    <x v="314"/>
    <n v="0"/>
    <n v="100000000"/>
    <n v="0"/>
    <n v="0"/>
    <n v="0"/>
    <n v="19.632999999999999"/>
    <s v="High"/>
    <n v="1963300000"/>
    <m/>
    <m/>
    <m/>
    <m/>
    <m/>
    <m/>
    <m/>
    <m/>
    <m/>
  </r>
  <r>
    <s v="DIVIDENDO PROV $ 195,965595"/>
    <d v="2020-12-23T00:00:00"/>
    <x v="281"/>
    <s v="$"/>
    <x v="254"/>
    <n v="0"/>
    <n v="10000000"/>
    <n v="0"/>
    <n v="0"/>
    <n v="0"/>
    <n v="195.96600000000001"/>
    <s v="Very High"/>
    <n v="1959660000"/>
    <m/>
    <m/>
    <m/>
    <m/>
    <m/>
    <m/>
    <m/>
    <m/>
    <m/>
  </r>
  <r>
    <s v="DIVIDENDO DEF $ 178,10436"/>
    <d v="2017-05-13T00:00:00"/>
    <x v="404"/>
    <s v="$"/>
    <x v="264"/>
    <n v="0"/>
    <n v="10993232"/>
    <n v="0"/>
    <n v="0"/>
    <n v="0"/>
    <n v="178.10400000000001"/>
    <s v="Very High"/>
    <n v="1957938592.128"/>
    <m/>
    <m/>
    <m/>
    <m/>
    <m/>
    <m/>
    <m/>
    <m/>
    <m/>
  </r>
  <r>
    <s v="DIVIDENDO DEF 7 $ 0,00703232977426907"/>
    <d v="2016-05-13T00:00:00"/>
    <x v="266"/>
    <s v="$"/>
    <x v="129"/>
    <n v="0"/>
    <n v="279453788443"/>
    <n v="0"/>
    <n v="0"/>
    <n v="0"/>
    <n v="7.0000000000000001E-3"/>
    <s v="Low"/>
    <n v="1956176519.1010001"/>
    <m/>
    <m/>
    <m/>
    <m/>
    <m/>
    <m/>
    <m/>
    <m/>
    <m/>
  </r>
  <r>
    <s v="DIVIDENDO PROV 59 $ 6,35"/>
    <d v="2015-01-07T00:00:00"/>
    <x v="183"/>
    <s v="$"/>
    <x v="226"/>
    <n v="0"/>
    <n v="307935743"/>
    <n v="0"/>
    <n v="0"/>
    <n v="0"/>
    <n v="6.35"/>
    <s v="Medium"/>
    <n v="1955391968.05"/>
    <m/>
    <m/>
    <m/>
    <m/>
    <m/>
    <m/>
    <m/>
    <m/>
    <m/>
  </r>
  <r>
    <s v="DIVIDENDO PROV 302 $ 26"/>
    <d v="2015-01-08T00:00:00"/>
    <x v="786"/>
    <s v="$"/>
    <x v="164"/>
    <n v="0"/>
    <n v="75000000"/>
    <n v="0"/>
    <n v="0"/>
    <n v="0"/>
    <n v="26"/>
    <s v="High"/>
    <n v="1950000000"/>
    <m/>
    <m/>
    <m/>
    <m/>
    <m/>
    <m/>
    <m/>
    <m/>
    <m/>
  </r>
  <r>
    <s v="DIVIDENDO PROV  US$ 0,308574940111"/>
    <d v="2018-05-31T00:00:00"/>
    <x v="491"/>
    <s v="$"/>
    <x v="315"/>
    <n v="0"/>
    <n v="9988378"/>
    <n v="0"/>
    <n v="0"/>
    <n v="0"/>
    <n v="194.51900000000001"/>
    <s v="Very High"/>
    <n v="1942929300.1819999"/>
    <m/>
    <m/>
    <m/>
    <m/>
    <m/>
    <m/>
    <m/>
    <m/>
    <m/>
  </r>
  <r>
    <s v="DIVIDENDO DEF 33 $ 176,25735"/>
    <d v="2018-05-12T00:00:00"/>
    <x v="64"/>
    <s v="$"/>
    <x v="264"/>
    <n v="0"/>
    <n v="10993232"/>
    <n v="0"/>
    <n v="0"/>
    <n v="0"/>
    <n v="176.25700000000001"/>
    <s v="Very High"/>
    <n v="1937634092.6240001"/>
    <m/>
    <m/>
    <m/>
    <m/>
    <m/>
    <m/>
    <m/>
    <m/>
    <m/>
  </r>
  <r>
    <s v="DIVIDENDO EVEN 71 $ 6,281484"/>
    <d v="2021-05-12T00:00:00"/>
    <x v="133"/>
    <s v="$"/>
    <x v="226"/>
    <n v="0"/>
    <n v="307933743"/>
    <n v="0"/>
    <n v="0"/>
    <n v="0"/>
    <n v="6.2809999999999997"/>
    <s v="Medium"/>
    <n v="1934131839.783"/>
    <m/>
    <m/>
    <m/>
    <m/>
    <m/>
    <m/>
    <m/>
    <m/>
    <m/>
  </r>
  <r>
    <s v="DIVIDENDO DEF 83 $ 3,3520685836"/>
    <d v="2020-04-30T00:00:00"/>
    <x v="206"/>
    <s v="$"/>
    <x v="244"/>
    <n v="0"/>
    <n v="576172664"/>
    <n v="0"/>
    <n v="0"/>
    <n v="0"/>
    <n v="3.3519999999999999"/>
    <s v="Medium"/>
    <n v="1931330769.7279999"/>
    <m/>
    <m/>
    <m/>
    <m/>
    <m/>
    <m/>
    <m/>
    <m/>
    <m/>
  </r>
  <r>
    <s v="DIVIDENDO PROV 135 $ 40000000"/>
    <d v="2016-09-16T00:00:00"/>
    <x v="652"/>
    <s v="$"/>
    <x v="218"/>
    <n v="0"/>
    <n v="48"/>
    <n v="0"/>
    <n v="0"/>
    <n v="0"/>
    <n v="40000000"/>
    <s v="Very High"/>
    <n v="1920000000"/>
    <m/>
    <m/>
    <m/>
    <m/>
    <m/>
    <m/>
    <m/>
    <m/>
    <m/>
  </r>
  <r>
    <s v="DIVIDENDO PROV $ 2,74016834053796"/>
    <d v="2017-12-22T00:00:00"/>
    <x v="662"/>
    <s v="$"/>
    <x v="0"/>
    <n v="0"/>
    <n v="700000000"/>
    <n v="0"/>
    <n v="0"/>
    <n v="0"/>
    <n v="2.74"/>
    <s v="Medium"/>
    <n v="1918000000"/>
    <m/>
    <m/>
    <m/>
    <m/>
    <m/>
    <m/>
    <m/>
    <m/>
    <m/>
  </r>
  <r>
    <s v="DIVIDENDO PROV 38 US$ 0,000018802"/>
    <d v="2019-09-13T00:00:00"/>
    <x v="787"/>
    <s v="$"/>
    <x v="216"/>
    <n v="0"/>
    <n v="136927891634"/>
    <n v="0"/>
    <n v="0"/>
    <n v="0"/>
    <n v="1.4E-2"/>
    <s v="Low"/>
    <n v="1916990482.8759999"/>
    <m/>
    <m/>
    <m/>
    <m/>
    <m/>
    <m/>
    <m/>
    <m/>
    <m/>
  </r>
  <r>
    <s v="DIVIDENDO ADIC US$ 0,,067"/>
    <d v="2015-05-23T00:00:00"/>
    <x v="173"/>
    <s v="$"/>
    <x v="309"/>
    <n v="0"/>
    <n v="46388075"/>
    <n v="0"/>
    <n v="0"/>
    <n v="0"/>
    <n v="41.280999999999999"/>
    <s v="High"/>
    <n v="1914946124.075"/>
    <m/>
    <m/>
    <m/>
    <m/>
    <m/>
    <m/>
    <m/>
    <m/>
    <m/>
  </r>
  <r>
    <s v="DIVIDENDO DEF $ 5456,7321"/>
    <d v="2016-06-11T00:00:00"/>
    <x v="531"/>
    <s v="$"/>
    <x v="243"/>
    <n v="0"/>
    <n v="350000"/>
    <n v="0"/>
    <n v="0"/>
    <n v="0"/>
    <n v="5456.732"/>
    <s v="Very High"/>
    <n v="1909856200"/>
    <m/>
    <m/>
    <m/>
    <m/>
    <m/>
    <m/>
    <m/>
    <m/>
    <m/>
  </r>
  <r>
    <s v="DIVIDENDO PROV 35 $ 3,7212"/>
    <d v="2019-01-09T00:00:00"/>
    <x v="681"/>
    <s v="$"/>
    <x v="229"/>
    <n v="0"/>
    <n v="513087688"/>
    <n v="0"/>
    <n v="0"/>
    <n v="0"/>
    <n v="3.7210000000000001"/>
    <s v="Medium"/>
    <n v="1909199287.0480001"/>
    <m/>
    <m/>
    <m/>
    <m/>
    <m/>
    <m/>
    <m/>
    <m/>
    <m/>
  </r>
  <r>
    <s v="DIVIDENDO PROV $ 1590,006911"/>
    <d v="2016-12-23T00:00:00"/>
    <x v="135"/>
    <s v="$"/>
    <x v="149"/>
    <n v="0"/>
    <n v="1200000"/>
    <n v="0"/>
    <n v="0"/>
    <n v="0"/>
    <n v="1590.0070000000001"/>
    <s v="Very High"/>
    <n v="1908008400"/>
    <m/>
    <m/>
    <m/>
    <m/>
    <m/>
    <m/>
    <m/>
    <m/>
    <m/>
  </r>
  <r>
    <s v="DIVIDENDO PROV 80 $ 16"/>
    <d v="2016-10-11T00:00:00"/>
    <x v="788"/>
    <s v="$"/>
    <x v="316"/>
    <n v="0"/>
    <n v="119154744"/>
    <n v="0"/>
    <n v="0"/>
    <n v="0"/>
    <n v="16"/>
    <s v="High"/>
    <n v="1906475904"/>
    <m/>
    <m/>
    <m/>
    <m/>
    <m/>
    <m/>
    <m/>
    <m/>
    <m/>
  </r>
  <r>
    <s v="DIVIDENDO DEF 25 $ 250"/>
    <d v="2016-05-12T00:00:00"/>
    <x v="61"/>
    <s v="$"/>
    <x v="159"/>
    <n v="0"/>
    <n v="7596085"/>
    <n v="0"/>
    <n v="0"/>
    <n v="0"/>
    <n v="250"/>
    <s v="Very High"/>
    <n v="1899021250"/>
    <m/>
    <m/>
    <m/>
    <m/>
    <m/>
    <m/>
    <m/>
    <m/>
    <m/>
  </r>
  <r>
    <s v="DIVIDENDO PROV 111 $ 145"/>
    <d v="2019-09-21T00:00:00"/>
    <x v="483"/>
    <s v="$"/>
    <x v="299"/>
    <n v="0"/>
    <n v="13081284"/>
    <n v="0"/>
    <n v="0"/>
    <n v="0"/>
    <n v="145"/>
    <s v="Very High"/>
    <n v="1896786180"/>
    <m/>
    <m/>
    <m/>
    <m/>
    <m/>
    <m/>
    <m/>
    <m/>
    <m/>
  </r>
  <r>
    <s v="DIVIDENDO DEF $ 5,026444"/>
    <d v="2020-05-23T00:00:00"/>
    <x v="14"/>
    <s v="$"/>
    <x v="274"/>
    <n v="0"/>
    <n v="377124663"/>
    <n v="0"/>
    <n v="0"/>
    <n v="0"/>
    <n v="5.0259999999999998"/>
    <s v="Medium"/>
    <n v="1895428556.2379999"/>
    <m/>
    <m/>
    <m/>
    <m/>
    <m/>
    <m/>
    <m/>
    <m/>
    <m/>
  </r>
  <r>
    <s v="DIVIDENDO DEF $ 1894,62607734506"/>
    <d v="2018-06-05T00:00:00"/>
    <x v="317"/>
    <s v="$"/>
    <x v="317"/>
    <n v="0"/>
    <n v="1000000"/>
    <n v="0"/>
    <n v="0"/>
    <n v="0"/>
    <n v="1894.626"/>
    <s v="Very High"/>
    <n v="1894626000"/>
    <m/>
    <m/>
    <m/>
    <m/>
    <m/>
    <m/>
    <m/>
    <m/>
    <m/>
  </r>
  <r>
    <s v="DIVIDENDO DEF 63 $ 8,5761"/>
    <d v="2021-05-22T00:00:00"/>
    <x v="18"/>
    <s v="$"/>
    <x v="203"/>
    <n v="0"/>
    <n v="220569255"/>
    <n v="0"/>
    <n v="0"/>
    <n v="0"/>
    <n v="8.5760000000000005"/>
    <s v="Medium"/>
    <n v="1891601930.8800001"/>
    <m/>
    <m/>
    <m/>
    <m/>
    <m/>
    <m/>
    <m/>
    <m/>
    <m/>
  </r>
  <r>
    <s v="DIVIDENDO PROV $ 3,781332"/>
    <d v="2018-01-26T00:00:00"/>
    <x v="789"/>
    <s v="$"/>
    <x v="87"/>
    <n v="0"/>
    <n v="500000000"/>
    <n v="0"/>
    <n v="0"/>
    <n v="0"/>
    <n v="3.7810000000000001"/>
    <s v="Medium"/>
    <n v="1890500000"/>
    <m/>
    <m/>
    <m/>
    <m/>
    <m/>
    <m/>
    <m/>
    <m/>
    <m/>
  </r>
  <r>
    <s v="DIVIDENDO PROV 13 US$ 0,000026496"/>
    <d v="2018-09-14T00:00:00"/>
    <x v="598"/>
    <s v="$"/>
    <x v="318"/>
    <n v="0"/>
    <n v="104641424191"/>
    <n v="0"/>
    <n v="0"/>
    <n v="0"/>
    <n v="1.7999999999999999E-2"/>
    <s v="Low"/>
    <n v="1883545635.438"/>
    <m/>
    <m/>
    <m/>
    <m/>
    <m/>
    <m/>
    <m/>
    <m/>
    <m/>
  </r>
  <r>
    <s v="DIVIDENDO PROV $ 3,765186"/>
    <d v="2018-01-26T00:00:00"/>
    <x v="789"/>
    <s v="$"/>
    <x v="89"/>
    <n v="0"/>
    <n v="500000000"/>
    <n v="0"/>
    <n v="0"/>
    <n v="0"/>
    <n v="3.7650000000000001"/>
    <s v="Medium"/>
    <n v="1882500000"/>
    <m/>
    <m/>
    <m/>
    <m/>
    <m/>
    <m/>
    <m/>
    <m/>
    <m/>
  </r>
  <r>
    <s v="DIVIDENDO PROV 33 $ 4,22"/>
    <d v="2018-01-06T00:00:00"/>
    <x v="319"/>
    <s v="$"/>
    <x v="251"/>
    <n v="0"/>
    <n v="445172423"/>
    <n v="0"/>
    <n v="0"/>
    <n v="0"/>
    <n v="4.22"/>
    <s v="Medium"/>
    <n v="1878627625.0599999"/>
    <m/>
    <m/>
    <m/>
    <m/>
    <m/>
    <m/>
    <m/>
    <m/>
    <m/>
  </r>
  <r>
    <s v="DIVIDENDO DEF $ 683,85277"/>
    <d v="2017-06-21T00:00:00"/>
    <x v="765"/>
    <s v="$"/>
    <x v="266"/>
    <n v="0"/>
    <n v="2745814"/>
    <n v="0"/>
    <n v="0"/>
    <n v="0"/>
    <n v="683.85299999999995"/>
    <s v="Very High"/>
    <n v="1877733141.342"/>
    <m/>
    <m/>
    <m/>
    <m/>
    <m/>
    <m/>
    <m/>
    <m/>
    <m/>
  </r>
  <r>
    <s v="DIVIDENDO DEF $ 4250"/>
    <d v="2016-05-19T00:00:00"/>
    <x v="150"/>
    <s v="$"/>
    <x v="252"/>
    <n v="0"/>
    <n v="440607"/>
    <n v="0"/>
    <n v="0"/>
    <n v="0"/>
    <n v="4250"/>
    <s v="Very High"/>
    <n v="1872579750"/>
    <m/>
    <m/>
    <m/>
    <m/>
    <m/>
    <m/>
    <m/>
    <m/>
    <m/>
  </r>
  <r>
    <s v="DIVIDENDO DEF 1 $ 4,3590720361392"/>
    <d v="2021-04-16T00:00:00"/>
    <x v="280"/>
    <s v="$"/>
    <x v="269"/>
    <n v="0"/>
    <n v="428709497"/>
    <n v="0"/>
    <n v="0"/>
    <n v="0"/>
    <n v="4.359"/>
    <s v="Medium"/>
    <n v="1868744697.4230001"/>
    <m/>
    <m/>
    <m/>
    <m/>
    <m/>
    <m/>
    <m/>
    <m/>
    <m/>
  </r>
  <r>
    <s v="DIVIDENDO $ 186,73885"/>
    <d v="2019-04-16T00:00:00"/>
    <x v="770"/>
    <s v="$"/>
    <x v="55"/>
    <n v="0"/>
    <n v="10000000"/>
    <n v="0"/>
    <n v="0"/>
    <n v="0"/>
    <n v="186.739"/>
    <s v="Very High"/>
    <n v="1867390000"/>
    <m/>
    <m/>
    <m/>
    <m/>
    <m/>
    <m/>
    <m/>
    <m/>
    <m/>
  </r>
  <r>
    <s v="DIVIDENDO DEF $ 1851,0398468"/>
    <d v="2019-03-28T00:00:00"/>
    <x v="39"/>
    <s v="$"/>
    <x v="319"/>
    <n v="0"/>
    <n v="1000000"/>
    <n v="0"/>
    <n v="0"/>
    <n v="0"/>
    <n v="1851.04"/>
    <s v="Very High"/>
    <n v="1851040000"/>
    <m/>
    <m/>
    <m/>
    <m/>
    <m/>
    <m/>
    <m/>
    <m/>
    <m/>
  </r>
  <r>
    <s v="DIVIDENDO DEF 102 $ 60"/>
    <d v="2015-05-06T00:00:00"/>
    <x v="68"/>
    <s v="$"/>
    <x v="262"/>
    <n v="0"/>
    <n v="30775276"/>
    <n v="0"/>
    <n v="0"/>
    <n v="0"/>
    <n v="60"/>
    <s v="High"/>
    <n v="1846516560"/>
    <m/>
    <m/>
    <m/>
    <m/>
    <m/>
    <m/>
    <m/>
    <m/>
    <m/>
  </r>
  <r>
    <s v="DIVIDENDO PROV $ 184,508019"/>
    <d v="2020-12-23T00:00:00"/>
    <x v="281"/>
    <s v="$"/>
    <x v="255"/>
    <n v="0"/>
    <n v="10000000"/>
    <n v="0"/>
    <n v="0"/>
    <n v="0"/>
    <n v="184.50800000000001"/>
    <s v="Very High"/>
    <n v="1845080000"/>
    <m/>
    <m/>
    <m/>
    <m/>
    <m/>
    <m/>
    <m/>
    <m/>
    <m/>
  </r>
  <r>
    <s v="DIVIDENDO PROV US$ 2,623270"/>
    <d v="2021-02-02T00:00:00"/>
    <x v="484"/>
    <s v="US$"/>
    <x v="0"/>
    <n v="0"/>
    <n v="700000000"/>
    <n v="0"/>
    <n v="0"/>
    <n v="0"/>
    <n v="2.6230000000000002"/>
    <s v="Medium"/>
    <n v="1836100000"/>
    <m/>
    <m/>
    <m/>
    <m/>
    <m/>
    <m/>
    <m/>
    <m/>
    <m/>
  </r>
  <r>
    <s v="DIVIDENDO PROV $ 915,563082754756"/>
    <d v="2017-10-24T00:00:00"/>
    <x v="408"/>
    <s v="$"/>
    <x v="240"/>
    <n v="0"/>
    <n v="2000000"/>
    <n v="0"/>
    <n v="0"/>
    <n v="0"/>
    <n v="915.56299999999999"/>
    <s v="Very High"/>
    <n v="1831126000"/>
    <m/>
    <m/>
    <m/>
    <m/>
    <m/>
    <m/>
    <m/>
    <m/>
    <m/>
  </r>
  <r>
    <s v="DIVIDENDO PROV 102 $ 10"/>
    <d v="2015-11-18T00:00:00"/>
    <x v="707"/>
    <s v="$"/>
    <x v="297"/>
    <n v="0"/>
    <n v="182932687"/>
    <n v="0"/>
    <n v="0"/>
    <n v="0"/>
    <n v="10"/>
    <s v="Medium"/>
    <n v="1829326870"/>
    <m/>
    <m/>
    <m/>
    <m/>
    <m/>
    <m/>
    <m/>
    <m/>
    <m/>
  </r>
  <r>
    <s v="DIVIDENDO $ 182,89892"/>
    <d v="2019-05-07T00:00:00"/>
    <x v="100"/>
    <s v="$"/>
    <x v="55"/>
    <n v="0"/>
    <n v="10000000"/>
    <n v="0"/>
    <n v="0"/>
    <n v="0"/>
    <n v="182.899"/>
    <s v="Very High"/>
    <n v="1828990000"/>
    <m/>
    <m/>
    <m/>
    <m/>
    <m/>
    <m/>
    <m/>
    <m/>
    <m/>
  </r>
  <r>
    <s v="DIVIDENDO DEF $ 3,6508"/>
    <d v="2017-03-09T00:00:00"/>
    <x v="790"/>
    <s v="$"/>
    <x v="87"/>
    <n v="0"/>
    <n v="500000000"/>
    <n v="0"/>
    <n v="0"/>
    <n v="0"/>
    <n v="3.6509999999999998"/>
    <s v="Medium"/>
    <n v="1825500000"/>
    <m/>
    <m/>
    <m/>
    <m/>
    <m/>
    <m/>
    <m/>
    <m/>
    <m/>
  </r>
  <r>
    <s v="DIVIDENDO DEF $ 662,25425223755"/>
    <d v="2018-06-22T00:00:00"/>
    <x v="311"/>
    <s v="$"/>
    <x v="266"/>
    <n v="0"/>
    <n v="2745814"/>
    <n v="0"/>
    <n v="0"/>
    <n v="0"/>
    <n v="662.25400000000002"/>
    <s v="Very High"/>
    <n v="1818426304.756"/>
    <m/>
    <m/>
    <m/>
    <m/>
    <m/>
    <m/>
    <m/>
    <m/>
    <m/>
  </r>
  <r>
    <s v="DIVIDENDO PROV 0 $ 181,81109715"/>
    <d v="2018-12-14T00:00:00"/>
    <x v="456"/>
    <s v="$"/>
    <x v="284"/>
    <n v="0"/>
    <n v="10000000"/>
    <n v="0"/>
    <n v="0"/>
    <n v="0"/>
    <n v="181.81100000000001"/>
    <s v="Very High"/>
    <n v="1818110000"/>
    <m/>
    <m/>
    <m/>
    <m/>
    <m/>
    <m/>
    <m/>
    <m/>
    <m/>
  </r>
  <r>
    <s v="DIVIDENDO PROV 0 $ 181,405444451"/>
    <d v="2018-12-14T00:00:00"/>
    <x v="456"/>
    <s v="$"/>
    <x v="320"/>
    <n v="0"/>
    <n v="10000000"/>
    <n v="0"/>
    <n v="0"/>
    <n v="0"/>
    <n v="181.405"/>
    <s v="Very High"/>
    <n v="1814050000"/>
    <m/>
    <m/>
    <m/>
    <m/>
    <m/>
    <m/>
    <m/>
    <m/>
    <m/>
  </r>
  <r>
    <s v="DIVIDENDO DEF US$ 0,01176"/>
    <d v="2017-05-04T00:00:00"/>
    <x v="277"/>
    <s v="$"/>
    <x v="97"/>
    <n v="0"/>
    <n v="229992891"/>
    <n v="0"/>
    <n v="0"/>
    <n v="0"/>
    <n v="7.867"/>
    <s v="Medium"/>
    <n v="1809354073.497"/>
    <m/>
    <m/>
    <m/>
    <m/>
    <m/>
    <m/>
    <m/>
    <m/>
    <m/>
  </r>
  <r>
    <s v="DIVIDENDO ADIC 10 $ 6,36696"/>
    <d v="2016-05-20T00:00:00"/>
    <x v="101"/>
    <s v="$"/>
    <x v="154"/>
    <n v="0"/>
    <n v="283369203"/>
    <n v="0"/>
    <n v="0"/>
    <n v="0"/>
    <n v="6.367"/>
    <s v="Medium"/>
    <n v="1804211715.5009999"/>
    <m/>
    <m/>
    <m/>
    <m/>
    <m/>
    <m/>
    <m/>
    <m/>
    <m/>
  </r>
  <r>
    <s v="DIVIDENDO DEF 0 $ 2,9761"/>
    <d v="2021-05-10T00:00:00"/>
    <x v="791"/>
    <s v="$"/>
    <x v="261"/>
    <n v="0"/>
    <n v="605364800"/>
    <n v="0"/>
    <n v="0"/>
    <n v="0"/>
    <n v="2.976"/>
    <s v="Medium"/>
    <n v="1801565644.8"/>
    <m/>
    <m/>
    <m/>
    <m/>
    <m/>
    <m/>
    <m/>
    <m/>
    <m/>
  </r>
  <r>
    <s v="DIVIDENDO DEF 23 US$ 0,000025087"/>
    <d v="2017-05-13T00:00:00"/>
    <x v="404"/>
    <s v="$"/>
    <x v="234"/>
    <n v="0"/>
    <n v="105961665413"/>
    <n v="0"/>
    <n v="0"/>
    <n v="0"/>
    <n v="1.7000000000000001E-2"/>
    <s v="Low"/>
    <n v="1801348312.0209999"/>
    <m/>
    <m/>
    <m/>
    <m/>
    <m/>
    <m/>
    <m/>
    <m/>
    <m/>
  </r>
  <r>
    <s v="DIVIDENDO EVEN 7 $ 72"/>
    <d v="2018-10-10T00:00:00"/>
    <x v="695"/>
    <s v="$"/>
    <x v="120"/>
    <n v="0"/>
    <n v="25000000"/>
    <n v="0"/>
    <n v="0"/>
    <n v="0"/>
    <n v="72"/>
    <s v="High"/>
    <n v="1800000000"/>
    <m/>
    <m/>
    <m/>
    <m/>
    <m/>
    <m/>
    <m/>
    <m/>
    <m/>
  </r>
  <r>
    <s v="DIVIDENDO PROV 5 $ 72"/>
    <d v="2018-05-16T00:00:00"/>
    <x v="195"/>
    <s v="$"/>
    <x v="120"/>
    <n v="0"/>
    <n v="25000000"/>
    <n v="0"/>
    <n v="0"/>
    <n v="0"/>
    <n v="72"/>
    <s v="High"/>
    <n v="1800000000"/>
    <m/>
    <m/>
    <m/>
    <m/>
    <m/>
    <m/>
    <m/>
    <m/>
    <m/>
  </r>
  <r>
    <s v="DIVIDENDO DEF $ 0,7634828816"/>
    <d v="2016-05-20T00:00:00"/>
    <x v="101"/>
    <s v="$"/>
    <x v="321"/>
    <n v="0"/>
    <n v="2357459928"/>
    <n v="0"/>
    <n v="0"/>
    <n v="0"/>
    <n v="0.76300000000000001"/>
    <s v="Low"/>
    <n v="1798741925.0639999"/>
    <m/>
    <m/>
    <m/>
    <m/>
    <m/>
    <m/>
    <m/>
    <m/>
    <m/>
  </r>
  <r>
    <s v="DIVIDENDO DEF $ 28,99"/>
    <d v="2018-03-28T00:00:00"/>
    <x v="700"/>
    <s v="$"/>
    <x v="86"/>
    <n v="0"/>
    <n v="61500000"/>
    <n v="0"/>
    <n v="0"/>
    <n v="0"/>
    <n v="28.99"/>
    <s v="High"/>
    <n v="1782885000"/>
    <m/>
    <m/>
    <m/>
    <m/>
    <m/>
    <m/>
    <m/>
    <m/>
    <m/>
  </r>
  <r>
    <s v="DIVIDENDO DEF 35 $ 80,69"/>
    <d v="2019-04-30T00:00:00"/>
    <x v="96"/>
    <s v="$"/>
    <x v="209"/>
    <n v="0"/>
    <n v="22000000"/>
    <n v="0"/>
    <n v="0"/>
    <n v="0"/>
    <n v="80.69"/>
    <s v="High"/>
    <n v="1775180000"/>
    <m/>
    <m/>
    <m/>
    <m/>
    <m/>
    <m/>
    <m/>
    <m/>
    <m/>
  </r>
  <r>
    <s v="DIVIDENDO PROV $ 2730,560131971050"/>
    <d v="2019-07-03T00:00:00"/>
    <x v="792"/>
    <s v="$"/>
    <x v="281"/>
    <n v="0"/>
    <n v="650000"/>
    <n v="0"/>
    <n v="0"/>
    <n v="0"/>
    <n v="2730.56"/>
    <s v="Very High"/>
    <n v="1774864000"/>
    <m/>
    <m/>
    <m/>
    <m/>
    <m/>
    <m/>
    <m/>
    <m/>
    <m/>
  </r>
  <r>
    <s v="DIVIDENDO PROV $ 177,367353"/>
    <d v="2019-10-19T00:00:00"/>
    <x v="401"/>
    <s v="$"/>
    <x v="143"/>
    <n v="0"/>
    <n v="10000000"/>
    <n v="0"/>
    <n v="0"/>
    <n v="0"/>
    <n v="177.36699999999999"/>
    <s v="Very High"/>
    <n v="1773670000"/>
    <m/>
    <m/>
    <m/>
    <m/>
    <m/>
    <m/>
    <m/>
    <m/>
    <m/>
  </r>
  <r>
    <s v="DIVIDENDO PROV $ 177,035760"/>
    <d v="2019-10-19T00:00:00"/>
    <x v="401"/>
    <s v="$"/>
    <x v="145"/>
    <n v="0"/>
    <n v="10000000"/>
    <n v="0"/>
    <n v="0"/>
    <n v="0"/>
    <n v="177.036"/>
    <s v="Very High"/>
    <n v="1770360000"/>
    <m/>
    <m/>
    <m/>
    <m/>
    <m/>
    <m/>
    <m/>
    <m/>
    <m/>
  </r>
  <r>
    <s v="DIVIDENDO DEF $ 176,712098"/>
    <d v="2019-10-19T00:00:00"/>
    <x v="401"/>
    <s v="$"/>
    <x v="146"/>
    <n v="0"/>
    <n v="10000000"/>
    <n v="0"/>
    <n v="0"/>
    <n v="0"/>
    <n v="176.71199999999999"/>
    <s v="Very High"/>
    <n v="1767120000"/>
    <m/>
    <m/>
    <m/>
    <m/>
    <m/>
    <m/>
    <m/>
    <m/>
    <m/>
  </r>
  <r>
    <s v="DIVIDENDO DEF 8 $ 1,98"/>
    <d v="2018-03-07T00:00:00"/>
    <x v="793"/>
    <s v="$"/>
    <x v="246"/>
    <n v="0"/>
    <n v="890000000"/>
    <n v="0"/>
    <n v="0"/>
    <n v="0"/>
    <n v="1.98"/>
    <s v="Medium"/>
    <n v="1762200000"/>
    <m/>
    <m/>
    <m/>
    <m/>
    <m/>
    <m/>
    <m/>
    <m/>
    <m/>
  </r>
  <r>
    <s v="DIVIDENDO DEF 5 US$ 0,001568442"/>
    <d v="2015-05-07T00:00:00"/>
    <x v="267"/>
    <s v="$"/>
    <x v="313"/>
    <n v="0"/>
    <n v="1815079505"/>
    <n v="0"/>
    <n v="0"/>
    <n v="0"/>
    <n v="0.96899999999999997"/>
    <s v="Low"/>
    <n v="1758812040.345"/>
    <m/>
    <m/>
    <m/>
    <m/>
    <m/>
    <m/>
    <m/>
    <m/>
    <m/>
  </r>
  <r>
    <s v="DIVIDENDO DEF US$ 0,006748"/>
    <d v="2015-05-15T00:00:00"/>
    <x v="236"/>
    <s v="$"/>
    <x v="100"/>
    <n v="0"/>
    <n v="435520079"/>
    <n v="0"/>
    <n v="0"/>
    <n v="0"/>
    <n v="4.0289999999999999"/>
    <s v="Medium"/>
    <n v="1754710398.2909999"/>
    <m/>
    <m/>
    <m/>
    <m/>
    <m/>
    <m/>
    <m/>
    <m/>
    <m/>
  </r>
  <r>
    <s v="DIVIDENDO DEF US$ 0,00969"/>
    <d v="2019-05-15T00:00:00"/>
    <x v="407"/>
    <s v="$"/>
    <x v="135"/>
    <n v="0"/>
    <n v="272116691"/>
    <n v="0"/>
    <n v="0"/>
    <n v="0"/>
    <n v="6.4329999999999998"/>
    <s v="Medium"/>
    <n v="1750526673.2030001"/>
    <m/>
    <m/>
    <m/>
    <m/>
    <m/>
    <m/>
    <m/>
    <m/>
    <m/>
  </r>
  <r>
    <s v="DIVIDENDO ADIC 20 $ 2,00573"/>
    <d v="2017-04-25T00:00:00"/>
    <x v="794"/>
    <s v="$"/>
    <x v="77"/>
    <n v="0"/>
    <n v="871057175"/>
    <n v="0"/>
    <n v="0"/>
    <n v="0"/>
    <n v="2.0059999999999998"/>
    <s v="Medium"/>
    <n v="1747340693.05"/>
    <m/>
    <m/>
    <m/>
    <m/>
    <m/>
    <m/>
    <m/>
    <m/>
    <m/>
  </r>
  <r>
    <s v="DIVIDENDO PROV $ 174,5594428875720"/>
    <d v="2021-08-25T00:00:00"/>
    <x v="795"/>
    <s v="$"/>
    <x v="284"/>
    <n v="0"/>
    <n v="10000000"/>
    <n v="0"/>
    <n v="0"/>
    <n v="0"/>
    <n v="174.559"/>
    <s v="Very High"/>
    <n v="1745590000"/>
    <m/>
    <m/>
    <m/>
    <m/>
    <m/>
    <m/>
    <m/>
    <m/>
    <m/>
  </r>
  <r>
    <s v="DIVIDENDO DEF 26 $ 0,67256511"/>
    <d v="2018-05-11T00:00:00"/>
    <x v="219"/>
    <s v="$"/>
    <x v="305"/>
    <n v="0"/>
    <n v="2589040240"/>
    <n v="0"/>
    <n v="0"/>
    <n v="0"/>
    <n v="0.67300000000000004"/>
    <s v="Low"/>
    <n v="1742424081.52"/>
    <m/>
    <m/>
    <m/>
    <m/>
    <m/>
    <m/>
    <m/>
    <m/>
    <m/>
  </r>
  <r>
    <s v="DIVIDENDO PROV $ 174,129095998694"/>
    <d v="2019-07-23T00:00:00"/>
    <x v="796"/>
    <s v="$"/>
    <x v="284"/>
    <n v="0"/>
    <n v="10000000"/>
    <n v="0"/>
    <n v="0"/>
    <n v="0"/>
    <n v="174.12899999999999"/>
    <s v="Very High"/>
    <n v="1741290000"/>
    <m/>
    <m/>
    <m/>
    <m/>
    <m/>
    <m/>
    <m/>
    <m/>
    <m/>
  </r>
  <r>
    <s v="DIVIDENDO PROV 7 $ 4,615388"/>
    <d v="2015-09-24T00:00:00"/>
    <x v="757"/>
    <s v="$"/>
    <x v="274"/>
    <n v="0"/>
    <n v="377124663"/>
    <n v="0"/>
    <n v="0"/>
    <n v="0"/>
    <n v="4.6150000000000002"/>
    <s v="Medium"/>
    <n v="1740430319.7449999"/>
    <m/>
    <m/>
    <m/>
    <m/>
    <m/>
    <m/>
    <m/>
    <m/>
    <m/>
  </r>
  <r>
    <s v="DIVIDENDO DEF 1 $ 0,36828"/>
    <d v="2015-05-15T00:00:00"/>
    <x v="236"/>
    <s v="$"/>
    <x v="322"/>
    <n v="0"/>
    <n v="4713485125"/>
    <n v="0"/>
    <n v="0"/>
    <n v="0"/>
    <n v="0.36799999999999999"/>
    <s v="Low"/>
    <n v="1734562526"/>
    <m/>
    <m/>
    <m/>
    <m/>
    <m/>
    <m/>
    <m/>
    <m/>
    <m/>
  </r>
  <r>
    <s v="DIVIDENDO PROV $ 173,323252711511"/>
    <d v="2019-07-23T00:00:00"/>
    <x v="796"/>
    <s v="$"/>
    <x v="320"/>
    <n v="0"/>
    <n v="10000000"/>
    <n v="0"/>
    <n v="0"/>
    <n v="0"/>
    <n v="173.32300000000001"/>
    <s v="Very High"/>
    <n v="1733230000"/>
    <m/>
    <m/>
    <m/>
    <m/>
    <m/>
    <m/>
    <m/>
    <m/>
    <m/>
  </r>
  <r>
    <s v="DIVIDENDO DEF 88 $ 3"/>
    <d v="2021-08-11T00:00:00"/>
    <x v="797"/>
    <s v="$"/>
    <x v="244"/>
    <n v="0"/>
    <n v="576172664"/>
    <n v="0"/>
    <n v="0"/>
    <n v="0"/>
    <n v="3"/>
    <s v="Medium"/>
    <n v="1728517992"/>
    <m/>
    <m/>
    <m/>
    <m/>
    <m/>
    <m/>
    <m/>
    <m/>
    <m/>
  </r>
  <r>
    <s v="DIVIDENDO ADIC 85 $ 3"/>
    <d v="2020-11-04T00:00:00"/>
    <x v="798"/>
    <s v="$"/>
    <x v="244"/>
    <n v="0"/>
    <n v="576172664"/>
    <n v="0"/>
    <n v="0"/>
    <n v="0"/>
    <n v="3"/>
    <s v="Medium"/>
    <n v="1728517992"/>
    <m/>
    <m/>
    <m/>
    <m/>
    <m/>
    <m/>
    <m/>
    <m/>
    <m/>
  </r>
  <r>
    <s v="DIVIDENDO PROV 67 $ 3"/>
    <d v="2015-11-06T00:00:00"/>
    <x v="799"/>
    <s v="$"/>
    <x v="244"/>
    <n v="0"/>
    <n v="576172664"/>
    <n v="0"/>
    <n v="0"/>
    <n v="0"/>
    <n v="3"/>
    <s v="Medium"/>
    <n v="1728517992"/>
    <m/>
    <m/>
    <m/>
    <m/>
    <m/>
    <m/>
    <m/>
    <m/>
    <m/>
  </r>
  <r>
    <s v="DIVIDENDO PROV 66 $ 3"/>
    <d v="2015-08-13T00:00:00"/>
    <x v="353"/>
    <s v="$"/>
    <x v="244"/>
    <n v="0"/>
    <n v="576172664"/>
    <n v="0"/>
    <n v="0"/>
    <n v="0"/>
    <n v="3"/>
    <s v="Medium"/>
    <n v="1728517992"/>
    <m/>
    <m/>
    <m/>
    <m/>
    <m/>
    <m/>
    <m/>
    <m/>
    <m/>
  </r>
  <r>
    <s v="DIVIDENDO DEF $ 172,54476969"/>
    <d v="2020-06-20T00:00:00"/>
    <x v="329"/>
    <s v="$"/>
    <x v="323"/>
    <n v="0"/>
    <n v="10000000"/>
    <n v="0"/>
    <n v="0"/>
    <n v="0"/>
    <n v="172.54499999999999"/>
    <s v="Very High"/>
    <n v="1725450000"/>
    <m/>
    <m/>
    <m/>
    <m/>
    <m/>
    <m/>
    <m/>
    <m/>
    <m/>
  </r>
  <r>
    <s v="DIVIDENDO PROV $ 172,4655328"/>
    <d v="2020-11-07T00:00:00"/>
    <x v="744"/>
    <s v="$"/>
    <x v="324"/>
    <n v="0"/>
    <n v="10000000"/>
    <n v="0"/>
    <n v="0"/>
    <n v="0"/>
    <n v="172.46600000000001"/>
    <s v="Very High"/>
    <n v="1724660000"/>
    <m/>
    <m/>
    <m/>
    <m/>
    <m/>
    <m/>
    <m/>
    <m/>
    <m/>
  </r>
  <r>
    <s v="DIVIDENDO PROV 56 $ 28"/>
    <d v="2016-10-07T00:00:00"/>
    <x v="390"/>
    <s v="$"/>
    <x v="86"/>
    <n v="0"/>
    <n v="61500000"/>
    <n v="0"/>
    <n v="0"/>
    <n v="0"/>
    <n v="28"/>
    <s v="High"/>
    <n v="1722000000"/>
    <m/>
    <m/>
    <m/>
    <m/>
    <m/>
    <m/>
    <m/>
    <m/>
    <m/>
  </r>
  <r>
    <s v="DIVIDENDO PROV $ 171,67217458"/>
    <d v="2020-04-07T00:00:00"/>
    <x v="800"/>
    <s v="$"/>
    <x v="277"/>
    <n v="0"/>
    <n v="10000000"/>
    <n v="0"/>
    <n v="0"/>
    <n v="0"/>
    <n v="171.672"/>
    <s v="Very High"/>
    <n v="1716720000"/>
    <m/>
    <m/>
    <m/>
    <m/>
    <m/>
    <m/>
    <m/>
    <m/>
    <m/>
  </r>
  <r>
    <s v="DIVIDENDO $ 171,46404"/>
    <d v="2018-03-28T00:00:00"/>
    <x v="734"/>
    <s v="$"/>
    <x v="55"/>
    <n v="0"/>
    <n v="10000000"/>
    <n v="0"/>
    <n v="0"/>
    <n v="0"/>
    <n v="171.464"/>
    <s v="Very High"/>
    <n v="1714640000"/>
    <m/>
    <m/>
    <m/>
    <m/>
    <m/>
    <m/>
    <m/>
    <m/>
    <m/>
  </r>
  <r>
    <s v="DIVIDENDO PROV 29 $ 3,8469"/>
    <d v="2016-01-05T00:00:00"/>
    <x v="785"/>
    <s v="$"/>
    <x v="251"/>
    <n v="0"/>
    <n v="445172423"/>
    <n v="0"/>
    <n v="0"/>
    <n v="0"/>
    <n v="3.847"/>
    <s v="Medium"/>
    <n v="1712578311.2809999"/>
    <m/>
    <m/>
    <m/>
    <m/>
    <m/>
    <m/>
    <m/>
    <m/>
    <m/>
  </r>
  <r>
    <s v="DIVIDENDO ADIC 42 $ 206,51379"/>
    <d v="2016-05-03T00:00:00"/>
    <x v="260"/>
    <s v="$"/>
    <x v="237"/>
    <n v="0"/>
    <n v="8288999"/>
    <n v="0"/>
    <n v="0"/>
    <n v="0"/>
    <n v="206.51400000000001"/>
    <s v="Very High"/>
    <n v="1711794339.4860001"/>
    <m/>
    <m/>
    <m/>
    <m/>
    <m/>
    <m/>
    <m/>
    <m/>
    <m/>
  </r>
  <r>
    <s v="DIVIDENDO PROV $ 75"/>
    <d v="2016-06-17T00:00:00"/>
    <x v="801"/>
    <s v="$"/>
    <x v="152"/>
    <n v="0"/>
    <n v="22791898"/>
    <n v="0"/>
    <n v="0"/>
    <n v="0"/>
    <n v="75"/>
    <s v="High"/>
    <n v="1709392350"/>
    <m/>
    <m/>
    <m/>
    <m/>
    <m/>
    <m/>
    <m/>
    <m/>
    <m/>
  </r>
  <r>
    <s v="DIVIDENDO DEF 0 $ 38,36705"/>
    <d v="2016-07-07T00:00:00"/>
    <x v="528"/>
    <s v="$"/>
    <x v="142"/>
    <n v="0"/>
    <n v="44367002"/>
    <n v="0"/>
    <n v="0"/>
    <n v="0"/>
    <n v="38.366999999999997"/>
    <s v="High"/>
    <n v="1702228765.734"/>
    <m/>
    <m/>
    <m/>
    <m/>
    <m/>
    <m/>
    <m/>
    <m/>
    <m/>
  </r>
  <r>
    <s v="DIVIDENDO DEF 17 $ 4,50608"/>
    <d v="2017-09-22T00:00:00"/>
    <x v="635"/>
    <s v="$"/>
    <x v="274"/>
    <n v="0"/>
    <n v="377124663"/>
    <n v="0"/>
    <n v="0"/>
    <n v="0"/>
    <n v="4.5060000000000002"/>
    <s v="Medium"/>
    <n v="1699323731.4779999"/>
    <m/>
    <m/>
    <m/>
    <m/>
    <m/>
    <m/>
    <m/>
    <m/>
    <m/>
  </r>
  <r>
    <s v="DIVIDENDO PROV $ 169,6439"/>
    <d v="2021-07-09T00:00:00"/>
    <x v="57"/>
    <s v="$"/>
    <x v="325"/>
    <n v="0"/>
    <n v="10000000"/>
    <n v="0"/>
    <n v="0"/>
    <n v="0"/>
    <n v="169.64400000000001"/>
    <s v="Very High"/>
    <n v="1696440000"/>
    <m/>
    <m/>
    <m/>
    <m/>
    <m/>
    <m/>
    <m/>
    <m/>
    <m/>
  </r>
  <r>
    <s v="DIVIDENDO PROV 121 $ 55"/>
    <d v="2021-08-20T00:00:00"/>
    <x v="84"/>
    <s v="$"/>
    <x v="262"/>
    <n v="0"/>
    <n v="30775276"/>
    <n v="0"/>
    <n v="0"/>
    <n v="0"/>
    <n v="55"/>
    <s v="High"/>
    <n v="1692640180"/>
    <m/>
    <m/>
    <m/>
    <m/>
    <m/>
    <m/>
    <m/>
    <m/>
    <m/>
  </r>
  <r>
    <s v="DIVIDENDO $ 168,98696"/>
    <d v="2017-12-28T00:00:00"/>
    <x v="662"/>
    <s v="$"/>
    <x v="55"/>
    <n v="0"/>
    <n v="10000000"/>
    <n v="0"/>
    <n v="0"/>
    <n v="0"/>
    <n v="168.98699999999999"/>
    <s v="Very High"/>
    <n v="1689870000"/>
    <m/>
    <m/>
    <m/>
    <m/>
    <m/>
    <m/>
    <m/>
    <m/>
    <m/>
  </r>
  <r>
    <s v="DIVIDENDO DEF 14 $ 1,56104"/>
    <d v="2021-05-13T00:00:00"/>
    <x v="184"/>
    <s v="$"/>
    <x v="246"/>
    <n v="0"/>
    <n v="1080000000"/>
    <n v="0"/>
    <n v="0"/>
    <n v="0"/>
    <n v="1.5609999999999999"/>
    <s v="Medium"/>
    <n v="1685880000"/>
    <m/>
    <m/>
    <m/>
    <m/>
    <m/>
    <m/>
    <m/>
    <m/>
    <m/>
  </r>
  <r>
    <s v="DIVIDENDO ADIC 22 US$ 0,02129"/>
    <d v="2016-05-17T00:00:00"/>
    <x v="67"/>
    <s v="$"/>
    <x v="206"/>
    <n v="0"/>
    <n v="113238186"/>
    <n v="0"/>
    <n v="0"/>
    <n v="0"/>
    <n v="14.744"/>
    <s v="High"/>
    <n v="1669583814.3840001"/>
    <m/>
    <m/>
    <m/>
    <m/>
    <m/>
    <m/>
    <m/>
    <m/>
    <m/>
  </r>
  <r>
    <s v="DIVID DEF 1 $ 3,88784043055617"/>
    <d v="2020-04-23T00:00:00"/>
    <x v="286"/>
    <s v="$"/>
    <x v="269"/>
    <n v="0"/>
    <n v="428709497"/>
    <n v="0"/>
    <n v="0"/>
    <n v="0"/>
    <n v="3.8879999999999999"/>
    <s v="Medium"/>
    <n v="1666822524.336"/>
    <m/>
    <m/>
    <m/>
    <m/>
    <m/>
    <m/>
    <m/>
    <m/>
    <m/>
  </r>
  <r>
    <s v="DIVIDENDO DEF $ 5463,175629"/>
    <d v="2018-10-04T00:00:00"/>
    <x v="306"/>
    <s v="$"/>
    <x v="326"/>
    <n v="0"/>
    <n v="304062"/>
    <n v="0"/>
    <n v="0"/>
    <n v="0"/>
    <n v="5463.1760000000004"/>
    <s v="Very High"/>
    <n v="1661144220.9119999"/>
    <m/>
    <m/>
    <m/>
    <m/>
    <m/>
    <m/>
    <m/>
    <m/>
    <m/>
  </r>
  <r>
    <s v="DIVIDENDO ADIC $ 4,401738"/>
    <d v="2019-06-08T00:00:00"/>
    <x v="802"/>
    <s v="$"/>
    <x v="274"/>
    <n v="0"/>
    <n v="377124663"/>
    <n v="0"/>
    <n v="0"/>
    <n v="0"/>
    <n v="4.4020000000000001"/>
    <s v="Medium"/>
    <n v="1660102766.526"/>
    <m/>
    <m/>
    <m/>
    <m/>
    <m/>
    <m/>
    <m/>
    <m/>
    <m/>
  </r>
  <r>
    <s v="DIVIDENDO PROV 35 $ 3,7212"/>
    <d v="2019-01-09T00:00:00"/>
    <x v="681"/>
    <s v="$"/>
    <x v="251"/>
    <n v="0"/>
    <n v="445172423"/>
    <n v="0"/>
    <n v="0"/>
    <n v="0"/>
    <n v="3.7210000000000001"/>
    <s v="Medium"/>
    <n v="1656486585.983"/>
    <m/>
    <m/>
    <m/>
    <m/>
    <m/>
    <m/>
    <m/>
    <m/>
    <m/>
  </r>
  <r>
    <s v="DIVIDENDO PROV $ 3,3102"/>
    <d v="2016-04-15T00:00:00"/>
    <x v="495"/>
    <s v="$"/>
    <x v="89"/>
    <n v="0"/>
    <n v="500000000"/>
    <n v="0"/>
    <n v="0"/>
    <n v="0"/>
    <n v="3.31"/>
    <s v="Medium"/>
    <n v="1655000000"/>
    <m/>
    <m/>
    <m/>
    <m/>
    <m/>
    <m/>
    <m/>
    <m/>
    <m/>
  </r>
  <r>
    <s v="DIVIDENDO DEF 8 $ 2,795924"/>
    <d v="2019-05-04T00:00:00"/>
    <x v="20"/>
    <s v="$"/>
    <x v="327"/>
    <n v="0"/>
    <n v="591555986"/>
    <n v="0"/>
    <n v="0"/>
    <n v="0"/>
    <n v="2.7959999999999998"/>
    <s v="Medium"/>
    <n v="1653990536.8559999"/>
    <m/>
    <m/>
    <m/>
    <m/>
    <m/>
    <m/>
    <m/>
    <m/>
    <m/>
  </r>
  <r>
    <s v="DIVIDENDO $ 164,71996"/>
    <d v="2019-05-09T00:00:00"/>
    <x v="20"/>
    <s v="$"/>
    <x v="55"/>
    <n v="0"/>
    <n v="10000000"/>
    <n v="0"/>
    <n v="0"/>
    <n v="0"/>
    <n v="164.72"/>
    <s v="Very High"/>
    <n v="1647200000"/>
    <m/>
    <m/>
    <m/>
    <m/>
    <m/>
    <m/>
    <m/>
    <m/>
    <m/>
  </r>
  <r>
    <s v="DIVIDENDO PROV 106 $ 9"/>
    <d v="2017-11-16T00:00:00"/>
    <x v="326"/>
    <s v="$"/>
    <x v="297"/>
    <n v="0"/>
    <n v="182932687"/>
    <n v="0"/>
    <n v="0"/>
    <n v="0"/>
    <n v="9"/>
    <s v="Medium"/>
    <n v="1646394183"/>
    <m/>
    <m/>
    <m/>
    <m/>
    <m/>
    <m/>
    <m/>
    <m/>
    <m/>
  </r>
  <r>
    <s v="DIVIDENDO DEF $ 164,37968458"/>
    <d v="2020-06-20T00:00:00"/>
    <x v="329"/>
    <s v="$"/>
    <x v="328"/>
    <n v="0"/>
    <n v="10000000"/>
    <n v="0"/>
    <n v="0"/>
    <n v="0"/>
    <n v="164.38"/>
    <s v="Very High"/>
    <n v="1643800000"/>
    <m/>
    <m/>
    <m/>
    <m/>
    <m/>
    <m/>
    <m/>
    <m/>
    <m/>
  </r>
  <r>
    <s v="DIVIDENDO DEF 59 $ 10,96"/>
    <d v="2015-04-18T00:00:00"/>
    <x v="803"/>
    <s v="$"/>
    <x v="81"/>
    <n v="0"/>
    <n v="149448112"/>
    <n v="0"/>
    <n v="0"/>
    <n v="0"/>
    <n v="10.96"/>
    <s v="High"/>
    <n v="1637951307.52"/>
    <m/>
    <m/>
    <m/>
    <m/>
    <m/>
    <m/>
    <m/>
    <m/>
    <m/>
  </r>
  <r>
    <s v="DIVIDENDO PROV $ 1364,236461"/>
    <d v="2015-12-22T00:00:00"/>
    <x v="488"/>
    <s v="$"/>
    <x v="149"/>
    <n v="0"/>
    <n v="1200000"/>
    <n v="0"/>
    <n v="0"/>
    <n v="0"/>
    <n v="1364.2360000000001"/>
    <s v="Very High"/>
    <n v="1637083200"/>
    <m/>
    <m/>
    <m/>
    <m/>
    <m/>
    <m/>
    <m/>
    <m/>
    <m/>
  </r>
  <r>
    <s v="DIVIDENDO DEF 154 $ 74,41"/>
    <d v="2020-04-30T00:00:00"/>
    <x v="206"/>
    <s v="$"/>
    <x v="209"/>
    <n v="0"/>
    <n v="22000000"/>
    <n v="0"/>
    <n v="0"/>
    <n v="0"/>
    <n v="74.41"/>
    <s v="High"/>
    <n v="1637020000"/>
    <m/>
    <m/>
    <m/>
    <m/>
    <m/>
    <m/>
    <m/>
    <m/>
    <m/>
  </r>
  <r>
    <s v="DIVIDENDO DEF 117 $ 125"/>
    <d v="2021-04-01T00:00:00"/>
    <x v="503"/>
    <s v="$"/>
    <x v="299"/>
    <n v="0"/>
    <n v="13081284"/>
    <n v="0"/>
    <n v="0"/>
    <n v="0"/>
    <n v="125"/>
    <s v="Very High"/>
    <n v="1635160500"/>
    <m/>
    <m/>
    <m/>
    <m/>
    <m/>
    <m/>
    <m/>
    <m/>
    <m/>
  </r>
  <r>
    <s v="DIVIDENDO DEF 105 $ 9"/>
    <d v="2016-04-22T00:00:00"/>
    <x v="299"/>
    <s v="$"/>
    <x v="312"/>
    <n v="0"/>
    <n v="180804998"/>
    <n v="0"/>
    <n v="0"/>
    <n v="0"/>
    <n v="9"/>
    <s v="Medium"/>
    <n v="1627244982"/>
    <m/>
    <m/>
    <m/>
    <m/>
    <m/>
    <m/>
    <m/>
    <m/>
    <m/>
  </r>
  <r>
    <s v="DIVIDENDO DEF $ 162,52491964"/>
    <d v="2020-06-20T00:00:00"/>
    <x v="329"/>
    <s v="$"/>
    <x v="329"/>
    <n v="0"/>
    <n v="10000000"/>
    <n v="0"/>
    <n v="0"/>
    <n v="0"/>
    <n v="162.52500000000001"/>
    <s v="Very High"/>
    <n v="1625250000"/>
    <m/>
    <m/>
    <m/>
    <m/>
    <m/>
    <m/>
    <m/>
    <m/>
    <m/>
  </r>
  <r>
    <s v="DIVIDENDO PROV $ 162,4515588"/>
    <d v="2021-03-18T00:00:00"/>
    <x v="804"/>
    <s v="$"/>
    <x v="293"/>
    <n v="0"/>
    <n v="10000000"/>
    <n v="0"/>
    <n v="0"/>
    <n v="0"/>
    <n v="162.452"/>
    <s v="Very High"/>
    <n v="1624520000"/>
    <m/>
    <m/>
    <m/>
    <m/>
    <m/>
    <m/>
    <m/>
    <m/>
    <m/>
  </r>
  <r>
    <s v="DIVIDENDO PROV US$ 0,002734"/>
    <d v="2017-12-14T00:00:00"/>
    <x v="179"/>
    <s v="$"/>
    <x v="256"/>
    <n v="0"/>
    <n v="914418949"/>
    <n v="0"/>
    <n v="0"/>
    <n v="0"/>
    <n v="1.7749999999999999"/>
    <s v="Medium"/>
    <n v="1623093634.4749999"/>
    <m/>
    <m/>
    <m/>
    <m/>
    <m/>
    <m/>
    <m/>
    <m/>
    <m/>
  </r>
  <r>
    <s v="DIVIDENDO DEF $ 120,79467868197"/>
    <d v="2017-06-17T00:00:00"/>
    <x v="724"/>
    <s v="$"/>
    <x v="107"/>
    <n v="0"/>
    <n v="13390335"/>
    <n v="0"/>
    <n v="0"/>
    <n v="0"/>
    <n v="120.795"/>
    <s v="Very High"/>
    <n v="1617485516.325"/>
    <m/>
    <m/>
    <m/>
    <m/>
    <m/>
    <m/>
    <m/>
    <m/>
    <m/>
  </r>
  <r>
    <s v="DIVIDENDO PROV $ 0,200588935"/>
    <d v="2021-02-03T00:00:00"/>
    <x v="805"/>
    <s v="$"/>
    <x v="330"/>
    <n v="0"/>
    <n v="8000000000"/>
    <n v="0"/>
    <n v="0"/>
    <n v="0"/>
    <n v="0.20100000000000001"/>
    <s v="Low"/>
    <n v="1608000000"/>
    <m/>
    <m/>
    <m/>
    <m/>
    <m/>
    <m/>
    <m/>
    <m/>
    <m/>
  </r>
  <r>
    <s v="DIVIDENDO DEF $ 1603,57545814344"/>
    <d v="2016-05-25T00:00:00"/>
    <x v="806"/>
    <s v="$"/>
    <x v="331"/>
    <n v="0"/>
    <n v="1000000"/>
    <n v="0"/>
    <n v="0"/>
    <n v="0"/>
    <n v="1603.575"/>
    <s v="Very High"/>
    <n v="1603575000"/>
    <m/>
    <m/>
    <m/>
    <m/>
    <m/>
    <m/>
    <m/>
    <m/>
    <m/>
  </r>
  <r>
    <s v="DIVIDENDO ADIC 37 US$ 0,00281"/>
    <d v="2017-05-17T00:00:00"/>
    <x v="250"/>
    <s v="$"/>
    <x v="99"/>
    <n v="0"/>
    <n v="855096691"/>
    <n v="0"/>
    <n v="0"/>
    <n v="0"/>
    <n v="1.8720000000000001"/>
    <s v="Medium"/>
    <n v="1600741005.552"/>
    <m/>
    <m/>
    <m/>
    <m/>
    <m/>
    <m/>
    <m/>
    <m/>
    <m/>
  </r>
  <r>
    <s v="DIVIDENDO DEF 29 $ 16"/>
    <d v="2021-05-06T00:00:00"/>
    <x v="54"/>
    <s v="$"/>
    <x v="116"/>
    <n v="0"/>
    <n v="100000000"/>
    <n v="0"/>
    <n v="0"/>
    <n v="0"/>
    <n v="16"/>
    <s v="High"/>
    <n v="1600000000"/>
    <m/>
    <m/>
    <m/>
    <m/>
    <m/>
    <m/>
    <m/>
    <m/>
    <m/>
  </r>
  <r>
    <s v="DIVIDENDO PROV 48 US$ 0,001060982"/>
    <d v="2019-12-07T00:00:00"/>
    <x v="205"/>
    <s v="$"/>
    <x v="160"/>
    <n v="0"/>
    <n v="1815875619"/>
    <n v="0"/>
    <n v="0"/>
    <n v="0"/>
    <n v="0.879"/>
    <s v="Low"/>
    <n v="1596154669.1010001"/>
    <m/>
    <m/>
    <m/>
    <m/>
    <m/>
    <m/>
    <m/>
    <m/>
    <m/>
  </r>
  <r>
    <s v="DIVIDENDO DEF 207 $ 19,42790683953762"/>
    <d v="2019-04-30T00:00:00"/>
    <x v="96"/>
    <s v="$"/>
    <x v="332"/>
    <n v="0"/>
    <n v="81967764"/>
    <n v="0"/>
    <n v="0"/>
    <n v="0"/>
    <n v="19.428000000000001"/>
    <s v="High"/>
    <n v="1592469718.9920001"/>
    <m/>
    <m/>
    <m/>
    <m/>
    <m/>
    <m/>
    <m/>
    <m/>
    <m/>
  </r>
  <r>
    <s v="DIVIDENDO PROV $ 158,66829014"/>
    <d v="2021-03-18T00:00:00"/>
    <x v="804"/>
    <s v="$"/>
    <x v="324"/>
    <n v="0"/>
    <n v="10000000"/>
    <n v="0"/>
    <n v="0"/>
    <n v="0"/>
    <n v="158.66800000000001"/>
    <s v="Very High"/>
    <n v="1586680000"/>
    <m/>
    <m/>
    <m/>
    <m/>
    <m/>
    <m/>
    <m/>
    <m/>
    <m/>
  </r>
  <r>
    <s v="DIVIDENDO PROV 123 $ 6"/>
    <d v="2020-10-22T00:00:00"/>
    <x v="216"/>
    <s v="$"/>
    <x v="199"/>
    <n v="0"/>
    <n v="264221000"/>
    <n v="0"/>
    <n v="0"/>
    <n v="0"/>
    <n v="6"/>
    <s v="Medium"/>
    <n v="1585326000"/>
    <m/>
    <m/>
    <m/>
    <m/>
    <m/>
    <m/>
    <m/>
    <m/>
    <m/>
  </r>
  <r>
    <s v="DIVIDENDO DEF 121 $ 6"/>
    <d v="2019-11-14T00:00:00"/>
    <x v="807"/>
    <s v="$"/>
    <x v="199"/>
    <n v="0"/>
    <n v="264221000"/>
    <n v="0"/>
    <n v="0"/>
    <n v="0"/>
    <n v="6"/>
    <s v="Medium"/>
    <n v="1585326000"/>
    <m/>
    <m/>
    <m/>
    <m/>
    <m/>
    <m/>
    <m/>
    <m/>
    <m/>
  </r>
  <r>
    <s v="DIVIDENDO PROV 120 $ 6"/>
    <d v="2019-08-22T00:00:00"/>
    <x v="621"/>
    <s v="$"/>
    <x v="199"/>
    <n v="0"/>
    <n v="264221000"/>
    <n v="0"/>
    <n v="0"/>
    <n v="0"/>
    <n v="6"/>
    <s v="Medium"/>
    <n v="1585326000"/>
    <m/>
    <m/>
    <m/>
    <m/>
    <m/>
    <m/>
    <m/>
    <m/>
    <m/>
  </r>
  <r>
    <s v="DIVIDENDO PROV 113 $ 6"/>
    <d v="2017-11-21T00:00:00"/>
    <x v="463"/>
    <s v="$"/>
    <x v="199"/>
    <n v="0"/>
    <n v="264221000"/>
    <n v="0"/>
    <n v="0"/>
    <n v="0"/>
    <n v="6"/>
    <s v="Medium"/>
    <n v="1585326000"/>
    <m/>
    <m/>
    <m/>
    <m/>
    <m/>
    <m/>
    <m/>
    <m/>
    <m/>
  </r>
  <r>
    <s v="DIVIDENDO DEF 316 $ 21"/>
    <d v="2019-09-05T00:00:00"/>
    <x v="808"/>
    <s v="$"/>
    <x v="164"/>
    <n v="0"/>
    <n v="75000000"/>
    <n v="0"/>
    <n v="0"/>
    <n v="0"/>
    <n v="21"/>
    <s v="High"/>
    <n v="1575000000"/>
    <m/>
    <m/>
    <m/>
    <m/>
    <m/>
    <m/>
    <m/>
    <m/>
    <m/>
  </r>
  <r>
    <s v="DIVIDENDO DEF 306 $ 21"/>
    <d v="2016-05-05T00:00:00"/>
    <x v="220"/>
    <s v="$"/>
    <x v="164"/>
    <n v="0"/>
    <n v="75000000"/>
    <n v="0"/>
    <n v="0"/>
    <n v="0"/>
    <n v="21"/>
    <s v="High"/>
    <n v="1575000000"/>
    <m/>
    <m/>
    <m/>
    <m/>
    <m/>
    <m/>
    <m/>
    <m/>
    <m/>
  </r>
  <r>
    <s v="DIVIDENDO PROV 305 $ 21"/>
    <d v="2016-01-07T00:00:00"/>
    <x v="177"/>
    <s v="$"/>
    <x v="164"/>
    <n v="0"/>
    <n v="75000000"/>
    <n v="0"/>
    <n v="0"/>
    <n v="0"/>
    <n v="21"/>
    <s v="High"/>
    <n v="1575000000"/>
    <m/>
    <m/>
    <m/>
    <m/>
    <m/>
    <m/>
    <m/>
    <m/>
    <m/>
  </r>
  <r>
    <s v="DIVIDENDO PROV $ 4,168929"/>
    <d v="2016-09-24T00:00:00"/>
    <x v="737"/>
    <s v="$"/>
    <x v="274"/>
    <n v="0"/>
    <n v="377124663"/>
    <n v="0"/>
    <n v="0"/>
    <n v="0"/>
    <n v="4.1689999999999996"/>
    <s v="Medium"/>
    <n v="1572232720.0469999"/>
    <m/>
    <m/>
    <m/>
    <m/>
    <m/>
    <m/>
    <m/>
    <m/>
    <m/>
  </r>
  <r>
    <s v="DIVIDENDO PROV $ 156,958027854"/>
    <d v="2020-08-22T00:00:00"/>
    <x v="110"/>
    <s v="$"/>
    <x v="293"/>
    <n v="0"/>
    <n v="10000000"/>
    <n v="0"/>
    <n v="0"/>
    <n v="0"/>
    <n v="156.958"/>
    <s v="Very High"/>
    <n v="1569580000"/>
    <m/>
    <m/>
    <m/>
    <m/>
    <m/>
    <m/>
    <m/>
    <m/>
    <m/>
  </r>
  <r>
    <s v="DIVIDENDO DEF 45 $ 186,9468"/>
    <d v="2020-05-22T00:00:00"/>
    <x v="255"/>
    <s v="$"/>
    <x v="237"/>
    <n v="0"/>
    <n v="8375856"/>
    <n v="0"/>
    <n v="0"/>
    <n v="0"/>
    <n v="186.947"/>
    <s v="Very High"/>
    <n v="1565841151.632"/>
    <m/>
    <m/>
    <m/>
    <m/>
    <m/>
    <m/>
    <m/>
    <m/>
    <m/>
  </r>
  <r>
    <s v="DIVIDENDO PROV $ 155,990121"/>
    <d v="2021-07-27T00:00:00"/>
    <x v="673"/>
    <s v="$"/>
    <x v="207"/>
    <n v="0"/>
    <n v="10000000"/>
    <n v="0"/>
    <n v="0"/>
    <n v="0"/>
    <n v="155.99"/>
    <s v="Very High"/>
    <n v="1559900000"/>
    <m/>
    <m/>
    <m/>
    <m/>
    <m/>
    <m/>
    <m/>
    <m/>
    <m/>
  </r>
  <r>
    <s v="DIVIDENDO ADIC US$ 0,0528"/>
    <d v="2017-05-20T00:00:00"/>
    <x v="59"/>
    <s v="$"/>
    <x v="309"/>
    <n v="0"/>
    <n v="43762312"/>
    <n v="0"/>
    <n v="0"/>
    <n v="0"/>
    <n v="35.600999999999999"/>
    <s v="High"/>
    <n v="1557982069.5120001"/>
    <m/>
    <m/>
    <m/>
    <m/>
    <m/>
    <m/>
    <m/>
    <m/>
    <m/>
  </r>
  <r>
    <s v="DIVIDENDO PROV $ 155"/>
    <d v="2020-04-24T00:00:00"/>
    <x v="590"/>
    <s v="$"/>
    <x v="302"/>
    <n v="0"/>
    <n v="10000000"/>
    <n v="0"/>
    <n v="0"/>
    <n v="0"/>
    <n v="155"/>
    <s v="Very High"/>
    <n v="1550000000"/>
    <m/>
    <m/>
    <m/>
    <m/>
    <m/>
    <m/>
    <m/>
    <m/>
    <m/>
  </r>
  <r>
    <s v="DIVIDENDO PROV $ 155"/>
    <d v="2020-04-24T00:00:00"/>
    <x v="590"/>
    <s v="$"/>
    <x v="303"/>
    <n v="0"/>
    <n v="10000000"/>
    <n v="0"/>
    <n v="0"/>
    <n v="0"/>
    <n v="155"/>
    <s v="Very High"/>
    <n v="1550000000"/>
    <m/>
    <m/>
    <m/>
    <m/>
    <m/>
    <m/>
    <m/>
    <m/>
    <m/>
  </r>
  <r>
    <s v="DIVIDENDO PROV $ 155"/>
    <d v="2020-04-24T00:00:00"/>
    <x v="590"/>
    <s v="$"/>
    <x v="301"/>
    <n v="0"/>
    <n v="10000000"/>
    <n v="0"/>
    <n v="0"/>
    <n v="0"/>
    <n v="155"/>
    <s v="Very High"/>
    <n v="1550000000"/>
    <m/>
    <m/>
    <m/>
    <m/>
    <m/>
    <m/>
    <m/>
    <m/>
    <m/>
  </r>
  <r>
    <s v="DIVIDENDO PROV 69 $ 46,36838"/>
    <d v="2016-01-19T00:00:00"/>
    <x v="751"/>
    <s v="$"/>
    <x v="333"/>
    <n v="0"/>
    <n v="33392179"/>
    <n v="0"/>
    <n v="0"/>
    <n v="0"/>
    <n v="46.368000000000002"/>
    <s v="High"/>
    <n v="1548328555.872"/>
    <m/>
    <m/>
    <m/>
    <m/>
    <m/>
    <m/>
    <m/>
    <m/>
    <m/>
  </r>
  <r>
    <s v="DIVIDENDO ADIC $ 25,15"/>
    <d v="2020-05-02T00:00:00"/>
    <x v="356"/>
    <s v="$"/>
    <x v="86"/>
    <n v="0"/>
    <n v="61500000"/>
    <n v="0"/>
    <n v="0"/>
    <n v="0"/>
    <n v="25.15"/>
    <s v="High"/>
    <n v="1546725000"/>
    <m/>
    <m/>
    <m/>
    <m/>
    <m/>
    <m/>
    <m/>
    <m/>
    <m/>
  </r>
  <r>
    <s v="DIVIDENDO PROV $ 154,648503"/>
    <d v="2020-12-23T00:00:00"/>
    <x v="281"/>
    <s v="$"/>
    <x v="259"/>
    <n v="0"/>
    <n v="10000000"/>
    <n v="0"/>
    <n v="0"/>
    <n v="0"/>
    <n v="154.649"/>
    <s v="Very High"/>
    <n v="1546490000"/>
    <m/>
    <m/>
    <m/>
    <m/>
    <m/>
    <m/>
    <m/>
    <m/>
    <m/>
  </r>
  <r>
    <s v="DIVIDENDO PROV $ 154,195244007014"/>
    <d v="2019-12-23T00:00:00"/>
    <x v="287"/>
    <s v="$"/>
    <x v="284"/>
    <n v="0"/>
    <n v="10000000"/>
    <n v="0"/>
    <n v="0"/>
    <n v="0"/>
    <n v="154.19499999999999"/>
    <s v="Very High"/>
    <n v="1541950000"/>
    <m/>
    <m/>
    <m/>
    <m/>
    <m/>
    <m/>
    <m/>
    <m/>
    <m/>
  </r>
  <r>
    <s v="DIVIDENDO DEF US$ 0,0166"/>
    <d v="2021-04-30T00:00:00"/>
    <x v="314"/>
    <s v="$"/>
    <x v="40"/>
    <n v="0"/>
    <n v="142819552"/>
    <n v="0"/>
    <n v="0"/>
    <n v="0"/>
    <n v="10.792999999999999"/>
    <s v="High"/>
    <n v="1541451424.7360001"/>
    <m/>
    <m/>
    <m/>
    <m/>
    <m/>
    <m/>
    <m/>
    <m/>
    <m/>
  </r>
  <r>
    <s v="DIVIDENDO DEF 19 $ 77"/>
    <d v="2021-05-08T00:00:00"/>
    <x v="98"/>
    <s v="$"/>
    <x v="334"/>
    <n v="0"/>
    <n v="20000000"/>
    <n v="0"/>
    <n v="0"/>
    <n v="0"/>
    <n v="77"/>
    <s v="High"/>
    <n v="1540000000"/>
    <m/>
    <m/>
    <m/>
    <m/>
    <m/>
    <m/>
    <m/>
    <m/>
    <m/>
  </r>
  <r>
    <s v="DIVIDENDO ADIC $ 2,672344524835"/>
    <d v="2021-04-06T00:00:00"/>
    <x v="230"/>
    <s v="$"/>
    <x v="244"/>
    <n v="0"/>
    <n v="576172664"/>
    <n v="0"/>
    <n v="0"/>
    <n v="0"/>
    <n v="2.6720000000000002"/>
    <s v="Medium"/>
    <n v="1539533358.2079999"/>
    <m/>
    <m/>
    <m/>
    <m/>
    <m/>
    <m/>
    <m/>
    <m/>
    <m/>
  </r>
  <r>
    <s v="DIVIDENDO ADIC 7 $ 4,8843975"/>
    <d v="2018-05-16T00:00:00"/>
    <x v="195"/>
    <s v="$"/>
    <x v="178"/>
    <n v="0"/>
    <n v="315165988"/>
    <n v="0"/>
    <n v="0"/>
    <n v="0"/>
    <n v="4.8840000000000003"/>
    <s v="Medium"/>
    <n v="1539270685.392"/>
    <m/>
    <m/>
    <m/>
    <m/>
    <m/>
    <m/>
    <m/>
    <m/>
    <m/>
  </r>
  <r>
    <s v="DIVIDENDO PROV 52 $ 25"/>
    <d v="2015-07-03T00:00:00"/>
    <x v="262"/>
    <s v="$"/>
    <x v="86"/>
    <n v="0"/>
    <n v="61500000"/>
    <n v="0"/>
    <n v="0"/>
    <n v="0"/>
    <n v="25"/>
    <s v="High"/>
    <n v="1537500000"/>
    <m/>
    <m/>
    <m/>
    <m/>
    <m/>
    <m/>
    <m/>
    <m/>
    <m/>
  </r>
  <r>
    <s v="DIVIDENDO PROV $ 1279,54498"/>
    <d v="2016-04-27T00:00:00"/>
    <x v="370"/>
    <s v="$"/>
    <x v="335"/>
    <n v="0"/>
    <n v="1200000"/>
    <n v="0"/>
    <n v="0"/>
    <n v="0"/>
    <n v="1279.5450000000001"/>
    <s v="Very High"/>
    <n v="1535454000"/>
    <m/>
    <m/>
    <m/>
    <m/>
    <m/>
    <m/>
    <m/>
    <m/>
    <m/>
  </r>
  <r>
    <s v="DIVIDENDO EVEN US$ 0,00279932252"/>
    <d v="2018-04-25T00:00:00"/>
    <x v="609"/>
    <s v="$"/>
    <x v="256"/>
    <n v="0"/>
    <n v="914418949"/>
    <n v="0"/>
    <n v="0"/>
    <n v="0"/>
    <n v="1.679"/>
    <s v="Medium"/>
    <n v="1535309415.3710001"/>
    <m/>
    <m/>
    <m/>
    <m/>
    <m/>
    <m/>
    <m/>
    <m/>
    <m/>
  </r>
  <r>
    <s v="DIVIDENDO PROV $ 152,976387634153"/>
    <d v="2019-12-23T00:00:00"/>
    <x v="287"/>
    <s v="$"/>
    <x v="320"/>
    <n v="0"/>
    <n v="10000000"/>
    <n v="0"/>
    <n v="0"/>
    <n v="0"/>
    <n v="152.976"/>
    <s v="Very High"/>
    <n v="1529760000"/>
    <m/>
    <m/>
    <m/>
    <m/>
    <m/>
    <m/>
    <m/>
    <m/>
    <m/>
  </r>
  <r>
    <s v="DIVIDENDO DEF $ 764,665189237378"/>
    <d v="2015-04-16T00:00:00"/>
    <x v="447"/>
    <s v="$"/>
    <x v="240"/>
    <n v="0"/>
    <n v="2000000"/>
    <n v="0"/>
    <n v="0"/>
    <n v="0"/>
    <n v="764.66499999999996"/>
    <s v="Very High"/>
    <n v="1529330000"/>
    <m/>
    <m/>
    <m/>
    <m/>
    <m/>
    <m/>
    <m/>
    <m/>
    <m/>
  </r>
  <r>
    <s v="DIVIDENDO PROV $ 151,50543654"/>
    <d v="2019-11-08T00:00:00"/>
    <x v="659"/>
    <s v="$"/>
    <x v="277"/>
    <n v="0"/>
    <n v="10000000"/>
    <n v="0"/>
    <n v="0"/>
    <n v="0"/>
    <n v="151.505"/>
    <s v="Very High"/>
    <n v="1515050000"/>
    <m/>
    <m/>
    <m/>
    <m/>
    <m/>
    <m/>
    <m/>
    <m/>
    <m/>
  </r>
  <r>
    <s v="DIVIDENDO DEF 23 $ 3,52725676447"/>
    <d v="2019-03-22T00:00:00"/>
    <x v="3"/>
    <s v="$"/>
    <x v="336"/>
    <n v="0"/>
    <n v="429418369"/>
    <n v="0"/>
    <n v="0"/>
    <n v="0"/>
    <n v="3.5270000000000001"/>
    <s v="Medium"/>
    <n v="1514558587.4630001"/>
    <m/>
    <m/>
    <m/>
    <m/>
    <m/>
    <m/>
    <m/>
    <m/>
    <m/>
  </r>
  <r>
    <s v="DIVIDENDO PROV 40 US$ 0,000013937"/>
    <d v="2020-06-10T00:00:00"/>
    <x v="320"/>
    <s v="$"/>
    <x v="216"/>
    <n v="0"/>
    <n v="136927891634"/>
    <n v="0"/>
    <n v="0"/>
    <n v="0"/>
    <n v="1.0999999999999999E-2"/>
    <s v="Low"/>
    <n v="1506206807.974"/>
    <m/>
    <m/>
    <m/>
    <m/>
    <m/>
    <m/>
    <m/>
    <m/>
    <m/>
  </r>
  <r>
    <s v="DIVIDENDO DEF $ 67,5626891"/>
    <d v="2018-05-02T00:00:00"/>
    <x v="53"/>
    <s v="$"/>
    <x v="96"/>
    <n v="0"/>
    <n v="22201603"/>
    <n v="0"/>
    <n v="0"/>
    <n v="0"/>
    <n v="67.563000000000002"/>
    <s v="High"/>
    <n v="1500006903.4890001"/>
    <m/>
    <m/>
    <m/>
    <m/>
    <m/>
    <m/>
    <m/>
    <m/>
    <m/>
  </r>
  <r>
    <s v="DIVIDENDO PROV 319 $ 20"/>
    <d v="2020-09-03T00:00:00"/>
    <x v="809"/>
    <s v="$"/>
    <x v="164"/>
    <n v="0"/>
    <n v="75000000"/>
    <n v="0"/>
    <n v="0"/>
    <n v="0"/>
    <n v="20"/>
    <s v="High"/>
    <n v="1500000000"/>
    <m/>
    <m/>
    <m/>
    <m/>
    <m/>
    <m/>
    <m/>
    <m/>
    <m/>
  </r>
  <r>
    <s v="DIVIDENDO PROV 317 $ 20"/>
    <d v="2020-01-09T00:00:00"/>
    <x v="810"/>
    <s v="$"/>
    <x v="164"/>
    <n v="0"/>
    <n v="75000000"/>
    <n v="0"/>
    <n v="0"/>
    <n v="0"/>
    <n v="20"/>
    <s v="High"/>
    <n v="1500000000"/>
    <m/>
    <m/>
    <m/>
    <m/>
    <m/>
    <m/>
    <m/>
    <m/>
    <m/>
  </r>
  <r>
    <s v="DIVIDENDO PROV $ 2299,657978"/>
    <d v="2017-09-26T00:00:00"/>
    <x v="811"/>
    <s v="$"/>
    <x v="281"/>
    <n v="0"/>
    <n v="650000"/>
    <n v="0"/>
    <n v="0"/>
    <n v="0"/>
    <n v="2299.6579999999999"/>
    <s v="Very High"/>
    <n v="1494777700"/>
    <m/>
    <m/>
    <m/>
    <m/>
    <m/>
    <m/>
    <m/>
    <m/>
    <m/>
  </r>
  <r>
    <s v="DIVIDENDO PROV 66 $ 10"/>
    <d v="2018-12-14T00:00:00"/>
    <x v="456"/>
    <s v="$"/>
    <x v="81"/>
    <n v="0"/>
    <n v="149448112"/>
    <n v="0"/>
    <n v="0"/>
    <n v="0"/>
    <n v="10"/>
    <s v="Medium"/>
    <n v="1494481120"/>
    <m/>
    <m/>
    <m/>
    <m/>
    <m/>
    <m/>
    <m/>
    <m/>
    <m/>
  </r>
  <r>
    <s v="DIVID DEF 19  $ 3,45509947012"/>
    <d v="2015-03-20T00:00:00"/>
    <x v="9"/>
    <s v="$"/>
    <x v="336"/>
    <n v="0"/>
    <n v="429418369"/>
    <n v="0"/>
    <n v="0"/>
    <n v="0"/>
    <n v="3.4550000000000001"/>
    <s v="Medium"/>
    <n v="1483640464.895"/>
    <m/>
    <m/>
    <m/>
    <m/>
    <m/>
    <m/>
    <m/>
    <m/>
    <m/>
  </r>
  <r>
    <s v="DIVIDENDO PROV 33 US$ 0,000019764"/>
    <d v="2019-09-16T00:00:00"/>
    <x v="526"/>
    <s v="$"/>
    <x v="234"/>
    <n v="0"/>
    <n v="105961665413"/>
    <n v="0"/>
    <n v="0"/>
    <n v="0"/>
    <n v="1.4E-2"/>
    <s v="Low"/>
    <n v="1483463315.7820001"/>
    <m/>
    <m/>
    <m/>
    <m/>
    <m/>
    <m/>
    <m/>
    <m/>
    <m/>
  </r>
  <r>
    <s v="DIVIDENDO PROV $ 65"/>
    <d v="2015-06-20T00:00:00"/>
    <x v="812"/>
    <s v="$"/>
    <x v="152"/>
    <n v="0"/>
    <n v="22791898"/>
    <n v="0"/>
    <n v="0"/>
    <n v="0"/>
    <n v="65"/>
    <s v="High"/>
    <n v="1481473370"/>
    <m/>
    <m/>
    <m/>
    <m/>
    <m/>
    <m/>
    <m/>
    <m/>
    <m/>
  </r>
  <r>
    <s v="DIVIDENDO PROV $ 7,39237631446796"/>
    <d v="2020-10-21T00:00:00"/>
    <x v="759"/>
    <s v="$"/>
    <x v="337"/>
    <n v="0"/>
    <n v="199572843"/>
    <n v="0"/>
    <n v="0"/>
    <n v="0"/>
    <n v="7.3920000000000003"/>
    <s v="Medium"/>
    <n v="1475242455.4560001"/>
    <m/>
    <m/>
    <m/>
    <m/>
    <m/>
    <m/>
    <m/>
    <m/>
    <m/>
  </r>
  <r>
    <s v="DIVIDENDO PROV 104 $ 8"/>
    <d v="2016-11-16T00:00:00"/>
    <x v="547"/>
    <s v="$"/>
    <x v="297"/>
    <n v="0"/>
    <n v="182932687"/>
    <n v="0"/>
    <n v="0"/>
    <n v="0"/>
    <n v="8"/>
    <s v="Medium"/>
    <n v="1463461496"/>
    <m/>
    <m/>
    <m/>
    <m/>
    <m/>
    <m/>
    <m/>
    <m/>
    <m/>
  </r>
  <r>
    <s v="DIVIDENDO $ 146,31458"/>
    <d v="2020-12-23T00:00:00"/>
    <x v="281"/>
    <s v="$"/>
    <x v="55"/>
    <n v="0"/>
    <n v="10000000"/>
    <n v="0"/>
    <n v="0"/>
    <n v="0"/>
    <n v="146.315"/>
    <s v="Very High"/>
    <n v="1463150000"/>
    <m/>
    <m/>
    <m/>
    <m/>
    <m/>
    <m/>
    <m/>
    <m/>
    <m/>
  </r>
  <r>
    <s v="DIVIDENDO DEF $ 145,53820348"/>
    <d v="2017-06-22T00:00:00"/>
    <x v="753"/>
    <s v="$"/>
    <x v="198"/>
    <n v="0"/>
    <n v="10000000"/>
    <n v="0"/>
    <n v="0"/>
    <n v="0"/>
    <n v="145.53800000000001"/>
    <s v="Very High"/>
    <n v="1455380000"/>
    <m/>
    <m/>
    <m/>
    <m/>
    <m/>
    <m/>
    <m/>
    <m/>
    <m/>
  </r>
  <r>
    <s v="DIVIDENDO PROV $ 145,513893609619"/>
    <d v="2019-04-17T00:00:00"/>
    <x v="213"/>
    <s v="$"/>
    <x v="284"/>
    <n v="0"/>
    <n v="10000000"/>
    <n v="0"/>
    <n v="0"/>
    <n v="0"/>
    <n v="145.51400000000001"/>
    <s v="Very High"/>
    <n v="1455140000"/>
    <m/>
    <m/>
    <m/>
    <m/>
    <m/>
    <m/>
    <m/>
    <m/>
    <m/>
  </r>
  <r>
    <s v="DIVID DEF 20  $ 3,3883280867"/>
    <d v="2016-03-18T00:00:00"/>
    <x v="10"/>
    <s v="$"/>
    <x v="336"/>
    <n v="0"/>
    <n v="429418369"/>
    <n v="0"/>
    <n v="0"/>
    <n v="0"/>
    <n v="3.3879999999999999"/>
    <s v="Medium"/>
    <n v="1454869434.1719999"/>
    <m/>
    <m/>
    <m/>
    <m/>
    <m/>
    <m/>
    <m/>
    <m/>
    <m/>
  </r>
  <r>
    <s v="DIVIDENDO ADIC 103 $ 81,36389"/>
    <d v="2015-10-24T00:00:00"/>
    <x v="251"/>
    <s v="$"/>
    <x v="217"/>
    <n v="0"/>
    <n v="17874655"/>
    <n v="0"/>
    <n v="0"/>
    <n v="0"/>
    <n v="81.364000000000004"/>
    <s v="High"/>
    <n v="1454353429.4200001"/>
    <m/>
    <m/>
    <m/>
    <m/>
    <m/>
    <m/>
    <m/>
    <m/>
    <m/>
  </r>
  <r>
    <s v="DIVIDENDO ADIC 102 $ 81,3638835546756"/>
    <d v="2015-08-08T00:00:00"/>
    <x v="813"/>
    <s v="$"/>
    <x v="217"/>
    <n v="0"/>
    <n v="17874655"/>
    <n v="0"/>
    <n v="0"/>
    <n v="0"/>
    <n v="81.364000000000004"/>
    <s v="High"/>
    <n v="1454353429.4200001"/>
    <m/>
    <m/>
    <m/>
    <m/>
    <m/>
    <m/>
    <m/>
    <m/>
    <m/>
  </r>
  <r>
    <s v="DIVIDENDO PROV $ 145,318327870"/>
    <d v="2020-08-22T00:00:00"/>
    <x v="110"/>
    <s v="$"/>
    <x v="324"/>
    <n v="0"/>
    <n v="10000000"/>
    <n v="0"/>
    <n v="0"/>
    <n v="0"/>
    <n v="145.31800000000001"/>
    <s v="Very High"/>
    <n v="1453180000"/>
    <m/>
    <m/>
    <m/>
    <m/>
    <m/>
    <m/>
    <m/>
    <m/>
    <m/>
  </r>
  <r>
    <s v="DIVIDENDO PROV $ 145,002473589985"/>
    <d v="2019-04-17T00:00:00"/>
    <x v="213"/>
    <s v="$"/>
    <x v="320"/>
    <n v="0"/>
    <n v="10000000"/>
    <n v="0"/>
    <n v="0"/>
    <n v="0"/>
    <n v="145.00200000000001"/>
    <s v="Very High"/>
    <n v="1450020000"/>
    <m/>
    <m/>
    <m/>
    <m/>
    <m/>
    <m/>
    <m/>
    <m/>
    <m/>
  </r>
  <r>
    <s v="DIVIDENDO PROV $ 145"/>
    <d v="2021-04-24T00:00:00"/>
    <x v="12"/>
    <s v="$"/>
    <x v="301"/>
    <n v="0"/>
    <n v="10000000"/>
    <n v="0"/>
    <n v="0"/>
    <n v="0"/>
    <n v="145"/>
    <s v="Very High"/>
    <n v="1450000000"/>
    <m/>
    <m/>
    <m/>
    <m/>
    <m/>
    <m/>
    <m/>
    <m/>
    <m/>
  </r>
  <r>
    <s v="DIVIDENDO DEF 15 $ 19,26557"/>
    <d v="2016-04-23T00:00:00"/>
    <x v="435"/>
    <s v="$"/>
    <x v="290"/>
    <n v="0"/>
    <n v="75089162"/>
    <n v="0"/>
    <n v="0"/>
    <n v="0"/>
    <n v="19.265999999999998"/>
    <s v="High"/>
    <n v="1446667795.092"/>
    <m/>
    <m/>
    <m/>
    <m/>
    <m/>
    <m/>
    <m/>
    <m/>
    <m/>
  </r>
  <r>
    <s v="DIVIDENDO PROV $ 721,742446031624"/>
    <d v="2015-08-25T00:00:00"/>
    <x v="473"/>
    <s v="$"/>
    <x v="240"/>
    <n v="0"/>
    <n v="2000000"/>
    <n v="0"/>
    <n v="0"/>
    <n v="0"/>
    <n v="721.74199999999996"/>
    <s v="Very High"/>
    <n v="1443484000"/>
    <m/>
    <m/>
    <m/>
    <m/>
    <m/>
    <m/>
    <m/>
    <m/>
    <m/>
  </r>
  <r>
    <s v="DIVIDENDO ADIC 10 US$ 0,04568"/>
    <d v="2021-05-12T00:00:00"/>
    <x v="271"/>
    <s v="$"/>
    <x v="309"/>
    <n v="0"/>
    <n v="43762312"/>
    <n v="0"/>
    <n v="0"/>
    <n v="0"/>
    <n v="32.692999999999998"/>
    <s v="High"/>
    <n v="1430721266.2160001"/>
    <m/>
    <m/>
    <m/>
    <m/>
    <m/>
    <m/>
    <m/>
    <m/>
    <m/>
  </r>
  <r>
    <s v="DIVIDENDO PROV 79 $ 12"/>
    <d v="2016-07-13T00:00:00"/>
    <x v="420"/>
    <s v="$"/>
    <x v="316"/>
    <n v="0"/>
    <n v="119154744"/>
    <n v="0"/>
    <n v="0"/>
    <n v="0"/>
    <n v="12"/>
    <s v="High"/>
    <n v="1429856928"/>
    <m/>
    <m/>
    <m/>
    <m/>
    <m/>
    <m/>
    <m/>
    <m/>
    <m/>
  </r>
  <r>
    <s v="DIVIDENDO PROV 77 $ 12"/>
    <d v="2016-01-15T00:00:00"/>
    <x v="814"/>
    <s v="$"/>
    <x v="316"/>
    <n v="0"/>
    <n v="119154744"/>
    <n v="0"/>
    <n v="0"/>
    <n v="0"/>
    <n v="12"/>
    <s v="High"/>
    <n v="1429856928"/>
    <m/>
    <m/>
    <m/>
    <m/>
    <m/>
    <m/>
    <m/>
    <m/>
    <m/>
  </r>
  <r>
    <s v="DIVIDENDO PROV 76 $ 12"/>
    <d v="2015-10-14T00:00:00"/>
    <x v="713"/>
    <s v="$"/>
    <x v="316"/>
    <n v="0"/>
    <n v="119154744"/>
    <n v="0"/>
    <n v="0"/>
    <n v="0"/>
    <n v="12"/>
    <s v="High"/>
    <n v="1429856928"/>
    <m/>
    <m/>
    <m/>
    <m/>
    <m/>
    <m/>
    <m/>
    <m/>
    <m/>
  </r>
  <r>
    <s v="DIVIDENDO PROV 75 $ 12"/>
    <d v="2015-07-14T00:00:00"/>
    <x v="310"/>
    <s v="$"/>
    <x v="316"/>
    <n v="0"/>
    <n v="119154744"/>
    <n v="0"/>
    <n v="0"/>
    <n v="0"/>
    <n v="12"/>
    <s v="High"/>
    <n v="1429856928"/>
    <m/>
    <m/>
    <m/>
    <m/>
    <m/>
    <m/>
    <m/>
    <m/>
    <m/>
  </r>
  <r>
    <s v="DIVIDENDO PROV $ 142,85569773526"/>
    <d v="2019-05-03T00:00:00"/>
    <x v="23"/>
    <s v="$"/>
    <x v="282"/>
    <n v="0"/>
    <n v="10000000"/>
    <n v="0"/>
    <n v="0"/>
    <n v="0"/>
    <n v="142.85599999999999"/>
    <s v="Very High"/>
    <n v="1428560000"/>
    <m/>
    <m/>
    <m/>
    <m/>
    <m/>
    <m/>
    <m/>
    <m/>
    <m/>
  </r>
  <r>
    <s v="DIVIDENDO DEF 1 $ 0,30339"/>
    <d v="2016-05-13T00:00:00"/>
    <x v="266"/>
    <s v="$"/>
    <x v="322"/>
    <n v="0"/>
    <n v="4713485125"/>
    <n v="0"/>
    <n v="0"/>
    <n v="0"/>
    <n v="0.30299999999999999"/>
    <s v="Low"/>
    <n v="1428185992.875"/>
    <m/>
    <m/>
    <m/>
    <m/>
    <m/>
    <m/>
    <m/>
    <m/>
    <m/>
  </r>
  <r>
    <s v="DIVIDENDO DEF $ 1,60417"/>
    <d v="2017-05-02T00:00:00"/>
    <x v="73"/>
    <s v="$"/>
    <x v="246"/>
    <n v="0"/>
    <n v="890000000"/>
    <n v="0"/>
    <n v="0"/>
    <n v="0"/>
    <n v="1.6040000000000001"/>
    <s v="Medium"/>
    <n v="1427560000"/>
    <m/>
    <m/>
    <m/>
    <m/>
    <m/>
    <m/>
    <m/>
    <m/>
    <m/>
  </r>
  <r>
    <s v="DIVIDENDO DEF $ 19035,6983"/>
    <d v="2018-07-11T00:00:00"/>
    <x v="620"/>
    <s v="$"/>
    <x v="338"/>
    <n v="0"/>
    <n v="74993"/>
    <n v="0"/>
    <n v="0"/>
    <n v="0"/>
    <n v="19035.698"/>
    <s v="Very High"/>
    <n v="1427544100.1140001"/>
    <m/>
    <m/>
    <m/>
    <m/>
    <m/>
    <m/>
    <m/>
    <m/>
    <m/>
  </r>
  <r>
    <s v="DIVIDENDO DEF 87 US$ 0,00188"/>
    <d v="2018-06-08T00:00:00"/>
    <x v="723"/>
    <s v="$"/>
    <x v="247"/>
    <n v="0"/>
    <n v="1202879835"/>
    <n v="0"/>
    <n v="0"/>
    <n v="0"/>
    <n v="1.1859999999999999"/>
    <s v="Medium"/>
    <n v="1426615484.3099999"/>
    <m/>
    <m/>
    <m/>
    <m/>
    <m/>
    <m/>
    <m/>
    <m/>
    <m/>
  </r>
  <r>
    <s v="DIVIDENDO PROV $ 142,211429869976"/>
    <d v="2019-05-03T00:00:00"/>
    <x v="23"/>
    <s v="$"/>
    <x v="283"/>
    <n v="0"/>
    <n v="10000000"/>
    <n v="0"/>
    <n v="0"/>
    <n v="0"/>
    <n v="142.21100000000001"/>
    <s v="Very High"/>
    <n v="1422110000"/>
    <m/>
    <m/>
    <m/>
    <m/>
    <m/>
    <m/>
    <m/>
    <m/>
    <m/>
  </r>
  <r>
    <s v="DIVIDENDO DEF 21 $ 71"/>
    <d v="2019-04-23T00:00:00"/>
    <x v="77"/>
    <s v="$"/>
    <x v="334"/>
    <n v="0"/>
    <n v="20000000"/>
    <n v="0"/>
    <n v="0"/>
    <n v="0"/>
    <n v="71"/>
    <s v="High"/>
    <n v="1420000000"/>
    <m/>
    <m/>
    <m/>
    <m/>
    <m/>
    <m/>
    <m/>
    <m/>
    <m/>
  </r>
  <r>
    <s v="DIVIDENDO PROV $ 709,5872331065"/>
    <d v="2018-12-20T00:00:00"/>
    <x v="815"/>
    <s v="$"/>
    <x v="339"/>
    <n v="0"/>
    <n v="2000000"/>
    <n v="0"/>
    <n v="0"/>
    <n v="0"/>
    <n v="709.58699999999999"/>
    <s v="Very High"/>
    <n v="1419174000"/>
    <m/>
    <m/>
    <m/>
    <m/>
    <m/>
    <m/>
    <m/>
    <m/>
    <m/>
  </r>
  <r>
    <s v="DIVIDENDO DEF US$ 0,015857244"/>
    <d v="2020-05-20T00:00:00"/>
    <x v="47"/>
    <s v="$"/>
    <x v="75"/>
    <n v="0"/>
    <n v="106151800"/>
    <n v="0"/>
    <n v="0"/>
    <n v="0"/>
    <n v="13.266"/>
    <s v="High"/>
    <n v="1408209778.8"/>
    <m/>
    <m/>
    <m/>
    <m/>
    <m/>
    <m/>
    <m/>
    <m/>
    <m/>
  </r>
  <r>
    <s v="DIVIDENDO ADIC 60 $ 9,4"/>
    <d v="2015-07-18T00:00:00"/>
    <x v="273"/>
    <s v="$"/>
    <x v="81"/>
    <n v="0"/>
    <n v="149448112"/>
    <n v="0"/>
    <n v="0"/>
    <n v="0"/>
    <n v="9.4"/>
    <s v="Medium"/>
    <n v="1404812252.8"/>
    <m/>
    <m/>
    <m/>
    <m/>
    <m/>
    <m/>
    <m/>
    <m/>
    <m/>
  </r>
  <r>
    <s v="DIVIDENDO PROV 44 US$ 0,001153798"/>
    <d v="2018-12-06T00:00:00"/>
    <x v="40"/>
    <s v="$"/>
    <x v="160"/>
    <n v="0"/>
    <n v="1815875619"/>
    <n v="0"/>
    <n v="0"/>
    <n v="0"/>
    <n v="0.77200000000000002"/>
    <s v="Low"/>
    <n v="1401855977.868"/>
    <m/>
    <m/>
    <m/>
    <m/>
    <m/>
    <m/>
    <m/>
    <m/>
    <m/>
  </r>
  <r>
    <s v="DIVIDENDO PROV 8 $ 56"/>
    <d v="2018-10-10T00:00:00"/>
    <x v="695"/>
    <s v="$"/>
    <x v="120"/>
    <n v="0"/>
    <n v="25000000"/>
    <n v="0"/>
    <n v="0"/>
    <n v="0"/>
    <n v="56"/>
    <s v="High"/>
    <n v="1400000000"/>
    <m/>
    <m/>
    <m/>
    <m/>
    <m/>
    <m/>
    <m/>
    <m/>
    <m/>
  </r>
  <r>
    <s v="DIVIDENDO ADIC 47 $ 0,5566"/>
    <d v="2020-05-07T00:00:00"/>
    <x v="97"/>
    <s v="$"/>
    <x v="35"/>
    <n v="0"/>
    <n v="2508844629"/>
    <n v="0"/>
    <n v="0"/>
    <n v="0"/>
    <n v="0.55700000000000005"/>
    <s v="Low"/>
    <n v="1397426458.3529999"/>
    <m/>
    <m/>
    <m/>
    <m/>
    <m/>
    <m/>
    <m/>
    <m/>
    <m/>
  </r>
  <r>
    <s v="DIVIDENDO DEF 86 US$ 0,0037007"/>
    <d v="2020-04-27T00:00:00"/>
    <x v="28"/>
    <s v="$"/>
    <x v="200"/>
    <n v="0"/>
    <n v="439817195"/>
    <n v="0"/>
    <n v="0"/>
    <n v="0"/>
    <n v="3.17"/>
    <s v="Medium"/>
    <n v="1394220508.1500001"/>
    <m/>
    <m/>
    <m/>
    <m/>
    <m/>
    <m/>
    <m/>
    <m/>
    <m/>
  </r>
  <r>
    <s v="DIVIDENDO PROV 119 $ 45"/>
    <d v="2020-11-27T00:00:00"/>
    <x v="816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18 $ 45"/>
    <d v="2020-08-21T00:00:00"/>
    <x v="442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15 $ 45"/>
    <d v="2019-08-23T00:00:00"/>
    <x v="364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12 $ 45"/>
    <d v="2018-08-22T00:00:00"/>
    <x v="817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10 $ 45"/>
    <d v="2017-11-30T00:00:00"/>
    <x v="517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9 $ 45"/>
    <d v="2017-09-01T00:00:00"/>
    <x v="818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7 $ 45"/>
    <d v="2017-01-03T00:00:00"/>
    <x v="210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6 $ 45"/>
    <d v="2016-09-02T00:00:00"/>
    <x v="819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4 $ 45"/>
    <d v="2016-01-05T00:00:00"/>
    <x v="785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3 $ 45"/>
    <d v="2015-09-02T00:00:00"/>
    <x v="820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101 $ 45"/>
    <d v="2015-01-06T00:00:00"/>
    <x v="821"/>
    <s v="$"/>
    <x v="262"/>
    <n v="0"/>
    <n v="30775276"/>
    <n v="0"/>
    <n v="0"/>
    <n v="0"/>
    <n v="45"/>
    <s v="High"/>
    <n v="1384887420"/>
    <m/>
    <m/>
    <m/>
    <m/>
    <m/>
    <m/>
    <m/>
    <m/>
    <m/>
  </r>
  <r>
    <s v="DIVIDENDO PROV $ 461185,15865665"/>
    <d v="2018-10-11T00:00:00"/>
    <x v="553"/>
    <s v="$"/>
    <x v="340"/>
    <n v="0"/>
    <n v="3000"/>
    <n v="0"/>
    <n v="0"/>
    <n v="0"/>
    <n v="461185.15899999999"/>
    <s v="Very High"/>
    <n v="1383555477"/>
    <m/>
    <m/>
    <m/>
    <m/>
    <m/>
    <m/>
    <m/>
    <m/>
    <m/>
  </r>
  <r>
    <s v="DIVIDENDO ADIC US$ 0,0455"/>
    <d v="2019-05-11T00:00:00"/>
    <x v="21"/>
    <s v="$"/>
    <x v="309"/>
    <n v="0"/>
    <n v="43762312"/>
    <n v="0"/>
    <n v="0"/>
    <n v="0"/>
    <n v="31.513999999999999"/>
    <s v="High"/>
    <n v="1379125500.368"/>
    <m/>
    <m/>
    <m/>
    <m/>
    <m/>
    <m/>
    <m/>
    <m/>
    <m/>
  </r>
  <r>
    <s v="DIVIDENDO DEF 29 $ 3,7984"/>
    <d v="2015-05-09T00:00:00"/>
    <x v="49"/>
    <s v="$"/>
    <x v="130"/>
    <n v="0"/>
    <n v="362573810"/>
    <n v="0"/>
    <n v="0"/>
    <n v="0"/>
    <n v="3.798"/>
    <s v="Medium"/>
    <n v="1377055330.3800001"/>
    <m/>
    <m/>
    <m/>
    <m/>
    <m/>
    <m/>
    <m/>
    <m/>
    <m/>
  </r>
  <r>
    <s v="DIVIDENDO PROV $ 687,531726724473"/>
    <d v="2015-10-27T00:00:00"/>
    <x v="822"/>
    <s v="$"/>
    <x v="240"/>
    <n v="0"/>
    <n v="2000000"/>
    <n v="0"/>
    <n v="0"/>
    <n v="0"/>
    <n v="687.53200000000004"/>
    <s v="Very High"/>
    <n v="1375064000"/>
    <m/>
    <m/>
    <m/>
    <m/>
    <m/>
    <m/>
    <m/>
    <m/>
    <m/>
  </r>
  <r>
    <s v="DIVIDENDO ADIC 8 $ 2,14717"/>
    <d v="2015-04-21T00:00:00"/>
    <x v="616"/>
    <s v="$"/>
    <x v="250"/>
    <n v="0"/>
    <n v="637650000"/>
    <n v="0"/>
    <n v="0"/>
    <n v="0"/>
    <n v="2.1469999999999998"/>
    <s v="Medium"/>
    <n v="1369034550"/>
    <m/>
    <m/>
    <m/>
    <m/>
    <m/>
    <m/>
    <m/>
    <m/>
    <m/>
  </r>
  <r>
    <s v="DIVIDENDO PROV $ 1367,958854097"/>
    <d v="2020-02-29T00:00:00"/>
    <x v="691"/>
    <s v="$"/>
    <x v="341"/>
    <n v="0"/>
    <n v="1000000"/>
    <n v="0"/>
    <n v="0"/>
    <n v="0"/>
    <n v="1367.9590000000001"/>
    <s v="Very High"/>
    <n v="1367959000"/>
    <m/>
    <m/>
    <m/>
    <m/>
    <m/>
    <m/>
    <m/>
    <m/>
    <m/>
  </r>
  <r>
    <s v="DIVIDENDO PROV $ 136,6293672295170"/>
    <d v="2019-08-21T00:00:00"/>
    <x v="823"/>
    <s v="$"/>
    <x v="284"/>
    <n v="0"/>
    <n v="10000000"/>
    <n v="0"/>
    <n v="0"/>
    <n v="0"/>
    <n v="136.62899999999999"/>
    <s v="Very High"/>
    <n v="1366290000"/>
    <m/>
    <m/>
    <m/>
    <m/>
    <m/>
    <m/>
    <m/>
    <m/>
    <m/>
  </r>
  <r>
    <s v="DIVIDENDO PROV $ 17,34183175899650"/>
    <d v="2021-06-09T00:00:00"/>
    <x v="824"/>
    <s v="$"/>
    <x v="342"/>
    <n v="0"/>
    <n v="78649626"/>
    <n v="0"/>
    <n v="0"/>
    <n v="0"/>
    <n v="17.341999999999999"/>
    <s v="High"/>
    <n v="1363941814.092"/>
    <m/>
    <m/>
    <m/>
    <m/>
    <m/>
    <m/>
    <m/>
    <m/>
    <m/>
  </r>
  <r>
    <s v="DIVIDENDO PROV $ 1363,672298468"/>
    <d v="2019-10-23T00:00:00"/>
    <x v="201"/>
    <s v="$"/>
    <x v="341"/>
    <n v="0"/>
    <n v="1000000"/>
    <n v="0"/>
    <n v="0"/>
    <n v="0"/>
    <n v="1363.672"/>
    <s v="Very High"/>
    <n v="1363672000"/>
    <m/>
    <m/>
    <m/>
    <m/>
    <m/>
    <m/>
    <m/>
    <m/>
    <m/>
  </r>
  <r>
    <s v="DIVIDENDO ADIC 20 $ 4,81"/>
    <d v="2021-05-13T00:00:00"/>
    <x v="184"/>
    <s v="$"/>
    <x v="154"/>
    <n v="0"/>
    <n v="283369203"/>
    <n v="0"/>
    <n v="0"/>
    <n v="0"/>
    <n v="4.8099999999999996"/>
    <s v="Medium"/>
    <n v="1363005866.4300001"/>
    <m/>
    <m/>
    <m/>
    <m/>
    <m/>
    <m/>
    <m/>
    <m/>
    <m/>
  </r>
  <r>
    <s v="DIVIDENDO DEF $ 5,26751"/>
    <d v="2021-05-08T00:00:00"/>
    <x v="98"/>
    <s v="$"/>
    <x v="59"/>
    <n v="0"/>
    <n v="258469000"/>
    <n v="0"/>
    <n v="0"/>
    <n v="0"/>
    <n v="5.2679999999999998"/>
    <s v="Medium"/>
    <n v="1361614692"/>
    <m/>
    <m/>
    <m/>
    <m/>
    <m/>
    <m/>
    <m/>
    <m/>
    <m/>
  </r>
  <r>
    <s v="DIVIDENDO PROV $ 135,9104892570540000"/>
    <d v="2019-08-21T00:00:00"/>
    <x v="823"/>
    <s v="$"/>
    <x v="320"/>
    <n v="0"/>
    <n v="10000000"/>
    <n v="0"/>
    <n v="0"/>
    <n v="0"/>
    <n v="135.91"/>
    <s v="Very High"/>
    <n v="1359100000"/>
    <m/>
    <m/>
    <m/>
    <m/>
    <m/>
    <m/>
    <m/>
    <m/>
    <m/>
  </r>
  <r>
    <s v="DIVIDENDO DEF 22 $ 3,15781173967"/>
    <d v="2018-03-16T00:00:00"/>
    <x v="11"/>
    <s v="$"/>
    <x v="336"/>
    <n v="0"/>
    <n v="429418369"/>
    <n v="0"/>
    <n v="0"/>
    <n v="0"/>
    <n v="3.1579999999999999"/>
    <s v="Medium"/>
    <n v="1356103209.302"/>
    <m/>
    <m/>
    <m/>
    <m/>
    <m/>
    <m/>
    <m/>
    <m/>
    <m/>
  </r>
  <r>
    <s v="DIVIDENDO PROV $ 1333,68478615800"/>
    <d v="2021-06-18T00:00:00"/>
    <x v="469"/>
    <s v="$"/>
    <x v="70"/>
    <n v="0"/>
    <n v="1016732"/>
    <n v="0"/>
    <n v="0"/>
    <n v="0"/>
    <n v="1333.6849999999999"/>
    <s v="Very High"/>
    <n v="1356000217.4200001"/>
    <m/>
    <m/>
    <m/>
    <m/>
    <m/>
    <m/>
    <m/>
    <m/>
    <m/>
  </r>
  <r>
    <s v="DIVIDENDO DEF 85 $ 6,01"/>
    <d v="2016-04-22T00:00:00"/>
    <x v="299"/>
    <s v="$"/>
    <x v="295"/>
    <n v="0"/>
    <n v="225063190"/>
    <n v="0"/>
    <n v="0"/>
    <n v="0"/>
    <n v="6.01"/>
    <s v="Medium"/>
    <n v="1352629771.9000001"/>
    <m/>
    <m/>
    <m/>
    <m/>
    <m/>
    <m/>
    <m/>
    <m/>
    <m/>
  </r>
  <r>
    <s v="DIVIDENDO DEF 44 $ 161,3459"/>
    <d v="2019-05-24T00:00:00"/>
    <x v="107"/>
    <s v="$"/>
    <x v="237"/>
    <n v="0"/>
    <n v="8375856"/>
    <n v="0"/>
    <n v="0"/>
    <n v="0"/>
    <n v="161.346"/>
    <s v="Very High"/>
    <n v="1351410862.1760001"/>
    <m/>
    <m/>
    <m/>
    <m/>
    <m/>
    <m/>
    <m/>
    <m/>
    <m/>
  </r>
  <r>
    <s v="DIVIDENDO DEF 1 US$ 0,0488"/>
    <d v="2018-05-11T00:00:00"/>
    <x v="219"/>
    <s v="$"/>
    <x v="309"/>
    <n v="0"/>
    <n v="43762312"/>
    <n v="0"/>
    <n v="0"/>
    <n v="0"/>
    <n v="30.876999999999999"/>
    <s v="High"/>
    <n v="1351248907.6240001"/>
    <m/>
    <m/>
    <m/>
    <m/>
    <m/>
    <m/>
    <m/>
    <m/>
    <m/>
  </r>
  <r>
    <s v="DIVIDENDO ADIC $ 2,6869"/>
    <d v="2018-05-18T00:00:00"/>
    <x v="72"/>
    <s v="$"/>
    <x v="327"/>
    <n v="0"/>
    <n v="502822588"/>
    <n v="0"/>
    <n v="0"/>
    <n v="0"/>
    <n v="2.6869999999999998"/>
    <s v="Medium"/>
    <n v="1351084293.9560001"/>
    <m/>
    <m/>
    <m/>
    <m/>
    <m/>
    <m/>
    <m/>
    <m/>
    <m/>
  </r>
  <r>
    <s v="DIVIDENDO $ 135,00899"/>
    <d v="2018-10-17T00:00:00"/>
    <x v="553"/>
    <s v="$"/>
    <x v="55"/>
    <n v="0"/>
    <n v="10000000"/>
    <n v="0"/>
    <n v="0"/>
    <n v="0"/>
    <n v="135.00899999999999"/>
    <s v="Very High"/>
    <n v="1350090000"/>
    <m/>
    <m/>
    <m/>
    <m/>
    <m/>
    <m/>
    <m/>
    <m/>
    <m/>
  </r>
  <r>
    <s v="DIVIDENDO PROV 1 $ 1,14"/>
    <d v="2017-08-29T00:00:00"/>
    <x v="825"/>
    <s v="$"/>
    <x v="156"/>
    <n v="0"/>
    <n v="1181420348"/>
    <n v="0"/>
    <n v="0"/>
    <n v="0"/>
    <n v="1.1399999999999999"/>
    <s v="Medium"/>
    <n v="1346819196.72"/>
    <m/>
    <m/>
    <m/>
    <m/>
    <m/>
    <m/>
    <m/>
    <m/>
    <m/>
  </r>
  <r>
    <s v="DIVIDENDO PROV $ 134,614333330178"/>
    <d v="2019-05-03T00:00:00"/>
    <x v="23"/>
    <s v="$"/>
    <x v="285"/>
    <n v="0"/>
    <n v="10000000"/>
    <n v="0"/>
    <n v="0"/>
    <n v="0"/>
    <n v="134.614"/>
    <s v="Very High"/>
    <n v="1346140000"/>
    <m/>
    <m/>
    <m/>
    <m/>
    <m/>
    <m/>
    <m/>
    <m/>
    <m/>
  </r>
  <r>
    <s v="DIVIDENDO ADIC 71 $ 4,370876"/>
    <d v="2021-05-12T00:00:00"/>
    <x v="133"/>
    <s v="$"/>
    <x v="226"/>
    <n v="0"/>
    <n v="307933743"/>
    <n v="0"/>
    <n v="0"/>
    <n v="0"/>
    <n v="4.3710000000000004"/>
    <s v="Medium"/>
    <n v="1345978390.6530001"/>
    <m/>
    <m/>
    <m/>
    <m/>
    <m/>
    <m/>
    <m/>
    <m/>
    <m/>
  </r>
  <r>
    <s v="DIVIDENDO PROV $ 134,551478968654"/>
    <d v="2019-05-03T00:00:00"/>
    <x v="23"/>
    <s v="$"/>
    <x v="286"/>
    <n v="0"/>
    <n v="10000000"/>
    <n v="0"/>
    <n v="0"/>
    <n v="0"/>
    <n v="134.55099999999999"/>
    <s v="Very High"/>
    <n v="1345510000"/>
    <m/>
    <m/>
    <m/>
    <m/>
    <m/>
    <m/>
    <m/>
    <m/>
    <m/>
  </r>
  <r>
    <s v="DIVIDENDO PROV $ 134,2466"/>
    <d v="2021-04-09T00:00:00"/>
    <x v="826"/>
    <s v="$"/>
    <x v="298"/>
    <n v="0"/>
    <n v="10000000"/>
    <n v="0"/>
    <n v="0"/>
    <n v="0"/>
    <n v="134.24700000000001"/>
    <s v="Very High"/>
    <n v="1342470000"/>
    <m/>
    <m/>
    <m/>
    <m/>
    <m/>
    <m/>
    <m/>
    <m/>
    <m/>
  </r>
  <r>
    <s v="DIVIDENDO DEF 206 $ 16,3549414517181"/>
    <d v="2018-04-30T00:00:00"/>
    <x v="301"/>
    <s v="$"/>
    <x v="332"/>
    <n v="0"/>
    <n v="81967764"/>
    <n v="0"/>
    <n v="0"/>
    <n v="0"/>
    <n v="16.355"/>
    <s v="High"/>
    <n v="1340582780.22"/>
    <m/>
    <m/>
    <m/>
    <m/>
    <m/>
    <m/>
    <m/>
    <m/>
    <m/>
  </r>
  <r>
    <s v="DIVIDENDO ADIC 101 $ 536,188"/>
    <d v="2015-05-19T00:00:00"/>
    <x v="102"/>
    <s v="$"/>
    <x v="343"/>
    <n v="0"/>
    <n v="2500000"/>
    <n v="0"/>
    <n v="0"/>
    <n v="0"/>
    <n v="536.18799999999999"/>
    <s v="Very High"/>
    <n v="1340470000"/>
    <m/>
    <m/>
    <m/>
    <m/>
    <m/>
    <m/>
    <m/>
    <m/>
    <m/>
  </r>
  <r>
    <s v="DIVIDENDO DEF $ 143,308303227081"/>
    <d v="2020-06-02T00:00:00"/>
    <x v="603"/>
    <s v="$"/>
    <x v="344"/>
    <n v="0"/>
    <n v="9348994"/>
    <n v="0"/>
    <n v="0"/>
    <n v="0"/>
    <n v="143.30799999999999"/>
    <s v="Very High"/>
    <n v="1339785632.152"/>
    <m/>
    <m/>
    <m/>
    <m/>
    <m/>
    <m/>
    <m/>
    <m/>
    <m/>
  </r>
  <r>
    <s v="DIVIDENDO PROV $ 100,047374"/>
    <d v="2021-01-23T00:00:00"/>
    <x v="134"/>
    <s v="$"/>
    <x v="107"/>
    <n v="0"/>
    <n v="13390335"/>
    <n v="0"/>
    <n v="0"/>
    <n v="0"/>
    <n v="100.047"/>
    <s v="Very High"/>
    <n v="1339662845.7449999"/>
    <m/>
    <m/>
    <m/>
    <m/>
    <m/>
    <m/>
    <m/>
    <m/>
    <m/>
  </r>
  <r>
    <s v="DIVIDENDO PROV $ 100"/>
    <d v="2021-07-24T00:00:00"/>
    <x v="117"/>
    <s v="$"/>
    <x v="107"/>
    <n v="0"/>
    <n v="13390335"/>
    <n v="0"/>
    <n v="0"/>
    <n v="0"/>
    <n v="100"/>
    <s v="High"/>
    <n v="1339033500"/>
    <m/>
    <m/>
    <m/>
    <m/>
    <m/>
    <m/>
    <m/>
    <m/>
    <m/>
  </r>
  <r>
    <s v="DIVIDENDO PROV $ 100"/>
    <d v="2021-04-24T00:00:00"/>
    <x v="12"/>
    <s v="$"/>
    <x v="107"/>
    <n v="0"/>
    <n v="13390335"/>
    <n v="0"/>
    <n v="0"/>
    <n v="0"/>
    <n v="100"/>
    <s v="High"/>
    <n v="1339033500"/>
    <m/>
    <m/>
    <m/>
    <m/>
    <m/>
    <m/>
    <m/>
    <m/>
    <m/>
  </r>
  <r>
    <s v="DIVIDENDO PROV $ 99,999985"/>
    <d v="2020-10-23T00:00:00"/>
    <x v="371"/>
    <s v="$"/>
    <x v="107"/>
    <n v="0"/>
    <n v="13390335"/>
    <n v="0"/>
    <n v="0"/>
    <n v="0"/>
    <n v="100"/>
    <s v="High"/>
    <n v="1339033500"/>
    <m/>
    <m/>
    <m/>
    <m/>
    <m/>
    <m/>
    <m/>
    <m/>
    <m/>
  </r>
  <r>
    <s v="DIVIDENDO PROV $ 99,99997813"/>
    <d v="2020-07-25T00:00:00"/>
    <x v="630"/>
    <s v="$"/>
    <x v="107"/>
    <n v="0"/>
    <n v="13390335"/>
    <n v="0"/>
    <n v="0"/>
    <n v="0"/>
    <n v="100"/>
    <s v="High"/>
    <n v="1339033500"/>
    <m/>
    <m/>
    <m/>
    <m/>
    <m/>
    <m/>
    <m/>
    <m/>
    <m/>
  </r>
  <r>
    <s v="DIVIDENDO DEF $ 100"/>
    <d v="2019-05-22T00:00:00"/>
    <x v="152"/>
    <s v="$"/>
    <x v="107"/>
    <n v="0"/>
    <n v="13390335"/>
    <n v="0"/>
    <n v="0"/>
    <n v="0"/>
    <n v="100"/>
    <s v="High"/>
    <n v="1339033500"/>
    <m/>
    <m/>
    <m/>
    <m/>
    <m/>
    <m/>
    <m/>
    <m/>
    <m/>
  </r>
  <r>
    <s v="DIVIDENDO PROV $ 842"/>
    <d v="2020-10-24T00:00:00"/>
    <x v="629"/>
    <s v="$"/>
    <x v="98"/>
    <n v="0"/>
    <n v="1585000"/>
    <n v="0"/>
    <n v="0"/>
    <n v="0"/>
    <n v="842"/>
    <s v="Very High"/>
    <n v="1334570000"/>
    <m/>
    <m/>
    <m/>
    <m/>
    <m/>
    <m/>
    <m/>
    <m/>
    <m/>
  </r>
  <r>
    <s v="DIVIDENDO PROV 103 $ 102"/>
    <d v="2017-09-22T00:00:00"/>
    <x v="635"/>
    <s v="$"/>
    <x v="299"/>
    <n v="0"/>
    <n v="13081284"/>
    <n v="0"/>
    <n v="0"/>
    <n v="0"/>
    <n v="102"/>
    <s v="Very High"/>
    <n v="1334290968"/>
    <m/>
    <m/>
    <m/>
    <m/>
    <m/>
    <m/>
    <m/>
    <m/>
    <m/>
  </r>
  <r>
    <s v="DIVIDENDO DEF 97  $ 102"/>
    <d v="2016-04-22T00:00:00"/>
    <x v="299"/>
    <s v="$"/>
    <x v="299"/>
    <n v="0"/>
    <n v="13081284"/>
    <n v="0"/>
    <n v="0"/>
    <n v="0"/>
    <n v="102"/>
    <s v="Very High"/>
    <n v="1334290968"/>
    <m/>
    <m/>
    <m/>
    <m/>
    <m/>
    <m/>
    <m/>
    <m/>
    <m/>
  </r>
  <r>
    <s v="DIVIDENDO PROV $ 1330,831347549"/>
    <d v="2019-10-23T00:00:00"/>
    <x v="201"/>
    <s v="$"/>
    <x v="345"/>
    <n v="0"/>
    <n v="1000000"/>
    <n v="0"/>
    <n v="0"/>
    <n v="0"/>
    <n v="1330.8309999999999"/>
    <s v="Very High"/>
    <n v="1330831000"/>
    <m/>
    <m/>
    <m/>
    <m/>
    <m/>
    <m/>
    <m/>
    <m/>
    <m/>
  </r>
  <r>
    <s v="DIVIDENDO ADIC 62 $ 21,63"/>
    <d v="2019-03-29T00:00:00"/>
    <x v="537"/>
    <s v="$"/>
    <x v="86"/>
    <n v="0"/>
    <n v="61500000"/>
    <n v="0"/>
    <n v="0"/>
    <n v="0"/>
    <n v="21.63"/>
    <s v="High"/>
    <n v="1330245000"/>
    <m/>
    <m/>
    <m/>
    <m/>
    <m/>
    <m/>
    <m/>
    <m/>
    <m/>
  </r>
  <r>
    <s v="DIVIDENDO PROV $ 1330,217669478"/>
    <d v="2020-02-29T00:00:00"/>
    <x v="691"/>
    <s v="$"/>
    <x v="345"/>
    <n v="0"/>
    <n v="1000000"/>
    <n v="0"/>
    <n v="0"/>
    <n v="0"/>
    <n v="1330.2180000000001"/>
    <s v="Very High"/>
    <n v="1330218000"/>
    <m/>
    <m/>
    <m/>
    <m/>
    <m/>
    <m/>
    <m/>
    <m/>
    <m/>
  </r>
  <r>
    <s v="DIVIDENDO DEF 3 $ 3325,07569"/>
    <d v="2017-04-07T00:00:00"/>
    <x v="434"/>
    <s v="$"/>
    <x v="127"/>
    <n v="0"/>
    <n v="400000"/>
    <n v="0"/>
    <n v="0"/>
    <n v="0"/>
    <n v="3325.076"/>
    <s v="Very High"/>
    <n v="1330030400"/>
    <m/>
    <m/>
    <m/>
    <m/>
    <m/>
    <m/>
    <m/>
    <m/>
    <m/>
  </r>
  <r>
    <s v="DIVIDENDO PROV $ 132,770222585283"/>
    <d v="2018-11-16T00:00:00"/>
    <x v="827"/>
    <s v="$"/>
    <x v="284"/>
    <n v="0"/>
    <n v="10000000"/>
    <n v="0"/>
    <n v="0"/>
    <n v="0"/>
    <n v="132.77000000000001"/>
    <s v="Very High"/>
    <n v="1327700000"/>
    <m/>
    <m/>
    <m/>
    <m/>
    <m/>
    <m/>
    <m/>
    <m/>
    <m/>
  </r>
  <r>
    <s v="DIVIDENDO DEF 0 $ 1,49148"/>
    <d v="2016-05-03T00:00:00"/>
    <x v="260"/>
    <s v="$"/>
    <x v="246"/>
    <n v="0"/>
    <n v="890000000"/>
    <n v="0"/>
    <n v="0"/>
    <n v="0"/>
    <n v="1.4910000000000001"/>
    <s v="Medium"/>
    <n v="1326990000"/>
    <m/>
    <m/>
    <m/>
    <m/>
    <m/>
    <m/>
    <m/>
    <m/>
    <m/>
  </r>
  <r>
    <s v="DIVIDENDO DEF $ 3,508273"/>
    <d v="2019-05-09T00:00:00"/>
    <x v="180"/>
    <s v="$"/>
    <x v="274"/>
    <n v="0"/>
    <n v="377124663"/>
    <n v="0"/>
    <n v="0"/>
    <n v="0"/>
    <n v="3.508"/>
    <s v="Medium"/>
    <n v="1322953317.8039999"/>
    <m/>
    <m/>
    <m/>
    <m/>
    <m/>
    <m/>
    <m/>
    <m/>
    <m/>
  </r>
  <r>
    <s v="DIVIDENDO PROV $ 132,143856829358"/>
    <d v="2018-11-16T00:00:00"/>
    <x v="827"/>
    <s v="$"/>
    <x v="320"/>
    <n v="0"/>
    <n v="10000000"/>
    <n v="0"/>
    <n v="0"/>
    <n v="0"/>
    <n v="132.14400000000001"/>
    <s v="Very High"/>
    <n v="1321440000"/>
    <m/>
    <m/>
    <m/>
    <m/>
    <m/>
    <m/>
    <m/>
    <m/>
    <m/>
  </r>
  <r>
    <s v="DIVIDENDO PROV $ 5"/>
    <d v="2019-02-07T00:00:00"/>
    <x v="828"/>
    <s v="$"/>
    <x v="199"/>
    <n v="0"/>
    <n v="264221000"/>
    <n v="0"/>
    <n v="0"/>
    <n v="0"/>
    <n v="5"/>
    <s v="Medium"/>
    <n v="1321105000"/>
    <m/>
    <m/>
    <m/>
    <m/>
    <m/>
    <m/>
    <m/>
    <m/>
    <m/>
  </r>
  <r>
    <s v="DIVIDENDO PROV 116 $ 5"/>
    <d v="2018-08-16T00:00:00"/>
    <x v="829"/>
    <s v="$"/>
    <x v="199"/>
    <n v="0"/>
    <n v="264221000"/>
    <n v="0"/>
    <n v="0"/>
    <n v="0"/>
    <n v="5"/>
    <s v="Medium"/>
    <n v="1321105000"/>
    <m/>
    <m/>
    <m/>
    <m/>
    <m/>
    <m/>
    <m/>
    <m/>
    <m/>
  </r>
  <r>
    <s v="DIVIDENDO EVEN 112 $ 5"/>
    <d v="2017-08-10T00:00:00"/>
    <x v="265"/>
    <s v="$"/>
    <x v="199"/>
    <n v="0"/>
    <n v="264221000"/>
    <n v="0"/>
    <n v="0"/>
    <n v="0"/>
    <n v="5"/>
    <s v="Medium"/>
    <n v="1321105000"/>
    <m/>
    <m/>
    <m/>
    <m/>
    <m/>
    <m/>
    <m/>
    <m/>
    <m/>
  </r>
  <r>
    <s v="DIVIDENDO $ 131,88849"/>
    <d v="2019-10-24T00:00:00"/>
    <x v="401"/>
    <s v="$"/>
    <x v="55"/>
    <n v="0"/>
    <n v="10000000"/>
    <n v="0"/>
    <n v="0"/>
    <n v="0"/>
    <n v="131.88800000000001"/>
    <s v="Very High"/>
    <n v="1318880000"/>
    <m/>
    <m/>
    <m/>
    <m/>
    <m/>
    <m/>
    <m/>
    <m/>
    <m/>
  </r>
  <r>
    <s v="DIVIDENDO PROV $ 131,70147376908600000"/>
    <d v="2020-02-21T00:00:00"/>
    <x v="282"/>
    <s v="$"/>
    <x v="284"/>
    <n v="0"/>
    <n v="10000000"/>
    <n v="0"/>
    <n v="0"/>
    <n v="0"/>
    <n v="131.70099999999999"/>
    <s v="Very High"/>
    <n v="1317010000"/>
    <m/>
    <m/>
    <m/>
    <m/>
    <m/>
    <m/>
    <m/>
    <m/>
    <m/>
  </r>
  <r>
    <s v="DIVIDENDO PROV $ 131,7014737690860"/>
    <d v="2020-01-24T00:00:00"/>
    <x v="830"/>
    <s v="$"/>
    <x v="284"/>
    <n v="0"/>
    <n v="10000000"/>
    <n v="0"/>
    <n v="0"/>
    <n v="0"/>
    <n v="131.70099999999999"/>
    <s v="Very High"/>
    <n v="1317010000"/>
    <m/>
    <m/>
    <m/>
    <m/>
    <m/>
    <m/>
    <m/>
    <m/>
    <m/>
  </r>
  <r>
    <s v="DIVIDENDO PROV US$ 1,880023"/>
    <d v="2021-06-16T00:00:00"/>
    <x v="476"/>
    <s v="US$"/>
    <x v="0"/>
    <n v="0"/>
    <n v="700000000"/>
    <n v="0"/>
    <n v="0"/>
    <n v="0"/>
    <n v="1.88"/>
    <s v="Medium"/>
    <n v="1316000000"/>
    <m/>
    <m/>
    <m/>
    <m/>
    <m/>
    <m/>
    <m/>
    <m/>
    <m/>
  </r>
  <r>
    <s v="DIVIDENDO PROV $ 1310,743769191720"/>
    <d v="2017-05-31T00:00:00"/>
    <x v="831"/>
    <s v="$"/>
    <x v="331"/>
    <n v="0"/>
    <n v="1000000"/>
    <n v="0"/>
    <n v="0"/>
    <n v="0"/>
    <n v="1310.7439999999999"/>
    <s v="Very High"/>
    <n v="1310744000"/>
    <m/>
    <m/>
    <m/>
    <m/>
    <m/>
    <m/>
    <m/>
    <m/>
    <m/>
  </r>
  <r>
    <s v="DIVIDENDO ADIC 74 $ 11"/>
    <d v="2015-04-27T00:00:00"/>
    <x v="376"/>
    <s v="$"/>
    <x v="316"/>
    <n v="0"/>
    <n v="119154744"/>
    <n v="0"/>
    <n v="0"/>
    <n v="0"/>
    <n v="11"/>
    <s v="High"/>
    <n v="1310702184"/>
    <m/>
    <m/>
    <m/>
    <m/>
    <m/>
    <m/>
    <m/>
    <m/>
    <m/>
  </r>
  <r>
    <s v="DIVIDENDO PROV $ 131"/>
    <d v="2020-01-17T00:00:00"/>
    <x v="270"/>
    <s v="$"/>
    <x v="301"/>
    <n v="0"/>
    <n v="10000000"/>
    <n v="0"/>
    <n v="0"/>
    <n v="0"/>
    <n v="131"/>
    <s v="Very High"/>
    <n v="1310000000"/>
    <m/>
    <m/>
    <m/>
    <m/>
    <m/>
    <m/>
    <m/>
    <m/>
    <m/>
  </r>
  <r>
    <s v="DIVIDENDO PROV $ 131"/>
    <d v="2020-01-17T00:00:00"/>
    <x v="270"/>
    <s v="$"/>
    <x v="303"/>
    <n v="0"/>
    <n v="10000000"/>
    <n v="0"/>
    <n v="0"/>
    <n v="0"/>
    <n v="131"/>
    <s v="Very High"/>
    <n v="1310000000"/>
    <m/>
    <m/>
    <m/>
    <m/>
    <m/>
    <m/>
    <m/>
    <m/>
    <m/>
  </r>
  <r>
    <s v="DIVIDENDO PROV $ 131"/>
    <d v="2020-01-17T00:00:00"/>
    <x v="270"/>
    <s v="$"/>
    <x v="302"/>
    <n v="0"/>
    <n v="10000000"/>
    <n v="0"/>
    <n v="0"/>
    <n v="0"/>
    <n v="131"/>
    <s v="Very High"/>
    <n v="1310000000"/>
    <m/>
    <m/>
    <m/>
    <m/>
    <m/>
    <m/>
    <m/>
    <m/>
    <m/>
  </r>
  <r>
    <s v="DIVIDENDO PROV 115 $ 100"/>
    <d v="2020-12-02T00:00:00"/>
    <x v="582"/>
    <s v="$"/>
    <x v="299"/>
    <n v="0"/>
    <n v="13081284"/>
    <n v="0"/>
    <n v="0"/>
    <n v="0"/>
    <n v="100"/>
    <s v="High"/>
    <n v="1308128400"/>
    <m/>
    <m/>
    <m/>
    <m/>
    <m/>
    <m/>
    <m/>
    <m/>
    <m/>
  </r>
  <r>
    <s v="DIVIDENDO PROV 96 $ 100"/>
    <d v="2015-12-17T00:00:00"/>
    <x v="832"/>
    <s v="$"/>
    <x v="299"/>
    <n v="0"/>
    <n v="13081284"/>
    <n v="0"/>
    <n v="0"/>
    <n v="0"/>
    <n v="100"/>
    <s v="High"/>
    <n v="1308128400"/>
    <m/>
    <m/>
    <m/>
    <m/>
    <m/>
    <m/>
    <m/>
    <m/>
    <m/>
  </r>
  <r>
    <s v="DIVIDENDO PROV $ 130,5973939805150"/>
    <d v="2020-01-24T00:00:00"/>
    <x v="830"/>
    <s v="$"/>
    <x v="320"/>
    <n v="0"/>
    <n v="10000000"/>
    <n v="0"/>
    <n v="0"/>
    <n v="0"/>
    <n v="130.59700000000001"/>
    <s v="Very High"/>
    <n v="1305970000"/>
    <m/>
    <m/>
    <m/>
    <m/>
    <m/>
    <m/>
    <m/>
    <m/>
    <m/>
  </r>
  <r>
    <s v="DIVIDENDO DEF US$ 0,0166"/>
    <d v="2021-04-30T00:00:00"/>
    <x v="314"/>
    <s v="$"/>
    <x v="44"/>
    <n v="0"/>
    <n v="120376972"/>
    <n v="0"/>
    <n v="0"/>
    <n v="0"/>
    <n v="10.792999999999999"/>
    <s v="High"/>
    <n v="1299228658.796"/>
    <m/>
    <m/>
    <m/>
    <m/>
    <m/>
    <m/>
    <m/>
    <m/>
    <m/>
  </r>
  <r>
    <s v="DIVIDENDO $ 129,6035333"/>
    <d v="2018-05-09T00:00:00"/>
    <x v="657"/>
    <s v="$"/>
    <x v="346"/>
    <n v="0"/>
    <n v="10000000"/>
    <n v="0"/>
    <n v="0"/>
    <n v="0"/>
    <n v="129.60400000000001"/>
    <s v="Very High"/>
    <n v="1296040000"/>
    <m/>
    <m/>
    <m/>
    <m/>
    <m/>
    <m/>
    <m/>
    <m/>
    <m/>
  </r>
  <r>
    <s v="DIVIDENDO DEF 55 $ 4,1336138503782"/>
    <d v="2021-05-18T00:00:00"/>
    <x v="576"/>
    <s v="$"/>
    <x v="347"/>
    <n v="0"/>
    <n v="311776097"/>
    <n v="0"/>
    <n v="0"/>
    <n v="0"/>
    <n v="4.1340000000000003"/>
    <s v="Medium"/>
    <n v="1288882384.9979999"/>
    <m/>
    <m/>
    <m/>
    <m/>
    <m/>
    <m/>
    <m/>
    <m/>
    <m/>
  </r>
  <r>
    <s v="DIVIDENDO DEF 0 $ 128,61030658"/>
    <d v="2019-06-15T00:00:00"/>
    <x v="191"/>
    <s v="$"/>
    <x v="323"/>
    <n v="0"/>
    <n v="10000000"/>
    <n v="0"/>
    <n v="0"/>
    <n v="0"/>
    <n v="128.61000000000001"/>
    <s v="Very High"/>
    <n v="1286100000"/>
    <m/>
    <m/>
    <m/>
    <m/>
    <m/>
    <m/>
    <m/>
    <m/>
    <m/>
  </r>
  <r>
    <s v="DIVIDENDO DEF 230 $ 20,09"/>
    <d v="2021-04-14T00:00:00"/>
    <x v="430"/>
    <s v="$"/>
    <x v="182"/>
    <n v="0"/>
    <n v="64000000"/>
    <n v="0"/>
    <n v="0"/>
    <n v="0"/>
    <n v="20.09"/>
    <s v="High"/>
    <n v="1285760000"/>
    <m/>
    <m/>
    <m/>
    <m/>
    <m/>
    <m/>
    <m/>
    <m/>
    <m/>
  </r>
  <r>
    <s v="DIVID. EVEN 88 US$ 0,010752799"/>
    <d v="2019-04-05T00:00:00"/>
    <x v="833"/>
    <s v="$"/>
    <x v="88"/>
    <n v="0"/>
    <n v="178864992"/>
    <n v="0"/>
    <n v="0"/>
    <n v="0"/>
    <n v="7.165"/>
    <s v="Medium"/>
    <n v="1281567667.6800001"/>
    <m/>
    <m/>
    <m/>
    <m/>
    <m/>
    <m/>
    <m/>
    <m/>
    <m/>
  </r>
  <r>
    <s v="DIVIDENDO PROV $ 557,075085"/>
    <d v="2021-03-26T00:00:00"/>
    <x v="834"/>
    <s v="$"/>
    <x v="66"/>
    <n v="0"/>
    <n v="2285470"/>
    <n v="0"/>
    <n v="0"/>
    <n v="0"/>
    <n v="557.07500000000005"/>
    <s v="Very High"/>
    <n v="1273178200.25"/>
    <m/>
    <m/>
    <m/>
    <m/>
    <m/>
    <m/>
    <m/>
    <m/>
    <m/>
  </r>
  <r>
    <s v="DIVIDENDO PROV $ 127,2329"/>
    <d v="2021-07-09T00:00:00"/>
    <x v="57"/>
    <s v="$"/>
    <x v="348"/>
    <n v="0"/>
    <n v="10000000"/>
    <n v="0"/>
    <n v="0"/>
    <n v="0"/>
    <n v="127.233"/>
    <s v="Very High"/>
    <n v="1272330000"/>
    <m/>
    <m/>
    <m/>
    <m/>
    <m/>
    <m/>
    <m/>
    <m/>
    <m/>
  </r>
  <r>
    <s v="DIVIDENDO ADIC 8 $ 4,0349909"/>
    <d v="2019-05-15T00:00:00"/>
    <x v="407"/>
    <s v="$"/>
    <x v="178"/>
    <n v="0"/>
    <n v="315165988"/>
    <n v="0"/>
    <n v="0"/>
    <n v="0"/>
    <n v="4.0350000000000001"/>
    <s v="Medium"/>
    <n v="1271694761.5799999"/>
    <m/>
    <m/>
    <m/>
    <m/>
    <m/>
    <m/>
    <m/>
    <m/>
    <m/>
  </r>
  <r>
    <s v="DIVIDENDO $ 126,9303057"/>
    <d v="2018-05-09T00:00:00"/>
    <x v="657"/>
    <s v="$"/>
    <x v="349"/>
    <n v="0"/>
    <n v="10000000"/>
    <n v="0"/>
    <n v="0"/>
    <n v="0"/>
    <n v="126.93"/>
    <s v="Very High"/>
    <n v="1269300000"/>
    <m/>
    <m/>
    <m/>
    <m/>
    <m/>
    <m/>
    <m/>
    <m/>
    <m/>
  </r>
  <r>
    <s v="DIVIDENDO DEF $ 126,87699445507300"/>
    <d v="2021-06-11T00:00:00"/>
    <x v="772"/>
    <s v="$"/>
    <x v="249"/>
    <n v="0"/>
    <n v="10000000"/>
    <n v="0"/>
    <n v="0"/>
    <n v="0"/>
    <n v="126.877"/>
    <s v="Very High"/>
    <n v="1268770000"/>
    <m/>
    <m/>
    <m/>
    <m/>
    <m/>
    <m/>
    <m/>
    <m/>
    <m/>
  </r>
  <r>
    <s v="DIVIDENDO DEF 21 $ 2,93471581504"/>
    <d v="2017-03-17T00:00:00"/>
    <x v="15"/>
    <s v="$"/>
    <x v="336"/>
    <n v="0"/>
    <n v="429418369"/>
    <n v="0"/>
    <n v="0"/>
    <n v="0"/>
    <n v="2.9350000000000001"/>
    <s v="Medium"/>
    <n v="1260342913.0150001"/>
    <m/>
    <m/>
    <m/>
    <m/>
    <m/>
    <m/>
    <m/>
    <m/>
    <m/>
  </r>
  <r>
    <s v="DIVIDENDO DEF 70 $ 7"/>
    <d v="2020-05-09T00:00:00"/>
    <x v="114"/>
    <s v="$"/>
    <x v="268"/>
    <n v="0"/>
    <n v="179739039"/>
    <n v="0"/>
    <n v="0"/>
    <n v="0"/>
    <n v="7"/>
    <s v="Medium"/>
    <n v="1258173273"/>
    <m/>
    <m/>
    <m/>
    <m/>
    <m/>
    <m/>
    <m/>
    <m/>
    <m/>
  </r>
  <r>
    <s v="DIVIDENDO DEF 4 US$ 0,000019486"/>
    <d v="2015-05-08T00:00:00"/>
    <x v="55"/>
    <s v="$"/>
    <x v="318"/>
    <n v="0"/>
    <n v="104641424191"/>
    <n v="0"/>
    <n v="0"/>
    <n v="0"/>
    <n v="1.2E-2"/>
    <s v="Low"/>
    <n v="1255697090.2920001"/>
    <m/>
    <m/>
    <m/>
    <m/>
    <m/>
    <m/>
    <m/>
    <m/>
    <m/>
  </r>
  <r>
    <s v="DIVIDENDO DEF 25 $ 0,6379"/>
    <d v="2015-05-23T00:00:00"/>
    <x v="173"/>
    <s v="$"/>
    <x v="167"/>
    <n v="0"/>
    <n v="1964773937"/>
    <n v="0"/>
    <n v="0"/>
    <n v="0"/>
    <n v="0.63800000000000001"/>
    <s v="Low"/>
    <n v="1253525771.806"/>
    <m/>
    <m/>
    <m/>
    <m/>
    <m/>
    <m/>
    <m/>
    <m/>
    <m/>
  </r>
  <r>
    <s v="DIVIDENDO PROV $ 1251,94747384821"/>
    <d v="2015-01-06T00:00:00"/>
    <x v="821"/>
    <s v="$"/>
    <x v="215"/>
    <n v="0"/>
    <n v="1000000"/>
    <n v="0"/>
    <n v="0"/>
    <n v="0"/>
    <n v="1251.9469999999999"/>
    <s v="Very High"/>
    <n v="1251947000"/>
    <m/>
    <m/>
    <m/>
    <m/>
    <m/>
    <m/>
    <m/>
    <m/>
    <m/>
  </r>
  <r>
    <s v="DIVIDENDO DEF 101 $ 70"/>
    <d v="2015-04-24T00:00:00"/>
    <x v="519"/>
    <s v="$"/>
    <x v="217"/>
    <n v="0"/>
    <n v="17874655"/>
    <n v="0"/>
    <n v="0"/>
    <n v="0"/>
    <n v="70"/>
    <s v="High"/>
    <n v="1251225850"/>
    <m/>
    <m/>
    <m/>
    <m/>
    <m/>
    <m/>
    <m/>
    <m/>
    <m/>
  </r>
  <r>
    <s v="DIVIDENDO PROV $ 125"/>
    <d v="2019-10-23T00:00:00"/>
    <x v="201"/>
    <s v="$"/>
    <x v="301"/>
    <n v="0"/>
    <n v="10000000"/>
    <n v="0"/>
    <n v="0"/>
    <n v="0"/>
    <n v="125"/>
    <s v="Very High"/>
    <n v="1250000000"/>
    <m/>
    <m/>
    <m/>
    <m/>
    <m/>
    <m/>
    <m/>
    <m/>
    <m/>
  </r>
  <r>
    <s v="DIVIDENDO PROV $ 125"/>
    <d v="2019-10-23T00:00:00"/>
    <x v="201"/>
    <s v="$"/>
    <x v="302"/>
    <n v="0"/>
    <n v="10000000"/>
    <n v="0"/>
    <n v="0"/>
    <n v="0"/>
    <n v="125"/>
    <s v="Very High"/>
    <n v="1250000000"/>
    <m/>
    <m/>
    <m/>
    <m/>
    <m/>
    <m/>
    <m/>
    <m/>
    <m/>
  </r>
  <r>
    <s v="DIVIDENDO PROV $ 125"/>
    <d v="2019-10-23T00:00:00"/>
    <x v="201"/>
    <s v="$"/>
    <x v="303"/>
    <n v="0"/>
    <n v="10000000"/>
    <n v="0"/>
    <n v="0"/>
    <n v="0"/>
    <n v="125"/>
    <s v="Very High"/>
    <n v="1250000000"/>
    <m/>
    <m/>
    <m/>
    <m/>
    <m/>
    <m/>
    <m/>
    <m/>
    <m/>
  </r>
  <r>
    <s v="DIVIDENDO PROV $ 125"/>
    <d v="2019-07-24T00:00:00"/>
    <x v="552"/>
    <s v="$"/>
    <x v="303"/>
    <n v="0"/>
    <n v="10000000"/>
    <n v="0"/>
    <n v="0"/>
    <n v="0"/>
    <n v="125"/>
    <s v="Very High"/>
    <n v="1250000000"/>
    <m/>
    <m/>
    <m/>
    <m/>
    <m/>
    <m/>
    <m/>
    <m/>
    <m/>
  </r>
  <r>
    <s v="DIVIDENDO PROV $ 125"/>
    <d v="2019-07-24T00:00:00"/>
    <x v="552"/>
    <s v="$"/>
    <x v="302"/>
    <n v="0"/>
    <n v="10000000"/>
    <n v="0"/>
    <n v="0"/>
    <n v="0"/>
    <n v="125"/>
    <s v="Very High"/>
    <n v="1250000000"/>
    <m/>
    <m/>
    <m/>
    <m/>
    <m/>
    <m/>
    <m/>
    <m/>
    <m/>
  </r>
  <r>
    <s v="DIVIDENDO PROV $ 125"/>
    <d v="2019-07-24T00:00:00"/>
    <x v="552"/>
    <s v="$"/>
    <x v="301"/>
    <n v="0"/>
    <n v="10000000"/>
    <n v="0"/>
    <n v="0"/>
    <n v="0"/>
    <n v="125"/>
    <s v="Very High"/>
    <n v="1250000000"/>
    <m/>
    <m/>
    <m/>
    <m/>
    <m/>
    <m/>
    <m/>
    <m/>
    <m/>
  </r>
  <r>
    <s v="DIVIDENDO DEF $ 2,43642"/>
    <d v="2021-05-22T00:00:00"/>
    <x v="18"/>
    <s v="$"/>
    <x v="229"/>
    <n v="0"/>
    <n v="513087688"/>
    <n v="0"/>
    <n v="0"/>
    <n v="0"/>
    <n v="2.4359999999999999"/>
    <s v="Medium"/>
    <n v="1249881607.9679999"/>
    <m/>
    <m/>
    <m/>
    <m/>
    <m/>
    <m/>
    <m/>
    <m/>
    <m/>
  </r>
  <r>
    <s v="DIVIDENDO DEF 93 $ 53,79923961039"/>
    <d v="2018-05-11T00:00:00"/>
    <x v="219"/>
    <s v="$"/>
    <x v="350"/>
    <n v="0"/>
    <n v="23100000"/>
    <n v="0"/>
    <n v="0"/>
    <n v="0"/>
    <n v="53.798999999999999"/>
    <s v="High"/>
    <n v="1242756900"/>
    <m/>
    <m/>
    <m/>
    <m/>
    <m/>
    <m/>
    <m/>
    <m/>
    <m/>
  </r>
  <r>
    <s v="DIVIDENDO DEF 23 $ 0,47974226"/>
    <d v="2015-05-22T00:00:00"/>
    <x v="176"/>
    <s v="$"/>
    <x v="305"/>
    <n v="0"/>
    <n v="2589040240"/>
    <n v="0"/>
    <n v="0"/>
    <n v="0"/>
    <n v="0.48"/>
    <s v="Low"/>
    <n v="1242739315.2"/>
    <m/>
    <m/>
    <m/>
    <m/>
    <m/>
    <m/>
    <m/>
    <m/>
    <m/>
  </r>
  <r>
    <s v="DIVIDENDO DEF 109 $ 95"/>
    <d v="2019-04-23T00:00:00"/>
    <x v="77"/>
    <s v="$"/>
    <x v="299"/>
    <n v="0"/>
    <n v="13081284"/>
    <n v="0"/>
    <n v="0"/>
    <n v="0"/>
    <n v="95"/>
    <s v="High"/>
    <n v="1242721980"/>
    <m/>
    <m/>
    <m/>
    <m/>
    <m/>
    <m/>
    <m/>
    <m/>
    <m/>
  </r>
  <r>
    <s v="DIVIDENDO DEF 32 $ 56,199"/>
    <d v="2016-05-06T00:00:00"/>
    <x v="80"/>
    <s v="$"/>
    <x v="209"/>
    <n v="0"/>
    <n v="22000000"/>
    <n v="0"/>
    <n v="0"/>
    <n v="0"/>
    <n v="56.198999999999998"/>
    <s v="High"/>
    <n v="1236378000"/>
    <m/>
    <m/>
    <m/>
    <m/>
    <m/>
    <m/>
    <m/>
    <m/>
    <m/>
  </r>
  <r>
    <s v="DIVIDENDO DEF $ 1234,26261649011"/>
    <d v="2018-06-15T00:00:00"/>
    <x v="740"/>
    <s v="$"/>
    <x v="331"/>
    <n v="0"/>
    <n v="1000000"/>
    <n v="0"/>
    <n v="0"/>
    <n v="0"/>
    <n v="1234.2629999999999"/>
    <s v="Very High"/>
    <n v="1234263000"/>
    <m/>
    <m/>
    <m/>
    <m/>
    <m/>
    <m/>
    <m/>
    <m/>
    <m/>
  </r>
  <r>
    <s v="DIVIDENDO DEF US$ 2,465534932914"/>
    <d v="2018-06-15T00:00:00"/>
    <x v="740"/>
    <s v="US$"/>
    <x v="2"/>
    <n v="0"/>
    <n v="500000000"/>
    <n v="0"/>
    <n v="0"/>
    <n v="0"/>
    <n v="2.4660000000000002"/>
    <s v="Medium"/>
    <n v="1233000000"/>
    <m/>
    <m/>
    <m/>
    <m/>
    <m/>
    <m/>
    <m/>
    <m/>
    <m/>
  </r>
  <r>
    <s v="DIVIDENDO PROV $ 123,0036"/>
    <d v="2019-01-21T00:00:00"/>
    <x v="160"/>
    <s v="$"/>
    <x v="55"/>
    <n v="0"/>
    <n v="10000000"/>
    <n v="0"/>
    <n v="0"/>
    <n v="0"/>
    <n v="123.004"/>
    <s v="Very High"/>
    <n v="1230040000"/>
    <m/>
    <m/>
    <m/>
    <m/>
    <m/>
    <m/>
    <m/>
    <m/>
    <m/>
  </r>
  <r>
    <s v="DIVIDENDO $ 122,6636635"/>
    <d v="2018-05-09T00:00:00"/>
    <x v="657"/>
    <s v="$"/>
    <x v="351"/>
    <n v="0"/>
    <n v="10000000"/>
    <n v="0"/>
    <n v="0"/>
    <n v="0"/>
    <n v="122.664"/>
    <s v="Very High"/>
    <n v="1226640000"/>
    <m/>
    <m/>
    <m/>
    <m/>
    <m/>
    <m/>
    <m/>
    <m/>
    <m/>
  </r>
  <r>
    <s v="DIVIDENDO DEF 24 $ 0,47209364"/>
    <d v="2016-05-20T00:00:00"/>
    <x v="101"/>
    <s v="$"/>
    <x v="305"/>
    <n v="0"/>
    <n v="2589040240"/>
    <n v="0"/>
    <n v="0"/>
    <n v="0"/>
    <n v="0.47199999999999998"/>
    <s v="Low"/>
    <n v="1222026993.28"/>
    <m/>
    <m/>
    <m/>
    <m/>
    <m/>
    <m/>
    <m/>
    <m/>
    <m/>
  </r>
  <r>
    <s v="DIVIDENDO DEF $ 121,99752411"/>
    <d v="2019-06-15T00:00:00"/>
    <x v="191"/>
    <s v="$"/>
    <x v="328"/>
    <n v="0"/>
    <n v="10000000"/>
    <n v="0"/>
    <n v="0"/>
    <n v="0"/>
    <n v="121.998"/>
    <s v="Very High"/>
    <n v="1219980000"/>
    <m/>
    <m/>
    <m/>
    <m/>
    <m/>
    <m/>
    <m/>
    <m/>
    <m/>
  </r>
  <r>
    <s v="DIVIDENDO PROV 99 $ 93"/>
    <d v="2016-09-22T00:00:00"/>
    <x v="642"/>
    <s v="$"/>
    <x v="299"/>
    <n v="0"/>
    <n v="13081284"/>
    <n v="0"/>
    <n v="0"/>
    <n v="0"/>
    <n v="93"/>
    <s v="High"/>
    <n v="1216559412"/>
    <m/>
    <m/>
    <m/>
    <m/>
    <m/>
    <m/>
    <m/>
    <m/>
    <m/>
  </r>
  <r>
    <s v="DIVIDENDO PROV $ 508"/>
    <d v="2016-07-20T00:00:00"/>
    <x v="749"/>
    <s v="$"/>
    <x v="193"/>
    <n v="0"/>
    <n v="2380484"/>
    <n v="0"/>
    <n v="0"/>
    <n v="0"/>
    <n v="508"/>
    <s v="Very High"/>
    <n v="1209285872"/>
    <m/>
    <m/>
    <m/>
    <m/>
    <m/>
    <m/>
    <m/>
    <m/>
    <m/>
  </r>
  <r>
    <s v="DIVIDENDO DEF 101 $ 6,5"/>
    <d v="2015-04-17T00:00:00"/>
    <x v="257"/>
    <s v="$"/>
    <x v="352"/>
    <n v="0"/>
    <n v="185994529"/>
    <n v="0"/>
    <n v="0"/>
    <n v="0"/>
    <n v="6.5"/>
    <s v="Medium"/>
    <n v="1208964438.5"/>
    <m/>
    <m/>
    <m/>
    <m/>
    <m/>
    <m/>
    <m/>
    <m/>
    <m/>
  </r>
  <r>
    <s v="DIVIDENDO DEF $ 550,69294"/>
    <d v="2020-06-20T00:00:00"/>
    <x v="329"/>
    <s v="$"/>
    <x v="353"/>
    <n v="0"/>
    <n v="2192670"/>
    <n v="0"/>
    <n v="0"/>
    <n v="0"/>
    <n v="550.69299999999998"/>
    <s v="Very High"/>
    <n v="1207488020.3099999"/>
    <m/>
    <m/>
    <m/>
    <m/>
    <m/>
    <m/>
    <m/>
    <m/>
    <m/>
  </r>
  <r>
    <s v="DIVIDENDO DEF $ 120,63244605"/>
    <d v="2019-06-15T00:00:00"/>
    <x v="191"/>
    <s v="$"/>
    <x v="329"/>
    <n v="0"/>
    <n v="10000000"/>
    <n v="0"/>
    <n v="0"/>
    <n v="0"/>
    <n v="120.63200000000001"/>
    <s v="Very High"/>
    <n v="1206320000"/>
    <m/>
    <m/>
    <m/>
    <m/>
    <m/>
    <m/>
    <m/>
    <m/>
    <m/>
  </r>
  <r>
    <s v="DIVIDENDO PROV $ 240,9059257485080"/>
    <d v="2019-12-12T00:00:00"/>
    <x v="106"/>
    <s v="$"/>
    <x v="128"/>
    <n v="0"/>
    <n v="5001043"/>
    <n v="0"/>
    <n v="0"/>
    <n v="0"/>
    <n v="240.90600000000001"/>
    <s v="Very High"/>
    <n v="1204781264.9579999"/>
    <m/>
    <m/>
    <m/>
    <m/>
    <m/>
    <m/>
    <m/>
    <m/>
    <m/>
  </r>
  <r>
    <s v="DIVIDENDO PROV 95 $ 92"/>
    <d v="2015-09-17T00:00:00"/>
    <x v="835"/>
    <s v="$"/>
    <x v="299"/>
    <n v="0"/>
    <n v="13081284"/>
    <n v="0"/>
    <n v="0"/>
    <n v="0"/>
    <n v="92"/>
    <s v="High"/>
    <n v="1203478128"/>
    <m/>
    <m/>
    <m/>
    <m/>
    <m/>
    <m/>
    <m/>
    <m/>
    <m/>
  </r>
  <r>
    <s v="DIVIDENDO DEF $ 553,011352057376"/>
    <d v="2021-06-18T00:00:00"/>
    <x v="469"/>
    <s v="$"/>
    <x v="70"/>
    <n v="0"/>
    <n v="2174305"/>
    <n v="0"/>
    <n v="0"/>
    <n v="0"/>
    <n v="553.01099999999997"/>
    <s v="Very High"/>
    <n v="1202414582.355"/>
    <m/>
    <m/>
    <m/>
    <m/>
    <m/>
    <m/>
    <m/>
    <m/>
    <m/>
  </r>
  <r>
    <s v="DIVIDENDO DEF $ 1202,297078274460"/>
    <d v="2020-06-23T00:00:00"/>
    <x v="157"/>
    <s v="$"/>
    <x v="354"/>
    <n v="0"/>
    <n v="1000000"/>
    <n v="0"/>
    <n v="0"/>
    <n v="0"/>
    <n v="1202.297"/>
    <s v="Very High"/>
    <n v="1202297000"/>
    <m/>
    <m/>
    <m/>
    <m/>
    <m/>
    <m/>
    <m/>
    <m/>
    <m/>
  </r>
  <r>
    <s v="DIVIDENDO ADIC $ 0,508988588"/>
    <d v="2016-05-20T00:00:00"/>
    <x v="101"/>
    <s v="$"/>
    <x v="321"/>
    <n v="0"/>
    <n v="2357459928"/>
    <n v="0"/>
    <n v="0"/>
    <n v="0"/>
    <n v="0.50900000000000001"/>
    <s v="Low"/>
    <n v="1199947103.352"/>
    <m/>
    <m/>
    <m/>
    <m/>
    <m/>
    <m/>
    <m/>
    <m/>
    <m/>
  </r>
  <r>
    <s v="DIVIDENDO ADIC 73 $ 2,076965198"/>
    <d v="2017-04-07T00:00:00"/>
    <x v="434"/>
    <s v="$"/>
    <x v="244"/>
    <n v="0"/>
    <n v="576172664"/>
    <n v="0"/>
    <n v="0"/>
    <n v="0"/>
    <n v="2.077"/>
    <s v="Medium"/>
    <n v="1196710623.128"/>
    <m/>
    <m/>
    <m/>
    <m/>
    <m/>
    <m/>
    <m/>
    <m/>
    <m/>
  </r>
  <r>
    <s v="DIVIDENDO DEF 264 $ 27,25"/>
    <d v="2021-04-16T00:00:00"/>
    <x v="280"/>
    <s v="$"/>
    <x v="80"/>
    <n v="0"/>
    <n v="43800000"/>
    <n v="0"/>
    <n v="0"/>
    <n v="0"/>
    <n v="27.25"/>
    <s v="High"/>
    <n v="1193550000"/>
    <m/>
    <m/>
    <m/>
    <m/>
    <m/>
    <m/>
    <m/>
    <m/>
    <m/>
  </r>
  <r>
    <s v="DIVIDENDO DEF 4 $ 0,845972"/>
    <d v="2015-05-22T00:00:00"/>
    <x v="176"/>
    <s v="$"/>
    <x v="64"/>
    <n v="0"/>
    <n v="1410665600"/>
    <n v="0"/>
    <n v="0"/>
    <n v="0"/>
    <n v="0.84599999999999997"/>
    <s v="Low"/>
    <n v="1193423097.5999999"/>
    <m/>
    <m/>
    <m/>
    <m/>
    <m/>
    <m/>
    <m/>
    <m/>
    <m/>
  </r>
  <r>
    <s v="DIVIDENDO PROV 73 $ 10"/>
    <d v="2015-01-15T00:00:00"/>
    <x v="167"/>
    <s v="$"/>
    <x v="316"/>
    <n v="0"/>
    <n v="119154744"/>
    <n v="0"/>
    <n v="0"/>
    <n v="0"/>
    <n v="10"/>
    <s v="Medium"/>
    <n v="1191547440"/>
    <m/>
    <m/>
    <m/>
    <m/>
    <m/>
    <m/>
    <m/>
    <m/>
    <m/>
  </r>
  <r>
    <s v="DIVIDENDO DEF 205 $ 14,4982187"/>
    <d v="2017-04-28T00:00:00"/>
    <x v="174"/>
    <s v="$"/>
    <x v="332"/>
    <n v="0"/>
    <n v="81967764"/>
    <n v="0"/>
    <n v="0"/>
    <n v="0"/>
    <n v="14.497999999999999"/>
    <s v="High"/>
    <n v="1188368642.4719999"/>
    <m/>
    <m/>
    <m/>
    <m/>
    <m/>
    <m/>
    <m/>
    <m/>
    <m/>
  </r>
  <r>
    <s v="DIVIDENDO ADIC 66 $ 35,5"/>
    <d v="2015-04-24T00:00:00"/>
    <x v="519"/>
    <s v="$"/>
    <x v="333"/>
    <n v="0"/>
    <n v="33392179"/>
    <n v="0"/>
    <n v="0"/>
    <n v="0"/>
    <n v="35.5"/>
    <s v="High"/>
    <n v="1185422354.5"/>
    <m/>
    <m/>
    <m/>
    <m/>
    <m/>
    <m/>
    <m/>
    <m/>
    <m/>
  </r>
  <r>
    <s v="DIVIDENDO DEF 90 $ 51,299843073593"/>
    <d v="2017-05-12T00:00:00"/>
    <x v="333"/>
    <s v="$"/>
    <x v="350"/>
    <n v="0"/>
    <n v="23100000"/>
    <n v="0"/>
    <n v="0"/>
    <n v="0"/>
    <n v="51.3"/>
    <s v="High"/>
    <n v="1185030000"/>
    <m/>
    <m/>
    <m/>
    <m/>
    <m/>
    <m/>
    <m/>
    <m/>
    <m/>
  </r>
  <r>
    <s v="DIVIDENDO ADIC 1 US$ 0,0427"/>
    <d v="2018-05-11T00:00:00"/>
    <x v="219"/>
    <s v="$"/>
    <x v="309"/>
    <n v="0"/>
    <n v="43762312"/>
    <n v="0"/>
    <n v="0"/>
    <n v="0"/>
    <n v="27.018000000000001"/>
    <s v="High"/>
    <n v="1182370145.6159999"/>
    <m/>
    <m/>
    <m/>
    <m/>
    <m/>
    <m/>
    <m/>
    <m/>
    <m/>
  </r>
  <r>
    <s v="DIVIDENDO ADIC 61 US$ 0,0117"/>
    <d v="2015-10-17T00:00:00"/>
    <x v="355"/>
    <s v="$"/>
    <x v="81"/>
    <n v="0"/>
    <n v="149448112"/>
    <n v="0"/>
    <n v="0"/>
    <n v="0"/>
    <n v="7.8849999999999998"/>
    <s v="Medium"/>
    <n v="1178398363.1199999"/>
    <m/>
    <m/>
    <m/>
    <m/>
    <m/>
    <m/>
    <m/>
    <m/>
    <m/>
  </r>
  <r>
    <s v="DIVIDENDO PROV 98 $ 90"/>
    <d v="2016-06-22T00:00:00"/>
    <x v="836"/>
    <s v="$"/>
    <x v="299"/>
    <n v="0"/>
    <n v="13081284"/>
    <n v="0"/>
    <n v="0"/>
    <n v="0"/>
    <n v="90"/>
    <s v="High"/>
    <n v="1177315560"/>
    <m/>
    <m/>
    <m/>
    <m/>
    <m/>
    <m/>
    <m/>
    <m/>
    <m/>
  </r>
  <r>
    <s v="DIVIDENDO PROV $ 117,4595981023640"/>
    <d v="2020-04-23T00:00:00"/>
    <x v="286"/>
    <s v="$"/>
    <x v="284"/>
    <n v="0"/>
    <n v="10000000"/>
    <n v="0"/>
    <n v="0"/>
    <n v="0"/>
    <n v="117.46"/>
    <s v="Very High"/>
    <n v="1174600000"/>
    <m/>
    <m/>
    <m/>
    <m/>
    <m/>
    <m/>
    <m/>
    <m/>
    <m/>
  </r>
  <r>
    <s v="DIVIDENDO DEF $ 117,3883446"/>
    <d v="2017-06-22T00:00:00"/>
    <x v="753"/>
    <s v="$"/>
    <x v="222"/>
    <n v="0"/>
    <n v="10000000"/>
    <n v="0"/>
    <n v="0"/>
    <n v="0"/>
    <n v="117.38800000000001"/>
    <s v="Very High"/>
    <n v="1173880000"/>
    <m/>
    <m/>
    <m/>
    <m/>
    <m/>
    <m/>
    <m/>
    <m/>
    <m/>
  </r>
  <r>
    <s v="DIVIDENDO ADIC 70 $ 35,061556"/>
    <d v="2016-04-20T00:00:00"/>
    <x v="837"/>
    <s v="$"/>
    <x v="333"/>
    <n v="0"/>
    <n v="33392179"/>
    <n v="0"/>
    <n v="0"/>
    <n v="0"/>
    <n v="35.061999999999998"/>
    <s v="High"/>
    <n v="1170796580.098"/>
    <m/>
    <m/>
    <m/>
    <m/>
    <m/>
    <m/>
    <m/>
    <m/>
    <m/>
  </r>
  <r>
    <s v="DIVIDENDO PROV 19 $ 3,094333"/>
    <d v="2018-09-28T00:00:00"/>
    <x v="595"/>
    <s v="$"/>
    <x v="274"/>
    <n v="0"/>
    <n v="377124663"/>
    <n v="0"/>
    <n v="0"/>
    <n v="0"/>
    <n v="3.0939999999999999"/>
    <s v="Medium"/>
    <n v="1166823707.322"/>
    <m/>
    <m/>
    <m/>
    <m/>
    <m/>
    <m/>
    <m/>
    <m/>
    <m/>
  </r>
  <r>
    <s v="DIVIDENDO PROV $ 490"/>
    <d v="2016-10-22T00:00:00"/>
    <x v="373"/>
    <s v="$"/>
    <x v="193"/>
    <n v="0"/>
    <n v="2380484"/>
    <n v="0"/>
    <n v="0"/>
    <n v="0"/>
    <n v="490"/>
    <s v="Very High"/>
    <n v="1166437160"/>
    <m/>
    <m/>
    <m/>
    <m/>
    <m/>
    <m/>
    <m/>
    <m/>
    <m/>
  </r>
  <r>
    <s v="DIVIDENDO DEF $ 116,4832593758450"/>
    <d v="2021-06-11T00:00:00"/>
    <x v="772"/>
    <s v="$"/>
    <x v="267"/>
    <n v="0"/>
    <n v="10000000"/>
    <n v="0"/>
    <n v="0"/>
    <n v="0"/>
    <n v="116.483"/>
    <s v="Very High"/>
    <n v="1164830000"/>
    <m/>
    <m/>
    <m/>
    <m/>
    <m/>
    <m/>
    <m/>
    <m/>
    <m/>
  </r>
  <r>
    <s v="DIVIDENDO DEF 104 $ 65,14247"/>
    <d v="2016-04-22T00:00:00"/>
    <x v="299"/>
    <s v="$"/>
    <x v="217"/>
    <n v="0"/>
    <n v="17874655"/>
    <n v="0"/>
    <n v="0"/>
    <n v="0"/>
    <n v="65.141999999999996"/>
    <s v="High"/>
    <n v="1164390776.01"/>
    <m/>
    <m/>
    <m/>
    <m/>
    <m/>
    <m/>
    <m/>
    <m/>
    <m/>
  </r>
  <r>
    <s v="DIVIDENDO PROV $ 116,4028720292320"/>
    <d v="2020-04-23T00:00:00"/>
    <x v="286"/>
    <s v="$"/>
    <x v="320"/>
    <n v="0"/>
    <n v="10000000"/>
    <n v="0"/>
    <n v="0"/>
    <n v="0"/>
    <n v="116.40300000000001"/>
    <s v="Very High"/>
    <n v="1164030000"/>
    <m/>
    <m/>
    <m/>
    <m/>
    <m/>
    <m/>
    <m/>
    <m/>
    <m/>
  </r>
  <r>
    <s v="DIVIDENDO ADIC 69 $ 2,018161866"/>
    <d v="2016-04-22T00:00:00"/>
    <x v="299"/>
    <s v="$"/>
    <x v="244"/>
    <n v="0"/>
    <n v="576172664"/>
    <n v="0"/>
    <n v="0"/>
    <n v="0"/>
    <n v="2.0179999999999998"/>
    <s v="Medium"/>
    <n v="1162716435.9519999"/>
    <m/>
    <m/>
    <m/>
    <m/>
    <m/>
    <m/>
    <m/>
    <m/>
    <m/>
  </r>
  <r>
    <s v="DIVIDENDO PROV 0 $ 579"/>
    <d v="2015-12-09T00:00:00"/>
    <x v="426"/>
    <s v="$"/>
    <x v="355"/>
    <n v="0"/>
    <n v="2000000"/>
    <n v="0"/>
    <n v="0"/>
    <n v="0"/>
    <n v="579"/>
    <s v="Very High"/>
    <n v="1158000000"/>
    <m/>
    <m/>
    <m/>
    <m/>
    <m/>
    <m/>
    <m/>
    <m/>
    <m/>
  </r>
  <r>
    <s v="DIVIDENDO DEF $ 838,9310113000870"/>
    <d v="2017-03-08T00:00:00"/>
    <x v="838"/>
    <s v="$"/>
    <x v="356"/>
    <n v="0"/>
    <n v="1379107"/>
    <n v="0"/>
    <n v="0"/>
    <n v="0"/>
    <n v="838.93100000000004"/>
    <s v="Very High"/>
    <n v="1156975614.6170001"/>
    <m/>
    <m/>
    <m/>
    <m/>
    <m/>
    <m/>
    <m/>
    <m/>
    <m/>
  </r>
  <r>
    <s v="DIVIDENDO ADIC 29 $ 8,2"/>
    <d v="2020-04-29T00:00:00"/>
    <x v="340"/>
    <s v="$"/>
    <x v="236"/>
    <n v="0"/>
    <n v="140930266"/>
    <n v="0"/>
    <n v="0"/>
    <n v="0"/>
    <n v="8.1999999999999993"/>
    <s v="Medium"/>
    <n v="1155628181.2"/>
    <m/>
    <m/>
    <m/>
    <m/>
    <m/>
    <m/>
    <m/>
    <m/>
    <m/>
  </r>
  <r>
    <s v="DIVIDENDO PROV 104 $ 50"/>
    <d v="2021-06-12T00:00:00"/>
    <x v="839"/>
    <s v="$"/>
    <x v="350"/>
    <n v="0"/>
    <n v="23100000"/>
    <n v="0"/>
    <n v="0"/>
    <n v="0"/>
    <n v="50"/>
    <s v="High"/>
    <n v="1155000000"/>
    <m/>
    <m/>
    <m/>
    <m/>
    <m/>
    <m/>
    <m/>
    <m/>
    <m/>
  </r>
  <r>
    <s v="DIVIDENDO PROV $ 115,4361669302270"/>
    <d v="2021-03-19T00:00:00"/>
    <x v="17"/>
    <s v="$"/>
    <x v="284"/>
    <n v="0"/>
    <n v="10000000"/>
    <n v="0"/>
    <n v="0"/>
    <n v="0"/>
    <n v="115.43600000000001"/>
    <s v="Very High"/>
    <n v="1154360000"/>
    <m/>
    <m/>
    <m/>
    <m/>
    <m/>
    <m/>
    <m/>
    <m/>
    <m/>
  </r>
  <r>
    <s v="DIVIDENDO PROV $ 115,3680517381830000"/>
    <d v="2020-02-21T00:00:00"/>
    <x v="282"/>
    <s v="$"/>
    <x v="320"/>
    <n v="0"/>
    <n v="10000000"/>
    <n v="0"/>
    <n v="0"/>
    <n v="0"/>
    <n v="115.36799999999999"/>
    <s v="Very High"/>
    <n v="1153680000"/>
    <m/>
    <m/>
    <m/>
    <m/>
    <m/>
    <m/>
    <m/>
    <m/>
    <m/>
  </r>
  <r>
    <s v="DIVIDENDO DEF 98 US$ 0,0060761"/>
    <d v="2015-05-09T00:00:00"/>
    <x v="49"/>
    <s v="$"/>
    <x v="208"/>
    <n v="0"/>
    <n v="310906758"/>
    <n v="0"/>
    <n v="0"/>
    <n v="0"/>
    <n v="3.71"/>
    <s v="Medium"/>
    <n v="1153464072.1800001"/>
    <m/>
    <m/>
    <m/>
    <m/>
    <m/>
    <m/>
    <m/>
    <m/>
    <m/>
  </r>
  <r>
    <s v="DIVIDENDO PROV 82 $ 2"/>
    <d v="2019-11-06T00:00:00"/>
    <x v="840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81 $ 2"/>
    <d v="2019-08-02T00:00:00"/>
    <x v="841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DEF 78 $ 2"/>
    <d v="2018-10-31T00:00:00"/>
    <x v="529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DEF 77 $ 2"/>
    <d v="2018-08-03T00:00:00"/>
    <x v="842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75 $ 2"/>
    <d v="2017-11-03T00:00:00"/>
    <x v="843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74 $ 2"/>
    <d v="2017-08-04T00:00:00"/>
    <x v="844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71 $ 2"/>
    <d v="2016-11-04T00:00:00"/>
    <x v="534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70 $ 2"/>
    <d v="2016-07-29T00:00:00"/>
    <x v="738"/>
    <s v="$"/>
    <x v="244"/>
    <n v="0"/>
    <n v="576172664"/>
    <n v="0"/>
    <n v="0"/>
    <n v="0"/>
    <n v="2"/>
    <s v="Medium"/>
    <n v="1152345328"/>
    <m/>
    <m/>
    <m/>
    <m/>
    <m/>
    <m/>
    <m/>
    <m/>
    <m/>
  </r>
  <r>
    <s v="DIVIDENDO PROV $ 115"/>
    <d v="2021-04-15T00:00:00"/>
    <x v="845"/>
    <s v="$"/>
    <x v="357"/>
    <n v="0"/>
    <n v="10000000"/>
    <n v="0"/>
    <n v="0"/>
    <n v="0"/>
    <n v="115"/>
    <s v="Very High"/>
    <n v="1150000000"/>
    <m/>
    <m/>
    <m/>
    <m/>
    <m/>
    <m/>
    <m/>
    <m/>
    <m/>
  </r>
  <r>
    <s v="DIVIDENDO PROV $ 115"/>
    <d v="2021-04-15T00:00:00"/>
    <x v="845"/>
    <s v="$"/>
    <x v="358"/>
    <n v="0"/>
    <n v="10000000"/>
    <n v="0"/>
    <n v="0"/>
    <n v="0"/>
    <n v="115"/>
    <s v="Very High"/>
    <n v="1150000000"/>
    <m/>
    <m/>
    <m/>
    <m/>
    <m/>
    <m/>
    <m/>
    <m/>
    <m/>
  </r>
  <r>
    <s v="DIVIDENDO DEF $ 11,4864217314785"/>
    <d v="2021-06-22T00:00:00"/>
    <x v="362"/>
    <s v="$"/>
    <x v="314"/>
    <n v="0"/>
    <n v="100000000"/>
    <n v="0"/>
    <n v="0"/>
    <n v="0"/>
    <n v="11.486000000000001"/>
    <s v="High"/>
    <n v="1148600000"/>
    <m/>
    <m/>
    <m/>
    <m/>
    <m/>
    <m/>
    <m/>
    <m/>
    <m/>
  </r>
  <r>
    <s v="DIVIDENDO PROV $ 574"/>
    <d v="2020-05-09T00:00:00"/>
    <x v="114"/>
    <s v="$"/>
    <x v="355"/>
    <n v="0"/>
    <n v="2000000"/>
    <n v="0"/>
    <n v="0"/>
    <n v="0"/>
    <n v="574"/>
    <s v="Very High"/>
    <n v="1148000000"/>
    <m/>
    <m/>
    <m/>
    <m/>
    <m/>
    <m/>
    <m/>
    <m/>
    <m/>
  </r>
  <r>
    <s v="DIVIDENDO PROV $ 35832,797829"/>
    <d v="2017-09-29T00:00:00"/>
    <x v="343"/>
    <s v="$"/>
    <x v="359"/>
    <n v="0"/>
    <n v="32000"/>
    <n v="0"/>
    <n v="0"/>
    <n v="0"/>
    <n v="35832.798000000003"/>
    <s v="Very High"/>
    <n v="1146649536"/>
    <m/>
    <m/>
    <m/>
    <m/>
    <m/>
    <m/>
    <m/>
    <m/>
    <m/>
  </r>
  <r>
    <s v="DIVIDENDO DEF 1 $ 1,75"/>
    <d v="2016-05-20T00:00:00"/>
    <x v="101"/>
    <s v="$"/>
    <x v="360"/>
    <n v="0"/>
    <n v="654574964"/>
    <n v="0"/>
    <n v="0"/>
    <n v="0"/>
    <n v="1.75"/>
    <s v="Medium"/>
    <n v="1145506187"/>
    <m/>
    <m/>
    <m/>
    <m/>
    <m/>
    <m/>
    <m/>
    <m/>
    <m/>
  </r>
  <r>
    <s v="DIVIDENDO PROV $ 952,10295"/>
    <d v="2015-08-12T00:00:00"/>
    <x v="846"/>
    <s v="$"/>
    <x v="149"/>
    <n v="0"/>
    <n v="1200000"/>
    <n v="0"/>
    <n v="0"/>
    <n v="0"/>
    <n v="952.10299999999995"/>
    <s v="Very High"/>
    <n v="1142523600"/>
    <m/>
    <m/>
    <m/>
    <m/>
    <m/>
    <m/>
    <m/>
    <m/>
    <m/>
  </r>
  <r>
    <s v="DIVIDENDO PROV 65 $ 34,2"/>
    <d v="2015-01-17T00:00:00"/>
    <x v="847"/>
    <s v="$"/>
    <x v="333"/>
    <n v="0"/>
    <n v="33392179"/>
    <n v="0"/>
    <n v="0"/>
    <n v="0"/>
    <n v="34.200000000000003"/>
    <s v="High"/>
    <n v="1142012521.8"/>
    <m/>
    <m/>
    <m/>
    <m/>
    <m/>
    <m/>
    <m/>
    <m/>
    <m/>
  </r>
  <r>
    <s v="DIVIDENDO DEF 68 $ 1,981838134"/>
    <d v="2016-04-22T00:00:00"/>
    <x v="299"/>
    <s v="$"/>
    <x v="244"/>
    <n v="0"/>
    <n v="576172664"/>
    <n v="0"/>
    <n v="0"/>
    <n v="0"/>
    <n v="1.982"/>
    <s v="Medium"/>
    <n v="1141974220.0480001"/>
    <m/>
    <m/>
    <m/>
    <m/>
    <m/>
    <m/>
    <m/>
    <m/>
    <m/>
  </r>
  <r>
    <s v="DIVIDENDO DEF US$ 0,0387"/>
    <d v="2017-05-20T00:00:00"/>
    <x v="59"/>
    <s v="$"/>
    <x v="309"/>
    <n v="0"/>
    <n v="43762312"/>
    <n v="0"/>
    <n v="0"/>
    <n v="0"/>
    <n v="26.094000000000001"/>
    <s v="High"/>
    <n v="1141933769.3280001"/>
    <m/>
    <m/>
    <m/>
    <m/>
    <m/>
    <m/>
    <m/>
    <m/>
    <m/>
  </r>
  <r>
    <s v="DIVIDENDO DEF $ 570,959"/>
    <d v="2020-06-20T00:00:00"/>
    <x v="329"/>
    <s v="$"/>
    <x v="355"/>
    <n v="0"/>
    <n v="2000000"/>
    <n v="0"/>
    <n v="0"/>
    <n v="0"/>
    <n v="570.95899999999995"/>
    <s v="Very High"/>
    <n v="1141918000"/>
    <m/>
    <m/>
    <m/>
    <m/>
    <m/>
    <m/>
    <m/>
    <m/>
    <m/>
  </r>
  <r>
    <s v="DIVIDENDO PROV $ 114,186326068358"/>
    <d v="2019-04-03T00:00:00"/>
    <x v="606"/>
    <s v="$"/>
    <x v="357"/>
    <n v="0"/>
    <n v="10000000"/>
    <n v="0"/>
    <n v="0"/>
    <n v="0"/>
    <n v="114.18600000000001"/>
    <s v="Very High"/>
    <n v="1141860000"/>
    <m/>
    <m/>
    <m/>
    <m/>
    <m/>
    <m/>
    <m/>
    <m/>
    <m/>
  </r>
  <r>
    <s v="DIVIDENDO DEF 20 $ 57"/>
    <d v="2018-04-24T00:00:00"/>
    <x v="166"/>
    <s v="$"/>
    <x v="334"/>
    <n v="0"/>
    <n v="20000000"/>
    <n v="0"/>
    <n v="0"/>
    <n v="0"/>
    <n v="57"/>
    <s v="High"/>
    <n v="1140000000"/>
    <m/>
    <m/>
    <m/>
    <m/>
    <m/>
    <m/>
    <m/>
    <m/>
    <m/>
  </r>
  <r>
    <s v="DIVIDENDO DEF 22 US$ 0,0018"/>
    <d v="2019-05-15T00:00:00"/>
    <x v="407"/>
    <s v="$"/>
    <x v="256"/>
    <n v="0"/>
    <n v="914418949"/>
    <n v="0"/>
    <n v="0"/>
    <n v="0"/>
    <n v="1.246"/>
    <s v="Medium"/>
    <n v="1139366010.454"/>
    <m/>
    <m/>
    <m/>
    <m/>
    <m/>
    <m/>
    <m/>
    <m/>
    <m/>
  </r>
  <r>
    <s v="DIVIDENDO PROV $ 113,935759471050"/>
    <d v="2019-04-03T00:00:00"/>
    <x v="606"/>
    <s v="$"/>
    <x v="358"/>
    <n v="0"/>
    <n v="10000000"/>
    <n v="0"/>
    <n v="0"/>
    <n v="0"/>
    <n v="113.93600000000001"/>
    <s v="Very High"/>
    <n v="1139360000"/>
    <m/>
    <m/>
    <m/>
    <m/>
    <m/>
    <m/>
    <m/>
    <m/>
    <m/>
  </r>
  <r>
    <s v="DIVIDENDO DEF 105 $ 63,67205"/>
    <d v="2017-04-25T00:00:00"/>
    <x v="794"/>
    <s v="$"/>
    <x v="217"/>
    <n v="0"/>
    <n v="17874655"/>
    <n v="0"/>
    <n v="0"/>
    <n v="0"/>
    <n v="63.671999999999997"/>
    <s v="High"/>
    <n v="1138115033.1600001"/>
    <m/>
    <m/>
    <m/>
    <m/>
    <m/>
    <m/>
    <m/>
    <m/>
    <m/>
  </r>
  <r>
    <s v="DIVIDENDO PROV $ 475"/>
    <d v="2016-05-19T00:00:00"/>
    <x v="150"/>
    <s v="$"/>
    <x v="193"/>
    <n v="0"/>
    <n v="2380484"/>
    <n v="0"/>
    <n v="0"/>
    <n v="0"/>
    <n v="475"/>
    <s v="Very High"/>
    <n v="1130729900"/>
    <m/>
    <m/>
    <m/>
    <m/>
    <m/>
    <m/>
    <m/>
    <m/>
    <m/>
  </r>
  <r>
    <s v="DIVIDENDO DEF $ 77,4536610456251"/>
    <d v="2019-05-17T00:00:00"/>
    <x v="119"/>
    <s v="$"/>
    <x v="361"/>
    <n v="0"/>
    <n v="14582198"/>
    <n v="0"/>
    <n v="0"/>
    <n v="0"/>
    <n v="77.453999999999994"/>
    <s v="High"/>
    <n v="1129449563.892"/>
    <m/>
    <m/>
    <m/>
    <m/>
    <m/>
    <m/>
    <m/>
    <m/>
    <m/>
  </r>
  <r>
    <s v="DIVIDENDO $ 112,92336"/>
    <d v="2020-05-06T00:00:00"/>
    <x v="206"/>
    <s v="$"/>
    <x v="55"/>
    <n v="0"/>
    <n v="10000000"/>
    <n v="0"/>
    <n v="0"/>
    <n v="0"/>
    <n v="112.923"/>
    <s v="Very High"/>
    <n v="1129230000"/>
    <m/>
    <m/>
    <m/>
    <m/>
    <m/>
    <m/>
    <m/>
    <m/>
    <m/>
  </r>
  <r>
    <s v="DIVIDENDO DEF US$ 2,251621967882"/>
    <d v="2018-06-15T00:00:00"/>
    <x v="740"/>
    <s v="US$"/>
    <x v="4"/>
    <n v="0"/>
    <n v="500000000"/>
    <n v="0"/>
    <n v="0"/>
    <n v="0"/>
    <n v="2.2519999999999998"/>
    <s v="Medium"/>
    <n v="1126000000"/>
    <m/>
    <m/>
    <m/>
    <m/>
    <m/>
    <m/>
    <m/>
    <m/>
    <m/>
  </r>
  <r>
    <s v="DIVID DEF 20 $ 0,028125908"/>
    <d v="2015-04-17T00:00:00"/>
    <x v="257"/>
    <s v="$"/>
    <x v="153"/>
    <n v="0"/>
    <n v="39969696632"/>
    <n v="0"/>
    <n v="0"/>
    <n v="0"/>
    <n v="2.8000000000000001E-2"/>
    <s v="Low"/>
    <n v="1119151505.6960001"/>
    <m/>
    <m/>
    <m/>
    <m/>
    <m/>
    <m/>
    <m/>
    <m/>
    <m/>
  </r>
  <r>
    <s v="DIVIDENDO DEF 5 $ 0,00433318871"/>
    <d v="2015-05-12T00:00:00"/>
    <x v="406"/>
    <s v="$"/>
    <x v="129"/>
    <n v="0"/>
    <n v="279453788443"/>
    <n v="0"/>
    <n v="0"/>
    <n v="0"/>
    <n v="4.0000000000000001E-3"/>
    <s v="Low"/>
    <n v="1117815153.7720001"/>
    <m/>
    <m/>
    <m/>
    <m/>
    <m/>
    <m/>
    <m/>
    <m/>
    <m/>
  </r>
  <r>
    <s v="DIVIDENDO DEF 103  $ 6"/>
    <d v="2016-04-19T00:00:00"/>
    <x v="154"/>
    <s v="$"/>
    <x v="352"/>
    <n v="0"/>
    <n v="185994529"/>
    <n v="0"/>
    <n v="0"/>
    <n v="0"/>
    <n v="6"/>
    <s v="Medium"/>
    <n v="1115967174"/>
    <m/>
    <m/>
    <m/>
    <m/>
    <m/>
    <m/>
    <m/>
    <m/>
    <m/>
  </r>
  <r>
    <s v="DIVIDENDO PROV 102 $ 6"/>
    <d v="2015-11-18T00:00:00"/>
    <x v="707"/>
    <s v="$"/>
    <x v="352"/>
    <n v="0"/>
    <n v="185994529"/>
    <n v="0"/>
    <n v="0"/>
    <n v="0"/>
    <n v="6"/>
    <s v="Medium"/>
    <n v="1115967174"/>
    <m/>
    <m/>
    <m/>
    <m/>
    <m/>
    <m/>
    <m/>
    <m/>
    <m/>
  </r>
  <r>
    <s v="DIVIDENDO PROV $ 111,541270806194"/>
    <d v="2018-10-18T00:00:00"/>
    <x v="200"/>
    <s v="$"/>
    <x v="357"/>
    <n v="0"/>
    <n v="10000000"/>
    <n v="0"/>
    <n v="0"/>
    <n v="0"/>
    <n v="111.541"/>
    <s v="Very High"/>
    <n v="1115410000"/>
    <m/>
    <m/>
    <m/>
    <m/>
    <m/>
    <m/>
    <m/>
    <m/>
    <m/>
  </r>
  <r>
    <s v="DIVIDENDO PROV  $ 111,337760224879"/>
    <d v="2018-10-18T00:00:00"/>
    <x v="200"/>
    <s v="$"/>
    <x v="358"/>
    <n v="0"/>
    <n v="10000000"/>
    <n v="0"/>
    <n v="0"/>
    <n v="0"/>
    <n v="111.33799999999999"/>
    <s v="Very High"/>
    <n v="1113380000"/>
    <m/>
    <m/>
    <m/>
    <m/>
    <m/>
    <m/>
    <m/>
    <m/>
    <m/>
  </r>
  <r>
    <s v="DIVIDENDO PROV 118 $ 85"/>
    <d v="2021-06-15T00:00:00"/>
    <x v="722"/>
    <s v="$"/>
    <x v="299"/>
    <n v="0"/>
    <n v="13081284"/>
    <n v="0"/>
    <n v="0"/>
    <n v="0"/>
    <n v="85"/>
    <s v="High"/>
    <n v="1111909140"/>
    <m/>
    <m/>
    <m/>
    <m/>
    <m/>
    <m/>
    <m/>
    <m/>
    <m/>
  </r>
  <r>
    <s v="DIVIDENDO PROV $ 111,150644655541"/>
    <d v="2018-07-31T00:00:00"/>
    <x v="577"/>
    <s v="$"/>
    <x v="357"/>
    <n v="0"/>
    <n v="10000000"/>
    <n v="0"/>
    <n v="0"/>
    <n v="0"/>
    <n v="111.151"/>
    <s v="Very High"/>
    <n v="1111510000"/>
    <m/>
    <m/>
    <m/>
    <m/>
    <m/>
    <m/>
    <m/>
    <m/>
    <m/>
  </r>
  <r>
    <s v="DIVIDENDO PROV $ 111,003167224819"/>
    <d v="2018-07-31T00:00:00"/>
    <x v="577"/>
    <s v="$"/>
    <x v="358"/>
    <n v="0"/>
    <n v="10000000"/>
    <n v="0"/>
    <n v="0"/>
    <n v="0"/>
    <n v="111.003"/>
    <s v="Very High"/>
    <n v="1110030000"/>
    <m/>
    <m/>
    <m/>
    <m/>
    <m/>
    <m/>
    <m/>
    <m/>
    <m/>
  </r>
  <r>
    <s v="DIVIDENDO PROV $ 221,723865515671"/>
    <d v="2019-05-24T00:00:00"/>
    <x v="107"/>
    <s v="$"/>
    <x v="128"/>
    <n v="0"/>
    <n v="5001237"/>
    <n v="0"/>
    <n v="0"/>
    <n v="0"/>
    <n v="221.72399999999999"/>
    <s v="Very High"/>
    <n v="1108894272.5880001"/>
    <m/>
    <m/>
    <m/>
    <m/>
    <m/>
    <m/>
    <m/>
    <m/>
    <m/>
  </r>
  <r>
    <s v="DIVIDENDO DEF 72 $ 1,923034802"/>
    <d v="2017-04-07T00:00:00"/>
    <x v="434"/>
    <s v="$"/>
    <x v="244"/>
    <n v="0"/>
    <n v="576172664"/>
    <n v="0"/>
    <n v="0"/>
    <n v="0"/>
    <n v="1.923"/>
    <s v="Medium"/>
    <n v="1107980032.872"/>
    <m/>
    <m/>
    <m/>
    <m/>
    <m/>
    <m/>
    <m/>
    <m/>
    <m/>
  </r>
  <r>
    <s v="DIVIDENDO PROV $ 465"/>
    <d v="2016-01-19T00:00:00"/>
    <x v="751"/>
    <s v="$"/>
    <x v="193"/>
    <n v="0"/>
    <n v="2380484"/>
    <n v="0"/>
    <n v="0"/>
    <n v="0"/>
    <n v="465"/>
    <s v="Very High"/>
    <n v="1106925060"/>
    <m/>
    <m/>
    <m/>
    <m/>
    <m/>
    <m/>
    <m/>
    <m/>
    <m/>
  </r>
  <r>
    <s v="DIVIDENDO DEF $ 109,99925146"/>
    <d v="2018-06-16T00:00:00"/>
    <x v="703"/>
    <s v="$"/>
    <x v="198"/>
    <n v="0"/>
    <n v="10000000"/>
    <n v="0"/>
    <n v="0"/>
    <n v="0"/>
    <n v="109.999"/>
    <s v="Very High"/>
    <n v="1099990000"/>
    <m/>
    <m/>
    <m/>
    <m/>
    <m/>
    <m/>
    <m/>
    <m/>
    <m/>
  </r>
  <r>
    <s v="DIVIDENDO PROV $ 109,910218497630"/>
    <d v="2019-01-02T00:00:00"/>
    <x v="848"/>
    <s v="$"/>
    <x v="357"/>
    <n v="0"/>
    <n v="10000000"/>
    <n v="0"/>
    <n v="0"/>
    <n v="0"/>
    <n v="109.91"/>
    <s v="Very High"/>
    <n v="1099100000"/>
    <m/>
    <m/>
    <m/>
    <m/>
    <m/>
    <m/>
    <m/>
    <m/>
    <m/>
  </r>
  <r>
    <s v="DIVIDENDO PROV $ 109,863789"/>
    <d v="2020-12-23T00:00:00"/>
    <x v="281"/>
    <s v="$"/>
    <x v="187"/>
    <n v="0"/>
    <n v="10000000"/>
    <n v="0"/>
    <n v="0"/>
    <n v="0"/>
    <n v="109.864"/>
    <s v="Very High"/>
    <n v="1098640000"/>
    <m/>
    <m/>
    <m/>
    <m/>
    <m/>
    <m/>
    <m/>
    <m/>
    <m/>
  </r>
  <r>
    <s v="DIVIDENDO PROV $ 109,670719141373"/>
    <d v="2019-01-02T00:00:00"/>
    <x v="848"/>
    <s v="$"/>
    <x v="358"/>
    <n v="0"/>
    <n v="10000000"/>
    <n v="0"/>
    <n v="0"/>
    <n v="0"/>
    <n v="109.67100000000001"/>
    <s v="Very High"/>
    <n v="1096710000"/>
    <m/>
    <m/>
    <m/>
    <m/>
    <m/>
    <m/>
    <m/>
    <m/>
    <m/>
  </r>
  <r>
    <s v="DIVIDENDO ADIC 76 $ 1,892909002"/>
    <d v="2018-04-26T00:00:00"/>
    <x v="646"/>
    <s v="$"/>
    <x v="244"/>
    <n v="0"/>
    <n v="576172664"/>
    <n v="0"/>
    <n v="0"/>
    <n v="0"/>
    <n v="1.893"/>
    <s v="Medium"/>
    <n v="1090694852.9519999"/>
    <m/>
    <m/>
    <m/>
    <m/>
    <m/>
    <m/>
    <m/>
    <m/>
    <m/>
  </r>
  <r>
    <s v="DIVIDENDO DEF 82 $ 2,47812"/>
    <d v="2016-04-21T00:00:00"/>
    <x v="6"/>
    <s v="$"/>
    <x v="200"/>
    <n v="0"/>
    <n v="439817195"/>
    <n v="0"/>
    <n v="0"/>
    <n v="0"/>
    <n v="2.4780000000000002"/>
    <s v="Medium"/>
    <n v="1089867009.21"/>
    <m/>
    <m/>
    <m/>
    <m/>
    <m/>
    <m/>
    <m/>
    <m/>
    <m/>
  </r>
  <r>
    <s v="DIVIDENDO DEF $ 2,43642"/>
    <d v="2021-05-22T00:00:00"/>
    <x v="18"/>
    <s v="$"/>
    <x v="251"/>
    <n v="0"/>
    <n v="445172423"/>
    <n v="0"/>
    <n v="0"/>
    <n v="0"/>
    <n v="2.4359999999999999"/>
    <s v="Medium"/>
    <n v="1084440022.428"/>
    <m/>
    <m/>
    <m/>
    <m/>
    <m/>
    <m/>
    <m/>
    <m/>
    <m/>
  </r>
  <r>
    <s v="DIVIDENDO ADIC 87 $ 46,857758355"/>
    <d v="2016-05-19T00:00:00"/>
    <x v="150"/>
    <s v="$"/>
    <x v="350"/>
    <n v="0"/>
    <n v="23100000"/>
    <n v="0"/>
    <n v="0"/>
    <n v="0"/>
    <n v="46.857999999999997"/>
    <s v="High"/>
    <n v="1082419800"/>
    <m/>
    <m/>
    <m/>
    <m/>
    <m/>
    <m/>
    <m/>
    <m/>
    <m/>
  </r>
  <r>
    <s v="DIVIDENDO $ 108,235"/>
    <d v="2020-09-24T00:00:00"/>
    <x v="69"/>
    <s v="$"/>
    <x v="55"/>
    <n v="0"/>
    <n v="10000000"/>
    <n v="0"/>
    <n v="0"/>
    <n v="0"/>
    <n v="108.235"/>
    <s v="Very High"/>
    <n v="1082350000"/>
    <m/>
    <m/>
    <m/>
    <m/>
    <m/>
    <m/>
    <m/>
    <m/>
    <m/>
  </r>
  <r>
    <s v="DIVIDENDO DEF 26 $ 10,82"/>
    <d v="2019-05-07T00:00:00"/>
    <x v="224"/>
    <s v="$"/>
    <x v="116"/>
    <n v="0"/>
    <n v="100000000"/>
    <n v="0"/>
    <n v="0"/>
    <n v="0"/>
    <n v="10.82"/>
    <s v="High"/>
    <n v="1082000000"/>
    <m/>
    <m/>
    <m/>
    <m/>
    <m/>
    <m/>
    <m/>
    <m/>
    <m/>
  </r>
  <r>
    <s v="DIVIDENDO DEF 187 $ 13"/>
    <d v="2015-05-19T00:00:00"/>
    <x v="102"/>
    <s v="$"/>
    <x v="362"/>
    <n v="0"/>
    <n v="83161638"/>
    <n v="0"/>
    <n v="0"/>
    <n v="0"/>
    <n v="13"/>
    <s v="High"/>
    <n v="1081101294"/>
    <m/>
    <m/>
    <m/>
    <m/>
    <m/>
    <m/>
    <m/>
    <m/>
    <m/>
  </r>
  <r>
    <s v="DIVIDENDO DEF 81 $ 2,45589"/>
    <d v="2015-04-24T00:00:00"/>
    <x v="519"/>
    <s v="$"/>
    <x v="200"/>
    <n v="0"/>
    <n v="439817195"/>
    <n v="0"/>
    <n v="0"/>
    <n v="0"/>
    <n v="2.456"/>
    <s v="Medium"/>
    <n v="1080191030.9200001"/>
    <m/>
    <m/>
    <m/>
    <m/>
    <m/>
    <m/>
    <m/>
    <m/>
    <m/>
  </r>
  <r>
    <s v="DIVIDENDO PROV 108 $ 82"/>
    <d v="2018-12-20T00:00:00"/>
    <x v="815"/>
    <s v="$"/>
    <x v="299"/>
    <n v="0"/>
    <n v="13081284"/>
    <n v="0"/>
    <n v="0"/>
    <n v="0"/>
    <n v="82"/>
    <s v="High"/>
    <n v="1072665288"/>
    <m/>
    <m/>
    <m/>
    <m/>
    <m/>
    <m/>
    <m/>
    <m/>
    <m/>
  </r>
  <r>
    <s v="DIVIDENDO PROV $ 107,234138012388"/>
    <d v="2019-05-15T00:00:00"/>
    <x v="407"/>
    <s v="$"/>
    <x v="284"/>
    <n v="0"/>
    <n v="10000000"/>
    <n v="0"/>
    <n v="0"/>
    <n v="0"/>
    <n v="107.23399999999999"/>
    <s v="Very High"/>
    <n v="1072340000"/>
    <m/>
    <m/>
    <m/>
    <m/>
    <m/>
    <m/>
    <m/>
    <m/>
    <m/>
  </r>
  <r>
    <s v="DIVIDENDO PROV $ 450"/>
    <d v="2017-07-25T00:00:00"/>
    <x v="693"/>
    <s v="$"/>
    <x v="193"/>
    <n v="0"/>
    <n v="2380484"/>
    <n v="0"/>
    <n v="0"/>
    <n v="0"/>
    <n v="450"/>
    <s v="Very High"/>
    <n v="1071217800"/>
    <m/>
    <m/>
    <m/>
    <m/>
    <m/>
    <m/>
    <m/>
    <m/>
    <m/>
  </r>
  <r>
    <s v="DIVIDENDO DEF $ 450"/>
    <d v="2017-05-16T00:00:00"/>
    <x v="83"/>
    <s v="$"/>
    <x v="193"/>
    <n v="0"/>
    <n v="2380484"/>
    <n v="0"/>
    <n v="0"/>
    <n v="0"/>
    <n v="450"/>
    <s v="Very High"/>
    <n v="1071217800"/>
    <m/>
    <m/>
    <m/>
    <m/>
    <m/>
    <m/>
    <m/>
    <m/>
    <m/>
  </r>
  <r>
    <s v="DIVIDENDO PROV $ 450"/>
    <d v="2017-01-25T00:00:00"/>
    <x v="694"/>
    <s v="$"/>
    <x v="193"/>
    <n v="0"/>
    <n v="2380484"/>
    <n v="0"/>
    <n v="0"/>
    <n v="0"/>
    <n v="450"/>
    <s v="Very High"/>
    <n v="1071217800"/>
    <m/>
    <m/>
    <m/>
    <m/>
    <m/>
    <m/>
    <m/>
    <m/>
    <m/>
  </r>
  <r>
    <s v="DIVIDENDO PROV $ 107"/>
    <d v="2020-01-23T00:00:00"/>
    <x v="132"/>
    <s v="$"/>
    <x v="357"/>
    <n v="0"/>
    <n v="10000000"/>
    <n v="0"/>
    <n v="0"/>
    <n v="0"/>
    <n v="107"/>
    <s v="Very High"/>
    <n v="1070000000"/>
    <m/>
    <m/>
    <m/>
    <m/>
    <m/>
    <m/>
    <m/>
    <m/>
    <m/>
  </r>
  <r>
    <s v="DIVIDENDO PROV $ 107"/>
    <d v="2020-01-23T00:00:00"/>
    <x v="132"/>
    <s v="$"/>
    <x v="358"/>
    <n v="0"/>
    <n v="10000000"/>
    <n v="0"/>
    <n v="0"/>
    <n v="0"/>
    <n v="107"/>
    <s v="Very High"/>
    <n v="1070000000"/>
    <m/>
    <m/>
    <m/>
    <m/>
    <m/>
    <m/>
    <m/>
    <m/>
    <m/>
  </r>
  <r>
    <s v="DIVIDENDO DEF $ 106,829028466784"/>
    <d v="2019-05-15T00:00:00"/>
    <x v="407"/>
    <s v="$"/>
    <x v="320"/>
    <n v="0"/>
    <n v="10000000"/>
    <n v="0"/>
    <n v="0"/>
    <n v="0"/>
    <n v="106.82899999999999"/>
    <s v="Very High"/>
    <n v="1068290000"/>
    <m/>
    <m/>
    <m/>
    <m/>
    <m/>
    <m/>
    <m/>
    <m/>
    <m/>
  </r>
  <r>
    <s v="DIVIDENDO PROV $ 534"/>
    <d v="2016-04-01T00:00:00"/>
    <x v="849"/>
    <s v="$"/>
    <x v="355"/>
    <n v="0"/>
    <n v="2000000"/>
    <n v="0"/>
    <n v="0"/>
    <n v="0"/>
    <n v="534"/>
    <s v="Very High"/>
    <n v="1068000000"/>
    <m/>
    <m/>
    <m/>
    <m/>
    <m/>
    <m/>
    <m/>
    <m/>
    <m/>
  </r>
  <r>
    <s v="DIVIDENDO DEF 100 $ 46,12410995671"/>
    <d v="2020-05-22T00:00:00"/>
    <x v="255"/>
    <s v="$"/>
    <x v="350"/>
    <n v="0"/>
    <n v="23100000"/>
    <n v="0"/>
    <n v="0"/>
    <n v="0"/>
    <n v="46.124000000000002"/>
    <s v="High"/>
    <n v="1065464400"/>
    <m/>
    <m/>
    <m/>
    <m/>
    <m/>
    <m/>
    <m/>
    <m/>
    <m/>
  </r>
  <r>
    <s v="DIVIDENDO PROV $ 1,22063"/>
    <d v="2020-08-29T00:00:00"/>
    <x v="850"/>
    <s v="$"/>
    <x v="77"/>
    <n v="0"/>
    <n v="871057175"/>
    <n v="0"/>
    <n v="0"/>
    <n v="0"/>
    <n v="1.2210000000000001"/>
    <s v="Medium"/>
    <n v="1063560810.675"/>
    <m/>
    <m/>
    <m/>
    <m/>
    <m/>
    <m/>
    <m/>
    <m/>
    <m/>
  </r>
  <r>
    <s v="DIVIDENDO DEF $ 79,201127298461"/>
    <d v="2018-06-15T00:00:00"/>
    <x v="740"/>
    <s v="$"/>
    <x v="107"/>
    <n v="0"/>
    <n v="13390335"/>
    <n v="0"/>
    <n v="0"/>
    <n v="0"/>
    <n v="79.200999999999993"/>
    <s v="High"/>
    <n v="1060527922.335"/>
    <m/>
    <m/>
    <m/>
    <m/>
    <m/>
    <m/>
    <m/>
    <m/>
    <m/>
  </r>
  <r>
    <s v="DIVIDENDO PROV $ 106"/>
    <d v="2019-09-27T00:00:00"/>
    <x v="851"/>
    <s v="$"/>
    <x v="358"/>
    <n v="0"/>
    <n v="10000000"/>
    <n v="0"/>
    <n v="0"/>
    <n v="0"/>
    <n v="106"/>
    <s v="Very High"/>
    <n v="1060000000"/>
    <m/>
    <m/>
    <m/>
    <m/>
    <m/>
    <m/>
    <m/>
    <m/>
    <m/>
  </r>
  <r>
    <s v="DIVIDENDO PROV $ 106"/>
    <d v="2019-09-27T00:00:00"/>
    <x v="851"/>
    <s v="$"/>
    <x v="357"/>
    <n v="0"/>
    <n v="10000000"/>
    <n v="0"/>
    <n v="0"/>
    <n v="0"/>
    <n v="106"/>
    <s v="Very High"/>
    <n v="1060000000"/>
    <m/>
    <m/>
    <m/>
    <m/>
    <m/>
    <m/>
    <m/>
    <m/>
    <m/>
  </r>
  <r>
    <s v="DIVIDENDO DEF 19 $ 53"/>
    <d v="2017-05-16T00:00:00"/>
    <x v="83"/>
    <s v="$"/>
    <x v="334"/>
    <n v="0"/>
    <n v="20000000"/>
    <n v="0"/>
    <n v="0"/>
    <n v="0"/>
    <n v="53"/>
    <s v="High"/>
    <n v="1060000000"/>
    <m/>
    <m/>
    <m/>
    <m/>
    <m/>
    <m/>
    <m/>
    <m/>
    <m/>
  </r>
  <r>
    <s v="DIVIDENDO DEF 30 $ 7,5"/>
    <d v="2021-04-29T00:00:00"/>
    <x v="322"/>
    <s v="$"/>
    <x v="236"/>
    <n v="0"/>
    <n v="140930266"/>
    <n v="0"/>
    <n v="0"/>
    <n v="0"/>
    <n v="7.5"/>
    <s v="Medium"/>
    <n v="1056976995"/>
    <m/>
    <m/>
    <m/>
    <m/>
    <m/>
    <m/>
    <m/>
    <m/>
    <m/>
  </r>
  <r>
    <s v="DIVIDENDO PROV 122 $ 4"/>
    <d v="2020-02-06T00:00:00"/>
    <x v="852"/>
    <s v="$"/>
    <x v="199"/>
    <n v="0"/>
    <n v="264221000"/>
    <n v="0"/>
    <n v="0"/>
    <n v="0"/>
    <n v="4"/>
    <s v="Medium"/>
    <n v="1056884000"/>
    <m/>
    <m/>
    <m/>
    <m/>
    <m/>
    <m/>
    <m/>
    <m/>
    <m/>
  </r>
  <r>
    <s v="DIVIDENDO $ 105,51079"/>
    <d v="2020-01-20T00:00:00"/>
    <x v="136"/>
    <s v="$"/>
    <x v="55"/>
    <n v="0"/>
    <n v="10000000"/>
    <n v="0"/>
    <n v="0"/>
    <n v="0"/>
    <n v="105.511"/>
    <s v="Very High"/>
    <n v="1055110000"/>
    <m/>
    <m/>
    <m/>
    <m/>
    <m/>
    <m/>
    <m/>
    <m/>
    <m/>
  </r>
  <r>
    <s v="DIVIDENDO DEF $ 105,0113552860500"/>
    <d v="2021-06-11T00:00:00"/>
    <x v="772"/>
    <s v="$"/>
    <x v="272"/>
    <n v="0"/>
    <n v="10000000"/>
    <n v="0"/>
    <n v="0"/>
    <n v="0"/>
    <n v="105.011"/>
    <s v="Very High"/>
    <n v="1050110000"/>
    <m/>
    <m/>
    <m/>
    <m/>
    <m/>
    <m/>
    <m/>
    <m/>
    <m/>
  </r>
  <r>
    <s v="DIVIDENDO PROV $ 105"/>
    <d v="2021-01-15T00:00:00"/>
    <x v="853"/>
    <s v="$"/>
    <x v="357"/>
    <n v="0"/>
    <n v="10000000"/>
    <n v="0"/>
    <n v="0"/>
    <n v="0"/>
    <n v="105"/>
    <s v="Very High"/>
    <n v="1050000000"/>
    <m/>
    <m/>
    <m/>
    <m/>
    <m/>
    <m/>
    <m/>
    <m/>
    <m/>
  </r>
  <r>
    <s v="DIVIDENDO PROV $ 105"/>
    <d v="2021-01-15T00:00:00"/>
    <x v="853"/>
    <s v="$"/>
    <x v="358"/>
    <n v="0"/>
    <n v="10000000"/>
    <n v="0"/>
    <n v="0"/>
    <n v="0"/>
    <n v="105"/>
    <s v="Very High"/>
    <n v="1050000000"/>
    <m/>
    <m/>
    <m/>
    <m/>
    <m/>
    <m/>
    <m/>
    <m/>
    <m/>
  </r>
  <r>
    <s v="DIVIDENDO PROV $ 105"/>
    <d v="2019-06-28T00:00:00"/>
    <x v="567"/>
    <s v="$"/>
    <x v="357"/>
    <n v="0"/>
    <n v="10000000"/>
    <n v="0"/>
    <n v="0"/>
    <n v="0"/>
    <n v="105"/>
    <s v="Very High"/>
    <n v="1050000000"/>
    <m/>
    <m/>
    <m/>
    <m/>
    <m/>
    <m/>
    <m/>
    <m/>
    <m/>
  </r>
  <r>
    <s v="DIVIDENDO PROV $ 105"/>
    <d v="2019-06-28T00:00:00"/>
    <x v="567"/>
    <s v="$"/>
    <x v="358"/>
    <n v="0"/>
    <n v="10000000"/>
    <n v="0"/>
    <n v="0"/>
    <n v="0"/>
    <n v="105"/>
    <s v="Very High"/>
    <n v="1050000000"/>
    <m/>
    <m/>
    <m/>
    <m/>
    <m/>
    <m/>
    <m/>
    <m/>
    <m/>
  </r>
  <r>
    <s v="DIVIDENDO PROV 100 $ 80"/>
    <d v="2016-12-22T00:00:00"/>
    <x v="854"/>
    <s v="$"/>
    <x v="299"/>
    <n v="0"/>
    <n v="13081284"/>
    <n v="0"/>
    <n v="0"/>
    <n v="0"/>
    <n v="80"/>
    <s v="High"/>
    <n v="1046502720"/>
    <m/>
    <m/>
    <m/>
    <m/>
    <m/>
    <m/>
    <m/>
    <m/>
    <m/>
  </r>
  <r>
    <s v="DIVIDENDO DEF $ 104,2020352013990"/>
    <d v="2021-05-25T00:00:00"/>
    <x v="190"/>
    <s v="$"/>
    <x v="284"/>
    <n v="0"/>
    <n v="10000000"/>
    <n v="0"/>
    <n v="0"/>
    <n v="0"/>
    <n v="104.202"/>
    <s v="Very High"/>
    <n v="1042020000"/>
    <m/>
    <m/>
    <m/>
    <m/>
    <m/>
    <m/>
    <m/>
    <m/>
    <m/>
  </r>
  <r>
    <s v="DIVIDENDO DEF $ 4,15866745120953"/>
    <d v="2018-06-22T00:00:00"/>
    <x v="311"/>
    <s v="$"/>
    <x v="175"/>
    <n v="0"/>
    <n v="250000000"/>
    <n v="0"/>
    <n v="0"/>
    <n v="0"/>
    <n v="4.1589999999999998"/>
    <s v="Medium"/>
    <n v="1039750000"/>
    <m/>
    <m/>
    <m/>
    <m/>
    <m/>
    <m/>
    <m/>
    <m/>
    <m/>
  </r>
  <r>
    <s v="DIVIDENDO PROV $ 1038,869727995"/>
    <d v="2018-04-26T00:00:00"/>
    <x v="646"/>
    <s v="$"/>
    <x v="363"/>
    <n v="0"/>
    <n v="1000000"/>
    <n v="0"/>
    <n v="0"/>
    <n v="0"/>
    <n v="1038.8699999999999"/>
    <s v="Very High"/>
    <n v="1038870000"/>
    <m/>
    <m/>
    <m/>
    <m/>
    <m/>
    <m/>
    <m/>
    <m/>
    <m/>
  </r>
  <r>
    <s v="DIVIDENDO PROV $ 1845,92"/>
    <d v="2021-09-09T00:00:00"/>
    <x v="714"/>
    <s v="$"/>
    <x v="364"/>
    <n v="0"/>
    <n v="562322"/>
    <n v="0"/>
    <n v="0"/>
    <n v="0"/>
    <n v="1845.92"/>
    <s v="Very High"/>
    <n v="1038001426.24"/>
    <m/>
    <m/>
    <m/>
    <m/>
    <m/>
    <m/>
    <m/>
    <m/>
    <m/>
  </r>
  <r>
    <s v="DIVIDENDO PROV 4 $ 2,41740209454702"/>
    <d v="2018-12-15T00:00:00"/>
    <x v="330"/>
    <s v="$"/>
    <x v="269"/>
    <n v="0"/>
    <n v="428709497"/>
    <n v="0"/>
    <n v="0"/>
    <n v="0"/>
    <n v="2.4169999999999998"/>
    <s v="Medium"/>
    <n v="1036190854.249"/>
    <m/>
    <m/>
    <m/>
    <m/>
    <m/>
    <m/>
    <m/>
    <m/>
    <m/>
  </r>
  <r>
    <s v="DIVIDENDO DEF $ 103,5481608619070"/>
    <d v="2020-05-14T00:00:00"/>
    <x v="227"/>
    <s v="$"/>
    <x v="284"/>
    <n v="0"/>
    <n v="10000000"/>
    <n v="0"/>
    <n v="0"/>
    <n v="0"/>
    <n v="103.548"/>
    <s v="Very High"/>
    <n v="1035480000"/>
    <m/>
    <m/>
    <m/>
    <m/>
    <m/>
    <m/>
    <m/>
    <m/>
    <m/>
  </r>
  <r>
    <s v="DIVIDENDO PROV $ 103,1142631233850"/>
    <d v="2020-08-21T00:00:00"/>
    <x v="442"/>
    <s v="$"/>
    <x v="284"/>
    <n v="0"/>
    <n v="10000000"/>
    <n v="0"/>
    <n v="0"/>
    <n v="0"/>
    <n v="103.114"/>
    <s v="Very High"/>
    <n v="1031140000"/>
    <m/>
    <m/>
    <m/>
    <m/>
    <m/>
    <m/>
    <m/>
    <m/>
    <m/>
  </r>
  <r>
    <s v="DIVIDENDO PROV $ 131,23503617"/>
    <d v="2020-10-03T00:00:00"/>
    <x v="93"/>
    <s v="$"/>
    <x v="365"/>
    <n v="0"/>
    <n v="7845435"/>
    <n v="0"/>
    <n v="0"/>
    <n v="0"/>
    <n v="131.23500000000001"/>
    <s v="Very High"/>
    <n v="1029595662.225"/>
    <m/>
    <m/>
    <m/>
    <m/>
    <m/>
    <m/>
    <m/>
    <m/>
    <m/>
  </r>
  <r>
    <s v="DIVIDENDO DEF 19 US$ 0,001686"/>
    <d v="2017-05-17T00:00:00"/>
    <x v="250"/>
    <s v="$"/>
    <x v="256"/>
    <n v="0"/>
    <n v="914418949"/>
    <n v="0"/>
    <n v="0"/>
    <n v="0"/>
    <n v="1.123"/>
    <s v="Medium"/>
    <n v="1026892479.727"/>
    <m/>
    <m/>
    <m/>
    <m/>
    <m/>
    <m/>
    <m/>
    <m/>
    <m/>
  </r>
  <r>
    <s v="DIVIDENDO DEF $ 102,5802103134350"/>
    <d v="2020-05-14T00:00:00"/>
    <x v="227"/>
    <s v="$"/>
    <x v="320"/>
    <n v="0"/>
    <n v="10000000"/>
    <n v="0"/>
    <n v="0"/>
    <n v="0"/>
    <n v="102.58"/>
    <s v="Very High"/>
    <n v="1025800000"/>
    <m/>
    <m/>
    <m/>
    <m/>
    <m/>
    <m/>
    <m/>
    <m/>
    <m/>
  </r>
  <r>
    <s v="DIVIDENDO PROV $ 512"/>
    <d v="2020-02-22T00:00:00"/>
    <x v="855"/>
    <s v="$"/>
    <x v="355"/>
    <n v="0"/>
    <n v="2000000"/>
    <n v="0"/>
    <n v="0"/>
    <n v="0"/>
    <n v="512"/>
    <s v="Very High"/>
    <n v="1024000000"/>
    <m/>
    <m/>
    <m/>
    <m/>
    <m/>
    <m/>
    <m/>
    <m/>
    <m/>
  </r>
  <r>
    <s v="DIVIDENDO DEF 0 $ 1023,1218"/>
    <d v="2016-04-22T00:00:00"/>
    <x v="299"/>
    <s v="$"/>
    <x v="137"/>
    <n v="0"/>
    <n v="1000000"/>
    <n v="0"/>
    <n v="0"/>
    <n v="0"/>
    <n v="1023.122"/>
    <s v="Very High"/>
    <n v="1023122000"/>
    <m/>
    <m/>
    <m/>
    <m/>
    <m/>
    <m/>
    <m/>
    <m/>
    <m/>
  </r>
  <r>
    <s v="DIVIDENDO DEF $ 1573,766457"/>
    <d v="2017-06-23T00:00:00"/>
    <x v="856"/>
    <s v="$"/>
    <x v="281"/>
    <n v="0"/>
    <n v="650000"/>
    <n v="0"/>
    <n v="0"/>
    <n v="0"/>
    <n v="1573.7660000000001"/>
    <s v="Very High"/>
    <n v="1022947900"/>
    <m/>
    <m/>
    <m/>
    <m/>
    <m/>
    <m/>
    <m/>
    <m/>
    <m/>
  </r>
  <r>
    <s v="DIVIDENDO PROV $ 102,0034640432310"/>
    <d v="2020-08-21T00:00:00"/>
    <x v="442"/>
    <s v="$"/>
    <x v="320"/>
    <n v="0"/>
    <n v="10000000"/>
    <n v="0"/>
    <n v="0"/>
    <n v="0"/>
    <n v="102.003"/>
    <s v="Very High"/>
    <n v="1020030000"/>
    <m/>
    <m/>
    <m/>
    <m/>
    <m/>
    <m/>
    <m/>
    <m/>
    <m/>
  </r>
  <r>
    <s v="DIVIDENDO PROV $ 102"/>
    <d v="2020-04-24T00:00:00"/>
    <x v="590"/>
    <s v="$"/>
    <x v="358"/>
    <n v="0"/>
    <n v="10000000"/>
    <n v="0"/>
    <n v="0"/>
    <n v="0"/>
    <n v="102"/>
    <s v="Very High"/>
    <n v="1020000000"/>
    <m/>
    <m/>
    <m/>
    <m/>
    <m/>
    <m/>
    <m/>
    <m/>
    <m/>
  </r>
  <r>
    <s v="DIVIDENDO PROV $ 102"/>
    <d v="2020-04-24T00:00:00"/>
    <x v="590"/>
    <s v="$"/>
    <x v="357"/>
    <n v="0"/>
    <n v="10000000"/>
    <n v="0"/>
    <n v="0"/>
    <n v="0"/>
    <n v="102"/>
    <s v="Very High"/>
    <n v="1020000000"/>
    <m/>
    <m/>
    <m/>
    <m/>
    <m/>
    <m/>
    <m/>
    <m/>
    <m/>
  </r>
  <r>
    <s v="DIVIDENDO DEF 48 $ 3,82794"/>
    <d v="2021-05-12T00:00:00"/>
    <x v="271"/>
    <s v="$"/>
    <x v="148"/>
    <n v="0"/>
    <n v="266432526"/>
    <n v="0"/>
    <n v="0"/>
    <n v="0"/>
    <n v="3.8279999999999998"/>
    <s v="Medium"/>
    <n v="1019903709.528"/>
    <m/>
    <m/>
    <m/>
    <m/>
    <m/>
    <m/>
    <m/>
    <m/>
    <m/>
  </r>
  <r>
    <s v="DIVIDENDO PROV 10 US$ 0,000892501"/>
    <d v="2017-09-12T00:00:00"/>
    <x v="857"/>
    <s v="$"/>
    <x v="313"/>
    <n v="0"/>
    <n v="1815079505"/>
    <n v="0"/>
    <n v="0"/>
    <n v="0"/>
    <n v="0.56100000000000005"/>
    <s v="Low"/>
    <n v="1018259602.3049999"/>
    <m/>
    <m/>
    <m/>
    <m/>
    <m/>
    <m/>
    <m/>
    <m/>
    <m/>
  </r>
  <r>
    <s v="DIVIDENDO $ 101,73543"/>
    <d v="2018-09-27T00:00:00"/>
    <x v="733"/>
    <s v="$"/>
    <x v="55"/>
    <n v="0"/>
    <n v="10000000"/>
    <n v="0"/>
    <n v="0"/>
    <n v="0"/>
    <n v="101.735"/>
    <s v="Very High"/>
    <n v="1017350000"/>
    <m/>
    <m/>
    <m/>
    <m/>
    <m/>
    <m/>
    <m/>
    <m/>
    <m/>
  </r>
  <r>
    <s v="DIVIDENDO PROV $ 131"/>
    <d v="2021-01-22T00:00:00"/>
    <x v="858"/>
    <s v="$"/>
    <x v="128"/>
    <n v="0"/>
    <n v="7764007"/>
    <n v="0"/>
    <n v="0"/>
    <n v="0"/>
    <n v="131"/>
    <s v="Very High"/>
    <n v="1017084917"/>
    <m/>
    <m/>
    <m/>
    <m/>
    <m/>
    <m/>
    <m/>
    <m/>
    <m/>
  </r>
  <r>
    <s v="DIVIDENDO PROV 85 $ 44"/>
    <d v="2015-10-16T00:00:00"/>
    <x v="497"/>
    <s v="$"/>
    <x v="350"/>
    <n v="0"/>
    <n v="23100000"/>
    <n v="0"/>
    <n v="0"/>
    <n v="0"/>
    <n v="44"/>
    <s v="High"/>
    <n v="1016400000"/>
    <m/>
    <m/>
    <m/>
    <m/>
    <m/>
    <m/>
    <m/>
    <m/>
    <m/>
  </r>
  <r>
    <s v="DIVIDENDO PROV $ 505"/>
    <d v="2019-11-15T00:00:00"/>
    <x v="859"/>
    <s v="$"/>
    <x v="355"/>
    <n v="0"/>
    <n v="2000000"/>
    <n v="0"/>
    <n v="0"/>
    <n v="0"/>
    <n v="505"/>
    <s v="Very High"/>
    <n v="1010000000"/>
    <m/>
    <m/>
    <m/>
    <m/>
    <m/>
    <m/>
    <m/>
    <m/>
    <m/>
  </r>
  <r>
    <s v="DIVIDENDO PROV $ 131"/>
    <d v="2021-02-19T00:00:00"/>
    <x v="860"/>
    <s v="$"/>
    <x v="128"/>
    <n v="0"/>
    <n v="7689706"/>
    <n v="0"/>
    <n v="0"/>
    <n v="0"/>
    <n v="131"/>
    <s v="Very High"/>
    <n v="1007351486"/>
    <m/>
    <m/>
    <m/>
    <m/>
    <m/>
    <m/>
    <m/>
    <m/>
    <m/>
  </r>
  <r>
    <s v="DIVIDENDO DEF 61 $ 16,37"/>
    <d v="2019-03-29T00:00:00"/>
    <x v="537"/>
    <s v="$"/>
    <x v="86"/>
    <n v="0"/>
    <n v="61500000"/>
    <n v="0"/>
    <n v="0"/>
    <n v="0"/>
    <n v="16.37"/>
    <s v="High"/>
    <n v="1006755000"/>
    <m/>
    <m/>
    <m/>
    <m/>
    <m/>
    <m/>
    <m/>
    <m/>
    <m/>
  </r>
  <r>
    <s v="DIVIDENDO PROV $ 1006,50223671"/>
    <d v="2018-04-26T00:00:00"/>
    <x v="646"/>
    <s v="$"/>
    <x v="366"/>
    <n v="0"/>
    <n v="1000000"/>
    <n v="0"/>
    <n v="0"/>
    <n v="0"/>
    <n v="1006.502"/>
    <s v="Very High"/>
    <n v="1006502000"/>
    <m/>
    <m/>
    <m/>
    <m/>
    <m/>
    <m/>
    <m/>
    <m/>
    <m/>
  </r>
  <r>
    <s v="DIVIDENDO PROV $ 1006,155064735"/>
    <d v="2018-04-26T00:00:00"/>
    <x v="646"/>
    <s v="$"/>
    <x v="367"/>
    <n v="0"/>
    <n v="1000000"/>
    <n v="0"/>
    <n v="0"/>
    <n v="0"/>
    <n v="1006.155"/>
    <s v="Very High"/>
    <n v="1006155000"/>
    <m/>
    <m/>
    <m/>
    <m/>
    <m/>
    <m/>
    <m/>
    <m/>
    <m/>
  </r>
  <r>
    <s v="DIVIDENDO PROV $ 503"/>
    <d v="2019-08-14T00:00:00"/>
    <x v="861"/>
    <s v="$"/>
    <x v="355"/>
    <n v="0"/>
    <n v="2000000"/>
    <n v="0"/>
    <n v="0"/>
    <n v="0"/>
    <n v="503"/>
    <s v="Very High"/>
    <n v="1006000000"/>
    <m/>
    <m/>
    <m/>
    <m/>
    <m/>
    <m/>
    <m/>
    <m/>
    <m/>
  </r>
  <r>
    <s v="DIVIDENDO $ 1003,9851"/>
    <d v="2015-05-13T00:00:00"/>
    <x v="302"/>
    <s v="$"/>
    <x v="331"/>
    <n v="0"/>
    <n v="1000000"/>
    <n v="0"/>
    <n v="0"/>
    <n v="0"/>
    <n v="1003.985"/>
    <s v="Very High"/>
    <n v="1003985000"/>
    <m/>
    <m/>
    <m/>
    <m/>
    <m/>
    <m/>
    <m/>
    <m/>
    <m/>
  </r>
  <r>
    <s v="DIVIDENDO ADIC 104 $ 401"/>
    <d v="2016-05-18T00:00:00"/>
    <x v="91"/>
    <s v="$"/>
    <x v="343"/>
    <n v="0"/>
    <n v="2500000"/>
    <n v="0"/>
    <n v="0"/>
    <n v="0"/>
    <n v="401"/>
    <s v="Very High"/>
    <n v="1002500000"/>
    <m/>
    <m/>
    <m/>
    <m/>
    <m/>
    <m/>
    <m/>
    <m/>
    <m/>
  </r>
  <r>
    <s v="DIVIDENDO DEF 22 US$ 0,01278"/>
    <d v="2016-05-17T00:00:00"/>
    <x v="67"/>
    <s v="$"/>
    <x v="206"/>
    <n v="0"/>
    <n v="113238186"/>
    <n v="0"/>
    <n v="0"/>
    <n v="0"/>
    <n v="8.85"/>
    <s v="Medium"/>
    <n v="1002157946.1"/>
    <m/>
    <m/>
    <m/>
    <m/>
    <m/>
    <m/>
    <m/>
    <m/>
    <m/>
  </r>
  <r>
    <s v="DIVIDENDO PROV $ 377,790093124976"/>
    <d v="2017-12-22T00:00:00"/>
    <x v="662"/>
    <s v="$"/>
    <x v="128"/>
    <n v="0"/>
    <n v="2649829"/>
    <n v="0"/>
    <n v="0"/>
    <n v="0"/>
    <n v="377.79"/>
    <s v="Very High"/>
    <n v="1001078897.91"/>
    <m/>
    <m/>
    <m/>
    <m/>
    <m/>
    <m/>
    <m/>
    <m/>
    <m/>
  </r>
  <r>
    <s v="DIVIDENDO PROV $ 100,061509"/>
    <d v="2021-01-23T00:00:00"/>
    <x v="134"/>
    <s v="$"/>
    <x v="368"/>
    <n v="0"/>
    <n v="10000000"/>
    <n v="0"/>
    <n v="0"/>
    <n v="0"/>
    <n v="100.062"/>
    <s v="Very High"/>
    <n v="1000620000"/>
    <m/>
    <m/>
    <m/>
    <m/>
    <m/>
    <m/>
    <m/>
    <m/>
    <m/>
  </r>
  <r>
    <s v="DIVIDENDO PROV $ 100,020075"/>
    <d v="2021-04-24T00:00:00"/>
    <x v="12"/>
    <s v="$"/>
    <x v="368"/>
    <n v="0"/>
    <n v="10000000"/>
    <n v="0"/>
    <n v="0"/>
    <n v="0"/>
    <n v="100.02"/>
    <s v="Very High"/>
    <n v="1000200000"/>
    <m/>
    <m/>
    <m/>
    <m/>
    <m/>
    <m/>
    <m/>
    <m/>
    <m/>
  </r>
  <r>
    <s v="DIVIDENDO PROV $ 100"/>
    <d v="2021-07-24T00:00:00"/>
    <x v="117"/>
    <s v="$"/>
    <x v="369"/>
    <n v="0"/>
    <n v="10000000"/>
    <n v="0"/>
    <n v="0"/>
    <n v="0"/>
    <n v="100"/>
    <s v="High"/>
    <n v="1000000000"/>
    <m/>
    <m/>
    <m/>
    <m/>
    <m/>
    <m/>
    <m/>
    <m/>
    <m/>
  </r>
  <r>
    <s v="DIVIDENDO PROV $ 100"/>
    <d v="2021-07-24T00:00:00"/>
    <x v="117"/>
    <s v="$"/>
    <x v="370"/>
    <n v="0"/>
    <n v="10000000"/>
    <n v="0"/>
    <n v="0"/>
    <n v="0"/>
    <n v="100"/>
    <s v="High"/>
    <n v="1000000000"/>
    <m/>
    <m/>
    <m/>
    <m/>
    <m/>
    <m/>
    <m/>
    <m/>
    <m/>
  </r>
  <r>
    <s v="DIVIDENDO PROV $ 100"/>
    <d v="2021-07-24T00:00:00"/>
    <x v="117"/>
    <s v="$"/>
    <x v="368"/>
    <n v="0"/>
    <n v="10000000"/>
    <n v="0"/>
    <n v="0"/>
    <n v="0"/>
    <n v="100"/>
    <s v="High"/>
    <n v="1000000000"/>
    <m/>
    <m/>
    <m/>
    <m/>
    <m/>
    <m/>
    <m/>
    <m/>
    <m/>
  </r>
  <r>
    <s v="DIVIDENDO PROV $ 100"/>
    <d v="2020-10-20T00:00:00"/>
    <x v="94"/>
    <s v="$"/>
    <x v="357"/>
    <n v="0"/>
    <n v="10000000"/>
    <n v="0"/>
    <n v="0"/>
    <n v="0"/>
    <n v="100"/>
    <s v="High"/>
    <n v="1000000000"/>
    <m/>
    <m/>
    <m/>
    <m/>
    <m/>
    <m/>
    <m/>
    <m/>
    <m/>
  </r>
  <r>
    <s v="DIVIDENDO PROV $ 100"/>
    <d v="2020-07-21T00:00:00"/>
    <x v="862"/>
    <s v="$"/>
    <x v="357"/>
    <n v="0"/>
    <n v="10000000"/>
    <n v="0"/>
    <n v="0"/>
    <n v="0"/>
    <n v="100"/>
    <s v="High"/>
    <n v="1000000000"/>
    <m/>
    <m/>
    <m/>
    <m/>
    <m/>
    <m/>
    <m/>
    <m/>
    <m/>
  </r>
  <r>
    <s v="DIVIDENDO PROV $ 100"/>
    <d v="2020-07-21T00:00:00"/>
    <x v="862"/>
    <s v="$"/>
    <x v="358"/>
    <n v="0"/>
    <n v="10000000"/>
    <n v="0"/>
    <n v="0"/>
    <n v="0"/>
    <n v="100"/>
    <s v="High"/>
    <n v="1000000000"/>
    <m/>
    <m/>
    <m/>
    <m/>
    <m/>
    <m/>
    <m/>
    <m/>
    <m/>
  </r>
  <r>
    <s v="DIVIDENDO PROV $ 99,979859"/>
    <d v="2020-10-23T00:00:00"/>
    <x v="371"/>
    <s v="$"/>
    <x v="368"/>
    <n v="0"/>
    <n v="10000000"/>
    <n v="0"/>
    <n v="0"/>
    <n v="0"/>
    <n v="99.98"/>
    <s v="High"/>
    <n v="999800000"/>
    <m/>
    <m/>
    <m/>
    <m/>
    <m/>
    <m/>
    <m/>
    <m/>
    <m/>
  </r>
  <r>
    <s v="DIVIDENDO DEF $ 0,42424825"/>
    <d v="2015-05-23T00:00:00"/>
    <x v="173"/>
    <s v="$"/>
    <x v="321"/>
    <n v="0"/>
    <n v="2357459928"/>
    <n v="0"/>
    <n v="0"/>
    <n v="0"/>
    <n v="0.42399999999999999"/>
    <s v="Low"/>
    <n v="999563009.472"/>
    <m/>
    <m/>
    <m/>
    <m/>
    <m/>
    <m/>
    <m/>
    <m/>
    <m/>
  </r>
  <r>
    <s v="DIVIDENDO PROV $ 99,95352568"/>
    <d v="2020-07-25T00:00:00"/>
    <x v="863"/>
    <s v="$"/>
    <x v="368"/>
    <n v="0"/>
    <n v="10000000"/>
    <n v="0"/>
    <n v="0"/>
    <n v="0"/>
    <n v="99.953999999999994"/>
    <s v="High"/>
    <n v="999540000"/>
    <m/>
    <m/>
    <m/>
    <m/>
    <m/>
    <m/>
    <m/>
    <m/>
    <m/>
  </r>
  <r>
    <s v="DIVIDENDO DEF $ 999,3189903588650"/>
    <d v="2020-06-23T00:00:00"/>
    <x v="157"/>
    <s v="$"/>
    <x v="317"/>
    <n v="0"/>
    <n v="1000000"/>
    <n v="0"/>
    <n v="0"/>
    <n v="0"/>
    <n v="999.31899999999996"/>
    <s v="Very High"/>
    <n v="999319000"/>
    <m/>
    <m/>
    <m/>
    <m/>
    <m/>
    <m/>
    <m/>
    <m/>
    <m/>
  </r>
  <r>
    <s v="DIVIDENDO PROV $ 499"/>
    <d v="2019-05-15T00:00:00"/>
    <x v="407"/>
    <s v="$"/>
    <x v="355"/>
    <n v="0"/>
    <n v="2000000"/>
    <n v="0"/>
    <n v="0"/>
    <n v="0"/>
    <n v="499"/>
    <s v="Very High"/>
    <n v="998000000"/>
    <m/>
    <m/>
    <m/>
    <m/>
    <m/>
    <m/>
    <m/>
    <m/>
    <m/>
  </r>
  <r>
    <s v="DIVIDENDO ADIC 96 $ 43,11489103896"/>
    <d v="2019-05-10T00:00:00"/>
    <x v="181"/>
    <s v="$"/>
    <x v="350"/>
    <n v="0"/>
    <n v="23100000"/>
    <n v="0"/>
    <n v="0"/>
    <n v="0"/>
    <n v="43.115000000000002"/>
    <s v="High"/>
    <n v="995956500"/>
    <m/>
    <m/>
    <m/>
    <m/>
    <m/>
    <m/>
    <m/>
    <m/>
    <m/>
  </r>
  <r>
    <s v="DIVIDENDO DEF $ 1,5191"/>
    <d v="2015-06-18T00:00:00"/>
    <x v="864"/>
    <s v="$"/>
    <x v="360"/>
    <n v="0"/>
    <n v="654574964"/>
    <n v="0"/>
    <n v="0"/>
    <n v="0"/>
    <n v="1.5189999999999999"/>
    <s v="Medium"/>
    <n v="994299370.31599998"/>
    <m/>
    <m/>
    <m/>
    <m/>
    <m/>
    <m/>
    <m/>
    <m/>
    <m/>
  </r>
  <r>
    <s v="DIVIDENDO PROV 112 $ 76"/>
    <d v="2019-12-20T00:00:00"/>
    <x v="350"/>
    <s v="$"/>
    <x v="299"/>
    <n v="0"/>
    <n v="13081284"/>
    <n v="0"/>
    <n v="0"/>
    <n v="0"/>
    <n v="76"/>
    <s v="High"/>
    <n v="994177584"/>
    <m/>
    <m/>
    <m/>
    <m/>
    <m/>
    <m/>
    <m/>
    <m/>
    <m/>
  </r>
  <r>
    <s v="DIVIDENDO PROV $ 125"/>
    <d v="2021-07-23T00:00:00"/>
    <x v="865"/>
    <s v="$"/>
    <x v="358"/>
    <n v="0"/>
    <n v="7917992"/>
    <n v="0"/>
    <n v="0"/>
    <n v="0"/>
    <n v="125"/>
    <s v="Very High"/>
    <n v="989749000"/>
    <m/>
    <m/>
    <m/>
    <m/>
    <m/>
    <m/>
    <m/>
    <m/>
    <m/>
  </r>
  <r>
    <s v="DIVIDENDO $ 98,85234"/>
    <d v="2019-09-26T00:00:00"/>
    <x v="483"/>
    <s v="$"/>
    <x v="55"/>
    <n v="0"/>
    <n v="10000000"/>
    <n v="0"/>
    <n v="0"/>
    <n v="0"/>
    <n v="98.852000000000004"/>
    <s v="High"/>
    <n v="988520000"/>
    <m/>
    <m/>
    <m/>
    <m/>
    <m/>
    <m/>
    <m/>
    <m/>
    <m/>
  </r>
  <r>
    <s v="DIVIDENDO $ 98,61628"/>
    <d v="2019-12-27T00:00:00"/>
    <x v="287"/>
    <s v="$"/>
    <x v="55"/>
    <n v="0"/>
    <n v="10000000"/>
    <n v="0"/>
    <n v="0"/>
    <n v="0"/>
    <n v="98.616"/>
    <s v="High"/>
    <n v="986160000"/>
    <m/>
    <m/>
    <m/>
    <m/>
    <m/>
    <m/>
    <m/>
    <m/>
    <m/>
  </r>
  <r>
    <s v="DIVIDENDO $ 98,39408"/>
    <d v="2020-03-30T00:00:00"/>
    <x v="731"/>
    <s v="$"/>
    <x v="55"/>
    <n v="0"/>
    <n v="10000000"/>
    <n v="0"/>
    <n v="0"/>
    <n v="0"/>
    <n v="98.394000000000005"/>
    <s v="High"/>
    <n v="983940000"/>
    <m/>
    <m/>
    <m/>
    <m/>
    <m/>
    <m/>
    <m/>
    <m/>
    <m/>
  </r>
  <r>
    <s v="DIVIDENDO DEF $ 98,2728915"/>
    <d v="2020-06-19T00:00:00"/>
    <x v="328"/>
    <s v="$"/>
    <x v="371"/>
    <n v="0"/>
    <n v="10000000"/>
    <n v="0"/>
    <n v="0"/>
    <n v="0"/>
    <n v="98.272999999999996"/>
    <s v="High"/>
    <n v="982730000"/>
    <m/>
    <m/>
    <m/>
    <m/>
    <m/>
    <m/>
    <m/>
    <m/>
    <m/>
  </r>
  <r>
    <s v="DIVIDENDO PROV 102 $ 75"/>
    <d v="2017-06-21T00:00:00"/>
    <x v="765"/>
    <s v="$"/>
    <x v="299"/>
    <n v="0"/>
    <n v="13081284"/>
    <n v="0"/>
    <n v="0"/>
    <n v="0"/>
    <n v="75"/>
    <s v="High"/>
    <n v="981096300"/>
    <m/>
    <m/>
    <m/>
    <m/>
    <m/>
    <m/>
    <m/>
    <m/>
    <m/>
  </r>
  <r>
    <s v="DIVIDENDO PROV 94 $ 75"/>
    <d v="2015-06-19T00:00:00"/>
    <x v="462"/>
    <s v="$"/>
    <x v="299"/>
    <n v="0"/>
    <n v="13081284"/>
    <n v="0"/>
    <n v="0"/>
    <n v="0"/>
    <n v="75"/>
    <s v="High"/>
    <n v="981096300"/>
    <m/>
    <m/>
    <m/>
    <m/>
    <m/>
    <m/>
    <m/>
    <m/>
    <m/>
  </r>
  <r>
    <s v="DIVIDENDO PROV $ 131"/>
    <d v="2020-11-19T00:00:00"/>
    <x v="866"/>
    <s v="$"/>
    <x v="128"/>
    <n v="0"/>
    <n v="7488213"/>
    <n v="0"/>
    <n v="0"/>
    <n v="0"/>
    <n v="131"/>
    <s v="Very High"/>
    <n v="980955903"/>
    <m/>
    <m/>
    <m/>
    <m/>
    <m/>
    <m/>
    <m/>
    <m/>
    <m/>
  </r>
  <r>
    <s v="DIVIDENDO $ 97,96978"/>
    <d v="2018-11-22T00:00:00"/>
    <x v="559"/>
    <s v="$"/>
    <x v="55"/>
    <n v="0"/>
    <n v="10000000"/>
    <n v="0"/>
    <n v="0"/>
    <n v="0"/>
    <n v="97.97"/>
    <s v="High"/>
    <n v="979700000"/>
    <m/>
    <m/>
    <m/>
    <m/>
    <m/>
    <m/>
    <m/>
    <m/>
    <m/>
  </r>
  <r>
    <s v="DIVIDENDO DEF $ 1,6139"/>
    <d v="2015-05-09T00:00:00"/>
    <x v="49"/>
    <s v="$"/>
    <x v="261"/>
    <n v="0"/>
    <n v="605364800"/>
    <n v="0"/>
    <n v="0"/>
    <n v="0"/>
    <n v="1.6140000000000001"/>
    <s v="Medium"/>
    <n v="977058787.20000005"/>
    <m/>
    <m/>
    <m/>
    <m/>
    <m/>
    <m/>
    <m/>
    <m/>
    <m/>
  </r>
  <r>
    <s v="DIVIDENDO PROV $ 13"/>
    <d v="2015-09-14T00:00:00"/>
    <x v="438"/>
    <s v="$"/>
    <x v="290"/>
    <n v="0"/>
    <n v="75089162"/>
    <n v="0"/>
    <n v="0"/>
    <n v="0"/>
    <n v="13"/>
    <s v="High"/>
    <n v="976159106"/>
    <m/>
    <m/>
    <m/>
    <m/>
    <m/>
    <m/>
    <m/>
    <m/>
    <m/>
  </r>
  <r>
    <s v="DIVIDENDO PROV 9 US$ 0,000791607"/>
    <d v="2017-06-13T00:00:00"/>
    <x v="867"/>
    <s v="$"/>
    <x v="313"/>
    <n v="0"/>
    <n v="1815079505"/>
    <n v="0"/>
    <n v="0"/>
    <n v="0"/>
    <n v="0.53500000000000003"/>
    <s v="Low"/>
    <n v="971067535.17499995"/>
    <m/>
    <m/>
    <m/>
    <m/>
    <m/>
    <m/>
    <m/>
    <m/>
    <m/>
  </r>
  <r>
    <s v="DIVIDENDO $ 96,95833"/>
    <d v="2021-01-14T00:00:00"/>
    <x v="551"/>
    <s v="$"/>
    <x v="55"/>
    <n v="0"/>
    <n v="10000000"/>
    <n v="0"/>
    <n v="0"/>
    <n v="0"/>
    <n v="96.957999999999998"/>
    <s v="High"/>
    <n v="969580000"/>
    <m/>
    <m/>
    <m/>
    <m/>
    <m/>
    <m/>
    <m/>
    <m/>
    <m/>
  </r>
  <r>
    <s v="DIVIDENDO PROV 110 $ 74"/>
    <d v="2019-06-21T00:00:00"/>
    <x v="868"/>
    <s v="$"/>
    <x v="299"/>
    <n v="0"/>
    <n v="13081284"/>
    <n v="0"/>
    <n v="0"/>
    <n v="0"/>
    <n v="74"/>
    <s v="High"/>
    <n v="968015016"/>
    <m/>
    <m/>
    <m/>
    <m/>
    <m/>
    <m/>
    <m/>
    <m/>
    <m/>
  </r>
  <r>
    <s v="DIVIDENDO DEF 101 $ 74"/>
    <d v="2017-04-20T00:00:00"/>
    <x v="208"/>
    <s v="$"/>
    <x v="299"/>
    <n v="0"/>
    <n v="13081284"/>
    <n v="0"/>
    <n v="0"/>
    <n v="0"/>
    <n v="74"/>
    <s v="High"/>
    <n v="968015016"/>
    <m/>
    <m/>
    <m/>
    <m/>
    <m/>
    <m/>
    <m/>
    <m/>
    <m/>
  </r>
  <r>
    <s v="DIVIDENDO PROV $ 96,6575"/>
    <d v="2021-04-09T00:00:00"/>
    <x v="826"/>
    <s v="$"/>
    <x v="325"/>
    <n v="0"/>
    <n v="10000000"/>
    <n v="0"/>
    <n v="0"/>
    <n v="0"/>
    <n v="96.658000000000001"/>
    <s v="High"/>
    <n v="966580000"/>
    <m/>
    <m/>
    <m/>
    <m/>
    <m/>
    <m/>
    <m/>
    <m/>
    <m/>
  </r>
  <r>
    <s v="DIVIDENDO DEF $ 96,34095979"/>
    <d v="2018-06-16T00:00:00"/>
    <x v="703"/>
    <s v="$"/>
    <x v="222"/>
    <n v="0"/>
    <n v="10000000"/>
    <n v="0"/>
    <n v="0"/>
    <n v="0"/>
    <n v="96.340999999999994"/>
    <s v="High"/>
    <n v="963410000"/>
    <m/>
    <m/>
    <m/>
    <m/>
    <m/>
    <m/>
    <m/>
    <m/>
    <m/>
  </r>
  <r>
    <s v="DIVIDENDO ADIC 40 US$ 0,0002"/>
    <d v="2019-05-17T00:00:00"/>
    <x v="119"/>
    <s v="$"/>
    <x v="109"/>
    <n v="0"/>
    <n v="6909829902"/>
    <n v="0"/>
    <n v="0"/>
    <n v="0"/>
    <n v="0.13900000000000001"/>
    <s v="Low"/>
    <n v="960466356.37800002"/>
    <m/>
    <m/>
    <m/>
    <m/>
    <m/>
    <m/>
    <m/>
    <m/>
    <m/>
  </r>
  <r>
    <s v="DIVIDENDO PROV 13 US$ 0,000841363"/>
    <d v="2018-06-13T00:00:00"/>
    <x v="658"/>
    <s v="$"/>
    <x v="313"/>
    <n v="0"/>
    <n v="1815079505"/>
    <n v="0"/>
    <n v="0"/>
    <n v="0"/>
    <n v="0.52900000000000003"/>
    <s v="Low"/>
    <n v="960177058.14499998"/>
    <m/>
    <m/>
    <m/>
    <m/>
    <m/>
    <m/>
    <m/>
    <m/>
    <m/>
  </r>
  <r>
    <s v="DIVIDENDO DEF 71 $ 1,33"/>
    <d v="2019-04-24T00:00:00"/>
    <x v="185"/>
    <s v="$"/>
    <x v="372"/>
    <n v="0"/>
    <n v="720000000"/>
    <n v="0"/>
    <n v="0"/>
    <n v="0"/>
    <n v="1.33"/>
    <s v="Medium"/>
    <n v="957600000"/>
    <m/>
    <m/>
    <m/>
    <m/>
    <m/>
    <m/>
    <m/>
    <m/>
    <m/>
  </r>
  <r>
    <s v="DIVIDENDO EVEN 4 $ 2389,77851"/>
    <d v="2017-04-07T00:00:00"/>
    <x v="434"/>
    <s v="$"/>
    <x v="127"/>
    <n v="0"/>
    <n v="400000"/>
    <n v="0"/>
    <n v="0"/>
    <n v="0"/>
    <n v="2389.779"/>
    <s v="Very High"/>
    <n v="955911600"/>
    <m/>
    <m/>
    <m/>
    <m/>
    <m/>
    <m/>
    <m/>
    <m/>
    <m/>
  </r>
  <r>
    <s v="DIVIDENDO  $ 95,57895"/>
    <d v="2020-02-13T00:00:00"/>
    <x v="644"/>
    <s v="$"/>
    <x v="55"/>
    <n v="0"/>
    <n v="10000000"/>
    <n v="0"/>
    <n v="0"/>
    <n v="0"/>
    <n v="95.578999999999994"/>
    <s v="High"/>
    <n v="955790000"/>
    <m/>
    <m/>
    <m/>
    <m/>
    <m/>
    <m/>
    <m/>
    <m/>
    <m/>
  </r>
  <r>
    <s v="DIVIDENDO $ 95,50216"/>
    <d v="2019-12-12T00:00:00"/>
    <x v="205"/>
    <s v="$"/>
    <x v="55"/>
    <n v="0"/>
    <n v="10000000"/>
    <n v="0"/>
    <n v="0"/>
    <n v="0"/>
    <n v="95.501999999999995"/>
    <s v="High"/>
    <n v="955020000"/>
    <m/>
    <m/>
    <m/>
    <m/>
    <m/>
    <m/>
    <m/>
    <m/>
    <m/>
  </r>
  <r>
    <s v="DIVIDENDO PROV $ 2725,32"/>
    <d v="2017-05-02T00:00:00"/>
    <x v="73"/>
    <s v="$"/>
    <x v="243"/>
    <n v="0"/>
    <n v="350000"/>
    <n v="0"/>
    <n v="0"/>
    <n v="0"/>
    <n v="2725.32"/>
    <s v="Very High"/>
    <n v="953862000"/>
    <m/>
    <m/>
    <m/>
    <m/>
    <m/>
    <m/>
    <m/>
    <m/>
    <m/>
  </r>
  <r>
    <s v="DIVIDENDO DEF 69 $ 1,32"/>
    <d v="2017-05-06T00:00:00"/>
    <x v="82"/>
    <s v="$"/>
    <x v="372"/>
    <n v="0"/>
    <n v="720000000"/>
    <n v="0"/>
    <n v="0"/>
    <n v="0"/>
    <n v="1.32"/>
    <s v="Medium"/>
    <n v="950400000"/>
    <m/>
    <m/>
    <m/>
    <m/>
    <m/>
    <m/>
    <m/>
    <m/>
    <m/>
  </r>
  <r>
    <s v="DIVIDENDO DEF $ 94,738019132"/>
    <d v="2019-05-03T00:00:00"/>
    <x v="23"/>
    <s v="$"/>
    <x v="228"/>
    <n v="0"/>
    <n v="10000000"/>
    <n v="0"/>
    <n v="0"/>
    <n v="0"/>
    <n v="94.738"/>
    <s v="High"/>
    <n v="947380000"/>
    <m/>
    <m/>
    <m/>
    <m/>
    <m/>
    <m/>
    <m/>
    <m/>
    <m/>
  </r>
  <r>
    <s v="DIVIDENDO DEF $ 47"/>
    <d v="2020-05-02T00:00:00"/>
    <x v="356"/>
    <s v="$"/>
    <x v="334"/>
    <n v="0"/>
    <n v="20000000"/>
    <n v="0"/>
    <n v="0"/>
    <n v="0"/>
    <n v="47"/>
    <s v="High"/>
    <n v="940000000"/>
    <m/>
    <m/>
    <m/>
    <m/>
    <m/>
    <m/>
    <m/>
    <m/>
    <m/>
  </r>
  <r>
    <s v="DIVIDENDO PROV 104 $ 5"/>
    <d v="2016-11-16T00:00:00"/>
    <x v="547"/>
    <s v="$"/>
    <x v="352"/>
    <n v="0"/>
    <n v="185994529"/>
    <n v="0"/>
    <n v="0"/>
    <n v="0"/>
    <n v="5"/>
    <s v="Medium"/>
    <n v="929972645"/>
    <m/>
    <m/>
    <m/>
    <m/>
    <m/>
    <m/>
    <m/>
    <m/>
    <m/>
  </r>
  <r>
    <s v="DIVIDENDO PROV $ 92,93507"/>
    <d v="2019-03-28T00:00:00"/>
    <x v="732"/>
    <s v="$"/>
    <x v="55"/>
    <n v="0"/>
    <n v="10000000"/>
    <n v="0"/>
    <n v="0"/>
    <n v="0"/>
    <n v="92.935000000000002"/>
    <s v="High"/>
    <n v="929350000"/>
    <m/>
    <m/>
    <m/>
    <m/>
    <m/>
    <m/>
    <m/>
    <m/>
    <m/>
  </r>
  <r>
    <s v="DIVIDENDO DEF 16 US$ 0,000760185"/>
    <d v="2019-05-07T00:00:00"/>
    <x v="224"/>
    <s v="$"/>
    <x v="313"/>
    <n v="0"/>
    <n v="1815079505"/>
    <n v="0"/>
    <n v="0"/>
    <n v="0"/>
    <n v="0.51100000000000001"/>
    <s v="Low"/>
    <n v="927505627.05499995"/>
    <m/>
    <m/>
    <m/>
    <m/>
    <m/>
    <m/>
    <m/>
    <m/>
    <m/>
  </r>
  <r>
    <s v="DIVIDENDO DEF US$ 1,85474"/>
    <d v="2021-06-12T00:00:00"/>
    <x v="839"/>
    <s v="US$"/>
    <x v="2"/>
    <n v="0"/>
    <n v="500000000"/>
    <n v="0"/>
    <n v="0"/>
    <n v="0"/>
    <n v="1.855"/>
    <s v="Medium"/>
    <n v="927500000"/>
    <m/>
    <m/>
    <m/>
    <m/>
    <m/>
    <m/>
    <m/>
    <m/>
    <m/>
  </r>
  <r>
    <s v="DIVIDENDO DEF $ 0,785"/>
    <d v="2018-05-02T00:00:00"/>
    <x v="53"/>
    <s v="$"/>
    <x v="156"/>
    <n v="0"/>
    <n v="1181420348"/>
    <n v="0"/>
    <n v="0"/>
    <n v="0"/>
    <n v="0.78500000000000003"/>
    <s v="Low"/>
    <n v="927414973.17999995"/>
    <m/>
    <m/>
    <m/>
    <m/>
    <m/>
    <m/>
    <m/>
    <m/>
    <m/>
  </r>
  <r>
    <s v="DIVIDENDO PROV $ 92,575837"/>
    <d v="2020-12-23T00:00:00"/>
    <x v="281"/>
    <s v="$"/>
    <x v="194"/>
    <n v="0"/>
    <n v="10000000"/>
    <n v="0"/>
    <n v="0"/>
    <n v="0"/>
    <n v="92.575999999999993"/>
    <s v="High"/>
    <n v="925760000"/>
    <m/>
    <m/>
    <m/>
    <m/>
    <m/>
    <m/>
    <m/>
    <m/>
    <m/>
  </r>
  <r>
    <s v="DIVIDENDO ADIC 58 $ 15,03"/>
    <d v="2017-04-06T00:00:00"/>
    <x v="869"/>
    <s v="$"/>
    <x v="86"/>
    <n v="0"/>
    <n v="61500000"/>
    <n v="0"/>
    <n v="0"/>
    <n v="0"/>
    <n v="15.03"/>
    <s v="High"/>
    <n v="924345000"/>
    <m/>
    <m/>
    <m/>
    <m/>
    <m/>
    <m/>
    <m/>
    <m/>
    <m/>
  </r>
  <r>
    <s v="DIVIDENDO PROV $ 458,354484482982"/>
    <d v="2015-09-09T00:00:00"/>
    <x v="870"/>
    <s v="$"/>
    <x v="240"/>
    <n v="0"/>
    <n v="2000000"/>
    <n v="0"/>
    <n v="0"/>
    <n v="0"/>
    <n v="458.35399999999998"/>
    <s v="Very High"/>
    <n v="916708000"/>
    <m/>
    <m/>
    <m/>
    <m/>
    <m/>
    <m/>
    <m/>
    <m/>
    <m/>
  </r>
  <r>
    <s v="DIVIDENDO DEF 93 $ 70"/>
    <d v="2015-04-23T00:00:00"/>
    <x v="8"/>
    <s v="$"/>
    <x v="299"/>
    <n v="0"/>
    <n v="13081284"/>
    <n v="0"/>
    <n v="0"/>
    <n v="0"/>
    <n v="70"/>
    <s v="High"/>
    <n v="915689880"/>
    <m/>
    <m/>
    <m/>
    <m/>
    <m/>
    <m/>
    <m/>
    <m/>
    <m/>
  </r>
  <r>
    <s v="DIVIDENDO $ 91,525"/>
    <d v="2018-12-27T00:00:00"/>
    <x v="560"/>
    <s v="$"/>
    <x v="55"/>
    <n v="0"/>
    <n v="10000000"/>
    <n v="0"/>
    <n v="0"/>
    <n v="0"/>
    <n v="91.525000000000006"/>
    <s v="High"/>
    <n v="915250000"/>
    <m/>
    <m/>
    <m/>
    <m/>
    <m/>
    <m/>
    <m/>
    <m/>
    <m/>
  </r>
  <r>
    <s v="DIVIDENDO DEF 107 $ 5"/>
    <d v="2018-04-19T00:00:00"/>
    <x v="1"/>
    <s v="$"/>
    <x v="297"/>
    <n v="0"/>
    <n v="182932687"/>
    <n v="0"/>
    <n v="0"/>
    <n v="0"/>
    <n v="5"/>
    <s v="Medium"/>
    <n v="914663435"/>
    <m/>
    <m/>
    <m/>
    <m/>
    <m/>
    <m/>
    <m/>
    <m/>
    <m/>
  </r>
  <r>
    <s v="DIVIDENDO DEF $ 37,3535567805281"/>
    <d v="2020-05-30T00:00:00"/>
    <x v="688"/>
    <s v="$"/>
    <x v="373"/>
    <n v="0"/>
    <n v="24361803"/>
    <n v="0"/>
    <n v="0"/>
    <n v="0"/>
    <n v="37.353999999999999"/>
    <s v="High"/>
    <n v="910010789.26199996"/>
    <m/>
    <m/>
    <m/>
    <m/>
    <m/>
    <m/>
    <m/>
    <m/>
    <m/>
  </r>
  <r>
    <s v="DIVIDENDO DEF 1 $ 4,3938637"/>
    <d v="2021-05-22T00:00:00"/>
    <x v="18"/>
    <s v="$"/>
    <x v="151"/>
    <n v="0"/>
    <n v="206884211"/>
    <n v="0"/>
    <n v="0"/>
    <n v="0"/>
    <n v="4.3940000000000001"/>
    <s v="Medium"/>
    <n v="909049223.13399994"/>
    <m/>
    <m/>
    <m/>
    <m/>
    <m/>
    <m/>
    <m/>
    <m/>
    <m/>
  </r>
  <r>
    <s v="DIVIDENDO DEF 98 $ 8"/>
    <d v="2018-05-11T00:00:00"/>
    <x v="219"/>
    <s v="$"/>
    <x v="374"/>
    <n v="0"/>
    <n v="113589915"/>
    <n v="0"/>
    <n v="0"/>
    <n v="0"/>
    <n v="8"/>
    <s v="Medium"/>
    <n v="908719320"/>
    <m/>
    <m/>
    <m/>
    <m/>
    <m/>
    <m/>
    <m/>
    <m/>
    <m/>
  </r>
  <r>
    <s v="DIVIDENDO DEF 70 $ 1,2612"/>
    <d v="2018-05-04T00:00:00"/>
    <x v="51"/>
    <s v="$"/>
    <x v="372"/>
    <n v="0"/>
    <n v="720000000"/>
    <n v="0"/>
    <n v="0"/>
    <n v="0"/>
    <n v="1.2609999999999999"/>
    <s v="Medium"/>
    <n v="907920000"/>
    <m/>
    <m/>
    <m/>
    <m/>
    <m/>
    <m/>
    <m/>
    <m/>
    <m/>
  </r>
  <r>
    <s v="DIVIDENDO PROV $ 90,4848417378549"/>
    <d v="2019-09-24T00:00:00"/>
    <x v="141"/>
    <s v="$"/>
    <x v="284"/>
    <n v="0"/>
    <n v="10000000"/>
    <n v="0"/>
    <n v="0"/>
    <n v="0"/>
    <n v="90.484999999999999"/>
    <s v="High"/>
    <n v="904850000"/>
    <m/>
    <m/>
    <m/>
    <m/>
    <m/>
    <m/>
    <m/>
    <m/>
    <m/>
  </r>
  <r>
    <s v="DIVIDENDO PROV 0 $ 90,418527660996900000"/>
    <d v="2020-12-23T00:00:00"/>
    <x v="281"/>
    <s v="$"/>
    <x v="284"/>
    <n v="0"/>
    <n v="10000000"/>
    <n v="0"/>
    <n v="0"/>
    <n v="0"/>
    <n v="90.418999999999997"/>
    <s v="High"/>
    <n v="904190000"/>
    <m/>
    <m/>
    <m/>
    <m/>
    <m/>
    <m/>
    <m/>
    <m/>
    <m/>
  </r>
  <r>
    <s v="DIVIDENDO PROV 106 $ 5"/>
    <d v="2016-11-16T00:00:00"/>
    <x v="547"/>
    <s v="$"/>
    <x v="312"/>
    <n v="0"/>
    <n v="180804998"/>
    <n v="0"/>
    <n v="0"/>
    <n v="0"/>
    <n v="5"/>
    <s v="Medium"/>
    <n v="904024990"/>
    <m/>
    <m/>
    <m/>
    <m/>
    <m/>
    <m/>
    <m/>
    <m/>
    <m/>
  </r>
  <r>
    <s v="DIVIDENDO PROV $ 90,311828377"/>
    <d v="2018-11-03T00:00:00"/>
    <x v="871"/>
    <s v="$"/>
    <x v="375"/>
    <n v="0"/>
    <n v="10000000"/>
    <n v="0"/>
    <n v="0"/>
    <n v="0"/>
    <n v="90.311999999999998"/>
    <s v="High"/>
    <n v="903120000"/>
    <m/>
    <m/>
    <m/>
    <m/>
    <m/>
    <m/>
    <m/>
    <m/>
    <m/>
  </r>
  <r>
    <s v="DIVIDENDO PROV 17 US$ 0,000706081"/>
    <d v="2019-06-08T00:00:00"/>
    <x v="802"/>
    <s v="$"/>
    <x v="313"/>
    <n v="0"/>
    <n v="1815079505"/>
    <n v="0"/>
    <n v="0"/>
    <n v="0"/>
    <n v="0.497"/>
    <s v="Low"/>
    <n v="902094513.98500001"/>
    <m/>
    <m/>
    <m/>
    <m/>
    <m/>
    <m/>
    <m/>
    <m/>
    <m/>
  </r>
  <r>
    <s v="DIVIDENDO PROV $ 89,9394396079950"/>
    <d v="2019-09-24T00:00:00"/>
    <x v="141"/>
    <s v="$"/>
    <x v="320"/>
    <n v="0"/>
    <n v="10000000"/>
    <n v="0"/>
    <n v="0"/>
    <n v="0"/>
    <n v="89.938999999999993"/>
    <s v="High"/>
    <n v="899390000"/>
    <m/>
    <m/>
    <m/>
    <m/>
    <m/>
    <m/>
    <m/>
    <m/>
    <m/>
  </r>
  <r>
    <s v="DIVIDENDO DEF 68 $ 5"/>
    <d v="2019-05-11T00:00:00"/>
    <x v="21"/>
    <s v="$"/>
    <x v="268"/>
    <n v="0"/>
    <n v="179739039"/>
    <n v="0"/>
    <n v="0"/>
    <n v="0"/>
    <n v="5"/>
    <s v="Medium"/>
    <n v="898695195"/>
    <m/>
    <m/>
    <m/>
    <m/>
    <m/>
    <m/>
    <m/>
    <m/>
    <m/>
  </r>
  <r>
    <s v="DIVIDENDO PROV $ 89,863"/>
    <d v="2021-07-09T00:00:00"/>
    <x v="57"/>
    <s v="$"/>
    <x v="376"/>
    <n v="0"/>
    <n v="10000000"/>
    <n v="0"/>
    <n v="0"/>
    <n v="0"/>
    <n v="89.863"/>
    <s v="High"/>
    <n v="898630000"/>
    <m/>
    <m/>
    <m/>
    <m/>
    <m/>
    <m/>
    <m/>
    <m/>
    <m/>
  </r>
  <r>
    <s v="DIVIDENDO PROV US$ 1,27941627"/>
    <d v="2019-05-22T00:00:00"/>
    <x v="152"/>
    <s v="US$"/>
    <x v="0"/>
    <n v="0"/>
    <n v="700000000"/>
    <n v="0"/>
    <n v="0"/>
    <n v="0"/>
    <n v="1.2789999999999999"/>
    <s v="Medium"/>
    <n v="895300000"/>
    <m/>
    <m/>
    <m/>
    <m/>
    <m/>
    <m/>
    <m/>
    <m/>
    <m/>
  </r>
  <r>
    <s v="DIVIDENDO PROV 11 US$ 0,000767547"/>
    <d v="2017-12-12T00:00:00"/>
    <x v="70"/>
    <s v="$"/>
    <x v="313"/>
    <n v="0"/>
    <n v="1815079505"/>
    <n v="0"/>
    <n v="0"/>
    <n v="0"/>
    <n v="0.49299999999999999"/>
    <s v="Low"/>
    <n v="894834195.96500003"/>
    <m/>
    <m/>
    <m/>
    <m/>
    <m/>
    <m/>
    <m/>
    <m/>
    <m/>
  </r>
  <r>
    <s v="DIVIDENDO DEF $ 89,4346611744381"/>
    <d v="2019-06-22T00:00:00"/>
    <x v="556"/>
    <s v="$"/>
    <x v="249"/>
    <n v="0"/>
    <n v="10000000"/>
    <n v="0"/>
    <n v="0"/>
    <n v="0"/>
    <n v="89.435000000000002"/>
    <s v="High"/>
    <n v="894350000"/>
    <m/>
    <m/>
    <m/>
    <m/>
    <m/>
    <m/>
    <m/>
    <m/>
    <m/>
  </r>
  <r>
    <s v="DIVIDENDO PROV $ 89,3625103934546000"/>
    <d v="2020-12-23T00:00:00"/>
    <x v="281"/>
    <s v="$"/>
    <x v="320"/>
    <n v="0"/>
    <n v="10000000"/>
    <n v="0"/>
    <n v="0"/>
    <n v="0"/>
    <n v="89.363"/>
    <s v="High"/>
    <n v="893630000"/>
    <m/>
    <m/>
    <m/>
    <m/>
    <m/>
    <m/>
    <m/>
    <m/>
    <m/>
  </r>
  <r>
    <s v="DIVIDENDO DEF $ 35,735203585"/>
    <d v="2019-05-24T00:00:00"/>
    <x v="107"/>
    <s v="$"/>
    <x v="377"/>
    <n v="0"/>
    <n v="25000000"/>
    <n v="0"/>
    <n v="0"/>
    <n v="0"/>
    <n v="35.734999999999999"/>
    <s v="High"/>
    <n v="893375000"/>
    <m/>
    <m/>
    <m/>
    <m/>
    <m/>
    <m/>
    <m/>
    <m/>
    <m/>
  </r>
  <r>
    <s v="DIVIDENDO DEF 86 $ 26,72"/>
    <d v="2020-05-12T00:00:00"/>
    <x v="532"/>
    <s v="$"/>
    <x v="333"/>
    <n v="0"/>
    <n v="33392179"/>
    <n v="0"/>
    <n v="0"/>
    <n v="0"/>
    <n v="26.72"/>
    <s v="High"/>
    <n v="892239022.88"/>
    <m/>
    <m/>
    <m/>
    <m/>
    <m/>
    <m/>
    <m/>
    <m/>
    <m/>
  </r>
  <r>
    <s v="DIVIDENDO PROV $ 892,1007832"/>
    <d v="2018-10-29T00:00:00"/>
    <x v="872"/>
    <s v="$"/>
    <x v="319"/>
    <n v="0"/>
    <n v="1000000"/>
    <n v="0"/>
    <n v="0"/>
    <n v="0"/>
    <n v="892.101"/>
    <s v="Very High"/>
    <n v="892101000"/>
    <m/>
    <m/>
    <m/>
    <m/>
    <m/>
    <m/>
    <m/>
    <m/>
    <m/>
  </r>
  <r>
    <s v="DIVIDENDO DEF 48 $ 3,64566"/>
    <d v="2021-05-12T00:00:00"/>
    <x v="271"/>
    <s v="$"/>
    <x v="158"/>
    <n v="0"/>
    <n v="244420704"/>
    <n v="0"/>
    <n v="0"/>
    <n v="0"/>
    <n v="3.6459999999999999"/>
    <s v="Medium"/>
    <n v="891157886.78400004"/>
    <m/>
    <m/>
    <m/>
    <m/>
    <m/>
    <m/>
    <m/>
    <m/>
    <m/>
  </r>
  <r>
    <s v="DIVIDENDO PROV $ 742,601799"/>
    <d v="2016-03-21T00:00:00"/>
    <x v="715"/>
    <s v="$"/>
    <x v="335"/>
    <n v="0"/>
    <n v="1200000"/>
    <n v="0"/>
    <n v="0"/>
    <n v="0"/>
    <n v="742.60199999999998"/>
    <s v="Very High"/>
    <n v="891122400"/>
    <m/>
    <m/>
    <m/>
    <m/>
    <m/>
    <m/>
    <m/>
    <m/>
    <m/>
  </r>
  <r>
    <s v="DIVIDENDO PROV 104 $ 68"/>
    <d v="2017-12-21T00:00:00"/>
    <x v="873"/>
    <s v="$"/>
    <x v="299"/>
    <n v="0"/>
    <n v="13081284"/>
    <n v="0"/>
    <n v="0"/>
    <n v="0"/>
    <n v="68"/>
    <s v="High"/>
    <n v="889527312"/>
    <m/>
    <m/>
    <m/>
    <m/>
    <m/>
    <m/>
    <m/>
    <m/>
    <m/>
  </r>
  <r>
    <s v="DIVIDENDO DEF $ 1,50228977"/>
    <d v="2020-05-23T00:00:00"/>
    <x v="14"/>
    <s v="$"/>
    <x v="327"/>
    <n v="0"/>
    <n v="591555986"/>
    <n v="0"/>
    <n v="0"/>
    <n v="0"/>
    <n v="1.502"/>
    <s v="Medium"/>
    <n v="888517090.972"/>
    <m/>
    <m/>
    <m/>
    <m/>
    <m/>
    <m/>
    <m/>
    <m/>
    <m/>
  </r>
  <r>
    <s v="DIVIDENDO INF 0 $ 0,93095"/>
    <d v="2017-04-22T00:00:00"/>
    <x v="171"/>
    <s v="$"/>
    <x v="378"/>
    <n v="0"/>
    <n v="953000000"/>
    <n v="0"/>
    <n v="0"/>
    <n v="0"/>
    <n v="0.93100000000000005"/>
    <s v="Low"/>
    <n v="887243000"/>
    <m/>
    <m/>
    <m/>
    <m/>
    <m/>
    <m/>
    <m/>
    <m/>
    <m/>
  </r>
  <r>
    <s v="DIVIDENDO PROV US$ 1,265936"/>
    <d v="2021-03-12T00:00:00"/>
    <x v="874"/>
    <s v="US$"/>
    <x v="0"/>
    <n v="0"/>
    <n v="700000000"/>
    <n v="0"/>
    <n v="0"/>
    <n v="0"/>
    <n v="1.266"/>
    <s v="Medium"/>
    <n v="886200000"/>
    <m/>
    <m/>
    <m/>
    <m/>
    <m/>
    <m/>
    <m/>
    <m/>
    <m/>
  </r>
  <r>
    <s v="DIVIDENDO DEF $ 88,5714285714"/>
    <d v="2020-06-19T00:00:00"/>
    <x v="328"/>
    <s v="$"/>
    <x v="379"/>
    <n v="0"/>
    <n v="10000000"/>
    <n v="0"/>
    <n v="0"/>
    <n v="0"/>
    <n v="88.570999999999998"/>
    <s v="High"/>
    <n v="885710000"/>
    <m/>
    <m/>
    <m/>
    <m/>
    <m/>
    <m/>
    <m/>
    <m/>
    <m/>
  </r>
  <r>
    <s v="DIVIDENDO PROV $ 442"/>
    <d v="2019-02-15T00:00:00"/>
    <x v="433"/>
    <s v="$"/>
    <x v="355"/>
    <n v="0"/>
    <n v="2000000"/>
    <n v="0"/>
    <n v="0"/>
    <n v="0"/>
    <n v="442"/>
    <s v="Very High"/>
    <n v="884000000"/>
    <m/>
    <m/>
    <m/>
    <m/>
    <m/>
    <m/>
    <m/>
    <m/>
    <m/>
  </r>
  <r>
    <s v="DIVIDENDO EVEN $ 0,072125702"/>
    <d v="2021-01-23T00:00:00"/>
    <x v="134"/>
    <s v="$"/>
    <x v="305"/>
    <n v="0"/>
    <n v="12273975815"/>
    <n v="0"/>
    <n v="0"/>
    <n v="0"/>
    <n v="7.1999999999999995E-2"/>
    <s v="Low"/>
    <n v="883726258.67999995"/>
    <m/>
    <m/>
    <m/>
    <m/>
    <m/>
    <m/>
    <m/>
    <m/>
    <m/>
  </r>
  <r>
    <s v="DIVIDENDO PROV $ 883,1428888"/>
    <d v="2016-04-29T00:00:00"/>
    <x v="232"/>
    <s v="$"/>
    <x v="319"/>
    <n v="0"/>
    <n v="1000000"/>
    <n v="0"/>
    <n v="0"/>
    <n v="0"/>
    <n v="883.14300000000003"/>
    <s v="Very High"/>
    <n v="883143000"/>
    <m/>
    <m/>
    <m/>
    <m/>
    <m/>
    <m/>
    <m/>
    <m/>
    <m/>
  </r>
  <r>
    <s v="DIVIDENDO ADIC 89 $ 26,432426"/>
    <d v="2021-05-11T00:00:00"/>
    <x v="791"/>
    <s v="$"/>
    <x v="333"/>
    <n v="0"/>
    <n v="33392179"/>
    <n v="0"/>
    <n v="0"/>
    <n v="0"/>
    <n v="26.431999999999999"/>
    <s v="High"/>
    <n v="882622075.32799995"/>
    <m/>
    <m/>
    <m/>
    <m/>
    <m/>
    <m/>
    <m/>
    <m/>
    <m/>
  </r>
  <r>
    <s v="DIVIDENDO ADIC 16 $ 11,73443"/>
    <d v="2016-04-23T00:00:00"/>
    <x v="435"/>
    <s v="$"/>
    <x v="290"/>
    <n v="0"/>
    <n v="75089162"/>
    <n v="0"/>
    <n v="0"/>
    <n v="0"/>
    <n v="11.734"/>
    <s v="High"/>
    <n v="881096226.90799999"/>
    <m/>
    <m/>
    <m/>
    <m/>
    <m/>
    <m/>
    <m/>
    <m/>
    <m/>
  </r>
  <r>
    <s v="DIVIDENDO PROV 98 $ 38"/>
    <d v="2019-10-04T00:00:00"/>
    <x v="875"/>
    <s v="$"/>
    <x v="350"/>
    <n v="0"/>
    <n v="23100000"/>
    <n v="0"/>
    <n v="0"/>
    <n v="0"/>
    <n v="38"/>
    <s v="High"/>
    <n v="877800000"/>
    <m/>
    <m/>
    <m/>
    <m/>
    <m/>
    <m/>
    <m/>
    <m/>
    <m/>
  </r>
  <r>
    <s v="DIVIDENDO PROV $ 877,6695036"/>
    <d v="2018-04-27T00:00:00"/>
    <x v="161"/>
    <s v="$"/>
    <x v="319"/>
    <n v="0"/>
    <n v="1000000"/>
    <n v="0"/>
    <n v="0"/>
    <n v="0"/>
    <n v="877.67"/>
    <s v="Very High"/>
    <n v="877670000"/>
    <m/>
    <m/>
    <m/>
    <m/>
    <m/>
    <m/>
    <m/>
    <m/>
    <m/>
  </r>
  <r>
    <s v="DIVIDENDO PROV 84 $ 26,2"/>
    <d v="2019-10-24T00:00:00"/>
    <x v="372"/>
    <s v="$"/>
    <x v="333"/>
    <n v="0"/>
    <n v="33392179"/>
    <n v="0"/>
    <n v="0"/>
    <n v="0"/>
    <n v="26.2"/>
    <s v="High"/>
    <n v="874875089.79999995"/>
    <m/>
    <m/>
    <m/>
    <m/>
    <m/>
    <m/>
    <m/>
    <m/>
    <m/>
  </r>
  <r>
    <s v="DIVIDENDO PROV 80 $ 26,1"/>
    <d v="2018-10-20T00:00:00"/>
    <x v="563"/>
    <s v="$"/>
    <x v="333"/>
    <n v="0"/>
    <n v="33392179"/>
    <n v="0"/>
    <n v="0"/>
    <n v="0"/>
    <n v="26.1"/>
    <s v="High"/>
    <n v="871535871.89999998"/>
    <m/>
    <m/>
    <m/>
    <m/>
    <m/>
    <m/>
    <m/>
    <m/>
    <m/>
  </r>
  <r>
    <s v="DIVIDENDO DEF $ 870,0681644"/>
    <d v="2017-04-27T00:00:00"/>
    <x v="313"/>
    <s v="$"/>
    <x v="319"/>
    <n v="0"/>
    <n v="1000000"/>
    <n v="0"/>
    <n v="0"/>
    <n v="0"/>
    <n v="870.06799999999998"/>
    <s v="Very High"/>
    <n v="870068000"/>
    <m/>
    <m/>
    <m/>
    <m/>
    <m/>
    <m/>
    <m/>
    <m/>
    <m/>
  </r>
  <r>
    <s v="DIVIDENDO PROV $ 865,187512"/>
    <d v="2017-10-26T00:00:00"/>
    <x v="403"/>
    <s v="$"/>
    <x v="319"/>
    <n v="0"/>
    <n v="1000000"/>
    <n v="0"/>
    <n v="0"/>
    <n v="0"/>
    <n v="865.18799999999999"/>
    <s v="Very High"/>
    <n v="865188000"/>
    <m/>
    <m/>
    <m/>
    <m/>
    <m/>
    <m/>
    <m/>
    <m/>
    <m/>
  </r>
  <r>
    <s v="DIVIDENDO ADIC 75 $ 25,9"/>
    <d v="2017-04-22T00:00:00"/>
    <x v="171"/>
    <s v="$"/>
    <x v="333"/>
    <n v="0"/>
    <n v="33392179"/>
    <n v="0"/>
    <n v="0"/>
    <n v="0"/>
    <n v="25.9"/>
    <s v="High"/>
    <n v="864857436.10000002"/>
    <m/>
    <m/>
    <m/>
    <m/>
    <m/>
    <m/>
    <m/>
    <m/>
    <m/>
  </r>
  <r>
    <s v="DIVIDENDO DEF $ 860,203798166264"/>
    <d v="2015-06-20T00:00:00"/>
    <x v="812"/>
    <s v="$"/>
    <x v="380"/>
    <n v="0"/>
    <n v="1005172"/>
    <n v="0"/>
    <n v="0"/>
    <n v="0"/>
    <n v="860.20399999999995"/>
    <s v="Very High"/>
    <n v="864652975.08800006"/>
    <m/>
    <m/>
    <m/>
    <m/>
    <m/>
    <m/>
    <m/>
    <m/>
    <m/>
  </r>
  <r>
    <s v="DIVIDENDO PROV 131 $ 18000000"/>
    <d v="2015-09-17T00:00:00"/>
    <x v="835"/>
    <s v="$"/>
    <x v="218"/>
    <n v="0"/>
    <n v="48"/>
    <n v="0"/>
    <n v="0"/>
    <n v="0"/>
    <n v="18000000"/>
    <s v="Very High"/>
    <n v="864000000"/>
    <m/>
    <m/>
    <m/>
    <m/>
    <m/>
    <m/>
    <m/>
    <m/>
    <m/>
  </r>
  <r>
    <s v="DIVIDENDO ADIC 65 $ 14,02"/>
    <d v="2021-04-01T00:00:00"/>
    <x v="503"/>
    <s v="$"/>
    <x v="86"/>
    <n v="0"/>
    <n v="61500000"/>
    <n v="0"/>
    <n v="0"/>
    <n v="0"/>
    <n v="14.02"/>
    <s v="High"/>
    <n v="862230000"/>
    <m/>
    <m/>
    <m/>
    <m/>
    <m/>
    <m/>
    <m/>
    <m/>
    <m/>
  </r>
  <r>
    <s v="DIVIDENDO PROV $ 860,01046"/>
    <d v="2016-10-28T00:00:00"/>
    <x v="876"/>
    <s v="$"/>
    <x v="319"/>
    <n v="0"/>
    <n v="1000000"/>
    <n v="0"/>
    <n v="0"/>
    <n v="0"/>
    <n v="860.01"/>
    <s v="Very High"/>
    <n v="860010000"/>
    <m/>
    <m/>
    <m/>
    <m/>
    <m/>
    <m/>
    <m/>
    <m/>
    <m/>
  </r>
  <r>
    <s v="DIVIDENDO DEF US$ 1,716664"/>
    <d v="2021-06-12T00:00:00"/>
    <x v="839"/>
    <s v="US$"/>
    <x v="4"/>
    <n v="0"/>
    <n v="500000000"/>
    <n v="0"/>
    <n v="0"/>
    <n v="0"/>
    <n v="1.7170000000000001"/>
    <s v="Medium"/>
    <n v="858500000"/>
    <m/>
    <m/>
    <m/>
    <m/>
    <m/>
    <m/>
    <m/>
    <m/>
    <m/>
  </r>
  <r>
    <s v="DIVIDENDO DEF 27 $ 0,9178216"/>
    <d v="2015-04-18T00:00:00"/>
    <x v="803"/>
    <s v="$"/>
    <x v="381"/>
    <n v="0"/>
    <n v="934796001"/>
    <n v="0"/>
    <n v="0"/>
    <n v="0"/>
    <n v="0.91800000000000004"/>
    <s v="Low"/>
    <n v="858142728.91799998"/>
    <m/>
    <m/>
    <m/>
    <m/>
    <m/>
    <m/>
    <m/>
    <m/>
    <m/>
  </r>
  <r>
    <s v="DIVIDENDO $ 85,64375"/>
    <d v="2018-09-21T00:00:00"/>
    <x v="598"/>
    <s v="$"/>
    <x v="55"/>
    <n v="0"/>
    <n v="10000000"/>
    <n v="0"/>
    <n v="0"/>
    <n v="0"/>
    <n v="85.644000000000005"/>
    <s v="High"/>
    <n v="856440000"/>
    <m/>
    <m/>
    <m/>
    <m/>
    <m/>
    <m/>
    <m/>
    <m/>
    <m/>
  </r>
  <r>
    <s v="DIVIDENDO ADIC 82 $ 25,64742"/>
    <d v="2019-05-25T00:00:00"/>
    <x v="594"/>
    <s v="$"/>
    <x v="333"/>
    <n v="0"/>
    <n v="33392179"/>
    <n v="0"/>
    <n v="0"/>
    <n v="0"/>
    <n v="25.646999999999998"/>
    <s v="High"/>
    <n v="856409214.81299996"/>
    <m/>
    <m/>
    <m/>
    <m/>
    <m/>
    <m/>
    <m/>
    <m/>
    <m/>
  </r>
  <r>
    <s v="DIVIDENDO PROV 94 $ 37"/>
    <d v="2018-10-06T00:00:00"/>
    <x v="877"/>
    <s v="$"/>
    <x v="350"/>
    <n v="0"/>
    <n v="23100000"/>
    <n v="0"/>
    <n v="0"/>
    <n v="0"/>
    <n v="37"/>
    <s v="High"/>
    <n v="854700000"/>
    <m/>
    <m/>
    <m/>
    <m/>
    <m/>
    <m/>
    <m/>
    <m/>
    <m/>
  </r>
  <r>
    <s v="DIVIDENDO PROV 151 $ 17,75"/>
    <d v="2020-09-17T00:00:00"/>
    <x v="586"/>
    <s v="$"/>
    <x v="218"/>
    <n v="0"/>
    <n v="48000000"/>
    <n v="0"/>
    <n v="0"/>
    <n v="0"/>
    <n v="17.75"/>
    <s v="High"/>
    <n v="852000000"/>
    <m/>
    <m/>
    <m/>
    <m/>
    <m/>
    <m/>
    <m/>
    <m/>
    <m/>
  </r>
  <r>
    <s v="DIVIDENDO PROV $ 426"/>
    <d v="2015-08-07T00:00:00"/>
    <x v="878"/>
    <s v="$"/>
    <x v="355"/>
    <n v="0"/>
    <n v="2000000"/>
    <n v="0"/>
    <n v="0"/>
    <n v="0"/>
    <n v="426"/>
    <s v="Very High"/>
    <n v="852000000"/>
    <m/>
    <m/>
    <m/>
    <m/>
    <m/>
    <m/>
    <m/>
    <m/>
    <m/>
  </r>
  <r>
    <s v="DIVIDENDO DEF $ 850,422394249806"/>
    <d v="2017-05-19T00:00:00"/>
    <x v="148"/>
    <s v="$"/>
    <x v="382"/>
    <n v="0"/>
    <n v="1000000"/>
    <n v="0"/>
    <n v="0"/>
    <n v="0"/>
    <n v="850.42200000000003"/>
    <s v="Very High"/>
    <n v="850422000"/>
    <m/>
    <m/>
    <m/>
    <m/>
    <m/>
    <m/>
    <m/>
    <m/>
    <m/>
  </r>
  <r>
    <s v="DIVIDENDO DEF 41 US$ 0,000005904"/>
    <d v="2021-05-12T00:00:00"/>
    <x v="271"/>
    <s v="$"/>
    <x v="216"/>
    <n v="0"/>
    <n v="212551108088"/>
    <n v="0"/>
    <n v="0"/>
    <n v="0"/>
    <n v="4.0000000000000001E-3"/>
    <s v="Low"/>
    <n v="850204432.352"/>
    <m/>
    <m/>
    <m/>
    <m/>
    <m/>
    <m/>
    <m/>
    <m/>
    <m/>
  </r>
  <r>
    <s v="DIVIDENDO PROV $ 275,67896722"/>
    <d v="2018-08-16T00:00:00"/>
    <x v="829"/>
    <s v="$"/>
    <x v="128"/>
    <n v="0"/>
    <n v="3074297"/>
    <n v="0"/>
    <n v="0"/>
    <n v="0"/>
    <n v="275.67899999999997"/>
    <s v="Very High"/>
    <n v="847519122.66299999"/>
    <m/>
    <m/>
    <m/>
    <m/>
    <m/>
    <m/>
    <m/>
    <m/>
    <m/>
  </r>
  <r>
    <s v="DIVIDENDO DEF 107 $ 339"/>
    <d v="2017-05-20T00:00:00"/>
    <x v="59"/>
    <s v="$"/>
    <x v="343"/>
    <n v="0"/>
    <n v="2500000"/>
    <n v="0"/>
    <n v="0"/>
    <n v="0"/>
    <n v="339"/>
    <s v="Very High"/>
    <n v="847500000"/>
    <m/>
    <m/>
    <m/>
    <m/>
    <m/>
    <m/>
    <m/>
    <m/>
    <m/>
  </r>
  <r>
    <s v="DIVIDENDO ADIC 84 $ 36,680330086"/>
    <d v="2015-05-19T00:00:00"/>
    <x v="102"/>
    <s v="$"/>
    <x v="350"/>
    <n v="0"/>
    <n v="23100000"/>
    <n v="0"/>
    <n v="0"/>
    <n v="0"/>
    <n v="36.68"/>
    <s v="High"/>
    <n v="847308000"/>
    <m/>
    <m/>
    <m/>
    <m/>
    <m/>
    <m/>
    <m/>
    <m/>
    <m/>
  </r>
  <r>
    <s v="DIVIDENDO DEF $ 84,42473556"/>
    <d v="2020-06-20T00:00:00"/>
    <x v="329"/>
    <s v="$"/>
    <x v="198"/>
    <n v="0"/>
    <n v="10000000"/>
    <n v="0"/>
    <n v="0"/>
    <n v="0"/>
    <n v="84.424999999999997"/>
    <s v="High"/>
    <n v="844250000"/>
    <m/>
    <m/>
    <m/>
    <m/>
    <m/>
    <m/>
    <m/>
    <m/>
    <m/>
  </r>
  <r>
    <s v="DIVIDENDO PROV 87 $ 25,2"/>
    <d v="2020-10-24T00:00:00"/>
    <x v="629"/>
    <s v="$"/>
    <x v="333"/>
    <n v="0"/>
    <n v="33392179"/>
    <n v="0"/>
    <n v="0"/>
    <n v="0"/>
    <n v="25.2"/>
    <s v="High"/>
    <n v="841482910.79999995"/>
    <m/>
    <m/>
    <m/>
    <m/>
    <m/>
    <m/>
    <m/>
    <m/>
    <m/>
  </r>
  <r>
    <s v="DIVIDENDO PROV $ 420"/>
    <d v="2021-03-13T00:00:00"/>
    <x v="455"/>
    <s v="$"/>
    <x v="355"/>
    <n v="0"/>
    <n v="2000000"/>
    <n v="0"/>
    <n v="0"/>
    <n v="0"/>
    <n v="420"/>
    <s v="Very High"/>
    <n v="840000000"/>
    <m/>
    <m/>
    <m/>
    <m/>
    <m/>
    <m/>
    <m/>
    <m/>
    <m/>
  </r>
  <r>
    <s v="DIVIDENDO PROV $ 100"/>
    <d v="2020-10-20T00:00:00"/>
    <x v="94"/>
    <s v="$"/>
    <x v="358"/>
    <n v="0"/>
    <n v="8397174"/>
    <n v="0"/>
    <n v="0"/>
    <n v="0"/>
    <n v="100"/>
    <s v="High"/>
    <n v="839717400"/>
    <m/>
    <m/>
    <m/>
    <m/>
    <m/>
    <m/>
    <m/>
    <m/>
    <m/>
  </r>
  <r>
    <s v="DIVIDENDO PROV 12 US$ 0,000012659"/>
    <d v="2018-06-14T00:00:00"/>
    <x v="653"/>
    <s v="$"/>
    <x v="318"/>
    <n v="0"/>
    <n v="104641424191"/>
    <n v="0"/>
    <n v="0"/>
    <n v="0"/>
    <n v="8.0000000000000002E-3"/>
    <s v="Low"/>
    <n v="837131393.528"/>
    <m/>
    <m/>
    <m/>
    <m/>
    <m/>
    <m/>
    <m/>
    <m/>
    <m/>
  </r>
  <r>
    <s v="DIVIDENDO PROV 9 US$ 0,000013428"/>
    <d v="2017-09-14T00:00:00"/>
    <x v="661"/>
    <s v="$"/>
    <x v="318"/>
    <n v="0"/>
    <n v="104641424191"/>
    <n v="0"/>
    <n v="0"/>
    <n v="0"/>
    <n v="8.0000000000000002E-3"/>
    <s v="Low"/>
    <n v="837131393.528"/>
    <m/>
    <m/>
    <m/>
    <m/>
    <m/>
    <m/>
    <m/>
    <m/>
    <m/>
  </r>
  <r>
    <s v="DIVIDENDO PROV 8 US$ 0,000011694"/>
    <d v="2017-06-15T00:00:00"/>
    <x v="711"/>
    <s v="$"/>
    <x v="318"/>
    <n v="0"/>
    <n v="104641424191"/>
    <n v="0"/>
    <n v="0"/>
    <n v="0"/>
    <n v="8.0000000000000002E-3"/>
    <s v="Low"/>
    <n v="837131393.528"/>
    <m/>
    <m/>
    <m/>
    <m/>
    <m/>
    <m/>
    <m/>
    <m/>
    <m/>
  </r>
  <r>
    <s v="DIVIDENDO $ 83,60833"/>
    <d v="2020-12-17T00:00:00"/>
    <x v="585"/>
    <s v="$"/>
    <x v="55"/>
    <n v="0"/>
    <n v="10000000"/>
    <n v="0"/>
    <n v="0"/>
    <n v="0"/>
    <n v="83.608000000000004"/>
    <s v="High"/>
    <n v="836080000"/>
    <m/>
    <m/>
    <m/>
    <m/>
    <m/>
    <m/>
    <m/>
    <m/>
    <m/>
  </r>
  <r>
    <s v="DIVIDENDO DEF 1 US$ 0,0232"/>
    <d v="2020-05-14T00:00:00"/>
    <x v="227"/>
    <s v="$"/>
    <x v="309"/>
    <n v="0"/>
    <n v="43762312"/>
    <n v="0"/>
    <n v="0"/>
    <n v="0"/>
    <n v="19.062999999999999"/>
    <s v="High"/>
    <n v="834240953.65600002"/>
    <m/>
    <m/>
    <m/>
    <m/>
    <m/>
    <m/>
    <m/>
    <m/>
    <m/>
  </r>
  <r>
    <s v="DIVIDENDO DEF 78 $ 7"/>
    <d v="2016-05-19T00:00:00"/>
    <x v="150"/>
    <s v="$"/>
    <x v="316"/>
    <n v="0"/>
    <n v="119154744"/>
    <n v="0"/>
    <n v="0"/>
    <n v="0"/>
    <n v="7"/>
    <s v="Medium"/>
    <n v="834083208"/>
    <m/>
    <m/>
    <m/>
    <m/>
    <m/>
    <m/>
    <m/>
    <m/>
    <m/>
  </r>
  <r>
    <s v="DIVIDENDO PROV 91 $ 36"/>
    <d v="2017-10-05T00:00:00"/>
    <x v="879"/>
    <s v="$"/>
    <x v="350"/>
    <n v="0"/>
    <n v="23100000"/>
    <n v="0"/>
    <n v="0"/>
    <n v="0"/>
    <n v="36"/>
    <s v="High"/>
    <n v="831600000"/>
    <m/>
    <m/>
    <m/>
    <m/>
    <m/>
    <m/>
    <m/>
    <m/>
    <m/>
  </r>
  <r>
    <s v="DIVIDENDO PROV 88 $ 36"/>
    <d v="2016-10-14T00:00:00"/>
    <x v="248"/>
    <s v="$"/>
    <x v="350"/>
    <n v="0"/>
    <n v="23100000"/>
    <n v="0"/>
    <n v="0"/>
    <n v="0"/>
    <n v="36"/>
    <s v="High"/>
    <n v="831600000"/>
    <m/>
    <m/>
    <m/>
    <m/>
    <m/>
    <m/>
    <m/>
    <m/>
    <m/>
  </r>
  <r>
    <s v="DIVIDENDO DEF 24 $ 8,31"/>
    <d v="2018-05-05T00:00:00"/>
    <x v="44"/>
    <s v="$"/>
    <x v="116"/>
    <n v="0"/>
    <n v="100000000"/>
    <n v="0"/>
    <n v="0"/>
    <n v="0"/>
    <n v="8.31"/>
    <s v="Medium"/>
    <n v="831000000"/>
    <m/>
    <m/>
    <m/>
    <m/>
    <m/>
    <m/>
    <m/>
    <m/>
    <m/>
  </r>
  <r>
    <s v="DIVIDENDO DEF 36 $ 75,5332834"/>
    <d v="2019-04-29T00:00:00"/>
    <x v="880"/>
    <s v="$"/>
    <x v="264"/>
    <n v="0"/>
    <n v="10993232"/>
    <n v="0"/>
    <n v="0"/>
    <n v="0"/>
    <n v="75.533000000000001"/>
    <s v="High"/>
    <n v="830351792.65600002"/>
    <m/>
    <m/>
    <m/>
    <m/>
    <m/>
    <m/>
    <m/>
    <m/>
    <m/>
  </r>
  <r>
    <s v="DIVIDENDO PROV 107 $ 63"/>
    <d v="2018-09-21T00:00:00"/>
    <x v="188"/>
    <s v="$"/>
    <x v="299"/>
    <n v="0"/>
    <n v="13081284"/>
    <n v="0"/>
    <n v="0"/>
    <n v="0"/>
    <n v="63"/>
    <s v="High"/>
    <n v="824120892"/>
    <m/>
    <m/>
    <m/>
    <m/>
    <m/>
    <m/>
    <m/>
    <m/>
    <m/>
  </r>
  <r>
    <s v="DIVIDENDO PROV  $ 82,404368"/>
    <d v="2019-10-29T00:00:00"/>
    <x v="881"/>
    <s v="$"/>
    <x v="324"/>
    <n v="0"/>
    <n v="10000000"/>
    <n v="0"/>
    <n v="0"/>
    <n v="0"/>
    <n v="82.403999999999996"/>
    <s v="High"/>
    <n v="824040000"/>
    <m/>
    <m/>
    <m/>
    <m/>
    <m/>
    <m/>
    <m/>
    <m/>
    <m/>
  </r>
  <r>
    <s v="DIVIDENDO $ 82,32"/>
    <d v="2021-03-25T00:00:00"/>
    <x v="500"/>
    <s v="$"/>
    <x v="55"/>
    <n v="0"/>
    <n v="10000000"/>
    <n v="0"/>
    <n v="0"/>
    <n v="0"/>
    <n v="82.32"/>
    <s v="High"/>
    <n v="823200000"/>
    <m/>
    <m/>
    <m/>
    <m/>
    <m/>
    <m/>
    <m/>
    <m/>
    <m/>
  </r>
  <r>
    <s v="DIVIDENDO $ 82,16087"/>
    <d v="2021-06-17T00:00:00"/>
    <x v="476"/>
    <s v="$"/>
    <x v="55"/>
    <n v="0"/>
    <n v="10000000"/>
    <n v="0"/>
    <n v="0"/>
    <n v="0"/>
    <n v="82.161000000000001"/>
    <s v="High"/>
    <n v="821610000"/>
    <m/>
    <m/>
    <m/>
    <m/>
    <m/>
    <m/>
    <m/>
    <m/>
    <m/>
  </r>
  <r>
    <s v="DIVIDENDO PROV 39 US$ 0,000007147"/>
    <d v="2019-12-12T00:00:00"/>
    <x v="106"/>
    <s v="$"/>
    <x v="216"/>
    <n v="0"/>
    <n v="136927891634"/>
    <n v="0"/>
    <n v="0"/>
    <n v="0"/>
    <n v="6.0000000000000001E-3"/>
    <s v="Low"/>
    <n v="821567349.80400002"/>
    <m/>
    <m/>
    <m/>
    <m/>
    <m/>
    <m/>
    <m/>
    <m/>
    <m/>
  </r>
  <r>
    <s v="DIVIDENDO PROV 35 US$ 0,000009358"/>
    <d v="2018-12-11T00:00:00"/>
    <x v="204"/>
    <s v="$"/>
    <x v="216"/>
    <n v="0"/>
    <n v="136927891634"/>
    <n v="0"/>
    <n v="0"/>
    <n v="0"/>
    <n v="6.0000000000000001E-3"/>
    <s v="Low"/>
    <n v="821567349.80400002"/>
    <m/>
    <m/>
    <m/>
    <m/>
    <m/>
    <m/>
    <m/>
    <m/>
    <m/>
  </r>
  <r>
    <s v="DIVIDENDO ADIC 13 $ 10,91643"/>
    <d v="2015-04-23T00:00:00"/>
    <x v="8"/>
    <s v="$"/>
    <x v="290"/>
    <n v="0"/>
    <n v="75074023"/>
    <n v="0"/>
    <n v="0"/>
    <n v="0"/>
    <n v="10.916"/>
    <s v="High"/>
    <n v="819508035.06799996"/>
    <m/>
    <m/>
    <m/>
    <m/>
    <m/>
    <m/>
    <m/>
    <m/>
    <m/>
  </r>
  <r>
    <s v="DIVIDENDO ADIC $ 0,693"/>
    <d v="2018-05-02T00:00:00"/>
    <x v="53"/>
    <s v="$"/>
    <x v="156"/>
    <n v="0"/>
    <n v="1181420348"/>
    <n v="0"/>
    <n v="0"/>
    <n v="0"/>
    <n v="0.69299999999999995"/>
    <s v="Low"/>
    <n v="818724301.16400003"/>
    <m/>
    <m/>
    <m/>
    <m/>
    <m/>
    <m/>
    <m/>
    <m/>
    <m/>
  </r>
  <r>
    <s v="DIVIDENDO DEF $ 81,7209170382836"/>
    <d v="2019-06-22T00:00:00"/>
    <x v="556"/>
    <s v="$"/>
    <x v="267"/>
    <n v="0"/>
    <n v="10000000"/>
    <n v="0"/>
    <n v="0"/>
    <n v="0"/>
    <n v="81.721000000000004"/>
    <s v="High"/>
    <n v="817210000"/>
    <m/>
    <m/>
    <m/>
    <m/>
    <m/>
    <m/>
    <m/>
    <m/>
    <m/>
  </r>
  <r>
    <s v="DIVIDENDO DEF 50 $ 0,203604648"/>
    <d v="2016-04-23T00:00:00"/>
    <x v="435"/>
    <s v="$"/>
    <x v="304"/>
    <n v="0"/>
    <n v="3983886864"/>
    <n v="0"/>
    <n v="0"/>
    <n v="0"/>
    <n v="0.20399999999999999"/>
    <s v="Low"/>
    <n v="812712920.25600004"/>
    <m/>
    <m/>
    <m/>
    <m/>
    <m/>
    <m/>
    <m/>
    <m/>
    <m/>
  </r>
  <r>
    <s v="DIVIDENDO PROV $ 588,916599170152"/>
    <d v="2018-02-27T00:00:00"/>
    <x v="882"/>
    <s v="$"/>
    <x v="356"/>
    <n v="0"/>
    <n v="1379107"/>
    <n v="0"/>
    <n v="0"/>
    <n v="0"/>
    <n v="588.91700000000003"/>
    <s v="Very High"/>
    <n v="812179557.11899996"/>
    <m/>
    <m/>
    <m/>
    <m/>
    <m/>
    <m/>
    <m/>
    <m/>
    <m/>
  </r>
  <r>
    <s v="DIVIDENDO PROV 113 $ 62"/>
    <d v="2020-06-18T00:00:00"/>
    <x v="883"/>
    <s v="$"/>
    <x v="299"/>
    <n v="0"/>
    <n v="13081284"/>
    <n v="0"/>
    <n v="0"/>
    <n v="0"/>
    <n v="62"/>
    <s v="High"/>
    <n v="811039608"/>
    <m/>
    <m/>
    <m/>
    <m/>
    <m/>
    <m/>
    <m/>
    <m/>
    <m/>
  </r>
  <r>
    <s v="DIVIDENDO PROV 25 $ 28"/>
    <d v="2015-12-11T00:00:00"/>
    <x v="129"/>
    <s v="$"/>
    <x v="383"/>
    <n v="0"/>
    <n v="28875307"/>
    <n v="0"/>
    <n v="0"/>
    <n v="0"/>
    <n v="28"/>
    <s v="High"/>
    <n v="808508596"/>
    <m/>
    <m/>
    <m/>
    <m/>
    <m/>
    <m/>
    <m/>
    <m/>
    <m/>
  </r>
  <r>
    <s v="DIVIDENDO ADIC 24 $ 28"/>
    <d v="2015-05-08T00:00:00"/>
    <x v="55"/>
    <s v="$"/>
    <x v="383"/>
    <n v="0"/>
    <n v="28875307"/>
    <n v="0"/>
    <n v="0"/>
    <n v="0"/>
    <n v="28"/>
    <s v="High"/>
    <n v="808508596"/>
    <m/>
    <m/>
    <m/>
    <m/>
    <m/>
    <m/>
    <m/>
    <m/>
    <m/>
  </r>
  <r>
    <s v="DIVIDENDO EVEN 8 $ 2012,75"/>
    <d v="2018-11-08T00:00:00"/>
    <x v="884"/>
    <s v="$"/>
    <x v="127"/>
    <n v="0"/>
    <n v="400000"/>
    <n v="0"/>
    <n v="0"/>
    <n v="0"/>
    <n v="2012.75"/>
    <s v="Very High"/>
    <n v="805100000"/>
    <m/>
    <m/>
    <m/>
    <m/>
    <m/>
    <m/>
    <m/>
    <m/>
    <m/>
  </r>
  <r>
    <s v="DIVIDENDO PROV $ 80,201186"/>
    <d v="2020-10-24T00:00:00"/>
    <x v="629"/>
    <s v="$"/>
    <x v="187"/>
    <n v="0"/>
    <n v="10000000"/>
    <n v="0"/>
    <n v="0"/>
    <n v="0"/>
    <n v="80.200999999999993"/>
    <s v="High"/>
    <n v="802010000"/>
    <m/>
    <m/>
    <m/>
    <m/>
    <m/>
    <m/>
    <m/>
    <m/>
    <m/>
  </r>
  <r>
    <s v="DIVIDENDO PROV 0 $ 80,1394103645873"/>
    <d v="2020-06-05T00:00:00"/>
    <x v="292"/>
    <s v="$"/>
    <x v="365"/>
    <n v="0"/>
    <n v="10000000"/>
    <n v="0"/>
    <n v="0"/>
    <n v="0"/>
    <n v="80.138999999999996"/>
    <s v="High"/>
    <n v="801390000"/>
    <m/>
    <m/>
    <m/>
    <m/>
    <m/>
    <m/>
    <m/>
    <m/>
    <m/>
  </r>
  <r>
    <s v="DIVIDENDO DEF $ 800,4321"/>
    <d v="2019-06-05T00:00:00"/>
    <x v="432"/>
    <s v="$"/>
    <x v="317"/>
    <n v="0"/>
    <n v="1000000"/>
    <n v="0"/>
    <n v="0"/>
    <n v="0"/>
    <n v="800.43200000000002"/>
    <s v="Very High"/>
    <n v="800432000"/>
    <m/>
    <m/>
    <m/>
    <m/>
    <m/>
    <m/>
    <m/>
    <m/>
    <m/>
  </r>
  <r>
    <s v="DIVIDENDO PROV $ 400"/>
    <d v="2018-11-15T00:00:00"/>
    <x v="885"/>
    <s v="$"/>
    <x v="355"/>
    <n v="0"/>
    <n v="2000000"/>
    <n v="0"/>
    <n v="0"/>
    <n v="0"/>
    <n v="400"/>
    <s v="Very High"/>
    <n v="800000000"/>
    <m/>
    <m/>
    <m/>
    <m/>
    <m/>
    <m/>
    <m/>
    <m/>
    <m/>
  </r>
  <r>
    <s v="DIVIDENDO DEF $ 191,446172891521"/>
    <d v="2015-06-30T00:00:00"/>
    <x v="886"/>
    <s v="$"/>
    <x v="361"/>
    <n v="0"/>
    <n v="4178081"/>
    <n v="0"/>
    <n v="0"/>
    <n v="0"/>
    <n v="191.446"/>
    <s v="Very High"/>
    <n v="799876895.12600005"/>
    <m/>
    <m/>
    <m/>
    <m/>
    <m/>
    <m/>
    <m/>
    <m/>
    <m/>
  </r>
  <r>
    <s v="DIVIDENDO DEF 57 $ 12,97"/>
    <d v="2017-04-06T00:00:00"/>
    <x v="869"/>
    <s v="$"/>
    <x v="86"/>
    <n v="0"/>
    <n v="61500000"/>
    <n v="0"/>
    <n v="0"/>
    <n v="0"/>
    <n v="12.97"/>
    <s v="High"/>
    <n v="797655000"/>
    <m/>
    <m/>
    <m/>
    <m/>
    <m/>
    <m/>
    <m/>
    <m/>
    <m/>
  </r>
  <r>
    <s v="DIVIDENDO PROV $ 397"/>
    <d v="2017-03-17T00:00:00"/>
    <x v="15"/>
    <s v="$"/>
    <x v="355"/>
    <n v="0"/>
    <n v="2000000"/>
    <n v="0"/>
    <n v="0"/>
    <n v="0"/>
    <n v="397"/>
    <s v="Very High"/>
    <n v="794000000"/>
    <m/>
    <m/>
    <m/>
    <m/>
    <m/>
    <m/>
    <m/>
    <m/>
    <m/>
  </r>
  <r>
    <s v="DIVIDENDO PROV $ 1355,50647745376"/>
    <d v="2015-06-03T00:00:00"/>
    <x v="704"/>
    <s v="$"/>
    <x v="279"/>
    <n v="0"/>
    <n v="585020"/>
    <n v="0"/>
    <n v="0"/>
    <n v="0"/>
    <n v="1355.5060000000001"/>
    <s v="Very High"/>
    <n v="792998120.12"/>
    <m/>
    <m/>
    <m/>
    <m/>
    <m/>
    <m/>
    <m/>
    <m/>
    <m/>
  </r>
  <r>
    <s v="DIVIDENDO PROV $ 395"/>
    <d v="2016-11-12T00:00:00"/>
    <x v="258"/>
    <s v="$"/>
    <x v="355"/>
    <n v="0"/>
    <n v="2000000"/>
    <n v="0"/>
    <n v="0"/>
    <n v="0"/>
    <n v="395"/>
    <s v="Very High"/>
    <n v="790000000"/>
    <m/>
    <m/>
    <m/>
    <m/>
    <m/>
    <m/>
    <m/>
    <m/>
    <m/>
  </r>
  <r>
    <s v="DIVIDENDO DEF 6 US$ 0,000651082"/>
    <d v="2016-05-07T00:00:00"/>
    <x v="92"/>
    <s v="$"/>
    <x v="313"/>
    <n v="0"/>
    <n v="1815079505"/>
    <n v="0"/>
    <n v="0"/>
    <n v="0"/>
    <n v="0.435"/>
    <s v="Low"/>
    <n v="789559584.67499995"/>
    <m/>
    <m/>
    <m/>
    <m/>
    <m/>
    <m/>
    <m/>
    <m/>
    <m/>
  </r>
  <r>
    <s v="DIVIDENDO PROV $ 331"/>
    <d v="2015-07-25T00:00:00"/>
    <x v="741"/>
    <s v="$"/>
    <x v="193"/>
    <n v="0"/>
    <n v="2380484"/>
    <n v="0"/>
    <n v="0"/>
    <n v="0"/>
    <n v="331"/>
    <s v="Very High"/>
    <n v="787940204"/>
    <m/>
    <m/>
    <m/>
    <m/>
    <m/>
    <m/>
    <m/>
    <m/>
    <m/>
  </r>
  <r>
    <s v="DIVIDENDO PROV $ 331"/>
    <d v="2015-05-13T00:00:00"/>
    <x v="302"/>
    <s v="$"/>
    <x v="193"/>
    <n v="0"/>
    <n v="2380484"/>
    <n v="0"/>
    <n v="0"/>
    <n v="0"/>
    <n v="331"/>
    <s v="Very High"/>
    <n v="787940204"/>
    <m/>
    <m/>
    <m/>
    <m/>
    <m/>
    <m/>
    <m/>
    <m/>
    <m/>
  </r>
  <r>
    <s v="DIVIDENDO PROV 155 $ 16,4"/>
    <d v="2021-09-16T00:00:00"/>
    <x v="887"/>
    <s v="$"/>
    <x v="218"/>
    <n v="0"/>
    <n v="48000000"/>
    <n v="0"/>
    <n v="0"/>
    <n v="0"/>
    <n v="16.399999999999999"/>
    <s v="High"/>
    <n v="787200000"/>
    <m/>
    <m/>
    <m/>
    <m/>
    <m/>
    <m/>
    <m/>
    <m/>
    <m/>
  </r>
  <r>
    <s v="DIVIDENDO DEF 79 $ 23,5"/>
    <d v="2018-05-03T00:00:00"/>
    <x v="156"/>
    <s v="$"/>
    <x v="333"/>
    <n v="0"/>
    <n v="33392179"/>
    <n v="0"/>
    <n v="0"/>
    <n v="0"/>
    <n v="23.5"/>
    <s v="High"/>
    <n v="784716206.5"/>
    <m/>
    <m/>
    <m/>
    <m/>
    <m/>
    <m/>
    <m/>
    <m/>
    <m/>
  </r>
  <r>
    <s v="DIVIDENDO PROV $ 392"/>
    <d v="2016-08-06T00:00:00"/>
    <x v="888"/>
    <s v="$"/>
    <x v="355"/>
    <n v="0"/>
    <n v="2000000"/>
    <n v="0"/>
    <n v="0"/>
    <n v="0"/>
    <n v="392"/>
    <s v="Very High"/>
    <n v="784000000"/>
    <m/>
    <m/>
    <m/>
    <m/>
    <m/>
    <m/>
    <m/>
    <m/>
    <m/>
  </r>
  <r>
    <s v="DIVIDENDO PROV 2 $ 1,823875845"/>
    <d v="2017-12-21T00:00:00"/>
    <x v="873"/>
    <s v="$"/>
    <x v="269"/>
    <n v="0"/>
    <n v="428709497"/>
    <n v="0"/>
    <n v="0"/>
    <n v="0"/>
    <n v="1.8240000000000001"/>
    <s v="Medium"/>
    <n v="781966122.528"/>
    <m/>
    <m/>
    <m/>
    <m/>
    <m/>
    <m/>
    <m/>
    <m/>
    <m/>
  </r>
  <r>
    <s v="DIVIDENDO PROV $ 78,136295134"/>
    <d v="2021-07-08T00:00:00"/>
    <x v="889"/>
    <s v="$"/>
    <x v="384"/>
    <n v="0"/>
    <n v="10000000"/>
    <n v="0"/>
    <n v="0"/>
    <n v="0"/>
    <n v="78.135999999999996"/>
    <s v="High"/>
    <n v="781360000"/>
    <m/>
    <m/>
    <m/>
    <m/>
    <m/>
    <m/>
    <m/>
    <m/>
    <m/>
  </r>
  <r>
    <s v="DIVIDENDO PROV $ 390"/>
    <d v="2016-05-25T00:00:00"/>
    <x v="806"/>
    <s v="$"/>
    <x v="355"/>
    <n v="0"/>
    <n v="2000000"/>
    <n v="0"/>
    <n v="0"/>
    <n v="0"/>
    <n v="390"/>
    <s v="Very High"/>
    <n v="780000000"/>
    <m/>
    <m/>
    <m/>
    <m/>
    <m/>
    <m/>
    <m/>
    <m/>
    <m/>
  </r>
  <r>
    <s v="DIVIDENDO PROV $ 77,979296"/>
    <d v="2019-10-29T00:00:00"/>
    <x v="881"/>
    <s v="$"/>
    <x v="293"/>
    <n v="0"/>
    <n v="10000000"/>
    <n v="0"/>
    <n v="0"/>
    <n v="0"/>
    <n v="77.978999999999999"/>
    <s v="High"/>
    <n v="779790000"/>
    <m/>
    <m/>
    <m/>
    <m/>
    <m/>
    <m/>
    <m/>
    <m/>
    <m/>
  </r>
  <r>
    <s v="DIVIDENDO PROV $ 327"/>
    <d v="2015-01-03T00:00:00"/>
    <x v="261"/>
    <s v="$"/>
    <x v="193"/>
    <n v="0"/>
    <n v="2380484"/>
    <n v="0"/>
    <n v="0"/>
    <n v="0"/>
    <n v="327"/>
    <s v="Very High"/>
    <n v="778418268"/>
    <m/>
    <m/>
    <m/>
    <m/>
    <m/>
    <m/>
    <m/>
    <m/>
    <m/>
  </r>
  <r>
    <s v="DIVIDENDO PROV $ 77,80993306285440"/>
    <d v="2019-11-22T00:00:00"/>
    <x v="199"/>
    <s v="$"/>
    <x v="284"/>
    <n v="0"/>
    <n v="10000000"/>
    <n v="0"/>
    <n v="0"/>
    <n v="0"/>
    <n v="77.81"/>
    <s v="High"/>
    <n v="778100000"/>
    <m/>
    <m/>
    <m/>
    <m/>
    <m/>
    <m/>
    <m/>
    <m/>
    <m/>
  </r>
  <r>
    <s v="DIVIDENDO PROV $ 77,69197070299130"/>
    <d v="2021-07-08T00:00:00"/>
    <x v="889"/>
    <s v="$"/>
    <x v="385"/>
    <n v="0"/>
    <n v="10000000"/>
    <n v="0"/>
    <n v="0"/>
    <n v="0"/>
    <n v="77.691999999999993"/>
    <s v="High"/>
    <n v="776920000"/>
    <m/>
    <m/>
    <m/>
    <m/>
    <m/>
    <m/>
    <m/>
    <m/>
    <m/>
  </r>
  <r>
    <s v="DIVIDENDO PROV $ 77,6823883652766"/>
    <d v="2019-03-21T00:00:00"/>
    <x v="342"/>
    <s v="$"/>
    <x v="284"/>
    <n v="0"/>
    <n v="10000000"/>
    <n v="0"/>
    <n v="0"/>
    <n v="0"/>
    <n v="77.682000000000002"/>
    <s v="High"/>
    <n v="776820000"/>
    <m/>
    <m/>
    <m/>
    <m/>
    <m/>
    <m/>
    <m/>
    <m/>
    <m/>
  </r>
  <r>
    <s v="DIVIDENDO DEF US$ 0,00099"/>
    <d v="2020-04-28T00:00:00"/>
    <x v="424"/>
    <s v="$"/>
    <x v="256"/>
    <n v="0"/>
    <n v="914418949"/>
    <n v="0"/>
    <n v="0"/>
    <n v="0"/>
    <n v="0.84799999999999998"/>
    <s v="Low"/>
    <n v="775427268.75199997"/>
    <m/>
    <m/>
    <m/>
    <m/>
    <m/>
    <m/>
    <m/>
    <m/>
    <m/>
  </r>
  <r>
    <s v="DIVIDENDO PROV $ 77,4296695681494"/>
    <d v="2019-03-21T00:00:00"/>
    <x v="342"/>
    <s v="$"/>
    <x v="320"/>
    <n v="0"/>
    <n v="10000000"/>
    <n v="0"/>
    <n v="0"/>
    <n v="0"/>
    <n v="77.430000000000007"/>
    <s v="High"/>
    <n v="774300000"/>
    <m/>
    <m/>
    <m/>
    <m/>
    <m/>
    <m/>
    <m/>
    <m/>
    <m/>
  </r>
  <r>
    <s v="DIVIDENDO DEF $ 63,827844"/>
    <d v="2020-06-20T00:00:00"/>
    <x v="329"/>
    <s v="$"/>
    <x v="386"/>
    <n v="0"/>
    <n v="12123687"/>
    <n v="0"/>
    <n v="0"/>
    <n v="0"/>
    <n v="63.828000000000003"/>
    <s v="High"/>
    <n v="773830693.83599997"/>
    <m/>
    <m/>
    <m/>
    <m/>
    <m/>
    <m/>
    <m/>
    <m/>
    <m/>
  </r>
  <r>
    <s v="DIVIDENDO PROV $ 77,2390192893022"/>
    <d v="2019-11-22T00:00:00"/>
    <x v="199"/>
    <s v="$"/>
    <x v="320"/>
    <n v="0"/>
    <n v="10000000"/>
    <n v="0"/>
    <n v="0"/>
    <n v="0"/>
    <n v="77.239000000000004"/>
    <s v="High"/>
    <n v="772390000"/>
    <m/>
    <m/>
    <m/>
    <m/>
    <m/>
    <m/>
    <m/>
    <m/>
    <m/>
  </r>
  <r>
    <s v="DIVIDENDO PROV 18 US$ 0,000589781"/>
    <d v="2019-09-07T00:00:00"/>
    <x v="747"/>
    <s v="$"/>
    <x v="313"/>
    <n v="0"/>
    <n v="1815079505"/>
    <n v="0"/>
    <n v="0"/>
    <n v="0"/>
    <n v="0.42499999999999999"/>
    <s v="Low"/>
    <n v="771408789.625"/>
    <m/>
    <m/>
    <m/>
    <m/>
    <m/>
    <m/>
    <m/>
    <m/>
    <m/>
  </r>
  <r>
    <s v="DIVIDENDO $ 76,98893"/>
    <d v="2018-09-21T00:00:00"/>
    <x v="598"/>
    <s v="$"/>
    <x v="55"/>
    <n v="0"/>
    <n v="10000000"/>
    <n v="0"/>
    <n v="0"/>
    <n v="0"/>
    <n v="76.989000000000004"/>
    <s v="High"/>
    <n v="769890000"/>
    <m/>
    <m/>
    <m/>
    <m/>
    <m/>
    <m/>
    <m/>
    <m/>
    <m/>
  </r>
  <r>
    <s v="DIVIDENDO ADIC 49 $ 0,191677929"/>
    <d v="2015-04-17T00:00:00"/>
    <x v="257"/>
    <s v="$"/>
    <x v="304"/>
    <n v="0"/>
    <n v="3983886864"/>
    <n v="0"/>
    <n v="0"/>
    <n v="0"/>
    <n v="0.192"/>
    <s v="Low"/>
    <n v="764906277.88800001"/>
    <m/>
    <m/>
    <m/>
    <m/>
    <m/>
    <m/>
    <m/>
    <m/>
    <m/>
  </r>
  <r>
    <s v="DIVIDENDO DEF $ 497,9747"/>
    <d v="2018-06-21T00:00:00"/>
    <x v="458"/>
    <s v="$"/>
    <x v="311"/>
    <n v="0"/>
    <n v="1533743"/>
    <n v="0"/>
    <n v="0"/>
    <n v="0"/>
    <n v="497.97500000000002"/>
    <s v="Very High"/>
    <n v="763765670.42499995"/>
    <m/>
    <m/>
    <m/>
    <m/>
    <m/>
    <m/>
    <m/>
    <m/>
    <m/>
  </r>
  <r>
    <s v="DIVIDENDO DEF 32 $ 69,3747074"/>
    <d v="2015-05-12T00:00:00"/>
    <x v="406"/>
    <s v="$"/>
    <x v="264"/>
    <n v="0"/>
    <n v="10993232"/>
    <n v="0"/>
    <n v="0"/>
    <n v="0"/>
    <n v="69.375"/>
    <s v="High"/>
    <n v="762655470"/>
    <m/>
    <m/>
    <m/>
    <m/>
    <m/>
    <m/>
    <m/>
    <m/>
    <m/>
  </r>
  <r>
    <s v="DIVIDENDO PROV $ 130"/>
    <d v="2020-07-24T00:00:00"/>
    <x v="449"/>
    <s v="$"/>
    <x v="128"/>
    <n v="0"/>
    <n v="5865863"/>
    <n v="0"/>
    <n v="0"/>
    <n v="0"/>
    <n v="130"/>
    <s v="Very High"/>
    <n v="762562190"/>
    <m/>
    <m/>
    <m/>
    <m/>
    <m/>
    <m/>
    <m/>
    <m/>
    <m/>
  </r>
  <r>
    <s v="DIVIDENDO PROV $ 75,9248"/>
    <d v="2019-09-04T00:00:00"/>
    <x v="742"/>
    <s v="$"/>
    <x v="78"/>
    <n v="0"/>
    <n v="10000000"/>
    <n v="0"/>
    <n v="0"/>
    <n v="0"/>
    <n v="75.924999999999997"/>
    <s v="High"/>
    <n v="759250000"/>
    <m/>
    <m/>
    <m/>
    <m/>
    <m/>
    <m/>
    <m/>
    <m/>
    <m/>
  </r>
  <r>
    <s v="DIVIDENDO DEF $ 759,086484"/>
    <d v="2017-06-10T00:00:00"/>
    <x v="631"/>
    <s v="$"/>
    <x v="235"/>
    <n v="0"/>
    <n v="1000000"/>
    <n v="0"/>
    <n v="0"/>
    <n v="0"/>
    <n v="759.08600000000001"/>
    <s v="Very High"/>
    <n v="759086000"/>
    <m/>
    <m/>
    <m/>
    <m/>
    <m/>
    <m/>
    <m/>
    <m/>
    <m/>
  </r>
  <r>
    <s v="DIVIDENDO DEF $ 1,513992348"/>
    <d v="2018-05-17T00:00:00"/>
    <x v="81"/>
    <s v="$"/>
    <x v="140"/>
    <n v="0"/>
    <n v="500000000"/>
    <n v="0"/>
    <n v="0"/>
    <n v="0"/>
    <n v="1.514"/>
    <s v="Medium"/>
    <n v="757000000"/>
    <m/>
    <m/>
    <m/>
    <m/>
    <m/>
    <m/>
    <m/>
    <m/>
    <m/>
  </r>
  <r>
    <s v="DIVIDENDO PROV 154 $ 15,75"/>
    <d v="2021-06-18T00:00:00"/>
    <x v="890"/>
    <s v="$"/>
    <x v="218"/>
    <n v="0"/>
    <n v="48000000"/>
    <n v="0"/>
    <n v="0"/>
    <n v="0"/>
    <n v="15.75"/>
    <s v="High"/>
    <n v="756000000"/>
    <m/>
    <m/>
    <m/>
    <m/>
    <m/>
    <m/>
    <m/>
    <m/>
    <m/>
  </r>
  <r>
    <s v="DIVIDENDO PROV $ 130"/>
    <d v="2020-09-23T00:00:00"/>
    <x v="891"/>
    <s v="$"/>
    <x v="128"/>
    <n v="0"/>
    <n v="5806612"/>
    <n v="0"/>
    <n v="0"/>
    <n v="0"/>
    <n v="130"/>
    <s v="Very High"/>
    <n v="754859560"/>
    <m/>
    <m/>
    <m/>
    <m/>
    <m/>
    <m/>
    <m/>
    <m/>
    <m/>
  </r>
  <r>
    <s v="DIVIDENDO PROV 81 $ 22,6"/>
    <d v="2019-01-19T00:00:00"/>
    <x v="139"/>
    <s v="$"/>
    <x v="333"/>
    <n v="0"/>
    <n v="33392179"/>
    <n v="0"/>
    <n v="0"/>
    <n v="0"/>
    <n v="22.6"/>
    <s v="High"/>
    <n v="754663245.39999998"/>
    <m/>
    <m/>
    <m/>
    <m/>
    <m/>
    <m/>
    <m/>
    <m/>
    <m/>
  </r>
  <r>
    <s v="DIVIDENDO ADIC 22 US$ 0,00119"/>
    <d v="2019-05-15T00:00:00"/>
    <x v="407"/>
    <s v="$"/>
    <x v="256"/>
    <n v="0"/>
    <n v="914418949"/>
    <n v="0"/>
    <n v="0"/>
    <n v="0"/>
    <n v="0.82399999999999995"/>
    <s v="Low"/>
    <n v="753481213.97599995"/>
    <m/>
    <m/>
    <m/>
    <m/>
    <m/>
    <m/>
    <m/>
    <m/>
    <m/>
  </r>
  <r>
    <s v="DIVIDENDO DEF 12 $ 10,08357"/>
    <d v="2015-04-23T00:00:00"/>
    <x v="8"/>
    <s v="$"/>
    <x v="290"/>
    <n v="0"/>
    <n v="74716242"/>
    <n v="0"/>
    <n v="0"/>
    <n v="0"/>
    <n v="10.084"/>
    <s v="High"/>
    <n v="753438584.32799995"/>
    <m/>
    <m/>
    <m/>
    <m/>
    <m/>
    <m/>
    <m/>
    <m/>
    <m/>
  </r>
  <r>
    <s v="DIVIDENDO ADIC 25 $ 0,29108429"/>
    <d v="2017-05-20T00:00:00"/>
    <x v="59"/>
    <s v="$"/>
    <x v="305"/>
    <n v="0"/>
    <n v="2589040240"/>
    <n v="0"/>
    <n v="0"/>
    <n v="0"/>
    <n v="0.29099999999999998"/>
    <s v="Low"/>
    <n v="753410709.84000003"/>
    <m/>
    <m/>
    <m/>
    <m/>
    <m/>
    <m/>
    <m/>
    <m/>
    <m/>
  </r>
  <r>
    <s v="DIVIDENDO PROV $ 126"/>
    <d v="2019-07-23T00:00:00"/>
    <x v="796"/>
    <s v="$"/>
    <x v="128"/>
    <n v="0"/>
    <n v="5953712"/>
    <n v="0"/>
    <n v="0"/>
    <n v="0"/>
    <n v="126"/>
    <s v="Very High"/>
    <n v="750167712"/>
    <m/>
    <m/>
    <m/>
    <m/>
    <m/>
    <m/>
    <m/>
    <m/>
    <m/>
  </r>
  <r>
    <s v="DIVIDENDO DEF $ 74,8944459677017"/>
    <d v="2019-06-22T00:00:00"/>
    <x v="556"/>
    <s v="$"/>
    <x v="272"/>
    <n v="0"/>
    <n v="10000000"/>
    <n v="0"/>
    <n v="0"/>
    <n v="0"/>
    <n v="74.894000000000005"/>
    <s v="High"/>
    <n v="748940000"/>
    <m/>
    <m/>
    <m/>
    <m/>
    <m/>
    <m/>
    <m/>
    <m/>
    <m/>
  </r>
  <r>
    <s v="DIVIDENDO PROV $ 454"/>
    <d v="2020-07-25T00:00:00"/>
    <x v="630"/>
    <s v="$"/>
    <x v="225"/>
    <n v="0"/>
    <n v="1640000"/>
    <n v="0"/>
    <n v="0"/>
    <n v="0"/>
    <n v="454"/>
    <s v="Very High"/>
    <n v="744560000"/>
    <m/>
    <m/>
    <m/>
    <m/>
    <m/>
    <m/>
    <m/>
    <m/>
    <m/>
  </r>
  <r>
    <s v="DIVIDENDO DEF 1 $ 0,63"/>
    <d v="2017-04-18T00:00:00"/>
    <x v="379"/>
    <s v="$"/>
    <x v="156"/>
    <n v="0"/>
    <n v="1181420348"/>
    <n v="0"/>
    <n v="0"/>
    <n v="0"/>
    <n v="0.63"/>
    <s v="Low"/>
    <n v="744294819.24000001"/>
    <m/>
    <m/>
    <m/>
    <m/>
    <m/>
    <m/>
    <m/>
    <m/>
    <m/>
  </r>
  <r>
    <s v="DIVIDENDO PROV $ 125"/>
    <d v="2019-06-21T00:00:00"/>
    <x v="868"/>
    <s v="$"/>
    <x v="128"/>
    <n v="0"/>
    <n v="5953701"/>
    <n v="0"/>
    <n v="0"/>
    <n v="0"/>
    <n v="125"/>
    <s v="Very High"/>
    <n v="744212625"/>
    <m/>
    <m/>
    <m/>
    <m/>
    <m/>
    <m/>
    <m/>
    <m/>
    <m/>
  </r>
  <r>
    <s v="DIVIDENDO PROV 106 $ 4"/>
    <d v="2017-11-16T00:00:00"/>
    <x v="326"/>
    <s v="$"/>
    <x v="352"/>
    <n v="0"/>
    <n v="185994529"/>
    <n v="0"/>
    <n v="0"/>
    <n v="0"/>
    <n v="4"/>
    <s v="Medium"/>
    <n v="743978116"/>
    <m/>
    <m/>
    <m/>
    <m/>
    <m/>
    <m/>
    <m/>
    <m/>
    <m/>
  </r>
  <r>
    <s v="DIVIDENDO PROV $ 74,0424979300725"/>
    <d v="2019-06-21T00:00:00"/>
    <x v="868"/>
    <s v="$"/>
    <x v="284"/>
    <n v="0"/>
    <n v="10000000"/>
    <n v="0"/>
    <n v="0"/>
    <n v="0"/>
    <n v="74.042000000000002"/>
    <s v="High"/>
    <n v="740420000"/>
    <m/>
    <m/>
    <m/>
    <m/>
    <m/>
    <m/>
    <m/>
    <m/>
    <m/>
  </r>
  <r>
    <s v="DIVIDENDO DEF 12 US$ 0,000675244"/>
    <d v="2018-05-08T00:00:00"/>
    <x v="105"/>
    <s v="$"/>
    <x v="313"/>
    <n v="0"/>
    <n v="1815079505"/>
    <n v="0"/>
    <n v="0"/>
    <n v="0"/>
    <n v="0.40699999999999997"/>
    <s v="Low"/>
    <n v="738737358.53499997"/>
    <m/>
    <m/>
    <m/>
    <m/>
    <m/>
    <m/>
    <m/>
    <m/>
    <m/>
  </r>
  <r>
    <s v="DIVIDENDO DEF 129 $ 2,54042"/>
    <d v="2017-05-12T00:00:00"/>
    <x v="333"/>
    <s v="$"/>
    <x v="177"/>
    <n v="0"/>
    <n v="290730312"/>
    <n v="0"/>
    <n v="0"/>
    <n v="0"/>
    <n v="2.54"/>
    <s v="Medium"/>
    <n v="738454992.48000002"/>
    <m/>
    <m/>
    <m/>
    <m/>
    <m/>
    <m/>
    <m/>
    <m/>
    <m/>
  </r>
  <r>
    <s v="DIVIDENDO PROV $ 73,737162925"/>
    <d v="2019-06-21T00:00:00"/>
    <x v="868"/>
    <s v="$"/>
    <x v="320"/>
    <n v="0"/>
    <n v="10000000"/>
    <n v="0"/>
    <n v="0"/>
    <n v="0"/>
    <n v="73.736999999999995"/>
    <s v="High"/>
    <n v="737370000"/>
    <m/>
    <m/>
    <m/>
    <m/>
    <m/>
    <m/>
    <m/>
    <m/>
    <m/>
  </r>
  <r>
    <s v="DIVIDENDO PROV $ 73,487265"/>
    <d v="2021-09-08T00:00:00"/>
    <x v="542"/>
    <s v="$"/>
    <x v="387"/>
    <n v="0"/>
    <n v="10000000"/>
    <n v="0"/>
    <n v="0"/>
    <n v="0"/>
    <n v="73.486999999999995"/>
    <s v="High"/>
    <n v="734870000"/>
    <m/>
    <m/>
    <m/>
    <m/>
    <m/>
    <m/>
    <m/>
    <m/>
    <m/>
  </r>
  <r>
    <s v="DIVIDENDO PROV 16 US$ 0,000010223"/>
    <d v="2019-06-12T00:00:00"/>
    <x v="565"/>
    <s v="$"/>
    <x v="318"/>
    <n v="0"/>
    <n v="104641424191"/>
    <n v="0"/>
    <n v="0"/>
    <n v="0"/>
    <n v="7.0000000000000001E-3"/>
    <s v="Low"/>
    <n v="732489969.33700001"/>
    <m/>
    <m/>
    <m/>
    <m/>
    <m/>
    <m/>
    <m/>
    <m/>
    <m/>
  </r>
  <r>
    <s v="DIVIDENDO DEF 15 US$ 0,000010965"/>
    <d v="2019-05-09T00:00:00"/>
    <x v="180"/>
    <s v="$"/>
    <x v="318"/>
    <n v="0"/>
    <n v="104641424191"/>
    <n v="0"/>
    <n v="0"/>
    <n v="0"/>
    <n v="7.0000000000000001E-3"/>
    <s v="Low"/>
    <n v="732489969.33700001"/>
    <m/>
    <m/>
    <m/>
    <m/>
    <m/>
    <m/>
    <m/>
    <m/>
    <m/>
  </r>
  <r>
    <s v="DIVIDENDO PROV 10 US$ 0,000011151"/>
    <d v="2017-12-14T00:00:00"/>
    <x v="179"/>
    <s v="$"/>
    <x v="318"/>
    <n v="0"/>
    <n v="104641424191"/>
    <n v="0"/>
    <n v="0"/>
    <n v="0"/>
    <n v="7.0000000000000001E-3"/>
    <s v="Low"/>
    <n v="732489969.33700001"/>
    <m/>
    <m/>
    <m/>
    <m/>
    <m/>
    <m/>
    <m/>
    <m/>
    <m/>
  </r>
  <r>
    <s v="DIVIDENDO DEF $ 73,2420136178055"/>
    <d v="2019-10-24T00:00:00"/>
    <x v="372"/>
    <s v="$"/>
    <x v="284"/>
    <n v="0"/>
    <n v="10000000"/>
    <n v="0"/>
    <n v="0"/>
    <n v="0"/>
    <n v="73.242000000000004"/>
    <s v="High"/>
    <n v="732420000"/>
    <m/>
    <m/>
    <m/>
    <m/>
    <m/>
    <m/>
    <m/>
    <m/>
    <m/>
  </r>
  <r>
    <s v="DIVIDENDO DEF 105 $ 4"/>
    <d v="2017-04-18T00:00:00"/>
    <x v="379"/>
    <s v="$"/>
    <x v="297"/>
    <n v="0"/>
    <n v="182932687"/>
    <n v="0"/>
    <n v="0"/>
    <n v="0"/>
    <n v="4"/>
    <s v="Medium"/>
    <n v="731730748"/>
    <m/>
    <m/>
    <m/>
    <m/>
    <m/>
    <m/>
    <m/>
    <m/>
    <m/>
  </r>
  <r>
    <s v="DIVIDENDO PROV $ 1124,409098"/>
    <d v="2019-01-03T00:00:00"/>
    <x v="543"/>
    <s v="$"/>
    <x v="281"/>
    <n v="0"/>
    <n v="650000"/>
    <n v="0"/>
    <n v="0"/>
    <n v="0"/>
    <n v="1124.4090000000001"/>
    <s v="Very High"/>
    <n v="730865850"/>
    <m/>
    <m/>
    <m/>
    <m/>
    <m/>
    <m/>
    <m/>
    <m/>
    <m/>
  </r>
  <r>
    <s v="DIVIDENDO PROV 148 $ 15,21"/>
    <d v="2019-12-14T00:00:00"/>
    <x v="892"/>
    <s v="$"/>
    <x v="218"/>
    <n v="0"/>
    <n v="48000000"/>
    <n v="0"/>
    <n v="0"/>
    <n v="0"/>
    <n v="15.21"/>
    <s v="High"/>
    <n v="730080000"/>
    <m/>
    <m/>
    <m/>
    <m/>
    <m/>
    <m/>
    <m/>
    <m/>
    <m/>
  </r>
  <r>
    <s v="DIVIDENDO DEF $ 72,93513787"/>
    <d v="2019-06-22T00:00:00"/>
    <x v="556"/>
    <s v="$"/>
    <x v="388"/>
    <n v="0"/>
    <n v="10000000"/>
    <n v="0"/>
    <n v="0"/>
    <n v="0"/>
    <n v="72.935000000000002"/>
    <s v="High"/>
    <n v="729350000"/>
    <m/>
    <m/>
    <m/>
    <m/>
    <m/>
    <m/>
    <m/>
    <m/>
    <m/>
  </r>
  <r>
    <s v="DIVIDENDO DEF $ 528,16832515172"/>
    <d v="2015-04-11T00:00:00"/>
    <x v="893"/>
    <s v="$"/>
    <x v="356"/>
    <n v="0"/>
    <n v="1379107"/>
    <n v="0"/>
    <n v="0"/>
    <n v="0"/>
    <n v="528.16800000000001"/>
    <s v="Very High"/>
    <n v="728400185.97599995"/>
    <m/>
    <m/>
    <m/>
    <m/>
    <m/>
    <m/>
    <m/>
    <m/>
    <m/>
  </r>
  <r>
    <s v="DIVIDENDO PROV $ 72,74969829637390"/>
    <d v="2019-10-24T00:00:00"/>
    <x v="372"/>
    <s v="$"/>
    <x v="320"/>
    <n v="0"/>
    <n v="10000000"/>
    <n v="0"/>
    <n v="0"/>
    <n v="0"/>
    <n v="72.75"/>
    <s v="High"/>
    <n v="727500000"/>
    <m/>
    <m/>
    <m/>
    <m/>
    <m/>
    <m/>
    <m/>
    <m/>
    <m/>
  </r>
  <r>
    <s v="DIVIDENDO PROV $ 72,4932"/>
    <d v="2021-04-09T00:00:00"/>
    <x v="826"/>
    <s v="$"/>
    <x v="348"/>
    <n v="0"/>
    <n v="10000000"/>
    <n v="0"/>
    <n v="0"/>
    <n v="0"/>
    <n v="72.492999999999995"/>
    <s v="High"/>
    <n v="724930000"/>
    <m/>
    <m/>
    <m/>
    <m/>
    <m/>
    <m/>
    <m/>
    <m/>
    <m/>
  </r>
  <r>
    <s v="DIVIDENDO DEF 23 $ 0,35399882"/>
    <d v="2018-05-25T00:00:00"/>
    <x v="367"/>
    <s v="$"/>
    <x v="167"/>
    <n v="0"/>
    <n v="2036690512"/>
    <n v="0"/>
    <n v="0"/>
    <n v="0"/>
    <n v="0.35399999999999998"/>
    <s v="Low"/>
    <n v="720988441.24800003"/>
    <m/>
    <m/>
    <m/>
    <m/>
    <m/>
    <m/>
    <m/>
    <m/>
    <m/>
  </r>
  <r>
    <s v="DIVIDENDO DEF 73 $ 1"/>
    <d v="2021-04-30T00:00:00"/>
    <x v="314"/>
    <s v="$"/>
    <x v="372"/>
    <n v="0"/>
    <n v="720000000"/>
    <n v="0"/>
    <n v="0"/>
    <n v="0"/>
    <n v="1"/>
    <s v="Low"/>
    <n v="720000000"/>
    <m/>
    <m/>
    <m/>
    <m/>
    <m/>
    <m/>
    <m/>
    <m/>
    <m/>
  </r>
  <r>
    <s v="DIVIDENDO PROV 143 $ 15"/>
    <d v="2018-09-12T00:00:00"/>
    <x v="619"/>
    <s v="$"/>
    <x v="218"/>
    <n v="0"/>
    <n v="48000000"/>
    <n v="0"/>
    <n v="0"/>
    <n v="0"/>
    <n v="15"/>
    <s v="High"/>
    <n v="720000000"/>
    <m/>
    <m/>
    <m/>
    <m/>
    <m/>
    <m/>
    <m/>
    <m/>
    <m/>
  </r>
  <r>
    <s v="DIVIDENDO PROV 142 $ 15"/>
    <d v="2018-06-16T00:00:00"/>
    <x v="703"/>
    <s v="$"/>
    <x v="218"/>
    <n v="0"/>
    <n v="48000000"/>
    <n v="0"/>
    <n v="0"/>
    <n v="0"/>
    <n v="15"/>
    <s v="High"/>
    <n v="720000000"/>
    <m/>
    <m/>
    <m/>
    <m/>
    <m/>
    <m/>
    <m/>
    <m/>
    <m/>
  </r>
  <r>
    <s v="DIVIDENDO PROV 140 $ 15"/>
    <d v="2017-12-16T00:00:00"/>
    <x v="246"/>
    <s v="$"/>
    <x v="218"/>
    <n v="0"/>
    <n v="48000000"/>
    <n v="0"/>
    <n v="0"/>
    <n v="0"/>
    <n v="15"/>
    <s v="High"/>
    <n v="720000000"/>
    <m/>
    <m/>
    <m/>
    <m/>
    <m/>
    <m/>
    <m/>
    <m/>
    <m/>
  </r>
  <r>
    <s v="DIVIDENDO PROV 139 $ 15"/>
    <d v="2017-09-14T00:00:00"/>
    <x v="661"/>
    <s v="$"/>
    <x v="218"/>
    <n v="0"/>
    <n v="48000000"/>
    <n v="0"/>
    <n v="0"/>
    <n v="0"/>
    <n v="15"/>
    <s v="High"/>
    <n v="720000000"/>
    <m/>
    <m/>
    <m/>
    <m/>
    <m/>
    <m/>
    <m/>
    <m/>
    <m/>
  </r>
  <r>
    <s v="DIVIDENDO PROV 138 $ 15"/>
    <d v="2017-06-17T00:00:00"/>
    <x v="724"/>
    <s v="$"/>
    <x v="218"/>
    <n v="0"/>
    <n v="48000000"/>
    <n v="0"/>
    <n v="0"/>
    <n v="0"/>
    <n v="15"/>
    <s v="High"/>
    <n v="720000000"/>
    <m/>
    <m/>
    <m/>
    <m/>
    <m/>
    <m/>
    <m/>
    <m/>
    <m/>
  </r>
  <r>
    <s v="DIVIDENDO PROV 136 $ 15000000"/>
    <d v="2016-12-17T00:00:00"/>
    <x v="894"/>
    <s v="$"/>
    <x v="218"/>
    <n v="0"/>
    <n v="48"/>
    <n v="0"/>
    <n v="0"/>
    <n v="0"/>
    <n v="15000000"/>
    <s v="Very High"/>
    <n v="720000000"/>
    <m/>
    <m/>
    <m/>
    <m/>
    <m/>
    <m/>
    <m/>
    <m/>
    <m/>
  </r>
  <r>
    <s v="DIVIDENDO PROV 134 $ 15000000"/>
    <d v="2016-06-18T00:00:00"/>
    <x v="895"/>
    <s v="$"/>
    <x v="218"/>
    <n v="0"/>
    <n v="48"/>
    <n v="0"/>
    <n v="0"/>
    <n v="0"/>
    <n v="15000000"/>
    <s v="Very High"/>
    <n v="720000000"/>
    <m/>
    <m/>
    <m/>
    <m/>
    <m/>
    <m/>
    <m/>
    <m/>
    <m/>
  </r>
  <r>
    <s v="DIVIDENDO PROV 132 $ 15000000"/>
    <d v="2015-12-12T00:00:00"/>
    <x v="187"/>
    <s v="$"/>
    <x v="218"/>
    <n v="0"/>
    <n v="48"/>
    <n v="0"/>
    <n v="0"/>
    <n v="0"/>
    <n v="15000000"/>
    <s v="Very High"/>
    <n v="720000000"/>
    <m/>
    <m/>
    <m/>
    <m/>
    <m/>
    <m/>
    <m/>
    <m/>
    <m/>
  </r>
  <r>
    <s v="DIVIDENDO DEF 67 $ 1"/>
    <d v="2015-05-08T00:00:00"/>
    <x v="55"/>
    <s v="$"/>
    <x v="372"/>
    <n v="0"/>
    <n v="720000000"/>
    <n v="0"/>
    <n v="0"/>
    <n v="0"/>
    <n v="1"/>
    <s v="Low"/>
    <n v="720000000"/>
    <m/>
    <m/>
    <m/>
    <m/>
    <m/>
    <m/>
    <m/>
    <m/>
    <m/>
  </r>
  <r>
    <s v="DIVIDENDO DEF 64 $ 4"/>
    <d v="2017-05-09T00:00:00"/>
    <x v="131"/>
    <s v="$"/>
    <x v="268"/>
    <n v="0"/>
    <n v="179739039"/>
    <n v="0"/>
    <n v="0"/>
    <n v="0"/>
    <n v="4"/>
    <s v="Medium"/>
    <n v="718956156"/>
    <m/>
    <m/>
    <m/>
    <m/>
    <m/>
    <m/>
    <m/>
    <m/>
    <m/>
  </r>
  <r>
    <s v="DIVIDENDO DEF 1 $ 0,15157"/>
    <d v="2020-04-24T00:00:00"/>
    <x v="590"/>
    <s v="$"/>
    <x v="322"/>
    <n v="0"/>
    <n v="4713485125"/>
    <n v="0"/>
    <n v="0"/>
    <n v="0"/>
    <n v="0.152"/>
    <s v="Low"/>
    <n v="716449739"/>
    <m/>
    <m/>
    <m/>
    <m/>
    <m/>
    <m/>
    <m/>
    <m/>
    <m/>
  </r>
  <r>
    <s v="DIVIDENDO DEF 10 US$ 0,02288"/>
    <d v="2021-05-12T00:00:00"/>
    <x v="271"/>
    <s v="$"/>
    <x v="309"/>
    <n v="0"/>
    <n v="43762312"/>
    <n v="0"/>
    <n v="0"/>
    <n v="0"/>
    <n v="16.37"/>
    <s v="High"/>
    <n v="716389047.44000006"/>
    <m/>
    <m/>
    <m/>
    <m/>
    <m/>
    <m/>
    <m/>
    <m/>
    <m/>
  </r>
  <r>
    <s v="DIVIDENDO PROV 102 $ 31"/>
    <d v="2021-01-08T00:00:00"/>
    <x v="896"/>
    <s v="$"/>
    <x v="350"/>
    <n v="0"/>
    <n v="23100000"/>
    <n v="0"/>
    <n v="0"/>
    <n v="0"/>
    <n v="31"/>
    <s v="High"/>
    <n v="716100000"/>
    <m/>
    <m/>
    <m/>
    <m/>
    <m/>
    <m/>
    <m/>
    <m/>
    <m/>
  </r>
  <r>
    <s v="DIVIDENDO PROV $ 71,3271557321197"/>
    <d v="2020-10-22T00:00:00"/>
    <x v="216"/>
    <s v="$"/>
    <x v="284"/>
    <n v="0"/>
    <n v="10000000"/>
    <n v="0"/>
    <n v="0"/>
    <n v="0"/>
    <n v="71.326999999999998"/>
    <s v="High"/>
    <n v="713270000"/>
    <m/>
    <m/>
    <m/>
    <m/>
    <m/>
    <m/>
    <m/>
    <m/>
    <m/>
  </r>
  <r>
    <s v="DIVIDENDO DEF US$ 1,017297"/>
    <d v="2019-03-08T00:00:00"/>
    <x v="897"/>
    <s v="US$"/>
    <x v="0"/>
    <n v="0"/>
    <n v="700000000"/>
    <n v="0"/>
    <n v="0"/>
    <n v="0"/>
    <n v="1.0169999999999999"/>
    <s v="Medium"/>
    <n v="711900000"/>
    <m/>
    <m/>
    <m/>
    <m/>
    <m/>
    <m/>
    <m/>
    <m/>
    <m/>
  </r>
  <r>
    <s v="DIVIDENDO DEF  43 $ 4"/>
    <d v="2016-04-21T00:00:00"/>
    <x v="6"/>
    <s v="$"/>
    <x v="105"/>
    <n v="0"/>
    <n v="177952073"/>
    <n v="0"/>
    <n v="0"/>
    <n v="0"/>
    <n v="4"/>
    <s v="Medium"/>
    <n v="711808292"/>
    <m/>
    <m/>
    <m/>
    <m/>
    <m/>
    <m/>
    <m/>
    <m/>
    <m/>
  </r>
  <r>
    <s v="DIVIDENDO ADIC 11 $ 0,6586"/>
    <d v="2019-04-24T00:00:00"/>
    <x v="185"/>
    <s v="$"/>
    <x v="246"/>
    <n v="0"/>
    <n v="1080000000"/>
    <n v="0"/>
    <n v="0"/>
    <n v="0"/>
    <n v="0.65900000000000003"/>
    <s v="Low"/>
    <n v="711720000"/>
    <m/>
    <m/>
    <m/>
    <m/>
    <m/>
    <m/>
    <m/>
    <m/>
    <m/>
  </r>
  <r>
    <s v="DIVIDENDO DEF $ 711,031085512789"/>
    <d v="2017-05-19T00:00:00"/>
    <x v="148"/>
    <s v="$"/>
    <x v="389"/>
    <n v="0"/>
    <n v="1000000"/>
    <n v="0"/>
    <n v="0"/>
    <n v="0"/>
    <n v="711.03099999999995"/>
    <s v="Very High"/>
    <n v="711031000"/>
    <m/>
    <m/>
    <m/>
    <m/>
    <m/>
    <m/>
    <m/>
    <m/>
    <m/>
  </r>
  <r>
    <s v="DIVIDENDO PROV $ 707,08"/>
    <d v="2017-05-16T00:00:00"/>
    <x v="83"/>
    <s v="$"/>
    <x v="341"/>
    <n v="0"/>
    <n v="1000000"/>
    <n v="0"/>
    <n v="0"/>
    <n v="0"/>
    <n v="707.08"/>
    <s v="Very High"/>
    <n v="707080000"/>
    <m/>
    <m/>
    <m/>
    <m/>
    <m/>
    <m/>
    <m/>
    <m/>
    <m/>
  </r>
  <r>
    <s v="DIVIDENDO DEF 5 $ 0,123591562588201"/>
    <d v="2017-05-19T00:00:00"/>
    <x v="148"/>
    <s v="$"/>
    <x v="245"/>
    <n v="0"/>
    <n v="5686257343"/>
    <n v="0"/>
    <n v="0"/>
    <n v="0"/>
    <n v="0.124"/>
    <s v="Low"/>
    <n v="705095910.53199995"/>
    <m/>
    <m/>
    <m/>
    <m/>
    <m/>
    <m/>
    <m/>
    <m/>
    <m/>
  </r>
  <r>
    <s v="DIVIDENDO PROV 88 $ 21"/>
    <d v="2021-01-23T00:00:00"/>
    <x v="134"/>
    <s v="$"/>
    <x v="333"/>
    <n v="0"/>
    <n v="33392179"/>
    <n v="0"/>
    <n v="0"/>
    <n v="0"/>
    <n v="21"/>
    <s v="High"/>
    <n v="701235759"/>
    <m/>
    <m/>
    <m/>
    <m/>
    <m/>
    <m/>
    <m/>
    <m/>
    <m/>
  </r>
  <r>
    <s v="DIVIDENDO DEF US$ 0,0231"/>
    <d v="2019-05-11T00:00:00"/>
    <x v="21"/>
    <s v="$"/>
    <x v="309"/>
    <n v="0"/>
    <n v="43762312"/>
    <n v="0"/>
    <n v="0"/>
    <n v="0"/>
    <n v="16"/>
    <s v="High"/>
    <n v="700196992"/>
    <m/>
    <m/>
    <m/>
    <m/>
    <m/>
    <m/>
    <m/>
    <m/>
    <m/>
  </r>
  <r>
    <s v="DIVIDENDO DEF $ 69,73801026"/>
    <d v="2020-06-20T00:00:00"/>
    <x v="329"/>
    <s v="$"/>
    <x v="222"/>
    <n v="0"/>
    <n v="10000000"/>
    <n v="0"/>
    <n v="0"/>
    <n v="0"/>
    <n v="69.738"/>
    <s v="High"/>
    <n v="697380000"/>
    <m/>
    <m/>
    <m/>
    <m/>
    <m/>
    <m/>
    <m/>
    <m/>
    <m/>
  </r>
  <r>
    <s v="DIVIDENDO PROV $ 694,5"/>
    <d v="2017-05-16T00:00:00"/>
    <x v="83"/>
    <s v="$"/>
    <x v="345"/>
    <n v="0"/>
    <n v="1000000"/>
    <n v="0"/>
    <n v="0"/>
    <n v="0"/>
    <n v="694.5"/>
    <s v="Very High"/>
    <n v="694500000"/>
    <m/>
    <m/>
    <m/>
    <m/>
    <m/>
    <m/>
    <m/>
    <m/>
    <m/>
  </r>
  <r>
    <s v="DIVIDENDO PROV 86 $ 30"/>
    <d v="2016-01-08T00:00:00"/>
    <x v="423"/>
    <s v="$"/>
    <x v="350"/>
    <n v="0"/>
    <n v="23100000"/>
    <n v="0"/>
    <n v="0"/>
    <n v="0"/>
    <n v="30"/>
    <s v="High"/>
    <n v="693000000"/>
    <m/>
    <m/>
    <m/>
    <m/>
    <m/>
    <m/>
    <m/>
    <m/>
    <m/>
  </r>
  <r>
    <s v="DIVIDENDO DEF $ 18,721288"/>
    <d v="2020-06-20T00:00:00"/>
    <x v="329"/>
    <s v="$"/>
    <x v="390"/>
    <n v="0"/>
    <n v="36967200"/>
    <n v="0"/>
    <n v="0"/>
    <n v="0"/>
    <n v="18.721"/>
    <s v="High"/>
    <n v="692062951.20000005"/>
    <m/>
    <m/>
    <m/>
    <m/>
    <m/>
    <m/>
    <m/>
    <m/>
    <m/>
  </r>
  <r>
    <s v="DIVIDENDO PROV 68 $ 20,7"/>
    <d v="2015-10-26T00:00:00"/>
    <x v="898"/>
    <s v="$"/>
    <x v="333"/>
    <n v="0"/>
    <n v="33392179"/>
    <n v="0"/>
    <n v="0"/>
    <n v="0"/>
    <n v="20.7"/>
    <s v="High"/>
    <n v="691218105.29999995"/>
    <m/>
    <m/>
    <m/>
    <m/>
    <m/>
    <m/>
    <m/>
    <m/>
    <m/>
  </r>
  <r>
    <s v="DIVIDENDO ADIC 30 $ 4,9"/>
    <d v="2021-04-29T00:00:00"/>
    <x v="322"/>
    <s v="$"/>
    <x v="236"/>
    <n v="0"/>
    <n v="140930266"/>
    <n v="0"/>
    <n v="0"/>
    <n v="0"/>
    <n v="4.9000000000000004"/>
    <s v="Medium"/>
    <n v="690558303.39999998"/>
    <m/>
    <m/>
    <m/>
    <m/>
    <m/>
    <m/>
    <m/>
    <m/>
    <m/>
  </r>
  <r>
    <s v="DIVIDENDO ADIC 64 $ 3"/>
    <d v="2016-05-05T00:00:00"/>
    <x v="220"/>
    <s v="$"/>
    <x v="97"/>
    <n v="0"/>
    <n v="229992891"/>
    <n v="0"/>
    <n v="0"/>
    <n v="0"/>
    <n v="3"/>
    <s v="Medium"/>
    <n v="689978673"/>
    <m/>
    <m/>
    <m/>
    <m/>
    <m/>
    <m/>
    <m/>
    <m/>
    <m/>
  </r>
  <r>
    <s v="DIVIDENDO $ 68,92162"/>
    <d v="2017-11-23T00:00:00"/>
    <x v="613"/>
    <s v="$"/>
    <x v="55"/>
    <n v="0"/>
    <n v="10000000"/>
    <n v="0"/>
    <n v="0"/>
    <n v="0"/>
    <n v="68.921999999999997"/>
    <s v="High"/>
    <n v="689220000"/>
    <m/>
    <m/>
    <m/>
    <m/>
    <m/>
    <m/>
    <m/>
    <m/>
    <m/>
  </r>
  <r>
    <s v="DIVIDENDO $ 68,92162"/>
    <d v="2017-11-23T00:00:00"/>
    <x v="613"/>
    <s v="$"/>
    <x v="172"/>
    <n v="0"/>
    <n v="10000000"/>
    <n v="0"/>
    <n v="0"/>
    <n v="0"/>
    <n v="68.921999999999997"/>
    <s v="High"/>
    <n v="689220000"/>
    <m/>
    <m/>
    <m/>
    <m/>
    <m/>
    <m/>
    <m/>
    <m/>
    <m/>
  </r>
  <r>
    <s v="DIVIDENDO PROV $ 343,765863362236"/>
    <d v="2015-09-30T00:00:00"/>
    <x v="899"/>
    <s v="$"/>
    <x v="240"/>
    <n v="0"/>
    <n v="2000000"/>
    <n v="0"/>
    <n v="0"/>
    <n v="0"/>
    <n v="343.76600000000002"/>
    <s v="Very High"/>
    <n v="687532000"/>
    <m/>
    <m/>
    <m/>
    <m/>
    <m/>
    <m/>
    <m/>
    <m/>
    <m/>
  </r>
  <r>
    <s v="DIVIDENDO ADIC 19 US$ 0,001124"/>
    <d v="2017-05-17T00:00:00"/>
    <x v="250"/>
    <s v="$"/>
    <x v="256"/>
    <n v="0"/>
    <n v="914418949"/>
    <n v="0"/>
    <n v="0"/>
    <n v="0"/>
    <n v="0.749"/>
    <s v="Low"/>
    <n v="684899792.801"/>
    <m/>
    <m/>
    <m/>
    <m/>
    <m/>
    <m/>
    <m/>
    <m/>
    <m/>
  </r>
  <r>
    <s v="DIVIDENDO DEF $ 68,338633348138"/>
    <d v="2018-06-19T00:00:00"/>
    <x v="900"/>
    <s v="$"/>
    <x v="391"/>
    <n v="0"/>
    <n v="10000000"/>
    <n v="0"/>
    <n v="0"/>
    <n v="0"/>
    <n v="68.338999999999999"/>
    <s v="High"/>
    <n v="683390000"/>
    <m/>
    <m/>
    <m/>
    <m/>
    <m/>
    <m/>
    <m/>
    <m/>
    <m/>
  </r>
  <r>
    <s v="DIVIDENDO DEF 34 US$ 0,009098526"/>
    <d v="2015-05-06T00:00:00"/>
    <x v="68"/>
    <s v="$"/>
    <x v="392"/>
    <n v="0"/>
    <n v="120984558"/>
    <n v="0"/>
    <n v="0"/>
    <n v="0"/>
    <n v="5.6239999999999997"/>
    <s v="Medium"/>
    <n v="680417154.19200003"/>
    <m/>
    <m/>
    <m/>
    <m/>
    <m/>
    <m/>
    <m/>
    <m/>
    <m/>
  </r>
  <r>
    <s v="DIVIDENDO DEF $ 67,353303329"/>
    <d v="2018-05-17T00:00:00"/>
    <x v="81"/>
    <s v="$"/>
    <x v="375"/>
    <n v="0"/>
    <n v="10000000"/>
    <n v="0"/>
    <n v="0"/>
    <n v="0"/>
    <n v="67.352999999999994"/>
    <s v="High"/>
    <n v="673530000"/>
    <m/>
    <m/>
    <m/>
    <m/>
    <m/>
    <m/>
    <m/>
    <m/>
    <m/>
  </r>
  <r>
    <s v="DIVIDENDO DEF $ 67,3"/>
    <d v="2020-05-06T00:00:00"/>
    <x v="90"/>
    <s v="$"/>
    <x v="393"/>
    <n v="0"/>
    <n v="10000000"/>
    <n v="0"/>
    <n v="0"/>
    <n v="0"/>
    <n v="67.3"/>
    <s v="High"/>
    <n v="673000000"/>
    <m/>
    <m/>
    <m/>
    <m/>
    <m/>
    <m/>
    <m/>
    <m/>
    <m/>
  </r>
  <r>
    <s v="DIVIDENDO DEF $ 67,3"/>
    <d v="2020-05-06T00:00:00"/>
    <x v="90"/>
    <s v="$"/>
    <x v="394"/>
    <n v="0"/>
    <n v="10000000"/>
    <n v="0"/>
    <n v="0"/>
    <n v="0"/>
    <n v="67.3"/>
    <s v="High"/>
    <n v="673000000"/>
    <m/>
    <m/>
    <m/>
    <m/>
    <m/>
    <m/>
    <m/>
    <m/>
    <m/>
  </r>
  <r>
    <s v="DIVIDENDO DEF $ 67,3"/>
    <d v="2020-05-06T00:00:00"/>
    <x v="90"/>
    <s v="$"/>
    <x v="395"/>
    <n v="0"/>
    <n v="10000000"/>
    <n v="0"/>
    <n v="0"/>
    <n v="0"/>
    <n v="67.3"/>
    <s v="High"/>
    <n v="673000000"/>
    <m/>
    <m/>
    <m/>
    <m/>
    <m/>
    <m/>
    <m/>
    <m/>
    <m/>
  </r>
  <r>
    <s v="DIVIDENDO DEF $ 67,3"/>
    <d v="2020-05-06T00:00:00"/>
    <x v="90"/>
    <s v="$"/>
    <x v="396"/>
    <n v="0"/>
    <n v="10000000"/>
    <n v="0"/>
    <n v="0"/>
    <n v="0"/>
    <n v="67.3"/>
    <s v="High"/>
    <n v="673000000"/>
    <m/>
    <m/>
    <m/>
    <m/>
    <m/>
    <m/>
    <m/>
    <m/>
    <m/>
  </r>
  <r>
    <s v="DIVIDENDO PROV $ 112,3718346544130"/>
    <d v="2021-01-14T00:00:00"/>
    <x v="551"/>
    <s v="$"/>
    <x v="397"/>
    <n v="0"/>
    <n v="5987024"/>
    <n v="0"/>
    <n v="0"/>
    <n v="0"/>
    <n v="112.372"/>
    <s v="Very High"/>
    <n v="672773860.92799997"/>
    <m/>
    <m/>
    <m/>
    <m/>
    <m/>
    <m/>
    <m/>
    <m/>
    <m/>
  </r>
  <r>
    <s v="DIVIDENDO PROV 130 $ 14000000"/>
    <d v="2015-06-13T00:00:00"/>
    <x v="530"/>
    <s v="$"/>
    <x v="218"/>
    <n v="0"/>
    <n v="48"/>
    <n v="0"/>
    <n v="0"/>
    <n v="0"/>
    <n v="14000000"/>
    <s v="Very High"/>
    <n v="672000000"/>
    <m/>
    <m/>
    <m/>
    <m/>
    <m/>
    <m/>
    <m/>
    <m/>
    <m/>
  </r>
  <r>
    <s v="DIVIDENDO PROV $ 116,6487825353490"/>
    <d v="2020-10-15T00:00:00"/>
    <x v="464"/>
    <s v="$"/>
    <x v="397"/>
    <n v="0"/>
    <n v="5760619"/>
    <n v="0"/>
    <n v="0"/>
    <n v="0"/>
    <n v="116.649"/>
    <s v="Very High"/>
    <n v="671970445.73099995"/>
    <m/>
    <m/>
    <m/>
    <m/>
    <m/>
    <m/>
    <m/>
    <m/>
    <m/>
  </r>
  <r>
    <s v="DIVIDENDO ADIC 85 US$ 0,00778"/>
    <d v="2017-04-21T00:00:00"/>
    <x v="7"/>
    <s v="$"/>
    <x v="76"/>
    <n v="0"/>
    <n v="132999304"/>
    <n v="0"/>
    <n v="0"/>
    <n v="0"/>
    <n v="5.0510000000000002"/>
    <s v="Medium"/>
    <n v="671779484.50399995"/>
    <m/>
    <m/>
    <m/>
    <m/>
    <m/>
    <m/>
    <m/>
    <m/>
    <m/>
  </r>
  <r>
    <s v="DIVIDENDO DEF $ 6,69924185043391"/>
    <d v="2018-06-01T00:00:00"/>
    <x v="762"/>
    <s v="$"/>
    <x v="171"/>
    <n v="0"/>
    <n v="100000000"/>
    <n v="0"/>
    <n v="0"/>
    <n v="0"/>
    <n v="6.6989999999999998"/>
    <s v="Medium"/>
    <n v="669900000"/>
    <m/>
    <m/>
    <m/>
    <m/>
    <m/>
    <m/>
    <m/>
    <m/>
    <m/>
  </r>
  <r>
    <s v="DIVIDENDO DEF 103 $ 3,7"/>
    <d v="2015-04-17T00:00:00"/>
    <x v="257"/>
    <s v="$"/>
    <x v="312"/>
    <n v="0"/>
    <n v="180804998"/>
    <n v="0"/>
    <n v="0"/>
    <n v="0"/>
    <n v="3.7"/>
    <s v="Medium"/>
    <n v="668978492.60000002"/>
    <m/>
    <m/>
    <m/>
    <m/>
    <m/>
    <m/>
    <m/>
    <m/>
    <m/>
  </r>
  <r>
    <s v="DIVIDENDO PROV 23 $ 0,76693"/>
    <d v="2018-08-30T00:00:00"/>
    <x v="763"/>
    <s v="$"/>
    <x v="77"/>
    <n v="0"/>
    <n v="871057175"/>
    <n v="0"/>
    <n v="0"/>
    <n v="0"/>
    <n v="0.76700000000000002"/>
    <s v="Low"/>
    <n v="668100853.22500002"/>
    <m/>
    <m/>
    <m/>
    <m/>
    <m/>
    <m/>
    <m/>
    <m/>
    <m/>
  </r>
  <r>
    <s v="DIVIDENDO $ 66,80667"/>
    <d v="2018-06-19T00:00:00"/>
    <x v="653"/>
    <s v="$"/>
    <x v="55"/>
    <n v="0"/>
    <n v="10000000"/>
    <n v="0"/>
    <n v="0"/>
    <n v="0"/>
    <n v="66.807000000000002"/>
    <s v="High"/>
    <n v="668070000"/>
    <m/>
    <m/>
    <m/>
    <m/>
    <m/>
    <m/>
    <m/>
    <m/>
    <m/>
  </r>
  <r>
    <s v="DIVIDENDO DEF 63 $ 10,85"/>
    <d v="2020-05-02T00:00:00"/>
    <x v="356"/>
    <s v="$"/>
    <x v="86"/>
    <n v="0"/>
    <n v="61500000"/>
    <n v="0"/>
    <n v="0"/>
    <n v="0"/>
    <n v="10.85"/>
    <s v="High"/>
    <n v="667275000"/>
    <m/>
    <m/>
    <m/>
    <m/>
    <m/>
    <m/>
    <m/>
    <m/>
    <m/>
  </r>
  <r>
    <s v="DIVIDENDO ADIC $ 0,282832167"/>
    <d v="2015-05-23T00:00:00"/>
    <x v="173"/>
    <s v="$"/>
    <x v="321"/>
    <n v="0"/>
    <n v="2357459928"/>
    <n v="0"/>
    <n v="0"/>
    <n v="0"/>
    <n v="0.28299999999999997"/>
    <s v="Low"/>
    <n v="667161159.62399995"/>
    <m/>
    <m/>
    <m/>
    <m/>
    <m/>
    <m/>
    <m/>
    <m/>
    <m/>
  </r>
  <r>
    <s v="DIVIDENDO DEF $ 66,5836048826649"/>
    <d v="2020-06-03T00:00:00"/>
    <x v="427"/>
    <s v="$"/>
    <x v="398"/>
    <n v="0"/>
    <n v="10000000"/>
    <n v="0"/>
    <n v="0"/>
    <n v="0"/>
    <n v="66.584000000000003"/>
    <s v="High"/>
    <n v="665840000"/>
    <m/>
    <m/>
    <m/>
    <m/>
    <m/>
    <m/>
    <m/>
    <m/>
    <m/>
  </r>
  <r>
    <s v="DIVIDENDO PROV 50 US$ 0,000358755"/>
    <d v="2020-12-09T00:00:00"/>
    <x v="115"/>
    <s v="$"/>
    <x v="160"/>
    <n v="0"/>
    <n v="2415665513"/>
    <n v="0"/>
    <n v="0"/>
    <n v="0"/>
    <n v="0.27500000000000002"/>
    <s v="Low"/>
    <n v="664308016.07500005"/>
    <m/>
    <m/>
    <m/>
    <m/>
    <m/>
    <m/>
    <m/>
    <m/>
    <m/>
  </r>
  <r>
    <s v="DIVIDENDO DEF $ 1031,8542336046"/>
    <d v="2020-06-05T00:00:00"/>
    <x v="292"/>
    <s v="$"/>
    <x v="399"/>
    <n v="0"/>
    <n v="642975"/>
    <n v="0"/>
    <n v="0"/>
    <n v="0"/>
    <n v="1031.854"/>
    <s v="Very High"/>
    <n v="663456325.64999998"/>
    <m/>
    <m/>
    <m/>
    <m/>
    <m/>
    <m/>
    <m/>
    <m/>
    <m/>
  </r>
  <r>
    <s v="DIVIDENDO DEF $ 66,0027802900553"/>
    <d v="2020-06-03T00:00:00"/>
    <x v="427"/>
    <s v="$"/>
    <x v="400"/>
    <n v="0"/>
    <n v="10000000"/>
    <n v="0"/>
    <n v="0"/>
    <n v="0"/>
    <n v="66.003"/>
    <s v="High"/>
    <n v="660030000"/>
    <m/>
    <m/>
    <m/>
    <m/>
    <m/>
    <m/>
    <m/>
    <m/>
    <m/>
  </r>
  <r>
    <s v="DIVIDENDO DEF $ 0,139627"/>
    <d v="2021-04-24T00:00:00"/>
    <x v="12"/>
    <s v="$"/>
    <x v="322"/>
    <n v="0"/>
    <n v="4713485125"/>
    <n v="0"/>
    <n v="0"/>
    <n v="0"/>
    <n v="0.14000000000000001"/>
    <s v="Low"/>
    <n v="659887917.5"/>
    <m/>
    <m/>
    <m/>
    <m/>
    <m/>
    <m/>
    <m/>
    <m/>
    <m/>
  </r>
  <r>
    <s v="DIVIDENDO ADIC 37 $ 60"/>
    <d v="2020-05-05T00:00:00"/>
    <x v="121"/>
    <s v="$"/>
    <x v="264"/>
    <n v="0"/>
    <n v="10993232"/>
    <n v="0"/>
    <n v="0"/>
    <n v="0"/>
    <n v="60"/>
    <s v="High"/>
    <n v="659593920"/>
    <m/>
    <m/>
    <m/>
    <m/>
    <m/>
    <m/>
    <m/>
    <m/>
    <m/>
  </r>
  <r>
    <s v="DIVIDENDO DEF 44 $ 247,9998841"/>
    <d v="2015-06-09T00:00:00"/>
    <x v="608"/>
    <s v="$"/>
    <x v="128"/>
    <n v="0"/>
    <n v="2649829"/>
    <n v="0"/>
    <n v="0"/>
    <n v="0"/>
    <n v="248"/>
    <s v="Very High"/>
    <n v="657157592"/>
    <m/>
    <m/>
    <m/>
    <m/>
    <m/>
    <m/>
    <m/>
    <m/>
    <m/>
  </r>
  <r>
    <s v="DIVIDENDO DEF $ 65,679550952"/>
    <d v="2018-05-17T00:00:00"/>
    <x v="81"/>
    <s v="$"/>
    <x v="401"/>
    <n v="0"/>
    <n v="10000000"/>
    <n v="0"/>
    <n v="0"/>
    <n v="0"/>
    <n v="65.680000000000007"/>
    <s v="High"/>
    <n v="656800000"/>
    <m/>
    <m/>
    <m/>
    <m/>
    <m/>
    <m/>
    <m/>
    <m/>
    <m/>
  </r>
  <r>
    <s v="DIVIDENDO PROV $ 131"/>
    <d v="2021-08-25T00:00:00"/>
    <x v="795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1-07-21T00:00:00"/>
    <x v="901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1-06-23T00:00:00"/>
    <x v="548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1-05-19T00:00:00"/>
    <x v="159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1-04-21T00:00:00"/>
    <x v="357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1-03-24T00:00:00"/>
    <x v="729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0-12-23T00:00:00"/>
    <x v="281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PROV $ 131"/>
    <d v="2020-10-22T00:00:00"/>
    <x v="216"/>
    <s v="$"/>
    <x v="128"/>
    <n v="0"/>
    <n v="5001043"/>
    <n v="0"/>
    <n v="0"/>
    <n v="0"/>
    <n v="131"/>
    <s v="Very High"/>
    <n v="655136633"/>
    <m/>
    <m/>
    <m/>
    <m/>
    <m/>
    <m/>
    <m/>
    <m/>
    <m/>
  </r>
  <r>
    <s v="DIVIDENDO DEF $ 2,1822"/>
    <d v="2015-05-27T00:00:00"/>
    <x v="902"/>
    <s v="$"/>
    <x v="402"/>
    <n v="0"/>
    <n v="300000000"/>
    <n v="0"/>
    <n v="0"/>
    <n v="0"/>
    <n v="2.1819999999999999"/>
    <s v="Medium"/>
    <n v="654600000"/>
    <m/>
    <m/>
    <m/>
    <m/>
    <m/>
    <m/>
    <m/>
    <m/>
    <m/>
  </r>
  <r>
    <s v="DIVIDENDO PROV $ 65,2417299854720"/>
    <d v="2020-03-24T00:00:00"/>
    <x v="903"/>
    <s v="$"/>
    <x v="284"/>
    <n v="0"/>
    <n v="10000000"/>
    <n v="0"/>
    <n v="0"/>
    <n v="0"/>
    <n v="65.242000000000004"/>
    <s v="High"/>
    <n v="652420000"/>
    <m/>
    <m/>
    <m/>
    <m/>
    <m/>
    <m/>
    <m/>
    <m/>
    <m/>
  </r>
  <r>
    <s v="DIVIDENDO PROV $ 326"/>
    <d v="2018-08-16T00:00:00"/>
    <x v="829"/>
    <s v="$"/>
    <x v="355"/>
    <n v="0"/>
    <n v="2000000"/>
    <n v="0"/>
    <n v="0"/>
    <n v="0"/>
    <n v="326"/>
    <s v="Very High"/>
    <n v="652000000"/>
    <m/>
    <m/>
    <m/>
    <m/>
    <m/>
    <m/>
    <m/>
    <m/>
    <m/>
  </r>
  <r>
    <s v="DIVIDENDO DEF 105 $ 3,5"/>
    <d v="2017-04-18T00:00:00"/>
    <x v="379"/>
    <s v="$"/>
    <x v="352"/>
    <n v="0"/>
    <n v="185994529"/>
    <n v="0"/>
    <n v="0"/>
    <n v="0"/>
    <n v="3.5"/>
    <s v="Medium"/>
    <n v="650980851.5"/>
    <m/>
    <m/>
    <m/>
    <m/>
    <m/>
    <m/>
    <m/>
    <m/>
    <m/>
  </r>
  <r>
    <s v="DIVIDENDO $ 65,06921346"/>
    <d v="2018-05-23T00:00:00"/>
    <x v="81"/>
    <s v="$"/>
    <x v="403"/>
    <n v="0"/>
    <n v="10000000"/>
    <n v="0"/>
    <n v="0"/>
    <n v="0"/>
    <n v="65.069000000000003"/>
    <s v="High"/>
    <n v="650690000"/>
    <m/>
    <m/>
    <m/>
    <m/>
    <m/>
    <m/>
    <m/>
    <m/>
    <m/>
  </r>
  <r>
    <s v="DIVIDENDO PROV $ 130"/>
    <d v="2020-08-21T00:00:00"/>
    <x v="442"/>
    <s v="$"/>
    <x v="128"/>
    <n v="0"/>
    <n v="5001043"/>
    <n v="0"/>
    <n v="0"/>
    <n v="0"/>
    <n v="130"/>
    <s v="Very High"/>
    <n v="650135590"/>
    <m/>
    <m/>
    <m/>
    <m/>
    <m/>
    <m/>
    <m/>
    <m/>
    <m/>
  </r>
  <r>
    <s v="DIVIDENDO DEF $ 64,995363253"/>
    <d v="2018-05-17T00:00:00"/>
    <x v="81"/>
    <s v="$"/>
    <x v="404"/>
    <n v="0"/>
    <n v="10000000"/>
    <n v="0"/>
    <n v="0"/>
    <n v="0"/>
    <n v="64.995000000000005"/>
    <s v="High"/>
    <n v="649950000"/>
    <m/>
    <m/>
    <m/>
    <m/>
    <m/>
    <m/>
    <m/>
    <m/>
    <m/>
  </r>
  <r>
    <s v="DIVIDENDO PROV 150 $ 13,5"/>
    <d v="2020-06-13T00:00:00"/>
    <x v="2"/>
    <s v="$"/>
    <x v="218"/>
    <n v="0"/>
    <n v="48000000"/>
    <n v="0"/>
    <n v="0"/>
    <n v="0"/>
    <n v="13.5"/>
    <s v="High"/>
    <n v="648000000"/>
    <m/>
    <m/>
    <m/>
    <m/>
    <m/>
    <m/>
    <m/>
    <m/>
    <m/>
  </r>
  <r>
    <s v="DIVIDENDO PROV 146 $ 13,5"/>
    <d v="2019-06-15T00:00:00"/>
    <x v="191"/>
    <s v="$"/>
    <x v="218"/>
    <n v="0"/>
    <n v="48000000"/>
    <n v="0"/>
    <n v="0"/>
    <n v="0"/>
    <n v="13.5"/>
    <s v="High"/>
    <n v="648000000"/>
    <m/>
    <m/>
    <m/>
    <m/>
    <m/>
    <m/>
    <m/>
    <m/>
    <m/>
  </r>
  <r>
    <s v="DIVIDENDO DEF 188 $ 7,79246"/>
    <d v="2016-05-19T00:00:00"/>
    <x v="150"/>
    <s v="$"/>
    <x v="362"/>
    <n v="0"/>
    <n v="83161638"/>
    <n v="0"/>
    <n v="0"/>
    <n v="0"/>
    <n v="7.7919999999999998"/>
    <s v="Medium"/>
    <n v="647995483.296"/>
    <m/>
    <m/>
    <m/>
    <m/>
    <m/>
    <m/>
    <m/>
    <m/>
    <m/>
  </r>
  <r>
    <s v="DIVIDENDO PROV 73 $ 19,4"/>
    <d v="2016-10-22T00:00:00"/>
    <x v="373"/>
    <s v="$"/>
    <x v="333"/>
    <n v="0"/>
    <n v="33392179"/>
    <n v="0"/>
    <n v="0"/>
    <n v="0"/>
    <n v="19.399999999999999"/>
    <s v="High"/>
    <n v="647808272.60000002"/>
    <m/>
    <m/>
    <m/>
    <m/>
    <m/>
    <m/>
    <m/>
    <m/>
    <m/>
  </r>
  <r>
    <s v="DIVIDENDO PROV $ 64,68215618875020"/>
    <d v="2020-03-24T00:00:00"/>
    <x v="903"/>
    <s v="$"/>
    <x v="320"/>
    <n v="0"/>
    <n v="10000000"/>
    <n v="0"/>
    <n v="0"/>
    <n v="0"/>
    <n v="64.682000000000002"/>
    <s v="High"/>
    <n v="646820000"/>
    <m/>
    <m/>
    <m/>
    <m/>
    <m/>
    <m/>
    <m/>
    <m/>
    <m/>
  </r>
  <r>
    <s v="DIVIDENDO PROV $ 129"/>
    <d v="2020-06-23T00:00:00"/>
    <x v="157"/>
    <s v="$"/>
    <x v="128"/>
    <n v="0"/>
    <n v="5001043"/>
    <n v="0"/>
    <n v="0"/>
    <n v="0"/>
    <n v="129"/>
    <s v="Very High"/>
    <n v="645134547"/>
    <m/>
    <m/>
    <m/>
    <m/>
    <m/>
    <m/>
    <m/>
    <m/>
    <m/>
  </r>
  <r>
    <s v="DIVIDENDO PROV $ 129"/>
    <d v="2020-05-22T00:00:00"/>
    <x v="255"/>
    <s v="$"/>
    <x v="128"/>
    <n v="0"/>
    <n v="5001043"/>
    <n v="0"/>
    <n v="0"/>
    <n v="0"/>
    <n v="129"/>
    <s v="Very High"/>
    <n v="645134547"/>
    <m/>
    <m/>
    <m/>
    <m/>
    <m/>
    <m/>
    <m/>
    <m/>
    <m/>
  </r>
  <r>
    <s v="DIVIDENDO DEF $ 129"/>
    <d v="2020-04-24T00:00:00"/>
    <x v="590"/>
    <s v="$"/>
    <x v="128"/>
    <n v="0"/>
    <n v="5001043"/>
    <n v="0"/>
    <n v="0"/>
    <n v="0"/>
    <n v="129"/>
    <s v="Very High"/>
    <n v="645134547"/>
    <m/>
    <m/>
    <m/>
    <m/>
    <m/>
    <m/>
    <m/>
    <m/>
    <m/>
  </r>
  <r>
    <s v="DIVIDENDO DEF $ 25,7902066637962"/>
    <d v="2020-05-05T00:00:00"/>
    <x v="121"/>
    <s v="$"/>
    <x v="377"/>
    <n v="0"/>
    <n v="25000000"/>
    <n v="0"/>
    <n v="0"/>
    <n v="0"/>
    <n v="25.79"/>
    <s v="High"/>
    <n v="644750000"/>
    <m/>
    <m/>
    <m/>
    <m/>
    <m/>
    <m/>
    <m/>
    <m/>
    <m/>
  </r>
  <r>
    <s v="DIVIDENDO PROV 152 $ 13,42"/>
    <d v="2020-12-12T00:00:00"/>
    <x v="89"/>
    <s v="$"/>
    <x v="218"/>
    <n v="0"/>
    <n v="48000000"/>
    <n v="0"/>
    <n v="0"/>
    <n v="0"/>
    <n v="13.42"/>
    <s v="High"/>
    <n v="644160000"/>
    <m/>
    <m/>
    <m/>
    <m/>
    <m/>
    <m/>
    <m/>
    <m/>
    <m/>
  </r>
  <r>
    <s v="DIVIDENDO PROV $ 128"/>
    <d v="2020-03-24T00:00:00"/>
    <x v="903"/>
    <s v="$"/>
    <x v="128"/>
    <n v="0"/>
    <n v="5001043"/>
    <n v="0"/>
    <n v="0"/>
    <n v="0"/>
    <n v="128"/>
    <s v="Very High"/>
    <n v="640133504"/>
    <m/>
    <m/>
    <m/>
    <m/>
    <m/>
    <m/>
    <m/>
    <m/>
    <m/>
  </r>
  <r>
    <s v="DIVIDENDO PROV $ 128"/>
    <d v="2020-02-21T00:00:00"/>
    <x v="282"/>
    <s v="$"/>
    <x v="128"/>
    <n v="0"/>
    <n v="5001043"/>
    <n v="0"/>
    <n v="0"/>
    <n v="0"/>
    <n v="128"/>
    <s v="Very High"/>
    <n v="640133504"/>
    <m/>
    <m/>
    <m/>
    <m/>
    <m/>
    <m/>
    <m/>
    <m/>
    <m/>
  </r>
  <r>
    <s v="DIVIDENDO PROV $ 128"/>
    <d v="2020-01-24T00:00:00"/>
    <x v="830"/>
    <s v="$"/>
    <x v="128"/>
    <n v="0"/>
    <n v="5001043"/>
    <n v="0"/>
    <n v="0"/>
    <n v="0"/>
    <n v="128"/>
    <s v="Very High"/>
    <n v="640133504"/>
    <m/>
    <m/>
    <m/>
    <m/>
    <m/>
    <m/>
    <m/>
    <m/>
    <m/>
  </r>
  <r>
    <s v="DIVIDENDO DEF  $ 63,80804"/>
    <d v="2018-05-17T00:00:00"/>
    <x v="81"/>
    <s v="$"/>
    <x v="405"/>
    <n v="0"/>
    <n v="10000000"/>
    <n v="0"/>
    <n v="0"/>
    <n v="0"/>
    <n v="63.808"/>
    <s v="High"/>
    <n v="638080000"/>
    <m/>
    <m/>
    <m/>
    <m/>
    <m/>
    <m/>
    <m/>
    <m/>
    <m/>
  </r>
  <r>
    <s v="DIVIDENDO DEF $ 8,109512879311080"/>
    <d v="2021-05-25T00:00:00"/>
    <x v="190"/>
    <s v="$"/>
    <x v="342"/>
    <n v="0"/>
    <n v="78649626"/>
    <n v="0"/>
    <n v="0"/>
    <n v="0"/>
    <n v="8.11"/>
    <s v="Medium"/>
    <n v="637848466.86000001"/>
    <m/>
    <m/>
    <m/>
    <m/>
    <m/>
    <m/>
    <m/>
    <m/>
    <m/>
  </r>
  <r>
    <s v="DIVIDENDO DEF 75 $ 1,107090998"/>
    <d v="2018-04-26T00:00:00"/>
    <x v="646"/>
    <s v="$"/>
    <x v="244"/>
    <n v="0"/>
    <n v="576172664"/>
    <n v="0"/>
    <n v="0"/>
    <n v="0"/>
    <n v="1.107"/>
    <s v="Medium"/>
    <n v="637823139.04799998"/>
    <m/>
    <m/>
    <m/>
    <m/>
    <m/>
    <m/>
    <m/>
    <m/>
    <m/>
  </r>
  <r>
    <s v="DIVIDENDO DEF 103 $ 1"/>
    <d v="2021-05-14T00:00:00"/>
    <x v="184"/>
    <s v="$"/>
    <x v="406"/>
    <n v="0"/>
    <n v="636428572"/>
    <n v="0"/>
    <n v="0"/>
    <n v="0"/>
    <n v="1"/>
    <s v="Low"/>
    <n v="636428572"/>
    <m/>
    <m/>
    <m/>
    <m/>
    <m/>
    <m/>
    <m/>
    <m/>
    <m/>
  </r>
  <r>
    <s v="DIVIDENDO DEF 100 $ 1"/>
    <d v="2019-05-17T00:00:00"/>
    <x v="119"/>
    <s v="$"/>
    <x v="406"/>
    <n v="0"/>
    <n v="636428572"/>
    <n v="0"/>
    <n v="0"/>
    <n v="0"/>
    <n v="1"/>
    <s v="Low"/>
    <n v="636428572"/>
    <m/>
    <m/>
    <m/>
    <m/>
    <m/>
    <m/>
    <m/>
    <m/>
    <m/>
  </r>
  <r>
    <s v="DIVIDENDO DEF 99 $ 1"/>
    <d v="2018-05-12T00:00:00"/>
    <x v="64"/>
    <s v="$"/>
    <x v="406"/>
    <n v="0"/>
    <n v="636428572"/>
    <n v="0"/>
    <n v="0"/>
    <n v="0"/>
    <n v="1"/>
    <s v="Low"/>
    <n v="636428572"/>
    <m/>
    <m/>
    <m/>
    <m/>
    <m/>
    <m/>
    <m/>
    <m/>
    <m/>
  </r>
  <r>
    <s v="DIVIDENDO PROV 96 $ 1"/>
    <d v="2015-12-12T00:00:00"/>
    <x v="187"/>
    <s v="$"/>
    <x v="406"/>
    <n v="0"/>
    <n v="636428572"/>
    <n v="0"/>
    <n v="0"/>
    <n v="0"/>
    <n v="1"/>
    <s v="Low"/>
    <n v="636428572"/>
    <m/>
    <m/>
    <m/>
    <m/>
    <m/>
    <m/>
    <m/>
    <m/>
    <m/>
  </r>
  <r>
    <s v="DIVIDENDO DEF 1 $ 0,13491"/>
    <d v="2019-04-24T00:00:00"/>
    <x v="185"/>
    <s v="$"/>
    <x v="322"/>
    <n v="0"/>
    <n v="4713485125"/>
    <n v="0"/>
    <n v="0"/>
    <n v="0"/>
    <n v="0.13500000000000001"/>
    <s v="Low"/>
    <n v="636320491.875"/>
    <m/>
    <m/>
    <m/>
    <m/>
    <m/>
    <m/>
    <m/>
    <m/>
    <m/>
  </r>
  <r>
    <s v="DIVIDENDO ADIC 103 $ 27,545991948"/>
    <d v="2021-05-14T00:00:00"/>
    <x v="184"/>
    <s v="$"/>
    <x v="350"/>
    <n v="0"/>
    <n v="23100000"/>
    <n v="0"/>
    <n v="0"/>
    <n v="0"/>
    <n v="27.545999999999999"/>
    <s v="High"/>
    <n v="636312600"/>
    <m/>
    <m/>
    <m/>
    <m/>
    <m/>
    <m/>
    <m/>
    <m/>
    <m/>
  </r>
  <r>
    <s v="DIVIDENDO PROV 30 US$ 0,000009607"/>
    <d v="2018-12-14T00:00:00"/>
    <x v="456"/>
    <s v="$"/>
    <x v="234"/>
    <n v="0"/>
    <n v="105961665413"/>
    <n v="0"/>
    <n v="0"/>
    <n v="0"/>
    <n v="6.0000000000000001E-3"/>
    <s v="Low"/>
    <n v="635769992.47800004"/>
    <m/>
    <m/>
    <m/>
    <m/>
    <m/>
    <m/>
    <m/>
    <m/>
    <m/>
  </r>
  <r>
    <s v="DIVIDENDO DEF 53 $ 2,03881312891953"/>
    <d v="2019-05-04T00:00:00"/>
    <x v="20"/>
    <s v="$"/>
    <x v="347"/>
    <n v="0"/>
    <n v="311776097"/>
    <n v="0"/>
    <n v="0"/>
    <n v="0"/>
    <n v="2.0390000000000001"/>
    <s v="Medium"/>
    <n v="635711461.78299999"/>
    <m/>
    <m/>
    <m/>
    <m/>
    <m/>
    <m/>
    <m/>
    <m/>
    <m/>
  </r>
  <r>
    <s v="DIVIDENDO INF 0 $ 0,666862127"/>
    <d v="2017-01-28T00:00:00"/>
    <x v="904"/>
    <s v="$"/>
    <x v="378"/>
    <n v="0"/>
    <n v="953000000"/>
    <n v="0"/>
    <n v="0"/>
    <n v="0"/>
    <n v="0.66700000000000004"/>
    <s v="Low"/>
    <n v="635651000"/>
    <m/>
    <m/>
    <m/>
    <m/>
    <m/>
    <m/>
    <m/>
    <m/>
    <m/>
  </r>
  <r>
    <s v="DIVIDENDO PROV $ 127"/>
    <d v="2019-12-20T00:00:00"/>
    <x v="350"/>
    <s v="$"/>
    <x v="128"/>
    <n v="0"/>
    <n v="5001043"/>
    <n v="0"/>
    <n v="0"/>
    <n v="0"/>
    <n v="127"/>
    <s v="Very High"/>
    <n v="635132461"/>
    <m/>
    <m/>
    <m/>
    <m/>
    <m/>
    <m/>
    <m/>
    <m/>
    <m/>
  </r>
  <r>
    <s v="DIVIDENDO PROV $ 127"/>
    <d v="2019-11-22T00:00:00"/>
    <x v="199"/>
    <s v="$"/>
    <x v="128"/>
    <n v="0"/>
    <n v="5001043"/>
    <n v="0"/>
    <n v="0"/>
    <n v="0"/>
    <n v="127"/>
    <s v="Very High"/>
    <n v="635132461"/>
    <m/>
    <m/>
    <m/>
    <m/>
    <m/>
    <m/>
    <m/>
    <m/>
    <m/>
  </r>
  <r>
    <s v="DIVIDENDO PROV $ 127"/>
    <d v="2019-10-24T00:00:00"/>
    <x v="372"/>
    <s v="$"/>
    <x v="128"/>
    <n v="0"/>
    <n v="5001043"/>
    <n v="0"/>
    <n v="0"/>
    <n v="0"/>
    <n v="127"/>
    <s v="Very High"/>
    <n v="635132461"/>
    <m/>
    <m/>
    <m/>
    <m/>
    <m/>
    <m/>
    <m/>
    <m/>
    <m/>
  </r>
  <r>
    <s v="DIVIDENDO PROV $ 7,902766086259520"/>
    <d v="2020-09-09T00:00:00"/>
    <x v="905"/>
    <s v="$"/>
    <x v="342"/>
    <n v="0"/>
    <n v="80230289"/>
    <n v="0"/>
    <n v="0"/>
    <n v="0"/>
    <n v="7.9029999999999996"/>
    <s v="Medium"/>
    <n v="634059973.96700001"/>
    <m/>
    <m/>
    <m/>
    <m/>
    <m/>
    <m/>
    <m/>
    <m/>
    <m/>
  </r>
  <r>
    <s v="DIVIDENDO PROV $ 126"/>
    <d v="2019-09-24T00:00:00"/>
    <x v="141"/>
    <s v="$"/>
    <x v="128"/>
    <n v="0"/>
    <n v="5001043"/>
    <n v="0"/>
    <n v="0"/>
    <n v="0"/>
    <n v="126"/>
    <s v="Very High"/>
    <n v="630131418"/>
    <m/>
    <m/>
    <m/>
    <m/>
    <m/>
    <m/>
    <m/>
    <m/>
    <m/>
  </r>
  <r>
    <s v="DIVIDENDO DEF $ 126"/>
    <d v="2019-08-21T00:00:00"/>
    <x v="823"/>
    <s v="$"/>
    <x v="128"/>
    <n v="0"/>
    <n v="5001043"/>
    <n v="0"/>
    <n v="0"/>
    <n v="0"/>
    <n v="126"/>
    <s v="Very High"/>
    <n v="630131418"/>
    <m/>
    <m/>
    <m/>
    <m/>
    <m/>
    <m/>
    <m/>
    <m/>
    <m/>
  </r>
  <r>
    <s v="DIVIDENDO DEF 66 $ 3,5"/>
    <d v="2018-05-08T00:00:00"/>
    <x v="105"/>
    <s v="$"/>
    <x v="268"/>
    <n v="0"/>
    <n v="179739039"/>
    <n v="0"/>
    <n v="0"/>
    <n v="0"/>
    <n v="3.5"/>
    <s v="Medium"/>
    <n v="629086636.5"/>
    <m/>
    <m/>
    <m/>
    <m/>
    <m/>
    <m/>
    <m/>
    <m/>
    <m/>
  </r>
  <r>
    <s v="DIVIDENDO DEF 62 $ 3,5"/>
    <d v="2016-05-10T00:00:00"/>
    <x v="448"/>
    <s v="$"/>
    <x v="268"/>
    <n v="0"/>
    <n v="179739039"/>
    <n v="0"/>
    <n v="0"/>
    <n v="0"/>
    <n v="3.5"/>
    <s v="Medium"/>
    <n v="629086636.5"/>
    <m/>
    <m/>
    <m/>
    <m/>
    <m/>
    <m/>
    <m/>
    <m/>
    <m/>
  </r>
  <r>
    <s v="DIVIDENDO PROV 17 US$ 0,000007858"/>
    <d v="2019-09-13T00:00:00"/>
    <x v="787"/>
    <s v="$"/>
    <x v="318"/>
    <n v="0"/>
    <n v="104641424191"/>
    <n v="0"/>
    <n v="0"/>
    <n v="0"/>
    <n v="6.0000000000000001E-3"/>
    <s v="Low"/>
    <n v="627848545.14600003"/>
    <m/>
    <m/>
    <m/>
    <m/>
    <m/>
    <m/>
    <m/>
    <m/>
    <m/>
  </r>
  <r>
    <s v="DIVIDENDO PROV $ 125"/>
    <d v="2019-05-24T00:00:00"/>
    <x v="107"/>
    <s v="$"/>
    <x v="128"/>
    <n v="0"/>
    <n v="5001237"/>
    <n v="0"/>
    <n v="0"/>
    <n v="0"/>
    <n v="125"/>
    <s v="Very High"/>
    <n v="625154625"/>
    <m/>
    <m/>
    <m/>
    <m/>
    <m/>
    <m/>
    <m/>
    <m/>
    <m/>
  </r>
  <r>
    <s v="DIVIDENDO PROV $ 125"/>
    <d v="2019-04-23T00:00:00"/>
    <x v="77"/>
    <s v="$"/>
    <x v="128"/>
    <n v="0"/>
    <n v="5001228"/>
    <n v="0"/>
    <n v="0"/>
    <n v="0"/>
    <n v="125"/>
    <s v="Very High"/>
    <n v="625153500"/>
    <m/>
    <m/>
    <m/>
    <m/>
    <m/>
    <m/>
    <m/>
    <m/>
    <m/>
  </r>
  <r>
    <s v="DIVIDENDO PROV 7 US$ 0,000527486"/>
    <d v="2016-12-16T00:00:00"/>
    <x v="396"/>
    <s v="$"/>
    <x v="313"/>
    <n v="0"/>
    <n v="1815079505"/>
    <n v="0"/>
    <n v="0"/>
    <n v="0"/>
    <n v="0.34300000000000003"/>
    <s v="Low"/>
    <n v="622572270.21500003"/>
    <m/>
    <m/>
    <m/>
    <m/>
    <m/>
    <m/>
    <m/>
    <m/>
    <m/>
  </r>
  <r>
    <s v="DIVIDENDO DEF $ 622,135293829873"/>
    <d v="2016-05-25T00:00:00"/>
    <x v="806"/>
    <s v="$"/>
    <x v="407"/>
    <n v="0"/>
    <n v="1000000"/>
    <n v="0"/>
    <n v="0"/>
    <n v="0"/>
    <n v="622.13499999999999"/>
    <s v="Very High"/>
    <n v="622135000"/>
    <m/>
    <m/>
    <m/>
    <m/>
    <m/>
    <m/>
    <m/>
    <m/>
    <m/>
  </r>
  <r>
    <s v="DIVIDENDO PROV $ 124"/>
    <d v="2019-02-21T00:00:00"/>
    <x v="906"/>
    <s v="$"/>
    <x v="128"/>
    <n v="0"/>
    <n v="5001040"/>
    <n v="0"/>
    <n v="0"/>
    <n v="0"/>
    <n v="124"/>
    <s v="Very High"/>
    <n v="620128960"/>
    <m/>
    <m/>
    <m/>
    <m/>
    <m/>
    <m/>
    <m/>
    <m/>
    <m/>
  </r>
  <r>
    <s v="DIVIDENDO PROV $ 124"/>
    <d v="2019-01-24T00:00:00"/>
    <x v="907"/>
    <s v="$"/>
    <x v="128"/>
    <n v="0"/>
    <n v="5001040"/>
    <n v="0"/>
    <n v="0"/>
    <n v="0"/>
    <n v="124"/>
    <s v="Very High"/>
    <n v="620128960"/>
    <m/>
    <m/>
    <m/>
    <m/>
    <m/>
    <m/>
    <m/>
    <m/>
    <m/>
  </r>
  <r>
    <s v="DIVIDENDO PROV $ 563,5839996581630"/>
    <d v="2021-03-27T00:00:00"/>
    <x v="518"/>
    <s v="$"/>
    <x v="189"/>
    <n v="0"/>
    <n v="1099939"/>
    <n v="0"/>
    <n v="0"/>
    <n v="0"/>
    <n v="563.58399999999995"/>
    <s v="Very High"/>
    <n v="619908021.37600005"/>
    <m/>
    <m/>
    <m/>
    <m/>
    <m/>
    <m/>
    <m/>
    <m/>
    <m/>
  </r>
  <r>
    <s v="DIVIDENDO DEF $ 12,36205958"/>
    <d v="2015-05-23T00:00:00"/>
    <x v="173"/>
    <s v="$"/>
    <x v="408"/>
    <n v="0"/>
    <n v="50000000"/>
    <n v="0"/>
    <n v="0"/>
    <n v="0"/>
    <n v="12.362"/>
    <s v="High"/>
    <n v="618100000"/>
    <m/>
    <m/>
    <m/>
    <m/>
    <m/>
    <m/>
    <m/>
    <m/>
    <m/>
  </r>
  <r>
    <s v="DIVIDENDO PROV $ 536,975994"/>
    <d v="2021-03-26T00:00:00"/>
    <x v="834"/>
    <s v="$"/>
    <x v="67"/>
    <n v="0"/>
    <n v="1150105"/>
    <n v="0"/>
    <n v="0"/>
    <n v="0"/>
    <n v="536.976"/>
    <s v="Very High"/>
    <n v="617578782.48000002"/>
    <m/>
    <m/>
    <m/>
    <m/>
    <m/>
    <m/>
    <m/>
    <m/>
    <m/>
  </r>
  <r>
    <s v="DIVIDENDO PROV $ 58,78861032521920"/>
    <d v="2021-04-07T00:00:00"/>
    <x v="908"/>
    <s v="$"/>
    <x v="384"/>
    <n v="0"/>
    <n v="10493473"/>
    <n v="0"/>
    <n v="0"/>
    <n v="0"/>
    <n v="58.789000000000001"/>
    <s v="High"/>
    <n v="616900784.19700003"/>
    <m/>
    <m/>
    <m/>
    <m/>
    <m/>
    <m/>
    <m/>
    <m/>
    <m/>
  </r>
  <r>
    <s v="DIVIDENDO PROV $ 123"/>
    <d v="2018-12-21T00:00:00"/>
    <x v="560"/>
    <s v="$"/>
    <x v="128"/>
    <n v="0"/>
    <n v="5001040"/>
    <n v="0"/>
    <n v="0"/>
    <n v="0"/>
    <n v="123"/>
    <s v="Very High"/>
    <n v="615127920"/>
    <m/>
    <m/>
    <m/>
    <m/>
    <m/>
    <m/>
    <m/>
    <m/>
    <m/>
  </r>
  <r>
    <s v="DIVIDENDO PROV $ 123"/>
    <d v="2018-11-23T00:00:00"/>
    <x v="85"/>
    <s v="$"/>
    <x v="128"/>
    <n v="0"/>
    <n v="5001040"/>
    <n v="0"/>
    <n v="0"/>
    <n v="0"/>
    <n v="123"/>
    <s v="Very High"/>
    <n v="615127920"/>
    <m/>
    <m/>
    <m/>
    <m/>
    <m/>
    <m/>
    <m/>
    <m/>
    <m/>
  </r>
  <r>
    <s v="DIVIDENDO PROV $ 123"/>
    <d v="2018-10-25T00:00:00"/>
    <x v="909"/>
    <s v="$"/>
    <x v="128"/>
    <n v="0"/>
    <n v="5001040"/>
    <n v="0"/>
    <n v="0"/>
    <n v="0"/>
    <n v="123"/>
    <s v="Very High"/>
    <n v="615127920"/>
    <m/>
    <m/>
    <m/>
    <m/>
    <m/>
    <m/>
    <m/>
    <m/>
    <m/>
  </r>
  <r>
    <s v="DIVIDENDO PROV 106 $ 47"/>
    <d v="2018-06-22T00:00:00"/>
    <x v="311"/>
    <s v="$"/>
    <x v="299"/>
    <n v="0"/>
    <n v="13081284"/>
    <n v="0"/>
    <n v="0"/>
    <n v="0"/>
    <n v="47"/>
    <s v="High"/>
    <n v="614820348"/>
    <m/>
    <m/>
    <m/>
    <m/>
    <m/>
    <m/>
    <m/>
    <m/>
    <m/>
  </r>
  <r>
    <s v="DIVIDENDO PROV 85 $ 18,4"/>
    <d v="2020-01-18T00:00:00"/>
    <x v="74"/>
    <s v="$"/>
    <x v="333"/>
    <n v="0"/>
    <n v="33392179"/>
    <n v="0"/>
    <n v="0"/>
    <n v="0"/>
    <n v="18.399999999999999"/>
    <s v="High"/>
    <n v="614416093.60000002"/>
    <m/>
    <m/>
    <m/>
    <m/>
    <m/>
    <m/>
    <m/>
    <m/>
    <m/>
  </r>
  <r>
    <s v="DIVIDENDO DEF $ 611,631880988504"/>
    <d v="2018-06-05T00:00:00"/>
    <x v="317"/>
    <s v="$"/>
    <x v="389"/>
    <n v="0"/>
    <n v="1000000"/>
    <n v="0"/>
    <n v="0"/>
    <n v="0"/>
    <n v="611.63199999999995"/>
    <s v="Very High"/>
    <n v="611632000"/>
    <m/>
    <m/>
    <m/>
    <m/>
    <m/>
    <m/>
    <m/>
    <m/>
    <m/>
  </r>
  <r>
    <s v="DIVIDENDO PROV $ 122"/>
    <d v="2018-09-22T00:00:00"/>
    <x v="733"/>
    <s v="$"/>
    <x v="128"/>
    <n v="0"/>
    <n v="5003547"/>
    <n v="0"/>
    <n v="0"/>
    <n v="0"/>
    <n v="122"/>
    <s v="Very High"/>
    <n v="610432734"/>
    <m/>
    <m/>
    <m/>
    <m/>
    <m/>
    <m/>
    <m/>
    <m/>
    <m/>
  </r>
  <r>
    <s v="DIVIDENDO DEF 45 $ 2,28746"/>
    <d v="2020-05-14T00:00:00"/>
    <x v="227"/>
    <s v="$"/>
    <x v="148"/>
    <n v="0"/>
    <n v="266432526"/>
    <n v="0"/>
    <n v="0"/>
    <n v="0"/>
    <n v="2.2869999999999999"/>
    <s v="Medium"/>
    <n v="609331186.96200001"/>
    <m/>
    <m/>
    <m/>
    <m/>
    <m/>
    <m/>
    <m/>
    <m/>
    <m/>
  </r>
  <r>
    <s v="DIVIDENDO DEF 63 $ 2,644603696"/>
    <d v="2015-04-29T00:00:00"/>
    <x v="384"/>
    <s v="$"/>
    <x v="97"/>
    <n v="0"/>
    <n v="229992891"/>
    <n v="0"/>
    <n v="0"/>
    <n v="0"/>
    <n v="2.645"/>
    <s v="Medium"/>
    <n v="608331196.69500005"/>
    <m/>
    <m/>
    <m/>
    <m/>
    <m/>
    <m/>
    <m/>
    <m/>
    <m/>
  </r>
  <r>
    <s v="DIVIDENDO ADIC 30 $ 20,97447"/>
    <d v="2020-05-13T00:00:00"/>
    <x v="910"/>
    <s v="$"/>
    <x v="383"/>
    <n v="0"/>
    <n v="28875307"/>
    <n v="0"/>
    <n v="0"/>
    <n v="0"/>
    <n v="20.974"/>
    <s v="High"/>
    <n v="605630689.01800001"/>
    <m/>
    <m/>
    <m/>
    <m/>
    <m/>
    <m/>
    <m/>
    <m/>
    <m/>
  </r>
  <r>
    <s v="DIVIDENDO PROV 70 $ 55"/>
    <d v="2018-03-23T00:00:00"/>
    <x v="734"/>
    <s v="$"/>
    <x v="310"/>
    <n v="0"/>
    <n v="11000000"/>
    <n v="0"/>
    <n v="0"/>
    <n v="0"/>
    <n v="55"/>
    <s v="High"/>
    <n v="605000000"/>
    <m/>
    <m/>
    <m/>
    <m/>
    <m/>
    <m/>
    <m/>
    <m/>
    <m/>
  </r>
  <r>
    <s v="DIVIDENDO PROV $ 60,48929777"/>
    <d v="2019-07-31T00:00:00"/>
    <x v="911"/>
    <s v="$"/>
    <x v="324"/>
    <n v="0"/>
    <n v="10000000"/>
    <n v="0"/>
    <n v="0"/>
    <n v="0"/>
    <n v="60.488999999999997"/>
    <s v="High"/>
    <n v="604890000"/>
    <m/>
    <m/>
    <m/>
    <m/>
    <m/>
    <m/>
    <m/>
    <m/>
    <m/>
  </r>
  <r>
    <s v="DIVIDENDO DEF 2 $ 604,703060978003"/>
    <d v="2016-05-19T00:00:00"/>
    <x v="150"/>
    <s v="$"/>
    <x v="317"/>
    <n v="0"/>
    <n v="1000000"/>
    <n v="0"/>
    <n v="0"/>
    <n v="0"/>
    <n v="604.70299999999997"/>
    <s v="Very High"/>
    <n v="604703000"/>
    <m/>
    <m/>
    <m/>
    <m/>
    <m/>
    <m/>
    <m/>
    <m/>
    <m/>
  </r>
  <r>
    <s v="DIVIDENDO DEF 2 $ 604,46570534707"/>
    <d v="2016-05-19T00:00:00"/>
    <x v="150"/>
    <s v="$"/>
    <x v="354"/>
    <n v="0"/>
    <n v="1000000"/>
    <n v="0"/>
    <n v="0"/>
    <n v="0"/>
    <n v="604.46600000000001"/>
    <s v="Very High"/>
    <n v="604466000"/>
    <m/>
    <m/>
    <m/>
    <m/>
    <m/>
    <m/>
    <m/>
    <m/>
    <m/>
  </r>
  <r>
    <s v="DIVIDENDO DEF $ 60,41901560921210"/>
    <d v="2021-06-18T00:00:00"/>
    <x v="890"/>
    <s v="$"/>
    <x v="409"/>
    <n v="0"/>
    <n v="10000000"/>
    <n v="0"/>
    <n v="0"/>
    <n v="0"/>
    <n v="60.418999999999997"/>
    <s v="High"/>
    <n v="604190000"/>
    <m/>
    <m/>
    <m/>
    <m/>
    <m/>
    <m/>
    <m/>
    <m/>
    <m/>
  </r>
  <r>
    <s v="DIVIDENDO PROV $ 0,45"/>
    <d v="2020-08-31T00:00:00"/>
    <x v="912"/>
    <s v="$"/>
    <x v="215"/>
    <n v="0"/>
    <n v="1339664585"/>
    <n v="0"/>
    <n v="0"/>
    <n v="0"/>
    <n v="0.45"/>
    <s v="Low"/>
    <n v="602849063.25"/>
    <m/>
    <m/>
    <m/>
    <m/>
    <m/>
    <m/>
    <m/>
    <m/>
    <m/>
  </r>
  <r>
    <s v="DIVIDENDO PROV $ 380"/>
    <d v="2021-04-28T00:00:00"/>
    <x v="142"/>
    <s v="$"/>
    <x v="98"/>
    <n v="0"/>
    <n v="1585000"/>
    <n v="0"/>
    <n v="0"/>
    <n v="0"/>
    <n v="380"/>
    <s v="Very High"/>
    <n v="602300000"/>
    <m/>
    <m/>
    <m/>
    <m/>
    <m/>
    <m/>
    <m/>
    <m/>
    <m/>
  </r>
  <r>
    <s v="DIVIDENDO DEF $ 0,048956421"/>
    <d v="2020-05-19T00:00:00"/>
    <x v="145"/>
    <s v="$"/>
    <x v="305"/>
    <n v="0"/>
    <n v="12273975815"/>
    <n v="0"/>
    <n v="0"/>
    <n v="0"/>
    <n v="4.9000000000000002E-2"/>
    <s v="Low"/>
    <n v="601424814.93499994"/>
    <m/>
    <m/>
    <m/>
    <m/>
    <m/>
    <m/>
    <m/>
    <m/>
    <m/>
  </r>
  <r>
    <s v="DIVIDENDO $ 60,1099"/>
    <d v="2018-05-15T00:00:00"/>
    <x v="52"/>
    <s v="$"/>
    <x v="55"/>
    <n v="0"/>
    <n v="10000000"/>
    <n v="0"/>
    <n v="0"/>
    <n v="0"/>
    <n v="60.11"/>
    <s v="High"/>
    <n v="601100000"/>
    <m/>
    <m/>
    <m/>
    <m/>
    <m/>
    <m/>
    <m/>
    <m/>
    <m/>
  </r>
  <r>
    <s v="DIVIDENDO PROV $ 300"/>
    <d v="2021-06-04T00:00:00"/>
    <x v="249"/>
    <s v="$"/>
    <x v="355"/>
    <n v="0"/>
    <n v="2000000"/>
    <n v="0"/>
    <n v="0"/>
    <n v="0"/>
    <n v="300"/>
    <s v="Very High"/>
    <n v="600000000"/>
    <m/>
    <m/>
    <m/>
    <m/>
    <m/>
    <m/>
    <m/>
    <m/>
    <m/>
  </r>
  <r>
    <s v="DIVIDENDO PROV $ 300"/>
    <d v="2017-08-18T00:00:00"/>
    <x v="471"/>
    <s v="$"/>
    <x v="355"/>
    <n v="0"/>
    <n v="2000000"/>
    <n v="0"/>
    <n v="0"/>
    <n v="0"/>
    <n v="300"/>
    <s v="Very High"/>
    <n v="600000000"/>
    <m/>
    <m/>
    <m/>
    <m/>
    <m/>
    <m/>
    <m/>
    <m/>
    <m/>
  </r>
  <r>
    <s v="DIVIDENDO PROV $ 300"/>
    <d v="2015-05-19T00:00:00"/>
    <x v="102"/>
    <s v="$"/>
    <x v="355"/>
    <n v="0"/>
    <n v="2000000"/>
    <n v="0"/>
    <n v="0"/>
    <n v="0"/>
    <n v="300"/>
    <s v="Very High"/>
    <n v="600000000"/>
    <m/>
    <m/>
    <m/>
    <m/>
    <m/>
    <m/>
    <m/>
    <m/>
    <m/>
  </r>
  <r>
    <s v="DIVIDENDO PROV $ 59,93245133"/>
    <d v="2019-07-31T00:00:00"/>
    <x v="911"/>
    <s v="$"/>
    <x v="293"/>
    <n v="0"/>
    <n v="10000000"/>
    <n v="0"/>
    <n v="0"/>
    <n v="0"/>
    <n v="59.932000000000002"/>
    <s v="High"/>
    <n v="599320000"/>
    <m/>
    <m/>
    <m/>
    <m/>
    <m/>
    <m/>
    <m/>
    <m/>
    <m/>
  </r>
  <r>
    <s v="DIVIDENDO DEF $ 59,73449082719840"/>
    <d v="2020-06-23T00:00:00"/>
    <x v="157"/>
    <s v="$"/>
    <x v="410"/>
    <n v="0"/>
    <n v="10000000"/>
    <n v="0"/>
    <n v="0"/>
    <n v="0"/>
    <n v="59.734000000000002"/>
    <s v="High"/>
    <n v="597340000"/>
    <m/>
    <m/>
    <m/>
    <m/>
    <m/>
    <m/>
    <m/>
    <m/>
    <m/>
  </r>
  <r>
    <s v="DIVIDENDO DEF $ 59,39593115425210"/>
    <d v="2020-06-23T00:00:00"/>
    <x v="157"/>
    <s v="$"/>
    <x v="411"/>
    <n v="0"/>
    <n v="10000000"/>
    <n v="0"/>
    <n v="0"/>
    <n v="0"/>
    <n v="59.396000000000001"/>
    <s v="High"/>
    <n v="593960000"/>
    <m/>
    <m/>
    <m/>
    <m/>
    <m/>
    <m/>
    <m/>
    <m/>
    <m/>
  </r>
  <r>
    <s v="DIVIDENDO PROV $ 59,169412"/>
    <d v="2020-02-01T00:00:00"/>
    <x v="125"/>
    <s v="$"/>
    <x v="78"/>
    <n v="0"/>
    <n v="10000000"/>
    <n v="0"/>
    <n v="0"/>
    <n v="0"/>
    <n v="59.168999999999997"/>
    <s v="High"/>
    <n v="591690000"/>
    <m/>
    <m/>
    <m/>
    <m/>
    <m/>
    <m/>
    <m/>
    <m/>
    <m/>
  </r>
  <r>
    <s v="DIVIDENDO DEF $ 295"/>
    <d v="2017-05-24T00:00:00"/>
    <x v="269"/>
    <s v="$"/>
    <x v="355"/>
    <n v="0"/>
    <n v="2000000"/>
    <n v="0"/>
    <n v="0"/>
    <n v="0"/>
    <n v="295"/>
    <s v="Very High"/>
    <n v="590000000"/>
    <m/>
    <m/>
    <m/>
    <m/>
    <m/>
    <m/>
    <m/>
    <m/>
    <m/>
  </r>
  <r>
    <s v="DIVIDENDO PROV 144 $ 12,27"/>
    <d v="2018-12-15T00:00:00"/>
    <x v="330"/>
    <s v="$"/>
    <x v="218"/>
    <n v="0"/>
    <n v="48000000"/>
    <n v="0"/>
    <n v="0"/>
    <n v="0"/>
    <n v="12.27"/>
    <s v="High"/>
    <n v="588960000"/>
    <m/>
    <m/>
    <m/>
    <m/>
    <m/>
    <m/>
    <m/>
    <m/>
    <m/>
  </r>
  <r>
    <s v="DIVIDENDO PROV $ 58,85926045"/>
    <d v="2020-05-30T00:00:00"/>
    <x v="688"/>
    <s v="$"/>
    <x v="293"/>
    <n v="0"/>
    <n v="10000000"/>
    <n v="0"/>
    <n v="0"/>
    <n v="0"/>
    <n v="58.859000000000002"/>
    <s v="High"/>
    <n v="588590000"/>
    <m/>
    <m/>
    <m/>
    <m/>
    <m/>
    <m/>
    <m/>
    <m/>
    <m/>
  </r>
  <r>
    <s v="DIVIDENDO ADIC 9 $ 0,66"/>
    <d v="2018-03-07T00:00:00"/>
    <x v="793"/>
    <s v="$"/>
    <x v="246"/>
    <n v="0"/>
    <n v="890000000"/>
    <n v="0"/>
    <n v="0"/>
    <n v="0"/>
    <n v="0.66"/>
    <s v="Low"/>
    <n v="587400000"/>
    <m/>
    <m/>
    <m/>
    <m/>
    <m/>
    <m/>
    <m/>
    <m/>
    <m/>
  </r>
  <r>
    <s v="DIVIDENDO DEF $ 58,620807"/>
    <d v="2020-06-20T00:00:00"/>
    <x v="329"/>
    <s v="$"/>
    <x v="412"/>
    <n v="0"/>
    <n v="10000000"/>
    <n v="0"/>
    <n v="0"/>
    <n v="0"/>
    <n v="58.621000000000002"/>
    <s v="High"/>
    <n v="586210000"/>
    <m/>
    <m/>
    <m/>
    <m/>
    <m/>
    <m/>
    <m/>
    <m/>
    <m/>
  </r>
  <r>
    <s v="DIVIDENDO PROV 67 $ 17,5"/>
    <d v="2015-07-21T00:00:00"/>
    <x v="913"/>
    <s v="$"/>
    <x v="333"/>
    <n v="0"/>
    <n v="33392179"/>
    <n v="0"/>
    <n v="0"/>
    <n v="0"/>
    <n v="17.5"/>
    <s v="High"/>
    <n v="584363132.5"/>
    <m/>
    <m/>
    <m/>
    <m/>
    <m/>
    <m/>
    <m/>
    <m/>
    <m/>
  </r>
  <r>
    <s v="DIVIDENDO DEF $ 7"/>
    <d v="2017-05-19T00:00:00"/>
    <x v="148"/>
    <s v="$"/>
    <x v="362"/>
    <n v="0"/>
    <n v="83161638"/>
    <n v="0"/>
    <n v="0"/>
    <n v="0"/>
    <n v="7"/>
    <s v="Medium"/>
    <n v="582131466"/>
    <m/>
    <m/>
    <m/>
    <m/>
    <m/>
    <m/>
    <m/>
    <m/>
    <m/>
  </r>
  <r>
    <s v="DIVIDENDO PROV $ 58,202291380710900"/>
    <d v="2021-05-19T00:00:00"/>
    <x v="159"/>
    <s v="$"/>
    <x v="384"/>
    <n v="0"/>
    <n v="10000000"/>
    <n v="0"/>
    <n v="0"/>
    <n v="0"/>
    <n v="58.201999999999998"/>
    <s v="High"/>
    <n v="582020000"/>
    <m/>
    <m/>
    <m/>
    <m/>
    <m/>
    <m/>
    <m/>
    <m/>
    <m/>
  </r>
  <r>
    <s v="DIVIDENDO PROV $ 291"/>
    <d v="2020-12-12T00:00:00"/>
    <x v="89"/>
    <s v="$"/>
    <x v="355"/>
    <n v="0"/>
    <n v="2000000"/>
    <n v="0"/>
    <n v="0"/>
    <n v="0"/>
    <n v="291"/>
    <s v="Very High"/>
    <n v="582000000"/>
    <m/>
    <m/>
    <m/>
    <m/>
    <m/>
    <m/>
    <m/>
    <m/>
    <m/>
  </r>
  <r>
    <s v="DIVIDENDO DEF $ 58,101917"/>
    <d v="2020-04-27T00:00:00"/>
    <x v="28"/>
    <s v="$"/>
    <x v="78"/>
    <n v="0"/>
    <n v="10000000"/>
    <n v="0"/>
    <n v="0"/>
    <n v="0"/>
    <n v="58.101999999999997"/>
    <s v="High"/>
    <n v="581020000"/>
    <m/>
    <m/>
    <m/>
    <m/>
    <m/>
    <m/>
    <m/>
    <m/>
    <m/>
  </r>
  <r>
    <s v="DIVIDENDO PROV $ 57,99893"/>
    <d v="2018-08-08T00:00:00"/>
    <x v="842"/>
    <s v="$"/>
    <x v="55"/>
    <n v="0"/>
    <n v="10000000"/>
    <n v="0"/>
    <n v="0"/>
    <n v="0"/>
    <n v="57.999000000000002"/>
    <s v="High"/>
    <n v="579990000"/>
    <m/>
    <m/>
    <m/>
    <m/>
    <m/>
    <m/>
    <m/>
    <m/>
    <m/>
  </r>
  <r>
    <s v="DIVIDENDO $ 57,9964"/>
    <d v="2017-12-19T00:00:00"/>
    <x v="179"/>
    <s v="$"/>
    <x v="55"/>
    <n v="0"/>
    <n v="10000000"/>
    <n v="0"/>
    <n v="0"/>
    <n v="0"/>
    <n v="57.996000000000002"/>
    <s v="High"/>
    <n v="579960000"/>
    <m/>
    <m/>
    <m/>
    <m/>
    <m/>
    <m/>
    <m/>
    <m/>
    <m/>
  </r>
  <r>
    <s v="DIVIDENDO $ 57,9964"/>
    <d v="2017-12-19T00:00:00"/>
    <x v="179"/>
    <s v="$"/>
    <x v="172"/>
    <n v="0"/>
    <n v="10000000"/>
    <n v="0"/>
    <n v="0"/>
    <n v="0"/>
    <n v="57.996000000000002"/>
    <s v="High"/>
    <n v="579960000"/>
    <m/>
    <m/>
    <m/>
    <m/>
    <m/>
    <m/>
    <m/>
    <m/>
    <m/>
  </r>
  <r>
    <s v="DIVIDENDO PROV $ 57,905126976521300"/>
    <d v="2021-05-19T00:00:00"/>
    <x v="159"/>
    <s v="$"/>
    <x v="385"/>
    <n v="0"/>
    <n v="10000000"/>
    <n v="0"/>
    <n v="0"/>
    <n v="0"/>
    <n v="57.905000000000001"/>
    <s v="High"/>
    <n v="579050000"/>
    <m/>
    <m/>
    <m/>
    <m/>
    <m/>
    <m/>
    <m/>
    <m/>
    <m/>
  </r>
  <r>
    <s v="DIVIDENDO DEF $ 57,77856949900750"/>
    <d v="2020-06-23T00:00:00"/>
    <x v="157"/>
    <s v="$"/>
    <x v="413"/>
    <n v="0"/>
    <n v="10000000"/>
    <n v="0"/>
    <n v="0"/>
    <n v="0"/>
    <n v="57.779000000000003"/>
    <s v="High"/>
    <n v="577790000"/>
    <m/>
    <m/>
    <m/>
    <m/>
    <m/>
    <m/>
    <m/>
    <m/>
    <m/>
  </r>
  <r>
    <s v="DIVIDENDO PROV 74 $ 17,3"/>
    <d v="2017-01-21T00:00:00"/>
    <x v="120"/>
    <s v="$"/>
    <x v="333"/>
    <n v="0"/>
    <n v="33392179"/>
    <n v="0"/>
    <n v="0"/>
    <n v="0"/>
    <n v="17.3"/>
    <s v="High"/>
    <n v="577684696.70000005"/>
    <m/>
    <m/>
    <m/>
    <m/>
    <m/>
    <m/>
    <m/>
    <m/>
    <m/>
  </r>
  <r>
    <s v="DIVIDENDO PROV 15 US$ 0,000475607"/>
    <d v="2018-12-07T00:00:00"/>
    <x v="654"/>
    <s v="$"/>
    <x v="313"/>
    <n v="0"/>
    <n v="1815079505"/>
    <n v="0"/>
    <n v="0"/>
    <n v="0"/>
    <n v="0.318"/>
    <s v="Low"/>
    <n v="577195282.59000003"/>
    <m/>
    <m/>
    <m/>
    <m/>
    <m/>
    <m/>
    <m/>
    <m/>
    <m/>
  </r>
  <r>
    <s v="DIVIDENDO PROV $ 13"/>
    <d v="2021-08-14T00:00:00"/>
    <x v="914"/>
    <s v="$"/>
    <x v="142"/>
    <n v="0"/>
    <n v="44367002"/>
    <n v="0"/>
    <n v="0"/>
    <n v="0"/>
    <n v="13"/>
    <s v="High"/>
    <n v="576771026"/>
    <m/>
    <m/>
    <m/>
    <m/>
    <m/>
    <m/>
    <m/>
    <m/>
    <m/>
  </r>
  <r>
    <s v="DIVIDENDO $ 57,63453"/>
    <d v="2018-11-07T00:00:00"/>
    <x v="529"/>
    <s v="$"/>
    <x v="55"/>
    <n v="0"/>
    <n v="10000000"/>
    <n v="0"/>
    <n v="0"/>
    <n v="0"/>
    <n v="57.634999999999998"/>
    <s v="High"/>
    <n v="576350000"/>
    <m/>
    <m/>
    <m/>
    <m/>
    <m/>
    <m/>
    <m/>
    <m/>
    <m/>
  </r>
  <r>
    <s v="DIVIDENDO DEF $ 57,55669567120890"/>
    <d v="2020-06-23T00:00:00"/>
    <x v="157"/>
    <s v="$"/>
    <x v="414"/>
    <n v="0"/>
    <n v="10000000"/>
    <n v="0"/>
    <n v="0"/>
    <n v="0"/>
    <n v="57.557000000000002"/>
    <s v="High"/>
    <n v="575570000"/>
    <m/>
    <m/>
    <m/>
    <m/>
    <m/>
    <m/>
    <m/>
    <m/>
    <m/>
  </r>
  <r>
    <s v="DIVIDENDO PROV $ 13,7903993825041"/>
    <d v="2019-03-21T00:00:00"/>
    <x v="342"/>
    <s v="$"/>
    <x v="415"/>
    <n v="0"/>
    <n v="41690492"/>
    <n v="0"/>
    <n v="0"/>
    <n v="0"/>
    <n v="13.79"/>
    <s v="High"/>
    <n v="574911884.67999995"/>
    <m/>
    <m/>
    <m/>
    <m/>
    <m/>
    <m/>
    <m/>
    <m/>
    <m/>
  </r>
  <r>
    <s v="DIVIDENDO DEF $ 57,46910271110"/>
    <d v="2020-06-23T00:00:00"/>
    <x v="157"/>
    <s v="$"/>
    <x v="416"/>
    <n v="0"/>
    <n v="10000000"/>
    <n v="0"/>
    <n v="0"/>
    <n v="0"/>
    <n v="57.469000000000001"/>
    <s v="High"/>
    <n v="574690000"/>
    <m/>
    <m/>
    <m/>
    <m/>
    <m/>
    <m/>
    <m/>
    <m/>
    <m/>
  </r>
  <r>
    <s v="DIVIDENDO DEF $ 573,988204"/>
    <d v="2021-06-23T00:00:00"/>
    <x v="548"/>
    <s v="$"/>
    <x v="417"/>
    <n v="0"/>
    <n v="1000000"/>
    <n v="0"/>
    <n v="0"/>
    <n v="0"/>
    <n v="573.98800000000006"/>
    <s v="Very High"/>
    <n v="573988000"/>
    <m/>
    <m/>
    <m/>
    <m/>
    <m/>
    <m/>
    <m/>
    <m/>
    <m/>
  </r>
  <r>
    <s v="DIVIDENDO PROV $ 286,471552801864"/>
    <d v="2015-06-18T00:00:00"/>
    <x v="864"/>
    <s v="$"/>
    <x v="240"/>
    <n v="0"/>
    <n v="2000000"/>
    <n v="0"/>
    <n v="0"/>
    <n v="0"/>
    <n v="286.47199999999998"/>
    <s v="Very High"/>
    <n v="572944000"/>
    <m/>
    <m/>
    <m/>
    <m/>
    <m/>
    <m/>
    <m/>
    <m/>
    <m/>
  </r>
  <r>
    <s v="DIVIDENDO PROV $ 0,45"/>
    <d v="2021-03-31T00:00:00"/>
    <x v="915"/>
    <s v="$"/>
    <x v="215"/>
    <n v="0"/>
    <n v="1267978817"/>
    <n v="0"/>
    <n v="0"/>
    <n v="0"/>
    <n v="0.45"/>
    <s v="Low"/>
    <n v="570590467.64999998"/>
    <m/>
    <m/>
    <m/>
    <m/>
    <m/>
    <m/>
    <m/>
    <m/>
    <m/>
  </r>
  <r>
    <s v="DIVIDENDO DEF $ 57,02949"/>
    <d v="2020-06-20T00:00:00"/>
    <x v="329"/>
    <s v="$"/>
    <x v="418"/>
    <n v="0"/>
    <n v="10000000"/>
    <n v="0"/>
    <n v="0"/>
    <n v="0"/>
    <n v="57.029000000000003"/>
    <s v="High"/>
    <n v="570290000"/>
    <m/>
    <m/>
    <m/>
    <m/>
    <m/>
    <m/>
    <m/>
    <m/>
    <m/>
  </r>
  <r>
    <s v="DIVIDENDO PROV $ 56,91"/>
    <d v="2021-06-04T00:00:00"/>
    <x v="249"/>
    <s v="$"/>
    <x v="387"/>
    <n v="0"/>
    <n v="10000000"/>
    <n v="0"/>
    <n v="0"/>
    <n v="0"/>
    <n v="56.91"/>
    <s v="High"/>
    <n v="569100000"/>
    <m/>
    <m/>
    <m/>
    <m/>
    <m/>
    <m/>
    <m/>
    <m/>
    <m/>
  </r>
  <r>
    <s v="DIVIDENDO PROV $ 473,717291"/>
    <d v="2015-10-30T00:00:00"/>
    <x v="916"/>
    <s v="$"/>
    <x v="335"/>
    <n v="0"/>
    <n v="1200000"/>
    <n v="0"/>
    <n v="0"/>
    <n v="0"/>
    <n v="473.71699999999998"/>
    <s v="Very High"/>
    <n v="568460400"/>
    <m/>
    <m/>
    <m/>
    <m/>
    <m/>
    <m/>
    <m/>
    <m/>
    <m/>
  </r>
  <r>
    <s v="DIVIDENDO DEF $ 5,67960073932288"/>
    <d v="2020-05-30T00:00:00"/>
    <x v="688"/>
    <s v="$"/>
    <x v="419"/>
    <n v="0"/>
    <n v="100000000"/>
    <n v="0"/>
    <n v="0"/>
    <n v="0"/>
    <n v="5.68"/>
    <s v="Medium"/>
    <n v="568000000"/>
    <m/>
    <m/>
    <m/>
    <m/>
    <m/>
    <m/>
    <m/>
    <m/>
    <m/>
  </r>
  <r>
    <s v="DIVIDENDO DEF $ 370,3262"/>
    <d v="2017-06-20T00:00:00"/>
    <x v="413"/>
    <s v="$"/>
    <x v="311"/>
    <n v="0"/>
    <n v="1533743"/>
    <n v="0"/>
    <n v="0"/>
    <n v="0"/>
    <n v="370.32600000000002"/>
    <s v="Very High"/>
    <n v="567984910.21800005"/>
    <m/>
    <m/>
    <m/>
    <m/>
    <m/>
    <m/>
    <m/>
    <m/>
    <m/>
  </r>
  <r>
    <s v="DIVIDENDO DEF 99 $ 5"/>
    <d v="2019-05-09T00:00:00"/>
    <x v="180"/>
    <s v="$"/>
    <x v="374"/>
    <n v="0"/>
    <n v="113589915"/>
    <n v="0"/>
    <n v="0"/>
    <n v="0"/>
    <n v="5"/>
    <s v="Medium"/>
    <n v="567949575"/>
    <m/>
    <m/>
    <m/>
    <m/>
    <m/>
    <m/>
    <m/>
    <m/>
    <m/>
  </r>
  <r>
    <s v="DIVIDENDO DEF $ 56,6017722962210"/>
    <d v="2021-06-05T00:00:00"/>
    <x v="164"/>
    <s v="$"/>
    <x v="420"/>
    <n v="0"/>
    <n v="10000000"/>
    <n v="0"/>
    <n v="0"/>
    <n v="0"/>
    <n v="56.601999999999997"/>
    <s v="High"/>
    <n v="566020000"/>
    <m/>
    <m/>
    <m/>
    <m/>
    <m/>
    <m/>
    <m/>
    <m/>
    <m/>
  </r>
  <r>
    <s v="DIVIDENDO PROV $ 56,3063387322536"/>
    <d v="2018-08-17T00:00:00"/>
    <x v="779"/>
    <s v="$"/>
    <x v="284"/>
    <n v="0"/>
    <n v="10000000"/>
    <n v="0"/>
    <n v="0"/>
    <n v="0"/>
    <n v="56.305999999999997"/>
    <s v="High"/>
    <n v="563060000"/>
    <m/>
    <m/>
    <m/>
    <m/>
    <m/>
    <m/>
    <m/>
    <m/>
    <m/>
  </r>
  <r>
    <s v="DIVIDENDO PROV $ 56,1999575184223"/>
    <d v="2018-08-17T00:00:00"/>
    <x v="779"/>
    <s v="$"/>
    <x v="320"/>
    <n v="0"/>
    <n v="10000000"/>
    <n v="0"/>
    <n v="0"/>
    <n v="0"/>
    <n v="56.2"/>
    <s v="High"/>
    <n v="562000000"/>
    <m/>
    <m/>
    <m/>
    <m/>
    <m/>
    <m/>
    <m/>
    <m/>
    <m/>
  </r>
  <r>
    <s v="DIVIDENDO $ 56,16218"/>
    <d v="2018-05-02T00:00:00"/>
    <x v="646"/>
    <s v="$"/>
    <x v="55"/>
    <n v="0"/>
    <n v="10000000"/>
    <n v="0"/>
    <n v="0"/>
    <n v="0"/>
    <n v="56.161999999999999"/>
    <s v="High"/>
    <n v="561620000"/>
    <m/>
    <m/>
    <m/>
    <m/>
    <m/>
    <m/>
    <m/>
    <m/>
    <m/>
  </r>
  <r>
    <s v="DIVIDENDO PROV $ 753,655497270"/>
    <d v="2021-01-06T00:00:00"/>
    <x v="766"/>
    <s v="$"/>
    <x v="131"/>
    <n v="0"/>
    <n v="744415"/>
    <n v="0"/>
    <n v="0"/>
    <n v="0"/>
    <n v="753.65499999999997"/>
    <s v="Very High"/>
    <n v="561032086.82500005"/>
    <m/>
    <m/>
    <m/>
    <m/>
    <m/>
    <m/>
    <m/>
    <m/>
    <m/>
  </r>
  <r>
    <s v="DIVIDENDO PROV $ 0,42"/>
    <d v="2021-02-26T00:00:00"/>
    <x v="917"/>
    <s v="$"/>
    <x v="215"/>
    <n v="0"/>
    <n v="1334053451"/>
    <n v="0"/>
    <n v="0"/>
    <n v="0"/>
    <n v="0.42"/>
    <s v="Low"/>
    <n v="560302449.41999996"/>
    <m/>
    <m/>
    <m/>
    <m/>
    <m/>
    <m/>
    <m/>
    <m/>
    <m/>
  </r>
  <r>
    <s v="DIVIDENDO PROV $ 0,42"/>
    <d v="2021-01-29T00:00:00"/>
    <x v="918"/>
    <s v="$"/>
    <x v="215"/>
    <n v="0"/>
    <n v="1334053451"/>
    <n v="0"/>
    <n v="0"/>
    <n v="0"/>
    <n v="0.42"/>
    <s v="Low"/>
    <n v="560302449.41999996"/>
    <m/>
    <m/>
    <m/>
    <m/>
    <m/>
    <m/>
    <m/>
    <m/>
    <m/>
  </r>
  <r>
    <s v="DIVIDENDO PROV $ 0,42"/>
    <d v="2021-01-20T00:00:00"/>
    <x v="919"/>
    <s v="$"/>
    <x v="215"/>
    <n v="0"/>
    <n v="1334053451"/>
    <n v="0"/>
    <n v="0"/>
    <n v="0"/>
    <n v="0.42"/>
    <s v="Low"/>
    <n v="560302449.41999996"/>
    <m/>
    <m/>
    <m/>
    <m/>
    <m/>
    <m/>
    <m/>
    <m/>
    <m/>
  </r>
  <r>
    <s v="DIVIDENDO PROV $ 280"/>
    <d v="2018-02-13T00:00:00"/>
    <x v="920"/>
    <s v="$"/>
    <x v="355"/>
    <n v="0"/>
    <n v="2000000"/>
    <n v="0"/>
    <n v="0"/>
    <n v="0"/>
    <n v="280"/>
    <s v="Very High"/>
    <n v="560000000"/>
    <m/>
    <m/>
    <m/>
    <m/>
    <m/>
    <m/>
    <m/>
    <m/>
    <m/>
  </r>
  <r>
    <s v="DIVIDENDO DEF $ 55,9068541113044"/>
    <d v="2021-06-05T00:00:00"/>
    <x v="164"/>
    <s v="$"/>
    <x v="421"/>
    <n v="0"/>
    <n v="10000000"/>
    <n v="0"/>
    <n v="0"/>
    <n v="0"/>
    <n v="55.906999999999996"/>
    <s v="High"/>
    <n v="559070000"/>
    <m/>
    <m/>
    <m/>
    <m/>
    <m/>
    <m/>
    <m/>
    <m/>
    <m/>
  </r>
  <r>
    <s v="DIVIDENDO DEF 107 $ 3"/>
    <d v="2018-04-19T00:00:00"/>
    <x v="1"/>
    <s v="$"/>
    <x v="352"/>
    <n v="0"/>
    <n v="185994529"/>
    <n v="0"/>
    <n v="0"/>
    <n v="0"/>
    <n v="3"/>
    <s v="Medium"/>
    <n v="557983587"/>
    <m/>
    <m/>
    <m/>
    <m/>
    <m/>
    <m/>
    <m/>
    <m/>
    <m/>
  </r>
  <r>
    <s v="DIVIDENDO DEF $ 55,6402511022492"/>
    <d v="2021-06-05T00:00:00"/>
    <x v="164"/>
    <s v="$"/>
    <x v="422"/>
    <n v="0"/>
    <n v="10000000"/>
    <n v="0"/>
    <n v="0"/>
    <n v="0"/>
    <n v="55.64"/>
    <s v="High"/>
    <n v="556400000"/>
    <m/>
    <m/>
    <m/>
    <m/>
    <m/>
    <m/>
    <m/>
    <m/>
    <m/>
  </r>
  <r>
    <s v="DIVIDENDO DEF 31 $ 19,2577"/>
    <d v="2021-05-06T00:00:00"/>
    <x v="54"/>
    <s v="$"/>
    <x v="383"/>
    <n v="0"/>
    <n v="28875307"/>
    <n v="0"/>
    <n v="0"/>
    <n v="0"/>
    <n v="19.257999999999999"/>
    <s v="High"/>
    <n v="556080662.20599997"/>
    <m/>
    <m/>
    <m/>
    <m/>
    <m/>
    <m/>
    <m/>
    <m/>
    <m/>
  </r>
  <r>
    <s v="DIVIDENDO DEF $ 243,345106791276"/>
    <d v="2018-05-18T00:00:00"/>
    <x v="72"/>
    <s v="$"/>
    <x v="423"/>
    <n v="0"/>
    <n v="2272715"/>
    <n v="0"/>
    <n v="0"/>
    <n v="0"/>
    <n v="243.345"/>
    <s v="Very High"/>
    <n v="553053831.67499995"/>
    <m/>
    <m/>
    <m/>
    <m/>
    <m/>
    <m/>
    <m/>
    <m/>
    <m/>
  </r>
  <r>
    <s v="DIVIDENDO DEF 4 $ 0,0960598431636629"/>
    <d v="2016-05-13T00:00:00"/>
    <x v="266"/>
    <s v="$"/>
    <x v="245"/>
    <n v="0"/>
    <n v="5727891780"/>
    <n v="0"/>
    <n v="0"/>
    <n v="0"/>
    <n v="9.6000000000000002E-2"/>
    <s v="Low"/>
    <n v="549877610.88"/>
    <m/>
    <m/>
    <m/>
    <m/>
    <m/>
    <m/>
    <m/>
    <m/>
    <m/>
  </r>
  <r>
    <s v="DIVIDENDO DEF $ 549,458182485128"/>
    <d v="2017-05-19T00:00:00"/>
    <x v="148"/>
    <s v="$"/>
    <x v="354"/>
    <n v="0"/>
    <n v="1000000"/>
    <n v="0"/>
    <n v="0"/>
    <n v="0"/>
    <n v="549.45799999999997"/>
    <s v="Very High"/>
    <n v="549458000"/>
    <m/>
    <m/>
    <m/>
    <m/>
    <m/>
    <m/>
    <m/>
    <m/>
    <m/>
  </r>
  <r>
    <s v="DIVIDENDO DEF 101 $ 3"/>
    <d v="2015-04-17T00:00:00"/>
    <x v="257"/>
    <s v="$"/>
    <x v="297"/>
    <n v="0"/>
    <n v="182932687"/>
    <n v="0"/>
    <n v="0"/>
    <n v="0"/>
    <n v="3"/>
    <s v="Medium"/>
    <n v="548798061"/>
    <m/>
    <m/>
    <m/>
    <m/>
    <m/>
    <m/>
    <m/>
    <m/>
    <m/>
  </r>
  <r>
    <s v="DIVIDENDO PROV $ 54,7949497423229"/>
    <d v="2019-01-22T00:00:00"/>
    <x v="921"/>
    <s v="$"/>
    <x v="284"/>
    <n v="0"/>
    <n v="10000000"/>
    <n v="0"/>
    <n v="0"/>
    <n v="0"/>
    <n v="54.795000000000002"/>
    <s v="High"/>
    <n v="547950000"/>
    <m/>
    <m/>
    <m/>
    <m/>
    <m/>
    <m/>
    <m/>
    <m/>
    <m/>
  </r>
  <r>
    <s v="DIVIDENDO PROV $ 54,6515078550206"/>
    <d v="2019-01-22T00:00:00"/>
    <x v="921"/>
    <s v="$"/>
    <x v="320"/>
    <n v="0"/>
    <n v="10000000"/>
    <n v="0"/>
    <n v="0"/>
    <n v="0"/>
    <n v="54.652000000000001"/>
    <s v="High"/>
    <n v="546520000"/>
    <m/>
    <m/>
    <m/>
    <m/>
    <m/>
    <m/>
    <m/>
    <m/>
    <m/>
  </r>
  <r>
    <s v="DIVIDENDO PROV 0 $ 452,703411"/>
    <d v="2016-05-25T00:00:00"/>
    <x v="806"/>
    <s v="$"/>
    <x v="335"/>
    <n v="0"/>
    <n v="1200000"/>
    <n v="0"/>
    <n v="0"/>
    <n v="0"/>
    <n v="452.70299999999997"/>
    <s v="Very High"/>
    <n v="543243600"/>
    <m/>
    <m/>
    <m/>
    <m/>
    <m/>
    <m/>
    <m/>
    <m/>
    <m/>
  </r>
  <r>
    <s v="DIVIDENDO PROV 108 $ 3"/>
    <d v="2017-11-16T00:00:00"/>
    <x v="326"/>
    <s v="$"/>
    <x v="312"/>
    <n v="0"/>
    <n v="180804998"/>
    <n v="0"/>
    <n v="0"/>
    <n v="0"/>
    <n v="3"/>
    <s v="Medium"/>
    <n v="542414994"/>
    <m/>
    <m/>
    <m/>
    <m/>
    <m/>
    <m/>
    <m/>
    <m/>
    <m/>
  </r>
  <r>
    <s v="DIVIDENDO DEF 107 $ 3"/>
    <d v="2017-04-18T00:00:00"/>
    <x v="379"/>
    <s v="$"/>
    <x v="312"/>
    <n v="0"/>
    <n v="180804998"/>
    <n v="0"/>
    <n v="0"/>
    <n v="0"/>
    <n v="3"/>
    <s v="Medium"/>
    <n v="542414994"/>
    <m/>
    <m/>
    <m/>
    <m/>
    <m/>
    <m/>
    <m/>
    <m/>
    <m/>
  </r>
  <r>
    <s v="DIVIDENDO PROV $ 270"/>
    <d v="2018-05-25T00:00:00"/>
    <x v="367"/>
    <s v="$"/>
    <x v="355"/>
    <n v="0"/>
    <n v="2000000"/>
    <n v="0"/>
    <n v="0"/>
    <n v="0"/>
    <n v="270"/>
    <s v="Very High"/>
    <n v="540000000"/>
    <m/>
    <m/>
    <m/>
    <m/>
    <m/>
    <m/>
    <m/>
    <m/>
    <m/>
  </r>
  <r>
    <s v="DIVIDENDO PROV 71 $ 3"/>
    <d v="2020-11-24T00:00:00"/>
    <x v="140"/>
    <s v="$"/>
    <x v="268"/>
    <n v="0"/>
    <n v="179739039"/>
    <n v="0"/>
    <n v="0"/>
    <n v="0"/>
    <n v="3"/>
    <s v="Medium"/>
    <n v="539217117"/>
    <m/>
    <m/>
    <m/>
    <m/>
    <m/>
    <m/>
    <m/>
    <m/>
    <m/>
  </r>
  <r>
    <s v="DIVIDENDO PROV $ 328"/>
    <d v="2019-04-23T00:00:00"/>
    <x v="77"/>
    <s v="$"/>
    <x v="225"/>
    <n v="0"/>
    <n v="1640000"/>
    <n v="0"/>
    <n v="0"/>
    <n v="0"/>
    <n v="328"/>
    <s v="Very High"/>
    <n v="537920000"/>
    <m/>
    <m/>
    <m/>
    <m/>
    <m/>
    <m/>
    <m/>
    <m/>
    <m/>
  </r>
  <r>
    <s v="DIVIDENDO DEF $ 536,4719"/>
    <d v="2021-06-23T00:00:00"/>
    <x v="548"/>
    <s v="$"/>
    <x v="424"/>
    <n v="0"/>
    <n v="1000000"/>
    <n v="0"/>
    <n v="0"/>
    <n v="0"/>
    <n v="536.47199999999998"/>
    <s v="Very High"/>
    <n v="536472000"/>
    <m/>
    <m/>
    <m/>
    <m/>
    <m/>
    <m/>
    <m/>
    <m/>
    <m/>
  </r>
  <r>
    <s v="DIVIDENDO DEF $ 536,209890901363"/>
    <d v="2017-05-19T00:00:00"/>
    <x v="148"/>
    <s v="$"/>
    <x v="317"/>
    <n v="0"/>
    <n v="1000000"/>
    <n v="0"/>
    <n v="0"/>
    <n v="0"/>
    <n v="536.21"/>
    <s v="Very High"/>
    <n v="536210000"/>
    <m/>
    <m/>
    <m/>
    <m/>
    <m/>
    <m/>
    <m/>
    <m/>
    <m/>
  </r>
  <r>
    <s v="DIVIDENDO PROV 0 $ 536,0383"/>
    <d v="2015-12-12T00:00:00"/>
    <x v="187"/>
    <s v="$"/>
    <x v="425"/>
    <n v="0"/>
    <n v="1000000"/>
    <n v="0"/>
    <n v="0"/>
    <n v="0"/>
    <n v="536.03800000000001"/>
    <s v="Very High"/>
    <n v="536038000"/>
    <m/>
    <m/>
    <m/>
    <m/>
    <m/>
    <m/>
    <m/>
    <m/>
    <m/>
  </r>
  <r>
    <s v="DIVIDENDO PROV $ 0,066862979"/>
    <d v="2021-05-06T00:00:00"/>
    <x v="54"/>
    <s v="$"/>
    <x v="330"/>
    <n v="0"/>
    <n v="8000000000"/>
    <n v="0"/>
    <n v="0"/>
    <n v="0"/>
    <n v="6.7000000000000004E-2"/>
    <s v="Low"/>
    <n v="536000000"/>
    <m/>
    <m/>
    <m/>
    <m/>
    <m/>
    <m/>
    <m/>
    <m/>
    <m/>
  </r>
  <r>
    <s v="DIVIDENDO PROV $ 53,5517801619093"/>
    <d v="2020-08-14T00:00:00"/>
    <x v="922"/>
    <s v="$"/>
    <x v="384"/>
    <n v="0"/>
    <n v="10000000"/>
    <n v="0"/>
    <n v="0"/>
    <n v="0"/>
    <n v="53.552"/>
    <s v="High"/>
    <n v="535520000"/>
    <m/>
    <m/>
    <m/>
    <m/>
    <m/>
    <m/>
    <m/>
    <m/>
    <m/>
  </r>
  <r>
    <s v="DIVIDENDO DEF $ 535,252397"/>
    <d v="2021-06-23T00:00:00"/>
    <x v="548"/>
    <s v="$"/>
    <x v="426"/>
    <n v="0"/>
    <n v="1000000"/>
    <n v="0"/>
    <n v="0"/>
    <n v="0"/>
    <n v="535.25199999999995"/>
    <s v="Very High"/>
    <n v="535252000"/>
    <m/>
    <m/>
    <m/>
    <m/>
    <m/>
    <m/>
    <m/>
    <m/>
    <m/>
  </r>
  <r>
    <s v="DIVIDENDO PROV $ 53,4514127181135"/>
    <d v="2020-08-14T00:00:00"/>
    <x v="922"/>
    <s v="$"/>
    <x v="385"/>
    <n v="0"/>
    <n v="10000000"/>
    <n v="0"/>
    <n v="0"/>
    <n v="0"/>
    <n v="53.451000000000001"/>
    <s v="High"/>
    <n v="534510000"/>
    <m/>
    <m/>
    <m/>
    <m/>
    <m/>
    <m/>
    <m/>
    <m/>
    <m/>
  </r>
  <r>
    <s v="DIVIDENDO PROV $ 533,284"/>
    <d v="2017-06-22T00:00:00"/>
    <x v="753"/>
    <s v="$"/>
    <x v="93"/>
    <n v="0"/>
    <n v="1000000"/>
    <n v="0"/>
    <n v="0"/>
    <n v="0"/>
    <n v="533.28399999999999"/>
    <s v="Very High"/>
    <n v="533284000"/>
    <m/>
    <m/>
    <m/>
    <m/>
    <m/>
    <m/>
    <m/>
    <m/>
    <m/>
  </r>
  <r>
    <s v="DIVIDENDO PROV $ 0,42"/>
    <d v="2021-04-30T00:00:00"/>
    <x v="314"/>
    <s v="$"/>
    <x v="215"/>
    <n v="0"/>
    <n v="1268582887"/>
    <n v="0"/>
    <n v="0"/>
    <n v="0"/>
    <n v="0.42"/>
    <s v="Low"/>
    <n v="532804812.54000002"/>
    <m/>
    <m/>
    <m/>
    <m/>
    <m/>
    <m/>
    <m/>
    <m/>
    <m/>
  </r>
  <r>
    <s v="DIVIDENDO DEF 45 $ 2,17854"/>
    <d v="2020-05-14T00:00:00"/>
    <x v="227"/>
    <s v="$"/>
    <x v="158"/>
    <n v="0"/>
    <n v="244420704"/>
    <n v="0"/>
    <n v="0"/>
    <n v="0"/>
    <n v="2.1789999999999998"/>
    <s v="Medium"/>
    <n v="532592714.01599997"/>
    <m/>
    <m/>
    <m/>
    <m/>
    <m/>
    <m/>
    <m/>
    <m/>
    <m/>
  </r>
  <r>
    <s v="DIVIDENDO PROV $ 53"/>
    <d v="2021-03-13T00:00:00"/>
    <x v="455"/>
    <s v="$"/>
    <x v="387"/>
    <n v="0"/>
    <n v="10000000"/>
    <n v="0"/>
    <n v="0"/>
    <n v="0"/>
    <n v="53"/>
    <s v="High"/>
    <n v="530000000"/>
    <m/>
    <m/>
    <m/>
    <m/>
    <m/>
    <m/>
    <m/>
    <m/>
    <m/>
  </r>
  <r>
    <s v="DIVIDENDO DEF $ 52,98566250343340"/>
    <d v="2019-01-17T00:00:00"/>
    <x v="229"/>
    <s v="$"/>
    <x v="427"/>
    <n v="0"/>
    <n v="10000000"/>
    <n v="0"/>
    <n v="0"/>
    <n v="0"/>
    <n v="52.985999999999997"/>
    <s v="High"/>
    <n v="529860000"/>
    <m/>
    <m/>
    <m/>
    <m/>
    <m/>
    <m/>
    <m/>
    <m/>
    <m/>
  </r>
  <r>
    <s v="DIVIDENDO PROV 0 $ 526,9256"/>
    <d v="2016-12-23T00:00:00"/>
    <x v="135"/>
    <s v="$"/>
    <x v="93"/>
    <n v="0"/>
    <n v="1000000"/>
    <n v="0"/>
    <n v="0"/>
    <n v="0"/>
    <n v="526.92600000000004"/>
    <s v="Very High"/>
    <n v="526926000"/>
    <m/>
    <m/>
    <m/>
    <m/>
    <m/>
    <m/>
    <m/>
    <m/>
    <m/>
  </r>
  <r>
    <s v="DIVIDENDO DEF 1 $ 2,5359"/>
    <d v="2015-04-22T00:00:00"/>
    <x v="502"/>
    <s v="$"/>
    <x v="151"/>
    <n v="0"/>
    <n v="206884211"/>
    <n v="0"/>
    <n v="0"/>
    <n v="0"/>
    <n v="2.536"/>
    <s v="Medium"/>
    <n v="524658359.09600002"/>
    <m/>
    <m/>
    <m/>
    <m/>
    <m/>
    <m/>
    <m/>
    <m/>
    <m/>
  </r>
  <r>
    <s v="DIVIDENDO DEF $ 52,38397"/>
    <d v="2020-06-20T00:00:00"/>
    <x v="329"/>
    <s v="$"/>
    <x v="428"/>
    <n v="0"/>
    <n v="10000000"/>
    <n v="0"/>
    <n v="0"/>
    <n v="0"/>
    <n v="52.384"/>
    <s v="High"/>
    <n v="523840000"/>
    <m/>
    <m/>
    <m/>
    <m/>
    <m/>
    <m/>
    <m/>
    <m/>
    <m/>
  </r>
  <r>
    <s v="DIVIDENDO DEF 11 US$ 0,0000007697"/>
    <d v="2018-05-10T00:00:00"/>
    <x v="52"/>
    <s v="$"/>
    <x v="318"/>
    <n v="0"/>
    <n v="104641424191"/>
    <n v="0"/>
    <n v="0"/>
    <n v="0"/>
    <n v="5.0000000000000001E-3"/>
    <s v="Low"/>
    <n v="523207120.95499998"/>
    <m/>
    <m/>
    <m/>
    <m/>
    <m/>
    <m/>
    <m/>
    <m/>
    <m/>
  </r>
  <r>
    <s v="DIVIDENDO DEF $ 52,258007650777"/>
    <d v="2020-05-28T00:00:00"/>
    <x v="923"/>
    <s v="$"/>
    <x v="429"/>
    <n v="0"/>
    <n v="10000000"/>
    <n v="0"/>
    <n v="0"/>
    <n v="0"/>
    <n v="52.258000000000003"/>
    <s v="High"/>
    <n v="522580000"/>
    <m/>
    <m/>
    <m/>
    <m/>
    <m/>
    <m/>
    <m/>
    <m/>
    <m/>
  </r>
  <r>
    <s v="DIVIDENDO DEF 35 US$ 0,006460341"/>
    <d v="2016-05-06T00:00:00"/>
    <x v="80"/>
    <s v="$"/>
    <x v="392"/>
    <n v="0"/>
    <n v="120984558"/>
    <n v="0"/>
    <n v="0"/>
    <n v="0"/>
    <n v="4.3179999999999996"/>
    <s v="Medium"/>
    <n v="522411321.44400001"/>
    <m/>
    <m/>
    <m/>
    <m/>
    <m/>
    <m/>
    <m/>
    <m/>
    <m/>
  </r>
  <r>
    <s v="DIVIDENDO PROV $ 173913,589829"/>
    <d v="2017-09-29T00:00:00"/>
    <x v="343"/>
    <s v="$"/>
    <x v="430"/>
    <n v="0"/>
    <n v="3000"/>
    <n v="0"/>
    <n v="0"/>
    <n v="0"/>
    <n v="173913.59"/>
    <s v="Very High"/>
    <n v="521740770"/>
    <m/>
    <m/>
    <m/>
    <m/>
    <m/>
    <m/>
    <m/>
    <m/>
    <m/>
  </r>
  <r>
    <s v="DIVIDENDO DEF 12 $ 561"/>
    <d v="2015-05-08T00:00:00"/>
    <x v="55"/>
    <s v="$"/>
    <x v="431"/>
    <n v="0"/>
    <n v="930000"/>
    <n v="0"/>
    <n v="0"/>
    <n v="0"/>
    <n v="561"/>
    <s v="Very High"/>
    <n v="521730000"/>
    <m/>
    <m/>
    <m/>
    <m/>
    <m/>
    <m/>
    <m/>
    <m/>
    <m/>
  </r>
  <r>
    <s v="DIVIDENDO PROV $ 521,0414"/>
    <d v="2016-06-23T00:00:00"/>
    <x v="494"/>
    <s v="$"/>
    <x v="93"/>
    <n v="0"/>
    <n v="1000000"/>
    <n v="0"/>
    <n v="0"/>
    <n v="0"/>
    <n v="521.04100000000005"/>
    <s v="Very High"/>
    <n v="521041000"/>
    <m/>
    <m/>
    <m/>
    <m/>
    <m/>
    <m/>
    <m/>
    <m/>
    <m/>
  </r>
  <r>
    <s v="DIVIDENDO PROV $ 229,7663"/>
    <d v="2018-06-05T00:00:00"/>
    <x v="317"/>
    <s v="$"/>
    <x v="432"/>
    <n v="0"/>
    <n v="2267657"/>
    <n v="0"/>
    <n v="0"/>
    <n v="0"/>
    <n v="229.76599999999999"/>
    <s v="Very High"/>
    <n v="521030478.26200002"/>
    <m/>
    <m/>
    <m/>
    <m/>
    <m/>
    <m/>
    <m/>
    <m/>
    <m/>
  </r>
  <r>
    <s v="DIVIDENDO DEF $ 51,9291528828"/>
    <d v="2018-06-21T00:00:00"/>
    <x v="458"/>
    <s v="$"/>
    <x v="433"/>
    <n v="0"/>
    <n v="10000000"/>
    <n v="0"/>
    <n v="0"/>
    <n v="0"/>
    <n v="51.929000000000002"/>
    <s v="High"/>
    <n v="519290000"/>
    <m/>
    <m/>
    <m/>
    <m/>
    <m/>
    <m/>
    <m/>
    <m/>
    <m/>
  </r>
  <r>
    <s v="DIVIDENDO DEF $ 518,29955133383"/>
    <d v="2018-06-05T00:00:00"/>
    <x v="317"/>
    <s v="$"/>
    <x v="382"/>
    <n v="0"/>
    <n v="1000000"/>
    <n v="0"/>
    <n v="0"/>
    <n v="0"/>
    <n v="518.29999999999995"/>
    <s v="Very High"/>
    <n v="518300000"/>
    <m/>
    <m/>
    <m/>
    <m/>
    <m/>
    <m/>
    <m/>
    <m/>
    <m/>
  </r>
  <r>
    <s v="DIVIDENDO DEF 65 $ 8,42"/>
    <d v="2021-04-01T00:00:00"/>
    <x v="503"/>
    <s v="$"/>
    <x v="86"/>
    <n v="0"/>
    <n v="61500000"/>
    <n v="0"/>
    <n v="0"/>
    <n v="0"/>
    <n v="8.42"/>
    <s v="Medium"/>
    <n v="517830000"/>
    <m/>
    <m/>
    <m/>
    <m/>
    <m/>
    <m/>
    <m/>
    <m/>
    <m/>
  </r>
  <r>
    <s v="DIVIDENDO PROV $ 517,1133"/>
    <d v="2018-01-02T00:00:00"/>
    <x v="275"/>
    <s v="$"/>
    <x v="434"/>
    <n v="0"/>
    <n v="1000000"/>
    <n v="0"/>
    <n v="0"/>
    <n v="0"/>
    <n v="517.11300000000006"/>
    <s v="Very High"/>
    <n v="517113000"/>
    <m/>
    <m/>
    <m/>
    <m/>
    <m/>
    <m/>
    <m/>
    <m/>
    <m/>
  </r>
  <r>
    <s v="DIVIDENDO DEF 128 $ 1,77585"/>
    <d v="2016-05-12T00:00:00"/>
    <x v="61"/>
    <s v="$"/>
    <x v="177"/>
    <n v="0"/>
    <n v="290730312"/>
    <n v="0"/>
    <n v="0"/>
    <n v="0"/>
    <n v="1.776"/>
    <s v="Medium"/>
    <n v="516337034.11199999"/>
    <m/>
    <m/>
    <m/>
    <m/>
    <m/>
    <m/>
    <m/>
    <m/>
    <m/>
  </r>
  <r>
    <s v="DIVIDENDO PROV $ 51,515070363369"/>
    <d v="2018-10-18T00:00:00"/>
    <x v="200"/>
    <s v="$"/>
    <x v="284"/>
    <n v="0"/>
    <n v="10000000"/>
    <n v="0"/>
    <n v="0"/>
    <n v="0"/>
    <n v="51.515000000000001"/>
    <s v="High"/>
    <n v="515150000"/>
    <m/>
    <m/>
    <m/>
    <m/>
    <m/>
    <m/>
    <m/>
    <m/>
    <m/>
  </r>
  <r>
    <s v="DIVIDENDO PROV $ 514,8231"/>
    <d v="2018-01-02T00:00:00"/>
    <x v="275"/>
    <s v="$"/>
    <x v="435"/>
    <n v="0"/>
    <n v="1000000"/>
    <n v="0"/>
    <n v="0"/>
    <n v="0"/>
    <n v="514.82299999999998"/>
    <s v="Very High"/>
    <n v="514823000"/>
    <m/>
    <m/>
    <m/>
    <m/>
    <m/>
    <m/>
    <m/>
    <m/>
    <m/>
  </r>
  <r>
    <s v="DIVIDENDO PROV $ 51,2720395070637"/>
    <d v="2018-10-18T00:00:00"/>
    <x v="200"/>
    <s v="$"/>
    <x v="320"/>
    <n v="0"/>
    <n v="10000000"/>
    <n v="0"/>
    <n v="0"/>
    <n v="0"/>
    <n v="51.271999999999998"/>
    <s v="High"/>
    <n v="512720000"/>
    <m/>
    <m/>
    <m/>
    <m/>
    <m/>
    <m/>
    <m/>
    <m/>
    <m/>
  </r>
  <r>
    <s v="DIVIDENDO DEF $ 1361,9175603650"/>
    <d v="2020-06-19T00:00:00"/>
    <x v="328"/>
    <s v="$"/>
    <x v="436"/>
    <n v="0"/>
    <n v="376251"/>
    <n v="0"/>
    <n v="0"/>
    <n v="0"/>
    <n v="1361.9179999999999"/>
    <s v="Very High"/>
    <n v="512423009.41799998"/>
    <m/>
    <m/>
    <m/>
    <m/>
    <m/>
    <m/>
    <m/>
    <m/>
    <m/>
  </r>
  <r>
    <s v="DIVIDENDO DEF $ 0,001205475"/>
    <d v="2017-03-21T00:00:00"/>
    <x v="924"/>
    <s v="$"/>
    <x v="7"/>
    <n v="0"/>
    <n v="512406760091"/>
    <n v="0"/>
    <n v="0"/>
    <n v="0"/>
    <n v="1E-3"/>
    <s v="Low"/>
    <n v="512406760.09100002"/>
    <m/>
    <m/>
    <m/>
    <m/>
    <m/>
    <m/>
    <m/>
    <m/>
    <m/>
  </r>
  <r>
    <s v="DIVIDENDO PROV $ 1455,9884"/>
    <d v="2017-03-25T00:00:00"/>
    <x v="735"/>
    <s v="$"/>
    <x v="243"/>
    <n v="0"/>
    <n v="350000"/>
    <n v="0"/>
    <n v="0"/>
    <n v="0"/>
    <n v="1455.9880000000001"/>
    <s v="Very High"/>
    <n v="509595800"/>
    <m/>
    <m/>
    <m/>
    <m/>
    <m/>
    <m/>
    <m/>
    <m/>
    <m/>
  </r>
  <r>
    <s v="DIVIDENDO PROV 78 $ 15"/>
    <d v="2018-01-20T00:00:00"/>
    <x v="163"/>
    <s v="$"/>
    <x v="333"/>
    <n v="0"/>
    <n v="33392179"/>
    <n v="0"/>
    <n v="0"/>
    <n v="0"/>
    <n v="15"/>
    <s v="High"/>
    <n v="500882685"/>
    <m/>
    <m/>
    <m/>
    <m/>
    <m/>
    <m/>
    <m/>
    <m/>
    <m/>
  </r>
  <r>
    <s v="DIVIDENDO ADIC $ 0,8822"/>
    <d v="2019-05-10T00:00:00"/>
    <x v="181"/>
    <s v="$"/>
    <x v="437"/>
    <n v="0"/>
    <n v="567712826"/>
    <n v="0"/>
    <n v="0"/>
    <n v="0"/>
    <n v="0.88200000000000001"/>
    <s v="Low"/>
    <n v="500722712.53200001"/>
    <m/>
    <m/>
    <m/>
    <m/>
    <m/>
    <m/>
    <m/>
    <m/>
    <m/>
  </r>
  <r>
    <s v="DIVIDENDO PROV 147 $ 10,4"/>
    <d v="2019-09-21T00:00:00"/>
    <x v="483"/>
    <s v="$"/>
    <x v="218"/>
    <n v="0"/>
    <n v="48000000"/>
    <n v="0"/>
    <n v="0"/>
    <n v="0"/>
    <n v="10.4"/>
    <s v="High"/>
    <n v="499200000"/>
    <m/>
    <m/>
    <m/>
    <m/>
    <m/>
    <m/>
    <m/>
    <m/>
    <m/>
  </r>
  <r>
    <s v="DIVIDENDO DEF 23 $ 3,52725676447"/>
    <d v="2019-03-22T00:00:00"/>
    <x v="3"/>
    <s v="$"/>
    <x v="438"/>
    <n v="0"/>
    <n v="141373600"/>
    <n v="0"/>
    <n v="0"/>
    <n v="0"/>
    <n v="3.5270000000000001"/>
    <s v="Medium"/>
    <n v="498624687.19999999"/>
    <m/>
    <m/>
    <m/>
    <m/>
    <m/>
    <m/>
    <m/>
    <m/>
    <m/>
  </r>
  <r>
    <s v="DIVIDENDO DEF 62 US$ 0,00504"/>
    <d v="2016-04-23T00:00:00"/>
    <x v="435"/>
    <s v="$"/>
    <x v="81"/>
    <n v="0"/>
    <n v="149448112"/>
    <n v="0"/>
    <n v="0"/>
    <n v="0"/>
    <n v="3.3279999999999998"/>
    <s v="Medium"/>
    <n v="497363316.736"/>
    <m/>
    <m/>
    <m/>
    <m/>
    <m/>
    <m/>
    <m/>
    <m/>
    <m/>
  </r>
  <r>
    <s v="DIVIDENDO DEF $ 49,66810170756050"/>
    <d v="2021-03-19T00:00:00"/>
    <x v="17"/>
    <s v="$"/>
    <x v="439"/>
    <n v="0"/>
    <n v="10000000"/>
    <n v="0"/>
    <n v="0"/>
    <n v="0"/>
    <n v="49.667999999999999"/>
    <s v="High"/>
    <n v="496680000"/>
    <m/>
    <m/>
    <m/>
    <m/>
    <m/>
    <m/>
    <m/>
    <m/>
    <m/>
  </r>
  <r>
    <s v="DIVIDENDO PROV $ 49,5375191989262"/>
    <d v="2019-02-15T00:00:00"/>
    <x v="433"/>
    <s v="$"/>
    <x v="284"/>
    <n v="0"/>
    <n v="10000000"/>
    <n v="0"/>
    <n v="0"/>
    <n v="0"/>
    <n v="49.537999999999997"/>
    <s v="High"/>
    <n v="495380000"/>
    <m/>
    <m/>
    <m/>
    <m/>
    <m/>
    <m/>
    <m/>
    <m/>
    <m/>
  </r>
  <r>
    <s v="DIVIDENDO DEF $ 49,488519646952"/>
    <d v="2020-05-28T00:00:00"/>
    <x v="923"/>
    <s v="$"/>
    <x v="440"/>
    <n v="0"/>
    <n v="10000000"/>
    <n v="0"/>
    <n v="0"/>
    <n v="0"/>
    <n v="49.488999999999997"/>
    <s v="High"/>
    <n v="494890000"/>
    <m/>
    <m/>
    <m/>
    <m/>
    <m/>
    <m/>
    <m/>
    <m/>
    <m/>
  </r>
  <r>
    <s v="DIVIDENDO PROV $ 49,3948234709541"/>
    <d v="2019-02-15T00:00:00"/>
    <x v="433"/>
    <s v="$"/>
    <x v="320"/>
    <n v="0"/>
    <n v="10000000"/>
    <n v="0"/>
    <n v="0"/>
    <n v="0"/>
    <n v="49.395000000000003"/>
    <s v="High"/>
    <n v="493950000"/>
    <m/>
    <m/>
    <m/>
    <m/>
    <m/>
    <m/>
    <m/>
    <m/>
    <m/>
  </r>
  <r>
    <s v="DIVIDENDO DEF $ 49,27438321303210"/>
    <d v="2021-03-19T00:00:00"/>
    <x v="17"/>
    <s v="$"/>
    <x v="441"/>
    <n v="0"/>
    <n v="10000000"/>
    <n v="0"/>
    <n v="0"/>
    <n v="0"/>
    <n v="49.274000000000001"/>
    <s v="High"/>
    <n v="492740000"/>
    <m/>
    <m/>
    <m/>
    <m/>
    <m/>
    <m/>
    <m/>
    <m/>
    <m/>
  </r>
  <r>
    <s v="DIVIDENDO PROV $ 49,153295"/>
    <d v="2020-12-23T00:00:00"/>
    <x v="281"/>
    <s v="$"/>
    <x v="207"/>
    <n v="0"/>
    <n v="10000000"/>
    <n v="0"/>
    <n v="0"/>
    <n v="0"/>
    <n v="49.152999999999999"/>
    <s v="High"/>
    <n v="491530000"/>
    <m/>
    <m/>
    <m/>
    <m/>
    <m/>
    <m/>
    <m/>
    <m/>
    <m/>
  </r>
  <r>
    <s v="DIVIDENDO DEF 67 US$ 0,003114641"/>
    <d v="2019-05-03T00:00:00"/>
    <x v="23"/>
    <s v="$"/>
    <x v="97"/>
    <n v="0"/>
    <n v="230000000"/>
    <n v="0"/>
    <n v="0"/>
    <n v="0"/>
    <n v="2.1280000000000001"/>
    <s v="Medium"/>
    <n v="489440000"/>
    <m/>
    <m/>
    <m/>
    <m/>
    <m/>
    <m/>
    <m/>
    <m/>
    <m/>
  </r>
  <r>
    <s v="DIVIDENDO $ 48,85414"/>
    <d v="2019-05-16T00:00:00"/>
    <x v="21"/>
    <s v="$"/>
    <x v="55"/>
    <n v="0"/>
    <n v="10000000"/>
    <n v="0"/>
    <n v="0"/>
    <n v="0"/>
    <n v="48.853999999999999"/>
    <s v="High"/>
    <n v="488540000"/>
    <m/>
    <m/>
    <m/>
    <m/>
    <m/>
    <m/>
    <m/>
    <m/>
    <m/>
  </r>
  <r>
    <s v="DIVID DEF 19 $ 3,45509947012"/>
    <d v="2015-03-20T00:00:00"/>
    <x v="9"/>
    <s v="$"/>
    <x v="438"/>
    <n v="0"/>
    <n v="141373600"/>
    <n v="0"/>
    <n v="0"/>
    <n v="0"/>
    <n v="3.4550000000000001"/>
    <s v="Medium"/>
    <n v="488445788"/>
    <m/>
    <m/>
    <m/>
    <m/>
    <m/>
    <m/>
    <m/>
    <m/>
    <m/>
  </r>
  <r>
    <s v="DIVIDENDO DEF 40 US$ 0,0005"/>
    <d v="2016-05-17T00:00:00"/>
    <x v="67"/>
    <s v="$"/>
    <x v="111"/>
    <n v="0"/>
    <n v="1408095997"/>
    <n v="0"/>
    <n v="0"/>
    <n v="0"/>
    <n v="0.34599999999999997"/>
    <s v="Low"/>
    <n v="487201214.96200001"/>
    <m/>
    <m/>
    <m/>
    <m/>
    <m/>
    <m/>
    <m/>
    <m/>
    <m/>
  </r>
  <r>
    <s v="DIVIDENDO PROV 95 $ 21"/>
    <d v="2019-01-10T00:00:00"/>
    <x v="925"/>
    <s v="$"/>
    <x v="350"/>
    <n v="0"/>
    <n v="23100000"/>
    <n v="0"/>
    <n v="0"/>
    <n v="0"/>
    <n v="21"/>
    <s v="High"/>
    <n v="485100000"/>
    <m/>
    <m/>
    <m/>
    <m/>
    <m/>
    <m/>
    <m/>
    <m/>
    <m/>
  </r>
  <r>
    <s v="DIVIDENDO DEF 208 $ 4,6464"/>
    <d v="2021-04-27T00:00:00"/>
    <x v="332"/>
    <s v="$"/>
    <x v="332"/>
    <n v="0"/>
    <n v="104303754"/>
    <n v="0"/>
    <n v="0"/>
    <n v="0"/>
    <n v="4.6459999999999999"/>
    <s v="Medium"/>
    <n v="484595241.08399999"/>
    <m/>
    <m/>
    <m/>
    <m/>
    <m/>
    <m/>
    <m/>
    <m/>
    <m/>
  </r>
  <r>
    <s v="DIVIDENDO DEF 1 $ 0,41"/>
    <d v="2017-04-18T00:00:00"/>
    <x v="379"/>
    <s v="$"/>
    <x v="156"/>
    <n v="0"/>
    <n v="1181420348"/>
    <n v="0"/>
    <n v="0"/>
    <n v="0"/>
    <n v="0.41"/>
    <s v="Low"/>
    <n v="484382342.68000001"/>
    <m/>
    <m/>
    <m/>
    <m/>
    <m/>
    <m/>
    <m/>
    <m/>
    <m/>
  </r>
  <r>
    <s v="DIVIDENDO PROV $ 0,4"/>
    <d v="2021-06-30T00:00:00"/>
    <x v="395"/>
    <s v="$"/>
    <x v="215"/>
    <n v="0"/>
    <n v="1209992629"/>
    <n v="0"/>
    <n v="0"/>
    <n v="0"/>
    <n v="0.4"/>
    <s v="Low"/>
    <n v="483997051.60000002"/>
    <m/>
    <m/>
    <m/>
    <m/>
    <m/>
    <m/>
    <m/>
    <m/>
    <m/>
  </r>
  <r>
    <s v="DIVIDENDO DEF $ 161062,76266932"/>
    <d v="2018-10-11T00:00:00"/>
    <x v="553"/>
    <s v="$"/>
    <x v="442"/>
    <n v="0"/>
    <n v="3000"/>
    <n v="0"/>
    <n v="0"/>
    <n v="0"/>
    <n v="161062.76300000001"/>
    <s v="Very High"/>
    <n v="483188289"/>
    <m/>
    <m/>
    <m/>
    <m/>
    <m/>
    <m/>
    <m/>
    <m/>
    <m/>
  </r>
  <r>
    <s v="DIVIDENDO DEF US$ 0,00652166"/>
    <d v="2019-05-20T00:00:00"/>
    <x v="752"/>
    <s v="$"/>
    <x v="75"/>
    <n v="0"/>
    <n v="106151800"/>
    <n v="0"/>
    <n v="0"/>
    <n v="0"/>
    <n v="4.5430000000000001"/>
    <s v="Medium"/>
    <n v="482247627.39999998"/>
    <m/>
    <m/>
    <m/>
    <m/>
    <m/>
    <m/>
    <m/>
    <m/>
    <m/>
  </r>
  <r>
    <s v="DIVID DEF 20 $ 3,3883280867"/>
    <d v="2016-03-18T00:00:00"/>
    <x v="10"/>
    <s v="$"/>
    <x v="438"/>
    <n v="0"/>
    <n v="141373600"/>
    <n v="0"/>
    <n v="0"/>
    <n v="0"/>
    <n v="3.3879999999999999"/>
    <s v="Medium"/>
    <n v="478973756.80000001"/>
    <m/>
    <m/>
    <m/>
    <m/>
    <m/>
    <m/>
    <m/>
    <m/>
    <m/>
  </r>
  <r>
    <s v="DIVIDENDO DEF $ 988,124459"/>
    <d v="2020-06-20T00:00:00"/>
    <x v="329"/>
    <s v="$"/>
    <x v="443"/>
    <n v="0"/>
    <n v="484074"/>
    <n v="0"/>
    <n v="0"/>
    <n v="0"/>
    <n v="988.12400000000002"/>
    <s v="Very High"/>
    <n v="478325137.176"/>
    <m/>
    <m/>
    <m/>
    <m/>
    <m/>
    <m/>
    <m/>
    <m/>
    <m/>
  </r>
  <r>
    <s v="DIVIDENDO PROV $ 47,70764057132530"/>
    <d v="2020-04-22T00:00:00"/>
    <x v="237"/>
    <s v="$"/>
    <x v="384"/>
    <n v="0"/>
    <n v="10000000"/>
    <n v="0"/>
    <n v="0"/>
    <n v="0"/>
    <n v="47.707999999999998"/>
    <s v="High"/>
    <n v="477080000"/>
    <m/>
    <m/>
    <m/>
    <m/>
    <m/>
    <m/>
    <m/>
    <m/>
    <m/>
  </r>
  <r>
    <s v="DIVIDENDO ADIC 115 $ 3,815003248"/>
    <d v="2018-05-02T00:00:00"/>
    <x v="53"/>
    <s v="$"/>
    <x v="73"/>
    <n v="0"/>
    <n v="125000000"/>
    <n v="0"/>
    <n v="0"/>
    <n v="0"/>
    <n v="3.8149999999999999"/>
    <s v="Medium"/>
    <n v="476875000"/>
    <m/>
    <m/>
    <m/>
    <m/>
    <m/>
    <m/>
    <m/>
    <m/>
    <m/>
  </r>
  <r>
    <s v="DIVIDENDO PROV $ 47,68140350877190"/>
    <d v="2020-04-22T00:00:00"/>
    <x v="237"/>
    <s v="$"/>
    <x v="385"/>
    <n v="0"/>
    <n v="10000000"/>
    <n v="0"/>
    <n v="0"/>
    <n v="0"/>
    <n v="47.680999999999997"/>
    <s v="High"/>
    <n v="476810000"/>
    <m/>
    <m/>
    <m/>
    <m/>
    <m/>
    <m/>
    <m/>
    <m/>
    <m/>
  </r>
  <r>
    <s v="DIVIDENDO DEF $ 473,7617209"/>
    <d v="2021-05-18T00:00:00"/>
    <x v="576"/>
    <s v="$"/>
    <x v="444"/>
    <n v="0"/>
    <n v="1000000"/>
    <n v="0"/>
    <n v="0"/>
    <n v="0"/>
    <n v="473.762"/>
    <s v="Very High"/>
    <n v="473762000"/>
    <m/>
    <m/>
    <m/>
    <m/>
    <m/>
    <m/>
    <m/>
    <m/>
    <m/>
  </r>
  <r>
    <s v="DIVIDENDO DEF $ 10,12820258896490"/>
    <d v="2021-08-06T00:00:00"/>
    <x v="926"/>
    <s v="$"/>
    <x v="427"/>
    <n v="0"/>
    <n v="46743237"/>
    <n v="0"/>
    <n v="0"/>
    <n v="0"/>
    <n v="10.128"/>
    <s v="High"/>
    <n v="473415504.33600003"/>
    <m/>
    <m/>
    <m/>
    <m/>
    <m/>
    <m/>
    <m/>
    <m/>
    <m/>
  </r>
  <r>
    <s v="DIVIDENDO DEF 105 $ 36"/>
    <d v="2018-04-20T00:00:00"/>
    <x v="231"/>
    <s v="$"/>
    <x v="299"/>
    <n v="0"/>
    <n v="13081284"/>
    <n v="0"/>
    <n v="0"/>
    <n v="0"/>
    <n v="36"/>
    <s v="High"/>
    <n v="470926224"/>
    <m/>
    <m/>
    <m/>
    <m/>
    <m/>
    <m/>
    <m/>
    <m/>
    <m/>
  </r>
  <r>
    <s v="DIVIDENDO DEF 110 $ 187"/>
    <d v="2020-05-22T00:00:00"/>
    <x v="255"/>
    <s v="$"/>
    <x v="343"/>
    <n v="0"/>
    <n v="2500000"/>
    <n v="0"/>
    <n v="0"/>
    <n v="0"/>
    <n v="187"/>
    <s v="Very High"/>
    <n v="467500000"/>
    <m/>
    <m/>
    <m/>
    <m/>
    <m/>
    <m/>
    <m/>
    <m/>
    <m/>
  </r>
  <r>
    <s v="DIVIDENDO PROV $ 233"/>
    <d v="2015-01-21T00:00:00"/>
    <x v="927"/>
    <s v="$"/>
    <x v="355"/>
    <n v="0"/>
    <n v="2000000"/>
    <n v="0"/>
    <n v="0"/>
    <n v="0"/>
    <n v="233"/>
    <s v="Very High"/>
    <n v="466000000"/>
    <m/>
    <m/>
    <m/>
    <m/>
    <m/>
    <m/>
    <m/>
    <m/>
    <m/>
  </r>
  <r>
    <s v="DIVIDENDO PROV $ 465,8543922"/>
    <d v="2017-06-23T00:00:00"/>
    <x v="856"/>
    <s v="$"/>
    <x v="445"/>
    <n v="0"/>
    <n v="1000000"/>
    <n v="0"/>
    <n v="0"/>
    <n v="0"/>
    <n v="465.85399999999998"/>
    <s v="Very High"/>
    <n v="465854000"/>
    <m/>
    <m/>
    <m/>
    <m/>
    <m/>
    <m/>
    <m/>
    <m/>
    <m/>
  </r>
  <r>
    <s v="DIVIDENDO DEF $ 38,3421268715067"/>
    <d v="2018-06-22T00:00:00"/>
    <x v="311"/>
    <s v="$"/>
    <x v="386"/>
    <n v="0"/>
    <n v="12123687"/>
    <n v="0"/>
    <n v="0"/>
    <n v="0"/>
    <n v="38.341999999999999"/>
    <s v="High"/>
    <n v="464846406.954"/>
    <m/>
    <m/>
    <m/>
    <m/>
    <m/>
    <m/>
    <m/>
    <m/>
    <m/>
  </r>
  <r>
    <s v="DIVIDENDO PROV $ 413,3296158931680"/>
    <d v="2020-07-24T00:00:00"/>
    <x v="449"/>
    <s v="$"/>
    <x v="189"/>
    <n v="0"/>
    <n v="1124609"/>
    <n v="0"/>
    <n v="0"/>
    <n v="0"/>
    <n v="413.33"/>
    <s v="Very High"/>
    <n v="464834637.97000003"/>
    <m/>
    <m/>
    <m/>
    <m/>
    <m/>
    <m/>
    <m/>
    <m/>
    <m/>
  </r>
  <r>
    <s v="DIVIDENDO DEF $ 464,80928077388"/>
    <d v="2018-06-15T00:00:00"/>
    <x v="740"/>
    <s v="$"/>
    <x v="407"/>
    <n v="0"/>
    <n v="1000000"/>
    <n v="0"/>
    <n v="0"/>
    <n v="0"/>
    <n v="464.80900000000003"/>
    <s v="Very High"/>
    <n v="464809000"/>
    <m/>
    <m/>
    <m/>
    <m/>
    <m/>
    <m/>
    <m/>
    <m/>
    <m/>
  </r>
  <r>
    <s v="DIVIDENDO ADIC 1 $ 0,16219"/>
    <d v="2019-05-07T00:00:00"/>
    <x v="224"/>
    <s v="$"/>
    <x v="20"/>
    <n v="0"/>
    <n v="2863129447"/>
    <n v="0"/>
    <n v="0"/>
    <n v="0"/>
    <n v="0.16200000000000001"/>
    <s v="Low"/>
    <n v="463826970.41399997"/>
    <m/>
    <m/>
    <m/>
    <m/>
    <m/>
    <m/>
    <m/>
    <m/>
    <m/>
  </r>
  <r>
    <s v="DIVIDENDO DEF $ 18,62364"/>
    <d v="2017-05-16T00:00:00"/>
    <x v="83"/>
    <s v="$"/>
    <x v="138"/>
    <n v="0"/>
    <n v="24886705"/>
    <n v="0"/>
    <n v="0"/>
    <n v="0"/>
    <n v="18.623999999999999"/>
    <s v="High"/>
    <n v="463489993.92000002"/>
    <m/>
    <m/>
    <m/>
    <m/>
    <m/>
    <m/>
    <m/>
    <m/>
    <m/>
  </r>
  <r>
    <s v="DIVIDENDO PROV $ 462,498600933"/>
    <d v="2020-05-15T00:00:00"/>
    <x v="283"/>
    <s v="$"/>
    <x v="341"/>
    <n v="0"/>
    <n v="1000000"/>
    <n v="0"/>
    <n v="0"/>
    <n v="0"/>
    <n v="462.49900000000002"/>
    <s v="Very High"/>
    <n v="462499000"/>
    <m/>
    <m/>
    <m/>
    <m/>
    <m/>
    <m/>
    <m/>
    <m/>
    <m/>
  </r>
  <r>
    <s v="DIVIDENDO DEF 71 $ 42,02667"/>
    <d v="2018-05-23T00:00:00"/>
    <x v="144"/>
    <s v="$"/>
    <x v="310"/>
    <n v="0"/>
    <n v="11000000"/>
    <n v="0"/>
    <n v="0"/>
    <n v="0"/>
    <n v="42.027000000000001"/>
    <s v="High"/>
    <n v="462297000"/>
    <m/>
    <m/>
    <m/>
    <m/>
    <m/>
    <m/>
    <m/>
    <m/>
    <m/>
  </r>
  <r>
    <s v="DIVIDENDO PROV $ 0,38"/>
    <d v="2021-07-30T00:00:00"/>
    <x v="928"/>
    <s v="$"/>
    <x v="215"/>
    <n v="0"/>
    <n v="1211498738"/>
    <n v="0"/>
    <n v="0"/>
    <n v="0"/>
    <n v="0.38"/>
    <s v="Low"/>
    <n v="460369520.44"/>
    <m/>
    <m/>
    <m/>
    <m/>
    <m/>
    <m/>
    <m/>
    <m/>
    <m/>
  </r>
  <r>
    <s v="DIVIDENDO $ 459,8795"/>
    <d v="2015-05-13T00:00:00"/>
    <x v="302"/>
    <s v="$"/>
    <x v="407"/>
    <n v="0"/>
    <n v="1000000"/>
    <n v="0"/>
    <n v="0"/>
    <n v="0"/>
    <n v="459.88"/>
    <s v="Very High"/>
    <n v="459880000"/>
    <m/>
    <m/>
    <m/>
    <m/>
    <m/>
    <m/>
    <m/>
    <m/>
    <m/>
  </r>
  <r>
    <s v="DIVIDENDO DEF 52 $ 1,47352965148441"/>
    <d v="2018-05-02T00:00:00"/>
    <x v="53"/>
    <s v="$"/>
    <x v="347"/>
    <n v="0"/>
    <n v="311776097"/>
    <n v="0"/>
    <n v="0"/>
    <n v="0"/>
    <n v="1.474"/>
    <s v="Medium"/>
    <n v="459557966.97799999"/>
    <m/>
    <m/>
    <m/>
    <m/>
    <m/>
    <m/>
    <m/>
    <m/>
    <m/>
  </r>
  <r>
    <s v="DIVIDENDO DEF $ 120,34991864"/>
    <d v="2021-06-12T00:00:00"/>
    <x v="839"/>
    <s v="$"/>
    <x v="323"/>
    <n v="0"/>
    <n v="3805958"/>
    <n v="0"/>
    <n v="0"/>
    <n v="0"/>
    <n v="120.35"/>
    <s v="Very High"/>
    <n v="458047045.30000001"/>
    <m/>
    <m/>
    <m/>
    <m/>
    <m/>
    <m/>
    <m/>
    <m/>
    <m/>
  </r>
  <r>
    <s v="DIVIDENDO DEF 8 US$ 0,00037462"/>
    <d v="2017-05-09T00:00:00"/>
    <x v="131"/>
    <s v="$"/>
    <x v="313"/>
    <n v="0"/>
    <n v="1815079505"/>
    <n v="0"/>
    <n v="0"/>
    <n v="0"/>
    <n v="0.249"/>
    <s v="Low"/>
    <n v="451954796.745"/>
    <m/>
    <m/>
    <m/>
    <m/>
    <m/>
    <m/>
    <m/>
    <m/>
    <m/>
  </r>
  <r>
    <s v="DIVIDENDO PROV 0 $ 451,342"/>
    <d v="2016-12-22T00:00:00"/>
    <x v="854"/>
    <s v="$"/>
    <x v="425"/>
    <n v="0"/>
    <n v="1000000"/>
    <n v="0"/>
    <n v="0"/>
    <n v="0"/>
    <n v="451.34199999999998"/>
    <s v="Very High"/>
    <n v="451342000"/>
    <m/>
    <m/>
    <m/>
    <m/>
    <m/>
    <m/>
    <m/>
    <m/>
    <m/>
  </r>
  <r>
    <s v="DIVIDENDO DEF 60 $ 2,5"/>
    <d v="2015-05-09T00:00:00"/>
    <x v="49"/>
    <s v="$"/>
    <x v="268"/>
    <n v="0"/>
    <n v="179739039"/>
    <n v="0"/>
    <n v="0"/>
    <n v="0"/>
    <n v="2.5"/>
    <s v="Medium"/>
    <n v="449347597.5"/>
    <m/>
    <m/>
    <m/>
    <m/>
    <m/>
    <m/>
    <m/>
    <m/>
    <m/>
  </r>
  <r>
    <s v="DIVIDENDO DEF 73 $ 40,84048"/>
    <d v="2020-05-22T00:00:00"/>
    <x v="255"/>
    <s v="$"/>
    <x v="310"/>
    <n v="0"/>
    <n v="11000000"/>
    <n v="0"/>
    <n v="0"/>
    <n v="0"/>
    <n v="40.840000000000003"/>
    <s v="High"/>
    <n v="449240000"/>
    <m/>
    <m/>
    <m/>
    <m/>
    <m/>
    <m/>
    <m/>
    <m/>
    <m/>
  </r>
  <r>
    <s v="DIVIDENDO PROV $ 448,832144915"/>
    <d v="2020-05-15T00:00:00"/>
    <x v="283"/>
    <s v="$"/>
    <x v="345"/>
    <n v="0"/>
    <n v="1000000"/>
    <n v="0"/>
    <n v="0"/>
    <n v="0"/>
    <n v="448.83199999999999"/>
    <s v="Very High"/>
    <n v="448832000"/>
    <m/>
    <m/>
    <m/>
    <m/>
    <m/>
    <m/>
    <m/>
    <m/>
    <m/>
  </r>
  <r>
    <s v="DIVIDENDO PROV $ 13,62395374916350"/>
    <d v="2020-09-09T00:00:00"/>
    <x v="905"/>
    <s v="$"/>
    <x v="446"/>
    <n v="0"/>
    <n v="32849914"/>
    <n v="0"/>
    <n v="0"/>
    <n v="0"/>
    <n v="13.624000000000001"/>
    <s v="High"/>
    <n v="447547228.33600003"/>
    <m/>
    <m/>
    <m/>
    <m/>
    <m/>
    <m/>
    <m/>
    <m/>
    <m/>
  </r>
  <r>
    <s v="DIVIDENDO DEF 22 $ 3,15781173967"/>
    <d v="2018-03-16T00:00:00"/>
    <x v="11"/>
    <s v="$"/>
    <x v="438"/>
    <n v="0"/>
    <n v="141373600"/>
    <n v="0"/>
    <n v="0"/>
    <n v="0"/>
    <n v="3.1579999999999999"/>
    <s v="Medium"/>
    <n v="446457828.80000001"/>
    <m/>
    <m/>
    <m/>
    <m/>
    <m/>
    <m/>
    <m/>
    <m/>
    <m/>
  </r>
  <r>
    <s v="DIVIDENDO DEF $ 44,49873476"/>
    <d v="2020-05-29T00:00:00"/>
    <x v="929"/>
    <s v="$"/>
    <x v="289"/>
    <n v="0"/>
    <n v="10000000"/>
    <n v="0"/>
    <n v="0"/>
    <n v="0"/>
    <n v="44.499000000000002"/>
    <s v="High"/>
    <n v="444990000"/>
    <m/>
    <m/>
    <m/>
    <m/>
    <m/>
    <m/>
    <m/>
    <m/>
    <m/>
  </r>
  <r>
    <s v="DIVIDENDO DEF 43 $ 53"/>
    <d v="2017-05-19T00:00:00"/>
    <x v="148"/>
    <s v="$"/>
    <x v="237"/>
    <n v="0"/>
    <n v="8365217"/>
    <n v="0"/>
    <n v="0"/>
    <n v="0"/>
    <n v="53"/>
    <s v="High"/>
    <n v="443356501"/>
    <m/>
    <m/>
    <m/>
    <m/>
    <m/>
    <m/>
    <m/>
    <m/>
    <m/>
  </r>
  <r>
    <s v="DIVIDENDO DEF $ 441,0710893"/>
    <d v="2020-06-10T00:00:00"/>
    <x v="320"/>
    <s v="$"/>
    <x v="380"/>
    <n v="0"/>
    <n v="1005172"/>
    <n v="0"/>
    <n v="0"/>
    <n v="0"/>
    <n v="441.07100000000003"/>
    <s v="Very High"/>
    <n v="443352219.21200001"/>
    <m/>
    <m/>
    <m/>
    <m/>
    <m/>
    <m/>
    <m/>
    <m/>
    <m/>
  </r>
  <r>
    <s v="DIVIDENDO PROV $ 102,846728395119"/>
    <d v="2019-03-21T00:00:00"/>
    <x v="342"/>
    <s v="$"/>
    <x v="397"/>
    <n v="0"/>
    <n v="4306388"/>
    <n v="0"/>
    <n v="0"/>
    <n v="0"/>
    <n v="102.84699999999999"/>
    <s v="Very High"/>
    <n v="442899086.63599998"/>
    <m/>
    <m/>
    <m/>
    <m/>
    <m/>
    <m/>
    <m/>
    <m/>
    <m/>
  </r>
  <r>
    <s v="DIVIDENDO DEF $ 1828,3813"/>
    <d v="2018-06-21T00:00:00"/>
    <x v="458"/>
    <s v="$"/>
    <x v="447"/>
    <n v="0"/>
    <n v="240494"/>
    <n v="0"/>
    <n v="0"/>
    <n v="0"/>
    <n v="1828.3810000000001"/>
    <s v="Very High"/>
    <n v="439714660.21399999"/>
    <m/>
    <m/>
    <m/>
    <m/>
    <m/>
    <m/>
    <m/>
    <m/>
    <m/>
  </r>
  <r>
    <s v="DIVIDENDO DEF $ 4,39244091772839"/>
    <d v="2019-05-17T00:00:00"/>
    <x v="119"/>
    <s v="$"/>
    <x v="314"/>
    <n v="0"/>
    <n v="100000000"/>
    <n v="0"/>
    <n v="0"/>
    <n v="0"/>
    <n v="4.3920000000000003"/>
    <s v="Medium"/>
    <n v="439200000"/>
    <m/>
    <m/>
    <m/>
    <m/>
    <m/>
    <m/>
    <m/>
    <m/>
    <m/>
  </r>
  <r>
    <s v="DIVIDENDO PROV 99 $ 19"/>
    <d v="2020-01-31T00:00:00"/>
    <x v="930"/>
    <s v="$"/>
    <x v="350"/>
    <n v="0"/>
    <n v="23100000"/>
    <n v="0"/>
    <n v="0"/>
    <n v="0"/>
    <n v="19"/>
    <s v="High"/>
    <n v="438900000"/>
    <m/>
    <m/>
    <m/>
    <m/>
    <m/>
    <m/>
    <m/>
    <m/>
    <m/>
  </r>
  <r>
    <s v="DIVIDENDO PROV 97 $ 19"/>
    <d v="2019-05-10T00:00:00"/>
    <x v="181"/>
    <s v="$"/>
    <x v="350"/>
    <n v="0"/>
    <n v="23100000"/>
    <n v="0"/>
    <n v="0"/>
    <n v="0"/>
    <n v="19"/>
    <s v="High"/>
    <n v="438900000"/>
    <m/>
    <m/>
    <m/>
    <m/>
    <m/>
    <m/>
    <m/>
    <m/>
    <m/>
  </r>
  <r>
    <s v="DIVIDENDO PROV 92 $ 19"/>
    <d v="2018-01-05T00:00:00"/>
    <x v="931"/>
    <s v="$"/>
    <x v="350"/>
    <n v="0"/>
    <n v="23100000"/>
    <n v="0"/>
    <n v="0"/>
    <n v="0"/>
    <n v="19"/>
    <s v="High"/>
    <n v="438900000"/>
    <m/>
    <m/>
    <m/>
    <m/>
    <m/>
    <m/>
    <m/>
    <m/>
    <m/>
  </r>
  <r>
    <s v="DIVIDENDO PROV 89 $ 19"/>
    <d v="2017-01-06T00:00:00"/>
    <x v="247"/>
    <s v="$"/>
    <x v="350"/>
    <n v="0"/>
    <n v="23100000"/>
    <n v="0"/>
    <n v="0"/>
    <n v="0"/>
    <n v="19"/>
    <s v="High"/>
    <n v="438900000"/>
    <m/>
    <m/>
    <m/>
    <m/>
    <m/>
    <m/>
    <m/>
    <m/>
    <m/>
  </r>
  <r>
    <s v="DIVIDENDO PROV $ 438,549043430502"/>
    <d v="2018-12-21T00:00:00"/>
    <x v="560"/>
    <s v="$"/>
    <x v="331"/>
    <n v="0"/>
    <n v="1000000"/>
    <n v="0"/>
    <n v="0"/>
    <n v="0"/>
    <n v="438.54899999999998"/>
    <s v="Very High"/>
    <n v="438549000"/>
    <m/>
    <m/>
    <m/>
    <m/>
    <m/>
    <m/>
    <m/>
    <m/>
    <m/>
  </r>
  <r>
    <s v="DIVIDENDO PROV $ 0,38"/>
    <d v="2021-08-31T00:00:00"/>
    <x v="414"/>
    <s v="$"/>
    <x v="215"/>
    <n v="0"/>
    <n v="1150362358"/>
    <n v="0"/>
    <n v="0"/>
    <n v="0"/>
    <n v="0.38"/>
    <s v="Low"/>
    <n v="437137696.04000002"/>
    <m/>
    <m/>
    <m/>
    <m/>
    <m/>
    <m/>
    <m/>
    <m/>
    <m/>
  </r>
  <r>
    <s v="DIVIDENDO PROV $ 436,923881505098"/>
    <d v="2017-05-31T00:00:00"/>
    <x v="831"/>
    <s v="$"/>
    <x v="407"/>
    <n v="0"/>
    <n v="1000000"/>
    <n v="0"/>
    <n v="0"/>
    <n v="0"/>
    <n v="436.92399999999998"/>
    <s v="Very High"/>
    <n v="436924000"/>
    <m/>
    <m/>
    <m/>
    <m/>
    <m/>
    <m/>
    <m/>
    <m/>
    <m/>
  </r>
  <r>
    <s v="DIVIDENDO DEF $ 416,6591604300630"/>
    <d v="2017-06-01T00:00:00"/>
    <x v="932"/>
    <s v="$"/>
    <x v="448"/>
    <n v="0"/>
    <n v="1047891"/>
    <n v="0"/>
    <n v="0"/>
    <n v="0"/>
    <n v="416.65899999999999"/>
    <s v="Very High"/>
    <n v="436613216.16900003"/>
    <m/>
    <m/>
    <m/>
    <m/>
    <m/>
    <m/>
    <m/>
    <m/>
    <m/>
  </r>
  <r>
    <s v="DIVIDENDO PROV $ 62,821867503990"/>
    <d v="2021-06-09T00:00:00"/>
    <x v="824"/>
    <s v="$"/>
    <x v="397"/>
    <n v="0"/>
    <n v="6914095"/>
    <n v="0"/>
    <n v="0"/>
    <n v="0"/>
    <n v="62.822000000000003"/>
    <s v="High"/>
    <n v="434357276.08999997"/>
    <m/>
    <m/>
    <m/>
    <m/>
    <m/>
    <m/>
    <m/>
    <m/>
    <m/>
  </r>
  <r>
    <s v="DIVIDENDO DEF $ 282,2780278949"/>
    <d v="2019-06-20T00:00:00"/>
    <x v="443"/>
    <s v="$"/>
    <x v="311"/>
    <n v="0"/>
    <n v="1533743"/>
    <n v="0"/>
    <n v="0"/>
    <n v="0"/>
    <n v="282.27800000000002"/>
    <s v="Very High"/>
    <n v="432941906.55400002"/>
    <m/>
    <m/>
    <m/>
    <m/>
    <m/>
    <m/>
    <m/>
    <m/>
    <m/>
  </r>
  <r>
    <s v="DIVIDENDO PROV $ 43,230863609624900"/>
    <d v="2021-08-11T00:00:00"/>
    <x v="797"/>
    <s v="$"/>
    <x v="384"/>
    <n v="0"/>
    <n v="10000000"/>
    <n v="0"/>
    <n v="0"/>
    <n v="0"/>
    <n v="43.231000000000002"/>
    <s v="High"/>
    <n v="432310000"/>
    <m/>
    <m/>
    <m/>
    <m/>
    <m/>
    <m/>
    <m/>
    <m/>
    <m/>
  </r>
  <r>
    <s v="DIVIDENDO DEF 72 $ 39,1596"/>
    <d v="2019-05-22T00:00:00"/>
    <x v="152"/>
    <s v="$"/>
    <x v="310"/>
    <n v="0"/>
    <n v="11000000"/>
    <n v="0"/>
    <n v="0"/>
    <n v="0"/>
    <n v="39.159999999999997"/>
    <s v="High"/>
    <n v="430760000"/>
    <m/>
    <m/>
    <m/>
    <m/>
    <m/>
    <m/>
    <m/>
    <m/>
    <m/>
  </r>
  <r>
    <s v="DIVIDENDO DEF US$ 43,0435623409670"/>
    <d v="2020-06-23T00:00:00"/>
    <x v="157"/>
    <s v="US$"/>
    <x v="449"/>
    <n v="0"/>
    <n v="10000000"/>
    <n v="0"/>
    <n v="0"/>
    <n v="0"/>
    <n v="43.043999999999997"/>
    <s v="High"/>
    <n v="430440000"/>
    <m/>
    <m/>
    <m/>
    <m/>
    <m/>
    <m/>
    <m/>
    <m/>
    <m/>
  </r>
  <r>
    <s v="DIVIDENDO PROV $ 42,967964953111100"/>
    <d v="2021-08-11T00:00:00"/>
    <x v="797"/>
    <s v="$"/>
    <x v="385"/>
    <n v="0"/>
    <n v="10000000"/>
    <n v="0"/>
    <n v="0"/>
    <n v="0"/>
    <n v="42.968000000000004"/>
    <s v="High"/>
    <n v="429680000"/>
    <m/>
    <m/>
    <m/>
    <m/>
    <m/>
    <m/>
    <m/>
    <m/>
    <m/>
  </r>
  <r>
    <s v="DIVIDENDO DEF $ 42,953507114012"/>
    <d v="2020-05-28T00:00:00"/>
    <x v="923"/>
    <s v="$"/>
    <x v="450"/>
    <n v="0"/>
    <n v="10000000"/>
    <n v="0"/>
    <n v="0"/>
    <n v="0"/>
    <n v="42.954000000000001"/>
    <s v="High"/>
    <n v="429540000"/>
    <m/>
    <m/>
    <m/>
    <m/>
    <m/>
    <m/>
    <m/>
    <m/>
    <m/>
  </r>
  <r>
    <s v="DIVIDENDO PROV $ 42,810235071"/>
    <d v="2020-02-28T00:00:00"/>
    <x v="933"/>
    <s v="$"/>
    <x v="324"/>
    <n v="0"/>
    <n v="10000000"/>
    <n v="0"/>
    <n v="0"/>
    <n v="0"/>
    <n v="42.81"/>
    <s v="High"/>
    <n v="428100000"/>
    <m/>
    <m/>
    <m/>
    <m/>
    <m/>
    <m/>
    <m/>
    <m/>
    <m/>
  </r>
  <r>
    <s v="DIVIDENDO PROV $ 42,7869383543121"/>
    <d v="2019-07-04T00:00:00"/>
    <x v="934"/>
    <s v="$"/>
    <x v="427"/>
    <n v="0"/>
    <n v="10000000"/>
    <n v="0"/>
    <n v="0"/>
    <n v="0"/>
    <n v="42.786999999999999"/>
    <s v="High"/>
    <n v="427870000"/>
    <m/>
    <m/>
    <m/>
    <m/>
    <m/>
    <m/>
    <m/>
    <m/>
    <m/>
  </r>
  <r>
    <s v="DIVIDENDO PROV US$ 0,607617"/>
    <d v="2021-03-02T00:00:00"/>
    <x v="554"/>
    <s v="US$"/>
    <x v="0"/>
    <n v="0"/>
    <n v="700000000"/>
    <n v="0"/>
    <n v="0"/>
    <n v="0"/>
    <n v="0.60799999999999998"/>
    <s v="Low"/>
    <n v="425600000"/>
    <m/>
    <m/>
    <m/>
    <m/>
    <m/>
    <m/>
    <m/>
    <m/>
    <m/>
  </r>
  <r>
    <s v="DIVIDENDO PROV $ 1398,765966"/>
    <d v="2019-09-04T00:00:00"/>
    <x v="742"/>
    <s v="$"/>
    <x v="326"/>
    <n v="0"/>
    <n v="304062"/>
    <n v="0"/>
    <n v="0"/>
    <n v="0"/>
    <n v="1398.7660000000001"/>
    <s v="Very High"/>
    <n v="425311587.49199998"/>
    <m/>
    <m/>
    <m/>
    <m/>
    <m/>
    <m/>
    <m/>
    <m/>
    <m/>
  </r>
  <r>
    <s v="DIVIDENDO DEF $ 42,34806599"/>
    <d v="2018-06-16T00:00:00"/>
    <x v="703"/>
    <s v="$"/>
    <x v="323"/>
    <n v="0"/>
    <n v="10000000"/>
    <n v="0"/>
    <n v="0"/>
    <n v="0"/>
    <n v="42.347999999999999"/>
    <s v="High"/>
    <n v="423480000"/>
    <m/>
    <m/>
    <m/>
    <m/>
    <m/>
    <m/>
    <m/>
    <m/>
    <m/>
  </r>
  <r>
    <s v="DIVIDENDO DEF 48 $ 105,3"/>
    <d v="2018-04-14T00:00:00"/>
    <x v="337"/>
    <s v="$"/>
    <x v="451"/>
    <n v="0"/>
    <n v="4020000"/>
    <n v="0"/>
    <n v="0"/>
    <n v="0"/>
    <n v="105.3"/>
    <s v="Very High"/>
    <n v="423306000"/>
    <m/>
    <m/>
    <m/>
    <m/>
    <m/>
    <m/>
    <m/>
    <m/>
    <m/>
  </r>
  <r>
    <s v="DIVIDENDO $ 42,28"/>
    <d v="2020-08-29T00:00:00"/>
    <x v="850"/>
    <s v="$"/>
    <x v="55"/>
    <n v="0"/>
    <n v="10000000"/>
    <n v="0"/>
    <n v="0"/>
    <n v="0"/>
    <n v="42.28"/>
    <s v="High"/>
    <n v="422800000"/>
    <m/>
    <m/>
    <m/>
    <m/>
    <m/>
    <m/>
    <m/>
    <m/>
    <m/>
  </r>
  <r>
    <s v="DIVIDENDO PROV $ 42,1926948633271"/>
    <d v="2018-06-15T00:00:00"/>
    <x v="740"/>
    <s v="$"/>
    <x v="284"/>
    <n v="0"/>
    <n v="10000000"/>
    <n v="0"/>
    <n v="0"/>
    <n v="0"/>
    <n v="42.192999999999998"/>
    <s v="High"/>
    <n v="421930000"/>
    <m/>
    <m/>
    <m/>
    <m/>
    <m/>
    <m/>
    <m/>
    <m/>
    <m/>
  </r>
  <r>
    <s v="DIVIDENDO PROV $ 42,18524490553550"/>
    <d v="2021-09-03T00:00:00"/>
    <x v="192"/>
    <s v="$"/>
    <x v="439"/>
    <n v="0"/>
    <n v="10000000"/>
    <n v="0"/>
    <n v="0"/>
    <n v="0"/>
    <n v="42.185000000000002"/>
    <s v="High"/>
    <n v="421850000"/>
    <m/>
    <m/>
    <m/>
    <m/>
    <m/>
    <m/>
    <m/>
    <m/>
    <m/>
  </r>
  <r>
    <s v="DIVIDENDO DEF 69 $ 38,34279"/>
    <d v="2017-05-18T00:00:00"/>
    <x v="618"/>
    <s v="$"/>
    <x v="310"/>
    <n v="0"/>
    <n v="11000000"/>
    <n v="0"/>
    <n v="0"/>
    <n v="0"/>
    <n v="38.343000000000004"/>
    <s v="High"/>
    <n v="421773000"/>
    <m/>
    <m/>
    <m/>
    <m/>
    <m/>
    <m/>
    <m/>
    <m/>
    <m/>
  </r>
  <r>
    <s v="DIVIDENDO PROV $ 42,1667940491637"/>
    <d v="2018-06-15T00:00:00"/>
    <x v="740"/>
    <s v="$"/>
    <x v="320"/>
    <n v="0"/>
    <n v="10000000"/>
    <n v="0"/>
    <n v="0"/>
    <n v="0"/>
    <n v="42.167000000000002"/>
    <s v="High"/>
    <n v="421670000"/>
    <m/>
    <m/>
    <m/>
    <m/>
    <m/>
    <m/>
    <m/>
    <m/>
    <m/>
  </r>
  <r>
    <s v="DIVIDENDO DEF 12 $ 21,04"/>
    <d v="2015-04-24T00:00:00"/>
    <x v="519"/>
    <s v="$"/>
    <x v="334"/>
    <n v="0"/>
    <n v="20000000"/>
    <n v="0"/>
    <n v="0"/>
    <n v="0"/>
    <n v="21.04"/>
    <s v="High"/>
    <n v="420800000"/>
    <m/>
    <m/>
    <m/>
    <m/>
    <m/>
    <m/>
    <m/>
    <m/>
    <m/>
  </r>
  <r>
    <s v="DIVIDENDO DEF 18  $ 21"/>
    <d v="2016-04-16T00:00:00"/>
    <x v="256"/>
    <s v="$"/>
    <x v="334"/>
    <n v="0"/>
    <n v="20000000"/>
    <n v="0"/>
    <n v="0"/>
    <n v="0"/>
    <n v="21"/>
    <s v="High"/>
    <n v="420000000"/>
    <m/>
    <m/>
    <m/>
    <m/>
    <m/>
    <m/>
    <m/>
    <m/>
    <m/>
  </r>
  <r>
    <s v="DIVIDENDO PROV US$ 41,90588897"/>
    <d v="2021-07-30T00:00:00"/>
    <x v="928"/>
    <s v="US$"/>
    <x v="452"/>
    <n v="0"/>
    <n v="10000000"/>
    <n v="0"/>
    <n v="0"/>
    <n v="0"/>
    <n v="41.905999999999999"/>
    <s v="High"/>
    <n v="419060000"/>
    <m/>
    <m/>
    <m/>
    <m/>
    <m/>
    <m/>
    <m/>
    <m/>
    <m/>
  </r>
  <r>
    <s v="DIVIDENDO PROV 14 US$ 0,000006014"/>
    <d v="2018-12-11T00:00:00"/>
    <x v="204"/>
    <s v="$"/>
    <x v="318"/>
    <n v="0"/>
    <n v="104641424191"/>
    <n v="0"/>
    <n v="0"/>
    <n v="0"/>
    <n v="4.0000000000000001E-3"/>
    <s v="Low"/>
    <n v="418565696.764"/>
    <m/>
    <m/>
    <m/>
    <m/>
    <m/>
    <m/>
    <m/>
    <m/>
    <m/>
  </r>
  <r>
    <s v="DIVIDENDO PROV $ 292,382868"/>
    <d v="2021-04-28T00:00:00"/>
    <x v="142"/>
    <s v="$"/>
    <x v="255"/>
    <n v="0"/>
    <n v="1429621"/>
    <n v="0"/>
    <n v="0"/>
    <n v="0"/>
    <n v="292.38299999999998"/>
    <s v="Very High"/>
    <n v="417996876.84299999"/>
    <m/>
    <m/>
    <m/>
    <m/>
    <m/>
    <m/>
    <m/>
    <m/>
    <m/>
  </r>
  <r>
    <s v="DIVIDENDO PROV $ 417,217161532578"/>
    <d v="2019-01-03T00:00:00"/>
    <x v="543"/>
    <s v="$"/>
    <x v="425"/>
    <n v="0"/>
    <n v="1000000"/>
    <n v="0"/>
    <n v="0"/>
    <n v="0"/>
    <n v="417.21699999999998"/>
    <s v="Very High"/>
    <n v="417217000"/>
    <m/>
    <m/>
    <m/>
    <m/>
    <m/>
    <m/>
    <m/>
    <m/>
    <m/>
  </r>
  <r>
    <s v="DIVIDENDO ADIC 112 $ 3,322163352"/>
    <d v="2015-04-22T00:00:00"/>
    <x v="502"/>
    <s v="$"/>
    <x v="73"/>
    <n v="0"/>
    <n v="125000000"/>
    <n v="0"/>
    <n v="0"/>
    <n v="0"/>
    <n v="3.3220000000000001"/>
    <s v="Medium"/>
    <n v="415250000"/>
    <m/>
    <m/>
    <m/>
    <m/>
    <m/>
    <m/>
    <m/>
    <m/>
    <m/>
  </r>
  <r>
    <s v="DIVIDENDO DEF 21 $ 2,93471581504"/>
    <d v="2017-03-17T00:00:00"/>
    <x v="15"/>
    <s v="$"/>
    <x v="438"/>
    <n v="0"/>
    <n v="141373600"/>
    <n v="0"/>
    <n v="0"/>
    <n v="0"/>
    <n v="2.9350000000000001"/>
    <s v="Medium"/>
    <n v="414931516"/>
    <m/>
    <m/>
    <m/>
    <m/>
    <m/>
    <m/>
    <m/>
    <m/>
    <m/>
  </r>
  <r>
    <s v="DIVIDENDO DEF $ 41,37007"/>
    <d v="2019-06-19T00:00:00"/>
    <x v="935"/>
    <s v="$"/>
    <x v="346"/>
    <n v="0"/>
    <n v="10000000"/>
    <n v="0"/>
    <n v="0"/>
    <n v="0"/>
    <n v="41.37"/>
    <s v="High"/>
    <n v="413700000"/>
    <m/>
    <m/>
    <m/>
    <m/>
    <m/>
    <m/>
    <m/>
    <m/>
    <m/>
  </r>
  <r>
    <s v="DIVIDENDO DEF $ 343,935279"/>
    <d v="2021-06-18T00:00:00"/>
    <x v="890"/>
    <s v="$"/>
    <x v="149"/>
    <n v="0"/>
    <n v="1200000"/>
    <n v="0"/>
    <n v="0"/>
    <n v="0"/>
    <n v="343.935"/>
    <s v="Very High"/>
    <n v="412722000"/>
    <m/>
    <m/>
    <m/>
    <m/>
    <m/>
    <m/>
    <m/>
    <m/>
    <m/>
  </r>
  <r>
    <s v="DIVIDENDO PROV $ 41,23903029118150"/>
    <d v="2020-06-12T00:00:00"/>
    <x v="579"/>
    <s v="$"/>
    <x v="384"/>
    <n v="0"/>
    <n v="10000000"/>
    <n v="0"/>
    <n v="0"/>
    <n v="0"/>
    <n v="41.238999999999997"/>
    <s v="High"/>
    <n v="412390000"/>
    <m/>
    <m/>
    <m/>
    <m/>
    <m/>
    <m/>
    <m/>
    <m/>
    <m/>
  </r>
  <r>
    <s v="DIVIDENDO DEF $ 41,19192982456140"/>
    <d v="2020-06-12T00:00:00"/>
    <x v="579"/>
    <s v="$"/>
    <x v="385"/>
    <n v="0"/>
    <n v="10000000"/>
    <n v="0"/>
    <n v="0"/>
    <n v="0"/>
    <n v="41.192"/>
    <s v="High"/>
    <n v="411920000"/>
    <m/>
    <m/>
    <m/>
    <m/>
    <m/>
    <m/>
    <m/>
    <m/>
    <m/>
  </r>
  <r>
    <s v="DIVIDENDO DEF $ 295,9853315313040"/>
    <d v="2020-03-04T00:00:00"/>
    <x v="936"/>
    <s v="$"/>
    <x v="356"/>
    <n v="0"/>
    <n v="1379107"/>
    <n v="0"/>
    <n v="0"/>
    <n v="0"/>
    <n v="295.98500000000001"/>
    <s v="Very High"/>
    <n v="408194985.39499998"/>
    <m/>
    <m/>
    <m/>
    <m/>
    <m/>
    <m/>
    <m/>
    <m/>
    <m/>
  </r>
  <r>
    <s v="DIVIDENDO DEF $ 40,804405"/>
    <d v="2019-06-19T00:00:00"/>
    <x v="935"/>
    <s v="$"/>
    <x v="349"/>
    <n v="0"/>
    <n v="10000000"/>
    <n v="0"/>
    <n v="0"/>
    <n v="0"/>
    <n v="40.804000000000002"/>
    <s v="High"/>
    <n v="408040000"/>
    <m/>
    <m/>
    <m/>
    <m/>
    <m/>
    <m/>
    <m/>
    <m/>
    <m/>
  </r>
  <r>
    <s v="DIVIDENDO PROV 77 $ 12,2"/>
    <d v="2017-10-20T00:00:00"/>
    <x v="398"/>
    <s v="$"/>
    <x v="333"/>
    <n v="0"/>
    <n v="33392179"/>
    <n v="0"/>
    <n v="0"/>
    <n v="0"/>
    <n v="12.2"/>
    <s v="High"/>
    <n v="407384583.80000001"/>
    <m/>
    <m/>
    <m/>
    <m/>
    <m/>
    <m/>
    <m/>
    <m/>
    <m/>
  </r>
  <r>
    <s v="DIVIDENDO DEF $ 4,070466231"/>
    <d v="2017-06-16T00:00:00"/>
    <x v="689"/>
    <s v="$"/>
    <x v="221"/>
    <n v="0"/>
    <n v="100000000"/>
    <n v="0"/>
    <n v="0"/>
    <n v="0"/>
    <n v="4.07"/>
    <s v="Medium"/>
    <n v="407000000"/>
    <m/>
    <m/>
    <m/>
    <m/>
    <m/>
    <m/>
    <m/>
    <m/>
    <m/>
  </r>
  <r>
    <s v="DIVIDENDO DEF $ 40,61520045395070"/>
    <d v="2021-09-03T00:00:00"/>
    <x v="192"/>
    <s v="$"/>
    <x v="439"/>
    <n v="0"/>
    <n v="10000000"/>
    <n v="0"/>
    <n v="0"/>
    <n v="0"/>
    <n v="40.615000000000002"/>
    <s v="High"/>
    <n v="406150000"/>
    <m/>
    <m/>
    <m/>
    <m/>
    <m/>
    <m/>
    <m/>
    <m/>
    <m/>
  </r>
  <r>
    <s v="DIVIDENDO DEF $ 402,783568116"/>
    <d v="2017-06-20T00:00:00"/>
    <x v="413"/>
    <s v="$"/>
    <x v="380"/>
    <n v="0"/>
    <n v="1005172"/>
    <n v="0"/>
    <n v="0"/>
    <n v="0"/>
    <n v="402.78399999999999"/>
    <s v="Very High"/>
    <n v="404867198.84799999"/>
    <m/>
    <m/>
    <m/>
    <m/>
    <m/>
    <m/>
    <m/>
    <m/>
    <m/>
  </r>
  <r>
    <s v="DIVIDENDO DEF 33 $ 18,392"/>
    <d v="2017-05-05T00:00:00"/>
    <x v="75"/>
    <s v="$"/>
    <x v="209"/>
    <n v="0"/>
    <n v="22000000"/>
    <n v="0"/>
    <n v="0"/>
    <n v="0"/>
    <n v="18.391999999999999"/>
    <s v="High"/>
    <n v="404624000"/>
    <m/>
    <m/>
    <m/>
    <m/>
    <m/>
    <m/>
    <m/>
    <m/>
    <m/>
  </r>
  <r>
    <s v="DIVIDENDO DEF 4 US$ 0,00043502"/>
    <d v="2018-05-09T00:00:00"/>
    <x v="657"/>
    <s v="$"/>
    <x v="288"/>
    <n v="0"/>
    <n v="1457779466"/>
    <n v="0"/>
    <n v="0"/>
    <n v="0"/>
    <n v="0.27700000000000002"/>
    <s v="Low"/>
    <n v="403804912.08200002"/>
    <m/>
    <m/>
    <m/>
    <m/>
    <m/>
    <m/>
    <m/>
    <m/>
    <m/>
  </r>
  <r>
    <s v="DIVIDENDO DEF $ 40,321489"/>
    <d v="2019-06-20T00:00:00"/>
    <x v="443"/>
    <s v="$"/>
    <x v="346"/>
    <n v="0"/>
    <n v="10000000"/>
    <n v="0"/>
    <n v="0"/>
    <n v="0"/>
    <n v="40.320999999999998"/>
    <s v="High"/>
    <n v="403210000"/>
    <m/>
    <m/>
    <m/>
    <m/>
    <m/>
    <m/>
    <m/>
    <m/>
    <m/>
  </r>
  <r>
    <s v="DIVIDENDO PROV $ 40,22396705"/>
    <d v="2020-05-30T00:00:00"/>
    <x v="688"/>
    <s v="$"/>
    <x v="324"/>
    <n v="0"/>
    <n v="10000000"/>
    <n v="0"/>
    <n v="0"/>
    <n v="0"/>
    <n v="40.223999999999997"/>
    <s v="High"/>
    <n v="402240000"/>
    <m/>
    <m/>
    <m/>
    <m/>
    <m/>
    <m/>
    <m/>
    <m/>
    <m/>
  </r>
  <r>
    <s v="DIVIDENDO PROV $ 145"/>
    <d v="2021-07-24T00:00:00"/>
    <x v="117"/>
    <s v="$"/>
    <x v="302"/>
    <n v="0"/>
    <n v="2756644"/>
    <n v="0"/>
    <n v="0"/>
    <n v="0"/>
    <n v="145"/>
    <s v="Very High"/>
    <n v="399713380"/>
    <m/>
    <m/>
    <m/>
    <m/>
    <m/>
    <m/>
    <m/>
    <m/>
    <m/>
  </r>
  <r>
    <s v="DIVIDENDO DEF $ 39,77094"/>
    <d v="2019-06-20T00:00:00"/>
    <x v="443"/>
    <s v="$"/>
    <x v="349"/>
    <n v="0"/>
    <n v="10000000"/>
    <n v="0"/>
    <n v="0"/>
    <n v="0"/>
    <n v="39.771000000000001"/>
    <s v="High"/>
    <n v="397710000"/>
    <m/>
    <m/>
    <m/>
    <m/>
    <m/>
    <m/>
    <m/>
    <m/>
    <m/>
  </r>
  <r>
    <s v="DIVIDENDO DEF 84 $ 1,76"/>
    <d v="2015-04-23T00:00:00"/>
    <x v="8"/>
    <s v="$"/>
    <x v="295"/>
    <n v="0"/>
    <n v="225063190"/>
    <n v="0"/>
    <n v="0"/>
    <n v="0"/>
    <n v="1.76"/>
    <s v="Medium"/>
    <n v="396111214.39999998"/>
    <m/>
    <m/>
    <m/>
    <m/>
    <m/>
    <m/>
    <m/>
    <m/>
    <m/>
  </r>
  <r>
    <s v="DIVIDENDO DEF $ 39,50934192"/>
    <d v="2018-06-16T00:00:00"/>
    <x v="703"/>
    <s v="$"/>
    <x v="328"/>
    <n v="0"/>
    <n v="10000000"/>
    <n v="0"/>
    <n v="0"/>
    <n v="0"/>
    <n v="39.509"/>
    <s v="High"/>
    <n v="395090000"/>
    <m/>
    <m/>
    <m/>
    <m/>
    <m/>
    <m/>
    <m/>
    <m/>
    <m/>
  </r>
  <r>
    <s v="DIVIDENDO PROV $ 175,258608203"/>
    <d v="2017-02-14T00:00:00"/>
    <x v="937"/>
    <s v="$"/>
    <x v="453"/>
    <n v="0"/>
    <n v="2248647"/>
    <n v="0"/>
    <n v="0"/>
    <n v="0"/>
    <n v="175.25899999999999"/>
    <s v="Very High"/>
    <n v="394095624.57300001"/>
    <m/>
    <m/>
    <m/>
    <m/>
    <m/>
    <m/>
    <m/>
    <m/>
    <m/>
  </r>
  <r>
    <s v="DIVIDENDO PROV 72 $ 11,8"/>
    <d v="2016-07-19T00:00:00"/>
    <x v="938"/>
    <s v="$"/>
    <x v="333"/>
    <n v="0"/>
    <n v="33392179"/>
    <n v="0"/>
    <n v="0"/>
    <n v="0"/>
    <n v="11.8"/>
    <s v="High"/>
    <n v="394027712.19999999"/>
    <m/>
    <m/>
    <m/>
    <m/>
    <m/>
    <m/>
    <m/>
    <m/>
    <m/>
  </r>
  <r>
    <s v="DIVIDENDO PROV $ 174,414781742437"/>
    <d v="2019-06-11T00:00:00"/>
    <x v="696"/>
    <s v="$"/>
    <x v="453"/>
    <n v="0"/>
    <n v="2248647"/>
    <n v="0"/>
    <n v="0"/>
    <n v="0"/>
    <n v="174.41499999999999"/>
    <s v="Very High"/>
    <n v="392197766.505"/>
    <m/>
    <m/>
    <m/>
    <m/>
    <m/>
    <m/>
    <m/>
    <m/>
    <m/>
  </r>
  <r>
    <s v="DIVIDENDO PROV $ 391,141088936792"/>
    <d v="2019-03-26T00:00:00"/>
    <x v="939"/>
    <s v="$"/>
    <x v="425"/>
    <n v="0"/>
    <n v="1000000"/>
    <n v="0"/>
    <n v="0"/>
    <n v="0"/>
    <n v="391.14100000000002"/>
    <s v="Very High"/>
    <n v="391141000"/>
    <m/>
    <m/>
    <m/>
    <m/>
    <m/>
    <m/>
    <m/>
    <m/>
    <m/>
  </r>
  <r>
    <s v="DIVIDENDO DEF $ 38,946655"/>
    <d v="2019-06-19T00:00:00"/>
    <x v="935"/>
    <s v="$"/>
    <x v="351"/>
    <n v="0"/>
    <n v="10000000"/>
    <n v="0"/>
    <n v="0"/>
    <n v="0"/>
    <n v="38.947000000000003"/>
    <s v="High"/>
    <n v="389470000"/>
    <m/>
    <m/>
    <m/>
    <m/>
    <m/>
    <m/>
    <m/>
    <m/>
    <m/>
  </r>
  <r>
    <s v="DIVIDENDO PROV $ 173,0581665313870"/>
    <d v="2018-06-15T00:00:00"/>
    <x v="740"/>
    <s v="$"/>
    <x v="453"/>
    <n v="0"/>
    <n v="2248647"/>
    <n v="0"/>
    <n v="0"/>
    <n v="0"/>
    <n v="173.05799999999999"/>
    <s v="Very High"/>
    <n v="389146352.52600002"/>
    <m/>
    <m/>
    <m/>
    <m/>
    <m/>
    <m/>
    <m/>
    <m/>
    <m/>
  </r>
  <r>
    <s v="DIVIDENDO PROV $ 38,78910333622790"/>
    <d v="2021-06-23T00:00:00"/>
    <x v="548"/>
    <s v="$"/>
    <x v="384"/>
    <n v="0"/>
    <n v="10000000"/>
    <n v="0"/>
    <n v="0"/>
    <n v="0"/>
    <n v="38.789000000000001"/>
    <s v="High"/>
    <n v="387890000"/>
    <m/>
    <m/>
    <m/>
    <m/>
    <m/>
    <m/>
    <m/>
    <m/>
    <m/>
  </r>
  <r>
    <s v="DIVIDENDO PROV 36 US$ 0,004926018"/>
    <d v="2016-12-15T00:00:00"/>
    <x v="535"/>
    <s v="$"/>
    <x v="392"/>
    <n v="0"/>
    <n v="120984558"/>
    <n v="0"/>
    <n v="0"/>
    <n v="0"/>
    <n v="3.1989999999999998"/>
    <s v="Medium"/>
    <n v="387029601.042"/>
    <m/>
    <m/>
    <m/>
    <m/>
    <m/>
    <m/>
    <m/>
    <m/>
    <m/>
  </r>
  <r>
    <s v="DIVIDENDO DEF $ 38,69810524"/>
    <d v="2018-06-16T00:00:00"/>
    <x v="703"/>
    <s v="$"/>
    <x v="329"/>
    <n v="0"/>
    <n v="10000000"/>
    <n v="0"/>
    <n v="0"/>
    <n v="0"/>
    <n v="38.698"/>
    <s v="High"/>
    <n v="386980000"/>
    <m/>
    <m/>
    <m/>
    <m/>
    <m/>
    <m/>
    <m/>
    <m/>
    <m/>
  </r>
  <r>
    <s v="DIVIDENDO DEF US$ 0,0057648"/>
    <d v="2018-05-18T00:00:00"/>
    <x v="72"/>
    <s v="$"/>
    <x v="75"/>
    <n v="0"/>
    <n v="106151800"/>
    <n v="0"/>
    <n v="0"/>
    <n v="0"/>
    <n v="3.645"/>
    <s v="Medium"/>
    <n v="386923311"/>
    <m/>
    <m/>
    <m/>
    <m/>
    <m/>
    <m/>
    <m/>
    <m/>
    <m/>
  </r>
  <r>
    <s v="DIVIDENDO DEF $ 10,4550558220806"/>
    <d v="2018-06-22T00:00:00"/>
    <x v="311"/>
    <s v="$"/>
    <x v="390"/>
    <n v="0"/>
    <n v="36967200"/>
    <n v="0"/>
    <n v="0"/>
    <n v="0"/>
    <n v="10.455"/>
    <s v="High"/>
    <n v="386492076"/>
    <m/>
    <m/>
    <m/>
    <m/>
    <m/>
    <m/>
    <m/>
    <m/>
    <m/>
  </r>
  <r>
    <s v="DIVIDENDO PROV $ 38,57526182490250"/>
    <d v="2021-06-23T00:00:00"/>
    <x v="548"/>
    <s v="$"/>
    <x v="385"/>
    <n v="0"/>
    <n v="10000000"/>
    <n v="0"/>
    <n v="0"/>
    <n v="0"/>
    <n v="38.575000000000003"/>
    <s v="High"/>
    <n v="385750000"/>
    <m/>
    <m/>
    <m/>
    <m/>
    <m/>
    <m/>
    <m/>
    <m/>
    <m/>
  </r>
  <r>
    <s v="DIVIDENDO PROV 68 $ 35"/>
    <d v="2017-01-11T00:00:00"/>
    <x v="940"/>
    <s v="$"/>
    <x v="310"/>
    <n v="0"/>
    <n v="11000000"/>
    <n v="0"/>
    <n v="0"/>
    <n v="0"/>
    <n v="35"/>
    <s v="High"/>
    <n v="385000000"/>
    <m/>
    <m/>
    <m/>
    <m/>
    <m/>
    <m/>
    <m/>
    <m/>
    <m/>
  </r>
  <r>
    <s v="DIVIDENDO DEF $ 38,444840"/>
    <d v="2020-06-20T00:00:00"/>
    <x v="329"/>
    <s v="$"/>
    <x v="141"/>
    <n v="0"/>
    <n v="10000000"/>
    <n v="0"/>
    <n v="0"/>
    <n v="0"/>
    <n v="38.445"/>
    <s v="High"/>
    <n v="384450000"/>
    <m/>
    <m/>
    <m/>
    <m/>
    <m/>
    <m/>
    <m/>
    <m/>
    <m/>
  </r>
  <r>
    <s v="DIVIDENDO PROV 43 US$ 0,004658596"/>
    <d v="2018-09-07T00:00:00"/>
    <x v="541"/>
    <s v="$"/>
    <x v="392"/>
    <n v="0"/>
    <n v="120984558"/>
    <n v="0"/>
    <n v="0"/>
    <n v="0"/>
    <n v="3.1459999999999999"/>
    <s v="Medium"/>
    <n v="380617419.46799999"/>
    <m/>
    <m/>
    <m/>
    <m/>
    <m/>
    <m/>
    <m/>
    <m/>
    <m/>
  </r>
  <r>
    <s v="DIVIDENDO ADIC 1 $ 0,093"/>
    <d v="2016-06-23T00:00:00"/>
    <x v="494"/>
    <s v="$"/>
    <x v="454"/>
    <n v="0"/>
    <n v="4086106304"/>
    <n v="0"/>
    <n v="0"/>
    <n v="0"/>
    <n v="9.2999999999999999E-2"/>
    <s v="Low"/>
    <n v="380007886.27200001"/>
    <m/>
    <m/>
    <m/>
    <m/>
    <m/>
    <m/>
    <m/>
    <m/>
    <m/>
  </r>
  <r>
    <s v="DIVIDENDO DEF 109 $ 152"/>
    <d v="2019-05-17T00:00:00"/>
    <x v="119"/>
    <s v="$"/>
    <x v="343"/>
    <n v="0"/>
    <n v="2500000"/>
    <n v="0"/>
    <n v="0"/>
    <n v="0"/>
    <n v="152"/>
    <s v="Very High"/>
    <n v="380000000"/>
    <m/>
    <m/>
    <m/>
    <m/>
    <m/>
    <m/>
    <m/>
    <m/>
    <m/>
  </r>
  <r>
    <s v="DIVIDENDO DEF $ 37,9862280"/>
    <d v="2020-06-20T00:00:00"/>
    <x v="329"/>
    <s v="$"/>
    <x v="144"/>
    <n v="0"/>
    <n v="10000000"/>
    <n v="0"/>
    <n v="0"/>
    <n v="0"/>
    <n v="37.985999999999997"/>
    <s v="High"/>
    <n v="379860000"/>
    <m/>
    <m/>
    <m/>
    <m/>
    <m/>
    <m/>
    <m/>
    <m/>
    <m/>
  </r>
  <r>
    <s v="DIVIDENDO DEF $ 37,959007"/>
    <d v="2019-06-20T00:00:00"/>
    <x v="443"/>
    <s v="$"/>
    <x v="351"/>
    <n v="0"/>
    <n v="10000000"/>
    <n v="0"/>
    <n v="0"/>
    <n v="0"/>
    <n v="37.959000000000003"/>
    <s v="High"/>
    <n v="379590000"/>
    <m/>
    <m/>
    <m/>
    <m/>
    <m/>
    <m/>
    <m/>
    <m/>
    <m/>
  </r>
  <r>
    <s v="DIVIDENDO ADIC $ 0,8822"/>
    <d v="2019-05-10T00:00:00"/>
    <x v="181"/>
    <s v="$"/>
    <x v="336"/>
    <n v="0"/>
    <n v="429418369"/>
    <n v="0"/>
    <n v="0"/>
    <n v="0"/>
    <n v="0.88200000000000001"/>
    <s v="Low"/>
    <n v="378747001.458"/>
    <m/>
    <m/>
    <m/>
    <m/>
    <m/>
    <m/>
    <m/>
    <m/>
    <m/>
  </r>
  <r>
    <s v="DIVIDENDO PROV $ 378,288"/>
    <d v="2015-09-14T00:00:00"/>
    <x v="438"/>
    <s v="$"/>
    <x v="331"/>
    <n v="0"/>
    <n v="1000000"/>
    <n v="0"/>
    <n v="0"/>
    <n v="0"/>
    <n v="378.28800000000001"/>
    <s v="Very High"/>
    <n v="378288000"/>
    <m/>
    <m/>
    <m/>
    <m/>
    <m/>
    <m/>
    <m/>
    <m/>
    <m/>
  </r>
  <r>
    <s v="DIVIDENDO DEF $ 360,6020604157320"/>
    <d v="2020-05-22T00:00:00"/>
    <x v="255"/>
    <s v="$"/>
    <x v="448"/>
    <n v="0"/>
    <n v="1047891"/>
    <n v="0"/>
    <n v="0"/>
    <n v="0"/>
    <n v="360.60199999999998"/>
    <s v="Very High"/>
    <n v="377871590.38200003"/>
    <m/>
    <m/>
    <m/>
    <m/>
    <m/>
    <m/>
    <m/>
    <m/>
    <m/>
  </r>
  <r>
    <s v="DIVIDENDO PROV $ 75"/>
    <d v="2018-12-21T00:00:00"/>
    <x v="560"/>
    <s v="$"/>
    <x v="128"/>
    <n v="0"/>
    <n v="5001040"/>
    <n v="0"/>
    <n v="0"/>
    <n v="0"/>
    <n v="75"/>
    <s v="High"/>
    <n v="375078000"/>
    <m/>
    <m/>
    <m/>
    <m/>
    <m/>
    <m/>
    <m/>
    <m/>
    <m/>
  </r>
  <r>
    <s v="DIVIDENDO PROV $ 122"/>
    <d v="2018-08-25T00:00:00"/>
    <x v="941"/>
    <s v="$"/>
    <x v="128"/>
    <n v="0"/>
    <n v="3074297"/>
    <n v="0"/>
    <n v="0"/>
    <n v="0"/>
    <n v="122"/>
    <s v="Very High"/>
    <n v="375064234"/>
    <m/>
    <m/>
    <m/>
    <m/>
    <m/>
    <m/>
    <m/>
    <m/>
    <m/>
  </r>
  <r>
    <s v="DIVIDENDO PROV $ 122"/>
    <d v="2018-07-25T00:00:00"/>
    <x v="942"/>
    <s v="$"/>
    <x v="128"/>
    <n v="0"/>
    <n v="3074297"/>
    <n v="0"/>
    <n v="0"/>
    <n v="0"/>
    <n v="122"/>
    <s v="Very High"/>
    <n v="375064234"/>
    <m/>
    <m/>
    <m/>
    <m/>
    <m/>
    <m/>
    <m/>
    <m/>
    <m/>
  </r>
  <r>
    <s v="DIVIDENDO PROV $ 187"/>
    <d v="2017-11-30T00:00:00"/>
    <x v="517"/>
    <s v="$"/>
    <x v="355"/>
    <n v="0"/>
    <n v="2000000"/>
    <n v="0"/>
    <n v="0"/>
    <n v="0"/>
    <n v="187"/>
    <s v="Very High"/>
    <n v="374000000"/>
    <m/>
    <m/>
    <m/>
    <m/>
    <m/>
    <m/>
    <m/>
    <m/>
    <m/>
  </r>
  <r>
    <s v="DIVIDENDO DEF $ 10,1056636"/>
    <d v="2019-06-22T00:00:00"/>
    <x v="556"/>
    <s v="$"/>
    <x v="390"/>
    <n v="0"/>
    <n v="36967200"/>
    <n v="0"/>
    <n v="0"/>
    <n v="0"/>
    <n v="10.106"/>
    <s v="High"/>
    <n v="373590523.19999999"/>
    <m/>
    <m/>
    <m/>
    <m/>
    <m/>
    <m/>
    <m/>
    <m/>
    <m/>
  </r>
  <r>
    <s v="DIVIDENDO ADIC 84 $ 0,6479314164"/>
    <d v="2020-04-30T00:00:00"/>
    <x v="206"/>
    <s v="$"/>
    <x v="244"/>
    <n v="0"/>
    <n v="576172664"/>
    <n v="0"/>
    <n v="0"/>
    <n v="0"/>
    <n v="0.64800000000000002"/>
    <s v="Low"/>
    <n v="373359886.27200001"/>
    <m/>
    <m/>
    <m/>
    <m/>
    <m/>
    <m/>
    <m/>
    <m/>
    <m/>
  </r>
  <r>
    <s v="DIVIDENDO PROV $ 37,097973894"/>
    <d v="2020-02-28T00:00:00"/>
    <x v="933"/>
    <s v="$"/>
    <x v="293"/>
    <n v="0"/>
    <n v="10000000"/>
    <n v="0"/>
    <n v="0"/>
    <n v="0"/>
    <n v="37.097999999999999"/>
    <s v="High"/>
    <n v="370980000"/>
    <m/>
    <m/>
    <m/>
    <m/>
    <m/>
    <m/>
    <m/>
    <m/>
    <m/>
  </r>
  <r>
    <s v="DIVIDENDO PROV  $ 369,527812741781"/>
    <d v="2020-01-25T00:00:00"/>
    <x v="202"/>
    <s v="$"/>
    <x v="425"/>
    <n v="0"/>
    <n v="1000000"/>
    <n v="0"/>
    <n v="0"/>
    <n v="0"/>
    <n v="369.52800000000002"/>
    <s v="Very High"/>
    <n v="369528000"/>
    <m/>
    <m/>
    <m/>
    <m/>
    <m/>
    <m/>
    <m/>
    <m/>
    <m/>
  </r>
  <r>
    <s v="DIVIDENDO DEF $ 36,8047182"/>
    <d v="2021-05-29T00:00:00"/>
    <x v="743"/>
    <s v="$"/>
    <x v="455"/>
    <n v="0"/>
    <n v="10000000"/>
    <n v="0"/>
    <n v="0"/>
    <n v="0"/>
    <n v="36.805"/>
    <s v="High"/>
    <n v="368050000"/>
    <m/>
    <m/>
    <m/>
    <m/>
    <m/>
    <m/>
    <m/>
    <m/>
    <m/>
  </r>
  <r>
    <s v="DIVIDENDO DEF US$ 36,79327171903860"/>
    <d v="2020-06-23T00:00:00"/>
    <x v="157"/>
    <s v="US$"/>
    <x v="456"/>
    <n v="0"/>
    <n v="10000000"/>
    <n v="0"/>
    <n v="0"/>
    <n v="0"/>
    <n v="36.792999999999999"/>
    <s v="High"/>
    <n v="367930000"/>
    <m/>
    <m/>
    <m/>
    <m/>
    <m/>
    <m/>
    <m/>
    <m/>
    <m/>
  </r>
  <r>
    <s v="DIVIDENDO DEF 1 $ 0,31"/>
    <d v="2016-04-26T00:00:00"/>
    <x v="943"/>
    <s v="$"/>
    <x v="156"/>
    <n v="0"/>
    <n v="1181420348"/>
    <n v="0"/>
    <n v="0"/>
    <n v="0"/>
    <n v="0.31"/>
    <s v="Low"/>
    <n v="366240307.88"/>
    <m/>
    <m/>
    <m/>
    <m/>
    <m/>
    <m/>
    <m/>
    <m/>
    <m/>
  </r>
  <r>
    <s v="DIVIDENDO DEF $ 36,3688976011653"/>
    <d v="2019-03-14T00:00:00"/>
    <x v="944"/>
    <s v="$"/>
    <x v="427"/>
    <n v="0"/>
    <n v="10000000"/>
    <n v="0"/>
    <n v="0"/>
    <n v="0"/>
    <n v="36.369"/>
    <s v="High"/>
    <n v="363690000"/>
    <m/>
    <m/>
    <m/>
    <m/>
    <m/>
    <m/>
    <m/>
    <m/>
    <m/>
  </r>
  <r>
    <s v="DIVIDENDO DEF $ 565,3706326019"/>
    <d v="2019-05-30T00:00:00"/>
    <x v="512"/>
    <s v="$"/>
    <x v="399"/>
    <n v="0"/>
    <n v="642975"/>
    <n v="0"/>
    <n v="0"/>
    <n v="0"/>
    <n v="565.37099999999998"/>
    <s v="Very High"/>
    <n v="363519418.72500002"/>
    <m/>
    <m/>
    <m/>
    <m/>
    <m/>
    <m/>
    <m/>
    <m/>
    <m/>
  </r>
  <r>
    <s v="DIVIDENDO PROV 102 $ 145"/>
    <d v="2016-01-12T00:00:00"/>
    <x v="285"/>
    <s v="$"/>
    <x v="343"/>
    <n v="0"/>
    <n v="2500000"/>
    <n v="0"/>
    <n v="0"/>
    <n v="0"/>
    <n v="145"/>
    <s v="Very High"/>
    <n v="362500000"/>
    <m/>
    <m/>
    <m/>
    <m/>
    <m/>
    <m/>
    <m/>
    <m/>
    <m/>
  </r>
  <r>
    <s v="DIVIDENDO DEF 109 $ 2"/>
    <d v="2018-04-19T00:00:00"/>
    <x v="1"/>
    <s v="$"/>
    <x v="312"/>
    <n v="0"/>
    <n v="180804998"/>
    <n v="0"/>
    <n v="0"/>
    <n v="0"/>
    <n v="2"/>
    <s v="Medium"/>
    <n v="361609996"/>
    <m/>
    <m/>
    <m/>
    <m/>
    <m/>
    <m/>
    <m/>
    <m/>
    <m/>
  </r>
  <r>
    <s v="DIVIDENDO DEF 5 $ 27"/>
    <d v="2015-05-30T00:00:00"/>
    <x v="945"/>
    <s v="$"/>
    <x v="107"/>
    <n v="0"/>
    <n v="13390335"/>
    <n v="0"/>
    <n v="0"/>
    <n v="0"/>
    <n v="27"/>
    <s v="High"/>
    <n v="361539045"/>
    <m/>
    <m/>
    <m/>
    <m/>
    <m/>
    <m/>
    <m/>
    <m/>
    <m/>
  </r>
  <r>
    <s v="DIVIDENDO PROV 0 $ 360,603261517807"/>
    <d v="2017-12-16T00:00:00"/>
    <x v="246"/>
    <s v="$"/>
    <x v="331"/>
    <n v="0"/>
    <n v="1000000"/>
    <n v="0"/>
    <n v="0"/>
    <n v="0"/>
    <n v="360.60300000000001"/>
    <s v="Very High"/>
    <n v="360603000"/>
    <m/>
    <m/>
    <m/>
    <m/>
    <m/>
    <m/>
    <m/>
    <m/>
    <m/>
  </r>
  <r>
    <s v="DIVIDENDO DEF $ 0,5"/>
    <d v="2020-05-22T00:00:00"/>
    <x v="255"/>
    <s v="$"/>
    <x v="372"/>
    <n v="0"/>
    <n v="720000000"/>
    <n v="0"/>
    <n v="0"/>
    <n v="0"/>
    <n v="0.5"/>
    <s v="Low"/>
    <n v="360000000"/>
    <m/>
    <m/>
    <m/>
    <m/>
    <m/>
    <m/>
    <m/>
    <m/>
    <m/>
  </r>
  <r>
    <s v="DIVIDENDO ADIC 68 $ 0,5"/>
    <d v="2016-05-06T00:00:00"/>
    <x v="80"/>
    <s v="$"/>
    <x v="372"/>
    <n v="0"/>
    <n v="720000000"/>
    <n v="0"/>
    <n v="0"/>
    <n v="0"/>
    <n v="0.5"/>
    <s v="Low"/>
    <n v="360000000"/>
    <m/>
    <m/>
    <m/>
    <m/>
    <m/>
    <m/>
    <m/>
    <m/>
    <m/>
  </r>
  <r>
    <s v="DIVIDENDO DEF $ 357,16353520068"/>
    <d v="2021-07-08T00:00:00"/>
    <x v="889"/>
    <s v="$"/>
    <x v="380"/>
    <n v="0"/>
    <n v="1005172"/>
    <n v="0"/>
    <n v="0"/>
    <n v="0"/>
    <n v="357.16399999999999"/>
    <s v="Very High"/>
    <n v="359011252.208"/>
    <m/>
    <m/>
    <m/>
    <m/>
    <m/>
    <m/>
    <m/>
    <m/>
    <m/>
  </r>
  <r>
    <s v="DIVIDENDO PROV $ 887,387883"/>
    <d v="2016-09-24T00:00:00"/>
    <x v="737"/>
    <s v="$"/>
    <x v="457"/>
    <n v="0"/>
    <n v="403846"/>
    <n v="0"/>
    <n v="0"/>
    <n v="0"/>
    <n v="887.38800000000003"/>
    <s v="Very High"/>
    <n v="358368094.24800003"/>
    <m/>
    <m/>
    <m/>
    <m/>
    <m/>
    <m/>
    <m/>
    <m/>
    <m/>
  </r>
  <r>
    <s v="DIVIDENDO DEF $ 35,7930140025"/>
    <d v="2020-06-18T00:00:00"/>
    <x v="883"/>
    <s v="$"/>
    <x v="458"/>
    <n v="0"/>
    <n v="10000000"/>
    <n v="0"/>
    <n v="0"/>
    <n v="0"/>
    <n v="35.792999999999999"/>
    <s v="High"/>
    <n v="357930000"/>
    <m/>
    <m/>
    <m/>
    <m/>
    <m/>
    <m/>
    <m/>
    <m/>
    <m/>
  </r>
  <r>
    <s v="DIVIDENDO $ 8,43248086"/>
    <d v="2021-03-24T00:00:00"/>
    <x v="17"/>
    <s v="$"/>
    <x v="459"/>
    <n v="0"/>
    <n v="42400000"/>
    <n v="0"/>
    <n v="0"/>
    <n v="0"/>
    <n v="8.4320000000000004"/>
    <s v="Medium"/>
    <n v="357516800"/>
    <m/>
    <m/>
    <m/>
    <m/>
    <m/>
    <m/>
    <m/>
    <m/>
    <m/>
  </r>
  <r>
    <s v="DIVIDENDO PROV $ 356,8790215804740"/>
    <d v="2016-12-22T00:00:00"/>
    <x v="854"/>
    <s v="$"/>
    <x v="331"/>
    <n v="0"/>
    <n v="1000000"/>
    <n v="0"/>
    <n v="0"/>
    <n v="0"/>
    <n v="356.87900000000002"/>
    <s v="Very High"/>
    <n v="356879000"/>
    <m/>
    <m/>
    <m/>
    <m/>
    <m/>
    <m/>
    <m/>
    <m/>
    <m/>
  </r>
  <r>
    <s v="DIVIDENDO PROV $ 356,879021580474"/>
    <d v="2016-09-14T00:00:00"/>
    <x v="946"/>
    <s v="$"/>
    <x v="331"/>
    <n v="0"/>
    <n v="1000000"/>
    <n v="0"/>
    <n v="0"/>
    <n v="0"/>
    <n v="356.87900000000002"/>
    <s v="Very High"/>
    <n v="356879000"/>
    <m/>
    <m/>
    <m/>
    <m/>
    <m/>
    <m/>
    <m/>
    <m/>
    <m/>
  </r>
  <r>
    <s v="DIVIDENDO PROV $ 356,879021580474"/>
    <d v="2015-12-22T00:00:00"/>
    <x v="488"/>
    <s v="$"/>
    <x v="331"/>
    <n v="0"/>
    <n v="1000000"/>
    <n v="0"/>
    <n v="0"/>
    <n v="0"/>
    <n v="356.87900000000002"/>
    <s v="Very High"/>
    <n v="356879000"/>
    <m/>
    <m/>
    <m/>
    <m/>
    <m/>
    <m/>
    <m/>
    <m/>
    <m/>
  </r>
  <r>
    <s v="DIVIDENDO DEF $ 35,606499013143"/>
    <d v="2020-06-03T00:00:00"/>
    <x v="427"/>
    <s v="$"/>
    <x v="460"/>
    <n v="0"/>
    <n v="10000000"/>
    <n v="0"/>
    <n v="0"/>
    <n v="0"/>
    <n v="35.606000000000002"/>
    <s v="High"/>
    <n v="356060000"/>
    <m/>
    <m/>
    <m/>
    <m/>
    <m/>
    <m/>
    <m/>
    <m/>
    <m/>
  </r>
  <r>
    <s v="DIVIDENDO DEF 100 US$ 0,00167587"/>
    <d v="2019-05-04T00:00:00"/>
    <x v="20"/>
    <s v="$"/>
    <x v="208"/>
    <n v="0"/>
    <n v="310906758"/>
    <n v="0"/>
    <n v="0"/>
    <n v="0"/>
    <n v="1.145"/>
    <s v="Medium"/>
    <n v="355988237.91000003"/>
    <m/>
    <m/>
    <m/>
    <m/>
    <m/>
    <m/>
    <m/>
    <m/>
    <m/>
  </r>
  <r>
    <s v="DIVIDENDO DEF $ 35,5208509291"/>
    <d v="2020-06-18T00:00:00"/>
    <x v="883"/>
    <s v="$"/>
    <x v="461"/>
    <n v="0"/>
    <n v="10000000"/>
    <n v="0"/>
    <n v="0"/>
    <n v="0"/>
    <n v="35.521000000000001"/>
    <s v="High"/>
    <n v="355210000"/>
    <m/>
    <m/>
    <m/>
    <m/>
    <m/>
    <m/>
    <m/>
    <m/>
    <m/>
  </r>
  <r>
    <s v="DIVIDENDO DEF $ 549,9127457743"/>
    <d v="2018-06-06T00:00:00"/>
    <x v="520"/>
    <s v="$"/>
    <x v="399"/>
    <n v="0"/>
    <n v="642975"/>
    <n v="0"/>
    <n v="0"/>
    <n v="0"/>
    <n v="549.91300000000001"/>
    <s v="Very High"/>
    <n v="353580311.17500001"/>
    <m/>
    <m/>
    <m/>
    <m/>
    <m/>
    <m/>
    <m/>
    <m/>
    <m/>
  </r>
  <r>
    <s v="DIVIDENDO DEF $ 35,3443900869874"/>
    <d v="2020-06-03T00:00:00"/>
    <x v="427"/>
    <s v="$"/>
    <x v="462"/>
    <n v="0"/>
    <n v="10000000"/>
    <n v="0"/>
    <n v="0"/>
    <n v="0"/>
    <n v="35.344000000000001"/>
    <s v="High"/>
    <n v="353440000"/>
    <m/>
    <m/>
    <m/>
    <m/>
    <m/>
    <m/>
    <m/>
    <m/>
    <m/>
  </r>
  <r>
    <s v="DIVIDENDO PROV $ 8,50053363"/>
    <d v="2021-04-29T00:00:00"/>
    <x v="12"/>
    <s v="$"/>
    <x v="459"/>
    <n v="0"/>
    <n v="41120000"/>
    <n v="0"/>
    <n v="0"/>
    <n v="0"/>
    <n v="8.5009999999999994"/>
    <s v="Medium"/>
    <n v="349561120"/>
    <m/>
    <m/>
    <m/>
    <m/>
    <m/>
    <m/>
    <m/>
    <m/>
    <m/>
  </r>
  <r>
    <s v="DIVIDENDO DEF $ 34,9479757791"/>
    <d v="2020-06-18T00:00:00"/>
    <x v="883"/>
    <s v="$"/>
    <x v="463"/>
    <n v="0"/>
    <n v="10000000"/>
    <n v="0"/>
    <n v="0"/>
    <n v="0"/>
    <n v="34.948"/>
    <s v="High"/>
    <n v="349480000"/>
    <m/>
    <m/>
    <m/>
    <m/>
    <m/>
    <m/>
    <m/>
    <m/>
    <m/>
  </r>
  <r>
    <s v="DIVIDENDO DEF $ 34,8173"/>
    <d v="2019-06-05T00:00:00"/>
    <x v="432"/>
    <s v="$"/>
    <x v="411"/>
    <n v="0"/>
    <n v="10000000"/>
    <n v="0"/>
    <n v="0"/>
    <n v="0"/>
    <n v="34.817"/>
    <s v="High"/>
    <n v="348170000"/>
    <m/>
    <m/>
    <m/>
    <m/>
    <m/>
    <m/>
    <m/>
    <m/>
    <m/>
  </r>
  <r>
    <s v="DIVIDENDO DEF $ 34,8030642521853"/>
    <d v="2020-06-03T00:00:00"/>
    <x v="427"/>
    <s v="$"/>
    <x v="464"/>
    <n v="0"/>
    <n v="10000000"/>
    <n v="0"/>
    <n v="0"/>
    <n v="0"/>
    <n v="34.802999999999997"/>
    <s v="High"/>
    <n v="348030000"/>
    <m/>
    <m/>
    <m/>
    <m/>
    <m/>
    <m/>
    <m/>
    <m/>
    <m/>
  </r>
  <r>
    <s v="DIVIDENDO DEF $ 34,7958"/>
    <d v="2019-06-05T00:00:00"/>
    <x v="432"/>
    <s v="$"/>
    <x v="410"/>
    <n v="0"/>
    <n v="10000000"/>
    <n v="0"/>
    <n v="0"/>
    <n v="0"/>
    <n v="34.795999999999999"/>
    <s v="High"/>
    <n v="347960000"/>
    <m/>
    <m/>
    <m/>
    <m/>
    <m/>
    <m/>
    <m/>
    <m/>
    <m/>
  </r>
  <r>
    <s v="DIVIDENDO DEF $ 34,78936669"/>
    <d v="2020-06-18T00:00:00"/>
    <x v="883"/>
    <s v="$"/>
    <x v="465"/>
    <n v="0"/>
    <n v="10000000"/>
    <n v="0"/>
    <n v="0"/>
    <n v="0"/>
    <n v="34.789000000000001"/>
    <s v="High"/>
    <n v="347890000"/>
    <m/>
    <m/>
    <m/>
    <m/>
    <m/>
    <m/>
    <m/>
    <m/>
    <m/>
  </r>
  <r>
    <s v="DIVIDENDO DEF $ 34,7821433571"/>
    <d v="2020-06-18T00:00:00"/>
    <x v="883"/>
    <s v="$"/>
    <x v="466"/>
    <n v="0"/>
    <n v="10000000"/>
    <n v="0"/>
    <n v="0"/>
    <n v="0"/>
    <n v="34.781999999999996"/>
    <s v="High"/>
    <n v="347820000"/>
    <m/>
    <m/>
    <m/>
    <m/>
    <m/>
    <m/>
    <m/>
    <m/>
    <m/>
  </r>
  <r>
    <s v="DIVIDENDO PROV $ 0,102208989224549"/>
    <d v="2019-03-21T00:00:00"/>
    <x v="342"/>
    <s v="$"/>
    <x v="467"/>
    <n v="0"/>
    <n v="3408004477"/>
    <n v="0"/>
    <n v="0"/>
    <n v="0"/>
    <n v="0.10199999999999999"/>
    <s v="Low"/>
    <n v="347616456.65399998"/>
    <m/>
    <m/>
    <m/>
    <m/>
    <m/>
    <m/>
    <m/>
    <m/>
    <m/>
  </r>
  <r>
    <s v="DIVIDENDO PROV 0 $ 9,410392328"/>
    <d v="2021-08-26T00:00:00"/>
    <x v="947"/>
    <s v="$"/>
    <x v="468"/>
    <n v="0"/>
    <n v="36906243"/>
    <n v="0"/>
    <n v="0"/>
    <n v="0"/>
    <n v="9.41"/>
    <s v="Medium"/>
    <n v="347287746.63"/>
    <m/>
    <m/>
    <m/>
    <m/>
    <m/>
    <m/>
    <m/>
    <m/>
    <m/>
  </r>
  <r>
    <s v="DIVIDENDO PROV 82 $ 15"/>
    <d v="2015-01-09T00:00:00"/>
    <x v="439"/>
    <s v="$"/>
    <x v="350"/>
    <n v="0"/>
    <n v="23100000"/>
    <n v="0"/>
    <n v="0"/>
    <n v="0"/>
    <n v="15"/>
    <s v="High"/>
    <n v="346500000"/>
    <m/>
    <m/>
    <m/>
    <m/>
    <m/>
    <m/>
    <m/>
    <m/>
    <m/>
  </r>
  <r>
    <s v="DIVIDENDO DEF $ 330,147348874824"/>
    <d v="2018-05-12T00:00:00"/>
    <x v="64"/>
    <s v="$"/>
    <x v="448"/>
    <n v="0"/>
    <n v="1047891"/>
    <n v="0"/>
    <n v="0"/>
    <n v="0"/>
    <n v="330.14699999999999"/>
    <s v="Very High"/>
    <n v="345958069.977"/>
    <m/>
    <m/>
    <m/>
    <m/>
    <m/>
    <m/>
    <m/>
    <m/>
    <m/>
  </r>
  <r>
    <s v="DIVIDENDO PROV 99 $ 138"/>
    <d v="2015-01-14T00:00:00"/>
    <x v="348"/>
    <s v="$"/>
    <x v="343"/>
    <n v="0"/>
    <n v="2500000"/>
    <n v="0"/>
    <n v="0"/>
    <n v="0"/>
    <n v="138"/>
    <s v="Very High"/>
    <n v="345000000"/>
    <m/>
    <m/>
    <m/>
    <m/>
    <m/>
    <m/>
    <m/>
    <m/>
    <m/>
  </r>
  <r>
    <s v="DIVIDENDO PROV $ 58,66012105351260"/>
    <d v="2020-11-12T00:00:00"/>
    <x v="325"/>
    <s v="$"/>
    <x v="397"/>
    <n v="0"/>
    <n v="5872279"/>
    <n v="0"/>
    <n v="0"/>
    <n v="0"/>
    <n v="58.66"/>
    <s v="High"/>
    <n v="344467886.13999999"/>
    <m/>
    <m/>
    <m/>
    <m/>
    <m/>
    <m/>
    <m/>
    <m/>
    <m/>
  </r>
  <r>
    <s v="DIVIDENDO DEF 15 $ 370"/>
    <d v="2019-05-15T00:00:00"/>
    <x v="407"/>
    <s v="$"/>
    <x v="431"/>
    <n v="0"/>
    <n v="930000"/>
    <n v="0"/>
    <n v="0"/>
    <n v="0"/>
    <n v="370"/>
    <s v="Very High"/>
    <n v="344100000"/>
    <m/>
    <m/>
    <m/>
    <m/>
    <m/>
    <m/>
    <m/>
    <m/>
    <m/>
  </r>
  <r>
    <s v="DIVIDENDO PROV $ 34,4083022961490"/>
    <d v="2020-05-15T00:00:00"/>
    <x v="283"/>
    <s v="$"/>
    <x v="384"/>
    <n v="0"/>
    <n v="10000000"/>
    <n v="0"/>
    <n v="0"/>
    <n v="0"/>
    <n v="34.408000000000001"/>
    <s v="High"/>
    <n v="344080000"/>
    <m/>
    <m/>
    <m/>
    <m/>
    <m/>
    <m/>
    <m/>
    <m/>
    <m/>
  </r>
  <r>
    <s v="DIVIDENDO PROV $ 34,38060921248140"/>
    <d v="2020-05-15T00:00:00"/>
    <x v="283"/>
    <s v="$"/>
    <x v="385"/>
    <n v="0"/>
    <n v="10000000"/>
    <n v="0"/>
    <n v="0"/>
    <n v="0"/>
    <n v="34.381"/>
    <s v="High"/>
    <n v="343810000"/>
    <m/>
    <m/>
    <m/>
    <m/>
    <m/>
    <m/>
    <m/>
    <m/>
    <m/>
  </r>
  <r>
    <s v="DIVIDENDO DEF $ 342,329340950384"/>
    <d v="2019-06-07T00:00:00"/>
    <x v="675"/>
    <s v="$"/>
    <x v="331"/>
    <n v="0"/>
    <n v="1000000"/>
    <n v="0"/>
    <n v="0"/>
    <n v="0"/>
    <n v="342.32900000000001"/>
    <s v="Very High"/>
    <n v="342329000"/>
    <m/>
    <m/>
    <m/>
    <m/>
    <m/>
    <m/>
    <m/>
    <m/>
    <m/>
  </r>
  <r>
    <s v="DIVIDENDO PROV $ 34,0981519315832"/>
    <d v="2018-11-17T00:00:00"/>
    <x v="559"/>
    <s v="$"/>
    <x v="427"/>
    <n v="0"/>
    <n v="10000000"/>
    <n v="0"/>
    <n v="0"/>
    <n v="0"/>
    <n v="34.097999999999999"/>
    <s v="High"/>
    <n v="340980000"/>
    <m/>
    <m/>
    <m/>
    <m/>
    <m/>
    <m/>
    <m/>
    <m/>
    <m/>
  </r>
  <r>
    <s v="DIVIDENDO ADIC 29 $ 117,54"/>
    <d v="2015-05-19T00:00:00"/>
    <x v="102"/>
    <s v="$"/>
    <x v="469"/>
    <n v="0"/>
    <n v="2900000"/>
    <n v="0"/>
    <n v="0"/>
    <n v="0"/>
    <n v="117.54"/>
    <s v="Very High"/>
    <n v="340866000"/>
    <m/>
    <m/>
    <m/>
    <m/>
    <m/>
    <m/>
    <m/>
    <m/>
    <m/>
  </r>
  <r>
    <s v="DIVIDENDO DEF $ 34,0155"/>
    <d v="2019-06-05T00:00:00"/>
    <x v="432"/>
    <s v="$"/>
    <x v="413"/>
    <n v="0"/>
    <n v="10000000"/>
    <n v="0"/>
    <n v="0"/>
    <n v="0"/>
    <n v="34.015999999999998"/>
    <s v="High"/>
    <n v="340160000"/>
    <m/>
    <m/>
    <m/>
    <m/>
    <m/>
    <m/>
    <m/>
    <m/>
    <m/>
  </r>
  <r>
    <s v="DIVIDENDO PROV US$ 34"/>
    <d v="2021-07-30T00:00:00"/>
    <x v="928"/>
    <s v="US$"/>
    <x v="470"/>
    <n v="0"/>
    <n v="10000000"/>
    <n v="0"/>
    <n v="0"/>
    <n v="0"/>
    <n v="34"/>
    <s v="High"/>
    <n v="340000000"/>
    <m/>
    <m/>
    <m/>
    <m/>
    <m/>
    <m/>
    <m/>
    <m/>
    <m/>
  </r>
  <r>
    <s v="DIVIDENDO PROV US$ 33,995824"/>
    <d v="2021-04-22T00:00:00"/>
    <x v="324"/>
    <s v="US$"/>
    <x v="471"/>
    <n v="0"/>
    <n v="10000000"/>
    <n v="0"/>
    <n v="0"/>
    <n v="0"/>
    <n v="33.996000000000002"/>
    <s v="High"/>
    <n v="339960000"/>
    <m/>
    <m/>
    <m/>
    <m/>
    <m/>
    <m/>
    <m/>
    <m/>
    <m/>
  </r>
  <r>
    <s v="DIVIDENDO PROV $ 9,209906627"/>
    <d v="2021-03-02T00:00:00"/>
    <x v="554"/>
    <s v="$"/>
    <x v="468"/>
    <n v="0"/>
    <n v="36906243"/>
    <n v="0"/>
    <n v="0"/>
    <n v="0"/>
    <n v="9.2100000000000009"/>
    <s v="Medium"/>
    <n v="339906498.02999997"/>
    <m/>
    <m/>
    <m/>
    <m/>
    <m/>
    <m/>
    <m/>
    <m/>
    <m/>
  </r>
  <r>
    <s v="DIVIDENDO PROV $ 237,257024"/>
    <d v="2020-10-24T00:00:00"/>
    <x v="629"/>
    <s v="$"/>
    <x v="255"/>
    <n v="0"/>
    <n v="1429621"/>
    <n v="0"/>
    <n v="0"/>
    <n v="0"/>
    <n v="237.25700000000001"/>
    <s v="Very High"/>
    <n v="339187589.597"/>
    <m/>
    <m/>
    <m/>
    <m/>
    <m/>
    <m/>
    <m/>
    <m/>
    <m/>
  </r>
  <r>
    <s v="DIVIDENDO DEF $ 33,8974"/>
    <d v="2019-06-05T00:00:00"/>
    <x v="432"/>
    <s v="$"/>
    <x v="416"/>
    <n v="0"/>
    <n v="10000000"/>
    <n v="0"/>
    <n v="0"/>
    <n v="0"/>
    <n v="33.896999999999998"/>
    <s v="High"/>
    <n v="338970000"/>
    <m/>
    <m/>
    <m/>
    <m/>
    <m/>
    <m/>
    <m/>
    <m/>
    <m/>
  </r>
  <r>
    <s v="DIVIDENDO DEF 108 $ 135"/>
    <d v="2018-05-18T00:00:00"/>
    <x v="72"/>
    <s v="$"/>
    <x v="343"/>
    <n v="0"/>
    <n v="2500000"/>
    <n v="0"/>
    <n v="0"/>
    <n v="0"/>
    <n v="135"/>
    <s v="Very High"/>
    <n v="337500000"/>
    <m/>
    <m/>
    <m/>
    <m/>
    <m/>
    <m/>
    <m/>
    <m/>
    <m/>
  </r>
  <r>
    <s v="DIVIDENDO PROV 105 $ 135"/>
    <d v="2017-01-13T00:00:00"/>
    <x v="948"/>
    <s v="$"/>
    <x v="343"/>
    <n v="0"/>
    <n v="2500000"/>
    <n v="0"/>
    <n v="0"/>
    <n v="0"/>
    <n v="135"/>
    <s v="Very High"/>
    <n v="337500000"/>
    <m/>
    <m/>
    <m/>
    <m/>
    <m/>
    <m/>
    <m/>
    <m/>
    <m/>
  </r>
  <r>
    <s v="DIVIDENDO PROV $ 9,119769466"/>
    <d v="2020-12-02T00:00:00"/>
    <x v="582"/>
    <s v="$"/>
    <x v="468"/>
    <n v="0"/>
    <n v="36906243"/>
    <n v="0"/>
    <n v="0"/>
    <n v="0"/>
    <n v="9.1199999999999992"/>
    <s v="Medium"/>
    <n v="336584936.16000003"/>
    <m/>
    <m/>
    <m/>
    <m/>
    <m/>
    <m/>
    <m/>
    <m/>
    <m/>
  </r>
  <r>
    <s v="DIVIDENDO $ 11,718999197"/>
    <d v="2020-05-28T00:00:00"/>
    <x v="14"/>
    <s v="$"/>
    <x v="459"/>
    <n v="0"/>
    <n v="28720000"/>
    <n v="0"/>
    <n v="0"/>
    <n v="0"/>
    <n v="11.718999999999999"/>
    <s v="High"/>
    <n v="336569680"/>
    <m/>
    <m/>
    <m/>
    <m/>
    <m/>
    <m/>
    <m/>
    <m/>
    <m/>
  </r>
  <r>
    <s v="DIVIDENDO PROV $ 333,1648"/>
    <d v="2017-03-25T00:00:00"/>
    <x v="735"/>
    <s v="$"/>
    <x v="445"/>
    <n v="0"/>
    <n v="1000000"/>
    <n v="0"/>
    <n v="0"/>
    <n v="0"/>
    <n v="333.16500000000002"/>
    <s v="Very High"/>
    <n v="333165000"/>
    <m/>
    <m/>
    <m/>
    <m/>
    <m/>
    <m/>
    <m/>
    <m/>
    <m/>
  </r>
  <r>
    <s v="DIVIDENDO PROV $ 108,282608"/>
    <d v="2018-05-29T00:00:00"/>
    <x v="949"/>
    <s v="$"/>
    <x v="128"/>
    <n v="0"/>
    <n v="3074253"/>
    <n v="0"/>
    <n v="0"/>
    <n v="0"/>
    <n v="108.283"/>
    <s v="Very High"/>
    <n v="332889337.59899998"/>
    <m/>
    <m/>
    <m/>
    <m/>
    <m/>
    <m/>
    <m/>
    <m/>
    <m/>
  </r>
  <r>
    <s v="DIVIDENDO PROV $ 332,86454909336"/>
    <d v="2017-09-14T00:00:00"/>
    <x v="661"/>
    <s v="$"/>
    <x v="331"/>
    <n v="0"/>
    <n v="1000000"/>
    <n v="0"/>
    <n v="0"/>
    <n v="0"/>
    <n v="332.86500000000001"/>
    <s v="Very High"/>
    <n v="332865000"/>
    <m/>
    <m/>
    <m/>
    <m/>
    <m/>
    <m/>
    <m/>
    <m/>
    <m/>
  </r>
  <r>
    <s v="DIVIDENDO DEF $ 439,899683460640"/>
    <d v="2017-06-01T00:00:00"/>
    <x v="932"/>
    <s v="$"/>
    <x v="472"/>
    <n v="0"/>
    <n v="753007"/>
    <n v="0"/>
    <n v="0"/>
    <n v="0"/>
    <n v="439.9"/>
    <s v="Very High"/>
    <n v="331247779.30000001"/>
    <m/>
    <m/>
    <m/>
    <m/>
    <m/>
    <m/>
    <m/>
    <m/>
    <m/>
  </r>
  <r>
    <s v="DIVIDENDO DEF $ 33,11614335215300"/>
    <d v="2021-06-11T00:00:00"/>
    <x v="772"/>
    <s v="$"/>
    <x v="439"/>
    <n v="0"/>
    <n v="10000000"/>
    <n v="0"/>
    <n v="0"/>
    <n v="0"/>
    <n v="33.116"/>
    <s v="High"/>
    <n v="331160000"/>
    <m/>
    <m/>
    <m/>
    <m/>
    <m/>
    <m/>
    <m/>
    <m/>
    <m/>
  </r>
  <r>
    <s v="DIVIDENDO PROV US$ 1,1024547375910300"/>
    <d v="2021-07-22T00:00:00"/>
    <x v="950"/>
    <s v="US$"/>
    <x v="402"/>
    <n v="0"/>
    <n v="300000000"/>
    <n v="0"/>
    <n v="0"/>
    <n v="0"/>
    <n v="1.1020000000000001"/>
    <s v="Medium"/>
    <n v="330600000"/>
    <m/>
    <m/>
    <m/>
    <m/>
    <m/>
    <m/>
    <m/>
    <m/>
    <m/>
  </r>
  <r>
    <s v="DIVIDENDO ADIC 33 $ 114"/>
    <d v="2017-05-20T00:00:00"/>
    <x v="59"/>
    <s v="$"/>
    <x v="469"/>
    <n v="0"/>
    <n v="2900000"/>
    <n v="0"/>
    <n v="0"/>
    <n v="0"/>
    <n v="114"/>
    <s v="Very High"/>
    <n v="330600000"/>
    <m/>
    <m/>
    <m/>
    <m/>
    <m/>
    <m/>
    <m/>
    <m/>
    <m/>
  </r>
  <r>
    <s v="DIVIDENDO $ 10,398253715"/>
    <d v="2019-04-23T00:00:00"/>
    <x v="4"/>
    <s v="$"/>
    <x v="459"/>
    <n v="0"/>
    <n v="31760000"/>
    <n v="0"/>
    <n v="0"/>
    <n v="0"/>
    <n v="10.398"/>
    <s v="High"/>
    <n v="330240480"/>
    <m/>
    <m/>
    <m/>
    <m/>
    <m/>
    <m/>
    <m/>
    <m/>
    <m/>
  </r>
  <r>
    <s v="DIVIDENDO PROV 64 $ 30"/>
    <d v="2015-03-18T00:00:00"/>
    <x v="60"/>
    <s v="$"/>
    <x v="310"/>
    <n v="0"/>
    <n v="11000000"/>
    <n v="0"/>
    <n v="0"/>
    <n v="0"/>
    <n v="30"/>
    <s v="High"/>
    <n v="330000000"/>
    <m/>
    <m/>
    <m/>
    <m/>
    <m/>
    <m/>
    <m/>
    <m/>
    <m/>
  </r>
  <r>
    <s v="DIVIDENDO $ 32,84724"/>
    <d v="2018-05-02T00:00:00"/>
    <x v="646"/>
    <s v="$"/>
    <x v="55"/>
    <n v="0"/>
    <n v="10000000"/>
    <n v="0"/>
    <n v="0"/>
    <n v="0"/>
    <n v="32.847000000000001"/>
    <s v="High"/>
    <n v="328470000"/>
    <m/>
    <m/>
    <m/>
    <m/>
    <m/>
    <m/>
    <m/>
    <m/>
    <m/>
  </r>
  <r>
    <s v="DIVIDENDO PROV $ 437,944988"/>
    <d v="2017-12-19T00:00:00"/>
    <x v="951"/>
    <s v="$"/>
    <x v="473"/>
    <n v="0"/>
    <n v="750000"/>
    <n v="0"/>
    <n v="0"/>
    <n v="0"/>
    <n v="437.94499999999999"/>
    <s v="Very High"/>
    <n v="328458750"/>
    <m/>
    <m/>
    <m/>
    <m/>
    <m/>
    <m/>
    <m/>
    <m/>
    <m/>
  </r>
  <r>
    <s v="DIVIDENDO DEF $ 32,83207304493860"/>
    <d v="2021-06-11T00:00:00"/>
    <x v="772"/>
    <s v="$"/>
    <x v="441"/>
    <n v="0"/>
    <n v="10000000"/>
    <n v="0"/>
    <n v="0"/>
    <n v="0"/>
    <n v="32.832000000000001"/>
    <s v="High"/>
    <n v="328320000"/>
    <m/>
    <m/>
    <m/>
    <m/>
    <m/>
    <m/>
    <m/>
    <m/>
    <m/>
  </r>
  <r>
    <s v="DIVIDENDO PROV 42 US$ 0,004307329"/>
    <d v="2018-06-12T00:00:00"/>
    <x v="592"/>
    <s v="$"/>
    <x v="392"/>
    <n v="0"/>
    <n v="120984558"/>
    <n v="0"/>
    <n v="0"/>
    <n v="0"/>
    <n v="2.706"/>
    <s v="Medium"/>
    <n v="327384213.94800001"/>
    <m/>
    <m/>
    <m/>
    <m/>
    <m/>
    <m/>
    <m/>
    <m/>
    <m/>
  </r>
  <r>
    <s v="DIVIDENDO PROV $ 435,797255"/>
    <d v="2017-06-20T00:00:00"/>
    <x v="413"/>
    <s v="$"/>
    <x v="473"/>
    <n v="0"/>
    <n v="750000"/>
    <n v="0"/>
    <n v="0"/>
    <n v="0"/>
    <n v="435.79700000000003"/>
    <s v="Very High"/>
    <n v="326847750"/>
    <m/>
    <m/>
    <m/>
    <m/>
    <m/>
    <m/>
    <m/>
    <m/>
    <m/>
  </r>
  <r>
    <s v="DIVIDENDO PROV $ 435,589183"/>
    <d v="2017-09-20T00:00:00"/>
    <x v="459"/>
    <s v="$"/>
    <x v="473"/>
    <n v="0"/>
    <n v="750000"/>
    <n v="0"/>
    <n v="0"/>
    <n v="0"/>
    <n v="435.589"/>
    <s v="Very High"/>
    <n v="326691750"/>
    <m/>
    <m/>
    <m/>
    <m/>
    <m/>
    <m/>
    <m/>
    <m/>
    <m/>
  </r>
  <r>
    <s v="DIVIDENDO DEF 45 US$ 0,003995727"/>
    <d v="2019-05-04T00:00:00"/>
    <x v="20"/>
    <s v="$"/>
    <x v="392"/>
    <n v="0"/>
    <n v="120984558"/>
    <n v="0"/>
    <n v="0"/>
    <n v="0"/>
    <n v="2.6880000000000002"/>
    <s v="Medium"/>
    <n v="325206491.90399998"/>
    <m/>
    <m/>
    <m/>
    <m/>
    <m/>
    <m/>
    <m/>
    <m/>
    <m/>
  </r>
  <r>
    <s v="DIVIDENDO PROV $ 0,6495801002508440"/>
    <d v="2017-01-31T00:00:00"/>
    <x v="952"/>
    <s v="$"/>
    <x v="474"/>
    <n v="0"/>
    <n v="500000000"/>
    <n v="0"/>
    <n v="0"/>
    <n v="0"/>
    <n v="0.65"/>
    <s v="Low"/>
    <n v="325000000"/>
    <m/>
    <m/>
    <m/>
    <m/>
    <m/>
    <m/>
    <m/>
    <m/>
    <m/>
  </r>
  <r>
    <s v="DIVIDENDO PROV $ 432,572386"/>
    <d v="2017-03-21T00:00:00"/>
    <x v="924"/>
    <s v="$"/>
    <x v="473"/>
    <n v="0"/>
    <n v="750000"/>
    <n v="0"/>
    <n v="0"/>
    <n v="0"/>
    <n v="432.572"/>
    <s v="Very High"/>
    <n v="324429000"/>
    <m/>
    <m/>
    <m/>
    <m/>
    <m/>
    <m/>
    <m/>
    <m/>
    <m/>
  </r>
  <r>
    <s v="DIVIDENDO EVEN 83 $ 14"/>
    <d v="2015-01-09T00:00:00"/>
    <x v="439"/>
    <s v="$"/>
    <x v="350"/>
    <n v="0"/>
    <n v="23100000"/>
    <n v="0"/>
    <n v="0"/>
    <n v="0"/>
    <n v="14"/>
    <s v="High"/>
    <n v="323400000"/>
    <m/>
    <m/>
    <m/>
    <m/>
    <m/>
    <m/>
    <m/>
    <m/>
    <m/>
  </r>
  <r>
    <s v="DIVIDENDO PROV $ 430,58843"/>
    <d v="2016-12-20T00:00:00"/>
    <x v="639"/>
    <s v="$"/>
    <x v="473"/>
    <n v="0"/>
    <n v="750000"/>
    <n v="0"/>
    <n v="0"/>
    <n v="0"/>
    <n v="430.58800000000002"/>
    <s v="Very High"/>
    <n v="322941000"/>
    <m/>
    <m/>
    <m/>
    <m/>
    <m/>
    <m/>
    <m/>
    <m/>
    <m/>
  </r>
  <r>
    <s v="DIVIDENDO PROV $ 428,636184"/>
    <d v="2016-09-20T00:00:00"/>
    <x v="953"/>
    <s v="$"/>
    <x v="473"/>
    <n v="0"/>
    <n v="750000"/>
    <n v="0"/>
    <n v="0"/>
    <n v="0"/>
    <n v="428.63600000000002"/>
    <s v="Very High"/>
    <n v="321477000"/>
    <m/>
    <m/>
    <m/>
    <m/>
    <m/>
    <m/>
    <m/>
    <m/>
    <m/>
  </r>
  <r>
    <s v="DIVIDENDO PROV $ 142,761427475030"/>
    <d v="2015-04-23T00:00:00"/>
    <x v="8"/>
    <s v="$"/>
    <x v="453"/>
    <n v="0"/>
    <n v="2248647"/>
    <n v="0"/>
    <n v="0"/>
    <n v="0"/>
    <n v="142.761"/>
    <s v="Very High"/>
    <n v="321019094.36699998"/>
    <m/>
    <m/>
    <m/>
    <m/>
    <m/>
    <m/>
    <m/>
    <m/>
    <m/>
  </r>
  <r>
    <s v="DIVIDENDO PROV $ 61,03534682964360"/>
    <d v="2020-07-21T00:00:00"/>
    <x v="862"/>
    <s v="$"/>
    <x v="397"/>
    <n v="0"/>
    <n v="5254078"/>
    <n v="0"/>
    <n v="0"/>
    <n v="0"/>
    <n v="61.034999999999997"/>
    <s v="High"/>
    <n v="320682650.73000002"/>
    <m/>
    <m/>
    <m/>
    <m/>
    <m/>
    <m/>
    <m/>
    <m/>
    <m/>
  </r>
  <r>
    <s v="DIVIDENDO PROV $ 0,6400396534824480"/>
    <d v="2016-10-29T00:00:00"/>
    <x v="446"/>
    <s v="$"/>
    <x v="474"/>
    <n v="0"/>
    <n v="500000000"/>
    <n v="0"/>
    <n v="0"/>
    <n v="0"/>
    <n v="0.64"/>
    <s v="Low"/>
    <n v="320000000"/>
    <m/>
    <m/>
    <m/>
    <m/>
    <m/>
    <m/>
    <m/>
    <m/>
    <m/>
  </r>
  <r>
    <s v="DIVIDENDO PROV $ 0,6397125000787510"/>
    <d v="2016-08-31T00:00:00"/>
    <x v="0"/>
    <s v="$"/>
    <x v="474"/>
    <n v="0"/>
    <n v="500000000"/>
    <n v="0"/>
    <n v="0"/>
    <n v="0"/>
    <n v="0.64"/>
    <s v="Low"/>
    <n v="320000000"/>
    <m/>
    <m/>
    <m/>
    <m/>
    <m/>
    <m/>
    <m/>
    <m/>
    <m/>
  </r>
  <r>
    <s v="DIVIDENDO PROV 84 $ 16"/>
    <d v="2015-01-09T00:00:00"/>
    <x v="439"/>
    <s v="$"/>
    <x v="475"/>
    <n v="0"/>
    <n v="20000000"/>
    <n v="0"/>
    <n v="0"/>
    <n v="0"/>
    <n v="16"/>
    <s v="High"/>
    <n v="320000000"/>
    <m/>
    <m/>
    <m/>
    <m/>
    <m/>
    <m/>
    <m/>
    <m/>
    <m/>
  </r>
  <r>
    <s v="DIVIDENDO PROV $ 425,764367"/>
    <d v="2016-06-21T00:00:00"/>
    <x v="954"/>
    <s v="$"/>
    <x v="473"/>
    <n v="0"/>
    <n v="750000"/>
    <n v="0"/>
    <n v="0"/>
    <n v="0"/>
    <n v="425.76400000000001"/>
    <s v="Very High"/>
    <n v="319323000"/>
    <m/>
    <m/>
    <m/>
    <m/>
    <m/>
    <m/>
    <m/>
    <m/>
    <m/>
  </r>
  <r>
    <s v="DIVIDENDO PROV $ 146,1122274921430"/>
    <d v="2020-10-15T00:00:00"/>
    <x v="464"/>
    <s v="$"/>
    <x v="453"/>
    <n v="0"/>
    <n v="2184937"/>
    <n v="0"/>
    <n v="0"/>
    <n v="0"/>
    <n v="146.11199999999999"/>
    <s v="Very High"/>
    <n v="319245514.94400001"/>
    <m/>
    <m/>
    <m/>
    <m/>
    <m/>
    <m/>
    <m/>
    <m/>
    <m/>
  </r>
  <r>
    <s v="DIVIDENDO PROV $ 318,753349"/>
    <d v="2020-11-28T00:00:00"/>
    <x v="955"/>
    <s v="$"/>
    <x v="354"/>
    <n v="0"/>
    <n v="1000000"/>
    <n v="0"/>
    <n v="0"/>
    <n v="0"/>
    <n v="318.75299999999999"/>
    <s v="Very High"/>
    <n v="318753000"/>
    <m/>
    <m/>
    <m/>
    <m/>
    <m/>
    <m/>
    <m/>
    <m/>
    <m/>
  </r>
  <r>
    <s v="DIVIDENDO PROV $ 155"/>
    <d v="2020-07-25T00:00:00"/>
    <x v="630"/>
    <s v="$"/>
    <x v="302"/>
    <n v="0"/>
    <n v="2055109"/>
    <n v="0"/>
    <n v="0"/>
    <n v="0"/>
    <n v="155"/>
    <s v="Very High"/>
    <n v="318541895"/>
    <m/>
    <m/>
    <m/>
    <m/>
    <m/>
    <m/>
    <m/>
    <m/>
    <m/>
  </r>
  <r>
    <s v="DIVIDENDO PROV $ 31,8503362113556"/>
    <d v="2018-07-19T00:00:00"/>
    <x v="956"/>
    <s v="$"/>
    <x v="284"/>
    <n v="0"/>
    <n v="10000000"/>
    <n v="0"/>
    <n v="0"/>
    <n v="0"/>
    <n v="31.85"/>
    <s v="High"/>
    <n v="318500000"/>
    <m/>
    <m/>
    <m/>
    <m/>
    <m/>
    <m/>
    <m/>
    <m/>
    <m/>
  </r>
  <r>
    <s v="DIVIDENDO PROV $ 0,6368054362653340"/>
    <d v="2017-01-03T00:00:00"/>
    <x v="210"/>
    <s v="$"/>
    <x v="474"/>
    <n v="0"/>
    <n v="500000000"/>
    <n v="0"/>
    <n v="0"/>
    <n v="0"/>
    <n v="0.63700000000000001"/>
    <s v="Low"/>
    <n v="318500000"/>
    <m/>
    <m/>
    <m/>
    <m/>
    <m/>
    <m/>
    <m/>
    <m/>
    <m/>
  </r>
  <r>
    <s v="DIVIDENDO DEF 101 $ 0,5"/>
    <d v="2020-05-15T00:00:00"/>
    <x v="283"/>
    <s v="$"/>
    <x v="406"/>
    <n v="0"/>
    <n v="636428572"/>
    <n v="0"/>
    <n v="0"/>
    <n v="0"/>
    <n v="0.5"/>
    <s v="Low"/>
    <n v="318214286"/>
    <m/>
    <m/>
    <m/>
    <m/>
    <m/>
    <m/>
    <m/>
    <m/>
    <m/>
  </r>
  <r>
    <s v="DIVIDENDO PROV 98 $ 0,5"/>
    <d v="2017-03-11T00:00:00"/>
    <x v="536"/>
    <s v="$"/>
    <x v="406"/>
    <n v="0"/>
    <n v="636428572"/>
    <n v="0"/>
    <n v="0"/>
    <n v="0"/>
    <n v="0.5"/>
    <s v="Low"/>
    <n v="318214286"/>
    <m/>
    <m/>
    <m/>
    <m/>
    <m/>
    <m/>
    <m/>
    <m/>
    <m/>
  </r>
  <r>
    <s v="DIVIDENDO PROV 97 $ 0,5"/>
    <d v="2016-10-22T00:00:00"/>
    <x v="373"/>
    <s v="$"/>
    <x v="406"/>
    <n v="0"/>
    <n v="636428572"/>
    <n v="0"/>
    <n v="0"/>
    <n v="0"/>
    <n v="0.5"/>
    <s v="Low"/>
    <n v="318214286"/>
    <m/>
    <m/>
    <m/>
    <m/>
    <m/>
    <m/>
    <m/>
    <m/>
    <m/>
  </r>
  <r>
    <s v="DIVIDENDO PROV $ 31,8189154120972"/>
    <d v="2018-07-19T00:00:00"/>
    <x v="956"/>
    <s v="$"/>
    <x v="320"/>
    <n v="0"/>
    <n v="10000000"/>
    <n v="0"/>
    <n v="0"/>
    <n v="0"/>
    <n v="31.818999999999999"/>
    <s v="High"/>
    <n v="318190000"/>
    <m/>
    <m/>
    <m/>
    <m/>
    <m/>
    <m/>
    <m/>
    <m/>
    <m/>
  </r>
  <r>
    <s v="DIVIDENDO PROV $ 421,775696"/>
    <d v="2016-03-19T00:00:00"/>
    <x v="957"/>
    <s v="$"/>
    <x v="473"/>
    <n v="0"/>
    <n v="750000"/>
    <n v="0"/>
    <n v="0"/>
    <n v="0"/>
    <n v="421.77600000000001"/>
    <s v="Very High"/>
    <n v="316332000"/>
    <m/>
    <m/>
    <m/>
    <m/>
    <m/>
    <m/>
    <m/>
    <m/>
    <m/>
  </r>
  <r>
    <s v="DIVIDENDO PROV $ 0,06749"/>
    <d v="2018-09-28T00:00:00"/>
    <x v="595"/>
    <s v="$"/>
    <x v="322"/>
    <n v="0"/>
    <n v="4713485125"/>
    <n v="0"/>
    <n v="0"/>
    <n v="0"/>
    <n v="6.7000000000000004E-2"/>
    <s v="Low"/>
    <n v="315803503.375"/>
    <m/>
    <m/>
    <m/>
    <m/>
    <m/>
    <m/>
    <m/>
    <m/>
    <m/>
  </r>
  <r>
    <s v="DIVIDENDO PROV $ 102,47"/>
    <d v="2018-04-24T00:00:00"/>
    <x v="166"/>
    <s v="$"/>
    <x v="128"/>
    <n v="0"/>
    <n v="3072600"/>
    <n v="0"/>
    <n v="0"/>
    <n v="0"/>
    <n v="102.47"/>
    <s v="Very High"/>
    <n v="314849322"/>
    <m/>
    <m/>
    <m/>
    <m/>
    <m/>
    <m/>
    <m/>
    <m/>
    <m/>
  </r>
  <r>
    <s v="DIVIDENDO PROV $ 418,907476"/>
    <d v="2015-12-21T00:00:00"/>
    <x v="958"/>
    <s v="$"/>
    <x v="473"/>
    <n v="0"/>
    <n v="750000"/>
    <n v="0"/>
    <n v="0"/>
    <n v="0"/>
    <n v="418.90699999999998"/>
    <s v="Very High"/>
    <n v="314180250"/>
    <m/>
    <m/>
    <m/>
    <m/>
    <m/>
    <m/>
    <m/>
    <m/>
    <m/>
  </r>
  <r>
    <s v="DIVIDENDO DEF 7 US$ 0,000004517"/>
    <d v="2017-05-11T00:00:00"/>
    <x v="86"/>
    <s v="$"/>
    <x v="318"/>
    <n v="0"/>
    <n v="104641424191"/>
    <n v="0"/>
    <n v="0"/>
    <n v="0"/>
    <n v="3.0000000000000001E-3"/>
    <s v="Low"/>
    <n v="313924272.57300001"/>
    <m/>
    <m/>
    <m/>
    <m/>
    <m/>
    <m/>
    <m/>
    <m/>
    <m/>
  </r>
  <r>
    <s v="DIVIDENDO DEF 9 $ 0,48975"/>
    <d v="2016-05-10T00:00:00"/>
    <x v="448"/>
    <s v="$"/>
    <x v="250"/>
    <n v="0"/>
    <n v="637650000"/>
    <n v="0"/>
    <n v="0"/>
    <n v="0"/>
    <n v="0.49"/>
    <s v="Low"/>
    <n v="312448500"/>
    <m/>
    <m/>
    <m/>
    <m/>
    <m/>
    <m/>
    <m/>
    <m/>
    <m/>
  </r>
  <r>
    <s v="DIVIDENDO ADIC 79 $ 13,513358268"/>
    <d v="2015-05-19T00:00:00"/>
    <x v="102"/>
    <s v="$"/>
    <x v="476"/>
    <n v="0"/>
    <n v="23100000"/>
    <n v="0"/>
    <n v="0"/>
    <n v="0"/>
    <n v="13.513"/>
    <s v="High"/>
    <n v="312150300"/>
    <m/>
    <m/>
    <m/>
    <m/>
    <m/>
    <m/>
    <m/>
    <m/>
    <m/>
  </r>
  <r>
    <s v="DIVIDENDO DEF $ 312,142475"/>
    <d v="2021-05-12T00:00:00"/>
    <x v="271"/>
    <s v="$"/>
    <x v="477"/>
    <n v="0"/>
    <n v="1000000"/>
    <n v="0"/>
    <n v="0"/>
    <n v="0"/>
    <n v="312.142"/>
    <s v="Very High"/>
    <n v="312142000"/>
    <m/>
    <m/>
    <m/>
    <m/>
    <m/>
    <m/>
    <m/>
    <m/>
    <m/>
  </r>
  <r>
    <s v="DIVIDENDO DEF $ 101,47"/>
    <d v="2018-03-23T00:00:00"/>
    <x v="734"/>
    <s v="$"/>
    <x v="128"/>
    <n v="0"/>
    <n v="3072600"/>
    <n v="0"/>
    <n v="0"/>
    <n v="0"/>
    <n v="101.47"/>
    <s v="Very High"/>
    <n v="311776722"/>
    <m/>
    <m/>
    <m/>
    <m/>
    <m/>
    <m/>
    <m/>
    <m/>
    <m/>
  </r>
  <r>
    <s v="DIVIDENDO PROV $ 101,47"/>
    <d v="2018-02-22T00:00:00"/>
    <x v="959"/>
    <s v="$"/>
    <x v="128"/>
    <n v="0"/>
    <n v="3071719"/>
    <n v="0"/>
    <n v="0"/>
    <n v="0"/>
    <n v="101.47"/>
    <s v="Very High"/>
    <n v="311687326.93000001"/>
    <m/>
    <m/>
    <m/>
    <m/>
    <m/>
    <m/>
    <m/>
    <m/>
    <m/>
  </r>
  <r>
    <s v="DIVIDENDO PROV $ 101,47"/>
    <d v="2018-01-25T00:00:00"/>
    <x v="400"/>
    <s v="$"/>
    <x v="128"/>
    <n v="0"/>
    <n v="3071719"/>
    <n v="0"/>
    <n v="0"/>
    <n v="0"/>
    <n v="101.47"/>
    <s v="Very High"/>
    <n v="311687326.93000001"/>
    <m/>
    <m/>
    <m/>
    <m/>
    <m/>
    <m/>
    <m/>
    <m/>
    <m/>
  </r>
  <r>
    <s v="DIVIDENDO PROV $ 8,795223634135950"/>
    <d v="2021-07-24T00:00:00"/>
    <x v="117"/>
    <s v="$"/>
    <x v="337"/>
    <n v="0"/>
    <n v="35368645"/>
    <n v="0"/>
    <n v="0"/>
    <n v="0"/>
    <n v="8.7949999999999999"/>
    <s v="Medium"/>
    <n v="311067232.77499998"/>
    <m/>
    <m/>
    <m/>
    <m/>
    <m/>
    <m/>
    <m/>
    <m/>
    <m/>
  </r>
  <r>
    <s v="DIVIDENDO PROV $ 31,06920876"/>
    <d v="2020-05-28T00:00:00"/>
    <x v="923"/>
    <s v="$"/>
    <x v="478"/>
    <n v="0"/>
    <n v="10000000"/>
    <n v="0"/>
    <n v="0"/>
    <n v="0"/>
    <n v="31.068999999999999"/>
    <s v="High"/>
    <n v="310690000"/>
    <m/>
    <m/>
    <m/>
    <m/>
    <m/>
    <m/>
    <m/>
    <m/>
    <m/>
  </r>
  <r>
    <s v="DIVIDENDO PROV $ 7"/>
    <d v="2021-06-10T00:00:00"/>
    <x v="103"/>
    <s v="$"/>
    <x v="142"/>
    <n v="0"/>
    <n v="44367002"/>
    <n v="0"/>
    <n v="0"/>
    <n v="0"/>
    <n v="7"/>
    <s v="Medium"/>
    <n v="310569014"/>
    <m/>
    <m/>
    <m/>
    <m/>
    <m/>
    <m/>
    <m/>
    <m/>
    <m/>
  </r>
  <r>
    <s v="DIVIDENDO PROV $ 413,909665"/>
    <d v="2015-09-17T00:00:00"/>
    <x v="835"/>
    <s v="$"/>
    <x v="473"/>
    <n v="0"/>
    <n v="750000"/>
    <n v="0"/>
    <n v="0"/>
    <n v="0"/>
    <n v="413.91"/>
    <s v="Very High"/>
    <n v="310432500"/>
    <m/>
    <m/>
    <m/>
    <m/>
    <m/>
    <m/>
    <m/>
    <m/>
    <m/>
  </r>
  <r>
    <s v="DIVIDENDO PROV $ 0,6196309060018290"/>
    <d v="2016-09-30T00:00:00"/>
    <x v="960"/>
    <s v="$"/>
    <x v="474"/>
    <n v="0"/>
    <n v="500000000"/>
    <n v="0"/>
    <n v="0"/>
    <n v="0"/>
    <n v="0.62"/>
    <s v="Low"/>
    <n v="310000000"/>
    <m/>
    <m/>
    <m/>
    <m/>
    <m/>
    <m/>
    <m/>
    <m/>
    <m/>
  </r>
  <r>
    <s v="DIVIDENDO DEF $ 481,7108281608"/>
    <d v="2017-06-08T00:00:00"/>
    <x v="569"/>
    <s v="$"/>
    <x v="399"/>
    <n v="0"/>
    <n v="642975"/>
    <n v="0"/>
    <n v="0"/>
    <n v="0"/>
    <n v="481.71100000000001"/>
    <s v="Very High"/>
    <n v="309728130.22500002"/>
    <m/>
    <m/>
    <m/>
    <m/>
    <m/>
    <m/>
    <m/>
    <m/>
    <m/>
  </r>
  <r>
    <s v="DIVIDENDO PROV $ 30,93223339589340"/>
    <d v="2021-02-10T00:00:00"/>
    <x v="961"/>
    <s v="$"/>
    <x v="384"/>
    <n v="0"/>
    <n v="10000000"/>
    <n v="0"/>
    <n v="0"/>
    <n v="0"/>
    <n v="30.931999999999999"/>
    <s v="High"/>
    <n v="309320000"/>
    <m/>
    <m/>
    <m/>
    <m/>
    <m/>
    <m/>
    <m/>
    <m/>
    <m/>
  </r>
  <r>
    <s v="DIVIDENDO PROV $ 30,8897465518449"/>
    <d v="2018-09-12T00:00:00"/>
    <x v="619"/>
    <s v="$"/>
    <x v="284"/>
    <n v="0"/>
    <n v="10000000"/>
    <n v="0"/>
    <n v="0"/>
    <n v="0"/>
    <n v="30.89"/>
    <s v="High"/>
    <n v="308900000"/>
    <m/>
    <m/>
    <m/>
    <m/>
    <m/>
    <m/>
    <m/>
    <m/>
    <m/>
  </r>
  <r>
    <s v="DIVIDENDO PROV $ 30,85344376"/>
    <d v="2020-05-28T00:00:00"/>
    <x v="923"/>
    <s v="$"/>
    <x v="479"/>
    <n v="0"/>
    <n v="10000000"/>
    <n v="0"/>
    <n v="0"/>
    <n v="0"/>
    <n v="30.853000000000002"/>
    <s v="High"/>
    <n v="308530000"/>
    <m/>
    <m/>
    <m/>
    <m/>
    <m/>
    <m/>
    <m/>
    <m/>
    <m/>
  </r>
  <r>
    <s v="DIVIDENDO PROV $ 30,80956944349370"/>
    <d v="2021-02-10T00:00:00"/>
    <x v="961"/>
    <s v="$"/>
    <x v="385"/>
    <n v="0"/>
    <n v="10000000"/>
    <n v="0"/>
    <n v="0"/>
    <n v="0"/>
    <n v="30.81"/>
    <s v="High"/>
    <n v="308100000"/>
    <m/>
    <m/>
    <m/>
    <m/>
    <m/>
    <m/>
    <m/>
    <m/>
    <m/>
  </r>
  <r>
    <s v="DIVIDENDO PROV $ 30,7799826367357"/>
    <d v="2018-09-12T00:00:00"/>
    <x v="619"/>
    <s v="$"/>
    <x v="320"/>
    <n v="0"/>
    <n v="10000000"/>
    <n v="0"/>
    <n v="0"/>
    <n v="0"/>
    <n v="30.78"/>
    <s v="High"/>
    <n v="307800000"/>
    <m/>
    <m/>
    <m/>
    <m/>
    <m/>
    <m/>
    <m/>
    <m/>
    <m/>
  </r>
  <r>
    <s v="DIVIDENDO PROV $ 0,6145726860156840"/>
    <d v="2017-03-31T00:00:00"/>
    <x v="962"/>
    <s v="$"/>
    <x v="474"/>
    <n v="0"/>
    <n v="500000000"/>
    <n v="0"/>
    <n v="0"/>
    <n v="0"/>
    <n v="0.61499999999999999"/>
    <s v="Low"/>
    <n v="307500000"/>
    <m/>
    <m/>
    <m/>
    <m/>
    <m/>
    <m/>
    <m/>
    <m/>
    <m/>
  </r>
  <r>
    <s v="DIVIDENDO PROV 19 US$ 0,000204497"/>
    <d v="2019-12-10T00:00:00"/>
    <x v="963"/>
    <s v="$"/>
    <x v="313"/>
    <n v="0"/>
    <n v="1815079505"/>
    <n v="0"/>
    <n v="0"/>
    <n v="0"/>
    <n v="0.16900000000000001"/>
    <s v="Low"/>
    <n v="306748436.34500003"/>
    <m/>
    <m/>
    <m/>
    <m/>
    <m/>
    <m/>
    <m/>
    <m/>
    <m/>
  </r>
  <r>
    <s v="DIVIDENDO DEF $ 30,656104644765"/>
    <d v="2020-06-03T00:00:00"/>
    <x v="427"/>
    <s v="$"/>
    <x v="480"/>
    <n v="0"/>
    <n v="10000000"/>
    <n v="0"/>
    <n v="0"/>
    <n v="0"/>
    <n v="30.655999999999999"/>
    <s v="High"/>
    <n v="306560000"/>
    <m/>
    <m/>
    <m/>
    <m/>
    <m/>
    <m/>
    <m/>
    <m/>
    <m/>
  </r>
  <r>
    <s v="DIVIDENDO DEF $ 30,62535837"/>
    <d v="2019-06-22T00:00:00"/>
    <x v="556"/>
    <s v="$"/>
    <x v="481"/>
    <n v="0"/>
    <n v="10000000"/>
    <n v="0"/>
    <n v="0"/>
    <n v="0"/>
    <n v="30.625"/>
    <s v="High"/>
    <n v="306250000"/>
    <m/>
    <m/>
    <m/>
    <m/>
    <m/>
    <m/>
    <m/>
    <m/>
    <m/>
  </r>
  <r>
    <s v="DIVIDENDO PROV $ 408,237624"/>
    <d v="2015-06-20T00:00:00"/>
    <x v="812"/>
    <s v="$"/>
    <x v="473"/>
    <n v="0"/>
    <n v="750000"/>
    <n v="0"/>
    <n v="0"/>
    <n v="0"/>
    <n v="408.238"/>
    <s v="Very High"/>
    <n v="306178500"/>
    <m/>
    <m/>
    <m/>
    <m/>
    <m/>
    <m/>
    <m/>
    <m/>
    <m/>
  </r>
  <r>
    <s v="DIVIDENDO DEF 54  $ 4,93"/>
    <d v="2016-04-21T00:00:00"/>
    <x v="6"/>
    <s v="$"/>
    <x v="86"/>
    <n v="0"/>
    <n v="61500000"/>
    <n v="0"/>
    <n v="0"/>
    <n v="0"/>
    <n v="4.93"/>
    <s v="Medium"/>
    <n v="303195000"/>
    <m/>
    <m/>
    <m/>
    <m/>
    <m/>
    <m/>
    <m/>
    <m/>
    <m/>
  </r>
  <r>
    <s v="DIVIDENDO PROV $ 0,6060078989255690"/>
    <d v="2016-11-30T00:00:00"/>
    <x v="964"/>
    <s v="$"/>
    <x v="474"/>
    <n v="0"/>
    <n v="500000000"/>
    <n v="0"/>
    <n v="0"/>
    <n v="0"/>
    <n v="0.60599999999999998"/>
    <s v="Low"/>
    <n v="303000000"/>
    <m/>
    <m/>
    <m/>
    <m/>
    <m/>
    <m/>
    <m/>
    <m/>
    <m/>
  </r>
  <r>
    <s v="DIVIDENDO DEF 28 $ 215553"/>
    <d v="2015-05-14T00:00:00"/>
    <x v="198"/>
    <s v="$"/>
    <x v="482"/>
    <n v="0"/>
    <n v="1400"/>
    <n v="0"/>
    <n v="0"/>
    <n v="0"/>
    <n v="215553"/>
    <s v="Very High"/>
    <n v="301774200"/>
    <m/>
    <m/>
    <m/>
    <m/>
    <m/>
    <m/>
    <m/>
    <m/>
    <m/>
  </r>
  <r>
    <s v="DIVIDENDO PROV 0 $ 402,200271"/>
    <d v="2015-03-20T00:00:00"/>
    <x v="9"/>
    <s v="$"/>
    <x v="473"/>
    <n v="0"/>
    <n v="750000"/>
    <n v="0"/>
    <n v="0"/>
    <n v="0"/>
    <n v="402.2"/>
    <s v="Very High"/>
    <n v="301650000"/>
    <m/>
    <m/>
    <m/>
    <m/>
    <m/>
    <m/>
    <m/>
    <m/>
    <m/>
  </r>
  <r>
    <s v="DIVIDENDO DEF $ 30,1161192749128"/>
    <d v="2020-06-02T00:00:00"/>
    <x v="603"/>
    <s v="$"/>
    <x v="483"/>
    <n v="0"/>
    <n v="10000000"/>
    <n v="0"/>
    <n v="0"/>
    <n v="0"/>
    <n v="30.116"/>
    <s v="High"/>
    <n v="301160000"/>
    <m/>
    <m/>
    <m/>
    <m/>
    <m/>
    <m/>
    <m/>
    <m/>
    <m/>
  </r>
  <r>
    <s v="DIVIDENDO $ 10,480296473"/>
    <d v="2020-05-28T00:00:00"/>
    <x v="14"/>
    <s v="$"/>
    <x v="459"/>
    <n v="0"/>
    <n v="28720000"/>
    <n v="0"/>
    <n v="0"/>
    <n v="0"/>
    <n v="10.48"/>
    <s v="High"/>
    <n v="300985600"/>
    <m/>
    <m/>
    <m/>
    <m/>
    <m/>
    <m/>
    <m/>
    <m/>
    <m/>
  </r>
  <r>
    <s v="DIVIDENDO DEF $ 0,4956"/>
    <d v="2018-05-10T00:00:00"/>
    <x v="52"/>
    <s v="$"/>
    <x v="261"/>
    <n v="0"/>
    <n v="605364800"/>
    <n v="0"/>
    <n v="0"/>
    <n v="0"/>
    <n v="0.496"/>
    <s v="Low"/>
    <n v="300260940.80000001"/>
    <m/>
    <m/>
    <m/>
    <m/>
    <m/>
    <m/>
    <m/>
    <m/>
    <m/>
  </r>
  <r>
    <s v="DIVIDENDO PROV 56 $ 113"/>
    <d v="2016-05-25T00:00:00"/>
    <x v="806"/>
    <s v="$"/>
    <x v="128"/>
    <n v="0"/>
    <n v="2649829"/>
    <n v="0"/>
    <n v="0"/>
    <n v="0"/>
    <n v="113"/>
    <s v="Very High"/>
    <n v="299430677"/>
    <m/>
    <m/>
    <m/>
    <m/>
    <m/>
    <m/>
    <m/>
    <m/>
    <m/>
  </r>
  <r>
    <s v="DIVIDENDO PROV 55 $ 113"/>
    <d v="2016-04-23T00:00:00"/>
    <x v="435"/>
    <s v="$"/>
    <x v="128"/>
    <n v="0"/>
    <n v="2649829"/>
    <n v="0"/>
    <n v="0"/>
    <n v="0"/>
    <n v="113"/>
    <s v="Very High"/>
    <n v="299430677"/>
    <m/>
    <m/>
    <m/>
    <m/>
    <m/>
    <m/>
    <m/>
    <m/>
    <m/>
  </r>
  <r>
    <s v="DIVIDENDO PROV $ 9,08704540291947"/>
    <d v="2020-12-15T00:00:00"/>
    <x v="444"/>
    <s v="$"/>
    <x v="446"/>
    <n v="0"/>
    <n v="32849914"/>
    <n v="0"/>
    <n v="0"/>
    <n v="0"/>
    <n v="9.0869999999999997"/>
    <s v="Medium"/>
    <n v="298507168.51800001"/>
    <m/>
    <m/>
    <m/>
    <m/>
    <m/>
    <m/>
    <m/>
    <m/>
    <m/>
  </r>
  <r>
    <s v="DIVIDENDO PROV $ 145"/>
    <d v="2021-04-24T00:00:00"/>
    <x v="12"/>
    <s v="$"/>
    <x v="302"/>
    <n v="0"/>
    <n v="2055109"/>
    <n v="0"/>
    <n v="0"/>
    <n v="0"/>
    <n v="145"/>
    <s v="Very High"/>
    <n v="297990805"/>
    <m/>
    <m/>
    <m/>
    <m/>
    <m/>
    <m/>
    <m/>
    <m/>
    <m/>
  </r>
  <r>
    <s v="DIVIDENDO DEF $ 296,949799"/>
    <d v="2021-05-12T00:00:00"/>
    <x v="271"/>
    <s v="$"/>
    <x v="484"/>
    <n v="0"/>
    <n v="1000000"/>
    <n v="0"/>
    <n v="0"/>
    <n v="0"/>
    <n v="296.95"/>
    <s v="Very High"/>
    <n v="296950000"/>
    <m/>
    <m/>
    <m/>
    <m/>
    <m/>
    <m/>
    <m/>
    <m/>
    <m/>
  </r>
  <r>
    <s v="DIVIDENDO PROV 54 $ 112"/>
    <d v="2016-03-23T00:00:00"/>
    <x v="241"/>
    <s v="$"/>
    <x v="128"/>
    <n v="0"/>
    <n v="2649829"/>
    <n v="0"/>
    <n v="0"/>
    <n v="0"/>
    <n v="112"/>
    <s v="Very High"/>
    <n v="296780848"/>
    <m/>
    <m/>
    <m/>
    <m/>
    <m/>
    <m/>
    <m/>
    <m/>
    <m/>
  </r>
  <r>
    <s v="DIVIDENDO PROV 53 $ 112"/>
    <d v="2016-02-23T00:00:00"/>
    <x v="965"/>
    <s v="$"/>
    <x v="128"/>
    <n v="0"/>
    <n v="2649829"/>
    <n v="0"/>
    <n v="0"/>
    <n v="0"/>
    <n v="112"/>
    <s v="Very High"/>
    <n v="296780848"/>
    <m/>
    <m/>
    <m/>
    <m/>
    <m/>
    <m/>
    <m/>
    <m/>
    <m/>
  </r>
  <r>
    <s v="DIVIDENDO PROV 52 $ 112"/>
    <d v="2016-01-23T00:00:00"/>
    <x v="116"/>
    <s v="$"/>
    <x v="128"/>
    <n v="0"/>
    <n v="2649829"/>
    <n v="0"/>
    <n v="0"/>
    <n v="0"/>
    <n v="112"/>
    <s v="Very High"/>
    <n v="296780848"/>
    <m/>
    <m/>
    <m/>
    <m/>
    <m/>
    <m/>
    <m/>
    <m/>
    <m/>
  </r>
  <r>
    <s v="DIVIDENDO DEF $ 29,670187"/>
    <d v="2020-06-20T00:00:00"/>
    <x v="329"/>
    <s v="$"/>
    <x v="485"/>
    <n v="0"/>
    <n v="10000000"/>
    <n v="0"/>
    <n v="0"/>
    <n v="0"/>
    <n v="29.67"/>
    <s v="High"/>
    <n v="296700000"/>
    <m/>
    <m/>
    <m/>
    <m/>
    <m/>
    <m/>
    <m/>
    <m/>
    <m/>
  </r>
  <r>
    <s v="DIVIDENDO PROV $ 0,5928045653306130"/>
    <d v="2018-01-31T00:00:00"/>
    <x v="584"/>
    <s v="$"/>
    <x v="474"/>
    <n v="0"/>
    <n v="500000000"/>
    <n v="0"/>
    <n v="0"/>
    <n v="0"/>
    <n v="0.59299999999999997"/>
    <s v="Low"/>
    <n v="296500000"/>
    <m/>
    <m/>
    <m/>
    <m/>
    <m/>
    <m/>
    <m/>
    <m/>
    <m/>
  </r>
  <r>
    <s v="DIVIDENDO DEF $ 29,6290059086877"/>
    <d v="2020-05-05T00:00:00"/>
    <x v="121"/>
    <s v="$"/>
    <x v="486"/>
    <n v="0"/>
    <n v="10000000"/>
    <n v="0"/>
    <n v="0"/>
    <n v="0"/>
    <n v="29.629000000000001"/>
    <s v="High"/>
    <n v="296290000"/>
    <m/>
    <m/>
    <m/>
    <m/>
    <m/>
    <m/>
    <m/>
    <m/>
    <m/>
  </r>
  <r>
    <s v="DIVIDENDO PROV $ 0,605747117044314"/>
    <d v="2016-01-30T00:00:00"/>
    <x v="966"/>
    <s v="$"/>
    <x v="215"/>
    <n v="0"/>
    <n v="488652759"/>
    <n v="0"/>
    <n v="0"/>
    <n v="0"/>
    <n v="0.60599999999999998"/>
    <s v="Low"/>
    <n v="296123571.954"/>
    <m/>
    <m/>
    <m/>
    <m/>
    <m/>
    <m/>
    <m/>
    <m/>
    <m/>
  </r>
  <r>
    <s v="DIVIDENDO DEF 3 $ 0,25"/>
    <d v="2018-12-01T00:00:00"/>
    <x v="967"/>
    <s v="$"/>
    <x v="156"/>
    <n v="0"/>
    <n v="1181420348"/>
    <n v="0"/>
    <n v="0"/>
    <n v="0"/>
    <n v="0.25"/>
    <s v="Low"/>
    <n v="295355087"/>
    <m/>
    <m/>
    <m/>
    <m/>
    <m/>
    <m/>
    <m/>
    <m/>
    <m/>
  </r>
  <r>
    <s v="DIVIDENDO DEF $ 29,431643"/>
    <d v="2020-06-20T00:00:00"/>
    <x v="329"/>
    <s v="$"/>
    <x v="487"/>
    <n v="0"/>
    <n v="10000000"/>
    <n v="0"/>
    <n v="0"/>
    <n v="0"/>
    <n v="29.431999999999999"/>
    <s v="High"/>
    <n v="294320000"/>
    <m/>
    <m/>
    <m/>
    <m/>
    <m/>
    <m/>
    <m/>
    <m/>
    <m/>
  </r>
  <r>
    <s v="DIVIDENDO PROV 51 $ 111"/>
    <d v="2015-12-24T00:00:00"/>
    <x v="968"/>
    <s v="$"/>
    <x v="128"/>
    <n v="0"/>
    <n v="2649829"/>
    <n v="0"/>
    <n v="0"/>
    <n v="0"/>
    <n v="111"/>
    <s v="Very High"/>
    <n v="294131019"/>
    <m/>
    <m/>
    <m/>
    <m/>
    <m/>
    <m/>
    <m/>
    <m/>
    <m/>
  </r>
  <r>
    <s v="DIVIDENDO PROV 50 $ 111"/>
    <d v="2015-11-24T00:00:00"/>
    <x v="969"/>
    <s v="$"/>
    <x v="128"/>
    <n v="0"/>
    <n v="2649829"/>
    <n v="0"/>
    <n v="0"/>
    <n v="0"/>
    <n v="111"/>
    <s v="Very High"/>
    <n v="294131019"/>
    <m/>
    <m/>
    <m/>
    <m/>
    <m/>
    <m/>
    <m/>
    <m/>
    <m/>
  </r>
  <r>
    <s v="DIVIDENDO PROV 49 $ 111"/>
    <d v="2015-10-24T00:00:00"/>
    <x v="251"/>
    <s v="$"/>
    <x v="128"/>
    <n v="0"/>
    <n v="2649829"/>
    <n v="0"/>
    <n v="0"/>
    <n v="0"/>
    <n v="111"/>
    <s v="Very High"/>
    <n v="294131019"/>
    <m/>
    <m/>
    <m/>
    <m/>
    <m/>
    <m/>
    <m/>
    <m/>
    <m/>
  </r>
  <r>
    <s v="DIVIDENDO PROV $ 100"/>
    <d v="2020-09-02T00:00:00"/>
    <x v="970"/>
    <s v="$"/>
    <x v="136"/>
    <n v="0"/>
    <n v="2940957"/>
    <n v="0"/>
    <n v="0"/>
    <n v="0"/>
    <n v="100"/>
    <s v="High"/>
    <n v="294095700"/>
    <m/>
    <m/>
    <m/>
    <m/>
    <m/>
    <m/>
    <m/>
    <m/>
    <m/>
  </r>
  <r>
    <s v="DIVIDENDO PROV $ 0,5874308267258480"/>
    <d v="2017-04-28T00:00:00"/>
    <x v="174"/>
    <s v="$"/>
    <x v="474"/>
    <n v="0"/>
    <n v="500000000"/>
    <n v="0"/>
    <n v="0"/>
    <n v="0"/>
    <n v="0.58699999999999997"/>
    <s v="Low"/>
    <n v="293500000"/>
    <m/>
    <m/>
    <m/>
    <m/>
    <m/>
    <m/>
    <m/>
    <m/>
    <m/>
  </r>
  <r>
    <s v="DIVIDENDO PROV US$ 0,418809"/>
    <d v="2021-08-06T00:00:00"/>
    <x v="926"/>
    <s v="US$"/>
    <x v="0"/>
    <n v="0"/>
    <n v="700000000"/>
    <n v="0"/>
    <n v="0"/>
    <n v="0"/>
    <n v="0.41899999999999998"/>
    <s v="Low"/>
    <n v="293300000"/>
    <m/>
    <m/>
    <m/>
    <m/>
    <m/>
    <m/>
    <m/>
    <m/>
    <m/>
  </r>
  <r>
    <s v="DIVIDENDO DEF $ 0,41"/>
    <d v="2016-04-29T00:00:00"/>
    <x v="232"/>
    <s v="$"/>
    <x v="488"/>
    <n v="0"/>
    <n v="714876101"/>
    <n v="0"/>
    <n v="0"/>
    <n v="0"/>
    <n v="0.41"/>
    <s v="Low"/>
    <n v="293099201.41000003"/>
    <m/>
    <m/>
    <m/>
    <m/>
    <m/>
    <m/>
    <m/>
    <m/>
    <m/>
  </r>
  <r>
    <s v="DIVIDENDO PROV 48 $ 110,0292727"/>
    <d v="2015-09-24T00:00:00"/>
    <x v="757"/>
    <s v="$"/>
    <x v="128"/>
    <n v="0"/>
    <n v="2649829"/>
    <n v="0"/>
    <n v="0"/>
    <n v="0"/>
    <n v="110.029"/>
    <s v="Very High"/>
    <n v="291558035.04100001"/>
    <m/>
    <m/>
    <m/>
    <m/>
    <m/>
    <m/>
    <m/>
    <m/>
    <m/>
  </r>
  <r>
    <s v="DIVIDENDO PROV 47 $ 110"/>
    <d v="2015-08-25T00:00:00"/>
    <x v="473"/>
    <s v="$"/>
    <x v="128"/>
    <n v="0"/>
    <n v="2649829"/>
    <n v="0"/>
    <n v="0"/>
    <n v="0"/>
    <n v="110"/>
    <s v="Very High"/>
    <n v="291481190"/>
    <m/>
    <m/>
    <m/>
    <m/>
    <m/>
    <m/>
    <m/>
    <m/>
    <m/>
  </r>
  <r>
    <s v="DIVIDENDO PROV 46 $ 110"/>
    <d v="2015-07-25T00:00:00"/>
    <x v="741"/>
    <s v="$"/>
    <x v="128"/>
    <n v="0"/>
    <n v="2649829"/>
    <n v="0"/>
    <n v="0"/>
    <n v="0"/>
    <n v="110"/>
    <s v="Very High"/>
    <n v="291481190"/>
    <m/>
    <m/>
    <m/>
    <m/>
    <m/>
    <m/>
    <m/>
    <m/>
    <m/>
  </r>
  <r>
    <s v="DIVIDENDO PROV $ 0,5817816560836050"/>
    <d v="2017-05-31T00:00:00"/>
    <x v="831"/>
    <s v="$"/>
    <x v="474"/>
    <n v="0"/>
    <n v="500000000"/>
    <n v="0"/>
    <n v="0"/>
    <n v="0"/>
    <n v="0.58199999999999996"/>
    <s v="Low"/>
    <n v="291000000"/>
    <m/>
    <m/>
    <m/>
    <m/>
    <m/>
    <m/>
    <m/>
    <m/>
    <m/>
  </r>
  <r>
    <s v="DIVIDENDO PROV $ 953,621242"/>
    <d v="2019-12-17T00:00:00"/>
    <x v="369"/>
    <s v="$"/>
    <x v="326"/>
    <n v="0"/>
    <n v="304062"/>
    <n v="0"/>
    <n v="0"/>
    <n v="0"/>
    <n v="953.62099999999998"/>
    <s v="Very High"/>
    <n v="289959908.50199997"/>
    <m/>
    <m/>
    <m/>
    <m/>
    <m/>
    <m/>
    <m/>
    <m/>
    <m/>
  </r>
  <r>
    <s v="DIVIDENDO PROV $ 6,63433695851313"/>
    <d v="2019-05-15T00:00:00"/>
    <x v="407"/>
    <s v="$"/>
    <x v="415"/>
    <n v="0"/>
    <n v="43681120"/>
    <n v="0"/>
    <n v="0"/>
    <n v="0"/>
    <n v="6.6340000000000003"/>
    <s v="Medium"/>
    <n v="289780550.07999998"/>
    <m/>
    <m/>
    <m/>
    <m/>
    <m/>
    <m/>
    <m/>
    <m/>
    <m/>
  </r>
  <r>
    <s v="DIVIDENDO PROV $ 8,813988980306010"/>
    <d v="2021-06-09T00:00:00"/>
    <x v="824"/>
    <s v="$"/>
    <x v="446"/>
    <n v="0"/>
    <n v="32849914"/>
    <n v="0"/>
    <n v="0"/>
    <n v="0"/>
    <n v="8.8140000000000001"/>
    <s v="Medium"/>
    <n v="289539141.99599999"/>
    <m/>
    <m/>
    <m/>
    <m/>
    <m/>
    <m/>
    <m/>
    <m/>
    <m/>
  </r>
  <r>
    <s v="DIVIDENDO PROV $ 0,5777104725403460"/>
    <d v="2018-04-30T00:00:00"/>
    <x v="301"/>
    <s v="$"/>
    <x v="474"/>
    <n v="0"/>
    <n v="500000000"/>
    <n v="0"/>
    <n v="0"/>
    <n v="0"/>
    <n v="0.57799999999999996"/>
    <s v="Low"/>
    <n v="289000000"/>
    <m/>
    <m/>
    <m/>
    <m/>
    <m/>
    <m/>
    <m/>
    <m/>
    <m/>
  </r>
  <r>
    <s v="DIVIDENDO PROV 45 $ 109"/>
    <d v="2015-06-23T00:00:00"/>
    <x v="971"/>
    <s v="$"/>
    <x v="128"/>
    <n v="0"/>
    <n v="2649829"/>
    <n v="0"/>
    <n v="0"/>
    <n v="0"/>
    <n v="109"/>
    <s v="Very High"/>
    <n v="288831361"/>
    <m/>
    <m/>
    <m/>
    <m/>
    <m/>
    <m/>
    <m/>
    <m/>
    <m/>
  </r>
  <r>
    <s v="DIVIDENDO DEF 43 $ 109"/>
    <d v="2015-05-23T00:00:00"/>
    <x v="173"/>
    <s v="$"/>
    <x v="128"/>
    <n v="0"/>
    <n v="2649829"/>
    <n v="0"/>
    <n v="0"/>
    <n v="0"/>
    <n v="109"/>
    <s v="Very High"/>
    <n v="288831361"/>
    <m/>
    <m/>
    <m/>
    <m/>
    <m/>
    <m/>
    <m/>
    <m/>
    <m/>
  </r>
  <r>
    <s v="DIVIDENDO PROV 42 $ 109"/>
    <d v="2015-04-24T00:00:00"/>
    <x v="519"/>
    <s v="$"/>
    <x v="128"/>
    <n v="0"/>
    <n v="2649829"/>
    <n v="0"/>
    <n v="0"/>
    <n v="0"/>
    <n v="109"/>
    <s v="Very High"/>
    <n v="288831361"/>
    <m/>
    <m/>
    <m/>
    <m/>
    <m/>
    <m/>
    <m/>
    <m/>
    <m/>
  </r>
  <r>
    <s v="DIVIDENDO DEF 27 $ 10"/>
    <d v="2017-05-02T00:00:00"/>
    <x v="73"/>
    <s v="$"/>
    <x v="383"/>
    <n v="0"/>
    <n v="28875307"/>
    <n v="0"/>
    <n v="0"/>
    <n v="0"/>
    <n v="10"/>
    <s v="Medium"/>
    <n v="288753070"/>
    <m/>
    <m/>
    <m/>
    <m/>
    <m/>
    <m/>
    <m/>
    <m/>
    <m/>
  </r>
  <r>
    <s v="DIVIDENDO PROV $ 0,5733046961719690"/>
    <d v="2017-08-31T00:00:00"/>
    <x v="555"/>
    <s v="$"/>
    <x v="474"/>
    <n v="0"/>
    <n v="500000000"/>
    <n v="0"/>
    <n v="0"/>
    <n v="0"/>
    <n v="0.57299999999999995"/>
    <s v="Low"/>
    <n v="286500000"/>
    <m/>
    <m/>
    <m/>
    <m/>
    <m/>
    <m/>
    <m/>
    <m/>
    <m/>
  </r>
  <r>
    <s v="DIVIDENDO DEF $ 2,86339608965265"/>
    <d v="2017-06-01T00:00:00"/>
    <x v="932"/>
    <s v="$"/>
    <x v="314"/>
    <n v="0"/>
    <n v="100000000"/>
    <n v="0"/>
    <n v="0"/>
    <n v="0"/>
    <n v="2.863"/>
    <s v="Medium"/>
    <n v="286300000"/>
    <m/>
    <m/>
    <m/>
    <m/>
    <m/>
    <m/>
    <m/>
    <m/>
    <m/>
  </r>
  <r>
    <s v="DIVIDENDO PROV 41 $ 108"/>
    <d v="2015-03-25T00:00:00"/>
    <x v="758"/>
    <s v="$"/>
    <x v="128"/>
    <n v="0"/>
    <n v="2649829"/>
    <n v="0"/>
    <n v="0"/>
    <n v="0"/>
    <n v="108"/>
    <s v="Very High"/>
    <n v="286181532"/>
    <m/>
    <m/>
    <m/>
    <m/>
    <m/>
    <m/>
    <m/>
    <m/>
    <m/>
  </r>
  <r>
    <s v="DIVIDENDO PROV 40 $ 108"/>
    <d v="2015-02-21T00:00:00"/>
    <x v="972"/>
    <s v="$"/>
    <x v="128"/>
    <n v="0"/>
    <n v="2649829"/>
    <n v="0"/>
    <n v="0"/>
    <n v="0"/>
    <n v="108"/>
    <s v="Very High"/>
    <n v="286181532"/>
    <m/>
    <m/>
    <m/>
    <m/>
    <m/>
    <m/>
    <m/>
    <m/>
    <m/>
  </r>
  <r>
    <s v="DIVIDENDO PROV 39 $ 108"/>
    <d v="2015-01-24T00:00:00"/>
    <x v="162"/>
    <s v="$"/>
    <x v="128"/>
    <n v="0"/>
    <n v="2649829"/>
    <n v="0"/>
    <n v="0"/>
    <n v="0"/>
    <n v="108"/>
    <s v="Very High"/>
    <n v="286181532"/>
    <m/>
    <m/>
    <m/>
    <m/>
    <m/>
    <m/>
    <m/>
    <m/>
    <m/>
  </r>
  <r>
    <s v="DIVIDENDO ADIC 28 $ 0,30594074"/>
    <d v="2015-04-18T00:00:00"/>
    <x v="803"/>
    <s v="$"/>
    <x v="381"/>
    <n v="0"/>
    <n v="934796001"/>
    <n v="0"/>
    <n v="0"/>
    <n v="0"/>
    <n v="0.30599999999999999"/>
    <s v="Low"/>
    <n v="286047576.30599999"/>
    <m/>
    <m/>
    <m/>
    <m/>
    <m/>
    <m/>
    <m/>
    <m/>
    <m/>
  </r>
  <r>
    <s v="DIVIDENDO PROV $ 0,5718815624715090"/>
    <d v="2017-02-28T00:00:00"/>
    <x v="973"/>
    <s v="$"/>
    <x v="474"/>
    <n v="0"/>
    <n v="500000000"/>
    <n v="0"/>
    <n v="0"/>
    <n v="0"/>
    <n v="0.57199999999999995"/>
    <s v="Low"/>
    <n v="286000000"/>
    <m/>
    <m/>
    <m/>
    <m/>
    <m/>
    <m/>
    <m/>
    <m/>
    <m/>
  </r>
  <r>
    <s v="DIVIDENDO PROV $ 0,5704845665006680"/>
    <d v="2017-07-31T00:00:00"/>
    <x v="974"/>
    <s v="$"/>
    <x v="474"/>
    <n v="0"/>
    <n v="500000000"/>
    <n v="0"/>
    <n v="0"/>
    <n v="0"/>
    <n v="0.56999999999999995"/>
    <s v="Low"/>
    <n v="285000000"/>
    <m/>
    <m/>
    <m/>
    <m/>
    <m/>
    <m/>
    <m/>
    <m/>
    <m/>
  </r>
  <r>
    <s v="DIVIDENDO PROV $ 0,569480057999045"/>
    <d v="2018-06-29T00:00:00"/>
    <x v="544"/>
    <s v="$"/>
    <x v="474"/>
    <n v="0"/>
    <n v="500000000"/>
    <n v="0"/>
    <n v="0"/>
    <n v="0"/>
    <n v="0.56899999999999995"/>
    <s v="Low"/>
    <n v="284500000"/>
    <m/>
    <m/>
    <m/>
    <m/>
    <m/>
    <m/>
    <m/>
    <m/>
    <m/>
  </r>
  <r>
    <s v="DIVIDENDO PROV $ 0,5694800579990450"/>
    <d v="2018-05-31T00:00:00"/>
    <x v="491"/>
    <s v="$"/>
    <x v="474"/>
    <n v="0"/>
    <n v="500000000"/>
    <n v="0"/>
    <n v="0"/>
    <n v="0"/>
    <n v="0.56899999999999995"/>
    <s v="Low"/>
    <n v="284500000"/>
    <m/>
    <m/>
    <m/>
    <m/>
    <m/>
    <m/>
    <m/>
    <m/>
    <m/>
  </r>
  <r>
    <s v="DIVIDENDO PROV $ 0,569124980378522"/>
    <d v="2018-03-29T00:00:00"/>
    <x v="522"/>
    <s v="$"/>
    <x v="474"/>
    <n v="0"/>
    <n v="500000000"/>
    <n v="0"/>
    <n v="0"/>
    <n v="0"/>
    <n v="0.56899999999999995"/>
    <s v="Low"/>
    <n v="284500000"/>
    <m/>
    <m/>
    <m/>
    <m/>
    <m/>
    <m/>
    <m/>
    <m/>
    <m/>
  </r>
  <r>
    <s v="DIVIDENDO DEF $ 377,6628969757930"/>
    <d v="2020-05-22T00:00:00"/>
    <x v="255"/>
    <s v="$"/>
    <x v="472"/>
    <n v="0"/>
    <n v="753007"/>
    <n v="0"/>
    <n v="0"/>
    <n v="0"/>
    <n v="377.66300000000001"/>
    <s v="Very High"/>
    <n v="284382882.64099997"/>
    <m/>
    <m/>
    <m/>
    <m/>
    <m/>
    <m/>
    <m/>
    <m/>
    <m/>
  </r>
  <r>
    <s v="DIVIDENDO DEF 63 $ 1,902"/>
    <d v="2017-04-22T00:00:00"/>
    <x v="171"/>
    <s v="$"/>
    <x v="81"/>
    <n v="0"/>
    <n v="149448112"/>
    <n v="0"/>
    <n v="0"/>
    <n v="0"/>
    <n v="1.9019999999999999"/>
    <s v="Medium"/>
    <n v="284250309.02399999"/>
    <m/>
    <m/>
    <m/>
    <m/>
    <m/>
    <m/>
    <m/>
    <m/>
    <m/>
  </r>
  <r>
    <s v="DIVIDENDO $ 28,38536"/>
    <d v="2018-09-04T00:00:00"/>
    <x v="763"/>
    <s v="$"/>
    <x v="55"/>
    <n v="0"/>
    <n v="10000000"/>
    <n v="0"/>
    <n v="0"/>
    <n v="0"/>
    <n v="28.385000000000002"/>
    <s v="High"/>
    <n v="283850000"/>
    <m/>
    <m/>
    <m/>
    <m/>
    <m/>
    <m/>
    <m/>
    <m/>
    <m/>
  </r>
  <r>
    <s v="DIVIDENDO PROV $ 0,5659624647559640"/>
    <d v="2019-04-03T00:00:00"/>
    <x v="606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9-02-28T00:00:00"/>
    <x v="511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9-01-31T00:00:00"/>
    <x v="581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9-01-02T00:00:00"/>
    <x v="848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8-11-30T00:00:00"/>
    <x v="580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8-10-31T00:00:00"/>
    <x v="529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8-09-28T00:00:00"/>
    <x v="595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8-08-31T00:00:00"/>
    <x v="524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59624647559640"/>
    <d v="2018-07-31T00:00:00"/>
    <x v="577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63479966936310"/>
    <d v="2018-02-28T00:00:00"/>
    <x v="539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64771687546450"/>
    <d v="2017-06-30T00:00:00"/>
    <x v="975"/>
    <s v="$"/>
    <x v="474"/>
    <n v="0"/>
    <n v="500000000"/>
    <n v="0"/>
    <n v="0"/>
    <n v="0"/>
    <n v="0.56599999999999995"/>
    <s v="Low"/>
    <n v="283000000"/>
    <m/>
    <m/>
    <m/>
    <m/>
    <m/>
    <m/>
    <m/>
    <m/>
    <m/>
  </r>
  <r>
    <s v="DIVIDENDO PROV $ 0,56405040227341"/>
    <d v="2019-05-31T00:00:00"/>
    <x v="538"/>
    <s v="$"/>
    <x v="474"/>
    <n v="0"/>
    <n v="500000000"/>
    <n v="0"/>
    <n v="0"/>
    <n v="0"/>
    <n v="0.56399999999999995"/>
    <s v="Low"/>
    <n v="282000000"/>
    <m/>
    <m/>
    <m/>
    <m/>
    <m/>
    <m/>
    <m/>
    <m/>
    <m/>
  </r>
  <r>
    <s v="DIVIDENDO PROV $ 0,56405040227341"/>
    <d v="2019-04-30T00:00:00"/>
    <x v="96"/>
    <s v="$"/>
    <x v="474"/>
    <n v="0"/>
    <n v="500000000"/>
    <n v="0"/>
    <n v="0"/>
    <n v="0"/>
    <n v="0.56399999999999995"/>
    <s v="Low"/>
    <n v="282000000"/>
    <m/>
    <m/>
    <m/>
    <m/>
    <m/>
    <m/>
    <m/>
    <m/>
    <m/>
  </r>
  <r>
    <s v="DIVIDENDO PROV 40 US$ 0,00362484"/>
    <d v="2017-12-09T00:00:00"/>
    <x v="628"/>
    <s v="$"/>
    <x v="392"/>
    <n v="0"/>
    <n v="120984558"/>
    <n v="0"/>
    <n v="0"/>
    <n v="0"/>
    <n v="2.3290000000000002"/>
    <s v="Medium"/>
    <n v="281773035.58200002"/>
    <m/>
    <m/>
    <m/>
    <m/>
    <m/>
    <m/>
    <m/>
    <m/>
    <m/>
  </r>
  <r>
    <s v="DIVIDENDO PROV $ 105,72"/>
    <d v="2017-05-25T00:00:00"/>
    <x v="378"/>
    <s v="$"/>
    <x v="128"/>
    <n v="0"/>
    <n v="2649829"/>
    <n v="0"/>
    <n v="0"/>
    <n v="0"/>
    <n v="105.72"/>
    <s v="Very High"/>
    <n v="280139921.88"/>
    <m/>
    <m/>
    <m/>
    <m/>
    <m/>
    <m/>
    <m/>
    <m/>
    <m/>
  </r>
  <r>
    <s v="DIVIDENDO DEF $ 267,284193"/>
    <d v="2016-06-16T00:00:00"/>
    <x v="976"/>
    <s v="$"/>
    <x v="448"/>
    <n v="0"/>
    <n v="1047891"/>
    <n v="0"/>
    <n v="0"/>
    <n v="0"/>
    <n v="267.28399999999999"/>
    <s v="Very High"/>
    <n v="280084498.04400003"/>
    <m/>
    <m/>
    <m/>
    <m/>
    <m/>
    <m/>
    <m/>
    <m/>
    <m/>
  </r>
  <r>
    <s v="DIVIDENDO PROV $ 0,5593436026100180"/>
    <d v="2017-10-31T00:00:00"/>
    <x v="561"/>
    <s v="$"/>
    <x v="474"/>
    <n v="0"/>
    <n v="500000000"/>
    <n v="0"/>
    <n v="0"/>
    <n v="0"/>
    <n v="0.55900000000000005"/>
    <s v="Low"/>
    <n v="279500000"/>
    <m/>
    <m/>
    <m/>
    <m/>
    <m/>
    <m/>
    <m/>
    <m/>
    <m/>
  </r>
  <r>
    <s v="DIVIDENDO ADIC 14 $ 0,000537108651662"/>
    <d v="2021-05-22T00:00:00"/>
    <x v="18"/>
    <s v="$"/>
    <x v="129"/>
    <n v="0"/>
    <n v="279453788443"/>
    <n v="0"/>
    <n v="0"/>
    <n v="0"/>
    <n v="1E-3"/>
    <s v="Low"/>
    <n v="279453788.44300002"/>
    <m/>
    <m/>
    <m/>
    <m/>
    <m/>
    <m/>
    <m/>
    <m/>
    <m/>
  </r>
  <r>
    <s v="DIVIDENDO PROV $ 124,202086450388"/>
    <d v="2017-03-17T00:00:00"/>
    <x v="15"/>
    <s v="$"/>
    <x v="453"/>
    <n v="0"/>
    <n v="2248647"/>
    <n v="0"/>
    <n v="0"/>
    <n v="0"/>
    <n v="124.202"/>
    <s v="Very High"/>
    <n v="279286454.69400001"/>
    <m/>
    <m/>
    <m/>
    <m/>
    <m/>
    <m/>
    <m/>
    <m/>
    <m/>
  </r>
  <r>
    <s v="DIVIDENDO PROV $ 39,53688338608920"/>
    <d v="2020-09-09T00:00:00"/>
    <x v="905"/>
    <s v="$"/>
    <x v="384"/>
    <n v="0"/>
    <n v="7057136"/>
    <n v="0"/>
    <n v="0"/>
    <n v="0"/>
    <n v="39.536999999999999"/>
    <s v="High"/>
    <n v="279017986.03200001"/>
    <m/>
    <m/>
    <m/>
    <m/>
    <m/>
    <m/>
    <m/>
    <m/>
    <m/>
  </r>
  <r>
    <s v="DIVIDENDO PROV $ 145"/>
    <d v="2021-07-24T00:00:00"/>
    <x v="117"/>
    <s v="$"/>
    <x v="303"/>
    <n v="0"/>
    <n v="1924121"/>
    <n v="0"/>
    <n v="0"/>
    <n v="0"/>
    <n v="145"/>
    <s v="Very High"/>
    <n v="278997545"/>
    <m/>
    <m/>
    <m/>
    <m/>
    <m/>
    <m/>
    <m/>
    <m/>
    <m/>
  </r>
  <r>
    <s v="DIVIDENDO PROV 38 US$ 0,003415374"/>
    <d v="2017-06-10T00:00:00"/>
    <x v="631"/>
    <s v="$"/>
    <x v="392"/>
    <n v="0"/>
    <n v="120984558"/>
    <n v="0"/>
    <n v="0"/>
    <n v="0"/>
    <n v="2.306"/>
    <s v="Medium"/>
    <n v="278990390.74800003"/>
    <m/>
    <m/>
    <m/>
    <m/>
    <m/>
    <m/>
    <m/>
    <m/>
    <m/>
  </r>
  <r>
    <s v="DIVIDENDO DEF $ 19,145032"/>
    <d v="2020-06-20T00:00:00"/>
    <x v="329"/>
    <s v="$"/>
    <x v="489"/>
    <n v="0"/>
    <n v="14552838"/>
    <n v="0"/>
    <n v="0"/>
    <n v="0"/>
    <n v="19.145"/>
    <s v="High"/>
    <n v="278614083.50999999"/>
    <m/>
    <m/>
    <m/>
    <m/>
    <m/>
    <m/>
    <m/>
    <m/>
    <m/>
  </r>
  <r>
    <s v="DIVIDENDO PROV $ 278,6062"/>
    <d v="2016-09-24T00:00:00"/>
    <x v="737"/>
    <s v="$"/>
    <x v="425"/>
    <n v="0"/>
    <n v="1000000"/>
    <n v="0"/>
    <n v="0"/>
    <n v="0"/>
    <n v="278.60599999999999"/>
    <s v="Very High"/>
    <n v="278606000"/>
    <m/>
    <m/>
    <m/>
    <m/>
    <m/>
    <m/>
    <m/>
    <m/>
    <m/>
  </r>
  <r>
    <s v="DIVIDENDO ADIC 31 $ 96"/>
    <d v="2016-05-18T00:00:00"/>
    <x v="91"/>
    <s v="$"/>
    <x v="469"/>
    <n v="0"/>
    <n v="2900000"/>
    <n v="0"/>
    <n v="0"/>
    <n v="0"/>
    <n v="96"/>
    <s v="High"/>
    <n v="278400000"/>
    <m/>
    <m/>
    <m/>
    <m/>
    <m/>
    <m/>
    <m/>
    <m/>
    <m/>
  </r>
  <r>
    <s v="DIVIDENDO PROV $ 0,555120704484447"/>
    <d v="2018-01-02T00:00:00"/>
    <x v="275"/>
    <s v="$"/>
    <x v="474"/>
    <n v="0"/>
    <n v="500000000"/>
    <n v="0"/>
    <n v="0"/>
    <n v="0"/>
    <n v="0.55500000000000005"/>
    <s v="Low"/>
    <n v="277500000"/>
    <m/>
    <m/>
    <m/>
    <m/>
    <m/>
    <m/>
    <m/>
    <m/>
    <m/>
  </r>
  <r>
    <s v="DIVIDENDO PROV $ 0,554923298772041"/>
    <d v="2017-11-30T00:00:00"/>
    <x v="517"/>
    <s v="$"/>
    <x v="474"/>
    <n v="0"/>
    <n v="500000000"/>
    <n v="0"/>
    <n v="0"/>
    <n v="0"/>
    <n v="0.55500000000000005"/>
    <s v="Low"/>
    <n v="277500000"/>
    <m/>
    <m/>
    <m/>
    <m/>
    <m/>
    <m/>
    <m/>
    <m/>
    <m/>
  </r>
  <r>
    <s v="DIVIDENDO PROV $ 0,553"/>
    <d v="2019-06-28T00:00:00"/>
    <x v="567"/>
    <s v="$"/>
    <x v="474"/>
    <n v="0"/>
    <n v="500000000"/>
    <n v="0"/>
    <n v="0"/>
    <n v="0"/>
    <n v="0.55300000000000005"/>
    <s v="Low"/>
    <n v="276500000"/>
    <m/>
    <m/>
    <m/>
    <m/>
    <m/>
    <m/>
    <m/>
    <m/>
    <m/>
  </r>
  <r>
    <s v="DIVIDENDO $ 9,417432833"/>
    <d v="2019-03-27T00:00:00"/>
    <x v="3"/>
    <s v="$"/>
    <x v="459"/>
    <n v="0"/>
    <n v="29360000"/>
    <n v="0"/>
    <n v="0"/>
    <n v="0"/>
    <n v="9.4169999999999998"/>
    <s v="Medium"/>
    <n v="276483120"/>
    <m/>
    <m/>
    <m/>
    <m/>
    <m/>
    <m/>
    <m/>
    <m/>
    <m/>
  </r>
  <r>
    <s v="DIVIDENDO PROV $ 27,585810129750"/>
    <d v="2019-06-22T00:00:00"/>
    <x v="556"/>
    <s v="$"/>
    <x v="429"/>
    <n v="0"/>
    <n v="10000000"/>
    <n v="0"/>
    <n v="0"/>
    <n v="0"/>
    <n v="27.585999999999999"/>
    <s v="High"/>
    <n v="275860000"/>
    <m/>
    <m/>
    <m/>
    <m/>
    <m/>
    <m/>
    <m/>
    <m/>
    <m/>
  </r>
  <r>
    <s v="DIVIDENDO PROV $ 104"/>
    <d v="2017-04-22T00:00:00"/>
    <x v="171"/>
    <s v="$"/>
    <x v="128"/>
    <n v="0"/>
    <n v="2649829"/>
    <n v="0"/>
    <n v="0"/>
    <n v="0"/>
    <n v="104"/>
    <s v="Very High"/>
    <n v="275582216"/>
    <m/>
    <m/>
    <m/>
    <m/>
    <m/>
    <m/>
    <m/>
    <m/>
    <m/>
  </r>
  <r>
    <s v="DIVIDENDO $ 10,67855966"/>
    <d v="2018-04-24T00:00:00"/>
    <x v="1"/>
    <s v="$"/>
    <x v="459"/>
    <n v="0"/>
    <n v="25760000"/>
    <n v="0"/>
    <n v="0"/>
    <n v="0"/>
    <n v="10.679"/>
    <s v="High"/>
    <n v="275091040"/>
    <m/>
    <m/>
    <m/>
    <m/>
    <m/>
    <m/>
    <m/>
    <m/>
    <m/>
  </r>
  <r>
    <s v="DIVIDENDO PROV 66 $ 25"/>
    <d v="2016-03-17T00:00:00"/>
    <x v="977"/>
    <s v="$"/>
    <x v="310"/>
    <n v="0"/>
    <n v="11000000"/>
    <n v="0"/>
    <n v="0"/>
    <n v="0"/>
    <n v="25"/>
    <s v="High"/>
    <n v="275000000"/>
    <m/>
    <m/>
    <m/>
    <m/>
    <m/>
    <m/>
    <m/>
    <m/>
    <m/>
  </r>
  <r>
    <s v="DIVIDENDO PROV $ 0,5487604630282590"/>
    <d v="2017-09-29T00:00:00"/>
    <x v="343"/>
    <s v="$"/>
    <x v="474"/>
    <n v="0"/>
    <n v="500000000"/>
    <n v="0"/>
    <n v="0"/>
    <n v="0"/>
    <n v="0.54900000000000004"/>
    <s v="Low"/>
    <n v="274500000"/>
    <m/>
    <m/>
    <m/>
    <m/>
    <m/>
    <m/>
    <m/>
    <m/>
    <m/>
  </r>
  <r>
    <s v="DIVIDENDO DEF $ 27,35378647"/>
    <d v="2021-05-29T00:00:00"/>
    <x v="743"/>
    <s v="$"/>
    <x v="292"/>
    <n v="0"/>
    <n v="10000000"/>
    <n v="0"/>
    <n v="0"/>
    <n v="0"/>
    <n v="27.353999999999999"/>
    <s v="High"/>
    <n v="273540000"/>
    <m/>
    <m/>
    <m/>
    <m/>
    <m/>
    <m/>
    <m/>
    <m/>
    <m/>
  </r>
  <r>
    <s v="DIVIDENDO PROV $ 273,0062"/>
    <d v="2018-06-27T00:00:00"/>
    <x v="978"/>
    <s v="$"/>
    <x v="445"/>
    <n v="0"/>
    <n v="1000000"/>
    <n v="0"/>
    <n v="0"/>
    <n v="0"/>
    <n v="273.00599999999997"/>
    <s v="Very High"/>
    <n v="273006000"/>
    <m/>
    <m/>
    <m/>
    <m/>
    <m/>
    <m/>
    <m/>
    <m/>
    <m/>
  </r>
  <r>
    <s v="DIVIDENDO PROV 66 $ 103"/>
    <d v="2017-03-25T00:00:00"/>
    <x v="735"/>
    <s v="$"/>
    <x v="128"/>
    <n v="0"/>
    <n v="2649829"/>
    <n v="0"/>
    <n v="0"/>
    <n v="0"/>
    <n v="103"/>
    <s v="Very High"/>
    <n v="272932387"/>
    <m/>
    <m/>
    <m/>
    <m/>
    <m/>
    <m/>
    <m/>
    <m/>
    <m/>
  </r>
  <r>
    <s v="DIVIDENDO PROV 65 $ 103"/>
    <d v="2017-02-22T00:00:00"/>
    <x v="979"/>
    <s v="$"/>
    <x v="128"/>
    <n v="0"/>
    <n v="2649829"/>
    <n v="0"/>
    <n v="0"/>
    <n v="0"/>
    <n v="103"/>
    <s v="Very High"/>
    <n v="272932387"/>
    <m/>
    <m/>
    <m/>
    <m/>
    <m/>
    <m/>
    <m/>
    <m/>
    <m/>
  </r>
  <r>
    <s v="DIVIDENDO PROV 64 $ 103"/>
    <d v="2017-01-24T00:00:00"/>
    <x v="980"/>
    <s v="$"/>
    <x v="128"/>
    <n v="0"/>
    <n v="2649829"/>
    <n v="0"/>
    <n v="0"/>
    <n v="0"/>
    <n v="103"/>
    <s v="Very High"/>
    <n v="272932387"/>
    <m/>
    <m/>
    <m/>
    <m/>
    <m/>
    <m/>
    <m/>
    <m/>
    <m/>
  </r>
  <r>
    <s v="DIVIDENDO PROV 39 US$ 0,003581146"/>
    <d v="2017-09-09T00:00:00"/>
    <x v="637"/>
    <s v="$"/>
    <x v="392"/>
    <n v="0"/>
    <n v="120984558"/>
    <n v="0"/>
    <n v="0"/>
    <n v="0"/>
    <n v="2.25"/>
    <s v="Medium"/>
    <n v="272215255.5"/>
    <m/>
    <m/>
    <m/>
    <m/>
    <m/>
    <m/>
    <m/>
    <m/>
    <m/>
  </r>
  <r>
    <s v="DIVIDENDO PROV $ 0,5444"/>
    <d v="2019-07-31T00:00:00"/>
    <x v="911"/>
    <s v="$"/>
    <x v="474"/>
    <n v="0"/>
    <n v="500000000"/>
    <n v="0"/>
    <n v="0"/>
    <n v="0"/>
    <n v="0.54400000000000004"/>
    <s v="Low"/>
    <n v="272000000"/>
    <m/>
    <m/>
    <m/>
    <m/>
    <m/>
    <m/>
    <m/>
    <m/>
    <m/>
  </r>
  <r>
    <s v="DIVIDENDO DEF $ 27,09289377"/>
    <d v="2021-05-17T00:00:00"/>
    <x v="305"/>
    <s v="$"/>
    <x v="486"/>
    <n v="0"/>
    <n v="10000000"/>
    <n v="0"/>
    <n v="0"/>
    <n v="0"/>
    <n v="27.093"/>
    <s v="High"/>
    <n v="270930000"/>
    <m/>
    <m/>
    <m/>
    <m/>
    <m/>
    <m/>
    <m/>
    <m/>
    <m/>
  </r>
  <r>
    <s v="DIVIDENDO PROV $ 120,4619074852140"/>
    <d v="2021-03-10T00:00:00"/>
    <x v="981"/>
    <s v="$"/>
    <x v="453"/>
    <n v="0"/>
    <n v="2248647"/>
    <n v="0"/>
    <n v="0"/>
    <n v="0"/>
    <n v="120.462"/>
    <s v="Very High"/>
    <n v="270876514.91399997"/>
    <m/>
    <m/>
    <m/>
    <m/>
    <m/>
    <m/>
    <m/>
    <m/>
    <m/>
  </r>
  <r>
    <s v="DIVIDENDO PROV 63 $ 102"/>
    <d v="2016-12-22T00:00:00"/>
    <x v="854"/>
    <s v="$"/>
    <x v="128"/>
    <n v="0"/>
    <n v="2649829"/>
    <n v="0"/>
    <n v="0"/>
    <n v="0"/>
    <n v="102"/>
    <s v="Very High"/>
    <n v="270282558"/>
    <m/>
    <m/>
    <m/>
    <m/>
    <m/>
    <m/>
    <m/>
    <m/>
    <m/>
  </r>
  <r>
    <s v="DIVIDENDO PROV 62 $ 102"/>
    <d v="2016-11-24T00:00:00"/>
    <x v="982"/>
    <s v="$"/>
    <x v="128"/>
    <n v="0"/>
    <n v="2649829"/>
    <n v="0"/>
    <n v="0"/>
    <n v="0"/>
    <n v="102"/>
    <s v="Very High"/>
    <n v="270282558"/>
    <m/>
    <m/>
    <m/>
    <m/>
    <m/>
    <m/>
    <m/>
    <m/>
    <m/>
  </r>
  <r>
    <s v="DIVIDENDO PROV 61 $ 102"/>
    <d v="2016-10-22T00:00:00"/>
    <x v="373"/>
    <s v="$"/>
    <x v="128"/>
    <n v="0"/>
    <n v="2649829"/>
    <n v="0"/>
    <n v="0"/>
    <n v="0"/>
    <n v="102"/>
    <s v="Very High"/>
    <n v="270282558"/>
    <m/>
    <m/>
    <m/>
    <m/>
    <m/>
    <m/>
    <m/>
    <m/>
    <m/>
  </r>
  <r>
    <s v="DIVIDENDO DEF $ 21,950469571"/>
    <d v="2021-06-18T00:00:00"/>
    <x v="890"/>
    <s v="$"/>
    <x v="490"/>
    <n v="0"/>
    <n v="12301448"/>
    <n v="0"/>
    <n v="0"/>
    <n v="0"/>
    <n v="21.95"/>
    <s v="High"/>
    <n v="270016783.60000002"/>
    <m/>
    <m/>
    <m/>
    <m/>
    <m/>
    <m/>
    <m/>
    <m/>
    <m/>
  </r>
  <r>
    <s v="DIVIDENDO PROV $ 304,019812"/>
    <d v="2021-04-28T00:00:00"/>
    <x v="142"/>
    <s v="$"/>
    <x v="254"/>
    <n v="0"/>
    <n v="887684"/>
    <n v="0"/>
    <n v="0"/>
    <n v="0"/>
    <n v="304.02"/>
    <s v="Very High"/>
    <n v="269873689.68000001"/>
    <m/>
    <m/>
    <m/>
    <m/>
    <m/>
    <m/>
    <m/>
    <m/>
    <m/>
  </r>
  <r>
    <s v="DIVIDENDO DEF $ 182,83"/>
    <d v="2018-05-12T00:00:00"/>
    <x v="64"/>
    <s v="$"/>
    <x v="491"/>
    <n v="0"/>
    <n v="1474500"/>
    <n v="0"/>
    <n v="0"/>
    <n v="0"/>
    <n v="182.83"/>
    <s v="Very High"/>
    <n v="269582835"/>
    <m/>
    <m/>
    <m/>
    <m/>
    <m/>
    <m/>
    <m/>
    <m/>
    <m/>
  </r>
  <r>
    <s v="DIVIDENDO ADIC $ 0,15771"/>
    <d v="2021-04-28T00:00:00"/>
    <x v="142"/>
    <s v="$"/>
    <x v="46"/>
    <n v="0"/>
    <n v="1705831078"/>
    <n v="0"/>
    <n v="0"/>
    <n v="0"/>
    <n v="0.158"/>
    <s v="Low"/>
    <n v="269521310.324"/>
    <m/>
    <m/>
    <m/>
    <m/>
    <m/>
    <m/>
    <m/>
    <m/>
    <m/>
  </r>
  <r>
    <s v="DIVIDENDO PROV $ 131"/>
    <d v="2021-01-23T00:00:00"/>
    <x v="134"/>
    <s v="$"/>
    <x v="302"/>
    <n v="0"/>
    <n v="2055109"/>
    <n v="0"/>
    <n v="0"/>
    <n v="0"/>
    <n v="131"/>
    <s v="Very High"/>
    <n v="269219279"/>
    <m/>
    <m/>
    <m/>
    <m/>
    <m/>
    <m/>
    <m/>
    <m/>
    <m/>
  </r>
  <r>
    <s v="DIVIDENDO PROV $ 131"/>
    <d v="2020-10-24T00:00:00"/>
    <x v="629"/>
    <s v="$"/>
    <x v="302"/>
    <n v="0"/>
    <n v="2055109"/>
    <n v="0"/>
    <n v="0"/>
    <n v="0"/>
    <n v="131"/>
    <s v="Very High"/>
    <n v="269219279"/>
    <m/>
    <m/>
    <m/>
    <m/>
    <m/>
    <m/>
    <m/>
    <m/>
    <m/>
  </r>
  <r>
    <s v="DIVIDENDO PROV 60 $ 101"/>
    <d v="2016-09-24T00:00:00"/>
    <x v="737"/>
    <s v="$"/>
    <x v="128"/>
    <n v="0"/>
    <n v="2649829"/>
    <n v="0"/>
    <n v="0"/>
    <n v="0"/>
    <n v="101"/>
    <s v="Very High"/>
    <n v="267632729"/>
    <m/>
    <m/>
    <m/>
    <m/>
    <m/>
    <m/>
    <m/>
    <m/>
    <m/>
  </r>
  <r>
    <s v="DIVIDENDO PROV $ 0,53529999893797"/>
    <d v="2019-08-30T00:00:00"/>
    <x v="486"/>
    <s v="$"/>
    <x v="474"/>
    <n v="0"/>
    <n v="500000000"/>
    <n v="0"/>
    <n v="0"/>
    <n v="0"/>
    <n v="0.53500000000000003"/>
    <s v="Low"/>
    <n v="267500000"/>
    <m/>
    <m/>
    <m/>
    <m/>
    <m/>
    <m/>
    <m/>
    <m/>
    <m/>
  </r>
  <r>
    <s v="DIVIDENDO DEF $ 26,7425"/>
    <d v="2019-06-05T00:00:00"/>
    <x v="432"/>
    <s v="$"/>
    <x v="174"/>
    <n v="0"/>
    <n v="10000000"/>
    <n v="0"/>
    <n v="0"/>
    <n v="0"/>
    <n v="26.742999999999999"/>
    <s v="High"/>
    <n v="267430000"/>
    <m/>
    <m/>
    <m/>
    <m/>
    <m/>
    <m/>
    <m/>
    <m/>
    <m/>
  </r>
  <r>
    <s v="DIVIDENDO PROV $ 125"/>
    <d v="2021-07-23T00:00:00"/>
    <x v="865"/>
    <s v="$"/>
    <x v="357"/>
    <n v="0"/>
    <n v="2138317"/>
    <n v="0"/>
    <n v="0"/>
    <n v="0"/>
    <n v="125"/>
    <s v="Very High"/>
    <n v="267289625"/>
    <m/>
    <m/>
    <m/>
    <m/>
    <m/>
    <m/>
    <m/>
    <m/>
    <m/>
  </r>
  <r>
    <s v="DIVIDENDO DEF 76 $ 8"/>
    <d v="2017-07-22T00:00:00"/>
    <x v="983"/>
    <s v="$"/>
    <x v="333"/>
    <n v="0"/>
    <n v="33392179"/>
    <n v="0"/>
    <n v="0"/>
    <n v="0"/>
    <n v="8"/>
    <s v="Medium"/>
    <n v="267137432"/>
    <m/>
    <m/>
    <m/>
    <m/>
    <m/>
    <m/>
    <m/>
    <m/>
    <m/>
  </r>
  <r>
    <s v="DIVIDENDO PROV $ 26,68689804259810"/>
    <d v="2020-12-22T00:00:00"/>
    <x v="492"/>
    <s v="$"/>
    <x v="427"/>
    <n v="0"/>
    <n v="10000000"/>
    <n v="0"/>
    <n v="0"/>
    <n v="0"/>
    <n v="26.687000000000001"/>
    <s v="High"/>
    <n v="266870000"/>
    <m/>
    <m/>
    <m/>
    <m/>
    <m/>
    <m/>
    <m/>
    <m/>
    <m/>
  </r>
  <r>
    <s v="DIVIDENDO PROV $ 100,47"/>
    <d v="2017-11-24T00:00:00"/>
    <x v="984"/>
    <s v="$"/>
    <x v="128"/>
    <n v="0"/>
    <n v="2649829"/>
    <n v="0"/>
    <n v="0"/>
    <n v="0"/>
    <n v="100.47"/>
    <s v="Very High"/>
    <n v="266228319.63"/>
    <m/>
    <m/>
    <m/>
    <m/>
    <m/>
    <m/>
    <m/>
    <m/>
    <m/>
  </r>
  <r>
    <s v="DIVIDENDO PROV $ 100,47"/>
    <d v="2017-10-24T00:00:00"/>
    <x v="408"/>
    <s v="$"/>
    <x v="128"/>
    <n v="0"/>
    <n v="2649829"/>
    <n v="0"/>
    <n v="0"/>
    <n v="0"/>
    <n v="100.47"/>
    <s v="Very High"/>
    <n v="266228319.63"/>
    <m/>
    <m/>
    <m/>
    <m/>
    <m/>
    <m/>
    <m/>
    <m/>
    <m/>
  </r>
  <r>
    <s v="DIVIDENDO PROV $ 658,54446"/>
    <d v="2017-09-30T00:00:00"/>
    <x v="389"/>
    <s v="$"/>
    <x v="457"/>
    <n v="0"/>
    <n v="403846"/>
    <n v="0"/>
    <n v="0"/>
    <n v="0"/>
    <n v="658.54399999999998"/>
    <s v="Very High"/>
    <n v="265950360.22400001"/>
    <m/>
    <m/>
    <m/>
    <m/>
    <m/>
    <m/>
    <m/>
    <m/>
    <m/>
  </r>
  <r>
    <s v="DIVIDENDO ADIC 1 $ 0,88038"/>
    <d v="2018-05-16T00:00:00"/>
    <x v="195"/>
    <s v="$"/>
    <x v="53"/>
    <n v="0"/>
    <n v="302017113"/>
    <n v="0"/>
    <n v="0"/>
    <n v="0"/>
    <n v="0.88"/>
    <s v="Low"/>
    <n v="265775059.44"/>
    <m/>
    <m/>
    <m/>
    <m/>
    <m/>
    <m/>
    <m/>
    <m/>
    <m/>
  </r>
  <r>
    <s v="DIVIDENDO PROV $ 26,5219490677463"/>
    <d v="2021-06-18T00:00:00"/>
    <x v="890"/>
    <s v="$"/>
    <x v="433"/>
    <n v="0"/>
    <n v="10000000"/>
    <n v="0"/>
    <n v="0"/>
    <n v="0"/>
    <n v="26.521999999999998"/>
    <s v="High"/>
    <n v="265220000"/>
    <m/>
    <m/>
    <m/>
    <m/>
    <m/>
    <m/>
    <m/>
    <m/>
    <m/>
  </r>
  <r>
    <s v="DIVIDENDO PROV 59 $ 100"/>
    <d v="2016-08-25T00:00:00"/>
    <x v="985"/>
    <s v="$"/>
    <x v="128"/>
    <n v="0"/>
    <n v="2649829"/>
    <n v="0"/>
    <n v="0"/>
    <n v="0"/>
    <n v="100"/>
    <s v="High"/>
    <n v="264982900"/>
    <m/>
    <m/>
    <m/>
    <m/>
    <m/>
    <m/>
    <m/>
    <m/>
    <m/>
  </r>
  <r>
    <s v="DIVIDENDO PROV 58 $ 100"/>
    <d v="2016-07-23T00:00:00"/>
    <x v="986"/>
    <s v="$"/>
    <x v="128"/>
    <n v="0"/>
    <n v="2649829"/>
    <n v="0"/>
    <n v="0"/>
    <n v="0"/>
    <n v="100"/>
    <s v="High"/>
    <n v="264982900"/>
    <m/>
    <m/>
    <m/>
    <m/>
    <m/>
    <m/>
    <m/>
    <m/>
    <m/>
  </r>
  <r>
    <s v="DIVIDENDO PROV $ 264,827703096365"/>
    <d v="2020-01-25T00:00:00"/>
    <x v="202"/>
    <s v="$"/>
    <x v="445"/>
    <n v="0"/>
    <n v="1000000"/>
    <n v="0"/>
    <n v="0"/>
    <n v="0"/>
    <n v="264.82799999999997"/>
    <s v="Very High"/>
    <n v="264828000"/>
    <m/>
    <m/>
    <m/>
    <m/>
    <m/>
    <m/>
    <m/>
    <m/>
    <m/>
  </r>
  <r>
    <s v="DIVIDENDO PROV $ 264,8277031"/>
    <d v="2019-04-03T00:00:00"/>
    <x v="606"/>
    <s v="$"/>
    <x v="445"/>
    <n v="0"/>
    <n v="1000000"/>
    <n v="0"/>
    <n v="0"/>
    <n v="0"/>
    <n v="264.82799999999997"/>
    <s v="Very High"/>
    <n v="264828000"/>
    <m/>
    <m/>
    <m/>
    <m/>
    <m/>
    <m/>
    <m/>
    <m/>
    <m/>
  </r>
  <r>
    <s v="DIVIDENDO DEF $ 264,8277031"/>
    <d v="2018-11-27T00:00:00"/>
    <x v="987"/>
    <s v="$"/>
    <x v="445"/>
    <n v="0"/>
    <n v="1000000"/>
    <n v="0"/>
    <n v="0"/>
    <n v="0"/>
    <n v="264.82799999999997"/>
    <s v="Very High"/>
    <n v="264828000"/>
    <m/>
    <m/>
    <m/>
    <m/>
    <m/>
    <m/>
    <m/>
    <m/>
    <m/>
  </r>
  <r>
    <s v="DIVIDENDO PROV 57 $ 99,83"/>
    <d v="2016-06-23T00:00:00"/>
    <x v="494"/>
    <s v="$"/>
    <x v="128"/>
    <n v="0"/>
    <n v="2649829"/>
    <n v="0"/>
    <n v="0"/>
    <n v="0"/>
    <n v="99.83"/>
    <s v="High"/>
    <n v="264532429.06999999"/>
    <m/>
    <m/>
    <m/>
    <m/>
    <m/>
    <m/>
    <m/>
    <m/>
    <m/>
  </r>
  <r>
    <s v="DIVIDENDO PROV $ 26,373681602533"/>
    <d v="2020-03-24T00:00:00"/>
    <x v="903"/>
    <s v="$"/>
    <x v="461"/>
    <n v="0"/>
    <n v="10000000"/>
    <n v="0"/>
    <n v="0"/>
    <n v="0"/>
    <n v="26.373999999999999"/>
    <s v="High"/>
    <n v="263740000"/>
    <m/>
    <m/>
    <m/>
    <m/>
    <m/>
    <m/>
    <m/>
    <m/>
    <m/>
  </r>
  <r>
    <s v="DIVIDENDO PROV $ 26,373681602533"/>
    <d v="2020-03-24T00:00:00"/>
    <x v="903"/>
    <s v="$"/>
    <x v="463"/>
    <n v="0"/>
    <n v="10000000"/>
    <n v="0"/>
    <n v="0"/>
    <n v="0"/>
    <n v="26.373999999999999"/>
    <s v="High"/>
    <n v="263740000"/>
    <m/>
    <m/>
    <m/>
    <m/>
    <m/>
    <m/>
    <m/>
    <m/>
    <m/>
  </r>
  <r>
    <s v="DIVIDENDO PROV $ 99,47"/>
    <d v="2017-09-23T00:00:00"/>
    <x v="706"/>
    <s v="$"/>
    <x v="128"/>
    <n v="0"/>
    <n v="2649829"/>
    <n v="0"/>
    <n v="0"/>
    <n v="0"/>
    <n v="99.47"/>
    <s v="High"/>
    <n v="263578490.63"/>
    <m/>
    <m/>
    <m/>
    <m/>
    <m/>
    <m/>
    <m/>
    <m/>
    <m/>
  </r>
  <r>
    <s v="DIVIDENDO PROV $ 99,47"/>
    <d v="2017-08-25T00:00:00"/>
    <x v="321"/>
    <s v="$"/>
    <x v="128"/>
    <n v="0"/>
    <n v="2649829"/>
    <n v="0"/>
    <n v="0"/>
    <n v="0"/>
    <n v="99.47"/>
    <s v="High"/>
    <n v="263578490.63"/>
    <m/>
    <m/>
    <m/>
    <m/>
    <m/>
    <m/>
    <m/>
    <m/>
    <m/>
  </r>
  <r>
    <s v="DIVIDENDO PROV $ 99,47"/>
    <d v="2017-07-25T00:00:00"/>
    <x v="693"/>
    <s v="$"/>
    <x v="128"/>
    <n v="0"/>
    <n v="2649829"/>
    <n v="0"/>
    <n v="0"/>
    <n v="0"/>
    <n v="99.47"/>
    <s v="High"/>
    <n v="263578490.63"/>
    <m/>
    <m/>
    <m/>
    <m/>
    <m/>
    <m/>
    <m/>
    <m/>
    <m/>
  </r>
  <r>
    <s v="DIVIDENDO DEF 47 $ 65,422"/>
    <d v="2017-04-21T00:00:00"/>
    <x v="7"/>
    <s v="$"/>
    <x v="451"/>
    <n v="0"/>
    <n v="4020000"/>
    <n v="0"/>
    <n v="0"/>
    <n v="0"/>
    <n v="65.421999999999997"/>
    <s v="High"/>
    <n v="262996440"/>
    <m/>
    <m/>
    <m/>
    <m/>
    <m/>
    <m/>
    <m/>
    <m/>
    <m/>
  </r>
  <r>
    <s v="DIVIDENDO PROV $ 26,2879388618771"/>
    <d v="2020-03-24T00:00:00"/>
    <x v="903"/>
    <s v="$"/>
    <x v="466"/>
    <n v="0"/>
    <n v="10000000"/>
    <n v="0"/>
    <n v="0"/>
    <n v="0"/>
    <n v="26.288"/>
    <s v="High"/>
    <n v="262880000"/>
    <m/>
    <m/>
    <m/>
    <m/>
    <m/>
    <m/>
    <m/>
    <m/>
    <m/>
  </r>
  <r>
    <s v="DIVIDENDO PROV $ 262,763213"/>
    <d v="2020-11-28T00:00:00"/>
    <x v="955"/>
    <s v="$"/>
    <x v="317"/>
    <n v="0"/>
    <n v="1000000"/>
    <n v="0"/>
    <n v="0"/>
    <n v="0"/>
    <n v="262.76299999999998"/>
    <s v="Very High"/>
    <n v="262763000"/>
    <m/>
    <m/>
    <m/>
    <m/>
    <m/>
    <m/>
    <m/>
    <m/>
    <m/>
  </r>
  <r>
    <s v="DIVIDENDO DEF $ 347,711499607285"/>
    <d v="2018-05-12T00:00:00"/>
    <x v="64"/>
    <s v="$"/>
    <x v="472"/>
    <n v="0"/>
    <n v="753007"/>
    <n v="0"/>
    <n v="0"/>
    <n v="0"/>
    <n v="347.71100000000001"/>
    <s v="Very High"/>
    <n v="261828816.977"/>
    <m/>
    <m/>
    <m/>
    <m/>
    <m/>
    <m/>
    <m/>
    <m/>
    <m/>
  </r>
  <r>
    <s v="DIVIDENDO DEF $ 26,1649472839215"/>
    <d v="2020-06-02T00:00:00"/>
    <x v="603"/>
    <s v="$"/>
    <x v="409"/>
    <n v="0"/>
    <n v="10000000"/>
    <n v="0"/>
    <n v="0"/>
    <n v="0"/>
    <n v="26.164999999999999"/>
    <s v="High"/>
    <n v="261650000"/>
    <m/>
    <m/>
    <m/>
    <m/>
    <m/>
    <m/>
    <m/>
    <m/>
    <m/>
  </r>
  <r>
    <s v="DIVIDENDO PROV 0 $ 0,523"/>
    <d v="2019-09-30T00:00:00"/>
    <x v="988"/>
    <s v="$"/>
    <x v="474"/>
    <n v="0"/>
    <n v="500000000"/>
    <n v="0"/>
    <n v="0"/>
    <n v="0"/>
    <n v="0.52300000000000002"/>
    <s v="Low"/>
    <n v="261500000"/>
    <m/>
    <m/>
    <m/>
    <m/>
    <m/>
    <m/>
    <m/>
    <m/>
    <m/>
  </r>
  <r>
    <s v="DIVIDENDO PROV $ 98,47"/>
    <d v="2017-06-23T00:00:00"/>
    <x v="856"/>
    <s v="$"/>
    <x v="128"/>
    <n v="0"/>
    <n v="2649829"/>
    <n v="0"/>
    <n v="0"/>
    <n v="0"/>
    <n v="98.47"/>
    <s v="High"/>
    <n v="260928661.63"/>
    <m/>
    <m/>
    <m/>
    <m/>
    <m/>
    <m/>
    <m/>
    <m/>
    <m/>
  </r>
  <r>
    <s v="DIVIDENDO $ 26,08783"/>
    <d v="2021-05-08T00:00:00"/>
    <x v="98"/>
    <s v="$"/>
    <x v="55"/>
    <n v="0"/>
    <n v="10000000"/>
    <n v="0"/>
    <n v="0"/>
    <n v="0"/>
    <n v="26.088000000000001"/>
    <s v="High"/>
    <n v="260880000"/>
    <m/>
    <m/>
    <m/>
    <m/>
    <m/>
    <m/>
    <m/>
    <m/>
    <m/>
  </r>
  <r>
    <s v="DIVIDENDO DEF 30 $ 9,0255"/>
    <d v="2020-05-13T00:00:00"/>
    <x v="910"/>
    <s v="$"/>
    <x v="383"/>
    <n v="0"/>
    <n v="28875307"/>
    <n v="0"/>
    <n v="0"/>
    <n v="0"/>
    <n v="9.0259999999999998"/>
    <s v="Medium"/>
    <n v="260628520.98199999"/>
    <m/>
    <m/>
    <m/>
    <m/>
    <m/>
    <m/>
    <m/>
    <m/>
    <m/>
  </r>
  <r>
    <s v="DIVIDENDO ADIC 26 $ 9"/>
    <d v="2016-05-12T00:00:00"/>
    <x v="61"/>
    <s v="$"/>
    <x v="383"/>
    <n v="0"/>
    <n v="28875307"/>
    <n v="0"/>
    <n v="0"/>
    <n v="0"/>
    <n v="9"/>
    <s v="Medium"/>
    <n v="259877763"/>
    <m/>
    <m/>
    <m/>
    <m/>
    <m/>
    <m/>
    <m/>
    <m/>
    <m/>
  </r>
  <r>
    <s v="DIVIDENDO PROV 0 $ 640,188119"/>
    <d v="2017-12-28T00:00:00"/>
    <x v="989"/>
    <s v="$"/>
    <x v="457"/>
    <n v="0"/>
    <n v="403846"/>
    <n v="0"/>
    <n v="0"/>
    <n v="0"/>
    <n v="640.18799999999999"/>
    <s v="Very High"/>
    <n v="258537363.04800001"/>
    <m/>
    <m/>
    <m/>
    <m/>
    <m/>
    <m/>
    <m/>
    <m/>
    <m/>
  </r>
  <r>
    <s v="DIVIDENDO PROV 0 $ 258,5087213"/>
    <d v="2020-03-24T00:00:00"/>
    <x v="903"/>
    <s v="$"/>
    <x v="425"/>
    <n v="0"/>
    <n v="1000000"/>
    <n v="0"/>
    <n v="0"/>
    <n v="0"/>
    <n v="258.50900000000001"/>
    <s v="Very High"/>
    <n v="258509000"/>
    <m/>
    <m/>
    <m/>
    <m/>
    <m/>
    <m/>
    <m/>
    <m/>
    <m/>
  </r>
  <r>
    <s v="DIVIDENDO PROV $ 114,84474344248"/>
    <d v="2016-04-22T00:00:00"/>
    <x v="299"/>
    <s v="$"/>
    <x v="453"/>
    <n v="0"/>
    <n v="2248647"/>
    <n v="0"/>
    <n v="0"/>
    <n v="0"/>
    <n v="114.845"/>
    <s v="Very High"/>
    <n v="258245864.715"/>
    <m/>
    <m/>
    <m/>
    <m/>
    <m/>
    <m/>
    <m/>
    <m/>
    <m/>
  </r>
  <r>
    <s v="DIVIDENDO PROV $ 638,531581"/>
    <d v="2016-12-27T00:00:00"/>
    <x v="990"/>
    <s v="$"/>
    <x v="457"/>
    <n v="0"/>
    <n v="403846"/>
    <n v="0"/>
    <n v="0"/>
    <n v="0"/>
    <n v="638.53200000000004"/>
    <s v="Very High"/>
    <n v="257868594.072"/>
    <m/>
    <m/>
    <m/>
    <m/>
    <m/>
    <m/>
    <m/>
    <m/>
    <m/>
  </r>
  <r>
    <s v="DIVIDENDO DEF $ 25,7827183340317"/>
    <d v="2018-06-22T00:00:00"/>
    <x v="311"/>
    <s v="$"/>
    <x v="412"/>
    <n v="0"/>
    <n v="10000000"/>
    <n v="0"/>
    <n v="0"/>
    <n v="0"/>
    <n v="25.783000000000001"/>
    <s v="High"/>
    <n v="257830000"/>
    <m/>
    <m/>
    <m/>
    <m/>
    <m/>
    <m/>
    <m/>
    <m/>
    <m/>
  </r>
  <r>
    <s v="DIVIDENDO PROV  $ 257,7178863"/>
    <d v="2018-03-26T00:00:00"/>
    <x v="991"/>
    <s v="$"/>
    <x v="445"/>
    <n v="0"/>
    <n v="1000000"/>
    <n v="0"/>
    <n v="0"/>
    <n v="0"/>
    <n v="257.71800000000002"/>
    <s v="Very High"/>
    <n v="257718000"/>
    <m/>
    <m/>
    <m/>
    <m/>
    <m/>
    <m/>
    <m/>
    <m/>
    <m/>
  </r>
  <r>
    <s v="DIVIDENDO DEF $ 26,09"/>
    <d v="2015-05-15T00:00:00"/>
    <x v="236"/>
    <s v="$"/>
    <x v="492"/>
    <n v="0"/>
    <n v="9850000"/>
    <n v="0"/>
    <n v="0"/>
    <n v="0"/>
    <n v="26.09"/>
    <s v="High"/>
    <n v="256986500"/>
    <m/>
    <m/>
    <m/>
    <m/>
    <m/>
    <m/>
    <m/>
    <m/>
    <m/>
  </r>
  <r>
    <s v="DIVIDENDO $ 11,98813504"/>
    <d v="2020-03-25T00:00:00"/>
    <x v="5"/>
    <s v="$"/>
    <x v="459"/>
    <n v="0"/>
    <n v="21360000"/>
    <n v="0"/>
    <n v="0"/>
    <n v="0"/>
    <n v="11.988"/>
    <s v="High"/>
    <n v="256063680"/>
    <m/>
    <m/>
    <m/>
    <m/>
    <m/>
    <m/>
    <m/>
    <m/>
    <m/>
  </r>
  <r>
    <s v="DIVIDENDO PROV 102 $ 0,4"/>
    <d v="2020-11-14T00:00:00"/>
    <x v="992"/>
    <s v="$"/>
    <x v="406"/>
    <n v="0"/>
    <n v="636428572"/>
    <n v="0"/>
    <n v="0"/>
    <n v="0"/>
    <n v="0.4"/>
    <s v="Low"/>
    <n v="254571428.80000001"/>
    <m/>
    <m/>
    <m/>
    <m/>
    <m/>
    <m/>
    <m/>
    <m/>
    <m/>
  </r>
  <r>
    <s v="DIVIDENDO DEF $ 112,49057429080"/>
    <d v="2021-05-19T00:00:00"/>
    <x v="159"/>
    <s v="$"/>
    <x v="453"/>
    <n v="0"/>
    <n v="2248647"/>
    <n v="0"/>
    <n v="0"/>
    <n v="0"/>
    <n v="112.491"/>
    <s v="Very High"/>
    <n v="252952549.67699999"/>
    <m/>
    <m/>
    <m/>
    <m/>
    <m/>
    <m/>
    <m/>
    <m/>
    <m/>
  </r>
  <r>
    <s v="DIVIDENDO DEF 30 $ 180383"/>
    <d v="2017-05-18T00:00:00"/>
    <x v="618"/>
    <s v="$"/>
    <x v="482"/>
    <n v="0"/>
    <n v="1400"/>
    <n v="0"/>
    <n v="0"/>
    <n v="0"/>
    <n v="180383"/>
    <s v="Very High"/>
    <n v="252536200"/>
    <m/>
    <m/>
    <m/>
    <m/>
    <m/>
    <m/>
    <m/>
    <m/>
    <m/>
  </r>
  <r>
    <s v="DIVIDENDO PROV $ 252,4033"/>
    <d v="2017-09-26T00:00:00"/>
    <x v="811"/>
    <s v="$"/>
    <x v="445"/>
    <n v="0"/>
    <n v="1000000"/>
    <n v="0"/>
    <n v="0"/>
    <n v="0"/>
    <n v="252.40299999999999"/>
    <s v="Very High"/>
    <n v="252403000"/>
    <m/>
    <m/>
    <m/>
    <m/>
    <m/>
    <m/>
    <m/>
    <m/>
    <m/>
  </r>
  <r>
    <s v="DIVIDENDO PROV $ 112,120719295588"/>
    <d v="2015-07-24T00:00:00"/>
    <x v="993"/>
    <s v="$"/>
    <x v="453"/>
    <n v="0"/>
    <n v="2248647"/>
    <n v="0"/>
    <n v="0"/>
    <n v="0"/>
    <n v="112.121"/>
    <s v="Very High"/>
    <n v="252120550.287"/>
    <m/>
    <m/>
    <m/>
    <m/>
    <m/>
    <m/>
    <m/>
    <m/>
    <m/>
  </r>
  <r>
    <s v="DIVIDENDO $ 8,07451022"/>
    <d v="2019-05-16T00:00:00"/>
    <x v="21"/>
    <s v="$"/>
    <x v="459"/>
    <n v="0"/>
    <n v="31120000"/>
    <n v="0"/>
    <n v="0"/>
    <n v="0"/>
    <n v="8.0749999999999993"/>
    <s v="Medium"/>
    <n v="251294000"/>
    <m/>
    <m/>
    <m/>
    <m/>
    <m/>
    <m/>
    <m/>
    <m/>
    <m/>
  </r>
  <r>
    <s v="DIVIDENDO PROV $ 111,480850108722"/>
    <d v="2017-09-13T00:00:00"/>
    <x v="676"/>
    <s v="$"/>
    <x v="453"/>
    <n v="0"/>
    <n v="2248647"/>
    <n v="0"/>
    <n v="0"/>
    <n v="0"/>
    <n v="111.48099999999999"/>
    <s v="Very High"/>
    <n v="250681416.20699999"/>
    <m/>
    <m/>
    <m/>
    <m/>
    <m/>
    <m/>
    <m/>
    <m/>
    <m/>
  </r>
  <r>
    <s v="DIVIDENDO PROV $ 111,4065715023160"/>
    <d v="2019-08-06T00:00:00"/>
    <x v="994"/>
    <s v="$"/>
    <x v="453"/>
    <n v="0"/>
    <n v="2248647"/>
    <n v="0"/>
    <n v="0"/>
    <n v="0"/>
    <n v="111.407"/>
    <s v="Very High"/>
    <n v="250515016.329"/>
    <m/>
    <m/>
    <m/>
    <m/>
    <m/>
    <m/>
    <m/>
    <m/>
    <m/>
  </r>
  <r>
    <s v="DIVIDENDO DEF 13 $ 0,35"/>
    <d v="2021-05-05T00:00:00"/>
    <x v="104"/>
    <s v="$"/>
    <x v="488"/>
    <n v="0"/>
    <n v="714876101"/>
    <n v="0"/>
    <n v="0"/>
    <n v="0"/>
    <n v="0.35"/>
    <s v="Low"/>
    <n v="250206635.34999999"/>
    <m/>
    <m/>
    <m/>
    <m/>
    <m/>
    <m/>
    <m/>
    <m/>
    <m/>
  </r>
  <r>
    <s v="DIVIDENDO DEF 10 $ 0,35"/>
    <d v="2015-05-07T00:00:00"/>
    <x v="267"/>
    <s v="$"/>
    <x v="488"/>
    <n v="0"/>
    <n v="714876101"/>
    <n v="0"/>
    <n v="0"/>
    <n v="0"/>
    <n v="0.35"/>
    <s v="Low"/>
    <n v="250206635.34999999"/>
    <m/>
    <m/>
    <m/>
    <m/>
    <m/>
    <m/>
    <m/>
    <m/>
    <m/>
  </r>
  <r>
    <s v="DIVIDENDO DEF $ 24,9782295650010"/>
    <d v="2020-05-05T00:00:00"/>
    <x v="121"/>
    <s v="$"/>
    <x v="493"/>
    <n v="0"/>
    <n v="10000000"/>
    <n v="0"/>
    <n v="0"/>
    <n v="0"/>
    <n v="24.978000000000002"/>
    <s v="High"/>
    <n v="249780000"/>
    <m/>
    <m/>
    <m/>
    <m/>
    <m/>
    <m/>
    <m/>
    <m/>
    <m/>
  </r>
  <r>
    <s v="DIVIDENDO PROV $ 3,97618356893125"/>
    <d v="2019-03-21T00:00:00"/>
    <x v="342"/>
    <s v="$"/>
    <x v="342"/>
    <n v="0"/>
    <n v="62701460"/>
    <n v="0"/>
    <n v="0"/>
    <n v="0"/>
    <n v="3.976"/>
    <s v="Medium"/>
    <n v="249301004.96000001"/>
    <m/>
    <m/>
    <m/>
    <m/>
    <m/>
    <m/>
    <m/>
    <m/>
    <m/>
  </r>
  <r>
    <s v="DIVIDENDO DEF $ 24,9074"/>
    <d v="2019-06-05T00:00:00"/>
    <x v="432"/>
    <s v="$"/>
    <x v="181"/>
    <n v="0"/>
    <n v="10000000"/>
    <n v="0"/>
    <n v="0"/>
    <n v="0"/>
    <n v="24.907"/>
    <s v="High"/>
    <n v="249070000"/>
    <m/>
    <m/>
    <m/>
    <m/>
    <m/>
    <m/>
    <m/>
    <m/>
    <m/>
  </r>
  <r>
    <s v="DIVIDENDO ADIC 1 $ 0,21"/>
    <d v="2016-04-26T00:00:00"/>
    <x v="943"/>
    <s v="$"/>
    <x v="156"/>
    <n v="0"/>
    <n v="1181420348"/>
    <n v="0"/>
    <n v="0"/>
    <n v="0"/>
    <n v="0.21"/>
    <s v="Low"/>
    <n v="248098273.08000001"/>
    <m/>
    <m/>
    <m/>
    <m/>
    <m/>
    <m/>
    <m/>
    <m/>
    <m/>
  </r>
  <r>
    <s v="DIVIDENDO $ 6,31434491"/>
    <d v="2021-05-27T00:00:00"/>
    <x v="18"/>
    <s v="$"/>
    <x v="459"/>
    <n v="0"/>
    <n v="39280000"/>
    <n v="0"/>
    <n v="0"/>
    <n v="0"/>
    <n v="6.3140000000000001"/>
    <s v="Medium"/>
    <n v="248013920"/>
    <m/>
    <m/>
    <m/>
    <m/>
    <m/>
    <m/>
    <m/>
    <m/>
    <m/>
  </r>
  <r>
    <s v="DIVIDENDO PROV $ 0,4962"/>
    <d v="2020-06-01T00:00:00"/>
    <x v="995"/>
    <s v="$"/>
    <x v="474"/>
    <n v="0"/>
    <n v="500000000"/>
    <n v="0"/>
    <n v="0"/>
    <n v="0"/>
    <n v="0.496"/>
    <s v="Low"/>
    <n v="248000000"/>
    <m/>
    <m/>
    <m/>
    <m/>
    <m/>
    <m/>
    <m/>
    <m/>
    <m/>
  </r>
  <r>
    <s v="DIVIDENDO PROV $ 0,4962"/>
    <d v="2020-04-30T00:00:00"/>
    <x v="206"/>
    <s v="$"/>
    <x v="474"/>
    <n v="0"/>
    <n v="500000000"/>
    <n v="0"/>
    <n v="0"/>
    <n v="0"/>
    <n v="0.496"/>
    <s v="Low"/>
    <n v="248000000"/>
    <m/>
    <m/>
    <m/>
    <m/>
    <m/>
    <m/>
    <m/>
    <m/>
    <m/>
  </r>
  <r>
    <s v="DIVIDENDO PROV $ 0,4962"/>
    <d v="2020-03-31T00:00:00"/>
    <x v="996"/>
    <s v="$"/>
    <x v="474"/>
    <n v="0"/>
    <n v="500000000"/>
    <n v="0"/>
    <n v="0"/>
    <n v="0"/>
    <n v="0.496"/>
    <s v="Low"/>
    <n v="248000000"/>
    <m/>
    <m/>
    <m/>
    <m/>
    <m/>
    <m/>
    <m/>
    <m/>
    <m/>
  </r>
  <r>
    <s v="DIVIDENDO PROV $ 109,960942155826"/>
    <d v="2016-06-23T00:00:00"/>
    <x v="494"/>
    <s v="$"/>
    <x v="453"/>
    <n v="0"/>
    <n v="2248647"/>
    <n v="0"/>
    <n v="0"/>
    <n v="0"/>
    <n v="109.961"/>
    <s v="Very High"/>
    <n v="247263472.76699999"/>
    <m/>
    <m/>
    <m/>
    <m/>
    <m/>
    <m/>
    <m/>
    <m/>
    <m/>
  </r>
  <r>
    <s v="DIVIDENDO PROV $ 109,9162556492920"/>
    <d v="2020-01-24T00:00:00"/>
    <x v="830"/>
    <s v="$"/>
    <x v="453"/>
    <n v="0"/>
    <n v="2248647"/>
    <n v="0"/>
    <n v="0"/>
    <n v="0"/>
    <n v="109.916"/>
    <s v="Very High"/>
    <n v="247162283.65200001"/>
    <m/>
    <m/>
    <m/>
    <m/>
    <m/>
    <m/>
    <m/>
    <m/>
    <m/>
  </r>
  <r>
    <s v="DIVIDENDO PROV 18 $ 190000"/>
    <d v="2015-11-24T00:00:00"/>
    <x v="969"/>
    <s v="$"/>
    <x v="494"/>
    <n v="0"/>
    <n v="1300"/>
    <n v="0"/>
    <n v="0"/>
    <n v="0"/>
    <n v="190000"/>
    <s v="Very High"/>
    <n v="247000000"/>
    <m/>
    <m/>
    <m/>
    <m/>
    <m/>
    <m/>
    <m/>
    <m/>
    <m/>
  </r>
  <r>
    <s v="DIVIDENDO DEF 21 US$ 0,00359"/>
    <d v="2015-05-13T00:00:00"/>
    <x v="302"/>
    <s v="$"/>
    <x v="206"/>
    <n v="0"/>
    <n v="113238186"/>
    <n v="0"/>
    <n v="0"/>
    <n v="0"/>
    <n v="2.1800000000000002"/>
    <s v="Medium"/>
    <n v="246859245.47999999"/>
    <m/>
    <m/>
    <m/>
    <m/>
    <m/>
    <m/>
    <m/>
    <m/>
    <m/>
  </r>
  <r>
    <s v="DIVIDENDO PROV $ 109,5906344833850"/>
    <d v="2021-07-13T00:00:00"/>
    <x v="677"/>
    <s v="$"/>
    <x v="453"/>
    <n v="0"/>
    <n v="2248647"/>
    <n v="0"/>
    <n v="0"/>
    <n v="0"/>
    <n v="109.59099999999999"/>
    <s v="Very High"/>
    <n v="246431473.377"/>
    <m/>
    <m/>
    <m/>
    <m/>
    <m/>
    <m/>
    <m/>
    <m/>
    <m/>
  </r>
  <r>
    <s v="DIVIDENDO PROV $ 24,632449748363"/>
    <d v="2019-06-22T00:00:00"/>
    <x v="556"/>
    <s v="$"/>
    <x v="450"/>
    <n v="0"/>
    <n v="10000000"/>
    <n v="0"/>
    <n v="0"/>
    <n v="0"/>
    <n v="24.632000000000001"/>
    <s v="High"/>
    <n v="246320000"/>
    <m/>
    <m/>
    <m/>
    <m/>
    <m/>
    <m/>
    <m/>
    <m/>
    <m/>
  </r>
  <r>
    <s v="DIVIDENDO PROV $ 109,098865656031"/>
    <d v="2018-08-17T00:00:00"/>
    <x v="779"/>
    <s v="$"/>
    <x v="453"/>
    <n v="0"/>
    <n v="2248647"/>
    <n v="0"/>
    <n v="0"/>
    <n v="0"/>
    <n v="109.099"/>
    <s v="Very High"/>
    <n v="245325139.053"/>
    <m/>
    <m/>
    <m/>
    <m/>
    <m/>
    <m/>
    <m/>
    <m/>
    <m/>
  </r>
  <r>
    <s v="DIVIDENDO PROV $ 245,274085707357"/>
    <d v="2019-10-24T00:00:00"/>
    <x v="372"/>
    <s v="$"/>
    <x v="425"/>
    <n v="0"/>
    <n v="1000000"/>
    <n v="0"/>
    <n v="0"/>
    <n v="0"/>
    <n v="245.274"/>
    <s v="Very High"/>
    <n v="245274000"/>
    <m/>
    <m/>
    <m/>
    <m/>
    <m/>
    <m/>
    <m/>
    <m/>
    <m/>
  </r>
  <r>
    <s v="DIVIDENDO PROV $ 112,4685835932210"/>
    <d v="2021-01-14T00:00:00"/>
    <x v="551"/>
    <s v="$"/>
    <x v="453"/>
    <n v="0"/>
    <n v="2179148"/>
    <n v="0"/>
    <n v="0"/>
    <n v="0"/>
    <n v="112.46899999999999"/>
    <s v="Very High"/>
    <n v="245086596.412"/>
    <m/>
    <m/>
    <m/>
    <m/>
    <m/>
    <m/>
    <m/>
    <m/>
    <m/>
  </r>
  <r>
    <s v="DIVIDENDO DEF 28 $ 0,1195"/>
    <d v="2021-05-17T00:00:00"/>
    <x v="305"/>
    <s v="$"/>
    <x v="167"/>
    <n v="0"/>
    <n v="2036690512"/>
    <n v="0"/>
    <n v="0"/>
    <n v="0"/>
    <n v="0.12"/>
    <s v="Low"/>
    <n v="244402861.44"/>
    <m/>
    <m/>
    <m/>
    <m/>
    <m/>
    <m/>
    <m/>
    <m/>
    <m/>
  </r>
  <r>
    <s v="DIVIDENDO PROV $ 108,582263699163"/>
    <d v="2017-07-18T00:00:00"/>
    <x v="997"/>
    <s v="$"/>
    <x v="453"/>
    <n v="0"/>
    <n v="2248647"/>
    <n v="0"/>
    <n v="0"/>
    <n v="0"/>
    <n v="108.58199999999999"/>
    <s v="Very High"/>
    <n v="244162588.55399999"/>
    <m/>
    <m/>
    <m/>
    <m/>
    <m/>
    <m/>
    <m/>
    <m/>
    <m/>
  </r>
  <r>
    <s v="DIVIDENDO PROV $ 0,48800000000000"/>
    <d v="2019-10-30T00:00:00"/>
    <x v="513"/>
    <s v="$"/>
    <x v="474"/>
    <n v="0"/>
    <n v="500000000"/>
    <n v="0"/>
    <n v="0"/>
    <n v="0"/>
    <n v="0.48799999999999999"/>
    <s v="Low"/>
    <n v="244000000"/>
    <m/>
    <m/>
    <m/>
    <m/>
    <m/>
    <m/>
    <m/>
    <m/>
    <m/>
  </r>
  <r>
    <s v="DIVIDENDO PROV $ 107,942816944"/>
    <d v="2017-11-16T00:00:00"/>
    <x v="326"/>
    <s v="$"/>
    <x v="453"/>
    <n v="0"/>
    <n v="2248647"/>
    <n v="0"/>
    <n v="0"/>
    <n v="0"/>
    <n v="107.943"/>
    <s v="Very High"/>
    <n v="242725703.12099999"/>
    <m/>
    <m/>
    <m/>
    <m/>
    <m/>
    <m/>
    <m/>
    <m/>
    <m/>
  </r>
  <r>
    <s v="DIVIDENDO PROV $ 107,2043241509"/>
    <d v="2015-10-23T00:00:00"/>
    <x v="431"/>
    <s v="$"/>
    <x v="453"/>
    <n v="0"/>
    <n v="2248647"/>
    <n v="0"/>
    <n v="0"/>
    <n v="0"/>
    <n v="107.20399999999999"/>
    <s v="Very High"/>
    <n v="241063952.98800001"/>
    <m/>
    <m/>
    <m/>
    <m/>
    <m/>
    <m/>
    <m/>
    <m/>
    <m/>
  </r>
  <r>
    <s v="DIVIDENDO DEF $ 24,1061151489702"/>
    <d v="2019-05-17T00:00:00"/>
    <x v="119"/>
    <s v="$"/>
    <x v="373"/>
    <n v="0"/>
    <n v="10000000"/>
    <n v="0"/>
    <n v="0"/>
    <n v="0"/>
    <n v="24.106000000000002"/>
    <s v="High"/>
    <n v="241060000"/>
    <m/>
    <m/>
    <m/>
    <m/>
    <m/>
    <m/>
    <m/>
    <m/>
    <m/>
  </r>
  <r>
    <s v="DIVIDENDO PROV $ 107,104786591529"/>
    <d v="2018-03-16T00:00:00"/>
    <x v="11"/>
    <s v="$"/>
    <x v="453"/>
    <n v="0"/>
    <n v="2248647"/>
    <n v="0"/>
    <n v="0"/>
    <n v="0"/>
    <n v="107.105"/>
    <s v="Very High"/>
    <n v="240841336.935"/>
    <m/>
    <m/>
    <m/>
    <m/>
    <m/>
    <m/>
    <m/>
    <m/>
    <m/>
  </r>
  <r>
    <s v="DIVIDENDO DEF 29 $ 171965"/>
    <d v="2016-05-12T00:00:00"/>
    <x v="61"/>
    <s v="$"/>
    <x v="482"/>
    <n v="0"/>
    <n v="1400"/>
    <n v="0"/>
    <n v="0"/>
    <n v="0"/>
    <n v="171965"/>
    <s v="Very High"/>
    <n v="240751000"/>
    <m/>
    <m/>
    <m/>
    <m/>
    <m/>
    <m/>
    <m/>
    <m/>
    <m/>
  </r>
  <r>
    <s v="DIVIDENDO PROV $ 106,908185562806"/>
    <d v="2018-01-19T00:00:00"/>
    <x v="368"/>
    <s v="$"/>
    <x v="453"/>
    <n v="0"/>
    <n v="2248647"/>
    <n v="0"/>
    <n v="0"/>
    <n v="0"/>
    <n v="106.908"/>
    <s v="Very High"/>
    <n v="240398353.47600001"/>
    <m/>
    <m/>
    <m/>
    <m/>
    <m/>
    <m/>
    <m/>
    <m/>
    <m/>
  </r>
  <r>
    <s v="DIVIDENDO DEF 103 $ 96"/>
    <d v="2016-05-18T00:00:00"/>
    <x v="91"/>
    <s v="$"/>
    <x v="343"/>
    <n v="0"/>
    <n v="2500000"/>
    <n v="0"/>
    <n v="0"/>
    <n v="0"/>
    <n v="96"/>
    <s v="High"/>
    <n v="240000000"/>
    <m/>
    <m/>
    <m/>
    <m/>
    <m/>
    <m/>
    <m/>
    <m/>
    <m/>
  </r>
  <r>
    <s v="DIVIDENDO DEF 41 US$ 0,003283533"/>
    <d v="2018-05-05T00:00:00"/>
    <x v="44"/>
    <s v="$"/>
    <x v="392"/>
    <n v="0"/>
    <n v="120984558"/>
    <n v="0"/>
    <n v="0"/>
    <n v="0"/>
    <n v="1.9810000000000001"/>
    <s v="Medium"/>
    <n v="239670409.398"/>
    <m/>
    <m/>
    <m/>
    <m/>
    <m/>
    <m/>
    <m/>
    <m/>
    <m/>
  </r>
  <r>
    <s v="DIVIDENDO DEF $ 23,9205375840152"/>
    <d v="2021-06-18T00:00:00"/>
    <x v="890"/>
    <s v="$"/>
    <x v="458"/>
    <n v="0"/>
    <n v="10000000"/>
    <n v="0"/>
    <n v="0"/>
    <n v="0"/>
    <n v="23.920999999999999"/>
    <s v="High"/>
    <n v="239210000"/>
    <m/>
    <m/>
    <m/>
    <m/>
    <m/>
    <m/>
    <m/>
    <m/>
    <m/>
  </r>
  <r>
    <s v="DIVIDENDO PROV $ 106,134990769407"/>
    <d v="2019-04-17T00:00:00"/>
    <x v="213"/>
    <s v="$"/>
    <x v="453"/>
    <n v="0"/>
    <n v="2248647"/>
    <n v="0"/>
    <n v="0"/>
    <n v="0"/>
    <n v="106.13500000000001"/>
    <s v="Very High"/>
    <n v="238660149.345"/>
    <m/>
    <m/>
    <m/>
    <m/>
    <m/>
    <m/>
    <m/>
    <m/>
    <m/>
  </r>
  <r>
    <s v="DIVIDENDO PROV $ 41,79619813341510"/>
    <d v="2021-09-03T00:00:00"/>
    <x v="192"/>
    <s v="$"/>
    <x v="441"/>
    <n v="0"/>
    <n v="5709143"/>
    <n v="0"/>
    <n v="0"/>
    <n v="0"/>
    <n v="41.795999999999999"/>
    <s v="High"/>
    <n v="238619340.82800001"/>
    <m/>
    <m/>
    <m/>
    <m/>
    <m/>
    <m/>
    <m/>
    <m/>
    <m/>
  </r>
  <r>
    <s v="DIVIDENDO DEF 31 $ 0,65728"/>
    <d v="2018-05-04T00:00:00"/>
    <x v="51"/>
    <s v="$"/>
    <x v="130"/>
    <n v="0"/>
    <n v="362573810"/>
    <n v="0"/>
    <n v="0"/>
    <n v="0"/>
    <n v="0.65700000000000003"/>
    <s v="Low"/>
    <n v="238210993.16999999"/>
    <m/>
    <m/>
    <m/>
    <m/>
    <m/>
    <m/>
    <m/>
    <m/>
    <m/>
  </r>
  <r>
    <s v="DIVIDENDO PROV $ 105,338334449414"/>
    <d v="2018-11-16T00:00:00"/>
    <x v="827"/>
    <s v="$"/>
    <x v="453"/>
    <n v="0"/>
    <n v="2248647"/>
    <n v="0"/>
    <n v="0"/>
    <n v="0"/>
    <n v="105.33799999999999"/>
    <s v="Very High"/>
    <n v="236867977.68599999"/>
    <m/>
    <m/>
    <m/>
    <m/>
    <m/>
    <m/>
    <m/>
    <m/>
    <m/>
  </r>
  <r>
    <s v="DIVIDENDO PROV $ 0,4727"/>
    <d v="2020-02-28T00:00:00"/>
    <x v="933"/>
    <s v="$"/>
    <x v="474"/>
    <n v="0"/>
    <n v="500000000"/>
    <n v="0"/>
    <n v="0"/>
    <n v="0"/>
    <n v="0.47299999999999998"/>
    <s v="Low"/>
    <n v="236500000"/>
    <m/>
    <m/>
    <m/>
    <m/>
    <m/>
    <m/>
    <m/>
    <m/>
    <m/>
  </r>
  <r>
    <s v="DIVIDENDO PROV $ 236,364809339802"/>
    <d v="2021-04-13T00:00:00"/>
    <x v="636"/>
    <s v="$"/>
    <x v="425"/>
    <n v="0"/>
    <n v="1000000"/>
    <n v="0"/>
    <n v="0"/>
    <n v="0"/>
    <n v="236.36500000000001"/>
    <s v="Very High"/>
    <n v="236365000"/>
    <m/>
    <m/>
    <m/>
    <m/>
    <m/>
    <m/>
    <m/>
    <m/>
    <m/>
  </r>
  <r>
    <s v="DIVIDENDO PROV $ 105,091346795292"/>
    <d v="2016-10-21T00:00:00"/>
    <x v="418"/>
    <s v="$"/>
    <x v="453"/>
    <n v="0"/>
    <n v="2248647"/>
    <n v="0"/>
    <n v="0"/>
    <n v="0"/>
    <n v="105.09099999999999"/>
    <s v="Very High"/>
    <n v="236312561.877"/>
    <m/>
    <m/>
    <m/>
    <m/>
    <m/>
    <m/>
    <m/>
    <m/>
    <m/>
  </r>
  <r>
    <s v="IVIDENDO PROV 46 US$ 0,002775915"/>
    <d v="2019-06-07T00:00:00"/>
    <x v="675"/>
    <s v="$"/>
    <x v="392"/>
    <n v="0"/>
    <n v="120984558"/>
    <n v="0"/>
    <n v="0"/>
    <n v="0"/>
    <n v="1.9530000000000001"/>
    <s v="Medium"/>
    <n v="236282841.77399999"/>
    <m/>
    <m/>
    <m/>
    <m/>
    <m/>
    <m/>
    <m/>
    <m/>
    <m/>
  </r>
  <r>
    <s v="DIVIDENDO PROV  $ 104,91465581988100"/>
    <d v="2019-11-22T00:00:00"/>
    <x v="199"/>
    <s v="$"/>
    <x v="453"/>
    <n v="0"/>
    <n v="2248647"/>
    <n v="0"/>
    <n v="0"/>
    <n v="0"/>
    <n v="104.91500000000001"/>
    <s v="Very High"/>
    <n v="235916800.005"/>
    <m/>
    <m/>
    <m/>
    <m/>
    <m/>
    <m/>
    <m/>
    <m/>
    <m/>
  </r>
  <r>
    <s v="DIVIDENDO PROV $ 104,69747184188200"/>
    <d v="2019-01-22T00:00:00"/>
    <x v="921"/>
    <s v="$"/>
    <x v="453"/>
    <n v="0"/>
    <n v="2248647"/>
    <n v="0"/>
    <n v="0"/>
    <n v="0"/>
    <n v="104.697"/>
    <s v="Very High"/>
    <n v="235426594.95899999"/>
    <m/>
    <m/>
    <m/>
    <m/>
    <m/>
    <m/>
    <m/>
    <m/>
    <m/>
  </r>
  <r>
    <s v="DIVIDENDO PROV $ 0,4697"/>
    <d v="2020-12-01T00:00:00"/>
    <x v="478"/>
    <s v="$"/>
    <x v="474"/>
    <n v="0"/>
    <n v="500000000"/>
    <n v="0"/>
    <n v="0"/>
    <n v="0"/>
    <n v="0.47"/>
    <s v="Low"/>
    <n v="235000000"/>
    <m/>
    <m/>
    <m/>
    <m/>
    <m/>
    <m/>
    <m/>
    <m/>
    <m/>
  </r>
  <r>
    <s v="DIVIDENDO PROV $ 0,4697"/>
    <d v="2020-11-03T00:00:00"/>
    <x v="509"/>
    <s v="$"/>
    <x v="474"/>
    <n v="0"/>
    <n v="500000000"/>
    <n v="0"/>
    <n v="0"/>
    <n v="0"/>
    <n v="0.47"/>
    <s v="Low"/>
    <n v="235000000"/>
    <m/>
    <m/>
    <m/>
    <m/>
    <m/>
    <m/>
    <m/>
    <m/>
    <m/>
  </r>
  <r>
    <s v="DIVIDENDO PROV $ 0,4697"/>
    <d v="2020-09-30T00:00:00"/>
    <x v="998"/>
    <s v="$"/>
    <x v="474"/>
    <n v="0"/>
    <n v="500000000"/>
    <n v="0"/>
    <n v="0"/>
    <n v="0"/>
    <n v="0.47"/>
    <s v="Low"/>
    <n v="235000000"/>
    <m/>
    <m/>
    <m/>
    <m/>
    <m/>
    <m/>
    <m/>
    <m/>
    <m/>
  </r>
  <r>
    <s v="DIVIDENDO PROV $ 23,4857032679968"/>
    <d v="2021-06-18T00:00:00"/>
    <x v="890"/>
    <s v="$"/>
    <x v="465"/>
    <n v="0"/>
    <n v="10000000"/>
    <n v="0"/>
    <n v="0"/>
    <n v="0"/>
    <n v="23.486000000000001"/>
    <s v="High"/>
    <n v="234860000"/>
    <m/>
    <m/>
    <m/>
    <m/>
    <m/>
    <m/>
    <m/>
    <m/>
    <m/>
  </r>
  <r>
    <s v="DIVIDENDO PROV $ 195,5592"/>
    <d v="2016-04-27T00:00:00"/>
    <x v="370"/>
    <s v="$"/>
    <x v="149"/>
    <n v="0"/>
    <n v="1200000"/>
    <n v="0"/>
    <n v="0"/>
    <n v="0"/>
    <n v="195.559"/>
    <s v="Very High"/>
    <n v="234670800"/>
    <m/>
    <m/>
    <m/>
    <m/>
    <m/>
    <m/>
    <m/>
    <m/>
    <m/>
  </r>
  <r>
    <s v="DIVIDENDO PROV 21 $ 180000"/>
    <d v="2016-11-29T00:00:00"/>
    <x v="999"/>
    <s v="$"/>
    <x v="494"/>
    <n v="0"/>
    <n v="1300"/>
    <n v="0"/>
    <n v="0"/>
    <n v="0"/>
    <n v="180000"/>
    <s v="Very High"/>
    <n v="234000000"/>
    <m/>
    <m/>
    <m/>
    <m/>
    <m/>
    <m/>
    <m/>
    <m/>
    <m/>
  </r>
  <r>
    <s v="DIVIDENDO DEF $ 23,3571787"/>
    <d v="2021-06-22T00:00:00"/>
    <x v="362"/>
    <s v="$"/>
    <x v="495"/>
    <n v="0"/>
    <n v="10000000"/>
    <n v="0"/>
    <n v="0"/>
    <n v="0"/>
    <n v="23.356999999999999"/>
    <s v="High"/>
    <n v="233570000"/>
    <m/>
    <m/>
    <m/>
    <m/>
    <m/>
    <m/>
    <m/>
    <m/>
    <m/>
  </r>
  <r>
    <s v="DIVIDENDO DEF 8 $ 0,259"/>
    <d v="2015-05-23T00:00:00"/>
    <x v="173"/>
    <s v="$"/>
    <x v="496"/>
    <n v="0"/>
    <n v="899546826"/>
    <n v="0"/>
    <n v="0"/>
    <n v="0"/>
    <n v="0.25900000000000001"/>
    <s v="Low"/>
    <n v="232982627.93399999"/>
    <m/>
    <m/>
    <m/>
    <m/>
    <m/>
    <m/>
    <m/>
    <m/>
    <m/>
  </r>
  <r>
    <s v="DIVIDENDO DEF $ 23,1413279"/>
    <d v="2020-06-19T00:00:00"/>
    <x v="328"/>
    <s v="$"/>
    <x v="228"/>
    <n v="0"/>
    <n v="10000000"/>
    <n v="0"/>
    <n v="0"/>
    <n v="0"/>
    <n v="23.140999999999998"/>
    <s v="High"/>
    <n v="231410000"/>
    <m/>
    <m/>
    <m/>
    <m/>
    <m/>
    <m/>
    <m/>
    <m/>
    <m/>
  </r>
  <r>
    <s v="DIVIDENDO PROV 103 $ 10"/>
    <d v="2021-06-12T00:00:00"/>
    <x v="839"/>
    <s v="$"/>
    <x v="476"/>
    <n v="0"/>
    <n v="23100000"/>
    <n v="0"/>
    <n v="0"/>
    <n v="0"/>
    <n v="10"/>
    <s v="Medium"/>
    <n v="231000000"/>
    <m/>
    <m/>
    <m/>
    <m/>
    <m/>
    <m/>
    <m/>
    <m/>
    <m/>
  </r>
  <r>
    <s v="DIVIDENDO PROV 78 $ 10"/>
    <d v="2015-01-09T00:00:00"/>
    <x v="439"/>
    <s v="$"/>
    <x v="476"/>
    <n v="0"/>
    <n v="23100000"/>
    <n v="0"/>
    <n v="0"/>
    <n v="0"/>
    <n v="10"/>
    <s v="Medium"/>
    <n v="231000000"/>
    <m/>
    <m/>
    <m/>
    <m/>
    <m/>
    <m/>
    <m/>
    <m/>
    <m/>
  </r>
  <r>
    <s v="DIVIDENDO DEF $ 23,0345395789"/>
    <d v="2020-04-18T00:00:00"/>
    <x v="127"/>
    <s v="$"/>
    <x v="497"/>
    <n v="0"/>
    <n v="10000000"/>
    <n v="0"/>
    <n v="0"/>
    <n v="0"/>
    <n v="23.035"/>
    <s v="High"/>
    <n v="230350000"/>
    <m/>
    <m/>
    <m/>
    <m/>
    <m/>
    <m/>
    <m/>
    <m/>
    <m/>
  </r>
  <r>
    <s v="DIVIDENDO DEF $ 40,24063296365150"/>
    <d v="2021-09-03T00:00:00"/>
    <x v="192"/>
    <s v="$"/>
    <x v="441"/>
    <n v="0"/>
    <n v="5709143"/>
    <n v="0"/>
    <n v="0"/>
    <n v="0"/>
    <n v="40.241"/>
    <s v="High"/>
    <n v="229741623.463"/>
    <m/>
    <m/>
    <m/>
    <m/>
    <m/>
    <m/>
    <m/>
    <m/>
    <m/>
  </r>
  <r>
    <s v="DIVIDENDO DEF 100 $ 91,812"/>
    <d v="2015-05-19T00:00:00"/>
    <x v="102"/>
    <s v="$"/>
    <x v="343"/>
    <n v="0"/>
    <n v="2500000"/>
    <n v="0"/>
    <n v="0"/>
    <n v="0"/>
    <n v="91.811999999999998"/>
    <s v="High"/>
    <n v="229530000"/>
    <m/>
    <m/>
    <m/>
    <m/>
    <m/>
    <m/>
    <m/>
    <m/>
    <m/>
  </r>
  <r>
    <s v="DIVIDENDO DEF $ 101,6557655828950"/>
    <d v="2018-04-18T00:00:00"/>
    <x v="505"/>
    <s v="$"/>
    <x v="453"/>
    <n v="0"/>
    <n v="2248647"/>
    <n v="0"/>
    <n v="0"/>
    <n v="0"/>
    <n v="101.65600000000001"/>
    <s v="Very High"/>
    <n v="228588459.43200001"/>
    <m/>
    <m/>
    <m/>
    <m/>
    <m/>
    <m/>
    <m/>
    <m/>
    <m/>
  </r>
  <r>
    <s v="DIVIDENDO DEF $ 22,6892451651"/>
    <d v="2020-04-18T00:00:00"/>
    <x v="127"/>
    <s v="$"/>
    <x v="498"/>
    <n v="0"/>
    <n v="10000000"/>
    <n v="0"/>
    <n v="0"/>
    <n v="0"/>
    <n v="22.689"/>
    <s v="High"/>
    <n v="226890000"/>
    <m/>
    <m/>
    <m/>
    <m/>
    <m/>
    <m/>
    <m/>
    <m/>
    <m/>
  </r>
  <r>
    <s v="DIVIDENDO DEF US$ 22,67219"/>
    <d v="2020-06-20T00:00:00"/>
    <x v="329"/>
    <s v="US$"/>
    <x v="26"/>
    <n v="0"/>
    <n v="10000000"/>
    <n v="0"/>
    <n v="0"/>
    <n v="0"/>
    <n v="22.672000000000001"/>
    <s v="High"/>
    <n v="226720000"/>
    <m/>
    <m/>
    <m/>
    <m/>
    <m/>
    <m/>
    <m/>
    <m/>
    <m/>
  </r>
  <r>
    <s v="DIVIDENDO DEF 36 $ 78"/>
    <d v="2020-05-20T00:00:00"/>
    <x v="47"/>
    <s v="$"/>
    <x v="469"/>
    <n v="0"/>
    <n v="2900000"/>
    <n v="0"/>
    <n v="0"/>
    <n v="0"/>
    <n v="78"/>
    <s v="High"/>
    <n v="226200000"/>
    <m/>
    <m/>
    <m/>
    <m/>
    <m/>
    <m/>
    <m/>
    <m/>
    <m/>
  </r>
  <r>
    <s v="DIVIDENDO DEF 37 US$ 0,002808875"/>
    <d v="2017-05-06T00:00:00"/>
    <x v="82"/>
    <s v="$"/>
    <x v="392"/>
    <n v="0"/>
    <n v="120984558"/>
    <n v="0"/>
    <n v="0"/>
    <n v="0"/>
    <n v="1.8660000000000001"/>
    <s v="Medium"/>
    <n v="225757185.22799999"/>
    <m/>
    <m/>
    <m/>
    <m/>
    <m/>
    <m/>
    <m/>
    <m/>
    <m/>
  </r>
  <r>
    <s v="DIVIDENDO PROV $ 0,6278562383851490"/>
    <d v="2017-01-31T00:00:00"/>
    <x v="952"/>
    <s v="$"/>
    <x v="215"/>
    <n v="0"/>
    <n v="359440000"/>
    <n v="0"/>
    <n v="0"/>
    <n v="0"/>
    <n v="0.628"/>
    <s v="Low"/>
    <n v="225728320"/>
    <m/>
    <m/>
    <m/>
    <m/>
    <m/>
    <m/>
    <m/>
    <m/>
    <m/>
  </r>
  <r>
    <s v="DIVIDENDO DEF $ 18,6131159"/>
    <d v="2019-06-22T00:00:00"/>
    <x v="556"/>
    <s v="$"/>
    <x v="386"/>
    <n v="0"/>
    <n v="12123687"/>
    <n v="0"/>
    <n v="0"/>
    <n v="0"/>
    <n v="18.613"/>
    <s v="High"/>
    <n v="225658186.13100001"/>
    <m/>
    <m/>
    <m/>
    <m/>
    <m/>
    <m/>
    <m/>
    <m/>
    <m/>
  </r>
  <r>
    <s v="DIVIDENDO PROV $ 100,1000675016470"/>
    <d v="2019-07-09T00:00:00"/>
    <x v="1000"/>
    <s v="$"/>
    <x v="453"/>
    <n v="0"/>
    <n v="2248647"/>
    <n v="0"/>
    <n v="0"/>
    <n v="0"/>
    <n v="100.1"/>
    <s v="Very High"/>
    <n v="225089564.69999999"/>
    <m/>
    <m/>
    <m/>
    <m/>
    <m/>
    <m/>
    <m/>
    <m/>
    <m/>
  </r>
  <r>
    <s v="DIVIDENDO DEF $ 935,2367"/>
    <d v="2017-06-20T00:00:00"/>
    <x v="413"/>
    <s v="$"/>
    <x v="447"/>
    <n v="0"/>
    <n v="240494"/>
    <n v="0"/>
    <n v="0"/>
    <n v="0"/>
    <n v="935.23699999999997"/>
    <s v="Very High"/>
    <n v="224918887.07800001"/>
    <m/>
    <m/>
    <m/>
    <m/>
    <m/>
    <m/>
    <m/>
    <m/>
    <m/>
  </r>
  <r>
    <s v="DIVIDENDO ADIC 85 $ 11,2116076"/>
    <d v="2015-05-19T00:00:00"/>
    <x v="102"/>
    <s v="$"/>
    <x v="475"/>
    <n v="0"/>
    <n v="20000000"/>
    <n v="0"/>
    <n v="0"/>
    <n v="0"/>
    <n v="11.212"/>
    <s v="High"/>
    <n v="224240000"/>
    <m/>
    <m/>
    <m/>
    <m/>
    <m/>
    <m/>
    <m/>
    <m/>
    <m/>
  </r>
  <r>
    <s v="DIVIDENDO PROV $ 223,999358091"/>
    <d v="2018-01-03T00:00:00"/>
    <x v="712"/>
    <s v="$"/>
    <x v="425"/>
    <n v="0"/>
    <n v="1000000"/>
    <n v="0"/>
    <n v="0"/>
    <n v="0"/>
    <n v="223.999"/>
    <s v="Very High"/>
    <n v="223999000"/>
    <m/>
    <m/>
    <m/>
    <m/>
    <m/>
    <m/>
    <m/>
    <m/>
    <m/>
  </r>
  <r>
    <s v="DIVIDENDO PROV 0 $ 554,628863"/>
    <d v="2017-03-30T00:00:00"/>
    <x v="1001"/>
    <s v="$"/>
    <x v="457"/>
    <n v="0"/>
    <n v="403846"/>
    <n v="0"/>
    <n v="0"/>
    <n v="0"/>
    <n v="554.62900000000002"/>
    <s v="Very High"/>
    <n v="223984703.134"/>
    <m/>
    <m/>
    <m/>
    <m/>
    <m/>
    <m/>
    <m/>
    <m/>
    <m/>
  </r>
  <r>
    <s v="DIVIDENDO PROV $ 10,120409572"/>
    <d v="2021-01-27T00:00:00"/>
    <x v="1002"/>
    <s v="$"/>
    <x v="499"/>
    <n v="0"/>
    <n v="22113058"/>
    <n v="0"/>
    <n v="0"/>
    <n v="0"/>
    <n v="10.119999999999999"/>
    <s v="High"/>
    <n v="223784146.96000001"/>
    <m/>
    <m/>
    <m/>
    <m/>
    <m/>
    <m/>
    <m/>
    <m/>
    <m/>
  </r>
  <r>
    <s v="DIVIDENDO DEF 29 US$ 0,00035358448"/>
    <d v="2016-04-27T00:00:00"/>
    <x v="370"/>
    <s v="$"/>
    <x v="381"/>
    <n v="0"/>
    <n v="934796001"/>
    <n v="0"/>
    <n v="0"/>
    <n v="0"/>
    <n v="0.23899999999999999"/>
    <s v="Low"/>
    <n v="223416244.23899999"/>
    <m/>
    <m/>
    <m/>
    <m/>
    <m/>
    <m/>
    <m/>
    <m/>
    <m/>
  </r>
  <r>
    <s v="DIVIDENDO $ 22,33705"/>
    <d v="2018-12-20T00:00:00"/>
    <x v="330"/>
    <s v="$"/>
    <x v="55"/>
    <n v="0"/>
    <n v="10000000"/>
    <n v="0"/>
    <n v="0"/>
    <n v="0"/>
    <n v="22.337"/>
    <s v="High"/>
    <n v="223370000"/>
    <m/>
    <m/>
    <m/>
    <m/>
    <m/>
    <m/>
    <m/>
    <m/>
    <m/>
  </r>
  <r>
    <s v="DIVIDENDO PROV $ 99,3119756040858"/>
    <d v="2017-05-17T00:00:00"/>
    <x v="250"/>
    <s v="$"/>
    <x v="453"/>
    <n v="0"/>
    <n v="2248647"/>
    <n v="0"/>
    <n v="0"/>
    <n v="0"/>
    <n v="99.311999999999998"/>
    <s v="High"/>
    <n v="223317630.86399999"/>
    <m/>
    <m/>
    <m/>
    <m/>
    <m/>
    <m/>
    <m/>
    <m/>
    <m/>
  </r>
  <r>
    <s v="DIVIDENDO DEF 35 $ 77"/>
    <d v="2019-05-16T00:00:00"/>
    <x v="88"/>
    <s v="$"/>
    <x v="469"/>
    <n v="0"/>
    <n v="2900000"/>
    <n v="0"/>
    <n v="0"/>
    <n v="0"/>
    <n v="77"/>
    <s v="High"/>
    <n v="223300000"/>
    <m/>
    <m/>
    <m/>
    <m/>
    <m/>
    <m/>
    <m/>
    <m/>
    <m/>
  </r>
  <r>
    <s v="DIVIDENDO PROV $ 222,8849"/>
    <d v="2015-10-24T00:00:00"/>
    <x v="251"/>
    <s v="$"/>
    <x v="425"/>
    <n v="0"/>
    <n v="1000000"/>
    <n v="0"/>
    <n v="0"/>
    <n v="0"/>
    <n v="222.88499999999999"/>
    <s v="Very High"/>
    <n v="222885000"/>
    <m/>
    <m/>
    <m/>
    <m/>
    <m/>
    <m/>
    <m/>
    <m/>
    <m/>
  </r>
  <r>
    <s v="DIVIDENDO PROV $ 222,455270600947"/>
    <d v="2021-02-10T00:00:00"/>
    <x v="961"/>
    <s v="$"/>
    <x v="445"/>
    <n v="0"/>
    <n v="1000000"/>
    <n v="0"/>
    <n v="0"/>
    <n v="0"/>
    <n v="222.45500000000001"/>
    <s v="Very High"/>
    <n v="222455000"/>
    <m/>
    <m/>
    <m/>
    <m/>
    <m/>
    <m/>
    <m/>
    <m/>
    <m/>
  </r>
  <r>
    <s v="DIVIDENDO DEF $ 22,233185143"/>
    <d v="2019-05-03T00:00:00"/>
    <x v="23"/>
    <s v="$"/>
    <x v="495"/>
    <n v="0"/>
    <n v="10000000"/>
    <n v="0"/>
    <n v="0"/>
    <n v="0"/>
    <n v="22.233000000000001"/>
    <s v="High"/>
    <n v="222330000"/>
    <m/>
    <m/>
    <m/>
    <m/>
    <m/>
    <m/>
    <m/>
    <m/>
    <m/>
  </r>
  <r>
    <s v="DIVIDENDO PROV $ 0,618480540065757"/>
    <d v="2016-03-31T00:00:00"/>
    <x v="1003"/>
    <s v="$"/>
    <x v="215"/>
    <n v="0"/>
    <n v="359440000"/>
    <n v="0"/>
    <n v="0"/>
    <n v="0"/>
    <n v="0.61799999999999999"/>
    <s v="Low"/>
    <n v="222133920"/>
    <m/>
    <m/>
    <m/>
    <m/>
    <m/>
    <m/>
    <m/>
    <m/>
    <m/>
  </r>
  <r>
    <s v="DIVIDENDO PROV $ 0,6173708364937630"/>
    <d v="2016-10-29T00:00:00"/>
    <x v="446"/>
    <s v="$"/>
    <x v="215"/>
    <n v="0"/>
    <n v="359440000"/>
    <n v="0"/>
    <n v="0"/>
    <n v="0"/>
    <n v="0.61699999999999999"/>
    <s v="Low"/>
    <n v="221774480"/>
    <m/>
    <m/>
    <m/>
    <m/>
    <m/>
    <m/>
    <m/>
    <m/>
    <m/>
  </r>
  <r>
    <s v="DIVIDENDO PROV $ 0,6169373732029570"/>
    <d v="2016-08-31T00:00:00"/>
    <x v="0"/>
    <s v="$"/>
    <x v="215"/>
    <n v="0"/>
    <n v="359440000"/>
    <n v="0"/>
    <n v="0"/>
    <n v="0"/>
    <n v="0.61699999999999999"/>
    <s v="Low"/>
    <n v="221774480"/>
    <m/>
    <m/>
    <m/>
    <m/>
    <m/>
    <m/>
    <m/>
    <m/>
    <m/>
  </r>
  <r>
    <s v="DIVIDENDO DEF 20 US$ 0,000141974"/>
    <d v="2020-05-02T00:00:00"/>
    <x v="356"/>
    <s v="$"/>
    <x v="313"/>
    <n v="0"/>
    <n v="1815079505"/>
    <n v="0"/>
    <n v="0"/>
    <n v="0"/>
    <n v="0.122"/>
    <s v="Low"/>
    <n v="221439699.61000001"/>
    <m/>
    <m/>
    <m/>
    <m/>
    <m/>
    <m/>
    <m/>
    <m/>
    <m/>
  </r>
  <r>
    <s v="DIVIDENDO DEF $ 22,11948948"/>
    <d v="2019-06-22T00:00:00"/>
    <x v="556"/>
    <s v="$"/>
    <x v="364"/>
    <n v="0"/>
    <n v="10000000"/>
    <n v="0"/>
    <n v="0"/>
    <n v="0"/>
    <n v="22.119"/>
    <s v="High"/>
    <n v="221190000"/>
    <m/>
    <m/>
    <m/>
    <m/>
    <m/>
    <m/>
    <m/>
    <m/>
    <m/>
  </r>
  <r>
    <s v="DIVIDENDO PROV 27 $ 170000"/>
    <d v="2018-11-27T00:00:00"/>
    <x v="987"/>
    <s v="$"/>
    <x v="494"/>
    <n v="0"/>
    <n v="1300"/>
    <n v="0"/>
    <n v="0"/>
    <n v="0"/>
    <n v="170000"/>
    <s v="Very High"/>
    <n v="221000000"/>
    <m/>
    <m/>
    <m/>
    <m/>
    <m/>
    <m/>
    <m/>
    <m/>
    <m/>
  </r>
  <r>
    <s v="DIVIDENDO PROV $ 22,0999766612871"/>
    <d v="2017-05-24T00:00:00"/>
    <x v="269"/>
    <s v="$"/>
    <x v="291"/>
    <n v="0"/>
    <n v="10000000"/>
    <n v="0"/>
    <n v="0"/>
    <n v="0"/>
    <n v="22.1"/>
    <s v="High"/>
    <n v="221000000"/>
    <m/>
    <m/>
    <m/>
    <m/>
    <m/>
    <m/>
    <m/>
    <m/>
    <m/>
  </r>
  <r>
    <s v="DIVIDENDO PROV $ 98,2689497457"/>
    <d v="2015-05-22T00:00:00"/>
    <x v="176"/>
    <s v="$"/>
    <x v="453"/>
    <n v="0"/>
    <n v="2248647"/>
    <n v="0"/>
    <n v="0"/>
    <n v="0"/>
    <n v="98.269000000000005"/>
    <s v="High"/>
    <n v="220972292.04300001"/>
    <m/>
    <m/>
    <m/>
    <m/>
    <m/>
    <m/>
    <m/>
    <m/>
    <m/>
  </r>
  <r>
    <s v="DIVIDENDO PROV $ 98,2056017834461"/>
    <d v="2021-09-09T00:00:00"/>
    <x v="714"/>
    <s v="$"/>
    <x v="453"/>
    <n v="0"/>
    <n v="2248647"/>
    <n v="0"/>
    <n v="0"/>
    <n v="0"/>
    <n v="98.206000000000003"/>
    <s v="High"/>
    <n v="220830627.28200001"/>
    <m/>
    <m/>
    <m/>
    <m/>
    <m/>
    <m/>
    <m/>
    <m/>
    <m/>
  </r>
  <r>
    <s v="DIVIDENDO PROV $ 97,8955780116069"/>
    <d v="2016-07-21T00:00:00"/>
    <x v="1004"/>
    <s v="$"/>
    <x v="453"/>
    <n v="0"/>
    <n v="2248647"/>
    <n v="0"/>
    <n v="0"/>
    <n v="0"/>
    <n v="97.896000000000001"/>
    <s v="High"/>
    <n v="220133546.71200001"/>
    <m/>
    <m/>
    <m/>
    <m/>
    <m/>
    <m/>
    <m/>
    <m/>
    <m/>
  </r>
  <r>
    <s v="DIVIDENDO PROV $ 97,8276261730552"/>
    <d v="2016-02-19T00:00:00"/>
    <x v="1005"/>
    <s v="$"/>
    <x v="453"/>
    <n v="0"/>
    <n v="2248647"/>
    <n v="0"/>
    <n v="0"/>
    <n v="0"/>
    <n v="97.828000000000003"/>
    <s v="High"/>
    <n v="219980638.71599999"/>
    <m/>
    <m/>
    <m/>
    <m/>
    <m/>
    <m/>
    <m/>
    <m/>
    <m/>
  </r>
  <r>
    <s v="DIVIDENDO DEF $ 21,9757416631"/>
    <d v="2019-06-20T00:00:00"/>
    <x v="443"/>
    <s v="$"/>
    <x v="500"/>
    <n v="0"/>
    <n v="10000000"/>
    <n v="0"/>
    <n v="0"/>
    <n v="0"/>
    <n v="21.975999999999999"/>
    <s v="High"/>
    <n v="219760000"/>
    <m/>
    <m/>
    <m/>
    <m/>
    <m/>
    <m/>
    <m/>
    <m/>
    <m/>
  </r>
  <r>
    <s v="DIVIDENDO PROV $ 0,6109925513154760"/>
    <d v="2017-01-03T00:00:00"/>
    <x v="210"/>
    <s v="$"/>
    <x v="215"/>
    <n v="0"/>
    <n v="359440000"/>
    <n v="0"/>
    <n v="0"/>
    <n v="0"/>
    <n v="0.61099999999999999"/>
    <s v="Low"/>
    <n v="219617840"/>
    <m/>
    <m/>
    <m/>
    <m/>
    <m/>
    <m/>
    <m/>
    <m/>
    <m/>
  </r>
  <r>
    <s v="DIVIDENDO PROV $ 0,610984090163191"/>
    <d v="2016-07-30T00:00:00"/>
    <x v="1006"/>
    <s v="$"/>
    <x v="215"/>
    <n v="0"/>
    <n v="359440000"/>
    <n v="0"/>
    <n v="0"/>
    <n v="0"/>
    <n v="0.61099999999999999"/>
    <s v="Low"/>
    <n v="219617840"/>
    <m/>
    <m/>
    <m/>
    <m/>
    <m/>
    <m/>
    <m/>
    <m/>
    <m/>
  </r>
  <r>
    <s v="DIVIDENDO PROV $ 0,610575059903214"/>
    <d v="2016-05-31T00:00:00"/>
    <x v="1007"/>
    <s v="$"/>
    <x v="215"/>
    <n v="0"/>
    <n v="359440000"/>
    <n v="0"/>
    <n v="0"/>
    <n v="0"/>
    <n v="0.61099999999999999"/>
    <s v="Low"/>
    <n v="219617840"/>
    <m/>
    <m/>
    <m/>
    <m/>
    <m/>
    <m/>
    <m/>
    <m/>
    <m/>
  </r>
  <r>
    <s v="DIVIDENDO PROV 0 $ 0,609385238"/>
    <d v="2016-04-30T00:00:00"/>
    <x v="128"/>
    <s v="$"/>
    <x v="215"/>
    <n v="0"/>
    <n v="359440000"/>
    <n v="0"/>
    <n v="0"/>
    <n v="0"/>
    <n v="0.60899999999999999"/>
    <s v="Low"/>
    <n v="218898960"/>
    <m/>
    <m/>
    <m/>
    <m/>
    <m/>
    <m/>
    <m/>
    <m/>
    <m/>
  </r>
  <r>
    <s v="DIVIDENDO PROV $ 218,87628507"/>
    <d v="2019-07-23T00:00:00"/>
    <x v="796"/>
    <s v="$"/>
    <x v="501"/>
    <n v="0"/>
    <n v="1000000"/>
    <n v="0"/>
    <n v="0"/>
    <n v="0"/>
    <n v="218.876"/>
    <s v="Very High"/>
    <n v="218876000"/>
    <m/>
    <m/>
    <m/>
    <m/>
    <m/>
    <m/>
    <m/>
    <m/>
    <m/>
  </r>
  <r>
    <s v="DIVIDENDO PROV $ 97,31857780425950"/>
    <d v="2019-09-13T00:00:00"/>
    <x v="787"/>
    <s v="$"/>
    <x v="453"/>
    <n v="0"/>
    <n v="2248647"/>
    <n v="0"/>
    <n v="0"/>
    <n v="0"/>
    <n v="97.319000000000003"/>
    <s v="High"/>
    <n v="218836077.39300001"/>
    <m/>
    <m/>
    <m/>
    <m/>
    <m/>
    <m/>
    <m/>
    <m/>
    <m/>
  </r>
  <r>
    <s v="DIVIDENDO DEF $ 21,876622"/>
    <d v="2017-06-09T00:00:00"/>
    <x v="178"/>
    <s v="$"/>
    <x v="481"/>
    <n v="0"/>
    <n v="10000000"/>
    <n v="0"/>
    <n v="0"/>
    <n v="0"/>
    <n v="21.876999999999999"/>
    <s v="High"/>
    <n v="218770000"/>
    <m/>
    <m/>
    <m/>
    <m/>
    <m/>
    <m/>
    <m/>
    <m/>
    <m/>
  </r>
  <r>
    <s v="DIVIDENDO PROV EURO 21,866368"/>
    <d v="2021-03-18T00:00:00"/>
    <x v="804"/>
    <s v="EURO"/>
    <x v="502"/>
    <n v="0"/>
    <n v="10000000"/>
    <n v="0"/>
    <n v="0"/>
    <n v="0"/>
    <n v="21.866"/>
    <s v="High"/>
    <n v="218660000"/>
    <m/>
    <m/>
    <m/>
    <m/>
    <m/>
    <m/>
    <m/>
    <m/>
    <m/>
  </r>
  <r>
    <s v="DIVIDENDO PROV $ 0,6065820868306590"/>
    <d v="2016-09-30T00:00:00"/>
    <x v="960"/>
    <s v="$"/>
    <x v="215"/>
    <n v="0"/>
    <n v="359440000"/>
    <n v="0"/>
    <n v="0"/>
    <n v="0"/>
    <n v="0.60699999999999998"/>
    <s v="Low"/>
    <n v="218180080"/>
    <m/>
    <m/>
    <m/>
    <m/>
    <m/>
    <m/>
    <m/>
    <m/>
    <m/>
  </r>
  <r>
    <s v="DIVIDENDO PROV $ 217,76579666"/>
    <d v="2019-07-23T00:00:00"/>
    <x v="796"/>
    <s v="$"/>
    <x v="503"/>
    <n v="0"/>
    <n v="1000000"/>
    <n v="0"/>
    <n v="0"/>
    <n v="0"/>
    <n v="217.76599999999999"/>
    <s v="Very High"/>
    <n v="217766000"/>
    <m/>
    <m/>
    <m/>
    <m/>
    <m/>
    <m/>
    <m/>
    <m/>
    <m/>
  </r>
  <r>
    <s v="DIVIDENDO PROV $ 96,8226432387593"/>
    <d v="2017-10-17T00:00:00"/>
    <x v="1008"/>
    <s v="$"/>
    <x v="453"/>
    <n v="0"/>
    <n v="2248647"/>
    <n v="0"/>
    <n v="0"/>
    <n v="0"/>
    <n v="96.822999999999993"/>
    <s v="High"/>
    <n v="217720748.48100001"/>
    <m/>
    <m/>
    <m/>
    <m/>
    <m/>
    <m/>
    <m/>
    <m/>
    <m/>
  </r>
  <r>
    <s v="DIVIDENDO DEF $ 217,598614257"/>
    <d v="2019-06-19T00:00:00"/>
    <x v="935"/>
    <s v="$"/>
    <x v="341"/>
    <n v="0"/>
    <n v="1000000"/>
    <n v="0"/>
    <n v="0"/>
    <n v="0"/>
    <n v="217.59899999999999"/>
    <s v="Very High"/>
    <n v="217599000"/>
    <m/>
    <m/>
    <m/>
    <m/>
    <m/>
    <m/>
    <m/>
    <m/>
    <m/>
  </r>
  <r>
    <s v="DIVIDENDO PROV $ 99,6228555585291"/>
    <d v="2021-08-11T00:00:00"/>
    <x v="797"/>
    <s v="$"/>
    <x v="453"/>
    <n v="0"/>
    <n v="2178481"/>
    <n v="0"/>
    <n v="0"/>
    <n v="0"/>
    <n v="99.623000000000005"/>
    <s v="High"/>
    <n v="217026812.66299999"/>
    <m/>
    <m/>
    <m/>
    <m/>
    <m/>
    <m/>
    <m/>
    <m/>
    <m/>
  </r>
  <r>
    <s v="DIVIDENDO PROV $ 21,6814407377593"/>
    <d v="2017-05-24T00:00:00"/>
    <x v="269"/>
    <s v="$"/>
    <x v="294"/>
    <n v="0"/>
    <n v="10000000"/>
    <n v="0"/>
    <n v="0"/>
    <n v="0"/>
    <n v="21.681000000000001"/>
    <s v="High"/>
    <n v="216810000"/>
    <m/>
    <m/>
    <m/>
    <m/>
    <m/>
    <m/>
    <m/>
    <m/>
    <m/>
  </r>
  <r>
    <s v="DIVIDENDO DEF $ 215,5515053923"/>
    <d v="2016-06-18T00:00:00"/>
    <x v="895"/>
    <s v="$"/>
    <x v="380"/>
    <n v="0"/>
    <n v="1005172"/>
    <n v="0"/>
    <n v="0"/>
    <n v="0"/>
    <n v="215.55199999999999"/>
    <s v="Very High"/>
    <n v="216666834.94400001"/>
    <m/>
    <m/>
    <m/>
    <m/>
    <m/>
    <m/>
    <m/>
    <m/>
    <m/>
  </r>
  <r>
    <s v="DIVIDENDO DEF $ 96,2881470417593"/>
    <d v="2018-10-18T00:00:00"/>
    <x v="200"/>
    <s v="$"/>
    <x v="453"/>
    <n v="0"/>
    <n v="2248647"/>
    <n v="0"/>
    <n v="0"/>
    <n v="0"/>
    <n v="96.287999999999997"/>
    <s v="High"/>
    <n v="216517722.336"/>
    <m/>
    <m/>
    <m/>
    <m/>
    <m/>
    <m/>
    <m/>
    <m/>
    <m/>
  </r>
  <r>
    <s v="DIVIDENDO DEF 0 US$ 21,631142043"/>
    <d v="2020-05-08T00:00:00"/>
    <x v="147"/>
    <s v="US$"/>
    <x v="504"/>
    <n v="0"/>
    <n v="10000000"/>
    <n v="0"/>
    <n v="0"/>
    <n v="0"/>
    <n v="21.631"/>
    <s v="High"/>
    <n v="216310000"/>
    <m/>
    <m/>
    <m/>
    <m/>
    <m/>
    <m/>
    <m/>
    <m/>
    <m/>
  </r>
  <r>
    <s v="DIVIDENDO PROV $ 96,1753092483519"/>
    <d v="2019-02-15T00:00:00"/>
    <x v="433"/>
    <s v="$"/>
    <x v="453"/>
    <n v="0"/>
    <n v="2248647"/>
    <n v="0"/>
    <n v="0"/>
    <n v="0"/>
    <n v="96.174999999999997"/>
    <s v="High"/>
    <n v="216263625.22499999"/>
    <m/>
    <m/>
    <m/>
    <m/>
    <m/>
    <m/>
    <m/>
    <m/>
    <m/>
  </r>
  <r>
    <s v="DIVIDENDO DEF $ 70,302793"/>
    <d v="2018-06-23T00:00:00"/>
    <x v="1009"/>
    <s v="$"/>
    <x v="128"/>
    <n v="0"/>
    <n v="3074253"/>
    <n v="0"/>
    <n v="0"/>
    <n v="0"/>
    <n v="70.302999999999997"/>
    <s v="High"/>
    <n v="216129208.65900001"/>
    <m/>
    <m/>
    <m/>
    <m/>
    <m/>
    <m/>
    <m/>
    <m/>
    <m/>
  </r>
  <r>
    <s v="DIVIDENDO DEF $ 21,524736"/>
    <d v="2020-06-20T00:00:00"/>
    <x v="329"/>
    <s v="$"/>
    <x v="505"/>
    <n v="0"/>
    <n v="10000000"/>
    <n v="0"/>
    <n v="0"/>
    <n v="0"/>
    <n v="21.524999999999999"/>
    <s v="High"/>
    <n v="215250000"/>
    <m/>
    <m/>
    <m/>
    <m/>
    <m/>
    <m/>
    <m/>
    <m/>
    <m/>
  </r>
  <r>
    <s v="DIVIDENDO PROV $ 155"/>
    <d v="2020-07-25T00:00:00"/>
    <x v="630"/>
    <s v="$"/>
    <x v="303"/>
    <n v="0"/>
    <n v="1387308"/>
    <n v="0"/>
    <n v="0"/>
    <n v="0"/>
    <n v="155"/>
    <s v="Very High"/>
    <n v="215032740"/>
    <m/>
    <m/>
    <m/>
    <m/>
    <m/>
    <m/>
    <m/>
    <m/>
    <m/>
  </r>
  <r>
    <s v="DIVIDENDO DEF $ 14,7701340519045"/>
    <d v="2018-06-22T00:00:00"/>
    <x v="311"/>
    <s v="$"/>
    <x v="489"/>
    <n v="0"/>
    <n v="14552838"/>
    <n v="0"/>
    <n v="0"/>
    <n v="0"/>
    <n v="14.77"/>
    <s v="High"/>
    <n v="214945417.25999999"/>
    <m/>
    <m/>
    <m/>
    <m/>
    <m/>
    <m/>
    <m/>
    <m/>
    <m/>
  </r>
  <r>
    <s v="DIVIDENDO PROV $ 95,49785886921990"/>
    <d v="2019-10-16T00:00:00"/>
    <x v="679"/>
    <s v="$"/>
    <x v="453"/>
    <n v="0"/>
    <n v="2248647"/>
    <n v="0"/>
    <n v="0"/>
    <n v="0"/>
    <n v="95.498000000000005"/>
    <s v="High"/>
    <n v="214741291.206"/>
    <m/>
    <m/>
    <m/>
    <m/>
    <m/>
    <m/>
    <m/>
    <m/>
    <m/>
  </r>
  <r>
    <s v="DIVIDENDO DEF $ 21,472097598"/>
    <d v="2021-06-18T00:00:00"/>
    <x v="890"/>
    <s v="$"/>
    <x v="499"/>
    <n v="0"/>
    <n v="10000000"/>
    <n v="0"/>
    <n v="0"/>
    <n v="0"/>
    <n v="21.472000000000001"/>
    <s v="High"/>
    <n v="214720000"/>
    <m/>
    <m/>
    <m/>
    <m/>
    <m/>
    <m/>
    <m/>
    <m/>
    <m/>
  </r>
  <r>
    <s v="DIVIDENDO DEF $ 0,3"/>
    <d v="2019-05-04T00:00:00"/>
    <x v="20"/>
    <s v="$"/>
    <x v="488"/>
    <n v="0"/>
    <n v="714876101"/>
    <n v="0"/>
    <n v="0"/>
    <n v="0"/>
    <n v="0.3"/>
    <s v="Low"/>
    <n v="214462830.30000001"/>
    <m/>
    <m/>
    <m/>
    <m/>
    <m/>
    <m/>
    <m/>
    <m/>
    <m/>
  </r>
  <r>
    <s v="DIVIDENDO PROV $ 95,26998442206030"/>
    <d v="2021-04-07T00:00:00"/>
    <x v="908"/>
    <s v="$"/>
    <x v="453"/>
    <n v="0"/>
    <n v="2248647"/>
    <n v="0"/>
    <n v="0"/>
    <n v="0"/>
    <n v="95.27"/>
    <s v="High"/>
    <n v="214228599.69"/>
    <m/>
    <m/>
    <m/>
    <m/>
    <m/>
    <m/>
    <m/>
    <m/>
    <m/>
  </r>
  <r>
    <s v="DIVIDENDO PROV $ 0,595514902229376"/>
    <d v="2016-02-29T00:00:00"/>
    <x v="1010"/>
    <s v="$"/>
    <x v="215"/>
    <n v="0"/>
    <n v="359440000"/>
    <n v="0"/>
    <n v="0"/>
    <n v="0"/>
    <n v="0.59599999999999997"/>
    <s v="Low"/>
    <n v="214226240"/>
    <m/>
    <m/>
    <m/>
    <m/>
    <m/>
    <m/>
    <m/>
    <m/>
    <m/>
  </r>
  <r>
    <s v="DIVIDENDO DEF $ 21,41116306900640"/>
    <d v="2019-05-29T00:00:00"/>
    <x v="1011"/>
    <s v="$"/>
    <x v="409"/>
    <n v="0"/>
    <n v="10000000"/>
    <n v="0"/>
    <n v="0"/>
    <n v="0"/>
    <n v="21.411000000000001"/>
    <s v="High"/>
    <n v="214110000"/>
    <m/>
    <m/>
    <m/>
    <m/>
    <m/>
    <m/>
    <m/>
    <m/>
    <m/>
  </r>
  <r>
    <s v="DIVIDENDO DEF $ 21,35737541768320"/>
    <d v="2021-06-16T00:00:00"/>
    <x v="476"/>
    <s v="$"/>
    <x v="460"/>
    <n v="0"/>
    <n v="10000000"/>
    <n v="0"/>
    <n v="0"/>
    <n v="0"/>
    <n v="21.356999999999999"/>
    <s v="High"/>
    <n v="213570000"/>
    <m/>
    <m/>
    <m/>
    <m/>
    <m/>
    <m/>
    <m/>
    <m/>
    <m/>
  </r>
  <r>
    <s v="DIVIDENDO DEF $ 21,3457767468"/>
    <d v="2020-06-19T00:00:00"/>
    <x v="328"/>
    <s v="$"/>
    <x v="500"/>
    <n v="0"/>
    <n v="10000000"/>
    <n v="0"/>
    <n v="0"/>
    <n v="0"/>
    <n v="21.346"/>
    <s v="High"/>
    <n v="213460000"/>
    <m/>
    <m/>
    <m/>
    <m/>
    <m/>
    <m/>
    <m/>
    <m/>
    <m/>
  </r>
  <r>
    <s v="DIVIDENDO DEF $ 213,017332219"/>
    <d v="2019-06-19T00:00:00"/>
    <x v="935"/>
    <s v="$"/>
    <x v="345"/>
    <n v="0"/>
    <n v="1000000"/>
    <n v="0"/>
    <n v="0"/>
    <n v="0"/>
    <n v="213.017"/>
    <s v="Very High"/>
    <n v="213017000"/>
    <m/>
    <m/>
    <m/>
    <m/>
    <m/>
    <m/>
    <m/>
    <m/>
    <m/>
  </r>
  <r>
    <s v="DIVIDENDO PROV $ 0,5918778893226810"/>
    <d v="2017-03-31T00:00:00"/>
    <x v="962"/>
    <s v="$"/>
    <x v="215"/>
    <n v="0"/>
    <n v="359440000"/>
    <n v="0"/>
    <n v="0"/>
    <n v="0"/>
    <n v="0.59199999999999997"/>
    <s v="Low"/>
    <n v="212788480"/>
    <m/>
    <m/>
    <m/>
    <m/>
    <m/>
    <m/>
    <m/>
    <m/>
    <m/>
  </r>
  <r>
    <s v="DIVIDENDO PROV $ 94,5050746732196"/>
    <d v="2016-11-22T00:00:00"/>
    <x v="1012"/>
    <s v="$"/>
    <x v="453"/>
    <n v="0"/>
    <n v="2248647"/>
    <n v="0"/>
    <n v="0"/>
    <n v="0"/>
    <n v="94.504999999999995"/>
    <s v="High"/>
    <n v="212508384.73500001"/>
    <m/>
    <m/>
    <m/>
    <m/>
    <m/>
    <m/>
    <m/>
    <m/>
    <m/>
  </r>
  <r>
    <s v="DIVIDENDO PROV 34 US$ 0,000002801"/>
    <d v="2019-12-14T00:00:00"/>
    <x v="892"/>
    <s v="$"/>
    <x v="234"/>
    <n v="0"/>
    <n v="105961665413"/>
    <n v="0"/>
    <n v="0"/>
    <n v="0"/>
    <n v="2E-3"/>
    <s v="Low"/>
    <n v="211923330.82600001"/>
    <m/>
    <m/>
    <m/>
    <m/>
    <m/>
    <m/>
    <m/>
    <m/>
    <m/>
  </r>
  <r>
    <s v="DIVIDENDO $ 211,862162477092"/>
    <d v="2019-07-03T00:00:00"/>
    <x v="792"/>
    <s v="$"/>
    <x v="445"/>
    <n v="0"/>
    <n v="1000000"/>
    <n v="0"/>
    <n v="0"/>
    <n v="0"/>
    <n v="211.86199999999999"/>
    <s v="Very High"/>
    <n v="211862000"/>
    <m/>
    <m/>
    <m/>
    <m/>
    <m/>
    <m/>
    <m/>
    <m/>
    <m/>
  </r>
  <r>
    <s v="DIVIDENDO PROV $ 94,2143523514448"/>
    <d v="2016-05-20T00:00:00"/>
    <x v="101"/>
    <s v="$"/>
    <x v="453"/>
    <n v="0"/>
    <n v="2248647"/>
    <n v="0"/>
    <n v="0"/>
    <n v="0"/>
    <n v="94.213999999999999"/>
    <s v="High"/>
    <n v="211854028.458"/>
    <m/>
    <m/>
    <m/>
    <m/>
    <m/>
    <m/>
    <m/>
    <m/>
    <m/>
  </r>
  <r>
    <s v="DIVIDENDO PROV $ 150,354256"/>
    <d v="2020-07-25T00:00:00"/>
    <x v="630"/>
    <s v="$"/>
    <x v="255"/>
    <n v="0"/>
    <n v="1408374"/>
    <n v="0"/>
    <n v="0"/>
    <n v="0"/>
    <n v="150.35400000000001"/>
    <s v="Very High"/>
    <n v="211754664.396"/>
    <m/>
    <m/>
    <m/>
    <m/>
    <m/>
    <m/>
    <m/>
    <m/>
    <m/>
  </r>
  <r>
    <s v="DIVIDENDO PROV $ 0,4226"/>
    <d v="2020-07-01T00:00:00"/>
    <x v="1013"/>
    <s v="$"/>
    <x v="474"/>
    <n v="0"/>
    <n v="500000000"/>
    <n v="0"/>
    <n v="0"/>
    <n v="0"/>
    <n v="0.42299999999999999"/>
    <s v="Low"/>
    <n v="211500000"/>
    <m/>
    <m/>
    <m/>
    <m/>
    <m/>
    <m/>
    <m/>
    <m/>
    <m/>
  </r>
  <r>
    <s v="DIVIDENDO PROV $ 0,4226"/>
    <d v="2020-01-31T00:00:00"/>
    <x v="930"/>
    <s v="$"/>
    <x v="474"/>
    <n v="0"/>
    <n v="500000000"/>
    <n v="0"/>
    <n v="0"/>
    <n v="0"/>
    <n v="0.42299999999999999"/>
    <s v="Low"/>
    <n v="211500000"/>
    <m/>
    <m/>
    <m/>
    <m/>
    <m/>
    <m/>
    <m/>
    <m/>
    <m/>
  </r>
  <r>
    <s v="DIVIDENDO PROV $ 0,423"/>
    <d v="2019-11-29T00:00:00"/>
    <x v="663"/>
    <s v="$"/>
    <x v="474"/>
    <n v="0"/>
    <n v="500000000"/>
    <n v="0"/>
    <n v="0"/>
    <n v="0"/>
    <n v="0.42299999999999999"/>
    <s v="Low"/>
    <n v="211500000"/>
    <m/>
    <m/>
    <m/>
    <m/>
    <m/>
    <m/>
    <m/>
    <m/>
    <m/>
  </r>
  <r>
    <s v="DIVIDENDO PROV $ 94,0489502376362"/>
    <d v="2017-04-11T00:00:00"/>
    <x v="1014"/>
    <s v="$"/>
    <x v="453"/>
    <n v="0"/>
    <n v="2248647"/>
    <n v="0"/>
    <n v="0"/>
    <n v="0"/>
    <n v="94.049000000000007"/>
    <s v="High"/>
    <n v="211483001.70300001"/>
    <m/>
    <m/>
    <m/>
    <m/>
    <m/>
    <m/>
    <m/>
    <m/>
    <m/>
  </r>
  <r>
    <s v="DIVIDENDO PROV $ 93,9960664018118"/>
    <d v="2016-03-22T00:00:00"/>
    <x v="1015"/>
    <s v="$"/>
    <x v="453"/>
    <n v="0"/>
    <n v="2248647"/>
    <n v="0"/>
    <n v="0"/>
    <n v="0"/>
    <n v="93.995999999999995"/>
    <s v="High"/>
    <n v="211363823.412"/>
    <m/>
    <m/>
    <m/>
    <m/>
    <m/>
    <m/>
    <m/>
    <m/>
    <m/>
  </r>
  <r>
    <s v="DIVIDENDO PROV $ 9,474639316"/>
    <d v="2020-11-03T00:00:00"/>
    <x v="509"/>
    <s v="$"/>
    <x v="499"/>
    <n v="0"/>
    <n v="22307206"/>
    <n v="0"/>
    <n v="0"/>
    <n v="0"/>
    <n v="9.4749999999999996"/>
    <s v="Medium"/>
    <n v="211360776.84999999"/>
    <m/>
    <m/>
    <m/>
    <m/>
    <m/>
    <m/>
    <m/>
    <m/>
    <m/>
  </r>
  <r>
    <s v="DIVIDENDO DEF $ 280,11264"/>
    <d v="2016-06-16T00:00:00"/>
    <x v="976"/>
    <s v="$"/>
    <x v="472"/>
    <n v="0"/>
    <n v="753007"/>
    <n v="0"/>
    <n v="0"/>
    <n v="0"/>
    <n v="280.113"/>
    <s v="Very High"/>
    <n v="210927049.79100001"/>
    <m/>
    <m/>
    <m/>
    <m/>
    <m/>
    <m/>
    <m/>
    <m/>
    <m/>
  </r>
  <r>
    <s v="DIVIDENDO DEF $ 210,670225135985"/>
    <d v="2017-05-19T00:00:00"/>
    <x v="148"/>
    <s v="$"/>
    <x v="506"/>
    <n v="0"/>
    <n v="1000000"/>
    <n v="0"/>
    <n v="0"/>
    <n v="0"/>
    <n v="210.67"/>
    <s v="Very High"/>
    <n v="210670000"/>
    <m/>
    <m/>
    <m/>
    <m/>
    <m/>
    <m/>
    <m/>
    <m/>
    <m/>
  </r>
  <r>
    <s v="DIVIDENDO PROV $ 93,62459377115020"/>
    <d v="2019-03-21T00:00:00"/>
    <x v="342"/>
    <s v="$"/>
    <x v="453"/>
    <n v="0"/>
    <n v="2248647"/>
    <n v="0"/>
    <n v="0"/>
    <n v="0"/>
    <n v="93.625"/>
    <s v="High"/>
    <n v="210529575.375"/>
    <m/>
    <m/>
    <m/>
    <m/>
    <m/>
    <m/>
    <m/>
    <m/>
    <m/>
  </r>
  <r>
    <s v="DIVIDENDO PROV $ 93,5757894469108"/>
    <d v="2016-09-21T00:00:00"/>
    <x v="1016"/>
    <s v="$"/>
    <x v="453"/>
    <n v="0"/>
    <n v="2248647"/>
    <n v="0"/>
    <n v="0"/>
    <n v="0"/>
    <n v="93.575999999999993"/>
    <s v="High"/>
    <n v="210419391.67199999"/>
    <m/>
    <m/>
    <m/>
    <m/>
    <m/>
    <m/>
    <m/>
    <m/>
    <m/>
  </r>
  <r>
    <s v="DIVIDENDO PROV $ 0,4196"/>
    <d v="2021-05-31T00:00:00"/>
    <x v="1017"/>
    <s v="$"/>
    <x v="474"/>
    <n v="0"/>
    <n v="500000000"/>
    <n v="0"/>
    <n v="0"/>
    <n v="0"/>
    <n v="0.42"/>
    <s v="Low"/>
    <n v="210000000"/>
    <m/>
    <m/>
    <m/>
    <m/>
    <m/>
    <m/>
    <m/>
    <m/>
    <m/>
  </r>
  <r>
    <s v="DIVIDENDO PROV $ 0,583565006136199"/>
    <d v="2015-08-31T00:00:00"/>
    <x v="1018"/>
    <s v="$"/>
    <x v="215"/>
    <n v="0"/>
    <n v="359440000"/>
    <n v="0"/>
    <n v="0"/>
    <n v="0"/>
    <n v="0.58399999999999996"/>
    <s v="Low"/>
    <n v="209912960"/>
    <m/>
    <m/>
    <m/>
    <m/>
    <m/>
    <m/>
    <m/>
    <m/>
    <m/>
  </r>
  <r>
    <s v="DIVIDENDO PROV 0 $ 0,5832362444514510"/>
    <d v="2015-11-30T00:00:00"/>
    <x v="1019"/>
    <s v="$"/>
    <x v="215"/>
    <n v="0"/>
    <n v="359440000"/>
    <n v="0"/>
    <n v="0"/>
    <n v="0"/>
    <n v="0.58299999999999996"/>
    <s v="Low"/>
    <n v="209553520"/>
    <m/>
    <m/>
    <m/>
    <m/>
    <m/>
    <m/>
    <m/>
    <m/>
    <m/>
  </r>
  <r>
    <s v="DIVIDENDO PROV 6 US$ 0,000002444"/>
    <d v="2016-12-20T00:00:00"/>
    <x v="639"/>
    <s v="$"/>
    <x v="318"/>
    <n v="0"/>
    <n v="104641424191"/>
    <n v="0"/>
    <n v="0"/>
    <n v="0"/>
    <n v="2E-3"/>
    <s v="Low"/>
    <n v="209282848.382"/>
    <m/>
    <m/>
    <m/>
    <m/>
    <m/>
    <m/>
    <m/>
    <m/>
    <m/>
  </r>
  <r>
    <s v="DIVIDENDO DEF 5 US$ 0,000002308"/>
    <d v="2016-05-10T00:00:00"/>
    <x v="448"/>
    <s v="$"/>
    <x v="318"/>
    <n v="0"/>
    <n v="104641424191"/>
    <n v="0"/>
    <n v="0"/>
    <n v="0"/>
    <n v="2E-3"/>
    <s v="Low"/>
    <n v="209282848.382"/>
    <m/>
    <m/>
    <m/>
    <m/>
    <m/>
    <m/>
    <m/>
    <m/>
    <m/>
  </r>
  <r>
    <s v="DIVIDENDO PROV $ 93,0402145262605"/>
    <d v="2018-07-19T00:00:00"/>
    <x v="956"/>
    <s v="$"/>
    <x v="453"/>
    <n v="0"/>
    <n v="2248647"/>
    <n v="0"/>
    <n v="0"/>
    <n v="0"/>
    <n v="93.04"/>
    <s v="High"/>
    <n v="209214116.88"/>
    <m/>
    <m/>
    <m/>
    <m/>
    <m/>
    <m/>
    <m/>
    <m/>
    <m/>
  </r>
  <r>
    <s v="DIVIDENDO PROV $ 0,582386844637682"/>
    <d v="2016-06-30T00:00:00"/>
    <x v="1020"/>
    <s v="$"/>
    <x v="215"/>
    <n v="0"/>
    <n v="359440000"/>
    <n v="0"/>
    <n v="0"/>
    <n v="0"/>
    <n v="0.58199999999999996"/>
    <s v="Low"/>
    <n v="209194080"/>
    <m/>
    <m/>
    <m/>
    <m/>
    <m/>
    <m/>
    <m/>
    <m/>
    <m/>
  </r>
  <r>
    <s v="DIVIDENDO PROV $ 0,582312720715305"/>
    <d v="2015-07-31T00:00:00"/>
    <x v="1021"/>
    <s v="$"/>
    <x v="215"/>
    <n v="0"/>
    <n v="359440000"/>
    <n v="0"/>
    <n v="0"/>
    <n v="0"/>
    <n v="0.58199999999999996"/>
    <s v="Low"/>
    <n v="209194080"/>
    <m/>
    <m/>
    <m/>
    <m/>
    <m/>
    <m/>
    <m/>
    <m/>
    <m/>
  </r>
  <r>
    <s v="DIVIDENDO PROV $ 209,0680582"/>
    <d v="2018-07-25T00:00:00"/>
    <x v="942"/>
    <s v="$"/>
    <x v="425"/>
    <n v="0"/>
    <n v="1000000"/>
    <n v="0"/>
    <n v="0"/>
    <n v="0"/>
    <n v="209.06800000000001"/>
    <s v="Very High"/>
    <n v="209068000"/>
    <m/>
    <m/>
    <m/>
    <m/>
    <m/>
    <m/>
    <m/>
    <m/>
    <m/>
  </r>
  <r>
    <s v="DIVIDENDO PROV $ 92,8844572201041"/>
    <d v="2018-09-12T00:00:00"/>
    <x v="619"/>
    <s v="$"/>
    <x v="453"/>
    <n v="0"/>
    <n v="2248647"/>
    <n v="0"/>
    <n v="0"/>
    <n v="0"/>
    <n v="92.884"/>
    <s v="High"/>
    <n v="208863327.94800001"/>
    <m/>
    <m/>
    <m/>
    <m/>
    <m/>
    <m/>
    <m/>
    <m/>
    <m/>
  </r>
  <r>
    <s v="DIVIDENDO DEF $ 92,8504505066529"/>
    <d v="2015-11-21T00:00:00"/>
    <x v="344"/>
    <s v="$"/>
    <x v="453"/>
    <n v="0"/>
    <n v="2248647"/>
    <n v="0"/>
    <n v="0"/>
    <n v="0"/>
    <n v="92.85"/>
    <s v="High"/>
    <n v="208786873.94999999"/>
    <m/>
    <m/>
    <m/>
    <m/>
    <m/>
    <m/>
    <m/>
    <m/>
    <m/>
  </r>
  <r>
    <s v="DIVIDENDO PROV US$ 0,297773"/>
    <d v="2016-11-22T00:00:00"/>
    <x v="1012"/>
    <s v="US$"/>
    <x v="0"/>
    <n v="0"/>
    <n v="700000000"/>
    <n v="0"/>
    <n v="0"/>
    <n v="0"/>
    <n v="0.29799999999999999"/>
    <s v="Low"/>
    <n v="208600000"/>
    <m/>
    <m/>
    <m/>
    <m/>
    <m/>
    <m/>
    <m/>
    <m/>
    <m/>
  </r>
  <r>
    <s v="DIVIDENDO PROV 100 $ 9"/>
    <d v="2020-11-18T00:00:00"/>
    <x v="339"/>
    <s v="$"/>
    <x v="476"/>
    <n v="0"/>
    <n v="23100000"/>
    <n v="0"/>
    <n v="0"/>
    <n v="0"/>
    <n v="9"/>
    <s v="Medium"/>
    <n v="207900000"/>
    <m/>
    <m/>
    <m/>
    <m/>
    <m/>
    <m/>
    <m/>
    <m/>
    <m/>
  </r>
  <r>
    <s v="DIVIDENDO PROV 96 $ 9"/>
    <d v="2019-05-10T00:00:00"/>
    <x v="181"/>
    <s v="$"/>
    <x v="476"/>
    <n v="0"/>
    <n v="23100000"/>
    <n v="0"/>
    <n v="0"/>
    <n v="0"/>
    <n v="9"/>
    <s v="Medium"/>
    <n v="207900000"/>
    <m/>
    <m/>
    <m/>
    <m/>
    <m/>
    <m/>
    <m/>
    <m/>
    <m/>
  </r>
  <r>
    <s v="DIVIDENDO PROV 92 $ 9"/>
    <d v="2018-05-11T00:00:00"/>
    <x v="219"/>
    <s v="$"/>
    <x v="476"/>
    <n v="0"/>
    <n v="23100000"/>
    <n v="0"/>
    <n v="0"/>
    <n v="0"/>
    <n v="9"/>
    <s v="Medium"/>
    <n v="207900000"/>
    <m/>
    <m/>
    <m/>
    <m/>
    <m/>
    <m/>
    <m/>
    <m/>
    <m/>
  </r>
  <r>
    <s v="DIVIDENDO PROV 88 $ 9"/>
    <d v="2017-05-12T00:00:00"/>
    <x v="333"/>
    <s v="$"/>
    <x v="476"/>
    <n v="0"/>
    <n v="23100000"/>
    <n v="0"/>
    <n v="0"/>
    <n v="0"/>
    <n v="9"/>
    <s v="Medium"/>
    <n v="207900000"/>
    <m/>
    <m/>
    <m/>
    <m/>
    <m/>
    <m/>
    <m/>
    <m/>
    <m/>
  </r>
  <r>
    <s v="DIVIDENDO PROV 83 $ 9"/>
    <d v="2016-05-19T00:00:00"/>
    <x v="150"/>
    <s v="$"/>
    <x v="476"/>
    <n v="0"/>
    <n v="23100000"/>
    <n v="0"/>
    <n v="0"/>
    <n v="0"/>
    <n v="9"/>
    <s v="Medium"/>
    <n v="207900000"/>
    <m/>
    <m/>
    <m/>
    <m/>
    <m/>
    <m/>
    <m/>
    <m/>
    <m/>
  </r>
  <r>
    <s v="DIVIDENDO PROV $ 0,57605129361084"/>
    <d v="2015-05-30T00:00:00"/>
    <x v="945"/>
    <s v="$"/>
    <x v="215"/>
    <n v="0"/>
    <n v="359440000"/>
    <n v="0"/>
    <n v="0"/>
    <n v="0"/>
    <n v="0.57599999999999996"/>
    <s v="Low"/>
    <n v="207037440"/>
    <m/>
    <m/>
    <m/>
    <m/>
    <m/>
    <m/>
    <m/>
    <m/>
    <m/>
  </r>
  <r>
    <s v="DIVIDENDO PROV $ 0,575138365746130"/>
    <d v="2016-11-30T00:00:00"/>
    <x v="964"/>
    <s v="$"/>
    <x v="215"/>
    <n v="0"/>
    <n v="359440000"/>
    <n v="0"/>
    <n v="0"/>
    <n v="0"/>
    <n v="0.57499999999999996"/>
    <s v="Low"/>
    <n v="206678000"/>
    <m/>
    <m/>
    <m/>
    <m/>
    <m/>
    <m/>
    <m/>
    <m/>
    <m/>
  </r>
  <r>
    <s v="DIVIDENDO PROV $ 206,56855823"/>
    <d v="2019-07-23T00:00:00"/>
    <x v="796"/>
    <s v="$"/>
    <x v="507"/>
    <n v="0"/>
    <n v="1000000"/>
    <n v="0"/>
    <n v="0"/>
    <n v="0"/>
    <n v="206.56899999999999"/>
    <s v="Very High"/>
    <n v="206569000"/>
    <m/>
    <m/>
    <m/>
    <m/>
    <m/>
    <m/>
    <m/>
    <m/>
    <m/>
  </r>
  <r>
    <s v="DIVIDENDO PROV $ 7,666666679"/>
    <d v="2021-01-16T00:00:00"/>
    <x v="1022"/>
    <s v="$"/>
    <x v="508"/>
    <n v="0"/>
    <n v="26832487"/>
    <n v="0"/>
    <n v="0"/>
    <n v="0"/>
    <n v="7.6669999999999998"/>
    <s v="Medium"/>
    <n v="205724677.829"/>
    <m/>
    <m/>
    <m/>
    <m/>
    <m/>
    <m/>
    <m/>
    <m/>
    <m/>
  </r>
  <r>
    <s v="DIVIDENDO DEF $ 205,606929492266"/>
    <d v="2017-05-19T00:00:00"/>
    <x v="148"/>
    <s v="$"/>
    <x v="509"/>
    <n v="0"/>
    <n v="1000000"/>
    <n v="0"/>
    <n v="0"/>
    <n v="0"/>
    <n v="205.607"/>
    <s v="Very High"/>
    <n v="205607000"/>
    <m/>
    <m/>
    <m/>
    <m/>
    <m/>
    <m/>
    <m/>
    <m/>
    <m/>
  </r>
  <r>
    <s v="DIVIDENDO PROV $ 0,571543066095625"/>
    <d v="2015-09-30T00:00:00"/>
    <x v="899"/>
    <s v="$"/>
    <x v="215"/>
    <n v="0"/>
    <n v="359440000"/>
    <n v="0"/>
    <n v="0"/>
    <n v="0"/>
    <n v="0.57199999999999995"/>
    <s v="Low"/>
    <n v="205599680"/>
    <m/>
    <m/>
    <m/>
    <m/>
    <m/>
    <m/>
    <m/>
    <m/>
    <m/>
  </r>
  <r>
    <s v="DIVIDENDO DEF $ 5705,4123775891"/>
    <d v="2015-03-31T00:00:00"/>
    <x v="1023"/>
    <s v="$"/>
    <x v="215"/>
    <n v="0"/>
    <n v="35944"/>
    <n v="0"/>
    <n v="0"/>
    <n v="0"/>
    <n v="5705.4120000000003"/>
    <s v="Very High"/>
    <n v="205075328.928"/>
    <m/>
    <m/>
    <m/>
    <m/>
    <m/>
    <m/>
    <m/>
    <m/>
    <m/>
  </r>
  <r>
    <s v="DIVIDENDO DEF $ 204,801842272758"/>
    <d v="2017-05-19T00:00:00"/>
    <x v="148"/>
    <s v="$"/>
    <x v="510"/>
    <n v="0"/>
    <n v="1000000"/>
    <n v="0"/>
    <n v="0"/>
    <n v="0"/>
    <n v="204.80199999999999"/>
    <s v="Very High"/>
    <n v="204802000"/>
    <m/>
    <m/>
    <m/>
    <m/>
    <m/>
    <m/>
    <m/>
    <m/>
    <m/>
  </r>
  <r>
    <s v="DIVIDENDO PROV EURO 20,47743918"/>
    <d v="2020-07-07T00:00:00"/>
    <x v="1024"/>
    <s v="EURO"/>
    <x v="502"/>
    <n v="0"/>
    <n v="10000000"/>
    <n v="0"/>
    <n v="0"/>
    <n v="0"/>
    <n v="20.477"/>
    <s v="High"/>
    <n v="204770000"/>
    <m/>
    <m/>
    <m/>
    <m/>
    <m/>
    <m/>
    <m/>
    <m/>
    <m/>
  </r>
  <r>
    <s v="DIVIDENDO PROV $ 204,7642928"/>
    <d v="2019-01-03T00:00:00"/>
    <x v="543"/>
    <s v="$"/>
    <x v="445"/>
    <n v="0"/>
    <n v="1000000"/>
    <n v="0"/>
    <n v="0"/>
    <n v="0"/>
    <n v="204.76400000000001"/>
    <s v="Very High"/>
    <n v="204764000"/>
    <m/>
    <m/>
    <m/>
    <m/>
    <m/>
    <m/>
    <m/>
    <m/>
    <m/>
  </r>
  <r>
    <s v="DIVIDENDO DEF $ 0,00480832102495678"/>
    <d v="2019-05-16T00:00:00"/>
    <x v="88"/>
    <s v="$"/>
    <x v="227"/>
    <n v="0"/>
    <n v="40946091157"/>
    <n v="0"/>
    <n v="0"/>
    <n v="0"/>
    <n v="5.0000000000000001E-3"/>
    <s v="Low"/>
    <n v="204730455.785"/>
    <m/>
    <m/>
    <m/>
    <m/>
    <m/>
    <m/>
    <m/>
    <m/>
    <m/>
  </r>
  <r>
    <s v="DIVIDENDO PROV $ 39,2205899650990"/>
    <d v="2020-09-09T00:00:00"/>
    <x v="905"/>
    <s v="$"/>
    <x v="397"/>
    <n v="0"/>
    <n v="5219902"/>
    <n v="0"/>
    <n v="0"/>
    <n v="0"/>
    <n v="39.220999999999997"/>
    <s v="High"/>
    <n v="204729776.34200001"/>
    <m/>
    <m/>
    <m/>
    <m/>
    <m/>
    <m/>
    <m/>
    <m/>
    <m/>
  </r>
  <r>
    <s v="DIVIDENDO PROV $ 0,407921640409515"/>
    <d v="2016-07-30T00:00:00"/>
    <x v="1006"/>
    <s v="$"/>
    <x v="474"/>
    <n v="0"/>
    <n v="500000000"/>
    <n v="0"/>
    <n v="0"/>
    <n v="0"/>
    <n v="0.40799999999999997"/>
    <s v="Low"/>
    <n v="204000000"/>
    <m/>
    <m/>
    <m/>
    <m/>
    <m/>
    <m/>
    <m/>
    <m/>
    <m/>
  </r>
  <r>
    <s v="DIVIDENDO PROV $ 20,36658265665260"/>
    <d v="2020-08-21T00:00:00"/>
    <x v="442"/>
    <s v="$"/>
    <x v="427"/>
    <n v="0"/>
    <n v="10000000"/>
    <n v="0"/>
    <n v="0"/>
    <n v="0"/>
    <n v="20.367000000000001"/>
    <s v="High"/>
    <n v="203670000"/>
    <m/>
    <m/>
    <m/>
    <m/>
    <m/>
    <m/>
    <m/>
    <m/>
    <m/>
  </r>
  <r>
    <s v="DIVIDENDO $ 90,55309254834"/>
    <d v="2015-06-20T00:00:00"/>
    <x v="812"/>
    <s v="$"/>
    <x v="453"/>
    <n v="0"/>
    <n v="2248647"/>
    <n v="0"/>
    <n v="0"/>
    <n v="0"/>
    <n v="90.552999999999997"/>
    <s v="High"/>
    <n v="203621731.79100001"/>
    <m/>
    <m/>
    <m/>
    <m/>
    <m/>
    <m/>
    <m/>
    <m/>
    <m/>
  </r>
  <r>
    <s v="DIVIDENDO PROV $ 0,566033010243695"/>
    <d v="2015-06-30T00:00:00"/>
    <x v="886"/>
    <s v="$"/>
    <x v="215"/>
    <n v="0"/>
    <n v="359440000"/>
    <n v="0"/>
    <n v="0"/>
    <n v="0"/>
    <n v="0.56599999999999995"/>
    <s v="Low"/>
    <n v="203443040"/>
    <m/>
    <m/>
    <m/>
    <m/>
    <m/>
    <m/>
    <m/>
    <m/>
    <m/>
  </r>
  <r>
    <s v="DIVIDENDO PROV $ 20,3384879140"/>
    <d v="2021-07-08T00:00:00"/>
    <x v="889"/>
    <s v="$"/>
    <x v="511"/>
    <n v="0"/>
    <n v="10000000"/>
    <n v="0"/>
    <n v="0"/>
    <n v="0"/>
    <n v="20.338000000000001"/>
    <s v="High"/>
    <n v="203380000"/>
    <m/>
    <m/>
    <m/>
    <m/>
    <m/>
    <m/>
    <m/>
    <m/>
    <m/>
  </r>
  <r>
    <s v="DIVIDENDO PROV $ 0,564719329290120"/>
    <d v="2017-04-28T00:00:00"/>
    <x v="174"/>
    <s v="$"/>
    <x v="215"/>
    <n v="0"/>
    <n v="359440000"/>
    <n v="0"/>
    <n v="0"/>
    <n v="0"/>
    <n v="0.56499999999999995"/>
    <s v="Low"/>
    <n v="203083600"/>
    <m/>
    <m/>
    <m/>
    <m/>
    <m/>
    <m/>
    <m/>
    <m/>
    <m/>
  </r>
  <r>
    <s v="DIVIDENDO DEF 29 $ 7"/>
    <d v="2019-05-04T00:00:00"/>
    <x v="20"/>
    <s v="$"/>
    <x v="383"/>
    <n v="0"/>
    <n v="28875307"/>
    <n v="0"/>
    <n v="0"/>
    <n v="0"/>
    <n v="7"/>
    <s v="Medium"/>
    <n v="202127149"/>
    <m/>
    <m/>
    <m/>
    <m/>
    <m/>
    <m/>
    <m/>
    <m/>
    <m/>
  </r>
  <r>
    <s v="DIVIDENDO PROV $ 0,5615686936255570"/>
    <d v="2018-01-31T00:00:00"/>
    <x v="584"/>
    <s v="$"/>
    <x v="215"/>
    <n v="0"/>
    <n v="359440000"/>
    <n v="0"/>
    <n v="0"/>
    <n v="0"/>
    <n v="0.56200000000000006"/>
    <s v="Low"/>
    <n v="202005280"/>
    <m/>
    <m/>
    <m/>
    <m/>
    <m/>
    <m/>
    <m/>
    <m/>
    <m/>
  </r>
  <r>
    <s v="DIVIDENDO PROV $ 7,523079579"/>
    <d v="2021-04-17T00:00:00"/>
    <x v="153"/>
    <s v="$"/>
    <x v="508"/>
    <n v="0"/>
    <n v="26832487"/>
    <n v="0"/>
    <n v="0"/>
    <n v="0"/>
    <n v="7.5229999999999997"/>
    <s v="Medium"/>
    <n v="201860799.70100001"/>
    <m/>
    <m/>
    <m/>
    <m/>
    <m/>
    <m/>
    <m/>
    <m/>
    <m/>
  </r>
  <r>
    <s v="DIVIDENDO PROV $ 89,73362125861270"/>
    <d v="2020-02-21T00:00:00"/>
    <x v="282"/>
    <s v="$"/>
    <x v="453"/>
    <n v="0"/>
    <n v="2248647"/>
    <n v="0"/>
    <n v="0"/>
    <n v="0"/>
    <n v="89.733999999999995"/>
    <s v="High"/>
    <n v="201780089.898"/>
    <m/>
    <m/>
    <m/>
    <m/>
    <m/>
    <m/>
    <m/>
    <m/>
    <m/>
  </r>
  <r>
    <s v="DIVIDENDO PROV $ 145"/>
    <d v="2021-04-24T00:00:00"/>
    <x v="12"/>
    <s v="$"/>
    <x v="303"/>
    <n v="0"/>
    <n v="1387308"/>
    <n v="0"/>
    <n v="0"/>
    <n v="0"/>
    <n v="145"/>
    <s v="Very High"/>
    <n v="201159660"/>
    <m/>
    <m/>
    <m/>
    <m/>
    <m/>
    <m/>
    <m/>
    <m/>
    <m/>
  </r>
  <r>
    <s v="DIVIDENDO PROV $ 0,5590947587044510"/>
    <d v="2017-05-31T00:00:00"/>
    <x v="831"/>
    <s v="$"/>
    <x v="215"/>
    <n v="0"/>
    <n v="359440000"/>
    <n v="0"/>
    <n v="0"/>
    <n v="0"/>
    <n v="0.55900000000000005"/>
    <s v="Low"/>
    <n v="200926960"/>
    <m/>
    <m/>
    <m/>
    <m/>
    <m/>
    <m/>
    <m/>
    <m/>
    <m/>
  </r>
  <r>
    <s v="DIVIDENDO PROV $ 89,2446378474907"/>
    <d v="2018-02-15T00:00:00"/>
    <x v="1025"/>
    <s v="$"/>
    <x v="453"/>
    <n v="0"/>
    <n v="2248647"/>
    <n v="0"/>
    <n v="0"/>
    <n v="0"/>
    <n v="89.245000000000005"/>
    <s v="High"/>
    <n v="200680501.51499999"/>
    <m/>
    <m/>
    <m/>
    <m/>
    <m/>
    <m/>
    <m/>
    <m/>
    <m/>
  </r>
  <r>
    <s v="DIVIDENDO EVEN 3 $ 0,03467712829"/>
    <d v="2015-05-12T00:00:00"/>
    <x v="406"/>
    <s v="$"/>
    <x v="245"/>
    <n v="0"/>
    <n v="5727891780"/>
    <n v="0"/>
    <n v="0"/>
    <n v="0"/>
    <n v="3.5000000000000003E-2"/>
    <s v="Low"/>
    <n v="200476212.30000001"/>
    <m/>
    <m/>
    <m/>
    <m/>
    <m/>
    <m/>
    <m/>
    <m/>
    <m/>
  </r>
  <r>
    <s v="DIVIDENDO DEF $ 20,0461858440"/>
    <d v="2021-07-08T00:00:00"/>
    <x v="889"/>
    <s v="$"/>
    <x v="512"/>
    <n v="0"/>
    <n v="10000000"/>
    <n v="0"/>
    <n v="0"/>
    <n v="0"/>
    <n v="20.045999999999999"/>
    <s v="High"/>
    <n v="200460000"/>
    <m/>
    <m/>
    <m/>
    <m/>
    <m/>
    <m/>
    <m/>
    <m/>
    <m/>
  </r>
  <r>
    <s v="DIVIDENDO PROV $ 5575,17469381622"/>
    <d v="2015-04-30T00:00:00"/>
    <x v="641"/>
    <s v="$"/>
    <x v="215"/>
    <n v="0"/>
    <n v="35944"/>
    <n v="0"/>
    <n v="0"/>
    <n v="0"/>
    <n v="5575.1750000000002"/>
    <s v="Very High"/>
    <n v="200394090.19999999"/>
    <m/>
    <m/>
    <m/>
    <m/>
    <m/>
    <m/>
    <m/>
    <m/>
    <m/>
  </r>
  <r>
    <s v="DIVIDENDO PROV $ 88,9479234807098"/>
    <d v="2015-09-23T00:00:00"/>
    <x v="1026"/>
    <s v="$"/>
    <x v="453"/>
    <n v="0"/>
    <n v="2248647"/>
    <n v="0"/>
    <n v="0"/>
    <n v="0"/>
    <n v="88.947999999999993"/>
    <s v="High"/>
    <n v="200012653.35600001"/>
    <m/>
    <m/>
    <m/>
    <m/>
    <m/>
    <m/>
    <m/>
    <m/>
    <m/>
  </r>
  <r>
    <s v="DIVIDENDO PROV $ 100"/>
    <d v="2021-09-08T00:00:00"/>
    <x v="542"/>
    <s v="$"/>
    <x v="355"/>
    <n v="0"/>
    <n v="2000000"/>
    <n v="0"/>
    <n v="0"/>
    <n v="0"/>
    <n v="100"/>
    <s v="High"/>
    <n v="200000000"/>
    <m/>
    <m/>
    <m/>
    <m/>
    <m/>
    <m/>
    <m/>
    <m/>
    <m/>
  </r>
  <r>
    <s v="DIVIDENDO PROV $ 0,3997"/>
    <d v="2021-07-30T00:00:00"/>
    <x v="928"/>
    <s v="$"/>
    <x v="474"/>
    <n v="0"/>
    <n v="500000000"/>
    <n v="0"/>
    <n v="0"/>
    <n v="0"/>
    <n v="0.4"/>
    <s v="Low"/>
    <n v="200000000"/>
    <m/>
    <m/>
    <m/>
    <m/>
    <m/>
    <m/>
    <m/>
    <m/>
    <m/>
  </r>
  <r>
    <s v="DIVIDENDO PROV 86 $ 10"/>
    <d v="2015-10-16T00:00:00"/>
    <x v="497"/>
    <s v="$"/>
    <x v="475"/>
    <n v="0"/>
    <n v="20000000"/>
    <n v="0"/>
    <n v="0"/>
    <n v="0"/>
    <n v="10"/>
    <s v="Medium"/>
    <n v="200000000"/>
    <m/>
    <m/>
    <m/>
    <m/>
    <m/>
    <m/>
    <m/>
    <m/>
    <m/>
  </r>
  <r>
    <s v="DIVIDENDO DEF $ 19,9862745504724"/>
    <d v="2020-06-02T00:00:00"/>
    <x v="603"/>
    <s v="$"/>
    <x v="513"/>
    <n v="0"/>
    <n v="10000000"/>
    <n v="0"/>
    <n v="0"/>
    <n v="0"/>
    <n v="19.986000000000001"/>
    <s v="High"/>
    <n v="199860000"/>
    <m/>
    <m/>
    <m/>
    <m/>
    <m/>
    <m/>
    <m/>
    <m/>
    <m/>
  </r>
  <r>
    <s v="DIVIDENDO PROV $ 88,8765327103762"/>
    <d v="2016-08-23T00:00:00"/>
    <x v="222"/>
    <s v="$"/>
    <x v="453"/>
    <n v="0"/>
    <n v="2248647"/>
    <n v="0"/>
    <n v="0"/>
    <n v="0"/>
    <n v="88.876999999999995"/>
    <s v="High"/>
    <n v="199852999.419"/>
    <m/>
    <m/>
    <m/>
    <m/>
    <m/>
    <m/>
    <m/>
    <m/>
    <m/>
  </r>
  <r>
    <s v="DIVIDENDO PROV $ 0,5551678013036980"/>
    <d v="2018-04-30T00:00:00"/>
    <x v="301"/>
    <s v="$"/>
    <x v="215"/>
    <n v="0"/>
    <n v="359440000"/>
    <n v="0"/>
    <n v="0"/>
    <n v="0"/>
    <n v="0.55500000000000005"/>
    <s v="Low"/>
    <n v="199489200"/>
    <m/>
    <m/>
    <m/>
    <m/>
    <m/>
    <m/>
    <m/>
    <m/>
    <m/>
  </r>
  <r>
    <s v="DIVIDENDO PROV $ 0,5526787730564820"/>
    <d v="2017-08-31T00:00:00"/>
    <x v="555"/>
    <s v="$"/>
    <x v="215"/>
    <n v="0"/>
    <n v="359440000"/>
    <n v="0"/>
    <n v="0"/>
    <n v="0"/>
    <n v="0.55300000000000005"/>
    <s v="Low"/>
    <n v="198770320"/>
    <m/>
    <m/>
    <m/>
    <m/>
    <m/>
    <m/>
    <m/>
    <m/>
    <m/>
  </r>
  <r>
    <s v="DIVIDENDO DEF 127 $ 0,68302"/>
    <d v="2015-05-12T00:00:00"/>
    <x v="406"/>
    <s v="$"/>
    <x v="177"/>
    <n v="0"/>
    <n v="290730312"/>
    <n v="0"/>
    <n v="0"/>
    <n v="0"/>
    <n v="0.68300000000000005"/>
    <s v="Low"/>
    <n v="198568803.09599999"/>
    <m/>
    <m/>
    <m/>
    <m/>
    <m/>
    <m/>
    <m/>
    <m/>
    <m/>
  </r>
  <r>
    <s v="DIVIDENDO DEF $ 198,487839395672"/>
    <d v="2017-05-19T00:00:00"/>
    <x v="148"/>
    <s v="$"/>
    <x v="514"/>
    <n v="0"/>
    <n v="1000000"/>
    <n v="0"/>
    <n v="0"/>
    <n v="0"/>
    <n v="198.488"/>
    <s v="Very High"/>
    <n v="198488000"/>
    <m/>
    <m/>
    <m/>
    <m/>
    <m/>
    <m/>
    <m/>
    <m/>
    <m/>
  </r>
  <r>
    <s v="DIVIDENDO PROV $ 7,379492479"/>
    <d v="2021-07-17T00:00:00"/>
    <x v="665"/>
    <s v="$"/>
    <x v="508"/>
    <n v="0"/>
    <n v="26832487"/>
    <n v="0"/>
    <n v="0"/>
    <n v="0"/>
    <n v="7.3789999999999996"/>
    <s v="Medium"/>
    <n v="197996921.57300001"/>
    <m/>
    <m/>
    <m/>
    <m/>
    <m/>
    <m/>
    <m/>
    <m/>
    <m/>
  </r>
  <r>
    <s v="DIVIDENDO PROV $ 0,54997276877941"/>
    <d v="2019-05-31T00:00:00"/>
    <x v="538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DEF $ 0,54997276877941"/>
    <d v="2019-04-30T00:00:00"/>
    <x v="96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4997276877941"/>
    <d v="2019-04-03T00:00:00"/>
    <x v="606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4997276877941"/>
    <d v="2019-02-28T00:00:00"/>
    <x v="511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4997276877941"/>
    <d v="2019-01-31T00:00:00"/>
    <x v="581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500009090887240"/>
    <d v="2019-01-02T00:00:00"/>
    <x v="848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499994603086840"/>
    <d v="2018-11-30T00:00:00"/>
    <x v="580"/>
    <s v="$"/>
    <x v="215"/>
    <n v="0"/>
    <n v="359440000"/>
    <n v="0"/>
    <n v="0"/>
    <n v="0"/>
    <n v="0.55000000000000004"/>
    <s v="Low"/>
    <n v="197692000"/>
    <m/>
    <m/>
    <m/>
    <m/>
    <m/>
    <m/>
    <m/>
    <m/>
    <m/>
  </r>
  <r>
    <s v="DIVIDENDO PROV $ 0,549227800519684"/>
    <d v="2018-06-29T00:00:00"/>
    <x v="544"/>
    <s v="$"/>
    <x v="215"/>
    <n v="0"/>
    <n v="359440000"/>
    <n v="0"/>
    <n v="0"/>
    <n v="0"/>
    <n v="0.54900000000000004"/>
    <s v="Low"/>
    <n v="197332560"/>
    <m/>
    <m/>
    <m/>
    <m/>
    <m/>
    <m/>
    <m/>
    <m/>
    <m/>
  </r>
  <r>
    <s v="DIVIDENDO PROV $ 0,5492278005196840"/>
    <d v="2018-05-31T00:00:00"/>
    <x v="491"/>
    <s v="$"/>
    <x v="215"/>
    <n v="0"/>
    <n v="359440000"/>
    <n v="0"/>
    <n v="0"/>
    <n v="0"/>
    <n v="0.54900000000000004"/>
    <s v="Low"/>
    <n v="197332560"/>
    <m/>
    <m/>
    <m/>
    <m/>
    <m/>
    <m/>
    <m/>
    <m/>
    <m/>
  </r>
  <r>
    <s v="DIVIDENDO PROV $ 0,5491958792648280"/>
    <d v="2017-02-28T00:00:00"/>
    <x v="973"/>
    <s v="$"/>
    <x v="215"/>
    <n v="0"/>
    <n v="359440000"/>
    <n v="0"/>
    <n v="0"/>
    <n v="0"/>
    <n v="0.54900000000000004"/>
    <s v="Low"/>
    <n v="197332560"/>
    <m/>
    <m/>
    <m/>
    <m/>
    <m/>
    <m/>
    <m/>
    <m/>
    <m/>
  </r>
  <r>
    <s v="DIVIDENDO PROV $ 0,54759946366699"/>
    <d v="2018-03-29T00:00:00"/>
    <x v="522"/>
    <s v="$"/>
    <x v="215"/>
    <n v="0"/>
    <n v="359440000"/>
    <n v="0"/>
    <n v="0"/>
    <n v="0"/>
    <n v="0.54800000000000004"/>
    <s v="Low"/>
    <n v="196973120"/>
    <m/>
    <m/>
    <m/>
    <m/>
    <m/>
    <m/>
    <m/>
    <m/>
    <m/>
  </r>
  <r>
    <s v="DIVIDENDO PROV $ 0,5468310591807910"/>
    <d v="2017-07-31T00:00:00"/>
    <x v="974"/>
    <s v="$"/>
    <x v="215"/>
    <n v="0"/>
    <n v="359440000"/>
    <n v="0"/>
    <n v="0"/>
    <n v="0"/>
    <n v="0.54700000000000004"/>
    <s v="Low"/>
    <n v="196613680"/>
    <m/>
    <m/>
    <m/>
    <m/>
    <m/>
    <m/>
    <m/>
    <m/>
    <m/>
  </r>
  <r>
    <s v="DIVIDENDO PROV $ 0,5441475533477030"/>
    <d v="2018-02-28T00:00:00"/>
    <x v="539"/>
    <s v="$"/>
    <x v="215"/>
    <n v="0"/>
    <n v="359440000"/>
    <n v="0"/>
    <n v="0"/>
    <n v="0"/>
    <n v="0.54400000000000004"/>
    <s v="Low"/>
    <n v="195535360"/>
    <m/>
    <m/>
    <m/>
    <m/>
    <m/>
    <m/>
    <m/>
    <m/>
    <m/>
  </r>
  <r>
    <s v="DIVIDENDO PROV $ 7,283767733"/>
    <d v="2021-09-16T00:00:00"/>
    <x v="887"/>
    <s v="$"/>
    <x v="508"/>
    <n v="0"/>
    <n v="26832487"/>
    <n v="0"/>
    <n v="0"/>
    <n v="0"/>
    <n v="7.2839999999999998"/>
    <s v="Medium"/>
    <n v="195447835.308"/>
    <m/>
    <m/>
    <m/>
    <m/>
    <m/>
    <m/>
    <m/>
    <m/>
    <m/>
  </r>
  <r>
    <s v="DIVIDENDO DEF 91 $ 9,7583482"/>
    <d v="2017-05-12T00:00:00"/>
    <x v="333"/>
    <s v="$"/>
    <x v="475"/>
    <n v="0"/>
    <n v="20000000"/>
    <n v="0"/>
    <n v="0"/>
    <n v="0"/>
    <n v="9.7579999999999991"/>
    <s v="Medium"/>
    <n v="195160000"/>
    <m/>
    <m/>
    <m/>
    <m/>
    <m/>
    <m/>
    <m/>
    <m/>
    <m/>
  </r>
  <r>
    <s v="DIVIDENDO DEF $ 195,02432"/>
    <d v="2018-03-26T00:00:00"/>
    <x v="991"/>
    <s v="$"/>
    <x v="425"/>
    <n v="0"/>
    <n v="1000000"/>
    <n v="0"/>
    <n v="0"/>
    <n v="0"/>
    <n v="195.024"/>
    <s v="Very High"/>
    <n v="195024000"/>
    <m/>
    <m/>
    <m/>
    <m/>
    <m/>
    <m/>
    <m/>
    <m/>
    <m/>
  </r>
  <r>
    <s v="DIVIDENDO PROV $ 195,0243167"/>
    <d v="2017-09-26T00:00:00"/>
    <x v="811"/>
    <s v="$"/>
    <x v="425"/>
    <n v="0"/>
    <n v="1000000"/>
    <n v="0"/>
    <n v="0"/>
    <n v="0"/>
    <n v="195.024"/>
    <s v="Very High"/>
    <n v="195024000"/>
    <m/>
    <m/>
    <m/>
    <m/>
    <m/>
    <m/>
    <m/>
    <m/>
    <m/>
  </r>
  <r>
    <s v="DIVIDENDO PROV $ 195,0243167"/>
    <d v="2017-06-23T00:00:00"/>
    <x v="856"/>
    <s v="$"/>
    <x v="425"/>
    <n v="0"/>
    <n v="1000000"/>
    <n v="0"/>
    <n v="0"/>
    <n v="0"/>
    <n v="195.024"/>
    <s v="Very High"/>
    <n v="195024000"/>
    <m/>
    <m/>
    <m/>
    <m/>
    <m/>
    <m/>
    <m/>
    <m/>
    <m/>
  </r>
  <r>
    <s v="DIVIDENDO PROV $ 195,0243"/>
    <d v="2017-03-25T00:00:00"/>
    <x v="735"/>
    <s v="$"/>
    <x v="425"/>
    <n v="0"/>
    <n v="1000000"/>
    <n v="0"/>
    <n v="0"/>
    <n v="0"/>
    <n v="195.024"/>
    <s v="Very High"/>
    <n v="195024000"/>
    <m/>
    <m/>
    <m/>
    <m/>
    <m/>
    <m/>
    <m/>
    <m/>
    <m/>
  </r>
  <r>
    <s v="DIVIDENDO PROV 24 $ 150000"/>
    <d v="2017-11-21T00:00:00"/>
    <x v="463"/>
    <s v="$"/>
    <x v="494"/>
    <n v="0"/>
    <n v="1300"/>
    <n v="0"/>
    <n v="0"/>
    <n v="0"/>
    <n v="150000"/>
    <s v="Very High"/>
    <n v="195000000"/>
    <m/>
    <m/>
    <m/>
    <m/>
    <m/>
    <m/>
    <m/>
    <m/>
    <m/>
  </r>
  <r>
    <s v="DIVIDENDO PROV $ 742,372902049"/>
    <d v="2021-01-06T00:00:00"/>
    <x v="766"/>
    <s v="$"/>
    <x v="132"/>
    <n v="0"/>
    <n v="262101"/>
    <n v="0"/>
    <n v="0"/>
    <n v="0"/>
    <n v="742.37300000000005"/>
    <s v="Very High"/>
    <n v="194576705.67300001"/>
    <m/>
    <m/>
    <m/>
    <m/>
    <m/>
    <m/>
    <m/>
    <m/>
    <m/>
  </r>
  <r>
    <s v="DIVIDENDO PROV $ 86,4927374771689"/>
    <d v="2020-08-14T00:00:00"/>
    <x v="922"/>
    <s v="$"/>
    <x v="453"/>
    <n v="0"/>
    <n v="2248647"/>
    <n v="0"/>
    <n v="0"/>
    <n v="0"/>
    <n v="86.492999999999995"/>
    <s v="High"/>
    <n v="194492224.97099999"/>
    <m/>
    <m/>
    <m/>
    <m/>
    <m/>
    <m/>
    <m/>
    <m/>
    <m/>
  </r>
  <r>
    <s v="DIVIDENDO PROV $ 0,5406006629197410"/>
    <d v="2018-09-28T00:00:00"/>
    <x v="595"/>
    <s v="$"/>
    <x v="215"/>
    <n v="0"/>
    <n v="359440000"/>
    <n v="0"/>
    <n v="0"/>
    <n v="0"/>
    <n v="0.54100000000000004"/>
    <s v="Low"/>
    <n v="194457040"/>
    <m/>
    <m/>
    <m/>
    <m/>
    <m/>
    <m/>
    <m/>
    <m/>
    <m/>
  </r>
  <r>
    <s v="DIVIDENDO PROV $ 0,5406006629197410"/>
    <d v="2018-08-31T00:00:00"/>
    <x v="524"/>
    <s v="$"/>
    <x v="215"/>
    <n v="0"/>
    <n v="359440000"/>
    <n v="0"/>
    <n v="0"/>
    <n v="0"/>
    <n v="0.54100000000000004"/>
    <s v="Low"/>
    <n v="194457040"/>
    <m/>
    <m/>
    <m/>
    <m/>
    <m/>
    <m/>
    <m/>
    <m/>
    <m/>
  </r>
  <r>
    <s v="DIVIDENDO PROV $ 0,5406006629197410"/>
    <d v="2018-07-31T00:00:00"/>
    <x v="577"/>
    <s v="$"/>
    <x v="215"/>
    <n v="0"/>
    <n v="359440000"/>
    <n v="0"/>
    <n v="0"/>
    <n v="0"/>
    <n v="0.54100000000000004"/>
    <s v="Low"/>
    <n v="194457040"/>
    <m/>
    <m/>
    <m/>
    <m/>
    <m/>
    <m/>
    <m/>
    <m/>
    <m/>
  </r>
  <r>
    <s v="DIVIDENDO PROV $ 140,81318067329"/>
    <d v="2019-03-05T00:00:00"/>
    <x v="761"/>
    <s v="$"/>
    <x v="356"/>
    <n v="0"/>
    <n v="1379107"/>
    <n v="0"/>
    <n v="0"/>
    <n v="0"/>
    <n v="140.81299999999999"/>
    <s v="Very High"/>
    <n v="194196193.991"/>
    <m/>
    <m/>
    <m/>
    <m/>
    <m/>
    <m/>
    <m/>
    <m/>
    <m/>
  </r>
  <r>
    <s v="DIVIDENDO PROV $ 0,5402609422287130"/>
    <d v="2015-10-30T00:00:00"/>
    <x v="916"/>
    <s v="$"/>
    <x v="215"/>
    <n v="0"/>
    <n v="359440000"/>
    <n v="0"/>
    <n v="0"/>
    <n v="0"/>
    <n v="0.54"/>
    <s v="Low"/>
    <n v="194097600"/>
    <m/>
    <m/>
    <m/>
    <m/>
    <m/>
    <m/>
    <m/>
    <m/>
    <m/>
  </r>
  <r>
    <s v="DIVIDENDO PROV $ 0,5392231190798400"/>
    <d v="2017-10-31T00:00:00"/>
    <x v="561"/>
    <s v="$"/>
    <x v="215"/>
    <n v="0"/>
    <n v="359440000"/>
    <n v="0"/>
    <n v="0"/>
    <n v="0"/>
    <n v="0.53900000000000003"/>
    <s v="Low"/>
    <n v="193738160"/>
    <m/>
    <m/>
    <m/>
    <m/>
    <m/>
    <m/>
    <m/>
    <m/>
    <m/>
  </r>
  <r>
    <s v="DIVIDENDO PROV $ 85,8597670350506"/>
    <d v="2015-03-21T00:00:00"/>
    <x v="1027"/>
    <s v="$"/>
    <x v="453"/>
    <n v="0"/>
    <n v="2248647"/>
    <n v="0"/>
    <n v="0"/>
    <n v="0"/>
    <n v="85.86"/>
    <s v="High"/>
    <n v="193068831.41999999"/>
    <m/>
    <m/>
    <m/>
    <m/>
    <m/>
    <m/>
    <m/>
    <m/>
    <m/>
  </r>
  <r>
    <s v="DIVIDENDO PROV $ 0,5374792129539130"/>
    <d v="2017-06-30T00:00:00"/>
    <x v="975"/>
    <s v="$"/>
    <x v="215"/>
    <n v="0"/>
    <n v="359440000"/>
    <n v="0"/>
    <n v="0"/>
    <n v="0"/>
    <n v="0.53700000000000003"/>
    <s v="Low"/>
    <n v="193019280"/>
    <m/>
    <m/>
    <m/>
    <m/>
    <m/>
    <m/>
    <m/>
    <m/>
    <m/>
  </r>
  <r>
    <s v="DIVIDENDO DEF $ 0,27"/>
    <d v="2017-05-04T00:00:00"/>
    <x v="277"/>
    <s v="$"/>
    <x v="488"/>
    <n v="0"/>
    <n v="714876101"/>
    <n v="0"/>
    <n v="0"/>
    <n v="0"/>
    <n v="0.27"/>
    <s v="Low"/>
    <n v="193016547.27000001"/>
    <m/>
    <m/>
    <m/>
    <m/>
    <m/>
    <m/>
    <m/>
    <m/>
    <m/>
  </r>
  <r>
    <s v="DIVIDENDO PROV $ 5369,46361006009"/>
    <d v="2015-02-28T00:00:00"/>
    <x v="1028"/>
    <s v="$"/>
    <x v="215"/>
    <n v="0"/>
    <n v="35944"/>
    <n v="0"/>
    <n v="0"/>
    <n v="0"/>
    <n v="5369.4639999999999"/>
    <s v="Very High"/>
    <n v="193000014.016"/>
    <m/>
    <m/>
    <m/>
    <m/>
    <m/>
    <m/>
    <m/>
    <m/>
    <m/>
  </r>
  <r>
    <s v="DIVIDENDO PROV $ 88,3188476372545"/>
    <d v="2020-11-12T00:00:00"/>
    <x v="325"/>
    <s v="$"/>
    <x v="453"/>
    <n v="0"/>
    <n v="2184937"/>
    <n v="0"/>
    <n v="0"/>
    <n v="0"/>
    <n v="88.319000000000003"/>
    <s v="High"/>
    <n v="192971450.903"/>
    <m/>
    <m/>
    <m/>
    <m/>
    <m/>
    <m/>
    <m/>
    <m/>
    <m/>
  </r>
  <r>
    <s v="DIVIDENDO PROV $ 0,535553098959936"/>
    <d v="2018-01-02T00:00:00"/>
    <x v="275"/>
    <s v="$"/>
    <x v="215"/>
    <n v="0"/>
    <n v="359440000"/>
    <n v="0"/>
    <n v="0"/>
    <n v="0"/>
    <n v="0.53600000000000003"/>
    <s v="Low"/>
    <n v="192659840"/>
    <m/>
    <m/>
    <m/>
    <m/>
    <m/>
    <m/>
    <m/>
    <m/>
    <m/>
  </r>
  <r>
    <s v="DIVIDENDO PROV  $ 19,26465322643420"/>
    <d v="2018-06-05T00:00:00"/>
    <x v="317"/>
    <s v="$"/>
    <x v="174"/>
    <n v="0"/>
    <n v="10000000"/>
    <n v="0"/>
    <n v="0"/>
    <n v="0"/>
    <n v="19.265000000000001"/>
    <s v="High"/>
    <n v="192650000"/>
    <m/>
    <m/>
    <m/>
    <m/>
    <m/>
    <m/>
    <m/>
    <m/>
    <m/>
  </r>
  <r>
    <s v="DIVIDENDO PROV  $ 0,533551649609144"/>
    <d v="2017-11-30T00:00:00"/>
    <x v="517"/>
    <s v="$"/>
    <x v="215"/>
    <n v="0"/>
    <n v="359440000"/>
    <n v="0"/>
    <n v="0"/>
    <n v="0"/>
    <n v="0.53400000000000003"/>
    <s v="Low"/>
    <n v="191940960"/>
    <m/>
    <m/>
    <m/>
    <m/>
    <m/>
    <m/>
    <m/>
    <m/>
    <m/>
  </r>
  <r>
    <s v="DIVIDENDO DEF $ 0,09352"/>
    <d v="2017-05-25T00:00:00"/>
    <x v="378"/>
    <s v="$"/>
    <x v="167"/>
    <n v="0"/>
    <n v="2036690512"/>
    <n v="0"/>
    <n v="0"/>
    <n v="0"/>
    <n v="9.4E-2"/>
    <s v="Low"/>
    <n v="191448908.12799999"/>
    <m/>
    <m/>
    <m/>
    <m/>
    <m/>
    <m/>
    <m/>
    <m/>
    <m/>
  </r>
  <r>
    <s v="DIVIDENDO DEF $ 19,0932528"/>
    <d v="2020-06-20T00:00:00"/>
    <x v="329"/>
    <s v="$"/>
    <x v="515"/>
    <n v="0"/>
    <n v="10000000"/>
    <n v="0"/>
    <n v="0"/>
    <n v="0"/>
    <n v="19.093"/>
    <s v="High"/>
    <n v="190930000"/>
    <m/>
    <m/>
    <m/>
    <m/>
    <m/>
    <m/>
    <m/>
    <m/>
    <m/>
  </r>
  <r>
    <s v="DIVIDENDO PROV $ 7,53912448"/>
    <d v="2018-03-21T00:00:00"/>
    <x v="11"/>
    <s v="$"/>
    <x v="459"/>
    <n v="0"/>
    <n v="25280000"/>
    <n v="0"/>
    <n v="0"/>
    <n v="0"/>
    <n v="7.5389999999999997"/>
    <s v="Medium"/>
    <n v="190585920"/>
    <m/>
    <m/>
    <m/>
    <m/>
    <m/>
    <m/>
    <m/>
    <m/>
    <m/>
  </r>
  <r>
    <s v="DIVIDENDO PROV $ 0,53"/>
    <d v="2019-06-28T00:00:00"/>
    <x v="567"/>
    <s v="$"/>
    <x v="215"/>
    <n v="0"/>
    <n v="359440000"/>
    <n v="0"/>
    <n v="0"/>
    <n v="0"/>
    <n v="0.53"/>
    <s v="Low"/>
    <n v="190503200"/>
    <m/>
    <m/>
    <m/>
    <m/>
    <m/>
    <m/>
    <m/>
    <m/>
    <m/>
  </r>
  <r>
    <s v="DIVIDENDO DEF $ 504,6215"/>
    <d v="2018-06-21T00:00:00"/>
    <x v="458"/>
    <s v="$"/>
    <x v="436"/>
    <n v="0"/>
    <n v="376251"/>
    <n v="0"/>
    <n v="0"/>
    <n v="0"/>
    <n v="504.62200000000001"/>
    <s v="Very High"/>
    <n v="189864532.12200001"/>
    <m/>
    <m/>
    <m/>
    <m/>
    <m/>
    <m/>
    <m/>
    <m/>
    <m/>
  </r>
  <r>
    <s v="DIVIDENDO PROV $ 0,5275086673653710"/>
    <d v="2018-10-31T00:00:00"/>
    <x v="529"/>
    <s v="$"/>
    <x v="215"/>
    <n v="0"/>
    <n v="359440000"/>
    <n v="0"/>
    <n v="0"/>
    <n v="0"/>
    <n v="0.52800000000000002"/>
    <s v="Low"/>
    <n v="189784320"/>
    <m/>
    <m/>
    <m/>
    <m/>
    <m/>
    <m/>
    <m/>
    <m/>
    <m/>
  </r>
  <r>
    <s v="DIVIDENDO DEF 65 $ 2750"/>
    <d v="2017-05-09T00:00:00"/>
    <x v="131"/>
    <s v="$"/>
    <x v="516"/>
    <n v="0"/>
    <n v="68771"/>
    <n v="0"/>
    <n v="0"/>
    <n v="0"/>
    <n v="2750"/>
    <s v="Very High"/>
    <n v="189120250"/>
    <m/>
    <m/>
    <m/>
    <m/>
    <m/>
    <m/>
    <m/>
    <m/>
    <m/>
  </r>
  <r>
    <s v="DIVIDENDO PROV $ 189,091847471842"/>
    <d v="2021-07-09T00:00:00"/>
    <x v="57"/>
    <s v="$"/>
    <x v="425"/>
    <n v="0"/>
    <n v="1000000"/>
    <n v="0"/>
    <n v="0"/>
    <n v="0"/>
    <n v="189.09200000000001"/>
    <s v="Very High"/>
    <n v="189092000"/>
    <m/>
    <m/>
    <m/>
    <m/>
    <m/>
    <m/>
    <m/>
    <m/>
    <m/>
  </r>
  <r>
    <s v="DIVIDENDO PROV $ 0,5261078149354940"/>
    <d v="2017-09-29T00:00:00"/>
    <x v="343"/>
    <s v="$"/>
    <x v="215"/>
    <n v="0"/>
    <n v="359440000"/>
    <n v="0"/>
    <n v="0"/>
    <n v="0"/>
    <n v="0.52600000000000002"/>
    <s v="Low"/>
    <n v="189065440"/>
    <m/>
    <m/>
    <m/>
    <m/>
    <m/>
    <m/>
    <m/>
    <m/>
    <m/>
  </r>
  <r>
    <s v="DIVIDENDO PROV $ 84,03580176921550"/>
    <d v="2020-03-24T00:00:00"/>
    <x v="903"/>
    <s v="$"/>
    <x v="453"/>
    <n v="0"/>
    <n v="2248647"/>
    <n v="0"/>
    <n v="0"/>
    <n v="0"/>
    <n v="84.036000000000001"/>
    <s v="High"/>
    <n v="188967299.292"/>
    <m/>
    <m/>
    <m/>
    <m/>
    <m/>
    <m/>
    <m/>
    <m/>
    <m/>
  </r>
  <r>
    <s v="DIVIDENDO DEF 4 $ 0,63566"/>
    <d v="2017-05-16T00:00:00"/>
    <x v="83"/>
    <s v="$"/>
    <x v="179"/>
    <n v="0"/>
    <n v="296633147"/>
    <n v="0"/>
    <n v="0"/>
    <n v="0"/>
    <n v="0.63600000000000001"/>
    <s v="Low"/>
    <n v="188658681.49200001"/>
    <m/>
    <m/>
    <m/>
    <m/>
    <m/>
    <m/>
    <m/>
    <m/>
    <m/>
  </r>
  <r>
    <s v="DIVIDENDO DEF $ 37,7279346069"/>
    <d v="2020-06-18T00:00:00"/>
    <x v="883"/>
    <s v="$"/>
    <x v="517"/>
    <n v="0"/>
    <n v="5000000"/>
    <n v="0"/>
    <n v="0"/>
    <n v="0"/>
    <n v="37.728000000000002"/>
    <s v="High"/>
    <n v="188640000"/>
    <m/>
    <m/>
    <m/>
    <m/>
    <m/>
    <m/>
    <m/>
    <m/>
    <m/>
  </r>
  <r>
    <s v="DIVIDENDO PROV $ 83,7649041891879"/>
    <d v="2016-12-21T00:00:00"/>
    <x v="1029"/>
    <s v="$"/>
    <x v="453"/>
    <n v="0"/>
    <n v="2248647"/>
    <n v="0"/>
    <n v="0"/>
    <n v="0"/>
    <n v="83.765000000000001"/>
    <s v="High"/>
    <n v="188357915.95500001"/>
    <m/>
    <m/>
    <m/>
    <m/>
    <m/>
    <m/>
    <m/>
    <m/>
    <m/>
  </r>
  <r>
    <s v="DIVIDENDO DEF $ 0,5225"/>
    <d v="2019-07-31T00:00:00"/>
    <x v="911"/>
    <s v="$"/>
    <x v="215"/>
    <n v="0"/>
    <n v="359440000"/>
    <n v="0"/>
    <n v="0"/>
    <n v="0"/>
    <n v="0.52300000000000002"/>
    <s v="Low"/>
    <n v="187987120"/>
    <m/>
    <m/>
    <m/>
    <m/>
    <m/>
    <m/>
    <m/>
    <m/>
    <m/>
  </r>
  <r>
    <s v="DIVIDENDO PROV $ 83,58245408967810"/>
    <d v="2020-04-23T00:00:00"/>
    <x v="286"/>
    <s v="$"/>
    <x v="453"/>
    <n v="0"/>
    <n v="2248647"/>
    <n v="0"/>
    <n v="0"/>
    <n v="0"/>
    <n v="83.581999999999994"/>
    <s v="High"/>
    <n v="187946413.55399999"/>
    <m/>
    <m/>
    <m/>
    <m/>
    <m/>
    <m/>
    <m/>
    <m/>
    <m/>
  </r>
  <r>
    <s v="DIVIDENDO DEF $ 18,78869435"/>
    <d v="2021-06-09T00:00:00"/>
    <x v="824"/>
    <s v="$"/>
    <x v="518"/>
    <n v="0"/>
    <n v="10000000"/>
    <n v="0"/>
    <n v="0"/>
    <n v="0"/>
    <n v="18.789000000000001"/>
    <s v="High"/>
    <n v="187890000"/>
    <m/>
    <m/>
    <m/>
    <m/>
    <m/>
    <m/>
    <m/>
    <m/>
    <m/>
  </r>
  <r>
    <s v="DIVIDENDO PROV $ 187,701466240431"/>
    <d v="2021-01-09T00:00:00"/>
    <x v="1030"/>
    <s v="$"/>
    <x v="425"/>
    <n v="0"/>
    <n v="1000000"/>
    <n v="0"/>
    <n v="0"/>
    <n v="0"/>
    <n v="187.70099999999999"/>
    <s v="Very High"/>
    <n v="187701000"/>
    <m/>
    <m/>
    <m/>
    <m/>
    <m/>
    <m/>
    <m/>
    <m/>
    <m/>
  </r>
  <r>
    <s v="DIVIDENDO PROV $ 83,39386030944890"/>
    <d v="2020-05-15T00:00:00"/>
    <x v="283"/>
    <s v="$"/>
    <x v="453"/>
    <n v="0"/>
    <n v="2248647"/>
    <n v="0"/>
    <n v="0"/>
    <n v="0"/>
    <n v="83.394000000000005"/>
    <s v="High"/>
    <n v="187523667.91800001"/>
    <m/>
    <m/>
    <m/>
    <m/>
    <m/>
    <m/>
    <m/>
    <m/>
    <m/>
  </r>
  <r>
    <s v="DIVIDENDO PROV $ 0,3727"/>
    <d v="2020-01-21T00:00:00"/>
    <x v="1031"/>
    <s v="$"/>
    <x v="474"/>
    <n v="0"/>
    <n v="500000000"/>
    <n v="0"/>
    <n v="0"/>
    <n v="0"/>
    <n v="0.373"/>
    <s v="Low"/>
    <n v="186500000"/>
    <m/>
    <m/>
    <m/>
    <m/>
    <m/>
    <m/>
    <m/>
    <m/>
    <m/>
  </r>
  <r>
    <s v="DIVIDENDO ADIC 87 $ 8,054983419913"/>
    <d v="2017-05-12T00:00:00"/>
    <x v="333"/>
    <s v="$"/>
    <x v="476"/>
    <n v="0"/>
    <n v="23100000"/>
    <n v="0"/>
    <n v="0"/>
    <n v="0"/>
    <n v="8.0549999999999997"/>
    <s v="Medium"/>
    <n v="186070500"/>
    <m/>
    <m/>
    <m/>
    <m/>
    <m/>
    <m/>
    <m/>
    <m/>
    <m/>
  </r>
  <r>
    <s v="DIVIDENDO DEF $ 117,026364096081"/>
    <d v="2015-05-20T00:00:00"/>
    <x v="102"/>
    <s v="$"/>
    <x v="519"/>
    <n v="0"/>
    <n v="1582000"/>
    <n v="0"/>
    <n v="0"/>
    <n v="0"/>
    <n v="117.026"/>
    <s v="Very High"/>
    <n v="185135132"/>
    <m/>
    <m/>
    <m/>
    <m/>
    <m/>
    <m/>
    <m/>
    <m/>
    <m/>
  </r>
  <r>
    <s v="DIVIDENDO PROV $ 82,2636595756058"/>
    <d v="2015-08-22T00:00:00"/>
    <x v="234"/>
    <s v="$"/>
    <x v="453"/>
    <n v="0"/>
    <n v="2248647"/>
    <n v="0"/>
    <n v="0"/>
    <n v="0"/>
    <n v="82.263999999999996"/>
    <s v="High"/>
    <n v="184982696.808"/>
    <m/>
    <m/>
    <m/>
    <m/>
    <m/>
    <m/>
    <m/>
    <m/>
    <m/>
  </r>
  <r>
    <s v="DIVIDENDO PROV $ 82,1582481485112"/>
    <d v="2016-01-22T00:00:00"/>
    <x v="31"/>
    <s v="$"/>
    <x v="453"/>
    <n v="0"/>
    <n v="2248647"/>
    <n v="0"/>
    <n v="0"/>
    <n v="0"/>
    <n v="82.158000000000001"/>
    <s v="High"/>
    <n v="184744340.22600001"/>
    <m/>
    <m/>
    <m/>
    <m/>
    <m/>
    <m/>
    <m/>
    <m/>
    <m/>
  </r>
  <r>
    <s v="DIVIDENDO DEF 145 $ 125,2"/>
    <d v="2019-05-11T00:00:00"/>
    <x v="21"/>
    <s v="$"/>
    <x v="491"/>
    <n v="0"/>
    <n v="1474500"/>
    <n v="0"/>
    <n v="0"/>
    <n v="0"/>
    <n v="125.2"/>
    <s v="Very High"/>
    <n v="184607400"/>
    <m/>
    <m/>
    <m/>
    <m/>
    <m/>
    <m/>
    <m/>
    <m/>
    <m/>
  </r>
  <r>
    <s v="DIVIDENDO PROV $ 0,51269999980731"/>
    <d v="2019-08-30T00:00:00"/>
    <x v="486"/>
    <s v="$"/>
    <x v="215"/>
    <n v="0"/>
    <n v="359440000"/>
    <n v="0"/>
    <n v="0"/>
    <n v="0"/>
    <n v="0.51300000000000001"/>
    <s v="Low"/>
    <n v="184392720"/>
    <m/>
    <m/>
    <m/>
    <m/>
    <m/>
    <m/>
    <m/>
    <m/>
    <m/>
  </r>
  <r>
    <s v="DIVIDENDO PROV $ 61430,528414"/>
    <d v="2019-10-15T00:00:00"/>
    <x v="1032"/>
    <s v="$"/>
    <x v="340"/>
    <n v="0"/>
    <n v="3000"/>
    <n v="0"/>
    <n v="0"/>
    <n v="0"/>
    <n v="61430.527999999998"/>
    <s v="Very High"/>
    <n v="184291584"/>
    <m/>
    <m/>
    <m/>
    <m/>
    <m/>
    <m/>
    <m/>
    <m/>
    <m/>
  </r>
  <r>
    <s v="DIVIDENDO DEF $ 18,37795725"/>
    <d v="2021-06-09T00:00:00"/>
    <x v="824"/>
    <s v="$"/>
    <x v="520"/>
    <n v="0"/>
    <n v="10000000"/>
    <n v="0"/>
    <n v="0"/>
    <n v="0"/>
    <n v="18.378"/>
    <s v="High"/>
    <n v="183780000"/>
    <m/>
    <m/>
    <m/>
    <m/>
    <m/>
    <m/>
    <m/>
    <m/>
    <m/>
  </r>
  <r>
    <s v="DIVIDENDO PROV $ 131"/>
    <d v="2021-01-23T00:00:00"/>
    <x v="134"/>
    <s v="$"/>
    <x v="303"/>
    <n v="0"/>
    <n v="1387308"/>
    <n v="0"/>
    <n v="0"/>
    <n v="0"/>
    <n v="131"/>
    <s v="Very High"/>
    <n v="181737348"/>
    <m/>
    <m/>
    <m/>
    <m/>
    <m/>
    <m/>
    <m/>
    <m/>
    <m/>
  </r>
  <r>
    <s v="DIVIDENDO PROV $ 131"/>
    <d v="2020-10-24T00:00:00"/>
    <x v="629"/>
    <s v="$"/>
    <x v="303"/>
    <n v="0"/>
    <n v="1387308"/>
    <n v="0"/>
    <n v="0"/>
    <n v="0"/>
    <n v="131"/>
    <s v="Very High"/>
    <n v="181737348"/>
    <m/>
    <m/>
    <m/>
    <m/>
    <m/>
    <m/>
    <m/>
    <m/>
    <m/>
  </r>
  <r>
    <s v="DIVIDENDO PROV $ 80,6593371533013"/>
    <d v="2017-08-22T00:00:00"/>
    <x v="1033"/>
    <s v="$"/>
    <x v="453"/>
    <n v="0"/>
    <n v="2248647"/>
    <n v="0"/>
    <n v="0"/>
    <n v="0"/>
    <n v="80.659000000000006"/>
    <s v="High"/>
    <n v="181373618.373"/>
    <m/>
    <m/>
    <m/>
    <m/>
    <m/>
    <m/>
    <m/>
    <m/>
    <m/>
  </r>
  <r>
    <s v="DIVIDENDO DEF $ 18,07544"/>
    <d v="2019-06-12T00:00:00"/>
    <x v="565"/>
    <s v="$"/>
    <x v="521"/>
    <n v="0"/>
    <n v="10000000"/>
    <n v="0"/>
    <n v="0"/>
    <n v="0"/>
    <n v="18.074999999999999"/>
    <s v="High"/>
    <n v="180750000"/>
    <m/>
    <m/>
    <m/>
    <m/>
    <m/>
    <m/>
    <m/>
    <m/>
    <m/>
  </r>
  <r>
    <s v="DIVIDENDO PROV $ 0,501378525931949"/>
    <d v="2015-12-30T00:00:00"/>
    <x v="1034"/>
    <s v="$"/>
    <x v="215"/>
    <n v="0"/>
    <n v="359440000"/>
    <n v="0"/>
    <n v="0"/>
    <n v="0"/>
    <n v="0.501"/>
    <s v="Low"/>
    <n v="180079440"/>
    <m/>
    <m/>
    <m/>
    <m/>
    <m/>
    <m/>
    <m/>
    <m/>
    <m/>
  </r>
  <r>
    <s v="DIVIDENDO PROV 104 $ 9"/>
    <d v="2021-06-12T00:00:00"/>
    <x v="839"/>
    <s v="$"/>
    <x v="475"/>
    <n v="0"/>
    <n v="20000000"/>
    <n v="0"/>
    <n v="0"/>
    <n v="0"/>
    <n v="9"/>
    <s v="Medium"/>
    <n v="180000000"/>
    <m/>
    <m/>
    <m/>
    <m/>
    <m/>
    <m/>
    <m/>
    <m/>
    <m/>
  </r>
  <r>
    <s v="DIVIDENDO PROV $ 79,9626019230831"/>
    <d v="2021-06-09T00:00:00"/>
    <x v="824"/>
    <s v="$"/>
    <x v="453"/>
    <n v="0"/>
    <n v="2248647"/>
    <n v="0"/>
    <n v="0"/>
    <n v="0"/>
    <n v="79.962999999999994"/>
    <s v="High"/>
    <n v="179808560.06099999"/>
    <m/>
    <m/>
    <m/>
    <m/>
    <m/>
    <m/>
    <m/>
    <m/>
    <m/>
  </r>
  <r>
    <s v="DIVIDENDO PROV 69 $ 1"/>
    <d v="2019-11-23T00:00:00"/>
    <x v="1035"/>
    <s v="$"/>
    <x v="268"/>
    <n v="0"/>
    <n v="179739039"/>
    <n v="0"/>
    <n v="0"/>
    <n v="0"/>
    <n v="1"/>
    <s v="Low"/>
    <n v="179739039"/>
    <m/>
    <m/>
    <m/>
    <m/>
    <m/>
    <m/>
    <m/>
    <m/>
    <m/>
  </r>
  <r>
    <s v="DIVIDENDO PROV 67 $ 1"/>
    <d v="2018-12-07T00:00:00"/>
    <x v="654"/>
    <s v="$"/>
    <x v="268"/>
    <n v="0"/>
    <n v="179739039"/>
    <n v="0"/>
    <n v="0"/>
    <n v="0"/>
    <n v="1"/>
    <s v="Low"/>
    <n v="179739039"/>
    <m/>
    <m/>
    <m/>
    <m/>
    <m/>
    <m/>
    <m/>
    <m/>
    <m/>
  </r>
  <r>
    <s v="DIVIDENDO PROV 63 $ 1"/>
    <d v="2016-10-22T00:00:00"/>
    <x v="373"/>
    <s v="$"/>
    <x v="268"/>
    <n v="0"/>
    <n v="179739039"/>
    <n v="0"/>
    <n v="0"/>
    <n v="0"/>
    <n v="1"/>
    <s v="Low"/>
    <n v="179739039"/>
    <m/>
    <m/>
    <m/>
    <m/>
    <m/>
    <m/>
    <m/>
    <m/>
    <m/>
  </r>
  <r>
    <s v="DIVIDENDO PROV $ 0,5004"/>
    <d v="2019-09-30T00:00:00"/>
    <x v="988"/>
    <s v="$"/>
    <x v="215"/>
    <n v="0"/>
    <n v="359440000"/>
    <n v="0"/>
    <n v="0"/>
    <n v="0"/>
    <n v="0.5"/>
    <s v="Low"/>
    <n v="179720000"/>
    <m/>
    <m/>
    <m/>
    <m/>
    <m/>
    <m/>
    <m/>
    <m/>
    <m/>
  </r>
  <r>
    <s v="DIVIDENDO ADIC 88 $ 8,9398847"/>
    <d v="2016-05-19T00:00:00"/>
    <x v="150"/>
    <s v="$"/>
    <x v="475"/>
    <n v="0"/>
    <n v="20000000"/>
    <n v="0"/>
    <n v="0"/>
    <n v="0"/>
    <n v="8.94"/>
    <s v="Medium"/>
    <n v="178800000"/>
    <m/>
    <m/>
    <m/>
    <m/>
    <m/>
    <m/>
    <m/>
    <m/>
    <m/>
  </r>
  <r>
    <s v="DIVIDENDO ADIC 1 $ 0,1539"/>
    <d v="2016-05-19T00:00:00"/>
    <x v="150"/>
    <s v="$"/>
    <x v="18"/>
    <n v="0"/>
    <n v="1150742161"/>
    <n v="0"/>
    <n v="0"/>
    <n v="0"/>
    <n v="0.154"/>
    <s v="Low"/>
    <n v="177214292.794"/>
    <m/>
    <m/>
    <m/>
    <m/>
    <m/>
    <m/>
    <m/>
    <m/>
    <m/>
  </r>
  <r>
    <s v="DIVIDENDO DEF $ 17,70944325127680"/>
    <d v="2020-03-04T00:00:00"/>
    <x v="936"/>
    <s v="$"/>
    <x v="522"/>
    <n v="0"/>
    <n v="10000000"/>
    <n v="0"/>
    <n v="0"/>
    <n v="0"/>
    <n v="17.709"/>
    <s v="High"/>
    <n v="177090000"/>
    <m/>
    <m/>
    <m/>
    <m/>
    <m/>
    <m/>
    <m/>
    <m/>
    <m/>
  </r>
  <r>
    <s v="DIVIDENDO PROV $ 8,0850220763823"/>
    <d v="2021-02-19T00:00:00"/>
    <x v="860"/>
    <s v="$"/>
    <x v="523"/>
    <n v="0"/>
    <n v="21898289"/>
    <n v="0"/>
    <n v="0"/>
    <n v="0"/>
    <n v="8.0850000000000009"/>
    <s v="Medium"/>
    <n v="177047666.565"/>
    <m/>
    <m/>
    <m/>
    <m/>
    <m/>
    <m/>
    <m/>
    <m/>
    <m/>
  </r>
  <r>
    <s v="DIVIDENDO PROV $ 17,69436740121360"/>
    <d v="2021-06-24T00:00:00"/>
    <x v="1036"/>
    <s v="$"/>
    <x v="427"/>
    <n v="0"/>
    <n v="10000000"/>
    <n v="0"/>
    <n v="0"/>
    <n v="0"/>
    <n v="17.693999999999999"/>
    <s v="High"/>
    <n v="176940000"/>
    <m/>
    <m/>
    <m/>
    <m/>
    <m/>
    <m/>
    <m/>
    <m/>
    <m/>
  </r>
  <r>
    <s v="DIVIDENDO PROV $ 17,6906"/>
    <d v="2021-07-27T00:00:00"/>
    <x v="673"/>
    <s v="$"/>
    <x v="524"/>
    <n v="0"/>
    <n v="10000000"/>
    <n v="0"/>
    <n v="0"/>
    <n v="0"/>
    <n v="17.690999999999999"/>
    <s v="High"/>
    <n v="176910000"/>
    <m/>
    <m/>
    <m/>
    <m/>
    <m/>
    <m/>
    <m/>
    <m/>
    <m/>
  </r>
  <r>
    <s v="DIVIDENDO  $ 4,45113593"/>
    <d v="2021-04-23T00:00:00"/>
    <x v="63"/>
    <s v="$"/>
    <x v="459"/>
    <n v="0"/>
    <n v="39680000"/>
    <n v="0"/>
    <n v="0"/>
    <n v="0"/>
    <n v="4.4509999999999996"/>
    <s v="Medium"/>
    <n v="176615680"/>
    <m/>
    <m/>
    <m/>
    <m/>
    <m/>
    <m/>
    <m/>
    <m/>
    <m/>
  </r>
  <r>
    <s v="DIVIDENDO DEF $ 274,440812"/>
    <d v="2015-05-14T00:00:00"/>
    <x v="198"/>
    <s v="$"/>
    <x v="399"/>
    <n v="0"/>
    <n v="642975"/>
    <n v="0"/>
    <n v="0"/>
    <n v="0"/>
    <n v="274.44099999999997"/>
    <s v="Very High"/>
    <n v="176458701.97499999"/>
    <m/>
    <m/>
    <m/>
    <m/>
    <m/>
    <m/>
    <m/>
    <m/>
    <m/>
  </r>
  <r>
    <s v="DIVIDENDO DEF $ 176,0542802066160"/>
    <d v="2020-06-23T00:00:00"/>
    <x v="157"/>
    <s v="$"/>
    <x v="417"/>
    <n v="0"/>
    <n v="1000000"/>
    <n v="0"/>
    <n v="0"/>
    <n v="0"/>
    <n v="176.054"/>
    <s v="Very High"/>
    <n v="176054000"/>
    <m/>
    <m/>
    <m/>
    <m/>
    <m/>
    <m/>
    <m/>
    <m/>
    <m/>
  </r>
  <r>
    <s v="DIVIDENDO PROV $ 17,5748647460"/>
    <d v="2019-10-05T00:00:00"/>
    <x v="1037"/>
    <s v="$"/>
    <x v="461"/>
    <n v="0"/>
    <n v="10000000"/>
    <n v="0"/>
    <n v="0"/>
    <n v="0"/>
    <n v="17.574999999999999"/>
    <s v="High"/>
    <n v="175750000"/>
    <m/>
    <m/>
    <m/>
    <m/>
    <m/>
    <m/>
    <m/>
    <m/>
    <m/>
  </r>
  <r>
    <s v="DIVIDENDO PROV $ 17,5519"/>
    <d v="2021-07-27T00:00:00"/>
    <x v="673"/>
    <s v="$"/>
    <x v="525"/>
    <n v="0"/>
    <n v="10000000"/>
    <n v="0"/>
    <n v="0"/>
    <n v="0"/>
    <n v="17.552"/>
    <s v="High"/>
    <n v="175520000"/>
    <m/>
    <m/>
    <m/>
    <m/>
    <m/>
    <m/>
    <m/>
    <m/>
    <m/>
  </r>
  <r>
    <s v="DIVIDENDO PROV $ 17,5309"/>
    <d v="2021-07-27T00:00:00"/>
    <x v="673"/>
    <s v="$"/>
    <x v="526"/>
    <n v="0"/>
    <n v="10000000"/>
    <n v="0"/>
    <n v="0"/>
    <n v="0"/>
    <n v="17.530999999999999"/>
    <s v="High"/>
    <n v="175310000"/>
    <m/>
    <m/>
    <m/>
    <m/>
    <m/>
    <m/>
    <m/>
    <m/>
    <m/>
  </r>
  <r>
    <s v="DIVIDENDO DEF $ 17,5313067372705"/>
    <d v="2018-06-22T00:00:00"/>
    <x v="311"/>
    <s v="$"/>
    <x v="224"/>
    <n v="0"/>
    <n v="10000000"/>
    <n v="0"/>
    <n v="0"/>
    <n v="0"/>
    <n v="17.530999999999999"/>
    <s v="High"/>
    <n v="175310000"/>
    <m/>
    <m/>
    <m/>
    <m/>
    <m/>
    <m/>
    <m/>
    <m/>
    <m/>
  </r>
  <r>
    <s v="DIVIDENDO PROV $ 4,65177237"/>
    <d v="2020-11-26T00:00:00"/>
    <x v="27"/>
    <s v="$"/>
    <x v="459"/>
    <n v="0"/>
    <n v="37680000"/>
    <n v="0"/>
    <n v="0"/>
    <n v="0"/>
    <n v="4.6520000000000001"/>
    <s v="Medium"/>
    <n v="175287360"/>
    <m/>
    <m/>
    <m/>
    <m/>
    <m/>
    <m/>
    <m/>
    <m/>
    <m/>
  </r>
  <r>
    <s v="DIVIDENDO DEF 106 $ 70"/>
    <d v="2017-05-20T00:00:00"/>
    <x v="59"/>
    <s v="$"/>
    <x v="343"/>
    <n v="0"/>
    <n v="2500000"/>
    <n v="0"/>
    <n v="0"/>
    <n v="0"/>
    <n v="70"/>
    <s v="High"/>
    <n v="175000000"/>
    <m/>
    <m/>
    <m/>
    <m/>
    <m/>
    <m/>
    <m/>
    <m/>
    <m/>
  </r>
  <r>
    <s v="DIVIDENDO PROV $ 17,4739767762"/>
    <d v="2019-10-05T00:00:00"/>
    <x v="1037"/>
    <s v="$"/>
    <x v="463"/>
    <n v="0"/>
    <n v="10000000"/>
    <n v="0"/>
    <n v="0"/>
    <n v="0"/>
    <n v="17.474"/>
    <s v="High"/>
    <n v="174740000"/>
    <m/>
    <m/>
    <m/>
    <m/>
    <m/>
    <m/>
    <m/>
    <m/>
    <m/>
  </r>
  <r>
    <s v="DIVIDENDO DEF 1 $ 0,0367"/>
    <d v="2018-04-24T00:00:00"/>
    <x v="166"/>
    <s v="$"/>
    <x v="322"/>
    <n v="0"/>
    <n v="4713485125"/>
    <n v="0"/>
    <n v="0"/>
    <n v="0"/>
    <n v="3.6999999999999998E-2"/>
    <s v="Low"/>
    <n v="174398949.625"/>
    <m/>
    <m/>
    <m/>
    <m/>
    <m/>
    <m/>
    <m/>
    <m/>
    <m/>
  </r>
  <r>
    <s v="DIVIDENDO PROV $ 17,4271348925"/>
    <d v="2019-10-05T00:00:00"/>
    <x v="1037"/>
    <s v="$"/>
    <x v="466"/>
    <n v="0"/>
    <n v="10000000"/>
    <n v="0"/>
    <n v="0"/>
    <n v="0"/>
    <n v="17.427"/>
    <s v="High"/>
    <n v="174270000"/>
    <m/>
    <m/>
    <m/>
    <m/>
    <m/>
    <m/>
    <m/>
    <m/>
    <m/>
  </r>
  <r>
    <s v="DIVIDENDO DEF 37 $ 60"/>
    <d v="2021-05-22T00:00:00"/>
    <x v="18"/>
    <s v="$"/>
    <x v="469"/>
    <n v="0"/>
    <n v="2900000"/>
    <n v="0"/>
    <n v="0"/>
    <n v="0"/>
    <n v="60"/>
    <s v="High"/>
    <n v="174000000"/>
    <m/>
    <m/>
    <m/>
    <m/>
    <m/>
    <m/>
    <m/>
    <m/>
    <m/>
  </r>
  <r>
    <s v="DIVIDENDO PROV 47 US$ 0,001992826"/>
    <d v="2019-09-07T00:00:00"/>
    <x v="747"/>
    <s v="$"/>
    <x v="392"/>
    <n v="0"/>
    <n v="120984558"/>
    <n v="0"/>
    <n v="0"/>
    <n v="0"/>
    <n v="1.4359999999999999"/>
    <s v="Medium"/>
    <n v="173733825.28799999"/>
    <m/>
    <m/>
    <m/>
    <m/>
    <m/>
    <m/>
    <m/>
    <m/>
    <m/>
  </r>
  <r>
    <s v="DIVIDENDO PROV $ 77,0954304098675"/>
    <d v="2015-12-23T00:00:00"/>
    <x v="756"/>
    <s v="$"/>
    <x v="453"/>
    <n v="0"/>
    <n v="2248647"/>
    <n v="0"/>
    <n v="0"/>
    <n v="0"/>
    <n v="77.094999999999999"/>
    <s v="High"/>
    <n v="173359440.465"/>
    <m/>
    <m/>
    <m/>
    <m/>
    <m/>
    <m/>
    <m/>
    <m/>
    <m/>
  </r>
  <r>
    <s v="DIVIDENDO ADIC 28 $ 6"/>
    <d v="2018-05-03T00:00:00"/>
    <x v="156"/>
    <s v="$"/>
    <x v="383"/>
    <n v="0"/>
    <n v="28875307"/>
    <n v="0"/>
    <n v="0"/>
    <n v="0"/>
    <n v="6"/>
    <s v="Medium"/>
    <n v="173251842"/>
    <m/>
    <m/>
    <m/>
    <m/>
    <m/>
    <m/>
    <m/>
    <m/>
    <m/>
  </r>
  <r>
    <s v="DIVIDENDO PROV $ 172,619127269808"/>
    <d v="2018-12-21T00:00:00"/>
    <x v="560"/>
    <s v="$"/>
    <x v="407"/>
    <n v="0"/>
    <n v="1000000"/>
    <n v="0"/>
    <n v="0"/>
    <n v="0"/>
    <n v="172.619"/>
    <s v="Very High"/>
    <n v="172619000"/>
    <m/>
    <m/>
    <m/>
    <m/>
    <m/>
    <m/>
    <m/>
    <m/>
    <m/>
  </r>
  <r>
    <s v="DIVIDENDO ADIC 5 $ 0,77338"/>
    <d v="2015-05-12T00:00:00"/>
    <x v="406"/>
    <s v="$"/>
    <x v="126"/>
    <n v="0"/>
    <n v="223062717"/>
    <n v="0"/>
    <n v="0"/>
    <n v="0"/>
    <n v="0.77300000000000002"/>
    <s v="Low"/>
    <n v="172427480.241"/>
    <m/>
    <m/>
    <m/>
    <m/>
    <m/>
    <m/>
    <m/>
    <m/>
    <m/>
  </r>
  <r>
    <s v="DIVIDENDO PROV $ 7,8679152969440"/>
    <d v="2021-01-21T00:00:00"/>
    <x v="245"/>
    <s v="$"/>
    <x v="523"/>
    <n v="0"/>
    <n v="21898289"/>
    <n v="0"/>
    <n v="0"/>
    <n v="0"/>
    <n v="7.8680000000000003"/>
    <s v="Medium"/>
    <n v="172295737.852"/>
    <m/>
    <m/>
    <m/>
    <m/>
    <m/>
    <m/>
    <m/>
    <m/>
    <m/>
  </r>
  <r>
    <s v="DIVIDENDO $ 17,21116663"/>
    <d v="2021-08-21T00:00:00"/>
    <x v="338"/>
    <s v="$"/>
    <x v="292"/>
    <n v="0"/>
    <n v="10000000"/>
    <n v="0"/>
    <n v="0"/>
    <n v="0"/>
    <n v="17.210999999999999"/>
    <s v="High"/>
    <n v="172110000"/>
    <m/>
    <m/>
    <m/>
    <m/>
    <m/>
    <m/>
    <m/>
    <m/>
    <m/>
  </r>
  <r>
    <s v="DIVIDENDO PROV $ 76,1869394042296"/>
    <d v="2017-06-16T00:00:00"/>
    <x v="689"/>
    <s v="$"/>
    <x v="453"/>
    <n v="0"/>
    <n v="2248647"/>
    <n v="0"/>
    <n v="0"/>
    <n v="0"/>
    <n v="76.186999999999998"/>
    <s v="High"/>
    <n v="171317668.98899999"/>
    <m/>
    <m/>
    <m/>
    <m/>
    <m/>
    <m/>
    <m/>
    <m/>
    <m/>
  </r>
  <r>
    <s v="DIVIDENDO DEF $ 17,1119715483"/>
    <d v="2019-05-28T00:00:00"/>
    <x v="1038"/>
    <s v="$"/>
    <x v="527"/>
    <n v="0"/>
    <n v="10000000"/>
    <n v="0"/>
    <n v="0"/>
    <n v="0"/>
    <n v="17.111999999999998"/>
    <s v="High"/>
    <n v="171120000"/>
    <m/>
    <m/>
    <m/>
    <m/>
    <m/>
    <m/>
    <m/>
    <m/>
    <m/>
  </r>
  <r>
    <s v="DIVIDENDO PROV $ 0,4735"/>
    <d v="2020-06-01T00:00:00"/>
    <x v="995"/>
    <s v="$"/>
    <x v="215"/>
    <n v="0"/>
    <n v="359440000"/>
    <n v="0"/>
    <n v="0"/>
    <n v="0"/>
    <n v="0.47399999999999998"/>
    <s v="Low"/>
    <n v="170374560"/>
    <m/>
    <m/>
    <m/>
    <m/>
    <m/>
    <m/>
    <m/>
    <m/>
    <m/>
  </r>
  <r>
    <s v="DIVIDENDO PROV $ 0,4735"/>
    <d v="2020-04-30T00:00:00"/>
    <x v="206"/>
    <s v="$"/>
    <x v="215"/>
    <n v="0"/>
    <n v="359440000"/>
    <n v="0"/>
    <n v="0"/>
    <n v="0"/>
    <n v="0.47399999999999998"/>
    <s v="Low"/>
    <n v="170374560"/>
    <m/>
    <m/>
    <m/>
    <m/>
    <m/>
    <m/>
    <m/>
    <m/>
    <m/>
  </r>
  <r>
    <s v="DIVIDENDO PROV $ 0,4735"/>
    <d v="2020-03-31T00:00:00"/>
    <x v="996"/>
    <s v="$"/>
    <x v="215"/>
    <n v="0"/>
    <n v="359440000"/>
    <n v="0"/>
    <n v="0"/>
    <n v="0"/>
    <n v="0.47399999999999998"/>
    <s v="Low"/>
    <n v="170374560"/>
    <m/>
    <m/>
    <m/>
    <m/>
    <m/>
    <m/>
    <m/>
    <m/>
    <m/>
  </r>
  <r>
    <s v="DIVIDENDO DEF 103 $ 8,5085598"/>
    <d v="2021-05-14T00:00:00"/>
    <x v="184"/>
    <s v="$"/>
    <x v="475"/>
    <n v="0"/>
    <n v="20000000"/>
    <n v="0"/>
    <n v="0"/>
    <n v="0"/>
    <n v="8.5090000000000003"/>
    <s v="Medium"/>
    <n v="170180000"/>
    <m/>
    <m/>
    <m/>
    <m/>
    <m/>
    <m/>
    <m/>
    <m/>
    <m/>
  </r>
  <r>
    <s v="DIVIDENDO DEF $ 16,9785306823"/>
    <d v="2019-05-28T00:00:00"/>
    <x v="1038"/>
    <s v="$"/>
    <x v="528"/>
    <n v="0"/>
    <n v="10000000"/>
    <n v="0"/>
    <n v="0"/>
    <n v="0"/>
    <n v="16.978999999999999"/>
    <s v="High"/>
    <n v="169790000"/>
    <m/>
    <m/>
    <m/>
    <m/>
    <m/>
    <m/>
    <m/>
    <m/>
    <m/>
  </r>
  <r>
    <s v="DIVIDENDO PROV $ 169,489729981674"/>
    <d v="2020-07-13T00:00:00"/>
    <x v="1039"/>
    <s v="$"/>
    <x v="445"/>
    <n v="0"/>
    <n v="1000000"/>
    <n v="0"/>
    <n v="0"/>
    <n v="0"/>
    <n v="169.49"/>
    <s v="Very High"/>
    <n v="169490000"/>
    <m/>
    <m/>
    <m/>
    <m/>
    <m/>
    <m/>
    <m/>
    <m/>
    <m/>
  </r>
  <r>
    <s v="DIVIDENDO PROV $ 169,489729981674"/>
    <d v="2019-10-24T00:00:00"/>
    <x v="372"/>
    <s v="$"/>
    <x v="445"/>
    <n v="0"/>
    <n v="1000000"/>
    <n v="0"/>
    <n v="0"/>
    <n v="0"/>
    <n v="169.49"/>
    <s v="Very High"/>
    <n v="169490000"/>
    <m/>
    <m/>
    <m/>
    <m/>
    <m/>
    <m/>
    <m/>
    <m/>
    <m/>
  </r>
  <r>
    <s v="DIVIDENDO DEF $ 169,3813"/>
    <d v="2019-06-05T00:00:00"/>
    <x v="432"/>
    <s v="$"/>
    <x v="417"/>
    <n v="0"/>
    <n v="1000000"/>
    <n v="0"/>
    <n v="0"/>
    <n v="0"/>
    <n v="169.381"/>
    <s v="Very High"/>
    <n v="169381000"/>
    <m/>
    <m/>
    <m/>
    <m/>
    <m/>
    <m/>
    <m/>
    <m/>
    <m/>
  </r>
  <r>
    <s v="DIVIDENDO PROV 26 $ 130000"/>
    <d v="2018-07-17T00:00:00"/>
    <x v="1040"/>
    <s v="$"/>
    <x v="494"/>
    <n v="0"/>
    <n v="1300"/>
    <n v="0"/>
    <n v="0"/>
    <n v="0"/>
    <n v="130000"/>
    <s v="Very High"/>
    <n v="169000000"/>
    <m/>
    <m/>
    <m/>
    <m/>
    <m/>
    <m/>
    <m/>
    <m/>
    <m/>
  </r>
  <r>
    <s v="DIVIDENDO DEF $ 16,8707642877915"/>
    <d v="2020-06-19T00:00:00"/>
    <x v="328"/>
    <s v="$"/>
    <x v="439"/>
    <n v="0"/>
    <n v="10000000"/>
    <n v="0"/>
    <n v="0"/>
    <n v="0"/>
    <n v="16.870999999999999"/>
    <s v="High"/>
    <n v="168710000"/>
    <m/>
    <m/>
    <m/>
    <m/>
    <m/>
    <m/>
    <m/>
    <m/>
    <m/>
  </r>
  <r>
    <s v="DIVIDENDO DEF $ 700,9181597"/>
    <d v="2021-05-29T00:00:00"/>
    <x v="743"/>
    <s v="$"/>
    <x v="447"/>
    <n v="0"/>
    <n v="240494"/>
    <n v="0"/>
    <n v="0"/>
    <n v="0"/>
    <n v="700.91800000000001"/>
    <s v="Very High"/>
    <n v="168566573.49200001"/>
    <m/>
    <m/>
    <m/>
    <m/>
    <m/>
    <m/>
    <m/>
    <m/>
    <m/>
  </r>
  <r>
    <s v="DIVIDENDO PROV $ 7,6871610836810"/>
    <d v="2020-11-19T00:00:00"/>
    <x v="866"/>
    <s v="$"/>
    <x v="523"/>
    <n v="0"/>
    <n v="21898289"/>
    <n v="0"/>
    <n v="0"/>
    <n v="0"/>
    <n v="7.6870000000000003"/>
    <s v="Medium"/>
    <n v="168332147.54300001"/>
    <m/>
    <m/>
    <m/>
    <m/>
    <m/>
    <m/>
    <m/>
    <m/>
    <m/>
  </r>
  <r>
    <s v="DIVIDENDO DEF 30 $ 58"/>
    <d v="2016-05-18T00:00:00"/>
    <x v="91"/>
    <s v="$"/>
    <x v="469"/>
    <n v="0"/>
    <n v="2900000"/>
    <n v="0"/>
    <n v="0"/>
    <n v="0"/>
    <n v="58"/>
    <s v="High"/>
    <n v="168200000"/>
    <m/>
    <m/>
    <m/>
    <m/>
    <m/>
    <m/>
    <m/>
    <m/>
    <m/>
  </r>
  <r>
    <s v="DIVIDENDO PROV  $ 0,03343619134735060"/>
    <d v="2021-01-21T00:00:00"/>
    <x v="245"/>
    <s v="$"/>
    <x v="467"/>
    <n v="0"/>
    <n v="5092007706"/>
    <n v="0"/>
    <n v="0"/>
    <n v="0"/>
    <n v="3.3000000000000002E-2"/>
    <s v="Low"/>
    <n v="168036254.29800001"/>
    <m/>
    <m/>
    <m/>
    <m/>
    <m/>
    <m/>
    <m/>
    <m/>
    <m/>
  </r>
  <r>
    <s v="DIVIDENDO DEF 100 $ 8,3961925"/>
    <d v="2020-05-22T00:00:00"/>
    <x v="255"/>
    <s v="$"/>
    <x v="475"/>
    <n v="0"/>
    <n v="20000000"/>
    <n v="0"/>
    <n v="0"/>
    <n v="0"/>
    <n v="8.3960000000000008"/>
    <s v="Medium"/>
    <n v="167920000"/>
    <m/>
    <m/>
    <m/>
    <m/>
    <m/>
    <m/>
    <m/>
    <m/>
    <m/>
  </r>
  <r>
    <s v="DIVIDENDO DEF $ 16,7902888361"/>
    <d v="2019-05-28T00:00:00"/>
    <x v="1038"/>
    <s v="$"/>
    <x v="529"/>
    <n v="0"/>
    <n v="10000000"/>
    <n v="0"/>
    <n v="0"/>
    <n v="0"/>
    <n v="16.79"/>
    <s v="High"/>
    <n v="167900000"/>
    <m/>
    <m/>
    <m/>
    <m/>
    <m/>
    <m/>
    <m/>
    <m/>
    <m/>
  </r>
  <r>
    <s v="DIVIDENDO DEF $ 16,7738172751825"/>
    <d v="2020-06-19T00:00:00"/>
    <x v="328"/>
    <s v="$"/>
    <x v="441"/>
    <n v="0"/>
    <n v="10000000"/>
    <n v="0"/>
    <n v="0"/>
    <n v="0"/>
    <n v="16.774000000000001"/>
    <s v="High"/>
    <n v="167740000"/>
    <m/>
    <m/>
    <m/>
    <m/>
    <m/>
    <m/>
    <m/>
    <m/>
    <m/>
  </r>
  <r>
    <s v="DIVIDENDO PROV $ 74,52521582057580"/>
    <d v="2019-12-23T00:00:00"/>
    <x v="287"/>
    <s v="$"/>
    <x v="453"/>
    <n v="0"/>
    <n v="2248647"/>
    <n v="0"/>
    <n v="0"/>
    <n v="0"/>
    <n v="74.525000000000006"/>
    <s v="High"/>
    <n v="167580417.67500001"/>
    <m/>
    <m/>
    <m/>
    <m/>
    <m/>
    <m/>
    <m/>
    <m/>
    <m/>
  </r>
  <r>
    <s v="DIVIDENDO DEF 113 $ 17"/>
    <d v="2017-05-10T00:00:00"/>
    <x v="315"/>
    <s v="$"/>
    <x v="492"/>
    <n v="0"/>
    <n v="9850000"/>
    <n v="0"/>
    <n v="0"/>
    <n v="0"/>
    <n v="17"/>
    <s v="High"/>
    <n v="167450000"/>
    <m/>
    <m/>
    <m/>
    <m/>
    <m/>
    <m/>
    <m/>
    <m/>
    <m/>
  </r>
  <r>
    <s v="DIVIDENDO DEF $ 167,1637"/>
    <d v="2016-06-17T00:00:00"/>
    <x v="801"/>
    <s v="$"/>
    <x v="425"/>
    <n v="0"/>
    <n v="1000000"/>
    <n v="0"/>
    <n v="0"/>
    <n v="0"/>
    <n v="167.16399999999999"/>
    <s v="Very High"/>
    <n v="167164000"/>
    <m/>
    <m/>
    <m/>
    <m/>
    <m/>
    <m/>
    <m/>
    <m/>
    <m/>
  </r>
  <r>
    <s v="DIVIDENDO PROV $ 167,1637"/>
    <d v="2016-03-29T00:00:00"/>
    <x v="1041"/>
    <s v="$"/>
    <x v="425"/>
    <n v="0"/>
    <n v="1000000"/>
    <n v="0"/>
    <n v="0"/>
    <n v="0"/>
    <n v="167.16399999999999"/>
    <s v="Very High"/>
    <n v="167164000"/>
    <m/>
    <m/>
    <m/>
    <m/>
    <m/>
    <m/>
    <m/>
    <m/>
    <m/>
  </r>
  <r>
    <s v="DIVIDENDO PROV $ 167,1637"/>
    <d v="2015-04-15T00:00:00"/>
    <x v="211"/>
    <s v="$"/>
    <x v="425"/>
    <n v="0"/>
    <n v="1000000"/>
    <n v="0"/>
    <n v="0"/>
    <n v="0"/>
    <n v="167.16399999999999"/>
    <s v="Very High"/>
    <n v="167164000"/>
    <m/>
    <m/>
    <m/>
    <m/>
    <m/>
    <m/>
    <m/>
    <m/>
    <m/>
  </r>
  <r>
    <s v="DIVIDENDO PROV $ 31,39652205"/>
    <d v="2021-06-12T00:00:00"/>
    <x v="839"/>
    <s v="$"/>
    <x v="198"/>
    <n v="0"/>
    <n v="5323859"/>
    <n v="0"/>
    <n v="0"/>
    <n v="0"/>
    <n v="31.396999999999998"/>
    <s v="High"/>
    <n v="167153201.023"/>
    <m/>
    <m/>
    <m/>
    <m/>
    <m/>
    <m/>
    <m/>
    <m/>
    <m/>
  </r>
  <r>
    <s v="DIVIDENDO PROV  $ 0,46500000000000"/>
    <d v="2019-10-30T00:00:00"/>
    <x v="513"/>
    <s v="$"/>
    <x v="215"/>
    <n v="0"/>
    <n v="359440000"/>
    <n v="0"/>
    <n v="0"/>
    <n v="0"/>
    <n v="0.46500000000000002"/>
    <s v="Low"/>
    <n v="167139600"/>
    <m/>
    <m/>
    <m/>
    <m/>
    <m/>
    <m/>
    <m/>
    <m/>
    <m/>
  </r>
  <r>
    <s v="DIVIDENDO PROV $ 16,62298527116940"/>
    <d v="2020-12-22T00:00:00"/>
    <x v="492"/>
    <s v="$"/>
    <x v="441"/>
    <n v="0"/>
    <n v="10000000"/>
    <n v="0"/>
    <n v="0"/>
    <n v="0"/>
    <n v="16.623000000000001"/>
    <s v="High"/>
    <n v="166230000"/>
    <m/>
    <m/>
    <m/>
    <m/>
    <m/>
    <m/>
    <m/>
    <m/>
    <m/>
  </r>
  <r>
    <s v="DIVIDENDO DEF $ 166,0370455036030"/>
    <d v="2020-06-23T00:00:00"/>
    <x v="157"/>
    <s v="$"/>
    <x v="426"/>
    <n v="0"/>
    <n v="1000000"/>
    <n v="0"/>
    <n v="0"/>
    <n v="0"/>
    <n v="166.03700000000001"/>
    <s v="Very High"/>
    <n v="166037000"/>
    <m/>
    <m/>
    <m/>
    <m/>
    <m/>
    <m/>
    <m/>
    <m/>
    <m/>
  </r>
  <r>
    <s v="DIVIDENDO DEF $ 166,0202953815040"/>
    <d v="2020-06-23T00:00:00"/>
    <x v="157"/>
    <s v="$"/>
    <x v="424"/>
    <n v="0"/>
    <n v="1000000"/>
    <n v="0"/>
    <n v="0"/>
    <n v="0"/>
    <n v="166.02"/>
    <s v="Very High"/>
    <n v="166020000"/>
    <m/>
    <m/>
    <m/>
    <m/>
    <m/>
    <m/>
    <m/>
    <m/>
    <m/>
  </r>
  <r>
    <s v="DIVIDENDO PROV $ 16,50991908694050"/>
    <d v="2020-12-22T00:00:00"/>
    <x v="492"/>
    <s v="$"/>
    <x v="439"/>
    <n v="0"/>
    <n v="10000000"/>
    <n v="0"/>
    <n v="0"/>
    <n v="0"/>
    <n v="16.510000000000002"/>
    <s v="High"/>
    <n v="165100000"/>
    <m/>
    <m/>
    <m/>
    <m/>
    <m/>
    <m/>
    <m/>
    <m/>
    <m/>
  </r>
  <r>
    <s v="DIVIDENDO DEF 67 $ 15"/>
    <d v="2016-05-11T00:00:00"/>
    <x v="35"/>
    <s v="$"/>
    <x v="310"/>
    <n v="0"/>
    <n v="11000000"/>
    <n v="0"/>
    <n v="0"/>
    <n v="0"/>
    <n v="15"/>
    <s v="High"/>
    <n v="165000000"/>
    <m/>
    <m/>
    <m/>
    <m/>
    <m/>
    <m/>
    <m/>
    <m/>
    <m/>
  </r>
  <r>
    <s v="DIVIDENDO PROV $ 73,33197871872370"/>
    <d v="2017-12-15T00:00:00"/>
    <x v="95"/>
    <s v="$"/>
    <x v="453"/>
    <n v="0"/>
    <n v="2248647"/>
    <n v="0"/>
    <n v="0"/>
    <n v="0"/>
    <n v="73.331999999999994"/>
    <s v="High"/>
    <n v="164897781.80399999"/>
    <m/>
    <m/>
    <m/>
    <m/>
    <m/>
    <m/>
    <m/>
    <m/>
    <m/>
  </r>
  <r>
    <s v="DIVIDENDO $ 11,8816086455310"/>
    <d v="2017-01-12T00:00:00"/>
    <x v="170"/>
    <s v="$"/>
    <x v="415"/>
    <n v="0"/>
    <n v="13790061"/>
    <n v="0"/>
    <n v="0"/>
    <n v="0"/>
    <n v="11.882"/>
    <s v="High"/>
    <n v="163853504.80199999"/>
    <m/>
    <m/>
    <m/>
    <m/>
    <m/>
    <m/>
    <m/>
    <m/>
    <m/>
  </r>
  <r>
    <s v="DIVIDENDO DEF $ 16,36090085521360"/>
    <d v="2020-06-23T00:00:00"/>
    <x v="157"/>
    <s v="$"/>
    <x v="284"/>
    <n v="0"/>
    <n v="10000000"/>
    <n v="0"/>
    <n v="0"/>
    <n v="0"/>
    <n v="16.361000000000001"/>
    <s v="High"/>
    <n v="163610000"/>
    <m/>
    <m/>
    <m/>
    <m/>
    <m/>
    <m/>
    <m/>
    <m/>
    <m/>
  </r>
  <r>
    <s v="DIVIDENDO PROV $ 73,86105539980510"/>
    <d v="2020-07-21T00:00:00"/>
    <x v="862"/>
    <s v="$"/>
    <x v="453"/>
    <n v="0"/>
    <n v="2210802"/>
    <n v="0"/>
    <n v="0"/>
    <n v="0"/>
    <n v="73.861000000000004"/>
    <s v="High"/>
    <n v="163292046.52200001"/>
    <m/>
    <m/>
    <m/>
    <m/>
    <m/>
    <m/>
    <m/>
    <m/>
    <m/>
  </r>
  <r>
    <s v="DIVIDENDO DEF 111 $ 65"/>
    <d v="2021-05-22T00:00:00"/>
    <x v="18"/>
    <s v="$"/>
    <x v="343"/>
    <n v="0"/>
    <n v="2500000"/>
    <n v="0"/>
    <n v="0"/>
    <n v="0"/>
    <n v="65"/>
    <s v="High"/>
    <n v="162500000"/>
    <m/>
    <m/>
    <m/>
    <m/>
    <m/>
    <m/>
    <m/>
    <m/>
    <m/>
  </r>
  <r>
    <s v="DIVIDENDO PROV 30 $ 125000"/>
    <d v="2019-11-20T00:00:00"/>
    <x v="1042"/>
    <s v="$"/>
    <x v="494"/>
    <n v="0"/>
    <n v="1300"/>
    <n v="0"/>
    <n v="0"/>
    <n v="0"/>
    <n v="125000"/>
    <s v="Very High"/>
    <n v="162500000"/>
    <m/>
    <m/>
    <m/>
    <m/>
    <m/>
    <m/>
    <m/>
    <m/>
    <m/>
  </r>
  <r>
    <s v="DIVIDENDO DEF $ 16,23"/>
    <d v="2020-05-06T00:00:00"/>
    <x v="90"/>
    <s v="$"/>
    <x v="530"/>
    <n v="0"/>
    <n v="10000000"/>
    <n v="0"/>
    <n v="0"/>
    <n v="0"/>
    <n v="16.23"/>
    <s v="High"/>
    <n v="162300000"/>
    <m/>
    <m/>
    <m/>
    <m/>
    <m/>
    <m/>
    <m/>
    <m/>
    <m/>
  </r>
  <r>
    <s v="DIVIDENDO DEF $ 16,23"/>
    <d v="2020-05-06T00:00:00"/>
    <x v="90"/>
    <s v="$"/>
    <x v="531"/>
    <n v="0"/>
    <n v="10000000"/>
    <n v="0"/>
    <n v="0"/>
    <n v="0"/>
    <n v="16.23"/>
    <s v="High"/>
    <n v="162300000"/>
    <m/>
    <m/>
    <m/>
    <m/>
    <m/>
    <m/>
    <m/>
    <m/>
    <m/>
  </r>
  <r>
    <s v="DIVIDENDO DEF $ 16,23"/>
    <d v="2020-05-06T00:00:00"/>
    <x v="90"/>
    <s v="$"/>
    <x v="532"/>
    <n v="0"/>
    <n v="10000000"/>
    <n v="0"/>
    <n v="0"/>
    <n v="0"/>
    <n v="16.23"/>
    <s v="High"/>
    <n v="162300000"/>
    <m/>
    <m/>
    <m/>
    <m/>
    <m/>
    <m/>
    <m/>
    <m/>
    <m/>
  </r>
  <r>
    <s v="DIVIDENDO PROV $ 72,08036489490390"/>
    <d v="2021-02-10T00:00:00"/>
    <x v="961"/>
    <s v="$"/>
    <x v="453"/>
    <n v="0"/>
    <n v="2248647"/>
    <n v="0"/>
    <n v="0"/>
    <n v="0"/>
    <n v="72.08"/>
    <s v="High"/>
    <n v="162082475.75999999"/>
    <m/>
    <m/>
    <m/>
    <m/>
    <m/>
    <m/>
    <m/>
    <m/>
    <m/>
  </r>
  <r>
    <s v="DIVIDENDO DEF $ 16,19763878383230"/>
    <d v="2020-06-23T00:00:00"/>
    <x v="157"/>
    <s v="$"/>
    <x v="320"/>
    <n v="0"/>
    <n v="10000000"/>
    <n v="0"/>
    <n v="0"/>
    <n v="0"/>
    <n v="16.198"/>
    <s v="High"/>
    <n v="161980000"/>
    <m/>
    <m/>
    <m/>
    <m/>
    <m/>
    <m/>
    <m/>
    <m/>
    <m/>
  </r>
  <r>
    <s v="DIVIDENDO PROV $ 0,45"/>
    <d v="2020-12-01T00:00:00"/>
    <x v="478"/>
    <s v="$"/>
    <x v="215"/>
    <n v="0"/>
    <n v="359440000"/>
    <n v="0"/>
    <n v="0"/>
    <n v="0"/>
    <n v="0.45"/>
    <s v="Low"/>
    <n v="161748000"/>
    <m/>
    <m/>
    <m/>
    <m/>
    <m/>
    <m/>
    <m/>
    <m/>
    <m/>
  </r>
  <r>
    <s v="DIVIDENDO PROV $ 0,45"/>
    <d v="2020-11-03T00:00:00"/>
    <x v="509"/>
    <s v="$"/>
    <x v="215"/>
    <n v="0"/>
    <n v="359440000"/>
    <n v="0"/>
    <n v="0"/>
    <n v="0"/>
    <n v="0.45"/>
    <s v="Low"/>
    <n v="161748000"/>
    <m/>
    <m/>
    <m/>
    <m/>
    <m/>
    <m/>
    <m/>
    <m/>
    <m/>
  </r>
  <r>
    <s v="DIVIDENDO PROV $ 0,45"/>
    <d v="2020-09-30T00:00:00"/>
    <x v="998"/>
    <s v="$"/>
    <x v="215"/>
    <n v="0"/>
    <n v="359440000"/>
    <n v="0"/>
    <n v="0"/>
    <n v="0"/>
    <n v="0.45"/>
    <s v="Low"/>
    <n v="161748000"/>
    <m/>
    <m/>
    <m/>
    <m/>
    <m/>
    <m/>
    <m/>
    <m/>
    <m/>
  </r>
  <r>
    <s v="DIVIDENDO PROV $ 0,45"/>
    <d v="2020-02-28T00:00:00"/>
    <x v="933"/>
    <s v="$"/>
    <x v="215"/>
    <n v="0"/>
    <n v="359440000"/>
    <n v="0"/>
    <n v="0"/>
    <n v="0"/>
    <n v="0.45"/>
    <s v="Low"/>
    <n v="161748000"/>
    <m/>
    <m/>
    <m/>
    <m/>
    <m/>
    <m/>
    <m/>
    <m/>
    <m/>
  </r>
  <r>
    <s v="DIVIDENDO PROV 101 $ 7"/>
    <d v="2020-11-18T00:00:00"/>
    <x v="339"/>
    <s v="$"/>
    <x v="350"/>
    <n v="0"/>
    <n v="23100000"/>
    <n v="0"/>
    <n v="0"/>
    <n v="0"/>
    <n v="7"/>
    <s v="Medium"/>
    <n v="161700000"/>
    <m/>
    <m/>
    <m/>
    <m/>
    <m/>
    <m/>
    <m/>
    <m/>
    <m/>
  </r>
  <r>
    <s v="DIVIDENDO PROV 97 $ 7"/>
    <d v="2019-10-04T00:00:00"/>
    <x v="875"/>
    <s v="$"/>
    <x v="476"/>
    <n v="0"/>
    <n v="23100000"/>
    <n v="0"/>
    <n v="0"/>
    <n v="0"/>
    <n v="7"/>
    <s v="Medium"/>
    <n v="161700000"/>
    <m/>
    <m/>
    <m/>
    <m/>
    <m/>
    <m/>
    <m/>
    <m/>
    <m/>
  </r>
  <r>
    <s v="DIVIDENDO PROV 93 $ 7"/>
    <d v="2018-10-06T00:00:00"/>
    <x v="877"/>
    <s v="$"/>
    <x v="476"/>
    <n v="0"/>
    <n v="23100000"/>
    <n v="0"/>
    <n v="0"/>
    <n v="0"/>
    <n v="7"/>
    <s v="Medium"/>
    <n v="161700000"/>
    <m/>
    <m/>
    <m/>
    <m/>
    <m/>
    <m/>
    <m/>
    <m/>
    <m/>
  </r>
  <r>
    <s v="DIVIDENDO DEF $ 161,6526"/>
    <d v="2019-06-05T00:00:00"/>
    <x v="432"/>
    <s v="$"/>
    <x v="426"/>
    <n v="0"/>
    <n v="1000000"/>
    <n v="0"/>
    <n v="0"/>
    <n v="0"/>
    <n v="161.65299999999999"/>
    <s v="Very High"/>
    <n v="161653000"/>
    <m/>
    <m/>
    <m/>
    <m/>
    <m/>
    <m/>
    <m/>
    <m/>
    <m/>
  </r>
  <r>
    <s v="DIVIDENDO PROV 0 $ 71,805817577"/>
    <d v="2018-12-14T00:00:00"/>
    <x v="456"/>
    <s v="$"/>
    <x v="453"/>
    <n v="0"/>
    <n v="2248647"/>
    <n v="0"/>
    <n v="0"/>
    <n v="0"/>
    <n v="71.805999999999997"/>
    <s v="High"/>
    <n v="161466346.48199999"/>
    <m/>
    <m/>
    <m/>
    <m/>
    <m/>
    <m/>
    <m/>
    <m/>
    <m/>
  </r>
  <r>
    <s v="DIVIDENDO DEF $ 161,2325"/>
    <d v="2019-06-05T00:00:00"/>
    <x v="432"/>
    <s v="$"/>
    <x v="424"/>
    <n v="0"/>
    <n v="1000000"/>
    <n v="0"/>
    <n v="0"/>
    <n v="0"/>
    <n v="161.233"/>
    <s v="Very High"/>
    <n v="161233000"/>
    <m/>
    <m/>
    <m/>
    <m/>
    <m/>
    <m/>
    <m/>
    <m/>
    <m/>
  </r>
  <r>
    <s v="DIVIDENDO ADIC 102 $ 6,9679040692"/>
    <d v="2021-05-14T00:00:00"/>
    <x v="184"/>
    <s v="$"/>
    <x v="476"/>
    <n v="0"/>
    <n v="23100000"/>
    <n v="0"/>
    <n v="0"/>
    <n v="0"/>
    <n v="6.968"/>
    <s v="Medium"/>
    <n v="160960800"/>
    <m/>
    <m/>
    <m/>
    <m/>
    <m/>
    <m/>
    <m/>
    <m/>
    <m/>
  </r>
  <r>
    <s v="DIVIDENDO DEF $ 160,6562931"/>
    <d v="2020-06-10T00:00:00"/>
    <x v="320"/>
    <s v="$"/>
    <x v="533"/>
    <n v="0"/>
    <n v="1000000"/>
    <n v="0"/>
    <n v="0"/>
    <n v="0"/>
    <n v="160.65600000000001"/>
    <s v="Very High"/>
    <n v="160656000"/>
    <m/>
    <m/>
    <m/>
    <m/>
    <m/>
    <m/>
    <m/>
    <m/>
    <m/>
  </r>
  <r>
    <s v="DIVIDENDO PROV $ 16,05250632021900"/>
    <d v="2020-04-16T00:00:00"/>
    <x v="1043"/>
    <s v="$"/>
    <x v="427"/>
    <n v="0"/>
    <n v="10000000"/>
    <n v="0"/>
    <n v="0"/>
    <n v="0"/>
    <n v="16.053000000000001"/>
    <s v="High"/>
    <n v="160530000"/>
    <m/>
    <m/>
    <m/>
    <m/>
    <m/>
    <m/>
    <m/>
    <m/>
    <m/>
  </r>
  <r>
    <s v="DIVIDENDO DEF 51 $ 0,513629404545"/>
    <d v="2017-05-02T00:00:00"/>
    <x v="73"/>
    <s v="$"/>
    <x v="347"/>
    <n v="0"/>
    <n v="311776097"/>
    <n v="0"/>
    <n v="0"/>
    <n v="0"/>
    <n v="0.51400000000000001"/>
    <s v="Low"/>
    <n v="160252913.85800001"/>
    <m/>
    <m/>
    <m/>
    <m/>
    <m/>
    <m/>
    <m/>
    <m/>
    <m/>
  </r>
  <r>
    <s v="DIVIDENDO PROV 0 $ 16"/>
    <d v="2020-10-21T00:00:00"/>
    <x v="759"/>
    <s v="$"/>
    <x v="534"/>
    <n v="0"/>
    <n v="10000000"/>
    <n v="0"/>
    <n v="0"/>
    <n v="0"/>
    <n v="16"/>
    <s v="High"/>
    <n v="160000000"/>
    <m/>
    <m/>
    <m/>
    <m/>
    <m/>
    <m/>
    <m/>
    <m/>
    <m/>
  </r>
  <r>
    <s v="DIVIDENDO PROV 0 $ 16"/>
    <d v="2020-10-21T00:00:00"/>
    <x v="759"/>
    <s v="$"/>
    <x v="535"/>
    <n v="0"/>
    <n v="10000000"/>
    <n v="0"/>
    <n v="0"/>
    <n v="0"/>
    <n v="16"/>
    <s v="High"/>
    <n v="160000000"/>
    <m/>
    <m/>
    <m/>
    <m/>
    <m/>
    <m/>
    <m/>
    <m/>
    <m/>
  </r>
  <r>
    <s v="DIVIDENDO PROV 98 $ 8"/>
    <d v="2019-10-04T00:00:00"/>
    <x v="875"/>
    <s v="$"/>
    <x v="475"/>
    <n v="0"/>
    <n v="20000000"/>
    <n v="0"/>
    <n v="0"/>
    <n v="0"/>
    <n v="8"/>
    <s v="Medium"/>
    <n v="160000000"/>
    <m/>
    <m/>
    <m/>
    <m/>
    <m/>
    <m/>
    <m/>
    <m/>
    <m/>
  </r>
  <r>
    <s v="DIVIDENDO DEF 62 $ 2317,45"/>
    <d v="2015-04-27T00:00:00"/>
    <x v="376"/>
    <s v="$"/>
    <x v="516"/>
    <n v="0"/>
    <n v="68771"/>
    <n v="0"/>
    <n v="0"/>
    <n v="0"/>
    <n v="2317.4499999999998"/>
    <s v="Very High"/>
    <n v="159373353.94999999"/>
    <m/>
    <m/>
    <m/>
    <m/>
    <m/>
    <m/>
    <m/>
    <m/>
    <m/>
  </r>
  <r>
    <s v="DIVIDENDO DEF 6 $ 0,028327579199"/>
    <d v="2018-04-30T00:00:00"/>
    <x v="301"/>
    <s v="$"/>
    <x v="245"/>
    <n v="0"/>
    <n v="5686257343"/>
    <n v="0"/>
    <n v="0"/>
    <n v="0"/>
    <n v="2.8000000000000001E-2"/>
    <s v="Low"/>
    <n v="159215205.604"/>
    <m/>
    <m/>
    <m/>
    <m/>
    <m/>
    <m/>
    <m/>
    <m/>
    <m/>
  </r>
  <r>
    <s v="DIVIDENDO PROV $ 15,87436422470"/>
    <d v="2021-07-08T00:00:00"/>
    <x v="889"/>
    <s v="$"/>
    <x v="534"/>
    <n v="0"/>
    <n v="10000000"/>
    <n v="0"/>
    <n v="0"/>
    <n v="0"/>
    <n v="15.874000000000001"/>
    <s v="High"/>
    <n v="158740000"/>
    <m/>
    <m/>
    <m/>
    <m/>
    <m/>
    <m/>
    <m/>
    <m/>
    <m/>
  </r>
  <r>
    <s v="DIVIDENDO DEF $ 158,3035271"/>
    <d v="2020-06-10T00:00:00"/>
    <x v="320"/>
    <s v="$"/>
    <x v="536"/>
    <n v="0"/>
    <n v="1000000"/>
    <n v="0"/>
    <n v="0"/>
    <n v="0"/>
    <n v="158.304"/>
    <s v="Very High"/>
    <n v="158304000"/>
    <m/>
    <m/>
    <m/>
    <m/>
    <m/>
    <m/>
    <m/>
    <m/>
    <m/>
  </r>
  <r>
    <s v="DIVIDENDO DEF 51 US$ 0,001391858"/>
    <d v="2021-05-08T00:00:00"/>
    <x v="98"/>
    <s v="$"/>
    <x v="392"/>
    <n v="0"/>
    <n v="160946280"/>
    <n v="0"/>
    <n v="0"/>
    <n v="0"/>
    <n v="0.98199999999999998"/>
    <s v="Low"/>
    <n v="158049246.96000001"/>
    <m/>
    <m/>
    <m/>
    <m/>
    <m/>
    <m/>
    <m/>
    <m/>
    <m/>
  </r>
  <r>
    <s v="DIVIDENDO $ 77,40475984002820"/>
    <d v="2015-01-23T00:00:00"/>
    <x v="575"/>
    <s v="$"/>
    <x v="453"/>
    <n v="0"/>
    <n v="2036327"/>
    <n v="0"/>
    <n v="0"/>
    <n v="0"/>
    <n v="77.405000000000001"/>
    <s v="High"/>
    <n v="157621891.435"/>
    <m/>
    <m/>
    <m/>
    <m/>
    <m/>
    <m/>
    <m/>
    <m/>
    <m/>
  </r>
  <r>
    <s v="DIVIDENDO DEF $ 150,123783474633"/>
    <d v="2019-06-14T00:00:00"/>
    <x v="750"/>
    <s v="$"/>
    <x v="448"/>
    <n v="0"/>
    <n v="1047891"/>
    <n v="0"/>
    <n v="0"/>
    <n v="0"/>
    <n v="150.124"/>
    <s v="Very High"/>
    <n v="157313588.484"/>
    <m/>
    <m/>
    <m/>
    <m/>
    <m/>
    <m/>
    <m/>
    <m/>
    <m/>
  </r>
  <r>
    <s v="DIVIDENDO PROV $ 3,591031022808550"/>
    <d v="2020-09-23T00:00:00"/>
    <x v="891"/>
    <s v="$"/>
    <x v="415"/>
    <n v="0"/>
    <n v="43680120"/>
    <n v="0"/>
    <n v="0"/>
    <n v="0"/>
    <n v="3.5910000000000002"/>
    <s v="Medium"/>
    <n v="156855310.91999999"/>
    <m/>
    <m/>
    <m/>
    <m/>
    <m/>
    <m/>
    <m/>
    <m/>
    <m/>
  </r>
  <r>
    <s v="DIVIDENDO DEF 29 $ 120000"/>
    <d v="2019-07-17T00:00:00"/>
    <x v="1044"/>
    <s v="$"/>
    <x v="494"/>
    <n v="0"/>
    <n v="1300"/>
    <n v="0"/>
    <n v="0"/>
    <n v="0"/>
    <n v="120000"/>
    <s v="Very High"/>
    <n v="156000000"/>
    <m/>
    <m/>
    <m/>
    <m/>
    <m/>
    <m/>
    <m/>
    <m/>
    <m/>
  </r>
  <r>
    <s v="DIVIDENDO ADIC 19 $ 120000"/>
    <d v="2016-04-26T00:00:00"/>
    <x v="943"/>
    <s v="$"/>
    <x v="494"/>
    <n v="0"/>
    <n v="1300"/>
    <n v="0"/>
    <n v="0"/>
    <n v="0"/>
    <n v="120000"/>
    <s v="Very High"/>
    <n v="156000000"/>
    <m/>
    <m/>
    <m/>
    <m/>
    <m/>
    <m/>
    <m/>
    <m/>
    <m/>
  </r>
  <r>
    <s v="DIVIDENDO PROV 17 $ 120000"/>
    <d v="2015-07-21T00:00:00"/>
    <x v="913"/>
    <s v="$"/>
    <x v="494"/>
    <n v="0"/>
    <n v="1300"/>
    <n v="0"/>
    <n v="0"/>
    <n v="0"/>
    <n v="120000"/>
    <s v="Very High"/>
    <n v="156000000"/>
    <m/>
    <m/>
    <m/>
    <m/>
    <m/>
    <m/>
    <m/>
    <m/>
    <m/>
  </r>
  <r>
    <s v="DIVIDENDO PROV $ 50,697207"/>
    <d v="2018-06-23T00:00:00"/>
    <x v="1009"/>
    <s v="$"/>
    <x v="128"/>
    <n v="0"/>
    <n v="3074253"/>
    <n v="0"/>
    <n v="0"/>
    <n v="0"/>
    <n v="50.697000000000003"/>
    <s v="High"/>
    <n v="155855404.34099999"/>
    <m/>
    <m/>
    <m/>
    <m/>
    <m/>
    <m/>
    <m/>
    <m/>
    <m/>
  </r>
  <r>
    <s v="DIVIDENDO $ 4,07185561"/>
    <d v="2020-12-09T00:00:00"/>
    <x v="32"/>
    <s v="$"/>
    <x v="459"/>
    <n v="0"/>
    <n v="38160000"/>
    <n v="0"/>
    <n v="0"/>
    <n v="0"/>
    <n v="4.0720000000000001"/>
    <s v="Medium"/>
    <n v="155387520"/>
    <m/>
    <m/>
    <m/>
    <m/>
    <m/>
    <m/>
    <m/>
    <m/>
    <m/>
  </r>
  <r>
    <s v="DIVIDENDO DEF 65 $ 14,11921"/>
    <d v="2015-05-13T00:00:00"/>
    <x v="302"/>
    <s v="$"/>
    <x v="310"/>
    <n v="0"/>
    <n v="11000000"/>
    <n v="0"/>
    <n v="0"/>
    <n v="0"/>
    <n v="14.119"/>
    <s v="High"/>
    <n v="155309000"/>
    <m/>
    <m/>
    <m/>
    <m/>
    <m/>
    <m/>
    <m/>
    <m/>
    <m/>
  </r>
  <r>
    <s v="DIVIDENDO PROV EURO 15,529906"/>
    <d v="2021-08-05T00:00:00"/>
    <x v="1045"/>
    <s v="EURO"/>
    <x v="502"/>
    <n v="0"/>
    <n v="10000000"/>
    <n v="0"/>
    <n v="0"/>
    <n v="0"/>
    <n v="15.53"/>
    <s v="High"/>
    <n v="155300000"/>
    <m/>
    <m/>
    <m/>
    <m/>
    <m/>
    <m/>
    <m/>
    <m/>
    <m/>
  </r>
  <r>
    <s v="DIVIDENDO PROV $ 154,9892"/>
    <d v="2015-09-14T00:00:00"/>
    <x v="438"/>
    <s v="$"/>
    <x v="407"/>
    <n v="0"/>
    <n v="1000000"/>
    <n v="0"/>
    <n v="0"/>
    <n v="0"/>
    <n v="154.989"/>
    <s v="Very High"/>
    <n v="154989000"/>
    <m/>
    <m/>
    <m/>
    <m/>
    <m/>
    <m/>
    <m/>
    <m/>
    <m/>
  </r>
  <r>
    <s v="DIVIDENDO PROV $ 153,975517"/>
    <d v="2018-01-03T00:00:00"/>
    <x v="712"/>
    <s v="$"/>
    <x v="445"/>
    <n v="0"/>
    <n v="1000000"/>
    <n v="0"/>
    <n v="0"/>
    <n v="0"/>
    <n v="153.976"/>
    <s v="Very High"/>
    <n v="153976000"/>
    <m/>
    <m/>
    <m/>
    <m/>
    <m/>
    <m/>
    <m/>
    <m/>
    <m/>
  </r>
  <r>
    <s v="DIVIDENDO DEF $ 15,381778133213200"/>
    <d v="2021-06-22T00:00:00"/>
    <x v="362"/>
    <s v="$"/>
    <x v="373"/>
    <n v="0"/>
    <n v="10000000"/>
    <n v="0"/>
    <n v="0"/>
    <n v="0"/>
    <n v="15.382"/>
    <s v="High"/>
    <n v="153820000"/>
    <m/>
    <m/>
    <m/>
    <m/>
    <m/>
    <m/>
    <m/>
    <m/>
    <m/>
  </r>
  <r>
    <s v="DIVIDENDO PROV $ 0,0168213185030588"/>
    <d v="2021-07-08T00:00:00"/>
    <x v="889"/>
    <s v="$"/>
    <x v="537"/>
    <n v="0"/>
    <n v="9017259020"/>
    <n v="0"/>
    <n v="0"/>
    <n v="0"/>
    <n v="1.7000000000000001E-2"/>
    <s v="Low"/>
    <n v="153293403.34"/>
    <m/>
    <m/>
    <m/>
    <m/>
    <m/>
    <m/>
    <m/>
    <m/>
    <m/>
  </r>
  <r>
    <s v="DIVIDENDO PROV 0 $ 15,3"/>
    <d v="2020-07-13T00:00:00"/>
    <x v="1039"/>
    <s v="$"/>
    <x v="534"/>
    <n v="0"/>
    <n v="10000000"/>
    <n v="0"/>
    <n v="0"/>
    <n v="0"/>
    <n v="15.3"/>
    <s v="High"/>
    <n v="153000000"/>
    <m/>
    <m/>
    <m/>
    <m/>
    <m/>
    <m/>
    <m/>
    <m/>
    <m/>
  </r>
  <r>
    <s v="DIVIDENDO PROV 0 $ 15,3"/>
    <d v="2020-07-13T00:00:00"/>
    <x v="1039"/>
    <s v="$"/>
    <x v="535"/>
    <n v="0"/>
    <n v="10000000"/>
    <n v="0"/>
    <n v="0"/>
    <n v="0"/>
    <n v="15.3"/>
    <s v="High"/>
    <n v="153000000"/>
    <m/>
    <m/>
    <m/>
    <m/>
    <m/>
    <m/>
    <m/>
    <m/>
    <m/>
  </r>
  <r>
    <s v="DIVIDENDO PROV $ 15,2825181887589"/>
    <d v="2019-12-23T00:00:00"/>
    <x v="287"/>
    <s v="$"/>
    <x v="538"/>
    <n v="0"/>
    <n v="10000000"/>
    <n v="0"/>
    <n v="0"/>
    <n v="0"/>
    <n v="15.282999999999999"/>
    <s v="High"/>
    <n v="152830000"/>
    <m/>
    <m/>
    <m/>
    <m/>
    <m/>
    <m/>
    <m/>
    <m/>
    <m/>
  </r>
  <r>
    <s v="DIVIDENDO DEF $ 15,2739361301"/>
    <d v="2020-06-19T00:00:00"/>
    <x v="328"/>
    <s v="$"/>
    <x v="539"/>
    <n v="0"/>
    <n v="10000000"/>
    <n v="0"/>
    <n v="0"/>
    <n v="0"/>
    <n v="15.273999999999999"/>
    <s v="High"/>
    <n v="152740000"/>
    <m/>
    <m/>
    <m/>
    <m/>
    <m/>
    <m/>
    <m/>
    <m/>
    <m/>
  </r>
  <r>
    <s v="DIVIDENDO DEF $ 15,26344"/>
    <d v="2019-06-12T00:00:00"/>
    <x v="565"/>
    <s v="$"/>
    <x v="418"/>
    <n v="0"/>
    <n v="10000000"/>
    <n v="0"/>
    <n v="0"/>
    <n v="0"/>
    <n v="15.263"/>
    <s v="High"/>
    <n v="152630000"/>
    <m/>
    <m/>
    <m/>
    <m/>
    <m/>
    <m/>
    <m/>
    <m/>
    <m/>
  </r>
  <r>
    <s v="DIVIDENDO PROV $ 67,7113870893911"/>
    <d v="2020-06-12T00:00:00"/>
    <x v="579"/>
    <s v="$"/>
    <x v="453"/>
    <n v="0"/>
    <n v="2248647"/>
    <n v="0"/>
    <n v="0"/>
    <n v="0"/>
    <n v="67.710999999999999"/>
    <s v="High"/>
    <n v="152258137.01699999"/>
    <m/>
    <m/>
    <m/>
    <m/>
    <m/>
    <m/>
    <m/>
    <m/>
    <m/>
  </r>
  <r>
    <s v="DIVIDENDO $ 3,92828254"/>
    <d v="2021-05-11T00:00:00"/>
    <x v="54"/>
    <s v="$"/>
    <x v="459"/>
    <n v="0"/>
    <n v="38720000"/>
    <n v="0"/>
    <n v="0"/>
    <n v="0"/>
    <n v="3.9279999999999999"/>
    <s v="Medium"/>
    <n v="152092160"/>
    <m/>
    <m/>
    <m/>
    <m/>
    <m/>
    <m/>
    <m/>
    <m/>
    <m/>
  </r>
  <r>
    <s v="DIVIDENDO DEF $ 8,31767527"/>
    <d v="2017-04-26T00:00:00"/>
    <x v="7"/>
    <s v="$"/>
    <x v="459"/>
    <n v="0"/>
    <n v="18240000"/>
    <n v="0"/>
    <n v="0"/>
    <n v="0"/>
    <n v="8.3179999999999996"/>
    <s v="Medium"/>
    <n v="151720320"/>
    <m/>
    <m/>
    <m/>
    <m/>
    <m/>
    <m/>
    <m/>
    <m/>
    <m/>
  </r>
  <r>
    <s v="DIVIDENDO PROV $ 5,857253752537510"/>
    <d v="2021-03-16T00:00:00"/>
    <x v="1046"/>
    <s v="$"/>
    <x v="337"/>
    <n v="0"/>
    <n v="25867363"/>
    <n v="0"/>
    <n v="0"/>
    <n v="0"/>
    <n v="5.8570000000000002"/>
    <s v="Medium"/>
    <n v="151505145.09099999"/>
    <m/>
    <m/>
    <m/>
    <m/>
    <m/>
    <m/>
    <m/>
    <m/>
    <m/>
  </r>
  <r>
    <s v="DIVIDENDO ADIC 7 $ 0,67731"/>
    <d v="2017-05-12T00:00:00"/>
    <x v="333"/>
    <s v="$"/>
    <x v="126"/>
    <n v="0"/>
    <n v="223062717"/>
    <n v="0"/>
    <n v="0"/>
    <n v="0"/>
    <n v="0.67700000000000005"/>
    <s v="Low"/>
    <n v="151013459.40900001"/>
    <m/>
    <m/>
    <m/>
    <m/>
    <m/>
    <m/>
    <m/>
    <m/>
    <m/>
  </r>
  <r>
    <s v="DIVIDENDO PROV $ 15,0719644428056"/>
    <d v="2019-12-23T00:00:00"/>
    <x v="287"/>
    <s v="$"/>
    <x v="446"/>
    <n v="0"/>
    <n v="10000000"/>
    <n v="0"/>
    <n v="0"/>
    <n v="0"/>
    <n v="15.071999999999999"/>
    <s v="High"/>
    <n v="150720000"/>
    <m/>
    <m/>
    <m/>
    <m/>
    <m/>
    <m/>
    <m/>
    <m/>
    <m/>
  </r>
  <r>
    <s v="DIVIDENDO PROV 49 US$ 0,001531631"/>
    <d v="2020-06-06T00:00:00"/>
    <x v="768"/>
    <s v="$"/>
    <x v="392"/>
    <n v="0"/>
    <n v="120984558"/>
    <n v="0"/>
    <n v="0"/>
    <n v="0"/>
    <n v="1.2450000000000001"/>
    <s v="Medium"/>
    <n v="150625774.71000001"/>
    <m/>
    <m/>
    <m/>
    <m/>
    <m/>
    <m/>
    <m/>
    <m/>
    <m/>
  </r>
  <r>
    <s v="DIVIDENDO PROV EURO 50,19038958"/>
    <d v="2019-06-22T00:00:00"/>
    <x v="556"/>
    <s v="EURO"/>
    <x v="540"/>
    <n v="0"/>
    <n v="3000000"/>
    <n v="0"/>
    <n v="0"/>
    <n v="0"/>
    <n v="50.19"/>
    <s v="High"/>
    <n v="150570000"/>
    <m/>
    <m/>
    <m/>
    <m/>
    <m/>
    <m/>
    <m/>
    <m/>
    <m/>
  </r>
  <r>
    <s v="DIVIDENDO PROV $ 3,436905644947860"/>
    <d v="2020-07-21T00:00:00"/>
    <x v="862"/>
    <s v="$"/>
    <x v="415"/>
    <n v="0"/>
    <n v="43680120"/>
    <n v="0"/>
    <n v="0"/>
    <n v="0"/>
    <n v="3.4369999999999998"/>
    <s v="Medium"/>
    <n v="150128572.44"/>
    <m/>
    <m/>
    <m/>
    <m/>
    <m/>
    <m/>
    <m/>
    <m/>
    <m/>
  </r>
  <r>
    <s v="DIVIDENDO PROV $ 4,538910319593150"/>
    <d v="2021-06-23T00:00:00"/>
    <x v="548"/>
    <s v="$"/>
    <x v="337"/>
    <n v="0"/>
    <n v="33072486"/>
    <n v="0"/>
    <n v="0"/>
    <n v="0"/>
    <n v="4.5389999999999997"/>
    <s v="Medium"/>
    <n v="150116013.954"/>
    <m/>
    <m/>
    <m/>
    <m/>
    <m/>
    <m/>
    <m/>
    <m/>
    <m/>
  </r>
  <r>
    <s v="DIVIDENDO $ 14,99281"/>
    <d v="2018-12-14T00:00:00"/>
    <x v="204"/>
    <s v="$"/>
    <x v="55"/>
    <n v="0"/>
    <n v="10000000"/>
    <n v="0"/>
    <n v="0"/>
    <n v="0"/>
    <n v="14.993"/>
    <s v="High"/>
    <n v="149930000"/>
    <m/>
    <m/>
    <m/>
    <m/>
    <m/>
    <m/>
    <m/>
    <m/>
    <m/>
  </r>
  <r>
    <s v="DIVIDENDO PROV 0 $ 199,772235"/>
    <d v="2018-01-30T00:00:00"/>
    <x v="1047"/>
    <s v="$"/>
    <x v="473"/>
    <n v="0"/>
    <n v="750000"/>
    <n v="0"/>
    <n v="0"/>
    <n v="0"/>
    <n v="199.77199999999999"/>
    <s v="Very High"/>
    <n v="149829000"/>
    <m/>
    <m/>
    <m/>
    <m/>
    <m/>
    <m/>
    <m/>
    <m/>
    <m/>
  </r>
  <r>
    <s v="DIVIDENDO DEF $ 14,975342797"/>
    <d v="2019-06-01T00:00:00"/>
    <x v="690"/>
    <s v="$"/>
    <x v="505"/>
    <n v="0"/>
    <n v="10000000"/>
    <n v="0"/>
    <n v="0"/>
    <n v="0"/>
    <n v="14.975"/>
    <s v="High"/>
    <n v="149750000"/>
    <m/>
    <m/>
    <m/>
    <m/>
    <m/>
    <m/>
    <m/>
    <m/>
    <m/>
  </r>
  <r>
    <s v="DIVIDENDO PROV $ 1311,160747"/>
    <d v="2019-10-15T00:00:00"/>
    <x v="1032"/>
    <s v="$"/>
    <x v="270"/>
    <n v="0"/>
    <n v="113500"/>
    <n v="0"/>
    <n v="0"/>
    <n v="0"/>
    <n v="1311.1610000000001"/>
    <s v="Very High"/>
    <n v="148816773.5"/>
    <m/>
    <m/>
    <m/>
    <m/>
    <m/>
    <m/>
    <m/>
    <m/>
    <m/>
  </r>
  <r>
    <s v="DIVIDENDO DEF 7 $ 0,0263043566229254"/>
    <d v="2019-05-03T00:00:00"/>
    <x v="23"/>
    <s v="$"/>
    <x v="245"/>
    <n v="0"/>
    <n v="5686257343"/>
    <n v="0"/>
    <n v="0"/>
    <n v="0"/>
    <n v="2.5999999999999999E-2"/>
    <s v="Low"/>
    <n v="147842690.91800001"/>
    <m/>
    <m/>
    <m/>
    <m/>
    <m/>
    <m/>
    <m/>
    <m/>
    <m/>
  </r>
  <r>
    <s v="DIVIDENDO PROV 112 $ 15"/>
    <d v="2016-11-23T00:00:00"/>
    <x v="112"/>
    <s v="$"/>
    <x v="492"/>
    <n v="0"/>
    <n v="9850000"/>
    <n v="0"/>
    <n v="0"/>
    <n v="0"/>
    <n v="15"/>
    <s v="High"/>
    <n v="147750000"/>
    <m/>
    <m/>
    <m/>
    <m/>
    <m/>
    <m/>
    <m/>
    <m/>
    <m/>
  </r>
  <r>
    <s v="DIVIDENDO DEF $ 14,7399513"/>
    <d v="2021-05-29T00:00:00"/>
    <x v="743"/>
    <s v="$"/>
    <x v="500"/>
    <n v="0"/>
    <n v="10000000"/>
    <n v="0"/>
    <n v="0"/>
    <n v="0"/>
    <n v="14.74"/>
    <s v="High"/>
    <n v="147400000"/>
    <m/>
    <m/>
    <m/>
    <m/>
    <m/>
    <m/>
    <m/>
    <m/>
    <m/>
  </r>
  <r>
    <s v="DIVIDENDO PROV $ 161,893575"/>
    <d v="2020-07-25T00:00:00"/>
    <x v="630"/>
    <s v="$"/>
    <x v="254"/>
    <n v="0"/>
    <n v="908887"/>
    <n v="0"/>
    <n v="0"/>
    <n v="0"/>
    <n v="161.89400000000001"/>
    <s v="Very High"/>
    <n v="147143351.97799999"/>
    <m/>
    <m/>
    <m/>
    <m/>
    <m/>
    <m/>
    <m/>
    <m/>
    <m/>
  </r>
  <r>
    <s v="DIVIDENDO DEF 28 $ 50,46"/>
    <d v="2015-05-19T00:00:00"/>
    <x v="102"/>
    <s v="$"/>
    <x v="469"/>
    <n v="0"/>
    <n v="2900000"/>
    <n v="0"/>
    <n v="0"/>
    <n v="0"/>
    <n v="50.46"/>
    <s v="High"/>
    <n v="146334000"/>
    <m/>
    <m/>
    <m/>
    <m/>
    <m/>
    <m/>
    <m/>
    <m/>
    <m/>
  </r>
  <r>
    <s v="DIVIDENDO PROV $ 7,8850171033622"/>
    <d v="2021-02-19T00:00:00"/>
    <x v="860"/>
    <s v="$"/>
    <x v="541"/>
    <n v="0"/>
    <n v="18558047"/>
    <n v="0"/>
    <n v="0"/>
    <n v="0"/>
    <n v="7.8849999999999998"/>
    <s v="Medium"/>
    <n v="146330200.595"/>
    <m/>
    <m/>
    <m/>
    <m/>
    <m/>
    <m/>
    <m/>
    <m/>
    <m/>
  </r>
  <r>
    <s v="DIVIDENDO DEF 94 $ 7,28749865"/>
    <d v="2018-05-11T00:00:00"/>
    <x v="219"/>
    <s v="$"/>
    <x v="475"/>
    <n v="0"/>
    <n v="20000000"/>
    <n v="0"/>
    <n v="0"/>
    <n v="0"/>
    <n v="7.2869999999999999"/>
    <s v="Medium"/>
    <n v="145740000"/>
    <m/>
    <m/>
    <m/>
    <m/>
    <m/>
    <m/>
    <m/>
    <m/>
    <m/>
  </r>
  <r>
    <s v="DIVIDENDO PROV $ 145,433876805549"/>
    <d v="2020-07-13T00:00:00"/>
    <x v="1039"/>
    <s v="$"/>
    <x v="425"/>
    <n v="0"/>
    <n v="1000000"/>
    <n v="0"/>
    <n v="0"/>
    <n v="0"/>
    <n v="145.434"/>
    <s v="Very High"/>
    <n v="145434000"/>
    <m/>
    <m/>
    <m/>
    <m/>
    <m/>
    <m/>
    <m/>
    <m/>
    <m/>
  </r>
  <r>
    <s v="DIVIDENDO PROV $ 7,8262414681890"/>
    <d v="2021-04-21T00:00:00"/>
    <x v="357"/>
    <s v="$"/>
    <x v="541"/>
    <n v="0"/>
    <n v="18558047"/>
    <n v="0"/>
    <n v="0"/>
    <n v="0"/>
    <n v="7.8259999999999996"/>
    <s v="Medium"/>
    <n v="145235275.822"/>
    <m/>
    <m/>
    <m/>
    <m/>
    <m/>
    <m/>
    <m/>
    <m/>
    <m/>
  </r>
  <r>
    <s v="DIVIDENDO DEF 32 $ 50"/>
    <d v="2017-05-20T00:00:00"/>
    <x v="59"/>
    <s v="$"/>
    <x v="469"/>
    <n v="0"/>
    <n v="2900000"/>
    <n v="0"/>
    <n v="0"/>
    <n v="0"/>
    <n v="50"/>
    <s v="High"/>
    <n v="145000000"/>
    <m/>
    <m/>
    <m/>
    <m/>
    <m/>
    <m/>
    <m/>
    <m/>
    <m/>
  </r>
  <r>
    <s v="DIVIDENDO PROV $ 6,6161849448603"/>
    <d v="2020-10-22T00:00:00"/>
    <x v="216"/>
    <s v="$"/>
    <x v="523"/>
    <n v="0"/>
    <n v="21898289"/>
    <n v="0"/>
    <n v="0"/>
    <n v="0"/>
    <n v="6.6159999999999997"/>
    <s v="Medium"/>
    <n v="144879080.02399999"/>
    <m/>
    <m/>
    <m/>
    <m/>
    <m/>
    <m/>
    <m/>
    <m/>
    <m/>
  </r>
  <r>
    <s v="DIVIDENDO PROV 14 US$ 0,001774493"/>
    <d v="2018-09-08T00:00:00"/>
    <x v="783"/>
    <s v="$"/>
    <x v="542"/>
    <n v="0"/>
    <n v="120920716"/>
    <n v="0"/>
    <n v="0"/>
    <n v="0"/>
    <n v="1.198"/>
    <s v="Medium"/>
    <n v="144863017.76800001"/>
    <m/>
    <m/>
    <m/>
    <m/>
    <m/>
    <m/>
    <m/>
    <m/>
    <m/>
  </r>
  <r>
    <s v="DIVIDENDO DEF $ 143,904168637"/>
    <d v="2017-06-20T00:00:00"/>
    <x v="413"/>
    <s v="$"/>
    <x v="533"/>
    <n v="0"/>
    <n v="1000000"/>
    <n v="0"/>
    <n v="0"/>
    <n v="0"/>
    <n v="143.904"/>
    <s v="Very High"/>
    <n v="143904000"/>
    <m/>
    <m/>
    <m/>
    <m/>
    <m/>
    <m/>
    <m/>
    <m/>
    <m/>
  </r>
  <r>
    <s v="DIVIDENDO PROV  $ 0,4"/>
    <d v="2021-05-31T00:00:00"/>
    <x v="1017"/>
    <s v="$"/>
    <x v="215"/>
    <n v="0"/>
    <n v="359440000"/>
    <n v="0"/>
    <n v="0"/>
    <n v="0"/>
    <n v="0.4"/>
    <s v="Low"/>
    <n v="143776000"/>
    <m/>
    <m/>
    <m/>
    <m/>
    <m/>
    <m/>
    <m/>
    <m/>
    <m/>
  </r>
  <r>
    <s v="DIVIDENDO DEF $ 0,4"/>
    <d v="2020-07-31T00:00:00"/>
    <x v="745"/>
    <s v="$"/>
    <x v="215"/>
    <n v="0"/>
    <n v="359440000"/>
    <n v="0"/>
    <n v="0"/>
    <n v="0"/>
    <n v="0.4"/>
    <s v="Low"/>
    <n v="143776000"/>
    <m/>
    <m/>
    <m/>
    <m/>
    <m/>
    <m/>
    <m/>
    <m/>
    <m/>
  </r>
  <r>
    <s v="DIVIDENDO PROV $ 0,4"/>
    <d v="2020-07-01T00:00:00"/>
    <x v="1013"/>
    <s v="$"/>
    <x v="215"/>
    <n v="0"/>
    <n v="359440000"/>
    <n v="0"/>
    <n v="0"/>
    <n v="0"/>
    <n v="0.4"/>
    <s v="Low"/>
    <n v="143776000"/>
    <m/>
    <m/>
    <m/>
    <m/>
    <m/>
    <m/>
    <m/>
    <m/>
    <m/>
  </r>
  <r>
    <s v="DIVIDENDO PROV $ 0,4"/>
    <d v="2020-01-31T00:00:00"/>
    <x v="930"/>
    <s v="$"/>
    <x v="215"/>
    <n v="0"/>
    <n v="359440000"/>
    <n v="0"/>
    <n v="0"/>
    <n v="0"/>
    <n v="0.4"/>
    <s v="Low"/>
    <n v="143776000"/>
    <m/>
    <m/>
    <m/>
    <m/>
    <m/>
    <m/>
    <m/>
    <m/>
    <m/>
  </r>
  <r>
    <s v="DIVIDENDO PROV $ 0,4004"/>
    <d v="2019-11-29T00:00:00"/>
    <x v="663"/>
    <s v="$"/>
    <x v="215"/>
    <n v="0"/>
    <n v="359440000"/>
    <n v="0"/>
    <n v="0"/>
    <n v="0"/>
    <n v="0.4"/>
    <s v="Low"/>
    <n v="143776000"/>
    <m/>
    <m/>
    <m/>
    <m/>
    <m/>
    <m/>
    <m/>
    <m/>
    <m/>
  </r>
  <r>
    <s v="DIVIDENDO PROV $ 143,4873430815740"/>
    <d v="2020-10-13T00:00:00"/>
    <x v="1048"/>
    <s v="$"/>
    <x v="425"/>
    <n v="0"/>
    <n v="1000000"/>
    <n v="0"/>
    <n v="0"/>
    <n v="0"/>
    <n v="143.48699999999999"/>
    <s v="Very High"/>
    <n v="143487000"/>
    <m/>
    <m/>
    <m/>
    <m/>
    <m/>
    <m/>
    <m/>
    <m/>
    <m/>
  </r>
  <r>
    <s v="DIVIDENDO DEF $ 143,279009363"/>
    <d v="2017-06-20T00:00:00"/>
    <x v="413"/>
    <s v="$"/>
    <x v="536"/>
    <n v="0"/>
    <n v="1000000"/>
    <n v="0"/>
    <n v="0"/>
    <n v="0"/>
    <n v="143.279"/>
    <s v="Very High"/>
    <n v="143279000"/>
    <m/>
    <m/>
    <m/>
    <m/>
    <m/>
    <m/>
    <m/>
    <m/>
    <m/>
  </r>
  <r>
    <s v="DIVIDENDO DEF 22 $ 110000"/>
    <d v="2017-04-17T00:00:00"/>
    <x v="450"/>
    <s v="$"/>
    <x v="494"/>
    <n v="0"/>
    <n v="1300"/>
    <n v="0"/>
    <n v="0"/>
    <n v="0"/>
    <n v="110000"/>
    <s v="Very High"/>
    <n v="143000000"/>
    <m/>
    <m/>
    <m/>
    <m/>
    <m/>
    <m/>
    <m/>
    <m/>
    <m/>
  </r>
  <r>
    <s v="DIVIDENDO DEF $ 14,2922765147"/>
    <d v="2020-06-19T00:00:00"/>
    <x v="328"/>
    <s v="$"/>
    <x v="543"/>
    <n v="0"/>
    <n v="10000000"/>
    <n v="0"/>
    <n v="0"/>
    <n v="0"/>
    <n v="14.292"/>
    <s v="High"/>
    <n v="142920000"/>
    <m/>
    <m/>
    <m/>
    <m/>
    <m/>
    <m/>
    <m/>
    <m/>
    <m/>
  </r>
  <r>
    <s v="DIVIDENDO DEF $ 14,265797"/>
    <d v="2020-06-18T00:00:00"/>
    <x v="883"/>
    <s v="$"/>
    <x v="544"/>
    <n v="0"/>
    <n v="10000000"/>
    <n v="0"/>
    <n v="0"/>
    <n v="0"/>
    <n v="14.266"/>
    <s v="High"/>
    <n v="142660000"/>
    <m/>
    <m/>
    <m/>
    <m/>
    <m/>
    <m/>
    <m/>
    <m/>
    <m/>
  </r>
  <r>
    <s v="DIVIDENDO PROV $ 65,27903001322240"/>
    <d v="2020-09-09T00:00:00"/>
    <x v="905"/>
    <s v="$"/>
    <x v="453"/>
    <n v="0"/>
    <n v="2184937"/>
    <n v="0"/>
    <n v="0"/>
    <n v="0"/>
    <n v="65.278999999999996"/>
    <s v="High"/>
    <n v="142630502.42300001"/>
    <m/>
    <m/>
    <m/>
    <m/>
    <m/>
    <m/>
    <m/>
    <m/>
    <m/>
  </r>
  <r>
    <s v="DIVIDENDO PROV $ 7,6802679182783"/>
    <d v="2021-01-21T00:00:00"/>
    <x v="245"/>
    <s v="$"/>
    <x v="541"/>
    <n v="0"/>
    <n v="18558047"/>
    <n v="0"/>
    <n v="0"/>
    <n v="0"/>
    <n v="7.68"/>
    <s v="Medium"/>
    <n v="142525800.96000001"/>
    <m/>
    <m/>
    <m/>
    <m/>
    <m/>
    <m/>
    <m/>
    <m/>
    <m/>
  </r>
  <r>
    <s v="DIVIDENDO DEF $ 14,227588"/>
    <d v="2020-06-18T00:00:00"/>
    <x v="883"/>
    <s v="$"/>
    <x v="545"/>
    <n v="0"/>
    <n v="10000000"/>
    <n v="0"/>
    <n v="0"/>
    <n v="0"/>
    <n v="14.228"/>
    <s v="High"/>
    <n v="142280000"/>
    <m/>
    <m/>
    <m/>
    <m/>
    <m/>
    <m/>
    <m/>
    <m/>
    <m/>
  </r>
  <r>
    <s v="DIVIDENDO PROV $ 14,167157290"/>
    <d v="2021-07-06T00:00:00"/>
    <x v="1049"/>
    <s v="$"/>
    <x v="546"/>
    <n v="0"/>
    <n v="10000000"/>
    <n v="0"/>
    <n v="0"/>
    <n v="0"/>
    <n v="14.167"/>
    <s v="High"/>
    <n v="141670000"/>
    <m/>
    <m/>
    <m/>
    <m/>
    <m/>
    <m/>
    <m/>
    <m/>
    <m/>
  </r>
  <r>
    <s v="DIVIDENDO DEF $ 373,9392"/>
    <d v="2017-06-20T00:00:00"/>
    <x v="413"/>
    <s v="$"/>
    <x v="436"/>
    <n v="0"/>
    <n v="376251"/>
    <n v="0"/>
    <n v="0"/>
    <n v="0"/>
    <n v="373.93900000000002"/>
    <s v="Very High"/>
    <n v="140694922.68900001"/>
    <m/>
    <m/>
    <m/>
    <m/>
    <m/>
    <m/>
    <m/>
    <m/>
    <m/>
  </r>
  <r>
    <s v="DIVIDENDO DEF $ 14,04241343061260"/>
    <d v="2020-03-04T00:00:00"/>
    <x v="936"/>
    <s v="$"/>
    <x v="547"/>
    <n v="0"/>
    <n v="10000000"/>
    <n v="0"/>
    <n v="0"/>
    <n v="0"/>
    <n v="14.042"/>
    <s v="High"/>
    <n v="140420000"/>
    <m/>
    <m/>
    <m/>
    <m/>
    <m/>
    <m/>
    <m/>
    <m/>
    <m/>
  </r>
  <r>
    <s v="DIVIDENDO DEF $ 14,03768236836520"/>
    <d v="2020-03-04T00:00:00"/>
    <x v="936"/>
    <s v="$"/>
    <x v="548"/>
    <n v="0"/>
    <n v="10000000"/>
    <n v="0"/>
    <n v="0"/>
    <n v="0"/>
    <n v="14.038"/>
    <s v="High"/>
    <n v="140380000"/>
    <m/>
    <m/>
    <m/>
    <m/>
    <m/>
    <m/>
    <m/>
    <m/>
    <m/>
  </r>
  <r>
    <s v="DIVIDENDO PROV $ 14,011176471"/>
    <d v="2021-07-06T00:00:00"/>
    <x v="1049"/>
    <s v="$"/>
    <x v="549"/>
    <n v="0"/>
    <n v="10000000"/>
    <n v="0"/>
    <n v="0"/>
    <n v="0"/>
    <n v="14.010999999999999"/>
    <s v="High"/>
    <n v="140110000"/>
    <m/>
    <m/>
    <m/>
    <m/>
    <m/>
    <m/>
    <m/>
    <m/>
    <m/>
  </r>
  <r>
    <s v="DIVIDENDO PROV 99 $ 7"/>
    <d v="2020-01-31T00:00:00"/>
    <x v="930"/>
    <s v="$"/>
    <x v="475"/>
    <n v="0"/>
    <n v="20000000"/>
    <n v="0"/>
    <n v="0"/>
    <n v="0"/>
    <n v="7"/>
    <s v="Medium"/>
    <n v="140000000"/>
    <m/>
    <m/>
    <m/>
    <m/>
    <m/>
    <m/>
    <m/>
    <m/>
    <m/>
  </r>
  <r>
    <s v="DIVIDENDO PROV 96 $ 7"/>
    <d v="2019-01-10T00:00:00"/>
    <x v="925"/>
    <s v="$"/>
    <x v="475"/>
    <n v="0"/>
    <n v="20000000"/>
    <n v="0"/>
    <n v="0"/>
    <n v="0"/>
    <n v="7"/>
    <s v="Medium"/>
    <n v="140000000"/>
    <m/>
    <m/>
    <m/>
    <m/>
    <m/>
    <m/>
    <m/>
    <m/>
    <m/>
  </r>
  <r>
    <s v="DIVIDENDO PROV 95 $ 7"/>
    <d v="2018-10-06T00:00:00"/>
    <x v="877"/>
    <s v="$"/>
    <x v="475"/>
    <n v="0"/>
    <n v="20000000"/>
    <n v="0"/>
    <n v="0"/>
    <n v="0"/>
    <n v="7"/>
    <s v="Medium"/>
    <n v="140000000"/>
    <m/>
    <m/>
    <m/>
    <m/>
    <m/>
    <m/>
    <m/>
    <m/>
    <m/>
  </r>
  <r>
    <s v="DIVIDENDO PROV 93 $ 7"/>
    <d v="2018-01-05T00:00:00"/>
    <x v="931"/>
    <s v="$"/>
    <x v="475"/>
    <n v="0"/>
    <n v="20000000"/>
    <n v="0"/>
    <n v="0"/>
    <n v="0"/>
    <n v="7"/>
    <s v="Medium"/>
    <n v="140000000"/>
    <m/>
    <m/>
    <m/>
    <m/>
    <m/>
    <m/>
    <m/>
    <m/>
    <m/>
  </r>
  <r>
    <s v="DIVIDENDO DEF $ 21,937026"/>
    <d v="2020-06-20T00:00:00"/>
    <x v="329"/>
    <s v="$"/>
    <x v="550"/>
    <n v="0"/>
    <n v="6361634"/>
    <n v="0"/>
    <n v="0"/>
    <n v="0"/>
    <n v="21.937000000000001"/>
    <s v="High"/>
    <n v="139555165.058"/>
    <m/>
    <m/>
    <m/>
    <m/>
    <m/>
    <m/>
    <m/>
    <m/>
    <m/>
  </r>
  <r>
    <s v="DIVIDENDO PROV $ 7,5172107280470"/>
    <d v="2020-11-19T00:00:00"/>
    <x v="866"/>
    <s v="$"/>
    <x v="541"/>
    <n v="0"/>
    <n v="18558047"/>
    <n v="0"/>
    <n v="0"/>
    <n v="0"/>
    <n v="7.5170000000000003"/>
    <s v="Medium"/>
    <n v="139500839.29899999"/>
    <m/>
    <m/>
    <m/>
    <m/>
    <m/>
    <m/>
    <m/>
    <m/>
    <m/>
  </r>
  <r>
    <s v="DIVIDENDO DEF $ 139,131383"/>
    <d v="2021-06-23T00:00:00"/>
    <x v="548"/>
    <s v="$"/>
    <x v="354"/>
    <n v="0"/>
    <n v="1000000"/>
    <n v="0"/>
    <n v="0"/>
    <n v="0"/>
    <n v="139.131"/>
    <s v="Very High"/>
    <n v="139131000"/>
    <m/>
    <m/>
    <m/>
    <m/>
    <m/>
    <m/>
    <m/>
    <m/>
    <m/>
  </r>
  <r>
    <s v="DIVIDENDO DEF $ 13,9020114453"/>
    <d v="2020-06-19T00:00:00"/>
    <x v="328"/>
    <s v="$"/>
    <x v="551"/>
    <n v="0"/>
    <n v="10000000"/>
    <n v="0"/>
    <n v="0"/>
    <n v="0"/>
    <n v="13.901999999999999"/>
    <s v="High"/>
    <n v="139020000"/>
    <m/>
    <m/>
    <m/>
    <m/>
    <m/>
    <m/>
    <m/>
    <m/>
    <m/>
  </r>
  <r>
    <s v="DIVIDENDO DEF $ 9,5460171"/>
    <d v="2019-06-22T00:00:00"/>
    <x v="556"/>
    <s v="$"/>
    <x v="489"/>
    <n v="0"/>
    <n v="14552838"/>
    <n v="0"/>
    <n v="0"/>
    <n v="0"/>
    <n v="9.5459999999999994"/>
    <s v="Medium"/>
    <n v="138921391.54800001"/>
    <m/>
    <m/>
    <m/>
    <m/>
    <m/>
    <m/>
    <m/>
    <m/>
    <m/>
  </r>
  <r>
    <s v="DIVIDENDO PROV $ 138,6965116902670"/>
    <d v="2016-12-22T00:00:00"/>
    <x v="854"/>
    <s v="$"/>
    <x v="407"/>
    <n v="0"/>
    <n v="1000000"/>
    <n v="0"/>
    <n v="0"/>
    <n v="0"/>
    <n v="138.697"/>
    <s v="Very High"/>
    <n v="138697000"/>
    <m/>
    <m/>
    <m/>
    <m/>
    <m/>
    <m/>
    <m/>
    <m/>
    <m/>
  </r>
  <r>
    <s v="DIVIDENDO PROV $ 138,649589966946"/>
    <d v="2015-12-22T00:00:00"/>
    <x v="488"/>
    <s v="$"/>
    <x v="407"/>
    <n v="0"/>
    <n v="1000000"/>
    <n v="0"/>
    <n v="0"/>
    <n v="0"/>
    <n v="138.65"/>
    <s v="Very High"/>
    <n v="138650000"/>
    <m/>
    <m/>
    <m/>
    <m/>
    <m/>
    <m/>
    <m/>
    <m/>
    <m/>
  </r>
  <r>
    <s v="DIVIDENDO PROV 89 $ 6"/>
    <d v="2017-10-05T00:00:00"/>
    <x v="879"/>
    <s v="$"/>
    <x v="476"/>
    <n v="0"/>
    <n v="23100000"/>
    <n v="0"/>
    <n v="0"/>
    <n v="0"/>
    <n v="6"/>
    <s v="Medium"/>
    <n v="138600000"/>
    <m/>
    <m/>
    <m/>
    <m/>
    <m/>
    <m/>
    <m/>
    <m/>
    <m/>
  </r>
  <r>
    <s v="DIVIDENDO PROV 84 $ 6"/>
    <d v="2016-10-14T00:00:00"/>
    <x v="248"/>
    <s v="$"/>
    <x v="476"/>
    <n v="0"/>
    <n v="23100000"/>
    <n v="0"/>
    <n v="0"/>
    <n v="0"/>
    <n v="6"/>
    <s v="Medium"/>
    <n v="138600000"/>
    <m/>
    <m/>
    <m/>
    <m/>
    <m/>
    <m/>
    <m/>
    <m/>
    <m/>
  </r>
  <r>
    <s v="DIVIDENDO $ 4,53103753"/>
    <d v="2019-05-08T00:00:00"/>
    <x v="23"/>
    <s v="$"/>
    <x v="459"/>
    <n v="0"/>
    <n v="30560000"/>
    <n v="0"/>
    <n v="0"/>
    <n v="0"/>
    <n v="4.5309999999999997"/>
    <s v="Medium"/>
    <n v="138467360"/>
    <m/>
    <m/>
    <m/>
    <m/>
    <m/>
    <m/>
    <m/>
    <m/>
    <m/>
  </r>
  <r>
    <s v="DIVIDENDO DEF $ 21,720289599"/>
    <d v="2021-06-18T00:00:00"/>
    <x v="890"/>
    <s v="$"/>
    <x v="552"/>
    <n v="0"/>
    <n v="6341650"/>
    <n v="0"/>
    <n v="0"/>
    <n v="0"/>
    <n v="21.72"/>
    <s v="High"/>
    <n v="137740638"/>
    <m/>
    <m/>
    <m/>
    <m/>
    <m/>
    <m/>
    <m/>
    <m/>
    <m/>
  </r>
  <r>
    <s v="DIVIDENDO PROV $ 137,521063642915"/>
    <d v="2016-09-14T00:00:00"/>
    <x v="946"/>
    <s v="$"/>
    <x v="407"/>
    <n v="0"/>
    <n v="1000000"/>
    <n v="0"/>
    <n v="0"/>
    <n v="0"/>
    <n v="137.52099999999999"/>
    <s v="Very High"/>
    <n v="137521000"/>
    <m/>
    <m/>
    <m/>
    <m/>
    <m/>
    <m/>
    <m/>
    <m/>
    <m/>
  </r>
  <r>
    <s v="DIVIDENDO $ 3,68622825"/>
    <d v="2021-08-25T00:00:00"/>
    <x v="84"/>
    <s v="$"/>
    <x v="459"/>
    <n v="0"/>
    <n v="37200000"/>
    <n v="0"/>
    <n v="0"/>
    <n v="0"/>
    <n v="3.6859999999999999"/>
    <s v="Medium"/>
    <n v="137119200"/>
    <m/>
    <m/>
    <m/>
    <m/>
    <m/>
    <m/>
    <m/>
    <m/>
    <m/>
  </r>
  <r>
    <s v="DIVIDENDO PROV $ 6,260011181695520"/>
    <d v="2021-03-19T00:00:00"/>
    <x v="17"/>
    <s v="$"/>
    <x v="523"/>
    <n v="0"/>
    <n v="21898289"/>
    <n v="0"/>
    <n v="0"/>
    <n v="0"/>
    <n v="6.26"/>
    <s v="Medium"/>
    <n v="137083289.13999999"/>
    <m/>
    <m/>
    <m/>
    <m/>
    <m/>
    <m/>
    <m/>
    <m/>
    <m/>
  </r>
  <r>
    <s v="DIVIDENDO DEF 99 $ 5,92806974026"/>
    <d v="2020-05-22T00:00:00"/>
    <x v="255"/>
    <s v="$"/>
    <x v="476"/>
    <n v="0"/>
    <n v="23100000"/>
    <n v="0"/>
    <n v="0"/>
    <n v="0"/>
    <n v="5.9279999999999999"/>
    <s v="Medium"/>
    <n v="136936800"/>
    <m/>
    <m/>
    <m/>
    <m/>
    <m/>
    <m/>
    <m/>
    <m/>
    <m/>
  </r>
  <r>
    <s v="DIVIDENDO $ 4,384262"/>
    <d v="2019-12-03T00:00:00"/>
    <x v="29"/>
    <s v="$"/>
    <x v="459"/>
    <n v="0"/>
    <n v="31200000"/>
    <n v="0"/>
    <n v="0"/>
    <n v="0"/>
    <n v="4.3840000000000003"/>
    <s v="Medium"/>
    <n v="136780800"/>
    <m/>
    <m/>
    <m/>
    <m/>
    <m/>
    <m/>
    <m/>
    <m/>
    <m/>
  </r>
  <r>
    <s v="DIVIDENDO PROV $ 13,6382805524212"/>
    <d v="2020-12-23T00:00:00"/>
    <x v="281"/>
    <s v="$"/>
    <x v="523"/>
    <n v="0"/>
    <n v="10000000"/>
    <n v="0"/>
    <n v="0"/>
    <n v="0"/>
    <n v="13.638"/>
    <s v="High"/>
    <n v="136380000"/>
    <m/>
    <m/>
    <m/>
    <m/>
    <m/>
    <m/>
    <m/>
    <m/>
    <m/>
  </r>
  <r>
    <s v="DIVIDENDO DEF $ 13,6120635"/>
    <d v="2019-06-22T00:00:00"/>
    <x v="556"/>
    <s v="$"/>
    <x v="412"/>
    <n v="0"/>
    <n v="10000000"/>
    <n v="0"/>
    <n v="0"/>
    <n v="0"/>
    <n v="13.612"/>
    <s v="High"/>
    <n v="136120000"/>
    <m/>
    <m/>
    <m/>
    <m/>
    <m/>
    <m/>
    <m/>
    <m/>
    <m/>
  </r>
  <r>
    <s v="DIVIDENDO DEF  $ 135,8621"/>
    <d v="2018-12-29T00:00:00"/>
    <x v="1050"/>
    <s v="$"/>
    <x v="435"/>
    <n v="0"/>
    <n v="1000000"/>
    <n v="0"/>
    <n v="0"/>
    <n v="0"/>
    <n v="135.86199999999999"/>
    <s v="Very High"/>
    <n v="135862000"/>
    <m/>
    <m/>
    <m/>
    <m/>
    <m/>
    <m/>
    <m/>
    <m/>
    <m/>
  </r>
  <r>
    <s v="DIVIDENDO ADIC 51 $ 0,033934131"/>
    <d v="2016-04-23T00:00:00"/>
    <x v="435"/>
    <s v="$"/>
    <x v="304"/>
    <n v="0"/>
    <n v="3983886864"/>
    <n v="0"/>
    <n v="0"/>
    <n v="0"/>
    <n v="3.4000000000000002E-2"/>
    <s v="Low"/>
    <n v="135452153.37599999"/>
    <m/>
    <m/>
    <m/>
    <m/>
    <m/>
    <m/>
    <m/>
    <m/>
    <m/>
  </r>
  <r>
    <s v="DIVIDENDO DEF 0 $ 135,1747"/>
    <d v="2018-12-29T00:00:00"/>
    <x v="1050"/>
    <s v="$"/>
    <x v="434"/>
    <n v="0"/>
    <n v="1000000"/>
    <n v="0"/>
    <n v="0"/>
    <n v="0"/>
    <n v="135.17500000000001"/>
    <s v="Very High"/>
    <n v="135175000"/>
    <m/>
    <m/>
    <m/>
    <m/>
    <m/>
    <m/>
    <m/>
    <m/>
    <m/>
  </r>
  <r>
    <s v="DIVIDENDO PROV $ 3,25331345"/>
    <d v="2021-04-05T00:00:00"/>
    <x v="66"/>
    <s v="$"/>
    <x v="459"/>
    <n v="0"/>
    <n v="41520000"/>
    <n v="0"/>
    <n v="0"/>
    <n v="0"/>
    <n v="3.2530000000000001"/>
    <s v="Medium"/>
    <n v="135064560"/>
    <m/>
    <m/>
    <m/>
    <m/>
    <m/>
    <m/>
    <m/>
    <m/>
    <m/>
  </r>
  <r>
    <s v="DIVIDENDO PROV $ 13,4634048063930"/>
    <d v="2020-12-23T00:00:00"/>
    <x v="281"/>
    <s v="$"/>
    <x v="553"/>
    <n v="0"/>
    <n v="10000000"/>
    <n v="0"/>
    <n v="0"/>
    <n v="0"/>
    <n v="13.462999999999999"/>
    <s v="High"/>
    <n v="134630000"/>
    <m/>
    <m/>
    <m/>
    <m/>
    <m/>
    <m/>
    <m/>
    <m/>
    <m/>
  </r>
  <r>
    <s v="DIVIDENDO PROV $ 5,473829957638650"/>
    <d v="2021-01-20T00:00:00"/>
    <x v="919"/>
    <s v="$"/>
    <x v="337"/>
    <n v="0"/>
    <n v="24513621"/>
    <n v="0"/>
    <n v="0"/>
    <n v="0"/>
    <n v="5.4740000000000002"/>
    <s v="Medium"/>
    <n v="134187561.354"/>
    <m/>
    <m/>
    <m/>
    <m/>
    <m/>
    <m/>
    <m/>
    <m/>
    <m/>
  </r>
  <r>
    <s v="DIVIDENDO PROV $ 13,3602262491683"/>
    <d v="2020-01-24T00:00:00"/>
    <x v="830"/>
    <s v="$"/>
    <x v="523"/>
    <n v="0"/>
    <n v="10000000"/>
    <n v="0"/>
    <n v="0"/>
    <n v="0"/>
    <n v="13.36"/>
    <s v="High"/>
    <n v="133600000"/>
    <m/>
    <m/>
    <m/>
    <m/>
    <m/>
    <m/>
    <m/>
    <m/>
    <m/>
  </r>
  <r>
    <s v="DIVIDENDO PROV $ 6,0901945352900"/>
    <d v="2020-07-24T00:00:00"/>
    <x v="449"/>
    <s v="$"/>
    <x v="523"/>
    <n v="0"/>
    <n v="21898289"/>
    <n v="0"/>
    <n v="0"/>
    <n v="0"/>
    <n v="6.09"/>
    <s v="Medium"/>
    <n v="133360580.01000001"/>
    <m/>
    <m/>
    <m/>
    <m/>
    <m/>
    <m/>
    <m/>
    <m/>
    <m/>
  </r>
  <r>
    <s v="DIVIDENDO PROV $ 13,3250516608779"/>
    <d v="2020-12-23T00:00:00"/>
    <x v="281"/>
    <s v="$"/>
    <x v="541"/>
    <n v="0"/>
    <n v="10000000"/>
    <n v="0"/>
    <n v="0"/>
    <n v="0"/>
    <n v="13.324999999999999"/>
    <s v="High"/>
    <n v="133250000"/>
    <m/>
    <m/>
    <m/>
    <m/>
    <m/>
    <m/>
    <m/>
    <m/>
    <m/>
  </r>
  <r>
    <s v="DIVIDENDO DEF $ 13,3112245341817"/>
    <d v="2019-10-17T00:00:00"/>
    <x v="1051"/>
    <s v="$"/>
    <x v="415"/>
    <n v="0"/>
    <n v="10000000"/>
    <n v="0"/>
    <n v="0"/>
    <n v="0"/>
    <n v="13.311"/>
    <s v="High"/>
    <n v="133110000"/>
    <m/>
    <m/>
    <m/>
    <m/>
    <m/>
    <m/>
    <m/>
    <m/>
    <m/>
  </r>
  <r>
    <s v="DIVIDENDO PROV $ 10,353703163"/>
    <d v="2021-01-27T00:00:00"/>
    <x v="1002"/>
    <s v="$"/>
    <x v="490"/>
    <n v="0"/>
    <n v="12808927"/>
    <n v="0"/>
    <n v="0"/>
    <n v="0"/>
    <n v="10.353999999999999"/>
    <s v="High"/>
    <n v="132623630.15800001"/>
    <m/>
    <m/>
    <m/>
    <m/>
    <m/>
    <m/>
    <m/>
    <m/>
    <m/>
  </r>
  <r>
    <s v="DIVIDENDO PROV $ 13,2610274986408"/>
    <d v="2020-01-24T00:00:00"/>
    <x v="830"/>
    <s v="$"/>
    <x v="553"/>
    <n v="0"/>
    <n v="10000000"/>
    <n v="0"/>
    <n v="0"/>
    <n v="0"/>
    <n v="13.260999999999999"/>
    <s v="High"/>
    <n v="132610000"/>
    <m/>
    <m/>
    <m/>
    <m/>
    <m/>
    <m/>
    <m/>
    <m/>
    <m/>
  </r>
  <r>
    <s v="DIVIDENDO DEF $ 132,381079934036"/>
    <d v="2019-06-07T00:00:00"/>
    <x v="675"/>
    <s v="$"/>
    <x v="407"/>
    <n v="0"/>
    <n v="1000000"/>
    <n v="0"/>
    <n v="0"/>
    <n v="0"/>
    <n v="132.381"/>
    <s v="Very High"/>
    <n v="132381000"/>
    <m/>
    <m/>
    <m/>
    <m/>
    <m/>
    <m/>
    <m/>
    <m/>
    <m/>
  </r>
  <r>
    <s v="DIVIDENDO DEF $ 13,2379881858"/>
    <d v="2019-06-01T00:00:00"/>
    <x v="690"/>
    <s v="$"/>
    <x v="515"/>
    <n v="0"/>
    <n v="10000000"/>
    <n v="0"/>
    <n v="0"/>
    <n v="0"/>
    <n v="13.238"/>
    <s v="High"/>
    <n v="132380000"/>
    <m/>
    <m/>
    <m/>
    <m/>
    <m/>
    <m/>
    <m/>
    <m/>
    <m/>
  </r>
  <r>
    <s v="DIVIDENDO DEF $ 20674,00438"/>
    <d v="2019-05-15T00:00:00"/>
    <x v="407"/>
    <s v="$"/>
    <x v="554"/>
    <n v="0"/>
    <n v="6400"/>
    <n v="0"/>
    <n v="0"/>
    <n v="0"/>
    <n v="20674.004000000001"/>
    <s v="Very High"/>
    <n v="132313625.59999999"/>
    <m/>
    <m/>
    <m/>
    <m/>
    <m/>
    <m/>
    <m/>
    <m/>
    <m/>
  </r>
  <r>
    <s v="DIVIDENDO PROV $ 13,1821571892790"/>
    <d v="2020-01-24T00:00:00"/>
    <x v="830"/>
    <s v="$"/>
    <x v="541"/>
    <n v="0"/>
    <n v="10000000"/>
    <n v="0"/>
    <n v="0"/>
    <n v="0"/>
    <n v="13.182"/>
    <s v="High"/>
    <n v="131820000"/>
    <m/>
    <m/>
    <m/>
    <m/>
    <m/>
    <m/>
    <m/>
    <m/>
    <m/>
  </r>
  <r>
    <s v="DIVIDENDO DEF $ 131,125459174"/>
    <d v="2019-05-03T00:00:00"/>
    <x v="23"/>
    <s v="$"/>
    <x v="380"/>
    <n v="0"/>
    <n v="1005172"/>
    <n v="0"/>
    <n v="0"/>
    <n v="0"/>
    <n v="131.125"/>
    <s v="Very High"/>
    <n v="131803178.5"/>
    <m/>
    <m/>
    <m/>
    <m/>
    <m/>
    <m/>
    <m/>
    <m/>
    <m/>
  </r>
  <r>
    <s v="DIVIDENDO PROV $ 262,055901"/>
    <d v="2021-04-28T00:00:00"/>
    <x v="142"/>
    <s v="$"/>
    <x v="259"/>
    <n v="0"/>
    <n v="502869"/>
    <n v="0"/>
    <n v="0"/>
    <n v="0"/>
    <n v="262.05599999999998"/>
    <s v="Very High"/>
    <n v="131779838.664"/>
    <m/>
    <m/>
    <m/>
    <m/>
    <m/>
    <m/>
    <m/>
    <m/>
    <m/>
  </r>
  <r>
    <s v="DIVIDENDO PROV $ 131,722224173663"/>
    <d v="2017-12-16T00:00:00"/>
    <x v="246"/>
    <s v="$"/>
    <x v="407"/>
    <n v="0"/>
    <n v="1000000"/>
    <n v="0"/>
    <n v="0"/>
    <n v="0"/>
    <n v="131.72200000000001"/>
    <s v="Very High"/>
    <n v="131722000"/>
    <m/>
    <m/>
    <m/>
    <m/>
    <m/>
    <m/>
    <m/>
    <m/>
    <m/>
  </r>
  <r>
    <s v="DIVIDENDO DEF $ 13,15139902822470"/>
    <d v="2020-03-04T00:00:00"/>
    <x v="936"/>
    <s v="$"/>
    <x v="555"/>
    <n v="0"/>
    <n v="10000000"/>
    <n v="0"/>
    <n v="0"/>
    <n v="0"/>
    <n v="13.151"/>
    <s v="High"/>
    <n v="131510000"/>
    <m/>
    <m/>
    <m/>
    <m/>
    <m/>
    <m/>
    <m/>
    <m/>
    <m/>
  </r>
  <r>
    <s v="DIVIDENDO PROV $ 6,0008658667351"/>
    <d v="2020-09-23T00:00:00"/>
    <x v="891"/>
    <s v="$"/>
    <x v="523"/>
    <n v="0"/>
    <n v="21898289"/>
    <n v="0"/>
    <n v="0"/>
    <n v="0"/>
    <n v="6.0010000000000003"/>
    <s v="Medium"/>
    <n v="131411632.289"/>
    <m/>
    <m/>
    <m/>
    <m/>
    <m/>
    <m/>
    <m/>
    <m/>
    <m/>
  </r>
  <r>
    <s v="DIVIDENDO DEF $ 131,00612274292"/>
    <d v="2021-07-08T00:00:00"/>
    <x v="889"/>
    <s v="$"/>
    <x v="533"/>
    <n v="0"/>
    <n v="1000000"/>
    <n v="0"/>
    <n v="0"/>
    <n v="0"/>
    <n v="131.006"/>
    <s v="Very High"/>
    <n v="131006000"/>
    <m/>
    <m/>
    <m/>
    <m/>
    <m/>
    <m/>
    <m/>
    <m/>
    <m/>
  </r>
  <r>
    <s v="DIVIDENDO PROV $ 9,69497642"/>
    <d v="2020-11-03T00:00:00"/>
    <x v="509"/>
    <s v="$"/>
    <x v="490"/>
    <n v="0"/>
    <n v="13503556"/>
    <n v="0"/>
    <n v="0"/>
    <n v="0"/>
    <n v="9.6950000000000003"/>
    <s v="Medium"/>
    <n v="130916975.42"/>
    <m/>
    <m/>
    <m/>
    <m/>
    <m/>
    <m/>
    <m/>
    <m/>
    <m/>
  </r>
  <r>
    <s v="DIVIDENDO PROV 34 $ 100000"/>
    <d v="2021-07-21T00:00:00"/>
    <x v="901"/>
    <s v="$"/>
    <x v="494"/>
    <n v="0"/>
    <n v="1300"/>
    <n v="0"/>
    <n v="0"/>
    <n v="0"/>
    <n v="100000"/>
    <s v="Very High"/>
    <n v="130000000"/>
    <m/>
    <m/>
    <m/>
    <m/>
    <m/>
    <m/>
    <m/>
    <m/>
    <m/>
  </r>
  <r>
    <s v="DIVIDENDO ADIC 28 $ 100000"/>
    <d v="2019-04-18T00:00:00"/>
    <x v="240"/>
    <s v="$"/>
    <x v="494"/>
    <n v="0"/>
    <n v="1300"/>
    <n v="0"/>
    <n v="0"/>
    <n v="0"/>
    <n v="100000"/>
    <s v="Very High"/>
    <n v="130000000"/>
    <m/>
    <m/>
    <m/>
    <m/>
    <m/>
    <m/>
    <m/>
    <m/>
    <m/>
  </r>
  <r>
    <s v="DIVIDENDO PROV 20 $ 100000"/>
    <d v="2016-07-26T00:00:00"/>
    <x v="1052"/>
    <s v="$"/>
    <x v="494"/>
    <n v="0"/>
    <n v="1300"/>
    <n v="0"/>
    <n v="0"/>
    <n v="0"/>
    <n v="100000"/>
    <s v="Very High"/>
    <n v="130000000"/>
    <m/>
    <m/>
    <m/>
    <m/>
    <m/>
    <m/>
    <m/>
    <m/>
    <m/>
  </r>
  <r>
    <s v="DIVIDENDO PROV 16 $ 100000"/>
    <d v="2015-04-21T00:00:00"/>
    <x v="616"/>
    <s v="$"/>
    <x v="494"/>
    <n v="0"/>
    <n v="1300"/>
    <n v="0"/>
    <n v="0"/>
    <n v="0"/>
    <n v="100000"/>
    <s v="Very High"/>
    <n v="130000000"/>
    <m/>
    <m/>
    <m/>
    <m/>
    <m/>
    <m/>
    <m/>
    <m/>
    <m/>
  </r>
  <r>
    <s v="DIVIDENDO DEF 5 US$ 0,001736857"/>
    <d v="2015-05-07T00:00:00"/>
    <x v="267"/>
    <s v="$"/>
    <x v="542"/>
    <n v="0"/>
    <n v="120920716"/>
    <n v="0"/>
    <n v="0"/>
    <n v="0"/>
    <n v="1.0740000000000001"/>
    <s v="Medium"/>
    <n v="129868848.984"/>
    <m/>
    <m/>
    <m/>
    <m/>
    <m/>
    <m/>
    <m/>
    <m/>
    <m/>
  </r>
  <r>
    <s v="DIVIDENDO ADIC 3 $ 0,41184974"/>
    <d v="2015-05-09T00:00:00"/>
    <x v="49"/>
    <s v="$"/>
    <x v="178"/>
    <n v="0"/>
    <n v="315165988"/>
    <n v="0"/>
    <n v="0"/>
    <n v="0"/>
    <n v="0.41199999999999998"/>
    <s v="Low"/>
    <n v="129848387.05599999"/>
    <m/>
    <m/>
    <m/>
    <m/>
    <m/>
    <m/>
    <m/>
    <m/>
    <m/>
  </r>
  <r>
    <s v="DIVIDENDO $ 4,44535519"/>
    <d v="2019-04-02T00:00:00"/>
    <x v="39"/>
    <s v="$"/>
    <x v="459"/>
    <n v="0"/>
    <n v="29200000"/>
    <n v="0"/>
    <n v="0"/>
    <n v="0"/>
    <n v="4.4450000000000003"/>
    <s v="Medium"/>
    <n v="129794000"/>
    <m/>
    <m/>
    <m/>
    <m/>
    <m/>
    <m/>
    <m/>
    <m/>
    <m/>
  </r>
  <r>
    <s v="DIVIDENDO $ 3,780098385"/>
    <d v="2020-05-26T00:00:00"/>
    <x v="47"/>
    <s v="$"/>
    <x v="459"/>
    <n v="0"/>
    <n v="34240000"/>
    <n v="0"/>
    <n v="0"/>
    <n v="0"/>
    <n v="3.78"/>
    <s v="Medium"/>
    <n v="129427200"/>
    <m/>
    <m/>
    <m/>
    <m/>
    <m/>
    <m/>
    <m/>
    <m/>
    <m/>
  </r>
  <r>
    <s v="DIVIDENDO DEF $ 12,87957947225120"/>
    <d v="2021-06-16T00:00:00"/>
    <x v="476"/>
    <s v="$"/>
    <x v="462"/>
    <n v="0"/>
    <n v="10000000"/>
    <n v="0"/>
    <n v="0"/>
    <n v="0"/>
    <n v="12.88"/>
    <s v="High"/>
    <n v="128800000"/>
    <m/>
    <m/>
    <m/>
    <m/>
    <m/>
    <m/>
    <m/>
    <m/>
    <m/>
  </r>
  <r>
    <s v="DIVIDENDO PROV $ 59,04090773091130"/>
    <d v="2020-12-15T00:00:00"/>
    <x v="444"/>
    <s v="$"/>
    <x v="453"/>
    <n v="0"/>
    <n v="2179148"/>
    <n v="0"/>
    <n v="0"/>
    <n v="0"/>
    <n v="59.040999999999997"/>
    <s v="High"/>
    <n v="128659077.068"/>
    <m/>
    <m/>
    <m/>
    <m/>
    <m/>
    <m/>
    <m/>
    <m/>
    <m/>
  </r>
  <r>
    <s v="DIVIDENDO DEF $ 128,60264493904"/>
    <d v="2021-07-08T00:00:00"/>
    <x v="889"/>
    <s v="$"/>
    <x v="536"/>
    <n v="0"/>
    <n v="1000000"/>
    <n v="0"/>
    <n v="0"/>
    <n v="0"/>
    <n v="128.60300000000001"/>
    <s v="Very High"/>
    <n v="128603000"/>
    <m/>
    <m/>
    <m/>
    <m/>
    <m/>
    <m/>
    <m/>
    <m/>
    <m/>
  </r>
  <r>
    <s v="DIVIDENDO PROV $ 12,7739066349944"/>
    <d v="2019-11-22T00:00:00"/>
    <x v="199"/>
    <s v="$"/>
    <x v="523"/>
    <n v="0"/>
    <n v="10000000"/>
    <n v="0"/>
    <n v="0"/>
    <n v="0"/>
    <n v="12.773999999999999"/>
    <s v="High"/>
    <n v="127740000"/>
    <m/>
    <m/>
    <m/>
    <m/>
    <m/>
    <m/>
    <m/>
    <m/>
    <m/>
  </r>
  <r>
    <s v="DIVIDENDO DEF $ 12,71342"/>
    <d v="2021-05-29T00:00:00"/>
    <x v="743"/>
    <s v="$"/>
    <x v="418"/>
    <n v="0"/>
    <n v="10000000"/>
    <n v="0"/>
    <n v="0"/>
    <n v="0"/>
    <n v="12.712999999999999"/>
    <s v="High"/>
    <n v="127130000"/>
    <m/>
    <m/>
    <m/>
    <m/>
    <m/>
    <m/>
    <m/>
    <m/>
    <m/>
  </r>
  <r>
    <s v="DIVIDENDO DEF $ 19,9616125"/>
    <d v="2019-06-22T00:00:00"/>
    <x v="556"/>
    <s v="$"/>
    <x v="550"/>
    <n v="0"/>
    <n v="6361634"/>
    <n v="0"/>
    <n v="0"/>
    <n v="0"/>
    <n v="19.962"/>
    <s v="High"/>
    <n v="126990937.90800001"/>
    <m/>
    <m/>
    <m/>
    <m/>
    <m/>
    <m/>
    <m/>
    <m/>
    <m/>
  </r>
  <r>
    <s v="DIVIDENDO PROV $ 12,6916671729867"/>
    <d v="2019-11-22T00:00:00"/>
    <x v="199"/>
    <s v="$"/>
    <x v="553"/>
    <n v="0"/>
    <n v="10000000"/>
    <n v="0"/>
    <n v="0"/>
    <n v="0"/>
    <n v="12.692"/>
    <s v="High"/>
    <n v="126920000"/>
    <m/>
    <m/>
    <m/>
    <m/>
    <m/>
    <m/>
    <m/>
    <m/>
    <m/>
  </r>
  <r>
    <s v="DIVIDENDO PROV $ 12,6262426382756"/>
    <d v="2019-11-22T00:00:00"/>
    <x v="199"/>
    <s v="$"/>
    <x v="541"/>
    <n v="0"/>
    <n v="10000000"/>
    <n v="0"/>
    <n v="0"/>
    <n v="0"/>
    <n v="12.625999999999999"/>
    <s v="High"/>
    <n v="126260000"/>
    <m/>
    <m/>
    <m/>
    <m/>
    <m/>
    <m/>
    <m/>
    <m/>
    <m/>
  </r>
  <r>
    <s v="DIVIDENDO PROV $ 125,853516209"/>
    <d v="2018-11-03T00:00:00"/>
    <x v="871"/>
    <s v="$"/>
    <x v="556"/>
    <n v="0"/>
    <n v="1000000"/>
    <n v="0"/>
    <n v="0"/>
    <n v="0"/>
    <n v="125.854"/>
    <s v="Very High"/>
    <n v="125854000"/>
    <m/>
    <m/>
    <m/>
    <m/>
    <m/>
    <m/>
    <m/>
    <m/>
    <m/>
  </r>
  <r>
    <s v="DIVIDENDO PROV $ 0,35"/>
    <d v="2020-01-21T00:00:00"/>
    <x v="1031"/>
    <s v="$"/>
    <x v="215"/>
    <n v="0"/>
    <n v="359440000"/>
    <n v="0"/>
    <n v="0"/>
    <n v="0"/>
    <n v="0.35"/>
    <s v="Low"/>
    <n v="125804000"/>
    <m/>
    <m/>
    <m/>
    <m/>
    <m/>
    <m/>
    <m/>
    <m/>
    <m/>
  </r>
  <r>
    <s v="DIVIDENDO DEF $ 12,5747041019"/>
    <d v="2019-06-01T00:00:00"/>
    <x v="690"/>
    <s v="$"/>
    <x v="490"/>
    <n v="0"/>
    <n v="10000000"/>
    <n v="0"/>
    <n v="0"/>
    <n v="0"/>
    <n v="12.574999999999999"/>
    <s v="High"/>
    <n v="125750000"/>
    <m/>
    <m/>
    <m/>
    <m/>
    <m/>
    <m/>
    <m/>
    <m/>
    <m/>
  </r>
  <r>
    <s v="DIVIDENDO PROV $ 25,1392315231230"/>
    <d v="2021-06-18T00:00:00"/>
    <x v="890"/>
    <s v="$"/>
    <x v="517"/>
    <n v="0"/>
    <n v="5000000"/>
    <n v="0"/>
    <n v="0"/>
    <n v="0"/>
    <n v="25.138999999999999"/>
    <s v="High"/>
    <n v="125695000"/>
    <m/>
    <m/>
    <m/>
    <m/>
    <m/>
    <m/>
    <m/>
    <m/>
    <m/>
  </r>
  <r>
    <s v="DIVIDENDO PROV $ 12,56458961564570"/>
    <d v="2017-02-21T00:00:00"/>
    <x v="1053"/>
    <s v="$"/>
    <x v="415"/>
    <n v="0"/>
    <n v="10000000"/>
    <n v="0"/>
    <n v="0"/>
    <n v="0"/>
    <n v="12.565"/>
    <s v="High"/>
    <n v="125650000"/>
    <m/>
    <m/>
    <m/>
    <m/>
    <m/>
    <m/>
    <m/>
    <m/>
    <m/>
  </r>
  <r>
    <s v="DIVIDENDO DEF $ 12,5459958932"/>
    <d v="2019-06-01T00:00:00"/>
    <x v="690"/>
    <s v="$"/>
    <x v="552"/>
    <n v="0"/>
    <n v="10000000"/>
    <n v="0"/>
    <n v="0"/>
    <n v="0"/>
    <n v="12.545999999999999"/>
    <s v="High"/>
    <n v="125460000"/>
    <m/>
    <m/>
    <m/>
    <m/>
    <m/>
    <m/>
    <m/>
    <m/>
    <m/>
  </r>
  <r>
    <s v="DIVIDENDO PROV $ 12,5026524489169"/>
    <d v="2019-12-04T00:00:00"/>
    <x v="487"/>
    <s v="$"/>
    <x v="523"/>
    <n v="0"/>
    <n v="10000000"/>
    <n v="0"/>
    <n v="0"/>
    <n v="0"/>
    <n v="12.503"/>
    <s v="High"/>
    <n v="125030000"/>
    <m/>
    <m/>
    <m/>
    <m/>
    <m/>
    <m/>
    <m/>
    <m/>
    <m/>
  </r>
  <r>
    <s v="DIVIDENDO ADIC $ 0,8822"/>
    <d v="2019-05-10T00:00:00"/>
    <x v="181"/>
    <s v="$"/>
    <x v="438"/>
    <n v="0"/>
    <n v="141373600"/>
    <n v="0"/>
    <n v="0"/>
    <n v="0"/>
    <n v="0.88200000000000001"/>
    <s v="Low"/>
    <n v="124691515.2"/>
    <m/>
    <m/>
    <m/>
    <m/>
    <m/>
    <m/>
    <m/>
    <m/>
    <m/>
  </r>
  <r>
    <s v="DIVIDENDO DEF $ 12,46"/>
    <d v="2017-06-21T00:00:00"/>
    <x v="765"/>
    <s v="$"/>
    <x v="412"/>
    <n v="0"/>
    <n v="10000000"/>
    <n v="0"/>
    <n v="0"/>
    <n v="0"/>
    <n v="12.46"/>
    <s v="High"/>
    <n v="124600000"/>
    <m/>
    <m/>
    <m/>
    <m/>
    <m/>
    <m/>
    <m/>
    <m/>
    <m/>
  </r>
  <r>
    <s v="DIVIDENDO PROV $ 12,4160854762799"/>
    <d v="2019-12-04T00:00:00"/>
    <x v="487"/>
    <s v="$"/>
    <x v="553"/>
    <n v="0"/>
    <n v="10000000"/>
    <n v="0"/>
    <n v="0"/>
    <n v="0"/>
    <n v="12.416"/>
    <s v="High"/>
    <n v="124160000"/>
    <m/>
    <m/>
    <m/>
    <m/>
    <m/>
    <m/>
    <m/>
    <m/>
    <m/>
  </r>
  <r>
    <s v="DIVIDENDO DEF $ 10,21"/>
    <d v="2017-06-21T00:00:00"/>
    <x v="765"/>
    <s v="$"/>
    <x v="386"/>
    <n v="0"/>
    <n v="12123687"/>
    <n v="0"/>
    <n v="0"/>
    <n v="0"/>
    <n v="10.210000000000001"/>
    <s v="High"/>
    <n v="123782844.27"/>
    <m/>
    <m/>
    <m/>
    <m/>
    <m/>
    <m/>
    <m/>
    <m/>
    <m/>
  </r>
  <r>
    <s v="DIVIDENDO DEF $ 12,3475319026"/>
    <d v="2019-06-01T00:00:00"/>
    <x v="690"/>
    <s v="$"/>
    <x v="499"/>
    <n v="0"/>
    <n v="10000000"/>
    <n v="0"/>
    <n v="0"/>
    <n v="0"/>
    <n v="12.348000000000001"/>
    <s v="High"/>
    <n v="123480000"/>
    <m/>
    <m/>
    <m/>
    <m/>
    <m/>
    <m/>
    <m/>
    <m/>
    <m/>
  </r>
  <r>
    <s v="DIVIDENDO DEF $ 12,3472449737514"/>
    <d v="2019-12-04T00:00:00"/>
    <x v="487"/>
    <s v="$"/>
    <x v="541"/>
    <n v="0"/>
    <n v="10000000"/>
    <n v="0"/>
    <n v="0"/>
    <n v="0"/>
    <n v="12.347"/>
    <s v="High"/>
    <n v="123470000"/>
    <m/>
    <m/>
    <m/>
    <m/>
    <m/>
    <m/>
    <m/>
    <m/>
    <m/>
  </r>
  <r>
    <s v="DIVIDENDO $ 10,20942284"/>
    <d v="2015-06-30T00:00:00"/>
    <x v="16"/>
    <s v="$"/>
    <x v="459"/>
    <n v="0"/>
    <n v="12080000"/>
    <n v="0"/>
    <n v="0"/>
    <n v="0"/>
    <n v="10.209"/>
    <s v="High"/>
    <n v="123324720"/>
    <m/>
    <m/>
    <m/>
    <m/>
    <m/>
    <m/>
    <m/>
    <m/>
    <m/>
  </r>
  <r>
    <s v="DIVIDENDO PROV $ 122,957515917"/>
    <d v="2018-11-03T00:00:00"/>
    <x v="871"/>
    <s v="$"/>
    <x v="557"/>
    <n v="0"/>
    <n v="1000000"/>
    <n v="0"/>
    <n v="0"/>
    <n v="0"/>
    <n v="122.958"/>
    <s v="Very High"/>
    <n v="122958000"/>
    <m/>
    <m/>
    <m/>
    <m/>
    <m/>
    <m/>
    <m/>
    <m/>
    <m/>
  </r>
  <r>
    <s v="DIVIDENDO DEF US$ 0,00001"/>
    <d v="2021-05-06T00:00:00"/>
    <x v="54"/>
    <s v="$"/>
    <x v="27"/>
    <n v="0"/>
    <n v="17536167720"/>
    <n v="0"/>
    <n v="0"/>
    <n v="0"/>
    <n v="7.0000000000000001E-3"/>
    <s v="Low"/>
    <n v="122753174.04000001"/>
    <m/>
    <m/>
    <m/>
    <m/>
    <m/>
    <m/>
    <m/>
    <m/>
    <m/>
  </r>
  <r>
    <s v="DIVIDENDO PROV $ 0,02355467527252010"/>
    <d v="2021-04-15T00:00:00"/>
    <x v="845"/>
    <s v="$"/>
    <x v="467"/>
    <n v="0"/>
    <n v="5092007706"/>
    <n v="0"/>
    <n v="0"/>
    <n v="0"/>
    <n v="2.4E-2"/>
    <s v="Low"/>
    <n v="122208184.94400001"/>
    <m/>
    <m/>
    <m/>
    <m/>
    <m/>
    <m/>
    <m/>
    <m/>
    <m/>
  </r>
  <r>
    <s v="DIVIDENDO $ 3,07212426"/>
    <d v="2021-04-23T00:00:00"/>
    <x v="63"/>
    <s v="$"/>
    <x v="459"/>
    <n v="0"/>
    <n v="39680000"/>
    <n v="0"/>
    <n v="0"/>
    <n v="0"/>
    <n v="3.0720000000000001"/>
    <s v="Medium"/>
    <n v="121896960"/>
    <m/>
    <m/>
    <m/>
    <m/>
    <m/>
    <m/>
    <m/>
    <m/>
    <m/>
  </r>
  <r>
    <s v="DIVIDENDO EVEN 83 $ 3,65"/>
    <d v="2019-05-25T00:00:00"/>
    <x v="594"/>
    <s v="$"/>
    <x v="333"/>
    <n v="0"/>
    <n v="33392179"/>
    <n v="0"/>
    <n v="0"/>
    <n v="0"/>
    <n v="3.65"/>
    <s v="Medium"/>
    <n v="121881453.34999999"/>
    <m/>
    <m/>
    <m/>
    <m/>
    <m/>
    <m/>
    <m/>
    <m/>
    <m/>
  </r>
  <r>
    <s v="DIVIDENDO DEF $ 12,1802"/>
    <d v="2018-06-21T00:00:00"/>
    <x v="458"/>
    <s v="$"/>
    <x v="500"/>
    <n v="0"/>
    <n v="10000000"/>
    <n v="0"/>
    <n v="0"/>
    <n v="0"/>
    <n v="12.18"/>
    <s v="High"/>
    <n v="121800000"/>
    <m/>
    <m/>
    <m/>
    <m/>
    <m/>
    <m/>
    <m/>
    <m/>
    <m/>
  </r>
  <r>
    <s v="DIVIDENDO PROV $ 12,1337"/>
    <d v="2020-12-31T00:00:00"/>
    <x v="1054"/>
    <s v="$"/>
    <x v="558"/>
    <n v="0"/>
    <n v="10000000"/>
    <n v="0"/>
    <n v="0"/>
    <n v="0"/>
    <n v="12.134"/>
    <s v="High"/>
    <n v="121340000"/>
    <m/>
    <m/>
    <m/>
    <m/>
    <m/>
    <m/>
    <m/>
    <m/>
    <m/>
  </r>
  <r>
    <s v="DIVIDENDO PROV $ 12,11846270203650"/>
    <d v="2021-09-09T00:00:00"/>
    <x v="714"/>
    <s v="$"/>
    <x v="384"/>
    <n v="0"/>
    <n v="10000000"/>
    <n v="0"/>
    <n v="0"/>
    <n v="0"/>
    <n v="12.118"/>
    <s v="High"/>
    <n v="121180000"/>
    <m/>
    <m/>
    <m/>
    <m/>
    <m/>
    <m/>
    <m/>
    <m/>
    <m/>
  </r>
  <r>
    <s v="DIVIDENDO PROV $ 299,103743"/>
    <d v="2016-01-12T00:00:00"/>
    <x v="285"/>
    <s v="$"/>
    <x v="457"/>
    <n v="0"/>
    <n v="403846"/>
    <n v="0"/>
    <n v="0"/>
    <n v="0"/>
    <n v="299.10399999999998"/>
    <s v="Very High"/>
    <n v="120791953.984"/>
    <m/>
    <m/>
    <m/>
    <m/>
    <m/>
    <m/>
    <m/>
    <m/>
    <m/>
  </r>
  <r>
    <s v="DIVIDENDO DEF $ 12,064910918265"/>
    <d v="2017-06-14T00:00:00"/>
    <x v="674"/>
    <s v="$"/>
    <x v="123"/>
    <n v="0"/>
    <n v="10000000"/>
    <n v="0"/>
    <n v="0"/>
    <n v="0"/>
    <n v="12.065"/>
    <s v="High"/>
    <n v="120650000"/>
    <m/>
    <m/>
    <m/>
    <m/>
    <m/>
    <m/>
    <m/>
    <m/>
    <m/>
  </r>
  <r>
    <s v="DIVIDENDO PROV $ 12,040744570837600"/>
    <d v="2021-09-09T00:00:00"/>
    <x v="714"/>
    <s v="$"/>
    <x v="385"/>
    <n v="0"/>
    <n v="10000000"/>
    <n v="0"/>
    <n v="0"/>
    <n v="0"/>
    <n v="12.041"/>
    <s v="High"/>
    <n v="120410000"/>
    <m/>
    <m/>
    <m/>
    <m/>
    <m/>
    <m/>
    <m/>
    <m/>
    <m/>
  </r>
  <r>
    <s v="DIVIDENDO DEF $ 12,04005472"/>
    <d v="2020-06-23T00:00:00"/>
    <x v="157"/>
    <s v="$"/>
    <x v="518"/>
    <n v="0"/>
    <n v="10000000"/>
    <n v="0"/>
    <n v="0"/>
    <n v="0"/>
    <n v="12.04"/>
    <s v="High"/>
    <n v="120400000"/>
    <m/>
    <m/>
    <m/>
    <m/>
    <m/>
    <m/>
    <m/>
    <m/>
    <m/>
  </r>
  <r>
    <s v="DIVIDENDO PROV $ 6,4757870265120"/>
    <d v="2020-10-22T00:00:00"/>
    <x v="216"/>
    <s v="$"/>
    <x v="541"/>
    <n v="0"/>
    <n v="18558047"/>
    <n v="0"/>
    <n v="0"/>
    <n v="0"/>
    <n v="6.476"/>
    <s v="Medium"/>
    <n v="120181912.37199999"/>
    <m/>
    <m/>
    <m/>
    <m/>
    <m/>
    <m/>
    <m/>
    <m/>
    <m/>
  </r>
  <r>
    <s v="DIVIDENDO PROV $ 120,161200872555"/>
    <d v="2017-09-14T00:00:00"/>
    <x v="661"/>
    <s v="$"/>
    <x v="407"/>
    <n v="0"/>
    <n v="1000000"/>
    <n v="0"/>
    <n v="0"/>
    <n v="0"/>
    <n v="120.161"/>
    <s v="Very High"/>
    <n v="120161000"/>
    <m/>
    <m/>
    <m/>
    <m/>
    <m/>
    <m/>
    <m/>
    <m/>
    <m/>
  </r>
  <r>
    <s v="DIVIDENDO PROV $ 0,279849954431964"/>
    <d v="2019-12-12T00:00:00"/>
    <x v="106"/>
    <s v="$"/>
    <x v="269"/>
    <n v="0"/>
    <n v="428709497"/>
    <n v="0"/>
    <n v="0"/>
    <n v="0"/>
    <n v="0.28000000000000003"/>
    <s v="Low"/>
    <n v="120038659.16"/>
    <m/>
    <m/>
    <m/>
    <m/>
    <m/>
    <m/>
    <m/>
    <m/>
    <m/>
  </r>
  <r>
    <s v="DIVIDENDO PROV US$ 0,3998657757"/>
    <d v="2018-08-13T00:00:00"/>
    <x v="1055"/>
    <s v="US$"/>
    <x v="559"/>
    <n v="0"/>
    <n v="300000000"/>
    <n v="0"/>
    <n v="0"/>
    <n v="0"/>
    <n v="0.4"/>
    <s v="Low"/>
    <n v="120000000"/>
    <m/>
    <m/>
    <m/>
    <m/>
    <m/>
    <m/>
    <m/>
    <m/>
    <m/>
  </r>
  <r>
    <s v="DIVIDENDO PROV 92 $ 6"/>
    <d v="2017-10-05T00:00:00"/>
    <x v="879"/>
    <s v="$"/>
    <x v="475"/>
    <n v="0"/>
    <n v="20000000"/>
    <n v="0"/>
    <n v="0"/>
    <n v="0"/>
    <n v="6"/>
    <s v="Medium"/>
    <n v="120000000"/>
    <m/>
    <m/>
    <m/>
    <m/>
    <m/>
    <m/>
    <m/>
    <m/>
    <m/>
  </r>
  <r>
    <s v="DIVIDENDO $ 3,04159911"/>
    <d v="2020-10-07T00:00:00"/>
    <x v="155"/>
    <s v="$"/>
    <x v="459"/>
    <n v="0"/>
    <n v="39360000"/>
    <n v="0"/>
    <n v="0"/>
    <n v="0"/>
    <n v="3.0419999999999998"/>
    <s v="Medium"/>
    <n v="119733120"/>
    <m/>
    <m/>
    <m/>
    <m/>
    <m/>
    <m/>
    <m/>
    <m/>
    <m/>
  </r>
  <r>
    <s v="DIVIDENDO ADIC 1 $ 0,1024"/>
    <d v="2016-06-23T00:00:00"/>
    <x v="494"/>
    <s v="$"/>
    <x v="560"/>
    <n v="0"/>
    <n v="1172459979"/>
    <n v="0"/>
    <n v="0"/>
    <n v="0"/>
    <n v="0.10199999999999999"/>
    <s v="Low"/>
    <n v="119590917.858"/>
    <m/>
    <m/>
    <m/>
    <m/>
    <m/>
    <m/>
    <m/>
    <m/>
    <m/>
  </r>
  <r>
    <s v="DIVIDENDO DEF $ 157,634225155971"/>
    <d v="2019-06-14T00:00:00"/>
    <x v="750"/>
    <s v="$"/>
    <x v="472"/>
    <n v="0"/>
    <n v="753007"/>
    <n v="0"/>
    <n v="0"/>
    <n v="0"/>
    <n v="157.63399999999999"/>
    <s v="Very High"/>
    <n v="118699505.43799999"/>
    <m/>
    <m/>
    <m/>
    <m/>
    <m/>
    <m/>
    <m/>
    <m/>
    <m/>
  </r>
  <r>
    <s v="DIVIDENDO PROV $ 11,8629"/>
    <d v="2020-12-31T00:00:00"/>
    <x v="1054"/>
    <s v="$"/>
    <x v="561"/>
    <n v="0"/>
    <n v="10000000"/>
    <n v="0"/>
    <n v="0"/>
    <n v="0"/>
    <n v="11.863"/>
    <s v="High"/>
    <n v="118630000"/>
    <m/>
    <m/>
    <m/>
    <m/>
    <m/>
    <m/>
    <m/>
    <m/>
    <m/>
  </r>
  <r>
    <s v="DIVIDENDO DEF $ 11,82410038"/>
    <d v="2020-06-23T00:00:00"/>
    <x v="157"/>
    <s v="$"/>
    <x v="520"/>
    <n v="0"/>
    <n v="10000000"/>
    <n v="0"/>
    <n v="0"/>
    <n v="0"/>
    <n v="11.824"/>
    <s v="High"/>
    <n v="118240000"/>
    <m/>
    <m/>
    <m/>
    <m/>
    <m/>
    <m/>
    <m/>
    <m/>
    <m/>
  </r>
  <r>
    <s v="DIVIDENDO PROV $ 11,7664080474358"/>
    <d v="2019-12-04T00:00:00"/>
    <x v="487"/>
    <s v="$"/>
    <x v="427"/>
    <n v="0"/>
    <n v="10000000"/>
    <n v="0"/>
    <n v="0"/>
    <n v="0"/>
    <n v="11.766"/>
    <s v="High"/>
    <n v="117660000"/>
    <m/>
    <m/>
    <m/>
    <m/>
    <m/>
    <m/>
    <m/>
    <m/>
    <m/>
  </r>
  <r>
    <s v="DIVIDENDO PROV $ 4,628595180205390"/>
    <d v="2021-02-16T00:00:00"/>
    <x v="1056"/>
    <s v="$"/>
    <x v="337"/>
    <n v="0"/>
    <n v="25404568"/>
    <n v="0"/>
    <n v="0"/>
    <n v="0"/>
    <n v="4.6289999999999996"/>
    <s v="Medium"/>
    <n v="117597745.272"/>
    <m/>
    <m/>
    <m/>
    <m/>
    <m/>
    <m/>
    <m/>
    <m/>
    <m/>
  </r>
  <r>
    <s v="DIVIDENDO PROV $ 11,725078844"/>
    <d v="2021-04-01T00:00:00"/>
    <x v="503"/>
    <s v="$"/>
    <x v="546"/>
    <n v="0"/>
    <n v="10000000"/>
    <n v="0"/>
    <n v="0"/>
    <n v="0"/>
    <n v="11.725"/>
    <s v="High"/>
    <n v="117250000"/>
    <m/>
    <m/>
    <m/>
    <m/>
    <m/>
    <m/>
    <m/>
    <m/>
    <m/>
  </r>
  <r>
    <s v="DIVIDENDO PROV $ 11,713"/>
    <d v="2020-12-31T00:00:00"/>
    <x v="1054"/>
    <s v="$"/>
    <x v="562"/>
    <n v="0"/>
    <n v="10000000"/>
    <n v="0"/>
    <n v="0"/>
    <n v="0"/>
    <n v="11.712999999999999"/>
    <s v="High"/>
    <n v="117130000"/>
    <m/>
    <m/>
    <m/>
    <m/>
    <m/>
    <m/>
    <m/>
    <m/>
    <m/>
  </r>
  <r>
    <s v="DIVIDENDO PROV 48 US$ 0,001167081"/>
    <d v="2019-12-07T00:00:00"/>
    <x v="205"/>
    <s v="$"/>
    <x v="392"/>
    <n v="0"/>
    <n v="120984558"/>
    <n v="0"/>
    <n v="0"/>
    <n v="0"/>
    <n v="0.96699999999999997"/>
    <s v="Low"/>
    <n v="116992067.586"/>
    <m/>
    <m/>
    <m/>
    <m/>
    <m/>
    <m/>
    <m/>
    <m/>
    <m/>
  </r>
  <r>
    <s v="DIVIDENDO DEF $ 11,69082"/>
    <d v="2021-05-29T00:00:00"/>
    <x v="743"/>
    <s v="$"/>
    <x v="428"/>
    <n v="0"/>
    <n v="10000000"/>
    <n v="0"/>
    <n v="0"/>
    <n v="0"/>
    <n v="11.691000000000001"/>
    <s v="High"/>
    <n v="116910000"/>
    <m/>
    <m/>
    <m/>
    <m/>
    <m/>
    <m/>
    <m/>
    <m/>
    <m/>
  </r>
  <r>
    <s v="DIVIDENDO DEF $ 11,691112556026"/>
    <d v="2021-03-06T00:00:00"/>
    <x v="1057"/>
    <s v="$"/>
    <x v="427"/>
    <n v="0"/>
    <n v="10000000"/>
    <n v="0"/>
    <n v="0"/>
    <n v="0"/>
    <n v="11.691000000000001"/>
    <s v="High"/>
    <n v="116910000"/>
    <m/>
    <m/>
    <m/>
    <m/>
    <m/>
    <m/>
    <m/>
    <m/>
    <m/>
  </r>
  <r>
    <s v="DIVIDENDO DEF $ 333,6474"/>
    <d v="2018-06-01T00:00:00"/>
    <x v="762"/>
    <s v="$"/>
    <x v="243"/>
    <n v="0"/>
    <n v="350000"/>
    <n v="0"/>
    <n v="0"/>
    <n v="0"/>
    <n v="333.64699999999999"/>
    <s v="Very High"/>
    <n v="116776450"/>
    <m/>
    <m/>
    <m/>
    <m/>
    <m/>
    <m/>
    <m/>
    <m/>
    <m/>
  </r>
  <r>
    <s v="DIVIDENDO DEF $ 11,67243"/>
    <d v="2020-06-20T00:00:00"/>
    <x v="329"/>
    <s v="$"/>
    <x v="563"/>
    <n v="0"/>
    <n v="10000000"/>
    <n v="0"/>
    <n v="0"/>
    <n v="0"/>
    <n v="11.672000000000001"/>
    <s v="High"/>
    <n v="116720000"/>
    <m/>
    <m/>
    <m/>
    <m/>
    <m/>
    <m/>
    <m/>
    <m/>
    <m/>
  </r>
  <r>
    <s v="DIVIDENDO PROV $ 11,6667071727137"/>
    <d v="2020-02-21T00:00:00"/>
    <x v="282"/>
    <s v="$"/>
    <x v="523"/>
    <n v="0"/>
    <n v="10000000"/>
    <n v="0"/>
    <n v="0"/>
    <n v="0"/>
    <n v="11.667"/>
    <s v="High"/>
    <n v="116670000"/>
    <m/>
    <m/>
    <m/>
    <m/>
    <m/>
    <m/>
    <m/>
    <m/>
    <m/>
  </r>
  <r>
    <s v="DIVIDENDO PROV $ 11,656470588"/>
    <d v="2021-04-01T00:00:00"/>
    <x v="503"/>
    <s v="$"/>
    <x v="549"/>
    <n v="0"/>
    <n v="10000000"/>
    <n v="0"/>
    <n v="0"/>
    <n v="0"/>
    <n v="11.656000000000001"/>
    <s v="High"/>
    <n v="116560000"/>
    <m/>
    <m/>
    <m/>
    <m/>
    <m/>
    <m/>
    <m/>
    <m/>
    <m/>
  </r>
  <r>
    <s v="DIVIDENDO PROV $ 116,524189362401"/>
    <d v="2020-08-12T00:00:00"/>
    <x v="30"/>
    <s v="$"/>
    <x v="445"/>
    <n v="0"/>
    <n v="1000000"/>
    <n v="0"/>
    <n v="0"/>
    <n v="0"/>
    <n v="116.524"/>
    <s v="Very High"/>
    <n v="116524000"/>
    <m/>
    <m/>
    <m/>
    <m/>
    <m/>
    <m/>
    <m/>
    <m/>
    <m/>
  </r>
  <r>
    <s v="DIVIDENDO PROV $ 288,068305"/>
    <d v="2016-06-21T00:00:00"/>
    <x v="954"/>
    <s v="$"/>
    <x v="457"/>
    <n v="0"/>
    <n v="403846"/>
    <n v="0"/>
    <n v="0"/>
    <n v="0"/>
    <n v="288.06799999999998"/>
    <s v="Very High"/>
    <n v="116335109.528"/>
    <m/>
    <m/>
    <m/>
    <m/>
    <m/>
    <m/>
    <m/>
    <m/>
    <m/>
  </r>
  <r>
    <s v="DIVIDENDO PROV $ 11,5800826835233"/>
    <d v="2020-02-21T00:00:00"/>
    <x v="282"/>
    <s v="$"/>
    <x v="553"/>
    <n v="0"/>
    <n v="10000000"/>
    <n v="0"/>
    <n v="0"/>
    <n v="0"/>
    <n v="11.58"/>
    <s v="High"/>
    <n v="115800000"/>
    <m/>
    <m/>
    <m/>
    <m/>
    <m/>
    <m/>
    <m/>
    <m/>
    <m/>
  </r>
  <r>
    <s v="DIVIDENDO DEF $ 38,5354852301"/>
    <d v="2020-06-18T00:00:00"/>
    <x v="883"/>
    <s v="$"/>
    <x v="564"/>
    <n v="0"/>
    <n v="3000000"/>
    <n v="0"/>
    <n v="0"/>
    <n v="0"/>
    <n v="38.534999999999997"/>
    <s v="High"/>
    <n v="115605000"/>
    <m/>
    <m/>
    <m/>
    <m/>
    <m/>
    <m/>
    <m/>
    <m/>
    <m/>
  </r>
  <r>
    <s v="DIVIDENDO PROV 101 $ 5"/>
    <d v="2021-01-08T00:00:00"/>
    <x v="896"/>
    <s v="$"/>
    <x v="476"/>
    <n v="0"/>
    <n v="23100000"/>
    <n v="0"/>
    <n v="0"/>
    <n v="0"/>
    <n v="5"/>
    <s v="Medium"/>
    <n v="115500000"/>
    <m/>
    <m/>
    <m/>
    <m/>
    <m/>
    <m/>
    <m/>
    <m/>
    <m/>
  </r>
  <r>
    <s v="DIVIDENDO PROV 98 $ 5"/>
    <d v="2020-01-31T00:00:00"/>
    <x v="930"/>
    <s v="$"/>
    <x v="476"/>
    <n v="0"/>
    <n v="23100000"/>
    <n v="0"/>
    <n v="0"/>
    <n v="0"/>
    <n v="5"/>
    <s v="Medium"/>
    <n v="115500000"/>
    <m/>
    <m/>
    <m/>
    <m/>
    <m/>
    <m/>
    <m/>
    <m/>
    <m/>
  </r>
  <r>
    <s v="DIVIDENDO PROV 94 $ 5"/>
    <d v="2019-01-10T00:00:00"/>
    <x v="925"/>
    <s v="$"/>
    <x v="476"/>
    <n v="0"/>
    <n v="23100000"/>
    <n v="0"/>
    <n v="0"/>
    <n v="0"/>
    <n v="5"/>
    <s v="Medium"/>
    <n v="115500000"/>
    <m/>
    <m/>
    <m/>
    <m/>
    <m/>
    <m/>
    <m/>
    <m/>
    <m/>
  </r>
  <r>
    <s v="DIVIDENDO PROV 90 $ 5"/>
    <d v="2018-01-05T00:00:00"/>
    <x v="931"/>
    <s v="$"/>
    <x v="476"/>
    <n v="0"/>
    <n v="23100000"/>
    <n v="0"/>
    <n v="0"/>
    <n v="0"/>
    <n v="5"/>
    <s v="Medium"/>
    <n v="115500000"/>
    <m/>
    <m/>
    <m/>
    <m/>
    <m/>
    <m/>
    <m/>
    <m/>
    <m/>
  </r>
  <r>
    <s v="DIVIDENDO PROV $ 11,549235017"/>
    <d v="2021-04-23T00:00:00"/>
    <x v="648"/>
    <s v="$"/>
    <x v="490"/>
    <n v="0"/>
    <n v="10000000"/>
    <n v="0"/>
    <n v="0"/>
    <n v="0"/>
    <n v="11.548999999999999"/>
    <s v="High"/>
    <n v="115490000"/>
    <m/>
    <m/>
    <m/>
    <m/>
    <m/>
    <m/>
    <m/>
    <m/>
    <m/>
  </r>
  <r>
    <s v="DIVIDENDO $ 3,7092331"/>
    <d v="2019-05-16T00:00:00"/>
    <x v="21"/>
    <s v="$"/>
    <x v="459"/>
    <n v="0"/>
    <n v="31120000"/>
    <n v="0"/>
    <n v="0"/>
    <n v="0"/>
    <n v="3.7090000000000001"/>
    <s v="Medium"/>
    <n v="115424080"/>
    <m/>
    <m/>
    <m/>
    <m/>
    <m/>
    <m/>
    <m/>
    <m/>
    <m/>
  </r>
  <r>
    <s v="DIVIDENDO PROV 0 $ 11,5112098376010"/>
    <d v="2020-02-21T00:00:00"/>
    <x v="282"/>
    <s v="$"/>
    <x v="541"/>
    <n v="0"/>
    <n v="10000000"/>
    <n v="0"/>
    <n v="0"/>
    <n v="0"/>
    <n v="11.510999999999999"/>
    <s v="High"/>
    <n v="115110000"/>
    <m/>
    <m/>
    <m/>
    <m/>
    <m/>
    <m/>
    <m/>
    <m/>
    <m/>
  </r>
  <r>
    <s v="DIVIDENDO PROV EURO 22,9907011456"/>
    <d v="2018-08-29T00:00:00"/>
    <x v="1058"/>
    <s v="EURO"/>
    <x v="565"/>
    <n v="0"/>
    <n v="5000000"/>
    <n v="0"/>
    <n v="0"/>
    <n v="0"/>
    <n v="22.991"/>
    <s v="High"/>
    <n v="114955000"/>
    <m/>
    <m/>
    <m/>
    <m/>
    <m/>
    <m/>
    <m/>
    <m/>
    <m/>
  </r>
  <r>
    <s v="DIVIDENDO DEF EURO 22,9907011456"/>
    <d v="2018-04-17T00:00:00"/>
    <x v="233"/>
    <s v="EURO"/>
    <x v="565"/>
    <n v="0"/>
    <n v="5000000"/>
    <n v="0"/>
    <n v="0"/>
    <n v="0"/>
    <n v="22.991"/>
    <s v="High"/>
    <n v="114955000"/>
    <m/>
    <m/>
    <m/>
    <m/>
    <m/>
    <m/>
    <m/>
    <m/>
    <m/>
  </r>
  <r>
    <s v="DIVIDENDO PROV $ 0,0307897167604320"/>
    <d v="2020-09-23T00:00:00"/>
    <x v="891"/>
    <s v="$"/>
    <x v="467"/>
    <n v="0"/>
    <n v="3706939914"/>
    <n v="0"/>
    <n v="0"/>
    <n v="0"/>
    <n v="3.1E-2"/>
    <s v="Low"/>
    <n v="114915137.33400001"/>
    <m/>
    <m/>
    <m/>
    <m/>
    <m/>
    <m/>
    <m/>
    <m/>
    <m/>
  </r>
  <r>
    <s v="DIVIDENDO PROV $ 11,460356642"/>
    <d v="2020-07-17T00:00:00"/>
    <x v="1059"/>
    <s v="$"/>
    <x v="546"/>
    <n v="0"/>
    <n v="10000000"/>
    <n v="0"/>
    <n v="0"/>
    <n v="0"/>
    <n v="11.46"/>
    <s v="High"/>
    <n v="114600000"/>
    <m/>
    <m/>
    <m/>
    <m/>
    <m/>
    <m/>
    <m/>
    <m/>
    <m/>
  </r>
  <r>
    <s v="DIVIDENDO PROV $ 9,79210678675915"/>
    <d v="2019-03-21T00:00:00"/>
    <x v="342"/>
    <s v="$"/>
    <x v="523"/>
    <n v="0"/>
    <n v="11693210"/>
    <n v="0"/>
    <n v="0"/>
    <n v="0"/>
    <n v="9.7919999999999998"/>
    <s v="Medium"/>
    <n v="114499912.31999999"/>
    <m/>
    <m/>
    <m/>
    <m/>
    <m/>
    <m/>
    <m/>
    <m/>
    <m/>
  </r>
  <r>
    <s v="DIVIDENDO PROV $ 11,435839361"/>
    <d v="2021-04-23T00:00:00"/>
    <x v="648"/>
    <s v="$"/>
    <x v="552"/>
    <n v="0"/>
    <n v="10000000"/>
    <n v="0"/>
    <n v="0"/>
    <n v="0"/>
    <n v="11.436"/>
    <s v="High"/>
    <n v="114360000"/>
    <m/>
    <m/>
    <m/>
    <m/>
    <m/>
    <m/>
    <m/>
    <m/>
    <m/>
  </r>
  <r>
    <s v="DIVIDENDO $ 4,45424843"/>
    <d v="2018-05-07T00:00:00"/>
    <x v="53"/>
    <s v="$"/>
    <x v="459"/>
    <n v="0"/>
    <n v="25600000"/>
    <n v="0"/>
    <n v="0"/>
    <n v="0"/>
    <n v="4.4539999999999997"/>
    <s v="Medium"/>
    <n v="114022400"/>
    <m/>
    <m/>
    <m/>
    <m/>
    <m/>
    <m/>
    <m/>
    <m/>
    <m/>
  </r>
  <r>
    <s v="DIVIDENDO PROV US$ 45,54644237"/>
    <d v="2021-08-26T00:00:00"/>
    <x v="947"/>
    <s v="US$"/>
    <x v="566"/>
    <n v="0"/>
    <n v="2500000"/>
    <n v="0"/>
    <n v="0"/>
    <n v="0"/>
    <n v="45.545999999999999"/>
    <s v="High"/>
    <n v="113865000"/>
    <m/>
    <m/>
    <m/>
    <m/>
    <m/>
    <m/>
    <m/>
    <m/>
    <m/>
  </r>
  <r>
    <s v="DIVIDENDO DEF 97 $ 1"/>
    <d v="2016-05-03T00:00:00"/>
    <x v="260"/>
    <s v="$"/>
    <x v="374"/>
    <n v="0"/>
    <n v="113589915"/>
    <n v="0"/>
    <n v="0"/>
    <n v="0"/>
    <n v="1"/>
    <s v="Low"/>
    <n v="113589915"/>
    <m/>
    <m/>
    <m/>
    <m/>
    <m/>
    <m/>
    <m/>
    <m/>
    <m/>
  </r>
  <r>
    <s v="DIVIDENDO DEF 96 $ 1"/>
    <d v="2015-05-02T00:00:00"/>
    <x v="189"/>
    <s v="$"/>
    <x v="374"/>
    <n v="0"/>
    <n v="113589915"/>
    <n v="0"/>
    <n v="0"/>
    <n v="0"/>
    <n v="1"/>
    <s v="Low"/>
    <n v="113589915"/>
    <m/>
    <m/>
    <m/>
    <m/>
    <m/>
    <m/>
    <m/>
    <m/>
    <m/>
  </r>
  <r>
    <s v="DIVIDENDO PROV $ 11,3583747155"/>
    <d v="2018-03-29T00:00:00"/>
    <x v="522"/>
    <s v="$"/>
    <x v="567"/>
    <n v="0"/>
    <n v="10000000"/>
    <n v="0"/>
    <n v="0"/>
    <n v="0"/>
    <n v="11.358000000000001"/>
    <s v="High"/>
    <n v="113580000"/>
    <m/>
    <m/>
    <m/>
    <m/>
    <m/>
    <m/>
    <m/>
    <m/>
    <m/>
  </r>
  <r>
    <s v="DIVIDENDO PROV $ 11,3462098877"/>
    <d v="2018-03-29T00:00:00"/>
    <x v="522"/>
    <s v="$"/>
    <x v="568"/>
    <n v="0"/>
    <n v="10000000"/>
    <n v="0"/>
    <n v="0"/>
    <n v="0"/>
    <n v="11.346"/>
    <s v="High"/>
    <n v="113460000"/>
    <m/>
    <m/>
    <m/>
    <m/>
    <m/>
    <m/>
    <m/>
    <m/>
    <m/>
  </r>
  <r>
    <s v="DIVIDENDO PROV $ 11,34142"/>
    <d v="2018-03-29T00:00:00"/>
    <x v="522"/>
    <s v="$"/>
    <x v="569"/>
    <n v="0"/>
    <n v="10000000"/>
    <n v="0"/>
    <n v="0"/>
    <n v="0"/>
    <n v="11.340999999999999"/>
    <s v="High"/>
    <n v="113410000"/>
    <m/>
    <m/>
    <m/>
    <m/>
    <m/>
    <m/>
    <m/>
    <m/>
    <m/>
  </r>
  <r>
    <s v="DIVIDENDO DEF $ 113,233547"/>
    <d v="2021-06-23T00:00:00"/>
    <x v="548"/>
    <s v="$"/>
    <x v="317"/>
    <n v="0"/>
    <n v="1000000"/>
    <n v="0"/>
    <n v="0"/>
    <n v="0"/>
    <n v="113.23399999999999"/>
    <s v="Very High"/>
    <n v="113234000"/>
    <m/>
    <m/>
    <m/>
    <m/>
    <m/>
    <m/>
    <m/>
    <m/>
    <m/>
  </r>
  <r>
    <s v="DIVIDENDO PROV $ 6,100136452936020"/>
    <d v="2021-03-19T00:00:00"/>
    <x v="17"/>
    <s v="$"/>
    <x v="541"/>
    <n v="0"/>
    <n v="18558047"/>
    <n v="0"/>
    <n v="0"/>
    <n v="0"/>
    <n v="6.1"/>
    <s v="Medium"/>
    <n v="113204086.7"/>
    <m/>
    <m/>
    <m/>
    <m/>
    <m/>
    <m/>
    <m/>
    <m/>
    <m/>
  </r>
  <r>
    <s v="DIVIDENDO PROV $ 11,294806547"/>
    <d v="2021-04-23T00:00:00"/>
    <x v="648"/>
    <s v="$"/>
    <x v="499"/>
    <n v="0"/>
    <n v="10000000"/>
    <n v="0"/>
    <n v="0"/>
    <n v="0"/>
    <n v="11.295"/>
    <s v="High"/>
    <n v="112950000"/>
    <m/>
    <m/>
    <m/>
    <m/>
    <m/>
    <m/>
    <m/>
    <m/>
    <m/>
  </r>
  <r>
    <s v="DIVIDENDO DEF $ 11,27158325"/>
    <d v="2017-06-20T00:00:00"/>
    <x v="413"/>
    <s v="$"/>
    <x v="495"/>
    <n v="0"/>
    <n v="10000000"/>
    <n v="0"/>
    <n v="0"/>
    <n v="0"/>
    <n v="11.272"/>
    <s v="High"/>
    <n v="112720000"/>
    <m/>
    <m/>
    <m/>
    <m/>
    <m/>
    <m/>
    <m/>
    <m/>
    <m/>
  </r>
  <r>
    <s v="DIVIDENDO DEF $ 11,25243951541780"/>
    <d v="2021-06-16T00:00:00"/>
    <x v="476"/>
    <s v="$"/>
    <x v="480"/>
    <n v="0"/>
    <n v="10000000"/>
    <n v="0"/>
    <n v="0"/>
    <n v="0"/>
    <n v="11.252000000000001"/>
    <s v="High"/>
    <n v="112520000"/>
    <m/>
    <m/>
    <m/>
    <m/>
    <m/>
    <m/>
    <m/>
    <m/>
    <m/>
  </r>
  <r>
    <s v="DIVIDENDO ADIC 6 $ 0,50154"/>
    <d v="2016-05-12T00:00:00"/>
    <x v="61"/>
    <s v="$"/>
    <x v="126"/>
    <n v="0"/>
    <n v="223062717"/>
    <n v="0"/>
    <n v="0"/>
    <n v="0"/>
    <n v="0.502"/>
    <s v="Low"/>
    <n v="111977483.934"/>
    <m/>
    <m/>
    <m/>
    <m/>
    <m/>
    <m/>
    <m/>
    <m/>
    <m/>
  </r>
  <r>
    <s v="DIVIDENDO PROV $ 11,1253767179245"/>
    <d v="2019-09-03T00:00:00"/>
    <x v="1060"/>
    <s v="$"/>
    <x v="523"/>
    <n v="0"/>
    <n v="10000000"/>
    <n v="0"/>
    <n v="0"/>
    <n v="0"/>
    <n v="11.125"/>
    <s v="High"/>
    <n v="111250000"/>
    <m/>
    <m/>
    <m/>
    <m/>
    <m/>
    <m/>
    <m/>
    <m/>
    <m/>
  </r>
  <r>
    <s v="DIVIDENDO PROV $ 11,1030988715619"/>
    <d v="2019-06-21T00:00:00"/>
    <x v="868"/>
    <s v="$"/>
    <x v="523"/>
    <n v="0"/>
    <n v="10000000"/>
    <n v="0"/>
    <n v="0"/>
    <n v="0"/>
    <n v="11.103"/>
    <s v="High"/>
    <n v="111030000"/>
    <m/>
    <m/>
    <m/>
    <m/>
    <m/>
    <m/>
    <m/>
    <m/>
    <m/>
  </r>
  <r>
    <s v="DIVIDENDO PROV $ 3,25595105"/>
    <d v="2018-12-12T00:00:00"/>
    <x v="40"/>
    <s v="$"/>
    <x v="459"/>
    <n v="0"/>
    <n v="34080000"/>
    <n v="0"/>
    <n v="0"/>
    <n v="0"/>
    <n v="3.2559999999999998"/>
    <s v="Medium"/>
    <n v="110964480"/>
    <m/>
    <m/>
    <m/>
    <m/>
    <m/>
    <m/>
    <m/>
    <m/>
    <m/>
  </r>
  <r>
    <s v="DIVIDENDO PROV $ 5,9770364784266"/>
    <d v="2020-07-24T00:00:00"/>
    <x v="449"/>
    <s v="$"/>
    <x v="541"/>
    <n v="0"/>
    <n v="18557955"/>
    <n v="0"/>
    <n v="0"/>
    <n v="0"/>
    <n v="5.9770000000000003"/>
    <s v="Medium"/>
    <n v="110920897.035"/>
    <m/>
    <m/>
    <m/>
    <m/>
    <m/>
    <m/>
    <m/>
    <m/>
    <m/>
  </r>
  <r>
    <s v="DIVIDENDO $ 3,47831128"/>
    <d v="2019-05-22T00:00:00"/>
    <x v="88"/>
    <s v="$"/>
    <x v="459"/>
    <n v="0"/>
    <n v="31840000"/>
    <n v="0"/>
    <n v="0"/>
    <n v="0"/>
    <n v="3.4780000000000002"/>
    <s v="Medium"/>
    <n v="110739520"/>
    <m/>
    <m/>
    <m/>
    <m/>
    <m/>
    <m/>
    <m/>
    <m/>
    <m/>
  </r>
  <r>
    <s v="DIVIDENDO PROV $ 11,0647848650788"/>
    <d v="2019-09-03T00:00:00"/>
    <x v="1060"/>
    <s v="$"/>
    <x v="553"/>
    <n v="0"/>
    <n v="10000000"/>
    <n v="0"/>
    <n v="0"/>
    <n v="0"/>
    <n v="11.065"/>
    <s v="High"/>
    <n v="110650000"/>
    <m/>
    <m/>
    <m/>
    <m/>
    <m/>
    <m/>
    <m/>
    <m/>
    <m/>
  </r>
  <r>
    <s v="DIVIDENDO PROV $ 11,0592038603875"/>
    <d v="2019-06-21T00:00:00"/>
    <x v="868"/>
    <s v="$"/>
    <x v="553"/>
    <n v="0"/>
    <n v="10000000"/>
    <n v="0"/>
    <n v="0"/>
    <n v="0"/>
    <n v="11.058999999999999"/>
    <s v="High"/>
    <n v="110590000"/>
    <m/>
    <m/>
    <m/>
    <m/>
    <m/>
    <m/>
    <m/>
    <m/>
    <m/>
  </r>
  <r>
    <s v="DIVIDENDO $ 2,95592604"/>
    <d v="2021-09-08T00:00:00"/>
    <x v="192"/>
    <s v="$"/>
    <x v="459"/>
    <n v="0"/>
    <n v="37360000"/>
    <n v="0"/>
    <n v="0"/>
    <n v="0"/>
    <n v="2.956"/>
    <s v="Medium"/>
    <n v="110436160"/>
    <m/>
    <m/>
    <m/>
    <m/>
    <m/>
    <m/>
    <m/>
    <m/>
    <m/>
  </r>
  <r>
    <s v="DIVIDENDO PROV $ 11,0241648432989"/>
    <d v="2019-06-21T00:00:00"/>
    <x v="868"/>
    <s v="$"/>
    <x v="541"/>
    <n v="0"/>
    <n v="10000000"/>
    <n v="0"/>
    <n v="0"/>
    <n v="0"/>
    <n v="11.023999999999999"/>
    <s v="High"/>
    <n v="110240000"/>
    <m/>
    <m/>
    <m/>
    <m/>
    <m/>
    <m/>
    <m/>
    <m/>
    <m/>
  </r>
  <r>
    <s v="DIVIDENDO PROV $ 11,0165192707134"/>
    <d v="2019-09-03T00:00:00"/>
    <x v="1060"/>
    <s v="$"/>
    <x v="541"/>
    <n v="0"/>
    <n v="10000000"/>
    <n v="0"/>
    <n v="0"/>
    <n v="0"/>
    <n v="11.016999999999999"/>
    <s v="High"/>
    <n v="110170000"/>
    <m/>
    <m/>
    <m/>
    <m/>
    <m/>
    <m/>
    <m/>
    <m/>
    <m/>
  </r>
  <r>
    <s v="DIVIDENDO DEF $ 10,98526"/>
    <d v="2018-05-10T00:00:00"/>
    <x v="52"/>
    <s v="$"/>
    <x v="418"/>
    <n v="0"/>
    <n v="10000000"/>
    <n v="0"/>
    <n v="0"/>
    <n v="0"/>
    <n v="10.984999999999999"/>
    <s v="High"/>
    <n v="109850000"/>
    <m/>
    <m/>
    <m/>
    <m/>
    <m/>
    <m/>
    <m/>
    <m/>
    <m/>
  </r>
  <r>
    <s v="DIVIDENDO DEF US$ 10,97804878"/>
    <d v="2020-05-27T00:00:00"/>
    <x v="1061"/>
    <s v="US$"/>
    <x v="570"/>
    <n v="0"/>
    <n v="10000000"/>
    <n v="0"/>
    <n v="0"/>
    <n v="0"/>
    <n v="10.978"/>
    <s v="High"/>
    <n v="109780000"/>
    <m/>
    <m/>
    <m/>
    <m/>
    <m/>
    <m/>
    <m/>
    <m/>
    <m/>
  </r>
  <r>
    <s v="DIVIDENDO PROV 0 $ 10,92595683077"/>
    <d v="2019-01-19T00:00:00"/>
    <x v="139"/>
    <s v="$"/>
    <x v="490"/>
    <n v="0"/>
    <n v="10000000"/>
    <n v="0"/>
    <n v="0"/>
    <n v="0"/>
    <n v="10.926"/>
    <s v="High"/>
    <n v="109260000"/>
    <m/>
    <m/>
    <m/>
    <m/>
    <m/>
    <m/>
    <m/>
    <m/>
    <m/>
  </r>
  <r>
    <s v="DIVIDENDO PROV $ 500,56970"/>
    <d v="2021-03-26T00:00:00"/>
    <x v="834"/>
    <s v="$"/>
    <x v="68"/>
    <n v="0"/>
    <n v="218237"/>
    <n v="0"/>
    <n v="0"/>
    <n v="0"/>
    <n v="500.57"/>
    <s v="Very High"/>
    <n v="109242895.09"/>
    <m/>
    <m/>
    <m/>
    <m/>
    <m/>
    <m/>
    <m/>
    <m/>
    <m/>
  </r>
  <r>
    <s v="DIVIDENDO PROV 0 $ 10,92256064124"/>
    <d v="2019-01-19T00:00:00"/>
    <x v="139"/>
    <s v="$"/>
    <x v="552"/>
    <n v="0"/>
    <n v="10000000"/>
    <n v="0"/>
    <n v="0"/>
    <n v="0"/>
    <n v="10.923"/>
    <s v="High"/>
    <n v="109230000"/>
    <m/>
    <m/>
    <m/>
    <m/>
    <m/>
    <m/>
    <m/>
    <m/>
    <m/>
  </r>
  <r>
    <s v="DIVIDENDO PROV $ 5,8786864716506"/>
    <d v="2020-09-23T00:00:00"/>
    <x v="891"/>
    <s v="$"/>
    <x v="541"/>
    <n v="0"/>
    <n v="18557955"/>
    <n v="0"/>
    <n v="0"/>
    <n v="0"/>
    <n v="5.8789999999999996"/>
    <s v="Medium"/>
    <n v="109102217.44499999"/>
    <m/>
    <m/>
    <m/>
    <m/>
    <m/>
    <m/>
    <m/>
    <m/>
    <m/>
  </r>
  <r>
    <s v="DIVIDENDO PROV $ 10,8870693333995"/>
    <d v="2019-03-05T00:00:00"/>
    <x v="761"/>
    <s v="$"/>
    <x v="523"/>
    <n v="0"/>
    <n v="10000000"/>
    <n v="0"/>
    <n v="0"/>
    <n v="0"/>
    <n v="10.887"/>
    <s v="High"/>
    <n v="108870000"/>
    <m/>
    <m/>
    <m/>
    <m/>
    <m/>
    <m/>
    <m/>
    <m/>
    <m/>
  </r>
  <r>
    <s v="DIVIDENDO PROV $ 2,490610740080380"/>
    <d v="2021-01-21T00:00:00"/>
    <x v="245"/>
    <s v="$"/>
    <x v="415"/>
    <n v="0"/>
    <n v="43680120"/>
    <n v="0"/>
    <n v="0"/>
    <n v="0"/>
    <n v="2.4910000000000001"/>
    <s v="Medium"/>
    <n v="108807178.92"/>
    <m/>
    <m/>
    <m/>
    <m/>
    <m/>
    <m/>
    <m/>
    <m/>
    <m/>
  </r>
  <r>
    <s v="DIVIDENDO PROV $ 10,8682353219468"/>
    <d v="2020-03-24T00:00:00"/>
    <x v="903"/>
    <s v="$"/>
    <x v="523"/>
    <n v="0"/>
    <n v="10000000"/>
    <n v="0"/>
    <n v="0"/>
    <n v="0"/>
    <n v="10.868"/>
    <s v="High"/>
    <n v="108680000"/>
    <m/>
    <m/>
    <m/>
    <m/>
    <m/>
    <m/>
    <m/>
    <m/>
    <m/>
  </r>
  <r>
    <s v="DIVIDENDO PROV $ 10,860292"/>
    <d v="2019-03-05T00:00:00"/>
    <x v="761"/>
    <s v="$"/>
    <x v="553"/>
    <n v="0"/>
    <n v="10000000"/>
    <n v="0"/>
    <n v="0"/>
    <n v="0"/>
    <n v="10.86"/>
    <s v="High"/>
    <n v="108600000"/>
    <m/>
    <m/>
    <m/>
    <m/>
    <m/>
    <m/>
    <m/>
    <m/>
    <m/>
  </r>
  <r>
    <s v="DIVIDENDO PROV $ 10,85007541966260"/>
    <d v="2019-01-22T00:00:00"/>
    <x v="921"/>
    <s v="$"/>
    <x v="523"/>
    <n v="0"/>
    <n v="10000000"/>
    <n v="0"/>
    <n v="0"/>
    <n v="0"/>
    <n v="10.85"/>
    <s v="High"/>
    <n v="108500000"/>
    <m/>
    <m/>
    <m/>
    <m/>
    <m/>
    <m/>
    <m/>
    <m/>
    <m/>
  </r>
  <r>
    <s v="DIVIDENDO PROV $ 10,8389037732558"/>
    <d v="2019-03-05T00:00:00"/>
    <x v="761"/>
    <s v="$"/>
    <x v="541"/>
    <n v="0"/>
    <n v="10000000"/>
    <n v="0"/>
    <n v="0"/>
    <n v="0"/>
    <n v="10.839"/>
    <s v="High"/>
    <n v="108390000"/>
    <m/>
    <m/>
    <m/>
    <m/>
    <m/>
    <m/>
    <m/>
    <m/>
    <m/>
  </r>
  <r>
    <s v="DIVIDENDO PROV $ 10,83380577037530"/>
    <d v="2019-01-22T00:00:00"/>
    <x v="921"/>
    <s v="$"/>
    <x v="553"/>
    <n v="0"/>
    <n v="10000000"/>
    <n v="0"/>
    <n v="0"/>
    <n v="0"/>
    <n v="10.834"/>
    <s v="High"/>
    <n v="108340000"/>
    <m/>
    <m/>
    <m/>
    <m/>
    <m/>
    <m/>
    <m/>
    <m/>
    <m/>
  </r>
  <r>
    <s v="DIVIDENDO $ 3,63905319"/>
    <d v="2018-05-29T00:00:00"/>
    <x v="33"/>
    <s v="$"/>
    <x v="459"/>
    <n v="0"/>
    <n v="29760000"/>
    <n v="0"/>
    <n v="0"/>
    <n v="0"/>
    <n v="3.6389999999999998"/>
    <s v="Medium"/>
    <n v="108296640"/>
    <m/>
    <m/>
    <m/>
    <m/>
    <m/>
    <m/>
    <m/>
    <m/>
    <m/>
  </r>
  <r>
    <s v="DIVIDENDO DEF $ 287,8150777288"/>
    <d v="2019-06-20T00:00:00"/>
    <x v="443"/>
    <s v="$"/>
    <x v="436"/>
    <n v="0"/>
    <n v="376251"/>
    <n v="0"/>
    <n v="0"/>
    <n v="0"/>
    <n v="287.815"/>
    <s v="Very High"/>
    <n v="108290681.565"/>
    <m/>
    <m/>
    <m/>
    <m/>
    <m/>
    <m/>
    <m/>
    <m/>
    <m/>
  </r>
  <r>
    <s v="DIVIDENDO PROV $ 10,82080099487530"/>
    <d v="2019-01-22T00:00:00"/>
    <x v="921"/>
    <s v="$"/>
    <x v="541"/>
    <n v="0"/>
    <n v="10000000"/>
    <n v="0"/>
    <n v="0"/>
    <n v="0"/>
    <n v="10.821"/>
    <s v="High"/>
    <n v="108210000"/>
    <m/>
    <m/>
    <m/>
    <m/>
    <m/>
    <m/>
    <m/>
    <m/>
    <m/>
  </r>
  <r>
    <s v="DIVIDENDO ADIC 106 $ 0,006439"/>
    <d v="2018-05-17T00:00:00"/>
    <x v="81"/>
    <s v="$"/>
    <x v="84"/>
    <n v="0"/>
    <n v="18017579131"/>
    <n v="0"/>
    <n v="0"/>
    <n v="0"/>
    <n v="6.0000000000000001E-3"/>
    <s v="Low"/>
    <n v="108105474.786"/>
    <m/>
    <m/>
    <m/>
    <m/>
    <m/>
    <m/>
    <m/>
    <m/>
    <m/>
  </r>
  <r>
    <s v="DIVIDENDO PROV $ 10,796642401"/>
    <d v="2020-12-22T00:00:00"/>
    <x v="492"/>
    <s v="$"/>
    <x v="571"/>
    <n v="0"/>
    <n v="10000000"/>
    <n v="0"/>
    <n v="0"/>
    <n v="0"/>
    <n v="10.797000000000001"/>
    <s v="High"/>
    <n v="107970000"/>
    <m/>
    <m/>
    <m/>
    <m/>
    <m/>
    <m/>
    <m/>
    <m/>
    <m/>
  </r>
  <r>
    <s v="DIVIDENDO DEF 11 $ 0,12"/>
    <d v="2016-05-16T00:00:00"/>
    <x v="1062"/>
    <s v="$"/>
    <x v="496"/>
    <n v="0"/>
    <n v="899546826"/>
    <n v="0"/>
    <n v="0"/>
    <n v="0"/>
    <n v="0.12"/>
    <s v="Low"/>
    <n v="107945619.12"/>
    <m/>
    <m/>
    <m/>
    <m/>
    <m/>
    <m/>
    <m/>
    <m/>
    <m/>
  </r>
  <r>
    <s v="DIVIDENDO PROV $ 10,7769673208004"/>
    <d v="2020-03-24T00:00:00"/>
    <x v="903"/>
    <s v="$"/>
    <x v="553"/>
    <n v="0"/>
    <n v="10000000"/>
    <n v="0"/>
    <n v="0"/>
    <n v="0"/>
    <n v="10.776999999999999"/>
    <s v="High"/>
    <n v="107770000"/>
    <m/>
    <m/>
    <m/>
    <m/>
    <m/>
    <m/>
    <m/>
    <m/>
    <m/>
  </r>
  <r>
    <s v="DIVIDENDO PROV $ 3,566558293227460"/>
    <d v="2021-04-21T00:00:00"/>
    <x v="357"/>
    <s v="$"/>
    <x v="337"/>
    <n v="0"/>
    <n v="30195283"/>
    <n v="0"/>
    <n v="0"/>
    <n v="0"/>
    <n v="3.5670000000000002"/>
    <s v="Medium"/>
    <n v="107706574.461"/>
    <m/>
    <m/>
    <m/>
    <m/>
    <m/>
    <m/>
    <m/>
    <m/>
    <m/>
  </r>
  <r>
    <s v="DIVIDENDO PROV 0 $ 10,74936455466"/>
    <d v="2019-01-19T00:00:00"/>
    <x v="139"/>
    <s v="$"/>
    <x v="499"/>
    <n v="0"/>
    <n v="10000000"/>
    <n v="0"/>
    <n v="0"/>
    <n v="0"/>
    <n v="10.749000000000001"/>
    <s v="High"/>
    <n v="107490000"/>
    <m/>
    <m/>
    <m/>
    <m/>
    <m/>
    <m/>
    <m/>
    <m/>
    <m/>
  </r>
  <r>
    <s v="DIVIDENDO PROV $ 10,70446700661976"/>
    <d v="2020-03-24T00:00:00"/>
    <x v="903"/>
    <s v="$"/>
    <x v="541"/>
    <n v="0"/>
    <n v="10000000"/>
    <n v="0"/>
    <n v="0"/>
    <n v="0"/>
    <n v="10.704000000000001"/>
    <s v="High"/>
    <n v="107040000"/>
    <m/>
    <m/>
    <m/>
    <m/>
    <m/>
    <m/>
    <m/>
    <m/>
    <m/>
  </r>
  <r>
    <s v="DIVIDENDO PROV $ 10,698624094"/>
    <d v="2020-12-22T00:00:00"/>
    <x v="492"/>
    <s v="$"/>
    <x v="572"/>
    <n v="0"/>
    <n v="10000000"/>
    <n v="0"/>
    <n v="0"/>
    <n v="0"/>
    <n v="10.699"/>
    <s v="High"/>
    <n v="106990000"/>
    <m/>
    <m/>
    <m/>
    <m/>
    <m/>
    <m/>
    <m/>
    <m/>
    <m/>
  </r>
  <r>
    <s v="DIVIDENDO PROV $ 10,6684628087582"/>
    <d v="2019-04-17T00:00:00"/>
    <x v="213"/>
    <s v="$"/>
    <x v="523"/>
    <n v="0"/>
    <n v="10000000"/>
    <n v="0"/>
    <n v="0"/>
    <n v="0"/>
    <n v="10.667999999999999"/>
    <s v="High"/>
    <n v="106680000"/>
    <m/>
    <m/>
    <m/>
    <m/>
    <m/>
    <m/>
    <m/>
    <m/>
    <m/>
  </r>
  <r>
    <s v="DIVIDENDO PROV $ 10,65652752111910"/>
    <d v="2018-12-21T00:00:00"/>
    <x v="560"/>
    <s v="$"/>
    <x v="538"/>
    <n v="0"/>
    <n v="10000000"/>
    <n v="0"/>
    <n v="0"/>
    <n v="0"/>
    <n v="10.657"/>
    <s v="High"/>
    <n v="106570000"/>
    <m/>
    <m/>
    <m/>
    <m/>
    <m/>
    <m/>
    <m/>
    <m/>
    <m/>
  </r>
  <r>
    <s v="DIVIDENDO $ 3,42154666"/>
    <d v="2019-05-16T00:00:00"/>
    <x v="21"/>
    <s v="$"/>
    <x v="459"/>
    <n v="0"/>
    <n v="31120000"/>
    <n v="0"/>
    <n v="0"/>
    <n v="0"/>
    <n v="3.4220000000000002"/>
    <s v="Medium"/>
    <n v="106492640"/>
    <m/>
    <m/>
    <m/>
    <m/>
    <m/>
    <m/>
    <m/>
    <m/>
    <m/>
  </r>
  <r>
    <s v="DIVIDENDO PROV $ 10,636848"/>
    <d v="2019-04-17T00:00:00"/>
    <x v="213"/>
    <s v="$"/>
    <x v="553"/>
    <n v="0"/>
    <n v="10000000"/>
    <n v="0"/>
    <n v="0"/>
    <n v="0"/>
    <n v="10.637"/>
    <s v="High"/>
    <n v="106370000"/>
    <m/>
    <m/>
    <m/>
    <m/>
    <m/>
    <m/>
    <m/>
    <m/>
    <m/>
  </r>
  <r>
    <s v="DIVIDENDO DEF $ 106,1196267446390"/>
    <d v="2020-06-23T00:00:00"/>
    <x v="157"/>
    <s v="$"/>
    <x v="506"/>
    <n v="0"/>
    <n v="1000000"/>
    <n v="0"/>
    <n v="0"/>
    <n v="0"/>
    <n v="106.12"/>
    <s v="Very High"/>
    <n v="106120000"/>
    <m/>
    <m/>
    <m/>
    <m/>
    <m/>
    <m/>
    <m/>
    <m/>
    <m/>
  </r>
  <r>
    <s v="DIVIDENDO PROV $ 10,6116082815929"/>
    <d v="2019-04-17T00:00:00"/>
    <x v="213"/>
    <s v="$"/>
    <x v="541"/>
    <n v="0"/>
    <n v="10000000"/>
    <n v="0"/>
    <n v="0"/>
    <n v="0"/>
    <n v="10.612"/>
    <s v="High"/>
    <n v="106120000"/>
    <m/>
    <m/>
    <m/>
    <m/>
    <m/>
    <m/>
    <m/>
    <m/>
    <m/>
  </r>
  <r>
    <s v="DIVIDENDO PROV $ 105,98"/>
    <d v="2018-06-15T00:00:00"/>
    <x v="740"/>
    <s v="$"/>
    <x v="341"/>
    <n v="0"/>
    <n v="1000000"/>
    <n v="0"/>
    <n v="0"/>
    <n v="0"/>
    <n v="105.98"/>
    <s v="Very High"/>
    <n v="105980000"/>
    <m/>
    <m/>
    <m/>
    <m/>
    <m/>
    <m/>
    <m/>
    <m/>
    <m/>
  </r>
  <r>
    <s v="DIVIDENDO DEF $ 312,271363005279"/>
    <d v="2021-04-15T00:00:00"/>
    <x v="845"/>
    <s v="$"/>
    <x v="573"/>
    <n v="0"/>
    <n v="339243"/>
    <n v="0"/>
    <n v="0"/>
    <n v="0"/>
    <n v="312.27100000000002"/>
    <s v="Very High"/>
    <n v="105935750.853"/>
    <m/>
    <m/>
    <m/>
    <m/>
    <m/>
    <m/>
    <m/>
    <m/>
    <m/>
  </r>
  <r>
    <s v="DIVIDENDO PROV $ 10,58607242129270"/>
    <d v="2018-12-21T00:00:00"/>
    <x v="560"/>
    <s v="$"/>
    <x v="446"/>
    <n v="0"/>
    <n v="10000000"/>
    <n v="0"/>
    <n v="0"/>
    <n v="0"/>
    <n v="10.586"/>
    <s v="High"/>
    <n v="105860000"/>
    <m/>
    <m/>
    <m/>
    <m/>
    <m/>
    <m/>
    <m/>
    <m/>
    <m/>
  </r>
  <r>
    <s v="DIVIDENDO PROV $ 3,94396966"/>
    <d v="2020-01-23T00:00:00"/>
    <x v="74"/>
    <s v="$"/>
    <x v="459"/>
    <n v="0"/>
    <n v="26800000"/>
    <n v="0"/>
    <n v="0"/>
    <n v="0"/>
    <n v="3.944"/>
    <s v="Medium"/>
    <n v="105699200"/>
    <m/>
    <m/>
    <m/>
    <m/>
    <m/>
    <m/>
    <m/>
    <m/>
    <m/>
  </r>
  <r>
    <s v="DIVIDENDO PROV $ 10,548727829"/>
    <d v="2021-05-04T00:00:00"/>
    <x v="242"/>
    <s v="$"/>
    <x v="546"/>
    <n v="0"/>
    <n v="10000000"/>
    <n v="0"/>
    <n v="0"/>
    <n v="0"/>
    <n v="10.548999999999999"/>
    <s v="High"/>
    <n v="105490000"/>
    <m/>
    <m/>
    <m/>
    <m/>
    <m/>
    <m/>
    <m/>
    <m/>
    <m/>
  </r>
  <r>
    <s v="DIVIDENDO $ 3,60189825"/>
    <d v="2018-05-24T00:00:00"/>
    <x v="72"/>
    <s v="$"/>
    <x v="459"/>
    <n v="0"/>
    <n v="29280000"/>
    <n v="0"/>
    <n v="0"/>
    <n v="0"/>
    <n v="3.6019999999999999"/>
    <s v="Medium"/>
    <n v="105466560"/>
    <m/>
    <m/>
    <m/>
    <m/>
    <m/>
    <m/>
    <m/>
    <m/>
    <m/>
  </r>
  <r>
    <s v="DIVIDENDO DEF $ 10,54585395076620"/>
    <d v="2018-06-05T00:00:00"/>
    <x v="317"/>
    <s v="$"/>
    <x v="574"/>
    <n v="0"/>
    <n v="10000000"/>
    <n v="0"/>
    <n v="0"/>
    <n v="0"/>
    <n v="10.545999999999999"/>
    <s v="High"/>
    <n v="105460000"/>
    <m/>
    <m/>
    <m/>
    <m/>
    <m/>
    <m/>
    <m/>
    <m/>
    <m/>
  </r>
  <r>
    <s v="DIVIDENDO DEF $ 10,54108527007510"/>
    <d v="2018-06-05T00:00:00"/>
    <x v="317"/>
    <s v="$"/>
    <x v="575"/>
    <n v="0"/>
    <n v="10000000"/>
    <n v="0"/>
    <n v="0"/>
    <n v="0"/>
    <n v="10.541"/>
    <s v="High"/>
    <n v="105410000"/>
    <m/>
    <m/>
    <m/>
    <m/>
    <m/>
    <m/>
    <m/>
    <m/>
    <m/>
  </r>
  <r>
    <s v="DIVIDENDO DEF 67 $ 1531"/>
    <d v="2019-05-17T00:00:00"/>
    <x v="119"/>
    <s v="$"/>
    <x v="516"/>
    <n v="0"/>
    <n v="68771"/>
    <n v="0"/>
    <n v="0"/>
    <n v="0"/>
    <n v="1531"/>
    <s v="Very High"/>
    <n v="105288401"/>
    <m/>
    <m/>
    <m/>
    <m/>
    <m/>
    <m/>
    <m/>
    <m/>
    <m/>
  </r>
  <r>
    <s v="DIVIDENDO PROV US$ 0,150498"/>
    <d v="2021-07-15T00:00:00"/>
    <x v="1063"/>
    <s v="US$"/>
    <x v="0"/>
    <n v="0"/>
    <n v="700000000"/>
    <n v="0"/>
    <n v="0"/>
    <n v="0"/>
    <n v="0.15"/>
    <s v="Low"/>
    <n v="105000000"/>
    <m/>
    <m/>
    <m/>
    <m/>
    <m/>
    <m/>
    <m/>
    <m/>
    <m/>
  </r>
  <r>
    <s v="DIVIDENDO ADIC 91 $ 4,54195047619"/>
    <d v="2018-05-11T00:00:00"/>
    <x v="219"/>
    <s v="$"/>
    <x v="476"/>
    <n v="0"/>
    <n v="23100000"/>
    <n v="0"/>
    <n v="0"/>
    <n v="0"/>
    <n v="4.5419999999999998"/>
    <s v="Medium"/>
    <n v="104920200"/>
    <m/>
    <m/>
    <m/>
    <m/>
    <m/>
    <m/>
    <m/>
    <m/>
    <m/>
  </r>
  <r>
    <s v="DIVIDENDO DEF $ 10,48746"/>
    <d v="2020-06-20T00:00:00"/>
    <x v="329"/>
    <s v="$"/>
    <x v="521"/>
    <n v="0"/>
    <n v="10000000"/>
    <n v="0"/>
    <n v="0"/>
    <n v="0"/>
    <n v="10.487"/>
    <s v="High"/>
    <n v="104870000"/>
    <m/>
    <m/>
    <m/>
    <m/>
    <m/>
    <m/>
    <m/>
    <m/>
    <m/>
  </r>
  <r>
    <s v="DIVIDENDO DEF $ 10,4804562"/>
    <d v="2021-05-29T00:00:00"/>
    <x v="743"/>
    <s v="$"/>
    <x v="539"/>
    <n v="0"/>
    <n v="10000000"/>
    <n v="0"/>
    <n v="0"/>
    <n v="0"/>
    <n v="10.48"/>
    <s v="High"/>
    <n v="104800000"/>
    <m/>
    <m/>
    <m/>
    <m/>
    <m/>
    <m/>
    <m/>
    <m/>
    <m/>
  </r>
  <r>
    <s v="DIVIDENDO PROV $ 10,476470588"/>
    <d v="2021-05-04T00:00:00"/>
    <x v="242"/>
    <s v="$"/>
    <x v="549"/>
    <n v="0"/>
    <n v="10000000"/>
    <n v="0"/>
    <n v="0"/>
    <n v="0"/>
    <n v="10.476000000000001"/>
    <s v="High"/>
    <n v="104760000"/>
    <m/>
    <m/>
    <m/>
    <m/>
    <m/>
    <m/>
    <m/>
    <m/>
    <m/>
  </r>
  <r>
    <s v="DIVIDENDO PROV $ 104,66"/>
    <d v="2018-06-15T00:00:00"/>
    <x v="740"/>
    <s v="$"/>
    <x v="345"/>
    <n v="0"/>
    <n v="1000000"/>
    <n v="0"/>
    <n v="0"/>
    <n v="0"/>
    <n v="104.66"/>
    <s v="Very High"/>
    <n v="104660000"/>
    <m/>
    <m/>
    <m/>
    <m/>
    <m/>
    <m/>
    <m/>
    <m/>
    <m/>
  </r>
  <r>
    <s v="DIVIDENDO PROV 18 US$ 0,000000889"/>
    <d v="2019-12-12T00:00:00"/>
    <x v="106"/>
    <s v="$"/>
    <x v="318"/>
    <n v="0"/>
    <n v="104641424191"/>
    <n v="0"/>
    <n v="0"/>
    <n v="0"/>
    <n v="1E-3"/>
    <s v="Low"/>
    <n v="104641424.191"/>
    <m/>
    <m/>
    <m/>
    <m/>
    <m/>
    <m/>
    <m/>
    <m/>
    <m/>
  </r>
  <r>
    <s v="DIVIDENDO PROV $ 207,780279"/>
    <d v="2020-10-24T00:00:00"/>
    <x v="629"/>
    <s v="$"/>
    <x v="259"/>
    <n v="0"/>
    <n v="502869"/>
    <n v="0"/>
    <n v="0"/>
    <n v="0"/>
    <n v="207.78"/>
    <s v="Very High"/>
    <n v="104486120.81999999"/>
    <m/>
    <m/>
    <m/>
    <m/>
    <m/>
    <m/>
    <m/>
    <m/>
    <m/>
  </r>
  <r>
    <s v="DIVIDENDO ADIC 4 $ 36"/>
    <d v="2016-05-18T00:00:00"/>
    <x v="91"/>
    <s v="$"/>
    <x v="576"/>
    <n v="0"/>
    <n v="2900000"/>
    <n v="0"/>
    <n v="0"/>
    <n v="0"/>
    <n v="36"/>
    <s v="High"/>
    <n v="104400000"/>
    <m/>
    <m/>
    <m/>
    <m/>
    <m/>
    <m/>
    <m/>
    <m/>
    <m/>
  </r>
  <r>
    <s v="DIVIDENDO $ 3,267466855"/>
    <d v="2019-04-26T00:00:00"/>
    <x v="77"/>
    <s v="$"/>
    <x v="459"/>
    <n v="0"/>
    <n v="31920000"/>
    <n v="0"/>
    <n v="0"/>
    <n v="0"/>
    <n v="3.2669999999999999"/>
    <s v="Medium"/>
    <n v="104282640"/>
    <m/>
    <m/>
    <m/>
    <m/>
    <m/>
    <m/>
    <m/>
    <m/>
    <m/>
  </r>
  <r>
    <s v="DIVIDENDO DEF $ 10,42069223157820"/>
    <d v="2020-05-18T00:00:00"/>
    <x v="1064"/>
    <s v="$"/>
    <x v="337"/>
    <n v="0"/>
    <n v="10000000"/>
    <n v="0"/>
    <n v="0"/>
    <n v="0"/>
    <n v="10.420999999999999"/>
    <s v="High"/>
    <n v="104210000"/>
    <m/>
    <m/>
    <m/>
    <m/>
    <m/>
    <m/>
    <m/>
    <m/>
    <m/>
  </r>
  <r>
    <s v="DIVIDENDO DEF $ 70,5428"/>
    <d v="2017-05-13T00:00:00"/>
    <x v="404"/>
    <s v="$"/>
    <x v="491"/>
    <n v="0"/>
    <n v="1474500"/>
    <n v="0"/>
    <n v="0"/>
    <n v="0"/>
    <n v="70.543000000000006"/>
    <s v="High"/>
    <n v="104015653.5"/>
    <m/>
    <m/>
    <m/>
    <m/>
    <m/>
    <m/>
    <m/>
    <m/>
    <m/>
  </r>
  <r>
    <s v="DIVIDENDO ADIC 10 $ 0,16325"/>
    <d v="2016-05-10T00:00:00"/>
    <x v="448"/>
    <s v="$"/>
    <x v="250"/>
    <n v="0"/>
    <n v="637650000"/>
    <n v="0"/>
    <n v="0"/>
    <n v="0"/>
    <n v="0.16300000000000001"/>
    <s v="Low"/>
    <n v="103936950"/>
    <m/>
    <m/>
    <m/>
    <m/>
    <m/>
    <m/>
    <m/>
    <m/>
    <m/>
  </r>
  <r>
    <s v="DIVIDENDO PROV $ 10,385474688"/>
    <d v="2020-10-02T00:00:00"/>
    <x v="155"/>
    <s v="$"/>
    <x v="549"/>
    <n v="0"/>
    <n v="10000000"/>
    <n v="0"/>
    <n v="0"/>
    <n v="0"/>
    <n v="10.385"/>
    <s v="High"/>
    <n v="103850000"/>
    <m/>
    <m/>
    <m/>
    <m/>
    <m/>
    <m/>
    <m/>
    <m/>
    <m/>
  </r>
  <r>
    <s v="DIVIDENDO PROV $ 10,385474688"/>
    <d v="2020-10-02T00:00:00"/>
    <x v="155"/>
    <s v="$"/>
    <x v="546"/>
    <n v="0"/>
    <n v="10000000"/>
    <n v="0"/>
    <n v="0"/>
    <n v="0"/>
    <n v="10.385"/>
    <s v="High"/>
    <n v="103850000"/>
    <m/>
    <m/>
    <m/>
    <m/>
    <m/>
    <m/>
    <m/>
    <m/>
    <m/>
  </r>
  <r>
    <s v="DIVIDENDO PROV $ 10,38526533932760"/>
    <d v="2020-04-21T00:00:00"/>
    <x v="760"/>
    <s v="$"/>
    <x v="337"/>
    <n v="0"/>
    <n v="10000000"/>
    <n v="0"/>
    <n v="0"/>
    <n v="0"/>
    <n v="10.385"/>
    <s v="High"/>
    <n v="103850000"/>
    <m/>
    <m/>
    <m/>
    <m/>
    <m/>
    <m/>
    <m/>
    <m/>
    <m/>
  </r>
  <r>
    <s v="DIVIDENDO DEF 4 $ 16134,875"/>
    <d v="2016-05-18T00:00:00"/>
    <x v="91"/>
    <s v="$"/>
    <x v="554"/>
    <n v="0"/>
    <n v="6400"/>
    <n v="0"/>
    <n v="0"/>
    <n v="0"/>
    <n v="16134.875"/>
    <s v="Very High"/>
    <n v="103263200"/>
    <m/>
    <m/>
    <m/>
    <m/>
    <m/>
    <m/>
    <m/>
    <m/>
    <m/>
  </r>
  <r>
    <s v="DIVIDENDO PROV $ 338,838284"/>
    <d v="2020-01-14T00:00:00"/>
    <x v="26"/>
    <s v="$"/>
    <x v="326"/>
    <n v="0"/>
    <n v="304062"/>
    <n v="0"/>
    <n v="0"/>
    <n v="0"/>
    <n v="338.83800000000002"/>
    <s v="Very High"/>
    <n v="103027759.956"/>
    <m/>
    <m/>
    <m/>
    <m/>
    <m/>
    <m/>
    <m/>
    <m/>
    <m/>
  </r>
  <r>
    <s v="DIVIDENDO PROV 44 US$ 0,001269178"/>
    <d v="2018-12-06T00:00:00"/>
    <x v="40"/>
    <s v="$"/>
    <x v="392"/>
    <n v="0"/>
    <n v="120984558"/>
    <n v="0"/>
    <n v="0"/>
    <n v="0"/>
    <n v="0.85"/>
    <s v="Low"/>
    <n v="102836874.3"/>
    <m/>
    <m/>
    <m/>
    <m/>
    <m/>
    <m/>
    <m/>
    <m/>
    <m/>
  </r>
  <r>
    <s v="DIVIDENDO DEF $ 15,8974421444"/>
    <d v="2021-04-07T00:00:00"/>
    <x v="908"/>
    <s v="$"/>
    <x v="534"/>
    <n v="0"/>
    <n v="6460568"/>
    <n v="0"/>
    <n v="0"/>
    <n v="0"/>
    <n v="15.897"/>
    <s v="High"/>
    <n v="102703649.49600001"/>
    <m/>
    <m/>
    <m/>
    <m/>
    <m/>
    <m/>
    <m/>
    <m/>
    <m/>
  </r>
  <r>
    <s v="DIVIDENDO $ 4,15393101"/>
    <d v="2020-04-30T00:00:00"/>
    <x v="28"/>
    <s v="$"/>
    <x v="459"/>
    <n v="0"/>
    <n v="24720000"/>
    <n v="0"/>
    <n v="0"/>
    <n v="0"/>
    <n v="4.1539999999999999"/>
    <s v="Medium"/>
    <n v="102686880"/>
    <m/>
    <m/>
    <m/>
    <m/>
    <m/>
    <m/>
    <m/>
    <m/>
    <m/>
  </r>
  <r>
    <s v="DIVIDENDO PROV $ 10,2384538941193"/>
    <d v="2019-10-16T00:00:00"/>
    <x v="679"/>
    <s v="$"/>
    <x v="523"/>
    <n v="0"/>
    <n v="10000000"/>
    <n v="0"/>
    <n v="0"/>
    <n v="0"/>
    <n v="10.238"/>
    <s v="High"/>
    <n v="102380000"/>
    <m/>
    <m/>
    <m/>
    <m/>
    <m/>
    <m/>
    <m/>
    <m/>
    <m/>
  </r>
  <r>
    <s v="DIVIDENDO DEF $ 10,232598775"/>
    <d v="2020-06-20T00:00:00"/>
    <x v="329"/>
    <s v="$"/>
    <x v="490"/>
    <n v="0"/>
    <n v="10000000"/>
    <n v="0"/>
    <n v="0"/>
    <n v="0"/>
    <n v="10.233000000000001"/>
    <s v="High"/>
    <n v="102330000"/>
    <m/>
    <m/>
    <m/>
    <m/>
    <m/>
    <m/>
    <m/>
    <m/>
    <m/>
  </r>
  <r>
    <s v="DIVIDENDO PROV $ 0,4696"/>
    <d v="2020-08-31T00:00:00"/>
    <x v="912"/>
    <s v="$"/>
    <x v="474"/>
    <n v="0"/>
    <n v="216638121"/>
    <n v="0"/>
    <n v="0"/>
    <n v="0"/>
    <n v="0.47"/>
    <s v="Low"/>
    <n v="101819916.87"/>
    <m/>
    <m/>
    <m/>
    <m/>
    <m/>
    <m/>
    <m/>
    <m/>
    <m/>
  </r>
  <r>
    <s v="DIVIDENDO PROV $ 10,1776791152609"/>
    <d v="2019-10-16T00:00:00"/>
    <x v="679"/>
    <s v="$"/>
    <x v="553"/>
    <n v="0"/>
    <n v="10000000"/>
    <n v="0"/>
    <n v="0"/>
    <n v="0"/>
    <n v="10.178000000000001"/>
    <s v="High"/>
    <n v="101780000"/>
    <m/>
    <m/>
    <m/>
    <m/>
    <m/>
    <m/>
    <m/>
    <m/>
    <m/>
  </r>
  <r>
    <s v="DIVIDENDO DEF $ 10,173733986"/>
    <d v="2020-06-20T00:00:00"/>
    <x v="329"/>
    <s v="$"/>
    <x v="552"/>
    <n v="0"/>
    <n v="10000000"/>
    <n v="0"/>
    <n v="0"/>
    <n v="0"/>
    <n v="10.173999999999999"/>
    <s v="High"/>
    <n v="101740000"/>
    <m/>
    <m/>
    <m/>
    <m/>
    <m/>
    <m/>
    <m/>
    <m/>
    <m/>
  </r>
  <r>
    <s v="DIVIDENDO PROV $ 4,0240585"/>
    <d v="2018-03-26T00:00:00"/>
    <x v="41"/>
    <s v="$"/>
    <x v="459"/>
    <n v="0"/>
    <n v="25280000"/>
    <n v="0"/>
    <n v="0"/>
    <n v="0"/>
    <n v="4.024"/>
    <s v="Medium"/>
    <n v="101726720"/>
    <m/>
    <m/>
    <m/>
    <m/>
    <m/>
    <m/>
    <m/>
    <m/>
    <m/>
  </r>
  <r>
    <s v="DIVIDENDO DEF $ 1,016562277"/>
    <d v="2017-06-16T00:00:00"/>
    <x v="689"/>
    <s v="$"/>
    <x v="171"/>
    <n v="0"/>
    <n v="100000000"/>
    <n v="0"/>
    <n v="0"/>
    <n v="0"/>
    <n v="1.0169999999999999"/>
    <s v="Medium"/>
    <n v="101700000"/>
    <m/>
    <m/>
    <m/>
    <m/>
    <m/>
    <m/>
    <m/>
    <m/>
    <m/>
  </r>
  <r>
    <s v="DIVIDENDO PROV $ 10,1293132954280"/>
    <d v="2019-10-16T00:00:00"/>
    <x v="679"/>
    <s v="$"/>
    <x v="541"/>
    <n v="0"/>
    <n v="10000000"/>
    <n v="0"/>
    <n v="0"/>
    <n v="0"/>
    <n v="10.129"/>
    <s v="High"/>
    <n v="101290000"/>
    <m/>
    <m/>
    <m/>
    <m/>
    <m/>
    <m/>
    <m/>
    <m/>
    <m/>
  </r>
  <r>
    <s v="DIVIDENDO PROV $ 10,12311803655710"/>
    <d v="2020-07-17T00:00:00"/>
    <x v="1059"/>
    <s v="$"/>
    <x v="337"/>
    <n v="0"/>
    <n v="10000000"/>
    <n v="0"/>
    <n v="0"/>
    <n v="0"/>
    <n v="10.122999999999999"/>
    <s v="High"/>
    <n v="101230000"/>
    <m/>
    <m/>
    <m/>
    <m/>
    <m/>
    <m/>
    <m/>
    <m/>
    <m/>
  </r>
  <r>
    <s v="DIVIDENDO $ 3,48299993"/>
    <d v="2018-05-23T00:00:00"/>
    <x v="81"/>
    <s v="$"/>
    <x v="459"/>
    <n v="0"/>
    <n v="29040000"/>
    <n v="0"/>
    <n v="0"/>
    <n v="0"/>
    <n v="3.4830000000000001"/>
    <s v="Medium"/>
    <n v="101146320"/>
    <m/>
    <m/>
    <m/>
    <m/>
    <m/>
    <m/>
    <m/>
    <m/>
    <m/>
  </r>
  <r>
    <s v="DIVIDENDO PROV 0 $ 10,0764841464659"/>
    <d v="2018-11-08T00:00:00"/>
    <x v="884"/>
    <s v="$"/>
    <x v="523"/>
    <n v="0"/>
    <n v="10000000"/>
    <n v="0"/>
    <n v="0"/>
    <n v="0"/>
    <n v="10.076000000000001"/>
    <s v="High"/>
    <n v="100760000"/>
    <m/>
    <m/>
    <m/>
    <m/>
    <m/>
    <m/>
    <m/>
    <m/>
    <m/>
  </r>
  <r>
    <s v="DIVIDENDO PROV $ 10,071389296538"/>
    <d v="2018-11-08T00:00:00"/>
    <x v="884"/>
    <s v="$"/>
    <x v="553"/>
    <n v="0"/>
    <n v="10000000"/>
    <n v="0"/>
    <n v="0"/>
    <n v="0"/>
    <n v="10.071"/>
    <s v="High"/>
    <n v="100710000"/>
    <m/>
    <m/>
    <m/>
    <m/>
    <m/>
    <m/>
    <m/>
    <m/>
    <m/>
  </r>
  <r>
    <s v="DIVIDENDO PROV $ 10,06731675376060"/>
    <d v="2018-11-08T00:00:00"/>
    <x v="884"/>
    <s v="$"/>
    <x v="541"/>
    <n v="0"/>
    <n v="10000000"/>
    <n v="0"/>
    <n v="0"/>
    <n v="0"/>
    <n v="10.067"/>
    <s v="High"/>
    <n v="100670000"/>
    <m/>
    <m/>
    <m/>
    <m/>
    <m/>
    <m/>
    <m/>
    <m/>
    <m/>
  </r>
  <r>
    <s v="DIVIDENDO DEF $ 100,5633961217030"/>
    <d v="2020-06-23T00:00:00"/>
    <x v="157"/>
    <s v="$"/>
    <x v="509"/>
    <n v="0"/>
    <n v="1000000"/>
    <n v="0"/>
    <n v="0"/>
    <n v="0"/>
    <n v="100.563"/>
    <s v="Very High"/>
    <n v="100563000"/>
    <m/>
    <m/>
    <m/>
    <m/>
    <m/>
    <m/>
    <m/>
    <m/>
    <m/>
  </r>
  <r>
    <s v="DIVIDENDO DEF $ 10,018834191"/>
    <d v="2020-06-20T00:00:00"/>
    <x v="329"/>
    <s v="$"/>
    <x v="499"/>
    <n v="0"/>
    <n v="10000000"/>
    <n v="0"/>
    <n v="0"/>
    <n v="0"/>
    <n v="10.019"/>
    <s v="High"/>
    <n v="100190000"/>
    <m/>
    <m/>
    <m/>
    <m/>
    <m/>
    <m/>
    <m/>
    <m/>
    <m/>
  </r>
  <r>
    <s v="DIVIDENDO $ 2,923379284"/>
    <d v="2020-05-26T00:00:00"/>
    <x v="47"/>
    <s v="$"/>
    <x v="459"/>
    <n v="0"/>
    <n v="34240000"/>
    <n v="0"/>
    <n v="0"/>
    <n v="0"/>
    <n v="2.923"/>
    <s v="Medium"/>
    <n v="100083520"/>
    <m/>
    <m/>
    <m/>
    <m/>
    <m/>
    <m/>
    <m/>
    <m/>
    <m/>
  </r>
  <r>
    <s v="DIVIDENDO ADIC 30 US$ 0,00015760829"/>
    <d v="2018-05-15T00:00:00"/>
    <x v="254"/>
    <s v="$"/>
    <x v="51"/>
    <n v="0"/>
    <n v="1053309776"/>
    <n v="0"/>
    <n v="0"/>
    <n v="0"/>
    <n v="9.5000000000000001E-2"/>
    <s v="Low"/>
    <n v="100064428.72"/>
    <m/>
    <m/>
    <m/>
    <m/>
    <m/>
    <m/>
    <m/>
    <m/>
    <m/>
  </r>
  <r>
    <s v="DIVIDENDO PROV 101 $ 5"/>
    <d v="2020-11-18T00:00:00"/>
    <x v="339"/>
    <s v="$"/>
    <x v="475"/>
    <n v="0"/>
    <n v="20000000"/>
    <n v="0"/>
    <n v="0"/>
    <n v="0"/>
    <n v="5"/>
    <s v="Medium"/>
    <n v="100000000"/>
    <m/>
    <m/>
    <m/>
    <m/>
    <m/>
    <m/>
    <m/>
    <m/>
    <m/>
  </r>
  <r>
    <s v="DIVIDENDO PROV 90 $ 5"/>
    <d v="2017-01-06T00:00:00"/>
    <x v="247"/>
    <s v="$"/>
    <x v="475"/>
    <n v="0"/>
    <n v="20000000"/>
    <n v="0"/>
    <n v="0"/>
    <n v="0"/>
    <n v="5"/>
    <s v="Medium"/>
    <n v="100000000"/>
    <m/>
    <m/>
    <m/>
    <m/>
    <m/>
    <m/>
    <m/>
    <m/>
    <m/>
  </r>
  <r>
    <s v="DIVIDENDO PROV 89 $ 5"/>
    <d v="2016-10-14T00:00:00"/>
    <x v="248"/>
    <s v="$"/>
    <x v="475"/>
    <n v="0"/>
    <n v="20000000"/>
    <n v="0"/>
    <n v="0"/>
    <n v="0"/>
    <n v="5"/>
    <s v="Medium"/>
    <n v="100000000"/>
    <m/>
    <m/>
    <m/>
    <m/>
    <m/>
    <m/>
    <m/>
    <m/>
    <m/>
  </r>
  <r>
    <s v="DIVIDENDO ADIC 14 $ 107,5"/>
    <d v="2017-05-18T00:00:00"/>
    <x v="618"/>
    <s v="$"/>
    <x v="431"/>
    <n v="0"/>
    <n v="930000"/>
    <n v="0"/>
    <n v="0"/>
    <n v="0"/>
    <n v="107.5"/>
    <s v="Very High"/>
    <n v="99975000"/>
    <m/>
    <m/>
    <m/>
    <m/>
    <m/>
    <m/>
    <m/>
    <m/>
    <m/>
  </r>
  <r>
    <s v="DIVIDENDO DEF 13 $ 107,5"/>
    <d v="2016-05-12T00:00:00"/>
    <x v="61"/>
    <s v="$"/>
    <x v="431"/>
    <n v="0"/>
    <n v="930000"/>
    <n v="0"/>
    <n v="0"/>
    <n v="0"/>
    <n v="107.5"/>
    <s v="Very High"/>
    <n v="99975000"/>
    <m/>
    <m/>
    <m/>
    <m/>
    <m/>
    <m/>
    <m/>
    <m/>
    <m/>
  </r>
  <r>
    <s v="DIVIDENDO PROV EURO 9,97036865"/>
    <d v="2019-08-13T00:00:00"/>
    <x v="440"/>
    <s v="EURO"/>
    <x v="502"/>
    <n v="0"/>
    <n v="10000000"/>
    <n v="0"/>
    <n v="0"/>
    <n v="0"/>
    <n v="9.9700000000000006"/>
    <s v="Medium"/>
    <n v="99700000"/>
    <m/>
    <m/>
    <m/>
    <m/>
    <m/>
    <m/>
    <m/>
    <m/>
    <m/>
  </r>
  <r>
    <s v="DIVIDENDO PROV $ 2,266388965964380"/>
    <d v="2021-02-19T00:00:00"/>
    <x v="860"/>
    <s v="$"/>
    <x v="415"/>
    <n v="0"/>
    <n v="43680120"/>
    <n v="0"/>
    <n v="0"/>
    <n v="0"/>
    <n v="2.266"/>
    <s v="Medium"/>
    <n v="98979151.920000002"/>
    <m/>
    <m/>
    <m/>
    <m/>
    <m/>
    <m/>
    <m/>
    <m/>
    <m/>
  </r>
  <r>
    <s v="DIVIDENDO PROV $ 9,8906"/>
    <d v="2021-01-22T00:00:00"/>
    <x v="858"/>
    <s v="$"/>
    <x v="546"/>
    <n v="0"/>
    <n v="10000000"/>
    <n v="0"/>
    <n v="0"/>
    <n v="0"/>
    <n v="9.891"/>
    <s v="Medium"/>
    <n v="98910000"/>
    <m/>
    <m/>
    <m/>
    <m/>
    <m/>
    <m/>
    <m/>
    <m/>
    <m/>
  </r>
  <r>
    <s v="DIVIDENDO DEF $ 98,69005360559280"/>
    <d v="2020-06-23T00:00:00"/>
    <x v="157"/>
    <s v="$"/>
    <x v="510"/>
    <n v="0"/>
    <n v="1000000"/>
    <n v="0"/>
    <n v="0"/>
    <n v="0"/>
    <n v="98.69"/>
    <s v="High"/>
    <n v="98690000"/>
    <m/>
    <m/>
    <m/>
    <m/>
    <m/>
    <m/>
    <m/>
    <m/>
    <m/>
  </r>
  <r>
    <s v="DIVIDENDO PROV $ 9,8553"/>
    <d v="2021-01-22T00:00:00"/>
    <x v="858"/>
    <s v="$"/>
    <x v="549"/>
    <n v="0"/>
    <n v="10000000"/>
    <n v="0"/>
    <n v="0"/>
    <n v="0"/>
    <n v="9.8550000000000004"/>
    <s v="Medium"/>
    <n v="98550000"/>
    <m/>
    <m/>
    <m/>
    <m/>
    <m/>
    <m/>
    <m/>
    <m/>
    <m/>
  </r>
  <r>
    <s v="DIVIDENDO PROV $ 9,843009764849990"/>
    <d v="2020-10-06T00:00:00"/>
    <x v="425"/>
    <s v="$"/>
    <x v="577"/>
    <n v="0"/>
    <n v="10000000"/>
    <n v="0"/>
    <n v="0"/>
    <n v="0"/>
    <n v="9.843"/>
    <s v="Medium"/>
    <n v="98430000"/>
    <m/>
    <m/>
    <m/>
    <m/>
    <m/>
    <m/>
    <m/>
    <m/>
    <m/>
  </r>
  <r>
    <s v="DIVIDENDO PROV $ 9,768022"/>
    <d v="2019-03-21T00:00:00"/>
    <x v="342"/>
    <s v="$"/>
    <x v="553"/>
    <n v="0"/>
    <n v="10000000"/>
    <n v="0"/>
    <n v="0"/>
    <n v="0"/>
    <n v="9.7680000000000007"/>
    <s v="Medium"/>
    <n v="97680000"/>
    <m/>
    <m/>
    <m/>
    <m/>
    <m/>
    <m/>
    <m/>
    <m/>
    <m/>
  </r>
  <r>
    <s v="DIVIDENDO DEF $ 97,62466300010780"/>
    <d v="2020-06-23T00:00:00"/>
    <x v="157"/>
    <s v="$"/>
    <x v="514"/>
    <n v="0"/>
    <n v="1000000"/>
    <n v="0"/>
    <n v="0"/>
    <n v="0"/>
    <n v="97.625"/>
    <s v="High"/>
    <n v="97625000"/>
    <m/>
    <m/>
    <m/>
    <m/>
    <m/>
    <m/>
    <m/>
    <m/>
    <m/>
  </r>
  <r>
    <s v="DIVIDENDO PROV $ 81,0823"/>
    <d v="2015-12-22T00:00:00"/>
    <x v="488"/>
    <s v="$"/>
    <x v="335"/>
    <n v="0"/>
    <n v="1200000"/>
    <n v="0"/>
    <n v="0"/>
    <n v="0"/>
    <n v="81.081999999999994"/>
    <s v="High"/>
    <n v="97298400"/>
    <m/>
    <m/>
    <m/>
    <m/>
    <m/>
    <m/>
    <m/>
    <m/>
    <m/>
  </r>
  <r>
    <s v="DIVIDENDO PROV $ 9,69124502932249"/>
    <d v="2018-02-27T00:00:00"/>
    <x v="882"/>
    <s v="$"/>
    <x v="547"/>
    <n v="0"/>
    <n v="10000000"/>
    <n v="0"/>
    <n v="0"/>
    <n v="0"/>
    <n v="9.6910000000000007"/>
    <s v="Medium"/>
    <n v="96910000"/>
    <m/>
    <m/>
    <m/>
    <m/>
    <m/>
    <m/>
    <m/>
    <m/>
    <m/>
  </r>
  <r>
    <s v="DIVIDENDO PROV $ 9,686044330003620"/>
    <d v="2020-07-04T00:00:00"/>
    <x v="1065"/>
    <s v="$"/>
    <x v="577"/>
    <n v="0"/>
    <n v="10000000"/>
    <n v="0"/>
    <n v="0"/>
    <n v="0"/>
    <n v="9.6859999999999999"/>
    <s v="Medium"/>
    <n v="96860000"/>
    <m/>
    <m/>
    <m/>
    <m/>
    <m/>
    <m/>
    <m/>
    <m/>
    <m/>
  </r>
  <r>
    <s v="DIVIDENDO DEF $ 9,67768292181510"/>
    <d v="2018-06-05T00:00:00"/>
    <x v="317"/>
    <s v="$"/>
    <x v="578"/>
    <n v="0"/>
    <n v="10000000"/>
    <n v="0"/>
    <n v="0"/>
    <n v="0"/>
    <n v="9.6780000000000008"/>
    <s v="Medium"/>
    <n v="96780000"/>
    <m/>
    <m/>
    <m/>
    <m/>
    <m/>
    <m/>
    <m/>
    <m/>
    <m/>
  </r>
  <r>
    <s v="DIVIDENDO PROV $ 0,4697"/>
    <d v="2021-03-31T00:00:00"/>
    <x v="915"/>
    <s v="$"/>
    <x v="474"/>
    <n v="0"/>
    <n v="205178177"/>
    <n v="0"/>
    <n v="0"/>
    <n v="0"/>
    <n v="0.47"/>
    <s v="Low"/>
    <n v="96433743.189999998"/>
    <m/>
    <m/>
    <m/>
    <m/>
    <m/>
    <m/>
    <m/>
    <m/>
    <m/>
  </r>
  <r>
    <s v="DIVIDENDO $ 3,29258449"/>
    <d v="2018-05-24T00:00:00"/>
    <x v="72"/>
    <s v="$"/>
    <x v="459"/>
    <n v="0"/>
    <n v="29280000"/>
    <n v="0"/>
    <n v="0"/>
    <n v="0"/>
    <n v="3.2930000000000001"/>
    <s v="Medium"/>
    <n v="96419040"/>
    <m/>
    <m/>
    <m/>
    <m/>
    <m/>
    <m/>
    <m/>
    <m/>
    <m/>
  </r>
  <r>
    <s v="DIVIDENDO PROV $ 9,63588357175673"/>
    <d v="2018-02-27T00:00:00"/>
    <x v="882"/>
    <s v="$"/>
    <x v="548"/>
    <n v="0"/>
    <n v="10000000"/>
    <n v="0"/>
    <n v="0"/>
    <n v="0"/>
    <n v="9.6359999999999992"/>
    <s v="Medium"/>
    <n v="96360000"/>
    <m/>
    <m/>
    <m/>
    <m/>
    <m/>
    <m/>
    <m/>
    <m/>
    <m/>
  </r>
  <r>
    <s v="DIVIDENDO PROV $ 9,634191043"/>
    <d v="2020-03-11T00:00:00"/>
    <x v="1066"/>
    <s v="$"/>
    <x v="490"/>
    <n v="0"/>
    <n v="10000000"/>
    <n v="0"/>
    <n v="0"/>
    <n v="0"/>
    <n v="9.6340000000000003"/>
    <s v="Medium"/>
    <n v="96340000"/>
    <m/>
    <m/>
    <m/>
    <m/>
    <m/>
    <m/>
    <m/>
    <m/>
    <m/>
  </r>
  <r>
    <s v="DIVIDENDO DEF $ 15050,43"/>
    <d v="2015-05-18T00:00:00"/>
    <x v="34"/>
    <s v="$"/>
    <x v="554"/>
    <n v="0"/>
    <n v="6400"/>
    <n v="0"/>
    <n v="0"/>
    <n v="0"/>
    <n v="15050.43"/>
    <s v="Very High"/>
    <n v="96322752"/>
    <m/>
    <m/>
    <m/>
    <m/>
    <m/>
    <m/>
    <m/>
    <m/>
    <m/>
  </r>
  <r>
    <s v="DIVIDENDO PROV $ 9,588646577"/>
    <d v="2020-03-11T00:00:00"/>
    <x v="1066"/>
    <s v="$"/>
    <x v="552"/>
    <n v="0"/>
    <n v="10000000"/>
    <n v="0"/>
    <n v="0"/>
    <n v="0"/>
    <n v="9.5890000000000004"/>
    <s v="Medium"/>
    <n v="95890000"/>
    <m/>
    <m/>
    <m/>
    <m/>
    <m/>
    <m/>
    <m/>
    <m/>
    <m/>
  </r>
  <r>
    <s v="DIVIDENDO DEF $ 9,5665425124"/>
    <d v="2020-06-18T00:00:00"/>
    <x v="883"/>
    <s v="$"/>
    <x v="579"/>
    <n v="0"/>
    <n v="10000000"/>
    <n v="0"/>
    <n v="0"/>
    <n v="0"/>
    <n v="9.5670000000000002"/>
    <s v="Medium"/>
    <n v="95670000"/>
    <m/>
    <m/>
    <m/>
    <m/>
    <m/>
    <m/>
    <m/>
    <m/>
    <m/>
  </r>
  <r>
    <s v="DIVIDENDO PROV $ 9,5460875618"/>
    <d v="2019-11-23T00:00:00"/>
    <x v="1035"/>
    <s v="$"/>
    <x v="490"/>
    <n v="0"/>
    <n v="10000000"/>
    <n v="0"/>
    <n v="0"/>
    <n v="0"/>
    <n v="9.5459999999999994"/>
    <s v="Medium"/>
    <n v="95460000"/>
    <m/>
    <m/>
    <m/>
    <m/>
    <m/>
    <m/>
    <m/>
    <m/>
    <m/>
  </r>
  <r>
    <s v="DIVIDENDO DEF $ 95,414079107"/>
    <d v="2019-05-03T00:00:00"/>
    <x v="23"/>
    <s v="$"/>
    <x v="444"/>
    <n v="0"/>
    <n v="1000000"/>
    <n v="0"/>
    <n v="0"/>
    <n v="0"/>
    <n v="95.414000000000001"/>
    <s v="High"/>
    <n v="95414000"/>
    <m/>
    <m/>
    <m/>
    <m/>
    <m/>
    <m/>
    <m/>
    <m/>
    <m/>
  </r>
  <r>
    <s v="DIVIDENDO PROV $ 0,4397"/>
    <d v="2021-02-26T00:00:00"/>
    <x v="917"/>
    <s v="$"/>
    <x v="474"/>
    <n v="0"/>
    <n v="216638121"/>
    <n v="0"/>
    <n v="0"/>
    <n v="0"/>
    <n v="0.44"/>
    <s v="Low"/>
    <n v="95320773.239999995"/>
    <m/>
    <m/>
    <m/>
    <m/>
    <m/>
    <m/>
    <m/>
    <m/>
    <m/>
  </r>
  <r>
    <s v="DIVIDENDO PROV $ 0,4397"/>
    <d v="2021-01-29T00:00:00"/>
    <x v="918"/>
    <s v="$"/>
    <x v="474"/>
    <n v="0"/>
    <n v="216638121"/>
    <n v="0"/>
    <n v="0"/>
    <n v="0"/>
    <n v="0.44"/>
    <s v="Low"/>
    <n v="95320773.239999995"/>
    <m/>
    <m/>
    <m/>
    <m/>
    <m/>
    <m/>
    <m/>
    <m/>
    <m/>
  </r>
  <r>
    <s v="DIVIDENDO PROV $ 0,4397"/>
    <d v="2021-01-20T00:00:00"/>
    <x v="919"/>
    <s v="$"/>
    <x v="474"/>
    <n v="0"/>
    <n v="216638121"/>
    <n v="0"/>
    <n v="0"/>
    <n v="0"/>
    <n v="0.44"/>
    <s v="Low"/>
    <n v="95320773.239999995"/>
    <m/>
    <m/>
    <m/>
    <m/>
    <m/>
    <m/>
    <m/>
    <m/>
    <m/>
  </r>
  <r>
    <s v="DIVIDENDO PROV $ 9,5268827623930"/>
    <d v="2021-08-25T00:00:00"/>
    <x v="795"/>
    <s v="$"/>
    <x v="523"/>
    <n v="0"/>
    <n v="10000000"/>
    <n v="0"/>
    <n v="0"/>
    <n v="0"/>
    <n v="9.5269999999999992"/>
    <s v="Medium"/>
    <n v="95270000"/>
    <m/>
    <m/>
    <m/>
    <m/>
    <m/>
    <m/>
    <m/>
    <m/>
    <m/>
  </r>
  <r>
    <s v="DIVIDENDO PROV $ 9,5022903757"/>
    <d v="2019-11-23T00:00:00"/>
    <x v="1035"/>
    <s v="$"/>
    <x v="552"/>
    <n v="0"/>
    <n v="10000000"/>
    <n v="0"/>
    <n v="0"/>
    <n v="0"/>
    <n v="9.5020000000000007"/>
    <s v="Medium"/>
    <n v="95020000"/>
    <m/>
    <m/>
    <m/>
    <m/>
    <m/>
    <m/>
    <m/>
    <m/>
    <m/>
  </r>
  <r>
    <s v="DIVIDENDO DEF $ 73000"/>
    <d v="2021-04-24T00:00:00"/>
    <x v="12"/>
    <s v="$"/>
    <x v="494"/>
    <n v="0"/>
    <n v="1300"/>
    <n v="0"/>
    <n v="0"/>
    <n v="0"/>
    <n v="73000"/>
    <s v="Very High"/>
    <n v="94900000"/>
    <m/>
    <m/>
    <m/>
    <m/>
    <m/>
    <m/>
    <m/>
    <m/>
    <m/>
  </r>
  <r>
    <s v="DIVIDENDO ADIC 17 $ 102"/>
    <d v="2021-05-13T00:00:00"/>
    <x v="271"/>
    <s v="$"/>
    <x v="431"/>
    <n v="0"/>
    <n v="930000"/>
    <n v="0"/>
    <n v="0"/>
    <n v="0"/>
    <n v="102"/>
    <s v="Very High"/>
    <n v="94860000"/>
    <m/>
    <m/>
    <m/>
    <m/>
    <m/>
    <m/>
    <m/>
    <m/>
    <m/>
  </r>
  <r>
    <s v="DIVIDENDO PROV $ 9,438546037"/>
    <d v="2020-03-11T00:00:00"/>
    <x v="1066"/>
    <s v="$"/>
    <x v="499"/>
    <n v="0"/>
    <n v="10000000"/>
    <n v="0"/>
    <n v="0"/>
    <n v="0"/>
    <n v="9.4390000000000001"/>
    <s v="Medium"/>
    <n v="94390000"/>
    <m/>
    <m/>
    <m/>
    <m/>
    <m/>
    <m/>
    <m/>
    <m/>
    <m/>
  </r>
  <r>
    <s v="DIVIDENDO PROV $ 44,096055886"/>
    <d v="2021-05-05T00:00:00"/>
    <x v="104"/>
    <s v="$"/>
    <x v="580"/>
    <n v="0"/>
    <n v="2139957"/>
    <n v="0"/>
    <n v="0"/>
    <n v="0"/>
    <n v="44.095999999999997"/>
    <s v="High"/>
    <n v="94363543.871999994"/>
    <m/>
    <m/>
    <m/>
    <m/>
    <m/>
    <m/>
    <m/>
    <m/>
    <m/>
  </r>
  <r>
    <s v="DIVIDENDO DEF $ 9,42954969616728"/>
    <d v="2018-12-15T00:00:00"/>
    <x v="330"/>
    <s v="$"/>
    <x v="523"/>
    <n v="0"/>
    <n v="10000000"/>
    <n v="0"/>
    <n v="0"/>
    <n v="0"/>
    <n v="9.43"/>
    <s v="Medium"/>
    <n v="94300000"/>
    <m/>
    <m/>
    <m/>
    <m/>
    <m/>
    <m/>
    <m/>
    <m/>
    <m/>
  </r>
  <r>
    <s v="DIVIDENDO DEF $ 9,425534489"/>
    <d v="2020-06-12T00:00:00"/>
    <x v="579"/>
    <s v="$"/>
    <x v="495"/>
    <n v="0"/>
    <n v="10000000"/>
    <n v="0"/>
    <n v="0"/>
    <n v="0"/>
    <n v="9.4260000000000002"/>
    <s v="Medium"/>
    <n v="94260000"/>
    <m/>
    <m/>
    <m/>
    <m/>
    <m/>
    <m/>
    <m/>
    <m/>
    <m/>
  </r>
  <r>
    <s v="DIVIDENDO PROV $ 9,42017484754280"/>
    <d v="2018-12-15T00:00:00"/>
    <x v="330"/>
    <s v="$"/>
    <x v="553"/>
    <n v="0"/>
    <n v="10000000"/>
    <n v="0"/>
    <n v="0"/>
    <n v="0"/>
    <n v="9.42"/>
    <s v="Medium"/>
    <n v="94200000"/>
    <m/>
    <m/>
    <m/>
    <m/>
    <m/>
    <m/>
    <m/>
    <m/>
    <m/>
  </r>
  <r>
    <s v="DIVIDENDO PROV $ 9,41267635293326"/>
    <d v="2018-12-15T00:00:00"/>
    <x v="330"/>
    <s v="$"/>
    <x v="541"/>
    <n v="0"/>
    <n v="10000000"/>
    <n v="0"/>
    <n v="0"/>
    <n v="0"/>
    <n v="9.4130000000000003"/>
    <s v="Medium"/>
    <n v="94130000"/>
    <m/>
    <m/>
    <m/>
    <m/>
    <m/>
    <m/>
    <m/>
    <m/>
    <m/>
  </r>
  <r>
    <s v="DIVIDENDO DEF $ 9,4094795105"/>
    <d v="2019-06-19T00:00:00"/>
    <x v="935"/>
    <s v="$"/>
    <x v="458"/>
    <n v="0"/>
    <n v="10000000"/>
    <n v="0"/>
    <n v="0"/>
    <n v="0"/>
    <n v="9.4090000000000007"/>
    <s v="Medium"/>
    <n v="94090000"/>
    <m/>
    <m/>
    <m/>
    <m/>
    <m/>
    <m/>
    <m/>
    <m/>
    <m/>
  </r>
  <r>
    <s v="DIVIDENDO ADIC 95 $ 4,07331748917"/>
    <d v="2019-05-10T00:00:00"/>
    <x v="181"/>
    <s v="$"/>
    <x v="476"/>
    <n v="0"/>
    <n v="23100000"/>
    <n v="0"/>
    <n v="0"/>
    <n v="0"/>
    <n v="4.0730000000000004"/>
    <s v="Medium"/>
    <n v="94086300"/>
    <m/>
    <m/>
    <m/>
    <m/>
    <m/>
    <m/>
    <m/>
    <m/>
    <m/>
  </r>
  <r>
    <s v="DIVIDENDO DEF $ 9,4084567075"/>
    <d v="2019-06-19T00:00:00"/>
    <x v="935"/>
    <s v="$"/>
    <x v="581"/>
    <n v="0"/>
    <n v="10000000"/>
    <n v="0"/>
    <n v="0"/>
    <n v="0"/>
    <n v="9.4079999999999995"/>
    <s v="Medium"/>
    <n v="94080000"/>
    <m/>
    <m/>
    <m/>
    <m/>
    <m/>
    <m/>
    <m/>
    <m/>
    <m/>
  </r>
  <r>
    <s v="DIVIDENDO DEF $ 94,01495198"/>
    <d v="2018-05-17T00:00:00"/>
    <x v="81"/>
    <s v="$"/>
    <x v="556"/>
    <n v="0"/>
    <n v="1000000"/>
    <n v="0"/>
    <n v="0"/>
    <n v="0"/>
    <n v="94.015000000000001"/>
    <s v="High"/>
    <n v="94015000"/>
    <m/>
    <m/>
    <m/>
    <m/>
    <m/>
    <m/>
    <m/>
    <m/>
    <m/>
  </r>
  <r>
    <s v="DIVIDENDO DEF $ 93,9944"/>
    <d v="2019-06-05T00:00:00"/>
    <x v="432"/>
    <s v="$"/>
    <x v="506"/>
    <n v="0"/>
    <n v="1000000"/>
    <n v="0"/>
    <n v="0"/>
    <n v="0"/>
    <n v="93.994"/>
    <s v="High"/>
    <n v="93994000"/>
    <m/>
    <m/>
    <m/>
    <m/>
    <m/>
    <m/>
    <m/>
    <m/>
    <m/>
  </r>
  <r>
    <s v="DIVIDENDO PROV $ 9,39192147"/>
    <d v="2020-01-21T00:00:00"/>
    <x v="1031"/>
    <s v="$"/>
    <x v="546"/>
    <n v="0"/>
    <n v="10000000"/>
    <n v="0"/>
    <n v="0"/>
    <n v="0"/>
    <n v="9.3919999999999995"/>
    <s v="Medium"/>
    <n v="93920000"/>
    <m/>
    <m/>
    <m/>
    <m/>
    <m/>
    <m/>
    <m/>
    <m/>
    <m/>
  </r>
  <r>
    <s v="DIVIDENDO PROV $ 9,3675640624385"/>
    <d v="2021-08-25T00:00:00"/>
    <x v="795"/>
    <s v="$"/>
    <x v="553"/>
    <n v="0"/>
    <n v="10000000"/>
    <n v="0"/>
    <n v="0"/>
    <n v="0"/>
    <n v="9.3680000000000003"/>
    <s v="Medium"/>
    <n v="93680000"/>
    <m/>
    <m/>
    <m/>
    <m/>
    <m/>
    <m/>
    <m/>
    <m/>
    <m/>
  </r>
  <r>
    <s v="DIVIDENDO PROV  US$ 0,312383542140980"/>
    <d v="2021-02-10T00:00:00"/>
    <x v="961"/>
    <s v="US$"/>
    <x v="402"/>
    <n v="0"/>
    <n v="300000000"/>
    <n v="0"/>
    <n v="0"/>
    <n v="0"/>
    <n v="0.312"/>
    <s v="Low"/>
    <n v="93600000"/>
    <m/>
    <m/>
    <m/>
    <m/>
    <m/>
    <m/>
    <m/>
    <m/>
    <m/>
  </r>
  <r>
    <s v="DIVIDENDO $ 2,4455312"/>
    <d v="2020-12-14T00:00:00"/>
    <x v="115"/>
    <s v="$"/>
    <x v="459"/>
    <n v="0"/>
    <n v="38240000"/>
    <n v="0"/>
    <n v="0"/>
    <n v="0"/>
    <n v="2.4460000000000002"/>
    <s v="Medium"/>
    <n v="93535040"/>
    <m/>
    <m/>
    <m/>
    <m/>
    <m/>
    <m/>
    <m/>
    <m/>
    <m/>
  </r>
  <r>
    <s v="DIVIDENDO PROV $ 9,3505222280"/>
    <d v="2019-11-23T00:00:00"/>
    <x v="1035"/>
    <s v="$"/>
    <x v="499"/>
    <n v="0"/>
    <n v="10000000"/>
    <n v="0"/>
    <n v="0"/>
    <n v="0"/>
    <n v="9.3510000000000009"/>
    <s v="Medium"/>
    <n v="93510000"/>
    <m/>
    <m/>
    <m/>
    <m/>
    <m/>
    <m/>
    <m/>
    <m/>
    <m/>
  </r>
  <r>
    <s v="DIVIDENDO $ 9,29604821546668"/>
    <d v="2019-05-16T00:00:00"/>
    <x v="21"/>
    <s v="$"/>
    <x v="582"/>
    <n v="0"/>
    <n v="10000000"/>
    <n v="0"/>
    <n v="0"/>
    <n v="0"/>
    <n v="9.2959999999999994"/>
    <s v="Medium"/>
    <n v="92960000"/>
    <m/>
    <m/>
    <m/>
    <m/>
    <m/>
    <m/>
    <m/>
    <m/>
    <m/>
  </r>
  <r>
    <s v="DIVIDENDO DEF $ 9,28922249928584"/>
    <d v="2018-06-05T00:00:00"/>
    <x v="317"/>
    <s v="$"/>
    <x v="583"/>
    <n v="0"/>
    <n v="10000000"/>
    <n v="0"/>
    <n v="0"/>
    <n v="0"/>
    <n v="9.2889999999999997"/>
    <s v="Medium"/>
    <n v="92890000"/>
    <m/>
    <m/>
    <m/>
    <m/>
    <m/>
    <m/>
    <m/>
    <m/>
    <m/>
  </r>
  <r>
    <s v="DIVIDENDO $ 4,41364068"/>
    <d v="2020-04-07T00:00:00"/>
    <x v="36"/>
    <s v="$"/>
    <x v="459"/>
    <n v="0"/>
    <n v="21040000"/>
    <n v="0"/>
    <n v="0"/>
    <n v="0"/>
    <n v="4.4139999999999997"/>
    <s v="Medium"/>
    <n v="92870560"/>
    <m/>
    <m/>
    <m/>
    <m/>
    <m/>
    <m/>
    <m/>
    <m/>
    <m/>
  </r>
  <r>
    <s v="DIVIDENDO PROV $ 9,28187254958529"/>
    <d v="2020-12-15T00:00:00"/>
    <x v="444"/>
    <s v="$"/>
    <x v="538"/>
    <n v="0"/>
    <n v="10000000"/>
    <n v="0"/>
    <n v="0"/>
    <n v="0"/>
    <n v="9.282"/>
    <s v="Medium"/>
    <n v="92820000"/>
    <m/>
    <m/>
    <m/>
    <m/>
    <m/>
    <m/>
    <m/>
    <m/>
    <m/>
  </r>
  <r>
    <s v="DIVIDENDO PROV $ 9,2805526495700"/>
    <d v="2021-07-21T00:00:00"/>
    <x v="901"/>
    <s v="$"/>
    <x v="523"/>
    <n v="0"/>
    <n v="10000000"/>
    <n v="0"/>
    <n v="0"/>
    <n v="0"/>
    <n v="9.2810000000000006"/>
    <s v="Medium"/>
    <n v="92810000"/>
    <m/>
    <m/>
    <m/>
    <m/>
    <m/>
    <m/>
    <m/>
    <m/>
    <m/>
  </r>
  <r>
    <s v="DIVIDENDO PROV $ 9,25213372933138"/>
    <d v="2019-01-22T00:00:00"/>
    <x v="921"/>
    <s v="$"/>
    <x v="415"/>
    <n v="0"/>
    <n v="10000000"/>
    <n v="0"/>
    <n v="0"/>
    <n v="0"/>
    <n v="9.2520000000000007"/>
    <s v="Medium"/>
    <n v="92520000"/>
    <m/>
    <m/>
    <m/>
    <m/>
    <m/>
    <m/>
    <m/>
    <m/>
    <m/>
  </r>
  <r>
    <s v="DIVIDENDO PROV $ 9,2419681877086"/>
    <d v="2021-08-25T00:00:00"/>
    <x v="795"/>
    <s v="$"/>
    <x v="541"/>
    <n v="0"/>
    <n v="10000000"/>
    <n v="0"/>
    <n v="0"/>
    <n v="0"/>
    <n v="9.2420000000000009"/>
    <s v="Medium"/>
    <n v="92420000"/>
    <m/>
    <m/>
    <m/>
    <m/>
    <m/>
    <m/>
    <m/>
    <m/>
    <m/>
  </r>
  <r>
    <s v="DIVIDENDO PROV 85 $ 4"/>
    <d v="2017-01-06T00:00:00"/>
    <x v="247"/>
    <s v="$"/>
    <x v="476"/>
    <n v="0"/>
    <n v="23100000"/>
    <n v="0"/>
    <n v="0"/>
    <n v="0"/>
    <n v="4"/>
    <s v="Medium"/>
    <n v="92400000"/>
    <m/>
    <m/>
    <m/>
    <m/>
    <m/>
    <m/>
    <m/>
    <m/>
    <m/>
  </r>
  <r>
    <s v="DIVIDENDO DEF $ 412,369738257760"/>
    <d v="2020-07-24T00:00:00"/>
    <x v="449"/>
    <s v="$"/>
    <x v="192"/>
    <n v="0"/>
    <n v="223999"/>
    <n v="0"/>
    <n v="0"/>
    <n v="0"/>
    <n v="412.37"/>
    <s v="Very High"/>
    <n v="92370467.629999995"/>
    <m/>
    <m/>
    <m/>
    <m/>
    <m/>
    <m/>
    <m/>
    <m/>
    <m/>
  </r>
  <r>
    <s v="DIVIDENDO DEF $ 92,089577001"/>
    <d v="2018-05-17T00:00:00"/>
    <x v="81"/>
    <s v="$"/>
    <x v="557"/>
    <n v="0"/>
    <n v="1000000"/>
    <n v="0"/>
    <n v="0"/>
    <n v="0"/>
    <n v="92.09"/>
    <s v="High"/>
    <n v="92090000"/>
    <m/>
    <m/>
    <m/>
    <m/>
    <m/>
    <m/>
    <m/>
    <m/>
    <m/>
  </r>
  <r>
    <s v="DIVIDENDO PROV EURO 294,3538584"/>
    <d v="2020-06-23T00:00:00"/>
    <x v="157"/>
    <s v="EURO"/>
    <x v="584"/>
    <n v="0"/>
    <n v="312670"/>
    <n v="0"/>
    <n v="0"/>
    <n v="0"/>
    <n v="294.35399999999998"/>
    <s v="Very High"/>
    <n v="92035665.180000007"/>
    <m/>
    <m/>
    <m/>
    <m/>
    <m/>
    <m/>
    <m/>
    <m/>
    <m/>
  </r>
  <r>
    <s v="DIVIDENDO DEF $ 9,18082371083256"/>
    <d v="2020-06-23T00:00:00"/>
    <x v="157"/>
    <s v="$"/>
    <x v="538"/>
    <n v="0"/>
    <n v="10000000"/>
    <n v="0"/>
    <n v="0"/>
    <n v="0"/>
    <n v="9.1809999999999992"/>
    <s v="Medium"/>
    <n v="91810000"/>
    <m/>
    <m/>
    <m/>
    <m/>
    <m/>
    <m/>
    <m/>
    <m/>
    <m/>
  </r>
  <r>
    <s v="DIVIDENDO PROV $ 9,17988287028882"/>
    <d v="2019-08-21T00:00:00"/>
    <x v="823"/>
    <s v="$"/>
    <x v="523"/>
    <n v="0"/>
    <n v="10000000"/>
    <n v="0"/>
    <n v="0"/>
    <n v="0"/>
    <n v="9.18"/>
    <s v="Medium"/>
    <n v="91800000"/>
    <m/>
    <m/>
    <m/>
    <m/>
    <m/>
    <m/>
    <m/>
    <m/>
    <m/>
  </r>
  <r>
    <s v="DIVIDENDO PROV $ 0,4226"/>
    <d v="2020-07-31T00:00:00"/>
    <x v="745"/>
    <s v="$"/>
    <x v="474"/>
    <n v="0"/>
    <n v="216638121"/>
    <n v="0"/>
    <n v="0"/>
    <n v="0"/>
    <n v="0.42299999999999999"/>
    <s v="Low"/>
    <n v="91637925.182999998"/>
    <m/>
    <m/>
    <m/>
    <m/>
    <m/>
    <m/>
    <m/>
    <m/>
    <m/>
  </r>
  <r>
    <s v="DIVIDENDO PROV $ 9,13450271540242"/>
    <d v="2019-08-21T00:00:00"/>
    <x v="823"/>
    <s v="$"/>
    <x v="553"/>
    <n v="0"/>
    <n v="10000000"/>
    <n v="0"/>
    <n v="0"/>
    <n v="0"/>
    <n v="9.1349999999999998"/>
    <s v="Medium"/>
    <n v="91350000"/>
    <m/>
    <m/>
    <m/>
    <m/>
    <m/>
    <m/>
    <m/>
    <m/>
    <m/>
  </r>
  <r>
    <s v="DIVIDENDO $ 3,56828968"/>
    <d v="2018-05-09T00:00:00"/>
    <x v="51"/>
    <s v="$"/>
    <x v="459"/>
    <n v="0"/>
    <n v="25600000"/>
    <n v="0"/>
    <n v="0"/>
    <n v="0"/>
    <n v="3.5680000000000001"/>
    <s v="Medium"/>
    <n v="91340800"/>
    <m/>
    <m/>
    <m/>
    <m/>
    <m/>
    <m/>
    <m/>
    <m/>
    <m/>
  </r>
  <r>
    <s v="DIVIDENDO PROV $ 9,1299671465063"/>
    <d v="2021-07-21T00:00:00"/>
    <x v="901"/>
    <s v="$"/>
    <x v="553"/>
    <n v="0"/>
    <n v="10000000"/>
    <n v="0"/>
    <n v="0"/>
    <n v="0"/>
    <n v="9.1300000000000008"/>
    <s v="Medium"/>
    <n v="91300000"/>
    <m/>
    <m/>
    <m/>
    <m/>
    <m/>
    <m/>
    <m/>
    <m/>
    <m/>
  </r>
  <r>
    <s v="DIVIDENDO PROV $ 9,128532306"/>
    <d v="2020-04-15T00:00:00"/>
    <x v="474"/>
    <s v="$"/>
    <x v="546"/>
    <n v="0"/>
    <n v="10000000"/>
    <n v="0"/>
    <n v="0"/>
    <n v="0"/>
    <n v="9.1289999999999996"/>
    <s v="Medium"/>
    <n v="91290000"/>
    <m/>
    <m/>
    <m/>
    <m/>
    <m/>
    <m/>
    <m/>
    <m/>
    <m/>
  </r>
  <r>
    <s v="DIVIDENDO DEF  $ 9,1145060496"/>
    <d v="2019-06-19T00:00:00"/>
    <x v="935"/>
    <s v="$"/>
    <x v="465"/>
    <n v="0"/>
    <n v="10000000"/>
    <n v="0"/>
    <n v="0"/>
    <n v="0"/>
    <n v="9.1150000000000002"/>
    <s v="Medium"/>
    <n v="91150000"/>
    <m/>
    <m/>
    <m/>
    <m/>
    <m/>
    <m/>
    <m/>
    <m/>
    <m/>
  </r>
  <r>
    <s v="DIVIDENDO $ 2,59940331"/>
    <d v="2018-11-28T00:00:00"/>
    <x v="85"/>
    <s v="$"/>
    <x v="459"/>
    <n v="0"/>
    <n v="35040000"/>
    <n v="0"/>
    <n v="0"/>
    <n v="0"/>
    <n v="2.5990000000000002"/>
    <s v="Medium"/>
    <n v="91068960"/>
    <m/>
    <m/>
    <m/>
    <m/>
    <m/>
    <m/>
    <m/>
    <m/>
    <m/>
  </r>
  <r>
    <s v="DIVIDENDO $ 2,89634326"/>
    <d v="2019-05-06T00:00:00"/>
    <x v="96"/>
    <s v="$"/>
    <x v="459"/>
    <n v="0"/>
    <n v="31440000"/>
    <n v="0"/>
    <n v="0"/>
    <n v="0"/>
    <n v="2.8959999999999999"/>
    <s v="Medium"/>
    <n v="91050240"/>
    <m/>
    <m/>
    <m/>
    <m/>
    <m/>
    <m/>
    <m/>
    <m/>
    <m/>
  </r>
  <r>
    <s v="DIVIDENDO PROV 32 $ 70000"/>
    <d v="2020-11-20T00:00:00"/>
    <x v="377"/>
    <s v="$"/>
    <x v="494"/>
    <n v="0"/>
    <n v="1300"/>
    <n v="0"/>
    <n v="0"/>
    <n v="0"/>
    <n v="70000"/>
    <s v="Very High"/>
    <n v="91000000"/>
    <m/>
    <m/>
    <m/>
    <m/>
    <m/>
    <m/>
    <m/>
    <m/>
    <m/>
  </r>
  <r>
    <s v="DIVIDENDO PROV $ 9,09833805562061"/>
    <d v="2019-08-21T00:00:00"/>
    <x v="823"/>
    <s v="$"/>
    <x v="541"/>
    <n v="0"/>
    <n v="10000000"/>
    <n v="0"/>
    <n v="0"/>
    <n v="0"/>
    <n v="9.0980000000000008"/>
    <s v="Medium"/>
    <n v="90980000"/>
    <m/>
    <m/>
    <m/>
    <m/>
    <m/>
    <m/>
    <m/>
    <m/>
    <m/>
  </r>
  <r>
    <s v="DIVIDENDO PROV $ 9,0656332859"/>
    <d v="2020-08-04T00:00:00"/>
    <x v="583"/>
    <s v="$"/>
    <x v="468"/>
    <n v="0"/>
    <n v="10000000"/>
    <n v="0"/>
    <n v="0"/>
    <n v="0"/>
    <n v="9.0660000000000007"/>
    <s v="Medium"/>
    <n v="90660000"/>
    <m/>
    <m/>
    <m/>
    <m/>
    <m/>
    <m/>
    <m/>
    <m/>
    <m/>
  </r>
  <r>
    <s v="DIVIDENDO PROV $ 9,04820561"/>
    <d v="2019-07-31T00:00:00"/>
    <x v="911"/>
    <s v="$"/>
    <x v="468"/>
    <n v="0"/>
    <n v="10000000"/>
    <n v="0"/>
    <n v="0"/>
    <n v="0"/>
    <n v="9.048"/>
    <s v="Medium"/>
    <n v="90480000"/>
    <m/>
    <m/>
    <m/>
    <m/>
    <m/>
    <m/>
    <m/>
    <m/>
    <m/>
  </r>
  <r>
    <s v="DIVIDENDO PROV $ 9,021640729"/>
    <d v="2021-06-04T00:00:00"/>
    <x v="249"/>
    <s v="$"/>
    <x v="468"/>
    <n v="0"/>
    <n v="10000000"/>
    <n v="0"/>
    <n v="0"/>
    <n v="0"/>
    <n v="9.0220000000000002"/>
    <s v="Medium"/>
    <n v="90220000"/>
    <m/>
    <m/>
    <m/>
    <m/>
    <m/>
    <m/>
    <m/>
    <m/>
    <m/>
  </r>
  <r>
    <s v="DIVIDENDO PROV $ 9,02036291480093"/>
    <d v="2020-06-23T00:00:00"/>
    <x v="157"/>
    <s v="$"/>
    <x v="446"/>
    <n v="0"/>
    <n v="10000000"/>
    <n v="0"/>
    <n v="0"/>
    <n v="0"/>
    <n v="9.02"/>
    <s v="Medium"/>
    <n v="90200000"/>
    <m/>
    <m/>
    <m/>
    <m/>
    <m/>
    <m/>
    <m/>
    <m/>
    <m/>
  </r>
  <r>
    <s v="DIVIDENDO PROV $ 9,0112024718980"/>
    <d v="2021-07-21T00:00:00"/>
    <x v="901"/>
    <s v="$"/>
    <x v="541"/>
    <n v="0"/>
    <n v="10000000"/>
    <n v="0"/>
    <n v="0"/>
    <n v="0"/>
    <n v="9.0109999999999992"/>
    <s v="Medium"/>
    <n v="90110000"/>
    <m/>
    <m/>
    <m/>
    <m/>
    <m/>
    <m/>
    <m/>
    <m/>
    <m/>
  </r>
  <r>
    <s v="DIVIDENDO PROV $ 0,4397"/>
    <d v="2021-04-30T00:00:00"/>
    <x v="314"/>
    <s v="$"/>
    <x v="474"/>
    <n v="0"/>
    <n v="204573701"/>
    <n v="0"/>
    <n v="0"/>
    <n v="0"/>
    <n v="0.44"/>
    <s v="Low"/>
    <n v="90012428.439999998"/>
    <m/>
    <m/>
    <m/>
    <m/>
    <m/>
    <m/>
    <m/>
    <m/>
    <m/>
  </r>
  <r>
    <s v="DIVIDENDO DEF $ 89,9666"/>
    <d v="2019-06-05T00:00:00"/>
    <x v="432"/>
    <s v="$"/>
    <x v="509"/>
    <n v="0"/>
    <n v="1000000"/>
    <n v="0"/>
    <n v="0"/>
    <n v="0"/>
    <n v="89.966999999999999"/>
    <s v="High"/>
    <n v="89967000"/>
    <m/>
    <m/>
    <m/>
    <m/>
    <m/>
    <m/>
    <m/>
    <m/>
    <m/>
  </r>
  <r>
    <s v="DIVIDENDO PROV 65 $ 0,5"/>
    <d v="2017-12-09T00:00:00"/>
    <x v="628"/>
    <s v="$"/>
    <x v="268"/>
    <n v="0"/>
    <n v="179739039"/>
    <n v="0"/>
    <n v="0"/>
    <n v="0"/>
    <n v="0.5"/>
    <s v="Low"/>
    <n v="89869519.5"/>
    <m/>
    <m/>
    <m/>
    <m/>
    <m/>
    <m/>
    <m/>
    <m/>
    <m/>
  </r>
  <r>
    <s v="DIVIDENDO PROV 61 $ 0,5"/>
    <d v="2015-11-24T00:00:00"/>
    <x v="969"/>
    <s v="$"/>
    <x v="268"/>
    <n v="0"/>
    <n v="179739039"/>
    <n v="0"/>
    <n v="0"/>
    <n v="0"/>
    <n v="0.5"/>
    <s v="Low"/>
    <n v="89869519.5"/>
    <m/>
    <m/>
    <m/>
    <m/>
    <m/>
    <m/>
    <m/>
    <m/>
    <m/>
  </r>
  <r>
    <s v="DIVIDENDO PROV $ 8,9615320909"/>
    <d v="2020-03-07T00:00:00"/>
    <x v="1067"/>
    <s v="$"/>
    <x v="468"/>
    <n v="0"/>
    <n v="10000000"/>
    <n v="0"/>
    <n v="0"/>
    <n v="0"/>
    <n v="8.9619999999999997"/>
    <s v="Medium"/>
    <n v="89620000"/>
    <m/>
    <m/>
    <m/>
    <m/>
    <m/>
    <m/>
    <m/>
    <m/>
    <m/>
  </r>
  <r>
    <s v="DIVIDENDO DEF 97 $ 4,4804709"/>
    <d v="2019-05-10T00:00:00"/>
    <x v="181"/>
    <s v="$"/>
    <x v="475"/>
    <n v="0"/>
    <n v="20000000"/>
    <n v="0"/>
    <n v="0"/>
    <n v="0"/>
    <n v="4.4800000000000004"/>
    <s v="Medium"/>
    <n v="89600000"/>
    <m/>
    <m/>
    <m/>
    <m/>
    <m/>
    <m/>
    <m/>
    <m/>
    <m/>
  </r>
  <r>
    <s v="DIVIDENDO PROV $ 8,919207080378860"/>
    <d v="2020-03-31T00:00:00"/>
    <x v="996"/>
    <s v="$"/>
    <x v="577"/>
    <n v="0"/>
    <n v="10000000"/>
    <n v="0"/>
    <n v="0"/>
    <n v="0"/>
    <n v="8.9190000000000005"/>
    <s v="Medium"/>
    <n v="89190000"/>
    <m/>
    <m/>
    <m/>
    <m/>
    <m/>
    <m/>
    <m/>
    <m/>
    <m/>
  </r>
  <r>
    <s v="DIVIDENDO PROV $ 89,1539"/>
    <d v="2015-08-25T00:00:00"/>
    <x v="473"/>
    <s v="$"/>
    <x v="425"/>
    <n v="0"/>
    <n v="1000000"/>
    <n v="0"/>
    <n v="0"/>
    <n v="0"/>
    <n v="89.153999999999996"/>
    <s v="High"/>
    <n v="89154000"/>
    <m/>
    <m/>
    <m/>
    <m/>
    <m/>
    <m/>
    <m/>
    <m/>
    <m/>
  </r>
  <r>
    <s v="DIVIDENDO DEF $ 8,90995971815220"/>
    <d v="2018-06-05T00:00:00"/>
    <x v="317"/>
    <s v="$"/>
    <x v="585"/>
    <n v="0"/>
    <n v="10000000"/>
    <n v="0"/>
    <n v="0"/>
    <n v="0"/>
    <n v="8.91"/>
    <s v="Medium"/>
    <n v="89100000"/>
    <m/>
    <m/>
    <m/>
    <m/>
    <m/>
    <m/>
    <m/>
    <m/>
    <m/>
  </r>
  <r>
    <s v="DIVIDENDO PROV $ 8,874921568"/>
    <d v="2020-05-28T00:00:00"/>
    <x v="923"/>
    <s v="$"/>
    <x v="468"/>
    <n v="0"/>
    <n v="10000000"/>
    <n v="0"/>
    <n v="0"/>
    <n v="0"/>
    <n v="8.875"/>
    <s v="Medium"/>
    <n v="88750000"/>
    <m/>
    <m/>
    <m/>
    <m/>
    <m/>
    <m/>
    <m/>
    <m/>
    <m/>
  </r>
  <r>
    <s v="DIVIDENDO PROV $ 8,8752316783"/>
    <d v="2019-11-23T00:00:00"/>
    <x v="1035"/>
    <s v="$"/>
    <x v="468"/>
    <n v="0"/>
    <n v="10000000"/>
    <n v="0"/>
    <n v="0"/>
    <n v="0"/>
    <n v="8.875"/>
    <s v="Medium"/>
    <n v="88750000"/>
    <m/>
    <m/>
    <m/>
    <m/>
    <m/>
    <m/>
    <m/>
    <m/>
    <m/>
  </r>
  <r>
    <s v="DIVIDENDO DEF $ 88,7371"/>
    <d v="2019-06-05T00:00:00"/>
    <x v="432"/>
    <s v="$"/>
    <x v="510"/>
    <n v="0"/>
    <n v="1000000"/>
    <n v="0"/>
    <n v="0"/>
    <n v="0"/>
    <n v="88.736999999999995"/>
    <s v="High"/>
    <n v="88737000"/>
    <m/>
    <m/>
    <m/>
    <m/>
    <m/>
    <m/>
    <m/>
    <m/>
    <m/>
  </r>
  <r>
    <s v="DIVIDENDO DEF US$ 0,00054"/>
    <d v="2018-05-17T00:00:00"/>
    <x v="81"/>
    <s v="$"/>
    <x v="135"/>
    <n v="0"/>
    <n v="272116691"/>
    <n v="0"/>
    <n v="0"/>
    <n v="0"/>
    <n v="0.32600000000000001"/>
    <s v="Low"/>
    <n v="88710041.266000003"/>
    <m/>
    <m/>
    <m/>
    <m/>
    <m/>
    <m/>
    <m/>
    <m/>
    <m/>
  </r>
  <r>
    <s v="DIVIDENDO DEF  $ 8,8579"/>
    <d v="2020-05-14T00:00:00"/>
    <x v="227"/>
    <s v="$"/>
    <x v="573"/>
    <n v="0"/>
    <n v="10000000"/>
    <n v="0"/>
    <n v="0"/>
    <n v="0"/>
    <n v="8.8580000000000005"/>
    <s v="Medium"/>
    <n v="88580000"/>
    <m/>
    <m/>
    <m/>
    <m/>
    <m/>
    <m/>
    <m/>
    <m/>
    <m/>
  </r>
  <r>
    <s v="DIVIDENDO PROV $ 88,483810793"/>
    <d v="2019-08-03T00:00:00"/>
    <x v="1068"/>
    <s v="$"/>
    <x v="341"/>
    <n v="0"/>
    <n v="1000000"/>
    <n v="0"/>
    <n v="0"/>
    <n v="0"/>
    <n v="88.483999999999995"/>
    <s v="High"/>
    <n v="88484000"/>
    <m/>
    <m/>
    <m/>
    <m/>
    <m/>
    <m/>
    <m/>
    <m/>
    <m/>
  </r>
  <r>
    <s v="DIVIDENDO DEF EURO 17,6701345762"/>
    <d v="2016-06-18T00:00:00"/>
    <x v="895"/>
    <s v="EURO"/>
    <x v="565"/>
    <n v="0"/>
    <n v="5000000"/>
    <n v="0"/>
    <n v="0"/>
    <n v="0"/>
    <n v="17.670000000000002"/>
    <s v="High"/>
    <n v="88350000"/>
    <m/>
    <m/>
    <m/>
    <m/>
    <m/>
    <m/>
    <m/>
    <m/>
    <m/>
  </r>
  <r>
    <s v="DIVIDENDO PROV $ 8,834318"/>
    <d v="2021-01-21T00:00:00"/>
    <x v="245"/>
    <s v="$"/>
    <x v="586"/>
    <n v="0"/>
    <n v="10000000"/>
    <n v="0"/>
    <n v="0"/>
    <n v="0"/>
    <n v="8.8339999999999996"/>
    <s v="Medium"/>
    <n v="88340000"/>
    <m/>
    <m/>
    <m/>
    <m/>
    <m/>
    <m/>
    <m/>
    <m/>
    <m/>
  </r>
  <r>
    <s v="DIVIDENDO PROV $ 8,8126915760405"/>
    <d v="2021-06-23T00:00:00"/>
    <x v="548"/>
    <s v="$"/>
    <x v="523"/>
    <n v="0"/>
    <n v="10000000"/>
    <n v="0"/>
    <n v="0"/>
    <n v="0"/>
    <n v="8.8130000000000006"/>
    <s v="Medium"/>
    <n v="88130000"/>
    <m/>
    <m/>
    <m/>
    <m/>
    <m/>
    <m/>
    <m/>
    <m/>
    <m/>
  </r>
  <r>
    <s v="DIVIDENDO DEF $ 289,579929"/>
    <d v="2020-06-23T00:00:00"/>
    <x v="157"/>
    <s v="$"/>
    <x v="326"/>
    <n v="0"/>
    <n v="304062"/>
    <n v="0"/>
    <n v="0"/>
    <n v="0"/>
    <n v="289.58"/>
    <s v="Very High"/>
    <n v="88050273.959999993"/>
    <m/>
    <m/>
    <m/>
    <m/>
    <m/>
    <m/>
    <m/>
    <m/>
    <m/>
  </r>
  <r>
    <s v="DIVIDENDO DEF $ 8,78351575"/>
    <d v="2021-06-09T00:00:00"/>
    <x v="824"/>
    <s v="$"/>
    <x v="587"/>
    <n v="0"/>
    <n v="10000000"/>
    <n v="0"/>
    <n v="0"/>
    <n v="0"/>
    <n v="8.7840000000000007"/>
    <s v="Medium"/>
    <n v="87840000"/>
    <m/>
    <m/>
    <m/>
    <m/>
    <m/>
    <m/>
    <m/>
    <m/>
    <m/>
  </r>
  <r>
    <s v="DIVIDENDO DEF $ 8,77561390954919"/>
    <d v="2018-05-25T00:00:00"/>
    <x v="367"/>
    <s v="$"/>
    <x v="415"/>
    <n v="0"/>
    <n v="10000000"/>
    <n v="0"/>
    <n v="0"/>
    <n v="0"/>
    <n v="8.7759999999999998"/>
    <s v="Medium"/>
    <n v="87760000"/>
    <m/>
    <m/>
    <m/>
    <m/>
    <m/>
    <m/>
    <m/>
    <m/>
    <m/>
  </r>
  <r>
    <s v="DIVIDENDO DEF $ 87,1726"/>
    <d v="2019-06-05T00:00:00"/>
    <x v="432"/>
    <s v="$"/>
    <x v="514"/>
    <n v="0"/>
    <n v="1000000"/>
    <n v="0"/>
    <n v="0"/>
    <n v="0"/>
    <n v="87.173000000000002"/>
    <s v="High"/>
    <n v="87173000"/>
    <m/>
    <m/>
    <m/>
    <m/>
    <m/>
    <m/>
    <m/>
    <m/>
    <m/>
  </r>
  <r>
    <s v="DIVIDENDO PROV $ 8,6739396642684"/>
    <d v="2021-06-23T00:00:00"/>
    <x v="548"/>
    <s v="$"/>
    <x v="553"/>
    <n v="0"/>
    <n v="10000000"/>
    <n v="0"/>
    <n v="0"/>
    <n v="0"/>
    <n v="8.6739999999999995"/>
    <s v="Medium"/>
    <n v="86740000"/>
    <m/>
    <m/>
    <m/>
    <m/>
    <m/>
    <m/>
    <m/>
    <m/>
    <m/>
  </r>
  <r>
    <s v="DIVIDENDO $ 8,66984456384878"/>
    <d v="2019-05-16T00:00:00"/>
    <x v="21"/>
    <s v="$"/>
    <x v="588"/>
    <n v="0"/>
    <n v="10000000"/>
    <n v="0"/>
    <n v="0"/>
    <n v="0"/>
    <n v="8.67"/>
    <s v="Medium"/>
    <n v="86700000"/>
    <m/>
    <m/>
    <m/>
    <m/>
    <m/>
    <m/>
    <m/>
    <m/>
    <m/>
  </r>
  <r>
    <s v="DIVIDENDO DEF $ 8,65957098732932"/>
    <d v="2018-06-09T00:00:00"/>
    <x v="175"/>
    <s v="$"/>
    <x v="483"/>
    <n v="0"/>
    <n v="10000000"/>
    <n v="0"/>
    <n v="0"/>
    <n v="0"/>
    <n v="8.66"/>
    <s v="Medium"/>
    <n v="86600000"/>
    <m/>
    <m/>
    <m/>
    <m/>
    <m/>
    <m/>
    <m/>
    <m/>
    <m/>
  </r>
  <r>
    <s v="DIVIDENDO PROV $ 86,526211977"/>
    <d v="2019-08-03T00:00:00"/>
    <x v="1068"/>
    <s v="$"/>
    <x v="345"/>
    <n v="0"/>
    <n v="1000000"/>
    <n v="0"/>
    <n v="0"/>
    <n v="0"/>
    <n v="86.525999999999996"/>
    <s v="High"/>
    <n v="86526000"/>
    <m/>
    <m/>
    <m/>
    <m/>
    <m/>
    <m/>
    <m/>
    <m/>
    <m/>
  </r>
  <r>
    <s v="DIVIDENDO DEF $ 8,6484064315"/>
    <d v="2019-06-19T00:00:00"/>
    <x v="935"/>
    <s v="$"/>
    <x v="589"/>
    <n v="0"/>
    <n v="10000000"/>
    <n v="0"/>
    <n v="0"/>
    <n v="0"/>
    <n v="8.6479999999999997"/>
    <s v="Medium"/>
    <n v="86480000"/>
    <m/>
    <m/>
    <m/>
    <m/>
    <m/>
    <m/>
    <m/>
    <m/>
    <m/>
  </r>
  <r>
    <s v="DIVIDENDO PROV $ 8,6431176051780"/>
    <d v="2019-07-23T00:00:00"/>
    <x v="796"/>
    <s v="$"/>
    <x v="523"/>
    <n v="0"/>
    <n v="10000000"/>
    <n v="0"/>
    <n v="0"/>
    <n v="0"/>
    <n v="8.6430000000000007"/>
    <s v="Medium"/>
    <n v="86430000"/>
    <m/>
    <m/>
    <m/>
    <m/>
    <m/>
    <m/>
    <m/>
    <m/>
    <m/>
  </r>
  <r>
    <s v="DIVIDENDO DEF $ 8,63646304"/>
    <d v="2020-06-23T00:00:00"/>
    <x v="157"/>
    <s v="$"/>
    <x v="590"/>
    <n v="0"/>
    <n v="10000000"/>
    <n v="0"/>
    <n v="0"/>
    <n v="0"/>
    <n v="8.6359999999999992"/>
    <s v="Medium"/>
    <n v="86360000"/>
    <m/>
    <m/>
    <m/>
    <m/>
    <m/>
    <m/>
    <m/>
    <m/>
    <m/>
  </r>
  <r>
    <s v="DIVIDENDO PROV $ 4,4822174"/>
    <d v="2017-03-22T00:00:00"/>
    <x v="15"/>
    <s v="$"/>
    <x v="459"/>
    <n v="0"/>
    <n v="19200000"/>
    <n v="0"/>
    <n v="0"/>
    <n v="0"/>
    <n v="4.4820000000000002"/>
    <s v="Medium"/>
    <n v="86054400"/>
    <m/>
    <m/>
    <m/>
    <m/>
    <m/>
    <m/>
    <m/>
    <m/>
    <m/>
  </r>
  <r>
    <s v="DIVIDENDO PROV $ 8,6047402873690"/>
    <d v="2019-07-23T00:00:00"/>
    <x v="796"/>
    <s v="$"/>
    <x v="553"/>
    <n v="0"/>
    <n v="10000000"/>
    <n v="0"/>
    <n v="0"/>
    <n v="0"/>
    <n v="8.6050000000000004"/>
    <s v="Medium"/>
    <n v="86050000"/>
    <m/>
    <m/>
    <m/>
    <m/>
    <m/>
    <m/>
    <m/>
    <m/>
    <m/>
  </r>
  <r>
    <s v="DIVIDENDO PROV $ 8,5741412811938"/>
    <d v="2019-07-23T00:00:00"/>
    <x v="796"/>
    <s v="$"/>
    <x v="541"/>
    <n v="0"/>
    <n v="10000000"/>
    <n v="0"/>
    <n v="0"/>
    <n v="0"/>
    <n v="8.5739999999999998"/>
    <s v="Medium"/>
    <n v="85740000"/>
    <m/>
    <m/>
    <m/>
    <m/>
    <m/>
    <m/>
    <m/>
    <m/>
    <m/>
  </r>
  <r>
    <s v="DIVIDENDO PROV $ 8,5644599348197"/>
    <d v="2021-06-23T00:00:00"/>
    <x v="548"/>
    <s v="$"/>
    <x v="541"/>
    <n v="0"/>
    <n v="10000000"/>
    <n v="0"/>
    <n v="0"/>
    <n v="0"/>
    <n v="8.5640000000000001"/>
    <s v="Medium"/>
    <n v="85640000"/>
    <m/>
    <m/>
    <m/>
    <m/>
    <m/>
    <m/>
    <m/>
    <m/>
    <m/>
  </r>
  <r>
    <s v="DIVIDENDO PROV $ 8,53751602981617"/>
    <d v="2019-06-20T00:00:00"/>
    <x v="443"/>
    <s v="$"/>
    <x v="415"/>
    <n v="0"/>
    <n v="10000000"/>
    <n v="0"/>
    <n v="0"/>
    <n v="0"/>
    <n v="8.5380000000000003"/>
    <s v="Medium"/>
    <n v="85380000"/>
    <m/>
    <m/>
    <m/>
    <m/>
    <m/>
    <m/>
    <m/>
    <m/>
    <m/>
  </r>
  <r>
    <s v="DIVIDENDO PROV $ 8,537857581750940"/>
    <d v="2017-08-23T00:00:00"/>
    <x v="1069"/>
    <s v="$"/>
    <x v="415"/>
    <n v="0"/>
    <n v="10000000"/>
    <n v="0"/>
    <n v="0"/>
    <n v="0"/>
    <n v="8.5380000000000003"/>
    <s v="Medium"/>
    <n v="85380000"/>
    <m/>
    <m/>
    <m/>
    <m/>
    <m/>
    <m/>
    <m/>
    <m/>
    <m/>
  </r>
  <r>
    <s v="DIVIDENDO PROV  $ 8,53718384428399"/>
    <d v="2018-10-18T00:00:00"/>
    <x v="200"/>
    <s v="$"/>
    <x v="415"/>
    <n v="0"/>
    <n v="10000000"/>
    <n v="0"/>
    <n v="0"/>
    <n v="0"/>
    <n v="8.5370000000000008"/>
    <s v="Medium"/>
    <n v="85370000"/>
    <m/>
    <m/>
    <m/>
    <m/>
    <m/>
    <m/>
    <m/>
    <m/>
    <m/>
  </r>
  <r>
    <s v="DIVIDENDO DEF $ 8,52890457"/>
    <d v="2021-06-09T00:00:00"/>
    <x v="824"/>
    <s v="$"/>
    <x v="481"/>
    <n v="0"/>
    <n v="10000000"/>
    <n v="0"/>
    <n v="0"/>
    <n v="0"/>
    <n v="8.5289999999999999"/>
    <s v="Medium"/>
    <n v="85290000"/>
    <m/>
    <m/>
    <m/>
    <m/>
    <m/>
    <m/>
    <m/>
    <m/>
    <m/>
  </r>
  <r>
    <s v="DIVIDENDO PROV $ 84,744864990837"/>
    <d v="2020-11-13T00:00:00"/>
    <x v="1070"/>
    <s v="$"/>
    <x v="445"/>
    <n v="0"/>
    <n v="1000000"/>
    <n v="0"/>
    <n v="0"/>
    <n v="0"/>
    <n v="84.745000000000005"/>
    <s v="High"/>
    <n v="84745000"/>
    <m/>
    <m/>
    <m/>
    <m/>
    <m/>
    <m/>
    <m/>
    <m/>
    <m/>
  </r>
  <r>
    <s v="DIVIDENDO PROV $ 209,739039"/>
    <d v="2017-06-29T00:00:00"/>
    <x v="1071"/>
    <s v="$"/>
    <x v="457"/>
    <n v="0"/>
    <n v="403846"/>
    <n v="0"/>
    <n v="0"/>
    <n v="0"/>
    <n v="209.739"/>
    <s v="Very High"/>
    <n v="84702256.194000006"/>
    <m/>
    <m/>
    <m/>
    <m/>
    <m/>
    <m/>
    <m/>
    <m/>
    <m/>
  </r>
  <r>
    <s v="DIVIDENDO PROV 23 $ 65000"/>
    <d v="2017-07-25T00:00:00"/>
    <x v="693"/>
    <s v="$"/>
    <x v="494"/>
    <n v="0"/>
    <n v="1300"/>
    <n v="0"/>
    <n v="0"/>
    <n v="0"/>
    <n v="65000"/>
    <s v="Very High"/>
    <n v="84500000"/>
    <m/>
    <m/>
    <m/>
    <m/>
    <m/>
    <m/>
    <m/>
    <m/>
    <m/>
  </r>
  <r>
    <s v="DIVIDENDO DEF $ 8,362751"/>
    <d v="2020-06-20T00:00:00"/>
    <x v="329"/>
    <s v="$"/>
    <x v="591"/>
    <n v="0"/>
    <n v="10000000"/>
    <n v="0"/>
    <n v="0"/>
    <n v="0"/>
    <n v="8.3629999999999995"/>
    <s v="Medium"/>
    <n v="83630000"/>
    <m/>
    <m/>
    <m/>
    <m/>
    <m/>
    <m/>
    <m/>
    <m/>
    <m/>
  </r>
  <r>
    <s v="DIVIDENDO PROV 0 $ 8,33"/>
    <d v="2020-04-03T00:00:00"/>
    <x v="521"/>
    <s v="$"/>
    <x v="534"/>
    <n v="0"/>
    <n v="10000000"/>
    <n v="0"/>
    <n v="0"/>
    <n v="0"/>
    <n v="8.33"/>
    <s v="Medium"/>
    <n v="83300000"/>
    <m/>
    <m/>
    <m/>
    <m/>
    <m/>
    <m/>
    <m/>
    <m/>
    <m/>
  </r>
  <r>
    <s v="DIVIDENDO PROV 0 $ 8,33"/>
    <d v="2020-04-03T00:00:00"/>
    <x v="521"/>
    <s v="$"/>
    <x v="535"/>
    <n v="0"/>
    <n v="10000000"/>
    <n v="0"/>
    <n v="0"/>
    <n v="0"/>
    <n v="8.33"/>
    <s v="Medium"/>
    <n v="83300000"/>
    <m/>
    <m/>
    <m/>
    <m/>
    <m/>
    <m/>
    <m/>
    <m/>
    <m/>
  </r>
  <r>
    <s v="DIVIDENDO DEF $ 16,6594157532"/>
    <d v="2019-06-06T00:00:00"/>
    <x v="209"/>
    <s v="$"/>
    <x v="565"/>
    <n v="0"/>
    <n v="5000000"/>
    <n v="0"/>
    <n v="0"/>
    <n v="0"/>
    <n v="16.658999999999999"/>
    <s v="High"/>
    <n v="83295000"/>
    <m/>
    <m/>
    <m/>
    <m/>
    <m/>
    <m/>
    <m/>
    <m/>
    <m/>
  </r>
  <r>
    <s v="DIVIDENDO $ 12,61232"/>
    <d v="2020-12-09T00:00:00"/>
    <x v="32"/>
    <s v="$"/>
    <x v="592"/>
    <n v="0"/>
    <n v="6600000"/>
    <n v="0"/>
    <n v="0"/>
    <n v="0"/>
    <n v="12.612"/>
    <s v="High"/>
    <n v="83239200"/>
    <m/>
    <m/>
    <m/>
    <m/>
    <m/>
    <m/>
    <m/>
    <m/>
    <m/>
  </r>
  <r>
    <s v="DIVIDENDO DEF $ 83,1632593540496"/>
    <d v="2018-06-05T00:00:00"/>
    <x v="317"/>
    <s v="$"/>
    <x v="506"/>
    <n v="0"/>
    <n v="1000000"/>
    <n v="0"/>
    <n v="0"/>
    <n v="0"/>
    <n v="83.162999999999997"/>
    <s v="High"/>
    <n v="83163000"/>
    <m/>
    <m/>
    <m/>
    <m/>
    <m/>
    <m/>
    <m/>
    <m/>
    <m/>
  </r>
  <r>
    <s v="DIVIDENDO DEF $ 8,2998614901"/>
    <d v="2019-06-19T00:00:00"/>
    <x v="935"/>
    <s v="$"/>
    <x v="593"/>
    <n v="0"/>
    <n v="10000000"/>
    <n v="0"/>
    <n v="0"/>
    <n v="0"/>
    <n v="8.3000000000000007"/>
    <s v="Medium"/>
    <n v="83000000"/>
    <m/>
    <m/>
    <m/>
    <m/>
    <m/>
    <m/>
    <m/>
    <m/>
    <m/>
  </r>
  <r>
    <s v="DIVIDENDO PROV $ 82,5203122848275"/>
    <d v="2021-08-06T00:00:00"/>
    <x v="926"/>
    <s v="$"/>
    <x v="445"/>
    <n v="0"/>
    <n v="1000000"/>
    <n v="0"/>
    <n v="0"/>
    <n v="0"/>
    <n v="82.52"/>
    <s v="High"/>
    <n v="82520000"/>
    <m/>
    <m/>
    <m/>
    <m/>
    <m/>
    <m/>
    <m/>
    <m/>
    <m/>
  </r>
  <r>
    <s v="DIVIDENDO PROV US$ 0,1371410810"/>
    <d v="2017-10-24T00:00:00"/>
    <x v="408"/>
    <s v="US$"/>
    <x v="594"/>
    <n v="0"/>
    <n v="600000000"/>
    <n v="0"/>
    <n v="0"/>
    <n v="0"/>
    <n v="0.13700000000000001"/>
    <s v="Low"/>
    <n v="82200000"/>
    <m/>
    <m/>
    <m/>
    <m/>
    <m/>
    <m/>
    <m/>
    <m/>
    <m/>
  </r>
  <r>
    <s v="DIVIDENDO $ 2,63972182"/>
    <d v="2019-05-16T00:00:00"/>
    <x v="21"/>
    <s v="$"/>
    <x v="459"/>
    <n v="0"/>
    <n v="31120000"/>
    <n v="0"/>
    <n v="0"/>
    <n v="0"/>
    <n v="2.64"/>
    <s v="Medium"/>
    <n v="82156800"/>
    <m/>
    <m/>
    <m/>
    <m/>
    <m/>
    <m/>
    <m/>
    <m/>
    <m/>
  </r>
  <r>
    <s v="DIVIDENDO DEF 114 $ 8,34"/>
    <d v="2018-05-18T00:00:00"/>
    <x v="72"/>
    <s v="$"/>
    <x v="492"/>
    <n v="0"/>
    <n v="9850000"/>
    <n v="0"/>
    <n v="0"/>
    <n v="0"/>
    <n v="8.34"/>
    <s v="Medium"/>
    <n v="82149000"/>
    <m/>
    <m/>
    <m/>
    <m/>
    <m/>
    <m/>
    <m/>
    <m/>
    <m/>
  </r>
  <r>
    <s v="DIVIDENDO DEF $ 8,19671055248923"/>
    <d v="2021-05-25T00:00:00"/>
    <x v="190"/>
    <s v="$"/>
    <x v="538"/>
    <n v="0"/>
    <n v="10000000"/>
    <n v="0"/>
    <n v="0"/>
    <n v="0"/>
    <n v="8.1969999999999992"/>
    <s v="Medium"/>
    <n v="81970000"/>
    <m/>
    <m/>
    <m/>
    <m/>
    <m/>
    <m/>
    <m/>
    <m/>
    <m/>
  </r>
  <r>
    <s v="DIVIDENDO DEF $ 8,19639261"/>
    <d v="2021-06-09T00:00:00"/>
    <x v="824"/>
    <s v="$"/>
    <x v="595"/>
    <n v="0"/>
    <n v="10000000"/>
    <n v="0"/>
    <n v="0"/>
    <n v="0"/>
    <n v="8.1959999999999997"/>
    <s v="Medium"/>
    <n v="81960000"/>
    <m/>
    <m/>
    <m/>
    <m/>
    <m/>
    <m/>
    <m/>
    <m/>
    <m/>
  </r>
  <r>
    <s v="DIVIDENDO DEF 2 $ 0,00227521744976317"/>
    <d v="2018-05-16T00:00:00"/>
    <x v="195"/>
    <s v="$"/>
    <x v="227"/>
    <n v="0"/>
    <n v="40946091157"/>
    <n v="0"/>
    <n v="0"/>
    <n v="0"/>
    <n v="2E-3"/>
    <s v="Low"/>
    <n v="81892182.313999996"/>
    <m/>
    <m/>
    <m/>
    <m/>
    <m/>
    <m/>
    <m/>
    <m/>
    <m/>
  </r>
  <r>
    <s v="DIVIDENDO $ 8,6023314"/>
    <d v="2015-04-28T00:00:00"/>
    <x v="8"/>
    <s v="$"/>
    <x v="459"/>
    <n v="0"/>
    <n v="9520000"/>
    <n v="0"/>
    <n v="0"/>
    <n v="0"/>
    <n v="8.6020000000000003"/>
    <s v="Medium"/>
    <n v="81891040"/>
    <m/>
    <m/>
    <m/>
    <m/>
    <m/>
    <m/>
    <m/>
    <m/>
    <m/>
  </r>
  <r>
    <s v="DIVIDENDO DEF $ 8,18319345"/>
    <d v="2018-06-21T00:00:00"/>
    <x v="458"/>
    <s v="$"/>
    <x v="458"/>
    <n v="0"/>
    <n v="10000000"/>
    <n v="0"/>
    <n v="0"/>
    <n v="0"/>
    <n v="8.1829999999999998"/>
    <s v="Medium"/>
    <n v="81830000"/>
    <m/>
    <m/>
    <m/>
    <m/>
    <m/>
    <m/>
    <m/>
    <m/>
    <m/>
  </r>
  <r>
    <s v="DIVIDENDO ADIC 63 $ 0,355396304"/>
    <d v="2015-04-29T00:00:00"/>
    <x v="384"/>
    <s v="$"/>
    <x v="97"/>
    <n v="0"/>
    <n v="229992891"/>
    <n v="0"/>
    <n v="0"/>
    <n v="0"/>
    <n v="0.35499999999999998"/>
    <s v="Low"/>
    <n v="81647476.305000007"/>
    <m/>
    <m/>
    <m/>
    <m/>
    <m/>
    <m/>
    <m/>
    <m/>
    <m/>
  </r>
  <r>
    <s v="DIVIDENDO $ 3,6949829"/>
    <d v="2016-12-19T00:00:00"/>
    <x v="99"/>
    <s v="$"/>
    <x v="459"/>
    <n v="0"/>
    <n v="22080000"/>
    <n v="0"/>
    <n v="0"/>
    <n v="0"/>
    <n v="3.6949999999999998"/>
    <s v="Medium"/>
    <n v="81585600"/>
    <m/>
    <m/>
    <m/>
    <m/>
    <m/>
    <m/>
    <m/>
    <m/>
    <m/>
  </r>
  <r>
    <s v="DIVIDENDO $ 2,23615694"/>
    <d v="2021-07-29T00:00:00"/>
    <x v="117"/>
    <s v="$"/>
    <x v="459"/>
    <n v="0"/>
    <n v="36320000"/>
    <n v="0"/>
    <n v="0"/>
    <n v="0"/>
    <n v="2.2360000000000002"/>
    <s v="Medium"/>
    <n v="81211520"/>
    <m/>
    <m/>
    <m/>
    <m/>
    <m/>
    <m/>
    <m/>
    <m/>
    <m/>
  </r>
  <r>
    <s v="DIVIDENDO PROV $ 8,11293278792406"/>
    <d v="2016-12-01T00:00:00"/>
    <x v="122"/>
    <s v="$"/>
    <x v="415"/>
    <n v="0"/>
    <n v="10000000"/>
    <n v="0"/>
    <n v="0"/>
    <n v="0"/>
    <n v="8.1129999999999995"/>
    <s v="Medium"/>
    <n v="81130000"/>
    <m/>
    <m/>
    <m/>
    <m/>
    <m/>
    <m/>
    <m/>
    <m/>
    <m/>
  </r>
  <r>
    <s v="DIVIDENDO $ 2,01290959"/>
    <d v="2021-05-04T00:00:00"/>
    <x v="142"/>
    <s v="$"/>
    <x v="459"/>
    <n v="0"/>
    <n v="40240000"/>
    <n v="0"/>
    <n v="0"/>
    <n v="0"/>
    <n v="2.0129999999999999"/>
    <s v="Medium"/>
    <n v="81003120"/>
    <m/>
    <m/>
    <m/>
    <m/>
    <m/>
    <m/>
    <m/>
    <m/>
    <m/>
  </r>
  <r>
    <s v="DIVIDENDO PROV $ 8,09747390803871"/>
    <d v="2020-03-24T00:00:00"/>
    <x v="903"/>
    <s v="$"/>
    <x v="415"/>
    <n v="0"/>
    <n v="10000000"/>
    <n v="0"/>
    <n v="0"/>
    <n v="0"/>
    <n v="8.0969999999999995"/>
    <s v="Medium"/>
    <n v="80970000"/>
    <m/>
    <m/>
    <m/>
    <m/>
    <m/>
    <m/>
    <m/>
    <m/>
    <m/>
  </r>
  <r>
    <s v="DIVIDENDO DEF $ 8,08766997686877"/>
    <d v="2017-05-19T00:00:00"/>
    <x v="148"/>
    <s v="$"/>
    <x v="411"/>
    <n v="0"/>
    <n v="10000000"/>
    <n v="0"/>
    <n v="0"/>
    <n v="0"/>
    <n v="8.0879999999999992"/>
    <s v="Medium"/>
    <n v="80880000"/>
    <m/>
    <m/>
    <m/>
    <m/>
    <m/>
    <m/>
    <m/>
    <m/>
    <m/>
  </r>
  <r>
    <s v="DIVIDENDO PROV $ 8,0707236076755"/>
    <d v="2021-05-19T00:00:00"/>
    <x v="159"/>
    <s v="$"/>
    <x v="523"/>
    <n v="0"/>
    <n v="10000000"/>
    <n v="0"/>
    <n v="0"/>
    <n v="0"/>
    <n v="8.0709999999999997"/>
    <s v="Medium"/>
    <n v="80710000"/>
    <m/>
    <m/>
    <m/>
    <m/>
    <m/>
    <m/>
    <m/>
    <m/>
    <m/>
  </r>
  <r>
    <s v="DIVID DEF 204 $ 1,184570262"/>
    <d v="2015-05-02T00:00:00"/>
    <x v="189"/>
    <s v="$"/>
    <x v="332"/>
    <n v="0"/>
    <n v="68098166"/>
    <n v="0"/>
    <n v="0"/>
    <n v="0"/>
    <n v="1.1850000000000001"/>
    <s v="Medium"/>
    <n v="80696326.709999993"/>
    <m/>
    <m/>
    <m/>
    <m/>
    <m/>
    <m/>
    <m/>
    <m/>
    <m/>
  </r>
  <r>
    <s v="DIVIDENDO PROV $ 8,06100143029948"/>
    <d v="2018-07-19T00:00:00"/>
    <x v="956"/>
    <s v="$"/>
    <x v="415"/>
    <n v="0"/>
    <n v="10000000"/>
    <n v="0"/>
    <n v="0"/>
    <n v="0"/>
    <n v="8.0609999999999999"/>
    <s v="Medium"/>
    <n v="80610000"/>
    <m/>
    <m/>
    <m/>
    <m/>
    <m/>
    <m/>
    <m/>
    <m/>
    <m/>
  </r>
  <r>
    <s v="DIVIDENDO DEF $ 1579,861552"/>
    <d v="2020-06-20T00:00:00"/>
    <x v="329"/>
    <s v="$"/>
    <x v="596"/>
    <n v="0"/>
    <n v="51016"/>
    <n v="0"/>
    <n v="0"/>
    <n v="0"/>
    <n v="1579.8620000000001"/>
    <s v="Very High"/>
    <n v="80598239.791999996"/>
    <m/>
    <m/>
    <m/>
    <m/>
    <m/>
    <m/>
    <m/>
    <m/>
    <m/>
  </r>
  <r>
    <s v="DIVIDENDO PROV $ 8,0386674958943"/>
    <d v="2021-04-21T00:00:00"/>
    <x v="357"/>
    <s v="$"/>
    <x v="523"/>
    <n v="0"/>
    <n v="10000000"/>
    <n v="0"/>
    <n v="0"/>
    <n v="0"/>
    <n v="8.0389999999999997"/>
    <s v="Medium"/>
    <n v="80390000"/>
    <m/>
    <m/>
    <m/>
    <m/>
    <m/>
    <m/>
    <m/>
    <m/>
    <m/>
  </r>
  <r>
    <s v="DIVIDENDO DEF $ 80,3594187316068"/>
    <d v="2018-06-05T00:00:00"/>
    <x v="317"/>
    <s v="$"/>
    <x v="509"/>
    <n v="0"/>
    <n v="1000000"/>
    <n v="0"/>
    <n v="0"/>
    <n v="0"/>
    <n v="80.358999999999995"/>
    <s v="High"/>
    <n v="80359000"/>
    <m/>
    <m/>
    <m/>
    <m/>
    <m/>
    <m/>
    <m/>
    <m/>
    <m/>
  </r>
  <r>
    <s v="DIVIDENDO PROV $ 8,03482082146318"/>
    <d v="2017-07-18T00:00:00"/>
    <x v="997"/>
    <s v="$"/>
    <x v="415"/>
    <n v="0"/>
    <n v="10000000"/>
    <n v="0"/>
    <n v="0"/>
    <n v="0"/>
    <n v="8.0350000000000001"/>
    <s v="Medium"/>
    <n v="80350000"/>
    <m/>
    <m/>
    <m/>
    <m/>
    <m/>
    <m/>
    <m/>
    <m/>
    <m/>
  </r>
  <r>
    <s v="DIVIDENDO PROV $ 8,03199286348098"/>
    <d v="2021-05-11T00:00:00"/>
    <x v="791"/>
    <s v="$"/>
    <x v="427"/>
    <n v="0"/>
    <n v="10000000"/>
    <n v="0"/>
    <n v="0"/>
    <n v="0"/>
    <n v="8.032"/>
    <s v="Medium"/>
    <n v="80320000"/>
    <m/>
    <m/>
    <m/>
    <m/>
    <m/>
    <m/>
    <m/>
    <m/>
    <m/>
  </r>
  <r>
    <s v="DIVIDENDO ADIC 82 $ 3,475525714"/>
    <d v="2016-05-19T00:00:00"/>
    <x v="150"/>
    <s v="$"/>
    <x v="476"/>
    <n v="0"/>
    <n v="23100000"/>
    <n v="0"/>
    <n v="0"/>
    <n v="0"/>
    <n v="3.476"/>
    <s v="Medium"/>
    <n v="80295600"/>
    <m/>
    <m/>
    <m/>
    <m/>
    <m/>
    <m/>
    <m/>
    <m/>
    <m/>
  </r>
  <r>
    <s v="DIVIDENDO PROV $ 8,0196357"/>
    <d v="2021-07-30T00:00:00"/>
    <x v="928"/>
    <s v="$"/>
    <x v="586"/>
    <n v="0"/>
    <n v="10000000"/>
    <n v="0"/>
    <n v="0"/>
    <n v="0"/>
    <n v="8.02"/>
    <s v="Medium"/>
    <n v="80200000"/>
    <m/>
    <m/>
    <m/>
    <m/>
    <m/>
    <m/>
    <m/>
    <m/>
    <m/>
  </r>
  <r>
    <s v="DIVIDENDO PROV 102 $ 4"/>
    <d v="2021-01-08T00:00:00"/>
    <x v="896"/>
    <s v="$"/>
    <x v="475"/>
    <n v="0"/>
    <n v="20000000"/>
    <n v="0"/>
    <n v="0"/>
    <n v="0"/>
    <n v="4"/>
    <s v="Medium"/>
    <n v="80000000"/>
    <m/>
    <m/>
    <m/>
    <m/>
    <m/>
    <m/>
    <m/>
    <m/>
    <m/>
  </r>
  <r>
    <s v="DIVIDENDO DEF $ 8,000324"/>
    <d v="2017-06-09T00:00:00"/>
    <x v="178"/>
    <s v="$"/>
    <x v="518"/>
    <n v="0"/>
    <n v="10000000"/>
    <n v="0"/>
    <n v="0"/>
    <n v="0"/>
    <n v="8"/>
    <s v="Medium"/>
    <n v="80000000"/>
    <m/>
    <m/>
    <m/>
    <m/>
    <m/>
    <m/>
    <m/>
    <m/>
    <m/>
  </r>
  <r>
    <s v="DIVIDENDO PROV 87 $ 4"/>
    <d v="2016-01-08T00:00:00"/>
    <x v="423"/>
    <s v="$"/>
    <x v="475"/>
    <n v="0"/>
    <n v="20000000"/>
    <n v="0"/>
    <n v="0"/>
    <n v="0"/>
    <n v="4"/>
    <s v="Medium"/>
    <n v="80000000"/>
    <m/>
    <m/>
    <m/>
    <m/>
    <m/>
    <m/>
    <m/>
    <m/>
    <m/>
  </r>
  <r>
    <s v="DIVIDENDO DEF $ 7,999124807450030"/>
    <d v="2021-05-25T00:00:00"/>
    <x v="190"/>
    <s v="$"/>
    <x v="446"/>
    <n v="0"/>
    <n v="10000000"/>
    <n v="0"/>
    <n v="0"/>
    <n v="0"/>
    <n v="7.9989999999999997"/>
    <s v="Medium"/>
    <n v="79990000"/>
    <m/>
    <m/>
    <m/>
    <m/>
    <m/>
    <m/>
    <m/>
    <m/>
    <m/>
  </r>
  <r>
    <s v="DIVIDENDO PROV  $ 7,991975228090030000"/>
    <d v="2019-11-22T00:00:00"/>
    <x v="199"/>
    <s v="$"/>
    <x v="415"/>
    <n v="0"/>
    <n v="10000000"/>
    <n v="0"/>
    <n v="0"/>
    <n v="0"/>
    <n v="7.992"/>
    <s v="Medium"/>
    <n v="79920000"/>
    <m/>
    <m/>
    <m/>
    <m/>
    <m/>
    <m/>
    <m/>
    <m/>
    <m/>
  </r>
  <r>
    <s v="DIVIDENDO DEF $ 7,98387573514451"/>
    <d v="2017-05-19T00:00:00"/>
    <x v="148"/>
    <s v="$"/>
    <x v="410"/>
    <n v="0"/>
    <n v="10000000"/>
    <n v="0"/>
    <n v="0"/>
    <n v="0"/>
    <n v="7.984"/>
    <s v="Medium"/>
    <n v="79840000"/>
    <m/>
    <m/>
    <m/>
    <m/>
    <m/>
    <m/>
    <m/>
    <m/>
    <m/>
  </r>
  <r>
    <s v="DIVIDENDO PROV $ 7,975286918"/>
    <d v="2019-04-24T00:00:00"/>
    <x v="185"/>
    <s v="$"/>
    <x v="468"/>
    <n v="0"/>
    <n v="10000000"/>
    <n v="0"/>
    <n v="0"/>
    <n v="0"/>
    <n v="7.9749999999999996"/>
    <s v="Medium"/>
    <n v="79750000"/>
    <m/>
    <m/>
    <m/>
    <m/>
    <m/>
    <m/>
    <m/>
    <m/>
    <m/>
  </r>
  <r>
    <s v="DIVIDENDO DEF $ 7,96975018035634"/>
    <d v="2017-05-19T00:00:00"/>
    <x v="148"/>
    <s v="$"/>
    <x v="416"/>
    <n v="0"/>
    <n v="10000000"/>
    <n v="0"/>
    <n v="0"/>
    <n v="0"/>
    <n v="7.97"/>
    <s v="Medium"/>
    <n v="79700000"/>
    <m/>
    <m/>
    <m/>
    <m/>
    <m/>
    <m/>
    <m/>
    <m/>
    <m/>
  </r>
  <r>
    <s v="DIVIDENDO DEF $ 7,96807841544095"/>
    <d v="2017-05-19T00:00:00"/>
    <x v="148"/>
    <s v="$"/>
    <x v="413"/>
    <n v="0"/>
    <n v="10000000"/>
    <n v="0"/>
    <n v="0"/>
    <n v="0"/>
    <n v="7.968"/>
    <s v="Medium"/>
    <n v="79680000"/>
    <m/>
    <m/>
    <m/>
    <m/>
    <m/>
    <m/>
    <m/>
    <m/>
    <m/>
  </r>
  <r>
    <s v="DIVIDENDO DEF $ 79,6425946604406"/>
    <d v="2018-06-05T00:00:00"/>
    <x v="317"/>
    <s v="$"/>
    <x v="510"/>
    <n v="0"/>
    <n v="1000000"/>
    <n v="0"/>
    <n v="0"/>
    <n v="0"/>
    <n v="79.643000000000001"/>
    <s v="High"/>
    <n v="79643000"/>
    <m/>
    <m/>
    <m/>
    <m/>
    <m/>
    <m/>
    <m/>
    <m/>
    <m/>
  </r>
  <r>
    <s v="DIVIDENDO DEF $ 7,963304493"/>
    <d v="2020-06-03T00:00:00"/>
    <x v="427"/>
    <s v="$"/>
    <x v="597"/>
    <n v="0"/>
    <n v="10000000"/>
    <n v="0"/>
    <n v="0"/>
    <n v="0"/>
    <n v="7.9630000000000001"/>
    <s v="Medium"/>
    <n v="79630000"/>
    <m/>
    <m/>
    <m/>
    <m/>
    <m/>
    <m/>
    <m/>
    <m/>
    <m/>
  </r>
  <r>
    <s v="DIVIDENDO PROV $ 0,4196"/>
    <d v="2021-06-30T00:00:00"/>
    <x v="395"/>
    <s v="$"/>
    <x v="474"/>
    <n v="0"/>
    <n v="189506130"/>
    <n v="0"/>
    <n v="0"/>
    <n v="0"/>
    <n v="0.42"/>
    <s v="Low"/>
    <n v="79592574.599999994"/>
    <m/>
    <m/>
    <m/>
    <m/>
    <m/>
    <m/>
    <m/>
    <m/>
    <m/>
  </r>
  <r>
    <s v="DIVIDENDO DEF $ 7,95745"/>
    <d v="2017-06-09T00:00:00"/>
    <x v="178"/>
    <s v="$"/>
    <x v="520"/>
    <n v="0"/>
    <n v="10000000"/>
    <n v="0"/>
    <n v="0"/>
    <n v="0"/>
    <n v="7.9569999999999999"/>
    <s v="Medium"/>
    <n v="79570000"/>
    <m/>
    <m/>
    <m/>
    <m/>
    <m/>
    <m/>
    <m/>
    <m/>
    <m/>
  </r>
  <r>
    <s v="DIVIDENDO PROV $ 2,21417227"/>
    <d v="2019-01-24T00:00:00"/>
    <x v="139"/>
    <s v="$"/>
    <x v="459"/>
    <n v="0"/>
    <n v="35920000"/>
    <n v="0"/>
    <n v="0"/>
    <n v="0"/>
    <n v="2.214"/>
    <s v="Medium"/>
    <n v="79526880"/>
    <m/>
    <m/>
    <m/>
    <m/>
    <m/>
    <m/>
    <m/>
    <m/>
    <m/>
  </r>
  <r>
    <s v="DIVIDENDO PROV $ 7,9476705504881"/>
    <d v="2021-05-19T00:00:00"/>
    <x v="159"/>
    <s v="$"/>
    <x v="553"/>
    <n v="0"/>
    <n v="10000000"/>
    <n v="0"/>
    <n v="0"/>
    <n v="0"/>
    <n v="7.9480000000000004"/>
    <s v="Medium"/>
    <n v="79480000"/>
    <m/>
    <m/>
    <m/>
    <m/>
    <m/>
    <m/>
    <m/>
    <m/>
    <m/>
  </r>
  <r>
    <s v="DIVIDENDO DEF $ 7,943648"/>
    <d v="2020-05-26T00:00:00"/>
    <x v="422"/>
    <s v="$"/>
    <x v="598"/>
    <n v="0"/>
    <n v="10000000"/>
    <n v="0"/>
    <n v="0"/>
    <n v="0"/>
    <n v="7.944"/>
    <s v="Medium"/>
    <n v="79440000"/>
    <m/>
    <m/>
    <m/>
    <m/>
    <m/>
    <m/>
    <m/>
    <m/>
    <m/>
  </r>
  <r>
    <s v="DIVIDENDO PROV $ 265,32559943"/>
    <d v="2021-06-15T00:00:00"/>
    <x v="722"/>
    <s v="$"/>
    <x v="320"/>
    <n v="0"/>
    <n v="299116"/>
    <n v="0"/>
    <n v="0"/>
    <n v="0"/>
    <n v="265.32600000000002"/>
    <s v="Very High"/>
    <n v="79363251.816"/>
    <m/>
    <m/>
    <m/>
    <m/>
    <m/>
    <m/>
    <m/>
    <m/>
    <m/>
  </r>
  <r>
    <s v="DIVIDENDO PROV $ 10,739071263"/>
    <d v="2021-03-24T00:00:00"/>
    <x v="729"/>
    <s v="$"/>
    <x v="571"/>
    <n v="0"/>
    <n v="7352222"/>
    <n v="0"/>
    <n v="0"/>
    <n v="0"/>
    <n v="10.739000000000001"/>
    <s v="High"/>
    <n v="78955512.057999998"/>
    <m/>
    <m/>
    <m/>
    <m/>
    <m/>
    <m/>
    <m/>
    <m/>
    <m/>
  </r>
  <r>
    <s v="DIVIDENDO DEF 64 $ 1146"/>
    <d v="2016-05-05T00:00:00"/>
    <x v="220"/>
    <s v="$"/>
    <x v="516"/>
    <n v="0"/>
    <n v="68771"/>
    <n v="0"/>
    <n v="0"/>
    <n v="0"/>
    <n v="1146"/>
    <s v="Very High"/>
    <n v="78811566"/>
    <m/>
    <m/>
    <m/>
    <m/>
    <m/>
    <m/>
    <m/>
    <m/>
    <m/>
  </r>
  <r>
    <s v="DIVIDENDO PROV $ 7,87594011620532"/>
    <d v="2019-06-20T00:00:00"/>
    <x v="443"/>
    <s v="$"/>
    <x v="337"/>
    <n v="0"/>
    <n v="10000000"/>
    <n v="0"/>
    <n v="0"/>
    <n v="0"/>
    <n v="7.8760000000000003"/>
    <s v="Medium"/>
    <n v="78760000"/>
    <m/>
    <m/>
    <m/>
    <m/>
    <m/>
    <m/>
    <m/>
    <m/>
    <m/>
  </r>
  <r>
    <s v="DIVIDENDO DEF $ 7,87638"/>
    <d v="2018-05-26T00:00:00"/>
    <x v="1072"/>
    <s v="$"/>
    <x v="521"/>
    <n v="0"/>
    <n v="10000000"/>
    <n v="0"/>
    <n v="0"/>
    <n v="0"/>
    <n v="7.8760000000000003"/>
    <s v="Medium"/>
    <n v="78760000"/>
    <m/>
    <m/>
    <m/>
    <m/>
    <m/>
    <m/>
    <m/>
    <m/>
    <m/>
  </r>
  <r>
    <s v="DIVIDENDO DEF $ 7,870336824065930"/>
    <d v="2020-03-31T00:00:00"/>
    <x v="996"/>
    <s v="$"/>
    <x v="577"/>
    <n v="0"/>
    <n v="10000000"/>
    <n v="0"/>
    <n v="0"/>
    <n v="0"/>
    <n v="7.87"/>
    <s v="Medium"/>
    <n v="78700000"/>
    <m/>
    <m/>
    <m/>
    <m/>
    <m/>
    <m/>
    <m/>
    <m/>
    <m/>
  </r>
  <r>
    <s v="DIVIDENDO PROV $ 26,2028827223313"/>
    <d v="2021-06-18T00:00:00"/>
    <x v="890"/>
    <s v="$"/>
    <x v="564"/>
    <n v="0"/>
    <n v="3000000"/>
    <n v="0"/>
    <n v="0"/>
    <n v="0"/>
    <n v="26.202999999999999"/>
    <s v="High"/>
    <n v="78609000"/>
    <m/>
    <m/>
    <m/>
    <m/>
    <m/>
    <m/>
    <m/>
    <m/>
    <m/>
  </r>
  <r>
    <s v="DIVIDENDO PROV $ 7,8505331406909"/>
    <d v="2021-05-19T00:00:00"/>
    <x v="159"/>
    <s v="$"/>
    <x v="541"/>
    <n v="0"/>
    <n v="10000000"/>
    <n v="0"/>
    <n v="0"/>
    <n v="0"/>
    <n v="7.851"/>
    <s v="Medium"/>
    <n v="78510000"/>
    <m/>
    <m/>
    <m/>
    <m/>
    <m/>
    <m/>
    <m/>
    <m/>
    <m/>
  </r>
  <r>
    <s v="DIVIDENDO $ 2,03906468"/>
    <d v="2020-12-15T00:00:00"/>
    <x v="118"/>
    <s v="$"/>
    <x v="459"/>
    <n v="0"/>
    <n v="38480000"/>
    <n v="0"/>
    <n v="0"/>
    <n v="0"/>
    <n v="2.0390000000000001"/>
    <s v="Medium"/>
    <n v="78460720"/>
    <m/>
    <m/>
    <m/>
    <m/>
    <m/>
    <m/>
    <m/>
    <m/>
    <m/>
  </r>
  <r>
    <s v="DIVIDENDO PROV $ 7,83629463333123"/>
    <d v="2016-11-15T00:00:00"/>
    <x v="1073"/>
    <s v="$"/>
    <x v="415"/>
    <n v="0"/>
    <n v="10000000"/>
    <n v="0"/>
    <n v="0"/>
    <n v="0"/>
    <n v="7.8360000000000003"/>
    <s v="Medium"/>
    <n v="78360000"/>
    <m/>
    <m/>
    <m/>
    <m/>
    <m/>
    <m/>
    <m/>
    <m/>
    <m/>
  </r>
  <r>
    <s v="DIVIDENDO $ 2,14684465"/>
    <d v="2018-09-11T00:00:00"/>
    <x v="143"/>
    <s v="$"/>
    <x v="459"/>
    <n v="0"/>
    <n v="36480000"/>
    <n v="0"/>
    <n v="0"/>
    <n v="0"/>
    <n v="2.1469999999999998"/>
    <s v="Medium"/>
    <n v="78322560"/>
    <m/>
    <m/>
    <m/>
    <m/>
    <m/>
    <m/>
    <m/>
    <m/>
    <m/>
  </r>
  <r>
    <s v="DIVIDENDO PROV $ 7,82386666978021"/>
    <d v="2019-07-23T00:00:00"/>
    <x v="796"/>
    <s v="$"/>
    <x v="415"/>
    <n v="0"/>
    <n v="10000000"/>
    <n v="0"/>
    <n v="0"/>
    <n v="0"/>
    <n v="7.8239999999999998"/>
    <s v="Medium"/>
    <n v="78240000"/>
    <m/>
    <m/>
    <m/>
    <m/>
    <m/>
    <m/>
    <m/>
    <m/>
    <m/>
  </r>
  <r>
    <s v="DIVIDENDO PROV $ 7,82375964992415"/>
    <d v="2018-08-21T00:00:00"/>
    <x v="1074"/>
    <s v="$"/>
    <x v="415"/>
    <n v="0"/>
    <n v="10000000"/>
    <n v="0"/>
    <n v="0"/>
    <n v="0"/>
    <n v="7.8239999999999998"/>
    <s v="Medium"/>
    <n v="78240000"/>
    <m/>
    <m/>
    <m/>
    <m/>
    <m/>
    <m/>
    <m/>
    <m/>
    <m/>
  </r>
  <r>
    <s v="DIVIDENDO PROV $ 7,8234200872462900"/>
    <d v="2018-03-22T00:00:00"/>
    <x v="207"/>
    <s v="$"/>
    <x v="415"/>
    <n v="0"/>
    <n v="10000000"/>
    <n v="0"/>
    <n v="0"/>
    <n v="0"/>
    <n v="7.8230000000000004"/>
    <s v="Medium"/>
    <n v="78230000"/>
    <m/>
    <m/>
    <m/>
    <m/>
    <m/>
    <m/>
    <m/>
    <m/>
    <m/>
  </r>
  <r>
    <s v="DIVIDENDO PROV 0 $ 7,81397818"/>
    <d v="2019-07-23T00:00:00"/>
    <x v="796"/>
    <s v="$"/>
    <x v="546"/>
    <n v="0"/>
    <n v="10000000"/>
    <n v="0"/>
    <n v="0"/>
    <n v="0"/>
    <n v="7.8140000000000001"/>
    <s v="Medium"/>
    <n v="78140000"/>
    <m/>
    <m/>
    <m/>
    <m/>
    <m/>
    <m/>
    <m/>
    <m/>
    <m/>
  </r>
  <r>
    <s v="DIVIDENDO DEF $ 60000"/>
    <d v="2018-04-17T00:00:00"/>
    <x v="233"/>
    <s v="$"/>
    <x v="494"/>
    <n v="0"/>
    <n v="1300"/>
    <n v="0"/>
    <n v="0"/>
    <n v="0"/>
    <n v="60000"/>
    <s v="Very High"/>
    <n v="78000000"/>
    <m/>
    <m/>
    <m/>
    <m/>
    <m/>
    <m/>
    <m/>
    <m/>
    <m/>
  </r>
  <r>
    <s v="DIVIDENDO DEF $ 12,2303071928495"/>
    <d v="2018-06-22T00:00:00"/>
    <x v="311"/>
    <s v="$"/>
    <x v="550"/>
    <n v="0"/>
    <n v="6361634"/>
    <n v="0"/>
    <n v="0"/>
    <n v="0"/>
    <n v="12.23"/>
    <s v="High"/>
    <n v="77802783.819999993"/>
    <m/>
    <m/>
    <m/>
    <m/>
    <m/>
    <m/>
    <m/>
    <m/>
    <m/>
  </r>
  <r>
    <s v="DIVIDENDO DEF $ 77,7236153210251"/>
    <d v="2018-06-05T00:00:00"/>
    <x v="317"/>
    <s v="$"/>
    <x v="514"/>
    <n v="0"/>
    <n v="1000000"/>
    <n v="0"/>
    <n v="0"/>
    <n v="0"/>
    <n v="77.724000000000004"/>
    <s v="High"/>
    <n v="77724000"/>
    <m/>
    <m/>
    <m/>
    <m/>
    <m/>
    <m/>
    <m/>
    <m/>
    <m/>
  </r>
  <r>
    <s v="DIVIDENDO DEF $ 7,732998866"/>
    <d v="2020-06-03T00:00:00"/>
    <x v="427"/>
    <s v="$"/>
    <x v="599"/>
    <n v="0"/>
    <n v="10000000"/>
    <n v="0"/>
    <n v="0"/>
    <n v="0"/>
    <n v="7.7329999999999997"/>
    <s v="Medium"/>
    <n v="77330000"/>
    <m/>
    <m/>
    <m/>
    <m/>
    <m/>
    <m/>
    <m/>
    <m/>
    <m/>
  </r>
  <r>
    <s v="DIVIDENDO PROV $ 7,71458775779457"/>
    <d v="2017-05-16T00:00:00"/>
    <x v="83"/>
    <s v="$"/>
    <x v="415"/>
    <n v="0"/>
    <n v="10000000"/>
    <n v="0"/>
    <n v="0"/>
    <n v="0"/>
    <n v="7.7149999999999999"/>
    <s v="Medium"/>
    <n v="77150000"/>
    <m/>
    <m/>
    <m/>
    <m/>
    <m/>
    <m/>
    <m/>
    <m/>
    <m/>
  </r>
  <r>
    <s v="DIVIDENDO DEF $ 7,70454286"/>
    <d v="2019-04-23T00:00:00"/>
    <x v="77"/>
    <s v="$"/>
    <x v="546"/>
    <n v="0"/>
    <n v="10000000"/>
    <n v="0"/>
    <n v="0"/>
    <n v="0"/>
    <n v="7.7050000000000001"/>
    <s v="Medium"/>
    <n v="77050000"/>
    <m/>
    <m/>
    <m/>
    <m/>
    <m/>
    <m/>
    <m/>
    <m/>
    <m/>
  </r>
  <r>
    <s v="DIVIDENDO PROV $ 7,666666667"/>
    <d v="2020-12-18T00:00:00"/>
    <x v="1075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11-17T00:00:00"/>
    <x v="1076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DEF $ 7,666666667"/>
    <d v="2020-10-15T00:00:00"/>
    <x v="464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9-15T00:00:00"/>
    <x v="1077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8-18T00:00:00"/>
    <x v="1078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7-14T00:00:00"/>
    <x v="217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6-16T00:00:00"/>
    <x v="22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5-18T00:00:00"/>
    <x v="1064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4-15T00:00:00"/>
    <x v="474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3-24T00:00:00"/>
    <x v="903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2-18T00:00:00"/>
    <x v="1079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20-01-15T00:00:00"/>
    <x v="136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12-17T00:00:00"/>
    <x v="369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11-16T00:00:00"/>
    <x v="1080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10-16T00:00:00"/>
    <x v="679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9-17T00:00:00"/>
    <x v="291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8-14T00:00:00"/>
    <x v="861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7-09T00:00:00"/>
    <x v="1000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6-14T00:00:00"/>
    <x v="750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5-15T00:00:00"/>
    <x v="407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4-15T00:00:00"/>
    <x v="545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PROV $ 7,666666667"/>
    <d v="2019-03-15T00:00:00"/>
    <x v="284"/>
    <s v="$"/>
    <x v="508"/>
    <n v="0"/>
    <n v="10000000"/>
    <n v="0"/>
    <n v="0"/>
    <n v="0"/>
    <n v="7.6669999999999998"/>
    <s v="Medium"/>
    <n v="76670000"/>
    <m/>
    <m/>
    <m/>
    <m/>
    <m/>
    <m/>
    <m/>
    <m/>
    <m/>
  </r>
  <r>
    <s v="DIVIDENDO DEF $ 7,659621"/>
    <d v="2020-06-20T00:00:00"/>
    <x v="329"/>
    <s v="$"/>
    <x v="600"/>
    <n v="0"/>
    <n v="10000000"/>
    <n v="0"/>
    <n v="0"/>
    <n v="0"/>
    <n v="7.66"/>
    <s v="Medium"/>
    <n v="76600000"/>
    <m/>
    <m/>
    <m/>
    <m/>
    <m/>
    <m/>
    <m/>
    <m/>
    <m/>
  </r>
  <r>
    <s v="DIVIDENDO DEF $ 76,5071266267"/>
    <d v="2016-06-18T00:00:00"/>
    <x v="895"/>
    <s v="$"/>
    <x v="533"/>
    <n v="0"/>
    <n v="1000000"/>
    <n v="0"/>
    <n v="0"/>
    <n v="0"/>
    <n v="76.507000000000005"/>
    <s v="High"/>
    <n v="76507000"/>
    <m/>
    <m/>
    <m/>
    <m/>
    <m/>
    <m/>
    <m/>
    <m/>
    <m/>
  </r>
  <r>
    <s v="DIVIDENDO DEF $ 76,4445695272"/>
    <d v="2016-06-18T00:00:00"/>
    <x v="895"/>
    <s v="$"/>
    <x v="536"/>
    <n v="0"/>
    <n v="1000000"/>
    <n v="0"/>
    <n v="0"/>
    <n v="0"/>
    <n v="76.444999999999993"/>
    <s v="High"/>
    <n v="76445000"/>
    <m/>
    <m/>
    <m/>
    <m/>
    <m/>
    <m/>
    <m/>
    <m/>
    <m/>
  </r>
  <r>
    <s v="DIVIDENDO PROV $ 7,63991455"/>
    <d v="2019-10-23T00:00:00"/>
    <x v="201"/>
    <s v="$"/>
    <x v="546"/>
    <n v="0"/>
    <n v="10000000"/>
    <n v="0"/>
    <n v="0"/>
    <n v="0"/>
    <n v="7.64"/>
    <s v="Medium"/>
    <n v="76400000"/>
    <m/>
    <m/>
    <m/>
    <m/>
    <m/>
    <m/>
    <m/>
    <m/>
    <m/>
  </r>
  <r>
    <s v="DIVIDENDO PROV $ 0,014993391812689700"/>
    <d v="2021-09-15T00:00:00"/>
    <x v="215"/>
    <s v="$"/>
    <x v="467"/>
    <n v="0"/>
    <n v="5092007706"/>
    <n v="0"/>
    <n v="0"/>
    <n v="0"/>
    <n v="1.4999999999999999E-2"/>
    <s v="Low"/>
    <n v="76380115.590000004"/>
    <m/>
    <m/>
    <m/>
    <m/>
    <m/>
    <m/>
    <m/>
    <m/>
    <m/>
  </r>
  <r>
    <s v="DIVIDENDO PROV $ 7,618804288"/>
    <d v="2021-02-18T00:00:00"/>
    <x v="1081"/>
    <s v="$"/>
    <x v="508"/>
    <n v="0"/>
    <n v="10000000"/>
    <n v="0"/>
    <n v="0"/>
    <n v="0"/>
    <n v="7.6189999999999998"/>
    <s v="Medium"/>
    <n v="76190000"/>
    <m/>
    <m/>
    <m/>
    <m/>
    <m/>
    <m/>
    <m/>
    <m/>
    <m/>
  </r>
  <r>
    <s v="DIVIDENDO DEF $ 7,61427"/>
    <d v="2021-05-29T00:00:00"/>
    <x v="743"/>
    <s v="$"/>
    <x v="521"/>
    <n v="0"/>
    <n v="10000000"/>
    <n v="0"/>
    <n v="0"/>
    <n v="0"/>
    <n v="7.6139999999999999"/>
    <s v="Medium"/>
    <n v="76140000"/>
    <m/>
    <m/>
    <m/>
    <m/>
    <m/>
    <m/>
    <m/>
    <m/>
    <m/>
  </r>
  <r>
    <s v="DIVIDENDO $ 2,45903639"/>
    <d v="2019-12-17T00:00:00"/>
    <x v="106"/>
    <s v="$"/>
    <x v="459"/>
    <n v="0"/>
    <n v="30960000"/>
    <n v="0"/>
    <n v="0"/>
    <n v="0"/>
    <n v="2.4590000000000001"/>
    <s v="Medium"/>
    <n v="76130640"/>
    <m/>
    <m/>
    <m/>
    <m/>
    <m/>
    <m/>
    <m/>
    <m/>
    <m/>
  </r>
  <r>
    <s v="DIVIDENDO PROV $ 2,02029209"/>
    <d v="2020-11-27T00:00:00"/>
    <x v="140"/>
    <s v="$"/>
    <x v="459"/>
    <n v="0"/>
    <n v="37680000"/>
    <n v="0"/>
    <n v="0"/>
    <n v="0"/>
    <n v="2.02"/>
    <s v="Medium"/>
    <n v="76113600"/>
    <m/>
    <m/>
    <m/>
    <m/>
    <m/>
    <m/>
    <m/>
    <m/>
    <m/>
  </r>
  <r>
    <s v="DIVIDENDO DEF $ 49,6009"/>
    <d v="2016-06-02T00:00:00"/>
    <x v="1082"/>
    <s v="$"/>
    <x v="311"/>
    <n v="0"/>
    <n v="1533743"/>
    <n v="0"/>
    <n v="0"/>
    <n v="0"/>
    <n v="49.600999999999999"/>
    <s v="High"/>
    <n v="76075186.542999998"/>
    <m/>
    <m/>
    <m/>
    <m/>
    <m/>
    <m/>
    <m/>
    <m/>
    <m/>
  </r>
  <r>
    <s v="DIVIDENDO PROV 0 $ 7,585497872"/>
    <d v="2017-11-21T00:00:00"/>
    <x v="463"/>
    <s v="$"/>
    <x v="415"/>
    <n v="0"/>
    <n v="10000000"/>
    <n v="0"/>
    <n v="0"/>
    <n v="0"/>
    <n v="7.585"/>
    <s v="Medium"/>
    <n v="75850000"/>
    <m/>
    <m/>
    <m/>
    <m/>
    <m/>
    <m/>
    <m/>
    <m/>
    <m/>
  </r>
  <r>
    <s v="DIVIDENDO $ 2,41009587"/>
    <d v="2019-05-06T00:00:00"/>
    <x v="96"/>
    <s v="$"/>
    <x v="459"/>
    <n v="0"/>
    <n v="31440000"/>
    <n v="0"/>
    <n v="0"/>
    <n v="0"/>
    <n v="2.41"/>
    <s v="Medium"/>
    <n v="75770400"/>
    <m/>
    <m/>
    <m/>
    <m/>
    <m/>
    <m/>
    <m/>
    <m/>
    <m/>
  </r>
  <r>
    <s v="DIVIDENDO PROV $ 7,570941933"/>
    <d v="2021-03-18T00:00:00"/>
    <x v="804"/>
    <s v="$"/>
    <x v="508"/>
    <n v="0"/>
    <n v="10000000"/>
    <n v="0"/>
    <n v="0"/>
    <n v="0"/>
    <n v="7.5709999999999997"/>
    <s v="Medium"/>
    <n v="75710000"/>
    <m/>
    <m/>
    <m/>
    <m/>
    <m/>
    <m/>
    <m/>
    <m/>
    <m/>
  </r>
  <r>
    <s v="DIVIDENDO PROV $ 7,5619565071956"/>
    <d v="2020-08-21T00:00:00"/>
    <x v="442"/>
    <s v="$"/>
    <x v="523"/>
    <n v="0"/>
    <n v="10000000"/>
    <n v="0"/>
    <n v="0"/>
    <n v="0"/>
    <n v="7.5620000000000003"/>
    <s v="Medium"/>
    <n v="75620000"/>
    <m/>
    <m/>
    <m/>
    <m/>
    <m/>
    <m/>
    <m/>
    <m/>
    <m/>
  </r>
  <r>
    <s v="DIVIDENDO DEF 34 $ 26"/>
    <d v="2018-05-17T00:00:00"/>
    <x v="81"/>
    <s v="$"/>
    <x v="469"/>
    <n v="0"/>
    <n v="2900000"/>
    <n v="0"/>
    <n v="0"/>
    <n v="0"/>
    <n v="26"/>
    <s v="High"/>
    <n v="75400000"/>
    <m/>
    <m/>
    <m/>
    <m/>
    <m/>
    <m/>
    <m/>
    <m/>
    <m/>
  </r>
  <r>
    <s v="DIVIDENDO $ 1,94113215"/>
    <d v="2021-05-11T00:00:00"/>
    <x v="54"/>
    <s v="$"/>
    <x v="459"/>
    <n v="0"/>
    <n v="38720000"/>
    <n v="0"/>
    <n v="0"/>
    <n v="0"/>
    <n v="1.9410000000000001"/>
    <s v="Medium"/>
    <n v="75155520"/>
    <m/>
    <m/>
    <m/>
    <m/>
    <m/>
    <m/>
    <m/>
    <m/>
    <m/>
  </r>
  <r>
    <s v="DIVIDENDO PROV $ 7,4798191839665"/>
    <d v="2020-08-21T00:00:00"/>
    <x v="442"/>
    <s v="$"/>
    <x v="553"/>
    <n v="0"/>
    <n v="10000000"/>
    <n v="0"/>
    <n v="0"/>
    <n v="0"/>
    <n v="7.48"/>
    <s v="Medium"/>
    <n v="74800000"/>
    <m/>
    <m/>
    <m/>
    <m/>
    <m/>
    <m/>
    <m/>
    <m/>
    <m/>
  </r>
  <r>
    <s v="DIVIDENDO PROV $ 7,475217187"/>
    <d v="2021-05-18T00:00:00"/>
    <x v="576"/>
    <s v="$"/>
    <x v="508"/>
    <n v="0"/>
    <n v="10000000"/>
    <n v="0"/>
    <n v="0"/>
    <n v="0"/>
    <n v="7.4749999999999996"/>
    <s v="Medium"/>
    <n v="74750000"/>
    <m/>
    <m/>
    <m/>
    <m/>
    <m/>
    <m/>
    <m/>
    <m/>
    <m/>
  </r>
  <r>
    <s v="DIVIDENDO PROV 10 US$ 0,000981751"/>
    <d v="2017-09-12T00:00:00"/>
    <x v="857"/>
    <s v="$"/>
    <x v="542"/>
    <n v="0"/>
    <n v="120920716"/>
    <n v="0"/>
    <n v="0"/>
    <n v="0"/>
    <n v="0.61699999999999999"/>
    <s v="Low"/>
    <n v="74608081.772"/>
    <m/>
    <m/>
    <m/>
    <m/>
    <m/>
    <m/>
    <m/>
    <m/>
    <m/>
  </r>
  <r>
    <s v="DIVIDENDO $ 2,10570472"/>
    <d v="2021-06-09T00:00:00"/>
    <x v="249"/>
    <s v="$"/>
    <x v="459"/>
    <n v="0"/>
    <n v="35360000"/>
    <n v="0"/>
    <n v="0"/>
    <n v="0"/>
    <n v="2.1059999999999999"/>
    <s v="Medium"/>
    <n v="74468160"/>
    <m/>
    <m/>
    <m/>
    <m/>
    <m/>
    <m/>
    <m/>
    <m/>
    <m/>
  </r>
  <r>
    <s v="DIVIDENDO PROV $ 7,427354833"/>
    <d v="2021-06-17T00:00:00"/>
    <x v="469"/>
    <s v="$"/>
    <x v="508"/>
    <n v="0"/>
    <n v="10000000"/>
    <n v="0"/>
    <n v="0"/>
    <n v="0"/>
    <n v="7.4269999999999996"/>
    <s v="Medium"/>
    <n v="74270000"/>
    <m/>
    <m/>
    <m/>
    <m/>
    <m/>
    <m/>
    <m/>
    <m/>
    <m/>
  </r>
  <r>
    <s v="DIVIDENDO PROV $ 7,4147196714293"/>
    <d v="2020-08-21T00:00:00"/>
    <x v="442"/>
    <s v="$"/>
    <x v="541"/>
    <n v="0"/>
    <n v="10000000"/>
    <n v="0"/>
    <n v="0"/>
    <n v="0"/>
    <n v="7.415"/>
    <s v="Medium"/>
    <n v="74150000"/>
    <m/>
    <m/>
    <m/>
    <m/>
    <m/>
    <m/>
    <m/>
    <m/>
    <m/>
  </r>
  <r>
    <s v="DIVIDENDO $ 8,6875929"/>
    <d v="2016-04-26T00:00:00"/>
    <x v="6"/>
    <s v="$"/>
    <x v="459"/>
    <n v="0"/>
    <n v="8480000"/>
    <n v="0"/>
    <n v="0"/>
    <n v="0"/>
    <n v="8.6880000000000006"/>
    <s v="Medium"/>
    <n v="73674240"/>
    <m/>
    <m/>
    <m/>
    <m/>
    <m/>
    <m/>
    <m/>
    <m/>
    <m/>
  </r>
  <r>
    <s v="DIVIDENDO $ 2,07931335"/>
    <d v="2021-06-15T00:00:00"/>
    <x v="103"/>
    <s v="$"/>
    <x v="459"/>
    <n v="0"/>
    <n v="35360000"/>
    <n v="0"/>
    <n v="0"/>
    <n v="0"/>
    <n v="2.0790000000000002"/>
    <s v="Medium"/>
    <n v="73513440"/>
    <m/>
    <m/>
    <m/>
    <m/>
    <m/>
    <m/>
    <m/>
    <m/>
    <m/>
  </r>
  <r>
    <s v="DIVIDENDO PROV $ 7,3476361985509600"/>
    <d v="2018-01-20T00:00:00"/>
    <x v="163"/>
    <s v="$"/>
    <x v="415"/>
    <n v="0"/>
    <n v="10000000"/>
    <n v="0"/>
    <n v="0"/>
    <n v="0"/>
    <n v="7.3479999999999999"/>
    <s v="Medium"/>
    <n v="73480000"/>
    <m/>
    <m/>
    <m/>
    <m/>
    <m/>
    <m/>
    <m/>
    <m/>
    <m/>
  </r>
  <r>
    <s v="DIVIDENDO DEF 0 $ 7,33752"/>
    <d v="2021-05-29T00:00:00"/>
    <x v="743"/>
    <s v="$"/>
    <x v="26"/>
    <n v="0"/>
    <n v="10000000"/>
    <n v="0"/>
    <n v="0"/>
    <n v="0"/>
    <n v="7.3380000000000001"/>
    <s v="Medium"/>
    <n v="73380000"/>
    <m/>
    <m/>
    <m/>
    <m/>
    <m/>
    <m/>
    <m/>
    <m/>
    <m/>
  </r>
  <r>
    <s v="DIVIDENDO PROV $ 7,331630087"/>
    <d v="2021-08-18T00:00:00"/>
    <x v="1083"/>
    <s v="$"/>
    <x v="508"/>
    <n v="0"/>
    <n v="10000000"/>
    <n v="0"/>
    <n v="0"/>
    <n v="0"/>
    <n v="7.3319999999999999"/>
    <s v="Medium"/>
    <n v="73320000"/>
    <m/>
    <m/>
    <m/>
    <m/>
    <m/>
    <m/>
    <m/>
    <m/>
    <m/>
  </r>
  <r>
    <s v="DIVIDENDO DEF $ 7,304550726"/>
    <d v="2021-06-16T00:00:00"/>
    <x v="722"/>
    <s v="$"/>
    <x v="601"/>
    <n v="0"/>
    <n v="10000000"/>
    <n v="0"/>
    <n v="0"/>
    <n v="0"/>
    <n v="7.3049999999999997"/>
    <s v="Medium"/>
    <n v="73050000"/>
    <m/>
    <m/>
    <m/>
    <m/>
    <m/>
    <m/>
    <m/>
    <m/>
    <m/>
  </r>
  <r>
    <s v="DIVIDENDO PROV 0 US$ 7,300157"/>
    <d v="2020-10-07T00:00:00"/>
    <x v="481"/>
    <s v="US$"/>
    <x v="602"/>
    <n v="0"/>
    <n v="10000000"/>
    <n v="0"/>
    <n v="0"/>
    <n v="0"/>
    <n v="7.3"/>
    <s v="Medium"/>
    <n v="73000000"/>
    <m/>
    <m/>
    <m/>
    <m/>
    <m/>
    <m/>
    <m/>
    <m/>
    <m/>
  </r>
  <r>
    <s v="DIVIDENDO DEF $ 7,258302343918"/>
    <d v="2017-06-20T00:00:00"/>
    <x v="413"/>
    <s v="$"/>
    <x v="415"/>
    <n v="0"/>
    <n v="10000000"/>
    <n v="0"/>
    <n v="0"/>
    <n v="0"/>
    <n v="7.258"/>
    <s v="Medium"/>
    <n v="72580000"/>
    <m/>
    <m/>
    <m/>
    <m/>
    <m/>
    <m/>
    <m/>
    <m/>
    <m/>
  </r>
  <r>
    <s v="DIVIDENDO PROV $ 3,50903918"/>
    <d v="2020-03-18T00:00:00"/>
    <x v="42"/>
    <s v="$"/>
    <x v="459"/>
    <n v="0"/>
    <n v="20640000"/>
    <n v="0"/>
    <n v="0"/>
    <n v="0"/>
    <n v="3.5089999999999999"/>
    <s v="Medium"/>
    <n v="72425760"/>
    <m/>
    <m/>
    <m/>
    <m/>
    <m/>
    <m/>
    <m/>
    <m/>
    <m/>
  </r>
  <r>
    <s v="DIVIDENDO DEF $ 72,395685354137"/>
    <d v="2018-06-19T00:00:00"/>
    <x v="900"/>
    <s v="$"/>
    <x v="603"/>
    <n v="0"/>
    <n v="1000000"/>
    <n v="0"/>
    <n v="0"/>
    <n v="0"/>
    <n v="72.396000000000001"/>
    <s v="High"/>
    <n v="72396000"/>
    <m/>
    <m/>
    <m/>
    <m/>
    <m/>
    <m/>
    <m/>
    <m/>
    <m/>
  </r>
  <r>
    <s v="DIVIDENDO PROV US$ 0,2407355180"/>
    <d v="2018-12-11T00:00:00"/>
    <x v="204"/>
    <s v="US$"/>
    <x v="559"/>
    <n v="0"/>
    <n v="300000000"/>
    <n v="0"/>
    <n v="0"/>
    <n v="0"/>
    <n v="0.24099999999999999"/>
    <s v="Low"/>
    <n v="72300000"/>
    <m/>
    <m/>
    <m/>
    <m/>
    <m/>
    <m/>
    <m/>
    <m/>
    <m/>
  </r>
  <r>
    <s v="DIVIDENDO PROV $ 2,62484767"/>
    <d v="2018-05-17T00:00:00"/>
    <x v="64"/>
    <s v="$"/>
    <x v="459"/>
    <n v="0"/>
    <n v="27520000"/>
    <n v="0"/>
    <n v="0"/>
    <n v="0"/>
    <n v="2.625"/>
    <s v="Medium"/>
    <n v="72240000"/>
    <m/>
    <m/>
    <m/>
    <m/>
    <m/>
    <m/>
    <m/>
    <m/>
    <m/>
  </r>
  <r>
    <s v="DIVIDENDO PROV $ 0,3997"/>
    <d v="2021-08-31T00:00:00"/>
    <x v="414"/>
    <s v="$"/>
    <x v="474"/>
    <n v="0"/>
    <n v="180592296"/>
    <n v="0"/>
    <n v="0"/>
    <n v="0"/>
    <n v="0.4"/>
    <s v="Low"/>
    <n v="72236918.400000006"/>
    <m/>
    <m/>
    <m/>
    <m/>
    <m/>
    <m/>
    <m/>
    <m/>
    <m/>
  </r>
  <r>
    <s v="DIVIDENDO DEF  $ 453,4757267522"/>
    <d v="2021-06-16T00:00:00"/>
    <x v="476"/>
    <s v="$"/>
    <x v="399"/>
    <n v="0"/>
    <n v="159264"/>
    <n v="0"/>
    <n v="0"/>
    <n v="0"/>
    <n v="453.476"/>
    <s v="Very High"/>
    <n v="72222401.664000005"/>
    <m/>
    <m/>
    <m/>
    <m/>
    <m/>
    <m/>
    <m/>
    <m/>
    <m/>
  </r>
  <r>
    <s v="DIVIDENDO PROV $ 7,21257976662749"/>
    <d v="2019-05-16T00:00:00"/>
    <x v="88"/>
    <s v="$"/>
    <x v="523"/>
    <n v="0"/>
    <n v="10000000"/>
    <n v="0"/>
    <n v="0"/>
    <n v="0"/>
    <n v="7.2130000000000001"/>
    <s v="Medium"/>
    <n v="72130000"/>
    <m/>
    <m/>
    <m/>
    <m/>
    <m/>
    <m/>
    <m/>
    <m/>
    <m/>
  </r>
  <r>
    <s v="DIVIDENDO ADIC 108 $ 0,00448"/>
    <d v="2021-05-22T00:00:00"/>
    <x v="18"/>
    <s v="$"/>
    <x v="84"/>
    <n v="0"/>
    <n v="18017579131"/>
    <n v="0"/>
    <n v="0"/>
    <n v="0"/>
    <n v="4.0000000000000001E-3"/>
    <s v="Low"/>
    <n v="72070316.524000004"/>
    <m/>
    <m/>
    <m/>
    <m/>
    <m/>
    <m/>
    <m/>
    <m/>
    <m/>
  </r>
  <r>
    <s v="DIVIDENDO PROV $ 9,74878723495524"/>
    <d v="2019-03-21T00:00:00"/>
    <x v="342"/>
    <s v="$"/>
    <x v="541"/>
    <n v="0"/>
    <n v="7389931"/>
    <n v="0"/>
    <n v="0"/>
    <n v="0"/>
    <n v="9.7490000000000006"/>
    <s v="Medium"/>
    <n v="72044437.319000006"/>
    <m/>
    <m/>
    <m/>
    <m/>
    <m/>
    <m/>
    <m/>
    <m/>
    <m/>
  </r>
  <r>
    <s v="DIVIDENDO PROV $ 7,18769757685938"/>
    <d v="2019-05-16T00:00:00"/>
    <x v="88"/>
    <s v="$"/>
    <x v="553"/>
    <n v="0"/>
    <n v="10000000"/>
    <n v="0"/>
    <n v="0"/>
    <n v="0"/>
    <n v="7.1879999999999997"/>
    <s v="Medium"/>
    <n v="71880000"/>
    <m/>
    <m/>
    <m/>
    <m/>
    <m/>
    <m/>
    <m/>
    <m/>
    <m/>
  </r>
  <r>
    <s v="DIVIDENDO PROV $ 7,185328927432770"/>
    <d v="2020-08-21T00:00:00"/>
    <x v="442"/>
    <s v="$"/>
    <x v="337"/>
    <n v="0"/>
    <n v="10000000"/>
    <n v="0"/>
    <n v="0"/>
    <n v="0"/>
    <n v="7.1849999999999996"/>
    <s v="Medium"/>
    <n v="71850000"/>
    <n v="3487"/>
    <m/>
    <m/>
    <m/>
    <m/>
    <m/>
    <m/>
    <m/>
    <m/>
  </r>
  <r>
    <s v="DIVIDENDO PROV $ 3,8862013"/>
    <d v="2017-03-27T00:00:00"/>
    <x v="43"/>
    <s v="$"/>
    <x v="459"/>
    <n v="0"/>
    <n v="18480000"/>
    <n v="0"/>
    <n v="0"/>
    <n v="0"/>
    <n v="3.8860000000000001"/>
    <s v="Medium"/>
    <n v="71813280"/>
    <m/>
    <m/>
    <m/>
    <m/>
    <m/>
    <m/>
    <m/>
    <m/>
    <m/>
  </r>
  <r>
    <s v="DIVIDENDO PROV $ 7,16782541324848"/>
    <d v="2019-05-16T00:00:00"/>
    <x v="88"/>
    <s v="$"/>
    <x v="541"/>
    <n v="0"/>
    <n v="10000000"/>
    <n v="0"/>
    <n v="0"/>
    <n v="0"/>
    <n v="7.1680000000000001"/>
    <s v="Medium"/>
    <n v="71680000"/>
    <m/>
    <m/>
    <m/>
    <m/>
    <m/>
    <m/>
    <m/>
    <m/>
    <m/>
  </r>
  <r>
    <s v="DIVIDENDO $ 1,82444661"/>
    <d v="2021-05-27T00:00:00"/>
    <x v="18"/>
    <s v="$"/>
    <x v="459"/>
    <n v="0"/>
    <n v="39280000"/>
    <n v="0"/>
    <n v="0"/>
    <n v="0"/>
    <n v="1.8240000000000001"/>
    <s v="Medium"/>
    <n v="71646720"/>
    <m/>
    <m/>
    <m/>
    <m/>
    <m/>
    <m/>
    <m/>
    <m/>
    <m/>
  </r>
  <r>
    <s v="DIVIDENDO DEF $ 7,158424148"/>
    <d v="2020-06-03T00:00:00"/>
    <x v="427"/>
    <s v="$"/>
    <x v="604"/>
    <n v="0"/>
    <n v="10000000"/>
    <n v="0"/>
    <n v="0"/>
    <n v="0"/>
    <n v="7.1580000000000004"/>
    <s v="Medium"/>
    <n v="71580000"/>
    <m/>
    <m/>
    <m/>
    <m/>
    <m/>
    <m/>
    <m/>
    <m/>
    <m/>
  </r>
  <r>
    <s v="DIVIDENDO DEF $ 7,150595093"/>
    <d v="2021-06-18T00:00:00"/>
    <x v="890"/>
    <s v="$"/>
    <x v="571"/>
    <n v="0"/>
    <n v="10000000"/>
    <n v="0"/>
    <n v="0"/>
    <n v="0"/>
    <n v="7.1509999999999998"/>
    <s v="Medium"/>
    <n v="71510000"/>
    <m/>
    <m/>
    <m/>
    <m/>
    <m/>
    <m/>
    <m/>
    <m/>
    <m/>
  </r>
  <r>
    <s v="DIVIDENDO ADIC 13 $ 0,1"/>
    <d v="2018-05-04T00:00:00"/>
    <x v="51"/>
    <s v="$"/>
    <x v="488"/>
    <n v="0"/>
    <n v="714876101"/>
    <n v="0"/>
    <n v="0"/>
    <n v="0"/>
    <n v="0.1"/>
    <s v="Low"/>
    <n v="71487610.099999994"/>
    <m/>
    <m/>
    <m/>
    <m/>
    <m/>
    <m/>
    <m/>
    <m/>
    <m/>
  </r>
  <r>
    <s v="DIVIDENDO DEF $ 71,423262407426"/>
    <d v="2018-06-19T00:00:00"/>
    <x v="900"/>
    <s v="$"/>
    <x v="605"/>
    <n v="0"/>
    <n v="1000000"/>
    <n v="0"/>
    <n v="0"/>
    <n v="0"/>
    <n v="71.423000000000002"/>
    <s v="High"/>
    <n v="71423000"/>
    <m/>
    <m/>
    <m/>
    <m/>
    <m/>
    <m/>
    <m/>
    <m/>
    <m/>
  </r>
  <r>
    <s v="DIVIDENDO PROV US$ 0,2383013170243220"/>
    <d v="2021-01-27T00:00:00"/>
    <x v="1002"/>
    <s v="US$"/>
    <x v="402"/>
    <n v="0"/>
    <n v="300000000"/>
    <n v="0"/>
    <n v="0"/>
    <n v="0"/>
    <n v="0.23799999999999999"/>
    <s v="Low"/>
    <n v="71400000"/>
    <m/>
    <m/>
    <m/>
    <m/>
    <m/>
    <m/>
    <m/>
    <m/>
    <m/>
  </r>
  <r>
    <s v="DIVIDENDO PROV $ 7,13424179080277"/>
    <d v="2017-03-15T00:00:00"/>
    <x v="1084"/>
    <s v="$"/>
    <x v="415"/>
    <n v="0"/>
    <n v="10000000"/>
    <n v="0"/>
    <n v="0"/>
    <n v="0"/>
    <n v="7.1340000000000003"/>
    <s v="Medium"/>
    <n v="71340000"/>
    <m/>
    <m/>
    <m/>
    <m/>
    <m/>
    <m/>
    <m/>
    <m/>
    <m/>
  </r>
  <r>
    <s v="DIVIDENDO PROV $ 0,01358267602747420"/>
    <d v="2021-08-17T00:00:00"/>
    <x v="1085"/>
    <s v="$"/>
    <x v="467"/>
    <n v="0"/>
    <n v="5092007706"/>
    <n v="0"/>
    <n v="0"/>
    <n v="0"/>
    <n v="1.4E-2"/>
    <s v="Low"/>
    <n v="71288107.884000003"/>
    <m/>
    <m/>
    <m/>
    <m/>
    <m/>
    <m/>
    <m/>
    <m/>
    <m/>
  </r>
  <r>
    <s v="DIVIDENDO PROV $ 0,008014877885545030"/>
    <d v="2021-06-23T00:00:00"/>
    <x v="548"/>
    <s v="$"/>
    <x v="606"/>
    <n v="0"/>
    <n v="8897596073"/>
    <n v="0"/>
    <n v="0"/>
    <n v="0"/>
    <n v="8.0000000000000002E-3"/>
    <s v="Low"/>
    <n v="71180768.584000006"/>
    <m/>
    <m/>
    <m/>
    <m/>
    <m/>
    <m/>
    <m/>
    <m/>
    <m/>
  </r>
  <r>
    <s v="DIVIDENDO PROV 9 US$ 0,000870767"/>
    <d v="2017-06-13T00:00:00"/>
    <x v="867"/>
    <s v="$"/>
    <x v="542"/>
    <n v="0"/>
    <n v="120920716"/>
    <n v="0"/>
    <n v="0"/>
    <n v="0"/>
    <n v="0.58799999999999997"/>
    <s v="Low"/>
    <n v="71101381.008000001"/>
    <m/>
    <m/>
    <m/>
    <m/>
    <m/>
    <m/>
    <m/>
    <m/>
    <m/>
  </r>
  <r>
    <s v="DIVIDENDO PROV $ 7,11027688455499"/>
    <d v="2017-09-22T00:00:00"/>
    <x v="635"/>
    <s v="$"/>
    <x v="415"/>
    <n v="0"/>
    <n v="10000000"/>
    <n v="0"/>
    <n v="0"/>
    <n v="0"/>
    <n v="7.11"/>
    <s v="Medium"/>
    <n v="71100000"/>
    <m/>
    <m/>
    <m/>
    <m/>
    <m/>
    <m/>
    <m/>
    <m/>
    <m/>
  </r>
  <r>
    <s v="DIVIDENDO DEF $ 7,056789538"/>
    <d v="2021-06-18T00:00:00"/>
    <x v="890"/>
    <s v="$"/>
    <x v="572"/>
    <n v="0"/>
    <n v="10000000"/>
    <n v="0"/>
    <n v="0"/>
    <n v="0"/>
    <n v="7.0570000000000004"/>
    <s v="Medium"/>
    <n v="70570000"/>
    <m/>
    <m/>
    <m/>
    <m/>
    <m/>
    <m/>
    <m/>
    <m/>
    <m/>
  </r>
  <r>
    <s v="DIVIDENDO PROV 13 US$ 0,000925499"/>
    <d v="2018-06-13T00:00:00"/>
    <x v="658"/>
    <s v="$"/>
    <x v="542"/>
    <n v="0"/>
    <n v="120920716"/>
    <n v="0"/>
    <n v="0"/>
    <n v="0"/>
    <n v="0.58199999999999996"/>
    <s v="Low"/>
    <n v="70375856.711999997"/>
    <m/>
    <m/>
    <m/>
    <m/>
    <m/>
    <m/>
    <m/>
    <m/>
    <m/>
  </r>
  <r>
    <s v="DIVIDENDO DEF $ 44,141206"/>
    <d v="2016-05-31T00:00:00"/>
    <x v="1007"/>
    <s v="$"/>
    <x v="519"/>
    <n v="0"/>
    <n v="1582000"/>
    <n v="0"/>
    <n v="0"/>
    <n v="0"/>
    <n v="44.140999999999998"/>
    <s v="High"/>
    <n v="69831062"/>
    <m/>
    <m/>
    <m/>
    <m/>
    <m/>
    <m/>
    <m/>
    <m/>
    <m/>
  </r>
  <r>
    <s v="DIVIDENDO $ 2,28338336"/>
    <d v="2019-05-08T00:00:00"/>
    <x v="23"/>
    <s v="$"/>
    <x v="459"/>
    <n v="0"/>
    <n v="30560000"/>
    <n v="0"/>
    <n v="0"/>
    <n v="0"/>
    <n v="2.2829999999999999"/>
    <s v="Medium"/>
    <n v="69768480"/>
    <m/>
    <m/>
    <m/>
    <m/>
    <m/>
    <m/>
    <m/>
    <m/>
    <m/>
  </r>
  <r>
    <s v="DIVIDENDO $ 2,594295364"/>
    <d v="2020-05-11T00:00:00"/>
    <x v="90"/>
    <s v="$"/>
    <x v="459"/>
    <n v="0"/>
    <n v="26720000"/>
    <n v="0"/>
    <n v="0"/>
    <n v="0"/>
    <n v="2.5939999999999999"/>
    <s v="Medium"/>
    <n v="69311680"/>
    <m/>
    <m/>
    <m/>
    <m/>
    <m/>
    <m/>
    <m/>
    <m/>
    <m/>
  </r>
  <r>
    <s v="DIVIDENDO $ 1,99592537"/>
    <d v="2018-12-18T00:00:00"/>
    <x v="124"/>
    <s v="$"/>
    <x v="459"/>
    <n v="0"/>
    <n v="34720000"/>
    <n v="0"/>
    <n v="0"/>
    <n v="0"/>
    <n v="1.996"/>
    <s v="Medium"/>
    <n v="69301120"/>
    <m/>
    <m/>
    <m/>
    <m/>
    <m/>
    <m/>
    <m/>
    <m/>
    <m/>
  </r>
  <r>
    <s v="DIVIDENDO EVEN 86 $ 3"/>
    <d v="2017-01-06T00:00:00"/>
    <x v="247"/>
    <s v="$"/>
    <x v="476"/>
    <n v="0"/>
    <n v="23100000"/>
    <n v="0"/>
    <n v="0"/>
    <n v="0"/>
    <n v="3"/>
    <s v="Medium"/>
    <n v="69300000"/>
    <m/>
    <m/>
    <m/>
    <m/>
    <m/>
    <m/>
    <m/>
    <m/>
    <m/>
  </r>
  <r>
    <s v="DIVIDENDO PROV 80 $ 3"/>
    <d v="2015-10-16T00:00:00"/>
    <x v="497"/>
    <s v="$"/>
    <x v="476"/>
    <n v="0"/>
    <n v="23100000"/>
    <n v="0"/>
    <n v="0"/>
    <n v="0"/>
    <n v="3"/>
    <s v="Medium"/>
    <n v="69300000"/>
    <m/>
    <m/>
    <m/>
    <m/>
    <m/>
    <m/>
    <m/>
    <m/>
    <m/>
  </r>
  <r>
    <s v="DIVIDENDO ADIC $ 0,91698"/>
    <d v="2017-04-27T00:00:00"/>
    <x v="313"/>
    <s v="$"/>
    <x v="290"/>
    <n v="0"/>
    <n v="75089162"/>
    <n v="0"/>
    <n v="0"/>
    <n v="0"/>
    <n v="0.91700000000000004"/>
    <s v="Low"/>
    <n v="68856761.554000005"/>
    <m/>
    <m/>
    <m/>
    <m/>
    <m/>
    <m/>
    <m/>
    <m/>
    <m/>
  </r>
  <r>
    <s v="DIVIDENDO PROV 63 $ 1000"/>
    <d v="2015-10-27T00:00:00"/>
    <x v="822"/>
    <s v="$"/>
    <x v="516"/>
    <n v="0"/>
    <n v="68771"/>
    <n v="0"/>
    <n v="0"/>
    <n v="0"/>
    <n v="1000"/>
    <s v="Very High"/>
    <n v="68771000"/>
    <m/>
    <m/>
    <m/>
    <m/>
    <m/>
    <m/>
    <m/>
    <m/>
    <m/>
  </r>
  <r>
    <s v="DIVIDENDO PROV $ 6,872519812565230"/>
    <d v="2018-11-16T00:00:00"/>
    <x v="827"/>
    <s v="$"/>
    <x v="415"/>
    <n v="0"/>
    <n v="10000000"/>
    <n v="0"/>
    <n v="0"/>
    <n v="0"/>
    <n v="6.8730000000000002"/>
    <s v="Medium"/>
    <n v="68730000"/>
    <m/>
    <m/>
    <m/>
    <m/>
    <m/>
    <m/>
    <m/>
    <m/>
    <m/>
  </r>
  <r>
    <s v="DIVIDENDO PROV $ 6,872360444"/>
    <d v="2019-08-21T00:00:00"/>
    <x v="823"/>
    <s v="$"/>
    <x v="415"/>
    <n v="0"/>
    <n v="10000000"/>
    <n v="0"/>
    <n v="0"/>
    <n v="0"/>
    <n v="6.8719999999999999"/>
    <s v="Medium"/>
    <n v="68720000"/>
    <m/>
    <m/>
    <m/>
    <m/>
    <m/>
    <m/>
    <m/>
    <m/>
    <m/>
  </r>
  <r>
    <s v="DIVIDENDO PROV $ 6,87246632807463"/>
    <d v="2017-12-20T00:00:00"/>
    <x v="165"/>
    <s v="$"/>
    <x v="415"/>
    <n v="0"/>
    <n v="10000000"/>
    <n v="0"/>
    <n v="0"/>
    <n v="0"/>
    <n v="6.8719999999999999"/>
    <s v="Medium"/>
    <n v="68720000"/>
    <m/>
    <m/>
    <m/>
    <m/>
    <m/>
    <m/>
    <m/>
    <m/>
    <m/>
  </r>
  <r>
    <s v="DIVIDENDO PROV US$ 0,2285"/>
    <d v="2018-08-01T00:00:00"/>
    <x v="1086"/>
    <s v="US$"/>
    <x v="559"/>
    <n v="0"/>
    <n v="300000000"/>
    <n v="0"/>
    <n v="0"/>
    <n v="0"/>
    <n v="0.22900000000000001"/>
    <s v="Low"/>
    <n v="68700000"/>
    <m/>
    <m/>
    <m/>
    <m/>
    <m/>
    <m/>
    <m/>
    <m/>
    <m/>
  </r>
  <r>
    <s v="DIVIDENDO DEF $ 65,4959950574364"/>
    <d v="2019-05-10T00:00:00"/>
    <x v="181"/>
    <s v="$"/>
    <x v="448"/>
    <n v="0"/>
    <n v="1047891"/>
    <n v="0"/>
    <n v="0"/>
    <n v="0"/>
    <n v="65.495999999999995"/>
    <s v="High"/>
    <n v="68632668.936000004"/>
    <m/>
    <m/>
    <m/>
    <m/>
    <m/>
    <m/>
    <m/>
    <m/>
    <m/>
  </r>
  <r>
    <s v="DIVIDENDO $ 6,829"/>
    <d v="2020-05-28T00:00:00"/>
    <x v="14"/>
    <s v="$"/>
    <x v="607"/>
    <n v="0"/>
    <n v="10000000"/>
    <n v="0"/>
    <n v="0"/>
    <n v="0"/>
    <n v="6.8289999999999997"/>
    <s v="Medium"/>
    <n v="68290000"/>
    <m/>
    <m/>
    <m/>
    <m/>
    <m/>
    <m/>
    <m/>
    <m/>
    <m/>
  </r>
  <r>
    <s v="DIVIDENDO PROV $ 6,814409434541520"/>
    <d v="2020-11-18T00:00:00"/>
    <x v="339"/>
    <s v="$"/>
    <x v="337"/>
    <n v="0"/>
    <n v="10000000"/>
    <n v="0"/>
    <n v="0"/>
    <n v="0"/>
    <n v="6.8140000000000001"/>
    <s v="Medium"/>
    <n v="68140000"/>
    <m/>
    <m/>
    <m/>
    <m/>
    <m/>
    <m/>
    <m/>
    <m/>
    <m/>
  </r>
  <r>
    <s v="DIVIDENDO DEF 16 US$ 0,000836204"/>
    <d v="2019-05-07T00:00:00"/>
    <x v="224"/>
    <s v="$"/>
    <x v="542"/>
    <n v="0"/>
    <n v="120920716"/>
    <n v="0"/>
    <n v="0"/>
    <n v="0"/>
    <n v="0.56299999999999994"/>
    <s v="Low"/>
    <n v="68078363.107999995"/>
    <m/>
    <m/>
    <m/>
    <m/>
    <m/>
    <m/>
    <m/>
    <m/>
    <m/>
  </r>
  <r>
    <s v="DIVIDENDO DEF $ 6,79911922"/>
    <d v="2019-06-15T00:00:00"/>
    <x v="191"/>
    <s v="$"/>
    <x v="608"/>
    <n v="0"/>
    <n v="10000000"/>
    <n v="0"/>
    <n v="0"/>
    <n v="0"/>
    <n v="6.7990000000000004"/>
    <s v="Medium"/>
    <n v="67990000"/>
    <m/>
    <m/>
    <m/>
    <m/>
    <m/>
    <m/>
    <m/>
    <m/>
    <m/>
  </r>
  <r>
    <s v="DIVIDENDO $ 1,72486706"/>
    <d v="2021-05-27T00:00:00"/>
    <x v="18"/>
    <s v="$"/>
    <x v="459"/>
    <n v="0"/>
    <n v="39280000"/>
    <n v="0"/>
    <n v="0"/>
    <n v="0"/>
    <n v="1.7250000000000001"/>
    <s v="Medium"/>
    <n v="67758000"/>
    <m/>
    <m/>
    <m/>
    <m/>
    <m/>
    <m/>
    <m/>
    <m/>
    <m/>
  </r>
  <r>
    <s v="DIVIDENDO ADIC $ 48292"/>
    <d v="2018-05-16T00:00:00"/>
    <x v="195"/>
    <s v="$"/>
    <x v="482"/>
    <n v="0"/>
    <n v="1400"/>
    <n v="0"/>
    <n v="0"/>
    <n v="0"/>
    <n v="48292"/>
    <s v="Very High"/>
    <n v="67608800"/>
    <m/>
    <m/>
    <m/>
    <m/>
    <m/>
    <m/>
    <m/>
    <m/>
    <m/>
  </r>
  <r>
    <s v="DIVIDENDO DEF $ 10506,4218"/>
    <d v="2017-05-23T00:00:00"/>
    <x v="1087"/>
    <s v="$"/>
    <x v="554"/>
    <n v="0"/>
    <n v="6400"/>
    <n v="0"/>
    <n v="0"/>
    <n v="0"/>
    <n v="10506.422"/>
    <s v="Very High"/>
    <n v="67241100.799999997"/>
    <m/>
    <m/>
    <m/>
    <m/>
    <m/>
    <m/>
    <m/>
    <m/>
    <m/>
  </r>
  <r>
    <s v="DIVIDENDO DEF $ 13,4395174605"/>
    <d v="2017-06-02T00:00:00"/>
    <x v="1088"/>
    <s v="$"/>
    <x v="517"/>
    <n v="0"/>
    <n v="5000000"/>
    <n v="0"/>
    <n v="0"/>
    <n v="0"/>
    <n v="13.44"/>
    <s v="High"/>
    <n v="67200000"/>
    <m/>
    <m/>
    <m/>
    <m/>
    <m/>
    <m/>
    <m/>
    <m/>
    <m/>
  </r>
  <r>
    <s v="DIVIDENDO PROV $ 6,6801979849"/>
    <d v="2019-08-23T00:00:00"/>
    <x v="364"/>
    <s v="$"/>
    <x v="490"/>
    <n v="0"/>
    <n v="10000000"/>
    <n v="0"/>
    <n v="0"/>
    <n v="0"/>
    <n v="6.68"/>
    <s v="Medium"/>
    <n v="66800000"/>
    <m/>
    <m/>
    <m/>
    <m/>
    <m/>
    <m/>
    <m/>
    <m/>
    <m/>
  </r>
  <r>
    <s v="DIVIDENDO PROV $ 0,01848334491239880"/>
    <d v="2020-07-21T00:00:00"/>
    <x v="862"/>
    <s v="$"/>
    <x v="467"/>
    <n v="0"/>
    <n v="3706939914"/>
    <n v="0"/>
    <n v="0"/>
    <n v="0"/>
    <n v="1.7999999999999999E-2"/>
    <s v="Low"/>
    <n v="66724918.452"/>
    <m/>
    <m/>
    <m/>
    <m/>
    <m/>
    <m/>
    <m/>
    <m/>
    <m/>
  </r>
  <r>
    <s v="DIVIDENDO DEF $ 6,670504458"/>
    <d v="2017-06-20T00:00:00"/>
    <x v="413"/>
    <s v="$"/>
    <x v="609"/>
    <n v="0"/>
    <n v="10000000"/>
    <n v="0"/>
    <n v="0"/>
    <n v="0"/>
    <n v="6.6710000000000003"/>
    <s v="Medium"/>
    <n v="66710000"/>
    <m/>
    <m/>
    <m/>
    <m/>
    <m/>
    <m/>
    <m/>
    <m/>
    <m/>
  </r>
  <r>
    <s v="DIVIDENDO DEF $ 6,6633"/>
    <d v="2018-12-29T00:00:00"/>
    <x v="1050"/>
    <s v="$"/>
    <x v="558"/>
    <n v="0"/>
    <n v="10000000"/>
    <n v="0"/>
    <n v="0"/>
    <n v="0"/>
    <n v="6.6630000000000003"/>
    <s v="Medium"/>
    <n v="66630000"/>
    <m/>
    <m/>
    <m/>
    <m/>
    <m/>
    <m/>
    <m/>
    <m/>
    <m/>
  </r>
  <r>
    <s v="DIVIDENDO PROV $ 6,6582391334"/>
    <d v="2019-08-23T00:00:00"/>
    <x v="364"/>
    <s v="$"/>
    <x v="552"/>
    <n v="0"/>
    <n v="10000000"/>
    <n v="0"/>
    <n v="0"/>
    <n v="0"/>
    <n v="6.6580000000000004"/>
    <s v="Medium"/>
    <n v="66580000"/>
    <m/>
    <m/>
    <m/>
    <m/>
    <m/>
    <m/>
    <m/>
    <m/>
    <m/>
  </r>
  <r>
    <s v="DIVIDENDO  $ 2,50980929"/>
    <d v="2018-05-11T00:00:00"/>
    <x v="105"/>
    <s v="$"/>
    <x v="459"/>
    <n v="0"/>
    <n v="26480000"/>
    <n v="0"/>
    <n v="0"/>
    <n v="0"/>
    <n v="2.5099999999999998"/>
    <s v="Medium"/>
    <n v="66464800"/>
    <m/>
    <m/>
    <m/>
    <m/>
    <m/>
    <m/>
    <m/>
    <m/>
    <m/>
  </r>
  <r>
    <s v="DIVIDENDO PROV 0 $ 6,634473387"/>
    <d v="2018-12-14T00:00:00"/>
    <x v="456"/>
    <s v="$"/>
    <x v="415"/>
    <n v="0"/>
    <n v="10000000"/>
    <n v="0"/>
    <n v="0"/>
    <n v="0"/>
    <n v="6.6340000000000003"/>
    <s v="Medium"/>
    <n v="66340000"/>
    <m/>
    <m/>
    <m/>
    <m/>
    <m/>
    <m/>
    <m/>
    <m/>
    <m/>
  </r>
  <r>
    <s v="DIVIDENDO PROV $ 6,63380850331794"/>
    <d v="2018-02-17T00:00:00"/>
    <x v="1089"/>
    <s v="$"/>
    <x v="415"/>
    <n v="0"/>
    <n v="10000000"/>
    <n v="0"/>
    <n v="0"/>
    <n v="0"/>
    <n v="6.6340000000000003"/>
    <s v="Medium"/>
    <n v="66340000"/>
    <m/>
    <m/>
    <m/>
    <m/>
    <m/>
    <m/>
    <m/>
    <m/>
    <m/>
  </r>
  <r>
    <s v="DIVIDENDO PROV $ 6,6344830027759300"/>
    <d v="2017-10-20T00:00:00"/>
    <x v="398"/>
    <s v="$"/>
    <x v="415"/>
    <n v="0"/>
    <n v="10000000"/>
    <n v="0"/>
    <n v="0"/>
    <n v="0"/>
    <n v="6.6340000000000003"/>
    <s v="Medium"/>
    <n v="66340000"/>
    <m/>
    <m/>
    <m/>
    <m/>
    <m/>
    <m/>
    <m/>
    <m/>
    <m/>
  </r>
  <r>
    <s v="DIVIDENDO PROV $ 6,6344880914593300"/>
    <d v="2017-04-12T00:00:00"/>
    <x v="37"/>
    <s v="$"/>
    <x v="415"/>
    <n v="0"/>
    <n v="10000000"/>
    <n v="0"/>
    <n v="0"/>
    <n v="0"/>
    <n v="6.6340000000000003"/>
    <s v="Medium"/>
    <n v="66340000"/>
    <m/>
    <m/>
    <m/>
    <m/>
    <m/>
    <m/>
    <m/>
    <m/>
    <m/>
  </r>
  <r>
    <s v="DIVIDENDO PROV $ 0,01348299844854950"/>
    <d v="2021-02-19T00:00:00"/>
    <x v="860"/>
    <s v="$"/>
    <x v="467"/>
    <n v="0"/>
    <n v="5092007706"/>
    <n v="0"/>
    <n v="0"/>
    <n v="0"/>
    <n v="1.2999999999999999E-2"/>
    <s v="Low"/>
    <n v="66196100.178000003"/>
    <m/>
    <m/>
    <m/>
    <m/>
    <m/>
    <m/>
    <m/>
    <m/>
    <m/>
  </r>
  <r>
    <s v="DIVIDENDO PROV 17 US$ 0,000776689"/>
    <d v="2019-06-08T00:00:00"/>
    <x v="802"/>
    <s v="$"/>
    <x v="542"/>
    <n v="0"/>
    <n v="120920716"/>
    <n v="0"/>
    <n v="0"/>
    <n v="0"/>
    <n v="0.54600000000000004"/>
    <s v="Low"/>
    <n v="66022710.935999997"/>
    <m/>
    <m/>
    <m/>
    <m/>
    <m/>
    <m/>
    <m/>
    <m/>
    <m/>
  </r>
  <r>
    <s v="DIVIDENDO $ 1,6241449"/>
    <d v="2021-01-28T00:00:00"/>
    <x v="134"/>
    <s v="$"/>
    <x v="459"/>
    <n v="0"/>
    <n v="40400000"/>
    <n v="0"/>
    <n v="0"/>
    <n v="0"/>
    <n v="1.6240000000000001"/>
    <s v="Medium"/>
    <n v="65609600"/>
    <m/>
    <m/>
    <m/>
    <m/>
    <m/>
    <m/>
    <m/>
    <m/>
    <m/>
  </r>
  <r>
    <s v="DIVIDENDO PROV 11 US$ 0,000844301"/>
    <d v="2017-12-12T00:00:00"/>
    <x v="70"/>
    <s v="$"/>
    <x v="542"/>
    <n v="0"/>
    <n v="120920716"/>
    <n v="0"/>
    <n v="0"/>
    <n v="0"/>
    <n v="0.54200000000000004"/>
    <s v="Low"/>
    <n v="65539028.071999997"/>
    <m/>
    <m/>
    <m/>
    <m/>
    <m/>
    <m/>
    <m/>
    <m/>
    <m/>
  </r>
  <r>
    <s v="DIVIDENDO PROV $ 6,5520182116"/>
    <d v="2019-08-23T00:00:00"/>
    <x v="364"/>
    <s v="$"/>
    <x v="499"/>
    <n v="0"/>
    <n v="10000000"/>
    <n v="0"/>
    <n v="0"/>
    <n v="0"/>
    <n v="6.5519999999999996"/>
    <s v="Medium"/>
    <n v="65520000"/>
    <m/>
    <m/>
    <m/>
    <m/>
    <m/>
    <m/>
    <m/>
    <m/>
    <m/>
  </r>
  <r>
    <s v="DIVIDENDO DEF $ 6,5489"/>
    <d v="2018-12-29T00:00:00"/>
    <x v="1050"/>
    <s v="$"/>
    <x v="561"/>
    <n v="0"/>
    <n v="10000000"/>
    <n v="0"/>
    <n v="0"/>
    <n v="0"/>
    <n v="6.5490000000000004"/>
    <s v="Medium"/>
    <n v="65490000"/>
    <m/>
    <m/>
    <m/>
    <m/>
    <m/>
    <m/>
    <m/>
    <m/>
    <m/>
  </r>
  <r>
    <s v="DIVIDENDO DEF US$ 6,528104158861"/>
    <d v="2018-06-05T00:00:00"/>
    <x v="317"/>
    <s v="US$"/>
    <x v="610"/>
    <n v="0"/>
    <n v="10000000"/>
    <n v="0"/>
    <n v="0"/>
    <n v="0"/>
    <n v="6.5279999999999996"/>
    <s v="Medium"/>
    <n v="65280000"/>
    <m/>
    <m/>
    <m/>
    <m/>
    <m/>
    <m/>
    <m/>
    <m/>
    <m/>
  </r>
  <r>
    <s v="DIVIDENDO $ 1,905549719"/>
    <d v="2020-05-26T00:00:00"/>
    <x v="47"/>
    <s v="$"/>
    <x v="459"/>
    <n v="0"/>
    <n v="34240000"/>
    <n v="0"/>
    <n v="0"/>
    <n v="0"/>
    <n v="1.9059999999999999"/>
    <s v="Medium"/>
    <n v="65261440"/>
    <m/>
    <m/>
    <m/>
    <m/>
    <m/>
    <m/>
    <m/>
    <m/>
    <m/>
  </r>
  <r>
    <s v="DIVIDENDO PROV $ 6,513268"/>
    <d v="2021-03-25T00:00:00"/>
    <x v="500"/>
    <s v="$"/>
    <x v="524"/>
    <n v="0"/>
    <n v="10000000"/>
    <n v="0"/>
    <n v="0"/>
    <n v="0"/>
    <n v="6.5129999999999999"/>
    <s v="Medium"/>
    <n v="65130000"/>
    <m/>
    <m/>
    <m/>
    <m/>
    <m/>
    <m/>
    <m/>
    <m/>
    <m/>
  </r>
  <r>
    <s v="DIVIDENDO PROV $ 6,503526"/>
    <d v="2021-03-25T00:00:00"/>
    <x v="500"/>
    <s v="$"/>
    <x v="525"/>
    <n v="0"/>
    <n v="10000000"/>
    <n v="0"/>
    <n v="0"/>
    <n v="0"/>
    <n v="6.5039999999999996"/>
    <s v="Medium"/>
    <n v="65040000"/>
    <m/>
    <m/>
    <m/>
    <m/>
    <m/>
    <m/>
    <m/>
    <m/>
    <m/>
  </r>
  <r>
    <s v="DIVIDENDO DEF $ 6,5022"/>
    <d v="2018-12-29T00:00:00"/>
    <x v="1050"/>
    <s v="$"/>
    <x v="562"/>
    <n v="0"/>
    <n v="10000000"/>
    <n v="0"/>
    <n v="0"/>
    <n v="0"/>
    <n v="6.5019999999999998"/>
    <s v="Medium"/>
    <n v="65020000"/>
    <m/>
    <m/>
    <m/>
    <m/>
    <m/>
    <m/>
    <m/>
    <m/>
    <m/>
  </r>
  <r>
    <s v="DIVIDENDO PROV $ 6,498661"/>
    <d v="2021-03-25T00:00:00"/>
    <x v="500"/>
    <s v="$"/>
    <x v="526"/>
    <n v="0"/>
    <n v="10000000"/>
    <n v="0"/>
    <n v="0"/>
    <n v="0"/>
    <n v="6.4989999999999997"/>
    <s v="Medium"/>
    <n v="64990000"/>
    <m/>
    <m/>
    <m/>
    <m/>
    <m/>
    <m/>
    <m/>
    <m/>
    <m/>
  </r>
  <r>
    <s v="DIVIDENDO PROV $ 6,491963"/>
    <d v="2020-10-28T00:00:00"/>
    <x v="294"/>
    <s v="$"/>
    <x v="586"/>
    <n v="0"/>
    <n v="10000000"/>
    <n v="0"/>
    <n v="0"/>
    <n v="0"/>
    <n v="6.492"/>
    <s v="Medium"/>
    <n v="64920000"/>
    <m/>
    <m/>
    <m/>
    <m/>
    <m/>
    <m/>
    <m/>
    <m/>
    <m/>
  </r>
  <r>
    <s v="DIVIDENDO PROV $ 6,48327939"/>
    <d v="2019-06-15T00:00:00"/>
    <x v="191"/>
    <s v="$"/>
    <x v="546"/>
    <n v="0"/>
    <n v="10000000"/>
    <n v="0"/>
    <n v="0"/>
    <n v="0"/>
    <n v="6.4829999999999997"/>
    <s v="Medium"/>
    <n v="64830000"/>
    <m/>
    <m/>
    <m/>
    <m/>
    <m/>
    <m/>
    <m/>
    <m/>
    <m/>
  </r>
  <r>
    <s v="DIVIDENDO DEF $ 6,48327939"/>
    <d v="2019-06-15T00:00:00"/>
    <x v="191"/>
    <s v="$"/>
    <x v="546"/>
    <n v="0"/>
    <n v="10000000"/>
    <n v="0"/>
    <n v="0"/>
    <n v="0"/>
    <n v="6.4829999999999997"/>
    <s v="Medium"/>
    <n v="64830000"/>
    <m/>
    <m/>
    <m/>
    <m/>
    <m/>
    <m/>
    <m/>
    <m/>
    <m/>
  </r>
  <r>
    <s v="DIVIDENDO PROV $ 137,774837184"/>
    <d v="2017-02-14T00:00:00"/>
    <x v="937"/>
    <s v="$"/>
    <x v="397"/>
    <n v="0"/>
    <n v="468499"/>
    <n v="0"/>
    <n v="0"/>
    <n v="0"/>
    <n v="137.77500000000001"/>
    <s v="Very High"/>
    <n v="64547449.725000001"/>
    <m/>
    <m/>
    <m/>
    <m/>
    <m/>
    <m/>
    <m/>
    <m/>
    <m/>
  </r>
  <r>
    <s v="DIVIDENDO DEF US$ 6,42562666666667"/>
    <d v="2018-06-05T00:00:00"/>
    <x v="317"/>
    <s v="US$"/>
    <x v="449"/>
    <n v="0"/>
    <n v="10000000"/>
    <n v="0"/>
    <n v="0"/>
    <n v="0"/>
    <n v="6.4260000000000002"/>
    <s v="Medium"/>
    <n v="64260000"/>
    <m/>
    <m/>
    <m/>
    <m/>
    <m/>
    <m/>
    <m/>
    <m/>
    <m/>
  </r>
  <r>
    <s v="DIVIDENDO $ 3,3890661"/>
    <d v="2017-05-19T00:00:00"/>
    <x v="83"/>
    <s v="$"/>
    <x v="459"/>
    <n v="0"/>
    <n v="18880000"/>
    <n v="0"/>
    <n v="0"/>
    <n v="0"/>
    <n v="3.3889999999999998"/>
    <s v="Medium"/>
    <n v="63984320"/>
    <m/>
    <m/>
    <m/>
    <m/>
    <m/>
    <m/>
    <m/>
    <m/>
    <m/>
  </r>
  <r>
    <s v="DIVIDENDO DEF $ 6,39842840185543"/>
    <d v="2019-04-17T00:00:00"/>
    <x v="213"/>
    <s v="$"/>
    <x v="415"/>
    <n v="0"/>
    <n v="10000000"/>
    <n v="0"/>
    <n v="0"/>
    <n v="0"/>
    <n v="6.3979999999999997"/>
    <s v="Medium"/>
    <n v="63980000"/>
    <m/>
    <m/>
    <m/>
    <m/>
    <m/>
    <m/>
    <m/>
    <m/>
    <m/>
  </r>
  <r>
    <s v="DIVIDENDO PROV $ 6,3970105377097"/>
    <d v="2018-04-18T00:00:00"/>
    <x v="505"/>
    <s v="$"/>
    <x v="415"/>
    <n v="0"/>
    <n v="10000000"/>
    <n v="0"/>
    <n v="0"/>
    <n v="0"/>
    <n v="6.3970000000000002"/>
    <s v="Medium"/>
    <n v="63970000"/>
    <m/>
    <m/>
    <m/>
    <m/>
    <m/>
    <m/>
    <m/>
    <m/>
    <m/>
  </r>
  <r>
    <s v="DIVIDENDO PROV $ 6,357243309"/>
    <d v="2019-12-06T00:00:00"/>
    <x v="46"/>
    <s v="$"/>
    <x v="478"/>
    <n v="0"/>
    <n v="10000000"/>
    <n v="0"/>
    <n v="0"/>
    <n v="0"/>
    <n v="6.3570000000000002"/>
    <s v="Medium"/>
    <n v="63570000"/>
    <m/>
    <m/>
    <m/>
    <m/>
    <m/>
    <m/>
    <m/>
    <m/>
    <m/>
  </r>
  <r>
    <s v="DIVIDENDO PROV $ 6,357272092"/>
    <d v="2019-12-06T00:00:00"/>
    <x v="46"/>
    <s v="$"/>
    <x v="479"/>
    <n v="0"/>
    <n v="10000000"/>
    <n v="0"/>
    <n v="0"/>
    <n v="0"/>
    <n v="6.3570000000000002"/>
    <s v="Medium"/>
    <n v="63570000"/>
    <m/>
    <m/>
    <m/>
    <m/>
    <m/>
    <m/>
    <m/>
    <m/>
    <m/>
  </r>
  <r>
    <s v="DIVIDENDO DEF US$ 6,332677165"/>
    <d v="2020-05-27T00:00:00"/>
    <x v="1061"/>
    <s v="US$"/>
    <x v="611"/>
    <n v="0"/>
    <n v="10000000"/>
    <n v="0"/>
    <n v="0"/>
    <n v="0"/>
    <n v="6.3330000000000002"/>
    <s v="Medium"/>
    <n v="63330000"/>
    <m/>
    <m/>
    <m/>
    <m/>
    <m/>
    <m/>
    <m/>
    <m/>
    <m/>
  </r>
  <r>
    <s v="DIVIDENDO ADIC 1 $ 0,0546"/>
    <d v="2016-05-19T00:00:00"/>
    <x v="150"/>
    <s v="$"/>
    <x v="24"/>
    <n v="0"/>
    <n v="1150742161"/>
    <n v="0"/>
    <n v="0"/>
    <n v="0"/>
    <n v="5.5E-2"/>
    <s v="Low"/>
    <n v="63290818.854999997"/>
    <m/>
    <m/>
    <m/>
    <m/>
    <m/>
    <m/>
    <m/>
    <m/>
    <m/>
  </r>
  <r>
    <s v="DIVIDENDO $ 1,73500711"/>
    <d v="2020-08-27T00:00:00"/>
    <x v="110"/>
    <s v="$"/>
    <x v="459"/>
    <n v="0"/>
    <n v="36400000"/>
    <n v="0"/>
    <n v="0"/>
    <n v="0"/>
    <n v="1.7350000000000001"/>
    <s v="Medium"/>
    <n v="63154000"/>
    <m/>
    <m/>
    <m/>
    <m/>
    <m/>
    <m/>
    <m/>
    <m/>
    <m/>
  </r>
  <r>
    <s v="DIVIDENDO PROV $ 6,2987236228429500"/>
    <d v="2019-12-12T00:00:00"/>
    <x v="106"/>
    <s v="$"/>
    <x v="337"/>
    <n v="0"/>
    <n v="10000000"/>
    <n v="0"/>
    <n v="0"/>
    <n v="0"/>
    <n v="6.2990000000000004"/>
    <s v="Medium"/>
    <n v="62990000"/>
    <m/>
    <m/>
    <m/>
    <m/>
    <m/>
    <m/>
    <m/>
    <m/>
    <m/>
  </r>
  <r>
    <s v="DIVIDENDO $ 2,42898387"/>
    <d v="2018-05-10T00:00:00"/>
    <x v="44"/>
    <s v="$"/>
    <x v="459"/>
    <n v="0"/>
    <n v="25920000"/>
    <n v="0"/>
    <n v="0"/>
    <n v="0"/>
    <n v="2.4289999999999998"/>
    <s v="Medium"/>
    <n v="62959680"/>
    <m/>
    <m/>
    <m/>
    <m/>
    <m/>
    <m/>
    <m/>
    <m/>
    <m/>
  </r>
  <r>
    <s v="DIVIDENDO PROV $ 6,278243603965780000"/>
    <d v="2019-08-21T00:00:00"/>
    <x v="823"/>
    <s v="$"/>
    <x v="337"/>
    <n v="0"/>
    <n v="10000000"/>
    <n v="0"/>
    <n v="0"/>
    <n v="0"/>
    <n v="6.2779999999999996"/>
    <s v="Medium"/>
    <n v="62780000"/>
    <m/>
    <m/>
    <m/>
    <m/>
    <m/>
    <m/>
    <m/>
    <m/>
    <m/>
  </r>
  <r>
    <s v="DIVIDENDO DEF US$ 6,27833512352309"/>
    <d v="2018-06-05T00:00:00"/>
    <x v="317"/>
    <s v="US$"/>
    <x v="456"/>
    <n v="0"/>
    <n v="10000000"/>
    <n v="0"/>
    <n v="0"/>
    <n v="0"/>
    <n v="6.2779999999999996"/>
    <s v="Medium"/>
    <n v="62780000"/>
    <m/>
    <m/>
    <m/>
    <m/>
    <m/>
    <m/>
    <m/>
    <m/>
    <m/>
  </r>
  <r>
    <s v="DIVIDENDO PROV EURO 12,5204575333"/>
    <d v="2017-06-01T00:00:00"/>
    <x v="932"/>
    <s v="EURO"/>
    <x v="565"/>
    <n v="0"/>
    <n v="5000000"/>
    <n v="0"/>
    <n v="0"/>
    <n v="0"/>
    <n v="12.52"/>
    <s v="High"/>
    <n v="62600000"/>
    <m/>
    <m/>
    <m/>
    <m/>
    <m/>
    <m/>
    <m/>
    <m/>
    <m/>
  </r>
  <r>
    <s v="DIVIDENDO $ 6,24423185785484"/>
    <d v="2019-05-16T00:00:00"/>
    <x v="21"/>
    <s v="$"/>
    <x v="612"/>
    <n v="0"/>
    <n v="10000000"/>
    <n v="0"/>
    <n v="0"/>
    <n v="0"/>
    <n v="6.2439999999999998"/>
    <s v="Medium"/>
    <n v="62440000"/>
    <m/>
    <m/>
    <m/>
    <m/>
    <m/>
    <m/>
    <m/>
    <m/>
    <m/>
  </r>
  <r>
    <s v="DIVIDENDO DEF 31 $ 48000"/>
    <d v="2020-04-24T00:00:00"/>
    <x v="590"/>
    <s v="$"/>
    <x v="494"/>
    <n v="0"/>
    <n v="1300"/>
    <n v="0"/>
    <n v="0"/>
    <n v="0"/>
    <n v="48000"/>
    <s v="Very High"/>
    <n v="62400000"/>
    <m/>
    <m/>
    <m/>
    <m/>
    <m/>
    <m/>
    <m/>
    <m/>
    <m/>
  </r>
  <r>
    <s v="DIVIDENDO DEF $ 6,22235623948270"/>
    <d v="2020-05-12T00:00:00"/>
    <x v="532"/>
    <s v="$"/>
    <x v="538"/>
    <n v="0"/>
    <n v="10000000"/>
    <n v="0"/>
    <n v="0"/>
    <n v="0"/>
    <n v="6.2220000000000004"/>
    <s v="Medium"/>
    <n v="62220000"/>
    <m/>
    <m/>
    <m/>
    <m/>
    <m/>
    <m/>
    <m/>
    <m/>
    <m/>
  </r>
  <r>
    <s v="DIVIDENDO PROV $ 6,205567081608970"/>
    <d v="2021-08-25T00:00:00"/>
    <x v="795"/>
    <s v="$"/>
    <x v="337"/>
    <n v="0"/>
    <n v="10000000"/>
    <n v="0"/>
    <n v="0"/>
    <n v="0"/>
    <n v="6.2060000000000004"/>
    <s v="Medium"/>
    <n v="62060000"/>
    <m/>
    <m/>
    <m/>
    <m/>
    <m/>
    <m/>
    <m/>
    <m/>
    <m/>
  </r>
  <r>
    <s v="DIVIDENDO PROV $ 6,18807855892240"/>
    <d v="2020-04-23T00:00:00"/>
    <x v="286"/>
    <s v="$"/>
    <x v="415"/>
    <n v="0"/>
    <n v="10000000"/>
    <n v="0"/>
    <n v="0"/>
    <n v="0"/>
    <n v="6.1879999999999997"/>
    <s v="Medium"/>
    <n v="61880000"/>
    <m/>
    <m/>
    <m/>
    <m/>
    <m/>
    <m/>
    <m/>
    <m/>
    <m/>
  </r>
  <r>
    <s v="DIVIDENDO $ 1,84874167"/>
    <d v="2019-01-03T00:00:00"/>
    <x v="138"/>
    <s v="$"/>
    <x v="459"/>
    <n v="0"/>
    <n v="33440000"/>
    <n v="0"/>
    <n v="0"/>
    <n v="0"/>
    <n v="1.849"/>
    <s v="Medium"/>
    <n v="61830560"/>
    <m/>
    <m/>
    <m/>
    <m/>
    <m/>
    <m/>
    <m/>
    <m/>
    <m/>
  </r>
  <r>
    <s v="DIVIDENDO PROV EURO 12,29755156"/>
    <d v="2016-01-06T00:00:00"/>
    <x v="223"/>
    <s v="EURO"/>
    <x v="565"/>
    <n v="0"/>
    <n v="5000000"/>
    <n v="0"/>
    <n v="0"/>
    <n v="0"/>
    <n v="12.298"/>
    <s v="High"/>
    <n v="61490000"/>
    <m/>
    <m/>
    <m/>
    <m/>
    <m/>
    <m/>
    <m/>
    <m/>
    <m/>
  </r>
  <r>
    <s v="DIVIDENDO DEF US$ 61,38486231884060"/>
    <d v="2020-06-23T00:00:00"/>
    <x v="157"/>
    <s v="US$"/>
    <x v="613"/>
    <n v="0"/>
    <n v="1000000"/>
    <n v="0"/>
    <n v="0"/>
    <n v="0"/>
    <n v="61.384999999999998"/>
    <s v="High"/>
    <n v="61385000"/>
    <m/>
    <m/>
    <m/>
    <m/>
    <m/>
    <m/>
    <m/>
    <m/>
    <m/>
  </r>
  <r>
    <s v="DIVIDENDO PROV EURO 20,406051"/>
    <d v="2018-12-01T00:00:00"/>
    <x v="967"/>
    <s v="EURO"/>
    <x v="540"/>
    <n v="0"/>
    <n v="3000000"/>
    <n v="0"/>
    <n v="0"/>
    <n v="0"/>
    <n v="20.405999999999999"/>
    <s v="High"/>
    <n v="61218000"/>
    <m/>
    <m/>
    <m/>
    <m/>
    <m/>
    <m/>
    <m/>
    <m/>
    <m/>
  </r>
  <r>
    <s v="DIVIDENDO DEF $ 6,118904299110"/>
    <d v="2020-05-12T00:00:00"/>
    <x v="532"/>
    <s v="$"/>
    <x v="446"/>
    <n v="0"/>
    <n v="10000000"/>
    <n v="0"/>
    <n v="0"/>
    <n v="0"/>
    <n v="6.1189999999999998"/>
    <s v="Medium"/>
    <n v="61190000"/>
    <m/>
    <m/>
    <m/>
    <m/>
    <m/>
    <m/>
    <m/>
    <m/>
    <m/>
  </r>
  <r>
    <s v="DIVIDENDO PROV $ 54,635299415"/>
    <d v="2021-05-05T00:00:00"/>
    <x v="104"/>
    <s v="$"/>
    <x v="614"/>
    <n v="0"/>
    <n v="1117218"/>
    <n v="0"/>
    <n v="0"/>
    <n v="0"/>
    <n v="54.634999999999998"/>
    <s v="High"/>
    <n v="61039205.43"/>
    <m/>
    <m/>
    <m/>
    <m/>
    <m/>
    <m/>
    <m/>
    <m/>
    <m/>
  </r>
  <r>
    <s v="DIVIDENDO $ 2,26408888"/>
    <d v="2020-05-08T00:00:00"/>
    <x v="121"/>
    <s v="$"/>
    <x v="459"/>
    <n v="0"/>
    <n v="26960000"/>
    <n v="0"/>
    <n v="0"/>
    <n v="0"/>
    <n v="2.2639999999999998"/>
    <s v="Medium"/>
    <n v="61037440"/>
    <m/>
    <m/>
    <m/>
    <m/>
    <m/>
    <m/>
    <m/>
    <m/>
    <m/>
  </r>
  <r>
    <s v="DIVIDENDO $ 1,599356"/>
    <d v="2021-05-25T00:00:00"/>
    <x v="159"/>
    <s v="$"/>
    <x v="459"/>
    <n v="0"/>
    <n v="38080000"/>
    <n v="0"/>
    <n v="0"/>
    <n v="0"/>
    <n v="1.599"/>
    <s v="Medium"/>
    <n v="60889920"/>
    <m/>
    <m/>
    <m/>
    <m/>
    <m/>
    <m/>
    <m/>
    <m/>
    <m/>
  </r>
  <r>
    <s v="DIVIDENDO PROV $ 120,313658"/>
    <d v="2020-07-25T00:00:00"/>
    <x v="630"/>
    <s v="$"/>
    <x v="259"/>
    <n v="0"/>
    <n v="502868"/>
    <n v="0"/>
    <n v="0"/>
    <n v="0"/>
    <n v="120.31399999999999"/>
    <s v="Very High"/>
    <n v="60502060.552000001"/>
    <m/>
    <m/>
    <m/>
    <m/>
    <m/>
    <m/>
    <m/>
    <m/>
    <m/>
  </r>
  <r>
    <s v="DIVIDENDO PROV $ 1,378653973478090"/>
    <d v="2021-04-15T00:00:00"/>
    <x v="845"/>
    <s v="$"/>
    <x v="415"/>
    <n v="0"/>
    <n v="43680120"/>
    <n v="0"/>
    <n v="0"/>
    <n v="0"/>
    <n v="1.379"/>
    <s v="Medium"/>
    <n v="60234885.479999997"/>
    <m/>
    <m/>
    <m/>
    <m/>
    <m/>
    <m/>
    <m/>
    <m/>
    <m/>
  </r>
  <r>
    <s v="DIVIDENDO PROV EURO 0,0857156402"/>
    <d v="2019-10-24T00:00:00"/>
    <x v="372"/>
    <s v="EURO"/>
    <x v="615"/>
    <n v="0"/>
    <n v="700000000"/>
    <n v="0"/>
    <n v="0"/>
    <n v="0"/>
    <n v="8.5999999999999993E-2"/>
    <s v="Low"/>
    <n v="60200000"/>
    <m/>
    <m/>
    <m/>
    <m/>
    <m/>
    <m/>
    <m/>
    <m/>
    <m/>
  </r>
  <r>
    <s v="DIVIDENDO PROV $ 26,72028557617090"/>
    <d v="2015-02-20T00:00:00"/>
    <x v="1090"/>
    <s v="$"/>
    <x v="453"/>
    <n v="0"/>
    <n v="2248647"/>
    <n v="0"/>
    <n v="0"/>
    <n v="0"/>
    <n v="26.72"/>
    <s v="High"/>
    <n v="60083847.840000004"/>
    <m/>
    <m/>
    <m/>
    <m/>
    <m/>
    <m/>
    <m/>
    <m/>
    <m/>
  </r>
  <r>
    <s v="DIVIDENDO DEF $ 6,006361676695"/>
    <d v="2018-06-19T00:00:00"/>
    <x v="900"/>
    <s v="$"/>
    <x v="505"/>
    <n v="0"/>
    <n v="10000000"/>
    <n v="0"/>
    <n v="0"/>
    <n v="0"/>
    <n v="6.0060000000000002"/>
    <s v="Medium"/>
    <n v="60060000"/>
    <m/>
    <m/>
    <m/>
    <m/>
    <m/>
    <m/>
    <m/>
    <m/>
    <m/>
  </r>
  <r>
    <s v="DIVIDENDO PROV $ 60"/>
    <d v="2019-08-08T00:00:00"/>
    <x v="540"/>
    <s v="$"/>
    <x v="425"/>
    <n v="0"/>
    <n v="1000000"/>
    <n v="0"/>
    <n v="0"/>
    <n v="0"/>
    <n v="60"/>
    <s v="High"/>
    <n v="60000000"/>
    <m/>
    <m/>
    <m/>
    <m/>
    <m/>
    <m/>
    <m/>
    <m/>
    <m/>
  </r>
  <r>
    <s v="DIVIDENDO PROV $ 1,75627579"/>
    <d v="2018-12-11T00:00:00"/>
    <x v="212"/>
    <s v="$"/>
    <x v="459"/>
    <n v="0"/>
    <n v="34080000"/>
    <n v="0"/>
    <n v="0"/>
    <n v="0"/>
    <n v="1.756"/>
    <s v="Medium"/>
    <n v="59844480"/>
    <m/>
    <m/>
    <m/>
    <m/>
    <m/>
    <m/>
    <m/>
    <m/>
    <m/>
  </r>
  <r>
    <s v="DIVIDENDO DEF $ 5,98189964892675"/>
    <d v="2018-06-09T00:00:00"/>
    <x v="175"/>
    <s v="$"/>
    <x v="427"/>
    <n v="0"/>
    <n v="10000000"/>
    <n v="0"/>
    <n v="0"/>
    <n v="0"/>
    <n v="5.9820000000000002"/>
    <s v="Medium"/>
    <n v="59820000"/>
    <m/>
    <m/>
    <m/>
    <m/>
    <m/>
    <m/>
    <m/>
    <m/>
    <m/>
  </r>
  <r>
    <s v="DIVIDENDO ADIC $ 9325,99562"/>
    <d v="2019-05-15T00:00:00"/>
    <x v="407"/>
    <s v="$"/>
    <x v="554"/>
    <n v="0"/>
    <n v="6400"/>
    <n v="0"/>
    <n v="0"/>
    <n v="0"/>
    <n v="9325.9959999999992"/>
    <s v="Very High"/>
    <n v="59686374.399999999"/>
    <m/>
    <m/>
    <m/>
    <m/>
    <m/>
    <m/>
    <m/>
    <m/>
    <m/>
  </r>
  <r>
    <s v="DIVIDENDO PROV $ 9,619917542"/>
    <d v="2020-11-03T00:00:00"/>
    <x v="509"/>
    <s v="$"/>
    <x v="552"/>
    <n v="0"/>
    <n v="6182269"/>
    <n v="0"/>
    <n v="0"/>
    <n v="0"/>
    <n v="9.6199999999999992"/>
    <s v="Medium"/>
    <n v="59473427.780000001"/>
    <m/>
    <m/>
    <m/>
    <m/>
    <m/>
    <m/>
    <m/>
    <m/>
    <m/>
  </r>
  <r>
    <s v="DIVIDENDO PROV $ 5,9354838815"/>
    <d v="2019-02-16T00:00:00"/>
    <x v="346"/>
    <s v="$"/>
    <x v="508"/>
    <n v="0"/>
    <n v="10000000"/>
    <n v="0"/>
    <n v="0"/>
    <n v="0"/>
    <n v="5.9349999999999996"/>
    <s v="Medium"/>
    <n v="59350000"/>
    <m/>
    <m/>
    <m/>
    <m/>
    <m/>
    <m/>
    <m/>
    <m/>
    <m/>
  </r>
  <r>
    <s v="DIVIDENDO PROV $ 5,9326932555695"/>
    <d v="2020-09-23T00:00:00"/>
    <x v="891"/>
    <s v="$"/>
    <x v="553"/>
    <n v="0"/>
    <n v="10000000"/>
    <n v="0"/>
    <n v="0"/>
    <n v="0"/>
    <n v="5.9329999999999998"/>
    <s v="Medium"/>
    <n v="59330000"/>
    <m/>
    <m/>
    <m/>
    <m/>
    <m/>
    <m/>
    <m/>
    <m/>
    <m/>
  </r>
  <r>
    <s v="DIVIDENDO PROV $ 5,925761948456190"/>
    <d v="2019-12-23T00:00:00"/>
    <x v="287"/>
    <s v="$"/>
    <x v="415"/>
    <n v="0"/>
    <n v="10000000"/>
    <n v="0"/>
    <n v="0"/>
    <n v="0"/>
    <n v="5.9260000000000002"/>
    <s v="Medium"/>
    <n v="59260000"/>
    <m/>
    <m/>
    <m/>
    <m/>
    <m/>
    <m/>
    <m/>
    <m/>
    <m/>
  </r>
  <r>
    <s v="DIVIDENDO PROV $ 44,591518916"/>
    <d v="2021-05-05T00:00:00"/>
    <x v="104"/>
    <s v="$"/>
    <x v="616"/>
    <n v="0"/>
    <n v="1328250"/>
    <n v="0"/>
    <n v="0"/>
    <n v="0"/>
    <n v="44.591999999999999"/>
    <s v="High"/>
    <n v="59229324"/>
    <m/>
    <m/>
    <m/>
    <m/>
    <m/>
    <m/>
    <m/>
    <m/>
    <m/>
  </r>
  <r>
    <s v="DIVIDENDO DEF $ 115,61910818"/>
    <d v="2021-06-12T00:00:00"/>
    <x v="839"/>
    <s v="$"/>
    <x v="329"/>
    <n v="0"/>
    <n v="510459"/>
    <n v="0"/>
    <n v="0"/>
    <n v="0"/>
    <n v="115.619"/>
    <s v="Very High"/>
    <n v="59018759.120999999"/>
    <m/>
    <m/>
    <m/>
    <m/>
    <m/>
    <m/>
    <m/>
    <m/>
    <m/>
  </r>
  <r>
    <s v="DIVIDENDO PROV 155 $ 42"/>
    <d v="2015-01-10T00:00:00"/>
    <x v="295"/>
    <s v="$"/>
    <x v="617"/>
    <n v="0"/>
    <n v="1400000"/>
    <n v="0"/>
    <n v="0"/>
    <n v="0"/>
    <n v="42"/>
    <s v="High"/>
    <n v="58800000"/>
    <m/>
    <m/>
    <m/>
    <m/>
    <m/>
    <m/>
    <m/>
    <m/>
    <m/>
  </r>
  <r>
    <s v="DIVIDENDO DEF 0 $ 39,76"/>
    <d v="2015-05-22T00:00:00"/>
    <x v="176"/>
    <s v="$"/>
    <x v="491"/>
    <n v="0"/>
    <n v="1474500"/>
    <n v="0"/>
    <n v="0"/>
    <n v="0"/>
    <n v="39.76"/>
    <s v="High"/>
    <n v="58626120"/>
    <m/>
    <m/>
    <m/>
    <m/>
    <m/>
    <m/>
    <m/>
    <m/>
    <m/>
  </r>
  <r>
    <s v="DIVIDENDO PROV EURO 5,858276"/>
    <d v="2021-01-14T00:00:00"/>
    <x v="551"/>
    <s v="EURO"/>
    <x v="502"/>
    <n v="0"/>
    <n v="10000000"/>
    <n v="0"/>
    <n v="0"/>
    <n v="0"/>
    <n v="5.8579999999999997"/>
    <s v="Medium"/>
    <n v="58580000"/>
    <m/>
    <m/>
    <m/>
    <m/>
    <m/>
    <m/>
    <m/>
    <m/>
    <m/>
  </r>
  <r>
    <s v="DIVIDENDO $ 1,70943341"/>
    <d v="2019-06-11T00:00:00"/>
    <x v="209"/>
    <s v="$"/>
    <x v="459"/>
    <n v="0"/>
    <n v="34240000"/>
    <n v="0"/>
    <n v="0"/>
    <n v="0"/>
    <n v="1.7090000000000001"/>
    <s v="Medium"/>
    <n v="58516160"/>
    <m/>
    <m/>
    <m/>
    <m/>
    <m/>
    <m/>
    <m/>
    <m/>
    <m/>
  </r>
  <r>
    <s v="DIVIDENDO PROV $ 5,833333362"/>
    <d v="2020-12-18T00:00:00"/>
    <x v="1075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11-17T00:00:00"/>
    <x v="1076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10-15T00:00:00"/>
    <x v="464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9-15T00:00:00"/>
    <x v="1077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8-18T00:00:00"/>
    <x v="1078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7-14T00:00:00"/>
    <x v="217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6-16T00:00:00"/>
    <x v="22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5-18T00:00:00"/>
    <x v="1064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4-15T00:00:00"/>
    <x v="474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3-24T00:00:00"/>
    <x v="903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2-18T00:00:00"/>
    <x v="1079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20-01-15T00:00:00"/>
    <x v="136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12-17T00:00:00"/>
    <x v="369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11-16T00:00:00"/>
    <x v="1080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10-16T00:00:00"/>
    <x v="679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09-17T00:00:00"/>
    <x v="291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08-14T00:00:00"/>
    <x v="861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07-09T00:00:00"/>
    <x v="1000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06-14T00:00:00"/>
    <x v="750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0 $ 5,833333333"/>
    <d v="2019-05-15T00:00:00"/>
    <x v="407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33"/>
    <d v="2019-04-15T00:00:00"/>
    <x v="545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833333371"/>
    <d v="2019-03-15T00:00:00"/>
    <x v="284"/>
    <s v="$"/>
    <x v="618"/>
    <n v="0"/>
    <n v="10000000"/>
    <n v="0"/>
    <n v="0"/>
    <n v="0"/>
    <n v="5.8330000000000002"/>
    <s v="Medium"/>
    <n v="58330000"/>
    <m/>
    <m/>
    <m/>
    <m/>
    <m/>
    <m/>
    <m/>
    <m/>
    <m/>
  </r>
  <r>
    <s v="DIVIDENDO PROV $ 5,796916308"/>
    <d v="2021-02-18T00:00:00"/>
    <x v="1081"/>
    <s v="$"/>
    <x v="618"/>
    <n v="0"/>
    <n v="10000000"/>
    <n v="0"/>
    <n v="0"/>
    <n v="0"/>
    <n v="5.7969999999999997"/>
    <s v="Medium"/>
    <n v="57970000"/>
    <m/>
    <m/>
    <m/>
    <m/>
    <m/>
    <m/>
    <m/>
    <m/>
    <m/>
  </r>
  <r>
    <s v="DIVIDENDO DEF 6 US$ 0,00071619"/>
    <d v="2016-05-07T00:00:00"/>
    <x v="92"/>
    <s v="$"/>
    <x v="542"/>
    <n v="0"/>
    <n v="120920716"/>
    <n v="0"/>
    <n v="0"/>
    <n v="0"/>
    <n v="0.47899999999999998"/>
    <s v="Low"/>
    <n v="57921022.964000002"/>
    <m/>
    <m/>
    <m/>
    <m/>
    <m/>
    <m/>
    <m/>
    <m/>
    <m/>
  </r>
  <r>
    <s v="DIVIDENDO DEF $ 5,78495116371699"/>
    <d v="2019-05-24T00:00:00"/>
    <x v="107"/>
    <s v="$"/>
    <x v="284"/>
    <n v="0"/>
    <n v="10000000"/>
    <n v="0"/>
    <n v="0"/>
    <n v="0"/>
    <n v="5.7850000000000001"/>
    <s v="Medium"/>
    <n v="57850000"/>
    <m/>
    <m/>
    <m/>
    <m/>
    <m/>
    <m/>
    <m/>
    <m/>
    <m/>
  </r>
  <r>
    <s v="DIVIDENDO PROV $ 1,68534387"/>
    <d v="2019-01-21T00:00:00"/>
    <x v="160"/>
    <s v="$"/>
    <x v="459"/>
    <n v="0"/>
    <n v="34240000"/>
    <n v="0"/>
    <n v="0"/>
    <n v="0"/>
    <n v="1.6850000000000001"/>
    <s v="Medium"/>
    <n v="57694400"/>
    <m/>
    <m/>
    <m/>
    <m/>
    <m/>
    <m/>
    <m/>
    <m/>
    <m/>
  </r>
  <r>
    <s v="DIVIDENDO PROV $ 18,522891794"/>
    <d v="2021-08-04T00:00:00"/>
    <x v="71"/>
    <s v="$"/>
    <x v="619"/>
    <n v="0"/>
    <n v="3111539"/>
    <n v="0"/>
    <n v="0"/>
    <n v="0"/>
    <n v="18.523"/>
    <s v="High"/>
    <n v="57635036.897"/>
    <m/>
    <m/>
    <m/>
    <m/>
    <m/>
    <m/>
    <m/>
    <m/>
    <m/>
  </r>
  <r>
    <s v="DIVIDENDO DEF $ 5,76261052574037"/>
    <d v="2019-05-24T00:00:00"/>
    <x v="107"/>
    <s v="$"/>
    <x v="320"/>
    <n v="0"/>
    <n v="10000000"/>
    <n v="0"/>
    <n v="0"/>
    <n v="0"/>
    <n v="5.7629999999999999"/>
    <s v="Medium"/>
    <n v="57630000"/>
    <m/>
    <m/>
    <m/>
    <m/>
    <m/>
    <m/>
    <m/>
    <m/>
    <m/>
  </r>
  <r>
    <s v="DIVIDENDO PROV $ 5,760499398"/>
    <d v="2021-03-18T00:00:00"/>
    <x v="804"/>
    <s v="$"/>
    <x v="618"/>
    <n v="0"/>
    <n v="10000000"/>
    <n v="0"/>
    <n v="0"/>
    <n v="0"/>
    <n v="5.76"/>
    <s v="Medium"/>
    <n v="57600000"/>
    <m/>
    <m/>
    <m/>
    <m/>
    <m/>
    <m/>
    <m/>
    <m/>
    <m/>
  </r>
  <r>
    <s v="DIVIDENDO $ 1,46197617"/>
    <d v="2021-04-22T00:00:00"/>
    <x v="153"/>
    <s v="$"/>
    <x v="459"/>
    <n v="0"/>
    <n v="39280000"/>
    <n v="0"/>
    <n v="0"/>
    <n v="0"/>
    <n v="1.462"/>
    <s v="Medium"/>
    <n v="57427360"/>
    <m/>
    <m/>
    <m/>
    <m/>
    <m/>
    <m/>
    <m/>
    <m/>
    <m/>
  </r>
  <r>
    <s v="DIVIDENDO PROV $ 5,735239074558830"/>
    <d v="2021-05-25T00:00:00"/>
    <x v="190"/>
    <s v="$"/>
    <x v="337"/>
    <n v="0"/>
    <n v="10000000"/>
    <n v="0"/>
    <n v="0"/>
    <n v="0"/>
    <n v="5.7350000000000003"/>
    <s v="Medium"/>
    <n v="57350000"/>
    <m/>
    <m/>
    <m/>
    <m/>
    <m/>
    <m/>
    <m/>
    <m/>
    <m/>
  </r>
  <r>
    <s v="DIVIDENDO DEF US$ 5,733860915770430"/>
    <d v="2020-03-04T00:00:00"/>
    <x v="936"/>
    <s v="US$"/>
    <x v="620"/>
    <n v="0"/>
    <n v="10000000"/>
    <n v="0"/>
    <n v="0"/>
    <n v="0"/>
    <n v="5.734"/>
    <s v="Medium"/>
    <n v="57340000"/>
    <m/>
    <m/>
    <m/>
    <m/>
    <m/>
    <m/>
    <m/>
    <m/>
    <m/>
  </r>
  <r>
    <s v="DIVIDENDO $ 1,81987567"/>
    <d v="2019-05-06T00:00:00"/>
    <x v="96"/>
    <s v="$"/>
    <x v="459"/>
    <n v="0"/>
    <n v="31440000"/>
    <n v="0"/>
    <n v="0"/>
    <n v="0"/>
    <n v="1.82"/>
    <s v="Medium"/>
    <n v="57220800"/>
    <m/>
    <m/>
    <m/>
    <m/>
    <m/>
    <m/>
    <m/>
    <m/>
    <m/>
  </r>
  <r>
    <s v="DIVIDENDO PROV US$ 0,14262324"/>
    <d v="2021-07-02T00:00:00"/>
    <x v="645"/>
    <s v="US$"/>
    <x v="621"/>
    <n v="0"/>
    <n v="400000000"/>
    <n v="0"/>
    <n v="0"/>
    <n v="0"/>
    <n v="0.14299999999999999"/>
    <s v="Low"/>
    <n v="57200000"/>
    <m/>
    <m/>
    <m/>
    <m/>
    <m/>
    <m/>
    <m/>
    <m/>
    <m/>
  </r>
  <r>
    <s v="DIVIDENDO $ 1,87960622"/>
    <d v="2019-05-07T00:00:00"/>
    <x v="100"/>
    <s v="$"/>
    <x v="459"/>
    <n v="0"/>
    <n v="30400000"/>
    <n v="0"/>
    <n v="0"/>
    <n v="0"/>
    <n v="1.88"/>
    <s v="Medium"/>
    <n v="57152000"/>
    <m/>
    <m/>
    <m/>
    <m/>
    <m/>
    <m/>
    <m/>
    <m/>
    <m/>
  </r>
  <r>
    <s v="DIVIDENDO PROV $ 10,263431559"/>
    <d v="2021-01-27T00:00:00"/>
    <x v="1002"/>
    <s v="$"/>
    <x v="552"/>
    <n v="0"/>
    <n v="5565739"/>
    <n v="0"/>
    <n v="0"/>
    <n v="0"/>
    <n v="10.263"/>
    <s v="High"/>
    <n v="57121179.357000001"/>
    <m/>
    <m/>
    <m/>
    <m/>
    <m/>
    <m/>
    <m/>
    <m/>
    <m/>
  </r>
  <r>
    <s v="DIVIDENDO PROV 0 $ 57,0765"/>
    <d v="2017-12-05T00:00:00"/>
    <x v="1091"/>
    <s v="$"/>
    <x v="434"/>
    <n v="0"/>
    <n v="1000000"/>
    <n v="0"/>
    <n v="0"/>
    <n v="0"/>
    <n v="57.076999999999998"/>
    <s v="High"/>
    <n v="57077000"/>
    <m/>
    <m/>
    <m/>
    <m/>
    <m/>
    <m/>
    <m/>
    <m/>
    <m/>
  </r>
  <r>
    <s v="DIVIDENDO DEF $ 18,53"/>
    <d v="2018-04-24T00:00:00"/>
    <x v="166"/>
    <s v="$"/>
    <x v="128"/>
    <n v="0"/>
    <n v="3074600"/>
    <n v="0"/>
    <n v="0"/>
    <n v="0"/>
    <n v="18.53"/>
    <s v="High"/>
    <n v="56972338"/>
    <m/>
    <m/>
    <m/>
    <m/>
    <m/>
    <m/>
    <m/>
    <m/>
    <m/>
  </r>
  <r>
    <s v="DIVIDENDO DEF $ 18,53"/>
    <d v="2018-03-23T00:00:00"/>
    <x v="734"/>
    <s v="$"/>
    <x v="128"/>
    <n v="0"/>
    <n v="3072600"/>
    <n v="0"/>
    <n v="0"/>
    <n v="0"/>
    <n v="18.53"/>
    <s v="High"/>
    <n v="56935278"/>
    <m/>
    <m/>
    <m/>
    <m/>
    <m/>
    <m/>
    <m/>
    <m/>
    <m/>
  </r>
  <r>
    <s v="DIVIDENDO DEF $ 18,53"/>
    <d v="2018-02-22T00:00:00"/>
    <x v="959"/>
    <s v="$"/>
    <x v="128"/>
    <n v="0"/>
    <n v="3071719"/>
    <n v="0"/>
    <n v="0"/>
    <n v="0"/>
    <n v="18.53"/>
    <s v="High"/>
    <n v="56918953.07"/>
    <m/>
    <m/>
    <m/>
    <m/>
    <m/>
    <m/>
    <m/>
    <m/>
    <m/>
  </r>
  <r>
    <s v="DIVIDENDO DEF $ 18,53"/>
    <d v="2018-01-25T00:00:00"/>
    <x v="400"/>
    <s v="$"/>
    <x v="128"/>
    <n v="0"/>
    <n v="3071719"/>
    <n v="0"/>
    <n v="0"/>
    <n v="0"/>
    <n v="18.53"/>
    <s v="High"/>
    <n v="56918953.07"/>
    <m/>
    <m/>
    <m/>
    <m/>
    <m/>
    <m/>
    <m/>
    <m/>
    <m/>
  </r>
  <r>
    <s v="DIVIDENDO PROV $ 5,687665577"/>
    <d v="2021-05-18T00:00:00"/>
    <x v="576"/>
    <s v="$"/>
    <x v="618"/>
    <n v="0"/>
    <n v="10000000"/>
    <n v="0"/>
    <n v="0"/>
    <n v="0"/>
    <n v="5.6879999999999997"/>
    <s v="Medium"/>
    <n v="56880000"/>
    <m/>
    <m/>
    <m/>
    <m/>
    <m/>
    <m/>
    <m/>
    <m/>
    <m/>
  </r>
  <r>
    <s v="DIVIDENDO DEF US$ 5,687839168"/>
    <d v="2020-05-27T00:00:00"/>
    <x v="1061"/>
    <s v="US$"/>
    <x v="622"/>
    <n v="0"/>
    <n v="10000000"/>
    <n v="0"/>
    <n v="0"/>
    <n v="0"/>
    <n v="5.6879999999999997"/>
    <s v="Medium"/>
    <n v="56880000"/>
    <m/>
    <m/>
    <m/>
    <m/>
    <m/>
    <m/>
    <m/>
    <m/>
    <m/>
  </r>
  <r>
    <s v="DIVIDENDO EVEN 71 $ 1,7"/>
    <d v="2016-04-20T00:00:00"/>
    <x v="837"/>
    <s v="$"/>
    <x v="333"/>
    <n v="0"/>
    <n v="33392179"/>
    <n v="0"/>
    <n v="0"/>
    <n v="0"/>
    <n v="1.7"/>
    <s v="Medium"/>
    <n v="56766704.299999997"/>
    <m/>
    <m/>
    <m/>
    <m/>
    <m/>
    <m/>
    <m/>
    <m/>
    <m/>
  </r>
  <r>
    <s v="DIVIDENDO PROV 18 US$ 0,000648759"/>
    <d v="2019-09-07T00:00:00"/>
    <x v="747"/>
    <s v="$"/>
    <x v="542"/>
    <n v="0"/>
    <n v="120920716"/>
    <n v="0"/>
    <n v="0"/>
    <n v="0"/>
    <n v="0.46800000000000003"/>
    <s v="Low"/>
    <n v="56590895.088"/>
    <m/>
    <m/>
    <m/>
    <m/>
    <m/>
    <m/>
    <m/>
    <m/>
    <m/>
  </r>
  <r>
    <s v="DIVIDENDO PROV $ 5,651248667"/>
    <d v="2021-06-17T00:00:00"/>
    <x v="469"/>
    <s v="$"/>
    <x v="618"/>
    <n v="0"/>
    <n v="10000000"/>
    <n v="0"/>
    <n v="0"/>
    <n v="0"/>
    <n v="5.6509999999999998"/>
    <s v="Medium"/>
    <n v="56510000"/>
    <m/>
    <m/>
    <m/>
    <m/>
    <m/>
    <m/>
    <m/>
    <m/>
    <m/>
  </r>
  <r>
    <s v="DIVIDENDO $ 1,53311509"/>
    <d v="2019-09-11T00:00:00"/>
    <x v="228"/>
    <s v="$"/>
    <x v="459"/>
    <n v="0"/>
    <n v="36640000"/>
    <n v="0"/>
    <n v="0"/>
    <n v="0"/>
    <n v="1.5329999999999999"/>
    <s v="Medium"/>
    <n v="56169120"/>
    <m/>
    <m/>
    <m/>
    <m/>
    <m/>
    <m/>
    <m/>
    <m/>
    <m/>
  </r>
  <r>
    <s v="DIVIDENDO PROV $ 5,59986200"/>
    <d v="2021-07-06T00:00:00"/>
    <x v="1049"/>
    <s v="$"/>
    <x v="623"/>
    <n v="0"/>
    <n v="10000000"/>
    <n v="0"/>
    <n v="0"/>
    <n v="0"/>
    <n v="5.6"/>
    <s v="Medium"/>
    <n v="56000000"/>
    <m/>
    <m/>
    <m/>
    <m/>
    <m/>
    <m/>
    <m/>
    <m/>
    <m/>
  </r>
  <r>
    <s v="DIVIDENDO $ 3,043125"/>
    <d v="2017-05-16T00:00:00"/>
    <x v="86"/>
    <s v="$"/>
    <x v="459"/>
    <n v="0"/>
    <n v="18400000"/>
    <n v="0"/>
    <n v="0"/>
    <n v="0"/>
    <n v="3.0430000000000001"/>
    <s v="Medium"/>
    <n v="55991200"/>
    <m/>
    <m/>
    <m/>
    <m/>
    <m/>
    <m/>
    <m/>
    <m/>
    <m/>
  </r>
  <r>
    <s v="DIVIDENDO PROV $ 2,03387605"/>
    <d v="2018-05-17T00:00:00"/>
    <x v="64"/>
    <s v="$"/>
    <x v="459"/>
    <n v="0"/>
    <n v="27520000"/>
    <n v="0"/>
    <n v="0"/>
    <n v="0"/>
    <n v="2.0339999999999998"/>
    <s v="Medium"/>
    <n v="55975680"/>
    <m/>
    <m/>
    <m/>
    <m/>
    <m/>
    <m/>
    <m/>
    <m/>
    <m/>
  </r>
  <r>
    <s v="DIVIDENDO $ 1,75791781"/>
    <d v="2019-05-23T00:00:00"/>
    <x v="119"/>
    <s v="$"/>
    <x v="459"/>
    <n v="0"/>
    <n v="31840000"/>
    <n v="0"/>
    <n v="0"/>
    <n v="0"/>
    <n v="1.758"/>
    <s v="Medium"/>
    <n v="55974720"/>
    <m/>
    <m/>
    <m/>
    <m/>
    <m/>
    <m/>
    <m/>
    <m/>
    <m/>
  </r>
  <r>
    <s v="DIVIDENDO PROV $ 183,8271"/>
    <d v="2019-06-28T00:00:00"/>
    <x v="567"/>
    <s v="$"/>
    <x v="326"/>
    <n v="0"/>
    <n v="304062"/>
    <n v="0"/>
    <n v="0"/>
    <n v="0"/>
    <n v="183.827"/>
    <s v="Very High"/>
    <n v="55894805.273999996"/>
    <m/>
    <m/>
    <m/>
    <m/>
    <m/>
    <m/>
    <m/>
    <m/>
    <m/>
  </r>
  <r>
    <s v="DIVIDENDO DEF $ 5,589126156"/>
    <d v="2017-06-20T00:00:00"/>
    <x v="413"/>
    <s v="$"/>
    <x v="624"/>
    <n v="0"/>
    <n v="10000000"/>
    <n v="0"/>
    <n v="0"/>
    <n v="0"/>
    <n v="5.5890000000000004"/>
    <s v="Medium"/>
    <n v="55890000"/>
    <m/>
    <m/>
    <m/>
    <m/>
    <m/>
    <m/>
    <m/>
    <m/>
    <m/>
  </r>
  <r>
    <s v="DIVIDENDO PROV $ 5,581504"/>
    <d v="2021-06-04T00:00:00"/>
    <x v="249"/>
    <s v="$"/>
    <x v="623"/>
    <n v="0"/>
    <n v="10000000"/>
    <n v="0"/>
    <n v="0"/>
    <n v="0"/>
    <n v="5.5819999999999999"/>
    <s v="Medium"/>
    <n v="55820000"/>
    <m/>
    <m/>
    <m/>
    <m/>
    <m/>
    <m/>
    <m/>
    <m/>
    <m/>
  </r>
  <r>
    <s v="DIVIDENDO PROV $ 5,578414674"/>
    <d v="2021-08-18T00:00:00"/>
    <x v="1083"/>
    <s v="$"/>
    <x v="618"/>
    <n v="0"/>
    <n v="10000000"/>
    <n v="0"/>
    <n v="0"/>
    <n v="0"/>
    <n v="5.5780000000000003"/>
    <s v="Medium"/>
    <n v="55780000"/>
    <m/>
    <m/>
    <m/>
    <m/>
    <m/>
    <m/>
    <m/>
    <m/>
    <m/>
  </r>
  <r>
    <s v="DIVIDENDO $ 1,40132042"/>
    <d v="2018-09-26T00:00:00"/>
    <x v="188"/>
    <s v="$"/>
    <x v="459"/>
    <n v="0"/>
    <n v="39760000"/>
    <n v="0"/>
    <n v="0"/>
    <n v="0"/>
    <n v="1.401"/>
    <s v="Medium"/>
    <n v="55703760"/>
    <m/>
    <m/>
    <m/>
    <m/>
    <m/>
    <m/>
    <m/>
    <m/>
    <m/>
  </r>
  <r>
    <s v="DIVIDENDO $ 1,44612521"/>
    <d v="2021-05-17T00:00:00"/>
    <x v="133"/>
    <s v="$"/>
    <x v="459"/>
    <n v="0"/>
    <n v="38400000"/>
    <n v="0"/>
    <n v="0"/>
    <n v="0"/>
    <n v="1.446"/>
    <s v="Medium"/>
    <n v="55526400"/>
    <m/>
    <m/>
    <m/>
    <m/>
    <m/>
    <m/>
    <m/>
    <m/>
    <m/>
  </r>
  <r>
    <s v="DIVIDENDO DEF 30 $ 39617"/>
    <d v="2017-05-18T00:00:00"/>
    <x v="618"/>
    <s v="$"/>
    <x v="482"/>
    <n v="0"/>
    <n v="1400"/>
    <n v="0"/>
    <n v="0"/>
    <n v="0"/>
    <n v="39617"/>
    <s v="Very High"/>
    <n v="55463800"/>
    <m/>
    <m/>
    <m/>
    <m/>
    <m/>
    <m/>
    <m/>
    <m/>
    <m/>
  </r>
  <r>
    <s v="DIVIDENDO PROV $ 5,533"/>
    <d v="2021-09-03T00:00:00"/>
    <x v="192"/>
    <s v="$"/>
    <x v="623"/>
    <n v="0"/>
    <n v="10000000"/>
    <n v="0"/>
    <n v="0"/>
    <n v="0"/>
    <n v="5.5330000000000004"/>
    <s v="Medium"/>
    <n v="55330000"/>
    <m/>
    <m/>
    <m/>
    <m/>
    <m/>
    <m/>
    <m/>
    <m/>
    <m/>
  </r>
  <r>
    <s v="DIVIDENDO DEF $ 55,18182944"/>
    <d v="2019-07-02T00:00:00"/>
    <x v="1092"/>
    <s v="$"/>
    <x v="501"/>
    <n v="0"/>
    <n v="1000000"/>
    <n v="0"/>
    <n v="0"/>
    <n v="0"/>
    <n v="55.182000000000002"/>
    <s v="High"/>
    <n v="55182000"/>
    <m/>
    <m/>
    <m/>
    <m/>
    <m/>
    <m/>
    <m/>
    <m/>
    <m/>
  </r>
  <r>
    <s v="DIVIDENDO DEF 0 $ 55,05395326"/>
    <d v="2019-07-02T00:00:00"/>
    <x v="1092"/>
    <s v="$"/>
    <x v="503"/>
    <n v="0"/>
    <n v="1000000"/>
    <n v="0"/>
    <n v="0"/>
    <n v="0"/>
    <n v="55.054000000000002"/>
    <s v="High"/>
    <n v="55054000"/>
    <m/>
    <m/>
    <m/>
    <m/>
    <m/>
    <m/>
    <m/>
    <m/>
    <m/>
  </r>
  <r>
    <s v="DIVIDENDO PROV $ 5,500178000"/>
    <d v="2021-08-05T00:00:00"/>
    <x v="1045"/>
    <s v="$"/>
    <x v="623"/>
    <n v="0"/>
    <n v="10000000"/>
    <n v="0"/>
    <n v="0"/>
    <n v="0"/>
    <n v="5.5"/>
    <s v="Medium"/>
    <n v="55000000"/>
    <m/>
    <m/>
    <m/>
    <m/>
    <m/>
    <m/>
    <m/>
    <m/>
    <m/>
  </r>
  <r>
    <s v="DIVIDENDO $ 1,43134195"/>
    <d v="2021-05-19T00:00:00"/>
    <x v="184"/>
    <s v="$"/>
    <x v="459"/>
    <n v="0"/>
    <n v="38400000"/>
    <n v="0"/>
    <n v="0"/>
    <n v="0"/>
    <n v="1.431"/>
    <s v="Medium"/>
    <n v="54950400"/>
    <m/>
    <m/>
    <m/>
    <m/>
    <m/>
    <m/>
    <m/>
    <m/>
    <m/>
  </r>
  <r>
    <s v="DIVIDENDO DEF $ 5,494525027"/>
    <d v="2021-07-07T00:00:00"/>
    <x v="1093"/>
    <s v="$"/>
    <x v="597"/>
    <n v="0"/>
    <n v="10000000"/>
    <n v="0"/>
    <n v="0"/>
    <n v="0"/>
    <n v="5.4950000000000001"/>
    <s v="Medium"/>
    <n v="54950000"/>
    <m/>
    <m/>
    <m/>
    <m/>
    <m/>
    <m/>
    <m/>
    <m/>
    <m/>
  </r>
  <r>
    <s v="DIVIDENDO DEF 0 $ 135,850391"/>
    <d v="2018-01-30T00:00:00"/>
    <x v="1047"/>
    <s v="$"/>
    <x v="457"/>
    <n v="0"/>
    <n v="403846"/>
    <n v="0"/>
    <n v="0"/>
    <n v="0"/>
    <n v="135.85"/>
    <s v="Very High"/>
    <n v="54862479.100000001"/>
    <m/>
    <m/>
    <m/>
    <m/>
    <m/>
    <m/>
    <m/>
    <m/>
    <m/>
  </r>
  <r>
    <s v="DIVIDENDO DEF $ 5,47336786"/>
    <d v="2020-06-17T00:00:00"/>
    <x v="1094"/>
    <s v="$"/>
    <x v="601"/>
    <n v="0"/>
    <n v="10000000"/>
    <n v="0"/>
    <n v="0"/>
    <n v="0"/>
    <n v="5.4729999999999999"/>
    <s v="Medium"/>
    <n v="54730000"/>
    <m/>
    <m/>
    <m/>
    <m/>
    <m/>
    <m/>
    <m/>
    <m/>
    <m/>
  </r>
  <r>
    <s v="DIVIDENDO PROV $ 5,469729744"/>
    <d v="2021-02-05T00:00:00"/>
    <x v="1095"/>
    <s v="$"/>
    <x v="625"/>
    <n v="0"/>
    <n v="10000000"/>
    <n v="0"/>
    <n v="0"/>
    <n v="0"/>
    <n v="5.47"/>
    <s v="Medium"/>
    <n v="54700000"/>
    <m/>
    <m/>
    <m/>
    <m/>
    <m/>
    <m/>
    <m/>
    <m/>
    <m/>
  </r>
  <r>
    <s v="DIVIDENDO  $ 2,89748765"/>
    <d v="2017-05-25T00:00:00"/>
    <x v="59"/>
    <s v="$"/>
    <x v="459"/>
    <n v="0"/>
    <n v="18880000"/>
    <n v="0"/>
    <n v="0"/>
    <n v="0"/>
    <n v="2.8969999999999998"/>
    <s v="Medium"/>
    <n v="54695360"/>
    <m/>
    <m/>
    <m/>
    <m/>
    <m/>
    <m/>
    <m/>
    <m/>
    <m/>
  </r>
  <r>
    <s v="DIVIDENDO PROV $ 5,467654330"/>
    <d v="2021-03-09T00:00:00"/>
    <x v="1096"/>
    <s v="$"/>
    <x v="625"/>
    <n v="0"/>
    <n v="10000000"/>
    <n v="0"/>
    <n v="0"/>
    <n v="0"/>
    <n v="5.468"/>
    <s v="Medium"/>
    <n v="54680000"/>
    <m/>
    <m/>
    <m/>
    <m/>
    <m/>
    <m/>
    <m/>
    <m/>
    <m/>
  </r>
  <r>
    <s v="DIVIDENDO DEF $ 5,464772159"/>
    <d v="2019-05-24T00:00:00"/>
    <x v="107"/>
    <s v="$"/>
    <x v="486"/>
    <n v="0"/>
    <n v="10000000"/>
    <n v="0"/>
    <n v="0"/>
    <n v="0"/>
    <n v="5.4649999999999999"/>
    <s v="Medium"/>
    <n v="54650000"/>
    <m/>
    <m/>
    <m/>
    <m/>
    <m/>
    <m/>
    <m/>
    <m/>
    <m/>
  </r>
  <r>
    <s v="DIVIDENDO PROV $ 5,461089407"/>
    <d v="2021-04-08T00:00:00"/>
    <x v="1097"/>
    <s v="$"/>
    <x v="625"/>
    <n v="0"/>
    <n v="10000000"/>
    <n v="0"/>
    <n v="0"/>
    <n v="0"/>
    <n v="5.4610000000000003"/>
    <s v="Medium"/>
    <n v="54610000"/>
    <m/>
    <m/>
    <m/>
    <m/>
    <m/>
    <m/>
    <m/>
    <m/>
    <m/>
  </r>
  <r>
    <s v="DIVIDENDO PROV $ 5,4587408110"/>
    <d v="2021-07-06T00:00:00"/>
    <x v="1049"/>
    <s v="$"/>
    <x v="625"/>
    <n v="0"/>
    <n v="10000000"/>
    <n v="0"/>
    <n v="0"/>
    <n v="0"/>
    <n v="5.4589999999999996"/>
    <s v="Medium"/>
    <n v="54590000"/>
    <m/>
    <m/>
    <m/>
    <m/>
    <m/>
    <m/>
    <m/>
    <m/>
    <m/>
  </r>
  <r>
    <s v="DIVIDENDO PROV 0 $ 5,452723228"/>
    <d v="2021-05-06T00:00:00"/>
    <x v="54"/>
    <s v="$"/>
    <x v="625"/>
    <n v="0"/>
    <n v="10000000"/>
    <n v="0"/>
    <n v="0"/>
    <n v="0"/>
    <n v="5.4530000000000003"/>
    <s v="Medium"/>
    <n v="54530000"/>
    <m/>
    <m/>
    <m/>
    <m/>
    <m/>
    <m/>
    <m/>
    <m/>
    <m/>
  </r>
  <r>
    <s v="DIVIDENDO PROV $ 5,441289818"/>
    <d v="2021-06-04T00:00:00"/>
    <x v="249"/>
    <s v="$"/>
    <x v="625"/>
    <n v="0"/>
    <n v="10000000"/>
    <n v="0"/>
    <n v="0"/>
    <n v="0"/>
    <n v="5.4409999999999998"/>
    <s v="Medium"/>
    <n v="54410000"/>
    <m/>
    <m/>
    <m/>
    <m/>
    <m/>
    <m/>
    <m/>
    <m/>
    <m/>
  </r>
  <r>
    <s v="DIVIDENDO $ 2,8717565"/>
    <d v="2017-05-25T00:00:00"/>
    <x v="59"/>
    <s v="$"/>
    <x v="459"/>
    <n v="0"/>
    <n v="18880000"/>
    <n v="0"/>
    <n v="0"/>
    <n v="0"/>
    <n v="2.8719999999999999"/>
    <s v="Medium"/>
    <n v="54223360"/>
    <m/>
    <m/>
    <m/>
    <m/>
    <m/>
    <m/>
    <m/>
    <m/>
    <m/>
  </r>
  <r>
    <s v="DIVIDENDO DEF 12 US$ 0,000742768"/>
    <d v="2018-05-08T00:00:00"/>
    <x v="105"/>
    <s v="$"/>
    <x v="542"/>
    <n v="0"/>
    <n v="120920716"/>
    <n v="0"/>
    <n v="0"/>
    <n v="0"/>
    <n v="0.44800000000000001"/>
    <s v="Low"/>
    <n v="54172480.767999999"/>
    <m/>
    <m/>
    <m/>
    <m/>
    <m/>
    <m/>
    <m/>
    <m/>
    <m/>
  </r>
  <r>
    <s v="DIVIDENDO PROV $ 5,41518443521975"/>
    <d v="2019-09-24T00:00:00"/>
    <x v="141"/>
    <s v="$"/>
    <x v="337"/>
    <n v="0"/>
    <n v="10000000"/>
    <n v="0"/>
    <n v="0"/>
    <n v="0"/>
    <n v="5.415"/>
    <s v="Medium"/>
    <n v="54150000"/>
    <m/>
    <m/>
    <m/>
    <m/>
    <m/>
    <m/>
    <m/>
    <m/>
    <m/>
  </r>
  <r>
    <s v="DIVIDENDO PROV $ 5,41076969028302"/>
    <d v="2019-10-24T00:00:00"/>
    <x v="372"/>
    <s v="$"/>
    <x v="337"/>
    <n v="0"/>
    <n v="10000000"/>
    <n v="0"/>
    <n v="0"/>
    <n v="0"/>
    <n v="5.4109999999999996"/>
    <s v="Medium"/>
    <n v="54110000"/>
    <m/>
    <m/>
    <m/>
    <m/>
    <m/>
    <m/>
    <m/>
    <m/>
    <m/>
  </r>
  <r>
    <s v="DIVIDENDO $ 1,7509329"/>
    <d v="2019-12-11T00:00:00"/>
    <x v="46"/>
    <s v="$"/>
    <x v="459"/>
    <n v="0"/>
    <n v="30880000"/>
    <n v="0"/>
    <n v="0"/>
    <n v="0"/>
    <n v="1.7509999999999999"/>
    <s v="Medium"/>
    <n v="54070880"/>
    <m/>
    <m/>
    <m/>
    <m/>
    <m/>
    <m/>
    <m/>
    <m/>
    <m/>
  </r>
  <r>
    <s v="DIVIDENDO DEF $ 5,40330572313595"/>
    <d v="2020-12-22T00:00:00"/>
    <x v="492"/>
    <s v="$"/>
    <x v="427"/>
    <n v="0"/>
    <n v="10000000"/>
    <n v="0"/>
    <n v="0"/>
    <n v="0"/>
    <n v="5.4029999999999996"/>
    <s v="Medium"/>
    <n v="54030000"/>
    <m/>
    <m/>
    <m/>
    <m/>
    <m/>
    <m/>
    <m/>
    <m/>
    <m/>
  </r>
  <r>
    <s v="DIVIDENDO PROV $ 5,387399135"/>
    <d v="2021-09-03T00:00:00"/>
    <x v="192"/>
    <s v="$"/>
    <x v="625"/>
    <n v="0"/>
    <n v="10000000"/>
    <n v="0"/>
    <n v="0"/>
    <n v="0"/>
    <n v="5.3869999999999996"/>
    <s v="Medium"/>
    <n v="53870000"/>
    <m/>
    <m/>
    <m/>
    <m/>
    <m/>
    <m/>
    <m/>
    <m/>
    <m/>
  </r>
  <r>
    <s v="DIVIDENDO PROV $ 5,366210345"/>
    <d v="2020-06-09T00:00:00"/>
    <x v="612"/>
    <s v="$"/>
    <x v="546"/>
    <n v="0"/>
    <n v="10000000"/>
    <n v="0"/>
    <n v="0"/>
    <n v="0"/>
    <n v="5.3659999999999997"/>
    <s v="Medium"/>
    <n v="53660000"/>
    <m/>
    <m/>
    <m/>
    <m/>
    <m/>
    <m/>
    <m/>
    <m/>
    <m/>
  </r>
  <r>
    <s v="DIVIDENDO PROV $ 5,35910981"/>
    <d v="2021-08-05T00:00:00"/>
    <x v="1045"/>
    <s v="$"/>
    <x v="625"/>
    <n v="0"/>
    <n v="10000000"/>
    <n v="0"/>
    <n v="0"/>
    <n v="0"/>
    <n v="5.359"/>
    <s v="Medium"/>
    <n v="53590000"/>
    <m/>
    <m/>
    <m/>
    <m/>
    <m/>
    <m/>
    <m/>
    <m/>
    <m/>
  </r>
  <r>
    <s v="DIVIDENDO PROV $ 114,282342657847"/>
    <d v="2018-03-16T00:00:00"/>
    <x v="11"/>
    <s v="$"/>
    <x v="397"/>
    <n v="0"/>
    <n v="468499"/>
    <n v="0"/>
    <n v="0"/>
    <n v="0"/>
    <n v="114.282"/>
    <s v="Very High"/>
    <n v="53541002.718000002"/>
    <m/>
    <m/>
    <m/>
    <m/>
    <m/>
    <m/>
    <m/>
    <m/>
    <m/>
  </r>
  <r>
    <s v="DIVIDENDO DEF $ 5,312379922"/>
    <d v="2021-07-07T00:00:00"/>
    <x v="1093"/>
    <s v="$"/>
    <x v="599"/>
    <n v="0"/>
    <n v="10000000"/>
    <n v="0"/>
    <n v="0"/>
    <n v="0"/>
    <n v="5.3120000000000003"/>
    <s v="Medium"/>
    <n v="53120000"/>
    <m/>
    <m/>
    <m/>
    <m/>
    <m/>
    <m/>
    <m/>
    <m/>
    <m/>
  </r>
  <r>
    <s v="DIVIDENDO DEF $ 5,27267496"/>
    <d v="2019-06-15T00:00:00"/>
    <x v="191"/>
    <s v="$"/>
    <x v="626"/>
    <n v="0"/>
    <n v="10000000"/>
    <n v="0"/>
    <n v="0"/>
    <n v="0"/>
    <n v="5.2729999999999997"/>
    <s v="Medium"/>
    <n v="52730000"/>
    <m/>
    <m/>
    <m/>
    <m/>
    <m/>
    <m/>
    <m/>
    <m/>
    <m/>
  </r>
  <r>
    <s v="DIVIDENDO PROV $ 13,88865378783630"/>
    <d v="2020-09-09T00:00:00"/>
    <x v="905"/>
    <s v="$"/>
    <x v="538"/>
    <n v="0"/>
    <n v="3795531"/>
    <n v="0"/>
    <n v="0"/>
    <n v="0"/>
    <n v="13.888999999999999"/>
    <s v="High"/>
    <n v="52716130.059"/>
    <m/>
    <m/>
    <m/>
    <m/>
    <m/>
    <m/>
    <m/>
    <m/>
    <m/>
  </r>
  <r>
    <s v="DIVIDENDO DEF $ 5,2646728"/>
    <d v="2021-06-17T00:00:00"/>
    <x v="890"/>
    <s v="$"/>
    <x v="579"/>
    <n v="0"/>
    <n v="10000000"/>
    <n v="0"/>
    <n v="0"/>
    <n v="0"/>
    <n v="5.2649999999999997"/>
    <s v="Medium"/>
    <n v="52650000"/>
    <m/>
    <m/>
    <m/>
    <m/>
    <m/>
    <m/>
    <m/>
    <m/>
    <m/>
  </r>
  <r>
    <s v="DIVIDENDO PROV  $ 5,256417461374190000"/>
    <d v="2020-12-21T00:00:00"/>
    <x v="452"/>
    <s v="$"/>
    <x v="337"/>
    <n v="0"/>
    <n v="10000000"/>
    <n v="0"/>
    <n v="0"/>
    <n v="0"/>
    <n v="5.2560000000000002"/>
    <s v="Medium"/>
    <n v="52560000"/>
    <m/>
    <m/>
    <m/>
    <m/>
    <m/>
    <m/>
    <m/>
    <m/>
    <m/>
  </r>
  <r>
    <s v="DIVIDENDO DEF $ 23,23260945520160"/>
    <d v="2018-05-25T00:00:00"/>
    <x v="367"/>
    <s v="$"/>
    <x v="453"/>
    <n v="0"/>
    <n v="2248647"/>
    <n v="0"/>
    <n v="0"/>
    <n v="0"/>
    <n v="23.233000000000001"/>
    <s v="High"/>
    <n v="52242815.751000002"/>
    <m/>
    <m/>
    <m/>
    <m/>
    <m/>
    <m/>
    <m/>
    <m/>
    <m/>
  </r>
  <r>
    <s v="DIVIDENDO $ 7,099379"/>
    <d v="2015-08-19T00:00:00"/>
    <x v="353"/>
    <s v="$"/>
    <x v="627"/>
    <n v="0"/>
    <n v="7342950"/>
    <n v="0"/>
    <n v="0"/>
    <n v="0"/>
    <n v="7.0990000000000002"/>
    <s v="Medium"/>
    <n v="52127602.049999997"/>
    <m/>
    <m/>
    <m/>
    <m/>
    <m/>
    <m/>
    <m/>
    <m/>
    <m/>
  </r>
  <r>
    <s v="DIVIDENDO DEF $ 52,10145999"/>
    <d v="2019-07-02T00:00:00"/>
    <x v="1092"/>
    <s v="$"/>
    <x v="507"/>
    <n v="0"/>
    <n v="1000000"/>
    <n v="0"/>
    <n v="0"/>
    <n v="0"/>
    <n v="52.100999999999999"/>
    <s v="High"/>
    <n v="52101000"/>
    <m/>
    <m/>
    <m/>
    <m/>
    <m/>
    <m/>
    <m/>
    <m/>
    <m/>
  </r>
  <r>
    <s v="DIVIDENDO PROV $ 5,20964497189347"/>
    <d v="2018-09-12T00:00:00"/>
    <x v="619"/>
    <s v="$"/>
    <x v="415"/>
    <n v="0"/>
    <n v="10000000"/>
    <n v="0"/>
    <n v="0"/>
    <n v="0"/>
    <n v="5.21"/>
    <s v="Medium"/>
    <n v="52100000"/>
    <m/>
    <m/>
    <m/>
    <m/>
    <m/>
    <m/>
    <m/>
    <m/>
    <m/>
  </r>
  <r>
    <s v="DIVIDENDO DEF $ 5,207240309"/>
    <d v="2021-06-02T00:00:00"/>
    <x v="1098"/>
    <s v="$"/>
    <x v="280"/>
    <n v="0"/>
    <n v="10000000"/>
    <n v="0"/>
    <n v="0"/>
    <n v="0"/>
    <n v="5.2069999999999999"/>
    <s v="Medium"/>
    <n v="52070000"/>
    <m/>
    <m/>
    <m/>
    <m/>
    <m/>
    <m/>
    <m/>
    <m/>
    <m/>
  </r>
  <r>
    <s v="DIVIDENDO PROV $ 7,861448787"/>
    <d v="2019-04-23T00:00:00"/>
    <x v="4"/>
    <s v="$"/>
    <x v="592"/>
    <n v="0"/>
    <n v="6600000"/>
    <n v="0"/>
    <n v="0"/>
    <n v="0"/>
    <n v="7.8609999999999998"/>
    <s v="Medium"/>
    <n v="51882600"/>
    <m/>
    <m/>
    <m/>
    <m/>
    <m/>
    <m/>
    <m/>
    <m/>
    <m/>
  </r>
  <r>
    <s v="DIVIDENDO $ 1,4540139"/>
    <d v="2019-06-20T00:00:00"/>
    <x v="191"/>
    <s v="$"/>
    <x v="459"/>
    <n v="0"/>
    <n v="35680000"/>
    <n v="0"/>
    <n v="0"/>
    <n v="0"/>
    <n v="1.454"/>
    <s v="Medium"/>
    <n v="51878720"/>
    <m/>
    <m/>
    <m/>
    <m/>
    <m/>
    <m/>
    <m/>
    <m/>
    <m/>
  </r>
  <r>
    <s v="DIVIDENDO DEF $ 68,7918847786765"/>
    <d v="2019-05-10T00:00:00"/>
    <x v="181"/>
    <s v="$"/>
    <x v="472"/>
    <n v="0"/>
    <n v="753007"/>
    <n v="0"/>
    <n v="0"/>
    <n v="0"/>
    <n v="68.792000000000002"/>
    <s v="High"/>
    <n v="51800857.544"/>
    <m/>
    <m/>
    <m/>
    <m/>
    <m/>
    <m/>
    <m/>
    <m/>
    <m/>
  </r>
  <r>
    <s v="DIVIDENDO PROV $ 110,515573017512"/>
    <d v="2017-09-13T00:00:00"/>
    <x v="676"/>
    <s v="$"/>
    <x v="397"/>
    <n v="0"/>
    <n v="468499"/>
    <n v="0"/>
    <n v="0"/>
    <n v="0"/>
    <n v="110.51600000000001"/>
    <s v="Very High"/>
    <n v="51776635.483999997"/>
    <m/>
    <m/>
    <m/>
    <m/>
    <m/>
    <m/>
    <m/>
    <m/>
    <m/>
  </r>
  <r>
    <s v="DIVIDENDO DEF $ 110,273225777959"/>
    <d v="2018-06-15T00:00:00"/>
    <x v="740"/>
    <s v="$"/>
    <x v="397"/>
    <n v="0"/>
    <n v="468499"/>
    <n v="0"/>
    <n v="0"/>
    <n v="0"/>
    <n v="110.273"/>
    <s v="Very High"/>
    <n v="51662790.226999998"/>
    <m/>
    <m/>
    <m/>
    <m/>
    <m/>
    <m/>
    <m/>
    <m/>
    <m/>
  </r>
  <r>
    <s v="DIVIDENDO PROV $ 1,68935602"/>
    <d v="2018-06-14T00:00:00"/>
    <x v="175"/>
    <s v="$"/>
    <x v="459"/>
    <n v="0"/>
    <n v="30560000"/>
    <n v="0"/>
    <n v="0"/>
    <n v="0"/>
    <n v="1.6890000000000001"/>
    <s v="Medium"/>
    <n v="51615840"/>
    <m/>
    <m/>
    <m/>
    <m/>
    <m/>
    <m/>
    <m/>
    <m/>
    <m/>
  </r>
  <r>
    <s v="DIVIDENDO ADIC 30 $ 0,0643"/>
    <d v="2015-05-06T00:00:00"/>
    <x v="68"/>
    <s v="$"/>
    <x v="103"/>
    <n v="0"/>
    <n v="804681783"/>
    <n v="0"/>
    <n v="0"/>
    <n v="0"/>
    <n v="6.4000000000000001E-2"/>
    <s v="Low"/>
    <n v="51499634.112000003"/>
    <m/>
    <m/>
    <m/>
    <m/>
    <m/>
    <m/>
    <m/>
    <m/>
    <m/>
  </r>
  <r>
    <s v="DIVIDENDO PROV $ 1,1750054258092700"/>
    <d v="2021-08-17T00:00:00"/>
    <x v="1085"/>
    <s v="$"/>
    <x v="415"/>
    <n v="0"/>
    <n v="43680120"/>
    <n v="0"/>
    <n v="0"/>
    <n v="0"/>
    <n v="1.175"/>
    <s v="Medium"/>
    <n v="51324141"/>
    <m/>
    <m/>
    <m/>
    <m/>
    <m/>
    <m/>
    <m/>
    <m/>
    <m/>
  </r>
  <r>
    <s v="DIVIDENDO $ 2,80777445"/>
    <d v="2017-05-10T00:00:00"/>
    <x v="75"/>
    <s v="$"/>
    <x v="459"/>
    <n v="0"/>
    <n v="18240000"/>
    <n v="0"/>
    <n v="0"/>
    <n v="0"/>
    <n v="2.8079999999999998"/>
    <s v="Medium"/>
    <n v="51217920"/>
    <m/>
    <m/>
    <m/>
    <m/>
    <m/>
    <m/>
    <m/>
    <m/>
    <m/>
  </r>
  <r>
    <s v="DIVIDENDO PROV $ 1,81180775"/>
    <d v="2020-01-17T00:00:00"/>
    <x v="26"/>
    <s v="$"/>
    <x v="459"/>
    <n v="0"/>
    <n v="28240000"/>
    <n v="0"/>
    <n v="0"/>
    <n v="0"/>
    <n v="1.8120000000000001"/>
    <s v="Medium"/>
    <n v="51170880"/>
    <m/>
    <m/>
    <m/>
    <m/>
    <m/>
    <m/>
    <m/>
    <m/>
    <m/>
  </r>
  <r>
    <s v="DIVIDENDO PROV $ 5,109119814632960"/>
    <d v="2020-06-18T00:00:00"/>
    <x v="883"/>
    <s v="$"/>
    <x v="337"/>
    <n v="0"/>
    <n v="10000000"/>
    <n v="0"/>
    <n v="0"/>
    <n v="0"/>
    <n v="5.109"/>
    <s v="Medium"/>
    <n v="51090000"/>
    <m/>
    <m/>
    <m/>
    <m/>
    <m/>
    <m/>
    <m/>
    <m/>
    <m/>
  </r>
  <r>
    <s v="DIVIDENDO DEF $ 5,102559107584"/>
    <d v="2020-06-03T00:00:00"/>
    <x v="427"/>
    <s v="$"/>
    <x v="628"/>
    <n v="0"/>
    <n v="10000000"/>
    <n v="0"/>
    <n v="0"/>
    <n v="0"/>
    <n v="5.1029999999999998"/>
    <s v="Medium"/>
    <n v="51030000"/>
    <m/>
    <m/>
    <m/>
    <m/>
    <m/>
    <m/>
    <m/>
    <m/>
    <m/>
  </r>
  <r>
    <s v="DIVIDENDO $ 1,31163745"/>
    <d v="2021-05-11T00:00:00"/>
    <x v="54"/>
    <s v="$"/>
    <x v="459"/>
    <n v="0"/>
    <n v="38720000"/>
    <n v="0"/>
    <n v="0"/>
    <n v="0"/>
    <n v="1.3120000000000001"/>
    <s v="Medium"/>
    <n v="50800640"/>
    <m/>
    <m/>
    <m/>
    <m/>
    <m/>
    <m/>
    <m/>
    <m/>
    <m/>
  </r>
  <r>
    <s v="DIVIDENDO PROV $ 5,052131517122990"/>
    <d v="2020-09-15T00:00:00"/>
    <x v="1077"/>
    <s v="$"/>
    <x v="337"/>
    <n v="0"/>
    <n v="10000000"/>
    <n v="0"/>
    <n v="0"/>
    <n v="0"/>
    <n v="5.0519999999999996"/>
    <s v="Medium"/>
    <n v="50520000"/>
    <m/>
    <m/>
    <m/>
    <m/>
    <m/>
    <m/>
    <m/>
    <m/>
    <m/>
  </r>
  <r>
    <s v="DIVIDENDO DEF $ 5,039724"/>
    <d v="2019-05-29T00:00:00"/>
    <x v="1011"/>
    <s v="$"/>
    <x v="545"/>
    <n v="0"/>
    <n v="10000000"/>
    <n v="0"/>
    <n v="0"/>
    <n v="0"/>
    <n v="5.04"/>
    <s v="Medium"/>
    <n v="50400000"/>
    <m/>
    <m/>
    <m/>
    <m/>
    <m/>
    <m/>
    <m/>
    <m/>
    <m/>
  </r>
  <r>
    <s v="DIVIDENDO PROV $ 171,9262509354460"/>
    <d v="2021-08-25T00:00:00"/>
    <x v="795"/>
    <s v="$"/>
    <x v="320"/>
    <n v="0"/>
    <n v="292641"/>
    <n v="0"/>
    <n v="0"/>
    <n v="0"/>
    <n v="171.92599999999999"/>
    <s v="Very High"/>
    <n v="50312596.566"/>
    <m/>
    <m/>
    <m/>
    <m/>
    <m/>
    <m/>
    <m/>
    <m/>
    <m/>
  </r>
  <r>
    <s v="DIVIDENDO $ 1,765998244"/>
    <d v="2020-05-25T00:00:00"/>
    <x v="145"/>
    <s v="$"/>
    <x v="459"/>
    <n v="0"/>
    <n v="28480000"/>
    <n v="0"/>
    <n v="0"/>
    <n v="0"/>
    <n v="1.766"/>
    <s v="Medium"/>
    <n v="50295680"/>
    <m/>
    <m/>
    <m/>
    <m/>
    <m/>
    <m/>
    <m/>
    <m/>
    <m/>
  </r>
  <r>
    <s v="DIVIDENDO PROV $ 58,5172154151550"/>
    <d v="2021-04-07T00:00:00"/>
    <x v="908"/>
    <s v="$"/>
    <x v="385"/>
    <n v="0"/>
    <n v="854878"/>
    <n v="0"/>
    <n v="0"/>
    <n v="0"/>
    <n v="58.517000000000003"/>
    <s v="High"/>
    <n v="50024895.925999999"/>
    <m/>
    <m/>
    <m/>
    <m/>
    <m/>
    <m/>
    <m/>
    <m/>
    <m/>
  </r>
  <r>
    <s v="DIVIDENDO PROV 7 $ 125"/>
    <d v="2018-11-08T00:00:00"/>
    <x v="884"/>
    <s v="$"/>
    <x v="127"/>
    <n v="0"/>
    <n v="400000"/>
    <n v="0"/>
    <n v="0"/>
    <n v="0"/>
    <n v="125"/>
    <s v="Very High"/>
    <n v="50000000"/>
    <m/>
    <m/>
    <m/>
    <m/>
    <m/>
    <m/>
    <m/>
    <m/>
    <m/>
  </r>
  <r>
    <s v="DIVIDENDO PROV $ 3,81029203620143"/>
    <d v="2019-03-21T00:00:00"/>
    <x v="342"/>
    <s v="$"/>
    <x v="446"/>
    <n v="0"/>
    <n v="13122243"/>
    <n v="0"/>
    <n v="0"/>
    <n v="0"/>
    <n v="3.81"/>
    <s v="Medium"/>
    <n v="49995745.829999998"/>
    <m/>
    <m/>
    <m/>
    <m/>
    <m/>
    <m/>
    <m/>
    <m/>
    <m/>
  </r>
  <r>
    <s v="DIVIDENDO PROV $ 21,9406170464693"/>
    <d v="2017-05-24T00:00:00"/>
    <x v="269"/>
    <s v="$"/>
    <x v="423"/>
    <n v="0"/>
    <n v="2272715"/>
    <n v="0"/>
    <n v="0"/>
    <n v="0"/>
    <n v="21.940999999999999"/>
    <s v="High"/>
    <n v="49865639.814999998"/>
    <m/>
    <m/>
    <m/>
    <m/>
    <m/>
    <m/>
    <m/>
    <m/>
    <m/>
  </r>
  <r>
    <s v="DIVIDENDO DEF $ 4,982497316"/>
    <d v="2021-07-07T00:00:00"/>
    <x v="1093"/>
    <s v="$"/>
    <x v="604"/>
    <n v="0"/>
    <n v="10000000"/>
    <n v="0"/>
    <n v="0"/>
    <n v="0"/>
    <n v="4.9820000000000002"/>
    <s v="Medium"/>
    <n v="49820000"/>
    <m/>
    <m/>
    <m/>
    <m/>
    <m/>
    <m/>
    <m/>
    <m/>
    <m/>
  </r>
  <r>
    <s v="DIVIDENDO $ 1,58254672"/>
    <d v="2019-05-06T00:00:00"/>
    <x v="96"/>
    <s v="$"/>
    <x v="459"/>
    <n v="0"/>
    <n v="31440000"/>
    <n v="0"/>
    <n v="0"/>
    <n v="0"/>
    <n v="1.583"/>
    <s v="Medium"/>
    <n v="49769520"/>
    <m/>
    <m/>
    <m/>
    <m/>
    <m/>
    <m/>
    <m/>
    <m/>
    <m/>
  </r>
  <r>
    <s v="DIVIDENDO PROV $ 4,9725629172405"/>
    <d v="2018-06-15T00:00:00"/>
    <x v="740"/>
    <s v="$"/>
    <x v="415"/>
    <n v="0"/>
    <n v="10000000"/>
    <n v="0"/>
    <n v="0"/>
    <n v="0"/>
    <n v="4.9729999999999999"/>
    <s v="Medium"/>
    <n v="49730000"/>
    <m/>
    <m/>
    <m/>
    <m/>
    <m/>
    <m/>
    <m/>
    <m/>
    <m/>
  </r>
  <r>
    <s v="DIVIDENDO DEF $ 9,94308864"/>
    <d v="2019-06-19T00:00:00"/>
    <x v="935"/>
    <s v="$"/>
    <x v="517"/>
    <n v="0"/>
    <n v="5000000"/>
    <n v="0"/>
    <n v="0"/>
    <n v="0"/>
    <n v="9.9429999999999996"/>
    <s v="Medium"/>
    <n v="49715000"/>
    <m/>
    <m/>
    <m/>
    <m/>
    <m/>
    <m/>
    <m/>
    <m/>
    <m/>
  </r>
  <r>
    <s v="DIVIDENDO PROV $ 4,947015741"/>
    <d v="2020-11-06T00:00:00"/>
    <x v="600"/>
    <s v="$"/>
    <x v="629"/>
    <n v="0"/>
    <n v="10000000"/>
    <n v="0"/>
    <n v="0"/>
    <n v="0"/>
    <n v="4.9470000000000001"/>
    <s v="Medium"/>
    <n v="49470000"/>
    <m/>
    <m/>
    <m/>
    <m/>
    <m/>
    <m/>
    <m/>
    <m/>
    <m/>
  </r>
  <r>
    <s v="DIVIDENDO $ 1,22774524"/>
    <d v="2021-05-04T00:00:00"/>
    <x v="142"/>
    <s v="$"/>
    <x v="459"/>
    <n v="0"/>
    <n v="40240000"/>
    <n v="0"/>
    <n v="0"/>
    <n v="0"/>
    <n v="1.228"/>
    <s v="Medium"/>
    <n v="49414720"/>
    <m/>
    <m/>
    <m/>
    <m/>
    <m/>
    <m/>
    <m/>
    <m/>
    <m/>
  </r>
  <r>
    <s v="DIVIDENDO $ 2,29114558"/>
    <d v="2017-12-20T00:00:00"/>
    <x v="95"/>
    <s v="$"/>
    <x v="459"/>
    <n v="0"/>
    <n v="21520000"/>
    <n v="0"/>
    <n v="0"/>
    <n v="0"/>
    <n v="2.2909999999999999"/>
    <s v="Medium"/>
    <n v="49302320"/>
    <m/>
    <m/>
    <m/>
    <m/>
    <m/>
    <m/>
    <m/>
    <m/>
    <m/>
  </r>
  <r>
    <s v="DIVIDENDO DEF 3 $ 17"/>
    <d v="2016-05-18T00:00:00"/>
    <x v="91"/>
    <s v="$"/>
    <x v="576"/>
    <n v="0"/>
    <n v="2900000"/>
    <n v="0"/>
    <n v="0"/>
    <n v="0"/>
    <n v="17"/>
    <s v="High"/>
    <n v="49300000"/>
    <m/>
    <m/>
    <m/>
    <m/>
    <m/>
    <m/>
    <m/>
    <m/>
    <m/>
  </r>
  <r>
    <s v="DIVIDENDO DEF 16 $ 53"/>
    <d v="2020-05-15T00:00:00"/>
    <x v="283"/>
    <s v="$"/>
    <x v="431"/>
    <n v="0"/>
    <n v="930000"/>
    <n v="0"/>
    <n v="0"/>
    <n v="0"/>
    <n v="53"/>
    <s v="High"/>
    <n v="49290000"/>
    <m/>
    <m/>
    <m/>
    <m/>
    <m/>
    <m/>
    <m/>
    <m/>
    <m/>
  </r>
  <r>
    <s v="DIVIDENDO DEF $ 4,927507"/>
    <d v="2019-05-29T00:00:00"/>
    <x v="1011"/>
    <s v="$"/>
    <x v="544"/>
    <n v="0"/>
    <n v="10000000"/>
    <n v="0"/>
    <n v="0"/>
    <n v="0"/>
    <n v="4.9279999999999999"/>
    <s v="Medium"/>
    <n v="49280000"/>
    <m/>
    <m/>
    <m/>
    <m/>
    <m/>
    <m/>
    <m/>
    <m/>
    <m/>
  </r>
  <r>
    <s v="DIVIDENDO PROV $ 0,137111678520166"/>
    <d v="2016-01-05T00:00:00"/>
    <x v="785"/>
    <s v="$"/>
    <x v="215"/>
    <n v="0"/>
    <n v="359440000"/>
    <n v="0"/>
    <n v="0"/>
    <n v="0"/>
    <n v="0.13700000000000001"/>
    <s v="Low"/>
    <n v="49243280"/>
    <m/>
    <m/>
    <m/>
    <m/>
    <m/>
    <m/>
    <m/>
    <m/>
    <m/>
  </r>
  <r>
    <s v="DIVIDENDO PROV $ 1,44954215"/>
    <d v="2019-01-09T00:00:00"/>
    <x v="109"/>
    <s v="$"/>
    <x v="459"/>
    <n v="0"/>
    <n v="33920000"/>
    <n v="0"/>
    <n v="0"/>
    <n v="0"/>
    <n v="1.45"/>
    <s v="Medium"/>
    <n v="49184000"/>
    <m/>
    <m/>
    <m/>
    <m/>
    <m/>
    <m/>
    <m/>
    <m/>
    <m/>
  </r>
  <r>
    <s v="DIVIDENDO $ 2,062145512"/>
    <d v="2020-05-06T00:00:00"/>
    <x v="206"/>
    <s v="$"/>
    <x v="459"/>
    <n v="0"/>
    <n v="23840000"/>
    <n v="0"/>
    <n v="0"/>
    <n v="0"/>
    <n v="2.0619999999999998"/>
    <s v="Medium"/>
    <n v="49158080"/>
    <m/>
    <m/>
    <m/>
    <m/>
    <m/>
    <m/>
    <m/>
    <m/>
    <m/>
  </r>
  <r>
    <s v="DIVIDENDO PROV $ 4,91525559928242"/>
    <d v="2021-03-10T00:00:00"/>
    <x v="981"/>
    <s v="$"/>
    <x v="538"/>
    <n v="0"/>
    <n v="10000000"/>
    <n v="0"/>
    <n v="0"/>
    <n v="0"/>
    <n v="4.915"/>
    <s v="Medium"/>
    <n v="49150000"/>
    <m/>
    <m/>
    <m/>
    <m/>
    <m/>
    <m/>
    <m/>
    <m/>
    <m/>
  </r>
  <r>
    <s v="DIVIDENDO DEF $ 18,53"/>
    <d v="2017-12-22T00:00:00"/>
    <x v="662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11-24T00:00:00"/>
    <x v="984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10-24T00:00:00"/>
    <x v="408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09-23T00:00:00"/>
    <x v="706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08-25T00:00:00"/>
    <x v="321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07-25T00:00:00"/>
    <x v="693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18,53"/>
    <d v="2017-06-23T00:00:00"/>
    <x v="856"/>
    <s v="$"/>
    <x v="128"/>
    <n v="0"/>
    <n v="2649829"/>
    <n v="0"/>
    <n v="0"/>
    <n v="0"/>
    <n v="18.53"/>
    <s v="High"/>
    <n v="49101331.369999997"/>
    <m/>
    <m/>
    <m/>
    <m/>
    <m/>
    <m/>
    <m/>
    <m/>
    <m/>
  </r>
  <r>
    <s v="DIVIDENDO DEF $ 4,89900406546155"/>
    <d v="2020-05-28T00:00:00"/>
    <x v="923"/>
    <s v="$"/>
    <x v="415"/>
    <n v="0"/>
    <n v="10000000"/>
    <n v="0"/>
    <n v="0"/>
    <n v="0"/>
    <n v="4.899"/>
    <s v="Medium"/>
    <n v="48990000"/>
    <m/>
    <m/>
    <m/>
    <m/>
    <m/>
    <m/>
    <m/>
    <m/>
    <m/>
  </r>
  <r>
    <s v="DIVIDENDO $ 1,520838514"/>
    <d v="2019-03-18T00:00:00"/>
    <x v="137"/>
    <s v="$"/>
    <x v="459"/>
    <n v="0"/>
    <n v="32000000"/>
    <n v="0"/>
    <n v="0"/>
    <n v="0"/>
    <n v="1.5209999999999999"/>
    <s v="Medium"/>
    <n v="48672000"/>
    <m/>
    <m/>
    <m/>
    <m/>
    <m/>
    <m/>
    <m/>
    <m/>
    <m/>
  </r>
  <r>
    <s v="DIVIDENDO PROV 50 US$ 0,000394631"/>
    <d v="2020-12-09T00:00:00"/>
    <x v="115"/>
    <s v="$"/>
    <x v="392"/>
    <n v="0"/>
    <n v="160946280"/>
    <n v="0"/>
    <n v="0"/>
    <n v="0"/>
    <n v="0.30199999999999999"/>
    <s v="Low"/>
    <n v="48605776.560000002"/>
    <m/>
    <m/>
    <m/>
    <m/>
    <m/>
    <m/>
    <m/>
    <m/>
    <m/>
  </r>
  <r>
    <s v="DIVIDENDO $ 1,244846"/>
    <d v="2020-12-17T00:00:00"/>
    <x v="89"/>
    <s v="$"/>
    <x v="459"/>
    <n v="0"/>
    <n v="38960000"/>
    <n v="0"/>
    <n v="0"/>
    <n v="0"/>
    <n v="1.2450000000000001"/>
    <s v="Medium"/>
    <n v="48505200"/>
    <m/>
    <m/>
    <m/>
    <m/>
    <m/>
    <m/>
    <m/>
    <m/>
    <m/>
  </r>
  <r>
    <s v="DIVIDENDO PROV $ 1,30324575"/>
    <d v="2021-08-25T00:00:00"/>
    <x v="84"/>
    <s v="$"/>
    <x v="459"/>
    <n v="0"/>
    <n v="37200000"/>
    <n v="0"/>
    <n v="0"/>
    <n v="0"/>
    <n v="1.3029999999999999"/>
    <s v="Medium"/>
    <n v="48471600"/>
    <m/>
    <m/>
    <m/>
    <m/>
    <m/>
    <m/>
    <m/>
    <m/>
    <m/>
  </r>
  <r>
    <s v="DIVIDENDO $ 1,59544472"/>
    <d v="2019-05-15T00:00:00"/>
    <x v="181"/>
    <s v="$"/>
    <x v="459"/>
    <n v="0"/>
    <n v="30320000"/>
    <n v="0"/>
    <n v="0"/>
    <n v="0"/>
    <n v="1.595"/>
    <s v="Medium"/>
    <n v="48360400"/>
    <m/>
    <m/>
    <m/>
    <m/>
    <m/>
    <m/>
    <m/>
    <m/>
    <m/>
  </r>
  <r>
    <s v="DIVIDENDO DEF $ 21,4799598934597"/>
    <d v="2017-05-25T00:00:00"/>
    <x v="378"/>
    <s v="$"/>
    <x v="453"/>
    <n v="0"/>
    <n v="2248647"/>
    <n v="0"/>
    <n v="0"/>
    <n v="0"/>
    <n v="21.48"/>
    <s v="High"/>
    <n v="48300937.560000002"/>
    <m/>
    <m/>
    <m/>
    <m/>
    <m/>
    <m/>
    <m/>
    <m/>
    <m/>
  </r>
  <r>
    <s v="DIVIDENDO ADIC 28 $ 34447"/>
    <d v="2015-05-14T00:00:00"/>
    <x v="198"/>
    <s v="$"/>
    <x v="482"/>
    <n v="0"/>
    <n v="1400"/>
    <n v="0"/>
    <n v="0"/>
    <n v="0"/>
    <n v="34447"/>
    <s v="Very High"/>
    <n v="48225800"/>
    <m/>
    <m/>
    <m/>
    <m/>
    <m/>
    <m/>
    <m/>
    <m/>
    <m/>
  </r>
  <r>
    <s v="DIVIDENDO PROV $ 4,80387498122522"/>
    <d v="2021-03-10T00:00:00"/>
    <x v="981"/>
    <s v="$"/>
    <x v="446"/>
    <n v="0"/>
    <n v="10000000"/>
    <n v="0"/>
    <n v="0"/>
    <n v="0"/>
    <n v="4.8040000000000003"/>
    <s v="Medium"/>
    <n v="48040000"/>
    <m/>
    <m/>
    <m/>
    <m/>
    <m/>
    <m/>
    <m/>
    <m/>
    <m/>
  </r>
  <r>
    <s v="DIVIDENDO PROV US$ 19,106016"/>
    <d v="2018-10-29T00:00:00"/>
    <x v="872"/>
    <s v="US$"/>
    <x v="566"/>
    <n v="0"/>
    <n v="2500000"/>
    <n v="0"/>
    <n v="0"/>
    <n v="0"/>
    <n v="19.106000000000002"/>
    <s v="High"/>
    <n v="47765000"/>
    <m/>
    <m/>
    <m/>
    <m/>
    <m/>
    <m/>
    <m/>
    <m/>
    <m/>
  </r>
  <r>
    <s v="DIVIDENDO $ 5,232651"/>
    <d v="2015-03-25T00:00:00"/>
    <x v="9"/>
    <s v="$"/>
    <x v="459"/>
    <n v="0"/>
    <n v="9120000"/>
    <n v="0"/>
    <n v="0"/>
    <n v="0"/>
    <n v="5.2329999999999997"/>
    <s v="Medium"/>
    <n v="47724960"/>
    <m/>
    <m/>
    <m/>
    <m/>
    <m/>
    <m/>
    <m/>
    <m/>
    <m/>
  </r>
  <r>
    <s v="DIVIDENDO $ 2,52379147"/>
    <d v="2017-05-25T00:00:00"/>
    <x v="59"/>
    <s v="$"/>
    <x v="459"/>
    <n v="0"/>
    <n v="18880000"/>
    <n v="0"/>
    <n v="0"/>
    <n v="0"/>
    <n v="2.524"/>
    <s v="Medium"/>
    <n v="47653120"/>
    <m/>
    <m/>
    <m/>
    <m/>
    <m/>
    <m/>
    <m/>
    <m/>
    <m/>
  </r>
  <r>
    <s v="DIVIDENDO DEF $ 47,445884018"/>
    <d v="2019-05-03T00:00:00"/>
    <x v="23"/>
    <s v="$"/>
    <x v="533"/>
    <n v="0"/>
    <n v="1000000"/>
    <n v="0"/>
    <n v="0"/>
    <n v="0"/>
    <n v="47.445999999999998"/>
    <s v="High"/>
    <n v="47446000"/>
    <m/>
    <m/>
    <m/>
    <m/>
    <m/>
    <m/>
    <m/>
    <m/>
    <m/>
  </r>
  <r>
    <s v="DIVIDENDO PROV $ 154,36635180151100"/>
    <d v="2021-09-15T00:00:00"/>
    <x v="215"/>
    <s v="$"/>
    <x v="284"/>
    <n v="0"/>
    <n v="306798"/>
    <n v="0"/>
    <n v="0"/>
    <n v="0"/>
    <n v="154.36600000000001"/>
    <s v="Very High"/>
    <n v="47359180.068000004"/>
    <m/>
    <m/>
    <m/>
    <m/>
    <m/>
    <m/>
    <m/>
    <m/>
    <m/>
  </r>
  <r>
    <s v="DIVIDENDO $ 1,8362083"/>
    <d v="2018-04-20T00:00:00"/>
    <x v="233"/>
    <s v="$"/>
    <x v="459"/>
    <n v="0"/>
    <n v="25760000"/>
    <n v="0"/>
    <n v="0"/>
    <n v="0"/>
    <n v="1.8360000000000001"/>
    <s v="Medium"/>
    <n v="47295360"/>
    <m/>
    <m/>
    <m/>
    <m/>
    <m/>
    <m/>
    <m/>
    <m/>
    <m/>
  </r>
  <r>
    <s v="DIVIDENDO $ 4,7188368"/>
    <d v="2020-05-20T00:00:00"/>
    <x v="47"/>
    <s v="$"/>
    <x v="630"/>
    <n v="0"/>
    <n v="10000000"/>
    <n v="0"/>
    <n v="0"/>
    <n v="0"/>
    <n v="4.7190000000000003"/>
    <s v="Medium"/>
    <n v="47190000"/>
    <m/>
    <m/>
    <m/>
    <m/>
    <m/>
    <m/>
    <m/>
    <m/>
    <m/>
  </r>
  <r>
    <s v="DIVIDENDO PROV $ 1,38729186"/>
    <d v="2019-01-09T00:00:00"/>
    <x v="109"/>
    <s v="$"/>
    <x v="459"/>
    <n v="0"/>
    <n v="33920000"/>
    <n v="0"/>
    <n v="0"/>
    <n v="0"/>
    <n v="1.387"/>
    <s v="Medium"/>
    <n v="47047040"/>
    <m/>
    <m/>
    <m/>
    <m/>
    <m/>
    <m/>
    <m/>
    <m/>
    <m/>
  </r>
  <r>
    <s v="DIVIDENDO DEF $ 46,932770252"/>
    <d v="2019-05-03T00:00:00"/>
    <x v="23"/>
    <s v="$"/>
    <x v="536"/>
    <n v="0"/>
    <n v="1000000"/>
    <n v="0"/>
    <n v="0"/>
    <n v="0"/>
    <n v="46.933"/>
    <s v="High"/>
    <n v="46933000"/>
    <m/>
    <m/>
    <m/>
    <m/>
    <m/>
    <m/>
    <m/>
    <m/>
    <m/>
  </r>
  <r>
    <s v="DIVIDENDO DEF $ 20,8149059204178"/>
    <d v="2019-05-23T00:00:00"/>
    <x v="566"/>
    <s v="$"/>
    <x v="453"/>
    <n v="0"/>
    <n v="2248647"/>
    <n v="0"/>
    <n v="0"/>
    <n v="0"/>
    <n v="20.815000000000001"/>
    <s v="High"/>
    <n v="46805587.305"/>
    <m/>
    <m/>
    <m/>
    <m/>
    <m/>
    <m/>
    <m/>
    <m/>
    <m/>
  </r>
  <r>
    <s v="DIVIDENDO PROV $ 99,8763099850614"/>
    <d v="2019-01-22T00:00:00"/>
    <x v="921"/>
    <s v="$"/>
    <x v="397"/>
    <n v="0"/>
    <n v="468499"/>
    <n v="0"/>
    <n v="0"/>
    <n v="0"/>
    <n v="99.876000000000005"/>
    <s v="High"/>
    <n v="46791806.123999998"/>
    <m/>
    <m/>
    <m/>
    <m/>
    <m/>
    <m/>
    <m/>
    <m/>
    <m/>
  </r>
  <r>
    <s v="DIVIDENDO DEF $ 46,688723903097"/>
    <d v="2020-05-28T00:00:00"/>
    <x v="923"/>
    <s v="$"/>
    <x v="631"/>
    <n v="0"/>
    <n v="1000000"/>
    <n v="0"/>
    <n v="0"/>
    <n v="0"/>
    <n v="46.689"/>
    <s v="High"/>
    <n v="46689000"/>
    <m/>
    <m/>
    <m/>
    <m/>
    <m/>
    <m/>
    <m/>
    <m/>
    <m/>
  </r>
  <r>
    <s v="DIVIDENDO PROV $ 99,6330739425949"/>
    <d v="2017-03-17T00:00:00"/>
    <x v="15"/>
    <s v="$"/>
    <x v="397"/>
    <n v="0"/>
    <n v="468499"/>
    <n v="0"/>
    <n v="0"/>
    <n v="0"/>
    <n v="99.632999999999996"/>
    <s v="High"/>
    <n v="46677960.866999999"/>
    <m/>
    <m/>
    <m/>
    <m/>
    <m/>
    <m/>
    <m/>
    <m/>
    <m/>
  </r>
  <r>
    <s v="DIVIDENDO $ 7,3128467"/>
    <d v="2020-03-25T00:00:00"/>
    <x v="5"/>
    <s v="$"/>
    <x v="592"/>
    <n v="0"/>
    <n v="6360000"/>
    <n v="0"/>
    <n v="0"/>
    <n v="0"/>
    <n v="7.3129999999999997"/>
    <s v="Medium"/>
    <n v="46510680"/>
    <m/>
    <m/>
    <m/>
    <m/>
    <m/>
    <m/>
    <m/>
    <m/>
    <m/>
  </r>
  <r>
    <s v="DIVIDENDO $ 1,2084288"/>
    <d v="2021-05-18T00:00:00"/>
    <x v="271"/>
    <s v="$"/>
    <x v="459"/>
    <n v="0"/>
    <n v="38400000"/>
    <n v="0"/>
    <n v="0"/>
    <n v="0"/>
    <n v="1.208"/>
    <s v="Medium"/>
    <n v="46387200"/>
    <m/>
    <m/>
    <m/>
    <m/>
    <m/>
    <m/>
    <m/>
    <m/>
    <m/>
  </r>
  <r>
    <s v="DIVIDENDO PROV $ 98,800429623078"/>
    <d v="2016-04-22T00:00:00"/>
    <x v="299"/>
    <s v="$"/>
    <x v="397"/>
    <n v="0"/>
    <n v="468499"/>
    <n v="0"/>
    <n v="0"/>
    <n v="0"/>
    <n v="98.8"/>
    <s v="High"/>
    <n v="46287701.200000003"/>
    <m/>
    <m/>
    <m/>
    <m/>
    <m/>
    <m/>
    <m/>
    <m/>
    <m/>
  </r>
  <r>
    <s v="DIVIDENDO DEF $ 4,625393419"/>
    <d v="2021-06-02T00:00:00"/>
    <x v="1098"/>
    <s v="$"/>
    <x v="289"/>
    <n v="0"/>
    <n v="10000000"/>
    <n v="0"/>
    <n v="0"/>
    <n v="0"/>
    <n v="4.625"/>
    <s v="Medium"/>
    <n v="46250000"/>
    <m/>
    <m/>
    <m/>
    <m/>
    <m/>
    <m/>
    <m/>
    <m/>
    <m/>
  </r>
  <r>
    <s v="DIVIDENDO DEF US$ 4,623278"/>
    <d v="2021-06-12T00:00:00"/>
    <x v="839"/>
    <s v="US$"/>
    <x v="632"/>
    <n v="0"/>
    <n v="10000000"/>
    <n v="0"/>
    <n v="0"/>
    <n v="0"/>
    <n v="4.6230000000000002"/>
    <s v="Medium"/>
    <n v="46230000"/>
    <m/>
    <m/>
    <m/>
    <m/>
    <m/>
    <m/>
    <m/>
    <m/>
    <m/>
  </r>
  <r>
    <s v="DIVIDENDO PROV $ 98,66563193776710"/>
    <d v="2019-08-06T00:00:00"/>
    <x v="994"/>
    <s v="$"/>
    <x v="397"/>
    <n v="0"/>
    <n v="468499"/>
    <n v="0"/>
    <n v="0"/>
    <n v="0"/>
    <n v="98.665999999999997"/>
    <s v="High"/>
    <n v="46224922.333999999"/>
    <m/>
    <m/>
    <m/>
    <m/>
    <m/>
    <m/>
    <m/>
    <m/>
    <m/>
  </r>
  <r>
    <s v="DIVIDENDO $ 5,3002626"/>
    <d v="2016-03-23T00:00:00"/>
    <x v="10"/>
    <s v="$"/>
    <x v="459"/>
    <n v="0"/>
    <n v="8720000"/>
    <n v="0"/>
    <n v="0"/>
    <n v="0"/>
    <n v="5.3"/>
    <s v="Medium"/>
    <n v="46216000"/>
    <m/>
    <m/>
    <m/>
    <m/>
    <m/>
    <m/>
    <m/>
    <m/>
    <m/>
  </r>
  <r>
    <s v="DIVIDENDO PROV 81 $ 2"/>
    <d v="2016-01-08T00:00:00"/>
    <x v="423"/>
    <s v="$"/>
    <x v="476"/>
    <n v="0"/>
    <n v="23100000"/>
    <n v="0"/>
    <n v="0"/>
    <n v="0"/>
    <n v="2"/>
    <s v="Medium"/>
    <n v="46200000"/>
    <m/>
    <m/>
    <m/>
    <m/>
    <m/>
    <m/>
    <m/>
    <m/>
    <m/>
  </r>
  <r>
    <s v="DIVIDENDO $ 1,55219533"/>
    <d v="2018-05-28T00:00:00"/>
    <x v="144"/>
    <s v="$"/>
    <x v="459"/>
    <n v="0"/>
    <n v="29760000"/>
    <n v="0"/>
    <n v="0"/>
    <n v="0"/>
    <n v="1.552"/>
    <s v="Medium"/>
    <n v="46187520"/>
    <m/>
    <m/>
    <m/>
    <m/>
    <m/>
    <m/>
    <m/>
    <m/>
    <m/>
  </r>
  <r>
    <s v="DIVIDENDO DEF $ 46,140176620991"/>
    <d v="2020-05-28T00:00:00"/>
    <x v="923"/>
    <s v="$"/>
    <x v="633"/>
    <n v="0"/>
    <n v="1000000"/>
    <n v="0"/>
    <n v="0"/>
    <n v="0"/>
    <n v="46.14"/>
    <s v="High"/>
    <n v="46140000"/>
    <m/>
    <m/>
    <m/>
    <m/>
    <m/>
    <m/>
    <m/>
    <m/>
    <m/>
  </r>
  <r>
    <s v="DIVIDENDO DEF US$ 46,0287809224458"/>
    <d v="2017-06-17T00:00:00"/>
    <x v="724"/>
    <s v="US$"/>
    <x v="58"/>
    <n v="0"/>
    <n v="1000000"/>
    <n v="0"/>
    <n v="0"/>
    <n v="0"/>
    <n v="46.029000000000003"/>
    <s v="High"/>
    <n v="46029000"/>
    <m/>
    <m/>
    <m/>
    <m/>
    <m/>
    <m/>
    <m/>
    <m/>
    <m/>
  </r>
  <r>
    <s v="DIVIDENDO $ 1,51732747"/>
    <d v="2019-05-14T00:00:00"/>
    <x v="180"/>
    <s v="$"/>
    <x v="459"/>
    <n v="0"/>
    <n v="30320000"/>
    <n v="0"/>
    <n v="0"/>
    <n v="0"/>
    <n v="1.5169999999999999"/>
    <s v="Medium"/>
    <n v="45995440"/>
    <m/>
    <m/>
    <m/>
    <m/>
    <m/>
    <m/>
    <m/>
    <m/>
    <m/>
  </r>
  <r>
    <s v="DIVIDENDO DEF $ 4,5973020715"/>
    <d v="2018-03-29T00:00:00"/>
    <x v="522"/>
    <s v="$"/>
    <x v="567"/>
    <n v="0"/>
    <n v="10000000"/>
    <n v="0"/>
    <n v="0"/>
    <n v="0"/>
    <n v="4.5970000000000004"/>
    <s v="Medium"/>
    <n v="45970000"/>
    <m/>
    <m/>
    <m/>
    <m/>
    <m/>
    <m/>
    <m/>
    <m/>
    <m/>
  </r>
  <r>
    <s v="DIVIDENDO DEF $ 4,5923785942"/>
    <d v="2018-03-29T00:00:00"/>
    <x v="522"/>
    <s v="$"/>
    <x v="568"/>
    <n v="0"/>
    <n v="10000000"/>
    <n v="0"/>
    <n v="0"/>
    <n v="0"/>
    <n v="4.5919999999999996"/>
    <s v="Medium"/>
    <n v="45920000"/>
    <m/>
    <m/>
    <m/>
    <m/>
    <m/>
    <m/>
    <m/>
    <m/>
    <m/>
  </r>
  <r>
    <s v="DIVIDENDO DEF $ 4,5904396069"/>
    <d v="2018-03-29T00:00:00"/>
    <x v="522"/>
    <s v="$"/>
    <x v="569"/>
    <n v="0"/>
    <n v="10000000"/>
    <n v="0"/>
    <n v="0"/>
    <n v="0"/>
    <n v="4.59"/>
    <s v="Medium"/>
    <n v="45900000"/>
    <m/>
    <m/>
    <m/>
    <m/>
    <m/>
    <m/>
    <m/>
    <m/>
    <m/>
  </r>
  <r>
    <s v="DIVIDENDO DEF US$ 4,57595416931890"/>
    <d v="2021-03-18T00:00:00"/>
    <x v="804"/>
    <s v="US$"/>
    <x v="620"/>
    <n v="0"/>
    <n v="10000000"/>
    <n v="0"/>
    <n v="0"/>
    <n v="0"/>
    <n v="4.5759999999999996"/>
    <s v="Medium"/>
    <n v="45760000"/>
    <m/>
    <m/>
    <m/>
    <m/>
    <m/>
    <m/>
    <m/>
    <m/>
    <m/>
  </r>
  <r>
    <s v="DIVIDENDO $ 1,431554574"/>
    <d v="2019-04-26T00:00:00"/>
    <x v="77"/>
    <s v="$"/>
    <x v="459"/>
    <n v="0"/>
    <n v="31920000"/>
    <n v="0"/>
    <n v="0"/>
    <n v="0"/>
    <n v="1.4319999999999999"/>
    <s v="Medium"/>
    <n v="45709440"/>
    <m/>
    <m/>
    <m/>
    <m/>
    <m/>
    <m/>
    <m/>
    <m/>
    <m/>
  </r>
  <r>
    <s v="DIVIDENDO PROV US$ 0,1517282363952680"/>
    <d v="2021-04-07T00:00:00"/>
    <x v="908"/>
    <s v="US$"/>
    <x v="402"/>
    <n v="0"/>
    <n v="300000000"/>
    <n v="0"/>
    <n v="0"/>
    <n v="0"/>
    <n v="0.152"/>
    <s v="Low"/>
    <n v="45600000"/>
    <m/>
    <m/>
    <m/>
    <m/>
    <m/>
    <m/>
    <m/>
    <m/>
    <m/>
  </r>
  <r>
    <s v="DIVIDENDO PROV 7 US$ 0,000580235"/>
    <d v="2016-12-16T00:00:00"/>
    <x v="396"/>
    <s v="$"/>
    <x v="542"/>
    <n v="0"/>
    <n v="120920716"/>
    <n v="0"/>
    <n v="0"/>
    <n v="0"/>
    <n v="0.377"/>
    <s v="Low"/>
    <n v="45587109.931999996"/>
    <m/>
    <m/>
    <m/>
    <m/>
    <m/>
    <m/>
    <m/>
    <m/>
    <m/>
  </r>
  <r>
    <s v="DIVIDENDO $ 2,49142549"/>
    <d v="2017-05-05T00:00:00"/>
    <x v="73"/>
    <s v="$"/>
    <x v="459"/>
    <n v="0"/>
    <n v="18240000"/>
    <n v="0"/>
    <n v="0"/>
    <n v="0"/>
    <n v="2.4910000000000001"/>
    <s v="Medium"/>
    <n v="45435840"/>
    <m/>
    <m/>
    <m/>
    <m/>
    <m/>
    <m/>
    <m/>
    <m/>
    <m/>
  </r>
  <r>
    <s v="DIVIDENDO $ 1,77047421"/>
    <d v="2018-05-07T00:00:00"/>
    <x v="53"/>
    <s v="$"/>
    <x v="459"/>
    <n v="0"/>
    <n v="25600000"/>
    <n v="0"/>
    <n v="0"/>
    <n v="0"/>
    <n v="1.77"/>
    <s v="Medium"/>
    <n v="45312000"/>
    <m/>
    <m/>
    <m/>
    <m/>
    <m/>
    <m/>
    <m/>
    <m/>
    <m/>
  </r>
  <r>
    <s v="DIVIDENDO DEF $ 4,529"/>
    <d v="2018-06-21T00:00:00"/>
    <x v="458"/>
    <s v="$"/>
    <x v="634"/>
    <n v="0"/>
    <n v="10000000"/>
    <n v="0"/>
    <n v="0"/>
    <n v="0"/>
    <n v="4.5289999999999999"/>
    <s v="Medium"/>
    <n v="45290000"/>
    <m/>
    <m/>
    <m/>
    <m/>
    <m/>
    <m/>
    <m/>
    <m/>
    <m/>
  </r>
  <r>
    <s v="DIVIDENDO PROV $ 4,5161290286"/>
    <d v="2019-02-16T00:00:00"/>
    <x v="346"/>
    <s v="$"/>
    <x v="618"/>
    <n v="0"/>
    <n v="10000000"/>
    <n v="0"/>
    <n v="0"/>
    <n v="0"/>
    <n v="4.516"/>
    <s v="Medium"/>
    <n v="45160000"/>
    <m/>
    <m/>
    <m/>
    <m/>
    <m/>
    <m/>
    <m/>
    <m/>
    <m/>
  </r>
  <r>
    <s v="DIVIDENDO $ 4,51532945069049"/>
    <d v="2019-05-15T00:00:00"/>
    <x v="181"/>
    <s v="$"/>
    <x v="582"/>
    <n v="0"/>
    <n v="10000000"/>
    <n v="0"/>
    <n v="0"/>
    <n v="0"/>
    <n v="4.5149999999999997"/>
    <s v="Medium"/>
    <n v="45150000"/>
    <m/>
    <m/>
    <m/>
    <m/>
    <m/>
    <m/>
    <m/>
    <m/>
    <m/>
  </r>
  <r>
    <s v="DIVIDENDO PROV $ 96,331319801909100"/>
    <d v="2021-07-13T00:00:00"/>
    <x v="677"/>
    <s v="$"/>
    <x v="397"/>
    <n v="0"/>
    <n v="468499"/>
    <n v="0"/>
    <n v="0"/>
    <n v="0"/>
    <n v="96.331000000000003"/>
    <s v="High"/>
    <n v="45130977.169"/>
    <m/>
    <m/>
    <m/>
    <m/>
    <m/>
    <m/>
    <m/>
    <m/>
    <m/>
  </r>
  <r>
    <s v="DIVIDENDO DEF $ 4,4996758514"/>
    <d v="2021-06-17T00:00:00"/>
    <x v="476"/>
    <s v="$"/>
    <x v="635"/>
    <n v="0"/>
    <n v="10000000"/>
    <n v="0"/>
    <n v="0"/>
    <n v="0"/>
    <n v="4.5"/>
    <s v="Medium"/>
    <n v="45000000"/>
    <m/>
    <m/>
    <m/>
    <m/>
    <m/>
    <m/>
    <m/>
    <m/>
    <m/>
  </r>
  <r>
    <s v="DIVIDENDO PROV $ 95,479256581846800"/>
    <d v="2019-11-22T00:00:00"/>
    <x v="199"/>
    <s v="$"/>
    <x v="397"/>
    <n v="0"/>
    <n v="468499"/>
    <n v="0"/>
    <n v="0"/>
    <n v="0"/>
    <n v="95.478999999999999"/>
    <s v="High"/>
    <n v="44731816.020999998"/>
    <m/>
    <m/>
    <m/>
    <m/>
    <m/>
    <m/>
    <m/>
    <m/>
    <m/>
  </r>
  <r>
    <s v="DIVIDENDO PROV $ 4,471191470712620"/>
    <d v="2020-04-23T00:00:00"/>
    <x v="286"/>
    <s v="$"/>
    <x v="523"/>
    <n v="0"/>
    <n v="10000000"/>
    <n v="0"/>
    <n v="0"/>
    <n v="0"/>
    <n v="4.4710000000000001"/>
    <s v="Medium"/>
    <n v="44710000"/>
    <m/>
    <m/>
    <m/>
    <m/>
    <m/>
    <m/>
    <m/>
    <m/>
    <m/>
  </r>
  <r>
    <s v="DIVIDENDO PROV $ 95,0521853128196"/>
    <d v="2017-07-18T00:00:00"/>
    <x v="997"/>
    <s v="$"/>
    <x v="397"/>
    <n v="0"/>
    <n v="468499"/>
    <n v="0"/>
    <n v="0"/>
    <n v="0"/>
    <n v="95.052000000000007"/>
    <s v="High"/>
    <n v="44531766.947999999"/>
    <m/>
    <m/>
    <m/>
    <m/>
    <m/>
    <m/>
    <m/>
    <m/>
    <m/>
  </r>
  <r>
    <s v="DIVIDENDO DEF $ 4,4435483254"/>
    <d v="2019-04-16T00:00:00"/>
    <x v="4"/>
    <s v="$"/>
    <x v="497"/>
    <n v="0"/>
    <n v="10000000"/>
    <n v="0"/>
    <n v="0"/>
    <n v="0"/>
    <n v="4.444"/>
    <s v="Medium"/>
    <n v="44440000"/>
    <m/>
    <m/>
    <m/>
    <m/>
    <m/>
    <m/>
    <m/>
    <m/>
    <m/>
  </r>
  <r>
    <s v="DIVIDENDO PROV $ 4,431409289311280"/>
    <d v="2020-04-23T00:00:00"/>
    <x v="286"/>
    <s v="$"/>
    <x v="553"/>
    <n v="0"/>
    <n v="10000000"/>
    <n v="0"/>
    <n v="0"/>
    <n v="0"/>
    <n v="4.431"/>
    <s v="Medium"/>
    <n v="44310000"/>
    <m/>
    <m/>
    <m/>
    <m/>
    <m/>
    <m/>
    <m/>
    <m/>
    <m/>
  </r>
  <r>
    <s v="DIVIDENDO PROV $ 151,98137362637400"/>
    <d v="2021-09-15T00:00:00"/>
    <x v="215"/>
    <s v="$"/>
    <x v="320"/>
    <n v="0"/>
    <n v="291200"/>
    <n v="0"/>
    <n v="0"/>
    <n v="0"/>
    <n v="151.98099999999999"/>
    <s v="Very High"/>
    <n v="44256867.200000003"/>
    <m/>
    <m/>
    <m/>
    <m/>
    <m/>
    <m/>
    <m/>
    <m/>
    <m/>
  </r>
  <r>
    <s v="DIVIDENDO PROV $ 145"/>
    <d v="2021-07-24T00:00:00"/>
    <x v="117"/>
    <s v="$"/>
    <x v="301"/>
    <n v="0"/>
    <n v="305212"/>
    <n v="0"/>
    <n v="0"/>
    <n v="0"/>
    <n v="145"/>
    <s v="Very High"/>
    <n v="44255740"/>
    <m/>
    <m/>
    <m/>
    <m/>
    <m/>
    <m/>
    <m/>
    <m/>
    <m/>
  </r>
  <r>
    <s v="DIVIDENDO PROV $ 94,3268949936335"/>
    <d v="2019-06-11T00:00:00"/>
    <x v="696"/>
    <s v="$"/>
    <x v="397"/>
    <n v="0"/>
    <n v="468499"/>
    <n v="0"/>
    <n v="0"/>
    <n v="0"/>
    <n v="94.326999999999998"/>
    <s v="High"/>
    <n v="44192105.173"/>
    <m/>
    <m/>
    <m/>
    <m/>
    <m/>
    <m/>
    <m/>
    <m/>
    <m/>
  </r>
  <r>
    <s v="DIVIDENDO PROV $ 109,287577"/>
    <d v="2016-03-19T00:00:00"/>
    <x v="957"/>
    <s v="$"/>
    <x v="457"/>
    <n v="0"/>
    <n v="403846"/>
    <n v="0"/>
    <n v="0"/>
    <n v="0"/>
    <n v="109.288"/>
    <s v="Very High"/>
    <n v="44135521.648000002"/>
    <m/>
    <m/>
    <m/>
    <m/>
    <m/>
    <m/>
    <m/>
    <m/>
    <m/>
  </r>
  <r>
    <s v="DIVIDENDO PROV $ 1,61208472"/>
    <d v="2018-05-16T00:00:00"/>
    <x v="219"/>
    <s v="$"/>
    <x v="459"/>
    <n v="0"/>
    <n v="27360000"/>
    <n v="0"/>
    <n v="0"/>
    <n v="0"/>
    <n v="1.6120000000000001"/>
    <s v="Medium"/>
    <n v="44104320"/>
    <m/>
    <m/>
    <m/>
    <m/>
    <m/>
    <m/>
    <m/>
    <m/>
    <m/>
  </r>
  <r>
    <s v="DIVIDENDO PROV $ 4,399821963141950"/>
    <d v="2020-04-23T00:00:00"/>
    <x v="286"/>
    <s v="$"/>
    <x v="541"/>
    <n v="0"/>
    <n v="10000000"/>
    <n v="0"/>
    <n v="0"/>
    <n v="0"/>
    <n v="4.4000000000000004"/>
    <s v="Medium"/>
    <n v="44000000"/>
    <m/>
    <m/>
    <m/>
    <m/>
    <m/>
    <m/>
    <m/>
    <m/>
    <m/>
  </r>
  <r>
    <s v="DIVIDENDO PROV $ 19,983663557"/>
    <d v="2021-08-04T00:00:00"/>
    <x v="71"/>
    <s v="$"/>
    <x v="580"/>
    <n v="0"/>
    <n v="2201498"/>
    <n v="0"/>
    <n v="0"/>
    <n v="0"/>
    <n v="19.984000000000002"/>
    <s v="High"/>
    <n v="43994736.031999998"/>
    <m/>
    <m/>
    <m/>
    <m/>
    <m/>
    <m/>
    <m/>
    <m/>
    <m/>
  </r>
  <r>
    <s v="DIVIDENDO PROV $ 93,68581096445070"/>
    <d v="2021-04-07T00:00:00"/>
    <x v="908"/>
    <s v="$"/>
    <x v="397"/>
    <n v="0"/>
    <n v="468499"/>
    <n v="0"/>
    <n v="0"/>
    <n v="0"/>
    <n v="93.686000000000007"/>
    <s v="High"/>
    <n v="43891797.314000003"/>
    <m/>
    <m/>
    <m/>
    <m/>
    <m/>
    <m/>
    <m/>
    <m/>
    <m/>
  </r>
  <r>
    <s v="DIVIDENDO ADIC 156 $ 31,339544"/>
    <d v="2015-05-15T00:00:00"/>
    <x v="236"/>
    <s v="$"/>
    <x v="617"/>
    <n v="0"/>
    <n v="1400000"/>
    <n v="0"/>
    <n v="0"/>
    <n v="0"/>
    <n v="31.34"/>
    <s v="High"/>
    <n v="43876000"/>
    <m/>
    <m/>
    <m/>
    <m/>
    <m/>
    <m/>
    <m/>
    <m/>
    <m/>
  </r>
  <r>
    <s v="DIVIDENDO PROV 0 $ 93,3993036170406"/>
    <d v="2018-08-17T00:00:00"/>
    <x v="779"/>
    <s v="$"/>
    <x v="397"/>
    <n v="0"/>
    <n v="468499"/>
    <n v="0"/>
    <n v="0"/>
    <n v="0"/>
    <n v="93.399000000000001"/>
    <s v="High"/>
    <n v="43757338.101000004"/>
    <m/>
    <m/>
    <m/>
    <m/>
    <m/>
    <m/>
    <m/>
    <m/>
    <m/>
  </r>
  <r>
    <s v="DIVIDENDO PROV $ 93,3588223625533"/>
    <d v="2016-06-23T00:00:00"/>
    <x v="494"/>
    <s v="$"/>
    <x v="397"/>
    <n v="0"/>
    <n v="468499"/>
    <n v="0"/>
    <n v="0"/>
    <n v="0"/>
    <n v="93.358999999999995"/>
    <s v="High"/>
    <n v="43738598.141000003"/>
    <m/>
    <m/>
    <m/>
    <m/>
    <m/>
    <m/>
    <m/>
    <m/>
    <m/>
  </r>
  <r>
    <s v="DIVIDENDO DEF $ 4,3664785849"/>
    <d v="2019-04-16T00:00:00"/>
    <x v="4"/>
    <s v="$"/>
    <x v="498"/>
    <n v="0"/>
    <n v="10000000"/>
    <n v="0"/>
    <n v="0"/>
    <n v="0"/>
    <n v="4.3659999999999997"/>
    <s v="Medium"/>
    <n v="43660000"/>
    <m/>
    <m/>
    <m/>
    <m/>
    <m/>
    <m/>
    <m/>
    <m/>
    <m/>
  </r>
  <r>
    <s v="DIVIDENDO $ 1,78875803"/>
    <d v="2020-04-23T00:00:00"/>
    <x v="127"/>
    <s v="$"/>
    <x v="459"/>
    <n v="0"/>
    <n v="24400000"/>
    <n v="0"/>
    <n v="0"/>
    <n v="0"/>
    <n v="1.7889999999999999"/>
    <s v="Medium"/>
    <n v="43651600"/>
    <m/>
    <m/>
    <m/>
    <m/>
    <m/>
    <m/>
    <m/>
    <m/>
    <m/>
  </r>
  <r>
    <s v="DIVIDENDO $ 1,485198569"/>
    <d v="2019-03-27T00:00:00"/>
    <x v="3"/>
    <s v="$"/>
    <x v="459"/>
    <n v="0"/>
    <n v="29360000"/>
    <n v="0"/>
    <n v="0"/>
    <n v="0"/>
    <n v="1.4850000000000001"/>
    <s v="Medium"/>
    <n v="43599600"/>
    <m/>
    <m/>
    <m/>
    <m/>
    <m/>
    <m/>
    <m/>
    <m/>
    <m/>
  </r>
  <r>
    <s v="DIVIDENDO DEF $ 19,3488235696925"/>
    <d v="2015-06-12T00:00:00"/>
    <x v="498"/>
    <s v="$"/>
    <x v="453"/>
    <n v="0"/>
    <n v="2248647"/>
    <n v="0"/>
    <n v="0"/>
    <n v="0"/>
    <n v="19.349"/>
    <s v="High"/>
    <n v="43509070.803000003"/>
    <m/>
    <m/>
    <m/>
    <m/>
    <m/>
    <m/>
    <m/>
    <m/>
    <m/>
  </r>
  <r>
    <s v="DIVIDENDO $ 1,77115196"/>
    <d v="2016-12-06T00:00:00"/>
    <x v="122"/>
    <s v="$"/>
    <x v="459"/>
    <n v="0"/>
    <n v="24480000"/>
    <n v="0"/>
    <n v="0"/>
    <n v="0"/>
    <n v="1.7709999999999999"/>
    <s v="Medium"/>
    <n v="43354080"/>
    <m/>
    <m/>
    <m/>
    <m/>
    <m/>
    <m/>
    <m/>
    <m/>
    <m/>
  </r>
  <r>
    <s v="DIVIDENDO DEF $ 8,6663166343"/>
    <d v="2018-06-21T00:00:00"/>
    <x v="458"/>
    <s v="$"/>
    <x v="517"/>
    <n v="0"/>
    <n v="5000000"/>
    <n v="0"/>
    <n v="0"/>
    <n v="0"/>
    <n v="8.6660000000000004"/>
    <s v="Medium"/>
    <n v="43330000"/>
    <m/>
    <m/>
    <m/>
    <m/>
    <m/>
    <m/>
    <m/>
    <m/>
    <m/>
  </r>
  <r>
    <s v="DIVIDENDO PROV $ 4,3042277316"/>
    <d v="2018-04-11T00:00:00"/>
    <x v="643"/>
    <s v="$"/>
    <x v="636"/>
    <n v="0"/>
    <n v="10000000"/>
    <n v="0"/>
    <n v="0"/>
    <n v="0"/>
    <n v="4.3040000000000003"/>
    <s v="Medium"/>
    <n v="43040000"/>
    <m/>
    <m/>
    <m/>
    <m/>
    <m/>
    <m/>
    <m/>
    <m/>
    <m/>
  </r>
  <r>
    <s v="DIVIDENDO $ 5,016641"/>
    <d v="2015-03-11T00:00:00"/>
    <x v="56"/>
    <s v="$"/>
    <x v="459"/>
    <n v="0"/>
    <n v="8560000"/>
    <n v="0"/>
    <n v="0"/>
    <n v="0"/>
    <n v="5.0170000000000003"/>
    <s v="Medium"/>
    <n v="42945520"/>
    <m/>
    <m/>
    <m/>
    <m/>
    <m/>
    <m/>
    <m/>
    <m/>
    <m/>
  </r>
  <r>
    <s v="DIVIDENDO PROV $ 91,5702932579009"/>
    <d v="2018-11-16T00:00:00"/>
    <x v="827"/>
    <s v="$"/>
    <x v="397"/>
    <n v="0"/>
    <n v="468499"/>
    <n v="0"/>
    <n v="0"/>
    <n v="0"/>
    <n v="91.57"/>
    <s v="High"/>
    <n v="42900453.43"/>
    <m/>
    <m/>
    <m/>
    <m/>
    <m/>
    <m/>
    <m/>
    <m/>
    <m/>
  </r>
  <r>
    <s v="DIVIDENDO $ 2,2689576"/>
    <d v="2017-05-25T00:00:00"/>
    <x v="59"/>
    <s v="$"/>
    <x v="459"/>
    <n v="0"/>
    <n v="18880000"/>
    <n v="0"/>
    <n v="0"/>
    <n v="0"/>
    <n v="2.2690000000000001"/>
    <s v="Medium"/>
    <n v="42838720"/>
    <m/>
    <m/>
    <m/>
    <m/>
    <m/>
    <m/>
    <m/>
    <m/>
    <m/>
  </r>
  <r>
    <s v="DIVIDENDO DEF $ 4,280642391197540"/>
    <d v="2021-06-18T00:00:00"/>
    <x v="890"/>
    <s v="$"/>
    <x v="513"/>
    <n v="0"/>
    <n v="10000000"/>
    <n v="0"/>
    <n v="0"/>
    <n v="0"/>
    <n v="4.2809999999999997"/>
    <s v="Medium"/>
    <n v="42810000"/>
    <m/>
    <m/>
    <m/>
    <m/>
    <m/>
    <m/>
    <m/>
    <m/>
    <m/>
  </r>
  <r>
    <s v="DIVIDENDO PROV $ 91,3286960449618"/>
    <d v="2018-01-19T00:00:00"/>
    <x v="368"/>
    <s v="$"/>
    <x v="397"/>
    <n v="0"/>
    <n v="468499"/>
    <n v="0"/>
    <n v="0"/>
    <n v="0"/>
    <n v="91.328999999999994"/>
    <s v="High"/>
    <n v="42787545.170999996"/>
    <m/>
    <m/>
    <m/>
    <m/>
    <m/>
    <m/>
    <m/>
    <m/>
    <m/>
  </r>
  <r>
    <s v="DIVIDENDO $ 1,7230843"/>
    <d v="2016-12-14T00:00:00"/>
    <x v="126"/>
    <s v="$"/>
    <x v="459"/>
    <n v="0"/>
    <n v="24800000"/>
    <n v="0"/>
    <n v="0"/>
    <n v="0"/>
    <n v="1.7230000000000001"/>
    <s v="Medium"/>
    <n v="42730400"/>
    <m/>
    <m/>
    <m/>
    <m/>
    <m/>
    <m/>
    <m/>
    <m/>
    <m/>
  </r>
  <r>
    <s v="DIVIDENDO PROV $ 2,06019305"/>
    <d v="2017-11-10T00:00:00"/>
    <x v="123"/>
    <s v="$"/>
    <x v="459"/>
    <n v="0"/>
    <n v="20720000"/>
    <n v="0"/>
    <n v="0"/>
    <n v="0"/>
    <n v="2.06"/>
    <s v="Medium"/>
    <n v="42683200"/>
    <m/>
    <m/>
    <m/>
    <m/>
    <m/>
    <m/>
    <m/>
    <m/>
    <m/>
  </r>
  <r>
    <s v="DIVIDENDO PROV $ 4,267323761"/>
    <d v="2018-04-11T00:00:00"/>
    <x v="643"/>
    <s v="$"/>
    <x v="637"/>
    <n v="0"/>
    <n v="10000000"/>
    <n v="0"/>
    <n v="0"/>
    <n v="0"/>
    <n v="4.2670000000000003"/>
    <s v="Medium"/>
    <n v="42670000"/>
    <m/>
    <m/>
    <m/>
    <m/>
    <m/>
    <m/>
    <m/>
    <m/>
    <m/>
  </r>
  <r>
    <s v="DIVIDENDO DEF $ 4,26260299"/>
    <d v="2019-06-22T00:00:00"/>
    <x v="556"/>
    <s v="$"/>
    <x v="518"/>
    <n v="0"/>
    <n v="10000000"/>
    <n v="0"/>
    <n v="0"/>
    <n v="0"/>
    <n v="4.2629999999999999"/>
    <s v="Medium"/>
    <n v="42630000"/>
    <m/>
    <m/>
    <m/>
    <m/>
    <m/>
    <m/>
    <m/>
    <m/>
    <m/>
  </r>
  <r>
    <s v="DIVIDENDO PROV $ 90,4460855679088"/>
    <d v="2017-11-16T00:00:00"/>
    <x v="326"/>
    <s v="$"/>
    <x v="397"/>
    <n v="0"/>
    <n v="468499"/>
    <n v="0"/>
    <n v="0"/>
    <n v="0"/>
    <n v="90.445999999999998"/>
    <s v="High"/>
    <n v="42373860.553999998"/>
    <m/>
    <m/>
    <m/>
    <m/>
    <m/>
    <m/>
    <m/>
    <m/>
    <m/>
  </r>
  <r>
    <s v="DIVIDENDO PROV 15 US$ 0,000523168"/>
    <d v="2018-12-07T00:00:00"/>
    <x v="654"/>
    <s v="$"/>
    <x v="542"/>
    <n v="0"/>
    <n v="120920716"/>
    <n v="0"/>
    <n v="0"/>
    <n v="0"/>
    <n v="0.35"/>
    <s v="Low"/>
    <n v="42322250.600000001"/>
    <m/>
    <m/>
    <m/>
    <m/>
    <m/>
    <m/>
    <m/>
    <m/>
    <m/>
  </r>
  <r>
    <s v="DIVIDENDO PROV $ 90,2524263777509"/>
    <d v="2016-09-21T00:00:00"/>
    <x v="1016"/>
    <s v="$"/>
    <x v="397"/>
    <n v="0"/>
    <n v="468499"/>
    <n v="0"/>
    <n v="0"/>
    <n v="0"/>
    <n v="90.251999999999995"/>
    <s v="High"/>
    <n v="42282971.748000003"/>
    <m/>
    <m/>
    <m/>
    <m/>
    <m/>
    <m/>
    <m/>
    <m/>
    <m/>
  </r>
  <r>
    <s v="DIVIDENDO PROV $ 563,6632266666670"/>
    <d v="2021-03-27T00:00:00"/>
    <x v="518"/>
    <s v="$"/>
    <x v="188"/>
    <n v="0"/>
    <n v="75000"/>
    <n v="0"/>
    <n v="0"/>
    <n v="0"/>
    <n v="563.66300000000001"/>
    <s v="Very High"/>
    <n v="42274725"/>
    <m/>
    <m/>
    <m/>
    <m/>
    <m/>
    <m/>
    <m/>
    <m/>
    <m/>
  </r>
  <r>
    <s v="DIVIDENDO PROV $ 4,22428338224043"/>
    <d v="2019-11-12T00:00:00"/>
    <x v="1099"/>
    <s v="$"/>
    <x v="337"/>
    <n v="0"/>
    <n v="10000000"/>
    <n v="0"/>
    <n v="0"/>
    <n v="0"/>
    <n v="4.2240000000000002"/>
    <s v="Medium"/>
    <n v="42240000"/>
    <m/>
    <m/>
    <m/>
    <m/>
    <m/>
    <m/>
    <m/>
    <m/>
    <m/>
  </r>
  <r>
    <s v="DIVIDENDO PROV $ 4,2180850195"/>
    <d v="2018-04-11T00:00:00"/>
    <x v="643"/>
    <s v="$"/>
    <x v="638"/>
    <n v="0"/>
    <n v="10000000"/>
    <n v="0"/>
    <n v="0"/>
    <n v="0"/>
    <n v="4.218"/>
    <s v="Medium"/>
    <n v="42180000"/>
    <m/>
    <m/>
    <m/>
    <m/>
    <m/>
    <m/>
    <m/>
    <m/>
    <m/>
  </r>
  <r>
    <s v="DIVIDENDO $ 4,21107035765579"/>
    <d v="2019-05-15T00:00:00"/>
    <x v="181"/>
    <s v="$"/>
    <x v="588"/>
    <n v="0"/>
    <n v="10000000"/>
    <n v="0"/>
    <n v="0"/>
    <n v="0"/>
    <n v="4.2110000000000003"/>
    <s v="Medium"/>
    <n v="42110000"/>
    <m/>
    <m/>
    <m/>
    <m/>
    <m/>
    <m/>
    <m/>
    <m/>
    <m/>
  </r>
  <r>
    <s v="DIVIDENDO DEF $ 4,20364898"/>
    <d v="2019-06-22T00:00:00"/>
    <x v="556"/>
    <s v="$"/>
    <x v="520"/>
    <n v="0"/>
    <n v="10000000"/>
    <n v="0"/>
    <n v="0"/>
    <n v="0"/>
    <n v="4.2039999999999997"/>
    <s v="Medium"/>
    <n v="42040000"/>
    <m/>
    <m/>
    <m/>
    <m/>
    <m/>
    <m/>
    <m/>
    <m/>
    <m/>
  </r>
  <r>
    <s v="DIVIDENDO PROV US$ 0,060356278"/>
    <d v="2019-12-20T00:00:00"/>
    <x v="350"/>
    <s v="US$"/>
    <x v="639"/>
    <n v="0"/>
    <n v="700000000"/>
    <n v="0"/>
    <n v="0"/>
    <n v="0"/>
    <n v="0.06"/>
    <s v="Low"/>
    <n v="42000000"/>
    <m/>
    <m/>
    <m/>
    <m/>
    <m/>
    <m/>
    <m/>
    <m/>
    <m/>
  </r>
  <r>
    <s v="DIVIDENDO $ 4,4815258"/>
    <d v="2015-05-22T00:00:00"/>
    <x v="34"/>
    <s v="$"/>
    <x v="459"/>
    <n v="0"/>
    <n v="9360000"/>
    <n v="0"/>
    <n v="0"/>
    <n v="0"/>
    <n v="4.4820000000000002"/>
    <s v="Medium"/>
    <n v="41951520"/>
    <m/>
    <m/>
    <m/>
    <m/>
    <m/>
    <m/>
    <m/>
    <m/>
    <m/>
  </r>
  <r>
    <s v="DIVIDENDO PROV $ 135,3633707305880"/>
    <d v="2021-07-21T00:00:00"/>
    <x v="901"/>
    <s v="$"/>
    <x v="284"/>
    <n v="0"/>
    <n v="309381"/>
    <n v="0"/>
    <n v="0"/>
    <n v="0"/>
    <n v="135.363"/>
    <s v="Very High"/>
    <n v="41878740.303000003"/>
    <m/>
    <m/>
    <m/>
    <m/>
    <m/>
    <m/>
    <m/>
    <m/>
    <m/>
  </r>
  <r>
    <s v="DIVIDENDO $ 4,4529205"/>
    <d v="2015-05-22T00:00:00"/>
    <x v="34"/>
    <s v="$"/>
    <x v="459"/>
    <n v="0"/>
    <n v="9360000"/>
    <n v="0"/>
    <n v="0"/>
    <n v="0"/>
    <n v="4.4530000000000003"/>
    <s v="Medium"/>
    <n v="41680080"/>
    <m/>
    <m/>
    <m/>
    <m/>
    <m/>
    <m/>
    <m/>
    <m/>
    <m/>
  </r>
  <r>
    <s v="DIVIDENDO PROV $ 4,146317566"/>
    <d v="2021-09-02T00:00:00"/>
    <x v="437"/>
    <s v="$"/>
    <x v="640"/>
    <n v="0"/>
    <n v="10000000"/>
    <n v="0"/>
    <n v="0"/>
    <n v="0"/>
    <n v="4.1459999999999999"/>
    <s v="Medium"/>
    <n v="41460000"/>
    <m/>
    <m/>
    <m/>
    <m/>
    <m/>
    <m/>
    <m/>
    <m/>
    <m/>
  </r>
  <r>
    <s v="DIVIDENDO PROV $ 88,3976634160013"/>
    <d v="2016-12-21T00:00:00"/>
    <x v="1029"/>
    <s v="$"/>
    <x v="397"/>
    <n v="0"/>
    <n v="468499"/>
    <n v="0"/>
    <n v="0"/>
    <n v="0"/>
    <n v="88.397999999999996"/>
    <s v="High"/>
    <n v="41414374.601999998"/>
    <m/>
    <m/>
    <m/>
    <m/>
    <m/>
    <m/>
    <m/>
    <m/>
    <m/>
  </r>
  <r>
    <s v="DIVIDENDO PROV $ 88,2733243402604"/>
    <d v="2018-10-18T00:00:00"/>
    <x v="200"/>
    <s v="$"/>
    <x v="397"/>
    <n v="0"/>
    <n v="468499"/>
    <n v="0"/>
    <n v="0"/>
    <n v="0"/>
    <n v="88.272999999999996"/>
    <s v="High"/>
    <n v="41355812.226999998"/>
    <m/>
    <m/>
    <m/>
    <m/>
    <m/>
    <m/>
    <m/>
    <m/>
    <m/>
  </r>
  <r>
    <s v="DIVIDENDO PROV $ 131,956361450740"/>
    <d v="2021-04-21T00:00:00"/>
    <x v="357"/>
    <s v="$"/>
    <x v="284"/>
    <n v="0"/>
    <n v="311124"/>
    <n v="0"/>
    <n v="0"/>
    <n v="0"/>
    <n v="131.95599999999999"/>
    <s v="Very High"/>
    <n v="41054678.544"/>
    <m/>
    <m/>
    <m/>
    <m/>
    <m/>
    <m/>
    <m/>
    <m/>
    <m/>
  </r>
  <r>
    <s v="DIVIDENDO $ 1,59148324"/>
    <d v="2018-05-09T00:00:00"/>
    <x v="51"/>
    <s v="$"/>
    <x v="459"/>
    <n v="0"/>
    <n v="25600000"/>
    <n v="0"/>
    <n v="0"/>
    <n v="0"/>
    <n v="1.591"/>
    <s v="Medium"/>
    <n v="40729600"/>
    <m/>
    <m/>
    <m/>
    <m/>
    <m/>
    <m/>
    <m/>
    <m/>
    <m/>
  </r>
  <r>
    <s v="DIVIDENDO PROV $ 86,9177004230419"/>
    <d v="2018-04-18T00:00:00"/>
    <x v="505"/>
    <s v="$"/>
    <x v="397"/>
    <n v="0"/>
    <n v="468499"/>
    <n v="0"/>
    <n v="0"/>
    <n v="0"/>
    <n v="86.918000000000006"/>
    <s v="High"/>
    <n v="40720996.082000002"/>
    <m/>
    <m/>
    <m/>
    <m/>
    <m/>
    <m/>
    <m/>
    <m/>
    <m/>
  </r>
  <r>
    <s v="DIVIDENDO $ 2,07258045"/>
    <d v="2017-01-26T00:00:00"/>
    <x v="120"/>
    <s v="$"/>
    <x v="459"/>
    <n v="0"/>
    <n v="19600000"/>
    <n v="0"/>
    <n v="0"/>
    <n v="0"/>
    <n v="2.073"/>
    <s v="Medium"/>
    <n v="40630800"/>
    <m/>
    <m/>
    <m/>
    <m/>
    <m/>
    <m/>
    <m/>
    <m/>
    <m/>
  </r>
  <r>
    <s v="DIVIDENDO DEF $ 86,635123877337200"/>
    <d v="2021-05-19T00:00:00"/>
    <x v="159"/>
    <s v="$"/>
    <x v="397"/>
    <n v="0"/>
    <n v="468499"/>
    <n v="0"/>
    <n v="0"/>
    <n v="0"/>
    <n v="86.635000000000005"/>
    <s v="High"/>
    <n v="40588410.865000002"/>
    <m/>
    <m/>
    <m/>
    <m/>
    <m/>
    <m/>
    <m/>
    <m/>
    <m/>
  </r>
  <r>
    <s v="DIVIDENDO PROV $ 86,6139311682552"/>
    <d v="2019-04-17T00:00:00"/>
    <x v="213"/>
    <s v="$"/>
    <x v="397"/>
    <n v="0"/>
    <n v="468499"/>
    <n v="0"/>
    <n v="0"/>
    <n v="0"/>
    <n v="86.614000000000004"/>
    <s v="High"/>
    <n v="40578572.386"/>
    <m/>
    <m/>
    <m/>
    <m/>
    <m/>
    <m/>
    <m/>
    <m/>
    <m/>
  </r>
  <r>
    <s v="DIVIDENDO PROV US$ 0,1345243612"/>
    <d v="2021-08-17T00:00:00"/>
    <x v="1085"/>
    <s v="US$"/>
    <x v="559"/>
    <n v="0"/>
    <n v="300000000"/>
    <n v="0"/>
    <n v="0"/>
    <n v="0"/>
    <n v="0.13500000000000001"/>
    <s v="Low"/>
    <n v="40500000"/>
    <m/>
    <m/>
    <m/>
    <m/>
    <m/>
    <m/>
    <m/>
    <m/>
    <m/>
  </r>
  <r>
    <s v="DIVIDENDO DEF $ 4,04558"/>
    <d v="2021-05-29T00:00:00"/>
    <x v="743"/>
    <s v="$"/>
    <x v="641"/>
    <n v="0"/>
    <n v="10000000"/>
    <n v="0"/>
    <n v="0"/>
    <n v="0"/>
    <n v="4.0460000000000003"/>
    <s v="Medium"/>
    <n v="40460000"/>
    <m/>
    <m/>
    <m/>
    <m/>
    <m/>
    <m/>
    <m/>
    <m/>
    <m/>
  </r>
  <r>
    <s v="DIVIDENDO PROV $ 85,92486228379270"/>
    <d v="2021-03-10T00:00:00"/>
    <x v="981"/>
    <s v="$"/>
    <x v="397"/>
    <n v="0"/>
    <n v="468499"/>
    <n v="0"/>
    <n v="0"/>
    <n v="0"/>
    <n v="85.924999999999997"/>
    <s v="High"/>
    <n v="40255776.575000003"/>
    <m/>
    <m/>
    <m/>
    <m/>
    <m/>
    <m/>
    <m/>
    <m/>
    <m/>
  </r>
  <r>
    <s v="DIVIDENDO DEF $ 17,877606928125"/>
    <d v="2016-06-02T00:00:00"/>
    <x v="1082"/>
    <s v="$"/>
    <x v="453"/>
    <n v="0"/>
    <n v="2248647"/>
    <n v="0"/>
    <n v="0"/>
    <n v="0"/>
    <n v="17.878"/>
    <s v="High"/>
    <n v="40201311.066"/>
    <m/>
    <m/>
    <m/>
    <m/>
    <m/>
    <m/>
    <m/>
    <m/>
    <m/>
  </r>
  <r>
    <s v="DIVIDENDO PROV $ 85,80072361170290"/>
    <d v="2020-01-24T00:00:00"/>
    <x v="830"/>
    <s v="$"/>
    <x v="397"/>
    <n v="0"/>
    <n v="468499"/>
    <n v="0"/>
    <n v="0"/>
    <n v="0"/>
    <n v="85.801000000000002"/>
    <s v="High"/>
    <n v="40197682.699000001"/>
    <m/>
    <m/>
    <m/>
    <m/>
    <m/>
    <m/>
    <m/>
    <m/>
    <m/>
  </r>
  <r>
    <s v="DIVIDENDO PROV $ 85,4373422271209"/>
    <d v="2016-11-22T00:00:00"/>
    <x v="1012"/>
    <s v="$"/>
    <x v="397"/>
    <n v="0"/>
    <n v="468499"/>
    <n v="0"/>
    <n v="0"/>
    <n v="0"/>
    <n v="85.436999999999998"/>
    <s v="High"/>
    <n v="40027149.063000001"/>
    <m/>
    <m/>
    <m/>
    <m/>
    <m/>
    <m/>
    <m/>
    <m/>
    <m/>
  </r>
  <r>
    <s v="DIVIDENDO DEF 1 $ 27,1394"/>
    <d v="2016-05-23T00:00:00"/>
    <x v="1100"/>
    <s v="$"/>
    <x v="491"/>
    <n v="0"/>
    <n v="1474500"/>
    <n v="0"/>
    <n v="0"/>
    <n v="0"/>
    <n v="27.138999999999999"/>
    <s v="High"/>
    <n v="40016455.5"/>
    <m/>
    <m/>
    <m/>
    <m/>
    <m/>
    <m/>
    <m/>
    <m/>
    <m/>
  </r>
  <r>
    <s v="DIVIDENDO DEF $ 13,3028562539"/>
    <d v="2017-06-02T00:00:00"/>
    <x v="1088"/>
    <s v="$"/>
    <x v="564"/>
    <n v="0"/>
    <n v="3000000"/>
    <n v="0"/>
    <n v="0"/>
    <n v="0"/>
    <n v="13.303000000000001"/>
    <s v="High"/>
    <n v="39909000"/>
    <m/>
    <m/>
    <m/>
    <m/>
    <m/>
    <m/>
    <m/>
    <m/>
    <m/>
  </r>
  <r>
    <s v="DIVIDENDO PROV US$ 15,950614"/>
    <d v="2019-12-30T00:00:00"/>
    <x v="1101"/>
    <s v="US$"/>
    <x v="566"/>
    <n v="0"/>
    <n v="2500000"/>
    <n v="0"/>
    <n v="0"/>
    <n v="0"/>
    <n v="15.951000000000001"/>
    <s v="High"/>
    <n v="39877500"/>
    <m/>
    <m/>
    <m/>
    <m/>
    <m/>
    <m/>
    <m/>
    <m/>
    <m/>
  </r>
  <r>
    <s v="DIVIDENDO PROV US$ 15,950614"/>
    <d v="2019-12-30T00:00:00"/>
    <x v="1101"/>
    <s v="US$"/>
    <x v="642"/>
    <n v="0"/>
    <n v="2500000"/>
    <n v="0"/>
    <n v="0"/>
    <n v="0"/>
    <n v="15.951000000000001"/>
    <s v="High"/>
    <n v="39877500"/>
    <m/>
    <m/>
    <m/>
    <m/>
    <m/>
    <m/>
    <m/>
    <m/>
    <m/>
  </r>
  <r>
    <s v="DIVIDENDO PROV $ 85,1153589228779"/>
    <d v="2017-04-11T00:00:00"/>
    <x v="1014"/>
    <s v="$"/>
    <x v="397"/>
    <n v="0"/>
    <n v="468499"/>
    <n v="0"/>
    <n v="0"/>
    <n v="0"/>
    <n v="85.114999999999995"/>
    <s v="High"/>
    <n v="39876292.384999998"/>
    <m/>
    <m/>
    <m/>
    <m/>
    <m/>
    <m/>
    <m/>
    <m/>
    <m/>
  </r>
  <r>
    <s v="DIVIDENDO $ 1,28607177"/>
    <d v="2020-06-10T00:00:00"/>
    <x v="292"/>
    <s v="$"/>
    <x v="459"/>
    <n v="0"/>
    <n v="30960000"/>
    <n v="0"/>
    <n v="0"/>
    <n v="0"/>
    <n v="1.286"/>
    <s v="Medium"/>
    <n v="39814560"/>
    <m/>
    <m/>
    <m/>
    <m/>
    <m/>
    <m/>
    <m/>
    <m/>
    <m/>
  </r>
  <r>
    <s v="DIVIDENDO PROV $ 1,10550428"/>
    <d v="2019-01-24T00:00:00"/>
    <x v="139"/>
    <s v="$"/>
    <x v="459"/>
    <n v="0"/>
    <n v="35920000"/>
    <n v="0"/>
    <n v="0"/>
    <n v="0"/>
    <n v="1.1060000000000001"/>
    <s v="Medium"/>
    <n v="39727520"/>
    <m/>
    <m/>
    <m/>
    <m/>
    <m/>
    <m/>
    <m/>
    <m/>
    <m/>
  </r>
  <r>
    <s v="DIVIDENDO PROV $ 84,6501410347189"/>
    <d v="2015-10-23T00:00:00"/>
    <x v="431"/>
    <s v="$"/>
    <x v="397"/>
    <n v="0"/>
    <n v="468499"/>
    <n v="0"/>
    <n v="0"/>
    <n v="0"/>
    <n v="84.65"/>
    <s v="High"/>
    <n v="39658440.350000001"/>
    <m/>
    <m/>
    <m/>
    <m/>
    <m/>
    <m/>
    <m/>
    <m/>
    <m/>
  </r>
  <r>
    <s v="DIVIDENDO PROV $ 84,5374339186552"/>
    <d v="2018-07-19T00:00:00"/>
    <x v="956"/>
    <s v="$"/>
    <x v="397"/>
    <n v="0"/>
    <n v="468499"/>
    <n v="0"/>
    <n v="0"/>
    <n v="0"/>
    <n v="84.537000000000006"/>
    <s v="High"/>
    <n v="39605499.963"/>
    <m/>
    <m/>
    <m/>
    <m/>
    <m/>
    <m/>
    <m/>
    <m/>
    <m/>
  </r>
  <r>
    <s v="DIVIDENDO PROV US$ 0,0662032939"/>
    <d v="2021-07-29T00:00:00"/>
    <x v="1102"/>
    <s v="US$"/>
    <x v="594"/>
    <n v="0"/>
    <n v="600000000"/>
    <n v="0"/>
    <n v="0"/>
    <n v="0"/>
    <n v="6.6000000000000003E-2"/>
    <s v="Low"/>
    <n v="39600000"/>
    <m/>
    <m/>
    <m/>
    <m/>
    <m/>
    <m/>
    <m/>
    <m/>
    <m/>
  </r>
  <r>
    <s v="DIVIDENDO $ 4,7535923"/>
    <d v="2016-03-10T00:00:00"/>
    <x v="65"/>
    <s v="$"/>
    <x v="459"/>
    <n v="0"/>
    <n v="8320000"/>
    <n v="0"/>
    <n v="0"/>
    <n v="0"/>
    <n v="4.7539999999999996"/>
    <s v="Medium"/>
    <n v="39553280"/>
    <m/>
    <m/>
    <m/>
    <m/>
    <m/>
    <m/>
    <m/>
    <m/>
    <m/>
  </r>
  <r>
    <s v="DIVIDENDO DEF 66 $ 575"/>
    <d v="2018-05-15T00:00:00"/>
    <x v="254"/>
    <s v="$"/>
    <x v="516"/>
    <n v="0"/>
    <n v="68771"/>
    <n v="0"/>
    <n v="0"/>
    <n v="0"/>
    <n v="575"/>
    <s v="Very High"/>
    <n v="39543325"/>
    <m/>
    <m/>
    <m/>
    <m/>
    <m/>
    <m/>
    <m/>
    <m/>
    <m/>
  </r>
  <r>
    <s v="DIVIDENDO PROV $ 84,3765206954291"/>
    <d v="2016-07-21T00:00:00"/>
    <x v="1004"/>
    <s v="$"/>
    <x v="397"/>
    <n v="0"/>
    <n v="468499"/>
    <n v="0"/>
    <n v="0"/>
    <n v="0"/>
    <n v="84.376999999999995"/>
    <s v="High"/>
    <n v="39530540.123000003"/>
    <m/>
    <m/>
    <m/>
    <m/>
    <m/>
    <m/>
    <m/>
    <m/>
    <m/>
  </r>
  <r>
    <s v="DIVIDENDO ADIC 29 $ 28035"/>
    <d v="2016-05-12T00:00:00"/>
    <x v="61"/>
    <s v="$"/>
    <x v="482"/>
    <n v="0"/>
    <n v="1400"/>
    <n v="0"/>
    <n v="0"/>
    <n v="0"/>
    <n v="28035"/>
    <s v="Very High"/>
    <n v="39249000"/>
    <m/>
    <m/>
    <m/>
    <m/>
    <m/>
    <m/>
    <m/>
    <m/>
    <m/>
  </r>
  <r>
    <s v="DIVIDENDO PROV 0 $ 4,5809579"/>
    <d v="2016-05-16T00:00:00"/>
    <x v="35"/>
    <s v="$"/>
    <x v="459"/>
    <n v="0"/>
    <n v="8560000"/>
    <n v="0"/>
    <n v="0"/>
    <n v="0"/>
    <n v="4.5810000000000004"/>
    <s v="Medium"/>
    <n v="39213360"/>
    <m/>
    <m/>
    <m/>
    <m/>
    <m/>
    <m/>
    <m/>
    <m/>
    <m/>
  </r>
  <r>
    <s v="DIVIDENDO PROV $ 83,663001401754"/>
    <d v="2016-05-20T00:00:00"/>
    <x v="101"/>
    <s v="$"/>
    <x v="397"/>
    <n v="0"/>
    <n v="468499"/>
    <n v="0"/>
    <n v="0"/>
    <n v="0"/>
    <n v="83.662999999999997"/>
    <s v="High"/>
    <n v="39196031.836999997"/>
    <m/>
    <m/>
    <m/>
    <m/>
    <m/>
    <m/>
    <m/>
    <m/>
    <m/>
  </r>
  <r>
    <s v="DIVIDENDO PROV $ 83,5915863020165"/>
    <d v="2016-03-22T00:00:00"/>
    <x v="1015"/>
    <s v="$"/>
    <x v="397"/>
    <n v="0"/>
    <n v="468499"/>
    <n v="0"/>
    <n v="0"/>
    <n v="0"/>
    <n v="83.591999999999999"/>
    <s v="High"/>
    <n v="39162768.408"/>
    <m/>
    <m/>
    <m/>
    <m/>
    <m/>
    <m/>
    <m/>
    <m/>
    <m/>
  </r>
  <r>
    <s v="DIVIDENDO DEF US$ 3,91748551467"/>
    <d v="2017-06-17T00:00:00"/>
    <x v="724"/>
    <s v="US$"/>
    <x v="315"/>
    <n v="0"/>
    <n v="9988378"/>
    <n v="0"/>
    <n v="0"/>
    <n v="0"/>
    <n v="3.9169999999999998"/>
    <s v="Medium"/>
    <n v="39124476.626000002"/>
    <m/>
    <m/>
    <m/>
    <m/>
    <m/>
    <m/>
    <m/>
    <m/>
    <m/>
  </r>
  <r>
    <s v="DIVIDENDO PROV $ 133,3876995045840"/>
    <d v="2021-07-21T00:00:00"/>
    <x v="901"/>
    <s v="$"/>
    <x v="320"/>
    <n v="0"/>
    <n v="293283"/>
    <n v="0"/>
    <n v="0"/>
    <n v="0"/>
    <n v="133.38800000000001"/>
    <s v="Very High"/>
    <n v="39120432.803999998"/>
    <m/>
    <m/>
    <m/>
    <m/>
    <m/>
    <m/>
    <m/>
    <m/>
    <m/>
  </r>
  <r>
    <s v="DIVIDENDO DEF $ 12,717392"/>
    <d v="2018-05-29T00:00:00"/>
    <x v="949"/>
    <s v="$"/>
    <x v="128"/>
    <n v="0"/>
    <n v="3074253"/>
    <n v="0"/>
    <n v="0"/>
    <n v="0"/>
    <n v="12.717000000000001"/>
    <s v="High"/>
    <n v="39095275.401000001"/>
    <m/>
    <m/>
    <m/>
    <m/>
    <m/>
    <m/>
    <m/>
    <m/>
    <m/>
  </r>
  <r>
    <s v="DIVIDENDO DEF $ 2680,451"/>
    <d v="2018-06-05T00:00:00"/>
    <x v="317"/>
    <s v="$"/>
    <x v="643"/>
    <n v="0"/>
    <n v="14580"/>
    <n v="0"/>
    <n v="0"/>
    <n v="0"/>
    <n v="2680.451"/>
    <s v="Very High"/>
    <n v="39080975.579999998"/>
    <m/>
    <m/>
    <m/>
    <m/>
    <m/>
    <m/>
    <m/>
    <m/>
    <m/>
  </r>
  <r>
    <s v="DIVIDENDO PROV $ 3,90707729695792"/>
    <d v="2020-03-24T00:00:00"/>
    <x v="903"/>
    <s v="$"/>
    <x v="538"/>
    <n v="0"/>
    <n v="10000000"/>
    <n v="0"/>
    <n v="0"/>
    <n v="0"/>
    <n v="3.907"/>
    <s v="Medium"/>
    <n v="39070000"/>
    <m/>
    <m/>
    <m/>
    <m/>
    <m/>
    <m/>
    <m/>
    <m/>
    <m/>
  </r>
  <r>
    <s v="DIVIDENDO DEF $ 3,897277223918"/>
    <d v="2018-06-15T00:00:00"/>
    <x v="740"/>
    <s v="$"/>
    <x v="249"/>
    <n v="0"/>
    <n v="10000000"/>
    <n v="0"/>
    <n v="0"/>
    <n v="0"/>
    <n v="3.8969999999999998"/>
    <s v="Medium"/>
    <n v="38970000"/>
    <m/>
    <m/>
    <m/>
    <m/>
    <m/>
    <m/>
    <m/>
    <m/>
    <m/>
  </r>
  <r>
    <s v="DIVIDENDO PROV $ 130,2010223458460"/>
    <d v="2021-04-21T00:00:00"/>
    <x v="357"/>
    <s v="$"/>
    <x v="320"/>
    <n v="0"/>
    <n v="299116"/>
    <n v="0"/>
    <n v="0"/>
    <n v="0"/>
    <n v="130.20099999999999"/>
    <s v="Very High"/>
    <n v="38945202.316"/>
    <m/>
    <m/>
    <m/>
    <m/>
    <m/>
    <m/>
    <m/>
    <m/>
    <m/>
  </r>
  <r>
    <s v="DIVIDENDO PROV $ 83,0993389755889"/>
    <d v="2017-10-17T00:00:00"/>
    <x v="1008"/>
    <s v="$"/>
    <x v="397"/>
    <n v="0"/>
    <n v="468499"/>
    <n v="0"/>
    <n v="0"/>
    <n v="0"/>
    <n v="83.099000000000004"/>
    <s v="High"/>
    <n v="38931798.401000001"/>
    <m/>
    <m/>
    <m/>
    <m/>
    <m/>
    <m/>
    <m/>
    <m/>
    <m/>
  </r>
  <r>
    <s v="DIVIDENDO PROV EURO 7,7814680801"/>
    <d v="2018-10-29T00:00:00"/>
    <x v="872"/>
    <s v="EURO"/>
    <x v="565"/>
    <n v="0"/>
    <n v="5000000"/>
    <n v="0"/>
    <n v="0"/>
    <n v="0"/>
    <n v="7.7809999999999997"/>
    <s v="Medium"/>
    <n v="38905000"/>
    <m/>
    <m/>
    <m/>
    <m/>
    <m/>
    <m/>
    <m/>
    <m/>
    <m/>
  </r>
  <r>
    <s v="DIVIDENDO PROV $ 82,862244158820800"/>
    <d v="2019-09-13T00:00:00"/>
    <x v="787"/>
    <s v="$"/>
    <x v="397"/>
    <n v="0"/>
    <n v="468499"/>
    <n v="0"/>
    <n v="0"/>
    <n v="0"/>
    <n v="82.861999999999995"/>
    <s v="High"/>
    <n v="38820764.137999997"/>
    <m/>
    <m/>
    <m/>
    <m/>
    <m/>
    <m/>
    <m/>
    <m/>
    <m/>
  </r>
  <r>
    <s v="DIVIDENDO DEF US$ 0,0969558703944468"/>
    <d v="2017-03-14T00:00:00"/>
    <x v="308"/>
    <s v="US$"/>
    <x v="644"/>
    <n v="0"/>
    <n v="400000000"/>
    <n v="0"/>
    <n v="0"/>
    <n v="0"/>
    <n v="9.7000000000000003E-2"/>
    <s v="Low"/>
    <n v="38800000"/>
    <m/>
    <m/>
    <m/>
    <m/>
    <m/>
    <m/>
    <m/>
    <m/>
    <m/>
  </r>
  <r>
    <s v="DIVIDENDO DEF $ 3,8688980977"/>
    <d v="2017-06-14T00:00:00"/>
    <x v="674"/>
    <s v="$"/>
    <x v="391"/>
    <n v="0"/>
    <n v="10000000"/>
    <n v="0"/>
    <n v="0"/>
    <n v="0"/>
    <n v="3.8690000000000002"/>
    <s v="Medium"/>
    <n v="38690000"/>
    <m/>
    <m/>
    <m/>
    <m/>
    <m/>
    <m/>
    <m/>
    <m/>
    <m/>
  </r>
  <r>
    <s v="DIVIDENDO DEF 48 $ 105,3"/>
    <d v="2018-04-14T00:00:00"/>
    <x v="337"/>
    <s v="$"/>
    <x v="645"/>
    <n v="0"/>
    <n v="367400"/>
    <n v="0"/>
    <n v="0"/>
    <n v="0"/>
    <n v="105.3"/>
    <s v="Very High"/>
    <n v="38687220"/>
    <m/>
    <m/>
    <m/>
    <m/>
    <m/>
    <m/>
    <m/>
    <m/>
    <m/>
  </r>
  <r>
    <s v="DIVIDENDO PROV $ 82,5633288885726"/>
    <d v="2017-05-17T00:00:00"/>
    <x v="250"/>
    <s v="$"/>
    <x v="397"/>
    <n v="0"/>
    <n v="468499"/>
    <n v="0"/>
    <n v="0"/>
    <n v="0"/>
    <n v="82.563000000000002"/>
    <s v="High"/>
    <n v="38680682.936999999"/>
    <m/>
    <m/>
    <m/>
    <m/>
    <m/>
    <m/>
    <m/>
    <m/>
    <m/>
  </r>
  <r>
    <s v="DIVIDENDO $ 1,00626443"/>
    <d v="2021-05-17T00:00:00"/>
    <x v="133"/>
    <s v="$"/>
    <x v="459"/>
    <n v="0"/>
    <n v="38400000"/>
    <n v="0"/>
    <n v="0"/>
    <n v="0"/>
    <n v="1.006"/>
    <s v="Medium"/>
    <n v="38630400"/>
    <m/>
    <m/>
    <m/>
    <m/>
    <m/>
    <m/>
    <m/>
    <m/>
    <m/>
  </r>
  <r>
    <s v="DIVIDENDO PROV $ 3,84601433050936"/>
    <d v="2020-03-24T00:00:00"/>
    <x v="903"/>
    <s v="$"/>
    <x v="446"/>
    <n v="0"/>
    <n v="10000000"/>
    <n v="0"/>
    <n v="0"/>
    <n v="0"/>
    <n v="3.8460000000000001"/>
    <s v="Medium"/>
    <n v="38460000"/>
    <m/>
    <m/>
    <m/>
    <m/>
    <m/>
    <m/>
    <m/>
    <m/>
    <m/>
  </r>
  <r>
    <s v="DIVIDENDO PROV $ 3,84223802373797"/>
    <d v="2019-03-21T00:00:00"/>
    <x v="342"/>
    <s v="$"/>
    <x v="538"/>
    <n v="0"/>
    <n v="10000000"/>
    <n v="0"/>
    <n v="0"/>
    <n v="0"/>
    <n v="3.8420000000000001"/>
    <s v="Medium"/>
    <n v="38420000"/>
    <m/>
    <m/>
    <m/>
    <m/>
    <m/>
    <m/>
    <m/>
    <m/>
    <m/>
  </r>
  <r>
    <s v="DIVIDENDO $ 1,01292524"/>
    <d v="2021-05-28T00:00:00"/>
    <x v="190"/>
    <s v="$"/>
    <x v="459"/>
    <n v="0"/>
    <n v="37920000"/>
    <n v="0"/>
    <n v="0"/>
    <n v="0"/>
    <n v="1.0129999999999999"/>
    <s v="Medium"/>
    <n v="38412960"/>
    <m/>
    <m/>
    <m/>
    <m/>
    <m/>
    <m/>
    <m/>
    <m/>
    <m/>
  </r>
  <r>
    <s v="DIVIDENDO PROV $ 81,565743724"/>
    <d v="2020-03-24T00:00:00"/>
    <x v="903"/>
    <s v="$"/>
    <x v="397"/>
    <n v="0"/>
    <n v="468499"/>
    <n v="0"/>
    <n v="0"/>
    <n v="0"/>
    <n v="81.566000000000003"/>
    <s v="High"/>
    <n v="38213589.434"/>
    <m/>
    <m/>
    <m/>
    <m/>
    <m/>
    <m/>
    <m/>
    <m/>
    <m/>
  </r>
  <r>
    <s v="DIVIDENDO PROV $ 81,3569109131942"/>
    <d v="2019-07-09T00:00:00"/>
    <x v="1000"/>
    <s v="$"/>
    <x v="397"/>
    <n v="0"/>
    <n v="468499"/>
    <n v="0"/>
    <n v="0"/>
    <n v="0"/>
    <n v="81.356999999999999"/>
    <s v="High"/>
    <n v="38115673.142999999"/>
    <m/>
    <m/>
    <m/>
    <m/>
    <m/>
    <m/>
    <m/>
    <m/>
    <m/>
  </r>
  <r>
    <s v="DIVIDENDO DEF $ 3,7979337"/>
    <d v="2021-06-17T00:00:00"/>
    <x v="890"/>
    <s v="$"/>
    <x v="646"/>
    <n v="0"/>
    <n v="10000000"/>
    <n v="0"/>
    <n v="0"/>
    <n v="0"/>
    <n v="3.798"/>
    <s v="Medium"/>
    <n v="37980000"/>
    <m/>
    <m/>
    <m/>
    <m/>
    <m/>
    <m/>
    <m/>
    <m/>
    <m/>
  </r>
  <r>
    <s v="DIVIDENDO PROV $ 80,93358509073870"/>
    <d v="2019-09-24T00:00:00"/>
    <x v="141"/>
    <s v="$"/>
    <x v="397"/>
    <n v="0"/>
    <n v="468499"/>
    <n v="0"/>
    <n v="0"/>
    <n v="0"/>
    <n v="80.933999999999997"/>
    <s v="High"/>
    <n v="37917498.066"/>
    <m/>
    <m/>
    <m/>
    <m/>
    <m/>
    <m/>
    <m/>
    <m/>
    <m/>
  </r>
  <r>
    <s v="DIVIDENDO PROV $ 80,727723258785"/>
    <d v="2015-05-22T00:00:00"/>
    <x v="176"/>
    <s v="$"/>
    <x v="397"/>
    <n v="0"/>
    <n v="468499"/>
    <n v="0"/>
    <n v="0"/>
    <n v="0"/>
    <n v="80.727999999999994"/>
    <s v="High"/>
    <n v="37820987.272"/>
    <m/>
    <m/>
    <m/>
    <m/>
    <m/>
    <m/>
    <m/>
    <m/>
    <m/>
  </r>
  <r>
    <s v="DIVIDENDO DEF $ 58,1270671475634"/>
    <d v="2015-06-26T00:00:00"/>
    <x v="692"/>
    <s v="$"/>
    <x v="281"/>
    <n v="0"/>
    <n v="650000"/>
    <n v="0"/>
    <n v="0"/>
    <n v="0"/>
    <n v="58.127000000000002"/>
    <s v="High"/>
    <n v="37782550"/>
    <m/>
    <m/>
    <m/>
    <m/>
    <m/>
    <m/>
    <m/>
    <m/>
    <m/>
  </r>
  <r>
    <s v="DIVIDENDO DEF $ 5898,76"/>
    <d v="2018-05-16T00:00:00"/>
    <x v="195"/>
    <s v="$"/>
    <x v="554"/>
    <n v="0"/>
    <n v="6400"/>
    <n v="0"/>
    <n v="0"/>
    <n v="0"/>
    <n v="5898.76"/>
    <s v="Very High"/>
    <n v="37752064"/>
    <m/>
    <m/>
    <m/>
    <m/>
    <m/>
    <m/>
    <m/>
    <m/>
    <m/>
  </r>
  <r>
    <s v="DIVIDENDO $ 0,97907264"/>
    <d v="2021-05-12T00:00:00"/>
    <x v="151"/>
    <s v="$"/>
    <x v="459"/>
    <n v="0"/>
    <n v="38480000"/>
    <n v="0"/>
    <n v="0"/>
    <n v="0"/>
    <n v="0.97899999999999998"/>
    <s v="Low"/>
    <n v="37671920"/>
    <m/>
    <m/>
    <m/>
    <m/>
    <m/>
    <m/>
    <m/>
    <m/>
    <m/>
  </r>
  <r>
    <s v="DIVIDENDO $ 1,21702493"/>
    <d v="2019-12-12T00:00:00"/>
    <x v="205"/>
    <s v="$"/>
    <x v="459"/>
    <n v="0"/>
    <n v="30880000"/>
    <n v="0"/>
    <n v="0"/>
    <n v="0"/>
    <n v="1.2170000000000001"/>
    <s v="Medium"/>
    <n v="37580960"/>
    <m/>
    <m/>
    <m/>
    <m/>
    <m/>
    <m/>
    <m/>
    <m/>
    <m/>
  </r>
  <r>
    <s v="DIVIDENDO PROV $ 79,9336277475071"/>
    <d v="2015-04-23T00:00:00"/>
    <x v="8"/>
    <s v="$"/>
    <x v="397"/>
    <n v="0"/>
    <n v="468499"/>
    <n v="0"/>
    <n v="0"/>
    <n v="0"/>
    <n v="79.933999999999997"/>
    <s v="High"/>
    <n v="37448999.066"/>
    <m/>
    <m/>
    <m/>
    <m/>
    <m/>
    <m/>
    <m/>
    <m/>
    <m/>
  </r>
  <r>
    <s v="DIVIDENDO PROV $ 79,6949718687361"/>
    <d v="2018-09-12T00:00:00"/>
    <x v="619"/>
    <s v="$"/>
    <x v="397"/>
    <n v="0"/>
    <n v="468499"/>
    <n v="0"/>
    <n v="0"/>
    <n v="0"/>
    <n v="79.694999999999993"/>
    <s v="High"/>
    <n v="37337027.805"/>
    <m/>
    <m/>
    <m/>
    <m/>
    <m/>
    <m/>
    <m/>
    <m/>
    <m/>
  </r>
  <r>
    <s v="DIVIDENDO EVEN $ 14"/>
    <d v="2016-08-25T00:00:00"/>
    <x v="985"/>
    <s v="$"/>
    <x v="128"/>
    <n v="0"/>
    <n v="2649829"/>
    <n v="0"/>
    <n v="0"/>
    <n v="0"/>
    <n v="14"/>
    <s v="High"/>
    <n v="37097606"/>
    <m/>
    <m/>
    <m/>
    <m/>
    <m/>
    <m/>
    <m/>
    <m/>
    <m/>
  </r>
  <r>
    <s v="DIVIDENDO EVEN $ 14"/>
    <d v="2016-07-23T00:00:00"/>
    <x v="986"/>
    <s v="$"/>
    <x v="128"/>
    <n v="0"/>
    <n v="2649829"/>
    <n v="0"/>
    <n v="0"/>
    <n v="0"/>
    <n v="14"/>
    <s v="High"/>
    <n v="37097606"/>
    <m/>
    <m/>
    <m/>
    <m/>
    <m/>
    <m/>
    <m/>
    <m/>
    <m/>
  </r>
  <r>
    <s v="DIVIDENDO $ 1,43985345"/>
    <d v="2018-04-25T00:00:00"/>
    <x v="231"/>
    <s v="$"/>
    <x v="459"/>
    <n v="0"/>
    <n v="25760000"/>
    <n v="0"/>
    <n v="0"/>
    <n v="0"/>
    <n v="1.44"/>
    <s v="Medium"/>
    <n v="37094400"/>
    <m/>
    <m/>
    <m/>
    <m/>
    <m/>
    <m/>
    <m/>
    <m/>
    <m/>
  </r>
  <r>
    <s v="DIVIDENDO $ 1,44760312"/>
    <d v="2018-05-08T00:00:00"/>
    <x v="156"/>
    <s v="$"/>
    <x v="459"/>
    <n v="0"/>
    <n v="25600000"/>
    <n v="0"/>
    <n v="0"/>
    <n v="0"/>
    <n v="1.448"/>
    <s v="Medium"/>
    <n v="37068800"/>
    <m/>
    <m/>
    <m/>
    <m/>
    <m/>
    <m/>
    <m/>
    <m/>
    <m/>
  </r>
  <r>
    <s v="DIVIDENDO DEF $ 78,9790458912986"/>
    <d v="2020-05-08T00:00:00"/>
    <x v="147"/>
    <s v="$"/>
    <x v="397"/>
    <n v="0"/>
    <n v="468499"/>
    <n v="0"/>
    <n v="0"/>
    <n v="0"/>
    <n v="78.978999999999999"/>
    <s v="High"/>
    <n v="37001582.520999998"/>
    <m/>
    <m/>
    <m/>
    <m/>
    <m/>
    <m/>
    <m/>
    <m/>
    <m/>
  </r>
  <r>
    <s v="DIVIDENDO PROV US$ 0,1232879876"/>
    <d v="2021-06-23T00:00:00"/>
    <x v="548"/>
    <s v="US$"/>
    <x v="559"/>
    <n v="0"/>
    <n v="300000000"/>
    <n v="0"/>
    <n v="0"/>
    <n v="0"/>
    <n v="0.123"/>
    <s v="Low"/>
    <n v="36900000"/>
    <m/>
    <m/>
    <m/>
    <m/>
    <m/>
    <m/>
    <m/>
    <m/>
    <m/>
  </r>
  <r>
    <s v="DIVIDENDO $ 1,44079914"/>
    <d v="2018-05-09T00:00:00"/>
    <x v="51"/>
    <s v="$"/>
    <x v="459"/>
    <n v="0"/>
    <n v="25600000"/>
    <n v="0"/>
    <n v="0"/>
    <n v="0"/>
    <n v="1.4410000000000001"/>
    <s v="Medium"/>
    <n v="36889600"/>
    <m/>
    <m/>
    <m/>
    <m/>
    <m/>
    <m/>
    <m/>
    <m/>
    <m/>
  </r>
  <r>
    <s v="DIVIDENDO $ 5,89709792"/>
    <d v="2019-12-03T00:00:00"/>
    <x v="29"/>
    <s v="$"/>
    <x v="592"/>
    <n v="0"/>
    <n v="6240000"/>
    <n v="0"/>
    <n v="0"/>
    <n v="0"/>
    <n v="5.8970000000000002"/>
    <s v="Medium"/>
    <n v="36797280"/>
    <m/>
    <m/>
    <m/>
    <m/>
    <m/>
    <m/>
    <m/>
    <m/>
    <m/>
  </r>
  <r>
    <s v="DIVIDENDO $ 78,459362592571"/>
    <d v="2016-02-19T00:00:00"/>
    <x v="1005"/>
    <s v="$"/>
    <x v="397"/>
    <n v="0"/>
    <n v="468499"/>
    <n v="0"/>
    <n v="0"/>
    <n v="0"/>
    <n v="78.459000000000003"/>
    <s v="High"/>
    <n v="36757963.041000001"/>
    <m/>
    <m/>
    <m/>
    <m/>
    <m/>
    <m/>
    <m/>
    <m/>
    <m/>
  </r>
  <r>
    <s v="DIVIDENDO PROV $ 78,24233890460350"/>
    <d v="2020-04-23T00:00:00"/>
    <x v="286"/>
    <s v="$"/>
    <x v="397"/>
    <n v="0"/>
    <n v="468499"/>
    <n v="0"/>
    <n v="0"/>
    <n v="0"/>
    <n v="78.242000000000004"/>
    <s v="High"/>
    <n v="36656298.758000001"/>
    <m/>
    <m/>
    <m/>
    <m/>
    <m/>
    <m/>
    <m/>
    <m/>
    <m/>
  </r>
  <r>
    <s v="DIVIDENDO PROV $ 3,662895822"/>
    <d v="2021-09-02T00:00:00"/>
    <x v="437"/>
    <s v="$"/>
    <x v="629"/>
    <n v="0"/>
    <n v="10000000"/>
    <n v="0"/>
    <n v="0"/>
    <n v="0"/>
    <n v="3.6629999999999998"/>
    <s v="Medium"/>
    <n v="36630000"/>
    <m/>
    <m/>
    <m/>
    <m/>
    <m/>
    <m/>
    <m/>
    <m/>
    <m/>
  </r>
  <r>
    <s v="DIVIDENDO $ 1,35518871"/>
    <d v="2020-05-08T00:00:00"/>
    <x v="121"/>
    <s v="$"/>
    <x v="459"/>
    <n v="0"/>
    <n v="26960000"/>
    <n v="0"/>
    <n v="0"/>
    <n v="0"/>
    <n v="1.355"/>
    <s v="Medium"/>
    <n v="36530800"/>
    <m/>
    <m/>
    <m/>
    <m/>
    <m/>
    <m/>
    <m/>
    <m/>
    <m/>
  </r>
  <r>
    <s v="DIVIDENDO PROV $ 77,8281795193202"/>
    <d v="2016-10-21T00:00:00"/>
    <x v="418"/>
    <s v="$"/>
    <x v="397"/>
    <n v="0"/>
    <n v="468499"/>
    <n v="0"/>
    <n v="0"/>
    <n v="0"/>
    <n v="77.828000000000003"/>
    <s v="High"/>
    <n v="36462340.171999998"/>
    <m/>
    <m/>
    <m/>
    <m/>
    <m/>
    <m/>
    <m/>
    <m/>
    <m/>
  </r>
  <r>
    <s v="DIVIDENDO DEF 312 $ 0,485581"/>
    <d v="2018-05-03T00:00:00"/>
    <x v="156"/>
    <s v="$"/>
    <x v="164"/>
    <n v="0"/>
    <n v="75000000"/>
    <n v="0"/>
    <n v="0"/>
    <n v="0"/>
    <n v="0.48599999999999999"/>
    <s v="Low"/>
    <n v="36450000"/>
    <m/>
    <m/>
    <m/>
    <m/>
    <m/>
    <m/>
    <m/>
    <m/>
    <m/>
  </r>
  <r>
    <s v="DIVIDENDO $ 0,92712807"/>
    <d v="2020-12-21T00:00:00"/>
    <x v="268"/>
    <s v="$"/>
    <x v="459"/>
    <n v="0"/>
    <n v="39280000"/>
    <n v="0"/>
    <n v="0"/>
    <n v="0"/>
    <n v="0.92700000000000005"/>
    <s v="Low"/>
    <n v="36412560"/>
    <m/>
    <m/>
    <m/>
    <m/>
    <m/>
    <m/>
    <m/>
    <m/>
    <m/>
  </r>
  <r>
    <s v="DIVIDENDO PROV US$ 0,0518432069"/>
    <d v="2021-08-03T00:00:00"/>
    <x v="1103"/>
    <s v="US$"/>
    <x v="639"/>
    <n v="0"/>
    <n v="700000000"/>
    <n v="0"/>
    <n v="0"/>
    <n v="0"/>
    <n v="5.1999999999999998E-2"/>
    <s v="Low"/>
    <n v="36400000"/>
    <m/>
    <m/>
    <m/>
    <m/>
    <m/>
    <m/>
    <m/>
    <m/>
    <m/>
  </r>
  <r>
    <s v="DIVIDENDO $ 1,47702495"/>
    <d v="2018-01-23T00:00:00"/>
    <x v="169"/>
    <s v="$"/>
    <x v="459"/>
    <n v="0"/>
    <n v="24640000"/>
    <n v="0"/>
    <n v="0"/>
    <n v="0"/>
    <n v="1.4770000000000001"/>
    <s v="Medium"/>
    <n v="36393280"/>
    <m/>
    <m/>
    <m/>
    <m/>
    <m/>
    <m/>
    <m/>
    <m/>
    <m/>
  </r>
  <r>
    <s v="DIVIDENDO PROV $ 77,5875879837967"/>
    <d v="2016-08-23T00:00:00"/>
    <x v="222"/>
    <s v="$"/>
    <x v="397"/>
    <n v="0"/>
    <n v="468499"/>
    <n v="0"/>
    <n v="0"/>
    <n v="0"/>
    <n v="77.587999999999994"/>
    <s v="High"/>
    <n v="36349900.412"/>
    <m/>
    <m/>
    <m/>
    <m/>
    <m/>
    <m/>
    <m/>
    <m/>
    <m/>
  </r>
  <r>
    <s v="DIVIDENDO PROV  $ 3,62038523071086"/>
    <d v="2020-02-13T00:00:00"/>
    <x v="1104"/>
    <s v="$"/>
    <x v="337"/>
    <n v="0"/>
    <n v="10000000"/>
    <n v="0"/>
    <n v="0"/>
    <n v="0"/>
    <n v="3.62"/>
    <s v="Medium"/>
    <n v="36200000"/>
    <m/>
    <m/>
    <m/>
    <m/>
    <m/>
    <m/>
    <m/>
    <m/>
    <m/>
  </r>
  <r>
    <s v="DIVIDENDO $ 1,91598808"/>
    <d v="2017-05-25T00:00:00"/>
    <x v="59"/>
    <s v="$"/>
    <x v="459"/>
    <n v="0"/>
    <n v="18880000"/>
    <n v="0"/>
    <n v="0"/>
    <n v="0"/>
    <n v="1.9159999999999999"/>
    <s v="Medium"/>
    <n v="36174080"/>
    <m/>
    <m/>
    <m/>
    <m/>
    <m/>
    <m/>
    <m/>
    <m/>
    <m/>
  </r>
  <r>
    <s v="DIVIDENDO PROV $ 3,609223682"/>
    <d v="2021-06-04T00:00:00"/>
    <x v="249"/>
    <s v="$"/>
    <x v="629"/>
    <n v="0"/>
    <n v="10000000"/>
    <n v="0"/>
    <n v="0"/>
    <n v="0"/>
    <n v="3.609"/>
    <s v="Medium"/>
    <n v="36090000"/>
    <m/>
    <m/>
    <m/>
    <m/>
    <m/>
    <m/>
    <m/>
    <m/>
    <m/>
  </r>
  <r>
    <s v="DIVIDENDO PROV $ 0,825712300028172"/>
    <d v="2021-09-15T00:00:00"/>
    <x v="215"/>
    <s v="$"/>
    <x v="415"/>
    <n v="0"/>
    <n v="43680120"/>
    <n v="0"/>
    <n v="0"/>
    <n v="0"/>
    <n v="0.82599999999999996"/>
    <s v="Low"/>
    <n v="36079779.119999997"/>
    <m/>
    <m/>
    <m/>
    <m/>
    <m/>
    <m/>
    <m/>
    <m/>
    <m/>
  </r>
  <r>
    <s v="DIVIDENDO PROV EURO 12,02455"/>
    <d v="2018-10-29T00:00:00"/>
    <x v="872"/>
    <s v="EURO"/>
    <x v="540"/>
    <n v="0"/>
    <n v="3000000"/>
    <n v="0"/>
    <n v="0"/>
    <n v="0"/>
    <n v="12.025"/>
    <s v="High"/>
    <n v="36075000"/>
    <m/>
    <m/>
    <m/>
    <m/>
    <m/>
    <m/>
    <m/>
    <m/>
    <m/>
  </r>
  <r>
    <s v="DIVIDENDO $ 3,8451507"/>
    <d v="2015-05-22T00:00:00"/>
    <x v="34"/>
    <s v="$"/>
    <x v="459"/>
    <n v="0"/>
    <n v="9360000"/>
    <n v="0"/>
    <n v="0"/>
    <n v="0"/>
    <n v="3.8450000000000002"/>
    <s v="Medium"/>
    <n v="35989200"/>
    <m/>
    <m/>
    <m/>
    <m/>
    <m/>
    <m/>
    <m/>
    <m/>
    <m/>
  </r>
  <r>
    <s v="DIVIDENDO PROV $ 3,590674765"/>
    <d v="2021-04-01T00:00:00"/>
    <x v="503"/>
    <s v="$"/>
    <x v="629"/>
    <n v="0"/>
    <n v="10000000"/>
    <n v="0"/>
    <n v="0"/>
    <n v="0"/>
    <n v="3.5910000000000002"/>
    <s v="Medium"/>
    <n v="35910000"/>
    <m/>
    <m/>
    <m/>
    <m/>
    <m/>
    <m/>
    <m/>
    <m/>
    <m/>
  </r>
  <r>
    <s v="DIVIDENDO $ 1,17754196"/>
    <d v="2019-05-10T00:00:00"/>
    <x v="224"/>
    <s v="$"/>
    <x v="459"/>
    <n v="0"/>
    <n v="30480000"/>
    <n v="0"/>
    <n v="0"/>
    <n v="0"/>
    <n v="1.1779999999999999"/>
    <s v="Medium"/>
    <n v="35905440"/>
    <m/>
    <m/>
    <m/>
    <m/>
    <m/>
    <m/>
    <m/>
    <m/>
    <m/>
  </r>
  <r>
    <s v="DIVIDENDO $ 1,83089698"/>
    <d v="2017-01-26T00:00:00"/>
    <x v="120"/>
    <s v="$"/>
    <x v="459"/>
    <n v="0"/>
    <n v="19600000"/>
    <n v="0"/>
    <n v="0"/>
    <n v="0"/>
    <n v="1.831"/>
    <s v="Medium"/>
    <n v="35887600"/>
    <m/>
    <m/>
    <m/>
    <m/>
    <m/>
    <m/>
    <m/>
    <m/>
    <m/>
  </r>
  <r>
    <s v="DIVIDENDO PROV $ 76,1482940106875"/>
    <d v="2015-07-24T00:00:00"/>
    <x v="993"/>
    <s v="$"/>
    <x v="397"/>
    <n v="0"/>
    <n v="468499"/>
    <n v="0"/>
    <n v="0"/>
    <n v="0"/>
    <n v="76.147999999999996"/>
    <s v="High"/>
    <n v="35675261.851999998"/>
    <m/>
    <m/>
    <m/>
    <m/>
    <m/>
    <m/>
    <m/>
    <m/>
    <m/>
  </r>
  <r>
    <s v="DIVIDENDO PROV $ 75,5591468650168"/>
    <d v="2015-06-20T00:00:00"/>
    <x v="812"/>
    <s v="$"/>
    <x v="397"/>
    <n v="0"/>
    <n v="468499"/>
    <n v="0"/>
    <n v="0"/>
    <n v="0"/>
    <n v="75.558999999999997"/>
    <s v="High"/>
    <n v="35399315.941"/>
    <m/>
    <m/>
    <m/>
    <m/>
    <m/>
    <m/>
    <m/>
    <m/>
    <m/>
  </r>
  <r>
    <s v="DIVIDENDO $ 1,106572212"/>
    <d v="2019-04-25T00:00:00"/>
    <x v="240"/>
    <s v="$"/>
    <x v="459"/>
    <n v="0"/>
    <n v="31920000"/>
    <n v="0"/>
    <n v="0"/>
    <n v="0"/>
    <n v="1.107"/>
    <s v="Medium"/>
    <n v="35335440"/>
    <m/>
    <m/>
    <m/>
    <m/>
    <m/>
    <m/>
    <m/>
    <m/>
    <m/>
  </r>
  <r>
    <s v="DIVIDENDO $ 75,3813294109915"/>
    <d v="2019-02-15T00:00:00"/>
    <x v="433"/>
    <s v="$"/>
    <x v="397"/>
    <n v="0"/>
    <n v="468499"/>
    <n v="0"/>
    <n v="0"/>
    <n v="0"/>
    <n v="75.381"/>
    <s v="High"/>
    <n v="35315923.119000003"/>
    <m/>
    <m/>
    <m/>
    <m/>
    <m/>
    <m/>
    <m/>
    <m/>
    <m/>
  </r>
  <r>
    <s v="DIVIDENDO PROV $ 3,529449415432010"/>
    <d v="2020-06-23T00:00:00"/>
    <x v="157"/>
    <s v="$"/>
    <x v="415"/>
    <n v="0"/>
    <n v="10000000"/>
    <n v="0"/>
    <n v="0"/>
    <n v="0"/>
    <n v="3.5289999999999999"/>
    <s v="Medium"/>
    <n v="35290000"/>
    <m/>
    <m/>
    <m/>
    <m/>
    <m/>
    <m/>
    <m/>
    <m/>
    <m/>
  </r>
  <r>
    <s v="DIVIDENDO DEF $ 115,85637907"/>
    <d v="2021-06-12T00:00:00"/>
    <x v="839"/>
    <s v="$"/>
    <x v="328"/>
    <n v="0"/>
    <n v="304290"/>
    <n v="0"/>
    <n v="0"/>
    <n v="0"/>
    <n v="115.85599999999999"/>
    <s v="Very High"/>
    <n v="35253822.240000002"/>
    <m/>
    <m/>
    <m/>
    <m/>
    <m/>
    <m/>
    <m/>
    <m/>
    <m/>
  </r>
  <r>
    <s v="DIVIDENDO PROV $ 3,50861674900765"/>
    <d v="2016-10-13T00:00:00"/>
    <x v="686"/>
    <s v="$"/>
    <x v="415"/>
    <n v="0"/>
    <n v="10000000"/>
    <n v="0"/>
    <n v="0"/>
    <n v="0"/>
    <n v="3.5089999999999999"/>
    <s v="Medium"/>
    <n v="35090000"/>
    <m/>
    <m/>
    <m/>
    <m/>
    <m/>
    <m/>
    <m/>
    <m/>
    <m/>
  </r>
  <r>
    <s v="DIVIDENDO PROV US$ 3,5"/>
    <d v="2019-04-25T00:00:00"/>
    <x v="397"/>
    <s v="US$"/>
    <x v="647"/>
    <n v="0"/>
    <n v="10000000"/>
    <n v="0"/>
    <n v="0"/>
    <n v="0"/>
    <n v="3.5"/>
    <s v="Medium"/>
    <n v="35000000"/>
    <m/>
    <m/>
    <m/>
    <m/>
    <m/>
    <m/>
    <m/>
    <m/>
    <m/>
  </r>
  <r>
    <s v="DIVIDENDO PROV $ 69,86946"/>
    <d v="2021-05-05T00:00:00"/>
    <x v="104"/>
    <s v="$"/>
    <x v="619"/>
    <n v="0"/>
    <n v="500000"/>
    <n v="0"/>
    <n v="0"/>
    <n v="0"/>
    <n v="69.869"/>
    <s v="High"/>
    <n v="34934500"/>
    <m/>
    <m/>
    <m/>
    <m/>
    <m/>
    <m/>
    <m/>
    <m/>
    <m/>
  </r>
  <r>
    <s v="DIVIDENDO PROV $ 74,508686425543900"/>
    <d v="2021-09-09T00:00:00"/>
    <x v="714"/>
    <s v="$"/>
    <x v="397"/>
    <n v="0"/>
    <n v="468499"/>
    <n v="0"/>
    <n v="0"/>
    <n v="0"/>
    <n v="74.509"/>
    <s v="High"/>
    <n v="34907391.990999997"/>
    <m/>
    <m/>
    <m/>
    <m/>
    <m/>
    <m/>
    <m/>
    <m/>
    <m/>
  </r>
  <r>
    <s v="DIVIDENDO EVEN $ 13,17"/>
    <d v="2016-06-23T00:00:00"/>
    <x v="494"/>
    <s v="$"/>
    <x v="128"/>
    <n v="0"/>
    <n v="2649829"/>
    <n v="0"/>
    <n v="0"/>
    <n v="0"/>
    <n v="13.17"/>
    <s v="High"/>
    <n v="34898247.93"/>
    <m/>
    <m/>
    <m/>
    <m/>
    <m/>
    <m/>
    <m/>
    <m/>
    <m/>
  </r>
  <r>
    <s v="DIVIDENDO PROV $ 74,45344206918890"/>
    <d v="2020-08-14T00:00:00"/>
    <x v="922"/>
    <s v="$"/>
    <x v="397"/>
    <n v="0"/>
    <n v="468499"/>
    <n v="0"/>
    <n v="0"/>
    <n v="0"/>
    <n v="74.453000000000003"/>
    <s v="High"/>
    <n v="34881156.046999998"/>
    <m/>
    <m/>
    <m/>
    <m/>
    <m/>
    <m/>
    <m/>
    <m/>
    <m/>
  </r>
  <r>
    <s v="DIVIDENDO PROV $ 74,404919597068700"/>
    <d v="2021-08-11T00:00:00"/>
    <x v="797"/>
    <s v="$"/>
    <x v="397"/>
    <n v="0"/>
    <n v="468499"/>
    <n v="0"/>
    <n v="0"/>
    <n v="0"/>
    <n v="74.405000000000001"/>
    <s v="High"/>
    <n v="34858668.094999999"/>
    <m/>
    <m/>
    <m/>
    <m/>
    <m/>
    <m/>
    <m/>
    <m/>
    <m/>
  </r>
  <r>
    <s v="DIVIDENDO PROV 0 $ 17,388769"/>
    <d v="2018-12-01T00:00:00"/>
    <x v="967"/>
    <s v="$"/>
    <x v="648"/>
    <n v="0"/>
    <n v="2000000"/>
    <n v="0"/>
    <n v="0"/>
    <n v="0"/>
    <n v="17.388999999999999"/>
    <s v="High"/>
    <n v="34778000"/>
    <m/>
    <m/>
    <m/>
    <m/>
    <m/>
    <m/>
    <m/>
    <m/>
    <m/>
  </r>
  <r>
    <s v="DIVIDENDO PROV $ 73,865781210333600"/>
    <d v="2020-02-21T00:00:00"/>
    <x v="282"/>
    <s v="$"/>
    <x v="397"/>
    <n v="0"/>
    <n v="468499"/>
    <n v="0"/>
    <n v="0"/>
    <n v="0"/>
    <n v="73.866"/>
    <s v="High"/>
    <n v="34606147.134000003"/>
    <m/>
    <m/>
    <m/>
    <m/>
    <m/>
    <m/>
    <m/>
    <m/>
    <m/>
  </r>
  <r>
    <s v="DIVIDENDO $ 5,52950448"/>
    <d v="2020-08-27T00:00:00"/>
    <x v="110"/>
    <s v="$"/>
    <x v="592"/>
    <n v="0"/>
    <n v="6240000"/>
    <n v="0"/>
    <n v="0"/>
    <n v="0"/>
    <n v="5.53"/>
    <s v="Medium"/>
    <n v="34507200"/>
    <m/>
    <m/>
    <m/>
    <m/>
    <m/>
    <m/>
    <m/>
    <m/>
    <m/>
  </r>
  <r>
    <s v="DIVIDENDO PROV $ 3,445800125"/>
    <d v="2020-11-06T00:00:00"/>
    <x v="600"/>
    <s v="$"/>
    <x v="649"/>
    <n v="0"/>
    <n v="10000000"/>
    <n v="0"/>
    <n v="0"/>
    <n v="0"/>
    <n v="3.4460000000000002"/>
    <s v="Medium"/>
    <n v="34460000"/>
    <m/>
    <m/>
    <m/>
    <m/>
    <m/>
    <m/>
    <m/>
    <m/>
    <m/>
  </r>
  <r>
    <s v="DIVIDENDO DEF $ 13"/>
    <d v="2017-04-22T00:00:00"/>
    <x v="171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7-03-25T00:00:00"/>
    <x v="735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7-02-22T00:00:00"/>
    <x v="979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7-01-24T00:00:00"/>
    <x v="980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6-12-22T00:00:00"/>
    <x v="854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6-11-24T00:00:00"/>
    <x v="982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6-10-22T00:00:00"/>
    <x v="373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EVEN $ 13"/>
    <d v="2016-09-24T00:00:00"/>
    <x v="737"/>
    <s v="$"/>
    <x v="128"/>
    <n v="0"/>
    <n v="2649829"/>
    <n v="0"/>
    <n v="0"/>
    <n v="0"/>
    <n v="13"/>
    <s v="High"/>
    <n v="34447777"/>
    <m/>
    <m/>
    <m/>
    <m/>
    <m/>
    <m/>
    <m/>
    <m/>
    <m/>
  </r>
  <r>
    <s v="DIVIDENDO PROV $ 3,434056499844780000"/>
    <d v="2020-02-21T00:00:00"/>
    <x v="282"/>
    <s v="$"/>
    <x v="415"/>
    <n v="0"/>
    <n v="10000000"/>
    <n v="0"/>
    <n v="0"/>
    <n v="0"/>
    <n v="3.4340000000000002"/>
    <s v="Medium"/>
    <n v="34340000"/>
    <m/>
    <m/>
    <m/>
    <m/>
    <m/>
    <m/>
    <m/>
    <m/>
    <m/>
  </r>
  <r>
    <s v="DIVIDENDO PROV $ 9,03445130602279"/>
    <d v="2021-06-09T00:00:00"/>
    <x v="824"/>
    <s v="$"/>
    <x v="538"/>
    <n v="0"/>
    <n v="3795531"/>
    <n v="0"/>
    <n v="0"/>
    <n v="0"/>
    <n v="9.0340000000000007"/>
    <s v="Medium"/>
    <n v="34288827.053999998"/>
    <m/>
    <m/>
    <m/>
    <m/>
    <m/>
    <m/>
    <m/>
    <m/>
    <m/>
  </r>
  <r>
    <s v="DIVIDENDO $ 1,276984755"/>
    <d v="2020-05-11T00:00:00"/>
    <x v="90"/>
    <s v="$"/>
    <x v="459"/>
    <n v="0"/>
    <n v="26720000"/>
    <n v="0"/>
    <n v="0"/>
    <n v="0"/>
    <n v="1.2769999999999999"/>
    <s v="Medium"/>
    <n v="34121440"/>
    <m/>
    <m/>
    <m/>
    <m/>
    <m/>
    <m/>
    <m/>
    <m/>
    <m/>
  </r>
  <r>
    <s v="DIVIDENDO PROV $ 113,9525735834930"/>
    <d v="2021-03-19T00:00:00"/>
    <x v="17"/>
    <s v="$"/>
    <x v="320"/>
    <n v="0"/>
    <n v="299116"/>
    <n v="0"/>
    <n v="0"/>
    <n v="0"/>
    <n v="113.953"/>
    <s v="Very High"/>
    <n v="34085165.548"/>
    <m/>
    <m/>
    <m/>
    <m/>
    <m/>
    <m/>
    <m/>
    <m/>
    <m/>
  </r>
  <r>
    <s v="DIVIDENDO PROV $ 72,6942262080388"/>
    <d v="2019-06-04T00:00:00"/>
    <x v="1105"/>
    <s v="$"/>
    <x v="397"/>
    <n v="0"/>
    <n v="468499"/>
    <n v="0"/>
    <n v="0"/>
    <n v="0"/>
    <n v="72.694000000000003"/>
    <s v="High"/>
    <n v="34057066.306000002"/>
    <m/>
    <m/>
    <m/>
    <m/>
    <m/>
    <m/>
    <m/>
    <m/>
    <m/>
  </r>
  <r>
    <s v="DIVIDENDO PROV $ 155"/>
    <d v="2020-07-25T00:00:00"/>
    <x v="630"/>
    <s v="$"/>
    <x v="301"/>
    <n v="0"/>
    <n v="219611"/>
    <n v="0"/>
    <n v="0"/>
    <n v="0"/>
    <n v="155"/>
    <s v="Very High"/>
    <n v="34039705"/>
    <m/>
    <m/>
    <m/>
    <m/>
    <m/>
    <m/>
    <m/>
    <m/>
    <m/>
  </r>
  <r>
    <s v="DIVIDENDO PROV $ 72,3545560386059"/>
    <d v="2015-03-21T00:00:00"/>
    <x v="1027"/>
    <s v="$"/>
    <x v="397"/>
    <n v="0"/>
    <n v="468499"/>
    <n v="0"/>
    <n v="0"/>
    <n v="0"/>
    <n v="72.355000000000004"/>
    <s v="High"/>
    <n v="33898245.145000003"/>
    <m/>
    <m/>
    <m/>
    <m/>
    <m/>
    <m/>
    <m/>
    <m/>
    <m/>
  </r>
  <r>
    <s v="DIVIDENDO PROV $ 3,386211232936170"/>
    <d v="2020-08-21T00:00:00"/>
    <x v="442"/>
    <s v="$"/>
    <x v="415"/>
    <n v="0"/>
    <n v="10000000"/>
    <n v="0"/>
    <n v="0"/>
    <n v="0"/>
    <n v="3.3860000000000001"/>
    <s v="Medium"/>
    <n v="33860000"/>
    <m/>
    <m/>
    <m/>
    <m/>
    <m/>
    <m/>
    <m/>
    <m/>
    <m/>
  </r>
  <r>
    <s v="DIVIDENDO $ 1,11326385"/>
    <d v="2019-05-07T00:00:00"/>
    <x v="100"/>
    <s v="$"/>
    <x v="459"/>
    <n v="0"/>
    <n v="30400000"/>
    <n v="0"/>
    <n v="0"/>
    <n v="0"/>
    <n v="1.113"/>
    <s v="Medium"/>
    <n v="33835200"/>
    <m/>
    <m/>
    <m/>
    <m/>
    <m/>
    <m/>
    <m/>
    <m/>
    <m/>
  </r>
  <r>
    <s v="DIVIDENDO PROV $ 5,833333391"/>
    <d v="2021-01-16T00:00:00"/>
    <x v="1022"/>
    <s v="$"/>
    <x v="618"/>
    <n v="0"/>
    <n v="5797142"/>
    <n v="0"/>
    <n v="0"/>
    <n v="0"/>
    <n v="5.8330000000000002"/>
    <s v="Medium"/>
    <n v="33814729.285999998"/>
    <m/>
    <m/>
    <m/>
    <m/>
    <m/>
    <m/>
    <m/>
    <m/>
    <m/>
  </r>
  <r>
    <s v="DIVIDENDO PROV 0 $ 72,0097312755314"/>
    <d v="2015-11-21T00:00:00"/>
    <x v="344"/>
    <s v="$"/>
    <x v="397"/>
    <n v="0"/>
    <n v="468499"/>
    <n v="0"/>
    <n v="0"/>
    <n v="0"/>
    <n v="72.010000000000005"/>
    <s v="High"/>
    <n v="33736612.990000002"/>
    <m/>
    <m/>
    <m/>
    <m/>
    <m/>
    <m/>
    <m/>
    <m/>
    <m/>
  </r>
  <r>
    <s v="DIVIDENDO $ 4,588802"/>
    <d v="2015-08-15T00:00:00"/>
    <x v="1106"/>
    <s v="$"/>
    <x v="627"/>
    <n v="0"/>
    <n v="7342950"/>
    <n v="0"/>
    <n v="0"/>
    <n v="0"/>
    <n v="4.5890000000000004"/>
    <s v="Medium"/>
    <n v="33696797.549999997"/>
    <m/>
    <m/>
    <m/>
    <m/>
    <m/>
    <m/>
    <m/>
    <m/>
    <m/>
  </r>
  <r>
    <s v="DIVIDENDO PROV $ 3,3506107714626"/>
    <d v="2020-05-22T00:00:00"/>
    <x v="255"/>
    <s v="$"/>
    <x v="523"/>
    <n v="0"/>
    <n v="10000000"/>
    <n v="0"/>
    <n v="0"/>
    <n v="0"/>
    <n v="3.351"/>
    <s v="Medium"/>
    <n v="33510000"/>
    <m/>
    <m/>
    <m/>
    <m/>
    <m/>
    <m/>
    <m/>
    <m/>
    <m/>
  </r>
  <r>
    <s v="DIVIDENDO $ 5,165910494"/>
    <d v="2020-05-28T00:00:00"/>
    <x v="14"/>
    <s v="$"/>
    <x v="592"/>
    <n v="0"/>
    <n v="6480000"/>
    <n v="0"/>
    <n v="0"/>
    <n v="0"/>
    <n v="5.1660000000000004"/>
    <s v="Medium"/>
    <n v="33475680"/>
    <m/>
    <m/>
    <m/>
    <m/>
    <m/>
    <m/>
    <m/>
    <m/>
    <m/>
  </r>
  <r>
    <s v="DIVIDENDO PROV $ 3,34081403622518"/>
    <d v="2020-10-22T00:00:00"/>
    <x v="216"/>
    <s v="$"/>
    <x v="415"/>
    <n v="0"/>
    <n v="10000000"/>
    <n v="0"/>
    <n v="0"/>
    <n v="0"/>
    <n v="3.3410000000000002"/>
    <s v="Medium"/>
    <n v="33410000"/>
    <m/>
    <m/>
    <m/>
    <m/>
    <m/>
    <m/>
    <m/>
    <m/>
    <m/>
  </r>
  <r>
    <s v="DIVIDENDO PROV $ 106,9004319821040"/>
    <d v="2021-02-19T00:00:00"/>
    <x v="860"/>
    <s v="$"/>
    <x v="284"/>
    <n v="0"/>
    <n v="311124"/>
    <n v="0"/>
    <n v="0"/>
    <n v="0"/>
    <n v="106.9"/>
    <s v="Very High"/>
    <n v="33259155.600000001"/>
    <m/>
    <m/>
    <m/>
    <m/>
    <m/>
    <m/>
    <m/>
    <m/>
    <m/>
  </r>
  <r>
    <s v="DIVIDENDO PROV $ 3,3191789062954"/>
    <d v="2020-05-22T00:00:00"/>
    <x v="255"/>
    <s v="$"/>
    <x v="553"/>
    <n v="0"/>
    <n v="10000000"/>
    <n v="0"/>
    <n v="0"/>
    <n v="0"/>
    <n v="3.319"/>
    <s v="Medium"/>
    <n v="33190000"/>
    <m/>
    <m/>
    <m/>
    <m/>
    <m/>
    <m/>
    <m/>
    <m/>
    <m/>
  </r>
  <r>
    <s v="DIVIDENDO PROV $ 5,724082488"/>
    <d v="2021-04-17T00:00:00"/>
    <x v="153"/>
    <s v="$"/>
    <x v="618"/>
    <n v="0"/>
    <n v="5797142"/>
    <n v="0"/>
    <n v="0"/>
    <n v="0"/>
    <n v="5.7240000000000002"/>
    <s v="Medium"/>
    <n v="33182840.807999998"/>
    <m/>
    <m/>
    <m/>
    <m/>
    <m/>
    <m/>
    <m/>
    <m/>
    <m/>
  </r>
  <r>
    <s v="DIVIDENDO PROV $ 70,7322764077693"/>
    <d v="2015-09-23T00:00:00"/>
    <x v="1026"/>
    <s v="$"/>
    <x v="397"/>
    <n v="0"/>
    <n v="468499"/>
    <n v="0"/>
    <n v="0"/>
    <n v="0"/>
    <n v="70.731999999999999"/>
    <s v="High"/>
    <n v="33137871.267999999"/>
    <m/>
    <m/>
    <m/>
    <m/>
    <m/>
    <m/>
    <m/>
    <m/>
    <m/>
  </r>
  <r>
    <s v="DIVIDENDO DEF 8 US$ 0,000412082"/>
    <d v="2017-05-09T00:00:00"/>
    <x v="131"/>
    <s v="$"/>
    <x v="542"/>
    <n v="0"/>
    <n v="120920716"/>
    <n v="0"/>
    <n v="0"/>
    <n v="0"/>
    <n v="0.27400000000000002"/>
    <s v="Low"/>
    <n v="33132276.184"/>
    <m/>
    <m/>
    <m/>
    <m/>
    <m/>
    <m/>
    <m/>
    <m/>
    <m/>
  </r>
  <r>
    <s v="DIVIDENDO $ 1,7501496"/>
    <d v="2017-05-25T00:00:00"/>
    <x v="59"/>
    <s v="$"/>
    <x v="459"/>
    <n v="0"/>
    <n v="18880000"/>
    <n v="0"/>
    <n v="0"/>
    <n v="0"/>
    <n v="1.75"/>
    <s v="Medium"/>
    <n v="33040000"/>
    <m/>
    <m/>
    <m/>
    <m/>
    <m/>
    <m/>
    <m/>
    <m/>
    <m/>
  </r>
  <r>
    <s v="DIVIDENDO PROV US$ 0,06596622454942290"/>
    <d v="2016-11-04T00:00:00"/>
    <x v="534"/>
    <s v="US$"/>
    <x v="650"/>
    <n v="0"/>
    <n v="500000000"/>
    <n v="0"/>
    <n v="0"/>
    <n v="0"/>
    <n v="6.6000000000000003E-2"/>
    <s v="Low"/>
    <n v="33000000"/>
    <m/>
    <m/>
    <m/>
    <m/>
    <m/>
    <m/>
    <m/>
    <m/>
    <m/>
  </r>
  <r>
    <s v="DIVIDENDO DEF $ 3,29491"/>
    <d v="2021-05-29T00:00:00"/>
    <x v="743"/>
    <s v="$"/>
    <x v="651"/>
    <n v="0"/>
    <n v="10000000"/>
    <n v="0"/>
    <n v="0"/>
    <n v="0"/>
    <n v="3.2949999999999999"/>
    <s v="Medium"/>
    <n v="32950000"/>
    <m/>
    <m/>
    <m/>
    <m/>
    <m/>
    <m/>
    <m/>
    <m/>
    <m/>
  </r>
  <r>
    <s v="DIVIDENDO PROV $ 3,2942333355157"/>
    <d v="2020-05-22T00:00:00"/>
    <x v="255"/>
    <s v="$"/>
    <x v="541"/>
    <n v="0"/>
    <n v="10000000"/>
    <n v="0"/>
    <n v="0"/>
    <n v="0"/>
    <n v="3.294"/>
    <s v="Medium"/>
    <n v="32940000"/>
    <m/>
    <m/>
    <m/>
    <m/>
    <m/>
    <m/>
    <m/>
    <m/>
    <m/>
  </r>
  <r>
    <s v="DIVIDENDO $ 1,7004185"/>
    <d v="2017-12-13T00:00:00"/>
    <x v="172"/>
    <s v="$"/>
    <x v="459"/>
    <n v="0"/>
    <n v="19360000"/>
    <n v="0"/>
    <n v="0"/>
    <n v="0"/>
    <n v="1.7"/>
    <s v="Medium"/>
    <n v="32912000"/>
    <m/>
    <m/>
    <m/>
    <m/>
    <m/>
    <m/>
    <m/>
    <m/>
    <m/>
  </r>
  <r>
    <s v="DIVIDENDO PROV $ 3,282524681708750000"/>
    <d v="2020-12-23T00:00:00"/>
    <x v="281"/>
    <s v="$"/>
    <x v="415"/>
    <n v="0"/>
    <n v="10000000"/>
    <n v="0"/>
    <n v="0"/>
    <n v="0"/>
    <n v="3.2829999999999999"/>
    <s v="Medium"/>
    <n v="32830000"/>
    <m/>
    <m/>
    <m/>
    <m/>
    <m/>
    <m/>
    <m/>
    <m/>
    <m/>
  </r>
  <r>
    <s v="DIVIDENDO DEF $ 3,2597027327"/>
    <d v="2020-06-19T00:00:00"/>
    <x v="328"/>
    <s v="$"/>
    <x v="455"/>
    <n v="0"/>
    <n v="10000000"/>
    <n v="0"/>
    <n v="0"/>
    <n v="0"/>
    <n v="3.26"/>
    <s v="Medium"/>
    <n v="32600000"/>
    <m/>
    <m/>
    <m/>
    <m/>
    <m/>
    <m/>
    <m/>
    <m/>
    <m/>
  </r>
  <r>
    <s v="DIVIDENDO ADIC 8 $ 0,14617"/>
    <d v="2018-05-08T00:00:00"/>
    <x v="105"/>
    <s v="$"/>
    <x v="126"/>
    <n v="0"/>
    <n v="223062717"/>
    <n v="0"/>
    <n v="0"/>
    <n v="0"/>
    <n v="0.14599999999999999"/>
    <s v="Low"/>
    <n v="32567156.682"/>
    <m/>
    <m/>
    <m/>
    <m/>
    <m/>
    <m/>
    <m/>
    <m/>
    <m/>
  </r>
  <r>
    <s v="DIVIDENDO PROV $ 69,510776536188"/>
    <d v="2017-08-22T00:00:00"/>
    <x v="1033"/>
    <s v="$"/>
    <x v="397"/>
    <n v="0"/>
    <n v="468499"/>
    <n v="0"/>
    <n v="0"/>
    <n v="0"/>
    <n v="69.510999999999996"/>
    <s v="High"/>
    <n v="32565833.989"/>
    <m/>
    <m/>
    <m/>
    <m/>
    <m/>
    <m/>
    <m/>
    <m/>
    <m/>
  </r>
  <r>
    <s v="DIVIDENDO $ 4,84640089"/>
    <d v="2019-05-16T00:00:00"/>
    <x v="21"/>
    <s v="$"/>
    <x v="592"/>
    <n v="0"/>
    <n v="6720000"/>
    <n v="0"/>
    <n v="0"/>
    <n v="0"/>
    <n v="4.8460000000000001"/>
    <s v="Medium"/>
    <n v="32565120"/>
    <m/>
    <m/>
    <m/>
    <m/>
    <m/>
    <m/>
    <m/>
    <m/>
    <m/>
  </r>
  <r>
    <s v="DIVIDENDO PROV $ 5,614831757"/>
    <d v="2021-07-17T00:00:00"/>
    <x v="665"/>
    <s v="$"/>
    <x v="618"/>
    <n v="0"/>
    <n v="5797142"/>
    <n v="0"/>
    <n v="0"/>
    <n v="0"/>
    <n v="5.6150000000000002"/>
    <s v="Medium"/>
    <n v="32550952.329999998"/>
    <m/>
    <m/>
    <m/>
    <m/>
    <m/>
    <m/>
    <m/>
    <m/>
    <m/>
  </r>
  <r>
    <s v="DIVIDENDO $ 0,83976369"/>
    <d v="2021-05-11T00:00:00"/>
    <x v="54"/>
    <s v="$"/>
    <x v="459"/>
    <n v="0"/>
    <n v="38720000"/>
    <n v="0"/>
    <n v="0"/>
    <n v="0"/>
    <n v="0.84"/>
    <s v="Low"/>
    <n v="32524800"/>
    <m/>
    <m/>
    <m/>
    <m/>
    <m/>
    <m/>
    <m/>
    <m/>
    <m/>
  </r>
  <r>
    <s v="DIVIDENDO PROV US$ 0,08137129"/>
    <d v="2019-06-13T00:00:00"/>
    <x v="1107"/>
    <s v="US$"/>
    <x v="652"/>
    <n v="0"/>
    <n v="400000000"/>
    <n v="0"/>
    <n v="0"/>
    <n v="0"/>
    <n v="8.1000000000000003E-2"/>
    <s v="Low"/>
    <n v="32400000"/>
    <m/>
    <m/>
    <m/>
    <m/>
    <m/>
    <m/>
    <m/>
    <m/>
    <m/>
  </r>
  <r>
    <s v="DIVIDENDO DEF US$ 32,39482202709720"/>
    <d v="2020-06-23T00:00:00"/>
    <x v="157"/>
    <s v="US$"/>
    <x v="653"/>
    <n v="0"/>
    <n v="1000000"/>
    <n v="0"/>
    <n v="0"/>
    <n v="0"/>
    <n v="32.395000000000003"/>
    <s v="High"/>
    <n v="32395000"/>
    <m/>
    <m/>
    <m/>
    <m/>
    <m/>
    <m/>
    <m/>
    <m/>
    <m/>
  </r>
  <r>
    <s v="DIVIDENDO DEF $ 32,371765"/>
    <d v="2017-06-09T00:00:00"/>
    <x v="178"/>
    <s v="$"/>
    <x v="654"/>
    <n v="0"/>
    <n v="1000000"/>
    <n v="0"/>
    <n v="0"/>
    <n v="0"/>
    <n v="32.372"/>
    <s v="High"/>
    <n v="32372000"/>
    <m/>
    <m/>
    <m/>
    <m/>
    <m/>
    <m/>
    <m/>
    <m/>
    <m/>
  </r>
  <r>
    <s v="DIVIDENDO DEF $ 32,224953"/>
    <d v="2017-06-09T00:00:00"/>
    <x v="178"/>
    <s v="$"/>
    <x v="655"/>
    <n v="0"/>
    <n v="1000000"/>
    <n v="0"/>
    <n v="0"/>
    <n v="0"/>
    <n v="32.225000000000001"/>
    <s v="High"/>
    <n v="32225000"/>
    <m/>
    <m/>
    <m/>
    <m/>
    <m/>
    <m/>
    <m/>
    <m/>
    <m/>
  </r>
  <r>
    <s v="DIVIDENDO ADIC 34 $ 0,04"/>
    <d v="2019-05-03T00:00:00"/>
    <x v="23"/>
    <s v="$"/>
    <x v="103"/>
    <n v="0"/>
    <n v="804681783"/>
    <n v="0"/>
    <n v="0"/>
    <n v="0"/>
    <n v="0.04"/>
    <s v="Low"/>
    <n v="32187271.32"/>
    <m/>
    <m/>
    <m/>
    <m/>
    <m/>
    <m/>
    <m/>
    <m/>
    <m/>
  </r>
  <r>
    <s v="DIVIDENDO PROV $ 103,3158354868160"/>
    <d v="2020-11-19T00:00:00"/>
    <x v="866"/>
    <s v="$"/>
    <x v="284"/>
    <n v="0"/>
    <n v="311124"/>
    <n v="0"/>
    <n v="0"/>
    <n v="0"/>
    <n v="103.316"/>
    <s v="Very High"/>
    <n v="32144087.184"/>
    <m/>
    <m/>
    <m/>
    <m/>
    <m/>
    <m/>
    <m/>
    <m/>
    <m/>
  </r>
  <r>
    <s v="DIVIDENDO PROV $ 5,541997764"/>
    <d v="2021-09-16T00:00:00"/>
    <x v="887"/>
    <s v="$"/>
    <x v="618"/>
    <n v="0"/>
    <n v="5797142"/>
    <n v="0"/>
    <n v="0"/>
    <n v="0"/>
    <n v="5.5419999999999998"/>
    <s v="Medium"/>
    <n v="32127760.964000002"/>
    <m/>
    <m/>
    <m/>
    <m/>
    <m/>
    <m/>
    <m/>
    <m/>
    <m/>
  </r>
  <r>
    <s v="DIVIDENDO PROV US$ 0,10732536"/>
    <d v="2015-12-07T00:00:00"/>
    <x v="1108"/>
    <s v="US$"/>
    <x v="656"/>
    <n v="0"/>
    <n v="300000000"/>
    <n v="0"/>
    <n v="0"/>
    <n v="0"/>
    <n v="0.107"/>
    <s v="Low"/>
    <n v="32100000"/>
    <m/>
    <m/>
    <m/>
    <m/>
    <m/>
    <m/>
    <m/>
    <m/>
    <m/>
  </r>
  <r>
    <s v="DIVIDENDO PROV $ 3,20886467344870"/>
    <d v="2020-11-19T00:00:00"/>
    <x v="866"/>
    <s v="$"/>
    <x v="415"/>
    <n v="0"/>
    <n v="10000000"/>
    <n v="0"/>
    <n v="0"/>
    <n v="0"/>
    <n v="3.2090000000000001"/>
    <s v="Medium"/>
    <n v="32090000"/>
    <m/>
    <m/>
    <m/>
    <m/>
    <m/>
    <m/>
    <m/>
    <m/>
    <m/>
  </r>
  <r>
    <s v="DIVIDENDO $ 0,74414313"/>
    <d v="2019-09-25T00:00:00"/>
    <x v="291"/>
    <s v="$"/>
    <x v="459"/>
    <n v="0"/>
    <n v="43120000"/>
    <n v="0"/>
    <n v="0"/>
    <n v="0"/>
    <n v="0.74399999999999999"/>
    <s v="Low"/>
    <n v="32081280"/>
    <m/>
    <m/>
    <m/>
    <m/>
    <m/>
    <m/>
    <m/>
    <m/>
    <m/>
  </r>
  <r>
    <s v="DIVIDENDO  $ 1,6605211"/>
    <d v="2017-06-14T00:00:00"/>
    <x v="178"/>
    <s v="$"/>
    <x v="459"/>
    <n v="0"/>
    <n v="19280000"/>
    <n v="0"/>
    <n v="0"/>
    <n v="0"/>
    <n v="1.661"/>
    <s v="Medium"/>
    <n v="32024080"/>
    <m/>
    <m/>
    <m/>
    <m/>
    <m/>
    <m/>
    <m/>
    <m/>
    <m/>
  </r>
  <r>
    <s v="DIVIDENDO PROV US$ 0,06445531255797140"/>
    <d v="2016-11-04T00:00:00"/>
    <x v="534"/>
    <s v="US$"/>
    <x v="657"/>
    <n v="0"/>
    <n v="500000000"/>
    <n v="0"/>
    <n v="0"/>
    <n v="0"/>
    <n v="6.4000000000000001E-2"/>
    <s v="Low"/>
    <n v="32000000"/>
    <m/>
    <m/>
    <m/>
    <m/>
    <m/>
    <m/>
    <m/>
    <m/>
    <m/>
  </r>
  <r>
    <s v="DIVIDENDO PROV $ 102,6467164217480"/>
    <d v="2020-07-24T00:00:00"/>
    <x v="449"/>
    <s v="$"/>
    <x v="284"/>
    <n v="0"/>
    <n v="311124"/>
    <n v="0"/>
    <n v="0"/>
    <n v="0"/>
    <n v="102.64700000000001"/>
    <s v="Very High"/>
    <n v="31935945.228"/>
    <m/>
    <m/>
    <m/>
    <m/>
    <m/>
    <m/>
    <m/>
    <m/>
    <m/>
  </r>
  <r>
    <s v="DIVIDENDO $ 1,74942565"/>
    <d v="2017-05-11T00:00:00"/>
    <x v="82"/>
    <s v="$"/>
    <x v="459"/>
    <n v="0"/>
    <n v="18240000"/>
    <n v="0"/>
    <n v="0"/>
    <n v="0"/>
    <n v="1.7490000000000001"/>
    <s v="Medium"/>
    <n v="31901760"/>
    <m/>
    <m/>
    <m/>
    <m/>
    <m/>
    <m/>
    <m/>
    <m/>
    <m/>
  </r>
  <r>
    <s v="DIVIDENDO PROV $ 3,189695576"/>
    <d v="2021-02-02T00:00:00"/>
    <x v="484"/>
    <s v="$"/>
    <x v="629"/>
    <n v="0"/>
    <n v="10000000"/>
    <n v="0"/>
    <n v="0"/>
    <n v="0"/>
    <n v="3.19"/>
    <s v="Medium"/>
    <n v="31900000"/>
    <m/>
    <m/>
    <m/>
    <m/>
    <m/>
    <m/>
    <m/>
    <m/>
    <m/>
  </r>
  <r>
    <s v="DIVIDENDO PROV 0 $ 67,885725672"/>
    <d v="2018-12-14T00:00:00"/>
    <x v="456"/>
    <s v="$"/>
    <x v="397"/>
    <n v="0"/>
    <n v="468499"/>
    <n v="0"/>
    <n v="0"/>
    <n v="0"/>
    <n v="67.885999999999996"/>
    <s v="High"/>
    <n v="31804523.114"/>
    <m/>
    <m/>
    <m/>
    <m/>
    <m/>
    <m/>
    <m/>
    <m/>
    <m/>
  </r>
  <r>
    <s v="DIVIDENDO $ 0,928467837"/>
    <d v="2020-05-26T00:00:00"/>
    <x v="47"/>
    <s v="$"/>
    <x v="459"/>
    <n v="0"/>
    <n v="34240000"/>
    <n v="0"/>
    <n v="0"/>
    <n v="0"/>
    <n v="0.92800000000000005"/>
    <s v="Low"/>
    <n v="31774720"/>
    <m/>
    <m/>
    <m/>
    <m/>
    <m/>
    <m/>
    <m/>
    <m/>
    <m/>
  </r>
  <r>
    <s v="DIVIDENDO DEF $ 105,5666012571920"/>
    <d v="2021-02-19T00:00:00"/>
    <x v="860"/>
    <s v="$"/>
    <x v="320"/>
    <n v="0"/>
    <n v="300670"/>
    <n v="0"/>
    <n v="0"/>
    <n v="0"/>
    <n v="105.56699999999999"/>
    <s v="Very High"/>
    <n v="31740829.890000001"/>
    <m/>
    <m/>
    <m/>
    <m/>
    <m/>
    <m/>
    <m/>
    <m/>
    <m/>
  </r>
  <r>
    <s v="DIVIDENDO PROV US$ 6,346382553"/>
    <d v="2019-08-07T00:00:00"/>
    <x v="1109"/>
    <s v="US$"/>
    <x v="658"/>
    <n v="0"/>
    <n v="5000000"/>
    <n v="0"/>
    <n v="0"/>
    <n v="0"/>
    <n v="6.3460000000000001"/>
    <s v="Medium"/>
    <n v="31730000"/>
    <m/>
    <m/>
    <m/>
    <m/>
    <m/>
    <m/>
    <m/>
    <m/>
    <m/>
  </r>
  <r>
    <s v="DIVIDENDO $ 1,73813294"/>
    <d v="2017-05-05T00:00:00"/>
    <x v="73"/>
    <s v="$"/>
    <x v="459"/>
    <n v="0"/>
    <n v="18240000"/>
    <n v="0"/>
    <n v="0"/>
    <n v="0"/>
    <n v="1.738"/>
    <s v="Medium"/>
    <n v="31701120"/>
    <m/>
    <m/>
    <m/>
    <m/>
    <m/>
    <m/>
    <m/>
    <m/>
    <m/>
  </r>
  <r>
    <s v="DIVIDENDO PROV US$ 15,842883"/>
    <d v="2018-08-30T00:00:00"/>
    <x v="763"/>
    <s v="US$"/>
    <x v="648"/>
    <n v="0"/>
    <n v="2000000"/>
    <n v="0"/>
    <n v="0"/>
    <n v="0"/>
    <n v="15.843"/>
    <s v="High"/>
    <n v="31686000"/>
    <m/>
    <m/>
    <m/>
    <m/>
    <m/>
    <m/>
    <m/>
    <m/>
    <m/>
  </r>
  <r>
    <s v="DIVIDENDO $ 3,527232"/>
    <d v="2015-03-23T00:00:00"/>
    <x v="60"/>
    <s v="$"/>
    <x v="459"/>
    <n v="0"/>
    <n v="8960000"/>
    <n v="0"/>
    <n v="0"/>
    <n v="0"/>
    <n v="3.5270000000000001"/>
    <s v="Medium"/>
    <n v="31601920"/>
    <m/>
    <m/>
    <m/>
    <m/>
    <m/>
    <m/>
    <m/>
    <m/>
    <m/>
  </r>
  <r>
    <s v="DIVIDENDO PROV $ 67,0840970118962"/>
    <d v="2015-08-22T00:00:00"/>
    <x v="234"/>
    <s v="$"/>
    <x v="397"/>
    <n v="0"/>
    <n v="468499"/>
    <n v="0"/>
    <n v="0"/>
    <n v="0"/>
    <n v="67.084000000000003"/>
    <s v="High"/>
    <n v="31428786.916000001"/>
    <m/>
    <m/>
    <m/>
    <m/>
    <m/>
    <m/>
    <m/>
    <m/>
    <m/>
  </r>
  <r>
    <s v="DIVIDENDO $ 1,75840874"/>
    <d v="2021-03-24T00:00:00"/>
    <x v="17"/>
    <s v="$"/>
    <x v="592"/>
    <n v="0"/>
    <n v="17760000"/>
    <n v="0"/>
    <n v="0"/>
    <n v="0"/>
    <n v="1.758"/>
    <s v="Medium"/>
    <n v="31222080"/>
    <m/>
    <m/>
    <m/>
    <m/>
    <m/>
    <m/>
    <m/>
    <m/>
    <m/>
  </r>
  <r>
    <s v="DIVIDENDO $ 3,115417143"/>
    <d v="2018-04-24T00:00:00"/>
    <x v="1"/>
    <s v="$"/>
    <x v="403"/>
    <n v="0"/>
    <n v="10000000"/>
    <n v="0"/>
    <n v="0"/>
    <n v="0"/>
    <n v="3.1150000000000002"/>
    <s v="Medium"/>
    <n v="31150000"/>
    <m/>
    <m/>
    <m/>
    <m/>
    <m/>
    <m/>
    <m/>
    <m/>
    <m/>
  </r>
  <r>
    <s v="DIVIDENDO PROV $ 413,329640"/>
    <d v="2020-07-24T00:00:00"/>
    <x v="449"/>
    <s v="$"/>
    <x v="188"/>
    <n v="0"/>
    <n v="75000"/>
    <n v="0"/>
    <n v="0"/>
    <n v="0"/>
    <n v="413.33"/>
    <s v="Very High"/>
    <n v="30999750"/>
    <m/>
    <m/>
    <m/>
    <m/>
    <m/>
    <m/>
    <m/>
    <m/>
    <m/>
  </r>
  <r>
    <s v="DIVIDENDO $ 1,4722477"/>
    <d v="2017-09-13T00:00:00"/>
    <x v="193"/>
    <s v="$"/>
    <x v="459"/>
    <n v="0"/>
    <n v="21040000"/>
    <n v="0"/>
    <n v="0"/>
    <n v="0"/>
    <n v="1.472"/>
    <s v="Medium"/>
    <n v="30970880"/>
    <m/>
    <m/>
    <m/>
    <m/>
    <m/>
    <m/>
    <m/>
    <m/>
    <m/>
  </r>
  <r>
    <s v="DIVIDENDO DEF 10 $ 0,1"/>
    <d v="2015-05-05T00:00:00"/>
    <x v="50"/>
    <s v="$"/>
    <x v="659"/>
    <n v="0"/>
    <n v="309327004"/>
    <n v="0"/>
    <n v="0"/>
    <n v="0"/>
    <n v="0.1"/>
    <s v="Low"/>
    <n v="30932700.399999999"/>
    <m/>
    <m/>
    <m/>
    <m/>
    <m/>
    <m/>
    <m/>
    <m/>
    <m/>
  </r>
  <r>
    <s v="DIVIDENDO DEF $ 3,0925235"/>
    <d v="2021-05-29T00:00:00"/>
    <x v="743"/>
    <s v="$"/>
    <x v="660"/>
    <n v="0"/>
    <n v="10000000"/>
    <n v="0"/>
    <n v="0"/>
    <n v="0"/>
    <n v="3.093"/>
    <s v="Medium"/>
    <n v="30930000"/>
    <m/>
    <m/>
    <m/>
    <m/>
    <m/>
    <m/>
    <m/>
    <m/>
    <m/>
  </r>
  <r>
    <s v="DIVIDENDO $ 3,4189978"/>
    <d v="2015-05-13T00:00:00"/>
    <x v="55"/>
    <s v="$"/>
    <x v="459"/>
    <n v="0"/>
    <n v="9040000"/>
    <n v="0"/>
    <n v="0"/>
    <n v="0"/>
    <n v="3.419"/>
    <s v="Medium"/>
    <n v="30907760"/>
    <m/>
    <m/>
    <m/>
    <m/>
    <m/>
    <m/>
    <m/>
    <m/>
    <m/>
  </r>
  <r>
    <s v="DIVIDENDO PROV $ 102,1463605185450"/>
    <d v="2020-11-19T00:00:00"/>
    <x v="866"/>
    <s v="$"/>
    <x v="320"/>
    <n v="0"/>
    <n v="302076"/>
    <n v="0"/>
    <n v="0"/>
    <n v="0"/>
    <n v="102.146"/>
    <s v="Very High"/>
    <n v="30855855.096000001"/>
    <m/>
    <m/>
    <m/>
    <m/>
    <m/>
    <m/>
    <m/>
    <m/>
    <m/>
  </r>
  <r>
    <s v="DIVIDENDO PROV $ 101,5750410736550"/>
    <d v="2020-07-24T00:00:00"/>
    <x v="449"/>
    <s v="$"/>
    <x v="320"/>
    <n v="0"/>
    <n v="303114"/>
    <n v="0"/>
    <n v="0"/>
    <n v="0"/>
    <n v="101.575"/>
    <s v="Very High"/>
    <n v="30788804.550000001"/>
    <m/>
    <m/>
    <m/>
    <m/>
    <m/>
    <m/>
    <m/>
    <m/>
    <m/>
  </r>
  <r>
    <s v="DIVIDENDO  $ 1,2435027"/>
    <d v="2018-01-25T00:00:00"/>
    <x v="163"/>
    <s v="$"/>
    <x v="459"/>
    <n v="0"/>
    <n v="24720000"/>
    <n v="0"/>
    <n v="0"/>
    <n v="0"/>
    <n v="1.244"/>
    <s v="Medium"/>
    <n v="30751680"/>
    <m/>
    <m/>
    <m/>
    <m/>
    <m/>
    <m/>
    <m/>
    <m/>
    <m/>
  </r>
  <r>
    <s v="DIVIDENDO DEF $ 102,7685045266720"/>
    <d v="2021-05-25T00:00:00"/>
    <x v="190"/>
    <s v="$"/>
    <x v="320"/>
    <n v="0"/>
    <n v="299116"/>
    <n v="0"/>
    <n v="0"/>
    <n v="0"/>
    <n v="102.76900000000001"/>
    <s v="Very High"/>
    <n v="30739852.204"/>
    <m/>
    <m/>
    <m/>
    <m/>
    <m/>
    <m/>
    <m/>
    <m/>
    <m/>
  </r>
  <r>
    <s v="DIVIDENDO DEF $ 3,0712123"/>
    <d v="2021-05-29T00:00:00"/>
    <x v="743"/>
    <s v="$"/>
    <x v="661"/>
    <n v="0"/>
    <n v="10000000"/>
    <n v="0"/>
    <n v="0"/>
    <n v="0"/>
    <n v="3.0710000000000002"/>
    <s v="Medium"/>
    <n v="30710000"/>
    <m/>
    <m/>
    <m/>
    <m/>
    <m/>
    <m/>
    <m/>
    <m/>
    <m/>
  </r>
  <r>
    <s v="DIVIDENDO $ 1,1981741"/>
    <d v="2018-05-07T00:00:00"/>
    <x v="53"/>
    <s v="$"/>
    <x v="459"/>
    <n v="0"/>
    <n v="25600000"/>
    <n v="0"/>
    <n v="0"/>
    <n v="0"/>
    <n v="1.198"/>
    <s v="Medium"/>
    <n v="30668800"/>
    <m/>
    <m/>
    <m/>
    <m/>
    <m/>
    <m/>
    <m/>
    <m/>
    <m/>
  </r>
  <r>
    <s v="DIVIDENDO PROV US$ 0,1016995847"/>
    <d v="2021-02-02T00:00:00"/>
    <x v="484"/>
    <s v="US$"/>
    <x v="559"/>
    <n v="0"/>
    <n v="300000000"/>
    <n v="0"/>
    <n v="0"/>
    <n v="0"/>
    <n v="0.10199999999999999"/>
    <s v="Low"/>
    <n v="30600000"/>
    <m/>
    <m/>
    <m/>
    <m/>
    <m/>
    <m/>
    <m/>
    <m/>
    <m/>
  </r>
  <r>
    <s v="DIVIDENDO PROV $ 65,27792921383790"/>
    <d v="2017-12-15T00:00:00"/>
    <x v="95"/>
    <s v="$"/>
    <x v="397"/>
    <n v="0"/>
    <n v="468499"/>
    <n v="0"/>
    <n v="0"/>
    <n v="0"/>
    <n v="65.278000000000006"/>
    <s v="High"/>
    <n v="30582677.721999999"/>
    <m/>
    <m/>
    <m/>
    <m/>
    <m/>
    <m/>
    <m/>
    <m/>
    <m/>
  </r>
  <r>
    <s v="DIVIDENDO PROV $ 65,2519209981808"/>
    <d v="2016-01-22T00:00:00"/>
    <x v="31"/>
    <s v="$"/>
    <x v="397"/>
    <n v="0"/>
    <n v="468499"/>
    <n v="0"/>
    <n v="0"/>
    <n v="0"/>
    <n v="65.251999999999995"/>
    <s v="High"/>
    <n v="30570496.748"/>
    <m/>
    <m/>
    <m/>
    <m/>
    <m/>
    <m/>
    <m/>
    <m/>
    <m/>
  </r>
  <r>
    <s v="DIVIDENDO $ 1,142134469"/>
    <d v="2020-05-12T00:00:00"/>
    <x v="97"/>
    <s v="$"/>
    <x v="459"/>
    <n v="0"/>
    <n v="26720000"/>
    <n v="0"/>
    <n v="0"/>
    <n v="0"/>
    <n v="1.1419999999999999"/>
    <s v="Medium"/>
    <n v="30514240"/>
    <m/>
    <m/>
    <m/>
    <m/>
    <m/>
    <m/>
    <m/>
    <m/>
    <m/>
  </r>
  <r>
    <s v="DIVIDENDO DEF $ 21708"/>
    <d v="2018-05-16T00:00:00"/>
    <x v="195"/>
    <s v="$"/>
    <x v="482"/>
    <n v="0"/>
    <n v="1400"/>
    <n v="0"/>
    <n v="0"/>
    <n v="0"/>
    <n v="21708"/>
    <s v="Very High"/>
    <n v="30391200"/>
    <m/>
    <m/>
    <m/>
    <m/>
    <m/>
    <m/>
    <m/>
    <m/>
    <m/>
  </r>
  <r>
    <s v="DIVIDENDO PROV US$ 3,0343135673"/>
    <d v="2019-10-24T00:00:00"/>
    <x v="372"/>
    <s v="US$"/>
    <x v="662"/>
    <n v="0"/>
    <n v="10000000"/>
    <n v="0"/>
    <n v="0"/>
    <n v="0"/>
    <n v="3.0339999999999998"/>
    <s v="Medium"/>
    <n v="30340000"/>
    <m/>
    <m/>
    <m/>
    <m/>
    <m/>
    <m/>
    <m/>
    <m/>
    <m/>
  </r>
  <r>
    <s v="DIVIDENDO $ 3,03291486680292"/>
    <d v="2019-05-15T00:00:00"/>
    <x v="181"/>
    <s v="$"/>
    <x v="612"/>
    <n v="0"/>
    <n v="10000000"/>
    <n v="0"/>
    <n v="0"/>
    <n v="0"/>
    <n v="3.0329999999999999"/>
    <s v="Medium"/>
    <n v="30330000"/>
    <m/>
    <m/>
    <m/>
    <m/>
    <m/>
    <m/>
    <m/>
    <m/>
    <m/>
  </r>
  <r>
    <s v="DIVIDENDO PROV $ 64,6168442882374"/>
    <d v="2019-12-23T00:00:00"/>
    <x v="287"/>
    <s v="$"/>
    <x v="397"/>
    <n v="0"/>
    <n v="468499"/>
    <n v="0"/>
    <n v="0"/>
    <n v="0"/>
    <n v="64.617000000000004"/>
    <s v="High"/>
    <n v="30272999.883000001"/>
    <m/>
    <m/>
    <m/>
    <m/>
    <m/>
    <m/>
    <m/>
    <m/>
    <m/>
  </r>
  <r>
    <s v="DIVIDENDO $ 1,03091318"/>
    <d v="2020-01-07T00:00:00"/>
    <x v="130"/>
    <s v="$"/>
    <x v="459"/>
    <n v="0"/>
    <n v="29200000"/>
    <n v="0"/>
    <n v="0"/>
    <n v="0"/>
    <n v="1.0309999999999999"/>
    <s v="Medium"/>
    <n v="30105200"/>
    <m/>
    <m/>
    <m/>
    <m/>
    <m/>
    <m/>
    <m/>
    <m/>
    <m/>
  </r>
  <r>
    <s v="DIVIDENDO DEF US$ 0,0434122181"/>
    <d v="2019-06-14T00:00:00"/>
    <x v="750"/>
    <s v="US$"/>
    <x v="639"/>
    <n v="0"/>
    <n v="700000000"/>
    <n v="0"/>
    <n v="0"/>
    <n v="0"/>
    <n v="4.2999999999999997E-2"/>
    <s v="Low"/>
    <n v="30100000"/>
    <m/>
    <m/>
    <m/>
    <m/>
    <m/>
    <m/>
    <m/>
    <m/>
    <m/>
  </r>
  <r>
    <s v="DIVIDENDO DEF $ 10,0234474895"/>
    <d v="2019-06-19T00:00:00"/>
    <x v="935"/>
    <s v="$"/>
    <x v="564"/>
    <n v="0"/>
    <n v="3000000"/>
    <n v="0"/>
    <n v="0"/>
    <n v="0"/>
    <n v="10.023"/>
    <s v="High"/>
    <n v="30069000"/>
    <m/>
    <m/>
    <m/>
    <m/>
    <m/>
    <m/>
    <m/>
    <m/>
    <m/>
  </r>
  <r>
    <s v="DIVIDENDO PROV US$ 0,07477303"/>
    <d v="2020-01-10T00:00:00"/>
    <x v="666"/>
    <s v="US$"/>
    <x v="652"/>
    <n v="0"/>
    <n v="400000000"/>
    <n v="0"/>
    <n v="0"/>
    <n v="0"/>
    <n v="7.4999999999999997E-2"/>
    <s v="Low"/>
    <n v="30000000"/>
    <m/>
    <m/>
    <m/>
    <m/>
    <m/>
    <m/>
    <m/>
    <m/>
    <m/>
  </r>
  <r>
    <s v="DIVIDENDO $ 4,619871759"/>
    <d v="2020-05-28T00:00:00"/>
    <x v="14"/>
    <s v="$"/>
    <x v="592"/>
    <n v="0"/>
    <n v="6480000"/>
    <n v="0"/>
    <n v="0"/>
    <n v="0"/>
    <n v="4.62"/>
    <s v="Medium"/>
    <n v="29937600"/>
    <m/>
    <m/>
    <m/>
    <m/>
    <m/>
    <m/>
    <m/>
    <m/>
    <m/>
  </r>
  <r>
    <s v="DIVIDENDO DEF $ 0,00172"/>
    <d v="2015-05-23T00:00:00"/>
    <x v="173"/>
    <s v="$"/>
    <x v="663"/>
    <n v="0"/>
    <n v="14958535766"/>
    <n v="0"/>
    <n v="0"/>
    <n v="0"/>
    <n v="2E-3"/>
    <s v="Low"/>
    <n v="29917071.532000002"/>
    <m/>
    <m/>
    <m/>
    <m/>
    <m/>
    <m/>
    <m/>
    <m/>
    <m/>
  </r>
  <r>
    <s v="DIVIDENDO ADIC 32 $ 21368"/>
    <d v="2019-05-15T00:00:00"/>
    <x v="407"/>
    <s v="$"/>
    <x v="482"/>
    <n v="0"/>
    <n v="1400"/>
    <n v="0"/>
    <n v="0"/>
    <n v="0"/>
    <n v="21368"/>
    <s v="Very High"/>
    <n v="29915200"/>
    <m/>
    <m/>
    <m/>
    <m/>
    <m/>
    <m/>
    <m/>
    <m/>
    <m/>
  </r>
  <r>
    <s v="DIVIDENDO PROV $ 63,84477902464630"/>
    <d v="2021-02-10T00:00:00"/>
    <x v="961"/>
    <s v="$"/>
    <x v="397"/>
    <n v="0"/>
    <n v="468499"/>
    <n v="0"/>
    <n v="0"/>
    <n v="0"/>
    <n v="63.844999999999999"/>
    <s v="High"/>
    <n v="29911318.655000001"/>
    <m/>
    <m/>
    <m/>
    <m/>
    <m/>
    <m/>
    <m/>
    <m/>
    <m/>
  </r>
  <r>
    <s v="DIVIDENDO DEF $ 11,28"/>
    <d v="2017-05-25T00:00:00"/>
    <x v="378"/>
    <s v="$"/>
    <x v="128"/>
    <n v="0"/>
    <n v="2649829"/>
    <n v="0"/>
    <n v="0"/>
    <n v="0"/>
    <n v="11.28"/>
    <s v="High"/>
    <n v="29890071.120000001"/>
    <m/>
    <m/>
    <m/>
    <m/>
    <m/>
    <m/>
    <m/>
    <m/>
    <m/>
  </r>
  <r>
    <s v="DIVIDENDO DEF $ 2,988606"/>
    <d v="2021-06-03T00:00:00"/>
    <x v="1110"/>
    <s v="$"/>
    <x v="78"/>
    <n v="0"/>
    <n v="10000000"/>
    <n v="0"/>
    <n v="0"/>
    <n v="0"/>
    <n v="2.9889999999999999"/>
    <s v="Medium"/>
    <n v="29890000"/>
    <m/>
    <m/>
    <m/>
    <m/>
    <m/>
    <m/>
    <m/>
    <m/>
    <m/>
  </r>
  <r>
    <s v="DIVIDENDO  $ 0,73943035"/>
    <d v="2021-01-28T00:00:00"/>
    <x v="134"/>
    <s v="$"/>
    <x v="459"/>
    <n v="0"/>
    <n v="40400000"/>
    <n v="0"/>
    <n v="0"/>
    <n v="0"/>
    <n v="0.73899999999999999"/>
    <s v="Low"/>
    <n v="29855600"/>
    <m/>
    <m/>
    <m/>
    <m/>
    <m/>
    <m/>
    <m/>
    <m/>
    <m/>
  </r>
  <r>
    <s v="DIVIDENDO PROV $ 22,446184830"/>
    <d v="2021-08-04T00:00:00"/>
    <x v="71"/>
    <s v="$"/>
    <x v="616"/>
    <n v="0"/>
    <n v="1328250"/>
    <n v="0"/>
    <n v="0"/>
    <n v="0"/>
    <n v="22.446000000000002"/>
    <s v="High"/>
    <n v="29813899.5"/>
    <m/>
    <m/>
    <m/>
    <m/>
    <m/>
    <m/>
    <m/>
    <m/>
    <m/>
  </r>
  <r>
    <s v="DIVIDENDO PROV EURO 5,9621226349"/>
    <d v="2017-06-15T00:00:00"/>
    <x v="711"/>
    <s v="EURO"/>
    <x v="565"/>
    <n v="0"/>
    <n v="5000000"/>
    <n v="0"/>
    <n v="0"/>
    <n v="0"/>
    <n v="5.9619999999999997"/>
    <s v="Medium"/>
    <n v="29810000"/>
    <m/>
    <m/>
    <m/>
    <m/>
    <m/>
    <m/>
    <m/>
    <m/>
    <m/>
  </r>
  <r>
    <s v="DIVIDENDO  $ 1,091536976"/>
    <d v="2020-05-13T00:00:00"/>
    <x v="147"/>
    <s v="$"/>
    <x v="459"/>
    <n v="0"/>
    <n v="27280000"/>
    <n v="0"/>
    <n v="0"/>
    <n v="0"/>
    <n v="1.0920000000000001"/>
    <s v="Medium"/>
    <n v="29789760"/>
    <m/>
    <m/>
    <m/>
    <m/>
    <m/>
    <m/>
    <m/>
    <m/>
    <m/>
  </r>
  <r>
    <s v="DIVIDENDO $ 1,53113419"/>
    <d v="2017-01-17T00:00:00"/>
    <x v="170"/>
    <s v="$"/>
    <x v="459"/>
    <n v="0"/>
    <n v="19360000"/>
    <n v="0"/>
    <n v="0"/>
    <n v="0"/>
    <n v="1.5309999999999999"/>
    <s v="Medium"/>
    <n v="29640160"/>
    <m/>
    <m/>
    <m/>
    <m/>
    <m/>
    <m/>
    <m/>
    <m/>
    <m/>
  </r>
  <r>
    <s v="DIVIDENDO $ 1,19897588"/>
    <d v="2018-01-25T00:00:00"/>
    <x v="163"/>
    <s v="$"/>
    <x v="459"/>
    <n v="0"/>
    <n v="24720000"/>
    <n v="0"/>
    <n v="0"/>
    <n v="0"/>
    <n v="1.1990000000000001"/>
    <s v="Medium"/>
    <n v="29639280"/>
    <m/>
    <m/>
    <m/>
    <m/>
    <m/>
    <m/>
    <m/>
    <m/>
    <m/>
  </r>
  <r>
    <s v="DIVIDENDO DEF $ 2,96134632"/>
    <d v="2020-06-20T00:00:00"/>
    <x v="329"/>
    <s v="$"/>
    <x v="608"/>
    <n v="0"/>
    <n v="10000000"/>
    <n v="0"/>
    <n v="0"/>
    <n v="0"/>
    <n v="2.9609999999999999"/>
    <s v="Medium"/>
    <n v="29610000"/>
    <m/>
    <m/>
    <m/>
    <m/>
    <m/>
    <m/>
    <m/>
    <m/>
    <m/>
  </r>
  <r>
    <s v="DIVIDENDO $ 1,42605507"/>
    <d v="2017-12-19T00:00:00"/>
    <x v="179"/>
    <s v="$"/>
    <x v="459"/>
    <n v="0"/>
    <n v="20720000"/>
    <n v="0"/>
    <n v="0"/>
    <n v="0"/>
    <n v="1.4259999999999999"/>
    <s v="Medium"/>
    <n v="29546720"/>
    <m/>
    <m/>
    <m/>
    <m/>
    <m/>
    <m/>
    <m/>
    <m/>
    <m/>
  </r>
  <r>
    <s v="DIVIDENDO $ 3,5837378"/>
    <d v="2016-03-21T00:00:00"/>
    <x v="58"/>
    <s v="$"/>
    <x v="459"/>
    <n v="0"/>
    <n v="8240000"/>
    <n v="0"/>
    <n v="0"/>
    <n v="0"/>
    <n v="3.5840000000000001"/>
    <s v="Medium"/>
    <n v="29532160"/>
    <m/>
    <m/>
    <m/>
    <m/>
    <m/>
    <m/>
    <m/>
    <m/>
    <m/>
  </r>
  <r>
    <s v="DIVIDENDO PROV $ 2,949998934748520"/>
    <d v="2020-03-17T00:00:00"/>
    <x v="1111"/>
    <s v="$"/>
    <x v="337"/>
    <n v="0"/>
    <n v="10000000"/>
    <n v="0"/>
    <n v="0"/>
    <n v="0"/>
    <n v="2.95"/>
    <s v="Medium"/>
    <n v="29500000"/>
    <m/>
    <m/>
    <m/>
    <m/>
    <m/>
    <m/>
    <m/>
    <m/>
    <m/>
  </r>
  <r>
    <s v="DIVIDENDO DEF $ 2,94980013295251"/>
    <d v="2019-06-22T00:00:00"/>
    <x v="556"/>
    <s v="$"/>
    <x v="409"/>
    <n v="0"/>
    <n v="10000000"/>
    <n v="0"/>
    <n v="0"/>
    <n v="0"/>
    <n v="2.95"/>
    <s v="Medium"/>
    <n v="29500000"/>
    <m/>
    <m/>
    <m/>
    <m/>
    <m/>
    <m/>
    <m/>
    <m/>
    <m/>
  </r>
  <r>
    <s v="DIVIDENDO DEF US$ 29,4489893954355"/>
    <d v="2017-06-17T00:00:00"/>
    <x v="724"/>
    <s v="US$"/>
    <x v="664"/>
    <n v="0"/>
    <n v="1000000"/>
    <n v="0"/>
    <n v="0"/>
    <n v="0"/>
    <n v="29.449000000000002"/>
    <s v="High"/>
    <n v="29449000"/>
    <m/>
    <m/>
    <m/>
    <m/>
    <m/>
    <m/>
    <m/>
    <m/>
    <m/>
  </r>
  <r>
    <s v="DIVIDENDO PROV US$ 0,0488553285"/>
    <d v="2017-11-21T00:00:00"/>
    <x v="463"/>
    <s v="US$"/>
    <x v="594"/>
    <n v="0"/>
    <n v="600000000"/>
    <n v="0"/>
    <n v="0"/>
    <n v="0"/>
    <n v="4.9000000000000002E-2"/>
    <s v="Low"/>
    <n v="29400000"/>
    <m/>
    <m/>
    <m/>
    <m/>
    <m/>
    <m/>
    <m/>
    <m/>
    <m/>
  </r>
  <r>
    <s v="DIVIDENDO PROV US$ 2,9219339657"/>
    <d v="2020-02-11T00:00:00"/>
    <x v="1112"/>
    <s v="US$"/>
    <x v="662"/>
    <n v="0"/>
    <n v="10000000"/>
    <n v="0"/>
    <n v="0"/>
    <n v="0"/>
    <n v="2.9220000000000002"/>
    <s v="Medium"/>
    <n v="29220000"/>
    <m/>
    <m/>
    <m/>
    <m/>
    <m/>
    <m/>
    <m/>
    <m/>
    <m/>
  </r>
  <r>
    <s v="DIVIDENDO N.SOLES 0,013125"/>
    <d v="2016-07-22T00:00:00"/>
    <x v="1113"/>
    <s v="$"/>
    <x v="665"/>
    <n v="0"/>
    <n v="2241418329"/>
    <n v="0"/>
    <n v="0"/>
    <n v="0"/>
    <n v="1.2999999999999999E-2"/>
    <s v="Low"/>
    <n v="29138438.276999999"/>
    <m/>
    <m/>
    <m/>
    <m/>
    <m/>
    <m/>
    <m/>
    <m/>
    <m/>
  </r>
  <r>
    <s v="DIVIDENDO DEF $ 2,9019508593"/>
    <d v="2020-06-18T00:00:00"/>
    <x v="883"/>
    <s v="$"/>
    <x v="666"/>
    <n v="0"/>
    <n v="10000000"/>
    <n v="0"/>
    <n v="0"/>
    <n v="0"/>
    <n v="2.9020000000000001"/>
    <s v="Medium"/>
    <n v="29020000"/>
    <m/>
    <m/>
    <m/>
    <m/>
    <m/>
    <m/>
    <m/>
    <m/>
    <m/>
  </r>
  <r>
    <s v="DIVIDENDO DEF $ 2,88947446638030"/>
    <d v="2021-06-15T00:00:00"/>
    <x v="722"/>
    <s v="$"/>
    <x v="667"/>
    <n v="0"/>
    <n v="10000000"/>
    <n v="0"/>
    <n v="0"/>
    <n v="0"/>
    <n v="2.8889999999999998"/>
    <s v="Medium"/>
    <n v="28890000"/>
    <m/>
    <m/>
    <m/>
    <m/>
    <m/>
    <m/>
    <m/>
    <m/>
    <m/>
  </r>
  <r>
    <s v="DIVIDENDO PROV $ 2,88802354445414"/>
    <d v="2020-10-15T00:00:00"/>
    <x v="464"/>
    <s v="$"/>
    <x v="427"/>
    <n v="0"/>
    <n v="10000000"/>
    <n v="0"/>
    <n v="0"/>
    <n v="0"/>
    <n v="2.8879999999999999"/>
    <s v="Medium"/>
    <n v="28880000"/>
    <m/>
    <m/>
    <m/>
    <m/>
    <m/>
    <m/>
    <m/>
    <m/>
    <m/>
  </r>
  <r>
    <s v="DIVIDENDO $ 0,75096566"/>
    <d v="2021-05-20T00:00:00"/>
    <x v="305"/>
    <s v="$"/>
    <x v="459"/>
    <n v="0"/>
    <n v="38400000"/>
    <n v="0"/>
    <n v="0"/>
    <n v="0"/>
    <n v="0.751"/>
    <s v="Low"/>
    <n v="28838400"/>
    <m/>
    <m/>
    <m/>
    <m/>
    <m/>
    <m/>
    <m/>
    <m/>
    <m/>
  </r>
  <r>
    <s v="DIVIDENDO $ 0,62371795"/>
    <d v="2019-10-23T00:00:00"/>
    <x v="363"/>
    <s v="$"/>
    <x v="459"/>
    <n v="0"/>
    <n v="46160000"/>
    <n v="0"/>
    <n v="0"/>
    <n v="0"/>
    <n v="0.624"/>
    <s v="Low"/>
    <n v="28803840"/>
    <m/>
    <m/>
    <m/>
    <m/>
    <m/>
    <m/>
    <m/>
    <m/>
    <m/>
  </r>
  <r>
    <s v="DIVIDENDO INF US$ 0,07209165431794"/>
    <d v="2018-02-27T00:00:00"/>
    <x v="882"/>
    <s v="US$"/>
    <x v="644"/>
    <n v="0"/>
    <n v="400000000"/>
    <n v="0"/>
    <n v="0"/>
    <n v="0"/>
    <n v="7.1999999999999995E-2"/>
    <s v="Low"/>
    <n v="28800000"/>
    <m/>
    <m/>
    <m/>
    <m/>
    <m/>
    <m/>
    <m/>
    <m/>
    <m/>
  </r>
  <r>
    <s v="DIVIDENDO PROV $ 131"/>
    <d v="2021-01-23T00:00:00"/>
    <x v="134"/>
    <s v="$"/>
    <x v="301"/>
    <n v="0"/>
    <n v="219611"/>
    <n v="0"/>
    <n v="0"/>
    <n v="0"/>
    <n v="131"/>
    <s v="Very High"/>
    <n v="28769041"/>
    <m/>
    <m/>
    <m/>
    <m/>
    <m/>
    <m/>
    <m/>
    <m/>
    <m/>
  </r>
  <r>
    <s v="DIVIDENDO PROV $ 131"/>
    <d v="2020-10-24T00:00:00"/>
    <x v="629"/>
    <s v="$"/>
    <x v="301"/>
    <n v="0"/>
    <n v="219611"/>
    <n v="0"/>
    <n v="0"/>
    <n v="0"/>
    <n v="131"/>
    <s v="Very High"/>
    <n v="28769041"/>
    <m/>
    <m/>
    <m/>
    <m/>
    <m/>
    <m/>
    <m/>
    <m/>
    <m/>
  </r>
  <r>
    <s v="DIVIDENDO $ 3,3254341"/>
    <d v="2016-05-24T00:00:00"/>
    <x v="91"/>
    <s v="$"/>
    <x v="459"/>
    <n v="0"/>
    <n v="8640000"/>
    <n v="0"/>
    <n v="0"/>
    <n v="0"/>
    <n v="3.3250000000000002"/>
    <s v="Medium"/>
    <n v="28728000"/>
    <m/>
    <m/>
    <m/>
    <m/>
    <m/>
    <m/>
    <m/>
    <m/>
    <m/>
  </r>
  <r>
    <s v="DIVIDENDO $ 0,73740179"/>
    <d v="2018-10-24T00:00:00"/>
    <x v="307"/>
    <s v="$"/>
    <x v="459"/>
    <n v="0"/>
    <n v="38960000"/>
    <n v="0"/>
    <n v="0"/>
    <n v="0"/>
    <n v="0.73699999999999999"/>
    <s v="Low"/>
    <n v="28713520"/>
    <m/>
    <m/>
    <m/>
    <m/>
    <m/>
    <m/>
    <m/>
    <m/>
    <m/>
  </r>
  <r>
    <s v="DIVIDENDO $ 1,51673908"/>
    <d v="2017-05-24T00:00:00"/>
    <x v="148"/>
    <s v="$"/>
    <x v="459"/>
    <n v="0"/>
    <n v="18880000"/>
    <n v="0"/>
    <n v="0"/>
    <n v="0"/>
    <n v="1.5169999999999999"/>
    <s v="Medium"/>
    <n v="28640960"/>
    <m/>
    <m/>
    <m/>
    <m/>
    <m/>
    <m/>
    <m/>
    <m/>
    <m/>
  </r>
  <r>
    <s v="DIVIDENDO $ 3,0290105"/>
    <d v="2015-05-25T00:00:00"/>
    <x v="102"/>
    <s v="$"/>
    <x v="459"/>
    <n v="0"/>
    <n v="9440000"/>
    <n v="0"/>
    <n v="0"/>
    <n v="0"/>
    <n v="3.0289999999999999"/>
    <s v="Medium"/>
    <n v="28593760"/>
    <m/>
    <m/>
    <m/>
    <m/>
    <m/>
    <m/>
    <m/>
    <m/>
    <m/>
  </r>
  <r>
    <s v="DIVIDENDO $ 2,8529696"/>
    <d v="2020-03-20T00:00:00"/>
    <x v="5"/>
    <s v="$"/>
    <x v="630"/>
    <n v="0"/>
    <n v="10000000"/>
    <n v="0"/>
    <n v="0"/>
    <n v="0"/>
    <n v="2.8530000000000002"/>
    <s v="Medium"/>
    <n v="28530000"/>
    <m/>
    <m/>
    <m/>
    <m/>
    <m/>
    <m/>
    <m/>
    <m/>
    <m/>
  </r>
  <r>
    <s v="DIVIDENDO PROV $ 28,499755240903"/>
    <d v="2019-06-22T00:00:00"/>
    <x v="556"/>
    <s v="$"/>
    <x v="631"/>
    <n v="0"/>
    <n v="1000000"/>
    <n v="0"/>
    <n v="0"/>
    <n v="0"/>
    <n v="28.5"/>
    <s v="High"/>
    <n v="28500000"/>
    <m/>
    <m/>
    <m/>
    <m/>
    <m/>
    <m/>
    <m/>
    <m/>
    <m/>
  </r>
  <r>
    <s v="DIVIDENDO PROV US$ 9,45346387"/>
    <d v="2015-08-06T00:00:00"/>
    <x v="1114"/>
    <s v="US$"/>
    <x v="668"/>
    <n v="0"/>
    <n v="3000000"/>
    <n v="0"/>
    <n v="0"/>
    <n v="0"/>
    <n v="9.4529999999999994"/>
    <s v="Medium"/>
    <n v="28359000"/>
    <m/>
    <m/>
    <m/>
    <m/>
    <m/>
    <m/>
    <m/>
    <m/>
    <m/>
  </r>
  <r>
    <s v="DIVIDENDO $ 0,74564177"/>
    <d v="2020-11-23T00:00:00"/>
    <x v="339"/>
    <s v="$"/>
    <x v="459"/>
    <n v="0"/>
    <n v="37840000"/>
    <n v="0"/>
    <n v="0"/>
    <n v="0"/>
    <n v="0.746"/>
    <s v="Low"/>
    <n v="28228640"/>
    <m/>
    <m/>
    <m/>
    <m/>
    <m/>
    <m/>
    <m/>
    <m/>
    <m/>
  </r>
  <r>
    <s v="DIVIDENDO PROV $ 90,41852766099690"/>
    <d v="2021-01-21T00:00:00"/>
    <x v="245"/>
    <s v="$"/>
    <x v="284"/>
    <n v="0"/>
    <n v="311124"/>
    <n v="0"/>
    <n v="0"/>
    <n v="0"/>
    <n v="90.418999999999997"/>
    <s v="High"/>
    <n v="28131520.956"/>
    <m/>
    <m/>
    <m/>
    <m/>
    <m/>
    <m/>
    <m/>
    <m/>
    <m/>
  </r>
  <r>
    <s v="DIVIDENDO DEF $ 59,8466925316724"/>
    <d v="2018-05-25T00:00:00"/>
    <x v="367"/>
    <s v="$"/>
    <x v="397"/>
    <n v="0"/>
    <n v="468499"/>
    <n v="0"/>
    <n v="0"/>
    <n v="0"/>
    <n v="59.847000000000001"/>
    <s v="High"/>
    <n v="28038259.653000001"/>
    <m/>
    <m/>
    <m/>
    <m/>
    <m/>
    <m/>
    <m/>
    <m/>
    <m/>
  </r>
  <r>
    <s v="DIVIDENDO PROV $ 59,7390300472386"/>
    <d v="2018-02-15T00:00:00"/>
    <x v="1025"/>
    <s v="$"/>
    <x v="397"/>
    <n v="0"/>
    <n v="468499"/>
    <n v="0"/>
    <n v="0"/>
    <n v="0"/>
    <n v="59.738999999999997"/>
    <s v="High"/>
    <n v="27987661.761"/>
    <m/>
    <m/>
    <m/>
    <m/>
    <m/>
    <m/>
    <m/>
    <m/>
    <m/>
  </r>
  <r>
    <s v="DIVIDENDO $ 1,52923825"/>
    <d v="2017-05-08T00:00:00"/>
    <x v="87"/>
    <s v="$"/>
    <x v="459"/>
    <n v="0"/>
    <n v="18240000"/>
    <n v="0"/>
    <n v="0"/>
    <n v="0"/>
    <n v="1.5289999999999999"/>
    <s v="Medium"/>
    <n v="27888960"/>
    <m/>
    <m/>
    <m/>
    <m/>
    <m/>
    <m/>
    <m/>
    <m/>
    <m/>
  </r>
  <r>
    <s v="DIVIDENDO $ 5,042774818"/>
    <d v="2019-03-27T00:00:00"/>
    <x v="3"/>
    <s v="$"/>
    <x v="592"/>
    <n v="0"/>
    <n v="5520000"/>
    <n v="0"/>
    <n v="0"/>
    <n v="0"/>
    <n v="5.0430000000000001"/>
    <s v="Medium"/>
    <n v="27837360"/>
    <m/>
    <m/>
    <m/>
    <m/>
    <m/>
    <m/>
    <m/>
    <m/>
    <m/>
  </r>
  <r>
    <s v="DIVIDENDO PROV $ 0,74751328"/>
    <d v="2021-08-26T00:00:00"/>
    <x v="338"/>
    <s v="$"/>
    <x v="459"/>
    <n v="0"/>
    <n v="37200000"/>
    <n v="0"/>
    <n v="0"/>
    <n v="0"/>
    <n v="0.748"/>
    <s v="Low"/>
    <n v="27825600"/>
    <m/>
    <m/>
    <m/>
    <m/>
    <m/>
    <m/>
    <m/>
    <m/>
    <m/>
  </r>
  <r>
    <s v="DIVIDENDO $ 3,2110789"/>
    <d v="2016-05-23T00:00:00"/>
    <x v="67"/>
    <s v="$"/>
    <x v="459"/>
    <n v="0"/>
    <n v="8640000"/>
    <n v="0"/>
    <n v="0"/>
    <n v="0"/>
    <n v="3.2109999999999999"/>
    <s v="Medium"/>
    <n v="27743040"/>
    <m/>
    <m/>
    <m/>
    <m/>
    <m/>
    <m/>
    <m/>
    <m/>
    <m/>
  </r>
  <r>
    <s v="DIVIDENDO PROV $ 1,09355094"/>
    <d v="2018-03-21T00:00:00"/>
    <x v="11"/>
    <s v="$"/>
    <x v="459"/>
    <n v="0"/>
    <n v="25280000"/>
    <n v="0"/>
    <n v="0"/>
    <n v="0"/>
    <n v="1.0940000000000001"/>
    <s v="Medium"/>
    <n v="27656320"/>
    <m/>
    <m/>
    <m/>
    <m/>
    <m/>
    <m/>
    <m/>
    <m/>
    <m/>
  </r>
  <r>
    <s v="DIVIDENDO PROV US$ 0,0920464164"/>
    <d v="2016-09-01T00:00:00"/>
    <x v="1115"/>
    <s v="US$"/>
    <x v="656"/>
    <n v="0"/>
    <n v="300000000"/>
    <n v="0"/>
    <n v="0"/>
    <n v="0"/>
    <n v="9.1999999999999998E-2"/>
    <s v="Low"/>
    <n v="27600000"/>
    <m/>
    <m/>
    <m/>
    <m/>
    <m/>
    <m/>
    <m/>
    <m/>
    <m/>
  </r>
  <r>
    <s v="DIVIDENDO $ 0,6998122"/>
    <d v="2020-12-29T00:00:00"/>
    <x v="281"/>
    <s v="$"/>
    <x v="459"/>
    <n v="0"/>
    <n v="39360000"/>
    <n v="0"/>
    <n v="0"/>
    <n v="0"/>
    <n v="0.7"/>
    <s v="Low"/>
    <n v="27552000"/>
    <m/>
    <m/>
    <m/>
    <m/>
    <m/>
    <m/>
    <m/>
    <m/>
    <m/>
  </r>
  <r>
    <s v="DIVIDENDO $ 0,72501146"/>
    <d v="2021-05-27T00:00:00"/>
    <x v="18"/>
    <s v="$"/>
    <x v="459"/>
    <n v="0"/>
    <n v="37920000"/>
    <n v="0"/>
    <n v="0"/>
    <n v="0"/>
    <n v="0.72499999999999998"/>
    <s v="Low"/>
    <n v="27492000"/>
    <m/>
    <m/>
    <m/>
    <m/>
    <m/>
    <m/>
    <m/>
    <m/>
    <m/>
  </r>
  <r>
    <s v="DIVIDENDO DEF $ 58,4562665217527"/>
    <d v="2017-06-16T00:00:00"/>
    <x v="689"/>
    <s v="$"/>
    <x v="397"/>
    <n v="0"/>
    <n v="468499"/>
    <n v="0"/>
    <n v="0"/>
    <n v="0"/>
    <n v="58.456000000000003"/>
    <s v="High"/>
    <n v="27386577.544"/>
    <m/>
    <m/>
    <m/>
    <m/>
    <m/>
    <m/>
    <m/>
    <m/>
    <m/>
  </r>
  <r>
    <s v="DIVIDENDO DEF US$ 0,09087504169405010"/>
    <d v="2021-06-15T00:00:00"/>
    <x v="722"/>
    <s v="US$"/>
    <x v="402"/>
    <n v="0"/>
    <n v="300000000"/>
    <n v="0"/>
    <n v="0"/>
    <n v="0"/>
    <n v="9.0999999999999998E-2"/>
    <s v="Low"/>
    <n v="27300000"/>
    <m/>
    <m/>
    <m/>
    <m/>
    <m/>
    <m/>
    <m/>
    <m/>
    <m/>
  </r>
  <r>
    <s v="DIVIDENDO PROV US$ 0,0386218608"/>
    <d v="2021-02-04T00:00:00"/>
    <x v="1116"/>
    <s v="US$"/>
    <x v="639"/>
    <n v="0"/>
    <n v="700000000"/>
    <n v="0"/>
    <n v="0"/>
    <n v="0"/>
    <n v="3.9E-2"/>
    <s v="Low"/>
    <n v="27300000"/>
    <m/>
    <m/>
    <m/>
    <m/>
    <m/>
    <m/>
    <m/>
    <m/>
    <m/>
  </r>
  <r>
    <s v="DIVIDENDO PROV $ 58,2592304491863"/>
    <d v="2020-06-12T00:00:00"/>
    <x v="579"/>
    <s v="$"/>
    <x v="397"/>
    <n v="0"/>
    <n v="468499"/>
    <n v="0"/>
    <n v="0"/>
    <n v="0"/>
    <n v="58.259"/>
    <s v="High"/>
    <n v="27294283.241"/>
    <m/>
    <m/>
    <m/>
    <m/>
    <m/>
    <m/>
    <m/>
    <m/>
    <m/>
  </r>
  <r>
    <s v="DIVIDENDO $ 0,86678887"/>
    <d v="2019-05-06T00:00:00"/>
    <x v="96"/>
    <s v="$"/>
    <x v="459"/>
    <n v="0"/>
    <n v="31440000"/>
    <n v="0"/>
    <n v="0"/>
    <n v="0"/>
    <n v="0.86699999999999999"/>
    <s v="Low"/>
    <n v="27258480"/>
    <m/>
    <m/>
    <m/>
    <m/>
    <m/>
    <m/>
    <m/>
    <m/>
    <m/>
  </r>
  <r>
    <s v="DIVIDENDO PROV EURO 5,4399825921"/>
    <d v="2017-10-24T00:00:00"/>
    <x v="408"/>
    <s v="EURO"/>
    <x v="565"/>
    <n v="0"/>
    <n v="5000000"/>
    <n v="0"/>
    <n v="0"/>
    <n v="0"/>
    <n v="5.44"/>
    <s v="Medium"/>
    <n v="27200000"/>
    <m/>
    <m/>
    <m/>
    <m/>
    <m/>
    <m/>
    <m/>
    <m/>
    <m/>
  </r>
  <r>
    <s v="DIVIDENDO PROV $ 0,92049797"/>
    <d v="2019-12-24T00:00:00"/>
    <x v="225"/>
    <s v="$"/>
    <x v="459"/>
    <n v="0"/>
    <n v="29520000"/>
    <n v="0"/>
    <n v="0"/>
    <n v="0"/>
    <n v="0.92"/>
    <s v="Low"/>
    <n v="27158400"/>
    <m/>
    <m/>
    <m/>
    <m/>
    <m/>
    <m/>
    <m/>
    <m/>
    <m/>
  </r>
  <r>
    <s v="DIVIDENDO PROV $ 1,05032769"/>
    <d v="2020-01-30T00:00:00"/>
    <x v="202"/>
    <s v="$"/>
    <x v="459"/>
    <n v="0"/>
    <n v="25680000"/>
    <n v="0"/>
    <n v="0"/>
    <n v="0"/>
    <n v="1.05"/>
    <s v="Medium"/>
    <n v="26964000"/>
    <m/>
    <m/>
    <m/>
    <m/>
    <m/>
    <m/>
    <m/>
    <m/>
    <m/>
  </r>
  <r>
    <s v="DIVIDENDO PROV US$ 13,482105"/>
    <d v="2019-09-27T00:00:00"/>
    <x v="851"/>
    <s v="US$"/>
    <x v="648"/>
    <n v="0"/>
    <n v="2000000"/>
    <n v="0"/>
    <n v="0"/>
    <n v="0"/>
    <n v="13.481999999999999"/>
    <s v="High"/>
    <n v="26964000"/>
    <m/>
    <m/>
    <m/>
    <m/>
    <m/>
    <m/>
    <m/>
    <m/>
    <m/>
  </r>
  <r>
    <s v="DIVIDENDO PROV $ 89,36251039345460"/>
    <d v="2021-01-21T00:00:00"/>
    <x v="245"/>
    <s v="$"/>
    <x v="320"/>
    <n v="0"/>
    <n v="300670"/>
    <n v="0"/>
    <n v="0"/>
    <n v="0"/>
    <n v="89.363"/>
    <s v="High"/>
    <n v="26868773.210000001"/>
    <m/>
    <m/>
    <m/>
    <m/>
    <m/>
    <m/>
    <m/>
    <m/>
    <m/>
  </r>
  <r>
    <s v="DIVIDENDO $ 1,08215153"/>
    <d v="2018-01-25T00:00:00"/>
    <x v="163"/>
    <s v="$"/>
    <x v="459"/>
    <n v="0"/>
    <n v="24720000"/>
    <n v="0"/>
    <n v="0"/>
    <n v="0"/>
    <n v="1.0820000000000001"/>
    <s v="Medium"/>
    <n v="26747040"/>
    <m/>
    <m/>
    <m/>
    <m/>
    <m/>
    <m/>
    <m/>
    <m/>
    <m/>
  </r>
  <r>
    <s v="DIVIDENDO DEF 8 $ 4175"/>
    <d v="2020-05-20T00:00:00"/>
    <x v="47"/>
    <s v="$"/>
    <x v="554"/>
    <n v="0"/>
    <n v="6400"/>
    <n v="0"/>
    <n v="0"/>
    <n v="0"/>
    <n v="4175"/>
    <s v="Very High"/>
    <n v="26720000"/>
    <m/>
    <m/>
    <m/>
    <m/>
    <m/>
    <m/>
    <m/>
    <m/>
    <m/>
  </r>
  <r>
    <s v="DIVIDENDO PROV $ 26,698707790286"/>
    <d v="2019-06-22T00:00:00"/>
    <x v="556"/>
    <s v="$"/>
    <x v="633"/>
    <n v="0"/>
    <n v="1000000"/>
    <n v="0"/>
    <n v="0"/>
    <n v="0"/>
    <n v="26.699000000000002"/>
    <s v="High"/>
    <n v="26699000"/>
    <m/>
    <m/>
    <m/>
    <m/>
    <m/>
    <m/>
    <m/>
    <m/>
    <m/>
  </r>
  <r>
    <s v="DIVIDENDO DEF US$ 2,66742164340672"/>
    <d v="2017-12-13T00:00:00"/>
    <x v="589"/>
    <s v="US$"/>
    <x v="669"/>
    <n v="0"/>
    <n v="10000000"/>
    <n v="0"/>
    <n v="0"/>
    <n v="0"/>
    <n v="2.6669999999999998"/>
    <s v="Medium"/>
    <n v="26670000"/>
    <m/>
    <m/>
    <m/>
    <m/>
    <m/>
    <m/>
    <m/>
    <m/>
    <m/>
  </r>
  <r>
    <s v="DIVIDENDO $ 0,76785138"/>
    <d v="2018-12-18T00:00:00"/>
    <x v="124"/>
    <s v="$"/>
    <x v="459"/>
    <n v="0"/>
    <n v="34720000"/>
    <n v="0"/>
    <n v="0"/>
    <n v="0"/>
    <n v="0.76800000000000002"/>
    <s v="Low"/>
    <n v="26664960"/>
    <m/>
    <m/>
    <m/>
    <m/>
    <m/>
    <m/>
    <m/>
    <m/>
    <m/>
  </r>
  <r>
    <s v="DIVIDENDO DEF $ 9,554318775195670"/>
    <d v="2021-01-06T00:00:00"/>
    <x v="766"/>
    <s v="$"/>
    <x v="577"/>
    <n v="0"/>
    <n v="2782224"/>
    <n v="0"/>
    <n v="0"/>
    <n v="0"/>
    <n v="9.5540000000000003"/>
    <s v="Medium"/>
    <n v="26581368.096000001"/>
    <m/>
    <m/>
    <m/>
    <m/>
    <m/>
    <m/>
    <m/>
    <m/>
    <m/>
  </r>
  <r>
    <s v="DIVIDENDO PROV US$ 0,0529"/>
    <d v="2016-10-22T00:00:00"/>
    <x v="373"/>
    <s v="US$"/>
    <x v="650"/>
    <n v="0"/>
    <n v="500000000"/>
    <n v="0"/>
    <n v="0"/>
    <n v="0"/>
    <n v="5.2999999999999999E-2"/>
    <s v="Low"/>
    <n v="26500000"/>
    <m/>
    <m/>
    <m/>
    <m/>
    <m/>
    <m/>
    <m/>
    <m/>
    <m/>
  </r>
  <r>
    <s v="DIVIDENDO DEF 45 $ 49,49505"/>
    <d v="2015-04-23T00:00:00"/>
    <x v="8"/>
    <s v="$"/>
    <x v="645"/>
    <n v="0"/>
    <n v="534800"/>
    <n v="0"/>
    <n v="0"/>
    <n v="0"/>
    <n v="49.494999999999997"/>
    <s v="High"/>
    <n v="26469926"/>
    <m/>
    <m/>
    <m/>
    <m/>
    <m/>
    <m/>
    <m/>
    <m/>
    <m/>
  </r>
  <r>
    <s v="DIVIDENDO $ 2,646475"/>
    <d v="2020-05-26T00:00:00"/>
    <x v="47"/>
    <s v="$"/>
    <x v="607"/>
    <n v="0"/>
    <n v="10000000"/>
    <n v="0"/>
    <n v="0"/>
    <n v="0"/>
    <n v="2.6459999999999999"/>
    <s v="Medium"/>
    <n v="26460000"/>
    <m/>
    <m/>
    <m/>
    <m/>
    <m/>
    <m/>
    <m/>
    <m/>
    <m/>
  </r>
  <r>
    <s v="DIVIDENDO PROV $ 56,4607388635553"/>
    <d v="2015-12-23T00:00:00"/>
    <x v="756"/>
    <s v="$"/>
    <x v="397"/>
    <n v="0"/>
    <n v="468499"/>
    <n v="0"/>
    <n v="0"/>
    <n v="0"/>
    <n v="56.460999999999999"/>
    <s v="High"/>
    <n v="26451922.039000001"/>
    <m/>
    <m/>
    <m/>
    <m/>
    <m/>
    <m/>
    <m/>
    <m/>
    <m/>
  </r>
  <r>
    <s v="DIVIDENDO PROV  EURO 2,6448115898"/>
    <d v="2019-07-05T00:00:00"/>
    <x v="1117"/>
    <s v="EURO"/>
    <x v="502"/>
    <n v="0"/>
    <n v="10000000"/>
    <n v="0"/>
    <n v="0"/>
    <n v="0"/>
    <n v="2.645"/>
    <s v="Medium"/>
    <n v="26450000"/>
    <m/>
    <m/>
    <m/>
    <m/>
    <m/>
    <m/>
    <m/>
    <m/>
    <m/>
  </r>
  <r>
    <s v="DIVIDENDO PROV $ 26,448422966"/>
    <d v="2017-06-21T00:00:00"/>
    <x v="765"/>
    <s v="$"/>
    <x v="556"/>
    <n v="0"/>
    <n v="1000000"/>
    <n v="0"/>
    <n v="0"/>
    <n v="0"/>
    <n v="26.448"/>
    <s v="High"/>
    <n v="26448000"/>
    <m/>
    <m/>
    <m/>
    <m/>
    <m/>
    <m/>
    <m/>
    <m/>
    <m/>
  </r>
  <r>
    <s v="DIVIDENDO $ 0,72541071"/>
    <d v="2020-08-27T00:00:00"/>
    <x v="110"/>
    <s v="$"/>
    <x v="459"/>
    <n v="0"/>
    <n v="36400000"/>
    <n v="0"/>
    <n v="0"/>
    <n v="0"/>
    <n v="0.72499999999999998"/>
    <s v="Low"/>
    <n v="26390000"/>
    <m/>
    <m/>
    <m/>
    <m/>
    <m/>
    <m/>
    <m/>
    <m/>
    <m/>
  </r>
  <r>
    <s v="DIVIDENDO PROV $ 4,340585"/>
    <d v="2021-04-29T00:00:00"/>
    <x v="12"/>
    <s v="$"/>
    <x v="592"/>
    <n v="0"/>
    <n v="6000000"/>
    <n v="0"/>
    <n v="0"/>
    <n v="0"/>
    <n v="4.3410000000000002"/>
    <s v="Medium"/>
    <n v="26046000"/>
    <m/>
    <m/>
    <m/>
    <m/>
    <m/>
    <m/>
    <m/>
    <m/>
    <m/>
  </r>
  <r>
    <s v="DIVIDENDO PROV $ 26,030224409"/>
    <d v="2017-06-21T00:00:00"/>
    <x v="765"/>
    <s v="$"/>
    <x v="557"/>
    <n v="0"/>
    <n v="1000000"/>
    <n v="0"/>
    <n v="0"/>
    <n v="0"/>
    <n v="26.03"/>
    <s v="High"/>
    <n v="26030000"/>
    <m/>
    <m/>
    <m/>
    <m/>
    <m/>
    <m/>
    <m/>
    <m/>
    <m/>
  </r>
  <r>
    <s v="DIVIDENDO PROV US$ 0,0519"/>
    <d v="2016-10-22T00:00:00"/>
    <x v="373"/>
    <s v="US$"/>
    <x v="657"/>
    <n v="0"/>
    <n v="500000000"/>
    <n v="0"/>
    <n v="0"/>
    <n v="0"/>
    <n v="5.1999999999999998E-2"/>
    <s v="Low"/>
    <n v="26000000"/>
    <m/>
    <m/>
    <m/>
    <m/>
    <m/>
    <m/>
    <m/>
    <m/>
    <m/>
  </r>
  <r>
    <s v="DIVIDENDO US$ 2,59481064517203"/>
    <d v="2017-09-22T00:00:00"/>
    <x v="635"/>
    <s v="US$"/>
    <x v="669"/>
    <n v="0"/>
    <n v="10000000"/>
    <n v="0"/>
    <n v="0"/>
    <n v="0"/>
    <n v="2.5950000000000002"/>
    <s v="Medium"/>
    <n v="25950000"/>
    <m/>
    <m/>
    <m/>
    <m/>
    <m/>
    <m/>
    <m/>
    <m/>
    <m/>
  </r>
  <r>
    <s v="DIVIDENDO PROV $ 2,59171203740126"/>
    <d v="2021-03-06T00:00:00"/>
    <x v="1057"/>
    <s v="$"/>
    <x v="427"/>
    <n v="0"/>
    <n v="10000000"/>
    <n v="0"/>
    <n v="0"/>
    <n v="0"/>
    <n v="2.5920000000000001"/>
    <s v="Medium"/>
    <n v="25920000"/>
    <m/>
    <m/>
    <m/>
    <m/>
    <m/>
    <m/>
    <m/>
    <m/>
    <m/>
  </r>
  <r>
    <s v="DIVIDENDO DEF $ 8,6326863262"/>
    <d v="2018-06-21T00:00:00"/>
    <x v="458"/>
    <s v="$"/>
    <x v="564"/>
    <n v="0"/>
    <n v="3000000"/>
    <n v="0"/>
    <n v="0"/>
    <n v="0"/>
    <n v="8.6329999999999991"/>
    <s v="Medium"/>
    <n v="25899000"/>
    <m/>
    <m/>
    <m/>
    <m/>
    <m/>
    <m/>
    <m/>
    <m/>
    <m/>
  </r>
  <r>
    <s v="DIVIDENDO PROV $ 2,587497372"/>
    <d v="2021-09-02T00:00:00"/>
    <x v="437"/>
    <s v="$"/>
    <x v="649"/>
    <n v="0"/>
    <n v="10000000"/>
    <n v="0"/>
    <n v="0"/>
    <n v="0"/>
    <n v="2.5870000000000002"/>
    <s v="Medium"/>
    <n v="25870000"/>
    <m/>
    <m/>
    <m/>
    <m/>
    <m/>
    <m/>
    <m/>
    <m/>
    <m/>
  </r>
  <r>
    <s v="DIVIDENDO PROV $ 2,585989450507760"/>
    <d v="2020-01-24T00:00:00"/>
    <x v="830"/>
    <s v="$"/>
    <x v="337"/>
    <n v="0"/>
    <n v="10000000"/>
    <n v="0"/>
    <n v="0"/>
    <n v="0"/>
    <n v="2.5859999999999999"/>
    <s v="Medium"/>
    <n v="25860000"/>
    <m/>
    <m/>
    <m/>
    <m/>
    <m/>
    <m/>
    <m/>
    <m/>
    <m/>
  </r>
  <r>
    <s v="DIVIDENDO $ 0,8806751"/>
    <d v="2018-05-24T00:00:00"/>
    <x v="72"/>
    <s v="$"/>
    <x v="459"/>
    <n v="0"/>
    <n v="29280000"/>
    <n v="0"/>
    <n v="0"/>
    <n v="0"/>
    <n v="0.88100000000000001"/>
    <s v="Low"/>
    <n v="25795680"/>
    <m/>
    <m/>
    <m/>
    <m/>
    <m/>
    <m/>
    <m/>
    <m/>
    <m/>
  </r>
  <r>
    <s v="DIVIDENDO DEF 45 $ 49,49505"/>
    <d v="2015-04-23T00:00:00"/>
    <x v="8"/>
    <s v="$"/>
    <x v="451"/>
    <n v="0"/>
    <n v="517300"/>
    <n v="0"/>
    <n v="0"/>
    <n v="0"/>
    <n v="49.494999999999997"/>
    <s v="High"/>
    <n v="25603763.5"/>
    <m/>
    <m/>
    <m/>
    <m/>
    <m/>
    <m/>
    <m/>
    <m/>
    <m/>
  </r>
  <r>
    <s v="DIVIDENDO PROV US$ 12,79766224"/>
    <d v="2021-08-05T00:00:00"/>
    <x v="1045"/>
    <s v="US$"/>
    <x v="648"/>
    <n v="0"/>
    <n v="2000000"/>
    <n v="0"/>
    <n v="0"/>
    <n v="0"/>
    <n v="12.798"/>
    <s v="High"/>
    <n v="25596000"/>
    <m/>
    <m/>
    <m/>
    <m/>
    <m/>
    <m/>
    <m/>
    <m/>
    <m/>
  </r>
  <r>
    <s v="DIVIDENDO $ 2,5580159"/>
    <d v="2019-03-27T00:00:00"/>
    <x v="3"/>
    <s v="$"/>
    <x v="630"/>
    <n v="0"/>
    <n v="10000000"/>
    <n v="0"/>
    <n v="0"/>
    <n v="0"/>
    <n v="2.5579999999999998"/>
    <s v="Medium"/>
    <n v="25580000"/>
    <m/>
    <m/>
    <m/>
    <m/>
    <m/>
    <m/>
    <m/>
    <m/>
    <m/>
  </r>
  <r>
    <s v="DIVIDENDO PROV $ 81,98702125197670"/>
    <d v="2020-09-23T00:00:00"/>
    <x v="891"/>
    <s v="$"/>
    <x v="284"/>
    <n v="0"/>
    <n v="311124"/>
    <n v="0"/>
    <n v="0"/>
    <n v="0"/>
    <n v="81.986999999999995"/>
    <s v="High"/>
    <n v="25508123.388"/>
    <m/>
    <m/>
    <m/>
    <m/>
    <m/>
    <m/>
    <m/>
    <m/>
    <m/>
  </r>
  <r>
    <s v="DIVIDENDO PROV $ 2,549885371194040"/>
    <d v="2020-01-24T00:00:00"/>
    <x v="830"/>
    <s v="$"/>
    <x v="415"/>
    <n v="0"/>
    <n v="10000000"/>
    <n v="0"/>
    <n v="0"/>
    <n v="0"/>
    <n v="2.5499999999999998"/>
    <s v="Medium"/>
    <n v="25500000"/>
    <m/>
    <m/>
    <m/>
    <m/>
    <m/>
    <m/>
    <m/>
    <m/>
    <m/>
  </r>
  <r>
    <s v="DIVIDENDO PROV US$ 2,54186489"/>
    <d v="2018-11-10T00:00:00"/>
    <x v="1118"/>
    <s v="US$"/>
    <x v="669"/>
    <n v="0"/>
    <n v="10000000"/>
    <n v="0"/>
    <n v="0"/>
    <n v="0"/>
    <n v="2.5419999999999998"/>
    <s v="Medium"/>
    <n v="25420000"/>
    <m/>
    <m/>
    <m/>
    <m/>
    <m/>
    <m/>
    <m/>
    <m/>
    <m/>
  </r>
  <r>
    <s v="DIVIDENDO $ 2,533680022"/>
    <d v="2018-05-07T00:00:00"/>
    <x v="53"/>
    <s v="$"/>
    <x v="403"/>
    <n v="0"/>
    <n v="10000000"/>
    <n v="0"/>
    <n v="0"/>
    <n v="0"/>
    <n v="2.5339999999999998"/>
    <s v="Medium"/>
    <n v="25340000"/>
    <m/>
    <m/>
    <m/>
    <m/>
    <m/>
    <m/>
    <m/>
    <m/>
    <m/>
  </r>
  <r>
    <s v="DIVIDENDO PROV EURO 0,0359605153"/>
    <d v="2021-08-17T00:00:00"/>
    <x v="1085"/>
    <s v="EURO"/>
    <x v="615"/>
    <n v="0"/>
    <n v="700000000"/>
    <n v="0"/>
    <n v="0"/>
    <n v="0"/>
    <n v="3.5999999999999997E-2"/>
    <s v="Low"/>
    <n v="25200000"/>
    <m/>
    <m/>
    <m/>
    <m/>
    <m/>
    <m/>
    <m/>
    <m/>
    <m/>
  </r>
  <r>
    <s v="DIVIDENDO PROV US$ 0,0362718534"/>
    <d v="2021-03-06T00:00:00"/>
    <x v="1057"/>
    <s v="US$"/>
    <x v="639"/>
    <n v="0"/>
    <n v="700000000"/>
    <n v="0"/>
    <n v="0"/>
    <n v="0"/>
    <n v="3.5999999999999997E-2"/>
    <s v="Low"/>
    <n v="25200000"/>
    <m/>
    <m/>
    <m/>
    <m/>
    <m/>
    <m/>
    <m/>
    <m/>
    <m/>
  </r>
  <r>
    <s v="DIVIDENDO PROV $ 0,93983721"/>
    <d v="2020-01-22T00:00:00"/>
    <x v="270"/>
    <s v="$"/>
    <x v="459"/>
    <n v="0"/>
    <n v="26800000"/>
    <n v="0"/>
    <n v="0"/>
    <n v="0"/>
    <n v="0.94"/>
    <s v="Low"/>
    <n v="25192000"/>
    <m/>
    <m/>
    <m/>
    <m/>
    <m/>
    <m/>
    <m/>
    <m/>
    <m/>
  </r>
  <r>
    <s v="DIVIDENDO $ 3,68276754"/>
    <d v="2019-05-22T00:00:00"/>
    <x v="88"/>
    <s v="$"/>
    <x v="592"/>
    <n v="0"/>
    <n v="6840000"/>
    <n v="0"/>
    <n v="0"/>
    <n v="0"/>
    <n v="3.6829999999999998"/>
    <s v="Medium"/>
    <n v="25191720"/>
    <m/>
    <m/>
    <m/>
    <m/>
    <m/>
    <m/>
    <m/>
    <m/>
    <m/>
  </r>
  <r>
    <s v="DIVIDENDO PROV US$ 2,51519722233773"/>
    <d v="2021-06-22T00:00:00"/>
    <x v="362"/>
    <s v="US$"/>
    <x v="670"/>
    <n v="0"/>
    <n v="10000000"/>
    <n v="0"/>
    <n v="0"/>
    <n v="0"/>
    <n v="2.5150000000000001"/>
    <s v="Medium"/>
    <n v="25150000"/>
    <m/>
    <m/>
    <m/>
    <m/>
    <m/>
    <m/>
    <m/>
    <m/>
    <m/>
  </r>
  <r>
    <s v="DIVIDENDO $ 4,26800799"/>
    <d v="2021-08-25T00:00:00"/>
    <x v="84"/>
    <s v="$"/>
    <x v="592"/>
    <n v="0"/>
    <n v="5880000"/>
    <n v="0"/>
    <n v="0"/>
    <n v="0"/>
    <n v="4.2679999999999998"/>
    <s v="Medium"/>
    <n v="25095840"/>
    <m/>
    <m/>
    <m/>
    <m/>
    <m/>
    <m/>
    <m/>
    <m/>
    <m/>
  </r>
  <r>
    <s v="DIVIDENDO DEF $ 25,044965"/>
    <d v="2017-06-14T00:00:00"/>
    <x v="674"/>
    <s v="$"/>
    <x v="631"/>
    <n v="0"/>
    <n v="1000000"/>
    <n v="0"/>
    <n v="0"/>
    <n v="0"/>
    <n v="25.045000000000002"/>
    <s v="High"/>
    <n v="25045000"/>
    <m/>
    <m/>
    <m/>
    <m/>
    <m/>
    <m/>
    <m/>
    <m/>
    <m/>
  </r>
  <r>
    <s v="DIVIDENDO DEF $ 25,029657"/>
    <d v="2017-06-09T00:00:00"/>
    <x v="178"/>
    <s v="$"/>
    <x v="671"/>
    <n v="0"/>
    <n v="1000000"/>
    <n v="0"/>
    <n v="0"/>
    <n v="0"/>
    <n v="25.03"/>
    <s v="High"/>
    <n v="25030000"/>
    <m/>
    <m/>
    <m/>
    <m/>
    <m/>
    <m/>
    <m/>
    <m/>
    <m/>
  </r>
  <r>
    <s v="DIVIDENDO DEF $ 1"/>
    <d v="2017-06-08T00:00:00"/>
    <x v="569"/>
    <s v="$"/>
    <x v="120"/>
    <n v="0"/>
    <n v="25000000"/>
    <n v="0"/>
    <n v="0"/>
    <n v="0"/>
    <n v="1"/>
    <s v="Low"/>
    <n v="25000000"/>
    <m/>
    <m/>
    <m/>
    <m/>
    <m/>
    <m/>
    <m/>
    <m/>
    <m/>
  </r>
  <r>
    <s v="DIVIDENDO $ 0,63601069"/>
    <d v="2020-11-02T00:00:00"/>
    <x v="323"/>
    <s v="$"/>
    <x v="459"/>
    <n v="0"/>
    <n v="39280000"/>
    <n v="0"/>
    <n v="0"/>
    <n v="0"/>
    <n v="0.63600000000000001"/>
    <s v="Low"/>
    <n v="24982080"/>
    <m/>
    <m/>
    <m/>
    <m/>
    <m/>
    <m/>
    <m/>
    <m/>
    <m/>
  </r>
  <r>
    <s v="DIVIDENDO DEF $ 24,825569"/>
    <d v="2017-06-09T00:00:00"/>
    <x v="178"/>
    <s v="$"/>
    <x v="672"/>
    <n v="0"/>
    <n v="1000000"/>
    <n v="0"/>
    <n v="0"/>
    <n v="0"/>
    <n v="24.826000000000001"/>
    <s v="High"/>
    <n v="24826000"/>
    <m/>
    <m/>
    <m/>
    <m/>
    <m/>
    <m/>
    <m/>
    <m/>
    <m/>
  </r>
  <r>
    <s v="DIVIDENDO PROV $ 223,078845"/>
    <d v="2020-07-25T00:00:00"/>
    <x v="630"/>
    <s v="$"/>
    <x v="207"/>
    <n v="0"/>
    <n v="111243"/>
    <n v="0"/>
    <n v="0"/>
    <n v="0"/>
    <n v="223.07900000000001"/>
    <s v="Very High"/>
    <n v="24815977.197000001"/>
    <m/>
    <m/>
    <m/>
    <m/>
    <m/>
    <m/>
    <m/>
    <m/>
    <m/>
  </r>
  <r>
    <s v="DIVIDENDO $ 2,8705807"/>
    <d v="2016-05-23T00:00:00"/>
    <x v="67"/>
    <s v="$"/>
    <x v="459"/>
    <n v="0"/>
    <n v="8640000"/>
    <n v="0"/>
    <n v="0"/>
    <n v="0"/>
    <n v="2.871"/>
    <s v="Medium"/>
    <n v="24805440"/>
    <m/>
    <m/>
    <m/>
    <m/>
    <m/>
    <m/>
    <m/>
    <m/>
    <m/>
  </r>
  <r>
    <s v="DIVIDENDO DEF $ 2,47554162856261"/>
    <d v="2017-03-14T00:00:00"/>
    <x v="308"/>
    <s v="$"/>
    <x v="547"/>
    <n v="0"/>
    <n v="10000000"/>
    <n v="0"/>
    <n v="0"/>
    <n v="0"/>
    <n v="2.476"/>
    <s v="Medium"/>
    <n v="24760000"/>
    <m/>
    <m/>
    <m/>
    <m/>
    <m/>
    <m/>
    <m/>
    <m/>
    <m/>
  </r>
  <r>
    <s v="DIVIDENDO DEF $ 2,46987563928509"/>
    <d v="2017-03-14T00:00:00"/>
    <x v="308"/>
    <s v="$"/>
    <x v="548"/>
    <n v="0"/>
    <n v="10000000"/>
    <n v="0"/>
    <n v="0"/>
    <n v="0"/>
    <n v="2.4700000000000002"/>
    <s v="Medium"/>
    <n v="24700000"/>
    <m/>
    <m/>
    <m/>
    <m/>
    <m/>
    <m/>
    <m/>
    <m/>
    <m/>
  </r>
  <r>
    <s v="DIVIDENDO PROV $ 2,466765225"/>
    <d v="2021-06-04T00:00:00"/>
    <x v="249"/>
    <s v="$"/>
    <x v="649"/>
    <n v="0"/>
    <n v="10000000"/>
    <n v="0"/>
    <n v="0"/>
    <n v="0"/>
    <n v="2.4670000000000001"/>
    <s v="Medium"/>
    <n v="24670000"/>
    <m/>
    <m/>
    <m/>
    <m/>
    <m/>
    <m/>
    <m/>
    <m/>
    <m/>
  </r>
  <r>
    <s v="DIVIDENDO DEF $ 24,668331"/>
    <d v="2017-06-09T00:00:00"/>
    <x v="178"/>
    <s v="$"/>
    <x v="673"/>
    <n v="0"/>
    <n v="1000000"/>
    <n v="0"/>
    <n v="0"/>
    <n v="0"/>
    <n v="24.667999999999999"/>
    <s v="High"/>
    <n v="24668000"/>
    <m/>
    <m/>
    <m/>
    <m/>
    <m/>
    <m/>
    <m/>
    <m/>
    <m/>
  </r>
  <r>
    <s v="DIVIDENDO DEF $ 24,622015467"/>
    <d v="2018-04-26T00:00:00"/>
    <x v="646"/>
    <s v="$"/>
    <x v="363"/>
    <n v="0"/>
    <n v="1000000"/>
    <n v="0"/>
    <n v="0"/>
    <n v="0"/>
    <n v="24.622"/>
    <s v="High"/>
    <n v="24622000"/>
    <m/>
    <m/>
    <m/>
    <m/>
    <m/>
    <m/>
    <m/>
    <m/>
    <m/>
  </r>
  <r>
    <s v="DIVIDENDO PROV US$ 0,0413205816"/>
    <d v="2021-05-11T00:00:00"/>
    <x v="133"/>
    <s v="US$"/>
    <x v="594"/>
    <n v="0"/>
    <n v="600000000"/>
    <n v="0"/>
    <n v="0"/>
    <n v="0"/>
    <n v="4.1000000000000002E-2"/>
    <s v="Low"/>
    <n v="24600000"/>
    <m/>
    <m/>
    <m/>
    <m/>
    <m/>
    <m/>
    <m/>
    <m/>
    <m/>
  </r>
  <r>
    <s v="DIVIDENDO PROV 0 US$ 2,45"/>
    <d v="2019-09-05T00:00:00"/>
    <x v="808"/>
    <s v="US$"/>
    <x v="647"/>
    <n v="0"/>
    <n v="10000000"/>
    <n v="0"/>
    <n v="0"/>
    <n v="0"/>
    <n v="2.4500000000000002"/>
    <s v="Medium"/>
    <n v="24500000"/>
    <m/>
    <m/>
    <m/>
    <m/>
    <m/>
    <m/>
    <m/>
    <m/>
    <m/>
  </r>
  <r>
    <s v="DIVIDENDO PROV $ 81,07850342297970"/>
    <d v="2020-09-23T00:00:00"/>
    <x v="891"/>
    <s v="$"/>
    <x v="320"/>
    <n v="0"/>
    <n v="302076"/>
    <n v="0"/>
    <n v="0"/>
    <n v="0"/>
    <n v="81.078999999999994"/>
    <s v="High"/>
    <n v="24492020.004000001"/>
    <m/>
    <m/>
    <m/>
    <m/>
    <m/>
    <m/>
    <m/>
    <m/>
    <m/>
  </r>
  <r>
    <s v="DIVIDENDO PROV $ 2,44891237"/>
    <d v="2021-04-01T00:00:00"/>
    <x v="503"/>
    <s v="$"/>
    <x v="649"/>
    <n v="0"/>
    <n v="10000000"/>
    <n v="0"/>
    <n v="0"/>
    <n v="0"/>
    <n v="2.4489999999999998"/>
    <s v="Medium"/>
    <n v="24490000"/>
    <m/>
    <m/>
    <m/>
    <m/>
    <m/>
    <m/>
    <m/>
    <m/>
    <m/>
  </r>
  <r>
    <s v="DIVIDENDO $ 2,8444115"/>
    <d v="2016-05-11T00:00:00"/>
    <x v="80"/>
    <s v="$"/>
    <x v="459"/>
    <n v="0"/>
    <n v="8560000"/>
    <n v="0"/>
    <n v="0"/>
    <n v="0"/>
    <n v="2.8439999999999999"/>
    <s v="Medium"/>
    <n v="24344640"/>
    <m/>
    <m/>
    <m/>
    <m/>
    <m/>
    <m/>
    <m/>
    <m/>
    <m/>
  </r>
  <r>
    <s v="DIVIDENDO DEF $ 0,98366258"/>
    <d v="2021-06-05T00:00:00"/>
    <x v="164"/>
    <s v="$"/>
    <x v="626"/>
    <n v="0"/>
    <n v="24726006"/>
    <n v="0"/>
    <n v="0"/>
    <n v="0"/>
    <n v="0.98399999999999999"/>
    <s v="Low"/>
    <n v="24330389.903999999"/>
    <m/>
    <m/>
    <m/>
    <m/>
    <m/>
    <m/>
    <m/>
    <m/>
    <m/>
  </r>
  <r>
    <s v="DIVIDENDO  $ 1,19369212"/>
    <d v="2017-11-27T00:00:00"/>
    <x v="111"/>
    <s v="$"/>
    <x v="459"/>
    <n v="0"/>
    <n v="20320000"/>
    <n v="0"/>
    <n v="0"/>
    <n v="0"/>
    <n v="1.194"/>
    <s v="Medium"/>
    <n v="24262080"/>
    <m/>
    <m/>
    <m/>
    <m/>
    <m/>
    <m/>
    <m/>
    <m/>
    <m/>
  </r>
  <r>
    <s v="DIVIDENDO PROV US$ 12,112344612"/>
    <d v="2021-04-22T00:00:00"/>
    <x v="324"/>
    <s v="US$"/>
    <x v="648"/>
    <n v="0"/>
    <n v="2000000"/>
    <n v="0"/>
    <n v="0"/>
    <n v="0"/>
    <n v="12.112"/>
    <s v="High"/>
    <n v="24224000"/>
    <m/>
    <m/>
    <m/>
    <m/>
    <m/>
    <m/>
    <m/>
    <m/>
    <m/>
  </r>
  <r>
    <s v="DIVIDENDO DEF $ 2,4202068790"/>
    <d v="2021-06-10T00:00:00"/>
    <x v="103"/>
    <s v="$"/>
    <x v="527"/>
    <n v="0"/>
    <n v="10000000"/>
    <n v="0"/>
    <n v="0"/>
    <n v="0"/>
    <n v="2.42"/>
    <s v="Medium"/>
    <n v="24200000"/>
    <m/>
    <m/>
    <m/>
    <m/>
    <m/>
    <m/>
    <m/>
    <m/>
    <m/>
  </r>
  <r>
    <s v="DIVIDENDO PROV $ 23,760663889"/>
    <d v="2021-08-04T00:00:00"/>
    <x v="71"/>
    <s v="$"/>
    <x v="614"/>
    <n v="0"/>
    <n v="1017218"/>
    <n v="0"/>
    <n v="0"/>
    <n v="0"/>
    <n v="23.760999999999999"/>
    <s v="High"/>
    <n v="24170116.897999998"/>
    <m/>
    <m/>
    <m/>
    <m/>
    <m/>
    <m/>
    <m/>
    <m/>
    <m/>
  </r>
  <r>
    <s v="DIVIDENDO DEF $ 24,126826"/>
    <d v="2017-06-14T00:00:00"/>
    <x v="674"/>
    <s v="$"/>
    <x v="429"/>
    <n v="0"/>
    <n v="1000000"/>
    <n v="0"/>
    <n v="0"/>
    <n v="0"/>
    <n v="24.126999999999999"/>
    <s v="High"/>
    <n v="24127000"/>
    <m/>
    <m/>
    <m/>
    <m/>
    <m/>
    <m/>
    <m/>
    <m/>
    <m/>
  </r>
  <r>
    <s v="DIVIDENDO PROV $ 4,02128367"/>
    <d v="2021-08-25T00:00:00"/>
    <x v="84"/>
    <s v="$"/>
    <x v="592"/>
    <n v="0"/>
    <n v="6000000"/>
    <n v="0"/>
    <n v="0"/>
    <n v="0"/>
    <n v="4.0209999999999999"/>
    <s v="Medium"/>
    <n v="24126000"/>
    <m/>
    <m/>
    <m/>
    <m/>
    <m/>
    <m/>
    <m/>
    <m/>
    <m/>
  </r>
  <r>
    <s v="DIVIDENDO $ 0,79332348"/>
    <d v="2019-05-14T00:00:00"/>
    <x v="180"/>
    <s v="$"/>
    <x v="459"/>
    <n v="0"/>
    <n v="30320000"/>
    <n v="0"/>
    <n v="0"/>
    <n v="0"/>
    <n v="0.79300000000000004"/>
    <s v="Low"/>
    <n v="24043760"/>
    <m/>
    <m/>
    <m/>
    <m/>
    <m/>
    <m/>
    <m/>
    <m/>
    <m/>
  </r>
  <r>
    <s v="DIVIDENDO DEF 47 $ 65,422"/>
    <d v="2017-04-21T00:00:00"/>
    <x v="7"/>
    <s v="$"/>
    <x v="645"/>
    <n v="0"/>
    <n v="367400"/>
    <n v="0"/>
    <n v="0"/>
    <n v="0"/>
    <n v="65.421999999999997"/>
    <s v="High"/>
    <n v="24036042.800000001"/>
    <m/>
    <m/>
    <m/>
    <m/>
    <m/>
    <m/>
    <m/>
    <m/>
    <m/>
  </r>
  <r>
    <s v="DIVIDENDO $ 1,00021458"/>
    <d v="2016-11-28T00:00:00"/>
    <x v="112"/>
    <s v="$"/>
    <x v="459"/>
    <n v="0"/>
    <n v="24000000"/>
    <n v="0"/>
    <n v="0"/>
    <n v="0"/>
    <n v="1"/>
    <s v="Low"/>
    <n v="24000000"/>
    <m/>
    <m/>
    <m/>
    <m/>
    <m/>
    <m/>
    <m/>
    <m/>
    <m/>
  </r>
  <r>
    <s v="DIVIDENDO PROV US$ 0,0484398853464676"/>
    <d v="2016-08-12T00:00:00"/>
    <x v="1119"/>
    <s v="US$"/>
    <x v="650"/>
    <n v="0"/>
    <n v="500000000"/>
    <n v="0"/>
    <n v="0"/>
    <n v="0"/>
    <n v="4.8000000000000001E-2"/>
    <s v="Low"/>
    <n v="24000000"/>
    <m/>
    <m/>
    <m/>
    <m/>
    <m/>
    <m/>
    <m/>
    <m/>
    <m/>
  </r>
  <r>
    <s v="DIVIDENDO $ 0,6237108"/>
    <d v="2021-05-20T00:00:00"/>
    <x v="305"/>
    <s v="$"/>
    <x v="459"/>
    <n v="0"/>
    <n v="38400000"/>
    <n v="0"/>
    <n v="0"/>
    <n v="0"/>
    <n v="0.624"/>
    <s v="Low"/>
    <n v="23961600"/>
    <m/>
    <m/>
    <m/>
    <m/>
    <m/>
    <m/>
    <m/>
    <m/>
    <m/>
  </r>
  <r>
    <s v="DIVIDENDO $ 2,39023931667042"/>
    <d v="2020-12-14T00:00:00"/>
    <x v="115"/>
    <s v="$"/>
    <x v="582"/>
    <n v="0"/>
    <n v="10000000"/>
    <n v="0"/>
    <n v="0"/>
    <n v="0"/>
    <n v="2.39"/>
    <s v="Medium"/>
    <n v="23900000"/>
    <m/>
    <m/>
    <m/>
    <m/>
    <m/>
    <m/>
    <m/>
    <m/>
    <m/>
  </r>
  <r>
    <s v="DIVIDENDO DEF $ 23,854874624"/>
    <d v="2018-04-26T00:00:00"/>
    <x v="646"/>
    <s v="$"/>
    <x v="366"/>
    <n v="0"/>
    <n v="1000000"/>
    <n v="0"/>
    <n v="0"/>
    <n v="0"/>
    <n v="23.855"/>
    <s v="High"/>
    <n v="23855000"/>
    <m/>
    <m/>
    <m/>
    <m/>
    <m/>
    <m/>
    <m/>
    <m/>
    <m/>
  </r>
  <r>
    <s v="DIVIDENDO DEF $ 23,846650995"/>
    <d v="2018-04-26T00:00:00"/>
    <x v="646"/>
    <s v="$"/>
    <x v="367"/>
    <n v="0"/>
    <n v="1000000"/>
    <n v="0"/>
    <n v="0"/>
    <n v="0"/>
    <n v="23.847000000000001"/>
    <s v="High"/>
    <n v="23847000"/>
    <m/>
    <m/>
    <m/>
    <m/>
    <m/>
    <m/>
    <m/>
    <m/>
    <m/>
  </r>
  <r>
    <s v="DIVIDENDO PROV US$ 0,0335131491"/>
    <d v="2021-05-13T00:00:00"/>
    <x v="184"/>
    <s v="US$"/>
    <x v="639"/>
    <n v="0"/>
    <n v="700000000"/>
    <n v="0"/>
    <n v="0"/>
    <n v="0"/>
    <n v="3.4000000000000002E-2"/>
    <s v="Low"/>
    <n v="23800000"/>
    <m/>
    <m/>
    <m/>
    <m/>
    <m/>
    <m/>
    <m/>
    <m/>
    <m/>
  </r>
  <r>
    <s v="DIVIDENDO PROV EURO 0,0336004111"/>
    <d v="2018-08-13T00:00:00"/>
    <x v="1055"/>
    <s v="EURO"/>
    <x v="615"/>
    <n v="0"/>
    <n v="700000000"/>
    <n v="0"/>
    <n v="0"/>
    <n v="0"/>
    <n v="3.4000000000000002E-2"/>
    <s v="Low"/>
    <n v="23800000"/>
    <m/>
    <m/>
    <m/>
    <m/>
    <m/>
    <m/>
    <m/>
    <m/>
    <m/>
  </r>
  <r>
    <s v="DIVIDENDO DEF $ 2,36915056"/>
    <d v="2021-06-17T00:00:00"/>
    <x v="476"/>
    <s v="$"/>
    <x v="674"/>
    <n v="0"/>
    <n v="10000000"/>
    <n v="0"/>
    <n v="0"/>
    <n v="0"/>
    <n v="2.3690000000000002"/>
    <s v="Medium"/>
    <n v="23690000"/>
    <m/>
    <m/>
    <m/>
    <m/>
    <m/>
    <m/>
    <m/>
    <m/>
    <m/>
  </r>
  <r>
    <s v="DIVIDENDO DEF $ 23,663617"/>
    <d v="2017-06-14T00:00:00"/>
    <x v="674"/>
    <s v="$"/>
    <x v="633"/>
    <n v="0"/>
    <n v="1000000"/>
    <n v="0"/>
    <n v="0"/>
    <n v="0"/>
    <n v="23.664000000000001"/>
    <s v="High"/>
    <n v="23664000"/>
    <m/>
    <m/>
    <m/>
    <m/>
    <m/>
    <m/>
    <m/>
    <m/>
    <m/>
  </r>
  <r>
    <s v="DIVIDENDO DEF $ 2,3524891132"/>
    <d v="2021-06-10T00:00:00"/>
    <x v="103"/>
    <s v="$"/>
    <x v="528"/>
    <n v="0"/>
    <n v="10000000"/>
    <n v="0"/>
    <n v="0"/>
    <n v="0"/>
    <n v="2.3519999999999999"/>
    <s v="Medium"/>
    <n v="23520000"/>
    <m/>
    <m/>
    <m/>
    <m/>
    <m/>
    <m/>
    <m/>
    <m/>
    <m/>
  </r>
  <r>
    <s v="DIVIDENDO DEF $ 2,3508246892"/>
    <d v="2021-06-17T00:00:00"/>
    <x v="476"/>
    <s v="$"/>
    <x v="675"/>
    <n v="0"/>
    <n v="10000000"/>
    <n v="0"/>
    <n v="0"/>
    <n v="0"/>
    <n v="2.351"/>
    <s v="Medium"/>
    <n v="23510000"/>
    <m/>
    <m/>
    <m/>
    <m/>
    <m/>
    <m/>
    <m/>
    <m/>
    <m/>
  </r>
  <r>
    <s v="DIVIDENDO PROV US$ 0,0469101844768964"/>
    <d v="2016-08-12T00:00:00"/>
    <x v="1119"/>
    <s v="US$"/>
    <x v="657"/>
    <n v="0"/>
    <n v="500000000"/>
    <n v="0"/>
    <n v="0"/>
    <n v="0"/>
    <n v="4.7E-2"/>
    <s v="Low"/>
    <n v="23500000"/>
    <m/>
    <m/>
    <m/>
    <m/>
    <m/>
    <m/>
    <m/>
    <m/>
    <m/>
  </r>
  <r>
    <s v="DIVIDENDO DEF $ 23,3789049"/>
    <d v="2020-06-19T00:00:00"/>
    <x v="328"/>
    <s v="$"/>
    <x v="444"/>
    <n v="0"/>
    <n v="1000000"/>
    <n v="0"/>
    <n v="0"/>
    <n v="0"/>
    <n v="23.379000000000001"/>
    <s v="High"/>
    <n v="23379000"/>
    <m/>
    <m/>
    <m/>
    <m/>
    <m/>
    <m/>
    <m/>
    <m/>
    <m/>
  </r>
  <r>
    <s v="DIVIDENDO DEF $ 2,3371694756"/>
    <d v="2021-06-10T00:00:00"/>
    <x v="103"/>
    <s v="$"/>
    <x v="529"/>
    <n v="0"/>
    <n v="10000000"/>
    <n v="0"/>
    <n v="0"/>
    <n v="0"/>
    <n v="2.3370000000000002"/>
    <s v="Medium"/>
    <n v="23370000"/>
    <m/>
    <m/>
    <m/>
    <m/>
    <m/>
    <m/>
    <m/>
    <m/>
    <m/>
  </r>
  <r>
    <s v="DIVIDENDO PROV $ 2,3361385"/>
    <d v="2020-04-08T00:00:00"/>
    <x v="1120"/>
    <s v="$"/>
    <x v="630"/>
    <n v="0"/>
    <n v="10000000"/>
    <n v="0"/>
    <n v="0"/>
    <n v="0"/>
    <n v="2.3359999999999999"/>
    <s v="Medium"/>
    <n v="23360000"/>
    <m/>
    <m/>
    <m/>
    <m/>
    <m/>
    <m/>
    <m/>
    <m/>
    <m/>
  </r>
  <r>
    <s v="DIVIDENDO $ 0,90320419"/>
    <d v="2018-04-25T00:00:00"/>
    <x v="231"/>
    <s v="$"/>
    <x v="459"/>
    <n v="0"/>
    <n v="25760000"/>
    <n v="0"/>
    <n v="0"/>
    <n v="0"/>
    <n v="0.90300000000000002"/>
    <s v="Low"/>
    <n v="23261280"/>
    <m/>
    <m/>
    <m/>
    <m/>
    <m/>
    <m/>
    <m/>
    <m/>
    <m/>
  </r>
  <r>
    <s v="DIVIDENDO PROV $ 49,632302996453500"/>
    <d v="2020-12-15T00:00:00"/>
    <x v="444"/>
    <s v="$"/>
    <x v="397"/>
    <n v="0"/>
    <n v="468499"/>
    <n v="0"/>
    <n v="0"/>
    <n v="0"/>
    <n v="49.631999999999998"/>
    <s v="High"/>
    <n v="23252542.368000001"/>
    <m/>
    <m/>
    <m/>
    <m/>
    <m/>
    <m/>
    <m/>
    <m/>
    <m/>
  </r>
  <r>
    <s v="DIVIDENDO INF US$ 2,31946768479021"/>
    <d v="2018-02-27T00:00:00"/>
    <x v="882"/>
    <s v="US$"/>
    <x v="620"/>
    <n v="0"/>
    <n v="10000000"/>
    <n v="0"/>
    <n v="0"/>
    <n v="0"/>
    <n v="2.319"/>
    <s v="Medium"/>
    <n v="23190000"/>
    <m/>
    <m/>
    <m/>
    <m/>
    <m/>
    <m/>
    <m/>
    <m/>
    <m/>
  </r>
  <r>
    <s v="DIVIDENDO DEF $ 23,08664806"/>
    <d v="2021-06-22T00:00:00"/>
    <x v="362"/>
    <s v="$"/>
    <x v="676"/>
    <n v="0"/>
    <n v="1000000"/>
    <n v="0"/>
    <n v="0"/>
    <n v="0"/>
    <n v="23.087"/>
    <s v="High"/>
    <n v="23087000"/>
    <m/>
    <m/>
    <m/>
    <m/>
    <m/>
    <m/>
    <m/>
    <m/>
    <m/>
  </r>
  <r>
    <s v="DIVIDENDO PROV $ 1578,7982"/>
    <d v="2019-01-25T00:00:00"/>
    <x v="1121"/>
    <s v="$"/>
    <x v="643"/>
    <n v="0"/>
    <n v="14580"/>
    <n v="0"/>
    <n v="0"/>
    <n v="0"/>
    <n v="1578.798"/>
    <s v="Very High"/>
    <n v="23018874.84"/>
    <m/>
    <m/>
    <m/>
    <m/>
    <m/>
    <m/>
    <m/>
    <m/>
    <m/>
  </r>
  <r>
    <s v="DIVIDENDO $ 2,6639759"/>
    <d v="2016-05-23T00:00:00"/>
    <x v="67"/>
    <s v="$"/>
    <x v="459"/>
    <n v="0"/>
    <n v="8640000"/>
    <n v="0"/>
    <n v="0"/>
    <n v="0"/>
    <n v="2.6640000000000001"/>
    <s v="Medium"/>
    <n v="23016960"/>
    <m/>
    <m/>
    <m/>
    <m/>
    <m/>
    <m/>
    <m/>
    <m/>
    <m/>
  </r>
  <r>
    <s v="DIVIDENDO DEF $ 2,29620239"/>
    <d v="2020-06-20T00:00:00"/>
    <x v="329"/>
    <s v="$"/>
    <x v="626"/>
    <n v="0"/>
    <n v="10000000"/>
    <n v="0"/>
    <n v="0"/>
    <n v="0"/>
    <n v="2.2959999999999998"/>
    <s v="Medium"/>
    <n v="22960000"/>
    <m/>
    <m/>
    <m/>
    <m/>
    <m/>
    <m/>
    <m/>
    <m/>
    <m/>
  </r>
  <r>
    <s v="DIVIDENDO $ 0,88988412"/>
    <d v="2018-04-25T00:00:00"/>
    <x v="231"/>
    <s v="$"/>
    <x v="459"/>
    <n v="0"/>
    <n v="25760000"/>
    <n v="0"/>
    <n v="0"/>
    <n v="0"/>
    <n v="0.89"/>
    <s v="Low"/>
    <n v="22926400"/>
    <m/>
    <m/>
    <m/>
    <m/>
    <m/>
    <m/>
    <m/>
    <m/>
    <m/>
  </r>
  <r>
    <s v="DIVIDENDO PROV $ 2,292072091377040"/>
    <d v="2021-03-24T00:00:00"/>
    <x v="729"/>
    <s v="$"/>
    <x v="415"/>
    <n v="0"/>
    <n v="10000000"/>
    <n v="0"/>
    <n v="0"/>
    <n v="0"/>
    <n v="2.2919999999999998"/>
    <s v="Medium"/>
    <n v="22920000"/>
    <m/>
    <m/>
    <m/>
    <m/>
    <m/>
    <m/>
    <m/>
    <m/>
    <m/>
  </r>
  <r>
    <s v="DIVIDENDO PROV $ 2,288"/>
    <d v="2021-09-01T00:00:00"/>
    <x v="475"/>
    <s v="$"/>
    <x v="586"/>
    <n v="0"/>
    <n v="10000000"/>
    <n v="0"/>
    <n v="0"/>
    <n v="0"/>
    <n v="2.2879999999999998"/>
    <s v="Medium"/>
    <n v="22880000"/>
    <m/>
    <m/>
    <m/>
    <m/>
    <m/>
    <m/>
    <m/>
    <m/>
    <m/>
  </r>
  <r>
    <s v="DIVIDENDO $ 0,7497119"/>
    <d v="2019-05-15T00:00:00"/>
    <x v="181"/>
    <s v="$"/>
    <x v="459"/>
    <n v="0"/>
    <n v="30320000"/>
    <n v="0"/>
    <n v="0"/>
    <n v="0"/>
    <n v="0.75"/>
    <s v="Low"/>
    <n v="22740000"/>
    <m/>
    <m/>
    <m/>
    <m/>
    <m/>
    <m/>
    <m/>
    <m/>
    <m/>
  </r>
  <r>
    <s v="DIVIDENDO DEF $ 22,672728"/>
    <d v="2015-06-19T00:00:00"/>
    <x v="462"/>
    <s v="$"/>
    <x v="671"/>
    <n v="0"/>
    <n v="1000000"/>
    <n v="0"/>
    <n v="0"/>
    <n v="0"/>
    <n v="22.672999999999998"/>
    <s v="High"/>
    <n v="22673000"/>
    <m/>
    <m/>
    <m/>
    <m/>
    <m/>
    <m/>
    <m/>
    <m/>
    <m/>
  </r>
  <r>
    <s v="DIVIDENDO DEF $ 2,26715"/>
    <d v="2017-06-06T00:00:00"/>
    <x v="1122"/>
    <s v="$"/>
    <x v="418"/>
    <n v="0"/>
    <n v="10000000"/>
    <n v="0"/>
    <n v="0"/>
    <n v="0"/>
    <n v="2.2669999999999999"/>
    <s v="Medium"/>
    <n v="22670000"/>
    <m/>
    <m/>
    <m/>
    <m/>
    <m/>
    <m/>
    <m/>
    <m/>
    <m/>
  </r>
  <r>
    <s v="DIVIDENDO $ 1,18001667"/>
    <d v="2017-01-06T00:00:00"/>
    <x v="210"/>
    <s v="$"/>
    <x v="459"/>
    <n v="0"/>
    <n v="19200000"/>
    <n v="0"/>
    <n v="0"/>
    <n v="0"/>
    <n v="1.18"/>
    <s v="Medium"/>
    <n v="22656000"/>
    <m/>
    <m/>
    <m/>
    <m/>
    <m/>
    <m/>
    <m/>
    <m/>
    <m/>
  </r>
  <r>
    <s v="DIVIDENDO DEF $ 22,637252"/>
    <d v="2015-06-19T00:00:00"/>
    <x v="462"/>
    <s v="$"/>
    <x v="673"/>
    <n v="0"/>
    <n v="1000000"/>
    <n v="0"/>
    <n v="0"/>
    <n v="0"/>
    <n v="22.637"/>
    <s v="High"/>
    <n v="22637000"/>
    <m/>
    <m/>
    <m/>
    <m/>
    <m/>
    <m/>
    <m/>
    <m/>
    <m/>
  </r>
  <r>
    <s v="DIVIDENDO DEF $ 22,634765"/>
    <d v="2015-06-19T00:00:00"/>
    <x v="462"/>
    <s v="$"/>
    <x v="672"/>
    <n v="0"/>
    <n v="1000000"/>
    <n v="0"/>
    <n v="0"/>
    <n v="0"/>
    <n v="22.635000000000002"/>
    <s v="High"/>
    <n v="22635000"/>
    <m/>
    <m/>
    <m/>
    <m/>
    <m/>
    <m/>
    <m/>
    <m/>
    <m/>
  </r>
  <r>
    <s v="DIVIDENDO PROV US$ 11,31393495"/>
    <d v="2018-12-28T00:00:00"/>
    <x v="138"/>
    <s v="US$"/>
    <x v="648"/>
    <n v="0"/>
    <n v="2000000"/>
    <n v="0"/>
    <n v="0"/>
    <n v="0"/>
    <n v="11.314"/>
    <s v="High"/>
    <n v="22628000"/>
    <m/>
    <m/>
    <m/>
    <m/>
    <m/>
    <m/>
    <m/>
    <m/>
    <m/>
  </r>
  <r>
    <s v="DIVIDENDO $ 2,25925663046587"/>
    <d v="2020-12-14T00:00:00"/>
    <x v="115"/>
    <s v="$"/>
    <x v="588"/>
    <n v="0"/>
    <n v="10000000"/>
    <n v="0"/>
    <n v="0"/>
    <n v="0"/>
    <n v="2.2589999999999999"/>
    <s v="Medium"/>
    <n v="22590000"/>
    <m/>
    <m/>
    <m/>
    <m/>
    <m/>
    <m/>
    <m/>
    <m/>
    <m/>
  </r>
  <r>
    <s v="DIVIDENDO PROV US$ 2,2516632130"/>
    <d v="2020-01-22T00:00:00"/>
    <x v="1123"/>
    <s v="US$"/>
    <x v="677"/>
    <n v="0"/>
    <n v="10000000"/>
    <n v="0"/>
    <n v="0"/>
    <n v="0"/>
    <n v="2.2519999999999998"/>
    <s v="Medium"/>
    <n v="22520000"/>
    <m/>
    <m/>
    <m/>
    <m/>
    <m/>
    <m/>
    <m/>
    <m/>
    <m/>
  </r>
  <r>
    <s v="DIVIDENDO PROV US$ 2,2507522468"/>
    <d v="2020-01-22T00:00:00"/>
    <x v="1123"/>
    <s v="US$"/>
    <x v="678"/>
    <n v="0"/>
    <n v="10000000"/>
    <n v="0"/>
    <n v="0"/>
    <n v="0"/>
    <n v="2.2509999999999999"/>
    <s v="Medium"/>
    <n v="22510000"/>
    <m/>
    <m/>
    <m/>
    <m/>
    <m/>
    <m/>
    <m/>
    <m/>
    <m/>
  </r>
  <r>
    <s v="DIVIDENDO PROV 19 US$ 0,000224947"/>
    <d v="2019-12-10T00:00:00"/>
    <x v="963"/>
    <s v="$"/>
    <x v="542"/>
    <n v="0"/>
    <n v="120920716"/>
    <n v="0"/>
    <n v="0"/>
    <n v="0"/>
    <n v="0.186"/>
    <s v="Low"/>
    <n v="22491253.175999999"/>
    <m/>
    <m/>
    <m/>
    <m/>
    <m/>
    <m/>
    <m/>
    <m/>
    <m/>
  </r>
  <r>
    <s v="DIVIDENDO PROV US$ 2,2489146311"/>
    <d v="2020-01-22T00:00:00"/>
    <x v="1123"/>
    <s v="US$"/>
    <x v="679"/>
    <n v="0"/>
    <n v="10000000"/>
    <n v="0"/>
    <n v="0"/>
    <n v="0"/>
    <n v="2.2490000000000001"/>
    <s v="Medium"/>
    <n v="22490000"/>
    <m/>
    <m/>
    <m/>
    <m/>
    <m/>
    <m/>
    <m/>
    <m/>
    <m/>
  </r>
  <r>
    <s v="DIVIDENDO $ 2,24834246685624"/>
    <d v="2020-05-28T00:00:00"/>
    <x v="14"/>
    <s v="$"/>
    <x v="582"/>
    <n v="0"/>
    <n v="10000000"/>
    <n v="0"/>
    <n v="0"/>
    <n v="0"/>
    <n v="2.2480000000000002"/>
    <s v="Medium"/>
    <n v="22480000"/>
    <m/>
    <m/>
    <m/>
    <m/>
    <m/>
    <m/>
    <m/>
    <m/>
    <m/>
  </r>
  <r>
    <s v="DIVIDENDO PROV US$ 2,2474"/>
    <d v="2021-05-11T00:00:00"/>
    <x v="791"/>
    <s v="US$"/>
    <x v="470"/>
    <n v="0"/>
    <n v="10000000"/>
    <n v="0"/>
    <n v="0"/>
    <n v="0"/>
    <n v="2.2469999999999999"/>
    <s v="Medium"/>
    <n v="22470000"/>
    <m/>
    <m/>
    <m/>
    <m/>
    <m/>
    <m/>
    <m/>
    <m/>
    <m/>
  </r>
  <r>
    <s v="DIVIDENDO $ 2,24458"/>
    <d v="2021-03-24T00:00:00"/>
    <x v="17"/>
    <s v="$"/>
    <x v="607"/>
    <n v="0"/>
    <n v="10000000"/>
    <n v="0"/>
    <n v="0"/>
    <n v="0"/>
    <n v="2.2450000000000001"/>
    <s v="Medium"/>
    <n v="22450000"/>
    <m/>
    <m/>
    <m/>
    <m/>
    <m/>
    <m/>
    <m/>
    <m/>
    <m/>
  </r>
  <r>
    <s v="DIVIDENDO $ 2,8215266"/>
    <d v="2015-11-19T00:00:00"/>
    <x v="45"/>
    <s v="$"/>
    <x v="459"/>
    <n v="0"/>
    <n v="7920000"/>
    <n v="0"/>
    <n v="0"/>
    <n v="0"/>
    <n v="2.8220000000000001"/>
    <s v="Medium"/>
    <n v="22350240"/>
    <m/>
    <m/>
    <m/>
    <m/>
    <m/>
    <m/>
    <m/>
    <m/>
    <m/>
  </r>
  <r>
    <s v="DIVIDENDO PROV US$ 2,224383"/>
    <d v="2021-01-19T00:00:00"/>
    <x v="1124"/>
    <s v="US$"/>
    <x v="677"/>
    <n v="0"/>
    <n v="10000000"/>
    <n v="0"/>
    <n v="0"/>
    <n v="0"/>
    <n v="2.2240000000000002"/>
    <s v="Medium"/>
    <n v="22240000"/>
    <m/>
    <m/>
    <m/>
    <m/>
    <m/>
    <m/>
    <m/>
    <m/>
    <m/>
  </r>
  <r>
    <s v="DIVIDENDO PROV US$ 2,22283"/>
    <d v="2021-01-19T00:00:00"/>
    <x v="1124"/>
    <s v="US$"/>
    <x v="678"/>
    <n v="0"/>
    <n v="10000000"/>
    <n v="0"/>
    <n v="0"/>
    <n v="0"/>
    <n v="2.2229999999999999"/>
    <s v="Medium"/>
    <n v="22230000"/>
    <m/>
    <m/>
    <m/>
    <m/>
    <m/>
    <m/>
    <m/>
    <m/>
    <m/>
  </r>
  <r>
    <s v="DIVIDENDO PROV US$ 2,220799"/>
    <d v="2021-07-23T00:00:00"/>
    <x v="865"/>
    <s v="US$"/>
    <x v="677"/>
    <n v="0"/>
    <n v="10000000"/>
    <n v="0"/>
    <n v="0"/>
    <n v="0"/>
    <n v="2.2210000000000001"/>
    <s v="Medium"/>
    <n v="22210000"/>
    <m/>
    <m/>
    <m/>
    <m/>
    <m/>
    <m/>
    <m/>
    <m/>
    <m/>
  </r>
  <r>
    <s v="DIVIDENDO DEF US$ 2,219702"/>
    <d v="2021-01-19T00:00:00"/>
    <x v="1124"/>
    <s v="US$"/>
    <x v="679"/>
    <n v="0"/>
    <n v="10000000"/>
    <n v="0"/>
    <n v="0"/>
    <n v="0"/>
    <n v="2.2200000000000002"/>
    <s v="Medium"/>
    <n v="22200000"/>
    <m/>
    <m/>
    <m/>
    <m/>
    <m/>
    <m/>
    <m/>
    <m/>
    <m/>
  </r>
  <r>
    <s v="DIVIDENDO PROV US$ 2,218915"/>
    <d v="2021-07-23T00:00:00"/>
    <x v="865"/>
    <s v="US$"/>
    <x v="678"/>
    <n v="0"/>
    <n v="10000000"/>
    <n v="0"/>
    <n v="0"/>
    <n v="0"/>
    <n v="2.2189999999999999"/>
    <s v="Medium"/>
    <n v="22190000"/>
    <m/>
    <m/>
    <m/>
    <m/>
    <m/>
    <m/>
    <m/>
    <m/>
    <m/>
  </r>
  <r>
    <s v="DIVIDENDO PROV $ 0,87706716"/>
    <d v="2018-03-26T00:00:00"/>
    <x v="41"/>
    <s v="$"/>
    <x v="459"/>
    <n v="0"/>
    <n v="25280000"/>
    <n v="0"/>
    <n v="0"/>
    <n v="0"/>
    <n v="0.877"/>
    <s v="Low"/>
    <n v="22170560"/>
    <m/>
    <m/>
    <m/>
    <m/>
    <m/>
    <m/>
    <m/>
    <m/>
    <m/>
  </r>
  <r>
    <s v="DIVIDENDO DEF $ 22,161302721"/>
    <d v="2019-05-03T00:00:00"/>
    <x v="23"/>
    <s v="$"/>
    <x v="676"/>
    <n v="0"/>
    <n v="1000000"/>
    <n v="0"/>
    <n v="0"/>
    <n v="0"/>
    <n v="22.161000000000001"/>
    <s v="High"/>
    <n v="22161000"/>
    <m/>
    <m/>
    <m/>
    <m/>
    <m/>
    <m/>
    <m/>
    <m/>
    <m/>
  </r>
  <r>
    <s v="DIVIDENDO PROV US$ 2,215119"/>
    <d v="2021-07-23T00:00:00"/>
    <x v="865"/>
    <s v="US$"/>
    <x v="679"/>
    <n v="0"/>
    <n v="10000000"/>
    <n v="0"/>
    <n v="0"/>
    <n v="0"/>
    <n v="2.2149999999999999"/>
    <s v="Medium"/>
    <n v="22150000"/>
    <m/>
    <m/>
    <m/>
    <m/>
    <m/>
    <m/>
    <m/>
    <m/>
    <m/>
  </r>
  <r>
    <s v="DIVIDENDO $ 1,12904127"/>
    <d v="2017-01-26T00:00:00"/>
    <x v="120"/>
    <s v="$"/>
    <x v="459"/>
    <n v="0"/>
    <n v="19600000"/>
    <n v="0"/>
    <n v="0"/>
    <n v="0"/>
    <n v="1.129"/>
    <s v="Medium"/>
    <n v="22128400"/>
    <m/>
    <m/>
    <m/>
    <m/>
    <m/>
    <m/>
    <m/>
    <m/>
    <m/>
  </r>
  <r>
    <s v="DIVIDENDO $ 2,5605439"/>
    <d v="2016-05-23T00:00:00"/>
    <x v="67"/>
    <s v="$"/>
    <x v="459"/>
    <n v="0"/>
    <n v="8640000"/>
    <n v="0"/>
    <n v="0"/>
    <n v="0"/>
    <n v="2.5609999999999999"/>
    <s v="Medium"/>
    <n v="22127040"/>
    <m/>
    <m/>
    <m/>
    <m/>
    <m/>
    <m/>
    <m/>
    <m/>
    <m/>
  </r>
  <r>
    <s v="DIVIDENDO PROV $ 2,212062772"/>
    <d v="2021-02-02T00:00:00"/>
    <x v="484"/>
    <s v="$"/>
    <x v="649"/>
    <n v="0"/>
    <n v="10000000"/>
    <n v="0"/>
    <n v="0"/>
    <n v="0"/>
    <n v="2.2120000000000002"/>
    <s v="Medium"/>
    <n v="22120000"/>
    <m/>
    <m/>
    <m/>
    <m/>
    <m/>
    <m/>
    <m/>
    <m/>
    <m/>
  </r>
  <r>
    <s v="DIVIDENDO PROV $ 146,5495"/>
    <d v="2018-06-05T00:00:00"/>
    <x v="317"/>
    <s v="$"/>
    <x v="680"/>
    <n v="0"/>
    <n v="150912"/>
    <n v="0"/>
    <n v="0"/>
    <n v="0"/>
    <n v="146.55000000000001"/>
    <s v="Very High"/>
    <n v="22116153.600000001"/>
    <m/>
    <m/>
    <m/>
    <m/>
    <m/>
    <m/>
    <m/>
    <m/>
    <m/>
  </r>
  <r>
    <s v="DIVIDENDO $ 2,2095685"/>
    <d v="2020-04-27T00:00:00"/>
    <x v="28"/>
    <s v="$"/>
    <x v="630"/>
    <n v="0"/>
    <n v="10000000"/>
    <n v="0"/>
    <n v="0"/>
    <n v="0"/>
    <n v="2.21"/>
    <s v="Medium"/>
    <n v="22100000"/>
    <m/>
    <m/>
    <m/>
    <m/>
    <m/>
    <m/>
    <m/>
    <m/>
    <m/>
  </r>
  <r>
    <s v="DIVIDENDO $ 2,195460771"/>
    <d v="2018-05-24T00:00:00"/>
    <x v="72"/>
    <s v="$"/>
    <x v="403"/>
    <n v="0"/>
    <n v="10000000"/>
    <n v="0"/>
    <n v="0"/>
    <n v="0"/>
    <n v="2.1949999999999998"/>
    <s v="Medium"/>
    <n v="21950000"/>
    <m/>
    <m/>
    <m/>
    <m/>
    <m/>
    <m/>
    <m/>
    <m/>
    <m/>
  </r>
  <r>
    <s v="DIVIDENDO PROV US$ 2,188307"/>
    <d v="2021-04-22T00:00:00"/>
    <x v="324"/>
    <s v="US$"/>
    <x v="677"/>
    <n v="0"/>
    <n v="10000000"/>
    <n v="0"/>
    <n v="0"/>
    <n v="0"/>
    <n v="2.1880000000000002"/>
    <s v="Medium"/>
    <n v="21880000"/>
    <m/>
    <m/>
    <m/>
    <m/>
    <m/>
    <m/>
    <m/>
    <m/>
    <m/>
  </r>
  <r>
    <s v="DIVIDENDO PROV US$ 2,186612"/>
    <d v="2021-04-22T00:00:00"/>
    <x v="324"/>
    <s v="US$"/>
    <x v="678"/>
    <n v="0"/>
    <n v="10000000"/>
    <n v="0"/>
    <n v="0"/>
    <n v="0"/>
    <n v="2.1869999999999998"/>
    <s v="Medium"/>
    <n v="21870000"/>
    <m/>
    <m/>
    <m/>
    <m/>
    <m/>
    <m/>
    <m/>
    <m/>
    <m/>
  </r>
  <r>
    <s v="DIVIDENDO PROV EURO 21,864493"/>
    <d v="2021-03-18T00:00:00"/>
    <x v="804"/>
    <s v="EURO"/>
    <x v="681"/>
    <n v="0"/>
    <n v="1000000"/>
    <n v="0"/>
    <n v="0"/>
    <n v="0"/>
    <n v="21.864000000000001"/>
    <s v="High"/>
    <n v="21864000"/>
    <m/>
    <m/>
    <m/>
    <m/>
    <m/>
    <m/>
    <m/>
    <m/>
    <m/>
  </r>
  <r>
    <s v="DIVIDENDO PROV US$ 2,183197"/>
    <d v="2021-04-22T00:00:00"/>
    <x v="324"/>
    <s v="US$"/>
    <x v="679"/>
    <n v="0"/>
    <n v="10000000"/>
    <n v="0"/>
    <n v="0"/>
    <n v="0"/>
    <n v="2.1829999999999998"/>
    <s v="Medium"/>
    <n v="21830000"/>
    <m/>
    <m/>
    <m/>
    <m/>
    <m/>
    <m/>
    <m/>
    <m/>
    <m/>
  </r>
  <r>
    <s v="DIVIDENDO $ 2,17977592"/>
    <d v="2018-03-21T00:00:00"/>
    <x v="11"/>
    <s v="$"/>
    <x v="403"/>
    <n v="0"/>
    <n v="10000000"/>
    <n v="0"/>
    <n v="0"/>
    <n v="0"/>
    <n v="2.1800000000000002"/>
    <s v="Medium"/>
    <n v="21800000"/>
    <m/>
    <m/>
    <m/>
    <m/>
    <m/>
    <m/>
    <m/>
    <m/>
    <m/>
  </r>
  <r>
    <s v="DIVIDENDO DEF $ 2,176899637"/>
    <d v="2019-05-03T00:00:00"/>
    <x v="23"/>
    <s v="$"/>
    <x v="597"/>
    <n v="0"/>
    <n v="10000000"/>
    <n v="0"/>
    <n v="0"/>
    <n v="0"/>
    <n v="2.177"/>
    <s v="Medium"/>
    <n v="21770000"/>
    <m/>
    <m/>
    <m/>
    <m/>
    <m/>
    <m/>
    <m/>
    <m/>
    <m/>
  </r>
  <r>
    <s v="DIVIDENDO PROV $ 2,1756056831655"/>
    <d v="2020-06-23T00:00:00"/>
    <x v="157"/>
    <s v="$"/>
    <x v="523"/>
    <n v="0"/>
    <n v="10000000"/>
    <n v="0"/>
    <n v="0"/>
    <n v="0"/>
    <n v="2.1760000000000002"/>
    <s v="Medium"/>
    <n v="21760000"/>
    <m/>
    <m/>
    <m/>
    <m/>
    <m/>
    <m/>
    <m/>
    <m/>
    <m/>
  </r>
  <r>
    <s v="DIVIDENDO PROV $ 2,175229758"/>
    <d v="2021-09-02T00:00:00"/>
    <x v="437"/>
    <s v="$"/>
    <x v="682"/>
    <n v="0"/>
    <n v="10000000"/>
    <n v="0"/>
    <n v="0"/>
    <n v="0"/>
    <n v="2.1749999999999998"/>
    <s v="Medium"/>
    <n v="21750000"/>
    <m/>
    <m/>
    <m/>
    <m/>
    <m/>
    <m/>
    <m/>
    <m/>
    <m/>
  </r>
  <r>
    <s v="DIVIDENDO PROV EURO 0,0311754467"/>
    <d v="2021-04-20T00:00:00"/>
    <x v="63"/>
    <s v="EURO"/>
    <x v="615"/>
    <n v="0"/>
    <n v="700000000"/>
    <n v="0"/>
    <n v="0"/>
    <n v="0"/>
    <n v="3.1E-2"/>
    <s v="Low"/>
    <n v="21700000"/>
    <m/>
    <m/>
    <m/>
    <m/>
    <m/>
    <m/>
    <m/>
    <m/>
    <m/>
  </r>
  <r>
    <s v="DIVIDENDO PROV US$ 0,0307584511"/>
    <d v="2020-08-01T00:00:00"/>
    <x v="863"/>
    <s v="US$"/>
    <x v="639"/>
    <n v="0"/>
    <n v="700000000"/>
    <n v="0"/>
    <n v="0"/>
    <n v="0"/>
    <n v="3.1E-2"/>
    <s v="Low"/>
    <n v="21700000"/>
    <m/>
    <m/>
    <m/>
    <m/>
    <m/>
    <m/>
    <m/>
    <m/>
    <m/>
  </r>
  <r>
    <s v="DIVIDENDO DEF $ 2,16321087"/>
    <d v="2020-06-20T00:00:00"/>
    <x v="329"/>
    <s v="$"/>
    <x v="683"/>
    <n v="0"/>
    <n v="10000000"/>
    <n v="0"/>
    <n v="0"/>
    <n v="0"/>
    <n v="2.1629999999999998"/>
    <s v="Medium"/>
    <n v="21630000"/>
    <m/>
    <m/>
    <m/>
    <m/>
    <m/>
    <m/>
    <m/>
    <m/>
    <m/>
  </r>
  <r>
    <s v="DIVIDENDO PROV US$ 0,0721520839"/>
    <d v="2020-10-06T00:00:00"/>
    <x v="425"/>
    <s v="US$"/>
    <x v="559"/>
    <n v="0"/>
    <n v="300000000"/>
    <n v="0"/>
    <n v="0"/>
    <n v="0"/>
    <n v="7.1999999999999995E-2"/>
    <s v="Low"/>
    <n v="21600000"/>
    <m/>
    <m/>
    <m/>
    <m/>
    <m/>
    <m/>
    <m/>
    <m/>
    <m/>
  </r>
  <r>
    <s v="DIVIDENDO PROV EURO 4,3112739815"/>
    <d v="2017-07-25T00:00:00"/>
    <x v="693"/>
    <s v="EURO"/>
    <x v="565"/>
    <n v="0"/>
    <n v="5000000"/>
    <n v="0"/>
    <n v="0"/>
    <n v="0"/>
    <n v="4.3109999999999999"/>
    <s v="Medium"/>
    <n v="21555000"/>
    <m/>
    <m/>
    <m/>
    <m/>
    <m/>
    <m/>
    <m/>
    <m/>
    <m/>
  </r>
  <r>
    <s v="DIVIDENDO PROV $ 2,1541104349668"/>
    <d v="2020-06-23T00:00:00"/>
    <x v="157"/>
    <s v="$"/>
    <x v="553"/>
    <n v="0"/>
    <n v="10000000"/>
    <n v="0"/>
    <n v="0"/>
    <n v="0"/>
    <n v="2.1539999999999999"/>
    <s v="Medium"/>
    <n v="21540000"/>
    <m/>
    <m/>
    <m/>
    <m/>
    <m/>
    <m/>
    <m/>
    <m/>
    <m/>
  </r>
  <r>
    <s v="DIVIDENDO $ 0,8363315"/>
    <d v="2018-04-25T00:00:00"/>
    <x v="231"/>
    <s v="$"/>
    <x v="459"/>
    <n v="0"/>
    <n v="25760000"/>
    <n v="0"/>
    <n v="0"/>
    <n v="0"/>
    <n v="0.83599999999999997"/>
    <s v="Low"/>
    <n v="21535360"/>
    <m/>
    <m/>
    <m/>
    <m/>
    <m/>
    <m/>
    <m/>
    <m/>
    <m/>
  </r>
  <r>
    <s v="DIVIDENDO DEF $ 21,5330073466"/>
    <d v="2019-06-20T00:00:00"/>
    <x v="443"/>
    <s v="$"/>
    <x v="684"/>
    <n v="0"/>
    <n v="1000000"/>
    <n v="0"/>
    <n v="0"/>
    <n v="0"/>
    <n v="21.533000000000001"/>
    <s v="High"/>
    <n v="21533000"/>
    <m/>
    <m/>
    <m/>
    <m/>
    <m/>
    <m/>
    <m/>
    <m/>
    <m/>
  </r>
  <r>
    <s v="DIVIDENDO PROV $ 2,2850535"/>
    <d v="2015-05-14T00:00:00"/>
    <x v="49"/>
    <s v="$"/>
    <x v="459"/>
    <n v="0"/>
    <n v="9360000"/>
    <n v="0"/>
    <n v="0"/>
    <n v="0"/>
    <n v="2.2850000000000001"/>
    <s v="Medium"/>
    <n v="21387600"/>
    <m/>
    <m/>
    <m/>
    <m/>
    <m/>
    <m/>
    <m/>
    <m/>
    <m/>
  </r>
  <r>
    <s v="DIVIDENDO PROV $ 2,1370583666142"/>
    <d v="2020-06-23T00:00:00"/>
    <x v="157"/>
    <s v="$"/>
    <x v="541"/>
    <n v="0"/>
    <n v="10000000"/>
    <n v="0"/>
    <n v="0"/>
    <n v="0"/>
    <n v="2.137"/>
    <s v="Medium"/>
    <n v="21370000"/>
    <m/>
    <m/>
    <m/>
    <m/>
    <m/>
    <m/>
    <m/>
    <m/>
    <m/>
  </r>
  <r>
    <s v="DIVIDENDO $ 0,780734457"/>
    <d v="2020-05-14T00:00:00"/>
    <x v="114"/>
    <s v="$"/>
    <x v="459"/>
    <n v="0"/>
    <n v="27360000"/>
    <n v="0"/>
    <n v="0"/>
    <n v="0"/>
    <n v="0.78100000000000003"/>
    <s v="Low"/>
    <n v="21368160"/>
    <m/>
    <m/>
    <m/>
    <m/>
    <m/>
    <m/>
    <m/>
    <m/>
    <m/>
  </r>
  <r>
    <s v="DIVIDENDO DEF $ 70,53989724440210"/>
    <d v="2020-10-22T00:00:00"/>
    <x v="216"/>
    <s v="$"/>
    <x v="320"/>
    <n v="0"/>
    <n v="302076"/>
    <n v="0"/>
    <n v="0"/>
    <n v="0"/>
    <n v="70.540000000000006"/>
    <s v="High"/>
    <n v="21308441.039999999"/>
    <m/>
    <m/>
    <m/>
    <m/>
    <m/>
    <m/>
    <m/>
    <m/>
    <m/>
  </r>
  <r>
    <s v="DIVIDENDO PROV US$ 0,0712677397"/>
    <d v="2021-04-28T00:00:00"/>
    <x v="142"/>
    <s v="US$"/>
    <x v="559"/>
    <n v="0"/>
    <n v="300000000"/>
    <n v="0"/>
    <n v="0"/>
    <n v="0"/>
    <n v="7.0999999999999994E-2"/>
    <s v="Low"/>
    <n v="21300000"/>
    <m/>
    <m/>
    <m/>
    <m/>
    <m/>
    <m/>
    <m/>
    <m/>
    <m/>
  </r>
  <r>
    <s v="DIVIDENDO PROV $ 7,9733142671872"/>
    <d v="2021-02-19T00:00:00"/>
    <x v="860"/>
    <s v="$"/>
    <x v="553"/>
    <n v="0"/>
    <n v="2667905"/>
    <n v="0"/>
    <n v="0"/>
    <n v="0"/>
    <n v="7.9729999999999999"/>
    <s v="Medium"/>
    <n v="21271206.565000001"/>
    <m/>
    <m/>
    <m/>
    <m/>
    <m/>
    <m/>
    <m/>
    <m/>
    <m/>
  </r>
  <r>
    <s v="DIVIDENDO DEF $ 2,123176211"/>
    <d v="2019-05-03T00:00:00"/>
    <x v="23"/>
    <s v="$"/>
    <x v="599"/>
    <n v="0"/>
    <n v="10000000"/>
    <n v="0"/>
    <n v="0"/>
    <n v="0"/>
    <n v="2.1230000000000002"/>
    <s v="Medium"/>
    <n v="21230000"/>
    <m/>
    <m/>
    <m/>
    <m/>
    <m/>
    <m/>
    <m/>
    <m/>
    <m/>
  </r>
  <r>
    <s v="DIVIDENDO PROV EURO 4,2444371346"/>
    <d v="2018-09-20T00:00:00"/>
    <x v="457"/>
    <s v="EURO"/>
    <x v="565"/>
    <n v="0"/>
    <n v="5000000"/>
    <n v="0"/>
    <n v="0"/>
    <n v="0"/>
    <n v="4.2439999999999998"/>
    <s v="Medium"/>
    <n v="21220000"/>
    <m/>
    <m/>
    <m/>
    <m/>
    <m/>
    <m/>
    <m/>
    <m/>
    <m/>
  </r>
  <r>
    <s v="DIVIDENDO $ 0,738177584"/>
    <d v="2020-05-28T00:00:00"/>
    <x v="14"/>
    <s v="$"/>
    <x v="459"/>
    <n v="0"/>
    <n v="28720000"/>
    <n v="0"/>
    <n v="0"/>
    <n v="0"/>
    <n v="0.73799999999999999"/>
    <s v="Low"/>
    <n v="21195360"/>
    <m/>
    <m/>
    <m/>
    <m/>
    <m/>
    <m/>
    <m/>
    <m/>
    <m/>
  </r>
  <r>
    <s v="DIVIDENDO DEF $ 21,1710976588"/>
    <d v="2019-06-20T00:00:00"/>
    <x v="443"/>
    <s v="$"/>
    <x v="685"/>
    <n v="0"/>
    <n v="1000000"/>
    <n v="0"/>
    <n v="0"/>
    <n v="0"/>
    <n v="21.170999999999999"/>
    <s v="High"/>
    <n v="21171000"/>
    <m/>
    <m/>
    <m/>
    <m/>
    <m/>
    <m/>
    <m/>
    <m/>
    <m/>
  </r>
  <r>
    <s v="DIVIDENDO PROV $ 2,11548451864390"/>
    <d v="2020-05-28T00:00:00"/>
    <x v="14"/>
    <s v="$"/>
    <x v="588"/>
    <n v="0"/>
    <n v="10000000"/>
    <n v="0"/>
    <n v="0"/>
    <n v="0"/>
    <n v="2.1150000000000002"/>
    <s v="Medium"/>
    <n v="21150000"/>
    <m/>
    <m/>
    <m/>
    <m/>
    <m/>
    <m/>
    <m/>
    <m/>
    <m/>
  </r>
  <r>
    <s v="DIVIDENDO ADIC 1 $ 0,07004"/>
    <d v="2017-05-19T00:00:00"/>
    <x v="148"/>
    <s v="$"/>
    <x v="53"/>
    <n v="0"/>
    <n v="302017113"/>
    <n v="0"/>
    <n v="0"/>
    <n v="0"/>
    <n v="7.0000000000000007E-2"/>
    <s v="Low"/>
    <n v="21141197.91"/>
    <m/>
    <m/>
    <m/>
    <m/>
    <m/>
    <m/>
    <m/>
    <m/>
    <m/>
  </r>
  <r>
    <s v="DIVIDENDO DEF $ 1,1590525"/>
    <d v="2017-04-26T00:00:00"/>
    <x v="7"/>
    <s v="$"/>
    <x v="459"/>
    <n v="0"/>
    <n v="18240000"/>
    <n v="0"/>
    <n v="0"/>
    <n v="0"/>
    <n v="1.159"/>
    <s v="Medium"/>
    <n v="21140160"/>
    <m/>
    <m/>
    <m/>
    <m/>
    <m/>
    <m/>
    <m/>
    <m/>
    <m/>
  </r>
  <r>
    <s v="DIVIDENDO PROV $ 7,9199765358961"/>
    <d v="2021-04-21T00:00:00"/>
    <x v="357"/>
    <s v="$"/>
    <x v="553"/>
    <n v="0"/>
    <n v="2667905"/>
    <n v="0"/>
    <n v="0"/>
    <n v="0"/>
    <n v="7.92"/>
    <s v="Medium"/>
    <n v="21129807.600000001"/>
    <m/>
    <m/>
    <m/>
    <m/>
    <m/>
    <m/>
    <m/>
    <m/>
    <m/>
  </r>
  <r>
    <s v="DIVIDENDO $ 2,440621"/>
    <d v="2016-05-23T00:00:00"/>
    <x v="67"/>
    <s v="$"/>
    <x v="459"/>
    <n v="0"/>
    <n v="8640000"/>
    <n v="0"/>
    <n v="0"/>
    <n v="0"/>
    <n v="2.4409999999999998"/>
    <s v="Medium"/>
    <n v="21090240"/>
    <m/>
    <m/>
    <m/>
    <m/>
    <m/>
    <m/>
    <m/>
    <m/>
    <m/>
  </r>
  <r>
    <s v="DIVIDENDO $ 2,1061344"/>
    <d v="2021-04-24T00:00:00"/>
    <x v="12"/>
    <s v="$"/>
    <x v="630"/>
    <n v="0"/>
    <n v="10000000"/>
    <n v="0"/>
    <n v="0"/>
    <n v="0"/>
    <n v="2.1059999999999999"/>
    <s v="Medium"/>
    <n v="21060000"/>
    <m/>
    <m/>
    <m/>
    <m/>
    <m/>
    <m/>
    <m/>
    <m/>
    <m/>
  </r>
  <r>
    <s v="DIVIDENDO PROV $ 10,620010002"/>
    <d v="2021-03-24T00:00:00"/>
    <x v="729"/>
    <s v="$"/>
    <x v="572"/>
    <n v="0"/>
    <n v="1981539"/>
    <n v="0"/>
    <n v="0"/>
    <n v="0"/>
    <n v="10.62"/>
    <s v="High"/>
    <n v="21043944.18"/>
    <m/>
    <m/>
    <m/>
    <m/>
    <m/>
    <m/>
    <m/>
    <m/>
    <m/>
  </r>
  <r>
    <s v="DIVIDENDO PROV EURO 4,20166345"/>
    <d v="2015-12-03T00:00:00"/>
    <x v="197"/>
    <s v="EURO"/>
    <x v="565"/>
    <n v="0"/>
    <n v="5000000"/>
    <n v="0"/>
    <n v="0"/>
    <n v="0"/>
    <n v="4.202"/>
    <s v="Medium"/>
    <n v="21010000"/>
    <m/>
    <m/>
    <m/>
    <m/>
    <m/>
    <m/>
    <m/>
    <m/>
    <m/>
  </r>
  <r>
    <s v="DIVIDENDO DEF $ 2,098683145"/>
    <d v="2019-05-03T00:00:00"/>
    <x v="23"/>
    <s v="$"/>
    <x v="686"/>
    <n v="0"/>
    <n v="10000000"/>
    <n v="0"/>
    <n v="0"/>
    <n v="0"/>
    <n v="2.0990000000000002"/>
    <s v="Medium"/>
    <n v="20990000"/>
    <m/>
    <m/>
    <m/>
    <m/>
    <m/>
    <m/>
    <m/>
    <m/>
    <m/>
  </r>
  <r>
    <s v="DIVIDENDO $ 2,4514517"/>
    <d v="2016-05-05T00:00:00"/>
    <x v="128"/>
    <s v="$"/>
    <x v="459"/>
    <n v="0"/>
    <n v="8560000"/>
    <n v="0"/>
    <n v="0"/>
    <n v="0"/>
    <n v="2.4510000000000001"/>
    <s v="Medium"/>
    <n v="20980560"/>
    <m/>
    <m/>
    <m/>
    <m/>
    <m/>
    <m/>
    <m/>
    <m/>
    <m/>
  </r>
  <r>
    <s v="DIVIDENDO $ 2,0920107"/>
    <d v="2019-03-28T00:00:00"/>
    <x v="39"/>
    <s v="$"/>
    <x v="630"/>
    <n v="0"/>
    <n v="10000000"/>
    <n v="0"/>
    <n v="0"/>
    <n v="0"/>
    <n v="2.0920000000000001"/>
    <s v="Medium"/>
    <n v="20920000"/>
    <m/>
    <m/>
    <m/>
    <m/>
    <m/>
    <m/>
    <m/>
    <m/>
    <m/>
  </r>
  <r>
    <s v="DIVIDENDO $ 0,81664257"/>
    <d v="2018-05-07T00:00:00"/>
    <x v="53"/>
    <s v="$"/>
    <x v="459"/>
    <n v="0"/>
    <n v="25600000"/>
    <n v="0"/>
    <n v="0"/>
    <n v="0"/>
    <n v="0.81699999999999995"/>
    <s v="Low"/>
    <n v="20915200"/>
    <m/>
    <m/>
    <m/>
    <m/>
    <m/>
    <m/>
    <m/>
    <m/>
    <m/>
  </r>
  <r>
    <s v="DIVIDENDO DEF US$ 20,898426"/>
    <d v="2020-06-23T00:00:00"/>
    <x v="157"/>
    <s v="US$"/>
    <x v="687"/>
    <n v="0"/>
    <n v="1000000"/>
    <n v="0"/>
    <n v="0"/>
    <n v="0"/>
    <n v="20.898"/>
    <s v="High"/>
    <n v="20898000"/>
    <m/>
    <m/>
    <m/>
    <m/>
    <m/>
    <m/>
    <m/>
    <m/>
    <m/>
  </r>
  <r>
    <s v="DIVIDENDO PROV $ 2,0894201144669400"/>
    <d v="2019-09-13T00:00:00"/>
    <x v="787"/>
    <s v="$"/>
    <x v="688"/>
    <n v="0"/>
    <n v="10000000"/>
    <n v="0"/>
    <n v="0"/>
    <n v="0"/>
    <n v="2.089"/>
    <s v="Medium"/>
    <n v="20890000"/>
    <m/>
    <m/>
    <m/>
    <m/>
    <m/>
    <m/>
    <m/>
    <m/>
    <m/>
  </r>
  <r>
    <s v="DIVIDENDO PROV US$ 2,0885600169"/>
    <d v="2019-07-20T00:00:00"/>
    <x v="1125"/>
    <s v="US$"/>
    <x v="677"/>
    <n v="0"/>
    <n v="10000000"/>
    <n v="0"/>
    <n v="0"/>
    <n v="0"/>
    <n v="2.089"/>
    <s v="Medium"/>
    <n v="20890000"/>
    <m/>
    <m/>
    <m/>
    <m/>
    <m/>
    <m/>
    <m/>
    <m/>
    <m/>
  </r>
  <r>
    <s v="DIVIDENDO PROV US$ 2,0881813055"/>
    <d v="2019-07-20T00:00:00"/>
    <x v="1125"/>
    <s v="US$"/>
    <x v="678"/>
    <n v="0"/>
    <n v="10000000"/>
    <n v="0"/>
    <n v="0"/>
    <n v="0"/>
    <n v="2.0880000000000001"/>
    <s v="Medium"/>
    <n v="20880000"/>
    <m/>
    <m/>
    <m/>
    <m/>
    <m/>
    <m/>
    <m/>
    <m/>
    <m/>
  </r>
  <r>
    <s v="DIVIDENDO PROV US$ 2,0874178781"/>
    <d v="2019-07-20T00:00:00"/>
    <x v="1125"/>
    <s v="US$"/>
    <x v="679"/>
    <n v="0"/>
    <n v="10000000"/>
    <n v="0"/>
    <n v="0"/>
    <n v="0"/>
    <n v="2.0870000000000002"/>
    <s v="Medium"/>
    <n v="20870000"/>
    <m/>
    <m/>
    <m/>
    <m/>
    <m/>
    <m/>
    <m/>
    <m/>
    <m/>
  </r>
  <r>
    <s v="DIVIDENDO $ 0,68021914"/>
    <d v="2019-05-09T00:00:00"/>
    <x v="20"/>
    <s v="$"/>
    <x v="459"/>
    <n v="0"/>
    <n v="30560000"/>
    <n v="0"/>
    <n v="0"/>
    <n v="0"/>
    <n v="0.68"/>
    <s v="Low"/>
    <n v="20780800"/>
    <m/>
    <m/>
    <m/>
    <m/>
    <m/>
    <m/>
    <m/>
    <m/>
    <m/>
  </r>
  <r>
    <s v="DIVIDENDO DEF $ 20,7198242334"/>
    <d v="2020-06-19T00:00:00"/>
    <x v="328"/>
    <s v="$"/>
    <x v="684"/>
    <n v="0"/>
    <n v="1000000"/>
    <n v="0"/>
    <n v="0"/>
    <n v="0"/>
    <n v="20.72"/>
    <s v="High"/>
    <n v="20720000"/>
    <m/>
    <m/>
    <m/>
    <m/>
    <m/>
    <m/>
    <m/>
    <m/>
    <m/>
  </r>
  <r>
    <s v="DIVIDENDO PROV $ 7,7631306212178"/>
    <d v="2021-01-21T00:00:00"/>
    <x v="245"/>
    <s v="$"/>
    <x v="553"/>
    <n v="0"/>
    <n v="2667905"/>
    <n v="0"/>
    <n v="0"/>
    <n v="0"/>
    <n v="7.7629999999999999"/>
    <s v="Medium"/>
    <n v="20710946.515000001"/>
    <m/>
    <m/>
    <m/>
    <m/>
    <m/>
    <m/>
    <m/>
    <m/>
    <m/>
  </r>
  <r>
    <s v="DIVIDENDO PROV $ 282,858787"/>
    <d v="2020-07-25T00:00:00"/>
    <x v="630"/>
    <s v="$"/>
    <x v="187"/>
    <n v="0"/>
    <n v="73166"/>
    <n v="0"/>
    <n v="0"/>
    <n v="0"/>
    <n v="282.85899999999998"/>
    <s v="Very High"/>
    <n v="20695661.594000001"/>
    <m/>
    <m/>
    <m/>
    <m/>
    <m/>
    <m/>
    <m/>
    <m/>
    <m/>
  </r>
  <r>
    <s v="DIVIDENDO DEF $ 2,0646131800193700"/>
    <d v="2019-09-13T00:00:00"/>
    <x v="787"/>
    <s v="$"/>
    <x v="446"/>
    <n v="0"/>
    <n v="10000000"/>
    <n v="0"/>
    <n v="0"/>
    <n v="0"/>
    <n v="2.0649999999999999"/>
    <s v="Medium"/>
    <n v="20650000"/>
    <m/>
    <m/>
    <m/>
    <m/>
    <m/>
    <m/>
    <m/>
    <m/>
    <m/>
  </r>
  <r>
    <s v="DIVIDENDO PROV $ 2,054100224"/>
    <d v="2021-06-04T00:00:00"/>
    <x v="249"/>
    <s v="$"/>
    <x v="682"/>
    <n v="0"/>
    <n v="10000000"/>
    <n v="0"/>
    <n v="0"/>
    <n v="0"/>
    <n v="2.0539999999999998"/>
    <s v="Medium"/>
    <n v="20540000"/>
    <m/>
    <m/>
    <m/>
    <m/>
    <m/>
    <m/>
    <m/>
    <m/>
    <m/>
  </r>
  <r>
    <s v="DIVIDENDO DEF US$ 20,507082"/>
    <d v="2021-06-17T00:00:00"/>
    <x v="469"/>
    <s v="US$"/>
    <x v="117"/>
    <n v="0"/>
    <n v="1000000"/>
    <n v="0"/>
    <n v="0"/>
    <n v="0"/>
    <n v="20.507000000000001"/>
    <s v="High"/>
    <n v="20507000"/>
    <m/>
    <m/>
    <m/>
    <m/>
    <m/>
    <m/>
    <m/>
    <m/>
    <m/>
  </r>
  <r>
    <s v="DIVIDENDO PROV EURO 20,47638298"/>
    <d v="2020-07-07T00:00:00"/>
    <x v="1024"/>
    <s v="EURO"/>
    <x v="681"/>
    <n v="0"/>
    <n v="1000000"/>
    <n v="0"/>
    <n v="0"/>
    <n v="0"/>
    <n v="20.475999999999999"/>
    <s v="High"/>
    <n v="20476000"/>
    <m/>
    <m/>
    <m/>
    <m/>
    <m/>
    <m/>
    <m/>
    <m/>
    <m/>
  </r>
  <r>
    <s v="DIVIDENDO DEF US$ 4,0897883827"/>
    <d v="2021-07-14T00:00:00"/>
    <x v="656"/>
    <s v="US$"/>
    <x v="658"/>
    <n v="0"/>
    <n v="5000000"/>
    <n v="0"/>
    <n v="0"/>
    <n v="0"/>
    <n v="4.09"/>
    <s v="Medium"/>
    <n v="20450000"/>
    <m/>
    <m/>
    <m/>
    <m/>
    <m/>
    <m/>
    <m/>
    <m/>
    <m/>
  </r>
  <r>
    <s v="DIVIDENDO PROV $ 2,036409115"/>
    <d v="2021-04-01T00:00:00"/>
    <x v="503"/>
    <s v="$"/>
    <x v="682"/>
    <n v="0"/>
    <n v="10000000"/>
    <n v="0"/>
    <n v="0"/>
    <n v="0"/>
    <n v="2.036"/>
    <s v="Medium"/>
    <n v="20360000"/>
    <m/>
    <m/>
    <m/>
    <m/>
    <m/>
    <m/>
    <m/>
    <m/>
    <m/>
  </r>
  <r>
    <s v="DIVIDENDO $ 2,02981"/>
    <d v="2021-04-24T00:00:00"/>
    <x v="63"/>
    <s v="$"/>
    <x v="607"/>
    <n v="0"/>
    <n v="10000000"/>
    <n v="0"/>
    <n v="0"/>
    <n v="0"/>
    <n v="2.0299999999999998"/>
    <s v="Medium"/>
    <n v="20300000"/>
    <m/>
    <m/>
    <m/>
    <m/>
    <m/>
    <m/>
    <m/>
    <m/>
    <m/>
  </r>
  <r>
    <s v="DIVIDENDO DEF $ 20,2947824567"/>
    <d v="2020-06-19T00:00:00"/>
    <x v="328"/>
    <s v="$"/>
    <x v="685"/>
    <n v="0"/>
    <n v="1000000"/>
    <n v="0"/>
    <n v="0"/>
    <n v="0"/>
    <n v="20.295000000000002"/>
    <s v="High"/>
    <n v="20295000"/>
    <m/>
    <m/>
    <m/>
    <m/>
    <m/>
    <m/>
    <m/>
    <m/>
    <m/>
  </r>
  <r>
    <s v="DIVIDENDO PROV US$ 2,02939507"/>
    <d v="2019-10-22T00:00:00"/>
    <x v="1126"/>
    <s v="US$"/>
    <x v="677"/>
    <n v="0"/>
    <n v="10000000"/>
    <n v="0"/>
    <n v="0"/>
    <n v="0"/>
    <n v="2.0289999999999999"/>
    <s v="Medium"/>
    <n v="20290000"/>
    <m/>
    <m/>
    <m/>
    <m/>
    <m/>
    <m/>
    <m/>
    <m/>
    <m/>
  </r>
  <r>
    <s v="DIVIDENDO PROV US$ 2,0287221655"/>
    <d v="2019-10-22T00:00:00"/>
    <x v="1126"/>
    <s v="US$"/>
    <x v="678"/>
    <n v="0"/>
    <n v="10000000"/>
    <n v="0"/>
    <n v="0"/>
    <n v="0"/>
    <n v="2.0289999999999999"/>
    <s v="Medium"/>
    <n v="20290000"/>
    <m/>
    <m/>
    <m/>
    <m/>
    <m/>
    <m/>
    <m/>
    <m/>
    <m/>
  </r>
  <r>
    <s v="DIVIDENDO PROV US$ 2,02736407"/>
    <d v="2019-10-22T00:00:00"/>
    <x v="1126"/>
    <s v="US$"/>
    <x v="679"/>
    <n v="0"/>
    <n v="10000000"/>
    <n v="0"/>
    <n v="0"/>
    <n v="0"/>
    <n v="2.0270000000000001"/>
    <s v="Medium"/>
    <n v="20270000"/>
    <m/>
    <m/>
    <m/>
    <m/>
    <m/>
    <m/>
    <m/>
    <m/>
    <m/>
  </r>
  <r>
    <s v="DIVIDENDO $ 0,85013762"/>
    <d v="2020-05-05T00:00:00"/>
    <x v="340"/>
    <s v="$"/>
    <x v="459"/>
    <n v="0"/>
    <n v="23840000"/>
    <n v="0"/>
    <n v="0"/>
    <n v="0"/>
    <n v="0.85"/>
    <s v="Low"/>
    <n v="20264000"/>
    <m/>
    <m/>
    <m/>
    <m/>
    <m/>
    <m/>
    <m/>
    <m/>
    <m/>
  </r>
  <r>
    <s v="DIVIDENDO PROV $ 7,5922962024510"/>
    <d v="2020-11-19T00:00:00"/>
    <x v="866"/>
    <s v="$"/>
    <x v="553"/>
    <n v="0"/>
    <n v="2667905"/>
    <n v="0"/>
    <n v="0"/>
    <n v="0"/>
    <n v="7.5919999999999996"/>
    <s v="Medium"/>
    <n v="20254734.760000002"/>
    <m/>
    <m/>
    <m/>
    <m/>
    <m/>
    <m/>
    <m/>
    <m/>
    <m/>
  </r>
  <r>
    <s v="DIVIDENDO $ 2,01468743060316"/>
    <d v="2020-05-30T00:00:00"/>
    <x v="422"/>
    <s v="$"/>
    <x v="582"/>
    <n v="0"/>
    <n v="10000000"/>
    <n v="0"/>
    <n v="0"/>
    <n v="0"/>
    <n v="2.0150000000000001"/>
    <s v="Medium"/>
    <n v="20150000"/>
    <m/>
    <m/>
    <m/>
    <m/>
    <m/>
    <m/>
    <m/>
    <m/>
    <m/>
  </r>
  <r>
    <s v="DIVIDENDO PROV $ 0,27513845392669"/>
    <d v="2020-09-28T00:00:00"/>
    <x v="891"/>
    <s v="$"/>
    <x v="612"/>
    <n v="0"/>
    <n v="73090901"/>
    <n v="0"/>
    <n v="0"/>
    <n v="0"/>
    <n v="0.27500000000000002"/>
    <s v="Low"/>
    <n v="20099997.774999999"/>
    <m/>
    <m/>
    <m/>
    <m/>
    <m/>
    <m/>
    <m/>
    <m/>
    <m/>
  </r>
  <r>
    <s v="DIVIDENDO $ 0,49880084"/>
    <d v="2021-05-04T00:00:00"/>
    <x v="142"/>
    <s v="$"/>
    <x v="459"/>
    <n v="0"/>
    <n v="40240000"/>
    <n v="0"/>
    <n v="0"/>
    <n v="0"/>
    <n v="0.499"/>
    <s v="Low"/>
    <n v="20079760"/>
    <m/>
    <m/>
    <m/>
    <m/>
    <m/>
    <m/>
    <m/>
    <m/>
    <m/>
  </r>
  <r>
    <s v="DIVIDENDO DEF US$ 19,948353"/>
    <d v="2021-06-17T00:00:00"/>
    <x v="469"/>
    <s v="US$"/>
    <x v="122"/>
    <n v="0"/>
    <n v="1000000"/>
    <n v="0"/>
    <n v="0"/>
    <n v="0"/>
    <n v="19.948"/>
    <s v="High"/>
    <n v="19948000"/>
    <m/>
    <m/>
    <m/>
    <m/>
    <m/>
    <m/>
    <m/>
    <m/>
    <m/>
  </r>
  <r>
    <s v="DIVIDENDO PROV $ 1,0333776"/>
    <d v="2017-03-22T00:00:00"/>
    <x v="15"/>
    <s v="$"/>
    <x v="459"/>
    <n v="0"/>
    <n v="19200000"/>
    <n v="0"/>
    <n v="0"/>
    <n v="0"/>
    <n v="1.0329999999999999"/>
    <s v="Medium"/>
    <n v="19833600"/>
    <m/>
    <m/>
    <m/>
    <m/>
    <m/>
    <m/>
    <m/>
    <m/>
    <m/>
  </r>
  <r>
    <s v="DIVIDENDO DEF $ 1,981177319833460"/>
    <d v="2021-06-24T00:00:00"/>
    <x v="1036"/>
    <s v="$"/>
    <x v="427"/>
    <n v="0"/>
    <n v="10000000"/>
    <n v="0"/>
    <n v="0"/>
    <n v="0"/>
    <n v="1.9810000000000001"/>
    <s v="Medium"/>
    <n v="19810000"/>
    <m/>
    <m/>
    <m/>
    <m/>
    <m/>
    <m/>
    <m/>
    <m/>
    <m/>
  </r>
  <r>
    <s v="DIVIDENDO PROV US$ 1,9749601065"/>
    <d v="2019-04-26T00:00:00"/>
    <x v="293"/>
    <s v="US$"/>
    <x v="677"/>
    <n v="0"/>
    <n v="10000000"/>
    <n v="0"/>
    <n v="0"/>
    <n v="0"/>
    <n v="1.9750000000000001"/>
    <s v="Medium"/>
    <n v="19750000"/>
    <m/>
    <m/>
    <m/>
    <m/>
    <m/>
    <m/>
    <m/>
    <m/>
    <m/>
  </r>
  <r>
    <s v="DIVIDENDO PROV US$ 1,9746019938"/>
    <d v="2019-04-26T00:00:00"/>
    <x v="293"/>
    <s v="US$"/>
    <x v="678"/>
    <n v="0"/>
    <n v="10000000"/>
    <n v="0"/>
    <n v="0"/>
    <n v="0"/>
    <n v="1.9750000000000001"/>
    <s v="Medium"/>
    <n v="19750000"/>
    <m/>
    <m/>
    <m/>
    <m/>
    <m/>
    <m/>
    <m/>
    <m/>
    <m/>
  </r>
  <r>
    <s v="DIVIDENDO PROV US$ 1,9738800903"/>
    <d v="2019-04-26T00:00:00"/>
    <x v="293"/>
    <s v="US$"/>
    <x v="679"/>
    <n v="0"/>
    <n v="10000000"/>
    <n v="0"/>
    <n v="0"/>
    <n v="0"/>
    <n v="1.974"/>
    <s v="Medium"/>
    <n v="19740000"/>
    <m/>
    <m/>
    <m/>
    <m/>
    <m/>
    <m/>
    <m/>
    <m/>
    <m/>
  </r>
  <r>
    <s v="DIVIDENDO $ 0,50181268"/>
    <d v="2021-04-15T00:00:00"/>
    <x v="276"/>
    <s v="$"/>
    <x v="459"/>
    <n v="0"/>
    <n v="39200000"/>
    <n v="0"/>
    <n v="0"/>
    <n v="0"/>
    <n v="0.502"/>
    <s v="Low"/>
    <n v="19678400"/>
    <m/>
    <m/>
    <m/>
    <m/>
    <m/>
    <m/>
    <m/>
    <m/>
    <m/>
  </r>
  <r>
    <s v="DIVIDENDO PROV US$ 0,0283431328"/>
    <d v="2021-04-01T00:00:00"/>
    <x v="503"/>
    <s v="US$"/>
    <x v="639"/>
    <n v="0"/>
    <n v="700000000"/>
    <n v="0"/>
    <n v="0"/>
    <n v="0"/>
    <n v="2.8000000000000001E-2"/>
    <s v="Low"/>
    <n v="19600000"/>
    <m/>
    <m/>
    <m/>
    <m/>
    <m/>
    <m/>
    <m/>
    <m/>
    <m/>
  </r>
  <r>
    <s v="DIVIDENDO PROV EURO 0,0276273551"/>
    <d v="2019-02-22T00:00:00"/>
    <x v="1127"/>
    <s v="EURO"/>
    <x v="615"/>
    <n v="0"/>
    <n v="700000000"/>
    <n v="0"/>
    <n v="0"/>
    <n v="0"/>
    <n v="2.8000000000000001E-2"/>
    <s v="Low"/>
    <n v="19600000"/>
    <m/>
    <m/>
    <m/>
    <m/>
    <m/>
    <m/>
    <m/>
    <m/>
    <m/>
  </r>
  <r>
    <s v="DIVIDENDO PROV US$ 1,9546706582"/>
    <d v="2020-04-21T00:00:00"/>
    <x v="760"/>
    <s v="US$"/>
    <x v="677"/>
    <n v="0"/>
    <n v="10000000"/>
    <n v="0"/>
    <n v="0"/>
    <n v="0"/>
    <n v="1.9550000000000001"/>
    <s v="Medium"/>
    <n v="19550000"/>
    <m/>
    <m/>
    <m/>
    <m/>
    <m/>
    <m/>
    <m/>
    <m/>
    <m/>
  </r>
  <r>
    <s v="DIVIDENDO PROV US$ 1,9537362705"/>
    <d v="2020-04-21T00:00:00"/>
    <x v="760"/>
    <s v="US$"/>
    <x v="678"/>
    <n v="0"/>
    <n v="10000000"/>
    <n v="0"/>
    <n v="0"/>
    <n v="0"/>
    <n v="1.954"/>
    <s v="Medium"/>
    <n v="19540000"/>
    <m/>
    <m/>
    <m/>
    <m/>
    <m/>
    <m/>
    <m/>
    <m/>
    <m/>
  </r>
  <r>
    <s v="DIVIDENDO DEF $ 1,9520197"/>
    <d v="2021-06-17T00:00:00"/>
    <x v="890"/>
    <s v="$"/>
    <x v="666"/>
    <n v="0"/>
    <n v="10000000"/>
    <n v="0"/>
    <n v="0"/>
    <n v="0"/>
    <n v="1.952"/>
    <s v="Medium"/>
    <n v="19520000"/>
    <m/>
    <m/>
    <m/>
    <m/>
    <m/>
    <m/>
    <m/>
    <m/>
    <m/>
  </r>
  <r>
    <s v="DIVIDENDO PROV US$ 1,9518520298"/>
    <d v="2020-04-21T00:00:00"/>
    <x v="760"/>
    <s v="US$"/>
    <x v="679"/>
    <n v="0"/>
    <n v="10000000"/>
    <n v="0"/>
    <n v="0"/>
    <n v="0"/>
    <n v="1.952"/>
    <s v="Medium"/>
    <n v="19520000"/>
    <m/>
    <m/>
    <m/>
    <m/>
    <m/>
    <m/>
    <m/>
    <m/>
    <m/>
  </r>
  <r>
    <s v="DIVIDENDO $ 2,95433606"/>
    <d v="2019-05-06T00:00:00"/>
    <x v="96"/>
    <s v="$"/>
    <x v="592"/>
    <n v="0"/>
    <n v="6600000"/>
    <n v="0"/>
    <n v="0"/>
    <n v="0"/>
    <n v="2.9540000000000002"/>
    <s v="Medium"/>
    <n v="19496400"/>
    <m/>
    <m/>
    <m/>
    <m/>
    <m/>
    <m/>
    <m/>
    <m/>
    <m/>
  </r>
  <r>
    <s v="DIVIDENDO N.SOLES 0,0125"/>
    <d v="2016-07-22T00:00:00"/>
    <x v="1113"/>
    <s v="$"/>
    <x v="689"/>
    <n v="0"/>
    <n v="1498538320"/>
    <n v="0"/>
    <n v="0"/>
    <n v="0"/>
    <n v="1.2999999999999999E-2"/>
    <s v="Low"/>
    <n v="19480998.16"/>
    <m/>
    <m/>
    <m/>
    <m/>
    <m/>
    <m/>
    <m/>
    <m/>
    <m/>
  </r>
  <r>
    <s v="DIVIDENDO DEF $ 1,939893397"/>
    <d v="2019-05-03T00:00:00"/>
    <x v="23"/>
    <s v="$"/>
    <x v="604"/>
    <n v="0"/>
    <n v="10000000"/>
    <n v="0"/>
    <n v="0"/>
    <n v="0"/>
    <n v="1.94"/>
    <s v="Medium"/>
    <n v="19400000"/>
    <m/>
    <m/>
    <m/>
    <m/>
    <m/>
    <m/>
    <m/>
    <m/>
    <m/>
  </r>
  <r>
    <s v="DIVIDENDO  $ 1,9286553"/>
    <d v="2021-03-19T00:00:00"/>
    <x v="17"/>
    <s v="$"/>
    <x v="630"/>
    <n v="0"/>
    <n v="10000000"/>
    <n v="0"/>
    <n v="0"/>
    <n v="0"/>
    <n v="1.929"/>
    <s v="Medium"/>
    <n v="19290000"/>
    <m/>
    <m/>
    <m/>
    <m/>
    <m/>
    <m/>
    <m/>
    <m/>
    <m/>
  </r>
  <r>
    <s v="DIVIDENDO DEF $ 1,92539821322173"/>
    <d v="2021-05-11T00:00:00"/>
    <x v="791"/>
    <s v="$"/>
    <x v="427"/>
    <n v="0"/>
    <n v="10000000"/>
    <n v="0"/>
    <n v="0"/>
    <n v="0"/>
    <n v="1.925"/>
    <s v="Medium"/>
    <n v="19250000"/>
    <m/>
    <m/>
    <m/>
    <m/>
    <m/>
    <m/>
    <m/>
    <m/>
    <m/>
  </r>
  <r>
    <s v="DIVIDENDO PROV $ 1,924768228"/>
    <d v="2020-11-06T00:00:00"/>
    <x v="600"/>
    <s v="$"/>
    <x v="682"/>
    <n v="0"/>
    <n v="10000000"/>
    <n v="0"/>
    <n v="0"/>
    <n v="0"/>
    <n v="1.925"/>
    <s v="Medium"/>
    <n v="19250000"/>
    <m/>
    <m/>
    <m/>
    <m/>
    <m/>
    <m/>
    <m/>
    <m/>
    <m/>
  </r>
  <r>
    <s v="DIVIDENDO PROV $ 41,07499695837130"/>
    <d v="2015-02-20T00:00:00"/>
    <x v="1090"/>
    <s v="$"/>
    <x v="397"/>
    <n v="0"/>
    <n v="468499"/>
    <n v="0"/>
    <n v="0"/>
    <n v="0"/>
    <n v="41.075000000000003"/>
    <s v="High"/>
    <n v="19243596.425000001"/>
    <m/>
    <m/>
    <m/>
    <m/>
    <m/>
    <m/>
    <m/>
    <m/>
    <m/>
  </r>
  <r>
    <s v="DIVIDENDO $ 0,41407153"/>
    <d v="2019-10-24T00:00:00"/>
    <x v="401"/>
    <s v="$"/>
    <x v="459"/>
    <n v="0"/>
    <n v="46160000"/>
    <n v="0"/>
    <n v="0"/>
    <n v="0"/>
    <n v="0.41399999999999998"/>
    <s v="Low"/>
    <n v="19110240"/>
    <m/>
    <m/>
    <m/>
    <m/>
    <m/>
    <m/>
    <m/>
    <m/>
    <m/>
  </r>
  <r>
    <s v="DIVIDENDO PROV US$ 6,3668718922"/>
    <d v="2016-07-05T00:00:00"/>
    <x v="1128"/>
    <s v="US$"/>
    <x v="668"/>
    <n v="0"/>
    <n v="3000000"/>
    <n v="0"/>
    <n v="0"/>
    <n v="0"/>
    <n v="6.367"/>
    <s v="Medium"/>
    <n v="19101000"/>
    <m/>
    <m/>
    <m/>
    <m/>
    <m/>
    <m/>
    <m/>
    <m/>
    <m/>
  </r>
  <r>
    <s v="DIVIDENDO PROV $ 0,9364708"/>
    <d v="2017-09-26T00:00:00"/>
    <x v="182"/>
    <s v="$"/>
    <x v="459"/>
    <n v="0"/>
    <n v="20400000"/>
    <n v="0"/>
    <n v="0"/>
    <n v="0"/>
    <n v="0.93600000000000005"/>
    <s v="Low"/>
    <n v="19094400"/>
    <m/>
    <m/>
    <m/>
    <m/>
    <m/>
    <m/>
    <m/>
    <m/>
    <m/>
  </r>
  <r>
    <s v="DIVIDENDO PROV $ 1,908301342"/>
    <d v="2021-06-04T00:00:00"/>
    <x v="249"/>
    <s v="$"/>
    <x v="640"/>
    <n v="0"/>
    <n v="10000000"/>
    <n v="0"/>
    <n v="0"/>
    <n v="0"/>
    <n v="1.9079999999999999"/>
    <s v="Medium"/>
    <n v="19080000"/>
    <m/>
    <m/>
    <m/>
    <m/>
    <m/>
    <m/>
    <m/>
    <m/>
    <m/>
  </r>
  <r>
    <s v="DIVIDENDO $ 1,897024171"/>
    <d v="2018-05-09T00:00:00"/>
    <x v="51"/>
    <s v="$"/>
    <x v="403"/>
    <n v="0"/>
    <n v="10000000"/>
    <n v="0"/>
    <n v="0"/>
    <n v="0"/>
    <n v="1.897"/>
    <s v="Medium"/>
    <n v="18970000"/>
    <m/>
    <m/>
    <m/>
    <m/>
    <m/>
    <m/>
    <m/>
    <m/>
    <m/>
  </r>
  <r>
    <s v="DIVIDENDO $ 1,89576593961762"/>
    <d v="2020-05-30T00:00:00"/>
    <x v="422"/>
    <s v="$"/>
    <x v="588"/>
    <n v="0"/>
    <n v="10000000"/>
    <n v="0"/>
    <n v="0"/>
    <n v="0"/>
    <n v="1.8959999999999999"/>
    <s v="Medium"/>
    <n v="18960000"/>
    <m/>
    <m/>
    <m/>
    <m/>
    <m/>
    <m/>
    <m/>
    <m/>
    <m/>
  </r>
  <r>
    <s v="DIVIDENDO $ 1,88211446392828"/>
    <d v="2019-12-12T00:00:00"/>
    <x v="205"/>
    <s v="$"/>
    <x v="582"/>
    <n v="0"/>
    <n v="10000000"/>
    <n v="0"/>
    <n v="0"/>
    <n v="0"/>
    <n v="1.8819999999999999"/>
    <s v="Medium"/>
    <n v="18820000"/>
    <m/>
    <m/>
    <m/>
    <m/>
    <m/>
    <m/>
    <m/>
    <m/>
    <m/>
  </r>
  <r>
    <s v="DIVIDENDO DEF $ 49,9079"/>
    <d v="2016-06-02T00:00:00"/>
    <x v="1082"/>
    <s v="$"/>
    <x v="436"/>
    <n v="0"/>
    <n v="376251"/>
    <n v="0"/>
    <n v="0"/>
    <n v="0"/>
    <n v="49.908000000000001"/>
    <s v="High"/>
    <n v="18777934.908"/>
    <m/>
    <m/>
    <m/>
    <m/>
    <m/>
    <m/>
    <m/>
    <m/>
    <m/>
  </r>
  <r>
    <s v="DIVIDENDO $ 1,02663985"/>
    <d v="2017-05-08T00:00:00"/>
    <x v="87"/>
    <s v="$"/>
    <x v="459"/>
    <n v="0"/>
    <n v="18240000"/>
    <n v="0"/>
    <n v="0"/>
    <n v="0"/>
    <n v="1.0269999999999999"/>
    <s v="Medium"/>
    <n v="18732480"/>
    <m/>
    <m/>
    <m/>
    <m/>
    <m/>
    <m/>
    <m/>
    <m/>
    <m/>
  </r>
  <r>
    <s v="DIVIDENDO $ 1,8733237"/>
    <d v="2021-05-22T00:00:00"/>
    <x v="18"/>
    <s v="$"/>
    <x v="630"/>
    <n v="0"/>
    <n v="10000000"/>
    <n v="0"/>
    <n v="0"/>
    <n v="0"/>
    <n v="1.873"/>
    <s v="Medium"/>
    <n v="18730000"/>
    <m/>
    <m/>
    <m/>
    <m/>
    <m/>
    <m/>
    <m/>
    <m/>
    <m/>
  </r>
  <r>
    <s v="DIVIDENDO DEF $ 38,6886626319821"/>
    <d v="2018-06-22T00:00:00"/>
    <x v="311"/>
    <s v="$"/>
    <x v="443"/>
    <n v="0"/>
    <n v="484074"/>
    <n v="0"/>
    <n v="0"/>
    <n v="0"/>
    <n v="38.689"/>
    <s v="High"/>
    <n v="18728338.986000001"/>
    <m/>
    <m/>
    <m/>
    <m/>
    <m/>
    <m/>
    <m/>
    <m/>
    <m/>
  </r>
  <r>
    <s v="DIVIDENDO $ 0,7655762"/>
    <d v="2018-01-04T00:00:00"/>
    <x v="238"/>
    <s v="$"/>
    <x v="459"/>
    <n v="0"/>
    <n v="24400000"/>
    <n v="0"/>
    <n v="0"/>
    <n v="0"/>
    <n v="0.76600000000000001"/>
    <s v="Low"/>
    <n v="18690400"/>
    <m/>
    <m/>
    <m/>
    <m/>
    <m/>
    <m/>
    <m/>
    <m/>
    <m/>
  </r>
  <r>
    <s v="DIVIDENDO $ 0,58628455"/>
    <d v="2019-05-23T00:00:00"/>
    <x v="119"/>
    <s v="$"/>
    <x v="459"/>
    <n v="0"/>
    <n v="31840000"/>
    <n v="0"/>
    <n v="0"/>
    <n v="0"/>
    <n v="0.58599999999999997"/>
    <s v="Low"/>
    <n v="18658240"/>
    <m/>
    <m/>
    <m/>
    <m/>
    <m/>
    <m/>
    <m/>
    <m/>
    <m/>
  </r>
  <r>
    <s v="DIVIDENDO $ 2,540479"/>
    <d v="2015-07-28T00:00:00"/>
    <x v="1129"/>
    <s v="$"/>
    <x v="627"/>
    <n v="0"/>
    <n v="7342950"/>
    <n v="0"/>
    <n v="0"/>
    <n v="0"/>
    <n v="2.54"/>
    <s v="Medium"/>
    <n v="18651093"/>
    <m/>
    <m/>
    <m/>
    <m/>
    <m/>
    <m/>
    <m/>
    <m/>
    <m/>
  </r>
  <r>
    <s v="DIVIDENDO DEF $ 1,8590437480483100"/>
    <d v="2021-05-19T00:00:00"/>
    <x v="159"/>
    <s v="$"/>
    <x v="415"/>
    <n v="0"/>
    <n v="10000000"/>
    <n v="0"/>
    <n v="0"/>
    <n v="0"/>
    <n v="1.859"/>
    <s v="Medium"/>
    <n v="18590000"/>
    <m/>
    <m/>
    <m/>
    <m/>
    <m/>
    <m/>
    <m/>
    <m/>
    <m/>
  </r>
  <r>
    <s v="DIVIDENDO PROV $ 0,0055"/>
    <d v="2021-06-24T00:00:00"/>
    <x v="1036"/>
    <s v="$"/>
    <x v="690"/>
    <n v="0"/>
    <n v="3085872841"/>
    <n v="0"/>
    <n v="0"/>
    <n v="0"/>
    <n v="6.0000000000000001E-3"/>
    <s v="Low"/>
    <n v="18515237.046"/>
    <m/>
    <m/>
    <m/>
    <m/>
    <m/>
    <m/>
    <m/>
    <m/>
    <m/>
  </r>
  <r>
    <s v="DIVIDENDO PROV $ 0,67634024"/>
    <d v="2018-05-15T00:00:00"/>
    <x v="52"/>
    <s v="$"/>
    <x v="459"/>
    <n v="0"/>
    <n v="27280000"/>
    <n v="0"/>
    <n v="0"/>
    <n v="0"/>
    <n v="0.67600000000000005"/>
    <s v="Low"/>
    <n v="18441280"/>
    <m/>
    <m/>
    <m/>
    <m/>
    <m/>
    <m/>
    <m/>
    <m/>
    <m/>
  </r>
  <r>
    <s v="DIVIDENDO PROV $ 1,839608229"/>
    <d v="2021-02-02T00:00:00"/>
    <x v="484"/>
    <s v="$"/>
    <x v="682"/>
    <n v="0"/>
    <n v="10000000"/>
    <n v="0"/>
    <n v="0"/>
    <n v="0"/>
    <n v="1.84"/>
    <s v="Medium"/>
    <n v="18400000"/>
    <m/>
    <m/>
    <m/>
    <m/>
    <m/>
    <m/>
    <m/>
    <m/>
    <m/>
  </r>
  <r>
    <s v="DIVIDENDO PROV $ 25,68970966"/>
    <d v="2021-06-12T00:00:00"/>
    <x v="839"/>
    <s v="$"/>
    <x v="222"/>
    <n v="0"/>
    <n v="715222"/>
    <n v="0"/>
    <n v="0"/>
    <n v="0"/>
    <n v="25.69"/>
    <s v="High"/>
    <n v="18374053.18"/>
    <m/>
    <m/>
    <m/>
    <m/>
    <m/>
    <m/>
    <m/>
    <m/>
    <m/>
  </r>
  <r>
    <s v="DIVIDENDO DEF US$ 18,3647165068442"/>
    <d v="2017-06-17T00:00:00"/>
    <x v="724"/>
    <s v="US$"/>
    <x v="691"/>
    <n v="0"/>
    <n v="1000000"/>
    <n v="0"/>
    <n v="0"/>
    <n v="0"/>
    <n v="18.364999999999998"/>
    <s v="High"/>
    <n v="18365000"/>
    <m/>
    <m/>
    <m/>
    <m/>
    <m/>
    <m/>
    <m/>
    <m/>
    <m/>
  </r>
  <r>
    <s v="DIVIDENDO DEF US$ 1,8247082507"/>
    <d v="2020-06-10T00:00:00"/>
    <x v="320"/>
    <s v="US$"/>
    <x v="692"/>
    <n v="0"/>
    <n v="10000000"/>
    <n v="0"/>
    <n v="0"/>
    <n v="0"/>
    <n v="1.825"/>
    <s v="Medium"/>
    <n v="18250000"/>
    <m/>
    <m/>
    <m/>
    <m/>
    <m/>
    <m/>
    <m/>
    <m/>
    <m/>
  </r>
  <r>
    <s v="DIVIDENDO $ 0,48968215"/>
    <d v="2018-08-29T00:00:00"/>
    <x v="366"/>
    <s v="$"/>
    <x v="459"/>
    <n v="0"/>
    <n v="37200000"/>
    <n v="0"/>
    <n v="0"/>
    <n v="0"/>
    <n v="0.49"/>
    <s v="Low"/>
    <n v="18228000"/>
    <m/>
    <m/>
    <m/>
    <m/>
    <m/>
    <m/>
    <m/>
    <m/>
    <m/>
  </r>
  <r>
    <s v="DIVIDENDO ADIC 69 $ 1,65721"/>
    <d v="2017-05-18T00:00:00"/>
    <x v="618"/>
    <s v="$"/>
    <x v="310"/>
    <n v="0"/>
    <n v="11000000"/>
    <n v="0"/>
    <n v="0"/>
    <n v="0"/>
    <n v="1.657"/>
    <s v="Medium"/>
    <n v="18227000"/>
    <m/>
    <m/>
    <m/>
    <m/>
    <m/>
    <m/>
    <m/>
    <m/>
    <m/>
  </r>
  <r>
    <s v="DIVIDENDO PROV US$ 0,025829957"/>
    <d v="2019-09-21T00:00:00"/>
    <x v="483"/>
    <s v="US$"/>
    <x v="639"/>
    <n v="0"/>
    <n v="700000000"/>
    <n v="0"/>
    <n v="0"/>
    <n v="0"/>
    <n v="2.5999999999999999E-2"/>
    <s v="Low"/>
    <n v="18200000"/>
    <m/>
    <m/>
    <m/>
    <m/>
    <m/>
    <m/>
    <m/>
    <m/>
    <m/>
  </r>
  <r>
    <s v="DIVIDENDO PROV $ 0,64540185"/>
    <d v="2018-05-18T00:00:00"/>
    <x v="254"/>
    <s v="$"/>
    <x v="459"/>
    <n v="0"/>
    <n v="28080000"/>
    <n v="0"/>
    <n v="0"/>
    <n v="0"/>
    <n v="0.64500000000000002"/>
    <s v="Low"/>
    <n v="18111600"/>
    <m/>
    <m/>
    <m/>
    <m/>
    <m/>
    <m/>
    <m/>
    <m/>
    <m/>
  </r>
  <r>
    <s v="DIVIDENDO $ 1,7980261"/>
    <d v="2020-11-21T00:00:00"/>
    <x v="27"/>
    <s v="$"/>
    <x v="630"/>
    <n v="0"/>
    <n v="10000000"/>
    <n v="0"/>
    <n v="0"/>
    <n v="0"/>
    <n v="1.798"/>
    <s v="Medium"/>
    <n v="17980000"/>
    <m/>
    <m/>
    <m/>
    <m/>
    <m/>
    <m/>
    <m/>
    <m/>
    <m/>
  </r>
  <r>
    <s v="DIVIDENDO PROV EURO 5,9879761576"/>
    <d v="2021-04-22T00:00:00"/>
    <x v="324"/>
    <s v="EURO"/>
    <x v="540"/>
    <n v="0"/>
    <n v="3000000"/>
    <n v="0"/>
    <n v="0"/>
    <n v="0"/>
    <n v="5.9880000000000004"/>
    <s v="Medium"/>
    <n v="17964000"/>
    <m/>
    <m/>
    <m/>
    <m/>
    <m/>
    <m/>
    <m/>
    <m/>
    <m/>
  </r>
  <r>
    <s v="DIVIDENDO PROV US$ 17,95696"/>
    <d v="2018-07-06T00:00:00"/>
    <x v="467"/>
    <s v="US$"/>
    <x v="693"/>
    <n v="0"/>
    <n v="1000000"/>
    <n v="0"/>
    <n v="0"/>
    <n v="0"/>
    <n v="17.957000000000001"/>
    <s v="High"/>
    <n v="17957000"/>
    <m/>
    <m/>
    <m/>
    <m/>
    <m/>
    <m/>
    <m/>
    <m/>
    <m/>
  </r>
  <r>
    <s v="DIVIDENDO $ 2,70142621"/>
    <d v="2019-05-09T00:00:00"/>
    <x v="20"/>
    <s v="$"/>
    <x v="592"/>
    <n v="0"/>
    <n v="6600000"/>
    <n v="0"/>
    <n v="0"/>
    <n v="0"/>
    <n v="2.7010000000000001"/>
    <s v="Medium"/>
    <n v="17826600"/>
    <m/>
    <m/>
    <m/>
    <m/>
    <m/>
    <m/>
    <m/>
    <m/>
    <m/>
  </r>
  <r>
    <s v="DIVIDENDO $ 4,575944"/>
    <d v="2016-04-21T00:00:00"/>
    <x v="6"/>
    <s v="$"/>
    <x v="694"/>
    <n v="0"/>
    <n v="3883012"/>
    <n v="0"/>
    <n v="0"/>
    <n v="0"/>
    <n v="4.5759999999999996"/>
    <s v="Medium"/>
    <n v="17768662.912"/>
    <m/>
    <m/>
    <m/>
    <m/>
    <m/>
    <m/>
    <m/>
    <m/>
    <m/>
  </r>
  <r>
    <s v="DIVIDENDO $ 1,7743639"/>
    <d v="2020-12-03T00:00:00"/>
    <x v="32"/>
    <s v="$"/>
    <x v="630"/>
    <n v="0"/>
    <n v="10000000"/>
    <n v="0"/>
    <n v="0"/>
    <n v="0"/>
    <n v="1.774"/>
    <s v="Medium"/>
    <n v="17740000"/>
    <m/>
    <m/>
    <m/>
    <m/>
    <m/>
    <m/>
    <m/>
    <m/>
    <m/>
  </r>
  <r>
    <s v="DIVIDENDO $ 0,872546"/>
    <d v="2017-11-27T00:00:00"/>
    <x v="111"/>
    <s v="$"/>
    <x v="459"/>
    <n v="0"/>
    <n v="20320000"/>
    <n v="0"/>
    <n v="0"/>
    <n v="0"/>
    <n v="0.873"/>
    <s v="Low"/>
    <n v="17739360"/>
    <m/>
    <m/>
    <m/>
    <m/>
    <m/>
    <m/>
    <m/>
    <m/>
    <m/>
  </r>
  <r>
    <s v="DIVIDENDO PROV $ 1,7710022"/>
    <d v="2020-12-15T00:00:00"/>
    <x v="444"/>
    <s v="$"/>
    <x v="630"/>
    <n v="0"/>
    <n v="10000000"/>
    <n v="0"/>
    <n v="0"/>
    <n v="0"/>
    <n v="1.7709999999999999"/>
    <s v="Medium"/>
    <n v="17710000"/>
    <m/>
    <m/>
    <m/>
    <m/>
    <m/>
    <m/>
    <m/>
    <m/>
    <m/>
  </r>
  <r>
    <s v="DIVIDENDO PROV US$ 0,0593030827"/>
    <d v="2020-12-11T00:00:00"/>
    <x v="774"/>
    <s v="US$"/>
    <x v="559"/>
    <n v="0"/>
    <n v="300000000"/>
    <n v="0"/>
    <n v="0"/>
    <n v="0"/>
    <n v="5.8999999999999997E-2"/>
    <s v="Low"/>
    <n v="17700000"/>
    <m/>
    <m/>
    <m/>
    <m/>
    <m/>
    <m/>
    <m/>
    <m/>
    <m/>
  </r>
  <r>
    <s v="DIVIDENDO DEF $ 1,76659132"/>
    <d v="2017-06-22T00:00:00"/>
    <x v="753"/>
    <s v="$"/>
    <x v="608"/>
    <n v="0"/>
    <n v="10000000"/>
    <n v="0"/>
    <n v="0"/>
    <n v="0"/>
    <n v="1.7669999999999999"/>
    <s v="Medium"/>
    <n v="17670000"/>
    <m/>
    <m/>
    <m/>
    <m/>
    <m/>
    <m/>
    <m/>
    <m/>
    <m/>
  </r>
  <r>
    <s v="DIVIDENDO PROV $ 1,75724187737146"/>
    <d v="2019-07-23T00:00:00"/>
    <x v="796"/>
    <s v="$"/>
    <x v="337"/>
    <n v="0"/>
    <n v="10000000"/>
    <n v="0"/>
    <n v="0"/>
    <n v="0"/>
    <n v="1.7569999999999999"/>
    <s v="Medium"/>
    <n v="17570000"/>
    <m/>
    <m/>
    <m/>
    <m/>
    <m/>
    <m/>
    <m/>
    <m/>
    <m/>
  </r>
  <r>
    <s v="DIVIDENDO PROV 0 $ 4,52006"/>
    <d v="2015-04-23T00:00:00"/>
    <x v="8"/>
    <s v="$"/>
    <x v="694"/>
    <n v="0"/>
    <n v="3883012"/>
    <n v="0"/>
    <n v="0"/>
    <n v="0"/>
    <n v="4.5199999999999996"/>
    <s v="Medium"/>
    <n v="17551214.239999998"/>
    <m/>
    <m/>
    <m/>
    <m/>
    <m/>
    <m/>
    <m/>
    <m/>
    <m/>
  </r>
  <r>
    <s v="DIVIDENDO INF 0 $ 4,513636"/>
    <d v="2017-04-21T00:00:00"/>
    <x v="7"/>
    <s v="$"/>
    <x v="694"/>
    <n v="0"/>
    <n v="3883012"/>
    <n v="0"/>
    <n v="0"/>
    <n v="0"/>
    <n v="4.5140000000000002"/>
    <s v="Medium"/>
    <n v="17527916.168000001"/>
    <m/>
    <m/>
    <m/>
    <m/>
    <m/>
    <m/>
    <m/>
    <m/>
    <m/>
  </r>
  <r>
    <s v="DIVIDENDO PROV $ 157,449466"/>
    <d v="2021-04-28T00:00:00"/>
    <x v="142"/>
    <s v="$"/>
    <x v="207"/>
    <n v="0"/>
    <n v="111243"/>
    <n v="0"/>
    <n v="0"/>
    <n v="0"/>
    <n v="157.44900000000001"/>
    <s v="Very High"/>
    <n v="17515099.107000001"/>
    <m/>
    <m/>
    <m/>
    <m/>
    <m/>
    <m/>
    <m/>
    <m/>
    <m/>
  </r>
  <r>
    <s v="DIVIDENDO $ 1,75053"/>
    <d v="2021-05-27T00:00:00"/>
    <x v="18"/>
    <s v="$"/>
    <x v="607"/>
    <n v="0"/>
    <n v="10000000"/>
    <n v="0"/>
    <n v="0"/>
    <n v="0"/>
    <n v="1.7509999999999999"/>
    <s v="Medium"/>
    <n v="17510000"/>
    <m/>
    <m/>
    <m/>
    <m/>
    <m/>
    <m/>
    <m/>
    <m/>
    <m/>
  </r>
  <r>
    <s v="DIVIDENDO $ 1,9159944"/>
    <d v="2016-01-28T00:00:00"/>
    <x v="116"/>
    <s v="$"/>
    <x v="459"/>
    <n v="0"/>
    <n v="9120000"/>
    <n v="0"/>
    <n v="0"/>
    <n v="0"/>
    <n v="1.9159999999999999"/>
    <s v="Medium"/>
    <n v="17473920"/>
    <m/>
    <m/>
    <m/>
    <m/>
    <m/>
    <m/>
    <m/>
    <m/>
    <m/>
  </r>
  <r>
    <s v="DIVIDENDO ADIC 129 $ 0,0596"/>
    <d v="2017-05-12T00:00:00"/>
    <x v="333"/>
    <s v="$"/>
    <x v="177"/>
    <n v="0"/>
    <n v="290730312"/>
    <n v="0"/>
    <n v="0"/>
    <n v="0"/>
    <n v="0.06"/>
    <s v="Low"/>
    <n v="17443818.719999999"/>
    <m/>
    <m/>
    <m/>
    <m/>
    <m/>
    <m/>
    <m/>
    <m/>
    <m/>
  </r>
  <r>
    <s v="DIVIDENDO PROV $ 6,5378317443837"/>
    <d v="2020-10-22T00:00:00"/>
    <x v="216"/>
    <s v="$"/>
    <x v="553"/>
    <n v="0"/>
    <n v="2667905"/>
    <n v="0"/>
    <n v="0"/>
    <n v="0"/>
    <n v="6.5380000000000003"/>
    <s v="Medium"/>
    <n v="17442762.890000001"/>
    <m/>
    <m/>
    <m/>
    <m/>
    <m/>
    <m/>
    <m/>
    <m/>
    <m/>
  </r>
  <r>
    <s v="DIVIDENDO $ 1,7384153"/>
    <d v="2021-04-28T00:00:00"/>
    <x v="142"/>
    <s v="$"/>
    <x v="630"/>
    <n v="0"/>
    <n v="10000000"/>
    <n v="0"/>
    <n v="0"/>
    <n v="0"/>
    <n v="1.738"/>
    <s v="Medium"/>
    <n v="17380000"/>
    <m/>
    <m/>
    <m/>
    <m/>
    <m/>
    <m/>
    <m/>
    <m/>
    <m/>
  </r>
  <r>
    <s v="DIVIDENDO $ 0,95152609"/>
    <d v="2017-05-03T00:00:00"/>
    <x v="313"/>
    <s v="$"/>
    <x v="459"/>
    <n v="0"/>
    <n v="18240000"/>
    <n v="0"/>
    <n v="0"/>
    <n v="0"/>
    <n v="0.95199999999999996"/>
    <s v="Low"/>
    <n v="17364480"/>
    <m/>
    <m/>
    <m/>
    <m/>
    <m/>
    <m/>
    <m/>
    <m/>
    <m/>
  </r>
  <r>
    <s v="DIVIDENDO  $ 1,733443938"/>
    <d v="2018-05-17T00:00:00"/>
    <x v="64"/>
    <s v="$"/>
    <x v="403"/>
    <n v="0"/>
    <n v="10000000"/>
    <n v="0"/>
    <n v="0"/>
    <n v="0"/>
    <n v="1.7330000000000001"/>
    <s v="Medium"/>
    <n v="17330000"/>
    <m/>
    <m/>
    <m/>
    <m/>
    <m/>
    <m/>
    <m/>
    <m/>
    <m/>
  </r>
  <r>
    <s v="DIVIDENDO PROV $ 0,64570577"/>
    <d v="2020-01-22T00:00:00"/>
    <x v="270"/>
    <s v="$"/>
    <x v="459"/>
    <n v="0"/>
    <n v="26800000"/>
    <n v="0"/>
    <n v="0"/>
    <n v="0"/>
    <n v="0.64600000000000002"/>
    <s v="Low"/>
    <n v="17312800"/>
    <m/>
    <m/>
    <m/>
    <m/>
    <m/>
    <m/>
    <m/>
    <m/>
    <m/>
  </r>
  <r>
    <s v="DIVIDENDO $ 1,7251833"/>
    <d v="2019-05-04T00:00:00"/>
    <x v="20"/>
    <s v="$"/>
    <x v="630"/>
    <n v="0"/>
    <n v="10000000"/>
    <n v="0"/>
    <n v="0"/>
    <n v="0"/>
    <n v="1.7250000000000001"/>
    <s v="Medium"/>
    <n v="17250000"/>
    <m/>
    <m/>
    <m/>
    <m/>
    <m/>
    <m/>
    <m/>
    <m/>
    <m/>
  </r>
  <r>
    <s v="DIVIDENDO $ 2,698393396"/>
    <d v="2020-05-11T00:00:00"/>
    <x v="90"/>
    <s v="$"/>
    <x v="592"/>
    <n v="0"/>
    <n v="6360000"/>
    <n v="0"/>
    <n v="0"/>
    <n v="0"/>
    <n v="2.698"/>
    <s v="Medium"/>
    <n v="17159280"/>
    <m/>
    <m/>
    <m/>
    <m/>
    <m/>
    <m/>
    <m/>
    <m/>
    <m/>
  </r>
  <r>
    <s v="DIVIDENDO DEF $ 1,71221501"/>
    <d v="2018-06-16T00:00:00"/>
    <x v="703"/>
    <s v="$"/>
    <x v="608"/>
    <n v="0"/>
    <n v="10000000"/>
    <n v="0"/>
    <n v="0"/>
    <n v="0"/>
    <n v="1.712"/>
    <s v="Medium"/>
    <n v="17120000"/>
    <m/>
    <m/>
    <m/>
    <m/>
    <m/>
    <m/>
    <m/>
    <m/>
    <m/>
  </r>
  <r>
    <s v="DIVIDENDO PROV $ 2,4791367"/>
    <d v="2020-01-23T00:00:00"/>
    <x v="74"/>
    <s v="$"/>
    <x v="592"/>
    <n v="0"/>
    <n v="6840000"/>
    <n v="0"/>
    <n v="0"/>
    <n v="0"/>
    <n v="2.4790000000000001"/>
    <s v="Medium"/>
    <n v="16956360"/>
    <m/>
    <m/>
    <m/>
    <m/>
    <m/>
    <m/>
    <m/>
    <m/>
    <m/>
  </r>
  <r>
    <s v="DIVIDENDO PROV US$ 5,6089061428"/>
    <d v="2021-09-01T00:00:00"/>
    <x v="475"/>
    <s v="US$"/>
    <x v="668"/>
    <n v="0"/>
    <n v="3000000"/>
    <n v="0"/>
    <n v="0"/>
    <n v="0"/>
    <n v="5.609"/>
    <s v="Medium"/>
    <n v="16827000"/>
    <m/>
    <m/>
    <m/>
    <m/>
    <m/>
    <m/>
    <m/>
    <m/>
    <m/>
  </r>
  <r>
    <s v="DIVIDENDO PROV $ 94,15793159472250"/>
    <d v="2020-10-15T00:00:00"/>
    <x v="464"/>
    <s v="$"/>
    <x v="384"/>
    <n v="0"/>
    <n v="178495"/>
    <n v="0"/>
    <n v="0"/>
    <n v="0"/>
    <n v="94.158000000000001"/>
    <s v="High"/>
    <n v="16806732.210000001"/>
    <m/>
    <m/>
    <m/>
    <m/>
    <m/>
    <m/>
    <m/>
    <m/>
    <m/>
  </r>
  <r>
    <s v="DIVIDENDO $ 0,67781828"/>
    <d v="2018-01-26T00:00:00"/>
    <x v="278"/>
    <s v="$"/>
    <x v="459"/>
    <n v="0"/>
    <n v="24720000"/>
    <n v="0"/>
    <n v="0"/>
    <n v="0"/>
    <n v="0.67800000000000005"/>
    <s v="Low"/>
    <n v="16760160"/>
    <m/>
    <m/>
    <m/>
    <m/>
    <m/>
    <m/>
    <m/>
    <m/>
    <m/>
  </r>
  <r>
    <s v="DIVIDENDO $ 0,44710343"/>
    <d v="2021-09-03T00:00:00"/>
    <x v="437"/>
    <s v="$"/>
    <x v="459"/>
    <n v="0"/>
    <n v="37360000"/>
    <n v="0"/>
    <n v="0"/>
    <n v="0"/>
    <n v="0.44700000000000001"/>
    <s v="Low"/>
    <n v="16699920"/>
    <m/>
    <m/>
    <m/>
    <m/>
    <m/>
    <m/>
    <m/>
    <m/>
    <m/>
  </r>
  <r>
    <s v="DIVIDENDO EVEN 90 $ 0,5"/>
    <d v="2021-05-11T00:00:00"/>
    <x v="791"/>
    <s v="$"/>
    <x v="333"/>
    <n v="0"/>
    <n v="33392179"/>
    <n v="0"/>
    <n v="0"/>
    <n v="0"/>
    <n v="0.5"/>
    <s v="Low"/>
    <n v="16696089.5"/>
    <m/>
    <m/>
    <m/>
    <m/>
    <m/>
    <m/>
    <m/>
    <m/>
    <m/>
  </r>
  <r>
    <s v="DIVIDENDO DEF US$ 16,690076"/>
    <d v="2021-06-17T00:00:00"/>
    <x v="469"/>
    <s v="US$"/>
    <x v="133"/>
    <n v="0"/>
    <n v="1000000"/>
    <n v="0"/>
    <n v="0"/>
    <n v="0"/>
    <n v="16.690000000000001"/>
    <s v="High"/>
    <n v="16690000"/>
    <m/>
    <m/>
    <m/>
    <m/>
    <m/>
    <m/>
    <m/>
    <m/>
    <m/>
  </r>
  <r>
    <s v="DIVIDENDO $ 2,43008977"/>
    <d v="2019-05-23T00:00:00"/>
    <x v="119"/>
    <s v="$"/>
    <x v="592"/>
    <n v="0"/>
    <n v="6840000"/>
    <n v="0"/>
    <n v="0"/>
    <n v="0"/>
    <n v="2.4300000000000002"/>
    <s v="Medium"/>
    <n v="16621200"/>
    <m/>
    <m/>
    <m/>
    <m/>
    <m/>
    <m/>
    <m/>
    <m/>
    <m/>
  </r>
  <r>
    <s v="DIVIDENDO PROV US$ 1,66124888619144"/>
    <d v="2018-10-24T00:00:00"/>
    <x v="1130"/>
    <s v="US$"/>
    <x v="678"/>
    <n v="0"/>
    <n v="10000000"/>
    <n v="0"/>
    <n v="0"/>
    <n v="0"/>
    <n v="1.661"/>
    <s v="Medium"/>
    <n v="16610000"/>
    <m/>
    <m/>
    <m/>
    <m/>
    <m/>
    <m/>
    <m/>
    <m/>
    <m/>
  </r>
  <r>
    <s v="DIVIDENDO PROV US$ 1,66113614242561"/>
    <d v="2018-10-24T00:00:00"/>
    <x v="1130"/>
    <s v="US$"/>
    <x v="679"/>
    <n v="0"/>
    <n v="10000000"/>
    <n v="0"/>
    <n v="0"/>
    <n v="0"/>
    <n v="1.661"/>
    <s v="Medium"/>
    <n v="16610000"/>
    <m/>
    <m/>
    <m/>
    <m/>
    <m/>
    <m/>
    <m/>
    <m/>
    <m/>
  </r>
  <r>
    <s v="DIVIDENDO PROV US$ 1,6613046223834"/>
    <d v="2018-10-24T00:00:00"/>
    <x v="1130"/>
    <s v="US$"/>
    <x v="677"/>
    <n v="0"/>
    <n v="10000000"/>
    <n v="0"/>
    <n v="0"/>
    <n v="0"/>
    <n v="1.661"/>
    <s v="Medium"/>
    <n v="16610000"/>
    <m/>
    <m/>
    <m/>
    <m/>
    <m/>
    <m/>
    <m/>
    <m/>
    <m/>
  </r>
  <r>
    <s v="DIVIDENDO DEF $ 1,65927055998175"/>
    <d v="2019-05-22T00:00:00"/>
    <x v="152"/>
    <s v="$"/>
    <x v="462"/>
    <n v="0"/>
    <n v="10000000"/>
    <n v="0"/>
    <n v="0"/>
    <n v="0"/>
    <n v="1.659"/>
    <s v="Medium"/>
    <n v="16590000"/>
    <m/>
    <m/>
    <m/>
    <m/>
    <m/>
    <m/>
    <m/>
    <m/>
    <m/>
  </r>
  <r>
    <s v="DIVIDENDO PROV US$ 8,2867306"/>
    <d v="2020-02-27T00:00:00"/>
    <x v="1131"/>
    <s v="US$"/>
    <x v="648"/>
    <n v="0"/>
    <n v="2000000"/>
    <n v="0"/>
    <n v="0"/>
    <n v="0"/>
    <n v="8.2870000000000008"/>
    <s v="Medium"/>
    <n v="16574000"/>
    <m/>
    <m/>
    <m/>
    <m/>
    <m/>
    <m/>
    <m/>
    <m/>
    <m/>
  </r>
  <r>
    <s v="DIVIDENDO PROV 0 $ 0,90779117"/>
    <d v="2017-04-25T00:00:00"/>
    <x v="208"/>
    <s v="$"/>
    <x v="459"/>
    <n v="0"/>
    <n v="18240000"/>
    <n v="0"/>
    <n v="0"/>
    <n v="0"/>
    <n v="0.90800000000000003"/>
    <s v="Low"/>
    <n v="16561920"/>
    <m/>
    <m/>
    <m/>
    <m/>
    <m/>
    <m/>
    <m/>
    <m/>
    <m/>
  </r>
  <r>
    <s v="DIVIDENDO $ 0,42286516"/>
    <d v="2018-10-24T00:00:00"/>
    <x v="307"/>
    <s v="$"/>
    <x v="459"/>
    <n v="0"/>
    <n v="38960000"/>
    <n v="0"/>
    <n v="0"/>
    <n v="0"/>
    <n v="0.42299999999999999"/>
    <s v="Low"/>
    <n v="16480080"/>
    <m/>
    <m/>
    <m/>
    <m/>
    <m/>
    <m/>
    <m/>
    <m/>
    <m/>
  </r>
  <r>
    <s v="DIVIDENDO $ 4,24195"/>
    <d v="2015-06-24T00:00:00"/>
    <x v="16"/>
    <s v="$"/>
    <x v="694"/>
    <n v="0"/>
    <n v="3883012"/>
    <n v="0"/>
    <n v="0"/>
    <n v="0"/>
    <n v="4.242"/>
    <s v="Medium"/>
    <n v="16471736.903999999"/>
    <m/>
    <m/>
    <m/>
    <m/>
    <m/>
    <m/>
    <m/>
    <m/>
    <m/>
  </r>
  <r>
    <s v="DIVIDENDO PROV $ 0,48074249"/>
    <d v="2019-01-10T00:00:00"/>
    <x v="78"/>
    <s v="$"/>
    <x v="459"/>
    <n v="0"/>
    <n v="34240000"/>
    <n v="0"/>
    <n v="0"/>
    <n v="0"/>
    <n v="0.48099999999999998"/>
    <s v="Low"/>
    <n v="16469440"/>
    <m/>
    <m/>
    <m/>
    <m/>
    <m/>
    <m/>
    <m/>
    <m/>
    <m/>
  </r>
  <r>
    <s v="DIVIDENDO PROV $ 6,170700980732070"/>
    <d v="2021-03-19T00:00:00"/>
    <x v="17"/>
    <s v="$"/>
    <x v="553"/>
    <n v="0"/>
    <n v="2667905"/>
    <n v="0"/>
    <n v="0"/>
    <n v="0"/>
    <n v="6.1710000000000003"/>
    <s v="Medium"/>
    <n v="16463641.755000001"/>
    <m/>
    <m/>
    <m/>
    <m/>
    <m/>
    <m/>
    <m/>
    <m/>
    <m/>
  </r>
  <r>
    <s v="DIVIDENDO $ 1,6458026"/>
    <d v="2020-05-05T00:00:00"/>
    <x v="121"/>
    <s v="$"/>
    <x v="630"/>
    <n v="0"/>
    <n v="10000000"/>
    <n v="0"/>
    <n v="0"/>
    <n v="0"/>
    <n v="1.6459999999999999"/>
    <s v="Medium"/>
    <n v="16460000"/>
    <m/>
    <m/>
    <m/>
    <m/>
    <m/>
    <m/>
    <m/>
    <m/>
    <m/>
  </r>
  <r>
    <s v="DIVIDENDO DEF $ 16,3827883808"/>
    <d v="2017-06-02T00:00:00"/>
    <x v="1088"/>
    <s v="$"/>
    <x v="433"/>
    <n v="0"/>
    <n v="1000000"/>
    <n v="0"/>
    <n v="0"/>
    <n v="0"/>
    <n v="16.382999999999999"/>
    <s v="High"/>
    <n v="16383000"/>
    <m/>
    <m/>
    <m/>
    <m/>
    <m/>
    <m/>
    <m/>
    <m/>
    <m/>
  </r>
  <r>
    <s v="DIVIDENDO $ 2,229507"/>
    <d v="2015-07-30T00:00:00"/>
    <x v="741"/>
    <s v="$"/>
    <x v="627"/>
    <n v="0"/>
    <n v="7342950"/>
    <n v="0"/>
    <n v="0"/>
    <n v="0"/>
    <n v="2.23"/>
    <s v="Medium"/>
    <n v="16374778.5"/>
    <m/>
    <m/>
    <m/>
    <m/>
    <m/>
    <m/>
    <m/>
    <m/>
    <m/>
  </r>
  <r>
    <s v="DIVIDENDO $ 2,56549512"/>
    <d v="2020-04-30T00:00:00"/>
    <x v="28"/>
    <s v="$"/>
    <x v="592"/>
    <n v="0"/>
    <n v="6360000"/>
    <n v="0"/>
    <n v="0"/>
    <n v="0"/>
    <n v="2.5649999999999999"/>
    <s v="Medium"/>
    <n v="16313400"/>
    <m/>
    <m/>
    <m/>
    <m/>
    <m/>
    <m/>
    <m/>
    <m/>
    <m/>
  </r>
  <r>
    <s v="DIVIDENDO $ 2,220562"/>
    <d v="2015-09-09T00:00:00"/>
    <x v="393"/>
    <s v="$"/>
    <x v="627"/>
    <n v="0"/>
    <n v="7342950"/>
    <n v="0"/>
    <n v="0"/>
    <n v="0"/>
    <n v="2.2210000000000001"/>
    <s v="Medium"/>
    <n v="16308691.949999999"/>
    <m/>
    <m/>
    <m/>
    <m/>
    <m/>
    <m/>
    <m/>
    <m/>
    <m/>
  </r>
  <r>
    <s v="DIVIDENDO $ 1,62683126331171"/>
    <d v="2020-12-14T00:00:00"/>
    <x v="115"/>
    <s v="$"/>
    <x v="612"/>
    <n v="0"/>
    <n v="10000000"/>
    <n v="0"/>
    <n v="0"/>
    <n v="0"/>
    <n v="1.627"/>
    <s v="Medium"/>
    <n v="16270000"/>
    <m/>
    <m/>
    <m/>
    <m/>
    <m/>
    <m/>
    <m/>
    <m/>
    <m/>
  </r>
  <r>
    <s v="DIVIDENDO DEF US$ 16,243259"/>
    <d v="2017-06-14T00:00:00"/>
    <x v="674"/>
    <s v="US$"/>
    <x v="117"/>
    <n v="0"/>
    <n v="1000000"/>
    <n v="0"/>
    <n v="0"/>
    <n v="0"/>
    <n v="16.242999999999999"/>
    <s v="High"/>
    <n v="16243000"/>
    <m/>
    <m/>
    <m/>
    <m/>
    <m/>
    <m/>
    <m/>
    <m/>
    <m/>
  </r>
  <r>
    <s v="DIVIDENDO PROV US$ 8,1166869"/>
    <d v="2021-02-17T00:00:00"/>
    <x v="1132"/>
    <s v="US$"/>
    <x v="648"/>
    <n v="0"/>
    <n v="2000000"/>
    <n v="0"/>
    <n v="0"/>
    <n v="0"/>
    <n v="8.1170000000000009"/>
    <s v="Medium"/>
    <n v="16234000"/>
    <m/>
    <m/>
    <m/>
    <m/>
    <m/>
    <m/>
    <m/>
    <m/>
    <m/>
  </r>
  <r>
    <s v="DIVIDENDO $ 2,45835258"/>
    <d v="2019-05-06T00:00:00"/>
    <x v="96"/>
    <s v="$"/>
    <x v="592"/>
    <n v="0"/>
    <n v="6600000"/>
    <n v="0"/>
    <n v="0"/>
    <n v="0"/>
    <n v="2.4580000000000002"/>
    <s v="Medium"/>
    <n v="16222800"/>
    <m/>
    <m/>
    <m/>
    <m/>
    <m/>
    <m/>
    <m/>
    <m/>
    <m/>
  </r>
  <r>
    <s v="DIVIDENDO DEF 20 US$ 0,000156172"/>
    <d v="2020-05-02T00:00:00"/>
    <x v="356"/>
    <s v="$"/>
    <x v="542"/>
    <n v="0"/>
    <n v="120920716"/>
    <n v="0"/>
    <n v="0"/>
    <n v="0"/>
    <n v="0.13400000000000001"/>
    <s v="Low"/>
    <n v="16203375.944"/>
    <m/>
    <m/>
    <m/>
    <m/>
    <m/>
    <m/>
    <m/>
    <m/>
    <m/>
  </r>
  <r>
    <s v="DIVIDENDO $ 1,6102692"/>
    <d v="2021-05-05T00:00:00"/>
    <x v="104"/>
    <s v="$"/>
    <x v="630"/>
    <n v="0"/>
    <n v="10000000"/>
    <n v="0"/>
    <n v="0"/>
    <n v="0"/>
    <n v="1.61"/>
    <s v="Medium"/>
    <n v="16100000"/>
    <m/>
    <m/>
    <m/>
    <m/>
    <m/>
    <m/>
    <m/>
    <m/>
    <m/>
  </r>
  <r>
    <s v="DIVIDENDO PROV $ 6,0270811741797"/>
    <d v="2020-07-24T00:00:00"/>
    <x v="449"/>
    <s v="$"/>
    <x v="553"/>
    <n v="0"/>
    <n v="2667905"/>
    <n v="0"/>
    <n v="0"/>
    <n v="0"/>
    <n v="6.0270000000000001"/>
    <s v="Medium"/>
    <n v="16079463.435000001"/>
    <m/>
    <m/>
    <m/>
    <m/>
    <m/>
    <m/>
    <m/>
    <m/>
    <m/>
  </r>
  <r>
    <s v="DIVIDENDO PROV $ 219,200995"/>
    <d v="2021-04-28T00:00:00"/>
    <x v="142"/>
    <s v="$"/>
    <x v="187"/>
    <n v="0"/>
    <n v="73166"/>
    <n v="0"/>
    <n v="0"/>
    <n v="0"/>
    <n v="219.20099999999999"/>
    <s v="Very High"/>
    <n v="16038060.366"/>
    <m/>
    <m/>
    <m/>
    <m/>
    <m/>
    <m/>
    <m/>
    <m/>
    <m/>
  </r>
  <r>
    <s v="DIVIDENDO PROV $ 2,664515250"/>
    <d v="2021-01-05T00:00:00"/>
    <x v="1133"/>
    <s v="$"/>
    <x v="649"/>
    <n v="0"/>
    <n v="6015564"/>
    <n v="0"/>
    <n v="0"/>
    <n v="0"/>
    <n v="2.665"/>
    <s v="Medium"/>
    <n v="16031478.060000001"/>
    <m/>
    <m/>
    <m/>
    <m/>
    <m/>
    <m/>
    <m/>
    <m/>
    <m/>
  </r>
  <r>
    <s v="DIVIDENDO DEF US$ 16,010662"/>
    <d v="2017-06-14T00:00:00"/>
    <x v="674"/>
    <s v="US$"/>
    <x v="122"/>
    <n v="0"/>
    <n v="1000000"/>
    <n v="0"/>
    <n v="0"/>
    <n v="0"/>
    <n v="16.010999999999999"/>
    <s v="High"/>
    <n v="16011000"/>
    <m/>
    <m/>
    <m/>
    <m/>
    <m/>
    <m/>
    <m/>
    <m/>
    <m/>
  </r>
  <r>
    <s v="DIVIDENDO $ 1,598014"/>
    <d v="2021-05-13T00:00:00"/>
    <x v="184"/>
    <s v="$"/>
    <x v="630"/>
    <n v="0"/>
    <n v="10000000"/>
    <n v="0"/>
    <n v="0"/>
    <n v="0"/>
    <n v="1.5980000000000001"/>
    <s v="Medium"/>
    <n v="15980000"/>
    <m/>
    <m/>
    <m/>
    <m/>
    <m/>
    <m/>
    <m/>
    <m/>
    <m/>
  </r>
  <r>
    <s v="DIVIDENDO PROV EURO 3,1833278509"/>
    <d v="2019-07-18T00:00:00"/>
    <x v="1134"/>
    <s v="EURO"/>
    <x v="565"/>
    <n v="0"/>
    <n v="5000000"/>
    <n v="0"/>
    <n v="0"/>
    <n v="0"/>
    <n v="3.1829999999999998"/>
    <s v="Medium"/>
    <n v="15915000"/>
    <m/>
    <m/>
    <m/>
    <m/>
    <m/>
    <m/>
    <m/>
    <m/>
    <m/>
  </r>
  <r>
    <s v="DIVIDENDO PROV US$ 0,0528806266"/>
    <d v="2019-04-23T00:00:00"/>
    <x v="77"/>
    <s v="US$"/>
    <x v="656"/>
    <n v="0"/>
    <n v="300000000"/>
    <n v="0"/>
    <n v="0"/>
    <n v="0"/>
    <n v="5.2999999999999999E-2"/>
    <s v="Low"/>
    <n v="15900000"/>
    <m/>
    <m/>
    <m/>
    <m/>
    <m/>
    <m/>
    <m/>
    <m/>
    <m/>
  </r>
  <r>
    <s v="DIVIDENDO PROV $ 280,7570736"/>
    <d v="2021-08-17T00:00:00"/>
    <x v="1085"/>
    <s v="$"/>
    <x v="307"/>
    <n v="0"/>
    <n v="56301"/>
    <n v="0"/>
    <n v="0"/>
    <n v="0"/>
    <n v="280.75700000000001"/>
    <s v="Very High"/>
    <n v="15806899.857000001"/>
    <m/>
    <m/>
    <m/>
    <m/>
    <m/>
    <m/>
    <m/>
    <m/>
    <m/>
  </r>
  <r>
    <s v="DIVIDENDO DEF US$ 15,8039187902548"/>
    <d v="2017-05-19T00:00:00"/>
    <x v="148"/>
    <s v="US$"/>
    <x v="653"/>
    <n v="0"/>
    <n v="1000000"/>
    <n v="0"/>
    <n v="0"/>
    <n v="0"/>
    <n v="15.804"/>
    <s v="High"/>
    <n v="15804000"/>
    <m/>
    <m/>
    <m/>
    <m/>
    <m/>
    <m/>
    <m/>
    <m/>
    <m/>
  </r>
  <r>
    <s v="DIVIDENDO $ 2,150972"/>
    <d v="2015-08-01T00:00:00"/>
    <x v="1135"/>
    <s v="$"/>
    <x v="627"/>
    <n v="0"/>
    <n v="7342950"/>
    <n v="0"/>
    <n v="0"/>
    <n v="0"/>
    <n v="2.1509999999999998"/>
    <s v="Medium"/>
    <n v="15794685.449999999"/>
    <m/>
    <m/>
    <m/>
    <m/>
    <m/>
    <m/>
    <m/>
    <m/>
    <m/>
  </r>
  <r>
    <s v="DIVIDENDO DEF US$ 1,57809117"/>
    <d v="2018-06-16T00:00:00"/>
    <x v="703"/>
    <s v="US$"/>
    <x v="695"/>
    <n v="0"/>
    <n v="10000000"/>
    <n v="0"/>
    <n v="0"/>
    <n v="0"/>
    <n v="1.5780000000000001"/>
    <s v="Medium"/>
    <n v="15780000"/>
    <m/>
    <m/>
    <m/>
    <m/>
    <m/>
    <m/>
    <m/>
    <m/>
    <m/>
  </r>
  <r>
    <s v="DIVIDENDO $ 2,37103833"/>
    <d v="2020-12-15T00:00:00"/>
    <x v="118"/>
    <s v="$"/>
    <x v="592"/>
    <n v="0"/>
    <n v="6600000"/>
    <n v="0"/>
    <n v="0"/>
    <n v="0"/>
    <n v="2.371"/>
    <s v="Medium"/>
    <n v="15648600"/>
    <m/>
    <m/>
    <m/>
    <m/>
    <m/>
    <m/>
    <m/>
    <m/>
    <m/>
  </r>
  <r>
    <s v="DIVIDENDO $ 0,49064221"/>
    <d v="2019-05-23T00:00:00"/>
    <x v="119"/>
    <s v="$"/>
    <x v="459"/>
    <n v="0"/>
    <n v="31840000"/>
    <n v="0"/>
    <n v="0"/>
    <n v="0"/>
    <n v="0.49099999999999999"/>
    <s v="Low"/>
    <n v="15633440"/>
    <m/>
    <m/>
    <m/>
    <m/>
    <m/>
    <m/>
    <m/>
    <m/>
    <m/>
  </r>
  <r>
    <s v="DIVIDENDO PROV $ 1,5606"/>
    <d v="2021-07-01T00:00:00"/>
    <x v="441"/>
    <s v="$"/>
    <x v="696"/>
    <n v="0"/>
    <n v="10000000"/>
    <n v="0"/>
    <n v="0"/>
    <n v="0"/>
    <n v="1.5609999999999999"/>
    <s v="Medium"/>
    <n v="15610000"/>
    <m/>
    <m/>
    <m/>
    <m/>
    <m/>
    <m/>
    <m/>
    <m/>
    <m/>
  </r>
  <r>
    <s v="DIVIDENDO PROV US$ 0,0264187358"/>
    <d v="2021-03-09T00:00:00"/>
    <x v="1096"/>
    <s v="US$"/>
    <x v="594"/>
    <n v="0"/>
    <n v="600000000"/>
    <n v="0"/>
    <n v="0"/>
    <n v="0"/>
    <n v="2.5999999999999999E-2"/>
    <s v="Low"/>
    <n v="15600000"/>
    <m/>
    <m/>
    <m/>
    <m/>
    <m/>
    <m/>
    <m/>
    <m/>
    <m/>
  </r>
  <r>
    <s v="DIVIDENDO PROV US$ 0,03894619"/>
    <d v="2017-11-08T00:00:00"/>
    <x v="1136"/>
    <s v="US$"/>
    <x v="652"/>
    <n v="0"/>
    <n v="400000000"/>
    <n v="0"/>
    <n v="0"/>
    <n v="0"/>
    <n v="3.9E-2"/>
    <s v="Low"/>
    <n v="15600000"/>
    <m/>
    <m/>
    <m/>
    <m/>
    <m/>
    <m/>
    <m/>
    <m/>
    <m/>
  </r>
  <r>
    <s v="DIVIDENDO PROV EURO 15,528277"/>
    <d v="2021-08-05T00:00:00"/>
    <x v="1045"/>
    <s v="EURO"/>
    <x v="681"/>
    <n v="0"/>
    <n v="1000000"/>
    <n v="0"/>
    <n v="0"/>
    <n v="0"/>
    <n v="15.528"/>
    <s v="High"/>
    <n v="15528000"/>
    <m/>
    <m/>
    <m/>
    <m/>
    <m/>
    <m/>
    <m/>
    <m/>
    <m/>
  </r>
  <r>
    <s v="DIVIDENDO DEF $ 206,6957"/>
    <d v="2018-06-23T00:00:00"/>
    <x v="1009"/>
    <s v="$"/>
    <x v="338"/>
    <n v="0"/>
    <n v="74993"/>
    <n v="0"/>
    <n v="0"/>
    <n v="0"/>
    <n v="206.696"/>
    <s v="Very High"/>
    <n v="15500753.128"/>
    <m/>
    <m/>
    <m/>
    <m/>
    <m/>
    <m/>
    <m/>
    <m/>
    <m/>
  </r>
  <r>
    <s v="DIVIDENDO $ 1,55015"/>
    <d v="2021-05-11T00:00:00"/>
    <x v="54"/>
    <s v="$"/>
    <x v="607"/>
    <n v="0"/>
    <n v="10000000"/>
    <n v="0"/>
    <n v="0"/>
    <n v="0"/>
    <n v="1.55"/>
    <s v="Medium"/>
    <n v="15500000"/>
    <m/>
    <m/>
    <m/>
    <m/>
    <m/>
    <m/>
    <m/>
    <m/>
    <m/>
  </r>
  <r>
    <s v="DIVIDENDO $ 0,8433747"/>
    <d v="2017-05-10T00:00:00"/>
    <x v="75"/>
    <s v="$"/>
    <x v="459"/>
    <n v="0"/>
    <n v="18240000"/>
    <n v="0"/>
    <n v="0"/>
    <n v="0"/>
    <n v="0.84299999999999997"/>
    <s v="Low"/>
    <n v="15376320"/>
    <m/>
    <m/>
    <m/>
    <m/>
    <m/>
    <m/>
    <m/>
    <m/>
    <m/>
  </r>
  <r>
    <s v="DIVIDENDO DEF $ 15,330522502797"/>
    <d v="2018-06-19T00:00:00"/>
    <x v="900"/>
    <s v="$"/>
    <x v="631"/>
    <n v="0"/>
    <n v="1000000"/>
    <n v="0"/>
    <n v="0"/>
    <n v="0"/>
    <n v="15.331"/>
    <s v="High"/>
    <n v="15331000"/>
    <m/>
    <m/>
    <m/>
    <m/>
    <m/>
    <m/>
    <m/>
    <m/>
    <m/>
  </r>
  <r>
    <s v="DIVIDENDO DEF $ 1,52560232"/>
    <d v="2018-05-17T00:00:00"/>
    <x v="81"/>
    <s v="$"/>
    <x v="495"/>
    <n v="0"/>
    <n v="10000000"/>
    <n v="0"/>
    <n v="0"/>
    <n v="0"/>
    <n v="1.526"/>
    <s v="Medium"/>
    <n v="15260000"/>
    <m/>
    <m/>
    <m/>
    <m/>
    <m/>
    <m/>
    <m/>
    <m/>
    <m/>
  </r>
  <r>
    <s v="DIVIDENDO PROV $ 1,5188"/>
    <d v="2021-07-01T00:00:00"/>
    <x v="441"/>
    <s v="$"/>
    <x v="697"/>
    <n v="0"/>
    <n v="10000000"/>
    <n v="0"/>
    <n v="0"/>
    <n v="0"/>
    <n v="1.5189999999999999"/>
    <s v="Medium"/>
    <n v="15190000"/>
    <m/>
    <m/>
    <m/>
    <m/>
    <m/>
    <m/>
    <m/>
    <m/>
    <m/>
  </r>
  <r>
    <s v="DIVIDENDO $ 1,5191262"/>
    <d v="2020-05-23T00:00:00"/>
    <x v="14"/>
    <s v="$"/>
    <x v="630"/>
    <n v="0"/>
    <n v="10000000"/>
    <n v="0"/>
    <n v="0"/>
    <n v="0"/>
    <n v="1.5189999999999999"/>
    <s v="Medium"/>
    <n v="15190000"/>
    <m/>
    <m/>
    <m/>
    <m/>
    <m/>
    <m/>
    <m/>
    <m/>
    <m/>
  </r>
  <r>
    <s v="DIVIDENDO $ 0,8281844"/>
    <d v="2017-05-08T00:00:00"/>
    <x v="87"/>
    <s v="$"/>
    <x v="459"/>
    <n v="0"/>
    <n v="18240000"/>
    <n v="0"/>
    <n v="0"/>
    <n v="0"/>
    <n v="0.82799999999999996"/>
    <s v="Low"/>
    <n v="15102720"/>
    <m/>
    <m/>
    <m/>
    <m/>
    <m/>
    <m/>
    <m/>
    <m/>
    <m/>
  </r>
  <r>
    <s v="DIVIDENDO PROV EURO 3,0064763037"/>
    <d v="2018-05-15T00:00:00"/>
    <x v="254"/>
    <s v="EURO"/>
    <x v="565"/>
    <n v="0"/>
    <n v="5000000"/>
    <n v="0"/>
    <n v="0"/>
    <n v="0"/>
    <n v="3.0059999999999998"/>
    <s v="Medium"/>
    <n v="15030000"/>
    <m/>
    <m/>
    <m/>
    <m/>
    <m/>
    <m/>
    <m/>
    <m/>
    <m/>
  </r>
  <r>
    <s v="DIVIDENDO DEF $ 2,491906341"/>
    <d v="2021-08-04T00:00:00"/>
    <x v="71"/>
    <s v="$"/>
    <x v="649"/>
    <n v="0"/>
    <n v="6015564"/>
    <n v="0"/>
    <n v="0"/>
    <n v="0"/>
    <n v="2.492"/>
    <s v="Medium"/>
    <n v="14990785.488"/>
    <m/>
    <m/>
    <m/>
    <m/>
    <m/>
    <m/>
    <m/>
    <m/>
    <m/>
  </r>
  <r>
    <s v="DIVIDENDO $ 0,774251"/>
    <d v="2017-12-13T00:00:00"/>
    <x v="172"/>
    <s v="$"/>
    <x v="459"/>
    <n v="0"/>
    <n v="19360000"/>
    <n v="0"/>
    <n v="0"/>
    <n v="0"/>
    <n v="0.77400000000000002"/>
    <s v="Low"/>
    <n v="14984640"/>
    <m/>
    <m/>
    <m/>
    <m/>
    <m/>
    <m/>
    <m/>
    <m/>
    <m/>
  </r>
  <r>
    <s v="DIVIDENDO $ 0,37673444"/>
    <d v="2021-04-26T00:00:00"/>
    <x v="357"/>
    <s v="$"/>
    <x v="459"/>
    <n v="0"/>
    <n v="39680000"/>
    <n v="0"/>
    <n v="0"/>
    <n v="0"/>
    <n v="0.377"/>
    <s v="Low"/>
    <n v="14959360"/>
    <m/>
    <m/>
    <m/>
    <m/>
    <m/>
    <m/>
    <m/>
    <m/>
    <m/>
  </r>
  <r>
    <s v="DIVIDENDO DEF 6 $ 0,000542220913523703"/>
    <d v="2018-05-17T00:00:00"/>
    <x v="81"/>
    <s v="$"/>
    <x v="663"/>
    <n v="0"/>
    <n v="14958535766"/>
    <n v="0"/>
    <n v="0"/>
    <n v="0"/>
    <n v="1E-3"/>
    <s v="Low"/>
    <n v="14958535.766000001"/>
    <m/>
    <m/>
    <m/>
    <m/>
    <m/>
    <m/>
    <m/>
    <m/>
    <m/>
  </r>
  <r>
    <s v="DIVIDENDO ADIC $ 0,000621779086476297"/>
    <d v="2018-05-17T00:00:00"/>
    <x v="81"/>
    <s v="$"/>
    <x v="663"/>
    <n v="0"/>
    <n v="14958535766"/>
    <n v="0"/>
    <n v="0"/>
    <n v="0"/>
    <n v="1E-3"/>
    <s v="Low"/>
    <n v="14958535.766000001"/>
    <m/>
    <m/>
    <m/>
    <m/>
    <m/>
    <m/>
    <m/>
    <m/>
    <m/>
  </r>
  <r>
    <s v="DIVIDENDO ADIC 4 $ 0,0007385"/>
    <d v="2017-05-11T00:00:00"/>
    <x v="86"/>
    <s v="$"/>
    <x v="663"/>
    <n v="0"/>
    <n v="14958535766"/>
    <n v="0"/>
    <n v="0"/>
    <n v="0"/>
    <n v="1E-3"/>
    <s v="Low"/>
    <n v="14958535.766000001"/>
    <m/>
    <m/>
    <m/>
    <m/>
    <m/>
    <m/>
    <m/>
    <m/>
    <m/>
  </r>
  <r>
    <s v="DIVIDENDO DEF $ 0,00116"/>
    <d v="2016-05-18T00:00:00"/>
    <x v="91"/>
    <s v="$"/>
    <x v="663"/>
    <n v="0"/>
    <n v="14958535766"/>
    <n v="0"/>
    <n v="0"/>
    <n v="0"/>
    <n v="1E-3"/>
    <s v="Low"/>
    <n v="14958535.766000001"/>
    <m/>
    <m/>
    <m/>
    <m/>
    <m/>
    <m/>
    <m/>
    <m/>
    <m/>
  </r>
  <r>
    <s v="DIVIDENDO DEF $ 1,49330255265954"/>
    <d v="2019-05-24T00:00:00"/>
    <x v="107"/>
    <s v="$"/>
    <x v="538"/>
    <n v="0"/>
    <n v="10000000"/>
    <n v="0"/>
    <n v="0"/>
    <n v="0"/>
    <n v="1.4930000000000001"/>
    <s v="Medium"/>
    <n v="14930000"/>
    <m/>
    <m/>
    <m/>
    <m/>
    <m/>
    <m/>
    <m/>
    <m/>
    <m/>
  </r>
  <r>
    <s v="DIVIDENDO $ 2,30192468"/>
    <d v="2019-12-17T00:00:00"/>
    <x v="106"/>
    <s v="$"/>
    <x v="592"/>
    <n v="0"/>
    <n v="6480000"/>
    <n v="0"/>
    <n v="0"/>
    <n v="0"/>
    <n v="2.302"/>
    <s v="Medium"/>
    <n v="14916960"/>
    <m/>
    <m/>
    <m/>
    <m/>
    <m/>
    <m/>
    <m/>
    <m/>
    <m/>
  </r>
  <r>
    <s v="DIVIDENDO $ 1,560193"/>
    <d v="2015-04-28T00:00:00"/>
    <x v="8"/>
    <s v="$"/>
    <x v="459"/>
    <n v="0"/>
    <n v="9520000"/>
    <n v="0"/>
    <n v="0"/>
    <n v="0"/>
    <n v="1.56"/>
    <s v="Medium"/>
    <n v="14851200"/>
    <m/>
    <m/>
    <m/>
    <m/>
    <m/>
    <m/>
    <m/>
    <m/>
    <m/>
  </r>
  <r>
    <s v="DIVIDENDO PROV $ 3,838258574"/>
    <d v="2021-08-04T00:00:00"/>
    <x v="71"/>
    <s v="$"/>
    <x v="640"/>
    <n v="0"/>
    <n v="3864545"/>
    <n v="0"/>
    <n v="0"/>
    <n v="0"/>
    <n v="3.8380000000000001"/>
    <s v="Medium"/>
    <n v="14832123.710000001"/>
    <m/>
    <m/>
    <m/>
    <m/>
    <m/>
    <m/>
    <m/>
    <m/>
    <m/>
  </r>
  <r>
    <s v="DIVIDENDO PROV $ 14,803097436779"/>
    <d v="2018-06-19T00:00:00"/>
    <x v="900"/>
    <s v="$"/>
    <x v="429"/>
    <n v="0"/>
    <n v="1000000"/>
    <n v="0"/>
    <n v="0"/>
    <n v="0"/>
    <n v="14.803000000000001"/>
    <s v="High"/>
    <n v="14803000"/>
    <m/>
    <m/>
    <m/>
    <m/>
    <m/>
    <m/>
    <m/>
    <m/>
    <m/>
  </r>
  <r>
    <s v="DIVIDENDO DEF $ 1,47904638047255"/>
    <d v="2019-05-24T00:00:00"/>
    <x v="107"/>
    <s v="$"/>
    <x v="446"/>
    <n v="0"/>
    <n v="10000000"/>
    <n v="0"/>
    <n v="0"/>
    <n v="0"/>
    <n v="1.4790000000000001"/>
    <s v="Medium"/>
    <n v="14790000"/>
    <m/>
    <m/>
    <m/>
    <m/>
    <m/>
    <m/>
    <m/>
    <m/>
    <m/>
  </r>
  <r>
    <s v="DIVIDENDO DEF US$ 14,673676"/>
    <d v="2021-06-17T00:00:00"/>
    <x v="469"/>
    <s v="US$"/>
    <x v="118"/>
    <n v="0"/>
    <n v="1000000"/>
    <n v="0"/>
    <n v="0"/>
    <n v="0"/>
    <n v="14.673999999999999"/>
    <s v="High"/>
    <n v="14674000"/>
    <m/>
    <m/>
    <m/>
    <m/>
    <m/>
    <m/>
    <m/>
    <m/>
    <m/>
  </r>
  <r>
    <s v="DIVIDENDO $ 0,62696661"/>
    <d v="2020-04-17T00:00:00"/>
    <x v="226"/>
    <s v="$"/>
    <x v="459"/>
    <n v="0"/>
    <n v="23360000"/>
    <n v="0"/>
    <n v="0"/>
    <n v="0"/>
    <n v="0.627"/>
    <s v="Low"/>
    <n v="14646720"/>
    <m/>
    <m/>
    <m/>
    <m/>
    <m/>
    <m/>
    <m/>
    <m/>
    <m/>
  </r>
  <r>
    <s v="DIVIDENDO  $ 2,33839247"/>
    <d v="2021-05-11T00:00:00"/>
    <x v="54"/>
    <s v="$"/>
    <x v="592"/>
    <n v="0"/>
    <n v="6240000"/>
    <n v="0"/>
    <n v="0"/>
    <n v="0"/>
    <n v="2.3380000000000001"/>
    <s v="Medium"/>
    <n v="14589120"/>
    <m/>
    <m/>
    <m/>
    <m/>
    <m/>
    <m/>
    <m/>
    <m/>
    <m/>
  </r>
  <r>
    <s v="DIVIDENDO $ 1,7021343"/>
    <d v="2016-05-12T00:00:00"/>
    <x v="92"/>
    <s v="$"/>
    <x v="459"/>
    <n v="0"/>
    <n v="8560000"/>
    <n v="0"/>
    <n v="0"/>
    <n v="0"/>
    <n v="1.702"/>
    <s v="Medium"/>
    <n v="14569120"/>
    <m/>
    <m/>
    <m/>
    <m/>
    <m/>
    <m/>
    <m/>
    <m/>
    <m/>
  </r>
  <r>
    <s v="DIVIDENDO $ 1,6896989"/>
    <d v="2016-05-06T00:00:00"/>
    <x v="260"/>
    <s v="$"/>
    <x v="459"/>
    <n v="0"/>
    <n v="8560000"/>
    <n v="0"/>
    <n v="0"/>
    <n v="0"/>
    <n v="1.69"/>
    <s v="Medium"/>
    <n v="14466400"/>
    <m/>
    <m/>
    <m/>
    <m/>
    <m/>
    <m/>
    <m/>
    <m/>
    <m/>
  </r>
  <r>
    <s v="DIVIDENDO DEF $ 14,422610883062"/>
    <d v="2018-06-19T00:00:00"/>
    <x v="900"/>
    <s v="$"/>
    <x v="633"/>
    <n v="0"/>
    <n v="1000000"/>
    <n v="0"/>
    <n v="0"/>
    <n v="0"/>
    <n v="14.423"/>
    <s v="High"/>
    <n v="14423000"/>
    <m/>
    <m/>
    <m/>
    <m/>
    <m/>
    <m/>
    <m/>
    <m/>
    <m/>
  </r>
  <r>
    <s v="DIVIDENDO $ 0,75070875"/>
    <d v="2017-01-05T00:00:00"/>
    <x v="252"/>
    <s v="$"/>
    <x v="459"/>
    <n v="0"/>
    <n v="19200000"/>
    <n v="0"/>
    <n v="0"/>
    <n v="0"/>
    <n v="0.751"/>
    <s v="Low"/>
    <n v="14419200"/>
    <m/>
    <m/>
    <m/>
    <m/>
    <m/>
    <m/>
    <m/>
    <m/>
    <m/>
  </r>
  <r>
    <s v="DIVIDENDO PROV $ 0,42001135"/>
    <d v="2019-01-23T00:00:00"/>
    <x v="365"/>
    <s v="$"/>
    <x v="459"/>
    <n v="0"/>
    <n v="34240000"/>
    <n v="0"/>
    <n v="0"/>
    <n v="0"/>
    <n v="0.42"/>
    <s v="Low"/>
    <n v="14380800"/>
    <m/>
    <m/>
    <m/>
    <m/>
    <m/>
    <m/>
    <m/>
    <m/>
    <m/>
  </r>
  <r>
    <s v="DIVIDENDO DEF US$ 14,374179620783"/>
    <d v="2018-06-13T00:00:00"/>
    <x v="658"/>
    <s v="US$"/>
    <x v="118"/>
    <n v="0"/>
    <n v="1000000"/>
    <n v="0"/>
    <n v="0"/>
    <n v="0"/>
    <n v="14.374000000000001"/>
    <s v="High"/>
    <n v="14374000"/>
    <m/>
    <m/>
    <m/>
    <m/>
    <m/>
    <m/>
    <m/>
    <m/>
    <m/>
  </r>
  <r>
    <s v="DIVIDENDO $ 1,6611178"/>
    <d v="2016-05-25T00:00:00"/>
    <x v="150"/>
    <s v="$"/>
    <x v="459"/>
    <n v="0"/>
    <n v="8640000"/>
    <n v="0"/>
    <n v="0"/>
    <n v="0"/>
    <n v="1.661"/>
    <s v="Medium"/>
    <n v="14351040"/>
    <m/>
    <m/>
    <m/>
    <m/>
    <m/>
    <m/>
    <m/>
    <m/>
    <m/>
  </r>
  <r>
    <s v="DIVIDENDO DEF $ 0,40468273493418"/>
    <d v="2020-09-28T00:00:00"/>
    <x v="891"/>
    <s v="$"/>
    <x v="582"/>
    <n v="0"/>
    <n v="35412497"/>
    <n v="0"/>
    <n v="0"/>
    <n v="0"/>
    <n v="0.40500000000000003"/>
    <s v="Low"/>
    <n v="14342061.285"/>
    <m/>
    <m/>
    <m/>
    <m/>
    <m/>
    <m/>
    <m/>
    <m/>
    <m/>
  </r>
  <r>
    <s v="DIVIDENDO PROV $ 2,378598435"/>
    <d v="2021-07-01T00:00:00"/>
    <x v="441"/>
    <s v="$"/>
    <x v="649"/>
    <n v="0"/>
    <n v="6015564"/>
    <n v="0"/>
    <n v="0"/>
    <n v="0"/>
    <n v="2.379"/>
    <s v="Medium"/>
    <n v="14311026.755999999"/>
    <m/>
    <m/>
    <m/>
    <m/>
    <m/>
    <m/>
    <m/>
    <m/>
    <m/>
  </r>
  <r>
    <s v="DIVIDENDO PROV $ 2,378011292"/>
    <d v="2021-05-05T00:00:00"/>
    <x v="104"/>
    <s v="$"/>
    <x v="649"/>
    <n v="0"/>
    <n v="6015564"/>
    <n v="0"/>
    <n v="0"/>
    <n v="0"/>
    <n v="2.3780000000000001"/>
    <s v="Medium"/>
    <n v="14305011.192"/>
    <m/>
    <m/>
    <m/>
    <m/>
    <m/>
    <m/>
    <m/>
    <m/>
    <m/>
  </r>
  <r>
    <s v="DIVIDENDO $ 1,940872"/>
    <d v="2015-09-03T00:00:00"/>
    <x v="1137"/>
    <s v="$"/>
    <x v="627"/>
    <n v="0"/>
    <n v="7342950"/>
    <n v="0"/>
    <n v="0"/>
    <n v="0"/>
    <n v="1.9410000000000001"/>
    <s v="Medium"/>
    <n v="14252665.949999999"/>
    <m/>
    <m/>
    <m/>
    <m/>
    <m/>
    <m/>
    <m/>
    <m/>
    <m/>
  </r>
  <r>
    <s v="DIVIDENDO $ 0,59567467"/>
    <d v="2020-05-05T00:00:00"/>
    <x v="340"/>
    <s v="$"/>
    <x v="459"/>
    <n v="0"/>
    <n v="23840000"/>
    <n v="0"/>
    <n v="0"/>
    <n v="0"/>
    <n v="0.59599999999999997"/>
    <s v="Low"/>
    <n v="14208640"/>
    <m/>
    <m/>
    <m/>
    <m/>
    <m/>
    <m/>
    <m/>
    <m/>
    <m/>
  </r>
  <r>
    <s v="DIVIDENDO DEF $ 14,1643478"/>
    <d v="2021-05-29T00:00:00"/>
    <x v="743"/>
    <s v="$"/>
    <x v="684"/>
    <n v="0"/>
    <n v="1000000"/>
    <n v="0"/>
    <n v="0"/>
    <n v="0"/>
    <n v="14.164"/>
    <s v="High"/>
    <n v="14164000"/>
    <m/>
    <m/>
    <m/>
    <m/>
    <m/>
    <m/>
    <m/>
    <m/>
    <m/>
  </r>
  <r>
    <s v="DIVIDENDO PROV EURO 2,8296247564"/>
    <d v="2018-06-07T00:00:00"/>
    <x v="158"/>
    <s v="EURO"/>
    <x v="565"/>
    <n v="0"/>
    <n v="5000000"/>
    <n v="0"/>
    <n v="0"/>
    <n v="0"/>
    <n v="2.83"/>
    <s v="Medium"/>
    <n v="14150000"/>
    <m/>
    <m/>
    <m/>
    <m/>
    <m/>
    <m/>
    <m/>
    <m/>
    <m/>
  </r>
  <r>
    <s v="DIVIDENDO PROV $ 0,5136811"/>
    <d v="2018-05-17T00:00:00"/>
    <x v="64"/>
    <s v="$"/>
    <x v="459"/>
    <n v="0"/>
    <n v="27520000"/>
    <n v="0"/>
    <n v="0"/>
    <n v="0"/>
    <n v="0.51400000000000001"/>
    <s v="Low"/>
    <n v="14145280"/>
    <m/>
    <m/>
    <m/>
    <m/>
    <m/>
    <m/>
    <m/>
    <m/>
    <m/>
  </r>
  <r>
    <s v="DIVIDENDO $ 1,893365"/>
    <d v="2015-03-06T00:00:00"/>
    <x v="56"/>
    <s v="$"/>
    <x v="694"/>
    <n v="0"/>
    <n v="7466413"/>
    <n v="0"/>
    <n v="0"/>
    <n v="0"/>
    <n v="1.893"/>
    <s v="Medium"/>
    <n v="14133919.809"/>
    <m/>
    <m/>
    <m/>
    <m/>
    <m/>
    <m/>
    <m/>
    <m/>
    <m/>
  </r>
  <r>
    <s v="DIVIDENDO $ 0,526627058"/>
    <d v="2020-05-12T00:00:00"/>
    <x v="97"/>
    <s v="$"/>
    <x v="459"/>
    <n v="0"/>
    <n v="26720000"/>
    <n v="0"/>
    <n v="0"/>
    <n v="0"/>
    <n v="0.52700000000000002"/>
    <s v="Low"/>
    <n v="14081440"/>
    <m/>
    <m/>
    <m/>
    <m/>
    <m/>
    <m/>
    <m/>
    <m/>
    <m/>
  </r>
  <r>
    <s v="DIVIDENDO PROV EURO 44,8939970"/>
    <d v="2021-06-22T00:00:00"/>
    <x v="362"/>
    <s v="EURO"/>
    <x v="584"/>
    <n v="0"/>
    <n v="312670"/>
    <n v="0"/>
    <n v="0"/>
    <n v="0"/>
    <n v="44.893999999999998"/>
    <s v="High"/>
    <n v="14037006.98"/>
    <m/>
    <m/>
    <m/>
    <m/>
    <m/>
    <m/>
    <m/>
    <m/>
    <m/>
  </r>
  <r>
    <s v="DIVIDENDO $ 0,4591999"/>
    <d v="2019-05-08T00:00:00"/>
    <x v="23"/>
    <s v="$"/>
    <x v="459"/>
    <n v="0"/>
    <n v="30560000"/>
    <n v="0"/>
    <n v="0"/>
    <n v="0"/>
    <n v="0.45900000000000002"/>
    <s v="Low"/>
    <n v="14027040"/>
    <m/>
    <m/>
    <m/>
    <m/>
    <m/>
    <m/>
    <m/>
    <m/>
    <m/>
  </r>
  <r>
    <s v="DIVIDENDO PROV $ 1,909659"/>
    <d v="2015-08-08T00:00:00"/>
    <x v="1138"/>
    <s v="$"/>
    <x v="627"/>
    <n v="0"/>
    <n v="7342950"/>
    <n v="0"/>
    <n v="0"/>
    <n v="0"/>
    <n v="1.91"/>
    <s v="Medium"/>
    <n v="14025034.5"/>
    <m/>
    <m/>
    <m/>
    <m/>
    <m/>
    <m/>
    <m/>
    <m/>
    <m/>
  </r>
  <r>
    <s v="DIVIDENDO PROV  EURO 0,0198350242"/>
    <d v="2020-01-11T00:00:00"/>
    <x v="1139"/>
    <s v="EURO"/>
    <x v="615"/>
    <n v="0"/>
    <n v="700000000"/>
    <n v="0"/>
    <n v="0"/>
    <n v="0"/>
    <n v="0.02"/>
    <s v="Low"/>
    <n v="14000000"/>
    <m/>
    <m/>
    <m/>
    <m/>
    <m/>
    <m/>
    <m/>
    <m/>
    <m/>
  </r>
  <r>
    <s v="DIVIDENDO PROV US$ 0,02814073"/>
    <d v="2016-05-17T00:00:00"/>
    <x v="67"/>
    <s v="US$"/>
    <x v="657"/>
    <n v="0"/>
    <n v="500000000"/>
    <n v="0"/>
    <n v="0"/>
    <n v="0"/>
    <n v="2.8000000000000001E-2"/>
    <s v="Low"/>
    <n v="14000000"/>
    <m/>
    <m/>
    <m/>
    <m/>
    <m/>
    <m/>
    <m/>
    <m/>
    <m/>
  </r>
  <r>
    <s v="DIVIDENDO PROV US$ 0,02818756"/>
    <d v="2016-05-17T00:00:00"/>
    <x v="67"/>
    <s v="US$"/>
    <x v="650"/>
    <n v="0"/>
    <n v="500000000"/>
    <n v="0"/>
    <n v="0"/>
    <n v="0"/>
    <n v="2.8000000000000001E-2"/>
    <s v="Low"/>
    <n v="14000000"/>
    <m/>
    <m/>
    <m/>
    <m/>
    <m/>
    <m/>
    <m/>
    <m/>
    <m/>
  </r>
  <r>
    <s v="DIVIDENDO $ 0,763579"/>
    <d v="2017-05-09T00:00:00"/>
    <x v="277"/>
    <s v="$"/>
    <x v="459"/>
    <n v="0"/>
    <n v="18240000"/>
    <n v="0"/>
    <n v="0"/>
    <n v="0"/>
    <n v="0.76400000000000001"/>
    <s v="Low"/>
    <n v="13935360"/>
    <m/>
    <m/>
    <m/>
    <m/>
    <m/>
    <m/>
    <m/>
    <m/>
    <m/>
  </r>
  <r>
    <s v="DIVIDENDO $ 0,54340183"/>
    <d v="2018-05-07T00:00:00"/>
    <x v="53"/>
    <s v="$"/>
    <x v="459"/>
    <n v="0"/>
    <n v="25600000"/>
    <n v="0"/>
    <n v="0"/>
    <n v="0"/>
    <n v="0.54300000000000004"/>
    <s v="Low"/>
    <n v="13900800"/>
    <m/>
    <m/>
    <m/>
    <m/>
    <m/>
    <m/>
    <m/>
    <m/>
    <m/>
  </r>
  <r>
    <s v="DIVIDENDO PROV $ 2,7767100136"/>
    <d v="2021-03-26T00:00:00"/>
    <x v="834"/>
    <s v="$"/>
    <x v="658"/>
    <n v="0"/>
    <n v="5000000"/>
    <n v="0"/>
    <n v="0"/>
    <n v="0"/>
    <n v="2.7770000000000001"/>
    <s v="Medium"/>
    <n v="13885000"/>
    <m/>
    <m/>
    <m/>
    <m/>
    <m/>
    <m/>
    <m/>
    <m/>
    <m/>
  </r>
  <r>
    <s v="DIVIDENDO DEF $ 13,8073873"/>
    <d v="2021-05-29T00:00:00"/>
    <x v="743"/>
    <s v="$"/>
    <x v="685"/>
    <n v="0"/>
    <n v="1000000"/>
    <n v="0"/>
    <n v="0"/>
    <n v="0"/>
    <n v="13.807"/>
    <s v="High"/>
    <n v="13807000"/>
    <m/>
    <m/>
    <m/>
    <m/>
    <m/>
    <m/>
    <m/>
    <m/>
    <m/>
  </r>
  <r>
    <s v="DIVIDENDO $ 0,40554754"/>
    <d v="2019-08-28T00:00:00"/>
    <x v="364"/>
    <s v="$"/>
    <x v="459"/>
    <n v="0"/>
    <n v="34000000"/>
    <n v="0"/>
    <n v="0"/>
    <n v="0"/>
    <n v="0.40600000000000003"/>
    <s v="Low"/>
    <n v="13804000"/>
    <m/>
    <m/>
    <m/>
    <m/>
    <m/>
    <m/>
    <m/>
    <m/>
    <m/>
  </r>
  <r>
    <s v="DIVIDENDO $ 2,05364613"/>
    <d v="2019-05-16T00:00:00"/>
    <x v="21"/>
    <s v="$"/>
    <x v="592"/>
    <n v="0"/>
    <n v="6720000"/>
    <n v="0"/>
    <n v="0"/>
    <n v="0"/>
    <n v="2.0539999999999998"/>
    <s v="Medium"/>
    <n v="13802880"/>
    <m/>
    <m/>
    <m/>
    <m/>
    <m/>
    <m/>
    <m/>
    <m/>
    <m/>
  </r>
  <r>
    <s v="DIVIDENDO PROV US$ 0,0460844478"/>
    <d v="2018-04-17T00:00:00"/>
    <x v="233"/>
    <s v="US$"/>
    <x v="656"/>
    <n v="0"/>
    <n v="300000000"/>
    <n v="0"/>
    <n v="0"/>
    <n v="0"/>
    <n v="4.5999999999999999E-2"/>
    <s v="Low"/>
    <n v="13800000"/>
    <m/>
    <m/>
    <m/>
    <m/>
    <m/>
    <m/>
    <m/>
    <m/>
    <m/>
  </r>
  <r>
    <s v="DIVIDENDO $ 0,75451699"/>
    <d v="2017-05-11T00:00:00"/>
    <x v="82"/>
    <s v="$"/>
    <x v="459"/>
    <n v="0"/>
    <n v="18240000"/>
    <n v="0"/>
    <n v="0"/>
    <n v="0"/>
    <n v="0.755"/>
    <s v="Low"/>
    <n v="13771200"/>
    <m/>
    <m/>
    <m/>
    <m/>
    <m/>
    <m/>
    <m/>
    <m/>
    <m/>
  </r>
  <r>
    <s v="DIVIDENDO DEF $ 1,37734"/>
    <d v="2017-06-22T00:00:00"/>
    <x v="753"/>
    <s v="$"/>
    <x v="418"/>
    <n v="0"/>
    <n v="10000000"/>
    <n v="0"/>
    <n v="0"/>
    <n v="0"/>
    <n v="1.377"/>
    <s v="Medium"/>
    <n v="13770000"/>
    <m/>
    <m/>
    <m/>
    <m/>
    <m/>
    <m/>
    <m/>
    <m/>
    <m/>
  </r>
  <r>
    <s v="DIVIDENDO $ 1,5318131"/>
    <d v="2016-01-12T00:00:00"/>
    <x v="177"/>
    <s v="$"/>
    <x v="459"/>
    <n v="0"/>
    <n v="8960000"/>
    <n v="0"/>
    <n v="0"/>
    <n v="0"/>
    <n v="1.532"/>
    <s v="Medium"/>
    <n v="13726720"/>
    <m/>
    <m/>
    <m/>
    <m/>
    <m/>
    <m/>
    <m/>
    <m/>
    <m/>
  </r>
  <r>
    <s v="DIVIDENDO $ 2,1975742"/>
    <d v="2021-05-17T00:00:00"/>
    <x v="133"/>
    <s v="$"/>
    <x v="592"/>
    <n v="0"/>
    <n v="6240000"/>
    <n v="0"/>
    <n v="0"/>
    <n v="0"/>
    <n v="2.198"/>
    <s v="Medium"/>
    <n v="13715520"/>
    <m/>
    <m/>
    <m/>
    <m/>
    <m/>
    <m/>
    <m/>
    <m/>
    <m/>
  </r>
  <r>
    <s v="DIVIDENDO DEF US$ 13,68606"/>
    <d v="2021-06-17T00:00:00"/>
    <x v="469"/>
    <s v="US$"/>
    <x v="124"/>
    <n v="0"/>
    <n v="1000000"/>
    <n v="0"/>
    <n v="0"/>
    <n v="0"/>
    <n v="13.686"/>
    <s v="High"/>
    <n v="13686000"/>
    <m/>
    <m/>
    <m/>
    <m/>
    <m/>
    <m/>
    <m/>
    <m/>
    <m/>
  </r>
  <r>
    <s v="DIVIDENDO PROV $ 2850,68688"/>
    <d v="2020-12-03T00:00:00"/>
    <x v="32"/>
    <s v="$"/>
    <x v="55"/>
    <n v="0"/>
    <n v="4800"/>
    <n v="0"/>
    <n v="0"/>
    <n v="0"/>
    <n v="2850.6869999999999"/>
    <s v="Very High"/>
    <n v="13683297.6"/>
    <m/>
    <m/>
    <m/>
    <m/>
    <m/>
    <m/>
    <m/>
    <m/>
    <m/>
  </r>
  <r>
    <s v="DIVIDENDO $ 1,5655989"/>
    <d v="2015-05-11T00:00:00"/>
    <x v="68"/>
    <s v="$"/>
    <x v="459"/>
    <n v="0"/>
    <n v="8720000"/>
    <n v="0"/>
    <n v="0"/>
    <n v="0"/>
    <n v="1.5660000000000001"/>
    <s v="Medium"/>
    <n v="13655520"/>
    <m/>
    <m/>
    <m/>
    <m/>
    <m/>
    <m/>
    <m/>
    <m/>
    <m/>
  </r>
  <r>
    <s v="DIVIDENDO DEF US$ 1,363712"/>
    <d v="2021-05-11T00:00:00"/>
    <x v="791"/>
    <s v="US$"/>
    <x v="470"/>
    <n v="0"/>
    <n v="10000000"/>
    <n v="0"/>
    <n v="0"/>
    <n v="0"/>
    <n v="1.3640000000000001"/>
    <s v="Medium"/>
    <n v="13640000"/>
    <m/>
    <m/>
    <m/>
    <m/>
    <m/>
    <m/>
    <m/>
    <m/>
    <m/>
  </r>
  <r>
    <s v="DIVIDENDO $ 1,36280941469124"/>
    <d v="2019-05-14T00:00:00"/>
    <x v="180"/>
    <s v="$"/>
    <x v="582"/>
    <n v="0"/>
    <n v="10000000"/>
    <n v="0"/>
    <n v="0"/>
    <n v="0"/>
    <n v="1.363"/>
    <s v="Medium"/>
    <n v="13630000"/>
    <m/>
    <m/>
    <m/>
    <m/>
    <m/>
    <m/>
    <m/>
    <m/>
    <m/>
  </r>
  <r>
    <s v="DIVIDENDO $ 0,70262897"/>
    <d v="2017-01-20T00:00:00"/>
    <x v="279"/>
    <s v="$"/>
    <x v="459"/>
    <n v="0"/>
    <n v="19360000"/>
    <n v="0"/>
    <n v="0"/>
    <n v="0"/>
    <n v="0.70299999999999996"/>
    <s v="Low"/>
    <n v="13610080"/>
    <m/>
    <m/>
    <m/>
    <m/>
    <m/>
    <m/>
    <m/>
    <m/>
    <m/>
  </r>
  <r>
    <s v="DIVIDENDO DEF $ 1,36000392"/>
    <d v="2017-06-22T00:00:00"/>
    <x v="753"/>
    <s v="$"/>
    <x v="683"/>
    <n v="0"/>
    <n v="10000000"/>
    <n v="0"/>
    <n v="0"/>
    <n v="0"/>
    <n v="1.36"/>
    <s v="Medium"/>
    <n v="13600000"/>
    <m/>
    <m/>
    <m/>
    <m/>
    <m/>
    <m/>
    <m/>
    <m/>
    <m/>
  </r>
  <r>
    <s v="DIVIDENDO DEF 46 $ 25,37636"/>
    <d v="2016-04-19T00:00:00"/>
    <x v="154"/>
    <s v="$"/>
    <x v="645"/>
    <n v="0"/>
    <n v="534800"/>
    <n v="0"/>
    <n v="0"/>
    <n v="0"/>
    <n v="25.376000000000001"/>
    <s v="High"/>
    <n v="13571084.800000001"/>
    <m/>
    <m/>
    <m/>
    <m/>
    <m/>
    <m/>
    <m/>
    <m/>
    <m/>
  </r>
  <r>
    <s v="DIVIDENDO PROV $ 0,33034407"/>
    <d v="2021-02-04T00:00:00"/>
    <x v="374"/>
    <s v="$"/>
    <x v="459"/>
    <n v="0"/>
    <n v="41120000"/>
    <n v="0"/>
    <n v="0"/>
    <n v="0"/>
    <n v="0.33"/>
    <s v="Low"/>
    <n v="13569600"/>
    <m/>
    <m/>
    <m/>
    <m/>
    <m/>
    <m/>
    <m/>
    <m/>
    <m/>
  </r>
  <r>
    <s v="DIVIDENDO PROV US$ 1,3556451398313"/>
    <d v="2018-05-03T00:00:00"/>
    <x v="156"/>
    <s v="US$"/>
    <x v="669"/>
    <n v="0"/>
    <n v="10000000"/>
    <n v="0"/>
    <n v="0"/>
    <n v="0"/>
    <n v="1.3560000000000001"/>
    <s v="Medium"/>
    <n v="13560000"/>
    <m/>
    <m/>
    <m/>
    <m/>
    <m/>
    <m/>
    <m/>
    <m/>
    <m/>
  </r>
  <r>
    <s v="DIVIDENDO PROV 0 US$ 4,5188617289"/>
    <d v="2017-12-20T00:00:00"/>
    <x v="165"/>
    <s v="US$"/>
    <x v="668"/>
    <n v="0"/>
    <n v="3000000"/>
    <n v="0"/>
    <n v="0"/>
    <n v="0"/>
    <n v="4.5190000000000001"/>
    <s v="Medium"/>
    <n v="13557000"/>
    <m/>
    <m/>
    <m/>
    <m/>
    <m/>
    <m/>
    <m/>
    <m/>
    <m/>
  </r>
  <r>
    <s v="DIVIDENDO DEF US$ 13,551087"/>
    <d v="2017-06-14T00:00:00"/>
    <x v="674"/>
    <s v="US$"/>
    <x v="133"/>
    <n v="0"/>
    <n v="1000000"/>
    <n v="0"/>
    <n v="0"/>
    <n v="0"/>
    <n v="13.551"/>
    <s v="High"/>
    <n v="13551000"/>
    <m/>
    <m/>
    <m/>
    <m/>
    <m/>
    <m/>
    <m/>
    <m/>
    <m/>
  </r>
  <r>
    <s v="DIVIDENDO $ 1,3530995"/>
    <d v="2019-04-16T00:00:00"/>
    <x v="4"/>
    <s v="$"/>
    <x v="630"/>
    <n v="0"/>
    <n v="10000000"/>
    <n v="0"/>
    <n v="0"/>
    <n v="0"/>
    <n v="1.353"/>
    <s v="Medium"/>
    <n v="13530000"/>
    <m/>
    <m/>
    <m/>
    <m/>
    <m/>
    <m/>
    <m/>
    <m/>
    <m/>
  </r>
  <r>
    <s v="DIVIDENDO $ 0,73206956"/>
    <d v="2017-05-17T00:00:00"/>
    <x v="333"/>
    <s v="$"/>
    <x v="459"/>
    <n v="0"/>
    <n v="18400000"/>
    <n v="0"/>
    <n v="0"/>
    <n v="0"/>
    <n v="0.73199999999999998"/>
    <s v="Low"/>
    <n v="13468800"/>
    <m/>
    <m/>
    <m/>
    <m/>
    <m/>
    <m/>
    <m/>
    <m/>
    <m/>
  </r>
  <r>
    <s v="DIVIDENDO DEF $ 1,3459241"/>
    <d v="2017-06-22T00:00:00"/>
    <x v="753"/>
    <s v="$"/>
    <x v="626"/>
    <n v="0"/>
    <n v="10000000"/>
    <n v="0"/>
    <n v="0"/>
    <n v="0"/>
    <n v="1.3460000000000001"/>
    <s v="Medium"/>
    <n v="13460000"/>
    <m/>
    <m/>
    <m/>
    <m/>
    <m/>
    <m/>
    <m/>
    <m/>
    <m/>
  </r>
  <r>
    <s v="DIVIDENDO $ 0,41622239"/>
    <d v="2019-05-29T00:00:00"/>
    <x v="107"/>
    <s v="$"/>
    <x v="459"/>
    <n v="0"/>
    <n v="32240000"/>
    <n v="0"/>
    <n v="0"/>
    <n v="0"/>
    <n v="0.41599999999999998"/>
    <s v="Low"/>
    <n v="13411840"/>
    <m/>
    <m/>
    <m/>
    <m/>
    <m/>
    <m/>
    <m/>
    <m/>
    <m/>
  </r>
  <r>
    <s v="DIVIDENDO PROV $ 2,06751528"/>
    <d v="2020-11-26T00:00:00"/>
    <x v="27"/>
    <s v="$"/>
    <x v="592"/>
    <n v="0"/>
    <n v="6480000"/>
    <n v="0"/>
    <n v="0"/>
    <n v="0"/>
    <n v="2.0680000000000001"/>
    <s v="Medium"/>
    <n v="13400640"/>
    <m/>
    <m/>
    <m/>
    <m/>
    <m/>
    <m/>
    <m/>
    <m/>
    <m/>
  </r>
  <r>
    <s v="DIVIDENDO DEF $ 28,5913902387721"/>
    <d v="2017-05-25T00:00:00"/>
    <x v="378"/>
    <s v="$"/>
    <x v="397"/>
    <n v="0"/>
    <n v="468499"/>
    <n v="0"/>
    <n v="0"/>
    <n v="0"/>
    <n v="28.591000000000001"/>
    <s v="High"/>
    <n v="13394854.909"/>
    <m/>
    <m/>
    <m/>
    <m/>
    <m/>
    <m/>
    <m/>
    <m/>
    <m/>
  </r>
  <r>
    <s v="DIVIDENDO  $ 2,21852117"/>
    <d v="2021-04-23T00:00:00"/>
    <x v="63"/>
    <s v="$"/>
    <x v="592"/>
    <n v="0"/>
    <n v="6000000"/>
    <n v="0"/>
    <n v="0"/>
    <n v="0"/>
    <n v="2.2189999999999999"/>
    <s v="Medium"/>
    <n v="13314000"/>
    <m/>
    <m/>
    <m/>
    <m/>
    <m/>
    <m/>
    <m/>
    <m/>
    <m/>
  </r>
  <r>
    <s v="DIVIDENDO PROV US$ 0,0188817986"/>
    <d v="2021-09-03T00:00:00"/>
    <x v="192"/>
    <s v="US$"/>
    <x v="639"/>
    <n v="0"/>
    <n v="700000000"/>
    <n v="0"/>
    <n v="0"/>
    <n v="0"/>
    <n v="1.9E-2"/>
    <s v="Low"/>
    <n v="13300000"/>
    <m/>
    <m/>
    <m/>
    <m/>
    <m/>
    <m/>
    <m/>
    <m/>
    <m/>
  </r>
  <r>
    <s v="DIVIDENDO PROV US$ 0,0189226683"/>
    <d v="2021-01-16T00:00:00"/>
    <x v="1022"/>
    <s v="US$"/>
    <x v="639"/>
    <n v="0"/>
    <n v="700000000"/>
    <n v="0"/>
    <n v="0"/>
    <n v="0"/>
    <n v="1.9E-2"/>
    <s v="Low"/>
    <n v="13300000"/>
    <m/>
    <m/>
    <m/>
    <m/>
    <m/>
    <m/>
    <m/>
    <m/>
    <m/>
  </r>
  <r>
    <s v="DIVIDENDO PROV US$ 0,0190702397"/>
    <d v="2020-09-08T00:00:00"/>
    <x v="767"/>
    <s v="US$"/>
    <x v="639"/>
    <n v="0"/>
    <n v="700000000"/>
    <n v="0"/>
    <n v="0"/>
    <n v="0"/>
    <n v="1.9E-2"/>
    <s v="Low"/>
    <n v="13300000"/>
    <m/>
    <m/>
    <m/>
    <m/>
    <m/>
    <m/>
    <m/>
    <m/>
    <m/>
  </r>
  <r>
    <s v="DIVIDENDO $ 2,13075144"/>
    <d v="2021-05-27T00:00:00"/>
    <x v="18"/>
    <s v="$"/>
    <x v="592"/>
    <n v="0"/>
    <n v="6240000"/>
    <n v="0"/>
    <n v="0"/>
    <n v="0"/>
    <n v="2.1309999999999998"/>
    <s v="Medium"/>
    <n v="13297440"/>
    <m/>
    <m/>
    <m/>
    <m/>
    <m/>
    <m/>
    <m/>
    <m/>
    <m/>
  </r>
  <r>
    <s v="DIVIDENDO $ 0,45744731"/>
    <d v="2018-05-22T00:00:00"/>
    <x v="195"/>
    <s v="$"/>
    <x v="459"/>
    <n v="0"/>
    <n v="29040000"/>
    <n v="0"/>
    <n v="0"/>
    <n v="0"/>
    <n v="0.45700000000000002"/>
    <s v="Low"/>
    <n v="13271280"/>
    <m/>
    <m/>
    <m/>
    <m/>
    <m/>
    <m/>
    <m/>
    <m/>
    <m/>
  </r>
  <r>
    <s v="DIVIDENDO PROV EURO 1,3246754187"/>
    <d v="2020-01-22T00:00:00"/>
    <x v="1123"/>
    <s v="EURO"/>
    <x v="698"/>
    <n v="0"/>
    <n v="10000000"/>
    <n v="0"/>
    <n v="0"/>
    <n v="0"/>
    <n v="1.325"/>
    <s v="Medium"/>
    <n v="13250000"/>
    <m/>
    <m/>
    <m/>
    <m/>
    <m/>
    <m/>
    <m/>
    <m/>
    <m/>
  </r>
  <r>
    <s v="DIVIDENDO PROV $ 1,802775"/>
    <d v="2015-09-07T00:00:00"/>
    <x v="820"/>
    <s v="$"/>
    <x v="627"/>
    <n v="0"/>
    <n v="7342950"/>
    <n v="0"/>
    <n v="0"/>
    <n v="0"/>
    <n v="1.8029999999999999"/>
    <s v="Medium"/>
    <n v="13239338.85"/>
    <m/>
    <m/>
    <m/>
    <m/>
    <m/>
    <m/>
    <m/>
    <m/>
    <m/>
  </r>
  <r>
    <s v="DIVIDENDO DEF $ 1,32324925"/>
    <d v="2018-06-16T00:00:00"/>
    <x v="703"/>
    <s v="$"/>
    <x v="683"/>
    <n v="0"/>
    <n v="10000000"/>
    <n v="0"/>
    <n v="0"/>
    <n v="0"/>
    <n v="1.323"/>
    <s v="Medium"/>
    <n v="13230000"/>
    <m/>
    <m/>
    <m/>
    <m/>
    <m/>
    <m/>
    <m/>
    <m/>
    <m/>
  </r>
  <r>
    <s v="DIVIDENDO PROV US$ 0,0215126893"/>
    <d v="2021-08-20T00:00:00"/>
    <x v="84"/>
    <s v="US$"/>
    <x v="594"/>
    <n v="0"/>
    <n v="600000000"/>
    <n v="0"/>
    <n v="0"/>
    <n v="0"/>
    <n v="2.1999999999999999E-2"/>
    <s v="Low"/>
    <n v="13200000"/>
    <m/>
    <m/>
    <m/>
    <m/>
    <m/>
    <m/>
    <m/>
    <m/>
    <m/>
  </r>
  <r>
    <s v="DIVIDENDO PROV US$ 0,0436970083"/>
    <d v="2021-03-06T00:00:00"/>
    <x v="1057"/>
    <s v="US$"/>
    <x v="559"/>
    <n v="0"/>
    <n v="300000000"/>
    <n v="0"/>
    <n v="0"/>
    <n v="0"/>
    <n v="4.3999999999999997E-2"/>
    <s v="Low"/>
    <n v="13200000"/>
    <m/>
    <m/>
    <m/>
    <m/>
    <m/>
    <m/>
    <m/>
    <m/>
    <m/>
  </r>
  <r>
    <s v="DIVIDENDO $ 1,31978355413784"/>
    <d v="2019-05-18T00:00:00"/>
    <x v="300"/>
    <s v="$"/>
    <x v="582"/>
    <n v="0"/>
    <n v="10000000"/>
    <n v="0"/>
    <n v="0"/>
    <n v="0"/>
    <n v="1.32"/>
    <s v="Medium"/>
    <n v="13200000"/>
    <m/>
    <m/>
    <m/>
    <m/>
    <m/>
    <m/>
    <m/>
    <m/>
    <m/>
  </r>
  <r>
    <s v="DIVIDENDO PROV US$ 0,0443755451"/>
    <d v="2018-11-22T00:00:00"/>
    <x v="650"/>
    <s v="US$"/>
    <x v="656"/>
    <n v="0"/>
    <n v="300000000"/>
    <n v="0"/>
    <n v="0"/>
    <n v="0"/>
    <n v="4.3999999999999997E-2"/>
    <s v="Low"/>
    <n v="13200000"/>
    <m/>
    <m/>
    <m/>
    <m/>
    <m/>
    <m/>
    <m/>
    <m/>
    <m/>
  </r>
  <r>
    <s v="DIVIDENDO PROV US$ 0,0439602727"/>
    <d v="2016-11-30T00:00:00"/>
    <x v="964"/>
    <s v="US$"/>
    <x v="656"/>
    <n v="0"/>
    <n v="300000000"/>
    <n v="0"/>
    <n v="0"/>
    <n v="0"/>
    <n v="4.3999999999999997E-2"/>
    <s v="Low"/>
    <n v="13200000"/>
    <m/>
    <m/>
    <m/>
    <m/>
    <m/>
    <m/>
    <m/>
    <m/>
    <m/>
  </r>
  <r>
    <s v="DIVIDENDO PROV EURO 1,3176783189"/>
    <d v="2020-01-22T00:00:00"/>
    <x v="1123"/>
    <s v="EURO"/>
    <x v="699"/>
    <n v="0"/>
    <n v="10000000"/>
    <n v="0"/>
    <n v="0"/>
    <n v="0"/>
    <n v="1.3180000000000001"/>
    <s v="Medium"/>
    <n v="13180000"/>
    <m/>
    <m/>
    <m/>
    <m/>
    <m/>
    <m/>
    <m/>
    <m/>
    <m/>
  </r>
  <r>
    <s v="DIVIDENDO DEF US$ 13,17258811684"/>
    <d v="2018-06-13T00:00:00"/>
    <x v="658"/>
    <s v="US$"/>
    <x v="124"/>
    <n v="0"/>
    <n v="1000000"/>
    <n v="0"/>
    <n v="0"/>
    <n v="0"/>
    <n v="13.173"/>
    <s v="High"/>
    <n v="13173000"/>
    <m/>
    <m/>
    <m/>
    <m/>
    <m/>
    <m/>
    <m/>
    <m/>
    <m/>
  </r>
  <r>
    <s v="DIVIDENDO DEF $ 1,31337694"/>
    <d v="2018-06-16T00:00:00"/>
    <x v="703"/>
    <s v="$"/>
    <x v="626"/>
    <n v="0"/>
    <n v="10000000"/>
    <n v="0"/>
    <n v="0"/>
    <n v="0"/>
    <n v="1.3129999999999999"/>
    <s v="Medium"/>
    <n v="13130000"/>
    <m/>
    <m/>
    <m/>
    <m/>
    <m/>
    <m/>
    <m/>
    <m/>
    <m/>
  </r>
  <r>
    <s v="DIVIDENDO DEF 46 $ 25,37636"/>
    <d v="2016-04-19T00:00:00"/>
    <x v="154"/>
    <s v="$"/>
    <x v="451"/>
    <n v="0"/>
    <n v="517300"/>
    <n v="0"/>
    <n v="0"/>
    <n v="0"/>
    <n v="25.376000000000001"/>
    <s v="High"/>
    <n v="13127004.800000001"/>
    <m/>
    <m/>
    <m/>
    <m/>
    <m/>
    <m/>
    <m/>
    <m/>
    <m/>
  </r>
  <r>
    <s v="DIVIDENDO $ 0,65149449"/>
    <d v="2017-11-02T00:00:00"/>
    <x v="403"/>
    <s v="$"/>
    <x v="459"/>
    <n v="0"/>
    <n v="20160000"/>
    <n v="0"/>
    <n v="0"/>
    <n v="0"/>
    <n v="0.65100000000000002"/>
    <s v="Low"/>
    <n v="13124160"/>
    <m/>
    <m/>
    <m/>
    <m/>
    <m/>
    <m/>
    <m/>
    <m/>
    <m/>
  </r>
  <r>
    <s v="DIVIDENDO PROV EURO 1,310539981"/>
    <d v="2020-01-22T00:00:00"/>
    <x v="1123"/>
    <s v="EURO"/>
    <x v="700"/>
    <n v="0"/>
    <n v="10000000"/>
    <n v="0"/>
    <n v="0"/>
    <n v="0"/>
    <n v="1.3109999999999999"/>
    <s v="Medium"/>
    <n v="13110000"/>
    <m/>
    <m/>
    <m/>
    <m/>
    <m/>
    <m/>
    <m/>
    <m/>
    <m/>
  </r>
  <r>
    <s v="DIVIDENDO PROV US$ 4,3533004715"/>
    <d v="2016-12-01T00:00:00"/>
    <x v="122"/>
    <s v="US$"/>
    <x v="668"/>
    <n v="0"/>
    <n v="3000000"/>
    <n v="0"/>
    <n v="0"/>
    <n v="0"/>
    <n v="4.3529999999999998"/>
    <s v="Medium"/>
    <n v="13059000"/>
    <m/>
    <m/>
    <m/>
    <m/>
    <m/>
    <m/>
    <m/>
    <m/>
    <m/>
  </r>
  <r>
    <s v="DIVIDENDO $ 1,3048469"/>
    <d v="2020-04-30T00:00:00"/>
    <x v="206"/>
    <s v="$"/>
    <x v="630"/>
    <n v="0"/>
    <n v="10000000"/>
    <n v="0"/>
    <n v="0"/>
    <n v="0"/>
    <n v="1.3049999999999999"/>
    <s v="Medium"/>
    <n v="13050000"/>
    <m/>
    <m/>
    <m/>
    <m/>
    <m/>
    <m/>
    <m/>
    <m/>
    <m/>
  </r>
  <r>
    <s v="DIVIDENDO PROV $ 273,474783"/>
    <d v="2017-08-02T00:00:00"/>
    <x v="1140"/>
    <s v="$"/>
    <x v="701"/>
    <n v="0"/>
    <n v="47500"/>
    <n v="0"/>
    <n v="0"/>
    <n v="0"/>
    <n v="273.47500000000002"/>
    <s v="Very High"/>
    <n v="12990062.5"/>
    <m/>
    <m/>
    <m/>
    <m/>
    <m/>
    <m/>
    <m/>
    <m/>
    <m/>
  </r>
  <r>
    <s v="DIVIDENDO $ 1,293334285"/>
    <d v="2018-04-25T00:00:00"/>
    <x v="231"/>
    <s v="$"/>
    <x v="403"/>
    <n v="0"/>
    <n v="10000000"/>
    <n v="0"/>
    <n v="0"/>
    <n v="0"/>
    <n v="1.2929999999999999"/>
    <s v="Medium"/>
    <n v="12930000"/>
    <m/>
    <m/>
    <m/>
    <m/>
    <m/>
    <m/>
    <m/>
    <m/>
    <m/>
  </r>
  <r>
    <s v="DIVIDENDO DEF $ 1,28795640932134"/>
    <d v="2021-06-15T00:00:00"/>
    <x v="722"/>
    <s v="$"/>
    <x v="415"/>
    <n v="0"/>
    <n v="10000000"/>
    <n v="0"/>
    <n v="0"/>
    <n v="0"/>
    <n v="1.288"/>
    <s v="Medium"/>
    <n v="12880000"/>
    <m/>
    <m/>
    <m/>
    <m/>
    <m/>
    <m/>
    <m/>
    <m/>
    <m/>
  </r>
  <r>
    <s v="DIVIDENDO PROV $ 2,139955822"/>
    <d v="2021-03-02T00:00:00"/>
    <x v="554"/>
    <s v="$"/>
    <x v="649"/>
    <n v="0"/>
    <n v="6015564"/>
    <n v="0"/>
    <n v="0"/>
    <n v="0"/>
    <n v="2.14"/>
    <s v="Medium"/>
    <n v="12873306.960000001"/>
    <m/>
    <m/>
    <m/>
    <m/>
    <m/>
    <m/>
    <m/>
    <m/>
    <m/>
  </r>
  <r>
    <s v="DIVIDENDO $ 1,3627902"/>
    <d v="2015-05-28T00:00:00"/>
    <x v="173"/>
    <s v="$"/>
    <x v="459"/>
    <n v="0"/>
    <n v="9440000"/>
    <n v="0"/>
    <n v="0"/>
    <n v="0"/>
    <n v="1.363"/>
    <s v="Medium"/>
    <n v="12866720"/>
    <m/>
    <m/>
    <m/>
    <m/>
    <m/>
    <m/>
    <m/>
    <m/>
    <m/>
  </r>
  <r>
    <s v="DIVIDENDO $ 0,43166018"/>
    <d v="2018-05-30T00:00:00"/>
    <x v="367"/>
    <s v="$"/>
    <x v="459"/>
    <n v="0"/>
    <n v="29760000"/>
    <n v="0"/>
    <n v="0"/>
    <n v="0"/>
    <n v="0.432"/>
    <s v="Low"/>
    <n v="12856320"/>
    <m/>
    <m/>
    <m/>
    <m/>
    <m/>
    <m/>
    <m/>
    <m/>
    <m/>
  </r>
  <r>
    <s v="DIVIDENDO $ 1,4792616"/>
    <d v="2016-05-26T00:00:00"/>
    <x v="101"/>
    <s v="$"/>
    <x v="459"/>
    <n v="0"/>
    <n v="8640000"/>
    <n v="0"/>
    <n v="0"/>
    <n v="0"/>
    <n v="1.4790000000000001"/>
    <s v="Medium"/>
    <n v="12778560"/>
    <m/>
    <m/>
    <m/>
    <m/>
    <m/>
    <m/>
    <m/>
    <m/>
    <m/>
  </r>
  <r>
    <s v="DIVIDENDO $ 1,27094943444966"/>
    <d v="2019-05-14T00:00:00"/>
    <x v="180"/>
    <s v="$"/>
    <x v="588"/>
    <n v="0"/>
    <n v="10000000"/>
    <n v="0"/>
    <n v="0"/>
    <n v="0"/>
    <n v="1.2709999999999999"/>
    <s v="Medium"/>
    <n v="12710000"/>
    <m/>
    <m/>
    <m/>
    <m/>
    <m/>
    <m/>
    <m/>
    <m/>
    <m/>
  </r>
  <r>
    <s v="DIVIDENDO $ 0,43659356"/>
    <d v="2018-05-22T00:00:00"/>
    <x v="195"/>
    <s v="$"/>
    <x v="459"/>
    <n v="0"/>
    <n v="29040000"/>
    <n v="0"/>
    <n v="0"/>
    <n v="0"/>
    <n v="0.437"/>
    <s v="Low"/>
    <n v="12690480"/>
    <m/>
    <m/>
    <m/>
    <m/>
    <m/>
    <m/>
    <m/>
    <m/>
    <m/>
  </r>
  <r>
    <s v="DIVIDENDO PROV $ 2,10921667"/>
    <d v="2021-04-05T00:00:00"/>
    <x v="66"/>
    <s v="$"/>
    <x v="592"/>
    <n v="0"/>
    <n v="6000000"/>
    <n v="0"/>
    <n v="0"/>
    <n v="0"/>
    <n v="2.109"/>
    <s v="Medium"/>
    <n v="12654000"/>
    <m/>
    <m/>
    <m/>
    <m/>
    <m/>
    <m/>
    <m/>
    <m/>
    <m/>
  </r>
  <r>
    <s v="DIVIDENDO $ 1,91702788"/>
    <d v="2019-05-08T00:00:00"/>
    <x v="23"/>
    <s v="$"/>
    <x v="592"/>
    <n v="0"/>
    <n v="6600000"/>
    <n v="0"/>
    <n v="0"/>
    <n v="0"/>
    <n v="1.917"/>
    <s v="Medium"/>
    <n v="12652200"/>
    <m/>
    <m/>
    <m/>
    <m/>
    <m/>
    <m/>
    <m/>
    <m/>
    <m/>
  </r>
  <r>
    <s v="DIVIDENDO DEF $ 1,26081964"/>
    <d v="2021-06-05T00:00:00"/>
    <x v="164"/>
    <s v="$"/>
    <x v="608"/>
    <n v="0"/>
    <n v="10000000"/>
    <n v="0"/>
    <n v="0"/>
    <n v="0"/>
    <n v="1.2609999999999999"/>
    <s v="Medium"/>
    <n v="12610000"/>
    <m/>
    <m/>
    <m/>
    <m/>
    <m/>
    <m/>
    <m/>
    <m/>
    <m/>
  </r>
  <r>
    <s v="DIVIDENDO PROV US$ 0,018294619"/>
    <d v="2020-03-11T00:00:00"/>
    <x v="1066"/>
    <s v="US$"/>
    <x v="639"/>
    <n v="0"/>
    <n v="700000000"/>
    <n v="0"/>
    <n v="0"/>
    <n v="0"/>
    <n v="1.7999999999999999E-2"/>
    <s v="Low"/>
    <n v="12600000"/>
    <m/>
    <m/>
    <m/>
    <m/>
    <m/>
    <m/>
    <m/>
    <m/>
    <m/>
  </r>
  <r>
    <s v="DIVIDENDO $ 1,619612"/>
    <d v="2015-12-16T00:00:00"/>
    <x v="129"/>
    <s v="$"/>
    <x v="459"/>
    <n v="0"/>
    <n v="7760000"/>
    <n v="0"/>
    <n v="0"/>
    <n v="0"/>
    <n v="1.62"/>
    <s v="Medium"/>
    <n v="12571200"/>
    <m/>
    <m/>
    <m/>
    <m/>
    <m/>
    <m/>
    <m/>
    <m/>
    <m/>
  </r>
  <r>
    <s v="DIVIDENDO $ 2,01445353"/>
    <d v="2021-05-27T00:00:00"/>
    <x v="18"/>
    <s v="$"/>
    <x v="592"/>
    <n v="0"/>
    <n v="6240000"/>
    <n v="0"/>
    <n v="0"/>
    <n v="0"/>
    <n v="2.0139999999999998"/>
    <s v="Medium"/>
    <n v="12567360"/>
    <m/>
    <m/>
    <m/>
    <m/>
    <m/>
    <m/>
    <m/>
    <m/>
    <m/>
  </r>
  <r>
    <s v="DIVIDENDO ADIC 62 $ 182,55"/>
    <d v="2015-04-27T00:00:00"/>
    <x v="376"/>
    <s v="$"/>
    <x v="516"/>
    <n v="0"/>
    <n v="68771"/>
    <n v="0"/>
    <n v="0"/>
    <n v="0"/>
    <n v="182.55"/>
    <s v="Very High"/>
    <n v="12554146.050000001"/>
    <m/>
    <m/>
    <m/>
    <m/>
    <m/>
    <m/>
    <m/>
    <m/>
    <m/>
  </r>
  <r>
    <s v="DIVIDENDO DEF $ 0,005476712"/>
    <d v="2021-08-26T00:00:00"/>
    <x v="947"/>
    <s v="$"/>
    <x v="690"/>
    <n v="0"/>
    <n v="2508422841"/>
    <n v="0"/>
    <n v="0"/>
    <n v="0"/>
    <n v="5.0000000000000001E-3"/>
    <s v="Low"/>
    <n v="12542114.205"/>
    <m/>
    <m/>
    <m/>
    <m/>
    <m/>
    <m/>
    <m/>
    <m/>
    <m/>
  </r>
  <r>
    <s v="DIVIDENDO $ 1,4616723"/>
    <d v="2016-05-09T00:00:00"/>
    <x v="76"/>
    <s v="$"/>
    <x v="459"/>
    <n v="0"/>
    <n v="8560000"/>
    <n v="0"/>
    <n v="0"/>
    <n v="0"/>
    <n v="1.462"/>
    <s v="Medium"/>
    <n v="12514720"/>
    <m/>
    <m/>
    <m/>
    <m/>
    <m/>
    <m/>
    <m/>
    <m/>
    <m/>
  </r>
  <r>
    <s v="DIVIDENDO PROV US$ 4,1669604908"/>
    <d v="2017-06-02T00:00:00"/>
    <x v="1088"/>
    <s v="US$"/>
    <x v="668"/>
    <n v="0"/>
    <n v="3000000"/>
    <n v="0"/>
    <n v="0"/>
    <n v="0"/>
    <n v="4.1669999999999998"/>
    <s v="Medium"/>
    <n v="12501000"/>
    <m/>
    <m/>
    <m/>
    <m/>
    <m/>
    <m/>
    <m/>
    <m/>
    <m/>
  </r>
  <r>
    <s v="DIVIDENDO $ 1,2501462"/>
    <d v="2019-05-04T00:00:00"/>
    <x v="20"/>
    <s v="$"/>
    <x v="630"/>
    <n v="0"/>
    <n v="10000000"/>
    <n v="0"/>
    <n v="0"/>
    <n v="0"/>
    <n v="1.25"/>
    <s v="Medium"/>
    <n v="12500000"/>
    <m/>
    <m/>
    <m/>
    <m/>
    <m/>
    <m/>
    <m/>
    <m/>
    <m/>
  </r>
  <r>
    <s v="DIVIDENDO PROV  EURO 4,15793090"/>
    <d v="2018-12-14T00:00:00"/>
    <x v="456"/>
    <s v="EURO"/>
    <x v="540"/>
    <n v="0"/>
    <n v="3000000"/>
    <n v="0"/>
    <n v="0"/>
    <n v="0"/>
    <n v="4.1580000000000004"/>
    <s v="Medium"/>
    <n v="12474000"/>
    <m/>
    <m/>
    <m/>
    <m/>
    <m/>
    <m/>
    <m/>
    <m/>
    <m/>
  </r>
  <r>
    <s v="DIVIDENDO PROV $ 0,433417131"/>
    <d v="2020-05-29T00:00:00"/>
    <x v="422"/>
    <s v="$"/>
    <x v="459"/>
    <n v="0"/>
    <n v="28720000"/>
    <n v="0"/>
    <n v="0"/>
    <n v="0"/>
    <n v="0.433"/>
    <s v="Low"/>
    <n v="12435760"/>
    <m/>
    <m/>
    <m/>
    <m/>
    <m/>
    <m/>
    <m/>
    <m/>
    <m/>
  </r>
  <r>
    <s v="DIVIDENDO PROV EURO 4,13055133"/>
    <d v="2021-08-26T00:00:00"/>
    <x v="947"/>
    <s v="EURO"/>
    <x v="540"/>
    <n v="0"/>
    <n v="3000000"/>
    <n v="0"/>
    <n v="0"/>
    <n v="0"/>
    <n v="4.1310000000000002"/>
    <s v="Medium"/>
    <n v="12393000"/>
    <m/>
    <m/>
    <m/>
    <m/>
    <m/>
    <m/>
    <m/>
    <m/>
    <m/>
  </r>
  <r>
    <s v="DIVIDENDO $ 1,2376039"/>
    <d v="2021-06-10T00:00:00"/>
    <x v="103"/>
    <s v="$"/>
    <x v="630"/>
    <n v="0"/>
    <n v="10000000"/>
    <n v="0"/>
    <n v="0"/>
    <n v="0"/>
    <n v="1.238"/>
    <s v="Medium"/>
    <n v="12380000"/>
    <m/>
    <m/>
    <m/>
    <m/>
    <m/>
    <m/>
    <m/>
    <m/>
    <m/>
  </r>
  <r>
    <s v="DIVIDENDO PROV US$ 4,1243916522"/>
    <d v="2018-08-10T00:00:00"/>
    <x v="1141"/>
    <s v="US$"/>
    <x v="668"/>
    <n v="0"/>
    <n v="3000000"/>
    <n v="0"/>
    <n v="0"/>
    <n v="0"/>
    <n v="4.1239999999999997"/>
    <s v="Medium"/>
    <n v="12372000"/>
    <m/>
    <m/>
    <m/>
    <m/>
    <m/>
    <m/>
    <m/>
    <m/>
    <m/>
  </r>
  <r>
    <s v="DIVIDENDO $ 1,23096431178087"/>
    <d v="2019-05-18T00:00:00"/>
    <x v="300"/>
    <s v="$"/>
    <x v="588"/>
    <n v="0"/>
    <n v="10000000"/>
    <n v="0"/>
    <n v="0"/>
    <n v="0"/>
    <n v="1.2310000000000001"/>
    <s v="Medium"/>
    <n v="12310000"/>
    <m/>
    <m/>
    <m/>
    <m/>
    <m/>
    <m/>
    <m/>
    <m/>
    <m/>
  </r>
  <r>
    <s v="DIVIDENDO $ 0,67414583"/>
    <d v="2017-05-03T00:00:00"/>
    <x v="313"/>
    <s v="$"/>
    <x v="459"/>
    <n v="0"/>
    <n v="18240000"/>
    <n v="0"/>
    <n v="0"/>
    <n v="0"/>
    <n v="0.67400000000000004"/>
    <s v="Low"/>
    <n v="12293760"/>
    <m/>
    <m/>
    <m/>
    <m/>
    <m/>
    <m/>
    <m/>
    <m/>
    <m/>
  </r>
  <r>
    <s v="DIVIDENDO PROV US$ 1,223025512963"/>
    <d v="2020-04-30T00:00:00"/>
    <x v="206"/>
    <s v="US$"/>
    <x v="702"/>
    <n v="0"/>
    <n v="10000000"/>
    <n v="0"/>
    <n v="0"/>
    <n v="0"/>
    <n v="1.2230000000000001"/>
    <s v="Medium"/>
    <n v="12230000"/>
    <m/>
    <m/>
    <m/>
    <m/>
    <m/>
    <m/>
    <m/>
    <m/>
    <m/>
  </r>
  <r>
    <s v="DIVIDENDO PROV US$ 4,0679685761"/>
    <d v="2019-04-17T00:00:00"/>
    <x v="213"/>
    <s v="US$"/>
    <x v="668"/>
    <n v="0"/>
    <n v="3000000"/>
    <n v="0"/>
    <n v="0"/>
    <n v="0"/>
    <n v="4.0679999999999996"/>
    <s v="Medium"/>
    <n v="12204000"/>
    <m/>
    <m/>
    <m/>
    <m/>
    <m/>
    <m/>
    <m/>
    <m/>
    <m/>
  </r>
  <r>
    <s v="DIVIDENDO $ 1,2174968"/>
    <d v="2020-04-30T00:00:00"/>
    <x v="28"/>
    <s v="$"/>
    <x v="607"/>
    <n v="0"/>
    <n v="10000000"/>
    <n v="0"/>
    <n v="0"/>
    <n v="0"/>
    <n v="1.2170000000000001"/>
    <s v="Medium"/>
    <n v="12170000"/>
    <m/>
    <m/>
    <m/>
    <m/>
    <m/>
    <m/>
    <m/>
    <m/>
    <m/>
  </r>
  <r>
    <s v="DIVIDENDO DEF $ 1,208777061"/>
    <d v="2019-05-03T00:00:00"/>
    <x v="23"/>
    <s v="$"/>
    <x v="703"/>
    <n v="0"/>
    <n v="10000000"/>
    <n v="0"/>
    <n v="0"/>
    <n v="0"/>
    <n v="1.2090000000000001"/>
    <s v="Medium"/>
    <n v="12090000"/>
    <m/>
    <m/>
    <m/>
    <m/>
    <m/>
    <m/>
    <m/>
    <m/>
    <m/>
  </r>
  <r>
    <s v="DIVIDENDO PROV US$ 12,084024"/>
    <d v="2017-10-24T00:00:00"/>
    <x v="408"/>
    <s v="US$"/>
    <x v="704"/>
    <n v="0"/>
    <n v="1000000"/>
    <n v="0"/>
    <n v="0"/>
    <n v="0"/>
    <n v="12.084"/>
    <s v="High"/>
    <n v="12084000"/>
    <m/>
    <m/>
    <m/>
    <m/>
    <m/>
    <m/>
    <m/>
    <m/>
    <m/>
  </r>
  <r>
    <s v="DIVIDENDO DEF $ 12,0532"/>
    <d v="2018-06-21T00:00:00"/>
    <x v="458"/>
    <s v="$"/>
    <x v="684"/>
    <n v="0"/>
    <n v="1000000"/>
    <n v="0"/>
    <n v="0"/>
    <n v="0"/>
    <n v="12.053000000000001"/>
    <s v="High"/>
    <n v="12053000"/>
    <m/>
    <m/>
    <m/>
    <m/>
    <m/>
    <m/>
    <m/>
    <m/>
    <m/>
  </r>
  <r>
    <s v="DIVIDENDO DEF $ 12,04164"/>
    <d v="2020-06-20T00:00:00"/>
    <x v="329"/>
    <s v="$"/>
    <x v="705"/>
    <n v="0"/>
    <n v="1000000"/>
    <n v="0"/>
    <n v="0"/>
    <n v="0"/>
    <n v="12.042"/>
    <s v="High"/>
    <n v="12042000"/>
    <m/>
    <m/>
    <m/>
    <m/>
    <m/>
    <m/>
    <m/>
    <m/>
    <m/>
  </r>
  <r>
    <s v="DIVIDENDO $ 0,375614662"/>
    <d v="2019-04-29T00:00:00"/>
    <x v="185"/>
    <s v="$"/>
    <x v="459"/>
    <n v="0"/>
    <n v="31920000"/>
    <n v="0"/>
    <n v="0"/>
    <n v="0"/>
    <n v="0.376"/>
    <s v="Low"/>
    <n v="12001920"/>
    <m/>
    <m/>
    <m/>
    <m/>
    <m/>
    <m/>
    <m/>
    <m/>
    <m/>
  </r>
  <r>
    <s v="DIVIDENDO PROV US$ 0,0197187004"/>
    <d v="2019-06-19T00:00:00"/>
    <x v="935"/>
    <s v="US$"/>
    <x v="594"/>
    <n v="0"/>
    <n v="600000000"/>
    <n v="0"/>
    <n v="0"/>
    <n v="0"/>
    <n v="0.02"/>
    <s v="Low"/>
    <n v="12000000"/>
    <m/>
    <m/>
    <m/>
    <m/>
    <m/>
    <m/>
    <m/>
    <m/>
    <m/>
  </r>
  <r>
    <s v="DIVIDENDO DEF  1,194641359"/>
    <d v="2019-05-03T00:00:00"/>
    <x v="23"/>
    <s v="$"/>
    <x v="706"/>
    <n v="0"/>
    <n v="10000000"/>
    <n v="0"/>
    <n v="0"/>
    <n v="0"/>
    <n v="1.1950000000000001"/>
    <s v="Medium"/>
    <n v="11950000"/>
    <m/>
    <m/>
    <m/>
    <m/>
    <m/>
    <m/>
    <m/>
    <m/>
    <m/>
  </r>
  <r>
    <s v="DIVIDENDO DEF $ 11,9263"/>
    <d v="2018-06-21T00:00:00"/>
    <x v="458"/>
    <s v="$"/>
    <x v="685"/>
    <n v="0"/>
    <n v="1000000"/>
    <n v="0"/>
    <n v="0"/>
    <n v="0"/>
    <n v="11.926"/>
    <s v="High"/>
    <n v="11926000"/>
    <m/>
    <m/>
    <m/>
    <m/>
    <m/>
    <m/>
    <m/>
    <m/>
    <m/>
  </r>
  <r>
    <s v="DIVIDENDO PROV US$ 3,9548692916"/>
    <d v="2017-09-20T00:00:00"/>
    <x v="459"/>
    <s v="US$"/>
    <x v="668"/>
    <n v="0"/>
    <n v="3000000"/>
    <n v="0"/>
    <n v="0"/>
    <n v="0"/>
    <n v="3.9550000000000001"/>
    <s v="Medium"/>
    <n v="11865000"/>
    <m/>
    <m/>
    <m/>
    <m/>
    <m/>
    <m/>
    <m/>
    <m/>
    <m/>
  </r>
  <r>
    <s v="DIVIDENDO DEF $ 1,185611385"/>
    <d v="2019-05-03T00:00:00"/>
    <x v="23"/>
    <s v="$"/>
    <x v="707"/>
    <n v="0"/>
    <n v="10000000"/>
    <n v="0"/>
    <n v="0"/>
    <n v="0"/>
    <n v="1.1859999999999999"/>
    <s v="Medium"/>
    <n v="11860000"/>
    <m/>
    <m/>
    <m/>
    <m/>
    <m/>
    <m/>
    <m/>
    <m/>
    <m/>
  </r>
  <r>
    <s v="DIVIDENDO PROV US$ 1,18088676"/>
    <d v="2021-04-23T00:00:00"/>
    <x v="648"/>
    <s v="US$"/>
    <x v="452"/>
    <n v="0"/>
    <n v="10000000"/>
    <n v="0"/>
    <n v="0"/>
    <n v="0"/>
    <n v="1.181"/>
    <s v="Medium"/>
    <n v="11810000"/>
    <m/>
    <m/>
    <m/>
    <m/>
    <m/>
    <m/>
    <m/>
    <m/>
    <m/>
  </r>
  <r>
    <s v="DIVIDENDO $ 1,180788987"/>
    <d v="2018-03-26T00:00:00"/>
    <x v="41"/>
    <s v="$"/>
    <x v="403"/>
    <n v="0"/>
    <n v="10000000"/>
    <n v="0"/>
    <n v="0"/>
    <n v="0"/>
    <n v="1.181"/>
    <s v="Medium"/>
    <n v="11810000"/>
    <m/>
    <m/>
    <m/>
    <m/>
    <m/>
    <m/>
    <m/>
    <m/>
    <m/>
  </r>
  <r>
    <s v="DIVIDENDO PROV $ 1,18"/>
    <d v="2021-06-10T00:00:00"/>
    <x v="103"/>
    <s v="$"/>
    <x v="708"/>
    <n v="0"/>
    <n v="10000000"/>
    <n v="0"/>
    <n v="0"/>
    <n v="0"/>
    <n v="1.18"/>
    <s v="Medium"/>
    <n v="11800000"/>
    <m/>
    <m/>
    <m/>
    <m/>
    <m/>
    <m/>
    <m/>
    <m/>
    <m/>
  </r>
  <r>
    <s v="DIVIDENDO PROV $ 1,18"/>
    <d v="2021-06-10T00:00:00"/>
    <x v="103"/>
    <s v="$"/>
    <x v="709"/>
    <n v="0"/>
    <n v="10000000"/>
    <n v="0"/>
    <n v="0"/>
    <n v="0"/>
    <n v="1.18"/>
    <s v="Medium"/>
    <n v="11800000"/>
    <m/>
    <m/>
    <m/>
    <m/>
    <m/>
    <m/>
    <m/>
    <m/>
    <m/>
  </r>
  <r>
    <s v="DIVIDENDO PROV $ 201,616618"/>
    <d v="2021-04-28T00:00:00"/>
    <x v="142"/>
    <s v="$"/>
    <x v="194"/>
    <n v="0"/>
    <n v="58263"/>
    <n v="0"/>
    <n v="0"/>
    <n v="0"/>
    <n v="201.61699999999999"/>
    <s v="Very High"/>
    <n v="11746811.271"/>
    <m/>
    <m/>
    <m/>
    <m/>
    <m/>
    <m/>
    <m/>
    <m/>
    <m/>
  </r>
  <r>
    <s v="DIVIDENDO $ 1,17079211"/>
    <d v="2019-12-03T00:00:00"/>
    <x v="29"/>
    <s v="$"/>
    <x v="607"/>
    <n v="0"/>
    <n v="10000000"/>
    <n v="0"/>
    <n v="0"/>
    <n v="0"/>
    <n v="1.171"/>
    <s v="Medium"/>
    <n v="11710000"/>
    <m/>
    <m/>
    <m/>
    <m/>
    <m/>
    <m/>
    <m/>
    <m/>
    <m/>
  </r>
  <r>
    <s v="DIVIDENDO PROV US$ 0,0393530245"/>
    <d v="2019-07-23T00:00:00"/>
    <x v="796"/>
    <s v="US$"/>
    <x v="656"/>
    <n v="0"/>
    <n v="300000000"/>
    <n v="0"/>
    <n v="0"/>
    <n v="0"/>
    <n v="3.9E-2"/>
    <s v="Low"/>
    <n v="11700000"/>
    <m/>
    <m/>
    <m/>
    <m/>
    <m/>
    <m/>
    <m/>
    <m/>
    <m/>
  </r>
  <r>
    <s v="DIVIDENDO $ 1,16697"/>
    <d v="2021-08-25T00:00:00"/>
    <x v="84"/>
    <s v="$"/>
    <x v="710"/>
    <n v="0"/>
    <n v="10000000"/>
    <n v="0"/>
    <n v="0"/>
    <n v="0"/>
    <n v="1.167"/>
    <s v="Medium"/>
    <n v="11670000"/>
    <m/>
    <m/>
    <m/>
    <m/>
    <m/>
    <m/>
    <m/>
    <m/>
    <m/>
  </r>
  <r>
    <s v="DIVIDENDO PROV US$ 1,1611011"/>
    <d v="2021-07-01T00:00:00"/>
    <x v="441"/>
    <s v="US$"/>
    <x v="711"/>
    <n v="0"/>
    <n v="10000000"/>
    <n v="0"/>
    <n v="0"/>
    <n v="0"/>
    <n v="1.161"/>
    <s v="Medium"/>
    <n v="11610000"/>
    <m/>
    <m/>
    <m/>
    <m/>
    <m/>
    <m/>
    <m/>
    <m/>
    <m/>
  </r>
  <r>
    <s v="DIVIDENDO PROV US$ 0,02944609"/>
    <d v="2019-11-16T00:00:00"/>
    <x v="1080"/>
    <s v="US$"/>
    <x v="621"/>
    <n v="0"/>
    <n v="400000000"/>
    <n v="0"/>
    <n v="0"/>
    <n v="0"/>
    <n v="2.9000000000000001E-2"/>
    <s v="Low"/>
    <n v="11600000"/>
    <m/>
    <m/>
    <m/>
    <m/>
    <m/>
    <m/>
    <m/>
    <m/>
    <m/>
  </r>
  <r>
    <s v="DIVIDENDO DEF US$ 1,15899024"/>
    <d v="2019-06-15T00:00:00"/>
    <x v="191"/>
    <s v="US$"/>
    <x v="712"/>
    <n v="0"/>
    <n v="10000000"/>
    <n v="0"/>
    <n v="0"/>
    <n v="0"/>
    <n v="1.159"/>
    <s v="Medium"/>
    <n v="11590000"/>
    <m/>
    <m/>
    <m/>
    <m/>
    <m/>
    <m/>
    <m/>
    <m/>
    <m/>
  </r>
  <r>
    <s v="DIVIDENDO $ 1,462909"/>
    <d v="2015-12-03T00:00:00"/>
    <x v="146"/>
    <s v="$"/>
    <x v="459"/>
    <n v="0"/>
    <n v="7920000"/>
    <n v="0"/>
    <n v="0"/>
    <n v="0"/>
    <n v="1.4630000000000001"/>
    <s v="Medium"/>
    <n v="11586960"/>
    <m/>
    <m/>
    <m/>
    <m/>
    <m/>
    <m/>
    <m/>
    <m/>
    <m/>
  </r>
  <r>
    <s v="DIVIDENDO PROV US$ 3,885159299"/>
    <d v="2021-07-01T00:00:00"/>
    <x v="441"/>
    <s v="US$"/>
    <x v="640"/>
    <n v="0"/>
    <n v="2973352"/>
    <n v="0"/>
    <n v="0"/>
    <n v="0"/>
    <n v="3.8849999999999998"/>
    <s v="Medium"/>
    <n v="11551472.52"/>
    <m/>
    <m/>
    <m/>
    <m/>
    <m/>
    <m/>
    <m/>
    <m/>
    <m/>
  </r>
  <r>
    <s v="DIVIDENDO PROV $ 0,41762452"/>
    <d v="2018-05-17T00:00:00"/>
    <x v="64"/>
    <s v="$"/>
    <x v="459"/>
    <n v="0"/>
    <n v="27520000"/>
    <n v="0"/>
    <n v="0"/>
    <n v="0"/>
    <n v="0.41799999999999998"/>
    <s v="Low"/>
    <n v="11503360"/>
    <m/>
    <m/>
    <m/>
    <m/>
    <m/>
    <m/>
    <m/>
    <m/>
    <m/>
  </r>
  <r>
    <s v="DIVIDENDO PROV US$ 1,1488648"/>
    <d v="2021-07-01T00:00:00"/>
    <x v="441"/>
    <s v="US$"/>
    <x v="713"/>
    <n v="0"/>
    <n v="10000000"/>
    <n v="0"/>
    <n v="0"/>
    <n v="0"/>
    <n v="1.149"/>
    <s v="Medium"/>
    <n v="11490000"/>
    <m/>
    <m/>
    <m/>
    <m/>
    <m/>
    <m/>
    <m/>
    <m/>
    <m/>
  </r>
  <r>
    <s v="DIVIDENDO PROV US$ 1,1458195"/>
    <d v="2021-07-01T00:00:00"/>
    <x v="441"/>
    <s v="US$"/>
    <x v="714"/>
    <n v="0"/>
    <n v="10000000"/>
    <n v="0"/>
    <n v="0"/>
    <n v="0"/>
    <n v="1.1459999999999999"/>
    <s v="Medium"/>
    <n v="11460000"/>
    <m/>
    <m/>
    <m/>
    <m/>
    <m/>
    <m/>
    <m/>
    <m/>
    <m/>
  </r>
  <r>
    <s v="DIVIDENDO $ 0,40057415"/>
    <d v="2020-05-20T00:00:00"/>
    <x v="283"/>
    <s v="$"/>
    <x v="459"/>
    <n v="0"/>
    <n v="28480000"/>
    <n v="0"/>
    <n v="0"/>
    <n v="0"/>
    <n v="0.40100000000000002"/>
    <s v="Low"/>
    <n v="11420480"/>
    <m/>
    <m/>
    <m/>
    <m/>
    <m/>
    <m/>
    <m/>
    <m/>
    <m/>
  </r>
  <r>
    <s v="DIVIDENDO PROV US$ 1,1395745"/>
    <d v="2021-04-06T00:00:00"/>
    <x v="230"/>
    <s v="US$"/>
    <x v="711"/>
    <n v="0"/>
    <n v="10000000"/>
    <n v="0"/>
    <n v="0"/>
    <n v="0"/>
    <n v="1.1399999999999999"/>
    <s v="Medium"/>
    <n v="11400000"/>
    <m/>
    <m/>
    <m/>
    <m/>
    <m/>
    <m/>
    <m/>
    <m/>
    <m/>
  </r>
  <r>
    <s v="DIVIDENDO PROV US$ 0,0376682788"/>
    <d v="2017-08-31T00:00:00"/>
    <x v="555"/>
    <s v="US$"/>
    <x v="656"/>
    <n v="0"/>
    <n v="300000000"/>
    <n v="0"/>
    <n v="0"/>
    <n v="0"/>
    <n v="3.7999999999999999E-2"/>
    <s v="Low"/>
    <n v="11400000"/>
    <m/>
    <m/>
    <m/>
    <m/>
    <m/>
    <m/>
    <m/>
    <m/>
    <m/>
  </r>
  <r>
    <s v="DIVIDENDO  $ 1,2480978"/>
    <d v="2015-03-25T00:00:00"/>
    <x v="9"/>
    <s v="$"/>
    <x v="459"/>
    <n v="0"/>
    <n v="9120000"/>
    <n v="0"/>
    <n v="0"/>
    <n v="0"/>
    <n v="1.248"/>
    <s v="Medium"/>
    <n v="11381760"/>
    <m/>
    <m/>
    <m/>
    <m/>
    <m/>
    <m/>
    <m/>
    <m/>
    <m/>
  </r>
  <r>
    <s v="DIVIDENDO $ 1,4654067"/>
    <d v="2015-12-09T00:00:00"/>
    <x v="197"/>
    <s v="$"/>
    <x v="459"/>
    <n v="0"/>
    <n v="7760000"/>
    <n v="0"/>
    <n v="0"/>
    <n v="0"/>
    <n v="1.4650000000000001"/>
    <s v="Medium"/>
    <n v="11368400"/>
    <m/>
    <m/>
    <m/>
    <m/>
    <m/>
    <m/>
    <m/>
    <m/>
    <m/>
  </r>
  <r>
    <s v="DIVIDENDO PROV US$ 1,134444248"/>
    <d v="2019-04-23T00:00:00"/>
    <x v="77"/>
    <s v="US$"/>
    <x v="662"/>
    <n v="0"/>
    <n v="10000000"/>
    <n v="0"/>
    <n v="0"/>
    <n v="0"/>
    <n v="1.1339999999999999"/>
    <s v="Medium"/>
    <n v="11340000"/>
    <m/>
    <m/>
    <m/>
    <m/>
    <m/>
    <m/>
    <m/>
    <m/>
    <m/>
  </r>
  <r>
    <s v="DIVIDENDO PROV $ 1,132193469238930"/>
    <d v="2021-07-13T00:00:00"/>
    <x v="677"/>
    <s v="$"/>
    <x v="415"/>
    <n v="0"/>
    <n v="10000000"/>
    <n v="0"/>
    <n v="0"/>
    <n v="0"/>
    <n v="1.1319999999999999"/>
    <s v="Medium"/>
    <n v="11320000"/>
    <m/>
    <m/>
    <m/>
    <m/>
    <m/>
    <m/>
    <m/>
    <m/>
    <m/>
  </r>
  <r>
    <s v="DIVIDENDO DEF $ 11,317594069"/>
    <d v="2017-06-20T00:00:00"/>
    <x v="413"/>
    <s v="$"/>
    <x v="676"/>
    <n v="0"/>
    <n v="1000000"/>
    <n v="0"/>
    <n v="0"/>
    <n v="0"/>
    <n v="11.318"/>
    <s v="High"/>
    <n v="11318000"/>
    <m/>
    <m/>
    <m/>
    <m/>
    <m/>
    <m/>
    <m/>
    <m/>
    <m/>
  </r>
  <r>
    <s v="DIVIDENDO PROV US$ 1,1286906"/>
    <d v="2021-04-06T00:00:00"/>
    <x v="230"/>
    <s v="US$"/>
    <x v="713"/>
    <n v="0"/>
    <n v="10000000"/>
    <n v="0"/>
    <n v="0"/>
    <n v="0"/>
    <n v="1.129"/>
    <s v="Medium"/>
    <n v="11290000"/>
    <m/>
    <m/>
    <m/>
    <m/>
    <m/>
    <m/>
    <m/>
    <m/>
    <m/>
  </r>
  <r>
    <s v="DIVIDENDO PROV US$ 1,1271037"/>
    <d v="2021-04-06T00:00:00"/>
    <x v="230"/>
    <s v="US$"/>
    <x v="714"/>
    <n v="0"/>
    <n v="10000000"/>
    <n v="0"/>
    <n v="0"/>
    <n v="0"/>
    <n v="1.127"/>
    <s v="Medium"/>
    <n v="11270000"/>
    <m/>
    <m/>
    <m/>
    <m/>
    <m/>
    <m/>
    <m/>
    <m/>
    <m/>
  </r>
  <r>
    <s v="DIVIDENDO $ 1,70581697"/>
    <d v="2019-05-08T00:00:00"/>
    <x v="23"/>
    <s v="$"/>
    <x v="592"/>
    <n v="0"/>
    <n v="6600000"/>
    <n v="0"/>
    <n v="0"/>
    <n v="0"/>
    <n v="1.706"/>
    <s v="Medium"/>
    <n v="11259600"/>
    <m/>
    <m/>
    <m/>
    <m/>
    <m/>
    <m/>
    <m/>
    <m/>
    <m/>
  </r>
  <r>
    <s v="DIVIDENDO $ 0,30793624"/>
    <d v="2019-09-04T00:00:00"/>
    <x v="486"/>
    <s v="$"/>
    <x v="459"/>
    <n v="0"/>
    <n v="36480000"/>
    <n v="0"/>
    <n v="0"/>
    <n v="0"/>
    <n v="0.308"/>
    <s v="Low"/>
    <n v="11235840"/>
    <m/>
    <m/>
    <m/>
    <m/>
    <m/>
    <m/>
    <m/>
    <m/>
    <m/>
  </r>
  <r>
    <s v="DIVIDENDO PROV US$ 1,12"/>
    <d v="2020-01-16T00:00:00"/>
    <x v="272"/>
    <s v="US$"/>
    <x v="647"/>
    <n v="0"/>
    <n v="10000000"/>
    <n v="0"/>
    <n v="0"/>
    <n v="0"/>
    <n v="1.1200000000000001"/>
    <s v="Medium"/>
    <n v="11200000"/>
    <m/>
    <m/>
    <m/>
    <m/>
    <m/>
    <m/>
    <m/>
    <m/>
    <m/>
  </r>
  <r>
    <s v="DIVIDENDO PROV US$ 0,066138601"/>
    <d v="2021-08-07T00:00:00"/>
    <x v="1142"/>
    <s v="US$"/>
    <x v="715"/>
    <n v="0"/>
    <n v="169246049"/>
    <n v="0"/>
    <n v="0"/>
    <n v="0"/>
    <n v="6.6000000000000003E-2"/>
    <s v="Low"/>
    <n v="11170239.233999999"/>
    <m/>
    <m/>
    <m/>
    <m/>
    <m/>
    <m/>
    <m/>
    <m/>
    <m/>
  </r>
  <r>
    <s v="DIVIDENDO $ 0,28299492"/>
    <d v="2020-12-29T00:00:00"/>
    <x v="281"/>
    <s v="$"/>
    <x v="459"/>
    <n v="0"/>
    <n v="39360000"/>
    <n v="0"/>
    <n v="0"/>
    <n v="0"/>
    <n v="0.28299999999999997"/>
    <s v="Low"/>
    <n v="11138880"/>
    <m/>
    <m/>
    <m/>
    <m/>
    <m/>
    <m/>
    <m/>
    <m/>
    <m/>
  </r>
  <r>
    <s v="DIVIDENDO PROV US$ 0,0374063463"/>
    <d v="2021-04-01T00:00:00"/>
    <x v="503"/>
    <s v="US$"/>
    <x v="656"/>
    <n v="0"/>
    <n v="300000000"/>
    <n v="0"/>
    <n v="0"/>
    <n v="0"/>
    <n v="3.6999999999999998E-2"/>
    <s v="Low"/>
    <n v="11100000"/>
    <m/>
    <m/>
    <m/>
    <m/>
    <m/>
    <m/>
    <m/>
    <m/>
    <m/>
  </r>
  <r>
    <s v="DIVIDENDO DEF US$ 1,11002540"/>
    <d v="2020-06-20T00:00:00"/>
    <x v="329"/>
    <s v="US$"/>
    <x v="712"/>
    <n v="0"/>
    <n v="10000000"/>
    <n v="0"/>
    <n v="0"/>
    <n v="0"/>
    <n v="1.1100000000000001"/>
    <s v="Medium"/>
    <n v="11100000"/>
    <m/>
    <m/>
    <m/>
    <m/>
    <m/>
    <m/>
    <m/>
    <m/>
    <m/>
  </r>
  <r>
    <s v="DIVIDENDO US$ 0,03681857"/>
    <d v="2016-07-01T00:00:00"/>
    <x v="1143"/>
    <s v="US$"/>
    <x v="656"/>
    <n v="0"/>
    <n v="300000000"/>
    <n v="0"/>
    <n v="0"/>
    <n v="0"/>
    <n v="3.6999999999999998E-2"/>
    <s v="Low"/>
    <n v="11100000"/>
    <m/>
    <m/>
    <m/>
    <m/>
    <m/>
    <m/>
    <m/>
    <m/>
    <m/>
  </r>
  <r>
    <s v="DIVIDENDO $ 0,587208"/>
    <d v="2017-05-22T00:00:00"/>
    <x v="250"/>
    <s v="$"/>
    <x v="459"/>
    <n v="0"/>
    <n v="18880000"/>
    <n v="0"/>
    <n v="0"/>
    <n v="0"/>
    <n v="0.58699999999999997"/>
    <s v="Low"/>
    <n v="11082560"/>
    <m/>
    <m/>
    <m/>
    <m/>
    <m/>
    <m/>
    <m/>
    <m/>
    <m/>
  </r>
  <r>
    <s v="DIVIDENDO $ 1,76913638"/>
    <d v="2021-05-28T00:00:00"/>
    <x v="190"/>
    <s v="$"/>
    <x v="592"/>
    <n v="0"/>
    <n v="6240000"/>
    <n v="0"/>
    <n v="0"/>
    <n v="0"/>
    <n v="1.7689999999999999"/>
    <s v="Medium"/>
    <n v="11038560"/>
    <m/>
    <m/>
    <m/>
    <m/>
    <m/>
    <m/>
    <m/>
    <m/>
    <m/>
  </r>
  <r>
    <s v="DIVIDENDO PROV US$ 1,1025153"/>
    <d v="2020-04-09T00:00:00"/>
    <x v="1144"/>
    <s v="US$"/>
    <x v="716"/>
    <n v="0"/>
    <n v="10000000"/>
    <n v="0"/>
    <n v="0"/>
    <n v="0"/>
    <n v="1.103"/>
    <s v="Medium"/>
    <n v="11030000"/>
    <m/>
    <m/>
    <m/>
    <m/>
    <m/>
    <m/>
    <m/>
    <m/>
    <m/>
  </r>
  <r>
    <s v="DIVIDENDO PROV US$ 1,1022842"/>
    <d v="2020-04-09T00:00:00"/>
    <x v="1144"/>
    <s v="US$"/>
    <x v="711"/>
    <n v="0"/>
    <n v="10000000"/>
    <n v="0"/>
    <n v="0"/>
    <n v="0"/>
    <n v="1.1020000000000001"/>
    <s v="Medium"/>
    <n v="11020000"/>
    <m/>
    <m/>
    <m/>
    <m/>
    <m/>
    <m/>
    <m/>
    <m/>
    <m/>
  </r>
  <r>
    <s v="DIVIDENDO PROV $ 11,00788774757540"/>
    <d v="2021-03-10T00:00:00"/>
    <x v="981"/>
    <s v="$"/>
    <x v="342"/>
    <n v="0"/>
    <n v="1000000"/>
    <n v="0"/>
    <n v="0"/>
    <n v="0"/>
    <n v="11.007999999999999"/>
    <s v="High"/>
    <n v="11008000"/>
    <m/>
    <m/>
    <m/>
    <m/>
    <m/>
    <m/>
    <m/>
    <m/>
    <m/>
  </r>
  <r>
    <s v="DIVIDENDO PROV US$ 1,0999763"/>
    <d v="2020-04-09T00:00:00"/>
    <x v="1144"/>
    <s v="US$"/>
    <x v="714"/>
    <n v="0"/>
    <n v="10000000"/>
    <n v="0"/>
    <n v="0"/>
    <n v="0"/>
    <n v="1.1000000000000001"/>
    <s v="Medium"/>
    <n v="11000000"/>
    <m/>
    <m/>
    <m/>
    <m/>
    <m/>
    <m/>
    <m/>
    <m/>
    <m/>
  </r>
  <r>
    <s v="DIVIDENDO $ 1,2599719"/>
    <d v="2015-05-11T00:00:00"/>
    <x v="68"/>
    <s v="$"/>
    <x v="459"/>
    <n v="0"/>
    <n v="8720000"/>
    <n v="0"/>
    <n v="0"/>
    <n v="0"/>
    <n v="1.26"/>
    <s v="Medium"/>
    <n v="10987200"/>
    <m/>
    <m/>
    <m/>
    <m/>
    <m/>
    <m/>
    <m/>
    <m/>
    <m/>
  </r>
  <r>
    <s v="DIVIDENDO $ 0,36159492"/>
    <d v="2019-05-15T00:00:00"/>
    <x v="181"/>
    <s v="$"/>
    <x v="459"/>
    <n v="0"/>
    <n v="30320000"/>
    <n v="0"/>
    <n v="0"/>
    <n v="0"/>
    <n v="0.36199999999999999"/>
    <s v="Low"/>
    <n v="10975840"/>
    <m/>
    <m/>
    <m/>
    <m/>
    <m/>
    <m/>
    <m/>
    <m/>
    <m/>
  </r>
  <r>
    <s v="DIVIDENDO $ 1,097171"/>
    <d v="2020-05-19T00:00:00"/>
    <x v="145"/>
    <s v="$"/>
    <x v="630"/>
    <n v="0"/>
    <n v="10000000"/>
    <n v="0"/>
    <n v="0"/>
    <n v="0"/>
    <n v="1.097"/>
    <s v="Medium"/>
    <n v="10970000"/>
    <m/>
    <m/>
    <m/>
    <m/>
    <m/>
    <m/>
    <m/>
    <m/>
    <m/>
  </r>
  <r>
    <s v="DIVIDENDO DEF $ 1,09730309906269"/>
    <d v="2018-06-22T00:00:00"/>
    <x v="311"/>
    <s v="$"/>
    <x v="485"/>
    <n v="0"/>
    <n v="10000000"/>
    <n v="0"/>
    <n v="0"/>
    <n v="0"/>
    <n v="1.097"/>
    <s v="Medium"/>
    <n v="10970000"/>
    <m/>
    <m/>
    <m/>
    <m/>
    <m/>
    <m/>
    <m/>
    <m/>
    <m/>
  </r>
  <r>
    <s v="DIVIDENDO PROV $ 1,088"/>
    <d v="2021-07-01T00:00:00"/>
    <x v="441"/>
    <s v="$"/>
    <x v="717"/>
    <n v="0"/>
    <n v="10000000"/>
    <n v="0"/>
    <n v="0"/>
    <n v="0"/>
    <n v="1.0880000000000001"/>
    <s v="Medium"/>
    <n v="10880000"/>
    <m/>
    <m/>
    <m/>
    <m/>
    <m/>
    <m/>
    <m/>
    <m/>
    <m/>
  </r>
  <r>
    <s v="DIVIDENDO $ 0,27992123"/>
    <d v="2021-05-11T00:00:00"/>
    <x v="54"/>
    <s v="$"/>
    <x v="459"/>
    <n v="0"/>
    <n v="38720000"/>
    <n v="0"/>
    <n v="0"/>
    <n v="0"/>
    <n v="0.28000000000000003"/>
    <s v="Low"/>
    <n v="10841600"/>
    <m/>
    <m/>
    <m/>
    <m/>
    <m/>
    <m/>
    <m/>
    <m/>
    <m/>
  </r>
  <r>
    <s v="DIVIDENDO $ 0,27549493"/>
    <d v="2021-04-22T00:00:00"/>
    <x v="153"/>
    <s v="$"/>
    <x v="459"/>
    <n v="0"/>
    <n v="39280000"/>
    <n v="0"/>
    <n v="0"/>
    <n v="0"/>
    <n v="0.27500000000000002"/>
    <s v="Low"/>
    <n v="10802000"/>
    <m/>
    <m/>
    <m/>
    <m/>
    <m/>
    <m/>
    <m/>
    <m/>
    <m/>
  </r>
  <r>
    <s v="DIVIDENDO PROV US$ 0,0362179631"/>
    <d v="2021-08-03T00:00:00"/>
    <x v="1103"/>
    <s v="US$"/>
    <x v="656"/>
    <n v="0"/>
    <n v="300000000"/>
    <n v="0"/>
    <n v="0"/>
    <n v="0"/>
    <n v="3.5999999999999997E-2"/>
    <s v="Low"/>
    <n v="10800000"/>
    <m/>
    <m/>
    <m/>
    <m/>
    <m/>
    <m/>
    <m/>
    <m/>
    <m/>
  </r>
  <r>
    <s v="DIVIDENDO PROV US$ 0,02736308"/>
    <d v="2019-08-23T00:00:00"/>
    <x v="364"/>
    <s v="US$"/>
    <x v="652"/>
    <n v="0"/>
    <n v="400000000"/>
    <n v="0"/>
    <n v="0"/>
    <n v="0"/>
    <n v="2.7E-2"/>
    <s v="Low"/>
    <n v="10800000"/>
    <m/>
    <m/>
    <m/>
    <m/>
    <m/>
    <m/>
    <m/>
    <m/>
    <m/>
  </r>
  <r>
    <s v="DIVIDENDO PROV US$ 0,02700369"/>
    <d v="2018-06-28T00:00:00"/>
    <x v="1145"/>
    <s v="US$"/>
    <x v="652"/>
    <n v="0"/>
    <n v="400000000"/>
    <n v="0"/>
    <n v="0"/>
    <n v="0"/>
    <n v="2.7E-2"/>
    <s v="Low"/>
    <n v="10800000"/>
    <m/>
    <m/>
    <m/>
    <m/>
    <m/>
    <m/>
    <m/>
    <m/>
    <m/>
  </r>
  <r>
    <s v="DIVIDENDO PROV US$ 0,0359022198"/>
    <d v="2017-05-11T00:00:00"/>
    <x v="86"/>
    <s v="US$"/>
    <x v="656"/>
    <n v="0"/>
    <n v="300000000"/>
    <n v="0"/>
    <n v="0"/>
    <n v="0"/>
    <n v="3.5999999999999997E-2"/>
    <s v="Low"/>
    <n v="10800000"/>
    <m/>
    <m/>
    <m/>
    <m/>
    <m/>
    <m/>
    <m/>
    <m/>
    <m/>
  </r>
  <r>
    <s v="DIVIDENDO $ 0,37091542"/>
    <d v="2018-05-23T00:00:00"/>
    <x v="81"/>
    <s v="$"/>
    <x v="459"/>
    <n v="0"/>
    <n v="29040000"/>
    <n v="0"/>
    <n v="0"/>
    <n v="0"/>
    <n v="0.371"/>
    <s v="Low"/>
    <n v="10773840"/>
    <m/>
    <m/>
    <m/>
    <m/>
    <m/>
    <m/>
    <m/>
    <m/>
    <m/>
  </r>
  <r>
    <s v="DIVIDENDO DEF US$ 10,769081511456"/>
    <d v="2018-06-13T00:00:00"/>
    <x v="658"/>
    <s v="US$"/>
    <x v="117"/>
    <n v="0"/>
    <n v="1000000"/>
    <n v="0"/>
    <n v="0"/>
    <n v="0"/>
    <n v="10.769"/>
    <s v="High"/>
    <n v="10769000"/>
    <m/>
    <m/>
    <m/>
    <m/>
    <m/>
    <m/>
    <m/>
    <m/>
    <m/>
  </r>
  <r>
    <s v="DIVIDENDO $ 1,231937"/>
    <d v="2016-03-23T00:00:00"/>
    <x v="10"/>
    <s v="$"/>
    <x v="459"/>
    <n v="0"/>
    <n v="8720000"/>
    <n v="0"/>
    <n v="0"/>
    <n v="0"/>
    <n v="1.232"/>
    <s v="Medium"/>
    <n v="10743040"/>
    <m/>
    <m/>
    <m/>
    <m/>
    <m/>
    <m/>
    <m/>
    <m/>
    <m/>
  </r>
  <r>
    <s v="DIVIDENDO $ 1,19133"/>
    <d v="2020-11-26T00:00:00"/>
    <x v="27"/>
    <s v="$"/>
    <x v="607"/>
    <n v="0"/>
    <n v="8884740"/>
    <n v="0"/>
    <n v="0"/>
    <n v="0"/>
    <n v="1.1910000000000001"/>
    <s v="Medium"/>
    <n v="10581725.34"/>
    <m/>
    <m/>
    <m/>
    <m/>
    <m/>
    <m/>
    <m/>
    <m/>
    <m/>
  </r>
  <r>
    <s v="DIVIDENDO DEF US$ 10,558356278760"/>
    <d v="2018-06-13T00:00:00"/>
    <x v="658"/>
    <s v="US$"/>
    <x v="122"/>
    <n v="0"/>
    <n v="1000000"/>
    <n v="0"/>
    <n v="0"/>
    <n v="0"/>
    <n v="10.558"/>
    <s v="High"/>
    <n v="10558000"/>
    <m/>
    <m/>
    <m/>
    <m/>
    <m/>
    <m/>
    <m/>
    <m/>
    <m/>
  </r>
  <r>
    <s v="DIVIDENDO PROV US$ 1,05"/>
    <d v="2021-06-24T00:00:00"/>
    <x v="1036"/>
    <s v="US$"/>
    <x v="647"/>
    <n v="0"/>
    <n v="10000000"/>
    <n v="0"/>
    <n v="0"/>
    <n v="0"/>
    <n v="1.05"/>
    <s v="Medium"/>
    <n v="10500000"/>
    <m/>
    <m/>
    <m/>
    <m/>
    <m/>
    <m/>
    <m/>
    <m/>
    <m/>
  </r>
  <r>
    <s v="DIVIDENDO PROV US$ 1,0489298860"/>
    <d v="2020-02-11T00:00:00"/>
    <x v="1112"/>
    <s v="US$"/>
    <x v="670"/>
    <n v="0"/>
    <n v="10000000"/>
    <n v="0"/>
    <n v="0"/>
    <n v="0"/>
    <n v="1.0489999999999999"/>
    <s v="Medium"/>
    <n v="10490000"/>
    <m/>
    <m/>
    <m/>
    <m/>
    <m/>
    <m/>
    <m/>
    <m/>
    <m/>
  </r>
  <r>
    <s v="DIVIDENDO $ 1,046308"/>
    <d v="2021-05-25T00:00:00"/>
    <x v="190"/>
    <s v="$"/>
    <x v="630"/>
    <n v="0"/>
    <n v="10000000"/>
    <n v="0"/>
    <n v="0"/>
    <n v="0"/>
    <n v="1.046"/>
    <s v="Medium"/>
    <n v="10460000"/>
    <m/>
    <m/>
    <m/>
    <m/>
    <m/>
    <m/>
    <m/>
    <m/>
    <m/>
  </r>
  <r>
    <s v="DIVIDENDO $ 1,636041509"/>
    <d v="2020-05-14T00:00:00"/>
    <x v="114"/>
    <s v="$"/>
    <x v="592"/>
    <n v="0"/>
    <n v="6360000"/>
    <n v="0"/>
    <n v="0"/>
    <n v="0"/>
    <n v="1.6359999999999999"/>
    <s v="Medium"/>
    <n v="10404960"/>
    <m/>
    <m/>
    <m/>
    <m/>
    <m/>
    <m/>
    <m/>
    <m/>
    <m/>
  </r>
  <r>
    <s v="DIVIDENDO PROV US$ 0,02580634"/>
    <d v="2018-02-15T00:00:00"/>
    <x v="1025"/>
    <s v="US$"/>
    <x v="621"/>
    <n v="0"/>
    <n v="400000000"/>
    <n v="0"/>
    <n v="0"/>
    <n v="0"/>
    <n v="2.5999999999999999E-2"/>
    <s v="Low"/>
    <n v="10400000"/>
    <m/>
    <m/>
    <m/>
    <m/>
    <m/>
    <m/>
    <m/>
    <m/>
    <m/>
  </r>
  <r>
    <s v="DIVIDENDO PROV US$ 0,02648879"/>
    <d v="2018-02-15T00:00:00"/>
    <x v="1025"/>
    <s v="US$"/>
    <x v="652"/>
    <n v="0"/>
    <n v="400000000"/>
    <n v="0"/>
    <n v="0"/>
    <n v="0"/>
    <n v="2.5999999999999999E-2"/>
    <s v="Low"/>
    <n v="10400000"/>
    <m/>
    <m/>
    <m/>
    <m/>
    <m/>
    <m/>
    <m/>
    <m/>
    <m/>
  </r>
  <r>
    <s v="DIVIDENDO $ 1,0378442"/>
    <d v="2021-05-06T00:00:00"/>
    <x v="54"/>
    <s v="$"/>
    <x v="630"/>
    <n v="0"/>
    <n v="10000000"/>
    <n v="0"/>
    <n v="0"/>
    <n v="0"/>
    <n v="1.038"/>
    <s v="Medium"/>
    <n v="10380000"/>
    <m/>
    <m/>
    <m/>
    <m/>
    <m/>
    <m/>
    <m/>
    <m/>
    <m/>
  </r>
  <r>
    <s v="DIVIDENDO PROV EURO 2,065652333"/>
    <d v="2017-05-04T00:00:00"/>
    <x v="277"/>
    <s v="EURO"/>
    <x v="565"/>
    <n v="0"/>
    <n v="5000000"/>
    <n v="0"/>
    <n v="0"/>
    <n v="0"/>
    <n v="2.0659999999999998"/>
    <s v="Medium"/>
    <n v="10330000"/>
    <m/>
    <m/>
    <m/>
    <m/>
    <m/>
    <m/>
    <m/>
    <m/>
    <m/>
  </r>
  <r>
    <s v="DIVIDENDO $ 0,40256074"/>
    <d v="2018-05-04T00:00:00"/>
    <x v="301"/>
    <s v="$"/>
    <x v="459"/>
    <n v="0"/>
    <n v="25600000"/>
    <n v="0"/>
    <n v="0"/>
    <n v="0"/>
    <n v="0.40300000000000002"/>
    <s v="Low"/>
    <n v="10316800"/>
    <m/>
    <m/>
    <m/>
    <m/>
    <m/>
    <m/>
    <m/>
    <m/>
    <m/>
  </r>
  <r>
    <s v="DIVIDENDO $ 0,56453399"/>
    <d v="2017-05-05T00:00:00"/>
    <x v="73"/>
    <s v="$"/>
    <x v="459"/>
    <n v="0"/>
    <n v="18240000"/>
    <n v="0"/>
    <n v="0"/>
    <n v="0"/>
    <n v="0.56499999999999995"/>
    <s v="Low"/>
    <n v="10305600"/>
    <m/>
    <m/>
    <m/>
    <m/>
    <m/>
    <m/>
    <m/>
    <m/>
    <m/>
  </r>
  <r>
    <s v="DIVIDENDO $ 0,39998218"/>
    <d v="2018-04-25T00:00:00"/>
    <x v="231"/>
    <s v="$"/>
    <x v="459"/>
    <n v="0"/>
    <n v="25760000"/>
    <n v="0"/>
    <n v="0"/>
    <n v="0"/>
    <n v="0.4"/>
    <s v="Low"/>
    <n v="10304000"/>
    <m/>
    <m/>
    <m/>
    <m/>
    <m/>
    <m/>
    <m/>
    <m/>
    <m/>
  </r>
  <r>
    <s v="DIVIDENDO PROV US$ 3,4319601755"/>
    <d v="2020-07-24T00:00:00"/>
    <x v="449"/>
    <s v="US$"/>
    <x v="668"/>
    <n v="0"/>
    <n v="3000000"/>
    <n v="0"/>
    <n v="0"/>
    <n v="0"/>
    <n v="3.4319999999999999"/>
    <s v="Medium"/>
    <n v="10296000"/>
    <m/>
    <m/>
    <m/>
    <m/>
    <m/>
    <m/>
    <m/>
    <m/>
    <m/>
  </r>
  <r>
    <s v="DIVIDENDO PROV US$ 1,0292"/>
    <d v="2021-07-02T00:00:00"/>
    <x v="645"/>
    <s v="US$"/>
    <x v="718"/>
    <n v="0"/>
    <n v="10000000"/>
    <n v="0"/>
    <n v="0"/>
    <n v="0"/>
    <n v="1.0289999999999999"/>
    <s v="Medium"/>
    <n v="10290000"/>
    <m/>
    <m/>
    <m/>
    <m/>
    <m/>
    <m/>
    <m/>
    <m/>
    <m/>
  </r>
  <r>
    <s v="DIVIDENDO $ 0,4159032"/>
    <d v="2018-01-24T00:00:00"/>
    <x v="368"/>
    <s v="$"/>
    <x v="459"/>
    <n v="0"/>
    <n v="24720000"/>
    <n v="0"/>
    <n v="0"/>
    <n v="0"/>
    <n v="0.41599999999999998"/>
    <s v="Low"/>
    <n v="10283520"/>
    <m/>
    <m/>
    <m/>
    <m/>
    <m/>
    <m/>
    <m/>
    <m/>
    <m/>
  </r>
  <r>
    <s v="DIVIDENDO $ 1,86213768"/>
    <d v="2019-04-02T00:00:00"/>
    <x v="39"/>
    <s v="$"/>
    <x v="592"/>
    <n v="0"/>
    <n v="5520000"/>
    <n v="0"/>
    <n v="0"/>
    <n v="0"/>
    <n v="1.8620000000000001"/>
    <s v="Medium"/>
    <n v="10278240"/>
    <m/>
    <m/>
    <m/>
    <m/>
    <m/>
    <m/>
    <m/>
    <m/>
    <m/>
  </r>
  <r>
    <s v="DIVIDENDO $ 1,026914"/>
    <d v="2020-01-23T00:00:00"/>
    <x v="74"/>
    <s v="$"/>
    <x v="607"/>
    <n v="0"/>
    <n v="10000000"/>
    <n v="0"/>
    <n v="0"/>
    <n v="0"/>
    <n v="1.0269999999999999"/>
    <s v="Medium"/>
    <n v="10270000"/>
    <m/>
    <m/>
    <m/>
    <m/>
    <m/>
    <m/>
    <m/>
    <m/>
    <m/>
  </r>
  <r>
    <s v="DIVIDENDO PROV $ 10,2410135058031"/>
    <d v="2018-10-25T00:00:00"/>
    <x v="909"/>
    <s v="$"/>
    <x v="342"/>
    <n v="0"/>
    <n v="1000000"/>
    <n v="0"/>
    <n v="0"/>
    <n v="0"/>
    <n v="10.241"/>
    <s v="High"/>
    <n v="10241000"/>
    <m/>
    <m/>
    <m/>
    <m/>
    <m/>
    <m/>
    <m/>
    <m/>
    <m/>
  </r>
  <r>
    <s v="DIVIDENDO DEF US$ 10,24138518"/>
    <d v="2018-10-02T00:00:00"/>
    <x v="664"/>
    <s v="US$"/>
    <x v="693"/>
    <n v="0"/>
    <n v="1000000"/>
    <n v="0"/>
    <n v="0"/>
    <n v="0"/>
    <n v="10.241"/>
    <s v="High"/>
    <n v="10241000"/>
    <m/>
    <m/>
    <m/>
    <m/>
    <m/>
    <m/>
    <m/>
    <m/>
    <m/>
  </r>
  <r>
    <s v="DIVIDENDO $ 1,023397849"/>
    <d v="2018-01-25T00:00:00"/>
    <x v="163"/>
    <s v="$"/>
    <x v="403"/>
    <n v="0"/>
    <n v="10000000"/>
    <n v="0"/>
    <n v="0"/>
    <n v="0"/>
    <n v="1.0229999999999999"/>
    <s v="Medium"/>
    <n v="10230000"/>
    <m/>
    <m/>
    <m/>
    <m/>
    <m/>
    <m/>
    <m/>
    <m/>
    <m/>
  </r>
  <r>
    <s v="DIVIDENDO $ 1,0213578"/>
    <d v="2021-05-11T00:00:00"/>
    <x v="133"/>
    <s v="$"/>
    <x v="630"/>
    <n v="0"/>
    <n v="10000000"/>
    <n v="0"/>
    <n v="0"/>
    <n v="0"/>
    <n v="1.0209999999999999"/>
    <s v="Medium"/>
    <n v="10210000"/>
    <m/>
    <m/>
    <m/>
    <m/>
    <m/>
    <m/>
    <m/>
    <m/>
    <m/>
  </r>
  <r>
    <s v="DIVIDENDO PROV US$ 0,0340261966"/>
    <d v="2021-03-05T00:00:00"/>
    <x v="477"/>
    <s v="US$"/>
    <x v="656"/>
    <n v="0"/>
    <n v="300000000"/>
    <n v="0"/>
    <n v="0"/>
    <n v="0"/>
    <n v="3.4000000000000002E-2"/>
    <s v="Low"/>
    <n v="10200000"/>
    <m/>
    <m/>
    <m/>
    <m/>
    <m/>
    <m/>
    <m/>
    <m/>
    <m/>
  </r>
  <r>
    <s v="DIVIDENDO PROV US$ 0,03445343"/>
    <d v="2018-02-01T00:00:00"/>
    <x v="1146"/>
    <s v="US$"/>
    <x v="656"/>
    <n v="0"/>
    <n v="300000000"/>
    <n v="0"/>
    <n v="0"/>
    <n v="0"/>
    <n v="3.4000000000000002E-2"/>
    <s v="Low"/>
    <n v="10200000"/>
    <m/>
    <m/>
    <m/>
    <m/>
    <m/>
    <m/>
    <m/>
    <m/>
    <m/>
  </r>
  <r>
    <s v="DIVIDENDO $ 1,01879342390626"/>
    <d v="2020-05-20T00:00:00"/>
    <x v="283"/>
    <s v="$"/>
    <x v="582"/>
    <n v="0"/>
    <n v="10000000"/>
    <n v="0"/>
    <n v="0"/>
    <n v="0"/>
    <n v="1.0189999999999999"/>
    <s v="Medium"/>
    <n v="10190000"/>
    <m/>
    <m/>
    <m/>
    <m/>
    <m/>
    <m/>
    <m/>
    <m/>
    <m/>
  </r>
  <r>
    <s v="DIVIDENDO PROV $ 181,8276595"/>
    <d v="2021-06-11T00:00:00"/>
    <x v="772"/>
    <s v="$"/>
    <x v="307"/>
    <n v="0"/>
    <n v="55959"/>
    <n v="0"/>
    <n v="0"/>
    <n v="0"/>
    <n v="181.828"/>
    <s v="Very High"/>
    <n v="10174913.051999999"/>
    <m/>
    <m/>
    <m/>
    <m/>
    <m/>
    <m/>
    <m/>
    <m/>
    <m/>
  </r>
  <r>
    <s v="DIVIDENDO PROV $ 0,25311765"/>
    <d v="2020-10-28T00:00:00"/>
    <x v="371"/>
    <s v="$"/>
    <x v="459"/>
    <n v="0"/>
    <n v="40160000"/>
    <n v="0"/>
    <n v="0"/>
    <n v="0"/>
    <n v="0.253"/>
    <s v="Low"/>
    <n v="10160480"/>
    <m/>
    <m/>
    <m/>
    <m/>
    <m/>
    <m/>
    <m/>
    <m/>
    <m/>
  </r>
  <r>
    <s v="DIVIDENDO DEF $ 1,01570598839341"/>
    <d v="2019-05-11T00:00:00"/>
    <x v="224"/>
    <s v="$"/>
    <x v="582"/>
    <n v="0"/>
    <n v="10000000"/>
    <n v="0"/>
    <n v="0"/>
    <n v="0"/>
    <n v="1.016"/>
    <s v="Medium"/>
    <n v="10160000"/>
    <m/>
    <m/>
    <m/>
    <m/>
    <m/>
    <m/>
    <m/>
    <m/>
    <m/>
  </r>
  <r>
    <s v="DIVIDENDO PROV $ 56,72682708199110"/>
    <d v="2020-07-21T00:00:00"/>
    <x v="862"/>
    <s v="$"/>
    <x v="384"/>
    <n v="0"/>
    <n v="178495"/>
    <n v="0"/>
    <n v="0"/>
    <n v="0"/>
    <n v="56.726999999999997"/>
    <s v="High"/>
    <n v="10125485.865"/>
    <m/>
    <m/>
    <m/>
    <m/>
    <m/>
    <m/>
    <m/>
    <m/>
    <m/>
  </r>
  <r>
    <s v="DIVIDENDO $ 1,1300354"/>
    <d v="2016-01-11T00:00:00"/>
    <x v="223"/>
    <s v="$"/>
    <x v="459"/>
    <n v="0"/>
    <n v="8960000"/>
    <n v="0"/>
    <n v="0"/>
    <n v="0"/>
    <n v="1.1299999999999999"/>
    <s v="Medium"/>
    <n v="10124800"/>
    <m/>
    <m/>
    <m/>
    <m/>
    <m/>
    <m/>
    <m/>
    <m/>
    <m/>
  </r>
  <r>
    <s v="DIVIDENDO PROV $ 10,123471234748100"/>
    <d v="2020-12-15T00:00:00"/>
    <x v="444"/>
    <s v="$"/>
    <x v="342"/>
    <n v="0"/>
    <n v="1000000"/>
    <n v="0"/>
    <n v="0"/>
    <n v="0"/>
    <n v="10.122999999999999"/>
    <s v="High"/>
    <n v="10123000"/>
    <m/>
    <m/>
    <m/>
    <m/>
    <m/>
    <m/>
    <m/>
    <m/>
    <m/>
  </r>
  <r>
    <s v="DIVIDENDO $ 0,99102284"/>
    <d v="2019-09-11T00:00:00"/>
    <x v="228"/>
    <s v="$"/>
    <x v="592"/>
    <n v="0"/>
    <n v="10200000"/>
    <n v="0"/>
    <n v="0"/>
    <n v="0"/>
    <n v="0.99099999999999999"/>
    <s v="Low"/>
    <n v="10108200"/>
    <m/>
    <m/>
    <m/>
    <m/>
    <m/>
    <m/>
    <m/>
    <m/>
    <m/>
  </r>
  <r>
    <s v="DIVIDENDO PROV  US$ 3,3500917686"/>
    <d v="2019-09-25T00:00:00"/>
    <x v="1147"/>
    <s v="US$"/>
    <x v="668"/>
    <n v="0"/>
    <n v="3000000"/>
    <n v="0"/>
    <n v="0"/>
    <n v="0"/>
    <n v="3.35"/>
    <s v="Medium"/>
    <n v="10050000"/>
    <m/>
    <m/>
    <m/>
    <m/>
    <m/>
    <m/>
    <m/>
    <m/>
    <m/>
  </r>
  <r>
    <s v="DIVIDENDO $ 1,57971698"/>
    <d v="2020-04-07T00:00:00"/>
    <x v="36"/>
    <s v="$"/>
    <x v="592"/>
    <n v="0"/>
    <n v="6360000"/>
    <n v="0"/>
    <n v="0"/>
    <n v="0"/>
    <n v="1.58"/>
    <s v="Medium"/>
    <n v="10048800"/>
    <m/>
    <m/>
    <m/>
    <m/>
    <m/>
    <m/>
    <m/>
    <m/>
    <m/>
  </r>
  <r>
    <s v="DIVIDENDO PROV US$ 0,02539182"/>
    <d v="2017-09-27T00:00:00"/>
    <x v="1148"/>
    <s v="US$"/>
    <x v="652"/>
    <n v="0"/>
    <n v="400000000"/>
    <n v="0"/>
    <n v="0"/>
    <n v="0"/>
    <n v="2.5000000000000001E-2"/>
    <s v="Low"/>
    <n v="10000000"/>
    <m/>
    <m/>
    <m/>
    <m/>
    <m/>
    <m/>
    <m/>
    <m/>
    <m/>
  </r>
  <r>
    <s v="DIVIDENDO PROV EURO 9,970343120"/>
    <d v="2019-08-13T00:00:00"/>
    <x v="440"/>
    <s v="EURO"/>
    <x v="681"/>
    <n v="0"/>
    <n v="1000000"/>
    <n v="0"/>
    <n v="0"/>
    <n v="0"/>
    <n v="9.9700000000000006"/>
    <s v="Medium"/>
    <n v="9970000"/>
    <m/>
    <m/>
    <m/>
    <m/>
    <m/>
    <m/>
    <m/>
    <m/>
    <m/>
  </r>
  <r>
    <s v="DIVIDENDO PROV $ 0,9913293"/>
    <d v="2020-04-23T00:00:00"/>
    <x v="286"/>
    <s v="$"/>
    <x v="630"/>
    <n v="0"/>
    <n v="10000000"/>
    <n v="0"/>
    <n v="0"/>
    <n v="0"/>
    <n v="0.99099999999999999"/>
    <s v="Low"/>
    <n v="9910000"/>
    <m/>
    <m/>
    <m/>
    <m/>
    <m/>
    <m/>
    <m/>
    <m/>
    <m/>
  </r>
  <r>
    <s v="DIVIDENDO PROV US$ 0,0333520091"/>
    <d v="2020-07-30T00:00:00"/>
    <x v="351"/>
    <s v="US$"/>
    <x v="656"/>
    <n v="0"/>
    <n v="300000000"/>
    <n v="0"/>
    <n v="0"/>
    <n v="0"/>
    <n v="3.3000000000000002E-2"/>
    <s v="Low"/>
    <n v="9900000"/>
    <m/>
    <m/>
    <m/>
    <m/>
    <m/>
    <m/>
    <m/>
    <m/>
    <m/>
  </r>
  <r>
    <s v="DIVIDENDO $ 0,98849"/>
    <d v="2021-08-25T00:00:00"/>
    <x v="84"/>
    <s v="$"/>
    <x v="607"/>
    <n v="0"/>
    <n v="10000000"/>
    <n v="0"/>
    <n v="0"/>
    <n v="0"/>
    <n v="0.98799999999999999"/>
    <s v="Low"/>
    <n v="9880000"/>
    <m/>
    <m/>
    <m/>
    <m/>
    <m/>
    <m/>
    <m/>
    <m/>
    <m/>
  </r>
  <r>
    <s v="DIVIDENDO $ 0,98823777024430"/>
    <d v="2019-12-12T00:00:00"/>
    <x v="205"/>
    <s v="$"/>
    <x v="588"/>
    <n v="0"/>
    <n v="10000000"/>
    <n v="0"/>
    <n v="0"/>
    <n v="0"/>
    <n v="0.98799999999999999"/>
    <s v="Low"/>
    <n v="9880000"/>
    <m/>
    <m/>
    <m/>
    <m/>
    <m/>
    <m/>
    <m/>
    <m/>
    <m/>
  </r>
  <r>
    <s v="DIVIDENDO $ 0,98398"/>
    <d v="2021-05-27T00:00:00"/>
    <x v="18"/>
    <s v="$"/>
    <x v="607"/>
    <n v="0"/>
    <n v="10000000"/>
    <n v="0"/>
    <n v="0"/>
    <n v="0"/>
    <n v="0.98399999999999999"/>
    <s v="Low"/>
    <n v="9840000"/>
    <m/>
    <m/>
    <m/>
    <m/>
    <m/>
    <m/>
    <m/>
    <m/>
    <m/>
  </r>
  <r>
    <s v="DIVIDENDO $ 0,9840464"/>
    <d v="2019-05-11T00:00:00"/>
    <x v="21"/>
    <s v="$"/>
    <x v="630"/>
    <n v="0"/>
    <n v="10000000"/>
    <n v="0"/>
    <n v="0"/>
    <n v="0"/>
    <n v="0.98399999999999999"/>
    <s v="Low"/>
    <n v="9840000"/>
    <m/>
    <m/>
    <m/>
    <m/>
    <m/>
    <m/>
    <m/>
    <m/>
    <m/>
  </r>
  <r>
    <s v="DIVIDENDO $ 0,3850854"/>
    <d v="2018-05-03T00:00:00"/>
    <x v="161"/>
    <s v="$"/>
    <x v="459"/>
    <n v="0"/>
    <n v="25520000"/>
    <n v="0"/>
    <n v="0"/>
    <n v="0"/>
    <n v="0.38500000000000001"/>
    <s v="Low"/>
    <n v="9825200"/>
    <m/>
    <m/>
    <m/>
    <m/>
    <m/>
    <m/>
    <m/>
    <m/>
    <m/>
  </r>
  <r>
    <s v="DIVIDENDO PROV EURO 0,0143904205"/>
    <d v="2021-07-08T00:00:00"/>
    <x v="889"/>
    <s v="EURO"/>
    <x v="615"/>
    <n v="0"/>
    <n v="700000000"/>
    <n v="0"/>
    <n v="0"/>
    <n v="0"/>
    <n v="1.4E-2"/>
    <s v="Low"/>
    <n v="9800000"/>
    <m/>
    <m/>
    <m/>
    <m/>
    <m/>
    <m/>
    <m/>
    <m/>
    <m/>
  </r>
  <r>
    <s v="DIVIDENDO $ 0,97784191"/>
    <d v="2018-05-29T00:00:00"/>
    <x v="33"/>
    <s v="$"/>
    <x v="403"/>
    <n v="0"/>
    <n v="10000000"/>
    <n v="0"/>
    <n v="0"/>
    <n v="0"/>
    <n v="0.97799999999999998"/>
    <s v="Low"/>
    <n v="9780000"/>
    <m/>
    <m/>
    <m/>
    <m/>
    <m/>
    <m/>
    <m/>
    <m/>
    <m/>
  </r>
  <r>
    <s v="DIVIDENDO $ 0,38118582"/>
    <d v="2018-05-04T00:00:00"/>
    <x v="301"/>
    <s v="$"/>
    <x v="459"/>
    <n v="0"/>
    <n v="25600000"/>
    <n v="0"/>
    <n v="0"/>
    <n v="0"/>
    <n v="0.38100000000000001"/>
    <s v="Low"/>
    <n v="9753600"/>
    <m/>
    <m/>
    <m/>
    <m/>
    <m/>
    <m/>
    <m/>
    <m/>
    <m/>
  </r>
  <r>
    <s v="DIVIDENDO $ 0,5133406"/>
    <d v="2016-11-04T00:00:00"/>
    <x v="446"/>
    <s v="$"/>
    <x v="459"/>
    <n v="0"/>
    <n v="18960000"/>
    <n v="0"/>
    <n v="0"/>
    <n v="0"/>
    <n v="0.51300000000000001"/>
    <s v="Low"/>
    <n v="9726480"/>
    <m/>
    <m/>
    <m/>
    <m/>
    <m/>
    <m/>
    <m/>
    <m/>
    <m/>
  </r>
  <r>
    <s v="DIVIDENDO $ 1,55489295"/>
    <d v="2021-05-19T00:00:00"/>
    <x v="184"/>
    <s v="$"/>
    <x v="592"/>
    <n v="0"/>
    <n v="6240000"/>
    <n v="0"/>
    <n v="0"/>
    <n v="0"/>
    <n v="1.5549999999999999"/>
    <s v="Medium"/>
    <n v="9703200"/>
    <m/>
    <m/>
    <m/>
    <m/>
    <m/>
    <m/>
    <m/>
    <m/>
    <m/>
  </r>
  <r>
    <s v="DIVIDENDO PROV EURO 1,9340357958"/>
    <d v="2018-01-31T00:00:00"/>
    <x v="584"/>
    <s v="EURO"/>
    <x v="565"/>
    <n v="0"/>
    <n v="5000000"/>
    <n v="0"/>
    <n v="0"/>
    <n v="0"/>
    <n v="1.9339999999999999"/>
    <s v="Medium"/>
    <n v="9670000"/>
    <m/>
    <m/>
    <m/>
    <m/>
    <m/>
    <m/>
    <m/>
    <m/>
    <m/>
  </r>
  <r>
    <s v="DIVIDENDO PROV US$ 0,0319743324"/>
    <d v="2019-10-18T00:00:00"/>
    <x v="363"/>
    <s v="US$"/>
    <x v="656"/>
    <n v="0"/>
    <n v="300000000"/>
    <n v="0"/>
    <n v="0"/>
    <n v="0"/>
    <n v="3.2000000000000001E-2"/>
    <s v="Low"/>
    <n v="9600000"/>
    <m/>
    <m/>
    <m/>
    <m/>
    <m/>
    <m/>
    <m/>
    <m/>
    <m/>
  </r>
  <r>
    <s v="DIVIDENDO DEF US$ 3,2002599596"/>
    <d v="2018-11-29T00:00:00"/>
    <x v="717"/>
    <s v="US$"/>
    <x v="668"/>
    <n v="0"/>
    <n v="3000000"/>
    <n v="0"/>
    <n v="0"/>
    <n v="0"/>
    <n v="3.2"/>
    <s v="Medium"/>
    <n v="9600000"/>
    <m/>
    <m/>
    <m/>
    <m/>
    <m/>
    <m/>
    <m/>
    <m/>
    <m/>
  </r>
  <r>
    <s v="DIVIDENDO $ 0,95843873342764"/>
    <d v="2020-05-20T00:00:00"/>
    <x v="283"/>
    <s v="$"/>
    <x v="588"/>
    <n v="0"/>
    <n v="10000000"/>
    <n v="0"/>
    <n v="0"/>
    <n v="0"/>
    <n v="0.95799999999999996"/>
    <s v="Low"/>
    <n v="9580000"/>
    <m/>
    <m/>
    <m/>
    <m/>
    <m/>
    <m/>
    <m/>
    <m/>
    <m/>
  </r>
  <r>
    <s v="DIVIDENDO $ 1,52914888"/>
    <d v="2021-05-17T00:00:00"/>
    <x v="133"/>
    <s v="$"/>
    <x v="592"/>
    <n v="0"/>
    <n v="6240000"/>
    <n v="0"/>
    <n v="0"/>
    <n v="0"/>
    <n v="1.5289999999999999"/>
    <s v="Medium"/>
    <n v="9540960"/>
    <m/>
    <m/>
    <m/>
    <m/>
    <m/>
    <m/>
    <m/>
    <m/>
    <m/>
  </r>
  <r>
    <s v="DIVIDENDO PROV $ 947,394783"/>
    <d v="2017-08-02T00:00:00"/>
    <x v="1140"/>
    <s v="$"/>
    <x v="719"/>
    <n v="0"/>
    <n v="10000"/>
    <n v="0"/>
    <n v="0"/>
    <n v="0"/>
    <n v="947.39499999999998"/>
    <s v="Very High"/>
    <n v="9473950"/>
    <m/>
    <m/>
    <m/>
    <m/>
    <m/>
    <m/>
    <m/>
    <m/>
    <m/>
  </r>
  <r>
    <s v="DIVIDENDO DEF $ 0,94719925927814"/>
    <d v="2019-05-11T00:00:00"/>
    <x v="224"/>
    <s v="$"/>
    <x v="588"/>
    <n v="0"/>
    <n v="10000000"/>
    <n v="0"/>
    <n v="0"/>
    <n v="0"/>
    <n v="0.94699999999999995"/>
    <s v="Low"/>
    <n v="9470000"/>
    <m/>
    <m/>
    <m/>
    <m/>
    <m/>
    <m/>
    <m/>
    <m/>
    <m/>
  </r>
  <r>
    <s v="DIVIDENDO $ 0,24198072"/>
    <d v="2018-10-24T00:00:00"/>
    <x v="307"/>
    <s v="$"/>
    <x v="459"/>
    <n v="0"/>
    <n v="38960000"/>
    <n v="0"/>
    <n v="0"/>
    <n v="0"/>
    <n v="0.24199999999999999"/>
    <s v="Low"/>
    <n v="9428320"/>
    <m/>
    <m/>
    <m/>
    <m/>
    <m/>
    <m/>
    <m/>
    <m/>
    <m/>
  </r>
  <r>
    <s v="DIVIDENDO PROV $ 170,869093"/>
    <d v="2021-04-27T00:00:00"/>
    <x v="332"/>
    <s v="$"/>
    <x v="307"/>
    <n v="0"/>
    <n v="55146"/>
    <n v="0"/>
    <n v="0"/>
    <n v="0"/>
    <n v="170.869"/>
    <s v="Very High"/>
    <n v="9422741.8739999998"/>
    <m/>
    <m/>
    <m/>
    <m/>
    <m/>
    <m/>
    <m/>
    <m/>
    <m/>
  </r>
  <r>
    <s v="DIVIDENDO $ 0,94239763255916"/>
    <d v="2019-09-04T00:00:00"/>
    <x v="486"/>
    <s v="$"/>
    <x v="582"/>
    <n v="0"/>
    <n v="10000000"/>
    <n v="0"/>
    <n v="0"/>
    <n v="0"/>
    <n v="0.94199999999999995"/>
    <s v="Low"/>
    <n v="9420000"/>
    <m/>
    <m/>
    <m/>
    <m/>
    <m/>
    <m/>
    <m/>
    <m/>
    <m/>
  </r>
  <r>
    <s v="DIVIDENDO DEF $ 9,354057753"/>
    <d v="2020-06-12T00:00:00"/>
    <x v="579"/>
    <s v="$"/>
    <x v="676"/>
    <n v="0"/>
    <n v="1000000"/>
    <n v="0"/>
    <n v="0"/>
    <n v="0"/>
    <n v="9.3539999999999992"/>
    <s v="Medium"/>
    <n v="9354000"/>
    <m/>
    <m/>
    <m/>
    <m/>
    <m/>
    <m/>
    <m/>
    <m/>
    <m/>
  </r>
  <r>
    <s v="DIVIDENDO PROV US$ 3,1107994994"/>
    <d v="2019-06-13T00:00:00"/>
    <x v="1107"/>
    <s v="US$"/>
    <x v="668"/>
    <n v="0"/>
    <n v="3000000"/>
    <n v="0"/>
    <n v="0"/>
    <n v="0"/>
    <n v="3.1110000000000002"/>
    <s v="Medium"/>
    <n v="9333000"/>
    <m/>
    <m/>
    <m/>
    <m/>
    <m/>
    <m/>
    <m/>
    <m/>
    <m/>
  </r>
  <r>
    <s v="DIVIDENDO $ 0,93218"/>
    <d v="2021-09-08T00:00:00"/>
    <x v="192"/>
    <s v="$"/>
    <x v="710"/>
    <n v="0"/>
    <n v="10000000"/>
    <n v="0"/>
    <n v="0"/>
    <n v="0"/>
    <n v="0.93200000000000005"/>
    <s v="Low"/>
    <n v="9320000"/>
    <m/>
    <m/>
    <m/>
    <m/>
    <m/>
    <m/>
    <m/>
    <m/>
    <m/>
  </r>
  <r>
    <s v="DIVIDENDO $ 1,45430959"/>
    <d v="2020-10-07T00:00:00"/>
    <x v="155"/>
    <s v="$"/>
    <x v="592"/>
    <n v="0"/>
    <n v="6360000"/>
    <n v="0"/>
    <n v="0"/>
    <n v="0"/>
    <n v="1.454"/>
    <s v="Medium"/>
    <n v="9247440"/>
    <m/>
    <m/>
    <m/>
    <m/>
    <m/>
    <m/>
    <m/>
    <m/>
    <m/>
  </r>
  <r>
    <s v="DIVIDENDO $ 0,9242718"/>
    <d v="2021-04-29T00:00:00"/>
    <x v="322"/>
    <s v="$"/>
    <x v="630"/>
    <n v="0"/>
    <n v="10000000"/>
    <n v="0"/>
    <n v="0"/>
    <n v="0"/>
    <n v="0.92400000000000004"/>
    <s v="Low"/>
    <n v="9240000"/>
    <m/>
    <m/>
    <m/>
    <m/>
    <m/>
    <m/>
    <m/>
    <m/>
    <m/>
  </r>
  <r>
    <s v="DIVIDENDO  $ 0,92308387588811"/>
    <d v="2019-05-23T00:00:00"/>
    <x v="119"/>
    <s v="$"/>
    <x v="582"/>
    <n v="0"/>
    <n v="10000000"/>
    <n v="0"/>
    <n v="0"/>
    <n v="0"/>
    <n v="0.92300000000000004"/>
    <s v="Low"/>
    <n v="9230000"/>
    <m/>
    <m/>
    <m/>
    <m/>
    <m/>
    <m/>
    <m/>
    <m/>
    <m/>
  </r>
  <r>
    <s v="DIVIDENDO $ 1,343775585"/>
    <d v="2019-06-11T00:00:00"/>
    <x v="209"/>
    <s v="$"/>
    <x v="592"/>
    <n v="0"/>
    <n v="6840000"/>
    <n v="0"/>
    <n v="0"/>
    <n v="0"/>
    <n v="1.3440000000000001"/>
    <s v="Medium"/>
    <n v="9192960"/>
    <m/>
    <m/>
    <m/>
    <m/>
    <m/>
    <m/>
    <m/>
    <m/>
    <m/>
  </r>
  <r>
    <s v="DIVIDENDO $ 1,5311985"/>
    <d v="2021-04-23T00:00:00"/>
    <x v="63"/>
    <s v="$"/>
    <x v="592"/>
    <n v="0"/>
    <n v="6000000"/>
    <n v="0"/>
    <n v="0"/>
    <n v="0"/>
    <n v="1.5309999999999999"/>
    <s v="Medium"/>
    <n v="9186000"/>
    <m/>
    <m/>
    <m/>
    <m/>
    <m/>
    <m/>
    <m/>
    <m/>
    <m/>
  </r>
  <r>
    <s v="DIVIDENDO PROV US$ 3,66280937"/>
    <d v="2018-12-28T00:00:00"/>
    <x v="138"/>
    <s v="US$"/>
    <x v="566"/>
    <n v="0"/>
    <n v="2500000"/>
    <n v="0"/>
    <n v="0"/>
    <n v="0"/>
    <n v="3.6629999999999998"/>
    <s v="Medium"/>
    <n v="9157500"/>
    <m/>
    <m/>
    <m/>
    <m/>
    <m/>
    <m/>
    <m/>
    <m/>
    <m/>
  </r>
  <r>
    <s v="DIVIDENDO $ 2,357217"/>
    <d v="2015-03-20T00:00:00"/>
    <x v="9"/>
    <s v="$"/>
    <x v="694"/>
    <n v="0"/>
    <n v="3883012"/>
    <n v="0"/>
    <n v="0"/>
    <n v="0"/>
    <n v="2.3570000000000002"/>
    <s v="Medium"/>
    <n v="9152259.284"/>
    <m/>
    <m/>
    <m/>
    <m/>
    <m/>
    <m/>
    <m/>
    <m/>
    <m/>
  </r>
  <r>
    <s v="DIVIDENDO $ 0,91536859276509"/>
    <d v="2019-05-14T00:00:00"/>
    <x v="180"/>
    <s v="$"/>
    <x v="612"/>
    <n v="0"/>
    <n v="10000000"/>
    <n v="0"/>
    <n v="0"/>
    <n v="0"/>
    <n v="0.91500000000000004"/>
    <s v="Low"/>
    <n v="9150000"/>
    <m/>
    <m/>
    <m/>
    <m/>
    <m/>
    <m/>
    <m/>
    <m/>
    <m/>
  </r>
  <r>
    <s v="DIVIDENDO $ 0,2365291"/>
    <d v="2021-05-12T00:00:00"/>
    <x v="151"/>
    <s v="$"/>
    <x v="459"/>
    <n v="0"/>
    <n v="38480000"/>
    <n v="0"/>
    <n v="0"/>
    <n v="0"/>
    <n v="0.23699999999999999"/>
    <s v="Low"/>
    <n v="9119760"/>
    <m/>
    <m/>
    <m/>
    <m/>
    <m/>
    <m/>
    <m/>
    <m/>
    <m/>
  </r>
  <r>
    <s v="DIVIDENDO PROV EURO 0,0133286621"/>
    <d v="2020-08-01T00:00:00"/>
    <x v="863"/>
    <s v="EURO"/>
    <x v="639"/>
    <n v="0"/>
    <n v="700000000"/>
    <n v="0"/>
    <n v="0"/>
    <n v="0"/>
    <n v="1.2999999999999999E-2"/>
    <s v="Low"/>
    <n v="9100000"/>
    <m/>
    <m/>
    <m/>
    <m/>
    <m/>
    <m/>
    <m/>
    <m/>
    <m/>
  </r>
  <r>
    <s v="DIVIDENDO PROV EURO 0,013200736"/>
    <d v="2019-12-20T00:00:00"/>
    <x v="350"/>
    <s v="EURO"/>
    <x v="639"/>
    <n v="0"/>
    <n v="700000000"/>
    <n v="0"/>
    <n v="0"/>
    <n v="0"/>
    <n v="1.2999999999999999E-2"/>
    <s v="Low"/>
    <n v="9100000"/>
    <m/>
    <m/>
    <m/>
    <m/>
    <m/>
    <m/>
    <m/>
    <m/>
    <m/>
  </r>
  <r>
    <s v="DIVIDENDO $ 1,0617945"/>
    <d v="2016-05-04T00:00:00"/>
    <x v="232"/>
    <s v="$"/>
    <x v="459"/>
    <n v="0"/>
    <n v="8560000"/>
    <n v="0"/>
    <n v="0"/>
    <n v="0"/>
    <n v="1.0620000000000001"/>
    <s v="Medium"/>
    <n v="9090720"/>
    <m/>
    <m/>
    <m/>
    <m/>
    <m/>
    <m/>
    <m/>
    <m/>
    <m/>
  </r>
  <r>
    <s v="DIVIDENDO PROV $ 9,07958493113155"/>
    <d v="2019-04-26T00:00:00"/>
    <x v="293"/>
    <s v="$"/>
    <x v="342"/>
    <n v="0"/>
    <n v="1000000"/>
    <n v="0"/>
    <n v="0"/>
    <n v="0"/>
    <n v="9.08"/>
    <s v="Medium"/>
    <n v="9080000"/>
    <m/>
    <m/>
    <m/>
    <m/>
    <m/>
    <m/>
    <m/>
    <m/>
    <m/>
  </r>
  <r>
    <s v="DIVIDENDO PROV $ 281,3681860"/>
    <d v="2021-08-17T00:00:00"/>
    <x v="1085"/>
    <s v="$"/>
    <x v="306"/>
    <n v="0"/>
    <n v="32250"/>
    <n v="0"/>
    <n v="0"/>
    <n v="0"/>
    <n v="281.36799999999999"/>
    <s v="Very High"/>
    <n v="9074118"/>
    <m/>
    <m/>
    <m/>
    <m/>
    <m/>
    <m/>
    <m/>
    <m/>
    <m/>
  </r>
  <r>
    <s v="DIVIDENDO DEF $ 29,6602"/>
    <d v="2019-05-11T00:00:00"/>
    <x v="21"/>
    <s v="$"/>
    <x v="326"/>
    <n v="0"/>
    <n v="304062"/>
    <n v="0"/>
    <n v="0"/>
    <n v="0"/>
    <n v="29.66"/>
    <s v="High"/>
    <n v="9018478.9199999999"/>
    <m/>
    <m/>
    <m/>
    <m/>
    <m/>
    <m/>
    <m/>
    <m/>
    <m/>
  </r>
  <r>
    <s v="DIVIDENDO PROV US$ 0,0147922473"/>
    <d v="2019-11-20T00:00:00"/>
    <x v="1042"/>
    <s v="US$"/>
    <x v="594"/>
    <n v="0"/>
    <n v="600000000"/>
    <n v="0"/>
    <n v="0"/>
    <n v="0"/>
    <n v="1.4999999999999999E-2"/>
    <s v="Low"/>
    <n v="9000000"/>
    <m/>
    <m/>
    <m/>
    <m/>
    <m/>
    <m/>
    <m/>
    <m/>
    <m/>
  </r>
  <r>
    <s v="DIVIDENDO DEF US$ 0,0145256598"/>
    <d v="2017-06-06T00:00:00"/>
    <x v="1122"/>
    <s v="US$"/>
    <x v="594"/>
    <n v="0"/>
    <n v="600000000"/>
    <n v="0"/>
    <n v="0"/>
    <n v="0"/>
    <n v="1.4999999999999999E-2"/>
    <s v="Low"/>
    <n v="9000000"/>
    <m/>
    <m/>
    <m/>
    <m/>
    <m/>
    <m/>
    <m/>
    <m/>
    <m/>
  </r>
  <r>
    <s v="DIVIDENDO $ 0,8964881"/>
    <d v="2019-04-25T00:00:00"/>
    <x v="397"/>
    <s v="$"/>
    <x v="630"/>
    <n v="0"/>
    <n v="10000000"/>
    <n v="0"/>
    <n v="0"/>
    <n v="0"/>
    <n v="0.89600000000000002"/>
    <s v="Low"/>
    <n v="8960000"/>
    <m/>
    <m/>
    <m/>
    <m/>
    <m/>
    <m/>
    <m/>
    <m/>
    <m/>
  </r>
  <r>
    <s v="DIVIDENDO DEF $ 8,95629422"/>
    <d v="2020-06-23T00:00:00"/>
    <x v="157"/>
    <s v="$"/>
    <x v="720"/>
    <n v="0"/>
    <n v="1000000"/>
    <n v="0"/>
    <n v="0"/>
    <n v="0"/>
    <n v="8.9559999999999995"/>
    <s v="Medium"/>
    <n v="8956000"/>
    <m/>
    <m/>
    <m/>
    <m/>
    <m/>
    <m/>
    <m/>
    <m/>
    <m/>
  </r>
  <r>
    <s v="DIVIDENDO $ 0,36739168"/>
    <d v="2020-04-23T00:00:00"/>
    <x v="127"/>
    <s v="$"/>
    <x v="459"/>
    <n v="0"/>
    <n v="24400000"/>
    <n v="0"/>
    <n v="0"/>
    <n v="0"/>
    <n v="0.36699999999999999"/>
    <s v="Low"/>
    <n v="8954800"/>
    <m/>
    <m/>
    <m/>
    <m/>
    <m/>
    <m/>
    <m/>
    <m/>
    <m/>
  </r>
  <r>
    <s v="DIVIDENDO DEF US$ 8,931845771965"/>
    <d v="2018-06-13T00:00:00"/>
    <x v="658"/>
    <s v="US$"/>
    <x v="133"/>
    <n v="0"/>
    <n v="1000000"/>
    <n v="0"/>
    <n v="0"/>
    <n v="0"/>
    <n v="8.9320000000000004"/>
    <s v="Medium"/>
    <n v="8932000"/>
    <m/>
    <m/>
    <m/>
    <m/>
    <m/>
    <m/>
    <m/>
    <m/>
    <m/>
  </r>
  <r>
    <s v="DIVIDENDO DEF US$ 8,92466666666667"/>
    <d v="2018-06-05T00:00:00"/>
    <x v="317"/>
    <s v="US$"/>
    <x v="613"/>
    <n v="0"/>
    <n v="1000000"/>
    <n v="0"/>
    <n v="0"/>
    <n v="0"/>
    <n v="8.9250000000000007"/>
    <s v="Medium"/>
    <n v="8925000"/>
    <m/>
    <m/>
    <m/>
    <m/>
    <m/>
    <m/>
    <m/>
    <m/>
    <m/>
  </r>
  <r>
    <s v="DIVIDENDO $ 0,984563"/>
    <d v="2015-10-20T00:00:00"/>
    <x v="113"/>
    <s v="$"/>
    <x v="459"/>
    <n v="0"/>
    <n v="9040000"/>
    <n v="0"/>
    <n v="0"/>
    <n v="0"/>
    <n v="0.98499999999999999"/>
    <s v="Low"/>
    <n v="8904400"/>
    <m/>
    <m/>
    <m/>
    <m/>
    <m/>
    <m/>
    <m/>
    <m/>
    <m/>
  </r>
  <r>
    <s v="DIVIDENDO $ 1,396566824"/>
    <d v="2020-05-06T00:00:00"/>
    <x v="206"/>
    <s v="$"/>
    <x v="592"/>
    <n v="0"/>
    <n v="6360000"/>
    <n v="0"/>
    <n v="0"/>
    <n v="0"/>
    <n v="1.397"/>
    <s v="Medium"/>
    <n v="8884920"/>
    <m/>
    <m/>
    <m/>
    <m/>
    <m/>
    <m/>
    <m/>
    <m/>
    <m/>
  </r>
  <r>
    <s v="DIVIDENDO PROV $ 1834,68264"/>
    <d v="2020-11-24T00:00:00"/>
    <x v="140"/>
    <s v="$"/>
    <x v="55"/>
    <n v="0"/>
    <n v="4840"/>
    <n v="0"/>
    <n v="0"/>
    <n v="0"/>
    <n v="1834.683"/>
    <s v="Very High"/>
    <n v="8879865.7200000007"/>
    <m/>
    <m/>
    <m/>
    <m/>
    <m/>
    <m/>
    <m/>
    <m/>
    <m/>
  </r>
  <r>
    <s v="DIVIDENDO $ 0,88657006535082"/>
    <d v="2019-05-18T00:00:00"/>
    <x v="300"/>
    <s v="$"/>
    <x v="612"/>
    <n v="0"/>
    <n v="10000000"/>
    <n v="0"/>
    <n v="0"/>
    <n v="0"/>
    <n v="0.88700000000000001"/>
    <s v="Low"/>
    <n v="8870000"/>
    <m/>
    <m/>
    <m/>
    <m/>
    <m/>
    <m/>
    <m/>
    <m/>
    <m/>
  </r>
  <r>
    <s v="DIVIDENDO $ 2,280407"/>
    <d v="2016-03-18T00:00:00"/>
    <x v="10"/>
    <s v="$"/>
    <x v="694"/>
    <n v="0"/>
    <n v="3883012"/>
    <n v="0"/>
    <n v="0"/>
    <n v="0"/>
    <n v="2.2799999999999998"/>
    <s v="Medium"/>
    <n v="8853267.3599999994"/>
    <m/>
    <m/>
    <m/>
    <m/>
    <m/>
    <m/>
    <m/>
    <m/>
    <m/>
  </r>
  <r>
    <s v="DIVIDENDO $ 0,4385059"/>
    <d v="2017-11-02T00:00:00"/>
    <x v="403"/>
    <s v="$"/>
    <x v="459"/>
    <n v="0"/>
    <n v="20160000"/>
    <n v="0"/>
    <n v="0"/>
    <n v="0"/>
    <n v="0.439"/>
    <s v="Low"/>
    <n v="8850240"/>
    <m/>
    <m/>
    <m/>
    <m/>
    <m/>
    <m/>
    <m/>
    <m/>
    <m/>
  </r>
  <r>
    <s v="DIVIDENDO PROV EURO 1,7685154727"/>
    <d v="2018-11-30T00:00:00"/>
    <x v="580"/>
    <s v="EURO"/>
    <x v="565"/>
    <n v="0"/>
    <n v="5000000"/>
    <n v="0"/>
    <n v="0"/>
    <n v="0"/>
    <n v="1.7689999999999999"/>
    <s v="Medium"/>
    <n v="8845000"/>
    <m/>
    <m/>
    <m/>
    <m/>
    <m/>
    <m/>
    <m/>
    <m/>
    <m/>
  </r>
  <r>
    <s v="DIVIDENDO PROV $ 0,8844"/>
    <d v="2021-05-17T00:00:00"/>
    <x v="305"/>
    <s v="$"/>
    <x v="697"/>
    <n v="0"/>
    <n v="10000000"/>
    <n v="0"/>
    <n v="0"/>
    <n v="0"/>
    <n v="0.88400000000000001"/>
    <s v="Low"/>
    <n v="8840000"/>
    <m/>
    <m/>
    <m/>
    <m/>
    <m/>
    <m/>
    <m/>
    <m/>
    <m/>
  </r>
  <r>
    <s v="DIVIDENDO $ 0,88118962745219"/>
    <d v="2019-09-04T00:00:00"/>
    <x v="486"/>
    <s v="$"/>
    <x v="588"/>
    <n v="0"/>
    <n v="10000000"/>
    <n v="0"/>
    <n v="0"/>
    <n v="0"/>
    <n v="0.88100000000000001"/>
    <s v="Low"/>
    <n v="8810000"/>
    <m/>
    <m/>
    <m/>
    <m/>
    <m/>
    <m/>
    <m/>
    <m/>
    <m/>
  </r>
  <r>
    <s v="DIVIDENDO PROV $ 0,12268155200955"/>
    <d v="2020-11-26T00:00:00"/>
    <x v="27"/>
    <s v="$"/>
    <x v="612"/>
    <n v="0"/>
    <n v="70903035"/>
    <n v="0"/>
    <n v="0"/>
    <n v="0"/>
    <n v="0.123"/>
    <s v="Low"/>
    <n v="8721073.3049999997"/>
    <m/>
    <m/>
    <m/>
    <m/>
    <m/>
    <m/>
    <m/>
    <m/>
    <m/>
  </r>
  <r>
    <s v="DIVIDENDO PROV $ 1,02783"/>
    <d v="2020-12-09T00:00:00"/>
    <x v="32"/>
    <s v="$"/>
    <x v="607"/>
    <n v="0"/>
    <n v="8474617"/>
    <n v="0"/>
    <n v="0"/>
    <n v="0"/>
    <n v="1.028"/>
    <s v="Medium"/>
    <n v="8711906.2760000005"/>
    <m/>
    <m/>
    <m/>
    <m/>
    <m/>
    <m/>
    <m/>
    <m/>
    <m/>
  </r>
  <r>
    <s v="DIVIDENDO PROV US$ 0,028987847"/>
    <d v="2017-11-22T00:00:00"/>
    <x v="111"/>
    <s v="US$"/>
    <x v="656"/>
    <n v="0"/>
    <n v="300000000"/>
    <n v="0"/>
    <n v="0"/>
    <n v="0"/>
    <n v="2.9000000000000001E-2"/>
    <s v="Low"/>
    <n v="8700000"/>
    <m/>
    <m/>
    <m/>
    <m/>
    <m/>
    <m/>
    <m/>
    <m/>
    <m/>
  </r>
  <r>
    <s v="DIVIDENDO PROV  US$ 8,69515906"/>
    <d v="2019-01-17T00:00:00"/>
    <x v="229"/>
    <s v="US$"/>
    <x v="693"/>
    <n v="0"/>
    <n v="1000000"/>
    <n v="0"/>
    <n v="0"/>
    <n v="0"/>
    <n v="8.6950000000000003"/>
    <s v="Medium"/>
    <n v="8695000"/>
    <m/>
    <m/>
    <m/>
    <m/>
    <m/>
    <m/>
    <m/>
    <m/>
    <m/>
  </r>
  <r>
    <s v="DIVIDENDO DEF $ 8,6561770"/>
    <d v="2020-06-23T00:00:00"/>
    <x v="157"/>
    <s v="$"/>
    <x v="721"/>
    <n v="0"/>
    <n v="1000000"/>
    <n v="0"/>
    <n v="0"/>
    <n v="0"/>
    <n v="8.6560000000000006"/>
    <s v="Medium"/>
    <n v="8656000"/>
    <m/>
    <m/>
    <m/>
    <m/>
    <m/>
    <m/>
    <m/>
    <m/>
    <m/>
  </r>
  <r>
    <s v="DIVIDENDO  0,4563027"/>
    <d v="2016-11-04T00:00:00"/>
    <x v="446"/>
    <s v="$"/>
    <x v="459"/>
    <n v="0"/>
    <n v="18960000"/>
    <n v="0"/>
    <n v="0"/>
    <n v="0"/>
    <n v="0.45600000000000002"/>
    <s v="Low"/>
    <n v="8645760"/>
    <m/>
    <m/>
    <m/>
    <m/>
    <m/>
    <m/>
    <m/>
    <m/>
    <m/>
  </r>
  <r>
    <s v="DIVIDENDO $ 2,225497"/>
    <d v="2016-05-11T00:00:00"/>
    <x v="35"/>
    <s v="$"/>
    <x v="694"/>
    <n v="0"/>
    <n v="3883012"/>
    <n v="0"/>
    <n v="0"/>
    <n v="0"/>
    <n v="2.2250000000000001"/>
    <s v="Medium"/>
    <n v="8639701.6999999993"/>
    <m/>
    <m/>
    <m/>
    <m/>
    <m/>
    <m/>
    <m/>
    <m/>
    <m/>
  </r>
  <r>
    <s v="DIVIDENDO $ 0,86104052569355"/>
    <d v="2019-05-23T00:00:00"/>
    <x v="119"/>
    <s v="$"/>
    <x v="588"/>
    <n v="0"/>
    <n v="10000000"/>
    <n v="0"/>
    <n v="0"/>
    <n v="0"/>
    <n v="0.86099999999999999"/>
    <s v="Low"/>
    <n v="8610000"/>
    <m/>
    <m/>
    <m/>
    <m/>
    <m/>
    <m/>
    <m/>
    <m/>
    <m/>
  </r>
  <r>
    <s v="DIVIDENDO $ 0,85975"/>
    <d v="2021-05-04T00:00:00"/>
    <x v="142"/>
    <s v="$"/>
    <x v="607"/>
    <n v="0"/>
    <n v="10000000"/>
    <n v="0"/>
    <n v="0"/>
    <n v="0"/>
    <n v="0.86"/>
    <s v="Low"/>
    <n v="8600000"/>
    <m/>
    <m/>
    <m/>
    <m/>
    <m/>
    <m/>
    <m/>
    <m/>
    <m/>
  </r>
  <r>
    <s v="DIVIDENDO DEF US$ 42,92659907961660"/>
    <d v="2020-06-23T00:00:00"/>
    <x v="157"/>
    <s v="US$"/>
    <x v="722"/>
    <n v="0"/>
    <n v="200000"/>
    <n v="0"/>
    <n v="0"/>
    <n v="0"/>
    <n v="42.927"/>
    <s v="High"/>
    <n v="8585400"/>
    <m/>
    <m/>
    <m/>
    <m/>
    <m/>
    <m/>
    <m/>
    <m/>
    <m/>
  </r>
  <r>
    <s v="DIVIDENDO $ 0,9088743"/>
    <d v="2015-05-27T00:00:00"/>
    <x v="176"/>
    <s v="$"/>
    <x v="459"/>
    <n v="0"/>
    <n v="9440000"/>
    <n v="0"/>
    <n v="0"/>
    <n v="0"/>
    <n v="0.90900000000000003"/>
    <s v="Low"/>
    <n v="8580960"/>
    <m/>
    <m/>
    <m/>
    <m/>
    <m/>
    <m/>
    <m/>
    <m/>
    <m/>
  </r>
  <r>
    <s v="DIVIDENDO $ 0,9339163"/>
    <d v="2016-01-28T00:00:00"/>
    <x v="116"/>
    <s v="$"/>
    <x v="459"/>
    <n v="0"/>
    <n v="9120000"/>
    <n v="0"/>
    <n v="0"/>
    <n v="0"/>
    <n v="0.93400000000000005"/>
    <s v="Low"/>
    <n v="8518080"/>
    <m/>
    <m/>
    <m/>
    <m/>
    <m/>
    <m/>
    <m/>
    <m/>
    <m/>
  </r>
  <r>
    <s v="DIVIDENDO PROV US$ 2,8370871352"/>
    <d v="2020-12-30T00:00:00"/>
    <x v="1149"/>
    <s v="US$"/>
    <x v="668"/>
    <n v="0"/>
    <n v="3000000"/>
    <n v="0"/>
    <n v="0"/>
    <n v="0"/>
    <n v="2.8370000000000002"/>
    <s v="Medium"/>
    <n v="8511000"/>
    <m/>
    <m/>
    <m/>
    <m/>
    <m/>
    <m/>
    <m/>
    <m/>
    <m/>
  </r>
  <r>
    <s v="DIVIDENDO DEF $ 0,8512"/>
    <d v="2019-07-25T00:00:00"/>
    <x v="1150"/>
    <s v="$"/>
    <x v="723"/>
    <n v="0"/>
    <n v="10000000"/>
    <n v="0"/>
    <n v="0"/>
    <n v="0"/>
    <n v="0.85099999999999998"/>
    <s v="Low"/>
    <n v="8510000"/>
    <m/>
    <m/>
    <m/>
    <m/>
    <m/>
    <m/>
    <m/>
    <m/>
    <m/>
  </r>
  <r>
    <s v="DIVIDENDO $ 0,7280906"/>
    <d v="2016-08-26T00:00:00"/>
    <x v="222"/>
    <s v="$"/>
    <x v="459"/>
    <n v="0"/>
    <n v="11680000"/>
    <n v="0"/>
    <n v="0"/>
    <n v="0"/>
    <n v="0.72799999999999998"/>
    <s v="Low"/>
    <n v="8503040"/>
    <m/>
    <m/>
    <m/>
    <m/>
    <m/>
    <m/>
    <m/>
    <m/>
    <m/>
  </r>
  <r>
    <s v="DIVIDENDO $ 2,179518"/>
    <d v="2015-05-18T00:00:00"/>
    <x v="34"/>
    <s v="$"/>
    <x v="694"/>
    <n v="0"/>
    <n v="3883012"/>
    <n v="0"/>
    <n v="0"/>
    <n v="0"/>
    <n v="2.1800000000000002"/>
    <s v="Medium"/>
    <n v="8464966.1600000001"/>
    <m/>
    <m/>
    <m/>
    <m/>
    <m/>
    <m/>
    <m/>
    <m/>
    <m/>
  </r>
  <r>
    <s v="DIVIDENDO $ 1,328224686"/>
    <d v="2020-05-11T00:00:00"/>
    <x v="90"/>
    <s v="$"/>
    <x v="592"/>
    <n v="0"/>
    <n v="6360000"/>
    <n v="0"/>
    <n v="0"/>
    <n v="0"/>
    <n v="1.3280000000000001"/>
    <s v="Medium"/>
    <n v="8446080"/>
    <m/>
    <m/>
    <m/>
    <m/>
    <m/>
    <m/>
    <m/>
    <m/>
    <m/>
  </r>
  <r>
    <s v="DIVIDENDO $ 0,84296254787644"/>
    <d v="2020-05-11T00:00:00"/>
    <x v="90"/>
    <s v="$"/>
    <x v="582"/>
    <n v="0"/>
    <n v="10000000"/>
    <n v="0"/>
    <n v="0"/>
    <n v="0"/>
    <n v="0.84299999999999997"/>
    <s v="Low"/>
    <n v="8430000"/>
    <m/>
    <m/>
    <m/>
    <m/>
    <m/>
    <m/>
    <m/>
    <m/>
    <m/>
  </r>
  <r>
    <s v="DIVIDENDO $ 2,169548"/>
    <d v="2015-05-18T00:00:00"/>
    <x v="34"/>
    <s v="$"/>
    <x v="694"/>
    <n v="0"/>
    <n v="3883012"/>
    <n v="0"/>
    <n v="0"/>
    <n v="0"/>
    <n v="2.17"/>
    <s v="Medium"/>
    <n v="8426136.0399999991"/>
    <m/>
    <m/>
    <m/>
    <m/>
    <m/>
    <m/>
    <m/>
    <m/>
    <m/>
  </r>
  <r>
    <s v="DIVIDENDO PROV US$ 0,02077713"/>
    <d v="2017-12-20T00:00:00"/>
    <x v="165"/>
    <s v="US$"/>
    <x v="652"/>
    <n v="0"/>
    <n v="400000000"/>
    <n v="0"/>
    <n v="0"/>
    <n v="0"/>
    <n v="2.1000000000000001E-2"/>
    <s v="Low"/>
    <n v="8400000"/>
    <m/>
    <m/>
    <m/>
    <m/>
    <m/>
    <m/>
    <m/>
    <m/>
    <m/>
  </r>
  <r>
    <s v="DIVIDENDO $ 0,83866"/>
    <d v="2021-04-05T00:00:00"/>
    <x v="66"/>
    <s v="$"/>
    <x v="607"/>
    <n v="0"/>
    <n v="10000000"/>
    <n v="0"/>
    <n v="0"/>
    <n v="0"/>
    <n v="0.83899999999999997"/>
    <s v="Low"/>
    <n v="8390000"/>
    <m/>
    <m/>
    <m/>
    <m/>
    <m/>
    <m/>
    <m/>
    <m/>
    <m/>
  </r>
  <r>
    <s v="DIVIDENDO PROV $ 8,378321305988280"/>
    <d v="2019-06-20T00:00:00"/>
    <x v="443"/>
    <s v="$"/>
    <x v="342"/>
    <n v="0"/>
    <n v="1000000"/>
    <n v="0"/>
    <n v="0"/>
    <n v="0"/>
    <n v="8.3780000000000001"/>
    <s v="Medium"/>
    <n v="8378000"/>
    <m/>
    <m/>
    <m/>
    <m/>
    <m/>
    <m/>
    <m/>
    <m/>
    <m/>
  </r>
  <r>
    <s v="DIVIDENDO DEF US$ 33,41"/>
    <d v="2017-06-23T00:00:00"/>
    <x v="856"/>
    <s v="US$"/>
    <x v="724"/>
    <n v="0"/>
    <n v="250000"/>
    <n v="0"/>
    <n v="0"/>
    <n v="0"/>
    <n v="33.409999999999997"/>
    <s v="High"/>
    <n v="8352500"/>
    <m/>
    <m/>
    <m/>
    <m/>
    <m/>
    <m/>
    <m/>
    <m/>
    <m/>
  </r>
  <r>
    <s v="DIVIDENDO PROV $ 1,2196962"/>
    <d v="2020-01-17T00:00:00"/>
    <x v="26"/>
    <s v="$"/>
    <x v="592"/>
    <n v="0"/>
    <n v="6840000"/>
    <n v="0"/>
    <n v="0"/>
    <n v="0"/>
    <n v="1.22"/>
    <s v="Medium"/>
    <n v="8344800"/>
    <m/>
    <m/>
    <m/>
    <m/>
    <m/>
    <m/>
    <m/>
    <m/>
    <m/>
  </r>
  <r>
    <s v="DIVIDENDO $ 0,8307539"/>
    <d v="2020-03-18T00:00:00"/>
    <x v="42"/>
    <s v="$"/>
    <x v="607"/>
    <n v="0"/>
    <n v="10000000"/>
    <n v="0"/>
    <n v="0"/>
    <n v="0"/>
    <n v="0.83099999999999996"/>
    <s v="Low"/>
    <n v="8310000"/>
    <m/>
    <m/>
    <m/>
    <m/>
    <m/>
    <m/>
    <m/>
    <m/>
    <m/>
  </r>
  <r>
    <s v="DIVIDENDO DEF $ 8,2813315"/>
    <d v="2019-06-22T00:00:00"/>
    <x v="556"/>
    <s v="$"/>
    <x v="654"/>
    <n v="0"/>
    <n v="1000000"/>
    <n v="0"/>
    <n v="0"/>
    <n v="0"/>
    <n v="8.2810000000000006"/>
    <s v="Medium"/>
    <n v="8281000"/>
    <m/>
    <m/>
    <m/>
    <m/>
    <m/>
    <m/>
    <m/>
    <m/>
    <m/>
  </r>
  <r>
    <s v="DIVIDENDO DEF US$ 8,26466666666667"/>
    <d v="2017-05-19T00:00:00"/>
    <x v="148"/>
    <s v="US$"/>
    <x v="613"/>
    <n v="0"/>
    <n v="1000000"/>
    <n v="0"/>
    <n v="0"/>
    <n v="0"/>
    <n v="8.2650000000000006"/>
    <s v="Medium"/>
    <n v="8265000"/>
    <m/>
    <m/>
    <m/>
    <m/>
    <m/>
    <m/>
    <m/>
    <m/>
    <m/>
  </r>
  <r>
    <s v="DIVIDENDO PROV US$ 0,823024"/>
    <d v="2021-01-19T00:00:00"/>
    <x v="1124"/>
    <s v="US$"/>
    <x v="725"/>
    <n v="0"/>
    <n v="10000000"/>
    <n v="0"/>
    <n v="0"/>
    <n v="0"/>
    <n v="0.82299999999999995"/>
    <s v="Low"/>
    <n v="8230000"/>
    <m/>
    <m/>
    <m/>
    <m/>
    <m/>
    <m/>
    <m/>
    <m/>
    <m/>
  </r>
  <r>
    <s v="DIVIDENDO $ 0,82041975648949"/>
    <d v="2020-05-28T00:00:00"/>
    <x v="14"/>
    <s v="$"/>
    <x v="612"/>
    <n v="0"/>
    <n v="10000000"/>
    <n v="0"/>
    <n v="0"/>
    <n v="0"/>
    <n v="0.82"/>
    <s v="Low"/>
    <n v="8200000"/>
    <m/>
    <m/>
    <m/>
    <m/>
    <m/>
    <m/>
    <m/>
    <m/>
    <m/>
  </r>
  <r>
    <s v="DIVIDENDO DEF $ 8,17352478"/>
    <d v="2019-06-22T00:00:00"/>
    <x v="556"/>
    <s v="$"/>
    <x v="655"/>
    <n v="0"/>
    <n v="1000000"/>
    <n v="0"/>
    <n v="0"/>
    <n v="0"/>
    <n v="8.1739999999999995"/>
    <s v="Medium"/>
    <n v="8174000"/>
    <m/>
    <m/>
    <m/>
    <m/>
    <m/>
    <m/>
    <m/>
    <m/>
    <m/>
  </r>
  <r>
    <s v="DIVIDENDO PROV $ 8,14901508990245"/>
    <d v="2017-07-25T00:00:00"/>
    <x v="693"/>
    <s v="$"/>
    <x v="342"/>
    <n v="0"/>
    <n v="1000000"/>
    <n v="0"/>
    <n v="0"/>
    <n v="0"/>
    <n v="8.1489999999999991"/>
    <s v="Medium"/>
    <n v="8149000"/>
    <m/>
    <m/>
    <m/>
    <m/>
    <m/>
    <m/>
    <m/>
    <m/>
    <m/>
  </r>
  <r>
    <s v="DIVIDENDO $ 0,81"/>
    <d v="2020-10-07T00:00:00"/>
    <x v="155"/>
    <s v="$"/>
    <x v="607"/>
    <n v="0"/>
    <n v="10000000"/>
    <n v="0"/>
    <n v="0"/>
    <n v="0"/>
    <n v="0.81"/>
    <s v="Low"/>
    <n v="8100000"/>
    <m/>
    <m/>
    <m/>
    <m/>
    <m/>
    <m/>
    <m/>
    <m/>
    <m/>
  </r>
  <r>
    <s v="DIVIDENDO PROV US$ 0,0269167189"/>
    <d v="2018-07-11T00:00:00"/>
    <x v="620"/>
    <s v="US$"/>
    <x v="656"/>
    <n v="0"/>
    <n v="300000000"/>
    <n v="0"/>
    <n v="0"/>
    <n v="0"/>
    <n v="2.7E-2"/>
    <s v="Low"/>
    <n v="8100000"/>
    <m/>
    <m/>
    <m/>
    <m/>
    <m/>
    <m/>
    <m/>
    <m/>
    <m/>
  </r>
  <r>
    <s v="DIVIDENDO DEF $ 8,0961733243267"/>
    <d v="2016-05-27T00:00:00"/>
    <x v="1151"/>
    <s v="$"/>
    <x v="342"/>
    <n v="0"/>
    <n v="1000000"/>
    <n v="0"/>
    <n v="0"/>
    <n v="0"/>
    <n v="8.0960000000000001"/>
    <s v="Medium"/>
    <n v="8096000"/>
    <m/>
    <m/>
    <m/>
    <m/>
    <m/>
    <m/>
    <m/>
    <m/>
    <m/>
  </r>
  <r>
    <s v="DIVIDENDO $ 0,935005"/>
    <d v="2016-05-25T00:00:00"/>
    <x v="150"/>
    <s v="$"/>
    <x v="459"/>
    <n v="0"/>
    <n v="8640000"/>
    <n v="0"/>
    <n v="0"/>
    <n v="0"/>
    <n v="0.93500000000000005"/>
    <s v="Low"/>
    <n v="8078400"/>
    <m/>
    <m/>
    <m/>
    <m/>
    <m/>
    <m/>
    <m/>
    <m/>
    <m/>
  </r>
  <r>
    <s v="DIVIDENDO PROV US$ 0,8031189084"/>
    <d v="2021-09-09T00:00:00"/>
    <x v="714"/>
    <s v="US$"/>
    <x v="726"/>
    <n v="0"/>
    <n v="10000000"/>
    <n v="0"/>
    <n v="0"/>
    <n v="0"/>
    <n v="0.80300000000000005"/>
    <s v="Low"/>
    <n v="8030000"/>
    <m/>
    <m/>
    <m/>
    <m/>
    <m/>
    <m/>
    <m/>
    <m/>
    <m/>
  </r>
  <r>
    <s v="DIVIDENDO $ 1,28392548"/>
    <d v="2021-05-20T00:00:00"/>
    <x v="305"/>
    <s v="$"/>
    <x v="592"/>
    <n v="0"/>
    <n v="6240000"/>
    <n v="0"/>
    <n v="0"/>
    <n v="0"/>
    <n v="1.284"/>
    <s v="Medium"/>
    <n v="8012160"/>
    <m/>
    <m/>
    <m/>
    <m/>
    <m/>
    <m/>
    <m/>
    <m/>
    <m/>
  </r>
  <r>
    <s v="DIVIDENDO PROV US$ 0,0198858"/>
    <d v="2018-09-05T00:00:00"/>
    <x v="1152"/>
    <s v="US$"/>
    <x v="652"/>
    <n v="0"/>
    <n v="400000000"/>
    <n v="0"/>
    <n v="0"/>
    <n v="0"/>
    <n v="0.02"/>
    <s v="Low"/>
    <n v="8000000"/>
    <m/>
    <m/>
    <m/>
    <m/>
    <m/>
    <m/>
    <m/>
    <m/>
    <m/>
  </r>
  <r>
    <s v="DIVIDENDO DEF 52 $ 0,002482705"/>
    <d v="2017-05-13T00:00:00"/>
    <x v="404"/>
    <s v="$"/>
    <x v="304"/>
    <n v="0"/>
    <n v="3983886864"/>
    <n v="0"/>
    <n v="0"/>
    <n v="0"/>
    <n v="2E-3"/>
    <s v="Low"/>
    <n v="7967773.7280000001"/>
    <m/>
    <m/>
    <m/>
    <m/>
    <m/>
    <m/>
    <m/>
    <m/>
    <m/>
  </r>
  <r>
    <s v="DIVIDENDO $ 0,32222033"/>
    <d v="2020-04-30T00:00:00"/>
    <x v="28"/>
    <s v="$"/>
    <x v="459"/>
    <n v="0"/>
    <n v="24720000"/>
    <n v="0"/>
    <n v="0"/>
    <n v="0"/>
    <n v="0.32200000000000001"/>
    <s v="Low"/>
    <n v="7959840"/>
    <m/>
    <m/>
    <m/>
    <m/>
    <m/>
    <m/>
    <m/>
    <m/>
    <m/>
  </r>
  <r>
    <s v="DIVIDENDO $ 0,79284366379695"/>
    <d v="2020-05-11T00:00:00"/>
    <x v="90"/>
    <s v="$"/>
    <x v="588"/>
    <n v="0"/>
    <n v="10000000"/>
    <n v="0"/>
    <n v="0"/>
    <n v="0"/>
    <n v="0.79300000000000004"/>
    <s v="Low"/>
    <n v="7930000"/>
    <m/>
    <m/>
    <m/>
    <m/>
    <m/>
    <m/>
    <m/>
    <m/>
    <m/>
  </r>
  <r>
    <s v="DIVIDENDO DEF $ 0,791"/>
    <d v="2019-07-25T00:00:00"/>
    <x v="1150"/>
    <s v="$"/>
    <x v="727"/>
    <n v="0"/>
    <n v="10000000"/>
    <n v="0"/>
    <n v="0"/>
    <n v="0"/>
    <n v="0.79100000000000004"/>
    <s v="Low"/>
    <n v="7910000"/>
    <m/>
    <m/>
    <m/>
    <m/>
    <m/>
    <m/>
    <m/>
    <m/>
    <m/>
  </r>
  <r>
    <s v="DIVIDENDO $ 0,78967"/>
    <d v="2021-09-08T00:00:00"/>
    <x v="192"/>
    <s v="$"/>
    <x v="607"/>
    <n v="0"/>
    <n v="10000000"/>
    <n v="0"/>
    <n v="0"/>
    <n v="0"/>
    <n v="0.79"/>
    <s v="Low"/>
    <n v="7900000"/>
    <m/>
    <m/>
    <m/>
    <m/>
    <m/>
    <m/>
    <m/>
    <m/>
    <m/>
  </r>
  <r>
    <s v="DIVIDENDO INF 0 $ 2,023187"/>
    <d v="2017-03-17T00:00:00"/>
    <x v="15"/>
    <s v="$"/>
    <x v="694"/>
    <n v="0"/>
    <n v="3883012"/>
    <n v="0"/>
    <n v="0"/>
    <n v="0"/>
    <n v="2.0230000000000001"/>
    <s v="Medium"/>
    <n v="7855333.2759999996"/>
    <m/>
    <m/>
    <m/>
    <m/>
    <m/>
    <m/>
    <m/>
    <m/>
    <m/>
  </r>
  <r>
    <s v="DIVIDENDO PROV 0 $ 0,9161915"/>
    <d v="2016-05-16T00:00:00"/>
    <x v="35"/>
    <s v="$"/>
    <x v="459"/>
    <n v="0"/>
    <n v="8560000"/>
    <n v="0"/>
    <n v="0"/>
    <n v="0"/>
    <n v="0.91600000000000004"/>
    <s v="Low"/>
    <n v="7840960"/>
    <m/>
    <m/>
    <m/>
    <m/>
    <m/>
    <m/>
    <m/>
    <m/>
    <m/>
  </r>
  <r>
    <s v="DIVIDENDO PROV $ 7,82897074279002"/>
    <d v="2018-04-24T00:00:00"/>
    <x v="166"/>
    <s v="$"/>
    <x v="342"/>
    <n v="0"/>
    <n v="1000000"/>
    <n v="0"/>
    <n v="0"/>
    <n v="0"/>
    <n v="7.8289999999999997"/>
    <s v="Medium"/>
    <n v="7829000"/>
    <m/>
    <m/>
    <m/>
    <m/>
    <m/>
    <m/>
    <m/>
    <m/>
    <m/>
  </r>
  <r>
    <s v="DIVIDENDO PROV US$ 0,026169416"/>
    <d v="2020-12-30T00:00:00"/>
    <x v="1149"/>
    <s v="US$"/>
    <x v="656"/>
    <n v="0"/>
    <n v="300000000"/>
    <n v="0"/>
    <n v="0"/>
    <n v="0"/>
    <n v="2.5999999999999999E-2"/>
    <s v="Low"/>
    <n v="7800000"/>
    <m/>
    <m/>
    <m/>
    <m/>
    <m/>
    <m/>
    <m/>
    <m/>
    <m/>
  </r>
  <r>
    <s v="DIVIDENDO PROV US$ 0,0262051506"/>
    <d v="2020-06-23T00:00:00"/>
    <x v="157"/>
    <s v="US$"/>
    <x v="656"/>
    <n v="0"/>
    <n v="300000000"/>
    <n v="0"/>
    <n v="0"/>
    <n v="0"/>
    <n v="2.5999999999999999E-2"/>
    <s v="Low"/>
    <n v="7800000"/>
    <m/>
    <m/>
    <m/>
    <m/>
    <m/>
    <m/>
    <m/>
    <m/>
    <m/>
  </r>
  <r>
    <s v="DIVIDENDO $ 0,9075494"/>
    <d v="2016-05-09T00:00:00"/>
    <x v="76"/>
    <s v="$"/>
    <x v="459"/>
    <n v="0"/>
    <n v="8560000"/>
    <n v="0"/>
    <n v="0"/>
    <n v="0"/>
    <n v="0.90800000000000003"/>
    <s v="Low"/>
    <n v="7772480"/>
    <m/>
    <m/>
    <m/>
    <m/>
    <m/>
    <m/>
    <m/>
    <m/>
    <m/>
  </r>
  <r>
    <s v="DIVIDENDO DEF$ 7,768546"/>
    <d v="2015-06-19T00:00:00"/>
    <x v="462"/>
    <s v="$"/>
    <x v="728"/>
    <n v="0"/>
    <n v="1000000"/>
    <n v="0"/>
    <n v="0"/>
    <n v="0"/>
    <n v="7.7690000000000001"/>
    <s v="Medium"/>
    <n v="7769000"/>
    <m/>
    <m/>
    <m/>
    <m/>
    <m/>
    <m/>
    <m/>
    <m/>
    <m/>
  </r>
  <r>
    <s v="DIVIDENDO PROV $ 0,37203"/>
    <d v="2017-08-30T00:00:00"/>
    <x v="321"/>
    <s v="$"/>
    <x v="459"/>
    <n v="0"/>
    <n v="20800000"/>
    <n v="0"/>
    <n v="0"/>
    <n v="0"/>
    <n v="0.372"/>
    <s v="Low"/>
    <n v="7737600"/>
    <m/>
    <m/>
    <m/>
    <m/>
    <m/>
    <m/>
    <m/>
    <m/>
    <m/>
  </r>
  <r>
    <s v="DIVIDENDO $ 1,4867181"/>
    <d v="2015-01-12T00:00:00"/>
    <x v="183"/>
    <s v="$"/>
    <x v="459"/>
    <n v="0"/>
    <n v="5200000"/>
    <n v="0"/>
    <n v="0"/>
    <n v="0"/>
    <n v="1.4870000000000001"/>
    <s v="Medium"/>
    <n v="7732400"/>
    <m/>
    <m/>
    <m/>
    <m/>
    <m/>
    <m/>
    <m/>
    <m/>
    <m/>
  </r>
  <r>
    <s v="DIVIDENDO $ 1,318898"/>
    <d v="2015-01-29T00:00:00"/>
    <x v="162"/>
    <s v="$"/>
    <x v="459"/>
    <n v="0"/>
    <n v="5840000"/>
    <n v="0"/>
    <n v="0"/>
    <n v="0"/>
    <n v="1.319"/>
    <s v="Medium"/>
    <n v="7702960"/>
    <m/>
    <m/>
    <m/>
    <m/>
    <m/>
    <m/>
    <m/>
    <m/>
    <m/>
  </r>
  <r>
    <s v="DIVIDENDO $ 0,25307651"/>
    <d v="2019-05-07T00:00:00"/>
    <x v="100"/>
    <s v="$"/>
    <x v="459"/>
    <n v="0"/>
    <n v="30400000"/>
    <n v="0"/>
    <n v="0"/>
    <n v="0"/>
    <n v="0.253"/>
    <s v="Low"/>
    <n v="7691200"/>
    <m/>
    <m/>
    <m/>
    <m/>
    <m/>
    <m/>
    <m/>
    <m/>
    <m/>
  </r>
  <r>
    <s v="DIVIDENDO $ 0,3718458"/>
    <d v="2017-10-25T00:00:00"/>
    <x v="398"/>
    <s v="$"/>
    <x v="459"/>
    <n v="0"/>
    <n v="20400000"/>
    <n v="0"/>
    <n v="0"/>
    <n v="0"/>
    <n v="0.372"/>
    <s v="Low"/>
    <n v="7588800"/>
    <m/>
    <m/>
    <m/>
    <m/>
    <m/>
    <m/>
    <m/>
    <m/>
    <m/>
  </r>
  <r>
    <s v="DIVIDENDO $ 0,24990396"/>
    <d v="2019-05-15T00:00:00"/>
    <x v="181"/>
    <s v="$"/>
    <x v="459"/>
    <n v="0"/>
    <n v="30320000"/>
    <n v="0"/>
    <n v="0"/>
    <n v="0"/>
    <n v="0.25"/>
    <s v="Low"/>
    <n v="7580000"/>
    <m/>
    <m/>
    <m/>
    <m/>
    <m/>
    <m/>
    <m/>
    <m/>
    <m/>
  </r>
  <r>
    <s v="DIVIDENDO $ 1,14740879"/>
    <d v="2020-12-14T00:00:00"/>
    <x v="115"/>
    <s v="$"/>
    <x v="592"/>
    <n v="0"/>
    <n v="6600000"/>
    <n v="0"/>
    <n v="0"/>
    <n v="0"/>
    <n v="1.147"/>
    <s v="Medium"/>
    <n v="7570200"/>
    <m/>
    <m/>
    <m/>
    <m/>
    <m/>
    <m/>
    <m/>
    <m/>
    <m/>
  </r>
  <r>
    <s v="DIVIDENDO $ 0,8798831"/>
    <d v="2016-05-10T00:00:00"/>
    <x v="220"/>
    <s v="$"/>
    <x v="459"/>
    <n v="0"/>
    <n v="8560000"/>
    <n v="0"/>
    <n v="0"/>
    <n v="0"/>
    <n v="0.88"/>
    <s v="Low"/>
    <n v="7532800"/>
    <m/>
    <m/>
    <m/>
    <m/>
    <m/>
    <m/>
    <m/>
    <m/>
    <m/>
  </r>
  <r>
    <s v="DIVIDENDO DEF $ 7,52749400750074"/>
    <d v="2018-05-25T00:00:00"/>
    <x v="367"/>
    <s v="$"/>
    <x v="342"/>
    <n v="0"/>
    <n v="1000000"/>
    <n v="0"/>
    <n v="0"/>
    <n v="0"/>
    <n v="7.5270000000000001"/>
    <s v="Medium"/>
    <n v="7527000"/>
    <m/>
    <m/>
    <m/>
    <m/>
    <m/>
    <m/>
    <m/>
    <m/>
    <m/>
  </r>
  <r>
    <s v="DIVIDENDO $ 0,38283255"/>
    <d v="2017-01-25T00:00:00"/>
    <x v="399"/>
    <s v="$"/>
    <x v="459"/>
    <n v="0"/>
    <n v="19600000"/>
    <n v="0"/>
    <n v="0"/>
    <n v="0"/>
    <n v="0.38300000000000001"/>
    <s v="Low"/>
    <n v="7506800"/>
    <m/>
    <m/>
    <m/>
    <m/>
    <m/>
    <m/>
    <m/>
    <m/>
    <m/>
  </r>
  <r>
    <s v="DIVIDENDO PROV US$ 0,0246828680"/>
    <d v="2021-09-01T00:00:00"/>
    <x v="475"/>
    <s v="US$"/>
    <x v="656"/>
    <n v="0"/>
    <n v="300000000"/>
    <n v="0"/>
    <n v="0"/>
    <n v="0"/>
    <n v="2.5000000000000001E-2"/>
    <s v="Low"/>
    <n v="7500000"/>
    <m/>
    <m/>
    <m/>
    <m/>
    <m/>
    <m/>
    <m/>
    <m/>
    <m/>
  </r>
  <r>
    <s v="DIVIDENDO  $ 0,3809046"/>
    <d v="2017-05-29T00:00:00"/>
    <x v="269"/>
    <s v="$"/>
    <x v="459"/>
    <n v="0"/>
    <n v="19680000"/>
    <n v="0"/>
    <n v="0"/>
    <n v="0"/>
    <n v="0.38100000000000001"/>
    <s v="Low"/>
    <n v="7498080"/>
    <m/>
    <m/>
    <m/>
    <m/>
    <m/>
    <m/>
    <m/>
    <m/>
    <m/>
  </r>
  <r>
    <s v="DIVIDENDO PROV US$ 0,7488199845"/>
    <d v="2021-06-23T00:00:00"/>
    <x v="548"/>
    <s v="US$"/>
    <x v="729"/>
    <n v="0"/>
    <n v="10000000"/>
    <n v="0"/>
    <n v="0"/>
    <n v="0"/>
    <n v="0.749"/>
    <s v="Low"/>
    <n v="7490000"/>
    <m/>
    <m/>
    <m/>
    <m/>
    <m/>
    <m/>
    <m/>
    <m/>
    <m/>
  </r>
  <r>
    <s v="DIVIDENDO DEF US$ 0,7488911146086710"/>
    <d v="2021-05-04T00:00:00"/>
    <x v="242"/>
    <s v="US$"/>
    <x v="730"/>
    <n v="0"/>
    <n v="10000000"/>
    <n v="0"/>
    <n v="0"/>
    <n v="0"/>
    <n v="0.749"/>
    <s v="Low"/>
    <n v="7490000"/>
    <m/>
    <m/>
    <m/>
    <m/>
    <m/>
    <m/>
    <m/>
    <m/>
    <m/>
  </r>
  <r>
    <s v="DIVIDENDO $ 0,25555358"/>
    <d v="2018-05-23T00:00:00"/>
    <x v="81"/>
    <s v="$"/>
    <x v="459"/>
    <n v="0"/>
    <n v="29040000"/>
    <n v="0"/>
    <n v="0"/>
    <n v="0"/>
    <n v="0.25600000000000001"/>
    <s v="Low"/>
    <n v="7434240"/>
    <m/>
    <m/>
    <m/>
    <m/>
    <m/>
    <m/>
    <m/>
    <m/>
    <m/>
  </r>
  <r>
    <s v="DIVIDENDO PROV $ 7,3949837333050700"/>
    <d v="2019-12-12T00:00:00"/>
    <x v="106"/>
    <s v="$"/>
    <x v="342"/>
    <n v="0"/>
    <n v="1000000"/>
    <n v="0"/>
    <n v="0"/>
    <n v="0"/>
    <n v="7.3949999999999996"/>
    <s v="Medium"/>
    <n v="7395000"/>
    <m/>
    <m/>
    <m/>
    <m/>
    <m/>
    <m/>
    <m/>
    <m/>
    <m/>
  </r>
  <r>
    <s v="DIVIDENDO PROV EURO 2,45962409"/>
    <d v="2021-02-17T00:00:00"/>
    <x v="1132"/>
    <s v="EURO"/>
    <x v="540"/>
    <n v="0"/>
    <n v="3000000"/>
    <n v="0"/>
    <n v="0"/>
    <n v="0"/>
    <n v="2.46"/>
    <s v="Medium"/>
    <n v="7380000"/>
    <m/>
    <m/>
    <m/>
    <m/>
    <m/>
    <m/>
    <m/>
    <m/>
    <m/>
  </r>
  <r>
    <s v="DIVIDENDO PROV $ 0,73612993927234"/>
    <d v="2020-05-30T00:00:00"/>
    <x v="422"/>
    <s v="$"/>
    <x v="612"/>
    <n v="0"/>
    <n v="10000000"/>
    <n v="0"/>
    <n v="0"/>
    <n v="0"/>
    <n v="0.73599999999999999"/>
    <s v="Low"/>
    <n v="7360000"/>
    <m/>
    <m/>
    <m/>
    <m/>
    <m/>
    <m/>
    <m/>
    <m/>
    <m/>
  </r>
  <r>
    <s v="DIVIDENDO DEF US$ 0,73138969521045"/>
    <d v="2021-05-04T00:00:00"/>
    <x v="242"/>
    <s v="US$"/>
    <x v="731"/>
    <n v="0"/>
    <n v="10000000"/>
    <n v="0"/>
    <n v="0"/>
    <n v="0"/>
    <n v="0.73099999999999998"/>
    <s v="Low"/>
    <n v="7310000"/>
    <m/>
    <m/>
    <m/>
    <m/>
    <m/>
    <m/>
    <m/>
    <m/>
    <m/>
  </r>
  <r>
    <s v="DIVIDENDO PROV $ 0,7276"/>
    <d v="2019-08-02T00:00:00"/>
    <x v="841"/>
    <s v="$"/>
    <x v="732"/>
    <n v="0"/>
    <n v="10000000"/>
    <n v="0"/>
    <n v="0"/>
    <n v="0"/>
    <n v="0.72799999999999998"/>
    <s v="Low"/>
    <n v="7280000"/>
    <m/>
    <m/>
    <m/>
    <m/>
    <m/>
    <m/>
    <m/>
    <m/>
    <m/>
  </r>
  <r>
    <s v="DIVIDENDO DEF $ 19"/>
    <d v="2018-05-03T00:00:00"/>
    <x v="156"/>
    <s v="$"/>
    <x v="733"/>
    <n v="0"/>
    <n v="383155"/>
    <n v="0"/>
    <n v="0"/>
    <n v="0"/>
    <n v="19"/>
    <s v="High"/>
    <n v="7279945"/>
    <m/>
    <m/>
    <m/>
    <m/>
    <m/>
    <m/>
    <m/>
    <m/>
    <m/>
  </r>
  <r>
    <s v="DIVIDENDO PROV $ 7,26975436220476"/>
    <d v="2018-01-25T00:00:00"/>
    <x v="400"/>
    <s v="$"/>
    <x v="342"/>
    <n v="0"/>
    <n v="1000000"/>
    <n v="0"/>
    <n v="0"/>
    <n v="0"/>
    <n v="7.27"/>
    <s v="Medium"/>
    <n v="7270000"/>
    <m/>
    <m/>
    <m/>
    <m/>
    <m/>
    <m/>
    <m/>
    <m/>
    <m/>
  </r>
  <r>
    <s v="DIVIDENDO $ 0,726476311"/>
    <d v="2018-05-11T00:00:00"/>
    <x v="1153"/>
    <s v="$"/>
    <x v="403"/>
    <n v="0"/>
    <n v="10000000"/>
    <n v="0"/>
    <n v="0"/>
    <n v="0"/>
    <n v="0.72599999999999998"/>
    <s v="Low"/>
    <n v="7260000"/>
    <m/>
    <m/>
    <m/>
    <m/>
    <m/>
    <m/>
    <m/>
    <m/>
    <m/>
  </r>
  <r>
    <s v="DIVIDENDO PROV US$ 3,62562614"/>
    <d v="2019-06-22T00:00:00"/>
    <x v="556"/>
    <s v="US$"/>
    <x v="648"/>
    <n v="0"/>
    <n v="2000000"/>
    <n v="0"/>
    <n v="0"/>
    <n v="0"/>
    <n v="3.6259999999999999"/>
    <s v="Medium"/>
    <n v="7252000"/>
    <m/>
    <m/>
    <m/>
    <m/>
    <m/>
    <m/>
    <m/>
    <m/>
    <m/>
  </r>
  <r>
    <s v="DIVIDENDO $ 1,861473"/>
    <d v="2015-05-18T00:00:00"/>
    <x v="34"/>
    <s v="$"/>
    <x v="694"/>
    <n v="0"/>
    <n v="3883012"/>
    <n v="0"/>
    <n v="0"/>
    <n v="0"/>
    <n v="1.861"/>
    <s v="Medium"/>
    <n v="7226285.3320000004"/>
    <m/>
    <m/>
    <m/>
    <m/>
    <m/>
    <m/>
    <m/>
    <m/>
    <m/>
  </r>
  <r>
    <s v="DIVIDENDO $ 0,39627077"/>
    <d v="2017-05-04T00:00:00"/>
    <x v="174"/>
    <s v="$"/>
    <x v="459"/>
    <n v="0"/>
    <n v="18240000"/>
    <n v="0"/>
    <n v="0"/>
    <n v="0"/>
    <n v="0.39600000000000002"/>
    <s v="Low"/>
    <n v="7223040"/>
    <m/>
    <m/>
    <m/>
    <m/>
    <m/>
    <m/>
    <m/>
    <m/>
    <m/>
  </r>
  <r>
    <s v="DIVIDENDO DEF $ 0,7215"/>
    <d v="2020-01-02T00:00:00"/>
    <x v="130"/>
    <s v="$"/>
    <x v="723"/>
    <n v="0"/>
    <n v="10000000"/>
    <n v="0"/>
    <n v="0"/>
    <n v="0"/>
    <n v="0.72199999999999998"/>
    <s v="Low"/>
    <n v="7220000"/>
    <m/>
    <m/>
    <m/>
    <m/>
    <m/>
    <m/>
    <m/>
    <m/>
    <m/>
  </r>
  <r>
    <s v="DIVIDENDO  $ 1,15549952"/>
    <d v="2021-05-11T00:00:00"/>
    <x v="54"/>
    <s v="$"/>
    <x v="592"/>
    <n v="0"/>
    <n v="6240000"/>
    <n v="0"/>
    <n v="0"/>
    <n v="0"/>
    <n v="1.155"/>
    <s v="Medium"/>
    <n v="7207200"/>
    <m/>
    <m/>
    <m/>
    <m/>
    <m/>
    <m/>
    <m/>
    <m/>
    <m/>
  </r>
  <r>
    <s v="DIVIDENDO PROV US$ 0,01753225"/>
    <d v="2018-08-01T00:00:00"/>
    <x v="1086"/>
    <s v="US$"/>
    <x v="652"/>
    <n v="0"/>
    <n v="400000000"/>
    <n v="0"/>
    <n v="0"/>
    <n v="0"/>
    <n v="1.7999999999999999E-2"/>
    <s v="Low"/>
    <n v="7200000"/>
    <m/>
    <m/>
    <m/>
    <m/>
    <m/>
    <m/>
    <m/>
    <m/>
    <m/>
  </r>
  <r>
    <s v="DIVIDENDO PROV US$ 0,02359425"/>
    <d v="2016-01-08T00:00:00"/>
    <x v="423"/>
    <s v="US$"/>
    <x v="656"/>
    <n v="0"/>
    <n v="300000000"/>
    <n v="0"/>
    <n v="0"/>
    <n v="0"/>
    <n v="2.4E-2"/>
    <s v="Low"/>
    <n v="7200000"/>
    <m/>
    <m/>
    <m/>
    <m/>
    <m/>
    <m/>
    <m/>
    <m/>
    <m/>
  </r>
  <r>
    <s v="DIVIDENDO $ 0,8397998"/>
    <d v="2016-05-18T00:00:00"/>
    <x v="266"/>
    <s v="$"/>
    <x v="459"/>
    <n v="0"/>
    <n v="8560000"/>
    <n v="0"/>
    <n v="0"/>
    <n v="0"/>
    <n v="0.84"/>
    <s v="Low"/>
    <n v="7190400"/>
    <m/>
    <m/>
    <m/>
    <m/>
    <m/>
    <m/>
    <m/>
    <m/>
    <m/>
  </r>
  <r>
    <s v="DIVIDENDO $ 0,7665118"/>
    <d v="2015-04-22T00:00:00"/>
    <x v="257"/>
    <s v="$"/>
    <x v="459"/>
    <n v="0"/>
    <n v="9360000"/>
    <n v="0"/>
    <n v="0"/>
    <n v="0"/>
    <n v="0.76700000000000002"/>
    <s v="Low"/>
    <n v="7179120"/>
    <m/>
    <m/>
    <m/>
    <m/>
    <m/>
    <m/>
    <m/>
    <m/>
    <m/>
  </r>
  <r>
    <s v="DIVIDENDO $ 1,078941515"/>
    <d v="2019-04-25T00:00:00"/>
    <x v="240"/>
    <s v="$"/>
    <x v="592"/>
    <n v="0"/>
    <n v="6600000"/>
    <n v="0"/>
    <n v="0"/>
    <n v="0"/>
    <n v="1.079"/>
    <s v="Medium"/>
    <n v="7121400"/>
    <m/>
    <m/>
    <m/>
    <m/>
    <m/>
    <m/>
    <m/>
    <m/>
    <m/>
  </r>
  <r>
    <s v="DIVIDENDO PROV $ 0,7105"/>
    <d v="2019-06-12T00:00:00"/>
    <x v="565"/>
    <s v="$"/>
    <x v="723"/>
    <n v="0"/>
    <n v="10000000"/>
    <n v="0"/>
    <n v="0"/>
    <n v="0"/>
    <n v="0.71099999999999997"/>
    <s v="Low"/>
    <n v="7110000"/>
    <m/>
    <m/>
    <m/>
    <m/>
    <m/>
    <m/>
    <m/>
    <m/>
    <m/>
  </r>
  <r>
    <s v="DIVIDENDO PROV $ 280,4573108"/>
    <d v="2021-08-17T00:00:00"/>
    <x v="1085"/>
    <s v="$"/>
    <x v="308"/>
    <n v="0"/>
    <n v="25346"/>
    <n v="0"/>
    <n v="0"/>
    <n v="0"/>
    <n v="280.45699999999999"/>
    <s v="Very High"/>
    <n v="7108463.1220000004"/>
    <m/>
    <m/>
    <m/>
    <m/>
    <m/>
    <m/>
    <m/>
    <m/>
    <m/>
  </r>
  <r>
    <s v="DIVIDENDO DEF $ 0,00172"/>
    <d v="2015-05-23T00:00:00"/>
    <x v="173"/>
    <s v="$"/>
    <x v="734"/>
    <n v="0"/>
    <n v="3553436546"/>
    <n v="0"/>
    <n v="0"/>
    <n v="0"/>
    <n v="2E-3"/>
    <s v="Low"/>
    <n v="7106873.0920000002"/>
    <m/>
    <m/>
    <m/>
    <m/>
    <m/>
    <m/>
    <m/>
    <m/>
    <m/>
  </r>
  <r>
    <s v="DIVIDENDO DEF US$ 0,7087979940212880"/>
    <d v="2020-03-04T00:00:00"/>
    <x v="936"/>
    <s v="US$"/>
    <x v="735"/>
    <n v="0"/>
    <n v="10000000"/>
    <n v="0"/>
    <n v="0"/>
    <n v="0"/>
    <n v="0.70899999999999996"/>
    <s v="Low"/>
    <n v="7090000"/>
    <m/>
    <m/>
    <m/>
    <m/>
    <m/>
    <m/>
    <m/>
    <m/>
    <m/>
  </r>
  <r>
    <s v="DIVIDENDO $ 0,7843245"/>
    <d v="2016-01-07T00:00:00"/>
    <x v="253"/>
    <s v="$"/>
    <x v="459"/>
    <n v="0"/>
    <n v="9040000"/>
    <n v="0"/>
    <n v="0"/>
    <n v="0"/>
    <n v="0.78400000000000003"/>
    <s v="Low"/>
    <n v="7087360"/>
    <m/>
    <m/>
    <m/>
    <m/>
    <m/>
    <m/>
    <m/>
    <m/>
    <m/>
  </r>
  <r>
    <s v="DIVIDENDO PROV $ 7,0867402299804700"/>
    <d v="2017-10-24T00:00:00"/>
    <x v="408"/>
    <s v="$"/>
    <x v="342"/>
    <n v="0"/>
    <n v="1000000"/>
    <n v="0"/>
    <n v="0"/>
    <n v="0"/>
    <n v="7.0869999999999997"/>
    <s v="Medium"/>
    <n v="7087000"/>
    <m/>
    <m/>
    <m/>
    <m/>
    <m/>
    <m/>
    <m/>
    <m/>
    <m/>
  </r>
  <r>
    <s v="DIVIDENDO DEF US$ 0,7083123383665640"/>
    <d v="2021-05-04T00:00:00"/>
    <x v="242"/>
    <s v="US$"/>
    <x v="736"/>
    <n v="0"/>
    <n v="10000000"/>
    <n v="0"/>
    <n v="0"/>
    <n v="0"/>
    <n v="0.70799999999999996"/>
    <s v="Low"/>
    <n v="7080000"/>
    <m/>
    <m/>
    <m/>
    <m/>
    <m/>
    <m/>
    <m/>
    <m/>
    <m/>
  </r>
  <r>
    <s v="DIVIDENDO  $ 0,7077689"/>
    <d v="2019-06-06T00:00:00"/>
    <x v="209"/>
    <s v="$"/>
    <x v="630"/>
    <n v="0"/>
    <n v="10000000"/>
    <n v="0"/>
    <n v="0"/>
    <n v="0"/>
    <n v="0.70799999999999996"/>
    <s v="Low"/>
    <n v="7080000"/>
    <m/>
    <m/>
    <m/>
    <m/>
    <m/>
    <m/>
    <m/>
    <m/>
    <m/>
  </r>
  <r>
    <s v="DIVIDENDO DEF US$ 0,7044971942506550"/>
    <d v="2020-03-04T00:00:00"/>
    <x v="936"/>
    <s v="US$"/>
    <x v="737"/>
    <n v="0"/>
    <n v="10000000"/>
    <n v="0"/>
    <n v="0"/>
    <n v="0"/>
    <n v="0.70399999999999996"/>
    <s v="Low"/>
    <n v="7040000"/>
    <m/>
    <m/>
    <m/>
    <m/>
    <m/>
    <m/>
    <m/>
    <m/>
    <m/>
  </r>
  <r>
    <s v="DIVIDENDO $ 1,08351296"/>
    <d v="2021-01-28T00:00:00"/>
    <x v="134"/>
    <s v="$"/>
    <x v="592"/>
    <n v="0"/>
    <n v="6480000"/>
    <n v="0"/>
    <n v="0"/>
    <n v="0"/>
    <n v="1.0840000000000001"/>
    <s v="Medium"/>
    <n v="7024320"/>
    <m/>
    <m/>
    <m/>
    <m/>
    <m/>
    <m/>
    <m/>
    <m/>
    <m/>
  </r>
  <r>
    <s v="DIVIDENDO PROV US$ 2,33114388"/>
    <d v="2015-08-29T00:00:00"/>
    <x v="1137"/>
    <s v="US$"/>
    <x v="668"/>
    <n v="0"/>
    <n v="3000000"/>
    <n v="0"/>
    <n v="0"/>
    <n v="0"/>
    <n v="2.331"/>
    <s v="Medium"/>
    <n v="6993000"/>
    <m/>
    <m/>
    <m/>
    <m/>
    <m/>
    <m/>
    <m/>
    <m/>
    <m/>
  </r>
  <r>
    <s v="DIVIDENDO ADIC 128 $ 0,02415"/>
    <d v="2016-05-12T00:00:00"/>
    <x v="61"/>
    <s v="$"/>
    <x v="177"/>
    <n v="0"/>
    <n v="290730312"/>
    <n v="0"/>
    <n v="0"/>
    <n v="0"/>
    <n v="2.4E-2"/>
    <s v="Low"/>
    <n v="6977527.4879999999"/>
    <m/>
    <m/>
    <m/>
    <m/>
    <m/>
    <m/>
    <m/>
    <m/>
    <m/>
  </r>
  <r>
    <s v="DIVIDENDO $ 0,27250305"/>
    <d v="2018-05-03T00:00:00"/>
    <x v="161"/>
    <s v="$"/>
    <x v="459"/>
    <n v="0"/>
    <n v="25520000"/>
    <n v="0"/>
    <n v="0"/>
    <n v="0"/>
    <n v="0.27300000000000002"/>
    <s v="Low"/>
    <n v="6966960"/>
    <m/>
    <m/>
    <m/>
    <m/>
    <m/>
    <m/>
    <m/>
    <m/>
    <m/>
  </r>
  <r>
    <s v="DIVIDENDO PROV US$ 2,3199703044"/>
    <d v="2018-07-10T00:00:00"/>
    <x v="570"/>
    <s v="US$"/>
    <x v="668"/>
    <n v="0"/>
    <n v="3000000"/>
    <n v="0"/>
    <n v="0"/>
    <n v="0"/>
    <n v="2.3199999999999998"/>
    <s v="Medium"/>
    <n v="6960000"/>
    <m/>
    <m/>
    <m/>
    <m/>
    <m/>
    <m/>
    <m/>
    <m/>
    <m/>
  </r>
  <r>
    <s v="DIVIDENDO $ 1,788565"/>
    <d v="2015-05-08T00:00:00"/>
    <x v="55"/>
    <s v="$"/>
    <x v="694"/>
    <n v="0"/>
    <n v="3883012"/>
    <n v="0"/>
    <n v="0"/>
    <n v="0"/>
    <n v="1.7889999999999999"/>
    <s v="Medium"/>
    <n v="6946708.4680000003"/>
    <m/>
    <m/>
    <m/>
    <m/>
    <m/>
    <m/>
    <m/>
    <m/>
    <m/>
  </r>
  <r>
    <s v="DIVIDENDO $ 0,37938048"/>
    <d v="2017-05-05T00:00:00"/>
    <x v="73"/>
    <s v="$"/>
    <x v="459"/>
    <n v="0"/>
    <n v="18240000"/>
    <n v="0"/>
    <n v="0"/>
    <n v="0"/>
    <n v="0.379"/>
    <s v="Low"/>
    <n v="6912960"/>
    <m/>
    <m/>
    <m/>
    <m/>
    <m/>
    <m/>
    <m/>
    <m/>
    <m/>
  </r>
  <r>
    <s v="DIVIDENDO $ 0,691407226"/>
    <d v="2018-05-10T00:00:00"/>
    <x v="44"/>
    <s v="$"/>
    <x v="403"/>
    <n v="0"/>
    <n v="10000000"/>
    <n v="0"/>
    <n v="0"/>
    <n v="0"/>
    <n v="0.69099999999999995"/>
    <s v="Low"/>
    <n v="6910000"/>
    <m/>
    <m/>
    <m/>
    <m/>
    <m/>
    <m/>
    <m/>
    <m/>
    <m/>
  </r>
  <r>
    <s v="DIVIDENDO $ 0,69014629647665"/>
    <d v="2020-05-20T00:00:00"/>
    <x v="283"/>
    <s v="$"/>
    <x v="612"/>
    <n v="0"/>
    <n v="10000000"/>
    <n v="0"/>
    <n v="0"/>
    <n v="0"/>
    <n v="0.69"/>
    <s v="Low"/>
    <n v="6900000"/>
    <m/>
    <m/>
    <m/>
    <m/>
    <m/>
    <m/>
    <m/>
    <m/>
    <m/>
  </r>
  <r>
    <s v="DIVIDENDO DEF $ 0,6902"/>
    <d v="2019-04-10T00:00:00"/>
    <x v="588"/>
    <s v="$"/>
    <x v="723"/>
    <n v="0"/>
    <n v="10000000"/>
    <n v="0"/>
    <n v="0"/>
    <n v="0"/>
    <n v="0.69"/>
    <s v="Low"/>
    <n v="6900000"/>
    <m/>
    <m/>
    <m/>
    <m/>
    <m/>
    <m/>
    <m/>
    <m/>
    <m/>
  </r>
  <r>
    <s v="DIVIDENDO $ 0,17683205"/>
    <d v="2018-10-24T00:00:00"/>
    <x v="307"/>
    <s v="$"/>
    <x v="459"/>
    <n v="0"/>
    <n v="38960000"/>
    <n v="0"/>
    <n v="0"/>
    <n v="0"/>
    <n v="0.17699999999999999"/>
    <s v="Low"/>
    <n v="6895920"/>
    <m/>
    <m/>
    <m/>
    <m/>
    <m/>
    <m/>
    <m/>
    <m/>
    <m/>
  </r>
  <r>
    <s v="DIVIDENDO PROV US$ 0,6892787524"/>
    <d v="2021-06-03T00:00:00"/>
    <x v="1110"/>
    <s v="US$"/>
    <x v="726"/>
    <n v="0"/>
    <n v="10000000"/>
    <n v="0"/>
    <n v="0"/>
    <n v="0"/>
    <n v="0.68899999999999995"/>
    <s v="Low"/>
    <n v="6890000"/>
    <m/>
    <m/>
    <m/>
    <m/>
    <m/>
    <m/>
    <m/>
    <m/>
    <m/>
  </r>
  <r>
    <s v="DIVIDENDO $ 1,774261"/>
    <d v="2016-03-05T00:00:00"/>
    <x v="65"/>
    <s v="$"/>
    <x v="694"/>
    <n v="0"/>
    <n v="3883012"/>
    <n v="0"/>
    <n v="0"/>
    <n v="0"/>
    <n v="1.774"/>
    <s v="Medium"/>
    <n v="6888463.2879999997"/>
    <m/>
    <m/>
    <m/>
    <m/>
    <m/>
    <m/>
    <m/>
    <m/>
    <m/>
  </r>
  <r>
    <s v="DIVIDENDO $ 0,7859162"/>
    <d v="2015-05-12T00:00:00"/>
    <x v="267"/>
    <s v="$"/>
    <x v="459"/>
    <n v="0"/>
    <n v="8720000"/>
    <n v="0"/>
    <n v="0"/>
    <n v="0"/>
    <n v="0.78600000000000003"/>
    <s v="Low"/>
    <n v="6853920"/>
    <m/>
    <m/>
    <m/>
    <m/>
    <m/>
    <m/>
    <m/>
    <m/>
    <m/>
  </r>
  <r>
    <s v="DIVIDENDO $ 0,1620797"/>
    <d v="2021-03-30T00:00:00"/>
    <x v="500"/>
    <s v="$"/>
    <x v="459"/>
    <n v="0"/>
    <n v="42160000"/>
    <n v="0"/>
    <n v="0"/>
    <n v="0"/>
    <n v="0.16200000000000001"/>
    <s v="Low"/>
    <n v="6829920"/>
    <m/>
    <m/>
    <m/>
    <m/>
    <m/>
    <m/>
    <m/>
    <m/>
    <m/>
  </r>
  <r>
    <s v="DIVIDENDO DEF $ 0,68219583805445"/>
    <d v="2019-05-11T00:00:00"/>
    <x v="224"/>
    <s v="$"/>
    <x v="612"/>
    <n v="0"/>
    <n v="10000000"/>
    <n v="0"/>
    <n v="0"/>
    <n v="0"/>
    <n v="0.68200000000000005"/>
    <s v="Low"/>
    <n v="6820000"/>
    <m/>
    <m/>
    <m/>
    <m/>
    <m/>
    <m/>
    <m/>
    <m/>
    <m/>
  </r>
  <r>
    <s v="DIVIDENDO INF 0 $ 1,756072"/>
    <d v="2017-05-16T00:00:00"/>
    <x v="83"/>
    <s v="$"/>
    <x v="694"/>
    <n v="0"/>
    <n v="3883012"/>
    <n v="0"/>
    <n v="0"/>
    <n v="0"/>
    <n v="1.756"/>
    <s v="Medium"/>
    <n v="6818569.0719999997"/>
    <m/>
    <m/>
    <m/>
    <m/>
    <m/>
    <m/>
    <m/>
    <m/>
    <m/>
  </r>
  <r>
    <s v="DIVIDENDO PROV $ 0,6792"/>
    <d v="2019-02-13T00:00:00"/>
    <x v="1154"/>
    <s v="$"/>
    <x v="723"/>
    <n v="0"/>
    <n v="10000000"/>
    <n v="0"/>
    <n v="0"/>
    <n v="0"/>
    <n v="0.67900000000000005"/>
    <s v="Low"/>
    <n v="6790000"/>
    <m/>
    <m/>
    <m/>
    <m/>
    <m/>
    <m/>
    <m/>
    <m/>
    <m/>
  </r>
  <r>
    <s v="DIVIDENDO $ 0,3721009"/>
    <d v="2017-05-08T00:00:00"/>
    <x v="87"/>
    <s v="$"/>
    <x v="459"/>
    <n v="0"/>
    <n v="18240000"/>
    <n v="0"/>
    <n v="0"/>
    <n v="0"/>
    <n v="0.372"/>
    <s v="Low"/>
    <n v="6785280"/>
    <m/>
    <m/>
    <m/>
    <m/>
    <m/>
    <m/>
    <m/>
    <m/>
    <m/>
  </r>
  <r>
    <s v="DIVIDENDO PROV $ 0,67833325707314"/>
    <d v="2020-11-23T00:00:00"/>
    <x v="339"/>
    <s v="$"/>
    <x v="582"/>
    <n v="0"/>
    <n v="10000000"/>
    <n v="0"/>
    <n v="0"/>
    <n v="0"/>
    <n v="0.67800000000000005"/>
    <s v="Low"/>
    <n v="6780000"/>
    <m/>
    <m/>
    <m/>
    <m/>
    <m/>
    <m/>
    <m/>
    <m/>
    <m/>
  </r>
  <r>
    <s v="DIVIDENDO $ 0,67578"/>
    <d v="2021-05-17T00:00:00"/>
    <x v="133"/>
    <s v="$"/>
    <x v="607"/>
    <n v="0"/>
    <n v="10000000"/>
    <n v="0"/>
    <n v="0"/>
    <n v="0"/>
    <n v="0.67600000000000005"/>
    <s v="Low"/>
    <n v="6760000"/>
    <m/>
    <m/>
    <m/>
    <m/>
    <m/>
    <m/>
    <m/>
    <m/>
    <m/>
  </r>
  <r>
    <s v="DIVIDENDO PROV US$ 0,077628850666237200"/>
    <d v="2021-08-18T00:00:00"/>
    <x v="1083"/>
    <s v="US$"/>
    <x v="738"/>
    <n v="0"/>
    <n v="86382227"/>
    <n v="0"/>
    <n v="0"/>
    <n v="0"/>
    <n v="7.8E-2"/>
    <s v="Low"/>
    <n v="6737813.7060000002"/>
    <m/>
    <m/>
    <m/>
    <m/>
    <m/>
    <m/>
    <m/>
    <m/>
    <m/>
  </r>
  <r>
    <s v="DIVIDENDO $ 0,35514136"/>
    <d v="2017-05-24T00:00:00"/>
    <x v="148"/>
    <s v="$"/>
    <x v="459"/>
    <n v="0"/>
    <n v="18880000"/>
    <n v="0"/>
    <n v="0"/>
    <n v="0"/>
    <n v="0.35499999999999998"/>
    <s v="Low"/>
    <n v="6702400"/>
    <m/>
    <m/>
    <m/>
    <m/>
    <m/>
    <m/>
    <m/>
    <m/>
    <m/>
  </r>
  <r>
    <s v="DIVIDENDO $ 0,909388"/>
    <d v="2015-09-09T00:00:00"/>
    <x v="393"/>
    <s v="$"/>
    <x v="627"/>
    <n v="0"/>
    <n v="7342950"/>
    <n v="0"/>
    <n v="0"/>
    <n v="0"/>
    <n v="0.90900000000000003"/>
    <s v="Low"/>
    <n v="6674741.5499999998"/>
    <m/>
    <m/>
    <m/>
    <m/>
    <m/>
    <m/>
    <m/>
    <m/>
    <m/>
  </r>
  <r>
    <s v="DIVIDENDO PROV $ 0,6655"/>
    <d v="2020-01-02T00:00:00"/>
    <x v="130"/>
    <s v="$"/>
    <x v="727"/>
    <n v="0"/>
    <n v="10000000"/>
    <n v="0"/>
    <n v="0"/>
    <n v="0"/>
    <n v="0.66600000000000004"/>
    <s v="Low"/>
    <n v="6660000"/>
    <m/>
    <m/>
    <m/>
    <m/>
    <m/>
    <m/>
    <m/>
    <m/>
    <m/>
  </r>
  <r>
    <s v="DIVIDENDO $ 1,06635785"/>
    <d v="2021-05-20T00:00:00"/>
    <x v="305"/>
    <s v="$"/>
    <x v="592"/>
    <n v="0"/>
    <n v="6240000"/>
    <n v="0"/>
    <n v="0"/>
    <n v="0"/>
    <n v="1.0660000000000001"/>
    <s v="Medium"/>
    <n v="6651840"/>
    <m/>
    <m/>
    <m/>
    <m/>
    <m/>
    <m/>
    <m/>
    <m/>
    <m/>
  </r>
  <r>
    <s v="DIVIDENDO PROV $ 0,6615"/>
    <d v="2019-06-12T00:00:00"/>
    <x v="565"/>
    <s v="$"/>
    <x v="727"/>
    <n v="0"/>
    <n v="10000000"/>
    <n v="0"/>
    <n v="0"/>
    <n v="0"/>
    <n v="0.66200000000000003"/>
    <s v="Low"/>
    <n v="6620000"/>
    <m/>
    <m/>
    <m/>
    <m/>
    <m/>
    <m/>
    <m/>
    <m/>
    <m/>
  </r>
  <r>
    <s v="DIVIDENDO PROV $ 0,6614"/>
    <d v="2019-01-24T00:00:00"/>
    <x v="907"/>
    <s v="$"/>
    <x v="732"/>
    <n v="0"/>
    <n v="10000000"/>
    <n v="0"/>
    <n v="0"/>
    <n v="0"/>
    <n v="0.66100000000000003"/>
    <s v="Low"/>
    <n v="6610000"/>
    <m/>
    <m/>
    <m/>
    <m/>
    <m/>
    <m/>
    <m/>
    <m/>
    <m/>
  </r>
  <r>
    <s v="DIVIDENDO $ 1,702243"/>
    <d v="2016-05-18T00:00:00"/>
    <x v="91"/>
    <s v="$"/>
    <x v="694"/>
    <n v="0"/>
    <n v="3883012"/>
    <n v="0"/>
    <n v="0"/>
    <n v="0"/>
    <n v="1.702"/>
    <s v="Medium"/>
    <n v="6608886.4239999996"/>
    <m/>
    <m/>
    <m/>
    <m/>
    <m/>
    <m/>
    <m/>
    <m/>
    <m/>
  </r>
  <r>
    <s v="DIVIDENDO PROV US$ 0,2185205055967060"/>
    <d v="2021-09-02T00:00:00"/>
    <x v="437"/>
    <s v="US$"/>
    <x v="739"/>
    <n v="0"/>
    <n v="30158642"/>
    <n v="0"/>
    <n v="0"/>
    <n v="0"/>
    <n v="0.219"/>
    <s v="Low"/>
    <n v="6604742.5980000002"/>
    <m/>
    <m/>
    <m/>
    <m/>
    <m/>
    <m/>
    <m/>
    <m/>
    <m/>
  </r>
  <r>
    <s v="DIVIDENDO PROV US$ 0,0215211853"/>
    <d v="2019-11-27T00:00:00"/>
    <x v="465"/>
    <s v="US$"/>
    <x v="656"/>
    <n v="0"/>
    <n v="300000000"/>
    <n v="0"/>
    <n v="0"/>
    <n v="0"/>
    <n v="2.1999999999999999E-2"/>
    <s v="Low"/>
    <n v="6600000"/>
    <m/>
    <m/>
    <m/>
    <m/>
    <m/>
    <m/>
    <m/>
    <m/>
    <m/>
  </r>
  <r>
    <s v="DIVIDENDO PROV US$ 0,0224839074"/>
    <d v="2017-10-26T00:00:00"/>
    <x v="403"/>
    <s v="US$"/>
    <x v="656"/>
    <n v="0"/>
    <n v="300000000"/>
    <n v="0"/>
    <n v="0"/>
    <n v="0"/>
    <n v="2.1999999999999999E-2"/>
    <s v="Low"/>
    <n v="6600000"/>
    <m/>
    <m/>
    <m/>
    <m/>
    <m/>
    <m/>
    <m/>
    <m/>
    <m/>
  </r>
  <r>
    <s v="DIVIDENDO PROV $ 6,592998555800280"/>
    <d v="2020-06-04T00:00:00"/>
    <x v="1155"/>
    <s v="$"/>
    <x v="342"/>
    <n v="0"/>
    <n v="1000000"/>
    <n v="0"/>
    <n v="0"/>
    <n v="0"/>
    <n v="6.593"/>
    <s v="Medium"/>
    <n v="6593000"/>
    <m/>
    <m/>
    <m/>
    <m/>
    <m/>
    <m/>
    <m/>
    <m/>
    <m/>
  </r>
  <r>
    <s v="DIVIDENDO PROV 0 $ 0,3605768"/>
    <d v="2017-04-25T00:00:00"/>
    <x v="208"/>
    <s v="$"/>
    <x v="459"/>
    <n v="0"/>
    <n v="18240000"/>
    <n v="0"/>
    <n v="0"/>
    <n v="0"/>
    <n v="0.36099999999999999"/>
    <s v="Low"/>
    <n v="6584640"/>
    <m/>
    <m/>
    <m/>
    <m/>
    <m/>
    <m/>
    <m/>
    <m/>
    <m/>
  </r>
  <r>
    <s v="DIVIDENDO $ 0,894237"/>
    <d v="2015-07-25T00:00:00"/>
    <x v="913"/>
    <s v="$"/>
    <x v="627"/>
    <n v="0"/>
    <n v="7342950"/>
    <n v="0"/>
    <n v="0"/>
    <n v="0"/>
    <n v="0.89400000000000002"/>
    <s v="Low"/>
    <n v="6564597.2999999998"/>
    <m/>
    <m/>
    <m/>
    <m/>
    <m/>
    <m/>
    <m/>
    <m/>
    <m/>
  </r>
  <r>
    <s v="DIVIDENDO PROV $ 1,03078129"/>
    <d v="2020-03-18T00:00:00"/>
    <x v="42"/>
    <s v="$"/>
    <x v="592"/>
    <n v="0"/>
    <n v="6360000"/>
    <n v="0"/>
    <n v="0"/>
    <n v="0"/>
    <n v="1.0309999999999999"/>
    <s v="Medium"/>
    <n v="6557160"/>
    <m/>
    <m/>
    <m/>
    <m/>
    <m/>
    <m/>
    <m/>
    <m/>
    <m/>
  </r>
  <r>
    <s v="DIVIDENDO $ 0,65513223101294"/>
    <d v="2019-09-11T00:00:00"/>
    <x v="228"/>
    <s v="$"/>
    <x v="582"/>
    <n v="0"/>
    <n v="10000000"/>
    <n v="0"/>
    <n v="0"/>
    <n v="0"/>
    <n v="0.65500000000000003"/>
    <s v="Low"/>
    <n v="6550000"/>
    <m/>
    <m/>
    <m/>
    <m/>
    <m/>
    <m/>
    <m/>
    <m/>
    <m/>
  </r>
  <r>
    <s v="DIVIDENDO $ 0,6528002"/>
    <d v="2020-04-18T00:00:00"/>
    <x v="127"/>
    <s v="$"/>
    <x v="630"/>
    <n v="0"/>
    <n v="10000000"/>
    <n v="0"/>
    <n v="0"/>
    <n v="0"/>
    <n v="0.65300000000000002"/>
    <s v="Low"/>
    <n v="6530000"/>
    <m/>
    <m/>
    <m/>
    <m/>
    <m/>
    <m/>
    <m/>
    <m/>
    <m/>
  </r>
  <r>
    <s v="DIVIDENDO $ 0,7744614"/>
    <d v="2016-04-21T00:00:00"/>
    <x v="256"/>
    <s v="$"/>
    <x v="459"/>
    <n v="0"/>
    <n v="8400000"/>
    <n v="0"/>
    <n v="0"/>
    <n v="0"/>
    <n v="0.77400000000000002"/>
    <s v="Low"/>
    <n v="6501600"/>
    <m/>
    <m/>
    <m/>
    <m/>
    <m/>
    <m/>
    <m/>
    <m/>
    <m/>
  </r>
  <r>
    <s v="DIVIDENDO $ 0,65000746077341"/>
    <d v="2019-12-12T00:00:00"/>
    <x v="205"/>
    <s v="$"/>
    <x v="612"/>
    <n v="0"/>
    <n v="10000000"/>
    <n v="0"/>
    <n v="0"/>
    <n v="0"/>
    <n v="0.65"/>
    <s v="Low"/>
    <n v="6500000"/>
    <m/>
    <m/>
    <m/>
    <m/>
    <m/>
    <m/>
    <m/>
    <m/>
    <m/>
  </r>
  <r>
    <s v="DIVIDENDO $ 1,03934968"/>
    <d v="2020-04-23T00:00:00"/>
    <x v="127"/>
    <s v="$"/>
    <x v="592"/>
    <n v="0"/>
    <n v="6240000"/>
    <n v="0"/>
    <n v="0"/>
    <n v="0"/>
    <n v="1.0389999999999999"/>
    <s v="Medium"/>
    <n v="6483360"/>
    <m/>
    <m/>
    <m/>
    <m/>
    <m/>
    <m/>
    <m/>
    <m/>
    <m/>
  </r>
  <r>
    <s v="DIVIDENDO $ 0,64849167"/>
    <d v="2019-12-17T00:00:00"/>
    <x v="106"/>
    <s v="$"/>
    <x v="607"/>
    <n v="0"/>
    <n v="10000000"/>
    <n v="0"/>
    <n v="0"/>
    <n v="0"/>
    <n v="0.64800000000000002"/>
    <s v="Low"/>
    <n v="6480000"/>
    <m/>
    <m/>
    <m/>
    <m/>
    <m/>
    <m/>
    <m/>
    <m/>
    <m/>
  </r>
  <r>
    <s v="DIVIDENDO PROV US$ 2,1536304227"/>
    <d v="2019-07-19T00:00:00"/>
    <x v="1156"/>
    <s v="US$"/>
    <x v="668"/>
    <n v="0"/>
    <n v="3000000"/>
    <n v="0"/>
    <n v="0"/>
    <n v="0"/>
    <n v="2.1539999999999999"/>
    <s v="Medium"/>
    <n v="6462000"/>
    <m/>
    <m/>
    <m/>
    <m/>
    <m/>
    <m/>
    <m/>
    <m/>
    <m/>
  </r>
  <r>
    <s v="DIVIDENDO $ 0,35028262"/>
    <d v="2017-05-18T00:00:00"/>
    <x v="404"/>
    <s v="$"/>
    <x v="459"/>
    <n v="0"/>
    <n v="18400000"/>
    <n v="0"/>
    <n v="0"/>
    <n v="0"/>
    <n v="0.35"/>
    <s v="Low"/>
    <n v="6440000"/>
    <m/>
    <m/>
    <m/>
    <m/>
    <m/>
    <m/>
    <m/>
    <m/>
    <m/>
  </r>
  <r>
    <s v="DIVIDENDO DEF $ 0,6426"/>
    <d v="2019-04-10T00:00:00"/>
    <x v="588"/>
    <s v="$"/>
    <x v="727"/>
    <n v="0"/>
    <n v="10000000"/>
    <n v="0"/>
    <n v="0"/>
    <n v="0"/>
    <n v="0.64300000000000002"/>
    <s v="Low"/>
    <n v="6430000"/>
    <m/>
    <m/>
    <m/>
    <m/>
    <m/>
    <m/>
    <m/>
    <m/>
    <m/>
  </r>
  <r>
    <s v="DIVIDENDO PROV $ 0,64085522128308"/>
    <d v="2020-11-23T00:00:00"/>
    <x v="339"/>
    <s v="$"/>
    <x v="588"/>
    <n v="0"/>
    <n v="10000000"/>
    <n v="0"/>
    <n v="0"/>
    <n v="0"/>
    <n v="0.64100000000000001"/>
    <s v="Low"/>
    <n v="6410000"/>
    <m/>
    <m/>
    <m/>
    <m/>
    <m/>
    <m/>
    <m/>
    <m/>
    <m/>
  </r>
  <r>
    <s v="DIVIDENDO PROV US$ 6,41"/>
    <d v="2019-12-20T00:00:00"/>
    <x v="350"/>
    <s v="US$"/>
    <x v="740"/>
    <n v="0"/>
    <n v="1000000"/>
    <n v="0"/>
    <n v="0"/>
    <n v="0"/>
    <n v="6.41"/>
    <s v="Medium"/>
    <n v="6410000"/>
    <m/>
    <m/>
    <m/>
    <m/>
    <m/>
    <m/>
    <m/>
    <m/>
    <m/>
  </r>
  <r>
    <s v="DIVIDENDO US$ 0,64"/>
    <d v="2021-07-14T00:00:00"/>
    <x v="656"/>
    <s v="US$"/>
    <x v="647"/>
    <n v="0"/>
    <n v="10000000"/>
    <n v="0"/>
    <n v="0"/>
    <n v="0"/>
    <n v="0.64"/>
    <s v="Low"/>
    <n v="6400000"/>
    <m/>
    <m/>
    <m/>
    <m/>
    <m/>
    <m/>
    <m/>
    <m/>
    <m/>
  </r>
  <r>
    <s v="DIVIDENDO PROV US$ 0,0155547"/>
    <d v="2018-03-22T00:00:00"/>
    <x v="207"/>
    <s v="US$"/>
    <x v="652"/>
    <n v="0"/>
    <n v="400000000"/>
    <n v="0"/>
    <n v="0"/>
    <n v="0"/>
    <n v="1.6E-2"/>
    <s v="Low"/>
    <n v="6400000"/>
    <m/>
    <m/>
    <m/>
    <m/>
    <m/>
    <m/>
    <m/>
    <m/>
    <m/>
  </r>
  <r>
    <s v="DIVIDENDO PROV EURO 1,279995904"/>
    <d v="2017-11-22T00:00:00"/>
    <x v="111"/>
    <s v="EURO"/>
    <x v="565"/>
    <n v="0"/>
    <n v="5000000"/>
    <n v="0"/>
    <n v="0"/>
    <n v="0"/>
    <n v="1.28"/>
    <s v="Medium"/>
    <n v="6400000"/>
    <m/>
    <m/>
    <m/>
    <m/>
    <m/>
    <m/>
    <m/>
    <m/>
    <m/>
  </r>
  <r>
    <s v="DIVIDENDO $ 0,637612"/>
    <d v="2019-05-03T00:00:00"/>
    <x v="23"/>
    <s v="$"/>
    <x v="630"/>
    <n v="0"/>
    <n v="10000000"/>
    <n v="0"/>
    <n v="0"/>
    <n v="0"/>
    <n v="0.63800000000000001"/>
    <s v="Low"/>
    <n v="6380000"/>
    <m/>
    <m/>
    <m/>
    <m/>
    <m/>
    <m/>
    <m/>
    <m/>
    <m/>
  </r>
  <r>
    <s v="DIVIDENDO PROV US$ 0,09966943"/>
    <d v="2016-02-05T00:00:00"/>
    <x v="1157"/>
    <s v="US$"/>
    <x v="741"/>
    <n v="0"/>
    <n v="63660439"/>
    <n v="0"/>
    <n v="0"/>
    <n v="0"/>
    <n v="0.1"/>
    <s v="Low"/>
    <n v="6366043.9000000004"/>
    <m/>
    <m/>
    <m/>
    <m/>
    <m/>
    <m/>
    <m/>
    <m/>
    <m/>
  </r>
  <r>
    <s v="DIVIDENDO $ 0,7028641"/>
    <d v="2016-01-15T00:00:00"/>
    <x v="285"/>
    <s v="$"/>
    <x v="459"/>
    <n v="0"/>
    <n v="9040000"/>
    <n v="0"/>
    <n v="0"/>
    <n v="0"/>
    <n v="0.70299999999999996"/>
    <s v="Low"/>
    <n v="6355120"/>
    <m/>
    <m/>
    <m/>
    <m/>
    <m/>
    <m/>
    <m/>
    <m/>
    <m/>
  </r>
  <r>
    <s v="DIVIDENDO $ 0,63462222208020"/>
    <d v="2019-09-04T00:00:00"/>
    <x v="486"/>
    <s v="$"/>
    <x v="612"/>
    <n v="0"/>
    <n v="10000000"/>
    <n v="0"/>
    <n v="0"/>
    <n v="0"/>
    <n v="0.63500000000000001"/>
    <s v="Low"/>
    <n v="6350000"/>
    <m/>
    <m/>
    <m/>
    <m/>
    <m/>
    <m/>
    <m/>
    <m/>
    <m/>
  </r>
  <r>
    <s v="DIVIDENDO PROV $ 0,6335"/>
    <d v="2019-02-13T00:00:00"/>
    <x v="1154"/>
    <s v="$"/>
    <x v="727"/>
    <n v="0"/>
    <n v="10000000"/>
    <n v="0"/>
    <n v="0"/>
    <n v="0"/>
    <n v="0.63400000000000001"/>
    <s v="Low"/>
    <n v="6340000"/>
    <m/>
    <m/>
    <m/>
    <m/>
    <m/>
    <m/>
    <m/>
    <m/>
    <m/>
  </r>
  <r>
    <s v="DIVIDENDO $ 0,16138086"/>
    <d v="2020-12-22T00:00:00"/>
    <x v="585"/>
    <s v="$"/>
    <x v="459"/>
    <n v="0"/>
    <n v="39280000"/>
    <n v="0"/>
    <n v="0"/>
    <n v="0"/>
    <n v="0.161"/>
    <s v="Low"/>
    <n v="6324080"/>
    <m/>
    <m/>
    <m/>
    <m/>
    <m/>
    <m/>
    <m/>
    <m/>
    <m/>
  </r>
  <r>
    <s v="DIVIDENDO PROV $ 0,18032499705615"/>
    <d v="2020-11-26T00:00:00"/>
    <x v="27"/>
    <s v="$"/>
    <x v="582"/>
    <n v="0"/>
    <n v="35059471"/>
    <n v="0"/>
    <n v="0"/>
    <n v="0"/>
    <n v="0.18"/>
    <s v="Low"/>
    <n v="6310704.7800000003"/>
    <m/>
    <m/>
    <m/>
    <m/>
    <m/>
    <m/>
    <m/>
    <m/>
    <m/>
  </r>
  <r>
    <s v="DIVIDENDO $ 0,5221528"/>
    <d v="2016-09-02T00:00:00"/>
    <x v="359"/>
    <s v="$"/>
    <x v="459"/>
    <n v="0"/>
    <n v="12080000"/>
    <n v="0"/>
    <n v="0"/>
    <n v="0"/>
    <n v="0.52200000000000002"/>
    <s v="Low"/>
    <n v="6305760"/>
    <m/>
    <m/>
    <m/>
    <m/>
    <m/>
    <m/>
    <m/>
    <m/>
    <m/>
  </r>
  <r>
    <s v="DIVIDENDO PROV US$ 0,0208200008"/>
    <d v="2021-07-06T00:00:00"/>
    <x v="1049"/>
    <s v="US$"/>
    <x v="656"/>
    <n v="0"/>
    <n v="300000000"/>
    <n v="0"/>
    <n v="0"/>
    <n v="0"/>
    <n v="2.1000000000000001E-2"/>
    <s v="Low"/>
    <n v="6300000"/>
    <m/>
    <m/>
    <m/>
    <m/>
    <m/>
    <m/>
    <m/>
    <m/>
    <m/>
  </r>
  <r>
    <s v="DIVIDENDO PROV $ 0,6302"/>
    <d v="2019-04-24T00:00:00"/>
    <x v="185"/>
    <s v="$"/>
    <x v="732"/>
    <n v="0"/>
    <n v="10000000"/>
    <n v="0"/>
    <n v="0"/>
    <n v="0"/>
    <n v="0.63"/>
    <s v="Low"/>
    <n v="6300000"/>
    <m/>
    <m/>
    <m/>
    <m/>
    <m/>
    <m/>
    <m/>
    <m/>
    <m/>
  </r>
  <r>
    <s v="DIVIDENDO  $0,6285678"/>
    <d v="2019-04-24T00:00:00"/>
    <x v="185"/>
    <s v="$"/>
    <x v="630"/>
    <n v="0"/>
    <n v="10000000"/>
    <n v="0"/>
    <n v="0"/>
    <n v="0"/>
    <n v="0.629"/>
    <s v="Low"/>
    <n v="6290000"/>
    <m/>
    <m/>
    <m/>
    <m/>
    <m/>
    <m/>
    <m/>
    <m/>
    <m/>
  </r>
  <r>
    <s v="DIVIDENDO $ 0,67178247"/>
    <d v="2015-05-18T00:00:00"/>
    <x v="302"/>
    <s v="$"/>
    <x v="459"/>
    <n v="0"/>
    <n v="9360000"/>
    <n v="0"/>
    <n v="0"/>
    <n v="0"/>
    <n v="0.67200000000000004"/>
    <s v="Low"/>
    <n v="6289920"/>
    <m/>
    <m/>
    <m/>
    <m/>
    <m/>
    <m/>
    <m/>
    <m/>
    <m/>
  </r>
  <r>
    <s v="DIVIDENDO PROV $ 0,16149384"/>
    <d v="2020-09-29T00:00:00"/>
    <x v="69"/>
    <s v="$"/>
    <x v="459"/>
    <n v="0"/>
    <n v="38960000"/>
    <n v="0"/>
    <n v="0"/>
    <n v="0"/>
    <n v="0.161"/>
    <s v="Low"/>
    <n v="6272560"/>
    <m/>
    <m/>
    <m/>
    <m/>
    <m/>
    <m/>
    <m/>
    <m/>
    <m/>
  </r>
  <r>
    <s v="DIVIDENDO $ 0,6239066"/>
    <d v="2019-09-06T00:00:00"/>
    <x v="228"/>
    <s v="$"/>
    <x v="630"/>
    <n v="0"/>
    <n v="10000000"/>
    <n v="0"/>
    <n v="0"/>
    <n v="0"/>
    <n v="0.624"/>
    <s v="Low"/>
    <n v="6240000"/>
    <m/>
    <m/>
    <m/>
    <m/>
    <m/>
    <m/>
    <m/>
    <m/>
    <m/>
  </r>
  <r>
    <s v="DIVIDENDO PROV 0 $ 0,341791"/>
    <d v="2017-04-25T00:00:00"/>
    <x v="208"/>
    <s v="$"/>
    <x v="459"/>
    <n v="0"/>
    <n v="18240000"/>
    <n v="0"/>
    <n v="0"/>
    <n v="0"/>
    <n v="0.34200000000000003"/>
    <s v="Low"/>
    <n v="6238080"/>
    <m/>
    <m/>
    <m/>
    <m/>
    <m/>
    <m/>
    <m/>
    <m/>
    <m/>
  </r>
  <r>
    <s v="DIVIDENDO $ 0,7145128"/>
    <d v="2015-05-12T00:00:00"/>
    <x v="267"/>
    <s v="$"/>
    <x v="459"/>
    <n v="0"/>
    <n v="8720000"/>
    <n v="0"/>
    <n v="0"/>
    <n v="0"/>
    <n v="0.71499999999999997"/>
    <s v="Low"/>
    <n v="6234800"/>
    <m/>
    <m/>
    <m/>
    <m/>
    <m/>
    <m/>
    <m/>
    <m/>
    <m/>
  </r>
  <r>
    <s v="DIVIDENDO PROV US$ 3,116840"/>
    <d v="2019-08-03T00:00:00"/>
    <x v="1068"/>
    <s v="US$"/>
    <x v="648"/>
    <n v="0"/>
    <n v="2000000"/>
    <n v="0"/>
    <n v="0"/>
    <n v="0"/>
    <n v="3.117"/>
    <s v="Medium"/>
    <n v="6234000"/>
    <m/>
    <m/>
    <m/>
    <m/>
    <m/>
    <m/>
    <m/>
    <m/>
    <m/>
  </r>
  <r>
    <s v="DIVIDENDO $ 0,232993694"/>
    <d v="2020-05-11T00:00:00"/>
    <x v="90"/>
    <s v="$"/>
    <x v="459"/>
    <n v="0"/>
    <n v="26720000"/>
    <n v="0"/>
    <n v="0"/>
    <n v="0"/>
    <n v="0.23300000000000001"/>
    <s v="Low"/>
    <n v="6225760"/>
    <m/>
    <m/>
    <m/>
    <m/>
    <m/>
    <m/>
    <m/>
    <m/>
    <m/>
  </r>
  <r>
    <s v="DIVIDENDO $ 0,62079"/>
    <d v="2020-12-14T00:00:00"/>
    <x v="115"/>
    <s v="$"/>
    <x v="607"/>
    <n v="0"/>
    <n v="10000000"/>
    <n v="0"/>
    <n v="0"/>
    <n v="0"/>
    <n v="0.621"/>
    <s v="Low"/>
    <n v="6210000"/>
    <m/>
    <m/>
    <m/>
    <m/>
    <m/>
    <m/>
    <m/>
    <m/>
    <m/>
  </r>
  <r>
    <s v="DIVIDENDO PROV US$ 0,6207287049"/>
    <d v="2020-04-18T00:00:00"/>
    <x v="127"/>
    <s v="US$"/>
    <x v="742"/>
    <n v="0"/>
    <n v="10000000"/>
    <n v="0"/>
    <n v="0"/>
    <n v="0"/>
    <n v="0.621"/>
    <s v="Low"/>
    <n v="6210000"/>
    <m/>
    <m/>
    <m/>
    <m/>
    <m/>
    <m/>
    <m/>
    <m/>
    <m/>
  </r>
  <r>
    <s v="DIVIDENDO $ 0,62014204051932"/>
    <d v="2019-05-23T00:00:00"/>
    <x v="119"/>
    <s v="$"/>
    <x v="612"/>
    <n v="0"/>
    <n v="10000000"/>
    <n v="0"/>
    <n v="0"/>
    <n v="0"/>
    <n v="0.62"/>
    <s v="Low"/>
    <n v="6200000"/>
    <m/>
    <m/>
    <m/>
    <m/>
    <m/>
    <m/>
    <m/>
    <m/>
    <m/>
  </r>
  <r>
    <s v="DIVIDENDO PROV $ 0,62"/>
    <d v="2018-07-25T00:00:00"/>
    <x v="942"/>
    <s v="$"/>
    <x v="732"/>
    <n v="0"/>
    <n v="10000000"/>
    <n v="0"/>
    <n v="0"/>
    <n v="0"/>
    <n v="0.62"/>
    <s v="Low"/>
    <n v="6200000"/>
    <m/>
    <m/>
    <m/>
    <m/>
    <m/>
    <m/>
    <m/>
    <m/>
    <m/>
  </r>
  <r>
    <s v="DIVIDENDO PROV US$ 2,0660400899"/>
    <d v="2020-11-27T00:00:00"/>
    <x v="816"/>
    <s v="US$"/>
    <x v="668"/>
    <n v="0"/>
    <n v="3000000"/>
    <n v="0"/>
    <n v="0"/>
    <n v="0"/>
    <n v="2.0659999999999998"/>
    <s v="Medium"/>
    <n v="6198000"/>
    <m/>
    <m/>
    <m/>
    <m/>
    <m/>
    <m/>
    <m/>
    <m/>
    <m/>
  </r>
  <r>
    <s v="DIVIDENDO PROV US$ 2,0660400899"/>
    <d v="2020-11-10T00:00:00"/>
    <x v="1158"/>
    <s v="US$"/>
    <x v="668"/>
    <n v="0"/>
    <n v="3000000"/>
    <n v="0"/>
    <n v="0"/>
    <n v="0"/>
    <n v="2.0659999999999998"/>
    <s v="Medium"/>
    <n v="6198000"/>
    <m/>
    <m/>
    <m/>
    <m/>
    <m/>
    <m/>
    <m/>
    <m/>
    <m/>
  </r>
  <r>
    <s v="DIVIDENDO PROV US$ 0,614481"/>
    <d v="2017-11-11T00:00:00"/>
    <x v="1159"/>
    <s v="US$"/>
    <x v="662"/>
    <n v="0"/>
    <n v="10000000"/>
    <n v="0"/>
    <n v="0"/>
    <n v="0"/>
    <n v="0.61399999999999999"/>
    <s v="Low"/>
    <n v="6140000"/>
    <m/>
    <m/>
    <m/>
    <m/>
    <m/>
    <m/>
    <m/>
    <m/>
    <m/>
  </r>
  <r>
    <s v="DIVIDENDO PROV $ 0,22544673"/>
    <d v="2018-05-15T00:00:00"/>
    <x v="52"/>
    <s v="$"/>
    <x v="459"/>
    <n v="0"/>
    <n v="27280000"/>
    <n v="0"/>
    <n v="0"/>
    <n v="0"/>
    <n v="0.22500000000000001"/>
    <s v="Low"/>
    <n v="6138000"/>
    <m/>
    <m/>
    <m/>
    <m/>
    <m/>
    <m/>
    <m/>
    <m/>
    <m/>
  </r>
  <r>
    <s v="DIVIDENDO $ 0,61267978458468"/>
    <d v="2019-09-11T00:00:00"/>
    <x v="228"/>
    <s v="$"/>
    <x v="588"/>
    <n v="0"/>
    <n v="10000000"/>
    <n v="0"/>
    <n v="0"/>
    <n v="0"/>
    <n v="0.61299999999999999"/>
    <s v="Low"/>
    <n v="6130000"/>
    <m/>
    <m/>
    <m/>
    <m/>
    <m/>
    <m/>
    <m/>
    <m/>
    <m/>
  </r>
  <r>
    <s v="DIVIDENDO $ 0,980385577"/>
    <d v="2019-12-11T00:00:00"/>
    <x v="46"/>
    <s v="$"/>
    <x v="592"/>
    <n v="0"/>
    <n v="6240000"/>
    <n v="0"/>
    <n v="0"/>
    <n v="0"/>
    <n v="0.98"/>
    <s v="Low"/>
    <n v="6115200"/>
    <m/>
    <m/>
    <m/>
    <m/>
    <m/>
    <m/>
    <m/>
    <m/>
    <m/>
  </r>
  <r>
    <s v="DIVIDENDO PROV $ 0,6105"/>
    <d v="2018-10-24T00:00:00"/>
    <x v="1130"/>
    <s v="$"/>
    <x v="732"/>
    <n v="0"/>
    <n v="10000000"/>
    <n v="0"/>
    <n v="0"/>
    <n v="0"/>
    <n v="0.61099999999999999"/>
    <s v="Low"/>
    <n v="6110000"/>
    <m/>
    <m/>
    <m/>
    <m/>
    <m/>
    <m/>
    <m/>
    <m/>
    <m/>
  </r>
  <r>
    <s v="DIVIDENDO PROV US$ 6,099464"/>
    <d v="2019-10-01T00:00:00"/>
    <x v="611"/>
    <s v="US$"/>
    <x v="743"/>
    <n v="0"/>
    <n v="1000000"/>
    <n v="0"/>
    <n v="0"/>
    <n v="0"/>
    <n v="6.0990000000000002"/>
    <s v="Medium"/>
    <n v="6099000"/>
    <m/>
    <m/>
    <m/>
    <m/>
    <m/>
    <m/>
    <m/>
    <m/>
    <m/>
  </r>
  <r>
    <s v="DIVIDENDO PROV $ 0,6076"/>
    <d v="2019-05-25T00:00:00"/>
    <x v="594"/>
    <s v="$"/>
    <x v="732"/>
    <n v="0"/>
    <n v="10000000"/>
    <n v="0"/>
    <n v="0"/>
    <n v="0"/>
    <n v="0.60799999999999998"/>
    <s v="Low"/>
    <n v="6080000"/>
    <m/>
    <m/>
    <m/>
    <m/>
    <m/>
    <m/>
    <m/>
    <m/>
    <m/>
  </r>
  <r>
    <s v="DIVIDENDO ADIC $ 949,57"/>
    <d v="2015-05-18T00:00:00"/>
    <x v="34"/>
    <s v="$"/>
    <x v="554"/>
    <n v="0"/>
    <n v="6400"/>
    <n v="0"/>
    <n v="0"/>
    <n v="0"/>
    <n v="949.57"/>
    <s v="Very High"/>
    <n v="6077248"/>
    <m/>
    <m/>
    <m/>
    <m/>
    <m/>
    <m/>
    <m/>
    <m/>
    <m/>
  </r>
  <r>
    <s v="DIVIDENDO PROV $ 0,6049"/>
    <d v="2021-08-25T00:00:00"/>
    <x v="795"/>
    <s v="$"/>
    <x v="744"/>
    <n v="0"/>
    <n v="10000000"/>
    <n v="0"/>
    <n v="0"/>
    <n v="0"/>
    <n v="0.60499999999999998"/>
    <s v="Low"/>
    <n v="6050000"/>
    <m/>
    <m/>
    <m/>
    <m/>
    <m/>
    <m/>
    <m/>
    <m/>
    <m/>
  </r>
  <r>
    <s v="DIVIDENDO $ 0,6025769"/>
    <d v="2019-05-11T00:00:00"/>
    <x v="21"/>
    <s v="$"/>
    <x v="630"/>
    <n v="0"/>
    <n v="10000000"/>
    <n v="0"/>
    <n v="0"/>
    <n v="0"/>
    <n v="0.60299999999999998"/>
    <s v="Low"/>
    <n v="6030000"/>
    <m/>
    <m/>
    <m/>
    <m/>
    <m/>
    <m/>
    <m/>
    <m/>
    <m/>
  </r>
  <r>
    <s v="DIVIDENDO $ 0,72835278"/>
    <d v="2019-06-20T00:00:00"/>
    <x v="191"/>
    <s v="$"/>
    <x v="592"/>
    <n v="0"/>
    <n v="8280000"/>
    <n v="0"/>
    <n v="0"/>
    <n v="0"/>
    <n v="0.72799999999999998"/>
    <s v="Low"/>
    <n v="6027840"/>
    <m/>
    <m/>
    <m/>
    <m/>
    <m/>
    <m/>
    <m/>
    <m/>
    <m/>
  </r>
  <r>
    <s v="DIVIDENDO DEF $ 0,6018"/>
    <d v="2019-01-10T00:00:00"/>
    <x v="925"/>
    <s v="$"/>
    <x v="723"/>
    <n v="0"/>
    <n v="10000000"/>
    <n v="0"/>
    <n v="0"/>
    <n v="0"/>
    <n v="0.60199999999999998"/>
    <s v="Low"/>
    <n v="6020000"/>
    <m/>
    <m/>
    <m/>
    <m/>
    <m/>
    <m/>
    <m/>
    <m/>
    <m/>
  </r>
  <r>
    <s v="DIVIDENDO PROV  $ 1,994948413"/>
    <d v="2020-12-01T00:00:00"/>
    <x v="478"/>
    <s v="$"/>
    <x v="649"/>
    <n v="0"/>
    <n v="3016280"/>
    <n v="0"/>
    <n v="0"/>
    <n v="0"/>
    <n v="1.9950000000000001"/>
    <s v="Medium"/>
    <n v="6017478.5999999996"/>
    <m/>
    <m/>
    <m/>
    <m/>
    <m/>
    <m/>
    <m/>
    <m/>
    <m/>
  </r>
  <r>
    <s v="DIVIDENDO PROV US$ 0,0196765122"/>
    <d v="2019-05-31T00:00:00"/>
    <x v="538"/>
    <s v="US$"/>
    <x v="656"/>
    <n v="0"/>
    <n v="300000000"/>
    <n v="0"/>
    <n v="0"/>
    <n v="0"/>
    <n v="0.02"/>
    <s v="Low"/>
    <n v="6000000"/>
    <m/>
    <m/>
    <m/>
    <m/>
    <m/>
    <m/>
    <m/>
    <m/>
    <m/>
  </r>
  <r>
    <s v="DIVIDENDO PROV $ 1,01782432"/>
    <d v="2021-08-26T00:00:00"/>
    <x v="338"/>
    <s v="$"/>
    <x v="592"/>
    <n v="0"/>
    <n v="5880000"/>
    <n v="0"/>
    <n v="0"/>
    <n v="0"/>
    <n v="1.018"/>
    <s v="Medium"/>
    <n v="5985840"/>
    <m/>
    <m/>
    <m/>
    <m/>
    <m/>
    <m/>
    <m/>
    <m/>
    <m/>
  </r>
  <r>
    <s v="DIVIDENDO $ 0,59772"/>
    <d v="2021-07-29T00:00:00"/>
    <x v="117"/>
    <s v="$"/>
    <x v="607"/>
    <n v="0"/>
    <n v="10000000"/>
    <n v="0"/>
    <n v="0"/>
    <n v="0"/>
    <n v="0.59799999999999998"/>
    <s v="Low"/>
    <n v="5980000"/>
    <m/>
    <m/>
    <m/>
    <m/>
    <m/>
    <m/>
    <m/>
    <m/>
    <m/>
  </r>
  <r>
    <s v="DIVIDENDO DEF $ 0,598388"/>
    <d v="2020-04-23T00:00:00"/>
    <x v="127"/>
    <s v="$"/>
    <x v="607"/>
    <n v="0"/>
    <n v="10000000"/>
    <n v="0"/>
    <n v="0"/>
    <n v="0"/>
    <n v="0.59799999999999998"/>
    <s v="Low"/>
    <n v="5980000"/>
    <m/>
    <m/>
    <m/>
    <m/>
    <m/>
    <m/>
    <m/>
    <m/>
    <m/>
  </r>
  <r>
    <s v="DIVIDENDO PROV 0 $ 0,597"/>
    <d v="2018-08-24T00:00:00"/>
    <x v="366"/>
    <s v="$"/>
    <x v="723"/>
    <n v="0"/>
    <n v="10000000"/>
    <n v="0"/>
    <n v="0"/>
    <n v="0"/>
    <n v="0.59699999999999998"/>
    <s v="Low"/>
    <n v="5970000"/>
    <m/>
    <m/>
    <m/>
    <m/>
    <m/>
    <m/>
    <m/>
    <m/>
    <m/>
  </r>
  <r>
    <s v="DIVIDENDO $ 0,5953894"/>
    <d v="2021-04-30T00:00:00"/>
    <x v="314"/>
    <s v="$"/>
    <x v="630"/>
    <n v="0"/>
    <n v="10000000"/>
    <n v="0"/>
    <n v="0"/>
    <n v="0"/>
    <n v="0.59499999999999997"/>
    <s v="Low"/>
    <n v="5950000"/>
    <m/>
    <m/>
    <m/>
    <m/>
    <m/>
    <m/>
    <m/>
    <m/>
    <m/>
  </r>
  <r>
    <s v="DIVIDENDO PROV US$ 0,035014614"/>
    <d v="2021-09-03T00:00:00"/>
    <x v="192"/>
    <s v="US$"/>
    <x v="715"/>
    <n v="0"/>
    <n v="169246049"/>
    <n v="0"/>
    <n v="0"/>
    <n v="0"/>
    <n v="3.5000000000000003E-2"/>
    <s v="Low"/>
    <n v="5923611.7149999999"/>
    <m/>
    <m/>
    <m/>
    <m/>
    <m/>
    <m/>
    <m/>
    <m/>
    <m/>
  </r>
  <r>
    <s v="DIVIDENDO PROV US$ 0,5921964064"/>
    <d v="2020-04-18T00:00:00"/>
    <x v="127"/>
    <s v="US$"/>
    <x v="745"/>
    <n v="0"/>
    <n v="10000000"/>
    <n v="0"/>
    <n v="0"/>
    <n v="0"/>
    <n v="0.59199999999999997"/>
    <s v="Low"/>
    <n v="5920000"/>
    <m/>
    <m/>
    <m/>
    <m/>
    <m/>
    <m/>
    <m/>
    <m/>
    <m/>
  </r>
  <r>
    <s v="DIVIDENDO $ 0,32422154"/>
    <d v="2017-05-04T00:00:00"/>
    <x v="174"/>
    <s v="$"/>
    <x v="459"/>
    <n v="0"/>
    <n v="18240000"/>
    <n v="0"/>
    <n v="0"/>
    <n v="0"/>
    <n v="0.32400000000000001"/>
    <s v="Low"/>
    <n v="5909760"/>
    <m/>
    <m/>
    <m/>
    <m/>
    <m/>
    <m/>
    <m/>
    <m/>
    <m/>
  </r>
  <r>
    <s v="DIVIDENDO $ 1,519661"/>
    <d v="2015-05-19T00:00:00"/>
    <x v="102"/>
    <s v="$"/>
    <x v="694"/>
    <n v="0"/>
    <n v="3883012"/>
    <n v="0"/>
    <n v="0"/>
    <n v="0"/>
    <n v="1.52"/>
    <s v="Medium"/>
    <n v="5902178.2400000002"/>
    <m/>
    <m/>
    <m/>
    <m/>
    <m/>
    <m/>
    <m/>
    <m/>
    <m/>
  </r>
  <r>
    <s v="DIVIDENDO PROV $ 0,5891"/>
    <d v="2019-09-24T00:00:00"/>
    <x v="141"/>
    <s v="$"/>
    <x v="723"/>
    <n v="0"/>
    <n v="10000000"/>
    <n v="0"/>
    <n v="0"/>
    <n v="0"/>
    <n v="0.58899999999999997"/>
    <s v="Low"/>
    <n v="5890000"/>
    <m/>
    <m/>
    <m/>
    <m/>
    <m/>
    <m/>
    <m/>
    <m/>
    <m/>
  </r>
  <r>
    <s v="DIVIDENDO PROV $ 0,5887"/>
    <d v="2018-05-25T00:00:00"/>
    <x v="367"/>
    <s v="$"/>
    <x v="732"/>
    <n v="0"/>
    <n v="10000000"/>
    <n v="0"/>
    <n v="0"/>
    <n v="0"/>
    <n v="0.58899999999999997"/>
    <s v="Low"/>
    <n v="5890000"/>
    <m/>
    <m/>
    <m/>
    <m/>
    <m/>
    <m/>
    <m/>
    <m/>
    <m/>
  </r>
  <r>
    <s v="DIVIDENDO PROV $ 0,588"/>
    <d v="2019-06-24T00:00:00"/>
    <x v="1160"/>
    <s v="$"/>
    <x v="732"/>
    <n v="0"/>
    <n v="10000000"/>
    <n v="0"/>
    <n v="0"/>
    <n v="0"/>
    <n v="0.58799999999999997"/>
    <s v="Low"/>
    <n v="5880000"/>
    <m/>
    <m/>
    <m/>
    <m/>
    <m/>
    <m/>
    <m/>
    <m/>
    <m/>
  </r>
  <r>
    <s v="DIVIDENDO PROV US$ 0,5875"/>
    <d v="2019-03-23T00:00:00"/>
    <x v="732"/>
    <s v="US$"/>
    <x v="732"/>
    <n v="0"/>
    <n v="10000000"/>
    <n v="0"/>
    <n v="0"/>
    <n v="0"/>
    <n v="0.58799999999999997"/>
    <s v="Low"/>
    <n v="5880000"/>
    <m/>
    <m/>
    <m/>
    <m/>
    <m/>
    <m/>
    <m/>
    <m/>
    <m/>
  </r>
  <r>
    <s v="DIVIDENDO PROV 0 $ 0,5881"/>
    <d v="2017-12-01T00:00:00"/>
    <x v="1161"/>
    <s v="$"/>
    <x v="732"/>
    <n v="0"/>
    <n v="10000000"/>
    <n v="0"/>
    <n v="0"/>
    <n v="0"/>
    <n v="0.58799999999999997"/>
    <s v="Low"/>
    <n v="5880000"/>
    <m/>
    <m/>
    <m/>
    <m/>
    <m/>
    <m/>
    <m/>
    <m/>
    <m/>
  </r>
  <r>
    <s v="DIVIDENDO DEF 0 $ 1,7"/>
    <d v="2021-02-03T00:00:00"/>
    <x v="805"/>
    <s v="$"/>
    <x v="708"/>
    <n v="0"/>
    <n v="3454756"/>
    <n v="0"/>
    <n v="0"/>
    <n v="0"/>
    <n v="1.7"/>
    <s v="Medium"/>
    <n v="5873085.2000000002"/>
    <m/>
    <m/>
    <m/>
    <m/>
    <m/>
    <m/>
    <m/>
    <m/>
    <m/>
  </r>
  <r>
    <s v="DIVIDENDO PROV $ 182,0876899"/>
    <d v="2021-06-11T00:00:00"/>
    <x v="772"/>
    <s v="$"/>
    <x v="306"/>
    <n v="0"/>
    <n v="32250"/>
    <n v="0"/>
    <n v="0"/>
    <n v="0"/>
    <n v="182.08799999999999"/>
    <s v="Very High"/>
    <n v="5872338"/>
    <m/>
    <m/>
    <m/>
    <m/>
    <m/>
    <m/>
    <m/>
    <m/>
    <m/>
  </r>
  <r>
    <s v="DIVIDENDO PROV US$ 0,5874255855"/>
    <d v="2019-10-24T00:00:00"/>
    <x v="372"/>
    <s v="US$"/>
    <x v="670"/>
    <n v="0"/>
    <n v="10000000"/>
    <n v="0"/>
    <n v="0"/>
    <n v="0"/>
    <n v="0.58699999999999997"/>
    <s v="Low"/>
    <n v="5870000"/>
    <m/>
    <m/>
    <m/>
    <m/>
    <m/>
    <m/>
    <m/>
    <m/>
    <m/>
  </r>
  <r>
    <s v="DIVIDENDO PROV EURO 5,857826"/>
    <d v="2021-01-14T00:00:00"/>
    <x v="551"/>
    <s v="EURO"/>
    <x v="681"/>
    <n v="0"/>
    <n v="1000000"/>
    <n v="0"/>
    <n v="0"/>
    <n v="0"/>
    <n v="5.8579999999999997"/>
    <s v="Medium"/>
    <n v="5858000"/>
    <m/>
    <m/>
    <m/>
    <m/>
    <m/>
    <m/>
    <m/>
    <m/>
    <m/>
  </r>
  <r>
    <s v="DIVIDENDO PROV 0 $ 0,9044483"/>
    <d v="2020-11-27T00:00:00"/>
    <x v="140"/>
    <s v="$"/>
    <x v="592"/>
    <n v="0"/>
    <n v="6480000"/>
    <n v="0"/>
    <n v="0"/>
    <n v="0"/>
    <n v="0.90400000000000003"/>
    <s v="Low"/>
    <n v="5857920"/>
    <m/>
    <m/>
    <m/>
    <m/>
    <m/>
    <m/>
    <m/>
    <m/>
    <m/>
  </r>
  <r>
    <s v="DIVIDENDO DEF $ 0,58524"/>
    <d v="2021-06-23T00:00:00"/>
    <x v="548"/>
    <s v="$"/>
    <x v="410"/>
    <n v="0"/>
    <n v="10000000"/>
    <n v="0"/>
    <n v="0"/>
    <n v="0"/>
    <n v="0.58499999999999996"/>
    <s v="Low"/>
    <n v="5850000"/>
    <m/>
    <m/>
    <m/>
    <m/>
    <m/>
    <m/>
    <m/>
    <m/>
    <m/>
  </r>
  <r>
    <s v="DIVIDENDO $ 0,97320117"/>
    <d v="2021-05-04T00:00:00"/>
    <x v="142"/>
    <s v="$"/>
    <x v="592"/>
    <n v="0"/>
    <n v="6000000"/>
    <n v="0"/>
    <n v="0"/>
    <n v="0"/>
    <n v="0.97299999999999998"/>
    <s v="Low"/>
    <n v="5838000"/>
    <m/>
    <m/>
    <m/>
    <m/>
    <m/>
    <m/>
    <m/>
    <m/>
    <m/>
  </r>
  <r>
    <s v="DIVIDENDO $ 0,88414439"/>
    <d v="2019-05-06T00:00:00"/>
    <x v="96"/>
    <s v="$"/>
    <x v="592"/>
    <n v="0"/>
    <n v="6600000"/>
    <n v="0"/>
    <n v="0"/>
    <n v="0"/>
    <n v="0.88400000000000001"/>
    <s v="Low"/>
    <n v="5834400"/>
    <m/>
    <m/>
    <m/>
    <m/>
    <m/>
    <m/>
    <m/>
    <m/>
    <m/>
  </r>
  <r>
    <s v="DIVIDENDO $ 0,5834936"/>
    <d v="2019-05-10T00:00:00"/>
    <x v="181"/>
    <s v="$"/>
    <x v="630"/>
    <n v="0"/>
    <n v="10000000"/>
    <n v="0"/>
    <n v="0"/>
    <n v="0"/>
    <n v="0.58299999999999996"/>
    <s v="Low"/>
    <n v="5830000"/>
    <m/>
    <m/>
    <m/>
    <m/>
    <m/>
    <m/>
    <m/>
    <m/>
    <m/>
  </r>
  <r>
    <s v="DIVIDENDO $ 0,6664347"/>
    <d v="2015-05-12T00:00:00"/>
    <x v="267"/>
    <s v="$"/>
    <x v="459"/>
    <n v="0"/>
    <n v="8720000"/>
    <n v="0"/>
    <n v="0"/>
    <n v="0"/>
    <n v="0.66600000000000004"/>
    <s v="Low"/>
    <n v="5807520"/>
    <m/>
    <m/>
    <m/>
    <m/>
    <m/>
    <m/>
    <m/>
    <m/>
    <m/>
  </r>
  <r>
    <s v="DIVIDENDO $ 1,490383"/>
    <d v="2016-05-06T00:00:00"/>
    <x v="80"/>
    <s v="$"/>
    <x v="694"/>
    <n v="0"/>
    <n v="3883012"/>
    <n v="0"/>
    <n v="0"/>
    <n v="0"/>
    <n v="1.49"/>
    <s v="Medium"/>
    <n v="5785687.8799999999"/>
    <m/>
    <m/>
    <m/>
    <m/>
    <m/>
    <m/>
    <m/>
    <m/>
    <m/>
  </r>
  <r>
    <s v="DIVIDENDO DEF $ 0,578447"/>
    <d v="2021-06-23T00:00:00"/>
    <x v="548"/>
    <s v="$"/>
    <x v="411"/>
    <n v="0"/>
    <n v="10000000"/>
    <n v="0"/>
    <n v="0"/>
    <n v="0"/>
    <n v="0.57799999999999996"/>
    <s v="Low"/>
    <n v="5780000"/>
    <m/>
    <m/>
    <m/>
    <m/>
    <m/>
    <m/>
    <m/>
    <m/>
    <m/>
  </r>
  <r>
    <s v="DIVIDENDO PROV US$ 1,9232125342"/>
    <d v="2017-05-10T00:00:00"/>
    <x v="315"/>
    <s v="US$"/>
    <x v="668"/>
    <n v="0"/>
    <n v="3000000"/>
    <n v="0"/>
    <n v="0"/>
    <n v="0"/>
    <n v="1.923"/>
    <s v="Medium"/>
    <n v="5769000"/>
    <m/>
    <m/>
    <m/>
    <m/>
    <m/>
    <m/>
    <m/>
    <m/>
    <m/>
  </r>
  <r>
    <s v="DIVIDENDO PROV 0 $ 0,6148308"/>
    <d v="2015-05-07T00:00:00"/>
    <x v="189"/>
    <s v="$"/>
    <x v="459"/>
    <n v="0"/>
    <n v="9360000"/>
    <n v="0"/>
    <n v="0"/>
    <n v="0"/>
    <n v="0.61499999999999999"/>
    <s v="Low"/>
    <n v="5756400"/>
    <m/>
    <m/>
    <m/>
    <m/>
    <m/>
    <m/>
    <m/>
    <m/>
    <m/>
  </r>
  <r>
    <s v="DIVIDENDO $ 0,5749041"/>
    <d v="2019-05-07T00:00:00"/>
    <x v="224"/>
    <s v="$"/>
    <x v="630"/>
    <n v="0"/>
    <n v="10000000"/>
    <n v="0"/>
    <n v="0"/>
    <n v="0"/>
    <n v="0.57499999999999996"/>
    <s v="Low"/>
    <n v="5750000"/>
    <m/>
    <m/>
    <m/>
    <m/>
    <m/>
    <m/>
    <m/>
    <m/>
    <m/>
  </r>
  <r>
    <s v="DIVIDENDO DEF $ 15"/>
    <d v="2017-04-12T00:00:00"/>
    <x v="37"/>
    <s v="$"/>
    <x v="733"/>
    <n v="0"/>
    <n v="383155"/>
    <n v="0"/>
    <n v="0"/>
    <n v="0"/>
    <n v="15"/>
    <s v="High"/>
    <n v="5747325"/>
    <m/>
    <m/>
    <m/>
    <m/>
    <m/>
    <m/>
    <m/>
    <m/>
    <m/>
  </r>
  <r>
    <s v="DIVIDENDO $ 0,311939107"/>
    <d v="2017-05-17T00:00:00"/>
    <x v="333"/>
    <s v="$"/>
    <x v="459"/>
    <n v="0"/>
    <n v="18400000"/>
    <n v="0"/>
    <n v="0"/>
    <n v="0"/>
    <n v="0.312"/>
    <s v="Low"/>
    <n v="5740800"/>
    <m/>
    <m/>
    <m/>
    <m/>
    <m/>
    <m/>
    <m/>
    <m/>
    <m/>
  </r>
  <r>
    <s v="DIVIDENDO $ 5,73601240513588"/>
    <d v="2019-09-24T00:00:00"/>
    <x v="141"/>
    <s v="$"/>
    <x v="342"/>
    <n v="0"/>
    <n v="1000000"/>
    <n v="0"/>
    <n v="0"/>
    <n v="0"/>
    <n v="5.7359999999999998"/>
    <s v="Medium"/>
    <n v="5736000"/>
    <m/>
    <m/>
    <m/>
    <m/>
    <m/>
    <m/>
    <m/>
    <m/>
    <m/>
  </r>
  <r>
    <s v="DIVIDENDO $ 0,90068703"/>
    <d v="2020-06-10T00:00:00"/>
    <x v="292"/>
    <s v="$"/>
    <x v="592"/>
    <n v="0"/>
    <n v="6360000"/>
    <n v="0"/>
    <n v="0"/>
    <n v="0"/>
    <n v="0.90100000000000002"/>
    <s v="Low"/>
    <n v="5730360"/>
    <m/>
    <m/>
    <m/>
    <m/>
    <m/>
    <m/>
    <m/>
    <m/>
    <m/>
  </r>
  <r>
    <s v="DIVIDENDO PROV $ 0,573"/>
    <d v="2019-08-24T00:00:00"/>
    <x v="1162"/>
    <s v="$"/>
    <x v="723"/>
    <n v="0"/>
    <n v="10000000"/>
    <n v="0"/>
    <n v="0"/>
    <n v="0"/>
    <n v="0.57299999999999995"/>
    <s v="Low"/>
    <n v="5730000"/>
    <m/>
    <m/>
    <m/>
    <m/>
    <m/>
    <m/>
    <m/>
    <m/>
    <m/>
  </r>
  <r>
    <s v="DIVIDENDO PROV $ 0,573"/>
    <d v="2018-02-01T00:00:00"/>
    <x v="1146"/>
    <s v="$"/>
    <x v="732"/>
    <n v="0"/>
    <n v="10000000"/>
    <n v="0"/>
    <n v="0"/>
    <n v="0"/>
    <n v="0.57299999999999995"/>
    <s v="Low"/>
    <n v="5730000"/>
    <m/>
    <m/>
    <m/>
    <m/>
    <m/>
    <m/>
    <m/>
    <m/>
    <m/>
  </r>
  <r>
    <s v="DIVIDENDO PROV $ 0,5715906"/>
    <d v="2020-03-25T00:00:00"/>
    <x v="731"/>
    <s v="$"/>
    <x v="744"/>
    <n v="0"/>
    <n v="10000000"/>
    <n v="0"/>
    <n v="0"/>
    <n v="0"/>
    <n v="0.57199999999999995"/>
    <s v="Low"/>
    <n v="5720000"/>
    <m/>
    <m/>
    <m/>
    <m/>
    <m/>
    <m/>
    <m/>
    <m/>
    <m/>
  </r>
  <r>
    <s v="DIVIDENDO $ 0,6665567"/>
    <d v="2016-05-19T00:00:00"/>
    <x v="335"/>
    <s v="$"/>
    <x v="459"/>
    <n v="0"/>
    <n v="8560000"/>
    <n v="0"/>
    <n v="0"/>
    <n v="0"/>
    <n v="0.66700000000000004"/>
    <s v="Low"/>
    <n v="5709520"/>
    <m/>
    <m/>
    <m/>
    <m/>
    <m/>
    <m/>
    <m/>
    <m/>
    <m/>
  </r>
  <r>
    <s v="DIVIDENDO $ 0,5696569"/>
    <d v="2019-05-15T00:00:00"/>
    <x v="407"/>
    <s v="$"/>
    <x v="630"/>
    <n v="0"/>
    <n v="10000000"/>
    <n v="0"/>
    <n v="0"/>
    <n v="0"/>
    <n v="0.56999999999999995"/>
    <s v="Low"/>
    <n v="5700000"/>
    <m/>
    <m/>
    <m/>
    <m/>
    <m/>
    <m/>
    <m/>
    <m/>
    <m/>
  </r>
  <r>
    <s v="DIVIDENDO PROV $ 0,5704"/>
    <d v="2018-03-24T00:00:00"/>
    <x v="1163"/>
    <s v="$"/>
    <x v="732"/>
    <n v="0"/>
    <n v="10000000"/>
    <n v="0"/>
    <n v="0"/>
    <n v="0"/>
    <n v="0.56999999999999995"/>
    <s v="Low"/>
    <n v="5700000"/>
    <m/>
    <m/>
    <m/>
    <m/>
    <m/>
    <m/>
    <m/>
    <m/>
    <m/>
  </r>
  <r>
    <s v="DIVIDENDO INF 0 $ 1,463882"/>
    <d v="2017-05-05T00:00:00"/>
    <x v="75"/>
    <s v="$"/>
    <x v="694"/>
    <n v="0"/>
    <n v="3883012"/>
    <n v="0"/>
    <n v="0"/>
    <n v="0"/>
    <n v="1.464"/>
    <s v="Medium"/>
    <n v="5684729.568"/>
    <m/>
    <m/>
    <m/>
    <m/>
    <m/>
    <m/>
    <m/>
    <m/>
    <m/>
  </r>
  <r>
    <s v="DIVIDENDO DEF $ 0,5684"/>
    <d v="2019-05-08T00:00:00"/>
    <x v="312"/>
    <s v="$"/>
    <x v="723"/>
    <n v="0"/>
    <n v="10000000"/>
    <n v="0"/>
    <n v="0"/>
    <n v="0"/>
    <n v="0.56799999999999995"/>
    <s v="Low"/>
    <n v="5680000"/>
    <m/>
    <m/>
    <m/>
    <m/>
    <m/>
    <m/>
    <m/>
    <m/>
    <m/>
  </r>
  <r>
    <s v="DIVIDENDO PROV $ 0,5666"/>
    <d v="2018-11-23T00:00:00"/>
    <x v="85"/>
    <s v="$"/>
    <x v="732"/>
    <n v="0"/>
    <n v="10000000"/>
    <n v="0"/>
    <n v="0"/>
    <n v="0"/>
    <n v="0.56699999999999995"/>
    <s v="Low"/>
    <n v="5670000"/>
    <m/>
    <m/>
    <m/>
    <m/>
    <m/>
    <m/>
    <m/>
    <m/>
    <m/>
  </r>
  <r>
    <s v="DIVIDENDO PROV US$ 1,8844816825"/>
    <d v="2021-02-02T00:00:00"/>
    <x v="484"/>
    <s v="US$"/>
    <x v="668"/>
    <n v="0"/>
    <n v="3000000"/>
    <n v="0"/>
    <n v="0"/>
    <n v="0"/>
    <n v="1.8839999999999999"/>
    <s v="Medium"/>
    <n v="5652000"/>
    <m/>
    <m/>
    <m/>
    <m/>
    <m/>
    <m/>
    <m/>
    <m/>
    <m/>
  </r>
  <r>
    <s v="DIVIDENDO PROV US$ 0,565096867"/>
    <d v="2019-01-24T00:00:00"/>
    <x v="907"/>
    <s v="US$"/>
    <x v="662"/>
    <n v="0"/>
    <n v="10000000"/>
    <n v="0"/>
    <n v="0"/>
    <n v="0"/>
    <n v="0.56499999999999995"/>
    <s v="Low"/>
    <n v="5650000"/>
    <m/>
    <m/>
    <m/>
    <m/>
    <m/>
    <m/>
    <m/>
    <m/>
    <m/>
  </r>
  <r>
    <s v="DIVIDENDO  $ 0,14189876"/>
    <d v="2018-09-27T00:00:00"/>
    <x v="733"/>
    <s v="$"/>
    <x v="459"/>
    <n v="0"/>
    <n v="39760000"/>
    <n v="0"/>
    <n v="0"/>
    <n v="0"/>
    <n v="0.14199999999999999"/>
    <s v="Low"/>
    <n v="5645920"/>
    <m/>
    <m/>
    <m/>
    <m/>
    <m/>
    <m/>
    <m/>
    <m/>
    <m/>
  </r>
  <r>
    <s v="DIVIDENDO INF 0 $ 1,451357"/>
    <d v="2017-03-22T00:00:00"/>
    <x v="43"/>
    <s v="$"/>
    <x v="694"/>
    <n v="0"/>
    <n v="3883012"/>
    <n v="0"/>
    <n v="0"/>
    <n v="0"/>
    <n v="1.4510000000000001"/>
    <s v="Medium"/>
    <n v="5634250.4119999995"/>
    <m/>
    <m/>
    <m/>
    <m/>
    <m/>
    <m/>
    <m/>
    <m/>
    <m/>
  </r>
  <r>
    <s v="DIVIDENDO $ 1,447356"/>
    <d v="2015-03-18T00:00:00"/>
    <x v="60"/>
    <s v="$"/>
    <x v="694"/>
    <n v="0"/>
    <n v="3883012"/>
    <n v="0"/>
    <n v="0"/>
    <n v="0"/>
    <n v="1.4470000000000001"/>
    <s v="Medium"/>
    <n v="5618718.3640000001"/>
    <m/>
    <m/>
    <m/>
    <m/>
    <m/>
    <m/>
    <m/>
    <m/>
    <m/>
  </r>
  <r>
    <s v="DIVIDENDO $ 1,446102"/>
    <d v="2016-05-17T00:00:00"/>
    <x v="67"/>
    <s v="$"/>
    <x v="694"/>
    <n v="0"/>
    <n v="3883012"/>
    <n v="0"/>
    <n v="0"/>
    <n v="0"/>
    <n v="1.446"/>
    <s v="Medium"/>
    <n v="5614835.352"/>
    <m/>
    <m/>
    <m/>
    <m/>
    <m/>
    <m/>
    <m/>
    <m/>
    <m/>
  </r>
  <r>
    <s v="DIVIDENDO DEF $ 0,560397"/>
    <d v="2021-06-23T00:00:00"/>
    <x v="548"/>
    <s v="$"/>
    <x v="413"/>
    <n v="0"/>
    <n v="10000000"/>
    <n v="0"/>
    <n v="0"/>
    <n v="0"/>
    <n v="0.56000000000000005"/>
    <s v="Low"/>
    <n v="5600000"/>
    <m/>
    <m/>
    <m/>
    <m/>
    <m/>
    <m/>
    <m/>
    <m/>
    <m/>
  </r>
  <r>
    <s v="DIVIDENDO PROV EURO 0,0078853511"/>
    <d v="2020-11-13T00:00:00"/>
    <x v="1070"/>
    <s v="EURO"/>
    <x v="615"/>
    <n v="0"/>
    <n v="700000000"/>
    <n v="0"/>
    <n v="0"/>
    <n v="0"/>
    <n v="8.0000000000000002E-3"/>
    <s v="Low"/>
    <n v="5600000"/>
    <m/>
    <m/>
    <m/>
    <m/>
    <m/>
    <m/>
    <m/>
    <m/>
    <m/>
  </r>
  <r>
    <s v="DIVIDENDO PROV EURO 0,0083162515"/>
    <d v="2020-11-03T00:00:00"/>
    <x v="509"/>
    <s v="EURO"/>
    <x v="639"/>
    <n v="0"/>
    <n v="700000000"/>
    <n v="0"/>
    <n v="0"/>
    <n v="0"/>
    <n v="8.0000000000000002E-3"/>
    <s v="Low"/>
    <n v="5600000"/>
    <m/>
    <m/>
    <m/>
    <m/>
    <m/>
    <m/>
    <m/>
    <m/>
    <m/>
  </r>
  <r>
    <s v="DIVIDENDO PROV  $ 0,5601"/>
    <d v="2020-03-25T00:00:00"/>
    <x v="731"/>
    <s v="$"/>
    <x v="723"/>
    <n v="0"/>
    <n v="10000000"/>
    <n v="0"/>
    <n v="0"/>
    <n v="0"/>
    <n v="0.56000000000000005"/>
    <s v="Low"/>
    <n v="5600000"/>
    <m/>
    <m/>
    <m/>
    <m/>
    <m/>
    <m/>
    <m/>
    <m/>
    <m/>
  </r>
  <r>
    <s v="DIVIDENDO PROV EURO 0,008268828"/>
    <d v="2019-09-21T00:00:00"/>
    <x v="483"/>
    <s v="EURO"/>
    <x v="639"/>
    <n v="0"/>
    <n v="700000000"/>
    <n v="0"/>
    <n v="0"/>
    <n v="0"/>
    <n v="8.0000000000000002E-3"/>
    <s v="Low"/>
    <n v="5600000"/>
    <m/>
    <m/>
    <m/>
    <m/>
    <m/>
    <m/>
    <m/>
    <m/>
    <m/>
  </r>
  <r>
    <s v="DIVIDENDO PROV US$ 0,560494994"/>
    <d v="2019-04-23T00:00:00"/>
    <x v="77"/>
    <s v="US$"/>
    <x v="670"/>
    <n v="0"/>
    <n v="10000000"/>
    <n v="0"/>
    <n v="0"/>
    <n v="0"/>
    <n v="0.56000000000000005"/>
    <s v="Low"/>
    <n v="5600000"/>
    <m/>
    <m/>
    <m/>
    <m/>
    <m/>
    <m/>
    <m/>
    <m/>
    <m/>
  </r>
  <r>
    <s v="DIVIDENDO DEF $ 0,5598"/>
    <d v="2019-01-10T00:00:00"/>
    <x v="925"/>
    <s v="$"/>
    <x v="727"/>
    <n v="0"/>
    <n v="10000000"/>
    <n v="0"/>
    <n v="0"/>
    <n v="0"/>
    <n v="0.56000000000000005"/>
    <s v="Low"/>
    <n v="5600000"/>
    <m/>
    <m/>
    <m/>
    <m/>
    <m/>
    <m/>
    <m/>
    <m/>
    <m/>
  </r>
  <r>
    <s v="DIVIDENDO DEF $ 0,558315"/>
    <d v="2021-06-23T00:00:00"/>
    <x v="548"/>
    <s v="$"/>
    <x v="414"/>
    <n v="0"/>
    <n v="10000000"/>
    <n v="0"/>
    <n v="0"/>
    <n v="0"/>
    <n v="0.55800000000000005"/>
    <s v="Low"/>
    <n v="5580000"/>
    <m/>
    <m/>
    <m/>
    <m/>
    <m/>
    <m/>
    <m/>
    <m/>
    <m/>
  </r>
  <r>
    <s v="DIVIDENDO PROV $ 0,5572"/>
    <d v="2018-09-21T00:00:00"/>
    <x v="188"/>
    <s v="$"/>
    <x v="723"/>
    <n v="0"/>
    <n v="10000000"/>
    <n v="0"/>
    <n v="0"/>
    <n v="0"/>
    <n v="0.55700000000000005"/>
    <s v="Low"/>
    <n v="5570000"/>
    <m/>
    <m/>
    <m/>
    <m/>
    <m/>
    <m/>
    <m/>
    <m/>
    <m/>
  </r>
  <r>
    <s v="DIVIDENDO DEF $ 0,556394"/>
    <d v="2021-06-23T00:00:00"/>
    <x v="548"/>
    <s v="$"/>
    <x v="416"/>
    <n v="0"/>
    <n v="10000000"/>
    <n v="0"/>
    <n v="0"/>
    <n v="0"/>
    <n v="0.55600000000000005"/>
    <s v="Low"/>
    <n v="5560000"/>
    <m/>
    <m/>
    <m/>
    <m/>
    <m/>
    <m/>
    <m/>
    <m/>
    <m/>
  </r>
  <r>
    <s v="DIVIDENDO $ 0,5557941"/>
    <d v="2021-04-22T00:00:00"/>
    <x v="324"/>
    <s v="$"/>
    <x v="630"/>
    <n v="0"/>
    <n v="10000000"/>
    <n v="0"/>
    <n v="0"/>
    <n v="0"/>
    <n v="0.55600000000000005"/>
    <s v="Low"/>
    <n v="5560000"/>
    <m/>
    <m/>
    <m/>
    <m/>
    <m/>
    <m/>
    <m/>
    <m/>
    <m/>
  </r>
  <r>
    <s v="DIVIDENDO DEF $ 0,5553"/>
    <d v="2021-05-25T00:00:00"/>
    <x v="190"/>
    <s v="$"/>
    <x v="744"/>
    <n v="0"/>
    <n v="10000000"/>
    <n v="0"/>
    <n v="0"/>
    <n v="0"/>
    <n v="0.55500000000000005"/>
    <s v="Low"/>
    <n v="5550000"/>
    <m/>
    <m/>
    <m/>
    <m/>
    <m/>
    <m/>
    <m/>
    <m/>
    <m/>
  </r>
  <r>
    <s v="DIVIDENDO PROV 0 $ 0,5549991"/>
    <d v="2020-02-22T00:00:00"/>
    <x v="855"/>
    <s v="$"/>
    <x v="744"/>
    <n v="0"/>
    <n v="10000000"/>
    <n v="0"/>
    <n v="0"/>
    <n v="0"/>
    <n v="0.55500000000000005"/>
    <s v="Low"/>
    <n v="5550000"/>
    <m/>
    <m/>
    <m/>
    <m/>
    <m/>
    <m/>
    <m/>
    <m/>
    <m/>
  </r>
  <r>
    <s v="DIVIDENDO DEF 0 $ 0,555"/>
    <d v="2018-08-24T00:00:00"/>
    <x v="366"/>
    <s v="$"/>
    <x v="732"/>
    <n v="0"/>
    <n v="10000000"/>
    <n v="0"/>
    <n v="0"/>
    <n v="0"/>
    <n v="0.55500000000000005"/>
    <s v="Low"/>
    <n v="5550000"/>
    <m/>
    <m/>
    <m/>
    <m/>
    <m/>
    <m/>
    <m/>
    <m/>
    <m/>
  </r>
  <r>
    <s v="DIVIDENDO PROV 0 $ 0,555"/>
    <d v="2018-08-24T00:00:00"/>
    <x v="366"/>
    <s v="$"/>
    <x v="727"/>
    <n v="0"/>
    <n v="10000000"/>
    <n v="0"/>
    <n v="0"/>
    <n v="0"/>
    <n v="0.55500000000000005"/>
    <s v="Low"/>
    <n v="5550000"/>
    <m/>
    <m/>
    <m/>
    <m/>
    <m/>
    <m/>
    <m/>
    <m/>
    <m/>
  </r>
  <r>
    <s v="DIVIDENDO 1,429434"/>
    <d v="2016-03-16T00:00:00"/>
    <x v="58"/>
    <s v="$"/>
    <x v="694"/>
    <n v="0"/>
    <n v="3883012"/>
    <n v="0"/>
    <n v="0"/>
    <n v="0"/>
    <n v="1.429"/>
    <s v="Medium"/>
    <n v="5548824.148"/>
    <m/>
    <m/>
    <m/>
    <m/>
    <m/>
    <m/>
    <m/>
    <m/>
    <m/>
  </r>
  <r>
    <s v="DIVIDENDO $ 0,5543407"/>
    <d v="2021-09-03T00:00:00"/>
    <x v="192"/>
    <s v="$"/>
    <x v="630"/>
    <n v="0"/>
    <n v="10000000"/>
    <n v="0"/>
    <n v="0"/>
    <n v="0"/>
    <n v="0.55400000000000005"/>
    <s v="Low"/>
    <n v="5540000"/>
    <m/>
    <m/>
    <m/>
    <m/>
    <m/>
    <m/>
    <m/>
    <m/>
    <m/>
  </r>
  <r>
    <s v="DIVIDENDO DEF $ 0,5542"/>
    <d v="2021-06-23T00:00:00"/>
    <x v="548"/>
    <s v="$"/>
    <x v="744"/>
    <n v="0"/>
    <n v="10000000"/>
    <n v="0"/>
    <n v="0"/>
    <n v="0"/>
    <n v="0.55400000000000005"/>
    <s v="Low"/>
    <n v="5540000"/>
    <m/>
    <m/>
    <m/>
    <m/>
    <m/>
    <m/>
    <m/>
    <m/>
    <m/>
  </r>
  <r>
    <s v="DIVIDENDO $ 0,55196"/>
    <d v="2021-06-15T00:00:00"/>
    <x v="103"/>
    <s v="$"/>
    <x v="607"/>
    <n v="0"/>
    <n v="10000000"/>
    <n v="0"/>
    <n v="0"/>
    <n v="0"/>
    <n v="0.55200000000000005"/>
    <s v="Low"/>
    <n v="5520000"/>
    <m/>
    <m/>
    <m/>
    <m/>
    <m/>
    <m/>
    <m/>
    <m/>
    <m/>
  </r>
  <r>
    <s v="DIVIDENDO $ 0,12819724"/>
    <d v="2019-09-26T00:00:00"/>
    <x v="483"/>
    <s v="$"/>
    <x v="459"/>
    <n v="0"/>
    <n v="43120000"/>
    <n v="0"/>
    <n v="0"/>
    <n v="0"/>
    <n v="0.128"/>
    <s v="Low"/>
    <n v="5519360"/>
    <m/>
    <m/>
    <m/>
    <m/>
    <m/>
    <m/>
    <m/>
    <m/>
    <m/>
  </r>
  <r>
    <s v="DIVIDENDO PROV $ 171,0196899"/>
    <d v="2021-04-27T00:00:00"/>
    <x v="332"/>
    <s v="$"/>
    <x v="306"/>
    <n v="0"/>
    <n v="32250"/>
    <n v="0"/>
    <n v="0"/>
    <n v="0"/>
    <n v="171.02"/>
    <s v="Very High"/>
    <n v="5515395"/>
    <m/>
    <m/>
    <m/>
    <m/>
    <m/>
    <m/>
    <m/>
    <m/>
    <m/>
  </r>
  <r>
    <s v="DIVIDENDO PROV $ 0,5511"/>
    <d v="2021-03-25T00:00:00"/>
    <x v="500"/>
    <s v="$"/>
    <x v="744"/>
    <n v="0"/>
    <n v="10000000"/>
    <n v="0"/>
    <n v="0"/>
    <n v="0"/>
    <n v="0.55100000000000005"/>
    <s v="Low"/>
    <n v="5510000"/>
    <m/>
    <m/>
    <m/>
    <m/>
    <m/>
    <m/>
    <m/>
    <m/>
    <m/>
  </r>
  <r>
    <s v="DIVIDENDO $ 0,5501"/>
    <d v="2021-06-09T00:00:00"/>
    <x v="249"/>
    <s v="$"/>
    <x v="607"/>
    <n v="0"/>
    <n v="10000000"/>
    <n v="0"/>
    <n v="0"/>
    <n v="0"/>
    <n v="0.55000000000000004"/>
    <s v="Low"/>
    <n v="5500000"/>
    <m/>
    <m/>
    <m/>
    <m/>
    <m/>
    <m/>
    <m/>
    <m/>
    <m/>
  </r>
  <r>
    <s v="DIVIDENDO PROV $ 0,19878706"/>
    <d v="2018-05-17T00:00:00"/>
    <x v="64"/>
    <s v="$"/>
    <x v="459"/>
    <n v="0"/>
    <n v="27520000"/>
    <n v="0"/>
    <n v="0"/>
    <n v="0"/>
    <n v="0.19900000000000001"/>
    <s v="Low"/>
    <n v="5476480"/>
    <m/>
    <m/>
    <m/>
    <m/>
    <m/>
    <m/>
    <m/>
    <m/>
    <m/>
  </r>
  <r>
    <s v="DIVIDENDO INF 0 $ 1,409671"/>
    <d v="2017-05-20T00:00:00"/>
    <x v="59"/>
    <s v="$"/>
    <x v="694"/>
    <n v="0"/>
    <n v="3883012"/>
    <n v="0"/>
    <n v="0"/>
    <n v="0"/>
    <n v="1.41"/>
    <s v="Medium"/>
    <n v="5475046.9199999999"/>
    <m/>
    <m/>
    <m/>
    <m/>
    <m/>
    <m/>
    <m/>
    <m/>
    <m/>
  </r>
  <r>
    <s v="DIVIDENDO $ 0,87703702"/>
    <d v="2019-12-12T00:00:00"/>
    <x v="205"/>
    <s v="$"/>
    <x v="592"/>
    <n v="0"/>
    <n v="6240000"/>
    <n v="0"/>
    <n v="0"/>
    <n v="0"/>
    <n v="0.877"/>
    <s v="Low"/>
    <n v="5472480"/>
    <m/>
    <m/>
    <m/>
    <m/>
    <m/>
    <m/>
    <m/>
    <m/>
    <m/>
  </r>
  <r>
    <s v="DIVIDENDO DEF $ 0,547322482300156"/>
    <d v="2018-06-22T00:00:00"/>
    <x v="311"/>
    <s v="$"/>
    <x v="487"/>
    <n v="0"/>
    <n v="10000000"/>
    <n v="0"/>
    <n v="0"/>
    <n v="0"/>
    <n v="0.54700000000000004"/>
    <s v="Low"/>
    <n v="5470000"/>
    <m/>
    <m/>
    <m/>
    <m/>
    <m/>
    <m/>
    <m/>
    <m/>
    <m/>
  </r>
  <r>
    <s v="DIVIDENDO DEF US$ 5,462514"/>
    <d v="2017-06-14T00:00:00"/>
    <x v="674"/>
    <s v="US$"/>
    <x v="746"/>
    <n v="0"/>
    <n v="1000000"/>
    <n v="0"/>
    <n v="0"/>
    <n v="0"/>
    <n v="5.4630000000000001"/>
    <s v="Medium"/>
    <n v="5463000"/>
    <m/>
    <m/>
    <m/>
    <m/>
    <m/>
    <m/>
    <m/>
    <m/>
    <m/>
  </r>
  <r>
    <s v="DIVIDENDO PROV $ 0,546"/>
    <d v="2019-10-24T00:00:00"/>
    <x v="372"/>
    <s v="$"/>
    <x v="723"/>
    <n v="0"/>
    <n v="10000000"/>
    <n v="0"/>
    <n v="0"/>
    <n v="0"/>
    <n v="0.54600000000000004"/>
    <s v="Low"/>
    <n v="5460000"/>
    <m/>
    <m/>
    <m/>
    <m/>
    <m/>
    <m/>
    <m/>
    <m/>
    <m/>
  </r>
  <r>
    <s v="DIVIDENDO PROV $ 0,5457"/>
    <d v="2019-09-24T00:00:00"/>
    <x v="141"/>
    <s v="$"/>
    <x v="727"/>
    <n v="0"/>
    <n v="10000000"/>
    <n v="0"/>
    <n v="0"/>
    <n v="0"/>
    <n v="0.54600000000000004"/>
    <s v="Low"/>
    <n v="5460000"/>
    <m/>
    <m/>
    <m/>
    <m/>
    <m/>
    <m/>
    <m/>
    <m/>
    <m/>
  </r>
  <r>
    <s v="DIVIDENDO $ 0,6371239"/>
    <d v="2016-05-05T00:00:00"/>
    <x v="128"/>
    <s v="$"/>
    <x v="459"/>
    <n v="0"/>
    <n v="8560000"/>
    <n v="0"/>
    <n v="0"/>
    <n v="0"/>
    <n v="0.63700000000000001"/>
    <s v="Low"/>
    <n v="5452720"/>
    <m/>
    <m/>
    <m/>
    <m/>
    <m/>
    <m/>
    <m/>
    <m/>
    <m/>
  </r>
  <r>
    <s v="DIVIDENDO PROV $ 0,5452"/>
    <d v="2018-07-25T00:00:00"/>
    <x v="942"/>
    <s v="$"/>
    <x v="727"/>
    <n v="0"/>
    <n v="10000000"/>
    <n v="0"/>
    <n v="0"/>
    <n v="0"/>
    <n v="0.54500000000000004"/>
    <s v="Low"/>
    <n v="5450000"/>
    <m/>
    <m/>
    <m/>
    <m/>
    <m/>
    <m/>
    <m/>
    <m/>
    <m/>
  </r>
  <r>
    <s v="DIVIDENDO PROV US$ 0,06298968189370710"/>
    <d v="2021-07-28T00:00:00"/>
    <x v="1164"/>
    <s v="US$"/>
    <x v="738"/>
    <n v="0"/>
    <n v="86382227"/>
    <n v="0"/>
    <n v="0"/>
    <n v="0"/>
    <n v="6.3E-2"/>
    <s v="Low"/>
    <n v="5442080.301"/>
    <m/>
    <m/>
    <m/>
    <m/>
    <m/>
    <m/>
    <m/>
    <m/>
    <m/>
  </r>
  <r>
    <s v="DIVIDENDO PROV $ 0,5413"/>
    <d v="2021-02-20T00:00:00"/>
    <x v="1165"/>
    <s v="$"/>
    <x v="744"/>
    <n v="0"/>
    <n v="10000000"/>
    <n v="0"/>
    <n v="0"/>
    <n v="0"/>
    <n v="0.54100000000000004"/>
    <s v="Low"/>
    <n v="5410000"/>
    <m/>
    <m/>
    <m/>
    <m/>
    <m/>
    <m/>
    <m/>
    <m/>
    <m/>
  </r>
  <r>
    <s v="DIVIDENDO $ 0,54108088587299"/>
    <d v="2020-05-14T00:00:00"/>
    <x v="114"/>
    <s v="$"/>
    <x v="582"/>
    <n v="0"/>
    <n v="10000000"/>
    <n v="0"/>
    <n v="0"/>
    <n v="0"/>
    <n v="0.54100000000000004"/>
    <s v="Low"/>
    <n v="5410000"/>
    <m/>
    <m/>
    <m/>
    <m/>
    <m/>
    <m/>
    <m/>
    <m/>
    <m/>
  </r>
  <r>
    <s v="DIVIDENDO $ 0,2564951"/>
    <d v="2017-09-04T00:00:00"/>
    <x v="501"/>
    <s v="$"/>
    <x v="459"/>
    <n v="0"/>
    <n v="21120000"/>
    <n v="0"/>
    <n v="0"/>
    <n v="0"/>
    <n v="0.25600000000000001"/>
    <s v="Low"/>
    <n v="5406720"/>
    <m/>
    <m/>
    <m/>
    <m/>
    <m/>
    <m/>
    <m/>
    <m/>
    <m/>
  </r>
  <r>
    <s v="DIVIDENDO PROV $ 0,5402"/>
    <d v="2019-11-23T00:00:00"/>
    <x v="1035"/>
    <s v="$"/>
    <x v="723"/>
    <n v="0"/>
    <n v="10000000"/>
    <n v="0"/>
    <n v="0"/>
    <n v="0"/>
    <n v="0.54"/>
    <s v="Low"/>
    <n v="5400000"/>
    <m/>
    <m/>
    <m/>
    <m/>
    <m/>
    <m/>
    <m/>
    <m/>
    <m/>
  </r>
  <r>
    <s v="DIVIDENDO PROV US$ 1,221216615815"/>
    <d v="2020-04-30T00:00:00"/>
    <x v="206"/>
    <s v="US$"/>
    <x v="263"/>
    <n v="0"/>
    <n v="4419588"/>
    <n v="0"/>
    <n v="0"/>
    <n v="0"/>
    <n v="1.2210000000000001"/>
    <s v="Medium"/>
    <n v="5396316.9479999999"/>
    <m/>
    <m/>
    <m/>
    <m/>
    <m/>
    <m/>
    <m/>
    <m/>
    <m/>
  </r>
  <r>
    <s v="DIVIDENDO PROV 0 $ 0,5394"/>
    <d v="2017-12-29T00:00:00"/>
    <x v="238"/>
    <s v="$"/>
    <x v="732"/>
    <n v="0"/>
    <n v="10000000"/>
    <n v="0"/>
    <n v="0"/>
    <n v="0"/>
    <n v="0.53900000000000003"/>
    <s v="Low"/>
    <n v="5390000"/>
    <m/>
    <m/>
    <m/>
    <m/>
    <m/>
    <m/>
    <m/>
    <m/>
    <m/>
  </r>
  <r>
    <s v="DIVIDENDO PROV EURO 1,0778184954"/>
    <d v="2017-08-30T00:00:00"/>
    <x v="501"/>
    <s v="EURO"/>
    <x v="565"/>
    <n v="0"/>
    <n v="5000000"/>
    <n v="0"/>
    <n v="0"/>
    <n v="0"/>
    <n v="1.0780000000000001"/>
    <s v="Medium"/>
    <n v="5390000"/>
    <m/>
    <m/>
    <m/>
    <m/>
    <m/>
    <m/>
    <m/>
    <m/>
    <m/>
  </r>
  <r>
    <s v="DIVIDENDO PROV US$ 1,7946920189"/>
    <d v="2019-11-26T00:00:00"/>
    <x v="1166"/>
    <s v="US$"/>
    <x v="668"/>
    <n v="0"/>
    <n v="3000000"/>
    <n v="0"/>
    <n v="0"/>
    <n v="0"/>
    <n v="1.7949999999999999"/>
    <s v="Medium"/>
    <n v="5385000"/>
    <m/>
    <m/>
    <m/>
    <m/>
    <m/>
    <m/>
    <m/>
    <m/>
    <m/>
  </r>
  <r>
    <s v="DIVIDENDO DEF US$ 5,38496026748882"/>
    <d v="2018-06-05T00:00:00"/>
    <x v="317"/>
    <s v="US$"/>
    <x v="653"/>
    <n v="0"/>
    <n v="1000000"/>
    <n v="0"/>
    <n v="0"/>
    <n v="0"/>
    <n v="5.3849999999999998"/>
    <s v="Medium"/>
    <n v="5385000"/>
    <m/>
    <m/>
    <m/>
    <m/>
    <m/>
    <m/>
    <m/>
    <m/>
    <m/>
  </r>
  <r>
    <s v="DIVIDENDO $ 0,324664"/>
    <d v="2016-10-26T00:00:00"/>
    <x v="418"/>
    <s v="$"/>
    <x v="459"/>
    <n v="0"/>
    <n v="16560000"/>
    <n v="0"/>
    <n v="0"/>
    <n v="0"/>
    <n v="0.32500000000000001"/>
    <s v="Low"/>
    <n v="5382000"/>
    <m/>
    <m/>
    <m/>
    <m/>
    <m/>
    <m/>
    <m/>
    <m/>
    <m/>
  </r>
  <r>
    <s v="DIVIDENDO PROV $ 0,5373"/>
    <d v="2020-07-24T00:00:00"/>
    <x v="449"/>
    <s v="$"/>
    <x v="744"/>
    <n v="0"/>
    <n v="10000000"/>
    <n v="0"/>
    <n v="0"/>
    <n v="0"/>
    <n v="0.53700000000000003"/>
    <s v="Low"/>
    <n v="5370000"/>
    <m/>
    <m/>
    <m/>
    <m/>
    <m/>
    <m/>
    <m/>
    <m/>
    <m/>
  </r>
  <r>
    <s v="DIVIDENDO PROV 0 $ 0,5352"/>
    <d v="2019-02-21T00:00:00"/>
    <x v="906"/>
    <s v="$"/>
    <x v="732"/>
    <n v="0"/>
    <n v="10000000"/>
    <n v="0"/>
    <n v="0"/>
    <n v="0"/>
    <n v="0.53500000000000003"/>
    <s v="Low"/>
    <n v="5350000"/>
    <m/>
    <m/>
    <m/>
    <m/>
    <m/>
    <m/>
    <m/>
    <m/>
    <m/>
  </r>
  <r>
    <s v="DIVIDENDO PROV $ 0,5346"/>
    <d v="2018-12-20T00:00:00"/>
    <x v="815"/>
    <s v="$"/>
    <x v="732"/>
    <n v="0"/>
    <n v="10000000"/>
    <n v="0"/>
    <n v="0"/>
    <n v="0"/>
    <n v="0.53500000000000003"/>
    <s v="Low"/>
    <n v="5350000"/>
    <m/>
    <m/>
    <m/>
    <m/>
    <m/>
    <m/>
    <m/>
    <m/>
    <m/>
  </r>
  <r>
    <s v="DIVIDENDO $ 0,535247599"/>
    <d v="2018-04-20T00:00:00"/>
    <x v="1167"/>
    <s v="$"/>
    <x v="403"/>
    <n v="0"/>
    <n v="10000000"/>
    <n v="0"/>
    <n v="0"/>
    <n v="0"/>
    <n v="0.53500000000000003"/>
    <s v="Low"/>
    <n v="5350000"/>
    <m/>
    <m/>
    <m/>
    <m/>
    <m/>
    <m/>
    <m/>
    <m/>
    <m/>
  </r>
  <r>
    <s v="DIVIDENDO PROV $ 0,5334097"/>
    <d v="2019-11-23T00:00:00"/>
    <x v="1035"/>
    <s v="$"/>
    <x v="744"/>
    <n v="0"/>
    <n v="10000000"/>
    <n v="0"/>
    <n v="0"/>
    <n v="0"/>
    <n v="0.53300000000000003"/>
    <s v="Low"/>
    <n v="5330000"/>
    <m/>
    <m/>
    <m/>
    <m/>
    <m/>
    <m/>
    <m/>
    <m/>
    <m/>
  </r>
  <r>
    <s v="DIVIDENDO PROV $ 0,5331"/>
    <d v="2018-11-15T00:00:00"/>
    <x v="885"/>
    <s v="$"/>
    <x v="723"/>
    <n v="0"/>
    <n v="10000000"/>
    <n v="0"/>
    <n v="0"/>
    <n v="0"/>
    <n v="0.53300000000000003"/>
    <s v="Low"/>
    <n v="5330000"/>
    <m/>
    <m/>
    <m/>
    <m/>
    <m/>
    <m/>
    <m/>
    <m/>
    <m/>
  </r>
  <r>
    <s v="DIVIDENDO $ 0,911705"/>
    <d v="2015-01-29T00:00:00"/>
    <x v="162"/>
    <s v="$"/>
    <x v="459"/>
    <n v="0"/>
    <n v="5840000"/>
    <n v="0"/>
    <n v="0"/>
    <n v="0"/>
    <n v="0.91200000000000003"/>
    <s v="Low"/>
    <n v="5326080"/>
    <m/>
    <m/>
    <m/>
    <m/>
    <m/>
    <m/>
    <m/>
    <m/>
    <m/>
  </r>
  <r>
    <s v="DIVIDENDO $ 1,370754"/>
    <d v="2016-04-30T00:00:00"/>
    <x v="128"/>
    <s v="$"/>
    <x v="694"/>
    <n v="0"/>
    <n v="3883012"/>
    <n v="0"/>
    <n v="0"/>
    <n v="0"/>
    <n v="1.371"/>
    <s v="Medium"/>
    <n v="5323609.4519999996"/>
    <m/>
    <m/>
    <m/>
    <m/>
    <m/>
    <m/>
    <m/>
    <m/>
    <m/>
  </r>
  <r>
    <s v="DIVIDENDO PROV $ 0,5323223"/>
    <d v="2019-10-24T00:00:00"/>
    <x v="372"/>
    <s v="$"/>
    <x v="744"/>
    <n v="0"/>
    <n v="10000000"/>
    <n v="0"/>
    <n v="0"/>
    <n v="0"/>
    <n v="0.53200000000000003"/>
    <s v="Low"/>
    <n v="5320000"/>
    <m/>
    <m/>
    <m/>
    <m/>
    <m/>
    <m/>
    <m/>
    <m/>
    <m/>
  </r>
  <r>
    <s v="DIVIDENDO PROV $ 0,53102"/>
    <d v="2020-12-15T00:00:00"/>
    <x v="118"/>
    <s v="$"/>
    <x v="607"/>
    <n v="0"/>
    <n v="10000000"/>
    <n v="0"/>
    <n v="0"/>
    <n v="0"/>
    <n v="0.53100000000000003"/>
    <s v="Low"/>
    <n v="5310000"/>
    <m/>
    <m/>
    <m/>
    <m/>
    <m/>
    <m/>
    <m/>
    <m/>
    <m/>
  </r>
  <r>
    <s v="DIVIDENDO DEF $ 0,531"/>
    <d v="2019-08-24T00:00:00"/>
    <x v="1162"/>
    <s v="$"/>
    <x v="727"/>
    <n v="0"/>
    <n v="10000000"/>
    <n v="0"/>
    <n v="0"/>
    <n v="0"/>
    <n v="0.53100000000000003"/>
    <s v="Low"/>
    <n v="5310000"/>
    <m/>
    <m/>
    <m/>
    <m/>
    <m/>
    <m/>
    <m/>
    <m/>
    <m/>
  </r>
  <r>
    <s v="DIVIDENDO PROV $ 0,5307"/>
    <d v="2018-04-24T00:00:00"/>
    <x v="166"/>
    <s v="$"/>
    <x v="732"/>
    <n v="0"/>
    <n v="10000000"/>
    <n v="0"/>
    <n v="0"/>
    <n v="0"/>
    <n v="0.53100000000000003"/>
    <s v="Low"/>
    <n v="5310000"/>
    <m/>
    <m/>
    <m/>
    <m/>
    <m/>
    <m/>
    <m/>
    <m/>
    <m/>
  </r>
  <r>
    <s v="DIVIDENDO $ 0,13585233"/>
    <d v="2021-05-06T00:00:00"/>
    <x v="314"/>
    <s v="$"/>
    <x v="459"/>
    <n v="0"/>
    <n v="39040000"/>
    <n v="0"/>
    <n v="0"/>
    <n v="0"/>
    <n v="0.13600000000000001"/>
    <s v="Low"/>
    <n v="5309440"/>
    <m/>
    <m/>
    <m/>
    <m/>
    <m/>
    <m/>
    <m/>
    <m/>
    <m/>
  </r>
  <r>
    <s v="DIVIDENDO DEF US$ 0,530131526868521"/>
    <d v="2020-05-30T00:00:00"/>
    <x v="688"/>
    <s v="US$"/>
    <x v="747"/>
    <n v="0"/>
    <n v="10000000"/>
    <n v="0"/>
    <n v="0"/>
    <n v="0"/>
    <n v="0.53"/>
    <s v="Low"/>
    <n v="5300000"/>
    <m/>
    <m/>
    <m/>
    <m/>
    <m/>
    <m/>
    <m/>
    <m/>
    <m/>
  </r>
  <r>
    <s v="DIVIDENDO DEF $ 0,5292"/>
    <d v="2019-05-08T00:00:00"/>
    <x v="312"/>
    <s v="$"/>
    <x v="727"/>
    <n v="0"/>
    <n v="10000000"/>
    <n v="0"/>
    <n v="0"/>
    <n v="0"/>
    <n v="0.52900000000000003"/>
    <s v="Low"/>
    <n v="5290000"/>
    <m/>
    <m/>
    <m/>
    <m/>
    <m/>
    <m/>
    <m/>
    <m/>
    <m/>
  </r>
  <r>
    <s v="DIVIDENDO PROV US$ 1,7617396606"/>
    <d v="2020-06-17T00:00:00"/>
    <x v="1094"/>
    <s v="US$"/>
    <x v="668"/>
    <n v="0"/>
    <n v="3000000"/>
    <n v="0"/>
    <n v="0"/>
    <n v="0"/>
    <n v="1.762"/>
    <s v="Medium"/>
    <n v="5286000"/>
    <m/>
    <m/>
    <m/>
    <m/>
    <m/>
    <m/>
    <m/>
    <m/>
    <m/>
  </r>
  <r>
    <s v="DIVIDENDO PROV $ 0,5264"/>
    <d v="2018-02-23T00:00:00"/>
    <x v="1168"/>
    <s v="$"/>
    <x v="732"/>
    <n v="0"/>
    <n v="10000000"/>
    <n v="0"/>
    <n v="0"/>
    <n v="0"/>
    <n v="0.52600000000000002"/>
    <s v="Low"/>
    <n v="5260000"/>
    <m/>
    <m/>
    <m/>
    <m/>
    <m/>
    <m/>
    <m/>
    <m/>
    <m/>
  </r>
  <r>
    <s v="DIVIDENDO $ 0,5249223"/>
    <d v="2019-05-09T00:00:00"/>
    <x v="180"/>
    <s v="$"/>
    <x v="630"/>
    <n v="0"/>
    <n v="10000000"/>
    <n v="0"/>
    <n v="0"/>
    <n v="0"/>
    <n v="0.52500000000000002"/>
    <s v="Low"/>
    <n v="5250000"/>
    <m/>
    <m/>
    <m/>
    <m/>
    <m/>
    <m/>
    <m/>
    <m/>
    <m/>
  </r>
  <r>
    <s v="DIVIDENDO $ 1,347496"/>
    <d v="2016-05-17T00:00:00"/>
    <x v="67"/>
    <s v="$"/>
    <x v="694"/>
    <n v="0"/>
    <n v="3883012"/>
    <n v="0"/>
    <n v="0"/>
    <n v="0"/>
    <n v="1.347"/>
    <s v="Medium"/>
    <n v="5230417.1639999999"/>
    <m/>
    <m/>
    <m/>
    <m/>
    <m/>
    <m/>
    <m/>
    <m/>
    <m/>
  </r>
  <r>
    <s v="DIVIDENDO US$ 0,001895"/>
    <d v="2015-11-14T00:00:00"/>
    <x v="45"/>
    <s v="$"/>
    <x v="694"/>
    <n v="0"/>
    <n v="3883012"/>
    <n v="0"/>
    <n v="0"/>
    <n v="0"/>
    <n v="1.3460000000000001"/>
    <s v="Medium"/>
    <n v="5226534.1519999998"/>
    <m/>
    <m/>
    <m/>
    <m/>
    <m/>
    <m/>
    <m/>
    <m/>
    <m/>
  </r>
  <r>
    <s v="DIVIDENDO PROV $ 0,522"/>
    <d v="2020-04-24T00:00:00"/>
    <x v="590"/>
    <s v="$"/>
    <x v="723"/>
    <n v="0"/>
    <n v="10000000"/>
    <n v="0"/>
    <n v="0"/>
    <n v="0"/>
    <n v="0.52200000000000002"/>
    <s v="Low"/>
    <n v="5220000"/>
    <m/>
    <m/>
    <m/>
    <m/>
    <m/>
    <m/>
    <m/>
    <m/>
    <m/>
  </r>
  <r>
    <s v="DIVIDENDO DEF $ 0,5211"/>
    <d v="2020-06-23T00:00:00"/>
    <x v="157"/>
    <s v="$"/>
    <x v="744"/>
    <n v="0"/>
    <n v="10000000"/>
    <n v="0"/>
    <n v="0"/>
    <n v="0"/>
    <n v="0.52100000000000002"/>
    <s v="Low"/>
    <n v="5210000"/>
    <m/>
    <m/>
    <m/>
    <m/>
    <m/>
    <m/>
    <m/>
    <m/>
    <m/>
  </r>
  <r>
    <s v="DIVIDENDO PROV $ 0,5208"/>
    <d v="2018-06-22T00:00:00"/>
    <x v="311"/>
    <s v="$"/>
    <x v="732"/>
    <n v="0"/>
    <n v="10000000"/>
    <n v="0"/>
    <n v="0"/>
    <n v="0"/>
    <n v="0.52100000000000002"/>
    <s v="Low"/>
    <n v="5210000"/>
    <m/>
    <m/>
    <m/>
    <m/>
    <m/>
    <m/>
    <m/>
    <m/>
    <m/>
  </r>
  <r>
    <s v="DIVIDENDO DEF $ 11,1189729973246"/>
    <d v="2016-06-03T00:00:00"/>
    <x v="1169"/>
    <s v="$"/>
    <x v="397"/>
    <n v="0"/>
    <n v="468499"/>
    <n v="0"/>
    <n v="0"/>
    <n v="0"/>
    <n v="11.119"/>
    <s v="High"/>
    <n v="5209240.3810000001"/>
    <m/>
    <m/>
    <m/>
    <m/>
    <m/>
    <m/>
    <m/>
    <m/>
    <m/>
  </r>
  <r>
    <s v="DIVIDENDO PROV US$ 5,1929784"/>
    <d v="2021-01-28T00:00:00"/>
    <x v="638"/>
    <s v="US$"/>
    <x v="743"/>
    <n v="0"/>
    <n v="1000000"/>
    <n v="0"/>
    <n v="0"/>
    <n v="0"/>
    <n v="5.1929999999999996"/>
    <s v="Medium"/>
    <n v="5193000"/>
    <m/>
    <m/>
    <m/>
    <m/>
    <m/>
    <m/>
    <m/>
    <m/>
    <m/>
  </r>
  <r>
    <s v="DIVIDENDO $ 0,6061302"/>
    <d v="2016-05-09T00:00:00"/>
    <x v="76"/>
    <s v="$"/>
    <x v="459"/>
    <n v="0"/>
    <n v="8560000"/>
    <n v="0"/>
    <n v="0"/>
    <n v="0"/>
    <n v="0.60599999999999998"/>
    <s v="Low"/>
    <n v="5187360"/>
    <m/>
    <m/>
    <m/>
    <m/>
    <m/>
    <m/>
    <m/>
    <m/>
    <m/>
  </r>
  <r>
    <s v="DIVIDENDO PROV $ 0,518"/>
    <d v="2018-09-21T00:00:00"/>
    <x v="188"/>
    <s v="$"/>
    <x v="727"/>
    <n v="0"/>
    <n v="10000000"/>
    <n v="0"/>
    <n v="0"/>
    <n v="0"/>
    <n v="0.51800000000000002"/>
    <s v="Low"/>
    <n v="5180000"/>
    <m/>
    <m/>
    <m/>
    <m/>
    <m/>
    <m/>
    <m/>
    <m/>
    <m/>
  </r>
  <r>
    <s v="DIVIDENDO PROV $ 0,518"/>
    <d v="2018-09-21T00:00:00"/>
    <x v="188"/>
    <s v="$"/>
    <x v="732"/>
    <n v="0"/>
    <n v="10000000"/>
    <n v="0"/>
    <n v="0"/>
    <n v="0"/>
    <n v="0.51800000000000002"/>
    <s v="Low"/>
    <n v="5180000"/>
    <m/>
    <m/>
    <m/>
    <m/>
    <m/>
    <m/>
    <m/>
    <m/>
    <m/>
  </r>
  <r>
    <s v="DIVIDENDO DEF $ 0,5166243965"/>
    <d v="2018-05-10T00:00:00"/>
    <x v="52"/>
    <s v="$"/>
    <x v="497"/>
    <n v="0"/>
    <n v="10000000"/>
    <n v="0"/>
    <n v="0"/>
    <n v="0"/>
    <n v="0.51700000000000002"/>
    <s v="Low"/>
    <n v="5170000"/>
    <m/>
    <m/>
    <m/>
    <m/>
    <m/>
    <m/>
    <m/>
    <m/>
    <m/>
  </r>
  <r>
    <s v="DIVIDENDO $ 0,5158473"/>
    <d v="2021-01-23T00:00:00"/>
    <x v="134"/>
    <s v="$"/>
    <x v="630"/>
    <n v="0"/>
    <n v="10000000"/>
    <n v="0"/>
    <n v="0"/>
    <n v="0"/>
    <n v="0.51600000000000001"/>
    <s v="Low"/>
    <n v="5160000"/>
    <m/>
    <m/>
    <m/>
    <m/>
    <m/>
    <m/>
    <m/>
    <m/>
    <m/>
  </r>
  <r>
    <s v="DIVIDENDO DEF $ 0,5156"/>
    <d v="2018-12-11T00:00:00"/>
    <x v="204"/>
    <s v="$"/>
    <x v="723"/>
    <n v="0"/>
    <n v="10000000"/>
    <n v="0"/>
    <n v="0"/>
    <n v="0"/>
    <n v="0.51600000000000001"/>
    <s v="Low"/>
    <n v="5160000"/>
    <m/>
    <m/>
    <m/>
    <m/>
    <m/>
    <m/>
    <m/>
    <m/>
    <m/>
  </r>
  <r>
    <s v="DIVIDENDO $ 0,5146832"/>
    <d v="2021-08-21T00:00:00"/>
    <x v="338"/>
    <s v="$"/>
    <x v="630"/>
    <n v="0"/>
    <n v="10000000"/>
    <n v="0"/>
    <n v="0"/>
    <n v="0"/>
    <n v="0.51500000000000001"/>
    <s v="Low"/>
    <n v="5150000"/>
    <m/>
    <m/>
    <m/>
    <m/>
    <m/>
    <m/>
    <m/>
    <m/>
    <m/>
  </r>
  <r>
    <s v="DIVIDENDO PROV $ 0,5153"/>
    <d v="2020-03-25T00:00:00"/>
    <x v="731"/>
    <s v="$"/>
    <x v="727"/>
    <n v="0"/>
    <n v="10000000"/>
    <n v="0"/>
    <n v="0"/>
    <n v="0"/>
    <n v="0.51500000000000001"/>
    <s v="Low"/>
    <n v="5150000"/>
    <m/>
    <m/>
    <m/>
    <m/>
    <m/>
    <m/>
    <m/>
    <m/>
    <m/>
  </r>
  <r>
    <s v="DIVIDENDO US$ 51,5"/>
    <d v="2019-09-24T00:00:00"/>
    <x v="1170"/>
    <s v="US$"/>
    <x v="748"/>
    <n v="0"/>
    <n v="100000"/>
    <n v="0"/>
    <n v="0"/>
    <n v="0"/>
    <n v="51.5"/>
    <s v="High"/>
    <n v="5150000"/>
    <m/>
    <m/>
    <m/>
    <m/>
    <m/>
    <m/>
    <m/>
    <m/>
    <m/>
  </r>
  <r>
    <s v="DIVIDENDO $ 0,5483013"/>
    <d v="2015-05-20T00:00:00"/>
    <x v="236"/>
    <s v="$"/>
    <x v="459"/>
    <n v="0"/>
    <n v="9360000"/>
    <n v="0"/>
    <n v="0"/>
    <n v="0"/>
    <n v="0.54800000000000004"/>
    <s v="Low"/>
    <n v="5129280"/>
    <m/>
    <m/>
    <m/>
    <m/>
    <m/>
    <m/>
    <m/>
    <m/>
    <m/>
  </r>
  <r>
    <s v="DIVIDENDO DEF 156 $ 3,660456"/>
    <d v="2015-05-15T00:00:00"/>
    <x v="236"/>
    <s v="$"/>
    <x v="617"/>
    <n v="0"/>
    <n v="1400000"/>
    <n v="0"/>
    <n v="0"/>
    <n v="0"/>
    <n v="3.66"/>
    <s v="Medium"/>
    <n v="5124000"/>
    <m/>
    <m/>
    <m/>
    <m/>
    <m/>
    <m/>
    <m/>
    <m/>
    <m/>
  </r>
  <r>
    <s v="DIVIDENDO DEF US$ 5,115396"/>
    <d v="2017-06-14T00:00:00"/>
    <x v="674"/>
    <s v="US$"/>
    <x v="749"/>
    <n v="0"/>
    <n v="1000000"/>
    <n v="0"/>
    <n v="0"/>
    <n v="0"/>
    <n v="5.1150000000000002"/>
    <s v="Medium"/>
    <n v="5115000"/>
    <m/>
    <m/>
    <m/>
    <m/>
    <m/>
    <m/>
    <m/>
    <m/>
    <m/>
  </r>
  <r>
    <s v="DIVIDENDO $ 1,0478037"/>
    <d v="2015-01-05T00:00:00"/>
    <x v="239"/>
    <s v="$"/>
    <x v="459"/>
    <n v="0"/>
    <n v="4880000"/>
    <n v="0"/>
    <n v="0"/>
    <n v="0"/>
    <n v="1.048"/>
    <s v="Medium"/>
    <n v="5114240"/>
    <m/>
    <m/>
    <m/>
    <m/>
    <m/>
    <m/>
    <m/>
    <m/>
    <m/>
  </r>
  <r>
    <s v="DIVIDENDO PROV US$ 0,0166760044"/>
    <d v="2020-04-24T00:00:00"/>
    <x v="590"/>
    <s v="US$"/>
    <x v="656"/>
    <n v="0"/>
    <n v="300000000"/>
    <n v="0"/>
    <n v="0"/>
    <n v="0"/>
    <n v="1.7000000000000001E-2"/>
    <s v="Low"/>
    <n v="5100000"/>
    <m/>
    <m/>
    <m/>
    <m/>
    <m/>
    <m/>
    <m/>
    <m/>
    <m/>
  </r>
  <r>
    <s v="DIVIDENDO $ 0,50964935"/>
    <d v="2019-12-11T00:00:00"/>
    <x v="46"/>
    <s v="$"/>
    <x v="607"/>
    <n v="0"/>
    <n v="10000000"/>
    <n v="0"/>
    <n v="0"/>
    <n v="0"/>
    <n v="0.51"/>
    <s v="Low"/>
    <n v="5100000"/>
    <m/>
    <m/>
    <m/>
    <m/>
    <m/>
    <m/>
    <m/>
    <m/>
    <m/>
  </r>
  <r>
    <s v="DIVIDENDO DEF $ 5,098749445446"/>
    <d v="2020-06-03T00:00:00"/>
    <x v="427"/>
    <s v="$"/>
    <x v="746"/>
    <n v="0"/>
    <n v="1000000"/>
    <n v="0"/>
    <n v="0"/>
    <n v="0"/>
    <n v="5.0990000000000002"/>
    <s v="Medium"/>
    <n v="5099000"/>
    <m/>
    <m/>
    <m/>
    <m/>
    <m/>
    <m/>
    <m/>
    <m/>
    <m/>
  </r>
  <r>
    <s v="DIVIDENDO PROV $ 3,809"/>
    <d v="2019-08-13T00:00:00"/>
    <x v="440"/>
    <s v="$"/>
    <x v="92"/>
    <n v="0"/>
    <n v="1335181"/>
    <n v="0"/>
    <n v="0"/>
    <n v="0"/>
    <n v="3.8090000000000002"/>
    <s v="Medium"/>
    <n v="5085704.4289999995"/>
    <m/>
    <m/>
    <m/>
    <m/>
    <m/>
    <m/>
    <m/>
    <m/>
    <m/>
  </r>
  <r>
    <s v="DIVIDENDO DEF 32 $ 3632"/>
    <d v="2019-05-15T00:00:00"/>
    <x v="407"/>
    <s v="$"/>
    <x v="482"/>
    <n v="0"/>
    <n v="1400"/>
    <n v="0"/>
    <n v="0"/>
    <n v="0"/>
    <n v="3632"/>
    <s v="Very High"/>
    <n v="5084800"/>
    <m/>
    <m/>
    <m/>
    <m/>
    <m/>
    <m/>
    <m/>
    <m/>
    <m/>
  </r>
  <r>
    <s v="DIVIDENDO DEF $ 0,5065335015"/>
    <d v="2018-05-10T00:00:00"/>
    <x v="52"/>
    <s v="$"/>
    <x v="498"/>
    <n v="0"/>
    <n v="10000000"/>
    <n v="0"/>
    <n v="0"/>
    <n v="0"/>
    <n v="0.50700000000000001"/>
    <s v="Low"/>
    <n v="5070000"/>
    <m/>
    <m/>
    <m/>
    <m/>
    <m/>
    <m/>
    <m/>
    <m/>
    <m/>
  </r>
  <r>
    <s v="DIVIDENDO INF 0 $ 1,303551"/>
    <d v="2017-05-11T00:00:00"/>
    <x v="86"/>
    <s v="$"/>
    <x v="694"/>
    <n v="0"/>
    <n v="3883012"/>
    <n v="0"/>
    <n v="0"/>
    <n v="0"/>
    <n v="1.304"/>
    <s v="Medium"/>
    <n v="5063447.648"/>
    <m/>
    <m/>
    <m/>
    <m/>
    <m/>
    <m/>
    <m/>
    <m/>
    <m/>
  </r>
  <r>
    <s v="DIVIDENDO DEF $ 0,5064697477663244"/>
    <d v="2020-06-23T00:00:00"/>
    <x v="157"/>
    <s v="$"/>
    <x v="420"/>
    <n v="0"/>
    <n v="10000000"/>
    <n v="0"/>
    <n v="0"/>
    <n v="0"/>
    <n v="0.50600000000000001"/>
    <s v="Low"/>
    <n v="5060000"/>
    <m/>
    <m/>
    <m/>
    <m/>
    <m/>
    <m/>
    <m/>
    <m/>
    <m/>
  </r>
  <r>
    <s v="DIVIDENDO $ 0,50540592063327"/>
    <d v="2020-05-14T00:00:00"/>
    <x v="114"/>
    <s v="$"/>
    <x v="588"/>
    <n v="0"/>
    <n v="10000000"/>
    <n v="0"/>
    <n v="0"/>
    <n v="0"/>
    <n v="0.505"/>
    <s v="Low"/>
    <n v="5050000"/>
    <m/>
    <m/>
    <m/>
    <m/>
    <m/>
    <m/>
    <m/>
    <m/>
    <m/>
  </r>
  <r>
    <s v="DIVIDENDO DEF US$ 0,974118897079668"/>
    <d v="2017-06-17T00:00:00"/>
    <x v="724"/>
    <s v="US$"/>
    <x v="750"/>
    <n v="0"/>
    <n v="5178153"/>
    <n v="0"/>
    <n v="0"/>
    <n v="0"/>
    <n v="0.97399999999999998"/>
    <s v="Low"/>
    <n v="5043521.0219999999"/>
    <m/>
    <m/>
    <m/>
    <m/>
    <m/>
    <m/>
    <m/>
    <m/>
    <m/>
  </r>
  <r>
    <s v="DIVIDENDO DEF $ 0,503930389357872"/>
    <d v="2020-06-23T00:00:00"/>
    <x v="157"/>
    <s v="$"/>
    <x v="421"/>
    <n v="0"/>
    <n v="10000000"/>
    <n v="0"/>
    <n v="0"/>
    <n v="0"/>
    <n v="0.504"/>
    <s v="Low"/>
    <n v="5040000"/>
    <m/>
    <m/>
    <m/>
    <m/>
    <m/>
    <m/>
    <m/>
    <m/>
    <m/>
  </r>
  <r>
    <s v="DIVIDENDO PROV $ 0,504"/>
    <d v="2019-10-24T00:00:00"/>
    <x v="372"/>
    <s v="$"/>
    <x v="727"/>
    <n v="0"/>
    <n v="10000000"/>
    <n v="0"/>
    <n v="0"/>
    <n v="0"/>
    <n v="0.504"/>
    <s v="Low"/>
    <n v="5040000"/>
    <m/>
    <m/>
    <m/>
    <m/>
    <m/>
    <m/>
    <m/>
    <m/>
    <m/>
  </r>
  <r>
    <s v="DIVIDENDO DEF $ 0,502947146724288"/>
    <d v="2020-06-23T00:00:00"/>
    <x v="157"/>
    <s v="$"/>
    <x v="422"/>
    <n v="0"/>
    <n v="10000000"/>
    <n v="0"/>
    <n v="0"/>
    <n v="0"/>
    <n v="0.503"/>
    <s v="Low"/>
    <n v="5030000"/>
    <m/>
    <m/>
    <m/>
    <m/>
    <m/>
    <m/>
    <m/>
    <m/>
    <m/>
  </r>
  <r>
    <s v="DIVIDENDO $ 1,295178"/>
    <d v="2016-05-17T00:00:00"/>
    <x v="67"/>
    <s v="$"/>
    <x v="694"/>
    <n v="0"/>
    <n v="3883012"/>
    <n v="0"/>
    <n v="0"/>
    <n v="0"/>
    <n v="1.2949999999999999"/>
    <s v="Medium"/>
    <n v="5028500.54"/>
    <m/>
    <m/>
    <m/>
    <m/>
    <m/>
    <m/>
    <m/>
    <m/>
    <m/>
  </r>
  <r>
    <s v="DIVIDENDO PROV EURO 0,501437"/>
    <d v="2021-04-06T00:00:00"/>
    <x v="230"/>
    <s v="EURO"/>
    <x v="502"/>
    <n v="0"/>
    <n v="10000000"/>
    <n v="0"/>
    <n v="0"/>
    <n v="0"/>
    <n v="0.501"/>
    <s v="Low"/>
    <n v="5010000"/>
    <m/>
    <m/>
    <m/>
    <m/>
    <m/>
    <m/>
    <m/>
    <m/>
    <m/>
  </r>
  <r>
    <s v="DIVIDENDO $ 0,574133"/>
    <d v="2015-05-11T00:00:00"/>
    <x v="68"/>
    <s v="$"/>
    <x v="459"/>
    <n v="0"/>
    <n v="8720000"/>
    <n v="0"/>
    <n v="0"/>
    <n v="0"/>
    <n v="0.57399999999999995"/>
    <s v="Low"/>
    <n v="5005280"/>
    <m/>
    <m/>
    <m/>
    <m/>
    <m/>
    <m/>
    <m/>
    <m/>
    <m/>
  </r>
  <r>
    <s v="DIVIDENDO $ 0,5"/>
    <d v="2020-08-27T00:00:00"/>
    <x v="110"/>
    <s v="$"/>
    <x v="607"/>
    <n v="0"/>
    <n v="10000000"/>
    <n v="0"/>
    <n v="0"/>
    <n v="0"/>
    <n v="0.5"/>
    <s v="Low"/>
    <n v="5000000"/>
    <m/>
    <m/>
    <m/>
    <m/>
    <m/>
    <m/>
    <m/>
    <m/>
    <m/>
  </r>
  <r>
    <s v="DIVIDENDO PROV $ 0,4982"/>
    <d v="2019-11-23T00:00:00"/>
    <x v="1035"/>
    <s v="$"/>
    <x v="727"/>
    <n v="0"/>
    <n v="10000000"/>
    <n v="0"/>
    <n v="0"/>
    <n v="0"/>
    <n v="0.498"/>
    <s v="Low"/>
    <n v="4980000"/>
    <m/>
    <m/>
    <m/>
    <m/>
    <m/>
    <m/>
    <m/>
    <m/>
    <m/>
  </r>
  <r>
    <s v="DIVIDENDO $ 0,14422714"/>
    <d v="2018-12-27T00:00:00"/>
    <x v="560"/>
    <s v="$"/>
    <x v="459"/>
    <n v="0"/>
    <n v="34560000"/>
    <n v="0"/>
    <n v="0"/>
    <n v="0"/>
    <n v="0.14399999999999999"/>
    <s v="Low"/>
    <n v="4976640"/>
    <m/>
    <m/>
    <m/>
    <m/>
    <m/>
    <m/>
    <m/>
    <m/>
    <m/>
  </r>
  <r>
    <s v="DIVIDENDO PROV 0 $ 0,5309392"/>
    <d v="2015-05-07T00:00:00"/>
    <x v="189"/>
    <s v="$"/>
    <x v="459"/>
    <n v="0"/>
    <n v="9360000"/>
    <n v="0"/>
    <n v="0"/>
    <n v="0"/>
    <n v="0.53100000000000003"/>
    <s v="Low"/>
    <n v="4970160"/>
    <m/>
    <m/>
    <m/>
    <m/>
    <m/>
    <m/>
    <m/>
    <m/>
    <m/>
  </r>
  <r>
    <s v="DIVIDENDO $ 0,496531249"/>
    <d v="2018-05-16T00:00:00"/>
    <x v="219"/>
    <s v="$"/>
    <x v="403"/>
    <n v="0"/>
    <n v="10000000"/>
    <n v="0"/>
    <n v="0"/>
    <n v="0"/>
    <n v="0.497"/>
    <s v="Low"/>
    <n v="4970000"/>
    <m/>
    <m/>
    <m/>
    <m/>
    <m/>
    <m/>
    <m/>
    <m/>
    <m/>
  </r>
  <r>
    <s v="DIVIDENDO $ 0,675999"/>
    <d v="2015-06-09T00:00:00"/>
    <x v="698"/>
    <s v="$"/>
    <x v="627"/>
    <n v="0"/>
    <n v="7342950"/>
    <n v="0"/>
    <n v="0"/>
    <n v="0"/>
    <n v="0.67600000000000005"/>
    <s v="Low"/>
    <n v="4963834.2"/>
    <m/>
    <m/>
    <m/>
    <m/>
    <m/>
    <m/>
    <m/>
    <m/>
    <m/>
  </r>
  <r>
    <s v="DIVIDENDO $ 0,49642927"/>
    <d v="2018-06-14T00:00:00"/>
    <x v="175"/>
    <s v="$"/>
    <x v="403"/>
    <n v="0"/>
    <n v="10000000"/>
    <n v="0"/>
    <n v="0"/>
    <n v="0"/>
    <n v="0.496"/>
    <s v="Low"/>
    <n v="4960000"/>
    <m/>
    <m/>
    <m/>
    <m/>
    <m/>
    <m/>
    <m/>
    <m/>
    <m/>
  </r>
  <r>
    <s v="DIVIDENDO PROV $ 0,4953"/>
    <d v="2018-11-15T00:00:00"/>
    <x v="885"/>
    <s v="$"/>
    <x v="727"/>
    <n v="0"/>
    <n v="10000000"/>
    <n v="0"/>
    <n v="0"/>
    <n v="0"/>
    <n v="0.495"/>
    <s v="Low"/>
    <n v="4950000"/>
    <m/>
    <m/>
    <m/>
    <m/>
    <m/>
    <m/>
    <m/>
    <m/>
    <m/>
  </r>
  <r>
    <s v="DIVIDENDO $ 1,273585"/>
    <d v="2016-05-17T00:00:00"/>
    <x v="67"/>
    <s v="$"/>
    <x v="694"/>
    <n v="0"/>
    <n v="3883012"/>
    <n v="0"/>
    <n v="0"/>
    <n v="0"/>
    <n v="1.274"/>
    <s v="Medium"/>
    <n v="4946957.2879999997"/>
    <m/>
    <m/>
    <m/>
    <m/>
    <m/>
    <m/>
    <m/>
    <m/>
    <m/>
  </r>
  <r>
    <s v="DIVIDENDO ADIC 127 $ 0,01698"/>
    <d v="2015-05-12T00:00:00"/>
    <x v="406"/>
    <s v="$"/>
    <x v="177"/>
    <n v="0"/>
    <n v="290730312"/>
    <n v="0"/>
    <n v="0"/>
    <n v="0"/>
    <n v="1.7000000000000001E-2"/>
    <s v="Low"/>
    <n v="4942415.3039999995"/>
    <m/>
    <m/>
    <m/>
    <m/>
    <m/>
    <m/>
    <m/>
    <m/>
    <m/>
  </r>
  <r>
    <s v="DIVIDENDO $ 0,673252"/>
    <d v="2015-09-12T00:00:00"/>
    <x v="1171"/>
    <s v="$"/>
    <x v="627"/>
    <n v="0"/>
    <n v="7342950"/>
    <n v="0"/>
    <n v="0"/>
    <n v="0"/>
    <n v="0.67300000000000004"/>
    <s v="Low"/>
    <n v="4941805.3499999996"/>
    <m/>
    <m/>
    <m/>
    <m/>
    <m/>
    <m/>
    <m/>
    <m/>
    <m/>
  </r>
  <r>
    <s v="DIVIDENDO PROV 0 $ 0,4928"/>
    <d v="2020-02-22T00:00:00"/>
    <x v="855"/>
    <s v="$"/>
    <x v="723"/>
    <n v="0"/>
    <n v="10000000"/>
    <n v="0"/>
    <n v="0"/>
    <n v="0"/>
    <n v="0.49299999999999999"/>
    <s v="Low"/>
    <n v="4930000"/>
    <m/>
    <m/>
    <m/>
    <m/>
    <m/>
    <m/>
    <m/>
    <m/>
    <m/>
  </r>
  <r>
    <s v="DIVIDENDO PROV EURO 0,0071521965"/>
    <d v="2021-04-01T00:00:00"/>
    <x v="503"/>
    <s v="EURO"/>
    <x v="639"/>
    <n v="0"/>
    <n v="700000000"/>
    <n v="0"/>
    <n v="0"/>
    <n v="0"/>
    <n v="7.0000000000000001E-3"/>
    <s v="Low"/>
    <n v="4900000"/>
    <m/>
    <m/>
    <m/>
    <m/>
    <m/>
    <m/>
    <m/>
    <m/>
    <m/>
  </r>
  <r>
    <s v="DIVIDENDO PROV EURO 0,007342598"/>
    <d v="2020-03-11T00:00:00"/>
    <x v="1066"/>
    <s v="EURO"/>
    <x v="639"/>
    <n v="0"/>
    <n v="700000000"/>
    <n v="0"/>
    <n v="0"/>
    <n v="0"/>
    <n v="7.0000000000000001E-3"/>
    <s v="Low"/>
    <n v="4900000"/>
    <m/>
    <m/>
    <m/>
    <m/>
    <m/>
    <m/>
    <m/>
    <m/>
    <m/>
  </r>
  <r>
    <s v="DIVIDENDO PROV $ 0,4884"/>
    <d v="2021-08-25T00:00:00"/>
    <x v="795"/>
    <s v="$"/>
    <x v="723"/>
    <n v="0"/>
    <n v="10000000"/>
    <n v="0"/>
    <n v="0"/>
    <n v="0"/>
    <n v="0.48799999999999999"/>
    <s v="Low"/>
    <n v="4880000"/>
    <m/>
    <m/>
    <m/>
    <m/>
    <m/>
    <m/>
    <m/>
    <m/>
    <m/>
  </r>
  <r>
    <s v="DIVIDENDO PROV $ 0,4884"/>
    <d v="2021-03-25T00:00:00"/>
    <x v="500"/>
    <s v="$"/>
    <x v="723"/>
    <n v="0"/>
    <n v="10000000"/>
    <n v="0"/>
    <n v="0"/>
    <n v="0"/>
    <n v="0.48799999999999999"/>
    <s v="Low"/>
    <n v="4880000"/>
    <m/>
    <m/>
    <m/>
    <m/>
    <m/>
    <m/>
    <m/>
    <m/>
    <m/>
  </r>
  <r>
    <s v="DIVIDENDO $ 0,48782791997600"/>
    <d v="2020-01-30T00:00:00"/>
    <x v="202"/>
    <s v="$"/>
    <x v="582"/>
    <n v="0"/>
    <n v="10000000"/>
    <n v="0"/>
    <n v="0"/>
    <n v="0"/>
    <n v="0.48799999999999999"/>
    <s v="Low"/>
    <n v="4880000"/>
    <m/>
    <m/>
    <m/>
    <m/>
    <m/>
    <m/>
    <m/>
    <m/>
    <m/>
  </r>
  <r>
    <s v="DIVIDENDO PROV $ 4,86466761734653"/>
    <d v="2016-04-22T00:00:00"/>
    <x v="299"/>
    <s v="$"/>
    <x v="342"/>
    <n v="0"/>
    <n v="1000000"/>
    <n v="0"/>
    <n v="0"/>
    <n v="0"/>
    <n v="4.8650000000000002"/>
    <s v="Medium"/>
    <n v="4865000"/>
    <m/>
    <m/>
    <m/>
    <m/>
    <m/>
    <m/>
    <m/>
    <m/>
    <m/>
  </r>
  <r>
    <s v="DIVIDENDO DEF $ 4,851137534261"/>
    <d v="2020-06-03T00:00:00"/>
    <x v="427"/>
    <s v="$"/>
    <x v="749"/>
    <n v="0"/>
    <n v="1000000"/>
    <n v="0"/>
    <n v="0"/>
    <n v="0"/>
    <n v="4.851"/>
    <s v="Medium"/>
    <n v="4851000"/>
    <m/>
    <m/>
    <m/>
    <m/>
    <m/>
    <m/>
    <m/>
    <m/>
    <m/>
  </r>
  <r>
    <s v="DIVIDENDO PROV US$ 1,6035817602"/>
    <d v="2016-08-31T00:00:00"/>
    <x v="0"/>
    <s v="US$"/>
    <x v="668"/>
    <n v="0"/>
    <n v="3000000"/>
    <n v="0"/>
    <n v="0"/>
    <n v="0"/>
    <n v="1.6040000000000001"/>
    <s v="Medium"/>
    <n v="4812000"/>
    <m/>
    <m/>
    <m/>
    <m/>
    <m/>
    <m/>
    <m/>
    <m/>
    <m/>
  </r>
  <r>
    <s v="DIVIDENDO PROV US$ 0,0156701826"/>
    <d v="2021-06-04T00:00:00"/>
    <x v="249"/>
    <s v="US$"/>
    <x v="656"/>
    <n v="0"/>
    <n v="300000000"/>
    <n v="0"/>
    <n v="0"/>
    <n v="0"/>
    <n v="1.6E-2"/>
    <s v="Low"/>
    <n v="4800000"/>
    <m/>
    <m/>
    <m/>
    <m/>
    <m/>
    <m/>
    <m/>
    <m/>
    <m/>
  </r>
  <r>
    <s v="DIVIDENDO PROV US$ 0,0076010728"/>
    <d v="2021-03-05T00:00:00"/>
    <x v="477"/>
    <s v="US$"/>
    <x v="594"/>
    <n v="0"/>
    <n v="600000000"/>
    <n v="0"/>
    <n v="0"/>
    <n v="0"/>
    <n v="8.0000000000000002E-3"/>
    <s v="Low"/>
    <n v="4800000"/>
    <m/>
    <m/>
    <m/>
    <m/>
    <m/>
    <m/>
    <m/>
    <m/>
    <m/>
  </r>
  <r>
    <s v="DIVIDENDO PROV US$ 0,0083366557"/>
    <d v="2021-02-19T00:00:00"/>
    <x v="860"/>
    <s v="US$"/>
    <x v="594"/>
    <n v="0"/>
    <n v="600000000"/>
    <n v="0"/>
    <n v="0"/>
    <n v="0"/>
    <n v="8.0000000000000002E-3"/>
    <s v="Low"/>
    <n v="4800000"/>
    <m/>
    <m/>
    <m/>
    <m/>
    <m/>
    <m/>
    <m/>
    <m/>
    <m/>
  </r>
  <r>
    <s v="DIVIDENDO $ 0,47963253727475"/>
    <d v="2020-05-12T00:00:00"/>
    <x v="97"/>
    <s v="$"/>
    <x v="582"/>
    <n v="0"/>
    <n v="10000000"/>
    <n v="0"/>
    <n v="0"/>
    <n v="0"/>
    <n v="0.48"/>
    <s v="Low"/>
    <n v="4800000"/>
    <m/>
    <m/>
    <m/>
    <m/>
    <m/>
    <m/>
    <m/>
    <m/>
    <m/>
  </r>
  <r>
    <s v="DIVIDENDO PROV $ 0,48"/>
    <d v="2020-04-24T00:00:00"/>
    <x v="590"/>
    <s v="$"/>
    <x v="727"/>
    <n v="0"/>
    <n v="10000000"/>
    <n v="0"/>
    <n v="0"/>
    <n v="0"/>
    <n v="0.48"/>
    <s v="Low"/>
    <n v="4800000"/>
    <m/>
    <m/>
    <m/>
    <m/>
    <m/>
    <m/>
    <m/>
    <m/>
    <m/>
  </r>
  <r>
    <s v="DIVIDENDO PROV $ 0,4802176"/>
    <d v="2020-01-25T00:00:00"/>
    <x v="202"/>
    <s v="$"/>
    <x v="744"/>
    <n v="0"/>
    <n v="10000000"/>
    <n v="0"/>
    <n v="0"/>
    <n v="0"/>
    <n v="0.48"/>
    <s v="Low"/>
    <n v="4800000"/>
    <m/>
    <m/>
    <m/>
    <m/>
    <m/>
    <m/>
    <m/>
    <m/>
    <m/>
  </r>
  <r>
    <s v="DIVIDENDO PROV US$ 1,6001299798"/>
    <d v="2018-09-21T00:00:00"/>
    <x v="188"/>
    <s v="US$"/>
    <x v="668"/>
    <n v="0"/>
    <n v="3000000"/>
    <n v="0"/>
    <n v="0"/>
    <n v="0"/>
    <n v="1.6"/>
    <s v="Medium"/>
    <n v="4800000"/>
    <m/>
    <m/>
    <m/>
    <m/>
    <m/>
    <m/>
    <m/>
    <m/>
    <m/>
  </r>
  <r>
    <s v="DIVIDENDO PROV $ 0,70147427"/>
    <d v="2020-01-22T00:00:00"/>
    <x v="270"/>
    <s v="$"/>
    <x v="592"/>
    <n v="0"/>
    <n v="6840000"/>
    <n v="0"/>
    <n v="0"/>
    <n v="0"/>
    <n v="0.70099999999999996"/>
    <s v="Low"/>
    <n v="4794840"/>
    <m/>
    <m/>
    <m/>
    <m/>
    <m/>
    <m/>
    <m/>
    <m/>
    <m/>
  </r>
  <r>
    <s v="DIVIDENDO $ 0,4794985"/>
    <d v="2020-01-17T00:00:00"/>
    <x v="26"/>
    <s v="$"/>
    <x v="607"/>
    <n v="0"/>
    <n v="10000000"/>
    <n v="0"/>
    <n v="0"/>
    <n v="0"/>
    <n v="0.47899999999999998"/>
    <s v="Low"/>
    <n v="4790000"/>
    <m/>
    <m/>
    <m/>
    <m/>
    <m/>
    <m/>
    <m/>
    <m/>
    <m/>
  </r>
  <r>
    <s v="DIVIDENDO DEF $ 0,4792"/>
    <d v="2018-12-11T00:00:00"/>
    <x v="204"/>
    <s v="$"/>
    <x v="727"/>
    <n v="0"/>
    <n v="10000000"/>
    <n v="0"/>
    <n v="0"/>
    <n v="0"/>
    <n v="0.47899999999999998"/>
    <s v="Low"/>
    <n v="4790000"/>
    <m/>
    <m/>
    <m/>
    <m/>
    <m/>
    <m/>
    <m/>
    <m/>
    <m/>
  </r>
  <r>
    <s v="DIVIDENDO PROV $ 3,327958342"/>
    <d v="2021-08-04T00:00:00"/>
    <x v="71"/>
    <s v="$"/>
    <x v="629"/>
    <n v="0"/>
    <n v="1434513"/>
    <n v="0"/>
    <n v="0"/>
    <n v="0"/>
    <n v="3.3279999999999998"/>
    <s v="Medium"/>
    <n v="4774059.2640000004"/>
    <m/>
    <m/>
    <m/>
    <m/>
    <m/>
    <m/>
    <m/>
    <m/>
    <m/>
  </r>
  <r>
    <s v="DIVIDENDO INF 0 $ 1,227862"/>
    <d v="2017-05-20T00:00:00"/>
    <x v="59"/>
    <s v="$"/>
    <x v="694"/>
    <n v="0"/>
    <n v="3883012"/>
    <n v="0"/>
    <n v="0"/>
    <n v="0"/>
    <n v="1.228"/>
    <s v="Medium"/>
    <n v="4768338.7359999996"/>
    <m/>
    <m/>
    <m/>
    <m/>
    <m/>
    <m/>
    <m/>
    <m/>
    <m/>
  </r>
  <r>
    <s v="DIVIDENDO $ 0,4749457"/>
    <d v="2021-04-06T00:00:00"/>
    <x v="230"/>
    <s v="$"/>
    <x v="630"/>
    <n v="0"/>
    <n v="10000000"/>
    <n v="0"/>
    <n v="0"/>
    <n v="0"/>
    <n v="0.47499999999999998"/>
    <s v="Low"/>
    <n v="4750000"/>
    <m/>
    <m/>
    <m/>
    <m/>
    <m/>
    <m/>
    <m/>
    <m/>
    <m/>
  </r>
  <r>
    <s v="DIVIDENDO PROV US$ 0,474565"/>
    <d v="2018-08-23T00:00:00"/>
    <x v="62"/>
    <s v="US$"/>
    <x v="662"/>
    <n v="0"/>
    <n v="10000000"/>
    <n v="0"/>
    <n v="0"/>
    <n v="0"/>
    <n v="0.47499999999999998"/>
    <s v="Low"/>
    <n v="4750000"/>
    <m/>
    <m/>
    <m/>
    <m/>
    <m/>
    <m/>
    <m/>
    <m/>
    <m/>
  </r>
  <r>
    <s v="DIVIDENDO ADIC 67 $ 69"/>
    <d v="2019-05-17T00:00:00"/>
    <x v="119"/>
    <s v="$"/>
    <x v="516"/>
    <n v="0"/>
    <n v="68771"/>
    <n v="0"/>
    <n v="0"/>
    <n v="0"/>
    <n v="69"/>
    <s v="High"/>
    <n v="4745199"/>
    <m/>
    <m/>
    <m/>
    <m/>
    <m/>
    <m/>
    <m/>
    <m/>
    <m/>
  </r>
  <r>
    <s v="DIVIDENDO $ 0,5537807"/>
    <d v="2016-05-04T00:00:00"/>
    <x v="232"/>
    <s v="$"/>
    <x v="459"/>
    <n v="0"/>
    <n v="8560000"/>
    <n v="0"/>
    <n v="0"/>
    <n v="0"/>
    <n v="0.55400000000000005"/>
    <s v="Low"/>
    <n v="4742240"/>
    <m/>
    <m/>
    <m/>
    <m/>
    <m/>
    <m/>
    <m/>
    <m/>
    <m/>
  </r>
  <r>
    <s v="DIVIDENDO PROV $ 0,24987695"/>
    <d v="2020-04-08T00:00:00"/>
    <x v="521"/>
    <s v="$"/>
    <x v="459"/>
    <n v="0"/>
    <n v="18960000"/>
    <n v="0"/>
    <n v="0"/>
    <n v="0"/>
    <n v="0.25"/>
    <s v="Low"/>
    <n v="4740000"/>
    <m/>
    <m/>
    <m/>
    <m/>
    <m/>
    <m/>
    <m/>
    <m/>
    <m/>
  </r>
  <r>
    <s v="DIVIDENDO DEF US$ 0,473150139943428"/>
    <d v="2020-05-30T00:00:00"/>
    <x v="688"/>
    <s v="US$"/>
    <x v="751"/>
    <n v="0"/>
    <n v="10000000"/>
    <n v="0"/>
    <n v="0"/>
    <n v="0"/>
    <n v="0.47299999999999998"/>
    <s v="Low"/>
    <n v="4730000"/>
    <m/>
    <m/>
    <m/>
    <m/>
    <m/>
    <m/>
    <m/>
    <m/>
    <m/>
  </r>
  <r>
    <s v="DIVIDENDO $ 0,50383685"/>
    <d v="2015-05-18T00:00:00"/>
    <x v="302"/>
    <s v="$"/>
    <x v="459"/>
    <n v="0"/>
    <n v="9360000"/>
    <n v="0"/>
    <n v="0"/>
    <n v="0"/>
    <n v="0.504"/>
    <s v="Low"/>
    <n v="4717440"/>
    <m/>
    <m/>
    <m/>
    <m/>
    <m/>
    <m/>
    <m/>
    <m/>
    <m/>
  </r>
  <r>
    <s v="DIVIDENDO PROV $ 0,642201"/>
    <d v="2015-08-12T00:00:00"/>
    <x v="878"/>
    <s v="$"/>
    <x v="627"/>
    <n v="0"/>
    <n v="7342950"/>
    <n v="0"/>
    <n v="0"/>
    <n v="0"/>
    <n v="0.64200000000000002"/>
    <s v="Low"/>
    <n v="4714173.9000000004"/>
    <m/>
    <m/>
    <m/>
    <m/>
    <m/>
    <m/>
    <m/>
    <m/>
    <m/>
  </r>
  <r>
    <s v="DIVIDENDO PROV US$ 1,5691958299"/>
    <d v="2017-10-23T00:00:00"/>
    <x v="615"/>
    <s v="US$"/>
    <x v="668"/>
    <n v="0"/>
    <n v="3000000"/>
    <n v="0"/>
    <n v="0"/>
    <n v="0"/>
    <n v="1.569"/>
    <s v="Medium"/>
    <n v="4707000"/>
    <m/>
    <m/>
    <m/>
    <m/>
    <m/>
    <m/>
    <m/>
    <m/>
    <m/>
  </r>
  <r>
    <s v="DIVIDENDO DEF $ 0,4696"/>
    <d v="2020-08-25T00:00:00"/>
    <x v="1172"/>
    <s v="$"/>
    <x v="723"/>
    <n v="0"/>
    <n v="10000000"/>
    <n v="0"/>
    <n v="0"/>
    <n v="0"/>
    <n v="0.47"/>
    <s v="Low"/>
    <n v="4700000"/>
    <m/>
    <m/>
    <m/>
    <m/>
    <m/>
    <m/>
    <m/>
    <m/>
    <m/>
  </r>
  <r>
    <s v="DIVIDENDO $ 0,5282"/>
    <d v="2020-11-27T00:00:00"/>
    <x v="140"/>
    <s v="$"/>
    <x v="607"/>
    <n v="0"/>
    <n v="8889026"/>
    <n v="0"/>
    <n v="0"/>
    <n v="0"/>
    <n v="0.52800000000000002"/>
    <s v="Low"/>
    <n v="4693405.7280000001"/>
    <m/>
    <m/>
    <m/>
    <m/>
    <m/>
    <m/>
    <m/>
    <m/>
    <m/>
  </r>
  <r>
    <s v="DIVIDENDO $ 0,46736"/>
    <d v="2021-04-22T00:00:00"/>
    <x v="153"/>
    <s v="$"/>
    <x v="607"/>
    <n v="0"/>
    <n v="10000000"/>
    <n v="0"/>
    <n v="0"/>
    <n v="0"/>
    <n v="0.46700000000000003"/>
    <s v="Low"/>
    <n v="4670000"/>
    <m/>
    <m/>
    <m/>
    <m/>
    <m/>
    <m/>
    <m/>
    <m/>
    <m/>
  </r>
  <r>
    <s v="DIVIDENDO PROV US$ 0,0639519378"/>
    <d v="2016-07-05T00:00:00"/>
    <x v="1128"/>
    <s v="US$"/>
    <x v="741"/>
    <n v="0"/>
    <n v="72927389"/>
    <n v="0"/>
    <n v="0"/>
    <n v="0"/>
    <n v="6.4000000000000001E-2"/>
    <s v="Low"/>
    <n v="4667352.8959999997"/>
    <m/>
    <m/>
    <m/>
    <m/>
    <m/>
    <m/>
    <m/>
    <m/>
    <m/>
  </r>
  <r>
    <s v="DIVIDENDO PROV $ 0,4646"/>
    <d v="2018-07-25T00:00:00"/>
    <x v="942"/>
    <s v="$"/>
    <x v="723"/>
    <n v="0"/>
    <n v="10000000"/>
    <n v="0"/>
    <n v="0"/>
    <n v="0"/>
    <n v="0.46500000000000002"/>
    <s v="Low"/>
    <n v="4650000"/>
    <m/>
    <m/>
    <m/>
    <m/>
    <m/>
    <m/>
    <m/>
    <m/>
    <m/>
  </r>
  <r>
    <s v="DIVIDENDO $ 0,5398209"/>
    <d v="2016-05-09T00:00:00"/>
    <x v="76"/>
    <s v="$"/>
    <x v="459"/>
    <n v="0"/>
    <n v="8560000"/>
    <n v="0"/>
    <n v="0"/>
    <n v="0"/>
    <n v="0.54"/>
    <s v="Low"/>
    <n v="4622400"/>
    <m/>
    <m/>
    <m/>
    <m/>
    <m/>
    <m/>
    <m/>
    <m/>
    <m/>
  </r>
  <r>
    <s v="DIVIDENDO PROV $ 0,4616"/>
    <d v="2021-04-24T00:00:00"/>
    <x v="12"/>
    <s v="$"/>
    <x v="744"/>
    <n v="0"/>
    <n v="10000000"/>
    <n v="0"/>
    <n v="0"/>
    <n v="0"/>
    <n v="0.46200000000000002"/>
    <s v="Low"/>
    <n v="4620000"/>
    <m/>
    <m/>
    <m/>
    <m/>
    <m/>
    <m/>
    <m/>
    <m/>
    <m/>
  </r>
  <r>
    <s v="DIVIDENDO $ 0,46204027769548"/>
    <d v="2020-05-11T00:00:00"/>
    <x v="90"/>
    <s v="$"/>
    <x v="612"/>
    <n v="0"/>
    <n v="10000000"/>
    <n v="0"/>
    <n v="0"/>
    <n v="0"/>
    <n v="0.46200000000000002"/>
    <s v="Low"/>
    <n v="4620000"/>
    <m/>
    <m/>
    <m/>
    <m/>
    <m/>
    <m/>
    <m/>
    <m/>
    <m/>
  </r>
  <r>
    <s v="DIVIDENDO DEF US$ 4,616114"/>
    <d v="2021-06-12T00:00:00"/>
    <x v="839"/>
    <s v="US$"/>
    <x v="752"/>
    <n v="0"/>
    <n v="1000000"/>
    <n v="0"/>
    <n v="0"/>
    <n v="0"/>
    <n v="4.6159999999999997"/>
    <s v="Medium"/>
    <n v="4616000"/>
    <m/>
    <m/>
    <m/>
    <m/>
    <m/>
    <m/>
    <m/>
    <m/>
    <m/>
  </r>
  <r>
    <s v="DIVIDENDO PROV $ 0,46146285620802"/>
    <d v="2020-11-23T00:00:00"/>
    <x v="339"/>
    <s v="$"/>
    <x v="612"/>
    <n v="0"/>
    <n v="10000000"/>
    <n v="0"/>
    <n v="0"/>
    <n v="0"/>
    <n v="0.46100000000000002"/>
    <s v="Low"/>
    <n v="4610000"/>
    <m/>
    <m/>
    <m/>
    <m/>
    <m/>
    <m/>
    <m/>
    <m/>
    <m/>
  </r>
  <r>
    <s v="DIVIDENDO DEF US$ 4,593446347032"/>
    <d v="2018-06-05T00:00:00"/>
    <x v="317"/>
    <s v="US$"/>
    <x v="746"/>
    <n v="0"/>
    <n v="1000000"/>
    <n v="0"/>
    <n v="0"/>
    <n v="0"/>
    <n v="4.593"/>
    <s v="Medium"/>
    <n v="4593000"/>
    <m/>
    <m/>
    <m/>
    <m/>
    <m/>
    <m/>
    <m/>
    <m/>
    <m/>
  </r>
  <r>
    <s v="DIVIDENDO DEF $ 0,4588"/>
    <d v="2021-05-25T00:00:00"/>
    <x v="190"/>
    <s v="$"/>
    <x v="723"/>
    <n v="0"/>
    <n v="10000000"/>
    <n v="0"/>
    <n v="0"/>
    <n v="0"/>
    <n v="0.45900000000000002"/>
    <s v="Low"/>
    <n v="4590000"/>
    <m/>
    <m/>
    <m/>
    <m/>
    <m/>
    <m/>
    <m/>
    <m/>
    <m/>
  </r>
  <r>
    <s v="DIVIDENDO PROV $ 0,4588"/>
    <d v="2020-10-27T00:00:00"/>
    <x v="323"/>
    <s v="$"/>
    <x v="723"/>
    <n v="0"/>
    <n v="10000000"/>
    <n v="0"/>
    <n v="0"/>
    <n v="0"/>
    <n v="0.45900000000000002"/>
    <s v="Low"/>
    <n v="4590000"/>
    <m/>
    <m/>
    <m/>
    <m/>
    <m/>
    <m/>
    <m/>
    <m/>
    <m/>
  </r>
  <r>
    <s v="DIVIDENDO $ 0,45775980115435"/>
    <d v="2020-01-30T00:00:00"/>
    <x v="202"/>
    <s v="$"/>
    <x v="588"/>
    <n v="0"/>
    <n v="10000000"/>
    <n v="0"/>
    <n v="0"/>
    <n v="0"/>
    <n v="0.45800000000000002"/>
    <s v="Low"/>
    <n v="4580000"/>
    <m/>
    <m/>
    <m/>
    <m/>
    <m/>
    <m/>
    <m/>
    <m/>
    <m/>
  </r>
  <r>
    <s v="DIVIDENDO PROV $ 181,7012181"/>
    <d v="2021-06-11T00:00:00"/>
    <x v="772"/>
    <s v="$"/>
    <x v="308"/>
    <n v="0"/>
    <n v="25122"/>
    <n v="0"/>
    <n v="0"/>
    <n v="0"/>
    <n v="181.70099999999999"/>
    <s v="Very High"/>
    <n v="4564692.5219999999"/>
    <m/>
    <m/>
    <m/>
    <m/>
    <m/>
    <m/>
    <m/>
    <m/>
    <m/>
  </r>
  <r>
    <s v="DIVIDENDO PROV US$ 0,454755195"/>
    <d v="2019-01-24T00:00:00"/>
    <x v="907"/>
    <s v="US$"/>
    <x v="670"/>
    <n v="0"/>
    <n v="10000000"/>
    <n v="0"/>
    <n v="0"/>
    <n v="0"/>
    <n v="0.45500000000000002"/>
    <s v="Low"/>
    <n v="4550000"/>
    <m/>
    <m/>
    <m/>
    <m/>
    <m/>
    <m/>
    <m/>
    <m/>
    <m/>
  </r>
  <r>
    <s v="DIVIDENDO $ 0,689470152"/>
    <d v="2019-04-26T00:00:00"/>
    <x v="77"/>
    <s v="$"/>
    <x v="592"/>
    <n v="0"/>
    <n v="6600000"/>
    <n v="0"/>
    <n v="0"/>
    <n v="0"/>
    <n v="0.68899999999999995"/>
    <s v="Low"/>
    <n v="4547400"/>
    <m/>
    <m/>
    <m/>
    <m/>
    <m/>
    <m/>
    <m/>
    <m/>
    <m/>
  </r>
  <r>
    <s v="DIVIDENDO PROV 0 $ 0,4536"/>
    <d v="2020-02-22T00:00:00"/>
    <x v="855"/>
    <s v="$"/>
    <x v="727"/>
    <n v="0"/>
    <n v="10000000"/>
    <n v="0"/>
    <n v="0"/>
    <n v="0"/>
    <n v="0.45400000000000001"/>
    <s v="Low"/>
    <n v="4540000"/>
    <m/>
    <m/>
    <m/>
    <m/>
    <m/>
    <m/>
    <m/>
    <m/>
    <m/>
  </r>
  <r>
    <s v="DIVIDENDO INF 0 $ 1,169119"/>
    <d v="2017-05-20T00:00:00"/>
    <x v="59"/>
    <s v="$"/>
    <x v="694"/>
    <n v="0"/>
    <n v="3883012"/>
    <n v="0"/>
    <n v="0"/>
    <n v="0"/>
    <n v="1.169"/>
    <s v="Medium"/>
    <n v="4539241.0279999999"/>
    <m/>
    <m/>
    <m/>
    <m/>
    <m/>
    <m/>
    <m/>
    <m/>
    <m/>
  </r>
  <r>
    <s v="DIVIDENDO $ 0,68593636"/>
    <d v="2020-12-17T00:00:00"/>
    <x v="89"/>
    <s v="$"/>
    <x v="592"/>
    <n v="0"/>
    <n v="6600000"/>
    <n v="0"/>
    <n v="0"/>
    <n v="0"/>
    <n v="0.68600000000000005"/>
    <s v="Low"/>
    <n v="4527600"/>
    <m/>
    <m/>
    <m/>
    <m/>
    <m/>
    <m/>
    <m/>
    <m/>
    <m/>
  </r>
  <r>
    <s v="DIVIDENDO PROV US$ 0,0153895690"/>
    <d v="2020-11-27T00:00:00"/>
    <x v="816"/>
    <s v="US$"/>
    <x v="656"/>
    <n v="0"/>
    <n v="300000000"/>
    <n v="0"/>
    <n v="0"/>
    <n v="0"/>
    <n v="1.4999999999999999E-2"/>
    <s v="Low"/>
    <n v="4500000"/>
    <m/>
    <m/>
    <m/>
    <m/>
    <m/>
    <m/>
    <m/>
    <m/>
    <m/>
  </r>
  <r>
    <s v="DIVIDENDO PROV $ 0,44866844880483"/>
    <d v="2020-05-12T00:00:00"/>
    <x v="97"/>
    <s v="$"/>
    <x v="588"/>
    <n v="0"/>
    <n v="10000000"/>
    <n v="0"/>
    <n v="0"/>
    <n v="0"/>
    <n v="0.44900000000000001"/>
    <s v="Low"/>
    <n v="4490000"/>
    <m/>
    <m/>
    <m/>
    <m/>
    <m/>
    <m/>
    <m/>
    <m/>
    <m/>
  </r>
  <r>
    <s v="DIVIDENDO DEF $ 0,444"/>
    <d v="2021-06-23T00:00:00"/>
    <x v="548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PROV $ 0,444"/>
    <d v="2021-04-24T00:00:00"/>
    <x v="12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PROV $ 0,444"/>
    <d v="2021-01-23T00:00:00"/>
    <x v="134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PROV $ 0,444"/>
    <d v="2020-12-23T00:00:00"/>
    <x v="281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PROV $ 0,444"/>
    <d v="2020-11-24T00:00:00"/>
    <x v="140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PROV $ 0,444"/>
    <d v="2020-09-24T00:00:00"/>
    <x v="69"/>
    <s v="$"/>
    <x v="723"/>
    <n v="0"/>
    <n v="10000000"/>
    <n v="0"/>
    <n v="0"/>
    <n v="0"/>
    <n v="0.44400000000000001"/>
    <s v="Low"/>
    <n v="4440000"/>
    <m/>
    <m/>
    <m/>
    <m/>
    <m/>
    <m/>
    <m/>
    <m/>
    <m/>
  </r>
  <r>
    <s v="DIVIDENDO DEF $ 0,4421"/>
    <d v="2019-03-07T00:00:00"/>
    <x v="1173"/>
    <s v="$"/>
    <x v="723"/>
    <n v="0"/>
    <n v="10000000"/>
    <n v="0"/>
    <n v="0"/>
    <n v="0"/>
    <n v="0.442"/>
    <s v="Low"/>
    <n v="4420000"/>
    <m/>
    <m/>
    <m/>
    <m/>
    <m/>
    <m/>
    <m/>
    <m/>
    <m/>
  </r>
  <r>
    <s v="DIVIDENDO $ 0,44124468380892"/>
    <d v="2019-09-11T00:00:00"/>
    <x v="228"/>
    <s v="$"/>
    <x v="612"/>
    <n v="0"/>
    <n v="10000000"/>
    <n v="0"/>
    <n v="0"/>
    <n v="0"/>
    <n v="0.441"/>
    <s v="Low"/>
    <n v="4410000"/>
    <m/>
    <m/>
    <m/>
    <m/>
    <m/>
    <m/>
    <m/>
    <m/>
    <m/>
  </r>
  <r>
    <s v="DIVIDENDO $ 0,5045856"/>
    <d v="2015-05-11T00:00:00"/>
    <x v="68"/>
    <s v="$"/>
    <x v="459"/>
    <n v="0"/>
    <n v="8720000"/>
    <n v="0"/>
    <n v="0"/>
    <n v="0"/>
    <n v="0.505"/>
    <s v="Low"/>
    <n v="4403600"/>
    <m/>
    <m/>
    <m/>
    <m/>
    <m/>
    <m/>
    <m/>
    <m/>
    <m/>
  </r>
  <r>
    <s v="DIVIDENDO PROV $ 0,4402"/>
    <d v="2020-05-26T00:00:00"/>
    <x v="422"/>
    <s v="$"/>
    <x v="723"/>
    <n v="0"/>
    <n v="10000000"/>
    <n v="0"/>
    <n v="0"/>
    <n v="0"/>
    <n v="0.44"/>
    <s v="Low"/>
    <n v="4400000"/>
    <m/>
    <m/>
    <m/>
    <m/>
    <m/>
    <m/>
    <m/>
    <m/>
    <m/>
  </r>
  <r>
    <s v="DIVIDENDO PROV US$ 0,01121127"/>
    <d v="2019-02-28T00:00:00"/>
    <x v="511"/>
    <s v="US$"/>
    <x v="652"/>
    <n v="0"/>
    <n v="400000000"/>
    <n v="0"/>
    <n v="0"/>
    <n v="0"/>
    <n v="1.0999999999999999E-2"/>
    <s v="Low"/>
    <n v="4400000"/>
    <m/>
    <m/>
    <m/>
    <m/>
    <m/>
    <m/>
    <m/>
    <m/>
    <m/>
  </r>
  <r>
    <s v="DIVIDENDO $ 0,2390394"/>
    <d v="2017-05-18T00:00:00"/>
    <x v="404"/>
    <s v="$"/>
    <x v="459"/>
    <n v="0"/>
    <n v="18400000"/>
    <n v="0"/>
    <n v="0"/>
    <n v="0"/>
    <n v="0.23899999999999999"/>
    <s v="Low"/>
    <n v="4397600"/>
    <m/>
    <m/>
    <m/>
    <m/>
    <m/>
    <m/>
    <m/>
    <m/>
    <m/>
  </r>
  <r>
    <s v="DIVIDENDO PROV $ 0,4389"/>
    <d v="2021-08-25T00:00:00"/>
    <x v="795"/>
    <s v="$"/>
    <x v="727"/>
    <n v="0"/>
    <n v="10000000"/>
    <n v="0"/>
    <n v="0"/>
    <n v="0"/>
    <n v="0.439"/>
    <s v="Low"/>
    <n v="4390000"/>
    <m/>
    <m/>
    <m/>
    <m/>
    <m/>
    <m/>
    <m/>
    <m/>
    <m/>
  </r>
  <r>
    <s v="DIVIDENDO PROV $ 0,4389"/>
    <d v="2021-03-25T00:00:00"/>
    <x v="500"/>
    <s v="$"/>
    <x v="727"/>
    <n v="0"/>
    <n v="10000000"/>
    <n v="0"/>
    <n v="0"/>
    <n v="0"/>
    <n v="0.439"/>
    <s v="Low"/>
    <n v="4390000"/>
    <m/>
    <m/>
    <m/>
    <m/>
    <m/>
    <m/>
    <m/>
    <m/>
    <m/>
  </r>
  <r>
    <s v="DIVIDENDO PROV US$ 1,46065678"/>
    <d v="2015-12-03T00:00:00"/>
    <x v="197"/>
    <s v="US$"/>
    <x v="668"/>
    <n v="0"/>
    <n v="3000000"/>
    <n v="0"/>
    <n v="0"/>
    <n v="0"/>
    <n v="1.4610000000000001"/>
    <s v="Medium"/>
    <n v="4383000"/>
    <m/>
    <m/>
    <m/>
    <m/>
    <m/>
    <m/>
    <m/>
    <m/>
    <m/>
  </r>
  <r>
    <s v="DIVIDENDO PROV $ 0,4384"/>
    <d v="2021-07-23T00:00:00"/>
    <x v="865"/>
    <s v="$"/>
    <x v="744"/>
    <n v="0"/>
    <n v="10000000"/>
    <n v="0"/>
    <n v="0"/>
    <n v="0"/>
    <n v="0.438"/>
    <s v="Low"/>
    <n v="4380000"/>
    <m/>
    <m/>
    <m/>
    <m/>
    <m/>
    <m/>
    <m/>
    <m/>
    <m/>
  </r>
  <r>
    <s v="DIVIDENDO $ 0,63817398"/>
    <d v="2019-05-27T00:00:00"/>
    <x v="152"/>
    <s v="$"/>
    <x v="592"/>
    <n v="0"/>
    <n v="6840000"/>
    <n v="0"/>
    <n v="0"/>
    <n v="0"/>
    <n v="0.63800000000000001"/>
    <s v="Low"/>
    <n v="4363920"/>
    <m/>
    <m/>
    <m/>
    <m/>
    <m/>
    <m/>
    <m/>
    <m/>
    <m/>
  </r>
  <r>
    <s v="DIVIDENDO PROV $ 0,63691886"/>
    <d v="2019-12-24T00:00:00"/>
    <x v="225"/>
    <s v="$"/>
    <x v="592"/>
    <n v="0"/>
    <n v="6840000"/>
    <n v="0"/>
    <n v="0"/>
    <n v="0"/>
    <n v="0.63700000000000001"/>
    <s v="Low"/>
    <n v="4357080"/>
    <m/>
    <m/>
    <m/>
    <m/>
    <m/>
    <m/>
    <m/>
    <m/>
    <m/>
  </r>
  <r>
    <s v="DIVIDENDO $ 0,4389773"/>
    <d v="2015-08-31T00:00:00"/>
    <x v="381"/>
    <s v="$"/>
    <x v="459"/>
    <n v="0"/>
    <n v="9920000"/>
    <n v="0"/>
    <n v="0"/>
    <n v="0"/>
    <n v="0.439"/>
    <s v="Low"/>
    <n v="4354880"/>
    <m/>
    <m/>
    <m/>
    <m/>
    <m/>
    <m/>
    <m/>
    <m/>
    <m/>
  </r>
  <r>
    <s v="DIVIDENDO $ 0,43352"/>
    <d v="2021-05-25T00:00:00"/>
    <x v="159"/>
    <s v="$"/>
    <x v="607"/>
    <n v="0"/>
    <n v="10000000"/>
    <n v="0"/>
    <n v="0"/>
    <n v="0"/>
    <n v="0.434"/>
    <s v="Low"/>
    <n v="4340000"/>
    <m/>
    <m/>
    <m/>
    <m/>
    <m/>
    <m/>
    <m/>
    <m/>
    <m/>
  </r>
  <r>
    <s v="DIVIDENDO PROV $ 0,4330789"/>
    <d v="2020-10-15T00:00:00"/>
    <x v="464"/>
    <s v="$"/>
    <x v="630"/>
    <n v="0"/>
    <n v="10000000"/>
    <n v="0"/>
    <n v="0"/>
    <n v="0"/>
    <n v="0.433"/>
    <s v="Low"/>
    <n v="4330000"/>
    <m/>
    <m/>
    <m/>
    <m/>
    <m/>
    <m/>
    <m/>
    <m/>
    <m/>
  </r>
  <r>
    <s v="DIVIDENDO DEF US$ 4,324117969822"/>
    <d v="2018-06-05T00:00:00"/>
    <x v="317"/>
    <s v="US$"/>
    <x v="749"/>
    <n v="0"/>
    <n v="1000000"/>
    <n v="0"/>
    <n v="0"/>
    <n v="0"/>
    <n v="4.3239999999999998"/>
    <s v="Medium"/>
    <n v="4324000"/>
    <m/>
    <m/>
    <m/>
    <m/>
    <m/>
    <m/>
    <m/>
    <m/>
    <m/>
  </r>
  <r>
    <s v="DIVIDENDO PROV US$ 0,0587065097"/>
    <d v="2017-02-04T00:00:00"/>
    <x v="1174"/>
    <s v="US$"/>
    <x v="741"/>
    <n v="0"/>
    <n v="72927389"/>
    <n v="0"/>
    <n v="0"/>
    <n v="0"/>
    <n v="5.8999999999999997E-2"/>
    <s v="Low"/>
    <n v="4302715.9510000004"/>
    <m/>
    <m/>
    <m/>
    <m/>
    <m/>
    <m/>
    <m/>
    <m/>
    <m/>
  </r>
  <r>
    <s v="DIVIDENDO $ 0,13491486"/>
    <d v="2019-05-23T00:00:00"/>
    <x v="119"/>
    <s v="$"/>
    <x v="459"/>
    <n v="0"/>
    <n v="31840000"/>
    <n v="0"/>
    <n v="0"/>
    <n v="0"/>
    <n v="0.13500000000000001"/>
    <s v="Low"/>
    <n v="4298400"/>
    <m/>
    <m/>
    <m/>
    <m/>
    <m/>
    <m/>
    <m/>
    <m/>
    <m/>
  </r>
  <r>
    <s v="DIVIDENDO PROV $ 0,4292"/>
    <d v="2021-07-23T00:00:00"/>
    <x v="865"/>
    <s v="$"/>
    <x v="723"/>
    <n v="0"/>
    <n v="10000000"/>
    <n v="0"/>
    <n v="0"/>
    <n v="0"/>
    <n v="0.42899999999999999"/>
    <s v="Low"/>
    <n v="4290000"/>
    <m/>
    <m/>
    <m/>
    <m/>
    <m/>
    <m/>
    <m/>
    <m/>
    <m/>
  </r>
  <r>
    <s v="DIVIDENDO INF 0 $ 1,102095"/>
    <d v="2017-05-02T00:00:00"/>
    <x v="73"/>
    <s v="$"/>
    <x v="694"/>
    <n v="0"/>
    <n v="3883012"/>
    <n v="0"/>
    <n v="0"/>
    <n v="0"/>
    <n v="1.1020000000000001"/>
    <s v="Medium"/>
    <n v="4279079.2240000004"/>
    <m/>
    <m/>
    <m/>
    <m/>
    <m/>
    <m/>
    <m/>
    <m/>
    <m/>
  </r>
  <r>
    <s v="DIVIDENDO $ 0,4490494"/>
    <d v="2015-04-30T00:00:00"/>
    <x v="376"/>
    <s v="$"/>
    <x v="459"/>
    <n v="0"/>
    <n v="9520000"/>
    <n v="0"/>
    <n v="0"/>
    <n v="0"/>
    <n v="0.44900000000000001"/>
    <s v="Low"/>
    <n v="4274480"/>
    <m/>
    <m/>
    <m/>
    <m/>
    <m/>
    <m/>
    <m/>
    <m/>
    <m/>
  </r>
  <r>
    <s v="DIVIDENDO $ 0,427117981"/>
    <d v="2018-05-28T00:00:00"/>
    <x v="144"/>
    <s v="$"/>
    <x v="403"/>
    <n v="0"/>
    <n v="10000000"/>
    <n v="0"/>
    <n v="0"/>
    <n v="0"/>
    <n v="0.42699999999999999"/>
    <s v="Low"/>
    <n v="4270000"/>
    <m/>
    <m/>
    <m/>
    <m/>
    <m/>
    <m/>
    <m/>
    <m/>
    <m/>
  </r>
  <r>
    <s v="DIVIDENDO $ 0,42654926283842"/>
    <d v="2018-01-23T00:00:00"/>
    <x v="169"/>
    <s v="$"/>
    <x v="403"/>
    <n v="0"/>
    <n v="10000000"/>
    <n v="0"/>
    <n v="0"/>
    <n v="0"/>
    <n v="0.42699999999999999"/>
    <s v="Low"/>
    <n v="4270000"/>
    <m/>
    <m/>
    <m/>
    <m/>
    <m/>
    <m/>
    <m/>
    <m/>
    <m/>
  </r>
  <r>
    <s v="DIVIDENDO $ 0,145342983"/>
    <d v="2019-03-28T00:00:00"/>
    <x v="732"/>
    <s v="$"/>
    <x v="459"/>
    <n v="0"/>
    <n v="29360000"/>
    <n v="0"/>
    <n v="0"/>
    <n v="0"/>
    <n v="0.14499999999999999"/>
    <s v="Low"/>
    <n v="4257200"/>
    <m/>
    <m/>
    <m/>
    <m/>
    <m/>
    <m/>
    <m/>
    <m/>
    <m/>
  </r>
  <r>
    <s v="DIVIDENDO DEF $ 0,423"/>
    <d v="2020-06-23T00:00:00"/>
    <x v="157"/>
    <s v="$"/>
    <x v="723"/>
    <n v="0"/>
    <n v="10000000"/>
    <n v="0"/>
    <n v="0"/>
    <n v="0"/>
    <n v="0.42299999999999999"/>
    <s v="Low"/>
    <n v="4230000"/>
    <m/>
    <m/>
    <m/>
    <m/>
    <m/>
    <m/>
    <m/>
    <m/>
    <m/>
  </r>
  <r>
    <s v="DIVIDENDO $ 0,57586"/>
    <d v="2015-06-11T00:00:00"/>
    <x v="1175"/>
    <s v="$"/>
    <x v="627"/>
    <n v="0"/>
    <n v="7342950"/>
    <n v="0"/>
    <n v="0"/>
    <n v="0"/>
    <n v="0.57599999999999996"/>
    <s v="Low"/>
    <n v="4229539.2"/>
    <m/>
    <m/>
    <m/>
    <m/>
    <m/>
    <m/>
    <m/>
    <m/>
    <m/>
  </r>
  <r>
    <s v="DIVIDENDO PROV $ 3,832458286"/>
    <d v="2021-01-05T00:00:00"/>
    <x v="1133"/>
    <s v="$"/>
    <x v="629"/>
    <n v="0"/>
    <n v="1102123"/>
    <n v="0"/>
    <n v="0"/>
    <n v="0"/>
    <n v="3.8319999999999999"/>
    <s v="Medium"/>
    <n v="4223335.3360000001"/>
    <m/>
    <m/>
    <m/>
    <m/>
    <m/>
    <m/>
    <m/>
    <m/>
    <m/>
  </r>
  <r>
    <s v="DIVIDENDO DEF $ 0,4221"/>
    <d v="2020-08-25T00:00:00"/>
    <x v="1172"/>
    <s v="$"/>
    <x v="727"/>
    <n v="0"/>
    <n v="10000000"/>
    <n v="0"/>
    <n v="0"/>
    <n v="0"/>
    <n v="0.42199999999999999"/>
    <s v="Low"/>
    <n v="4220000"/>
    <m/>
    <m/>
    <m/>
    <m/>
    <m/>
    <m/>
    <m/>
    <m/>
    <m/>
  </r>
  <r>
    <s v="DIVIDENDO $ 0,4218909"/>
    <d v="2019-05-10T00:00:00"/>
    <x v="181"/>
    <s v="$"/>
    <x v="630"/>
    <n v="0"/>
    <n v="10000000"/>
    <n v="0"/>
    <n v="0"/>
    <n v="0"/>
    <n v="0.42199999999999999"/>
    <s v="Low"/>
    <n v="4220000"/>
    <m/>
    <m/>
    <m/>
    <m/>
    <m/>
    <m/>
    <m/>
    <m/>
    <m/>
  </r>
  <r>
    <s v="DIVIDENDO DEF $ 11"/>
    <d v="2019-05-09T00:00:00"/>
    <x v="180"/>
    <s v="$"/>
    <x v="733"/>
    <n v="0"/>
    <n v="383155"/>
    <n v="0"/>
    <n v="0"/>
    <n v="0"/>
    <n v="11"/>
    <s v="High"/>
    <n v="4214705"/>
    <m/>
    <m/>
    <m/>
    <m/>
    <m/>
    <m/>
    <m/>
    <m/>
    <m/>
  </r>
  <r>
    <s v="DIVIDENDO $ 0,4455506"/>
    <d v="2015-05-26T00:00:00"/>
    <x v="349"/>
    <s v="$"/>
    <x v="459"/>
    <n v="0"/>
    <n v="9440000"/>
    <n v="0"/>
    <n v="0"/>
    <n v="0"/>
    <n v="0.44600000000000001"/>
    <s v="Low"/>
    <n v="4210240"/>
    <m/>
    <m/>
    <m/>
    <m/>
    <m/>
    <m/>
    <m/>
    <m/>
    <m/>
  </r>
  <r>
    <s v="DIVIDENDO DEF US$ 4,2022349762"/>
    <d v="2020-06-18T00:00:00"/>
    <x v="883"/>
    <s v="US$"/>
    <x v="753"/>
    <n v="0"/>
    <n v="1000000"/>
    <n v="0"/>
    <n v="0"/>
    <n v="0"/>
    <n v="4.202"/>
    <s v="Medium"/>
    <n v="4202000"/>
    <m/>
    <m/>
    <m/>
    <m/>
    <m/>
    <m/>
    <m/>
    <m/>
    <m/>
  </r>
  <r>
    <s v="DIVIDENDO PROV EURO 0,0058034965"/>
    <d v="2021-05-13T00:00:00"/>
    <x v="184"/>
    <s v="EURO"/>
    <x v="639"/>
    <n v="0"/>
    <n v="700000000"/>
    <n v="0"/>
    <n v="0"/>
    <n v="0"/>
    <n v="6.0000000000000001E-3"/>
    <s v="Low"/>
    <n v="4200000"/>
    <m/>
    <m/>
    <m/>
    <m/>
    <m/>
    <m/>
    <m/>
    <m/>
    <m/>
  </r>
  <r>
    <s v="DIVIDENDO PROV US$ 0,0137734844"/>
    <d v="2021-05-04T00:00:00"/>
    <x v="242"/>
    <s v="US$"/>
    <x v="656"/>
    <n v="0"/>
    <n v="300000000"/>
    <n v="0"/>
    <n v="0"/>
    <n v="0"/>
    <n v="1.4E-2"/>
    <s v="Low"/>
    <n v="4200000"/>
    <m/>
    <m/>
    <m/>
    <m/>
    <m/>
    <m/>
    <m/>
    <m/>
    <m/>
  </r>
  <r>
    <s v="DIVIDENDO PROV EURO 0,0057217572"/>
    <d v="2021-03-06T00:00:00"/>
    <x v="1057"/>
    <s v="EURO"/>
    <x v="639"/>
    <n v="0"/>
    <n v="700000000"/>
    <n v="0"/>
    <n v="0"/>
    <n v="0"/>
    <n v="6.0000000000000001E-3"/>
    <s v="Low"/>
    <n v="4200000"/>
    <m/>
    <m/>
    <m/>
    <m/>
    <m/>
    <m/>
    <m/>
    <m/>
    <m/>
  </r>
  <r>
    <s v="DIVIDENDO PROV $ 0,42"/>
    <d v="2020-07-24T00:00:00"/>
    <x v="449"/>
    <s v="$"/>
    <x v="723"/>
    <n v="0"/>
    <n v="10000000"/>
    <n v="0"/>
    <n v="0"/>
    <n v="0"/>
    <n v="0.42"/>
    <s v="Low"/>
    <n v="4200000"/>
    <m/>
    <m/>
    <m/>
    <m/>
    <m/>
    <m/>
    <m/>
    <m/>
    <m/>
  </r>
  <r>
    <s v="DIVIDENDO PROV US$ 0,0135276022"/>
    <d v="2019-08-22T00:00:00"/>
    <x v="621"/>
    <s v="US$"/>
    <x v="656"/>
    <n v="0"/>
    <n v="300000000"/>
    <n v="0"/>
    <n v="0"/>
    <n v="0"/>
    <n v="1.4E-2"/>
    <s v="Low"/>
    <n v="4200000"/>
    <m/>
    <m/>
    <m/>
    <m/>
    <m/>
    <m/>
    <m/>
    <m/>
    <m/>
  </r>
  <r>
    <s v="DIVIDENDO PROV US$ 1,3980913"/>
    <d v="2016-02-02T00:00:00"/>
    <x v="1176"/>
    <s v="US$"/>
    <x v="668"/>
    <n v="0"/>
    <n v="3000000"/>
    <n v="0"/>
    <n v="0"/>
    <n v="0"/>
    <n v="1.3979999999999999"/>
    <s v="Medium"/>
    <n v="4194000"/>
    <m/>
    <m/>
    <m/>
    <m/>
    <m/>
    <m/>
    <m/>
    <m/>
    <m/>
  </r>
  <r>
    <s v="DIVIDENDO $ 0,4191879"/>
    <d v="2021-06-04T00:00:00"/>
    <x v="249"/>
    <s v="$"/>
    <x v="630"/>
    <n v="0"/>
    <n v="10000000"/>
    <n v="0"/>
    <n v="0"/>
    <n v="0"/>
    <n v="0.41899999999999998"/>
    <s v="Low"/>
    <n v="4190000"/>
    <m/>
    <m/>
    <m/>
    <m/>
    <m/>
    <m/>
    <m/>
    <m/>
    <m/>
  </r>
  <r>
    <s v="DIVIDENDO $ 0,11862879"/>
    <d v="2021-06-22T00:00:00"/>
    <x v="476"/>
    <s v="$"/>
    <x v="459"/>
    <n v="0"/>
    <n v="35120000"/>
    <n v="0"/>
    <n v="0"/>
    <n v="0"/>
    <n v="0.11899999999999999"/>
    <s v="Low"/>
    <n v="4179280"/>
    <m/>
    <m/>
    <m/>
    <m/>
    <m/>
    <m/>
    <m/>
    <m/>
    <m/>
  </r>
  <r>
    <s v="DIVIDENDO $ 0,566879"/>
    <d v="2015-06-09T00:00:00"/>
    <x v="698"/>
    <s v="$"/>
    <x v="627"/>
    <n v="0"/>
    <n v="7342950"/>
    <n v="0"/>
    <n v="0"/>
    <n v="0"/>
    <n v="0.56699999999999995"/>
    <s v="Low"/>
    <n v="4163452.65"/>
    <m/>
    <m/>
    <m/>
    <m/>
    <m/>
    <m/>
    <m/>
    <m/>
    <m/>
  </r>
  <r>
    <s v="DIVIDENDO $ 0,415797154"/>
    <d v="2018-05-08T00:00:00"/>
    <x v="156"/>
    <s v="$"/>
    <x v="403"/>
    <n v="0"/>
    <n v="10000000"/>
    <n v="0"/>
    <n v="0"/>
    <n v="0"/>
    <n v="0.41599999999999998"/>
    <s v="Low"/>
    <n v="4160000"/>
    <m/>
    <m/>
    <m/>
    <m/>
    <m/>
    <m/>
    <m/>
    <m/>
    <m/>
  </r>
  <r>
    <s v="DIVIDENDO PROV US$ 6,0688337822"/>
    <d v="2021-08-17T00:00:00"/>
    <x v="1085"/>
    <s v="US$"/>
    <x v="658"/>
    <n v="0"/>
    <n v="684632"/>
    <n v="0"/>
    <n v="0"/>
    <n v="0"/>
    <n v="6.069"/>
    <s v="Medium"/>
    <n v="4155031.608"/>
    <m/>
    <m/>
    <m/>
    <m/>
    <m/>
    <m/>
    <m/>
    <m/>
    <m/>
  </r>
  <r>
    <s v="DIVIDENDO DEF $ 16,58614533157"/>
    <d v="2018-06-22T00:00:00"/>
    <x v="311"/>
    <s v="$"/>
    <x v="724"/>
    <n v="0"/>
    <n v="250000"/>
    <n v="0"/>
    <n v="0"/>
    <n v="0"/>
    <n v="16.585999999999999"/>
    <s v="High"/>
    <n v="4146500"/>
    <m/>
    <m/>
    <m/>
    <m/>
    <m/>
    <m/>
    <m/>
    <m/>
    <m/>
  </r>
  <r>
    <s v="DIVIDENDO PROV $ 0,4144"/>
    <d v="2021-02-20T00:00:00"/>
    <x v="1165"/>
    <s v="$"/>
    <x v="723"/>
    <n v="0"/>
    <n v="10000000"/>
    <n v="0"/>
    <n v="0"/>
    <n v="0"/>
    <n v="0.41399999999999998"/>
    <s v="Low"/>
    <n v="4140000"/>
    <m/>
    <m/>
    <m/>
    <m/>
    <m/>
    <m/>
    <m/>
    <m/>
    <m/>
  </r>
  <r>
    <s v="DIVIDENDO $ 0,41257"/>
    <d v="2021-08-25T00:00:00"/>
    <x v="84"/>
    <s v="$"/>
    <x v="710"/>
    <n v="0"/>
    <n v="10000000"/>
    <n v="0"/>
    <n v="0"/>
    <n v="0"/>
    <n v="0.41299999999999998"/>
    <s v="Low"/>
    <n v="4130000"/>
    <m/>
    <m/>
    <m/>
    <m/>
    <m/>
    <m/>
    <m/>
    <m/>
    <m/>
  </r>
  <r>
    <s v="DIVIDENDO  $ 0,4125454"/>
    <d v="2020-08-22T00:00:00"/>
    <x v="110"/>
    <s v="$"/>
    <x v="630"/>
    <n v="0"/>
    <n v="10000000"/>
    <n v="0"/>
    <n v="0"/>
    <n v="0"/>
    <n v="0.41299999999999998"/>
    <s v="Low"/>
    <n v="4130000"/>
    <m/>
    <m/>
    <m/>
    <m/>
    <m/>
    <m/>
    <m/>
    <m/>
    <m/>
  </r>
  <r>
    <s v="DIVIDENDO DEF US$ 4,125598"/>
    <d v="2021-06-12T00:00:00"/>
    <x v="839"/>
    <s v="US$"/>
    <x v="754"/>
    <n v="0"/>
    <n v="1000000"/>
    <n v="0"/>
    <n v="0"/>
    <n v="0"/>
    <n v="4.1260000000000003"/>
    <s v="Medium"/>
    <n v="4126000"/>
    <m/>
    <m/>
    <m/>
    <m/>
    <m/>
    <m/>
    <m/>
    <m/>
    <m/>
  </r>
  <r>
    <s v="DIVIDENDO DEF $ 0,4123"/>
    <d v="2021-05-25T00:00:00"/>
    <x v="190"/>
    <s v="$"/>
    <x v="727"/>
    <n v="0"/>
    <n v="10000000"/>
    <n v="0"/>
    <n v="0"/>
    <n v="0"/>
    <n v="0.41199999999999998"/>
    <s v="Low"/>
    <n v="4120000"/>
    <m/>
    <m/>
    <m/>
    <m/>
    <m/>
    <m/>
    <m/>
    <m/>
    <m/>
  </r>
  <r>
    <s v="DIVIDENDO PROV $ 0,4123"/>
    <d v="2020-10-27T00:00:00"/>
    <x v="323"/>
    <s v="$"/>
    <x v="727"/>
    <n v="0"/>
    <n v="10000000"/>
    <n v="0"/>
    <n v="0"/>
    <n v="0"/>
    <n v="0.41199999999999998"/>
    <s v="Low"/>
    <n v="4120000"/>
    <m/>
    <m/>
    <m/>
    <m/>
    <m/>
    <m/>
    <m/>
    <m/>
    <m/>
  </r>
  <r>
    <s v="DIVIDENDO DEF $ 0,4122"/>
    <d v="2019-03-07T00:00:00"/>
    <x v="1173"/>
    <s v="$"/>
    <x v="727"/>
    <n v="0"/>
    <n v="10000000"/>
    <n v="0"/>
    <n v="0"/>
    <n v="0"/>
    <n v="0.41199999999999998"/>
    <s v="Low"/>
    <n v="4120000"/>
    <m/>
    <m/>
    <m/>
    <m/>
    <m/>
    <m/>
    <m/>
    <m/>
    <m/>
  </r>
  <r>
    <s v="DIVIDENDO PROV $ 0,4094"/>
    <d v="2020-01-25T00:00:00"/>
    <x v="202"/>
    <s v="$"/>
    <x v="723"/>
    <n v="0"/>
    <n v="10000000"/>
    <n v="0"/>
    <n v="0"/>
    <n v="0"/>
    <n v="0.40899999999999997"/>
    <s v="Low"/>
    <n v="4090000"/>
    <m/>
    <m/>
    <m/>
    <m/>
    <m/>
    <m/>
    <m/>
    <m/>
    <m/>
  </r>
  <r>
    <s v="DIVIDENDO $ 0,406806"/>
    <d v="2020-05-07T00:00:00"/>
    <x v="97"/>
    <s v="$"/>
    <x v="630"/>
    <n v="0"/>
    <n v="10000000"/>
    <n v="0"/>
    <n v="0"/>
    <n v="0"/>
    <n v="0.40699999999999997"/>
    <s v="Low"/>
    <n v="4070000"/>
    <m/>
    <m/>
    <m/>
    <m/>
    <m/>
    <m/>
    <m/>
    <m/>
    <m/>
  </r>
  <r>
    <s v="DIVIDENDO DEF EURO 0,813517117"/>
    <d v="2019-03-01T00:00:00"/>
    <x v="719"/>
    <s v="EURO"/>
    <x v="565"/>
    <n v="0"/>
    <n v="5000000"/>
    <n v="0"/>
    <n v="0"/>
    <n v="0"/>
    <n v="0.81399999999999995"/>
    <s v="Low"/>
    <n v="4070000"/>
    <m/>
    <m/>
    <m/>
    <m/>
    <m/>
    <m/>
    <m/>
    <m/>
    <m/>
  </r>
  <r>
    <s v="DIVIDENDO PROV EURO 0,8135171175"/>
    <d v="2019-01-23T00:00:00"/>
    <x v="1177"/>
    <s v="EURO"/>
    <x v="565"/>
    <n v="0"/>
    <n v="5000000"/>
    <n v="0"/>
    <n v="0"/>
    <n v="0"/>
    <n v="0.81399999999999995"/>
    <s v="Low"/>
    <n v="4070000"/>
    <m/>
    <m/>
    <m/>
    <m/>
    <m/>
    <m/>
    <m/>
    <m/>
    <m/>
  </r>
  <r>
    <s v="DIVIDENDO PROV US$ 4,069201"/>
    <d v="2018-11-06T00:00:00"/>
    <x v="1178"/>
    <s v="US$"/>
    <x v="743"/>
    <n v="0"/>
    <n v="1000000"/>
    <n v="0"/>
    <n v="0"/>
    <n v="0"/>
    <n v="4.069"/>
    <s v="Medium"/>
    <n v="4069000"/>
    <m/>
    <m/>
    <m/>
    <m/>
    <m/>
    <m/>
    <m/>
    <m/>
    <m/>
  </r>
  <r>
    <s v="DIVIDENDO DEF $ 4,06"/>
    <d v="2017-06-14T00:00:00"/>
    <x v="674"/>
    <s v="$"/>
    <x v="603"/>
    <n v="0"/>
    <n v="1000000"/>
    <n v="0"/>
    <n v="0"/>
    <n v="0"/>
    <n v="4.0599999999999996"/>
    <s v="Medium"/>
    <n v="4060000"/>
    <m/>
    <m/>
    <m/>
    <m/>
    <m/>
    <m/>
    <m/>
    <m/>
    <m/>
  </r>
  <r>
    <s v="DIVIDENDO $ 0,64861506"/>
    <d v="2021-05-27T00:00:00"/>
    <x v="18"/>
    <s v="$"/>
    <x v="592"/>
    <n v="0"/>
    <n v="6240000"/>
    <n v="0"/>
    <n v="0"/>
    <n v="0"/>
    <n v="0.64900000000000002"/>
    <s v="Low"/>
    <n v="4049760"/>
    <m/>
    <m/>
    <m/>
    <m/>
    <m/>
    <m/>
    <m/>
    <m/>
    <m/>
  </r>
  <r>
    <s v="DIVIDENDO $ 0,22060016"/>
    <d v="2017-05-05T00:00:00"/>
    <x v="73"/>
    <s v="$"/>
    <x v="459"/>
    <n v="0"/>
    <n v="18240000"/>
    <n v="0"/>
    <n v="0"/>
    <n v="0"/>
    <n v="0.221"/>
    <s v="Low"/>
    <n v="4031040"/>
    <m/>
    <m/>
    <m/>
    <m/>
    <m/>
    <m/>
    <m/>
    <m/>
    <m/>
  </r>
  <r>
    <s v="DIVIDENDO DEF $ 4,0283075153"/>
    <d v="2017-06-14T00:00:00"/>
    <x v="674"/>
    <s v="$"/>
    <x v="605"/>
    <n v="0"/>
    <n v="1000000"/>
    <n v="0"/>
    <n v="0"/>
    <n v="0"/>
    <n v="4.0279999999999996"/>
    <s v="Medium"/>
    <n v="4028000"/>
    <m/>
    <m/>
    <m/>
    <m/>
    <m/>
    <m/>
    <m/>
    <m/>
    <m/>
  </r>
  <r>
    <s v="DIVIDENDO PROV US$ 0,4012612"/>
    <d v="2021-02-18T00:00:00"/>
    <x v="1081"/>
    <s v="US$"/>
    <x v="755"/>
    <n v="0"/>
    <n v="10000000"/>
    <n v="0"/>
    <n v="0"/>
    <n v="0"/>
    <n v="0.40100000000000002"/>
    <s v="Low"/>
    <n v="4010000"/>
    <m/>
    <m/>
    <m/>
    <m/>
    <m/>
    <m/>
    <m/>
    <m/>
    <m/>
  </r>
  <r>
    <s v="DIVIDENDO PROV US$ 0,09290387"/>
    <d v="2020-12-03T00:00:00"/>
    <x v="32"/>
    <s v="US$"/>
    <x v="756"/>
    <n v="0"/>
    <n v="43044591"/>
    <n v="0"/>
    <n v="0"/>
    <n v="0"/>
    <n v="9.2999999999999999E-2"/>
    <s v="Low"/>
    <n v="4003146.963"/>
    <m/>
    <m/>
    <m/>
    <m/>
    <m/>
    <m/>
    <m/>
    <m/>
    <m/>
  </r>
  <r>
    <s v="DIVIDENDO PROV US$ 0,00963695"/>
    <d v="2018-10-09T00:00:00"/>
    <x v="682"/>
    <s v="US$"/>
    <x v="621"/>
    <n v="0"/>
    <n v="400000000"/>
    <n v="0"/>
    <n v="0"/>
    <n v="0"/>
    <n v="0.01"/>
    <s v="Low"/>
    <n v="4000000"/>
    <m/>
    <m/>
    <m/>
    <m/>
    <m/>
    <m/>
    <m/>
    <m/>
    <m/>
  </r>
  <r>
    <s v="DIVIDENDO PROV US$ 0,00981386"/>
    <d v="2018-08-31T00:00:00"/>
    <x v="524"/>
    <s v="US$"/>
    <x v="621"/>
    <n v="0"/>
    <n v="400000000"/>
    <n v="0"/>
    <n v="0"/>
    <n v="0"/>
    <n v="0.01"/>
    <s v="Low"/>
    <n v="4000000"/>
    <m/>
    <m/>
    <m/>
    <m/>
    <m/>
    <m/>
    <m/>
    <m/>
    <m/>
  </r>
  <r>
    <s v="DIVIDENDO $ 0,3465668"/>
    <d v="2016-08-25T00:00:00"/>
    <x v="419"/>
    <s v="$"/>
    <x v="459"/>
    <n v="0"/>
    <n v="11520000"/>
    <n v="0"/>
    <n v="0"/>
    <n v="0"/>
    <n v="0.34699999999999998"/>
    <s v="Low"/>
    <n v="3997440"/>
    <m/>
    <m/>
    <m/>
    <m/>
    <m/>
    <m/>
    <m/>
    <m/>
    <m/>
  </r>
  <r>
    <s v="DIVIDENDO DEF $ 0,399"/>
    <d v="2021-06-23T00:00:00"/>
    <x v="548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PROV $ 0,399"/>
    <d v="2021-04-24T00:00:00"/>
    <x v="12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PROV $ 0,399"/>
    <d v="2021-01-23T00:00:00"/>
    <x v="134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PROV $ 0,399"/>
    <d v="2020-12-23T00:00:00"/>
    <x v="281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PROV $ 0,399"/>
    <d v="2020-11-24T00:00:00"/>
    <x v="140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PROV $ 0,399"/>
    <d v="2020-09-24T00:00:00"/>
    <x v="69"/>
    <s v="$"/>
    <x v="727"/>
    <n v="0"/>
    <n v="10000000"/>
    <n v="0"/>
    <n v="0"/>
    <n v="0"/>
    <n v="0.39900000000000002"/>
    <s v="Low"/>
    <n v="3990000"/>
    <m/>
    <m/>
    <m/>
    <m/>
    <m/>
    <m/>
    <m/>
    <m/>
    <m/>
  </r>
  <r>
    <s v="DIVIDENDO DEF US$ 3,5073807878869"/>
    <d v="2015-06-20T00:00:00"/>
    <x v="812"/>
    <s v="US$"/>
    <x v="757"/>
    <n v="0"/>
    <n v="1137716"/>
    <n v="0"/>
    <n v="0"/>
    <n v="0"/>
    <n v="3.5070000000000001"/>
    <s v="Medium"/>
    <n v="3989970.0120000001"/>
    <m/>
    <m/>
    <m/>
    <m/>
    <m/>
    <m/>
    <m/>
    <m/>
    <m/>
  </r>
  <r>
    <s v="DIVIDENDO PROV $ 0,398"/>
    <d v="2018-10-10T00:00:00"/>
    <x v="695"/>
    <s v="$"/>
    <x v="723"/>
    <n v="0"/>
    <n v="10000000"/>
    <n v="0"/>
    <n v="0"/>
    <n v="0"/>
    <n v="0.39800000000000002"/>
    <s v="Low"/>
    <n v="3980000"/>
    <m/>
    <m/>
    <m/>
    <m/>
    <m/>
    <m/>
    <m/>
    <m/>
    <m/>
  </r>
  <r>
    <s v="DIVIDENDO PROV $ 0,3968"/>
    <d v="2020-05-26T00:00:00"/>
    <x v="422"/>
    <s v="$"/>
    <x v="727"/>
    <n v="0"/>
    <n v="10000000"/>
    <n v="0"/>
    <n v="0"/>
    <n v="0"/>
    <n v="0.39700000000000002"/>
    <s v="Low"/>
    <n v="3970000"/>
    <m/>
    <m/>
    <m/>
    <m/>
    <m/>
    <m/>
    <m/>
    <m/>
    <m/>
  </r>
  <r>
    <s v="DIVIDENDO $ 0,3974018"/>
    <d v="2019-12-11T00:00:00"/>
    <x v="345"/>
    <s v="$"/>
    <x v="630"/>
    <n v="0"/>
    <n v="10000000"/>
    <n v="0"/>
    <n v="0"/>
    <n v="0"/>
    <n v="0.39700000000000002"/>
    <s v="Low"/>
    <n v="3970000"/>
    <m/>
    <m/>
    <m/>
    <m/>
    <m/>
    <m/>
    <m/>
    <m/>
    <m/>
  </r>
  <r>
    <s v="DIVIDENDO $ 0,39553"/>
    <d v="2021-05-19T00:00:00"/>
    <x v="184"/>
    <s v="$"/>
    <x v="607"/>
    <n v="0"/>
    <n v="10000000"/>
    <n v="0"/>
    <n v="0"/>
    <n v="0"/>
    <n v="0.39600000000000002"/>
    <s v="Low"/>
    <n v="3960000"/>
    <m/>
    <m/>
    <m/>
    <m/>
    <m/>
    <m/>
    <m/>
    <m/>
    <m/>
  </r>
  <r>
    <s v="DIVIDENDO DEF 0 $ 0,4662702"/>
    <d v="2016-05-02T00:00:00"/>
    <x v="370"/>
    <s v="$"/>
    <x v="459"/>
    <n v="0"/>
    <n v="8480000"/>
    <n v="0"/>
    <n v="0"/>
    <n v="0"/>
    <n v="0.46600000000000003"/>
    <s v="Low"/>
    <n v="3951680"/>
    <m/>
    <m/>
    <m/>
    <m/>
    <m/>
    <m/>
    <m/>
    <m/>
    <m/>
  </r>
  <r>
    <s v="DIVIDENDO DEF $ 0,39252"/>
    <d v="2017-06-06T00:00:00"/>
    <x v="1122"/>
    <s v="$"/>
    <x v="521"/>
    <n v="0"/>
    <n v="10000000"/>
    <n v="0"/>
    <n v="0"/>
    <n v="0"/>
    <n v="0.39300000000000002"/>
    <s v="Low"/>
    <n v="3930000"/>
    <m/>
    <m/>
    <m/>
    <m/>
    <m/>
    <m/>
    <m/>
    <m/>
    <m/>
  </r>
  <r>
    <s v="DIVIDENDO $ 0,4590836"/>
    <d v="2016-05-05T00:00:00"/>
    <x v="128"/>
    <s v="$"/>
    <x v="459"/>
    <n v="0"/>
    <n v="8560000"/>
    <n v="0"/>
    <n v="0"/>
    <n v="0"/>
    <n v="0.45900000000000002"/>
    <s v="Low"/>
    <n v="3929040"/>
    <m/>
    <m/>
    <m/>
    <m/>
    <m/>
    <m/>
    <m/>
    <m/>
    <m/>
  </r>
  <r>
    <s v="DIVIDENDO $ 0,4842425"/>
    <d v="2015-10-29T00:00:00"/>
    <x v="251"/>
    <s v="$"/>
    <x v="459"/>
    <n v="0"/>
    <n v="8080000"/>
    <n v="0"/>
    <n v="0"/>
    <n v="0"/>
    <n v="0.48399999999999999"/>
    <s v="Low"/>
    <n v="3910720"/>
    <m/>
    <m/>
    <m/>
    <m/>
    <m/>
    <m/>
    <m/>
    <m/>
    <m/>
  </r>
  <r>
    <s v="DIVIDENDO $ 0,4842425"/>
    <d v="2015-10-29T00:00:00"/>
    <x v="251"/>
    <s v="$"/>
    <x v="459"/>
    <n v="0"/>
    <n v="8080000"/>
    <n v="0"/>
    <n v="0"/>
    <n v="0"/>
    <n v="0.48399999999999999"/>
    <s v="Low"/>
    <n v="3910720"/>
    <m/>
    <m/>
    <m/>
    <m/>
    <m/>
    <m/>
    <m/>
    <m/>
    <m/>
  </r>
  <r>
    <s v="DIVIDENDO PROV US$ 3,90601526"/>
    <d v="2019-07-04T00:00:00"/>
    <x v="934"/>
    <s v="US$"/>
    <x v="693"/>
    <n v="0"/>
    <n v="1000000"/>
    <n v="0"/>
    <n v="0"/>
    <n v="0"/>
    <n v="3.9060000000000001"/>
    <s v="Medium"/>
    <n v="3906000"/>
    <m/>
    <m/>
    <m/>
    <m/>
    <m/>
    <m/>
    <m/>
    <m/>
    <m/>
  </r>
  <r>
    <s v="DIVIDENDO PROV US$ 1,2949930217"/>
    <d v="2021-02-03T00:00:00"/>
    <x v="805"/>
    <s v="US$"/>
    <x v="668"/>
    <n v="0"/>
    <n v="3000000"/>
    <n v="0"/>
    <n v="0"/>
    <n v="0"/>
    <n v="1.2949999999999999"/>
    <s v="Medium"/>
    <n v="3885000"/>
    <m/>
    <m/>
    <m/>
    <m/>
    <m/>
    <m/>
    <m/>
    <m/>
    <m/>
  </r>
  <r>
    <s v="DIVIDENDO PROV US$ 1,29384062"/>
    <d v="2015-10-28T00:00:00"/>
    <x v="203"/>
    <s v="US$"/>
    <x v="668"/>
    <n v="0"/>
    <n v="3000000"/>
    <n v="0"/>
    <n v="0"/>
    <n v="0"/>
    <n v="1.294"/>
    <s v="Medium"/>
    <n v="3882000"/>
    <m/>
    <m/>
    <m/>
    <m/>
    <m/>
    <m/>
    <m/>
    <m/>
    <m/>
  </r>
  <r>
    <s v="DIVIDENDO DEF $ 3,87794175511368"/>
    <d v="2017-04-25T00:00:00"/>
    <x v="794"/>
    <s v="$"/>
    <x v="342"/>
    <n v="0"/>
    <n v="1000000"/>
    <n v="0"/>
    <n v="0"/>
    <n v="0"/>
    <n v="3.8780000000000001"/>
    <s v="Medium"/>
    <n v="3878000"/>
    <m/>
    <m/>
    <m/>
    <m/>
    <m/>
    <m/>
    <m/>
    <m/>
    <m/>
  </r>
  <r>
    <s v="DIVIDENDO PROV 0 $ 0,13243208"/>
    <d v="2019-12-27T00:00:00"/>
    <x v="287"/>
    <s v="$"/>
    <x v="459"/>
    <n v="0"/>
    <n v="29360000"/>
    <n v="0"/>
    <n v="0"/>
    <n v="0"/>
    <n v="0.13200000000000001"/>
    <s v="Low"/>
    <n v="3875520"/>
    <m/>
    <m/>
    <m/>
    <m/>
    <m/>
    <m/>
    <m/>
    <m/>
    <m/>
  </r>
  <r>
    <s v="DIVIDENDO PROV US$ 3,86657953"/>
    <d v="2020-03-26T00:00:00"/>
    <x v="1179"/>
    <s v="US$"/>
    <x v="693"/>
    <n v="0"/>
    <n v="1000000"/>
    <n v="0"/>
    <n v="0"/>
    <n v="0"/>
    <n v="3.867"/>
    <s v="Medium"/>
    <n v="3867000"/>
    <m/>
    <m/>
    <m/>
    <m/>
    <m/>
    <m/>
    <m/>
    <m/>
    <m/>
  </r>
  <r>
    <s v="DIVIDENDO PROV $ 0,3857"/>
    <d v="2021-07-23T00:00:00"/>
    <x v="865"/>
    <s v="$"/>
    <x v="727"/>
    <n v="0"/>
    <n v="10000000"/>
    <n v="0"/>
    <n v="0"/>
    <n v="0"/>
    <n v="0.38600000000000001"/>
    <s v="Low"/>
    <n v="3860000"/>
    <m/>
    <m/>
    <m/>
    <m/>
    <m/>
    <m/>
    <m/>
    <m/>
    <m/>
  </r>
  <r>
    <s v="DIVIDENDO $ 0,3861853"/>
    <d v="2019-05-02T00:00:00"/>
    <x v="100"/>
    <s v="$"/>
    <x v="630"/>
    <n v="0"/>
    <n v="10000000"/>
    <n v="0"/>
    <n v="0"/>
    <n v="0"/>
    <n v="0.38600000000000001"/>
    <s v="Low"/>
    <n v="3860000"/>
    <m/>
    <m/>
    <m/>
    <m/>
    <m/>
    <m/>
    <m/>
    <m/>
    <m/>
  </r>
  <r>
    <s v="DIVIDENDO $ 0,3846998"/>
    <d v="2020-01-17T00:00:00"/>
    <x v="270"/>
    <s v="$"/>
    <x v="630"/>
    <n v="0"/>
    <n v="10000000"/>
    <n v="0"/>
    <n v="0"/>
    <n v="0"/>
    <n v="0.38500000000000001"/>
    <s v="Low"/>
    <n v="3850000"/>
    <m/>
    <m/>
    <m/>
    <m/>
    <m/>
    <m/>
    <m/>
    <m/>
    <m/>
  </r>
  <r>
    <s v="DIVIDENDO $ 0,4410753"/>
    <d v="2015-05-12T00:00:00"/>
    <x v="267"/>
    <s v="$"/>
    <x v="459"/>
    <n v="0"/>
    <n v="8720000"/>
    <n v="0"/>
    <n v="0"/>
    <n v="0"/>
    <n v="0.441"/>
    <s v="Low"/>
    <n v="3845520"/>
    <m/>
    <m/>
    <m/>
    <m/>
    <m/>
    <m/>
    <m/>
    <m/>
    <m/>
  </r>
  <r>
    <s v="DIVIDENDO PROV $ 3,482658195"/>
    <d v="2021-05-05T00:00:00"/>
    <x v="104"/>
    <s v="$"/>
    <x v="629"/>
    <n v="0"/>
    <n v="1097368"/>
    <n v="0"/>
    <n v="0"/>
    <n v="0"/>
    <n v="3.4830000000000001"/>
    <s v="Medium"/>
    <n v="3822132.7439999999"/>
    <m/>
    <m/>
    <m/>
    <m/>
    <m/>
    <m/>
    <m/>
    <m/>
    <m/>
  </r>
  <r>
    <s v="DIVIDENDO PROV $ 0,520071"/>
    <d v="2015-09-07T00:00:00"/>
    <x v="820"/>
    <s v="$"/>
    <x v="627"/>
    <n v="0"/>
    <n v="7342950"/>
    <n v="0"/>
    <n v="0"/>
    <n v="0"/>
    <n v="0.52"/>
    <s v="Low"/>
    <n v="3818334"/>
    <m/>
    <m/>
    <m/>
    <m/>
    <m/>
    <m/>
    <m/>
    <m/>
    <m/>
  </r>
  <r>
    <s v="DIVIDENDO $ 0,520166"/>
    <d v="2015-06-27T00:00:00"/>
    <x v="971"/>
    <s v="$"/>
    <x v="627"/>
    <n v="0"/>
    <n v="7342950"/>
    <n v="0"/>
    <n v="0"/>
    <n v="0"/>
    <n v="0.52"/>
    <s v="Low"/>
    <n v="3818334"/>
    <m/>
    <m/>
    <m/>
    <m/>
    <m/>
    <m/>
    <m/>
    <m/>
    <m/>
  </r>
  <r>
    <s v="DIVIDENDO $ 0,518506"/>
    <d v="2015-07-21T00:00:00"/>
    <x v="1180"/>
    <s v="$"/>
    <x v="627"/>
    <n v="0"/>
    <n v="7342950"/>
    <n v="0"/>
    <n v="0"/>
    <n v="0"/>
    <n v="0.51900000000000002"/>
    <s v="Low"/>
    <n v="3810991.05"/>
    <m/>
    <m/>
    <m/>
    <m/>
    <m/>
    <m/>
    <m/>
    <m/>
    <m/>
  </r>
  <r>
    <s v="DIVIDENDO $ 0,3808426"/>
    <d v="2020-12-23T00:00:00"/>
    <x v="281"/>
    <s v="$"/>
    <x v="630"/>
    <n v="0"/>
    <n v="10000000"/>
    <n v="0"/>
    <n v="0"/>
    <n v="0"/>
    <n v="0.38100000000000001"/>
    <s v="Low"/>
    <n v="3810000"/>
    <m/>
    <m/>
    <m/>
    <m/>
    <m/>
    <m/>
    <m/>
    <m/>
    <m/>
  </r>
  <r>
    <s v="DIVIDENDO DEF $ 0,381"/>
    <d v="2020-06-23T00:00:00"/>
    <x v="157"/>
    <s v="$"/>
    <x v="727"/>
    <n v="0"/>
    <n v="10000000"/>
    <n v="0"/>
    <n v="0"/>
    <n v="0"/>
    <n v="0.38100000000000001"/>
    <s v="Low"/>
    <n v="3810000"/>
    <m/>
    <m/>
    <m/>
    <m/>
    <m/>
    <m/>
    <m/>
    <m/>
    <m/>
  </r>
  <r>
    <s v="DIVIDENDO $ 0,37958386"/>
    <d v="2019-09-11T00:00:00"/>
    <x v="228"/>
    <s v="$"/>
    <x v="607"/>
    <n v="0"/>
    <n v="10000000"/>
    <n v="0"/>
    <n v="0"/>
    <n v="0"/>
    <n v="0.38"/>
    <s v="Low"/>
    <n v="3800000"/>
    <m/>
    <m/>
    <m/>
    <m/>
    <m/>
    <m/>
    <m/>
    <m/>
    <m/>
  </r>
  <r>
    <s v="DIVIDENDO $ 0,516007"/>
    <d v="2015-09-09T00:00:00"/>
    <x v="393"/>
    <s v="$"/>
    <x v="627"/>
    <n v="0"/>
    <n v="7342950"/>
    <n v="0"/>
    <n v="0"/>
    <n v="0"/>
    <n v="0.51600000000000001"/>
    <s v="Low"/>
    <n v="3788962.2"/>
    <m/>
    <m/>
    <m/>
    <m/>
    <m/>
    <m/>
    <m/>
    <m/>
    <m/>
  </r>
  <r>
    <s v="DIVIDENDO $ 0,4035409"/>
    <d v="2015-04-22T00:00:00"/>
    <x v="257"/>
    <s v="$"/>
    <x v="459"/>
    <n v="0"/>
    <n v="9360000"/>
    <n v="0"/>
    <n v="0"/>
    <n v="0"/>
    <n v="0.40400000000000003"/>
    <s v="Low"/>
    <n v="3781440"/>
    <m/>
    <m/>
    <m/>
    <m/>
    <m/>
    <m/>
    <m/>
    <m/>
    <m/>
  </r>
  <r>
    <s v="DIVIDENDO PROV $ 0,378"/>
    <d v="2020-07-24T00:00:00"/>
    <x v="449"/>
    <s v="$"/>
    <x v="727"/>
    <n v="0"/>
    <n v="10000000"/>
    <n v="0"/>
    <n v="0"/>
    <n v="0"/>
    <n v="0.378"/>
    <s v="Low"/>
    <n v="3780000"/>
    <m/>
    <m/>
    <m/>
    <m/>
    <m/>
    <m/>
    <m/>
    <m/>
    <m/>
  </r>
  <r>
    <s v="DIVIDENDO PROV $ 0,3779"/>
    <d v="2019-08-24T00:00:00"/>
    <x v="1162"/>
    <s v="$"/>
    <x v="744"/>
    <n v="0"/>
    <n v="10000000"/>
    <n v="0"/>
    <n v="0"/>
    <n v="0"/>
    <n v="0.378"/>
    <s v="Low"/>
    <n v="3780000"/>
    <m/>
    <m/>
    <m/>
    <m/>
    <m/>
    <m/>
    <m/>
    <m/>
    <m/>
  </r>
  <r>
    <s v="DIVIDENDO PROV $ 0,3772"/>
    <d v="2020-01-25T00:00:00"/>
    <x v="202"/>
    <s v="$"/>
    <x v="727"/>
    <n v="0"/>
    <n v="10000000"/>
    <n v="0"/>
    <n v="0"/>
    <n v="0"/>
    <n v="0.377"/>
    <s v="Low"/>
    <n v="3770000"/>
    <m/>
    <m/>
    <m/>
    <m/>
    <m/>
    <m/>
    <m/>
    <m/>
    <m/>
  </r>
  <r>
    <s v="DIVIDENDO $ 0,3752824"/>
    <d v="2021-06-16T00:00:00"/>
    <x v="476"/>
    <s v="$"/>
    <x v="630"/>
    <n v="0"/>
    <n v="10000000"/>
    <n v="0"/>
    <n v="0"/>
    <n v="0"/>
    <n v="0.375"/>
    <s v="Low"/>
    <n v="3750000"/>
    <m/>
    <m/>
    <m/>
    <m/>
    <m/>
    <m/>
    <m/>
    <m/>
    <m/>
  </r>
  <r>
    <s v="DIVIDENDO DEF $ 3,7501821100135300"/>
    <d v="2020-05-13T00:00:00"/>
    <x v="910"/>
    <s v="$"/>
    <x v="342"/>
    <n v="0"/>
    <n v="1000000"/>
    <n v="0"/>
    <n v="0"/>
    <n v="0"/>
    <n v="3.75"/>
    <s v="Medium"/>
    <n v="3750000"/>
    <m/>
    <m/>
    <m/>
    <m/>
    <m/>
    <m/>
    <m/>
    <m/>
    <m/>
  </r>
  <r>
    <s v="DIVIDENDO $ 0,3715786"/>
    <d v="2021-09-13T00:00:00"/>
    <x v="274"/>
    <s v="$"/>
    <x v="630"/>
    <n v="0"/>
    <n v="10000000"/>
    <n v="0"/>
    <n v="0"/>
    <n v="0"/>
    <n v="0.372"/>
    <s v="Low"/>
    <n v="3720000"/>
    <m/>
    <m/>
    <m/>
    <m/>
    <m/>
    <m/>
    <m/>
    <m/>
    <m/>
  </r>
  <r>
    <s v="DIVIDENDO PROV $ 0,3724"/>
    <d v="2021-02-20T00:00:00"/>
    <x v="1165"/>
    <s v="$"/>
    <x v="727"/>
    <n v="0"/>
    <n v="10000000"/>
    <n v="0"/>
    <n v="0"/>
    <n v="0"/>
    <n v="0.372"/>
    <s v="Low"/>
    <n v="3720000"/>
    <m/>
    <m/>
    <m/>
    <m/>
    <m/>
    <m/>
    <m/>
    <m/>
    <m/>
  </r>
  <r>
    <s v="DIVIDENDO PROV EURO 0,7427764986"/>
    <d v="2019-09-26T00:00:00"/>
    <x v="1181"/>
    <s v="EURO"/>
    <x v="565"/>
    <n v="0"/>
    <n v="5000000"/>
    <n v="0"/>
    <n v="0"/>
    <n v="0"/>
    <n v="0.74299999999999999"/>
    <s v="Low"/>
    <n v="3715000"/>
    <m/>
    <m/>
    <m/>
    <m/>
    <m/>
    <m/>
    <m/>
    <m/>
    <m/>
  </r>
  <r>
    <s v="DIVIDENDO PROV $ 0,37"/>
    <d v="2018-10-10T00:00:00"/>
    <x v="695"/>
    <s v="$"/>
    <x v="727"/>
    <n v="0"/>
    <n v="10000000"/>
    <n v="0"/>
    <n v="0"/>
    <n v="0"/>
    <n v="0.37"/>
    <s v="Low"/>
    <n v="3700000"/>
    <m/>
    <m/>
    <m/>
    <m/>
    <m/>
    <m/>
    <m/>
    <m/>
    <m/>
  </r>
  <r>
    <s v="DIVIDENDO US$ 1,2308692152"/>
    <d v="2018-12-21T00:00:00"/>
    <x v="560"/>
    <s v="US$"/>
    <x v="668"/>
    <n v="0"/>
    <n v="3000000"/>
    <n v="0"/>
    <n v="0"/>
    <n v="0"/>
    <n v="1.2310000000000001"/>
    <s v="Medium"/>
    <n v="3693000"/>
    <m/>
    <m/>
    <m/>
    <m/>
    <m/>
    <m/>
    <m/>
    <m/>
    <m/>
  </r>
  <r>
    <s v="DIVIDENDO $ 0,34892197"/>
    <d v="2019-09-25T00:00:00"/>
    <x v="291"/>
    <s v="$"/>
    <x v="592"/>
    <n v="0"/>
    <n v="10560000"/>
    <n v="0"/>
    <n v="0"/>
    <n v="0"/>
    <n v="0.34899999999999998"/>
    <s v="Low"/>
    <n v="3685440"/>
    <m/>
    <m/>
    <m/>
    <m/>
    <m/>
    <m/>
    <m/>
    <m/>
    <m/>
  </r>
  <r>
    <s v="DIVIDENDO $ 0,949457"/>
    <d v="2016-01-23T00:00:00"/>
    <x v="116"/>
    <s v="$"/>
    <x v="694"/>
    <n v="0"/>
    <n v="3883012"/>
    <n v="0"/>
    <n v="0"/>
    <n v="0"/>
    <n v="0.94899999999999995"/>
    <s v="Low"/>
    <n v="3684978.3879999998"/>
    <m/>
    <m/>
    <m/>
    <m/>
    <m/>
    <m/>
    <m/>
    <m/>
    <m/>
  </r>
  <r>
    <s v="DIVIDENDO PROV $ 3,681310386678280"/>
    <d v="2020-03-11T00:00:00"/>
    <x v="1066"/>
    <s v="$"/>
    <x v="342"/>
    <n v="0"/>
    <n v="1000000"/>
    <n v="0"/>
    <n v="0"/>
    <n v="0"/>
    <n v="3.681"/>
    <s v="Medium"/>
    <n v="3681000"/>
    <m/>
    <m/>
    <m/>
    <m/>
    <m/>
    <m/>
    <m/>
    <m/>
    <m/>
  </r>
  <r>
    <s v="DIVIDENDO PROV $ 63,156669"/>
    <d v="2020-10-24T00:00:00"/>
    <x v="629"/>
    <s v="$"/>
    <x v="194"/>
    <n v="0"/>
    <n v="58263"/>
    <n v="0"/>
    <n v="0"/>
    <n v="0"/>
    <n v="63.156999999999996"/>
    <s v="High"/>
    <n v="3679716.2910000002"/>
    <m/>
    <m/>
    <m/>
    <m/>
    <m/>
    <m/>
    <m/>
    <m/>
    <m/>
  </r>
  <r>
    <s v="DIVIDENDO INF 0 $ 0,946114"/>
    <d v="2017-05-20T00:00:00"/>
    <x v="59"/>
    <s v="$"/>
    <x v="694"/>
    <n v="0"/>
    <n v="3883012"/>
    <n v="0"/>
    <n v="0"/>
    <n v="0"/>
    <n v="0.94599999999999995"/>
    <s v="Low"/>
    <n v="3673329.352"/>
    <m/>
    <m/>
    <m/>
    <m/>
    <m/>
    <m/>
    <m/>
    <m/>
    <m/>
  </r>
  <r>
    <s v="DIVIDENDO PROV US$ 3,664775"/>
    <d v="2018-08-30T00:00:00"/>
    <x v="763"/>
    <s v="US$"/>
    <x v="743"/>
    <n v="0"/>
    <n v="1000000"/>
    <n v="0"/>
    <n v="0"/>
    <n v="0"/>
    <n v="3.665"/>
    <s v="Medium"/>
    <n v="3665000"/>
    <m/>
    <m/>
    <m/>
    <m/>
    <m/>
    <m/>
    <m/>
    <m/>
    <m/>
  </r>
  <r>
    <s v="DIVIDENDO $ 0,36623"/>
    <d v="2021-05-22T00:00:00"/>
    <x v="305"/>
    <s v="$"/>
    <x v="607"/>
    <n v="0"/>
    <n v="10000000"/>
    <n v="0"/>
    <n v="0"/>
    <n v="0"/>
    <n v="0.36599999999999999"/>
    <s v="Low"/>
    <n v="3660000"/>
    <m/>
    <m/>
    <m/>
    <m/>
    <m/>
    <m/>
    <m/>
    <m/>
    <m/>
  </r>
  <r>
    <s v="DIVIDENDO $ 0,4268295"/>
    <d v="2016-05-10T00:00:00"/>
    <x v="220"/>
    <s v="$"/>
    <x v="459"/>
    <n v="0"/>
    <n v="8560000"/>
    <n v="0"/>
    <n v="0"/>
    <n v="0"/>
    <n v="0.42699999999999999"/>
    <s v="Low"/>
    <n v="3655120"/>
    <m/>
    <m/>
    <m/>
    <m/>
    <m/>
    <m/>
    <m/>
    <m/>
    <m/>
  </r>
  <r>
    <s v="DIVIDENDO PROV $ 170,7973523"/>
    <d v="2021-04-27T00:00:00"/>
    <x v="332"/>
    <s v="$"/>
    <x v="308"/>
    <n v="0"/>
    <n v="21377"/>
    <n v="0"/>
    <n v="0"/>
    <n v="0"/>
    <n v="170.797"/>
    <s v="Very High"/>
    <n v="3651127.469"/>
    <m/>
    <m/>
    <m/>
    <m/>
    <m/>
    <m/>
    <m/>
    <m/>
    <m/>
  </r>
  <r>
    <s v="DIVIDENDO $ 0,36546968941826"/>
    <d v="2020-05-14T00:00:00"/>
    <x v="114"/>
    <s v="$"/>
    <x v="612"/>
    <n v="0"/>
    <n v="10000000"/>
    <n v="0"/>
    <n v="0"/>
    <n v="0"/>
    <n v="0.36499999999999999"/>
    <s v="Low"/>
    <n v="3650000"/>
    <m/>
    <m/>
    <m/>
    <m/>
    <m/>
    <m/>
    <m/>
    <m/>
    <m/>
  </r>
  <r>
    <s v="DIVIDENDO PROV US$ 0,36440636"/>
    <d v="2019-07-25T00:00:00"/>
    <x v="1150"/>
    <s v="US$"/>
    <x v="670"/>
    <n v="0"/>
    <n v="10000000"/>
    <n v="0"/>
    <n v="0"/>
    <n v="0"/>
    <n v="0.36399999999999999"/>
    <s v="Low"/>
    <n v="3640000"/>
    <m/>
    <m/>
    <m/>
    <m/>
    <m/>
    <m/>
    <m/>
    <m/>
    <m/>
  </r>
  <r>
    <s v="DIVIDENDO $ 0,4247492"/>
    <d v="2016-05-05T00:00:00"/>
    <x v="128"/>
    <s v="$"/>
    <x v="459"/>
    <n v="0"/>
    <n v="8560000"/>
    <n v="0"/>
    <n v="0"/>
    <n v="0"/>
    <n v="0.42499999999999999"/>
    <s v="Low"/>
    <n v="3638000"/>
    <m/>
    <m/>
    <m/>
    <m/>
    <m/>
    <m/>
    <m/>
    <m/>
    <m/>
  </r>
  <r>
    <s v="DIVIDENDO INF 0 $ 0,934498"/>
    <d v="2017-06-09T00:00:00"/>
    <x v="178"/>
    <s v="$"/>
    <x v="694"/>
    <n v="0"/>
    <n v="3883012"/>
    <n v="0"/>
    <n v="0"/>
    <n v="0"/>
    <n v="0.93400000000000005"/>
    <s v="Low"/>
    <n v="3626733.2080000001"/>
    <m/>
    <m/>
    <m/>
    <m/>
    <m/>
    <m/>
    <m/>
    <m/>
    <m/>
  </r>
  <r>
    <s v="DIVIDENDO $ 0,3606236"/>
    <d v="2020-10-02T00:00:00"/>
    <x v="155"/>
    <s v="$"/>
    <x v="630"/>
    <n v="0"/>
    <n v="10000000"/>
    <n v="0"/>
    <n v="0"/>
    <n v="0"/>
    <n v="0.36099999999999999"/>
    <s v="Low"/>
    <n v="3610000"/>
    <m/>
    <m/>
    <m/>
    <m/>
    <m/>
    <m/>
    <m/>
    <m/>
    <m/>
  </r>
  <r>
    <s v="DIVIDENDO PROV US$ 1,2013114316"/>
    <d v="2018-01-30T00:00:00"/>
    <x v="1047"/>
    <s v="US$"/>
    <x v="668"/>
    <n v="0"/>
    <n v="3000000"/>
    <n v="0"/>
    <n v="0"/>
    <n v="0"/>
    <n v="1.2010000000000001"/>
    <s v="Medium"/>
    <n v="3603000"/>
    <m/>
    <m/>
    <m/>
    <m/>
    <m/>
    <m/>
    <m/>
    <m/>
    <m/>
  </r>
  <r>
    <s v="DIVIDENDO PROV US$ 0,00936609"/>
    <d v="2021-03-29T00:00:00"/>
    <x v="66"/>
    <s v="US$"/>
    <x v="652"/>
    <n v="0"/>
    <n v="400000000"/>
    <n v="0"/>
    <n v="0"/>
    <n v="0"/>
    <n v="8.9999999999999993E-3"/>
    <s v="Low"/>
    <n v="3600000"/>
    <m/>
    <m/>
    <m/>
    <m/>
    <m/>
    <m/>
    <m/>
    <m/>
    <m/>
  </r>
  <r>
    <s v="DIVIDENDO DEF US$ 0,009128549878194820"/>
    <d v="2020-03-04T00:00:00"/>
    <x v="936"/>
    <s v="US$"/>
    <x v="644"/>
    <n v="0"/>
    <n v="400000000"/>
    <n v="0"/>
    <n v="0"/>
    <n v="0"/>
    <n v="8.9999999999999993E-3"/>
    <s v="Low"/>
    <n v="3600000"/>
    <m/>
    <m/>
    <m/>
    <m/>
    <m/>
    <m/>
    <m/>
    <m/>
    <m/>
  </r>
  <r>
    <s v="DIVIDENDO PROV US$ 0,011682929"/>
    <d v="2019-09-26T00:00:00"/>
    <x v="1181"/>
    <s v="US$"/>
    <x v="656"/>
    <n v="0"/>
    <n v="300000000"/>
    <n v="0"/>
    <n v="0"/>
    <n v="0"/>
    <n v="1.2E-2"/>
    <s v="Low"/>
    <n v="3600000"/>
    <m/>
    <m/>
    <m/>
    <m/>
    <m/>
    <m/>
    <m/>
    <m/>
    <m/>
  </r>
  <r>
    <s v="DIVIDENDO PROV US$ 0,0058259797"/>
    <d v="2019-06-04T00:00:00"/>
    <x v="1105"/>
    <s v="US$"/>
    <x v="594"/>
    <n v="0"/>
    <n v="600000000"/>
    <n v="0"/>
    <n v="0"/>
    <n v="0"/>
    <n v="6.0000000000000001E-3"/>
    <s v="Low"/>
    <n v="3600000"/>
    <m/>
    <m/>
    <m/>
    <m/>
    <m/>
    <m/>
    <m/>
    <m/>
    <m/>
  </r>
  <r>
    <s v="DIVIDENDO INF 0 $ 0,923714"/>
    <d v="2017-05-20T00:00:00"/>
    <x v="59"/>
    <s v="$"/>
    <x v="694"/>
    <n v="0"/>
    <n v="3883012"/>
    <n v="0"/>
    <n v="0"/>
    <n v="0"/>
    <n v="0.92400000000000004"/>
    <s v="Low"/>
    <n v="3587903.088"/>
    <m/>
    <m/>
    <m/>
    <m/>
    <m/>
    <m/>
    <m/>
    <m/>
    <m/>
  </r>
  <r>
    <s v="DIVIDENDO $ 0,563218867"/>
    <d v="2020-05-14T00:00:00"/>
    <x v="114"/>
    <s v="$"/>
    <x v="592"/>
    <n v="0"/>
    <n v="6360000"/>
    <n v="0"/>
    <n v="0"/>
    <n v="0"/>
    <n v="0.56299999999999994"/>
    <s v="Low"/>
    <n v="3580680"/>
    <m/>
    <m/>
    <m/>
    <m/>
    <m/>
    <m/>
    <m/>
    <m/>
    <m/>
  </r>
  <r>
    <s v="DIVIDENDO PROV US$ 1,1929326799"/>
    <d v="2017-06-15T00:00:00"/>
    <x v="711"/>
    <s v="US$"/>
    <x v="668"/>
    <n v="0"/>
    <n v="3000000"/>
    <n v="0"/>
    <n v="0"/>
    <n v="0"/>
    <n v="1.1930000000000001"/>
    <s v="Medium"/>
    <n v="3579000"/>
    <m/>
    <m/>
    <m/>
    <m/>
    <m/>
    <m/>
    <m/>
    <m/>
    <m/>
  </r>
  <r>
    <s v="DIVIDENDO INF 0 $ 0,920749"/>
    <d v="2017-01-21T00:00:00"/>
    <x v="120"/>
    <s v="$"/>
    <x v="694"/>
    <n v="0"/>
    <n v="3883012"/>
    <n v="0"/>
    <n v="0"/>
    <n v="0"/>
    <n v="0.92100000000000004"/>
    <s v="Low"/>
    <n v="3576254.0520000001"/>
    <m/>
    <m/>
    <m/>
    <m/>
    <m/>
    <m/>
    <m/>
    <m/>
    <m/>
  </r>
  <r>
    <s v="DIVIDENDO $ 0,59359017"/>
    <d v="2021-05-04T00:00:00"/>
    <x v="142"/>
    <s v="$"/>
    <x v="592"/>
    <n v="0"/>
    <n v="6000000"/>
    <n v="0"/>
    <n v="0"/>
    <n v="0"/>
    <n v="0.59399999999999997"/>
    <s v="Low"/>
    <n v="3564000"/>
    <m/>
    <m/>
    <m/>
    <m/>
    <m/>
    <m/>
    <m/>
    <m/>
    <m/>
  </r>
  <r>
    <s v="DIVIDENDO DEF 6 $ 0,000542220913523703"/>
    <d v="2018-05-17T00:00:00"/>
    <x v="81"/>
    <s v="$"/>
    <x v="734"/>
    <n v="0"/>
    <n v="3553436546"/>
    <n v="0"/>
    <n v="0"/>
    <n v="0"/>
    <n v="1E-3"/>
    <s v="Low"/>
    <n v="3553436.5460000001"/>
    <m/>
    <m/>
    <m/>
    <m/>
    <m/>
    <m/>
    <m/>
    <m/>
    <m/>
  </r>
  <r>
    <s v="DIVIDENDO ADIC 6 $ 0,000621779086476297"/>
    <d v="2018-05-17T00:00:00"/>
    <x v="81"/>
    <s v="$"/>
    <x v="734"/>
    <n v="0"/>
    <n v="3553436546"/>
    <n v="0"/>
    <n v="0"/>
    <n v="0"/>
    <n v="1E-3"/>
    <s v="Low"/>
    <n v="3553436.5460000001"/>
    <m/>
    <m/>
    <m/>
    <m/>
    <m/>
    <m/>
    <m/>
    <m/>
    <m/>
  </r>
  <r>
    <s v="DIVIDENDO ADIC 4 $ 0,0007385"/>
    <d v="2017-05-11T00:00:00"/>
    <x v="86"/>
    <s v="$"/>
    <x v="734"/>
    <n v="0"/>
    <n v="3553436546"/>
    <n v="0"/>
    <n v="0"/>
    <n v="0"/>
    <n v="1E-3"/>
    <s v="Low"/>
    <n v="3553436.5460000001"/>
    <m/>
    <m/>
    <m/>
    <m/>
    <m/>
    <m/>
    <m/>
    <m/>
    <m/>
  </r>
  <r>
    <s v="DIVIDENDO DEF $ 0,00116"/>
    <d v="2016-05-18T00:00:00"/>
    <x v="91"/>
    <s v="$"/>
    <x v="734"/>
    <n v="0"/>
    <n v="3553436546"/>
    <n v="0"/>
    <n v="0"/>
    <n v="0"/>
    <n v="1E-3"/>
    <s v="Low"/>
    <n v="3553436.5460000001"/>
    <m/>
    <m/>
    <m/>
    <m/>
    <m/>
    <m/>
    <m/>
    <m/>
    <m/>
  </r>
  <r>
    <s v="DIVIDENDO $ 0,682295"/>
    <d v="2015-01-15T00:00:00"/>
    <x v="295"/>
    <s v="$"/>
    <x v="459"/>
    <n v="0"/>
    <n v="5200000"/>
    <n v="0"/>
    <n v="0"/>
    <n v="0"/>
    <n v="0.68200000000000005"/>
    <s v="Low"/>
    <n v="3546400"/>
    <m/>
    <m/>
    <m/>
    <m/>
    <m/>
    <m/>
    <m/>
    <m/>
    <m/>
  </r>
  <r>
    <s v="DIVIDENDO PROV $ 3,234325068"/>
    <d v="2021-07-01T00:00:00"/>
    <x v="441"/>
    <s v="$"/>
    <x v="629"/>
    <n v="0"/>
    <n v="1095614"/>
    <n v="0"/>
    <n v="0"/>
    <n v="0"/>
    <n v="3.234"/>
    <s v="Medium"/>
    <n v="3543215.676"/>
    <m/>
    <m/>
    <m/>
    <m/>
    <m/>
    <m/>
    <m/>
    <m/>
    <m/>
  </r>
  <r>
    <s v="DIVIDENDO $ 0,19159258"/>
    <d v="2017-05-18T00:00:00"/>
    <x v="404"/>
    <s v="$"/>
    <x v="459"/>
    <n v="0"/>
    <n v="18400000"/>
    <n v="0"/>
    <n v="0"/>
    <n v="0"/>
    <n v="0.192"/>
    <s v="Low"/>
    <n v="3532800"/>
    <m/>
    <m/>
    <m/>
    <m/>
    <m/>
    <m/>
    <m/>
    <m/>
    <m/>
  </r>
  <r>
    <s v="DIVIDENDO $ 0,699725"/>
    <d v="2015-01-08T00:00:00"/>
    <x v="261"/>
    <s v="$"/>
    <x v="459"/>
    <n v="0"/>
    <n v="5040000"/>
    <n v="0"/>
    <n v="0"/>
    <n v="0"/>
    <n v="0.7"/>
    <s v="Low"/>
    <n v="3528000"/>
    <m/>
    <m/>
    <m/>
    <m/>
    <m/>
    <m/>
    <m/>
    <m/>
    <m/>
  </r>
  <r>
    <s v="DIVIDENDO $ 0,35097079"/>
    <d v="2019-12-12T00:00:00"/>
    <x v="205"/>
    <s v="$"/>
    <x v="607"/>
    <n v="0"/>
    <n v="10000000"/>
    <n v="0"/>
    <n v="0"/>
    <n v="0"/>
    <n v="0.35099999999999998"/>
    <s v="Low"/>
    <n v="3510000"/>
    <m/>
    <m/>
    <m/>
    <m/>
    <m/>
    <m/>
    <m/>
    <m/>
    <m/>
  </r>
  <r>
    <s v="DIVIDENDO PROV US$ 1,1668664601"/>
    <d v="2020-08-26T00:00:00"/>
    <x v="454"/>
    <s v="US$"/>
    <x v="668"/>
    <n v="0"/>
    <n v="3000000"/>
    <n v="0"/>
    <n v="0"/>
    <n v="0"/>
    <n v="1.167"/>
    <s v="Medium"/>
    <n v="3501000"/>
    <m/>
    <m/>
    <m/>
    <m/>
    <m/>
    <m/>
    <m/>
    <m/>
    <m/>
  </r>
  <r>
    <s v="DIVIDENDO PROV  EURO 0,0053947996"/>
    <d v="2021-02-04T00:00:00"/>
    <x v="1116"/>
    <s v="EURO"/>
    <x v="639"/>
    <n v="0"/>
    <n v="700000000"/>
    <n v="0"/>
    <n v="0"/>
    <n v="0"/>
    <n v="5.0000000000000001E-3"/>
    <s v="Low"/>
    <n v="3500000"/>
    <m/>
    <m/>
    <m/>
    <m/>
    <m/>
    <m/>
    <m/>
    <m/>
    <m/>
  </r>
  <r>
    <s v="DIVIDENDO DEF $ 0,17"/>
    <d v="2020-05-15T00:00:00"/>
    <x v="283"/>
    <s v="$"/>
    <x v="758"/>
    <n v="0"/>
    <n v="20578156"/>
    <n v="0"/>
    <n v="0"/>
    <n v="0"/>
    <n v="0.17"/>
    <s v="Low"/>
    <n v="3498286.52"/>
    <m/>
    <m/>
    <m/>
    <m/>
    <m/>
    <m/>
    <m/>
    <m/>
    <m/>
  </r>
  <r>
    <s v="DIVIDENDO $ 0,581539"/>
    <d v="2021-04-15T00:00:00"/>
    <x v="276"/>
    <s v="$"/>
    <x v="592"/>
    <n v="0"/>
    <n v="6000000"/>
    <n v="0"/>
    <n v="0"/>
    <n v="0"/>
    <n v="0.58199999999999996"/>
    <s v="Low"/>
    <n v="3492000"/>
    <m/>
    <m/>
    <m/>
    <m/>
    <m/>
    <m/>
    <m/>
    <m/>
    <m/>
  </r>
  <r>
    <s v="DIVIDENDO $ 0,34947"/>
    <d v="2021-08-25T00:00:00"/>
    <x v="84"/>
    <s v="$"/>
    <x v="607"/>
    <n v="0"/>
    <n v="10000000"/>
    <n v="0"/>
    <n v="0"/>
    <n v="0"/>
    <n v="0.34899999999999998"/>
    <s v="Low"/>
    <n v="3490000"/>
    <m/>
    <m/>
    <m/>
    <m/>
    <m/>
    <m/>
    <m/>
    <m/>
    <m/>
  </r>
  <r>
    <s v="DIVIDENDO DEF $ 0,3487665"/>
    <d v="2020-01-02T00:00:00"/>
    <x v="130"/>
    <s v="$"/>
    <x v="744"/>
    <n v="0"/>
    <n v="10000000"/>
    <n v="0"/>
    <n v="0"/>
    <n v="0"/>
    <n v="0.34899999999999998"/>
    <s v="Low"/>
    <n v="3490000"/>
    <m/>
    <m/>
    <m/>
    <m/>
    <m/>
    <m/>
    <m/>
    <m/>
    <m/>
  </r>
  <r>
    <s v="DIVIDENDO PROV $ 0,473782"/>
    <d v="2015-09-01T00:00:00"/>
    <x v="1182"/>
    <s v="$"/>
    <x v="627"/>
    <n v="0"/>
    <n v="7342950"/>
    <n v="0"/>
    <n v="0"/>
    <n v="0"/>
    <n v="0.47399999999999998"/>
    <s v="Low"/>
    <n v="3480558.3"/>
    <m/>
    <m/>
    <m/>
    <m/>
    <m/>
    <m/>
    <m/>
    <m/>
    <m/>
  </r>
  <r>
    <s v="DIVIDENDO PROV $ 0,3534837"/>
    <d v="2015-09-09T00:00:00"/>
    <x v="393"/>
    <s v="$"/>
    <x v="459"/>
    <n v="0"/>
    <n v="9840000"/>
    <n v="0"/>
    <n v="0"/>
    <n v="0"/>
    <n v="0.35299999999999998"/>
    <s v="Low"/>
    <n v="3473520"/>
    <m/>
    <m/>
    <m/>
    <m/>
    <m/>
    <m/>
    <m/>
    <m/>
    <m/>
  </r>
  <r>
    <s v="DIVIDENDO $ 0,34617"/>
    <d v="2021-05-11T00:00:00"/>
    <x v="54"/>
    <s v="$"/>
    <x v="607"/>
    <n v="0"/>
    <n v="10000000"/>
    <n v="0"/>
    <n v="0"/>
    <n v="0"/>
    <n v="0.34599999999999997"/>
    <s v="Low"/>
    <n v="3460000"/>
    <m/>
    <m/>
    <m/>
    <m/>
    <m/>
    <m/>
    <m/>
    <m/>
    <m/>
  </r>
  <r>
    <s v="DIVIDENDO  $ 0,3462914"/>
    <d v="2020-06-10T00:00:00"/>
    <x v="292"/>
    <s v="$"/>
    <x v="607"/>
    <n v="0"/>
    <n v="10000000"/>
    <n v="0"/>
    <n v="0"/>
    <n v="0"/>
    <n v="0.34599999999999997"/>
    <s v="Low"/>
    <n v="3460000"/>
    <m/>
    <m/>
    <m/>
    <m/>
    <m/>
    <m/>
    <m/>
    <m/>
    <m/>
  </r>
  <r>
    <s v="DIVIDENDO $ 0,3445915"/>
    <d v="2019-05-08T00:00:00"/>
    <x v="312"/>
    <s v="$"/>
    <x v="630"/>
    <n v="0"/>
    <n v="10000000"/>
    <n v="0"/>
    <n v="0"/>
    <n v="0"/>
    <n v="0.34499999999999997"/>
    <s v="Low"/>
    <n v="3450000"/>
    <m/>
    <m/>
    <m/>
    <m/>
    <m/>
    <m/>
    <m/>
    <m/>
    <m/>
  </r>
  <r>
    <s v="DIVIDENDO PROV $ 0,3439397"/>
    <d v="2019-09-24T00:00:00"/>
    <x v="141"/>
    <s v="$"/>
    <x v="744"/>
    <n v="0"/>
    <n v="10000000"/>
    <n v="0"/>
    <n v="0"/>
    <n v="0"/>
    <n v="0.34399999999999997"/>
    <s v="Low"/>
    <n v="3440000"/>
    <m/>
    <m/>
    <m/>
    <m/>
    <m/>
    <m/>
    <m/>
    <m/>
    <m/>
  </r>
  <r>
    <s v="DIVIDENDO PROV $ 3,133848347"/>
    <d v="2021-03-02T00:00:00"/>
    <x v="554"/>
    <s v="$"/>
    <x v="629"/>
    <n v="0"/>
    <n v="1097368"/>
    <n v="0"/>
    <n v="0"/>
    <n v="0"/>
    <n v="3.1339999999999999"/>
    <s v="Medium"/>
    <n v="3439151.3119999999"/>
    <m/>
    <m/>
    <m/>
    <m/>
    <m/>
    <m/>
    <m/>
    <m/>
    <m/>
  </r>
  <r>
    <s v="DIVIDENDO PROV US$ 0,04686682"/>
    <d v="2015-07-21T00:00:00"/>
    <x v="913"/>
    <s v="US$"/>
    <x v="741"/>
    <n v="0"/>
    <n v="72927389"/>
    <n v="0"/>
    <n v="0"/>
    <n v="0"/>
    <n v="4.7E-2"/>
    <s v="Low"/>
    <n v="3427587.2829999998"/>
    <m/>
    <m/>
    <m/>
    <m/>
    <m/>
    <m/>
    <m/>
    <m/>
    <m/>
  </r>
  <r>
    <s v="DIVIDENDO $ 0,461143"/>
    <d v="2015-08-31T00:00:00"/>
    <x v="381"/>
    <s v="$"/>
    <x v="627"/>
    <n v="0"/>
    <n v="7342950"/>
    <n v="0"/>
    <n v="0"/>
    <n v="0"/>
    <n v="0.46100000000000002"/>
    <s v="Low"/>
    <n v="3385099.95"/>
    <m/>
    <m/>
    <m/>
    <m/>
    <m/>
    <m/>
    <m/>
    <m/>
    <m/>
  </r>
  <r>
    <s v="DIVIDENDO PROV $ 3,374570029552450"/>
    <d v="2018-07-25T00:00:00"/>
    <x v="942"/>
    <s v="$"/>
    <x v="342"/>
    <n v="0"/>
    <n v="1000000"/>
    <n v="0"/>
    <n v="0"/>
    <n v="0"/>
    <n v="3.375"/>
    <s v="Medium"/>
    <n v="3375000"/>
    <m/>
    <m/>
    <m/>
    <m/>
    <m/>
    <m/>
    <m/>
    <m/>
    <m/>
  </r>
  <r>
    <s v="DIVIDENDO $ 0,869448"/>
    <d v="2015-05-06T00:00:00"/>
    <x v="68"/>
    <s v="$"/>
    <x v="694"/>
    <n v="0"/>
    <n v="3883012"/>
    <n v="0"/>
    <n v="0"/>
    <n v="0"/>
    <n v="0.86899999999999999"/>
    <s v="Low"/>
    <n v="3374337.4279999998"/>
    <m/>
    <m/>
    <m/>
    <m/>
    <m/>
    <m/>
    <m/>
    <m/>
    <m/>
  </r>
  <r>
    <s v="DIVIDENDO $ 0,53947708"/>
    <d v="2021-05-25T00:00:00"/>
    <x v="159"/>
    <s v="$"/>
    <x v="592"/>
    <n v="0"/>
    <n v="6240000"/>
    <n v="0"/>
    <n v="0"/>
    <n v="0"/>
    <n v="0.53900000000000003"/>
    <s v="Low"/>
    <n v="3363360"/>
    <m/>
    <m/>
    <m/>
    <m/>
    <m/>
    <m/>
    <m/>
    <m/>
    <m/>
  </r>
  <r>
    <s v="DIVIDENDO $ 0,458432"/>
    <d v="2015-06-27T00:00:00"/>
    <x v="971"/>
    <s v="$"/>
    <x v="627"/>
    <n v="0"/>
    <n v="7342950"/>
    <n v="0"/>
    <n v="0"/>
    <n v="0"/>
    <n v="0.45800000000000002"/>
    <s v="Low"/>
    <n v="3363071.1"/>
    <m/>
    <m/>
    <m/>
    <m/>
    <m/>
    <m/>
    <m/>
    <m/>
    <m/>
  </r>
  <r>
    <s v="DIVIDENDO DEF $ 3,35618317402171"/>
    <d v="2018-06-22T00:00:00"/>
    <x v="311"/>
    <s v="$"/>
    <x v="671"/>
    <n v="0"/>
    <n v="1000000"/>
    <n v="0"/>
    <n v="0"/>
    <n v="0"/>
    <n v="3.3559999999999999"/>
    <s v="Medium"/>
    <n v="3356000"/>
    <m/>
    <m/>
    <m/>
    <m/>
    <m/>
    <m/>
    <m/>
    <m/>
    <m/>
  </r>
  <r>
    <s v="DIVIDENDO INF 0 $ 0,864223"/>
    <d v="2017-05-20T00:00:00"/>
    <x v="59"/>
    <s v="$"/>
    <x v="694"/>
    <n v="0"/>
    <n v="3883012"/>
    <n v="0"/>
    <n v="0"/>
    <n v="0"/>
    <n v="0.86399999999999999"/>
    <s v="Low"/>
    <n v="3354922.3679999998"/>
    <m/>
    <m/>
    <m/>
    <m/>
    <m/>
    <m/>
    <m/>
    <m/>
    <m/>
  </r>
  <r>
    <s v="DIVIDENDO $ 0,33435"/>
    <d v="2021-05-18T00:00:00"/>
    <x v="271"/>
    <s v="$"/>
    <x v="607"/>
    <n v="0"/>
    <n v="10000000"/>
    <n v="0"/>
    <n v="0"/>
    <n v="0"/>
    <n v="0.33400000000000002"/>
    <s v="Low"/>
    <n v="3340000"/>
    <m/>
    <m/>
    <m/>
    <m/>
    <m/>
    <m/>
    <m/>
    <m/>
    <m/>
  </r>
  <r>
    <s v="DIVIDENDO INF 0 $ 0,855719"/>
    <d v="2017-01-21T00:00:00"/>
    <x v="120"/>
    <s v="$"/>
    <x v="694"/>
    <n v="0"/>
    <n v="3883012"/>
    <n v="0"/>
    <n v="0"/>
    <n v="0"/>
    <n v="0.85599999999999998"/>
    <s v="Low"/>
    <n v="3323858.2719999999"/>
    <m/>
    <m/>
    <m/>
    <m/>
    <m/>
    <m/>
    <m/>
    <m/>
    <m/>
  </r>
  <r>
    <s v="DIVIDENDO PROV EURO 10,6215931"/>
    <d v="2021-01-28T00:00:00"/>
    <x v="638"/>
    <s v="EURO"/>
    <x v="584"/>
    <n v="0"/>
    <n v="312670"/>
    <n v="0"/>
    <n v="0"/>
    <n v="0"/>
    <n v="10.622"/>
    <s v="High"/>
    <n v="3321180.74"/>
    <m/>
    <m/>
    <m/>
    <m/>
    <m/>
    <m/>
    <m/>
    <m/>
    <m/>
  </r>
  <r>
    <s v="DIVIDENDO DEF $ 3,31753264709058"/>
    <d v="2018-06-22T00:00:00"/>
    <x v="311"/>
    <s v="$"/>
    <x v="672"/>
    <n v="0"/>
    <n v="1000000"/>
    <n v="0"/>
    <n v="0"/>
    <n v="0"/>
    <n v="3.3180000000000001"/>
    <s v="Medium"/>
    <n v="3318000"/>
    <m/>
    <m/>
    <m/>
    <m/>
    <m/>
    <m/>
    <m/>
    <m/>
    <m/>
  </r>
  <r>
    <s v="DIVIDENDO PROV 0 $ 0,3539594"/>
    <d v="2015-05-07T00:00:00"/>
    <x v="189"/>
    <s v="$"/>
    <x v="459"/>
    <n v="0"/>
    <n v="9360000"/>
    <n v="0"/>
    <n v="0"/>
    <n v="0"/>
    <n v="0.35399999999999998"/>
    <s v="Low"/>
    <n v="3313440"/>
    <m/>
    <m/>
    <m/>
    <m/>
    <m/>
    <m/>
    <m/>
    <m/>
    <m/>
  </r>
  <r>
    <s v="DIVIDENDO $ 0,852502"/>
    <d v="2015-12-11T00:00:00"/>
    <x v="129"/>
    <s v="$"/>
    <x v="694"/>
    <n v="0"/>
    <n v="3883012"/>
    <n v="0"/>
    <n v="0"/>
    <n v="0"/>
    <n v="0.85299999999999998"/>
    <s v="Low"/>
    <n v="3312209.236"/>
    <m/>
    <m/>
    <m/>
    <m/>
    <m/>
    <m/>
    <m/>
    <m/>
    <m/>
  </r>
  <r>
    <s v="DIVIDENDO $ 0,331154"/>
    <d v="2019-04-11T00:00:00"/>
    <x v="770"/>
    <s v="$"/>
    <x v="630"/>
    <n v="0"/>
    <n v="10000000"/>
    <n v="0"/>
    <n v="0"/>
    <n v="0"/>
    <n v="0.33100000000000002"/>
    <s v="Low"/>
    <n v="3310000"/>
    <m/>
    <m/>
    <m/>
    <m/>
    <m/>
    <m/>
    <m/>
    <m/>
    <m/>
  </r>
  <r>
    <s v="DIVIDENDO $ 0,32962037405641"/>
    <d v="2020-01-30T00:00:00"/>
    <x v="202"/>
    <s v="$"/>
    <x v="612"/>
    <n v="0"/>
    <n v="10000000"/>
    <n v="0"/>
    <n v="0"/>
    <n v="0"/>
    <n v="0.33"/>
    <s v="Low"/>
    <n v="3300000"/>
    <m/>
    <m/>
    <m/>
    <m/>
    <m/>
    <m/>
    <m/>
    <m/>
    <m/>
  </r>
  <r>
    <s v="DIVIDENDO PROV US$ 0,0106057521"/>
    <d v="2018-12-20T00:00:00"/>
    <x v="815"/>
    <s v="US$"/>
    <x v="656"/>
    <n v="0"/>
    <n v="300000000"/>
    <n v="0"/>
    <n v="0"/>
    <n v="0"/>
    <n v="1.0999999999999999E-2"/>
    <s v="Low"/>
    <n v="3300000"/>
    <m/>
    <m/>
    <m/>
    <m/>
    <m/>
    <m/>
    <m/>
    <m/>
    <m/>
  </r>
  <r>
    <s v="DIVIDENDO $ 0,447988"/>
    <d v="2015-06-04T00:00:00"/>
    <x v="945"/>
    <s v="$"/>
    <x v="627"/>
    <n v="0"/>
    <n v="7342950"/>
    <n v="0"/>
    <n v="0"/>
    <n v="0"/>
    <n v="0.44800000000000001"/>
    <s v="Low"/>
    <n v="3289641.6"/>
    <m/>
    <m/>
    <m/>
    <m/>
    <m/>
    <m/>
    <m/>
    <m/>
    <m/>
  </r>
  <r>
    <s v="DIVIDENDO DEF $ 3,28536722394823"/>
    <d v="2018-06-22T00:00:00"/>
    <x v="311"/>
    <s v="$"/>
    <x v="673"/>
    <n v="0"/>
    <n v="1000000"/>
    <n v="0"/>
    <n v="0"/>
    <n v="0"/>
    <n v="3.2850000000000001"/>
    <s v="Medium"/>
    <n v="3285000"/>
    <m/>
    <m/>
    <m/>
    <m/>
    <m/>
    <m/>
    <m/>
    <m/>
    <m/>
  </r>
  <r>
    <s v="DIVIDENDO DEF US$ 0,3279777216719720"/>
    <d v="2021-03-18T00:00:00"/>
    <x v="804"/>
    <s v="US$"/>
    <x v="759"/>
    <n v="0"/>
    <n v="10000000"/>
    <n v="0"/>
    <n v="0"/>
    <n v="0"/>
    <n v="0.32800000000000001"/>
    <s v="Low"/>
    <n v="3280000"/>
    <m/>
    <m/>
    <m/>
    <m/>
    <m/>
    <m/>
    <m/>
    <m/>
    <m/>
  </r>
  <r>
    <s v="DIVIDENDO PROV US$ 1,0905733433"/>
    <d v="2021-03-31T00:00:00"/>
    <x v="915"/>
    <s v="US$"/>
    <x v="668"/>
    <n v="0"/>
    <n v="3000000"/>
    <n v="0"/>
    <n v="0"/>
    <n v="0"/>
    <n v="1.091"/>
    <s v="Medium"/>
    <n v="3273000"/>
    <m/>
    <m/>
    <m/>
    <m/>
    <m/>
    <m/>
    <m/>
    <m/>
    <m/>
  </r>
  <r>
    <s v="DIVIDENDO $ 0,50474583"/>
    <d v="2021-01-28T00:00:00"/>
    <x v="134"/>
    <s v="$"/>
    <x v="592"/>
    <n v="0"/>
    <n v="6480000"/>
    <n v="0"/>
    <n v="0"/>
    <n v="0"/>
    <n v="0.505"/>
    <s v="Low"/>
    <n v="3272400"/>
    <m/>
    <m/>
    <m/>
    <m/>
    <m/>
    <m/>
    <m/>
    <m/>
    <m/>
  </r>
  <r>
    <s v="DIVIDENDO DEF US$ 0,3271327803290"/>
    <d v="2021-03-18T00:00:00"/>
    <x v="804"/>
    <s v="US$"/>
    <x v="760"/>
    <n v="0"/>
    <n v="10000000"/>
    <n v="0"/>
    <n v="0"/>
    <n v="0"/>
    <n v="0.32700000000000001"/>
    <s v="Low"/>
    <n v="3270000"/>
    <m/>
    <m/>
    <m/>
    <m/>
    <m/>
    <m/>
    <m/>
    <m/>
    <m/>
  </r>
  <r>
    <s v="DIVIDENDO DEF $ 0,326706206"/>
    <d v="2018-05-17T00:00:00"/>
    <x v="81"/>
    <s v="$"/>
    <x v="597"/>
    <n v="0"/>
    <n v="10000000"/>
    <n v="0"/>
    <n v="0"/>
    <n v="0"/>
    <n v="0.32700000000000001"/>
    <s v="Low"/>
    <n v="3270000"/>
    <m/>
    <m/>
    <m/>
    <m/>
    <m/>
    <m/>
    <m/>
    <m/>
    <m/>
  </r>
  <r>
    <s v="DIVIDENDO $ 0,50430895"/>
    <d v="2020-11-23T00:00:00"/>
    <x v="339"/>
    <s v="$"/>
    <x v="592"/>
    <n v="0"/>
    <n v="6480000"/>
    <n v="0"/>
    <n v="0"/>
    <n v="0"/>
    <n v="0.504"/>
    <s v="Low"/>
    <n v="3265920"/>
    <m/>
    <m/>
    <m/>
    <m/>
    <m/>
    <m/>
    <m/>
    <m/>
    <m/>
  </r>
  <r>
    <s v="DIVIDENDO $ 0,840088"/>
    <d v="2016-05-19T00:00:00"/>
    <x v="150"/>
    <s v="$"/>
    <x v="694"/>
    <n v="0"/>
    <n v="3883012"/>
    <n v="0"/>
    <n v="0"/>
    <n v="0"/>
    <n v="0.84"/>
    <s v="Low"/>
    <n v="3261730.08"/>
    <m/>
    <m/>
    <m/>
    <m/>
    <m/>
    <m/>
    <m/>
    <m/>
    <m/>
  </r>
  <r>
    <s v="DIVIDENDO $ 0,3559561"/>
    <d v="2016-01-27T00:00:00"/>
    <x v="31"/>
    <s v="$"/>
    <x v="459"/>
    <n v="0"/>
    <n v="9120000"/>
    <n v="0"/>
    <n v="0"/>
    <n v="0"/>
    <n v="0.35599999999999998"/>
    <s v="Low"/>
    <n v="3246720"/>
    <m/>
    <m/>
    <m/>
    <m/>
    <m/>
    <m/>
    <m/>
    <m/>
    <m/>
  </r>
  <r>
    <s v="DIVIDENDO PROV US$ 3,24423223"/>
    <d v="2021-08-05T00:00:00"/>
    <x v="1045"/>
    <s v="US$"/>
    <x v="761"/>
    <n v="0"/>
    <n v="1000000"/>
    <n v="0"/>
    <n v="0"/>
    <n v="0"/>
    <n v="3.2440000000000002"/>
    <s v="Medium"/>
    <n v="3244000"/>
    <m/>
    <m/>
    <m/>
    <m/>
    <m/>
    <m/>
    <m/>
    <m/>
    <m/>
  </r>
  <r>
    <s v="DIVIDENDO $ 0,834743"/>
    <d v="2015-12-03T00:00:00"/>
    <x v="197"/>
    <s v="$"/>
    <x v="694"/>
    <n v="0"/>
    <n v="3883012"/>
    <n v="0"/>
    <n v="0"/>
    <n v="0"/>
    <n v="0.83499999999999996"/>
    <s v="Low"/>
    <n v="3242315.02"/>
    <m/>
    <m/>
    <m/>
    <m/>
    <m/>
    <m/>
    <m/>
    <m/>
    <m/>
  </r>
  <r>
    <s v="DIVIDENDO $ 0,32395006068624"/>
    <d v="2020-05-12T00:00:00"/>
    <x v="97"/>
    <s v="$"/>
    <x v="612"/>
    <n v="0"/>
    <n v="10000000"/>
    <n v="0"/>
    <n v="0"/>
    <n v="0"/>
    <n v="0.32400000000000001"/>
    <s v="Low"/>
    <n v="3240000"/>
    <m/>
    <m/>
    <m/>
    <m/>
    <m/>
    <m/>
    <m/>
    <m/>
    <m/>
  </r>
  <r>
    <s v="DIVIDENDO $ 0,08400578"/>
    <d v="2021-05-12T00:00:00"/>
    <x v="151"/>
    <s v="$"/>
    <x v="459"/>
    <n v="0"/>
    <n v="38480000"/>
    <n v="0"/>
    <n v="0"/>
    <n v="0"/>
    <n v="8.4000000000000005E-2"/>
    <s v="Low"/>
    <n v="3232320"/>
    <m/>
    <m/>
    <m/>
    <m/>
    <m/>
    <m/>
    <m/>
    <m/>
    <m/>
  </r>
  <r>
    <s v="DIVIDENDO  $ 0,32318"/>
    <d v="2020-12-17T00:00:00"/>
    <x v="89"/>
    <s v="$"/>
    <x v="607"/>
    <n v="0"/>
    <n v="10000000"/>
    <n v="0"/>
    <n v="0"/>
    <n v="0"/>
    <n v="0.32300000000000001"/>
    <s v="Low"/>
    <n v="3230000"/>
    <m/>
    <m/>
    <m/>
    <m/>
    <m/>
    <m/>
    <m/>
    <m/>
    <m/>
  </r>
  <r>
    <s v="DIVIDENDO PROV US$ 0,00816774"/>
    <d v="2021-01-21T00:00:00"/>
    <x v="245"/>
    <s v="US$"/>
    <x v="652"/>
    <n v="0"/>
    <n v="400000000"/>
    <n v="0"/>
    <n v="0"/>
    <n v="0"/>
    <n v="8.0000000000000002E-3"/>
    <s v="Low"/>
    <n v="3200000"/>
    <m/>
    <m/>
    <m/>
    <m/>
    <m/>
    <m/>
    <m/>
    <m/>
    <m/>
  </r>
  <r>
    <s v="DIVIDENDO PROV US$ 0,00837859"/>
    <d v="2018-07-11T00:00:00"/>
    <x v="620"/>
    <s v="US$"/>
    <x v="762"/>
    <n v="0"/>
    <n v="400000000"/>
    <n v="0"/>
    <n v="0"/>
    <n v="0"/>
    <n v="8.0000000000000002E-3"/>
    <s v="Low"/>
    <n v="3200000"/>
    <m/>
    <m/>
    <m/>
    <m/>
    <m/>
    <m/>
    <m/>
    <m/>
    <m/>
  </r>
  <r>
    <s v="DIVIDENDO DEF $ 0,319875871"/>
    <d v="2018-05-17T00:00:00"/>
    <x v="81"/>
    <s v="$"/>
    <x v="599"/>
    <n v="0"/>
    <n v="10000000"/>
    <n v="0"/>
    <n v="0"/>
    <n v="0"/>
    <n v="0.32"/>
    <s v="Low"/>
    <n v="3200000"/>
    <m/>
    <m/>
    <m/>
    <m/>
    <m/>
    <m/>
    <m/>
    <m/>
    <m/>
  </r>
  <r>
    <s v="DIVIDENDO PROV US$ 0,00785929"/>
    <d v="2018-05-11T00:00:00"/>
    <x v="219"/>
    <s v="US$"/>
    <x v="652"/>
    <n v="0"/>
    <n v="400000000"/>
    <n v="0"/>
    <n v="0"/>
    <n v="0"/>
    <n v="8.0000000000000002E-3"/>
    <s v="Low"/>
    <n v="3200000"/>
    <m/>
    <m/>
    <m/>
    <m/>
    <m/>
    <m/>
    <m/>
    <m/>
    <m/>
  </r>
  <r>
    <s v="DIVIDENDO PROV US$ 0,00822346"/>
    <d v="2017-05-26T00:00:00"/>
    <x v="574"/>
    <s v="US$"/>
    <x v="652"/>
    <n v="0"/>
    <n v="400000000"/>
    <n v="0"/>
    <n v="0"/>
    <n v="0"/>
    <n v="8.0000000000000002E-3"/>
    <s v="Low"/>
    <n v="3200000"/>
    <m/>
    <m/>
    <m/>
    <m/>
    <m/>
    <m/>
    <m/>
    <m/>
    <m/>
  </r>
  <r>
    <s v="DIVIDENDO DEF US$ 0,00807821664505166"/>
    <d v="2015-04-21T00:00:00"/>
    <x v="616"/>
    <s v="US$"/>
    <x v="644"/>
    <n v="0"/>
    <n v="400000000"/>
    <n v="0"/>
    <n v="0"/>
    <n v="0"/>
    <n v="8.0000000000000002E-3"/>
    <s v="Low"/>
    <n v="3200000"/>
    <m/>
    <m/>
    <m/>
    <m/>
    <m/>
    <m/>
    <m/>
    <m/>
    <m/>
  </r>
  <r>
    <s v="DIVIDENDO PROV $ 3,195568165805050"/>
    <d v="2016-10-21T00:00:00"/>
    <x v="418"/>
    <s v="$"/>
    <x v="342"/>
    <n v="0"/>
    <n v="1000000"/>
    <n v="0"/>
    <n v="0"/>
    <n v="0"/>
    <n v="3.1960000000000002"/>
    <s v="Medium"/>
    <n v="3196000"/>
    <m/>
    <m/>
    <m/>
    <m/>
    <m/>
    <m/>
    <m/>
    <m/>
    <m/>
  </r>
  <r>
    <s v="DIVIDENDO $ 0,3800007"/>
    <d v="2016-04-21T00:00:00"/>
    <x v="256"/>
    <s v="$"/>
    <x v="459"/>
    <n v="0"/>
    <n v="8400000"/>
    <n v="0"/>
    <n v="0"/>
    <n v="0"/>
    <n v="0.38"/>
    <s v="Low"/>
    <n v="3192000"/>
    <m/>
    <m/>
    <m/>
    <m/>
    <m/>
    <m/>
    <m/>
    <m/>
    <m/>
  </r>
  <r>
    <s v="DIVIDENDO $ 0,316793263"/>
    <d v="2018-03-21T00:00:00"/>
    <x v="11"/>
    <s v="$"/>
    <x v="403"/>
    <n v="0"/>
    <n v="10000000"/>
    <n v="0"/>
    <n v="0"/>
    <n v="0"/>
    <n v="0.317"/>
    <s v="Low"/>
    <n v="3170000"/>
    <m/>
    <m/>
    <m/>
    <m/>
    <m/>
    <m/>
    <m/>
    <m/>
    <m/>
  </r>
  <r>
    <s v="DIVIDENDO PROV $ 3,16733733080326"/>
    <d v="2016-07-21T00:00:00"/>
    <x v="1004"/>
    <s v="$"/>
    <x v="342"/>
    <n v="0"/>
    <n v="1000000"/>
    <n v="0"/>
    <n v="0"/>
    <n v="0"/>
    <n v="3.1669999999999998"/>
    <s v="Medium"/>
    <n v="3167000"/>
    <m/>
    <m/>
    <m/>
    <m/>
    <m/>
    <m/>
    <m/>
    <m/>
    <m/>
  </r>
  <r>
    <s v="DIVIDENDO $ 0,3691028"/>
    <d v="2016-05-05T00:00:00"/>
    <x v="128"/>
    <s v="$"/>
    <x v="459"/>
    <n v="0"/>
    <n v="8560000"/>
    <n v="0"/>
    <n v="0"/>
    <n v="0"/>
    <n v="0.36899999999999999"/>
    <s v="Low"/>
    <n v="3158640"/>
    <m/>
    <m/>
    <m/>
    <m/>
    <m/>
    <m/>
    <m/>
    <m/>
    <m/>
  </r>
  <r>
    <s v="DIVIDENDO $ 0,46872411"/>
    <d v="2019-05-16T00:00:00"/>
    <x v="21"/>
    <s v="$"/>
    <x v="592"/>
    <n v="0"/>
    <n v="6720000"/>
    <n v="0"/>
    <n v="0"/>
    <n v="0"/>
    <n v="0.46899999999999997"/>
    <s v="Low"/>
    <n v="3151680"/>
    <m/>
    <m/>
    <m/>
    <m/>
    <m/>
    <m/>
    <m/>
    <m/>
    <m/>
  </r>
  <r>
    <s v="DIVIDENDO $ 0,50469375"/>
    <d v="2020-08-27T00:00:00"/>
    <x v="110"/>
    <s v="$"/>
    <x v="592"/>
    <n v="0"/>
    <n v="6240000"/>
    <n v="0"/>
    <n v="0"/>
    <n v="0"/>
    <n v="0.505"/>
    <s v="Low"/>
    <n v="3151200"/>
    <m/>
    <m/>
    <m/>
    <m/>
    <m/>
    <m/>
    <m/>
    <m/>
    <m/>
  </r>
  <r>
    <s v="DIVIDENDO $ 0,314246"/>
    <d v="2019-04-24T00:00:00"/>
    <x v="185"/>
    <s v="$"/>
    <x v="630"/>
    <n v="0"/>
    <n v="10000000"/>
    <n v="0"/>
    <n v="0"/>
    <n v="0"/>
    <n v="0.314"/>
    <s v="Low"/>
    <n v="3140000"/>
    <m/>
    <m/>
    <m/>
    <m/>
    <m/>
    <m/>
    <m/>
    <m/>
    <m/>
  </r>
  <r>
    <s v="DIVIDENDO $ 0,3396684"/>
    <d v="2015-04-17T00:00:00"/>
    <x v="316"/>
    <s v="$"/>
    <x v="459"/>
    <n v="0"/>
    <n v="9200000"/>
    <n v="0"/>
    <n v="0"/>
    <n v="0"/>
    <n v="0.34"/>
    <s v="Low"/>
    <n v="3128000"/>
    <m/>
    <m/>
    <m/>
    <m/>
    <m/>
    <m/>
    <m/>
    <m/>
    <m/>
  </r>
  <r>
    <s v="DIVIDENDO DEF $ 0,311669812"/>
    <d v="2018-05-17T00:00:00"/>
    <x v="81"/>
    <s v="$"/>
    <x v="686"/>
    <n v="0"/>
    <n v="10000000"/>
    <n v="0"/>
    <n v="0"/>
    <n v="0"/>
    <n v="0.312"/>
    <s v="Low"/>
    <n v="3120000"/>
    <m/>
    <m/>
    <m/>
    <m/>
    <m/>
    <m/>
    <m/>
    <m/>
    <m/>
  </r>
  <r>
    <s v="DIVIDENDO DEF US$ 0,31185691"/>
    <d v="2017-05-06T00:00:00"/>
    <x v="82"/>
    <s v="US$"/>
    <x v="747"/>
    <n v="0"/>
    <n v="10000000"/>
    <n v="0"/>
    <n v="0"/>
    <n v="0"/>
    <n v="0.312"/>
    <s v="Low"/>
    <n v="3120000"/>
    <m/>
    <m/>
    <m/>
    <m/>
    <m/>
    <m/>
    <m/>
    <m/>
    <m/>
  </r>
  <r>
    <s v="DIVIDENDO PROV $ 31,2002020389855"/>
    <d v="2015-01-23T00:00:00"/>
    <x v="575"/>
    <s v="$"/>
    <x v="397"/>
    <n v="0"/>
    <n v="100000"/>
    <n v="0"/>
    <n v="0"/>
    <n v="0"/>
    <n v="31.2"/>
    <s v="High"/>
    <n v="3120000"/>
    <m/>
    <m/>
    <m/>
    <m/>
    <m/>
    <m/>
    <m/>
    <m/>
    <m/>
  </r>
  <r>
    <s v="DIVIDENDO $ 0,3454878"/>
    <d v="2015-10-22T00:00:00"/>
    <x v="355"/>
    <s v="$"/>
    <x v="459"/>
    <n v="0"/>
    <n v="9040000"/>
    <n v="0"/>
    <n v="0"/>
    <n v="0"/>
    <n v="0.34499999999999997"/>
    <s v="Low"/>
    <n v="3118800"/>
    <m/>
    <m/>
    <m/>
    <m/>
    <m/>
    <m/>
    <m/>
    <m/>
    <m/>
  </r>
  <r>
    <s v="DIVIDENDO PROV US$ 3,09450189"/>
    <d v="2021-08-26T00:00:00"/>
    <x v="947"/>
    <s v="US$"/>
    <x v="743"/>
    <n v="0"/>
    <n v="1000000"/>
    <n v="0"/>
    <n v="0"/>
    <n v="0"/>
    <n v="3.0950000000000002"/>
    <s v="Medium"/>
    <n v="3095000"/>
    <m/>
    <m/>
    <m/>
    <m/>
    <m/>
    <m/>
    <m/>
    <m/>
    <m/>
  </r>
  <r>
    <s v="DIVIDENDO INF 0 $ 0,796437"/>
    <d v="2017-12-07T00:00:00"/>
    <x v="172"/>
    <s v="$"/>
    <x v="694"/>
    <n v="0"/>
    <n v="3883012"/>
    <n v="0"/>
    <n v="0"/>
    <n v="0"/>
    <n v="0.79600000000000004"/>
    <s v="Low"/>
    <n v="3090877.5520000001"/>
    <m/>
    <m/>
    <m/>
    <m/>
    <m/>
    <m/>
    <m/>
    <m/>
    <m/>
  </r>
  <r>
    <s v="DIVIDENDO $ 0,3089625"/>
    <d v="2015-08-27T00:00:00"/>
    <x v="234"/>
    <s v="$"/>
    <x v="459"/>
    <n v="0"/>
    <n v="10000000"/>
    <n v="0"/>
    <n v="0"/>
    <n v="0"/>
    <n v="0.309"/>
    <s v="Low"/>
    <n v="3090000"/>
    <m/>
    <m/>
    <m/>
    <m/>
    <m/>
    <m/>
    <m/>
    <m/>
    <m/>
  </r>
  <r>
    <s v="DIVIDENDO PROV US$ 3,0776586"/>
    <d v="2019-12-10T00:00:00"/>
    <x v="963"/>
    <s v="US$"/>
    <x v="743"/>
    <n v="0"/>
    <n v="1000000"/>
    <n v="0"/>
    <n v="0"/>
    <n v="0"/>
    <n v="3.0779999999999998"/>
    <s v="Medium"/>
    <n v="3078000"/>
    <m/>
    <m/>
    <m/>
    <m/>
    <m/>
    <m/>
    <m/>
    <m/>
    <m/>
  </r>
  <r>
    <s v="DIVIDENDO $ 0,4191"/>
    <d v="2015-06-13T00:00:00"/>
    <x v="608"/>
    <s v="$"/>
    <x v="627"/>
    <n v="0"/>
    <n v="7342950"/>
    <n v="0"/>
    <n v="0"/>
    <n v="0"/>
    <n v="0.41899999999999998"/>
    <s v="Low"/>
    <n v="3076696.05"/>
    <m/>
    <m/>
    <m/>
    <m/>
    <m/>
    <m/>
    <m/>
    <m/>
    <m/>
  </r>
  <r>
    <s v="DIVIDENDO PROV $ 0,07810599"/>
    <d v="2018-09-21T00:00:00"/>
    <x v="598"/>
    <s v="$"/>
    <x v="459"/>
    <n v="0"/>
    <n v="39360000"/>
    <n v="0"/>
    <n v="0"/>
    <n v="0"/>
    <n v="7.8E-2"/>
    <s v="Low"/>
    <n v="3070080"/>
    <m/>
    <m/>
    <m/>
    <m/>
    <m/>
    <m/>
    <m/>
    <m/>
    <m/>
  </r>
  <r>
    <s v="DIVIDENDO INF 0 $ 0,789124"/>
    <d v="2017-11-07T00:00:00"/>
    <x v="123"/>
    <s v="$"/>
    <x v="694"/>
    <n v="0"/>
    <n v="3883012"/>
    <n v="0"/>
    <n v="0"/>
    <n v="0"/>
    <n v="0.78900000000000003"/>
    <s v="Low"/>
    <n v="3063696.4679999999"/>
    <m/>
    <m/>
    <m/>
    <m/>
    <m/>
    <m/>
    <m/>
    <m/>
    <m/>
  </r>
  <r>
    <s v="DIVIDENDO DEF $ 3,057093"/>
    <d v="2016-06-22T00:00:00"/>
    <x v="836"/>
    <s v="$"/>
    <x v="728"/>
    <n v="0"/>
    <n v="1000000"/>
    <n v="0"/>
    <n v="0"/>
    <n v="0"/>
    <n v="3.0569999999999999"/>
    <s v="Medium"/>
    <n v="3057000"/>
    <m/>
    <m/>
    <m/>
    <m/>
    <m/>
    <m/>
    <m/>
    <m/>
    <m/>
  </r>
  <r>
    <s v="DIVIDENDO $ 0,3604699"/>
    <d v="2016-04-27T00:00:00"/>
    <x v="299"/>
    <s v="$"/>
    <x v="459"/>
    <n v="0"/>
    <n v="8480000"/>
    <n v="0"/>
    <n v="0"/>
    <n v="0"/>
    <n v="0.36"/>
    <s v="Low"/>
    <n v="3052800"/>
    <m/>
    <m/>
    <m/>
    <m/>
    <m/>
    <m/>
    <m/>
    <m/>
    <m/>
  </r>
  <r>
    <s v="DIVIDENDO $ 0,3529841"/>
    <d v="2016-05-26T00:00:00"/>
    <x v="101"/>
    <s v="$"/>
    <x v="459"/>
    <n v="0"/>
    <n v="8640000"/>
    <n v="0"/>
    <n v="0"/>
    <n v="0"/>
    <n v="0.35299999999999998"/>
    <s v="Low"/>
    <n v="3049920"/>
    <m/>
    <m/>
    <m/>
    <m/>
    <m/>
    <m/>
    <m/>
    <m/>
    <m/>
  </r>
  <r>
    <s v="DIVIDENDO $ 0,3562817"/>
    <d v="2016-05-18T00:00:00"/>
    <x v="266"/>
    <s v="$"/>
    <x v="459"/>
    <n v="0"/>
    <n v="8560000"/>
    <n v="0"/>
    <n v="0"/>
    <n v="0"/>
    <n v="0.35599999999999998"/>
    <s v="Low"/>
    <n v="3047360"/>
    <m/>
    <m/>
    <m/>
    <m/>
    <m/>
    <m/>
    <m/>
    <m/>
    <m/>
  </r>
  <r>
    <s v="DIVIDENDO $ 0,12039"/>
    <d v="2018-03-28T00:00:00"/>
    <x v="734"/>
    <s v="$"/>
    <x v="459"/>
    <n v="0"/>
    <n v="25280000"/>
    <n v="0"/>
    <n v="0"/>
    <n v="0"/>
    <n v="0.12"/>
    <s v="Low"/>
    <n v="3033600"/>
    <m/>
    <m/>
    <m/>
    <m/>
    <m/>
    <m/>
    <m/>
    <m/>
    <m/>
  </r>
  <r>
    <s v="DIVIDENDO $ 0,467697685"/>
    <d v="2020-05-26T00:00:00"/>
    <x v="47"/>
    <s v="$"/>
    <x v="592"/>
    <n v="0"/>
    <n v="6480000"/>
    <n v="0"/>
    <n v="0"/>
    <n v="0"/>
    <n v="0.46800000000000003"/>
    <s v="Low"/>
    <n v="3032640"/>
    <m/>
    <m/>
    <m/>
    <m/>
    <m/>
    <m/>
    <m/>
    <m/>
    <m/>
  </r>
  <r>
    <s v="DIVIDENDO $ 0,3024884"/>
    <d v="2021-04-21T00:00:00"/>
    <x v="357"/>
    <s v="$"/>
    <x v="630"/>
    <n v="0"/>
    <n v="10000000"/>
    <n v="0"/>
    <n v="0"/>
    <n v="0"/>
    <n v="0.30199999999999999"/>
    <s v="Low"/>
    <n v="3020000"/>
    <m/>
    <m/>
    <m/>
    <m/>
    <m/>
    <m/>
    <m/>
    <m/>
    <m/>
  </r>
  <r>
    <s v="DIVIDENDO PROV US$ 1,0050275306"/>
    <d v="2019-10-17T00:00:00"/>
    <x v="1051"/>
    <s v="US$"/>
    <x v="668"/>
    <n v="0"/>
    <n v="3000000"/>
    <n v="0"/>
    <n v="0"/>
    <n v="0"/>
    <n v="1.0049999999999999"/>
    <s v="Medium"/>
    <n v="3015000"/>
    <m/>
    <m/>
    <m/>
    <m/>
    <m/>
    <m/>
    <m/>
    <m/>
    <m/>
  </r>
  <r>
    <s v="DIVIDENDO $ 0,3218063"/>
    <d v="2015-05-20T00:00:00"/>
    <x v="236"/>
    <s v="$"/>
    <x v="459"/>
    <n v="0"/>
    <n v="9360000"/>
    <n v="0"/>
    <n v="0"/>
    <n v="0"/>
    <n v="0.32200000000000001"/>
    <s v="Low"/>
    <n v="3013920"/>
    <m/>
    <m/>
    <m/>
    <m/>
    <m/>
    <m/>
    <m/>
    <m/>
    <m/>
  </r>
  <r>
    <s v="DIVIDENDO INF 0 $ 0,773555"/>
    <d v="2017-01-12T00:00:00"/>
    <x v="170"/>
    <s v="$"/>
    <x v="694"/>
    <n v="0"/>
    <n v="3883012"/>
    <n v="0"/>
    <n v="0"/>
    <n v="0"/>
    <n v="0.77400000000000002"/>
    <s v="Low"/>
    <n v="3005451.2880000002"/>
    <m/>
    <m/>
    <m/>
    <m/>
    <m/>
    <m/>
    <m/>
    <m/>
    <m/>
  </r>
  <r>
    <s v="DIVIDENDO PROV US$ 0,0099612343"/>
    <d v="2019-12-19T00:00:00"/>
    <x v="225"/>
    <s v="US$"/>
    <x v="656"/>
    <n v="0"/>
    <n v="300000000"/>
    <n v="0"/>
    <n v="0"/>
    <n v="0"/>
    <n v="0.01"/>
    <s v="Low"/>
    <n v="3000000"/>
    <m/>
    <m/>
    <m/>
    <m/>
    <m/>
    <m/>
    <m/>
    <m/>
    <m/>
  </r>
  <r>
    <s v="DIVIDENDO PROV US$ 0,00491706"/>
    <d v="2018-05-18T00:00:00"/>
    <x v="72"/>
    <s v="US$"/>
    <x v="594"/>
    <n v="0"/>
    <n v="600000000"/>
    <n v="0"/>
    <n v="0"/>
    <n v="0"/>
    <n v="5.0000000000000001E-3"/>
    <s v="Low"/>
    <n v="3000000"/>
    <m/>
    <m/>
    <m/>
    <m/>
    <m/>
    <m/>
    <m/>
    <m/>
    <m/>
  </r>
  <r>
    <s v="DIVIDENDO $ 0,3142341"/>
    <d v="2015-05-28T00:00:00"/>
    <x v="173"/>
    <s v="$"/>
    <x v="459"/>
    <n v="0"/>
    <n v="9440000"/>
    <n v="0"/>
    <n v="0"/>
    <n v="0"/>
    <n v="0.314"/>
    <s v="Low"/>
    <n v="2964160"/>
    <m/>
    <m/>
    <m/>
    <m/>
    <m/>
    <m/>
    <m/>
    <m/>
    <m/>
  </r>
  <r>
    <s v="DIVIDENDO $ 0,29551"/>
    <d v="2021-05-11T00:00:00"/>
    <x v="54"/>
    <s v="$"/>
    <x v="607"/>
    <n v="0"/>
    <n v="10000000"/>
    <n v="0"/>
    <n v="0"/>
    <n v="0"/>
    <n v="0.29599999999999999"/>
    <s v="Low"/>
    <n v="2960000"/>
    <m/>
    <m/>
    <m/>
    <m/>
    <m/>
    <m/>
    <m/>
    <m/>
    <m/>
  </r>
  <r>
    <s v="DIVIDENDO $ 0,3078525"/>
    <d v="2015-05-05T00:00:00"/>
    <x v="384"/>
    <s v="$"/>
    <x v="459"/>
    <n v="0"/>
    <n v="9600000"/>
    <n v="0"/>
    <n v="0"/>
    <n v="0"/>
    <n v="0.308"/>
    <s v="Low"/>
    <n v="2956800"/>
    <m/>
    <m/>
    <m/>
    <m/>
    <m/>
    <m/>
    <m/>
    <m/>
    <m/>
  </r>
  <r>
    <s v="DIVIDENDO PROV US$ 0,9846953722"/>
    <d v="2018-08-29T00:00:00"/>
    <x v="1058"/>
    <s v="US$"/>
    <x v="668"/>
    <n v="0"/>
    <n v="3000000"/>
    <n v="0"/>
    <n v="0"/>
    <n v="0"/>
    <n v="0.98499999999999999"/>
    <s v="Low"/>
    <n v="2955000"/>
    <m/>
    <m/>
    <m/>
    <m/>
    <m/>
    <m/>
    <m/>
    <m/>
    <m/>
  </r>
  <r>
    <s v="DIVIDENDO $ 0,2942159"/>
    <d v="2019-09-04T00:00:00"/>
    <x v="742"/>
    <s v="$"/>
    <x v="630"/>
    <n v="0"/>
    <n v="10000000"/>
    <n v="0"/>
    <n v="0"/>
    <n v="0"/>
    <n v="0.29399999999999998"/>
    <s v="Low"/>
    <n v="2940000"/>
    <m/>
    <m/>
    <m/>
    <m/>
    <m/>
    <m/>
    <m/>
    <m/>
    <m/>
  </r>
  <r>
    <s v="DIVIDENDO DEF US$ 36,73893944724610"/>
    <d v="2020-06-23T00:00:00"/>
    <x v="157"/>
    <s v="US$"/>
    <x v="763"/>
    <n v="0"/>
    <n v="80000"/>
    <n v="0"/>
    <n v="0"/>
    <n v="0"/>
    <n v="36.738999999999997"/>
    <s v="High"/>
    <n v="2939120"/>
    <m/>
    <m/>
    <m/>
    <m/>
    <m/>
    <m/>
    <m/>
    <m/>
    <m/>
  </r>
  <r>
    <s v="DIVIDENDO $ 0,07717678"/>
    <d v="2018-09-20T00:00:00"/>
    <x v="619"/>
    <s v="$"/>
    <x v="459"/>
    <n v="0"/>
    <n v="38160000"/>
    <n v="0"/>
    <n v="0"/>
    <n v="0"/>
    <n v="7.6999999999999999E-2"/>
    <s v="Low"/>
    <n v="2938320"/>
    <m/>
    <m/>
    <m/>
    <m/>
    <m/>
    <m/>
    <m/>
    <m/>
    <m/>
  </r>
  <r>
    <s v="DIVIDENDO PROV $ 0,13403946"/>
    <d v="2020-03-30T00:00:00"/>
    <x v="731"/>
    <s v="$"/>
    <x v="459"/>
    <n v="0"/>
    <n v="21920000"/>
    <n v="0"/>
    <n v="0"/>
    <n v="0"/>
    <n v="0.13400000000000001"/>
    <s v="Low"/>
    <n v="2937280"/>
    <m/>
    <m/>
    <m/>
    <m/>
    <m/>
    <m/>
    <m/>
    <m/>
    <m/>
  </r>
  <r>
    <s v="DIVIDENDO $ 0,753631"/>
    <d v="2016-05-04T00:00:00"/>
    <x v="76"/>
    <s v="$"/>
    <x v="694"/>
    <n v="0"/>
    <n v="3883012"/>
    <n v="0"/>
    <n v="0"/>
    <n v="0"/>
    <n v="0.754"/>
    <s v="Low"/>
    <n v="2927791.048"/>
    <m/>
    <m/>
    <m/>
    <m/>
    <m/>
    <m/>
    <m/>
    <m/>
    <m/>
  </r>
  <r>
    <s v="DIVIDENDO PROV US$ 2,911618"/>
    <d v="2019-02-28T00:00:00"/>
    <x v="511"/>
    <s v="US$"/>
    <x v="743"/>
    <n v="0"/>
    <n v="1000000"/>
    <n v="0"/>
    <n v="0"/>
    <n v="0"/>
    <n v="2.9119999999999999"/>
    <s v="Medium"/>
    <n v="2912000"/>
    <m/>
    <m/>
    <m/>
    <m/>
    <m/>
    <m/>
    <m/>
    <m/>
    <m/>
  </r>
  <r>
    <s v="DIVIDENDO $ 0,44092576"/>
    <d v="2019-05-06T00:00:00"/>
    <x v="96"/>
    <s v="$"/>
    <x v="592"/>
    <n v="0"/>
    <n v="6600000"/>
    <n v="0"/>
    <n v="0"/>
    <n v="0"/>
    <n v="0.441"/>
    <s v="Low"/>
    <n v="2910600"/>
    <m/>
    <m/>
    <m/>
    <m/>
    <m/>
    <m/>
    <m/>
    <m/>
    <m/>
  </r>
  <r>
    <s v="DIVIDENDO PROV US$ 0,9571690767"/>
    <d v="2019-06-04T00:00:00"/>
    <x v="1105"/>
    <s v="US$"/>
    <x v="668"/>
    <n v="0"/>
    <n v="3000000"/>
    <n v="0"/>
    <n v="0"/>
    <n v="0"/>
    <n v="0.95699999999999996"/>
    <s v="Low"/>
    <n v="2871000"/>
    <m/>
    <m/>
    <m/>
    <m/>
    <m/>
    <m/>
    <m/>
    <m/>
    <m/>
  </r>
  <r>
    <s v="DIVIDENDO $ 0,3331092"/>
    <d v="2016-05-09T00:00:00"/>
    <x v="76"/>
    <s v="$"/>
    <x v="459"/>
    <n v="0"/>
    <n v="8560000"/>
    <n v="0"/>
    <n v="0"/>
    <n v="0"/>
    <n v="0.33300000000000002"/>
    <s v="Low"/>
    <n v="2850480"/>
    <m/>
    <m/>
    <m/>
    <m/>
    <m/>
    <m/>
    <m/>
    <m/>
    <m/>
  </r>
  <r>
    <s v="DIVIDENDO $ 0,2854231"/>
    <d v="2020-05-26T00:00:00"/>
    <x v="47"/>
    <s v="$"/>
    <x v="607"/>
    <n v="0"/>
    <n v="10000000"/>
    <n v="0"/>
    <n v="0"/>
    <n v="0"/>
    <n v="0.28499999999999998"/>
    <s v="Low"/>
    <n v="2850000"/>
    <m/>
    <m/>
    <m/>
    <m/>
    <m/>
    <m/>
    <m/>
    <m/>
    <m/>
  </r>
  <r>
    <s v="DIVIDENDO PROV $ 1,97807361"/>
    <d v="2019-01-21T00:00:00"/>
    <x v="160"/>
    <s v="$"/>
    <x v="592"/>
    <n v="0"/>
    <n v="1440000"/>
    <n v="0"/>
    <n v="0"/>
    <n v="0"/>
    <n v="1.978"/>
    <s v="Medium"/>
    <n v="2848320"/>
    <m/>
    <m/>
    <m/>
    <m/>
    <m/>
    <m/>
    <m/>
    <m/>
    <m/>
  </r>
  <r>
    <s v="DIVIDENDO $ 0,720835"/>
    <d v="2015-01-12T00:00:00"/>
    <x v="183"/>
    <s v="$"/>
    <x v="694"/>
    <n v="0"/>
    <n v="3940344"/>
    <n v="0"/>
    <n v="0"/>
    <n v="0"/>
    <n v="0.72099999999999997"/>
    <s v="Low"/>
    <n v="2840988.0240000002"/>
    <m/>
    <m/>
    <m/>
    <m/>
    <m/>
    <m/>
    <m/>
    <m/>
    <m/>
  </r>
  <r>
    <s v="DIVIDENDO $ 0,284332714"/>
    <d v="2018-05-15T00:00:00"/>
    <x v="52"/>
    <s v="$"/>
    <x v="403"/>
    <n v="0"/>
    <n v="10000000"/>
    <n v="0"/>
    <n v="0"/>
    <n v="0"/>
    <n v="0.28399999999999997"/>
    <s v="Low"/>
    <n v="2840000"/>
    <m/>
    <m/>
    <m/>
    <m/>
    <m/>
    <m/>
    <m/>
    <m/>
    <m/>
  </r>
  <r>
    <s v="DIVIDENDO $ 0,730641"/>
    <d v="2016-01-07T00:00:00"/>
    <x v="177"/>
    <s v="$"/>
    <x v="694"/>
    <n v="0"/>
    <n v="3883012"/>
    <n v="0"/>
    <n v="0"/>
    <n v="0"/>
    <n v="0.73099999999999998"/>
    <s v="Low"/>
    <n v="2838481.7719999999"/>
    <m/>
    <m/>
    <m/>
    <m/>
    <m/>
    <m/>
    <m/>
    <m/>
    <m/>
  </r>
  <r>
    <s v="DIVIDENDO DEF US$ 2,831177909822"/>
    <d v="2018-06-05T00:00:00"/>
    <x v="317"/>
    <s v="US$"/>
    <x v="752"/>
    <n v="0"/>
    <n v="1000000"/>
    <n v="0"/>
    <n v="0"/>
    <n v="0"/>
    <n v="2.831"/>
    <s v="Medium"/>
    <n v="2831000"/>
    <m/>
    <m/>
    <m/>
    <m/>
    <m/>
    <m/>
    <m/>
    <m/>
    <m/>
  </r>
  <r>
    <s v="DIVIDENDO $ 0,46968517"/>
    <d v="2021-04-22T00:00:00"/>
    <x v="153"/>
    <s v="$"/>
    <x v="592"/>
    <n v="0"/>
    <n v="6000000"/>
    <n v="0"/>
    <n v="0"/>
    <n v="0"/>
    <n v="0.47"/>
    <s v="Low"/>
    <n v="2820000"/>
    <m/>
    <m/>
    <m/>
    <m/>
    <m/>
    <m/>
    <m/>
    <m/>
    <m/>
  </r>
  <r>
    <s v="DIVIDENDO $ 0,2925646"/>
    <d v="2015-05-05T00:00:00"/>
    <x v="384"/>
    <s v="$"/>
    <x v="459"/>
    <n v="0"/>
    <n v="9600000"/>
    <n v="0"/>
    <n v="0"/>
    <n v="0"/>
    <n v="0.29299999999999998"/>
    <s v="Low"/>
    <n v="2812800"/>
    <m/>
    <m/>
    <m/>
    <m/>
    <m/>
    <m/>
    <m/>
    <m/>
    <m/>
  </r>
  <r>
    <s v="DIVIDENDO PROV EURO 0,0037395770"/>
    <d v="2021-08-03T00:00:00"/>
    <x v="1103"/>
    <s v="EURO"/>
    <x v="639"/>
    <n v="0"/>
    <n v="700000000"/>
    <n v="0"/>
    <n v="0"/>
    <n v="0"/>
    <n v="4.0000000000000001E-3"/>
    <s v="Low"/>
    <n v="2800000"/>
    <m/>
    <m/>
    <m/>
    <m/>
    <m/>
    <m/>
    <m/>
    <m/>
    <m/>
  </r>
  <r>
    <s v="DIVIDENDO PROV EURO 0,0035214790"/>
    <d v="2021-02-02T00:00:00"/>
    <x v="484"/>
    <s v="EURO"/>
    <x v="615"/>
    <n v="0"/>
    <n v="700000000"/>
    <n v="0"/>
    <n v="0"/>
    <n v="0"/>
    <n v="4.0000000000000001E-3"/>
    <s v="Low"/>
    <n v="2800000"/>
    <m/>
    <m/>
    <m/>
    <m/>
    <m/>
    <m/>
    <m/>
    <m/>
    <m/>
  </r>
  <r>
    <s v="DIVIDENDO PROV US$ 0,0042804152"/>
    <d v="2020-11-03T00:00:00"/>
    <x v="509"/>
    <s v="US$"/>
    <x v="639"/>
    <n v="0"/>
    <n v="700000000"/>
    <n v="0"/>
    <n v="0"/>
    <n v="0"/>
    <n v="4.0000000000000001E-3"/>
    <s v="Low"/>
    <n v="2800000"/>
    <m/>
    <m/>
    <m/>
    <m/>
    <m/>
    <m/>
    <m/>
    <m/>
    <m/>
  </r>
  <r>
    <s v="DIVIDENDO PROV US$ 0,00686954"/>
    <d v="2019-12-17T00:00:00"/>
    <x v="369"/>
    <s v="US$"/>
    <x v="652"/>
    <n v="0"/>
    <n v="400000000"/>
    <n v="0"/>
    <n v="0"/>
    <n v="0"/>
    <n v="7.0000000000000001E-3"/>
    <s v="Low"/>
    <n v="2800000"/>
    <m/>
    <m/>
    <m/>
    <m/>
    <m/>
    <m/>
    <m/>
    <m/>
    <m/>
  </r>
  <r>
    <s v="DIVIDENDO $ 0,381114"/>
    <d v="2015-06-09T00:00:00"/>
    <x v="698"/>
    <s v="$"/>
    <x v="627"/>
    <n v="0"/>
    <n v="7342950"/>
    <n v="0"/>
    <n v="0"/>
    <n v="0"/>
    <n v="0.38100000000000001"/>
    <s v="Low"/>
    <n v="2797663.95"/>
    <m/>
    <m/>
    <m/>
    <m/>
    <m/>
    <m/>
    <m/>
    <m/>
    <m/>
  </r>
  <r>
    <s v="DIVIDENDO $ 0,248125"/>
    <d v="2015-07-22T00:00:00"/>
    <x v="591"/>
    <s v="$"/>
    <x v="459"/>
    <n v="0"/>
    <n v="11280000"/>
    <n v="0"/>
    <n v="0"/>
    <n v="0"/>
    <n v="0.248"/>
    <s v="Low"/>
    <n v="2797440"/>
    <m/>
    <m/>
    <m/>
    <m/>
    <m/>
    <m/>
    <m/>
    <m/>
    <m/>
  </r>
  <r>
    <s v="DIVIDENDO PROV $ 0,3820978760560"/>
    <d v="2020-09-28T00:00:00"/>
    <x v="891"/>
    <s v="$"/>
    <x v="588"/>
    <n v="0"/>
    <n v="7307605"/>
    <n v="0"/>
    <n v="0"/>
    <n v="0"/>
    <n v="0.38200000000000001"/>
    <s v="Low"/>
    <n v="2791505.11"/>
    <m/>
    <m/>
    <m/>
    <m/>
    <m/>
    <m/>
    <m/>
    <m/>
    <m/>
  </r>
  <r>
    <s v="DIVIDENDO $ 0,379608"/>
    <d v="2015-01-07T00:00:00"/>
    <x v="394"/>
    <s v="$"/>
    <x v="627"/>
    <n v="0"/>
    <n v="7342950"/>
    <n v="0"/>
    <n v="0"/>
    <n v="0"/>
    <n v="0.38"/>
    <s v="Low"/>
    <n v="2790321"/>
    <m/>
    <m/>
    <m/>
    <m/>
    <m/>
    <m/>
    <m/>
    <m/>
    <m/>
  </r>
  <r>
    <s v="DIVIDENDO INF 0 $ 0,715962"/>
    <d v="2017-04-21T00:00:00"/>
    <x v="7"/>
    <s v="$"/>
    <x v="694"/>
    <n v="0"/>
    <n v="3883012"/>
    <n v="0"/>
    <n v="0"/>
    <n v="0"/>
    <n v="0.71599999999999997"/>
    <s v="Low"/>
    <n v="2780236.5920000002"/>
    <m/>
    <m/>
    <m/>
    <m/>
    <m/>
    <m/>
    <m/>
    <m/>
    <m/>
  </r>
  <r>
    <s v="DIVIDENDO PROV $ 0,0690321"/>
    <d v="2020-10-28T00:00:00"/>
    <x v="371"/>
    <s v="$"/>
    <x v="459"/>
    <n v="0"/>
    <n v="40160000"/>
    <n v="0"/>
    <n v="0"/>
    <n v="0"/>
    <n v="6.9000000000000006E-2"/>
    <s v="Low"/>
    <n v="2771040"/>
    <m/>
    <m/>
    <m/>
    <m/>
    <m/>
    <m/>
    <m/>
    <m/>
    <m/>
  </r>
  <r>
    <s v="DIVIDENDO INF 0 $ 0,704731"/>
    <d v="2017-09-08T00:00:00"/>
    <x v="193"/>
    <s v="$"/>
    <x v="694"/>
    <n v="0"/>
    <n v="3883012"/>
    <n v="0"/>
    <n v="0"/>
    <n v="0"/>
    <n v="0.70499999999999996"/>
    <s v="Low"/>
    <n v="2737523.46"/>
    <m/>
    <m/>
    <m/>
    <m/>
    <m/>
    <m/>
    <m/>
    <m/>
    <m/>
  </r>
  <r>
    <s v="DIVIDENDO $ 0,2885678"/>
    <d v="2015-05-25T00:00:00"/>
    <x v="102"/>
    <s v="$"/>
    <x v="459"/>
    <n v="0"/>
    <n v="9440000"/>
    <n v="0"/>
    <n v="0"/>
    <n v="0"/>
    <n v="0.28899999999999998"/>
    <s v="Low"/>
    <n v="2728160"/>
    <m/>
    <m/>
    <m/>
    <m/>
    <m/>
    <m/>
    <m/>
    <m/>
    <m/>
  </r>
  <r>
    <s v="DIVIDENDO $ 0,2718891"/>
    <d v="2020-01-30T00:00:00"/>
    <x v="202"/>
    <s v="$"/>
    <x v="607"/>
    <n v="0"/>
    <n v="10000000"/>
    <n v="0"/>
    <n v="0"/>
    <n v="0"/>
    <n v="0.27200000000000002"/>
    <s v="Low"/>
    <n v="2720000"/>
    <m/>
    <m/>
    <m/>
    <m/>
    <m/>
    <m/>
    <m/>
    <m/>
    <m/>
  </r>
  <r>
    <s v="DIVIDENDO PROV $ 2,767293011"/>
    <d v="2020-12-01T00:00:00"/>
    <x v="478"/>
    <s v="$"/>
    <x v="629"/>
    <n v="0"/>
    <n v="981951"/>
    <n v="0"/>
    <n v="0"/>
    <n v="0"/>
    <n v="2.7669999999999999"/>
    <s v="Medium"/>
    <n v="2717058.4169999999"/>
    <m/>
    <m/>
    <m/>
    <m/>
    <m/>
    <m/>
    <m/>
    <m/>
    <m/>
  </r>
  <r>
    <s v="DIVIDENDO $ 0,13839285"/>
    <d v="2016-12-28T00:00:00"/>
    <x v="135"/>
    <s v="$"/>
    <x v="459"/>
    <n v="0"/>
    <n v="19600000"/>
    <n v="0"/>
    <n v="0"/>
    <n v="0"/>
    <n v="0.13800000000000001"/>
    <s v="Low"/>
    <n v="2704800"/>
    <m/>
    <m/>
    <m/>
    <m/>
    <m/>
    <m/>
    <m/>
    <m/>
    <m/>
  </r>
  <r>
    <s v="DIVIDENDO DEF US$ 0,0447921775"/>
    <d v="2020-06-18T00:00:00"/>
    <x v="883"/>
    <s v="US$"/>
    <x v="764"/>
    <n v="0"/>
    <n v="60000000"/>
    <n v="0"/>
    <n v="0"/>
    <n v="0"/>
    <n v="4.4999999999999998E-2"/>
    <s v="Low"/>
    <n v="2700000"/>
    <m/>
    <m/>
    <m/>
    <m/>
    <m/>
    <m/>
    <m/>
    <m/>
    <m/>
  </r>
  <r>
    <s v="DIVIDENDO $ 0,287946"/>
    <d v="2015-04-22T00:00:00"/>
    <x v="257"/>
    <s v="$"/>
    <x v="459"/>
    <n v="0"/>
    <n v="9360000"/>
    <n v="0"/>
    <n v="0"/>
    <n v="0"/>
    <n v="0.28799999999999998"/>
    <s v="Low"/>
    <n v="2695680"/>
    <m/>
    <m/>
    <m/>
    <m/>
    <m/>
    <m/>
    <m/>
    <m/>
    <m/>
  </r>
  <r>
    <s v="DIVIDENDO $ 0,366518"/>
    <d v="2015-07-07T00:00:00"/>
    <x v="1183"/>
    <s v="$"/>
    <x v="627"/>
    <n v="0"/>
    <n v="7342950"/>
    <n v="0"/>
    <n v="0"/>
    <n v="0"/>
    <n v="0.36699999999999999"/>
    <s v="Low"/>
    <n v="2694862.65"/>
    <m/>
    <m/>
    <m/>
    <m/>
    <m/>
    <m/>
    <m/>
    <m/>
    <m/>
  </r>
  <r>
    <s v="DIVIDENDO PROV US$ 0,8949117071"/>
    <d v="2021-07-30T00:00:00"/>
    <x v="928"/>
    <s v="US$"/>
    <x v="668"/>
    <n v="0"/>
    <n v="3000000"/>
    <n v="0"/>
    <n v="0"/>
    <n v="0"/>
    <n v="0.89500000000000002"/>
    <s v="Low"/>
    <n v="2685000"/>
    <m/>
    <m/>
    <m/>
    <m/>
    <m/>
    <m/>
    <m/>
    <m/>
    <m/>
  </r>
  <r>
    <s v="DIVIDENDO DEF US$ 2,684628"/>
    <d v="2017-06-14T00:00:00"/>
    <x v="674"/>
    <s v="US$"/>
    <x v="118"/>
    <n v="0"/>
    <n v="1000000"/>
    <n v="0"/>
    <n v="0"/>
    <n v="0"/>
    <n v="2.6850000000000001"/>
    <s v="Medium"/>
    <n v="2685000"/>
    <m/>
    <m/>
    <m/>
    <m/>
    <m/>
    <m/>
    <m/>
    <m/>
    <m/>
  </r>
  <r>
    <s v="DIVIDENDO DEF $ 7"/>
    <d v="2015-05-09T00:00:00"/>
    <x v="49"/>
    <s v="$"/>
    <x v="733"/>
    <n v="0"/>
    <n v="383155"/>
    <n v="0"/>
    <n v="0"/>
    <n v="0"/>
    <n v="7"/>
    <s v="Medium"/>
    <n v="2682085"/>
    <m/>
    <m/>
    <m/>
    <m/>
    <m/>
    <m/>
    <m/>
    <m/>
    <m/>
  </r>
  <r>
    <s v="DIVIDENDO $ 0,364196"/>
    <d v="2015-06-08T00:00:00"/>
    <x v="704"/>
    <s v="$"/>
    <x v="627"/>
    <n v="0"/>
    <n v="7342950"/>
    <n v="0"/>
    <n v="0"/>
    <n v="0"/>
    <n v="0.36399999999999999"/>
    <s v="Low"/>
    <n v="2672833.7999999998"/>
    <m/>
    <m/>
    <m/>
    <m/>
    <m/>
    <m/>
    <m/>
    <m/>
    <m/>
  </r>
  <r>
    <s v="DIVIDENDO PROV 0 $ 0,36275"/>
    <d v="2015-03-09T00:00:00"/>
    <x v="1184"/>
    <s v="$"/>
    <x v="627"/>
    <n v="0"/>
    <n v="7342950"/>
    <n v="0"/>
    <n v="0"/>
    <n v="0"/>
    <n v="0.36299999999999999"/>
    <s v="Low"/>
    <n v="2665490.85"/>
    <m/>
    <m/>
    <m/>
    <m/>
    <m/>
    <m/>
    <m/>
    <m/>
    <m/>
  </r>
  <r>
    <s v="DIVIDENDO $ 1,0664732"/>
    <d v="2021-08-25T00:00:00"/>
    <x v="84"/>
    <s v="$"/>
    <x v="765"/>
    <n v="0"/>
    <n v="2500000"/>
    <n v="0"/>
    <n v="0"/>
    <n v="0"/>
    <n v="1.0660000000000001"/>
    <s v="Medium"/>
    <n v="2665000"/>
    <m/>
    <m/>
    <m/>
    <m/>
    <m/>
    <m/>
    <m/>
    <m/>
    <m/>
  </r>
  <r>
    <s v="DIVIDENDO INF 0 $ 0,685544"/>
    <d v="2017-11-22T00:00:00"/>
    <x v="111"/>
    <s v="$"/>
    <x v="694"/>
    <n v="0"/>
    <n v="3883012"/>
    <n v="0"/>
    <n v="0"/>
    <n v="0"/>
    <n v="0.68600000000000005"/>
    <s v="Low"/>
    <n v="2663746.2319999998"/>
    <m/>
    <m/>
    <m/>
    <m/>
    <m/>
    <m/>
    <m/>
    <m/>
    <m/>
  </r>
  <r>
    <s v="DIVIDENDO PROV US$ 0,265780017"/>
    <d v="2020-12-12T00:00:00"/>
    <x v="89"/>
    <s v="US$"/>
    <x v="766"/>
    <n v="0"/>
    <n v="10000000"/>
    <n v="0"/>
    <n v="0"/>
    <n v="0"/>
    <n v="0.26600000000000001"/>
    <s v="Low"/>
    <n v="2660000"/>
    <m/>
    <m/>
    <m/>
    <m/>
    <m/>
    <m/>
    <m/>
    <m/>
    <m/>
  </r>
  <r>
    <s v="DIVIDENDO PROV US$ 0,8862282528"/>
    <d v="2021-07-02T00:00:00"/>
    <x v="645"/>
    <s v="US$"/>
    <x v="668"/>
    <n v="0"/>
    <n v="3000000"/>
    <n v="0"/>
    <n v="0"/>
    <n v="0"/>
    <n v="0.88600000000000001"/>
    <s v="Low"/>
    <n v="2658000"/>
    <m/>
    <m/>
    <m/>
    <m/>
    <m/>
    <m/>
    <m/>
    <m/>
    <m/>
  </r>
  <r>
    <s v="DIVIDENDO PROV EURO 0,5305546418"/>
    <d v="2018-07-10T00:00:00"/>
    <x v="570"/>
    <s v="EURO"/>
    <x v="565"/>
    <n v="0"/>
    <n v="5000000"/>
    <n v="0"/>
    <n v="0"/>
    <n v="0"/>
    <n v="0.53100000000000003"/>
    <s v="Low"/>
    <n v="2655000"/>
    <m/>
    <m/>
    <m/>
    <m/>
    <m/>
    <m/>
    <m/>
    <m/>
    <m/>
  </r>
  <r>
    <s v="DIVIDENDO $ 0,3042329"/>
    <d v="2015-05-11T00:00:00"/>
    <x v="68"/>
    <s v="$"/>
    <x v="459"/>
    <n v="0"/>
    <n v="8720000"/>
    <n v="0"/>
    <n v="0"/>
    <n v="0"/>
    <n v="0.30399999999999999"/>
    <s v="Low"/>
    <n v="2650880"/>
    <m/>
    <m/>
    <m/>
    <m/>
    <m/>
    <m/>
    <m/>
    <m/>
    <m/>
  </r>
  <r>
    <s v="DIVIDENDO PROV US$ 0,264605141"/>
    <d v="2020-12-12T00:00:00"/>
    <x v="89"/>
    <s v="US$"/>
    <x v="767"/>
    <n v="0"/>
    <n v="10000000"/>
    <n v="0"/>
    <n v="0"/>
    <n v="0"/>
    <n v="0.26500000000000001"/>
    <s v="Low"/>
    <n v="2650000"/>
    <m/>
    <m/>
    <m/>
    <m/>
    <m/>
    <m/>
    <m/>
    <m/>
    <m/>
  </r>
  <r>
    <s v="DIVIDENDO $ 0,40077273"/>
    <d v="2019-05-09T00:00:00"/>
    <x v="20"/>
    <s v="$"/>
    <x v="592"/>
    <n v="0"/>
    <n v="6600000"/>
    <n v="0"/>
    <n v="0"/>
    <n v="0"/>
    <n v="0.40100000000000002"/>
    <s v="Low"/>
    <n v="2646600"/>
    <m/>
    <m/>
    <m/>
    <m/>
    <m/>
    <m/>
    <m/>
    <m/>
    <m/>
  </r>
  <r>
    <s v="DIVIDENDO PROV EURO 2,6448195903"/>
    <d v="2019-07-05T00:00:00"/>
    <x v="1117"/>
    <s v="EURO"/>
    <x v="681"/>
    <n v="0"/>
    <n v="1000000"/>
    <n v="0"/>
    <n v="0"/>
    <n v="0"/>
    <n v="2.645"/>
    <s v="Medium"/>
    <n v="2645000"/>
    <m/>
    <m/>
    <m/>
    <m/>
    <m/>
    <m/>
    <m/>
    <m/>
    <m/>
  </r>
  <r>
    <s v="DIVIDENDO $ 0,406697222"/>
    <d v="2020-05-26T00:00:00"/>
    <x v="47"/>
    <s v="$"/>
    <x v="592"/>
    <n v="0"/>
    <n v="6480000"/>
    <n v="0"/>
    <n v="0"/>
    <n v="0"/>
    <n v="0.40699999999999997"/>
    <s v="Low"/>
    <n v="2637360"/>
    <m/>
    <m/>
    <m/>
    <m/>
    <m/>
    <m/>
    <m/>
    <m/>
    <m/>
  </r>
  <r>
    <s v="DIVIDENDO $ 0,3191868"/>
    <d v="2015-10-28T00:00:00"/>
    <x v="431"/>
    <s v="$"/>
    <x v="459"/>
    <n v="0"/>
    <n v="8240000"/>
    <n v="0"/>
    <n v="0"/>
    <n v="0"/>
    <n v="0.31900000000000001"/>
    <s v="Low"/>
    <n v="2628560"/>
    <m/>
    <m/>
    <m/>
    <m/>
    <m/>
    <m/>
    <m/>
    <m/>
    <m/>
  </r>
  <r>
    <s v="DIVIDENDO DEF US$ 0,0356848"/>
    <d v="2015-05-14T00:00:00"/>
    <x v="198"/>
    <s v="US$"/>
    <x v="741"/>
    <n v="0"/>
    <n v="72927389"/>
    <n v="0"/>
    <n v="0"/>
    <n v="0"/>
    <n v="3.5999999999999997E-2"/>
    <s v="Low"/>
    <n v="2625386.0040000002"/>
    <m/>
    <m/>
    <m/>
    <m/>
    <m/>
    <m/>
    <m/>
    <m/>
    <m/>
  </r>
  <r>
    <s v="DIVIDENDO  $ 0,675898"/>
    <d v="2015-11-28T00:00:00"/>
    <x v="146"/>
    <s v="$"/>
    <x v="694"/>
    <n v="0"/>
    <n v="3883012"/>
    <n v="0"/>
    <n v="0"/>
    <n v="0"/>
    <n v="0.67600000000000005"/>
    <s v="Low"/>
    <n v="2624916.1120000002"/>
    <m/>
    <m/>
    <m/>
    <m/>
    <m/>
    <m/>
    <m/>
    <m/>
    <m/>
  </r>
  <r>
    <s v="DIVIDENDO INF 0 $ 0,675249"/>
    <d v="2017-05-03T00:00:00"/>
    <x v="87"/>
    <s v="$"/>
    <x v="694"/>
    <n v="0"/>
    <n v="3883012"/>
    <n v="0"/>
    <n v="0"/>
    <n v="0"/>
    <n v="0.67500000000000004"/>
    <s v="Low"/>
    <n v="2621033.1"/>
    <m/>
    <m/>
    <m/>
    <m/>
    <m/>
    <m/>
    <m/>
    <m/>
    <m/>
  </r>
  <r>
    <s v="DIVIDENDO DEF US$ 0,2624359879708290"/>
    <d v="2020-06-23T00:00:00"/>
    <x v="157"/>
    <s v="US$"/>
    <x v="768"/>
    <n v="0"/>
    <n v="10000000"/>
    <n v="0"/>
    <n v="0"/>
    <n v="0"/>
    <n v="0.26200000000000001"/>
    <s v="Low"/>
    <n v="2620000"/>
    <m/>
    <m/>
    <m/>
    <m/>
    <m/>
    <m/>
    <m/>
    <m/>
    <m/>
  </r>
  <r>
    <s v="DIVIDENDO DEF US$ 0,261588624503078"/>
    <d v="2018-12-07T00:00:00"/>
    <x v="654"/>
    <s v="US$"/>
    <x v="769"/>
    <n v="0"/>
    <n v="10000000"/>
    <n v="0"/>
    <n v="0"/>
    <n v="0"/>
    <n v="0.26200000000000001"/>
    <s v="Low"/>
    <n v="2620000"/>
    <m/>
    <m/>
    <m/>
    <m/>
    <m/>
    <m/>
    <m/>
    <m/>
    <m/>
  </r>
  <r>
    <s v="DIVIDENDO DEF US$ 26,2"/>
    <d v="2017-06-23T00:00:00"/>
    <x v="856"/>
    <s v="US$"/>
    <x v="770"/>
    <n v="0"/>
    <n v="100000"/>
    <n v="0"/>
    <n v="0"/>
    <n v="0"/>
    <n v="26.2"/>
    <s v="High"/>
    <n v="2620000"/>
    <m/>
    <m/>
    <m/>
    <m/>
    <m/>
    <m/>
    <m/>
    <m/>
    <m/>
  </r>
  <r>
    <s v="DIVIDENDO $ 0,24491816"/>
    <d v="2019-10-24T00:00:00"/>
    <x v="401"/>
    <s v="$"/>
    <x v="592"/>
    <n v="0"/>
    <n v="10680000"/>
    <n v="0"/>
    <n v="0"/>
    <n v="0"/>
    <n v="0.245"/>
    <s v="Low"/>
    <n v="2616600"/>
    <m/>
    <m/>
    <m/>
    <m/>
    <m/>
    <m/>
    <m/>
    <m/>
    <m/>
  </r>
  <r>
    <s v="DIVIDENDO $ 0,41935865"/>
    <d v="2021-05-18T00:00:00"/>
    <x v="271"/>
    <s v="$"/>
    <x v="592"/>
    <n v="0"/>
    <n v="6240000"/>
    <n v="0"/>
    <n v="0"/>
    <n v="0"/>
    <n v="0.41899999999999998"/>
    <s v="Low"/>
    <n v="2614560"/>
    <m/>
    <m/>
    <m/>
    <m/>
    <m/>
    <m/>
    <m/>
    <m/>
    <m/>
  </r>
  <r>
    <s v="DIVIDENDO PROV 0 $ 0,11199094"/>
    <d v="2017-12-28T00:00:00"/>
    <x v="662"/>
    <s v="$"/>
    <x v="459"/>
    <n v="0"/>
    <n v="23200000"/>
    <n v="0"/>
    <n v="0"/>
    <n v="0"/>
    <n v="0.112"/>
    <s v="Low"/>
    <n v="2598400"/>
    <m/>
    <m/>
    <m/>
    <m/>
    <m/>
    <m/>
    <m/>
    <m/>
    <m/>
  </r>
  <r>
    <s v="DIVIDENDO $ 0,303396"/>
    <d v="2015-03-05T00:00:00"/>
    <x v="1028"/>
    <s v="$"/>
    <x v="627"/>
    <n v="0"/>
    <n v="8566503"/>
    <n v="0"/>
    <n v="0"/>
    <n v="0"/>
    <n v="0.30299999999999999"/>
    <s v="Low"/>
    <n v="2595650.409"/>
    <m/>
    <m/>
    <m/>
    <m/>
    <m/>
    <m/>
    <m/>
    <m/>
    <m/>
  </r>
  <r>
    <s v="DIVIDENDO $ 0,258939091"/>
    <d v="2018-03-26T00:00:00"/>
    <x v="41"/>
    <s v="$"/>
    <x v="403"/>
    <n v="0"/>
    <n v="10000000"/>
    <n v="0"/>
    <n v="0"/>
    <n v="0"/>
    <n v="0.25900000000000001"/>
    <s v="Low"/>
    <n v="2590000"/>
    <m/>
    <m/>
    <m/>
    <m/>
    <m/>
    <m/>
    <m/>
    <m/>
    <m/>
  </r>
  <r>
    <s v="DIVIDENDO PROV  $ 2,265048569"/>
    <d v="2021-01-05T00:00:00"/>
    <x v="1133"/>
    <s v="$"/>
    <x v="682"/>
    <n v="0"/>
    <n v="1142042"/>
    <n v="0"/>
    <n v="0"/>
    <n v="0"/>
    <n v="2.2650000000000001"/>
    <s v="Medium"/>
    <n v="2586725.13"/>
    <m/>
    <m/>
    <m/>
    <m/>
    <m/>
    <m/>
    <m/>
    <m/>
    <m/>
  </r>
  <r>
    <s v="DIVIDENDO INF 0 $ 0,664723"/>
    <d v="2017-12-15T00:00:00"/>
    <x v="95"/>
    <s v="$"/>
    <x v="694"/>
    <n v="0"/>
    <n v="3883012"/>
    <n v="0"/>
    <n v="0"/>
    <n v="0"/>
    <n v="0.66500000000000004"/>
    <s v="Low"/>
    <n v="2582202.98"/>
    <m/>
    <m/>
    <m/>
    <m/>
    <m/>
    <m/>
    <m/>
    <m/>
    <m/>
  </r>
  <r>
    <s v="DIVIDENDO $ 0,25799626"/>
    <d v="2020-01-07T00:00:00"/>
    <x v="130"/>
    <s v="$"/>
    <x v="607"/>
    <n v="0"/>
    <n v="10000000"/>
    <n v="0"/>
    <n v="0"/>
    <n v="0"/>
    <n v="0.25800000000000001"/>
    <s v="Low"/>
    <n v="2580000"/>
    <m/>
    <m/>
    <m/>
    <m/>
    <m/>
    <m/>
    <m/>
    <m/>
    <m/>
  </r>
  <r>
    <s v="DIVIDENDO $ 0,258193795"/>
    <d v="2018-05-22T00:00:00"/>
    <x v="195"/>
    <s v="$"/>
    <x v="403"/>
    <n v="0"/>
    <n v="10000000"/>
    <n v="0"/>
    <n v="0"/>
    <n v="0"/>
    <n v="0.25800000000000001"/>
    <s v="Low"/>
    <n v="2580000"/>
    <m/>
    <m/>
    <m/>
    <m/>
    <m/>
    <m/>
    <m/>
    <m/>
    <m/>
  </r>
  <r>
    <s v="DIVIDENDO PROV 0 $ 0,351469"/>
    <d v="2015-03-09T00:00:00"/>
    <x v="1184"/>
    <s v="$"/>
    <x v="627"/>
    <n v="0"/>
    <n v="7342950"/>
    <n v="0"/>
    <n v="0"/>
    <n v="0"/>
    <n v="0.35099999999999998"/>
    <s v="Low"/>
    <n v="2577375.4500000002"/>
    <m/>
    <m/>
    <m/>
    <m/>
    <m/>
    <m/>
    <m/>
    <m/>
    <m/>
  </r>
  <r>
    <s v="DIVIDENDO $ 0,25662"/>
    <d v="2021-05-12T00:00:00"/>
    <x v="151"/>
    <s v="$"/>
    <x v="607"/>
    <n v="0"/>
    <n v="10000000"/>
    <n v="0"/>
    <n v="0"/>
    <n v="0"/>
    <n v="0.25700000000000001"/>
    <s v="Low"/>
    <n v="2570000"/>
    <m/>
    <m/>
    <m/>
    <m/>
    <m/>
    <m/>
    <m/>
    <m/>
    <m/>
  </r>
  <r>
    <s v="DIVIDENDO DEF $ 0,2567"/>
    <d v="2019-07-25T00:00:00"/>
    <x v="1150"/>
    <s v="$"/>
    <x v="744"/>
    <n v="0"/>
    <n v="10000000"/>
    <n v="0"/>
    <n v="0"/>
    <n v="0"/>
    <n v="0.25700000000000001"/>
    <s v="Low"/>
    <n v="2570000"/>
    <m/>
    <m/>
    <m/>
    <m/>
    <m/>
    <m/>
    <m/>
    <m/>
    <m/>
  </r>
  <r>
    <s v="DIVIDENDO $ 0,25626"/>
    <d v="2021-05-29T00:00:00"/>
    <x v="190"/>
    <s v="$"/>
    <x v="607"/>
    <n v="0"/>
    <n v="10000000"/>
    <n v="0"/>
    <n v="0"/>
    <n v="0"/>
    <n v="0.25600000000000001"/>
    <s v="Low"/>
    <n v="2560000"/>
    <m/>
    <m/>
    <m/>
    <m/>
    <m/>
    <m/>
    <m/>
    <m/>
    <m/>
  </r>
  <r>
    <s v="DIVIDENDO $ 0,256124666331"/>
    <d v="2019-06-13T00:00:00"/>
    <x v="802"/>
    <s v="$"/>
    <x v="582"/>
    <n v="0"/>
    <n v="10000000"/>
    <n v="0"/>
    <n v="0"/>
    <n v="0"/>
    <n v="0.25600000000000001"/>
    <s v="Low"/>
    <n v="2560000"/>
    <m/>
    <m/>
    <m/>
    <m/>
    <m/>
    <m/>
    <m/>
    <m/>
    <m/>
  </r>
  <r>
    <s v="DIVIDENDO INF 0 $ 0,659181"/>
    <d v="2017-04-27T00:00:00"/>
    <x v="313"/>
    <s v="$"/>
    <x v="694"/>
    <n v="0"/>
    <n v="3883012"/>
    <n v="0"/>
    <n v="0"/>
    <n v="0"/>
    <n v="0.65900000000000003"/>
    <s v="Low"/>
    <n v="2558904.9079999998"/>
    <m/>
    <m/>
    <m/>
    <m/>
    <m/>
    <m/>
    <m/>
    <m/>
    <m/>
  </r>
  <r>
    <s v="DIVIDENDO $ 0,347788"/>
    <d v="2015-03-11T00:00:00"/>
    <x v="56"/>
    <s v="$"/>
    <x v="627"/>
    <n v="0"/>
    <n v="7342950"/>
    <n v="0"/>
    <n v="0"/>
    <n v="0"/>
    <n v="0.34799999999999998"/>
    <s v="Low"/>
    <n v="2555346.6"/>
    <m/>
    <m/>
    <m/>
    <m/>
    <m/>
    <m/>
    <m/>
    <m/>
    <m/>
  </r>
  <r>
    <s v="DIVIDENDO PROV US$ 0,0346622493"/>
    <d v="2016-08-31T00:00:00"/>
    <x v="0"/>
    <s v="US$"/>
    <x v="741"/>
    <n v="0"/>
    <n v="72927389"/>
    <n v="0"/>
    <n v="0"/>
    <n v="0"/>
    <n v="3.5000000000000003E-2"/>
    <s v="Low"/>
    <n v="2552458.6150000002"/>
    <m/>
    <m/>
    <m/>
    <m/>
    <m/>
    <m/>
    <m/>
    <m/>
    <m/>
  </r>
  <r>
    <s v="DIVIDENDO $ 0,25527"/>
    <d v="2020-12-21T00:00:00"/>
    <x v="268"/>
    <s v="$"/>
    <x v="607"/>
    <n v="0"/>
    <n v="10000000"/>
    <n v="0"/>
    <n v="0"/>
    <n v="0"/>
    <n v="0.255"/>
    <s v="Low"/>
    <n v="2550000"/>
    <m/>
    <m/>
    <m/>
    <m/>
    <m/>
    <m/>
    <m/>
    <m/>
    <m/>
  </r>
  <r>
    <s v="DIVIDENDO PROV $ 0,347223"/>
    <d v="2015-09-10T00:00:00"/>
    <x v="479"/>
    <s v="$"/>
    <x v="627"/>
    <n v="0"/>
    <n v="7342950"/>
    <n v="0"/>
    <n v="0"/>
    <n v="0"/>
    <n v="0.34699999999999998"/>
    <s v="Low"/>
    <n v="2548003.65"/>
    <m/>
    <m/>
    <m/>
    <m/>
    <m/>
    <m/>
    <m/>
    <m/>
    <m/>
  </r>
  <r>
    <s v="DIVIDENDO $ 0,06321499"/>
    <d v="2021-05-04T00:00:00"/>
    <x v="142"/>
    <s v="$"/>
    <x v="459"/>
    <n v="0"/>
    <n v="40240000"/>
    <n v="0"/>
    <n v="0"/>
    <n v="0"/>
    <n v="6.3E-2"/>
    <s v="Low"/>
    <n v="2535120"/>
    <m/>
    <m/>
    <m/>
    <m/>
    <m/>
    <m/>
    <m/>
    <m/>
    <m/>
  </r>
  <r>
    <s v="DIVIDENDO EURO 0,25330361"/>
    <d v="2019-11-08T00:00:00"/>
    <x v="659"/>
    <s v="EURO"/>
    <x v="502"/>
    <n v="0"/>
    <n v="10000000"/>
    <n v="0"/>
    <n v="0"/>
    <n v="0"/>
    <n v="0.253"/>
    <s v="Low"/>
    <n v="2530000"/>
    <m/>
    <m/>
    <m/>
    <m/>
    <m/>
    <m/>
    <m/>
    <m/>
    <m/>
  </r>
  <r>
    <s v="DIVIDENDO $ 0,2525599"/>
    <d v="2019-09-17T00:00:00"/>
    <x v="291"/>
    <s v="$"/>
    <x v="630"/>
    <n v="0"/>
    <n v="10000000"/>
    <n v="0"/>
    <n v="0"/>
    <n v="0"/>
    <n v="0.253"/>
    <s v="Low"/>
    <n v="2530000"/>
    <m/>
    <m/>
    <m/>
    <m/>
    <m/>
    <m/>
    <m/>
    <m/>
    <m/>
  </r>
  <r>
    <s v="DIVIDENDO $ 0,1285229"/>
    <d v="2016-12-29T00:00:00"/>
    <x v="736"/>
    <s v="$"/>
    <x v="459"/>
    <n v="0"/>
    <n v="19600000"/>
    <n v="0"/>
    <n v="0"/>
    <n v="0"/>
    <n v="0.129"/>
    <s v="Low"/>
    <n v="2528400"/>
    <m/>
    <m/>
    <m/>
    <m/>
    <m/>
    <m/>
    <m/>
    <m/>
    <m/>
  </r>
  <r>
    <s v="DIVIDENDO $ 0,38342485"/>
    <d v="2019-05-06T00:00:00"/>
    <x v="96"/>
    <s v="$"/>
    <x v="592"/>
    <n v="0"/>
    <n v="6600000"/>
    <n v="0"/>
    <n v="0"/>
    <n v="0"/>
    <n v="0.38300000000000001"/>
    <s v="Low"/>
    <n v="2527800"/>
    <m/>
    <m/>
    <m/>
    <m/>
    <m/>
    <m/>
    <m/>
    <m/>
    <m/>
  </r>
  <r>
    <s v="DIVIDENDO PROV $ 1,926520959"/>
    <d v="2021-08-04T00:00:00"/>
    <x v="71"/>
    <s v="$"/>
    <x v="682"/>
    <n v="0"/>
    <n v="1307042"/>
    <n v="0"/>
    <n v="0"/>
    <n v="0"/>
    <n v="1.927"/>
    <s v="Medium"/>
    <n v="2518669.9339999999"/>
    <m/>
    <m/>
    <m/>
    <m/>
    <m/>
    <m/>
    <m/>
    <m/>
    <m/>
  </r>
  <r>
    <s v="DIVIDENDO $ 0,2513281"/>
    <d v="2021-09-09T00:00:00"/>
    <x v="714"/>
    <s v="$"/>
    <x v="630"/>
    <n v="0"/>
    <n v="10000000"/>
    <n v="0"/>
    <n v="0"/>
    <n v="0"/>
    <n v="0.251"/>
    <s v="Low"/>
    <n v="2510000"/>
    <m/>
    <m/>
    <m/>
    <m/>
    <m/>
    <m/>
    <m/>
    <m/>
    <m/>
  </r>
  <r>
    <s v="DIVIDENDO $ 0,2510876"/>
    <d v="2019-05-17T00:00:00"/>
    <x v="119"/>
    <s v="$"/>
    <x v="630"/>
    <n v="0"/>
    <n v="10000000"/>
    <n v="0"/>
    <n v="0"/>
    <n v="0"/>
    <n v="0.251"/>
    <s v="Low"/>
    <n v="2510000"/>
    <m/>
    <m/>
    <m/>
    <m/>
    <m/>
    <m/>
    <m/>
    <m/>
    <m/>
  </r>
  <r>
    <s v="DIVIDENDO PROV US$ 0,8342440498"/>
    <d v="2018-04-13T00:00:00"/>
    <x v="1185"/>
    <s v="US$"/>
    <x v="668"/>
    <n v="0"/>
    <n v="3000000"/>
    <n v="0"/>
    <n v="0"/>
    <n v="0"/>
    <n v="0.83399999999999996"/>
    <s v="Low"/>
    <n v="2502000"/>
    <m/>
    <m/>
    <m/>
    <m/>
    <m/>
    <m/>
    <m/>
    <m/>
    <m/>
  </r>
  <r>
    <s v="DIVIDENDO PROV US$ 0,249606662"/>
    <d v="2021-08-12T00:00:00"/>
    <x v="1186"/>
    <s v="US$"/>
    <x v="729"/>
    <n v="0"/>
    <n v="10000000"/>
    <n v="0"/>
    <n v="0"/>
    <n v="0"/>
    <n v="0.25"/>
    <s v="Low"/>
    <n v="2500000"/>
    <m/>
    <m/>
    <m/>
    <m/>
    <m/>
    <m/>
    <m/>
    <m/>
    <m/>
  </r>
  <r>
    <s v="DIVIDENDO $ 0,2497573"/>
    <d v="2020-01-22T00:00:00"/>
    <x v="270"/>
    <s v="$"/>
    <x v="607"/>
    <n v="0"/>
    <n v="10000000"/>
    <n v="0"/>
    <n v="0"/>
    <n v="0"/>
    <n v="0.25"/>
    <s v="Low"/>
    <n v="2500000"/>
    <m/>
    <m/>
    <m/>
    <m/>
    <m/>
    <m/>
    <m/>
    <m/>
    <m/>
  </r>
  <r>
    <s v="DIVIDENDO DEF $ 0,2485"/>
    <d v="2020-08-25T00:00:00"/>
    <x v="1172"/>
    <s v="$"/>
    <x v="744"/>
    <n v="0"/>
    <n v="10000000"/>
    <n v="0"/>
    <n v="0"/>
    <n v="0"/>
    <n v="0.249"/>
    <s v="Low"/>
    <n v="2490000"/>
    <m/>
    <m/>
    <m/>
    <m/>
    <m/>
    <m/>
    <m/>
    <m/>
    <m/>
  </r>
  <r>
    <s v="DIVIDENDO $ 0,337527"/>
    <d v="2015-06-09T00:00:00"/>
    <x v="698"/>
    <s v="$"/>
    <x v="627"/>
    <n v="0"/>
    <n v="7342950"/>
    <n v="0"/>
    <n v="0"/>
    <n v="0"/>
    <n v="0.33800000000000002"/>
    <s v="Low"/>
    <n v="2481917.1"/>
    <m/>
    <m/>
    <m/>
    <m/>
    <m/>
    <m/>
    <m/>
    <m/>
    <m/>
  </r>
  <r>
    <s v="DIVIDENDO $ 0,38250216"/>
    <d v="2020-05-26T00:00:00"/>
    <x v="47"/>
    <s v="$"/>
    <x v="592"/>
    <n v="0"/>
    <n v="6480000"/>
    <n v="0"/>
    <n v="0"/>
    <n v="0"/>
    <n v="0.38300000000000001"/>
    <s v="Low"/>
    <n v="2481840"/>
    <m/>
    <m/>
    <m/>
    <m/>
    <m/>
    <m/>
    <m/>
    <m/>
    <m/>
  </r>
  <r>
    <s v="DIVIDENDO PROV US$ 0,034427398"/>
    <d v="2015-10-28T00:00:00"/>
    <x v="203"/>
    <s v="US$"/>
    <x v="741"/>
    <n v="0"/>
    <n v="72927389"/>
    <n v="0"/>
    <n v="0"/>
    <n v="0"/>
    <n v="3.4000000000000002E-2"/>
    <s v="Low"/>
    <n v="2479531.2259999998"/>
    <m/>
    <m/>
    <m/>
    <m/>
    <m/>
    <m/>
    <m/>
    <m/>
    <m/>
  </r>
  <r>
    <s v="DIVIDENDO $ 0,637396"/>
    <d v="2015-01-24T00:00:00"/>
    <x v="162"/>
    <s v="$"/>
    <x v="694"/>
    <n v="0"/>
    <n v="3883012"/>
    <n v="0"/>
    <n v="0"/>
    <n v="0"/>
    <n v="0.63700000000000001"/>
    <s v="Low"/>
    <n v="2473478.6439999999"/>
    <m/>
    <m/>
    <m/>
    <m/>
    <m/>
    <m/>
    <m/>
    <m/>
    <m/>
  </r>
  <r>
    <s v="DIVIDENDO $ 0,294381"/>
    <d v="2016-04-21T00:00:00"/>
    <x v="256"/>
    <s v="$"/>
    <x v="459"/>
    <n v="0"/>
    <n v="8400000"/>
    <n v="0"/>
    <n v="0"/>
    <n v="0"/>
    <n v="0.29399999999999998"/>
    <s v="Low"/>
    <n v="2469600"/>
    <m/>
    <m/>
    <m/>
    <m/>
    <m/>
    <m/>
    <m/>
    <m/>
    <m/>
  </r>
  <r>
    <s v="DIVIDENDO $ 0,335841"/>
    <d v="2015-06-23T00:00:00"/>
    <x v="864"/>
    <s v="$"/>
    <x v="627"/>
    <n v="0"/>
    <n v="7342950"/>
    <n v="0"/>
    <n v="0"/>
    <n v="0"/>
    <n v="0.33600000000000002"/>
    <s v="Low"/>
    <n v="2467231.2000000002"/>
    <m/>
    <m/>
    <m/>
    <m/>
    <m/>
    <m/>
    <m/>
    <m/>
    <m/>
  </r>
  <r>
    <s v="DIVIDENDO $ 0,39265913"/>
    <d v="2020-04-17T00:00:00"/>
    <x v="226"/>
    <s v="$"/>
    <x v="592"/>
    <n v="0"/>
    <n v="6240000"/>
    <n v="0"/>
    <n v="0"/>
    <n v="0"/>
    <n v="0.39300000000000002"/>
    <s v="Low"/>
    <n v="2452320"/>
    <m/>
    <m/>
    <m/>
    <m/>
    <m/>
    <m/>
    <m/>
    <m/>
    <m/>
  </r>
  <r>
    <s v="DIVIDENDO DEF US$ 2,445604"/>
    <d v="2017-06-14T00:00:00"/>
    <x v="674"/>
    <s v="US$"/>
    <x v="124"/>
    <n v="0"/>
    <n v="1000000"/>
    <n v="0"/>
    <n v="0"/>
    <n v="0"/>
    <n v="2.4460000000000002"/>
    <s v="Medium"/>
    <n v="2446000"/>
    <m/>
    <m/>
    <m/>
    <m/>
    <m/>
    <m/>
    <m/>
    <m/>
    <m/>
  </r>
  <r>
    <s v="DIVIDENDO INF 0 $ 0,628738"/>
    <d v="2017-01-03T00:00:00"/>
    <x v="210"/>
    <s v="$"/>
    <x v="694"/>
    <n v="0"/>
    <n v="3883012"/>
    <n v="0"/>
    <n v="0"/>
    <n v="0"/>
    <n v="0.629"/>
    <s v="Low"/>
    <n v="2442414.548"/>
    <m/>
    <m/>
    <m/>
    <m/>
    <m/>
    <m/>
    <m/>
    <m/>
    <m/>
  </r>
  <r>
    <s v="DIVIDENDO $ 0,244"/>
    <d v="2021-06-22T00:00:00"/>
    <x v="476"/>
    <s v="$"/>
    <x v="607"/>
    <n v="0"/>
    <n v="10000000"/>
    <n v="0"/>
    <n v="0"/>
    <n v="0"/>
    <n v="0.24399999999999999"/>
    <s v="Low"/>
    <n v="2440000"/>
    <m/>
    <m/>
    <m/>
    <m/>
    <m/>
    <m/>
    <m/>
    <m/>
    <m/>
  </r>
  <r>
    <s v="DIVIDENDO PROV $ 0,1044606"/>
    <d v="2016-11-24T00:00:00"/>
    <x v="627"/>
    <s v="$"/>
    <x v="459"/>
    <n v="0"/>
    <n v="23360000"/>
    <n v="0"/>
    <n v="0"/>
    <n v="0"/>
    <n v="0.104"/>
    <s v="Low"/>
    <n v="2429440"/>
    <m/>
    <m/>
    <m/>
    <m/>
    <m/>
    <m/>
    <m/>
    <m/>
    <m/>
  </r>
  <r>
    <s v="DIVIDENDO $ 0,1190463"/>
    <d v="2017-09-28T00:00:00"/>
    <x v="706"/>
    <s v="$"/>
    <x v="459"/>
    <n v="0"/>
    <n v="20400000"/>
    <n v="0"/>
    <n v="0"/>
    <n v="0"/>
    <n v="0.11899999999999999"/>
    <s v="Low"/>
    <n v="2427600"/>
    <m/>
    <m/>
    <m/>
    <m/>
    <m/>
    <m/>
    <m/>
    <m/>
    <m/>
  </r>
  <r>
    <s v="DIVIDENDO PROV US$ 0,02779909807141230"/>
    <d v="2021-04-07T00:00:00"/>
    <x v="908"/>
    <s v="US$"/>
    <x v="738"/>
    <n v="0"/>
    <n v="86382227"/>
    <n v="0"/>
    <n v="0"/>
    <n v="0"/>
    <n v="2.8000000000000001E-2"/>
    <s v="Low"/>
    <n v="2418702.3560000001"/>
    <m/>
    <m/>
    <m/>
    <m/>
    <m/>
    <m/>
    <m/>
    <m/>
    <m/>
  </r>
  <r>
    <s v="DIVIDENDO $ 0,24076797"/>
    <d v="2019-12-24T00:00:00"/>
    <x v="225"/>
    <s v="$"/>
    <x v="607"/>
    <n v="0"/>
    <n v="10000000"/>
    <n v="0"/>
    <n v="0"/>
    <n v="0"/>
    <n v="0.24099999999999999"/>
    <s v="Low"/>
    <n v="2410000"/>
    <m/>
    <m/>
    <m/>
    <m/>
    <m/>
    <m/>
    <m/>
    <m/>
    <m/>
  </r>
  <r>
    <s v="DIVIDENDO $ 0,2408153"/>
    <d v="2019-05-02T00:00:00"/>
    <x v="100"/>
    <s v="$"/>
    <x v="630"/>
    <n v="0"/>
    <n v="10000000"/>
    <n v="0"/>
    <n v="0"/>
    <n v="0"/>
    <n v="0.24099999999999999"/>
    <s v="Low"/>
    <n v="2410000"/>
    <m/>
    <m/>
    <m/>
    <m/>
    <m/>
    <m/>
    <m/>
    <m/>
    <m/>
  </r>
  <r>
    <s v="DIVIDENDO PROV US$ 0,0333839172"/>
    <d v="2019-06-14T00:00:00"/>
    <x v="750"/>
    <s v="US$"/>
    <x v="741"/>
    <n v="0"/>
    <n v="72927389"/>
    <n v="0"/>
    <n v="0"/>
    <n v="0"/>
    <n v="3.3000000000000002E-2"/>
    <s v="Low"/>
    <n v="2406603.8369999998"/>
    <m/>
    <m/>
    <m/>
    <m/>
    <m/>
    <m/>
    <m/>
    <m/>
    <m/>
  </r>
  <r>
    <s v="DIVIDENDO $ 0,326696"/>
    <d v="2015-05-19T00:00:00"/>
    <x v="198"/>
    <s v="$"/>
    <x v="627"/>
    <n v="0"/>
    <n v="7342950"/>
    <n v="0"/>
    <n v="0"/>
    <n v="0"/>
    <n v="0.32700000000000001"/>
    <s v="Low"/>
    <n v="2401144.65"/>
    <m/>
    <m/>
    <m/>
    <m/>
    <m/>
    <m/>
    <m/>
    <m/>
    <m/>
  </r>
  <r>
    <s v="DIVIDENDO PROV US$ 0,0039992323"/>
    <d v="2021-06-30T00:00:00"/>
    <x v="395"/>
    <s v="US$"/>
    <x v="594"/>
    <n v="0"/>
    <n v="600000000"/>
    <n v="0"/>
    <n v="0"/>
    <n v="0"/>
    <n v="4.0000000000000001E-3"/>
    <s v="Low"/>
    <n v="2400000"/>
    <m/>
    <m/>
    <m/>
    <m/>
    <m/>
    <m/>
    <m/>
    <m/>
    <m/>
  </r>
  <r>
    <s v="DIVIDENDO PROV US$ 0,00577453"/>
    <d v="2019-10-05T00:00:00"/>
    <x v="1037"/>
    <s v="US$"/>
    <x v="652"/>
    <n v="0"/>
    <n v="400000000"/>
    <n v="0"/>
    <n v="0"/>
    <n v="0"/>
    <n v="6.0000000000000001E-3"/>
    <s v="Low"/>
    <n v="2400000"/>
    <m/>
    <m/>
    <m/>
    <m/>
    <m/>
    <m/>
    <m/>
    <m/>
    <m/>
  </r>
  <r>
    <s v="DIVIDENDO PROV US$ 0,00637319"/>
    <d v="2019-08-01T00:00:00"/>
    <x v="1187"/>
    <s v="US$"/>
    <x v="652"/>
    <n v="0"/>
    <n v="400000000"/>
    <n v="0"/>
    <n v="0"/>
    <n v="0"/>
    <n v="6.0000000000000001E-3"/>
    <s v="Low"/>
    <n v="2400000"/>
    <m/>
    <m/>
    <m/>
    <m/>
    <m/>
    <m/>
    <m/>
    <m/>
    <m/>
  </r>
  <r>
    <s v="DIVIDENDO PROV US$ 0,0042126314"/>
    <d v="2019-07-23T00:00:00"/>
    <x v="796"/>
    <s v="US$"/>
    <x v="594"/>
    <n v="0"/>
    <n v="600000000"/>
    <n v="0"/>
    <n v="0"/>
    <n v="0"/>
    <n v="4.0000000000000001E-3"/>
    <s v="Low"/>
    <n v="2400000"/>
    <m/>
    <m/>
    <m/>
    <m/>
    <m/>
    <m/>
    <m/>
    <m/>
    <m/>
  </r>
  <r>
    <s v="DIVIDENDO PROV US$ 0,00645782"/>
    <d v="2018-10-09T00:00:00"/>
    <x v="682"/>
    <s v="US$"/>
    <x v="762"/>
    <n v="0"/>
    <n v="400000000"/>
    <n v="0"/>
    <n v="0"/>
    <n v="0"/>
    <n v="6.0000000000000001E-3"/>
    <s v="Low"/>
    <n v="2400000"/>
    <m/>
    <m/>
    <m/>
    <m/>
    <m/>
    <m/>
    <m/>
    <m/>
    <m/>
  </r>
  <r>
    <s v="DIVIDENDO PROV US$ 0,0044700546"/>
    <d v="2018-06-07T00:00:00"/>
    <x v="158"/>
    <s v="US$"/>
    <x v="594"/>
    <n v="0"/>
    <n v="600000000"/>
    <n v="0"/>
    <n v="0"/>
    <n v="0"/>
    <n v="4.0000000000000001E-3"/>
    <s v="Low"/>
    <n v="2400000"/>
    <m/>
    <m/>
    <m/>
    <m/>
    <m/>
    <m/>
    <m/>
    <m/>
    <m/>
  </r>
  <r>
    <s v="DIVIDENDO $ 0,23902428703449"/>
    <d v="2019-06-13T00:00:00"/>
    <x v="802"/>
    <s v="$"/>
    <x v="588"/>
    <n v="0"/>
    <n v="10000000"/>
    <n v="0"/>
    <n v="0"/>
    <n v="0"/>
    <n v="0.23899999999999999"/>
    <s v="Low"/>
    <n v="2390000"/>
    <m/>
    <m/>
    <m/>
    <m/>
    <m/>
    <m/>
    <m/>
    <m/>
    <m/>
  </r>
  <r>
    <s v="DIVIDENDO PROV US$ 2,379035258"/>
    <d v="2019-06-22T00:00:00"/>
    <x v="556"/>
    <s v="US$"/>
    <x v="743"/>
    <n v="0"/>
    <n v="1000000"/>
    <n v="0"/>
    <n v="0"/>
    <n v="0"/>
    <n v="2.379"/>
    <s v="Medium"/>
    <n v="2379000"/>
    <m/>
    <m/>
    <m/>
    <m/>
    <m/>
    <m/>
    <m/>
    <m/>
    <m/>
  </r>
  <r>
    <s v="DIVIDENDO $ 0,23688"/>
    <d v="2021-08-26T00:00:00"/>
    <x v="338"/>
    <s v="$"/>
    <x v="710"/>
    <n v="0"/>
    <n v="10000000"/>
    <n v="0"/>
    <n v="0"/>
    <n v="0"/>
    <n v="0.23699999999999999"/>
    <s v="Low"/>
    <n v="2370000"/>
    <m/>
    <m/>
    <m/>
    <m/>
    <m/>
    <m/>
    <m/>
    <m/>
    <m/>
  </r>
  <r>
    <s v="DIVIDENDO $ 0,609712"/>
    <d v="2015-05-07T00:00:00"/>
    <x v="267"/>
    <s v="$"/>
    <x v="694"/>
    <n v="0"/>
    <n v="3883012"/>
    <n v="0"/>
    <n v="0"/>
    <n v="0"/>
    <n v="0.61"/>
    <s v="Low"/>
    <n v="2368637.3199999998"/>
    <m/>
    <m/>
    <m/>
    <m/>
    <m/>
    <m/>
    <m/>
    <m/>
    <m/>
  </r>
  <r>
    <s v="DIVIDENDO $ 0,2742122"/>
    <d v="2016-05-11T00:00:00"/>
    <x v="80"/>
    <s v="$"/>
    <x v="459"/>
    <n v="0"/>
    <n v="8560000"/>
    <n v="0"/>
    <n v="0"/>
    <n v="0"/>
    <n v="0.27400000000000002"/>
    <s v="Low"/>
    <n v="2345440"/>
    <m/>
    <m/>
    <m/>
    <m/>
    <m/>
    <m/>
    <m/>
    <m/>
    <m/>
  </r>
  <r>
    <s v="DIVIDENDO DEF US$ 0,0385951993"/>
    <d v="2020-06-18T00:00:00"/>
    <x v="883"/>
    <s v="US$"/>
    <x v="771"/>
    <n v="0"/>
    <n v="60000000"/>
    <n v="0"/>
    <n v="0"/>
    <n v="0"/>
    <n v="3.9E-2"/>
    <s v="Low"/>
    <n v="2340000"/>
    <m/>
    <m/>
    <m/>
    <m/>
    <m/>
    <m/>
    <m/>
    <m/>
    <m/>
  </r>
  <r>
    <s v="DIVIDENDO ADIC 4 $ 365,125"/>
    <d v="2016-05-18T00:00:00"/>
    <x v="91"/>
    <s v="$"/>
    <x v="554"/>
    <n v="0"/>
    <n v="6400"/>
    <n v="0"/>
    <n v="0"/>
    <n v="0"/>
    <n v="365.125"/>
    <s v="Very High"/>
    <n v="2336800"/>
    <m/>
    <m/>
    <m/>
    <m/>
    <m/>
    <m/>
    <m/>
    <m/>
    <m/>
  </r>
  <r>
    <s v="DIVIDENDO PROV US$ 0,0322649159"/>
    <d v="2017-07-25T00:00:00"/>
    <x v="693"/>
    <s v="US$"/>
    <x v="741"/>
    <n v="0"/>
    <n v="72927389"/>
    <n v="0"/>
    <n v="0"/>
    <n v="0"/>
    <n v="3.2000000000000001E-2"/>
    <s v="Low"/>
    <n v="2333676.4479999999"/>
    <m/>
    <m/>
    <m/>
    <m/>
    <m/>
    <m/>
    <m/>
    <m/>
    <m/>
  </r>
  <r>
    <s v="DIVIDENDO PROV $ 0,2330890"/>
    <d v="2020-06-05T00:00:00"/>
    <x v="292"/>
    <s v="$"/>
    <x v="630"/>
    <n v="0"/>
    <n v="10000000"/>
    <n v="0"/>
    <n v="0"/>
    <n v="0"/>
    <n v="0.23300000000000001"/>
    <s v="Low"/>
    <n v="2330000"/>
    <m/>
    <m/>
    <m/>
    <m/>
    <m/>
    <m/>
    <m/>
    <m/>
    <m/>
  </r>
  <r>
    <s v="DIVIDENDO $ 0,315802"/>
    <d v="2015-06-17T00:00:00"/>
    <x v="498"/>
    <s v="$"/>
    <x v="627"/>
    <n v="0"/>
    <n v="7342950"/>
    <n v="0"/>
    <n v="0"/>
    <n v="0"/>
    <n v="0.316"/>
    <s v="Low"/>
    <n v="2320372.2000000002"/>
    <m/>
    <m/>
    <m/>
    <m/>
    <m/>
    <m/>
    <m/>
    <m/>
    <m/>
  </r>
  <r>
    <s v="DIVIDENDO PROV $ 0,37751977"/>
    <d v="2021-06-09T00:00:00"/>
    <x v="249"/>
    <s v="$"/>
    <x v="592"/>
    <n v="0"/>
    <n v="6120000"/>
    <n v="0"/>
    <n v="0"/>
    <n v="0"/>
    <n v="0.378"/>
    <s v="Low"/>
    <n v="2313360"/>
    <m/>
    <m/>
    <m/>
    <m/>
    <m/>
    <m/>
    <m/>
    <m/>
    <m/>
  </r>
  <r>
    <s v="DIVIDENDO DEF $ 0,92829"/>
    <d v="2017-05-17T00:00:00"/>
    <x v="250"/>
    <s v="$"/>
    <x v="772"/>
    <n v="0"/>
    <n v="2489297"/>
    <n v="0"/>
    <n v="0"/>
    <n v="0"/>
    <n v="0.92800000000000005"/>
    <s v="Low"/>
    <n v="2310067.6159999999"/>
    <m/>
    <m/>
    <m/>
    <m/>
    <m/>
    <m/>
    <m/>
    <m/>
    <m/>
  </r>
  <r>
    <s v="DIVIDENDO $ 0,2456282"/>
    <d v="2015-04-22T00:00:00"/>
    <x v="257"/>
    <s v="$"/>
    <x v="459"/>
    <n v="0"/>
    <n v="9360000"/>
    <n v="0"/>
    <n v="0"/>
    <n v="0"/>
    <n v="0.246"/>
    <s v="Low"/>
    <n v="2302560"/>
    <m/>
    <m/>
    <m/>
    <m/>
    <m/>
    <m/>
    <m/>
    <m/>
    <m/>
  </r>
  <r>
    <s v="DIVIDENDO $ 0,20143356"/>
    <d v="2015-06-17T00:00:00"/>
    <x v="498"/>
    <s v="$"/>
    <x v="459"/>
    <n v="0"/>
    <n v="11440000"/>
    <n v="0"/>
    <n v="0"/>
    <n v="0"/>
    <n v="0.20100000000000001"/>
    <s v="Low"/>
    <n v="2299440"/>
    <m/>
    <m/>
    <m/>
    <m/>
    <m/>
    <m/>
    <m/>
    <m/>
    <m/>
  </r>
  <r>
    <s v="DIVIDENDO DEF 0 $ 6"/>
    <d v="2016-05-14T00:00:00"/>
    <x v="335"/>
    <s v="$"/>
    <x v="733"/>
    <n v="0"/>
    <n v="383155"/>
    <n v="0"/>
    <n v="0"/>
    <n v="0"/>
    <n v="6"/>
    <s v="Medium"/>
    <n v="2298930"/>
    <m/>
    <m/>
    <m/>
    <m/>
    <m/>
    <m/>
    <m/>
    <m/>
    <m/>
  </r>
  <r>
    <s v="DIVIDENDO $ 0,352877778"/>
    <d v="2020-05-27T00:00:00"/>
    <x v="255"/>
    <s v="$"/>
    <x v="592"/>
    <n v="0"/>
    <n v="6480000"/>
    <n v="0"/>
    <n v="0"/>
    <n v="0"/>
    <n v="0.35299999999999998"/>
    <s v="Low"/>
    <n v="2287440"/>
    <m/>
    <m/>
    <m/>
    <m/>
    <m/>
    <m/>
    <m/>
    <m/>
    <m/>
  </r>
  <r>
    <s v="DIVIDENDO $ 0,2659836"/>
    <d v="2016-05-18T00:00:00"/>
    <x v="266"/>
    <s v="$"/>
    <x v="459"/>
    <n v="0"/>
    <n v="8560000"/>
    <n v="0"/>
    <n v="0"/>
    <n v="0"/>
    <n v="0.26600000000000001"/>
    <s v="Low"/>
    <n v="2276960"/>
    <m/>
    <m/>
    <m/>
    <m/>
    <m/>
    <m/>
    <m/>
    <m/>
    <m/>
  </r>
  <r>
    <s v="DIVIDENDO $ 0,26093314"/>
    <d v="2015-05-11T00:00:00"/>
    <x v="68"/>
    <s v="$"/>
    <x v="459"/>
    <n v="0"/>
    <n v="8720000"/>
    <n v="0"/>
    <n v="0"/>
    <n v="0"/>
    <n v="0.26100000000000001"/>
    <s v="Low"/>
    <n v="2275920"/>
    <m/>
    <m/>
    <m/>
    <m/>
    <m/>
    <m/>
    <m/>
    <m/>
    <m/>
  </r>
  <r>
    <s v="DIVIDENDO $ 0,2271851"/>
    <d v="2020-05-28T00:00:00"/>
    <x v="14"/>
    <s v="$"/>
    <x v="607"/>
    <n v="0"/>
    <n v="10000000"/>
    <n v="0"/>
    <n v="0"/>
    <n v="0"/>
    <n v="0.22700000000000001"/>
    <s v="Low"/>
    <n v="2270000"/>
    <m/>
    <m/>
    <m/>
    <m/>
    <m/>
    <m/>
    <m/>
    <m/>
    <m/>
  </r>
  <r>
    <s v="DIVIDENDO PROV US$ 0,227136312"/>
    <d v="2017-02-14T00:00:00"/>
    <x v="937"/>
    <s v="US$"/>
    <x v="773"/>
    <n v="0"/>
    <n v="10000000"/>
    <n v="0"/>
    <n v="0"/>
    <n v="0"/>
    <n v="0.22700000000000001"/>
    <s v="Low"/>
    <n v="2270000"/>
    <m/>
    <m/>
    <m/>
    <m/>
    <m/>
    <m/>
    <m/>
    <m/>
    <m/>
  </r>
  <r>
    <s v="DIVIDENDO PROV $ 20,345577"/>
    <d v="2020-10-24T00:00:00"/>
    <x v="629"/>
    <s v="$"/>
    <x v="207"/>
    <n v="0"/>
    <n v="111243"/>
    <n v="0"/>
    <n v="0"/>
    <n v="0"/>
    <n v="20.346"/>
    <s v="High"/>
    <n v="2263350.0780000002"/>
    <m/>
    <m/>
    <m/>
    <m/>
    <m/>
    <m/>
    <m/>
    <m/>
    <m/>
  </r>
  <r>
    <s v="DIVIDENDO $ 0,1234844"/>
    <d v="2017-03-30T00:00:00"/>
    <x v="735"/>
    <s v="$"/>
    <x v="459"/>
    <n v="0"/>
    <n v="18400000"/>
    <n v="0"/>
    <n v="0"/>
    <n v="0"/>
    <n v="0.123"/>
    <s v="Low"/>
    <n v="2263200"/>
    <m/>
    <m/>
    <m/>
    <m/>
    <m/>
    <m/>
    <m/>
    <m/>
    <m/>
  </r>
  <r>
    <s v="DIVIDENDO PROV $ 1,979304416"/>
    <d v="2021-07-01T00:00:00"/>
    <x v="441"/>
    <s v="$"/>
    <x v="682"/>
    <n v="0"/>
    <n v="1142042"/>
    <n v="0"/>
    <n v="0"/>
    <n v="0"/>
    <n v="1.9790000000000001"/>
    <s v="Medium"/>
    <n v="2260101.1179999998"/>
    <m/>
    <m/>
    <m/>
    <m/>
    <m/>
    <m/>
    <m/>
    <m/>
    <m/>
  </r>
  <r>
    <s v="DIVIDENDO PROV $ 1,978899878"/>
    <d v="2021-05-05T00:00:00"/>
    <x v="104"/>
    <s v="$"/>
    <x v="682"/>
    <n v="0"/>
    <n v="1142042"/>
    <n v="0"/>
    <n v="0"/>
    <n v="0"/>
    <n v="1.9790000000000001"/>
    <s v="Medium"/>
    <n v="2260101.1179999998"/>
    <m/>
    <m/>
    <m/>
    <m/>
    <m/>
    <m/>
    <m/>
    <m/>
    <m/>
  </r>
  <r>
    <s v="DIVIDENDO $ 0,223705996"/>
    <d v="2018-05-04T00:00:00"/>
    <x v="1188"/>
    <s v="$"/>
    <x v="403"/>
    <n v="0"/>
    <n v="10000000"/>
    <n v="0"/>
    <n v="0"/>
    <n v="0"/>
    <n v="0.224"/>
    <s v="Low"/>
    <n v="2240000"/>
    <m/>
    <m/>
    <m/>
    <m/>
    <m/>
    <m/>
    <m/>
    <m/>
    <m/>
  </r>
  <r>
    <s v="DIVIDENDO PROV $ 0,2231369"/>
    <d v="2019-01-19T00:00:00"/>
    <x v="139"/>
    <s v="$"/>
    <x v="630"/>
    <n v="0"/>
    <n v="10000000"/>
    <n v="0"/>
    <n v="0"/>
    <n v="0"/>
    <n v="0.223"/>
    <s v="Low"/>
    <n v="2230000"/>
    <m/>
    <m/>
    <m/>
    <m/>
    <m/>
    <m/>
    <m/>
    <m/>
    <m/>
  </r>
  <r>
    <s v="DIVIDENDO $ 0,301118"/>
    <d v="2015-03-14T00:00:00"/>
    <x v="1189"/>
    <s v="$"/>
    <x v="627"/>
    <n v="0"/>
    <n v="7342950"/>
    <n v="0"/>
    <n v="0"/>
    <n v="0"/>
    <n v="0.30099999999999999"/>
    <s v="Low"/>
    <n v="2210227.9500000002"/>
    <m/>
    <m/>
    <m/>
    <m/>
    <m/>
    <m/>
    <m/>
    <m/>
    <m/>
  </r>
  <r>
    <s v="DIVIDENDO INF 0 $ 0,569337"/>
    <d v="2017-01-21T00:00:00"/>
    <x v="120"/>
    <s v="$"/>
    <x v="694"/>
    <n v="0"/>
    <n v="3883012"/>
    <n v="0"/>
    <n v="0"/>
    <n v="0"/>
    <n v="0.56899999999999995"/>
    <s v="Low"/>
    <n v="2209433.8280000002"/>
    <m/>
    <m/>
    <m/>
    <m/>
    <m/>
    <m/>
    <m/>
    <m/>
    <m/>
  </r>
  <r>
    <s v="DIVIDENDO $ 0,33335909"/>
    <d v="2019-05-07T00:00:00"/>
    <x v="100"/>
    <s v="$"/>
    <x v="592"/>
    <n v="0"/>
    <n v="6600000"/>
    <n v="0"/>
    <n v="0"/>
    <n v="0"/>
    <n v="0.33300000000000002"/>
    <s v="Low"/>
    <n v="2197800"/>
    <m/>
    <m/>
    <m/>
    <m/>
    <m/>
    <m/>
    <m/>
    <m/>
    <m/>
  </r>
  <r>
    <s v="DIVIDENDO PROV US$ 0,732151473"/>
    <d v="2020-09-29T00:00:00"/>
    <x v="1190"/>
    <s v="US$"/>
    <x v="668"/>
    <n v="0"/>
    <n v="3000000"/>
    <n v="0"/>
    <n v="0"/>
    <n v="0"/>
    <n v="0.73199999999999998"/>
    <s v="Low"/>
    <n v="2196000"/>
    <m/>
    <m/>
    <m/>
    <m/>
    <m/>
    <m/>
    <m/>
    <m/>
    <m/>
  </r>
  <r>
    <s v="DIVIDENDO DEF US$ 4,3732733086"/>
    <d v="2018-06-22T00:00:00"/>
    <x v="311"/>
    <s v="US$"/>
    <x v="774"/>
    <n v="0"/>
    <n v="500000"/>
    <n v="0"/>
    <n v="0"/>
    <n v="0"/>
    <n v="4.3730000000000002"/>
    <s v="Medium"/>
    <n v="2186500"/>
    <m/>
    <m/>
    <m/>
    <m/>
    <m/>
    <m/>
    <m/>
    <m/>
    <m/>
  </r>
  <r>
    <s v="DIVIDENDO $ 0,8695084"/>
    <d v="2021-09-08T00:00:00"/>
    <x v="192"/>
    <s v="$"/>
    <x v="765"/>
    <n v="0"/>
    <n v="2500000"/>
    <n v="0"/>
    <n v="0"/>
    <n v="0"/>
    <n v="0.87"/>
    <s v="Low"/>
    <n v="2175000"/>
    <m/>
    <m/>
    <m/>
    <m/>
    <m/>
    <m/>
    <m/>
    <m/>
    <m/>
  </r>
  <r>
    <s v="DIVIDENDO $ 0,217207374"/>
    <d v="2018-01-04T00:00:00"/>
    <x v="238"/>
    <s v="$"/>
    <x v="403"/>
    <n v="0"/>
    <n v="10000000"/>
    <n v="0"/>
    <n v="0"/>
    <n v="0"/>
    <n v="0.217"/>
    <s v="Low"/>
    <n v="2170000"/>
    <m/>
    <m/>
    <m/>
    <m/>
    <m/>
    <m/>
    <m/>
    <m/>
    <m/>
  </r>
  <r>
    <s v="DIVIDENDO $ 0,20332574"/>
    <d v="2019-10-23T00:00:00"/>
    <x v="363"/>
    <s v="$"/>
    <x v="592"/>
    <n v="0"/>
    <n v="10680000"/>
    <n v="0"/>
    <n v="0"/>
    <n v="0"/>
    <n v="0.20300000000000001"/>
    <s v="Low"/>
    <n v="2168040"/>
    <m/>
    <m/>
    <m/>
    <m/>
    <m/>
    <m/>
    <m/>
    <m/>
    <m/>
  </r>
  <r>
    <s v="DIVIDENDO PROV 0 $ 0,557636"/>
    <d v="2016-01-06T00:00:00"/>
    <x v="223"/>
    <s v="$"/>
    <x v="694"/>
    <n v="0"/>
    <n v="3883012"/>
    <n v="0"/>
    <n v="0"/>
    <n v="0"/>
    <n v="0.55800000000000005"/>
    <s v="Low"/>
    <n v="2166720.696"/>
    <m/>
    <m/>
    <m/>
    <m/>
    <m/>
    <m/>
    <m/>
    <m/>
    <m/>
  </r>
  <r>
    <s v="DIVIDENDO $ 0,4137019"/>
    <d v="2015-01-14T00:00:00"/>
    <x v="439"/>
    <s v="$"/>
    <x v="459"/>
    <n v="0"/>
    <n v="5200000"/>
    <n v="0"/>
    <n v="0"/>
    <n v="0"/>
    <n v="0.41399999999999998"/>
    <s v="Low"/>
    <n v="2152800"/>
    <m/>
    <m/>
    <m/>
    <m/>
    <m/>
    <m/>
    <m/>
    <m/>
    <m/>
  </r>
  <r>
    <s v="DIVIDENDO $ 0,553728"/>
    <d v="2015-04-17T00:00:00"/>
    <x v="257"/>
    <s v="$"/>
    <x v="694"/>
    <n v="0"/>
    <n v="3883012"/>
    <n v="0"/>
    <n v="0"/>
    <n v="0"/>
    <n v="0.55400000000000005"/>
    <s v="Low"/>
    <n v="2151188.648"/>
    <m/>
    <m/>
    <m/>
    <m/>
    <m/>
    <m/>
    <m/>
    <m/>
    <m/>
  </r>
  <r>
    <s v="DIVIDENDO $ 0,337000943"/>
    <d v="2020-05-12T00:00:00"/>
    <x v="97"/>
    <s v="$"/>
    <x v="592"/>
    <n v="0"/>
    <n v="6360000"/>
    <n v="0"/>
    <n v="0"/>
    <n v="0"/>
    <n v="0.33700000000000002"/>
    <s v="Low"/>
    <n v="2143320"/>
    <m/>
    <m/>
    <m/>
    <m/>
    <m/>
    <m/>
    <m/>
    <m/>
    <m/>
  </r>
  <r>
    <s v="DIVIDENDO PROV $ 0,10318918"/>
    <d v="2017-11-23T00:00:00"/>
    <x v="613"/>
    <s v="$"/>
    <x v="459"/>
    <n v="0"/>
    <n v="20720000"/>
    <n v="0"/>
    <n v="0"/>
    <n v="0"/>
    <n v="0.10299999999999999"/>
    <s v="Low"/>
    <n v="2134160"/>
    <m/>
    <m/>
    <m/>
    <m/>
    <m/>
    <m/>
    <m/>
    <m/>
    <m/>
  </r>
  <r>
    <s v="DIVIDENDO $ 0,547357"/>
    <d v="2016-04-29T00:00:00"/>
    <x v="232"/>
    <s v="$"/>
    <x v="694"/>
    <n v="0"/>
    <n v="3883012"/>
    <n v="0"/>
    <n v="0"/>
    <n v="0"/>
    <n v="0.54700000000000004"/>
    <s v="Low"/>
    <n v="2124007.5639999998"/>
    <m/>
    <m/>
    <m/>
    <m/>
    <m/>
    <m/>
    <m/>
    <m/>
    <m/>
  </r>
  <r>
    <s v="DIVIDENDO $ 0,21204"/>
    <d v="2021-05-25T00:00:00"/>
    <x v="159"/>
    <s v="$"/>
    <x v="607"/>
    <n v="0"/>
    <n v="10000000"/>
    <n v="0"/>
    <n v="0"/>
    <n v="0"/>
    <n v="0.21199999999999999"/>
    <s v="Low"/>
    <n v="2120000"/>
    <m/>
    <m/>
    <m/>
    <m/>
    <m/>
    <m/>
    <m/>
    <m/>
    <m/>
  </r>
  <r>
    <s v="DIVIDENDO $ 0,544744"/>
    <d v="2015-05-07T00:00:00"/>
    <x v="267"/>
    <s v="$"/>
    <x v="694"/>
    <n v="0"/>
    <n v="3883012"/>
    <n v="0"/>
    <n v="0"/>
    <n v="0"/>
    <n v="0.54500000000000004"/>
    <s v="Low"/>
    <n v="2116241.54"/>
    <m/>
    <m/>
    <m/>
    <m/>
    <m/>
    <m/>
    <m/>
    <m/>
    <m/>
  </r>
  <r>
    <s v="DIVIDENDO PROV US$ 0,02166807"/>
    <d v="2021-09-02T00:00:00"/>
    <x v="437"/>
    <s v="US$"/>
    <x v="775"/>
    <n v="0"/>
    <n v="95813382"/>
    <n v="0"/>
    <n v="0"/>
    <n v="0"/>
    <n v="2.1999999999999999E-2"/>
    <s v="Low"/>
    <n v="2107894.4040000001"/>
    <m/>
    <m/>
    <m/>
    <m/>
    <m/>
    <m/>
    <m/>
    <m/>
    <m/>
  </r>
  <r>
    <s v="DIVIDENDO $ 0,2864"/>
    <d v="2015-06-11T00:00:00"/>
    <x v="1175"/>
    <s v="$"/>
    <x v="627"/>
    <n v="0"/>
    <n v="7342950"/>
    <n v="0"/>
    <n v="0"/>
    <n v="0"/>
    <n v="0.28599999999999998"/>
    <s v="Low"/>
    <n v="2100083.7000000002"/>
    <m/>
    <m/>
    <m/>
    <m/>
    <m/>
    <m/>
    <m/>
    <m/>
    <m/>
  </r>
  <r>
    <s v="DIVIDENDO DEF EURO 0,0034482019"/>
    <d v="2020-10-13T00:00:00"/>
    <x v="1048"/>
    <s v="EURO"/>
    <x v="639"/>
    <n v="0"/>
    <n v="700000000"/>
    <n v="0"/>
    <n v="0"/>
    <n v="0"/>
    <n v="3.0000000000000001E-3"/>
    <s v="Low"/>
    <n v="2100000"/>
    <m/>
    <m/>
    <m/>
    <m/>
    <m/>
    <m/>
    <m/>
    <m/>
    <m/>
  </r>
  <r>
    <s v="DIVIDENDO $ 0,21"/>
    <d v="2020-08-27T00:00:00"/>
    <x v="110"/>
    <s v="$"/>
    <x v="607"/>
    <n v="0"/>
    <n v="10000000"/>
    <n v="0"/>
    <n v="0"/>
    <n v="0"/>
    <n v="0.21"/>
    <s v="Low"/>
    <n v="2100000"/>
    <m/>
    <m/>
    <m/>
    <m/>
    <m/>
    <m/>
    <m/>
    <m/>
    <m/>
  </r>
  <r>
    <s v="DIVIDENDO DEF US$ 0,0349761762"/>
    <d v="2018-06-21T00:00:00"/>
    <x v="458"/>
    <s v="US$"/>
    <x v="764"/>
    <n v="0"/>
    <n v="60000000"/>
    <n v="0"/>
    <n v="0"/>
    <n v="0"/>
    <n v="3.5000000000000003E-2"/>
    <s v="Low"/>
    <n v="2100000"/>
    <m/>
    <m/>
    <m/>
    <m/>
    <m/>
    <m/>
    <m/>
    <m/>
    <m/>
  </r>
  <r>
    <s v="DIVIDENDO PROV US$ 0,0074946358"/>
    <d v="2017-09-27T00:00:00"/>
    <x v="1148"/>
    <s v="US$"/>
    <x v="656"/>
    <n v="0"/>
    <n v="300000000"/>
    <n v="0"/>
    <n v="0"/>
    <n v="0"/>
    <n v="7.0000000000000001E-3"/>
    <s v="Low"/>
    <n v="2100000"/>
    <m/>
    <m/>
    <m/>
    <m/>
    <m/>
    <m/>
    <m/>
    <m/>
    <m/>
  </r>
  <r>
    <s v="DIVIDENDO $ 0,283931"/>
    <d v="2015-05-14T00:00:00"/>
    <x v="49"/>
    <s v="$"/>
    <x v="627"/>
    <n v="0"/>
    <n v="7342950"/>
    <n v="0"/>
    <n v="0"/>
    <n v="0"/>
    <n v="0.28399999999999997"/>
    <s v="Low"/>
    <n v="2085397.8"/>
    <m/>
    <m/>
    <m/>
    <m/>
    <m/>
    <m/>
    <m/>
    <m/>
    <m/>
  </r>
  <r>
    <s v="DIVIDENDO $ 0,2077426"/>
    <d v="2021-05-07T00:00:00"/>
    <x v="151"/>
    <s v="$"/>
    <x v="630"/>
    <n v="0"/>
    <n v="10000000"/>
    <n v="0"/>
    <n v="0"/>
    <n v="0"/>
    <n v="0.20799999999999999"/>
    <s v="Low"/>
    <n v="2080000"/>
    <m/>
    <m/>
    <m/>
    <m/>
    <m/>
    <m/>
    <m/>
    <m/>
    <m/>
  </r>
  <r>
    <s v="DIVIDENDO DEF 0 US$ 0,013919015"/>
    <d v="2017-06-20T00:00:00"/>
    <x v="413"/>
    <s v="US$"/>
    <x v="776"/>
    <n v="0"/>
    <n v="148174969"/>
    <n v="0"/>
    <n v="0"/>
    <n v="0"/>
    <n v="1.4E-2"/>
    <s v="Low"/>
    <n v="2074449.5660000001"/>
    <m/>
    <m/>
    <m/>
    <m/>
    <m/>
    <m/>
    <m/>
    <m/>
    <m/>
  </r>
  <r>
    <s v="DIVIDENDO PROV US$ 0,0325397885"/>
    <d v="2021-01-13T00:00:00"/>
    <x v="1191"/>
    <s v="US$"/>
    <x v="777"/>
    <n v="0"/>
    <n v="62712368"/>
    <n v="0"/>
    <n v="0"/>
    <n v="0"/>
    <n v="3.3000000000000002E-2"/>
    <s v="Low"/>
    <n v="2069508.1440000001"/>
    <m/>
    <m/>
    <m/>
    <m/>
    <m/>
    <m/>
    <m/>
    <m/>
    <m/>
  </r>
  <r>
    <s v="DIVIDENDO $ 0,324305817"/>
    <d v="2020-05-14T00:00:00"/>
    <x v="114"/>
    <s v="$"/>
    <x v="592"/>
    <n v="0"/>
    <n v="6360000"/>
    <n v="0"/>
    <n v="0"/>
    <n v="0"/>
    <n v="0.32400000000000001"/>
    <s v="Low"/>
    <n v="2060640"/>
    <m/>
    <m/>
    <m/>
    <m/>
    <m/>
    <m/>
    <m/>
    <m/>
    <m/>
  </r>
  <r>
    <s v="DIVIDENDO INF 0 $ 0,526956"/>
    <d v="2017-05-03T00:00:00"/>
    <x v="87"/>
    <s v="$"/>
    <x v="694"/>
    <n v="0"/>
    <n v="3883012"/>
    <n v="0"/>
    <n v="0"/>
    <n v="0"/>
    <n v="0.52700000000000002"/>
    <s v="Low"/>
    <n v="2046347.324"/>
    <m/>
    <m/>
    <m/>
    <m/>
    <m/>
    <m/>
    <m/>
    <m/>
    <m/>
  </r>
  <r>
    <s v="DIVIDENDO PROV $ 1,780833715"/>
    <d v="2021-03-02T00:00:00"/>
    <x v="554"/>
    <s v="$"/>
    <x v="682"/>
    <n v="0"/>
    <n v="1142042"/>
    <n v="0"/>
    <n v="0"/>
    <n v="0"/>
    <n v="1.7809999999999999"/>
    <s v="Medium"/>
    <n v="2033976.8019999999"/>
    <m/>
    <m/>
    <m/>
    <m/>
    <m/>
    <m/>
    <m/>
    <m/>
    <m/>
  </r>
  <r>
    <s v="DIVIDENDO DEF $ 0,20289936"/>
    <d v="2018-06-01T00:00:00"/>
    <x v="762"/>
    <s v="$"/>
    <x v="546"/>
    <n v="0"/>
    <n v="10000000"/>
    <n v="0"/>
    <n v="0"/>
    <n v="0"/>
    <n v="0.20300000000000001"/>
    <s v="Low"/>
    <n v="2030000"/>
    <m/>
    <m/>
    <m/>
    <m/>
    <m/>
    <m/>
    <m/>
    <m/>
    <m/>
  </r>
  <r>
    <s v="DIVIDENDO $ 0,06361946"/>
    <d v="2018-06-18T00:00:00"/>
    <x v="658"/>
    <s v="$"/>
    <x v="459"/>
    <n v="0"/>
    <n v="31600000"/>
    <n v="0"/>
    <n v="0"/>
    <n v="0"/>
    <n v="6.4000000000000001E-2"/>
    <s v="Low"/>
    <n v="2022400"/>
    <m/>
    <m/>
    <m/>
    <m/>
    <m/>
    <m/>
    <m/>
    <m/>
    <m/>
  </r>
  <r>
    <s v="DIVIDENDO $ 0,20345884"/>
    <d v="2019-08-28T00:00:00"/>
    <x v="364"/>
    <s v="$"/>
    <x v="592"/>
    <n v="0"/>
    <n v="9960000"/>
    <n v="0"/>
    <n v="0"/>
    <n v="0"/>
    <n v="0.20300000000000001"/>
    <s v="Low"/>
    <n v="2021880"/>
    <m/>
    <m/>
    <m/>
    <m/>
    <m/>
    <m/>
    <m/>
    <m/>
    <m/>
  </r>
  <r>
    <s v="DIVIDENDO $ 0,2024735"/>
    <d v="2020-05-14T00:00:00"/>
    <x v="227"/>
    <s v="$"/>
    <x v="630"/>
    <n v="0"/>
    <n v="10000000"/>
    <n v="0"/>
    <n v="0"/>
    <n v="0"/>
    <n v="0.20200000000000001"/>
    <s v="Low"/>
    <n v="2020000"/>
    <m/>
    <m/>
    <m/>
    <m/>
    <m/>
    <m/>
    <m/>
    <m/>
    <m/>
  </r>
  <r>
    <s v="DIVIDENDO DEF US$ 0,00494246410086583"/>
    <d v="2021-09-02T00:00:00"/>
    <x v="437"/>
    <s v="US$"/>
    <x v="778"/>
    <n v="0"/>
    <n v="403240157"/>
    <n v="0"/>
    <n v="0"/>
    <n v="0"/>
    <n v="5.0000000000000001E-3"/>
    <s v="Low"/>
    <n v="2016200.7849999999"/>
    <m/>
    <m/>
    <m/>
    <m/>
    <m/>
    <m/>
    <m/>
    <m/>
    <m/>
  </r>
  <r>
    <s v="DIVIDENDO PROV US$ 0,0237037492"/>
    <d v="2020-08-27T00:00:00"/>
    <x v="1192"/>
    <s v="US$"/>
    <x v="656"/>
    <n v="0"/>
    <n v="83952963"/>
    <n v="0"/>
    <n v="0"/>
    <n v="0"/>
    <n v="2.4E-2"/>
    <s v="Low"/>
    <n v="2014871.112"/>
    <m/>
    <m/>
    <m/>
    <m/>
    <m/>
    <m/>
    <m/>
    <m/>
    <m/>
  </r>
  <r>
    <s v="DIVIDENDO $ 0,20065"/>
    <d v="2021-08-26T00:00:00"/>
    <x v="338"/>
    <s v="$"/>
    <x v="607"/>
    <n v="0"/>
    <n v="10000000"/>
    <n v="0"/>
    <n v="0"/>
    <n v="0"/>
    <n v="0.20100000000000001"/>
    <s v="Low"/>
    <n v="2010000"/>
    <m/>
    <m/>
    <m/>
    <m/>
    <m/>
    <m/>
    <m/>
    <m/>
    <m/>
  </r>
  <r>
    <s v="DIVIDENDO $ 0,20099"/>
    <d v="2021-05-27T00:00:00"/>
    <x v="18"/>
    <s v="$"/>
    <x v="607"/>
    <n v="0"/>
    <n v="10000000"/>
    <n v="0"/>
    <n v="0"/>
    <n v="0"/>
    <n v="0.20100000000000001"/>
    <s v="Low"/>
    <n v="2010000"/>
    <m/>
    <m/>
    <m/>
    <m/>
    <m/>
    <m/>
    <m/>
    <m/>
    <m/>
  </r>
  <r>
    <s v="DIVIDENDO PROV US$ 0,00525908"/>
    <d v="2021-03-31T00:00:00"/>
    <x v="915"/>
    <s v="US$"/>
    <x v="621"/>
    <n v="0"/>
    <n v="400000000"/>
    <n v="0"/>
    <n v="0"/>
    <n v="0"/>
    <n v="5.0000000000000001E-3"/>
    <s v="Low"/>
    <n v="2000000"/>
    <m/>
    <m/>
    <m/>
    <m/>
    <m/>
    <m/>
    <m/>
    <m/>
    <m/>
  </r>
  <r>
    <s v="DIVIDENDO PROV US$ 2"/>
    <d v="2018-03-26T00:00:00"/>
    <x v="991"/>
    <s v="US$"/>
    <x v="740"/>
    <n v="0"/>
    <n v="1000000"/>
    <n v="0"/>
    <n v="0"/>
    <n v="0"/>
    <n v="2"/>
    <s v="Medium"/>
    <n v="2000000"/>
    <m/>
    <m/>
    <m/>
    <m/>
    <m/>
    <m/>
    <m/>
    <m/>
    <m/>
  </r>
  <r>
    <s v="DIVIDENDO PROV US$ 0,00467271"/>
    <d v="2017-05-16T00:00:00"/>
    <x v="83"/>
    <s v="US$"/>
    <x v="621"/>
    <n v="0"/>
    <n v="400000000"/>
    <n v="0"/>
    <n v="0"/>
    <n v="0"/>
    <n v="5.0000000000000001E-3"/>
    <s v="Low"/>
    <n v="2000000"/>
    <m/>
    <m/>
    <m/>
    <m/>
    <m/>
    <m/>
    <m/>
    <m/>
    <m/>
  </r>
  <r>
    <s v="DIVIDENDO $ 0,218812"/>
    <d v="2016-01-21T00:00:00"/>
    <x v="218"/>
    <s v="$"/>
    <x v="459"/>
    <n v="0"/>
    <n v="9120000"/>
    <n v="0"/>
    <n v="0"/>
    <n v="0"/>
    <n v="0.219"/>
    <s v="Low"/>
    <n v="1997280"/>
    <m/>
    <m/>
    <m/>
    <m/>
    <m/>
    <m/>
    <m/>
    <m/>
    <m/>
  </r>
  <r>
    <s v="DIVIDENDO $ 0,302073182"/>
    <d v="2019-04-26T00:00:00"/>
    <x v="77"/>
    <s v="$"/>
    <x v="592"/>
    <n v="0"/>
    <n v="6600000"/>
    <n v="0"/>
    <n v="0"/>
    <n v="0"/>
    <n v="0.30199999999999999"/>
    <s v="Low"/>
    <n v="1993200"/>
    <m/>
    <m/>
    <m/>
    <m/>
    <m/>
    <m/>
    <m/>
    <m/>
    <m/>
  </r>
  <r>
    <s v="DIVIDENDO $ 0,306730556"/>
    <d v="2020-05-28T00:00:00"/>
    <x v="14"/>
    <s v="$"/>
    <x v="592"/>
    <n v="0"/>
    <n v="6480000"/>
    <n v="0"/>
    <n v="0"/>
    <n v="0"/>
    <n v="0.307"/>
    <s v="Low"/>
    <n v="1989360"/>
    <m/>
    <m/>
    <m/>
    <m/>
    <m/>
    <m/>
    <m/>
    <m/>
    <m/>
  </r>
  <r>
    <s v="DIVIDENDO INF 0 $ 0,511946"/>
    <d v="2017-05-19T00:00:00"/>
    <x v="148"/>
    <s v="$"/>
    <x v="694"/>
    <n v="0"/>
    <n v="3883012"/>
    <n v="0"/>
    <n v="0"/>
    <n v="0"/>
    <n v="0.51200000000000001"/>
    <s v="Low"/>
    <n v="1988102.1440000001"/>
    <m/>
    <m/>
    <m/>
    <m/>
    <m/>
    <m/>
    <m/>
    <m/>
    <m/>
  </r>
  <r>
    <s v="DIVIDENDO $ 0,2022815"/>
    <d v="2015-08-19T00:00:00"/>
    <x v="353"/>
    <s v="$"/>
    <x v="459"/>
    <n v="0"/>
    <n v="9840000"/>
    <n v="0"/>
    <n v="0"/>
    <n v="0"/>
    <n v="0.20200000000000001"/>
    <s v="Low"/>
    <n v="1987680"/>
    <m/>
    <m/>
    <m/>
    <m/>
    <m/>
    <m/>
    <m/>
    <m/>
    <m/>
  </r>
  <r>
    <s v="DIVIDENDO PROV US$ 0,02318660990298390"/>
    <d v="2021-06-09T00:00:00"/>
    <x v="824"/>
    <s v="US$"/>
    <x v="738"/>
    <n v="0"/>
    <n v="86382227"/>
    <n v="0"/>
    <n v="0"/>
    <n v="0"/>
    <n v="2.3E-2"/>
    <s v="Low"/>
    <n v="1986791.2209999999"/>
    <m/>
    <m/>
    <m/>
    <m/>
    <m/>
    <m/>
    <m/>
    <m/>
    <m/>
  </r>
  <r>
    <s v="DIVIDENDO DEF US$ 0,6602315658"/>
    <d v="2021-06-03T00:00:00"/>
    <x v="1110"/>
    <s v="US$"/>
    <x v="668"/>
    <n v="0"/>
    <n v="3000000"/>
    <n v="0"/>
    <n v="0"/>
    <n v="0"/>
    <n v="0.66"/>
    <s v="Low"/>
    <n v="1980000"/>
    <m/>
    <m/>
    <m/>
    <m/>
    <m/>
    <m/>
    <m/>
    <m/>
    <m/>
  </r>
  <r>
    <s v="DIVIDENDO $ 0,507647"/>
    <d v="2015-01-05T00:00:00"/>
    <x v="239"/>
    <s v="$"/>
    <x v="694"/>
    <n v="0"/>
    <n v="3883012"/>
    <n v="0"/>
    <n v="0"/>
    <n v="0"/>
    <n v="0.50800000000000001"/>
    <s v="Low"/>
    <n v="1972570.0959999999"/>
    <m/>
    <m/>
    <m/>
    <m/>
    <m/>
    <m/>
    <m/>
    <m/>
    <m/>
  </r>
  <r>
    <s v="DIVIDENDO PROV US$ 0,245813829626548"/>
    <d v="2021-06-15T00:00:00"/>
    <x v="722"/>
    <s v="US$"/>
    <x v="402"/>
    <n v="0"/>
    <n v="7977757"/>
    <n v="0"/>
    <n v="0"/>
    <n v="0"/>
    <n v="0.246"/>
    <s v="Low"/>
    <n v="1962528.2220000001"/>
    <m/>
    <m/>
    <m/>
    <m/>
    <m/>
    <m/>
    <m/>
    <m/>
    <m/>
  </r>
  <r>
    <s v="DIVIDENDO DEF $ 0,78551"/>
    <d v="2015-05-14T00:00:00"/>
    <x v="198"/>
    <s v="$"/>
    <x v="772"/>
    <n v="0"/>
    <n v="2489297"/>
    <n v="0"/>
    <n v="0"/>
    <n v="0"/>
    <n v="0.78600000000000003"/>
    <s v="Low"/>
    <n v="1956587.442"/>
    <m/>
    <m/>
    <m/>
    <m/>
    <m/>
    <m/>
    <m/>
    <m/>
    <m/>
  </r>
  <r>
    <s v="DIVIDENDO $ 0,1070378"/>
    <d v="2017-05-09T00:00:00"/>
    <x v="277"/>
    <s v="$"/>
    <x v="459"/>
    <n v="0"/>
    <n v="18240000"/>
    <n v="0"/>
    <n v="0"/>
    <n v="0"/>
    <n v="0.107"/>
    <s v="Low"/>
    <n v="1951680"/>
    <m/>
    <m/>
    <m/>
    <m/>
    <m/>
    <m/>
    <m/>
    <m/>
    <m/>
  </r>
  <r>
    <s v="DIVIDENDO $ 0,1948406"/>
    <d v="2021-04-16T00:00:00"/>
    <x v="280"/>
    <s v="$"/>
    <x v="630"/>
    <n v="0"/>
    <n v="10000000"/>
    <n v="0"/>
    <n v="0"/>
    <n v="0"/>
    <n v="0.19500000000000001"/>
    <s v="Low"/>
    <n v="1950000"/>
    <m/>
    <m/>
    <m/>
    <m/>
    <m/>
    <m/>
    <m/>
    <m/>
    <m/>
  </r>
  <r>
    <s v="DIVIDENDO $ 0,19495628"/>
    <d v="2019-09-25T00:00:00"/>
    <x v="291"/>
    <s v="$"/>
    <x v="607"/>
    <n v="0"/>
    <n v="10000000"/>
    <n v="0"/>
    <n v="0"/>
    <n v="0"/>
    <n v="0.19500000000000001"/>
    <s v="Low"/>
    <n v="1950000"/>
    <m/>
    <m/>
    <m/>
    <m/>
    <m/>
    <m/>
    <m/>
    <m/>
    <m/>
  </r>
  <r>
    <s v="DIVIDENDO $ 0,19430680988410"/>
    <d v="2019-10-23T00:00:00"/>
    <x v="363"/>
    <s v="$"/>
    <x v="582"/>
    <n v="0"/>
    <n v="10000000"/>
    <n v="0"/>
    <n v="0"/>
    <n v="0"/>
    <n v="0.19400000000000001"/>
    <s v="Low"/>
    <n v="1940000"/>
    <m/>
    <m/>
    <m/>
    <m/>
    <m/>
    <m/>
    <m/>
    <m/>
    <m/>
  </r>
  <r>
    <s v="DIVIDENDO  $ 0,19344926625876"/>
    <d v="2020-09-03T00:00:00"/>
    <x v="850"/>
    <s v="$"/>
    <x v="582"/>
    <n v="0"/>
    <n v="10000000"/>
    <n v="0"/>
    <n v="0"/>
    <n v="0"/>
    <n v="0.193"/>
    <s v="Low"/>
    <n v="1930000"/>
    <m/>
    <m/>
    <m/>
    <m/>
    <m/>
    <m/>
    <m/>
    <m/>
    <m/>
  </r>
  <r>
    <s v="DIVIDENDO $ 0,19291335593926"/>
    <d v="2019-08-28T00:00:00"/>
    <x v="364"/>
    <s v="$"/>
    <x v="582"/>
    <n v="0"/>
    <n v="10000000"/>
    <n v="0"/>
    <n v="0"/>
    <n v="0"/>
    <n v="0.193"/>
    <s v="Low"/>
    <n v="1930000"/>
    <m/>
    <m/>
    <m/>
    <m/>
    <m/>
    <m/>
    <m/>
    <m/>
    <m/>
  </r>
  <r>
    <s v="DIVIDENDO PROV $ 0,06139591"/>
    <d v="2018-06-19T00:00:00"/>
    <x v="653"/>
    <s v="$"/>
    <x v="459"/>
    <n v="0"/>
    <n v="31600000"/>
    <n v="0"/>
    <n v="0"/>
    <n v="0"/>
    <n v="6.0999999999999999E-2"/>
    <s v="Low"/>
    <n v="1927600"/>
    <m/>
    <m/>
    <m/>
    <m/>
    <m/>
    <m/>
    <m/>
    <m/>
    <m/>
  </r>
  <r>
    <s v="DIVIDENDO PROV EURO 0,05282276276439500"/>
    <d v="2021-09-15T00:00:00"/>
    <x v="215"/>
    <s v="EURO"/>
    <x v="779"/>
    <n v="0"/>
    <n v="36317487"/>
    <n v="0"/>
    <n v="0"/>
    <n v="0"/>
    <n v="5.2999999999999999E-2"/>
    <s v="Low"/>
    <n v="1924826.811"/>
    <m/>
    <m/>
    <m/>
    <m/>
    <m/>
    <m/>
    <m/>
    <m/>
    <m/>
  </r>
  <r>
    <s v="DIVIDENDO $ 0,19219990037136"/>
    <d v="2019-06-11T00:00:00"/>
    <x v="209"/>
    <s v="$"/>
    <x v="582"/>
    <n v="0"/>
    <n v="10000000"/>
    <n v="0"/>
    <n v="0"/>
    <n v="0"/>
    <n v="0.192"/>
    <s v="Low"/>
    <n v="1920000"/>
    <m/>
    <m/>
    <m/>
    <m/>
    <m/>
    <m/>
    <m/>
    <m/>
    <m/>
  </r>
  <r>
    <s v="DIVIDENDO $ 0,191578964"/>
    <d v="2018-01-24T00:00:00"/>
    <x v="368"/>
    <s v="$"/>
    <x v="403"/>
    <n v="0"/>
    <n v="10000000"/>
    <n v="0"/>
    <n v="0"/>
    <n v="0"/>
    <n v="0.192"/>
    <s v="Low"/>
    <n v="1920000"/>
    <m/>
    <m/>
    <m/>
    <m/>
    <m/>
    <m/>
    <m/>
    <m/>
    <m/>
  </r>
  <r>
    <s v="DIVIDENDO $ 0,493625"/>
    <d v="2015-10-15T00:00:00"/>
    <x v="113"/>
    <s v="$"/>
    <x v="694"/>
    <n v="0"/>
    <n v="3883012"/>
    <n v="0"/>
    <n v="0"/>
    <n v="0"/>
    <n v="0.49399999999999999"/>
    <s v="Low"/>
    <n v="1918207.9280000001"/>
    <m/>
    <m/>
    <m/>
    <m/>
    <m/>
    <m/>
    <m/>
    <m/>
    <m/>
  </r>
  <r>
    <s v="DIVIDENDO PROV US$ 0,065995411"/>
    <d v="2021-08-07T00:00:00"/>
    <x v="1142"/>
    <s v="US$"/>
    <x v="780"/>
    <n v="0"/>
    <n v="28987979"/>
    <n v="0"/>
    <n v="0"/>
    <n v="0"/>
    <n v="6.6000000000000003E-2"/>
    <s v="Low"/>
    <n v="1913206.6140000001"/>
    <m/>
    <m/>
    <m/>
    <m/>
    <m/>
    <m/>
    <m/>
    <m/>
    <m/>
  </r>
  <r>
    <s v="DIVIDENDO PROV $ 0,1914172"/>
    <d v="2019-01-19T00:00:00"/>
    <x v="139"/>
    <s v="$"/>
    <x v="630"/>
    <n v="0"/>
    <n v="10000000"/>
    <n v="0"/>
    <n v="0"/>
    <n v="0"/>
    <n v="0.191"/>
    <s v="Low"/>
    <n v="1910000"/>
    <m/>
    <m/>
    <m/>
    <m/>
    <m/>
    <m/>
    <m/>
    <m/>
    <m/>
  </r>
  <r>
    <s v="DIVIDENDO $ 0,19"/>
    <d v="2020-11-23T00:00:00"/>
    <x v="339"/>
    <s v="$"/>
    <x v="607"/>
    <n v="0"/>
    <n v="10000000"/>
    <n v="0"/>
    <n v="0"/>
    <n v="0"/>
    <n v="0.19"/>
    <s v="Low"/>
    <n v="1900000"/>
    <m/>
    <m/>
    <m/>
    <m/>
    <m/>
    <m/>
    <m/>
    <m/>
    <m/>
  </r>
  <r>
    <s v="DIVIDENDO PROV $ 0,05160877"/>
    <d v="2020-09-03T00:00:00"/>
    <x v="850"/>
    <s v="$"/>
    <x v="459"/>
    <n v="0"/>
    <n v="36480000"/>
    <n v="0"/>
    <n v="0"/>
    <n v="0"/>
    <n v="5.1999999999999998E-2"/>
    <s v="Low"/>
    <n v="1896960"/>
    <m/>
    <m/>
    <m/>
    <m/>
    <m/>
    <m/>
    <m/>
    <m/>
    <m/>
  </r>
  <r>
    <s v="DIVIDENDO PROV US$ 0,0255288778"/>
    <d v="2018-09-20T00:00:00"/>
    <x v="457"/>
    <s v="US$"/>
    <x v="741"/>
    <n v="0"/>
    <n v="72927389"/>
    <n v="0"/>
    <n v="0"/>
    <n v="0"/>
    <n v="2.5999999999999999E-2"/>
    <s v="Low"/>
    <n v="1896112.1140000001"/>
    <m/>
    <m/>
    <m/>
    <m/>
    <m/>
    <m/>
    <m/>
    <m/>
    <m/>
  </r>
  <r>
    <s v="DIVIDENDO $ 0,1876144"/>
    <d v="2021-07-24T00:00:00"/>
    <x v="117"/>
    <s v="$"/>
    <x v="630"/>
    <n v="0"/>
    <n v="10000000"/>
    <n v="0"/>
    <n v="0"/>
    <n v="0"/>
    <n v="0.188"/>
    <s v="Low"/>
    <n v="1880000"/>
    <m/>
    <m/>
    <m/>
    <m/>
    <m/>
    <m/>
    <m/>
    <m/>
    <m/>
  </r>
  <r>
    <s v="DIVIDENDO $ 0,187863722"/>
    <d v="2018-05-03T00:00:00"/>
    <x v="161"/>
    <s v="$"/>
    <x v="403"/>
    <n v="0"/>
    <n v="10000000"/>
    <n v="0"/>
    <n v="0"/>
    <n v="0"/>
    <n v="0.188"/>
    <s v="Low"/>
    <n v="1880000"/>
    <m/>
    <m/>
    <m/>
    <m/>
    <m/>
    <m/>
    <m/>
    <m/>
    <m/>
  </r>
  <r>
    <s v="DIVIDENDO PROV $ 1,87632401119645"/>
    <d v="2017-01-20T00:00:00"/>
    <x v="399"/>
    <s v="$"/>
    <x v="342"/>
    <n v="0"/>
    <n v="1000000"/>
    <n v="0"/>
    <n v="0"/>
    <n v="0"/>
    <n v="1.8759999999999999"/>
    <s v="Medium"/>
    <n v="1876000"/>
    <m/>
    <m/>
    <m/>
    <m/>
    <m/>
    <m/>
    <m/>
    <m/>
    <m/>
  </r>
  <r>
    <s v="DIVIDENDO $ 0,2070484"/>
    <d v="2015-10-21T00:00:00"/>
    <x v="497"/>
    <s v="$"/>
    <x v="459"/>
    <n v="0"/>
    <n v="9040000"/>
    <n v="0"/>
    <n v="0"/>
    <n v="0"/>
    <n v="0.20699999999999999"/>
    <s v="Low"/>
    <n v="1871280"/>
    <m/>
    <m/>
    <m/>
    <m/>
    <m/>
    <m/>
    <m/>
    <m/>
    <m/>
  </r>
  <r>
    <s v="DIVIDENDO $ 0,1982763"/>
    <d v="2015-04-27T00:00:00"/>
    <x v="502"/>
    <s v="$"/>
    <x v="459"/>
    <n v="0"/>
    <n v="9440000"/>
    <n v="0"/>
    <n v="0"/>
    <n v="0"/>
    <n v="0.19800000000000001"/>
    <s v="Low"/>
    <n v="1869120"/>
    <m/>
    <m/>
    <m/>
    <m/>
    <m/>
    <m/>
    <m/>
    <m/>
    <m/>
  </r>
  <r>
    <s v="DIVIDENDO $ 0,2784439"/>
    <d v="2019-05-14T00:00:00"/>
    <x v="180"/>
    <s v="$"/>
    <x v="592"/>
    <n v="0"/>
    <n v="6720000"/>
    <n v="0"/>
    <n v="0"/>
    <n v="0"/>
    <n v="0.27800000000000002"/>
    <s v="Low"/>
    <n v="1868160"/>
    <m/>
    <m/>
    <m/>
    <m/>
    <m/>
    <m/>
    <m/>
    <m/>
    <m/>
  </r>
  <r>
    <s v="DIVIDENDO $ 0,253994"/>
    <d v="2015-07-04T00:00:00"/>
    <x v="886"/>
    <s v="$"/>
    <x v="627"/>
    <n v="0"/>
    <n v="7342950"/>
    <n v="0"/>
    <n v="0"/>
    <n v="0"/>
    <n v="0.254"/>
    <s v="Low"/>
    <n v="1865109.3"/>
    <m/>
    <m/>
    <m/>
    <m/>
    <m/>
    <m/>
    <m/>
    <m/>
    <m/>
  </r>
  <r>
    <s v="DIVIDENDO INF 0 $ 0,479745"/>
    <d v="2017-05-05T00:00:00"/>
    <x v="75"/>
    <s v="$"/>
    <x v="694"/>
    <n v="0"/>
    <n v="3883012"/>
    <n v="0"/>
    <n v="0"/>
    <n v="0"/>
    <n v="0.48"/>
    <s v="Low"/>
    <n v="1863845.76"/>
    <m/>
    <m/>
    <m/>
    <m/>
    <m/>
    <m/>
    <m/>
    <m/>
    <m/>
  </r>
  <r>
    <s v="DIVIDENDO $ 0,2207858"/>
    <d v="2016-04-21T00:00:00"/>
    <x v="256"/>
    <s v="$"/>
    <x v="459"/>
    <n v="0"/>
    <n v="8400000"/>
    <n v="0"/>
    <n v="0"/>
    <n v="0"/>
    <n v="0.221"/>
    <s v="Low"/>
    <n v="1856400"/>
    <m/>
    <m/>
    <m/>
    <m/>
    <m/>
    <m/>
    <m/>
    <m/>
    <m/>
  </r>
  <r>
    <s v="DIVIDENDO $ 0,29141667"/>
    <d v="2020-05-08T00:00:00"/>
    <x v="121"/>
    <s v="$"/>
    <x v="592"/>
    <n v="0"/>
    <n v="6360000"/>
    <n v="0"/>
    <n v="0"/>
    <n v="0"/>
    <n v="0.29099999999999998"/>
    <s v="Low"/>
    <n v="1850760"/>
    <m/>
    <m/>
    <m/>
    <m/>
    <m/>
    <m/>
    <m/>
    <m/>
    <m/>
  </r>
  <r>
    <s v="DIVIDENDO $ 0,2034181"/>
    <d v="2015-10-21T00:00:00"/>
    <x v="497"/>
    <s v="$"/>
    <x v="459"/>
    <n v="0"/>
    <n v="9040000"/>
    <n v="0"/>
    <n v="0"/>
    <n v="0"/>
    <n v="0.20300000000000001"/>
    <s v="Low"/>
    <n v="1835120"/>
    <m/>
    <m/>
    <m/>
    <m/>
    <m/>
    <m/>
    <m/>
    <m/>
    <m/>
  </r>
  <r>
    <s v="DIVIDENDO PROV US$ 0,0252973897"/>
    <d v="2016-11-30T00:00:00"/>
    <x v="964"/>
    <s v="US$"/>
    <x v="741"/>
    <n v="0"/>
    <n v="72927389"/>
    <n v="0"/>
    <n v="0"/>
    <n v="0"/>
    <n v="2.5000000000000001E-2"/>
    <s v="Low"/>
    <n v="1823184.7250000001"/>
    <m/>
    <m/>
    <m/>
    <m/>
    <m/>
    <m/>
    <m/>
    <m/>
    <m/>
  </r>
  <r>
    <s v="DIVIDENDO PROV $ 0,18242469224138"/>
    <d v="2020-09-03T00:00:00"/>
    <x v="850"/>
    <s v="$"/>
    <x v="588"/>
    <n v="0"/>
    <n v="10000000"/>
    <n v="0"/>
    <n v="0"/>
    <n v="0"/>
    <n v="0.182"/>
    <s v="Low"/>
    <n v="1820000"/>
    <m/>
    <m/>
    <m/>
    <m/>
    <m/>
    <m/>
    <m/>
    <m/>
    <m/>
  </r>
  <r>
    <s v="DIVIDENDO $ 0,182348754"/>
    <d v="2018-05-19T00:00:00"/>
    <x v="254"/>
    <s v="$"/>
    <x v="403"/>
    <n v="0"/>
    <n v="10000000"/>
    <n v="0"/>
    <n v="0"/>
    <n v="0"/>
    <n v="0.182"/>
    <s v="Low"/>
    <n v="1820000"/>
    <m/>
    <m/>
    <m/>
    <m/>
    <m/>
    <m/>
    <m/>
    <m/>
    <m/>
  </r>
  <r>
    <s v="DIVIDENDO PROV $ 0,182273848614849"/>
    <d v="2017-06-20T00:00:00"/>
    <x v="413"/>
    <s v="$"/>
    <x v="467"/>
    <n v="0"/>
    <n v="10000000"/>
    <n v="0"/>
    <n v="0"/>
    <n v="0"/>
    <n v="0.182"/>
    <s v="Low"/>
    <n v="1820000"/>
    <m/>
    <m/>
    <m/>
    <m/>
    <m/>
    <m/>
    <m/>
    <m/>
    <m/>
  </r>
  <r>
    <s v="DIVIDENDO $ 0,285941195"/>
    <d v="2020-05-13T00:00:00"/>
    <x v="147"/>
    <s v="$"/>
    <x v="592"/>
    <n v="0"/>
    <n v="6360000"/>
    <n v="0"/>
    <n v="0"/>
    <n v="0"/>
    <n v="0.28599999999999998"/>
    <s v="Low"/>
    <n v="1818960"/>
    <m/>
    <m/>
    <m/>
    <m/>
    <m/>
    <m/>
    <m/>
    <m/>
    <m/>
  </r>
  <r>
    <s v="DIVIDENDO DEF US$ 1,803829"/>
    <d v="2017-06-14T00:00:00"/>
    <x v="674"/>
    <s v="US$"/>
    <x v="752"/>
    <n v="0"/>
    <n v="1000000"/>
    <n v="0"/>
    <n v="0"/>
    <n v="0"/>
    <n v="1.804"/>
    <s v="Medium"/>
    <n v="1804000"/>
    <m/>
    <m/>
    <m/>
    <m/>
    <m/>
    <m/>
    <m/>
    <m/>
    <m/>
  </r>
  <r>
    <s v="DIVIDENDO PROV US$ 0,04650087"/>
    <d v="2021-05-26T00:00:00"/>
    <x v="490"/>
    <s v="US$"/>
    <x v="781"/>
    <n v="0"/>
    <n v="38373563"/>
    <n v="0"/>
    <n v="0"/>
    <n v="0"/>
    <n v="4.7E-2"/>
    <s v="Low"/>
    <n v="1803557.4609999999"/>
    <m/>
    <m/>
    <m/>
    <m/>
    <m/>
    <m/>
    <m/>
    <m/>
    <m/>
  </r>
  <r>
    <s v="DIVIDENDO PROV US$ 0,0034669098"/>
    <d v="2021-06-16T00:00:00"/>
    <x v="476"/>
    <s v="US$"/>
    <x v="594"/>
    <n v="0"/>
    <n v="600000000"/>
    <n v="0"/>
    <n v="0"/>
    <n v="0"/>
    <n v="3.0000000000000001E-3"/>
    <s v="Low"/>
    <n v="1800000"/>
    <m/>
    <m/>
    <m/>
    <m/>
    <m/>
    <m/>
    <m/>
    <m/>
    <m/>
  </r>
  <r>
    <s v="DIVIDENDO PROV US$ 0,0031575813"/>
    <d v="2020-02-05T00:00:00"/>
    <x v="1193"/>
    <s v="US$"/>
    <x v="594"/>
    <n v="0"/>
    <n v="600000000"/>
    <n v="0"/>
    <n v="0"/>
    <n v="0"/>
    <n v="3.0000000000000001E-3"/>
    <s v="Low"/>
    <n v="1800000"/>
    <m/>
    <m/>
    <m/>
    <m/>
    <m/>
    <m/>
    <m/>
    <m/>
    <m/>
  </r>
  <r>
    <s v="DIVIDENDO PROV US$ 0,0032425129"/>
    <d v="2019-12-19T00:00:00"/>
    <x v="225"/>
    <s v="US$"/>
    <x v="594"/>
    <n v="0"/>
    <n v="600000000"/>
    <n v="0"/>
    <n v="0"/>
    <n v="0"/>
    <n v="3.0000000000000001E-3"/>
    <s v="Low"/>
    <n v="1800000"/>
    <m/>
    <m/>
    <m/>
    <m/>
    <m/>
    <m/>
    <m/>
    <m/>
    <m/>
  </r>
  <r>
    <s v="DIVIDENDO $ 0,18035497955443"/>
    <d v="2019-08-28T00:00:00"/>
    <x v="364"/>
    <s v="$"/>
    <x v="588"/>
    <n v="0"/>
    <n v="10000000"/>
    <n v="0"/>
    <n v="0"/>
    <n v="0"/>
    <n v="0.18"/>
    <s v="Low"/>
    <n v="1800000"/>
    <m/>
    <m/>
    <m/>
    <m/>
    <m/>
    <m/>
    <m/>
    <m/>
    <m/>
  </r>
  <r>
    <s v="DIVIDENDO DEF US$ 0,0302042291"/>
    <d v="2018-06-21T00:00:00"/>
    <x v="458"/>
    <s v="US$"/>
    <x v="771"/>
    <n v="0"/>
    <n v="60000000"/>
    <n v="0"/>
    <n v="0"/>
    <n v="0"/>
    <n v="0.03"/>
    <s v="Low"/>
    <n v="1800000"/>
    <m/>
    <m/>
    <m/>
    <m/>
    <m/>
    <m/>
    <m/>
    <m/>
    <m/>
  </r>
  <r>
    <s v="DIVIDENDO $ 0,17935931878440"/>
    <d v="2019-06-11T00:00:00"/>
    <x v="209"/>
    <s v="$"/>
    <x v="588"/>
    <n v="0"/>
    <n v="10000000"/>
    <n v="0"/>
    <n v="0"/>
    <n v="0"/>
    <n v="0.17899999999999999"/>
    <s v="Low"/>
    <n v="1790000"/>
    <m/>
    <m/>
    <m/>
    <m/>
    <m/>
    <m/>
    <m/>
    <m/>
    <m/>
  </r>
  <r>
    <s v="DIVIDENDO PROV 0 $ 0,242199"/>
    <d v="2015-03-09T00:00:00"/>
    <x v="1184"/>
    <s v="$"/>
    <x v="627"/>
    <n v="0"/>
    <n v="7342950"/>
    <n v="0"/>
    <n v="0"/>
    <n v="0"/>
    <n v="0.24199999999999999"/>
    <s v="Low"/>
    <n v="1776993.9"/>
    <m/>
    <m/>
    <m/>
    <m/>
    <m/>
    <m/>
    <m/>
    <m/>
    <m/>
  </r>
  <r>
    <s v="DIVIDENDO DEF US$ 1,772494"/>
    <d v="2017-06-14T00:00:00"/>
    <x v="674"/>
    <s v="US$"/>
    <x v="754"/>
    <n v="0"/>
    <n v="1000000"/>
    <n v="0"/>
    <n v="0"/>
    <n v="0"/>
    <n v="1.772"/>
    <s v="Medium"/>
    <n v="1772000"/>
    <m/>
    <m/>
    <m/>
    <m/>
    <m/>
    <m/>
    <m/>
    <m/>
    <m/>
  </r>
  <r>
    <s v="DIVIDENDO INF 0 $ 0,455232"/>
    <d v="2017-04-20T00:00:00"/>
    <x v="208"/>
    <s v="$"/>
    <x v="694"/>
    <n v="0"/>
    <n v="3883012"/>
    <n v="0"/>
    <n v="0"/>
    <n v="0"/>
    <n v="0.45500000000000002"/>
    <s v="Low"/>
    <n v="1766770.46"/>
    <m/>
    <m/>
    <m/>
    <m/>
    <m/>
    <m/>
    <m/>
    <m/>
    <m/>
  </r>
  <r>
    <s v="DIVIDENDO $ 0,0801294"/>
    <d v="2016-12-19T00:00:00"/>
    <x v="99"/>
    <s v="$"/>
    <x v="459"/>
    <n v="0"/>
    <n v="22080000"/>
    <n v="0"/>
    <n v="0"/>
    <n v="0"/>
    <n v="0.08"/>
    <s v="Low"/>
    <n v="1766400"/>
    <m/>
    <m/>
    <m/>
    <m/>
    <m/>
    <m/>
    <m/>
    <m/>
    <m/>
  </r>
  <r>
    <s v="DIVIDENDO $ 0,25698173"/>
    <d v="2019-05-23T00:00:00"/>
    <x v="119"/>
    <s v="$"/>
    <x v="592"/>
    <n v="0"/>
    <n v="6840000"/>
    <n v="0"/>
    <n v="0"/>
    <n v="0"/>
    <n v="0.25700000000000001"/>
    <s v="Low"/>
    <n v="1757880"/>
    <m/>
    <m/>
    <m/>
    <m/>
    <m/>
    <m/>
    <m/>
    <m/>
    <m/>
  </r>
  <r>
    <s v="DIVIDENDO 0,45223"/>
    <d v="2016-01-23T00:00:00"/>
    <x v="116"/>
    <s v="$"/>
    <x v="694"/>
    <n v="0"/>
    <n v="3883012"/>
    <n v="0"/>
    <n v="0"/>
    <n v="0"/>
    <n v="0.45200000000000001"/>
    <s v="Low"/>
    <n v="1755121.4240000001"/>
    <m/>
    <m/>
    <m/>
    <m/>
    <m/>
    <m/>
    <m/>
    <m/>
    <m/>
  </r>
  <r>
    <s v="DIVIDENDO $ 0,2031134"/>
    <d v="2016-02-17T00:00:00"/>
    <x v="496"/>
    <s v="$"/>
    <x v="459"/>
    <n v="0"/>
    <n v="8640000"/>
    <n v="0"/>
    <n v="0"/>
    <n v="0"/>
    <n v="0.20300000000000001"/>
    <s v="Low"/>
    <n v="1753920"/>
    <m/>
    <m/>
    <m/>
    <m/>
    <m/>
    <m/>
    <m/>
    <m/>
    <m/>
  </r>
  <r>
    <s v="DIVIDENDO $ 0,174667"/>
    <d v="2019-12-10T00:00:00"/>
    <x v="963"/>
    <s v="$"/>
    <x v="630"/>
    <n v="0"/>
    <n v="10000000"/>
    <n v="0"/>
    <n v="0"/>
    <n v="0"/>
    <n v="0.17499999999999999"/>
    <s v="Low"/>
    <n v="1750000"/>
    <m/>
    <m/>
    <m/>
    <m/>
    <m/>
    <m/>
    <m/>
    <m/>
    <m/>
  </r>
  <r>
    <s v="DIVIDENDO $ 0,17542775"/>
    <d v="2019-10-23T00:00:00"/>
    <x v="363"/>
    <s v="$"/>
    <x v="607"/>
    <n v="0"/>
    <n v="10000000"/>
    <n v="0"/>
    <n v="0"/>
    <n v="0"/>
    <n v="0.17499999999999999"/>
    <s v="Low"/>
    <n v="1750000"/>
    <m/>
    <m/>
    <m/>
    <m/>
    <m/>
    <m/>
    <m/>
    <m/>
    <m/>
  </r>
  <r>
    <s v="DIVIDENDO PROV US$ 1,74449716"/>
    <d v="2021-08-10T00:00:00"/>
    <x v="1194"/>
    <s v="US$"/>
    <x v="743"/>
    <n v="0"/>
    <n v="1000000"/>
    <n v="0"/>
    <n v="0"/>
    <n v="0"/>
    <n v="1.744"/>
    <s v="Medium"/>
    <n v="1744000"/>
    <m/>
    <m/>
    <m/>
    <m/>
    <m/>
    <m/>
    <m/>
    <m/>
    <m/>
  </r>
  <r>
    <s v="DIVIDENDO $ 0,449309"/>
    <d v="2016-05-07T00:00:00"/>
    <x v="92"/>
    <s v="$"/>
    <x v="694"/>
    <n v="0"/>
    <n v="3883012"/>
    <n v="0"/>
    <n v="0"/>
    <n v="0"/>
    <n v="0.44900000000000001"/>
    <s v="Low"/>
    <n v="1743472.388"/>
    <m/>
    <m/>
    <m/>
    <m/>
    <m/>
    <m/>
    <m/>
    <m/>
    <m/>
  </r>
  <r>
    <s v="DIVIDENDO US$ 1,73438"/>
    <d v="2019-12-16T00:00:00"/>
    <x v="892"/>
    <s v="US$"/>
    <x v="782"/>
    <n v="0"/>
    <n v="1000000"/>
    <n v="0"/>
    <n v="0"/>
    <n v="0"/>
    <n v="1.734"/>
    <s v="Medium"/>
    <n v="1734000"/>
    <m/>
    <m/>
    <m/>
    <m/>
    <m/>
    <m/>
    <m/>
    <m/>
    <m/>
  </r>
  <r>
    <s v="DIVIDENDO $ 0,235826"/>
    <d v="2015-05-30T00:00:00"/>
    <x v="1195"/>
    <s v="$"/>
    <x v="627"/>
    <n v="0"/>
    <n v="7342950"/>
    <n v="0"/>
    <n v="0"/>
    <n v="0"/>
    <n v="0.23599999999999999"/>
    <s v="Low"/>
    <n v="1732936.2"/>
    <m/>
    <m/>
    <m/>
    <m/>
    <m/>
    <m/>
    <m/>
    <m/>
    <m/>
  </r>
  <r>
    <s v="DIVIDENDO $ 0,445099"/>
    <d v="2016-05-11T00:00:00"/>
    <x v="35"/>
    <s v="$"/>
    <x v="694"/>
    <n v="0"/>
    <n v="3883012"/>
    <n v="0"/>
    <n v="0"/>
    <n v="0"/>
    <n v="0.44500000000000001"/>
    <s v="Low"/>
    <n v="1727940.34"/>
    <m/>
    <m/>
    <m/>
    <m/>
    <m/>
    <m/>
    <m/>
    <m/>
    <m/>
  </r>
  <r>
    <s v="DIVIDENDO $ 0,442783"/>
    <d v="2015-01-24T00:00:00"/>
    <x v="162"/>
    <s v="$"/>
    <x v="694"/>
    <n v="0"/>
    <n v="3883012"/>
    <n v="0"/>
    <n v="0"/>
    <n v="0"/>
    <n v="0.443"/>
    <s v="Low"/>
    <n v="1720174.3160000001"/>
    <m/>
    <m/>
    <m/>
    <m/>
    <m/>
    <m/>
    <m/>
    <m/>
    <m/>
  </r>
  <r>
    <s v="DIVIDENDO DEF US$ 0,0434997307"/>
    <d v="2020-06-18T00:00:00"/>
    <x v="883"/>
    <s v="US$"/>
    <x v="783"/>
    <n v="0"/>
    <n v="40000000"/>
    <n v="0"/>
    <n v="0"/>
    <n v="0"/>
    <n v="4.2999999999999997E-2"/>
    <s v="Low"/>
    <n v="1720000"/>
    <m/>
    <m/>
    <m/>
    <m/>
    <m/>
    <m/>
    <m/>
    <m/>
    <m/>
  </r>
  <r>
    <s v="DIVIDENDO $ 0,1716017"/>
    <d v="2020-01-22T00:00:00"/>
    <x v="270"/>
    <s v="$"/>
    <x v="607"/>
    <n v="0"/>
    <n v="10000000"/>
    <n v="0"/>
    <n v="0"/>
    <n v="0"/>
    <n v="0.17199999999999999"/>
    <s v="Low"/>
    <n v="1720000"/>
    <m/>
    <m/>
    <m/>
    <m/>
    <m/>
    <m/>
    <m/>
    <m/>
    <m/>
  </r>
  <r>
    <s v="DIVIDENDO $ 0,17215098712045"/>
    <d v="2019-06-13T00:00:00"/>
    <x v="802"/>
    <s v="$"/>
    <x v="612"/>
    <n v="0"/>
    <n v="10000000"/>
    <n v="0"/>
    <n v="0"/>
    <n v="0"/>
    <n v="0.17199999999999999"/>
    <s v="Low"/>
    <n v="1720000"/>
    <m/>
    <m/>
    <m/>
    <m/>
    <m/>
    <m/>
    <m/>
    <m/>
    <m/>
  </r>
  <r>
    <s v="DIVIDENDO $ 0,2024469"/>
    <d v="2016-04-20T00:00:00"/>
    <x v="495"/>
    <s v="$"/>
    <x v="459"/>
    <n v="0"/>
    <n v="8480000"/>
    <n v="0"/>
    <n v="0"/>
    <n v="0"/>
    <n v="0.20200000000000001"/>
    <s v="Low"/>
    <n v="1712960"/>
    <m/>
    <m/>
    <m/>
    <m/>
    <m/>
    <m/>
    <m/>
    <m/>
    <m/>
  </r>
  <r>
    <s v="DIVIDENDO PROV $ 1,643024012"/>
    <d v="2020-12-01T00:00:00"/>
    <x v="478"/>
    <s v="$"/>
    <x v="682"/>
    <n v="0"/>
    <n v="1042199"/>
    <n v="0"/>
    <n v="0"/>
    <n v="0"/>
    <n v="1.643"/>
    <s v="Medium"/>
    <n v="1712332.9569999999"/>
    <m/>
    <m/>
    <m/>
    <m/>
    <m/>
    <m/>
    <m/>
    <m/>
    <m/>
  </r>
  <r>
    <s v="DIVIDENDO $ 0,2003095"/>
    <d v="2016-06-29T00:00:00"/>
    <x v="494"/>
    <s v="$"/>
    <x v="459"/>
    <n v="0"/>
    <n v="8560000"/>
    <n v="0"/>
    <n v="0"/>
    <n v="0"/>
    <n v="0.2"/>
    <s v="Low"/>
    <n v="1712000"/>
    <m/>
    <m/>
    <m/>
    <m/>
    <m/>
    <m/>
    <m/>
    <m/>
    <m/>
  </r>
  <r>
    <s v="DIVIDENDO $ 0,2908605"/>
    <d v="2021-09-08T00:00:00"/>
    <x v="192"/>
    <s v="$"/>
    <x v="592"/>
    <n v="0"/>
    <n v="5880000"/>
    <n v="0"/>
    <n v="0"/>
    <n v="0"/>
    <n v="0.29099999999999998"/>
    <s v="Low"/>
    <n v="1711080"/>
    <m/>
    <m/>
    <m/>
    <m/>
    <m/>
    <m/>
    <m/>
    <m/>
    <m/>
  </r>
  <r>
    <s v="DIVIDENDO $ 0,17"/>
    <d v="2020-11-02T00:00:00"/>
    <x v="323"/>
    <s v="$"/>
    <x v="607"/>
    <n v="0"/>
    <n v="10000000"/>
    <n v="0"/>
    <n v="0"/>
    <n v="0"/>
    <n v="0.17"/>
    <s v="Low"/>
    <n v="1700000"/>
    <m/>
    <m/>
    <m/>
    <m/>
    <m/>
    <m/>
    <m/>
    <m/>
    <m/>
  </r>
  <r>
    <s v="DIVIDENDO PROV US$ 0,168508065"/>
    <d v="2019-12-17T00:00:00"/>
    <x v="369"/>
    <s v="US$"/>
    <x v="784"/>
    <n v="0"/>
    <n v="10000000"/>
    <n v="0"/>
    <n v="0"/>
    <n v="0"/>
    <n v="0.16900000000000001"/>
    <s v="Low"/>
    <n v="1690000"/>
    <m/>
    <m/>
    <m/>
    <m/>
    <m/>
    <m/>
    <m/>
    <m/>
    <m/>
  </r>
  <r>
    <s v="DIVIDENDO INF 0 $ 0,434877"/>
    <d v="2017-04-21T00:00:00"/>
    <x v="7"/>
    <s v="$"/>
    <x v="694"/>
    <n v="0"/>
    <n v="3883012"/>
    <n v="0"/>
    <n v="0"/>
    <n v="0"/>
    <n v="0.435"/>
    <s v="Low"/>
    <n v="1689110.22"/>
    <m/>
    <m/>
    <m/>
    <m/>
    <m/>
    <m/>
    <m/>
    <m/>
    <m/>
  </r>
  <r>
    <s v="DIVIDENDO DEF US$ 0,0277"/>
    <d v="2017-01-10T00:00:00"/>
    <x v="746"/>
    <s v="US$"/>
    <x v="764"/>
    <n v="0"/>
    <n v="60000000"/>
    <n v="0"/>
    <n v="0"/>
    <n v="0"/>
    <n v="2.8000000000000001E-2"/>
    <s v="Low"/>
    <n v="1680000"/>
    <m/>
    <m/>
    <m/>
    <m/>
    <m/>
    <m/>
    <m/>
    <m/>
    <m/>
  </r>
  <r>
    <s v="DIVIDENDO PROV $ 0,25878642"/>
    <d v="2020-10-28T00:00:00"/>
    <x v="371"/>
    <s v="$"/>
    <x v="592"/>
    <n v="0"/>
    <n v="6480000"/>
    <n v="0"/>
    <n v="0"/>
    <n v="0"/>
    <n v="0.25900000000000001"/>
    <s v="Low"/>
    <n v="1678320"/>
    <m/>
    <m/>
    <m/>
    <m/>
    <m/>
    <m/>
    <m/>
    <m/>
    <m/>
  </r>
  <r>
    <s v="DIVIDENDO US$ 0,000622"/>
    <d v="2016-05-19T00:00:00"/>
    <x v="150"/>
    <s v="$"/>
    <x v="694"/>
    <n v="0"/>
    <n v="3883012"/>
    <n v="0"/>
    <n v="0"/>
    <n v="0"/>
    <n v="0.432"/>
    <s v="Low"/>
    <n v="1677461.1839999999"/>
    <m/>
    <m/>
    <m/>
    <m/>
    <m/>
    <m/>
    <m/>
    <m/>
    <m/>
  </r>
  <r>
    <s v="DIVIDENDO $ 0,6703232"/>
    <d v="2021-07-29T00:00:00"/>
    <x v="117"/>
    <s v="$"/>
    <x v="765"/>
    <n v="0"/>
    <n v="2500000"/>
    <n v="0"/>
    <n v="0"/>
    <n v="0"/>
    <n v="0.67"/>
    <s v="Low"/>
    <n v="1675000"/>
    <m/>
    <m/>
    <m/>
    <m/>
    <m/>
    <m/>
    <m/>
    <m/>
    <m/>
  </r>
  <r>
    <s v="DIVIDENDO $ 0,430803"/>
    <d v="2015-05-22T00:00:00"/>
    <x v="176"/>
    <s v="$"/>
    <x v="694"/>
    <n v="0"/>
    <n v="3883012"/>
    <n v="0"/>
    <n v="0"/>
    <n v="0"/>
    <n v="0.43099999999999999"/>
    <s v="Low"/>
    <n v="1673578.172"/>
    <m/>
    <m/>
    <m/>
    <m/>
    <m/>
    <m/>
    <m/>
    <m/>
    <m/>
  </r>
  <r>
    <s v="DIVIDENDO $ 0,1674378"/>
    <d v="2019-05-11T00:00:00"/>
    <x v="21"/>
    <s v="$"/>
    <x v="630"/>
    <n v="0"/>
    <n v="10000000"/>
    <n v="0"/>
    <n v="0"/>
    <n v="0"/>
    <n v="0.16700000000000001"/>
    <s v="Low"/>
    <n v="1670000"/>
    <m/>
    <m/>
    <m/>
    <m/>
    <m/>
    <m/>
    <m/>
    <m/>
    <m/>
  </r>
  <r>
    <s v="DIVIDENDO $ 0,429849"/>
    <d v="2015-05-14T00:00:00"/>
    <x v="198"/>
    <s v="$"/>
    <x v="694"/>
    <n v="0"/>
    <n v="3883012"/>
    <n v="0"/>
    <n v="0"/>
    <n v="0"/>
    <n v="0.43"/>
    <s v="Low"/>
    <n v="1669695.16"/>
    <m/>
    <m/>
    <m/>
    <m/>
    <m/>
    <m/>
    <m/>
    <m/>
    <m/>
  </r>
  <r>
    <s v="DIVIDENDO $ 0,266725"/>
    <d v="2019-12-02T00:00:00"/>
    <x v="465"/>
    <s v="$"/>
    <x v="592"/>
    <n v="0"/>
    <n v="6240000"/>
    <n v="0"/>
    <n v="0"/>
    <n v="0"/>
    <n v="0.26700000000000002"/>
    <s v="Low"/>
    <n v="1666080"/>
    <m/>
    <m/>
    <m/>
    <m/>
    <m/>
    <m/>
    <m/>
    <m/>
    <m/>
  </r>
  <r>
    <s v="DIVIDENDO INF 0 $ 0,428143"/>
    <d v="2017-12-14T00:00:00"/>
    <x v="179"/>
    <s v="$"/>
    <x v="694"/>
    <n v="0"/>
    <n v="3883012"/>
    <n v="0"/>
    <n v="0"/>
    <n v="0"/>
    <n v="0.42799999999999999"/>
    <s v="Low"/>
    <n v="1661929.1359999999"/>
    <m/>
    <m/>
    <m/>
    <m/>
    <m/>
    <m/>
    <m/>
    <m/>
    <m/>
  </r>
  <r>
    <s v="DIVIDENDO $ 0,166025"/>
    <d v="2020-04-18T00:00:00"/>
    <x v="226"/>
    <s v="$"/>
    <x v="607"/>
    <n v="0"/>
    <n v="10000000"/>
    <n v="0"/>
    <n v="0"/>
    <n v="0"/>
    <n v="0.16600000000000001"/>
    <s v="Low"/>
    <n v="1660000"/>
    <m/>
    <m/>
    <m/>
    <m/>
    <m/>
    <m/>
    <m/>
    <m/>
    <m/>
  </r>
  <r>
    <s v="DIVIDENDO DEF EURO 0,01319848422573880"/>
    <d v="2021-08-07T00:00:00"/>
    <x v="1142"/>
    <s v="EURO"/>
    <x v="785"/>
    <n v="0"/>
    <n v="127219999"/>
    <n v="0"/>
    <n v="0"/>
    <n v="0"/>
    <n v="1.2999999999999999E-2"/>
    <s v="Low"/>
    <n v="1653859.987"/>
    <m/>
    <m/>
    <m/>
    <m/>
    <m/>
    <m/>
    <m/>
    <m/>
    <m/>
  </r>
  <r>
    <s v="DIVIDENDO $ 0,225455"/>
    <d v="2015-06-30T00:00:00"/>
    <x v="16"/>
    <s v="$"/>
    <x v="627"/>
    <n v="0"/>
    <n v="7342950"/>
    <n v="0"/>
    <n v="0"/>
    <n v="0"/>
    <n v="0.22500000000000001"/>
    <s v="Low"/>
    <n v="1652163.75"/>
    <m/>
    <m/>
    <m/>
    <m/>
    <m/>
    <m/>
    <m/>
    <m/>
    <m/>
  </r>
  <r>
    <s v="DIVIDENDO $ 0,424671"/>
    <d v="2015-05-13T00:00:00"/>
    <x v="302"/>
    <s v="$"/>
    <x v="694"/>
    <n v="0"/>
    <n v="3883012"/>
    <n v="0"/>
    <n v="0"/>
    <n v="0"/>
    <n v="0.42499999999999999"/>
    <s v="Low"/>
    <n v="1650280.1"/>
    <m/>
    <m/>
    <m/>
    <m/>
    <m/>
    <m/>
    <m/>
    <m/>
    <m/>
  </r>
  <r>
    <s v="DIVIDENDO PROV 0 $ 0,22376"/>
    <d v="2015-03-09T00:00:00"/>
    <x v="1184"/>
    <s v="$"/>
    <x v="627"/>
    <n v="0"/>
    <n v="7342950"/>
    <n v="0"/>
    <n v="0"/>
    <n v="0"/>
    <n v="0.224"/>
    <s v="Low"/>
    <n v="1644820.8"/>
    <m/>
    <m/>
    <m/>
    <m/>
    <m/>
    <m/>
    <m/>
    <m/>
    <m/>
  </r>
  <r>
    <s v="DIVIDENDO $ 0,223116"/>
    <d v="2015-02-19T00:00:00"/>
    <x v="1196"/>
    <s v="$"/>
    <x v="627"/>
    <n v="0"/>
    <n v="7342950"/>
    <n v="0"/>
    <n v="0"/>
    <n v="0"/>
    <n v="0.223"/>
    <s v="Low"/>
    <n v="1637477.85"/>
    <m/>
    <m/>
    <m/>
    <m/>
    <m/>
    <m/>
    <m/>
    <m/>
    <m/>
  </r>
  <r>
    <s v="DIVIDENDO PROV 0 $ 0,0793812"/>
    <d v="2017-12-18T00:00:00"/>
    <x v="589"/>
    <s v="$"/>
    <x v="459"/>
    <n v="0"/>
    <n v="20720000"/>
    <n v="0"/>
    <n v="0"/>
    <n v="0"/>
    <n v="7.9000000000000001E-2"/>
    <s v="Low"/>
    <n v="1636880"/>
    <m/>
    <m/>
    <m/>
    <m/>
    <m/>
    <m/>
    <m/>
    <m/>
    <m/>
  </r>
  <r>
    <s v="DIVIDENDO PROV $ 0,163391"/>
    <d v="2018-01-06T00:00:00"/>
    <x v="319"/>
    <s v="$"/>
    <x v="786"/>
    <n v="0"/>
    <n v="10000000"/>
    <n v="0"/>
    <n v="0"/>
    <n v="0"/>
    <n v="0.16300000000000001"/>
    <s v="Low"/>
    <n v="1630000"/>
    <m/>
    <m/>
    <m/>
    <m/>
    <m/>
    <m/>
    <m/>
    <m/>
    <m/>
  </r>
  <r>
    <s v="DIVIDENDO PROV $ 1,12488125"/>
    <d v="2019-01-24T00:00:00"/>
    <x v="139"/>
    <s v="$"/>
    <x v="592"/>
    <n v="0"/>
    <n v="1440000"/>
    <n v="0"/>
    <n v="0"/>
    <n v="0"/>
    <n v="1.125"/>
    <s v="Medium"/>
    <n v="1620000"/>
    <m/>
    <m/>
    <m/>
    <m/>
    <m/>
    <m/>
    <m/>
    <m/>
    <m/>
  </r>
  <r>
    <s v="DIVIDENDO PROV 0 $ 0,219008"/>
    <d v="2015-03-09T00:00:00"/>
    <x v="1184"/>
    <s v="$"/>
    <x v="627"/>
    <n v="0"/>
    <n v="7342950"/>
    <n v="0"/>
    <n v="0"/>
    <n v="0"/>
    <n v="0.219"/>
    <s v="Low"/>
    <n v="1608106.05"/>
    <m/>
    <m/>
    <m/>
    <m/>
    <m/>
    <m/>
    <m/>
    <m/>
    <m/>
  </r>
  <r>
    <s v="DIVIDENDO PROV US$ 0,00432039"/>
    <d v="2021-09-01T00:00:00"/>
    <x v="475"/>
    <s v="US$"/>
    <x v="652"/>
    <n v="0"/>
    <n v="400000000"/>
    <n v="0"/>
    <n v="0"/>
    <n v="0"/>
    <n v="4.0000000000000001E-3"/>
    <s v="Low"/>
    <n v="1600000"/>
    <m/>
    <m/>
    <m/>
    <m/>
    <m/>
    <m/>
    <m/>
    <m/>
    <m/>
  </r>
  <r>
    <s v="DIVIDENDO $ 0,217193"/>
    <d v="2015-05-02T00:00:00"/>
    <x v="376"/>
    <s v="$"/>
    <x v="627"/>
    <n v="0"/>
    <n v="7342950"/>
    <n v="0"/>
    <n v="0"/>
    <n v="0"/>
    <n v="0.217"/>
    <s v="Low"/>
    <n v="1593420.15"/>
    <m/>
    <m/>
    <m/>
    <m/>
    <m/>
    <m/>
    <m/>
    <m/>
    <m/>
  </r>
  <r>
    <s v="DIVIDENDO PROV $ 0,1592"/>
    <d v="2018-10-19T00:00:00"/>
    <x v="307"/>
    <s v="$"/>
    <x v="723"/>
    <n v="0"/>
    <n v="10000000"/>
    <n v="0"/>
    <n v="0"/>
    <n v="0"/>
    <n v="0.159"/>
    <s v="Low"/>
    <n v="1590000"/>
    <m/>
    <m/>
    <m/>
    <m/>
    <m/>
    <m/>
    <m/>
    <m/>
    <m/>
  </r>
  <r>
    <s v="DIVIDENDO $ 0,404691"/>
    <d v="2015-05-02T00:00:00"/>
    <x v="189"/>
    <s v="$"/>
    <x v="694"/>
    <n v="0"/>
    <n v="3883012"/>
    <n v="0"/>
    <n v="0"/>
    <n v="0"/>
    <n v="0.40500000000000003"/>
    <s v="Low"/>
    <n v="1572619.86"/>
    <m/>
    <m/>
    <m/>
    <m/>
    <m/>
    <m/>
    <m/>
    <m/>
    <m/>
  </r>
  <r>
    <s v="DIVIDENDO PROV $ 0,1569765"/>
    <d v="2020-11-04T00:00:00"/>
    <x v="798"/>
    <s v="$"/>
    <x v="630"/>
    <n v="0"/>
    <n v="10000000"/>
    <n v="0"/>
    <n v="0"/>
    <n v="0"/>
    <n v="0.157"/>
    <s v="Low"/>
    <n v="1570000"/>
    <m/>
    <m/>
    <m/>
    <m/>
    <m/>
    <m/>
    <m/>
    <m/>
    <m/>
  </r>
  <r>
    <s v="DIVIDENDO $ 0,404046"/>
    <d v="2016-05-05T00:00:00"/>
    <x v="220"/>
    <s v="$"/>
    <x v="694"/>
    <n v="0"/>
    <n v="3883012"/>
    <n v="0"/>
    <n v="0"/>
    <n v="0"/>
    <n v="0.40400000000000003"/>
    <s v="Low"/>
    <n v="1568736.848"/>
    <m/>
    <m/>
    <m/>
    <m/>
    <m/>
    <m/>
    <m/>
    <m/>
    <m/>
  </r>
  <r>
    <s v="DIVIDENDO US$ 0,782228"/>
    <d v="2020-12-14T00:00:00"/>
    <x v="89"/>
    <s v="US$"/>
    <x v="787"/>
    <n v="0"/>
    <n v="2000000"/>
    <n v="0"/>
    <n v="0"/>
    <n v="0"/>
    <n v="0.78200000000000003"/>
    <s v="Low"/>
    <n v="1564000"/>
    <m/>
    <m/>
    <m/>
    <m/>
    <m/>
    <m/>
    <m/>
    <m/>
    <m/>
  </r>
  <r>
    <s v="DIVIDENDO PROV $ 0,1560"/>
    <d v="2020-05-26T00:00:00"/>
    <x v="422"/>
    <s v="$"/>
    <x v="744"/>
    <n v="0"/>
    <n v="10000000"/>
    <n v="0"/>
    <n v="0"/>
    <n v="0"/>
    <n v="0.156"/>
    <s v="Low"/>
    <n v="1560000"/>
    <m/>
    <m/>
    <m/>
    <m/>
    <m/>
    <m/>
    <m/>
    <m/>
    <m/>
  </r>
  <r>
    <s v="DIVIDENDO $ 0,1559773"/>
    <d v="2020-05-27T00:00:00"/>
    <x v="255"/>
    <s v="$"/>
    <x v="607"/>
    <n v="0"/>
    <n v="10000000"/>
    <n v="0"/>
    <n v="0"/>
    <n v="0"/>
    <n v="0.156"/>
    <s v="Low"/>
    <n v="1560000"/>
    <m/>
    <m/>
    <m/>
    <m/>
    <m/>
    <m/>
    <m/>
    <m/>
    <m/>
  </r>
  <r>
    <s v="DIVIDENDO $ 0,212022"/>
    <d v="2015-03-28T00:00:00"/>
    <x v="1197"/>
    <s v="$"/>
    <x v="627"/>
    <n v="0"/>
    <n v="7342950"/>
    <n v="0"/>
    <n v="0"/>
    <n v="0"/>
    <n v="0.21199999999999999"/>
    <s v="Low"/>
    <n v="1556705.4"/>
    <m/>
    <m/>
    <m/>
    <m/>
    <m/>
    <m/>
    <m/>
    <m/>
    <m/>
  </r>
  <r>
    <s v="DIVIDENDO $ 0,242342767"/>
    <d v="2020-05-11T00:00:00"/>
    <x v="90"/>
    <s v="$"/>
    <x v="592"/>
    <n v="0"/>
    <n v="6360000"/>
    <n v="0"/>
    <n v="0"/>
    <n v="0"/>
    <n v="0.24199999999999999"/>
    <s v="Low"/>
    <n v="1539120"/>
    <m/>
    <m/>
    <m/>
    <m/>
    <m/>
    <m/>
    <m/>
    <m/>
    <m/>
  </r>
  <r>
    <s v="DIVIDENDO $ 0,396445"/>
    <d v="2015-05-02T00:00:00"/>
    <x v="189"/>
    <s v="$"/>
    <x v="694"/>
    <n v="0"/>
    <n v="3883012"/>
    <n v="0"/>
    <n v="0"/>
    <n v="0"/>
    <n v="0.39600000000000002"/>
    <s v="Low"/>
    <n v="1537672.7520000001"/>
    <m/>
    <m/>
    <m/>
    <m/>
    <m/>
    <m/>
    <m/>
    <m/>
    <m/>
  </r>
  <r>
    <s v="DIVIDENDO $ 0,208813"/>
    <d v="2015-02-16T00:00:00"/>
    <x v="1198"/>
    <s v="$"/>
    <x v="627"/>
    <n v="0"/>
    <n v="7342950"/>
    <n v="0"/>
    <n v="0"/>
    <n v="0"/>
    <n v="0.20899999999999999"/>
    <s v="Low"/>
    <n v="1534676.55"/>
    <m/>
    <m/>
    <m/>
    <m/>
    <m/>
    <m/>
    <m/>
    <m/>
    <m/>
  </r>
  <r>
    <s v="DIVIDENDO PROV US$ 0,0206194783"/>
    <d v="2018-04-13T00:00:00"/>
    <x v="1185"/>
    <s v="US$"/>
    <x v="741"/>
    <n v="0"/>
    <n v="72927389"/>
    <n v="0"/>
    <n v="0"/>
    <n v="0"/>
    <n v="2.1000000000000001E-2"/>
    <s v="Low"/>
    <n v="1531475.169"/>
    <m/>
    <m/>
    <m/>
    <m/>
    <m/>
    <m/>
    <m/>
    <m/>
    <m/>
  </r>
  <r>
    <s v="DIVIDENDO DEF $ 1,530891711716680"/>
    <d v="2017-06-01T00:00:00"/>
    <x v="932"/>
    <s v="$"/>
    <x v="342"/>
    <n v="0"/>
    <n v="1000000"/>
    <n v="0"/>
    <n v="0"/>
    <n v="0"/>
    <n v="1.5309999999999999"/>
    <s v="Medium"/>
    <n v="1531000"/>
    <m/>
    <m/>
    <m/>
    <m/>
    <m/>
    <m/>
    <m/>
    <m/>
    <m/>
  </r>
  <r>
    <s v="DIVIDENDO PROV US$ 0,153486"/>
    <d v="2018-01-23T00:00:00"/>
    <x v="278"/>
    <s v="US$"/>
    <x v="662"/>
    <n v="0"/>
    <n v="10000000"/>
    <n v="0"/>
    <n v="0"/>
    <n v="0"/>
    <n v="0.153"/>
    <s v="Low"/>
    <n v="1530000"/>
    <m/>
    <m/>
    <m/>
    <m/>
    <m/>
    <m/>
    <m/>
    <m/>
    <m/>
  </r>
  <r>
    <s v="DIVIDENDO $ 0,394044"/>
    <d v="2016-05-04T00:00:00"/>
    <x v="76"/>
    <s v="$"/>
    <x v="694"/>
    <n v="0"/>
    <n v="3883012"/>
    <n v="0"/>
    <n v="0"/>
    <n v="0"/>
    <n v="0.39400000000000002"/>
    <s v="Low"/>
    <n v="1529906.7279999999"/>
    <m/>
    <m/>
    <m/>
    <m/>
    <m/>
    <m/>
    <m/>
    <m/>
    <m/>
  </r>
  <r>
    <s v="DIVIDENDO INF 0 $ 0,392552"/>
    <d v="2017-04-28T00:00:00"/>
    <x v="174"/>
    <s v="$"/>
    <x v="694"/>
    <n v="0"/>
    <n v="3883012"/>
    <n v="0"/>
    <n v="0"/>
    <n v="0"/>
    <n v="0.39300000000000002"/>
    <s v="Low"/>
    <n v="1526023.716"/>
    <m/>
    <m/>
    <m/>
    <m/>
    <m/>
    <m/>
    <m/>
    <m/>
    <m/>
  </r>
  <r>
    <s v="DIVIDENDO DEF $ 1,5264203"/>
    <d v="2018-05-17T00:00:00"/>
    <x v="81"/>
    <s v="$"/>
    <x v="676"/>
    <n v="0"/>
    <n v="1000000"/>
    <n v="0"/>
    <n v="0"/>
    <n v="0"/>
    <n v="1.526"/>
    <s v="Medium"/>
    <n v="1526000"/>
    <m/>
    <m/>
    <m/>
    <m/>
    <m/>
    <m/>
    <m/>
    <m/>
    <m/>
  </r>
  <r>
    <s v="DIVIDENDO $ 0,1783029"/>
    <d v="2016-05-11T00:00:00"/>
    <x v="80"/>
    <s v="$"/>
    <x v="459"/>
    <n v="0"/>
    <n v="8560000"/>
    <n v="0"/>
    <n v="0"/>
    <n v="0"/>
    <n v="0.17799999999999999"/>
    <s v="Low"/>
    <n v="1523680"/>
    <m/>
    <m/>
    <m/>
    <m/>
    <m/>
    <m/>
    <m/>
    <m/>
    <m/>
  </r>
  <r>
    <s v="DIVIDENDO $ 0,1763136"/>
    <d v="2016-05-25T00:00:00"/>
    <x v="150"/>
    <s v="$"/>
    <x v="459"/>
    <n v="0"/>
    <n v="8640000"/>
    <n v="0"/>
    <n v="0"/>
    <n v="0"/>
    <n v="0.17599999999999999"/>
    <s v="Low"/>
    <n v="1520640"/>
    <m/>
    <m/>
    <m/>
    <m/>
    <m/>
    <m/>
    <m/>
    <m/>
    <m/>
  </r>
  <r>
    <s v="DIVIDENDO DEF US$ 18,950078294819"/>
    <d v="2017-05-19T00:00:00"/>
    <x v="148"/>
    <s v="US$"/>
    <x v="763"/>
    <n v="0"/>
    <n v="80000"/>
    <n v="0"/>
    <n v="0"/>
    <n v="0"/>
    <n v="18.95"/>
    <s v="High"/>
    <n v="1516000"/>
    <m/>
    <m/>
    <m/>
    <m/>
    <m/>
    <m/>
    <m/>
    <m/>
    <m/>
  </r>
  <r>
    <s v="DIVIDENDO $ 0,1953589"/>
    <d v="2015-12-16T00:00:00"/>
    <x v="129"/>
    <s v="$"/>
    <x v="459"/>
    <n v="0"/>
    <n v="7760000"/>
    <n v="0"/>
    <n v="0"/>
    <n v="0"/>
    <n v="0.19500000000000001"/>
    <s v="Low"/>
    <n v="1513200"/>
    <m/>
    <m/>
    <m/>
    <m/>
    <m/>
    <m/>
    <m/>
    <m/>
    <m/>
  </r>
  <r>
    <s v="DIVIDENDO $ 0,389407"/>
    <d v="2016-01-02T00:00:00"/>
    <x v="253"/>
    <s v="$"/>
    <x v="694"/>
    <n v="0"/>
    <n v="3883012"/>
    <n v="0"/>
    <n v="0"/>
    <n v="0"/>
    <n v="0.38900000000000001"/>
    <s v="Low"/>
    <n v="1510491.6680000001"/>
    <m/>
    <m/>
    <m/>
    <m/>
    <m/>
    <m/>
    <m/>
    <m/>
    <m/>
  </r>
  <r>
    <s v="DIVIDENDO $ 0,1211987"/>
    <d v="2016-09-29T00:00:00"/>
    <x v="737"/>
    <s v="$"/>
    <x v="459"/>
    <n v="0"/>
    <n v="12480000"/>
    <n v="0"/>
    <n v="0"/>
    <n v="0"/>
    <n v="0.121"/>
    <s v="Low"/>
    <n v="1510080"/>
    <m/>
    <m/>
    <m/>
    <m/>
    <m/>
    <m/>
    <m/>
    <m/>
    <m/>
  </r>
  <r>
    <s v="DIVIDENDO PROV US$ 0,15118012560934"/>
    <d v="2018-11-16T00:00:00"/>
    <x v="827"/>
    <s v="US$"/>
    <x v="788"/>
    <n v="0"/>
    <n v="10000000"/>
    <n v="0"/>
    <n v="0"/>
    <n v="0"/>
    <n v="0.151"/>
    <s v="Low"/>
    <n v="1510000"/>
    <m/>
    <m/>
    <m/>
    <m/>
    <m/>
    <m/>
    <m/>
    <m/>
    <m/>
  </r>
  <r>
    <s v="DIVIDENDO PROV US$ 0,15144764898613"/>
    <d v="2018-11-16T00:00:00"/>
    <x v="827"/>
    <s v="US$"/>
    <x v="789"/>
    <n v="0"/>
    <n v="10000000"/>
    <n v="0"/>
    <n v="0"/>
    <n v="0"/>
    <n v="0.151"/>
    <s v="Low"/>
    <n v="1510000"/>
    <m/>
    <m/>
    <m/>
    <m/>
    <m/>
    <m/>
    <m/>
    <m/>
    <m/>
  </r>
  <r>
    <s v="DIVIDENDO $ 0,1760605"/>
    <d v="2016-05-18T00:00:00"/>
    <x v="266"/>
    <s v="$"/>
    <x v="459"/>
    <n v="0"/>
    <n v="8560000"/>
    <n v="0"/>
    <n v="0"/>
    <n v="0"/>
    <n v="0.17599999999999999"/>
    <s v="Low"/>
    <n v="1506560"/>
    <m/>
    <m/>
    <m/>
    <m/>
    <m/>
    <m/>
    <m/>
    <m/>
    <m/>
  </r>
  <r>
    <s v="DIVIDENDO PROV US$ 0,1499692"/>
    <d v="2020-03-24T00:00:00"/>
    <x v="903"/>
    <s v="US$"/>
    <x v="790"/>
    <n v="0"/>
    <n v="10000000"/>
    <n v="0"/>
    <n v="0"/>
    <n v="0"/>
    <n v="0.15"/>
    <s v="Low"/>
    <n v="1500000"/>
    <m/>
    <m/>
    <m/>
    <m/>
    <m/>
    <m/>
    <m/>
    <m/>
    <m/>
  </r>
  <r>
    <s v="DIVIDENDO PROV US$ 0,0051933069"/>
    <d v="2018-08-30T00:00:00"/>
    <x v="763"/>
    <s v="US$"/>
    <x v="656"/>
    <n v="0"/>
    <n v="300000000"/>
    <n v="0"/>
    <n v="0"/>
    <n v="0"/>
    <n v="5.0000000000000001E-3"/>
    <s v="Low"/>
    <n v="1500000"/>
    <m/>
    <m/>
    <m/>
    <m/>
    <m/>
    <m/>
    <m/>
    <m/>
    <m/>
  </r>
  <r>
    <s v="DIVIDENDO PROV  US$ 0,0053833438"/>
    <d v="2018-05-16T00:00:00"/>
    <x v="195"/>
    <s v="US$"/>
    <x v="656"/>
    <n v="0"/>
    <n v="300000000"/>
    <n v="0"/>
    <n v="0"/>
    <n v="0"/>
    <n v="5.0000000000000001E-3"/>
    <s v="Low"/>
    <n v="1500000"/>
    <m/>
    <m/>
    <m/>
    <m/>
    <m/>
    <m/>
    <m/>
    <m/>
    <m/>
  </r>
  <r>
    <s v="DIVIDENDO DEF US$ 0,0051639512"/>
    <d v="2016-06-02T00:00:00"/>
    <x v="1082"/>
    <s v="US$"/>
    <x v="656"/>
    <n v="0"/>
    <n v="300000000"/>
    <n v="0"/>
    <n v="0"/>
    <n v="0"/>
    <n v="5.0000000000000001E-3"/>
    <s v="Low"/>
    <n v="1500000"/>
    <m/>
    <m/>
    <m/>
    <m/>
    <m/>
    <m/>
    <m/>
    <m/>
    <m/>
  </r>
  <r>
    <s v="DIVIDENDO INF 0 $ 0,385109"/>
    <d v="2016-12-31T00:00:00"/>
    <x v="252"/>
    <s v="$"/>
    <x v="694"/>
    <n v="0"/>
    <n v="3883012"/>
    <n v="0"/>
    <n v="0"/>
    <n v="0"/>
    <n v="0.38500000000000001"/>
    <s v="Low"/>
    <n v="1494959.62"/>
    <m/>
    <m/>
    <m/>
    <m/>
    <m/>
    <m/>
    <m/>
    <m/>
    <m/>
  </r>
  <r>
    <s v="DIVIDENDO $ 0,202869"/>
    <d v="2015-03-25T00:00:00"/>
    <x v="9"/>
    <s v="$"/>
    <x v="627"/>
    <n v="0"/>
    <n v="7342950"/>
    <n v="0"/>
    <n v="0"/>
    <n v="0"/>
    <n v="0.20300000000000001"/>
    <s v="Low"/>
    <n v="1490618.85"/>
    <m/>
    <m/>
    <m/>
    <m/>
    <m/>
    <m/>
    <m/>
    <m/>
    <m/>
  </r>
  <r>
    <s v="DIVIDENDO $ 0,1748715"/>
    <d v="2016-04-27T00:00:00"/>
    <x v="299"/>
    <s v="$"/>
    <x v="459"/>
    <n v="0"/>
    <n v="8480000"/>
    <n v="0"/>
    <n v="0"/>
    <n v="0"/>
    <n v="0.17499999999999999"/>
    <s v="Low"/>
    <n v="1484000"/>
    <m/>
    <m/>
    <m/>
    <m/>
    <m/>
    <m/>
    <m/>
    <m/>
    <m/>
  </r>
  <r>
    <s v="DIVIDENDO $ 0,1568507"/>
    <d v="2015-04-27T00:00:00"/>
    <x v="502"/>
    <s v="$"/>
    <x v="459"/>
    <n v="0"/>
    <n v="9440000"/>
    <n v="0"/>
    <n v="0"/>
    <n v="0"/>
    <n v="0.157"/>
    <s v="Low"/>
    <n v="1482080"/>
    <m/>
    <m/>
    <m/>
    <m/>
    <m/>
    <m/>
    <m/>
    <m/>
    <m/>
  </r>
  <r>
    <s v="DIVIDENDO PROV US$ 0,148171033748211"/>
    <d v="2018-11-16T00:00:00"/>
    <x v="827"/>
    <s v="US$"/>
    <x v="791"/>
    <n v="0"/>
    <n v="10000000"/>
    <n v="0"/>
    <n v="0"/>
    <n v="0"/>
    <n v="0.14799999999999999"/>
    <s v="Low"/>
    <n v="1480000"/>
    <m/>
    <m/>
    <m/>
    <m/>
    <m/>
    <m/>
    <m/>
    <m/>
    <m/>
  </r>
  <r>
    <s v="DIVIDENDO PROV $ 0,148"/>
    <d v="2018-10-19T00:00:00"/>
    <x v="307"/>
    <s v="$"/>
    <x v="727"/>
    <n v="0"/>
    <n v="10000000"/>
    <n v="0"/>
    <n v="0"/>
    <n v="0"/>
    <n v="0.14799999999999999"/>
    <s v="Low"/>
    <n v="1480000"/>
    <m/>
    <m/>
    <m/>
    <m/>
    <m/>
    <m/>
    <m/>
    <m/>
    <m/>
  </r>
  <r>
    <s v="DIVIDENDO $ 0,21623056"/>
    <d v="2020-01-07T00:00:00"/>
    <x v="130"/>
    <s v="$"/>
    <x v="592"/>
    <n v="0"/>
    <n v="6840000"/>
    <n v="0"/>
    <n v="0"/>
    <n v="0"/>
    <n v="0.216"/>
    <s v="Low"/>
    <n v="1477440"/>
    <m/>
    <m/>
    <m/>
    <m/>
    <m/>
    <m/>
    <m/>
    <m/>
    <m/>
  </r>
  <r>
    <s v="DIVIDENDO $ 0,199857"/>
    <d v="2015-05-13T00:00:00"/>
    <x v="55"/>
    <s v="$"/>
    <x v="627"/>
    <n v="0"/>
    <n v="7342950"/>
    <n v="0"/>
    <n v="0"/>
    <n v="0"/>
    <n v="0.2"/>
    <s v="Low"/>
    <n v="1468590"/>
    <m/>
    <m/>
    <m/>
    <m/>
    <m/>
    <m/>
    <m/>
    <m/>
    <m/>
  </r>
  <r>
    <s v="DIVIDENDO DEF US$ 0,02805264602545430"/>
    <d v="2021-09-02T00:00:00"/>
    <x v="437"/>
    <s v="US$"/>
    <x v="792"/>
    <n v="0"/>
    <n v="52378351"/>
    <n v="0"/>
    <n v="0"/>
    <n v="0"/>
    <n v="2.8000000000000001E-2"/>
    <s v="Low"/>
    <n v="1466593.828"/>
    <m/>
    <m/>
    <m/>
    <m/>
    <m/>
    <m/>
    <m/>
    <m/>
    <m/>
  </r>
  <r>
    <s v="DIVIDENDO $ 0,1298383"/>
    <d v="2015-06-15T00:00:00"/>
    <x v="466"/>
    <s v="$"/>
    <x v="459"/>
    <n v="0"/>
    <n v="11280000"/>
    <n v="0"/>
    <n v="0"/>
    <n v="0"/>
    <n v="0.13"/>
    <s v="Low"/>
    <n v="1466400"/>
    <m/>
    <m/>
    <m/>
    <m/>
    <m/>
    <m/>
    <m/>
    <m/>
    <m/>
  </r>
  <r>
    <s v="DIVIDENDO $ 0,198832"/>
    <d v="2015-08-31T00:00:00"/>
    <x v="381"/>
    <s v="$"/>
    <x v="627"/>
    <n v="0"/>
    <n v="7342950"/>
    <n v="0"/>
    <n v="0"/>
    <n v="0"/>
    <n v="0.19900000000000001"/>
    <s v="Low"/>
    <n v="1461247.05"/>
    <m/>
    <m/>
    <m/>
    <m/>
    <m/>
    <m/>
    <m/>
    <m/>
    <m/>
  </r>
  <r>
    <s v="DIVIDENDO PROV US$ 0,0196375983"/>
    <d v="2019-04-16T00:00:00"/>
    <x v="4"/>
    <s v="US$"/>
    <x v="741"/>
    <n v="0"/>
    <n v="72927389"/>
    <n v="0"/>
    <n v="0"/>
    <n v="0"/>
    <n v="0.02"/>
    <s v="Low"/>
    <n v="1458547.78"/>
    <m/>
    <m/>
    <m/>
    <m/>
    <m/>
    <m/>
    <m/>
    <m/>
    <m/>
  </r>
  <r>
    <s v="DIVIDENDO PROV US$ 0,0199219368"/>
    <d v="2017-08-30T00:00:00"/>
    <x v="501"/>
    <s v="US$"/>
    <x v="741"/>
    <n v="0"/>
    <n v="72927389"/>
    <n v="0"/>
    <n v="0"/>
    <n v="0"/>
    <n v="0.02"/>
    <s v="Low"/>
    <n v="1458547.78"/>
    <m/>
    <m/>
    <m/>
    <m/>
    <m/>
    <m/>
    <m/>
    <m/>
    <m/>
  </r>
  <r>
    <s v="DIVIDENDO PROV $ 0,21341798"/>
    <d v="2020-01-22T00:00:00"/>
    <x v="270"/>
    <s v="$"/>
    <x v="592"/>
    <n v="0"/>
    <n v="6840000"/>
    <n v="0"/>
    <n v="0"/>
    <n v="0"/>
    <n v="0.21299999999999999"/>
    <s v="Low"/>
    <n v="1456920"/>
    <m/>
    <m/>
    <m/>
    <m/>
    <m/>
    <m/>
    <m/>
    <m/>
    <m/>
  </r>
  <r>
    <s v="DIVIDENDO DEF US$ 1,45562"/>
    <d v="2020-06-20T00:00:00"/>
    <x v="329"/>
    <s v="US$"/>
    <x v="196"/>
    <n v="0"/>
    <n v="1000000"/>
    <n v="0"/>
    <n v="0"/>
    <n v="0"/>
    <n v="1.456"/>
    <s v="Medium"/>
    <n v="1456000"/>
    <m/>
    <m/>
    <m/>
    <m/>
    <m/>
    <m/>
    <m/>
    <m/>
    <m/>
  </r>
  <r>
    <s v="DIVIDENDO US$ 1,452978"/>
    <d v="2018-06-19T00:00:00"/>
    <x v="900"/>
    <s v="US$"/>
    <x v="782"/>
    <n v="0"/>
    <n v="1000000"/>
    <n v="0"/>
    <n v="0"/>
    <n v="0"/>
    <n v="1.4530000000000001"/>
    <s v="Medium"/>
    <n v="1453000"/>
    <m/>
    <m/>
    <m/>
    <m/>
    <m/>
    <m/>
    <m/>
    <m/>
    <m/>
  </r>
  <r>
    <s v="DIVIDENDO PROV US$ 0,01774284983540910"/>
    <d v="2020-11-12T00:00:00"/>
    <x v="325"/>
    <s v="US$"/>
    <x v="739"/>
    <n v="0"/>
    <n v="80673073"/>
    <n v="0"/>
    <n v="0"/>
    <n v="0"/>
    <n v="1.7999999999999999E-2"/>
    <s v="Low"/>
    <n v="1452115.314"/>
    <m/>
    <m/>
    <m/>
    <m/>
    <m/>
    <m/>
    <m/>
    <m/>
    <m/>
  </r>
  <r>
    <s v="DIVIDENDO $ 0,1448162"/>
    <d v="2019-05-02T00:00:00"/>
    <x v="100"/>
    <s v="$"/>
    <x v="630"/>
    <n v="0"/>
    <n v="10000000"/>
    <n v="0"/>
    <n v="0"/>
    <n v="0"/>
    <n v="0.14499999999999999"/>
    <s v="Low"/>
    <n v="1450000"/>
    <m/>
    <m/>
    <m/>
    <m/>
    <m/>
    <m/>
    <m/>
    <m/>
    <m/>
  </r>
  <r>
    <s v="DIVIDENDO DEF $ 14,4973833029"/>
    <d v="2018-06-22T00:00:00"/>
    <x v="311"/>
    <s v="$"/>
    <x v="770"/>
    <n v="0"/>
    <n v="100000"/>
    <n v="0"/>
    <n v="0"/>
    <n v="0"/>
    <n v="14.497"/>
    <s v="High"/>
    <n v="1449700"/>
    <m/>
    <m/>
    <m/>
    <m/>
    <m/>
    <m/>
    <m/>
    <m/>
    <m/>
  </r>
  <r>
    <s v="DIVIDENDO $ 0,0786512"/>
    <d v="2017-04-28T00:00:00"/>
    <x v="794"/>
    <s v="$"/>
    <x v="459"/>
    <n v="0"/>
    <n v="18240000"/>
    <n v="0"/>
    <n v="0"/>
    <n v="0"/>
    <n v="7.9000000000000001E-2"/>
    <s v="Low"/>
    <n v="1440960"/>
    <m/>
    <m/>
    <m/>
    <m/>
    <m/>
    <m/>
    <m/>
    <m/>
    <m/>
  </r>
  <r>
    <s v="DIVIDENDO $ 0,21388958"/>
    <d v="2019-05-15T00:00:00"/>
    <x v="181"/>
    <s v="$"/>
    <x v="592"/>
    <n v="0"/>
    <n v="6720000"/>
    <n v="0"/>
    <n v="0"/>
    <n v="0"/>
    <n v="0.214"/>
    <s v="Low"/>
    <n v="1438080"/>
    <m/>
    <m/>
    <m/>
    <m/>
    <m/>
    <m/>
    <m/>
    <m/>
    <m/>
  </r>
  <r>
    <s v="DIVIDENDO US$ 0,715546"/>
    <d v="2018-12-18T00:00:00"/>
    <x v="1199"/>
    <s v="US$"/>
    <x v="787"/>
    <n v="0"/>
    <n v="2000000"/>
    <n v="0"/>
    <n v="0"/>
    <n v="0"/>
    <n v="0.71599999999999997"/>
    <s v="Low"/>
    <n v="1432000"/>
    <m/>
    <m/>
    <m/>
    <m/>
    <m/>
    <m/>
    <m/>
    <m/>
    <m/>
  </r>
  <r>
    <s v="DIVIDENDO $ 0,194622"/>
    <d v="2015-01-31T00:00:00"/>
    <x v="1200"/>
    <s v="$"/>
    <x v="627"/>
    <n v="0"/>
    <n v="7342950"/>
    <n v="0"/>
    <n v="0"/>
    <n v="0"/>
    <n v="0.19500000000000001"/>
    <s v="Low"/>
    <n v="1431875.25"/>
    <m/>
    <m/>
    <m/>
    <m/>
    <m/>
    <m/>
    <m/>
    <m/>
    <m/>
  </r>
  <r>
    <s v="DIVIDENDO PROV US$ 0,142666229"/>
    <d v="2021-05-27T00:00:00"/>
    <x v="1201"/>
    <s v="US$"/>
    <x v="715"/>
    <n v="0"/>
    <n v="10000000"/>
    <n v="0"/>
    <n v="0"/>
    <n v="0"/>
    <n v="0.14299999999999999"/>
    <s v="Low"/>
    <n v="1430000"/>
    <m/>
    <m/>
    <m/>
    <m/>
    <m/>
    <m/>
    <m/>
    <m/>
    <m/>
  </r>
  <r>
    <s v="DIVIDENDO $ 0,14272274116933"/>
    <d v="2019-09-09T00:00:00"/>
    <x v="742"/>
    <s v="$"/>
    <x v="582"/>
    <n v="0"/>
    <n v="10000000"/>
    <n v="0"/>
    <n v="0"/>
    <n v="0"/>
    <n v="0.14299999999999999"/>
    <s v="Low"/>
    <n v="1430000"/>
    <m/>
    <m/>
    <m/>
    <m/>
    <m/>
    <m/>
    <m/>
    <m/>
    <m/>
  </r>
  <r>
    <s v="DIVIDENDO $ 0,258567028"/>
    <d v="2019-03-27T00:00:00"/>
    <x v="3"/>
    <s v="$"/>
    <x v="592"/>
    <n v="0"/>
    <n v="5520000"/>
    <n v="0"/>
    <n v="0"/>
    <n v="0"/>
    <n v="0.25900000000000001"/>
    <s v="Low"/>
    <n v="1429680"/>
    <m/>
    <m/>
    <m/>
    <m/>
    <m/>
    <m/>
    <m/>
    <m/>
    <m/>
  </r>
  <r>
    <s v="DIVIDENDO US$ 1,427753"/>
    <d v="2018-12-28T00:00:00"/>
    <x v="138"/>
    <s v="US$"/>
    <x v="793"/>
    <n v="0"/>
    <n v="1000000"/>
    <n v="0"/>
    <n v="0"/>
    <n v="0"/>
    <n v="1.4279999999999999"/>
    <s v="Medium"/>
    <n v="1428000"/>
    <m/>
    <m/>
    <m/>
    <m/>
    <m/>
    <m/>
    <m/>
    <m/>
    <m/>
  </r>
  <r>
    <s v="DIVIDENDO DEF $ 1,4227364272"/>
    <d v="2017-04-26T00:00:00"/>
    <x v="599"/>
    <s v="$"/>
    <x v="121"/>
    <n v="0"/>
    <n v="1000000"/>
    <n v="0"/>
    <n v="0"/>
    <n v="0"/>
    <n v="1.423"/>
    <s v="Medium"/>
    <n v="1423000"/>
    <m/>
    <m/>
    <m/>
    <m/>
    <m/>
    <m/>
    <m/>
    <m/>
    <m/>
  </r>
  <r>
    <s v="DIVIDENDO $ 0,20836199"/>
    <d v="2019-05-29T00:00:00"/>
    <x v="107"/>
    <s v="$"/>
    <x v="592"/>
    <n v="0"/>
    <n v="6840000"/>
    <n v="0"/>
    <n v="0"/>
    <n v="0"/>
    <n v="0.20799999999999999"/>
    <s v="Low"/>
    <n v="1422720"/>
    <m/>
    <m/>
    <m/>
    <m/>
    <m/>
    <m/>
    <m/>
    <m/>
    <m/>
  </r>
  <r>
    <s v="DIVIDENDO INF 0 $ 0,365693"/>
    <d v="2017-05-03T00:00:00"/>
    <x v="87"/>
    <s v="$"/>
    <x v="694"/>
    <n v="0"/>
    <n v="3883012"/>
    <n v="0"/>
    <n v="0"/>
    <n v="0"/>
    <n v="0.36599999999999999"/>
    <s v="Low"/>
    <n v="1421182.392"/>
    <m/>
    <m/>
    <m/>
    <m/>
    <m/>
    <m/>
    <m/>
    <m/>
    <m/>
  </r>
  <r>
    <s v="DIVIDENDO PROV US$ 0,0207077755"/>
    <d v="2020-08-26T00:00:00"/>
    <x v="454"/>
    <s v="US$"/>
    <x v="794"/>
    <n v="0"/>
    <n v="67607454"/>
    <n v="0"/>
    <n v="0"/>
    <n v="0"/>
    <n v="2.1000000000000001E-2"/>
    <s v="Low"/>
    <n v="1419756.534"/>
    <m/>
    <m/>
    <m/>
    <m/>
    <m/>
    <m/>
    <m/>
    <m/>
    <m/>
  </r>
  <r>
    <s v="DIVIDENDO PROV US$ 0,4725374084"/>
    <d v="2020-03-27T00:00:00"/>
    <x v="1202"/>
    <s v="US$"/>
    <x v="668"/>
    <n v="0"/>
    <n v="3000000"/>
    <n v="0"/>
    <n v="0"/>
    <n v="0"/>
    <n v="0.47299999999999998"/>
    <s v="Low"/>
    <n v="1419000"/>
    <m/>
    <m/>
    <m/>
    <m/>
    <m/>
    <m/>
    <m/>
    <m/>
    <m/>
  </r>
  <r>
    <s v="DIVIDENDO $ 0,364281"/>
    <d v="2016-04-16T00:00:00"/>
    <x v="256"/>
    <s v="$"/>
    <x v="694"/>
    <n v="0"/>
    <n v="3883012"/>
    <n v="0"/>
    <n v="0"/>
    <n v="0"/>
    <n v="0.36399999999999999"/>
    <s v="Low"/>
    <n v="1413416.368"/>
    <m/>
    <m/>
    <m/>
    <m/>
    <m/>
    <m/>
    <m/>
    <m/>
    <m/>
  </r>
  <r>
    <s v="DIVIDENDO US$ 1,412646"/>
    <d v="2019-12-16T00:00:00"/>
    <x v="892"/>
    <s v="US$"/>
    <x v="795"/>
    <n v="0"/>
    <n v="1000000"/>
    <n v="0"/>
    <n v="0"/>
    <n v="0"/>
    <n v="1.413"/>
    <s v="Medium"/>
    <n v="1413000"/>
    <m/>
    <m/>
    <m/>
    <m/>
    <m/>
    <m/>
    <m/>
    <m/>
    <m/>
  </r>
  <r>
    <s v="DIVIDENDO DEF $ 96,706903"/>
    <d v="2019-12-07T00:00:00"/>
    <x v="205"/>
    <s v="$"/>
    <x v="643"/>
    <n v="0"/>
    <n v="14580"/>
    <n v="0"/>
    <n v="0"/>
    <n v="0"/>
    <n v="96.706999999999994"/>
    <s v="High"/>
    <n v="1409988.06"/>
    <m/>
    <m/>
    <m/>
    <m/>
    <m/>
    <m/>
    <m/>
    <m/>
    <m/>
  </r>
  <r>
    <s v="DIVIDENDO $ 0,192039"/>
    <d v="2015-03-30T00:00:00"/>
    <x v="758"/>
    <s v="$"/>
    <x v="627"/>
    <n v="0"/>
    <n v="7342950"/>
    <n v="0"/>
    <n v="0"/>
    <n v="0"/>
    <n v="0.192"/>
    <s v="Low"/>
    <n v="1409846.4"/>
    <m/>
    <m/>
    <m/>
    <m/>
    <m/>
    <m/>
    <m/>
    <m/>
    <m/>
  </r>
  <r>
    <s v="DIVIDENDO $ 0,1531941"/>
    <d v="2015-12-21T00:00:00"/>
    <x v="354"/>
    <s v="$"/>
    <x v="459"/>
    <n v="0"/>
    <n v="9200000"/>
    <n v="0"/>
    <n v="0"/>
    <n v="0"/>
    <n v="0.153"/>
    <s v="Low"/>
    <n v="1407600"/>
    <m/>
    <m/>
    <m/>
    <m/>
    <m/>
    <m/>
    <m/>
    <m/>
    <m/>
  </r>
  <r>
    <s v="DIVIDENDO $ 0,21695463"/>
    <d v="2020-05-29T00:00:00"/>
    <x v="422"/>
    <s v="$"/>
    <x v="592"/>
    <n v="0"/>
    <n v="6480000"/>
    <n v="0"/>
    <n v="0"/>
    <n v="0"/>
    <n v="0.217"/>
    <s v="Low"/>
    <n v="1406160"/>
    <m/>
    <m/>
    <m/>
    <m/>
    <m/>
    <m/>
    <m/>
    <m/>
    <m/>
  </r>
  <r>
    <s v="DIVIDENDO DEF US$ 0,1401125393"/>
    <d v="2021-05-13T00:00:00"/>
    <x v="184"/>
    <s v="US$"/>
    <x v="729"/>
    <n v="0"/>
    <n v="10000000"/>
    <n v="0"/>
    <n v="0"/>
    <n v="0"/>
    <n v="0.14000000000000001"/>
    <s v="Low"/>
    <n v="1400000"/>
    <m/>
    <m/>
    <m/>
    <m/>
    <m/>
    <m/>
    <m/>
    <m/>
    <m/>
  </r>
  <r>
    <s v="DIVIDENDO PROV EURO 0,0017165271"/>
    <d v="2021-01-16T00:00:00"/>
    <x v="1022"/>
    <s v="EURO"/>
    <x v="639"/>
    <n v="0"/>
    <n v="700000000"/>
    <n v="0"/>
    <n v="0"/>
    <n v="0"/>
    <n v="2E-3"/>
    <s v="Low"/>
    <n v="1400000"/>
    <m/>
    <m/>
    <m/>
    <m/>
    <m/>
    <m/>
    <m/>
    <m/>
    <m/>
  </r>
  <r>
    <s v="DIVIDENDO $ 0,1416281"/>
    <d v="2015-09-21T00:00:00"/>
    <x v="438"/>
    <s v="$"/>
    <x v="459"/>
    <n v="0"/>
    <n v="9840000"/>
    <n v="0"/>
    <n v="0"/>
    <n v="0"/>
    <n v="0.14199999999999999"/>
    <s v="Low"/>
    <n v="1397280"/>
    <m/>
    <m/>
    <m/>
    <m/>
    <m/>
    <m/>
    <m/>
    <m/>
    <m/>
  </r>
  <r>
    <s v="DIVIDENDO $ 0,352289"/>
    <d v="2015-01-08T00:00:00"/>
    <x v="261"/>
    <s v="$"/>
    <x v="694"/>
    <n v="0"/>
    <n v="3942858"/>
    <n v="0"/>
    <n v="0"/>
    <n v="0"/>
    <n v="0.35199999999999998"/>
    <s v="Low"/>
    <n v="1387886.0160000001"/>
    <m/>
    <m/>
    <m/>
    <m/>
    <m/>
    <m/>
    <m/>
    <m/>
    <m/>
  </r>
  <r>
    <s v="DIVIDENDO $ 0,21429506"/>
    <d v="2020-12-29T00:00:00"/>
    <x v="281"/>
    <s v="$"/>
    <x v="592"/>
    <n v="0"/>
    <n v="6480000"/>
    <n v="0"/>
    <n v="0"/>
    <n v="0"/>
    <n v="0.214"/>
    <s v="Low"/>
    <n v="1386720"/>
    <m/>
    <m/>
    <m/>
    <m/>
    <m/>
    <m/>
    <m/>
    <m/>
    <m/>
  </r>
  <r>
    <s v="DIVIDENDO US$ 1,385553"/>
    <d v="2019-06-17T00:00:00"/>
    <x v="191"/>
    <s v="US$"/>
    <x v="782"/>
    <n v="0"/>
    <n v="1000000"/>
    <n v="0"/>
    <n v="0"/>
    <n v="0"/>
    <n v="1.3859999999999999"/>
    <s v="Medium"/>
    <n v="1386000"/>
    <m/>
    <m/>
    <m/>
    <m/>
    <m/>
    <m/>
    <m/>
    <m/>
    <m/>
  </r>
  <r>
    <s v="DIVIDENDO PROV US$ 0,0189306450"/>
    <d v="2020-12-29T00:00:00"/>
    <x v="1203"/>
    <s v="US$"/>
    <x v="741"/>
    <n v="0"/>
    <n v="72927389"/>
    <n v="0"/>
    <n v="0"/>
    <n v="0"/>
    <n v="1.9E-2"/>
    <s v="Low"/>
    <n v="1385620.3910000001"/>
    <m/>
    <m/>
    <m/>
    <m/>
    <m/>
    <m/>
    <m/>
    <m/>
    <m/>
  </r>
  <r>
    <s v="DIVIDENDO PROV US$ 0,138077459"/>
    <d v="2021-05-27T00:00:00"/>
    <x v="1201"/>
    <s v="US$"/>
    <x v="780"/>
    <n v="0"/>
    <n v="10000000"/>
    <n v="0"/>
    <n v="0"/>
    <n v="0"/>
    <n v="0.13800000000000001"/>
    <s v="Low"/>
    <n v="1380000"/>
    <m/>
    <m/>
    <m/>
    <m/>
    <m/>
    <m/>
    <m/>
    <m/>
    <m/>
  </r>
  <r>
    <s v="DIVIDENDO PROV 0 US$ 0,687067"/>
    <d v="2021-06-10T00:00:00"/>
    <x v="103"/>
    <s v="US$"/>
    <x v="787"/>
    <n v="0"/>
    <n v="2000000"/>
    <n v="0"/>
    <n v="0"/>
    <n v="0"/>
    <n v="0.68700000000000006"/>
    <s v="Low"/>
    <n v="1374000"/>
    <m/>
    <m/>
    <m/>
    <m/>
    <m/>
    <m/>
    <m/>
    <m/>
    <m/>
  </r>
  <r>
    <s v="DIVIDENDO PROV $ 93,9137517968376"/>
    <d v="2020-10-15T00:00:00"/>
    <x v="464"/>
    <s v="$"/>
    <x v="385"/>
    <n v="0"/>
    <n v="14609"/>
    <n v="0"/>
    <n v="0"/>
    <n v="0"/>
    <n v="93.914000000000001"/>
    <s v="High"/>
    <n v="1371989.6259999999"/>
    <m/>
    <m/>
    <m/>
    <m/>
    <m/>
    <m/>
    <m/>
    <m/>
    <m/>
  </r>
  <r>
    <s v="DIVIDENDO PROV US$ 0,01711354196213650"/>
    <d v="2020-12-03T00:00:00"/>
    <x v="32"/>
    <s v="US$"/>
    <x v="739"/>
    <n v="0"/>
    <n v="80673073"/>
    <n v="0"/>
    <n v="0"/>
    <n v="0"/>
    <n v="1.7000000000000001E-2"/>
    <s v="Low"/>
    <n v="1371442.2409999999"/>
    <m/>
    <m/>
    <m/>
    <m/>
    <m/>
    <m/>
    <m/>
    <m/>
    <m/>
  </r>
  <r>
    <s v="DIVIDENDO PROV 1 $ 0,197277"/>
    <d v="2015-02-18T00:00:00"/>
    <x v="499"/>
    <s v="$"/>
    <x v="459"/>
    <n v="0"/>
    <n v="6960000"/>
    <n v="0"/>
    <n v="0"/>
    <n v="0"/>
    <n v="0.19700000000000001"/>
    <s v="Low"/>
    <n v="1371120"/>
    <m/>
    <m/>
    <m/>
    <m/>
    <m/>
    <m/>
    <m/>
    <m/>
    <m/>
  </r>
  <r>
    <s v="DIVIDENDO DEF US$ 0,0344161379"/>
    <d v="2018-06-21T00:00:00"/>
    <x v="458"/>
    <s v="US$"/>
    <x v="783"/>
    <n v="0"/>
    <n v="40000000"/>
    <n v="0"/>
    <n v="0"/>
    <n v="0"/>
    <n v="3.4000000000000002E-2"/>
    <s v="Low"/>
    <n v="1360000"/>
    <m/>
    <m/>
    <m/>
    <m/>
    <m/>
    <m/>
    <m/>
    <m/>
    <m/>
  </r>
  <r>
    <s v="DIVIDENDO INF 0 $ 0,349554"/>
    <d v="2017-01-06T00:00:00"/>
    <x v="247"/>
    <s v="$"/>
    <x v="694"/>
    <n v="0"/>
    <n v="3883012"/>
    <n v="0"/>
    <n v="0"/>
    <n v="0"/>
    <n v="0.35"/>
    <s v="Low"/>
    <n v="1359054.2"/>
    <m/>
    <m/>
    <m/>
    <m/>
    <m/>
    <m/>
    <m/>
    <m/>
    <m/>
  </r>
  <r>
    <s v="DIVIDENDO PROV 29 $ 0,54449"/>
    <d v="2018-12-15T00:00:00"/>
    <x v="330"/>
    <s v="$"/>
    <x v="772"/>
    <n v="0"/>
    <n v="2489297"/>
    <n v="0"/>
    <n v="0"/>
    <n v="0"/>
    <n v="0.54400000000000004"/>
    <s v="Low"/>
    <n v="1354177.568"/>
    <m/>
    <m/>
    <m/>
    <m/>
    <m/>
    <m/>
    <m/>
    <m/>
    <m/>
  </r>
  <r>
    <s v="DIVIDENDO $ 0,13536268503196"/>
    <d v="2020-01-07T00:00:00"/>
    <x v="130"/>
    <s v="$"/>
    <x v="582"/>
    <n v="0"/>
    <n v="10000000"/>
    <n v="0"/>
    <n v="0"/>
    <n v="0"/>
    <n v="0.13500000000000001"/>
    <s v="Low"/>
    <n v="1350000"/>
    <m/>
    <m/>
    <m/>
    <m/>
    <m/>
    <m/>
    <m/>
    <m/>
    <m/>
  </r>
  <r>
    <s v="DIVIDENDO $ 0,1345105"/>
    <d v="2019-03-26T00:00:00"/>
    <x v="342"/>
    <s v="$"/>
    <x v="630"/>
    <n v="0"/>
    <n v="10000000"/>
    <n v="0"/>
    <n v="0"/>
    <n v="0"/>
    <n v="0.13500000000000001"/>
    <s v="Low"/>
    <n v="1350000"/>
    <m/>
    <m/>
    <m/>
    <m/>
    <m/>
    <m/>
    <m/>
    <m/>
    <m/>
  </r>
  <r>
    <s v="DIVIDENDO PROV $ 0,54217"/>
    <d v="2017-12-15T00:00:00"/>
    <x v="95"/>
    <s v="$"/>
    <x v="772"/>
    <n v="0"/>
    <n v="2489297"/>
    <n v="0"/>
    <n v="0"/>
    <n v="0"/>
    <n v="0.54200000000000004"/>
    <s v="Low"/>
    <n v="1349198.9739999999"/>
    <m/>
    <m/>
    <m/>
    <m/>
    <m/>
    <m/>
    <m/>
    <m/>
    <m/>
  </r>
  <r>
    <s v="DIVIDENDO $ 280,50833"/>
    <d v="2020-10-23T00:00:00"/>
    <x v="371"/>
    <s v="$"/>
    <x v="55"/>
    <n v="0"/>
    <n v="4800"/>
    <n v="0"/>
    <n v="0"/>
    <n v="0"/>
    <n v="280.50799999999998"/>
    <s v="Very High"/>
    <n v="1346438.4"/>
    <m/>
    <m/>
    <m/>
    <m/>
    <m/>
    <m/>
    <m/>
    <m/>
    <m/>
  </r>
  <r>
    <s v="DIVIDENDO INF 0 $ 0,346365"/>
    <d v="2017-05-20T00:00:00"/>
    <x v="59"/>
    <s v="$"/>
    <x v="694"/>
    <n v="0"/>
    <n v="3883012"/>
    <n v="0"/>
    <n v="0"/>
    <n v="0"/>
    <n v="0.34599999999999997"/>
    <s v="Low"/>
    <n v="1343522.152"/>
    <m/>
    <m/>
    <m/>
    <m/>
    <m/>
    <m/>
    <m/>
    <m/>
    <m/>
  </r>
  <r>
    <s v="DIVIDENDO $ 0,13405"/>
    <d v="2021-05-04T00:00:00"/>
    <x v="142"/>
    <s v="$"/>
    <x v="607"/>
    <n v="0"/>
    <n v="10000000"/>
    <n v="0"/>
    <n v="0"/>
    <n v="0"/>
    <n v="0.13400000000000001"/>
    <s v="Low"/>
    <n v="1340000"/>
    <m/>
    <m/>
    <m/>
    <m/>
    <m/>
    <m/>
    <m/>
    <m/>
    <m/>
  </r>
  <r>
    <s v="DIVIDENDO PROV US$ 0,1344185250337"/>
    <d v="2020-02-21T00:00:00"/>
    <x v="282"/>
    <s v="US$"/>
    <x v="796"/>
    <n v="0"/>
    <n v="10000000"/>
    <n v="0"/>
    <n v="0"/>
    <n v="0"/>
    <n v="0.13400000000000001"/>
    <s v="Low"/>
    <n v="1340000"/>
    <m/>
    <m/>
    <m/>
    <m/>
    <m/>
    <m/>
    <m/>
    <m/>
    <m/>
  </r>
  <r>
    <s v="DIVIDENDO $ 0,1325685"/>
    <d v="2019-11-06T00:00:00"/>
    <x v="840"/>
    <s v="$"/>
    <x v="630"/>
    <n v="0"/>
    <n v="10000000"/>
    <n v="0"/>
    <n v="0"/>
    <n v="0"/>
    <n v="0.13300000000000001"/>
    <s v="Low"/>
    <n v="1330000"/>
    <m/>
    <m/>
    <m/>
    <m/>
    <m/>
    <m/>
    <m/>
    <m/>
    <m/>
  </r>
  <r>
    <s v="DIVIDENDO $ 0,13346824797764"/>
    <d v="2019-09-09T00:00:00"/>
    <x v="742"/>
    <s v="$"/>
    <x v="588"/>
    <n v="0"/>
    <n v="10000000"/>
    <n v="0"/>
    <n v="0"/>
    <n v="0"/>
    <n v="0.13300000000000001"/>
    <s v="Low"/>
    <n v="1330000"/>
    <m/>
    <m/>
    <m/>
    <m/>
    <m/>
    <m/>
    <m/>
    <m/>
    <m/>
  </r>
  <r>
    <s v="DIVIDENDO $ 0,21347131"/>
    <d v="2020-04-23T00:00:00"/>
    <x v="127"/>
    <s v="$"/>
    <x v="592"/>
    <n v="0"/>
    <n v="6240000"/>
    <n v="0"/>
    <n v="0"/>
    <n v="0"/>
    <n v="0.21299999999999999"/>
    <s v="Low"/>
    <n v="1329120"/>
    <m/>
    <m/>
    <m/>
    <m/>
    <m/>
    <m/>
    <m/>
    <m/>
    <m/>
  </r>
  <r>
    <s v="DIVIDENDO PROV US$ 0,04367014741089630"/>
    <d v="2021-06-24T00:00:00"/>
    <x v="1036"/>
    <s v="US$"/>
    <x v="739"/>
    <n v="0"/>
    <n v="30158642"/>
    <n v="0"/>
    <n v="0"/>
    <n v="0"/>
    <n v="4.3999999999999997E-2"/>
    <s v="Low"/>
    <n v="1326980.2479999999"/>
    <m/>
    <m/>
    <m/>
    <m/>
    <m/>
    <m/>
    <m/>
    <m/>
    <m/>
  </r>
  <r>
    <s v="DIVIDENDO $ 0,1401862"/>
    <d v="2015-04-24T00:00:00"/>
    <x v="616"/>
    <s v="$"/>
    <x v="459"/>
    <n v="0"/>
    <n v="9440000"/>
    <n v="0"/>
    <n v="0"/>
    <n v="0"/>
    <n v="0.14000000000000001"/>
    <s v="Low"/>
    <n v="1321600"/>
    <m/>
    <m/>
    <m/>
    <m/>
    <m/>
    <m/>
    <m/>
    <m/>
    <m/>
  </r>
  <r>
    <s v="DIVIDENDO INF 0 $ 0,340315"/>
    <d v="2017-08-25T00:00:00"/>
    <x v="321"/>
    <s v="$"/>
    <x v="694"/>
    <n v="0"/>
    <n v="3883012"/>
    <n v="0"/>
    <n v="0"/>
    <n v="0"/>
    <n v="0.34"/>
    <s v="Low"/>
    <n v="1320224.08"/>
    <m/>
    <m/>
    <m/>
    <m/>
    <m/>
    <m/>
    <m/>
    <m/>
    <m/>
  </r>
  <r>
    <s v="DIVIDENDO $ 0,1414629"/>
    <d v="2015-05-20T00:00:00"/>
    <x v="236"/>
    <s v="$"/>
    <x v="459"/>
    <n v="0"/>
    <n v="9360000"/>
    <n v="0"/>
    <n v="0"/>
    <n v="0"/>
    <n v="0.14099999999999999"/>
    <s v="Low"/>
    <n v="1319760"/>
    <m/>
    <m/>
    <m/>
    <m/>
    <m/>
    <m/>
    <m/>
    <m/>
    <m/>
  </r>
  <r>
    <s v="DIVIDENDO $ 0,154303"/>
    <d v="2015-03-02T00:00:00"/>
    <x v="1204"/>
    <s v="$"/>
    <x v="627"/>
    <n v="0"/>
    <n v="8550154"/>
    <n v="0"/>
    <n v="0"/>
    <n v="0"/>
    <n v="0.154"/>
    <s v="Low"/>
    <n v="1316723.716"/>
    <m/>
    <m/>
    <m/>
    <m/>
    <m/>
    <m/>
    <m/>
    <m/>
    <m/>
  </r>
  <r>
    <s v="DIVIDENDO $ 0,19240906"/>
    <d v="2019-05-23T00:00:00"/>
    <x v="119"/>
    <s v="$"/>
    <x v="592"/>
    <n v="0"/>
    <n v="6840000"/>
    <n v="0"/>
    <n v="0"/>
    <n v="0"/>
    <n v="0.192"/>
    <s v="Low"/>
    <n v="1313280"/>
    <m/>
    <m/>
    <m/>
    <m/>
    <m/>
    <m/>
    <m/>
    <m/>
    <m/>
  </r>
  <r>
    <s v="DIVIDENDO PROV US$ 0,0181634044"/>
    <d v="2021-04-01T00:00:00"/>
    <x v="503"/>
    <s v="US$"/>
    <x v="741"/>
    <n v="0"/>
    <n v="72927389"/>
    <n v="0"/>
    <n v="0"/>
    <n v="0"/>
    <n v="1.7999999999999999E-2"/>
    <s v="Low"/>
    <n v="1312693.0020000001"/>
    <m/>
    <m/>
    <m/>
    <m/>
    <m/>
    <m/>
    <m/>
    <m/>
    <m/>
  </r>
  <r>
    <s v="DIVIDENDO  $ 0,13135906841417"/>
    <d v="2020-09-03T00:00:00"/>
    <x v="850"/>
    <s v="$"/>
    <x v="612"/>
    <n v="0"/>
    <n v="10000000"/>
    <n v="0"/>
    <n v="0"/>
    <n v="0"/>
    <n v="0.13100000000000001"/>
    <s v="Low"/>
    <n v="1310000"/>
    <m/>
    <m/>
    <m/>
    <m/>
    <m/>
    <m/>
    <m/>
    <m/>
    <m/>
  </r>
  <r>
    <s v="DIVIDENDO PROV EURO 0,0331921420"/>
    <d v="2021-08-31T00:00:00"/>
    <x v="414"/>
    <s v="EURO"/>
    <x v="797"/>
    <n v="0"/>
    <n v="39682843"/>
    <n v="0"/>
    <n v="0"/>
    <n v="0"/>
    <n v="3.3000000000000002E-2"/>
    <s v="Low"/>
    <n v="1309533.8189999999"/>
    <m/>
    <m/>
    <m/>
    <m/>
    <m/>
    <m/>
    <m/>
    <m/>
    <m/>
  </r>
  <r>
    <s v="DIVIDENDO PROV $ 0,04795711"/>
    <d v="2018-05-15T00:00:00"/>
    <x v="52"/>
    <s v="$"/>
    <x v="459"/>
    <n v="0"/>
    <n v="27280000"/>
    <n v="0"/>
    <n v="0"/>
    <n v="0"/>
    <n v="4.8000000000000001E-2"/>
    <s v="Low"/>
    <n v="1309440"/>
    <m/>
    <m/>
    <m/>
    <m/>
    <m/>
    <m/>
    <m/>
    <m/>
    <m/>
  </r>
  <r>
    <s v="DIVIDENDO $ 0,335861"/>
    <d v="2016-05-14T00:00:00"/>
    <x v="335"/>
    <s v="$"/>
    <x v="694"/>
    <n v="0"/>
    <n v="3883012"/>
    <n v="0"/>
    <n v="0"/>
    <n v="0"/>
    <n v="0.33600000000000002"/>
    <s v="Low"/>
    <n v="1304692.0319999999"/>
    <m/>
    <m/>
    <m/>
    <m/>
    <m/>
    <m/>
    <m/>
    <m/>
    <m/>
  </r>
  <r>
    <s v="DIVIDENDO US$ 0,652026"/>
    <d v="2018-06-19T00:00:00"/>
    <x v="900"/>
    <s v="US$"/>
    <x v="787"/>
    <n v="0"/>
    <n v="2000000"/>
    <n v="0"/>
    <n v="0"/>
    <n v="0"/>
    <n v="0.65200000000000002"/>
    <s v="Low"/>
    <n v="1304000"/>
    <m/>
    <m/>
    <m/>
    <m/>
    <m/>
    <m/>
    <m/>
    <m/>
    <m/>
  </r>
  <r>
    <s v="DIVIDENDO $ 0,19744394"/>
    <d v="2019-05-07T00:00:00"/>
    <x v="100"/>
    <s v="$"/>
    <x v="592"/>
    <n v="0"/>
    <n v="6600000"/>
    <n v="0"/>
    <n v="0"/>
    <n v="0"/>
    <n v="0.19700000000000001"/>
    <s v="Low"/>
    <n v="1300200"/>
    <m/>
    <m/>
    <m/>
    <m/>
    <m/>
    <m/>
    <m/>
    <m/>
    <m/>
  </r>
  <r>
    <s v="DIVIDENDO $ 0,12988949196834"/>
    <d v="2019-08-28T00:00:00"/>
    <x v="364"/>
    <s v="$"/>
    <x v="612"/>
    <n v="0"/>
    <n v="10000000"/>
    <n v="0"/>
    <n v="0"/>
    <n v="0"/>
    <n v="0.13"/>
    <s v="Low"/>
    <n v="1300000"/>
    <m/>
    <m/>
    <m/>
    <m/>
    <m/>
    <m/>
    <m/>
    <m/>
    <m/>
  </r>
  <r>
    <s v="DIVIDENDO $ 0,332789"/>
    <d v="2016-05-18T00:00:00"/>
    <x v="91"/>
    <s v="$"/>
    <x v="694"/>
    <n v="0"/>
    <n v="3883012"/>
    <n v="0"/>
    <n v="0"/>
    <n v="0"/>
    <n v="0.33300000000000002"/>
    <s v="Low"/>
    <n v="1293042.996"/>
    <m/>
    <m/>
    <m/>
    <m/>
    <m/>
    <m/>
    <m/>
    <m/>
    <m/>
  </r>
  <r>
    <s v="DIVIDENDO PROV US$ 0,12889"/>
    <d v="2021-09-13T00:00:00"/>
    <x v="274"/>
    <s v="US$"/>
    <x v="798"/>
    <n v="0"/>
    <n v="10000000"/>
    <n v="0"/>
    <n v="0"/>
    <n v="0"/>
    <n v="0.129"/>
    <s v="Low"/>
    <n v="1290000"/>
    <m/>
    <m/>
    <m/>
    <m/>
    <m/>
    <m/>
    <m/>
    <m/>
    <m/>
  </r>
  <r>
    <s v="DIVIDENDO $ 0,12888"/>
    <d v="2021-04-15T00:00:00"/>
    <x v="276"/>
    <s v="$"/>
    <x v="607"/>
    <n v="0"/>
    <n v="10000000"/>
    <n v="0"/>
    <n v="0"/>
    <n v="0"/>
    <n v="0.129"/>
    <s v="Low"/>
    <n v="1290000"/>
    <m/>
    <m/>
    <m/>
    <m/>
    <m/>
    <m/>
    <m/>
    <m/>
    <m/>
  </r>
  <r>
    <s v="DIVIDENDO $ 0,12917885493125"/>
    <d v="2019-06-11T00:00:00"/>
    <x v="209"/>
    <s v="$"/>
    <x v="612"/>
    <n v="0"/>
    <n v="10000000"/>
    <n v="0"/>
    <n v="0"/>
    <n v="0"/>
    <n v="0.129"/>
    <s v="Low"/>
    <n v="1290000"/>
    <m/>
    <m/>
    <m/>
    <m/>
    <m/>
    <m/>
    <m/>
    <m/>
    <m/>
  </r>
  <r>
    <s v="DIVIDENDO  US$ 1,289844"/>
    <d v="2018-12-18T00:00:00"/>
    <x v="1199"/>
    <s v="US$"/>
    <x v="799"/>
    <n v="0"/>
    <n v="1000000"/>
    <n v="0"/>
    <n v="0"/>
    <n v="0"/>
    <n v="1.29"/>
    <s v="Medium"/>
    <n v="1290000"/>
    <m/>
    <m/>
    <m/>
    <m/>
    <m/>
    <m/>
    <m/>
    <m/>
    <m/>
  </r>
  <r>
    <s v="DIVIDENDO DEF $ 0,51661"/>
    <d v="2016-05-14T00:00:00"/>
    <x v="335"/>
    <s v="$"/>
    <x v="772"/>
    <n v="0"/>
    <n v="2489297"/>
    <n v="0"/>
    <n v="0"/>
    <n v="0"/>
    <n v="0.51700000000000002"/>
    <s v="Low"/>
    <n v="1286966.5490000001"/>
    <m/>
    <m/>
    <m/>
    <m/>
    <m/>
    <m/>
    <m/>
    <m/>
    <m/>
  </r>
  <r>
    <s v="DIVIDENDO $ 0,174838"/>
    <d v="2014-12-31T00:00:00"/>
    <x v="1205"/>
    <s v="$"/>
    <x v="627"/>
    <n v="0"/>
    <n v="7342950"/>
    <n v="0"/>
    <n v="0"/>
    <n v="0"/>
    <n v="0.17499999999999999"/>
    <s v="Low"/>
    <n v="1285016.25"/>
    <m/>
    <m/>
    <m/>
    <m/>
    <m/>
    <m/>
    <m/>
    <m/>
    <m/>
  </r>
  <r>
    <s v="DIVIDENDO DEF US$ 6,42538540988392"/>
    <d v="2018-06-05T00:00:00"/>
    <x v="317"/>
    <s v="US$"/>
    <x v="722"/>
    <n v="0"/>
    <n v="200000"/>
    <n v="0"/>
    <n v="0"/>
    <n v="0"/>
    <n v="6.4249999999999998"/>
    <s v="Medium"/>
    <n v="1285000"/>
    <m/>
    <m/>
    <m/>
    <m/>
    <m/>
    <m/>
    <m/>
    <m/>
    <m/>
  </r>
  <r>
    <s v="DIVIDENDO $ 0,201677044"/>
    <d v="2020-05-12T00:00:00"/>
    <x v="97"/>
    <s v="$"/>
    <x v="592"/>
    <n v="0"/>
    <n v="6360000"/>
    <n v="0"/>
    <n v="0"/>
    <n v="0"/>
    <n v="0.20200000000000001"/>
    <s v="Low"/>
    <n v="1284720"/>
    <m/>
    <m/>
    <m/>
    <m/>
    <m/>
    <m/>
    <m/>
    <m/>
    <m/>
  </r>
  <r>
    <s v="DIVIDENDO $ 0,329781"/>
    <d v="2015-05-02T00:00:00"/>
    <x v="189"/>
    <s v="$"/>
    <x v="694"/>
    <n v="0"/>
    <n v="3883012"/>
    <n v="0"/>
    <n v="0"/>
    <n v="0"/>
    <n v="0.33"/>
    <s v="Low"/>
    <n v="1281393.96"/>
    <m/>
    <m/>
    <m/>
    <m/>
    <m/>
    <m/>
    <m/>
    <m/>
    <m/>
  </r>
  <r>
    <s v="DIVIDENDO  $ 0,1275047"/>
    <d v="2020-01-17T00:00:00"/>
    <x v="270"/>
    <s v="$"/>
    <x v="630"/>
    <n v="0"/>
    <n v="10000000"/>
    <n v="0"/>
    <n v="0"/>
    <n v="0"/>
    <n v="0.128"/>
    <s v="Low"/>
    <n v="1280000"/>
    <m/>
    <m/>
    <m/>
    <m/>
    <m/>
    <m/>
    <m/>
    <m/>
    <m/>
  </r>
  <r>
    <s v="DIVIDENDO $ 0,18993363"/>
    <d v="2019-05-15T00:00:00"/>
    <x v="181"/>
    <s v="$"/>
    <x v="592"/>
    <n v="0"/>
    <n v="6720000"/>
    <n v="0"/>
    <n v="0"/>
    <n v="0"/>
    <n v="0.19"/>
    <s v="Low"/>
    <n v="1276800"/>
    <m/>
    <m/>
    <m/>
    <m/>
    <m/>
    <m/>
    <m/>
    <m/>
    <m/>
  </r>
  <r>
    <s v="DIVIDENDO $ 0,327935"/>
    <d v="2015-05-15T00:00:00"/>
    <x v="236"/>
    <s v="$"/>
    <x v="694"/>
    <n v="0"/>
    <n v="3883012"/>
    <n v="0"/>
    <n v="0"/>
    <n v="0"/>
    <n v="0.32800000000000001"/>
    <s v="Low"/>
    <n v="1273627.936"/>
    <m/>
    <m/>
    <m/>
    <m/>
    <m/>
    <m/>
    <m/>
    <m/>
    <m/>
  </r>
  <r>
    <s v="DIVIDENDO $ 0,12670237199551"/>
    <d v="2020-01-07T00:00:00"/>
    <x v="130"/>
    <s v="$"/>
    <x v="588"/>
    <n v="0"/>
    <n v="10000000"/>
    <n v="0"/>
    <n v="0"/>
    <n v="0"/>
    <n v="0.127"/>
    <s v="Low"/>
    <n v="1270000"/>
    <m/>
    <m/>
    <m/>
    <m/>
    <m/>
    <m/>
    <m/>
    <m/>
    <m/>
  </r>
  <r>
    <s v="DIVIDENDO $ 0,126729355"/>
    <d v="2018-01-26T00:00:00"/>
    <x v="1206"/>
    <s v="$"/>
    <x v="403"/>
    <n v="0"/>
    <n v="10000000"/>
    <n v="0"/>
    <n v="0"/>
    <n v="0"/>
    <n v="0.127"/>
    <s v="Low"/>
    <n v="1270000"/>
    <m/>
    <m/>
    <m/>
    <m/>
    <m/>
    <m/>
    <m/>
    <m/>
    <m/>
  </r>
  <r>
    <s v="DIVIDENDO PROV 0 US$ 1,265077"/>
    <d v="2021-06-10T00:00:00"/>
    <x v="103"/>
    <s v="US$"/>
    <x v="782"/>
    <n v="0"/>
    <n v="1000000"/>
    <n v="0"/>
    <n v="0"/>
    <n v="0"/>
    <n v="1.2649999999999999"/>
    <s v="Medium"/>
    <n v="1265000"/>
    <m/>
    <m/>
    <m/>
    <m/>
    <m/>
    <m/>
    <m/>
    <m/>
    <m/>
  </r>
  <r>
    <s v="DIVIDENDO $ 0,171258"/>
    <d v="2015-04-04T00:00:00"/>
    <x v="1207"/>
    <s v="$"/>
    <x v="627"/>
    <n v="0"/>
    <n v="7342950"/>
    <n v="0"/>
    <n v="0"/>
    <n v="0"/>
    <n v="0.17100000000000001"/>
    <s v="Low"/>
    <n v="1255644.45"/>
    <m/>
    <m/>
    <m/>
    <m/>
    <m/>
    <m/>
    <m/>
    <m/>
    <m/>
  </r>
  <r>
    <s v="DIVIDENDO $ 0,12472182519526"/>
    <d v="2020-01-22T00:00:00"/>
    <x v="270"/>
    <s v="$"/>
    <x v="582"/>
    <n v="0"/>
    <n v="10000000"/>
    <n v="0"/>
    <n v="0"/>
    <n v="0"/>
    <n v="0.125"/>
    <s v="Low"/>
    <n v="1250000"/>
    <m/>
    <m/>
    <m/>
    <m/>
    <m/>
    <m/>
    <m/>
    <m/>
    <m/>
  </r>
  <r>
    <s v="DIVIDENDO PROV $ 0,17037364333976"/>
    <d v="2020-11-26T00:00:00"/>
    <x v="27"/>
    <s v="$"/>
    <x v="588"/>
    <n v="0"/>
    <n v="7316415"/>
    <n v="0"/>
    <n v="0"/>
    <n v="0"/>
    <n v="0.17"/>
    <s v="Low"/>
    <n v="1243790.55"/>
    <m/>
    <m/>
    <m/>
    <m/>
    <m/>
    <m/>
    <m/>
    <m/>
    <m/>
  </r>
  <r>
    <s v="DIVIDENDO $ 0,124046175"/>
    <d v="2018-05-30T00:00:00"/>
    <x v="367"/>
    <s v="$"/>
    <x v="403"/>
    <n v="0"/>
    <n v="10000000"/>
    <n v="0"/>
    <n v="0"/>
    <n v="0"/>
    <n v="0.124"/>
    <s v="Low"/>
    <n v="1240000"/>
    <m/>
    <m/>
    <m/>
    <m/>
    <m/>
    <m/>
    <m/>
    <m/>
    <m/>
  </r>
  <r>
    <s v="DIVIDENDO PROV US$ 0,0168071348"/>
    <d v="2017-11-16T00:00:00"/>
    <x v="326"/>
    <s v="US$"/>
    <x v="741"/>
    <n v="0"/>
    <n v="72927389"/>
    <n v="0"/>
    <n v="0"/>
    <n v="0"/>
    <n v="1.7000000000000001E-2"/>
    <s v="Low"/>
    <n v="1239765.6129999999"/>
    <m/>
    <m/>
    <m/>
    <m/>
    <m/>
    <m/>
    <m/>
    <m/>
    <m/>
  </r>
  <r>
    <s v="DIVIDENDO $ 0,319211"/>
    <d v="2016-05-13T00:00:00"/>
    <x v="266"/>
    <s v="$"/>
    <x v="694"/>
    <n v="0"/>
    <n v="3883012"/>
    <n v="0"/>
    <n v="0"/>
    <n v="0"/>
    <n v="0.31900000000000001"/>
    <s v="Low"/>
    <n v="1238680.828"/>
    <m/>
    <m/>
    <m/>
    <m/>
    <m/>
    <m/>
    <m/>
    <m/>
    <m/>
  </r>
  <r>
    <s v="DIVIDENDO INF 0 $ 0,317527"/>
    <d v="2017-09-21T00:00:00"/>
    <x v="182"/>
    <s v="$"/>
    <x v="694"/>
    <n v="0"/>
    <n v="3883012"/>
    <n v="0"/>
    <n v="0"/>
    <n v="0"/>
    <n v="0.318"/>
    <s v="Low"/>
    <n v="1234797.8160000001"/>
    <m/>
    <m/>
    <m/>
    <m/>
    <m/>
    <m/>
    <m/>
    <m/>
    <m/>
  </r>
  <r>
    <s v="DIVIDENDO PROV $ 0,8562243"/>
    <d v="2019-01-24T00:00:00"/>
    <x v="139"/>
    <s v="$"/>
    <x v="592"/>
    <n v="0"/>
    <n v="1440000"/>
    <n v="0"/>
    <n v="0"/>
    <n v="0"/>
    <n v="0.85599999999999998"/>
    <s v="Low"/>
    <n v="1232640"/>
    <m/>
    <m/>
    <m/>
    <m/>
    <m/>
    <m/>
    <m/>
    <m/>
    <m/>
  </r>
  <r>
    <s v="DIVIDENDO $ 0,03647838"/>
    <d v="2018-08-08T00:00:00"/>
    <x v="842"/>
    <s v="$"/>
    <x v="459"/>
    <n v="0"/>
    <n v="34240000"/>
    <n v="0"/>
    <n v="0"/>
    <n v="0"/>
    <n v="3.5999999999999997E-2"/>
    <s v="Low"/>
    <n v="1232640"/>
    <m/>
    <m/>
    <m/>
    <m/>
    <m/>
    <m/>
    <m/>
    <m/>
    <m/>
  </r>
  <r>
    <s v="DIVIDENDO DEF EURO 0,06243549043643670"/>
    <d v="2021-09-03T00:00:00"/>
    <x v="192"/>
    <s v="EURO"/>
    <x v="800"/>
    <n v="0"/>
    <n v="19785826"/>
    <n v="0"/>
    <n v="0"/>
    <n v="0"/>
    <n v="6.2E-2"/>
    <s v="Low"/>
    <n v="1226721.2120000001"/>
    <m/>
    <m/>
    <m/>
    <m/>
    <m/>
    <m/>
    <m/>
    <m/>
    <m/>
  </r>
  <r>
    <s v="DIVIDENDO US$ 1,224617"/>
    <d v="2020-12-01T00:00:00"/>
    <x v="478"/>
    <s v="US$"/>
    <x v="801"/>
    <n v="0"/>
    <n v="1000000"/>
    <n v="0"/>
    <n v="0"/>
    <n v="0"/>
    <n v="1.2250000000000001"/>
    <s v="Medium"/>
    <n v="1225000"/>
    <m/>
    <m/>
    <m/>
    <m/>
    <m/>
    <m/>
    <m/>
    <m/>
    <m/>
  </r>
  <r>
    <s v="DIVIDENDO $ 0,12164045"/>
    <d v="2019-10-24T00:00:00"/>
    <x v="401"/>
    <s v="$"/>
    <x v="607"/>
    <n v="0"/>
    <n v="10000000"/>
    <n v="0"/>
    <n v="0"/>
    <n v="0"/>
    <n v="0.122"/>
    <s v="Low"/>
    <n v="1220000"/>
    <m/>
    <m/>
    <m/>
    <m/>
    <m/>
    <m/>
    <m/>
    <m/>
    <m/>
  </r>
  <r>
    <s v="DIVIDENDO $ 0,313522"/>
    <d v="2016-04-30T00:00:00"/>
    <x v="128"/>
    <s v="$"/>
    <x v="694"/>
    <n v="0"/>
    <n v="3883012"/>
    <n v="0"/>
    <n v="0"/>
    <n v="0"/>
    <n v="0.314"/>
    <s v="Low"/>
    <n v="1219265.7679999999"/>
    <m/>
    <m/>
    <m/>
    <m/>
    <m/>
    <m/>
    <m/>
    <m/>
    <m/>
  </r>
  <r>
    <s v="DIVIDENDO $ 0,1422766"/>
    <d v="2016-05-10T00:00:00"/>
    <x v="220"/>
    <s v="$"/>
    <x v="459"/>
    <n v="0"/>
    <n v="8560000"/>
    <n v="0"/>
    <n v="0"/>
    <n v="0"/>
    <n v="0.14199999999999999"/>
    <s v="Low"/>
    <n v="1215520"/>
    <m/>
    <m/>
    <m/>
    <m/>
    <m/>
    <m/>
    <m/>
    <m/>
    <m/>
  </r>
  <r>
    <s v="DIVIDENDO $ 0,312518"/>
    <d v="2016-05-04T00:00:00"/>
    <x v="76"/>
    <s v="$"/>
    <x v="694"/>
    <n v="0"/>
    <n v="3883012"/>
    <n v="0"/>
    <n v="0"/>
    <n v="0"/>
    <n v="0.313"/>
    <s v="Low"/>
    <n v="1215382.7560000001"/>
    <m/>
    <m/>
    <m/>
    <m/>
    <m/>
    <m/>
    <m/>
    <m/>
    <m/>
  </r>
  <r>
    <s v="DIVIDENDO DEF US$ 6,06248255234297"/>
    <d v="2017-05-19T00:00:00"/>
    <x v="148"/>
    <s v="US$"/>
    <x v="722"/>
    <n v="0"/>
    <n v="200000"/>
    <n v="0"/>
    <n v="0"/>
    <n v="0"/>
    <n v="6.0620000000000003"/>
    <s v="Medium"/>
    <n v="1212400"/>
    <m/>
    <m/>
    <m/>
    <m/>
    <m/>
    <m/>
    <m/>
    <m/>
    <m/>
  </r>
  <r>
    <s v="DIVIDENDO $ 0,1211908"/>
    <d v="2019-08-02T00:00:00"/>
    <x v="841"/>
    <s v="$"/>
    <x v="630"/>
    <n v="0"/>
    <n v="10000000"/>
    <n v="0"/>
    <n v="0"/>
    <n v="0"/>
    <n v="0.121"/>
    <s v="Low"/>
    <n v="1210000"/>
    <m/>
    <m/>
    <m/>
    <m/>
    <m/>
    <m/>
    <m/>
    <m/>
    <m/>
  </r>
  <r>
    <s v="DIVIDENDO US$ 0,604167"/>
    <d v="2019-12-16T00:00:00"/>
    <x v="892"/>
    <s v="US$"/>
    <x v="787"/>
    <n v="0"/>
    <n v="2000000"/>
    <n v="0"/>
    <n v="0"/>
    <n v="0"/>
    <n v="0.60399999999999998"/>
    <s v="Low"/>
    <n v="1208000"/>
    <m/>
    <m/>
    <m/>
    <m/>
    <m/>
    <m/>
    <m/>
    <m/>
    <m/>
  </r>
  <r>
    <s v="DIVIDENDO $ 0,18220258"/>
    <d v="2019-05-08T00:00:00"/>
    <x v="23"/>
    <s v="$"/>
    <x v="592"/>
    <n v="0"/>
    <n v="6600000"/>
    <n v="0"/>
    <n v="0"/>
    <n v="0"/>
    <n v="0.182"/>
    <s v="Low"/>
    <n v="1201200"/>
    <m/>
    <m/>
    <m/>
    <m/>
    <m/>
    <m/>
    <m/>
    <m/>
    <m/>
  </r>
  <r>
    <s v="DIVIDENDO PROV US$ 0,00343739"/>
    <d v="2021-06-22T00:00:00"/>
    <x v="362"/>
    <s v="US$"/>
    <x v="652"/>
    <n v="0"/>
    <n v="400000000"/>
    <n v="0"/>
    <n v="0"/>
    <n v="0"/>
    <n v="3.0000000000000001E-3"/>
    <s v="Low"/>
    <n v="1200000"/>
    <m/>
    <m/>
    <m/>
    <m/>
    <m/>
    <m/>
    <m/>
    <m/>
    <m/>
  </r>
  <r>
    <s v="DIVIDENDO PROV US$ 0,00340585"/>
    <d v="2021-05-13T00:00:00"/>
    <x v="184"/>
    <s v="US$"/>
    <x v="652"/>
    <n v="0"/>
    <n v="400000000"/>
    <n v="0"/>
    <n v="0"/>
    <n v="0"/>
    <n v="3.0000000000000001E-3"/>
    <s v="Low"/>
    <n v="1200000"/>
    <m/>
    <m/>
    <m/>
    <m/>
    <m/>
    <m/>
    <m/>
    <m/>
    <m/>
  </r>
  <r>
    <s v="DIVIDENDO PROV US$ 0,0043042371"/>
    <d v="2019-06-13T00:00:00"/>
    <x v="1107"/>
    <s v="US$"/>
    <x v="656"/>
    <n v="0"/>
    <n v="300000000"/>
    <n v="0"/>
    <n v="0"/>
    <n v="0"/>
    <n v="4.0000000000000001E-3"/>
    <s v="Low"/>
    <n v="1200000"/>
    <m/>
    <m/>
    <m/>
    <m/>
    <m/>
    <m/>
    <m/>
    <m/>
    <m/>
  </r>
  <r>
    <s v="DIVIDENDO PROV US$ 0,00297225"/>
    <d v="2018-12-06T00:00:00"/>
    <x v="40"/>
    <s v="US$"/>
    <x v="652"/>
    <n v="0"/>
    <n v="400000000"/>
    <n v="0"/>
    <n v="0"/>
    <n v="0"/>
    <n v="3.0000000000000001E-3"/>
    <s v="Low"/>
    <n v="1200000"/>
    <m/>
    <m/>
    <m/>
    <m/>
    <m/>
    <m/>
    <m/>
    <m/>
    <m/>
  </r>
  <r>
    <s v="DIVIDENDO PROV US$ 1,199042"/>
    <d v="2017-11-04T00:00:00"/>
    <x v="331"/>
    <s v="US$"/>
    <x v="802"/>
    <n v="0"/>
    <n v="1000000"/>
    <n v="0"/>
    <n v="0"/>
    <n v="0"/>
    <n v="1.1990000000000001"/>
    <s v="Medium"/>
    <n v="1199000"/>
    <m/>
    <m/>
    <m/>
    <m/>
    <m/>
    <m/>
    <m/>
    <m/>
    <m/>
  </r>
  <r>
    <s v="DIVIDENDO US$ 0,597915"/>
    <d v="2019-06-17T00:00:00"/>
    <x v="191"/>
    <s v="US$"/>
    <x v="787"/>
    <n v="0"/>
    <n v="2000000"/>
    <n v="0"/>
    <n v="0"/>
    <n v="0"/>
    <n v="0.59799999999999998"/>
    <s v="Low"/>
    <n v="1196000"/>
    <m/>
    <m/>
    <m/>
    <m/>
    <m/>
    <m/>
    <m/>
    <m/>
    <m/>
  </r>
  <r>
    <s v="DIVIDENDO INF 0 $ 0,308005"/>
    <d v="2017-05-02T00:00:00"/>
    <x v="73"/>
    <s v="$"/>
    <x v="694"/>
    <n v="0"/>
    <n v="3883012"/>
    <n v="0"/>
    <n v="0"/>
    <n v="0"/>
    <n v="0.308"/>
    <s v="Low"/>
    <n v="1195967.696"/>
    <m/>
    <m/>
    <m/>
    <m/>
    <m/>
    <m/>
    <m/>
    <m/>
    <m/>
  </r>
  <r>
    <s v="DIVIDENDO PROV US$ 1,17270263"/>
    <d v="2021-02-17T00:00:00"/>
    <x v="1132"/>
    <s v="US$"/>
    <x v="743"/>
    <n v="0"/>
    <n v="1000000"/>
    <n v="0"/>
    <n v="0"/>
    <n v="0"/>
    <n v="1.173"/>
    <s v="Medium"/>
    <n v="1173000"/>
    <m/>
    <m/>
    <m/>
    <m/>
    <m/>
    <m/>
    <m/>
    <m/>
    <m/>
  </r>
  <r>
    <s v="DIVIDENDO PROV $ 0,1168584"/>
    <d v="2020-12-02T00:00:00"/>
    <x v="582"/>
    <s v="$"/>
    <x v="630"/>
    <n v="0"/>
    <n v="10000000"/>
    <n v="0"/>
    <n v="0"/>
    <n v="0"/>
    <n v="0.11700000000000001"/>
    <s v="Low"/>
    <n v="1170000"/>
    <m/>
    <m/>
    <m/>
    <m/>
    <m/>
    <m/>
    <m/>
    <m/>
    <m/>
  </r>
  <r>
    <s v="DIVIDENDO PROV US$ 0,0157100787"/>
    <d v="2019-10-29T00:00:00"/>
    <x v="881"/>
    <s v="US$"/>
    <x v="741"/>
    <n v="0"/>
    <n v="72927389"/>
    <n v="0"/>
    <n v="0"/>
    <n v="0"/>
    <n v="1.6E-2"/>
    <s v="Low"/>
    <n v="1166838.2239999999"/>
    <m/>
    <m/>
    <m/>
    <m/>
    <m/>
    <m/>
    <m/>
    <m/>
    <m/>
  </r>
  <r>
    <s v="DIVIDENDO PROV US$ 0,0157100787"/>
    <d v="2018-07-10T00:00:00"/>
    <x v="570"/>
    <s v="US$"/>
    <x v="741"/>
    <n v="0"/>
    <n v="72927389"/>
    <n v="0"/>
    <n v="0"/>
    <n v="0"/>
    <n v="1.6E-2"/>
    <s v="Low"/>
    <n v="1166838.2239999999"/>
    <m/>
    <m/>
    <m/>
    <m/>
    <m/>
    <m/>
    <m/>
    <m/>
    <m/>
  </r>
  <r>
    <s v="DIVIDENDO PROV US$ 0,0157100787"/>
    <d v="2018-05-15T00:00:00"/>
    <x v="254"/>
    <s v="US$"/>
    <x v="741"/>
    <n v="0"/>
    <n v="72927389"/>
    <n v="0"/>
    <n v="0"/>
    <n v="0"/>
    <n v="1.6E-2"/>
    <s v="Low"/>
    <n v="1166838.2239999999"/>
    <m/>
    <m/>
    <m/>
    <m/>
    <m/>
    <m/>
    <m/>
    <m/>
    <m/>
  </r>
  <r>
    <s v="DIVIDENDO PROV US$ 0,0157650521"/>
    <d v="2018-01-30T00:00:00"/>
    <x v="1047"/>
    <s v="US$"/>
    <x v="741"/>
    <n v="0"/>
    <n v="72927389"/>
    <n v="0"/>
    <n v="0"/>
    <n v="0"/>
    <n v="1.6E-2"/>
    <s v="Low"/>
    <n v="1166838.2239999999"/>
    <m/>
    <m/>
    <m/>
    <m/>
    <m/>
    <m/>
    <m/>
    <m/>
    <m/>
  </r>
  <r>
    <s v="DIVIDENDO US$ 0,581764"/>
    <d v="2020-06-15T00:00:00"/>
    <x v="2"/>
    <s v="US$"/>
    <x v="787"/>
    <n v="0"/>
    <n v="2000000"/>
    <n v="0"/>
    <n v="0"/>
    <n v="0"/>
    <n v="0.58199999999999996"/>
    <s v="Low"/>
    <n v="1164000"/>
    <m/>
    <m/>
    <m/>
    <m/>
    <m/>
    <m/>
    <m/>
    <m/>
    <m/>
  </r>
  <r>
    <s v="DIVIDENDO $ 0,158314"/>
    <d v="2015-04-29T00:00:00"/>
    <x v="519"/>
    <s v="$"/>
    <x v="627"/>
    <n v="0"/>
    <n v="7342950"/>
    <n v="0"/>
    <n v="0"/>
    <n v="0"/>
    <n v="0.158"/>
    <s v="Low"/>
    <n v="1160186.1000000001"/>
    <m/>
    <m/>
    <m/>
    <m/>
    <m/>
    <m/>
    <m/>
    <m/>
    <m/>
  </r>
  <r>
    <s v="DIVIDENDO $ 0,11575677375739"/>
    <d v="2019-12-24T00:00:00"/>
    <x v="225"/>
    <s v="$"/>
    <x v="582"/>
    <n v="0"/>
    <n v="10000000"/>
    <n v="0"/>
    <n v="0"/>
    <n v="0"/>
    <n v="0.11600000000000001"/>
    <s v="Low"/>
    <n v="1160000"/>
    <m/>
    <m/>
    <m/>
    <m/>
    <m/>
    <m/>
    <m/>
    <m/>
    <m/>
  </r>
  <r>
    <s v="DIVIDENDO INF 0 $ 0,297664"/>
    <d v="2017-11-22T00:00:00"/>
    <x v="111"/>
    <s v="$"/>
    <x v="694"/>
    <n v="0"/>
    <n v="3883012"/>
    <n v="0"/>
    <n v="0"/>
    <n v="0"/>
    <n v="0.29799999999999999"/>
    <s v="Low"/>
    <n v="1157137.5759999999"/>
    <m/>
    <m/>
    <m/>
    <m/>
    <m/>
    <m/>
    <m/>
    <m/>
    <m/>
  </r>
  <r>
    <s v="DIVIDENDO INF 0 $ 0,297361"/>
    <d v="2017-05-17T00:00:00"/>
    <x v="250"/>
    <s v="$"/>
    <x v="694"/>
    <n v="0"/>
    <n v="3883012"/>
    <n v="0"/>
    <n v="0"/>
    <n v="0"/>
    <n v="0.29699999999999999"/>
    <s v="Low"/>
    <n v="1153254.564"/>
    <m/>
    <m/>
    <m/>
    <m/>
    <m/>
    <m/>
    <m/>
    <m/>
    <m/>
  </r>
  <r>
    <s v="DIVIDENDO $ 0,157413"/>
    <d v="2015-01-31T00:00:00"/>
    <x v="1200"/>
    <s v="$"/>
    <x v="627"/>
    <n v="0"/>
    <n v="7342950"/>
    <n v="0"/>
    <n v="0"/>
    <n v="0"/>
    <n v="0.157"/>
    <s v="Low"/>
    <n v="1152843.1499999999"/>
    <m/>
    <m/>
    <m/>
    <m/>
    <m/>
    <m/>
    <m/>
    <m/>
    <m/>
  </r>
  <r>
    <s v="DIVIDENDO $ 0,0560262"/>
    <d v="2017-09-21T00:00:00"/>
    <x v="661"/>
    <s v="$"/>
    <x v="459"/>
    <n v="0"/>
    <n v="20560000"/>
    <n v="0"/>
    <n v="0"/>
    <n v="0"/>
    <n v="5.6000000000000001E-2"/>
    <s v="Low"/>
    <n v="1151360"/>
    <m/>
    <m/>
    <m/>
    <m/>
    <m/>
    <m/>
    <m/>
    <m/>
    <m/>
  </r>
  <r>
    <s v="DIVIDENDO $ 0,0564283"/>
    <d v="2017-09-20T00:00:00"/>
    <x v="676"/>
    <s v="$"/>
    <x v="459"/>
    <n v="0"/>
    <n v="20560000"/>
    <n v="0"/>
    <n v="0"/>
    <n v="0"/>
    <n v="5.6000000000000001E-2"/>
    <s v="Low"/>
    <n v="1151360"/>
    <m/>
    <m/>
    <m/>
    <m/>
    <m/>
    <m/>
    <m/>
    <m/>
    <m/>
  </r>
  <r>
    <s v="DIVIDENDO $ 0,05836849"/>
    <d v="2017-06-19T00:00:00"/>
    <x v="674"/>
    <s v="$"/>
    <x v="459"/>
    <n v="0"/>
    <n v="19840000"/>
    <n v="0"/>
    <n v="0"/>
    <n v="0"/>
    <n v="5.8000000000000003E-2"/>
    <s v="Low"/>
    <n v="1150720"/>
    <m/>
    <m/>
    <m/>
    <m/>
    <m/>
    <m/>
    <m/>
    <m/>
    <m/>
  </r>
  <r>
    <s v="DIVIDENDO $ 0,294403"/>
    <d v="2016-05-13T00:00:00"/>
    <x v="266"/>
    <s v="$"/>
    <x v="694"/>
    <n v="0"/>
    <n v="3883012"/>
    <n v="0"/>
    <n v="0"/>
    <n v="0"/>
    <n v="0.29399999999999998"/>
    <s v="Low"/>
    <n v="1141605.5279999999"/>
    <m/>
    <m/>
    <m/>
    <m/>
    <m/>
    <m/>
    <m/>
    <m/>
    <m/>
  </r>
  <r>
    <s v="DIVIDENDO $ 0,294149"/>
    <d v="2016-04-30T00:00:00"/>
    <x v="128"/>
    <s v="$"/>
    <x v="694"/>
    <n v="0"/>
    <n v="3883012"/>
    <n v="0"/>
    <n v="0"/>
    <n v="0"/>
    <n v="0.29399999999999998"/>
    <s v="Low"/>
    <n v="1141605.5279999999"/>
    <m/>
    <m/>
    <m/>
    <m/>
    <m/>
    <m/>
    <m/>
    <m/>
    <m/>
  </r>
  <r>
    <s v="DIVIDENDO PROV $ 0,45788"/>
    <d v="2019-12-20T00:00:00"/>
    <x v="350"/>
    <s v="$"/>
    <x v="772"/>
    <n v="0"/>
    <n v="2489297"/>
    <n v="0"/>
    <n v="0"/>
    <n v="0"/>
    <n v="0.45800000000000002"/>
    <s v="Low"/>
    <n v="1140098.0260000001"/>
    <m/>
    <m/>
    <m/>
    <m/>
    <m/>
    <m/>
    <m/>
    <m/>
    <m/>
  </r>
  <r>
    <s v="DIVIDENDO $ 0,1136779"/>
    <d v="2020-05-29T00:00:00"/>
    <x v="422"/>
    <s v="$"/>
    <x v="607"/>
    <n v="0"/>
    <n v="10000000"/>
    <n v="0"/>
    <n v="0"/>
    <n v="0"/>
    <n v="0.114"/>
    <s v="Low"/>
    <n v="1140000"/>
    <m/>
    <m/>
    <m/>
    <m/>
    <m/>
    <m/>
    <m/>
    <m/>
    <m/>
  </r>
  <r>
    <s v="DIVIDENDO $ 0,02984507"/>
    <d v="2018-09-04T00:00:00"/>
    <x v="763"/>
    <s v="$"/>
    <x v="459"/>
    <n v="0"/>
    <n v="37760000"/>
    <n v="0"/>
    <n v="0"/>
    <n v="0"/>
    <n v="0.03"/>
    <s v="Low"/>
    <n v="1132800"/>
    <m/>
    <m/>
    <m/>
    <m/>
    <m/>
    <m/>
    <m/>
    <m/>
    <m/>
  </r>
  <r>
    <s v="DIVIDENDO $ 0,18116394"/>
    <d v="2021-05-25T00:00:00"/>
    <x v="159"/>
    <s v="$"/>
    <x v="592"/>
    <n v="0"/>
    <n v="6240000"/>
    <n v="0"/>
    <n v="0"/>
    <n v="0"/>
    <n v="0.18099999999999999"/>
    <s v="Low"/>
    <n v="1129440"/>
    <m/>
    <m/>
    <m/>
    <m/>
    <m/>
    <m/>
    <m/>
    <m/>
    <m/>
  </r>
  <r>
    <s v="DIVIDENDO US$ 1,127865"/>
    <d v="2019-06-17T00:00:00"/>
    <x v="191"/>
    <s v="US$"/>
    <x v="803"/>
    <n v="0"/>
    <n v="1000000"/>
    <n v="0"/>
    <n v="0"/>
    <n v="0"/>
    <n v="1.1279999999999999"/>
    <s v="Medium"/>
    <n v="1128000"/>
    <m/>
    <m/>
    <m/>
    <m/>
    <m/>
    <m/>
    <m/>
    <m/>
    <m/>
  </r>
  <r>
    <s v="DIVIDENDO INF 0 $ 0,289655"/>
    <d v="2017-05-04T00:00:00"/>
    <x v="277"/>
    <s v="$"/>
    <x v="694"/>
    <n v="0"/>
    <n v="3883012"/>
    <n v="0"/>
    <n v="0"/>
    <n v="0"/>
    <n v="0.28999999999999998"/>
    <s v="Low"/>
    <n v="1126073.48"/>
    <m/>
    <m/>
    <m/>
    <m/>
    <m/>
    <m/>
    <m/>
    <m/>
    <m/>
  </r>
  <r>
    <s v="DIVIDENDO INF 0 $ 0,289305"/>
    <d v="2017-05-13T00:00:00"/>
    <x v="404"/>
    <s v="$"/>
    <x v="694"/>
    <n v="0"/>
    <n v="3883012"/>
    <n v="0"/>
    <n v="0"/>
    <n v="0"/>
    <n v="0.28899999999999998"/>
    <s v="Low"/>
    <n v="1122190.4680000001"/>
    <m/>
    <m/>
    <m/>
    <m/>
    <m/>
    <m/>
    <m/>
    <m/>
    <m/>
  </r>
  <r>
    <s v="DIVIDENDO $ 0,288065"/>
    <d v="2016-05-20T00:00:00"/>
    <x v="101"/>
    <s v="$"/>
    <x v="694"/>
    <n v="0"/>
    <n v="3883012"/>
    <n v="0"/>
    <n v="0"/>
    <n v="0"/>
    <n v="0.28799999999999998"/>
    <s v="Low"/>
    <n v="1118307.456"/>
    <m/>
    <m/>
    <m/>
    <m/>
    <m/>
    <m/>
    <m/>
    <m/>
    <m/>
  </r>
  <r>
    <s v="DIVIDENDO $ 0,152449"/>
    <d v="2015-04-07T00:00:00"/>
    <x v="1023"/>
    <s v="$"/>
    <x v="627"/>
    <n v="0"/>
    <n v="7342950"/>
    <n v="0"/>
    <n v="0"/>
    <n v="0"/>
    <n v="0.152"/>
    <s v="Low"/>
    <n v="1116128.3999999999"/>
    <m/>
    <m/>
    <m/>
    <m/>
    <m/>
    <m/>
    <m/>
    <m/>
    <m/>
  </r>
  <r>
    <s v="DIVIDENDO $ 0,152002"/>
    <d v="2015-03-12T00:00:00"/>
    <x v="1208"/>
    <s v="$"/>
    <x v="627"/>
    <n v="0"/>
    <n v="7342950"/>
    <n v="0"/>
    <n v="0"/>
    <n v="0"/>
    <n v="0.152"/>
    <s v="Low"/>
    <n v="1116128.3999999999"/>
    <m/>
    <m/>
    <m/>
    <m/>
    <m/>
    <m/>
    <m/>
    <m/>
    <m/>
  </r>
  <r>
    <s v="DIVIDENDO PROV $ 0,44786"/>
    <d v="2015-12-16T00:00:00"/>
    <x v="354"/>
    <s v="$"/>
    <x v="772"/>
    <n v="0"/>
    <n v="2489297"/>
    <n v="0"/>
    <n v="0"/>
    <n v="0"/>
    <n v="0.44800000000000001"/>
    <s v="Low"/>
    <n v="1115205.0560000001"/>
    <m/>
    <m/>
    <m/>
    <m/>
    <m/>
    <m/>
    <m/>
    <m/>
    <m/>
  </r>
  <r>
    <s v="DIVIDENDO $ 0,1114496"/>
    <d v="2019-09-16T00:00:00"/>
    <x v="526"/>
    <s v="$"/>
    <x v="630"/>
    <n v="0"/>
    <n v="10000000"/>
    <n v="0"/>
    <n v="0"/>
    <n v="0"/>
    <n v="0.111"/>
    <s v="Low"/>
    <n v="1110000"/>
    <m/>
    <m/>
    <m/>
    <m/>
    <m/>
    <m/>
    <m/>
    <m/>
    <m/>
  </r>
  <r>
    <s v="DIVIDENDO $ 0,285475"/>
    <d v="2016-04-29T00:00:00"/>
    <x v="232"/>
    <s v="$"/>
    <x v="694"/>
    <n v="0"/>
    <n v="3883012"/>
    <n v="0"/>
    <n v="0"/>
    <n v="0"/>
    <n v="0.28499999999999998"/>
    <s v="Low"/>
    <n v="1106658.42"/>
    <m/>
    <m/>
    <m/>
    <m/>
    <m/>
    <m/>
    <m/>
    <m/>
    <m/>
  </r>
  <r>
    <s v="DIVIDENDO  $ 0,17442987"/>
    <d v="2020-05-08T00:00:00"/>
    <x v="121"/>
    <s v="$"/>
    <x v="592"/>
    <n v="0"/>
    <n v="6360000"/>
    <n v="0"/>
    <n v="0"/>
    <n v="0"/>
    <n v="0.17399999999999999"/>
    <s v="Low"/>
    <n v="1106640"/>
    <m/>
    <m/>
    <m/>
    <m/>
    <m/>
    <m/>
    <m/>
    <m/>
    <m/>
  </r>
  <r>
    <s v="DIVIDENDO DEF $ 0,44439"/>
    <d v="2018-05-24T00:00:00"/>
    <x v="33"/>
    <s v="$"/>
    <x v="772"/>
    <n v="0"/>
    <n v="2489297"/>
    <n v="0"/>
    <n v="0"/>
    <n v="0"/>
    <n v="0.44400000000000001"/>
    <s v="Low"/>
    <n v="1105247.868"/>
    <m/>
    <m/>
    <m/>
    <m/>
    <m/>
    <m/>
    <m/>
    <m/>
    <m/>
  </r>
  <r>
    <s v="DIVIDENDO $ 0,10996124493424"/>
    <d v="2019-10-23T00:00:00"/>
    <x v="363"/>
    <s v="$"/>
    <x v="588"/>
    <n v="0"/>
    <n v="10000000"/>
    <n v="0"/>
    <n v="0"/>
    <n v="0"/>
    <n v="0.11"/>
    <s v="Low"/>
    <n v="1100000"/>
    <m/>
    <m/>
    <m/>
    <m/>
    <m/>
    <m/>
    <m/>
    <m/>
    <m/>
  </r>
  <r>
    <s v="DIVIDENDO PROV US$ 0,0154593069"/>
    <d v="2021-07-06T00:00:00"/>
    <x v="1049"/>
    <s v="US$"/>
    <x v="741"/>
    <n v="0"/>
    <n v="72927389"/>
    <n v="0"/>
    <n v="0"/>
    <n v="0"/>
    <n v="1.4999999999999999E-2"/>
    <s v="Low"/>
    <n v="1093910.835"/>
    <m/>
    <m/>
    <m/>
    <m/>
    <m/>
    <m/>
    <m/>
    <m/>
    <m/>
  </r>
  <r>
    <s v="DIVIDENDO PROV US$ 0,0149893788"/>
    <d v="2020-02-06T00:00:00"/>
    <x v="852"/>
    <s v="US$"/>
    <x v="741"/>
    <n v="0"/>
    <n v="72927389"/>
    <n v="0"/>
    <n v="0"/>
    <n v="0"/>
    <n v="1.4999999999999999E-2"/>
    <s v="Low"/>
    <n v="1093910.835"/>
    <m/>
    <m/>
    <m/>
    <m/>
    <m/>
    <m/>
    <m/>
    <m/>
    <m/>
  </r>
  <r>
    <s v="DIVIDENDO $ 0,187354"/>
    <d v="2015-01-28T00:00:00"/>
    <x v="575"/>
    <s v="$"/>
    <x v="459"/>
    <n v="0"/>
    <n v="5840000"/>
    <n v="0"/>
    <n v="0"/>
    <n v="0"/>
    <n v="0.187"/>
    <s v="Low"/>
    <n v="1092080"/>
    <m/>
    <m/>
    <m/>
    <m/>
    <m/>
    <m/>
    <m/>
    <m/>
    <m/>
  </r>
  <r>
    <s v="DIVIDENDO PROV US$ 0,0131025755"/>
    <d v="2020-11-11T00:00:00"/>
    <x v="697"/>
    <s v="US$"/>
    <x v="656"/>
    <n v="0"/>
    <n v="83952963"/>
    <n v="0"/>
    <n v="0"/>
    <n v="0"/>
    <n v="1.2999999999999999E-2"/>
    <s v="Low"/>
    <n v="1091388.5190000001"/>
    <m/>
    <m/>
    <m/>
    <m/>
    <m/>
    <m/>
    <m/>
    <m/>
    <m/>
  </r>
  <r>
    <s v="DIVIDENDO $ 0,10911296"/>
    <d v="2019-08-28T00:00:00"/>
    <x v="364"/>
    <s v="$"/>
    <x v="607"/>
    <n v="0"/>
    <n v="10000000"/>
    <n v="0"/>
    <n v="0"/>
    <n v="0"/>
    <n v="0.109"/>
    <s v="Low"/>
    <n v="1090000"/>
    <m/>
    <m/>
    <m/>
    <m/>
    <m/>
    <m/>
    <m/>
    <m/>
    <m/>
  </r>
  <r>
    <s v="DIVIDENDO $ 0,1085142"/>
    <d v="2019-08-23T00:00:00"/>
    <x v="364"/>
    <s v="$"/>
    <x v="630"/>
    <n v="0"/>
    <n v="10000000"/>
    <n v="0"/>
    <n v="0"/>
    <n v="0"/>
    <n v="0.109"/>
    <s v="Low"/>
    <n v="1090000"/>
    <m/>
    <m/>
    <m/>
    <m/>
    <m/>
    <m/>
    <m/>
    <m/>
    <m/>
  </r>
  <r>
    <s v="DIVIDENDO $ 0,1081268"/>
    <d v="2020-05-20T00:00:00"/>
    <x v="283"/>
    <s v="$"/>
    <x v="607"/>
    <n v="0"/>
    <n v="10000000"/>
    <n v="0"/>
    <n v="0"/>
    <n v="0"/>
    <n v="0.108"/>
    <s v="Low"/>
    <n v="1080000"/>
    <m/>
    <m/>
    <m/>
    <m/>
    <m/>
    <m/>
    <m/>
    <m/>
    <m/>
  </r>
  <r>
    <s v="DIVIDENDO US$ 1,08"/>
    <d v="2019-07-02T00:00:00"/>
    <x v="792"/>
    <s v="US$"/>
    <x v="804"/>
    <n v="0"/>
    <n v="1000000"/>
    <n v="0"/>
    <n v="0"/>
    <n v="0"/>
    <n v="1.08"/>
    <s v="Medium"/>
    <n v="1080000"/>
    <m/>
    <m/>
    <m/>
    <m/>
    <m/>
    <m/>
    <m/>
    <m/>
    <m/>
  </r>
  <r>
    <s v="DIVIDENDO $ 0,146674"/>
    <d v="2015-01-07T00:00:00"/>
    <x v="394"/>
    <s v="$"/>
    <x v="627"/>
    <n v="0"/>
    <n v="7342950"/>
    <n v="0"/>
    <n v="0"/>
    <n v="0"/>
    <n v="0.14699999999999999"/>
    <s v="Low"/>
    <n v="1079413.6499999999"/>
    <m/>
    <m/>
    <m/>
    <m/>
    <m/>
    <m/>
    <m/>
    <m/>
    <m/>
  </r>
  <r>
    <s v="DIVIDENDO $ 0,146417"/>
    <d v="2015-01-03T00:00:00"/>
    <x v="1209"/>
    <s v="$"/>
    <x v="627"/>
    <n v="0"/>
    <n v="7342950"/>
    <n v="0"/>
    <n v="0"/>
    <n v="0"/>
    <n v="0.14599999999999999"/>
    <s v="Low"/>
    <n v="1072070.7"/>
    <m/>
    <m/>
    <m/>
    <m/>
    <m/>
    <m/>
    <m/>
    <m/>
    <m/>
  </r>
  <r>
    <s v="DIVIDENDO $ 0,1070697"/>
    <d v="2019-06-12T00:00:00"/>
    <x v="565"/>
    <s v="$"/>
    <x v="630"/>
    <n v="0"/>
    <n v="10000000"/>
    <n v="0"/>
    <n v="0"/>
    <n v="0"/>
    <n v="0.107"/>
    <s v="Low"/>
    <n v="1070000"/>
    <m/>
    <m/>
    <m/>
    <m/>
    <m/>
    <m/>
    <m/>
    <m/>
    <m/>
  </r>
  <r>
    <s v="DIVIDENDO $ 0,192612862"/>
    <d v="2019-03-18T00:00:00"/>
    <x v="137"/>
    <s v="$"/>
    <x v="592"/>
    <n v="0"/>
    <n v="5520000"/>
    <n v="0"/>
    <n v="0"/>
    <n v="0"/>
    <n v="0.193"/>
    <s v="Low"/>
    <n v="1065360"/>
    <m/>
    <m/>
    <m/>
    <m/>
    <m/>
    <m/>
    <m/>
    <m/>
    <m/>
  </r>
  <r>
    <s v="DIVIDENDO PROV $ 0,106354305477421"/>
    <d v="2020-06-23T00:00:00"/>
    <x v="157"/>
    <s v="$"/>
    <x v="467"/>
    <n v="0"/>
    <n v="10000000"/>
    <n v="0"/>
    <n v="0"/>
    <n v="0"/>
    <n v="0.106"/>
    <s v="Low"/>
    <n v="1060000"/>
    <m/>
    <m/>
    <m/>
    <m/>
    <m/>
    <m/>
    <m/>
    <m/>
    <m/>
  </r>
  <r>
    <s v="DIVIDENDO $ 0,1064462"/>
    <d v="2020-01-18T00:00:00"/>
    <x v="74"/>
    <s v="$"/>
    <x v="630"/>
    <n v="0"/>
    <n v="10000000"/>
    <n v="0"/>
    <n v="0"/>
    <n v="0"/>
    <n v="0.106"/>
    <s v="Low"/>
    <n v="1060000"/>
    <m/>
    <m/>
    <m/>
    <m/>
    <m/>
    <m/>
    <m/>
    <m/>
    <m/>
  </r>
  <r>
    <s v="DIVIDENDO $ 0,0873093"/>
    <d v="2016-09-13T00:00:00"/>
    <x v="516"/>
    <s v="$"/>
    <x v="459"/>
    <n v="0"/>
    <n v="12160000"/>
    <n v="0"/>
    <n v="0"/>
    <n v="0"/>
    <n v="8.6999999999999994E-2"/>
    <s v="Low"/>
    <n v="1057920"/>
    <m/>
    <m/>
    <m/>
    <m/>
    <m/>
    <m/>
    <m/>
    <m/>
    <m/>
  </r>
  <r>
    <s v="DIVIDENDO INF 0 $ 0,272394"/>
    <d v="2017-10-20T00:00:00"/>
    <x v="398"/>
    <s v="$"/>
    <x v="694"/>
    <n v="0"/>
    <n v="3883012"/>
    <n v="0"/>
    <n v="0"/>
    <n v="0"/>
    <n v="0.27200000000000002"/>
    <s v="Low"/>
    <n v="1056179.264"/>
    <m/>
    <m/>
    <m/>
    <m/>
    <m/>
    <m/>
    <m/>
    <m/>
    <m/>
  </r>
  <r>
    <s v="DIVIDENDO $ 0,141725"/>
    <d v="2015-06-10T00:00:00"/>
    <x v="507"/>
    <s v="$"/>
    <x v="627"/>
    <n v="0"/>
    <n v="7342950"/>
    <n v="0"/>
    <n v="0"/>
    <n v="0"/>
    <n v="0.14199999999999999"/>
    <s v="Low"/>
    <n v="1042698.9"/>
    <m/>
    <m/>
    <m/>
    <m/>
    <m/>
    <m/>
    <m/>
    <m/>
    <m/>
  </r>
  <r>
    <s v="DIVIDENDO $ 0,268125"/>
    <d v="2015-05-15T00:00:00"/>
    <x v="236"/>
    <s v="$"/>
    <x v="694"/>
    <n v="0"/>
    <n v="3883012"/>
    <n v="0"/>
    <n v="0"/>
    <n v="0"/>
    <n v="0.26800000000000002"/>
    <s v="Low"/>
    <n v="1040647.216"/>
    <m/>
    <m/>
    <m/>
    <m/>
    <m/>
    <m/>
    <m/>
    <m/>
    <m/>
  </r>
  <r>
    <s v="DIVIDENDO  $ 0,1044693"/>
    <d v="2021-04-17T00:00:00"/>
    <x v="153"/>
    <s v="$"/>
    <x v="630"/>
    <n v="0"/>
    <n v="10000000"/>
    <n v="0"/>
    <n v="0"/>
    <n v="0"/>
    <n v="0.104"/>
    <s v="Low"/>
    <n v="1040000"/>
    <m/>
    <m/>
    <m/>
    <m/>
    <m/>
    <m/>
    <m/>
    <m/>
    <m/>
  </r>
  <r>
    <s v="DIVIDENDO US$ 1,04"/>
    <d v="2019-07-02T00:00:00"/>
    <x v="792"/>
    <s v="US$"/>
    <x v="805"/>
    <n v="0"/>
    <n v="1000000"/>
    <n v="0"/>
    <n v="0"/>
    <n v="0"/>
    <n v="1.04"/>
    <s v="Medium"/>
    <n v="1040000"/>
    <m/>
    <m/>
    <m/>
    <m/>
    <m/>
    <m/>
    <m/>
    <m/>
    <m/>
  </r>
  <r>
    <s v="DIVIDENDO PROV EURO 0,10381325170068"/>
    <d v="2017-10-24T00:00:00"/>
    <x v="408"/>
    <s v="EURO"/>
    <x v="785"/>
    <n v="0"/>
    <n v="10000000"/>
    <n v="0"/>
    <n v="0"/>
    <n v="0"/>
    <n v="0.104"/>
    <s v="Low"/>
    <n v="1040000"/>
    <m/>
    <m/>
    <m/>
    <m/>
    <m/>
    <m/>
    <m/>
    <m/>
    <m/>
  </r>
  <r>
    <s v="DIVIDENDO $ 0,1097542"/>
    <d v="2015-03-30T00:00:00"/>
    <x v="758"/>
    <s v="$"/>
    <x v="459"/>
    <n v="0"/>
    <n v="9440000"/>
    <n v="0"/>
    <n v="0"/>
    <n v="0"/>
    <n v="0.11"/>
    <s v="Low"/>
    <n v="1038400"/>
    <m/>
    <m/>
    <m/>
    <m/>
    <m/>
    <m/>
    <m/>
    <m/>
    <m/>
  </r>
  <r>
    <s v="DIVIDENDO $ 0,04974086"/>
    <d v="2017-12-19T00:00:00"/>
    <x v="179"/>
    <s v="$"/>
    <x v="459"/>
    <n v="0"/>
    <n v="20720000"/>
    <n v="0"/>
    <n v="0"/>
    <n v="0"/>
    <n v="0.05"/>
    <s v="Low"/>
    <n v="1036000"/>
    <m/>
    <m/>
    <m/>
    <m/>
    <m/>
    <m/>
    <m/>
    <m/>
    <m/>
  </r>
  <r>
    <s v="DIVIDENDO $ 0,1071787"/>
    <d v="2015-09-29T00:00:00"/>
    <x v="757"/>
    <s v="$"/>
    <x v="459"/>
    <n v="0"/>
    <n v="9680000"/>
    <n v="0"/>
    <n v="0"/>
    <n v="0"/>
    <n v="0.107"/>
    <s v="Low"/>
    <n v="1035760"/>
    <m/>
    <m/>
    <m/>
    <m/>
    <m/>
    <m/>
    <m/>
    <m/>
    <m/>
  </r>
  <r>
    <s v="DIVIDENDO $ 0,05102898"/>
    <d v="2017-06-20T00:00:00"/>
    <x v="711"/>
    <s v="$"/>
    <x v="459"/>
    <n v="0"/>
    <n v="20080000"/>
    <n v="0"/>
    <n v="0"/>
    <n v="0"/>
    <n v="5.0999999999999997E-2"/>
    <s v="Low"/>
    <n v="1024080"/>
    <m/>
    <m/>
    <m/>
    <m/>
    <m/>
    <m/>
    <m/>
    <m/>
    <m/>
  </r>
  <r>
    <s v="DIVIDENDO US$ 1,023496"/>
    <d v="2019-06-17T00:00:00"/>
    <x v="191"/>
    <s v="US$"/>
    <x v="795"/>
    <n v="0"/>
    <n v="1000000"/>
    <n v="0"/>
    <n v="0"/>
    <n v="0"/>
    <n v="1.0229999999999999"/>
    <s v="Medium"/>
    <n v="1023000"/>
    <m/>
    <m/>
    <m/>
    <m/>
    <m/>
    <m/>
    <m/>
    <m/>
    <m/>
  </r>
  <r>
    <s v="DIVIDENDO INF 0 $ 0,263335"/>
    <d v="2017-05-02T00:00:00"/>
    <x v="73"/>
    <s v="$"/>
    <x v="694"/>
    <n v="0"/>
    <n v="3883012"/>
    <n v="0"/>
    <n v="0"/>
    <n v="0"/>
    <n v="0.26300000000000001"/>
    <s v="Low"/>
    <n v="1021232.156"/>
    <m/>
    <m/>
    <m/>
    <m/>
    <m/>
    <m/>
    <m/>
    <m/>
    <m/>
  </r>
  <r>
    <s v="DIVIDENDO PROV US$ 0,0135328581"/>
    <d v="2021-06-02T00:00:00"/>
    <x v="1098"/>
    <s v="US$"/>
    <x v="741"/>
    <n v="0"/>
    <n v="72927389"/>
    <n v="0"/>
    <n v="0"/>
    <n v="0"/>
    <n v="1.4E-2"/>
    <s v="Low"/>
    <n v="1020983.446"/>
    <m/>
    <m/>
    <m/>
    <m/>
    <m/>
    <m/>
    <m/>
    <m/>
    <m/>
  </r>
  <r>
    <s v="DIVIDENDO PROV US$ 0,0139426946"/>
    <d v="2020-04-28T00:00:00"/>
    <x v="424"/>
    <s v="US$"/>
    <x v="741"/>
    <n v="0"/>
    <n v="72927389"/>
    <n v="0"/>
    <n v="0"/>
    <n v="0"/>
    <n v="1.4E-2"/>
    <s v="Low"/>
    <n v="1020983.446"/>
    <m/>
    <m/>
    <m/>
    <m/>
    <m/>
    <m/>
    <m/>
    <m/>
    <m/>
  </r>
  <r>
    <s v="DIVIDENDO PROV US$ 0,0137463188"/>
    <d v="2019-08-21T00:00:00"/>
    <x v="823"/>
    <s v="US$"/>
    <x v="741"/>
    <n v="0"/>
    <n v="72927389"/>
    <n v="0"/>
    <n v="0"/>
    <n v="0"/>
    <n v="1.4E-2"/>
    <s v="Low"/>
    <n v="1020983.446"/>
    <m/>
    <m/>
    <m/>
    <m/>
    <m/>
    <m/>
    <m/>
    <m/>
    <m/>
  </r>
  <r>
    <s v="DIVIDENDO PROV US$ 0,0137463188"/>
    <d v="2018-10-29T00:00:00"/>
    <x v="872"/>
    <s v="US$"/>
    <x v="741"/>
    <n v="0"/>
    <n v="72927389"/>
    <n v="0"/>
    <n v="0"/>
    <n v="0"/>
    <n v="1.4E-2"/>
    <s v="Low"/>
    <n v="1020983.446"/>
    <m/>
    <m/>
    <m/>
    <m/>
    <m/>
    <m/>
    <m/>
    <m/>
    <m/>
  </r>
  <r>
    <s v="DIVIDENDO PROV US$ 0,0138428673"/>
    <d v="2017-10-23T00:00:00"/>
    <x v="615"/>
    <s v="US$"/>
    <x v="741"/>
    <n v="0"/>
    <n v="72927389"/>
    <n v="0"/>
    <n v="0"/>
    <n v="0"/>
    <n v="1.4E-2"/>
    <s v="Low"/>
    <n v="1020983.446"/>
    <m/>
    <m/>
    <m/>
    <m/>
    <m/>
    <m/>
    <m/>
    <m/>
    <m/>
  </r>
  <r>
    <s v="DIVIDENDO PROV US$ 0,034938808"/>
    <d v="2021-09-03T00:00:00"/>
    <x v="192"/>
    <s v="US$"/>
    <x v="780"/>
    <n v="0"/>
    <n v="28987979"/>
    <n v="0"/>
    <n v="0"/>
    <n v="0"/>
    <n v="3.5000000000000003E-2"/>
    <s v="Low"/>
    <n v="1014579.265"/>
    <m/>
    <m/>
    <m/>
    <m/>
    <m/>
    <m/>
    <m/>
    <m/>
    <m/>
  </r>
  <r>
    <s v="DIVIDENDO $ 0,138391"/>
    <d v="2015-01-31T00:00:00"/>
    <x v="1200"/>
    <s v="$"/>
    <x v="627"/>
    <n v="0"/>
    <n v="7342950"/>
    <n v="0"/>
    <n v="0"/>
    <n v="0"/>
    <n v="0.13800000000000001"/>
    <s v="Low"/>
    <n v="1013327.1"/>
    <m/>
    <m/>
    <m/>
    <m/>
    <m/>
    <m/>
    <m/>
    <m/>
    <m/>
  </r>
  <r>
    <s v="DIVIDENDO $ 0,10124"/>
    <d v="2021-04-26T00:00:00"/>
    <x v="357"/>
    <s v="$"/>
    <x v="607"/>
    <n v="0"/>
    <n v="10000000"/>
    <n v="0"/>
    <n v="0"/>
    <n v="0"/>
    <n v="0.10100000000000001"/>
    <s v="Low"/>
    <n v="1010000"/>
    <m/>
    <m/>
    <m/>
    <m/>
    <m/>
    <m/>
    <m/>
    <m/>
    <m/>
  </r>
  <r>
    <s v="DIVIDENDO $ 0,1095756"/>
    <d v="2015-12-29T00:00:00"/>
    <x v="756"/>
    <s v="$"/>
    <x v="459"/>
    <n v="0"/>
    <n v="9120000"/>
    <n v="0"/>
    <n v="0"/>
    <n v="0"/>
    <n v="0.11"/>
    <s v="Low"/>
    <n v="1003200"/>
    <m/>
    <m/>
    <m/>
    <m/>
    <m/>
    <m/>
    <m/>
    <m/>
    <m/>
  </r>
  <r>
    <s v="DIVIDENDO US$ 1,003446"/>
    <d v="2018-06-19T00:00:00"/>
    <x v="900"/>
    <s v="US$"/>
    <x v="803"/>
    <n v="0"/>
    <n v="1000000"/>
    <n v="0"/>
    <n v="0"/>
    <n v="0"/>
    <n v="1.0029999999999999"/>
    <s v="Medium"/>
    <n v="1003000"/>
    <m/>
    <m/>
    <m/>
    <m/>
    <m/>
    <m/>
    <m/>
    <m/>
    <m/>
  </r>
  <r>
    <s v="DIVIDENDO PROV $ 0,1"/>
    <d v="2021-05-17T00:00:00"/>
    <x v="305"/>
    <s v="$"/>
    <x v="696"/>
    <n v="0"/>
    <n v="10000000"/>
    <n v="0"/>
    <n v="0"/>
    <n v="0"/>
    <n v="0.1"/>
    <s v="Low"/>
    <n v="1000000"/>
    <m/>
    <m/>
    <m/>
    <m/>
    <m/>
    <m/>
    <m/>
    <m/>
    <m/>
  </r>
  <r>
    <s v="DIVIDENDO US$ 10"/>
    <d v="2020-12-01T00:00:00"/>
    <x v="1210"/>
    <s v="US$"/>
    <x v="806"/>
    <n v="0"/>
    <n v="100000"/>
    <n v="0"/>
    <n v="0"/>
    <n v="0"/>
    <n v="10"/>
    <s v="Medium"/>
    <n v="1000000"/>
    <m/>
    <m/>
    <m/>
    <m/>
    <m/>
    <m/>
    <m/>
    <m/>
    <m/>
  </r>
  <r>
    <s v="DIVIDENDO PROV US$ 0,0021622807415092"/>
    <d v="2016-05-18T00:00:00"/>
    <x v="91"/>
    <s v="US$"/>
    <x v="650"/>
    <n v="0"/>
    <n v="500000000"/>
    <n v="0"/>
    <n v="0"/>
    <n v="0"/>
    <n v="2E-3"/>
    <s v="Low"/>
    <n v="1000000"/>
    <m/>
    <m/>
    <m/>
    <m/>
    <m/>
    <m/>
    <m/>
    <m/>
    <m/>
  </r>
  <r>
    <s v="DIVIDENDO PROV 0 US$ 0,993239"/>
    <d v="2021-06-10T00:00:00"/>
    <x v="103"/>
    <s v="US$"/>
    <x v="807"/>
    <n v="0"/>
    <n v="1000000"/>
    <n v="0"/>
    <n v="0"/>
    <n v="0"/>
    <n v="0.99299999999999999"/>
    <s v="Low"/>
    <n v="993000"/>
    <m/>
    <m/>
    <m/>
    <m/>
    <m/>
    <m/>
    <m/>
    <m/>
    <m/>
  </r>
  <r>
    <s v="DIVIDENDO US$ 0,991563"/>
    <d v="2018-12-18T00:00:00"/>
    <x v="1199"/>
    <s v="US$"/>
    <x v="795"/>
    <n v="0"/>
    <n v="1000000"/>
    <n v="0"/>
    <n v="0"/>
    <n v="0"/>
    <n v="0.99199999999999999"/>
    <s v="Low"/>
    <n v="992000"/>
    <m/>
    <m/>
    <m/>
    <m/>
    <m/>
    <m/>
    <m/>
    <m/>
    <m/>
  </r>
  <r>
    <s v="DIVIDENDO $ 0,255049"/>
    <d v="2016-05-20T00:00:00"/>
    <x v="101"/>
    <s v="$"/>
    <x v="694"/>
    <n v="0"/>
    <n v="3883012"/>
    <n v="0"/>
    <n v="0"/>
    <n v="0"/>
    <n v="0.255"/>
    <s v="Low"/>
    <n v="990168.06"/>
    <m/>
    <m/>
    <m/>
    <m/>
    <m/>
    <m/>
    <m/>
    <m/>
    <m/>
  </r>
  <r>
    <s v="DIVIDENDO $ 0,145582441"/>
    <d v="2019-05-14T00:00:00"/>
    <x v="180"/>
    <s v="$"/>
    <x v="592"/>
    <n v="0"/>
    <n v="6720000"/>
    <n v="0"/>
    <n v="0"/>
    <n v="0"/>
    <n v="0.14599999999999999"/>
    <s v="Low"/>
    <n v="981120"/>
    <m/>
    <m/>
    <m/>
    <m/>
    <m/>
    <m/>
    <m/>
    <m/>
    <m/>
  </r>
  <r>
    <s v="DIVIDENDO US$ 0,9773"/>
    <d v="2020-06-15T00:00:00"/>
    <x v="2"/>
    <s v="US$"/>
    <x v="782"/>
    <n v="0"/>
    <n v="1000000"/>
    <n v="0"/>
    <n v="0"/>
    <n v="0"/>
    <n v="0.97699999999999998"/>
    <s v="Low"/>
    <n v="977000"/>
    <m/>
    <m/>
    <m/>
    <m/>
    <m/>
    <m/>
    <m/>
    <m/>
    <m/>
  </r>
  <r>
    <s v="DIVIDENDO DEF US$ 0,0974666"/>
    <d v="2020-06-23T00:00:00"/>
    <x v="157"/>
    <s v="US$"/>
    <x v="784"/>
    <n v="0"/>
    <n v="10000000"/>
    <n v="0"/>
    <n v="0"/>
    <n v="0"/>
    <n v="9.7000000000000003E-2"/>
    <s v="Low"/>
    <n v="970000"/>
    <m/>
    <m/>
    <m/>
    <m/>
    <m/>
    <m/>
    <m/>
    <m/>
    <m/>
  </r>
  <r>
    <s v="DIVIDENDO US$ 0,960973"/>
    <d v="2021-03-25T00:00:00"/>
    <x v="500"/>
    <s v="US$"/>
    <x v="807"/>
    <n v="0"/>
    <n v="1000000"/>
    <n v="0"/>
    <n v="0"/>
    <n v="0"/>
    <n v="0.96099999999999997"/>
    <s v="Low"/>
    <n v="961000"/>
    <m/>
    <m/>
    <m/>
    <m/>
    <m/>
    <m/>
    <m/>
    <m/>
    <m/>
  </r>
  <r>
    <s v="DIVIDENDO $ 0,09612224650540"/>
    <d v="2019-09-09T00:00:00"/>
    <x v="742"/>
    <s v="$"/>
    <x v="612"/>
    <n v="0"/>
    <n v="10000000"/>
    <n v="0"/>
    <n v="0"/>
    <n v="0"/>
    <n v="9.6000000000000002E-2"/>
    <s v="Low"/>
    <n v="960000"/>
    <m/>
    <m/>
    <m/>
    <m/>
    <m/>
    <m/>
    <m/>
    <m/>
    <m/>
  </r>
  <r>
    <s v="DIVIDENDO PROV US$ 0,0964361069"/>
    <d v="2018-04-03T00:00:00"/>
    <x v="1211"/>
    <s v="US$"/>
    <x v="796"/>
    <n v="0"/>
    <n v="10000000"/>
    <n v="0"/>
    <n v="0"/>
    <n v="0"/>
    <n v="9.6000000000000002E-2"/>
    <s v="Low"/>
    <n v="960000"/>
    <m/>
    <m/>
    <m/>
    <m/>
    <m/>
    <m/>
    <m/>
    <m/>
    <m/>
  </r>
  <r>
    <s v="DIVIDENDO DEF US$ 0,0238"/>
    <d v="2017-01-10T00:00:00"/>
    <x v="746"/>
    <s v="US$"/>
    <x v="783"/>
    <n v="0"/>
    <n v="40000000"/>
    <n v="0"/>
    <n v="0"/>
    <n v="0"/>
    <n v="2.4E-2"/>
    <s v="Low"/>
    <n v="960000"/>
    <m/>
    <m/>
    <m/>
    <m/>
    <m/>
    <m/>
    <m/>
    <m/>
    <m/>
  </r>
  <r>
    <s v="DIVIDENDO $ 0,246757"/>
    <d v="2015-05-06T00:00:00"/>
    <x v="68"/>
    <s v="$"/>
    <x v="694"/>
    <n v="0"/>
    <n v="3883012"/>
    <n v="0"/>
    <n v="0"/>
    <n v="0"/>
    <n v="0.247"/>
    <s v="Low"/>
    <n v="959103.96400000004"/>
    <m/>
    <m/>
    <m/>
    <m/>
    <m/>
    <m/>
    <m/>
    <m/>
    <m/>
  </r>
  <r>
    <s v="DIVIDENDO US$ 0,955819"/>
    <d v="2019-09-24T00:00:00"/>
    <x v="141"/>
    <s v="US$"/>
    <x v="807"/>
    <n v="0"/>
    <n v="1000000"/>
    <n v="0"/>
    <n v="0"/>
    <n v="0"/>
    <n v="0.95599999999999996"/>
    <s v="Low"/>
    <n v="956000"/>
    <m/>
    <m/>
    <m/>
    <m/>
    <m/>
    <m/>
    <m/>
    <m/>
    <m/>
  </r>
  <r>
    <s v="DIVIDENDO PROV 0 US$ 0,950502"/>
    <d v="2021-06-10T00:00:00"/>
    <x v="103"/>
    <s v="US$"/>
    <x v="795"/>
    <n v="0"/>
    <n v="1000000"/>
    <n v="0"/>
    <n v="0"/>
    <n v="0"/>
    <n v="0.95099999999999996"/>
    <s v="Low"/>
    <n v="951000"/>
    <m/>
    <m/>
    <m/>
    <m/>
    <m/>
    <m/>
    <m/>
    <m/>
    <m/>
  </r>
  <r>
    <s v="DIVIDENDO $ 0,1087431"/>
    <d v="2016-03-30T00:00:00"/>
    <x v="241"/>
    <s v="$"/>
    <x v="459"/>
    <n v="0"/>
    <n v="8720000"/>
    <n v="0"/>
    <n v="0"/>
    <n v="0"/>
    <n v="0.109"/>
    <s v="Low"/>
    <n v="950480"/>
    <m/>
    <m/>
    <m/>
    <m/>
    <m/>
    <m/>
    <m/>
    <m/>
    <m/>
  </r>
  <r>
    <s v="DIVIDENDO $ 0,0945863"/>
    <d v="2020-04-30T00:00:00"/>
    <x v="28"/>
    <s v="$"/>
    <x v="607"/>
    <n v="0"/>
    <n v="10000000"/>
    <n v="0"/>
    <n v="0"/>
    <n v="0"/>
    <n v="9.5000000000000001E-2"/>
    <s v="Low"/>
    <n v="950000"/>
    <m/>
    <m/>
    <m/>
    <m/>
    <m/>
    <m/>
    <m/>
    <m/>
    <m/>
  </r>
  <r>
    <s v="DIVIDENDO PROV US$ 0,0133535671"/>
    <d v="2020-04-02T00:00:00"/>
    <x v="36"/>
    <s v="US$"/>
    <x v="741"/>
    <n v="0"/>
    <n v="72927389"/>
    <n v="0"/>
    <n v="0"/>
    <n v="0"/>
    <n v="1.2999999999999999E-2"/>
    <s v="Low"/>
    <n v="948056.05700000003"/>
    <m/>
    <m/>
    <m/>
    <m/>
    <m/>
    <m/>
    <m/>
    <m/>
    <m/>
  </r>
  <r>
    <s v="DIVIDENDO US$ 0,0127644389"/>
    <d v="2019-09-27T00:00:00"/>
    <x v="851"/>
    <s v="US$"/>
    <x v="741"/>
    <n v="0"/>
    <n v="72927389"/>
    <n v="0"/>
    <n v="0"/>
    <n v="0"/>
    <n v="1.2999999999999999E-2"/>
    <s v="Low"/>
    <n v="948056.05700000003"/>
    <m/>
    <m/>
    <m/>
    <m/>
    <m/>
    <m/>
    <m/>
    <m/>
    <m/>
  </r>
  <r>
    <s v="DIVIDENDO PROV US$ 0,012560904"/>
    <d v="2018-03-14T00:00:00"/>
    <x v="1212"/>
    <s v="US$"/>
    <x v="741"/>
    <n v="0"/>
    <n v="72927389"/>
    <n v="0"/>
    <n v="0"/>
    <n v="0"/>
    <n v="1.2999999999999999E-2"/>
    <s v="Low"/>
    <n v="948056.05700000003"/>
    <m/>
    <m/>
    <m/>
    <m/>
    <m/>
    <m/>
    <m/>
    <m/>
    <m/>
  </r>
  <r>
    <s v="DIVIDENDO US$ 0,946667"/>
    <d v="2020-03-25T00:00:00"/>
    <x v="731"/>
    <s v="US$"/>
    <x v="807"/>
    <n v="0"/>
    <n v="1000000"/>
    <n v="0"/>
    <n v="0"/>
    <n v="0"/>
    <n v="0.94699999999999995"/>
    <s v="Low"/>
    <n v="947000"/>
    <m/>
    <m/>
    <m/>
    <m/>
    <m/>
    <m/>
    <m/>
    <m/>
    <m/>
  </r>
  <r>
    <s v="DIVIDENDO US$ 0,946339"/>
    <d v="2020-09-23T00:00:00"/>
    <x v="891"/>
    <s v="US$"/>
    <x v="807"/>
    <n v="0"/>
    <n v="1000000"/>
    <n v="0"/>
    <n v="0"/>
    <n v="0"/>
    <n v="0.94599999999999995"/>
    <s v="Low"/>
    <n v="946000"/>
    <m/>
    <m/>
    <m/>
    <m/>
    <m/>
    <m/>
    <m/>
    <m/>
    <m/>
  </r>
  <r>
    <s v="DIVIDENDO US$ 0,942215"/>
    <d v="2020-12-14T00:00:00"/>
    <x v="89"/>
    <s v="US$"/>
    <x v="808"/>
    <n v="0"/>
    <n v="1000000"/>
    <n v="0"/>
    <n v="0"/>
    <n v="0"/>
    <n v="0.94199999999999995"/>
    <s v="Low"/>
    <n v="942000"/>
    <m/>
    <m/>
    <m/>
    <m/>
    <m/>
    <m/>
    <m/>
    <m/>
    <m/>
  </r>
  <r>
    <s v="DIVIDENDO $ 0,128087"/>
    <d v="2015-06-01T00:00:00"/>
    <x v="902"/>
    <s v="$"/>
    <x v="627"/>
    <n v="0"/>
    <n v="7342950"/>
    <n v="0"/>
    <n v="0"/>
    <n v="0"/>
    <n v="0.128"/>
    <s v="Low"/>
    <n v="939897.6"/>
    <m/>
    <m/>
    <m/>
    <m/>
    <m/>
    <m/>
    <m/>
    <m/>
    <m/>
  </r>
  <r>
    <s v="DIVIDENDO INF 0 $ 0,241154"/>
    <d v="2017-05-12T00:00:00"/>
    <x v="333"/>
    <s v="$"/>
    <x v="694"/>
    <n v="0"/>
    <n v="3883012"/>
    <n v="0"/>
    <n v="0"/>
    <n v="0"/>
    <n v="0.24099999999999999"/>
    <s v="Low"/>
    <n v="935805.89199999999"/>
    <m/>
    <m/>
    <m/>
    <m/>
    <m/>
    <m/>
    <m/>
    <m/>
    <m/>
  </r>
  <r>
    <s v="DIVIDENDO $ 0,240848"/>
    <d v="2016-05-03T00:00:00"/>
    <x v="260"/>
    <s v="$"/>
    <x v="694"/>
    <n v="0"/>
    <n v="3883012"/>
    <n v="0"/>
    <n v="0"/>
    <n v="0"/>
    <n v="0.24099999999999999"/>
    <s v="Low"/>
    <n v="935805.89199999999"/>
    <m/>
    <m/>
    <m/>
    <m/>
    <m/>
    <m/>
    <m/>
    <m/>
    <m/>
  </r>
  <r>
    <s v="DIVIDENDO $ 0,14608711"/>
    <d v="2020-05-05T00:00:00"/>
    <x v="340"/>
    <s v="$"/>
    <x v="592"/>
    <n v="0"/>
    <n v="6360000"/>
    <n v="0"/>
    <n v="0"/>
    <n v="0"/>
    <n v="0.14599999999999999"/>
    <s v="Low"/>
    <n v="928560"/>
    <m/>
    <m/>
    <m/>
    <m/>
    <m/>
    <m/>
    <m/>
    <m/>
    <m/>
  </r>
  <r>
    <s v="DIVIDENDO $ 0,107229"/>
    <d v="2016-06-20T00:00:00"/>
    <x v="510"/>
    <s v="$"/>
    <x v="459"/>
    <n v="0"/>
    <n v="8640000"/>
    <n v="0"/>
    <n v="0"/>
    <n v="0"/>
    <n v="0.107"/>
    <s v="Low"/>
    <n v="924480"/>
    <m/>
    <m/>
    <m/>
    <m/>
    <m/>
    <m/>
    <m/>
    <m/>
    <m/>
  </r>
  <r>
    <s v="DIVIDENDO $ 0,14027182"/>
    <d v="2019-04-30T00:00:00"/>
    <x v="397"/>
    <s v="$"/>
    <x v="592"/>
    <n v="0"/>
    <n v="6600000"/>
    <n v="0"/>
    <n v="0"/>
    <n v="0"/>
    <n v="0.14000000000000001"/>
    <s v="Low"/>
    <n v="924000"/>
    <m/>
    <m/>
    <m/>
    <m/>
    <m/>
    <m/>
    <m/>
    <m/>
    <m/>
  </r>
  <r>
    <s v="DIVIDENDO $ 0,1194693"/>
    <d v="2015-11-26T00:00:00"/>
    <x v="344"/>
    <s v="$"/>
    <x v="459"/>
    <n v="0"/>
    <n v="7760000"/>
    <n v="0"/>
    <n v="0"/>
    <n v="0"/>
    <n v="0.11899999999999999"/>
    <s v="Low"/>
    <n v="923440"/>
    <m/>
    <m/>
    <m/>
    <m/>
    <m/>
    <m/>
    <m/>
    <m/>
    <m/>
  </r>
  <r>
    <s v="DIVIDENDO US$ 0,923235"/>
    <d v="2020-12-14T00:00:00"/>
    <x v="89"/>
    <s v="US$"/>
    <x v="809"/>
    <n v="0"/>
    <n v="1000000"/>
    <n v="0"/>
    <n v="0"/>
    <n v="0"/>
    <n v="0.92300000000000004"/>
    <s v="Low"/>
    <n v="923000"/>
    <m/>
    <m/>
    <m/>
    <m/>
    <m/>
    <m/>
    <m/>
    <m/>
    <m/>
  </r>
  <r>
    <s v="DIVIDENDO US$ 0,920344"/>
    <d v="2020-06-15T00:00:00"/>
    <x v="2"/>
    <s v="US$"/>
    <x v="795"/>
    <n v="0"/>
    <n v="1000000"/>
    <n v="0"/>
    <n v="0"/>
    <n v="0"/>
    <n v="0.92"/>
    <s v="Low"/>
    <n v="920000"/>
    <m/>
    <m/>
    <m/>
    <m/>
    <m/>
    <m/>
    <m/>
    <m/>
    <m/>
  </r>
  <r>
    <s v="DIVIDENDO US$ 0,915657"/>
    <d v="2019-12-16T00:00:00"/>
    <x v="892"/>
    <s v="US$"/>
    <x v="808"/>
    <n v="0"/>
    <n v="1000000"/>
    <n v="0"/>
    <n v="0"/>
    <n v="0"/>
    <n v="0.91600000000000004"/>
    <s v="Low"/>
    <n v="916000"/>
    <m/>
    <m/>
    <m/>
    <m/>
    <m/>
    <m/>
    <m/>
    <m/>
    <m/>
  </r>
  <r>
    <s v="DIVIDENDO $ 0,09141531672877"/>
    <d v="2020-01-07T00:00:00"/>
    <x v="130"/>
    <s v="$"/>
    <x v="612"/>
    <n v="0"/>
    <n v="10000000"/>
    <n v="0"/>
    <n v="0"/>
    <n v="0"/>
    <n v="9.0999999999999998E-2"/>
    <s v="Low"/>
    <n v="910000"/>
    <m/>
    <m/>
    <m/>
    <m/>
    <m/>
    <m/>
    <m/>
    <m/>
    <m/>
  </r>
  <r>
    <s v="DIVIDENDO US$ 0,910107"/>
    <d v="2019-12-16T00:00:00"/>
    <x v="892"/>
    <s v="US$"/>
    <x v="810"/>
    <n v="0"/>
    <n v="1000000"/>
    <n v="0"/>
    <n v="0"/>
    <n v="0"/>
    <n v="0.91"/>
    <s v="Low"/>
    <n v="910000"/>
    <m/>
    <m/>
    <m/>
    <m/>
    <m/>
    <m/>
    <m/>
    <m/>
    <m/>
  </r>
  <r>
    <s v="DIVIDENDO $ 0,234382"/>
    <d v="2016-05-04T00:00:00"/>
    <x v="76"/>
    <s v="$"/>
    <x v="694"/>
    <n v="0"/>
    <n v="3883012"/>
    <n v="0"/>
    <n v="0"/>
    <n v="0"/>
    <n v="0.23400000000000001"/>
    <s v="Low"/>
    <n v="908624.80799999996"/>
    <m/>
    <m/>
    <m/>
    <m/>
    <m/>
    <m/>
    <m/>
    <m/>
    <m/>
  </r>
  <r>
    <s v="DIVIDENDO $ 0,034468263"/>
    <d v="2020-05-12T00:00:00"/>
    <x v="97"/>
    <s v="$"/>
    <x v="459"/>
    <n v="0"/>
    <n v="26720000"/>
    <n v="0"/>
    <n v="0"/>
    <n v="0"/>
    <n v="3.4000000000000002E-2"/>
    <s v="Low"/>
    <n v="908480"/>
    <m/>
    <m/>
    <m/>
    <m/>
    <m/>
    <m/>
    <m/>
    <m/>
    <m/>
  </r>
  <r>
    <s v="DIVIDENDO US$ 0,907957"/>
    <d v="2019-12-16T00:00:00"/>
    <x v="892"/>
    <s v="US$"/>
    <x v="811"/>
    <n v="0"/>
    <n v="1000000"/>
    <n v="0"/>
    <n v="0"/>
    <n v="0"/>
    <n v="0.90800000000000003"/>
    <s v="Low"/>
    <n v="908000"/>
    <m/>
    <m/>
    <m/>
    <m/>
    <m/>
    <m/>
    <m/>
    <m/>
    <m/>
  </r>
  <r>
    <s v="DIVIDENDO PROV US$ 0,0129251991558122"/>
    <d v="2020-10-15T00:00:00"/>
    <x v="464"/>
    <s v="US$"/>
    <x v="812"/>
    <n v="0"/>
    <n v="69316330"/>
    <n v="0"/>
    <n v="0"/>
    <n v="0"/>
    <n v="1.2999999999999999E-2"/>
    <s v="Low"/>
    <n v="901112.29"/>
    <m/>
    <m/>
    <m/>
    <m/>
    <m/>
    <m/>
    <m/>
    <m/>
    <m/>
  </r>
  <r>
    <s v="DIVIDENDO INF 0 $ 0,232324"/>
    <d v="2017-04-28T00:00:00"/>
    <x v="174"/>
    <s v="$"/>
    <x v="694"/>
    <n v="0"/>
    <n v="3883012"/>
    <n v="0"/>
    <n v="0"/>
    <n v="0"/>
    <n v="0.23200000000000001"/>
    <s v="Low"/>
    <n v="900858.78399999999"/>
    <m/>
    <m/>
    <m/>
    <m/>
    <m/>
    <m/>
    <m/>
    <m/>
    <m/>
  </r>
  <r>
    <s v="DIVIDENDO $ 0,13447589"/>
    <d v="2019-05-15T00:00:00"/>
    <x v="181"/>
    <s v="$"/>
    <x v="592"/>
    <n v="0"/>
    <n v="6720000"/>
    <n v="0"/>
    <n v="0"/>
    <n v="0"/>
    <n v="0.13400000000000001"/>
    <s v="Low"/>
    <n v="900480"/>
    <m/>
    <m/>
    <m/>
    <m/>
    <m/>
    <m/>
    <m/>
    <m/>
    <m/>
  </r>
  <r>
    <s v="DIVIDENDO PROV US$ 0,0029652916"/>
    <d v="2020-01-31T00:00:00"/>
    <x v="930"/>
    <s v="US$"/>
    <x v="656"/>
    <n v="0"/>
    <n v="300000000"/>
    <n v="0"/>
    <n v="0"/>
    <n v="0"/>
    <n v="3.0000000000000001E-3"/>
    <s v="Low"/>
    <n v="900000"/>
    <m/>
    <m/>
    <m/>
    <m/>
    <m/>
    <m/>
    <m/>
    <m/>
    <m/>
  </r>
  <r>
    <s v="DIVIDENDO US$ 0,896263"/>
    <d v="2018-06-19T00:00:00"/>
    <x v="900"/>
    <s v="US$"/>
    <x v="795"/>
    <n v="0"/>
    <n v="1000000"/>
    <n v="0"/>
    <n v="0"/>
    <n v="0"/>
    <n v="0.89600000000000002"/>
    <s v="Low"/>
    <n v="896000"/>
    <m/>
    <m/>
    <m/>
    <m/>
    <m/>
    <m/>
    <m/>
    <m/>
    <m/>
  </r>
  <r>
    <s v="DIVIDENDO $ 0,03454486"/>
    <d v="2018-05-02T00:00:00"/>
    <x v="646"/>
    <s v="$"/>
    <x v="459"/>
    <n v="0"/>
    <n v="25520000"/>
    <n v="0"/>
    <n v="0"/>
    <n v="0"/>
    <n v="3.5000000000000003E-2"/>
    <s v="Low"/>
    <n v="893200"/>
    <m/>
    <m/>
    <m/>
    <m/>
    <m/>
    <m/>
    <m/>
    <m/>
    <m/>
  </r>
  <r>
    <s v="DIVIDENDO US$ 0,891492"/>
    <d v="2019-12-16T00:00:00"/>
    <x v="892"/>
    <s v="US$"/>
    <x v="807"/>
    <n v="0"/>
    <n v="1000000"/>
    <n v="0"/>
    <n v="0"/>
    <n v="0"/>
    <n v="0.89100000000000001"/>
    <s v="Low"/>
    <n v="891000"/>
    <m/>
    <m/>
    <m/>
    <m/>
    <m/>
    <m/>
    <m/>
    <m/>
    <m/>
  </r>
  <r>
    <s v="DIVIDENDO $ 0,13477091"/>
    <d v="2019-04-30T00:00:00"/>
    <x v="397"/>
    <s v="$"/>
    <x v="592"/>
    <n v="0"/>
    <n v="6600000"/>
    <n v="0"/>
    <n v="0"/>
    <n v="0"/>
    <n v="0.13500000000000001"/>
    <s v="Low"/>
    <n v="891000"/>
    <m/>
    <m/>
    <m/>
    <m/>
    <m/>
    <m/>
    <m/>
    <m/>
    <m/>
  </r>
  <r>
    <s v="DIVIDENDO DEF $ 0,08880907761596680"/>
    <d v="2020-05-28T00:00:00"/>
    <x v="923"/>
    <s v="$"/>
    <x v="467"/>
    <n v="0"/>
    <n v="10000000"/>
    <n v="0"/>
    <n v="0"/>
    <n v="0"/>
    <n v="8.8999999999999996E-2"/>
    <s v="Low"/>
    <n v="890000"/>
    <m/>
    <m/>
    <m/>
    <m/>
    <m/>
    <m/>
    <m/>
    <m/>
    <m/>
  </r>
  <r>
    <s v="DIVIDENDO DEF EURO 0,08924883261453940"/>
    <d v="2019-03-29T00:00:00"/>
    <x v="537"/>
    <s v="EURO"/>
    <x v="813"/>
    <n v="0"/>
    <n v="10000000"/>
    <n v="0"/>
    <n v="0"/>
    <n v="0"/>
    <n v="8.8999999999999996E-2"/>
    <s v="Low"/>
    <n v="890000"/>
    <m/>
    <m/>
    <m/>
    <m/>
    <m/>
    <m/>
    <m/>
    <m/>
    <m/>
  </r>
  <r>
    <s v="DIVIDENDO DEF EURO 0,08879275818084730"/>
    <d v="2019-03-29T00:00:00"/>
    <x v="537"/>
    <s v="EURO"/>
    <x v="814"/>
    <n v="0"/>
    <n v="10000000"/>
    <n v="0"/>
    <n v="0"/>
    <n v="0"/>
    <n v="8.8999999999999996E-2"/>
    <s v="Low"/>
    <n v="890000"/>
    <m/>
    <m/>
    <m/>
    <m/>
    <m/>
    <m/>
    <m/>
    <m/>
    <m/>
  </r>
  <r>
    <s v="DIVIDENDO DEF EURO 0,089218928347831"/>
    <d v="2019-03-29T00:00:00"/>
    <x v="537"/>
    <s v="EURO"/>
    <x v="815"/>
    <n v="0"/>
    <n v="10000000"/>
    <n v="0"/>
    <n v="0"/>
    <n v="0"/>
    <n v="8.8999999999999996E-2"/>
    <s v="Low"/>
    <n v="890000"/>
    <m/>
    <m/>
    <m/>
    <m/>
    <m/>
    <m/>
    <m/>
    <m/>
    <m/>
  </r>
  <r>
    <s v="DIVIDENDO US$ 0,889252"/>
    <d v="2020-09-23T00:00:00"/>
    <x v="891"/>
    <s v="US$"/>
    <x v="793"/>
    <n v="0"/>
    <n v="1000000"/>
    <n v="0"/>
    <n v="0"/>
    <n v="0"/>
    <n v="0.88900000000000001"/>
    <s v="Low"/>
    <n v="889000"/>
    <m/>
    <m/>
    <m/>
    <m/>
    <m/>
    <m/>
    <m/>
    <m/>
    <m/>
  </r>
  <r>
    <s v="DIVIDENDO US$ 0,882118"/>
    <d v="2021-03-25T00:00:00"/>
    <x v="500"/>
    <s v="US$"/>
    <x v="809"/>
    <n v="0"/>
    <n v="1000000"/>
    <n v="0"/>
    <n v="0"/>
    <n v="0"/>
    <n v="0.88200000000000001"/>
    <s v="Low"/>
    <n v="882000"/>
    <m/>
    <m/>
    <m/>
    <m/>
    <m/>
    <m/>
    <m/>
    <m/>
    <m/>
  </r>
  <r>
    <s v="DIVIDENDO US$ 0,882296"/>
    <d v="2019-06-17T00:00:00"/>
    <x v="191"/>
    <s v="US$"/>
    <x v="807"/>
    <n v="0"/>
    <n v="1000000"/>
    <n v="0"/>
    <n v="0"/>
    <n v="0"/>
    <n v="0.88200000000000001"/>
    <s v="Low"/>
    <n v="882000"/>
    <m/>
    <m/>
    <m/>
    <m/>
    <m/>
    <m/>
    <m/>
    <m/>
    <m/>
  </r>
  <r>
    <s v="DIVIDENDO US$ 0,88"/>
    <d v="2019-07-02T00:00:00"/>
    <x v="792"/>
    <s v="US$"/>
    <x v="816"/>
    <n v="0"/>
    <n v="1000000"/>
    <n v="0"/>
    <n v="0"/>
    <n v="0"/>
    <n v="0.88"/>
    <s v="Low"/>
    <n v="880000"/>
    <m/>
    <m/>
    <m/>
    <m/>
    <m/>
    <m/>
    <m/>
    <m/>
    <m/>
  </r>
  <r>
    <s v="DIVIDENDO US$ 0,879497"/>
    <d v="2020-06-15T00:00:00"/>
    <x v="2"/>
    <s v="US$"/>
    <x v="809"/>
    <n v="0"/>
    <n v="1000000"/>
    <n v="0"/>
    <n v="0"/>
    <n v="0"/>
    <n v="0.879"/>
    <s v="Low"/>
    <n v="879000"/>
    <m/>
    <m/>
    <m/>
    <m/>
    <m/>
    <m/>
    <m/>
    <m/>
    <m/>
  </r>
  <r>
    <s v="DIVIDENDO PROV US$ 0,8781375"/>
    <d v="2020-02-27T00:00:00"/>
    <x v="1131"/>
    <s v="US$"/>
    <x v="743"/>
    <n v="0"/>
    <n v="1000000"/>
    <n v="0"/>
    <n v="0"/>
    <n v="0"/>
    <n v="0.878"/>
    <s v="Low"/>
    <n v="878000"/>
    <m/>
    <m/>
    <m/>
    <m/>
    <m/>
    <m/>
    <m/>
    <m/>
    <m/>
  </r>
  <r>
    <s v="DIVIDENDO $ 0,225769"/>
    <d v="2016-04-27T00:00:00"/>
    <x v="370"/>
    <s v="$"/>
    <x v="694"/>
    <n v="0"/>
    <n v="3883012"/>
    <n v="0"/>
    <n v="0"/>
    <n v="0"/>
    <n v="0.22600000000000001"/>
    <s v="Low"/>
    <n v="877560.71200000006"/>
    <m/>
    <m/>
    <m/>
    <m/>
    <m/>
    <m/>
    <m/>
    <m/>
    <m/>
  </r>
  <r>
    <s v="DIVIDENDO US$ 0,876808"/>
    <d v="2019-06-17T00:00:00"/>
    <x v="191"/>
    <s v="US$"/>
    <x v="810"/>
    <n v="0"/>
    <n v="1000000"/>
    <n v="0"/>
    <n v="0"/>
    <n v="0"/>
    <n v="0.877"/>
    <s v="Low"/>
    <n v="877000"/>
    <m/>
    <m/>
    <m/>
    <m/>
    <m/>
    <m/>
    <m/>
    <m/>
    <m/>
  </r>
  <r>
    <s v="DIVIDENDO PROV US$ 0,011782559"/>
    <d v="2019-05-29T00:00:00"/>
    <x v="1011"/>
    <s v="US$"/>
    <x v="741"/>
    <n v="0"/>
    <n v="72927389"/>
    <n v="0"/>
    <n v="0"/>
    <n v="0"/>
    <n v="1.2E-2"/>
    <s v="Low"/>
    <n v="875128.66799999995"/>
    <m/>
    <m/>
    <m/>
    <m/>
    <m/>
    <m/>
    <m/>
    <m/>
    <m/>
  </r>
  <r>
    <s v="DIVIDENDO PROV US$ 0,011782559"/>
    <d v="2018-06-06T00:00:00"/>
    <x v="520"/>
    <s v="US$"/>
    <x v="741"/>
    <n v="0"/>
    <n v="72927389"/>
    <n v="0"/>
    <n v="0"/>
    <n v="0"/>
    <n v="1.2E-2"/>
    <s v="Low"/>
    <n v="875128.66799999995"/>
    <m/>
    <m/>
    <m/>
    <m/>
    <m/>
    <m/>
    <m/>
    <m/>
    <m/>
  </r>
  <r>
    <s v="DIVIDENDO PROV 0 US$ 0,0122362329"/>
    <d v="2017-12-20T00:00:00"/>
    <x v="165"/>
    <s v="US$"/>
    <x v="741"/>
    <n v="0"/>
    <n v="72927389"/>
    <n v="0"/>
    <n v="0"/>
    <n v="0"/>
    <n v="1.2E-2"/>
    <s v="Low"/>
    <n v="875128.66799999995"/>
    <m/>
    <m/>
    <m/>
    <m/>
    <m/>
    <m/>
    <m/>
    <m/>
    <m/>
  </r>
  <r>
    <s v="DIVIDENDO US$ 0,871168"/>
    <d v="2019-03-20T00:00:00"/>
    <x v="1213"/>
    <s v="US$"/>
    <x v="807"/>
    <n v="0"/>
    <n v="1000000"/>
    <n v="0"/>
    <n v="0"/>
    <n v="0"/>
    <n v="0.871"/>
    <s v="Low"/>
    <n v="871000"/>
    <m/>
    <m/>
    <m/>
    <m/>
    <m/>
    <m/>
    <m/>
    <m/>
    <m/>
  </r>
  <r>
    <s v="DIVIDENDO PROV US$ 0,0513648906"/>
    <d v="2021-07-06T00:00:00"/>
    <x v="1049"/>
    <s v="US$"/>
    <x v="817"/>
    <n v="0"/>
    <n v="16975214"/>
    <n v="0"/>
    <n v="0"/>
    <n v="0"/>
    <n v="5.0999999999999997E-2"/>
    <s v="Low"/>
    <n v="865735.91399999999"/>
    <m/>
    <m/>
    <m/>
    <m/>
    <m/>
    <m/>
    <m/>
    <m/>
    <m/>
  </r>
  <r>
    <s v="DIVIDENDO $ 0,13075576"/>
    <d v="2019-05-08T00:00:00"/>
    <x v="23"/>
    <s v="$"/>
    <x v="592"/>
    <n v="0"/>
    <n v="6600000"/>
    <n v="0"/>
    <n v="0"/>
    <n v="0"/>
    <n v="0.13100000000000001"/>
    <s v="Low"/>
    <n v="864600"/>
    <m/>
    <m/>
    <m/>
    <m/>
    <m/>
    <m/>
    <m/>
    <m/>
    <m/>
  </r>
  <r>
    <s v="DIVIDENDO US$ 0,861864"/>
    <d v="2018-12-18T00:00:00"/>
    <x v="1199"/>
    <s v="US$"/>
    <x v="808"/>
    <n v="0"/>
    <n v="1000000"/>
    <n v="0"/>
    <n v="0"/>
    <n v="0"/>
    <n v="0.86199999999999999"/>
    <s v="Low"/>
    <n v="862000"/>
    <m/>
    <m/>
    <m/>
    <m/>
    <m/>
    <m/>
    <m/>
    <m/>
    <m/>
  </r>
  <r>
    <s v="DIVIDENDO PROV US$ 0,2869473246"/>
    <d v="2019-03-20T00:00:00"/>
    <x v="1213"/>
    <s v="US$"/>
    <x v="668"/>
    <n v="0"/>
    <n v="3000000"/>
    <n v="0"/>
    <n v="0"/>
    <n v="0"/>
    <n v="0.28699999999999998"/>
    <s v="Low"/>
    <n v="861000"/>
    <m/>
    <m/>
    <m/>
    <m/>
    <m/>
    <m/>
    <m/>
    <m/>
    <m/>
  </r>
  <r>
    <s v="DIVIDENDO DEF US$ 0,0430911896"/>
    <d v="2020-06-18T00:00:00"/>
    <x v="883"/>
    <s v="US$"/>
    <x v="818"/>
    <n v="0"/>
    <n v="20000000"/>
    <n v="0"/>
    <n v="0"/>
    <n v="0"/>
    <n v="4.2999999999999997E-2"/>
    <s v="Low"/>
    <n v="860000"/>
    <m/>
    <m/>
    <m/>
    <m/>
    <m/>
    <m/>
    <m/>
    <m/>
    <m/>
  </r>
  <r>
    <s v="DIVIDENDO US$ 0,858623"/>
    <d v="2018-12-18T00:00:00"/>
    <x v="1199"/>
    <s v="US$"/>
    <x v="811"/>
    <n v="0"/>
    <n v="1000000"/>
    <n v="0"/>
    <n v="0"/>
    <n v="0"/>
    <n v="0.85899999999999999"/>
    <s v="Low"/>
    <n v="859000"/>
    <m/>
    <m/>
    <m/>
    <m/>
    <m/>
    <m/>
    <m/>
    <m/>
    <m/>
  </r>
  <r>
    <s v="DIVIDENDO US$ 0,859045"/>
    <d v="2018-09-26T00:00:00"/>
    <x v="1214"/>
    <s v="US$"/>
    <x v="807"/>
    <n v="0"/>
    <n v="1000000"/>
    <n v="0"/>
    <n v="0"/>
    <n v="0"/>
    <n v="0.85899999999999999"/>
    <s v="Low"/>
    <n v="859000"/>
    <m/>
    <m/>
    <m/>
    <m/>
    <m/>
    <m/>
    <m/>
    <m/>
    <m/>
  </r>
  <r>
    <s v="DIVIDENDO PROV 0 $ 0,221362"/>
    <d v="2015-04-23T00:00:00"/>
    <x v="8"/>
    <s v="$"/>
    <x v="694"/>
    <n v="0"/>
    <n v="3883012"/>
    <n v="0"/>
    <n v="0"/>
    <n v="0"/>
    <n v="0.221"/>
    <s v="Low"/>
    <n v="858145.652"/>
    <m/>
    <m/>
    <m/>
    <m/>
    <m/>
    <m/>
    <m/>
    <m/>
    <m/>
  </r>
  <r>
    <s v="DIVIDENDO US$ 0,85825"/>
    <d v="2019-09-24T00:00:00"/>
    <x v="141"/>
    <s v="US$"/>
    <x v="810"/>
    <n v="0"/>
    <n v="1000000"/>
    <n v="0"/>
    <n v="0"/>
    <n v="0"/>
    <n v="0.85799999999999998"/>
    <s v="Low"/>
    <n v="858000"/>
    <m/>
    <m/>
    <m/>
    <m/>
    <m/>
    <m/>
    <m/>
    <m/>
    <m/>
  </r>
  <r>
    <s v="DIVIDENDO US$ 0,857381"/>
    <d v="2019-09-24T00:00:00"/>
    <x v="141"/>
    <s v="US$"/>
    <x v="809"/>
    <n v="0"/>
    <n v="1000000"/>
    <n v="0"/>
    <n v="0"/>
    <n v="0"/>
    <n v="0.85699999999999998"/>
    <s v="Low"/>
    <n v="857000"/>
    <m/>
    <m/>
    <m/>
    <m/>
    <m/>
    <m/>
    <m/>
    <m/>
    <m/>
  </r>
  <r>
    <s v="DIVIDENDO US$ 0,850765"/>
    <d v="2020-09-23T00:00:00"/>
    <x v="891"/>
    <s v="US$"/>
    <x v="809"/>
    <n v="0"/>
    <n v="1000000"/>
    <n v="0"/>
    <n v="0"/>
    <n v="0"/>
    <n v="0.85099999999999998"/>
    <s v="Low"/>
    <n v="851000"/>
    <m/>
    <m/>
    <m/>
    <m/>
    <m/>
    <m/>
    <m/>
    <m/>
    <m/>
  </r>
  <r>
    <s v="DIVIDENDO $ 0,085"/>
    <d v="2020-10-28T00:00:00"/>
    <x v="371"/>
    <s v="$"/>
    <x v="607"/>
    <n v="0"/>
    <n v="10000000"/>
    <n v="0"/>
    <n v="0"/>
    <n v="0"/>
    <n v="8.5000000000000006E-2"/>
    <s v="Low"/>
    <n v="850000"/>
    <m/>
    <m/>
    <m/>
    <m/>
    <m/>
    <m/>
    <m/>
    <m/>
    <m/>
  </r>
  <r>
    <s v="DIVIDENDO $ 0,0851705"/>
    <d v="2019-09-04T00:00:00"/>
    <x v="742"/>
    <s v="$"/>
    <x v="630"/>
    <n v="0"/>
    <n v="10000000"/>
    <n v="0"/>
    <n v="0"/>
    <n v="0"/>
    <n v="8.5000000000000006E-2"/>
    <s v="Low"/>
    <n v="850000"/>
    <m/>
    <m/>
    <m/>
    <m/>
    <m/>
    <m/>
    <m/>
    <m/>
    <m/>
  </r>
  <r>
    <s v="DIVIDENDO US$ 0,848288"/>
    <d v="2018-06-26T00:00:00"/>
    <x v="568"/>
    <s v="US$"/>
    <x v="810"/>
    <n v="0"/>
    <n v="1000000"/>
    <n v="0"/>
    <n v="0"/>
    <n v="0"/>
    <n v="0.84799999999999998"/>
    <s v="Low"/>
    <n v="848000"/>
    <m/>
    <m/>
    <m/>
    <m/>
    <m/>
    <m/>
    <m/>
    <m/>
    <m/>
  </r>
  <r>
    <s v="DIVIDENDO $ 0,132594025"/>
    <d v="2020-04-28T00:00:00"/>
    <x v="286"/>
    <s v="$"/>
    <x v="592"/>
    <n v="0"/>
    <n v="6360000"/>
    <n v="0"/>
    <n v="0"/>
    <n v="0"/>
    <n v="0.13300000000000001"/>
    <s v="Low"/>
    <n v="845880"/>
    <m/>
    <m/>
    <m/>
    <m/>
    <m/>
    <m/>
    <m/>
    <m/>
    <m/>
  </r>
  <r>
    <s v="DIVIDENDO DEF EURO 0,06200001320995720"/>
    <d v="2021-09-03T00:00:00"/>
    <x v="192"/>
    <s v="EURO"/>
    <x v="819"/>
    <n v="0"/>
    <n v="13626085"/>
    <n v="0"/>
    <n v="0"/>
    <n v="0"/>
    <n v="6.2E-2"/>
    <s v="Low"/>
    <n v="844817.27"/>
    <m/>
    <m/>
    <m/>
    <m/>
    <m/>
    <m/>
    <m/>
    <m/>
    <m/>
  </r>
  <r>
    <s v="DIVIDENDO US$ 0,841905"/>
    <d v="2018-09-26T00:00:00"/>
    <x v="1214"/>
    <s v="US$"/>
    <x v="810"/>
    <n v="0"/>
    <n v="1000000"/>
    <n v="0"/>
    <n v="0"/>
    <n v="0"/>
    <n v="0.84199999999999997"/>
    <s v="Low"/>
    <n v="842000"/>
    <m/>
    <m/>
    <m/>
    <m/>
    <m/>
    <m/>
    <m/>
    <m/>
    <m/>
  </r>
  <r>
    <s v="DIVIDENDO $ 0,08402"/>
    <d v="2021-05-12T00:00:00"/>
    <x v="151"/>
    <s v="$"/>
    <x v="607"/>
    <n v="0"/>
    <n v="10000000"/>
    <n v="0"/>
    <n v="0"/>
    <n v="0"/>
    <n v="8.4000000000000005E-2"/>
    <s v="Low"/>
    <n v="840000"/>
    <m/>
    <m/>
    <m/>
    <m/>
    <m/>
    <m/>
    <m/>
    <m/>
    <m/>
  </r>
  <r>
    <s v="DIVIDENDO PROV US$ 0,0097673744"/>
    <d v="2020-10-13T00:00:00"/>
    <x v="1048"/>
    <s v="US$"/>
    <x v="656"/>
    <n v="0"/>
    <n v="83952963"/>
    <n v="0"/>
    <n v="0"/>
    <n v="0"/>
    <n v="0.01"/>
    <s v="Low"/>
    <n v="839529.63"/>
    <m/>
    <m/>
    <m/>
    <m/>
    <m/>
    <m/>
    <m/>
    <m/>
    <m/>
  </r>
  <r>
    <s v="DIVIDENDO $ 0,216409"/>
    <d v="2015-05-22T00:00:00"/>
    <x v="176"/>
    <s v="$"/>
    <x v="694"/>
    <n v="0"/>
    <n v="3883012"/>
    <n v="0"/>
    <n v="0"/>
    <n v="0"/>
    <n v="0.216"/>
    <s v="Low"/>
    <n v="838730.59199999995"/>
    <m/>
    <m/>
    <m/>
    <m/>
    <m/>
    <m/>
    <m/>
    <m/>
    <m/>
  </r>
  <r>
    <s v="DIVIDENDO US$ 0,838182"/>
    <d v="2019-12-16T00:00:00"/>
    <x v="892"/>
    <s v="US$"/>
    <x v="820"/>
    <n v="0"/>
    <n v="1000000"/>
    <n v="0"/>
    <n v="0"/>
    <n v="0"/>
    <n v="0.83799999999999997"/>
    <s v="Low"/>
    <n v="838000"/>
    <m/>
    <m/>
    <m/>
    <m/>
    <m/>
    <m/>
    <m/>
    <m/>
    <m/>
  </r>
  <r>
    <s v="DIVIDENDO US$ 0,833103"/>
    <d v="2020-09-23T00:00:00"/>
    <x v="891"/>
    <s v="US$"/>
    <x v="810"/>
    <n v="0"/>
    <n v="1000000"/>
    <n v="0"/>
    <n v="0"/>
    <n v="0"/>
    <n v="0.83299999999999996"/>
    <s v="Low"/>
    <n v="833000"/>
    <m/>
    <m/>
    <m/>
    <m/>
    <m/>
    <m/>
    <m/>
    <m/>
    <m/>
  </r>
  <r>
    <s v="DIVIDENDO DEF EURO 0,06224946455386840"/>
    <d v="2021-09-03T00:00:00"/>
    <x v="192"/>
    <s v="EURO"/>
    <x v="821"/>
    <n v="0"/>
    <n v="13422452"/>
    <n v="0"/>
    <n v="0"/>
    <n v="0"/>
    <n v="6.2E-2"/>
    <s v="Low"/>
    <n v="832192.02399999998"/>
    <m/>
    <m/>
    <m/>
    <m/>
    <m/>
    <m/>
    <m/>
    <m/>
    <m/>
  </r>
  <r>
    <s v="DIVIDENDO  $ 0,12621394"/>
    <d v="2019-05-07T00:00:00"/>
    <x v="100"/>
    <s v="$"/>
    <x v="592"/>
    <n v="0"/>
    <n v="6600000"/>
    <n v="0"/>
    <n v="0"/>
    <n v="0"/>
    <n v="0.126"/>
    <s v="Low"/>
    <n v="831600"/>
    <m/>
    <m/>
    <m/>
    <m/>
    <m/>
    <m/>
    <m/>
    <m/>
    <m/>
  </r>
  <r>
    <s v="DIVIDENDO $ 0,214036"/>
    <d v="2015-05-23T00:00:00"/>
    <x v="173"/>
    <s v="$"/>
    <x v="694"/>
    <n v="0"/>
    <n v="3883012"/>
    <n v="0"/>
    <n v="0"/>
    <n v="0"/>
    <n v="0.214"/>
    <s v="Low"/>
    <n v="830964.56799999997"/>
    <m/>
    <m/>
    <m/>
    <m/>
    <m/>
    <m/>
    <m/>
    <m/>
    <m/>
  </r>
  <r>
    <s v="DIVIDENDO US$ 0,829729"/>
    <d v="2020-12-14T00:00:00"/>
    <x v="89"/>
    <s v="US$"/>
    <x v="807"/>
    <n v="0"/>
    <n v="1000000"/>
    <n v="0"/>
    <n v="0"/>
    <n v="0"/>
    <n v="0.83"/>
    <s v="Low"/>
    <n v="830000"/>
    <m/>
    <m/>
    <m/>
    <m/>
    <m/>
    <m/>
    <m/>
    <m/>
    <m/>
  </r>
  <r>
    <s v="DIVIDENDO US$ 0,830387"/>
    <d v="2019-06-17T00:00:00"/>
    <x v="191"/>
    <s v="US$"/>
    <x v="822"/>
    <n v="0"/>
    <n v="1000000"/>
    <n v="0"/>
    <n v="0"/>
    <n v="0"/>
    <n v="0.83"/>
    <s v="Low"/>
    <n v="830000"/>
    <m/>
    <m/>
    <m/>
    <m/>
    <m/>
    <m/>
    <m/>
    <m/>
    <m/>
  </r>
  <r>
    <s v="DIVIDENDO DEF 65 $ 2750"/>
    <d v="2017-05-09T00:00:00"/>
    <x v="131"/>
    <s v="$"/>
    <x v="823"/>
    <n v="0"/>
    <n v="300"/>
    <n v="0"/>
    <n v="0"/>
    <n v="0"/>
    <n v="2750"/>
    <s v="Very High"/>
    <n v="825000"/>
    <m/>
    <m/>
    <m/>
    <m/>
    <m/>
    <m/>
    <m/>
    <m/>
    <m/>
  </r>
  <r>
    <s v="DIVIDENDO US$ 0,823572"/>
    <d v="2018-06-19T00:00:00"/>
    <x v="900"/>
    <s v="US$"/>
    <x v="824"/>
    <n v="0"/>
    <n v="1000000"/>
    <n v="0"/>
    <n v="0"/>
    <n v="0"/>
    <n v="0.82399999999999995"/>
    <s v="Low"/>
    <n v="824000"/>
    <m/>
    <m/>
    <m/>
    <m/>
    <m/>
    <m/>
    <m/>
    <m/>
    <m/>
  </r>
  <r>
    <s v="DIVIDENDO PROV US$ 0,822666"/>
    <d v="2021-01-19T00:00:00"/>
    <x v="1124"/>
    <s v="US$"/>
    <x v="825"/>
    <n v="0"/>
    <n v="1000000"/>
    <n v="0"/>
    <n v="0"/>
    <n v="0"/>
    <n v="0.82299999999999995"/>
    <s v="Low"/>
    <n v="823000"/>
    <m/>
    <m/>
    <m/>
    <m/>
    <m/>
    <m/>
    <m/>
    <m/>
    <m/>
  </r>
  <r>
    <s v="DIVIDENDO US$ 0,82208"/>
    <d v="2019-03-20T00:00:00"/>
    <x v="1213"/>
    <s v="US$"/>
    <x v="809"/>
    <n v="0"/>
    <n v="1000000"/>
    <n v="0"/>
    <n v="0"/>
    <n v="0"/>
    <n v="0.82199999999999995"/>
    <s v="Low"/>
    <n v="822000"/>
    <m/>
    <m/>
    <m/>
    <m/>
    <m/>
    <m/>
    <m/>
    <m/>
    <m/>
  </r>
  <r>
    <s v="DIVIDENDO $ 0,08240553"/>
    <d v="2019-09-04T00:00:00"/>
    <x v="486"/>
    <s v="$"/>
    <x v="607"/>
    <n v="0"/>
    <n v="10000000"/>
    <n v="0"/>
    <n v="0"/>
    <n v="0"/>
    <n v="8.2000000000000003E-2"/>
    <s v="Low"/>
    <n v="820000"/>
    <m/>
    <m/>
    <m/>
    <m/>
    <m/>
    <m/>
    <m/>
    <m/>
    <m/>
  </r>
  <r>
    <s v="DIVIDENDO PROV $ 0,12616512"/>
    <d v="2021-01-19T00:00:00"/>
    <x v="551"/>
    <s v="$"/>
    <x v="592"/>
    <n v="0"/>
    <n v="6480000"/>
    <n v="0"/>
    <n v="0"/>
    <n v="0"/>
    <n v="0.126"/>
    <s v="Low"/>
    <n v="816480"/>
    <m/>
    <m/>
    <m/>
    <m/>
    <m/>
    <m/>
    <m/>
    <m/>
    <m/>
  </r>
  <r>
    <s v="DIVIDENDO $ 0,13599467"/>
    <d v="2021-07-29T00:00:00"/>
    <x v="117"/>
    <s v="$"/>
    <x v="592"/>
    <n v="0"/>
    <n v="6000000"/>
    <n v="0"/>
    <n v="0"/>
    <n v="0"/>
    <n v="0.13600000000000001"/>
    <s v="Low"/>
    <n v="816000"/>
    <m/>
    <m/>
    <m/>
    <m/>
    <m/>
    <m/>
    <m/>
    <m/>
    <m/>
  </r>
  <r>
    <s v="DIVIDENDO $ 0,12773223"/>
    <d v="2020-04-28T00:00:00"/>
    <x v="286"/>
    <s v="$"/>
    <x v="592"/>
    <n v="0"/>
    <n v="6360000"/>
    <n v="0"/>
    <n v="0"/>
    <n v="0"/>
    <n v="0.128"/>
    <s v="Low"/>
    <n v="814080"/>
    <m/>
    <m/>
    <m/>
    <m/>
    <m/>
    <m/>
    <m/>
    <m/>
    <m/>
  </r>
  <r>
    <s v="DIVIDENDO $ 0,209015"/>
    <d v="2016-04-30T00:00:00"/>
    <x v="128"/>
    <s v="$"/>
    <x v="694"/>
    <n v="0"/>
    <n v="3883012"/>
    <n v="0"/>
    <n v="0"/>
    <n v="0"/>
    <n v="0.20899999999999999"/>
    <s v="Low"/>
    <n v="811549.50800000003"/>
    <m/>
    <m/>
    <m/>
    <m/>
    <m/>
    <m/>
    <m/>
    <m/>
    <m/>
  </r>
  <r>
    <s v="DIVIDENDO $ 0,208764"/>
    <d v="2015-05-20T00:00:00"/>
    <x v="349"/>
    <s v="$"/>
    <x v="694"/>
    <n v="0"/>
    <n v="3883012"/>
    <n v="0"/>
    <n v="0"/>
    <n v="0"/>
    <n v="0.20899999999999999"/>
    <s v="Low"/>
    <n v="811549.50800000003"/>
    <m/>
    <m/>
    <m/>
    <m/>
    <m/>
    <m/>
    <m/>
    <m/>
    <m/>
  </r>
  <r>
    <s v="DIVIDENDO PROV US$ 0,0118100548"/>
    <d v="2021-05-04T00:00:00"/>
    <x v="242"/>
    <s v="US$"/>
    <x v="794"/>
    <n v="0"/>
    <n v="67607454"/>
    <n v="0"/>
    <n v="0"/>
    <n v="0"/>
    <n v="1.2E-2"/>
    <s v="Low"/>
    <n v="811289.44799999997"/>
    <m/>
    <m/>
    <m/>
    <m/>
    <m/>
    <m/>
    <m/>
    <m/>
    <m/>
  </r>
  <r>
    <s v="DIVIDENDO PROV 0 US$ 0,810317"/>
    <d v="2021-06-10T00:00:00"/>
    <x v="103"/>
    <s v="US$"/>
    <x v="809"/>
    <n v="0"/>
    <n v="1000000"/>
    <n v="0"/>
    <n v="0"/>
    <n v="0"/>
    <n v="0.81"/>
    <s v="Low"/>
    <n v="810000"/>
    <m/>
    <m/>
    <m/>
    <m/>
    <m/>
    <m/>
    <m/>
    <m/>
    <m/>
  </r>
  <r>
    <s v="DIVIDENDO PROV $ 0,0805724492057961"/>
    <d v="2018-06-15T00:00:00"/>
    <x v="740"/>
    <s v="$"/>
    <x v="467"/>
    <n v="0"/>
    <n v="10000000"/>
    <n v="0"/>
    <n v="0"/>
    <n v="0"/>
    <n v="8.1000000000000003E-2"/>
    <s v="Low"/>
    <n v="810000"/>
    <m/>
    <m/>
    <m/>
    <m/>
    <m/>
    <m/>
    <m/>
    <m/>
    <m/>
  </r>
  <r>
    <s v="DIVIDENDO $ 0,109592"/>
    <d v="2015-09-09T00:00:00"/>
    <x v="393"/>
    <s v="$"/>
    <x v="627"/>
    <n v="0"/>
    <n v="7342950"/>
    <n v="0"/>
    <n v="0"/>
    <n v="0"/>
    <n v="0.11"/>
    <s v="Low"/>
    <n v="807724.5"/>
    <m/>
    <m/>
    <m/>
    <m/>
    <m/>
    <m/>
    <m/>
    <m/>
    <m/>
  </r>
  <r>
    <s v="DIVIDENDO $ 0,208022"/>
    <d v="2015-04-27T00:00:00"/>
    <x v="376"/>
    <s v="$"/>
    <x v="694"/>
    <n v="0"/>
    <n v="3883012"/>
    <n v="0"/>
    <n v="0"/>
    <n v="0"/>
    <n v="0.20799999999999999"/>
    <s v="Low"/>
    <n v="807666.49600000004"/>
    <m/>
    <m/>
    <m/>
    <m/>
    <m/>
    <m/>
    <m/>
    <m/>
    <m/>
  </r>
  <r>
    <s v="DIVIDENDO INF 0 $ 0,206987"/>
    <d v="2017-05-02T00:00:00"/>
    <x v="73"/>
    <s v="$"/>
    <x v="694"/>
    <n v="0"/>
    <n v="3883012"/>
    <n v="0"/>
    <n v="0"/>
    <n v="0"/>
    <n v="0.20699999999999999"/>
    <s v="Low"/>
    <n v="803783.48400000005"/>
    <m/>
    <m/>
    <m/>
    <m/>
    <m/>
    <m/>
    <m/>
    <m/>
    <m/>
  </r>
  <r>
    <s v="DIVIDENDO $ 0,207018"/>
    <d v="2016-04-22T00:00:00"/>
    <x v="299"/>
    <s v="$"/>
    <x v="694"/>
    <n v="0"/>
    <n v="3883012"/>
    <n v="0"/>
    <n v="0"/>
    <n v="0"/>
    <n v="0.20699999999999999"/>
    <s v="Low"/>
    <n v="803783.48400000005"/>
    <m/>
    <m/>
    <m/>
    <m/>
    <m/>
    <m/>
    <m/>
    <m/>
    <m/>
  </r>
  <r>
    <s v="DIVIDENDO PROV US$ 0,0109970551"/>
    <d v="2021-09-01T00:00:00"/>
    <x v="475"/>
    <s v="US$"/>
    <x v="741"/>
    <n v="0"/>
    <n v="72927389"/>
    <n v="0"/>
    <n v="0"/>
    <n v="0"/>
    <n v="1.0999999999999999E-2"/>
    <s v="Low"/>
    <n v="802201.27899999998"/>
    <m/>
    <m/>
    <m/>
    <m/>
    <m/>
    <m/>
    <m/>
    <m/>
    <m/>
  </r>
  <r>
    <s v="DIVIDENDO PROV US$ 0,0114650194"/>
    <d v="2021-08-03T00:00:00"/>
    <x v="1103"/>
    <s v="US$"/>
    <x v="741"/>
    <n v="0"/>
    <n v="72927389"/>
    <n v="0"/>
    <n v="0"/>
    <n v="0"/>
    <n v="1.0999999999999999E-2"/>
    <s v="Low"/>
    <n v="802201.27899999998"/>
    <m/>
    <m/>
    <m/>
    <m/>
    <m/>
    <m/>
    <m/>
    <m/>
    <m/>
  </r>
  <r>
    <s v="DIVIDENDO PROV US$ 0,0108006791"/>
    <d v="2018-11-29T00:00:00"/>
    <x v="717"/>
    <s v="US$"/>
    <x v="741"/>
    <n v="0"/>
    <n v="72927389"/>
    <n v="0"/>
    <n v="0"/>
    <n v="0"/>
    <n v="1.0999999999999999E-2"/>
    <s v="Low"/>
    <n v="802201.27899999998"/>
    <m/>
    <m/>
    <m/>
    <m/>
    <m/>
    <m/>
    <m/>
    <m/>
    <m/>
  </r>
  <r>
    <s v="DIVIDENDO US$ 0,802211"/>
    <d v="2018-06-26T00:00:00"/>
    <x v="568"/>
    <s v="US$"/>
    <x v="807"/>
    <n v="0"/>
    <n v="1000000"/>
    <n v="0"/>
    <n v="0"/>
    <n v="0"/>
    <n v="0.80200000000000005"/>
    <s v="Low"/>
    <n v="802000"/>
    <m/>
    <m/>
    <m/>
    <m/>
    <m/>
    <m/>
    <m/>
    <m/>
    <m/>
  </r>
  <r>
    <s v="DIVIDENDO US$ 0,800898"/>
    <d v="2020-03-25T00:00:00"/>
    <x v="731"/>
    <s v="US$"/>
    <x v="810"/>
    <n v="0"/>
    <n v="1000000"/>
    <n v="0"/>
    <n v="0"/>
    <n v="0"/>
    <n v="0.80100000000000005"/>
    <s v="Low"/>
    <n v="801000"/>
    <m/>
    <m/>
    <m/>
    <m/>
    <m/>
    <m/>
    <m/>
    <m/>
    <m/>
  </r>
  <r>
    <s v="DIVIDENDO DEF US$ 0,042612522"/>
    <d v="2018-05-17T00:00:00"/>
    <x v="81"/>
    <s v="US$"/>
    <x v="826"/>
    <n v="0"/>
    <n v="18623875"/>
    <n v="0"/>
    <n v="0"/>
    <n v="0"/>
    <n v="4.2999999999999997E-2"/>
    <s v="Low"/>
    <n v="800826.625"/>
    <m/>
    <m/>
    <m/>
    <m/>
    <m/>
    <m/>
    <m/>
    <m/>
    <m/>
  </r>
  <r>
    <s v="DIVIDENDO US$ 0,799576"/>
    <d v="2020-06-15T00:00:00"/>
    <x v="2"/>
    <s v="US$"/>
    <x v="807"/>
    <n v="0"/>
    <n v="1000000"/>
    <n v="0"/>
    <n v="0"/>
    <n v="0"/>
    <n v="0.8"/>
    <s v="Low"/>
    <n v="800000"/>
    <m/>
    <m/>
    <m/>
    <m/>
    <m/>
    <m/>
    <m/>
    <m/>
    <m/>
  </r>
  <r>
    <s v="DIVIDENDO PROV US$ 0,0798914326"/>
    <d v="2020-04-22T00:00:00"/>
    <x v="237"/>
    <s v="US$"/>
    <x v="827"/>
    <n v="0"/>
    <n v="10000000"/>
    <n v="0"/>
    <n v="0"/>
    <n v="0"/>
    <n v="0.08"/>
    <s v="Low"/>
    <n v="800000"/>
    <m/>
    <m/>
    <m/>
    <m/>
    <m/>
    <m/>
    <m/>
    <m/>
    <m/>
  </r>
  <r>
    <s v="DIVIDENDO PROV US$ 0,0804790773"/>
    <d v="2020-04-22T00:00:00"/>
    <x v="237"/>
    <s v="US$"/>
    <x v="828"/>
    <n v="0"/>
    <n v="10000000"/>
    <n v="0"/>
    <n v="0"/>
    <n v="0"/>
    <n v="0.08"/>
    <s v="Low"/>
    <n v="800000"/>
    <m/>
    <m/>
    <m/>
    <m/>
    <m/>
    <m/>
    <m/>
    <m/>
    <m/>
  </r>
  <r>
    <s v="DIVIDENDO PROV US$ 0,0804687945"/>
    <d v="2020-04-22T00:00:00"/>
    <x v="237"/>
    <s v="US$"/>
    <x v="829"/>
    <n v="0"/>
    <n v="10000000"/>
    <n v="0"/>
    <n v="0"/>
    <n v="0"/>
    <n v="0.08"/>
    <s v="Low"/>
    <n v="800000"/>
    <m/>
    <m/>
    <m/>
    <m/>
    <m/>
    <m/>
    <m/>
    <m/>
    <m/>
  </r>
  <r>
    <s v="DIVIDENDO INF 0 $ 0,205572"/>
    <d v="2017-12-07T00:00:00"/>
    <x v="172"/>
    <s v="$"/>
    <x v="694"/>
    <n v="0"/>
    <n v="3883012"/>
    <n v="0"/>
    <n v="0"/>
    <n v="0"/>
    <n v="0.20599999999999999"/>
    <s v="Low"/>
    <n v="799900.47199999995"/>
    <m/>
    <m/>
    <m/>
    <m/>
    <m/>
    <m/>
    <m/>
    <m/>
    <m/>
  </r>
  <r>
    <s v="DIVIDENDO INF 0 $ 0,205941"/>
    <d v="2017-04-20T00:00:00"/>
    <x v="208"/>
    <s v="$"/>
    <x v="694"/>
    <n v="0"/>
    <n v="3883012"/>
    <n v="0"/>
    <n v="0"/>
    <n v="0"/>
    <n v="0.20599999999999999"/>
    <s v="Low"/>
    <n v="799900.47199999995"/>
    <m/>
    <m/>
    <m/>
    <m/>
    <m/>
    <m/>
    <m/>
    <m/>
    <m/>
  </r>
  <r>
    <s v="DIVIDENDO  $ 0,206388"/>
    <d v="2016-04-30T00:00:00"/>
    <x v="128"/>
    <s v="$"/>
    <x v="694"/>
    <n v="0"/>
    <n v="3883012"/>
    <n v="0"/>
    <n v="0"/>
    <n v="0"/>
    <n v="0.20599999999999999"/>
    <s v="Low"/>
    <n v="799900.47199999995"/>
    <m/>
    <m/>
    <m/>
    <m/>
    <m/>
    <m/>
    <m/>
    <m/>
    <m/>
  </r>
  <r>
    <s v="DIVIDENDO US$ 0,798621"/>
    <d v="2018-03-22T00:00:00"/>
    <x v="207"/>
    <s v="US$"/>
    <x v="809"/>
    <n v="0"/>
    <n v="1000000"/>
    <n v="0"/>
    <n v="0"/>
    <n v="0"/>
    <n v="0.79900000000000004"/>
    <s v="Low"/>
    <n v="799000"/>
    <m/>
    <m/>
    <m/>
    <m/>
    <m/>
    <m/>
    <m/>
    <m/>
    <m/>
  </r>
  <r>
    <s v="DIVIDENDO US$ 0,7964"/>
    <d v="2018-06-26T00:00:00"/>
    <x v="568"/>
    <s v="US$"/>
    <x v="809"/>
    <n v="0"/>
    <n v="1000000"/>
    <n v="0"/>
    <n v="0"/>
    <n v="0"/>
    <n v="0.79600000000000004"/>
    <s v="Low"/>
    <n v="796000"/>
    <m/>
    <m/>
    <m/>
    <m/>
    <m/>
    <m/>
    <m/>
    <m/>
    <m/>
  </r>
  <r>
    <s v="DIVIDENDO  $ 0,107641"/>
    <d v="2015-03-31T00:00:00"/>
    <x v="1215"/>
    <s v="$"/>
    <x v="627"/>
    <n v="0"/>
    <n v="7342950"/>
    <n v="0"/>
    <n v="0"/>
    <n v="0"/>
    <n v="0.108"/>
    <s v="Low"/>
    <n v="793038.6"/>
    <m/>
    <m/>
    <m/>
    <m/>
    <m/>
    <m/>
    <m/>
    <m/>
    <m/>
  </r>
  <r>
    <s v="DIVIDENDO $ 0,0428238"/>
    <d v="2017-05-16T00:00:00"/>
    <x v="86"/>
    <s v="$"/>
    <x v="459"/>
    <n v="0"/>
    <n v="18400000"/>
    <n v="0"/>
    <n v="0"/>
    <n v="0"/>
    <n v="4.2999999999999997E-2"/>
    <s v="Low"/>
    <n v="791200"/>
    <m/>
    <m/>
    <m/>
    <m/>
    <m/>
    <m/>
    <m/>
    <m/>
    <m/>
  </r>
  <r>
    <s v="DIVIDENDO US$ 0,791036"/>
    <d v="2020-12-14T00:00:00"/>
    <x v="89"/>
    <s v="US$"/>
    <x v="795"/>
    <n v="0"/>
    <n v="1000000"/>
    <n v="0"/>
    <n v="0"/>
    <n v="0"/>
    <n v="0.79100000000000004"/>
    <s v="Low"/>
    <n v="791000"/>
    <m/>
    <m/>
    <m/>
    <m/>
    <m/>
    <m/>
    <m/>
    <m/>
    <m/>
  </r>
  <r>
    <s v="DIVIDENDO US$ 0,791106"/>
    <d v="2018-09-26T00:00:00"/>
    <x v="1214"/>
    <s v="US$"/>
    <x v="809"/>
    <n v="0"/>
    <n v="1000000"/>
    <n v="0"/>
    <n v="0"/>
    <n v="0"/>
    <n v="0.79100000000000004"/>
    <s v="Low"/>
    <n v="791000"/>
    <m/>
    <m/>
    <m/>
    <m/>
    <m/>
    <m/>
    <m/>
    <m/>
    <m/>
  </r>
  <r>
    <s v="DIVIDENDO PROV $ 0,315744"/>
    <d v="2021-08-26T00:00:00"/>
    <x v="338"/>
    <s v="$"/>
    <x v="765"/>
    <n v="0"/>
    <n v="2500000"/>
    <n v="0"/>
    <n v="0"/>
    <n v="0"/>
    <n v="0.316"/>
    <s v="Low"/>
    <n v="790000"/>
    <m/>
    <m/>
    <m/>
    <m/>
    <m/>
    <m/>
    <m/>
    <m/>
    <m/>
  </r>
  <r>
    <s v="DIVIDENDO PROV US$ 0,0791131159"/>
    <d v="2020-04-22T00:00:00"/>
    <x v="237"/>
    <s v="US$"/>
    <x v="830"/>
    <n v="0"/>
    <n v="10000000"/>
    <n v="0"/>
    <n v="0"/>
    <n v="0"/>
    <n v="7.9000000000000001E-2"/>
    <s v="Low"/>
    <n v="790000"/>
    <m/>
    <m/>
    <m/>
    <m/>
    <m/>
    <m/>
    <m/>
    <m/>
    <m/>
  </r>
  <r>
    <s v="DIVIDENDO PROV US$ 0,0790408958284346"/>
    <d v="2019-09-28T00:00:00"/>
    <x v="385"/>
    <s v="US$"/>
    <x v="831"/>
    <n v="0"/>
    <n v="10000000"/>
    <n v="0"/>
    <n v="0"/>
    <n v="0"/>
    <n v="7.9000000000000001E-2"/>
    <s v="Low"/>
    <n v="790000"/>
    <m/>
    <m/>
    <m/>
    <m/>
    <m/>
    <m/>
    <m/>
    <m/>
    <m/>
  </r>
  <r>
    <s v="DIVIDENDO $ 0,0789279"/>
    <d v="2019-04-23T00:00:00"/>
    <x v="77"/>
    <s v="$"/>
    <x v="630"/>
    <n v="0"/>
    <n v="10000000"/>
    <n v="0"/>
    <n v="0"/>
    <n v="0"/>
    <n v="7.9000000000000001E-2"/>
    <s v="Low"/>
    <n v="790000"/>
    <m/>
    <m/>
    <m/>
    <m/>
    <m/>
    <m/>
    <m/>
    <m/>
    <m/>
  </r>
  <r>
    <s v="DIVIDENDO US$ 0,788996"/>
    <d v="2020-12-01T00:00:00"/>
    <x v="478"/>
    <s v="US$"/>
    <x v="801"/>
    <n v="0"/>
    <n v="1000000"/>
    <n v="0"/>
    <n v="0"/>
    <n v="0"/>
    <n v="0.78900000000000003"/>
    <s v="Low"/>
    <n v="789000"/>
    <m/>
    <m/>
    <m/>
    <m/>
    <m/>
    <m/>
    <m/>
    <m/>
    <m/>
  </r>
  <r>
    <s v="DIVIDENDO US$ 0,780674"/>
    <d v="2018-03-22T00:00:00"/>
    <x v="207"/>
    <s v="US$"/>
    <x v="807"/>
    <n v="0"/>
    <n v="1000000"/>
    <n v="0"/>
    <n v="0"/>
    <n v="0"/>
    <n v="0.78100000000000003"/>
    <s v="Low"/>
    <n v="781000"/>
    <m/>
    <m/>
    <m/>
    <m/>
    <m/>
    <m/>
    <m/>
    <m/>
    <m/>
  </r>
  <r>
    <s v="DIVIDENDO PROV US$ 0,0775667062"/>
    <d v="2020-04-22T00:00:00"/>
    <x v="237"/>
    <s v="US$"/>
    <x v="832"/>
    <n v="0"/>
    <n v="10000000"/>
    <n v="0"/>
    <n v="0"/>
    <n v="0"/>
    <n v="7.8E-2"/>
    <s v="Low"/>
    <n v="780000"/>
    <m/>
    <m/>
    <m/>
    <m/>
    <m/>
    <m/>
    <m/>
    <m/>
    <m/>
  </r>
  <r>
    <s v="DIVIDENDO $ 0,07775662959763"/>
    <d v="2019-10-23T00:00:00"/>
    <x v="363"/>
    <s v="$"/>
    <x v="612"/>
    <n v="0"/>
    <n v="10000000"/>
    <n v="0"/>
    <n v="0"/>
    <n v="0"/>
    <n v="7.8E-2"/>
    <s v="Low"/>
    <n v="780000"/>
    <m/>
    <m/>
    <m/>
    <m/>
    <m/>
    <m/>
    <m/>
    <m/>
    <m/>
  </r>
  <r>
    <s v="DIVIDENDO PROV US$ 0,0783859411205672"/>
    <d v="2019-09-28T00:00:00"/>
    <x v="385"/>
    <s v="US$"/>
    <x v="833"/>
    <n v="0"/>
    <n v="10000000"/>
    <n v="0"/>
    <n v="0"/>
    <n v="0"/>
    <n v="7.8E-2"/>
    <s v="Low"/>
    <n v="780000"/>
    <m/>
    <m/>
    <m/>
    <m/>
    <m/>
    <m/>
    <m/>
    <m/>
    <m/>
  </r>
  <r>
    <s v="DIVIDENDO US$ 0,778998"/>
    <d v="2019-12-16T00:00:00"/>
    <x v="892"/>
    <s v="US$"/>
    <x v="809"/>
    <n v="0"/>
    <n v="1000000"/>
    <n v="0"/>
    <n v="0"/>
    <n v="0"/>
    <n v="0.77900000000000003"/>
    <s v="Low"/>
    <n v="779000"/>
    <m/>
    <m/>
    <m/>
    <m/>
    <m/>
    <m/>
    <m/>
    <m/>
    <m/>
  </r>
  <r>
    <s v="DIVIDENDO $ 0,106316"/>
    <d v="2015-05-07T00:00:00"/>
    <x v="189"/>
    <s v="$"/>
    <x v="627"/>
    <n v="0"/>
    <n v="7342950"/>
    <n v="0"/>
    <n v="0"/>
    <n v="0"/>
    <n v="0.106"/>
    <s v="Low"/>
    <n v="778352.7"/>
    <m/>
    <m/>
    <m/>
    <m/>
    <m/>
    <m/>
    <m/>
    <m/>
    <m/>
  </r>
  <r>
    <s v="DIVIDENDO $ 0,200007"/>
    <d v="2015-08-26T00:00:00"/>
    <x v="381"/>
    <s v="$"/>
    <x v="694"/>
    <n v="0"/>
    <n v="3883012"/>
    <n v="0"/>
    <n v="0"/>
    <n v="0"/>
    <n v="0.2"/>
    <s v="Low"/>
    <n v="776602.4"/>
    <m/>
    <m/>
    <m/>
    <m/>
    <m/>
    <m/>
    <m/>
    <m/>
    <m/>
  </r>
  <r>
    <s v="DIVIDENDO US$ 0,771266"/>
    <d v="2018-12-18T00:00:00"/>
    <x v="1199"/>
    <s v="US$"/>
    <x v="782"/>
    <n v="0"/>
    <n v="1000000"/>
    <n v="0"/>
    <n v="0"/>
    <n v="0"/>
    <n v="0.77100000000000002"/>
    <s v="Low"/>
    <n v="771000"/>
    <m/>
    <m/>
    <m/>
    <m/>
    <m/>
    <m/>
    <m/>
    <m/>
    <m/>
  </r>
  <r>
    <s v="DIVIDENDO $ 0,0772991"/>
    <d v="2020-05-15T00:00:00"/>
    <x v="283"/>
    <s v="$"/>
    <x v="630"/>
    <n v="0"/>
    <n v="10000000"/>
    <n v="0"/>
    <n v="0"/>
    <n v="0"/>
    <n v="7.6999999999999999E-2"/>
    <s v="Low"/>
    <n v="770000"/>
    <m/>
    <m/>
    <m/>
    <m/>
    <m/>
    <m/>
    <m/>
    <m/>
    <m/>
  </r>
  <r>
    <s v="DIVIDENDO PROV US$ 0,07720734"/>
    <d v="2019-12-17T00:00:00"/>
    <x v="369"/>
    <s v="US$"/>
    <x v="781"/>
    <n v="0"/>
    <n v="10000000"/>
    <n v="0"/>
    <n v="0"/>
    <n v="0"/>
    <n v="7.6999999999999999E-2"/>
    <s v="Low"/>
    <n v="770000"/>
    <m/>
    <m/>
    <m/>
    <m/>
    <m/>
    <m/>
    <m/>
    <m/>
    <m/>
  </r>
  <r>
    <s v="DIVIDENDO INF 0 $ 0,197428"/>
    <d v="2017-05-13T00:00:00"/>
    <x v="404"/>
    <s v="$"/>
    <x v="694"/>
    <n v="0"/>
    <n v="3883012"/>
    <n v="0"/>
    <n v="0"/>
    <n v="0"/>
    <n v="0.19700000000000001"/>
    <s v="Low"/>
    <n v="764953.36399999994"/>
    <m/>
    <m/>
    <m/>
    <m/>
    <m/>
    <m/>
    <m/>
    <m/>
    <m/>
  </r>
  <r>
    <s v="DIVIDENDO US$ 0,761252"/>
    <d v="2018-07-03T00:00:00"/>
    <x v="1216"/>
    <s v="US$"/>
    <x v="804"/>
    <n v="0"/>
    <n v="1000000"/>
    <n v="0"/>
    <n v="0"/>
    <n v="0"/>
    <n v="0.76100000000000001"/>
    <s v="Low"/>
    <n v="761000"/>
    <m/>
    <m/>
    <m/>
    <m/>
    <m/>
    <m/>
    <m/>
    <m/>
    <m/>
  </r>
  <r>
    <s v="DIVIDENDO US$ 0,758646"/>
    <d v="2020-12-14T00:00:00"/>
    <x v="89"/>
    <s v="US$"/>
    <x v="834"/>
    <n v="0"/>
    <n v="1000000"/>
    <n v="0"/>
    <n v="0"/>
    <n v="0"/>
    <n v="0.75900000000000001"/>
    <s v="Low"/>
    <n v="759000"/>
    <m/>
    <m/>
    <m/>
    <m/>
    <m/>
    <m/>
    <m/>
    <m/>
    <m/>
  </r>
  <r>
    <s v="DIVIDENDO DEF $ 0,757718552758915"/>
    <d v="2018-06-22T00:00:00"/>
    <x v="311"/>
    <s v="$"/>
    <x v="654"/>
    <n v="0"/>
    <n v="1000000"/>
    <n v="0"/>
    <n v="0"/>
    <n v="0"/>
    <n v="0.75800000000000001"/>
    <s v="Low"/>
    <n v="758000"/>
    <m/>
    <m/>
    <m/>
    <m/>
    <m/>
    <m/>
    <m/>
    <m/>
    <m/>
  </r>
  <r>
    <s v="DIVIDENDO US$ 0,757042"/>
    <d v="2020-12-14T00:00:00"/>
    <x v="89"/>
    <s v="US$"/>
    <x v="793"/>
    <n v="0"/>
    <n v="1000000"/>
    <n v="0"/>
    <n v="0"/>
    <n v="0"/>
    <n v="0.75700000000000001"/>
    <s v="Low"/>
    <n v="757000"/>
    <m/>
    <m/>
    <m/>
    <m/>
    <m/>
    <m/>
    <m/>
    <m/>
    <m/>
  </r>
  <r>
    <s v="DIVIDENDO US$ 0,754828"/>
    <d v="2019-09-24T00:00:00"/>
    <x v="141"/>
    <s v="US$"/>
    <x v="793"/>
    <n v="0"/>
    <n v="1000000"/>
    <n v="0"/>
    <n v="0"/>
    <n v="0"/>
    <n v="0.755"/>
    <s v="Low"/>
    <n v="755000"/>
    <m/>
    <m/>
    <m/>
    <m/>
    <m/>
    <m/>
    <m/>
    <m/>
    <m/>
  </r>
  <r>
    <s v="DIVIDENDO US$ 0,754743"/>
    <d v="2018-12-17T00:00:00"/>
    <x v="330"/>
    <s v="US$"/>
    <x v="807"/>
    <n v="0"/>
    <n v="1000000"/>
    <n v="0"/>
    <n v="0"/>
    <n v="0"/>
    <n v="0.755"/>
    <s v="Low"/>
    <n v="755000"/>
    <m/>
    <m/>
    <m/>
    <m/>
    <m/>
    <m/>
    <m/>
    <m/>
    <m/>
  </r>
  <r>
    <s v="DIVIDENDO DEF $ 0,751026969744669"/>
    <d v="2018-06-22T00:00:00"/>
    <x v="311"/>
    <s v="$"/>
    <x v="655"/>
    <n v="0"/>
    <n v="1000000"/>
    <n v="0"/>
    <n v="0"/>
    <n v="0"/>
    <n v="0.751"/>
    <s v="Low"/>
    <n v="751000"/>
    <m/>
    <m/>
    <m/>
    <m/>
    <m/>
    <m/>
    <m/>
    <m/>
    <m/>
  </r>
  <r>
    <s v="DIVIDENDO US$ 0,750368"/>
    <d v="2019-06-17T00:00:00"/>
    <x v="191"/>
    <s v="US$"/>
    <x v="809"/>
    <n v="0"/>
    <n v="1000000"/>
    <n v="0"/>
    <n v="0"/>
    <n v="0"/>
    <n v="0.75"/>
    <s v="Low"/>
    <n v="750000"/>
    <m/>
    <m/>
    <m/>
    <m/>
    <m/>
    <m/>
    <m/>
    <m/>
    <m/>
  </r>
  <r>
    <s v="DIVIDENDO $ 0,102075"/>
    <d v="2015-03-11T00:00:00"/>
    <x v="56"/>
    <s v="$"/>
    <x v="627"/>
    <n v="0"/>
    <n v="7342950"/>
    <n v="0"/>
    <n v="0"/>
    <n v="0"/>
    <n v="0.10199999999999999"/>
    <s v="Low"/>
    <n v="748980.9"/>
    <m/>
    <m/>
    <m/>
    <m/>
    <m/>
    <m/>
    <m/>
    <m/>
    <m/>
  </r>
  <r>
    <s v="DIVIDENDO US$ 0,745848"/>
    <d v="2018-12-18T00:00:00"/>
    <x v="1199"/>
    <s v="US$"/>
    <x v="803"/>
    <n v="0"/>
    <n v="1000000"/>
    <n v="0"/>
    <n v="0"/>
    <n v="0"/>
    <n v="0.746"/>
    <s v="Low"/>
    <n v="746000"/>
    <m/>
    <m/>
    <m/>
    <m/>
    <m/>
    <m/>
    <m/>
    <m/>
    <m/>
  </r>
  <r>
    <s v="DIVIDENDO INF 0 $ 0,190993"/>
    <d v="2017-05-03T00:00:00"/>
    <x v="87"/>
    <s v="$"/>
    <x v="694"/>
    <n v="0"/>
    <n v="3883012"/>
    <n v="0"/>
    <n v="0"/>
    <n v="0"/>
    <n v="0.191"/>
    <s v="Low"/>
    <n v="741655.29200000002"/>
    <m/>
    <m/>
    <m/>
    <m/>
    <m/>
    <m/>
    <m/>
    <m/>
    <m/>
  </r>
  <r>
    <s v="DIVIDENDO US$ 0,74"/>
    <d v="2019-07-02T00:00:00"/>
    <x v="792"/>
    <s v="US$"/>
    <x v="835"/>
    <n v="0"/>
    <n v="1000000"/>
    <n v="0"/>
    <n v="0"/>
    <n v="0"/>
    <n v="0.74"/>
    <s v="Low"/>
    <n v="740000"/>
    <m/>
    <m/>
    <m/>
    <m/>
    <m/>
    <m/>
    <m/>
    <m/>
    <m/>
  </r>
  <r>
    <s v="DIVIDENDO PROV 0 US$ 0,738353"/>
    <d v="2021-06-10T00:00:00"/>
    <x v="103"/>
    <s v="US$"/>
    <x v="810"/>
    <n v="0"/>
    <n v="1000000"/>
    <n v="0"/>
    <n v="0"/>
    <n v="0"/>
    <n v="0.73799999999999999"/>
    <s v="Low"/>
    <n v="738000"/>
    <m/>
    <m/>
    <m/>
    <m/>
    <m/>
    <m/>
    <m/>
    <m/>
    <m/>
  </r>
  <r>
    <s v="DIVIDENDO US$ 0,738265"/>
    <d v="2019-12-16T00:00:00"/>
    <x v="892"/>
    <s v="US$"/>
    <x v="803"/>
    <n v="0"/>
    <n v="1000000"/>
    <n v="0"/>
    <n v="0"/>
    <n v="0"/>
    <n v="0.73799999999999999"/>
    <s v="Low"/>
    <n v="738000"/>
    <m/>
    <m/>
    <m/>
    <m/>
    <m/>
    <m/>
    <m/>
    <m/>
    <m/>
  </r>
  <r>
    <s v="DIVIDENDO INF 0 $ 0,190084"/>
    <d v="2017-04-28T00:00:00"/>
    <x v="174"/>
    <s v="$"/>
    <x v="694"/>
    <n v="0"/>
    <n v="3883012"/>
    <n v="0"/>
    <n v="0"/>
    <n v="0"/>
    <n v="0.19"/>
    <s v="Low"/>
    <n v="737772.28"/>
    <m/>
    <m/>
    <m/>
    <m/>
    <m/>
    <m/>
    <m/>
    <m/>
    <m/>
  </r>
  <r>
    <s v="DIVIDENDO $ 0,0726201"/>
    <d v="2020-04-08T00:00:00"/>
    <x v="521"/>
    <s v="$"/>
    <x v="607"/>
    <n v="0"/>
    <n v="10000000"/>
    <n v="0"/>
    <n v="0"/>
    <n v="0"/>
    <n v="7.2999999999999995E-2"/>
    <s v="Low"/>
    <n v="730000"/>
    <m/>
    <m/>
    <m/>
    <m/>
    <m/>
    <m/>
    <m/>
    <m/>
    <m/>
  </r>
  <r>
    <s v="DIVIDENDO PROV US$ 0,0095034064"/>
    <d v="2021-04-29T00:00:00"/>
    <x v="322"/>
    <s v="US$"/>
    <x v="741"/>
    <n v="0"/>
    <n v="72927389"/>
    <n v="0"/>
    <n v="0"/>
    <n v="0"/>
    <n v="0.01"/>
    <s v="Low"/>
    <n v="729273.89"/>
    <m/>
    <m/>
    <m/>
    <m/>
    <m/>
    <m/>
    <m/>
    <m/>
    <m/>
  </r>
  <r>
    <s v="DIVIDENDO PROV US$ 0,0098187992"/>
    <d v="2018-08-24T00:00:00"/>
    <x v="366"/>
    <s v="US$"/>
    <x v="741"/>
    <n v="0"/>
    <n v="72927389"/>
    <n v="0"/>
    <n v="0"/>
    <n v="0"/>
    <n v="0.01"/>
    <s v="Low"/>
    <n v="729273.89"/>
    <m/>
    <m/>
    <m/>
    <m/>
    <m/>
    <m/>
    <m/>
    <m/>
    <m/>
  </r>
  <r>
    <s v="DIVIDENDO PROV US$ 0,00944079569151903"/>
    <d v="2021-06-09T00:00:00"/>
    <x v="824"/>
    <s v="US$"/>
    <x v="739"/>
    <n v="0"/>
    <n v="80673073"/>
    <n v="0"/>
    <n v="0"/>
    <n v="0"/>
    <n v="8.9999999999999993E-3"/>
    <s v="Low"/>
    <n v="726057.65700000001"/>
    <m/>
    <m/>
    <m/>
    <m/>
    <m/>
    <m/>
    <m/>
    <m/>
    <m/>
  </r>
  <r>
    <s v="DIVIDENDO US$ 0,723499"/>
    <d v="2020-12-14T00:00:00"/>
    <x v="89"/>
    <s v="US$"/>
    <x v="811"/>
    <n v="0"/>
    <n v="1000000"/>
    <n v="0"/>
    <n v="0"/>
    <n v="0"/>
    <n v="0.72299999999999998"/>
    <s v="Low"/>
    <n v="723000"/>
    <m/>
    <m/>
    <m/>
    <m/>
    <m/>
    <m/>
    <m/>
    <m/>
    <m/>
  </r>
  <r>
    <s v="DIVIDENDO PROV US$ 0,01152420238454560"/>
    <d v="2021-06-18T00:00:00"/>
    <x v="890"/>
    <s v="US$"/>
    <x v="764"/>
    <n v="0"/>
    <n v="60000000"/>
    <n v="0"/>
    <n v="0"/>
    <n v="0"/>
    <n v="1.2E-2"/>
    <s v="Low"/>
    <n v="720000"/>
    <m/>
    <m/>
    <m/>
    <m/>
    <m/>
    <m/>
    <m/>
    <m/>
    <m/>
  </r>
  <r>
    <s v="DIVIDENDO DEF US$ 0,07187043337500790"/>
    <d v="2021-06-02T00:00:00"/>
    <x v="1098"/>
    <s v="US$"/>
    <x v="836"/>
    <n v="0"/>
    <n v="10000000"/>
    <n v="0"/>
    <n v="0"/>
    <n v="0"/>
    <n v="7.1999999999999995E-2"/>
    <s v="Low"/>
    <n v="720000"/>
    <m/>
    <m/>
    <m/>
    <m/>
    <m/>
    <m/>
    <m/>
    <m/>
    <m/>
  </r>
  <r>
    <s v="DIVIDENDO PROV US$ 0,0715900136"/>
    <d v="2020-04-16T00:00:00"/>
    <x v="1043"/>
    <s v="US$"/>
    <x v="817"/>
    <n v="0"/>
    <n v="10000000"/>
    <n v="0"/>
    <n v="0"/>
    <n v="0"/>
    <n v="7.1999999999999995E-2"/>
    <s v="Low"/>
    <n v="720000"/>
    <m/>
    <m/>
    <m/>
    <m/>
    <m/>
    <m/>
    <m/>
    <m/>
    <m/>
  </r>
  <r>
    <s v="DIVIDENDO PROV $ 56,63632787916930"/>
    <d v="2020-07-21T00:00:00"/>
    <x v="862"/>
    <s v="$"/>
    <x v="385"/>
    <n v="0"/>
    <n v="12712"/>
    <n v="0"/>
    <n v="0"/>
    <n v="0"/>
    <n v="56.636000000000003"/>
    <s v="High"/>
    <n v="719956.83200000005"/>
    <m/>
    <m/>
    <m/>
    <m/>
    <m/>
    <m/>
    <m/>
    <m/>
    <m/>
  </r>
  <r>
    <s v="DIVIDENDO $ 0,097592"/>
    <d v="2015-04-04T00:00:00"/>
    <x v="1207"/>
    <s v="$"/>
    <x v="627"/>
    <n v="0"/>
    <n v="7342950"/>
    <n v="0"/>
    <n v="0"/>
    <n v="0"/>
    <n v="9.8000000000000004E-2"/>
    <s v="Low"/>
    <n v="719609.1"/>
    <m/>
    <m/>
    <m/>
    <m/>
    <m/>
    <m/>
    <m/>
    <m/>
    <m/>
  </r>
  <r>
    <s v="DIVIDENDO DEF US$ 0,07109356438891010"/>
    <d v="2021-06-02T00:00:00"/>
    <x v="1098"/>
    <s v="US$"/>
    <x v="769"/>
    <n v="0"/>
    <n v="10000000"/>
    <n v="0"/>
    <n v="0"/>
    <n v="0"/>
    <n v="7.0999999999999994E-2"/>
    <s v="Low"/>
    <n v="710000"/>
    <m/>
    <m/>
    <m/>
    <m/>
    <m/>
    <m/>
    <m/>
    <m/>
    <m/>
  </r>
  <r>
    <s v="DIVIDENDO DEF US$ 0,07110165526651510"/>
    <d v="2021-06-02T00:00:00"/>
    <x v="1098"/>
    <s v="US$"/>
    <x v="812"/>
    <n v="0"/>
    <n v="10000000"/>
    <n v="0"/>
    <n v="0"/>
    <n v="0"/>
    <n v="7.0999999999999994E-2"/>
    <s v="Low"/>
    <n v="710000"/>
    <m/>
    <m/>
    <m/>
    <m/>
    <m/>
    <m/>
    <m/>
    <m/>
    <m/>
  </r>
  <r>
    <s v="DIVIDENDO US$ 0,70881"/>
    <d v="2018-12-17T00:00:00"/>
    <x v="330"/>
    <s v="US$"/>
    <x v="809"/>
    <n v="0"/>
    <n v="1000000"/>
    <n v="0"/>
    <n v="0"/>
    <n v="0"/>
    <n v="0.70899999999999996"/>
    <s v="Low"/>
    <n v="709000"/>
    <m/>
    <m/>
    <m/>
    <m/>
    <m/>
    <m/>
    <m/>
    <m/>
    <m/>
  </r>
  <r>
    <s v="DIVIDENDO US$ 0,705179"/>
    <d v="2019-06-17T00:00:00"/>
    <x v="191"/>
    <s v="US$"/>
    <x v="824"/>
    <n v="0"/>
    <n v="1000000"/>
    <n v="0"/>
    <n v="0"/>
    <n v="0"/>
    <n v="0.70499999999999996"/>
    <s v="Low"/>
    <n v="705000"/>
    <m/>
    <m/>
    <m/>
    <m/>
    <m/>
    <m/>
    <m/>
    <m/>
    <m/>
  </r>
  <r>
    <s v="DIVIDENDO $ 0,180652"/>
    <d v="2016-05-04T00:00:00"/>
    <x v="76"/>
    <s v="$"/>
    <x v="694"/>
    <n v="0"/>
    <n v="3883012"/>
    <n v="0"/>
    <n v="0"/>
    <n v="0"/>
    <n v="0.18099999999999999"/>
    <s v="Low"/>
    <n v="702825.17200000002"/>
    <m/>
    <m/>
    <m/>
    <m/>
    <m/>
    <m/>
    <m/>
    <m/>
    <m/>
  </r>
  <r>
    <s v="DIVIDENDO US$ 0,70081"/>
    <d v="2019-03-20T00:00:00"/>
    <x v="1213"/>
    <s v="US$"/>
    <x v="810"/>
    <n v="0"/>
    <n v="1000000"/>
    <n v="0"/>
    <n v="0"/>
    <n v="0"/>
    <n v="0.70099999999999996"/>
    <s v="Low"/>
    <n v="701000"/>
    <m/>
    <m/>
    <m/>
    <m/>
    <m/>
    <m/>
    <m/>
    <m/>
    <m/>
  </r>
  <r>
    <s v="DIVIDENDO $ 0,07039546900445"/>
    <d v="2019-11-11T00:00:00"/>
    <x v="840"/>
    <s v="$"/>
    <x v="582"/>
    <n v="0"/>
    <n v="10000000"/>
    <n v="0"/>
    <n v="0"/>
    <n v="0"/>
    <n v="7.0000000000000007E-2"/>
    <s v="Low"/>
    <n v="700000"/>
    <m/>
    <m/>
    <m/>
    <m/>
    <m/>
    <m/>
    <m/>
    <m/>
    <m/>
  </r>
  <r>
    <s v="DIVIDENDO US$ 0,700304"/>
    <d v="2018-03-22T00:00:00"/>
    <x v="207"/>
    <s v="US$"/>
    <x v="810"/>
    <n v="0"/>
    <n v="1000000"/>
    <n v="0"/>
    <n v="0"/>
    <n v="0"/>
    <n v="0.7"/>
    <s v="Low"/>
    <n v="700000"/>
    <m/>
    <m/>
    <m/>
    <m/>
    <m/>
    <m/>
    <m/>
    <m/>
    <m/>
  </r>
  <r>
    <s v="DIVIDENDO US$ 7"/>
    <d v="2017-05-08T00:00:00"/>
    <x v="59"/>
    <s v="US$"/>
    <x v="806"/>
    <n v="0"/>
    <n v="100000"/>
    <n v="0"/>
    <n v="0"/>
    <n v="0"/>
    <n v="7"/>
    <s v="Medium"/>
    <n v="700000"/>
    <m/>
    <m/>
    <m/>
    <m/>
    <m/>
    <m/>
    <m/>
    <m/>
    <m/>
  </r>
  <r>
    <s v="DIVIDENDO PROV US$ 0,0454101010"/>
    <d v="2021-01-13T00:00:00"/>
    <x v="1191"/>
    <s v="US$"/>
    <x v="837"/>
    <n v="0"/>
    <n v="15521653"/>
    <n v="0"/>
    <n v="0"/>
    <n v="0"/>
    <n v="4.4999999999999998E-2"/>
    <s v="Low"/>
    <n v="698474.38500000001"/>
    <m/>
    <m/>
    <m/>
    <m/>
    <m/>
    <m/>
    <m/>
    <m/>
    <m/>
  </r>
  <r>
    <s v="DIVIDENDO DEF 62 $ 2317,45"/>
    <d v="2015-04-27T00:00:00"/>
    <x v="376"/>
    <s v="$"/>
    <x v="823"/>
    <n v="0"/>
    <n v="300"/>
    <n v="0"/>
    <n v="0"/>
    <n v="0"/>
    <n v="2317.4499999999998"/>
    <s v="Very High"/>
    <n v="695235"/>
    <m/>
    <m/>
    <m/>
    <m/>
    <m/>
    <m/>
    <m/>
    <m/>
    <m/>
  </r>
  <r>
    <s v="DIVIDENDO $ 0,17874"/>
    <d v="2016-04-16T00:00:00"/>
    <x v="256"/>
    <s v="$"/>
    <x v="694"/>
    <n v="0"/>
    <n v="3883012"/>
    <n v="0"/>
    <n v="0"/>
    <n v="0"/>
    <n v="0.17899999999999999"/>
    <s v="Low"/>
    <n v="695059.14800000004"/>
    <m/>
    <m/>
    <m/>
    <m/>
    <m/>
    <m/>
    <m/>
    <m/>
    <m/>
  </r>
  <r>
    <s v="DIVIDENDO PROV EURO 0,69535499"/>
    <d v="2021-06-29T00:00:00"/>
    <x v="1217"/>
    <s v="EURO"/>
    <x v="838"/>
    <n v="0"/>
    <n v="1000000"/>
    <n v="0"/>
    <n v="0"/>
    <n v="0"/>
    <n v="0.69499999999999995"/>
    <s v="Low"/>
    <n v="695000"/>
    <m/>
    <m/>
    <m/>
    <m/>
    <m/>
    <m/>
    <m/>
    <m/>
    <m/>
  </r>
  <r>
    <s v="DIVIDENDO PROV EURO 0,05875631084972630"/>
    <d v="2021-01-14T00:00:00"/>
    <x v="551"/>
    <s v="EURO"/>
    <x v="839"/>
    <n v="0"/>
    <n v="11762481"/>
    <n v="0"/>
    <n v="0"/>
    <n v="0"/>
    <n v="5.8999999999999997E-2"/>
    <s v="Low"/>
    <n v="693986.37899999996"/>
    <m/>
    <m/>
    <m/>
    <m/>
    <m/>
    <m/>
    <m/>
    <m/>
    <m/>
  </r>
  <r>
    <s v="DIVIDENDO $ 0,081491"/>
    <d v="2015-03-02T00:00:00"/>
    <x v="1204"/>
    <s v="$"/>
    <x v="627"/>
    <n v="0"/>
    <n v="8550154"/>
    <n v="0"/>
    <n v="0"/>
    <n v="0"/>
    <n v="8.1000000000000003E-2"/>
    <s v="Low"/>
    <n v="692562.47400000005"/>
    <m/>
    <m/>
    <m/>
    <m/>
    <m/>
    <m/>
    <m/>
    <m/>
    <m/>
  </r>
  <r>
    <s v="DIVIDENDO $ 0,093998"/>
    <d v="2015-05-30T00:00:00"/>
    <x v="1195"/>
    <s v="$"/>
    <x v="627"/>
    <n v="0"/>
    <n v="7342950"/>
    <n v="0"/>
    <n v="0"/>
    <n v="0"/>
    <n v="9.4E-2"/>
    <s v="Low"/>
    <n v="690237.3"/>
    <m/>
    <m/>
    <m/>
    <m/>
    <m/>
    <m/>
    <m/>
    <m/>
    <m/>
  </r>
  <r>
    <s v="DIVIDENDO PROV US$ 0,0694937637"/>
    <d v="2020-04-16T00:00:00"/>
    <x v="1043"/>
    <s v="US$"/>
    <x v="840"/>
    <n v="0"/>
    <n v="10000000"/>
    <n v="0"/>
    <n v="0"/>
    <n v="0"/>
    <n v="6.9000000000000006E-2"/>
    <s v="Low"/>
    <n v="690000"/>
    <m/>
    <m/>
    <m/>
    <m/>
    <m/>
    <m/>
    <m/>
    <m/>
    <m/>
  </r>
  <r>
    <s v="DIVIDENDO US$ 0,684418"/>
    <d v="2020-12-14T00:00:00"/>
    <x v="89"/>
    <s v="US$"/>
    <x v="822"/>
    <n v="0"/>
    <n v="1000000"/>
    <n v="0"/>
    <n v="0"/>
    <n v="0"/>
    <n v="0.68400000000000005"/>
    <s v="Low"/>
    <n v="684000"/>
    <m/>
    <m/>
    <m/>
    <m/>
    <m/>
    <m/>
    <m/>
    <m/>
    <m/>
  </r>
  <r>
    <s v="DIVIDENDO DEF US$ 0,0344979428"/>
    <d v="2018-06-21T00:00:00"/>
    <x v="458"/>
    <s v="US$"/>
    <x v="818"/>
    <n v="0"/>
    <n v="20000000"/>
    <n v="0"/>
    <n v="0"/>
    <n v="0"/>
    <n v="3.4000000000000002E-2"/>
    <s v="Low"/>
    <n v="680000"/>
    <m/>
    <m/>
    <m/>
    <m/>
    <m/>
    <m/>
    <m/>
    <m/>
    <m/>
  </r>
  <r>
    <s v="DIVIDENDO $ 0,0790238"/>
    <d v="2016-05-05T00:00:00"/>
    <x v="128"/>
    <s v="$"/>
    <x v="459"/>
    <n v="0"/>
    <n v="8560000"/>
    <n v="0"/>
    <n v="0"/>
    <n v="0"/>
    <n v="7.9000000000000001E-2"/>
    <s v="Low"/>
    <n v="676240"/>
    <m/>
    <m/>
    <m/>
    <m/>
    <m/>
    <m/>
    <m/>
    <m/>
    <m/>
  </r>
  <r>
    <s v="DIVIDENDO $ 0,091949"/>
    <d v="2015-01-03T00:00:00"/>
    <x v="1209"/>
    <s v="$"/>
    <x v="627"/>
    <n v="0"/>
    <n v="7342950"/>
    <n v="0"/>
    <n v="0"/>
    <n v="0"/>
    <n v="9.1999999999999998E-2"/>
    <s v="Low"/>
    <n v="675551.4"/>
    <m/>
    <m/>
    <m/>
    <m/>
    <m/>
    <m/>
    <m/>
    <m/>
    <m/>
  </r>
  <r>
    <s v="DIVIDENDO PROV 0 US$ 0,670322"/>
    <d v="2021-06-10T00:00:00"/>
    <x v="103"/>
    <s v="US$"/>
    <x v="803"/>
    <n v="0"/>
    <n v="1000000"/>
    <n v="0"/>
    <n v="0"/>
    <n v="0"/>
    <n v="0.67"/>
    <s v="Low"/>
    <n v="670000"/>
    <m/>
    <m/>
    <m/>
    <m/>
    <m/>
    <m/>
    <m/>
    <m/>
    <m/>
  </r>
  <r>
    <s v="DIVIDENDO US$ 0,667191"/>
    <d v="2021-03-25T00:00:00"/>
    <x v="500"/>
    <s v="US$"/>
    <x v="810"/>
    <n v="0"/>
    <n v="1000000"/>
    <n v="0"/>
    <n v="0"/>
    <n v="0"/>
    <n v="0.66700000000000004"/>
    <s v="Low"/>
    <n v="667000"/>
    <m/>
    <m/>
    <m/>
    <m/>
    <m/>
    <m/>
    <m/>
    <m/>
    <m/>
  </r>
  <r>
    <s v="DIVIDENDO US$ 0,664625"/>
    <d v="2018-07-03T00:00:00"/>
    <x v="1216"/>
    <s v="US$"/>
    <x v="805"/>
    <n v="0"/>
    <n v="1000000"/>
    <n v="0"/>
    <n v="0"/>
    <n v="0"/>
    <n v="0.66500000000000004"/>
    <s v="Low"/>
    <n v="665000"/>
    <m/>
    <m/>
    <m/>
    <m/>
    <m/>
    <m/>
    <m/>
    <m/>
    <m/>
  </r>
  <r>
    <s v="DIVIDENDO INF 0 $ 0,171399"/>
    <d v="2017-04-20T00:00:00"/>
    <x v="208"/>
    <s v="$"/>
    <x v="694"/>
    <n v="0"/>
    <n v="3883012"/>
    <n v="0"/>
    <n v="0"/>
    <n v="0"/>
    <n v="0.17100000000000001"/>
    <s v="Low"/>
    <n v="663995.05200000003"/>
    <m/>
    <m/>
    <m/>
    <m/>
    <m/>
    <m/>
    <m/>
    <m/>
    <m/>
  </r>
  <r>
    <s v="DIVIDENDO $ 0,104126729"/>
    <d v="2020-05-20T00:00:00"/>
    <x v="283"/>
    <s v="$"/>
    <x v="592"/>
    <n v="0"/>
    <n v="6360000"/>
    <n v="0"/>
    <n v="0"/>
    <n v="0"/>
    <n v="0.104"/>
    <s v="Low"/>
    <n v="661440"/>
    <m/>
    <m/>
    <m/>
    <m/>
    <m/>
    <m/>
    <m/>
    <m/>
    <m/>
  </r>
  <r>
    <s v="DIVIDENDO US$ 0,66063"/>
    <d v="2021-03-25T00:00:00"/>
    <x v="500"/>
    <s v="US$"/>
    <x v="793"/>
    <n v="0"/>
    <n v="1000000"/>
    <n v="0"/>
    <n v="0"/>
    <n v="0"/>
    <n v="0.66100000000000003"/>
    <s v="Low"/>
    <n v="661000"/>
    <m/>
    <m/>
    <m/>
    <m/>
    <m/>
    <m/>
    <m/>
    <m/>
    <m/>
  </r>
  <r>
    <s v="DIVIDENDO PROV 0 US$ 0,659629"/>
    <d v="2020-12-14T00:00:00"/>
    <x v="89"/>
    <s v="US$"/>
    <x v="810"/>
    <n v="0"/>
    <n v="1000000"/>
    <n v="0"/>
    <n v="0"/>
    <n v="0"/>
    <n v="0.66"/>
    <s v="Low"/>
    <n v="660000"/>
    <m/>
    <m/>
    <m/>
    <m/>
    <m/>
    <m/>
    <m/>
    <m/>
    <m/>
  </r>
  <r>
    <s v="DIVIDENDO $ 0,06566662732912"/>
    <d v="2020-01-22T00:00:00"/>
    <x v="270"/>
    <s v="$"/>
    <x v="588"/>
    <n v="0"/>
    <n v="10000000"/>
    <n v="0"/>
    <n v="0"/>
    <n v="0"/>
    <n v="6.6000000000000003E-2"/>
    <s v="Low"/>
    <n v="660000"/>
    <m/>
    <m/>
    <m/>
    <m/>
    <m/>
    <m/>
    <m/>
    <m/>
    <m/>
  </r>
  <r>
    <s v="DIVIDENDO US$ 0,659645"/>
    <d v="2019-12-16T00:00:00"/>
    <x v="892"/>
    <s v="US$"/>
    <x v="834"/>
    <n v="0"/>
    <n v="1000000"/>
    <n v="0"/>
    <n v="0"/>
    <n v="0"/>
    <n v="0.66"/>
    <s v="Low"/>
    <n v="660000"/>
    <m/>
    <m/>
    <m/>
    <m/>
    <m/>
    <m/>
    <m/>
    <m/>
    <m/>
  </r>
  <r>
    <s v="DIVIDENDO PROV US$ 0,00889255"/>
    <d v="2015-12-03T00:00:00"/>
    <x v="197"/>
    <s v="US$"/>
    <x v="741"/>
    <n v="0"/>
    <n v="72927389"/>
    <n v="0"/>
    <n v="0"/>
    <n v="0"/>
    <n v="8.9999999999999993E-3"/>
    <s v="Low"/>
    <n v="656346.50100000005"/>
    <m/>
    <m/>
    <m/>
    <m/>
    <m/>
    <m/>
    <m/>
    <m/>
    <m/>
  </r>
  <r>
    <s v="DIVIDENDO INF 0 $ 0,169358"/>
    <d v="2017-05-20T00:00:00"/>
    <x v="59"/>
    <s v="$"/>
    <x v="694"/>
    <n v="0"/>
    <n v="3883012"/>
    <n v="0"/>
    <n v="0"/>
    <n v="0"/>
    <n v="0.16900000000000001"/>
    <s v="Low"/>
    <n v="656229.02800000005"/>
    <m/>
    <m/>
    <m/>
    <m/>
    <m/>
    <m/>
    <m/>
    <m/>
    <m/>
  </r>
  <r>
    <s v="DIVIDENDO US$ 0,654838"/>
    <d v="2019-12-16T00:00:00"/>
    <x v="892"/>
    <s v="US$"/>
    <x v="822"/>
    <n v="0"/>
    <n v="1000000"/>
    <n v="0"/>
    <n v="0"/>
    <n v="0"/>
    <n v="0.65500000000000003"/>
    <s v="Low"/>
    <n v="655000"/>
    <m/>
    <m/>
    <m/>
    <m/>
    <m/>
    <m/>
    <m/>
    <m/>
    <m/>
  </r>
  <r>
    <s v="DIVIDENDO US$ 0,649326"/>
    <d v="2020-06-15T00:00:00"/>
    <x v="2"/>
    <s v="US$"/>
    <x v="810"/>
    <n v="0"/>
    <n v="1000000"/>
    <n v="0"/>
    <n v="0"/>
    <n v="0"/>
    <n v="0.64900000000000002"/>
    <s v="Low"/>
    <n v="649000"/>
    <m/>
    <m/>
    <m/>
    <m/>
    <m/>
    <m/>
    <m/>
    <m/>
    <m/>
  </r>
  <r>
    <s v="DIVIDENDO $ 0,102360377"/>
    <d v="2020-05-05T00:00:00"/>
    <x v="340"/>
    <s v="$"/>
    <x v="592"/>
    <n v="0"/>
    <n v="6360000"/>
    <n v="0"/>
    <n v="0"/>
    <n v="0"/>
    <n v="0.10199999999999999"/>
    <s v="Low"/>
    <n v="648720"/>
    <m/>
    <m/>
    <m/>
    <m/>
    <m/>
    <m/>
    <m/>
    <m/>
    <m/>
  </r>
  <r>
    <s v="DIVIDENDO ADIC $ 101,24"/>
    <d v="2018-05-16T00:00:00"/>
    <x v="195"/>
    <s v="$"/>
    <x v="554"/>
    <n v="0"/>
    <n v="6400"/>
    <n v="0"/>
    <n v="0"/>
    <n v="0"/>
    <n v="101.24"/>
    <s v="Very High"/>
    <n v="647936"/>
    <m/>
    <m/>
    <m/>
    <m/>
    <m/>
    <m/>
    <m/>
    <m/>
    <m/>
  </r>
  <r>
    <s v="DIVIDENDO $ 0,0883"/>
    <d v="2015-02-09T00:00:00"/>
    <x v="1218"/>
    <s v="$"/>
    <x v="627"/>
    <n v="0"/>
    <n v="7342950"/>
    <n v="0"/>
    <n v="0"/>
    <n v="0"/>
    <n v="8.7999999999999995E-2"/>
    <s v="Low"/>
    <n v="646179.6"/>
    <m/>
    <m/>
    <m/>
    <m/>
    <m/>
    <m/>
    <m/>
    <m/>
    <m/>
  </r>
  <r>
    <s v="DIVIDENDO DEF US$ 1,29186"/>
    <d v="2017-06-21T00:00:00"/>
    <x v="765"/>
    <s v="US$"/>
    <x v="774"/>
    <n v="0"/>
    <n v="500000"/>
    <n v="0"/>
    <n v="0"/>
    <n v="0"/>
    <n v="1.292"/>
    <s v="Medium"/>
    <n v="646000"/>
    <m/>
    <m/>
    <m/>
    <m/>
    <m/>
    <m/>
    <m/>
    <m/>
    <m/>
  </r>
  <r>
    <s v="DIVIDENDO US$ 0,642592"/>
    <d v="2019-12-16T00:00:00"/>
    <x v="892"/>
    <s v="US$"/>
    <x v="793"/>
    <n v="0"/>
    <n v="1000000"/>
    <n v="0"/>
    <n v="0"/>
    <n v="0"/>
    <n v="0.64300000000000002"/>
    <s v="Low"/>
    <n v="643000"/>
    <m/>
    <m/>
    <m/>
    <m/>
    <m/>
    <m/>
    <m/>
    <m/>
    <m/>
  </r>
  <r>
    <s v="DIVIDENDO PROV US$ 0,6405132588"/>
    <d v="2021-09-07T00:00:00"/>
    <x v="221"/>
    <s v="US$"/>
    <x v="841"/>
    <n v="0"/>
    <n v="1000000"/>
    <n v="0"/>
    <n v="0"/>
    <n v="0"/>
    <n v="0.64100000000000001"/>
    <s v="Low"/>
    <n v="641000"/>
    <m/>
    <m/>
    <m/>
    <m/>
    <m/>
    <m/>
    <m/>
    <m/>
    <m/>
  </r>
  <r>
    <s v="DIVIDENDO PROV $ 0,0637963551717982"/>
    <d v="2018-11-16T00:00:00"/>
    <x v="827"/>
    <s v="$"/>
    <x v="467"/>
    <n v="0"/>
    <n v="10000000"/>
    <n v="0"/>
    <n v="0"/>
    <n v="0"/>
    <n v="6.4000000000000001E-2"/>
    <s v="Low"/>
    <n v="640000"/>
    <m/>
    <m/>
    <m/>
    <m/>
    <m/>
    <m/>
    <m/>
    <m/>
    <m/>
  </r>
  <r>
    <s v="DIVIDENDO PROV $ 0,0642304180983415"/>
    <d v="2018-09-12T00:00:00"/>
    <x v="619"/>
    <s v="$"/>
    <x v="467"/>
    <n v="0"/>
    <n v="10000000"/>
    <n v="0"/>
    <n v="0"/>
    <n v="0"/>
    <n v="6.4000000000000001E-2"/>
    <s v="Low"/>
    <n v="640000"/>
    <m/>
    <m/>
    <m/>
    <m/>
    <m/>
    <m/>
    <m/>
    <m/>
    <m/>
  </r>
  <r>
    <s v="DIVIDENDO US$ 0,631632"/>
    <d v="2020-09-23T00:00:00"/>
    <x v="891"/>
    <s v="US$"/>
    <x v="822"/>
    <n v="0"/>
    <n v="1000000"/>
    <n v="0"/>
    <n v="0"/>
    <n v="0"/>
    <n v="0.63200000000000001"/>
    <s v="Low"/>
    <n v="632000"/>
    <m/>
    <m/>
    <m/>
    <m/>
    <m/>
    <m/>
    <m/>
    <m/>
    <m/>
  </r>
  <r>
    <s v="DIVIDENDO US$ 0,631083"/>
    <d v="2018-12-17T00:00:00"/>
    <x v="330"/>
    <s v="US$"/>
    <x v="834"/>
    <n v="0"/>
    <n v="1000000"/>
    <n v="0"/>
    <n v="0"/>
    <n v="0"/>
    <n v="0.63100000000000001"/>
    <s v="Low"/>
    <n v="631000"/>
    <m/>
    <m/>
    <m/>
    <m/>
    <m/>
    <m/>
    <m/>
    <m/>
    <m/>
  </r>
  <r>
    <s v="DIVIDENDO US$ 0,629569"/>
    <d v="2019-09-24T00:00:00"/>
    <x v="141"/>
    <s v="US$"/>
    <x v="822"/>
    <n v="0"/>
    <n v="1000000"/>
    <n v="0"/>
    <n v="0"/>
    <n v="0"/>
    <n v="0.63"/>
    <s v="Low"/>
    <n v="630000"/>
    <m/>
    <m/>
    <m/>
    <m/>
    <m/>
    <m/>
    <m/>
    <m/>
    <m/>
  </r>
  <r>
    <s v="DIVIDENDO $ 0,161967"/>
    <d v="2015-10-17T00:00:00"/>
    <x v="355"/>
    <s v="$"/>
    <x v="694"/>
    <n v="0"/>
    <n v="3883012"/>
    <n v="0"/>
    <n v="0"/>
    <n v="0"/>
    <n v="0.16200000000000001"/>
    <s v="Low"/>
    <n v="629047.94400000002"/>
    <m/>
    <m/>
    <m/>
    <m/>
    <m/>
    <m/>
    <m/>
    <m/>
    <m/>
  </r>
  <r>
    <s v="DIVIDENDO $ 0,160754"/>
    <d v="2016-04-22T00:00:00"/>
    <x v="299"/>
    <s v="$"/>
    <x v="694"/>
    <n v="0"/>
    <n v="3883012"/>
    <n v="0"/>
    <n v="0"/>
    <n v="0"/>
    <n v="0.161"/>
    <s v="Low"/>
    <n v="625164.93200000003"/>
    <m/>
    <m/>
    <m/>
    <m/>
    <m/>
    <m/>
    <m/>
    <m/>
    <m/>
  </r>
  <r>
    <s v="DIVIDENDO US$ 0,625003"/>
    <d v="2018-12-17T00:00:00"/>
    <x v="330"/>
    <s v="US$"/>
    <x v="822"/>
    <n v="0"/>
    <n v="1000000"/>
    <n v="0"/>
    <n v="0"/>
    <n v="0"/>
    <n v="0.625"/>
    <s v="Low"/>
    <n v="625000"/>
    <m/>
    <m/>
    <m/>
    <m/>
    <m/>
    <m/>
    <m/>
    <m/>
    <m/>
  </r>
  <r>
    <s v="DIVIDENDO US$ 0,624218"/>
    <d v="2019-06-17T00:00:00"/>
    <x v="191"/>
    <s v="US$"/>
    <x v="808"/>
    <n v="0"/>
    <n v="1000000"/>
    <n v="0"/>
    <n v="0"/>
    <n v="0"/>
    <n v="0.624"/>
    <s v="Low"/>
    <n v="624000"/>
    <m/>
    <m/>
    <m/>
    <m/>
    <m/>
    <m/>
    <m/>
    <m/>
    <m/>
  </r>
  <r>
    <s v="DIVIDENDO US$ 0,616779"/>
    <d v="2020-09-23T00:00:00"/>
    <x v="891"/>
    <s v="US$"/>
    <x v="834"/>
    <n v="0"/>
    <n v="1000000"/>
    <n v="0"/>
    <n v="0"/>
    <n v="0"/>
    <n v="0.61699999999999999"/>
    <s v="Low"/>
    <n v="617000"/>
    <m/>
    <m/>
    <m/>
    <m/>
    <m/>
    <m/>
    <m/>
    <m/>
    <m/>
  </r>
  <r>
    <s v="DIVIDENDO $ 0,071784"/>
    <d v="2015-02-28T00:00:00"/>
    <x v="1219"/>
    <s v="$"/>
    <x v="627"/>
    <n v="0"/>
    <n v="8549655"/>
    <n v="0"/>
    <n v="0"/>
    <n v="0"/>
    <n v="7.1999999999999995E-2"/>
    <s v="Low"/>
    <n v="615575.16"/>
    <m/>
    <m/>
    <m/>
    <m/>
    <m/>
    <m/>
    <m/>
    <m/>
    <m/>
  </r>
  <r>
    <s v="DIVIDENDO US$ 0,612607"/>
    <d v="2020-03-25T00:00:00"/>
    <x v="731"/>
    <s v="US$"/>
    <x v="793"/>
    <n v="0"/>
    <n v="1000000"/>
    <n v="0"/>
    <n v="0"/>
    <n v="0"/>
    <n v="0.61299999999999999"/>
    <s v="Low"/>
    <n v="613000"/>
    <m/>
    <m/>
    <m/>
    <m/>
    <m/>
    <m/>
    <m/>
    <m/>
    <m/>
  </r>
  <r>
    <s v="DIVIDENDO US$ 0,611031"/>
    <d v="2018-06-26T00:00:00"/>
    <x v="568"/>
    <s v="US$"/>
    <x v="822"/>
    <n v="0"/>
    <n v="1000000"/>
    <n v="0"/>
    <n v="0"/>
    <n v="0"/>
    <n v="0.61099999999999999"/>
    <s v="Low"/>
    <n v="611000"/>
    <m/>
    <m/>
    <m/>
    <m/>
    <m/>
    <m/>
    <m/>
    <m/>
    <m/>
  </r>
  <r>
    <s v="DIVIDENDO PROV EURO 0,14737307545916500"/>
    <d v="2021-09-09T00:00:00"/>
    <x v="714"/>
    <s v="EURO"/>
    <x v="839"/>
    <n v="0"/>
    <n v="4151741"/>
    <n v="0"/>
    <n v="0"/>
    <n v="0"/>
    <n v="0.14699999999999999"/>
    <s v="Low"/>
    <n v="610305.92700000003"/>
    <m/>
    <m/>
    <m/>
    <m/>
    <m/>
    <m/>
    <m/>
    <m/>
    <m/>
  </r>
  <r>
    <s v="DIVIDENDO PROV US$ 0,0609411803043"/>
    <d v="2020-03-10T00:00:00"/>
    <x v="1220"/>
    <s v="US$"/>
    <x v="842"/>
    <n v="0"/>
    <n v="10000000"/>
    <n v="0"/>
    <n v="0"/>
    <n v="0"/>
    <n v="6.0999999999999999E-2"/>
    <s v="Low"/>
    <n v="610000"/>
    <m/>
    <m/>
    <m/>
    <m/>
    <m/>
    <m/>
    <m/>
    <m/>
    <m/>
  </r>
  <r>
    <s v="DIVIDENDO PROV US$ 0,0611076392126"/>
    <d v="2020-03-10T00:00:00"/>
    <x v="1220"/>
    <s v="US$"/>
    <x v="843"/>
    <n v="0"/>
    <n v="10000000"/>
    <n v="0"/>
    <n v="0"/>
    <n v="0"/>
    <n v="6.0999999999999999E-2"/>
    <s v="Low"/>
    <n v="610000"/>
    <m/>
    <m/>
    <m/>
    <m/>
    <m/>
    <m/>
    <m/>
    <m/>
    <m/>
  </r>
  <r>
    <s v="DIVIDENDO $ 0,06084118885322"/>
    <d v="2019-12-24T00:00:00"/>
    <x v="225"/>
    <s v="$"/>
    <x v="588"/>
    <n v="0"/>
    <n v="10000000"/>
    <n v="0"/>
    <n v="0"/>
    <n v="0"/>
    <n v="6.0999999999999999E-2"/>
    <s v="Low"/>
    <n v="610000"/>
    <m/>
    <m/>
    <m/>
    <m/>
    <m/>
    <m/>
    <m/>
    <m/>
    <m/>
  </r>
  <r>
    <s v="DIVIDENDO US$ 0,609841"/>
    <d v="2019-09-24T00:00:00"/>
    <x v="141"/>
    <s v="US$"/>
    <x v="834"/>
    <n v="0"/>
    <n v="1000000"/>
    <n v="0"/>
    <n v="0"/>
    <n v="0"/>
    <n v="0.61"/>
    <s v="Low"/>
    <n v="610000"/>
    <m/>
    <m/>
    <m/>
    <m/>
    <m/>
    <m/>
    <m/>
    <m/>
    <m/>
  </r>
  <r>
    <s v="DIVIDENDO PROV $ 0,0607551189884238"/>
    <d v="2018-03-22T00:00:00"/>
    <x v="207"/>
    <s v="$"/>
    <x v="467"/>
    <n v="0"/>
    <n v="10000000"/>
    <n v="0"/>
    <n v="0"/>
    <n v="0"/>
    <n v="6.0999999999999999E-2"/>
    <s v="Low"/>
    <n v="610000"/>
    <m/>
    <m/>
    <m/>
    <m/>
    <m/>
    <m/>
    <m/>
    <m/>
    <m/>
  </r>
  <r>
    <s v="DIVIDENDO PROV 0 $ 0,060755118"/>
    <d v="2017-03-23T00:00:00"/>
    <x v="461"/>
    <s v="$"/>
    <x v="467"/>
    <n v="0"/>
    <n v="10000000"/>
    <n v="0"/>
    <n v="0"/>
    <n v="0"/>
    <n v="6.0999999999999999E-2"/>
    <s v="Low"/>
    <n v="610000"/>
    <m/>
    <m/>
    <m/>
    <m/>
    <m/>
    <m/>
    <m/>
    <m/>
    <m/>
  </r>
  <r>
    <s v="DIVIDENDO INF 0 $ 0,157466"/>
    <d v="2017-10-26T00:00:00"/>
    <x v="403"/>
    <s v="$"/>
    <x v="694"/>
    <n v="0"/>
    <n v="3883012"/>
    <n v="0"/>
    <n v="0"/>
    <n v="0"/>
    <n v="0.157"/>
    <s v="Low"/>
    <n v="609632.88399999996"/>
    <m/>
    <m/>
    <m/>
    <m/>
    <m/>
    <m/>
    <m/>
    <m/>
    <m/>
  </r>
  <r>
    <s v="DIVIDENDO $ 0,156751"/>
    <d v="2015-05-07T00:00:00"/>
    <x v="267"/>
    <s v="$"/>
    <x v="694"/>
    <n v="0"/>
    <n v="3883012"/>
    <n v="0"/>
    <n v="0"/>
    <n v="0"/>
    <n v="0.157"/>
    <s v="Low"/>
    <n v="609632.88399999996"/>
    <m/>
    <m/>
    <m/>
    <m/>
    <m/>
    <m/>
    <m/>
    <m/>
    <m/>
  </r>
  <r>
    <s v="DIVIDENDO $ 0,156571"/>
    <d v="2015-04-22T00:00:00"/>
    <x v="502"/>
    <s v="$"/>
    <x v="694"/>
    <n v="0"/>
    <n v="3883012"/>
    <n v="0"/>
    <n v="0"/>
    <n v="0"/>
    <n v="0.157"/>
    <s v="Low"/>
    <n v="609632.88399999996"/>
    <m/>
    <m/>
    <m/>
    <m/>
    <m/>
    <m/>
    <m/>
    <m/>
    <m/>
  </r>
  <r>
    <s v="DIVIDENDO $ 0,156199"/>
    <d v="2015-09-04T00:00:00"/>
    <x v="393"/>
    <s v="$"/>
    <x v="694"/>
    <n v="0"/>
    <n v="3883012"/>
    <n v="0"/>
    <n v="0"/>
    <n v="0"/>
    <n v="0.156"/>
    <s v="Low"/>
    <n v="605749.87199999997"/>
    <m/>
    <m/>
    <m/>
    <m/>
    <m/>
    <m/>
    <m/>
    <m/>
    <m/>
  </r>
  <r>
    <s v="DIVIDENDO $ 0,156026"/>
    <d v="2015-01-14T00:00:00"/>
    <x v="439"/>
    <s v="$"/>
    <x v="694"/>
    <n v="0"/>
    <n v="3874344"/>
    <n v="0"/>
    <n v="0"/>
    <n v="0"/>
    <n v="0.156"/>
    <s v="Low"/>
    <n v="604397.66399999999"/>
    <m/>
    <m/>
    <m/>
    <m/>
    <m/>
    <m/>
    <m/>
    <m/>
    <m/>
  </r>
  <r>
    <s v="DIVIDENDO US$ 0,604284"/>
    <d v="2019-12-16T00:00:00"/>
    <x v="892"/>
    <s v="US$"/>
    <x v="844"/>
    <n v="0"/>
    <n v="1000000"/>
    <n v="0"/>
    <n v="0"/>
    <n v="0"/>
    <n v="0.60399999999999998"/>
    <s v="Low"/>
    <n v="604000"/>
    <m/>
    <m/>
    <m/>
    <m/>
    <m/>
    <m/>
    <m/>
    <m/>
    <m/>
  </r>
  <r>
    <s v="DIVIDENDO US$ 0,60335"/>
    <d v="2020-06-15T00:00:00"/>
    <x v="2"/>
    <s v="US$"/>
    <x v="793"/>
    <n v="0"/>
    <n v="1000000"/>
    <n v="0"/>
    <n v="0"/>
    <n v="0"/>
    <n v="0.60299999999999998"/>
    <s v="Low"/>
    <n v="603000"/>
    <m/>
    <m/>
    <m/>
    <m/>
    <m/>
    <m/>
    <m/>
    <m/>
    <m/>
  </r>
  <r>
    <s v="DIVIDENDO PROV US$ 0,00992343479959491"/>
    <d v="2021-06-18T00:00:00"/>
    <x v="890"/>
    <s v="US$"/>
    <x v="771"/>
    <n v="0"/>
    <n v="60000000"/>
    <n v="0"/>
    <n v="0"/>
    <n v="0"/>
    <n v="0.01"/>
    <s v="Low"/>
    <n v="600000"/>
    <m/>
    <m/>
    <m/>
    <m/>
    <m/>
    <m/>
    <m/>
    <m/>
    <m/>
  </r>
  <r>
    <s v="DIVIDENDO PROV US$ 0,0021441126"/>
    <d v="2019-03-20T00:00:00"/>
    <x v="1213"/>
    <s v="US$"/>
    <x v="656"/>
    <n v="0"/>
    <n v="300000000"/>
    <n v="0"/>
    <n v="0"/>
    <n v="0"/>
    <n v="2E-3"/>
    <s v="Low"/>
    <n v="600000"/>
    <m/>
    <m/>
    <m/>
    <m/>
    <m/>
    <m/>
    <m/>
    <m/>
    <m/>
  </r>
  <r>
    <s v="DIVIDENDO ADIC $ 93,5782"/>
    <d v="2017-05-23T00:00:00"/>
    <x v="1087"/>
    <s v="$"/>
    <x v="554"/>
    <n v="0"/>
    <n v="6400"/>
    <n v="0"/>
    <n v="0"/>
    <n v="0"/>
    <n v="93.578000000000003"/>
    <s v="High"/>
    <n v="598899.19999999995"/>
    <m/>
    <m/>
    <m/>
    <m/>
    <m/>
    <m/>
    <m/>
    <m/>
    <m/>
  </r>
  <r>
    <s v="DIVIDENDO INF 0 $ 0,153536"/>
    <d v="2017-05-12T00:00:00"/>
    <x v="333"/>
    <s v="$"/>
    <x v="694"/>
    <n v="0"/>
    <n v="3883012"/>
    <n v="0"/>
    <n v="0"/>
    <n v="0"/>
    <n v="0.154"/>
    <s v="Low"/>
    <n v="597983.848"/>
    <m/>
    <m/>
    <m/>
    <m/>
    <m/>
    <m/>
    <m/>
    <m/>
    <m/>
  </r>
  <r>
    <s v="DIVIDENDO INF 0 $ 0,153625"/>
    <d v="2017-01-20T00:00:00"/>
    <x v="399"/>
    <s v="$"/>
    <x v="694"/>
    <n v="0"/>
    <n v="3883012"/>
    <n v="0"/>
    <n v="0"/>
    <n v="0"/>
    <n v="0.154"/>
    <s v="Low"/>
    <n v="597983.848"/>
    <m/>
    <m/>
    <m/>
    <m/>
    <m/>
    <m/>
    <m/>
    <m/>
    <m/>
  </r>
  <r>
    <s v="DIVIDENDO DEF US$ 0,001719938"/>
    <d v="2015-05-22T00:00:00"/>
    <x v="176"/>
    <s v="US$"/>
    <x v="845"/>
    <n v="0"/>
    <n v="298774203"/>
    <n v="0"/>
    <n v="0"/>
    <n v="0"/>
    <n v="2E-3"/>
    <s v="Low"/>
    <n v="597548.40599999996"/>
    <m/>
    <m/>
    <m/>
    <m/>
    <m/>
    <m/>
    <m/>
    <m/>
    <m/>
  </r>
  <r>
    <s v="DIVIDENDO PROV US$ 0,59502126"/>
    <d v="2021-08-05T00:00:00"/>
    <x v="1045"/>
    <s v="US$"/>
    <x v="743"/>
    <n v="0"/>
    <n v="1000000"/>
    <n v="0"/>
    <n v="0"/>
    <n v="0"/>
    <n v="0.59499999999999997"/>
    <s v="Low"/>
    <n v="595000"/>
    <m/>
    <m/>
    <m/>
    <m/>
    <m/>
    <m/>
    <m/>
    <m/>
    <m/>
  </r>
  <r>
    <s v="DIVIDENDO US$ 0,593057"/>
    <d v="2019-03-20T00:00:00"/>
    <x v="1213"/>
    <s v="US$"/>
    <x v="844"/>
    <n v="0"/>
    <n v="1000000"/>
    <n v="0"/>
    <n v="0"/>
    <n v="0"/>
    <n v="0.59299999999999997"/>
    <s v="Low"/>
    <n v="593000"/>
    <m/>
    <m/>
    <m/>
    <m/>
    <m/>
    <m/>
    <m/>
    <m/>
    <m/>
  </r>
  <r>
    <s v="DIVIDENDO US$ 0,591934"/>
    <d v="2019-06-17T00:00:00"/>
    <x v="191"/>
    <s v="US$"/>
    <x v="844"/>
    <n v="0"/>
    <n v="1000000"/>
    <n v="0"/>
    <n v="0"/>
    <n v="0"/>
    <n v="0.59199999999999997"/>
    <s v="Low"/>
    <n v="592000"/>
    <m/>
    <m/>
    <m/>
    <m/>
    <m/>
    <m/>
    <m/>
    <m/>
    <m/>
  </r>
  <r>
    <s v="DIVIDENDO INF 0 $ 0,152123"/>
    <d v="2017-05-05T00:00:00"/>
    <x v="75"/>
    <s v="$"/>
    <x v="694"/>
    <n v="0"/>
    <n v="3883012"/>
    <n v="0"/>
    <n v="0"/>
    <n v="0"/>
    <n v="0.152"/>
    <s v="Low"/>
    <n v="590217.82400000002"/>
    <m/>
    <m/>
    <m/>
    <m/>
    <m/>
    <m/>
    <m/>
    <m/>
    <m/>
  </r>
  <r>
    <s v="DIVIDENDO $ 0,151918"/>
    <d v="2015-05-06T00:00:00"/>
    <x v="68"/>
    <s v="$"/>
    <x v="694"/>
    <n v="0"/>
    <n v="3883012"/>
    <n v="0"/>
    <n v="0"/>
    <n v="0"/>
    <n v="0.152"/>
    <s v="Low"/>
    <n v="590217.82400000002"/>
    <m/>
    <m/>
    <m/>
    <m/>
    <m/>
    <m/>
    <m/>
    <m/>
    <m/>
  </r>
  <r>
    <s v="DIVIDENDO PROV US$ 1,3499043169"/>
    <d v="2020-10-13T00:00:00"/>
    <x v="1048"/>
    <s v="US$"/>
    <x v="668"/>
    <n v="0"/>
    <n v="437068"/>
    <n v="0"/>
    <n v="0"/>
    <n v="0"/>
    <n v="1.35"/>
    <s v="Medium"/>
    <n v="590041.80000000005"/>
    <m/>
    <m/>
    <m/>
    <m/>
    <m/>
    <m/>
    <m/>
    <m/>
    <m/>
  </r>
  <r>
    <s v="DIVIDENDO US$ 0,59"/>
    <d v="2019-09-03T00:00:00"/>
    <x v="1060"/>
    <s v="US$"/>
    <x v="799"/>
    <n v="0"/>
    <n v="1000000"/>
    <n v="0"/>
    <n v="0"/>
    <n v="0"/>
    <n v="0.59"/>
    <s v="Low"/>
    <n v="590000"/>
    <m/>
    <m/>
    <m/>
    <m/>
    <m/>
    <m/>
    <m/>
    <m/>
    <m/>
  </r>
  <r>
    <s v="DIVIDENDO DEF $ 0,235795"/>
    <d v="2021-05-13T00:00:00"/>
    <x v="271"/>
    <s v="$"/>
    <x v="772"/>
    <n v="0"/>
    <n v="2489297"/>
    <n v="0"/>
    <n v="0"/>
    <n v="0"/>
    <n v="0.23599999999999999"/>
    <s v="Low"/>
    <n v="587474.09199999995"/>
    <m/>
    <m/>
    <m/>
    <m/>
    <m/>
    <m/>
    <m/>
    <m/>
    <m/>
  </r>
  <r>
    <s v="DIVIDENDO PROV US$ 0,0080514153"/>
    <d v="2019-02-28T00:00:00"/>
    <x v="511"/>
    <s v="US$"/>
    <x v="741"/>
    <n v="0"/>
    <n v="72927389"/>
    <n v="0"/>
    <n v="0"/>
    <n v="0"/>
    <n v="8.0000000000000002E-3"/>
    <s v="Low"/>
    <n v="583419.11199999996"/>
    <m/>
    <m/>
    <m/>
    <m/>
    <m/>
    <m/>
    <m/>
    <m/>
    <m/>
  </r>
  <r>
    <s v="DIVIDENDO PROV US$ 0,0084441673"/>
    <d v="2019-01-24T00:00:00"/>
    <x v="907"/>
    <s v="US$"/>
    <x v="741"/>
    <n v="0"/>
    <n v="72927389"/>
    <n v="0"/>
    <n v="0"/>
    <n v="0"/>
    <n v="8.0000000000000002E-3"/>
    <s v="Low"/>
    <n v="583419.11199999996"/>
    <m/>
    <m/>
    <m/>
    <m/>
    <m/>
    <m/>
    <m/>
    <m/>
    <m/>
  </r>
  <r>
    <s v="DIVIDENDO PROV US$ 0,0078550393"/>
    <d v="2018-12-20T00:00:00"/>
    <x v="815"/>
    <s v="US$"/>
    <x v="741"/>
    <n v="0"/>
    <n v="72927389"/>
    <n v="0"/>
    <n v="0"/>
    <n v="0"/>
    <n v="8.0000000000000002E-3"/>
    <s v="Low"/>
    <n v="583419.11199999996"/>
    <m/>
    <m/>
    <m/>
    <m/>
    <m/>
    <m/>
    <m/>
    <m/>
    <m/>
  </r>
  <r>
    <s v="DIVIDENDO PROV US$ 0,0575678171"/>
    <d v="2020-07-31T00:00:00"/>
    <x v="745"/>
    <s v="US$"/>
    <x v="828"/>
    <n v="0"/>
    <n v="10000000"/>
    <n v="0"/>
    <n v="0"/>
    <n v="0"/>
    <n v="5.8000000000000003E-2"/>
    <s v="Low"/>
    <n v="580000"/>
    <m/>
    <m/>
    <m/>
    <m/>
    <m/>
    <m/>
    <m/>
    <m/>
    <m/>
  </r>
  <r>
    <s v="DIVIDENDO PROV US$ 0,0575603268"/>
    <d v="2020-07-31T00:00:00"/>
    <x v="745"/>
    <s v="US$"/>
    <x v="829"/>
    <n v="0"/>
    <n v="10000000"/>
    <n v="0"/>
    <n v="0"/>
    <n v="0"/>
    <n v="5.8000000000000003E-2"/>
    <s v="Low"/>
    <n v="580000"/>
    <m/>
    <m/>
    <m/>
    <m/>
    <m/>
    <m/>
    <m/>
    <m/>
    <m/>
  </r>
  <r>
    <s v="DIVIDENDO US$ 0,580413"/>
    <d v="2018-07-03T00:00:00"/>
    <x v="1216"/>
    <s v="US$"/>
    <x v="816"/>
    <n v="0"/>
    <n v="1000000"/>
    <n v="0"/>
    <n v="0"/>
    <n v="0"/>
    <n v="0.57999999999999996"/>
    <s v="Low"/>
    <n v="580000"/>
    <m/>
    <m/>
    <m/>
    <m/>
    <m/>
    <m/>
    <m/>
    <m/>
    <m/>
  </r>
  <r>
    <s v="DIVIDENDO $ 0,01941342"/>
    <d v="2019-05-10T00:00:00"/>
    <x v="224"/>
    <s v="$"/>
    <x v="459"/>
    <n v="0"/>
    <n v="30480000"/>
    <n v="0"/>
    <n v="0"/>
    <n v="0"/>
    <n v="1.9E-2"/>
    <s v="Low"/>
    <n v="579120"/>
    <m/>
    <m/>
    <m/>
    <m/>
    <m/>
    <m/>
    <m/>
    <m/>
    <m/>
  </r>
  <r>
    <s v="DIVIDENDO $ 0,149266"/>
    <d v="2015-04-13T00:00:00"/>
    <x v="472"/>
    <s v="$"/>
    <x v="694"/>
    <n v="0"/>
    <n v="3883012"/>
    <n v="0"/>
    <n v="0"/>
    <n v="0"/>
    <n v="0.14899999999999999"/>
    <s v="Low"/>
    <n v="578568.78799999994"/>
    <m/>
    <m/>
    <m/>
    <m/>
    <m/>
    <m/>
    <m/>
    <m/>
    <m/>
  </r>
  <r>
    <s v="DIVIDENDO US$ 0,577804"/>
    <d v="2019-03-20T00:00:00"/>
    <x v="1213"/>
    <s v="US$"/>
    <x v="822"/>
    <n v="0"/>
    <n v="1000000"/>
    <n v="0"/>
    <n v="0"/>
    <n v="0"/>
    <n v="0.57799999999999996"/>
    <s v="Low"/>
    <n v="578000"/>
    <m/>
    <m/>
    <m/>
    <m/>
    <m/>
    <m/>
    <m/>
    <m/>
    <m/>
  </r>
  <r>
    <s v="DIVIDENDO US$ 0,576559"/>
    <d v="2019-06-17T00:00:00"/>
    <x v="191"/>
    <s v="US$"/>
    <x v="834"/>
    <n v="0"/>
    <n v="1000000"/>
    <n v="0"/>
    <n v="0"/>
    <n v="0"/>
    <n v="0.57699999999999996"/>
    <s v="Low"/>
    <n v="577000"/>
    <m/>
    <m/>
    <m/>
    <m/>
    <m/>
    <m/>
    <m/>
    <m/>
    <m/>
  </r>
  <r>
    <s v="DIVIDENDO US$ 0,575639"/>
    <d v="2018-12-17T00:00:00"/>
    <x v="330"/>
    <s v="US$"/>
    <x v="793"/>
    <n v="0"/>
    <n v="1000000"/>
    <n v="0"/>
    <n v="0"/>
    <n v="0"/>
    <n v="0.57599999999999996"/>
    <s v="Low"/>
    <n v="576000"/>
    <m/>
    <m/>
    <m/>
    <m/>
    <m/>
    <m/>
    <m/>
    <m/>
    <m/>
  </r>
  <r>
    <s v="DIVIDENDO PROV US$ 0,5747871973"/>
    <d v="2021-05-28T00:00:00"/>
    <x v="1221"/>
    <s v="US$"/>
    <x v="841"/>
    <n v="0"/>
    <n v="1000000"/>
    <n v="0"/>
    <n v="0"/>
    <n v="0"/>
    <n v="0.57499999999999996"/>
    <s v="Low"/>
    <n v="575000"/>
    <m/>
    <m/>
    <m/>
    <m/>
    <m/>
    <m/>
    <m/>
    <m/>
    <m/>
  </r>
  <r>
    <s v="DIVIDENDO PROV EURO 0,1147129876"/>
    <d v="2020-02-07T00:00:00"/>
    <x v="1222"/>
    <s v="EURO"/>
    <x v="565"/>
    <n v="0"/>
    <n v="5000000"/>
    <n v="0"/>
    <n v="0"/>
    <n v="0"/>
    <n v="0.115"/>
    <s v="Low"/>
    <n v="575000"/>
    <m/>
    <m/>
    <m/>
    <m/>
    <m/>
    <m/>
    <m/>
    <m/>
    <m/>
  </r>
  <r>
    <s v="DIVIDENDO  $ 0,09191314"/>
    <d v="2021-05-12T00:00:00"/>
    <x v="151"/>
    <s v="$"/>
    <x v="592"/>
    <n v="0"/>
    <n v="6240000"/>
    <n v="0"/>
    <n v="0"/>
    <n v="0"/>
    <n v="9.1999999999999998E-2"/>
    <s v="Low"/>
    <n v="574080"/>
    <m/>
    <m/>
    <m/>
    <m/>
    <m/>
    <m/>
    <m/>
    <m/>
    <m/>
  </r>
  <r>
    <s v="DIVIDENDO PROV US$ 0,82"/>
    <d v="2020-08-07T00:00:00"/>
    <x v="1223"/>
    <s v="US$"/>
    <x v="846"/>
    <n v="0"/>
    <n v="700000"/>
    <n v="0"/>
    <n v="0"/>
    <n v="0"/>
    <n v="0.82"/>
    <s v="Low"/>
    <n v="574000"/>
    <m/>
    <m/>
    <m/>
    <m/>
    <m/>
    <m/>
    <m/>
    <m/>
    <m/>
  </r>
  <r>
    <s v="DIVIDENDO US$ 0,82"/>
    <d v="2020-05-08T00:00:00"/>
    <x v="147"/>
    <s v="US$"/>
    <x v="846"/>
    <n v="0"/>
    <n v="700000"/>
    <n v="0"/>
    <n v="0"/>
    <n v="0"/>
    <n v="0.82"/>
    <s v="Low"/>
    <n v="574000"/>
    <m/>
    <m/>
    <m/>
    <m/>
    <m/>
    <m/>
    <m/>
    <m/>
    <m/>
  </r>
  <r>
    <s v="DIVIDENDO INF 0 $ 0,146885"/>
    <d v="2017-05-24T00:00:00"/>
    <x v="269"/>
    <s v="$"/>
    <x v="694"/>
    <n v="0"/>
    <n v="3883012"/>
    <n v="0"/>
    <n v="0"/>
    <n v="0"/>
    <n v="0.14699999999999999"/>
    <s v="Low"/>
    <n v="570802.76399999997"/>
    <m/>
    <m/>
    <m/>
    <m/>
    <m/>
    <m/>
    <m/>
    <m/>
    <m/>
  </r>
  <r>
    <s v="DIVIDENDO $ 0,147072"/>
    <d v="2015-04-29T00:00:00"/>
    <x v="384"/>
    <s v="$"/>
    <x v="694"/>
    <n v="0"/>
    <n v="3883012"/>
    <n v="0"/>
    <n v="0"/>
    <n v="0"/>
    <n v="0.14699999999999999"/>
    <s v="Low"/>
    <n v="570802.76399999997"/>
    <m/>
    <m/>
    <m/>
    <m/>
    <m/>
    <m/>
    <m/>
    <m/>
    <m/>
  </r>
  <r>
    <s v="DIVIDENDO PROV US$ 0,057296276"/>
    <d v="2020-12-22T00:00:00"/>
    <x v="492"/>
    <s v="US$"/>
    <x v="796"/>
    <n v="0"/>
    <n v="10000000"/>
    <n v="0"/>
    <n v="0"/>
    <n v="0"/>
    <n v="5.7000000000000002E-2"/>
    <s v="Low"/>
    <n v="570000"/>
    <m/>
    <m/>
    <m/>
    <m/>
    <m/>
    <m/>
    <m/>
    <m/>
    <m/>
  </r>
  <r>
    <s v="DIVIDENDO PROV US$ 0,0568913102"/>
    <d v="2020-07-31T00:00:00"/>
    <x v="745"/>
    <s v="US$"/>
    <x v="827"/>
    <n v="0"/>
    <n v="10000000"/>
    <n v="0"/>
    <n v="0"/>
    <n v="0"/>
    <n v="5.7000000000000002E-2"/>
    <s v="Low"/>
    <n v="570000"/>
    <m/>
    <m/>
    <m/>
    <m/>
    <m/>
    <m/>
    <m/>
    <m/>
    <m/>
  </r>
  <r>
    <s v="DIVIDENDO $ 0,0567048"/>
    <d v="2020-06-10T00:00:00"/>
    <x v="320"/>
    <s v="$"/>
    <x v="630"/>
    <n v="0"/>
    <n v="10000000"/>
    <n v="0"/>
    <n v="0"/>
    <n v="0"/>
    <n v="5.7000000000000002E-2"/>
    <s v="Low"/>
    <n v="570000"/>
    <m/>
    <m/>
    <m/>
    <m/>
    <m/>
    <m/>
    <m/>
    <m/>
    <m/>
  </r>
  <r>
    <s v="DIVIDENDO US$ 0,568179"/>
    <d v="2021-03-25T00:00:00"/>
    <x v="500"/>
    <s v="US$"/>
    <x v="822"/>
    <n v="0"/>
    <n v="1000000"/>
    <n v="0"/>
    <n v="0"/>
    <n v="0"/>
    <n v="0.56799999999999995"/>
    <s v="Low"/>
    <n v="568000"/>
    <m/>
    <m/>
    <m/>
    <m/>
    <m/>
    <m/>
    <m/>
    <m/>
    <m/>
  </r>
  <r>
    <s v="DIVIDENDO US$ 0,566053"/>
    <d v="2019-12-03T00:00:00"/>
    <x v="1224"/>
    <s v="US$"/>
    <x v="804"/>
    <n v="0"/>
    <n v="1000000"/>
    <n v="0"/>
    <n v="0"/>
    <n v="0"/>
    <n v="0.56599999999999995"/>
    <s v="Low"/>
    <n v="566000"/>
    <m/>
    <m/>
    <m/>
    <m/>
    <m/>
    <m/>
    <m/>
    <m/>
    <m/>
  </r>
  <r>
    <s v="DIVIDENDO US$ 0,565471"/>
    <d v="2019-12-24T00:00:00"/>
    <x v="1225"/>
    <s v="US$"/>
    <x v="847"/>
    <n v="0"/>
    <n v="1000000"/>
    <n v="0"/>
    <n v="0"/>
    <n v="0"/>
    <n v="0.56499999999999995"/>
    <s v="Low"/>
    <n v="565000"/>
    <m/>
    <m/>
    <m/>
    <m/>
    <m/>
    <m/>
    <m/>
    <m/>
    <m/>
  </r>
  <r>
    <s v="DIVIDENDO US$ 0,564869"/>
    <d v="2019-03-20T00:00:00"/>
    <x v="1213"/>
    <s v="US$"/>
    <x v="834"/>
    <n v="0"/>
    <n v="1000000"/>
    <n v="0"/>
    <n v="0"/>
    <n v="0"/>
    <n v="0.56499999999999995"/>
    <s v="Low"/>
    <n v="565000"/>
    <m/>
    <m/>
    <m/>
    <m/>
    <m/>
    <m/>
    <m/>
    <m/>
    <m/>
  </r>
  <r>
    <s v="DIVIDENDO PROV EURO 0,0480406302037810"/>
    <d v="2021-06-15T00:00:00"/>
    <x v="722"/>
    <s v="EURO"/>
    <x v="839"/>
    <n v="0"/>
    <n v="11762481"/>
    <n v="0"/>
    <n v="0"/>
    <n v="0"/>
    <n v="4.8000000000000001E-2"/>
    <s v="Low"/>
    <n v="564599.08799999999"/>
    <m/>
    <m/>
    <m/>
    <m/>
    <m/>
    <m/>
    <m/>
    <m/>
    <m/>
  </r>
  <r>
    <s v="DIVIDENDO US$ 0,563679"/>
    <d v="2018-09-26T00:00:00"/>
    <x v="1214"/>
    <s v="US$"/>
    <x v="822"/>
    <n v="0"/>
    <n v="1000000"/>
    <n v="0"/>
    <n v="0"/>
    <n v="0"/>
    <n v="0.56399999999999995"/>
    <s v="Low"/>
    <n v="564000"/>
    <m/>
    <m/>
    <m/>
    <m/>
    <m/>
    <m/>
    <m/>
    <m/>
    <m/>
  </r>
  <r>
    <s v="DIVIDENDO $ 0,145482"/>
    <d v="2016-05-13T00:00:00"/>
    <x v="266"/>
    <s v="$"/>
    <x v="694"/>
    <n v="0"/>
    <n v="3883012"/>
    <n v="0"/>
    <n v="0"/>
    <n v="0"/>
    <n v="0.14499999999999999"/>
    <s v="Low"/>
    <n v="563036.74"/>
    <m/>
    <m/>
    <m/>
    <m/>
    <m/>
    <m/>
    <m/>
    <m/>
    <m/>
  </r>
  <r>
    <s v="DIVIDENDO PROV US$ 0,0559943293"/>
    <d v="2020-07-31T00:00:00"/>
    <x v="745"/>
    <s v="US$"/>
    <x v="830"/>
    <n v="0"/>
    <n v="10000000"/>
    <n v="0"/>
    <n v="0"/>
    <n v="0"/>
    <n v="5.6000000000000001E-2"/>
    <s v="Low"/>
    <n v="560000"/>
    <m/>
    <m/>
    <m/>
    <m/>
    <m/>
    <m/>
    <m/>
    <m/>
    <m/>
  </r>
  <r>
    <s v="DIVIDENDO DEF US$ 0,0557855498"/>
    <d v="2020-06-03T00:00:00"/>
    <x v="427"/>
    <s v="US$"/>
    <x v="848"/>
    <n v="0"/>
    <n v="10000000"/>
    <n v="0"/>
    <n v="0"/>
    <n v="0"/>
    <n v="5.6000000000000001E-2"/>
    <s v="Low"/>
    <n v="560000"/>
    <m/>
    <m/>
    <m/>
    <m/>
    <m/>
    <m/>
    <m/>
    <m/>
    <m/>
  </r>
  <r>
    <s v="DIVIDENDO $ 0,144468"/>
    <d v="2015-05-23T00:00:00"/>
    <x v="173"/>
    <s v="$"/>
    <x v="694"/>
    <n v="0"/>
    <n v="3883012"/>
    <n v="0"/>
    <n v="0"/>
    <n v="0"/>
    <n v="0.14399999999999999"/>
    <s v="Low"/>
    <n v="559153.728"/>
    <m/>
    <m/>
    <m/>
    <m/>
    <m/>
    <m/>
    <m/>
    <m/>
    <m/>
  </r>
  <r>
    <s v="DIVIDENDO  $ 0,076158"/>
    <d v="2015-04-21T00:00:00"/>
    <x v="447"/>
    <s v="$"/>
    <x v="627"/>
    <n v="0"/>
    <n v="7342950"/>
    <n v="0"/>
    <n v="0"/>
    <n v="0"/>
    <n v="7.5999999999999998E-2"/>
    <s v="Low"/>
    <n v="558064.19999999995"/>
    <m/>
    <m/>
    <m/>
    <m/>
    <m/>
    <m/>
    <m/>
    <m/>
    <m/>
  </r>
  <r>
    <s v="DIVIDENDO US$ 0,556906"/>
    <d v="2018-06-26T00:00:00"/>
    <x v="568"/>
    <s v="US$"/>
    <x v="849"/>
    <n v="0"/>
    <n v="1000000"/>
    <n v="0"/>
    <n v="0"/>
    <n v="0"/>
    <n v="0.55700000000000005"/>
    <s v="Low"/>
    <n v="557000"/>
    <m/>
    <m/>
    <m/>
    <m/>
    <m/>
    <m/>
    <m/>
    <m/>
    <m/>
  </r>
  <r>
    <s v="DIVIDENDO $ 0,07218"/>
    <d v="2015-01-20T00:00:00"/>
    <x v="167"/>
    <s v="$"/>
    <x v="627"/>
    <n v="0"/>
    <n v="7730817"/>
    <n v="0"/>
    <n v="0"/>
    <n v="0"/>
    <n v="7.1999999999999995E-2"/>
    <s v="Low"/>
    <n v="556618.82400000002"/>
    <m/>
    <m/>
    <m/>
    <m/>
    <m/>
    <m/>
    <m/>
    <m/>
    <m/>
  </r>
  <r>
    <s v="DIVIDENDO INF 0 $ 0,142999"/>
    <d v="2017-05-19T00:00:00"/>
    <x v="148"/>
    <s v="$"/>
    <x v="694"/>
    <n v="0"/>
    <n v="3883012"/>
    <n v="0"/>
    <n v="0"/>
    <n v="0"/>
    <n v="0.14299999999999999"/>
    <s v="Low"/>
    <n v="555270.71600000001"/>
    <m/>
    <m/>
    <m/>
    <m/>
    <m/>
    <m/>
    <m/>
    <m/>
    <m/>
  </r>
  <r>
    <s v="DIVIDENDO US$ 0,552162"/>
    <d v="2020-06-15T00:00:00"/>
    <x v="2"/>
    <s v="US$"/>
    <x v="808"/>
    <n v="0"/>
    <n v="1000000"/>
    <n v="0"/>
    <n v="0"/>
    <n v="0"/>
    <n v="0.55200000000000005"/>
    <s v="Low"/>
    <n v="552000"/>
    <m/>
    <m/>
    <m/>
    <m/>
    <m/>
    <m/>
    <m/>
    <m/>
    <m/>
  </r>
  <r>
    <s v="DIVIDENDO US$ 0,551675"/>
    <d v="2018-09-26T00:00:00"/>
    <x v="1214"/>
    <s v="US$"/>
    <x v="849"/>
    <n v="0"/>
    <n v="1000000"/>
    <n v="0"/>
    <n v="0"/>
    <n v="0"/>
    <n v="0.55200000000000005"/>
    <s v="Low"/>
    <n v="552000"/>
    <m/>
    <m/>
    <m/>
    <m/>
    <m/>
    <m/>
    <m/>
    <m/>
    <m/>
  </r>
  <r>
    <s v="DIVIDENDO $ 0,0555518"/>
    <d v="2015-08-19T00:00:00"/>
    <x v="353"/>
    <s v="$"/>
    <x v="459"/>
    <n v="0"/>
    <n v="9840000"/>
    <n v="0"/>
    <n v="0"/>
    <n v="0"/>
    <n v="5.6000000000000001E-2"/>
    <s v="Low"/>
    <n v="551040"/>
    <m/>
    <m/>
    <m/>
    <m/>
    <m/>
    <m/>
    <m/>
    <m/>
    <m/>
  </r>
  <r>
    <s v="DIVIDENDO PROV US$ 0,05512871"/>
    <d v="2021-06-24T00:00:00"/>
    <x v="1036"/>
    <s v="US$"/>
    <x v="850"/>
    <n v="0"/>
    <n v="10000000"/>
    <n v="0"/>
    <n v="0"/>
    <n v="0"/>
    <n v="5.5E-2"/>
    <s v="Low"/>
    <n v="550000"/>
    <m/>
    <m/>
    <m/>
    <m/>
    <m/>
    <m/>
    <m/>
    <m/>
    <m/>
  </r>
  <r>
    <s v="DIVIDENDO DEF US$ 0,0546155392602624"/>
    <d v="2020-06-23T00:00:00"/>
    <x v="157"/>
    <s v="US$"/>
    <x v="769"/>
    <n v="0"/>
    <n v="10000000"/>
    <n v="0"/>
    <n v="0"/>
    <n v="0"/>
    <n v="5.5E-2"/>
    <s v="Low"/>
    <n v="550000"/>
    <m/>
    <m/>
    <m/>
    <m/>
    <m/>
    <m/>
    <m/>
    <m/>
    <m/>
  </r>
  <r>
    <s v="DIVIDENDO DEF US$ 0,0550583690239349"/>
    <d v="2020-06-23T00:00:00"/>
    <x v="157"/>
    <s v="US$"/>
    <x v="836"/>
    <n v="0"/>
    <n v="10000000"/>
    <n v="0"/>
    <n v="0"/>
    <n v="0"/>
    <n v="5.5E-2"/>
    <s v="Low"/>
    <n v="550000"/>
    <m/>
    <m/>
    <m/>
    <m/>
    <m/>
    <m/>
    <m/>
    <m/>
    <m/>
  </r>
  <r>
    <s v="DIVIDENDO DEF US$ 0,0546217490164295"/>
    <d v="2020-06-23T00:00:00"/>
    <x v="157"/>
    <s v="US$"/>
    <x v="812"/>
    <n v="0"/>
    <n v="10000000"/>
    <n v="0"/>
    <n v="0"/>
    <n v="0"/>
    <n v="5.5E-2"/>
    <s v="Low"/>
    <n v="550000"/>
    <m/>
    <m/>
    <m/>
    <m/>
    <m/>
    <m/>
    <m/>
    <m/>
    <m/>
  </r>
  <r>
    <s v="DIVIDENDO PROV $ 0,0551236901734486"/>
    <d v="2019-04-17T00:00:00"/>
    <x v="213"/>
    <s v="$"/>
    <x v="467"/>
    <n v="0"/>
    <n v="10000000"/>
    <n v="0"/>
    <n v="0"/>
    <n v="0"/>
    <n v="5.5E-2"/>
    <s v="Low"/>
    <n v="550000"/>
    <m/>
    <m/>
    <m/>
    <m/>
    <m/>
    <m/>
    <m/>
    <m/>
    <m/>
  </r>
  <r>
    <s v="DIVIDENDO US$ 0,548352"/>
    <d v="2019-09-24T00:00:00"/>
    <x v="141"/>
    <s v="US$"/>
    <x v="844"/>
    <n v="0"/>
    <n v="1000000"/>
    <n v="0"/>
    <n v="0"/>
    <n v="0"/>
    <n v="0.54800000000000004"/>
    <s v="Low"/>
    <n v="548000"/>
    <m/>
    <m/>
    <m/>
    <m/>
    <m/>
    <m/>
    <m/>
    <m/>
    <m/>
  </r>
  <r>
    <s v="DIVIDENDO US$ 0,546295"/>
    <d v="2021-03-25T00:00:00"/>
    <x v="500"/>
    <s v="US$"/>
    <x v="834"/>
    <n v="0"/>
    <n v="1000000"/>
    <n v="0"/>
    <n v="0"/>
    <n v="0"/>
    <n v="0.54600000000000004"/>
    <s v="Low"/>
    <n v="546000"/>
    <m/>
    <m/>
    <m/>
    <m/>
    <m/>
    <m/>
    <m/>
    <m/>
    <m/>
  </r>
  <r>
    <s v="DIVIDENDO $ 0,139877"/>
    <d v="2016-05-20T00:00:00"/>
    <x v="101"/>
    <s v="$"/>
    <x v="694"/>
    <n v="0"/>
    <n v="3883012"/>
    <n v="0"/>
    <n v="0"/>
    <n v="0"/>
    <n v="0.14000000000000001"/>
    <s v="Low"/>
    <n v="543621.68000000005"/>
    <m/>
    <m/>
    <m/>
    <m/>
    <m/>
    <m/>
    <m/>
    <m/>
    <m/>
  </r>
  <r>
    <s v="DIVIDENDO $ 0,139635"/>
    <d v="2016-01-22T00:00:00"/>
    <x v="31"/>
    <s v="$"/>
    <x v="694"/>
    <n v="0"/>
    <n v="3883012"/>
    <n v="0"/>
    <n v="0"/>
    <n v="0"/>
    <n v="0.14000000000000001"/>
    <s v="Low"/>
    <n v="543621.68000000005"/>
    <m/>
    <m/>
    <m/>
    <m/>
    <m/>
    <m/>
    <m/>
    <m/>
    <m/>
  </r>
  <r>
    <s v="DIVIDENDO US$ 0,54224"/>
    <d v="2018-12-17T00:00:00"/>
    <x v="330"/>
    <s v="US$"/>
    <x v="844"/>
    <n v="0"/>
    <n v="1000000"/>
    <n v="0"/>
    <n v="0"/>
    <n v="0"/>
    <n v="0.54200000000000004"/>
    <s v="Low"/>
    <n v="542000"/>
    <m/>
    <m/>
    <m/>
    <m/>
    <m/>
    <m/>
    <m/>
    <m/>
    <m/>
  </r>
  <r>
    <s v="DIVIDENDO US$ 0,541109"/>
    <d v="2020-06-15T00:00:00"/>
    <x v="2"/>
    <s v="US$"/>
    <x v="822"/>
    <n v="0"/>
    <n v="1000000"/>
    <n v="0"/>
    <n v="0"/>
    <n v="0"/>
    <n v="0.54100000000000004"/>
    <s v="Low"/>
    <n v="541000"/>
    <m/>
    <m/>
    <m/>
    <m/>
    <m/>
    <m/>
    <m/>
    <m/>
    <m/>
  </r>
  <r>
    <s v="DIVIDENDO US$ 0,539997"/>
    <d v="2021-07-02T00:00:00"/>
    <x v="1226"/>
    <s v="US$"/>
    <x v="805"/>
    <n v="0"/>
    <n v="1000000"/>
    <n v="0"/>
    <n v="0"/>
    <n v="0"/>
    <n v="0.54"/>
    <s v="Low"/>
    <n v="540000"/>
    <m/>
    <m/>
    <m/>
    <m/>
    <m/>
    <m/>
    <m/>
    <m/>
    <m/>
  </r>
  <r>
    <s v="DIVIDENDO PROV US$ 0,0541076827"/>
    <d v="2021-03-31T00:00:00"/>
    <x v="915"/>
    <s v="US$"/>
    <x v="636"/>
    <n v="0"/>
    <n v="10000000"/>
    <n v="0"/>
    <n v="0"/>
    <n v="0"/>
    <n v="5.3999999999999999E-2"/>
    <s v="Low"/>
    <n v="540000"/>
    <m/>
    <m/>
    <m/>
    <m/>
    <m/>
    <m/>
    <m/>
    <m/>
    <m/>
  </r>
  <r>
    <s v="DIVIDENDO US$ 0,539889"/>
    <d v="2021-03-25T00:00:00"/>
    <x v="500"/>
    <s v="US$"/>
    <x v="851"/>
    <n v="0"/>
    <n v="1000000"/>
    <n v="0"/>
    <n v="0"/>
    <n v="0"/>
    <n v="0.54"/>
    <s v="Low"/>
    <n v="540000"/>
    <m/>
    <m/>
    <m/>
    <m/>
    <m/>
    <m/>
    <m/>
    <m/>
    <m/>
  </r>
  <r>
    <s v="DIVIDENDO PROV US$ 0,0542092699"/>
    <d v="2020-07-31T00:00:00"/>
    <x v="745"/>
    <s v="US$"/>
    <x v="832"/>
    <n v="0"/>
    <n v="10000000"/>
    <n v="0"/>
    <n v="0"/>
    <n v="0"/>
    <n v="5.3999999999999999E-2"/>
    <s v="Low"/>
    <n v="540000"/>
    <m/>
    <m/>
    <m/>
    <m/>
    <m/>
    <m/>
    <m/>
    <m/>
    <m/>
  </r>
  <r>
    <s v="DIVIDENDO DEF US$ 0,0541228179"/>
    <d v="2020-06-03T00:00:00"/>
    <x v="427"/>
    <s v="US$"/>
    <x v="852"/>
    <n v="0"/>
    <n v="10000000"/>
    <n v="0"/>
    <n v="0"/>
    <n v="0"/>
    <n v="5.3999999999999999E-2"/>
    <s v="Low"/>
    <n v="540000"/>
    <m/>
    <m/>
    <m/>
    <m/>
    <m/>
    <m/>
    <m/>
    <m/>
    <m/>
  </r>
  <r>
    <s v="DIVIDENDO DEF S$ 0,0539284164"/>
    <d v="2020-06-03T00:00:00"/>
    <x v="427"/>
    <s v="US$"/>
    <x v="853"/>
    <n v="0"/>
    <n v="10000000"/>
    <n v="0"/>
    <n v="0"/>
    <n v="0"/>
    <n v="5.3999999999999999E-2"/>
    <s v="Low"/>
    <n v="540000"/>
    <m/>
    <m/>
    <m/>
    <m/>
    <m/>
    <m/>
    <m/>
    <m/>
    <m/>
  </r>
  <r>
    <s v="DIVIDENDO PROV 0 $ 0,054486302"/>
    <d v="2018-12-14T00:00:00"/>
    <x v="456"/>
    <s v="$"/>
    <x v="467"/>
    <n v="0"/>
    <n v="10000000"/>
    <n v="0"/>
    <n v="0"/>
    <n v="0"/>
    <n v="5.3999999999999999E-2"/>
    <s v="Low"/>
    <n v="540000"/>
    <m/>
    <m/>
    <m/>
    <m/>
    <m/>
    <m/>
    <m/>
    <m/>
    <m/>
  </r>
  <r>
    <s v="DIVIDENDO US$ 0,77"/>
    <d v="2020-02-07T00:00:00"/>
    <x v="1222"/>
    <s v="US$"/>
    <x v="846"/>
    <n v="0"/>
    <n v="700000"/>
    <n v="0"/>
    <n v="0"/>
    <n v="0"/>
    <n v="0.77"/>
    <s v="Low"/>
    <n v="539000"/>
    <m/>
    <m/>
    <m/>
    <m/>
    <m/>
    <m/>
    <m/>
    <m/>
    <m/>
  </r>
  <r>
    <s v="DIVIDENDO US$ 0,77"/>
    <d v="2019-11-07T00:00:00"/>
    <x v="659"/>
    <s v="US$"/>
    <x v="846"/>
    <n v="0"/>
    <n v="700000"/>
    <n v="0"/>
    <n v="0"/>
    <n v="0"/>
    <n v="0.77"/>
    <s v="Low"/>
    <n v="539000"/>
    <m/>
    <m/>
    <m/>
    <m/>
    <m/>
    <m/>
    <m/>
    <m/>
    <m/>
  </r>
  <r>
    <s v="DIVIDENDO US$ 0,77"/>
    <d v="2019-08-09T00:00:00"/>
    <x v="482"/>
    <s v="US$"/>
    <x v="846"/>
    <n v="0"/>
    <n v="700000"/>
    <n v="0"/>
    <n v="0"/>
    <n v="0"/>
    <n v="0.77"/>
    <s v="Low"/>
    <n v="539000"/>
    <m/>
    <m/>
    <m/>
    <m/>
    <m/>
    <m/>
    <m/>
    <m/>
    <m/>
  </r>
  <r>
    <s v="DIVIDENDO US$ 0,77"/>
    <d v="2019-05-10T00:00:00"/>
    <x v="181"/>
    <s v="US$"/>
    <x v="846"/>
    <n v="0"/>
    <n v="700000"/>
    <n v="0"/>
    <n v="0"/>
    <n v="0"/>
    <n v="0.77"/>
    <s v="Low"/>
    <n v="539000"/>
    <m/>
    <m/>
    <m/>
    <m/>
    <m/>
    <m/>
    <m/>
    <m/>
    <m/>
  </r>
  <r>
    <s v="DIVIDENDO PROV $ 39,45092857667180"/>
    <d v="2020-09-09T00:00:00"/>
    <x v="905"/>
    <s v="$"/>
    <x v="385"/>
    <n v="0"/>
    <n v="13623"/>
    <n v="0"/>
    <n v="0"/>
    <n v="0"/>
    <n v="39.451000000000001"/>
    <s v="High"/>
    <n v="537440.973"/>
    <m/>
    <m/>
    <m/>
    <m/>
    <m/>
    <m/>
    <m/>
    <m/>
    <m/>
  </r>
  <r>
    <s v="DIVIDENDO US$ 0,535135"/>
    <d v="2020-12-14T00:00:00"/>
    <x v="89"/>
    <s v="US$"/>
    <x v="844"/>
    <n v="0"/>
    <n v="1000000"/>
    <n v="0"/>
    <n v="0"/>
    <n v="0"/>
    <n v="0.53500000000000003"/>
    <s v="Low"/>
    <n v="535000"/>
    <m/>
    <m/>
    <m/>
    <m/>
    <m/>
    <m/>
    <m/>
    <m/>
    <m/>
  </r>
  <r>
    <s v="DIVIDENDO $ 0,0885075"/>
    <d v="2021-04-22T00:00:00"/>
    <x v="153"/>
    <s v="$"/>
    <x v="592"/>
    <n v="0"/>
    <n v="6000000"/>
    <n v="0"/>
    <n v="0"/>
    <n v="0"/>
    <n v="8.8999999999999996E-2"/>
    <s v="Low"/>
    <n v="534000"/>
    <m/>
    <m/>
    <m/>
    <m/>
    <m/>
    <m/>
    <m/>
    <m/>
    <m/>
  </r>
  <r>
    <s v="DIVIDENDO US$ 0,533988"/>
    <d v="2019-06-17T00:00:00"/>
    <x v="191"/>
    <s v="US$"/>
    <x v="793"/>
    <n v="0"/>
    <n v="1000000"/>
    <n v="0"/>
    <n v="0"/>
    <n v="0"/>
    <n v="0.53400000000000003"/>
    <s v="Low"/>
    <n v="534000"/>
    <m/>
    <m/>
    <m/>
    <m/>
    <m/>
    <m/>
    <m/>
    <m/>
    <m/>
  </r>
  <r>
    <s v="DIVIDENDO $ 0,137448"/>
    <d v="2015-05-19T00:00:00"/>
    <x v="102"/>
    <s v="$"/>
    <x v="694"/>
    <n v="0"/>
    <n v="3883012"/>
    <n v="0"/>
    <n v="0"/>
    <n v="0"/>
    <n v="0.13700000000000001"/>
    <s v="Low"/>
    <n v="531972.64399999997"/>
    <m/>
    <m/>
    <m/>
    <m/>
    <m/>
    <m/>
    <m/>
    <m/>
    <m/>
  </r>
  <r>
    <s v="DIVIDENDO PROV 0 US$ 0,530041"/>
    <d v="2021-06-10T00:00:00"/>
    <x v="103"/>
    <s v="US$"/>
    <x v="793"/>
    <n v="0"/>
    <n v="1000000"/>
    <n v="0"/>
    <n v="0"/>
    <n v="0"/>
    <n v="0.53"/>
    <s v="Low"/>
    <n v="530000"/>
    <m/>
    <m/>
    <m/>
    <m/>
    <m/>
    <m/>
    <m/>
    <m/>
    <m/>
  </r>
  <r>
    <s v="DIVIDENDO PROV US$ 0,0531107617"/>
    <d v="2019-01-26T00:00:00"/>
    <x v="1227"/>
    <s v="US$"/>
    <x v="796"/>
    <n v="0"/>
    <n v="10000000"/>
    <n v="0"/>
    <n v="0"/>
    <n v="0"/>
    <n v="5.2999999999999999E-2"/>
    <s v="Low"/>
    <n v="530000"/>
    <m/>
    <m/>
    <m/>
    <m/>
    <m/>
    <m/>
    <m/>
    <m/>
    <m/>
  </r>
  <r>
    <s v="DIVIDENDO US$ 0,529225"/>
    <d v="2018-03-22T00:00:00"/>
    <x v="207"/>
    <s v="US$"/>
    <x v="822"/>
    <n v="0"/>
    <n v="1000000"/>
    <n v="0"/>
    <n v="0"/>
    <n v="0"/>
    <n v="0.52900000000000003"/>
    <s v="Low"/>
    <n v="529000"/>
    <m/>
    <m/>
    <m/>
    <m/>
    <m/>
    <m/>
    <m/>
    <m/>
    <m/>
  </r>
  <r>
    <s v="DIVIDENDO $ 0,072332"/>
    <d v="2015-04-25T00:00:00"/>
    <x v="616"/>
    <s v="$"/>
    <x v="627"/>
    <n v="0"/>
    <n v="7342950"/>
    <n v="0"/>
    <n v="0"/>
    <n v="0"/>
    <n v="7.1999999999999995E-2"/>
    <s v="Low"/>
    <n v="528692.4"/>
    <m/>
    <m/>
    <m/>
    <m/>
    <m/>
    <m/>
    <m/>
    <m/>
    <m/>
  </r>
  <r>
    <s v="DIVIDENDO $ 0,072497"/>
    <d v="2015-01-24T00:00:00"/>
    <x v="1228"/>
    <s v="$"/>
    <x v="627"/>
    <n v="0"/>
    <n v="7342950"/>
    <n v="0"/>
    <n v="0"/>
    <n v="0"/>
    <n v="7.1999999999999995E-2"/>
    <s v="Low"/>
    <n v="528692.4"/>
    <m/>
    <m/>
    <m/>
    <m/>
    <m/>
    <m/>
    <m/>
    <m/>
    <m/>
  </r>
  <r>
    <s v="DIVIDENDO $ 0,135614"/>
    <d v="2016-04-22T00:00:00"/>
    <x v="299"/>
    <s v="$"/>
    <x v="694"/>
    <n v="0"/>
    <n v="3883012"/>
    <n v="0"/>
    <n v="0"/>
    <n v="0"/>
    <n v="0.13600000000000001"/>
    <s v="Low"/>
    <n v="528089.63199999998"/>
    <m/>
    <m/>
    <m/>
    <m/>
    <m/>
    <m/>
    <m/>
    <m/>
    <m/>
  </r>
  <r>
    <s v="DIVIDENDO $ 0,13605"/>
    <d v="2015-10-24T00:00:00"/>
    <x v="251"/>
    <s v="$"/>
    <x v="694"/>
    <n v="0"/>
    <n v="3883012"/>
    <n v="0"/>
    <n v="0"/>
    <n v="0"/>
    <n v="0.13600000000000001"/>
    <s v="Low"/>
    <n v="528089.63199999998"/>
    <m/>
    <m/>
    <m/>
    <m/>
    <m/>
    <m/>
    <m/>
    <m/>
    <m/>
  </r>
  <r>
    <s v="DIVIDENDO $ 0,135443"/>
    <d v="2015-04-29T00:00:00"/>
    <x v="384"/>
    <s v="$"/>
    <x v="694"/>
    <n v="0"/>
    <n v="3883012"/>
    <n v="0"/>
    <n v="0"/>
    <n v="0"/>
    <n v="0.13500000000000001"/>
    <s v="Low"/>
    <n v="524206.62"/>
    <m/>
    <m/>
    <m/>
    <m/>
    <m/>
    <m/>
    <m/>
    <m/>
    <m/>
  </r>
  <r>
    <s v="DIVIDENDO PROV 0 US$ 0,523891"/>
    <d v="2021-06-10T00:00:00"/>
    <x v="103"/>
    <s v="US$"/>
    <x v="808"/>
    <n v="0"/>
    <n v="1000000"/>
    <n v="0"/>
    <n v="0"/>
    <n v="0"/>
    <n v="0.52400000000000002"/>
    <s v="Low"/>
    <n v="524000"/>
    <m/>
    <m/>
    <m/>
    <m/>
    <m/>
    <m/>
    <m/>
    <m/>
    <m/>
  </r>
  <r>
    <s v="DIVIDENDO US$ 0,523503"/>
    <d v="2020-06-15T00:00:00"/>
    <x v="2"/>
    <s v="US$"/>
    <x v="803"/>
    <n v="0"/>
    <n v="1000000"/>
    <n v="0"/>
    <n v="0"/>
    <n v="0"/>
    <n v="0.52400000000000002"/>
    <s v="Low"/>
    <n v="524000"/>
    <m/>
    <m/>
    <m/>
    <m/>
    <m/>
    <m/>
    <m/>
    <m/>
    <m/>
  </r>
  <r>
    <s v="DIVIDENDO US$ 0,52278"/>
    <d v="2019-03-20T00:00:00"/>
    <x v="1213"/>
    <s v="US$"/>
    <x v="793"/>
    <n v="0"/>
    <n v="1000000"/>
    <n v="0"/>
    <n v="0"/>
    <n v="0"/>
    <n v="0.52300000000000002"/>
    <s v="Low"/>
    <n v="523000"/>
    <m/>
    <m/>
    <m/>
    <m/>
    <m/>
    <m/>
    <m/>
    <m/>
    <m/>
  </r>
  <r>
    <s v="DIVIDENDO US$ 0,523266"/>
    <d v="2018-06-26T00:00:00"/>
    <x v="568"/>
    <s v="US$"/>
    <x v="793"/>
    <n v="0"/>
    <n v="1000000"/>
    <n v="0"/>
    <n v="0"/>
    <n v="0"/>
    <n v="0.52300000000000002"/>
    <s v="Low"/>
    <n v="523000"/>
    <m/>
    <m/>
    <m/>
    <m/>
    <m/>
    <m/>
    <m/>
    <m/>
    <m/>
  </r>
  <r>
    <s v="DIVIDENDO INF 0 $ 0,132733"/>
    <d v="2017-05-04T00:00:00"/>
    <x v="277"/>
    <s v="$"/>
    <x v="694"/>
    <n v="0"/>
    <n v="3883012"/>
    <n v="0"/>
    <n v="0"/>
    <n v="0"/>
    <n v="0.13300000000000001"/>
    <s v="Low"/>
    <n v="516440.59600000002"/>
    <m/>
    <m/>
    <m/>
    <m/>
    <m/>
    <m/>
    <m/>
    <m/>
    <m/>
  </r>
  <r>
    <s v="DIVIDENDO $ 0,07783379"/>
    <d v="2019-05-09T00:00:00"/>
    <x v="20"/>
    <s v="$"/>
    <x v="592"/>
    <n v="0"/>
    <n v="6600000"/>
    <n v="0"/>
    <n v="0"/>
    <n v="0"/>
    <n v="7.8E-2"/>
    <s v="Low"/>
    <n v="514800"/>
    <m/>
    <m/>
    <m/>
    <m/>
    <m/>
    <m/>
    <m/>
    <m/>
    <m/>
  </r>
  <r>
    <s v="DIVIDENDO PROV US$ 0,73"/>
    <d v="2019-02-08T00:00:00"/>
    <x v="1229"/>
    <s v="US$"/>
    <x v="846"/>
    <n v="0"/>
    <n v="700000"/>
    <n v="0"/>
    <n v="0"/>
    <n v="0"/>
    <n v="0.73"/>
    <s v="Low"/>
    <n v="511000"/>
    <m/>
    <m/>
    <m/>
    <m/>
    <m/>
    <m/>
    <m/>
    <m/>
    <m/>
  </r>
  <r>
    <s v="DIVIDENDO US$ 0,73"/>
    <d v="2018-11-08T00:00:00"/>
    <x v="1230"/>
    <s v="US$"/>
    <x v="846"/>
    <n v="0"/>
    <n v="700000"/>
    <n v="0"/>
    <n v="0"/>
    <n v="0"/>
    <n v="0.73"/>
    <s v="Low"/>
    <n v="511000"/>
    <m/>
    <m/>
    <m/>
    <m/>
    <m/>
    <m/>
    <m/>
    <m/>
    <m/>
  </r>
  <r>
    <s v="DIVIDENDO US$ 0,73"/>
    <d v="2018-08-10T00:00:00"/>
    <x v="1231"/>
    <s v="US$"/>
    <x v="846"/>
    <n v="0"/>
    <n v="700000"/>
    <n v="0"/>
    <n v="0"/>
    <n v="0"/>
    <n v="0.73"/>
    <s v="Low"/>
    <n v="511000"/>
    <m/>
    <m/>
    <m/>
    <m/>
    <m/>
    <m/>
    <m/>
    <m/>
    <m/>
  </r>
  <r>
    <s v="DIVIDENDO US$ 0,511083"/>
    <d v="2018-06-19T00:00:00"/>
    <x v="900"/>
    <s v="US$"/>
    <x v="808"/>
    <n v="0"/>
    <n v="1000000"/>
    <n v="0"/>
    <n v="0"/>
    <n v="0"/>
    <n v="0.51100000000000001"/>
    <s v="Low"/>
    <n v="511000"/>
    <m/>
    <m/>
    <m/>
    <m/>
    <m/>
    <m/>
    <m/>
    <m/>
    <m/>
  </r>
  <r>
    <s v="DIVIDENDO US$ 0,73"/>
    <d v="2018-05-11T00:00:00"/>
    <x v="219"/>
    <s v="US$"/>
    <x v="846"/>
    <n v="0"/>
    <n v="700000"/>
    <n v="0"/>
    <n v="0"/>
    <n v="0"/>
    <n v="0.73"/>
    <s v="Low"/>
    <n v="511000"/>
    <m/>
    <m/>
    <m/>
    <m/>
    <m/>
    <m/>
    <m/>
    <m/>
    <m/>
  </r>
  <r>
    <s v="DIVIDENDO PROV EURO 0,01100353285191340"/>
    <d v="2020-12-03T00:00:00"/>
    <x v="32"/>
    <s v="EURO"/>
    <x v="854"/>
    <n v="0"/>
    <n v="46434723"/>
    <n v="0"/>
    <n v="0"/>
    <n v="0"/>
    <n v="1.0999999999999999E-2"/>
    <s v="Low"/>
    <n v="510781.95299999998"/>
    <m/>
    <m/>
    <m/>
    <m/>
    <m/>
    <m/>
    <m/>
    <m/>
    <m/>
  </r>
  <r>
    <s v="DIVIDENDO PROV US$ 0,0066767834"/>
    <d v="2020-09-29T00:00:00"/>
    <x v="1190"/>
    <s v="US$"/>
    <x v="741"/>
    <n v="0"/>
    <n v="72927389"/>
    <n v="0"/>
    <n v="0"/>
    <n v="0"/>
    <n v="7.0000000000000001E-3"/>
    <s v="Low"/>
    <n v="510491.723"/>
    <m/>
    <m/>
    <m/>
    <m/>
    <m/>
    <m/>
    <m/>
    <m/>
    <m/>
  </r>
  <r>
    <s v="DIVIDENDO PROV US$ 0,0074622874"/>
    <d v="2019-12-03T00:00:00"/>
    <x v="1224"/>
    <s v="US$"/>
    <x v="741"/>
    <n v="0"/>
    <n v="72927389"/>
    <n v="0"/>
    <n v="0"/>
    <n v="0"/>
    <n v="7.0000000000000001E-3"/>
    <s v="Low"/>
    <n v="510491.723"/>
    <m/>
    <m/>
    <m/>
    <m/>
    <m/>
    <m/>
    <m/>
    <m/>
    <m/>
  </r>
  <r>
    <s v="DIVIDENDO PROV US$ 0,0072848969"/>
    <d v="2017-09-20T00:00:00"/>
    <x v="459"/>
    <s v="US$"/>
    <x v="741"/>
    <n v="0"/>
    <n v="72927389"/>
    <n v="0"/>
    <n v="0"/>
    <n v="0"/>
    <n v="7.0000000000000001E-3"/>
    <s v="Low"/>
    <n v="510491.723"/>
    <m/>
    <m/>
    <m/>
    <m/>
    <m/>
    <m/>
    <m/>
    <m/>
    <m/>
  </r>
  <r>
    <s v="DIVIDENDO $ 0,02020395"/>
    <d v="2018-05-02T00:00:00"/>
    <x v="646"/>
    <s v="$"/>
    <x v="459"/>
    <n v="0"/>
    <n v="25520000"/>
    <n v="0"/>
    <n v="0"/>
    <n v="0"/>
    <n v="0.02"/>
    <s v="Low"/>
    <n v="510400"/>
    <m/>
    <m/>
    <m/>
    <m/>
    <m/>
    <m/>
    <m/>
    <m/>
    <m/>
  </r>
  <r>
    <s v="DIVIDENDO  $ 0,08789"/>
    <d v="2021-02-04T00:00:00"/>
    <x v="374"/>
    <s v="$"/>
    <x v="607"/>
    <n v="0"/>
    <n v="5796985"/>
    <n v="0"/>
    <n v="0"/>
    <n v="0"/>
    <n v="8.7999999999999995E-2"/>
    <s v="Low"/>
    <n v="510134.68"/>
    <m/>
    <m/>
    <m/>
    <m/>
    <m/>
    <m/>
    <m/>
    <m/>
    <m/>
  </r>
  <r>
    <s v="DIVIDENDO PROV US$ 0,0509062804149458"/>
    <d v="2020-01-16T00:00:00"/>
    <x v="272"/>
    <s v="US$"/>
    <x v="833"/>
    <n v="0"/>
    <n v="10000000"/>
    <n v="0"/>
    <n v="0"/>
    <n v="0"/>
    <n v="5.0999999999999997E-2"/>
    <s v="Low"/>
    <n v="510000"/>
    <m/>
    <m/>
    <m/>
    <m/>
    <m/>
    <m/>
    <m/>
    <m/>
    <m/>
  </r>
  <r>
    <s v="DIVIDENDO PROV US$ 0,0513624867583976"/>
    <d v="2020-01-16T00:00:00"/>
    <x v="272"/>
    <s v="US$"/>
    <x v="831"/>
    <n v="0"/>
    <n v="10000000"/>
    <n v="0"/>
    <n v="0"/>
    <n v="0"/>
    <n v="5.0999999999999997E-2"/>
    <s v="Low"/>
    <n v="510000"/>
    <m/>
    <m/>
    <m/>
    <m/>
    <m/>
    <m/>
    <m/>
    <m/>
    <m/>
  </r>
  <r>
    <s v="DIVIDENDO US$ 0,507073"/>
    <d v="2018-09-26T00:00:00"/>
    <x v="1214"/>
    <s v="US$"/>
    <x v="793"/>
    <n v="0"/>
    <n v="1000000"/>
    <n v="0"/>
    <n v="0"/>
    <n v="0"/>
    <n v="0.50700000000000001"/>
    <s v="Low"/>
    <n v="507000"/>
    <m/>
    <m/>
    <m/>
    <m/>
    <m/>
    <m/>
    <m/>
    <m/>
    <m/>
  </r>
  <r>
    <s v="DIVIDENDO US$ 0,504583"/>
    <d v="2019-12-16T00:00:00"/>
    <x v="892"/>
    <s v="US$"/>
    <x v="855"/>
    <n v="0"/>
    <n v="1000000"/>
    <n v="0"/>
    <n v="0"/>
    <n v="0"/>
    <n v="0.505"/>
    <s v="Low"/>
    <n v="505000"/>
    <m/>
    <m/>
    <m/>
    <m/>
    <m/>
    <m/>
    <m/>
    <m/>
    <m/>
  </r>
  <r>
    <s v="DIVIDENDO US$ 0,50403"/>
    <d v="2018-09-26T00:00:00"/>
    <x v="1214"/>
    <s v="US$"/>
    <x v="834"/>
    <n v="0"/>
    <n v="1000000"/>
    <n v="0"/>
    <n v="0"/>
    <n v="0"/>
    <n v="0.504"/>
    <s v="Low"/>
    <n v="504000"/>
    <m/>
    <m/>
    <m/>
    <m/>
    <m/>
    <m/>
    <m/>
    <m/>
    <m/>
  </r>
  <r>
    <s v="DIVIDENDO $ 0,0272149"/>
    <d v="2017-03-24T00:00:00"/>
    <x v="924"/>
    <s v="$"/>
    <x v="459"/>
    <n v="0"/>
    <n v="18640000"/>
    <n v="0"/>
    <n v="0"/>
    <n v="0"/>
    <n v="2.7E-2"/>
    <s v="Low"/>
    <n v="503280"/>
    <m/>
    <m/>
    <m/>
    <m/>
    <m/>
    <m/>
    <m/>
    <m/>
    <m/>
  </r>
  <r>
    <s v="DIVIDENDO DEF US$ 6,27758218044933"/>
    <d v="2018-06-05T00:00:00"/>
    <x v="317"/>
    <s v="US$"/>
    <x v="763"/>
    <n v="0"/>
    <n v="80000"/>
    <n v="0"/>
    <n v="0"/>
    <n v="0"/>
    <n v="6.2779999999999996"/>
    <s v="Medium"/>
    <n v="502240"/>
    <m/>
    <m/>
    <m/>
    <m/>
    <m/>
    <m/>
    <m/>
    <m/>
    <m/>
  </r>
  <r>
    <s v="DIVIDENDO PROV EURO 0,501393"/>
    <d v="2021-04-06T00:00:00"/>
    <x v="230"/>
    <s v="EURO"/>
    <x v="681"/>
    <n v="0"/>
    <n v="1000000"/>
    <n v="0"/>
    <n v="0"/>
    <n v="0"/>
    <n v="0.501"/>
    <s v="Low"/>
    <n v="501000"/>
    <m/>
    <m/>
    <m/>
    <m/>
    <m/>
    <m/>
    <m/>
    <m/>
    <m/>
  </r>
  <r>
    <s v="DIVIDENDO INF 0 $ 0,128803"/>
    <d v="2016-12-31T00:00:00"/>
    <x v="252"/>
    <s v="$"/>
    <x v="694"/>
    <n v="0"/>
    <n v="3883012"/>
    <n v="0"/>
    <n v="0"/>
    <n v="0"/>
    <n v="0.129"/>
    <s v="Low"/>
    <n v="500908.54800000001"/>
    <m/>
    <m/>
    <m/>
    <m/>
    <m/>
    <m/>
    <m/>
    <m/>
    <m/>
  </r>
  <r>
    <s v="DIVIDENDO $ 0,128911"/>
    <d v="2015-05-02T00:00:00"/>
    <x v="189"/>
    <s v="$"/>
    <x v="694"/>
    <n v="0"/>
    <n v="3883012"/>
    <n v="0"/>
    <n v="0"/>
    <n v="0"/>
    <n v="0.129"/>
    <s v="Low"/>
    <n v="500908.54800000001"/>
    <m/>
    <m/>
    <m/>
    <m/>
    <m/>
    <m/>
    <m/>
    <m/>
    <m/>
  </r>
  <r>
    <s v="DIVIDENDO PROV 0 US$ 0,499828"/>
    <d v="2021-06-10T00:00:00"/>
    <x v="103"/>
    <s v="US$"/>
    <x v="822"/>
    <n v="0"/>
    <n v="1000000"/>
    <n v="0"/>
    <n v="0"/>
    <n v="0"/>
    <n v="0.5"/>
    <s v="Low"/>
    <n v="500000"/>
    <m/>
    <m/>
    <m/>
    <m/>
    <m/>
    <m/>
    <m/>
    <m/>
    <m/>
  </r>
  <r>
    <s v="DIVIDENDO PROV US$ 0,050157377"/>
    <d v="2020-06-11T00:00:00"/>
    <x v="1232"/>
    <s v="US$"/>
    <x v="856"/>
    <n v="0"/>
    <n v="10000000"/>
    <n v="0"/>
    <n v="0"/>
    <n v="0"/>
    <n v="0.05"/>
    <s v="Low"/>
    <n v="500000"/>
    <m/>
    <m/>
    <m/>
    <m/>
    <m/>
    <m/>
    <m/>
    <m/>
    <m/>
  </r>
  <r>
    <s v="DIVIDENDO PROV $ 0,0503453204746571"/>
    <d v="2018-04-18T00:00:00"/>
    <x v="505"/>
    <s v="$"/>
    <x v="467"/>
    <n v="0"/>
    <n v="10000000"/>
    <n v="0"/>
    <n v="0"/>
    <n v="0"/>
    <n v="0.05"/>
    <s v="Low"/>
    <n v="500000"/>
    <m/>
    <m/>
    <m/>
    <m/>
    <m/>
    <m/>
    <m/>
    <m/>
    <m/>
  </r>
  <r>
    <s v="DIVIDENDO US$ 5"/>
    <d v="2015-02-05T00:00:00"/>
    <x v="972"/>
    <s v="US$"/>
    <x v="806"/>
    <n v="0"/>
    <n v="100000"/>
    <n v="0"/>
    <n v="0"/>
    <n v="0"/>
    <n v="5"/>
    <s v="Medium"/>
    <n v="500000"/>
    <m/>
    <m/>
    <m/>
    <m/>
    <m/>
    <m/>
    <m/>
    <m/>
    <m/>
  </r>
  <r>
    <s v="DIVIDENDO US$ 0,497515"/>
    <d v="2018-03-22T00:00:00"/>
    <x v="207"/>
    <s v="US$"/>
    <x v="793"/>
    <n v="0"/>
    <n v="1000000"/>
    <n v="0"/>
    <n v="0"/>
    <n v="0"/>
    <n v="0.498"/>
    <s v="Low"/>
    <n v="498000"/>
    <m/>
    <m/>
    <m/>
    <m/>
    <m/>
    <m/>
    <m/>
    <m/>
    <m/>
  </r>
  <r>
    <s v="DIVIDENDO US$ 0,496877"/>
    <d v="2018-06-26T00:00:00"/>
    <x v="568"/>
    <s v="US$"/>
    <x v="834"/>
    <n v="0"/>
    <n v="1000000"/>
    <n v="0"/>
    <n v="0"/>
    <n v="0"/>
    <n v="0.497"/>
    <s v="Low"/>
    <n v="497000"/>
    <m/>
    <m/>
    <m/>
    <m/>
    <m/>
    <m/>
    <m/>
    <m/>
    <m/>
  </r>
  <r>
    <s v="DIVIDENDO US$ 0,491398"/>
    <d v="2019-06-17T00:00:00"/>
    <x v="191"/>
    <s v="US$"/>
    <x v="811"/>
    <n v="0"/>
    <n v="1000000"/>
    <n v="0"/>
    <n v="0"/>
    <n v="0"/>
    <n v="0.49099999999999999"/>
    <s v="Low"/>
    <n v="491000"/>
    <m/>
    <m/>
    <m/>
    <m/>
    <m/>
    <m/>
    <m/>
    <m/>
    <m/>
  </r>
  <r>
    <s v="DIVIDENDO PROV US$ 0,00474209"/>
    <d v="2019-04-24T00:00:00"/>
    <x v="185"/>
    <s v="US$"/>
    <x v="621"/>
    <n v="0"/>
    <n v="98058230"/>
    <n v="0"/>
    <n v="0"/>
    <n v="0"/>
    <n v="5.0000000000000001E-3"/>
    <s v="Low"/>
    <n v="490291.15"/>
    <m/>
    <m/>
    <m/>
    <m/>
    <m/>
    <m/>
    <m/>
    <m/>
    <m/>
  </r>
  <r>
    <s v="DIVIDENDO $ 0,0489168"/>
    <d v="2021-08-11T00:00:00"/>
    <x v="797"/>
    <s v="$"/>
    <x v="630"/>
    <n v="0"/>
    <n v="10000000"/>
    <n v="0"/>
    <n v="0"/>
    <n v="0"/>
    <n v="4.9000000000000002E-2"/>
    <s v="Low"/>
    <n v="490000"/>
    <m/>
    <m/>
    <m/>
    <m/>
    <m/>
    <m/>
    <m/>
    <m/>
    <m/>
  </r>
  <r>
    <s v="DIVIDENDO $ 0,0491592"/>
    <d v="2020-09-14T00:00:00"/>
    <x v="784"/>
    <s v="$"/>
    <x v="630"/>
    <n v="0"/>
    <n v="10000000"/>
    <n v="0"/>
    <n v="0"/>
    <n v="0"/>
    <n v="4.9000000000000002E-2"/>
    <s v="Low"/>
    <n v="490000"/>
    <m/>
    <m/>
    <m/>
    <m/>
    <m/>
    <m/>
    <m/>
    <m/>
    <m/>
  </r>
  <r>
    <s v="DIVIDENDO PROV US$ 0,048993989"/>
    <d v="2020-06-11T00:00:00"/>
    <x v="1232"/>
    <s v="US$"/>
    <x v="857"/>
    <n v="0"/>
    <n v="10000000"/>
    <n v="0"/>
    <n v="0"/>
    <n v="0"/>
    <n v="4.9000000000000002E-2"/>
    <s v="Low"/>
    <n v="490000"/>
    <m/>
    <m/>
    <m/>
    <m/>
    <m/>
    <m/>
    <m/>
    <m/>
    <m/>
  </r>
  <r>
    <s v="DIVIDENDO $ 0,0489244"/>
    <d v="2020-01-18T00:00:00"/>
    <x v="74"/>
    <s v="$"/>
    <x v="630"/>
    <n v="0"/>
    <n v="10000000"/>
    <n v="0"/>
    <n v="0"/>
    <n v="0"/>
    <n v="4.9000000000000002E-2"/>
    <s v="Low"/>
    <n v="490000"/>
    <m/>
    <m/>
    <m/>
    <m/>
    <m/>
    <m/>
    <m/>
    <m/>
    <m/>
  </r>
  <r>
    <s v="DIVIDENDO INF 0 $ 0,126301"/>
    <d v="2017-04-17T00:00:00"/>
    <x v="450"/>
    <s v="$"/>
    <x v="694"/>
    <n v="0"/>
    <n v="3883012"/>
    <n v="0"/>
    <n v="0"/>
    <n v="0"/>
    <n v="0.126"/>
    <s v="Low"/>
    <n v="489259.51199999999"/>
    <m/>
    <m/>
    <m/>
    <m/>
    <m/>
    <m/>
    <m/>
    <m/>
    <m/>
  </r>
  <r>
    <s v="DIVIDENDO PROV 0 US$ 0,488502"/>
    <d v="2021-06-10T00:00:00"/>
    <x v="103"/>
    <s v="US$"/>
    <x v="844"/>
    <n v="0"/>
    <n v="1000000"/>
    <n v="0"/>
    <n v="0"/>
    <n v="0"/>
    <n v="0.48899999999999999"/>
    <s v="Low"/>
    <n v="489000"/>
    <m/>
    <m/>
    <m/>
    <m/>
    <m/>
    <m/>
    <m/>
    <m/>
    <m/>
  </r>
  <r>
    <s v="DIVIDENDO US$ 0,487746"/>
    <d v="2020-12-14T00:00:00"/>
    <x v="89"/>
    <s v="US$"/>
    <x v="803"/>
    <n v="0"/>
    <n v="1000000"/>
    <n v="0"/>
    <n v="0"/>
    <n v="0"/>
    <n v="0.48799999999999999"/>
    <s v="Low"/>
    <n v="488000"/>
    <m/>
    <m/>
    <m/>
    <m/>
    <m/>
    <m/>
    <m/>
    <m/>
    <m/>
  </r>
  <r>
    <s v="DIVIDENDO US$ 0,486505"/>
    <d v="2018-09-26T00:00:00"/>
    <x v="387"/>
    <s v="US$"/>
    <x v="844"/>
    <n v="0"/>
    <n v="1000000"/>
    <n v="0"/>
    <n v="0"/>
    <n v="0"/>
    <n v="0.48699999999999999"/>
    <s v="Low"/>
    <n v="487000"/>
    <m/>
    <m/>
    <m/>
    <m/>
    <m/>
    <m/>
    <m/>
    <m/>
    <m/>
  </r>
  <r>
    <s v="DIVIDENDO $ 0,07066389"/>
    <d v="2019-05-23T00:00:00"/>
    <x v="119"/>
    <s v="$"/>
    <x v="592"/>
    <n v="0"/>
    <n v="6840000"/>
    <n v="0"/>
    <n v="0"/>
    <n v="0"/>
    <n v="7.0999999999999994E-2"/>
    <s v="Low"/>
    <n v="485640"/>
    <m/>
    <m/>
    <m/>
    <m/>
    <m/>
    <m/>
    <m/>
    <m/>
    <m/>
  </r>
  <r>
    <s v="DIVIDENDO $ 0,125198"/>
    <d v="2015-04-02T00:00:00"/>
    <x v="596"/>
    <s v="$"/>
    <x v="694"/>
    <n v="0"/>
    <n v="3883012"/>
    <n v="0"/>
    <n v="0"/>
    <n v="0"/>
    <n v="0.125"/>
    <s v="Low"/>
    <n v="485376.5"/>
    <m/>
    <m/>
    <m/>
    <m/>
    <m/>
    <m/>
    <m/>
    <m/>
    <m/>
  </r>
  <r>
    <s v="DIVIDENDO DEF US$ 0,00731271592134206"/>
    <d v="2020-10-15T00:00:00"/>
    <x v="464"/>
    <s v="US$"/>
    <x v="812"/>
    <n v="0"/>
    <n v="69316330"/>
    <n v="0"/>
    <n v="0"/>
    <n v="0"/>
    <n v="7.0000000000000001E-3"/>
    <s v="Low"/>
    <n v="485214.31"/>
    <m/>
    <m/>
    <m/>
    <m/>
    <m/>
    <m/>
    <m/>
    <m/>
    <m/>
  </r>
  <r>
    <s v="DIVIDENDO PROV US$ 0,01591795071448440"/>
    <d v="2021-05-19T00:00:00"/>
    <x v="159"/>
    <s v="US$"/>
    <x v="739"/>
    <n v="0"/>
    <n v="30158642"/>
    <n v="0"/>
    <n v="0"/>
    <n v="0"/>
    <n v="1.6E-2"/>
    <s v="Low"/>
    <n v="482538.272"/>
    <m/>
    <m/>
    <m/>
    <m/>
    <m/>
    <m/>
    <m/>
    <m/>
    <m/>
  </r>
  <r>
    <s v="DIVIDENDO $ 0,124482"/>
    <d v="2016-05-13T00:00:00"/>
    <x v="266"/>
    <s v="$"/>
    <x v="694"/>
    <n v="0"/>
    <n v="3883012"/>
    <n v="0"/>
    <n v="0"/>
    <n v="0"/>
    <n v="0.124"/>
    <s v="Low"/>
    <n v="481493.48800000001"/>
    <m/>
    <m/>
    <m/>
    <m/>
    <m/>
    <m/>
    <m/>
    <m/>
    <m/>
  </r>
  <r>
    <s v="DIVIDENDO US$ 0,480732"/>
    <d v="2021-07-02T00:00:00"/>
    <x v="1226"/>
    <s v="US$"/>
    <x v="816"/>
    <n v="0"/>
    <n v="1000000"/>
    <n v="0"/>
    <n v="0"/>
    <n v="0"/>
    <n v="0.48099999999999998"/>
    <s v="Low"/>
    <n v="481000"/>
    <m/>
    <m/>
    <m/>
    <m/>
    <m/>
    <m/>
    <m/>
    <m/>
    <m/>
  </r>
  <r>
    <s v="DIVIDENDO PROV US$ 0,04794942"/>
    <d v="2019-12-30T00:00:00"/>
    <x v="1101"/>
    <s v="US$"/>
    <x v="858"/>
    <n v="0"/>
    <n v="10000000"/>
    <n v="0"/>
    <n v="0"/>
    <n v="0"/>
    <n v="4.8000000000000001E-2"/>
    <s v="Low"/>
    <n v="480000"/>
    <m/>
    <m/>
    <m/>
    <m/>
    <m/>
    <m/>
    <m/>
    <m/>
    <m/>
  </r>
  <r>
    <s v="DIVIDENDO PROV $ 0,0478378864338498"/>
    <d v="2019-05-15T00:00:00"/>
    <x v="407"/>
    <s v="$"/>
    <x v="467"/>
    <n v="0"/>
    <n v="10000000"/>
    <n v="0"/>
    <n v="0"/>
    <n v="0"/>
    <n v="4.8000000000000001E-2"/>
    <s v="Low"/>
    <n v="480000"/>
    <m/>
    <m/>
    <m/>
    <m/>
    <m/>
    <m/>
    <m/>
    <m/>
    <m/>
  </r>
  <r>
    <s v="DIVIDENDO $ 0,07449491"/>
    <d v="2020-12-29T00:00:00"/>
    <x v="281"/>
    <s v="$"/>
    <x v="592"/>
    <n v="0"/>
    <n v="6480000"/>
    <n v="0"/>
    <n v="0"/>
    <n v="0"/>
    <n v="7.3999999999999996E-2"/>
    <s v="Low"/>
    <n v="479520"/>
    <m/>
    <m/>
    <m/>
    <m/>
    <m/>
    <m/>
    <m/>
    <m/>
    <m/>
  </r>
  <r>
    <s v="DIVIDENDO US$ 0,478745"/>
    <d v="2020-09-23T00:00:00"/>
    <x v="891"/>
    <s v="US$"/>
    <x v="844"/>
    <n v="0"/>
    <n v="1000000"/>
    <n v="0"/>
    <n v="0"/>
    <n v="0"/>
    <n v="0.47899999999999998"/>
    <s v="Low"/>
    <n v="479000"/>
    <m/>
    <m/>
    <m/>
    <m/>
    <m/>
    <m/>
    <m/>
    <m/>
    <m/>
  </r>
  <r>
    <s v="DIVIDENDO $ 0,07129658"/>
    <d v="2019-05-15T00:00:00"/>
    <x v="181"/>
    <s v="$"/>
    <x v="592"/>
    <n v="0"/>
    <n v="6720000"/>
    <n v="0"/>
    <n v="0"/>
    <n v="0"/>
    <n v="7.0999999999999994E-2"/>
    <s v="Low"/>
    <n v="477120"/>
    <m/>
    <m/>
    <m/>
    <m/>
    <m/>
    <m/>
    <m/>
    <m/>
    <m/>
  </r>
  <r>
    <s v="DIVIDENDO $ 0,121955"/>
    <d v="2016-04-19T00:00:00"/>
    <x v="154"/>
    <s v="$"/>
    <x v="694"/>
    <n v="0"/>
    <n v="3883012"/>
    <n v="0"/>
    <n v="0"/>
    <n v="0"/>
    <n v="0.122"/>
    <s v="Low"/>
    <n v="473727.46399999998"/>
    <m/>
    <m/>
    <m/>
    <m/>
    <m/>
    <m/>
    <m/>
    <m/>
    <m/>
  </r>
  <r>
    <s v="DIVIDENDO $ 0,121753"/>
    <d v="2015-08-22T00:00:00"/>
    <x v="234"/>
    <s v="$"/>
    <x v="694"/>
    <n v="0"/>
    <n v="3883012"/>
    <n v="0"/>
    <n v="0"/>
    <n v="0"/>
    <n v="0.122"/>
    <s v="Low"/>
    <n v="473727.46399999998"/>
    <m/>
    <m/>
    <m/>
    <m/>
    <m/>
    <m/>
    <m/>
    <m/>
    <m/>
  </r>
  <r>
    <s v="DIVIDENDO PROV US$ 0,473042"/>
    <d v="2020-12-24T00:00:00"/>
    <x v="1233"/>
    <s v="US$"/>
    <x v="804"/>
    <n v="0"/>
    <n v="1000000"/>
    <n v="0"/>
    <n v="0"/>
    <n v="0"/>
    <n v="0.47299999999999998"/>
    <s v="Low"/>
    <n v="473000"/>
    <m/>
    <m/>
    <m/>
    <m/>
    <m/>
    <m/>
    <m/>
    <m/>
    <m/>
  </r>
  <r>
    <s v="DIVIDENDO US$ 0,471945"/>
    <d v="2019-03-20T00:00:00"/>
    <x v="1213"/>
    <s v="US$"/>
    <x v="855"/>
    <n v="0"/>
    <n v="1000000"/>
    <n v="0"/>
    <n v="0"/>
    <n v="0"/>
    <n v="0.47199999999999998"/>
    <s v="Low"/>
    <n v="472000"/>
    <m/>
    <m/>
    <m/>
    <m/>
    <m/>
    <m/>
    <m/>
    <m/>
    <m/>
  </r>
  <r>
    <s v="DIVIDENDO US$ 4,7125"/>
    <d v="2020-12-21T00:00:00"/>
    <x v="452"/>
    <s v="US$"/>
    <x v="859"/>
    <n v="0"/>
    <n v="100000"/>
    <n v="0"/>
    <n v="0"/>
    <n v="0"/>
    <n v="4.7130000000000001"/>
    <s v="Medium"/>
    <n v="471300"/>
    <m/>
    <m/>
    <m/>
    <m/>
    <m/>
    <m/>
    <m/>
    <m/>
    <m/>
  </r>
  <r>
    <s v="DIVIDENDO PROV 0 US$ 0,470535"/>
    <d v="2021-06-10T00:00:00"/>
    <x v="103"/>
    <s v="US$"/>
    <x v="811"/>
    <n v="0"/>
    <n v="1000000"/>
    <n v="0"/>
    <n v="0"/>
    <n v="0"/>
    <n v="0.47099999999999997"/>
    <s v="Low"/>
    <n v="471000"/>
    <m/>
    <m/>
    <m/>
    <m/>
    <m/>
    <m/>
    <m/>
    <m/>
    <m/>
  </r>
  <r>
    <s v="DIVIDENDO PROV US$ 0,01548917"/>
    <d v="2020-12-16T00:00:00"/>
    <x v="268"/>
    <s v="US$"/>
    <x v="860"/>
    <n v="0"/>
    <n v="31357412"/>
    <n v="0"/>
    <n v="0"/>
    <n v="0"/>
    <n v="1.4999999999999999E-2"/>
    <s v="Low"/>
    <n v="470361.18"/>
    <m/>
    <m/>
    <m/>
    <m/>
    <m/>
    <m/>
    <m/>
    <m/>
    <m/>
  </r>
  <r>
    <s v="DIVIDENDO $ 0,0465923"/>
    <d v="2020-08-29T00:00:00"/>
    <x v="850"/>
    <s v="$"/>
    <x v="630"/>
    <n v="0"/>
    <n v="10000000"/>
    <n v="0"/>
    <n v="0"/>
    <n v="0"/>
    <n v="4.7E-2"/>
    <s v="Low"/>
    <n v="470000"/>
    <m/>
    <m/>
    <m/>
    <m/>
    <m/>
    <m/>
    <m/>
    <m/>
    <m/>
  </r>
  <r>
    <s v="DIVIDENDO US$ 0,46877"/>
    <d v="2018-06-26T00:00:00"/>
    <x v="568"/>
    <s v="US$"/>
    <x v="844"/>
    <n v="0"/>
    <n v="1000000"/>
    <n v="0"/>
    <n v="0"/>
    <n v="0"/>
    <n v="0.46899999999999997"/>
    <s v="Low"/>
    <n v="469000"/>
    <m/>
    <m/>
    <m/>
    <m/>
    <m/>
    <m/>
    <m/>
    <m/>
    <m/>
  </r>
  <r>
    <s v="DIVIDENDO US$ 0,466427"/>
    <d v="2021-03-25T00:00:00"/>
    <x v="500"/>
    <s v="US$"/>
    <x v="844"/>
    <n v="0"/>
    <n v="1000000"/>
    <n v="0"/>
    <n v="0"/>
    <n v="0"/>
    <n v="0.46600000000000003"/>
    <s v="Low"/>
    <n v="466000"/>
    <m/>
    <m/>
    <m/>
    <m/>
    <m/>
    <m/>
    <m/>
    <m/>
    <m/>
  </r>
  <r>
    <s v="DIVIDENDO INF 0 $ 0,120109"/>
    <d v="2017-05-02T00:00:00"/>
    <x v="73"/>
    <s v="$"/>
    <x v="694"/>
    <n v="0"/>
    <n v="3883012"/>
    <n v="0"/>
    <n v="0"/>
    <n v="0"/>
    <n v="0.12"/>
    <s v="Low"/>
    <n v="465961.44"/>
    <m/>
    <m/>
    <m/>
    <m/>
    <m/>
    <m/>
    <m/>
    <m/>
    <m/>
  </r>
  <r>
    <s v="DIVIDENDO $ 0,119829"/>
    <d v="2015-04-17T00:00:00"/>
    <x v="257"/>
    <s v="$"/>
    <x v="694"/>
    <n v="0"/>
    <n v="3883012"/>
    <n v="0"/>
    <n v="0"/>
    <n v="0"/>
    <n v="0.12"/>
    <s v="Low"/>
    <n v="465961.44"/>
    <m/>
    <m/>
    <m/>
    <m/>
    <m/>
    <m/>
    <m/>
    <m/>
    <m/>
  </r>
  <r>
    <s v="DIVIDENDO $ 0,120441"/>
    <d v="2015-01-08T00:00:00"/>
    <x v="261"/>
    <s v="$"/>
    <x v="694"/>
    <n v="0"/>
    <n v="3883012"/>
    <n v="0"/>
    <n v="0"/>
    <n v="0"/>
    <n v="0.12"/>
    <s v="Low"/>
    <n v="465961.44"/>
    <m/>
    <m/>
    <m/>
    <m/>
    <m/>
    <m/>
    <m/>
    <m/>
    <m/>
  </r>
  <r>
    <s v="DIVIDENDO PROV $ 0,06817222"/>
    <d v="2020-01-23T00:00:00"/>
    <x v="74"/>
    <s v="$"/>
    <x v="592"/>
    <n v="0"/>
    <n v="6840000"/>
    <n v="0"/>
    <n v="0"/>
    <n v="0"/>
    <n v="6.8000000000000005E-2"/>
    <s v="Low"/>
    <n v="465120"/>
    <m/>
    <m/>
    <m/>
    <m/>
    <m/>
    <m/>
    <m/>
    <m/>
    <m/>
  </r>
  <r>
    <s v="DIVIDENDO PROV $ 0,32288819"/>
    <d v="2019-01-23T00:00:00"/>
    <x v="365"/>
    <s v="$"/>
    <x v="592"/>
    <n v="0"/>
    <n v="1440000"/>
    <n v="0"/>
    <n v="0"/>
    <n v="0"/>
    <n v="0.32300000000000001"/>
    <s v="Low"/>
    <n v="465120"/>
    <m/>
    <m/>
    <m/>
    <m/>
    <m/>
    <m/>
    <m/>
    <m/>
    <m/>
  </r>
  <r>
    <s v="DIVIDENDO US$ 0,465439"/>
    <d v="2018-12-17T00:00:00"/>
    <x v="330"/>
    <s v="US$"/>
    <x v="810"/>
    <n v="0"/>
    <n v="1000000"/>
    <n v="0"/>
    <n v="0"/>
    <n v="0"/>
    <n v="0.46500000000000002"/>
    <s v="Low"/>
    <n v="465000"/>
    <m/>
    <m/>
    <m/>
    <m/>
    <m/>
    <m/>
    <m/>
    <m/>
    <m/>
  </r>
  <r>
    <s v="DIVIDENDO US$ 0,464028"/>
    <d v="2018-03-22T00:00:00"/>
    <x v="207"/>
    <s v="US$"/>
    <x v="844"/>
    <n v="0"/>
    <n v="1000000"/>
    <n v="0"/>
    <n v="0"/>
    <n v="0"/>
    <n v="0.46400000000000002"/>
    <s v="Low"/>
    <n v="464000"/>
    <m/>
    <m/>
    <m/>
    <m/>
    <m/>
    <m/>
    <m/>
    <m/>
    <m/>
  </r>
  <r>
    <s v="DIVIDENDO US$ 0,460949"/>
    <d v="2018-11-03T00:00:00"/>
    <x v="1234"/>
    <s v="US$"/>
    <x v="799"/>
    <n v="0"/>
    <n v="1000000"/>
    <n v="0"/>
    <n v="0"/>
    <n v="0"/>
    <n v="0.46100000000000002"/>
    <s v="Low"/>
    <n v="461000"/>
    <m/>
    <m/>
    <m/>
    <m/>
    <m/>
    <m/>
    <m/>
    <m/>
    <m/>
  </r>
  <r>
    <s v="DIVIDENDO PROV $ 0,07057809"/>
    <d v="2020-10-28T00:00:00"/>
    <x v="371"/>
    <s v="$"/>
    <x v="592"/>
    <n v="0"/>
    <n v="6480000"/>
    <n v="0"/>
    <n v="0"/>
    <n v="0"/>
    <n v="7.0999999999999994E-2"/>
    <s v="Low"/>
    <n v="460080"/>
    <m/>
    <m/>
    <m/>
    <m/>
    <m/>
    <m/>
    <m/>
    <m/>
    <m/>
  </r>
  <r>
    <s v="DIVIDENDO PROV US$ 0,0458653266"/>
    <d v="2021-04-22T00:00:00"/>
    <x v="324"/>
    <s v="US$"/>
    <x v="861"/>
    <n v="0"/>
    <n v="10000000"/>
    <n v="0"/>
    <n v="0"/>
    <n v="0"/>
    <n v="4.5999999999999999E-2"/>
    <s v="Low"/>
    <n v="460000"/>
    <m/>
    <m/>
    <m/>
    <m/>
    <m/>
    <m/>
    <m/>
    <m/>
    <m/>
  </r>
  <r>
    <s v="DIVIDENDO PROV US$ 0,0459662"/>
    <d v="2019-12-30T00:00:00"/>
    <x v="1101"/>
    <s v="US$"/>
    <x v="755"/>
    <n v="0"/>
    <n v="10000000"/>
    <n v="0"/>
    <n v="0"/>
    <n v="0"/>
    <n v="4.5999999999999999E-2"/>
    <s v="Low"/>
    <n v="460000"/>
    <m/>
    <m/>
    <m/>
    <m/>
    <m/>
    <m/>
    <m/>
    <m/>
    <m/>
  </r>
  <r>
    <s v="DIVIDENDO PROV US$ 0,04562947741173220"/>
    <d v="2019-12-19T00:00:00"/>
    <x v="225"/>
    <s v="US$"/>
    <x v="788"/>
    <n v="0"/>
    <n v="10000000"/>
    <n v="0"/>
    <n v="0"/>
    <n v="0"/>
    <n v="4.5999999999999999E-2"/>
    <s v="Low"/>
    <n v="460000"/>
    <m/>
    <m/>
    <m/>
    <m/>
    <m/>
    <m/>
    <m/>
    <m/>
    <m/>
  </r>
  <r>
    <s v="DIVIDENDO PROV US$ 0,04572580031982150"/>
    <d v="2019-12-19T00:00:00"/>
    <x v="225"/>
    <s v="US$"/>
    <x v="789"/>
    <n v="0"/>
    <n v="10000000"/>
    <n v="0"/>
    <n v="0"/>
    <n v="0"/>
    <n v="4.5999999999999999E-2"/>
    <s v="Low"/>
    <n v="460000"/>
    <m/>
    <m/>
    <m/>
    <m/>
    <m/>
    <m/>
    <m/>
    <m/>
    <m/>
  </r>
  <r>
    <s v="DIVIDENDO PROV $ 0,04571703993806690000"/>
    <d v="2019-08-21T00:00:00"/>
    <x v="823"/>
    <s v="$"/>
    <x v="467"/>
    <n v="0"/>
    <n v="10000000"/>
    <n v="0"/>
    <n v="0"/>
    <n v="0"/>
    <n v="4.5999999999999999E-2"/>
    <s v="Low"/>
    <n v="460000"/>
    <m/>
    <m/>
    <m/>
    <m/>
    <m/>
    <m/>
    <m/>
    <m/>
    <m/>
  </r>
  <r>
    <s v="DIVIDENDO PROV US$ 0,0455077135588567"/>
    <d v="2019-04-11T00:00:00"/>
    <x v="770"/>
    <s v="US$"/>
    <x v="773"/>
    <n v="0"/>
    <n v="10000000"/>
    <n v="0"/>
    <n v="0"/>
    <n v="0"/>
    <n v="4.5999999999999999E-2"/>
    <s v="Low"/>
    <n v="460000"/>
    <m/>
    <m/>
    <m/>
    <m/>
    <m/>
    <m/>
    <m/>
    <m/>
    <m/>
  </r>
  <r>
    <s v="DIVIDENDO PROV US$ 0,46003"/>
    <d v="2017-11-04T00:00:00"/>
    <x v="331"/>
    <s v="US$"/>
    <x v="862"/>
    <n v="0"/>
    <n v="1000000"/>
    <n v="0"/>
    <n v="0"/>
    <n v="0"/>
    <n v="0.46"/>
    <s v="Low"/>
    <n v="460000"/>
    <m/>
    <m/>
    <m/>
    <m/>
    <m/>
    <m/>
    <m/>
    <m/>
    <m/>
  </r>
  <r>
    <s v="DIVIDENDO DEF 67 $ 1531"/>
    <d v="2019-05-17T00:00:00"/>
    <x v="119"/>
    <s v="$"/>
    <x v="823"/>
    <n v="0"/>
    <n v="300"/>
    <n v="0"/>
    <n v="0"/>
    <n v="0"/>
    <n v="1531"/>
    <s v="Very High"/>
    <n v="459300"/>
    <m/>
    <m/>
    <m/>
    <m/>
    <m/>
    <m/>
    <m/>
    <m/>
    <m/>
  </r>
  <r>
    <s v="DIVIDENDO US$ 0,459009"/>
    <d v="2019-06-03T00:00:00"/>
    <x v="690"/>
    <s v="US$"/>
    <x v="799"/>
    <n v="0"/>
    <n v="1000000"/>
    <n v="0"/>
    <n v="0"/>
    <n v="0"/>
    <n v="0.45900000000000002"/>
    <s v="Low"/>
    <n v="459000"/>
    <m/>
    <m/>
    <m/>
    <m/>
    <m/>
    <m/>
    <m/>
    <m/>
    <m/>
  </r>
  <r>
    <s v="DIVIDENDO DEF $ 0,18379"/>
    <d v="2019-05-23T00:00:00"/>
    <x v="566"/>
    <s v="$"/>
    <x v="772"/>
    <n v="0"/>
    <n v="2489297"/>
    <n v="0"/>
    <n v="0"/>
    <n v="0"/>
    <n v="0.184"/>
    <s v="Low"/>
    <n v="458030.64799999999"/>
    <m/>
    <m/>
    <m/>
    <m/>
    <m/>
    <m/>
    <m/>
    <m/>
    <m/>
  </r>
  <r>
    <s v="DIVIDENDO $ 0,058728"/>
    <d v="2015-11-11T00:00:00"/>
    <x v="799"/>
    <s v="$"/>
    <x v="459"/>
    <n v="0"/>
    <n v="7760000"/>
    <n v="0"/>
    <n v="0"/>
    <n v="0"/>
    <n v="5.8999999999999997E-2"/>
    <s v="Low"/>
    <n v="457840"/>
    <m/>
    <m/>
    <m/>
    <m/>
    <m/>
    <m/>
    <m/>
    <m/>
    <m/>
  </r>
  <r>
    <s v="DIVIDENDO US$ 0,454584"/>
    <d v="2019-06-17T00:00:00"/>
    <x v="191"/>
    <s v="US$"/>
    <x v="851"/>
    <n v="0"/>
    <n v="1000000"/>
    <n v="0"/>
    <n v="0"/>
    <n v="0"/>
    <n v="0.45500000000000002"/>
    <s v="Low"/>
    <n v="455000"/>
    <m/>
    <m/>
    <m/>
    <m/>
    <m/>
    <m/>
    <m/>
    <m/>
    <m/>
  </r>
  <r>
    <s v="DIVIDENDO $ 0,117019"/>
    <d v="2015-05-23T00:00:00"/>
    <x v="173"/>
    <s v="$"/>
    <x v="694"/>
    <n v="0"/>
    <n v="3883012"/>
    <n v="0"/>
    <n v="0"/>
    <n v="0"/>
    <n v="0.11700000000000001"/>
    <s v="Low"/>
    <n v="454312.40399999998"/>
    <m/>
    <m/>
    <m/>
    <m/>
    <m/>
    <m/>
    <m/>
    <m/>
    <m/>
  </r>
  <r>
    <s v="DIVIDENDO US$ 0,454138"/>
    <d v="2019-04-01T00:00:00"/>
    <x v="1235"/>
    <s v="US$"/>
    <x v="799"/>
    <n v="0"/>
    <n v="1000000"/>
    <n v="0"/>
    <n v="0"/>
    <n v="0"/>
    <n v="0.45400000000000001"/>
    <s v="Low"/>
    <n v="454000"/>
    <m/>
    <m/>
    <m/>
    <m/>
    <m/>
    <m/>
    <m/>
    <m/>
    <m/>
  </r>
  <r>
    <s v="DIVIDENDO US$ 0,454478"/>
    <d v="2018-12-03T00:00:00"/>
    <x v="967"/>
    <s v="US$"/>
    <x v="799"/>
    <n v="0"/>
    <n v="1000000"/>
    <n v="0"/>
    <n v="0"/>
    <n v="0"/>
    <n v="0.45400000000000001"/>
    <s v="Low"/>
    <n v="454000"/>
    <m/>
    <m/>
    <m/>
    <m/>
    <m/>
    <m/>
    <m/>
    <m/>
    <m/>
  </r>
  <r>
    <s v="DIVIDENDO US$ 0,452738"/>
    <d v="2019-06-17T00:00:00"/>
    <x v="191"/>
    <s v="US$"/>
    <x v="855"/>
    <n v="0"/>
    <n v="1000000"/>
    <n v="0"/>
    <n v="0"/>
    <n v="0"/>
    <n v="0.45300000000000001"/>
    <s v="Low"/>
    <n v="453000"/>
    <m/>
    <m/>
    <m/>
    <m/>
    <m/>
    <m/>
    <m/>
    <m/>
    <m/>
  </r>
  <r>
    <s v="DIVIDENDO US$ 0,451607"/>
    <d v="2018-06-01T00:00:00"/>
    <x v="762"/>
    <s v="US$"/>
    <x v="799"/>
    <n v="0"/>
    <n v="1000000"/>
    <n v="0"/>
    <n v="0"/>
    <n v="0"/>
    <n v="0.45200000000000001"/>
    <s v="Low"/>
    <n v="452000"/>
    <m/>
    <m/>
    <m/>
    <m/>
    <m/>
    <m/>
    <m/>
    <m/>
    <m/>
  </r>
  <r>
    <s v="DIVIDENDO PROV US$ 0,0189793874"/>
    <d v="2021-08-17T00:00:00"/>
    <x v="1085"/>
    <s v="US$"/>
    <x v="863"/>
    <n v="0"/>
    <n v="23711268"/>
    <n v="0"/>
    <n v="0"/>
    <n v="0"/>
    <n v="1.9E-2"/>
    <s v="Low"/>
    <n v="450514.092"/>
    <m/>
    <m/>
    <m/>
    <m/>
    <m/>
    <m/>
    <m/>
    <m/>
    <m/>
  </r>
  <r>
    <s v="DIVIDENDO PROV US$ 0,0447016800"/>
    <d v="2021-07-09T00:00:00"/>
    <x v="57"/>
    <s v="US$"/>
    <x v="864"/>
    <n v="0"/>
    <n v="10000000"/>
    <n v="0"/>
    <n v="0"/>
    <n v="0"/>
    <n v="4.4999999999999998E-2"/>
    <s v="Low"/>
    <n v="450000"/>
    <m/>
    <m/>
    <m/>
    <m/>
    <m/>
    <m/>
    <m/>
    <m/>
    <m/>
  </r>
  <r>
    <s v="DIVIDENDO PROV US$ 0,0451353725"/>
    <d v="2021-04-22T00:00:00"/>
    <x v="324"/>
    <s v="US$"/>
    <x v="865"/>
    <n v="0"/>
    <n v="10000000"/>
    <n v="0"/>
    <n v="0"/>
    <n v="0"/>
    <n v="4.4999999999999998E-2"/>
    <s v="Low"/>
    <n v="450000"/>
    <m/>
    <m/>
    <m/>
    <m/>
    <m/>
    <m/>
    <m/>
    <m/>
    <m/>
  </r>
  <r>
    <s v="DIVIDENDO PROV $ 0,0447651274"/>
    <d v="2021-03-31T00:00:00"/>
    <x v="915"/>
    <s v="$"/>
    <x v="637"/>
    <n v="0"/>
    <n v="10000000"/>
    <n v="0"/>
    <n v="0"/>
    <n v="0"/>
    <n v="4.4999999999999998E-2"/>
    <s v="Low"/>
    <n v="450000"/>
    <m/>
    <m/>
    <m/>
    <m/>
    <m/>
    <m/>
    <m/>
    <m/>
    <m/>
  </r>
  <r>
    <s v="DIVIDENDO $ 0,04467"/>
    <d v="2021-03-30T00:00:00"/>
    <x v="500"/>
    <s v="$"/>
    <x v="607"/>
    <n v="0"/>
    <n v="10000000"/>
    <n v="0"/>
    <n v="0"/>
    <n v="0"/>
    <n v="4.4999999999999998E-2"/>
    <s v="Low"/>
    <n v="450000"/>
    <m/>
    <m/>
    <m/>
    <m/>
    <m/>
    <m/>
    <m/>
    <m/>
    <m/>
  </r>
  <r>
    <s v="DIVIDENDO $ 0,045"/>
    <d v="2020-12-29T00:00:00"/>
    <x v="281"/>
    <s v="$"/>
    <x v="607"/>
    <n v="0"/>
    <n v="10000000"/>
    <n v="0"/>
    <n v="0"/>
    <n v="0"/>
    <n v="4.4999999999999998E-2"/>
    <s v="Low"/>
    <n v="450000"/>
    <m/>
    <m/>
    <m/>
    <m/>
    <m/>
    <m/>
    <m/>
    <m/>
    <m/>
  </r>
  <r>
    <s v="DIVIDENDO $ 0,04517"/>
    <d v="2020-12-22T00:00:00"/>
    <x v="585"/>
    <s v="$"/>
    <x v="607"/>
    <n v="0"/>
    <n v="10000000"/>
    <n v="0"/>
    <n v="0"/>
    <n v="0"/>
    <n v="4.4999999999999998E-2"/>
    <s v="Low"/>
    <n v="450000"/>
    <m/>
    <m/>
    <m/>
    <m/>
    <m/>
    <m/>
    <m/>
    <m/>
    <m/>
  </r>
  <r>
    <s v="DIVIDENDO PROV US$ 0,04455016981820300"/>
    <d v="2019-12-19T00:00:00"/>
    <x v="225"/>
    <s v="US$"/>
    <x v="791"/>
    <n v="0"/>
    <n v="10000000"/>
    <n v="0"/>
    <n v="0"/>
    <n v="0"/>
    <n v="4.4999999999999998E-2"/>
    <s v="Low"/>
    <n v="450000"/>
    <m/>
    <m/>
    <m/>
    <m/>
    <m/>
    <m/>
    <m/>
    <m/>
    <m/>
  </r>
  <r>
    <s v="DIVIDENDO US$ 0,449547"/>
    <d v="2018-10-01T00:00:00"/>
    <x v="387"/>
    <s v="US$"/>
    <x v="799"/>
    <n v="0"/>
    <n v="1000000"/>
    <n v="0"/>
    <n v="0"/>
    <n v="0"/>
    <n v="0.45"/>
    <s v="Low"/>
    <n v="450000"/>
    <m/>
    <m/>
    <m/>
    <m/>
    <m/>
    <m/>
    <m/>
    <m/>
    <m/>
  </r>
  <r>
    <s v="DIVIDENDO PROV $ 0,045416402034121400"/>
    <d v="2017-10-20T00:00:00"/>
    <x v="398"/>
    <s v="$"/>
    <x v="467"/>
    <n v="0"/>
    <n v="10000000"/>
    <n v="0"/>
    <n v="0"/>
    <n v="0"/>
    <n v="4.4999999999999998E-2"/>
    <s v="Low"/>
    <n v="450000"/>
    <m/>
    <m/>
    <m/>
    <m/>
    <m/>
    <m/>
    <m/>
    <m/>
    <m/>
  </r>
  <r>
    <s v="DIVIDENDO US$ 0,448887"/>
    <d v="2019-04-30T00:00:00"/>
    <x v="96"/>
    <s v="US$"/>
    <x v="799"/>
    <n v="0"/>
    <n v="1000000"/>
    <n v="0"/>
    <n v="0"/>
    <n v="0"/>
    <n v="0.44900000000000001"/>
    <s v="Low"/>
    <n v="449000"/>
    <m/>
    <m/>
    <m/>
    <m/>
    <m/>
    <m/>
    <m/>
    <m/>
    <m/>
  </r>
  <r>
    <s v="DIVIDENDO PROV EURO 0,037906715428488300"/>
    <d v="2020-12-15T00:00:00"/>
    <x v="444"/>
    <s v="EURO"/>
    <x v="839"/>
    <n v="0"/>
    <n v="11762481"/>
    <n v="0"/>
    <n v="0"/>
    <n v="0"/>
    <n v="3.7999999999999999E-2"/>
    <s v="Low"/>
    <n v="446974.27799999999"/>
    <m/>
    <m/>
    <m/>
    <m/>
    <m/>
    <m/>
    <m/>
    <m/>
    <m/>
  </r>
  <r>
    <s v="DIVIDENDO $ 0,114813"/>
    <d v="2015-10-03T00:00:00"/>
    <x v="392"/>
    <s v="$"/>
    <x v="694"/>
    <n v="0"/>
    <n v="3883012"/>
    <n v="0"/>
    <n v="0"/>
    <n v="0"/>
    <n v="0.115"/>
    <s v="Low"/>
    <n v="446546.38"/>
    <m/>
    <m/>
    <m/>
    <m/>
    <m/>
    <m/>
    <m/>
    <m/>
    <m/>
  </r>
  <r>
    <s v="DIVIDENDO US$ 0,445924"/>
    <d v="2018-06-29T00:00:00"/>
    <x v="1236"/>
    <s v="US$"/>
    <x v="799"/>
    <n v="0"/>
    <n v="1000000"/>
    <n v="0"/>
    <n v="0"/>
    <n v="0"/>
    <n v="0.44600000000000001"/>
    <s v="Low"/>
    <n v="446000"/>
    <m/>
    <m/>
    <m/>
    <m/>
    <m/>
    <m/>
    <m/>
    <m/>
    <m/>
  </r>
  <r>
    <s v="DIVIDENDO US$ 0,445484"/>
    <d v="2020-03-25T00:00:00"/>
    <x v="731"/>
    <s v="US$"/>
    <x v="855"/>
    <n v="0"/>
    <n v="1000000"/>
    <n v="0"/>
    <n v="0"/>
    <n v="0"/>
    <n v="0.44500000000000001"/>
    <s v="Low"/>
    <n v="445000"/>
    <m/>
    <m/>
    <m/>
    <m/>
    <m/>
    <m/>
    <m/>
    <m/>
    <m/>
  </r>
  <r>
    <s v="DIVIDENDO $ 0,047381"/>
    <d v="2015-04-24T00:00:00"/>
    <x v="616"/>
    <s v="$"/>
    <x v="459"/>
    <n v="0"/>
    <n v="9440000"/>
    <n v="0"/>
    <n v="0"/>
    <n v="0"/>
    <n v="4.7E-2"/>
    <s v="Low"/>
    <n v="443680"/>
    <m/>
    <m/>
    <m/>
    <m/>
    <m/>
    <m/>
    <m/>
    <m/>
    <m/>
  </r>
  <r>
    <s v="DIVIDENDO US$ 0,442584"/>
    <d v="2019-03-01T00:00:00"/>
    <x v="719"/>
    <s v="US$"/>
    <x v="799"/>
    <n v="0"/>
    <n v="1000000"/>
    <n v="0"/>
    <n v="0"/>
    <n v="0"/>
    <n v="0.443"/>
    <s v="Low"/>
    <n v="443000"/>
    <m/>
    <m/>
    <m/>
    <m/>
    <m/>
    <m/>
    <m/>
    <m/>
    <m/>
  </r>
  <r>
    <s v="DIVIDENDO $ 0,114075"/>
    <d v="2015-12-02T00:00:00"/>
    <x v="391"/>
    <s v="$"/>
    <x v="694"/>
    <n v="0"/>
    <n v="3883012"/>
    <n v="0"/>
    <n v="0"/>
    <n v="0"/>
    <n v="0.114"/>
    <s v="Low"/>
    <n v="442663.36800000002"/>
    <m/>
    <m/>
    <m/>
    <m/>
    <m/>
    <m/>
    <m/>
    <m/>
    <m/>
  </r>
  <r>
    <s v="DIVIDENDO US$ 0,441564"/>
    <d v="2020-09-23T00:00:00"/>
    <x v="891"/>
    <s v="US$"/>
    <x v="851"/>
    <n v="0"/>
    <n v="1000000"/>
    <n v="0"/>
    <n v="0"/>
    <n v="0"/>
    <n v="0.442"/>
    <s v="Low"/>
    <n v="442000"/>
    <m/>
    <m/>
    <m/>
    <m/>
    <m/>
    <m/>
    <m/>
    <m/>
    <m/>
  </r>
  <r>
    <s v="DIVIDENDO PROV 0 US$ 0,442418"/>
    <d v="2019-02-01T00:00:00"/>
    <x v="1237"/>
    <s v="US$"/>
    <x v="799"/>
    <n v="0"/>
    <n v="1000000"/>
    <n v="0"/>
    <n v="0"/>
    <n v="0"/>
    <n v="0.442"/>
    <s v="Low"/>
    <n v="442000"/>
    <m/>
    <m/>
    <m/>
    <m/>
    <m/>
    <m/>
    <m/>
    <m/>
    <m/>
  </r>
  <r>
    <s v="DIVIDENDO US$ 0,441905"/>
    <d v="2018-06-19T00:00:00"/>
    <x v="900"/>
    <s v="US$"/>
    <x v="811"/>
    <n v="0"/>
    <n v="1000000"/>
    <n v="0"/>
    <n v="0"/>
    <n v="0"/>
    <n v="0.442"/>
    <s v="Low"/>
    <n v="442000"/>
    <m/>
    <m/>
    <m/>
    <m/>
    <m/>
    <m/>
    <m/>
    <m/>
    <m/>
  </r>
  <r>
    <s v="DIVIDENDO US$ 0,441117"/>
    <d v="2019-12-19T00:00:00"/>
    <x v="225"/>
    <s v="US$"/>
    <x v="799"/>
    <n v="0"/>
    <n v="1000000"/>
    <n v="0"/>
    <n v="0"/>
    <n v="0"/>
    <n v="0.441"/>
    <s v="Low"/>
    <n v="441000"/>
    <m/>
    <m/>
    <m/>
    <m/>
    <m/>
    <m/>
    <m/>
    <m/>
    <m/>
  </r>
  <r>
    <s v="DIVIDENDO US$ 0,44115"/>
    <d v="2018-08-01T00:00:00"/>
    <x v="1086"/>
    <s v="US$"/>
    <x v="799"/>
    <n v="0"/>
    <n v="1000000"/>
    <n v="0"/>
    <n v="0"/>
    <n v="0"/>
    <n v="0.441"/>
    <s v="Low"/>
    <n v="441000"/>
    <m/>
    <m/>
    <m/>
    <m/>
    <m/>
    <m/>
    <m/>
    <m/>
    <m/>
  </r>
  <r>
    <s v="DIVIDENDO US$ 0,63"/>
    <d v="2018-02-09T00:00:00"/>
    <x v="726"/>
    <s v="US$"/>
    <x v="846"/>
    <n v="0"/>
    <n v="700000"/>
    <n v="0"/>
    <n v="0"/>
    <n v="0"/>
    <n v="0.63"/>
    <s v="Low"/>
    <n v="441000"/>
    <m/>
    <m/>
    <m/>
    <m/>
    <m/>
    <m/>
    <m/>
    <m/>
    <m/>
  </r>
  <r>
    <s v="DIVIDENDO US$ 0,63"/>
    <d v="2017-11-10T00:00:00"/>
    <x v="1238"/>
    <s v="US$"/>
    <x v="846"/>
    <n v="0"/>
    <n v="700000"/>
    <n v="0"/>
    <n v="0"/>
    <n v="0"/>
    <n v="0.63"/>
    <s v="Low"/>
    <n v="441000"/>
    <m/>
    <m/>
    <m/>
    <m/>
    <m/>
    <m/>
    <m/>
    <m/>
    <m/>
  </r>
  <r>
    <s v="DIVIDENDO US$ 0,63"/>
    <d v="2017-08-10T00:00:00"/>
    <x v="265"/>
    <s v="US$"/>
    <x v="846"/>
    <n v="0"/>
    <n v="700000"/>
    <n v="0"/>
    <n v="0"/>
    <n v="0"/>
    <n v="0.63"/>
    <s v="Low"/>
    <n v="441000"/>
    <m/>
    <m/>
    <m/>
    <m/>
    <m/>
    <m/>
    <m/>
    <m/>
    <m/>
  </r>
  <r>
    <s v="DIVIDENDO US$ 0,63"/>
    <d v="2017-05-11T00:00:00"/>
    <x v="333"/>
    <s v="US$"/>
    <x v="846"/>
    <n v="0"/>
    <n v="700000"/>
    <n v="0"/>
    <n v="0"/>
    <n v="0"/>
    <n v="0.63"/>
    <s v="Low"/>
    <n v="441000"/>
    <m/>
    <m/>
    <m/>
    <m/>
    <m/>
    <m/>
    <m/>
    <m/>
    <m/>
  </r>
  <r>
    <s v="DIVIDENDO PROV US$ 0,01111764903454250"/>
    <d v="2021-06-18T00:00:00"/>
    <x v="890"/>
    <s v="US$"/>
    <x v="783"/>
    <n v="0"/>
    <n v="40000000"/>
    <n v="0"/>
    <n v="0"/>
    <n v="0"/>
    <n v="1.0999999999999999E-2"/>
    <s v="Low"/>
    <n v="440000"/>
    <m/>
    <m/>
    <m/>
    <m/>
    <m/>
    <m/>
    <m/>
    <m/>
    <m/>
  </r>
  <r>
    <s v="DIVIDENDO US$ 0,043886"/>
    <d v="2021-03-10T00:00:00"/>
    <x v="981"/>
    <s v="US$"/>
    <x v="866"/>
    <n v="0"/>
    <n v="10000000"/>
    <n v="0"/>
    <n v="0"/>
    <n v="0"/>
    <n v="4.3999999999999997E-2"/>
    <s v="Low"/>
    <n v="440000"/>
    <m/>
    <m/>
    <m/>
    <m/>
    <m/>
    <m/>
    <m/>
    <m/>
    <m/>
  </r>
  <r>
    <s v="DIVIDENDO US$ 0,44047"/>
    <d v="2019-12-16T00:00:00"/>
    <x v="892"/>
    <s v="US$"/>
    <x v="851"/>
    <n v="0"/>
    <n v="1000000"/>
    <n v="0"/>
    <n v="0"/>
    <n v="0"/>
    <n v="0.44"/>
    <s v="Low"/>
    <n v="440000"/>
    <m/>
    <m/>
    <m/>
    <m/>
    <m/>
    <m/>
    <m/>
    <m/>
    <m/>
  </r>
  <r>
    <s v="DIVIDENDO PROV US$ 0,04363894603033440"/>
    <d v="2019-07-11T00:00:00"/>
    <x v="386"/>
    <s v="US$"/>
    <x v="789"/>
    <n v="0"/>
    <n v="10000000"/>
    <n v="0"/>
    <n v="0"/>
    <n v="0"/>
    <n v="4.3999999999999997E-2"/>
    <s v="Low"/>
    <n v="440000"/>
    <m/>
    <m/>
    <m/>
    <m/>
    <m/>
    <m/>
    <m/>
    <m/>
    <m/>
  </r>
  <r>
    <s v="DIVIDENDO PROV US$ 0,04355214542145690"/>
    <d v="2019-07-11T00:00:00"/>
    <x v="386"/>
    <s v="US$"/>
    <x v="788"/>
    <n v="0"/>
    <n v="10000000"/>
    <n v="0"/>
    <n v="0"/>
    <n v="0"/>
    <n v="4.3999999999999997E-2"/>
    <s v="Low"/>
    <n v="440000"/>
    <m/>
    <m/>
    <m/>
    <m/>
    <m/>
    <m/>
    <m/>
    <m/>
    <m/>
  </r>
  <r>
    <s v="DIVIDENDO PROV US$ 0,0435539361"/>
    <d v="2017-06-02T00:00:00"/>
    <x v="1088"/>
    <s v="US$"/>
    <x v="867"/>
    <n v="0"/>
    <n v="10000000"/>
    <n v="0"/>
    <n v="0"/>
    <n v="0"/>
    <n v="4.3999999999999997E-2"/>
    <s v="Low"/>
    <n v="440000"/>
    <m/>
    <m/>
    <m/>
    <m/>
    <m/>
    <m/>
    <m/>
    <m/>
    <m/>
  </r>
  <r>
    <s v="DIVIDENDO PROV US$ 0,024999766"/>
    <d v="2021-07-15T00:00:00"/>
    <x v="1063"/>
    <s v="US$"/>
    <x v="868"/>
    <n v="0"/>
    <n v="17572047"/>
    <n v="0"/>
    <n v="0"/>
    <n v="0"/>
    <n v="2.5000000000000001E-2"/>
    <s v="Low"/>
    <n v="439301.17499999999"/>
    <m/>
    <m/>
    <m/>
    <m/>
    <m/>
    <m/>
    <m/>
    <m/>
    <m/>
  </r>
  <r>
    <s v="DIVIDENDO $ 0,113343"/>
    <d v="2015-10-23T00:00:00"/>
    <x v="431"/>
    <s v="$"/>
    <x v="694"/>
    <n v="0"/>
    <n v="3883012"/>
    <n v="0"/>
    <n v="0"/>
    <n v="0"/>
    <n v="0.113"/>
    <s v="Low"/>
    <n v="438780.35600000003"/>
    <m/>
    <m/>
    <m/>
    <m/>
    <m/>
    <m/>
    <m/>
    <m/>
    <m/>
  </r>
  <r>
    <s v="DIVIDENDO US$ 0,437866"/>
    <d v="2019-07-01T00:00:00"/>
    <x v="1092"/>
    <s v="US$"/>
    <x v="799"/>
    <n v="0"/>
    <n v="1000000"/>
    <n v="0"/>
    <n v="0"/>
    <n v="0"/>
    <n v="0.438"/>
    <s v="Low"/>
    <n v="438000"/>
    <m/>
    <m/>
    <m/>
    <m/>
    <m/>
    <m/>
    <m/>
    <m/>
    <m/>
  </r>
  <r>
    <s v="DIVIDENDO PROV US$ 0,0062163212"/>
    <d v="2021-03-02T00:00:00"/>
    <x v="554"/>
    <s v="US$"/>
    <x v="741"/>
    <n v="0"/>
    <n v="72927389"/>
    <n v="0"/>
    <n v="0"/>
    <n v="0"/>
    <n v="6.0000000000000001E-3"/>
    <s v="Low"/>
    <n v="437564.33399999997"/>
    <m/>
    <m/>
    <m/>
    <m/>
    <m/>
    <m/>
    <m/>
    <m/>
    <m/>
  </r>
  <r>
    <s v="DIVIDENDO $ 0,06465967"/>
    <d v="2019-05-15T00:00:00"/>
    <x v="181"/>
    <s v="$"/>
    <x v="592"/>
    <n v="0"/>
    <n v="6720000"/>
    <n v="0"/>
    <n v="0"/>
    <n v="0"/>
    <n v="6.5000000000000002E-2"/>
    <s v="Low"/>
    <n v="436800"/>
    <m/>
    <m/>
    <m/>
    <m/>
    <m/>
    <m/>
    <m/>
    <m/>
    <m/>
  </r>
  <r>
    <s v="DIVIDENDO US$ 0,436361"/>
    <d v="2020-06-15T00:00:00"/>
    <x v="2"/>
    <s v="US$"/>
    <x v="811"/>
    <n v="0"/>
    <n v="1000000"/>
    <n v="0"/>
    <n v="0"/>
    <n v="0"/>
    <n v="0.436"/>
    <s v="Low"/>
    <n v="436000"/>
    <m/>
    <m/>
    <m/>
    <m/>
    <m/>
    <m/>
    <m/>
    <m/>
    <m/>
  </r>
  <r>
    <s v="DIVIDENDO US$ 0,435582"/>
    <d v="2018-09-04T00:00:00"/>
    <x v="571"/>
    <s v="US$"/>
    <x v="799"/>
    <n v="0"/>
    <n v="1000000"/>
    <n v="0"/>
    <n v="0"/>
    <n v="0"/>
    <n v="0.436"/>
    <s v="Low"/>
    <n v="436000"/>
    <m/>
    <m/>
    <m/>
    <m/>
    <m/>
    <m/>
    <m/>
    <m/>
    <m/>
  </r>
  <r>
    <s v="DIVIDENDO DEF US$ 0,435"/>
    <d v="2017-06-09T00:00:00"/>
    <x v="178"/>
    <s v="US$"/>
    <x v="740"/>
    <n v="0"/>
    <n v="1000000"/>
    <n v="0"/>
    <n v="0"/>
    <n v="0"/>
    <n v="0.435"/>
    <s v="Low"/>
    <n v="435000"/>
    <m/>
    <m/>
    <m/>
    <m/>
    <m/>
    <m/>
    <m/>
    <m/>
    <m/>
  </r>
  <r>
    <s v="DIVIDENDO US$ 0,43249"/>
    <d v="2019-12-03T00:00:00"/>
    <x v="1224"/>
    <s v="US$"/>
    <x v="816"/>
    <n v="0"/>
    <n v="1000000"/>
    <n v="0"/>
    <n v="0"/>
    <n v="0"/>
    <n v="0.432"/>
    <s v="Low"/>
    <n v="432000"/>
    <m/>
    <m/>
    <m/>
    <m/>
    <m/>
    <m/>
    <m/>
    <m/>
    <m/>
  </r>
  <r>
    <s v="DIVIDENDO $ 0,110904"/>
    <d v="2015-04-17T00:00:00"/>
    <x v="257"/>
    <s v="$"/>
    <x v="694"/>
    <n v="0"/>
    <n v="3883012"/>
    <n v="0"/>
    <n v="0"/>
    <n v="0"/>
    <n v="0.111"/>
    <s v="Low"/>
    <n v="431014.33199999999"/>
    <m/>
    <m/>
    <m/>
    <m/>
    <m/>
    <m/>
    <m/>
    <m/>
    <m/>
  </r>
  <r>
    <s v="DIVIDENDO PROV US$ 0,043047"/>
    <d v="2021-03-10T00:00:00"/>
    <x v="981"/>
    <s v="US$"/>
    <x v="869"/>
    <n v="0"/>
    <n v="10000000"/>
    <n v="0"/>
    <n v="0"/>
    <n v="0"/>
    <n v="4.2999999999999997E-2"/>
    <s v="Low"/>
    <n v="430000"/>
    <m/>
    <m/>
    <m/>
    <m/>
    <m/>
    <m/>
    <m/>
    <m/>
    <m/>
  </r>
  <r>
    <s v="DIVIDENDO PROV US$ 0,04286686"/>
    <d v="2021-02-18T00:00:00"/>
    <x v="1081"/>
    <s v="US$"/>
    <x v="858"/>
    <n v="0"/>
    <n v="10000000"/>
    <n v="0"/>
    <n v="0"/>
    <n v="0"/>
    <n v="4.2999999999999997E-2"/>
    <s v="Low"/>
    <n v="430000"/>
    <m/>
    <m/>
    <m/>
    <m/>
    <m/>
    <m/>
    <m/>
    <m/>
    <m/>
  </r>
  <r>
    <s v="DIVIDENDO PROV US$ 0,0430796578"/>
    <d v="2020-12-29T00:00:00"/>
    <x v="1203"/>
    <s v="US$"/>
    <x v="828"/>
    <n v="0"/>
    <n v="10000000"/>
    <n v="0"/>
    <n v="0"/>
    <n v="0"/>
    <n v="4.2999999999999997E-2"/>
    <s v="Low"/>
    <n v="430000"/>
    <m/>
    <m/>
    <m/>
    <m/>
    <m/>
    <m/>
    <m/>
    <m/>
    <m/>
  </r>
  <r>
    <s v="DIVIDENDO PROV US$ 0,0430735140"/>
    <d v="2020-12-29T00:00:00"/>
    <x v="1203"/>
    <s v="US$"/>
    <x v="829"/>
    <n v="0"/>
    <n v="10000000"/>
    <n v="0"/>
    <n v="0"/>
    <n v="0"/>
    <n v="4.2999999999999997E-2"/>
    <s v="Low"/>
    <n v="430000"/>
    <m/>
    <m/>
    <m/>
    <m/>
    <m/>
    <m/>
    <m/>
    <m/>
    <m/>
  </r>
  <r>
    <s v="DIVIDENDO $ 0,04343575028021"/>
    <d v="2020-01-22T00:00:00"/>
    <x v="270"/>
    <s v="$"/>
    <x v="612"/>
    <n v="0"/>
    <n v="10000000"/>
    <n v="0"/>
    <n v="0"/>
    <n v="0"/>
    <n v="4.2999999999999997E-2"/>
    <s v="Low"/>
    <n v="430000"/>
    <m/>
    <m/>
    <m/>
    <m/>
    <m/>
    <m/>
    <m/>
    <m/>
    <m/>
  </r>
  <r>
    <s v="DIVIDENDO PROV $ 0,0434826182078764"/>
    <d v="2019-10-17T00:00:00"/>
    <x v="1051"/>
    <s v="$"/>
    <x v="467"/>
    <n v="0"/>
    <n v="10000000"/>
    <n v="0"/>
    <n v="0"/>
    <n v="0"/>
    <n v="4.2999999999999997E-2"/>
    <s v="Low"/>
    <n v="430000"/>
    <m/>
    <m/>
    <m/>
    <m/>
    <m/>
    <m/>
    <m/>
    <m/>
    <m/>
  </r>
  <r>
    <s v="DIVIDENDO PROV US$ 0,04257819976887410"/>
    <d v="2019-07-11T00:00:00"/>
    <x v="386"/>
    <s v="US$"/>
    <x v="791"/>
    <n v="0"/>
    <n v="10000000"/>
    <n v="0"/>
    <n v="0"/>
    <n v="0"/>
    <n v="4.2999999999999997E-2"/>
    <s v="Low"/>
    <n v="430000"/>
    <m/>
    <m/>
    <m/>
    <m/>
    <m/>
    <m/>
    <m/>
    <m/>
    <m/>
  </r>
  <r>
    <s v="DIVIDENDO PROV $ 0,042987357048669"/>
    <d v="2018-08-21T00:00:00"/>
    <x v="1074"/>
    <s v="$"/>
    <x v="467"/>
    <n v="0"/>
    <n v="10000000"/>
    <n v="0"/>
    <n v="0"/>
    <n v="0"/>
    <n v="4.2999999999999997E-2"/>
    <s v="Low"/>
    <n v="430000"/>
    <m/>
    <m/>
    <m/>
    <m/>
    <m/>
    <m/>
    <m/>
    <m/>
    <m/>
  </r>
  <r>
    <s v="DIVIDENDO $ 0,109885"/>
    <d v="2015-01-20T00:00:00"/>
    <x v="167"/>
    <s v="$"/>
    <x v="694"/>
    <n v="0"/>
    <n v="3883012"/>
    <n v="0"/>
    <n v="0"/>
    <n v="0"/>
    <n v="0.11"/>
    <s v="Low"/>
    <n v="427131.32"/>
    <m/>
    <m/>
    <m/>
    <m/>
    <m/>
    <m/>
    <m/>
    <m/>
    <m/>
  </r>
  <r>
    <s v="DIVIDENDO US$ 0,425929"/>
    <d v="2020-09-23T00:00:00"/>
    <x v="891"/>
    <s v="US$"/>
    <x v="849"/>
    <n v="0"/>
    <n v="1000000"/>
    <n v="0"/>
    <n v="0"/>
    <n v="0"/>
    <n v="0.42599999999999999"/>
    <s v="Low"/>
    <n v="426000"/>
    <m/>
    <m/>
    <m/>
    <m/>
    <m/>
    <m/>
    <m/>
    <m/>
    <m/>
  </r>
  <r>
    <s v="DIVIDENDO US$ 0,424518"/>
    <d v="2019-09-24T00:00:00"/>
    <x v="141"/>
    <s v="US$"/>
    <x v="855"/>
    <n v="0"/>
    <n v="1000000"/>
    <n v="0"/>
    <n v="0"/>
    <n v="0"/>
    <n v="0.42499999999999999"/>
    <s v="Low"/>
    <n v="425000"/>
    <m/>
    <m/>
    <m/>
    <m/>
    <m/>
    <m/>
    <m/>
    <m/>
    <m/>
  </r>
  <r>
    <s v="DIVIDENDO US$ 0,424219"/>
    <d v="2019-06-17T00:00:00"/>
    <x v="191"/>
    <s v="US$"/>
    <x v="849"/>
    <n v="0"/>
    <n v="1000000"/>
    <n v="0"/>
    <n v="0"/>
    <n v="0"/>
    <n v="0.42399999999999999"/>
    <s v="Low"/>
    <n v="424000"/>
    <m/>
    <m/>
    <m/>
    <m/>
    <m/>
    <m/>
    <m/>
    <m/>
    <m/>
  </r>
  <r>
    <s v="DIVIDENDO PROV 0 $ 0,108927"/>
    <d v="2015-04-23T00:00:00"/>
    <x v="8"/>
    <s v="$"/>
    <x v="694"/>
    <n v="0"/>
    <n v="3883012"/>
    <n v="0"/>
    <n v="0"/>
    <n v="0"/>
    <n v="0.109"/>
    <s v="Low"/>
    <n v="423248.30800000002"/>
    <m/>
    <m/>
    <m/>
    <m/>
    <m/>
    <m/>
    <m/>
    <m/>
    <m/>
  </r>
  <r>
    <s v="DIVIDENDO PROV US$ 0,0424884820"/>
    <d v="2021-07-09T00:00:00"/>
    <x v="57"/>
    <s v="US$"/>
    <x v="870"/>
    <n v="0"/>
    <n v="10000000"/>
    <n v="0"/>
    <n v="0"/>
    <n v="0"/>
    <n v="4.2000000000000003E-2"/>
    <s v="Low"/>
    <n v="420000"/>
    <m/>
    <m/>
    <m/>
    <m/>
    <m/>
    <m/>
    <m/>
    <m/>
    <m/>
  </r>
  <r>
    <s v="DIVIDENDO DEF US$ 0,04191123455971250"/>
    <d v="2021-05-22T00:00:00"/>
    <x v="18"/>
    <s v="US$"/>
    <x v="789"/>
    <n v="0"/>
    <n v="10000000"/>
    <n v="0"/>
    <n v="0"/>
    <n v="0"/>
    <n v="4.2000000000000003E-2"/>
    <s v="Low"/>
    <n v="420000"/>
    <m/>
    <m/>
    <m/>
    <m/>
    <m/>
    <m/>
    <m/>
    <m/>
    <m/>
  </r>
  <r>
    <s v="DIVIDENDO DEF US$ 0,04180697425975690"/>
    <d v="2021-05-22T00:00:00"/>
    <x v="18"/>
    <s v="US$"/>
    <x v="788"/>
    <n v="0"/>
    <n v="10000000"/>
    <n v="0"/>
    <n v="0"/>
    <n v="0"/>
    <n v="4.2000000000000003E-2"/>
    <s v="Low"/>
    <n v="420000"/>
    <m/>
    <m/>
    <m/>
    <m/>
    <m/>
    <m/>
    <m/>
    <m/>
    <m/>
  </r>
  <r>
    <s v="DIVIDENDO PROV US$ 0,0423738121"/>
    <d v="2020-12-29T00:00:00"/>
    <x v="1203"/>
    <s v="US$"/>
    <x v="827"/>
    <n v="0"/>
    <n v="10000000"/>
    <n v="0"/>
    <n v="0"/>
    <n v="0"/>
    <n v="4.2000000000000003E-2"/>
    <s v="Low"/>
    <n v="420000"/>
    <m/>
    <m/>
    <m/>
    <m/>
    <m/>
    <m/>
    <m/>
    <m/>
    <m/>
  </r>
  <r>
    <s v="DIVIDENDO $ 0,04169672"/>
    <d v="2019-10-24T00:00:00"/>
    <x v="401"/>
    <s v="$"/>
    <x v="607"/>
    <n v="0"/>
    <n v="10000000"/>
    <n v="0"/>
    <n v="0"/>
    <n v="0"/>
    <n v="4.2000000000000003E-2"/>
    <s v="Low"/>
    <n v="420000"/>
    <m/>
    <m/>
    <m/>
    <m/>
    <m/>
    <m/>
    <m/>
    <m/>
    <m/>
  </r>
  <r>
    <s v="DIVIDENDO US$ 0,0050100264"/>
    <d v="2021-03-02T00:00:00"/>
    <x v="554"/>
    <s v="US$"/>
    <x v="656"/>
    <n v="0"/>
    <n v="83952963"/>
    <n v="0"/>
    <n v="0"/>
    <n v="0"/>
    <n v="5.0000000000000001E-3"/>
    <s v="Low"/>
    <n v="419764.815"/>
    <m/>
    <m/>
    <m/>
    <m/>
    <m/>
    <m/>
    <m/>
    <m/>
    <m/>
  </r>
  <r>
    <s v="DIVIDENDO $ 0,06609796"/>
    <d v="2020-04-08T00:00:00"/>
    <x v="521"/>
    <s v="$"/>
    <x v="592"/>
    <n v="0"/>
    <n v="6360000"/>
    <n v="0"/>
    <n v="0"/>
    <n v="0"/>
    <n v="6.6000000000000003E-2"/>
    <s v="Low"/>
    <n v="419760"/>
    <m/>
    <m/>
    <m/>
    <m/>
    <m/>
    <m/>
    <m/>
    <m/>
    <m/>
  </r>
  <r>
    <s v="DIVIDENDO PROV 0 US$ 0,41861"/>
    <d v="2021-06-10T00:00:00"/>
    <x v="103"/>
    <s v="US$"/>
    <x v="824"/>
    <n v="0"/>
    <n v="1000000"/>
    <n v="0"/>
    <n v="0"/>
    <n v="0"/>
    <n v="0.41899999999999998"/>
    <s v="Low"/>
    <n v="419000"/>
    <m/>
    <m/>
    <m/>
    <m/>
    <m/>
    <m/>
    <m/>
    <m/>
    <m/>
  </r>
  <r>
    <s v="DIVIDENDO US$ 0,418332"/>
    <d v="2019-08-01T00:00:00"/>
    <x v="1187"/>
    <s v="US$"/>
    <x v="799"/>
    <n v="0"/>
    <n v="1000000"/>
    <n v="0"/>
    <n v="0"/>
    <n v="0"/>
    <n v="0.41799999999999998"/>
    <s v="Low"/>
    <n v="418000"/>
    <m/>
    <m/>
    <m/>
    <m/>
    <m/>
    <m/>
    <m/>
    <m/>
    <m/>
  </r>
  <r>
    <s v="DIVIDENDO US$ 0,416533"/>
    <d v="2020-03-02T00:00:00"/>
    <x v="691"/>
    <s v="US$"/>
    <x v="799"/>
    <n v="0"/>
    <n v="1000000"/>
    <n v="0"/>
    <n v="0"/>
    <n v="0"/>
    <n v="0.41699999999999998"/>
    <s v="Low"/>
    <n v="417000"/>
    <m/>
    <m/>
    <m/>
    <m/>
    <m/>
    <m/>
    <m/>
    <m/>
    <m/>
  </r>
  <r>
    <s v="DIVIDENDO PROV US$ 0,006467614429971320"/>
    <d v="2021-02-19T00:00:00"/>
    <x v="860"/>
    <s v="US$"/>
    <x v="871"/>
    <n v="0"/>
    <n v="69100939"/>
    <n v="0"/>
    <n v="0"/>
    <n v="0"/>
    <n v="6.0000000000000001E-3"/>
    <s v="Low"/>
    <n v="414605.63400000002"/>
    <m/>
    <m/>
    <m/>
    <m/>
    <m/>
    <m/>
    <m/>
    <m/>
    <m/>
  </r>
  <r>
    <s v="DIVIDENDO US$ 0,412241"/>
    <d v="2018-12-17T00:00:00"/>
    <x v="330"/>
    <s v="US$"/>
    <x v="851"/>
    <n v="0"/>
    <n v="1000000"/>
    <n v="0"/>
    <n v="0"/>
    <n v="0"/>
    <n v="0.41199999999999998"/>
    <s v="Low"/>
    <n v="412000"/>
    <m/>
    <m/>
    <m/>
    <m/>
    <m/>
    <m/>
    <m/>
    <m/>
    <m/>
  </r>
  <r>
    <s v="DIVIDENDO INF 0 $ 0,105941"/>
    <d v="2017-05-10T00:00:00"/>
    <x v="315"/>
    <s v="$"/>
    <x v="694"/>
    <n v="0"/>
    <n v="3883012"/>
    <n v="0"/>
    <n v="0"/>
    <n v="0"/>
    <n v="0.106"/>
    <s v="Low"/>
    <n v="411599.272"/>
    <m/>
    <m/>
    <m/>
    <m/>
    <m/>
    <m/>
    <m/>
    <m/>
    <m/>
  </r>
  <r>
    <s v="DIVIDENDO $ 0,105724"/>
    <d v="2016-05-12T00:00:00"/>
    <x v="61"/>
    <s v="$"/>
    <x v="694"/>
    <n v="0"/>
    <n v="3883012"/>
    <n v="0"/>
    <n v="0"/>
    <n v="0"/>
    <n v="0.106"/>
    <s v="Low"/>
    <n v="411599.272"/>
    <m/>
    <m/>
    <m/>
    <m/>
    <m/>
    <m/>
    <m/>
    <m/>
    <m/>
  </r>
  <r>
    <s v="DIVIDENDO $ 0,056182"/>
    <d v="2015-06-01T00:00:00"/>
    <x v="902"/>
    <s v="$"/>
    <x v="627"/>
    <n v="0"/>
    <n v="7342950"/>
    <n v="0"/>
    <n v="0"/>
    <n v="0"/>
    <n v="5.6000000000000001E-2"/>
    <s v="Low"/>
    <n v="411205.2"/>
    <m/>
    <m/>
    <m/>
    <m/>
    <m/>
    <m/>
    <m/>
    <m/>
    <m/>
  </r>
  <r>
    <s v="DIVIDENDO US$ 0,410967"/>
    <d v="2020-02-03T00:00:00"/>
    <x v="125"/>
    <s v="US$"/>
    <x v="799"/>
    <n v="0"/>
    <n v="1000000"/>
    <n v="0"/>
    <n v="0"/>
    <n v="0"/>
    <n v="0.41099999999999998"/>
    <s v="Low"/>
    <n v="411000"/>
    <m/>
    <m/>
    <m/>
    <m/>
    <m/>
    <m/>
    <m/>
    <m/>
    <m/>
  </r>
  <r>
    <s v="DIVIDENDO US$ 0,411449"/>
    <d v="2019-12-16T00:00:00"/>
    <x v="892"/>
    <s v="US$"/>
    <x v="872"/>
    <n v="0"/>
    <n v="1000000"/>
    <n v="0"/>
    <n v="0"/>
    <n v="0"/>
    <n v="0.41099999999999998"/>
    <s v="Low"/>
    <n v="411000"/>
    <m/>
    <m/>
    <m/>
    <m/>
    <m/>
    <m/>
    <m/>
    <m/>
    <m/>
  </r>
  <r>
    <s v="DIVIDENDO US$ 0,410567"/>
    <d v="2018-04-30T00:00:00"/>
    <x v="301"/>
    <s v="US$"/>
    <x v="799"/>
    <n v="0"/>
    <n v="1000000"/>
    <n v="0"/>
    <n v="0"/>
    <n v="0"/>
    <n v="0.41099999999999998"/>
    <s v="Low"/>
    <n v="411000"/>
    <m/>
    <m/>
    <m/>
    <m/>
    <m/>
    <m/>
    <m/>
    <m/>
    <m/>
  </r>
  <r>
    <s v="DIVIDENDO PROV US$ 0,0410339440"/>
    <d v="2021-06-18T00:00:00"/>
    <x v="890"/>
    <s v="US$"/>
    <x v="873"/>
    <n v="0"/>
    <n v="10000000"/>
    <n v="0"/>
    <n v="0"/>
    <n v="0"/>
    <n v="4.1000000000000002E-2"/>
    <s v="Low"/>
    <n v="410000"/>
    <m/>
    <m/>
    <m/>
    <m/>
    <m/>
    <m/>
    <m/>
    <m/>
    <m/>
  </r>
  <r>
    <s v="DIVIDENDO DEF US$ 0,0406414568324530"/>
    <d v="2021-05-22T00:00:00"/>
    <x v="18"/>
    <s v="US$"/>
    <x v="791"/>
    <n v="0"/>
    <n v="10000000"/>
    <n v="0"/>
    <n v="0"/>
    <n v="0"/>
    <n v="4.1000000000000002E-2"/>
    <s v="Low"/>
    <n v="410000"/>
    <m/>
    <m/>
    <m/>
    <m/>
    <m/>
    <m/>
    <m/>
    <m/>
    <m/>
  </r>
  <r>
    <s v="DIVIDENDO PROV EURO 0,04091579847180720"/>
    <d v="2021-03-05T00:00:00"/>
    <x v="477"/>
    <s v="EURO"/>
    <x v="874"/>
    <n v="0"/>
    <n v="10000000"/>
    <n v="0"/>
    <n v="0"/>
    <n v="0"/>
    <n v="4.1000000000000002E-2"/>
    <s v="Low"/>
    <n v="410000"/>
    <m/>
    <m/>
    <m/>
    <m/>
    <m/>
    <m/>
    <m/>
    <m/>
    <m/>
  </r>
  <r>
    <s v="DIVIDENDO PROV US$ 0,0414350593"/>
    <d v="2020-12-29T00:00:00"/>
    <x v="1203"/>
    <s v="US$"/>
    <x v="830"/>
    <n v="0"/>
    <n v="10000000"/>
    <n v="0"/>
    <n v="0"/>
    <n v="0"/>
    <n v="4.1000000000000002E-2"/>
    <s v="Low"/>
    <n v="410000"/>
    <m/>
    <m/>
    <m/>
    <m/>
    <m/>
    <m/>
    <m/>
    <m/>
    <m/>
  </r>
  <r>
    <s v="DIVIDENDO US$ 0,410346"/>
    <d v="2020-03-25T00:00:00"/>
    <x v="731"/>
    <s v="US$"/>
    <x v="851"/>
    <n v="0"/>
    <n v="1000000"/>
    <n v="0"/>
    <n v="0"/>
    <n v="0"/>
    <n v="0.41"/>
    <s v="Low"/>
    <n v="410000"/>
    <m/>
    <m/>
    <m/>
    <m/>
    <m/>
    <m/>
    <m/>
    <m/>
    <m/>
  </r>
  <r>
    <s v="DIVIDENDO PROV 0 US$ 0,409168"/>
    <d v="2020-04-01T00:00:00"/>
    <x v="525"/>
    <s v="US$"/>
    <x v="799"/>
    <n v="0"/>
    <n v="1000000"/>
    <n v="0"/>
    <n v="0"/>
    <n v="0"/>
    <n v="0.40899999999999997"/>
    <s v="Low"/>
    <n v="409000"/>
    <m/>
    <m/>
    <m/>
    <m/>
    <m/>
    <m/>
    <m/>
    <m/>
    <m/>
  </r>
  <r>
    <s v="DIVIDENDO US$ 0,407823"/>
    <d v="2020-12-14T00:00:00"/>
    <x v="89"/>
    <s v="US$"/>
    <x v="851"/>
    <n v="0"/>
    <n v="1000000"/>
    <n v="0"/>
    <n v="0"/>
    <n v="0"/>
    <n v="0.40799999999999997"/>
    <s v="Low"/>
    <n v="408000"/>
    <m/>
    <m/>
    <m/>
    <m/>
    <m/>
    <m/>
    <m/>
    <m/>
    <m/>
  </r>
  <r>
    <s v="DIVIDENDO US$ 0,407622"/>
    <d v="2019-12-02T00:00:00"/>
    <x v="1239"/>
    <s v="US$"/>
    <x v="799"/>
    <n v="0"/>
    <n v="1000000"/>
    <n v="0"/>
    <n v="0"/>
    <n v="0"/>
    <n v="0.40799999999999997"/>
    <s v="Low"/>
    <n v="408000"/>
    <m/>
    <m/>
    <m/>
    <m/>
    <m/>
    <m/>
    <m/>
    <m/>
    <m/>
  </r>
  <r>
    <s v="DIVIDENDO PROV 0 US$ 0,008149603"/>
    <d v="2020-08-28T00:00:00"/>
    <x v="1240"/>
    <s v="US$"/>
    <x v="741"/>
    <n v="0"/>
    <n v="50922724"/>
    <n v="0"/>
    <n v="0"/>
    <n v="0"/>
    <n v="8.0000000000000002E-3"/>
    <s v="Low"/>
    <n v="407381.79200000002"/>
    <m/>
    <m/>
    <m/>
    <m/>
    <m/>
    <m/>
    <m/>
    <m/>
    <m/>
  </r>
  <r>
    <s v="DIVIDENDO US$ 0,405355"/>
    <d v="2019-10-30T00:00:00"/>
    <x v="513"/>
    <s v="US$"/>
    <x v="799"/>
    <n v="0"/>
    <n v="1000000"/>
    <n v="0"/>
    <n v="0"/>
    <n v="0"/>
    <n v="0.40500000000000003"/>
    <s v="Low"/>
    <n v="405000"/>
    <m/>
    <m/>
    <m/>
    <m/>
    <m/>
    <m/>
    <m/>
    <m/>
    <m/>
  </r>
  <r>
    <s v="DIVIDENDO $ 0,06073424"/>
    <d v="2019-05-08T00:00:00"/>
    <x v="23"/>
    <s v="$"/>
    <x v="592"/>
    <n v="0"/>
    <n v="6600000"/>
    <n v="0"/>
    <n v="0"/>
    <n v="0"/>
    <n v="6.0999999999999999E-2"/>
    <s v="Low"/>
    <n v="402600"/>
    <m/>
    <m/>
    <m/>
    <m/>
    <m/>
    <m/>
    <m/>
    <m/>
    <m/>
  </r>
  <r>
    <s v="DIVIDENDO PROV US$ 0,03984653"/>
    <d v="2021-08-26T00:00:00"/>
    <x v="947"/>
    <s v="US$"/>
    <x v="858"/>
    <n v="0"/>
    <n v="10000000"/>
    <n v="0"/>
    <n v="0"/>
    <n v="0"/>
    <n v="0.04"/>
    <s v="Low"/>
    <n v="400000"/>
    <m/>
    <m/>
    <m/>
    <m/>
    <m/>
    <m/>
    <m/>
    <m/>
    <m/>
  </r>
  <r>
    <s v="DIVIDENDO PROV US$ 0,039686778"/>
    <d v="2021-06-18T00:00:00"/>
    <x v="890"/>
    <s v="US$"/>
    <x v="875"/>
    <n v="0"/>
    <n v="10000000"/>
    <n v="0"/>
    <n v="0"/>
    <n v="0"/>
    <n v="0.04"/>
    <s v="Low"/>
    <n v="400000"/>
    <m/>
    <m/>
    <m/>
    <m/>
    <m/>
    <m/>
    <m/>
    <m/>
    <m/>
  </r>
  <r>
    <s v="DIVIDENDO PROV US$ 0,0397112200"/>
    <d v="2021-06-18T00:00:00"/>
    <x v="890"/>
    <s v="US$"/>
    <x v="876"/>
    <n v="0"/>
    <n v="10000000"/>
    <n v="0"/>
    <n v="0"/>
    <n v="0"/>
    <n v="0.04"/>
    <s v="Low"/>
    <n v="400000"/>
    <m/>
    <m/>
    <m/>
    <m/>
    <m/>
    <m/>
    <m/>
    <m/>
    <m/>
  </r>
  <r>
    <s v="DIVIDENDO PROV US$ 0,0396867780"/>
    <d v="2021-06-18T00:00:00"/>
    <x v="890"/>
    <s v="US$"/>
    <x v="877"/>
    <n v="0"/>
    <n v="10000000"/>
    <n v="0"/>
    <n v="0"/>
    <n v="0"/>
    <n v="0.04"/>
    <s v="Low"/>
    <n v="400000"/>
    <m/>
    <m/>
    <m/>
    <m/>
    <m/>
    <m/>
    <m/>
    <m/>
    <m/>
  </r>
  <r>
    <s v="DIVIDENDO PROV US$ 0,0395840083"/>
    <d v="2020-12-29T00:00:00"/>
    <x v="1203"/>
    <s v="US$"/>
    <x v="832"/>
    <n v="0"/>
    <n v="10000000"/>
    <n v="0"/>
    <n v="0"/>
    <n v="0"/>
    <n v="0.04"/>
    <s v="Low"/>
    <n v="400000"/>
    <m/>
    <m/>
    <m/>
    <m/>
    <m/>
    <m/>
    <m/>
    <m/>
    <m/>
  </r>
  <r>
    <s v="DIVIDENDO US$ 0,400225"/>
    <d v="2020-12-14T00:00:00"/>
    <x v="89"/>
    <s v="US$"/>
    <x v="878"/>
    <n v="0"/>
    <n v="1000000"/>
    <n v="0"/>
    <n v="0"/>
    <n v="0"/>
    <n v="0.4"/>
    <s v="Low"/>
    <n v="400000"/>
    <m/>
    <m/>
    <m/>
    <m/>
    <m/>
    <m/>
    <m/>
    <m/>
    <m/>
  </r>
  <r>
    <s v="DIVIDENDO $ 0,04002116047677"/>
    <d v="2019-12-24T00:00:00"/>
    <x v="225"/>
    <s v="$"/>
    <x v="612"/>
    <n v="0"/>
    <n v="10000000"/>
    <n v="0"/>
    <n v="0"/>
    <n v="0"/>
    <n v="0.04"/>
    <s v="Low"/>
    <n v="400000"/>
    <m/>
    <m/>
    <m/>
    <m/>
    <m/>
    <m/>
    <m/>
    <m/>
    <m/>
  </r>
  <r>
    <s v="DIVIDENDO PROV $ 0,03991912181827720000"/>
    <d v="2019-11-22T00:00:00"/>
    <x v="199"/>
    <s v="$"/>
    <x v="467"/>
    <n v="0"/>
    <n v="10000000"/>
    <n v="0"/>
    <n v="0"/>
    <n v="0"/>
    <n v="0.04"/>
    <s v="Low"/>
    <n v="400000"/>
    <m/>
    <m/>
    <m/>
    <m/>
    <m/>
    <m/>
    <m/>
    <m/>
    <m/>
  </r>
  <r>
    <s v="DIVIDENDO $ 0,03985949575631"/>
    <d v="2019-11-11T00:00:00"/>
    <x v="840"/>
    <s v="$"/>
    <x v="588"/>
    <n v="0"/>
    <n v="10000000"/>
    <n v="0"/>
    <n v="0"/>
    <n v="0"/>
    <n v="0.04"/>
    <s v="Low"/>
    <n v="400000"/>
    <m/>
    <m/>
    <m/>
    <m/>
    <m/>
    <m/>
    <m/>
    <m/>
    <m/>
  </r>
  <r>
    <s v="DIVIDENDO US$ 0,4"/>
    <d v="2019-08-01T00:00:00"/>
    <x v="1187"/>
    <s v="US$"/>
    <x v="801"/>
    <n v="0"/>
    <n v="1000000"/>
    <n v="0"/>
    <n v="0"/>
    <n v="0"/>
    <n v="0.4"/>
    <s v="Low"/>
    <n v="400000"/>
    <m/>
    <m/>
    <m/>
    <m/>
    <m/>
    <m/>
    <m/>
    <m/>
    <m/>
  </r>
  <r>
    <s v="DIVIDENDO PROV US$ 0,00101477"/>
    <d v="2018-06-22T00:00:00"/>
    <x v="311"/>
    <s v="US$"/>
    <x v="762"/>
    <n v="0"/>
    <n v="400000000"/>
    <n v="0"/>
    <n v="0"/>
    <n v="0"/>
    <n v="1E-3"/>
    <s v="Low"/>
    <n v="400000"/>
    <m/>
    <m/>
    <m/>
    <m/>
    <m/>
    <m/>
    <m/>
    <m/>
    <m/>
  </r>
  <r>
    <s v="DIVIDENDO DEF US$ 0,00078194"/>
    <d v="2017-05-16T00:00:00"/>
    <x v="83"/>
    <s v="US$"/>
    <x v="621"/>
    <n v="0"/>
    <n v="400000000"/>
    <n v="0"/>
    <n v="0"/>
    <n v="0"/>
    <n v="1E-3"/>
    <s v="Low"/>
    <n v="400000"/>
    <m/>
    <m/>
    <m/>
    <m/>
    <m/>
    <m/>
    <m/>
    <m/>
    <m/>
  </r>
  <r>
    <s v="DIVIDENDO US$ 0,57"/>
    <d v="2017-02-09T00:00:00"/>
    <x v="1241"/>
    <s v="US$"/>
    <x v="846"/>
    <n v="0"/>
    <n v="700000"/>
    <n v="0"/>
    <n v="0"/>
    <n v="0"/>
    <n v="0.56999999999999995"/>
    <s v="Low"/>
    <n v="399000"/>
    <m/>
    <m/>
    <m/>
    <m/>
    <m/>
    <m/>
    <m/>
    <m/>
    <m/>
  </r>
  <r>
    <s v="DIVIDENDO US$ 0,57"/>
    <d v="2016-11-03T00:00:00"/>
    <x v="534"/>
    <s v="US$"/>
    <x v="846"/>
    <n v="0"/>
    <n v="700000"/>
    <n v="0"/>
    <n v="0"/>
    <n v="0"/>
    <n v="0.56999999999999995"/>
    <s v="Low"/>
    <n v="399000"/>
    <m/>
    <m/>
    <m/>
    <m/>
    <m/>
    <m/>
    <m/>
    <m/>
    <m/>
  </r>
  <r>
    <s v="DIVIDENDO US$ 0,57"/>
    <d v="2016-08-04T00:00:00"/>
    <x v="1242"/>
    <s v="US$"/>
    <x v="846"/>
    <n v="0"/>
    <n v="700000"/>
    <n v="0"/>
    <n v="0"/>
    <n v="0"/>
    <n v="0.56999999999999995"/>
    <s v="Low"/>
    <n v="399000"/>
    <m/>
    <m/>
    <m/>
    <m/>
    <m/>
    <m/>
    <m/>
    <m/>
    <m/>
  </r>
  <r>
    <s v="DIVIDENDO US$ 0,57"/>
    <d v="2016-05-05T00:00:00"/>
    <x v="80"/>
    <s v="US$"/>
    <x v="846"/>
    <n v="0"/>
    <n v="700000"/>
    <n v="0"/>
    <n v="0"/>
    <n v="0"/>
    <n v="0.56999999999999995"/>
    <s v="Low"/>
    <n v="399000"/>
    <m/>
    <m/>
    <m/>
    <m/>
    <m/>
    <m/>
    <m/>
    <m/>
    <m/>
  </r>
  <r>
    <s v="DIVIDENDO US$ 0,396886"/>
    <d v="2020-06-15T00:00:00"/>
    <x v="2"/>
    <s v="US$"/>
    <x v="844"/>
    <n v="0"/>
    <n v="1000000"/>
    <n v="0"/>
    <n v="0"/>
    <n v="0"/>
    <n v="0.39700000000000002"/>
    <s v="Low"/>
    <n v="397000"/>
    <m/>
    <m/>
    <m/>
    <m/>
    <m/>
    <m/>
    <m/>
    <m/>
    <m/>
  </r>
  <r>
    <s v="DIVIDENDO US$ 3,962269"/>
    <d v="2019-12-16T00:00:00"/>
    <x v="892"/>
    <s v="US$"/>
    <x v="879"/>
    <n v="0"/>
    <n v="100000"/>
    <n v="0"/>
    <n v="0"/>
    <n v="0"/>
    <n v="3.9620000000000002"/>
    <s v="Medium"/>
    <n v="396200"/>
    <m/>
    <m/>
    <m/>
    <m/>
    <m/>
    <m/>
    <m/>
    <m/>
    <m/>
  </r>
  <r>
    <s v="DIVIDENDO US$ 0,395751"/>
    <d v="2020-12-01T00:00:00"/>
    <x v="478"/>
    <s v="US$"/>
    <x v="799"/>
    <n v="0"/>
    <n v="1000000"/>
    <n v="0"/>
    <n v="0"/>
    <n v="0"/>
    <n v="0.39600000000000002"/>
    <s v="Low"/>
    <n v="396000"/>
    <m/>
    <m/>
    <m/>
    <m/>
    <m/>
    <m/>
    <m/>
    <m/>
    <m/>
  </r>
  <r>
    <s v="DIVIDENDO US$ 0,395698"/>
    <d v="2020-11-02T00:00:00"/>
    <x v="108"/>
    <s v="US$"/>
    <x v="799"/>
    <n v="0"/>
    <n v="1000000"/>
    <n v="0"/>
    <n v="0"/>
    <n v="0"/>
    <n v="0.39600000000000002"/>
    <s v="Low"/>
    <n v="396000"/>
    <m/>
    <m/>
    <m/>
    <m/>
    <m/>
    <m/>
    <m/>
    <m/>
    <m/>
  </r>
  <r>
    <s v="DIVIDENDO US$ 0,395754"/>
    <d v="2018-12-17T00:00:00"/>
    <x v="330"/>
    <s v="US$"/>
    <x v="855"/>
    <n v="0"/>
    <n v="1000000"/>
    <n v="0"/>
    <n v="0"/>
    <n v="0"/>
    <n v="0.39600000000000002"/>
    <s v="Low"/>
    <n v="396000"/>
    <m/>
    <m/>
    <m/>
    <m/>
    <m/>
    <m/>
    <m/>
    <m/>
    <m/>
  </r>
  <r>
    <s v="DIVIDENDO US$ 0,395201"/>
    <d v="2020-12-17T00:00:00"/>
    <x v="585"/>
    <s v="US$"/>
    <x v="799"/>
    <n v="0"/>
    <n v="1000000"/>
    <n v="0"/>
    <n v="0"/>
    <n v="0"/>
    <n v="0.39500000000000002"/>
    <s v="Low"/>
    <n v="395000"/>
    <m/>
    <m/>
    <m/>
    <m/>
    <m/>
    <m/>
    <m/>
    <m/>
    <m/>
  </r>
  <r>
    <s v="DIVIDENDO US$ 0,394514"/>
    <d v="2019-12-24T00:00:00"/>
    <x v="1225"/>
    <s v="US$"/>
    <x v="835"/>
    <n v="0"/>
    <n v="1000000"/>
    <n v="0"/>
    <n v="0"/>
    <n v="0"/>
    <n v="0.39500000000000002"/>
    <s v="Low"/>
    <n v="395000"/>
    <m/>
    <m/>
    <m/>
    <m/>
    <m/>
    <m/>
    <m/>
    <m/>
    <m/>
  </r>
  <r>
    <s v="DIVIDENDO US$ 0,395302"/>
    <d v="2018-03-22T00:00:00"/>
    <x v="207"/>
    <s v="US$"/>
    <x v="834"/>
    <n v="0"/>
    <n v="1000000"/>
    <n v="0"/>
    <n v="0"/>
    <n v="0"/>
    <n v="0.39500000000000002"/>
    <s v="Low"/>
    <n v="395000"/>
    <m/>
    <m/>
    <m/>
    <m/>
    <m/>
    <m/>
    <m/>
    <m/>
    <m/>
  </r>
  <r>
    <s v="DIVIDENDO DEF US$ 0,0389588437"/>
    <d v="2021-06-17T00:00:00"/>
    <x v="469"/>
    <s v="US$"/>
    <x v="880"/>
    <n v="0"/>
    <n v="10000000"/>
    <n v="0"/>
    <n v="0"/>
    <n v="0"/>
    <n v="3.9E-2"/>
    <s v="Low"/>
    <n v="390000"/>
    <m/>
    <m/>
    <m/>
    <m/>
    <m/>
    <m/>
    <m/>
    <m/>
    <m/>
  </r>
  <r>
    <s v="DIVIDENDO DEF US$ 0,0389588437"/>
    <d v="2021-06-17T00:00:00"/>
    <x v="469"/>
    <s v="US$"/>
    <x v="881"/>
    <n v="0"/>
    <n v="10000000"/>
    <n v="0"/>
    <n v="0"/>
    <n v="0"/>
    <n v="3.9E-2"/>
    <s v="Low"/>
    <n v="390000"/>
    <m/>
    <m/>
    <m/>
    <m/>
    <m/>
    <m/>
    <m/>
    <m/>
    <m/>
  </r>
  <r>
    <s v="DIVIDENDO US$ 0,390011"/>
    <d v="2020-12-14T00:00:00"/>
    <x v="89"/>
    <s v="US$"/>
    <x v="849"/>
    <n v="0"/>
    <n v="1000000"/>
    <n v="0"/>
    <n v="0"/>
    <n v="0"/>
    <n v="0.39"/>
    <s v="Low"/>
    <n v="390000"/>
    <m/>
    <m/>
    <m/>
    <m/>
    <m/>
    <m/>
    <m/>
    <m/>
    <m/>
  </r>
  <r>
    <s v="DIVIDENDO US$ 0,39"/>
    <d v="2019-09-03T00:00:00"/>
    <x v="1060"/>
    <s v="US$"/>
    <x v="801"/>
    <n v="0"/>
    <n v="1000000"/>
    <n v="0"/>
    <n v="0"/>
    <n v="0"/>
    <n v="0.39"/>
    <s v="Low"/>
    <n v="390000"/>
    <m/>
    <m/>
    <m/>
    <m/>
    <m/>
    <m/>
    <m/>
    <m/>
    <m/>
  </r>
  <r>
    <s v="DIVIDENDO PROV US$ 0,0071378597"/>
    <d v="2020-11-13T00:00:00"/>
    <x v="1070"/>
    <s v="US$"/>
    <x v="882"/>
    <n v="0"/>
    <n v="55506790"/>
    <n v="0"/>
    <n v="0"/>
    <n v="0"/>
    <n v="7.0000000000000001E-3"/>
    <s v="Low"/>
    <n v="388547.53"/>
    <m/>
    <m/>
    <m/>
    <m/>
    <m/>
    <m/>
    <m/>
    <m/>
    <m/>
  </r>
  <r>
    <s v="DIVIDENDO $ 0,100182"/>
    <d v="2016-04-22T00:00:00"/>
    <x v="299"/>
    <s v="$"/>
    <x v="694"/>
    <n v="0"/>
    <n v="3883012"/>
    <n v="0"/>
    <n v="0"/>
    <n v="0"/>
    <n v="0.1"/>
    <s v="Low"/>
    <n v="388301.2"/>
    <m/>
    <m/>
    <m/>
    <m/>
    <m/>
    <m/>
    <m/>
    <m/>
    <m/>
  </r>
  <r>
    <s v="DIVIDENDO $ 0,099761"/>
    <d v="2016-01-16T00:00:00"/>
    <x v="218"/>
    <s v="$"/>
    <x v="694"/>
    <n v="0"/>
    <n v="3883012"/>
    <n v="0"/>
    <n v="0"/>
    <n v="0"/>
    <n v="0.1"/>
    <s v="Low"/>
    <n v="388301.2"/>
    <m/>
    <m/>
    <m/>
    <m/>
    <m/>
    <m/>
    <m/>
    <m/>
    <m/>
  </r>
  <r>
    <s v="DIVIDENDO US$ 0,386398"/>
    <d v="2021-07-02T00:00:00"/>
    <x v="1226"/>
    <s v="US$"/>
    <x v="804"/>
    <n v="0"/>
    <n v="1000000"/>
    <n v="0"/>
    <n v="0"/>
    <n v="0"/>
    <n v="0.38600000000000001"/>
    <s v="Low"/>
    <n v="386000"/>
    <m/>
    <m/>
    <m/>
    <m/>
    <m/>
    <m/>
    <m/>
    <m/>
    <m/>
  </r>
  <r>
    <s v="DIVIDENDO PROV 0 US$ 0,385804"/>
    <d v="2021-06-10T00:00:00"/>
    <x v="103"/>
    <s v="US$"/>
    <x v="834"/>
    <n v="0"/>
    <n v="1000000"/>
    <n v="0"/>
    <n v="0"/>
    <n v="0"/>
    <n v="0.38600000000000001"/>
    <s v="Low"/>
    <n v="386000"/>
    <m/>
    <m/>
    <m/>
    <m/>
    <m/>
    <m/>
    <m/>
    <m/>
    <m/>
  </r>
  <r>
    <s v="DIVIDENDO US$ 0,384075"/>
    <d v="2020-09-23T00:00:00"/>
    <x v="891"/>
    <s v="US$"/>
    <x v="878"/>
    <n v="0"/>
    <n v="1000000"/>
    <n v="0"/>
    <n v="0"/>
    <n v="0"/>
    <n v="0.38400000000000001"/>
    <s v="Low"/>
    <n v="384000"/>
    <m/>
    <m/>
    <m/>
    <m/>
    <m/>
    <m/>
    <m/>
    <m/>
    <m/>
  </r>
  <r>
    <s v="DIVIDENDO DEF US$ 0,383993"/>
    <d v="2020-04-24T00:00:00"/>
    <x v="590"/>
    <s v="US$"/>
    <x v="883"/>
    <n v="0"/>
    <n v="1000000"/>
    <n v="0"/>
    <n v="0"/>
    <n v="0"/>
    <n v="0.38400000000000001"/>
    <s v="Low"/>
    <n v="384000"/>
    <m/>
    <m/>
    <m/>
    <m/>
    <m/>
    <m/>
    <m/>
    <m/>
    <m/>
  </r>
  <r>
    <s v="DIVIDENDO US$ 0,383729"/>
    <d v="2019-12-16T00:00:00"/>
    <x v="892"/>
    <s v="US$"/>
    <x v="884"/>
    <n v="0"/>
    <n v="1000000"/>
    <n v="0"/>
    <n v="0"/>
    <n v="0"/>
    <n v="0.38400000000000001"/>
    <s v="Low"/>
    <n v="384000"/>
    <m/>
    <m/>
    <m/>
    <m/>
    <m/>
    <m/>
    <m/>
    <m/>
    <m/>
  </r>
  <r>
    <s v="DIVIDENDO US$ 0,380618"/>
    <d v="2018-12-17T00:00:00"/>
    <x v="330"/>
    <s v="US$"/>
    <x v="849"/>
    <n v="0"/>
    <n v="1000000"/>
    <n v="0"/>
    <n v="0"/>
    <n v="0"/>
    <n v="0.38100000000000001"/>
    <s v="Low"/>
    <n v="381000"/>
    <m/>
    <m/>
    <m/>
    <m/>
    <m/>
    <m/>
    <m/>
    <m/>
    <m/>
  </r>
  <r>
    <s v="DIVIDENDO  $ 0,06149038"/>
    <d v="2021-05-12T00:00:00"/>
    <x v="151"/>
    <s v="$"/>
    <x v="592"/>
    <n v="0"/>
    <n v="6240000"/>
    <n v="0"/>
    <n v="0"/>
    <n v="0"/>
    <n v="6.0999999999999999E-2"/>
    <s v="Low"/>
    <n v="380640"/>
    <m/>
    <m/>
    <m/>
    <m/>
    <m/>
    <m/>
    <m/>
    <m/>
    <m/>
  </r>
  <r>
    <s v="DIVIDENDO PROV US$ 0,0380228520"/>
    <d v="2021-07-09T00:00:00"/>
    <x v="57"/>
    <s v="US$"/>
    <x v="885"/>
    <n v="0"/>
    <n v="10000000"/>
    <n v="0"/>
    <n v="0"/>
    <n v="0"/>
    <n v="3.7999999999999999E-2"/>
    <s v="Low"/>
    <n v="380000"/>
    <m/>
    <m/>
    <m/>
    <m/>
    <m/>
    <m/>
    <m/>
    <m/>
    <m/>
  </r>
  <r>
    <s v="DIVIDENDO $ 0,03765"/>
    <d v="2021-01-19T00:00:00"/>
    <x v="551"/>
    <s v="$"/>
    <x v="607"/>
    <n v="0"/>
    <n v="10000000"/>
    <n v="0"/>
    <n v="0"/>
    <n v="0"/>
    <n v="3.7999999999999999E-2"/>
    <s v="Low"/>
    <n v="380000"/>
    <m/>
    <m/>
    <m/>
    <m/>
    <m/>
    <m/>
    <m/>
    <m/>
    <m/>
  </r>
  <r>
    <s v="DIVIDENDO US$ 0,38"/>
    <d v="2019-09-03T00:00:00"/>
    <x v="1060"/>
    <s v="US$"/>
    <x v="886"/>
    <n v="0"/>
    <n v="1000000"/>
    <n v="0"/>
    <n v="0"/>
    <n v="0"/>
    <n v="0.38"/>
    <s v="Low"/>
    <n v="380000"/>
    <m/>
    <m/>
    <m/>
    <m/>
    <m/>
    <m/>
    <m/>
    <m/>
    <m/>
  </r>
  <r>
    <s v="DIVIDENDO PROV $ 0,03828136722823770"/>
    <d v="2017-04-12T00:00:00"/>
    <x v="37"/>
    <s v="$"/>
    <x v="467"/>
    <n v="0"/>
    <n v="10000000"/>
    <n v="0"/>
    <n v="0"/>
    <n v="0"/>
    <n v="3.7999999999999999E-2"/>
    <s v="Low"/>
    <n v="380000"/>
    <m/>
    <m/>
    <m/>
    <m/>
    <m/>
    <m/>
    <m/>
    <m/>
    <m/>
  </r>
  <r>
    <s v="DIVIDENDO US$ 0,379093"/>
    <d v="2020-04-30T00:00:00"/>
    <x v="206"/>
    <s v="US$"/>
    <x v="799"/>
    <n v="0"/>
    <n v="1000000"/>
    <n v="0"/>
    <n v="0"/>
    <n v="0"/>
    <n v="0.379"/>
    <s v="Low"/>
    <n v="379000"/>
    <m/>
    <m/>
    <m/>
    <m/>
    <m/>
    <m/>
    <m/>
    <m/>
    <m/>
  </r>
  <r>
    <s v="DIVIDENDO PROV US$ 0,0184506113"/>
    <d v="2021-02-02T00:00:00"/>
    <x v="484"/>
    <s v="US$"/>
    <x v="863"/>
    <n v="0"/>
    <n v="21013394"/>
    <n v="0"/>
    <n v="0"/>
    <n v="0"/>
    <n v="1.7999999999999999E-2"/>
    <s v="Low"/>
    <n v="378241.092"/>
    <m/>
    <m/>
    <m/>
    <m/>
    <m/>
    <m/>
    <m/>
    <m/>
    <m/>
  </r>
  <r>
    <s v="DIVIDENDO PROV 0 US$ 0,378437"/>
    <d v="2021-06-10T00:00:00"/>
    <x v="103"/>
    <s v="US$"/>
    <x v="851"/>
    <n v="0"/>
    <n v="1000000"/>
    <n v="0"/>
    <n v="0"/>
    <n v="0"/>
    <n v="0.378"/>
    <s v="Low"/>
    <n v="378000"/>
    <m/>
    <m/>
    <m/>
    <m/>
    <m/>
    <m/>
    <m/>
    <m/>
    <m/>
  </r>
  <r>
    <s v="DIVIDENDO PROV US$ 0,377733"/>
    <d v="2020-12-24T00:00:00"/>
    <x v="1233"/>
    <s v="US$"/>
    <x v="805"/>
    <n v="0"/>
    <n v="1000000"/>
    <n v="0"/>
    <n v="0"/>
    <n v="0"/>
    <n v="0.378"/>
    <s v="Low"/>
    <n v="378000"/>
    <m/>
    <m/>
    <m/>
    <m/>
    <m/>
    <m/>
    <m/>
    <m/>
    <m/>
  </r>
  <r>
    <s v="DIVIDENDO US$ 0,376805"/>
    <d v="2020-07-02T00:00:00"/>
    <x v="1243"/>
    <s v="US$"/>
    <x v="816"/>
    <n v="0"/>
    <n v="1000000"/>
    <n v="0"/>
    <n v="0"/>
    <n v="0"/>
    <n v="0.377"/>
    <s v="Low"/>
    <n v="377000"/>
    <m/>
    <m/>
    <m/>
    <m/>
    <m/>
    <m/>
    <m/>
    <m/>
    <m/>
  </r>
  <r>
    <s v="DIVIDENDO US$ 0,376888"/>
    <d v="2018-06-26T00:00:00"/>
    <x v="568"/>
    <s v="US$"/>
    <x v="851"/>
    <n v="0"/>
    <n v="1000000"/>
    <n v="0"/>
    <n v="0"/>
    <n v="0"/>
    <n v="0.377"/>
    <s v="Low"/>
    <n v="377000"/>
    <m/>
    <m/>
    <m/>
    <m/>
    <m/>
    <m/>
    <m/>
    <m/>
    <m/>
  </r>
  <r>
    <s v="DIVIDENDO US$ 0,376948"/>
    <d v="2018-03-22T00:00:00"/>
    <x v="207"/>
    <s v="US$"/>
    <x v="851"/>
    <n v="0"/>
    <n v="1000000"/>
    <n v="0"/>
    <n v="0"/>
    <n v="0"/>
    <n v="0.377"/>
    <s v="Low"/>
    <n v="377000"/>
    <m/>
    <m/>
    <m/>
    <m/>
    <m/>
    <m/>
    <m/>
    <m/>
    <m/>
  </r>
  <r>
    <s v="DIVIDENDO DEF $ 0,00172"/>
    <d v="2015-05-23T00:00:00"/>
    <x v="173"/>
    <s v="$"/>
    <x v="887"/>
    <n v="0"/>
    <n v="187132538"/>
    <n v="0"/>
    <n v="0"/>
    <n v="0"/>
    <n v="2E-3"/>
    <s v="Low"/>
    <n v="374265.076"/>
    <m/>
    <m/>
    <m/>
    <m/>
    <m/>
    <m/>
    <m/>
    <m/>
    <m/>
  </r>
  <r>
    <s v="DIVIDENDO US$ 0,373751"/>
    <d v="2018-04-02T00:00:00"/>
    <x v="522"/>
    <s v="US$"/>
    <x v="799"/>
    <n v="0"/>
    <n v="1000000"/>
    <n v="0"/>
    <n v="0"/>
    <n v="0"/>
    <n v="0.374"/>
    <s v="Low"/>
    <n v="374000"/>
    <m/>
    <m/>
    <m/>
    <m/>
    <m/>
    <m/>
    <m/>
    <m/>
    <m/>
  </r>
  <r>
    <s v="DIVIDENDO PROV 0 US$ 0,37298"/>
    <d v="2021-06-10T00:00:00"/>
    <x v="103"/>
    <s v="US$"/>
    <x v="849"/>
    <n v="0"/>
    <n v="1000000"/>
    <n v="0"/>
    <n v="0"/>
    <n v="0"/>
    <n v="0.373"/>
    <s v="Low"/>
    <n v="373000"/>
    <m/>
    <m/>
    <m/>
    <m/>
    <m/>
    <m/>
    <m/>
    <m/>
    <m/>
  </r>
  <r>
    <s v="DIVIDENDO US$ 0,373207"/>
    <d v="2019-12-16T00:00:00"/>
    <x v="892"/>
    <s v="US$"/>
    <x v="878"/>
    <n v="0"/>
    <n v="1000000"/>
    <n v="0"/>
    <n v="0"/>
    <n v="0"/>
    <n v="0.373"/>
    <s v="Low"/>
    <n v="373000"/>
    <m/>
    <m/>
    <m/>
    <m/>
    <m/>
    <m/>
    <m/>
    <m/>
    <m/>
  </r>
  <r>
    <s v="DIVIDENDO PROV US$ 0,03700108"/>
    <d v="2021-08-26T00:00:00"/>
    <x v="947"/>
    <s v="US$"/>
    <x v="755"/>
    <n v="0"/>
    <n v="10000000"/>
    <n v="0"/>
    <n v="0"/>
    <n v="0"/>
    <n v="3.6999999999999998E-2"/>
    <s v="Low"/>
    <n v="370000"/>
    <m/>
    <m/>
    <m/>
    <m/>
    <m/>
    <m/>
    <m/>
    <m/>
    <m/>
  </r>
  <r>
    <s v="DIVIDENDO PROV US$ 0,03721305"/>
    <d v="2021-06-03T00:00:00"/>
    <x v="1110"/>
    <s v="US$"/>
    <x v="888"/>
    <n v="0"/>
    <n v="10000000"/>
    <n v="0"/>
    <n v="0"/>
    <n v="0"/>
    <n v="3.6999999999999998E-2"/>
    <s v="Low"/>
    <n v="370000"/>
    <m/>
    <m/>
    <m/>
    <m/>
    <m/>
    <m/>
    <m/>
    <m/>
    <m/>
  </r>
  <r>
    <s v="DIVIDENDO US$ 0,37"/>
    <d v="2019-09-03T00:00:00"/>
    <x v="1060"/>
    <s v="US$"/>
    <x v="889"/>
    <n v="0"/>
    <n v="1000000"/>
    <n v="0"/>
    <n v="0"/>
    <n v="0"/>
    <n v="0.37"/>
    <s v="Low"/>
    <n v="370000"/>
    <m/>
    <m/>
    <m/>
    <m/>
    <m/>
    <m/>
    <m/>
    <m/>
    <m/>
  </r>
  <r>
    <s v="DIVIDENDO PROV $ 0,0372813949685066"/>
    <d v="2019-07-23T00:00:00"/>
    <x v="796"/>
    <s v="$"/>
    <x v="467"/>
    <n v="0"/>
    <n v="10000000"/>
    <n v="0"/>
    <n v="0"/>
    <n v="0"/>
    <n v="3.6999999999999998E-2"/>
    <s v="Low"/>
    <n v="370000"/>
    <m/>
    <m/>
    <m/>
    <m/>
    <m/>
    <m/>
    <m/>
    <m/>
    <m/>
  </r>
  <r>
    <s v="DIVIDENDO US$ 0,368037"/>
    <d v="2020-06-15T00:00:00"/>
    <x v="2"/>
    <s v="US$"/>
    <x v="834"/>
    <n v="0"/>
    <n v="1000000"/>
    <n v="0"/>
    <n v="0"/>
    <n v="0"/>
    <n v="0.36799999999999999"/>
    <s v="Low"/>
    <n v="368000"/>
    <m/>
    <m/>
    <m/>
    <m/>
    <m/>
    <m/>
    <m/>
    <m/>
    <m/>
  </r>
  <r>
    <s v="DIVIDENDO US$ 0,368122"/>
    <d v="2019-12-16T00:00:00"/>
    <x v="892"/>
    <s v="US$"/>
    <x v="890"/>
    <n v="0"/>
    <n v="1000000"/>
    <n v="0"/>
    <n v="0"/>
    <n v="0"/>
    <n v="0.36799999999999999"/>
    <s v="Low"/>
    <n v="368000"/>
    <m/>
    <m/>
    <m/>
    <m/>
    <m/>
    <m/>
    <m/>
    <m/>
    <m/>
  </r>
  <r>
    <s v="DIVIDENDO US$ 0,368302"/>
    <d v="2018-09-26T00:00:00"/>
    <x v="1214"/>
    <s v="US$"/>
    <x v="851"/>
    <n v="0"/>
    <n v="1000000"/>
    <n v="0"/>
    <n v="0"/>
    <n v="0"/>
    <n v="0.36799999999999999"/>
    <s v="Low"/>
    <n v="368000"/>
    <m/>
    <m/>
    <m/>
    <m/>
    <m/>
    <m/>
    <m/>
    <m/>
    <m/>
  </r>
  <r>
    <s v="DIVIDENDO US$ 0,367084"/>
    <d v="2019-09-24T00:00:00"/>
    <x v="141"/>
    <s v="US$"/>
    <x v="851"/>
    <n v="0"/>
    <n v="1000000"/>
    <n v="0"/>
    <n v="0"/>
    <n v="0"/>
    <n v="0.36699999999999999"/>
    <s v="Low"/>
    <n v="367000"/>
    <m/>
    <m/>
    <m/>
    <m/>
    <m/>
    <m/>
    <m/>
    <m/>
    <m/>
  </r>
  <r>
    <s v="DIVIDENDO US$ 0,366048"/>
    <d v="2020-10-01T00:00:00"/>
    <x v="421"/>
    <s v="US$"/>
    <x v="799"/>
    <n v="0"/>
    <n v="1000000"/>
    <n v="0"/>
    <n v="0"/>
    <n v="0"/>
    <n v="0.36599999999999999"/>
    <s v="Low"/>
    <n v="366000"/>
    <m/>
    <m/>
    <m/>
    <m/>
    <m/>
    <m/>
    <m/>
    <m/>
    <m/>
  </r>
  <r>
    <s v="DIVIDENDO US$ 0,364632"/>
    <d v="2018-12-28T00:00:00"/>
    <x v="138"/>
    <s v="US$"/>
    <x v="891"/>
    <n v="0"/>
    <n v="1000000"/>
    <n v="0"/>
    <n v="0"/>
    <n v="0"/>
    <n v="0.36499999999999999"/>
    <s v="Low"/>
    <n v="365000"/>
    <m/>
    <m/>
    <m/>
    <m/>
    <m/>
    <m/>
    <m/>
    <m/>
    <m/>
  </r>
  <r>
    <s v="DIVIDENDO PROV US$ 0,0047719364"/>
    <d v="2020-11-26T00:00:00"/>
    <x v="705"/>
    <s v="US$"/>
    <x v="741"/>
    <n v="0"/>
    <n v="72927389"/>
    <n v="0"/>
    <n v="0"/>
    <n v="0"/>
    <n v="5.0000000000000001E-3"/>
    <s v="Low"/>
    <n v="364636.94500000001"/>
    <m/>
    <m/>
    <m/>
    <m/>
    <m/>
    <m/>
    <m/>
    <m/>
    <m/>
  </r>
  <r>
    <s v="DIVIDENDO PROV US$ 0,0047719364"/>
    <d v="2020-11-10T00:00:00"/>
    <x v="1158"/>
    <s v="US$"/>
    <x v="741"/>
    <n v="0"/>
    <n v="72927389"/>
    <n v="0"/>
    <n v="0"/>
    <n v="0"/>
    <n v="5.0000000000000001E-3"/>
    <s v="Low"/>
    <n v="364636.94500000001"/>
    <m/>
    <m/>
    <m/>
    <m/>
    <m/>
    <m/>
    <m/>
    <m/>
    <m/>
  </r>
  <r>
    <s v="DIVIDENDO US$ 0,52"/>
    <d v="2016-02-04T00:00:00"/>
    <x v="1157"/>
    <s v="US$"/>
    <x v="846"/>
    <n v="0"/>
    <n v="700000"/>
    <n v="0"/>
    <n v="0"/>
    <n v="0"/>
    <n v="0.52"/>
    <s v="Low"/>
    <n v="364000"/>
    <m/>
    <m/>
    <m/>
    <m/>
    <m/>
    <m/>
    <m/>
    <m/>
    <m/>
  </r>
  <r>
    <s v="DIVIDENDO US$ 0,52"/>
    <d v="2015-11-05T00:00:00"/>
    <x v="799"/>
    <s v="US$"/>
    <x v="846"/>
    <n v="0"/>
    <n v="700000"/>
    <n v="0"/>
    <n v="0"/>
    <n v="0"/>
    <n v="0.52"/>
    <s v="Low"/>
    <n v="364000"/>
    <m/>
    <m/>
    <m/>
    <m/>
    <m/>
    <m/>
    <m/>
    <m/>
    <m/>
  </r>
  <r>
    <s v="DIVIDENDO US$ 0,52"/>
    <d v="2015-08-06T00:00:00"/>
    <x v="878"/>
    <s v="US$"/>
    <x v="846"/>
    <n v="0"/>
    <n v="700000"/>
    <n v="0"/>
    <n v="0"/>
    <n v="0"/>
    <n v="0.52"/>
    <s v="Low"/>
    <n v="364000"/>
    <m/>
    <m/>
    <m/>
    <m/>
    <m/>
    <m/>
    <m/>
    <m/>
    <m/>
  </r>
  <r>
    <s v="DIVIDENDO US$ 0,52"/>
    <d v="2015-05-07T00:00:00"/>
    <x v="55"/>
    <s v="US$"/>
    <x v="846"/>
    <n v="0"/>
    <n v="700000"/>
    <n v="0"/>
    <n v="0"/>
    <n v="0"/>
    <n v="0.52"/>
    <s v="Low"/>
    <n v="364000"/>
    <m/>
    <m/>
    <m/>
    <m/>
    <m/>
    <m/>
    <m/>
    <m/>
    <m/>
  </r>
  <r>
    <s v="DIVIDENDO US$ 0,362734"/>
    <d v="2019-09-24T00:00:00"/>
    <x v="141"/>
    <s v="US$"/>
    <x v="849"/>
    <n v="0"/>
    <n v="1000000"/>
    <n v="0"/>
    <n v="0"/>
    <n v="0"/>
    <n v="0.36299999999999999"/>
    <s v="Low"/>
    <n v="363000"/>
    <m/>
    <m/>
    <m/>
    <m/>
    <m/>
    <m/>
    <m/>
    <m/>
    <m/>
  </r>
  <r>
    <s v="DIVIDENDO US$ 0,361606"/>
    <d v="2021-02-01T00:00:00"/>
    <x v="374"/>
    <s v="US$"/>
    <x v="799"/>
    <n v="0"/>
    <n v="1000000"/>
    <n v="0"/>
    <n v="0"/>
    <n v="0"/>
    <n v="0.36199999999999999"/>
    <s v="Low"/>
    <n v="362000"/>
    <m/>
    <m/>
    <m/>
    <m/>
    <m/>
    <m/>
    <m/>
    <m/>
    <m/>
  </r>
  <r>
    <s v="DIVIDENDO PROV US$ 0,009039983"/>
    <d v="2021-07-23T00:00:00"/>
    <x v="865"/>
    <s v="US$"/>
    <x v="892"/>
    <n v="0"/>
    <n v="40159369"/>
    <n v="0"/>
    <n v="0"/>
    <n v="0"/>
    <n v="8.9999999999999993E-3"/>
    <s v="Low"/>
    <n v="361434.321"/>
    <m/>
    <m/>
    <m/>
    <m/>
    <m/>
    <m/>
    <m/>
    <m/>
    <m/>
  </r>
  <r>
    <s v="DIVIDENDO INF 0 $ 0,093245"/>
    <d v="2017-05-13T00:00:00"/>
    <x v="404"/>
    <s v="$"/>
    <x v="694"/>
    <n v="0"/>
    <n v="3883012"/>
    <n v="0"/>
    <n v="0"/>
    <n v="0"/>
    <n v="9.2999999999999999E-2"/>
    <s v="Low"/>
    <n v="361120.11599999998"/>
    <m/>
    <m/>
    <m/>
    <m/>
    <m/>
    <m/>
    <m/>
    <m/>
    <m/>
  </r>
  <r>
    <s v="DIVIDENDO $ 0,093003"/>
    <d v="2015-10-15T00:00:00"/>
    <x v="113"/>
    <s v="$"/>
    <x v="694"/>
    <n v="0"/>
    <n v="3883012"/>
    <n v="0"/>
    <n v="0"/>
    <n v="0"/>
    <n v="9.2999999999999999E-2"/>
    <s v="Low"/>
    <n v="361120.11599999998"/>
    <m/>
    <m/>
    <m/>
    <m/>
    <m/>
    <m/>
    <m/>
    <m/>
    <m/>
  </r>
  <r>
    <s v="DIVIDENDO $ 0,092646"/>
    <d v="2015-04-21T00:00:00"/>
    <x v="616"/>
    <s v="$"/>
    <x v="694"/>
    <n v="0"/>
    <n v="3883012"/>
    <n v="0"/>
    <n v="0"/>
    <n v="0"/>
    <n v="9.2999999999999999E-2"/>
    <s v="Low"/>
    <n v="361120.11599999998"/>
    <m/>
    <m/>
    <m/>
    <m/>
    <m/>
    <m/>
    <m/>
    <m/>
    <m/>
  </r>
  <r>
    <s v="DIVIDENDO US$ 0,361212"/>
    <d v="2018-12-28T00:00:00"/>
    <x v="138"/>
    <s v="US$"/>
    <x v="847"/>
    <n v="0"/>
    <n v="1000000"/>
    <n v="0"/>
    <n v="0"/>
    <n v="0"/>
    <n v="0.36099999999999999"/>
    <s v="Low"/>
    <n v="361000"/>
    <m/>
    <m/>
    <m/>
    <m/>
    <m/>
    <m/>
    <m/>
    <m/>
    <m/>
  </r>
  <r>
    <s v="DIVIDENDO PROV US$ 0,0363788026"/>
    <d v="2020-12-23T00:00:00"/>
    <x v="281"/>
    <s v="US$"/>
    <x v="817"/>
    <n v="0"/>
    <n v="10000000"/>
    <n v="0"/>
    <n v="0"/>
    <n v="0"/>
    <n v="3.5999999999999997E-2"/>
    <s v="Low"/>
    <n v="360000"/>
    <m/>
    <m/>
    <m/>
    <m/>
    <m/>
    <m/>
    <m/>
    <m/>
    <m/>
  </r>
  <r>
    <s v="DIVIDENDO DEF US$ 0,035760"/>
    <d v="2020-06-20T00:00:00"/>
    <x v="329"/>
    <s v="US$"/>
    <x v="866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59892126951411"/>
    <d v="2020-05-22T00:00:00"/>
    <x v="255"/>
    <s v="US$"/>
    <x v="893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58343257284503"/>
    <d v="2020-05-22T00:00:00"/>
    <x v="255"/>
    <s v="US$"/>
    <x v="894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57386811"/>
    <d v="2019-07-19T00:00:00"/>
    <x v="1156"/>
    <s v="US$"/>
    <x v="817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60539399"/>
    <d v="2019-01-16T00:00:00"/>
    <x v="160"/>
    <s v="US$"/>
    <x v="780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60645682"/>
    <d v="2019-01-16T00:00:00"/>
    <x v="160"/>
    <s v="US$"/>
    <x v="715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5922100724"/>
    <d v="2018-06-20T00:00:00"/>
    <x v="1244"/>
    <s v="US$"/>
    <x v="856"/>
    <n v="0"/>
    <n v="10000000"/>
    <n v="0"/>
    <n v="0"/>
    <n v="0"/>
    <n v="3.5999999999999997E-2"/>
    <s v="Low"/>
    <n v="360000"/>
    <m/>
    <m/>
    <m/>
    <m/>
    <m/>
    <m/>
    <m/>
    <m/>
    <m/>
  </r>
  <r>
    <s v="DIVIDENDO PROV US$ 0,035528304810"/>
    <d v="2018-06-20T00:00:00"/>
    <x v="1244"/>
    <s v="US$"/>
    <x v="857"/>
    <n v="0"/>
    <n v="10000000"/>
    <n v="0"/>
    <n v="0"/>
    <n v="0"/>
    <n v="3.5999999999999997E-2"/>
    <s v="Low"/>
    <n v="360000"/>
    <m/>
    <m/>
    <m/>
    <m/>
    <m/>
    <m/>
    <m/>
    <m/>
    <m/>
  </r>
  <r>
    <s v="DIVIDENDO DEF US$ 0,0355790108"/>
    <d v="2018-05-10T00:00:00"/>
    <x v="52"/>
    <s v="US$"/>
    <x v="742"/>
    <n v="0"/>
    <n v="10000000"/>
    <n v="0"/>
    <n v="0"/>
    <n v="0"/>
    <n v="3.5999999999999997E-2"/>
    <s v="Low"/>
    <n v="360000"/>
    <m/>
    <m/>
    <m/>
    <m/>
    <m/>
    <m/>
    <m/>
    <m/>
    <m/>
  </r>
  <r>
    <s v="DIVIDENDO DEF US$ 0,0183"/>
    <d v="2017-01-10T00:00:00"/>
    <x v="746"/>
    <s v="US$"/>
    <x v="818"/>
    <n v="0"/>
    <n v="20000000"/>
    <n v="0"/>
    <n v="0"/>
    <n v="0"/>
    <n v="1.7999999999999999E-2"/>
    <s v="Low"/>
    <n v="360000"/>
    <m/>
    <m/>
    <m/>
    <m/>
    <m/>
    <m/>
    <m/>
    <m/>
    <m/>
  </r>
  <r>
    <s v="DIVIDENDO US$ 0,357775"/>
    <d v="2021-06-01T00:00:00"/>
    <x v="485"/>
    <s v="US$"/>
    <x v="799"/>
    <n v="0"/>
    <n v="1000000"/>
    <n v="0"/>
    <n v="0"/>
    <n v="0"/>
    <n v="0.35799999999999998"/>
    <s v="Low"/>
    <n v="358000"/>
    <m/>
    <m/>
    <m/>
    <m/>
    <m/>
    <m/>
    <m/>
    <m/>
    <m/>
  </r>
  <r>
    <s v="DIVIDENDO INF 0 $ 0,092272"/>
    <d v="2017-05-13T00:00:00"/>
    <x v="404"/>
    <s v="$"/>
    <x v="694"/>
    <n v="0"/>
    <n v="3883012"/>
    <n v="0"/>
    <n v="0"/>
    <n v="0"/>
    <n v="9.1999999999999998E-2"/>
    <s v="Low"/>
    <n v="357237.10399999999"/>
    <m/>
    <m/>
    <m/>
    <m/>
    <m/>
    <m/>
    <m/>
    <m/>
    <m/>
  </r>
  <r>
    <s v="DIVIDENDO US$ 0,357297"/>
    <d v="2019-09-24T00:00:00"/>
    <x v="141"/>
    <s v="US$"/>
    <x v="878"/>
    <n v="0"/>
    <n v="1000000"/>
    <n v="0"/>
    <n v="0"/>
    <n v="0"/>
    <n v="0.35699999999999998"/>
    <s v="Low"/>
    <n v="357000"/>
    <m/>
    <m/>
    <m/>
    <m/>
    <m/>
    <m/>
    <m/>
    <m/>
    <m/>
  </r>
  <r>
    <s v="DIVIDENDO US$ 0,356847"/>
    <d v="2019-06-17T00:00:00"/>
    <x v="191"/>
    <s v="US$"/>
    <x v="890"/>
    <n v="0"/>
    <n v="1000000"/>
    <n v="0"/>
    <n v="0"/>
    <n v="0"/>
    <n v="0.35699999999999998"/>
    <s v="Low"/>
    <n v="357000"/>
    <m/>
    <m/>
    <m/>
    <m/>
    <m/>
    <m/>
    <m/>
    <m/>
    <m/>
  </r>
  <r>
    <s v="DIVIDENDO US$ 0,355466"/>
    <d v="2021-07-01T00:00:00"/>
    <x v="645"/>
    <s v="US$"/>
    <x v="799"/>
    <n v="0"/>
    <n v="1000000"/>
    <n v="0"/>
    <n v="0"/>
    <n v="0"/>
    <n v="0.35499999999999998"/>
    <s v="Low"/>
    <n v="355000"/>
    <m/>
    <m/>
    <m/>
    <m/>
    <m/>
    <m/>
    <m/>
    <m/>
    <m/>
  </r>
  <r>
    <s v="DIVIDENDO US$ 0,355376"/>
    <d v="2020-06-15T00:00:00"/>
    <x v="2"/>
    <s v="US$"/>
    <x v="851"/>
    <n v="0"/>
    <n v="1000000"/>
    <n v="0"/>
    <n v="0"/>
    <n v="0"/>
    <n v="0.35499999999999998"/>
    <s v="Low"/>
    <n v="355000"/>
    <m/>
    <m/>
    <m/>
    <m/>
    <m/>
    <m/>
    <m/>
    <m/>
    <m/>
  </r>
  <r>
    <s v="DIVIDENDO US$ 0,353689"/>
    <d v="2019-03-20T00:00:00"/>
    <x v="1213"/>
    <s v="US$"/>
    <x v="851"/>
    <n v="0"/>
    <n v="1000000"/>
    <n v="0"/>
    <n v="0"/>
    <n v="0"/>
    <n v="0.35399999999999998"/>
    <s v="Low"/>
    <n v="354000"/>
    <m/>
    <m/>
    <m/>
    <m/>
    <m/>
    <m/>
    <m/>
    <m/>
    <m/>
  </r>
  <r>
    <s v="DIVIDENDO $ 0,091027"/>
    <d v="2016-01-08T00:00:00"/>
    <x v="423"/>
    <s v="$"/>
    <x v="694"/>
    <n v="0"/>
    <n v="3883012"/>
    <n v="0"/>
    <n v="0"/>
    <n v="0"/>
    <n v="9.0999999999999998E-2"/>
    <s v="Low"/>
    <n v="353354.092"/>
    <m/>
    <m/>
    <m/>
    <m/>
    <m/>
    <m/>
    <m/>
    <m/>
    <m/>
  </r>
  <r>
    <s v="DIVIDENDO US$ 0,352618"/>
    <d v="2019-12-24T00:00:00"/>
    <x v="1225"/>
    <s v="US$"/>
    <x v="816"/>
    <n v="0"/>
    <n v="1000000"/>
    <n v="0"/>
    <n v="0"/>
    <n v="0"/>
    <n v="0.35299999999999998"/>
    <s v="Low"/>
    <n v="353000"/>
    <m/>
    <m/>
    <m/>
    <m/>
    <m/>
    <m/>
    <m/>
    <m/>
    <m/>
  </r>
  <r>
    <s v="DIVIDENDO US$ 0,352085"/>
    <d v="2020-07-02T00:00:00"/>
    <x v="1243"/>
    <s v="US$"/>
    <x v="805"/>
    <n v="0"/>
    <n v="1000000"/>
    <n v="0"/>
    <n v="0"/>
    <n v="0"/>
    <n v="0.35199999999999998"/>
    <s v="Low"/>
    <n v="352000"/>
    <m/>
    <m/>
    <m/>
    <m/>
    <m/>
    <m/>
    <m/>
    <m/>
    <m/>
  </r>
  <r>
    <s v="DIVIDENDO DEF EURO 0,04512839231506090"/>
    <d v="2021-09-03T00:00:00"/>
    <x v="192"/>
    <s v="EURO"/>
    <x v="895"/>
    <n v="0"/>
    <n v="7806542"/>
    <n v="0"/>
    <n v="0"/>
    <n v="0"/>
    <n v="4.4999999999999998E-2"/>
    <s v="Low"/>
    <n v="351294.39"/>
    <m/>
    <m/>
    <m/>
    <m/>
    <m/>
    <m/>
    <m/>
    <m/>
    <m/>
  </r>
  <r>
    <s v="DIVIDENDO US$ 0,350624"/>
    <d v="2021-03-01T00:00:00"/>
    <x v="1245"/>
    <s v="US$"/>
    <x v="799"/>
    <n v="0"/>
    <n v="1000000"/>
    <n v="0"/>
    <n v="0"/>
    <n v="0"/>
    <n v="0.35099999999999998"/>
    <s v="Low"/>
    <n v="351000"/>
    <m/>
    <m/>
    <m/>
    <m/>
    <m/>
    <m/>
    <m/>
    <m/>
    <m/>
  </r>
  <r>
    <s v="DIVIDENDO PROV US$ 0,034537"/>
    <d v="2021-09-09T00:00:00"/>
    <x v="714"/>
    <s v="US$"/>
    <x v="866"/>
    <n v="0"/>
    <n v="10000000"/>
    <n v="0"/>
    <n v="0"/>
    <n v="0"/>
    <n v="3.5000000000000003E-2"/>
    <s v="Low"/>
    <n v="350000"/>
    <m/>
    <m/>
    <m/>
    <m/>
    <m/>
    <m/>
    <m/>
    <m/>
    <m/>
  </r>
  <r>
    <s v="DIVIDENDO US$ 0,350305"/>
    <d v="2021-08-02T00:00:00"/>
    <x v="1246"/>
    <s v="US$"/>
    <x v="799"/>
    <n v="0"/>
    <n v="1000000"/>
    <n v="0"/>
    <n v="0"/>
    <n v="0"/>
    <n v="0.35"/>
    <s v="Low"/>
    <n v="350000"/>
    <m/>
    <m/>
    <m/>
    <m/>
    <m/>
    <m/>
    <m/>
    <m/>
    <m/>
  </r>
  <r>
    <s v="DIVIDENDO $ 0,03489"/>
    <d v="2021-05-06T00:00:00"/>
    <x v="314"/>
    <s v="$"/>
    <x v="607"/>
    <n v="0"/>
    <n v="10000000"/>
    <n v="0"/>
    <n v="0"/>
    <n v="0"/>
    <n v="3.5000000000000003E-2"/>
    <s v="Low"/>
    <n v="350000"/>
    <m/>
    <m/>
    <m/>
    <m/>
    <m/>
    <m/>
    <m/>
    <m/>
    <m/>
  </r>
  <r>
    <s v="DIVIDENDO US$ 0,349612"/>
    <d v="2021-03-25T00:00:00"/>
    <x v="500"/>
    <s v="US$"/>
    <x v="849"/>
    <n v="0"/>
    <n v="1000000"/>
    <n v="0"/>
    <n v="0"/>
    <n v="0"/>
    <n v="0.35"/>
    <s v="Low"/>
    <n v="350000"/>
    <m/>
    <m/>
    <m/>
    <m/>
    <m/>
    <m/>
    <m/>
    <m/>
    <m/>
  </r>
  <r>
    <s v="DIVIDENDO PROV US$ 0,0353279008"/>
    <d v="2021-03-11T00:00:00"/>
    <x v="1247"/>
    <s v="US$"/>
    <x v="896"/>
    <n v="0"/>
    <n v="10000000"/>
    <n v="0"/>
    <n v="0"/>
    <n v="0"/>
    <n v="3.5000000000000003E-2"/>
    <s v="Low"/>
    <n v="350000"/>
    <m/>
    <m/>
    <m/>
    <m/>
    <m/>
    <m/>
    <m/>
    <m/>
    <m/>
  </r>
  <r>
    <s v="DIVIDENDO PROV  US$ 0,0351353590"/>
    <d v="2020-12-23T00:00:00"/>
    <x v="281"/>
    <s v="US$"/>
    <x v="840"/>
    <n v="0"/>
    <n v="10000000"/>
    <n v="0"/>
    <n v="0"/>
    <n v="0"/>
    <n v="3.5000000000000003E-2"/>
    <s v="Low"/>
    <n v="350000"/>
    <m/>
    <m/>
    <m/>
    <m/>
    <m/>
    <m/>
    <m/>
    <m/>
    <m/>
  </r>
  <r>
    <s v="DIVIDENDO DEF US$ 0,0354590"/>
    <d v="2020-06-20T00:00:00"/>
    <x v="329"/>
    <s v="US$"/>
    <x v="869"/>
    <n v="0"/>
    <n v="10000000"/>
    <n v="0"/>
    <n v="0"/>
    <n v="0"/>
    <n v="3.5000000000000003E-2"/>
    <s v="Low"/>
    <n v="350000"/>
    <m/>
    <m/>
    <m/>
    <m/>
    <m/>
    <m/>
    <m/>
    <m/>
    <m/>
  </r>
  <r>
    <s v="DIVIDENDO US$ 0,350135"/>
    <d v="2020-06-15T00:00:00"/>
    <x v="2"/>
    <s v="US$"/>
    <x v="849"/>
    <n v="0"/>
    <n v="1000000"/>
    <n v="0"/>
    <n v="0"/>
    <n v="0"/>
    <n v="0.35"/>
    <s v="Low"/>
    <n v="350000"/>
    <m/>
    <m/>
    <m/>
    <m/>
    <m/>
    <m/>
    <m/>
    <m/>
    <m/>
  </r>
  <r>
    <s v="DIVIDENDO $ 0,03454616"/>
    <d v="2019-12-27T00:00:00"/>
    <x v="287"/>
    <s v="$"/>
    <x v="607"/>
    <n v="0"/>
    <n v="10000000"/>
    <n v="0"/>
    <n v="0"/>
    <n v="0"/>
    <n v="3.5000000000000003E-2"/>
    <s v="Low"/>
    <n v="350000"/>
    <m/>
    <m/>
    <m/>
    <m/>
    <m/>
    <m/>
    <m/>
    <m/>
    <m/>
  </r>
  <r>
    <s v="DIVIDENDO $ 0,03534038"/>
    <d v="2019-09-26T00:00:00"/>
    <x v="483"/>
    <s v="$"/>
    <x v="607"/>
    <n v="0"/>
    <n v="10000000"/>
    <n v="0"/>
    <n v="0"/>
    <n v="0"/>
    <n v="3.5000000000000003E-2"/>
    <s v="Low"/>
    <n v="350000"/>
    <m/>
    <m/>
    <m/>
    <m/>
    <m/>
    <m/>
    <m/>
    <m/>
    <m/>
  </r>
  <r>
    <s v="DIVIDENDO PROV US$ 0,0349034116"/>
    <d v="2019-07-19T00:00:00"/>
    <x v="1156"/>
    <s v="US$"/>
    <x v="840"/>
    <n v="0"/>
    <n v="10000000"/>
    <n v="0"/>
    <n v="0"/>
    <n v="0"/>
    <n v="3.5000000000000003E-2"/>
    <s v="Low"/>
    <n v="350000"/>
    <m/>
    <m/>
    <m/>
    <m/>
    <m/>
    <m/>
    <m/>
    <m/>
    <m/>
  </r>
  <r>
    <s v="DIVIDENDO $ 0,034531311"/>
    <d v="2018-03-28T00:00:00"/>
    <x v="734"/>
    <s v="$"/>
    <x v="403"/>
    <n v="0"/>
    <n v="10000000"/>
    <n v="0"/>
    <n v="0"/>
    <n v="0"/>
    <n v="3.5000000000000003E-2"/>
    <s v="Low"/>
    <n v="350000"/>
    <m/>
    <m/>
    <m/>
    <m/>
    <m/>
    <m/>
    <m/>
    <m/>
    <m/>
  </r>
  <r>
    <s v="DIVIDENDO $ 0,034508206"/>
    <d v="2018-01-01T00:00:00"/>
    <x v="1248"/>
    <s v="$"/>
    <x v="403"/>
    <n v="0"/>
    <n v="10000000"/>
    <n v="0"/>
    <n v="0"/>
    <n v="0"/>
    <n v="3.5000000000000003E-2"/>
    <s v="Low"/>
    <n v="350000"/>
    <m/>
    <m/>
    <m/>
    <m/>
    <m/>
    <m/>
    <m/>
    <m/>
    <m/>
  </r>
  <r>
    <s v="DIVIDENDO PROV $ 0,0353691143633895"/>
    <d v="2017-12-20T00:00:00"/>
    <x v="165"/>
    <s v="$"/>
    <x v="467"/>
    <n v="0"/>
    <n v="10000000"/>
    <n v="0"/>
    <n v="0"/>
    <n v="0"/>
    <n v="3.5000000000000003E-2"/>
    <s v="Low"/>
    <n v="350000"/>
    <m/>
    <m/>
    <m/>
    <m/>
    <m/>
    <m/>
    <m/>
    <m/>
    <m/>
  </r>
  <r>
    <s v="DIVIDENDO $ 0,090294"/>
    <d v="2015-05-14T00:00:00"/>
    <x v="198"/>
    <s v="$"/>
    <x v="694"/>
    <n v="0"/>
    <n v="3883012"/>
    <n v="0"/>
    <n v="0"/>
    <n v="0"/>
    <n v="0.09"/>
    <s v="Low"/>
    <n v="349471.08"/>
    <m/>
    <m/>
    <m/>
    <m/>
    <m/>
    <m/>
    <m/>
    <m/>
    <m/>
  </r>
  <r>
    <s v="DIVIDENDO US$ 0,349436"/>
    <d v="2018-12-17T00:00:00"/>
    <x v="330"/>
    <s v="US$"/>
    <x v="890"/>
    <n v="0"/>
    <n v="1000000"/>
    <n v="0"/>
    <n v="0"/>
    <n v="0"/>
    <n v="0.34899999999999998"/>
    <s v="Low"/>
    <n v="349000"/>
    <m/>
    <m/>
    <m/>
    <m/>
    <m/>
    <m/>
    <m/>
    <m/>
    <m/>
  </r>
  <r>
    <s v="DIVIDENDO US$ 0,347547"/>
    <d v="2021-09-01T00:00:00"/>
    <x v="437"/>
    <s v="US$"/>
    <x v="799"/>
    <n v="0"/>
    <n v="1000000"/>
    <n v="0"/>
    <n v="0"/>
    <n v="0"/>
    <n v="0.34799999999999998"/>
    <s v="Low"/>
    <n v="348000"/>
    <m/>
    <m/>
    <m/>
    <m/>
    <m/>
    <m/>
    <m/>
    <m/>
    <m/>
  </r>
  <r>
    <s v="DIVIDENDO US$ 0,347621"/>
    <d v="2021-05-03T00:00:00"/>
    <x v="314"/>
    <s v="US$"/>
    <x v="799"/>
    <n v="0"/>
    <n v="1000000"/>
    <n v="0"/>
    <n v="0"/>
    <n v="0"/>
    <n v="0.34799999999999998"/>
    <s v="Low"/>
    <n v="348000"/>
    <m/>
    <m/>
    <m/>
    <m/>
    <m/>
    <m/>
    <m/>
    <m/>
    <m/>
  </r>
  <r>
    <s v="DIVIDENDO US$ 0,34804"/>
    <d v="2021-04-01T00:00:00"/>
    <x v="915"/>
    <s v="US$"/>
    <x v="799"/>
    <n v="0"/>
    <n v="1000000"/>
    <n v="0"/>
    <n v="0"/>
    <n v="0"/>
    <n v="0.34799999999999998"/>
    <s v="Low"/>
    <n v="348000"/>
    <m/>
    <m/>
    <m/>
    <m/>
    <m/>
    <m/>
    <m/>
    <m/>
    <m/>
  </r>
  <r>
    <s v="DIVIDENDO US$ 0,348441"/>
    <d v="2018-12-17T00:00:00"/>
    <x v="330"/>
    <s v="US$"/>
    <x v="878"/>
    <n v="0"/>
    <n v="1000000"/>
    <n v="0"/>
    <n v="0"/>
    <n v="0"/>
    <n v="0.34799999999999998"/>
    <s v="Low"/>
    <n v="348000"/>
    <m/>
    <m/>
    <m/>
    <m/>
    <m/>
    <m/>
    <m/>
    <m/>
    <m/>
  </r>
  <r>
    <s v="DIVIDENDO US$ 0,346668"/>
    <d v="2021-03-25T00:00:00"/>
    <x v="500"/>
    <s v="US$"/>
    <x v="878"/>
    <n v="0"/>
    <n v="1000000"/>
    <n v="0"/>
    <n v="0"/>
    <n v="0"/>
    <n v="0.34699999999999998"/>
    <s v="Low"/>
    <n v="347000"/>
    <m/>
    <m/>
    <m/>
    <m/>
    <m/>
    <m/>
    <m/>
    <m/>
    <m/>
  </r>
  <r>
    <s v="DIVIDENDO DEF US$ 0,346616515"/>
    <d v="2020-05-22T00:00:00"/>
    <x v="255"/>
    <s v="US$"/>
    <x v="897"/>
    <n v="0"/>
    <n v="1000000"/>
    <n v="0"/>
    <n v="0"/>
    <n v="0"/>
    <n v="0.34699999999999998"/>
    <s v="Low"/>
    <n v="347000"/>
    <m/>
    <m/>
    <m/>
    <m/>
    <m/>
    <m/>
    <m/>
    <m/>
    <m/>
  </r>
  <r>
    <s v="DIVIDENDO US$ 0,346117"/>
    <d v="2020-06-15T00:00:00"/>
    <x v="2"/>
    <s v="US$"/>
    <x v="855"/>
    <n v="0"/>
    <n v="1000000"/>
    <n v="0"/>
    <n v="0"/>
    <n v="0"/>
    <n v="0.34599999999999997"/>
    <s v="Low"/>
    <n v="346000"/>
    <m/>
    <m/>
    <m/>
    <m/>
    <m/>
    <m/>
    <m/>
    <m/>
    <m/>
  </r>
  <r>
    <s v="DIVIDENDO $ 0,089168"/>
    <d v="2016-05-19T00:00:00"/>
    <x v="150"/>
    <s v="$"/>
    <x v="694"/>
    <n v="0"/>
    <n v="3883012"/>
    <n v="0"/>
    <n v="0"/>
    <n v="0"/>
    <n v="8.8999999999999996E-2"/>
    <s v="Low"/>
    <n v="345588.06800000003"/>
    <m/>
    <m/>
    <m/>
    <m/>
    <m/>
    <m/>
    <m/>
    <m/>
    <m/>
  </r>
  <r>
    <s v="DIVIDENDO $ 0,1382144"/>
    <d v="2021-09-03T00:00:00"/>
    <x v="437"/>
    <s v="$"/>
    <x v="765"/>
    <n v="0"/>
    <n v="2500000"/>
    <n v="0"/>
    <n v="0"/>
    <n v="0"/>
    <n v="0.13800000000000001"/>
    <s v="Low"/>
    <n v="345000"/>
    <m/>
    <m/>
    <m/>
    <m/>
    <m/>
    <m/>
    <m/>
    <m/>
    <m/>
  </r>
  <r>
    <s v="DIVIDENDO DEF US$ 0,344804993"/>
    <d v="2020-05-22T00:00:00"/>
    <x v="255"/>
    <s v="US$"/>
    <x v="898"/>
    <n v="0"/>
    <n v="1000000"/>
    <n v="0"/>
    <n v="0"/>
    <n v="0"/>
    <n v="0.34499999999999997"/>
    <s v="Low"/>
    <n v="345000"/>
    <m/>
    <m/>
    <m/>
    <m/>
    <m/>
    <m/>
    <m/>
    <m/>
    <m/>
  </r>
  <r>
    <s v="DIVIDENDO DEF 64 $ 1146"/>
    <d v="2016-05-05T00:00:00"/>
    <x v="220"/>
    <s v="$"/>
    <x v="823"/>
    <n v="0"/>
    <n v="300"/>
    <n v="0"/>
    <n v="0"/>
    <n v="0"/>
    <n v="1146"/>
    <s v="Very High"/>
    <n v="343800"/>
    <m/>
    <m/>
    <m/>
    <m/>
    <m/>
    <m/>
    <m/>
    <m/>
    <m/>
  </r>
  <r>
    <s v="DIVIDENDO US$ 0,342088"/>
    <d v="2020-12-14T00:00:00"/>
    <x v="89"/>
    <s v="US$"/>
    <x v="890"/>
    <n v="0"/>
    <n v="1000000"/>
    <n v="0"/>
    <n v="0"/>
    <n v="0"/>
    <n v="0.34200000000000003"/>
    <s v="Low"/>
    <n v="342000"/>
    <m/>
    <m/>
    <m/>
    <m/>
    <m/>
    <m/>
    <m/>
    <m/>
    <m/>
  </r>
  <r>
    <s v="DIVIDENDO $ 0,087651"/>
    <d v="2016-05-03T00:00:00"/>
    <x v="260"/>
    <s v="$"/>
    <x v="694"/>
    <n v="0"/>
    <n v="3883012"/>
    <n v="0"/>
    <n v="0"/>
    <n v="0"/>
    <n v="8.7999999999999995E-2"/>
    <s v="Low"/>
    <n v="341705.05599999998"/>
    <m/>
    <m/>
    <m/>
    <m/>
    <m/>
    <m/>
    <m/>
    <m/>
    <m/>
  </r>
  <r>
    <s v="DIVIDENDO PROV US$ 0,033711"/>
    <d v="2021-09-09T00:00:00"/>
    <x v="714"/>
    <s v="US$"/>
    <x v="869"/>
    <n v="0"/>
    <n v="10000000"/>
    <n v="0"/>
    <n v="0"/>
    <n v="0"/>
    <n v="3.4000000000000002E-2"/>
    <s v="Low"/>
    <n v="340000"/>
    <m/>
    <m/>
    <m/>
    <m/>
    <m/>
    <m/>
    <m/>
    <m/>
    <m/>
  </r>
  <r>
    <s v="DIVIDENDO PROV US$ 0,0337375249"/>
    <d v="2021-09-03T00:00:00"/>
    <x v="192"/>
    <s v="US$"/>
    <x v="829"/>
    <n v="0"/>
    <n v="10000000"/>
    <n v="0"/>
    <n v="0"/>
    <n v="0"/>
    <n v="3.4000000000000002E-2"/>
    <s v="Low"/>
    <n v="340000"/>
    <m/>
    <m/>
    <m/>
    <m/>
    <m/>
    <m/>
    <m/>
    <m/>
    <m/>
  </r>
  <r>
    <s v="DIVIDENDO PROV US$ 0,0337428259"/>
    <d v="2021-09-03T00:00:00"/>
    <x v="192"/>
    <s v="US$"/>
    <x v="828"/>
    <n v="0"/>
    <n v="10000000"/>
    <n v="0"/>
    <n v="0"/>
    <n v="0"/>
    <n v="3.4000000000000002E-2"/>
    <s v="Low"/>
    <n v="340000"/>
    <m/>
    <m/>
    <m/>
    <m/>
    <m/>
    <m/>
    <m/>
    <m/>
    <m/>
  </r>
  <r>
    <s v="DIVIDENDO US$ 0,34"/>
    <d v="2019-07-02T00:00:00"/>
    <x v="792"/>
    <s v="US$"/>
    <x v="847"/>
    <n v="0"/>
    <n v="1000000"/>
    <n v="0"/>
    <n v="0"/>
    <n v="0"/>
    <n v="0.34"/>
    <s v="Low"/>
    <n v="340000"/>
    <m/>
    <m/>
    <m/>
    <m/>
    <m/>
    <m/>
    <m/>
    <m/>
    <m/>
  </r>
  <r>
    <s v="DIVIDENDO DEF US$ 0,0336133395983313"/>
    <d v="2019-03-13T00:00:00"/>
    <x v="137"/>
    <s v="US$"/>
    <x v="812"/>
    <n v="0"/>
    <n v="10000000"/>
    <n v="0"/>
    <n v="0"/>
    <n v="0"/>
    <n v="3.4000000000000002E-2"/>
    <s v="Low"/>
    <n v="340000"/>
    <m/>
    <m/>
    <m/>
    <m/>
    <m/>
    <m/>
    <m/>
    <m/>
    <m/>
  </r>
  <r>
    <s v="DIVIDENDO DEF US$ 0,0336095083794262"/>
    <d v="2019-03-13T00:00:00"/>
    <x v="137"/>
    <s v="US$"/>
    <x v="769"/>
    <n v="0"/>
    <n v="10000000"/>
    <n v="0"/>
    <n v="0"/>
    <n v="0"/>
    <n v="3.4000000000000002E-2"/>
    <s v="Low"/>
    <n v="340000"/>
    <m/>
    <m/>
    <m/>
    <m/>
    <m/>
    <m/>
    <m/>
    <m/>
    <m/>
  </r>
  <r>
    <s v="DIVIDENDO DEF US$ 0,0337529711242901"/>
    <d v="2019-03-13T00:00:00"/>
    <x v="137"/>
    <s v="US$"/>
    <x v="836"/>
    <n v="0"/>
    <n v="10000000"/>
    <n v="0"/>
    <n v="0"/>
    <n v="0"/>
    <n v="3.4000000000000002E-2"/>
    <s v="Low"/>
    <n v="340000"/>
    <m/>
    <m/>
    <m/>
    <m/>
    <m/>
    <m/>
    <m/>
    <m/>
    <m/>
  </r>
  <r>
    <s v="DIVIDENDO US$ 0,340162"/>
    <d v="2018-06-26T00:00:00"/>
    <x v="568"/>
    <s v="US$"/>
    <x v="855"/>
    <n v="0"/>
    <n v="1000000"/>
    <n v="0"/>
    <n v="0"/>
    <n v="0"/>
    <n v="0.34"/>
    <s v="Low"/>
    <n v="340000"/>
    <m/>
    <m/>
    <m/>
    <m/>
    <m/>
    <m/>
    <m/>
    <m/>
    <m/>
  </r>
  <r>
    <s v="DIVIDENDO DEF US$ 0,0336705126"/>
    <d v="2018-05-10T00:00:00"/>
    <x v="52"/>
    <s v="US$"/>
    <x v="745"/>
    <n v="0"/>
    <n v="10000000"/>
    <n v="0"/>
    <n v="0"/>
    <n v="0"/>
    <n v="3.4000000000000002E-2"/>
    <s v="Low"/>
    <n v="340000"/>
    <m/>
    <m/>
    <m/>
    <m/>
    <m/>
    <m/>
    <m/>
    <m/>
    <m/>
  </r>
  <r>
    <s v="DIVIDENDO US$ 0,340337"/>
    <d v="2018-03-01T00:00:00"/>
    <x v="1249"/>
    <s v="US$"/>
    <x v="799"/>
    <n v="0"/>
    <n v="1000000"/>
    <n v="0"/>
    <n v="0"/>
    <n v="0"/>
    <n v="0.34"/>
    <s v="Low"/>
    <n v="340000"/>
    <m/>
    <m/>
    <m/>
    <m/>
    <m/>
    <m/>
    <m/>
    <m/>
    <m/>
  </r>
  <r>
    <s v="DIVIDENDO PROV $ 0,0344642441235454"/>
    <d v="2018-01-20T00:00:00"/>
    <x v="163"/>
    <s v="$"/>
    <x v="467"/>
    <n v="0"/>
    <n v="10000000"/>
    <n v="0"/>
    <n v="0"/>
    <n v="0"/>
    <n v="3.4000000000000002E-2"/>
    <s v="Low"/>
    <n v="340000"/>
    <m/>
    <m/>
    <m/>
    <m/>
    <m/>
    <m/>
    <m/>
    <m/>
    <m/>
  </r>
  <r>
    <s v="DIVIDENDO PROV $ 0,0342497872800287"/>
    <d v="2017-11-21T00:00:00"/>
    <x v="463"/>
    <s v="$"/>
    <x v="467"/>
    <n v="0"/>
    <n v="10000000"/>
    <n v="0"/>
    <n v="0"/>
    <n v="0"/>
    <n v="3.4000000000000002E-2"/>
    <s v="Low"/>
    <n v="340000"/>
    <m/>
    <m/>
    <m/>
    <m/>
    <m/>
    <m/>
    <m/>
    <m/>
    <m/>
  </r>
  <r>
    <s v="DIVIDENDO $ 0,03167472"/>
    <d v="2019-09-26T00:00:00"/>
    <x v="483"/>
    <s v="$"/>
    <x v="592"/>
    <n v="0"/>
    <n v="10560000"/>
    <n v="0"/>
    <n v="0"/>
    <n v="0"/>
    <n v="3.2000000000000001E-2"/>
    <s v="Low"/>
    <n v="337920"/>
    <m/>
    <m/>
    <m/>
    <m/>
    <m/>
    <m/>
    <m/>
    <m/>
    <m/>
  </r>
  <r>
    <s v="DIVIDENDO US$ 0,336533"/>
    <d v="2020-06-01T00:00:00"/>
    <x v="688"/>
    <s v="US$"/>
    <x v="799"/>
    <n v="0"/>
    <n v="1000000"/>
    <n v="0"/>
    <n v="0"/>
    <n v="0"/>
    <n v="0.33700000000000002"/>
    <s v="Low"/>
    <n v="337000"/>
    <m/>
    <m/>
    <m/>
    <m/>
    <m/>
    <m/>
    <m/>
    <m/>
    <m/>
  </r>
  <r>
    <s v="DIVIDENDO $ 0,05578933"/>
    <d v="2021-03-30T00:00:00"/>
    <x v="500"/>
    <s v="$"/>
    <x v="592"/>
    <n v="0"/>
    <n v="6000000"/>
    <n v="0"/>
    <n v="0"/>
    <n v="0"/>
    <n v="5.6000000000000001E-2"/>
    <s v="Low"/>
    <n v="336000"/>
    <m/>
    <m/>
    <m/>
    <m/>
    <m/>
    <m/>
    <m/>
    <m/>
    <m/>
  </r>
  <r>
    <s v="DIVIDENDO US$ 0,335956"/>
    <d v="2019-06-17T00:00:00"/>
    <x v="191"/>
    <s v="US$"/>
    <x v="878"/>
    <n v="0"/>
    <n v="1000000"/>
    <n v="0"/>
    <n v="0"/>
    <n v="0"/>
    <n v="0.33600000000000002"/>
    <s v="Low"/>
    <n v="336000"/>
    <m/>
    <m/>
    <m/>
    <m/>
    <m/>
    <m/>
    <m/>
    <m/>
    <m/>
  </r>
  <r>
    <s v="DIVIDENDO INF 0 $ 0,086295"/>
    <d v="2017-04-20T00:00:00"/>
    <x v="208"/>
    <s v="$"/>
    <x v="694"/>
    <n v="0"/>
    <n v="3883012"/>
    <n v="0"/>
    <n v="0"/>
    <n v="0"/>
    <n v="8.5999999999999993E-2"/>
    <s v="Low"/>
    <n v="333939.03200000001"/>
    <m/>
    <m/>
    <m/>
    <m/>
    <m/>
    <m/>
    <m/>
    <m/>
    <m/>
  </r>
  <r>
    <s v="DIVIDENDO $ 0,086327"/>
    <d v="2015-04-17T00:00:00"/>
    <x v="257"/>
    <s v="$"/>
    <x v="694"/>
    <n v="0"/>
    <n v="3883012"/>
    <n v="0"/>
    <n v="0"/>
    <n v="0"/>
    <n v="8.5999999999999993E-2"/>
    <s v="Low"/>
    <n v="333939.03200000001"/>
    <m/>
    <m/>
    <m/>
    <m/>
    <m/>
    <m/>
    <m/>
    <m/>
    <m/>
  </r>
  <r>
    <s v="DIVIDENDO US$ 0,333448"/>
    <d v="2020-09-01T00:00:00"/>
    <x v="970"/>
    <s v="US$"/>
    <x v="799"/>
    <n v="0"/>
    <n v="1000000"/>
    <n v="0"/>
    <n v="0"/>
    <n v="0"/>
    <n v="0.33300000000000002"/>
    <s v="Low"/>
    <n v="333000"/>
    <m/>
    <m/>
    <m/>
    <m/>
    <m/>
    <m/>
    <m/>
    <m/>
    <m/>
  </r>
  <r>
    <s v="DIVIDENDO US$ 0,332387"/>
    <d v="2020-09-23T00:00:00"/>
    <x v="891"/>
    <s v="US$"/>
    <x v="890"/>
    <n v="0"/>
    <n v="1000000"/>
    <n v="0"/>
    <n v="0"/>
    <n v="0"/>
    <n v="0.33200000000000002"/>
    <s v="Low"/>
    <n v="332000"/>
    <m/>
    <m/>
    <m/>
    <m/>
    <m/>
    <m/>
    <m/>
    <m/>
    <m/>
  </r>
  <r>
    <s v="DIVIDENDO US$ 0,331584"/>
    <d v="2018-06-26T00:00:00"/>
    <x v="568"/>
    <s v="US$"/>
    <x v="878"/>
    <n v="0"/>
    <n v="1000000"/>
    <n v="0"/>
    <n v="0"/>
    <n v="0"/>
    <n v="0.33200000000000002"/>
    <s v="Low"/>
    <n v="332000"/>
    <m/>
    <m/>
    <m/>
    <m/>
    <m/>
    <m/>
    <m/>
    <m/>
    <m/>
  </r>
  <r>
    <s v="DIVIDENDO PROV US$ 0,03629429"/>
    <d v="2020-12-15T00:00:00"/>
    <x v="444"/>
    <s v="US$"/>
    <x v="888"/>
    <n v="0"/>
    <n v="9181615"/>
    <n v="0"/>
    <n v="0"/>
    <n v="0"/>
    <n v="3.5999999999999997E-2"/>
    <s v="Low"/>
    <n v="330538.14"/>
    <m/>
    <m/>
    <m/>
    <m/>
    <m/>
    <m/>
    <m/>
    <m/>
    <m/>
  </r>
  <r>
    <s v="DIVIDENDO INF 0 $ 0,084947"/>
    <d v="2017-10-13T00:00:00"/>
    <x v="388"/>
    <s v="$"/>
    <x v="694"/>
    <n v="0"/>
    <n v="3883012"/>
    <n v="0"/>
    <n v="0"/>
    <n v="0"/>
    <n v="8.5000000000000006E-2"/>
    <s v="Low"/>
    <n v="330056.02"/>
    <m/>
    <m/>
    <m/>
    <m/>
    <m/>
    <m/>
    <m/>
    <m/>
    <m/>
  </r>
  <r>
    <s v="DIVIDENDO PROV US$ 0,0330724924"/>
    <d v="2021-09-03T00:00:00"/>
    <x v="192"/>
    <s v="US$"/>
    <x v="827"/>
    <n v="0"/>
    <n v="10000000"/>
    <n v="0"/>
    <n v="0"/>
    <n v="0"/>
    <n v="3.3000000000000002E-2"/>
    <s v="Low"/>
    <n v="330000"/>
    <m/>
    <m/>
    <m/>
    <m/>
    <m/>
    <m/>
    <m/>
    <m/>
    <m/>
  </r>
  <r>
    <s v="DIVIDENDO PROV US$ 0,0325636697"/>
    <d v="2021-04-29T00:00:00"/>
    <x v="322"/>
    <s v="US$"/>
    <x v="636"/>
    <n v="0"/>
    <n v="10000000"/>
    <n v="0"/>
    <n v="0"/>
    <n v="0"/>
    <n v="3.3000000000000002E-2"/>
    <s v="Low"/>
    <n v="330000"/>
    <m/>
    <m/>
    <m/>
    <m/>
    <m/>
    <m/>
    <m/>
    <m/>
    <m/>
  </r>
  <r>
    <s v="DIVIDENDO PROV US$ 0,033294804"/>
    <d v="2021-04-16T00:00:00"/>
    <x v="280"/>
    <s v="US$"/>
    <x v="864"/>
    <n v="0"/>
    <n v="10000000"/>
    <n v="0"/>
    <n v="0"/>
    <n v="0"/>
    <n v="3.3000000000000002E-2"/>
    <s v="Low"/>
    <n v="330000"/>
    <m/>
    <m/>
    <m/>
    <m/>
    <m/>
    <m/>
    <m/>
    <m/>
    <m/>
  </r>
  <r>
    <s v="DIVIDENDO PROV US$ 0,0333618582"/>
    <d v="2021-03-31T00:00:00"/>
    <x v="915"/>
    <s v="US$"/>
    <x v="638"/>
    <n v="0"/>
    <n v="10000000"/>
    <n v="0"/>
    <n v="0"/>
    <n v="0"/>
    <n v="3.3000000000000002E-2"/>
    <s v="Low"/>
    <n v="330000"/>
    <m/>
    <m/>
    <m/>
    <m/>
    <m/>
    <m/>
    <m/>
    <m/>
    <m/>
  </r>
  <r>
    <s v="DIVIDENDO US$ 0,32974"/>
    <d v="2020-07-01T00:00:00"/>
    <x v="610"/>
    <s v="US$"/>
    <x v="799"/>
    <n v="0"/>
    <n v="1000000"/>
    <n v="0"/>
    <n v="0"/>
    <n v="0"/>
    <n v="0.33"/>
    <s v="Low"/>
    <n v="330000"/>
    <m/>
    <m/>
    <m/>
    <m/>
    <m/>
    <m/>
    <m/>
    <m/>
    <m/>
  </r>
  <r>
    <s v="DIVIDENDO DEF US$ 0,03331"/>
    <d v="2019-05-03T00:00:00"/>
    <x v="23"/>
    <s v="US$"/>
    <x v="899"/>
    <n v="0"/>
    <n v="10000000"/>
    <n v="0"/>
    <n v="0"/>
    <n v="0"/>
    <n v="3.3000000000000002E-2"/>
    <s v="Low"/>
    <n v="330000"/>
    <m/>
    <m/>
    <m/>
    <m/>
    <m/>
    <m/>
    <m/>
    <m/>
    <m/>
  </r>
  <r>
    <s v="DIVIDENDO DEF US$ 0,03331"/>
    <d v="2019-05-03T00:00:00"/>
    <x v="23"/>
    <s v="US$"/>
    <x v="900"/>
    <n v="0"/>
    <n v="10000000"/>
    <n v="0"/>
    <n v="0"/>
    <n v="0"/>
    <n v="3.3000000000000002E-2"/>
    <s v="Low"/>
    <n v="330000"/>
    <m/>
    <m/>
    <m/>
    <m/>
    <m/>
    <m/>
    <m/>
    <m/>
    <m/>
  </r>
  <r>
    <s v="DIVIDENDO PROV $ 0,0331929710276951"/>
    <d v="2017-09-22T00:00:00"/>
    <x v="635"/>
    <s v="$"/>
    <x v="467"/>
    <n v="0"/>
    <n v="10000000"/>
    <n v="0"/>
    <n v="0"/>
    <n v="0"/>
    <n v="3.3000000000000002E-2"/>
    <s v="Low"/>
    <n v="330000"/>
    <m/>
    <m/>
    <m/>
    <m/>
    <m/>
    <m/>
    <m/>
    <m/>
    <m/>
  </r>
  <r>
    <s v="DIVIDENDO US$ 0,47"/>
    <d v="2015-02-05T00:00:00"/>
    <x v="1250"/>
    <s v="US$"/>
    <x v="846"/>
    <n v="0"/>
    <n v="700000"/>
    <n v="0"/>
    <n v="0"/>
    <n v="0"/>
    <n v="0.47"/>
    <s v="Low"/>
    <n v="329000"/>
    <m/>
    <m/>
    <m/>
    <m/>
    <m/>
    <m/>
    <m/>
    <m/>
    <m/>
  </r>
  <r>
    <s v="DIVIDENDO US$ 0,328077"/>
    <d v="2020-08-03T00:00:00"/>
    <x v="863"/>
    <s v="US$"/>
    <x v="799"/>
    <n v="0"/>
    <n v="1000000"/>
    <n v="0"/>
    <n v="0"/>
    <n v="0"/>
    <n v="0.32800000000000001"/>
    <s v="Low"/>
    <n v="328000"/>
    <m/>
    <m/>
    <m/>
    <m/>
    <m/>
    <m/>
    <m/>
    <m/>
    <m/>
  </r>
  <r>
    <s v="DIVIDENDO INF 0 $ 0,083542"/>
    <d v="2017-05-04T00:00:00"/>
    <x v="277"/>
    <s v="$"/>
    <x v="694"/>
    <n v="0"/>
    <n v="3883012"/>
    <n v="0"/>
    <n v="0"/>
    <n v="0"/>
    <n v="8.4000000000000005E-2"/>
    <s v="Low"/>
    <n v="326173.00799999997"/>
    <m/>
    <m/>
    <m/>
    <m/>
    <m/>
    <m/>
    <m/>
    <m/>
    <m/>
  </r>
  <r>
    <s v="DIVIDENDO $ 0,083639"/>
    <d v="2015-07-17T00:00:00"/>
    <x v="591"/>
    <s v="$"/>
    <x v="694"/>
    <n v="0"/>
    <n v="3883012"/>
    <n v="0"/>
    <n v="0"/>
    <n v="0"/>
    <n v="8.4000000000000005E-2"/>
    <s v="Low"/>
    <n v="326173.00799999997"/>
    <m/>
    <m/>
    <m/>
    <m/>
    <m/>
    <m/>
    <m/>
    <m/>
    <m/>
  </r>
  <r>
    <s v="DIVIDENDO US$ 0,325321"/>
    <d v="2019-06-17T00:00:00"/>
    <x v="191"/>
    <s v="US$"/>
    <x v="884"/>
    <n v="0"/>
    <n v="1000000"/>
    <n v="0"/>
    <n v="0"/>
    <n v="0"/>
    <n v="0.32500000000000001"/>
    <s v="Low"/>
    <n v="325000"/>
    <m/>
    <m/>
    <m/>
    <m/>
    <m/>
    <m/>
    <m/>
    <m/>
    <m/>
  </r>
  <r>
    <s v="DIVIDENDO $ 0,082677"/>
    <d v="2016-05-05T00:00:00"/>
    <x v="220"/>
    <s v="$"/>
    <x v="694"/>
    <n v="0"/>
    <n v="3883012"/>
    <n v="0"/>
    <n v="0"/>
    <n v="0"/>
    <n v="8.3000000000000004E-2"/>
    <s v="Low"/>
    <n v="322289.99599999998"/>
    <m/>
    <m/>
    <m/>
    <m/>
    <m/>
    <m/>
    <m/>
    <m/>
    <m/>
  </r>
  <r>
    <s v="DIVIDENDO $ 0,082561"/>
    <d v="2015-04-02T00:00:00"/>
    <x v="596"/>
    <s v="$"/>
    <x v="694"/>
    <n v="0"/>
    <n v="3883012"/>
    <n v="0"/>
    <n v="0"/>
    <n v="0"/>
    <n v="8.3000000000000004E-2"/>
    <s v="Low"/>
    <n v="322289.99599999998"/>
    <m/>
    <m/>
    <m/>
    <m/>
    <m/>
    <m/>
    <m/>
    <m/>
    <m/>
  </r>
  <r>
    <s v="DIVIDENDO US$ 0,321753"/>
    <d v="2019-09-24T00:00:00"/>
    <x v="141"/>
    <s v="US$"/>
    <x v="890"/>
    <n v="0"/>
    <n v="1000000"/>
    <n v="0"/>
    <n v="0"/>
    <n v="0"/>
    <n v="0.32200000000000001"/>
    <s v="Low"/>
    <n v="322000"/>
    <m/>
    <m/>
    <m/>
    <m/>
    <m/>
    <m/>
    <m/>
    <m/>
    <m/>
  </r>
  <r>
    <s v="DIVIDENDO US$ 0,321311"/>
    <d v="2019-12-19T00:00:00"/>
    <x v="225"/>
    <s v="US$"/>
    <x v="801"/>
    <n v="0"/>
    <n v="1000000"/>
    <n v="0"/>
    <n v="0"/>
    <n v="0"/>
    <n v="0.32100000000000001"/>
    <s v="Low"/>
    <n v="321000"/>
    <m/>
    <m/>
    <m/>
    <m/>
    <m/>
    <m/>
    <m/>
    <m/>
    <m/>
  </r>
  <r>
    <s v="DIVIDENDO US$ 0,321399"/>
    <d v="2018-12-17T00:00:00"/>
    <x v="330"/>
    <s v="US$"/>
    <x v="872"/>
    <n v="0"/>
    <n v="1000000"/>
    <n v="0"/>
    <n v="0"/>
    <n v="0"/>
    <n v="0.32100000000000001"/>
    <s v="Low"/>
    <n v="321000"/>
    <m/>
    <m/>
    <m/>
    <m/>
    <m/>
    <m/>
    <m/>
    <m/>
    <m/>
  </r>
  <r>
    <s v="DIVIDENDO PROV EURO 0,03178937036956280"/>
    <d v="2021-09-03T00:00:00"/>
    <x v="192"/>
    <s v="EURO"/>
    <x v="874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21840344"/>
    <d v="2021-09-03T00:00:00"/>
    <x v="192"/>
    <s v="US$"/>
    <x v="830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799219"/>
    <d v="2021-04-16T00:00:00"/>
    <x v="280"/>
    <s v="US$"/>
    <x v="870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91184"/>
    <d v="2021-03-18T00:00:00"/>
    <x v="804"/>
    <s v="US$"/>
    <x v="901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2198145"/>
    <d v="2020-12-22T00:00:00"/>
    <x v="492"/>
    <s v="US$"/>
    <x v="864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878"/>
    <d v="2020-10-21T00:00:00"/>
    <x v="759"/>
    <s v="US$"/>
    <x v="902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747"/>
    <d v="2020-10-21T00:00:00"/>
    <x v="759"/>
    <s v="US$"/>
    <x v="903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921"/>
    <d v="2020-10-21T00:00:00"/>
    <x v="759"/>
    <s v="US$"/>
    <x v="904"/>
    <n v="0"/>
    <n v="10000000"/>
    <n v="0"/>
    <n v="0"/>
    <n v="0"/>
    <n v="3.2000000000000001E-2"/>
    <s v="Low"/>
    <n v="320000"/>
    <m/>
    <m/>
    <m/>
    <m/>
    <m/>
    <m/>
    <m/>
    <m/>
    <m/>
  </r>
  <r>
    <s v="DIVIDENDO PROV $ 0,0315110869638984"/>
    <d v="2019-12-23T00:00:00"/>
    <x v="287"/>
    <s v="$"/>
    <x v="467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2283896"/>
    <d v="2019-07-27T00:00:00"/>
    <x v="1251"/>
    <s v="US$"/>
    <x v="867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0315250189"/>
    <d v="2018-06-21T00:00:00"/>
    <x v="458"/>
    <s v="US$"/>
    <x v="848"/>
    <n v="0"/>
    <n v="10000000"/>
    <n v="0"/>
    <n v="0"/>
    <n v="0"/>
    <n v="3.2000000000000001E-2"/>
    <s v="Low"/>
    <n v="320000"/>
    <m/>
    <m/>
    <m/>
    <m/>
    <m/>
    <m/>
    <m/>
    <m/>
    <m/>
  </r>
  <r>
    <s v="DIVIDENDO PROV US$ 0,318528692782130"/>
    <d v="2018-06-29T00:00:00"/>
    <x v="544"/>
    <s v="US$"/>
    <x v="905"/>
    <n v="0"/>
    <n v="1000000"/>
    <n v="0"/>
    <n v="0"/>
    <n v="0"/>
    <n v="0.31900000000000001"/>
    <s v="Low"/>
    <n v="319000"/>
    <m/>
    <m/>
    <m/>
    <m/>
    <m/>
    <m/>
    <m/>
    <m/>
    <m/>
  </r>
  <r>
    <s v="DIVIDENDO PROV US$ 0,318828913176770"/>
    <d v="2018-06-29T00:00:00"/>
    <x v="544"/>
    <s v="US$"/>
    <x v="906"/>
    <n v="0"/>
    <n v="1000000"/>
    <n v="0"/>
    <n v="0"/>
    <n v="0"/>
    <n v="0.31900000000000001"/>
    <s v="Low"/>
    <n v="319000"/>
    <m/>
    <m/>
    <m/>
    <m/>
    <m/>
    <m/>
    <m/>
    <m/>
    <m/>
  </r>
  <r>
    <s v="DIVIDENDO INF 0 $ 0,081826"/>
    <d v="2017-08-30T00:00:00"/>
    <x v="501"/>
    <s v="$"/>
    <x v="694"/>
    <n v="0"/>
    <n v="3883012"/>
    <n v="0"/>
    <n v="0"/>
    <n v="0"/>
    <n v="8.2000000000000003E-2"/>
    <s v="Low"/>
    <n v="318406.984"/>
    <m/>
    <m/>
    <m/>
    <m/>
    <m/>
    <m/>
    <m/>
    <m/>
    <m/>
  </r>
  <r>
    <s v="DIVIDENDO US$ 0,31654"/>
    <d v="2019-06-17T00:00:00"/>
    <x v="191"/>
    <s v="US$"/>
    <x v="907"/>
    <n v="0"/>
    <n v="1000000"/>
    <n v="0"/>
    <n v="0"/>
    <n v="0"/>
    <n v="0.317"/>
    <s v="Low"/>
    <n v="317000"/>
    <m/>
    <m/>
    <m/>
    <m/>
    <m/>
    <m/>
    <m/>
    <m/>
    <m/>
  </r>
  <r>
    <s v="DIVIDENDO US$ 0,316815"/>
    <d v="2018-09-26T00:00:00"/>
    <x v="1214"/>
    <s v="US$"/>
    <x v="878"/>
    <n v="0"/>
    <n v="1000000"/>
    <n v="0"/>
    <n v="0"/>
    <n v="0"/>
    <n v="0.317"/>
    <s v="Low"/>
    <n v="317000"/>
    <m/>
    <m/>
    <m/>
    <m/>
    <m/>
    <m/>
    <m/>
    <m/>
    <m/>
  </r>
  <r>
    <s v="DIVIDENDO PROV US$ 0,024973251"/>
    <d v="2021-07-15T00:00:00"/>
    <x v="1063"/>
    <s v="US$"/>
    <x v="908"/>
    <n v="0"/>
    <n v="12551252"/>
    <n v="0"/>
    <n v="0"/>
    <n v="0"/>
    <n v="2.5000000000000001E-2"/>
    <s v="Low"/>
    <n v="313781.3"/>
    <m/>
    <m/>
    <m/>
    <m/>
    <m/>
    <m/>
    <m/>
    <m/>
    <m/>
  </r>
  <r>
    <s v="DIVIDENDO US$ 0,312986"/>
    <d v="2020-12-24T00:00:00"/>
    <x v="1233"/>
    <s v="US$"/>
    <x v="847"/>
    <n v="0"/>
    <n v="1000000"/>
    <n v="0"/>
    <n v="0"/>
    <n v="0"/>
    <n v="0.313"/>
    <s v="Low"/>
    <n v="313000"/>
    <m/>
    <m/>
    <m/>
    <m/>
    <m/>
    <m/>
    <m/>
    <m/>
    <m/>
  </r>
  <r>
    <s v="DIVIDENDO US$ 0,313415"/>
    <d v="2020-09-23T00:00:00"/>
    <x v="891"/>
    <s v="US$"/>
    <x v="884"/>
    <n v="0"/>
    <n v="1000000"/>
    <n v="0"/>
    <n v="0"/>
    <n v="0"/>
    <n v="0.313"/>
    <s v="Low"/>
    <n v="313000"/>
    <m/>
    <m/>
    <m/>
    <m/>
    <m/>
    <m/>
    <m/>
    <m/>
    <m/>
  </r>
  <r>
    <s v="DIVIDENDO US$ 0,313276"/>
    <d v="2020-03-25T00:00:00"/>
    <x v="731"/>
    <s v="US$"/>
    <x v="884"/>
    <n v="0"/>
    <n v="1000000"/>
    <n v="0"/>
    <n v="0"/>
    <n v="0"/>
    <n v="0.313"/>
    <s v="Low"/>
    <n v="313000"/>
    <m/>
    <m/>
    <m/>
    <m/>
    <m/>
    <m/>
    <m/>
    <m/>
    <m/>
  </r>
  <r>
    <s v="DIVIDENDO PROV US$ 0,00849315"/>
    <d v="2019-04-02T00:00:00"/>
    <x v="1252"/>
    <s v="US$"/>
    <x v="909"/>
    <n v="0"/>
    <n v="39000000"/>
    <n v="0"/>
    <n v="0"/>
    <n v="0"/>
    <n v="8.0000000000000002E-3"/>
    <s v="Low"/>
    <n v="312000"/>
    <m/>
    <m/>
    <m/>
    <m/>
    <m/>
    <m/>
    <m/>
    <m/>
    <m/>
  </r>
  <r>
    <s v="DIVIDENDO US$ 0,3116"/>
    <d v="2019-03-20T00:00:00"/>
    <x v="1213"/>
    <s v="US$"/>
    <x v="878"/>
    <n v="0"/>
    <n v="1000000"/>
    <n v="0"/>
    <n v="0"/>
    <n v="0"/>
    <n v="0.312"/>
    <s v="Low"/>
    <n v="312000"/>
    <m/>
    <m/>
    <m/>
    <m/>
    <m/>
    <m/>
    <m/>
    <m/>
    <m/>
  </r>
  <r>
    <s v="DIVIDENDO US$ 0,311721"/>
    <d v="2018-12-04T00:00:00"/>
    <x v="1253"/>
    <s v="US$"/>
    <x v="816"/>
    <n v="0"/>
    <n v="1000000"/>
    <n v="0"/>
    <n v="0"/>
    <n v="0"/>
    <n v="0.312"/>
    <s v="Low"/>
    <n v="312000"/>
    <m/>
    <m/>
    <m/>
    <m/>
    <m/>
    <m/>
    <m/>
    <m/>
    <m/>
  </r>
  <r>
    <s v="DIVIDENDO US$ 0,311448"/>
    <d v="2018-03-22T00:00:00"/>
    <x v="207"/>
    <s v="US$"/>
    <x v="878"/>
    <n v="0"/>
    <n v="1000000"/>
    <n v="0"/>
    <n v="0"/>
    <n v="0"/>
    <n v="0.311"/>
    <s v="Low"/>
    <n v="311000"/>
    <m/>
    <m/>
    <m/>
    <m/>
    <m/>
    <m/>
    <m/>
    <m/>
    <m/>
  </r>
  <r>
    <s v="DIVIDENDO $ 0,080055"/>
    <d v="2016-05-03T00:00:00"/>
    <x v="260"/>
    <s v="$"/>
    <x v="694"/>
    <n v="0"/>
    <n v="3883012"/>
    <n v="0"/>
    <n v="0"/>
    <n v="0"/>
    <n v="0.08"/>
    <s v="Low"/>
    <n v="310640.96000000002"/>
    <m/>
    <m/>
    <m/>
    <m/>
    <m/>
    <m/>
    <m/>
    <m/>
    <m/>
  </r>
  <r>
    <s v="DIVIDENDO PROV US$ 0,030514499"/>
    <d v="2021-05-12T00:00:00"/>
    <x v="271"/>
    <s v="US$"/>
    <x v="715"/>
    <n v="0"/>
    <n v="10000000"/>
    <n v="0"/>
    <n v="0"/>
    <n v="0"/>
    <n v="3.1E-2"/>
    <s v="Low"/>
    <n v="310000"/>
    <m/>
    <m/>
    <m/>
    <m/>
    <m/>
    <m/>
    <m/>
    <m/>
    <m/>
  </r>
  <r>
    <s v="DIVIDENDO PROV US$ 0,031457222"/>
    <d v="2020-12-22T00:00:00"/>
    <x v="492"/>
    <s v="US$"/>
    <x v="870"/>
    <n v="0"/>
    <n v="10000000"/>
    <n v="0"/>
    <n v="0"/>
    <n v="0"/>
    <n v="3.1E-2"/>
    <s v="Low"/>
    <n v="310000"/>
    <m/>
    <m/>
    <m/>
    <m/>
    <m/>
    <m/>
    <m/>
    <m/>
    <m/>
  </r>
  <r>
    <s v="DIVIDENDO US$ 0,309818"/>
    <d v="2020-12-14T00:00:00"/>
    <x v="89"/>
    <s v="US$"/>
    <x v="855"/>
    <n v="0"/>
    <n v="1000000"/>
    <n v="0"/>
    <n v="0"/>
    <n v="0"/>
    <n v="0.31"/>
    <s v="Low"/>
    <n v="310000"/>
    <m/>
    <m/>
    <m/>
    <m/>
    <m/>
    <m/>
    <m/>
    <m/>
    <m/>
  </r>
  <r>
    <s v="DIVIDENDO PROV $ 0,031293569391397"/>
    <d v="2020-10-22T00:00:00"/>
    <x v="216"/>
    <s v="$"/>
    <x v="467"/>
    <n v="0"/>
    <n v="10000000"/>
    <n v="0"/>
    <n v="0"/>
    <n v="0"/>
    <n v="3.1E-2"/>
    <s v="Low"/>
    <n v="310000"/>
    <m/>
    <m/>
    <m/>
    <m/>
    <m/>
    <m/>
    <m/>
    <m/>
    <m/>
  </r>
  <r>
    <s v="DIVIDENDO US$ 0,31"/>
    <d v="2019-09-03T00:00:00"/>
    <x v="1060"/>
    <s v="US$"/>
    <x v="910"/>
    <n v="0"/>
    <n v="1000000"/>
    <n v="0"/>
    <n v="0"/>
    <n v="0"/>
    <n v="0.31"/>
    <s v="Low"/>
    <n v="310000"/>
    <m/>
    <m/>
    <m/>
    <m/>
    <m/>
    <m/>
    <m/>
    <m/>
    <m/>
  </r>
  <r>
    <s v="DIVIDENDO US$ 0,31"/>
    <d v="2019-08-01T00:00:00"/>
    <x v="1187"/>
    <s v="US$"/>
    <x v="910"/>
    <n v="0"/>
    <n v="1000000"/>
    <n v="0"/>
    <n v="0"/>
    <n v="0"/>
    <n v="0.31"/>
    <s v="Low"/>
    <n v="310000"/>
    <m/>
    <m/>
    <m/>
    <m/>
    <m/>
    <m/>
    <m/>
    <m/>
    <m/>
  </r>
  <r>
    <s v="DIVIDENDO PROV US$ 0,0310996127"/>
    <d v="2018-06-21T00:00:00"/>
    <x v="458"/>
    <s v="US$"/>
    <x v="852"/>
    <n v="0"/>
    <n v="10000000"/>
    <n v="0"/>
    <n v="0"/>
    <n v="0"/>
    <n v="3.1E-2"/>
    <s v="Low"/>
    <n v="310000"/>
    <m/>
    <m/>
    <m/>
    <m/>
    <m/>
    <m/>
    <m/>
    <m/>
    <m/>
  </r>
  <r>
    <s v="DIVIDENDO PROV US$ 0,0313264206"/>
    <d v="2018-06-21T00:00:00"/>
    <x v="458"/>
    <s v="US$"/>
    <x v="853"/>
    <n v="0"/>
    <n v="10000000"/>
    <n v="0"/>
    <n v="0"/>
    <n v="0"/>
    <n v="3.1E-2"/>
    <s v="Low"/>
    <n v="310000"/>
    <m/>
    <m/>
    <m/>
    <m/>
    <m/>
    <m/>
    <m/>
    <m/>
    <m/>
  </r>
  <r>
    <s v="DIVIDENDO US$ 0,309794"/>
    <d v="2018-02-01T00:00:00"/>
    <x v="1146"/>
    <s v="US$"/>
    <x v="799"/>
    <n v="0"/>
    <n v="1000000"/>
    <n v="0"/>
    <n v="0"/>
    <n v="0"/>
    <n v="0.31"/>
    <s v="Low"/>
    <n v="310000"/>
    <m/>
    <m/>
    <m/>
    <m/>
    <m/>
    <m/>
    <m/>
    <m/>
    <m/>
  </r>
  <r>
    <s v="DIVIDENDO PROV $ 0,0305541782179601"/>
    <d v="2017-07-18T00:00:00"/>
    <x v="997"/>
    <s v="$"/>
    <x v="467"/>
    <n v="0"/>
    <n v="10000000"/>
    <n v="0"/>
    <n v="0"/>
    <n v="0"/>
    <n v="3.1E-2"/>
    <s v="Low"/>
    <n v="310000"/>
    <m/>
    <m/>
    <m/>
    <m/>
    <m/>
    <m/>
    <m/>
    <m/>
    <m/>
  </r>
  <r>
    <s v="DIVIDENDO DEF US$ 0,310084281"/>
    <d v="2017-06-20T00:00:00"/>
    <x v="413"/>
    <s v="US$"/>
    <x v="897"/>
    <n v="0"/>
    <n v="1000000"/>
    <n v="0"/>
    <n v="0"/>
    <n v="0"/>
    <n v="0.31"/>
    <s v="Low"/>
    <n v="310000"/>
    <m/>
    <m/>
    <m/>
    <m/>
    <m/>
    <m/>
    <m/>
    <m/>
    <m/>
  </r>
  <r>
    <s v="DIVIDENDO US$ 0,308956"/>
    <d v="2018-03-22T00:00:00"/>
    <x v="207"/>
    <s v="US$"/>
    <x v="849"/>
    <n v="0"/>
    <n v="1000000"/>
    <n v="0"/>
    <n v="0"/>
    <n v="0"/>
    <n v="0.309"/>
    <s v="Low"/>
    <n v="309000"/>
    <m/>
    <m/>
    <m/>
    <m/>
    <m/>
    <m/>
    <m/>
    <m/>
    <m/>
  </r>
  <r>
    <s v="DIVIDENDO US$ 0,306522"/>
    <d v="2020-07-02T00:00:00"/>
    <x v="1243"/>
    <s v="US$"/>
    <x v="835"/>
    <n v="0"/>
    <n v="1000000"/>
    <n v="0"/>
    <n v="0"/>
    <n v="0"/>
    <n v="0.307"/>
    <s v="Low"/>
    <n v="307000"/>
    <m/>
    <m/>
    <m/>
    <m/>
    <m/>
    <m/>
    <m/>
    <m/>
    <m/>
  </r>
  <r>
    <s v="DIVIDENDO US$ 0,307071"/>
    <d v="2020-06-15T00:00:00"/>
    <x v="2"/>
    <s v="US$"/>
    <x v="878"/>
    <n v="0"/>
    <n v="1000000"/>
    <n v="0"/>
    <n v="0"/>
    <n v="0"/>
    <n v="0.307"/>
    <s v="Low"/>
    <n v="307000"/>
    <m/>
    <m/>
    <m/>
    <m/>
    <m/>
    <m/>
    <m/>
    <m/>
    <m/>
  </r>
  <r>
    <s v="DIVIDENDO $ 0,078947"/>
    <d v="2016-01-16T00:00:00"/>
    <x v="218"/>
    <s v="$"/>
    <x v="694"/>
    <n v="0"/>
    <n v="3883012"/>
    <n v="0"/>
    <n v="0"/>
    <n v="0"/>
    <n v="7.9000000000000001E-2"/>
    <s v="Low"/>
    <n v="306757.94799999997"/>
    <m/>
    <m/>
    <m/>
    <m/>
    <m/>
    <m/>
    <m/>
    <m/>
    <m/>
  </r>
  <r>
    <s v="DIVIDENDO $ 0,07909"/>
    <d v="2015-01-14T00:00:00"/>
    <x v="439"/>
    <s v="$"/>
    <x v="694"/>
    <n v="0"/>
    <n v="3874344"/>
    <n v="0"/>
    <n v="0"/>
    <n v="0"/>
    <n v="7.9000000000000001E-2"/>
    <s v="Low"/>
    <n v="306073.17599999998"/>
    <m/>
    <m/>
    <m/>
    <m/>
    <m/>
    <m/>
    <m/>
    <m/>
    <m/>
  </r>
  <r>
    <s v="DIVIDENDO US$ 0,306336"/>
    <d v="2019-12-16T00:00:00"/>
    <x v="892"/>
    <s v="US$"/>
    <x v="849"/>
    <n v="0"/>
    <n v="1000000"/>
    <n v="0"/>
    <n v="0"/>
    <n v="0"/>
    <n v="0.30599999999999999"/>
    <s v="Low"/>
    <n v="306000"/>
    <m/>
    <m/>
    <m/>
    <m/>
    <m/>
    <m/>
    <m/>
    <m/>
    <m/>
  </r>
  <r>
    <s v="DIVIDENDO PROV US$ 0,302572075"/>
    <d v="2017-10-24T00:00:00"/>
    <x v="408"/>
    <s v="US$"/>
    <x v="778"/>
    <n v="0"/>
    <n v="1000000"/>
    <n v="0"/>
    <n v="0"/>
    <n v="0"/>
    <n v="0.30299999999999999"/>
    <s v="Low"/>
    <n v="303000"/>
    <m/>
    <m/>
    <m/>
    <m/>
    <m/>
    <m/>
    <m/>
    <m/>
    <m/>
  </r>
  <r>
    <s v="DIVIDENDO DEF US$ 0,302615267"/>
    <d v="2017-06-20T00:00:00"/>
    <x v="413"/>
    <s v="US$"/>
    <x v="898"/>
    <n v="0"/>
    <n v="1000000"/>
    <n v="0"/>
    <n v="0"/>
    <n v="0"/>
    <n v="0.30299999999999999"/>
    <s v="Low"/>
    <n v="303000"/>
    <m/>
    <m/>
    <m/>
    <m/>
    <m/>
    <m/>
    <m/>
    <m/>
    <m/>
  </r>
  <r>
    <s v="DIVIDENDO $ 0,0775"/>
    <d v="2015-12-16T00:00:00"/>
    <x v="354"/>
    <s v="$"/>
    <x v="694"/>
    <n v="0"/>
    <n v="3883012"/>
    <n v="0"/>
    <n v="0"/>
    <n v="0"/>
    <n v="7.8E-2"/>
    <s v="Low"/>
    <n v="302874.93599999999"/>
    <m/>
    <m/>
    <m/>
    <m/>
    <m/>
    <m/>
    <m/>
    <m/>
    <m/>
  </r>
  <r>
    <s v="DIVIDENDO DEF US$ 3,0264349934"/>
    <d v="2020-06-18T00:00:00"/>
    <x v="883"/>
    <s v="US$"/>
    <x v="911"/>
    <n v="0"/>
    <n v="100000"/>
    <n v="0"/>
    <n v="0"/>
    <n v="0"/>
    <n v="3.0259999999999998"/>
    <s v="Medium"/>
    <n v="302600"/>
    <m/>
    <m/>
    <m/>
    <m/>
    <m/>
    <m/>
    <m/>
    <m/>
    <m/>
  </r>
  <r>
    <s v="DIVIDENDO US$ 0,302289"/>
    <d v="2020-12-14T00:00:00"/>
    <x v="89"/>
    <s v="US$"/>
    <x v="884"/>
    <n v="0"/>
    <n v="1000000"/>
    <n v="0"/>
    <n v="0"/>
    <n v="0"/>
    <n v="0.30199999999999999"/>
    <s v="Low"/>
    <n v="302000"/>
    <m/>
    <m/>
    <m/>
    <m/>
    <m/>
    <m/>
    <m/>
    <m/>
    <m/>
  </r>
  <r>
    <s v="DIVIDENDO US$ 0,301765"/>
    <d v="2020-06-15T00:00:00"/>
    <x v="2"/>
    <s v="US$"/>
    <x v="884"/>
    <n v="0"/>
    <n v="1000000"/>
    <n v="0"/>
    <n v="0"/>
    <n v="0"/>
    <n v="0.30199999999999999"/>
    <s v="Low"/>
    <n v="302000"/>
    <m/>
    <m/>
    <m/>
    <m/>
    <m/>
    <m/>
    <m/>
    <m/>
    <m/>
  </r>
  <r>
    <s v="DIVIDENDO US$ 0,30194539"/>
    <d v="2019-04-16T00:00:00"/>
    <x v="4"/>
    <s v="US$"/>
    <x v="825"/>
    <n v="0"/>
    <n v="1000000"/>
    <n v="0"/>
    <n v="0"/>
    <n v="0"/>
    <n v="0.30199999999999999"/>
    <s v="Low"/>
    <n v="302000"/>
    <m/>
    <m/>
    <m/>
    <m/>
    <m/>
    <m/>
    <m/>
    <m/>
    <m/>
  </r>
  <r>
    <s v="DIVIDENDO PROV US$ 0,0304365717"/>
    <d v="2021-09-03T00:00:00"/>
    <x v="192"/>
    <s v="US$"/>
    <x v="832"/>
    <n v="0"/>
    <n v="10000000"/>
    <n v="0"/>
    <n v="0"/>
    <n v="0"/>
    <n v="0.03"/>
    <s v="Low"/>
    <n v="300000"/>
    <m/>
    <m/>
    <m/>
    <m/>
    <m/>
    <m/>
    <m/>
    <m/>
    <m/>
  </r>
  <r>
    <s v="DIVIDENDO DEF US$ 0,0297326209"/>
    <d v="2021-06-09T00:00:00"/>
    <x v="824"/>
    <s v="US$"/>
    <x v="912"/>
    <n v="0"/>
    <n v="10000000"/>
    <n v="0"/>
    <n v="0"/>
    <n v="0"/>
    <n v="0.03"/>
    <s v="Low"/>
    <n v="300000"/>
    <m/>
    <m/>
    <m/>
    <m/>
    <m/>
    <m/>
    <m/>
    <m/>
    <m/>
  </r>
  <r>
    <s v="DIVIDENDO DEF US$ 0,0297326209"/>
    <d v="2021-06-09T00:00:00"/>
    <x v="824"/>
    <s v="US$"/>
    <x v="848"/>
    <n v="0"/>
    <n v="10000000"/>
    <n v="0"/>
    <n v="0"/>
    <n v="0"/>
    <n v="0.03"/>
    <s v="Low"/>
    <n v="300000"/>
    <m/>
    <m/>
    <m/>
    <m/>
    <m/>
    <m/>
    <m/>
    <m/>
    <m/>
  </r>
  <r>
    <s v="DIVIDENDO PROV US$ 0,029533019"/>
    <d v="2021-05-12T00:00:00"/>
    <x v="271"/>
    <s v="US$"/>
    <x v="780"/>
    <n v="0"/>
    <n v="10000000"/>
    <n v="0"/>
    <n v="0"/>
    <n v="0"/>
    <n v="0.03"/>
    <s v="Low"/>
    <n v="300000"/>
    <m/>
    <m/>
    <m/>
    <m/>
    <m/>
    <m/>
    <m/>
    <m/>
    <m/>
  </r>
  <r>
    <s v="DIVIDENDO PROV US$ 0,0301973185"/>
    <d v="2020-10-16T00:00:00"/>
    <x v="775"/>
    <s v="US$"/>
    <x v="829"/>
    <n v="0"/>
    <n v="10000000"/>
    <n v="0"/>
    <n v="0"/>
    <n v="0"/>
    <n v="0.03"/>
    <s v="Low"/>
    <n v="300000"/>
    <m/>
    <m/>
    <m/>
    <m/>
    <m/>
    <m/>
    <m/>
    <m/>
    <m/>
  </r>
  <r>
    <s v="DIVIDENDO PROV US$ 0,0302013577"/>
    <d v="2020-10-16T00:00:00"/>
    <x v="775"/>
    <s v="US$"/>
    <x v="828"/>
    <n v="0"/>
    <n v="10000000"/>
    <n v="0"/>
    <n v="0"/>
    <n v="0"/>
    <n v="0.03"/>
    <s v="Low"/>
    <n v="300000"/>
    <m/>
    <m/>
    <m/>
    <m/>
    <m/>
    <m/>
    <m/>
    <m/>
    <m/>
  </r>
  <r>
    <s v="DIVIDENDO PROV US$ 0,0297569452"/>
    <d v="2020-10-16T00:00:00"/>
    <x v="775"/>
    <s v="US$"/>
    <x v="827"/>
    <n v="0"/>
    <n v="10000000"/>
    <n v="0"/>
    <n v="0"/>
    <n v="0"/>
    <n v="0.03"/>
    <s v="Low"/>
    <n v="300000"/>
    <m/>
    <m/>
    <m/>
    <m/>
    <m/>
    <m/>
    <m/>
    <m/>
    <m/>
  </r>
  <r>
    <s v="DIVIDENDO $ 0,02996685"/>
    <d v="2020-01-20T00:00:00"/>
    <x v="136"/>
    <s v="$"/>
    <x v="607"/>
    <n v="0"/>
    <n v="10000000"/>
    <n v="0"/>
    <n v="0"/>
    <n v="0"/>
    <n v="0.03"/>
    <s v="Low"/>
    <n v="300000"/>
    <m/>
    <m/>
    <m/>
    <m/>
    <m/>
    <m/>
    <m/>
    <m/>
    <m/>
  </r>
  <r>
    <s v="DIVIDENDO PROV US$ 0,0297052506"/>
    <d v="2019-12-13T00:00:00"/>
    <x v="587"/>
    <s v="US$"/>
    <x v="817"/>
    <n v="0"/>
    <n v="10000000"/>
    <n v="0"/>
    <n v="0"/>
    <n v="0"/>
    <n v="0.03"/>
    <s v="Low"/>
    <n v="300000"/>
    <m/>
    <m/>
    <m/>
    <m/>
    <m/>
    <m/>
    <m/>
    <m/>
    <m/>
  </r>
  <r>
    <s v="DIVIDENDO PROV US$ 0,0295251"/>
    <d v="2019-08-28T00:00:00"/>
    <x v="1254"/>
    <s v="US$"/>
    <x v="869"/>
    <n v="0"/>
    <n v="10000000"/>
    <n v="0"/>
    <n v="0"/>
    <n v="0"/>
    <n v="0.03"/>
    <s v="Low"/>
    <n v="300000"/>
    <m/>
    <m/>
    <m/>
    <m/>
    <m/>
    <m/>
    <m/>
    <m/>
    <m/>
  </r>
  <r>
    <s v="DIVIDENDO PROV US$ 0,0295705"/>
    <d v="2019-08-28T00:00:00"/>
    <x v="1254"/>
    <s v="US$"/>
    <x v="866"/>
    <n v="0"/>
    <n v="10000000"/>
    <n v="0"/>
    <n v="0"/>
    <n v="0"/>
    <n v="0.03"/>
    <s v="Low"/>
    <n v="300000"/>
    <m/>
    <m/>
    <m/>
    <m/>
    <m/>
    <m/>
    <m/>
    <m/>
    <m/>
  </r>
  <r>
    <s v="DIVIDENDO PROV US$ 0,0301386718615895"/>
    <d v="2017-01-03T00:00:00"/>
    <x v="210"/>
    <s v="US$"/>
    <x v="913"/>
    <n v="0"/>
    <n v="10000000"/>
    <n v="0"/>
    <n v="0"/>
    <n v="0"/>
    <n v="0.03"/>
    <s v="Low"/>
    <n v="300000"/>
    <m/>
    <m/>
    <m/>
    <m/>
    <m/>
    <m/>
    <m/>
    <m/>
    <m/>
  </r>
  <r>
    <s v="DIVIDENDO PROV 63 $ 1000"/>
    <d v="2015-10-27T00:00:00"/>
    <x v="822"/>
    <s v="$"/>
    <x v="823"/>
    <n v="0"/>
    <n v="300"/>
    <n v="0"/>
    <n v="0"/>
    <n v="0"/>
    <n v="1000"/>
    <s v="Very High"/>
    <n v="300000"/>
    <m/>
    <m/>
    <m/>
    <m/>
    <m/>
    <m/>
    <m/>
    <m/>
    <m/>
  </r>
  <r>
    <s v="DIVIDENDO  $ 0,04784712"/>
    <d v="2021-05-11T00:00:00"/>
    <x v="54"/>
    <s v="$"/>
    <x v="592"/>
    <n v="0"/>
    <n v="6240000"/>
    <n v="0"/>
    <n v="0"/>
    <n v="0"/>
    <n v="4.8000000000000001E-2"/>
    <s v="Low"/>
    <n v="299520"/>
    <m/>
    <m/>
    <m/>
    <m/>
    <m/>
    <m/>
    <m/>
    <m/>
    <m/>
  </r>
  <r>
    <s v="DIVIDENDO US$ 0,29866"/>
    <d v="2018-12-17T00:00:00"/>
    <x v="330"/>
    <s v="US$"/>
    <x v="884"/>
    <n v="0"/>
    <n v="1000000"/>
    <n v="0"/>
    <n v="0"/>
    <n v="0"/>
    <n v="0.29899999999999999"/>
    <s v="Low"/>
    <n v="299000"/>
    <m/>
    <m/>
    <m/>
    <m/>
    <m/>
    <m/>
    <m/>
    <m/>
    <m/>
  </r>
  <r>
    <s v="DIVIDENDO US$ 0,297783"/>
    <d v="2018-09-26T00:00:00"/>
    <x v="1214"/>
    <s v="US$"/>
    <x v="890"/>
    <n v="0"/>
    <n v="1000000"/>
    <n v="0"/>
    <n v="0"/>
    <n v="0"/>
    <n v="0.29799999999999999"/>
    <s v="Low"/>
    <n v="298000"/>
    <m/>
    <m/>
    <m/>
    <m/>
    <m/>
    <m/>
    <m/>
    <m/>
    <m/>
  </r>
  <r>
    <s v="DIVIDENDO US$ 0,296379"/>
    <d v="2021-03-25T00:00:00"/>
    <x v="500"/>
    <s v="US$"/>
    <x v="890"/>
    <n v="0"/>
    <n v="1000000"/>
    <n v="0"/>
    <n v="0"/>
    <n v="0"/>
    <n v="0.29599999999999999"/>
    <s v="Low"/>
    <n v="296000"/>
    <m/>
    <m/>
    <m/>
    <m/>
    <m/>
    <m/>
    <m/>
    <m/>
    <m/>
  </r>
  <r>
    <s v="DIVIDENDO $ 0,075779"/>
    <d v="2015-12-11T00:00:00"/>
    <x v="129"/>
    <s v="$"/>
    <x v="694"/>
    <n v="0"/>
    <n v="3883012"/>
    <n v="0"/>
    <n v="0"/>
    <n v="0"/>
    <n v="7.5999999999999998E-2"/>
    <s v="Low"/>
    <n v="295108.91200000001"/>
    <m/>
    <m/>
    <m/>
    <m/>
    <m/>
    <m/>
    <m/>
    <m/>
    <m/>
  </r>
  <r>
    <s v="DIVIDENDO US$ 0,293222"/>
    <d v="2019-12-16T00:00:00"/>
    <x v="892"/>
    <s v="US$"/>
    <x v="811"/>
    <n v="0"/>
    <n v="1000000"/>
    <n v="0"/>
    <n v="0"/>
    <n v="0"/>
    <n v="0.29299999999999998"/>
    <s v="Low"/>
    <n v="293000"/>
    <m/>
    <m/>
    <m/>
    <m/>
    <m/>
    <m/>
    <m/>
    <m/>
    <m/>
  </r>
  <r>
    <s v="DIVIDENDO PROV US$ 0,00397862"/>
    <d v="2015-08-29T00:00:00"/>
    <x v="1137"/>
    <s v="US$"/>
    <x v="741"/>
    <n v="0"/>
    <n v="72927389"/>
    <n v="0"/>
    <n v="0"/>
    <n v="0"/>
    <n v="4.0000000000000001E-3"/>
    <s v="Low"/>
    <n v="291709.55599999998"/>
    <m/>
    <m/>
    <m/>
    <m/>
    <m/>
    <m/>
    <m/>
    <m/>
    <m/>
  </r>
  <r>
    <s v="DIVIDENDO $ 0,074688"/>
    <d v="2015-10-16T00:00:00"/>
    <x v="497"/>
    <s v="$"/>
    <x v="694"/>
    <n v="0"/>
    <n v="3883012"/>
    <n v="0"/>
    <n v="0"/>
    <n v="0"/>
    <n v="7.4999999999999997E-2"/>
    <s v="Low"/>
    <n v="291225.90000000002"/>
    <m/>
    <m/>
    <m/>
    <m/>
    <m/>
    <m/>
    <m/>
    <m/>
    <m/>
  </r>
  <r>
    <s v="DIVIDENDO $ 0,07526"/>
    <d v="2015-09-14T00:00:00"/>
    <x v="438"/>
    <s v="$"/>
    <x v="694"/>
    <n v="0"/>
    <n v="3883012"/>
    <n v="0"/>
    <n v="0"/>
    <n v="0"/>
    <n v="7.4999999999999997E-2"/>
    <s v="Low"/>
    <n v="291225.90000000002"/>
    <m/>
    <m/>
    <m/>
    <m/>
    <m/>
    <m/>
    <m/>
    <m/>
    <m/>
  </r>
  <r>
    <s v="DIVIDENDO US$ 0,291006"/>
    <d v="2018-12-28T00:00:00"/>
    <x v="138"/>
    <s v="US$"/>
    <x v="816"/>
    <n v="0"/>
    <n v="1000000"/>
    <n v="0"/>
    <n v="0"/>
    <n v="0"/>
    <n v="0.29099999999999998"/>
    <s v="Low"/>
    <n v="291000"/>
    <m/>
    <m/>
    <m/>
    <m/>
    <m/>
    <m/>
    <m/>
    <m/>
    <m/>
  </r>
  <r>
    <s v="DIVIDENDO US$ 0,290556"/>
    <d v="2018-06-26T00:00:00"/>
    <x v="568"/>
    <s v="US$"/>
    <x v="884"/>
    <n v="0"/>
    <n v="1000000"/>
    <n v="0"/>
    <n v="0"/>
    <n v="0"/>
    <n v="0.29099999999999998"/>
    <s v="Low"/>
    <n v="291000"/>
    <m/>
    <m/>
    <m/>
    <m/>
    <m/>
    <m/>
    <m/>
    <m/>
    <m/>
  </r>
  <r>
    <s v="DIVIDENDO PROV US$ 0,02884397918867670"/>
    <d v="2021-06-25T00:00:00"/>
    <x v="1255"/>
    <s v="US$"/>
    <x v="914"/>
    <n v="0"/>
    <n v="10000000"/>
    <n v="0"/>
    <n v="0"/>
    <n v="0"/>
    <n v="2.9000000000000001E-2"/>
    <s v="Low"/>
    <n v="290000"/>
    <m/>
    <m/>
    <m/>
    <m/>
    <m/>
    <m/>
    <m/>
    <m/>
    <m/>
  </r>
  <r>
    <s v="DIVIDENDO PROV US$ 0,02872526720825370"/>
    <d v="2021-06-25T00:00:00"/>
    <x v="1255"/>
    <s v="US$"/>
    <x v="915"/>
    <n v="0"/>
    <n v="10000000"/>
    <n v="0"/>
    <n v="0"/>
    <n v="0"/>
    <n v="2.9000000000000001E-2"/>
    <s v="Low"/>
    <n v="290000"/>
    <m/>
    <m/>
    <m/>
    <m/>
    <m/>
    <m/>
    <m/>
    <m/>
    <m/>
  </r>
  <r>
    <s v="DIVIDENDO DEF US$ 0,0286155656"/>
    <d v="2021-06-09T00:00:00"/>
    <x v="824"/>
    <s v="US$"/>
    <x v="916"/>
    <n v="0"/>
    <n v="10000000"/>
    <n v="0"/>
    <n v="0"/>
    <n v="0"/>
    <n v="2.9000000000000001E-2"/>
    <s v="Low"/>
    <n v="290000"/>
    <m/>
    <m/>
    <m/>
    <m/>
    <m/>
    <m/>
    <m/>
    <m/>
    <m/>
  </r>
  <r>
    <s v="DIVIDENDO DEF US$ 0,0286078561"/>
    <d v="2021-06-09T00:00:00"/>
    <x v="824"/>
    <s v="US$"/>
    <x v="852"/>
    <n v="0"/>
    <n v="10000000"/>
    <n v="0"/>
    <n v="0"/>
    <n v="0"/>
    <n v="2.9000000000000001E-2"/>
    <s v="Low"/>
    <n v="290000"/>
    <m/>
    <m/>
    <m/>
    <m/>
    <m/>
    <m/>
    <m/>
    <m/>
    <m/>
  </r>
  <r>
    <s v="DIVIDENDO DEF US$ 0,0286155656"/>
    <d v="2021-06-09T00:00:00"/>
    <x v="824"/>
    <s v="US$"/>
    <x v="853"/>
    <n v="0"/>
    <n v="10000000"/>
    <n v="0"/>
    <n v="0"/>
    <n v="0"/>
    <n v="2.9000000000000001E-2"/>
    <s v="Low"/>
    <n v="290000"/>
    <m/>
    <m/>
    <m/>
    <m/>
    <m/>
    <m/>
    <m/>
    <m/>
    <m/>
  </r>
  <r>
    <s v="DIVIDENDO PROV US$ 0,0291665576"/>
    <d v="2020-10-16T00:00:00"/>
    <x v="775"/>
    <s v="US$"/>
    <x v="830"/>
    <n v="0"/>
    <n v="10000000"/>
    <n v="0"/>
    <n v="0"/>
    <n v="0"/>
    <n v="2.9000000000000001E-2"/>
    <s v="Low"/>
    <n v="290000"/>
    <m/>
    <m/>
    <m/>
    <m/>
    <m/>
    <m/>
    <m/>
    <m/>
    <m/>
  </r>
  <r>
    <s v="DIVIDENDO PROV US$ 0,0289104596"/>
    <d v="2019-12-13T00:00:00"/>
    <x v="587"/>
    <s v="US$"/>
    <x v="840"/>
    <n v="0"/>
    <n v="10000000"/>
    <n v="0"/>
    <n v="0"/>
    <n v="0"/>
    <n v="2.9000000000000001E-2"/>
    <s v="Low"/>
    <n v="290000"/>
    <m/>
    <m/>
    <m/>
    <m/>
    <m/>
    <m/>
    <m/>
    <m/>
    <m/>
  </r>
  <r>
    <s v="DIVIDENDO US$ 0,29"/>
    <d v="2019-09-03T00:00:00"/>
    <x v="1060"/>
    <s v="US$"/>
    <x v="917"/>
    <n v="0"/>
    <n v="1000000"/>
    <n v="0"/>
    <n v="0"/>
    <n v="0"/>
    <n v="0.28999999999999998"/>
    <s v="Low"/>
    <n v="290000"/>
    <m/>
    <m/>
    <m/>
    <m/>
    <m/>
    <m/>
    <m/>
    <m/>
    <m/>
  </r>
  <r>
    <s v="DIVIDENDO DEF $ 0,0288207578934655"/>
    <d v="2018-10-18T00:00:00"/>
    <x v="200"/>
    <s v="$"/>
    <x v="467"/>
    <n v="0"/>
    <n v="10000000"/>
    <n v="0"/>
    <n v="0"/>
    <n v="0"/>
    <n v="2.9000000000000001E-2"/>
    <s v="Low"/>
    <n v="290000"/>
    <m/>
    <m/>
    <m/>
    <m/>
    <m/>
    <m/>
    <m/>
    <m/>
    <m/>
  </r>
  <r>
    <s v="DIVIDENDO US$ 0,289041"/>
    <d v="2020-09-23T00:00:00"/>
    <x v="891"/>
    <s v="US$"/>
    <x v="872"/>
    <n v="0"/>
    <n v="1000000"/>
    <n v="0"/>
    <n v="0"/>
    <n v="0"/>
    <n v="0.28899999999999998"/>
    <s v="Low"/>
    <n v="289000"/>
    <m/>
    <m/>
    <m/>
    <m/>
    <m/>
    <m/>
    <m/>
    <m/>
    <m/>
  </r>
  <r>
    <s v="DIVIDENDO US$ 0,288147"/>
    <d v="2021-07-02T00:00:00"/>
    <x v="1226"/>
    <s v="US$"/>
    <x v="835"/>
    <n v="0"/>
    <n v="1000000"/>
    <n v="0"/>
    <n v="0"/>
    <n v="0"/>
    <n v="0.28799999999999998"/>
    <s v="Low"/>
    <n v="288000"/>
    <m/>
    <m/>
    <m/>
    <m/>
    <m/>
    <m/>
    <m/>
    <m/>
    <m/>
  </r>
  <r>
    <s v="DIVIDENDO $ 0,07406"/>
    <d v="2015-05-13T00:00:00"/>
    <x v="302"/>
    <s v="$"/>
    <x v="694"/>
    <n v="0"/>
    <n v="3883012"/>
    <n v="0"/>
    <n v="0"/>
    <n v="0"/>
    <n v="7.3999999999999996E-2"/>
    <s v="Low"/>
    <n v="287342.88799999998"/>
    <m/>
    <m/>
    <m/>
    <m/>
    <m/>
    <m/>
    <m/>
    <m/>
    <m/>
  </r>
  <r>
    <s v="DIVIDENDO $ 0,073723"/>
    <d v="2015-01-23T00:00:00"/>
    <x v="575"/>
    <s v="$"/>
    <x v="694"/>
    <n v="0"/>
    <n v="3883012"/>
    <n v="0"/>
    <n v="0"/>
    <n v="0"/>
    <n v="7.3999999999999996E-2"/>
    <s v="Low"/>
    <n v="287342.88799999998"/>
    <m/>
    <m/>
    <m/>
    <m/>
    <m/>
    <m/>
    <m/>
    <m/>
    <m/>
  </r>
  <r>
    <s v="DIVIDENDO US$ 0,286866"/>
    <d v="2019-09-24T00:00:00"/>
    <x v="141"/>
    <s v="US$"/>
    <x v="884"/>
    <n v="0"/>
    <n v="1000000"/>
    <n v="0"/>
    <n v="0"/>
    <n v="0"/>
    <n v="0.28699999999999998"/>
    <s v="Low"/>
    <n v="287000"/>
    <m/>
    <m/>
    <m/>
    <m/>
    <m/>
    <m/>
    <m/>
    <m/>
    <m/>
  </r>
  <r>
    <s v="DIVIDENDO US$ 0,28696"/>
    <d v="2019-07-01T00:00:00"/>
    <x v="1092"/>
    <s v="US$"/>
    <x v="801"/>
    <n v="0"/>
    <n v="1000000"/>
    <n v="0"/>
    <n v="0"/>
    <n v="0"/>
    <n v="0.28699999999999998"/>
    <s v="Low"/>
    <n v="287000"/>
    <m/>
    <m/>
    <m/>
    <m/>
    <m/>
    <m/>
    <m/>
    <m/>
    <m/>
  </r>
  <r>
    <s v="DIVIDENDO US$ 0,287312"/>
    <d v="2018-09-26T00:00:00"/>
    <x v="1214"/>
    <s v="US$"/>
    <x v="872"/>
    <n v="0"/>
    <n v="1000000"/>
    <n v="0"/>
    <n v="0"/>
    <n v="0"/>
    <n v="0.28699999999999998"/>
    <s v="Low"/>
    <n v="287000"/>
    <m/>
    <m/>
    <m/>
    <m/>
    <m/>
    <m/>
    <m/>
    <m/>
    <m/>
  </r>
  <r>
    <s v="DIVIDENDO PROV US$ 0,00946836997098830"/>
    <d v="2021-09-15T00:00:00"/>
    <x v="215"/>
    <s v="US$"/>
    <x v="918"/>
    <n v="0"/>
    <n v="31820268"/>
    <n v="0"/>
    <n v="0"/>
    <n v="0"/>
    <n v="8.9999999999999993E-3"/>
    <s v="Low"/>
    <n v="286382.41200000001"/>
    <m/>
    <m/>
    <m/>
    <m/>
    <m/>
    <m/>
    <m/>
    <m/>
    <m/>
  </r>
  <r>
    <s v="DIVIDENDO US$ 0,286242"/>
    <d v="2019-06-03T00:00:00"/>
    <x v="690"/>
    <s v="US$"/>
    <x v="801"/>
    <n v="0"/>
    <n v="1000000"/>
    <n v="0"/>
    <n v="0"/>
    <n v="0"/>
    <n v="0.28599999999999998"/>
    <s v="Low"/>
    <n v="286000"/>
    <m/>
    <m/>
    <m/>
    <m/>
    <m/>
    <m/>
    <m/>
    <m/>
    <m/>
  </r>
  <r>
    <s v="DIVIDENDO US$ 0,285411"/>
    <d v="2019-09-24T00:00:00"/>
    <x v="141"/>
    <s v="US$"/>
    <x v="872"/>
    <n v="0"/>
    <n v="1000000"/>
    <n v="0"/>
    <n v="0"/>
    <n v="0"/>
    <n v="0.28499999999999998"/>
    <s v="Low"/>
    <n v="285000"/>
    <m/>
    <m/>
    <m/>
    <m/>
    <m/>
    <m/>
    <m/>
    <m/>
    <m/>
  </r>
  <r>
    <s v="DIVIDENDO US$ 0,28345"/>
    <d v="2019-04-01T00:00:00"/>
    <x v="1235"/>
    <s v="US$"/>
    <x v="801"/>
    <n v="0"/>
    <n v="1000000"/>
    <n v="0"/>
    <n v="0"/>
    <n v="0"/>
    <n v="0.28299999999999997"/>
    <s v="Low"/>
    <n v="283000"/>
    <m/>
    <m/>
    <m/>
    <m/>
    <m/>
    <m/>
    <m/>
    <m/>
    <m/>
  </r>
  <r>
    <s v="DIVIDENDO US$ 0,281892"/>
    <d v="2018-12-18T00:00:00"/>
    <x v="1199"/>
    <s v="US$"/>
    <x v="889"/>
    <n v="0"/>
    <n v="1000000"/>
    <n v="0"/>
    <n v="0"/>
    <n v="0"/>
    <n v="0.28199999999999997"/>
    <s v="Low"/>
    <n v="282000"/>
    <m/>
    <m/>
    <m/>
    <m/>
    <m/>
    <m/>
    <m/>
    <m/>
    <m/>
  </r>
  <r>
    <s v="DIVIDENDO US$ 0,280689"/>
    <d v="2018-06-01T00:00:00"/>
    <x v="762"/>
    <s v="US$"/>
    <x v="889"/>
    <n v="0"/>
    <n v="1000000"/>
    <n v="0"/>
    <n v="0"/>
    <n v="0"/>
    <n v="0.28100000000000003"/>
    <s v="Low"/>
    <n v="281000"/>
    <m/>
    <m/>
    <m/>
    <m/>
    <m/>
    <m/>
    <m/>
    <m/>
    <m/>
  </r>
  <r>
    <s v="DIVIDENDO PROV US$ 0,01065855564337710"/>
    <d v="2021-04-07T00:00:00"/>
    <x v="908"/>
    <s v="US$"/>
    <x v="919"/>
    <n v="0"/>
    <n v="25512605"/>
    <n v="0"/>
    <n v="0"/>
    <n v="0"/>
    <n v="1.0999999999999999E-2"/>
    <s v="Low"/>
    <n v="280638.65500000003"/>
    <m/>
    <m/>
    <m/>
    <m/>
    <m/>
    <m/>
    <m/>
    <m/>
    <m/>
  </r>
  <r>
    <s v="DIVIDENDO PROV US$ 0,028235"/>
    <d v="2021-07-29T00:00:00"/>
    <x v="1102"/>
    <s v="US$"/>
    <x v="900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0,027969"/>
    <d v="2021-07-29T00:00:00"/>
    <x v="1102"/>
    <s v="US$"/>
    <x v="899"/>
    <n v="0"/>
    <n v="10000000"/>
    <n v="0"/>
    <n v="0"/>
    <n v="0"/>
    <n v="2.8000000000000001E-2"/>
    <s v="Low"/>
    <n v="280000"/>
    <m/>
    <m/>
    <m/>
    <m/>
    <m/>
    <m/>
    <m/>
    <m/>
    <m/>
  </r>
  <r>
    <s v="DIVIDENDO DEF US$ 0,0282731059"/>
    <d v="2021-06-17T00:00:00"/>
    <x v="469"/>
    <s v="US$"/>
    <x v="920"/>
    <n v="0"/>
    <n v="10000000"/>
    <n v="0"/>
    <n v="0"/>
    <n v="0"/>
    <n v="2.8000000000000001E-2"/>
    <s v="Low"/>
    <n v="280000"/>
    <m/>
    <m/>
    <m/>
    <m/>
    <m/>
    <m/>
    <m/>
    <m/>
    <m/>
  </r>
  <r>
    <s v="DIVIDENDO DEF US$ 0,0282731059"/>
    <d v="2021-06-17T00:00:00"/>
    <x v="469"/>
    <s v="US$"/>
    <x v="921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0,028421078"/>
    <d v="2021-04-16T00:00:00"/>
    <x v="280"/>
    <s v="US$"/>
    <x v="885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0,02842855272498580"/>
    <d v="2020-12-23T00:00:00"/>
    <x v="281"/>
    <s v="US$"/>
    <x v="789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0,028143891"/>
    <d v="2020-12-22T00:00:00"/>
    <x v="492"/>
    <s v="US$"/>
    <x v="885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0,0279965315"/>
    <d v="2020-10-16T00:00:00"/>
    <x v="775"/>
    <s v="US$"/>
    <x v="832"/>
    <n v="0"/>
    <n v="10000000"/>
    <n v="0"/>
    <n v="0"/>
    <n v="0"/>
    <n v="2.8000000000000001E-2"/>
    <s v="Low"/>
    <n v="280000"/>
    <m/>
    <m/>
    <m/>
    <m/>
    <m/>
    <m/>
    <m/>
    <m/>
    <m/>
  </r>
  <r>
    <s v="DIVIDENDO PROV US$  0,027935804"/>
    <d v="2019-10-17T00:00:00"/>
    <x v="1051"/>
    <s v="US$"/>
    <x v="867"/>
    <n v="0"/>
    <n v="10000000"/>
    <n v="0"/>
    <n v="0"/>
    <n v="0"/>
    <n v="2.8000000000000001E-2"/>
    <s v="Low"/>
    <n v="280000"/>
    <m/>
    <m/>
    <m/>
    <m/>
    <m/>
    <m/>
    <m/>
    <m/>
    <m/>
  </r>
  <r>
    <s v="DIVIDENDO US$ 0,28"/>
    <d v="2019-08-01T00:00:00"/>
    <x v="1187"/>
    <s v="US$"/>
    <x v="922"/>
    <n v="0"/>
    <n v="1000000"/>
    <n v="0"/>
    <n v="0"/>
    <n v="0"/>
    <n v="0.28000000000000003"/>
    <s v="Low"/>
    <n v="280000"/>
    <m/>
    <m/>
    <m/>
    <m/>
    <m/>
    <m/>
    <m/>
    <m/>
    <m/>
  </r>
  <r>
    <s v="DIVIDENDO PROV $ 0,0278879398409655"/>
    <d v="2019-06-20T00:00:00"/>
    <x v="443"/>
    <s v="$"/>
    <x v="467"/>
    <n v="0"/>
    <n v="10000000"/>
    <n v="0"/>
    <n v="0"/>
    <n v="0"/>
    <n v="2.8000000000000001E-2"/>
    <s v="Low"/>
    <n v="280000"/>
    <m/>
    <m/>
    <m/>
    <m/>
    <m/>
    <m/>
    <m/>
    <m/>
    <m/>
  </r>
  <r>
    <s v="DIVIDENDO PROV 0 US$ 0,00332454"/>
    <d v="2019-04-24T00:00:00"/>
    <x v="185"/>
    <s v="US$"/>
    <x v="775"/>
    <n v="0"/>
    <n v="93294311"/>
    <n v="0"/>
    <n v="0"/>
    <n v="0"/>
    <n v="3.0000000000000001E-3"/>
    <s v="Low"/>
    <n v="279882.93300000002"/>
    <m/>
    <m/>
    <m/>
    <m/>
    <m/>
    <m/>
    <m/>
    <m/>
    <m/>
  </r>
  <r>
    <s v="DIVIDENDO US$ 0,279364"/>
    <d v="2019-04-30T00:00:00"/>
    <x v="96"/>
    <s v="US$"/>
    <x v="801"/>
    <n v="0"/>
    <n v="1000000"/>
    <n v="0"/>
    <n v="0"/>
    <n v="0"/>
    <n v="0.27900000000000003"/>
    <s v="Low"/>
    <n v="279000"/>
    <m/>
    <m/>
    <m/>
    <m/>
    <m/>
    <m/>
    <m/>
    <m/>
    <m/>
  </r>
  <r>
    <s v="DIVIDENDO $ 0,04335741"/>
    <d v="2020-12-22T00:00:00"/>
    <x v="585"/>
    <s v="$"/>
    <x v="592"/>
    <n v="0"/>
    <n v="6480000"/>
    <n v="0"/>
    <n v="0"/>
    <n v="0"/>
    <n v="4.2999999999999997E-2"/>
    <s v="Low"/>
    <n v="278640"/>
    <m/>
    <m/>
    <m/>
    <m/>
    <m/>
    <m/>
    <m/>
    <m/>
    <m/>
  </r>
  <r>
    <s v="DIVIDENDO US$ 0,27819"/>
    <d v="2019-04-01T00:00:00"/>
    <x v="1235"/>
    <s v="US$"/>
    <x v="889"/>
    <n v="0"/>
    <n v="1000000"/>
    <n v="0"/>
    <n v="0"/>
    <n v="0"/>
    <n v="0.27800000000000002"/>
    <s v="Low"/>
    <n v="278000"/>
    <m/>
    <m/>
    <m/>
    <m/>
    <m/>
    <m/>
    <m/>
    <m/>
    <m/>
  </r>
  <r>
    <s v="DIVIDENDO PROV 0 US$ 0,27812"/>
    <d v="2019-02-01T00:00:00"/>
    <x v="1237"/>
    <s v="US$"/>
    <x v="801"/>
    <n v="0"/>
    <n v="1000000"/>
    <n v="0"/>
    <n v="0"/>
    <n v="0"/>
    <n v="0.27800000000000002"/>
    <s v="Low"/>
    <n v="278000"/>
    <m/>
    <m/>
    <m/>
    <m/>
    <m/>
    <m/>
    <m/>
    <m/>
    <m/>
  </r>
  <r>
    <s v="DIVIDENDO US$ 0,275536"/>
    <d v="2020-06-15T00:00:00"/>
    <x v="2"/>
    <s v="US$"/>
    <x v="890"/>
    <n v="0"/>
    <n v="1000000"/>
    <n v="0"/>
    <n v="0"/>
    <n v="0"/>
    <n v="0.27600000000000002"/>
    <s v="Low"/>
    <n v="276000"/>
    <m/>
    <m/>
    <m/>
    <m/>
    <m/>
    <m/>
    <m/>
    <m/>
    <m/>
  </r>
  <r>
    <s v="DIVIDENDO PROV 0 US$ 0,274843"/>
    <d v="2019-02-01T00:00:00"/>
    <x v="1237"/>
    <s v="US$"/>
    <x v="889"/>
    <n v="0"/>
    <n v="1000000"/>
    <n v="0"/>
    <n v="0"/>
    <n v="0"/>
    <n v="0.27500000000000002"/>
    <s v="Low"/>
    <n v="275000"/>
    <m/>
    <m/>
    <m/>
    <m/>
    <m/>
    <m/>
    <m/>
    <m/>
    <m/>
  </r>
  <r>
    <s v="DIVIDENDO US$ 0,275286"/>
    <d v="2018-12-18T00:00:00"/>
    <x v="1199"/>
    <s v="US$"/>
    <x v="824"/>
    <n v="0"/>
    <n v="1000000"/>
    <n v="0"/>
    <n v="0"/>
    <n v="0"/>
    <n v="0.27500000000000002"/>
    <s v="Low"/>
    <n v="275000"/>
    <m/>
    <m/>
    <m/>
    <m/>
    <m/>
    <m/>
    <m/>
    <m/>
    <m/>
  </r>
  <r>
    <s v="DIVIDENDO  US$ 0,274697"/>
    <d v="2018-11-03T00:00:00"/>
    <x v="1234"/>
    <s v="US$"/>
    <x v="889"/>
    <n v="0"/>
    <n v="1000000"/>
    <n v="0"/>
    <n v="0"/>
    <n v="0"/>
    <n v="0.27500000000000002"/>
    <s v="Low"/>
    <n v="275000"/>
    <m/>
    <m/>
    <m/>
    <m/>
    <m/>
    <m/>
    <m/>
    <m/>
    <m/>
  </r>
  <r>
    <s v="DIVIDENDO US$ 0,27494"/>
    <d v="2018-06-29T00:00:00"/>
    <x v="1236"/>
    <s v="US$"/>
    <x v="889"/>
    <n v="0"/>
    <n v="1000000"/>
    <n v="0"/>
    <n v="0"/>
    <n v="0"/>
    <n v="0.27500000000000002"/>
    <s v="Low"/>
    <n v="275000"/>
    <m/>
    <m/>
    <m/>
    <m/>
    <m/>
    <m/>
    <m/>
    <m/>
    <m/>
  </r>
  <r>
    <s v="DIVIDENDO US$ 0,273695"/>
    <d v="2021-03-25T00:00:00"/>
    <x v="500"/>
    <s v="US$"/>
    <x v="884"/>
    <n v="0"/>
    <n v="1000000"/>
    <n v="0"/>
    <n v="0"/>
    <n v="0"/>
    <n v="0.27400000000000002"/>
    <s v="Low"/>
    <n v="274000"/>
    <m/>
    <m/>
    <m/>
    <m/>
    <m/>
    <m/>
    <m/>
    <m/>
    <m/>
  </r>
  <r>
    <s v="DIVIDENDO US$ 0,273957"/>
    <d v="2018-03-22T00:00:00"/>
    <x v="207"/>
    <s v="US$"/>
    <x v="855"/>
    <n v="0"/>
    <n v="1000000"/>
    <n v="0"/>
    <n v="0"/>
    <n v="0"/>
    <n v="0.27400000000000002"/>
    <s v="Low"/>
    <n v="274000"/>
    <m/>
    <m/>
    <m/>
    <m/>
    <m/>
    <m/>
    <m/>
    <m/>
    <m/>
  </r>
  <r>
    <s v="DIVIDENDO PROV $ 0,04261069"/>
    <d v="2020-09-29T00:00:00"/>
    <x v="69"/>
    <s v="$"/>
    <x v="592"/>
    <n v="0"/>
    <n v="6360000"/>
    <n v="0"/>
    <n v="0"/>
    <n v="0"/>
    <n v="4.2999999999999997E-2"/>
    <s v="Low"/>
    <n v="273480"/>
    <m/>
    <m/>
    <m/>
    <m/>
    <m/>
    <m/>
    <m/>
    <m/>
    <m/>
  </r>
  <r>
    <s v="DIVIDENDO US$ 0,272722"/>
    <d v="2020-12-14T00:00:00"/>
    <x v="89"/>
    <s v="US$"/>
    <x v="923"/>
    <n v="0"/>
    <n v="1000000"/>
    <n v="0"/>
    <n v="0"/>
    <n v="0"/>
    <n v="0.27300000000000002"/>
    <s v="Low"/>
    <n v="273000"/>
    <m/>
    <m/>
    <m/>
    <m/>
    <m/>
    <m/>
    <m/>
    <m/>
    <m/>
  </r>
  <r>
    <s v="DIVIDENDO $ 0,04"/>
    <d v="2020-09-29T00:00:00"/>
    <x v="69"/>
    <s v="$"/>
    <x v="607"/>
    <n v="0"/>
    <n v="6811545"/>
    <n v="0"/>
    <n v="0"/>
    <n v="0"/>
    <n v="0.04"/>
    <s v="Low"/>
    <n v="272461.8"/>
    <m/>
    <m/>
    <m/>
    <m/>
    <m/>
    <m/>
    <m/>
    <m/>
    <m/>
  </r>
  <r>
    <s v="DIVIDENDO US$ 0,272334"/>
    <d v="2018-09-04T00:00:00"/>
    <x v="571"/>
    <s v="US$"/>
    <x v="889"/>
    <n v="0"/>
    <n v="1000000"/>
    <n v="0"/>
    <n v="0"/>
    <n v="0"/>
    <n v="0.27200000000000002"/>
    <s v="Low"/>
    <n v="272000"/>
    <m/>
    <m/>
    <m/>
    <m/>
    <m/>
    <m/>
    <m/>
    <m/>
    <m/>
  </r>
  <r>
    <s v="DIVIDENDO PROV US$ 0,02660267963492490"/>
    <d v="2021-08-25T00:00:00"/>
    <x v="795"/>
    <s v="US$"/>
    <x v="924"/>
    <n v="0"/>
    <n v="10000000"/>
    <n v="0"/>
    <n v="0"/>
    <n v="0"/>
    <n v="2.7E-2"/>
    <s v="Low"/>
    <n v="270000"/>
    <m/>
    <m/>
    <m/>
    <m/>
    <m/>
    <m/>
    <m/>
    <m/>
    <m/>
  </r>
  <r>
    <s v="DIVIDENDO PROV US$ 0,0269406672"/>
    <d v="2021-05-28T00:00:00"/>
    <x v="1221"/>
    <s v="US$"/>
    <x v="828"/>
    <n v="0"/>
    <n v="10000000"/>
    <n v="0"/>
    <n v="0"/>
    <n v="0"/>
    <n v="2.7E-2"/>
    <s v="Low"/>
    <n v="270000"/>
    <m/>
    <m/>
    <m/>
    <m/>
    <m/>
    <m/>
    <m/>
    <m/>
    <m/>
  </r>
  <r>
    <s v="DIVIDENDO PROV US$ 0,0269366879"/>
    <d v="2021-05-28T00:00:00"/>
    <x v="1221"/>
    <s v="US$"/>
    <x v="829"/>
    <n v="0"/>
    <n v="10000000"/>
    <n v="0"/>
    <n v="0"/>
    <n v="0"/>
    <n v="2.7E-2"/>
    <s v="Low"/>
    <n v="270000"/>
    <m/>
    <m/>
    <m/>
    <m/>
    <m/>
    <m/>
    <m/>
    <m/>
    <m/>
  </r>
  <r>
    <s v="DIVIDENDO PROV US$ 0,0269322206"/>
    <d v="2021-04-29T00:00:00"/>
    <x v="322"/>
    <s v="US$"/>
    <x v="637"/>
    <n v="0"/>
    <n v="10000000"/>
    <n v="0"/>
    <n v="0"/>
    <n v="0"/>
    <n v="2.7E-2"/>
    <s v="Low"/>
    <n v="270000"/>
    <m/>
    <m/>
    <m/>
    <m/>
    <m/>
    <m/>
    <m/>
    <m/>
    <m/>
  </r>
  <r>
    <s v="DIVIDENDO PROV US$ 0,0271"/>
    <d v="2020-07-28T00:00:00"/>
    <x v="1256"/>
    <s v="US$"/>
    <x v="718"/>
    <n v="0"/>
    <n v="10000000"/>
    <n v="0"/>
    <n v="0"/>
    <n v="0"/>
    <n v="2.7E-2"/>
    <s v="Low"/>
    <n v="270000"/>
    <m/>
    <m/>
    <m/>
    <m/>
    <m/>
    <m/>
    <m/>
    <m/>
    <m/>
  </r>
  <r>
    <s v="DIVIDENDO US$ 0,27"/>
    <d v="2019-09-03T00:00:00"/>
    <x v="1060"/>
    <s v="US$"/>
    <x v="922"/>
    <n v="0"/>
    <n v="1000000"/>
    <n v="0"/>
    <n v="0"/>
    <n v="0"/>
    <n v="0.27"/>
    <s v="Low"/>
    <n v="270000"/>
    <m/>
    <m/>
    <m/>
    <m/>
    <m/>
    <m/>
    <m/>
    <m/>
    <m/>
  </r>
  <r>
    <s v="DIVIDENDO US$ 0,269533"/>
    <d v="2019-06-03T00:00:00"/>
    <x v="690"/>
    <s v="US$"/>
    <x v="889"/>
    <n v="0"/>
    <n v="1000000"/>
    <n v="0"/>
    <n v="0"/>
    <n v="0"/>
    <n v="0.27"/>
    <s v="Low"/>
    <n v="270000"/>
    <m/>
    <m/>
    <m/>
    <m/>
    <m/>
    <m/>
    <m/>
    <m/>
    <m/>
  </r>
  <r>
    <s v="DIVIDENDO US$ 0,269883"/>
    <d v="2018-11-03T00:00:00"/>
    <x v="1234"/>
    <s v="US$"/>
    <x v="801"/>
    <n v="0"/>
    <n v="1000000"/>
    <n v="0"/>
    <n v="0"/>
    <n v="0"/>
    <n v="0.27"/>
    <s v="Low"/>
    <n v="270000"/>
    <m/>
    <m/>
    <m/>
    <m/>
    <m/>
    <m/>
    <m/>
    <m/>
    <m/>
  </r>
  <r>
    <s v="DIVIDENDO PROV US$ 0,0269903"/>
    <d v="2018-08-22T00:00:00"/>
    <x v="817"/>
    <s v="US$"/>
    <x v="867"/>
    <n v="0"/>
    <n v="10000000"/>
    <n v="0"/>
    <n v="0"/>
    <n v="0"/>
    <n v="2.7E-2"/>
    <s v="Low"/>
    <n v="270000"/>
    <m/>
    <m/>
    <m/>
    <m/>
    <m/>
    <m/>
    <m/>
    <m/>
    <m/>
  </r>
  <r>
    <s v="DIVIDENDO US$ 0,269137"/>
    <d v="2020-03-25T00:00:00"/>
    <x v="731"/>
    <s v="US$"/>
    <x v="890"/>
    <n v="0"/>
    <n v="1000000"/>
    <n v="0"/>
    <n v="0"/>
    <n v="0"/>
    <n v="0.26900000000000002"/>
    <s v="Low"/>
    <n v="269000"/>
    <m/>
    <m/>
    <m/>
    <m/>
    <m/>
    <m/>
    <m/>
    <m/>
    <m/>
  </r>
  <r>
    <s v="DIVIDENDO US$ 0,269131"/>
    <d v="2018-07-03T00:00:00"/>
    <x v="1216"/>
    <s v="US$"/>
    <x v="835"/>
    <n v="0"/>
    <n v="1000000"/>
    <n v="0"/>
    <n v="0"/>
    <n v="0"/>
    <n v="0.26900000000000002"/>
    <s v="Low"/>
    <n v="269000"/>
    <m/>
    <m/>
    <m/>
    <m/>
    <m/>
    <m/>
    <m/>
    <m/>
    <m/>
  </r>
  <r>
    <s v="DIVIDENDO US$ 0,268368"/>
    <d v="2019-12-03T00:00:00"/>
    <x v="1224"/>
    <s v="US$"/>
    <x v="804"/>
    <n v="0"/>
    <n v="1000000"/>
    <n v="0"/>
    <n v="0"/>
    <n v="0"/>
    <n v="0.26800000000000002"/>
    <s v="Low"/>
    <n v="268000"/>
    <m/>
    <m/>
    <m/>
    <m/>
    <m/>
    <m/>
    <m/>
    <m/>
    <m/>
  </r>
  <r>
    <s v="DIVIDENDO US$ 0,268343"/>
    <d v="2019-02-01T00:00:00"/>
    <x v="1237"/>
    <s v="US$"/>
    <x v="886"/>
    <n v="0"/>
    <n v="1000000"/>
    <n v="0"/>
    <n v="0"/>
    <n v="0"/>
    <n v="0.26800000000000002"/>
    <s v="Low"/>
    <n v="268000"/>
    <m/>
    <m/>
    <m/>
    <m/>
    <m/>
    <m/>
    <m/>
    <m/>
    <m/>
  </r>
  <r>
    <s v="DIVIDENDO $ 0,069495"/>
    <d v="2015-10-16T00:00:00"/>
    <x v="497"/>
    <s v="$"/>
    <x v="694"/>
    <n v="0"/>
    <n v="3883012"/>
    <n v="0"/>
    <n v="0"/>
    <n v="0"/>
    <n v="6.9000000000000006E-2"/>
    <s v="Low"/>
    <n v="267927.82799999998"/>
    <m/>
    <m/>
    <m/>
    <m/>
    <m/>
    <m/>
    <m/>
    <m/>
    <m/>
  </r>
  <r>
    <s v="DIVIDENDO PROV $ 0,069035"/>
    <d v="2015-02-13T00:00:00"/>
    <x v="499"/>
    <s v="$"/>
    <x v="694"/>
    <n v="0"/>
    <n v="3883012"/>
    <n v="0"/>
    <n v="0"/>
    <n v="0"/>
    <n v="6.9000000000000006E-2"/>
    <s v="Low"/>
    <n v="267927.82799999998"/>
    <m/>
    <m/>
    <m/>
    <m/>
    <m/>
    <m/>
    <m/>
    <m/>
    <m/>
  </r>
  <r>
    <s v="DIVIDENDO PROV 0 US$ 0,266663"/>
    <d v="2021-06-10T00:00:00"/>
    <x v="103"/>
    <s v="US$"/>
    <x v="878"/>
    <n v="0"/>
    <n v="1000000"/>
    <n v="0"/>
    <n v="0"/>
    <n v="0"/>
    <n v="0.26700000000000002"/>
    <s v="Low"/>
    <n v="267000"/>
    <m/>
    <m/>
    <m/>
    <m/>
    <m/>
    <m/>
    <m/>
    <m/>
    <m/>
  </r>
  <r>
    <s v="DIVIDENDO US$ 0,266835"/>
    <d v="2019-03-01T00:00:00"/>
    <x v="719"/>
    <s v="US$"/>
    <x v="886"/>
    <n v="0"/>
    <n v="1000000"/>
    <n v="0"/>
    <n v="0"/>
    <n v="0"/>
    <n v="0.26700000000000002"/>
    <s v="Low"/>
    <n v="267000"/>
    <m/>
    <m/>
    <m/>
    <m/>
    <m/>
    <m/>
    <m/>
    <m/>
    <m/>
  </r>
  <r>
    <s v="DIVIDENDO US$ 0,266837"/>
    <d v="2018-12-03T00:00:00"/>
    <x v="967"/>
    <s v="US$"/>
    <x v="889"/>
    <n v="0"/>
    <n v="1000000"/>
    <n v="0"/>
    <n v="0"/>
    <n v="0"/>
    <n v="0.26700000000000002"/>
    <s v="Low"/>
    <n v="267000"/>
    <m/>
    <m/>
    <m/>
    <m/>
    <m/>
    <m/>
    <m/>
    <m/>
    <m/>
  </r>
  <r>
    <s v="DIVIDENDO US$ 0,266812"/>
    <d v="2018-08-01T00:00:00"/>
    <x v="1086"/>
    <s v="US$"/>
    <x v="889"/>
    <n v="0"/>
    <n v="1000000"/>
    <n v="0"/>
    <n v="0"/>
    <n v="0"/>
    <n v="0.26700000000000002"/>
    <s v="Low"/>
    <n v="267000"/>
    <m/>
    <m/>
    <m/>
    <m/>
    <m/>
    <m/>
    <m/>
    <m/>
    <m/>
  </r>
  <r>
    <s v="DIVIDENDO DEF $ 0,133"/>
    <d v="2021-06-04T00:00:00"/>
    <x v="249"/>
    <s v="$"/>
    <x v="355"/>
    <n v="0"/>
    <n v="2000000"/>
    <n v="0"/>
    <n v="0"/>
    <n v="0"/>
    <n v="0.13300000000000001"/>
    <s v="Low"/>
    <n v="266000"/>
    <m/>
    <m/>
    <m/>
    <m/>
    <m/>
    <m/>
    <m/>
    <m/>
    <m/>
  </r>
  <r>
    <s v="DIVIDENDO US$ 0,265586"/>
    <d v="2021-03-25T00:00:00"/>
    <x v="500"/>
    <s v="US$"/>
    <x v="872"/>
    <n v="0"/>
    <n v="1000000"/>
    <n v="0"/>
    <n v="0"/>
    <n v="0"/>
    <n v="0.26600000000000001"/>
    <s v="Low"/>
    <n v="266000"/>
    <m/>
    <m/>
    <m/>
    <m/>
    <m/>
    <m/>
    <m/>
    <m/>
    <m/>
  </r>
  <r>
    <s v="DIVIDENDO US$ 0,265816"/>
    <d v="2019-06-17T00:00:00"/>
    <x v="191"/>
    <s v="US$"/>
    <x v="925"/>
    <n v="0"/>
    <n v="1000000"/>
    <n v="0"/>
    <n v="0"/>
    <n v="0"/>
    <n v="0.26600000000000001"/>
    <s v="Low"/>
    <n v="266000"/>
    <m/>
    <m/>
    <m/>
    <m/>
    <m/>
    <m/>
    <m/>
    <m/>
    <m/>
  </r>
  <r>
    <s v="DIVIDENDO US$ 0,264927"/>
    <d v="2018-09-26T00:00:00"/>
    <x v="387"/>
    <s v="US$"/>
    <x v="855"/>
    <n v="0"/>
    <n v="1000000"/>
    <n v="0"/>
    <n v="0"/>
    <n v="0"/>
    <n v="0.26500000000000001"/>
    <s v="Low"/>
    <n v="265000"/>
    <m/>
    <m/>
    <m/>
    <m/>
    <m/>
    <m/>
    <m/>
    <m/>
    <m/>
  </r>
  <r>
    <s v="DIVIDENDO $ 0,067983"/>
    <d v="2016-05-20T00:00:00"/>
    <x v="101"/>
    <s v="$"/>
    <x v="694"/>
    <n v="0"/>
    <n v="3883012"/>
    <n v="0"/>
    <n v="0"/>
    <n v="0"/>
    <n v="6.8000000000000005E-2"/>
    <s v="Low"/>
    <n v="264044.81599999999"/>
    <m/>
    <m/>
    <m/>
    <m/>
    <m/>
    <m/>
    <m/>
    <m/>
    <m/>
  </r>
  <r>
    <s v="DIVIDENDO $ 0,068005"/>
    <d v="2015-08-13T00:00:00"/>
    <x v="353"/>
    <s v="$"/>
    <x v="694"/>
    <n v="0"/>
    <n v="3883012"/>
    <n v="0"/>
    <n v="0"/>
    <n v="0"/>
    <n v="6.8000000000000005E-2"/>
    <s v="Low"/>
    <n v="264044.81599999999"/>
    <m/>
    <m/>
    <m/>
    <m/>
    <m/>
    <m/>
    <m/>
    <m/>
    <m/>
  </r>
  <r>
    <s v="DIVIDENDO PROV US$ 0,2640338236"/>
    <d v="2021-06-15T00:00:00"/>
    <x v="1257"/>
    <s v="US$"/>
    <x v="926"/>
    <n v="0"/>
    <n v="1000000"/>
    <n v="0"/>
    <n v="0"/>
    <n v="0"/>
    <n v="0.26400000000000001"/>
    <s v="Low"/>
    <n v="264000"/>
    <m/>
    <m/>
    <m/>
    <m/>
    <m/>
    <m/>
    <m/>
    <m/>
    <m/>
  </r>
  <r>
    <s v="DIVIDENDO US$ 0,263951"/>
    <d v="2019-08-01T00:00:00"/>
    <x v="1187"/>
    <s v="US$"/>
    <x v="889"/>
    <n v="0"/>
    <n v="1000000"/>
    <n v="0"/>
    <n v="0"/>
    <n v="0"/>
    <n v="0.26400000000000001"/>
    <s v="Low"/>
    <n v="264000"/>
    <m/>
    <m/>
    <m/>
    <m/>
    <m/>
    <m/>
    <m/>
    <m/>
    <m/>
  </r>
  <r>
    <s v="DIVIDENDO US$ 0,263063"/>
    <d v="2020-12-24T00:00:00"/>
    <x v="1233"/>
    <s v="US$"/>
    <x v="816"/>
    <n v="0"/>
    <n v="1000000"/>
    <n v="0"/>
    <n v="0"/>
    <n v="0"/>
    <n v="0.26300000000000001"/>
    <s v="Low"/>
    <n v="263000"/>
    <m/>
    <m/>
    <m/>
    <m/>
    <m/>
    <m/>
    <m/>
    <m/>
    <m/>
  </r>
  <r>
    <s v="DIVIDENDO US$ 0,262177"/>
    <d v="2021-03-25T00:00:00"/>
    <x v="500"/>
    <s v="US$"/>
    <x v="923"/>
    <n v="0"/>
    <n v="1000000"/>
    <n v="0"/>
    <n v="0"/>
    <n v="0"/>
    <n v="0.26200000000000001"/>
    <s v="Low"/>
    <n v="262000"/>
    <m/>
    <m/>
    <m/>
    <m/>
    <m/>
    <m/>
    <m/>
    <m/>
    <m/>
  </r>
  <r>
    <s v="DIVIDENDO US$ 0,261925"/>
    <d v="2019-04-01T00:00:00"/>
    <x v="1235"/>
    <s v="US$"/>
    <x v="886"/>
    <n v="0"/>
    <n v="1000000"/>
    <n v="0"/>
    <n v="0"/>
    <n v="0"/>
    <n v="0.26200000000000001"/>
    <s v="Low"/>
    <n v="262000"/>
    <m/>
    <m/>
    <m/>
    <m/>
    <m/>
    <m/>
    <m/>
    <m/>
    <m/>
  </r>
  <r>
    <s v="DIVIDENDO US$ 0,262083"/>
    <d v="2018-04-30T00:00:00"/>
    <x v="301"/>
    <s v="US$"/>
    <x v="889"/>
    <n v="0"/>
    <n v="1000000"/>
    <n v="0"/>
    <n v="0"/>
    <n v="0"/>
    <n v="0.26200000000000001"/>
    <s v="Low"/>
    <n v="262000"/>
    <m/>
    <m/>
    <m/>
    <m/>
    <m/>
    <m/>
    <m/>
    <m/>
    <m/>
  </r>
  <r>
    <s v="DIVIDENDO $ 0,00891401"/>
    <d v="2018-05-22T00:00:00"/>
    <x v="195"/>
    <s v="$"/>
    <x v="459"/>
    <n v="0"/>
    <n v="29040000"/>
    <n v="0"/>
    <n v="0"/>
    <n v="0"/>
    <n v="8.9999999999999993E-3"/>
    <s v="Low"/>
    <n v="261360"/>
    <m/>
    <m/>
    <m/>
    <m/>
    <m/>
    <m/>
    <m/>
    <m/>
    <m/>
  </r>
  <r>
    <s v="DIVIDENDO PROV 0 US$ 0,260567"/>
    <d v="2021-06-10T00:00:00"/>
    <x v="103"/>
    <s v="US$"/>
    <x v="923"/>
    <n v="0"/>
    <n v="1000000"/>
    <n v="0"/>
    <n v="0"/>
    <n v="0"/>
    <n v="0.26100000000000001"/>
    <s v="Low"/>
    <n v="261000"/>
    <m/>
    <m/>
    <m/>
    <m/>
    <m/>
    <m/>
    <m/>
    <m/>
    <m/>
  </r>
  <r>
    <s v="DIVIDENDO US$ 0,260527"/>
    <d v="2020-09-23T00:00:00"/>
    <x v="891"/>
    <s v="US$"/>
    <x v="923"/>
    <n v="0"/>
    <n v="1000000"/>
    <n v="0"/>
    <n v="0"/>
    <n v="0"/>
    <n v="0.26100000000000001"/>
    <s v="Low"/>
    <n v="261000"/>
    <m/>
    <m/>
    <m/>
    <m/>
    <m/>
    <m/>
    <m/>
    <m/>
    <m/>
  </r>
  <r>
    <s v="DIVIDENDO US$ 0,260868"/>
    <d v="2018-10-01T00:00:00"/>
    <x v="387"/>
    <s v="US$"/>
    <x v="889"/>
    <n v="0"/>
    <n v="1000000"/>
    <n v="0"/>
    <n v="0"/>
    <n v="0"/>
    <n v="0.26100000000000001"/>
    <s v="Low"/>
    <n v="261000"/>
    <m/>
    <m/>
    <m/>
    <m/>
    <m/>
    <m/>
    <m/>
    <m/>
    <m/>
  </r>
  <r>
    <s v="DIVIDENDO PROV US$ 0,01898477502056320"/>
    <d v="2020-11-12T00:00:00"/>
    <x v="325"/>
    <s v="US$"/>
    <x v="927"/>
    <n v="0"/>
    <n v="13695585"/>
    <n v="0"/>
    <n v="0"/>
    <n v="0"/>
    <n v="1.9E-2"/>
    <s v="Low"/>
    <n v="260216.11499999999"/>
    <m/>
    <m/>
    <m/>
    <m/>
    <m/>
    <m/>
    <m/>
    <m/>
    <m/>
  </r>
  <r>
    <s v="DIVIDENDO $ 0,067287"/>
    <d v="2016-04-15T00:00:00"/>
    <x v="495"/>
    <s v="$"/>
    <x v="694"/>
    <n v="0"/>
    <n v="3883012"/>
    <n v="0"/>
    <n v="0"/>
    <n v="0"/>
    <n v="6.7000000000000004E-2"/>
    <s v="Low"/>
    <n v="260161.804"/>
    <m/>
    <m/>
    <m/>
    <m/>
    <m/>
    <m/>
    <m/>
    <m/>
    <m/>
  </r>
  <r>
    <s v="DIVIDENDO $ 0,06677"/>
    <d v="2016-02-12T00:00:00"/>
    <x v="496"/>
    <s v="$"/>
    <x v="694"/>
    <n v="0"/>
    <n v="3883012"/>
    <n v="0"/>
    <n v="0"/>
    <n v="0"/>
    <n v="6.7000000000000004E-2"/>
    <s v="Low"/>
    <n v="260161.804"/>
    <m/>
    <m/>
    <m/>
    <m/>
    <m/>
    <m/>
    <m/>
    <m/>
    <m/>
  </r>
  <r>
    <s v="DIVIDENDO $ 0,067135"/>
    <d v="2015-10-24T00:00:00"/>
    <x v="251"/>
    <s v="$"/>
    <x v="694"/>
    <n v="0"/>
    <n v="3883012"/>
    <n v="0"/>
    <n v="0"/>
    <n v="0"/>
    <n v="6.7000000000000004E-2"/>
    <s v="Low"/>
    <n v="260161.804"/>
    <m/>
    <m/>
    <m/>
    <m/>
    <m/>
    <m/>
    <m/>
    <m/>
    <m/>
  </r>
  <r>
    <s v="DIVIDENDO PROV US$ 0,0196927868"/>
    <d v="2021-08-17T00:00:00"/>
    <x v="1085"/>
    <s v="US$"/>
    <x v="928"/>
    <n v="0"/>
    <n v="13001260"/>
    <n v="0"/>
    <n v="0"/>
    <n v="0"/>
    <n v="0.02"/>
    <s v="Low"/>
    <n v="260025.2"/>
    <m/>
    <m/>
    <m/>
    <m/>
    <m/>
    <m/>
    <m/>
    <m/>
    <m/>
  </r>
  <r>
    <s v="DIVIDENDO PROV US$ 0,02604957213866960"/>
    <d v="2021-08-25T00:00:00"/>
    <x v="795"/>
    <s v="US$"/>
    <x v="929"/>
    <n v="0"/>
    <n v="10000000"/>
    <n v="0"/>
    <n v="0"/>
    <n v="0"/>
    <n v="2.5999999999999999E-2"/>
    <s v="Low"/>
    <n v="260000"/>
    <m/>
    <m/>
    <m/>
    <m/>
    <m/>
    <m/>
    <m/>
    <m/>
    <m/>
  </r>
  <r>
    <s v="DIVIDENDO PROV US$ 0,0264363910"/>
    <d v="2021-05-28T00:00:00"/>
    <x v="1221"/>
    <s v="US$"/>
    <x v="827"/>
    <n v="0"/>
    <n v="10000000"/>
    <n v="0"/>
    <n v="0"/>
    <n v="0"/>
    <n v="2.5999999999999999E-2"/>
    <s v="Low"/>
    <n v="260000"/>
    <m/>
    <m/>
    <m/>
    <m/>
    <m/>
    <m/>
    <m/>
    <m/>
    <m/>
  </r>
  <r>
    <s v="DIVIDENDO PROV US$ 0,0257679005"/>
    <d v="2021-05-28T00:00:00"/>
    <x v="1221"/>
    <s v="US$"/>
    <x v="830"/>
    <n v="0"/>
    <n v="10000000"/>
    <n v="0"/>
    <n v="0"/>
    <n v="0"/>
    <n v="2.5999999999999999E-2"/>
    <s v="Low"/>
    <n v="260000"/>
    <m/>
    <m/>
    <m/>
    <m/>
    <m/>
    <m/>
    <m/>
    <m/>
    <m/>
  </r>
  <r>
    <s v="DIVIDENDO PROV US$ 0,0260805237"/>
    <d v="2020-06-11T00:00:00"/>
    <x v="1232"/>
    <s v="US$"/>
    <x v="881"/>
    <n v="0"/>
    <n v="10000000"/>
    <n v="0"/>
    <n v="0"/>
    <n v="0"/>
    <n v="2.5999999999999999E-2"/>
    <s v="Low"/>
    <n v="260000"/>
    <m/>
    <m/>
    <m/>
    <m/>
    <m/>
    <m/>
    <m/>
    <m/>
    <m/>
  </r>
  <r>
    <s v="DIVIDENDO US$ 0,259584"/>
    <d v="2019-10-01T00:00:00"/>
    <x v="611"/>
    <s v="US$"/>
    <x v="801"/>
    <n v="0"/>
    <n v="1000000"/>
    <n v="0"/>
    <n v="0"/>
    <n v="0"/>
    <n v="0.26"/>
    <s v="Low"/>
    <n v="260000"/>
    <m/>
    <m/>
    <m/>
    <m/>
    <m/>
    <m/>
    <m/>
    <m/>
    <m/>
  </r>
  <r>
    <s v="DIVIDENDO US$ 0,260423"/>
    <d v="2019-08-01T00:00:00"/>
    <x v="1187"/>
    <s v="US$"/>
    <x v="886"/>
    <n v="0"/>
    <n v="1000000"/>
    <n v="0"/>
    <n v="0"/>
    <n v="0"/>
    <n v="0.26"/>
    <s v="Low"/>
    <n v="260000"/>
    <m/>
    <m/>
    <m/>
    <m/>
    <m/>
    <m/>
    <m/>
    <m/>
    <m/>
  </r>
  <r>
    <s v="DIVIDENDO US$ 0,260162"/>
    <d v="2019-07-01T00:00:00"/>
    <x v="1092"/>
    <s v="US$"/>
    <x v="889"/>
    <n v="0"/>
    <n v="1000000"/>
    <n v="0"/>
    <n v="0"/>
    <n v="0"/>
    <n v="0.26"/>
    <s v="Low"/>
    <n v="260000"/>
    <m/>
    <m/>
    <m/>
    <m/>
    <m/>
    <m/>
    <m/>
    <m/>
    <m/>
  </r>
  <r>
    <s v="DIVIDENDO US$ 0,260135"/>
    <d v="2019-06-03T00:00:00"/>
    <x v="690"/>
    <s v="US$"/>
    <x v="886"/>
    <n v="0"/>
    <n v="1000000"/>
    <n v="0"/>
    <n v="0"/>
    <n v="0"/>
    <n v="0.26"/>
    <s v="Low"/>
    <n v="260000"/>
    <m/>
    <m/>
    <m/>
    <m/>
    <m/>
    <m/>
    <m/>
    <m/>
    <m/>
  </r>
  <r>
    <s v="DIVIDENDO US$ 0,260316"/>
    <d v="2019-04-30T00:00:00"/>
    <x v="96"/>
    <s v="US$"/>
    <x v="886"/>
    <n v="0"/>
    <n v="1000000"/>
    <n v="0"/>
    <n v="0"/>
    <n v="0"/>
    <n v="0.26"/>
    <s v="Low"/>
    <n v="260000"/>
    <m/>
    <m/>
    <m/>
    <m/>
    <m/>
    <m/>
    <m/>
    <m/>
    <m/>
  </r>
  <r>
    <s v="DIVIDENDO US$ 0,260454"/>
    <d v="2019-03-20T00:00:00"/>
    <x v="1213"/>
    <s v="US$"/>
    <x v="872"/>
    <n v="0"/>
    <n v="1000000"/>
    <n v="0"/>
    <n v="0"/>
    <n v="0"/>
    <n v="0.26"/>
    <s v="Low"/>
    <n v="260000"/>
    <m/>
    <m/>
    <m/>
    <m/>
    <m/>
    <m/>
    <m/>
    <m/>
    <m/>
  </r>
  <r>
    <s v="DIVIDENDO PROV US$ 0,0261618205984073"/>
    <d v="2018-12-07T00:00:00"/>
    <x v="654"/>
    <s v="US$"/>
    <x v="812"/>
    <n v="0"/>
    <n v="10000000"/>
    <n v="0"/>
    <n v="0"/>
    <n v="0"/>
    <n v="2.5999999999999999E-2"/>
    <s v="Low"/>
    <n v="260000"/>
    <m/>
    <m/>
    <m/>
    <m/>
    <m/>
    <m/>
    <m/>
    <m/>
    <m/>
  </r>
  <r>
    <s v="DIVIDENDO PROV US$ 0,0262502755422058"/>
    <d v="2018-12-07T00:00:00"/>
    <x v="654"/>
    <s v="US$"/>
    <x v="836"/>
    <n v="0"/>
    <n v="10000000"/>
    <n v="0"/>
    <n v="0"/>
    <n v="0"/>
    <n v="2.5999999999999999E-2"/>
    <s v="Low"/>
    <n v="260000"/>
    <m/>
    <m/>
    <m/>
    <m/>
    <m/>
    <m/>
    <m/>
    <m/>
    <m/>
  </r>
  <r>
    <s v="DIVIDENDO US$ 0,259707"/>
    <d v="2018-12-03T00:00:00"/>
    <x v="967"/>
    <s v="US$"/>
    <x v="801"/>
    <n v="0"/>
    <n v="1000000"/>
    <n v="0"/>
    <n v="0"/>
    <n v="0"/>
    <n v="0.26"/>
    <s v="Low"/>
    <n v="260000"/>
    <m/>
    <m/>
    <m/>
    <m/>
    <m/>
    <m/>
    <m/>
    <m/>
    <m/>
  </r>
  <r>
    <s v="DIVIDENDO PROV US$ 0,0263605"/>
    <d v="2018-04-21T00:00:00"/>
    <x v="297"/>
    <s v="US$"/>
    <x v="867"/>
    <n v="0"/>
    <n v="10000000"/>
    <n v="0"/>
    <n v="0"/>
    <n v="0"/>
    <n v="2.5999999999999999E-2"/>
    <s v="Low"/>
    <n v="260000"/>
    <m/>
    <m/>
    <m/>
    <m/>
    <m/>
    <m/>
    <m/>
    <m/>
    <m/>
  </r>
  <r>
    <s v="DIVIDENDO US$ 0,260434"/>
    <d v="2018-04-02T00:00:00"/>
    <x v="522"/>
    <s v="US$"/>
    <x v="889"/>
    <n v="0"/>
    <n v="1000000"/>
    <n v="0"/>
    <n v="0"/>
    <n v="0"/>
    <n v="0.26"/>
    <s v="Low"/>
    <n v="260000"/>
    <m/>
    <m/>
    <m/>
    <m/>
    <m/>
    <m/>
    <m/>
    <m/>
    <m/>
  </r>
  <r>
    <s v="DIVIDENDO PROV $ 0,0262705453947507"/>
    <d v="2018-02-17T00:00:00"/>
    <x v="1089"/>
    <s v="$"/>
    <x v="467"/>
    <n v="0"/>
    <n v="10000000"/>
    <n v="0"/>
    <n v="0"/>
    <n v="0"/>
    <n v="2.5999999999999999E-2"/>
    <s v="Low"/>
    <n v="260000"/>
    <m/>
    <m/>
    <m/>
    <m/>
    <m/>
    <m/>
    <m/>
    <m/>
    <m/>
  </r>
  <r>
    <s v="DIVIDENDO US$ 0,258997"/>
    <d v="2019-10-30T00:00:00"/>
    <x v="513"/>
    <s v="US$"/>
    <x v="801"/>
    <n v="0"/>
    <n v="1000000"/>
    <n v="0"/>
    <n v="0"/>
    <n v="0"/>
    <n v="0.25900000000000001"/>
    <s v="Low"/>
    <n v="259000"/>
    <m/>
    <m/>
    <m/>
    <m/>
    <m/>
    <m/>
    <m/>
    <m/>
    <m/>
  </r>
  <r>
    <s v="DIVIDENDO US$ 0,25891"/>
    <d v="2019-04-30T00:00:00"/>
    <x v="96"/>
    <s v="US$"/>
    <x v="889"/>
    <n v="0"/>
    <n v="1000000"/>
    <n v="0"/>
    <n v="0"/>
    <n v="0"/>
    <n v="0.25900000000000001"/>
    <s v="Low"/>
    <n v="259000"/>
    <m/>
    <m/>
    <m/>
    <m/>
    <m/>
    <m/>
    <m/>
    <m/>
    <m/>
  </r>
  <r>
    <s v="DIVIDENDO US$ 0,258539"/>
    <d v="2019-03-01T00:00:00"/>
    <x v="719"/>
    <s v="US$"/>
    <x v="801"/>
    <n v="0"/>
    <n v="1000000"/>
    <n v="0"/>
    <n v="0"/>
    <n v="0"/>
    <n v="0.25900000000000001"/>
    <s v="Low"/>
    <n v="259000"/>
    <m/>
    <m/>
    <m/>
    <m/>
    <m/>
    <m/>
    <m/>
    <m/>
    <m/>
  </r>
  <r>
    <s v="DIVIDENDO US$ 0,259485"/>
    <d v="2018-06-26T00:00:00"/>
    <x v="568"/>
    <s v="US$"/>
    <x v="890"/>
    <n v="0"/>
    <n v="1000000"/>
    <n v="0"/>
    <n v="0"/>
    <n v="0"/>
    <n v="0.25900000000000001"/>
    <s v="Low"/>
    <n v="259000"/>
    <m/>
    <m/>
    <m/>
    <m/>
    <m/>
    <m/>
    <m/>
    <m/>
    <m/>
  </r>
  <r>
    <s v="DIVIDENDO $ 0,02621355"/>
    <d v="2019-09-04T00:00:00"/>
    <x v="486"/>
    <s v="$"/>
    <x v="592"/>
    <n v="0"/>
    <n v="9960000"/>
    <n v="0"/>
    <n v="0"/>
    <n v="0"/>
    <n v="2.5999999999999999E-2"/>
    <s v="Low"/>
    <n v="258960"/>
    <m/>
    <m/>
    <m/>
    <m/>
    <m/>
    <m/>
    <m/>
    <m/>
    <m/>
  </r>
  <r>
    <s v="DIVIDENDO PROV EURO 0,0215271778122320"/>
    <d v="2021-04-07T00:00:00"/>
    <x v="908"/>
    <s v="EURO"/>
    <x v="839"/>
    <n v="0"/>
    <n v="11762481"/>
    <n v="0"/>
    <n v="0"/>
    <n v="0"/>
    <n v="2.1999999999999999E-2"/>
    <s v="Low"/>
    <n v="258774.58199999999"/>
    <m/>
    <m/>
    <m/>
    <m/>
    <m/>
    <m/>
    <m/>
    <m/>
    <m/>
  </r>
  <r>
    <s v="DIVIDENDO US$ 0,257393"/>
    <d v="2018-09-04T00:00:00"/>
    <x v="571"/>
    <s v="US$"/>
    <x v="801"/>
    <n v="0"/>
    <n v="1000000"/>
    <n v="0"/>
    <n v="0"/>
    <n v="0"/>
    <n v="0.25700000000000001"/>
    <s v="Low"/>
    <n v="257000"/>
    <m/>
    <m/>
    <m/>
    <m/>
    <m/>
    <m/>
    <m/>
    <m/>
    <m/>
  </r>
  <r>
    <s v="DIVIDENDO US$ 0,257205"/>
    <d v="2018-08-01T00:00:00"/>
    <x v="1086"/>
    <s v="US$"/>
    <x v="801"/>
    <n v="0"/>
    <n v="1000000"/>
    <n v="0"/>
    <n v="0"/>
    <n v="0"/>
    <n v="0.25700000000000001"/>
    <s v="Low"/>
    <n v="257000"/>
    <m/>
    <m/>
    <m/>
    <m/>
    <m/>
    <m/>
    <m/>
    <m/>
    <m/>
  </r>
  <r>
    <s v="DIVIDENDO $ 0,01123715"/>
    <d v="2016-11-21T00:00:00"/>
    <x v="547"/>
    <s v="$"/>
    <x v="459"/>
    <n v="0"/>
    <n v="23360000"/>
    <n v="0"/>
    <n v="0"/>
    <n v="0"/>
    <n v="1.0999999999999999E-2"/>
    <s v="Low"/>
    <n v="256960"/>
    <m/>
    <m/>
    <m/>
    <m/>
    <m/>
    <m/>
    <m/>
    <m/>
    <m/>
  </r>
  <r>
    <s v="DIVIDENDO $ 0,066115"/>
    <d v="2016-01-16T00:00:00"/>
    <x v="218"/>
    <s v="$"/>
    <x v="694"/>
    <n v="0"/>
    <n v="3883012"/>
    <n v="0"/>
    <n v="0"/>
    <n v="0"/>
    <n v="6.6000000000000003E-2"/>
    <s v="Low"/>
    <n v="256278.79199999999"/>
    <m/>
    <m/>
    <m/>
    <m/>
    <m/>
    <m/>
    <m/>
    <m/>
    <m/>
  </r>
  <r>
    <s v="DIVIDENDO $ 0,065775"/>
    <d v="2015-06-10T00:00:00"/>
    <x v="466"/>
    <s v="$"/>
    <x v="694"/>
    <n v="0"/>
    <n v="3883012"/>
    <n v="0"/>
    <n v="0"/>
    <n v="0"/>
    <n v="6.6000000000000003E-2"/>
    <s v="Low"/>
    <n v="256278.79199999999"/>
    <m/>
    <m/>
    <m/>
    <m/>
    <m/>
    <m/>
    <m/>
    <m/>
    <m/>
  </r>
  <r>
    <s v="DIVIDENDO US$ 0,256499"/>
    <d v="2019-12-16T00:00:00"/>
    <x v="892"/>
    <s v="US$"/>
    <x v="925"/>
    <n v="0"/>
    <n v="1000000"/>
    <n v="0"/>
    <n v="0"/>
    <n v="0"/>
    <n v="0.25600000000000001"/>
    <s v="Low"/>
    <n v="256000"/>
    <m/>
    <m/>
    <m/>
    <m/>
    <m/>
    <m/>
    <m/>
    <m/>
    <m/>
  </r>
  <r>
    <s v="DIVIDENDO US$ 0,25634"/>
    <d v="2018-11-03T00:00:00"/>
    <x v="1234"/>
    <s v="US$"/>
    <x v="886"/>
    <n v="0"/>
    <n v="1000000"/>
    <n v="0"/>
    <n v="0"/>
    <n v="0"/>
    <n v="0.25600000000000001"/>
    <s v="Low"/>
    <n v="256000"/>
    <m/>
    <m/>
    <m/>
    <m/>
    <m/>
    <m/>
    <m/>
    <m/>
    <m/>
  </r>
  <r>
    <s v="DIVIDENDO US$ 0,25528"/>
    <d v="2019-10-01T00:00:00"/>
    <x v="611"/>
    <s v="US$"/>
    <x v="886"/>
    <n v="0"/>
    <n v="1000000"/>
    <n v="0"/>
    <n v="0"/>
    <n v="0"/>
    <n v="0.255"/>
    <s v="Low"/>
    <n v="255000"/>
    <m/>
    <m/>
    <m/>
    <m/>
    <m/>
    <m/>
    <m/>
    <m/>
    <m/>
  </r>
  <r>
    <s v="DIVIDENDO US$ 0,255003"/>
    <d v="2018-06-01T00:00:00"/>
    <x v="762"/>
    <s v="US$"/>
    <x v="801"/>
    <n v="0"/>
    <n v="1000000"/>
    <n v="0"/>
    <n v="0"/>
    <n v="0"/>
    <n v="0.255"/>
    <s v="Low"/>
    <n v="255000"/>
    <m/>
    <m/>
    <m/>
    <m/>
    <m/>
    <m/>
    <m/>
    <m/>
    <m/>
  </r>
  <r>
    <s v="DIVIDENDO US$ 0,254551"/>
    <d v="2018-02-01T00:00:00"/>
    <x v="1146"/>
    <s v="US$"/>
    <x v="889"/>
    <n v="0"/>
    <n v="1000000"/>
    <n v="0"/>
    <n v="0"/>
    <n v="0"/>
    <n v="0.255"/>
    <s v="Low"/>
    <n v="255000"/>
    <m/>
    <m/>
    <m/>
    <m/>
    <m/>
    <m/>
    <m/>
    <m/>
    <m/>
  </r>
  <r>
    <s v="DIVIDENDO PROV US$ 0,008428588659278420"/>
    <d v="2021-07-21T00:00:00"/>
    <x v="901"/>
    <s v="US$"/>
    <x v="918"/>
    <n v="0"/>
    <n v="31820268"/>
    <n v="0"/>
    <n v="0"/>
    <n v="0"/>
    <n v="8.0000000000000002E-3"/>
    <s v="Low"/>
    <n v="254562.144"/>
    <m/>
    <m/>
    <m/>
    <m/>
    <m/>
    <m/>
    <m/>
    <m/>
    <m/>
  </r>
  <r>
    <s v="DIVIDENDO PROV US$ 0,008351985596098690"/>
    <d v="2021-06-15T00:00:00"/>
    <x v="722"/>
    <s v="US$"/>
    <x v="918"/>
    <n v="0"/>
    <n v="31820268"/>
    <n v="0"/>
    <n v="0"/>
    <n v="0"/>
    <n v="8.0000000000000002E-3"/>
    <s v="Low"/>
    <n v="254562.144"/>
    <m/>
    <m/>
    <m/>
    <m/>
    <m/>
    <m/>
    <m/>
    <m/>
    <m/>
  </r>
  <r>
    <s v="DIVIDENDO $ 0,04644855"/>
    <d v="2019-03-28T00:00:00"/>
    <x v="732"/>
    <s v="$"/>
    <x v="592"/>
    <n v="0"/>
    <n v="5520000"/>
    <n v="0"/>
    <n v="0"/>
    <n v="0"/>
    <n v="4.5999999999999999E-2"/>
    <s v="Low"/>
    <n v="253920"/>
    <m/>
    <m/>
    <m/>
    <m/>
    <m/>
    <m/>
    <m/>
    <m/>
    <m/>
  </r>
  <r>
    <s v="DIVIDENDO US$ 2,539"/>
    <d v="2018-12-20T00:00:00"/>
    <x v="815"/>
    <s v="US$"/>
    <x v="859"/>
    <n v="0"/>
    <n v="100000"/>
    <n v="0"/>
    <n v="0"/>
    <n v="0"/>
    <n v="2.5390000000000001"/>
    <s v="Medium"/>
    <n v="253900"/>
    <m/>
    <m/>
    <m/>
    <m/>
    <m/>
    <m/>
    <m/>
    <m/>
    <m/>
  </r>
  <r>
    <s v="DIVIDENDO PROV 0 US$ 0,253036"/>
    <d v="2021-06-10T00:00:00"/>
    <x v="103"/>
    <s v="US$"/>
    <x v="872"/>
    <n v="0"/>
    <n v="1000000"/>
    <n v="0"/>
    <n v="0"/>
    <n v="0"/>
    <n v="0.253"/>
    <s v="Low"/>
    <n v="253000"/>
    <m/>
    <m/>
    <m/>
    <m/>
    <m/>
    <m/>
    <m/>
    <m/>
    <m/>
  </r>
  <r>
    <s v="DIVIDENDO EURO 0,25329851"/>
    <d v="2019-11-08T00:00:00"/>
    <x v="659"/>
    <s v="EURO"/>
    <x v="681"/>
    <n v="0"/>
    <n v="1000000"/>
    <n v="0"/>
    <n v="0"/>
    <n v="0"/>
    <n v="0.253"/>
    <s v="Low"/>
    <n v="253000"/>
    <m/>
    <m/>
    <m/>
    <m/>
    <m/>
    <m/>
    <m/>
    <m/>
    <m/>
  </r>
  <r>
    <s v="DIVIDENDO US$ 0,253291"/>
    <d v="2019-03-01T00:00:00"/>
    <x v="719"/>
    <s v="US$"/>
    <x v="889"/>
    <n v="0"/>
    <n v="1000000"/>
    <n v="0"/>
    <n v="0"/>
    <n v="0"/>
    <n v="0.253"/>
    <s v="Low"/>
    <n v="253000"/>
    <m/>
    <m/>
    <m/>
    <m/>
    <m/>
    <m/>
    <m/>
    <m/>
    <m/>
  </r>
  <r>
    <s v="DIVIDENDO US$ 0,25287"/>
    <d v="2018-12-18T00:00:00"/>
    <x v="1199"/>
    <s v="US$"/>
    <x v="907"/>
    <n v="0"/>
    <n v="1000000"/>
    <n v="0"/>
    <n v="0"/>
    <n v="0"/>
    <n v="0.253"/>
    <s v="Low"/>
    <n v="253000"/>
    <m/>
    <m/>
    <m/>
    <m/>
    <m/>
    <m/>
    <m/>
    <m/>
    <m/>
  </r>
  <r>
    <s v="DIVIDENDO US$ 0,253324"/>
    <d v="2018-09-26T00:00:00"/>
    <x v="387"/>
    <s v="US$"/>
    <x v="884"/>
    <n v="0"/>
    <n v="1000000"/>
    <n v="0"/>
    <n v="0"/>
    <n v="0"/>
    <n v="0.253"/>
    <s v="Low"/>
    <n v="253000"/>
    <m/>
    <m/>
    <m/>
    <m/>
    <m/>
    <m/>
    <m/>
    <m/>
    <m/>
  </r>
  <r>
    <s v="DIVIDENDO $ 0,06493"/>
    <d v="2015-06-12T00:00:00"/>
    <x v="498"/>
    <s v="$"/>
    <x v="694"/>
    <n v="0"/>
    <n v="3883012"/>
    <n v="0"/>
    <n v="0"/>
    <n v="0"/>
    <n v="6.5000000000000002E-2"/>
    <s v="Low"/>
    <n v="252395.78"/>
    <m/>
    <m/>
    <m/>
    <m/>
    <m/>
    <m/>
    <m/>
    <m/>
    <m/>
  </r>
  <r>
    <s v="DIVIDENDO S$ 0,251866"/>
    <d v="2020-03-25T00:00:00"/>
    <x v="731"/>
    <s v="US$"/>
    <x v="872"/>
    <n v="0"/>
    <n v="1000000"/>
    <n v="0"/>
    <n v="0"/>
    <n v="0"/>
    <n v="0.252"/>
    <s v="Low"/>
    <n v="252000"/>
    <m/>
    <m/>
    <m/>
    <m/>
    <m/>
    <m/>
    <m/>
    <m/>
    <m/>
  </r>
  <r>
    <s v="DIVIDENDO  US$ 0,251962"/>
    <d v="2019-07-01T00:00:00"/>
    <x v="1092"/>
    <s v="US$"/>
    <x v="886"/>
    <n v="0"/>
    <n v="1000000"/>
    <n v="0"/>
    <n v="0"/>
    <n v="0"/>
    <n v="0.252"/>
    <s v="Low"/>
    <n v="252000"/>
    <m/>
    <m/>
    <m/>
    <m/>
    <m/>
    <m/>
    <m/>
    <m/>
    <m/>
  </r>
  <r>
    <s v="DIVIDENDO US$ 0,251565"/>
    <d v="2018-10-01T00:00:00"/>
    <x v="387"/>
    <s v="US$"/>
    <x v="886"/>
    <n v="0"/>
    <n v="1000000"/>
    <n v="0"/>
    <n v="0"/>
    <n v="0"/>
    <n v="0.252"/>
    <s v="Low"/>
    <n v="252000"/>
    <m/>
    <m/>
    <m/>
    <m/>
    <m/>
    <m/>
    <m/>
    <m/>
    <m/>
  </r>
  <r>
    <s v="DIVIDENDO US$ 0,251365"/>
    <d v="2019-10-30T00:00:00"/>
    <x v="513"/>
    <s v="US$"/>
    <x v="886"/>
    <n v="0"/>
    <n v="1000000"/>
    <n v="0"/>
    <n v="0"/>
    <n v="0"/>
    <n v="0.251"/>
    <s v="Low"/>
    <n v="251000"/>
    <m/>
    <m/>
    <m/>
    <m/>
    <m/>
    <m/>
    <m/>
    <m/>
    <m/>
  </r>
  <r>
    <s v="DIVIDENDO US$ 0,250704"/>
    <d v="2019-06-17T00:00:00"/>
    <x v="191"/>
    <s v="US$"/>
    <x v="872"/>
    <n v="0"/>
    <n v="1000000"/>
    <n v="0"/>
    <n v="0"/>
    <n v="0"/>
    <n v="0.251"/>
    <s v="Low"/>
    <n v="251000"/>
    <m/>
    <m/>
    <m/>
    <m/>
    <m/>
    <m/>
    <m/>
    <m/>
    <m/>
  </r>
  <r>
    <s v="DIVIDENDO US$ 0,251388"/>
    <d v="2018-12-03T00:00:00"/>
    <x v="967"/>
    <s v="US$"/>
    <x v="886"/>
    <n v="0"/>
    <n v="1000000"/>
    <n v="0"/>
    <n v="0"/>
    <n v="0"/>
    <n v="0.251"/>
    <s v="Low"/>
    <n v="251000"/>
    <m/>
    <m/>
    <m/>
    <m/>
    <m/>
    <m/>
    <m/>
    <m/>
    <m/>
  </r>
  <r>
    <s v="DIVIDENDO US$ 0,250513"/>
    <d v="2018-10-01T00:00:00"/>
    <x v="387"/>
    <s v="US$"/>
    <x v="801"/>
    <n v="0"/>
    <n v="1000000"/>
    <n v="0"/>
    <n v="0"/>
    <n v="0"/>
    <n v="0.251"/>
    <s v="Low"/>
    <n v="251000"/>
    <m/>
    <m/>
    <m/>
    <m/>
    <m/>
    <m/>
    <m/>
    <m/>
    <m/>
  </r>
  <r>
    <s v="DIVIDENDO US$ 0,251277"/>
    <d v="2018-08-01T00:00:00"/>
    <x v="1086"/>
    <s v="US$"/>
    <x v="886"/>
    <n v="0"/>
    <n v="1000000"/>
    <n v="0"/>
    <n v="0"/>
    <n v="0"/>
    <n v="0.251"/>
    <s v="Low"/>
    <n v="251000"/>
    <m/>
    <m/>
    <m/>
    <m/>
    <m/>
    <m/>
    <m/>
    <m/>
    <m/>
  </r>
  <r>
    <s v="DIVIDENDO PROV US$ 0,02462823920789920"/>
    <d v="2021-08-25T00:00:00"/>
    <x v="795"/>
    <s v="US$"/>
    <x v="930"/>
    <n v="0"/>
    <n v="10000000"/>
    <n v="0"/>
    <n v="0"/>
    <n v="0"/>
    <n v="2.5000000000000001E-2"/>
    <s v="Low"/>
    <n v="250000"/>
    <m/>
    <m/>
    <m/>
    <m/>
    <m/>
    <m/>
    <m/>
    <m/>
    <m/>
  </r>
  <r>
    <s v="DIVIDENDO PROV EURO 0,02450047812683060"/>
    <d v="2021-08-11T00:00:00"/>
    <x v="797"/>
    <s v="EURO"/>
    <x v="874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538243"/>
    <d v="2021-04-20T00:00:00"/>
    <x v="63"/>
    <s v="US$"/>
    <x v="931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53948386"/>
    <d v="2020-12-30T00:00:00"/>
    <x v="1149"/>
    <s v="US$"/>
    <x v="636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48"/>
    <d v="2020-11-10T00:00:00"/>
    <x v="1158"/>
    <s v="US$"/>
    <x v="718"/>
    <n v="0"/>
    <n v="10000000"/>
    <n v="0"/>
    <n v="0"/>
    <n v="0"/>
    <n v="2.5000000000000001E-2"/>
    <s v="Low"/>
    <n v="250000"/>
    <m/>
    <m/>
    <m/>
    <m/>
    <m/>
    <m/>
    <m/>
    <m/>
    <m/>
  </r>
  <r>
    <s v="DIVIDENDO US$ 0,250101"/>
    <d v="2020-07-02T00:00:00"/>
    <x v="1243"/>
    <s v="US$"/>
    <x v="804"/>
    <n v="0"/>
    <n v="1000000"/>
    <n v="0"/>
    <n v="0"/>
    <n v="0"/>
    <n v="0.25"/>
    <s v="Low"/>
    <n v="250000"/>
    <m/>
    <m/>
    <m/>
    <m/>
    <m/>
    <m/>
    <m/>
    <m/>
    <m/>
  </r>
  <r>
    <s v="DIVIDENDO PROV EURO 0,02527555"/>
    <d v="2020-05-27T00:00:00"/>
    <x v="1061"/>
    <s v="EURO"/>
    <x v="932"/>
    <n v="0"/>
    <n v="10000000"/>
    <n v="0"/>
    <n v="0"/>
    <n v="0"/>
    <n v="2.5000000000000001E-2"/>
    <s v="Low"/>
    <n v="250000"/>
    <m/>
    <m/>
    <m/>
    <m/>
    <m/>
    <m/>
    <m/>
    <m/>
    <m/>
  </r>
  <r>
    <s v="DIVIDENDO PROV EURO 0,02536308"/>
    <d v="2020-05-27T00:00:00"/>
    <x v="1061"/>
    <s v="EURO"/>
    <x v="933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51"/>
    <d v="2019-12-20T00:00:00"/>
    <x v="350"/>
    <s v="US$"/>
    <x v="899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53"/>
    <d v="2019-12-20T00:00:00"/>
    <x v="350"/>
    <s v="US$"/>
    <x v="900"/>
    <n v="0"/>
    <n v="10000000"/>
    <n v="0"/>
    <n v="0"/>
    <n v="0"/>
    <n v="2.5000000000000001E-2"/>
    <s v="Low"/>
    <n v="250000"/>
    <m/>
    <m/>
    <m/>
    <m/>
    <m/>
    <m/>
    <m/>
    <m/>
    <m/>
  </r>
  <r>
    <s v="DIVIDENDO $ 0,02546046094243"/>
    <d v="2019-11-11T00:00:00"/>
    <x v="840"/>
    <s v="$"/>
    <x v="612"/>
    <n v="0"/>
    <n v="10000000"/>
    <n v="0"/>
    <n v="0"/>
    <n v="0"/>
    <n v="2.5000000000000001E-2"/>
    <s v="Low"/>
    <n v="250000"/>
    <m/>
    <m/>
    <m/>
    <m/>
    <m/>
    <m/>
    <m/>
    <m/>
    <m/>
  </r>
  <r>
    <s v="DIVIDENDO US$ 0,25009"/>
    <d v="2019-10-01T00:00:00"/>
    <x v="611"/>
    <s v="US$"/>
    <x v="889"/>
    <n v="0"/>
    <n v="1000000"/>
    <n v="0"/>
    <n v="0"/>
    <n v="0"/>
    <n v="0.25"/>
    <s v="Low"/>
    <n v="250000"/>
    <m/>
    <m/>
    <m/>
    <m/>
    <m/>
    <m/>
    <m/>
    <m/>
    <m/>
  </r>
  <r>
    <s v="DIVIDENDO US$ 0,250079"/>
    <d v="2019-09-24T00:00:00"/>
    <x v="141"/>
    <s v="US$"/>
    <x v="923"/>
    <n v="0"/>
    <n v="1000000"/>
    <n v="0"/>
    <n v="0"/>
    <n v="0"/>
    <n v="0.25"/>
    <s v="Low"/>
    <n v="250000"/>
    <m/>
    <m/>
    <m/>
    <m/>
    <m/>
    <m/>
    <m/>
    <m/>
    <m/>
  </r>
  <r>
    <s v="DIVIDENDO PROV US$ 0,0247843074"/>
    <d v="2019-03-21T00:00:00"/>
    <x v="342"/>
    <s v="US$"/>
    <x v="856"/>
    <n v="0"/>
    <n v="10000000"/>
    <n v="0"/>
    <n v="0"/>
    <n v="0"/>
    <n v="2.5000000000000001E-2"/>
    <s v="Low"/>
    <n v="250000"/>
    <m/>
    <m/>
    <m/>
    <m/>
    <m/>
    <m/>
    <m/>
    <m/>
    <m/>
  </r>
  <r>
    <s v="DIVIDENDO PROV US$ 0,0246941"/>
    <d v="2018-10-23T00:00:00"/>
    <x v="550"/>
    <s v="US$"/>
    <x v="867"/>
    <n v="0"/>
    <n v="10000000"/>
    <n v="0"/>
    <n v="0"/>
    <n v="0"/>
    <n v="2.5000000000000001E-2"/>
    <s v="Low"/>
    <n v="250000"/>
    <m/>
    <m/>
    <m/>
    <m/>
    <m/>
    <m/>
    <m/>
    <m/>
    <m/>
  </r>
  <r>
    <s v="DIVIDENDO US$ 0,248771"/>
    <d v="2020-06-15T00:00:00"/>
    <x v="2"/>
    <s v="US$"/>
    <x v="923"/>
    <n v="0"/>
    <n v="1000000"/>
    <n v="0"/>
    <n v="0"/>
    <n v="0"/>
    <n v="0.249"/>
    <s v="Low"/>
    <n v="249000"/>
    <m/>
    <m/>
    <m/>
    <m/>
    <m/>
    <m/>
    <m/>
    <m/>
    <m/>
  </r>
  <r>
    <s v="DIVIDENDO US$ 0,24868"/>
    <d v="2020-04-01T00:00:00"/>
    <x v="525"/>
    <s v="US$"/>
    <x v="886"/>
    <n v="0"/>
    <n v="1000000"/>
    <n v="0"/>
    <n v="0"/>
    <n v="0"/>
    <n v="0.249"/>
    <s v="Low"/>
    <n v="249000"/>
    <m/>
    <m/>
    <m/>
    <m/>
    <m/>
    <m/>
    <m/>
    <m/>
    <m/>
  </r>
  <r>
    <s v="DIVIDENDO US$ 0,249333"/>
    <d v="2019-12-02T00:00:00"/>
    <x v="1239"/>
    <s v="US$"/>
    <x v="801"/>
    <n v="0"/>
    <n v="1000000"/>
    <n v="0"/>
    <n v="0"/>
    <n v="0"/>
    <n v="0.249"/>
    <s v="Low"/>
    <n v="249000"/>
    <m/>
    <m/>
    <m/>
    <m/>
    <m/>
    <m/>
    <m/>
    <m/>
    <m/>
  </r>
  <r>
    <s v="DIVIDENDO US$ 0,24943"/>
    <d v="2018-06-29T00:00:00"/>
    <x v="1236"/>
    <s v="US$"/>
    <x v="801"/>
    <n v="0"/>
    <n v="1000000"/>
    <n v="0"/>
    <n v="0"/>
    <n v="0"/>
    <n v="0.249"/>
    <s v="Low"/>
    <n v="249000"/>
    <m/>
    <m/>
    <m/>
    <m/>
    <m/>
    <m/>
    <m/>
    <m/>
    <m/>
  </r>
  <r>
    <s v="DIVIDENDO US$ 0,249277"/>
    <d v="2018-06-01T00:00:00"/>
    <x v="762"/>
    <s v="US$"/>
    <x v="886"/>
    <n v="0"/>
    <n v="1000000"/>
    <n v="0"/>
    <n v="0"/>
    <n v="0"/>
    <n v="0.249"/>
    <s v="Low"/>
    <n v="249000"/>
    <m/>
    <m/>
    <m/>
    <m/>
    <m/>
    <m/>
    <m/>
    <m/>
    <m/>
  </r>
  <r>
    <s v="DIVIDENDO US$ 0,248706"/>
    <d v="2018-03-22T00:00:00"/>
    <x v="207"/>
    <s v="US$"/>
    <x v="890"/>
    <n v="0"/>
    <n v="1000000"/>
    <n v="0"/>
    <n v="0"/>
    <n v="0"/>
    <n v="0.249"/>
    <s v="Low"/>
    <n v="249000"/>
    <m/>
    <m/>
    <m/>
    <m/>
    <m/>
    <m/>
    <m/>
    <m/>
    <m/>
  </r>
  <r>
    <s v="DIVIDENDO $ 0,063976"/>
    <d v="2016-04-22T00:00:00"/>
    <x v="299"/>
    <s v="$"/>
    <x v="694"/>
    <n v="0"/>
    <n v="3883012"/>
    <n v="0"/>
    <n v="0"/>
    <n v="0"/>
    <n v="6.4000000000000001E-2"/>
    <s v="Low"/>
    <n v="248512.76800000001"/>
    <m/>
    <m/>
    <m/>
    <m/>
    <m/>
    <m/>
    <m/>
    <m/>
    <m/>
  </r>
  <r>
    <s v="DIVIDENDO US$ 0,247703"/>
    <d v="2020-12-14T00:00:00"/>
    <x v="89"/>
    <s v="US$"/>
    <x v="872"/>
    <n v="0"/>
    <n v="1000000"/>
    <n v="0"/>
    <n v="0"/>
    <n v="0"/>
    <n v="0.248"/>
    <s v="Low"/>
    <n v="248000"/>
    <m/>
    <m/>
    <m/>
    <m/>
    <m/>
    <m/>
    <m/>
    <m/>
    <m/>
  </r>
  <r>
    <s v="DIVIDENDO US$ 0,248406"/>
    <d v="2020-02-03T00:00:00"/>
    <x v="125"/>
    <s v="US$"/>
    <x v="801"/>
    <n v="0"/>
    <n v="1000000"/>
    <n v="0"/>
    <n v="0"/>
    <n v="0"/>
    <n v="0.248"/>
    <s v="Low"/>
    <n v="248000"/>
    <m/>
    <m/>
    <m/>
    <m/>
    <m/>
    <m/>
    <m/>
    <m/>
    <m/>
  </r>
  <r>
    <s v="DIVIDENDO US$ 0,247775"/>
    <d v="2018-12-18T00:00:00"/>
    <x v="1199"/>
    <s v="US$"/>
    <x v="917"/>
    <n v="0"/>
    <n v="1000000"/>
    <n v="0"/>
    <n v="0"/>
    <n v="0"/>
    <n v="0.248"/>
    <s v="Low"/>
    <n v="248000"/>
    <m/>
    <m/>
    <m/>
    <m/>
    <m/>
    <m/>
    <m/>
    <m/>
    <m/>
  </r>
  <r>
    <s v="DIVIDENDO US$ 0,246777"/>
    <d v="2020-03-25T00:00:00"/>
    <x v="731"/>
    <s v="US$"/>
    <x v="923"/>
    <n v="0"/>
    <n v="1000000"/>
    <n v="0"/>
    <n v="0"/>
    <n v="0"/>
    <n v="0.247"/>
    <s v="Low"/>
    <n v="247000"/>
    <m/>
    <m/>
    <m/>
    <m/>
    <m/>
    <m/>
    <m/>
    <m/>
    <m/>
  </r>
  <r>
    <s v="DIVIDENDO US$ 0,247357"/>
    <d v="2018-06-26T00:00:00"/>
    <x v="568"/>
    <s v="US$"/>
    <x v="872"/>
    <n v="0"/>
    <n v="1000000"/>
    <n v="0"/>
    <n v="0"/>
    <n v="0"/>
    <n v="0.247"/>
    <s v="Low"/>
    <n v="247000"/>
    <m/>
    <m/>
    <m/>
    <m/>
    <m/>
    <m/>
    <m/>
    <m/>
    <m/>
  </r>
  <r>
    <s v="DIVIDENDO US$ 0,246309"/>
    <d v="2019-12-16T00:00:00"/>
    <x v="892"/>
    <s v="US$"/>
    <x v="820"/>
    <n v="0"/>
    <n v="1000000"/>
    <n v="0"/>
    <n v="0"/>
    <n v="0"/>
    <n v="0.246"/>
    <s v="Low"/>
    <n v="246000"/>
    <m/>
    <m/>
    <m/>
    <m/>
    <m/>
    <m/>
    <m/>
    <m/>
    <m/>
  </r>
  <r>
    <s v="DIVIDENDO US$ 0,245702"/>
    <d v="2019-12-02T00:00:00"/>
    <x v="1239"/>
    <s v="US$"/>
    <x v="886"/>
    <n v="0"/>
    <n v="1000000"/>
    <n v="0"/>
    <n v="0"/>
    <n v="0"/>
    <n v="0.246"/>
    <s v="Low"/>
    <n v="246000"/>
    <m/>
    <m/>
    <m/>
    <m/>
    <m/>
    <m/>
    <m/>
    <m/>
    <m/>
  </r>
  <r>
    <s v="DIVIDENDO US$ 0,245638"/>
    <d v="2019-10-30T00:00:00"/>
    <x v="513"/>
    <s v="US$"/>
    <x v="889"/>
    <n v="0"/>
    <n v="1000000"/>
    <n v="0"/>
    <n v="0"/>
    <n v="0"/>
    <n v="0.246"/>
    <s v="Low"/>
    <n v="246000"/>
    <m/>
    <m/>
    <m/>
    <m/>
    <m/>
    <m/>
    <m/>
    <m/>
    <m/>
  </r>
  <r>
    <s v="DIVIDENDO US$ 0,243662"/>
    <d v="2018-12-18T00:00:00"/>
    <x v="1199"/>
    <s v="US$"/>
    <x v="801"/>
    <n v="0"/>
    <n v="1000000"/>
    <n v="0"/>
    <n v="0"/>
    <n v="0"/>
    <n v="0.24399999999999999"/>
    <s v="Low"/>
    <n v="244000"/>
    <m/>
    <m/>
    <m/>
    <m/>
    <m/>
    <m/>
    <m/>
    <m/>
    <m/>
  </r>
  <r>
    <s v="DIVIDENDO PROV US$ 0,2436743"/>
    <d v="2017-10-23T00:00:00"/>
    <x v="615"/>
    <s v="US$"/>
    <x v="934"/>
    <n v="0"/>
    <n v="1000000"/>
    <n v="0"/>
    <n v="0"/>
    <n v="0"/>
    <n v="0.24399999999999999"/>
    <s v="Low"/>
    <n v="244000"/>
    <m/>
    <m/>
    <m/>
    <m/>
    <m/>
    <m/>
    <m/>
    <m/>
    <m/>
  </r>
  <r>
    <s v="DIVIDENDO US$ 0,243425"/>
    <d v="2020-02-03T00:00:00"/>
    <x v="125"/>
    <s v="US$"/>
    <x v="886"/>
    <n v="0"/>
    <n v="1000000"/>
    <n v="0"/>
    <n v="0"/>
    <n v="0"/>
    <n v="0.24299999999999999"/>
    <s v="Low"/>
    <n v="243000"/>
    <m/>
    <m/>
    <m/>
    <m/>
    <m/>
    <m/>
    <m/>
    <m/>
    <m/>
  </r>
  <r>
    <s v="DIVIDENDO US$ 0,243364"/>
    <d v="2018-04-02T00:00:00"/>
    <x v="522"/>
    <s v="US$"/>
    <x v="886"/>
    <n v="0"/>
    <n v="1000000"/>
    <n v="0"/>
    <n v="0"/>
    <n v="0"/>
    <n v="0.24299999999999999"/>
    <s v="Low"/>
    <n v="243000"/>
    <m/>
    <m/>
    <m/>
    <m/>
    <m/>
    <m/>
    <m/>
    <m/>
    <m/>
  </r>
  <r>
    <s v="DIVIDENDO US$ 0,241966"/>
    <d v="2020-02-03T00:00:00"/>
    <x v="125"/>
    <s v="US$"/>
    <x v="889"/>
    <n v="0"/>
    <n v="1000000"/>
    <n v="0"/>
    <n v="0"/>
    <n v="0"/>
    <n v="0.24199999999999999"/>
    <s v="Low"/>
    <n v="242000"/>
    <m/>
    <m/>
    <m/>
    <m/>
    <m/>
    <m/>
    <m/>
    <m/>
    <m/>
  </r>
  <r>
    <s v="DIVIDENDO US$ 0,24183"/>
    <d v="2018-02-01T00:00:00"/>
    <x v="1146"/>
    <s v="US$"/>
    <x v="886"/>
    <n v="0"/>
    <n v="1000000"/>
    <n v="0"/>
    <n v="0"/>
    <n v="0"/>
    <n v="0.24199999999999999"/>
    <s v="Low"/>
    <n v="242000"/>
    <m/>
    <m/>
    <m/>
    <m/>
    <m/>
    <m/>
    <m/>
    <m/>
    <m/>
  </r>
  <r>
    <s v="DIVIDENDO $ 0,00647867"/>
    <d v="2021-05-04T00:00:00"/>
    <x v="142"/>
    <s v="$"/>
    <x v="459"/>
    <n v="0"/>
    <n v="40240000"/>
    <n v="0"/>
    <n v="0"/>
    <n v="0"/>
    <n v="6.0000000000000001E-3"/>
    <s v="Low"/>
    <n v="241440"/>
    <m/>
    <m/>
    <m/>
    <m/>
    <m/>
    <m/>
    <m/>
    <m/>
    <m/>
  </r>
  <r>
    <s v="DIVIDENDO US$ 0,24051"/>
    <d v="2019-12-02T00:00:00"/>
    <x v="1239"/>
    <s v="US$"/>
    <x v="889"/>
    <n v="0"/>
    <n v="1000000"/>
    <n v="0"/>
    <n v="0"/>
    <n v="0"/>
    <n v="0.24099999999999999"/>
    <s v="Low"/>
    <n v="241000"/>
    <m/>
    <m/>
    <m/>
    <m/>
    <m/>
    <m/>
    <m/>
    <m/>
    <m/>
  </r>
  <r>
    <s v="DIVIDENDO INF 0 $ 0,062415"/>
    <d v="2017-07-14T00:00:00"/>
    <x v="684"/>
    <s v="$"/>
    <x v="694"/>
    <n v="0"/>
    <n v="3883012"/>
    <n v="0"/>
    <n v="0"/>
    <n v="0"/>
    <n v="6.2E-2"/>
    <s v="Low"/>
    <n v="240746.74400000001"/>
    <m/>
    <m/>
    <m/>
    <m/>
    <m/>
    <m/>
    <m/>
    <m/>
    <m/>
  </r>
  <r>
    <s v="DIVIDENDO PROV US$ 0,02374717"/>
    <d v="2021-08-26T00:00:00"/>
    <x v="947"/>
    <s v="US$"/>
    <x v="865"/>
    <n v="0"/>
    <n v="10000000"/>
    <n v="0"/>
    <n v="0"/>
    <n v="0"/>
    <n v="2.4E-2"/>
    <s v="Low"/>
    <n v="240000"/>
    <m/>
    <m/>
    <m/>
    <m/>
    <m/>
    <m/>
    <m/>
    <m/>
    <m/>
  </r>
  <r>
    <s v="DIVIDENDO PROV US$ 0,02420417"/>
    <d v="2021-08-26T00:00:00"/>
    <x v="947"/>
    <s v="US$"/>
    <x v="861"/>
    <n v="0"/>
    <n v="10000000"/>
    <n v="0"/>
    <n v="0"/>
    <n v="0"/>
    <n v="2.4E-2"/>
    <s v="Low"/>
    <n v="240000"/>
    <m/>
    <m/>
    <m/>
    <m/>
    <m/>
    <m/>
    <m/>
    <m/>
    <m/>
  </r>
  <r>
    <s v="DIVIDENDO DEF US$ 0,02350870731089470"/>
    <d v="2021-06-01T00:00:00"/>
    <x v="485"/>
    <s v="US$"/>
    <x v="935"/>
    <n v="0"/>
    <n v="10000000"/>
    <n v="0"/>
    <n v="0"/>
    <n v="0"/>
    <n v="2.4E-2"/>
    <s v="Low"/>
    <n v="240000"/>
    <m/>
    <m/>
    <m/>
    <m/>
    <m/>
    <m/>
    <m/>
    <m/>
    <m/>
  </r>
  <r>
    <s v="DIVIDENDO PROV US$ 0,0244518808"/>
    <d v="2021-05-28T00:00:00"/>
    <x v="1221"/>
    <s v="US$"/>
    <x v="832"/>
    <n v="0"/>
    <n v="10000000"/>
    <n v="0"/>
    <n v="0"/>
    <n v="0"/>
    <n v="2.4E-2"/>
    <s v="Low"/>
    <n v="240000"/>
    <m/>
    <m/>
    <m/>
    <m/>
    <m/>
    <m/>
    <m/>
    <m/>
    <m/>
  </r>
  <r>
    <s v="DIVIDENDO PROV $ 0,023554675272520100"/>
    <d v="2021-05-19T00:00:00"/>
    <x v="159"/>
    <s v="$"/>
    <x v="467"/>
    <n v="0"/>
    <n v="10000000"/>
    <n v="0"/>
    <n v="0"/>
    <n v="0"/>
    <n v="2.4E-2"/>
    <s v="Low"/>
    <n v="240000"/>
    <m/>
    <m/>
    <m/>
    <m/>
    <m/>
    <m/>
    <m/>
    <m/>
    <m/>
  </r>
  <r>
    <s v="DIVIDENDO DEF US$ 0,023707538695652800"/>
    <d v="2020-12-23T00:00:00"/>
    <x v="281"/>
    <s v="US$"/>
    <x v="789"/>
    <n v="0"/>
    <n v="10000000"/>
    <n v="0"/>
    <n v="0"/>
    <n v="0"/>
    <n v="2.4E-2"/>
    <s v="Low"/>
    <n v="240000"/>
    <m/>
    <m/>
    <m/>
    <m/>
    <m/>
    <m/>
    <m/>
    <m/>
    <m/>
  </r>
  <r>
    <s v="DIVIDENDO DEF US$ 0,023650813390653200"/>
    <d v="2020-12-23T00:00:00"/>
    <x v="281"/>
    <s v="US$"/>
    <x v="788"/>
    <n v="0"/>
    <n v="10000000"/>
    <n v="0"/>
    <n v="0"/>
    <n v="0"/>
    <n v="2.4E-2"/>
    <s v="Low"/>
    <n v="240000"/>
    <m/>
    <m/>
    <m/>
    <m/>
    <m/>
    <m/>
    <m/>
    <m/>
    <m/>
  </r>
  <r>
    <s v="DIVIDENDO PROV EURO 0,024309466"/>
    <d v="2020-05-27T00:00:00"/>
    <x v="1061"/>
    <s v="EURO"/>
    <x v="936"/>
    <n v="0"/>
    <n v="10000000"/>
    <n v="0"/>
    <n v="0"/>
    <n v="0"/>
    <n v="2.4E-2"/>
    <s v="Low"/>
    <n v="240000"/>
    <m/>
    <m/>
    <m/>
    <m/>
    <m/>
    <m/>
    <m/>
    <m/>
    <m/>
  </r>
  <r>
    <s v="DIVIDENDO PROV US$ 0,023819684"/>
    <d v="2019-11-23T00:00:00"/>
    <x v="1035"/>
    <s v="US$"/>
    <x v="857"/>
    <n v="0"/>
    <n v="10000000"/>
    <n v="0"/>
    <n v="0"/>
    <n v="0"/>
    <n v="2.4E-2"/>
    <s v="Low"/>
    <n v="240000"/>
    <m/>
    <m/>
    <m/>
    <m/>
    <m/>
    <m/>
    <m/>
    <m/>
    <m/>
  </r>
  <r>
    <s v="DIVIDENDO PROV  US$ 0,024275779"/>
    <d v="2019-11-23T00:00:00"/>
    <x v="1035"/>
    <s v="US$"/>
    <x v="856"/>
    <n v="0"/>
    <n v="10000000"/>
    <n v="0"/>
    <n v="0"/>
    <n v="0"/>
    <n v="2.4E-2"/>
    <s v="Low"/>
    <n v="240000"/>
    <m/>
    <m/>
    <m/>
    <m/>
    <m/>
    <m/>
    <m/>
    <m/>
    <m/>
  </r>
  <r>
    <s v="DIVIDENDO PROV US$ 0,02435063"/>
    <d v="2019-10-02T00:00:00"/>
    <x v="782"/>
    <s v="US$"/>
    <x v="937"/>
    <n v="0"/>
    <n v="10000000"/>
    <n v="0"/>
    <n v="0"/>
    <n v="0"/>
    <n v="2.4E-2"/>
    <s v="Low"/>
    <n v="240000"/>
    <m/>
    <m/>
    <m/>
    <m/>
    <m/>
    <m/>
    <m/>
    <m/>
    <m/>
  </r>
  <r>
    <s v="DIVIDENDO PROV US$ 0,0242543053"/>
    <d v="2019-08-27T00:00:00"/>
    <x v="1258"/>
    <s v="US$"/>
    <x v="856"/>
    <n v="0"/>
    <n v="10000000"/>
    <n v="0"/>
    <n v="0"/>
    <n v="0"/>
    <n v="2.4E-2"/>
    <s v="Low"/>
    <n v="240000"/>
    <m/>
    <m/>
    <m/>
    <m/>
    <m/>
    <m/>
    <m/>
    <m/>
    <m/>
  </r>
  <r>
    <s v="DIVIDENDO PROV US$ 0,0238443415"/>
    <d v="2019-08-27T00:00:00"/>
    <x v="1258"/>
    <s v="US$"/>
    <x v="857"/>
    <n v="0"/>
    <n v="10000000"/>
    <n v="0"/>
    <n v="0"/>
    <n v="0"/>
    <n v="2.4E-2"/>
    <s v="Low"/>
    <n v="240000"/>
    <m/>
    <m/>
    <m/>
    <m/>
    <m/>
    <m/>
    <m/>
    <m/>
    <m/>
  </r>
  <r>
    <s v="DIVIDENDO DEF US$ 0,0235845755841528"/>
    <d v="2019-06-07T00:00:00"/>
    <x v="675"/>
    <s v="US$"/>
    <x v="769"/>
    <n v="0"/>
    <n v="10000000"/>
    <n v="0"/>
    <n v="0"/>
    <n v="0"/>
    <n v="2.4E-2"/>
    <s v="Low"/>
    <n v="240000"/>
    <m/>
    <m/>
    <m/>
    <m/>
    <m/>
    <m/>
    <m/>
    <m/>
    <m/>
  </r>
  <r>
    <s v="DIVIDENDO DEF  US$ 0,0236913707417596"/>
    <d v="2019-06-07T00:00:00"/>
    <x v="675"/>
    <s v="US$"/>
    <x v="836"/>
    <n v="0"/>
    <n v="10000000"/>
    <n v="0"/>
    <n v="0"/>
    <n v="0"/>
    <n v="2.4E-2"/>
    <s v="Low"/>
    <n v="240000"/>
    <m/>
    <m/>
    <m/>
    <m/>
    <m/>
    <m/>
    <m/>
    <m/>
    <m/>
  </r>
  <r>
    <s v="DIVIDENDO DEF US$ 0,0235808888035474"/>
    <d v="2019-06-07T00:00:00"/>
    <x v="675"/>
    <s v="US$"/>
    <x v="812"/>
    <n v="0"/>
    <n v="10000000"/>
    <n v="0"/>
    <n v="0"/>
    <n v="0"/>
    <n v="2.4E-2"/>
    <s v="Low"/>
    <n v="240000"/>
    <m/>
    <m/>
    <m/>
    <m/>
    <m/>
    <m/>
    <m/>
    <m/>
    <m/>
  </r>
  <r>
    <s v="DIVIDENDO PROV US$ 0,024441958"/>
    <d v="2019-03-21T00:00:00"/>
    <x v="342"/>
    <s v="US$"/>
    <x v="857"/>
    <n v="0"/>
    <n v="10000000"/>
    <n v="0"/>
    <n v="0"/>
    <n v="0"/>
    <n v="2.4E-2"/>
    <s v="Low"/>
    <n v="240000"/>
    <m/>
    <m/>
    <m/>
    <m/>
    <m/>
    <m/>
    <m/>
    <m/>
    <m/>
  </r>
  <r>
    <s v="DIVIDENDO US$ 0,239685"/>
    <d v="2018-12-17T00:00:00"/>
    <x v="330"/>
    <s v="US$"/>
    <x v="820"/>
    <n v="0"/>
    <n v="1000000"/>
    <n v="0"/>
    <n v="0"/>
    <n v="0"/>
    <n v="0.24"/>
    <s v="Low"/>
    <n v="240000"/>
    <m/>
    <m/>
    <m/>
    <m/>
    <m/>
    <m/>
    <m/>
    <m/>
    <m/>
  </r>
  <r>
    <s v="DIVIDENDO US$ 0,240064"/>
    <d v="2018-04-30T00:00:00"/>
    <x v="301"/>
    <s v="US$"/>
    <x v="886"/>
    <n v="0"/>
    <n v="1000000"/>
    <n v="0"/>
    <n v="0"/>
    <n v="0"/>
    <n v="0.24"/>
    <s v="Low"/>
    <n v="240000"/>
    <m/>
    <m/>
    <m/>
    <m/>
    <m/>
    <m/>
    <m/>
    <m/>
    <m/>
  </r>
  <r>
    <s v="DIVIDENDO US$ 2,4"/>
    <d v="2015-12-21T00:00:00"/>
    <x v="958"/>
    <s v="US$"/>
    <x v="938"/>
    <n v="0"/>
    <n v="100000"/>
    <n v="0"/>
    <n v="0"/>
    <n v="0"/>
    <n v="2.4"/>
    <s v="Medium"/>
    <n v="240000"/>
    <m/>
    <m/>
    <m/>
    <m/>
    <m/>
    <m/>
    <m/>
    <m/>
    <m/>
  </r>
  <r>
    <s v="DIVIDENDO US$ 0,239494"/>
    <d v="2020-09-23T00:00:00"/>
    <x v="891"/>
    <s v="US$"/>
    <x v="855"/>
    <n v="0"/>
    <n v="1000000"/>
    <n v="0"/>
    <n v="0"/>
    <n v="0"/>
    <n v="0.23899999999999999"/>
    <s v="Low"/>
    <n v="239000"/>
    <m/>
    <m/>
    <m/>
    <m/>
    <m/>
    <m/>
    <m/>
    <m/>
    <m/>
  </r>
  <r>
    <s v="DIVIDENDO US$ 0,239027"/>
    <d v="2020-03-02T00:00:00"/>
    <x v="691"/>
    <s v="US$"/>
    <x v="886"/>
    <n v="0"/>
    <n v="1000000"/>
    <n v="0"/>
    <n v="0"/>
    <n v="0"/>
    <n v="0.23899999999999999"/>
    <s v="Low"/>
    <n v="239000"/>
    <m/>
    <m/>
    <m/>
    <m/>
    <m/>
    <m/>
    <m/>
    <m/>
    <m/>
  </r>
  <r>
    <s v="DIVIDENDO US$ 0,238845"/>
    <d v="2019-09-24T00:00:00"/>
    <x v="141"/>
    <s v="US$"/>
    <x v="925"/>
    <n v="0"/>
    <n v="1000000"/>
    <n v="0"/>
    <n v="0"/>
    <n v="0"/>
    <n v="0.23899999999999999"/>
    <s v="Low"/>
    <n v="239000"/>
    <m/>
    <m/>
    <m/>
    <m/>
    <m/>
    <m/>
    <m/>
    <m/>
    <m/>
  </r>
  <r>
    <s v="DIVIDENDO US$ 0,239244"/>
    <d v="2019-03-20T00:00:00"/>
    <x v="1213"/>
    <s v="US$"/>
    <x v="890"/>
    <n v="0"/>
    <n v="1000000"/>
    <n v="0"/>
    <n v="0"/>
    <n v="0"/>
    <n v="0.23899999999999999"/>
    <s v="Low"/>
    <n v="239000"/>
    <m/>
    <m/>
    <m/>
    <m/>
    <m/>
    <m/>
    <m/>
    <m/>
    <m/>
  </r>
  <r>
    <s v="DIVIDENDO US$ 0,238806"/>
    <d v="2018-03-22T00:00:00"/>
    <x v="207"/>
    <s v="US$"/>
    <x v="872"/>
    <n v="0"/>
    <n v="1000000"/>
    <n v="0"/>
    <n v="0"/>
    <n v="0"/>
    <n v="0.23899999999999999"/>
    <s v="Low"/>
    <n v="239000"/>
    <m/>
    <m/>
    <m/>
    <m/>
    <m/>
    <m/>
    <m/>
    <m/>
    <m/>
  </r>
  <r>
    <s v="DIVIDENDO US$ 0,238982"/>
    <d v="2018-03-01T00:00:00"/>
    <x v="1249"/>
    <s v="US$"/>
    <x v="889"/>
    <n v="0"/>
    <n v="1000000"/>
    <n v="0"/>
    <n v="0"/>
    <n v="0"/>
    <n v="0.23899999999999999"/>
    <s v="Low"/>
    <n v="239000"/>
    <m/>
    <m/>
    <m/>
    <m/>
    <m/>
    <m/>
    <m/>
    <m/>
    <m/>
  </r>
  <r>
    <s v="DIVIDENDO US$ 0,238017"/>
    <d v="2020-04-01T00:00:00"/>
    <x v="525"/>
    <s v="US$"/>
    <x v="889"/>
    <n v="0"/>
    <n v="1000000"/>
    <n v="0"/>
    <n v="0"/>
    <n v="0"/>
    <n v="0.23799999999999999"/>
    <s v="Low"/>
    <n v="238000"/>
    <m/>
    <m/>
    <m/>
    <m/>
    <m/>
    <m/>
    <m/>
    <m/>
    <m/>
  </r>
  <r>
    <s v="DIVIDENDO PROV EURO 0,01193439535958720"/>
    <d v="2021-09-03T00:00:00"/>
    <x v="192"/>
    <s v="EURO"/>
    <x v="800"/>
    <n v="0"/>
    <n v="19785826"/>
    <n v="0"/>
    <n v="0"/>
    <n v="0"/>
    <n v="1.2E-2"/>
    <s v="Low"/>
    <n v="237429.91200000001"/>
    <m/>
    <m/>
    <m/>
    <m/>
    <m/>
    <m/>
    <m/>
    <m/>
    <m/>
  </r>
  <r>
    <s v="DIVIDENDO INF 0 $ 0,061386"/>
    <d v="2017-12-14T00:00:00"/>
    <x v="179"/>
    <s v="$"/>
    <x v="694"/>
    <n v="0"/>
    <n v="3883012"/>
    <n v="0"/>
    <n v="0"/>
    <n v="0"/>
    <n v="6.0999999999999999E-2"/>
    <s v="Low"/>
    <n v="236863.73199999999"/>
    <m/>
    <m/>
    <m/>
    <m/>
    <m/>
    <m/>
    <m/>
    <m/>
    <m/>
  </r>
  <r>
    <s v="DIVIDENDO PROV 0 US$ 0,235876"/>
    <d v="2021-06-10T00:00:00"/>
    <x v="103"/>
    <s v="US$"/>
    <x v="890"/>
    <n v="0"/>
    <n v="1000000"/>
    <n v="0"/>
    <n v="0"/>
    <n v="0"/>
    <n v="0.23599999999999999"/>
    <s v="Low"/>
    <n v="236000"/>
    <m/>
    <m/>
    <m/>
    <m/>
    <m/>
    <m/>
    <m/>
    <m/>
    <m/>
  </r>
  <r>
    <s v="DIVIDENDO US$ 0,236297"/>
    <d v="2020-04-30T00:00:00"/>
    <x v="206"/>
    <s v="US$"/>
    <x v="886"/>
    <n v="0"/>
    <n v="1000000"/>
    <n v="0"/>
    <n v="0"/>
    <n v="0"/>
    <n v="0.23599999999999999"/>
    <s v="Low"/>
    <n v="236000"/>
    <m/>
    <m/>
    <m/>
    <m/>
    <m/>
    <m/>
    <m/>
    <m/>
    <m/>
  </r>
  <r>
    <s v="DIVIDENDO US$ 0,236448"/>
    <d v="2019-12-03T00:00:00"/>
    <x v="1224"/>
    <s v="US$"/>
    <x v="816"/>
    <n v="0"/>
    <n v="1000000"/>
    <n v="0"/>
    <n v="0"/>
    <n v="0"/>
    <n v="0.23599999999999999"/>
    <s v="Low"/>
    <n v="236000"/>
    <m/>
    <m/>
    <m/>
    <m/>
    <m/>
    <m/>
    <m/>
    <m/>
    <m/>
  </r>
  <r>
    <s v="DIVIDENDO US$ 0,236344"/>
    <d v="2019-03-20T00:00:00"/>
    <x v="1213"/>
    <s v="US$"/>
    <x v="884"/>
    <n v="0"/>
    <n v="1000000"/>
    <n v="0"/>
    <n v="0"/>
    <n v="0"/>
    <n v="0.23599999999999999"/>
    <s v="Low"/>
    <n v="236000"/>
    <m/>
    <m/>
    <m/>
    <m/>
    <m/>
    <m/>
    <m/>
    <m/>
    <m/>
  </r>
  <r>
    <s v="DIVIDENDO US$ 0,235325"/>
    <d v="2021-03-25T00:00:00"/>
    <x v="500"/>
    <s v="US$"/>
    <x v="820"/>
    <n v="0"/>
    <n v="1000000"/>
    <n v="0"/>
    <n v="0"/>
    <n v="0"/>
    <n v="0.23499999999999999"/>
    <s v="Low"/>
    <n v="235000"/>
    <m/>
    <m/>
    <m/>
    <m/>
    <m/>
    <m/>
    <m/>
    <m/>
    <m/>
  </r>
  <r>
    <s v="DIVIDENDO US$ 0,234857"/>
    <d v="2020-06-15T00:00:00"/>
    <x v="2"/>
    <s v="US$"/>
    <x v="872"/>
    <n v="0"/>
    <n v="1000000"/>
    <n v="0"/>
    <n v="0"/>
    <n v="0"/>
    <n v="0.23499999999999999"/>
    <s v="Low"/>
    <n v="235000"/>
    <m/>
    <m/>
    <m/>
    <m/>
    <m/>
    <m/>
    <m/>
    <m/>
    <m/>
  </r>
  <r>
    <s v="DIVIDENDO US$ 0,23496"/>
    <d v="2019-12-16T00:00:00"/>
    <x v="892"/>
    <s v="US$"/>
    <x v="923"/>
    <n v="0"/>
    <n v="1000000"/>
    <n v="0"/>
    <n v="0"/>
    <n v="0"/>
    <n v="0.23499999999999999"/>
    <s v="Low"/>
    <n v="235000"/>
    <m/>
    <m/>
    <m/>
    <m/>
    <m/>
    <m/>
    <m/>
    <m/>
    <m/>
  </r>
  <r>
    <s v="DIVIDENDO US$ 0,234529"/>
    <d v="2018-03-22T00:00:00"/>
    <x v="207"/>
    <s v="US$"/>
    <x v="884"/>
    <n v="0"/>
    <n v="1000000"/>
    <n v="0"/>
    <n v="0"/>
    <n v="0"/>
    <n v="0.23499999999999999"/>
    <s v="Low"/>
    <n v="235000"/>
    <m/>
    <m/>
    <m/>
    <m/>
    <m/>
    <m/>
    <m/>
    <m/>
    <m/>
  </r>
  <r>
    <s v="DIVIDENDO US$ 0,235056"/>
    <d v="2018-03-01T00:00:00"/>
    <x v="1249"/>
    <s v="US$"/>
    <x v="886"/>
    <n v="0"/>
    <n v="1000000"/>
    <n v="0"/>
    <n v="0"/>
    <n v="0"/>
    <n v="0.23499999999999999"/>
    <s v="Low"/>
    <n v="235000"/>
    <m/>
    <m/>
    <m/>
    <m/>
    <m/>
    <m/>
    <m/>
    <m/>
    <m/>
  </r>
  <r>
    <s v="DIVIDENDO INF 0 $ 0,059833"/>
    <d v="2017-03-25T00:00:00"/>
    <x v="735"/>
    <s v="$"/>
    <x v="694"/>
    <n v="0"/>
    <n v="3883012"/>
    <n v="0"/>
    <n v="0"/>
    <n v="0"/>
    <n v="0.06"/>
    <s v="Low"/>
    <n v="232980.72"/>
    <m/>
    <m/>
    <m/>
    <m/>
    <m/>
    <m/>
    <m/>
    <m/>
    <m/>
  </r>
  <r>
    <s v="DIVIDENDO $ 0,059696"/>
    <d v="2015-04-17T00:00:00"/>
    <x v="257"/>
    <s v="$"/>
    <x v="694"/>
    <n v="0"/>
    <n v="3883012"/>
    <n v="0"/>
    <n v="0"/>
    <n v="0"/>
    <n v="0.06"/>
    <s v="Low"/>
    <n v="232980.72"/>
    <m/>
    <m/>
    <m/>
    <m/>
    <m/>
    <m/>
    <m/>
    <m/>
    <m/>
  </r>
  <r>
    <s v="DIVIDENDO US$ 0,232424"/>
    <d v="2018-09-04T00:00:00"/>
    <x v="571"/>
    <s v="US$"/>
    <x v="886"/>
    <n v="0"/>
    <n v="1000000"/>
    <n v="0"/>
    <n v="0"/>
    <n v="0"/>
    <n v="0.23200000000000001"/>
    <s v="Low"/>
    <n v="232000"/>
    <m/>
    <m/>
    <m/>
    <m/>
    <m/>
    <m/>
    <m/>
    <m/>
    <m/>
  </r>
  <r>
    <s v="DIVIDENDO US$ 0,23066"/>
    <d v="2018-04-30T00:00:00"/>
    <x v="301"/>
    <s v="US$"/>
    <x v="801"/>
    <n v="0"/>
    <n v="1000000"/>
    <n v="0"/>
    <n v="0"/>
    <n v="0"/>
    <n v="0.23100000000000001"/>
    <s v="Low"/>
    <n v="231000"/>
    <m/>
    <m/>
    <m/>
    <m/>
    <m/>
    <m/>
    <m/>
    <m/>
    <m/>
  </r>
  <r>
    <s v="DIVIDENDO PROV US$ 0,02299625673973180"/>
    <d v="2021-08-25T00:00:00"/>
    <x v="795"/>
    <s v="US$"/>
    <x v="939"/>
    <n v="0"/>
    <n v="10000000"/>
    <n v="0"/>
    <n v="0"/>
    <n v="0"/>
    <n v="2.3E-2"/>
    <s v="Low"/>
    <n v="230000"/>
    <m/>
    <m/>
    <m/>
    <m/>
    <m/>
    <m/>
    <m/>
    <m/>
    <m/>
  </r>
  <r>
    <s v="DIVIDENDO DEF US$ 0,02325232757628150"/>
    <d v="2021-06-01T00:00:00"/>
    <x v="485"/>
    <s v="US$"/>
    <x v="940"/>
    <n v="0"/>
    <n v="10000000"/>
    <n v="0"/>
    <n v="0"/>
    <n v="0"/>
    <n v="2.3E-2"/>
    <s v="Low"/>
    <n v="230000"/>
    <m/>
    <m/>
    <m/>
    <m/>
    <m/>
    <m/>
    <m/>
    <m/>
    <m/>
  </r>
  <r>
    <s v="DIVIDENDO DEF US$ 0,02340671886525310"/>
    <d v="2021-06-01T00:00:00"/>
    <x v="485"/>
    <s v="US$"/>
    <x v="941"/>
    <n v="0"/>
    <n v="10000000"/>
    <n v="0"/>
    <n v="0"/>
    <n v="0"/>
    <n v="2.3E-2"/>
    <s v="Low"/>
    <n v="230000"/>
    <m/>
    <m/>
    <m/>
    <m/>
    <m/>
    <m/>
    <m/>
    <m/>
    <m/>
  </r>
  <r>
    <s v="DIVIDENDO PROV US$ 0,023355"/>
    <d v="2021-04-30T00:00:00"/>
    <x v="314"/>
    <s v="US$"/>
    <x v="866"/>
    <n v="0"/>
    <n v="10000000"/>
    <n v="0"/>
    <n v="0"/>
    <n v="0"/>
    <n v="2.3E-2"/>
    <s v="Low"/>
    <n v="230000"/>
    <m/>
    <m/>
    <m/>
    <m/>
    <m/>
    <m/>
    <m/>
    <m/>
    <m/>
  </r>
  <r>
    <s v="DIVIDENDO PROV US$ 0,022878"/>
    <d v="2021-04-30T00:00:00"/>
    <x v="314"/>
    <s v="US$"/>
    <x v="869"/>
    <n v="0"/>
    <n v="10000000"/>
    <n v="0"/>
    <n v="0"/>
    <n v="0"/>
    <n v="2.3E-2"/>
    <s v="Low"/>
    <n v="230000"/>
    <m/>
    <m/>
    <m/>
    <m/>
    <m/>
    <m/>
    <m/>
    <m/>
    <m/>
  </r>
  <r>
    <s v="DIVIDENDO PROV US$ 0,022514885"/>
    <d v="2021-04-15T00:00:00"/>
    <x v="845"/>
    <s v="US$"/>
    <x v="942"/>
    <n v="0"/>
    <n v="10000000"/>
    <n v="0"/>
    <n v="0"/>
    <n v="0"/>
    <n v="2.3E-2"/>
    <s v="Low"/>
    <n v="230000"/>
    <m/>
    <m/>
    <m/>
    <m/>
    <m/>
    <m/>
    <m/>
    <m/>
    <m/>
  </r>
  <r>
    <s v="DIVIDENDO PROV US$ 0,0233"/>
    <d v="2021-01-28T00:00:00"/>
    <x v="638"/>
    <s v="US$"/>
    <x v="718"/>
    <n v="0"/>
    <n v="10000000"/>
    <n v="0"/>
    <n v="0"/>
    <n v="0"/>
    <n v="2.3E-2"/>
    <s v="Low"/>
    <n v="230000"/>
    <m/>
    <m/>
    <m/>
    <m/>
    <m/>
    <m/>
    <m/>
    <m/>
    <m/>
  </r>
  <r>
    <s v="DIVIDENDO DEF  US$ 0,02301588497022190"/>
    <d v="2020-12-23T00:00:00"/>
    <x v="281"/>
    <s v="US$"/>
    <x v="791"/>
    <n v="0"/>
    <n v="10000000"/>
    <n v="0"/>
    <n v="0"/>
    <n v="0"/>
    <n v="2.3E-2"/>
    <s v="Low"/>
    <n v="230000"/>
    <m/>
    <m/>
    <m/>
    <m/>
    <m/>
    <m/>
    <m/>
    <m/>
    <m/>
  </r>
  <r>
    <s v="DIVIDENDO PROV $ 0,02284819794418430"/>
    <d v="2020-11-19T00:00:00"/>
    <x v="866"/>
    <s v="$"/>
    <x v="467"/>
    <n v="0"/>
    <n v="10000000"/>
    <n v="0"/>
    <n v="0"/>
    <n v="0"/>
    <n v="2.3E-2"/>
    <s v="Low"/>
    <n v="230000"/>
    <m/>
    <m/>
    <m/>
    <m/>
    <m/>
    <m/>
    <m/>
    <m/>
    <m/>
  </r>
  <r>
    <s v="DIVIDENDO PROV US$ 0,023442292"/>
    <d v="2019-12-18T00:00:00"/>
    <x v="74"/>
    <s v="US$"/>
    <x v="867"/>
    <n v="0"/>
    <n v="10000000"/>
    <n v="0"/>
    <n v="0"/>
    <n v="0"/>
    <n v="2.3E-2"/>
    <s v="Low"/>
    <n v="230000"/>
    <m/>
    <m/>
    <m/>
    <m/>
    <m/>
    <m/>
    <m/>
    <m/>
    <m/>
  </r>
  <r>
    <s v="DIVIDENDO PROV 0 US$ 0,229638"/>
    <d v="2019-02-01T00:00:00"/>
    <x v="1237"/>
    <s v="US$"/>
    <x v="910"/>
    <n v="0"/>
    <n v="1000000"/>
    <n v="0"/>
    <n v="0"/>
    <n v="0"/>
    <n v="0.23"/>
    <s v="Low"/>
    <n v="230000"/>
    <m/>
    <m/>
    <m/>
    <m/>
    <m/>
    <m/>
    <m/>
    <m/>
    <m/>
  </r>
  <r>
    <s v="DIVIDENDO PROV $ 0,0233143791226457"/>
    <d v="2018-07-19T00:00:00"/>
    <x v="956"/>
    <s v="$"/>
    <x v="467"/>
    <n v="0"/>
    <n v="10000000"/>
    <n v="0"/>
    <n v="0"/>
    <n v="0"/>
    <n v="2.3E-2"/>
    <s v="Low"/>
    <n v="230000"/>
    <m/>
    <m/>
    <m/>
    <m/>
    <m/>
    <m/>
    <m/>
    <m/>
    <m/>
  </r>
  <r>
    <s v="DIVIDENDO INF 0 $ 0,05909"/>
    <d v="2017-01-04T00:00:00"/>
    <x v="685"/>
    <s v="$"/>
    <x v="694"/>
    <n v="0"/>
    <n v="3883012"/>
    <n v="0"/>
    <n v="0"/>
    <n v="0"/>
    <n v="5.8999999999999997E-2"/>
    <s v="Low"/>
    <n v="229097.70800000001"/>
    <m/>
    <m/>
    <m/>
    <m/>
    <m/>
    <m/>
    <m/>
    <m/>
    <m/>
  </r>
  <r>
    <s v="DIVIDENDO US$ 0,229242"/>
    <d v="2020-03-02T00:00:00"/>
    <x v="691"/>
    <s v="US$"/>
    <x v="889"/>
    <n v="0"/>
    <n v="1000000"/>
    <n v="0"/>
    <n v="0"/>
    <n v="0"/>
    <n v="0.22900000000000001"/>
    <s v="Low"/>
    <n v="229000"/>
    <m/>
    <m/>
    <m/>
    <m/>
    <m/>
    <m/>
    <m/>
    <m/>
    <m/>
  </r>
  <r>
    <s v="DIVIDENDO US$ 0,229442"/>
    <d v="2019-04-01T00:00:00"/>
    <x v="1235"/>
    <s v="US$"/>
    <x v="910"/>
    <n v="0"/>
    <n v="1000000"/>
    <n v="0"/>
    <n v="0"/>
    <n v="0"/>
    <n v="0.22900000000000001"/>
    <s v="Low"/>
    <n v="229000"/>
    <m/>
    <m/>
    <m/>
    <m/>
    <m/>
    <m/>
    <m/>
    <m/>
    <m/>
  </r>
  <r>
    <s v="DIVIDENDO US$ 0,228697"/>
    <d v="2018-11-03T00:00:00"/>
    <x v="1234"/>
    <s v="US$"/>
    <x v="917"/>
    <n v="0"/>
    <n v="1000000"/>
    <n v="0"/>
    <n v="0"/>
    <n v="0"/>
    <n v="0.22900000000000001"/>
    <s v="Low"/>
    <n v="229000"/>
    <m/>
    <m/>
    <m/>
    <m/>
    <m/>
    <m/>
    <m/>
    <m/>
    <m/>
  </r>
  <r>
    <s v="DIVIDENDO US$ 0,228774"/>
    <d v="2018-08-01T00:00:00"/>
    <x v="1086"/>
    <s v="US$"/>
    <x v="917"/>
    <n v="0"/>
    <n v="1000000"/>
    <n v="0"/>
    <n v="0"/>
    <n v="0"/>
    <n v="0.22900000000000001"/>
    <s v="Low"/>
    <n v="229000"/>
    <m/>
    <m/>
    <m/>
    <m/>
    <m/>
    <m/>
    <m/>
    <m/>
    <m/>
  </r>
  <r>
    <s v="DIVIDENDO US$ 0,229163"/>
    <d v="2018-06-29T00:00:00"/>
    <x v="1236"/>
    <s v="US$"/>
    <x v="886"/>
    <n v="0"/>
    <n v="1000000"/>
    <n v="0"/>
    <n v="0"/>
    <n v="0"/>
    <n v="0.22900000000000001"/>
    <s v="Low"/>
    <n v="229000"/>
    <m/>
    <m/>
    <m/>
    <m/>
    <m/>
    <m/>
    <m/>
    <m/>
    <m/>
  </r>
  <r>
    <s v="DIVIDENDO US$ 0,227552"/>
    <d v="2020-12-14T00:00:00"/>
    <x v="89"/>
    <s v="US$"/>
    <x v="925"/>
    <n v="0"/>
    <n v="1000000"/>
    <n v="0"/>
    <n v="0"/>
    <n v="0"/>
    <n v="0.22800000000000001"/>
    <s v="Low"/>
    <n v="228000"/>
    <m/>
    <m/>
    <m/>
    <m/>
    <m/>
    <m/>
    <m/>
    <m/>
    <m/>
  </r>
  <r>
    <s v="DIVIDENDO US$ 0,227691"/>
    <d v="2019-06-17T00:00:00"/>
    <x v="191"/>
    <s v="US$"/>
    <x v="923"/>
    <n v="0"/>
    <n v="1000000"/>
    <n v="0"/>
    <n v="0"/>
    <n v="0"/>
    <n v="0.22800000000000001"/>
    <s v="Low"/>
    <n v="228000"/>
    <m/>
    <m/>
    <m/>
    <m/>
    <m/>
    <m/>
    <m/>
    <m/>
    <m/>
  </r>
  <r>
    <s v="DIVIDENDO US$ 0,228075"/>
    <d v="2019-04-30T00:00:00"/>
    <x v="96"/>
    <s v="US$"/>
    <x v="910"/>
    <n v="0"/>
    <n v="1000000"/>
    <n v="0"/>
    <n v="0"/>
    <n v="0"/>
    <n v="0.22800000000000001"/>
    <s v="Low"/>
    <n v="228000"/>
    <m/>
    <m/>
    <m/>
    <m/>
    <m/>
    <m/>
    <m/>
    <m/>
    <m/>
  </r>
  <r>
    <s v="DIVIDENDO US$ 0,227563"/>
    <d v="2018-09-26T00:00:00"/>
    <x v="1214"/>
    <s v="US$"/>
    <x v="923"/>
    <n v="0"/>
    <n v="1000000"/>
    <n v="0"/>
    <n v="0"/>
    <n v="0"/>
    <n v="0.22800000000000001"/>
    <s v="Low"/>
    <n v="228000"/>
    <m/>
    <m/>
    <m/>
    <m/>
    <m/>
    <m/>
    <m/>
    <m/>
    <m/>
  </r>
  <r>
    <s v="DIVIDENDO DEF US$ 0,363303057621380"/>
    <d v="2020-06-23T00:00:00"/>
    <x v="157"/>
    <s v="US$"/>
    <x v="943"/>
    <n v="0"/>
    <n v="624240"/>
    <n v="0"/>
    <n v="0"/>
    <n v="0"/>
    <n v="0.36299999999999999"/>
    <s v="Low"/>
    <n v="226599.12"/>
    <m/>
    <m/>
    <m/>
    <m/>
    <m/>
    <m/>
    <m/>
    <m/>
    <m/>
  </r>
  <r>
    <s v="DIVIDENDO US$ 0,22594"/>
    <d v="2020-03-02T00:00:00"/>
    <x v="691"/>
    <s v="US$"/>
    <x v="801"/>
    <n v="0"/>
    <n v="1000000"/>
    <n v="0"/>
    <n v="0"/>
    <n v="0"/>
    <n v="0.22600000000000001"/>
    <s v="Low"/>
    <n v="226000"/>
    <m/>
    <m/>
    <m/>
    <m/>
    <m/>
    <m/>
    <m/>
    <m/>
    <m/>
  </r>
  <r>
    <s v="DIVIDENDO US$ 0,225628"/>
    <d v="2019-06-03T00:00:00"/>
    <x v="690"/>
    <s v="US$"/>
    <x v="910"/>
    <n v="0"/>
    <n v="1000000"/>
    <n v="0"/>
    <n v="0"/>
    <n v="0"/>
    <n v="0.22600000000000001"/>
    <s v="Low"/>
    <n v="226000"/>
    <m/>
    <m/>
    <m/>
    <m/>
    <m/>
    <m/>
    <m/>
    <m/>
    <m/>
  </r>
  <r>
    <s v="DIVIDENDO US$ 0,226142"/>
    <d v="2018-09-04T00:00:00"/>
    <x v="571"/>
    <s v="US$"/>
    <x v="917"/>
    <n v="0"/>
    <n v="1000000"/>
    <n v="0"/>
    <n v="0"/>
    <n v="0"/>
    <n v="0.22600000000000001"/>
    <s v="Low"/>
    <n v="226000"/>
    <m/>
    <m/>
    <m/>
    <m/>
    <m/>
    <m/>
    <m/>
    <m/>
    <m/>
  </r>
  <r>
    <s v="DIVIDENDO INF 0 $ 0,058415"/>
    <d v="2017-09-30T00:00:00"/>
    <x v="389"/>
    <s v="$"/>
    <x v="694"/>
    <n v="0"/>
    <n v="3883012"/>
    <n v="0"/>
    <n v="0"/>
    <n v="0"/>
    <n v="5.8000000000000003E-2"/>
    <s v="Low"/>
    <n v="225214.696"/>
    <m/>
    <m/>
    <m/>
    <m/>
    <m/>
    <m/>
    <m/>
    <m/>
    <m/>
  </r>
  <r>
    <s v="DIVIDENDO $ 0,058233"/>
    <d v="2016-05-18T00:00:00"/>
    <x v="91"/>
    <s v="$"/>
    <x v="694"/>
    <n v="0"/>
    <n v="3883012"/>
    <n v="0"/>
    <n v="0"/>
    <n v="0"/>
    <n v="5.8000000000000003E-2"/>
    <s v="Low"/>
    <n v="225214.696"/>
    <m/>
    <m/>
    <m/>
    <m/>
    <m/>
    <m/>
    <m/>
    <m/>
    <m/>
  </r>
  <r>
    <s v="DIVIDENDO $ 0,058434"/>
    <d v="2016-05-03T00:00:00"/>
    <x v="260"/>
    <s v="$"/>
    <x v="694"/>
    <n v="0"/>
    <n v="3883012"/>
    <n v="0"/>
    <n v="0"/>
    <n v="0"/>
    <n v="5.8000000000000003E-2"/>
    <s v="Low"/>
    <n v="225214.696"/>
    <m/>
    <m/>
    <m/>
    <m/>
    <m/>
    <m/>
    <m/>
    <m/>
    <m/>
  </r>
  <r>
    <s v="DIVIDENDO $ 0,057764"/>
    <d v="2015-07-18T00:00:00"/>
    <x v="273"/>
    <s v="$"/>
    <x v="694"/>
    <n v="0"/>
    <n v="3883012"/>
    <n v="0"/>
    <n v="0"/>
    <n v="0"/>
    <n v="5.8000000000000003E-2"/>
    <s v="Low"/>
    <n v="225214.696"/>
    <m/>
    <m/>
    <m/>
    <m/>
    <m/>
    <m/>
    <m/>
    <m/>
    <m/>
  </r>
  <r>
    <s v="DIVIDENDO US$ 0,223468"/>
    <d v="2020-09-23T00:00:00"/>
    <x v="891"/>
    <s v="US$"/>
    <x v="925"/>
    <n v="0"/>
    <n v="1000000"/>
    <n v="0"/>
    <n v="0"/>
    <n v="0"/>
    <n v="0.223"/>
    <s v="Low"/>
    <n v="223000"/>
    <m/>
    <m/>
    <m/>
    <m/>
    <m/>
    <m/>
    <m/>
    <m/>
    <m/>
  </r>
  <r>
    <s v="DIVIDENDO US$ 0,222865"/>
    <d v="2020-07-01T00:00:00"/>
    <x v="610"/>
    <s v="US$"/>
    <x v="886"/>
    <n v="0"/>
    <n v="1000000"/>
    <n v="0"/>
    <n v="0"/>
    <n v="0"/>
    <n v="0.223"/>
    <s v="Low"/>
    <n v="223000"/>
    <m/>
    <m/>
    <m/>
    <m/>
    <m/>
    <m/>
    <m/>
    <m/>
    <m/>
  </r>
  <r>
    <s v="DIVIDENDO US$ 0,222224"/>
    <d v="2020-04-01T00:00:00"/>
    <x v="525"/>
    <s v="US$"/>
    <x v="801"/>
    <n v="0"/>
    <n v="1000000"/>
    <n v="0"/>
    <n v="0"/>
    <n v="0"/>
    <n v="0.222"/>
    <s v="Low"/>
    <n v="222000"/>
    <m/>
    <m/>
    <m/>
    <m/>
    <m/>
    <m/>
    <m/>
    <m/>
    <m/>
  </r>
  <r>
    <s v="DIVIDENDO US$ 0,221547"/>
    <d v="2018-06-29T00:00:00"/>
    <x v="1236"/>
    <s v="US$"/>
    <x v="917"/>
    <n v="0"/>
    <n v="1000000"/>
    <n v="0"/>
    <n v="0"/>
    <n v="0"/>
    <n v="0.222"/>
    <s v="Low"/>
    <n v="222000"/>
    <m/>
    <m/>
    <m/>
    <m/>
    <m/>
    <m/>
    <m/>
    <m/>
    <m/>
  </r>
  <r>
    <s v="DIVIDENDO PROV US$ 0,008339419715813760"/>
    <d v="2021-03-19T00:00:00"/>
    <x v="17"/>
    <s v="US$"/>
    <x v="918"/>
    <n v="0"/>
    <n v="27745819"/>
    <n v="0"/>
    <n v="0"/>
    <n v="0"/>
    <n v="8.0000000000000002E-3"/>
    <s v="Low"/>
    <n v="221966.552"/>
    <m/>
    <m/>
    <m/>
    <m/>
    <m/>
    <m/>
    <m/>
    <m/>
    <m/>
  </r>
  <r>
    <s v="DIVIDENDO PROV US$ 0,007517815567094990"/>
    <d v="2021-02-19T00:00:00"/>
    <x v="860"/>
    <s v="US$"/>
    <x v="918"/>
    <n v="0"/>
    <n v="27745819"/>
    <n v="0"/>
    <n v="0"/>
    <n v="0"/>
    <n v="8.0000000000000002E-3"/>
    <s v="Low"/>
    <n v="221966.552"/>
    <m/>
    <m/>
    <m/>
    <m/>
    <m/>
    <m/>
    <m/>
    <m/>
    <m/>
  </r>
  <r>
    <s v="DIVIDENDO $ 0,057193"/>
    <d v="2015-11-21T00:00:00"/>
    <x v="344"/>
    <s v="$"/>
    <x v="694"/>
    <n v="0"/>
    <n v="3883012"/>
    <n v="0"/>
    <n v="0"/>
    <n v="0"/>
    <n v="5.7000000000000002E-2"/>
    <s v="Low"/>
    <n v="221331.68400000001"/>
    <m/>
    <m/>
    <m/>
    <m/>
    <m/>
    <m/>
    <m/>
    <m/>
    <m/>
  </r>
  <r>
    <s v="DIVIDENDO US$ 0,220907"/>
    <d v="2018-12-03T00:00:00"/>
    <x v="967"/>
    <s v="US$"/>
    <x v="917"/>
    <n v="0"/>
    <n v="1000000"/>
    <n v="0"/>
    <n v="0"/>
    <n v="0"/>
    <n v="0.221"/>
    <s v="Low"/>
    <n v="221000"/>
    <m/>
    <m/>
    <m/>
    <m/>
    <m/>
    <m/>
    <m/>
    <m/>
    <m/>
  </r>
  <r>
    <s v="DIVIDENDO PROV US$ 0,021827349"/>
    <d v="2021-06-18T00:00:00"/>
    <x v="890"/>
    <s v="US$"/>
    <x v="944"/>
    <n v="0"/>
    <n v="10000000"/>
    <n v="0"/>
    <n v="0"/>
    <n v="0"/>
    <n v="2.1999999999999999E-2"/>
    <s v="Low"/>
    <n v="220000"/>
    <m/>
    <m/>
    <m/>
    <m/>
    <m/>
    <m/>
    <m/>
    <m/>
    <m/>
  </r>
  <r>
    <s v="DIVIDENDO PROV US$ 0,01094618079890610"/>
    <d v="2021-06-18T00:00:00"/>
    <x v="890"/>
    <s v="US$"/>
    <x v="818"/>
    <n v="0"/>
    <n v="20000000"/>
    <n v="0"/>
    <n v="0"/>
    <n v="0"/>
    <n v="1.0999999999999999E-2"/>
    <s v="Low"/>
    <n v="220000"/>
    <m/>
    <m/>
    <m/>
    <m/>
    <m/>
    <m/>
    <m/>
    <m/>
    <m/>
  </r>
  <r>
    <s v="DIVIDENDO PROV $ 0,02249904771453490"/>
    <d v="2020-04-23T00:00:00"/>
    <x v="286"/>
    <s v="$"/>
    <x v="467"/>
    <n v="0"/>
    <n v="10000000"/>
    <n v="0"/>
    <n v="0"/>
    <n v="0"/>
    <n v="2.1999999999999999E-2"/>
    <s v="Low"/>
    <n v="220000"/>
    <m/>
    <m/>
    <m/>
    <m/>
    <m/>
    <m/>
    <m/>
    <m/>
    <m/>
  </r>
  <r>
    <s v="DIVIDENDO DEF US$ 0,02215086"/>
    <d v="2020-02-12T00:00:00"/>
    <x v="573"/>
    <s v="US$"/>
    <x v="781"/>
    <n v="0"/>
    <n v="10000000"/>
    <n v="0"/>
    <n v="0"/>
    <n v="0"/>
    <n v="2.1999999999999999E-2"/>
    <s v="Low"/>
    <n v="220000"/>
    <m/>
    <m/>
    <m/>
    <m/>
    <m/>
    <m/>
    <m/>
    <m/>
    <m/>
  </r>
  <r>
    <s v="DIVIDENDO DEF EURO 0,0219895237507459"/>
    <d v="2019-08-03T00:00:00"/>
    <x v="1068"/>
    <s v="EURO"/>
    <x v="785"/>
    <n v="0"/>
    <n v="10000000"/>
    <n v="0"/>
    <n v="0"/>
    <n v="0"/>
    <n v="2.1999999999999999E-2"/>
    <s v="Low"/>
    <n v="220000"/>
    <m/>
    <m/>
    <m/>
    <m/>
    <m/>
    <m/>
    <m/>
    <m/>
    <m/>
  </r>
  <r>
    <s v="DIVIDENDO PROV US$ 0,021652151"/>
    <d v="2019-05-23T00:00:00"/>
    <x v="566"/>
    <s v="US$"/>
    <x v="856"/>
    <n v="0"/>
    <n v="10000000"/>
    <n v="0"/>
    <n v="0"/>
    <n v="0"/>
    <n v="2.1999999999999999E-2"/>
    <s v="Low"/>
    <n v="220000"/>
    <m/>
    <m/>
    <m/>
    <m/>
    <m/>
    <m/>
    <m/>
    <m/>
    <m/>
  </r>
  <r>
    <s v="DIVIDENDO PROV 0 US$ 0,220083"/>
    <d v="2019-02-01T00:00:00"/>
    <x v="1237"/>
    <s v="US$"/>
    <x v="922"/>
    <n v="0"/>
    <n v="1000000"/>
    <n v="0"/>
    <n v="0"/>
    <n v="0"/>
    <n v="0.22"/>
    <s v="Low"/>
    <n v="220000"/>
    <m/>
    <m/>
    <m/>
    <m/>
    <m/>
    <m/>
    <m/>
    <m/>
    <m/>
  </r>
  <r>
    <s v="DIVIDENDO PROV US$ 0,02175541"/>
    <d v="2019-01-11T00:00:00"/>
    <x v="358"/>
    <s v="US$"/>
    <x v="850"/>
    <n v="0"/>
    <n v="10000000"/>
    <n v="0"/>
    <n v="0"/>
    <n v="0"/>
    <n v="2.1999999999999999E-2"/>
    <s v="Low"/>
    <n v="220000"/>
    <m/>
    <m/>
    <m/>
    <m/>
    <m/>
    <m/>
    <m/>
    <m/>
    <m/>
  </r>
  <r>
    <s v="DIVIDENDO DEF US$ 0,02176532392271310"/>
    <d v="2018-06-20T00:00:00"/>
    <x v="1244"/>
    <s v="US$"/>
    <x v="789"/>
    <n v="0"/>
    <n v="10000000"/>
    <n v="0"/>
    <n v="0"/>
    <n v="0"/>
    <n v="2.1999999999999999E-2"/>
    <s v="Low"/>
    <n v="220000"/>
    <m/>
    <m/>
    <m/>
    <m/>
    <m/>
    <m/>
    <m/>
    <m/>
    <m/>
  </r>
  <r>
    <s v="DIVIDENDO DEF US$ 0,02173048907125390"/>
    <d v="2018-06-20T00:00:00"/>
    <x v="1244"/>
    <s v="US$"/>
    <x v="788"/>
    <n v="0"/>
    <n v="10000000"/>
    <n v="0"/>
    <n v="0"/>
    <n v="0"/>
    <n v="2.1999999999999999E-2"/>
    <s v="Low"/>
    <n v="220000"/>
    <m/>
    <m/>
    <m/>
    <m/>
    <m/>
    <m/>
    <m/>
    <m/>
    <m/>
  </r>
  <r>
    <s v="DIVIDENDO PROV $ 0,0219384103407950"/>
    <d v="2017-08-23T00:00:00"/>
    <x v="1069"/>
    <s v="$"/>
    <x v="467"/>
    <n v="0"/>
    <n v="10000000"/>
    <n v="0"/>
    <n v="0"/>
    <n v="0"/>
    <n v="2.1999999999999999E-2"/>
    <s v="Low"/>
    <n v="220000"/>
    <m/>
    <m/>
    <m/>
    <m/>
    <m/>
    <m/>
    <m/>
    <m/>
    <m/>
  </r>
  <r>
    <s v="DIVIDENDO PROV US$ 0,022467"/>
    <d v="2017-07-01T00:00:00"/>
    <x v="1259"/>
    <s v="US$"/>
    <x v="850"/>
    <n v="0"/>
    <n v="10000000"/>
    <n v="0"/>
    <n v="0"/>
    <n v="0"/>
    <n v="2.1999999999999999E-2"/>
    <s v="Low"/>
    <n v="220000"/>
    <m/>
    <m/>
    <m/>
    <m/>
    <m/>
    <m/>
    <m/>
    <m/>
    <m/>
  </r>
  <r>
    <s v="DIVIDENDO US$ 0,219353"/>
    <d v="2018-11-03T00:00:00"/>
    <x v="1234"/>
    <s v="US$"/>
    <x v="910"/>
    <n v="0"/>
    <n v="1000000"/>
    <n v="0"/>
    <n v="0"/>
    <n v="0"/>
    <n v="0.219"/>
    <s v="Low"/>
    <n v="219000"/>
    <m/>
    <m/>
    <m/>
    <m/>
    <m/>
    <m/>
    <m/>
    <m/>
    <m/>
  </r>
  <r>
    <s v="DIVIDENDO $ 0,03162544"/>
    <d v="2019-12-27T00:00:00"/>
    <x v="287"/>
    <s v="$"/>
    <x v="592"/>
    <n v="0"/>
    <n v="6840000"/>
    <n v="0"/>
    <n v="0"/>
    <n v="0"/>
    <n v="3.2000000000000001E-2"/>
    <s v="Low"/>
    <n v="218880"/>
    <m/>
    <m/>
    <m/>
    <m/>
    <m/>
    <m/>
    <m/>
    <m/>
    <m/>
  </r>
  <r>
    <s v="DIVIDENDO US$ 2,182"/>
    <d v="2018-12-20T00:00:00"/>
    <x v="815"/>
    <s v="US$"/>
    <x v="945"/>
    <n v="0"/>
    <n v="100000"/>
    <n v="0"/>
    <n v="0"/>
    <n v="0"/>
    <n v="2.1819999999999999"/>
    <s v="Medium"/>
    <n v="218200"/>
    <m/>
    <m/>
    <m/>
    <m/>
    <m/>
    <m/>
    <m/>
    <m/>
    <m/>
  </r>
  <r>
    <s v="DIVIDENDO US$ 0,217619"/>
    <d v="2019-12-19T00:00:00"/>
    <x v="225"/>
    <s v="US$"/>
    <x v="889"/>
    <n v="0"/>
    <n v="1000000"/>
    <n v="0"/>
    <n v="0"/>
    <n v="0"/>
    <n v="0.218"/>
    <s v="Low"/>
    <n v="218000"/>
    <m/>
    <m/>
    <m/>
    <m/>
    <m/>
    <m/>
    <m/>
    <m/>
    <m/>
  </r>
  <r>
    <s v="DIVIDENDO US$ 0,217854"/>
    <d v="2019-04-01T00:00:00"/>
    <x v="1235"/>
    <s v="US$"/>
    <x v="922"/>
    <n v="0"/>
    <n v="1000000"/>
    <n v="0"/>
    <n v="0"/>
    <n v="0"/>
    <n v="0.218"/>
    <s v="Low"/>
    <n v="218000"/>
    <m/>
    <m/>
    <m/>
    <m/>
    <m/>
    <m/>
    <m/>
    <m/>
    <m/>
  </r>
  <r>
    <s v="DIVIDENDO US$ 0,218103"/>
    <d v="2019-03-01T00:00:00"/>
    <x v="719"/>
    <s v="US$"/>
    <x v="910"/>
    <n v="0"/>
    <n v="1000000"/>
    <n v="0"/>
    <n v="0"/>
    <n v="0"/>
    <n v="0.218"/>
    <s v="Low"/>
    <n v="218000"/>
    <m/>
    <m/>
    <m/>
    <m/>
    <m/>
    <m/>
    <m/>
    <m/>
    <m/>
  </r>
  <r>
    <s v="DIVIDENDO US$ 2,176242"/>
    <d v="2017-12-19T00:00:00"/>
    <x v="951"/>
    <s v="US$"/>
    <x v="946"/>
    <n v="0"/>
    <n v="100000"/>
    <n v="0"/>
    <n v="0"/>
    <n v="0"/>
    <n v="2.1760000000000002"/>
    <s v="Medium"/>
    <n v="217600"/>
    <m/>
    <m/>
    <m/>
    <m/>
    <m/>
    <m/>
    <m/>
    <m/>
    <m/>
  </r>
  <r>
    <s v="DIVIDENDO INF 0 $ 0,055637"/>
    <d v="2017-05-04T00:00:00"/>
    <x v="277"/>
    <s v="$"/>
    <x v="694"/>
    <n v="0"/>
    <n v="3883012"/>
    <n v="0"/>
    <n v="0"/>
    <n v="0"/>
    <n v="5.6000000000000001E-2"/>
    <s v="Low"/>
    <n v="217448.67199999999"/>
    <m/>
    <m/>
    <m/>
    <m/>
    <m/>
    <m/>
    <m/>
    <m/>
    <m/>
  </r>
  <r>
    <s v="DIVIDENDO US$ 0,217397"/>
    <d v="2018-10-01T00:00:00"/>
    <x v="387"/>
    <s v="US$"/>
    <x v="917"/>
    <n v="0"/>
    <n v="1000000"/>
    <n v="0"/>
    <n v="0"/>
    <n v="0"/>
    <n v="0.217"/>
    <s v="Low"/>
    <n v="217000"/>
    <m/>
    <m/>
    <m/>
    <m/>
    <m/>
    <m/>
    <m/>
    <m/>
    <m/>
  </r>
  <r>
    <s v="DIVIDENDO PROV $ 0,03439308"/>
    <d v="2020-03-30T00:00:00"/>
    <x v="731"/>
    <s v="$"/>
    <x v="592"/>
    <n v="0"/>
    <n v="6360000"/>
    <n v="0"/>
    <n v="0"/>
    <n v="0"/>
    <n v="3.4000000000000002E-2"/>
    <s v="Low"/>
    <n v="216240"/>
    <m/>
    <m/>
    <m/>
    <m/>
    <m/>
    <m/>
    <m/>
    <m/>
    <m/>
  </r>
  <r>
    <s v="DIVIDENDO US$ 0,216207"/>
    <d v="2020-04-30T00:00:00"/>
    <x v="206"/>
    <s v="US$"/>
    <x v="889"/>
    <n v="0"/>
    <n v="1000000"/>
    <n v="0"/>
    <n v="0"/>
    <n v="0"/>
    <n v="0.216"/>
    <s v="Low"/>
    <n v="216000"/>
    <m/>
    <m/>
    <m/>
    <m/>
    <m/>
    <m/>
    <m/>
    <m/>
    <m/>
  </r>
  <r>
    <s v="DIVIDENDO US$ 0,215549"/>
    <d v="2019-06-17T00:00:00"/>
    <x v="191"/>
    <s v="US$"/>
    <x v="820"/>
    <n v="0"/>
    <n v="1000000"/>
    <n v="0"/>
    <n v="0"/>
    <n v="0"/>
    <n v="0.216"/>
    <s v="Low"/>
    <n v="216000"/>
    <m/>
    <m/>
    <m/>
    <m/>
    <m/>
    <m/>
    <m/>
    <m/>
    <m/>
  </r>
  <r>
    <s v="DIVIDENDO US$ 0,216025"/>
    <d v="2018-12-18T00:00:00"/>
    <x v="1199"/>
    <s v="US$"/>
    <x v="910"/>
    <n v="0"/>
    <n v="1000000"/>
    <n v="0"/>
    <n v="0"/>
    <n v="0"/>
    <n v="0.216"/>
    <s v="Low"/>
    <n v="216000"/>
    <m/>
    <m/>
    <m/>
    <m/>
    <m/>
    <m/>
    <m/>
    <m/>
    <m/>
  </r>
  <r>
    <s v="DIVIDENDO US$ 0,216136"/>
    <d v="2018-11-03T00:00:00"/>
    <x v="1234"/>
    <s v="US$"/>
    <x v="922"/>
    <n v="0"/>
    <n v="1000000"/>
    <n v="0"/>
    <n v="0"/>
    <n v="0"/>
    <n v="0.216"/>
    <s v="Low"/>
    <n v="216000"/>
    <m/>
    <m/>
    <m/>
    <m/>
    <m/>
    <m/>
    <m/>
    <m/>
    <m/>
  </r>
  <r>
    <s v="DIVIDENDO US$ 0,213602"/>
    <d v="2020-06-01T00:00:00"/>
    <x v="688"/>
    <s v="US$"/>
    <x v="886"/>
    <n v="0"/>
    <n v="1000000"/>
    <n v="0"/>
    <n v="0"/>
    <n v="0"/>
    <n v="0.214"/>
    <s v="Low"/>
    <n v="214000"/>
    <m/>
    <m/>
    <m/>
    <m/>
    <m/>
    <m/>
    <m/>
    <m/>
    <m/>
  </r>
  <r>
    <s v="DIVIDENDO INF 0 $ 0,054597"/>
    <d v="2017-02-09T00:00:00"/>
    <x v="651"/>
    <s v="$"/>
    <x v="694"/>
    <n v="0"/>
    <n v="3883012"/>
    <n v="0"/>
    <n v="0"/>
    <n v="0"/>
    <n v="5.5E-2"/>
    <s v="Low"/>
    <n v="213565.66"/>
    <m/>
    <m/>
    <m/>
    <m/>
    <m/>
    <m/>
    <m/>
    <m/>
    <m/>
  </r>
  <r>
    <s v="DIVIDENDO PROV 0 US$ 0,213102"/>
    <d v="2021-06-10T00:00:00"/>
    <x v="103"/>
    <s v="US$"/>
    <x v="884"/>
    <n v="0"/>
    <n v="1000000"/>
    <n v="0"/>
    <n v="0"/>
    <n v="0"/>
    <n v="0.21299999999999999"/>
    <s v="Low"/>
    <n v="213000"/>
    <m/>
    <m/>
    <m/>
    <m/>
    <m/>
    <m/>
    <m/>
    <m/>
    <m/>
  </r>
  <r>
    <s v="DIVIDENDO US$ 0,213122"/>
    <d v="2019-07-01T00:00:00"/>
    <x v="1092"/>
    <s v="US$"/>
    <x v="910"/>
    <n v="0"/>
    <n v="1000000"/>
    <n v="0"/>
    <n v="0"/>
    <n v="0"/>
    <n v="0.21299999999999999"/>
    <s v="Low"/>
    <n v="213000"/>
    <m/>
    <m/>
    <m/>
    <m/>
    <m/>
    <m/>
    <m/>
    <m/>
    <m/>
  </r>
  <r>
    <s v="DIVIDENDO US$ 0,212517"/>
    <d v="2019-06-03T00:00:00"/>
    <x v="690"/>
    <s v="US$"/>
    <x v="922"/>
    <n v="0"/>
    <n v="1000000"/>
    <n v="0"/>
    <n v="0"/>
    <n v="0"/>
    <n v="0.21299999999999999"/>
    <s v="Low"/>
    <n v="213000"/>
    <m/>
    <m/>
    <m/>
    <m/>
    <m/>
    <m/>
    <m/>
    <m/>
    <m/>
  </r>
  <r>
    <s v="DIVIDENDO US$ 0,213484"/>
    <d v="2019-02-01T00:00:00"/>
    <x v="1237"/>
    <s v="US$"/>
    <x v="917"/>
    <n v="0"/>
    <n v="1000000"/>
    <n v="0"/>
    <n v="0"/>
    <n v="0"/>
    <n v="0.21299999999999999"/>
    <s v="Low"/>
    <n v="213000"/>
    <m/>
    <m/>
    <m/>
    <m/>
    <m/>
    <m/>
    <m/>
    <m/>
    <m/>
  </r>
  <r>
    <s v="DIVIDENDO US$ 0,212602"/>
    <d v="2018-12-18T00:00:00"/>
    <x v="1199"/>
    <s v="US$"/>
    <x v="922"/>
    <n v="0"/>
    <n v="1000000"/>
    <n v="0"/>
    <n v="0"/>
    <n v="0"/>
    <n v="0.21299999999999999"/>
    <s v="Low"/>
    <n v="213000"/>
    <m/>
    <m/>
    <m/>
    <m/>
    <m/>
    <m/>
    <m/>
    <m/>
    <m/>
  </r>
  <r>
    <s v="DIVIDENDO US$ 0,213037"/>
    <d v="2018-06-01T00:00:00"/>
    <x v="762"/>
    <s v="US$"/>
    <x v="917"/>
    <n v="0"/>
    <n v="1000000"/>
    <n v="0"/>
    <n v="0"/>
    <n v="0"/>
    <n v="0.21299999999999999"/>
    <s v="Low"/>
    <n v="213000"/>
    <m/>
    <m/>
    <m/>
    <m/>
    <m/>
    <m/>
    <m/>
    <m/>
    <m/>
  </r>
  <r>
    <s v="DIVIDENDO US$ 2,123693"/>
    <d v="2019-12-16T00:00:00"/>
    <x v="892"/>
    <s v="US$"/>
    <x v="947"/>
    <n v="0"/>
    <n v="100000"/>
    <n v="0"/>
    <n v="0"/>
    <n v="0"/>
    <n v="2.1240000000000001"/>
    <s v="Medium"/>
    <n v="212400"/>
    <m/>
    <m/>
    <m/>
    <m/>
    <m/>
    <m/>
    <m/>
    <m/>
    <m/>
  </r>
  <r>
    <s v="DIVIDENDO US$ 2,1222"/>
    <d v="2019-12-23T00:00:00"/>
    <x v="287"/>
    <s v="US$"/>
    <x v="948"/>
    <n v="0"/>
    <n v="100000"/>
    <n v="0"/>
    <n v="0"/>
    <n v="0"/>
    <n v="2.1219999999999999"/>
    <s v="Medium"/>
    <n v="212200"/>
    <m/>
    <m/>
    <m/>
    <m/>
    <m/>
    <m/>
    <m/>
    <m/>
    <m/>
  </r>
  <r>
    <s v="DIVIDENDO $ 0,03375256"/>
    <d v="2019-12-12T00:00:00"/>
    <x v="205"/>
    <s v="$"/>
    <x v="592"/>
    <n v="0"/>
    <n v="6240000"/>
    <n v="0"/>
    <n v="0"/>
    <n v="0"/>
    <n v="3.4000000000000002E-2"/>
    <s v="Low"/>
    <n v="212160"/>
    <m/>
    <m/>
    <m/>
    <m/>
    <m/>
    <m/>
    <m/>
    <m/>
    <m/>
  </r>
  <r>
    <s v="DIVIDENDO US$ 0,211512"/>
    <d v="2019-04-30T00:00:00"/>
    <x v="96"/>
    <s v="US$"/>
    <x v="922"/>
    <n v="0"/>
    <n v="1000000"/>
    <n v="0"/>
    <n v="0"/>
    <n v="0"/>
    <n v="0.21199999999999999"/>
    <s v="Low"/>
    <n v="212000"/>
    <m/>
    <m/>
    <m/>
    <m/>
    <m/>
    <m/>
    <m/>
    <m/>
    <m/>
  </r>
  <r>
    <s v="DIVIDENDO US$ 0,212309"/>
    <d v="2018-12-03T00:00:00"/>
    <x v="967"/>
    <s v="US$"/>
    <x v="922"/>
    <n v="0"/>
    <n v="1000000"/>
    <n v="0"/>
    <n v="0"/>
    <n v="0"/>
    <n v="0.21199999999999999"/>
    <s v="Low"/>
    <n v="212000"/>
    <m/>
    <m/>
    <m/>
    <m/>
    <m/>
    <m/>
    <m/>
    <m/>
    <m/>
  </r>
  <r>
    <s v="DIVIDENDO US$ 0,211642"/>
    <d v="2018-12-03T00:00:00"/>
    <x v="967"/>
    <s v="US$"/>
    <x v="910"/>
    <n v="0"/>
    <n v="1000000"/>
    <n v="0"/>
    <n v="0"/>
    <n v="0"/>
    <n v="0.21199999999999999"/>
    <s v="Low"/>
    <n v="212000"/>
    <m/>
    <m/>
    <m/>
    <m/>
    <m/>
    <m/>
    <m/>
    <m/>
    <m/>
  </r>
  <r>
    <s v="DIVIDENDO US$ 0,211079"/>
    <d v="2019-06-03T00:00:00"/>
    <x v="690"/>
    <s v="US$"/>
    <x v="917"/>
    <n v="0"/>
    <n v="1000000"/>
    <n v="0"/>
    <n v="0"/>
    <n v="0"/>
    <n v="0.21099999999999999"/>
    <s v="Low"/>
    <n v="211000"/>
    <m/>
    <m/>
    <m/>
    <m/>
    <m/>
    <m/>
    <m/>
    <m/>
    <m/>
  </r>
  <r>
    <s v="DIVIDENDO US$ 0,211438"/>
    <d v="2018-08-01T00:00:00"/>
    <x v="1086"/>
    <s v="US$"/>
    <x v="910"/>
    <n v="0"/>
    <n v="1000000"/>
    <n v="0"/>
    <n v="0"/>
    <n v="0"/>
    <n v="0.21099999999999999"/>
    <s v="Low"/>
    <n v="211000"/>
    <m/>
    <m/>
    <m/>
    <m/>
    <m/>
    <m/>
    <m/>
    <m/>
    <m/>
  </r>
  <r>
    <s v="DIVIDENDO US$ 0,21142"/>
    <d v="2018-02-01T00:00:00"/>
    <x v="1146"/>
    <s v="US$"/>
    <x v="917"/>
    <n v="0"/>
    <n v="1000000"/>
    <n v="0"/>
    <n v="0"/>
    <n v="0"/>
    <n v="0.21099999999999999"/>
    <s v="Low"/>
    <n v="211000"/>
    <m/>
    <m/>
    <m/>
    <m/>
    <m/>
    <m/>
    <m/>
    <m/>
    <m/>
  </r>
  <r>
    <s v="DIVIDENDO DEF US$ 0,3373"/>
    <d v="2019-06-05T00:00:00"/>
    <x v="432"/>
    <s v="US$"/>
    <x v="943"/>
    <n v="0"/>
    <n v="624240"/>
    <n v="0"/>
    <n v="0"/>
    <n v="0"/>
    <n v="0.33700000000000002"/>
    <s v="Low"/>
    <n v="210368.88"/>
    <m/>
    <m/>
    <m/>
    <m/>
    <m/>
    <m/>
    <m/>
    <m/>
    <m/>
  </r>
  <r>
    <s v="DIVIDENDO PROV US$ 0,0211"/>
    <d v="2021-04-16T00:00:00"/>
    <x v="280"/>
    <s v="US$"/>
    <x v="949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41"/>
    <d v="2021-01-21T00:00:00"/>
    <x v="245"/>
    <s v="US$"/>
    <x v="798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28755"/>
    <d v="2020-12-31T00:00:00"/>
    <x v="1054"/>
    <s v="US$"/>
    <x v="950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0324810"/>
    <d v="2020-12-30T00:00:00"/>
    <x v="1149"/>
    <s v="US$"/>
    <x v="637"/>
    <n v="0"/>
    <n v="10000000"/>
    <n v="0"/>
    <n v="0"/>
    <n v="0"/>
    <n v="2.1000000000000001E-2"/>
    <s v="Low"/>
    <n v="210000"/>
    <m/>
    <m/>
    <m/>
    <m/>
    <m/>
    <m/>
    <m/>
    <m/>
    <m/>
  </r>
  <r>
    <s v="DIVIDENDO PROV $ 0,0210507"/>
    <d v="2020-12-16T00:00:00"/>
    <x v="268"/>
    <s v="$"/>
    <x v="630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11579"/>
    <d v="2020-09-29T00:00:00"/>
    <x v="1190"/>
    <s v="US$"/>
    <x v="950"/>
    <n v="0"/>
    <n v="10000000"/>
    <n v="0"/>
    <n v="0"/>
    <n v="0"/>
    <n v="2.1000000000000001E-2"/>
    <s v="Low"/>
    <n v="210000"/>
    <m/>
    <m/>
    <m/>
    <m/>
    <m/>
    <m/>
    <m/>
    <m/>
    <m/>
  </r>
  <r>
    <s v="DIVIDENDO US$ 0,210189"/>
    <d v="2020-06-01T00:00:00"/>
    <x v="688"/>
    <s v="US$"/>
    <x v="889"/>
    <n v="0"/>
    <n v="1000000"/>
    <n v="0"/>
    <n v="0"/>
    <n v="0"/>
    <n v="0.21"/>
    <s v="Low"/>
    <n v="210000"/>
    <m/>
    <m/>
    <m/>
    <m/>
    <m/>
    <m/>
    <m/>
    <m/>
    <m/>
  </r>
  <r>
    <s v="DIVIDENDO $ 0,02065"/>
    <d v="2020-03-13T00:00:00"/>
    <x v="42"/>
    <s v="$"/>
    <x v="630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087351"/>
    <d v="2019-12-30T00:00:00"/>
    <x v="1101"/>
    <s v="US$"/>
    <x v="850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13443"/>
    <d v="2019-10-02T00:00:00"/>
    <x v="782"/>
    <s v="US$"/>
    <x v="850"/>
    <n v="0"/>
    <n v="10000000"/>
    <n v="0"/>
    <n v="0"/>
    <n v="0"/>
    <n v="2.1000000000000001E-2"/>
    <s v="Low"/>
    <n v="210000"/>
    <m/>
    <m/>
    <m/>
    <m/>
    <m/>
    <m/>
    <m/>
    <m/>
    <m/>
  </r>
  <r>
    <s v="DIVIDENDO US$ 0,210321"/>
    <d v="2019-09-24T00:00:00"/>
    <x v="141"/>
    <s v="US$"/>
    <x v="820"/>
    <n v="0"/>
    <n v="1000000"/>
    <n v="0"/>
    <n v="0"/>
    <n v="0"/>
    <n v="0.21"/>
    <s v="Low"/>
    <n v="210000"/>
    <m/>
    <m/>
    <m/>
    <m/>
    <m/>
    <m/>
    <m/>
    <m/>
    <m/>
  </r>
  <r>
    <s v="DIVIDENDO US$ 0,210073"/>
    <d v="2019-07-01T00:00:00"/>
    <x v="1092"/>
    <s v="US$"/>
    <x v="917"/>
    <n v="0"/>
    <n v="1000000"/>
    <n v="0"/>
    <n v="0"/>
    <n v="0"/>
    <n v="0.21"/>
    <s v="Low"/>
    <n v="210000"/>
    <m/>
    <m/>
    <m/>
    <m/>
    <m/>
    <m/>
    <m/>
    <m/>
    <m/>
  </r>
  <r>
    <s v="DIVIDENDO PROV US$ 0,021318193"/>
    <d v="2019-05-23T00:00:00"/>
    <x v="566"/>
    <s v="US$"/>
    <x v="857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12731"/>
    <d v="2019-04-24T00:00:00"/>
    <x v="185"/>
    <s v="US$"/>
    <x v="867"/>
    <n v="0"/>
    <n v="10000000"/>
    <n v="0"/>
    <n v="0"/>
    <n v="0"/>
    <n v="2.1000000000000001E-2"/>
    <s v="Low"/>
    <n v="210000"/>
    <m/>
    <m/>
    <m/>
    <m/>
    <m/>
    <m/>
    <m/>
    <m/>
    <m/>
  </r>
  <r>
    <s v="DIVIDENDO US$ 0,209595"/>
    <d v="2018-12-18T00:00:00"/>
    <x v="1199"/>
    <s v="US$"/>
    <x v="886"/>
    <n v="0"/>
    <n v="1000000"/>
    <n v="0"/>
    <n v="0"/>
    <n v="0"/>
    <n v="0.21"/>
    <s v="Low"/>
    <n v="210000"/>
    <m/>
    <m/>
    <m/>
    <m/>
    <m/>
    <m/>
    <m/>
    <m/>
    <m/>
  </r>
  <r>
    <s v="DIVIDENDO PROV US$ 0,0209271844968561"/>
    <d v="2018-11-08T00:00:00"/>
    <x v="884"/>
    <s v="US$"/>
    <x v="773"/>
    <n v="0"/>
    <n v="10000000"/>
    <n v="0"/>
    <n v="0"/>
    <n v="0"/>
    <n v="2.1000000000000001E-2"/>
    <s v="Low"/>
    <n v="210000"/>
    <m/>
    <m/>
    <m/>
    <m/>
    <m/>
    <m/>
    <m/>
    <m/>
    <m/>
  </r>
  <r>
    <s v="DIVIDENDO PROV US$ 0,02087351"/>
    <d v="2018-10-04T00:00:00"/>
    <x v="306"/>
    <s v="US$"/>
    <x v="850"/>
    <n v="0"/>
    <n v="10000000"/>
    <n v="0"/>
    <n v="0"/>
    <n v="0"/>
    <n v="2.1000000000000001E-2"/>
    <s v="Low"/>
    <n v="210000"/>
    <m/>
    <m/>
    <m/>
    <m/>
    <m/>
    <m/>
    <m/>
    <m/>
    <m/>
  </r>
  <r>
    <s v="DIVIDENDO DEF US$ 0,0213382432539009"/>
    <d v="2018-06-20T00:00:00"/>
    <x v="1244"/>
    <s v="US$"/>
    <x v="791"/>
    <n v="0"/>
    <n v="10000000"/>
    <n v="0"/>
    <n v="0"/>
    <n v="0"/>
    <n v="2.1000000000000001E-2"/>
    <s v="Low"/>
    <n v="210000"/>
    <m/>
    <m/>
    <m/>
    <m/>
    <m/>
    <m/>
    <m/>
    <m/>
    <m/>
  </r>
  <r>
    <s v="DIVIDENDO US$ 0,210027"/>
    <d v="2018-04-02T00:00:00"/>
    <x v="522"/>
    <s v="US$"/>
    <x v="801"/>
    <n v="0"/>
    <n v="1000000"/>
    <n v="0"/>
    <n v="0"/>
    <n v="0"/>
    <n v="0.21"/>
    <s v="Low"/>
    <n v="210000"/>
    <m/>
    <m/>
    <m/>
    <m/>
    <m/>
    <m/>
    <m/>
    <m/>
    <m/>
  </r>
  <r>
    <s v="DIVIDENDO US$ 0,209759"/>
    <d v="2018-02-01T00:00:00"/>
    <x v="1146"/>
    <s v="US$"/>
    <x v="801"/>
    <n v="0"/>
    <n v="1000000"/>
    <n v="0"/>
    <n v="0"/>
    <n v="0"/>
    <n v="0.21"/>
    <s v="Low"/>
    <n v="210000"/>
    <m/>
    <m/>
    <m/>
    <m/>
    <m/>
    <m/>
    <m/>
    <m/>
    <m/>
  </r>
  <r>
    <s v="DIVIDENDO PROV $ 0,0205361221202806"/>
    <d v="2017-03-15T00:00:00"/>
    <x v="1084"/>
    <s v="$"/>
    <x v="467"/>
    <n v="0"/>
    <n v="10000000"/>
    <n v="0"/>
    <n v="0"/>
    <n v="0"/>
    <n v="2.1000000000000001E-2"/>
    <s v="Low"/>
    <n v="210000"/>
    <m/>
    <m/>
    <m/>
    <m/>
    <m/>
    <m/>
    <m/>
    <m/>
    <m/>
  </r>
  <r>
    <s v="DIVIDENDO INF 0 $ 0,053838"/>
    <d v="2017-01-19T00:00:00"/>
    <x v="288"/>
    <s v="$"/>
    <x v="694"/>
    <n v="0"/>
    <n v="3883012"/>
    <n v="0"/>
    <n v="0"/>
    <n v="0"/>
    <n v="5.3999999999999999E-2"/>
    <s v="Low"/>
    <n v="209682.64799999999"/>
    <m/>
    <m/>
    <m/>
    <m/>
    <m/>
    <m/>
    <m/>
    <m/>
    <m/>
  </r>
  <r>
    <s v="DIVIDENDO $ 0,054071"/>
    <d v="2015-03-25T00:00:00"/>
    <x v="758"/>
    <s v="$"/>
    <x v="694"/>
    <n v="0"/>
    <n v="3883012"/>
    <n v="0"/>
    <n v="0"/>
    <n v="0"/>
    <n v="5.3999999999999999E-2"/>
    <s v="Low"/>
    <n v="209682.64799999999"/>
    <m/>
    <m/>
    <m/>
    <m/>
    <m/>
    <m/>
    <m/>
    <m/>
    <m/>
  </r>
  <r>
    <s v="DIVIDENDO US$ 0,209084"/>
    <d v="2020-09-23T00:00:00"/>
    <x v="891"/>
    <s v="US$"/>
    <x v="820"/>
    <n v="0"/>
    <n v="1000000"/>
    <n v="0"/>
    <n v="0"/>
    <n v="0"/>
    <n v="0.20899999999999999"/>
    <s v="Low"/>
    <n v="209000"/>
    <m/>
    <m/>
    <m/>
    <m/>
    <m/>
    <m/>
    <m/>
    <m/>
    <m/>
  </r>
  <r>
    <s v="DIVIDENDO US$ 0,209083"/>
    <d v="2018-10-01T00:00:00"/>
    <x v="387"/>
    <s v="US$"/>
    <x v="910"/>
    <n v="0"/>
    <n v="1000000"/>
    <n v="0"/>
    <n v="0"/>
    <n v="0"/>
    <n v="0.20899999999999999"/>
    <s v="Low"/>
    <n v="209000"/>
    <m/>
    <m/>
    <m/>
    <m/>
    <m/>
    <m/>
    <m/>
    <m/>
    <m/>
  </r>
  <r>
    <s v="DIVIDENDO US$ 0,208212"/>
    <d v="2019-04-01T00:00:00"/>
    <x v="1235"/>
    <s v="US$"/>
    <x v="917"/>
    <n v="0"/>
    <n v="1000000"/>
    <n v="0"/>
    <n v="0"/>
    <n v="0"/>
    <n v="0.20799999999999999"/>
    <s v="Low"/>
    <n v="208000"/>
    <m/>
    <m/>
    <m/>
    <m/>
    <m/>
    <m/>
    <m/>
    <m/>
    <m/>
  </r>
  <r>
    <s v="DIVIDENDO US$ 0,207612"/>
    <d v="2018-04-30T00:00:00"/>
    <x v="301"/>
    <s v="US$"/>
    <x v="917"/>
    <n v="0"/>
    <n v="1000000"/>
    <n v="0"/>
    <n v="0"/>
    <n v="0"/>
    <n v="0.20799999999999999"/>
    <s v="Low"/>
    <n v="208000"/>
    <m/>
    <m/>
    <m/>
    <m/>
    <m/>
    <m/>
    <m/>
    <m/>
    <m/>
  </r>
  <r>
    <s v="DIVIDENDO US$ 0,207367"/>
    <d v="2020-08-03T00:00:00"/>
    <x v="863"/>
    <s v="US$"/>
    <x v="886"/>
    <n v="0"/>
    <n v="1000000"/>
    <n v="0"/>
    <n v="0"/>
    <n v="0"/>
    <n v="0.20699999999999999"/>
    <s v="Low"/>
    <n v="207000"/>
    <m/>
    <m/>
    <m/>
    <m/>
    <m/>
    <m/>
    <m/>
    <m/>
    <m/>
  </r>
  <r>
    <s v="DIVIDENDO US$ 0,206531"/>
    <d v="2019-10-30T00:00:00"/>
    <x v="513"/>
    <s v="US$"/>
    <x v="917"/>
    <n v="0"/>
    <n v="1000000"/>
    <n v="0"/>
    <n v="0"/>
    <n v="0"/>
    <n v="0.20699999999999999"/>
    <s v="Low"/>
    <n v="207000"/>
    <m/>
    <m/>
    <m/>
    <m/>
    <m/>
    <m/>
    <m/>
    <m/>
    <m/>
  </r>
  <r>
    <s v="DIVIDENDO US$ 0,206899"/>
    <d v="2019-03-20T00:00:00"/>
    <x v="1213"/>
    <s v="US$"/>
    <x v="849"/>
    <n v="0"/>
    <n v="1000000"/>
    <n v="0"/>
    <n v="0"/>
    <n v="0"/>
    <n v="0.20699999999999999"/>
    <s v="Low"/>
    <n v="207000"/>
    <m/>
    <m/>
    <m/>
    <m/>
    <m/>
    <m/>
    <m/>
    <m/>
    <m/>
  </r>
  <r>
    <s v="DIVIDENDO PROV US$ 0,205967"/>
    <d v="2020-12-01T00:00:00"/>
    <x v="478"/>
    <s v="US$"/>
    <x v="886"/>
    <n v="0"/>
    <n v="1000000"/>
    <n v="0"/>
    <n v="0"/>
    <n v="0"/>
    <n v="0.20599999999999999"/>
    <s v="Low"/>
    <n v="206000"/>
    <m/>
    <m/>
    <m/>
    <m/>
    <m/>
    <m/>
    <m/>
    <m/>
    <m/>
  </r>
  <r>
    <s v="DIVIDENDO US$ 0,205976"/>
    <d v="2020-04-01T00:00:00"/>
    <x v="525"/>
    <s v="US$"/>
    <x v="917"/>
    <n v="0"/>
    <n v="1000000"/>
    <n v="0"/>
    <n v="0"/>
    <n v="0"/>
    <n v="0.20599999999999999"/>
    <s v="Low"/>
    <n v="206000"/>
    <m/>
    <m/>
    <m/>
    <m/>
    <m/>
    <m/>
    <m/>
    <m/>
    <m/>
  </r>
  <r>
    <s v="DIVIDENDO US$ 0,206473"/>
    <d v="2019-12-02T00:00:00"/>
    <x v="1239"/>
    <s v="US$"/>
    <x v="917"/>
    <n v="0"/>
    <n v="1000000"/>
    <n v="0"/>
    <n v="0"/>
    <n v="0"/>
    <n v="0.20599999999999999"/>
    <s v="Low"/>
    <n v="206000"/>
    <m/>
    <m/>
    <m/>
    <m/>
    <m/>
    <m/>
    <m/>
    <m/>
    <m/>
  </r>
  <r>
    <s v="DIVIDENDO US$ 0,205728"/>
    <d v="2018-09-04T00:00:00"/>
    <x v="571"/>
    <s v="US$"/>
    <x v="922"/>
    <n v="0"/>
    <n v="1000000"/>
    <n v="0"/>
    <n v="0"/>
    <n v="0"/>
    <n v="0.20599999999999999"/>
    <s v="Low"/>
    <n v="206000"/>
    <m/>
    <m/>
    <m/>
    <m/>
    <m/>
    <m/>
    <m/>
    <m/>
    <m/>
  </r>
  <r>
    <s v="DIVIDENDO US$ 0,206203"/>
    <d v="2018-06-01T00:00:00"/>
    <x v="762"/>
    <s v="US$"/>
    <x v="910"/>
    <n v="0"/>
    <n v="1000000"/>
    <n v="0"/>
    <n v="0"/>
    <n v="0"/>
    <n v="0.20599999999999999"/>
    <s v="Low"/>
    <n v="206000"/>
    <m/>
    <m/>
    <m/>
    <m/>
    <m/>
    <m/>
    <m/>
    <m/>
    <m/>
  </r>
  <r>
    <s v="DIVIDENDO US$ 2,055"/>
    <d v="2020-02-13T00:00:00"/>
    <x v="691"/>
    <s v="US$"/>
    <x v="951"/>
    <n v="0"/>
    <n v="100000"/>
    <n v="0"/>
    <n v="0"/>
    <n v="0"/>
    <n v="2.0550000000000002"/>
    <s v="Medium"/>
    <n v="205500"/>
    <m/>
    <m/>
    <m/>
    <m/>
    <m/>
    <m/>
    <m/>
    <m/>
    <m/>
  </r>
  <r>
    <s v="DIVIDENDO US$ 2,055"/>
    <d v="2019-11-07T00:00:00"/>
    <x v="1239"/>
    <s v="US$"/>
    <x v="951"/>
    <n v="0"/>
    <n v="100000"/>
    <n v="0"/>
    <n v="0"/>
    <n v="0"/>
    <n v="2.0550000000000002"/>
    <s v="Medium"/>
    <n v="205500"/>
    <m/>
    <m/>
    <m/>
    <m/>
    <m/>
    <m/>
    <m/>
    <m/>
    <m/>
  </r>
  <r>
    <s v="DIVIDENDO US$ 2,055"/>
    <d v="2019-08-08T00:00:00"/>
    <x v="660"/>
    <s v="US$"/>
    <x v="951"/>
    <n v="0"/>
    <n v="100000"/>
    <n v="0"/>
    <n v="0"/>
    <n v="0"/>
    <n v="2.0550000000000002"/>
    <s v="Medium"/>
    <n v="205500"/>
    <m/>
    <m/>
    <m/>
    <m/>
    <m/>
    <m/>
    <m/>
    <m/>
    <m/>
  </r>
  <r>
    <s v="DIVIDENDO US$ 2,055"/>
    <d v="2019-05-09T00:00:00"/>
    <x v="690"/>
    <s v="US$"/>
    <x v="951"/>
    <n v="0"/>
    <n v="100000"/>
    <n v="0"/>
    <n v="0"/>
    <n v="0"/>
    <n v="2.0550000000000002"/>
    <s v="Medium"/>
    <n v="205500"/>
    <m/>
    <m/>
    <m/>
    <m/>
    <m/>
    <m/>
    <m/>
    <m/>
    <m/>
  </r>
  <r>
    <s v="DIVIDENDO US$ 2,055"/>
    <d v="2019-02-07T00:00:00"/>
    <x v="1260"/>
    <s v="US$"/>
    <x v="951"/>
    <n v="0"/>
    <n v="100000"/>
    <n v="0"/>
    <n v="0"/>
    <n v="0"/>
    <n v="2.0550000000000002"/>
    <s v="Medium"/>
    <n v="205500"/>
    <m/>
    <m/>
    <m/>
    <m/>
    <m/>
    <m/>
    <m/>
    <m/>
    <m/>
  </r>
  <r>
    <s v="DIVIDENDO US$ 0,204998"/>
    <d v="2020-04-30T00:00:00"/>
    <x v="206"/>
    <s v="US$"/>
    <x v="917"/>
    <n v="0"/>
    <n v="1000000"/>
    <n v="0"/>
    <n v="0"/>
    <n v="0"/>
    <n v="0.20499999999999999"/>
    <s v="Low"/>
    <n v="205000"/>
    <m/>
    <m/>
    <m/>
    <m/>
    <m/>
    <m/>
    <m/>
    <m/>
    <m/>
  </r>
  <r>
    <s v="DIVIDENDO US$ 0,204511"/>
    <d v="2019-12-19T00:00:00"/>
    <x v="225"/>
    <s v="US$"/>
    <x v="917"/>
    <n v="0"/>
    <n v="1000000"/>
    <n v="0"/>
    <n v="0"/>
    <n v="0"/>
    <n v="0.20499999999999999"/>
    <s v="Low"/>
    <n v="205000"/>
    <m/>
    <m/>
    <m/>
    <m/>
    <m/>
    <m/>
    <m/>
    <m/>
    <m/>
  </r>
  <r>
    <s v="DIVIDENDO US$ 0,20493"/>
    <d v="2018-04-02T00:00:00"/>
    <x v="522"/>
    <s v="US$"/>
    <x v="917"/>
    <n v="0"/>
    <n v="1000000"/>
    <n v="0"/>
    <n v="0"/>
    <n v="0"/>
    <n v="0.20499999999999999"/>
    <s v="Low"/>
    <n v="205000"/>
    <m/>
    <m/>
    <m/>
    <m/>
    <m/>
    <m/>
    <m/>
    <m/>
    <m/>
  </r>
  <r>
    <s v="DIVIDENDO US$ 0,204079"/>
    <d v="2020-12-14T00:00:00"/>
    <x v="89"/>
    <s v="US$"/>
    <x v="820"/>
    <n v="0"/>
    <n v="1000000"/>
    <n v="0"/>
    <n v="0"/>
    <n v="0"/>
    <n v="0.20399999999999999"/>
    <s v="Low"/>
    <n v="204000"/>
    <m/>
    <m/>
    <m/>
    <m/>
    <m/>
    <m/>
    <m/>
    <m/>
    <m/>
  </r>
  <r>
    <s v="DIVIDENDO US$ 0,204163"/>
    <d v="2019-08-01T00:00:00"/>
    <x v="1187"/>
    <s v="US$"/>
    <x v="917"/>
    <n v="0"/>
    <n v="1000000"/>
    <n v="0"/>
    <n v="0"/>
    <n v="0"/>
    <n v="0.20399999999999999"/>
    <s v="Low"/>
    <n v="204000"/>
    <m/>
    <m/>
    <m/>
    <m/>
    <m/>
    <m/>
    <m/>
    <m/>
    <m/>
  </r>
  <r>
    <s v="DIVIDENDO US$ 0,204227"/>
    <d v="2018-10-01T00:00:00"/>
    <x v="387"/>
    <s v="US$"/>
    <x v="922"/>
    <n v="0"/>
    <n v="1000000"/>
    <n v="0"/>
    <n v="0"/>
    <n v="0"/>
    <n v="0.20399999999999999"/>
    <s v="Low"/>
    <n v="204000"/>
    <m/>
    <m/>
    <m/>
    <m/>
    <m/>
    <m/>
    <m/>
    <m/>
    <m/>
  </r>
  <r>
    <s v="DIVIDENDO US$ 0,203825"/>
    <d v="2018-09-04T00:00:00"/>
    <x v="571"/>
    <s v="US$"/>
    <x v="910"/>
    <n v="0"/>
    <n v="1000000"/>
    <n v="0"/>
    <n v="0"/>
    <n v="0"/>
    <n v="0.20399999999999999"/>
    <s v="Low"/>
    <n v="204000"/>
    <m/>
    <m/>
    <m/>
    <m/>
    <m/>
    <m/>
    <m/>
    <m/>
    <m/>
  </r>
  <r>
    <s v="DIVIDENDO US$ 0,203071"/>
    <d v="2021-05-03T00:00:00"/>
    <x v="314"/>
    <s v="US$"/>
    <x v="889"/>
    <n v="0"/>
    <n v="1000000"/>
    <n v="0"/>
    <n v="0"/>
    <n v="0"/>
    <n v="0.20300000000000001"/>
    <s v="Low"/>
    <n v="203000"/>
    <m/>
    <m/>
    <m/>
    <m/>
    <m/>
    <m/>
    <m/>
    <m/>
    <m/>
  </r>
  <r>
    <s v="DIVIDENDO US$ 0,201605"/>
    <d v="2021-09-01T00:00:00"/>
    <x v="437"/>
    <s v="US$"/>
    <x v="801"/>
    <n v="0"/>
    <n v="1000000"/>
    <n v="0"/>
    <n v="0"/>
    <n v="0"/>
    <n v="0.20200000000000001"/>
    <s v="Low"/>
    <n v="202000"/>
    <m/>
    <m/>
    <m/>
    <m/>
    <m/>
    <m/>
    <m/>
    <m/>
    <m/>
  </r>
  <r>
    <s v="DIVIDENDO US$ 0,201694"/>
    <d v="2020-10-01T00:00:00"/>
    <x v="421"/>
    <s v="US$"/>
    <x v="886"/>
    <n v="0"/>
    <n v="1000000"/>
    <n v="0"/>
    <n v="0"/>
    <n v="0"/>
    <n v="0.20200000000000001"/>
    <s v="Low"/>
    <n v="202000"/>
    <m/>
    <m/>
    <m/>
    <m/>
    <m/>
    <m/>
    <m/>
    <m/>
    <m/>
  </r>
  <r>
    <s v="DIVIDENDO US$ 0,201696"/>
    <d v="2019-03-01T00:00:00"/>
    <x v="719"/>
    <s v="US$"/>
    <x v="917"/>
    <n v="0"/>
    <n v="1000000"/>
    <n v="0"/>
    <n v="0"/>
    <n v="0"/>
    <n v="0.20200000000000001"/>
    <s v="Low"/>
    <n v="202000"/>
    <m/>
    <m/>
    <m/>
    <m/>
    <m/>
    <m/>
    <m/>
    <m/>
    <m/>
  </r>
  <r>
    <s v="DIVIDENDO US$ 0,2023"/>
    <d v="2018-06-01T00:00:00"/>
    <x v="762"/>
    <s v="US$"/>
    <x v="922"/>
    <n v="0"/>
    <n v="1000000"/>
    <n v="0"/>
    <n v="0"/>
    <n v="0"/>
    <n v="0.20200000000000001"/>
    <s v="Low"/>
    <n v="202000"/>
    <m/>
    <m/>
    <m/>
    <m/>
    <m/>
    <m/>
    <m/>
    <m/>
    <m/>
  </r>
  <r>
    <s v="DIVIDENDO $ 0,052061"/>
    <d v="2015-12-23T00:00:00"/>
    <x v="756"/>
    <s v="$"/>
    <x v="694"/>
    <n v="0"/>
    <n v="3883012"/>
    <n v="0"/>
    <n v="0"/>
    <n v="0"/>
    <n v="5.1999999999999998E-2"/>
    <s v="Low"/>
    <n v="201916.62400000001"/>
    <m/>
    <m/>
    <m/>
    <m/>
    <m/>
    <m/>
    <m/>
    <m/>
    <m/>
  </r>
  <r>
    <s v="DIVIDENDO $ 0,051529"/>
    <d v="2015-09-24T00:00:00"/>
    <x v="757"/>
    <s v="$"/>
    <x v="694"/>
    <n v="0"/>
    <n v="3883012"/>
    <n v="0"/>
    <n v="0"/>
    <n v="0"/>
    <n v="5.1999999999999998E-2"/>
    <s v="Low"/>
    <n v="201916.62400000001"/>
    <m/>
    <m/>
    <m/>
    <m/>
    <m/>
    <m/>
    <m/>
    <m/>
    <m/>
  </r>
  <r>
    <s v="DIVIDENDO US$ 0,201079"/>
    <d v="2019-04-30T00:00:00"/>
    <x v="96"/>
    <s v="US$"/>
    <x v="917"/>
    <n v="0"/>
    <n v="1000000"/>
    <n v="0"/>
    <n v="0"/>
    <n v="0"/>
    <n v="0.20100000000000001"/>
    <s v="Low"/>
    <n v="201000"/>
    <m/>
    <m/>
    <m/>
    <m/>
    <m/>
    <m/>
    <m/>
    <m/>
    <m/>
  </r>
  <r>
    <s v="DIVIDENDO PROV $ 0,019785872576317100"/>
    <d v="2021-07-22T00:00:00"/>
    <x v="950"/>
    <s v="$"/>
    <x v="952"/>
    <n v="0"/>
    <n v="10000000"/>
    <n v="0"/>
    <n v="0"/>
    <n v="0"/>
    <n v="0.02"/>
    <s v="Low"/>
    <n v="200000"/>
    <m/>
    <m/>
    <m/>
    <m/>
    <m/>
    <m/>
    <m/>
    <m/>
    <m/>
  </r>
  <r>
    <s v="DIVIDENDO PROV US$ 0,019801089248340100"/>
    <d v="2021-07-22T00:00:00"/>
    <x v="950"/>
    <s v="US$"/>
    <x v="953"/>
    <n v="0"/>
    <n v="10000000"/>
    <n v="0"/>
    <n v="0"/>
    <n v="0"/>
    <n v="0.02"/>
    <s v="Low"/>
    <n v="200000"/>
    <m/>
    <m/>
    <m/>
    <m/>
    <m/>
    <m/>
    <m/>
    <m/>
    <m/>
  </r>
  <r>
    <s v="DIVIDENDO PROV US$ 0,01988"/>
    <d v="2021-07-20T00:00:00"/>
    <x v="38"/>
    <s v="US$"/>
    <x v="949"/>
    <n v="0"/>
    <n v="10000000"/>
    <n v="0"/>
    <n v="0"/>
    <n v="0"/>
    <n v="0.02"/>
    <s v="Low"/>
    <n v="200000"/>
    <m/>
    <m/>
    <m/>
    <m/>
    <m/>
    <m/>
    <m/>
    <m/>
    <m/>
  </r>
  <r>
    <s v="DIVIDENDO DEF US$ 0,020237246"/>
    <d v="2021-06-12T00:00:00"/>
    <x v="839"/>
    <s v="US$"/>
    <x v="954"/>
    <n v="0"/>
    <n v="10000000"/>
    <n v="0"/>
    <n v="0"/>
    <n v="0"/>
    <n v="0.02"/>
    <s v="Low"/>
    <n v="200000"/>
    <m/>
    <m/>
    <m/>
    <m/>
    <m/>
    <m/>
    <m/>
    <m/>
    <m/>
  </r>
  <r>
    <s v="DIVIDENDO DEF 0 US$ 0,020151613"/>
    <d v="2021-06-12T00:00:00"/>
    <x v="839"/>
    <s v="US$"/>
    <x v="955"/>
    <n v="0"/>
    <n v="10000000"/>
    <n v="0"/>
    <n v="0"/>
    <n v="0"/>
    <n v="0.02"/>
    <s v="Low"/>
    <n v="200000"/>
    <m/>
    <m/>
    <m/>
    <m/>
    <m/>
    <m/>
    <m/>
    <m/>
    <m/>
  </r>
  <r>
    <s v="DIVIDENDO DEF US$ 0,020026568"/>
    <d v="2021-06-09T00:00:00"/>
    <x v="824"/>
    <s v="US$"/>
    <x v="956"/>
    <n v="0"/>
    <n v="10000000"/>
    <n v="0"/>
    <n v="0"/>
    <n v="0"/>
    <n v="0.02"/>
    <s v="Low"/>
    <n v="200000"/>
    <m/>
    <m/>
    <m/>
    <m/>
    <m/>
    <m/>
    <m/>
    <m/>
    <m/>
  </r>
  <r>
    <s v="DIVIDENDO DEF US$ 0,020428068"/>
    <d v="2021-06-09T00:00:00"/>
    <x v="824"/>
    <s v="US$"/>
    <x v="957"/>
    <n v="0"/>
    <n v="10000000"/>
    <n v="0"/>
    <n v="0"/>
    <n v="0"/>
    <n v="0.02"/>
    <s v="Low"/>
    <n v="200000"/>
    <m/>
    <m/>
    <m/>
    <m/>
    <m/>
    <m/>
    <m/>
    <m/>
    <m/>
  </r>
  <r>
    <s v="DIVIDENDO DEF US$ 0,020292"/>
    <d v="2021-06-09T00:00:00"/>
    <x v="824"/>
    <s v="US$"/>
    <x v="958"/>
    <n v="0"/>
    <n v="10000000"/>
    <n v="0"/>
    <n v="0"/>
    <n v="0"/>
    <n v="0.02"/>
    <s v="Low"/>
    <n v="200000"/>
    <m/>
    <m/>
    <m/>
    <m/>
    <m/>
    <m/>
    <m/>
    <m/>
    <m/>
  </r>
  <r>
    <s v="DIVIDENDO PROV US$ 0,0200627467"/>
    <d v="2021-04-29T00:00:00"/>
    <x v="322"/>
    <s v="US$"/>
    <x v="638"/>
    <n v="0"/>
    <n v="10000000"/>
    <n v="0"/>
    <n v="0"/>
    <n v="0"/>
    <n v="0.02"/>
    <s v="Low"/>
    <n v="200000"/>
    <m/>
    <m/>
    <m/>
    <m/>
    <m/>
    <m/>
    <m/>
    <m/>
    <m/>
  </r>
  <r>
    <s v="DIVIDENDO PROV US$ 0,01969814"/>
    <d v="2020-12-31T00:00:00"/>
    <x v="1054"/>
    <s v="US$"/>
    <x v="850"/>
    <n v="0"/>
    <n v="10000000"/>
    <n v="0"/>
    <n v="0"/>
    <n v="0"/>
    <n v="0.02"/>
    <s v="Low"/>
    <n v="200000"/>
    <m/>
    <m/>
    <m/>
    <m/>
    <m/>
    <m/>
    <m/>
    <m/>
    <m/>
  </r>
  <r>
    <s v="DIVIDENDO PROV US$ 0,02003976"/>
    <d v="2020-12-31T00:00:00"/>
    <x v="1054"/>
    <s v="US$"/>
    <x v="959"/>
    <n v="0"/>
    <n v="10000000"/>
    <n v="0"/>
    <n v="0"/>
    <n v="0"/>
    <n v="0.02"/>
    <s v="Low"/>
    <n v="200000"/>
    <m/>
    <m/>
    <m/>
    <m/>
    <m/>
    <m/>
    <m/>
    <m/>
    <m/>
  </r>
  <r>
    <s v="DIVIDENDO DEF US$ 0,020425838"/>
    <d v="2020-06-12T00:00:00"/>
    <x v="579"/>
    <s v="US$"/>
    <x v="954"/>
    <n v="0"/>
    <n v="10000000"/>
    <n v="0"/>
    <n v="0"/>
    <n v="0"/>
    <n v="0.02"/>
    <s v="Low"/>
    <n v="200000"/>
    <m/>
    <m/>
    <m/>
    <m/>
    <m/>
    <m/>
    <m/>
    <m/>
    <m/>
  </r>
  <r>
    <s v="DIVIDENDO PROV US$ 0,020375"/>
    <d v="2020-04-23T00:00:00"/>
    <x v="286"/>
    <s v="US$"/>
    <x v="902"/>
    <n v="0"/>
    <n v="10000000"/>
    <n v="0"/>
    <n v="0"/>
    <n v="0"/>
    <n v="0.02"/>
    <s v="Low"/>
    <n v="200000"/>
    <m/>
    <m/>
    <m/>
    <m/>
    <m/>
    <m/>
    <m/>
    <m/>
    <m/>
  </r>
  <r>
    <s v="DIVIDENDO PROV US$ 0,020391"/>
    <d v="2020-04-23T00:00:00"/>
    <x v="286"/>
    <s v="US$"/>
    <x v="904"/>
    <n v="0"/>
    <n v="10000000"/>
    <n v="0"/>
    <n v="0"/>
    <n v="0"/>
    <n v="0.02"/>
    <s v="Low"/>
    <n v="200000"/>
    <m/>
    <m/>
    <m/>
    <m/>
    <m/>
    <m/>
    <m/>
    <m/>
    <m/>
  </r>
  <r>
    <s v="DIVIDENDO PROV US$ 0,020326"/>
    <d v="2020-04-23T00:00:00"/>
    <x v="286"/>
    <s v="US$"/>
    <x v="903"/>
    <n v="0"/>
    <n v="10000000"/>
    <n v="0"/>
    <n v="0"/>
    <n v="0"/>
    <n v="0.02"/>
    <s v="Low"/>
    <n v="200000"/>
    <m/>
    <m/>
    <m/>
    <m/>
    <m/>
    <m/>
    <m/>
    <m/>
    <m/>
  </r>
  <r>
    <s v="DIVIDENDO $ 0,0196815"/>
    <d v="2019-12-12T00:00:00"/>
    <x v="106"/>
    <s v="$"/>
    <x v="630"/>
    <n v="0"/>
    <n v="10000000"/>
    <n v="0"/>
    <n v="0"/>
    <n v="0"/>
    <n v="0.02"/>
    <s v="Low"/>
    <n v="200000"/>
    <m/>
    <m/>
    <m/>
    <m/>
    <m/>
    <m/>
    <m/>
    <m/>
    <m/>
  </r>
  <r>
    <s v="DIVIDENDO US$ 0,200458"/>
    <d v="2019-10-01T00:00:00"/>
    <x v="611"/>
    <s v="US$"/>
    <x v="917"/>
    <n v="0"/>
    <n v="1000000"/>
    <n v="0"/>
    <n v="0"/>
    <n v="0"/>
    <n v="0.2"/>
    <s v="Low"/>
    <n v="200000"/>
    <m/>
    <m/>
    <m/>
    <m/>
    <m/>
    <m/>
    <m/>
    <m/>
    <m/>
  </r>
  <r>
    <s v="DIVIDENDO US$ 0,200204"/>
    <d v="2018-12-17T00:00:00"/>
    <x v="330"/>
    <s v="US$"/>
    <x v="923"/>
    <n v="0"/>
    <n v="1000000"/>
    <n v="0"/>
    <n v="0"/>
    <n v="0"/>
    <n v="0.2"/>
    <s v="Low"/>
    <n v="200000"/>
    <m/>
    <m/>
    <m/>
    <m/>
    <m/>
    <m/>
    <m/>
    <m/>
    <m/>
  </r>
  <r>
    <s v="DIVIDENDO PROV US$ 0,0197161771072013"/>
    <d v="2018-08-17T00:00:00"/>
    <x v="779"/>
    <s v="US$"/>
    <x v="773"/>
    <n v="0"/>
    <n v="10000000"/>
    <n v="0"/>
    <n v="0"/>
    <n v="0"/>
    <n v="0.02"/>
    <s v="Low"/>
    <n v="200000"/>
    <m/>
    <m/>
    <m/>
    <m/>
    <m/>
    <m/>
    <m/>
    <m/>
    <m/>
  </r>
  <r>
    <s v="DIVIDENDO US$ 0,199905"/>
    <d v="2018-08-01T00:00:00"/>
    <x v="1086"/>
    <s v="US$"/>
    <x v="922"/>
    <n v="0"/>
    <n v="1000000"/>
    <n v="0"/>
    <n v="0"/>
    <n v="0"/>
    <n v="0.2"/>
    <s v="Low"/>
    <n v="200000"/>
    <m/>
    <m/>
    <m/>
    <m/>
    <m/>
    <m/>
    <m/>
    <m/>
    <m/>
  </r>
  <r>
    <s v="DIVIDENDO US$ 0,199987"/>
    <d v="2018-03-01T00:00:00"/>
    <x v="1249"/>
    <s v="US$"/>
    <x v="801"/>
    <n v="0"/>
    <n v="1000000"/>
    <n v="0"/>
    <n v="0"/>
    <n v="0"/>
    <n v="0.2"/>
    <s v="Low"/>
    <n v="200000"/>
    <m/>
    <m/>
    <m/>
    <m/>
    <m/>
    <m/>
    <m/>
    <m/>
    <m/>
  </r>
  <r>
    <s v="DIVIDENDO PROV US$ 0,199272"/>
    <d v="2021-06-01T00:00:00"/>
    <x v="485"/>
    <s v="US$"/>
    <x v="889"/>
    <n v="0"/>
    <n v="1000000"/>
    <n v="0"/>
    <n v="0"/>
    <n v="0"/>
    <n v="0.19900000000000001"/>
    <s v="Low"/>
    <n v="199000"/>
    <m/>
    <m/>
    <m/>
    <m/>
    <m/>
    <m/>
    <m/>
    <m/>
    <m/>
  </r>
  <r>
    <s v="DIVIDENDO US$ 0,19853"/>
    <d v="2020-02-03T00:00:00"/>
    <x v="125"/>
    <s v="US$"/>
    <x v="910"/>
    <n v="0"/>
    <n v="1000000"/>
    <n v="0"/>
    <n v="0"/>
    <n v="0"/>
    <n v="0.19900000000000001"/>
    <s v="Low"/>
    <n v="199000"/>
    <m/>
    <m/>
    <m/>
    <m/>
    <m/>
    <m/>
    <m/>
    <m/>
    <m/>
  </r>
  <r>
    <s v="DIVIDENDO US$ 0,199053"/>
    <d v="2019-03-01T00:00:00"/>
    <x v="719"/>
    <s v="US$"/>
    <x v="922"/>
    <n v="0"/>
    <n v="1000000"/>
    <n v="0"/>
    <n v="0"/>
    <n v="0"/>
    <n v="0.19900000000000001"/>
    <s v="Low"/>
    <n v="199000"/>
    <m/>
    <m/>
    <m/>
    <m/>
    <m/>
    <m/>
    <m/>
    <m/>
    <m/>
  </r>
  <r>
    <s v="DIVIDENDO US$ 0,19928"/>
    <d v="2018-03-01T00:00:00"/>
    <x v="1249"/>
    <s v="US$"/>
    <x v="917"/>
    <n v="0"/>
    <n v="1000000"/>
    <n v="0"/>
    <n v="0"/>
    <n v="0"/>
    <n v="0.19900000000000001"/>
    <s v="Low"/>
    <n v="199000"/>
    <m/>
    <m/>
    <m/>
    <m/>
    <m/>
    <m/>
    <m/>
    <m/>
    <m/>
  </r>
  <r>
    <s v="DIVIDENDO INF 0 $ 0,050637"/>
    <d v="2017-12-13T00:00:00"/>
    <x v="589"/>
    <s v="$"/>
    <x v="694"/>
    <n v="0"/>
    <n v="3883012"/>
    <n v="0"/>
    <n v="0"/>
    <n v="0"/>
    <n v="5.0999999999999997E-2"/>
    <s v="Low"/>
    <n v="198033.61199999999"/>
    <m/>
    <m/>
    <m/>
    <m/>
    <m/>
    <m/>
    <m/>
    <m/>
    <m/>
  </r>
  <r>
    <s v="DIVIDENDO $ 0,051107"/>
    <d v="2016-05-03T00:00:00"/>
    <x v="260"/>
    <s v="$"/>
    <x v="694"/>
    <n v="0"/>
    <n v="3883012"/>
    <n v="0"/>
    <n v="0"/>
    <n v="0"/>
    <n v="5.0999999999999997E-2"/>
    <s v="Low"/>
    <n v="198033.61199999999"/>
    <m/>
    <m/>
    <m/>
    <m/>
    <m/>
    <m/>
    <m/>
    <m/>
    <m/>
  </r>
  <r>
    <s v="DIVIDENDO $ 0,051431"/>
    <d v="2016-03-23T00:00:00"/>
    <x v="241"/>
    <s v="$"/>
    <x v="694"/>
    <n v="0"/>
    <n v="3883012"/>
    <n v="0"/>
    <n v="0"/>
    <n v="0"/>
    <n v="5.0999999999999997E-2"/>
    <s v="Low"/>
    <n v="198033.61199999999"/>
    <m/>
    <m/>
    <m/>
    <m/>
    <m/>
    <m/>
    <m/>
    <m/>
    <m/>
  </r>
  <r>
    <s v="DIVIDENDO $ 0,051242"/>
    <d v="2015-10-17T00:00:00"/>
    <x v="355"/>
    <s v="$"/>
    <x v="694"/>
    <n v="0"/>
    <n v="3883012"/>
    <n v="0"/>
    <n v="0"/>
    <n v="0"/>
    <n v="5.0999999999999997E-2"/>
    <s v="Low"/>
    <n v="198033.61199999999"/>
    <m/>
    <m/>
    <m/>
    <m/>
    <m/>
    <m/>
    <m/>
    <m/>
    <m/>
  </r>
  <r>
    <s v="DIVIDENDO PROV US$ 0,19787175"/>
    <d v="2021-09-03T00:00:00"/>
    <x v="192"/>
    <s v="US$"/>
    <x v="756"/>
    <n v="0"/>
    <n v="1000000"/>
    <n v="0"/>
    <n v="0"/>
    <n v="0"/>
    <n v="0.19800000000000001"/>
    <s v="Low"/>
    <n v="198000"/>
    <m/>
    <m/>
    <m/>
    <m/>
    <m/>
    <m/>
    <m/>
    <m/>
    <m/>
  </r>
  <r>
    <s v="DIVIDENDO US$ 0,19759"/>
    <d v="2020-09-01T00:00:00"/>
    <x v="970"/>
    <s v="US$"/>
    <x v="917"/>
    <n v="0"/>
    <n v="1000000"/>
    <n v="0"/>
    <n v="0"/>
    <n v="0"/>
    <n v="0.19800000000000001"/>
    <s v="Low"/>
    <n v="198000"/>
    <m/>
    <m/>
    <m/>
    <m/>
    <m/>
    <m/>
    <m/>
    <m/>
    <m/>
  </r>
  <r>
    <s v="DIVIDENDO US$ 0,197899"/>
    <d v="2019-03-20T00:00:00"/>
    <x v="1213"/>
    <s v="US$"/>
    <x v="925"/>
    <n v="0"/>
    <n v="1000000"/>
    <n v="0"/>
    <n v="0"/>
    <n v="0"/>
    <n v="0.19800000000000001"/>
    <s v="Low"/>
    <n v="198000"/>
    <m/>
    <m/>
    <m/>
    <m/>
    <m/>
    <m/>
    <m/>
    <m/>
    <m/>
  </r>
  <r>
    <s v="DIVIDENDO US$ 0,196999"/>
    <d v="2021-04-01T00:00:00"/>
    <x v="915"/>
    <s v="US$"/>
    <x v="917"/>
    <n v="0"/>
    <n v="1000000"/>
    <n v="0"/>
    <n v="0"/>
    <n v="0"/>
    <n v="0.19700000000000001"/>
    <s v="Low"/>
    <n v="197000"/>
    <m/>
    <m/>
    <m/>
    <m/>
    <m/>
    <m/>
    <m/>
    <m/>
    <m/>
  </r>
  <r>
    <s v="DIVIDENDO  US$ 0,196513"/>
    <d v="2021-03-01T00:00:00"/>
    <x v="1245"/>
    <s v="US$"/>
    <x v="917"/>
    <n v="0"/>
    <n v="1000000"/>
    <n v="0"/>
    <n v="0"/>
    <n v="0"/>
    <n v="0.19700000000000001"/>
    <s v="Low"/>
    <n v="197000"/>
    <m/>
    <m/>
    <m/>
    <m/>
    <m/>
    <m/>
    <m/>
    <m/>
    <m/>
  </r>
  <r>
    <s v="DIVIDENDO US$ 0,196092"/>
    <d v="2021-08-02T00:00:00"/>
    <x v="1246"/>
    <s v="US$"/>
    <x v="801"/>
    <n v="0"/>
    <n v="1000000"/>
    <n v="0"/>
    <n v="0"/>
    <n v="0"/>
    <n v="0.19600000000000001"/>
    <s v="Low"/>
    <n v="196000"/>
    <m/>
    <m/>
    <m/>
    <m/>
    <m/>
    <m/>
    <m/>
    <m/>
    <m/>
  </r>
  <r>
    <s v="DIVIDENDO US$ 0,195222"/>
    <d v="2020-09-01T00:00:00"/>
    <x v="970"/>
    <s v="US$"/>
    <x v="886"/>
    <n v="0"/>
    <n v="1000000"/>
    <n v="0"/>
    <n v="0"/>
    <n v="0"/>
    <n v="0.19500000000000001"/>
    <s v="Low"/>
    <n v="195000"/>
    <m/>
    <m/>
    <m/>
    <m/>
    <m/>
    <m/>
    <m/>
    <m/>
    <m/>
  </r>
  <r>
    <s v="DIVIDENDO US$ 0,195388"/>
    <d v="2020-04-30T00:00:00"/>
    <x v="206"/>
    <s v="US$"/>
    <x v="801"/>
    <n v="0"/>
    <n v="1000000"/>
    <n v="0"/>
    <n v="0"/>
    <n v="0"/>
    <n v="0.19500000000000001"/>
    <s v="Low"/>
    <n v="195000"/>
    <m/>
    <m/>
    <m/>
    <m/>
    <m/>
    <m/>
    <m/>
    <m/>
    <m/>
  </r>
  <r>
    <s v="DIVIDENDO DEF US$ 0,171275007"/>
    <d v="2020-05-22T00:00:00"/>
    <x v="255"/>
    <s v="US$"/>
    <x v="757"/>
    <n v="0"/>
    <n v="1137716"/>
    <n v="0"/>
    <n v="0"/>
    <n v="0"/>
    <n v="0.17100000000000001"/>
    <s v="Low"/>
    <n v="194549.43599999999"/>
    <m/>
    <m/>
    <m/>
    <m/>
    <m/>
    <m/>
    <m/>
    <m/>
    <m/>
  </r>
  <r>
    <s v="DIVIDENDO INF 0 $ 0,05046"/>
    <d v="2017-11-02T00:00:00"/>
    <x v="605"/>
    <s v="$"/>
    <x v="694"/>
    <n v="0"/>
    <n v="3883012"/>
    <n v="0"/>
    <n v="0"/>
    <n v="0"/>
    <n v="0.05"/>
    <s v="Low"/>
    <n v="194150.6"/>
    <m/>
    <m/>
    <m/>
    <m/>
    <m/>
    <m/>
    <m/>
    <m/>
    <m/>
  </r>
  <r>
    <s v="DIVIDENDO INF 0 $ 0,049569"/>
    <d v="2017-06-16T00:00:00"/>
    <x v="689"/>
    <s v="$"/>
    <x v="694"/>
    <n v="0"/>
    <n v="3883012"/>
    <n v="0"/>
    <n v="0"/>
    <n v="0"/>
    <n v="0.05"/>
    <s v="Low"/>
    <n v="194150.6"/>
    <m/>
    <m/>
    <m/>
    <m/>
    <m/>
    <m/>
    <m/>
    <m/>
    <m/>
  </r>
  <r>
    <s v="DIVIDENDO INF 0 $ 0,049657"/>
    <d v="2017-05-04T00:00:00"/>
    <x v="277"/>
    <s v="$"/>
    <x v="694"/>
    <n v="0"/>
    <n v="3883012"/>
    <n v="0"/>
    <n v="0"/>
    <n v="0"/>
    <n v="0.05"/>
    <s v="Low"/>
    <n v="194150.6"/>
    <m/>
    <m/>
    <m/>
    <m/>
    <m/>
    <m/>
    <m/>
    <m/>
    <m/>
  </r>
  <r>
    <s v="DIVIDENDO US$ 0,194083"/>
    <d v="2020-10-01T00:00:00"/>
    <x v="421"/>
    <s v="US$"/>
    <x v="917"/>
    <n v="0"/>
    <n v="1000000"/>
    <n v="0"/>
    <n v="0"/>
    <n v="0"/>
    <n v="0.19400000000000001"/>
    <s v="Low"/>
    <n v="194000"/>
    <m/>
    <m/>
    <m/>
    <m/>
    <m/>
    <m/>
    <m/>
    <m/>
    <m/>
  </r>
  <r>
    <s v="DIVIDENDO PROV US$ 0,012923729218798"/>
    <d v="2020-10-15T00:00:00"/>
    <x v="464"/>
    <s v="US$"/>
    <x v="769"/>
    <n v="0"/>
    <n v="14847914"/>
    <n v="0"/>
    <n v="0"/>
    <n v="0"/>
    <n v="1.2999999999999999E-2"/>
    <s v="Low"/>
    <n v="193022.88200000001"/>
    <m/>
    <m/>
    <m/>
    <m/>
    <m/>
    <m/>
    <m/>
    <m/>
    <m/>
  </r>
  <r>
    <s v="DIVIDENDO US$ 0,192747"/>
    <d v="2018-06-29T00:00:00"/>
    <x v="1236"/>
    <s v="US$"/>
    <x v="910"/>
    <n v="0"/>
    <n v="1000000"/>
    <n v="0"/>
    <n v="0"/>
    <n v="0"/>
    <n v="0.193"/>
    <s v="Low"/>
    <n v="193000"/>
    <m/>
    <m/>
    <m/>
    <m/>
    <m/>
    <m/>
    <m/>
    <m/>
    <m/>
  </r>
  <r>
    <s v="DIVIDENDO PROV  US$ 0,19341"/>
    <d v="2017-10-24T00:00:00"/>
    <x v="408"/>
    <s v="US$"/>
    <x v="960"/>
    <n v="0"/>
    <n v="1000000"/>
    <n v="0"/>
    <n v="0"/>
    <n v="0"/>
    <n v="0.193"/>
    <s v="Low"/>
    <n v="193000"/>
    <m/>
    <m/>
    <m/>
    <m/>
    <m/>
    <m/>
    <m/>
    <m/>
    <m/>
  </r>
  <r>
    <s v="DIVIDENDO PROV EURO 0,19181794"/>
    <d v="2021-06-02T00:00:00"/>
    <x v="1098"/>
    <s v="EURO"/>
    <x v="838"/>
    <n v="0"/>
    <n v="1000000"/>
    <n v="0"/>
    <n v="0"/>
    <n v="0"/>
    <n v="0.192"/>
    <s v="Low"/>
    <n v="192000"/>
    <m/>
    <m/>
    <m/>
    <m/>
    <m/>
    <m/>
    <m/>
    <m/>
    <m/>
  </r>
  <r>
    <s v="DIVIDENDO US$ 0,191992"/>
    <d v="2021-02-01T00:00:00"/>
    <x v="374"/>
    <s v="US$"/>
    <x v="917"/>
    <n v="0"/>
    <n v="1000000"/>
    <n v="0"/>
    <n v="0"/>
    <n v="0"/>
    <n v="0.192"/>
    <s v="Low"/>
    <n v="192000"/>
    <m/>
    <m/>
    <m/>
    <m/>
    <m/>
    <m/>
    <m/>
    <m/>
    <m/>
  </r>
  <r>
    <s v="DIVIDENDO US$ 0,191959"/>
    <d v="2021-02-01T00:00:00"/>
    <x v="374"/>
    <s v="US$"/>
    <x v="886"/>
    <n v="0"/>
    <n v="1000000"/>
    <n v="0"/>
    <n v="0"/>
    <n v="0"/>
    <n v="0.192"/>
    <s v="Low"/>
    <n v="192000"/>
    <m/>
    <m/>
    <m/>
    <m/>
    <m/>
    <m/>
    <m/>
    <m/>
    <m/>
  </r>
  <r>
    <s v="DIVIDENDO US$ 0,192064"/>
    <d v="2020-11-02T00:00:00"/>
    <x v="108"/>
    <s v="US$"/>
    <x v="886"/>
    <n v="0"/>
    <n v="1000000"/>
    <n v="0"/>
    <n v="0"/>
    <n v="0"/>
    <n v="0.192"/>
    <s v="Low"/>
    <n v="192000"/>
    <m/>
    <m/>
    <m/>
    <m/>
    <m/>
    <m/>
    <m/>
    <m/>
    <m/>
  </r>
  <r>
    <s v="DIVIDENDO US$ 0,191656"/>
    <d v="2020-07-01T00:00:00"/>
    <x v="610"/>
    <s v="US$"/>
    <x v="889"/>
    <n v="0"/>
    <n v="1000000"/>
    <n v="0"/>
    <n v="0"/>
    <n v="0"/>
    <n v="0.192"/>
    <s v="Low"/>
    <n v="192000"/>
    <m/>
    <m/>
    <m/>
    <m/>
    <m/>
    <m/>
    <m/>
    <m/>
    <m/>
  </r>
  <r>
    <s v="DIVIDENDO US$ 0,192288"/>
    <d v="2019-07-01T00:00:00"/>
    <x v="1092"/>
    <s v="US$"/>
    <x v="922"/>
    <n v="0"/>
    <n v="1000000"/>
    <n v="0"/>
    <n v="0"/>
    <n v="0"/>
    <n v="0.192"/>
    <s v="Low"/>
    <n v="192000"/>
    <m/>
    <m/>
    <m/>
    <m/>
    <m/>
    <m/>
    <m/>
    <m/>
    <m/>
  </r>
  <r>
    <s v="DIVIDENDO US$ 0,191902"/>
    <d v="2018-03-22T00:00:00"/>
    <x v="207"/>
    <s v="US$"/>
    <x v="923"/>
    <n v="0"/>
    <n v="1000000"/>
    <n v="0"/>
    <n v="0"/>
    <n v="0"/>
    <n v="0.192"/>
    <s v="Low"/>
    <n v="192000"/>
    <m/>
    <m/>
    <m/>
    <m/>
    <m/>
    <m/>
    <m/>
    <m/>
    <m/>
  </r>
  <r>
    <s v="DIVIDENDO US$ 0,190502"/>
    <d v="2019-12-19T00:00:00"/>
    <x v="225"/>
    <s v="US$"/>
    <x v="886"/>
    <n v="0"/>
    <n v="1000000"/>
    <n v="0"/>
    <n v="0"/>
    <n v="0"/>
    <n v="0.191"/>
    <s v="Low"/>
    <n v="191000"/>
    <m/>
    <m/>
    <m/>
    <m/>
    <m/>
    <m/>
    <m/>
    <m/>
    <m/>
  </r>
  <r>
    <s v="DIVIDENDO US$ 0,190712"/>
    <d v="2019-10-30T00:00:00"/>
    <x v="513"/>
    <s v="US$"/>
    <x v="910"/>
    <n v="0"/>
    <n v="1000000"/>
    <n v="0"/>
    <n v="0"/>
    <n v="0"/>
    <n v="0.191"/>
    <s v="Low"/>
    <n v="191000"/>
    <m/>
    <m/>
    <m/>
    <m/>
    <m/>
    <m/>
    <m/>
    <m/>
    <m/>
  </r>
  <r>
    <s v="DIVIDENDO US$ 0,191084"/>
    <d v="2018-12-17T00:00:00"/>
    <x v="330"/>
    <s v="US$"/>
    <x v="925"/>
    <n v="0"/>
    <n v="1000000"/>
    <n v="0"/>
    <n v="0"/>
    <n v="0"/>
    <n v="0.191"/>
    <s v="Low"/>
    <n v="191000"/>
    <m/>
    <m/>
    <m/>
    <m/>
    <m/>
    <m/>
    <m/>
    <m/>
    <m/>
  </r>
  <r>
    <s v="DIVIDENDO US$ 0,190633"/>
    <d v="2018-06-26T00:00:00"/>
    <x v="568"/>
    <s v="US$"/>
    <x v="923"/>
    <n v="0"/>
    <n v="1000000"/>
    <n v="0"/>
    <n v="0"/>
    <n v="0"/>
    <n v="0.191"/>
    <s v="Low"/>
    <n v="191000"/>
    <m/>
    <m/>
    <m/>
    <m/>
    <m/>
    <m/>
    <m/>
    <m/>
    <m/>
  </r>
  <r>
    <s v="DIVIDENDO US$ 0,191181"/>
    <d v="2018-04-30T00:00:00"/>
    <x v="301"/>
    <s v="US$"/>
    <x v="922"/>
    <n v="0"/>
    <n v="1000000"/>
    <n v="0"/>
    <n v="0"/>
    <n v="0"/>
    <n v="0.191"/>
    <s v="Low"/>
    <n v="191000"/>
    <m/>
    <m/>
    <m/>
    <m/>
    <m/>
    <m/>
    <m/>
    <m/>
    <m/>
  </r>
  <r>
    <s v="DIVIDENDO US$ 0,19119"/>
    <d v="2018-04-30T00:00:00"/>
    <x v="301"/>
    <s v="US$"/>
    <x v="910"/>
    <n v="0"/>
    <n v="1000000"/>
    <n v="0"/>
    <n v="0"/>
    <n v="0"/>
    <n v="0.191"/>
    <s v="Low"/>
    <n v="191000"/>
    <m/>
    <m/>
    <m/>
    <m/>
    <m/>
    <m/>
    <m/>
    <m/>
    <m/>
  </r>
  <r>
    <s v="DIVIDENDO INF 0 $ 0,048844"/>
    <d v="2017-05-05T00:00:00"/>
    <x v="75"/>
    <s v="$"/>
    <x v="694"/>
    <n v="0"/>
    <n v="3883012"/>
    <n v="0"/>
    <n v="0"/>
    <n v="0"/>
    <n v="4.9000000000000002E-2"/>
    <s v="Low"/>
    <n v="190267.58799999999"/>
    <m/>
    <m/>
    <m/>
    <m/>
    <m/>
    <m/>
    <m/>
    <m/>
    <m/>
  </r>
  <r>
    <s v="DIVIDENDO $ 0,049242"/>
    <d v="2016-05-06T00:00:00"/>
    <x v="80"/>
    <s v="$"/>
    <x v="694"/>
    <n v="0"/>
    <n v="3883012"/>
    <n v="0"/>
    <n v="0"/>
    <n v="0"/>
    <n v="4.9000000000000002E-2"/>
    <s v="Low"/>
    <n v="190267.58799999999"/>
    <m/>
    <m/>
    <m/>
    <m/>
    <m/>
    <m/>
    <m/>
    <m/>
    <m/>
  </r>
  <r>
    <s v="DIVIDENDO PROV US$ 0,0188481279"/>
    <d v="2021-09-02T00:00:00"/>
    <x v="437"/>
    <s v="US$"/>
    <x v="636"/>
    <n v="0"/>
    <n v="10000000"/>
    <n v="0"/>
    <n v="0"/>
    <n v="0"/>
    <n v="1.9E-2"/>
    <s v="Low"/>
    <n v="190000"/>
    <m/>
    <m/>
    <m/>
    <m/>
    <m/>
    <m/>
    <m/>
    <m/>
    <m/>
  </r>
  <r>
    <s v="DIVIDENDO PROV US$ 0,01918455"/>
    <d v="2021-06-24T00:00:00"/>
    <x v="1036"/>
    <s v="US$"/>
    <x v="950"/>
    <n v="0"/>
    <n v="10000000"/>
    <n v="0"/>
    <n v="0"/>
    <n v="0"/>
    <n v="1.9E-2"/>
    <s v="Low"/>
    <n v="190000"/>
    <m/>
    <m/>
    <m/>
    <m/>
    <m/>
    <m/>
    <m/>
    <m/>
    <m/>
  </r>
  <r>
    <s v="DIVIDENDO PROV US$ 0,019238557"/>
    <d v="2021-06-18T00:00:00"/>
    <x v="890"/>
    <s v="US$"/>
    <x v="961"/>
    <n v="0"/>
    <n v="10000000"/>
    <n v="0"/>
    <n v="0"/>
    <n v="0"/>
    <n v="1.9E-2"/>
    <s v="Low"/>
    <n v="190000"/>
    <m/>
    <m/>
    <m/>
    <m/>
    <m/>
    <m/>
    <m/>
    <m/>
    <m/>
  </r>
  <r>
    <s v="DIVIDENDO PROV US$ 0,018511047"/>
    <d v="2021-06-18T00:00:00"/>
    <x v="890"/>
    <s v="US$"/>
    <x v="962"/>
    <n v="0"/>
    <n v="10000000"/>
    <n v="0"/>
    <n v="0"/>
    <n v="0"/>
    <n v="1.9E-2"/>
    <s v="Low"/>
    <n v="190000"/>
    <m/>
    <m/>
    <m/>
    <m/>
    <m/>
    <m/>
    <m/>
    <m/>
    <m/>
  </r>
  <r>
    <s v="DIVIDENDO PROV US$ 0,018502706"/>
    <d v="2021-06-18T00:00:00"/>
    <x v="890"/>
    <s v="US$"/>
    <x v="963"/>
    <n v="0"/>
    <n v="10000000"/>
    <n v="0"/>
    <n v="0"/>
    <n v="0"/>
    <n v="1.9E-2"/>
    <s v="Low"/>
    <n v="190000"/>
    <m/>
    <m/>
    <m/>
    <m/>
    <m/>
    <m/>
    <m/>
    <m/>
    <m/>
  </r>
  <r>
    <s v="DIVIDENDO PROV US$ 0,0194220754"/>
    <d v="2021-06-03T00:00:00"/>
    <x v="1110"/>
    <s v="US$"/>
    <x v="829"/>
    <n v="0"/>
    <n v="10000000"/>
    <n v="0"/>
    <n v="0"/>
    <n v="0"/>
    <n v="1.9E-2"/>
    <s v="Low"/>
    <n v="190000"/>
    <m/>
    <m/>
    <m/>
    <m/>
    <m/>
    <m/>
    <m/>
    <m/>
    <m/>
  </r>
  <r>
    <s v="DIVIDENDO PROV US$ 0,0194250287"/>
    <d v="2021-06-03T00:00:00"/>
    <x v="1110"/>
    <s v="US$"/>
    <x v="828"/>
    <n v="0"/>
    <n v="10000000"/>
    <n v="0"/>
    <n v="0"/>
    <n v="0"/>
    <n v="1.9E-2"/>
    <s v="Low"/>
    <n v="190000"/>
    <m/>
    <m/>
    <m/>
    <m/>
    <m/>
    <m/>
    <m/>
    <m/>
    <m/>
  </r>
  <r>
    <s v="DIVIDENDO PROV US$ 0,0185757655"/>
    <d v="2021-06-03T00:00:00"/>
    <x v="1110"/>
    <s v="US$"/>
    <x v="830"/>
    <n v="0"/>
    <n v="10000000"/>
    <n v="0"/>
    <n v="0"/>
    <n v="0"/>
    <n v="1.9E-2"/>
    <s v="Low"/>
    <n v="190000"/>
    <m/>
    <m/>
    <m/>
    <m/>
    <m/>
    <m/>
    <m/>
    <m/>
    <m/>
  </r>
  <r>
    <s v="DIVIDENDO PROV US$ 0,0190601258"/>
    <d v="2021-06-03T00:00:00"/>
    <x v="1110"/>
    <s v="US$"/>
    <x v="827"/>
    <n v="0"/>
    <n v="10000000"/>
    <n v="0"/>
    <n v="0"/>
    <n v="0"/>
    <n v="1.9E-2"/>
    <s v="Low"/>
    <n v="190000"/>
    <m/>
    <m/>
    <m/>
    <m/>
    <m/>
    <m/>
    <m/>
    <m/>
    <m/>
  </r>
  <r>
    <s v="DIVIDENDO PROV US$ 0,0187335301"/>
    <d v="2021-05-17T00:00:00"/>
    <x v="305"/>
    <s v="US$"/>
    <x v="964"/>
    <n v="0"/>
    <n v="10000000"/>
    <n v="0"/>
    <n v="0"/>
    <n v="0"/>
    <n v="1.9E-2"/>
    <s v="Low"/>
    <n v="190000"/>
    <m/>
    <m/>
    <m/>
    <m/>
    <m/>
    <m/>
    <m/>
    <m/>
    <m/>
  </r>
  <r>
    <s v="DIVIDENDO PROV US$ 0,0187337258"/>
    <d v="2021-05-17T00:00:00"/>
    <x v="305"/>
    <s v="US$"/>
    <x v="965"/>
    <n v="0"/>
    <n v="10000000"/>
    <n v="0"/>
    <n v="0"/>
    <n v="0"/>
    <n v="1.9E-2"/>
    <s v="Low"/>
    <n v="190000"/>
    <m/>
    <m/>
    <m/>
    <m/>
    <m/>
    <m/>
    <m/>
    <m/>
    <m/>
  </r>
  <r>
    <s v="DIVIDENDO PROV US$ 0,0187337253"/>
    <d v="2021-05-17T00:00:00"/>
    <x v="305"/>
    <s v="US$"/>
    <x v="966"/>
    <n v="0"/>
    <n v="10000000"/>
    <n v="0"/>
    <n v="0"/>
    <n v="0"/>
    <n v="1.9E-2"/>
    <s v="Low"/>
    <n v="190000"/>
    <m/>
    <m/>
    <m/>
    <m/>
    <m/>
    <m/>
    <m/>
    <m/>
    <m/>
  </r>
  <r>
    <s v="DIVIDENDO PROV US$ 0,01909871"/>
    <d v="2021-04-01T00:00:00"/>
    <x v="503"/>
    <s v="US$"/>
    <x v="950"/>
    <n v="0"/>
    <n v="10000000"/>
    <n v="0"/>
    <n v="0"/>
    <n v="0"/>
    <n v="1.9E-2"/>
    <s v="Low"/>
    <n v="190000"/>
    <m/>
    <m/>
    <m/>
    <m/>
    <m/>
    <m/>
    <m/>
    <m/>
    <m/>
  </r>
  <r>
    <s v="DIVIDENDO PROV US$ 0,01881107"/>
    <d v="2021-04-01T00:00:00"/>
    <x v="503"/>
    <s v="US$"/>
    <x v="850"/>
    <n v="0"/>
    <n v="10000000"/>
    <n v="0"/>
    <n v="0"/>
    <n v="0"/>
    <n v="1.9E-2"/>
    <s v="Low"/>
    <n v="190000"/>
    <m/>
    <m/>
    <m/>
    <m/>
    <m/>
    <m/>
    <m/>
    <m/>
    <m/>
  </r>
  <r>
    <s v="DIVIDENDO DEF US$ 0,018539"/>
    <d v="2021-03-25T00:00:00"/>
    <x v="500"/>
    <s v="US$"/>
    <x v="899"/>
    <n v="0"/>
    <n v="10000000"/>
    <n v="0"/>
    <n v="0"/>
    <n v="0"/>
    <n v="1.9E-2"/>
    <s v="Low"/>
    <n v="190000"/>
    <m/>
    <m/>
    <m/>
    <m/>
    <m/>
    <m/>
    <m/>
    <m/>
    <m/>
  </r>
  <r>
    <s v="DIVIDENDO DEF US$ 0,018697"/>
    <d v="2021-03-25T00:00:00"/>
    <x v="500"/>
    <s v="US$"/>
    <x v="900"/>
    <n v="0"/>
    <n v="10000000"/>
    <n v="0"/>
    <n v="0"/>
    <n v="0"/>
    <n v="1.9E-2"/>
    <s v="Low"/>
    <n v="190000"/>
    <m/>
    <m/>
    <m/>
    <m/>
    <m/>
    <m/>
    <m/>
    <m/>
    <m/>
  </r>
  <r>
    <s v="DIVIDENDO PROV $ 0,01916102029559650"/>
    <d v="2021-03-24T00:00:00"/>
    <x v="729"/>
    <s v="$"/>
    <x v="467"/>
    <n v="0"/>
    <n v="10000000"/>
    <n v="0"/>
    <n v="0"/>
    <n v="0"/>
    <n v="1.9E-2"/>
    <s v="Low"/>
    <n v="190000"/>
    <m/>
    <m/>
    <m/>
    <m/>
    <m/>
    <m/>
    <m/>
    <m/>
    <m/>
  </r>
  <r>
    <s v="DIVIDENDO PROV $ 0,0189312000044998"/>
    <d v="2021-03-10T00:00:00"/>
    <x v="981"/>
    <s v="$"/>
    <x v="537"/>
    <n v="0"/>
    <n v="10000000"/>
    <n v="0"/>
    <n v="0"/>
    <n v="0"/>
    <n v="1.9E-2"/>
    <s v="Low"/>
    <n v="190000"/>
    <m/>
    <m/>
    <m/>
    <m/>
    <m/>
    <m/>
    <m/>
    <m/>
    <m/>
  </r>
  <r>
    <s v="DIVIDENDO US$ 0,189702"/>
    <d v="2021-03-01T00:00:00"/>
    <x v="1245"/>
    <s v="US$"/>
    <x v="886"/>
    <n v="0"/>
    <n v="1000000"/>
    <n v="0"/>
    <n v="0"/>
    <n v="0"/>
    <n v="0.19"/>
    <s v="Low"/>
    <n v="190000"/>
    <m/>
    <m/>
    <m/>
    <m/>
    <m/>
    <m/>
    <m/>
    <m/>
    <m/>
  </r>
  <r>
    <s v="DIVIDENDO PROV US$ 0,0189184311"/>
    <d v="2021-02-02T00:00:00"/>
    <x v="484"/>
    <s v="US$"/>
    <x v="967"/>
    <n v="0"/>
    <n v="10000000"/>
    <n v="0"/>
    <n v="0"/>
    <n v="0"/>
    <n v="1.9E-2"/>
    <s v="Low"/>
    <n v="190000"/>
    <m/>
    <m/>
    <m/>
    <m/>
    <m/>
    <m/>
    <m/>
    <m/>
    <m/>
  </r>
  <r>
    <s v="DIVIDENDO PROV US$ 0,0190366503"/>
    <d v="2021-02-02T00:00:00"/>
    <x v="484"/>
    <s v="US$"/>
    <x v="928"/>
    <n v="0"/>
    <n v="10000000"/>
    <n v="0"/>
    <n v="0"/>
    <n v="0"/>
    <n v="1.9E-2"/>
    <s v="Low"/>
    <n v="190000"/>
    <m/>
    <m/>
    <m/>
    <m/>
    <m/>
    <m/>
    <m/>
    <m/>
    <m/>
  </r>
  <r>
    <s v="DIVIDENDO US$ 0,190397"/>
    <d v="2020-12-01T00:00:00"/>
    <x v="478"/>
    <s v="US$"/>
    <x v="917"/>
    <n v="0"/>
    <n v="1000000"/>
    <n v="0"/>
    <n v="0"/>
    <n v="0"/>
    <n v="0.19"/>
    <s v="Low"/>
    <n v="190000"/>
    <m/>
    <m/>
    <m/>
    <m/>
    <m/>
    <m/>
    <m/>
    <m/>
    <m/>
  </r>
  <r>
    <s v="DIVIDENDO US$ 0,190242"/>
    <d v="2020-11-02T00:00:00"/>
    <x v="108"/>
    <s v="US$"/>
    <x v="917"/>
    <n v="0"/>
    <n v="1000000"/>
    <n v="0"/>
    <n v="0"/>
    <n v="0"/>
    <n v="0.19"/>
    <s v="Low"/>
    <n v="190000"/>
    <m/>
    <m/>
    <m/>
    <m/>
    <m/>
    <m/>
    <m/>
    <m/>
    <m/>
  </r>
  <r>
    <s v="DIVIDENDO US$ 0,190311"/>
    <d v="2020-08-03T00:00:00"/>
    <x v="863"/>
    <s v="US$"/>
    <x v="917"/>
    <n v="0"/>
    <n v="1000000"/>
    <n v="0"/>
    <n v="0"/>
    <n v="0"/>
    <n v="0.19"/>
    <s v="Low"/>
    <n v="190000"/>
    <m/>
    <m/>
    <m/>
    <m/>
    <m/>
    <m/>
    <m/>
    <m/>
    <m/>
  </r>
  <r>
    <s v="DIVIDENDO US$ 0,19014"/>
    <d v="2020-08-03T00:00:00"/>
    <x v="863"/>
    <s v="US$"/>
    <x v="889"/>
    <n v="0"/>
    <n v="1000000"/>
    <n v="0"/>
    <n v="0"/>
    <n v="0"/>
    <n v="0.19"/>
    <s v="Low"/>
    <n v="190000"/>
    <m/>
    <m/>
    <m/>
    <m/>
    <m/>
    <m/>
    <m/>
    <m/>
    <m/>
  </r>
  <r>
    <s v="DIVIDENDO PROV US$ 0,0190086605"/>
    <d v="2020-06-11T00:00:00"/>
    <x v="1232"/>
    <s v="US$"/>
    <x v="921"/>
    <n v="0"/>
    <n v="10000000"/>
    <n v="0"/>
    <n v="0"/>
    <n v="0"/>
    <n v="1.9E-2"/>
    <s v="Low"/>
    <n v="190000"/>
    <m/>
    <m/>
    <m/>
    <m/>
    <m/>
    <m/>
    <m/>
    <m/>
    <m/>
  </r>
  <r>
    <s v="DIVIDENDO US$ 0,19045"/>
    <d v="2020-06-01T00:00:00"/>
    <x v="688"/>
    <s v="US$"/>
    <x v="801"/>
    <n v="0"/>
    <n v="1000000"/>
    <n v="0"/>
    <n v="0"/>
    <n v="0"/>
    <n v="0.19"/>
    <s v="Low"/>
    <n v="190000"/>
    <m/>
    <m/>
    <m/>
    <m/>
    <m/>
    <m/>
    <m/>
    <m/>
    <m/>
  </r>
  <r>
    <s v="DIVIDENDO US$ 0,189738"/>
    <d v="2020-02-03T00:00:00"/>
    <x v="125"/>
    <s v="US$"/>
    <x v="917"/>
    <n v="0"/>
    <n v="1000000"/>
    <n v="0"/>
    <n v="0"/>
    <n v="0"/>
    <n v="0.19"/>
    <s v="Low"/>
    <n v="190000"/>
    <m/>
    <m/>
    <m/>
    <m/>
    <m/>
    <m/>
    <m/>
    <m/>
    <m/>
  </r>
  <r>
    <s v="DIVIDENDO PROV 0 US$ 0,018594498"/>
    <d v="2018-09-06T00:00:00"/>
    <x v="143"/>
    <s v="US$"/>
    <x v="856"/>
    <n v="0"/>
    <n v="10000000"/>
    <n v="0"/>
    <n v="0"/>
    <n v="0"/>
    <n v="1.9E-2"/>
    <s v="Low"/>
    <n v="190000"/>
    <m/>
    <m/>
    <m/>
    <m/>
    <m/>
    <m/>
    <m/>
    <m/>
    <m/>
  </r>
  <r>
    <s v="DIVIDENDO US$ 0,189658"/>
    <d v="2018-06-29T00:00:00"/>
    <x v="1236"/>
    <s v="US$"/>
    <x v="922"/>
    <n v="0"/>
    <n v="1000000"/>
    <n v="0"/>
    <n v="0"/>
    <n v="0"/>
    <n v="0.19"/>
    <s v="Low"/>
    <n v="190000"/>
    <m/>
    <m/>
    <m/>
    <m/>
    <m/>
    <m/>
    <m/>
    <m/>
    <m/>
  </r>
  <r>
    <s v="DIVIDENDO $ 0,018831931"/>
    <d v="2018-06-18T00:00:00"/>
    <x v="658"/>
    <s v="$"/>
    <x v="403"/>
    <n v="0"/>
    <n v="10000000"/>
    <n v="0"/>
    <n v="0"/>
    <n v="0"/>
    <n v="1.9E-2"/>
    <s v="Low"/>
    <n v="190000"/>
    <m/>
    <m/>
    <m/>
    <m/>
    <m/>
    <m/>
    <m/>
    <m/>
    <m/>
  </r>
  <r>
    <s v="DIVIDENDO DEF US$ 0,0188586459038396"/>
    <d v="2017-06-20T00:00:00"/>
    <x v="413"/>
    <s v="US$"/>
    <x v="913"/>
    <n v="0"/>
    <n v="10000000"/>
    <n v="0"/>
    <n v="0"/>
    <n v="0"/>
    <n v="1.9E-2"/>
    <s v="Low"/>
    <n v="190000"/>
    <m/>
    <m/>
    <m/>
    <m/>
    <m/>
    <m/>
    <m/>
    <m/>
    <m/>
  </r>
  <r>
    <s v="DIVIDENDO PROV $ 0,0193379814446364"/>
    <d v="2017-05-16T00:00:00"/>
    <x v="83"/>
    <s v="$"/>
    <x v="467"/>
    <n v="0"/>
    <n v="10000000"/>
    <n v="0"/>
    <n v="0"/>
    <n v="0"/>
    <n v="1.9E-2"/>
    <s v="Low"/>
    <n v="190000"/>
    <m/>
    <m/>
    <m/>
    <m/>
    <m/>
    <m/>
    <m/>
    <m/>
    <m/>
  </r>
  <r>
    <s v="DIVIDENDO US$ 1,8911"/>
    <d v="2020-12-21T00:00:00"/>
    <x v="452"/>
    <s v="US$"/>
    <x v="968"/>
    <n v="0"/>
    <n v="100000"/>
    <n v="0"/>
    <n v="0"/>
    <n v="0"/>
    <n v="1.891"/>
    <s v="Medium"/>
    <n v="189100"/>
    <m/>
    <m/>
    <m/>
    <m/>
    <m/>
    <m/>
    <m/>
    <m/>
    <m/>
  </r>
  <r>
    <s v="DIVIDENDO US$ 0,189348"/>
    <d v="2021-09-01T00:00:00"/>
    <x v="437"/>
    <s v="US$"/>
    <x v="889"/>
    <n v="0"/>
    <n v="1000000"/>
    <n v="0"/>
    <n v="0"/>
    <n v="0"/>
    <n v="0.189"/>
    <s v="Low"/>
    <n v="189000"/>
    <m/>
    <m/>
    <m/>
    <m/>
    <m/>
    <m/>
    <m/>
    <m/>
    <m/>
  </r>
  <r>
    <s v="DIVIDENDO US$ 0,189253"/>
    <d v="2021-07-01T00:00:00"/>
    <x v="645"/>
    <s v="US$"/>
    <x v="801"/>
    <n v="0"/>
    <n v="1000000"/>
    <n v="0"/>
    <n v="0"/>
    <n v="0"/>
    <n v="0.189"/>
    <s v="Low"/>
    <n v="189000"/>
    <m/>
    <m/>
    <m/>
    <m/>
    <m/>
    <m/>
    <m/>
    <m/>
    <m/>
  </r>
  <r>
    <s v="DIVIDENDO PROV US$ 0,10614843980742700"/>
    <d v="2021-07-13T00:00:00"/>
    <x v="677"/>
    <s v="US$"/>
    <x v="927"/>
    <n v="0"/>
    <n v="1779494"/>
    <n v="0"/>
    <n v="0"/>
    <n v="0"/>
    <n v="0.106"/>
    <s v="Low"/>
    <n v="188626.364"/>
    <m/>
    <m/>
    <m/>
    <m/>
    <m/>
    <m/>
    <m/>
    <m/>
    <m/>
  </r>
  <r>
    <s v="DIVIDENDO US$ 0,187502"/>
    <d v="2021-07-01T00:00:00"/>
    <x v="645"/>
    <s v="US$"/>
    <x v="889"/>
    <n v="0"/>
    <n v="1000000"/>
    <n v="0"/>
    <n v="0"/>
    <n v="0"/>
    <n v="0.188"/>
    <s v="Low"/>
    <n v="188000"/>
    <m/>
    <m/>
    <m/>
    <m/>
    <m/>
    <m/>
    <m/>
    <m/>
    <m/>
  </r>
  <r>
    <s v="DIVIDENDO US$ 0,187942"/>
    <d v="2020-12-17T00:00:00"/>
    <x v="585"/>
    <s v="US$"/>
    <x v="917"/>
    <n v="0"/>
    <n v="1000000"/>
    <n v="0"/>
    <n v="0"/>
    <n v="0"/>
    <n v="0.188"/>
    <s v="Low"/>
    <n v="188000"/>
    <m/>
    <m/>
    <m/>
    <m/>
    <m/>
    <m/>
    <m/>
    <m/>
    <m/>
  </r>
  <r>
    <s v="DIVIDENDO US$ 0,187509"/>
    <d v="2020-03-25T00:00:00"/>
    <x v="731"/>
    <s v="US$"/>
    <x v="925"/>
    <n v="0"/>
    <n v="1000000"/>
    <n v="0"/>
    <n v="0"/>
    <n v="0"/>
    <n v="0.188"/>
    <s v="Low"/>
    <n v="188000"/>
    <m/>
    <m/>
    <m/>
    <m/>
    <m/>
    <m/>
    <m/>
    <m/>
    <m/>
  </r>
  <r>
    <s v="DIVIDENDO US$ 0,188229"/>
    <d v="2020-03-02T00:00:00"/>
    <x v="691"/>
    <s v="US$"/>
    <x v="917"/>
    <n v="0"/>
    <n v="1000000"/>
    <n v="0"/>
    <n v="0"/>
    <n v="0"/>
    <n v="0.188"/>
    <s v="Low"/>
    <n v="188000"/>
    <m/>
    <m/>
    <m/>
    <m/>
    <m/>
    <m/>
    <m/>
    <m/>
    <m/>
  </r>
  <r>
    <s v="DIVIDENDO DEF 6 $ 0,000542220913523703"/>
    <d v="2018-05-17T00:00:00"/>
    <x v="81"/>
    <s v="$"/>
    <x v="887"/>
    <n v="0"/>
    <n v="187132538"/>
    <n v="0"/>
    <n v="0"/>
    <n v="0"/>
    <n v="1E-3"/>
    <s v="Low"/>
    <n v="187132.538"/>
    <m/>
    <m/>
    <m/>
    <m/>
    <m/>
    <m/>
    <m/>
    <m/>
    <m/>
  </r>
  <r>
    <s v="DIVIDENDO DEF 6 $ 0,000621779086476297"/>
    <d v="2018-05-17T00:00:00"/>
    <x v="81"/>
    <s v="$"/>
    <x v="887"/>
    <n v="0"/>
    <n v="187132538"/>
    <n v="0"/>
    <n v="0"/>
    <n v="0"/>
    <n v="1E-3"/>
    <s v="Low"/>
    <n v="187132.538"/>
    <m/>
    <m/>
    <m/>
    <m/>
    <m/>
    <m/>
    <m/>
    <m/>
    <m/>
  </r>
  <r>
    <s v="DIVIDENDO ADIC 4 $ 0,0007385"/>
    <d v="2017-05-11T00:00:00"/>
    <x v="86"/>
    <s v="$"/>
    <x v="887"/>
    <n v="0"/>
    <n v="187132538"/>
    <n v="0"/>
    <n v="0"/>
    <n v="0"/>
    <n v="1E-3"/>
    <s v="Low"/>
    <n v="187132.538"/>
    <m/>
    <m/>
    <m/>
    <m/>
    <m/>
    <m/>
    <m/>
    <m/>
    <m/>
  </r>
  <r>
    <s v="DIVIDENDO DEF $ 0,00116"/>
    <d v="2016-05-18T00:00:00"/>
    <x v="91"/>
    <s v="$"/>
    <x v="887"/>
    <n v="0"/>
    <n v="187132538"/>
    <n v="0"/>
    <n v="0"/>
    <n v="0"/>
    <n v="1E-3"/>
    <s v="Low"/>
    <n v="187132.538"/>
    <m/>
    <m/>
    <m/>
    <m/>
    <m/>
    <m/>
    <m/>
    <m/>
    <m/>
  </r>
  <r>
    <s v="DIVIDENDO  US$ 0,186683"/>
    <d v="2020-07-01T00:00:00"/>
    <x v="610"/>
    <s v="US$"/>
    <x v="917"/>
    <n v="0"/>
    <n v="1000000"/>
    <n v="0"/>
    <n v="0"/>
    <n v="0"/>
    <n v="0.187"/>
    <s v="Low"/>
    <n v="187000"/>
    <m/>
    <m/>
    <m/>
    <m/>
    <m/>
    <m/>
    <m/>
    <m/>
    <m/>
  </r>
  <r>
    <s v="DIVIDENDO DEF EURO 0,02462714066924720"/>
    <d v="2021-07-21T00:00:00"/>
    <x v="901"/>
    <s v="EURO"/>
    <x v="815"/>
    <n v="0"/>
    <n v="7438328"/>
    <n v="0"/>
    <n v="0"/>
    <n v="0"/>
    <n v="2.5000000000000001E-2"/>
    <s v="Low"/>
    <n v="185958.2"/>
    <m/>
    <m/>
    <m/>
    <m/>
    <m/>
    <m/>
    <m/>
    <m/>
    <m/>
  </r>
  <r>
    <s v="DIVIDENDO US$ 0,184721"/>
    <d v="2021-06-01T00:00:00"/>
    <x v="485"/>
    <s v="US$"/>
    <x v="801"/>
    <n v="0"/>
    <n v="1000000"/>
    <n v="0"/>
    <n v="0"/>
    <n v="0"/>
    <n v="0.185"/>
    <s v="Low"/>
    <n v="185000"/>
    <m/>
    <m/>
    <m/>
    <m/>
    <m/>
    <m/>
    <m/>
    <m/>
    <m/>
  </r>
  <r>
    <s v="DIVIDENDO US$ 0,185064"/>
    <d v="2021-04-01T00:00:00"/>
    <x v="915"/>
    <s v="US$"/>
    <x v="889"/>
    <n v="0"/>
    <n v="1000000"/>
    <n v="0"/>
    <n v="0"/>
    <n v="0"/>
    <n v="0.185"/>
    <s v="Low"/>
    <n v="185000"/>
    <m/>
    <m/>
    <m/>
    <m/>
    <m/>
    <m/>
    <m/>
    <m/>
    <m/>
  </r>
  <r>
    <s v="DIVIDENDO US$ 0,183588"/>
    <d v="2021-06-01T00:00:00"/>
    <x v="485"/>
    <s v="US$"/>
    <x v="917"/>
    <n v="0"/>
    <n v="1000000"/>
    <n v="0"/>
    <n v="0"/>
    <n v="0"/>
    <n v="0.184"/>
    <s v="Low"/>
    <n v="184000"/>
    <m/>
    <m/>
    <m/>
    <m/>
    <m/>
    <m/>
    <m/>
    <m/>
    <m/>
  </r>
  <r>
    <s v="DIVIDENDO US$ 0,183747"/>
    <d v="2021-05-03T00:00:00"/>
    <x v="314"/>
    <s v="US$"/>
    <x v="917"/>
    <n v="0"/>
    <n v="1000000"/>
    <n v="0"/>
    <n v="0"/>
    <n v="0"/>
    <n v="0.184"/>
    <s v="Low"/>
    <n v="184000"/>
    <m/>
    <m/>
    <m/>
    <m/>
    <m/>
    <m/>
    <m/>
    <m/>
    <m/>
  </r>
  <r>
    <s v="DIVIDENDO US$ 0,183654"/>
    <d v="2018-07-03T00:00:00"/>
    <x v="1216"/>
    <s v="US$"/>
    <x v="847"/>
    <n v="0"/>
    <n v="1000000"/>
    <n v="0"/>
    <n v="0"/>
    <n v="0"/>
    <n v="0.184"/>
    <s v="Low"/>
    <n v="184000"/>
    <m/>
    <m/>
    <m/>
    <m/>
    <m/>
    <m/>
    <m/>
    <m/>
    <m/>
  </r>
  <r>
    <s v="DIVIDENDO US$ 0,18292"/>
    <d v="2020-09-01T00:00:00"/>
    <x v="970"/>
    <s v="US$"/>
    <x v="889"/>
    <n v="0"/>
    <n v="1000000"/>
    <n v="0"/>
    <n v="0"/>
    <n v="0"/>
    <n v="0.183"/>
    <s v="Low"/>
    <n v="183000"/>
    <m/>
    <m/>
    <m/>
    <m/>
    <m/>
    <m/>
    <m/>
    <m/>
    <m/>
  </r>
  <r>
    <s v="DIVIDENDO US$ 0,182713"/>
    <d v="2020-06-15T00:00:00"/>
    <x v="2"/>
    <s v="US$"/>
    <x v="925"/>
    <n v="0"/>
    <n v="1000000"/>
    <n v="0"/>
    <n v="0"/>
    <n v="0"/>
    <n v="0.183"/>
    <s v="Low"/>
    <n v="183000"/>
    <m/>
    <m/>
    <m/>
    <m/>
    <m/>
    <m/>
    <m/>
    <m/>
    <m/>
  </r>
  <r>
    <s v="DIVIDENDO INF 0 $ 0,046582"/>
    <d v="2017-09-20T00:00:00"/>
    <x v="459"/>
    <s v="$"/>
    <x v="694"/>
    <n v="0"/>
    <n v="3883012"/>
    <n v="0"/>
    <n v="0"/>
    <n v="0"/>
    <n v="4.7E-2"/>
    <s v="Low"/>
    <n v="182501.56400000001"/>
    <m/>
    <m/>
    <m/>
    <m/>
    <m/>
    <m/>
    <m/>
    <m/>
    <m/>
  </r>
  <r>
    <s v="DIVIDENDO US$ 0,181723"/>
    <d v="2021-08-02T00:00:00"/>
    <x v="1246"/>
    <s v="US$"/>
    <x v="889"/>
    <n v="0"/>
    <n v="1000000"/>
    <n v="0"/>
    <n v="0"/>
    <n v="0"/>
    <n v="0.182"/>
    <s v="Low"/>
    <n v="182000"/>
    <m/>
    <m/>
    <m/>
    <m/>
    <m/>
    <m/>
    <m/>
    <m/>
    <m/>
  </r>
  <r>
    <s v="DIVIDENDO US$ 0,182428"/>
    <d v="2019-12-16T00:00:00"/>
    <x v="892"/>
    <s v="US$"/>
    <x v="824"/>
    <n v="0"/>
    <n v="1000000"/>
    <n v="0"/>
    <n v="0"/>
    <n v="0"/>
    <n v="0.182"/>
    <s v="Low"/>
    <n v="182000"/>
    <m/>
    <m/>
    <m/>
    <m/>
    <m/>
    <m/>
    <m/>
    <m/>
    <m/>
  </r>
  <r>
    <s v="DIVIDENDO US$ 0,182194"/>
    <d v="2019-12-02T00:00:00"/>
    <x v="1239"/>
    <s v="US$"/>
    <x v="910"/>
    <n v="0"/>
    <n v="1000000"/>
    <n v="0"/>
    <n v="0"/>
    <n v="0"/>
    <n v="0.182"/>
    <s v="Low"/>
    <n v="182000"/>
    <m/>
    <m/>
    <m/>
    <m/>
    <m/>
    <m/>
    <m/>
    <m/>
    <m/>
  </r>
  <r>
    <s v="DIVIDENDO US$ 0,180697"/>
    <d v="2021-07-01T00:00:00"/>
    <x v="645"/>
    <s v="US$"/>
    <x v="917"/>
    <n v="0"/>
    <n v="1000000"/>
    <n v="0"/>
    <n v="0"/>
    <n v="0"/>
    <n v="0.18099999999999999"/>
    <s v="Low"/>
    <n v="181000"/>
    <m/>
    <m/>
    <m/>
    <m/>
    <m/>
    <m/>
    <m/>
    <m/>
    <m/>
  </r>
  <r>
    <s v="DIVIDENDO US$ 0,180817"/>
    <d v="2020-03-02T00:00:00"/>
    <x v="691"/>
    <s v="US$"/>
    <x v="910"/>
    <n v="0"/>
    <n v="1000000"/>
    <n v="0"/>
    <n v="0"/>
    <n v="0"/>
    <n v="0.18099999999999999"/>
    <s v="Low"/>
    <n v="181000"/>
    <m/>
    <m/>
    <m/>
    <m/>
    <m/>
    <m/>
    <m/>
    <m/>
    <m/>
  </r>
  <r>
    <s v="DIVIDENDO US$ 0,1812"/>
    <d v="2018-09-26T00:00:00"/>
    <x v="1214"/>
    <s v="US$"/>
    <x v="925"/>
    <n v="0"/>
    <n v="1000000"/>
    <n v="0"/>
    <n v="0"/>
    <n v="0"/>
    <n v="0.18099999999999999"/>
    <s v="Low"/>
    <n v="181000"/>
    <m/>
    <m/>
    <m/>
    <m/>
    <m/>
    <m/>
    <m/>
    <m/>
    <m/>
  </r>
  <r>
    <s v="DIVIDENDO PROV US$ 0,0176231191"/>
    <d v="2021-06-03T00:00:00"/>
    <x v="1110"/>
    <s v="US$"/>
    <x v="832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800463"/>
    <d v="2021-03-12T00:00:00"/>
    <x v="874"/>
    <s v="US$"/>
    <x v="888"/>
    <n v="0"/>
    <n v="10000000"/>
    <n v="0"/>
    <n v="0"/>
    <n v="0"/>
    <n v="1.7999999999999999E-2"/>
    <s v="Low"/>
    <n v="180000"/>
    <m/>
    <m/>
    <m/>
    <m/>
    <m/>
    <m/>
    <m/>
    <m/>
    <m/>
  </r>
  <r>
    <s v="DIVIDENDO PROV $ 0,0180054640372930000"/>
    <d v="2020-12-23T00:00:00"/>
    <x v="281"/>
    <s v="$"/>
    <x v="467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758437"/>
    <d v="2020-11-25T00:00:00"/>
    <x v="1261"/>
    <s v="US$"/>
    <x v="969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836751"/>
    <d v="2020-09-29T00:00:00"/>
    <x v="1190"/>
    <s v="US$"/>
    <x v="850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824303"/>
    <d v="2020-09-02T00:00:00"/>
    <x v="970"/>
    <s v="US$"/>
    <x v="969"/>
    <n v="0"/>
    <n v="10000000"/>
    <n v="0"/>
    <n v="0"/>
    <n v="0"/>
    <n v="1.7999999999999999E-2"/>
    <s v="Low"/>
    <n v="180000"/>
    <m/>
    <m/>
    <m/>
    <m/>
    <m/>
    <m/>
    <m/>
    <m/>
    <m/>
  </r>
  <r>
    <s v="DIVIDENDO US$ 0,179764"/>
    <d v="2020-07-01T00:00:00"/>
    <x v="610"/>
    <s v="US$"/>
    <x v="801"/>
    <n v="0"/>
    <n v="1000000"/>
    <n v="0"/>
    <n v="0"/>
    <n v="0"/>
    <n v="0.18"/>
    <s v="Low"/>
    <n v="180000"/>
    <m/>
    <m/>
    <m/>
    <m/>
    <m/>
    <m/>
    <m/>
    <m/>
    <m/>
  </r>
  <r>
    <s v="DIVIDENDO US$ 0,18"/>
    <d v="2019-09-03T00:00:00"/>
    <x v="1060"/>
    <s v="US$"/>
    <x v="970"/>
    <n v="0"/>
    <n v="1000000"/>
    <n v="0"/>
    <n v="0"/>
    <n v="0"/>
    <n v="0.18"/>
    <s v="Low"/>
    <n v="180000"/>
    <m/>
    <m/>
    <m/>
    <m/>
    <m/>
    <m/>
    <m/>
    <m/>
    <m/>
  </r>
  <r>
    <s v="DIVIDENDO US$ 0,18"/>
    <d v="2019-09-03T00:00:00"/>
    <x v="1060"/>
    <s v="US$"/>
    <x v="971"/>
    <n v="0"/>
    <n v="1000000"/>
    <n v="0"/>
    <n v="0"/>
    <n v="0"/>
    <n v="0.18"/>
    <s v="Low"/>
    <n v="180000"/>
    <m/>
    <m/>
    <m/>
    <m/>
    <m/>
    <m/>
    <m/>
    <m/>
    <m/>
  </r>
  <r>
    <s v="DIVIDENDO US$ 0,18"/>
    <d v="2019-08-01T00:00:00"/>
    <x v="1187"/>
    <s v="US$"/>
    <x v="971"/>
    <n v="0"/>
    <n v="1000000"/>
    <n v="0"/>
    <n v="0"/>
    <n v="0"/>
    <n v="0.18"/>
    <s v="Low"/>
    <n v="180000"/>
    <m/>
    <m/>
    <m/>
    <m/>
    <m/>
    <m/>
    <m/>
    <m/>
    <m/>
  </r>
  <r>
    <s v="DIVIDENDO PROV 0 US$ 0,0183603"/>
    <d v="2018-09-06T00:00:00"/>
    <x v="143"/>
    <s v="US$"/>
    <x v="857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753951"/>
    <d v="2018-07-25T00:00:00"/>
    <x v="942"/>
    <s v="US$"/>
    <x v="972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78792"/>
    <d v="2018-07-05T00:00:00"/>
    <x v="1262"/>
    <s v="US$"/>
    <x v="850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82807853"/>
    <d v="2018-06-08T00:00:00"/>
    <x v="723"/>
    <s v="US$"/>
    <x v="965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82807759"/>
    <d v="2018-06-08T00:00:00"/>
    <x v="723"/>
    <s v="US$"/>
    <x v="966"/>
    <n v="0"/>
    <n v="10000000"/>
    <n v="0"/>
    <n v="0"/>
    <n v="0"/>
    <n v="1.7999999999999999E-2"/>
    <s v="Low"/>
    <n v="180000"/>
    <m/>
    <m/>
    <m/>
    <m/>
    <m/>
    <m/>
    <m/>
    <m/>
    <m/>
  </r>
  <r>
    <s v="DIVIDENDO PROV  US$ 0,0182807978"/>
    <d v="2018-06-08T00:00:00"/>
    <x v="723"/>
    <s v="US$"/>
    <x v="964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77314850153847"/>
    <d v="2018-04-19T00:00:00"/>
    <x v="1"/>
    <s v="US$"/>
    <x v="773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17763417"/>
    <d v="2017-06-02T00:00:00"/>
    <x v="1088"/>
    <s v="US$"/>
    <x v="913"/>
    <n v="0"/>
    <n v="10000000"/>
    <n v="0"/>
    <n v="0"/>
    <n v="0"/>
    <n v="1.7999999999999999E-2"/>
    <s v="Low"/>
    <n v="180000"/>
    <m/>
    <m/>
    <m/>
    <m/>
    <m/>
    <m/>
    <m/>
    <m/>
    <m/>
  </r>
  <r>
    <s v="DIVIDENDO PROV US$ 0,02208902737648210"/>
    <d v="2021-04-07T00:00:00"/>
    <x v="908"/>
    <s v="US$"/>
    <x v="924"/>
    <n v="0"/>
    <n v="8164492"/>
    <n v="0"/>
    <n v="0"/>
    <n v="0"/>
    <n v="2.1999999999999999E-2"/>
    <s v="Low"/>
    <n v="179618.82399999999"/>
    <m/>
    <m/>
    <m/>
    <m/>
    <m/>
    <m/>
    <m/>
    <m/>
    <m/>
  </r>
  <r>
    <s v="DIVIDENDO US$ 0,178742"/>
    <d v="2021-08-02T00:00:00"/>
    <x v="1246"/>
    <s v="US$"/>
    <x v="917"/>
    <n v="0"/>
    <n v="1000000"/>
    <n v="0"/>
    <n v="0"/>
    <n v="0"/>
    <n v="0.17899999999999999"/>
    <s v="Low"/>
    <n v="179000"/>
    <m/>
    <m/>
    <m/>
    <m/>
    <m/>
    <m/>
    <m/>
    <m/>
    <m/>
  </r>
  <r>
    <s v="DIVIDENDO US$ 0,178876"/>
    <d v="2019-12-16T00:00:00"/>
    <x v="892"/>
    <s v="US$"/>
    <x v="891"/>
    <n v="0"/>
    <n v="1000000"/>
    <n v="0"/>
    <n v="0"/>
    <n v="0"/>
    <n v="0.17899999999999999"/>
    <s v="Low"/>
    <n v="179000"/>
    <m/>
    <m/>
    <m/>
    <m/>
    <m/>
    <m/>
    <m/>
    <m/>
    <m/>
  </r>
  <r>
    <s v="DIVIDENDO DEF US$ 0,82457024"/>
    <d v="2021-06-05T00:00:00"/>
    <x v="164"/>
    <s v="US$"/>
    <x v="712"/>
    <n v="0"/>
    <n v="216851"/>
    <n v="0"/>
    <n v="0"/>
    <n v="0"/>
    <n v="0.82499999999999996"/>
    <s v="Low"/>
    <n v="178902.07500000001"/>
    <m/>
    <m/>
    <m/>
    <m/>
    <m/>
    <m/>
    <m/>
    <m/>
    <m/>
  </r>
  <r>
    <s v="DIVIDENDO DEF EURO 0,02465067724939700"/>
    <d v="2021-07-21T00:00:00"/>
    <x v="901"/>
    <s v="EURO"/>
    <x v="813"/>
    <n v="0"/>
    <n v="7145226"/>
    <n v="0"/>
    <n v="0"/>
    <n v="0"/>
    <n v="2.5000000000000001E-2"/>
    <s v="Low"/>
    <n v="178630.65"/>
    <m/>
    <m/>
    <m/>
    <m/>
    <m/>
    <m/>
    <m/>
    <m/>
    <m/>
  </r>
  <r>
    <s v="DIVIDENDO INF 0 $ 0,045602"/>
    <d v="2017-06-28T00:00:00"/>
    <x v="460"/>
    <s v="$"/>
    <x v="694"/>
    <n v="0"/>
    <n v="3883012"/>
    <n v="0"/>
    <n v="0"/>
    <n v="0"/>
    <n v="4.5999999999999999E-2"/>
    <s v="Low"/>
    <n v="178618.552"/>
    <m/>
    <m/>
    <m/>
    <m/>
    <m/>
    <m/>
    <m/>
    <m/>
    <m/>
  </r>
  <r>
    <s v="DIVIDENDO US$ 0,178008"/>
    <d v="2020-06-01T00:00:00"/>
    <x v="688"/>
    <s v="US$"/>
    <x v="917"/>
    <n v="0"/>
    <n v="1000000"/>
    <n v="0"/>
    <n v="0"/>
    <n v="0"/>
    <n v="0.17799999999999999"/>
    <s v="Low"/>
    <n v="178000"/>
    <m/>
    <m/>
    <m/>
    <m/>
    <m/>
    <m/>
    <m/>
    <m/>
    <m/>
  </r>
  <r>
    <s v="DIVIDENDO US$ 0,177927"/>
    <d v="2018-04-02T00:00:00"/>
    <x v="522"/>
    <s v="US$"/>
    <x v="910"/>
    <n v="0"/>
    <n v="1000000"/>
    <n v="0"/>
    <n v="0"/>
    <n v="0"/>
    <n v="0.17799999999999999"/>
    <s v="Low"/>
    <n v="178000"/>
    <m/>
    <m/>
    <m/>
    <m/>
    <m/>
    <m/>
    <m/>
    <m/>
    <m/>
  </r>
  <r>
    <s v="DIVIDENDO US$ 1,777745"/>
    <d v="2019-06-17T00:00:00"/>
    <x v="191"/>
    <s v="US$"/>
    <x v="973"/>
    <n v="0"/>
    <n v="100000"/>
    <n v="0"/>
    <n v="0"/>
    <n v="0"/>
    <n v="1.778"/>
    <s v="Medium"/>
    <n v="177800"/>
    <m/>
    <m/>
    <m/>
    <m/>
    <m/>
    <m/>
    <m/>
    <m/>
    <m/>
  </r>
  <r>
    <s v="DIVIDENDO PROV US$ 0,0065224255557397600"/>
    <d v="2021-08-17T00:00:00"/>
    <x v="1085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5077594374420200"/>
    <d v="2021-07-21T00:00:00"/>
    <x v="901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6124954742979000"/>
    <d v="2021-04-15T00:00:00"/>
    <x v="845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668062536292180"/>
    <d v="2021-02-19T00:00:00"/>
    <x v="860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726626677899880"/>
    <d v="2021-01-21T00:00:00"/>
    <x v="245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898602240587330"/>
    <d v="2020-11-12T00:00:00"/>
    <x v="325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809611485523"/>
    <d v="2020-10-22T00:00:00"/>
    <x v="216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PROV US$ 0,006902224284839820"/>
    <d v="2020-09-23T00:00:00"/>
    <x v="891"/>
    <s v="US$"/>
    <x v="974"/>
    <n v="0"/>
    <n v="25328447"/>
    <n v="0"/>
    <n v="0"/>
    <n v="0"/>
    <n v="7.0000000000000001E-3"/>
    <s v="Low"/>
    <n v="177299.12899999999"/>
    <m/>
    <m/>
    <m/>
    <m/>
    <m/>
    <m/>
    <m/>
    <m/>
    <m/>
  </r>
  <r>
    <s v="DIVIDENDO US$ 1,771158"/>
    <d v="2020-12-14T00:00:00"/>
    <x v="89"/>
    <s v="US$"/>
    <x v="879"/>
    <n v="0"/>
    <n v="100000"/>
    <n v="0"/>
    <n v="0"/>
    <n v="0"/>
    <n v="1.7709999999999999"/>
    <s v="Medium"/>
    <n v="177100"/>
    <m/>
    <m/>
    <m/>
    <m/>
    <m/>
    <m/>
    <m/>
    <m/>
    <m/>
  </r>
  <r>
    <s v="DIVIDENDO US$ 0,176902"/>
    <d v="2019-12-19T00:00:00"/>
    <x v="225"/>
    <s v="US$"/>
    <x v="910"/>
    <n v="0"/>
    <n v="1000000"/>
    <n v="0"/>
    <n v="0"/>
    <n v="0"/>
    <n v="0.17699999999999999"/>
    <s v="Low"/>
    <n v="177000"/>
    <m/>
    <m/>
    <m/>
    <m/>
    <m/>
    <m/>
    <m/>
    <m/>
    <m/>
  </r>
  <r>
    <s v="DIVIDENDO US$ 1,76"/>
    <d v="2021-08-16T00:00:00"/>
    <x v="437"/>
    <s v="US$"/>
    <x v="975"/>
    <n v="0"/>
    <n v="100000"/>
    <n v="0"/>
    <n v="0"/>
    <n v="0"/>
    <n v="1.76"/>
    <s v="Medium"/>
    <n v="176000"/>
    <m/>
    <m/>
    <m/>
    <m/>
    <m/>
    <m/>
    <m/>
    <m/>
    <m/>
  </r>
  <r>
    <s v="DIVIDENDO US$ 1,76"/>
    <d v="2021-05-14T00:00:00"/>
    <x v="1098"/>
    <s v="US$"/>
    <x v="975"/>
    <n v="0"/>
    <n v="100000"/>
    <n v="0"/>
    <n v="0"/>
    <n v="0"/>
    <n v="1.76"/>
    <s v="Medium"/>
    <n v="176000"/>
    <m/>
    <m/>
    <m/>
    <m/>
    <m/>
    <m/>
    <m/>
    <m/>
    <m/>
  </r>
  <r>
    <s v="DIVIDENDO DEF US$ 1,76"/>
    <d v="2021-02-11T00:00:00"/>
    <x v="554"/>
    <s v="US$"/>
    <x v="975"/>
    <n v="0"/>
    <n v="100000"/>
    <n v="0"/>
    <n v="0"/>
    <n v="0"/>
    <n v="1.76"/>
    <s v="Medium"/>
    <n v="176000"/>
    <m/>
    <m/>
    <m/>
    <m/>
    <m/>
    <m/>
    <m/>
    <m/>
    <m/>
  </r>
  <r>
    <s v="DIVIDENDO US$ 0,175774"/>
    <d v="2021-02-01T00:00:00"/>
    <x v="374"/>
    <s v="US$"/>
    <x v="889"/>
    <n v="0"/>
    <n v="1000000"/>
    <n v="0"/>
    <n v="0"/>
    <n v="0"/>
    <n v="0.17599999999999999"/>
    <s v="Low"/>
    <n v="176000"/>
    <m/>
    <m/>
    <m/>
    <m/>
    <m/>
    <m/>
    <m/>
    <m/>
    <m/>
  </r>
  <r>
    <s v="DIVIDENDO US$ 0,175063"/>
    <d v="2019-09-24T00:00:00"/>
    <x v="141"/>
    <s v="US$"/>
    <x v="891"/>
    <n v="0"/>
    <n v="1000000"/>
    <n v="0"/>
    <n v="0"/>
    <n v="0"/>
    <n v="0.17499999999999999"/>
    <s v="Low"/>
    <n v="175000"/>
    <m/>
    <m/>
    <m/>
    <m/>
    <m/>
    <m/>
    <m/>
    <m/>
    <m/>
  </r>
  <r>
    <s v="DIVIDENDO US$ 0,175308"/>
    <d v="2018-09-26T00:00:00"/>
    <x v="387"/>
    <s v="US$"/>
    <x v="820"/>
    <n v="0"/>
    <n v="1000000"/>
    <n v="0"/>
    <n v="0"/>
    <n v="0"/>
    <n v="0.17499999999999999"/>
    <s v="Low"/>
    <n v="175000"/>
    <m/>
    <m/>
    <m/>
    <m/>
    <m/>
    <m/>
    <m/>
    <m/>
    <m/>
  </r>
  <r>
    <s v="DIVIDENDO US$ 0,175035"/>
    <d v="2018-04-02T00:00:00"/>
    <x v="522"/>
    <s v="US$"/>
    <x v="922"/>
    <n v="0"/>
    <n v="1000000"/>
    <n v="0"/>
    <n v="0"/>
    <n v="0"/>
    <n v="0.17499999999999999"/>
    <s v="Low"/>
    <n v="175000"/>
    <m/>
    <m/>
    <m/>
    <m/>
    <m/>
    <m/>
    <m/>
    <m/>
    <m/>
  </r>
  <r>
    <s v="DIVIDENDO INF 0 $ 0,044824"/>
    <d v="2017-09-23T00:00:00"/>
    <x v="706"/>
    <s v="$"/>
    <x v="694"/>
    <n v="0"/>
    <n v="3883012"/>
    <n v="0"/>
    <n v="0"/>
    <n v="0"/>
    <n v="4.4999999999999998E-2"/>
    <s v="Low"/>
    <n v="174735.54"/>
    <m/>
    <m/>
    <m/>
    <m/>
    <m/>
    <m/>
    <m/>
    <m/>
    <m/>
  </r>
  <r>
    <s v="DIVIDENDO INF 0 $ 0,045037"/>
    <d v="2017-05-16T00:00:00"/>
    <x v="83"/>
    <s v="$"/>
    <x v="694"/>
    <n v="0"/>
    <n v="3883012"/>
    <n v="0"/>
    <n v="0"/>
    <n v="0"/>
    <n v="4.4999999999999998E-2"/>
    <s v="Low"/>
    <n v="174735.54"/>
    <m/>
    <m/>
    <m/>
    <m/>
    <m/>
    <m/>
    <m/>
    <m/>
    <m/>
  </r>
  <r>
    <s v="DIVIDENDO $ 0,045307"/>
    <d v="2016-05-11T00:00:00"/>
    <x v="35"/>
    <s v="$"/>
    <x v="694"/>
    <n v="0"/>
    <n v="3883012"/>
    <n v="0"/>
    <n v="0"/>
    <n v="0"/>
    <n v="4.4999999999999998E-2"/>
    <s v="Low"/>
    <n v="174735.54"/>
    <m/>
    <m/>
    <m/>
    <m/>
    <m/>
    <m/>
    <m/>
    <m/>
    <m/>
  </r>
  <r>
    <s v="DIVIDENDO $ 0,045461"/>
    <d v="2016-05-05T00:00:00"/>
    <x v="220"/>
    <s v="$"/>
    <x v="694"/>
    <n v="0"/>
    <n v="3883012"/>
    <n v="0"/>
    <n v="0"/>
    <n v="0"/>
    <n v="4.4999999999999998E-2"/>
    <s v="Low"/>
    <n v="174735.54"/>
    <m/>
    <m/>
    <m/>
    <m/>
    <m/>
    <m/>
    <m/>
    <m/>
    <m/>
  </r>
  <r>
    <s v="DIVIDENDO $ 0,044644"/>
    <d v="2015-07-14T00:00:00"/>
    <x v="310"/>
    <s v="$"/>
    <x v="694"/>
    <n v="0"/>
    <n v="3883012"/>
    <n v="0"/>
    <n v="0"/>
    <n v="0"/>
    <n v="4.4999999999999998E-2"/>
    <s v="Low"/>
    <n v="174735.54"/>
    <m/>
    <m/>
    <m/>
    <m/>
    <m/>
    <m/>
    <m/>
    <m/>
    <m/>
  </r>
  <r>
    <s v="DIVIDENDO US$ 1,745"/>
    <d v="2015-12-21T00:00:00"/>
    <x v="958"/>
    <s v="US$"/>
    <x v="976"/>
    <n v="0"/>
    <n v="100000"/>
    <n v="0"/>
    <n v="0"/>
    <n v="0"/>
    <n v="1.7450000000000001"/>
    <s v="Medium"/>
    <n v="174500"/>
    <m/>
    <m/>
    <m/>
    <m/>
    <m/>
    <m/>
    <m/>
    <m/>
    <m/>
  </r>
  <r>
    <s v="DIVIDENDO $ 0,044931"/>
    <d v="2015-01-14T00:00:00"/>
    <x v="439"/>
    <s v="$"/>
    <x v="694"/>
    <n v="0"/>
    <n v="3874344"/>
    <n v="0"/>
    <n v="0"/>
    <n v="0"/>
    <n v="4.4999999999999998E-2"/>
    <s v="Low"/>
    <n v="174345.48"/>
    <m/>
    <m/>
    <m/>
    <m/>
    <m/>
    <m/>
    <m/>
    <m/>
    <m/>
  </r>
  <r>
    <s v="DIVIDENDO US$ 0,174252"/>
    <d v="2020-08-03T00:00:00"/>
    <x v="863"/>
    <s v="US$"/>
    <x v="801"/>
    <n v="0"/>
    <n v="1000000"/>
    <n v="0"/>
    <n v="0"/>
    <n v="0"/>
    <n v="0.17399999999999999"/>
    <s v="Low"/>
    <n v="174000"/>
    <m/>
    <m/>
    <m/>
    <m/>
    <m/>
    <m/>
    <m/>
    <m/>
    <m/>
  </r>
  <r>
    <s v="DIVIDENDO US$ 1,733809"/>
    <d v="2015-12-24T00:00:00"/>
    <x v="968"/>
    <s v="US$"/>
    <x v="977"/>
    <n v="0"/>
    <n v="100000"/>
    <n v="0"/>
    <n v="0"/>
    <n v="0"/>
    <n v="1.734"/>
    <s v="Medium"/>
    <n v="173400"/>
    <m/>
    <m/>
    <m/>
    <m/>
    <m/>
    <m/>
    <m/>
    <m/>
    <m/>
  </r>
  <r>
    <s v="DIVIDENDO US$ 0,173235"/>
    <d v="2021-09-01T00:00:00"/>
    <x v="437"/>
    <s v="US$"/>
    <x v="917"/>
    <n v="0"/>
    <n v="1000000"/>
    <n v="0"/>
    <n v="0"/>
    <n v="0"/>
    <n v="0.17299999999999999"/>
    <s v="Low"/>
    <n v="173000"/>
    <m/>
    <m/>
    <m/>
    <m/>
    <m/>
    <m/>
    <m/>
    <m/>
    <m/>
  </r>
  <r>
    <s v="DIVIDENDO US$ 0,172569"/>
    <d v="2021-05-03T00:00:00"/>
    <x v="314"/>
    <s v="US$"/>
    <x v="801"/>
    <n v="0"/>
    <n v="1000000"/>
    <n v="0"/>
    <n v="0"/>
    <n v="0"/>
    <n v="0.17299999999999999"/>
    <s v="Low"/>
    <n v="173000"/>
    <m/>
    <m/>
    <m/>
    <m/>
    <m/>
    <m/>
    <m/>
    <m/>
    <m/>
  </r>
  <r>
    <s v="DIVIDENDO US$ 0,172575"/>
    <d v="2021-05-03T00:00:00"/>
    <x v="314"/>
    <s v="US$"/>
    <x v="886"/>
    <n v="0"/>
    <n v="1000000"/>
    <n v="0"/>
    <n v="0"/>
    <n v="0"/>
    <n v="0.17299999999999999"/>
    <s v="Low"/>
    <n v="173000"/>
    <m/>
    <m/>
    <m/>
    <m/>
    <m/>
    <m/>
    <m/>
    <m/>
    <m/>
  </r>
  <r>
    <s v="DIVIDENDO DEF 66 $ 575"/>
    <d v="2018-05-15T00:00:00"/>
    <x v="254"/>
    <s v="$"/>
    <x v="823"/>
    <n v="0"/>
    <n v="300"/>
    <n v="0"/>
    <n v="0"/>
    <n v="0"/>
    <n v="575"/>
    <s v="Very High"/>
    <n v="172500"/>
    <m/>
    <m/>
    <m/>
    <m/>
    <m/>
    <m/>
    <m/>
    <m/>
    <m/>
  </r>
  <r>
    <s v="DIVIDENDO PROV 0 US$ 0,17239"/>
    <d v="2021-06-10T00:00:00"/>
    <x v="103"/>
    <s v="US$"/>
    <x v="820"/>
    <n v="0"/>
    <n v="1000000"/>
    <n v="0"/>
    <n v="0"/>
    <n v="0"/>
    <n v="0.17199999999999999"/>
    <s v="Low"/>
    <n v="172000"/>
    <m/>
    <m/>
    <m/>
    <m/>
    <m/>
    <m/>
    <m/>
    <m/>
    <m/>
  </r>
  <r>
    <s v="DIVIDENDO US$ 0,172203"/>
    <d v="2021-04-01T00:00:00"/>
    <x v="915"/>
    <s v="US$"/>
    <x v="886"/>
    <n v="0"/>
    <n v="1000000"/>
    <n v="0"/>
    <n v="0"/>
    <n v="0"/>
    <n v="0.17199999999999999"/>
    <s v="Low"/>
    <n v="172000"/>
    <m/>
    <m/>
    <m/>
    <m/>
    <m/>
    <m/>
    <m/>
    <m/>
    <m/>
  </r>
  <r>
    <s v="DIVIDENDO US$ 0,171726"/>
    <d v="2021-03-01T00:00:00"/>
    <x v="1245"/>
    <s v="US$"/>
    <x v="889"/>
    <n v="0"/>
    <n v="1000000"/>
    <n v="0"/>
    <n v="0"/>
    <n v="0"/>
    <n v="0.17199999999999999"/>
    <s v="Low"/>
    <n v="172000"/>
    <m/>
    <m/>
    <m/>
    <m/>
    <m/>
    <m/>
    <m/>
    <m/>
    <m/>
  </r>
  <r>
    <s v="DIVIDENDO US$ 0,171902"/>
    <d v="2018-12-17T00:00:00"/>
    <x v="330"/>
    <s v="US$"/>
    <x v="891"/>
    <n v="0"/>
    <n v="1000000"/>
    <n v="0"/>
    <n v="0"/>
    <n v="0"/>
    <n v="0.17199999999999999"/>
    <s v="Low"/>
    <n v="172000"/>
    <m/>
    <m/>
    <m/>
    <m/>
    <m/>
    <m/>
    <m/>
    <m/>
    <m/>
  </r>
  <r>
    <s v="DIVIDENDO US$ 0,170513"/>
    <d v="2020-06-15T00:00:00"/>
    <x v="2"/>
    <s v="US$"/>
    <x v="824"/>
    <n v="0"/>
    <n v="1000000"/>
    <n v="0"/>
    <n v="0"/>
    <n v="0"/>
    <n v="0.17100000000000001"/>
    <s v="Low"/>
    <n v="171000"/>
    <m/>
    <m/>
    <m/>
    <m/>
    <m/>
    <m/>
    <m/>
    <m/>
    <m/>
  </r>
  <r>
    <s v="DIVIDENDO US$ 0,170727"/>
    <d v="2019-10-01T00:00:00"/>
    <x v="611"/>
    <s v="US$"/>
    <x v="922"/>
    <n v="0"/>
    <n v="1000000"/>
    <n v="0"/>
    <n v="0"/>
    <n v="0"/>
    <n v="0.17100000000000001"/>
    <s v="Low"/>
    <n v="171000"/>
    <m/>
    <m/>
    <m/>
    <m/>
    <m/>
    <m/>
    <m/>
    <m/>
    <m/>
  </r>
  <r>
    <s v="DIVIDENDO US$ 1,71"/>
    <d v="2018-11-08T00:00:00"/>
    <x v="967"/>
    <s v="US$"/>
    <x v="951"/>
    <n v="0"/>
    <n v="100000"/>
    <n v="0"/>
    <n v="0"/>
    <n v="0"/>
    <n v="1.71"/>
    <s v="Medium"/>
    <n v="171000"/>
    <m/>
    <m/>
    <m/>
    <m/>
    <m/>
    <m/>
    <m/>
    <m/>
    <m/>
  </r>
  <r>
    <s v="DIVIDENDO US$ 1,71"/>
    <d v="2018-08-09T00:00:00"/>
    <x v="1263"/>
    <s v="US$"/>
    <x v="951"/>
    <n v="0"/>
    <n v="100000"/>
    <n v="0"/>
    <n v="0"/>
    <n v="0"/>
    <n v="1.71"/>
    <s v="Medium"/>
    <n v="171000"/>
    <m/>
    <m/>
    <m/>
    <m/>
    <m/>
    <m/>
    <m/>
    <m/>
    <m/>
  </r>
  <r>
    <s v="DIVIDENDO PROV 0 US$ 1,71"/>
    <d v="2018-05-10T00:00:00"/>
    <x v="1072"/>
    <s v="US$"/>
    <x v="951"/>
    <n v="0"/>
    <n v="100000"/>
    <n v="0"/>
    <n v="0"/>
    <n v="0"/>
    <n v="1.71"/>
    <s v="Medium"/>
    <n v="171000"/>
    <m/>
    <m/>
    <m/>
    <m/>
    <m/>
    <m/>
    <m/>
    <m/>
    <m/>
  </r>
  <r>
    <s v="DIVIDENDO US$ 1,71"/>
    <d v="2018-02-08T00:00:00"/>
    <x v="1264"/>
    <s v="US$"/>
    <x v="951"/>
    <n v="0"/>
    <n v="100000"/>
    <n v="0"/>
    <n v="0"/>
    <n v="0"/>
    <n v="1.71"/>
    <s v="Medium"/>
    <n v="171000"/>
    <m/>
    <m/>
    <m/>
    <m/>
    <m/>
    <m/>
    <m/>
    <m/>
    <m/>
  </r>
  <r>
    <s v="DIVIDENDO INF 0 $ 0,043552"/>
    <d v="2017-12-22T00:00:00"/>
    <x v="662"/>
    <s v="$"/>
    <x v="694"/>
    <n v="0"/>
    <n v="3883012"/>
    <n v="0"/>
    <n v="0"/>
    <n v="0"/>
    <n v="4.3999999999999997E-2"/>
    <s v="Low"/>
    <n v="170852.52799999999"/>
    <m/>
    <m/>
    <m/>
    <m/>
    <m/>
    <m/>
    <m/>
    <m/>
    <m/>
  </r>
  <r>
    <s v="DIVIDENDO $ 0,044328"/>
    <d v="2016-05-20T00:00:00"/>
    <x v="101"/>
    <s v="$"/>
    <x v="694"/>
    <n v="0"/>
    <n v="3883012"/>
    <n v="0"/>
    <n v="0"/>
    <n v="0"/>
    <n v="4.3999999999999997E-2"/>
    <s v="Low"/>
    <n v="170852.52799999999"/>
    <m/>
    <m/>
    <m/>
    <m/>
    <m/>
    <m/>
    <m/>
    <m/>
    <m/>
  </r>
  <r>
    <s v="DIVIDENDO $ 0,044162"/>
    <d v="2015-10-07T00:00:00"/>
    <x v="739"/>
    <s v="$"/>
    <x v="694"/>
    <n v="0"/>
    <n v="3883012"/>
    <n v="0"/>
    <n v="0"/>
    <n v="0"/>
    <n v="4.3999999999999997E-2"/>
    <s v="Low"/>
    <n v="170852.52799999999"/>
    <m/>
    <m/>
    <m/>
    <m/>
    <m/>
    <m/>
    <m/>
    <m/>
    <m/>
  </r>
  <r>
    <s v="DIVIDENDO PROV US$ 0,017125164"/>
    <d v="2021-07-13T00:00:00"/>
    <x v="677"/>
    <s v="US$"/>
    <x v="978"/>
    <n v="0"/>
    <n v="10000000"/>
    <n v="0"/>
    <n v="0"/>
    <n v="0"/>
    <n v="1.7000000000000001E-2"/>
    <s v="Low"/>
    <n v="170000"/>
    <m/>
    <m/>
    <m/>
    <m/>
    <m/>
    <m/>
    <m/>
    <m/>
    <m/>
  </r>
  <r>
    <s v="DIVIDENDO PROV US$ 0,017102445"/>
    <d v="2021-07-13T00:00:00"/>
    <x v="677"/>
    <s v="US$"/>
    <x v="979"/>
    <n v="0"/>
    <n v="10000000"/>
    <n v="0"/>
    <n v="0"/>
    <n v="0"/>
    <n v="1.7000000000000001E-2"/>
    <s v="Low"/>
    <n v="170000"/>
    <m/>
    <m/>
    <m/>
    <m/>
    <m/>
    <m/>
    <m/>
    <m/>
    <m/>
  </r>
  <r>
    <s v="DIVIDENDO PROV 0 $ 0,017132538369420"/>
    <d v="2021-07-13T00:00:00"/>
    <x v="677"/>
    <s v="$"/>
    <x v="467"/>
    <n v="0"/>
    <n v="10000000"/>
    <n v="0"/>
    <n v="0"/>
    <n v="0"/>
    <n v="1.7000000000000001E-2"/>
    <s v="Low"/>
    <n v="170000"/>
    <m/>
    <m/>
    <m/>
    <m/>
    <m/>
    <m/>
    <m/>
    <m/>
    <m/>
  </r>
  <r>
    <s v="DIVIDENDO PROV US$ 0,0171298354974503"/>
    <d v="2021-06-09T00:00:00"/>
    <x v="824"/>
    <s v="US$"/>
    <x v="980"/>
    <n v="0"/>
    <n v="10000000"/>
    <n v="0"/>
    <n v="0"/>
    <n v="0"/>
    <n v="1.7000000000000001E-2"/>
    <s v="Low"/>
    <n v="170000"/>
    <m/>
    <m/>
    <m/>
    <m/>
    <m/>
    <m/>
    <m/>
    <m/>
    <m/>
  </r>
  <r>
    <s v="DIVIDENDO $ 0,01677"/>
    <d v="2021-05-04T00:00:00"/>
    <x v="142"/>
    <s v="$"/>
    <x v="607"/>
    <n v="0"/>
    <n v="10000000"/>
    <n v="0"/>
    <n v="0"/>
    <n v="0"/>
    <n v="1.7000000000000001E-2"/>
    <s v="Low"/>
    <n v="170000"/>
    <m/>
    <m/>
    <m/>
    <m/>
    <m/>
    <m/>
    <m/>
    <m/>
    <m/>
  </r>
  <r>
    <s v="DIVIDENDO PROV US$ 0,01733107"/>
    <d v="2021-03-05T00:00:00"/>
    <x v="477"/>
    <s v="US$"/>
    <x v="969"/>
    <n v="0"/>
    <n v="10000000"/>
    <n v="0"/>
    <n v="0"/>
    <n v="0"/>
    <n v="1.7000000000000001E-2"/>
    <s v="Low"/>
    <n v="170000"/>
    <m/>
    <m/>
    <m/>
    <m/>
    <m/>
    <m/>
    <m/>
    <m/>
    <m/>
  </r>
  <r>
    <s v="DIVIDENDO US$ 0,170114"/>
    <d v="2020-09-01T00:00:00"/>
    <x v="970"/>
    <s v="US$"/>
    <x v="801"/>
    <n v="0"/>
    <n v="1000000"/>
    <n v="0"/>
    <n v="0"/>
    <n v="0"/>
    <n v="0.17"/>
    <s v="Low"/>
    <n v="170000"/>
    <m/>
    <m/>
    <m/>
    <m/>
    <m/>
    <m/>
    <m/>
    <m/>
    <m/>
  </r>
  <r>
    <s v="DIVIDENDO PROV $ 0,01697710334130870"/>
    <d v="2020-08-21T00:00:00"/>
    <x v="442"/>
    <s v="$"/>
    <x v="467"/>
    <n v="0"/>
    <n v="10000000"/>
    <n v="0"/>
    <n v="0"/>
    <n v="0"/>
    <n v="1.7000000000000001E-2"/>
    <s v="Low"/>
    <n v="170000"/>
    <m/>
    <m/>
    <m/>
    <m/>
    <m/>
    <m/>
    <m/>
    <m/>
    <m/>
  </r>
  <r>
    <s v="DIVIDENDO US$ 0,169956"/>
    <d v="2020-06-15T00:00:00"/>
    <x v="2"/>
    <s v="US$"/>
    <x v="820"/>
    <n v="0"/>
    <n v="1000000"/>
    <n v="0"/>
    <n v="0"/>
    <n v="0"/>
    <n v="0.17"/>
    <s v="Low"/>
    <n v="170000"/>
    <m/>
    <m/>
    <m/>
    <m/>
    <m/>
    <m/>
    <m/>
    <m/>
    <m/>
  </r>
  <r>
    <s v="DIVIDENDO PROV US$ 0,01742867"/>
    <d v="2020-03-27T00:00:00"/>
    <x v="1202"/>
    <s v="US$"/>
    <x v="937"/>
    <n v="0"/>
    <n v="10000000"/>
    <n v="0"/>
    <n v="0"/>
    <n v="0"/>
    <n v="1.7000000000000001E-2"/>
    <s v="Low"/>
    <n v="170000"/>
    <m/>
    <m/>
    <m/>
    <m/>
    <m/>
    <m/>
    <m/>
    <m/>
    <m/>
  </r>
  <r>
    <s v="DIVIDENDO $ 0,017413422"/>
    <d v="2018-06-19T00:00:00"/>
    <x v="653"/>
    <s v="$"/>
    <x v="403"/>
    <n v="0"/>
    <n v="10000000"/>
    <n v="0"/>
    <n v="0"/>
    <n v="0"/>
    <n v="1.7000000000000001E-2"/>
    <s v="Low"/>
    <n v="170000"/>
    <m/>
    <m/>
    <m/>
    <m/>
    <m/>
    <m/>
    <m/>
    <m/>
    <m/>
  </r>
  <r>
    <s v="DIVIDENDO DEF US$ 0,148752776"/>
    <d v="2017-06-20T00:00:00"/>
    <x v="413"/>
    <s v="US$"/>
    <x v="757"/>
    <n v="0"/>
    <n v="1137716"/>
    <n v="0"/>
    <n v="0"/>
    <n v="0"/>
    <n v="0.14899999999999999"/>
    <s v="Low"/>
    <n v="169519.68400000001"/>
    <m/>
    <m/>
    <m/>
    <m/>
    <m/>
    <m/>
    <m/>
    <m/>
    <m/>
  </r>
  <r>
    <s v="DIVIDENDO US$ 0,169451"/>
    <d v="2020-11-02T00:00:00"/>
    <x v="108"/>
    <s v="US$"/>
    <x v="889"/>
    <n v="0"/>
    <n v="1000000"/>
    <n v="0"/>
    <n v="0"/>
    <n v="0"/>
    <n v="0.16900000000000001"/>
    <s v="Low"/>
    <n v="169000"/>
    <m/>
    <m/>
    <m/>
    <m/>
    <m/>
    <m/>
    <m/>
    <m/>
    <m/>
  </r>
  <r>
    <s v="DIVIDENDO US$ 0,16906"/>
    <d v="2020-10-01T00:00:00"/>
    <x v="421"/>
    <s v="US$"/>
    <x v="889"/>
    <n v="0"/>
    <n v="1000000"/>
    <n v="0"/>
    <n v="0"/>
    <n v="0"/>
    <n v="0.16900000000000001"/>
    <s v="Low"/>
    <n v="169000"/>
    <m/>
    <m/>
    <m/>
    <m/>
    <m/>
    <m/>
    <m/>
    <m/>
    <m/>
  </r>
  <r>
    <s v="DIVIDENDO PROV US$ 0,16884058"/>
    <d v="2017-10-23T00:00:00"/>
    <x v="615"/>
    <s v="US$"/>
    <x v="775"/>
    <n v="0"/>
    <n v="1000000"/>
    <n v="0"/>
    <n v="0"/>
    <n v="0"/>
    <n v="0.16900000000000001"/>
    <s v="Low"/>
    <n v="169000"/>
    <m/>
    <m/>
    <m/>
    <m/>
    <m/>
    <m/>
    <m/>
    <m/>
    <m/>
  </r>
  <r>
    <s v="DIVIDENDO US$ 1,68099"/>
    <d v="2019-06-17T00:00:00"/>
    <x v="191"/>
    <s v="US$"/>
    <x v="981"/>
    <n v="0"/>
    <n v="100000"/>
    <n v="0"/>
    <n v="0"/>
    <n v="0"/>
    <n v="1.681"/>
    <s v="Medium"/>
    <n v="168100"/>
    <m/>
    <m/>
    <m/>
    <m/>
    <m/>
    <m/>
    <m/>
    <m/>
    <m/>
  </r>
  <r>
    <s v="DIVIDENDO US$ 0,168071"/>
    <d v="2019-10-30T00:00:00"/>
    <x v="513"/>
    <s v="US$"/>
    <x v="922"/>
    <n v="0"/>
    <n v="1000000"/>
    <n v="0"/>
    <n v="0"/>
    <n v="0"/>
    <n v="0.16800000000000001"/>
    <s v="Low"/>
    <n v="168000"/>
    <m/>
    <m/>
    <m/>
    <m/>
    <m/>
    <m/>
    <m/>
    <m/>
    <m/>
  </r>
  <r>
    <s v="DIVIDENDO US$ 0,167741"/>
    <d v="2018-02-01T00:00:00"/>
    <x v="1146"/>
    <s v="US$"/>
    <x v="922"/>
    <n v="0"/>
    <n v="1000000"/>
    <n v="0"/>
    <n v="0"/>
    <n v="0"/>
    <n v="0.16800000000000001"/>
    <s v="Low"/>
    <n v="168000"/>
    <m/>
    <m/>
    <m/>
    <m/>
    <m/>
    <m/>
    <m/>
    <m/>
    <m/>
  </r>
  <r>
    <s v="DIVIDENDO US$ 1,672853"/>
    <d v="2018-12-18T00:00:00"/>
    <x v="1199"/>
    <s v="US$"/>
    <x v="982"/>
    <n v="0"/>
    <n v="100000"/>
    <n v="0"/>
    <n v="0"/>
    <n v="0"/>
    <n v="1.673"/>
    <s v="Medium"/>
    <n v="167300"/>
    <m/>
    <m/>
    <m/>
    <m/>
    <m/>
    <m/>
    <m/>
    <m/>
    <m/>
  </r>
  <r>
    <s v="DIVIDENDO US$ 0,167395"/>
    <d v="2021-09-01T00:00:00"/>
    <x v="437"/>
    <s v="US$"/>
    <x v="886"/>
    <n v="0"/>
    <n v="1000000"/>
    <n v="0"/>
    <n v="0"/>
    <n v="0"/>
    <n v="0.16700000000000001"/>
    <s v="Low"/>
    <n v="167000"/>
    <m/>
    <m/>
    <m/>
    <m/>
    <m/>
    <m/>
    <m/>
    <m/>
    <m/>
  </r>
  <r>
    <s v="DIVIDENDO US$ 0,166643"/>
    <d v="2021-08-02T00:00:00"/>
    <x v="1246"/>
    <s v="US$"/>
    <x v="886"/>
    <n v="0"/>
    <n v="1000000"/>
    <n v="0"/>
    <n v="0"/>
    <n v="0"/>
    <n v="0.16700000000000001"/>
    <s v="Low"/>
    <n v="167000"/>
    <m/>
    <m/>
    <m/>
    <m/>
    <m/>
    <m/>
    <m/>
    <m/>
    <m/>
  </r>
  <r>
    <s v="DIVIDENDO US$ 0,166882"/>
    <d v="2021-06-01T00:00:00"/>
    <x v="485"/>
    <s v="US$"/>
    <x v="886"/>
    <n v="0"/>
    <n v="1000000"/>
    <n v="0"/>
    <n v="0"/>
    <n v="0"/>
    <n v="0.16700000000000001"/>
    <s v="Low"/>
    <n v="167000"/>
    <m/>
    <m/>
    <m/>
    <m/>
    <m/>
    <m/>
    <m/>
    <m/>
    <m/>
  </r>
  <r>
    <s v="DIVIDENDO US$ 0,167013"/>
    <d v="2018-06-26T00:00:00"/>
    <x v="568"/>
    <s v="US$"/>
    <x v="820"/>
    <n v="0"/>
    <n v="1000000"/>
    <n v="0"/>
    <n v="0"/>
    <n v="0"/>
    <n v="0.16700000000000001"/>
    <s v="Low"/>
    <n v="167000"/>
    <m/>
    <m/>
    <m/>
    <m/>
    <m/>
    <m/>
    <m/>
    <m/>
    <m/>
  </r>
  <r>
    <s v="DIVIDENDO INF 0 $ 0,04322"/>
    <d v="2017-10-14T00:00:00"/>
    <x v="633"/>
    <s v="$"/>
    <x v="694"/>
    <n v="0"/>
    <n v="3883012"/>
    <n v="0"/>
    <n v="0"/>
    <n v="0"/>
    <n v="4.2999999999999997E-2"/>
    <s v="Low"/>
    <n v="166969.516"/>
    <m/>
    <m/>
    <m/>
    <m/>
    <m/>
    <m/>
    <m/>
    <m/>
    <m/>
  </r>
  <r>
    <s v="DIVIDENDO INF 0 $ 0,042637"/>
    <d v="2017-03-23T00:00:00"/>
    <x v="461"/>
    <s v="$"/>
    <x v="694"/>
    <n v="0"/>
    <n v="3883012"/>
    <n v="0"/>
    <n v="0"/>
    <n v="0"/>
    <n v="4.2999999999999997E-2"/>
    <s v="Low"/>
    <n v="166969.516"/>
    <m/>
    <m/>
    <m/>
    <m/>
    <m/>
    <m/>
    <m/>
    <m/>
    <m/>
  </r>
  <r>
    <s v="DIVIDENDO PROV 0 $ 0,042816"/>
    <d v="2016-01-06T00:00:00"/>
    <x v="223"/>
    <s v="$"/>
    <x v="694"/>
    <n v="0"/>
    <n v="3883012"/>
    <n v="0"/>
    <n v="0"/>
    <n v="0"/>
    <n v="4.2999999999999997E-2"/>
    <s v="Low"/>
    <n v="166969.516"/>
    <m/>
    <m/>
    <m/>
    <m/>
    <m/>
    <m/>
    <m/>
    <m/>
    <m/>
  </r>
  <r>
    <s v="DIVIDENDO PROV US$ 0,005683703551875690"/>
    <d v="2021-01-21T00:00:00"/>
    <x v="245"/>
    <s v="US$"/>
    <x v="918"/>
    <n v="0"/>
    <n v="27745819"/>
    <n v="0"/>
    <n v="0"/>
    <n v="0"/>
    <n v="6.0000000000000001E-3"/>
    <s v="Low"/>
    <n v="166474.91399999999"/>
    <m/>
    <m/>
    <m/>
    <m/>
    <m/>
    <m/>
    <m/>
    <m/>
    <m/>
  </r>
  <r>
    <s v="DIVIDENDO US$ 0,165684"/>
    <d v="2018-06-26T00:00:00"/>
    <x v="568"/>
    <s v="US$"/>
    <x v="925"/>
    <n v="0"/>
    <n v="1000000"/>
    <n v="0"/>
    <n v="0"/>
    <n v="0"/>
    <n v="0.16600000000000001"/>
    <s v="Low"/>
    <n v="166000"/>
    <m/>
    <m/>
    <m/>
    <m/>
    <m/>
    <m/>
    <m/>
    <m/>
    <m/>
  </r>
  <r>
    <s v="DIVIDENDO US$ 0,165997"/>
    <d v="2018-02-01T00:00:00"/>
    <x v="1146"/>
    <s v="US$"/>
    <x v="910"/>
    <n v="0"/>
    <n v="1000000"/>
    <n v="0"/>
    <n v="0"/>
    <n v="0"/>
    <n v="0.16600000000000001"/>
    <s v="Low"/>
    <n v="166000"/>
    <m/>
    <m/>
    <m/>
    <m/>
    <m/>
    <m/>
    <m/>
    <m/>
    <m/>
  </r>
  <r>
    <s v="DIVIDENDO PROV EURO 0,16576442"/>
    <d v="2017-10-23T00:00:00"/>
    <x v="615"/>
    <s v="EURO"/>
    <x v="838"/>
    <n v="0"/>
    <n v="1000000"/>
    <n v="0"/>
    <n v="0"/>
    <n v="0"/>
    <n v="0.16600000000000001"/>
    <s v="Low"/>
    <n v="166000"/>
    <m/>
    <m/>
    <m/>
    <m/>
    <m/>
    <m/>
    <m/>
    <m/>
    <m/>
  </r>
  <r>
    <s v="DIVIDENDO PROV US$ 1,65"/>
    <d v="2021-09-01T00:00:00"/>
    <x v="1265"/>
    <s v="US$"/>
    <x v="983"/>
    <n v="0"/>
    <n v="100000"/>
    <n v="0"/>
    <n v="0"/>
    <n v="0"/>
    <n v="1.65"/>
    <s v="Medium"/>
    <n v="165000"/>
    <m/>
    <m/>
    <m/>
    <m/>
    <m/>
    <m/>
    <m/>
    <m/>
    <m/>
  </r>
  <r>
    <s v="DIVIDENDO US$ 1,65"/>
    <d v="2021-06-02T00:00:00"/>
    <x v="772"/>
    <s v="US$"/>
    <x v="983"/>
    <n v="0"/>
    <n v="100000"/>
    <n v="0"/>
    <n v="0"/>
    <n v="0"/>
    <n v="1.65"/>
    <s v="Medium"/>
    <n v="165000"/>
    <m/>
    <m/>
    <m/>
    <m/>
    <m/>
    <m/>
    <m/>
    <m/>
    <m/>
  </r>
  <r>
    <s v="DIVIDENDO US$ 1,65"/>
    <d v="2021-03-10T00:00:00"/>
    <x v="17"/>
    <s v="US$"/>
    <x v="983"/>
    <n v="0"/>
    <n v="100000"/>
    <n v="0"/>
    <n v="0"/>
    <n v="0"/>
    <n v="1.65"/>
    <s v="Medium"/>
    <n v="165000"/>
    <m/>
    <m/>
    <m/>
    <m/>
    <m/>
    <m/>
    <m/>
    <m/>
    <m/>
  </r>
  <r>
    <s v="DIVIDENDO US$ 1,64"/>
    <d v="2021-08-09T00:00:00"/>
    <x v="243"/>
    <s v="US$"/>
    <x v="984"/>
    <n v="0"/>
    <n v="100000"/>
    <n v="0"/>
    <n v="0"/>
    <n v="0"/>
    <n v="1.64"/>
    <s v="Medium"/>
    <n v="164000"/>
    <m/>
    <m/>
    <m/>
    <m/>
    <m/>
    <m/>
    <m/>
    <m/>
    <m/>
  </r>
  <r>
    <s v="DIVIDENDO US$ 1,64"/>
    <d v="2021-05-07T00:00:00"/>
    <x v="249"/>
    <s v="US$"/>
    <x v="984"/>
    <n v="0"/>
    <n v="100000"/>
    <n v="0"/>
    <n v="0"/>
    <n v="0"/>
    <n v="1.64"/>
    <s v="Medium"/>
    <n v="164000"/>
    <m/>
    <m/>
    <m/>
    <m/>
    <m/>
    <m/>
    <m/>
    <m/>
    <m/>
  </r>
  <r>
    <s v="DIVIDENDO US$ 0,163928"/>
    <d v="2020-12-17T00:00:00"/>
    <x v="585"/>
    <s v="US$"/>
    <x v="889"/>
    <n v="0"/>
    <n v="1000000"/>
    <n v="0"/>
    <n v="0"/>
    <n v="0"/>
    <n v="0.16400000000000001"/>
    <s v="Low"/>
    <n v="164000"/>
    <m/>
    <m/>
    <m/>
    <m/>
    <m/>
    <m/>
    <m/>
    <m/>
    <m/>
  </r>
  <r>
    <s v="DIVIDENDO PROV 0 US$ 0,163928"/>
    <d v="2020-12-17T00:00:00"/>
    <x v="585"/>
    <s v="US$"/>
    <x v="889"/>
    <n v="0"/>
    <n v="1000000"/>
    <n v="0"/>
    <n v="0"/>
    <n v="0"/>
    <n v="0.16400000000000001"/>
    <s v="Low"/>
    <n v="164000"/>
    <m/>
    <m/>
    <m/>
    <m/>
    <m/>
    <m/>
    <m/>
    <m/>
    <m/>
  </r>
  <r>
    <s v="DIVIDENDO US$ 1,638"/>
    <d v="2018-12-20T00:00:00"/>
    <x v="815"/>
    <s v="US$"/>
    <x v="948"/>
    <n v="0"/>
    <n v="100000"/>
    <n v="0"/>
    <n v="0"/>
    <n v="0"/>
    <n v="1.6379999999999999"/>
    <s v="Medium"/>
    <n v="163800"/>
    <m/>
    <m/>
    <m/>
    <m/>
    <m/>
    <m/>
    <m/>
    <m/>
    <m/>
  </r>
  <r>
    <s v="DIVIDENDO PROV EURO 0,0118511546053030"/>
    <d v="2021-09-03T00:00:00"/>
    <x v="192"/>
    <s v="EURO"/>
    <x v="819"/>
    <n v="0"/>
    <n v="13626085"/>
    <n v="0"/>
    <n v="0"/>
    <n v="0"/>
    <n v="1.2E-2"/>
    <s v="Low"/>
    <n v="163513.01999999999"/>
    <m/>
    <m/>
    <m/>
    <m/>
    <m/>
    <m/>
    <m/>
    <m/>
    <m/>
  </r>
  <r>
    <s v="DIVIDENDO PROV US$ 0,0195484700"/>
    <d v="2021-08-17T00:00:00"/>
    <x v="1085"/>
    <s v="US$"/>
    <x v="967"/>
    <n v="0"/>
    <n v="8163985"/>
    <n v="0"/>
    <n v="0"/>
    <n v="0"/>
    <n v="0.02"/>
    <s v="Low"/>
    <n v="163279.70000000001"/>
    <m/>
    <m/>
    <m/>
    <m/>
    <m/>
    <m/>
    <m/>
    <m/>
    <m/>
  </r>
  <r>
    <s v="DIVIDENDO US$ 1,63"/>
    <d v="2021-02-09T00:00:00"/>
    <x v="1266"/>
    <s v="US$"/>
    <x v="984"/>
    <n v="0"/>
    <n v="100000"/>
    <n v="0"/>
    <n v="0"/>
    <n v="0"/>
    <n v="1.63"/>
    <s v="Medium"/>
    <n v="163000"/>
    <m/>
    <m/>
    <m/>
    <m/>
    <m/>
    <m/>
    <m/>
    <m/>
    <m/>
  </r>
  <r>
    <s v="DIVIDENDO US$ 1,63"/>
    <d v="2020-11-09T00:00:00"/>
    <x v="32"/>
    <s v="US$"/>
    <x v="984"/>
    <n v="0"/>
    <n v="100000"/>
    <n v="0"/>
    <n v="0"/>
    <n v="0"/>
    <n v="1.63"/>
    <s v="Medium"/>
    <n v="163000"/>
    <m/>
    <m/>
    <m/>
    <m/>
    <m/>
    <m/>
    <m/>
    <m/>
    <m/>
  </r>
  <r>
    <s v="DIVIDENDO US$ 0,163003"/>
    <d v="2020-12-01T00:00:00"/>
    <x v="478"/>
    <s v="US$"/>
    <x v="889"/>
    <n v="0"/>
    <n v="1000000"/>
    <n v="0"/>
    <n v="0"/>
    <n v="0"/>
    <n v="0.16300000000000001"/>
    <s v="Low"/>
    <n v="163000"/>
    <m/>
    <m/>
    <m/>
    <m/>
    <m/>
    <m/>
    <m/>
    <m/>
    <m/>
  </r>
  <r>
    <s v="DIVIDENDO PROV US$ 1,63"/>
    <d v="2020-08-07T00:00:00"/>
    <x v="1267"/>
    <s v="US$"/>
    <x v="984"/>
    <n v="0"/>
    <n v="100000"/>
    <n v="0"/>
    <n v="0"/>
    <n v="0"/>
    <n v="1.63"/>
    <s v="Medium"/>
    <n v="163000"/>
    <m/>
    <m/>
    <m/>
    <m/>
    <m/>
    <m/>
    <m/>
    <m/>
    <m/>
  </r>
  <r>
    <s v="DIVIDENDO PROV US$ 1,63"/>
    <d v="2020-05-07T00:00:00"/>
    <x v="1155"/>
    <s v="US$"/>
    <x v="984"/>
    <n v="0"/>
    <n v="100000"/>
    <n v="0"/>
    <n v="0"/>
    <n v="0"/>
    <n v="1.63"/>
    <s v="Medium"/>
    <n v="163000"/>
    <m/>
    <m/>
    <m/>
    <m/>
    <m/>
    <m/>
    <m/>
    <m/>
    <m/>
  </r>
  <r>
    <s v="DIVIDENDO US$ 0,162958"/>
    <d v="2018-03-01T00:00:00"/>
    <x v="1249"/>
    <s v="US$"/>
    <x v="910"/>
    <n v="0"/>
    <n v="1000000"/>
    <n v="0"/>
    <n v="0"/>
    <n v="0"/>
    <n v="0.16300000000000001"/>
    <s v="Low"/>
    <n v="163000"/>
    <m/>
    <m/>
    <m/>
    <m/>
    <m/>
    <m/>
    <m/>
    <m/>
    <m/>
  </r>
  <r>
    <s v="DIVIDENDO PROV US$ 0,1628657926"/>
    <d v="2017-10-24T00:00:00"/>
    <x v="408"/>
    <s v="US$"/>
    <x v="777"/>
    <n v="0"/>
    <n v="1000000"/>
    <n v="0"/>
    <n v="0"/>
    <n v="0"/>
    <n v="0.16300000000000001"/>
    <s v="Low"/>
    <n v="163000"/>
    <m/>
    <m/>
    <m/>
    <m/>
    <m/>
    <m/>
    <m/>
    <m/>
    <m/>
  </r>
  <r>
    <s v="DIVIDENDO US$ 0,161677"/>
    <d v="2021-03-25T00:00:00"/>
    <x v="500"/>
    <s v="US$"/>
    <x v="925"/>
    <n v="0"/>
    <n v="1000000"/>
    <n v="0"/>
    <n v="0"/>
    <n v="0"/>
    <n v="0.16200000000000001"/>
    <s v="Low"/>
    <n v="162000"/>
    <m/>
    <m/>
    <m/>
    <m/>
    <m/>
    <m/>
    <m/>
    <m/>
    <m/>
  </r>
  <r>
    <s v="DIVIDENDO US$ 0,162419"/>
    <d v="2020-04-01T00:00:00"/>
    <x v="525"/>
    <s v="US$"/>
    <x v="910"/>
    <n v="0"/>
    <n v="1000000"/>
    <n v="0"/>
    <n v="0"/>
    <n v="0"/>
    <n v="0.16200000000000001"/>
    <s v="Low"/>
    <n v="162000"/>
    <m/>
    <m/>
    <m/>
    <m/>
    <m/>
    <m/>
    <m/>
    <m/>
    <m/>
  </r>
  <r>
    <s v="DIVIDENDO US$ 1,62"/>
    <d v="2020-02-07T00:00:00"/>
    <x v="936"/>
    <s v="US$"/>
    <x v="984"/>
    <n v="0"/>
    <n v="100000"/>
    <n v="0"/>
    <n v="0"/>
    <n v="0"/>
    <n v="1.62"/>
    <s v="Medium"/>
    <n v="162000"/>
    <m/>
    <m/>
    <m/>
    <m/>
    <m/>
    <m/>
    <m/>
    <m/>
    <m/>
  </r>
  <r>
    <s v="DIVIDENDO US$ 1,62"/>
    <d v="2019-11-07T00:00:00"/>
    <x v="487"/>
    <s v="US$"/>
    <x v="984"/>
    <n v="0"/>
    <n v="100000"/>
    <n v="0"/>
    <n v="0"/>
    <n v="0"/>
    <n v="1.62"/>
    <s v="Medium"/>
    <n v="162000"/>
    <m/>
    <m/>
    <m/>
    <m/>
    <m/>
    <m/>
    <m/>
    <m/>
    <m/>
  </r>
  <r>
    <s v="DIVIDENDO US$ 1,62"/>
    <d v="2019-08-08T00:00:00"/>
    <x v="742"/>
    <s v="US$"/>
    <x v="984"/>
    <n v="0"/>
    <n v="100000"/>
    <n v="0"/>
    <n v="0"/>
    <n v="0"/>
    <n v="1.62"/>
    <s v="Medium"/>
    <n v="162000"/>
    <m/>
    <m/>
    <m/>
    <m/>
    <m/>
    <m/>
    <m/>
    <m/>
    <m/>
  </r>
  <r>
    <s v="DIVIDENDO US$ 1,62"/>
    <d v="2019-05-09T00:00:00"/>
    <x v="1105"/>
    <s v="US$"/>
    <x v="984"/>
    <n v="0"/>
    <n v="100000"/>
    <n v="0"/>
    <n v="0"/>
    <n v="0"/>
    <n v="1.62"/>
    <s v="Medium"/>
    <n v="162000"/>
    <m/>
    <m/>
    <m/>
    <m/>
    <m/>
    <m/>
    <m/>
    <m/>
    <m/>
  </r>
  <r>
    <s v="DIVIDENDO PROV EURO 0,01189883711262290"/>
    <d v="2021-09-03T00:00:00"/>
    <x v="192"/>
    <s v="EURO"/>
    <x v="821"/>
    <n v="0"/>
    <n v="13422452"/>
    <n v="0"/>
    <n v="0"/>
    <n v="0"/>
    <n v="1.2E-2"/>
    <s v="Low"/>
    <n v="161069.424"/>
    <m/>
    <m/>
    <m/>
    <m/>
    <m/>
    <m/>
    <m/>
    <m/>
    <m/>
  </r>
  <r>
    <s v="DIVIDENDO US$ 1,610222"/>
    <d v="2020-12-14T00:00:00"/>
    <x v="89"/>
    <s v="US$"/>
    <x v="973"/>
    <n v="0"/>
    <n v="100000"/>
    <n v="0"/>
    <n v="0"/>
    <n v="0"/>
    <n v="1.61"/>
    <s v="Medium"/>
    <n v="161000"/>
    <m/>
    <m/>
    <m/>
    <m/>
    <m/>
    <m/>
    <m/>
    <m/>
    <m/>
  </r>
  <r>
    <s v="DIVIDENDO US$ 1,602184"/>
    <d v="2019-12-16T00:00:00"/>
    <x v="892"/>
    <s v="US$"/>
    <x v="973"/>
    <n v="0"/>
    <n v="100000"/>
    <n v="0"/>
    <n v="0"/>
    <n v="0"/>
    <n v="1.6020000000000001"/>
    <s v="Medium"/>
    <n v="160200"/>
    <m/>
    <m/>
    <m/>
    <m/>
    <m/>
    <m/>
    <m/>
    <m/>
    <m/>
  </r>
  <r>
    <s v="DIVIDENDO PROV US$ 0,0155685624"/>
    <d v="2021-09-02T00:00:00"/>
    <x v="437"/>
    <s v="US$"/>
    <x v="637"/>
    <n v="0"/>
    <n v="10000000"/>
    <n v="0"/>
    <n v="0"/>
    <n v="0"/>
    <n v="1.6E-2"/>
    <s v="Low"/>
    <n v="160000"/>
    <m/>
    <m/>
    <m/>
    <m/>
    <m/>
    <m/>
    <m/>
    <m/>
    <m/>
  </r>
  <r>
    <s v="DIVIDENDO PROV US$ 0,0161618062781302"/>
    <d v="2021-06-09T00:00:00"/>
    <x v="824"/>
    <s v="US$"/>
    <x v="985"/>
    <n v="0"/>
    <n v="10000000"/>
    <n v="0"/>
    <n v="0"/>
    <n v="0"/>
    <n v="1.6E-2"/>
    <s v="Low"/>
    <n v="160000"/>
    <m/>
    <m/>
    <m/>
    <m/>
    <m/>
    <m/>
    <m/>
    <m/>
    <m/>
  </r>
  <r>
    <s v="DIVIDENDO PROV US$ 0,0155211932309387"/>
    <d v="2021-06-09T00:00:00"/>
    <x v="824"/>
    <s v="US$"/>
    <x v="986"/>
    <n v="0"/>
    <n v="10000000"/>
    <n v="0"/>
    <n v="0"/>
    <n v="0"/>
    <n v="1.6E-2"/>
    <s v="Low"/>
    <n v="160000"/>
    <m/>
    <m/>
    <m/>
    <m/>
    <m/>
    <m/>
    <m/>
    <m/>
    <m/>
  </r>
  <r>
    <s v="DIVIDENDO PROV US$ 0,015780543"/>
    <d v="2021-04-08T00:00:00"/>
    <x v="1097"/>
    <s v="US$"/>
    <x v="857"/>
    <n v="0"/>
    <n v="10000000"/>
    <n v="0"/>
    <n v="0"/>
    <n v="0"/>
    <n v="1.6E-2"/>
    <s v="Low"/>
    <n v="160000"/>
    <m/>
    <m/>
    <m/>
    <m/>
    <m/>
    <m/>
    <m/>
    <m/>
    <m/>
  </r>
  <r>
    <s v="DIVIDENDO PROV US$ 0,016270285"/>
    <d v="2021-04-08T00:00:00"/>
    <x v="1097"/>
    <s v="US$"/>
    <x v="856"/>
    <n v="0"/>
    <n v="10000000"/>
    <n v="0"/>
    <n v="0"/>
    <n v="0"/>
    <n v="1.6E-2"/>
    <s v="Low"/>
    <n v="160000"/>
    <m/>
    <m/>
    <m/>
    <m/>
    <m/>
    <m/>
    <m/>
    <m/>
    <m/>
  </r>
  <r>
    <s v="DIVIDENDO PROV US$ 0,0164"/>
    <d v="2021-02-11T00:00:00"/>
    <x v="1268"/>
    <s v="US$"/>
    <x v="718"/>
    <n v="0"/>
    <n v="10000000"/>
    <n v="0"/>
    <n v="0"/>
    <n v="0"/>
    <n v="1.6E-2"/>
    <s v="Low"/>
    <n v="160000"/>
    <m/>
    <m/>
    <m/>
    <m/>
    <m/>
    <m/>
    <m/>
    <m/>
    <m/>
  </r>
  <r>
    <s v="DIVIDENDO PROV US$ 0,0156973034"/>
    <d v="2020-12-30T00:00:00"/>
    <x v="1149"/>
    <s v="US$"/>
    <x v="638"/>
    <n v="0"/>
    <n v="10000000"/>
    <n v="0"/>
    <n v="0"/>
    <n v="0"/>
    <n v="1.6E-2"/>
    <s v="Low"/>
    <n v="160000"/>
    <m/>
    <m/>
    <m/>
    <m/>
    <m/>
    <m/>
    <m/>
    <m/>
    <m/>
  </r>
  <r>
    <s v="DIVIDENDO US$ 1,6"/>
    <d v="2020-11-13T00:00:00"/>
    <x v="582"/>
    <s v="US$"/>
    <x v="975"/>
    <n v="0"/>
    <n v="100000"/>
    <n v="0"/>
    <n v="0"/>
    <n v="0"/>
    <n v="1.6"/>
    <s v="Medium"/>
    <n v="160000"/>
    <m/>
    <m/>
    <m/>
    <m/>
    <m/>
    <m/>
    <m/>
    <m/>
    <m/>
  </r>
  <r>
    <s v="DIVIDENDO PROV US$ 1,6"/>
    <d v="2020-08-14T00:00:00"/>
    <x v="970"/>
    <s v="US$"/>
    <x v="975"/>
    <n v="0"/>
    <n v="100000"/>
    <n v="0"/>
    <n v="0"/>
    <n v="0"/>
    <n v="1.6"/>
    <s v="Medium"/>
    <n v="160000"/>
    <m/>
    <m/>
    <m/>
    <m/>
    <m/>
    <m/>
    <m/>
    <m/>
    <m/>
  </r>
  <r>
    <s v="DIVIDENDO PROV US$ 1,6"/>
    <d v="2020-05-15T00:00:00"/>
    <x v="603"/>
    <s v="US$"/>
    <x v="975"/>
    <n v="0"/>
    <n v="100000"/>
    <n v="0"/>
    <n v="0"/>
    <n v="0"/>
    <n v="1.6"/>
    <s v="Medium"/>
    <n v="160000"/>
    <m/>
    <m/>
    <m/>
    <m/>
    <m/>
    <m/>
    <m/>
    <m/>
    <m/>
  </r>
  <r>
    <s v="DIVIDENDO US$ 1,6"/>
    <d v="2020-02-13T00:00:00"/>
    <x v="691"/>
    <s v="US$"/>
    <x v="975"/>
    <n v="0"/>
    <n v="100000"/>
    <n v="0"/>
    <n v="0"/>
    <n v="0"/>
    <n v="1.6"/>
    <s v="Medium"/>
    <n v="160000"/>
    <m/>
    <m/>
    <m/>
    <m/>
    <m/>
    <m/>
    <m/>
    <m/>
    <m/>
  </r>
  <r>
    <s v="DIVIDENDO PROV US$ 0,016415"/>
    <d v="2020-01-10T00:00:00"/>
    <x v="666"/>
    <s v="US$"/>
    <x v="903"/>
    <n v="0"/>
    <n v="10000000"/>
    <n v="0"/>
    <n v="0"/>
    <n v="0"/>
    <n v="1.6E-2"/>
    <s v="Low"/>
    <n v="160000"/>
    <m/>
    <m/>
    <m/>
    <m/>
    <m/>
    <m/>
    <m/>
    <m/>
    <m/>
  </r>
  <r>
    <s v="DIVIDENDO PROV US$ 0,016433"/>
    <d v="2020-01-10T00:00:00"/>
    <x v="666"/>
    <s v="US$"/>
    <x v="904"/>
    <n v="0"/>
    <n v="10000000"/>
    <n v="0"/>
    <n v="0"/>
    <n v="0"/>
    <n v="1.6E-2"/>
    <s v="Low"/>
    <n v="160000"/>
    <m/>
    <m/>
    <m/>
    <m/>
    <m/>
    <m/>
    <m/>
    <m/>
    <m/>
  </r>
  <r>
    <s v="DIVIDENDO PROV US$ 0,016428"/>
    <d v="2020-01-10T00:00:00"/>
    <x v="666"/>
    <s v="US$"/>
    <x v="902"/>
    <n v="0"/>
    <n v="10000000"/>
    <n v="0"/>
    <n v="0"/>
    <n v="0"/>
    <n v="1.6E-2"/>
    <s v="Low"/>
    <n v="160000"/>
    <m/>
    <m/>
    <m/>
    <m/>
    <m/>
    <m/>
    <m/>
    <m/>
    <m/>
  </r>
  <r>
    <s v="DIVIDENDO PROV US$ 0,01600009"/>
    <d v="2019-12-30T00:00:00"/>
    <x v="1101"/>
    <s v="US$"/>
    <x v="937"/>
    <n v="0"/>
    <n v="10000000"/>
    <n v="0"/>
    <n v="0"/>
    <n v="0"/>
    <n v="1.6E-2"/>
    <s v="Low"/>
    <n v="160000"/>
    <m/>
    <m/>
    <m/>
    <m/>
    <m/>
    <m/>
    <m/>
    <m/>
    <m/>
  </r>
  <r>
    <s v="DIVIDENDO US$ 0,160157"/>
    <d v="2019-12-02T00:00:00"/>
    <x v="1239"/>
    <s v="US$"/>
    <x v="922"/>
    <n v="0"/>
    <n v="1000000"/>
    <n v="0"/>
    <n v="0"/>
    <n v="0"/>
    <n v="0.16"/>
    <s v="Low"/>
    <n v="160000"/>
    <m/>
    <m/>
    <m/>
    <m/>
    <m/>
    <m/>
    <m/>
    <m/>
    <m/>
  </r>
  <r>
    <s v="DIVIDENDO PROV US$ 0,0162"/>
    <d v="2019-09-28T00:00:00"/>
    <x v="385"/>
    <s v="US$"/>
    <x v="900"/>
    <n v="0"/>
    <n v="10000000"/>
    <n v="0"/>
    <n v="0"/>
    <n v="0"/>
    <n v="1.6E-2"/>
    <s v="Low"/>
    <n v="160000"/>
    <m/>
    <m/>
    <m/>
    <m/>
    <m/>
    <m/>
    <m/>
    <m/>
    <m/>
  </r>
  <r>
    <s v="DIVIDENDO PROV US$ 0,0162"/>
    <d v="2019-09-28T00:00:00"/>
    <x v="385"/>
    <s v="US$"/>
    <x v="899"/>
    <n v="0"/>
    <n v="10000000"/>
    <n v="0"/>
    <n v="0"/>
    <n v="0"/>
    <n v="1.6E-2"/>
    <s v="Low"/>
    <n v="160000"/>
    <m/>
    <m/>
    <m/>
    <m/>
    <m/>
    <m/>
    <m/>
    <m/>
    <m/>
  </r>
  <r>
    <s v="DIVIDENDO US$ 0,160144"/>
    <d v="2019-03-20T00:00:00"/>
    <x v="1213"/>
    <s v="US$"/>
    <x v="820"/>
    <n v="0"/>
    <n v="1000000"/>
    <n v="0"/>
    <n v="0"/>
    <n v="0"/>
    <n v="0.16"/>
    <s v="Low"/>
    <n v="160000"/>
    <m/>
    <m/>
    <m/>
    <m/>
    <m/>
    <m/>
    <m/>
    <m/>
    <m/>
  </r>
  <r>
    <s v="DIVIDENDO PROV US$ 0,01614219"/>
    <d v="2018-04-06T00:00:00"/>
    <x v="1269"/>
    <s v="US$"/>
    <x v="850"/>
    <n v="0"/>
    <n v="10000000"/>
    <n v="0"/>
    <n v="0"/>
    <n v="0"/>
    <n v="1.6E-2"/>
    <s v="Low"/>
    <n v="160000"/>
    <m/>
    <m/>
    <m/>
    <m/>
    <m/>
    <m/>
    <m/>
    <m/>
    <m/>
  </r>
  <r>
    <s v="DIVIDENDO US$ 0,159564"/>
    <d v="2018-03-22T00:00:00"/>
    <x v="207"/>
    <s v="US$"/>
    <x v="925"/>
    <n v="0"/>
    <n v="1000000"/>
    <n v="0"/>
    <n v="0"/>
    <n v="0"/>
    <n v="0.16"/>
    <s v="Low"/>
    <n v="160000"/>
    <m/>
    <m/>
    <m/>
    <m/>
    <m/>
    <m/>
    <m/>
    <m/>
    <m/>
  </r>
  <r>
    <s v="DIVIDENDO US$ 1,599182"/>
    <d v="2016-06-22T00:00:00"/>
    <x v="954"/>
    <s v="US$"/>
    <x v="879"/>
    <n v="0"/>
    <n v="100000"/>
    <n v="0"/>
    <n v="0"/>
    <n v="0"/>
    <n v="1.599"/>
    <s v="Medium"/>
    <n v="159900"/>
    <m/>
    <m/>
    <m/>
    <m/>
    <m/>
    <m/>
    <m/>
    <m/>
    <m/>
  </r>
  <r>
    <s v="DIVIDENDO US$ 0,158859"/>
    <d v="2020-10-01T00:00:00"/>
    <x v="421"/>
    <s v="US$"/>
    <x v="801"/>
    <n v="0"/>
    <n v="1000000"/>
    <n v="0"/>
    <n v="0"/>
    <n v="0"/>
    <n v="0.159"/>
    <s v="Low"/>
    <n v="159000"/>
    <m/>
    <m/>
    <m/>
    <m/>
    <m/>
    <m/>
    <m/>
    <m/>
    <m/>
  </r>
  <r>
    <s v="DIVIDENDO US$ 0,159318"/>
    <d v="2018-03-01T00:00:00"/>
    <x v="1249"/>
    <s v="US$"/>
    <x v="922"/>
    <n v="0"/>
    <n v="1000000"/>
    <n v="0"/>
    <n v="0"/>
    <n v="0"/>
    <n v="0.159"/>
    <s v="Low"/>
    <n v="159000"/>
    <m/>
    <m/>
    <m/>
    <m/>
    <m/>
    <m/>
    <m/>
    <m/>
    <m/>
  </r>
  <r>
    <s v="DIVIDENDO US$ 0,157709"/>
    <d v="2021-04-01T00:00:00"/>
    <x v="915"/>
    <s v="US$"/>
    <x v="801"/>
    <n v="0"/>
    <n v="1000000"/>
    <n v="0"/>
    <n v="0"/>
    <n v="0"/>
    <n v="0.158"/>
    <s v="Low"/>
    <n v="158000"/>
    <m/>
    <m/>
    <m/>
    <m/>
    <m/>
    <m/>
    <m/>
    <m/>
    <m/>
  </r>
  <r>
    <s v="DIVIDENDO PROV EURO 0,15802409"/>
    <d v="2019-09-17T00:00:00"/>
    <x v="291"/>
    <s v="EURO"/>
    <x v="838"/>
    <n v="0"/>
    <n v="1000000"/>
    <n v="0"/>
    <n v="0"/>
    <n v="0"/>
    <n v="0.158"/>
    <s v="Low"/>
    <n v="158000"/>
    <m/>
    <m/>
    <m/>
    <m/>
    <m/>
    <m/>
    <m/>
    <m/>
    <m/>
  </r>
  <r>
    <s v="DIVIDENDO PROV  US$ 0,1572959235398"/>
    <d v="2020-02-21T00:00:00"/>
    <x v="282"/>
    <s v="US$"/>
    <x v="987"/>
    <n v="0"/>
    <n v="1000000"/>
    <n v="0"/>
    <n v="0"/>
    <n v="0"/>
    <n v="0.157"/>
    <s v="Low"/>
    <n v="157000"/>
    <m/>
    <m/>
    <m/>
    <m/>
    <m/>
    <m/>
    <m/>
    <m/>
    <m/>
  </r>
  <r>
    <s v="DIVIDENDO PROV US$ 1,57"/>
    <d v="2019-02-07T00:00:00"/>
    <x v="1270"/>
    <s v="US$"/>
    <x v="984"/>
    <n v="0"/>
    <n v="100000"/>
    <n v="0"/>
    <n v="0"/>
    <n v="0"/>
    <n v="1.57"/>
    <s v="Medium"/>
    <n v="157000"/>
    <m/>
    <m/>
    <m/>
    <m/>
    <m/>
    <m/>
    <m/>
    <m/>
    <m/>
  </r>
  <r>
    <s v="DIVIDENDO US$ 1,57"/>
    <d v="2018-11-08T00:00:00"/>
    <x v="1253"/>
    <s v="US$"/>
    <x v="984"/>
    <n v="0"/>
    <n v="100000"/>
    <n v="0"/>
    <n v="0"/>
    <n v="0"/>
    <n v="1.57"/>
    <s v="Medium"/>
    <n v="157000"/>
    <m/>
    <m/>
    <m/>
    <m/>
    <m/>
    <m/>
    <m/>
    <m/>
    <m/>
  </r>
  <r>
    <s v="DIVIDENDO US$ 1,57"/>
    <d v="2018-08-09T00:00:00"/>
    <x v="571"/>
    <s v="US$"/>
    <x v="984"/>
    <n v="0"/>
    <n v="100000"/>
    <n v="0"/>
    <n v="0"/>
    <n v="0"/>
    <n v="1.57"/>
    <s v="Medium"/>
    <n v="157000"/>
    <m/>
    <m/>
    <m/>
    <m/>
    <m/>
    <m/>
    <m/>
    <m/>
    <m/>
  </r>
  <r>
    <s v="DIVIDENDO US$ 1,57"/>
    <d v="2018-05-09T00:00:00"/>
    <x v="1271"/>
    <s v="US$"/>
    <x v="984"/>
    <n v="0"/>
    <n v="100000"/>
    <n v="0"/>
    <n v="0"/>
    <n v="0"/>
    <n v="1.57"/>
    <s v="Medium"/>
    <n v="157000"/>
    <m/>
    <m/>
    <m/>
    <m/>
    <m/>
    <m/>
    <m/>
    <m/>
    <m/>
  </r>
  <r>
    <s v="DIVIDENDO US$ 0,155512"/>
    <d v="2021-07-01T00:00:00"/>
    <x v="645"/>
    <s v="US$"/>
    <x v="886"/>
    <n v="0"/>
    <n v="1000000"/>
    <n v="0"/>
    <n v="0"/>
    <n v="0"/>
    <n v="0.156"/>
    <s v="Low"/>
    <n v="156000"/>
    <m/>
    <m/>
    <m/>
    <m/>
    <m/>
    <m/>
    <m/>
    <m/>
    <m/>
  </r>
  <r>
    <s v="DIVIDENDO US$ 0,155793"/>
    <d v="2021-02-01T00:00:00"/>
    <x v="374"/>
    <s v="US$"/>
    <x v="801"/>
    <n v="0"/>
    <n v="1000000"/>
    <n v="0"/>
    <n v="0"/>
    <n v="0"/>
    <n v="0.156"/>
    <s v="Low"/>
    <n v="156000"/>
    <m/>
    <m/>
    <m/>
    <m/>
    <m/>
    <m/>
    <m/>
    <m/>
    <m/>
  </r>
  <r>
    <s v="DIVIDENDO US$ 0,156406"/>
    <d v="2019-12-19T00:00:00"/>
    <x v="225"/>
    <s v="US$"/>
    <x v="922"/>
    <n v="0"/>
    <n v="1000000"/>
    <n v="0"/>
    <n v="0"/>
    <n v="0"/>
    <n v="0.156"/>
    <s v="Low"/>
    <n v="156000"/>
    <m/>
    <m/>
    <m/>
    <m/>
    <m/>
    <m/>
    <m/>
    <m/>
    <m/>
  </r>
  <r>
    <s v="DIVIDENDO US$ 0,15606"/>
    <d v="2018-06-26T00:00:00"/>
    <x v="568"/>
    <s v="US$"/>
    <x v="988"/>
    <n v="0"/>
    <n v="1000000"/>
    <n v="0"/>
    <n v="0"/>
    <n v="0"/>
    <n v="0.156"/>
    <s v="Low"/>
    <n v="156000"/>
    <m/>
    <m/>
    <m/>
    <m/>
    <m/>
    <m/>
    <m/>
    <m/>
    <m/>
  </r>
  <r>
    <s v="DIVIDENDO US$ 1,554053"/>
    <d v="2015-06-25T00:00:00"/>
    <x v="16"/>
    <s v="US$"/>
    <x v="989"/>
    <n v="0"/>
    <n v="100000"/>
    <n v="0"/>
    <n v="0"/>
    <n v="0"/>
    <n v="1.554"/>
    <s v="Medium"/>
    <n v="155400"/>
    <m/>
    <m/>
    <m/>
    <m/>
    <m/>
    <m/>
    <m/>
    <m/>
    <m/>
  </r>
  <r>
    <s v="DIVIDENDO INF 0 $ 0,039669"/>
    <d v="2017-05-12T00:00:00"/>
    <x v="333"/>
    <s v="$"/>
    <x v="694"/>
    <n v="0"/>
    <n v="3883012"/>
    <n v="0"/>
    <n v="0"/>
    <n v="0"/>
    <n v="0.04"/>
    <s v="Low"/>
    <n v="155320.48000000001"/>
    <m/>
    <m/>
    <m/>
    <m/>
    <m/>
    <m/>
    <m/>
    <m/>
    <m/>
  </r>
  <r>
    <s v="DIVIDENDO $ 0,00418347"/>
    <d v="2021-05-11T00:00:00"/>
    <x v="54"/>
    <s v="$"/>
    <x v="459"/>
    <n v="0"/>
    <n v="38720000"/>
    <n v="0"/>
    <n v="0"/>
    <n v="0"/>
    <n v="4.0000000000000001E-3"/>
    <s v="Low"/>
    <n v="154880"/>
    <m/>
    <m/>
    <m/>
    <m/>
    <m/>
    <m/>
    <m/>
    <m/>
    <m/>
  </r>
  <r>
    <s v="DIVIDENDO US$ 0,22"/>
    <d v="2021-08-06T00:00:00"/>
    <x v="926"/>
    <s v="US$"/>
    <x v="846"/>
    <n v="0"/>
    <n v="700000"/>
    <n v="0"/>
    <n v="0"/>
    <n v="0"/>
    <n v="0.22"/>
    <s v="Low"/>
    <n v="154000"/>
    <m/>
    <m/>
    <m/>
    <m/>
    <m/>
    <m/>
    <m/>
    <m/>
    <m/>
  </r>
  <r>
    <s v="DIVIDENDO PROV US$ 0,22"/>
    <d v="2021-05-07T00:00:00"/>
    <x v="151"/>
    <s v="US$"/>
    <x v="846"/>
    <n v="0"/>
    <n v="700000"/>
    <n v="0"/>
    <n v="0"/>
    <n v="0"/>
    <n v="0.22"/>
    <s v="Low"/>
    <n v="154000"/>
    <m/>
    <m/>
    <m/>
    <m/>
    <m/>
    <m/>
    <m/>
    <m/>
    <m/>
  </r>
  <r>
    <s v="DIVIDENDO US$ 1,531356"/>
    <d v="2020-03-25T00:00:00"/>
    <x v="731"/>
    <s v="US$"/>
    <x v="973"/>
    <n v="0"/>
    <n v="100000"/>
    <n v="0"/>
    <n v="0"/>
    <n v="0"/>
    <n v="1.5309999999999999"/>
    <s v="Medium"/>
    <n v="153100"/>
    <m/>
    <m/>
    <m/>
    <m/>
    <m/>
    <m/>
    <m/>
    <m/>
    <m/>
  </r>
  <r>
    <s v="DIVIDENDO US$ 0,153292"/>
    <d v="2020-02-03T00:00:00"/>
    <x v="125"/>
    <s v="US$"/>
    <x v="922"/>
    <n v="0"/>
    <n v="1000000"/>
    <n v="0"/>
    <n v="0"/>
    <n v="0"/>
    <n v="0.153"/>
    <s v="Low"/>
    <n v="153000"/>
    <m/>
    <m/>
    <m/>
    <m/>
    <m/>
    <m/>
    <m/>
    <m/>
    <m/>
  </r>
  <r>
    <s v="DIVIDENDO US$ 1,524411"/>
    <d v="2018-06-19T00:00:00"/>
    <x v="900"/>
    <s v="US$"/>
    <x v="989"/>
    <n v="0"/>
    <n v="100000"/>
    <n v="0"/>
    <n v="0"/>
    <n v="0"/>
    <n v="1.524"/>
    <s v="Medium"/>
    <n v="152400"/>
    <m/>
    <m/>
    <m/>
    <m/>
    <m/>
    <m/>
    <m/>
    <m/>
    <m/>
  </r>
  <r>
    <s v="DIVIDENDO US$ 0,151744"/>
    <d v="2019-12-16T00:00:00"/>
    <x v="892"/>
    <s v="US$"/>
    <x v="925"/>
    <n v="0"/>
    <n v="1000000"/>
    <n v="0"/>
    <n v="0"/>
    <n v="0"/>
    <n v="0.152"/>
    <s v="Low"/>
    <n v="152000"/>
    <m/>
    <m/>
    <m/>
    <m/>
    <m/>
    <m/>
    <m/>
    <m/>
    <m/>
  </r>
  <r>
    <s v="DIVIDENDO PROV US$ 0,0055766537916833200"/>
    <d v="2021-09-15T00:00:00"/>
    <x v="215"/>
    <s v="US$"/>
    <x v="974"/>
    <n v="0"/>
    <n v="25328447"/>
    <n v="0"/>
    <n v="0"/>
    <n v="0"/>
    <n v="6.0000000000000001E-3"/>
    <s v="Low"/>
    <n v="151970.682"/>
    <m/>
    <m/>
    <m/>
    <m/>
    <m/>
    <m/>
    <m/>
    <m/>
    <m/>
  </r>
  <r>
    <s v="DIVIDENDO INF 0 $ 0,039416"/>
    <d v="2017-10-13T00:00:00"/>
    <x v="388"/>
    <s v="$"/>
    <x v="694"/>
    <n v="0"/>
    <n v="3883012"/>
    <n v="0"/>
    <n v="0"/>
    <n v="0"/>
    <n v="3.9E-2"/>
    <s v="Low"/>
    <n v="151437.46799999999"/>
    <m/>
    <m/>
    <m/>
    <m/>
    <m/>
    <m/>
    <m/>
    <m/>
    <m/>
  </r>
  <r>
    <s v="DIVIDENDO US$ 1,505804"/>
    <d v="2020-09-23T00:00:00"/>
    <x v="891"/>
    <s v="US$"/>
    <x v="973"/>
    <n v="0"/>
    <n v="100000"/>
    <n v="0"/>
    <n v="0"/>
    <n v="0"/>
    <n v="1.506"/>
    <s v="Medium"/>
    <n v="150600"/>
    <m/>
    <m/>
    <m/>
    <m/>
    <m/>
    <m/>
    <m/>
    <m/>
    <m/>
  </r>
  <r>
    <s v="DIVIDENDO US$ 1,5022"/>
    <d v="2020-12-21T00:00:00"/>
    <x v="452"/>
    <s v="US$"/>
    <x v="948"/>
    <n v="0"/>
    <n v="100000"/>
    <n v="0"/>
    <n v="0"/>
    <n v="0"/>
    <n v="1.502"/>
    <s v="Medium"/>
    <n v="150200"/>
    <m/>
    <m/>
    <m/>
    <m/>
    <m/>
    <m/>
    <m/>
    <m/>
    <m/>
  </r>
  <r>
    <s v="DIVIDENDO PROV US$ 0,015"/>
    <d v="2021-05-07T00:00:00"/>
    <x v="151"/>
    <s v="US$"/>
    <x v="718"/>
    <n v="0"/>
    <n v="10000000"/>
    <n v="0"/>
    <n v="0"/>
    <n v="0"/>
    <n v="1.4999999999999999E-2"/>
    <s v="Low"/>
    <n v="150000"/>
    <m/>
    <m/>
    <m/>
    <m/>
    <m/>
    <m/>
    <m/>
    <m/>
    <m/>
  </r>
  <r>
    <s v="DIVIDENDO US$ 1,5"/>
    <d v="2020-12-02T00:00:00"/>
    <x v="774"/>
    <s v="US$"/>
    <x v="983"/>
    <n v="0"/>
    <n v="100000"/>
    <n v="0"/>
    <n v="0"/>
    <n v="0"/>
    <n v="1.5"/>
    <s v="Medium"/>
    <n v="150000"/>
    <m/>
    <m/>
    <m/>
    <m/>
    <m/>
    <m/>
    <m/>
    <m/>
    <m/>
  </r>
  <r>
    <s v="DIVIDENDO US$ 0,150237"/>
    <d v="2020-11-02T00:00:00"/>
    <x v="108"/>
    <s v="US$"/>
    <x v="801"/>
    <n v="0"/>
    <n v="1000000"/>
    <n v="0"/>
    <n v="0"/>
    <n v="0"/>
    <n v="0.15"/>
    <s v="Low"/>
    <n v="150000"/>
    <m/>
    <m/>
    <m/>
    <m/>
    <m/>
    <m/>
    <m/>
    <m/>
    <m/>
  </r>
  <r>
    <s v="DIVIDENDO US$ 1,5"/>
    <d v="2020-09-02T00:00:00"/>
    <x v="1272"/>
    <s v="US$"/>
    <x v="983"/>
    <n v="0"/>
    <n v="100000"/>
    <n v="0"/>
    <n v="0"/>
    <n v="0"/>
    <n v="1.5"/>
    <s v="Medium"/>
    <n v="150000"/>
    <m/>
    <m/>
    <m/>
    <m/>
    <m/>
    <m/>
    <m/>
    <m/>
    <m/>
  </r>
  <r>
    <s v="DIVIDENDO PROV US$ 0,014574015"/>
    <d v="2020-08-28T00:00:00"/>
    <x v="1240"/>
    <s v="US$"/>
    <x v="796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470033"/>
    <d v="2020-07-01T00:00:00"/>
    <x v="1013"/>
    <s v="US$"/>
    <x v="969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497581"/>
    <d v="2020-06-26T00:00:00"/>
    <x v="1273"/>
    <s v="US$"/>
    <x v="850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517572805931920"/>
    <d v="2020-06-23T00:00:00"/>
    <x v="157"/>
    <s v="US$"/>
    <x v="918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46744323318230"/>
    <d v="2020-06-23T00:00:00"/>
    <x v="157"/>
    <s v="US$"/>
    <x v="990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511491624106120"/>
    <d v="2020-06-23T00:00:00"/>
    <x v="157"/>
    <s v="US$"/>
    <x v="991"/>
    <n v="0"/>
    <n v="10000000"/>
    <n v="0"/>
    <n v="0"/>
    <n v="0"/>
    <n v="1.4999999999999999E-2"/>
    <s v="Low"/>
    <n v="150000"/>
    <m/>
    <m/>
    <m/>
    <m/>
    <m/>
    <m/>
    <m/>
    <m/>
    <m/>
  </r>
  <r>
    <s v="DIVIDENDO DEF US$ 0,01539717864215"/>
    <d v="2020-06-23T00:00:00"/>
    <x v="157"/>
    <s v="US$"/>
    <x v="992"/>
    <n v="0"/>
    <n v="10000000"/>
    <n v="0"/>
    <n v="0"/>
    <n v="0"/>
    <n v="1.4999999999999999E-2"/>
    <s v="Low"/>
    <n v="150000"/>
    <m/>
    <m/>
    <m/>
    <m/>
    <m/>
    <m/>
    <m/>
    <m/>
    <m/>
  </r>
  <r>
    <s v="DIVIDENDO DEF US$ 0,0152441063289913"/>
    <d v="2020-06-19T00:00:00"/>
    <x v="328"/>
    <s v="US$"/>
    <x v="935"/>
    <n v="0"/>
    <n v="10000000"/>
    <n v="0"/>
    <n v="0"/>
    <n v="0"/>
    <n v="1.4999999999999999E-2"/>
    <s v="Low"/>
    <n v="150000"/>
    <m/>
    <m/>
    <m/>
    <m/>
    <m/>
    <m/>
    <m/>
    <m/>
    <m/>
  </r>
  <r>
    <s v="DIVIDENDO DEF US$ 0,0152058256934388"/>
    <d v="2020-06-19T00:00:00"/>
    <x v="328"/>
    <s v="US$"/>
    <x v="941"/>
    <n v="0"/>
    <n v="10000000"/>
    <n v="0"/>
    <n v="0"/>
    <n v="0"/>
    <n v="1.4999999999999999E-2"/>
    <s v="Low"/>
    <n v="150000"/>
    <m/>
    <m/>
    <m/>
    <m/>
    <m/>
    <m/>
    <m/>
    <m/>
    <m/>
  </r>
  <r>
    <s v="DIVIDENDO DEF US$ 0,0151406764967483"/>
    <d v="2020-06-19T00:00:00"/>
    <x v="328"/>
    <s v="US$"/>
    <x v="940"/>
    <n v="0"/>
    <n v="10000000"/>
    <n v="0"/>
    <n v="0"/>
    <n v="0"/>
    <n v="1.4999999999999999E-2"/>
    <s v="Low"/>
    <n v="150000"/>
    <m/>
    <m/>
    <m/>
    <m/>
    <m/>
    <m/>
    <m/>
    <m/>
    <m/>
  </r>
  <r>
    <s v="DIVIDENDO US$ 1,5"/>
    <d v="2020-06-03T00:00:00"/>
    <x v="579"/>
    <s v="US$"/>
    <x v="983"/>
    <n v="0"/>
    <n v="100000"/>
    <n v="0"/>
    <n v="0"/>
    <n v="0"/>
    <n v="1.5"/>
    <s v="Medium"/>
    <n v="150000"/>
    <m/>
    <m/>
    <m/>
    <m/>
    <m/>
    <m/>
    <m/>
    <m/>
    <m/>
  </r>
  <r>
    <s v="DIVIDENDO PROV US$ 0,0151793780"/>
    <d v="2020-04-18T00:00:00"/>
    <x v="127"/>
    <s v="US$"/>
    <x v="867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545064"/>
    <d v="2020-03-27T00:00:00"/>
    <x v="1202"/>
    <s v="US$"/>
    <x v="950"/>
    <n v="0"/>
    <n v="10000000"/>
    <n v="0"/>
    <n v="0"/>
    <n v="0"/>
    <n v="1.4999999999999999E-2"/>
    <s v="Low"/>
    <n v="150000"/>
    <m/>
    <m/>
    <m/>
    <m/>
    <m/>
    <m/>
    <m/>
    <m/>
    <m/>
  </r>
  <r>
    <s v="DIVIDENDO US$ 1,5"/>
    <d v="2020-03-11T00:00:00"/>
    <x v="5"/>
    <s v="US$"/>
    <x v="983"/>
    <n v="0"/>
    <n v="100000"/>
    <n v="0"/>
    <n v="0"/>
    <n v="0"/>
    <n v="1.5"/>
    <s v="Medium"/>
    <n v="150000"/>
    <m/>
    <m/>
    <m/>
    <m/>
    <m/>
    <m/>
    <m/>
    <m/>
    <m/>
  </r>
  <r>
    <s v="DIVIDENDO PROV US$ 0,014954691"/>
    <d v="2019-08-12T00:00:00"/>
    <x v="1274"/>
    <s v="US$"/>
    <x v="993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51072"/>
    <d v="2019-07-02T00:00:00"/>
    <x v="1092"/>
    <s v="US$"/>
    <x v="850"/>
    <n v="0"/>
    <n v="10000000"/>
    <n v="0"/>
    <n v="0"/>
    <n v="0"/>
    <n v="1.4999999999999999E-2"/>
    <s v="Low"/>
    <n v="150000"/>
    <m/>
    <m/>
    <m/>
    <m/>
    <m/>
    <m/>
    <m/>
    <m/>
    <m/>
  </r>
  <r>
    <s v="DIVIDENDO PROV US$ 0,01510720"/>
    <d v="2019-04-02T00:00:00"/>
    <x v="1252"/>
    <s v="US$"/>
    <x v="850"/>
    <n v="0"/>
    <n v="10000000"/>
    <n v="0"/>
    <n v="0"/>
    <n v="0"/>
    <n v="1.4999999999999999E-2"/>
    <s v="Low"/>
    <n v="150000"/>
    <m/>
    <m/>
    <m/>
    <m/>
    <m/>
    <m/>
    <m/>
    <m/>
    <m/>
  </r>
  <r>
    <s v="DIVIDENDO $ 0,014674971"/>
    <d v="2018-05-02T00:00:00"/>
    <x v="646"/>
    <s v="$"/>
    <x v="403"/>
    <n v="0"/>
    <n v="10000000"/>
    <n v="0"/>
    <n v="0"/>
    <n v="0"/>
    <n v="1.4999999999999999E-2"/>
    <s v="Low"/>
    <n v="150000"/>
    <m/>
    <m/>
    <m/>
    <m/>
    <m/>
    <m/>
    <m/>
    <m/>
    <m/>
  </r>
  <r>
    <s v="DIVIDENDO US$ 1,5"/>
    <d v="2018-02-08T00:00:00"/>
    <x v="1275"/>
    <s v="US$"/>
    <x v="984"/>
    <n v="0"/>
    <n v="100000"/>
    <n v="0"/>
    <n v="0"/>
    <n v="0"/>
    <n v="1.5"/>
    <s v="Medium"/>
    <n v="150000"/>
    <m/>
    <m/>
    <m/>
    <m/>
    <m/>
    <m/>
    <m/>
    <m/>
    <m/>
  </r>
  <r>
    <s v="DIVIDENDO US$ 1,5"/>
    <d v="2017-11-09T00:00:00"/>
    <x v="1276"/>
    <s v="US$"/>
    <x v="984"/>
    <n v="0"/>
    <n v="100000"/>
    <n v="0"/>
    <n v="0"/>
    <n v="0"/>
    <n v="1.5"/>
    <s v="Medium"/>
    <n v="150000"/>
    <m/>
    <m/>
    <m/>
    <m/>
    <m/>
    <m/>
    <m/>
    <m/>
    <m/>
  </r>
  <r>
    <s v="DIVIDENDO US$ 1,5"/>
    <d v="2017-08-08T00:00:00"/>
    <x v="1277"/>
    <s v="US$"/>
    <x v="984"/>
    <n v="0"/>
    <n v="100000"/>
    <n v="0"/>
    <n v="0"/>
    <n v="0"/>
    <n v="1.5"/>
    <s v="Medium"/>
    <n v="150000"/>
    <m/>
    <m/>
    <m/>
    <m/>
    <m/>
    <m/>
    <m/>
    <m/>
    <m/>
  </r>
  <r>
    <s v="DIVIDENDO US$ 1,5"/>
    <d v="2017-05-08T00:00:00"/>
    <x v="1278"/>
    <s v="US$"/>
    <x v="984"/>
    <n v="0"/>
    <n v="100000"/>
    <n v="0"/>
    <n v="0"/>
    <n v="0"/>
    <n v="1.5"/>
    <s v="Medium"/>
    <n v="150000"/>
    <m/>
    <m/>
    <m/>
    <m/>
    <m/>
    <m/>
    <m/>
    <m/>
    <m/>
  </r>
  <r>
    <s v="DIVIDENDO PROV EURO 0,0326687357"/>
    <d v="2021-08-31T00:00:00"/>
    <x v="414"/>
    <s v="EURO"/>
    <x v="994"/>
    <n v="0"/>
    <n v="4533465"/>
    <n v="0"/>
    <n v="0"/>
    <n v="0"/>
    <n v="3.3000000000000002E-2"/>
    <s v="Low"/>
    <n v="149604.345"/>
    <m/>
    <m/>
    <m/>
    <m/>
    <m/>
    <m/>
    <m/>
    <m/>
    <m/>
  </r>
  <r>
    <s v="DIVIDENDO US$ 1,482701"/>
    <d v="2019-09-24T00:00:00"/>
    <x v="141"/>
    <s v="US$"/>
    <x v="973"/>
    <n v="0"/>
    <n v="100000"/>
    <n v="0"/>
    <n v="0"/>
    <n v="0"/>
    <n v="1.4830000000000001"/>
    <s v="Medium"/>
    <n v="148300"/>
    <m/>
    <m/>
    <m/>
    <m/>
    <m/>
    <m/>
    <m/>
    <m/>
    <m/>
  </r>
  <r>
    <s v="DIVIDENDO PROV US$ 1,48"/>
    <d v="2021-08-20T00:00:00"/>
    <x v="221"/>
    <s v="US$"/>
    <x v="995"/>
    <n v="0"/>
    <n v="100000"/>
    <n v="0"/>
    <n v="0"/>
    <n v="0"/>
    <n v="1.48"/>
    <s v="Medium"/>
    <n v="148000"/>
    <m/>
    <m/>
    <m/>
    <m/>
    <m/>
    <m/>
    <m/>
    <m/>
    <m/>
  </r>
  <r>
    <s v="DIVIDENDO US$ 1,48"/>
    <d v="2021-05-20T00:00:00"/>
    <x v="1279"/>
    <s v="US$"/>
    <x v="995"/>
    <n v="0"/>
    <n v="100000"/>
    <n v="0"/>
    <n v="0"/>
    <n v="0"/>
    <n v="1.48"/>
    <s v="Medium"/>
    <n v="148000"/>
    <m/>
    <m/>
    <m/>
    <m/>
    <m/>
    <m/>
    <m/>
    <m/>
    <m/>
  </r>
  <r>
    <s v="DIVIDENDO US$ 1,48"/>
    <d v="2021-02-11T00:00:00"/>
    <x v="1057"/>
    <s v="US$"/>
    <x v="995"/>
    <n v="0"/>
    <n v="100000"/>
    <n v="0"/>
    <n v="0"/>
    <n v="0"/>
    <n v="1.48"/>
    <s v="Medium"/>
    <n v="148000"/>
    <m/>
    <m/>
    <m/>
    <m/>
    <m/>
    <m/>
    <m/>
    <m/>
    <m/>
  </r>
  <r>
    <s v="DIVIDENDO INF 0 $ 0,038439"/>
    <d v="2017-05-05T00:00:00"/>
    <x v="75"/>
    <s v="$"/>
    <x v="694"/>
    <n v="0"/>
    <n v="3883012"/>
    <n v="0"/>
    <n v="0"/>
    <n v="0"/>
    <n v="3.7999999999999999E-2"/>
    <s v="Low"/>
    <n v="147554.45600000001"/>
    <m/>
    <m/>
    <m/>
    <m/>
    <m/>
    <m/>
    <m/>
    <m/>
    <m/>
  </r>
  <r>
    <s v="DIVIDENDO $ 0,0249602"/>
    <d v="2021-09-03T00:00:00"/>
    <x v="437"/>
    <s v="$"/>
    <x v="592"/>
    <n v="0"/>
    <n v="5880000"/>
    <n v="0"/>
    <n v="0"/>
    <n v="0"/>
    <n v="2.5000000000000001E-2"/>
    <s v="Low"/>
    <n v="147000"/>
    <m/>
    <m/>
    <m/>
    <m/>
    <m/>
    <m/>
    <m/>
    <m/>
    <m/>
  </r>
  <r>
    <s v="DIVIDENDO US$ 1,47"/>
    <d v="2020-11-19T00:00:00"/>
    <x v="1280"/>
    <s v="US$"/>
    <x v="995"/>
    <n v="0"/>
    <n v="100000"/>
    <n v="0"/>
    <n v="0"/>
    <n v="0"/>
    <n v="1.47"/>
    <s v="Medium"/>
    <n v="147000"/>
    <m/>
    <m/>
    <m/>
    <m/>
    <m/>
    <m/>
    <m/>
    <m/>
    <m/>
  </r>
  <r>
    <s v="DIVIDENDO US$ 1,47"/>
    <d v="2020-08-21T00:00:00"/>
    <x v="1281"/>
    <s v="US$"/>
    <x v="995"/>
    <n v="0"/>
    <n v="100000"/>
    <n v="0"/>
    <n v="0"/>
    <n v="0"/>
    <n v="1.47"/>
    <s v="Medium"/>
    <n v="147000"/>
    <m/>
    <m/>
    <m/>
    <m/>
    <m/>
    <m/>
    <m/>
    <m/>
    <m/>
  </r>
  <r>
    <s v="DIVIDENDO US$ 1,47"/>
    <d v="2020-05-21T00:00:00"/>
    <x v="768"/>
    <s v="US$"/>
    <x v="995"/>
    <n v="0"/>
    <n v="100000"/>
    <n v="0"/>
    <n v="0"/>
    <n v="0"/>
    <n v="1.47"/>
    <s v="Medium"/>
    <n v="147000"/>
    <m/>
    <m/>
    <m/>
    <m/>
    <m/>
    <m/>
    <m/>
    <m/>
    <m/>
  </r>
  <r>
    <s v="DIVIDENDO PROV US$ 1,47"/>
    <d v="2020-02-13T00:00:00"/>
    <x v="1282"/>
    <s v="US$"/>
    <x v="995"/>
    <n v="0"/>
    <n v="100000"/>
    <n v="0"/>
    <n v="0"/>
    <n v="0"/>
    <n v="1.47"/>
    <s v="Medium"/>
    <n v="147000"/>
    <m/>
    <m/>
    <m/>
    <m/>
    <m/>
    <m/>
    <m/>
    <m/>
    <m/>
  </r>
  <r>
    <s v="DIVIDENDO US$ 0,146764"/>
    <d v="2018-03-22T00:00:00"/>
    <x v="207"/>
    <s v="US$"/>
    <x v="820"/>
    <n v="0"/>
    <n v="1000000"/>
    <n v="0"/>
    <n v="0"/>
    <n v="0"/>
    <n v="0.14699999999999999"/>
    <s v="Low"/>
    <n v="147000"/>
    <m/>
    <m/>
    <m/>
    <m/>
    <m/>
    <m/>
    <m/>
    <m/>
    <m/>
  </r>
  <r>
    <s v="DIVIDENDO US$ 0,146147"/>
    <d v="2020-07-02T00:00:00"/>
    <x v="1243"/>
    <s v="US$"/>
    <x v="847"/>
    <n v="0"/>
    <n v="1000000"/>
    <n v="0"/>
    <n v="0"/>
    <n v="0"/>
    <n v="0.14599999999999999"/>
    <s v="Low"/>
    <n v="146000"/>
    <m/>
    <m/>
    <m/>
    <m/>
    <m/>
    <m/>
    <m/>
    <m/>
    <m/>
  </r>
  <r>
    <s v="DIVIDENDO US$ 1,45"/>
    <d v="2021-09-10T00:00:00"/>
    <x v="274"/>
    <s v="US$"/>
    <x v="996"/>
    <n v="0"/>
    <n v="100000"/>
    <n v="0"/>
    <n v="0"/>
    <n v="0"/>
    <n v="1.45"/>
    <s v="Medium"/>
    <n v="145000"/>
    <m/>
    <m/>
    <m/>
    <m/>
    <m/>
    <m/>
    <m/>
    <m/>
    <m/>
  </r>
  <r>
    <s v="DIVIDENDO US$ 1,45"/>
    <d v="2021-06-18T00:00:00"/>
    <x v="362"/>
    <s v="US$"/>
    <x v="996"/>
    <n v="0"/>
    <n v="100000"/>
    <n v="0"/>
    <n v="0"/>
    <n v="0"/>
    <n v="1.45"/>
    <s v="Medium"/>
    <n v="145000"/>
    <m/>
    <m/>
    <m/>
    <m/>
    <m/>
    <m/>
    <m/>
    <m/>
    <m/>
  </r>
  <r>
    <s v="DIVIDENDO US$ 0,145146"/>
    <d v="2020-12-01T00:00:00"/>
    <x v="478"/>
    <s v="US$"/>
    <x v="801"/>
    <n v="0"/>
    <n v="1000000"/>
    <n v="0"/>
    <n v="0"/>
    <n v="0"/>
    <n v="0.14499999999999999"/>
    <s v="Low"/>
    <n v="145000"/>
    <m/>
    <m/>
    <m/>
    <m/>
    <m/>
    <m/>
    <m/>
    <m/>
    <m/>
  </r>
  <r>
    <s v="DIVIDENDO US$ 1,45"/>
    <d v="2019-11-14T00:00:00"/>
    <x v="1239"/>
    <s v="US$"/>
    <x v="975"/>
    <n v="0"/>
    <n v="100000"/>
    <n v="0"/>
    <n v="0"/>
    <n v="0"/>
    <n v="1.45"/>
    <s v="Medium"/>
    <n v="145000"/>
    <m/>
    <m/>
    <m/>
    <m/>
    <m/>
    <m/>
    <m/>
    <m/>
    <m/>
  </r>
  <r>
    <s v="DIVIDENDO US$ 1,45"/>
    <d v="2019-05-16T00:00:00"/>
    <x v="690"/>
    <s v="US$"/>
    <x v="975"/>
    <n v="0"/>
    <n v="100000"/>
    <n v="0"/>
    <n v="0"/>
    <n v="0"/>
    <n v="1.45"/>
    <s v="Medium"/>
    <n v="145000"/>
    <m/>
    <m/>
    <m/>
    <m/>
    <m/>
    <m/>
    <m/>
    <m/>
    <m/>
  </r>
  <r>
    <s v="DIVIDENDO US$ 1,45"/>
    <d v="2019-02-14T00:00:00"/>
    <x v="1283"/>
    <s v="US$"/>
    <x v="975"/>
    <n v="0"/>
    <n v="100000"/>
    <n v="0"/>
    <n v="0"/>
    <n v="0"/>
    <n v="1.45"/>
    <s v="Medium"/>
    <n v="145000"/>
    <m/>
    <m/>
    <m/>
    <m/>
    <m/>
    <m/>
    <m/>
    <m/>
    <m/>
  </r>
  <r>
    <s v="DIVIDENDO US$ 1,442143"/>
    <d v="2018-12-17T00:00:00"/>
    <x v="330"/>
    <s v="US$"/>
    <x v="973"/>
    <n v="0"/>
    <n v="100000"/>
    <n v="0"/>
    <n v="0"/>
    <n v="0"/>
    <n v="1.4419999999999999"/>
    <s v="Medium"/>
    <n v="144200"/>
    <m/>
    <m/>
    <m/>
    <m/>
    <m/>
    <m/>
    <m/>
    <m/>
    <m/>
  </r>
  <r>
    <s v="DIVIDENDO DEF $ 0,92829"/>
    <d v="2017-05-17T00:00:00"/>
    <x v="250"/>
    <s v="$"/>
    <x v="997"/>
    <n v="0"/>
    <n v="155282"/>
    <n v="0"/>
    <n v="0"/>
    <n v="0"/>
    <n v="0.92800000000000005"/>
    <s v="Low"/>
    <n v="144101.696"/>
    <m/>
    <m/>
    <m/>
    <m/>
    <m/>
    <m/>
    <m/>
    <m/>
    <m/>
  </r>
  <r>
    <s v="DIVIDENDO US$ 0,143526"/>
    <d v="2021-03-01T00:00:00"/>
    <x v="1245"/>
    <s v="US$"/>
    <x v="801"/>
    <n v="0"/>
    <n v="1000000"/>
    <n v="0"/>
    <n v="0"/>
    <n v="0"/>
    <n v="0.14399999999999999"/>
    <s v="Low"/>
    <n v="144000"/>
    <m/>
    <m/>
    <m/>
    <m/>
    <m/>
    <m/>
    <m/>
    <m/>
    <m/>
  </r>
  <r>
    <s v="DIVIDENDO US$ 0,144016"/>
    <d v="2020-04-01T00:00:00"/>
    <x v="525"/>
    <s v="US$"/>
    <x v="922"/>
    <n v="0"/>
    <n v="1000000"/>
    <n v="0"/>
    <n v="0"/>
    <n v="0"/>
    <n v="0.14399999999999999"/>
    <s v="Low"/>
    <n v="144000"/>
    <m/>
    <m/>
    <m/>
    <m/>
    <m/>
    <m/>
    <m/>
    <m/>
    <m/>
  </r>
  <r>
    <s v="DIVIDENDO US$ 1,44"/>
    <d v="2019-11-21T00:00:00"/>
    <x v="46"/>
    <s v="US$"/>
    <x v="995"/>
    <n v="0"/>
    <n v="100000"/>
    <n v="0"/>
    <n v="0"/>
    <n v="0"/>
    <n v="1.44"/>
    <s v="Medium"/>
    <n v="144000"/>
    <m/>
    <m/>
    <m/>
    <m/>
    <m/>
    <m/>
    <m/>
    <m/>
    <m/>
  </r>
  <r>
    <s v="DIVIDENDO US$ 1,44"/>
    <d v="2019-08-14T00:00:00"/>
    <x v="228"/>
    <s v="US$"/>
    <x v="995"/>
    <n v="0"/>
    <n v="100000"/>
    <n v="0"/>
    <n v="0"/>
    <n v="0"/>
    <n v="1.44"/>
    <s v="Medium"/>
    <n v="144000"/>
    <m/>
    <m/>
    <m/>
    <m/>
    <m/>
    <m/>
    <m/>
    <m/>
    <m/>
  </r>
  <r>
    <s v="DIVIDENDO US$ 1,44"/>
    <d v="2019-05-23T00:00:00"/>
    <x v="209"/>
    <s v="US$"/>
    <x v="995"/>
    <n v="0"/>
    <n v="100000"/>
    <n v="0"/>
    <n v="0"/>
    <n v="0"/>
    <n v="1.44"/>
    <s v="Medium"/>
    <n v="144000"/>
    <m/>
    <m/>
    <m/>
    <m/>
    <m/>
    <m/>
    <m/>
    <m/>
    <m/>
  </r>
  <r>
    <s v="DIVIDENDO US$ 1,44"/>
    <d v="2019-02-14T00:00:00"/>
    <x v="1284"/>
    <s v="US$"/>
    <x v="995"/>
    <n v="0"/>
    <n v="100000"/>
    <n v="0"/>
    <n v="0"/>
    <n v="0"/>
    <n v="1.44"/>
    <s v="Medium"/>
    <n v="144000"/>
    <m/>
    <m/>
    <m/>
    <m/>
    <m/>
    <m/>
    <m/>
    <m/>
    <m/>
  </r>
  <r>
    <s v="DIVIDENDO US$ 1,438329"/>
    <d v="2019-06-17T00:00:00"/>
    <x v="191"/>
    <s v="US$"/>
    <x v="989"/>
    <n v="0"/>
    <n v="100000"/>
    <n v="0"/>
    <n v="0"/>
    <n v="0"/>
    <n v="1.4379999999999999"/>
    <s v="Medium"/>
    <n v="143800"/>
    <m/>
    <m/>
    <m/>
    <m/>
    <m/>
    <m/>
    <m/>
    <m/>
    <m/>
  </r>
  <r>
    <s v="DIVIDENDO INF 0 $ 0,037227"/>
    <d v="2017-09-13T00:00:00"/>
    <x v="676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INF 0 $ 0,036548"/>
    <d v="2017-05-20T00:00:00"/>
    <x v="59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$ 0,037022"/>
    <d v="2016-05-19T00:00:00"/>
    <x v="150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$ 0,037419"/>
    <d v="2016-05-14T00:00:00"/>
    <x v="335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$ 0,036994"/>
    <d v="2015-11-18T00:00:00"/>
    <x v="707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$ 0,037207"/>
    <d v="2015-05-15T00:00:00"/>
    <x v="236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$ 0,037058"/>
    <d v="2015-05-02T00:00:00"/>
    <x v="189"/>
    <s v="$"/>
    <x v="694"/>
    <n v="0"/>
    <n v="3883012"/>
    <n v="0"/>
    <n v="0"/>
    <n v="0"/>
    <n v="3.6999999999999998E-2"/>
    <s v="Low"/>
    <n v="143671.44399999999"/>
    <m/>
    <m/>
    <m/>
    <m/>
    <m/>
    <m/>
    <m/>
    <m/>
    <m/>
  </r>
  <r>
    <s v="DIVIDENDO PROV US$ 0,205"/>
    <d v="2021-02-05T00:00:00"/>
    <x v="1095"/>
    <s v="US$"/>
    <x v="846"/>
    <n v="0"/>
    <n v="700000"/>
    <n v="0"/>
    <n v="0"/>
    <n v="0"/>
    <n v="0.20499999999999999"/>
    <s v="Low"/>
    <n v="143500"/>
    <m/>
    <m/>
    <m/>
    <m/>
    <m/>
    <m/>
    <m/>
    <m/>
    <m/>
  </r>
  <r>
    <s v="DIVIDENDO US$ 0,205"/>
    <d v="2020-11-06T00:00:00"/>
    <x v="600"/>
    <s v="US$"/>
    <x v="846"/>
    <n v="0"/>
    <n v="700000"/>
    <n v="0"/>
    <n v="0"/>
    <n v="0"/>
    <n v="0.20499999999999999"/>
    <s v="Low"/>
    <n v="143500"/>
    <m/>
    <m/>
    <m/>
    <m/>
    <m/>
    <m/>
    <m/>
    <m/>
    <m/>
  </r>
  <r>
    <s v="DIVIDENDO US$ 0,143116"/>
    <d v="2021-07-02T00:00:00"/>
    <x v="1226"/>
    <s v="US$"/>
    <x v="847"/>
    <n v="0"/>
    <n v="1000000"/>
    <n v="0"/>
    <n v="0"/>
    <n v="0"/>
    <n v="0.14299999999999999"/>
    <s v="Low"/>
    <n v="143000"/>
    <m/>
    <m/>
    <m/>
    <m/>
    <m/>
    <m/>
    <m/>
    <m/>
    <m/>
  </r>
  <r>
    <s v="DIVIDENDO US$ 1,428"/>
    <d v="2017-12-18T00:00:00"/>
    <x v="246"/>
    <s v="US$"/>
    <x v="976"/>
    <n v="0"/>
    <n v="100000"/>
    <n v="0"/>
    <n v="0"/>
    <n v="0"/>
    <n v="1.4279999999999999"/>
    <s v="Medium"/>
    <n v="142800"/>
    <m/>
    <m/>
    <m/>
    <m/>
    <m/>
    <m/>
    <m/>
    <m/>
    <m/>
  </r>
  <r>
    <s v="DIVIDENDO US$ 1,42"/>
    <d v="2017-11-09T00:00:00"/>
    <x v="1285"/>
    <s v="US$"/>
    <x v="951"/>
    <n v="0"/>
    <n v="100000"/>
    <n v="0"/>
    <n v="0"/>
    <n v="0"/>
    <n v="1.42"/>
    <s v="Medium"/>
    <n v="142000"/>
    <m/>
    <m/>
    <m/>
    <m/>
    <m/>
    <m/>
    <m/>
    <m/>
    <m/>
  </r>
  <r>
    <s v="DIVIDENDO US$ 1,42"/>
    <d v="2017-08-09T00:00:00"/>
    <x v="1286"/>
    <s v="US$"/>
    <x v="951"/>
    <n v="0"/>
    <n v="100000"/>
    <n v="0"/>
    <n v="0"/>
    <n v="0"/>
    <n v="1.42"/>
    <s v="Medium"/>
    <n v="142000"/>
    <m/>
    <m/>
    <m/>
    <m/>
    <m/>
    <m/>
    <m/>
    <m/>
    <m/>
  </r>
  <r>
    <s v="DIVIDENDO US$ 1,42"/>
    <d v="2017-05-10T00:00:00"/>
    <x v="1287"/>
    <s v="US$"/>
    <x v="951"/>
    <n v="0"/>
    <n v="100000"/>
    <n v="0"/>
    <n v="0"/>
    <n v="0"/>
    <n v="1.42"/>
    <s v="Medium"/>
    <n v="142000"/>
    <m/>
    <m/>
    <m/>
    <m/>
    <m/>
    <m/>
    <m/>
    <m/>
    <m/>
  </r>
  <r>
    <s v="DIVIDENDO US$ 1,42"/>
    <d v="2017-02-08T00:00:00"/>
    <x v="1288"/>
    <s v="US$"/>
    <x v="951"/>
    <n v="0"/>
    <n v="100000"/>
    <n v="0"/>
    <n v="0"/>
    <n v="0"/>
    <n v="1.42"/>
    <s v="Medium"/>
    <n v="142000"/>
    <m/>
    <m/>
    <m/>
    <m/>
    <m/>
    <m/>
    <m/>
    <m/>
    <m/>
  </r>
  <r>
    <s v="DIVIDENDO US$ 1,4162"/>
    <d v="2019-12-23T00:00:00"/>
    <x v="287"/>
    <s v="US$"/>
    <x v="998"/>
    <n v="0"/>
    <n v="100000"/>
    <n v="0"/>
    <n v="0"/>
    <n v="0"/>
    <n v="1.4159999999999999"/>
    <s v="Medium"/>
    <n v="141600"/>
    <m/>
    <m/>
    <m/>
    <m/>
    <m/>
    <m/>
    <m/>
    <m/>
    <m/>
  </r>
  <r>
    <s v="DIVIDENDO PROV 0 US$ 0,140963"/>
    <d v="2021-06-10T00:00:00"/>
    <x v="103"/>
    <s v="US$"/>
    <x v="925"/>
    <n v="0"/>
    <n v="1000000"/>
    <n v="0"/>
    <n v="0"/>
    <n v="0"/>
    <n v="0.14099999999999999"/>
    <s v="Low"/>
    <n v="141000"/>
    <m/>
    <m/>
    <m/>
    <m/>
    <m/>
    <m/>
    <m/>
    <m/>
    <m/>
  </r>
  <r>
    <s v="DIVIDENDO PROV US$ 0,014419818"/>
    <d v="2021-05-29T00:00:00"/>
    <x v="743"/>
    <s v="US$"/>
    <x v="999"/>
    <n v="0"/>
    <n v="10000000"/>
    <n v="0"/>
    <n v="0"/>
    <n v="0"/>
    <n v="1.4E-2"/>
    <s v="Low"/>
    <n v="140000"/>
    <m/>
    <m/>
    <m/>
    <m/>
    <m/>
    <m/>
    <m/>
    <m/>
    <m/>
  </r>
  <r>
    <s v="DIVIDENDO PROV US$ 0,014338122"/>
    <d v="2021-05-29T00:00:00"/>
    <x v="743"/>
    <s v="US$"/>
    <x v="1000"/>
    <n v="0"/>
    <n v="10000000"/>
    <n v="0"/>
    <n v="0"/>
    <n v="0"/>
    <n v="1.4E-2"/>
    <s v="Low"/>
    <n v="140000"/>
    <m/>
    <m/>
    <m/>
    <m/>
    <m/>
    <m/>
    <m/>
    <m/>
    <m/>
  </r>
  <r>
    <s v="DIVIDENDO PROV US$ 0,013780940"/>
    <d v="2021-05-29T00:00:00"/>
    <x v="743"/>
    <s v="US$"/>
    <x v="1001"/>
    <n v="0"/>
    <n v="10000000"/>
    <n v="0"/>
    <n v="0"/>
    <n v="0"/>
    <n v="1.4E-2"/>
    <s v="Low"/>
    <n v="140000"/>
    <m/>
    <m/>
    <m/>
    <m/>
    <m/>
    <m/>
    <m/>
    <m/>
    <m/>
  </r>
  <r>
    <s v="DIVIDENDO PROV US$ 0,014212"/>
    <d v="2021-04-16T00:00:00"/>
    <x v="280"/>
    <s v="US$"/>
    <x v="1002"/>
    <n v="0"/>
    <n v="10000000"/>
    <n v="0"/>
    <n v="0"/>
    <n v="0"/>
    <n v="1.4E-2"/>
    <s v="Low"/>
    <n v="140000"/>
    <m/>
    <m/>
    <m/>
    <m/>
    <m/>
    <m/>
    <m/>
    <m/>
    <m/>
  </r>
  <r>
    <s v="DIVIDENDO PROV US$ 0,014219"/>
    <d v="2021-04-16T00:00:00"/>
    <x v="280"/>
    <s v="US$"/>
    <x v="1003"/>
    <n v="0"/>
    <n v="10000000"/>
    <n v="0"/>
    <n v="0"/>
    <n v="0"/>
    <n v="1.4E-2"/>
    <s v="Low"/>
    <n v="140000"/>
    <m/>
    <m/>
    <m/>
    <m/>
    <m/>
    <m/>
    <m/>
    <m/>
    <m/>
  </r>
  <r>
    <s v="DIVIDENDO PROV US$ 0,0135700443"/>
    <d v="2021-04-08T00:00:00"/>
    <x v="1097"/>
    <s v="US$"/>
    <x v="840"/>
    <n v="0"/>
    <n v="10000000"/>
    <n v="0"/>
    <n v="0"/>
    <n v="0"/>
    <n v="1.4E-2"/>
    <s v="Low"/>
    <n v="140000"/>
    <m/>
    <m/>
    <m/>
    <m/>
    <m/>
    <m/>
    <m/>
    <m/>
    <m/>
  </r>
  <r>
    <s v="DIVIDENDO PROV US$ 0,0140772641"/>
    <d v="2021-04-08T00:00:00"/>
    <x v="1097"/>
    <s v="US$"/>
    <x v="817"/>
    <n v="0"/>
    <n v="10000000"/>
    <n v="0"/>
    <n v="0"/>
    <n v="0"/>
    <n v="1.4E-2"/>
    <s v="Low"/>
    <n v="140000"/>
    <m/>
    <m/>
    <m/>
    <m/>
    <m/>
    <m/>
    <m/>
    <m/>
    <m/>
  </r>
  <r>
    <s v="DIVIDENDO DEF US$ 0,01418141993468750"/>
    <d v="2021-04-01T00:00:00"/>
    <x v="503"/>
    <s v="US$"/>
    <x v="788"/>
    <n v="0"/>
    <n v="10000000"/>
    <n v="0"/>
    <n v="0"/>
    <n v="0"/>
    <n v="1.4E-2"/>
    <s v="Low"/>
    <n v="140000"/>
    <m/>
    <m/>
    <m/>
    <m/>
    <m/>
    <m/>
    <m/>
    <m/>
    <m/>
  </r>
  <r>
    <s v="DIVIDENDO DEF US$ 0,01379021533400060"/>
    <d v="2021-04-01T00:00:00"/>
    <x v="503"/>
    <s v="US$"/>
    <x v="791"/>
    <n v="0"/>
    <n v="10000000"/>
    <n v="0"/>
    <n v="0"/>
    <n v="0"/>
    <n v="1.4E-2"/>
    <s v="Low"/>
    <n v="140000"/>
    <m/>
    <m/>
    <m/>
    <m/>
    <m/>
    <m/>
    <m/>
    <m/>
    <m/>
  </r>
  <r>
    <s v="DIVIDENDO DEF US$ 0,01421633953236500"/>
    <d v="2021-04-01T00:00:00"/>
    <x v="503"/>
    <s v="US$"/>
    <x v="789"/>
    <n v="0"/>
    <n v="10000000"/>
    <n v="0"/>
    <n v="0"/>
    <n v="0"/>
    <n v="1.4E-2"/>
    <s v="Low"/>
    <n v="140000"/>
    <m/>
    <m/>
    <m/>
    <m/>
    <m/>
    <m/>
    <m/>
    <m/>
    <m/>
  </r>
  <r>
    <s v="DIVIDENDO PROV US$ 0,01379738"/>
    <d v="2020-09-29T00:00:00"/>
    <x v="1190"/>
    <s v="US$"/>
    <x v="959"/>
    <n v="0"/>
    <n v="10000000"/>
    <n v="0"/>
    <n v="0"/>
    <n v="0"/>
    <n v="1.4E-2"/>
    <s v="Low"/>
    <n v="140000"/>
    <m/>
    <m/>
    <m/>
    <m/>
    <m/>
    <m/>
    <m/>
    <m/>
    <m/>
  </r>
  <r>
    <s v="DIVIDENDO PROV US$ 0,0141125946"/>
    <d v="2020-09-25T00:00:00"/>
    <x v="1289"/>
    <s v="US$"/>
    <x v="964"/>
    <n v="0"/>
    <n v="10000000"/>
    <n v="0"/>
    <n v="0"/>
    <n v="0"/>
    <n v="1.4E-2"/>
    <s v="Low"/>
    <n v="140000"/>
    <m/>
    <m/>
    <m/>
    <m/>
    <m/>
    <m/>
    <m/>
    <m/>
    <m/>
  </r>
  <r>
    <s v="DIVIDENDO PROV US$ 0,0141127358"/>
    <d v="2020-09-25T00:00:00"/>
    <x v="1289"/>
    <s v="US$"/>
    <x v="966"/>
    <n v="0"/>
    <n v="10000000"/>
    <n v="0"/>
    <n v="0"/>
    <n v="0"/>
    <n v="1.4E-2"/>
    <s v="Low"/>
    <n v="140000"/>
    <m/>
    <m/>
    <m/>
    <m/>
    <m/>
    <m/>
    <m/>
    <m/>
    <m/>
  </r>
  <r>
    <s v="DIVIDENDO PROV US$ 0,0141127385"/>
    <d v="2020-09-25T00:00:00"/>
    <x v="1289"/>
    <s v="US$"/>
    <x v="965"/>
    <n v="0"/>
    <n v="10000000"/>
    <n v="0"/>
    <n v="0"/>
    <n v="0"/>
    <n v="1.4E-2"/>
    <s v="Low"/>
    <n v="140000"/>
    <m/>
    <m/>
    <m/>
    <m/>
    <m/>
    <m/>
    <m/>
    <m/>
    <m/>
  </r>
  <r>
    <s v="DIVIDENDO PROV US$ 0,0137804842"/>
    <d v="2020-07-21T00:00:00"/>
    <x v="862"/>
    <s v="US$"/>
    <x v="867"/>
    <n v="0"/>
    <n v="10000000"/>
    <n v="0"/>
    <n v="0"/>
    <n v="0"/>
    <n v="1.4E-2"/>
    <s v="Low"/>
    <n v="140000"/>
    <m/>
    <m/>
    <m/>
    <m/>
    <m/>
    <m/>
    <m/>
    <m/>
    <m/>
  </r>
  <r>
    <s v="DIVIDENDO PROV US$ 0,01365147"/>
    <d v="2020-04-16T00:00:00"/>
    <x v="1043"/>
    <s v="US$"/>
    <x v="969"/>
    <n v="0"/>
    <n v="10000000"/>
    <n v="0"/>
    <n v="0"/>
    <n v="0"/>
    <n v="1.4E-2"/>
    <s v="Low"/>
    <n v="140000"/>
    <m/>
    <m/>
    <m/>
    <m/>
    <m/>
    <m/>
    <m/>
    <m/>
    <m/>
  </r>
  <r>
    <s v="DIVIDENDO PROV US$ 0,01434964"/>
    <d v="2020-03-27T00:00:00"/>
    <x v="1202"/>
    <s v="US$"/>
    <x v="850"/>
    <n v="0"/>
    <n v="10000000"/>
    <n v="0"/>
    <n v="0"/>
    <n v="0"/>
    <n v="1.4E-2"/>
    <s v="Low"/>
    <n v="140000"/>
    <m/>
    <m/>
    <m/>
    <m/>
    <m/>
    <m/>
    <m/>
    <m/>
    <m/>
  </r>
  <r>
    <s v="DIVIDENDO US$ 0,140289"/>
    <d v="2020-03-02T00:00:00"/>
    <x v="691"/>
    <s v="US$"/>
    <x v="922"/>
    <n v="0"/>
    <n v="1000000"/>
    <n v="0"/>
    <n v="0"/>
    <n v="0"/>
    <n v="0.14000000000000001"/>
    <s v="Low"/>
    <n v="140000"/>
    <m/>
    <m/>
    <m/>
    <m/>
    <m/>
    <m/>
    <m/>
    <m/>
    <m/>
  </r>
  <r>
    <s v="DIVIDENDO PROV US$ 0,01433"/>
    <d v="2019-06-26T00:00:00"/>
    <x v="1290"/>
    <s v="US$"/>
    <x v="798"/>
    <n v="0"/>
    <n v="10000000"/>
    <n v="0"/>
    <n v="0"/>
    <n v="0"/>
    <n v="1.4E-2"/>
    <s v="Low"/>
    <n v="140000"/>
    <m/>
    <m/>
    <m/>
    <m/>
    <m/>
    <m/>
    <m/>
    <m/>
    <m/>
  </r>
  <r>
    <s v="DIVIDENDO PROV US$ 0,0135494748495773"/>
    <d v="2019-06-07T00:00:00"/>
    <x v="675"/>
    <s v="US$"/>
    <x v="812"/>
    <n v="0"/>
    <n v="10000000"/>
    <n v="0"/>
    <n v="0"/>
    <n v="0"/>
    <n v="1.4E-2"/>
    <s v="Low"/>
    <n v="140000"/>
    <m/>
    <m/>
    <m/>
    <m/>
    <m/>
    <m/>
    <m/>
    <m/>
    <m/>
  </r>
  <r>
    <s v="DIVIDENDO PROV US$ 0,0135515931732902"/>
    <d v="2019-06-07T00:00:00"/>
    <x v="675"/>
    <s v="US$"/>
    <x v="769"/>
    <n v="0"/>
    <n v="10000000"/>
    <n v="0"/>
    <n v="0"/>
    <n v="0"/>
    <n v="1.4E-2"/>
    <s v="Low"/>
    <n v="140000"/>
    <m/>
    <m/>
    <m/>
    <m/>
    <m/>
    <m/>
    <m/>
    <m/>
    <m/>
  </r>
  <r>
    <s v="DIVIDENDO PROV US$ 0,0136129567181643"/>
    <d v="2019-06-07T00:00:00"/>
    <x v="675"/>
    <s v="US$"/>
    <x v="836"/>
    <n v="0"/>
    <n v="10000000"/>
    <n v="0"/>
    <n v="0"/>
    <n v="0"/>
    <n v="1.4E-2"/>
    <s v="Low"/>
    <n v="140000"/>
    <m/>
    <m/>
    <m/>
    <m/>
    <m/>
    <m/>
    <m/>
    <m/>
    <m/>
  </r>
  <r>
    <s v="DIVIDENDO US$ 0,140464"/>
    <d v="2018-12-28T00:00:00"/>
    <x v="138"/>
    <s v="US$"/>
    <x v="804"/>
    <n v="0"/>
    <n v="1000000"/>
    <n v="0"/>
    <n v="0"/>
    <n v="0"/>
    <n v="0.14000000000000001"/>
    <s v="Low"/>
    <n v="140000"/>
    <m/>
    <m/>
    <m/>
    <m/>
    <m/>
    <m/>
    <m/>
    <m/>
    <m/>
  </r>
  <r>
    <s v="DIVIDENDO PROV US$ 0,014059"/>
    <d v="2018-10-18T00:00:00"/>
    <x v="200"/>
    <s v="US$"/>
    <x v="972"/>
    <n v="0"/>
    <n v="10000000"/>
    <n v="0"/>
    <n v="0"/>
    <n v="0"/>
    <n v="1.4E-2"/>
    <s v="Low"/>
    <n v="140000"/>
    <m/>
    <m/>
    <m/>
    <m/>
    <m/>
    <m/>
    <m/>
    <m/>
    <m/>
  </r>
  <r>
    <s v="DIVIDENDO PROV US$ 0,014162"/>
    <d v="2017-09-30T00:00:00"/>
    <x v="389"/>
    <s v="US$"/>
    <x v="850"/>
    <n v="0"/>
    <n v="10000000"/>
    <n v="0"/>
    <n v="0"/>
    <n v="0"/>
    <n v="1.4E-2"/>
    <s v="Low"/>
    <n v="140000"/>
    <m/>
    <m/>
    <m/>
    <m/>
    <m/>
    <m/>
    <m/>
    <m/>
    <m/>
  </r>
  <r>
    <s v="DIVIDENDO US$ 1,4"/>
    <d v="2017-02-08T00:00:00"/>
    <x v="623"/>
    <s v="US$"/>
    <x v="984"/>
    <n v="0"/>
    <n v="100000"/>
    <n v="0"/>
    <n v="0"/>
    <n v="0"/>
    <n v="1.4"/>
    <s v="Medium"/>
    <n v="140000"/>
    <m/>
    <m/>
    <m/>
    <m/>
    <m/>
    <m/>
    <m/>
    <m/>
    <m/>
  </r>
  <r>
    <s v="DIVIDENDO US$ 1,4"/>
    <d v="2016-11-08T00:00:00"/>
    <x v="1291"/>
    <s v="US$"/>
    <x v="984"/>
    <n v="0"/>
    <n v="100000"/>
    <n v="0"/>
    <n v="0"/>
    <n v="0"/>
    <n v="1.4"/>
    <s v="Medium"/>
    <n v="140000"/>
    <m/>
    <m/>
    <m/>
    <m/>
    <m/>
    <m/>
    <m/>
    <m/>
    <m/>
  </r>
  <r>
    <s v="DIVIDENDO US$ 1,4"/>
    <d v="2016-08-08T00:00:00"/>
    <x v="1292"/>
    <s v="US$"/>
    <x v="984"/>
    <n v="0"/>
    <n v="100000"/>
    <n v="0"/>
    <n v="0"/>
    <n v="0"/>
    <n v="1.4"/>
    <s v="Medium"/>
    <n v="140000"/>
    <m/>
    <m/>
    <m/>
    <m/>
    <m/>
    <m/>
    <m/>
    <m/>
    <m/>
  </r>
  <r>
    <s v="DIVIDENDO US$ 1,4"/>
    <d v="2016-05-06T00:00:00"/>
    <x v="1293"/>
    <s v="US$"/>
    <x v="984"/>
    <n v="0"/>
    <n v="100000"/>
    <n v="0"/>
    <n v="0"/>
    <n v="0"/>
    <n v="1.4"/>
    <s v="Medium"/>
    <n v="140000"/>
    <m/>
    <m/>
    <m/>
    <m/>
    <m/>
    <m/>
    <m/>
    <m/>
    <m/>
  </r>
  <r>
    <s v="DIVIDENDO DEF US$ 0,009385609"/>
    <d v="2021-06-22T00:00:00"/>
    <x v="362"/>
    <s v="US$"/>
    <x v="796"/>
    <n v="0"/>
    <n v="15533575"/>
    <n v="0"/>
    <n v="0"/>
    <n v="0"/>
    <n v="8.9999999999999993E-3"/>
    <s v="Low"/>
    <n v="139802.17499999999"/>
    <m/>
    <m/>
    <m/>
    <m/>
    <m/>
    <m/>
    <m/>
    <m/>
    <m/>
  </r>
  <r>
    <s v="DIVIDENDO INF 0 $ 0,03573"/>
    <d v="2017-04-22T00:00:00"/>
    <x v="171"/>
    <s v="$"/>
    <x v="694"/>
    <n v="0"/>
    <n v="3883012"/>
    <n v="0"/>
    <n v="0"/>
    <n v="0"/>
    <n v="3.5999999999999997E-2"/>
    <s v="Low"/>
    <n v="139788.432"/>
    <m/>
    <m/>
    <m/>
    <m/>
    <m/>
    <m/>
    <m/>
    <m/>
    <m/>
  </r>
  <r>
    <s v="DIVIDENDO $ 0,036439"/>
    <d v="2015-07-25T00:00:00"/>
    <x v="741"/>
    <s v="$"/>
    <x v="694"/>
    <n v="0"/>
    <n v="3883012"/>
    <n v="0"/>
    <n v="0"/>
    <n v="0"/>
    <n v="3.5999999999999997E-2"/>
    <s v="Low"/>
    <n v="139788.432"/>
    <m/>
    <m/>
    <m/>
    <m/>
    <m/>
    <m/>
    <m/>
    <m/>
    <m/>
  </r>
  <r>
    <s v="DIVIDENDO US$ 1,396"/>
    <d v="2017-12-18T00:00:00"/>
    <x v="246"/>
    <s v="US$"/>
    <x v="948"/>
    <n v="0"/>
    <n v="100000"/>
    <n v="0"/>
    <n v="0"/>
    <n v="0"/>
    <n v="1.3959999999999999"/>
    <s v="Medium"/>
    <n v="139600"/>
    <m/>
    <m/>
    <m/>
    <m/>
    <m/>
    <m/>
    <m/>
    <m/>
    <m/>
  </r>
  <r>
    <s v="DIVIDENDO US$ 1,394"/>
    <d v="2016-12-19T00:00:00"/>
    <x v="894"/>
    <s v="US$"/>
    <x v="976"/>
    <n v="0"/>
    <n v="100000"/>
    <n v="0"/>
    <n v="0"/>
    <n v="0"/>
    <n v="1.3939999999999999"/>
    <s v="Medium"/>
    <n v="139400"/>
    <m/>
    <m/>
    <m/>
    <m/>
    <m/>
    <m/>
    <m/>
    <m/>
    <m/>
  </r>
  <r>
    <s v="DIVIDENDO US$ 0,3475"/>
    <d v="2021-08-12T00:00:00"/>
    <x v="947"/>
    <s v="US$"/>
    <x v="1004"/>
    <n v="0"/>
    <n v="400000"/>
    <n v="0"/>
    <n v="0"/>
    <n v="0"/>
    <n v="0.34799999999999998"/>
    <s v="Low"/>
    <n v="139200"/>
    <m/>
    <m/>
    <m/>
    <m/>
    <m/>
    <m/>
    <m/>
    <m/>
    <m/>
  </r>
  <r>
    <s v="DIVIDENDO US$ 0,139019"/>
    <d v="2020-12-17T00:00:00"/>
    <x v="585"/>
    <s v="US$"/>
    <x v="801"/>
    <n v="0"/>
    <n v="1000000"/>
    <n v="0"/>
    <n v="0"/>
    <n v="0"/>
    <n v="0.13900000000000001"/>
    <s v="Low"/>
    <n v="139000"/>
    <m/>
    <m/>
    <m/>
    <m/>
    <m/>
    <m/>
    <m/>
    <m/>
    <m/>
  </r>
  <r>
    <s v="DIVIDENDO US$ 0,138856"/>
    <d v="2019-06-17T00:00:00"/>
    <x v="191"/>
    <s v="US$"/>
    <x v="891"/>
    <n v="0"/>
    <n v="1000000"/>
    <n v="0"/>
    <n v="0"/>
    <n v="0"/>
    <n v="0.13900000000000001"/>
    <s v="Low"/>
    <n v="139000"/>
    <m/>
    <m/>
    <m/>
    <m/>
    <m/>
    <m/>
    <m/>
    <m/>
    <m/>
  </r>
  <r>
    <s v="DIVIDENDO US$ 1,376123"/>
    <d v="2019-06-17T00:00:00"/>
    <x v="191"/>
    <s v="US$"/>
    <x v="1005"/>
    <n v="0"/>
    <n v="100000"/>
    <n v="0"/>
    <n v="0"/>
    <n v="0"/>
    <n v="1.3759999999999999"/>
    <s v="Medium"/>
    <n v="137600"/>
    <m/>
    <m/>
    <m/>
    <m/>
    <m/>
    <m/>
    <m/>
    <m/>
    <m/>
  </r>
  <r>
    <s v="DIVIDENDO $ 0,02183894"/>
    <d v="2021-05-12T00:00:00"/>
    <x v="151"/>
    <s v="$"/>
    <x v="592"/>
    <n v="0"/>
    <n v="6240000"/>
    <n v="0"/>
    <n v="0"/>
    <n v="0"/>
    <n v="2.1999999999999999E-2"/>
    <s v="Low"/>
    <n v="137280"/>
    <m/>
    <m/>
    <m/>
    <m/>
    <m/>
    <m/>
    <m/>
    <m/>
    <m/>
  </r>
  <r>
    <s v="DIVIDENDO PROV US$ 0,1374728"/>
    <d v="2021-09-13T00:00:00"/>
    <x v="274"/>
    <s v="US$"/>
    <x v="860"/>
    <n v="0"/>
    <n v="1000000"/>
    <n v="0"/>
    <n v="0"/>
    <n v="0"/>
    <n v="0.13700000000000001"/>
    <s v="Low"/>
    <n v="137000"/>
    <m/>
    <m/>
    <m/>
    <m/>
    <m/>
    <m/>
    <m/>
    <m/>
    <m/>
  </r>
  <r>
    <s v="DIVIDENDO US$ 1,368046"/>
    <d v="2017-06-20T00:00:00"/>
    <x v="413"/>
    <s v="US$"/>
    <x v="989"/>
    <n v="0"/>
    <n v="100000"/>
    <n v="0"/>
    <n v="0"/>
    <n v="0"/>
    <n v="1.3680000000000001"/>
    <s v="Medium"/>
    <n v="136800"/>
    <m/>
    <m/>
    <m/>
    <m/>
    <m/>
    <m/>
    <m/>
    <m/>
    <m/>
  </r>
  <r>
    <s v="DIVIDENDO US$ 1,36"/>
    <d v="2019-12-04T00:00:00"/>
    <x v="587"/>
    <s v="US$"/>
    <x v="983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9-09-04T00:00:00"/>
    <x v="787"/>
    <s v="US$"/>
    <x v="983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9-06-05T00:00:00"/>
    <x v="750"/>
    <s v="US$"/>
    <x v="983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9-03-13T00:00:00"/>
    <x v="3"/>
    <s v="US$"/>
    <x v="983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8-11-21T00:00:00"/>
    <x v="212"/>
    <s v="US$"/>
    <x v="995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8-08-23T00:00:00"/>
    <x v="143"/>
    <s v="US$"/>
    <x v="995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8-05-17T00:00:00"/>
    <x v="520"/>
    <s v="US$"/>
    <x v="995"/>
    <n v="0"/>
    <n v="100000"/>
    <n v="0"/>
    <n v="0"/>
    <n v="0"/>
    <n v="1.36"/>
    <s v="Medium"/>
    <n v="136000"/>
    <m/>
    <m/>
    <m/>
    <m/>
    <m/>
    <m/>
    <m/>
    <m/>
    <m/>
  </r>
  <r>
    <s v="DIVIDENDO US$ 1,36"/>
    <d v="2018-02-15T00:00:00"/>
    <x v="1294"/>
    <s v="US$"/>
    <x v="995"/>
    <n v="0"/>
    <n v="100000"/>
    <n v="0"/>
    <n v="0"/>
    <n v="0"/>
    <n v="1.36"/>
    <s v="Medium"/>
    <n v="136000"/>
    <m/>
    <m/>
    <m/>
    <m/>
    <m/>
    <m/>
    <m/>
    <m/>
    <m/>
  </r>
  <r>
    <s v="DIVIDENDO PROV 0 $ 0,035292"/>
    <d v="2015-04-23T00:00:00"/>
    <x v="8"/>
    <s v="$"/>
    <x v="694"/>
    <n v="0"/>
    <n v="3883012"/>
    <n v="0"/>
    <n v="0"/>
    <n v="0"/>
    <n v="3.5000000000000003E-2"/>
    <s v="Low"/>
    <n v="135905.42000000001"/>
    <m/>
    <m/>
    <m/>
    <m/>
    <m/>
    <m/>
    <m/>
    <m/>
    <m/>
  </r>
  <r>
    <s v="DIVIDENDO US$ 1,359059"/>
    <d v="2016-12-21T00:00:00"/>
    <x v="854"/>
    <s v="US$"/>
    <x v="1006"/>
    <n v="0"/>
    <n v="100000"/>
    <n v="0"/>
    <n v="0"/>
    <n v="0"/>
    <n v="1.359"/>
    <s v="Medium"/>
    <n v="135900"/>
    <m/>
    <m/>
    <m/>
    <m/>
    <m/>
    <m/>
    <m/>
    <m/>
    <m/>
  </r>
  <r>
    <s v="DIVIDENDO DEF US$ 0,011210435"/>
    <d v="2021-06-22T00:00:00"/>
    <x v="362"/>
    <s v="US$"/>
    <x v="987"/>
    <n v="0"/>
    <n v="12339799"/>
    <n v="0"/>
    <n v="0"/>
    <n v="0"/>
    <n v="1.0999999999999999E-2"/>
    <s v="Low"/>
    <n v="135737.78899999999"/>
    <m/>
    <m/>
    <m/>
    <m/>
    <m/>
    <m/>
    <m/>
    <m/>
    <m/>
  </r>
  <r>
    <s v="DIVIDENDO US$ 1,353546"/>
    <d v="2018-06-19T00:00:00"/>
    <x v="900"/>
    <s v="US$"/>
    <x v="1005"/>
    <n v="0"/>
    <n v="100000"/>
    <n v="0"/>
    <n v="0"/>
    <n v="0"/>
    <n v="1.3540000000000001"/>
    <s v="Medium"/>
    <n v="135400"/>
    <m/>
    <m/>
    <m/>
    <m/>
    <m/>
    <m/>
    <m/>
    <m/>
    <m/>
  </r>
  <r>
    <s v="DIVIDENDO US$ 0,135203"/>
    <d v="2020-06-15T00:00:00"/>
    <x v="2"/>
    <s v="US$"/>
    <x v="891"/>
    <n v="0"/>
    <n v="1000000"/>
    <n v="0"/>
    <n v="0"/>
    <n v="0"/>
    <n v="0.13500000000000001"/>
    <s v="Low"/>
    <n v="135000"/>
    <m/>
    <m/>
    <m/>
    <m/>
    <m/>
    <m/>
    <m/>
    <m/>
    <m/>
  </r>
  <r>
    <s v="DIVIDENDO US$ 1,343"/>
    <d v="2015-12-21T00:00:00"/>
    <x v="958"/>
    <s v="US$"/>
    <x v="1007"/>
    <n v="0"/>
    <n v="100000"/>
    <n v="0"/>
    <n v="0"/>
    <n v="0"/>
    <n v="1.343"/>
    <s v="Medium"/>
    <n v="134300"/>
    <m/>
    <m/>
    <m/>
    <m/>
    <m/>
    <m/>
    <m/>
    <m/>
    <m/>
  </r>
  <r>
    <s v="DIVIDENDO US$ 1,34"/>
    <d v="2021-08-18T00:00:00"/>
    <x v="243"/>
    <s v="US$"/>
    <x v="1008"/>
    <n v="0"/>
    <n v="100000"/>
    <n v="0"/>
    <n v="0"/>
    <n v="0"/>
    <n v="1.34"/>
    <s v="Medium"/>
    <n v="134000"/>
    <m/>
    <m/>
    <m/>
    <m/>
    <m/>
    <m/>
    <m/>
    <m/>
    <m/>
  </r>
  <r>
    <s v="DIVIDENDO US$ 1,34"/>
    <d v="2021-05-18T00:00:00"/>
    <x v="249"/>
    <s v="US$"/>
    <x v="1008"/>
    <n v="0"/>
    <n v="100000"/>
    <n v="0"/>
    <n v="0"/>
    <n v="0"/>
    <n v="1.34"/>
    <s v="Medium"/>
    <n v="134000"/>
    <m/>
    <m/>
    <m/>
    <m/>
    <m/>
    <m/>
    <m/>
    <m/>
    <m/>
  </r>
  <r>
    <s v="DIVIDENDO US$ 0,133644"/>
    <d v="2018-06-26T00:00:00"/>
    <x v="568"/>
    <s v="US$"/>
    <x v="891"/>
    <n v="0"/>
    <n v="1000000"/>
    <n v="0"/>
    <n v="0"/>
    <n v="0"/>
    <n v="0.13400000000000001"/>
    <s v="Low"/>
    <n v="134000"/>
    <m/>
    <m/>
    <m/>
    <m/>
    <m/>
    <m/>
    <m/>
    <m/>
    <m/>
  </r>
  <r>
    <s v="DIVIDENDO PROV US$ 1,0760328"/>
    <d v="2021-01-06T00:00:00"/>
    <x v="766"/>
    <s v="US$"/>
    <x v="711"/>
    <n v="0"/>
    <n v="124533"/>
    <n v="0"/>
    <n v="0"/>
    <n v="0"/>
    <n v="1.0760000000000001"/>
    <s v="Medium"/>
    <n v="133997.508"/>
    <m/>
    <m/>
    <m/>
    <m/>
    <m/>
    <m/>
    <m/>
    <m/>
    <m/>
  </r>
  <r>
    <s v="DIVIDENDO US$ 1,332133"/>
    <d v="2020-06-15T00:00:00"/>
    <x v="2"/>
    <s v="US$"/>
    <x v="989"/>
    <n v="0"/>
    <n v="100000"/>
    <n v="0"/>
    <n v="0"/>
    <n v="0"/>
    <n v="1.3320000000000001"/>
    <s v="Medium"/>
    <n v="133200"/>
    <m/>
    <m/>
    <m/>
    <m/>
    <m/>
    <m/>
    <m/>
    <m/>
    <m/>
  </r>
  <r>
    <s v="DIVIDENDO INF 0 $ 0,033541"/>
    <d v="2017-11-18T00:00:00"/>
    <x v="613"/>
    <s v="$"/>
    <x v="694"/>
    <n v="0"/>
    <n v="3883012"/>
    <n v="0"/>
    <n v="0"/>
    <n v="0"/>
    <n v="3.4000000000000002E-2"/>
    <s v="Low"/>
    <n v="132022.408"/>
    <m/>
    <m/>
    <m/>
    <m/>
    <m/>
    <m/>
    <m/>
    <m/>
    <m/>
  </r>
  <r>
    <s v="DIVIDENDO INF 0 $ 0,034344"/>
    <d v="2017-04-25T00:00:00"/>
    <x v="794"/>
    <s v="$"/>
    <x v="694"/>
    <n v="0"/>
    <n v="3883012"/>
    <n v="0"/>
    <n v="0"/>
    <n v="0"/>
    <n v="3.4000000000000002E-2"/>
    <s v="Low"/>
    <n v="132022.408"/>
    <m/>
    <m/>
    <m/>
    <m/>
    <m/>
    <m/>
    <m/>
    <m/>
    <m/>
  </r>
  <r>
    <s v="DIVIDENDO PROV US$ 0,13243728"/>
    <d v="2021-09-14T00:00:00"/>
    <x v="168"/>
    <s v="US$"/>
    <x v="934"/>
    <n v="0"/>
    <n v="1000000"/>
    <n v="0"/>
    <n v="0"/>
    <n v="0"/>
    <n v="0.13200000000000001"/>
    <s v="Low"/>
    <n v="132000"/>
    <m/>
    <m/>
    <m/>
    <m/>
    <m/>
    <m/>
    <m/>
    <m/>
    <m/>
  </r>
  <r>
    <s v="DIVIDENDO US$ 0,131527"/>
    <d v="2019-04-01T00:00:00"/>
    <x v="1235"/>
    <s v="US$"/>
    <x v="971"/>
    <n v="0"/>
    <n v="1000000"/>
    <n v="0"/>
    <n v="0"/>
    <n v="0"/>
    <n v="0.13200000000000001"/>
    <s v="Low"/>
    <n v="132000"/>
    <m/>
    <m/>
    <m/>
    <m/>
    <m/>
    <m/>
    <m/>
    <m/>
    <m/>
  </r>
  <r>
    <s v="DIVIDENDO  US$ 1,32"/>
    <d v="2018-11-15T00:00:00"/>
    <x v="967"/>
    <s v="US$"/>
    <x v="975"/>
    <n v="0"/>
    <n v="100000"/>
    <n v="0"/>
    <n v="0"/>
    <n v="0"/>
    <n v="1.32"/>
    <s v="Medium"/>
    <n v="132000"/>
    <m/>
    <m/>
    <m/>
    <m/>
    <m/>
    <m/>
    <m/>
    <m/>
    <m/>
  </r>
  <r>
    <s v="DIVIDENDO US$ 1,32"/>
    <d v="2018-08-16T00:00:00"/>
    <x v="1263"/>
    <s v="US$"/>
    <x v="975"/>
    <n v="0"/>
    <n v="100000"/>
    <n v="0"/>
    <n v="0"/>
    <n v="0"/>
    <n v="1.32"/>
    <s v="Medium"/>
    <n v="132000"/>
    <m/>
    <m/>
    <m/>
    <m/>
    <m/>
    <m/>
    <m/>
    <m/>
    <m/>
  </r>
  <r>
    <s v="DIVIDENDO US$ 1,32"/>
    <d v="2018-05-16T00:00:00"/>
    <x v="318"/>
    <s v="US$"/>
    <x v="975"/>
    <n v="0"/>
    <n v="100000"/>
    <n v="0"/>
    <n v="0"/>
    <n v="0"/>
    <n v="1.32"/>
    <s v="Medium"/>
    <n v="132000"/>
    <m/>
    <m/>
    <m/>
    <m/>
    <m/>
    <m/>
    <m/>
    <m/>
    <m/>
  </r>
  <r>
    <s v="DIVIDENDO US$ 1,32"/>
    <d v="2018-02-14T00:00:00"/>
    <x v="1295"/>
    <s v="US$"/>
    <x v="975"/>
    <n v="0"/>
    <n v="100000"/>
    <n v="0"/>
    <n v="0"/>
    <n v="0"/>
    <n v="1.32"/>
    <s v="Medium"/>
    <n v="132000"/>
    <m/>
    <m/>
    <m/>
    <m/>
    <m/>
    <m/>
    <m/>
    <m/>
    <m/>
  </r>
  <r>
    <s v="DIVIDENDO PROV US$ 0,0193578569"/>
    <d v="2021-08-17T00:00:00"/>
    <x v="1085"/>
    <s v="US$"/>
    <x v="1009"/>
    <n v="0"/>
    <n v="6940345"/>
    <n v="0"/>
    <n v="0"/>
    <n v="0"/>
    <n v="1.9E-2"/>
    <s v="Low"/>
    <n v="131866.55499999999"/>
    <m/>
    <m/>
    <m/>
    <m/>
    <m/>
    <m/>
    <m/>
    <m/>
    <m/>
  </r>
  <r>
    <s v="DIVIDENDO US$ 1,314751"/>
    <d v="2019-06-17T00:00:00"/>
    <x v="191"/>
    <s v="US$"/>
    <x v="879"/>
    <n v="0"/>
    <n v="100000"/>
    <n v="0"/>
    <n v="0"/>
    <n v="0"/>
    <n v="1.3149999999999999"/>
    <s v="Medium"/>
    <n v="131500"/>
    <m/>
    <m/>
    <m/>
    <m/>
    <m/>
    <m/>
    <m/>
    <m/>
    <m/>
  </r>
  <r>
    <s v="DIVIDENDO US$ 1,311101"/>
    <d v="2021-03-25T00:00:00"/>
    <x v="500"/>
    <s v="US$"/>
    <x v="973"/>
    <n v="0"/>
    <n v="100000"/>
    <n v="0"/>
    <n v="0"/>
    <n v="0"/>
    <n v="1.3109999999999999"/>
    <s v="Medium"/>
    <n v="131100"/>
    <m/>
    <m/>
    <m/>
    <m/>
    <m/>
    <m/>
    <m/>
    <m/>
    <m/>
  </r>
  <r>
    <s v="DIVIDENDO $ 0,02115833"/>
    <d v="2021-05-06T00:00:00"/>
    <x v="314"/>
    <s v="$"/>
    <x v="592"/>
    <n v="0"/>
    <n v="6240000"/>
    <n v="0"/>
    <n v="0"/>
    <n v="0"/>
    <n v="2.1000000000000001E-2"/>
    <s v="Low"/>
    <n v="131040"/>
    <m/>
    <m/>
    <m/>
    <m/>
    <m/>
    <m/>
    <m/>
    <m/>
    <m/>
  </r>
  <r>
    <s v="DIVIDENDO US$ 0,131059"/>
    <d v="2021-03-25T00:00:00"/>
    <x v="500"/>
    <s v="US$"/>
    <x v="988"/>
    <n v="0"/>
    <n v="1000000"/>
    <n v="0"/>
    <n v="0"/>
    <n v="0"/>
    <n v="0.13100000000000001"/>
    <s v="Low"/>
    <n v="131000"/>
    <m/>
    <m/>
    <m/>
    <m/>
    <m/>
    <m/>
    <m/>
    <m/>
    <m/>
  </r>
  <r>
    <s v="DIVIDENDO US$ 1,307628"/>
    <d v="2019-12-16T00:00:00"/>
    <x v="892"/>
    <s v="US$"/>
    <x v="946"/>
    <n v="0"/>
    <n v="100000"/>
    <n v="0"/>
    <n v="0"/>
    <n v="0"/>
    <n v="1.3080000000000001"/>
    <s v="Medium"/>
    <n v="130800"/>
    <m/>
    <m/>
    <m/>
    <m/>
    <m/>
    <m/>
    <m/>
    <m/>
    <m/>
  </r>
  <r>
    <s v="DIVIDENDO US$ 1,30409"/>
    <d v="2016-12-21T00:00:00"/>
    <x v="854"/>
    <s v="US$"/>
    <x v="973"/>
    <n v="0"/>
    <n v="100000"/>
    <n v="0"/>
    <n v="0"/>
    <n v="0"/>
    <n v="1.304"/>
    <s v="Medium"/>
    <n v="130400"/>
    <m/>
    <m/>
    <m/>
    <m/>
    <m/>
    <m/>
    <m/>
    <m/>
    <m/>
  </r>
  <r>
    <s v="DIVIDENDO PROV EURO 0,012510142463862700"/>
    <d v="2021-05-04T00:00:00"/>
    <x v="242"/>
    <s v="EURO"/>
    <x v="854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2755"/>
    <d v="2021-04-06T00:00:00"/>
    <x v="230"/>
    <s v="US$"/>
    <x v="972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299942128346"/>
    <d v="2021-01-14T00:00:00"/>
    <x v="551"/>
    <s v="US$"/>
    <x v="1010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14293"/>
    <d v="2020-12-31T00:00:00"/>
    <x v="1054"/>
    <s v="US$"/>
    <x v="937"/>
    <n v="0"/>
    <n v="10000000"/>
    <n v="0"/>
    <n v="0"/>
    <n v="0"/>
    <n v="1.2999999999999999E-2"/>
    <s v="Low"/>
    <n v="130000"/>
    <m/>
    <m/>
    <m/>
    <m/>
    <m/>
    <m/>
    <m/>
    <m/>
    <m/>
  </r>
  <r>
    <s v="DIVIDENDO PROV EURO 0,01268200661049590"/>
    <d v="2020-12-17T00:00:00"/>
    <x v="585"/>
    <s v="EURO"/>
    <x v="874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2587444945577"/>
    <d v="2020-09-03T00:00:00"/>
    <x v="809"/>
    <s v="US$"/>
    <x v="1011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2611145651556"/>
    <d v="2020-09-03T00:00:00"/>
    <x v="809"/>
    <s v="US$"/>
    <x v="1010"/>
    <n v="0"/>
    <n v="10000000"/>
    <n v="0"/>
    <n v="0"/>
    <n v="0"/>
    <n v="1.2999999999999999E-2"/>
    <s v="Low"/>
    <n v="130000"/>
    <m/>
    <m/>
    <m/>
    <m/>
    <m/>
    <m/>
    <m/>
    <m/>
    <m/>
  </r>
  <r>
    <s v="DIVIDENDO $ 0,013"/>
    <d v="2020-09-03T00:00:00"/>
    <x v="850"/>
    <s v="$"/>
    <x v="607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30472"/>
    <d v="2020-06-26T00:00:00"/>
    <x v="1273"/>
    <s v="US$"/>
    <x v="950"/>
    <n v="0"/>
    <n v="10000000"/>
    <n v="0"/>
    <n v="0"/>
    <n v="0"/>
    <n v="1.2999999999999999E-2"/>
    <s v="Low"/>
    <n v="130000"/>
    <m/>
    <m/>
    <m/>
    <m/>
    <m/>
    <m/>
    <m/>
    <m/>
    <m/>
  </r>
  <r>
    <s v="DIVIDENDO DEF US$ 0,01344544980010"/>
    <d v="2019-08-06T00:00:00"/>
    <x v="994"/>
    <s v="US$"/>
    <x v="1012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"/>
    <d v="2019-04-04T00:00:00"/>
    <x v="1296"/>
    <s v="US$"/>
    <x v="798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075"/>
    <d v="2019-01-12T00:00:00"/>
    <x v="667"/>
    <s v="US$"/>
    <x v="972"/>
    <n v="0"/>
    <n v="10000000"/>
    <n v="0"/>
    <n v="0"/>
    <n v="0"/>
    <n v="1.2999999999999999E-2"/>
    <s v="Low"/>
    <n v="130000"/>
    <m/>
    <m/>
    <m/>
    <m/>
    <m/>
    <m/>
    <m/>
    <m/>
    <m/>
  </r>
  <r>
    <s v="DIVIDENDO DEF $ 0,0130177682692103"/>
    <d v="2018-05-25T00:00:00"/>
    <x v="367"/>
    <s v="$"/>
    <x v="467"/>
    <n v="0"/>
    <n v="10000000"/>
    <n v="0"/>
    <n v="0"/>
    <n v="0"/>
    <n v="1.2999999999999999E-2"/>
    <s v="Low"/>
    <n v="130000"/>
    <m/>
    <m/>
    <m/>
    <m/>
    <m/>
    <m/>
    <m/>
    <m/>
    <m/>
  </r>
  <r>
    <s v="DIVIDENDO PROV US$ 0,0130612598538189"/>
    <d v="2018-02-02T00:00:00"/>
    <x v="1297"/>
    <s v="US$"/>
    <x v="773"/>
    <n v="0"/>
    <n v="10000000"/>
    <n v="0"/>
    <n v="0"/>
    <n v="0"/>
    <n v="1.2999999999999999E-2"/>
    <s v="Low"/>
    <n v="130000"/>
    <m/>
    <m/>
    <m/>
    <m/>
    <m/>
    <m/>
    <m/>
    <m/>
    <m/>
  </r>
  <r>
    <s v="DIVIDENDO US$ 1,3"/>
    <d v="2016-02-08T00:00:00"/>
    <x v="1298"/>
    <s v="US$"/>
    <x v="984"/>
    <n v="0"/>
    <n v="100000"/>
    <n v="0"/>
    <n v="0"/>
    <n v="0"/>
    <n v="1.3"/>
    <s v="Medium"/>
    <n v="130000"/>
    <m/>
    <m/>
    <m/>
    <m/>
    <m/>
    <m/>
    <m/>
    <m/>
    <m/>
  </r>
  <r>
    <s v="DIVIDENDO US$ 1,3"/>
    <d v="2015-11-06T00:00:00"/>
    <x v="197"/>
    <s v="US$"/>
    <x v="984"/>
    <n v="0"/>
    <n v="100000"/>
    <n v="0"/>
    <n v="0"/>
    <n v="0"/>
    <n v="1.3"/>
    <s v="Medium"/>
    <n v="130000"/>
    <m/>
    <m/>
    <m/>
    <m/>
    <m/>
    <m/>
    <m/>
    <m/>
    <m/>
  </r>
  <r>
    <s v="DIVIDENDO US$ 1,3"/>
    <d v="2015-08-06T00:00:00"/>
    <x v="393"/>
    <s v="US$"/>
    <x v="984"/>
    <n v="0"/>
    <n v="100000"/>
    <n v="0"/>
    <n v="0"/>
    <n v="0"/>
    <n v="1.3"/>
    <s v="Medium"/>
    <n v="130000"/>
    <m/>
    <m/>
    <m/>
    <m/>
    <m/>
    <m/>
    <m/>
    <m/>
    <m/>
  </r>
  <r>
    <s v="DIVIDENDO US$ 1,3"/>
    <d v="2015-05-06T00:00:00"/>
    <x v="698"/>
    <s v="US$"/>
    <x v="984"/>
    <n v="0"/>
    <n v="100000"/>
    <n v="0"/>
    <n v="0"/>
    <n v="0"/>
    <n v="1.3"/>
    <s v="Medium"/>
    <n v="130000"/>
    <m/>
    <m/>
    <m/>
    <m/>
    <m/>
    <m/>
    <m/>
    <m/>
    <m/>
  </r>
  <r>
    <s v="DIVIDENDO US$ 1,29"/>
    <d v="2021-08-31T00:00:00"/>
    <x v="714"/>
    <s v="US$"/>
    <x v="1013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1-05-28T00:00:00"/>
    <x v="824"/>
    <s v="US$"/>
    <x v="1013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1-02-26T00:00:00"/>
    <x v="1096"/>
    <s v="US$"/>
    <x v="1013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1-02-16T00:00:00"/>
    <x v="1266"/>
    <s v="US$"/>
    <x v="1008"/>
    <n v="0"/>
    <n v="100000"/>
    <n v="0"/>
    <n v="0"/>
    <n v="0"/>
    <n v="1.29"/>
    <s v="Medium"/>
    <n v="129000"/>
    <m/>
    <m/>
    <m/>
    <m/>
    <m/>
    <m/>
    <m/>
    <m/>
    <m/>
  </r>
  <r>
    <s v="DIVIDENDO PROV US$ 1,29"/>
    <d v="2020-11-30T00:00:00"/>
    <x v="115"/>
    <s v="US$"/>
    <x v="1013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0-11-17T00:00:00"/>
    <x v="32"/>
    <s v="US$"/>
    <x v="1008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0-08-18T00:00:00"/>
    <x v="1267"/>
    <s v="US$"/>
    <x v="1008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0-05-18T00:00:00"/>
    <x v="1155"/>
    <s v="US$"/>
    <x v="1008"/>
    <n v="0"/>
    <n v="100000"/>
    <n v="0"/>
    <n v="0"/>
    <n v="0"/>
    <n v="1.29"/>
    <s v="Medium"/>
    <n v="129000"/>
    <m/>
    <m/>
    <m/>
    <m/>
    <m/>
    <m/>
    <m/>
    <m/>
    <m/>
  </r>
  <r>
    <s v="DIVIDENDO US$ 1,29"/>
    <d v="2020-02-14T00:00:00"/>
    <x v="936"/>
    <s v="US$"/>
    <x v="1008"/>
    <n v="0"/>
    <n v="100000"/>
    <n v="0"/>
    <n v="0"/>
    <n v="0"/>
    <n v="1.29"/>
    <s v="Medium"/>
    <n v="129000"/>
    <m/>
    <m/>
    <m/>
    <m/>
    <m/>
    <m/>
    <m/>
    <m/>
    <m/>
  </r>
  <r>
    <s v="DIVIDENDO US$ 0,129121"/>
    <d v="2019-06-03T00:00:00"/>
    <x v="690"/>
    <s v="US$"/>
    <x v="971"/>
    <n v="0"/>
    <n v="1000000"/>
    <n v="0"/>
    <n v="0"/>
    <n v="0"/>
    <n v="0.129"/>
    <s v="Low"/>
    <n v="129000"/>
    <m/>
    <m/>
    <m/>
    <m/>
    <m/>
    <m/>
    <m/>
    <m/>
    <m/>
  </r>
  <r>
    <s v="DIVIDENDO US$ 1,283922"/>
    <d v="2017-09-26T00:00:00"/>
    <x v="706"/>
    <s v="US$"/>
    <x v="973"/>
    <n v="0"/>
    <n v="100000"/>
    <n v="0"/>
    <n v="0"/>
    <n v="0"/>
    <n v="1.284"/>
    <s v="Medium"/>
    <n v="128400"/>
    <m/>
    <m/>
    <m/>
    <m/>
    <m/>
    <m/>
    <m/>
    <m/>
    <m/>
  </r>
  <r>
    <s v="DIVIDENDO INF 0 $ 0,033278"/>
    <d v="2017-05-25T00:00:00"/>
    <x v="378"/>
    <s v="$"/>
    <x v="694"/>
    <n v="0"/>
    <n v="3883012"/>
    <n v="0"/>
    <n v="0"/>
    <n v="0"/>
    <n v="3.3000000000000002E-2"/>
    <s v="Low"/>
    <n v="128139.39599999999"/>
    <m/>
    <m/>
    <m/>
    <m/>
    <m/>
    <m/>
    <m/>
    <m/>
    <m/>
  </r>
  <r>
    <s v="DIVIDENDO US$ 1,281212"/>
    <d v="2018-06-26T00:00:00"/>
    <x v="568"/>
    <s v="US$"/>
    <x v="973"/>
    <n v="0"/>
    <n v="100000"/>
    <n v="0"/>
    <n v="0"/>
    <n v="0"/>
    <n v="1.2809999999999999"/>
    <s v="Medium"/>
    <n v="128100"/>
    <m/>
    <m/>
    <m/>
    <m/>
    <m/>
    <m/>
    <m/>
    <m/>
    <m/>
  </r>
  <r>
    <s v="DIVIDENDO US$ 0,32"/>
    <d v="2021-05-13T00:00:00"/>
    <x v="490"/>
    <s v="US$"/>
    <x v="1004"/>
    <n v="0"/>
    <n v="400000"/>
    <n v="0"/>
    <n v="0"/>
    <n v="0"/>
    <n v="0.32"/>
    <s v="Low"/>
    <n v="128000"/>
    <m/>
    <m/>
    <m/>
    <m/>
    <m/>
    <m/>
    <m/>
    <m/>
    <m/>
  </r>
  <r>
    <s v="DIVIDENDO US$ 0,32"/>
    <d v="2021-02-11T00:00:00"/>
    <x v="1299"/>
    <s v="US$"/>
    <x v="1004"/>
    <n v="0"/>
    <n v="400000"/>
    <n v="0"/>
    <n v="0"/>
    <n v="0"/>
    <n v="0.32"/>
    <s v="Low"/>
    <n v="128000"/>
    <m/>
    <m/>
    <m/>
    <m/>
    <m/>
    <m/>
    <m/>
    <m/>
    <m/>
  </r>
  <r>
    <s v="DIVIDENDO  US$ 0,32"/>
    <d v="2020-11-12T00:00:00"/>
    <x v="1261"/>
    <s v="US$"/>
    <x v="1004"/>
    <n v="0"/>
    <n v="400000"/>
    <n v="0"/>
    <n v="0"/>
    <n v="0"/>
    <n v="0.32"/>
    <s v="Low"/>
    <n v="128000"/>
    <m/>
    <m/>
    <m/>
    <m/>
    <m/>
    <m/>
    <m/>
    <m/>
    <m/>
  </r>
  <r>
    <s v="DIVIDENDO US$ 0,127983"/>
    <d v="2020-04-30T00:00:00"/>
    <x v="206"/>
    <s v="US$"/>
    <x v="922"/>
    <n v="0"/>
    <n v="1000000"/>
    <n v="0"/>
    <n v="0"/>
    <n v="0"/>
    <n v="0.128"/>
    <s v="Low"/>
    <n v="128000"/>
    <m/>
    <m/>
    <m/>
    <m/>
    <m/>
    <m/>
    <m/>
    <m/>
    <m/>
  </r>
  <r>
    <s v="DIVIDENDO PROV 0 US$ 1,278508"/>
    <d v="2021-06-10T00:00:00"/>
    <x v="103"/>
    <s v="US$"/>
    <x v="989"/>
    <n v="0"/>
    <n v="100000"/>
    <n v="0"/>
    <n v="0"/>
    <n v="0"/>
    <n v="1.2789999999999999"/>
    <s v="Medium"/>
    <n v="127900"/>
    <m/>
    <m/>
    <m/>
    <m/>
    <m/>
    <m/>
    <m/>
    <m/>
    <m/>
  </r>
  <r>
    <s v="DIVIDENDO US$ 1,277369"/>
    <d v="2018-09-26T00:00:00"/>
    <x v="1214"/>
    <s v="US$"/>
    <x v="973"/>
    <n v="0"/>
    <n v="100000"/>
    <n v="0"/>
    <n v="0"/>
    <n v="0"/>
    <n v="1.2769999999999999"/>
    <s v="Medium"/>
    <n v="127700"/>
    <m/>
    <m/>
    <m/>
    <m/>
    <m/>
    <m/>
    <m/>
    <m/>
    <m/>
  </r>
  <r>
    <s v="DIVIDENDO US$ 1,272677"/>
    <d v="2017-12-19T00:00:00"/>
    <x v="951"/>
    <s v="US$"/>
    <x v="973"/>
    <n v="0"/>
    <n v="100000"/>
    <n v="0"/>
    <n v="0"/>
    <n v="0"/>
    <n v="1.2729999999999999"/>
    <s v="Medium"/>
    <n v="127300"/>
    <m/>
    <m/>
    <m/>
    <m/>
    <m/>
    <m/>
    <m/>
    <m/>
    <m/>
  </r>
  <r>
    <s v="DIVIDENDO PROV $ 0,01982059"/>
    <d v="2020-09-03T00:00:00"/>
    <x v="850"/>
    <s v="$"/>
    <x v="592"/>
    <n v="0"/>
    <n v="6360000"/>
    <n v="0"/>
    <n v="0"/>
    <n v="0"/>
    <n v="0.02"/>
    <s v="Low"/>
    <n v="127200"/>
    <m/>
    <m/>
    <m/>
    <m/>
    <m/>
    <m/>
    <m/>
    <m/>
    <m/>
  </r>
  <r>
    <s v="DIVIDENDO US$ 0,126543"/>
    <d v="2020-06-15T00:00:00"/>
    <x v="2"/>
    <s v="US$"/>
    <x v="988"/>
    <n v="0"/>
    <n v="1000000"/>
    <n v="0"/>
    <n v="0"/>
    <n v="0"/>
    <n v="0.127"/>
    <s v="Low"/>
    <n v="127000"/>
    <m/>
    <m/>
    <m/>
    <m/>
    <m/>
    <m/>
    <m/>
    <m/>
    <m/>
  </r>
  <r>
    <s v="DIVIDENDO US$ 1,260874"/>
    <d v="2020-06-15T00:00:00"/>
    <x v="2"/>
    <s v="US$"/>
    <x v="973"/>
    <n v="0"/>
    <n v="100000"/>
    <n v="0"/>
    <n v="0"/>
    <n v="0"/>
    <n v="1.2609999999999999"/>
    <s v="Medium"/>
    <n v="126100"/>
    <m/>
    <m/>
    <m/>
    <m/>
    <m/>
    <m/>
    <m/>
    <m/>
    <m/>
  </r>
  <r>
    <s v="DIVIDENDO PROV 0 US$ 0,126014"/>
    <d v="2021-06-10T00:00:00"/>
    <x v="103"/>
    <s v="US$"/>
    <x v="855"/>
    <n v="0"/>
    <n v="1000000"/>
    <n v="0"/>
    <n v="0"/>
    <n v="0"/>
    <n v="0.126"/>
    <s v="Low"/>
    <n v="126000"/>
    <m/>
    <m/>
    <m/>
    <m/>
    <m/>
    <m/>
    <m/>
    <m/>
    <m/>
  </r>
  <r>
    <s v="DIVIDENDO US$ 0,125887"/>
    <d v="2019-02-01T00:00:00"/>
    <x v="1237"/>
    <s v="US$"/>
    <x v="971"/>
    <n v="0"/>
    <n v="1000000"/>
    <n v="0"/>
    <n v="0"/>
    <n v="0"/>
    <n v="0.126"/>
    <s v="Low"/>
    <n v="126000"/>
    <m/>
    <m/>
    <m/>
    <m/>
    <m/>
    <m/>
    <m/>
    <m/>
    <m/>
  </r>
  <r>
    <s v="DIVIDENDO US$ 1,257375"/>
    <d v="2019-12-16T00:00:00"/>
    <x v="892"/>
    <s v="US$"/>
    <x v="1014"/>
    <n v="0"/>
    <n v="100000"/>
    <n v="0"/>
    <n v="0"/>
    <n v="0"/>
    <n v="1.2569999999999999"/>
    <s v="Medium"/>
    <n v="125700"/>
    <m/>
    <m/>
    <m/>
    <m/>
    <m/>
    <m/>
    <m/>
    <m/>
    <m/>
  </r>
  <r>
    <s v="DIVIDENDO PROV US$ 1,25"/>
    <d v="2021-03-12T00:00:00"/>
    <x v="1300"/>
    <s v="US$"/>
    <x v="996"/>
    <n v="0"/>
    <n v="100000"/>
    <n v="0"/>
    <n v="0"/>
    <n v="0"/>
    <n v="1.25"/>
    <s v="Medium"/>
    <n v="125000"/>
    <m/>
    <m/>
    <m/>
    <m/>
    <m/>
    <m/>
    <m/>
    <m/>
    <m/>
  </r>
  <r>
    <s v="DIVIDENDO US$ 0,125266"/>
    <d v="2020-12-17T00:00:00"/>
    <x v="585"/>
    <s v="US$"/>
    <x v="886"/>
    <n v="0"/>
    <n v="1000000"/>
    <n v="0"/>
    <n v="0"/>
    <n v="0"/>
    <n v="0.125"/>
    <s v="Low"/>
    <n v="125000"/>
    <m/>
    <m/>
    <m/>
    <m/>
    <m/>
    <m/>
    <m/>
    <m/>
    <m/>
  </r>
  <r>
    <s v="DIVIDENDO PROV US$ 1,25"/>
    <d v="2020-12-04T00:00:00"/>
    <x v="115"/>
    <s v="US$"/>
    <x v="996"/>
    <n v="0"/>
    <n v="100000"/>
    <n v="0"/>
    <n v="0"/>
    <n v="0"/>
    <n v="1.25"/>
    <s v="Medium"/>
    <n v="125000"/>
    <m/>
    <m/>
    <m/>
    <m/>
    <m/>
    <m/>
    <m/>
    <m/>
    <m/>
  </r>
  <r>
    <s v="DIVIDENDO US$ 0,125032"/>
    <d v="2020-09-23T00:00:00"/>
    <x v="891"/>
    <s v="US$"/>
    <x v="891"/>
    <n v="0"/>
    <n v="1000000"/>
    <n v="0"/>
    <n v="0"/>
    <n v="0"/>
    <n v="0.125"/>
    <s v="Low"/>
    <n v="125000"/>
    <m/>
    <m/>
    <m/>
    <m/>
    <m/>
    <m/>
    <m/>
    <m/>
    <m/>
  </r>
  <r>
    <s v="DIVIDENDO PROV US$ 1,25"/>
    <d v="2020-09-11T00:00:00"/>
    <x v="784"/>
    <s v="US$"/>
    <x v="996"/>
    <n v="0"/>
    <n v="100000"/>
    <n v="0"/>
    <n v="0"/>
    <n v="0"/>
    <n v="1.25"/>
    <s v="Medium"/>
    <n v="125000"/>
    <m/>
    <m/>
    <m/>
    <m/>
    <m/>
    <m/>
    <m/>
    <m/>
    <m/>
  </r>
  <r>
    <s v="DIVIDENDO PROV US$ 1,25"/>
    <d v="2020-08-31T00:00:00"/>
    <x v="905"/>
    <s v="US$"/>
    <x v="1013"/>
    <n v="0"/>
    <n v="100000"/>
    <n v="0"/>
    <n v="0"/>
    <n v="0"/>
    <n v="1.25"/>
    <s v="Medium"/>
    <n v="125000"/>
    <m/>
    <m/>
    <m/>
    <m/>
    <m/>
    <m/>
    <m/>
    <m/>
    <m/>
  </r>
  <r>
    <s v="DIVIDENDO US$ 1,25"/>
    <d v="2020-06-19T00:00:00"/>
    <x v="157"/>
    <s v="US$"/>
    <x v="996"/>
    <n v="0"/>
    <n v="100000"/>
    <n v="0"/>
    <n v="0"/>
    <n v="0"/>
    <n v="1.25"/>
    <s v="Medium"/>
    <n v="125000"/>
    <m/>
    <m/>
    <m/>
    <m/>
    <m/>
    <m/>
    <m/>
    <m/>
    <m/>
  </r>
  <r>
    <s v="DIVIDENDO US$ 1,25"/>
    <d v="2020-05-29T00:00:00"/>
    <x v="612"/>
    <s v="US$"/>
    <x v="1013"/>
    <n v="0"/>
    <n v="100000"/>
    <n v="0"/>
    <n v="0"/>
    <n v="0"/>
    <n v="1.25"/>
    <s v="Medium"/>
    <n v="125000"/>
    <m/>
    <m/>
    <m/>
    <m/>
    <m/>
    <m/>
    <m/>
    <m/>
    <m/>
  </r>
  <r>
    <s v="DIVIDENDO US$ 0,125352"/>
    <d v="2020-04-30T00:00:00"/>
    <x v="206"/>
    <s v="US$"/>
    <x v="910"/>
    <n v="0"/>
    <n v="1000000"/>
    <n v="0"/>
    <n v="0"/>
    <n v="0"/>
    <n v="0.125"/>
    <s v="Low"/>
    <n v="125000"/>
    <m/>
    <m/>
    <m/>
    <m/>
    <m/>
    <m/>
    <m/>
    <m/>
    <m/>
  </r>
  <r>
    <s v="DIVIDENDO US$ 1,25"/>
    <d v="2020-02-28T00:00:00"/>
    <x v="1220"/>
    <s v="US$"/>
    <x v="1013"/>
    <n v="0"/>
    <n v="100000"/>
    <n v="0"/>
    <n v="0"/>
    <n v="0"/>
    <n v="1.25"/>
    <s v="Medium"/>
    <n v="125000"/>
    <m/>
    <m/>
    <m/>
    <m/>
    <m/>
    <m/>
    <m/>
    <m/>
    <m/>
  </r>
  <r>
    <s v="DIVIDENDO US$ 1,25"/>
    <d v="2019-11-29T00:00:00"/>
    <x v="963"/>
    <s v="US$"/>
    <x v="1013"/>
    <n v="0"/>
    <n v="100000"/>
    <n v="0"/>
    <n v="0"/>
    <n v="0"/>
    <n v="1.25"/>
    <s v="Medium"/>
    <n v="125000"/>
    <m/>
    <m/>
    <m/>
    <m/>
    <m/>
    <m/>
    <m/>
    <m/>
    <m/>
  </r>
  <r>
    <s v="DIVIDENDO US$ 0,124677"/>
    <d v="2019-04-01T00:00:00"/>
    <x v="1235"/>
    <s v="US$"/>
    <x v="970"/>
    <n v="0"/>
    <n v="1000000"/>
    <n v="0"/>
    <n v="0"/>
    <n v="0"/>
    <n v="0.125"/>
    <s v="Low"/>
    <n v="125000"/>
    <m/>
    <m/>
    <m/>
    <m/>
    <m/>
    <m/>
    <m/>
    <m/>
    <m/>
  </r>
  <r>
    <s v="DIVIDENDO US$ 2,495335"/>
    <d v="2019-12-16T00:00:00"/>
    <x v="892"/>
    <s v="US$"/>
    <x v="1015"/>
    <n v="0"/>
    <n v="50000"/>
    <n v="0"/>
    <n v="0"/>
    <n v="0"/>
    <n v="2.4950000000000001"/>
    <s v="Medium"/>
    <n v="124750"/>
    <m/>
    <m/>
    <m/>
    <m/>
    <m/>
    <m/>
    <m/>
    <m/>
    <m/>
  </r>
  <r>
    <s v="DIVIDENDO US$ 1,2432"/>
    <d v="2020-12-21T00:00:00"/>
    <x v="452"/>
    <s v="US$"/>
    <x v="859"/>
    <n v="0"/>
    <n v="100000"/>
    <n v="0"/>
    <n v="0"/>
    <n v="0"/>
    <n v="1.2430000000000001"/>
    <s v="Medium"/>
    <n v="124300"/>
    <m/>
    <m/>
    <m/>
    <m/>
    <m/>
    <m/>
    <m/>
    <m/>
    <m/>
  </r>
  <r>
    <s v="DIVIDENDO $ 0,032019"/>
    <d v="2016-05-06T00:00:00"/>
    <x v="80"/>
    <s v="$"/>
    <x v="694"/>
    <n v="0"/>
    <n v="3883012"/>
    <n v="0"/>
    <n v="0"/>
    <n v="0"/>
    <n v="3.2000000000000001E-2"/>
    <s v="Low"/>
    <n v="124256.38400000001"/>
    <m/>
    <m/>
    <m/>
    <m/>
    <m/>
    <m/>
    <m/>
    <m/>
    <m/>
  </r>
  <r>
    <s v="DIVIDENDO PROV US$ 0,1239896394"/>
    <d v="2021-06-15T00:00:00"/>
    <x v="1257"/>
    <s v="US$"/>
    <x v="960"/>
    <n v="0"/>
    <n v="1000000"/>
    <n v="0"/>
    <n v="0"/>
    <n v="0"/>
    <n v="0.124"/>
    <s v="Low"/>
    <n v="124000"/>
    <m/>
    <m/>
    <m/>
    <m/>
    <m/>
    <m/>
    <m/>
    <m/>
    <m/>
  </r>
  <r>
    <s v="DIVIDENDO PROV US$ 0,123582"/>
    <d v="2020-12-24T00:00:00"/>
    <x v="1233"/>
    <s v="US$"/>
    <x v="835"/>
    <n v="0"/>
    <n v="1000000"/>
    <n v="0"/>
    <n v="0"/>
    <n v="0"/>
    <n v="0.124"/>
    <s v="Low"/>
    <n v="124000"/>
    <m/>
    <m/>
    <m/>
    <m/>
    <m/>
    <m/>
    <m/>
    <m/>
    <m/>
  </r>
  <r>
    <s v="DIVIDENDO US$ 0,124434"/>
    <d v="2020-06-01T00:00:00"/>
    <x v="688"/>
    <s v="US$"/>
    <x v="910"/>
    <n v="0"/>
    <n v="1000000"/>
    <n v="0"/>
    <n v="0"/>
    <n v="0"/>
    <n v="0.124"/>
    <s v="Low"/>
    <n v="124000"/>
    <m/>
    <m/>
    <m/>
    <m/>
    <m/>
    <m/>
    <m/>
    <m/>
    <m/>
  </r>
  <r>
    <s v="DIVIDENDO US$ 0,124469"/>
    <d v="2019-12-24T00:00:00"/>
    <x v="1225"/>
    <s v="US$"/>
    <x v="804"/>
    <n v="0"/>
    <n v="1000000"/>
    <n v="0"/>
    <n v="0"/>
    <n v="0"/>
    <n v="0.124"/>
    <s v="Low"/>
    <n v="124000"/>
    <m/>
    <m/>
    <m/>
    <m/>
    <m/>
    <m/>
    <m/>
    <m/>
    <m/>
  </r>
  <r>
    <s v="DIVIDENDO US$ 0,124448"/>
    <d v="2019-12-19T00:00:00"/>
    <x v="225"/>
    <s v="US$"/>
    <x v="970"/>
    <n v="0"/>
    <n v="1000000"/>
    <n v="0"/>
    <n v="0"/>
    <n v="0"/>
    <n v="0.124"/>
    <s v="Low"/>
    <n v="124000"/>
    <m/>
    <m/>
    <m/>
    <m/>
    <m/>
    <m/>
    <m/>
    <m/>
    <m/>
  </r>
  <r>
    <s v="DIVIDENDO US$ 0,123574"/>
    <d v="2019-10-30T00:00:00"/>
    <x v="513"/>
    <s v="US$"/>
    <x v="970"/>
    <n v="0"/>
    <n v="1000000"/>
    <n v="0"/>
    <n v="0"/>
    <n v="0"/>
    <n v="0.124"/>
    <s v="Low"/>
    <n v="124000"/>
    <m/>
    <m/>
    <m/>
    <m/>
    <m/>
    <m/>
    <m/>
    <m/>
    <m/>
  </r>
  <r>
    <s v="DIVIDENDO US$ 0,124307"/>
    <d v="2019-04-30T00:00:00"/>
    <x v="96"/>
    <s v="US$"/>
    <x v="971"/>
    <n v="0"/>
    <n v="1000000"/>
    <n v="0"/>
    <n v="0"/>
    <n v="0"/>
    <n v="0.124"/>
    <s v="Low"/>
    <n v="124000"/>
    <m/>
    <m/>
    <m/>
    <m/>
    <m/>
    <m/>
    <m/>
    <m/>
    <m/>
  </r>
  <r>
    <s v="DIVIDENDO US$ 0,123648"/>
    <d v="2019-03-01T00:00:00"/>
    <x v="719"/>
    <s v="US$"/>
    <x v="971"/>
    <n v="0"/>
    <n v="1000000"/>
    <n v="0"/>
    <n v="0"/>
    <n v="0"/>
    <n v="0.124"/>
    <s v="Low"/>
    <n v="124000"/>
    <m/>
    <m/>
    <m/>
    <m/>
    <m/>
    <m/>
    <m/>
    <m/>
    <m/>
  </r>
  <r>
    <s v="DIVIDENDO US$ 0,12364"/>
    <d v="2018-12-18T00:00:00"/>
    <x v="1199"/>
    <s v="US$"/>
    <x v="971"/>
    <n v="0"/>
    <n v="1000000"/>
    <n v="0"/>
    <n v="0"/>
    <n v="0"/>
    <n v="0.124"/>
    <s v="Low"/>
    <n v="124000"/>
    <m/>
    <m/>
    <m/>
    <m/>
    <m/>
    <m/>
    <m/>
    <m/>
    <m/>
  </r>
  <r>
    <s v="DIVIDENDO US$ 1,233794"/>
    <d v="2017-12-19T00:00:00"/>
    <x v="951"/>
    <s v="US$"/>
    <x v="1016"/>
    <n v="0"/>
    <n v="100000"/>
    <n v="0"/>
    <n v="0"/>
    <n v="0"/>
    <n v="1.234"/>
    <s v="Medium"/>
    <n v="123400"/>
    <m/>
    <m/>
    <m/>
    <m/>
    <m/>
    <m/>
    <m/>
    <m/>
    <m/>
  </r>
  <r>
    <s v="DIVIDENDO PROV US$ 1,0665166"/>
    <d v="2021-01-06T00:00:00"/>
    <x v="766"/>
    <s v="US$"/>
    <x v="714"/>
    <n v="0"/>
    <n v="115587"/>
    <n v="0"/>
    <n v="0"/>
    <n v="0"/>
    <n v="1.0669999999999999"/>
    <s v="Medium"/>
    <n v="123331.329"/>
    <m/>
    <m/>
    <m/>
    <m/>
    <m/>
    <m/>
    <m/>
    <m/>
    <m/>
  </r>
  <r>
    <s v="DIVIDENDO US$ 1,228513"/>
    <d v="2018-03-22T00:00:00"/>
    <x v="207"/>
    <s v="US$"/>
    <x v="973"/>
    <n v="0"/>
    <n v="100000"/>
    <n v="0"/>
    <n v="0"/>
    <n v="0"/>
    <n v="1.2290000000000001"/>
    <s v="Medium"/>
    <n v="122900"/>
    <m/>
    <m/>
    <m/>
    <m/>
    <m/>
    <m/>
    <m/>
    <m/>
    <m/>
  </r>
  <r>
    <s v="DIVIDENDO US$ 1,22838"/>
    <d v="2017-12-19T00:00:00"/>
    <x v="951"/>
    <s v="US$"/>
    <x v="1017"/>
    <n v="0"/>
    <n v="100000"/>
    <n v="0"/>
    <n v="0"/>
    <n v="0"/>
    <n v="1.228"/>
    <s v="Medium"/>
    <n v="122800"/>
    <m/>
    <m/>
    <m/>
    <m/>
    <m/>
    <m/>
    <m/>
    <m/>
    <m/>
  </r>
  <r>
    <s v="DIVIDENDO US$ 1,226444"/>
    <d v="2018-09-26T00:00:00"/>
    <x v="1214"/>
    <s v="US$"/>
    <x v="1018"/>
    <n v="0"/>
    <n v="100000"/>
    <n v="0"/>
    <n v="0"/>
    <n v="0"/>
    <n v="1.226"/>
    <s v="Medium"/>
    <n v="122600"/>
    <m/>
    <m/>
    <m/>
    <m/>
    <m/>
    <m/>
    <m/>
    <m/>
    <m/>
  </r>
  <r>
    <s v="DIVIDENDO PROV 0 US$ 1,224874"/>
    <d v="2021-06-10T00:00:00"/>
    <x v="103"/>
    <s v="US$"/>
    <x v="973"/>
    <n v="0"/>
    <n v="100000"/>
    <n v="0"/>
    <n v="0"/>
    <n v="0"/>
    <n v="1.2250000000000001"/>
    <s v="Medium"/>
    <n v="122500"/>
    <m/>
    <m/>
    <m/>
    <m/>
    <m/>
    <m/>
    <m/>
    <m/>
    <m/>
  </r>
  <r>
    <s v="DIVIDENDO US$ 1,223391"/>
    <d v="2020-09-23T00:00:00"/>
    <x v="891"/>
    <s v="US$"/>
    <x v="977"/>
    <n v="0"/>
    <n v="100000"/>
    <n v="0"/>
    <n v="0"/>
    <n v="0"/>
    <n v="1.2230000000000001"/>
    <s v="Medium"/>
    <n v="122300"/>
    <m/>
    <m/>
    <m/>
    <m/>
    <m/>
    <m/>
    <m/>
    <m/>
    <m/>
  </r>
  <r>
    <s v="DIVIDENDO DEF $ 0,78551"/>
    <d v="2015-05-14T00:00:00"/>
    <x v="198"/>
    <s v="$"/>
    <x v="997"/>
    <n v="0"/>
    <n v="155282"/>
    <n v="0"/>
    <n v="0"/>
    <n v="0"/>
    <n v="0.78600000000000003"/>
    <s v="Low"/>
    <n v="122051.652"/>
    <m/>
    <m/>
    <m/>
    <m/>
    <m/>
    <m/>
    <m/>
    <m/>
    <m/>
  </r>
  <r>
    <s v="DIVIDENDO US$ 0,122219"/>
    <d v="2020-06-01T00:00:00"/>
    <x v="688"/>
    <s v="US$"/>
    <x v="922"/>
    <n v="0"/>
    <n v="1000000"/>
    <n v="0"/>
    <n v="0"/>
    <n v="0"/>
    <n v="0.122"/>
    <s v="Low"/>
    <n v="122000"/>
    <m/>
    <m/>
    <m/>
    <m/>
    <m/>
    <m/>
    <m/>
    <m/>
    <m/>
  </r>
  <r>
    <s v="DIVIDENDO US$ 0,121964"/>
    <d v="2019-06-03T00:00:00"/>
    <x v="690"/>
    <s v="US$"/>
    <x v="970"/>
    <n v="0"/>
    <n v="1000000"/>
    <n v="0"/>
    <n v="0"/>
    <n v="0"/>
    <n v="0.122"/>
    <s v="Low"/>
    <n v="122000"/>
    <m/>
    <m/>
    <m/>
    <m/>
    <m/>
    <m/>
    <m/>
    <m/>
    <m/>
  </r>
  <r>
    <s v="DIVIDENDO US$ 0,121911"/>
    <d v="2019-03-01T00:00:00"/>
    <x v="719"/>
    <s v="US$"/>
    <x v="970"/>
    <n v="0"/>
    <n v="1000000"/>
    <n v="0"/>
    <n v="0"/>
    <n v="0"/>
    <n v="0.122"/>
    <s v="Low"/>
    <n v="122000"/>
    <m/>
    <m/>
    <m/>
    <m/>
    <m/>
    <m/>
    <m/>
    <m/>
    <m/>
  </r>
  <r>
    <s v="DIVIDENDO US$ 0,122322"/>
    <d v="2019-02-01T00:00:00"/>
    <x v="1237"/>
    <s v="US$"/>
    <x v="970"/>
    <n v="0"/>
    <n v="1000000"/>
    <n v="0"/>
    <n v="0"/>
    <n v="0"/>
    <n v="0.122"/>
    <s v="Low"/>
    <n v="122000"/>
    <m/>
    <m/>
    <m/>
    <m/>
    <m/>
    <m/>
    <m/>
    <m/>
    <m/>
  </r>
  <r>
    <s v="DIVIDENDO US$ 0,120801"/>
    <d v="2019-10-01T00:00:00"/>
    <x v="611"/>
    <s v="US$"/>
    <x v="970"/>
    <n v="0"/>
    <n v="1000000"/>
    <n v="0"/>
    <n v="0"/>
    <n v="0"/>
    <n v="0.121"/>
    <s v="Low"/>
    <n v="121000"/>
    <m/>
    <m/>
    <m/>
    <m/>
    <m/>
    <m/>
    <m/>
    <m/>
    <m/>
  </r>
  <r>
    <s v="DIVIDENDO US$ 0,121111"/>
    <d v="2019-08-01T00:00:00"/>
    <x v="1187"/>
    <s v="US$"/>
    <x v="970"/>
    <n v="0"/>
    <n v="1000000"/>
    <n v="0"/>
    <n v="0"/>
    <n v="0"/>
    <n v="0.121"/>
    <s v="Low"/>
    <n v="121000"/>
    <m/>
    <m/>
    <m/>
    <m/>
    <m/>
    <m/>
    <m/>
    <m/>
    <m/>
  </r>
  <r>
    <s v="DIVIDENDO US$ 0,12072"/>
    <d v="2019-07-01T00:00:00"/>
    <x v="1092"/>
    <s v="US$"/>
    <x v="971"/>
    <n v="0"/>
    <n v="1000000"/>
    <n v="0"/>
    <n v="0"/>
    <n v="0"/>
    <n v="0.121"/>
    <s v="Low"/>
    <n v="121000"/>
    <m/>
    <m/>
    <m/>
    <m/>
    <m/>
    <m/>
    <m/>
    <m/>
    <m/>
  </r>
  <r>
    <s v="DIVIDENDO US$ 0,120755"/>
    <d v="2019-04-30T00:00:00"/>
    <x v="96"/>
    <s v="US$"/>
    <x v="970"/>
    <n v="0"/>
    <n v="1000000"/>
    <n v="0"/>
    <n v="0"/>
    <n v="0"/>
    <n v="0.121"/>
    <s v="Low"/>
    <n v="121000"/>
    <m/>
    <m/>
    <m/>
    <m/>
    <m/>
    <m/>
    <m/>
    <m/>
    <m/>
  </r>
  <r>
    <s v="DIVIDENDO US$ 0,120535"/>
    <d v="2018-03-22T00:00:00"/>
    <x v="207"/>
    <s v="US$"/>
    <x v="891"/>
    <n v="0"/>
    <n v="1000000"/>
    <n v="0"/>
    <n v="0"/>
    <n v="0"/>
    <n v="0.121"/>
    <s v="Low"/>
    <n v="121000"/>
    <m/>
    <m/>
    <m/>
    <m/>
    <m/>
    <m/>
    <m/>
    <m/>
    <m/>
  </r>
  <r>
    <s v="DIVIDENDO US$ 1,205366"/>
    <d v="2016-12-21T00:00:00"/>
    <x v="854"/>
    <s v="US$"/>
    <x v="947"/>
    <n v="0"/>
    <n v="100000"/>
    <n v="0"/>
    <n v="0"/>
    <n v="0"/>
    <n v="1.2050000000000001"/>
    <s v="Medium"/>
    <n v="120500"/>
    <m/>
    <m/>
    <m/>
    <m/>
    <m/>
    <m/>
    <m/>
    <m/>
    <m/>
  </r>
  <r>
    <s v="DIVIDENDO INF 0 $ 0,031227"/>
    <d v="2017-11-18T00:00:00"/>
    <x v="613"/>
    <s v="$"/>
    <x v="694"/>
    <n v="0"/>
    <n v="3883012"/>
    <n v="0"/>
    <n v="0"/>
    <n v="0"/>
    <n v="3.1E-2"/>
    <s v="Low"/>
    <n v="120373.372"/>
    <m/>
    <m/>
    <m/>
    <m/>
    <m/>
    <m/>
    <m/>
    <m/>
    <m/>
  </r>
  <r>
    <s v="DIVIDENDO $ 0,031142"/>
    <d v="2016-05-20T00:00:00"/>
    <x v="101"/>
    <s v="$"/>
    <x v="694"/>
    <n v="0"/>
    <n v="3883012"/>
    <n v="0"/>
    <n v="0"/>
    <n v="0"/>
    <n v="3.1E-2"/>
    <s v="Low"/>
    <n v="120373.372"/>
    <m/>
    <m/>
    <m/>
    <m/>
    <m/>
    <m/>
    <m/>
    <m/>
    <m/>
  </r>
  <r>
    <s v="DIVIDENDO US$ 1,202102"/>
    <d v="2015-12-21T00:00:00"/>
    <x v="958"/>
    <s v="US$"/>
    <x v="946"/>
    <n v="0"/>
    <n v="100000"/>
    <n v="0"/>
    <n v="0"/>
    <n v="0"/>
    <n v="1.202"/>
    <s v="Medium"/>
    <n v="120200"/>
    <m/>
    <m/>
    <m/>
    <m/>
    <m/>
    <m/>
    <m/>
    <m/>
    <m/>
  </r>
  <r>
    <s v="DIVIDENDO PROV US$ 0,0115774651"/>
    <d v="2021-09-02T00:00:00"/>
    <x v="437"/>
    <s v="US$"/>
    <x v="638"/>
    <n v="0"/>
    <n v="10000000"/>
    <n v="0"/>
    <n v="0"/>
    <n v="0"/>
    <n v="1.2E-2"/>
    <s v="Low"/>
    <n v="120000"/>
    <m/>
    <m/>
    <m/>
    <m/>
    <m/>
    <m/>
    <m/>
    <m/>
    <m/>
  </r>
  <r>
    <s v="DIVIDENDO PROV US$ 0,012155"/>
    <d v="2021-07-06T00:00:00"/>
    <x v="1049"/>
    <s v="US$"/>
    <x v="972"/>
    <n v="0"/>
    <n v="10000000"/>
    <n v="0"/>
    <n v="0"/>
    <n v="0"/>
    <n v="1.2E-2"/>
    <s v="Low"/>
    <n v="120000"/>
    <m/>
    <m/>
    <m/>
    <m/>
    <m/>
    <m/>
    <m/>
    <m/>
    <m/>
  </r>
  <r>
    <s v="DIVIDENDO PROV US$ 0,01180839"/>
    <d v="2021-04-06T00:00:00"/>
    <x v="230"/>
    <s v="US$"/>
    <x v="1019"/>
    <n v="0"/>
    <n v="10000000"/>
    <n v="0"/>
    <n v="0"/>
    <n v="0"/>
    <n v="1.2E-2"/>
    <s v="Low"/>
    <n v="120000"/>
    <m/>
    <m/>
    <m/>
    <m/>
    <m/>
    <m/>
    <m/>
    <m/>
    <m/>
  </r>
  <r>
    <s v="DIVIDENDO PROV US$ 0,012276"/>
    <d v="2021-01-02T00:00:00"/>
    <x v="290"/>
    <s v="US$"/>
    <x v="972"/>
    <n v="0"/>
    <n v="10000000"/>
    <n v="0"/>
    <n v="0"/>
    <n v="0"/>
    <n v="1.2E-2"/>
    <s v="Low"/>
    <n v="120000"/>
    <m/>
    <m/>
    <m/>
    <m/>
    <m/>
    <m/>
    <m/>
    <m/>
    <m/>
  </r>
  <r>
    <s v="DIVIDENDO PROV US$ 0,01190839816957230"/>
    <d v="2020-10-28T00:00:00"/>
    <x v="294"/>
    <s v="US$"/>
    <x v="1020"/>
    <n v="0"/>
    <n v="10000000"/>
    <n v="0"/>
    <n v="0"/>
    <n v="0"/>
    <n v="1.2E-2"/>
    <s v="Low"/>
    <n v="120000"/>
    <m/>
    <m/>
    <m/>
    <m/>
    <m/>
    <m/>
    <m/>
    <m/>
    <m/>
  </r>
  <r>
    <s v="DIVIDENDO PROV US$ 0,01158828273006830"/>
    <d v="2020-10-28T00:00:00"/>
    <x v="294"/>
    <s v="US$"/>
    <x v="1021"/>
    <n v="0"/>
    <n v="10000000"/>
    <n v="0"/>
    <n v="0"/>
    <n v="0"/>
    <n v="1.2E-2"/>
    <s v="Low"/>
    <n v="120000"/>
    <m/>
    <m/>
    <m/>
    <m/>
    <m/>
    <m/>
    <m/>
    <m/>
    <m/>
  </r>
  <r>
    <s v="DIVIDENDO PROV US$ 0,0118980817792556"/>
    <d v="2020-10-28T00:00:00"/>
    <x v="294"/>
    <s v="US$"/>
    <x v="1022"/>
    <n v="0"/>
    <n v="10000000"/>
    <n v="0"/>
    <n v="0"/>
    <n v="0"/>
    <n v="1.2E-2"/>
    <s v="Low"/>
    <n v="120000"/>
    <m/>
    <m/>
    <m/>
    <m/>
    <m/>
    <m/>
    <m/>
    <m/>
    <m/>
  </r>
  <r>
    <s v="DIVIDENDO PROV US$ 0,0118981837288455"/>
    <d v="2020-10-28T00:00:00"/>
    <x v="294"/>
    <s v="US$"/>
    <x v="1023"/>
    <n v="0"/>
    <n v="10000000"/>
    <n v="0"/>
    <n v="0"/>
    <n v="0"/>
    <n v="1.2E-2"/>
    <s v="Low"/>
    <n v="120000"/>
    <m/>
    <m/>
    <m/>
    <m/>
    <m/>
    <m/>
    <m/>
    <m/>
    <m/>
  </r>
  <r>
    <s v="DIVIDENDO PROV EURO 0,0122302441644801"/>
    <d v="2020-10-28T00:00:00"/>
    <x v="294"/>
    <s v="EURO"/>
    <x v="854"/>
    <n v="0"/>
    <n v="10000000"/>
    <n v="0"/>
    <n v="0"/>
    <n v="0"/>
    <n v="1.2E-2"/>
    <s v="Low"/>
    <n v="120000"/>
    <m/>
    <m/>
    <m/>
    <m/>
    <m/>
    <m/>
    <m/>
    <m/>
    <m/>
  </r>
  <r>
    <s v="DIVIDENDO PROV US$ 0,0117374"/>
    <d v="2020-10-07T00:00:00"/>
    <x v="481"/>
    <s v="US$"/>
    <x v="972"/>
    <n v="0"/>
    <n v="10000000"/>
    <n v="0"/>
    <n v="0"/>
    <n v="0"/>
    <n v="1.2E-2"/>
    <s v="Low"/>
    <n v="120000"/>
    <m/>
    <m/>
    <m/>
    <m/>
    <m/>
    <m/>
    <m/>
    <m/>
    <m/>
  </r>
  <r>
    <s v="DIVIDENDO PROV US$ 0,01182866"/>
    <d v="2020-09-29T00:00:00"/>
    <x v="1190"/>
    <s v="US$"/>
    <x v="937"/>
    <n v="0"/>
    <n v="10000000"/>
    <n v="0"/>
    <n v="0"/>
    <n v="0"/>
    <n v="1.2E-2"/>
    <s v="Low"/>
    <n v="120000"/>
    <m/>
    <m/>
    <m/>
    <m/>
    <m/>
    <m/>
    <m/>
    <m/>
    <m/>
  </r>
  <r>
    <s v="DIVIDENDO PROV US$ 0,01163"/>
    <d v="2020-09-04T00:00:00"/>
    <x v="1267"/>
    <s v="US$"/>
    <x v="866"/>
    <n v="0"/>
    <n v="10000000"/>
    <n v="0"/>
    <n v="0"/>
    <n v="0"/>
    <n v="1.2E-2"/>
    <s v="Low"/>
    <n v="120000"/>
    <m/>
    <m/>
    <m/>
    <m/>
    <m/>
    <m/>
    <m/>
    <m/>
    <m/>
  </r>
  <r>
    <s v="DIVIDENDO PROV US$ 0,011506"/>
    <d v="2020-09-04T00:00:00"/>
    <x v="1267"/>
    <s v="US$"/>
    <x v="869"/>
    <n v="0"/>
    <n v="10000000"/>
    <n v="0"/>
    <n v="0"/>
    <n v="0"/>
    <n v="1.2E-2"/>
    <s v="Low"/>
    <n v="120000"/>
    <m/>
    <m/>
    <m/>
    <m/>
    <m/>
    <m/>
    <m/>
    <m/>
    <m/>
  </r>
  <r>
    <s v="DIVIDENDO US$ 0,3"/>
    <d v="2020-08-13T00:00:00"/>
    <x v="454"/>
    <s v="US$"/>
    <x v="1004"/>
    <n v="0"/>
    <n v="400000"/>
    <n v="0"/>
    <n v="0"/>
    <n v="0"/>
    <n v="0.3"/>
    <s v="Low"/>
    <n v="120000"/>
    <m/>
    <m/>
    <m/>
    <m/>
    <m/>
    <m/>
    <m/>
    <m/>
    <m/>
  </r>
  <r>
    <s v="DIVIDENDO PROV US$ 0,011585161"/>
    <d v="2020-08-12T00:00:00"/>
    <x v="30"/>
    <s v="US$"/>
    <x v="796"/>
    <n v="0"/>
    <n v="10000000"/>
    <n v="0"/>
    <n v="0"/>
    <n v="0"/>
    <n v="1.2E-2"/>
    <s v="Low"/>
    <n v="120000"/>
    <m/>
    <m/>
    <m/>
    <m/>
    <m/>
    <m/>
    <m/>
    <m/>
    <m/>
  </r>
  <r>
    <s v="DIVIDENDO DEF US$ 0,01239651912779050"/>
    <d v="2020-06-23T00:00:00"/>
    <x v="157"/>
    <s v="US$"/>
    <x v="974"/>
    <n v="0"/>
    <n v="10000000"/>
    <n v="0"/>
    <n v="0"/>
    <n v="0"/>
    <n v="1.2E-2"/>
    <s v="Low"/>
    <n v="120000"/>
    <m/>
    <m/>
    <m/>
    <m/>
    <m/>
    <m/>
    <m/>
    <m/>
    <m/>
  </r>
  <r>
    <s v="DIVIDENDO PROV US$ 0,0122848526075480"/>
    <d v="2020-06-23T00:00:00"/>
    <x v="157"/>
    <s v="US$"/>
    <x v="1024"/>
    <n v="0"/>
    <n v="10000000"/>
    <n v="0"/>
    <n v="0"/>
    <n v="0"/>
    <n v="1.2E-2"/>
    <s v="Low"/>
    <n v="120000"/>
    <m/>
    <m/>
    <m/>
    <m/>
    <m/>
    <m/>
    <m/>
    <m/>
    <m/>
  </r>
  <r>
    <s v="DIVIDENDO PROV US$ 0,01241371648259410"/>
    <d v="2020-06-23T00:00:00"/>
    <x v="157"/>
    <s v="US$"/>
    <x v="1025"/>
    <n v="0"/>
    <n v="10000000"/>
    <n v="0"/>
    <n v="0"/>
    <n v="0"/>
    <n v="1.2E-2"/>
    <s v="Low"/>
    <n v="120000"/>
    <m/>
    <m/>
    <m/>
    <m/>
    <m/>
    <m/>
    <m/>
    <m/>
    <m/>
  </r>
  <r>
    <s v="DIVIDENDO US$ 0,3"/>
    <d v="2020-05-13T00:00:00"/>
    <x v="1061"/>
    <s v="US$"/>
    <x v="1004"/>
    <n v="0"/>
    <n v="400000"/>
    <n v="0"/>
    <n v="0"/>
    <n v="0"/>
    <n v="0.3"/>
    <s v="Low"/>
    <n v="120000"/>
    <m/>
    <m/>
    <m/>
    <m/>
    <m/>
    <m/>
    <m/>
    <m/>
    <m/>
  </r>
  <r>
    <s v="DIVIDENDO US$ 0,119864"/>
    <d v="2020-04-01T00:00:00"/>
    <x v="525"/>
    <s v="US$"/>
    <x v="970"/>
    <n v="0"/>
    <n v="1000000"/>
    <n v="0"/>
    <n v="0"/>
    <n v="0"/>
    <n v="0.12"/>
    <s v="Low"/>
    <n v="120000"/>
    <m/>
    <m/>
    <m/>
    <m/>
    <m/>
    <m/>
    <m/>
    <m/>
    <m/>
  </r>
  <r>
    <s v="DIVIDENDO US$ 0,3"/>
    <d v="2020-02-13T00:00:00"/>
    <x v="428"/>
    <s v="US$"/>
    <x v="1004"/>
    <n v="0"/>
    <n v="400000"/>
    <n v="0"/>
    <n v="0"/>
    <n v="0"/>
    <n v="0.3"/>
    <s v="Low"/>
    <n v="120000"/>
    <m/>
    <m/>
    <m/>
    <m/>
    <m/>
    <m/>
    <m/>
    <m/>
    <m/>
  </r>
  <r>
    <s v="DIVIDENDO PROV US$ 0,01175546"/>
    <d v="2019-12-20T00:00:00"/>
    <x v="350"/>
    <s v="US$"/>
    <x v="969"/>
    <n v="0"/>
    <n v="10000000"/>
    <n v="0"/>
    <n v="0"/>
    <n v="0"/>
    <n v="1.2E-2"/>
    <s v="Low"/>
    <n v="120000"/>
    <m/>
    <m/>
    <m/>
    <m/>
    <m/>
    <m/>
    <m/>
    <m/>
    <m/>
  </r>
  <r>
    <s v="DIVIDENDO US$ 0,3"/>
    <d v="2019-11-14T00:00:00"/>
    <x v="465"/>
    <s v="US$"/>
    <x v="1004"/>
    <n v="0"/>
    <n v="400000"/>
    <n v="0"/>
    <n v="0"/>
    <n v="0"/>
    <n v="0.3"/>
    <s v="Low"/>
    <n v="120000"/>
    <m/>
    <m/>
    <m/>
    <m/>
    <m/>
    <m/>
    <m/>
    <m/>
    <m/>
  </r>
  <r>
    <s v="DIVIDENDO PROV US$ 0,01172"/>
    <d v="2019-10-03T00:00:00"/>
    <x v="647"/>
    <s v="US$"/>
    <x v="798"/>
    <n v="0"/>
    <n v="10000000"/>
    <n v="0"/>
    <n v="0"/>
    <n v="0"/>
    <n v="1.2E-2"/>
    <s v="Low"/>
    <n v="120000"/>
    <m/>
    <m/>
    <m/>
    <m/>
    <m/>
    <m/>
    <m/>
    <m/>
    <m/>
  </r>
  <r>
    <s v="DIVIDENDO US$ 0,120426"/>
    <d v="2019-07-01T00:00:00"/>
    <x v="1092"/>
    <s v="US$"/>
    <x v="970"/>
    <n v="0"/>
    <n v="1000000"/>
    <n v="0"/>
    <n v="0"/>
    <n v="0"/>
    <n v="0.12"/>
    <s v="Low"/>
    <n v="120000"/>
    <m/>
    <m/>
    <m/>
    <m/>
    <m/>
    <m/>
    <m/>
    <m/>
    <m/>
  </r>
  <r>
    <s v="DIVIDENDO PROV $ 0,0116554732079196"/>
    <d v="2019-01-22T00:00:00"/>
    <x v="921"/>
    <s v="$"/>
    <x v="467"/>
    <n v="0"/>
    <n v="10000000"/>
    <n v="0"/>
    <n v="0"/>
    <n v="0"/>
    <n v="1.2E-2"/>
    <s v="Low"/>
    <n v="120000"/>
    <m/>
    <m/>
    <m/>
    <m/>
    <m/>
    <m/>
    <m/>
    <m/>
    <m/>
  </r>
  <r>
    <s v="DIVIDENDO US$ 0,119519"/>
    <d v="2018-12-18T00:00:00"/>
    <x v="1199"/>
    <s v="US$"/>
    <x v="970"/>
    <n v="0"/>
    <n v="1000000"/>
    <n v="0"/>
    <n v="0"/>
    <n v="0"/>
    <n v="0.12"/>
    <s v="Low"/>
    <n v="120000"/>
    <m/>
    <m/>
    <m/>
    <m/>
    <m/>
    <m/>
    <m/>
    <m/>
    <m/>
  </r>
  <r>
    <s v="DIVIDENDO US$ 0,119804"/>
    <d v="2018-12-03T00:00:00"/>
    <x v="967"/>
    <s v="US$"/>
    <x v="970"/>
    <n v="0"/>
    <n v="1000000"/>
    <n v="0"/>
    <n v="0"/>
    <n v="0"/>
    <n v="0.12"/>
    <s v="Low"/>
    <n v="120000"/>
    <m/>
    <m/>
    <m/>
    <m/>
    <m/>
    <m/>
    <m/>
    <m/>
    <m/>
  </r>
  <r>
    <s v="DIVIDENDO DEF US$ 0,0122170654"/>
    <d v="2018-06-22T00:00:00"/>
    <x v="311"/>
    <s v="US$"/>
    <x v="1026"/>
    <n v="0"/>
    <n v="10000000"/>
    <n v="0"/>
    <n v="0"/>
    <n v="0"/>
    <n v="1.2E-2"/>
    <s v="Low"/>
    <n v="120000"/>
    <m/>
    <m/>
    <m/>
    <m/>
    <m/>
    <m/>
    <m/>
    <m/>
    <m/>
  </r>
  <r>
    <s v="DIVIDENDO DEF US$ 0,0122660588"/>
    <d v="2018-06-22T00:00:00"/>
    <x v="311"/>
    <s v="US$"/>
    <x v="1027"/>
    <n v="0"/>
    <n v="10000000"/>
    <n v="0"/>
    <n v="0"/>
    <n v="0"/>
    <n v="1.2E-2"/>
    <s v="Low"/>
    <n v="120000"/>
    <m/>
    <m/>
    <m/>
    <m/>
    <m/>
    <m/>
    <m/>
    <m/>
    <m/>
  </r>
  <r>
    <s v="DIVIDENDO PROV US$ 0,01179967"/>
    <d v="2018-01-04T00:00:00"/>
    <x v="336"/>
    <s v="US$"/>
    <x v="850"/>
    <n v="0"/>
    <n v="10000000"/>
    <n v="0"/>
    <n v="0"/>
    <n v="0"/>
    <n v="1.2E-2"/>
    <s v="Low"/>
    <n v="120000"/>
    <m/>
    <m/>
    <m/>
    <m/>
    <m/>
    <m/>
    <m/>
    <m/>
    <m/>
  </r>
  <r>
    <s v="DIVIDENDO PROV $ 1,7"/>
    <d v="2021-02-03T00:00:00"/>
    <x v="805"/>
    <s v="$"/>
    <x v="709"/>
    <n v="0"/>
    <n v="70506"/>
    <n v="0"/>
    <n v="0"/>
    <n v="0"/>
    <n v="1.7"/>
    <s v="Medium"/>
    <n v="119860.2"/>
    <m/>
    <m/>
    <m/>
    <m/>
    <m/>
    <m/>
    <m/>
    <m/>
    <m/>
  </r>
  <r>
    <s v="DIVIDENDO US$ 1,191273"/>
    <d v="2019-06-17T00:00:00"/>
    <x v="191"/>
    <s v="US$"/>
    <x v="947"/>
    <n v="0"/>
    <n v="100000"/>
    <n v="0"/>
    <n v="0"/>
    <n v="0"/>
    <n v="1.1910000000000001"/>
    <s v="Medium"/>
    <n v="119100"/>
    <m/>
    <m/>
    <m/>
    <m/>
    <m/>
    <m/>
    <m/>
    <m/>
    <m/>
  </r>
  <r>
    <s v="DIVIDENDO US$ 1,19"/>
    <d v="2019-11-15T00:00:00"/>
    <x v="487"/>
    <s v="US$"/>
    <x v="1008"/>
    <n v="0"/>
    <n v="100000"/>
    <n v="0"/>
    <n v="0"/>
    <n v="0"/>
    <n v="1.19"/>
    <s v="Medium"/>
    <n v="119000"/>
    <m/>
    <m/>
    <m/>
    <m/>
    <m/>
    <m/>
    <m/>
    <m/>
    <m/>
  </r>
  <r>
    <s v="DIVIDENDO US$ 0,11901"/>
    <d v="2019-12-02T00:00:00"/>
    <x v="1239"/>
    <s v="US$"/>
    <x v="970"/>
    <n v="0"/>
    <n v="1000000"/>
    <n v="0"/>
    <n v="0"/>
    <n v="0"/>
    <n v="0.11899999999999999"/>
    <s v="Low"/>
    <n v="119000"/>
    <m/>
    <m/>
    <m/>
    <m/>
    <m/>
    <m/>
    <m/>
    <m/>
    <m/>
  </r>
  <r>
    <s v="DIVIDENDO US$ 1,19"/>
    <d v="2019-08-16T00:00:00"/>
    <x v="742"/>
    <s v="US$"/>
    <x v="1008"/>
    <n v="0"/>
    <n v="100000"/>
    <n v="0"/>
    <n v="0"/>
    <n v="0"/>
    <n v="1.19"/>
    <s v="Medium"/>
    <n v="119000"/>
    <m/>
    <m/>
    <m/>
    <m/>
    <m/>
    <m/>
    <m/>
    <m/>
    <m/>
  </r>
  <r>
    <s v="DIVIDENDO US$ 1,19"/>
    <d v="2019-05-16T00:00:00"/>
    <x v="1105"/>
    <s v="US$"/>
    <x v="1008"/>
    <n v="0"/>
    <n v="100000"/>
    <n v="0"/>
    <n v="0"/>
    <n v="0"/>
    <n v="1.19"/>
    <s v="Medium"/>
    <n v="119000"/>
    <m/>
    <m/>
    <m/>
    <m/>
    <m/>
    <m/>
    <m/>
    <m/>
    <m/>
  </r>
  <r>
    <s v="DIVIDENDO US$ 1,19"/>
    <d v="2019-02-14T00:00:00"/>
    <x v="761"/>
    <s v="US$"/>
    <x v="1008"/>
    <n v="0"/>
    <n v="100000"/>
    <n v="0"/>
    <n v="0"/>
    <n v="0"/>
    <n v="1.19"/>
    <s v="Medium"/>
    <n v="119000"/>
    <m/>
    <m/>
    <m/>
    <m/>
    <m/>
    <m/>
    <m/>
    <m/>
    <m/>
  </r>
  <r>
    <s v="DIVIDENDO US$ 0,11917"/>
    <d v="2018-09-26T00:00:00"/>
    <x v="1214"/>
    <s v="US$"/>
    <x v="891"/>
    <n v="0"/>
    <n v="1000000"/>
    <n v="0"/>
    <n v="0"/>
    <n v="0"/>
    <n v="0.11899999999999999"/>
    <s v="Low"/>
    <n v="119000"/>
    <m/>
    <m/>
    <m/>
    <m/>
    <m/>
    <m/>
    <m/>
    <m/>
    <m/>
  </r>
  <r>
    <s v="DIVIDENDO US$ 1,187263"/>
    <d v="2015-12-24T00:00:00"/>
    <x v="968"/>
    <s v="US$"/>
    <x v="973"/>
    <n v="0"/>
    <n v="100000"/>
    <n v="0"/>
    <n v="0"/>
    <n v="0"/>
    <n v="1.1870000000000001"/>
    <s v="Medium"/>
    <n v="118700"/>
    <m/>
    <m/>
    <m/>
    <m/>
    <m/>
    <m/>
    <m/>
    <m/>
    <m/>
  </r>
  <r>
    <s v="DIVIDENDO US$ 1,181297"/>
    <d v="2020-12-14T00:00:00"/>
    <x v="89"/>
    <s v="US$"/>
    <x v="982"/>
    <n v="0"/>
    <n v="100000"/>
    <n v="0"/>
    <n v="0"/>
    <n v="0"/>
    <n v="1.181"/>
    <s v="Medium"/>
    <n v="118100"/>
    <m/>
    <m/>
    <m/>
    <m/>
    <m/>
    <m/>
    <m/>
    <m/>
    <m/>
  </r>
  <r>
    <s v="DIVIDENDO US$ 1,180851"/>
    <d v="2015-06-24T00:00:00"/>
    <x v="971"/>
    <s v="US$"/>
    <x v="973"/>
    <n v="0"/>
    <n v="100000"/>
    <n v="0"/>
    <n v="0"/>
    <n v="0"/>
    <n v="1.181"/>
    <s v="Medium"/>
    <n v="118100"/>
    <m/>
    <m/>
    <m/>
    <m/>
    <m/>
    <m/>
    <m/>
    <m/>
    <m/>
  </r>
  <r>
    <s v="DIVIDENDO US$ 0,118247"/>
    <d v="2020-02-03T00:00:00"/>
    <x v="125"/>
    <s v="US$"/>
    <x v="970"/>
    <n v="0"/>
    <n v="1000000"/>
    <n v="0"/>
    <n v="0"/>
    <n v="0"/>
    <n v="0.11799999999999999"/>
    <s v="Low"/>
    <n v="118000"/>
    <m/>
    <m/>
    <m/>
    <m/>
    <m/>
    <m/>
    <m/>
    <m/>
    <m/>
  </r>
  <r>
    <s v="DIVIDENDO US$ 1,17723"/>
    <d v="2019-12-16T00:00:00"/>
    <x v="892"/>
    <s v="US$"/>
    <x v="1006"/>
    <n v="0"/>
    <n v="100000"/>
    <n v="0"/>
    <n v="0"/>
    <n v="0"/>
    <n v="1.177"/>
    <s v="Medium"/>
    <n v="117700"/>
    <m/>
    <m/>
    <m/>
    <m/>
    <m/>
    <m/>
    <m/>
    <m/>
    <m/>
  </r>
  <r>
    <s v="DIVIDENDO US$ 1,175"/>
    <d v="2017-11-22T00:00:00"/>
    <x v="1091"/>
    <s v="US$"/>
    <x v="995"/>
    <n v="0"/>
    <n v="100000"/>
    <n v="0"/>
    <n v="0"/>
    <n v="0"/>
    <n v="1.175"/>
    <s v="Medium"/>
    <n v="117500"/>
    <m/>
    <m/>
    <m/>
    <m/>
    <m/>
    <m/>
    <m/>
    <m/>
    <m/>
  </r>
  <r>
    <s v="DIVIDENDO US$ 1,175"/>
    <d v="2017-08-23T00:00:00"/>
    <x v="1301"/>
    <s v="US$"/>
    <x v="995"/>
    <n v="0"/>
    <n v="100000"/>
    <n v="0"/>
    <n v="0"/>
    <n v="0"/>
    <n v="1.175"/>
    <s v="Medium"/>
    <n v="117500"/>
    <m/>
    <m/>
    <m/>
    <m/>
    <m/>
    <m/>
    <m/>
    <m/>
    <m/>
  </r>
  <r>
    <s v="DIVIDENDO US$ 1,175"/>
    <d v="2017-05-17T00:00:00"/>
    <x v="1122"/>
    <s v="US$"/>
    <x v="995"/>
    <n v="0"/>
    <n v="100000"/>
    <n v="0"/>
    <n v="0"/>
    <n v="0"/>
    <n v="1.175"/>
    <s v="Medium"/>
    <n v="117500"/>
    <m/>
    <m/>
    <m/>
    <m/>
    <m/>
    <m/>
    <m/>
    <m/>
    <m/>
  </r>
  <r>
    <s v="DIVIDENDO US$ 1,175"/>
    <d v="2017-02-15T00:00:00"/>
    <x v="1302"/>
    <s v="US$"/>
    <x v="995"/>
    <n v="0"/>
    <n v="100000"/>
    <n v="0"/>
    <n v="0"/>
    <n v="0"/>
    <n v="1.175"/>
    <s v="Medium"/>
    <n v="117500"/>
    <m/>
    <m/>
    <m/>
    <m/>
    <m/>
    <m/>
    <m/>
    <m/>
    <m/>
  </r>
  <r>
    <s v="DIVIDENDO US$ 1,174823"/>
    <d v="2016-06-22T00:00:00"/>
    <x v="954"/>
    <s v="US$"/>
    <x v="1005"/>
    <n v="0"/>
    <n v="100000"/>
    <n v="0"/>
    <n v="0"/>
    <n v="0"/>
    <n v="1.175"/>
    <s v="Medium"/>
    <n v="117500"/>
    <m/>
    <m/>
    <m/>
    <m/>
    <m/>
    <m/>
    <m/>
    <m/>
    <m/>
  </r>
  <r>
    <s v="DIVIDENDO US$ 0,587215"/>
    <d v="2020-12-14T00:00:00"/>
    <x v="89"/>
    <s v="US$"/>
    <x v="977"/>
    <n v="0"/>
    <n v="200000"/>
    <n v="0"/>
    <n v="0"/>
    <n v="0"/>
    <n v="0.58699999999999997"/>
    <s v="Low"/>
    <n v="117400"/>
    <m/>
    <m/>
    <m/>
    <m/>
    <m/>
    <m/>
    <m/>
    <m/>
    <m/>
  </r>
  <r>
    <s v="DIVIDENDO PROV EURO 0,0041590367"/>
    <d v="2019-03-22T00:00:00"/>
    <x v="3"/>
    <s v="EURO"/>
    <x v="797"/>
    <n v="0"/>
    <n v="29251558"/>
    <n v="0"/>
    <n v="0"/>
    <n v="0"/>
    <n v="4.0000000000000001E-3"/>
    <s v="Low"/>
    <n v="117006.232"/>
    <m/>
    <m/>
    <m/>
    <m/>
    <m/>
    <m/>
    <m/>
    <m/>
    <m/>
  </r>
  <r>
    <s v="DIVIDENDO PROV US$ 0,116785135"/>
    <d v="2021-03-09T00:00:00"/>
    <x v="1096"/>
    <s v="US$"/>
    <x v="1028"/>
    <n v="0"/>
    <n v="1000000"/>
    <n v="0"/>
    <n v="0"/>
    <n v="0"/>
    <n v="0.11700000000000001"/>
    <s v="Low"/>
    <n v="117000"/>
    <m/>
    <m/>
    <m/>
    <m/>
    <m/>
    <m/>
    <m/>
    <m/>
    <m/>
  </r>
  <r>
    <s v="DIVIDENDO US$ 0,116961"/>
    <d v="2018-12-28T00:00:00"/>
    <x v="138"/>
    <s v="US$"/>
    <x v="835"/>
    <n v="0"/>
    <n v="1000000"/>
    <n v="0"/>
    <n v="0"/>
    <n v="0"/>
    <n v="0.11700000000000001"/>
    <s v="Low"/>
    <n v="117000"/>
    <m/>
    <m/>
    <m/>
    <m/>
    <m/>
    <m/>
    <m/>
    <m/>
    <m/>
  </r>
  <r>
    <s v="DIVIDENDO US$ 1,166804"/>
    <d v="2018-12-18T00:00:00"/>
    <x v="1199"/>
    <s v="US$"/>
    <x v="1017"/>
    <n v="0"/>
    <n v="100000"/>
    <n v="0"/>
    <n v="0"/>
    <n v="0"/>
    <n v="1.167"/>
    <s v="Medium"/>
    <n v="116700"/>
    <m/>
    <m/>
    <m/>
    <m/>
    <m/>
    <m/>
    <m/>
    <m/>
    <m/>
  </r>
  <r>
    <s v="DIVIDENDO INF 0 $ 0,03047"/>
    <d v="2017-06-14T00:00:00"/>
    <x v="674"/>
    <s v="$"/>
    <x v="694"/>
    <n v="0"/>
    <n v="3883012"/>
    <n v="0"/>
    <n v="0"/>
    <n v="0"/>
    <n v="0.03"/>
    <s v="Low"/>
    <n v="116490.36"/>
    <m/>
    <m/>
    <m/>
    <m/>
    <m/>
    <m/>
    <m/>
    <m/>
    <m/>
  </r>
  <r>
    <s v="DIVIDENDO $ 0,029612"/>
    <d v="2016-05-06T00:00:00"/>
    <x v="80"/>
    <s v="$"/>
    <x v="694"/>
    <n v="0"/>
    <n v="3883012"/>
    <n v="0"/>
    <n v="0"/>
    <n v="0"/>
    <n v="0.03"/>
    <s v="Low"/>
    <n v="116490.36"/>
    <m/>
    <m/>
    <m/>
    <m/>
    <m/>
    <m/>
    <m/>
    <m/>
    <m/>
  </r>
  <r>
    <s v="DIVIDENDO US$ 1,161868"/>
    <d v="2016-12-21T00:00:00"/>
    <x v="854"/>
    <s v="US$"/>
    <x v="977"/>
    <n v="0"/>
    <n v="100000"/>
    <n v="0"/>
    <n v="0"/>
    <n v="0"/>
    <n v="1.1619999999999999"/>
    <s v="Medium"/>
    <n v="116200"/>
    <m/>
    <m/>
    <m/>
    <m/>
    <m/>
    <m/>
    <m/>
    <m/>
    <m/>
  </r>
  <r>
    <s v="DIVIDENDO PROV US$ 0,1161748824"/>
    <d v="2021-07-08T00:00:00"/>
    <x v="889"/>
    <s v="US$"/>
    <x v="926"/>
    <n v="0"/>
    <n v="1000000"/>
    <n v="0"/>
    <n v="0"/>
    <n v="0"/>
    <n v="0.11600000000000001"/>
    <s v="Low"/>
    <n v="116000"/>
    <m/>
    <m/>
    <m/>
    <m/>
    <m/>
    <m/>
    <m/>
    <m/>
    <m/>
  </r>
  <r>
    <s v="DIVIDENDO US$ 1,16"/>
    <d v="2019-08-30T00:00:00"/>
    <x v="1303"/>
    <s v="US$"/>
    <x v="1013"/>
    <n v="0"/>
    <n v="100000"/>
    <n v="0"/>
    <n v="0"/>
    <n v="0"/>
    <n v="1.1599999999999999"/>
    <s v="Medium"/>
    <n v="116000"/>
    <m/>
    <m/>
    <m/>
    <m/>
    <m/>
    <m/>
    <m/>
    <m/>
    <m/>
  </r>
  <r>
    <s v="DIVIDENDO US$ 1,16"/>
    <d v="2019-05-31T00:00:00"/>
    <x v="696"/>
    <s v="US$"/>
    <x v="1013"/>
    <n v="0"/>
    <n v="100000"/>
    <n v="0"/>
    <n v="0"/>
    <n v="0"/>
    <n v="1.1599999999999999"/>
    <s v="Medium"/>
    <n v="116000"/>
    <m/>
    <m/>
    <m/>
    <m/>
    <m/>
    <m/>
    <m/>
    <m/>
    <m/>
  </r>
  <r>
    <s v="DIVIDENDO PROV US$ 1,16"/>
    <d v="2019-02-28T00:00:00"/>
    <x v="1304"/>
    <s v="US$"/>
    <x v="1013"/>
    <n v="0"/>
    <n v="100000"/>
    <n v="0"/>
    <n v="0"/>
    <n v="0"/>
    <n v="1.1599999999999999"/>
    <s v="Medium"/>
    <n v="116000"/>
    <m/>
    <m/>
    <m/>
    <m/>
    <m/>
    <m/>
    <m/>
    <m/>
    <m/>
  </r>
  <r>
    <s v="DIVIDENDO US$ 1,16"/>
    <d v="2018-11-30T00:00:00"/>
    <x v="204"/>
    <s v="US$"/>
    <x v="1013"/>
    <n v="0"/>
    <n v="100000"/>
    <n v="0"/>
    <n v="0"/>
    <n v="0"/>
    <n v="1.1599999999999999"/>
    <s v="Medium"/>
    <n v="116000"/>
    <m/>
    <m/>
    <m/>
    <m/>
    <m/>
    <m/>
    <m/>
    <m/>
    <m/>
  </r>
  <r>
    <s v="DIVIDENDO US$ 0,115651"/>
    <d v="2018-12-03T00:00:00"/>
    <x v="967"/>
    <s v="US$"/>
    <x v="971"/>
    <n v="0"/>
    <n v="1000000"/>
    <n v="0"/>
    <n v="0"/>
    <n v="0"/>
    <n v="0.11600000000000001"/>
    <s v="Low"/>
    <n v="116000"/>
    <m/>
    <m/>
    <m/>
    <m/>
    <m/>
    <m/>
    <m/>
    <m/>
    <m/>
  </r>
  <r>
    <s v="DIVIDENDO PROV US$ 0,1161"/>
    <d v="2017-11-24T00:00:00"/>
    <x v="984"/>
    <s v="US$"/>
    <x v="960"/>
    <n v="0"/>
    <n v="1000000"/>
    <n v="0"/>
    <n v="0"/>
    <n v="0"/>
    <n v="0.11600000000000001"/>
    <s v="Low"/>
    <n v="116000"/>
    <m/>
    <m/>
    <m/>
    <m/>
    <m/>
    <m/>
    <m/>
    <m/>
    <m/>
  </r>
  <r>
    <s v="DIVIDENDO PROV US$ 0,0187620102"/>
    <d v="2021-02-02T00:00:00"/>
    <x v="484"/>
    <s v="US$"/>
    <x v="1009"/>
    <n v="0"/>
    <n v="6086593"/>
    <n v="0"/>
    <n v="0"/>
    <n v="0"/>
    <n v="1.9E-2"/>
    <s v="Low"/>
    <n v="115645.26700000001"/>
    <m/>
    <m/>
    <m/>
    <m/>
    <m/>
    <m/>
    <m/>
    <m/>
    <m/>
  </r>
  <r>
    <s v="DIVIDENDO US$ 1,151518"/>
    <d v="2019-06-17T00:00:00"/>
    <x v="191"/>
    <s v="US$"/>
    <x v="1029"/>
    <n v="0"/>
    <n v="100000"/>
    <n v="0"/>
    <n v="0"/>
    <n v="0"/>
    <n v="1.1519999999999999"/>
    <s v="Medium"/>
    <n v="115200"/>
    <m/>
    <m/>
    <m/>
    <m/>
    <m/>
    <m/>
    <m/>
    <m/>
    <m/>
  </r>
  <r>
    <s v="DIVIDENDO US$ 0,114974"/>
    <d v="2020-08-03T00:00:00"/>
    <x v="863"/>
    <s v="US$"/>
    <x v="910"/>
    <n v="0"/>
    <n v="1000000"/>
    <n v="0"/>
    <n v="0"/>
    <n v="0"/>
    <n v="0.115"/>
    <s v="Low"/>
    <n v="115000"/>
    <m/>
    <m/>
    <m/>
    <m/>
    <m/>
    <m/>
    <m/>
    <m/>
    <m/>
  </r>
  <r>
    <s v="DIVIDENDO US$ 0,114726"/>
    <d v="2019-03-20T00:00:00"/>
    <x v="1213"/>
    <s v="US$"/>
    <x v="891"/>
    <n v="0"/>
    <n v="1000000"/>
    <n v="0"/>
    <n v="0"/>
    <n v="0"/>
    <n v="0.115"/>
    <s v="Low"/>
    <n v="115000"/>
    <m/>
    <m/>
    <m/>
    <m/>
    <m/>
    <m/>
    <m/>
    <m/>
    <m/>
  </r>
  <r>
    <s v="DIVIDENDO US$ 1,15"/>
    <d v="2017-11-16T00:00:00"/>
    <x v="1276"/>
    <s v="US$"/>
    <x v="975"/>
    <n v="0"/>
    <n v="100000"/>
    <n v="0"/>
    <n v="0"/>
    <n v="0"/>
    <n v="1.1499999999999999"/>
    <s v="Medium"/>
    <n v="115000"/>
    <m/>
    <m/>
    <m/>
    <m/>
    <m/>
    <m/>
    <m/>
    <m/>
    <m/>
  </r>
  <r>
    <s v="DIVIDENDO US$ 1,15"/>
    <d v="2017-08-14T00:00:00"/>
    <x v="1305"/>
    <s v="US$"/>
    <x v="975"/>
    <n v="0"/>
    <n v="100000"/>
    <n v="0"/>
    <n v="0"/>
    <n v="0"/>
    <n v="1.1499999999999999"/>
    <s v="Medium"/>
    <n v="115000"/>
    <m/>
    <m/>
    <m/>
    <m/>
    <m/>
    <m/>
    <m/>
    <m/>
    <m/>
  </r>
  <r>
    <s v="DIVIDENDO US$ 1,15"/>
    <d v="2017-05-15T00:00:00"/>
    <x v="1088"/>
    <s v="US$"/>
    <x v="975"/>
    <n v="0"/>
    <n v="100000"/>
    <n v="0"/>
    <n v="0"/>
    <n v="0"/>
    <n v="1.1499999999999999"/>
    <s v="Medium"/>
    <n v="115000"/>
    <m/>
    <m/>
    <m/>
    <m/>
    <m/>
    <m/>
    <m/>
    <m/>
    <m/>
  </r>
  <r>
    <s v="DIVIDENDO US$ 1,15"/>
    <d v="2017-02-13T00:00:00"/>
    <x v="508"/>
    <s v="US$"/>
    <x v="975"/>
    <n v="0"/>
    <n v="100000"/>
    <n v="0"/>
    <n v="0"/>
    <n v="0"/>
    <n v="1.1499999999999999"/>
    <s v="Medium"/>
    <n v="115000"/>
    <m/>
    <m/>
    <m/>
    <m/>
    <m/>
    <m/>
    <m/>
    <m/>
    <m/>
  </r>
  <r>
    <s v="DIVIDENDO US$ 1,15"/>
    <d v="2014-12-11T00:00:00"/>
    <x v="394"/>
    <s v="US$"/>
    <x v="1030"/>
    <n v="0"/>
    <n v="100000"/>
    <n v="0"/>
    <n v="0"/>
    <n v="0"/>
    <n v="1.1499999999999999"/>
    <s v="Medium"/>
    <n v="115000"/>
    <m/>
    <m/>
    <m/>
    <m/>
    <m/>
    <m/>
    <m/>
    <m/>
    <m/>
  </r>
  <r>
    <s v="DIVIDENDO US$ 1,145824"/>
    <d v="2018-06-19T00:00:00"/>
    <x v="900"/>
    <s v="US$"/>
    <x v="1029"/>
    <n v="0"/>
    <n v="100000"/>
    <n v="0"/>
    <n v="0"/>
    <n v="0"/>
    <n v="1.1459999999999999"/>
    <s v="Medium"/>
    <n v="114600"/>
    <m/>
    <m/>
    <m/>
    <m/>
    <m/>
    <m/>
    <m/>
    <m/>
    <m/>
  </r>
  <r>
    <s v="DIVIDENDO $ 0,028643"/>
    <d v="2015-01-12T00:00:00"/>
    <x v="183"/>
    <s v="$"/>
    <x v="694"/>
    <n v="0"/>
    <n v="3940344"/>
    <n v="0"/>
    <n v="0"/>
    <n v="0"/>
    <n v="2.9000000000000001E-2"/>
    <s v="Low"/>
    <n v="114269.976"/>
    <m/>
    <m/>
    <m/>
    <m/>
    <m/>
    <m/>
    <m/>
    <m/>
    <m/>
  </r>
  <r>
    <s v="DIVIDENDO US$ 1,141"/>
    <d v="2015-12-21T00:00:00"/>
    <x v="958"/>
    <s v="US$"/>
    <x v="948"/>
    <n v="0"/>
    <n v="100000"/>
    <n v="0"/>
    <n v="0"/>
    <n v="0"/>
    <n v="1.141"/>
    <s v="Medium"/>
    <n v="114100"/>
    <m/>
    <m/>
    <m/>
    <m/>
    <m/>
    <m/>
    <m/>
    <m/>
    <m/>
  </r>
  <r>
    <s v="DIVIDENDO  US$ 0,113623"/>
    <d v="2020-07-01T00:00:00"/>
    <x v="610"/>
    <s v="US$"/>
    <x v="910"/>
    <n v="0"/>
    <n v="1000000"/>
    <n v="0"/>
    <n v="0"/>
    <n v="0"/>
    <n v="0.114"/>
    <s v="Low"/>
    <n v="114000"/>
    <m/>
    <m/>
    <m/>
    <m/>
    <m/>
    <m/>
    <m/>
    <m/>
    <m/>
  </r>
  <r>
    <s v="DIVIDENDO US$ 0,113802"/>
    <d v="2019-10-01T00:00:00"/>
    <x v="611"/>
    <s v="US$"/>
    <x v="971"/>
    <n v="0"/>
    <n v="1000000"/>
    <n v="0"/>
    <n v="0"/>
    <n v="0"/>
    <n v="0.114"/>
    <s v="Low"/>
    <n v="114000"/>
    <m/>
    <m/>
    <m/>
    <m/>
    <m/>
    <m/>
    <m/>
    <m/>
    <m/>
  </r>
  <r>
    <s v="DIVIDENDO US$ 1,140329"/>
    <d v="2019-06-17T00:00:00"/>
    <x v="191"/>
    <s v="US$"/>
    <x v="977"/>
    <n v="0"/>
    <n v="100000"/>
    <n v="0"/>
    <n v="0"/>
    <n v="0"/>
    <n v="1.1399999999999999"/>
    <s v="Medium"/>
    <n v="114000"/>
    <m/>
    <m/>
    <m/>
    <m/>
    <m/>
    <m/>
    <m/>
    <m/>
    <m/>
  </r>
  <r>
    <s v="DIVIDENDO US$ 0,113792"/>
    <d v="2018-11-03T00:00:00"/>
    <x v="1234"/>
    <s v="US$"/>
    <x v="971"/>
    <n v="0"/>
    <n v="1000000"/>
    <n v="0"/>
    <n v="0"/>
    <n v="0"/>
    <n v="0.114"/>
    <s v="Low"/>
    <n v="114000"/>
    <m/>
    <m/>
    <m/>
    <m/>
    <m/>
    <m/>
    <m/>
    <m/>
    <m/>
  </r>
  <r>
    <s v="DIVIDENDO US$ 1,132554"/>
    <d v="2019-09-24T00:00:00"/>
    <x v="141"/>
    <s v="US$"/>
    <x v="977"/>
    <n v="0"/>
    <n v="100000"/>
    <n v="0"/>
    <n v="0"/>
    <n v="0"/>
    <n v="1.133"/>
    <s v="Medium"/>
    <n v="113300"/>
    <m/>
    <m/>
    <m/>
    <m/>
    <m/>
    <m/>
    <m/>
    <m/>
    <m/>
  </r>
  <r>
    <s v="DIVIDENDO US$ 1,129543"/>
    <d v="2019-06-17T00:00:00"/>
    <x v="191"/>
    <s v="US$"/>
    <x v="1031"/>
    <n v="0"/>
    <n v="100000"/>
    <n v="0"/>
    <n v="0"/>
    <n v="0"/>
    <n v="1.1299999999999999"/>
    <s v="Medium"/>
    <n v="113000"/>
    <m/>
    <m/>
    <m/>
    <m/>
    <m/>
    <m/>
    <m/>
    <m/>
    <m/>
  </r>
  <r>
    <s v="DIVIDENDO US$ 1,129603"/>
    <d v="2019-03-20T00:00:00"/>
    <x v="1213"/>
    <s v="US$"/>
    <x v="973"/>
    <n v="0"/>
    <n v="100000"/>
    <n v="0"/>
    <n v="0"/>
    <n v="0"/>
    <n v="1.1299999999999999"/>
    <s v="Medium"/>
    <n v="113000"/>
    <m/>
    <m/>
    <m/>
    <m/>
    <m/>
    <m/>
    <m/>
    <m/>
    <m/>
  </r>
  <r>
    <s v="DIVIDENDO US$ 0,112938"/>
    <d v="2018-11-03T00:00:00"/>
    <x v="1234"/>
    <s v="US$"/>
    <x v="970"/>
    <n v="0"/>
    <n v="1000000"/>
    <n v="0"/>
    <n v="0"/>
    <n v="0"/>
    <n v="0.113"/>
    <s v="Low"/>
    <n v="113000"/>
    <m/>
    <m/>
    <m/>
    <m/>
    <m/>
    <m/>
    <m/>
    <m/>
    <m/>
  </r>
  <r>
    <s v="DIVIDENDO US$ 0,113214"/>
    <d v="2018-09-04T00:00:00"/>
    <x v="571"/>
    <s v="US$"/>
    <x v="971"/>
    <n v="0"/>
    <n v="1000000"/>
    <n v="0"/>
    <n v="0"/>
    <n v="0"/>
    <n v="0.113"/>
    <s v="Low"/>
    <n v="113000"/>
    <m/>
    <m/>
    <m/>
    <m/>
    <m/>
    <m/>
    <m/>
    <m/>
    <m/>
  </r>
  <r>
    <s v="DIVIDENDO US$ 0,112603"/>
    <d v="2018-08-01T00:00:00"/>
    <x v="1086"/>
    <s v="US$"/>
    <x v="970"/>
    <n v="0"/>
    <n v="1000000"/>
    <n v="0"/>
    <n v="0"/>
    <n v="0"/>
    <n v="0.113"/>
    <s v="Low"/>
    <n v="113000"/>
    <m/>
    <m/>
    <m/>
    <m/>
    <m/>
    <m/>
    <m/>
    <m/>
    <m/>
  </r>
  <r>
    <s v="DIVIDENDO US$ 0,113249"/>
    <d v="2018-08-01T00:00:00"/>
    <x v="1086"/>
    <s v="US$"/>
    <x v="971"/>
    <n v="0"/>
    <n v="1000000"/>
    <n v="0"/>
    <n v="0"/>
    <n v="0"/>
    <n v="0.113"/>
    <s v="Low"/>
    <n v="113000"/>
    <m/>
    <m/>
    <m/>
    <m/>
    <m/>
    <m/>
    <m/>
    <m/>
    <m/>
  </r>
  <r>
    <s v="DIVIDENDO INF 0 $ 0,028848"/>
    <d v="2017-05-16T00:00:00"/>
    <x v="83"/>
    <s v="$"/>
    <x v="694"/>
    <n v="0"/>
    <n v="3883012"/>
    <n v="0"/>
    <n v="0"/>
    <n v="0"/>
    <n v="2.9000000000000001E-2"/>
    <s v="Low"/>
    <n v="112607.348"/>
    <m/>
    <m/>
    <m/>
    <m/>
    <m/>
    <m/>
    <m/>
    <m/>
    <m/>
  </r>
  <r>
    <s v="DIVIDENDO INF 0 $ 0,029365"/>
    <d v="2017-04-17T00:00:00"/>
    <x v="450"/>
    <s v="$"/>
    <x v="694"/>
    <n v="0"/>
    <n v="3883012"/>
    <n v="0"/>
    <n v="0"/>
    <n v="0"/>
    <n v="2.9000000000000001E-2"/>
    <s v="Low"/>
    <n v="112607.348"/>
    <m/>
    <m/>
    <m/>
    <m/>
    <m/>
    <m/>
    <m/>
    <m/>
    <m/>
  </r>
  <r>
    <s v="DIVIDENDO PROV $ 0,003540918"/>
    <d v="2018-05-18T00:00:00"/>
    <x v="254"/>
    <s v="$"/>
    <x v="459"/>
    <n v="0"/>
    <n v="28080000"/>
    <n v="0"/>
    <n v="0"/>
    <n v="0"/>
    <n v="4.0000000000000001E-3"/>
    <s v="Low"/>
    <n v="112320"/>
    <m/>
    <m/>
    <m/>
    <m/>
    <m/>
    <m/>
    <m/>
    <m/>
    <m/>
  </r>
  <r>
    <s v="DIVIDENDO US$ 0,11152"/>
    <d v="2020-04-30T00:00:00"/>
    <x v="206"/>
    <s v="US$"/>
    <x v="970"/>
    <n v="0"/>
    <n v="1000000"/>
    <n v="0"/>
    <n v="0"/>
    <n v="0"/>
    <n v="0.112"/>
    <s v="Low"/>
    <n v="112000"/>
    <m/>
    <m/>
    <m/>
    <m/>
    <m/>
    <m/>
    <m/>
    <m/>
    <m/>
  </r>
  <r>
    <s v="DIVIDENDO US$ 1,12"/>
    <d v="2018-11-15T00:00:00"/>
    <x v="1253"/>
    <s v="US$"/>
    <x v="1008"/>
    <n v="0"/>
    <n v="100000"/>
    <n v="0"/>
    <n v="0"/>
    <n v="0"/>
    <n v="1.1200000000000001"/>
    <s v="Medium"/>
    <n v="112000"/>
    <m/>
    <m/>
    <m/>
    <m/>
    <m/>
    <m/>
    <m/>
    <m/>
    <m/>
  </r>
  <r>
    <s v="DIVIDENDO US$ 1,12"/>
    <d v="2018-08-16T00:00:00"/>
    <x v="571"/>
    <s v="US$"/>
    <x v="1008"/>
    <n v="0"/>
    <n v="100000"/>
    <n v="0"/>
    <n v="0"/>
    <n v="0"/>
    <n v="1.1200000000000001"/>
    <s v="Medium"/>
    <n v="112000"/>
    <m/>
    <m/>
    <m/>
    <m/>
    <m/>
    <m/>
    <m/>
    <m/>
    <m/>
  </r>
  <r>
    <s v="DIVIDENDO US$ 1,12"/>
    <d v="2018-05-17T00:00:00"/>
    <x v="317"/>
    <s v="US$"/>
    <x v="1008"/>
    <n v="0"/>
    <n v="100000"/>
    <n v="0"/>
    <n v="0"/>
    <n v="0"/>
    <n v="1.1200000000000001"/>
    <s v="Medium"/>
    <n v="112000"/>
    <m/>
    <m/>
    <m/>
    <m/>
    <m/>
    <m/>
    <m/>
    <m/>
    <m/>
  </r>
  <r>
    <s v="DIVIDENDO US$ 1,12"/>
    <d v="2018-02-15T00:00:00"/>
    <x v="1294"/>
    <s v="US$"/>
    <x v="1008"/>
    <n v="0"/>
    <n v="100000"/>
    <n v="0"/>
    <n v="0"/>
    <n v="0"/>
    <n v="1.1200000000000001"/>
    <s v="Medium"/>
    <n v="112000"/>
    <m/>
    <m/>
    <m/>
    <m/>
    <m/>
    <m/>
    <m/>
    <m/>
    <m/>
  </r>
  <r>
    <s v="DIVIDENDO US$ 1,117504"/>
    <d v="2016-06-22T00:00:00"/>
    <x v="954"/>
    <s v="US$"/>
    <x v="989"/>
    <n v="0"/>
    <n v="100000"/>
    <n v="0"/>
    <n v="0"/>
    <n v="0"/>
    <n v="1.1180000000000001"/>
    <s v="Medium"/>
    <n v="111800"/>
    <m/>
    <m/>
    <m/>
    <m/>
    <m/>
    <m/>
    <m/>
    <m/>
    <m/>
  </r>
  <r>
    <s v="DIVIDENDO US$ 1,118233"/>
    <d v="2016-03-23T00:00:00"/>
    <x v="1015"/>
    <s v="US$"/>
    <x v="973"/>
    <n v="0"/>
    <n v="100000"/>
    <n v="0"/>
    <n v="0"/>
    <n v="0"/>
    <n v="1.1180000000000001"/>
    <s v="Medium"/>
    <n v="111800"/>
    <m/>
    <m/>
    <m/>
    <m/>
    <m/>
    <m/>
    <m/>
    <m/>
    <m/>
  </r>
  <r>
    <s v="DIVIDENDO US$ 1,116979"/>
    <d v="2017-06-27T00:00:00"/>
    <x v="856"/>
    <s v="US$"/>
    <x v="973"/>
    <n v="0"/>
    <n v="100000"/>
    <n v="0"/>
    <n v="0"/>
    <n v="0"/>
    <n v="1.117"/>
    <s v="Medium"/>
    <n v="111700"/>
    <m/>
    <m/>
    <m/>
    <m/>
    <m/>
    <m/>
    <m/>
    <m/>
    <m/>
  </r>
  <r>
    <s v="DIVIDENDO PROV US$ 0,0005990183"/>
    <d v="2019-03-27T00:00:00"/>
    <x v="1306"/>
    <s v="US$"/>
    <x v="594"/>
    <n v="0"/>
    <n v="111569219"/>
    <n v="0"/>
    <n v="0"/>
    <n v="0"/>
    <n v="1E-3"/>
    <s v="Low"/>
    <n v="111569.219"/>
    <m/>
    <m/>
    <m/>
    <m/>
    <m/>
    <m/>
    <m/>
    <m/>
    <m/>
  </r>
  <r>
    <s v="DIVIDENDO US$ 1,111288"/>
    <d v="2015-06-25T00:00:00"/>
    <x v="16"/>
    <s v="US$"/>
    <x v="1005"/>
    <n v="0"/>
    <n v="100000"/>
    <n v="0"/>
    <n v="0"/>
    <n v="0"/>
    <n v="1.111"/>
    <s v="Medium"/>
    <n v="111100"/>
    <m/>
    <m/>
    <m/>
    <m/>
    <m/>
    <m/>
    <m/>
    <m/>
    <m/>
  </r>
  <r>
    <s v="DIVIDENDO PROV US$ 1,11"/>
    <d v="2021-07-19T00:00:00"/>
    <x v="914"/>
    <s v="US$"/>
    <x v="1032"/>
    <n v="0"/>
    <n v="100000"/>
    <n v="0"/>
    <n v="0"/>
    <n v="0"/>
    <n v="1.1100000000000001"/>
    <s v="Medium"/>
    <n v="111000"/>
    <m/>
    <m/>
    <m/>
    <m/>
    <m/>
    <m/>
    <m/>
    <m/>
    <m/>
  </r>
  <r>
    <s v="DIVIDENDO US$ 1,11"/>
    <d v="2016-11-16T00:00:00"/>
    <x v="523"/>
    <s v="US$"/>
    <x v="995"/>
    <n v="0"/>
    <n v="100000"/>
    <n v="0"/>
    <n v="0"/>
    <n v="0"/>
    <n v="1.1100000000000001"/>
    <s v="Medium"/>
    <n v="111000"/>
    <m/>
    <m/>
    <m/>
    <m/>
    <m/>
    <m/>
    <m/>
    <m/>
    <m/>
  </r>
  <r>
    <s v="DIVIDENDO US$ 1,11"/>
    <d v="2016-08-17T00:00:00"/>
    <x v="1307"/>
    <s v="US$"/>
    <x v="995"/>
    <n v="0"/>
    <n v="100000"/>
    <n v="0"/>
    <n v="0"/>
    <n v="0"/>
    <n v="1.1100000000000001"/>
    <s v="Medium"/>
    <n v="111000"/>
    <m/>
    <m/>
    <m/>
    <m/>
    <m/>
    <m/>
    <m/>
    <m/>
    <m/>
  </r>
  <r>
    <s v="DIVIDENDO US$ 1,11"/>
    <d v="2016-05-18T00:00:00"/>
    <x v="1308"/>
    <s v="US$"/>
    <x v="995"/>
    <n v="0"/>
    <n v="100000"/>
    <n v="0"/>
    <n v="0"/>
    <n v="0"/>
    <n v="1.1100000000000001"/>
    <s v="Medium"/>
    <n v="111000"/>
    <m/>
    <m/>
    <m/>
    <m/>
    <m/>
    <m/>
    <m/>
    <m/>
    <m/>
  </r>
  <r>
    <s v="DIVIDENDO US$ 1,11"/>
    <d v="2016-02-10T00:00:00"/>
    <x v="1309"/>
    <s v="US$"/>
    <x v="995"/>
    <n v="0"/>
    <n v="100000"/>
    <n v="0"/>
    <n v="0"/>
    <n v="0"/>
    <n v="1.1100000000000001"/>
    <s v="Medium"/>
    <n v="111000"/>
    <m/>
    <m/>
    <m/>
    <m/>
    <m/>
    <m/>
    <m/>
    <m/>
    <m/>
  </r>
  <r>
    <s v="DIVIDENDO PROV 0 US$ 1,107301"/>
    <d v="2021-06-10T00:00:00"/>
    <x v="103"/>
    <s v="US$"/>
    <x v="981"/>
    <n v="0"/>
    <n v="100000"/>
    <n v="0"/>
    <n v="0"/>
    <n v="0"/>
    <n v="1.107"/>
    <s v="Medium"/>
    <n v="110700"/>
    <m/>
    <m/>
    <m/>
    <m/>
    <m/>
    <m/>
    <m/>
    <m/>
    <m/>
  </r>
  <r>
    <s v="DIVIDENDO US$ 1,103092"/>
    <d v="2016-09-26T00:00:00"/>
    <x v="737"/>
    <s v="US$"/>
    <x v="973"/>
    <n v="0"/>
    <n v="100000"/>
    <n v="0"/>
    <n v="0"/>
    <n v="0"/>
    <n v="1.103"/>
    <s v="Medium"/>
    <n v="110300"/>
    <m/>
    <m/>
    <m/>
    <m/>
    <m/>
    <m/>
    <m/>
    <m/>
    <m/>
  </r>
  <r>
    <s v="DIVIDENDO US$ 1,103217"/>
    <d v="2014-12-24T00:00:00"/>
    <x v="1205"/>
    <s v="US$"/>
    <x v="973"/>
    <n v="0"/>
    <n v="100000"/>
    <n v="0"/>
    <n v="0"/>
    <n v="0"/>
    <n v="1.103"/>
    <s v="Medium"/>
    <n v="110300"/>
    <m/>
    <m/>
    <m/>
    <m/>
    <m/>
    <m/>
    <m/>
    <m/>
    <m/>
  </r>
  <r>
    <s v="DIVIDENDO PROV 0 US$ 1,10181"/>
    <d v="2021-06-10T00:00:00"/>
    <x v="103"/>
    <s v="US$"/>
    <x v="1005"/>
    <n v="0"/>
    <n v="100000"/>
    <n v="0"/>
    <n v="0"/>
    <n v="0"/>
    <n v="1.1020000000000001"/>
    <s v="Medium"/>
    <n v="110200"/>
    <m/>
    <m/>
    <m/>
    <m/>
    <m/>
    <m/>
    <m/>
    <m/>
    <m/>
  </r>
  <r>
    <s v="DIVIDENDO US$ 0,550548"/>
    <d v="2021-03-25T00:00:00"/>
    <x v="500"/>
    <s v="US$"/>
    <x v="977"/>
    <n v="0"/>
    <n v="200000"/>
    <n v="0"/>
    <n v="0"/>
    <n v="0"/>
    <n v="0.55100000000000005"/>
    <s v="Low"/>
    <n v="110200"/>
    <m/>
    <m/>
    <m/>
    <m/>
    <m/>
    <m/>
    <m/>
    <m/>
    <m/>
  </r>
  <r>
    <s v="DIVIDENDO PROV $ 0,01149378"/>
    <d v="2021-06-30T00:00:00"/>
    <x v="395"/>
    <s v="$"/>
    <x v="1033"/>
    <n v="0"/>
    <n v="10000000"/>
    <n v="0"/>
    <n v="0"/>
    <n v="0"/>
    <n v="1.0999999999999999E-2"/>
    <s v="Low"/>
    <n v="110000"/>
    <m/>
    <m/>
    <m/>
    <m/>
    <m/>
    <m/>
    <m/>
    <m/>
    <m/>
  </r>
  <r>
    <s v="DIVIDENDO PROV 0 US$ 0,550331"/>
    <d v="2021-06-10T00:00:00"/>
    <x v="103"/>
    <s v="US$"/>
    <x v="977"/>
    <n v="0"/>
    <n v="200000"/>
    <n v="0"/>
    <n v="0"/>
    <n v="0"/>
    <n v="0.55000000000000004"/>
    <s v="Low"/>
    <n v="110000"/>
    <m/>
    <m/>
    <m/>
    <m/>
    <m/>
    <m/>
    <m/>
    <m/>
    <m/>
  </r>
  <r>
    <s v="DIVIDENDO PROV US$ 0,01051"/>
    <d v="2020-10-21T00:00:00"/>
    <x v="759"/>
    <s v="US$"/>
    <x v="798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531"/>
    <d v="2020-07-22T00:00:00"/>
    <x v="1310"/>
    <s v="US$"/>
    <x v="904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519"/>
    <d v="2020-07-22T00:00:00"/>
    <x v="1310"/>
    <s v="US$"/>
    <x v="902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9065"/>
    <d v="2020-07-10T00:00:00"/>
    <x v="1311"/>
    <s v="US$"/>
    <x v="972"/>
    <n v="0"/>
    <n v="10000000"/>
    <n v="0"/>
    <n v="0"/>
    <n v="0"/>
    <n v="1.0999999999999999E-2"/>
    <s v="Low"/>
    <n v="110000"/>
    <m/>
    <m/>
    <m/>
    <m/>
    <m/>
    <m/>
    <m/>
    <m/>
    <m/>
  </r>
  <r>
    <s v="DIVIDENDO US$ 0,110052"/>
    <d v="2020-07-01T00:00:00"/>
    <x v="610"/>
    <s v="US$"/>
    <x v="922"/>
    <n v="0"/>
    <n v="1000000"/>
    <n v="0"/>
    <n v="0"/>
    <n v="0"/>
    <n v="0.11"/>
    <s v="Low"/>
    <n v="110000"/>
    <m/>
    <m/>
    <m/>
    <m/>
    <m/>
    <m/>
    <m/>
    <m/>
    <m/>
  </r>
  <r>
    <s v="DIVIDENDO PROV US$ 0,0106163"/>
    <d v="2020-06-26T00:00:00"/>
    <x v="1273"/>
    <s v="US$"/>
    <x v="959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13727482656588"/>
    <d v="2020-05-22T00:00:00"/>
    <x v="255"/>
    <s v="US$"/>
    <x v="1025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12624115002539"/>
    <d v="2020-05-22T00:00:00"/>
    <x v="255"/>
    <s v="US$"/>
    <x v="1024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13581381824065"/>
    <d v="2020-05-22T00:00:00"/>
    <x v="255"/>
    <s v="US$"/>
    <x v="974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8333333"/>
    <d v="2020-05-02T00:00:00"/>
    <x v="356"/>
    <s v="US$"/>
    <x v="1034"/>
    <n v="0"/>
    <n v="10000000"/>
    <n v="0"/>
    <n v="0"/>
    <n v="0"/>
    <n v="1.0999999999999999E-2"/>
    <s v="Low"/>
    <n v="110000"/>
    <m/>
    <m/>
    <m/>
    <m/>
    <m/>
    <m/>
    <m/>
    <m/>
    <m/>
  </r>
  <r>
    <s v="DIVIDENDO DEF US$ 0,01094"/>
    <d v="2020-04-30T00:00:00"/>
    <x v="206"/>
    <s v="US$"/>
    <x v="798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121918"/>
    <d v="2020-04-06T00:00:00"/>
    <x v="1312"/>
    <s v="US$"/>
    <x v="972"/>
    <n v="0"/>
    <n v="10000000"/>
    <n v="0"/>
    <n v="0"/>
    <n v="0"/>
    <n v="1.0999999999999999E-2"/>
    <s v="Low"/>
    <n v="110000"/>
    <m/>
    <m/>
    <m/>
    <m/>
    <m/>
    <m/>
    <m/>
    <m/>
    <m/>
  </r>
  <r>
    <s v="DIVIDENDO US$ 0,110111"/>
    <d v="2020-03-02T00:00:00"/>
    <x v="691"/>
    <s v="US$"/>
    <x v="970"/>
    <n v="0"/>
    <n v="1000000"/>
    <n v="0"/>
    <n v="0"/>
    <n v="0"/>
    <n v="0.11"/>
    <s v="Low"/>
    <n v="110000"/>
    <m/>
    <m/>
    <m/>
    <m/>
    <m/>
    <m/>
    <m/>
    <m/>
    <m/>
  </r>
  <r>
    <s v="DIVIDENDO PROV US$ 0,0109413034417719"/>
    <d v="2020-01-23T00:00:00"/>
    <x v="132"/>
    <s v="US$"/>
    <x v="812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10151475848586"/>
    <d v="2020-01-23T00:00:00"/>
    <x v="132"/>
    <s v="US$"/>
    <x v="836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9399879336586"/>
    <d v="2020-01-23T00:00:00"/>
    <x v="132"/>
    <s v="US$"/>
    <x v="769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913341"/>
    <d v="2019-04-26T00:00:00"/>
    <x v="293"/>
    <s v="US$"/>
    <x v="715"/>
    <n v="0"/>
    <n v="10000000"/>
    <n v="0"/>
    <n v="0"/>
    <n v="0"/>
    <n v="1.0999999999999999E-2"/>
    <s v="Low"/>
    <n v="110000"/>
    <m/>
    <m/>
    <m/>
    <m/>
    <m/>
    <m/>
    <m/>
    <m/>
    <m/>
  </r>
  <r>
    <s v="DIVIDENDO PROV US$ 0,010909773"/>
    <d v="2019-04-26T00:00:00"/>
    <x v="293"/>
    <s v="US$"/>
    <x v="780"/>
    <n v="0"/>
    <n v="10000000"/>
    <n v="0"/>
    <n v="0"/>
    <n v="0"/>
    <n v="1.0999999999999999E-2"/>
    <s v="Low"/>
    <n v="110000"/>
    <m/>
    <m/>
    <m/>
    <m/>
    <m/>
    <m/>
    <m/>
    <m/>
    <m/>
  </r>
  <r>
    <s v="DIVIDENDO US$ 0,110447"/>
    <d v="2018-10-01T00:00:00"/>
    <x v="387"/>
    <s v="US$"/>
    <x v="970"/>
    <n v="0"/>
    <n v="1000000"/>
    <n v="0"/>
    <n v="0"/>
    <n v="0"/>
    <n v="0.11"/>
    <s v="Low"/>
    <n v="110000"/>
    <m/>
    <m/>
    <m/>
    <m/>
    <m/>
    <m/>
    <m/>
    <m/>
    <m/>
  </r>
  <r>
    <s v="DIVIDENDO US$ 0,11047"/>
    <d v="2018-10-01T00:00:00"/>
    <x v="387"/>
    <s v="US$"/>
    <x v="971"/>
    <n v="0"/>
    <n v="1000000"/>
    <n v="0"/>
    <n v="0"/>
    <n v="0"/>
    <n v="0.11"/>
    <s v="Low"/>
    <n v="110000"/>
    <m/>
    <m/>
    <m/>
    <m/>
    <m/>
    <m/>
    <m/>
    <m/>
    <m/>
  </r>
  <r>
    <s v="DIVIDENDO US$ 1,1"/>
    <d v="2015-02-06T00:00:00"/>
    <x v="1184"/>
    <s v="US$"/>
    <x v="984"/>
    <n v="0"/>
    <n v="100000"/>
    <n v="0"/>
    <n v="0"/>
    <n v="0"/>
    <n v="1.1000000000000001"/>
    <s v="Medium"/>
    <n v="110000"/>
    <m/>
    <m/>
    <m/>
    <m/>
    <m/>
    <m/>
    <m/>
    <m/>
    <m/>
  </r>
  <r>
    <s v="DIVIDENDO US$ 1,098"/>
    <d v="2016-12-19T00:00:00"/>
    <x v="894"/>
    <s v="US$"/>
    <x v="1007"/>
    <n v="0"/>
    <n v="100000"/>
    <n v="0"/>
    <n v="0"/>
    <n v="0"/>
    <n v="1.0980000000000001"/>
    <s v="Medium"/>
    <n v="109800"/>
    <m/>
    <m/>
    <m/>
    <m/>
    <m/>
    <m/>
    <m/>
    <m/>
    <m/>
  </r>
  <r>
    <s v="DIVIDENDO US$ 1,094769"/>
    <d v="2019-03-20T00:00:00"/>
    <x v="1213"/>
    <s v="US$"/>
    <x v="977"/>
    <n v="0"/>
    <n v="100000"/>
    <n v="0"/>
    <n v="0"/>
    <n v="0"/>
    <n v="1.095"/>
    <s v="Medium"/>
    <n v="109500"/>
    <m/>
    <m/>
    <m/>
    <m/>
    <m/>
    <m/>
    <m/>
    <m/>
    <m/>
  </r>
  <r>
    <s v="DIVIDENDO US$ 1,094605"/>
    <d v="2015-06-25T00:00:00"/>
    <x v="16"/>
    <s v="US$"/>
    <x v="1035"/>
    <n v="0"/>
    <n v="100000"/>
    <n v="0"/>
    <n v="0"/>
    <n v="0"/>
    <n v="1.095"/>
    <s v="Medium"/>
    <n v="109500"/>
    <m/>
    <m/>
    <m/>
    <m/>
    <m/>
    <m/>
    <m/>
    <m/>
    <m/>
  </r>
  <r>
    <s v="DIVIDENDO US$ 1,091"/>
    <d v="2017-12-18T00:00:00"/>
    <x v="246"/>
    <s v="US$"/>
    <x v="945"/>
    <n v="0"/>
    <n v="100000"/>
    <n v="0"/>
    <n v="0"/>
    <n v="0"/>
    <n v="1.091"/>
    <s v="Medium"/>
    <n v="109100"/>
    <m/>
    <m/>
    <m/>
    <m/>
    <m/>
    <m/>
    <m/>
    <m/>
    <m/>
  </r>
  <r>
    <s v="DIVIDENDO US$ 1,0901"/>
    <d v="2019-12-23T00:00:00"/>
    <x v="287"/>
    <s v="US$"/>
    <x v="976"/>
    <n v="0"/>
    <n v="100000"/>
    <n v="0"/>
    <n v="0"/>
    <n v="0"/>
    <n v="1.0900000000000001"/>
    <s v="Medium"/>
    <n v="109000"/>
    <m/>
    <m/>
    <m/>
    <m/>
    <m/>
    <m/>
    <m/>
    <m/>
    <m/>
  </r>
  <r>
    <s v="DIVIDENDO US$ 1,09"/>
    <d v="2016-11-08T00:00:00"/>
    <x v="48"/>
    <s v="US$"/>
    <x v="951"/>
    <n v="0"/>
    <n v="100000"/>
    <n v="0"/>
    <n v="0"/>
    <n v="0"/>
    <n v="1.0900000000000001"/>
    <s v="Medium"/>
    <n v="109000"/>
    <m/>
    <m/>
    <m/>
    <m/>
    <m/>
    <m/>
    <m/>
    <m/>
    <m/>
  </r>
  <r>
    <s v="DIVIDENDO US$ 1,09"/>
    <d v="2016-08-10T00:00:00"/>
    <x v="1313"/>
    <s v="US$"/>
    <x v="951"/>
    <n v="0"/>
    <n v="100000"/>
    <n v="0"/>
    <n v="0"/>
    <n v="0"/>
    <n v="1.0900000000000001"/>
    <s v="Medium"/>
    <n v="109000"/>
    <m/>
    <m/>
    <m/>
    <m/>
    <m/>
    <m/>
    <m/>
    <m/>
    <m/>
  </r>
  <r>
    <s v="DIVIDENDO US$ 1,09"/>
    <d v="2016-05-11T00:00:00"/>
    <x v="1314"/>
    <s v="US$"/>
    <x v="951"/>
    <n v="0"/>
    <n v="100000"/>
    <n v="0"/>
    <n v="0"/>
    <n v="0"/>
    <n v="1.0900000000000001"/>
    <s v="Medium"/>
    <n v="109000"/>
    <m/>
    <m/>
    <m/>
    <m/>
    <m/>
    <m/>
    <m/>
    <m/>
    <m/>
  </r>
  <r>
    <s v="DIVIDENDO US$ 1,09"/>
    <d v="2016-02-10T00:00:00"/>
    <x v="1315"/>
    <s v="US$"/>
    <x v="951"/>
    <n v="0"/>
    <n v="100000"/>
    <n v="0"/>
    <n v="0"/>
    <n v="0"/>
    <n v="1.0900000000000001"/>
    <s v="Medium"/>
    <n v="109000"/>
    <m/>
    <m/>
    <m/>
    <m/>
    <m/>
    <m/>
    <m/>
    <m/>
    <m/>
  </r>
  <r>
    <s v="DIVIDENDO INF 0 $ 0,027727"/>
    <d v="2017-05-12T00:00:00"/>
    <x v="333"/>
    <s v="$"/>
    <x v="694"/>
    <n v="0"/>
    <n v="3883012"/>
    <n v="0"/>
    <n v="0"/>
    <n v="0"/>
    <n v="2.8000000000000001E-2"/>
    <s v="Low"/>
    <n v="108724.336"/>
    <m/>
    <m/>
    <m/>
    <m/>
    <m/>
    <m/>
    <m/>
    <m/>
    <m/>
  </r>
  <r>
    <s v="DIVIDENDO $ 0,028296"/>
    <d v="2015-11-06T00:00:00"/>
    <x v="799"/>
    <s v="$"/>
    <x v="694"/>
    <n v="0"/>
    <n v="3883012"/>
    <n v="0"/>
    <n v="0"/>
    <n v="0"/>
    <n v="2.8000000000000001E-2"/>
    <s v="Low"/>
    <n v="108724.336"/>
    <m/>
    <m/>
    <m/>
    <m/>
    <m/>
    <m/>
    <m/>
    <m/>
    <m/>
  </r>
  <r>
    <s v="DIVIDENDO $ 0,028382"/>
    <d v="2015-08-13T00:00:00"/>
    <x v="353"/>
    <s v="$"/>
    <x v="694"/>
    <n v="0"/>
    <n v="3883012"/>
    <n v="0"/>
    <n v="0"/>
    <n v="0"/>
    <n v="2.8000000000000001E-2"/>
    <s v="Low"/>
    <n v="108724.336"/>
    <m/>
    <m/>
    <m/>
    <m/>
    <m/>
    <m/>
    <m/>
    <m/>
    <m/>
  </r>
  <r>
    <s v="DIVIDENDO US$ 1,081561"/>
    <d v="2015-09-25T00:00:00"/>
    <x v="1316"/>
    <s v="US$"/>
    <x v="973"/>
    <n v="0"/>
    <n v="100000"/>
    <n v="0"/>
    <n v="0"/>
    <n v="0"/>
    <n v="1.0820000000000001"/>
    <s v="Medium"/>
    <n v="108200"/>
    <m/>
    <m/>
    <m/>
    <m/>
    <m/>
    <m/>
    <m/>
    <m/>
    <m/>
  </r>
  <r>
    <s v="DIVIDENDO PROV US$ 1,08"/>
    <d v="2020-03-13T00:00:00"/>
    <x v="1317"/>
    <s v="US$"/>
    <x v="996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9-09-13T00:00:00"/>
    <x v="1170"/>
    <s v="US$"/>
    <x v="996"/>
    <n v="0"/>
    <n v="100000"/>
    <n v="0"/>
    <n v="0"/>
    <n v="0"/>
    <n v="1.08"/>
    <s v="Medium"/>
    <n v="108000"/>
    <m/>
    <m/>
    <m/>
    <m/>
    <m/>
    <m/>
    <m/>
    <m/>
    <m/>
  </r>
  <r>
    <s v="DIVIDENDO PROV US$ 1,08"/>
    <d v="2019-06-14T00:00:00"/>
    <x v="935"/>
    <s v="US$"/>
    <x v="996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7-11-16T00:00:00"/>
    <x v="1318"/>
    <s v="US$"/>
    <x v="1008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7-08-16T00:00:00"/>
    <x v="436"/>
    <s v="US$"/>
    <x v="1008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7-05-17T00:00:00"/>
    <x v="1122"/>
    <s v="US$"/>
    <x v="1008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7-02-14T00:00:00"/>
    <x v="623"/>
    <s v="US$"/>
    <x v="1008"/>
    <n v="0"/>
    <n v="100000"/>
    <n v="0"/>
    <n v="0"/>
    <n v="0"/>
    <n v="1.08"/>
    <s v="Medium"/>
    <n v="108000"/>
    <m/>
    <m/>
    <m/>
    <m/>
    <m/>
    <m/>
    <m/>
    <m/>
    <m/>
  </r>
  <r>
    <s v="DIVIDENDO US$ 1,08"/>
    <d v="2016-11-16T00:00:00"/>
    <x v="523"/>
    <s v="US$"/>
    <x v="1008"/>
    <n v="0"/>
    <n v="100000"/>
    <n v="0"/>
    <n v="0"/>
    <n v="0"/>
    <n v="1.08"/>
    <s v="Medium"/>
    <n v="108000"/>
    <m/>
    <m/>
    <m/>
    <m/>
    <m/>
    <m/>
    <m/>
    <m/>
    <m/>
  </r>
  <r>
    <s v="DIVIDENDO US$ 1,076171"/>
    <d v="2016-12-21T00:00:00"/>
    <x v="854"/>
    <s v="US$"/>
    <x v="1036"/>
    <n v="0"/>
    <n v="100000"/>
    <n v="0"/>
    <n v="0"/>
    <n v="0"/>
    <n v="1.0760000000000001"/>
    <s v="Medium"/>
    <n v="107600"/>
    <m/>
    <m/>
    <m/>
    <m/>
    <m/>
    <m/>
    <m/>
    <m/>
    <m/>
  </r>
  <r>
    <s v="DIVIDENDO DEF US$ 0,00767135900978"/>
    <d v="2019-03-21T00:00:00"/>
    <x v="342"/>
    <s v="US$"/>
    <x v="1012"/>
    <n v="0"/>
    <n v="13440904"/>
    <n v="0"/>
    <n v="0"/>
    <n v="0"/>
    <n v="8.0000000000000002E-3"/>
    <s v="Low"/>
    <n v="107527.232"/>
    <m/>
    <m/>
    <m/>
    <m/>
    <m/>
    <m/>
    <m/>
    <m/>
    <m/>
  </r>
  <r>
    <s v="DIVIDENDO US$ 1,075"/>
    <d v="2021-09-02T00:00:00"/>
    <x v="1319"/>
    <s v="US$"/>
    <x v="1037"/>
    <n v="0"/>
    <n v="100000"/>
    <n v="0"/>
    <n v="0"/>
    <n v="0"/>
    <n v="1.075"/>
    <s v="Medium"/>
    <n v="107500"/>
    <m/>
    <m/>
    <m/>
    <m/>
    <m/>
    <m/>
    <m/>
    <m/>
    <m/>
  </r>
  <r>
    <s v="DIVIDENDO US$ 1,075"/>
    <d v="2021-06-03T00:00:00"/>
    <x v="548"/>
    <s v="US$"/>
    <x v="1037"/>
    <n v="0"/>
    <n v="100000"/>
    <n v="0"/>
    <n v="0"/>
    <n v="0"/>
    <n v="1.075"/>
    <s v="Medium"/>
    <n v="107500"/>
    <m/>
    <m/>
    <m/>
    <m/>
    <m/>
    <m/>
    <m/>
    <m/>
    <m/>
  </r>
  <r>
    <s v="DIVIDENDO PROV US$ 0,005520352835588860"/>
    <d v="2020-11-12T00:00:00"/>
    <x v="325"/>
    <s v="US$"/>
    <x v="918"/>
    <n v="0"/>
    <n v="17876428"/>
    <n v="0"/>
    <n v="0"/>
    <n v="0"/>
    <n v="6.0000000000000001E-3"/>
    <s v="Low"/>
    <n v="107258.568"/>
    <m/>
    <m/>
    <m/>
    <m/>
    <m/>
    <m/>
    <m/>
    <m/>
    <m/>
  </r>
  <r>
    <s v="DIVIDENDO PROV US$ 1,07"/>
    <d v="2021-08-30T00:00:00"/>
    <x v="1319"/>
    <s v="US$"/>
    <x v="103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21-05-27T00:00:00"/>
    <x v="548"/>
    <s v="US$"/>
    <x v="1038"/>
    <n v="0"/>
    <n v="100000"/>
    <n v="0"/>
    <n v="0"/>
    <n v="0"/>
    <n v="1.07"/>
    <s v="Medium"/>
    <n v="107000"/>
    <m/>
    <m/>
    <m/>
    <m/>
    <m/>
    <m/>
    <m/>
    <m/>
    <m/>
  </r>
  <r>
    <s v="DIVIDENDO PROV US$ 0,106698"/>
    <d v="2017-10-24T00:00:00"/>
    <x v="408"/>
    <s v="US$"/>
    <x v="1039"/>
    <n v="0"/>
    <n v="1000000"/>
    <n v="0"/>
    <n v="0"/>
    <n v="0"/>
    <n v="0.107"/>
    <s v="Low"/>
    <n v="107000"/>
    <m/>
    <m/>
    <m/>
    <m/>
    <m/>
    <m/>
    <m/>
    <m/>
    <m/>
  </r>
  <r>
    <s v="DIVIDENDO US$ 1,07"/>
    <d v="2016-08-17T00:00:00"/>
    <x v="1307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6-05-17T00:00:00"/>
    <x v="1293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6-02-16T00:00:00"/>
    <x v="1298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5-11-16T00:00:00"/>
    <x v="197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5-08-17T00:00:00"/>
    <x v="393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5-05-15T00:00:00"/>
    <x v="698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7"/>
    <d v="2015-02-12T00:00:00"/>
    <x v="1184"/>
    <s v="US$"/>
    <x v="1008"/>
    <n v="0"/>
    <n v="100000"/>
    <n v="0"/>
    <n v="0"/>
    <n v="0"/>
    <n v="1.07"/>
    <s v="Medium"/>
    <n v="107000"/>
    <m/>
    <m/>
    <m/>
    <m/>
    <m/>
    <m/>
    <m/>
    <m/>
    <m/>
  </r>
  <r>
    <s v="DIVIDENDO US$ 1,067157"/>
    <d v="2018-12-18T00:00:00"/>
    <x v="1199"/>
    <s v="US$"/>
    <x v="879"/>
    <n v="0"/>
    <n v="100000"/>
    <n v="0"/>
    <n v="0"/>
    <n v="0"/>
    <n v="1.0669999999999999"/>
    <s v="Medium"/>
    <n v="106700"/>
    <m/>
    <m/>
    <m/>
    <m/>
    <m/>
    <m/>
    <m/>
    <m/>
    <m/>
  </r>
  <r>
    <s v="DIVIDENDO US$ 1,063"/>
    <d v="2017-12-18T00:00:00"/>
    <x v="246"/>
    <s v="US$"/>
    <x v="1040"/>
    <n v="0"/>
    <n v="100000"/>
    <n v="0"/>
    <n v="0"/>
    <n v="0"/>
    <n v="1.0629999999999999"/>
    <s v="Medium"/>
    <n v="106300"/>
    <m/>
    <m/>
    <m/>
    <m/>
    <m/>
    <m/>
    <m/>
    <m/>
    <m/>
  </r>
  <r>
    <s v="DIVIDENDO US$ 1,061731"/>
    <d v="2017-06-20T00:00:00"/>
    <x v="413"/>
    <s v="US$"/>
    <x v="1005"/>
    <n v="0"/>
    <n v="100000"/>
    <n v="0"/>
    <n v="0"/>
    <n v="0"/>
    <n v="1.0620000000000001"/>
    <s v="Medium"/>
    <n v="106200"/>
    <m/>
    <m/>
    <m/>
    <m/>
    <m/>
    <m/>
    <m/>
    <m/>
    <m/>
  </r>
  <r>
    <s v="DIVIDENDO DEF EURO 0,02432073873198110"/>
    <d v="2021-07-21T00:00:00"/>
    <x v="901"/>
    <s v="EURO"/>
    <x v="814"/>
    <n v="0"/>
    <n v="4418057"/>
    <n v="0"/>
    <n v="0"/>
    <n v="0"/>
    <n v="2.4E-2"/>
    <s v="Low"/>
    <n v="106033.368"/>
    <m/>
    <m/>
    <m/>
    <m/>
    <m/>
    <m/>
    <m/>
    <m/>
    <m/>
  </r>
  <r>
    <s v="DIVIDENDO US$ 1,06"/>
    <d v="2021-08-23T00:00:00"/>
    <x v="475"/>
    <s v="US$"/>
    <x v="1041"/>
    <n v="0"/>
    <n v="100000"/>
    <n v="0"/>
    <n v="0"/>
    <n v="0"/>
    <n v="1.06"/>
    <s v="Medium"/>
    <n v="106000"/>
    <m/>
    <m/>
    <m/>
    <m/>
    <m/>
    <m/>
    <m/>
    <m/>
    <m/>
  </r>
  <r>
    <s v="DIVIDENDO US$ 1,06"/>
    <d v="2021-05-24T00:00:00"/>
    <x v="1098"/>
    <s v="US$"/>
    <x v="1041"/>
    <n v="0"/>
    <n v="100000"/>
    <n v="0"/>
    <n v="0"/>
    <n v="0"/>
    <n v="1.06"/>
    <s v="Medium"/>
    <n v="106000"/>
    <m/>
    <m/>
    <m/>
    <m/>
    <m/>
    <m/>
    <m/>
    <m/>
    <m/>
  </r>
  <r>
    <s v="DIVIDENDO US$ 0,105575"/>
    <d v="2020-09-01T00:00:00"/>
    <x v="970"/>
    <s v="US$"/>
    <x v="910"/>
    <n v="0"/>
    <n v="1000000"/>
    <n v="0"/>
    <n v="0"/>
    <n v="0"/>
    <n v="0.106"/>
    <s v="Low"/>
    <n v="106000"/>
    <m/>
    <m/>
    <m/>
    <m/>
    <m/>
    <m/>
    <m/>
    <m/>
    <m/>
  </r>
  <r>
    <s v="DIVIDENDO US$ 0,105683"/>
    <d v="2019-10-30T00:00:00"/>
    <x v="513"/>
    <s v="US$"/>
    <x v="971"/>
    <n v="0"/>
    <n v="1000000"/>
    <n v="0"/>
    <n v="0"/>
    <n v="0"/>
    <n v="0.106"/>
    <s v="Low"/>
    <n v="106000"/>
    <m/>
    <m/>
    <m/>
    <m/>
    <m/>
    <m/>
    <m/>
    <m/>
    <m/>
  </r>
  <r>
    <s v="DIVIDENDO US$ 0,105889"/>
    <d v="2018-06-29T00:00:00"/>
    <x v="1236"/>
    <s v="US$"/>
    <x v="971"/>
    <n v="0"/>
    <n v="1000000"/>
    <n v="0"/>
    <n v="0"/>
    <n v="0"/>
    <n v="0.106"/>
    <s v="Low"/>
    <n v="106000"/>
    <m/>
    <m/>
    <m/>
    <m/>
    <m/>
    <m/>
    <m/>
    <m/>
    <m/>
  </r>
  <r>
    <s v="DIVIDENDO US$ 1,05912"/>
    <d v="2020-06-15T00:00:00"/>
    <x v="2"/>
    <s v="US$"/>
    <x v="977"/>
    <n v="0"/>
    <n v="100000"/>
    <n v="0"/>
    <n v="0"/>
    <n v="0"/>
    <n v="1.0589999999999999"/>
    <s v="Medium"/>
    <n v="105900"/>
    <m/>
    <m/>
    <m/>
    <m/>
    <m/>
    <m/>
    <m/>
    <m/>
    <m/>
  </r>
  <r>
    <s v="DIVIDENDO US$ 1,057416"/>
    <d v="2018-06-19T00:00:00"/>
    <x v="900"/>
    <s v="US$"/>
    <x v="1031"/>
    <n v="0"/>
    <n v="100000"/>
    <n v="0"/>
    <n v="0"/>
    <n v="0"/>
    <n v="1.0569999999999999"/>
    <s v="Medium"/>
    <n v="105700"/>
    <m/>
    <m/>
    <m/>
    <m/>
    <m/>
    <m/>
    <m/>
    <m/>
    <m/>
  </r>
  <r>
    <s v="DIVIDENDO US$ 0,263987"/>
    <d v="2019-12-16T00:00:00"/>
    <x v="892"/>
    <s v="US$"/>
    <x v="1018"/>
    <n v="0"/>
    <n v="400036"/>
    <n v="0"/>
    <n v="0"/>
    <n v="0"/>
    <n v="0.26400000000000001"/>
    <s v="Low"/>
    <n v="105609.504"/>
    <m/>
    <m/>
    <m/>
    <m/>
    <m/>
    <m/>
    <m/>
    <m/>
    <m/>
  </r>
  <r>
    <s v="DIVIDENDO US$ 1,0546"/>
    <d v="2019-12-23T00:00:00"/>
    <x v="287"/>
    <s v="US$"/>
    <x v="1042"/>
    <n v="0"/>
    <n v="100000"/>
    <n v="0"/>
    <n v="0"/>
    <n v="0"/>
    <n v="1.0549999999999999"/>
    <s v="Medium"/>
    <n v="105500"/>
    <m/>
    <m/>
    <m/>
    <m/>
    <m/>
    <m/>
    <m/>
    <m/>
    <m/>
  </r>
  <r>
    <s v="DIVIDENDO US$ 1,055199"/>
    <d v="2015-06-24T00:00:00"/>
    <x v="971"/>
    <s v="US$"/>
    <x v="977"/>
    <n v="0"/>
    <n v="100000"/>
    <n v="0"/>
    <n v="0"/>
    <n v="0"/>
    <n v="1.0549999999999999"/>
    <s v="Medium"/>
    <n v="105500"/>
    <m/>
    <m/>
    <m/>
    <m/>
    <m/>
    <m/>
    <m/>
    <m/>
    <m/>
  </r>
  <r>
    <s v="DIVIDENDO US$ 0,105106"/>
    <d v="2018-06-01T00:00:00"/>
    <x v="762"/>
    <s v="US$"/>
    <x v="970"/>
    <n v="0"/>
    <n v="1000000"/>
    <n v="0"/>
    <n v="0"/>
    <n v="0"/>
    <n v="0.105"/>
    <s v="Low"/>
    <n v="105000"/>
    <m/>
    <m/>
    <m/>
    <m/>
    <m/>
    <m/>
    <m/>
    <m/>
    <m/>
  </r>
  <r>
    <s v="DIVIDENDO US$ 1,048164"/>
    <d v="2016-12-22T00:00:00"/>
    <x v="135"/>
    <s v="US$"/>
    <x v="1018"/>
    <n v="0"/>
    <n v="100000"/>
    <n v="0"/>
    <n v="0"/>
    <n v="0"/>
    <n v="1.048"/>
    <s v="Medium"/>
    <n v="104800"/>
    <m/>
    <m/>
    <m/>
    <m/>
    <m/>
    <m/>
    <m/>
    <m/>
    <m/>
  </r>
  <r>
    <s v="DIVIDENDO US$ 1,043"/>
    <d v="2015-12-21T00:00:00"/>
    <x v="958"/>
    <s v="US$"/>
    <x v="945"/>
    <n v="0"/>
    <n v="100000"/>
    <n v="0"/>
    <n v="0"/>
    <n v="0"/>
    <n v="1.0429999999999999"/>
    <s v="Medium"/>
    <n v="104300"/>
    <m/>
    <m/>
    <m/>
    <m/>
    <m/>
    <m/>
    <m/>
    <m/>
    <m/>
  </r>
  <r>
    <s v="DIVIDENDO US$ 0,104044"/>
    <d v="2020-12-14T00:00:00"/>
    <x v="89"/>
    <s v="US$"/>
    <x v="891"/>
    <n v="0"/>
    <n v="1000000"/>
    <n v="0"/>
    <n v="0"/>
    <n v="0"/>
    <n v="0.104"/>
    <s v="Low"/>
    <n v="104000"/>
    <m/>
    <m/>
    <m/>
    <m/>
    <m/>
    <m/>
    <m/>
    <m/>
    <m/>
  </r>
  <r>
    <s v="DIVIDENDO US$ 0,103892"/>
    <d v="2018-09-04T00:00:00"/>
    <x v="571"/>
    <s v="US$"/>
    <x v="970"/>
    <n v="0"/>
    <n v="1000000"/>
    <n v="0"/>
    <n v="0"/>
    <n v="0"/>
    <n v="0.104"/>
    <s v="Low"/>
    <n v="104000"/>
    <m/>
    <m/>
    <m/>
    <m/>
    <m/>
    <m/>
    <m/>
    <m/>
    <m/>
  </r>
  <r>
    <s v="DIVIDENDO US$ 0,104428"/>
    <d v="2018-06-29T00:00:00"/>
    <x v="1236"/>
    <s v="US$"/>
    <x v="970"/>
    <n v="0"/>
    <n v="1000000"/>
    <n v="0"/>
    <n v="0"/>
    <n v="0"/>
    <n v="0.104"/>
    <s v="Low"/>
    <n v="104000"/>
    <m/>
    <m/>
    <m/>
    <m/>
    <m/>
    <m/>
    <m/>
    <m/>
    <m/>
  </r>
  <r>
    <s v="DIVIDENDO DEF US$ 0,00731188434954567"/>
    <d v="2020-10-15T00:00:00"/>
    <x v="464"/>
    <s v="US$"/>
    <x v="769"/>
    <n v="0"/>
    <n v="14847914"/>
    <n v="0"/>
    <n v="0"/>
    <n v="0"/>
    <n v="7.0000000000000001E-3"/>
    <s v="Low"/>
    <n v="103935.398"/>
    <m/>
    <m/>
    <m/>
    <m/>
    <m/>
    <m/>
    <m/>
    <m/>
    <m/>
  </r>
  <r>
    <s v="DIVIDENDO US$ 1,032177"/>
    <d v="2017-03-24T00:00:00"/>
    <x v="754"/>
    <s v="US$"/>
    <x v="973"/>
    <n v="0"/>
    <n v="100000"/>
    <n v="0"/>
    <n v="0"/>
    <n v="0"/>
    <n v="1.032"/>
    <s v="Medium"/>
    <n v="103200"/>
    <m/>
    <m/>
    <m/>
    <m/>
    <m/>
    <m/>
    <m/>
    <m/>
    <m/>
  </r>
  <r>
    <s v="DIVIDENDO US$ 1,03"/>
    <d v="2021-04-23T00:00:00"/>
    <x v="184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21-01-19T00:00:00"/>
    <x v="1320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20-10-23T00:00:00"/>
    <x v="992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20-07-17T00:00:00"/>
    <x v="776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0,103391"/>
    <d v="2020-08-03T00:00:00"/>
    <x v="863"/>
    <s v="US$"/>
    <x v="970"/>
    <n v="0"/>
    <n v="1000000"/>
    <n v="0"/>
    <n v="0"/>
    <n v="0"/>
    <n v="0.10299999999999999"/>
    <s v="Low"/>
    <n v="103000"/>
    <m/>
    <m/>
    <m/>
    <m/>
    <m/>
    <m/>
    <m/>
    <m/>
    <m/>
  </r>
  <r>
    <s v="DIVIDENDO US$ 1,03"/>
    <d v="2020-04-17T00:00:00"/>
    <x v="227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20-01-17T00:00:00"/>
    <x v="777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9-10-18T00:00:00"/>
    <x v="807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9-07-19T00:00:00"/>
    <x v="440"/>
    <s v="US$"/>
    <x v="1032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8-11-28T00:00:00"/>
    <x v="40"/>
    <s v="US$"/>
    <x v="983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8-08-29T00:00:00"/>
    <x v="541"/>
    <s v="US$"/>
    <x v="983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8-05-30T00:00:00"/>
    <x v="723"/>
    <s v="US$"/>
    <x v="983"/>
    <n v="0"/>
    <n v="100000"/>
    <n v="0"/>
    <n v="0"/>
    <n v="0"/>
    <n v="1.03"/>
    <s v="Medium"/>
    <n v="103000"/>
    <m/>
    <m/>
    <m/>
    <m/>
    <m/>
    <m/>
    <m/>
    <m/>
    <m/>
  </r>
  <r>
    <s v="DIVIDENDO US$ 1,03"/>
    <d v="2018-03-07T00:00:00"/>
    <x v="11"/>
    <s v="US$"/>
    <x v="983"/>
    <n v="0"/>
    <n v="100000"/>
    <n v="0"/>
    <n v="0"/>
    <n v="0"/>
    <n v="1.03"/>
    <s v="Medium"/>
    <n v="103000"/>
    <m/>
    <m/>
    <m/>
    <m/>
    <m/>
    <m/>
    <m/>
    <m/>
    <m/>
  </r>
  <r>
    <s v="DIVIDENDO US$ 1,028003"/>
    <d v="2017-06-20T00:00:00"/>
    <x v="413"/>
    <s v="US$"/>
    <x v="1035"/>
    <n v="0"/>
    <n v="100000"/>
    <n v="0"/>
    <n v="0"/>
    <n v="0"/>
    <n v="1.028"/>
    <s v="Medium"/>
    <n v="102800"/>
    <m/>
    <m/>
    <m/>
    <m/>
    <m/>
    <m/>
    <m/>
    <m/>
    <m/>
  </r>
  <r>
    <s v="DIVIDENDO US$ 1,025678"/>
    <d v="2018-06-19T00:00:00"/>
    <x v="900"/>
    <s v="US$"/>
    <x v="1043"/>
    <n v="0"/>
    <n v="100000"/>
    <n v="0"/>
    <n v="0"/>
    <n v="0"/>
    <n v="1.026"/>
    <s v="Medium"/>
    <n v="102600"/>
    <m/>
    <m/>
    <m/>
    <m/>
    <m/>
    <m/>
    <m/>
    <m/>
    <m/>
  </r>
  <r>
    <s v="DIVIDENDO US$ 1,024651"/>
    <d v="2016-12-21T00:00:00"/>
    <x v="854"/>
    <s v="US$"/>
    <x v="982"/>
    <n v="0"/>
    <n v="100000"/>
    <n v="0"/>
    <n v="0"/>
    <n v="0"/>
    <n v="1.0249999999999999"/>
    <s v="Medium"/>
    <n v="102500"/>
    <m/>
    <m/>
    <m/>
    <m/>
    <m/>
    <m/>
    <m/>
    <m/>
    <m/>
  </r>
  <r>
    <s v="DIVIDENDO US$ 1,025"/>
    <d v="2015-11-18T00:00:00"/>
    <x v="1321"/>
    <s v="US$"/>
    <x v="995"/>
    <n v="0"/>
    <n v="100000"/>
    <n v="0"/>
    <n v="0"/>
    <n v="0"/>
    <n v="1.0249999999999999"/>
    <s v="Medium"/>
    <n v="102500"/>
    <m/>
    <m/>
    <m/>
    <m/>
    <m/>
    <m/>
    <m/>
    <m/>
    <m/>
  </r>
  <r>
    <s v="DIVIDENDO US$ 1,025"/>
    <d v="2015-08-19T00:00:00"/>
    <x v="1322"/>
    <s v="US$"/>
    <x v="995"/>
    <n v="0"/>
    <n v="100000"/>
    <n v="0"/>
    <n v="0"/>
    <n v="0"/>
    <n v="1.0249999999999999"/>
    <s v="Medium"/>
    <n v="102500"/>
    <m/>
    <m/>
    <m/>
    <m/>
    <m/>
    <m/>
    <m/>
    <m/>
    <m/>
  </r>
  <r>
    <s v="DIVIDENDO US$ 1,025"/>
    <d v="2015-05-20T00:00:00"/>
    <x v="1175"/>
    <s v="US$"/>
    <x v="995"/>
    <n v="0"/>
    <n v="100000"/>
    <n v="0"/>
    <n v="0"/>
    <n v="0"/>
    <n v="1.0249999999999999"/>
    <s v="Medium"/>
    <n v="102500"/>
    <m/>
    <m/>
    <m/>
    <m/>
    <m/>
    <m/>
    <m/>
    <m/>
    <m/>
  </r>
  <r>
    <s v="DIVIDENDO US$ 1,025"/>
    <d v="2015-02-11T00:00:00"/>
    <x v="56"/>
    <s v="US$"/>
    <x v="995"/>
    <n v="0"/>
    <n v="100000"/>
    <n v="0"/>
    <n v="0"/>
    <n v="0"/>
    <n v="1.0249999999999999"/>
    <s v="Medium"/>
    <n v="102500"/>
    <m/>
    <m/>
    <m/>
    <m/>
    <m/>
    <m/>
    <m/>
    <m/>
    <m/>
  </r>
  <r>
    <s v="DIVIDENDO US$ 1,0225"/>
    <d v="2021-03-04T00:00:00"/>
    <x v="500"/>
    <s v="US$"/>
    <x v="1037"/>
    <n v="0"/>
    <n v="100000"/>
    <n v="0"/>
    <n v="0"/>
    <n v="0"/>
    <n v="1.0229999999999999"/>
    <s v="Medium"/>
    <n v="102300"/>
    <m/>
    <m/>
    <m/>
    <m/>
    <m/>
    <m/>
    <m/>
    <m/>
    <m/>
  </r>
  <r>
    <s v="DIVIDENDO US$ 1,0225"/>
    <d v="2020-12-03T00:00:00"/>
    <x v="1054"/>
    <s v="US$"/>
    <x v="1037"/>
    <n v="0"/>
    <n v="100000"/>
    <n v="0"/>
    <n v="0"/>
    <n v="0"/>
    <n v="1.0229999999999999"/>
    <s v="Medium"/>
    <n v="102300"/>
    <m/>
    <m/>
    <m/>
    <m/>
    <m/>
    <m/>
    <m/>
    <m/>
    <m/>
  </r>
  <r>
    <s v="DIVIDENDO US$ 1,0225"/>
    <d v="2020-09-03T00:00:00"/>
    <x v="69"/>
    <s v="US$"/>
    <x v="1037"/>
    <n v="0"/>
    <n v="100000"/>
    <n v="0"/>
    <n v="0"/>
    <n v="0"/>
    <n v="1.0229999999999999"/>
    <s v="Medium"/>
    <n v="102300"/>
    <m/>
    <m/>
    <m/>
    <m/>
    <m/>
    <m/>
    <m/>
    <m/>
    <m/>
  </r>
  <r>
    <s v="DIVIDENDO US$ 1,0225"/>
    <d v="2020-06-04T00:00:00"/>
    <x v="157"/>
    <s v="US$"/>
    <x v="1037"/>
    <n v="0"/>
    <n v="100000"/>
    <n v="0"/>
    <n v="0"/>
    <n v="0"/>
    <n v="1.0229999999999999"/>
    <s v="Medium"/>
    <n v="102300"/>
    <m/>
    <m/>
    <m/>
    <m/>
    <m/>
    <m/>
    <m/>
    <m/>
    <m/>
  </r>
  <r>
    <s v="DIVIDENDO US$ 1,022644"/>
    <d v="2019-12-16T00:00:00"/>
    <x v="892"/>
    <s v="US$"/>
    <x v="1044"/>
    <n v="0"/>
    <n v="100000"/>
    <n v="0"/>
    <n v="0"/>
    <n v="0"/>
    <n v="1.0229999999999999"/>
    <s v="Medium"/>
    <n v="102300"/>
    <m/>
    <m/>
    <m/>
    <m/>
    <m/>
    <m/>
    <m/>
    <m/>
    <m/>
  </r>
  <r>
    <s v="DIVIDENDO US$ 1,020997"/>
    <d v="2019-06-17T00:00:00"/>
    <x v="191"/>
    <s v="US$"/>
    <x v="1043"/>
    <n v="0"/>
    <n v="100000"/>
    <n v="0"/>
    <n v="0"/>
    <n v="0"/>
    <n v="1.0209999999999999"/>
    <s v="Medium"/>
    <n v="102100"/>
    <m/>
    <m/>
    <m/>
    <m/>
    <m/>
    <m/>
    <m/>
    <m/>
    <m/>
  </r>
  <r>
    <s v="DIVIDENDO US$ 1,02"/>
    <d v="2021-08-20T00:00:00"/>
    <x v="192"/>
    <s v="US$"/>
    <x v="1045"/>
    <n v="0"/>
    <n v="100000"/>
    <n v="0"/>
    <n v="0"/>
    <n v="0"/>
    <n v="1.02"/>
    <s v="Medium"/>
    <n v="102000"/>
    <m/>
    <m/>
    <m/>
    <m/>
    <m/>
    <m/>
    <m/>
    <m/>
    <m/>
  </r>
  <r>
    <s v="DIVIDENDO US$ 1,02"/>
    <d v="2021-07-23T00:00:00"/>
    <x v="1103"/>
    <s v="US$"/>
    <x v="1046"/>
    <n v="0"/>
    <n v="100000"/>
    <n v="0"/>
    <n v="0"/>
    <n v="0"/>
    <n v="1.02"/>
    <s v="Medium"/>
    <n v="102000"/>
    <m/>
    <m/>
    <m/>
    <m/>
    <m/>
    <m/>
    <m/>
    <m/>
    <m/>
  </r>
  <r>
    <s v="DIVIDENDO US$ 1,02"/>
    <d v="2021-04-30T00:00:00"/>
    <x v="791"/>
    <s v="US$"/>
    <x v="1046"/>
    <n v="0"/>
    <n v="100000"/>
    <n v="0"/>
    <n v="0"/>
    <n v="0"/>
    <n v="1.02"/>
    <s v="Medium"/>
    <n v="102000"/>
    <m/>
    <m/>
    <m/>
    <m/>
    <m/>
    <m/>
    <m/>
    <m/>
    <m/>
  </r>
  <r>
    <s v="DIVIDENDO US$ 0,101519"/>
    <d v="2021-03-25T00:00:00"/>
    <x v="500"/>
    <s v="US$"/>
    <x v="891"/>
    <n v="0"/>
    <n v="1000000"/>
    <n v="0"/>
    <n v="0"/>
    <n v="0"/>
    <n v="0.10199999999999999"/>
    <s v="Low"/>
    <n v="102000"/>
    <m/>
    <m/>
    <m/>
    <m/>
    <m/>
    <m/>
    <m/>
    <m/>
    <m/>
  </r>
  <r>
    <s v="DIVIDENDO US$ 1,02"/>
    <d v="2021-02-19T00:00:00"/>
    <x v="1266"/>
    <s v="US$"/>
    <x v="1045"/>
    <n v="0"/>
    <n v="100000"/>
    <n v="0"/>
    <n v="0"/>
    <n v="0"/>
    <n v="1.02"/>
    <s v="Medium"/>
    <n v="102000"/>
    <m/>
    <m/>
    <m/>
    <m/>
    <m/>
    <m/>
    <m/>
    <m/>
    <m/>
  </r>
  <r>
    <s v="DIVIDENDO US$ 1,02"/>
    <d v="2021-01-29T00:00:00"/>
    <x v="484"/>
    <s v="US$"/>
    <x v="1046"/>
    <n v="0"/>
    <n v="100000"/>
    <n v="0"/>
    <n v="0"/>
    <n v="0"/>
    <n v="1.02"/>
    <s v="Medium"/>
    <n v="102000"/>
    <m/>
    <m/>
    <m/>
    <m/>
    <m/>
    <m/>
    <m/>
    <m/>
    <m/>
  </r>
  <r>
    <s v="DIVIDENDO US$ 1,02"/>
    <d v="2020-10-29T00:00:00"/>
    <x v="1158"/>
    <s v="US$"/>
    <x v="1046"/>
    <n v="0"/>
    <n v="100000"/>
    <n v="0"/>
    <n v="0"/>
    <n v="0"/>
    <n v="1.02"/>
    <s v="Medium"/>
    <n v="102000"/>
    <m/>
    <m/>
    <m/>
    <m/>
    <m/>
    <m/>
    <m/>
    <m/>
    <m/>
  </r>
  <r>
    <s v="DIVIDENDO US$ 0,102132"/>
    <d v="2020-07-01T00:00:00"/>
    <x v="610"/>
    <s v="US$"/>
    <x v="970"/>
    <n v="0"/>
    <n v="1000000"/>
    <n v="0"/>
    <n v="0"/>
    <n v="0"/>
    <n v="0.10199999999999999"/>
    <s v="Low"/>
    <n v="102000"/>
    <m/>
    <m/>
    <m/>
    <m/>
    <m/>
    <m/>
    <m/>
    <m/>
    <m/>
  </r>
  <r>
    <s v="DIVIDENDO US$ 1,017552"/>
    <d v="2019-12-16T00:00:00"/>
    <x v="892"/>
    <s v="US$"/>
    <x v="977"/>
    <n v="0"/>
    <n v="100000"/>
    <n v="0"/>
    <n v="0"/>
    <n v="0"/>
    <n v="1.018"/>
    <s v="Medium"/>
    <n v="101800"/>
    <m/>
    <m/>
    <m/>
    <m/>
    <m/>
    <m/>
    <m/>
    <m/>
    <m/>
  </r>
  <r>
    <s v="DIVIDENDO PROV US$ 0,024295339"/>
    <d v="2021-07-20T00:00:00"/>
    <x v="38"/>
    <s v="US$"/>
    <x v="942"/>
    <n v="0"/>
    <n v="4233892"/>
    <n v="0"/>
    <n v="0"/>
    <n v="0"/>
    <n v="2.4E-2"/>
    <s v="Low"/>
    <n v="101613.408"/>
    <m/>
    <m/>
    <m/>
    <m/>
    <m/>
    <m/>
    <m/>
    <m/>
    <m/>
  </r>
  <r>
    <s v="DIVIDENDO PROV US$ 0,0037389227097428900"/>
    <d v="2020-07-24T00:00:00"/>
    <x v="449"/>
    <s v="US$"/>
    <x v="974"/>
    <n v="0"/>
    <n v="25328447"/>
    <n v="0"/>
    <n v="0"/>
    <n v="0"/>
    <n v="4.0000000000000001E-3"/>
    <s v="Low"/>
    <n v="101313.788"/>
    <m/>
    <m/>
    <m/>
    <m/>
    <m/>
    <m/>
    <m/>
    <m/>
    <m/>
  </r>
  <r>
    <s v="DIVIDENDO US$ 1,012934"/>
    <d v="2015-06-24T00:00:00"/>
    <x v="971"/>
    <s v="US$"/>
    <x v="981"/>
    <n v="0"/>
    <n v="100000"/>
    <n v="0"/>
    <n v="0"/>
    <n v="0"/>
    <n v="1.0129999999999999"/>
    <s v="Medium"/>
    <n v="101300"/>
    <m/>
    <m/>
    <m/>
    <m/>
    <m/>
    <m/>
    <m/>
    <m/>
    <m/>
  </r>
  <r>
    <s v="DIVIDENDO US$ 1,012296"/>
    <d v="2019-12-16T00:00:00"/>
    <x v="892"/>
    <s v="US$"/>
    <x v="1047"/>
    <n v="0"/>
    <n v="100000"/>
    <n v="0"/>
    <n v="0"/>
    <n v="0"/>
    <n v="1.012"/>
    <s v="Medium"/>
    <n v="101200"/>
    <m/>
    <m/>
    <m/>
    <m/>
    <m/>
    <m/>
    <m/>
    <m/>
    <m/>
  </r>
  <r>
    <s v="DIVIDENDO US$ 1,01"/>
    <d v="2021-02-22T00:00:00"/>
    <x v="1323"/>
    <s v="US$"/>
    <x v="1041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11-23T00:00:00"/>
    <x v="582"/>
    <s v="US$"/>
    <x v="1041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11-12T00:00:00"/>
    <x v="816"/>
    <s v="US$"/>
    <x v="1045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08-21T00:00:00"/>
    <x v="809"/>
    <s v="US$"/>
    <x v="1045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08-24T00:00:00"/>
    <x v="970"/>
    <s v="US$"/>
    <x v="1041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05-22T00:00:00"/>
    <x v="1155"/>
    <s v="US$"/>
    <x v="1045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20-05-22T00:00:00"/>
    <x v="427"/>
    <s v="US$"/>
    <x v="1041"/>
    <n v="0"/>
    <n v="100000"/>
    <n v="0"/>
    <n v="0"/>
    <n v="0"/>
    <n v="1.01"/>
    <s v="Medium"/>
    <n v="101000"/>
    <m/>
    <m/>
    <m/>
    <m/>
    <m/>
    <m/>
    <m/>
    <m/>
    <m/>
  </r>
  <r>
    <s v="DIVIDENDO US$ 0,100755"/>
    <d v="2020-06-01T00:00:00"/>
    <x v="688"/>
    <s v="US$"/>
    <x v="970"/>
    <n v="0"/>
    <n v="1000000"/>
    <n v="0"/>
    <n v="0"/>
    <n v="0"/>
    <n v="0.10100000000000001"/>
    <s v="Low"/>
    <n v="101000"/>
    <m/>
    <m/>
    <m/>
    <m/>
    <m/>
    <m/>
    <m/>
    <m/>
    <m/>
  </r>
  <r>
    <s v="DIVIDENDO US$ 1,01"/>
    <d v="2020-02-24T00:00:00"/>
    <x v="936"/>
    <s v="US$"/>
    <x v="1045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18-08-31T00:00:00"/>
    <x v="1324"/>
    <s v="US$"/>
    <x v="1013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18-06-01T00:00:00"/>
    <x v="592"/>
    <s v="US$"/>
    <x v="1013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18-02-28T00:00:00"/>
    <x v="1325"/>
    <s v="US$"/>
    <x v="1013"/>
    <n v="0"/>
    <n v="100000"/>
    <n v="0"/>
    <n v="0"/>
    <n v="0"/>
    <n v="1.01"/>
    <s v="Medium"/>
    <n v="101000"/>
    <m/>
    <m/>
    <m/>
    <m/>
    <m/>
    <m/>
    <m/>
    <m/>
    <m/>
  </r>
  <r>
    <s v="DIVIDENDO US$ 1,01"/>
    <d v="2017-11-30T00:00:00"/>
    <x v="628"/>
    <s v="US$"/>
    <x v="1013"/>
    <n v="0"/>
    <n v="100000"/>
    <n v="0"/>
    <n v="0"/>
    <n v="0"/>
    <n v="1.01"/>
    <s v="Medium"/>
    <n v="101000"/>
    <m/>
    <m/>
    <m/>
    <m/>
    <m/>
    <m/>
    <m/>
    <m/>
    <m/>
  </r>
  <r>
    <s v="DIVIDENDO INF 0 $ 0,026392"/>
    <d v="2017-05-10T00:00:00"/>
    <x v="315"/>
    <s v="$"/>
    <x v="694"/>
    <n v="0"/>
    <n v="3883012"/>
    <n v="0"/>
    <n v="0"/>
    <n v="0"/>
    <n v="2.5999999999999999E-2"/>
    <s v="Low"/>
    <n v="100958.31200000001"/>
    <m/>
    <m/>
    <m/>
    <m/>
    <m/>
    <m/>
    <m/>
    <m/>
    <m/>
  </r>
  <r>
    <s v="DIVIDENDO US$ 1,0027"/>
    <d v="2020-12-21T00:00:00"/>
    <x v="452"/>
    <s v="US$"/>
    <x v="976"/>
    <n v="0"/>
    <n v="100000"/>
    <n v="0"/>
    <n v="0"/>
    <n v="0"/>
    <n v="1.0029999999999999"/>
    <s v="Medium"/>
    <n v="100300"/>
    <m/>
    <m/>
    <m/>
    <m/>
    <m/>
    <m/>
    <m/>
    <m/>
    <m/>
  </r>
  <r>
    <s v="DIVIDENDO US$ 1,001718"/>
    <d v="2015-03-25T00:00:00"/>
    <x v="758"/>
    <s v="US$"/>
    <x v="973"/>
    <n v="0"/>
    <n v="100000"/>
    <n v="0"/>
    <n v="0"/>
    <n v="0"/>
    <n v="1.002"/>
    <s v="Medium"/>
    <n v="100200"/>
    <m/>
    <m/>
    <m/>
    <m/>
    <m/>
    <m/>
    <m/>
    <m/>
    <m/>
  </r>
  <r>
    <s v="DIVIDENDO PROV US$ 0,00963"/>
    <d v="2021-07-20T00:00:00"/>
    <x v="38"/>
    <s v="US$"/>
    <x v="903"/>
    <n v="0"/>
    <n v="10000000"/>
    <n v="0"/>
    <n v="0"/>
    <n v="0"/>
    <n v="0.01"/>
    <s v="Low"/>
    <n v="100000"/>
    <m/>
    <m/>
    <m/>
    <m/>
    <m/>
    <m/>
    <m/>
    <m/>
    <m/>
  </r>
  <r>
    <s v="DIVIDENDO PROV US$ 0,009702"/>
    <d v="2021-07-20T00:00:00"/>
    <x v="38"/>
    <s v="US$"/>
    <x v="902"/>
    <n v="0"/>
    <n v="10000000"/>
    <n v="0"/>
    <n v="0"/>
    <n v="0"/>
    <n v="0.01"/>
    <s v="Low"/>
    <n v="100000"/>
    <m/>
    <m/>
    <m/>
    <m/>
    <m/>
    <m/>
    <m/>
    <m/>
    <m/>
  </r>
  <r>
    <s v="DIVIDENDO PROV US$ 0,009727"/>
    <d v="2021-07-20T00:00:00"/>
    <x v="38"/>
    <s v="US$"/>
    <x v="904"/>
    <n v="0"/>
    <n v="10000000"/>
    <n v="0"/>
    <n v="0"/>
    <n v="0"/>
    <n v="0.01"/>
    <s v="Low"/>
    <n v="100000"/>
    <m/>
    <m/>
    <m/>
    <m/>
    <m/>
    <m/>
    <m/>
    <m/>
    <m/>
  </r>
  <r>
    <s v="DIVIDENDO PROV US$ 0,01033797"/>
    <d v="2021-06-24T00:00:00"/>
    <x v="1036"/>
    <s v="US$"/>
    <x v="959"/>
    <n v="0"/>
    <n v="10000000"/>
    <n v="0"/>
    <n v="0"/>
    <n v="0"/>
    <n v="0.01"/>
    <s v="Low"/>
    <n v="100000"/>
    <m/>
    <m/>
    <m/>
    <m/>
    <m/>
    <m/>
    <m/>
    <m/>
    <m/>
  </r>
  <r>
    <s v="DIVIDENDO PROV US$ 0,01029821"/>
    <d v="2021-04-01T00:00:00"/>
    <x v="503"/>
    <s v="US$"/>
    <x v="959"/>
    <n v="0"/>
    <n v="10000000"/>
    <n v="0"/>
    <n v="0"/>
    <n v="0"/>
    <n v="0.01"/>
    <s v="Low"/>
    <n v="100000"/>
    <m/>
    <m/>
    <m/>
    <m/>
    <m/>
    <m/>
    <m/>
    <m/>
    <m/>
  </r>
  <r>
    <s v="DIVIDENDO PROV US$ 0,01002671"/>
    <d v="2020-10-20T00:00:00"/>
    <x v="94"/>
    <s v="US$"/>
    <x v="1019"/>
    <n v="0"/>
    <n v="10000000"/>
    <n v="0"/>
    <n v="0"/>
    <n v="0"/>
    <n v="0.01"/>
    <s v="Low"/>
    <n v="100000"/>
    <m/>
    <m/>
    <m/>
    <m/>
    <m/>
    <m/>
    <m/>
    <m/>
    <m/>
  </r>
  <r>
    <s v="DIVIDENDO PROV US$ 0,00969"/>
    <d v="2020-07-22T00:00:00"/>
    <x v="1310"/>
    <s v="US$"/>
    <x v="798"/>
    <n v="0"/>
    <n v="10000000"/>
    <n v="0"/>
    <n v="0"/>
    <n v="0"/>
    <n v="0.01"/>
    <s v="Low"/>
    <n v="100000"/>
    <m/>
    <m/>
    <m/>
    <m/>
    <m/>
    <m/>
    <m/>
    <m/>
    <m/>
  </r>
  <r>
    <s v="DIVIDENDO PROV US$ 0,010485"/>
    <d v="2020-07-22T00:00:00"/>
    <x v="1310"/>
    <s v="US$"/>
    <x v="903"/>
    <n v="0"/>
    <n v="10000000"/>
    <n v="0"/>
    <n v="0"/>
    <n v="0"/>
    <n v="0.01"/>
    <s v="Low"/>
    <n v="100000"/>
    <m/>
    <m/>
    <m/>
    <m/>
    <m/>
    <m/>
    <m/>
    <m/>
    <m/>
  </r>
  <r>
    <s v="DIVIDENDO DEF US$ 0,00991434"/>
    <d v="2020-06-26T00:00:00"/>
    <x v="1273"/>
    <s v="US$"/>
    <x v="937"/>
    <n v="0"/>
    <n v="10000000"/>
    <n v="0"/>
    <n v="0"/>
    <n v="0"/>
    <n v="0.01"/>
    <s v="Low"/>
    <n v="100000"/>
    <m/>
    <m/>
    <m/>
    <m/>
    <m/>
    <m/>
    <m/>
    <m/>
    <m/>
  </r>
  <r>
    <s v="DIVIDENDO PROV US$ 0,01005457"/>
    <d v="2020-01-11T00:00:00"/>
    <x v="1139"/>
    <s v="US$"/>
    <x v="972"/>
    <n v="0"/>
    <n v="10000000"/>
    <n v="0"/>
    <n v="0"/>
    <n v="0"/>
    <n v="0.01"/>
    <s v="Low"/>
    <n v="100000"/>
    <m/>
    <m/>
    <m/>
    <m/>
    <m/>
    <m/>
    <m/>
    <m/>
    <m/>
  </r>
  <r>
    <s v="DIVIDENDO US$ 1"/>
    <d v="2019-12-23T00:00:00"/>
    <x v="287"/>
    <s v="US$"/>
    <x v="1048"/>
    <n v="0"/>
    <n v="100000"/>
    <n v="0"/>
    <n v="0"/>
    <n v="0"/>
    <n v="1"/>
    <s v="Low"/>
    <n v="100000"/>
    <m/>
    <m/>
    <m/>
    <m/>
    <m/>
    <m/>
    <m/>
    <m/>
    <m/>
  </r>
  <r>
    <s v="DIVIDENDO PROV US$ 0,0095635"/>
    <d v="2019-10-10T00:00:00"/>
    <x v="1326"/>
    <s v="US$"/>
    <x v="972"/>
    <n v="0"/>
    <n v="10000000"/>
    <n v="0"/>
    <n v="0"/>
    <n v="0"/>
    <n v="0.01"/>
    <s v="Low"/>
    <n v="100000"/>
    <m/>
    <m/>
    <m/>
    <m/>
    <m/>
    <m/>
    <m/>
    <m/>
    <m/>
  </r>
  <r>
    <s v="DIVIDENDO PROV US$ 0,01022035"/>
    <d v="2019-10-09T00:00:00"/>
    <x v="1327"/>
    <s v="US$"/>
    <x v="969"/>
    <n v="0"/>
    <n v="10000000"/>
    <n v="0"/>
    <n v="0"/>
    <n v="0"/>
    <n v="0.01"/>
    <s v="Low"/>
    <n v="100000"/>
    <m/>
    <m/>
    <m/>
    <m/>
    <m/>
    <m/>
    <m/>
    <m/>
    <m/>
  </r>
  <r>
    <s v="DIVIDENDO US$ 0,25"/>
    <d v="2019-08-14T00:00:00"/>
    <x v="1254"/>
    <s v="US$"/>
    <x v="1004"/>
    <n v="0"/>
    <n v="400000"/>
    <n v="0"/>
    <n v="0"/>
    <n v="0"/>
    <n v="0.25"/>
    <s v="Low"/>
    <n v="100000"/>
    <m/>
    <m/>
    <m/>
    <m/>
    <m/>
    <m/>
    <m/>
    <m/>
    <m/>
  </r>
  <r>
    <s v="DIVIDENDO PROV US$ 0,01031202960753"/>
    <d v="2019-08-21T00:00:00"/>
    <x v="823"/>
    <s v="US$"/>
    <x v="1012"/>
    <n v="0"/>
    <n v="10000000"/>
    <n v="0"/>
    <n v="0"/>
    <n v="0"/>
    <n v="0.01"/>
    <s v="Low"/>
    <n v="100000"/>
    <m/>
    <m/>
    <m/>
    <m/>
    <m/>
    <m/>
    <m/>
    <m/>
    <m/>
  </r>
  <r>
    <s v="DIVIDENDO PROV US$ 0,01004971"/>
    <d v="2019-07-11T00:00:00"/>
    <x v="386"/>
    <s v="US$"/>
    <x v="972"/>
    <n v="0"/>
    <n v="10000000"/>
    <n v="0"/>
    <n v="0"/>
    <n v="0"/>
    <n v="0.01"/>
    <s v="Low"/>
    <n v="100000"/>
    <m/>
    <m/>
    <m/>
    <m/>
    <m/>
    <m/>
    <m/>
    <m/>
    <m/>
  </r>
  <r>
    <s v="DIVIDENDO US$ 0,25"/>
    <d v="2019-05-16T00:00:00"/>
    <x v="1011"/>
    <s v="US$"/>
    <x v="1004"/>
    <n v="0"/>
    <n v="400000"/>
    <n v="0"/>
    <n v="0"/>
    <n v="0"/>
    <n v="0.25"/>
    <s v="Low"/>
    <n v="100000"/>
    <m/>
    <m/>
    <m/>
    <m/>
    <m/>
    <m/>
    <m/>
    <m/>
    <m/>
  </r>
  <r>
    <s v="DIVIDENDO US$ 0,25"/>
    <d v="2019-02-14T00:00:00"/>
    <x v="1328"/>
    <s v="US$"/>
    <x v="1004"/>
    <n v="0"/>
    <n v="400000"/>
    <n v="0"/>
    <n v="0"/>
    <n v="0"/>
    <n v="0.25"/>
    <s v="Low"/>
    <n v="100000"/>
    <m/>
    <m/>
    <m/>
    <m/>
    <m/>
    <m/>
    <m/>
    <m/>
    <m/>
  </r>
  <r>
    <s v="DIVIDENDO PROV US$ 0,01043751482372"/>
    <d v="2018-12-06T00:00:00"/>
    <x v="40"/>
    <s v="US$"/>
    <x v="856"/>
    <n v="0"/>
    <n v="10000000"/>
    <n v="0"/>
    <n v="0"/>
    <n v="0"/>
    <n v="0.01"/>
    <s v="Low"/>
    <n v="100000"/>
    <m/>
    <m/>
    <m/>
    <m/>
    <m/>
    <m/>
    <m/>
    <m/>
    <m/>
  </r>
  <r>
    <s v="DIVIDENDO PROV US$ 0,01029276926850"/>
    <d v="2018-12-06T00:00:00"/>
    <x v="40"/>
    <s v="US$"/>
    <x v="857"/>
    <n v="0"/>
    <n v="10000000"/>
    <n v="0"/>
    <n v="0"/>
    <n v="0"/>
    <n v="0.01"/>
    <s v="Low"/>
    <n v="100000"/>
    <m/>
    <m/>
    <m/>
    <m/>
    <m/>
    <m/>
    <m/>
    <m/>
    <m/>
  </r>
  <r>
    <s v="DIVIDENDO US$ 0,25"/>
    <d v="2018-11-15T00:00:00"/>
    <x v="1329"/>
    <s v="US$"/>
    <x v="1004"/>
    <n v="0"/>
    <n v="400000"/>
    <n v="0"/>
    <n v="0"/>
    <n v="0"/>
    <n v="0.25"/>
    <s v="Low"/>
    <n v="100000"/>
    <m/>
    <m/>
    <m/>
    <m/>
    <m/>
    <m/>
    <m/>
    <m/>
    <m/>
  </r>
  <r>
    <s v="DIVIDENDO DEF US$ 0,01048232732460"/>
    <d v="2018-06-09T00:00:00"/>
    <x v="175"/>
    <s v="US$"/>
    <x v="812"/>
    <n v="0"/>
    <n v="10000000"/>
    <n v="0"/>
    <n v="0"/>
    <n v="0"/>
    <n v="0.01"/>
    <s v="Low"/>
    <n v="100000"/>
    <m/>
    <m/>
    <m/>
    <m/>
    <m/>
    <m/>
    <m/>
    <m/>
    <m/>
  </r>
  <r>
    <s v="DIVIDENDO DEF US$ 0,01048232688991"/>
    <d v="2018-06-09T00:00:00"/>
    <x v="175"/>
    <s v="US$"/>
    <x v="836"/>
    <n v="0"/>
    <n v="10000000"/>
    <n v="0"/>
    <n v="0"/>
    <n v="0"/>
    <n v="0.01"/>
    <s v="Low"/>
    <n v="100000"/>
    <m/>
    <m/>
    <m/>
    <m/>
    <m/>
    <m/>
    <m/>
    <m/>
    <m/>
  </r>
  <r>
    <s v="DIVIDENDO DEF US$ 0,01048232701240"/>
    <d v="2018-06-09T00:00:00"/>
    <x v="175"/>
    <s v="US$"/>
    <x v="769"/>
    <n v="0"/>
    <n v="10000000"/>
    <n v="0"/>
    <n v="0"/>
    <n v="0"/>
    <n v="0.01"/>
    <s v="Low"/>
    <n v="100000"/>
    <m/>
    <m/>
    <m/>
    <m/>
    <m/>
    <m/>
    <m/>
    <m/>
    <m/>
  </r>
  <r>
    <s v="DIVIDENDO PROV US$ 0,1"/>
    <d v="2018-04-03T00:00:00"/>
    <x v="1211"/>
    <s v="US$"/>
    <x v="987"/>
    <n v="0"/>
    <n v="1000000"/>
    <n v="0"/>
    <n v="0"/>
    <n v="0"/>
    <n v="0.1"/>
    <s v="Low"/>
    <n v="100000"/>
    <m/>
    <m/>
    <m/>
    <m/>
    <m/>
    <m/>
    <m/>
    <m/>
    <m/>
  </r>
  <r>
    <s v="DIVIDENDO DEF $ 0,00967052036254505"/>
    <d v="2017-06-20T00:00:00"/>
    <x v="413"/>
    <s v="$"/>
    <x v="467"/>
    <n v="0"/>
    <n v="10000000"/>
    <n v="0"/>
    <n v="0"/>
    <n v="0"/>
    <n v="0.01"/>
    <s v="Low"/>
    <n v="100000"/>
    <m/>
    <m/>
    <m/>
    <m/>
    <m/>
    <m/>
    <m/>
    <m/>
    <m/>
  </r>
  <r>
    <s v="DIVIDENDO DEF EURO 0,00991027891156463"/>
    <d v="2017-06-02T00:00:00"/>
    <x v="1088"/>
    <s v="EURO"/>
    <x v="785"/>
    <n v="0"/>
    <n v="10000000"/>
    <n v="0"/>
    <n v="0"/>
    <n v="0"/>
    <n v="0.01"/>
    <s v="Low"/>
    <n v="100000"/>
    <m/>
    <m/>
    <m/>
    <m/>
    <m/>
    <m/>
    <m/>
    <m/>
    <m/>
  </r>
  <r>
    <s v="DIVIDENDO US$ 1"/>
    <d v="2016-11-14T00:00:00"/>
    <x v="1330"/>
    <s v="US$"/>
    <x v="975"/>
    <n v="0"/>
    <n v="100000"/>
    <n v="0"/>
    <n v="0"/>
    <n v="0"/>
    <n v="1"/>
    <s v="Low"/>
    <n v="100000"/>
    <m/>
    <m/>
    <m/>
    <m/>
    <m/>
    <m/>
    <m/>
    <m/>
    <m/>
  </r>
  <r>
    <s v="DIVIDENDO US$ 1"/>
    <d v="2016-08-12T00:00:00"/>
    <x v="819"/>
    <s v="US$"/>
    <x v="975"/>
    <n v="0"/>
    <n v="100000"/>
    <n v="0"/>
    <n v="0"/>
    <n v="0"/>
    <n v="1"/>
    <s v="Low"/>
    <n v="100000"/>
    <m/>
    <m/>
    <m/>
    <m/>
    <m/>
    <m/>
    <m/>
    <m/>
    <m/>
  </r>
  <r>
    <s v="DIVIDENDO US$ 1"/>
    <d v="2016-05-13T00:00:00"/>
    <x v="1082"/>
    <s v="US$"/>
    <x v="975"/>
    <n v="0"/>
    <n v="100000"/>
    <n v="0"/>
    <n v="0"/>
    <n v="0"/>
    <n v="1"/>
    <s v="Low"/>
    <n v="100000"/>
    <m/>
    <m/>
    <m/>
    <m/>
    <m/>
    <m/>
    <m/>
    <m/>
    <m/>
  </r>
  <r>
    <s v="DIVIDENDO US$ 1"/>
    <d v="2016-02-11T00:00:00"/>
    <x v="1331"/>
    <s v="US$"/>
    <x v="975"/>
    <n v="0"/>
    <n v="100000"/>
    <n v="0"/>
    <n v="0"/>
    <n v="0"/>
    <n v="1"/>
    <s v="Low"/>
    <n v="100000"/>
    <m/>
    <m/>
    <m/>
    <m/>
    <m/>
    <m/>
    <m/>
    <m/>
    <m/>
  </r>
  <r>
    <s v="DIVIDENDO $ 0,01594904"/>
    <d v="2021-05-11T00:00:00"/>
    <x v="54"/>
    <s v="$"/>
    <x v="592"/>
    <n v="0"/>
    <n v="6240000"/>
    <n v="0"/>
    <n v="0"/>
    <n v="0"/>
    <n v="1.6E-2"/>
    <s v="Low"/>
    <n v="99840"/>
    <m/>
    <m/>
    <m/>
    <m/>
    <m/>
    <m/>
    <m/>
    <m/>
    <m/>
  </r>
  <r>
    <s v="DIVIDENDO US$ 0,997845"/>
    <d v="2016-06-21T00:00:00"/>
    <x v="954"/>
    <s v="US$"/>
    <x v="973"/>
    <n v="0"/>
    <n v="100000"/>
    <n v="0"/>
    <n v="0"/>
    <n v="0"/>
    <n v="0.998"/>
    <s v="Low"/>
    <n v="99800"/>
    <m/>
    <m/>
    <m/>
    <m/>
    <m/>
    <m/>
    <m/>
    <m/>
    <m/>
  </r>
  <r>
    <s v="DIVIDENDO US$ 0,99147"/>
    <d v="2018-09-26T00:00:00"/>
    <x v="1214"/>
    <s v="US$"/>
    <x v="977"/>
    <n v="0"/>
    <n v="100000"/>
    <n v="0"/>
    <n v="0"/>
    <n v="0"/>
    <n v="0.99099999999999999"/>
    <s v="Low"/>
    <n v="99100"/>
    <m/>
    <m/>
    <m/>
    <m/>
    <m/>
    <m/>
    <m/>
    <m/>
    <m/>
  </r>
  <r>
    <s v="DIVIDENDO PROV EURO 0,09929708"/>
    <d v="2019-08-08T00:00:00"/>
    <x v="540"/>
    <s v="EURO"/>
    <x v="838"/>
    <n v="0"/>
    <n v="1000000"/>
    <n v="0"/>
    <n v="0"/>
    <n v="0"/>
    <n v="9.9000000000000005E-2"/>
    <s v="Low"/>
    <n v="99000"/>
    <m/>
    <m/>
    <m/>
    <m/>
    <m/>
    <m/>
    <m/>
    <m/>
    <m/>
  </r>
  <r>
    <s v="DIVIDENDO US$ 0,987485"/>
    <d v="2018-06-26T00:00:00"/>
    <x v="568"/>
    <s v="US$"/>
    <x v="977"/>
    <n v="0"/>
    <n v="100000"/>
    <n v="0"/>
    <n v="0"/>
    <n v="0"/>
    <n v="0.98699999999999999"/>
    <s v="Low"/>
    <n v="98700"/>
    <m/>
    <m/>
    <m/>
    <m/>
    <m/>
    <m/>
    <m/>
    <m/>
    <m/>
  </r>
  <r>
    <s v="DIVIDENDO US$ 0,986406"/>
    <d v="2018-03-22T00:00:00"/>
    <x v="207"/>
    <s v="US$"/>
    <x v="977"/>
    <n v="0"/>
    <n v="100000"/>
    <n v="0"/>
    <n v="0"/>
    <n v="0"/>
    <n v="0.98599999999999999"/>
    <s v="Low"/>
    <n v="98600"/>
    <m/>
    <m/>
    <m/>
    <m/>
    <m/>
    <m/>
    <m/>
    <m/>
    <m/>
  </r>
  <r>
    <s v="DIVIDENDO US$ 0,984"/>
    <d v="2018-12-20T00:00:00"/>
    <x v="815"/>
    <s v="US$"/>
    <x v="976"/>
    <n v="0"/>
    <n v="100000"/>
    <n v="0"/>
    <n v="0"/>
    <n v="0"/>
    <n v="0.98399999999999999"/>
    <s v="Low"/>
    <n v="98400"/>
    <m/>
    <m/>
    <m/>
    <m/>
    <m/>
    <m/>
    <m/>
    <m/>
    <m/>
  </r>
  <r>
    <s v="DIVIDENDO PROV US$ 0,05486512624328200"/>
    <d v="2021-01-14T00:00:00"/>
    <x v="551"/>
    <s v="US$"/>
    <x v="927"/>
    <n v="0"/>
    <n v="1779494"/>
    <n v="0"/>
    <n v="0"/>
    <n v="0"/>
    <n v="5.5E-2"/>
    <s v="Low"/>
    <n v="97872.17"/>
    <m/>
    <m/>
    <m/>
    <m/>
    <m/>
    <m/>
    <m/>
    <m/>
    <m/>
  </r>
  <r>
    <s v="DIVIDENDO US$ 0,976451"/>
    <d v="2016-12-21T00:00:00"/>
    <x v="854"/>
    <s v="US$"/>
    <x v="1049"/>
    <n v="0"/>
    <n v="100000"/>
    <n v="0"/>
    <n v="0"/>
    <n v="0"/>
    <n v="0.97599999999999998"/>
    <s v="Low"/>
    <n v="97600"/>
    <m/>
    <m/>
    <m/>
    <m/>
    <m/>
    <m/>
    <m/>
    <m/>
    <m/>
  </r>
  <r>
    <s v="DIVIDENDO US$ 0,9715"/>
    <d v="2019-12-23T00:00:00"/>
    <x v="287"/>
    <s v="US$"/>
    <x v="945"/>
    <n v="0"/>
    <n v="100000"/>
    <n v="0"/>
    <n v="0"/>
    <n v="0"/>
    <n v="0.97199999999999998"/>
    <s v="Low"/>
    <n v="97200"/>
    <m/>
    <m/>
    <m/>
    <m/>
    <m/>
    <m/>
    <m/>
    <m/>
    <m/>
  </r>
  <r>
    <s v="DIVIDENDO US$ 0,972"/>
    <d v="2017-12-18T00:00:00"/>
    <x v="246"/>
    <s v="US$"/>
    <x v="1050"/>
    <n v="0"/>
    <n v="100000"/>
    <n v="0"/>
    <n v="0"/>
    <n v="0"/>
    <n v="0.97199999999999998"/>
    <s v="Low"/>
    <n v="97200"/>
    <m/>
    <m/>
    <m/>
    <m/>
    <m/>
    <m/>
    <m/>
    <m/>
    <m/>
  </r>
  <r>
    <s v="DIVIDENDO $ 0,025078"/>
    <d v="2015-11-14T00:00:00"/>
    <x v="45"/>
    <s v="$"/>
    <x v="694"/>
    <n v="0"/>
    <n v="3883012"/>
    <n v="0"/>
    <n v="0"/>
    <n v="0"/>
    <n v="2.5000000000000001E-2"/>
    <s v="Low"/>
    <n v="97075.3"/>
    <m/>
    <m/>
    <m/>
    <m/>
    <m/>
    <m/>
    <m/>
    <m/>
    <m/>
  </r>
  <r>
    <s v="DIVIDENDO $ 0,02542"/>
    <d v="2015-09-24T00:00:00"/>
    <x v="757"/>
    <s v="$"/>
    <x v="694"/>
    <n v="0"/>
    <n v="3883012"/>
    <n v="0"/>
    <n v="0"/>
    <n v="0"/>
    <n v="2.5000000000000001E-2"/>
    <s v="Low"/>
    <n v="97075.3"/>
    <m/>
    <m/>
    <m/>
    <m/>
    <m/>
    <m/>
    <m/>
    <m/>
    <m/>
  </r>
  <r>
    <s v="DIVIDENDO $ 0,024731"/>
    <d v="2015-05-15T00:00:00"/>
    <x v="236"/>
    <s v="$"/>
    <x v="694"/>
    <n v="0"/>
    <n v="3883012"/>
    <n v="0"/>
    <n v="0"/>
    <n v="0"/>
    <n v="2.5000000000000001E-2"/>
    <s v="Low"/>
    <n v="97075.3"/>
    <m/>
    <m/>
    <m/>
    <m/>
    <m/>
    <m/>
    <m/>
    <m/>
    <m/>
  </r>
  <r>
    <s v="DIVIDENDO US$ 0,97"/>
    <d v="2021-02-25T00:00:00"/>
    <x v="500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97"/>
    <d v="2020-11-27T00:00:00"/>
    <x v="281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PROV US$ 0,97"/>
    <d v="2020-08-28T00:00:00"/>
    <x v="69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97"/>
    <d v="2020-05-28T00:00:00"/>
    <x v="157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97"/>
    <d v="2020-02-27T00:00:00"/>
    <x v="731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97"/>
    <d v="2019-11-27T00:00:00"/>
    <x v="287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096922"/>
    <d v="2019-12-02T00:00:00"/>
    <x v="1239"/>
    <s v="US$"/>
    <x v="971"/>
    <n v="0"/>
    <n v="1000000"/>
    <n v="0"/>
    <n v="0"/>
    <n v="0"/>
    <n v="9.7000000000000003E-2"/>
    <s v="Low"/>
    <n v="97000"/>
    <m/>
    <m/>
    <m/>
    <m/>
    <m/>
    <m/>
    <m/>
    <m/>
    <m/>
  </r>
  <r>
    <s v="DIVIDENDO US$ 0,97"/>
    <d v="2019-08-29T00:00:00"/>
    <x v="141"/>
    <s v="US$"/>
    <x v="1038"/>
    <n v="0"/>
    <n v="100000"/>
    <n v="0"/>
    <n v="0"/>
    <n v="0"/>
    <n v="0.97"/>
    <s v="Low"/>
    <n v="97000"/>
    <m/>
    <m/>
    <m/>
    <m/>
    <m/>
    <m/>
    <m/>
    <m/>
    <m/>
  </r>
  <r>
    <s v="DIVIDENDO US$ 0,097073"/>
    <d v="2018-06-01T00:00:00"/>
    <x v="762"/>
    <s v="US$"/>
    <x v="971"/>
    <n v="0"/>
    <n v="1000000"/>
    <n v="0"/>
    <n v="0"/>
    <n v="0"/>
    <n v="9.7000000000000003E-2"/>
    <s v="Low"/>
    <n v="97000"/>
    <m/>
    <m/>
    <m/>
    <m/>
    <m/>
    <m/>
    <m/>
    <m/>
    <m/>
  </r>
  <r>
    <s v="DIVIDENDO US$ 0,09672"/>
    <d v="2018-04-30T00:00:00"/>
    <x v="301"/>
    <s v="US$"/>
    <x v="970"/>
    <n v="0"/>
    <n v="1000000"/>
    <n v="0"/>
    <n v="0"/>
    <n v="0"/>
    <n v="9.7000000000000003E-2"/>
    <s v="Low"/>
    <n v="97000"/>
    <m/>
    <m/>
    <m/>
    <m/>
    <m/>
    <m/>
    <m/>
    <m/>
    <m/>
  </r>
  <r>
    <s v="DIVIDENDO US$ 0,967"/>
    <d v="2018-12-20T00:00:00"/>
    <x v="815"/>
    <s v="US$"/>
    <x v="998"/>
    <n v="0"/>
    <n v="100000"/>
    <n v="0"/>
    <n v="0"/>
    <n v="0"/>
    <n v="0.96699999999999997"/>
    <s v="Low"/>
    <n v="96700"/>
    <m/>
    <m/>
    <m/>
    <m/>
    <m/>
    <m/>
    <m/>
    <m/>
    <m/>
  </r>
  <r>
    <s v="DIVIDENDO US$ 0,96512"/>
    <d v="2017-06-27T00:00:00"/>
    <x v="856"/>
    <s v="US$"/>
    <x v="977"/>
    <n v="0"/>
    <n v="100000"/>
    <n v="0"/>
    <n v="0"/>
    <n v="0"/>
    <n v="0.96499999999999997"/>
    <s v="Low"/>
    <n v="96500"/>
    <m/>
    <m/>
    <m/>
    <m/>
    <m/>
    <m/>
    <m/>
    <m/>
    <m/>
  </r>
  <r>
    <s v="DIVIDENDO US$ 0,964"/>
    <d v="2018-12-20T00:00:00"/>
    <x v="815"/>
    <s v="US$"/>
    <x v="1007"/>
    <n v="0"/>
    <n v="100000"/>
    <n v="0"/>
    <n v="0"/>
    <n v="0"/>
    <n v="0.96399999999999997"/>
    <s v="Low"/>
    <n v="96400"/>
    <m/>
    <m/>
    <m/>
    <m/>
    <m/>
    <m/>
    <m/>
    <m/>
    <m/>
  </r>
  <r>
    <s v="DIVIDENDO US$ 0,962917"/>
    <d v="2017-03-24T00:00:00"/>
    <x v="754"/>
    <s v="US$"/>
    <x v="977"/>
    <n v="0"/>
    <n v="100000"/>
    <n v="0"/>
    <n v="0"/>
    <n v="0"/>
    <n v="0.96299999999999997"/>
    <s v="Low"/>
    <n v="96300"/>
    <m/>
    <m/>
    <m/>
    <m/>
    <m/>
    <m/>
    <m/>
    <m/>
    <m/>
  </r>
  <r>
    <s v="DIVIDENDO US$ 0,09572"/>
    <d v="2019-12-19T00:00:00"/>
    <x v="225"/>
    <s v="US$"/>
    <x v="971"/>
    <n v="0"/>
    <n v="1000000"/>
    <n v="0"/>
    <n v="0"/>
    <n v="0"/>
    <n v="9.6000000000000002E-2"/>
    <s v="Low"/>
    <n v="96000"/>
    <m/>
    <m/>
    <m/>
    <m/>
    <m/>
    <m/>
    <m/>
    <m/>
    <m/>
  </r>
  <r>
    <s v="DIVIDENDO US$ 0,96"/>
    <d v="2019-11-15T00:00:00"/>
    <x v="29"/>
    <s v="US$"/>
    <x v="1045"/>
    <n v="0"/>
    <n v="100000"/>
    <n v="0"/>
    <n v="0"/>
    <n v="0"/>
    <n v="0.96"/>
    <s v="Low"/>
    <n v="96000"/>
    <m/>
    <m/>
    <m/>
    <m/>
    <m/>
    <m/>
    <m/>
    <m/>
    <m/>
  </r>
  <r>
    <s v="DIVIDENDO  US$ 0,96"/>
    <d v="2019-08-16T00:00:00"/>
    <x v="1332"/>
    <s v="US$"/>
    <x v="1045"/>
    <n v="0"/>
    <n v="100000"/>
    <n v="0"/>
    <n v="0"/>
    <n v="0"/>
    <n v="0.96"/>
    <s v="Low"/>
    <n v="96000"/>
    <m/>
    <m/>
    <m/>
    <m/>
    <m/>
    <m/>
    <m/>
    <m/>
    <m/>
  </r>
  <r>
    <s v="DIVIDENDO US$ 0,96"/>
    <d v="2019-05-17T00:00:00"/>
    <x v="512"/>
    <s v="US$"/>
    <x v="1045"/>
    <n v="0"/>
    <n v="100000"/>
    <n v="0"/>
    <n v="0"/>
    <n v="0"/>
    <n v="0.96"/>
    <s v="Low"/>
    <n v="96000"/>
    <m/>
    <m/>
    <m/>
    <m/>
    <m/>
    <m/>
    <m/>
    <m/>
    <m/>
  </r>
  <r>
    <s v="DIVIDENDO US$ 0,96"/>
    <d v="2019-02-25T00:00:00"/>
    <x v="1284"/>
    <s v="US$"/>
    <x v="1045"/>
    <n v="0"/>
    <n v="100000"/>
    <n v="0"/>
    <n v="0"/>
    <n v="0"/>
    <n v="0.96"/>
    <s v="Low"/>
    <n v="96000"/>
    <m/>
    <m/>
    <m/>
    <m/>
    <m/>
    <m/>
    <m/>
    <m/>
    <m/>
  </r>
  <r>
    <s v="DIVIDENDO US$ 0,960128"/>
    <d v="2015-12-24T00:00:00"/>
    <x v="968"/>
    <s v="US$"/>
    <x v="1036"/>
    <n v="0"/>
    <n v="100000"/>
    <n v="0"/>
    <n v="0"/>
    <n v="0"/>
    <n v="0.96"/>
    <s v="Low"/>
    <n v="96000"/>
    <m/>
    <m/>
    <m/>
    <m/>
    <m/>
    <m/>
    <m/>
    <m/>
    <m/>
  </r>
  <r>
    <s v="DIVIDENDO US$ 0,956473"/>
    <d v="2019-12-16T00:00:00"/>
    <x v="892"/>
    <s v="US$"/>
    <x v="1017"/>
    <n v="0"/>
    <n v="100000"/>
    <n v="0"/>
    <n v="0"/>
    <n v="0"/>
    <n v="0.95599999999999996"/>
    <s v="Low"/>
    <n v="95600"/>
    <m/>
    <m/>
    <m/>
    <m/>
    <m/>
    <m/>
    <m/>
    <m/>
    <m/>
  </r>
  <r>
    <s v="DIVIDENDO PROV US$ 0,955"/>
    <d v="2020-03-05T00:00:00"/>
    <x v="731"/>
    <s v="US$"/>
    <x v="1037"/>
    <n v="0"/>
    <n v="100000"/>
    <n v="0"/>
    <n v="0"/>
    <n v="0"/>
    <n v="0.95499999999999996"/>
    <s v="Low"/>
    <n v="95500"/>
    <m/>
    <m/>
    <m/>
    <m/>
    <m/>
    <m/>
    <m/>
    <m/>
    <m/>
  </r>
  <r>
    <s v="DIVIDENDO US$ 0,955"/>
    <d v="2019-12-05T00:00:00"/>
    <x v="1333"/>
    <s v="US$"/>
    <x v="1037"/>
    <n v="0"/>
    <n v="100000"/>
    <n v="0"/>
    <n v="0"/>
    <n v="0"/>
    <n v="0.95499999999999996"/>
    <s v="Low"/>
    <n v="95500"/>
    <m/>
    <m/>
    <m/>
    <m/>
    <m/>
    <m/>
    <m/>
    <m/>
    <m/>
  </r>
  <r>
    <s v="DIVIDENDO US$ 0,955"/>
    <d v="2019-09-05T00:00:00"/>
    <x v="141"/>
    <s v="US$"/>
    <x v="1037"/>
    <n v="0"/>
    <n v="100000"/>
    <n v="0"/>
    <n v="0"/>
    <n v="0"/>
    <n v="0.95499999999999996"/>
    <s v="Low"/>
    <n v="95500"/>
    <m/>
    <m/>
    <m/>
    <m/>
    <m/>
    <m/>
    <m/>
    <m/>
    <m/>
  </r>
  <r>
    <s v="DIVIDENDO US$ 0,955"/>
    <d v="2019-06-06T00:00:00"/>
    <x v="556"/>
    <s v="US$"/>
    <x v="1037"/>
    <n v="0"/>
    <n v="100000"/>
    <n v="0"/>
    <n v="0"/>
    <n v="0"/>
    <n v="0.95499999999999996"/>
    <s v="Low"/>
    <n v="95500"/>
    <m/>
    <m/>
    <m/>
    <m/>
    <m/>
    <m/>
    <m/>
    <m/>
    <m/>
  </r>
  <r>
    <s v="DIVIDENDO US$ 0,952237"/>
    <d v="2015-06-25T00:00:00"/>
    <x v="16"/>
    <s v="US$"/>
    <x v="1017"/>
    <n v="0"/>
    <n v="100000"/>
    <n v="0"/>
    <n v="0"/>
    <n v="0"/>
    <n v="0.95199999999999996"/>
    <s v="Low"/>
    <n v="95200"/>
    <m/>
    <m/>
    <m/>
    <m/>
    <m/>
    <m/>
    <m/>
    <m/>
    <m/>
  </r>
  <r>
    <s v="DIVIDENDO US$ 0,09527"/>
    <d v="2020-10-01T00:00:00"/>
    <x v="421"/>
    <s v="US$"/>
    <x v="910"/>
    <n v="0"/>
    <n v="1000000"/>
    <n v="0"/>
    <n v="0"/>
    <n v="0"/>
    <n v="9.5000000000000001E-2"/>
    <s v="Low"/>
    <n v="95000"/>
    <m/>
    <m/>
    <m/>
    <m/>
    <m/>
    <m/>
    <m/>
    <m/>
    <m/>
  </r>
  <r>
    <s v="DIVIDENDO PROV US$ 0,95"/>
    <d v="2020-02-24T00:00:00"/>
    <x v="936"/>
    <s v="US$"/>
    <x v="1041"/>
    <n v="0"/>
    <n v="100000"/>
    <n v="0"/>
    <n v="0"/>
    <n v="0"/>
    <n v="0.95"/>
    <s v="Low"/>
    <n v="95000"/>
    <m/>
    <m/>
    <m/>
    <m/>
    <m/>
    <m/>
    <m/>
    <m/>
    <m/>
  </r>
  <r>
    <s v="DIVIDENDO PROV US$ 0,95"/>
    <d v="2019-11-25T00:00:00"/>
    <x v="487"/>
    <s v="US$"/>
    <x v="1041"/>
    <n v="0"/>
    <n v="100000"/>
    <n v="0"/>
    <n v="0"/>
    <n v="0"/>
    <n v="0.95"/>
    <s v="Low"/>
    <n v="95000"/>
    <m/>
    <m/>
    <m/>
    <m/>
    <m/>
    <m/>
    <m/>
    <m/>
    <m/>
  </r>
  <r>
    <s v="DIVIDENDO US$ 0,95"/>
    <d v="2019-08-26T00:00:00"/>
    <x v="742"/>
    <s v="US$"/>
    <x v="1041"/>
    <n v="0"/>
    <n v="100000"/>
    <n v="0"/>
    <n v="0"/>
    <n v="0"/>
    <n v="0.95"/>
    <s v="Low"/>
    <n v="95000"/>
    <m/>
    <m/>
    <m/>
    <m/>
    <m/>
    <m/>
    <m/>
    <m/>
    <m/>
  </r>
  <r>
    <s v="DIVIDENDO US$ 0,95"/>
    <d v="2019-05-24T00:00:00"/>
    <x v="432"/>
    <s v="US$"/>
    <x v="1041"/>
    <n v="0"/>
    <n v="100000"/>
    <n v="0"/>
    <n v="0"/>
    <n v="0"/>
    <n v="0.95"/>
    <s v="Low"/>
    <n v="95000"/>
    <m/>
    <m/>
    <m/>
    <m/>
    <m/>
    <m/>
    <m/>
    <m/>
    <m/>
  </r>
  <r>
    <s v="DIVIDENDO US$ 0,094894"/>
    <d v="2018-04-02T00:00:00"/>
    <x v="522"/>
    <s v="US$"/>
    <x v="970"/>
    <n v="0"/>
    <n v="1000000"/>
    <n v="0"/>
    <n v="0"/>
    <n v="0"/>
    <n v="9.5000000000000001E-2"/>
    <s v="Low"/>
    <n v="95000"/>
    <m/>
    <m/>
    <m/>
    <m/>
    <m/>
    <m/>
    <m/>
    <m/>
    <m/>
  </r>
  <r>
    <s v="DIVIDENDO US$ 0,094824"/>
    <d v="2018-03-01T00:00:00"/>
    <x v="1249"/>
    <s v="US$"/>
    <x v="970"/>
    <n v="0"/>
    <n v="1000000"/>
    <n v="0"/>
    <n v="0"/>
    <n v="0"/>
    <n v="9.5000000000000001E-2"/>
    <s v="Low"/>
    <n v="95000"/>
    <m/>
    <m/>
    <m/>
    <m/>
    <m/>
    <m/>
    <m/>
    <m/>
    <m/>
  </r>
  <r>
    <s v="DIVIDENDO US$ 0,949596"/>
    <d v="2017-09-26T00:00:00"/>
    <x v="706"/>
    <s v="US$"/>
    <x v="977"/>
    <n v="0"/>
    <n v="100000"/>
    <n v="0"/>
    <n v="0"/>
    <n v="0"/>
    <n v="0.95"/>
    <s v="Low"/>
    <n v="95000"/>
    <m/>
    <m/>
    <m/>
    <m/>
    <m/>
    <m/>
    <m/>
    <m/>
    <m/>
  </r>
  <r>
    <s v="DIVIDENDO US$ 0,9444"/>
    <d v="2020-12-21T00:00:00"/>
    <x v="452"/>
    <s v="US$"/>
    <x v="1048"/>
    <n v="0"/>
    <n v="100000"/>
    <n v="0"/>
    <n v="0"/>
    <n v="0"/>
    <n v="0.94399999999999995"/>
    <s v="Low"/>
    <n v="94400"/>
    <m/>
    <m/>
    <m/>
    <m/>
    <m/>
    <m/>
    <m/>
    <m/>
    <m/>
  </r>
  <r>
    <s v="DIVIDENDO US$ 0,941935"/>
    <d v="2014-12-24T00:00:00"/>
    <x v="1205"/>
    <s v="US$"/>
    <x v="977"/>
    <n v="0"/>
    <n v="100000"/>
    <n v="0"/>
    <n v="0"/>
    <n v="0"/>
    <n v="0.94199999999999995"/>
    <s v="Low"/>
    <n v="94200"/>
    <m/>
    <m/>
    <m/>
    <m/>
    <m/>
    <m/>
    <m/>
    <m/>
    <m/>
  </r>
  <r>
    <s v="DIVIDENDO US$ 0,093695"/>
    <d v="2020-02-03T00:00:00"/>
    <x v="125"/>
    <s v="US$"/>
    <x v="971"/>
    <n v="0"/>
    <n v="1000000"/>
    <n v="0"/>
    <n v="0"/>
    <n v="0"/>
    <n v="9.4E-2"/>
    <s v="Low"/>
    <n v="94000"/>
    <m/>
    <m/>
    <m/>
    <m/>
    <m/>
    <m/>
    <m/>
    <m/>
    <m/>
  </r>
  <r>
    <s v="DIVIDENDO US$ 0,94"/>
    <d v="2017-08-30T00:00:00"/>
    <x v="857"/>
    <s v="US$"/>
    <x v="1013"/>
    <n v="0"/>
    <n v="100000"/>
    <n v="0"/>
    <n v="0"/>
    <n v="0"/>
    <n v="0.94"/>
    <s v="Low"/>
    <n v="94000"/>
    <m/>
    <m/>
    <m/>
    <m/>
    <m/>
    <m/>
    <m/>
    <m/>
    <m/>
  </r>
  <r>
    <s v="DIVIDENDO PROV 0 US$ 0,94"/>
    <d v="2017-06-01T00:00:00"/>
    <x v="867"/>
    <s v="US$"/>
    <x v="1013"/>
    <n v="0"/>
    <n v="100000"/>
    <n v="0"/>
    <n v="0"/>
    <n v="0"/>
    <n v="0.94"/>
    <s v="Low"/>
    <n v="94000"/>
    <m/>
    <m/>
    <m/>
    <m/>
    <m/>
    <m/>
    <m/>
    <m/>
    <m/>
  </r>
  <r>
    <s v="DIVIDENDO US$ 0,94"/>
    <d v="2017-02-27T00:00:00"/>
    <x v="1334"/>
    <s v="US$"/>
    <x v="1013"/>
    <n v="0"/>
    <n v="100000"/>
    <n v="0"/>
    <n v="0"/>
    <n v="0"/>
    <n v="0.94"/>
    <s v="Low"/>
    <n v="94000"/>
    <m/>
    <m/>
    <m/>
    <m/>
    <m/>
    <m/>
    <m/>
    <m/>
    <m/>
  </r>
  <r>
    <s v="DIVIDENDO US$ 0,94"/>
    <d v="2016-11-29T00:00:00"/>
    <x v="126"/>
    <s v="US$"/>
    <x v="1013"/>
    <n v="0"/>
    <n v="100000"/>
    <n v="0"/>
    <n v="0"/>
    <n v="0"/>
    <n v="0.94"/>
    <s v="Low"/>
    <n v="94000"/>
    <m/>
    <m/>
    <m/>
    <m/>
    <m/>
    <m/>
    <m/>
    <m/>
    <m/>
  </r>
  <r>
    <s v="DIVIDENDO PROV US$ 0,0065137136723839400"/>
    <d v="2021-04-15T00:00:00"/>
    <x v="845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06575285705136520"/>
    <d v="2021-02-19T00:00:00"/>
    <x v="860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06636673477467640"/>
    <d v="2021-01-21T00:00:00"/>
    <x v="245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06815347135928870"/>
    <d v="2020-11-12T00:00:00"/>
    <x v="325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067300951150535"/>
    <d v="2020-10-22T00:00:00"/>
    <x v="216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06825358178368910"/>
    <d v="2020-09-23T00:00:00"/>
    <x v="891"/>
    <s v="US$"/>
    <x v="1024"/>
    <n v="0"/>
    <n v="13358796"/>
    <n v="0"/>
    <n v="0"/>
    <n v="0"/>
    <n v="7.0000000000000001E-3"/>
    <s v="Low"/>
    <n v="93511.572"/>
    <m/>
    <m/>
    <m/>
    <m/>
    <m/>
    <m/>
    <m/>
    <m/>
    <m/>
  </r>
  <r>
    <s v="DIVIDENDO PROV US$ 0,0130406597315384"/>
    <d v="2020-10-15T00:00:00"/>
    <x v="464"/>
    <s v="US$"/>
    <x v="836"/>
    <n v="0"/>
    <n v="7185832"/>
    <n v="0"/>
    <n v="0"/>
    <n v="0"/>
    <n v="1.2999999999999999E-2"/>
    <s v="Low"/>
    <n v="93415.816000000006"/>
    <m/>
    <m/>
    <m/>
    <m/>
    <m/>
    <m/>
    <m/>
    <m/>
    <m/>
  </r>
  <r>
    <s v="DIVIDENDO US$ 0,932597"/>
    <d v="2019-12-16T00:00:00"/>
    <x v="892"/>
    <s v="US$"/>
    <x v="1016"/>
    <n v="0"/>
    <n v="100000"/>
    <n v="0"/>
    <n v="0"/>
    <n v="0"/>
    <n v="0.93300000000000005"/>
    <s v="Low"/>
    <n v="93300"/>
    <m/>
    <m/>
    <m/>
    <m/>
    <m/>
    <m/>
    <m/>
    <m/>
    <m/>
  </r>
  <r>
    <s v="DIVIDENDO PROV US$ 0,014422162"/>
    <d v="2021-09-02T00:00:00"/>
    <x v="437"/>
    <s v="US$"/>
    <x v="856"/>
    <n v="0"/>
    <n v="6663598"/>
    <n v="0"/>
    <n v="0"/>
    <n v="0"/>
    <n v="1.4E-2"/>
    <s v="Low"/>
    <n v="93290.372000000003"/>
    <m/>
    <m/>
    <m/>
    <m/>
    <m/>
    <m/>
    <m/>
    <m/>
    <m/>
  </r>
  <r>
    <s v="DIVIDENDO US$ 0,932444"/>
    <d v="2019-06-17T00:00:00"/>
    <x v="191"/>
    <s v="US$"/>
    <x v="1014"/>
    <n v="0"/>
    <n v="100000"/>
    <n v="0"/>
    <n v="0"/>
    <n v="0"/>
    <n v="0.93200000000000005"/>
    <s v="Low"/>
    <n v="93200"/>
    <m/>
    <m/>
    <m/>
    <m/>
    <m/>
    <m/>
    <m/>
    <m/>
    <m/>
  </r>
  <r>
    <s v="DIVIDENDO INF 0 $ 0,024316"/>
    <d v="2017-12-12T00:00:00"/>
    <x v="70"/>
    <s v="$"/>
    <x v="694"/>
    <n v="0"/>
    <n v="3883012"/>
    <n v="0"/>
    <n v="0"/>
    <n v="0"/>
    <n v="2.4E-2"/>
    <s v="Low"/>
    <n v="93192.288"/>
    <m/>
    <m/>
    <m/>
    <m/>
    <m/>
    <m/>
    <m/>
    <m/>
    <m/>
  </r>
  <r>
    <s v="DIVIDENDO INF 0 $ 0,023688"/>
    <d v="2017-11-03T00:00:00"/>
    <x v="843"/>
    <s v="$"/>
    <x v="694"/>
    <n v="0"/>
    <n v="3883012"/>
    <n v="0"/>
    <n v="0"/>
    <n v="0"/>
    <n v="2.4E-2"/>
    <s v="Low"/>
    <n v="93192.288"/>
    <m/>
    <m/>
    <m/>
    <m/>
    <m/>
    <m/>
    <m/>
    <m/>
    <m/>
  </r>
  <r>
    <s v="DIVIDENDO $ 0,023542"/>
    <d v="2015-04-17T00:00:00"/>
    <x v="257"/>
    <s v="$"/>
    <x v="694"/>
    <n v="0"/>
    <n v="3883012"/>
    <n v="0"/>
    <n v="0"/>
    <n v="0"/>
    <n v="2.4E-2"/>
    <s v="Low"/>
    <n v="93192.288"/>
    <m/>
    <m/>
    <m/>
    <m/>
    <m/>
    <m/>
    <m/>
    <m/>
    <m/>
  </r>
  <r>
    <s v="DIVIDENDO PROV US$ 0,93"/>
    <d v="2021-09-09T00:00:00"/>
    <x v="1335"/>
    <s v="US$"/>
    <x v="1051"/>
    <n v="0"/>
    <n v="100000"/>
    <n v="0"/>
    <n v="0"/>
    <n v="0"/>
    <n v="0.93"/>
    <s v="Low"/>
    <n v="93000"/>
    <m/>
    <m/>
    <m/>
    <m/>
    <m/>
    <m/>
    <m/>
    <m/>
    <m/>
  </r>
  <r>
    <s v="DIVIDENDO PROV US$ 0,93"/>
    <d v="2021-08-12T00:00:00"/>
    <x v="1336"/>
    <s v="US$"/>
    <x v="1052"/>
    <n v="0"/>
    <n v="100000"/>
    <n v="0"/>
    <n v="0"/>
    <n v="0"/>
    <n v="0.93"/>
    <s v="Low"/>
    <n v="93000"/>
    <m/>
    <m/>
    <m/>
    <m/>
    <m/>
    <m/>
    <m/>
    <m/>
    <m/>
  </r>
  <r>
    <s v="DIVIDENDO US$ 0,93"/>
    <d v="2021-06-10T00:00:00"/>
    <x v="1036"/>
    <s v="US$"/>
    <x v="1051"/>
    <n v="0"/>
    <n v="100000"/>
    <n v="0"/>
    <n v="0"/>
    <n v="0"/>
    <n v="0.93"/>
    <s v="Low"/>
    <n v="93000"/>
    <m/>
    <m/>
    <m/>
    <m/>
    <m/>
    <m/>
    <m/>
    <m/>
    <m/>
  </r>
  <r>
    <s v="DIVIDENDO US$ 0,93"/>
    <d v="2021-05-13T00:00:00"/>
    <x v="743"/>
    <s v="US$"/>
    <x v="1052"/>
    <n v="0"/>
    <n v="100000"/>
    <n v="0"/>
    <n v="0"/>
    <n v="0"/>
    <n v="0.93"/>
    <s v="Low"/>
    <n v="93000"/>
    <m/>
    <m/>
    <m/>
    <m/>
    <m/>
    <m/>
    <m/>
    <m/>
    <m/>
  </r>
  <r>
    <s v="DIVIDENDO US$ 0,93"/>
    <d v="2021-03-11T00:00:00"/>
    <x v="834"/>
    <s v="US$"/>
    <x v="1051"/>
    <n v="0"/>
    <n v="100000"/>
    <n v="0"/>
    <n v="0"/>
    <n v="0"/>
    <n v="0.93"/>
    <s v="Low"/>
    <n v="93000"/>
    <m/>
    <m/>
    <m/>
    <m/>
    <m/>
    <m/>
    <m/>
    <m/>
    <m/>
  </r>
  <r>
    <s v="DIVIDENDO US$ 0,93"/>
    <d v="2021-02-25T00:00:00"/>
    <x v="1057"/>
    <s v="US$"/>
    <x v="1052"/>
    <n v="0"/>
    <n v="100000"/>
    <n v="0"/>
    <n v="0"/>
    <n v="0"/>
    <n v="0.93"/>
    <s v="Low"/>
    <n v="93000"/>
    <m/>
    <m/>
    <m/>
    <m/>
    <m/>
    <m/>
    <m/>
    <m/>
    <m/>
  </r>
  <r>
    <s v="DIVIDENDO US$ 0,93"/>
    <d v="2020-12-10T00:00:00"/>
    <x v="1233"/>
    <s v="US$"/>
    <x v="1051"/>
    <n v="0"/>
    <n v="100000"/>
    <n v="0"/>
    <n v="0"/>
    <n v="0"/>
    <n v="0.93"/>
    <s v="Low"/>
    <n v="93000"/>
    <m/>
    <m/>
    <m/>
    <m/>
    <m/>
    <m/>
    <m/>
    <m/>
    <m/>
  </r>
  <r>
    <s v="DIVIDENDO US$ 0,93"/>
    <d v="2020-11-12T00:00:00"/>
    <x v="955"/>
    <s v="US$"/>
    <x v="1052"/>
    <n v="0"/>
    <n v="100000"/>
    <n v="0"/>
    <n v="0"/>
    <n v="0"/>
    <n v="0.93"/>
    <s v="Low"/>
    <n v="93000"/>
    <m/>
    <m/>
    <m/>
    <m/>
    <m/>
    <m/>
    <m/>
    <m/>
    <m/>
  </r>
  <r>
    <s v="DIVIDENDO US$ 0,092668"/>
    <d v="2020-09-01T00:00:00"/>
    <x v="970"/>
    <s v="US$"/>
    <x v="970"/>
    <n v="0"/>
    <n v="1000000"/>
    <n v="0"/>
    <n v="0"/>
    <n v="0"/>
    <n v="9.2999999999999999E-2"/>
    <s v="Low"/>
    <n v="93000"/>
    <m/>
    <m/>
    <m/>
    <m/>
    <m/>
    <m/>
    <m/>
    <m/>
    <m/>
  </r>
  <r>
    <s v="DIVIDENDO US$ 0,093365"/>
    <d v="2020-04-30T00:00:00"/>
    <x v="206"/>
    <s v="US$"/>
    <x v="971"/>
    <n v="0"/>
    <n v="1000000"/>
    <n v="0"/>
    <n v="0"/>
    <n v="0"/>
    <n v="9.2999999999999999E-2"/>
    <s v="Low"/>
    <n v="93000"/>
    <m/>
    <m/>
    <m/>
    <m/>
    <m/>
    <m/>
    <m/>
    <m/>
    <m/>
  </r>
  <r>
    <s v="DIVIDENDO US$ 0,9275"/>
    <d v="2019-02-28T00:00:00"/>
    <x v="732"/>
    <s v="US$"/>
    <x v="1037"/>
    <n v="0"/>
    <n v="100000"/>
    <n v="0"/>
    <n v="0"/>
    <n v="0"/>
    <n v="0.92800000000000005"/>
    <s v="Low"/>
    <n v="92800"/>
    <m/>
    <m/>
    <m/>
    <m/>
    <m/>
    <m/>
    <m/>
    <m/>
    <m/>
  </r>
  <r>
    <s v="DIVIDENDO US$ 0,9275"/>
    <d v="2018-12-06T00:00:00"/>
    <x v="1050"/>
    <s v="US$"/>
    <x v="1037"/>
    <n v="0"/>
    <n v="100000"/>
    <n v="0"/>
    <n v="0"/>
    <n v="0"/>
    <n v="0.92800000000000005"/>
    <s v="Low"/>
    <n v="92800"/>
    <m/>
    <m/>
    <m/>
    <m/>
    <m/>
    <m/>
    <m/>
    <m/>
    <m/>
  </r>
  <r>
    <s v="DIVIDENDO US$ 0,927511"/>
    <d v="2018-12-18T00:00:00"/>
    <x v="1199"/>
    <s v="US$"/>
    <x v="1016"/>
    <n v="0"/>
    <n v="100000"/>
    <n v="0"/>
    <n v="0"/>
    <n v="0"/>
    <n v="0.92800000000000005"/>
    <s v="Low"/>
    <n v="92800"/>
    <m/>
    <m/>
    <m/>
    <m/>
    <m/>
    <m/>
    <m/>
    <m/>
    <m/>
  </r>
  <r>
    <s v="DIVIDENDO US$ 0,9275"/>
    <d v="2018-09-06T00:00:00"/>
    <x v="733"/>
    <s v="US$"/>
    <x v="1037"/>
    <n v="0"/>
    <n v="100000"/>
    <n v="0"/>
    <n v="0"/>
    <n v="0"/>
    <n v="0.92800000000000005"/>
    <s v="Low"/>
    <n v="92800"/>
    <m/>
    <m/>
    <m/>
    <m/>
    <m/>
    <m/>
    <m/>
    <m/>
    <m/>
  </r>
  <r>
    <s v="DIVIDENDO US$ 0,9275"/>
    <d v="2018-05-31T00:00:00"/>
    <x v="1009"/>
    <s v="US$"/>
    <x v="1037"/>
    <n v="0"/>
    <n v="100000"/>
    <n v="0"/>
    <n v="0"/>
    <n v="0"/>
    <n v="0.92800000000000005"/>
    <s v="Low"/>
    <n v="92800"/>
    <m/>
    <m/>
    <m/>
    <m/>
    <m/>
    <m/>
    <m/>
    <m/>
    <m/>
  </r>
  <r>
    <s v="DIVIDENDO US$ 0,927279"/>
    <d v="2015-12-21T00:00:00"/>
    <x v="958"/>
    <s v="US$"/>
    <x v="1017"/>
    <n v="0"/>
    <n v="100000"/>
    <n v="0"/>
    <n v="0"/>
    <n v="0"/>
    <n v="0.92700000000000005"/>
    <s v="Low"/>
    <n v="92700"/>
    <m/>
    <m/>
    <m/>
    <m/>
    <m/>
    <m/>
    <m/>
    <m/>
    <m/>
  </r>
  <r>
    <s v="DIVIDENDO US$ 0,922486"/>
    <d v="2019-06-17T00:00:00"/>
    <x v="191"/>
    <s v="US$"/>
    <x v="1053"/>
    <n v="0"/>
    <n v="100000"/>
    <n v="0"/>
    <n v="0"/>
    <n v="0"/>
    <n v="0.92200000000000004"/>
    <s v="Low"/>
    <n v="92200"/>
    <m/>
    <m/>
    <m/>
    <m/>
    <m/>
    <m/>
    <m/>
    <m/>
    <m/>
  </r>
  <r>
    <s v="DIVIDENDO PROV 0 US$ 0,091919"/>
    <d v="2021-06-10T00:00:00"/>
    <x v="103"/>
    <s v="US$"/>
    <x v="891"/>
    <n v="0"/>
    <n v="1000000"/>
    <n v="0"/>
    <n v="0"/>
    <n v="0"/>
    <n v="9.1999999999999998E-2"/>
    <s v="Low"/>
    <n v="92000"/>
    <m/>
    <m/>
    <m/>
    <m/>
    <m/>
    <m/>
    <m/>
    <m/>
    <m/>
  </r>
  <r>
    <s v="DIVIDENDO US$ 0,092037"/>
    <d v="2021-03-25T00:00:00"/>
    <x v="500"/>
    <s v="US$"/>
    <x v="855"/>
    <n v="0"/>
    <n v="1000000"/>
    <n v="0"/>
    <n v="0"/>
    <n v="0"/>
    <n v="9.1999999999999998E-2"/>
    <s v="Low"/>
    <n v="92000"/>
    <m/>
    <m/>
    <m/>
    <m/>
    <m/>
    <m/>
    <m/>
    <m/>
    <m/>
  </r>
  <r>
    <s v="DIVIDENDO US$ 0,091594"/>
    <d v="2020-11-02T00:00:00"/>
    <x v="108"/>
    <s v="US$"/>
    <x v="910"/>
    <n v="0"/>
    <n v="1000000"/>
    <n v="0"/>
    <n v="0"/>
    <n v="0"/>
    <n v="9.1999999999999998E-2"/>
    <s v="Low"/>
    <n v="92000"/>
    <m/>
    <m/>
    <m/>
    <m/>
    <m/>
    <m/>
    <m/>
    <m/>
    <m/>
  </r>
  <r>
    <s v="DIVIDENDO US$ 0,091981"/>
    <d v="2020-10-01T00:00:00"/>
    <x v="421"/>
    <s v="US$"/>
    <x v="970"/>
    <n v="0"/>
    <n v="1000000"/>
    <n v="0"/>
    <n v="0"/>
    <n v="0"/>
    <n v="9.1999999999999998E-2"/>
    <s v="Low"/>
    <n v="92000"/>
    <m/>
    <m/>
    <m/>
    <m/>
    <m/>
    <m/>
    <m/>
    <m/>
    <m/>
  </r>
  <r>
    <s v="DIVIDENDO US$ 0,920359"/>
    <d v="2018-06-19T00:00:00"/>
    <x v="900"/>
    <s v="US$"/>
    <x v="1054"/>
    <n v="0"/>
    <n v="100000"/>
    <n v="0"/>
    <n v="0"/>
    <n v="0"/>
    <n v="0.92"/>
    <s v="Low"/>
    <n v="92000"/>
    <m/>
    <m/>
    <m/>
    <m/>
    <m/>
    <m/>
    <m/>
    <m/>
    <m/>
  </r>
  <r>
    <s v="DIVIDENDO US$ 0,919935"/>
    <d v="2017-12-21T00:00:00"/>
    <x v="873"/>
    <s v="US$"/>
    <x v="1018"/>
    <n v="0"/>
    <n v="100000"/>
    <n v="0"/>
    <n v="0"/>
    <n v="0"/>
    <n v="0.92"/>
    <s v="Low"/>
    <n v="92000"/>
    <m/>
    <m/>
    <m/>
    <m/>
    <m/>
    <m/>
    <m/>
    <m/>
    <m/>
  </r>
  <r>
    <s v="DIVIDENDO US$ 0,919"/>
    <d v="2018-12-20T00:00:00"/>
    <x v="815"/>
    <s v="US$"/>
    <x v="1048"/>
    <n v="0"/>
    <n v="100000"/>
    <n v="0"/>
    <n v="0"/>
    <n v="0"/>
    <n v="0.91900000000000004"/>
    <s v="Low"/>
    <n v="91900"/>
    <m/>
    <m/>
    <m/>
    <m/>
    <m/>
    <m/>
    <m/>
    <m/>
    <m/>
  </r>
  <r>
    <s v="DIVIDENDO US$ 0,91905"/>
    <d v="2018-06-19T00:00:00"/>
    <x v="900"/>
    <s v="US$"/>
    <x v="1035"/>
    <n v="0"/>
    <n v="100000"/>
    <n v="0"/>
    <n v="0"/>
    <n v="0"/>
    <n v="0.91900000000000004"/>
    <s v="Low"/>
    <n v="91900"/>
    <m/>
    <m/>
    <m/>
    <m/>
    <m/>
    <m/>
    <m/>
    <m/>
    <m/>
  </r>
  <r>
    <s v="DIVIDENDO US$ 0,229442"/>
    <d v="2020-12-14T00:00:00"/>
    <x v="89"/>
    <s v="US$"/>
    <x v="1018"/>
    <n v="0"/>
    <n v="400036"/>
    <n v="0"/>
    <n v="0"/>
    <n v="0"/>
    <n v="0.22900000000000001"/>
    <s v="Low"/>
    <n v="91608.244000000006"/>
    <m/>
    <m/>
    <m/>
    <m/>
    <m/>
    <m/>
    <m/>
    <m/>
    <m/>
  </r>
  <r>
    <s v="DIVIDENDO PROV 0 US$ 0,91486"/>
    <d v="2021-06-10T00:00:00"/>
    <x v="103"/>
    <s v="US$"/>
    <x v="1055"/>
    <n v="0"/>
    <n v="100000"/>
    <n v="0"/>
    <n v="0"/>
    <n v="0"/>
    <n v="0.91500000000000004"/>
    <s v="Low"/>
    <n v="91500"/>
    <m/>
    <m/>
    <m/>
    <m/>
    <m/>
    <m/>
    <m/>
    <m/>
    <m/>
  </r>
  <r>
    <s v="DIVIDENDO US$ 0,914929"/>
    <d v="2016-09-26T00:00:00"/>
    <x v="737"/>
    <s v="US$"/>
    <x v="977"/>
    <n v="0"/>
    <n v="100000"/>
    <n v="0"/>
    <n v="0"/>
    <n v="0"/>
    <n v="0.91500000000000004"/>
    <s v="Low"/>
    <n v="91500"/>
    <m/>
    <m/>
    <m/>
    <m/>
    <m/>
    <m/>
    <m/>
    <m/>
    <m/>
  </r>
  <r>
    <s v="DIVIDENDO US$ 0,913607"/>
    <d v="2015-06-25T00:00:00"/>
    <x v="16"/>
    <s v="US$"/>
    <x v="1006"/>
    <n v="0"/>
    <n v="100000"/>
    <n v="0"/>
    <n v="0"/>
    <n v="0"/>
    <n v="0.91400000000000003"/>
    <s v="Low"/>
    <n v="91400"/>
    <m/>
    <m/>
    <m/>
    <m/>
    <m/>
    <m/>
    <m/>
    <m/>
    <m/>
  </r>
  <r>
    <s v="DIVIDENDO US$ 0,913"/>
    <d v="2017-12-18T00:00:00"/>
    <x v="246"/>
    <s v="US$"/>
    <x v="998"/>
    <n v="0"/>
    <n v="100000"/>
    <n v="0"/>
    <n v="0"/>
    <n v="0"/>
    <n v="0.91300000000000003"/>
    <s v="Low"/>
    <n v="91300"/>
    <m/>
    <m/>
    <m/>
    <m/>
    <m/>
    <m/>
    <m/>
    <m/>
    <m/>
  </r>
  <r>
    <s v="DIVIDENDO US$ 0,91"/>
    <d v="2020-09-10T00:00:00"/>
    <x v="1289"/>
    <s v="US$"/>
    <x v="1051"/>
    <n v="0"/>
    <n v="100000"/>
    <n v="0"/>
    <n v="0"/>
    <n v="0"/>
    <n v="0.91"/>
    <s v="Low"/>
    <n v="91000"/>
    <m/>
    <m/>
    <m/>
    <m/>
    <m/>
    <m/>
    <m/>
    <m/>
    <m/>
  </r>
  <r>
    <s v="DIVIDENDO PROV US$ 0,91"/>
    <d v="2020-06-11T00:00:00"/>
    <x v="1337"/>
    <s v="US$"/>
    <x v="1051"/>
    <n v="0"/>
    <n v="100000"/>
    <n v="0"/>
    <n v="0"/>
    <n v="0"/>
    <n v="0.91"/>
    <s v="Low"/>
    <n v="91000"/>
    <m/>
    <m/>
    <m/>
    <m/>
    <m/>
    <m/>
    <m/>
    <m/>
    <m/>
  </r>
  <r>
    <s v="DIVIDENDO PROV 0 US$ 0,91"/>
    <d v="2020-03-12T00:00:00"/>
    <x v="1179"/>
    <s v="US$"/>
    <x v="1051"/>
    <n v="0"/>
    <n v="100000"/>
    <n v="0"/>
    <n v="0"/>
    <n v="0"/>
    <n v="0.91"/>
    <s v="Low"/>
    <n v="91000"/>
    <m/>
    <m/>
    <m/>
    <m/>
    <m/>
    <m/>
    <m/>
    <m/>
    <m/>
  </r>
  <r>
    <s v="DIVIDENDO US$ 0,91"/>
    <d v="2019-12-12T00:00:00"/>
    <x v="1225"/>
    <s v="US$"/>
    <x v="1051"/>
    <n v="0"/>
    <n v="100000"/>
    <n v="0"/>
    <n v="0"/>
    <n v="0"/>
    <n v="0.91"/>
    <s v="Low"/>
    <n v="91000"/>
    <m/>
    <m/>
    <m/>
    <m/>
    <m/>
    <m/>
    <m/>
    <m/>
    <m/>
  </r>
  <r>
    <s v="DIVIDENDO US$ 0,91"/>
    <d v="2018-11-16T00:00:00"/>
    <x v="717"/>
    <s v="US$"/>
    <x v="1045"/>
    <n v="0"/>
    <n v="100000"/>
    <n v="0"/>
    <n v="0"/>
    <n v="0"/>
    <n v="0.91"/>
    <s v="Low"/>
    <n v="91000"/>
    <m/>
    <m/>
    <m/>
    <m/>
    <m/>
    <m/>
    <m/>
    <m/>
    <m/>
  </r>
  <r>
    <s v="DIVIDENDO US$ 0,91"/>
    <d v="2018-08-17T00:00:00"/>
    <x v="763"/>
    <s v="US$"/>
    <x v="1045"/>
    <n v="0"/>
    <n v="100000"/>
    <n v="0"/>
    <n v="0"/>
    <n v="0"/>
    <n v="0.91"/>
    <s v="Low"/>
    <n v="91000"/>
    <m/>
    <m/>
    <m/>
    <m/>
    <m/>
    <m/>
    <m/>
    <m/>
    <m/>
  </r>
  <r>
    <s v="DIVIDENDO US$ 0,91"/>
    <d v="2018-05-18T00:00:00"/>
    <x v="491"/>
    <s v="US$"/>
    <x v="1045"/>
    <n v="0"/>
    <n v="100000"/>
    <n v="0"/>
    <n v="0"/>
    <n v="0"/>
    <n v="0.91"/>
    <s v="Low"/>
    <n v="91000"/>
    <m/>
    <m/>
    <m/>
    <m/>
    <m/>
    <m/>
    <m/>
    <m/>
    <m/>
  </r>
  <r>
    <s v="DIVIDENDO US$ 0,91"/>
    <d v="2018-02-16T00:00:00"/>
    <x v="1249"/>
    <s v="US$"/>
    <x v="1045"/>
    <n v="0"/>
    <n v="100000"/>
    <n v="0"/>
    <n v="0"/>
    <n v="0"/>
    <n v="0.91"/>
    <s v="Low"/>
    <n v="91000"/>
    <m/>
    <m/>
    <m/>
    <m/>
    <m/>
    <m/>
    <m/>
    <m/>
    <m/>
  </r>
  <r>
    <s v="DIVIDENDO US$ 0,91"/>
    <d v="2015-11-04T00:00:00"/>
    <x v="146"/>
    <s v="US$"/>
    <x v="951"/>
    <n v="0"/>
    <n v="100000"/>
    <n v="0"/>
    <n v="0"/>
    <n v="0"/>
    <n v="0.91"/>
    <s v="Low"/>
    <n v="91000"/>
    <m/>
    <m/>
    <m/>
    <m/>
    <m/>
    <m/>
    <m/>
    <m/>
    <m/>
  </r>
  <r>
    <s v="DIVIDENDO US$ 0,91"/>
    <d v="2015-08-05T00:00:00"/>
    <x v="203"/>
    <s v="US$"/>
    <x v="951"/>
    <n v="0"/>
    <n v="100000"/>
    <n v="0"/>
    <n v="0"/>
    <n v="0"/>
    <n v="0.91"/>
    <s v="Low"/>
    <n v="91000"/>
    <m/>
    <m/>
    <m/>
    <m/>
    <m/>
    <m/>
    <m/>
    <m/>
    <m/>
  </r>
  <r>
    <s v="DIVIDENDO US$ 0,91"/>
    <d v="2015-05-06T00:00:00"/>
    <x v="945"/>
    <s v="US$"/>
    <x v="951"/>
    <n v="0"/>
    <n v="100000"/>
    <n v="0"/>
    <n v="0"/>
    <n v="0"/>
    <n v="0.91"/>
    <s v="Low"/>
    <n v="91000"/>
    <m/>
    <m/>
    <m/>
    <m/>
    <m/>
    <m/>
    <m/>
    <m/>
    <m/>
  </r>
  <r>
    <s v="DIVIDENDO US$ 0,91"/>
    <d v="2015-02-11T00:00:00"/>
    <x v="1028"/>
    <s v="US$"/>
    <x v="951"/>
    <n v="0"/>
    <n v="100000"/>
    <n v="0"/>
    <n v="0"/>
    <n v="0"/>
    <n v="0.91"/>
    <s v="Low"/>
    <n v="91000"/>
    <m/>
    <m/>
    <m/>
    <m/>
    <m/>
    <m/>
    <m/>
    <m/>
    <m/>
  </r>
  <r>
    <s v="DIVIDENDO US$ 0,9091"/>
    <d v="2019-12-23T00:00:00"/>
    <x v="287"/>
    <s v="US$"/>
    <x v="1007"/>
    <n v="0"/>
    <n v="100000"/>
    <n v="0"/>
    <n v="0"/>
    <n v="0"/>
    <n v="0.90900000000000003"/>
    <s v="Low"/>
    <n v="90900"/>
    <m/>
    <m/>
    <m/>
    <m/>
    <m/>
    <m/>
    <m/>
    <m/>
    <m/>
  </r>
  <r>
    <s v="DIVIDENDO DEF US$ 0,05128382394764440"/>
    <d v="2021-04-07T00:00:00"/>
    <x v="908"/>
    <s v="US$"/>
    <x v="927"/>
    <n v="0"/>
    <n v="1779494"/>
    <n v="0"/>
    <n v="0"/>
    <n v="0"/>
    <n v="5.0999999999999997E-2"/>
    <s v="Low"/>
    <n v="90754.194000000003"/>
    <m/>
    <m/>
    <m/>
    <m/>
    <m/>
    <m/>
    <m/>
    <m/>
    <m/>
  </r>
  <r>
    <s v="DIVIDENDO US$ 0,906257"/>
    <d v="2019-06-17T00:00:00"/>
    <x v="191"/>
    <s v="US$"/>
    <x v="1056"/>
    <n v="0"/>
    <n v="100000"/>
    <n v="0"/>
    <n v="0"/>
    <n v="0"/>
    <n v="0.90600000000000003"/>
    <s v="Low"/>
    <n v="90600"/>
    <m/>
    <m/>
    <m/>
    <m/>
    <m/>
    <m/>
    <m/>
    <m/>
    <m/>
  </r>
  <r>
    <s v="DIVIDENDO US$ 0,90607"/>
    <d v="2016-12-21T00:00:00"/>
    <x v="854"/>
    <s v="US$"/>
    <x v="1017"/>
    <n v="0"/>
    <n v="100000"/>
    <n v="0"/>
    <n v="0"/>
    <n v="0"/>
    <n v="0.90600000000000003"/>
    <s v="Low"/>
    <n v="90600"/>
    <m/>
    <m/>
    <m/>
    <m/>
    <m/>
    <m/>
    <m/>
    <m/>
    <m/>
  </r>
  <r>
    <s v="DIVIDENDO US$ 0,905496"/>
    <d v="2017-12-19T00:00:00"/>
    <x v="951"/>
    <s v="US$"/>
    <x v="982"/>
    <n v="0"/>
    <n v="100000"/>
    <n v="0"/>
    <n v="0"/>
    <n v="0"/>
    <n v="0.90500000000000003"/>
    <s v="Low"/>
    <n v="90500"/>
    <m/>
    <m/>
    <m/>
    <m/>
    <m/>
    <m/>
    <m/>
    <m/>
    <m/>
  </r>
  <r>
    <s v="DIVIDENDO US$ 0,904937"/>
    <d v="2016-03-23T00:00:00"/>
    <x v="1015"/>
    <s v="US$"/>
    <x v="1036"/>
    <n v="0"/>
    <n v="100000"/>
    <n v="0"/>
    <n v="0"/>
    <n v="0"/>
    <n v="0.90500000000000003"/>
    <s v="Low"/>
    <n v="90500"/>
    <m/>
    <m/>
    <m/>
    <m/>
    <m/>
    <m/>
    <m/>
    <m/>
    <m/>
  </r>
  <r>
    <s v="DIVIDENDO US$ 0,904166"/>
    <d v="2019-12-16T00:00:00"/>
    <x v="892"/>
    <s v="US$"/>
    <x v="1057"/>
    <n v="0"/>
    <n v="100000"/>
    <n v="0"/>
    <n v="0"/>
    <n v="0"/>
    <n v="0.90400000000000003"/>
    <s v="Low"/>
    <n v="90400"/>
    <m/>
    <m/>
    <m/>
    <m/>
    <m/>
    <m/>
    <m/>
    <m/>
    <m/>
  </r>
  <r>
    <s v="DIVIDENDO US$ 0,904"/>
    <d v="2016-06-21T00:00:00"/>
    <x v="954"/>
    <s v="US$"/>
    <x v="1031"/>
    <n v="0"/>
    <n v="100000"/>
    <n v="0"/>
    <n v="0"/>
    <n v="0"/>
    <n v="0.90400000000000003"/>
    <s v="Low"/>
    <n v="90400"/>
    <m/>
    <m/>
    <m/>
    <m/>
    <m/>
    <m/>
    <m/>
    <m/>
    <m/>
  </r>
  <r>
    <s v="DIVIDENDO US$ 0,902826"/>
    <d v="2017-12-19T00:00:00"/>
    <x v="951"/>
    <s v="US$"/>
    <x v="1006"/>
    <n v="0"/>
    <n v="100000"/>
    <n v="0"/>
    <n v="0"/>
    <n v="0"/>
    <n v="0.90300000000000002"/>
    <s v="Low"/>
    <n v="90300"/>
    <m/>
    <m/>
    <m/>
    <m/>
    <m/>
    <m/>
    <m/>
    <m/>
    <m/>
  </r>
  <r>
    <s v="DIVIDENDO US$ 0,9021"/>
    <d v="2020-12-21T00:00:00"/>
    <x v="452"/>
    <s v="US$"/>
    <x v="1058"/>
    <n v="0"/>
    <n v="100000"/>
    <n v="0"/>
    <n v="0"/>
    <n v="0"/>
    <n v="0.90200000000000002"/>
    <s v="Low"/>
    <n v="90200"/>
    <m/>
    <m/>
    <m/>
    <m/>
    <m/>
    <m/>
    <m/>
    <m/>
    <m/>
  </r>
  <r>
    <s v="DIVIDENDO PROV US$ 0,9"/>
    <d v="2021-09-14T00:00:00"/>
    <x v="1338"/>
    <s v="US$"/>
    <x v="1059"/>
    <n v="0"/>
    <n v="100000"/>
    <n v="0"/>
    <n v="0"/>
    <n v="0"/>
    <n v="0.9"/>
    <s v="Low"/>
    <n v="90000"/>
    <m/>
    <m/>
    <m/>
    <m/>
    <m/>
    <m/>
    <m/>
    <m/>
    <m/>
  </r>
  <r>
    <s v="DIVIDENDO PROV US$ 0,0088859381"/>
    <d v="2021-09-15T00:00:00"/>
    <x v="215"/>
    <s v="US$"/>
    <x v="965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8859348"/>
    <d v="2021-09-15T00:00:00"/>
    <x v="215"/>
    <s v="US$"/>
    <x v="966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8858348"/>
    <d v="2021-09-15T00:00:00"/>
    <x v="215"/>
    <s v="US$"/>
    <x v="964"/>
    <n v="0"/>
    <n v="10000000"/>
    <n v="0"/>
    <n v="0"/>
    <n v="0"/>
    <n v="8.9999999999999993E-3"/>
    <s v="Low"/>
    <n v="90000"/>
    <m/>
    <m/>
    <m/>
    <m/>
    <m/>
    <m/>
    <m/>
    <m/>
    <m/>
  </r>
  <r>
    <s v="DIVIDENDO PROV EURO 0,0086479043"/>
    <d v="2021-09-07T00:00:00"/>
    <x v="221"/>
    <s v="EURO"/>
    <x v="1060"/>
    <n v="0"/>
    <n v="10000000"/>
    <n v="0"/>
    <n v="0"/>
    <n v="0"/>
    <n v="8.9999999999999993E-3"/>
    <s v="Low"/>
    <n v="90000"/>
    <m/>
    <m/>
    <m/>
    <m/>
    <m/>
    <m/>
    <m/>
    <m/>
    <m/>
  </r>
  <r>
    <s v="DIVIDENDO PROV EURO 0,0086471873"/>
    <d v="2021-09-07T00:00:00"/>
    <x v="221"/>
    <s v="EURO"/>
    <x v="1061"/>
    <n v="0"/>
    <n v="10000000"/>
    <n v="0"/>
    <n v="0"/>
    <n v="0"/>
    <n v="8.9999999999999993E-3"/>
    <s v="Low"/>
    <n v="90000"/>
    <m/>
    <m/>
    <m/>
    <m/>
    <m/>
    <m/>
    <m/>
    <m/>
    <m/>
  </r>
  <r>
    <s v="DIVIDENDO US$ 0,9"/>
    <d v="2021-08-17T00:00:00"/>
    <x v="243"/>
    <s v="US$"/>
    <x v="1062"/>
    <n v="0"/>
    <n v="100000"/>
    <n v="0"/>
    <n v="0"/>
    <n v="0"/>
    <n v="0.9"/>
    <s v="Low"/>
    <n v="90000"/>
    <m/>
    <m/>
    <m/>
    <m/>
    <m/>
    <m/>
    <m/>
    <m/>
    <m/>
  </r>
  <r>
    <s v="DIVIDENDO PROV US$ 0,45"/>
    <d v="2021-08-11T00:00:00"/>
    <x v="338"/>
    <s v="US$"/>
    <x v="1063"/>
    <n v="0"/>
    <n v="200000"/>
    <n v="0"/>
    <n v="0"/>
    <n v="0"/>
    <n v="0.45"/>
    <s v="Low"/>
    <n v="90000"/>
    <m/>
    <m/>
    <m/>
    <m/>
    <m/>
    <m/>
    <m/>
    <m/>
    <m/>
  </r>
  <r>
    <s v="DIVIDENDO US$ 0,9"/>
    <d v="2021-07-02T00:00:00"/>
    <x v="1339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PROV US$ 0,00911905"/>
    <d v="2021-06-24T00:00:00"/>
    <x v="1036"/>
    <s v="US$"/>
    <x v="1065"/>
    <n v="0"/>
    <n v="10000000"/>
    <n v="0"/>
    <n v="0"/>
    <n v="0"/>
    <n v="8.9999999999999993E-3"/>
    <s v="Low"/>
    <n v="90000"/>
    <m/>
    <m/>
    <m/>
    <m/>
    <m/>
    <m/>
    <m/>
    <m/>
    <m/>
  </r>
  <r>
    <s v="DIVIDENDO US$ 0,45"/>
    <d v="2021-05-12T00:00:00"/>
    <x v="18"/>
    <s v="US$"/>
    <x v="1063"/>
    <n v="0"/>
    <n v="200000"/>
    <n v="0"/>
    <n v="0"/>
    <n v="0"/>
    <n v="0.45"/>
    <s v="Low"/>
    <n v="90000"/>
    <m/>
    <m/>
    <m/>
    <m/>
    <m/>
    <m/>
    <m/>
    <m/>
    <m/>
  </r>
  <r>
    <s v="DIVIDENDO PROV EURO 0,008535078372277570"/>
    <d v="2021-05-11T00:00:00"/>
    <x v="133"/>
    <s v="EURO"/>
    <x v="854"/>
    <n v="0"/>
    <n v="10000000"/>
    <n v="0"/>
    <n v="0"/>
    <n v="0"/>
    <n v="8.9999999999999993E-3"/>
    <s v="Low"/>
    <n v="90000"/>
    <m/>
    <m/>
    <m/>
    <m/>
    <m/>
    <m/>
    <m/>
    <m/>
    <m/>
  </r>
  <r>
    <s v="DIVIDENDO US$ 0,9"/>
    <d v="2021-04-05T00:00:00"/>
    <x v="12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PROV US$ 0,008518043911577540"/>
    <d v="2021-04-15T00:00:00"/>
    <x v="845"/>
    <s v="US$"/>
    <x v="1066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729770761470120"/>
    <d v="2021-04-15T00:00:00"/>
    <x v="845"/>
    <s v="US$"/>
    <x v="990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9045608446878220"/>
    <d v="2021-04-15T00:00:00"/>
    <x v="845"/>
    <s v="US$"/>
    <x v="991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9104124480881250"/>
    <d v="2021-04-15T00:00:00"/>
    <x v="845"/>
    <s v="US$"/>
    <x v="918"/>
    <n v="0"/>
    <n v="10000000"/>
    <n v="0"/>
    <n v="0"/>
    <n v="0"/>
    <n v="8.9999999999999993E-3"/>
    <s v="Low"/>
    <n v="90000"/>
    <m/>
    <m/>
    <m/>
    <m/>
    <m/>
    <m/>
    <m/>
    <m/>
    <m/>
  </r>
  <r>
    <s v="DIVIDENDO US$ 0,45"/>
    <d v="2021-02-17T00:00:00"/>
    <x v="1245"/>
    <s v="US$"/>
    <x v="1063"/>
    <n v="0"/>
    <n v="200000"/>
    <n v="0"/>
    <n v="0"/>
    <n v="0"/>
    <n v="0.45"/>
    <s v="Low"/>
    <n v="90000"/>
    <m/>
    <m/>
    <m/>
    <m/>
    <m/>
    <m/>
    <m/>
    <m/>
    <m/>
  </r>
  <r>
    <s v="DIVIDENDO US$ 0,9"/>
    <d v="2021-01-05T00:00:00"/>
    <x v="624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US$ 0,089597"/>
    <d v="2020-12-01T00:00:00"/>
    <x v="478"/>
    <s v="US$"/>
    <x v="970"/>
    <n v="0"/>
    <n v="1000000"/>
    <n v="0"/>
    <n v="0"/>
    <n v="0"/>
    <n v="0.09"/>
    <s v="Low"/>
    <n v="90000"/>
    <m/>
    <m/>
    <m/>
    <m/>
    <m/>
    <m/>
    <m/>
    <m/>
    <m/>
  </r>
  <r>
    <s v="DIVIDENDO US$ 0,090194"/>
    <d v="2020-12-01T00:00:00"/>
    <x v="478"/>
    <s v="US$"/>
    <x v="910"/>
    <n v="0"/>
    <n v="1000000"/>
    <n v="0"/>
    <n v="0"/>
    <n v="0"/>
    <n v="0.09"/>
    <s v="Low"/>
    <n v="90000"/>
    <m/>
    <m/>
    <m/>
    <m/>
    <m/>
    <m/>
    <m/>
    <m/>
    <m/>
  </r>
  <r>
    <s v="DIVIDENDO US$ 0,45"/>
    <d v="2020-11-10T00:00:00"/>
    <x v="27"/>
    <s v="US$"/>
    <x v="1063"/>
    <n v="0"/>
    <n v="200000"/>
    <n v="0"/>
    <n v="0"/>
    <n v="0"/>
    <n v="0.45"/>
    <s v="Low"/>
    <n v="90000"/>
    <m/>
    <m/>
    <m/>
    <m/>
    <m/>
    <m/>
    <m/>
    <m/>
    <m/>
  </r>
  <r>
    <s v="REMANENTE EP, 257207603 ACC A US$ 0,0241"/>
    <d v="2020-10-05T00:00:00"/>
    <x v="1340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US$ 0,9"/>
    <d v="2020-08-13T00:00:00"/>
    <x v="850"/>
    <s v="US$"/>
    <x v="1052"/>
    <n v="0"/>
    <n v="100000"/>
    <n v="0"/>
    <n v="0"/>
    <n v="0"/>
    <n v="0.9"/>
    <s v="Low"/>
    <n v="90000"/>
    <m/>
    <m/>
    <m/>
    <m/>
    <m/>
    <m/>
    <m/>
    <m/>
    <m/>
  </r>
  <r>
    <s v="DIVIDENDO US$ 0,9"/>
    <d v="2020-07-30T00:00:00"/>
    <x v="1341"/>
    <s v="US$"/>
    <x v="1046"/>
    <n v="0"/>
    <n v="100000"/>
    <n v="0"/>
    <n v="0"/>
    <n v="0"/>
    <n v="0.9"/>
    <s v="Low"/>
    <n v="90000"/>
    <m/>
    <m/>
    <m/>
    <m/>
    <m/>
    <m/>
    <m/>
    <m/>
    <m/>
  </r>
  <r>
    <s v="DIVIDENDO US$ 0,9"/>
    <d v="2020-07-02T00:00:00"/>
    <x v="630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DEF US$ 0,00945263800709"/>
    <d v="2020-06-23T00:00:00"/>
    <x v="157"/>
    <s v="US$"/>
    <x v="1012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71409032107"/>
    <d v="2020-06-11T00:00:00"/>
    <x v="1232"/>
    <s v="US$"/>
    <x v="1010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70218121870"/>
    <d v="2020-06-11T00:00:00"/>
    <x v="1232"/>
    <s v="US$"/>
    <x v="1011"/>
    <n v="0"/>
    <n v="10000000"/>
    <n v="0"/>
    <n v="0"/>
    <n v="0"/>
    <n v="8.9999999999999993E-3"/>
    <s v="Low"/>
    <n v="90000"/>
    <m/>
    <m/>
    <m/>
    <m/>
    <m/>
    <m/>
    <m/>
    <m/>
    <m/>
  </r>
  <r>
    <s v="DIVIDENDO US$ 0,9"/>
    <d v="2020-05-14T00:00:00"/>
    <x v="688"/>
    <s v="US$"/>
    <x v="1052"/>
    <n v="0"/>
    <n v="100000"/>
    <n v="0"/>
    <n v="0"/>
    <n v="0"/>
    <n v="0.9"/>
    <s v="Low"/>
    <n v="90000"/>
    <m/>
    <m/>
    <m/>
    <m/>
    <m/>
    <m/>
    <m/>
    <m/>
    <m/>
  </r>
  <r>
    <s v="DIVIDENDO US$ 0,9"/>
    <d v="2020-04-30T00:00:00"/>
    <x v="532"/>
    <s v="US$"/>
    <x v="1046"/>
    <n v="0"/>
    <n v="100000"/>
    <n v="0"/>
    <n v="0"/>
    <n v="0"/>
    <n v="0.9"/>
    <s v="Low"/>
    <n v="90000"/>
    <m/>
    <m/>
    <m/>
    <m/>
    <m/>
    <m/>
    <m/>
    <m/>
    <m/>
  </r>
  <r>
    <s v="DIVIDENDO US$ 0,9"/>
    <d v="2020-04-04T00:00:00"/>
    <x v="590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PROV US$ 0,00914513"/>
    <d v="2020-03-27T00:00:00"/>
    <x v="1202"/>
    <s v="US$"/>
    <x v="959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589893086024250"/>
    <d v="2020-03-24T00:00:00"/>
    <x v="903"/>
    <s v="US$"/>
    <x v="1025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5205995280021590"/>
    <d v="2020-03-24T00:00:00"/>
    <x v="903"/>
    <s v="US$"/>
    <x v="1024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579206694833930"/>
    <d v="2020-03-24T00:00:00"/>
    <x v="903"/>
    <s v="US$"/>
    <x v="974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9"/>
    <d v="2020-02-27T00:00:00"/>
    <x v="691"/>
    <s v="US$"/>
    <x v="1052"/>
    <n v="0"/>
    <n v="100000"/>
    <n v="0"/>
    <n v="0"/>
    <n v="0"/>
    <n v="0.9"/>
    <s v="Low"/>
    <n v="90000"/>
    <m/>
    <m/>
    <m/>
    <m/>
    <m/>
    <m/>
    <m/>
    <m/>
    <m/>
  </r>
  <r>
    <s v="DIVIDENDO US$ 0,9"/>
    <d v="2020-01-30T00:00:00"/>
    <x v="557"/>
    <s v="US$"/>
    <x v="1046"/>
    <n v="0"/>
    <n v="100000"/>
    <n v="0"/>
    <n v="0"/>
    <n v="0"/>
    <n v="0.9"/>
    <s v="Low"/>
    <n v="90000"/>
    <m/>
    <m/>
    <m/>
    <m/>
    <m/>
    <m/>
    <m/>
    <m/>
    <m/>
  </r>
  <r>
    <s v="DIVIDENDO US$ 0,9"/>
    <d v="2020-01-03T00:00:00"/>
    <x v="202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PROV US$ 0,00853885"/>
    <d v="2020-01-11T00:00:00"/>
    <x v="1139"/>
    <s v="US$"/>
    <x v="780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539802"/>
    <d v="2020-01-11T00:00:00"/>
    <x v="1139"/>
    <s v="US$"/>
    <x v="715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922"/>
    <d v="2020-01-10T00:00:00"/>
    <x v="666"/>
    <s v="US$"/>
    <x v="798"/>
    <n v="0"/>
    <n v="10000000"/>
    <n v="0"/>
    <n v="0"/>
    <n v="0"/>
    <n v="8.9999999999999993E-3"/>
    <s v="Low"/>
    <n v="90000"/>
    <m/>
    <m/>
    <m/>
    <m/>
    <m/>
    <m/>
    <m/>
    <m/>
    <m/>
  </r>
  <r>
    <s v="DIVIDENDO US$ 0,9"/>
    <d v="2019-10-30T00:00:00"/>
    <x v="1099"/>
    <s v="US$"/>
    <x v="1046"/>
    <n v="0"/>
    <n v="100000"/>
    <n v="0"/>
    <n v="0"/>
    <n v="0"/>
    <n v="0.9"/>
    <s v="Low"/>
    <n v="90000"/>
    <m/>
    <m/>
    <m/>
    <m/>
    <m/>
    <m/>
    <m/>
    <m/>
    <m/>
  </r>
  <r>
    <s v="DIVIDENDO US$ 0,9"/>
    <d v="2019-10-03T00:00:00"/>
    <x v="1342"/>
    <s v="US$"/>
    <x v="1064"/>
    <n v="0"/>
    <n v="100000"/>
    <n v="0"/>
    <n v="0"/>
    <n v="0"/>
    <n v="0.9"/>
    <s v="Low"/>
    <n v="90000"/>
    <m/>
    <m/>
    <m/>
    <m/>
    <m/>
    <m/>
    <m/>
    <m/>
    <m/>
  </r>
  <r>
    <s v="DIVIDENDO PROV US$ 0,0089184975558790"/>
    <d v="2019-10-16T00:00:00"/>
    <x v="679"/>
    <s v="US$"/>
    <x v="918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681418200516320"/>
    <d v="2019-10-16T00:00:00"/>
    <x v="679"/>
    <s v="US$"/>
    <x v="990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900392677932570"/>
    <d v="2019-10-16T00:00:00"/>
    <x v="679"/>
    <s v="US$"/>
    <x v="991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67745"/>
    <d v="2019-06-15T00:00:00"/>
    <x v="191"/>
    <s v="US$"/>
    <x v="969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8612515943868"/>
    <d v="2019-06-11T00:00:00"/>
    <x v="696"/>
    <s v="US$"/>
    <x v="1012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928242488540573"/>
    <d v="2019-06-11T00:00:00"/>
    <x v="696"/>
    <s v="US$"/>
    <x v="991"/>
    <n v="0"/>
    <n v="10000000"/>
    <n v="0"/>
    <n v="0"/>
    <n v="0"/>
    <n v="8.9999999999999993E-3"/>
    <s v="Low"/>
    <n v="90000"/>
    <m/>
    <m/>
    <m/>
    <m/>
    <m/>
    <m/>
    <m/>
    <m/>
    <m/>
  </r>
  <r>
    <s v="DIVIDENDO PROV US$ 0,00929503357781328"/>
    <d v="2019-06-11T00:00:00"/>
    <x v="696"/>
    <s v="US$"/>
    <x v="918"/>
    <n v="0"/>
    <n v="10000000"/>
    <n v="0"/>
    <n v="0"/>
    <n v="0"/>
    <n v="8.9999999999999993E-3"/>
    <s v="Low"/>
    <n v="90000"/>
    <m/>
    <m/>
    <m/>
    <m/>
    <m/>
    <m/>
    <m/>
    <m/>
    <m/>
  </r>
  <r>
    <s v="DIVIDENDO US$ 0,9"/>
    <d v="2019-03-08T00:00:00"/>
    <x v="137"/>
    <s v="US$"/>
    <x v="996"/>
    <n v="0"/>
    <n v="100000"/>
    <n v="0"/>
    <n v="0"/>
    <n v="0"/>
    <n v="0.9"/>
    <s v="Low"/>
    <n v="90000"/>
    <m/>
    <m/>
    <m/>
    <m/>
    <m/>
    <m/>
    <m/>
    <m/>
    <m/>
  </r>
  <r>
    <s v="DIVIDENDO US$ 0,9"/>
    <d v="2019-02-25T00:00:00"/>
    <x v="1284"/>
    <s v="US$"/>
    <x v="1041"/>
    <n v="0"/>
    <n v="100000"/>
    <n v="0"/>
    <n v="0"/>
    <n v="0"/>
    <n v="0.9"/>
    <s v="Low"/>
    <n v="90000"/>
    <m/>
    <m/>
    <m/>
    <m/>
    <m/>
    <m/>
    <m/>
    <m/>
    <m/>
  </r>
  <r>
    <s v="DIVIDENDO US$ 0,9"/>
    <d v="2018-11-30T00:00:00"/>
    <x v="40"/>
    <s v="US$"/>
    <x v="996"/>
    <n v="0"/>
    <n v="100000"/>
    <n v="0"/>
    <n v="0"/>
    <n v="0"/>
    <n v="0.9"/>
    <s v="Low"/>
    <n v="90000"/>
    <m/>
    <m/>
    <m/>
    <m/>
    <m/>
    <m/>
    <m/>
    <m/>
    <m/>
  </r>
  <r>
    <s v="DIVIDENDO US$ 0,9"/>
    <d v="2018-11-26T00:00:00"/>
    <x v="1343"/>
    <s v="US$"/>
    <x v="1041"/>
    <n v="0"/>
    <n v="100000"/>
    <n v="0"/>
    <n v="0"/>
    <n v="0"/>
    <n v="0.9"/>
    <s v="Low"/>
    <n v="90000"/>
    <m/>
    <m/>
    <m/>
    <m/>
    <m/>
    <m/>
    <m/>
    <m/>
    <m/>
  </r>
  <r>
    <s v="DIVIDENDO US$ 0,9"/>
    <d v="2018-09-06T00:00:00"/>
    <x v="1324"/>
    <s v="US$"/>
    <x v="996"/>
    <n v="0"/>
    <n v="100000"/>
    <n v="0"/>
    <n v="0"/>
    <n v="0"/>
    <n v="0.9"/>
    <s v="Low"/>
    <n v="90000"/>
    <m/>
    <m/>
    <m/>
    <m/>
    <m/>
    <m/>
    <m/>
    <m/>
    <m/>
  </r>
  <r>
    <s v="DIVIDENDO US$ 0,9"/>
    <d v="2018-08-27T00:00:00"/>
    <x v="1152"/>
    <s v="US$"/>
    <x v="1041"/>
    <n v="0"/>
    <n v="100000"/>
    <n v="0"/>
    <n v="0"/>
    <n v="0"/>
    <n v="0.9"/>
    <s v="Low"/>
    <n v="90000"/>
    <m/>
    <m/>
    <m/>
    <m/>
    <m/>
    <m/>
    <m/>
    <m/>
    <m/>
  </r>
  <r>
    <s v="DIVIDENDO US$ 0,899778"/>
    <d v="2018-07-03T00:00:00"/>
    <x v="1216"/>
    <s v="US$"/>
    <x v="1018"/>
    <n v="0"/>
    <n v="100000"/>
    <n v="0"/>
    <n v="0"/>
    <n v="0"/>
    <n v="0.9"/>
    <s v="Low"/>
    <n v="90000"/>
    <m/>
    <m/>
    <m/>
    <m/>
    <m/>
    <m/>
    <m/>
    <m/>
    <m/>
  </r>
  <r>
    <s v="DIVIDENDO US$ 0,9"/>
    <d v="2018-06-15T00:00:00"/>
    <x v="1244"/>
    <s v="US$"/>
    <x v="996"/>
    <n v="0"/>
    <n v="100000"/>
    <n v="0"/>
    <n v="0"/>
    <n v="0"/>
    <n v="0.9"/>
    <s v="Low"/>
    <n v="90000"/>
    <m/>
    <m/>
    <m/>
    <m/>
    <m/>
    <m/>
    <m/>
    <m/>
    <m/>
  </r>
  <r>
    <s v="DIVIDENDO US$ 0,9"/>
    <d v="2018-05-25T00:00:00"/>
    <x v="520"/>
    <s v="US$"/>
    <x v="1041"/>
    <n v="0"/>
    <n v="100000"/>
    <n v="0"/>
    <n v="0"/>
    <n v="0"/>
    <n v="0.9"/>
    <s v="Low"/>
    <n v="90000"/>
    <m/>
    <m/>
    <m/>
    <m/>
    <m/>
    <m/>
    <m/>
    <m/>
    <m/>
  </r>
  <r>
    <s v="DIVIDENDO US$ 0,090116"/>
    <d v="2018-02-01T00:00:00"/>
    <x v="1146"/>
    <s v="US$"/>
    <x v="970"/>
    <n v="0"/>
    <n v="1000000"/>
    <n v="0"/>
    <n v="0"/>
    <n v="0"/>
    <n v="0.09"/>
    <s v="Low"/>
    <n v="90000"/>
    <m/>
    <m/>
    <m/>
    <m/>
    <m/>
    <m/>
    <m/>
    <m/>
    <m/>
  </r>
  <r>
    <s v="DIVIDENDO PROV US$ 0,008717813"/>
    <d v="2017-12-22T00:00:00"/>
    <x v="662"/>
    <s v="US$"/>
    <x v="867"/>
    <n v="0"/>
    <n v="10000000"/>
    <n v="0"/>
    <n v="0"/>
    <n v="0"/>
    <n v="8.9999999999999993E-3"/>
    <s v="Low"/>
    <n v="90000"/>
    <m/>
    <m/>
    <m/>
    <m/>
    <m/>
    <m/>
    <m/>
    <m/>
    <m/>
  </r>
  <r>
    <s v="DIVIDENDO US$ 0,899701"/>
    <d v="2016-06-21T00:00:00"/>
    <x v="954"/>
    <s v="US$"/>
    <x v="977"/>
    <n v="0"/>
    <n v="100000"/>
    <n v="0"/>
    <n v="0"/>
    <n v="0"/>
    <n v="0.9"/>
    <s v="Low"/>
    <n v="90000"/>
    <m/>
    <m/>
    <m/>
    <m/>
    <m/>
    <m/>
    <m/>
    <m/>
    <m/>
  </r>
  <r>
    <s v="DIVIDENDO US$ 0,899722"/>
    <d v="2015-12-21T00:00:00"/>
    <x v="958"/>
    <s v="US$"/>
    <x v="1016"/>
    <n v="0"/>
    <n v="100000"/>
    <n v="0"/>
    <n v="0"/>
    <n v="0"/>
    <n v="0.9"/>
    <s v="Low"/>
    <n v="90000"/>
    <m/>
    <m/>
    <m/>
    <m/>
    <m/>
    <m/>
    <m/>
    <m/>
    <m/>
  </r>
  <r>
    <s v="DIVIDENDO US$ 0,8979"/>
    <d v="2015-06-24T00:00:00"/>
    <x v="971"/>
    <s v="US$"/>
    <x v="1031"/>
    <n v="0"/>
    <n v="100000"/>
    <n v="0"/>
    <n v="0"/>
    <n v="0"/>
    <n v="0.89800000000000002"/>
    <s v="Low"/>
    <n v="89800"/>
    <m/>
    <m/>
    <m/>
    <m/>
    <m/>
    <m/>
    <m/>
    <m/>
    <m/>
  </r>
  <r>
    <s v="DIVIDENDO US$ 0,896202"/>
    <d v="2021-09-01T00:00:00"/>
    <x v="437"/>
    <s v="US$"/>
    <x v="1067"/>
    <n v="0"/>
    <n v="100000"/>
    <n v="0"/>
    <n v="0"/>
    <n v="0"/>
    <n v="0.89600000000000002"/>
    <s v="Low"/>
    <n v="89600"/>
    <m/>
    <m/>
    <m/>
    <m/>
    <m/>
    <m/>
    <m/>
    <m/>
    <m/>
  </r>
  <r>
    <s v="DIVIDENDO US$ 0,896174"/>
    <d v="2015-03-25T00:00:00"/>
    <x v="758"/>
    <s v="US$"/>
    <x v="977"/>
    <n v="0"/>
    <n v="100000"/>
    <n v="0"/>
    <n v="0"/>
    <n v="0"/>
    <n v="0.89600000000000002"/>
    <s v="Low"/>
    <n v="89600"/>
    <m/>
    <m/>
    <m/>
    <m/>
    <m/>
    <m/>
    <m/>
    <m/>
    <m/>
  </r>
  <r>
    <s v="DIVIDENDO US$ 0,894045"/>
    <d v="2016-03-23T00:00:00"/>
    <x v="1015"/>
    <s v="US$"/>
    <x v="977"/>
    <n v="0"/>
    <n v="100000"/>
    <n v="0"/>
    <n v="0"/>
    <n v="0"/>
    <n v="0.89400000000000002"/>
    <s v="Low"/>
    <n v="89400"/>
    <m/>
    <m/>
    <m/>
    <m/>
    <m/>
    <m/>
    <m/>
    <m/>
    <m/>
  </r>
  <r>
    <s v="DIVIDENDO PROV US$ 0,00486007719215494"/>
    <d v="2020-10-22T00:00:00"/>
    <x v="216"/>
    <s v="US$"/>
    <x v="918"/>
    <n v="0"/>
    <n v="17876428"/>
    <n v="0"/>
    <n v="0"/>
    <n v="0"/>
    <n v="5.0000000000000001E-3"/>
    <s v="Low"/>
    <n v="89382.14"/>
    <m/>
    <m/>
    <m/>
    <m/>
    <m/>
    <m/>
    <m/>
    <m/>
    <m/>
  </r>
  <r>
    <s v="DIVIDENDO $ 0,022771"/>
    <d v="2016-05-20T00:00:00"/>
    <x v="101"/>
    <s v="$"/>
    <x v="694"/>
    <n v="0"/>
    <n v="3883012"/>
    <n v="0"/>
    <n v="0"/>
    <n v="0"/>
    <n v="2.3E-2"/>
    <s v="Low"/>
    <n v="89309.275999999998"/>
    <m/>
    <m/>
    <m/>
    <m/>
    <m/>
    <m/>
    <m/>
    <m/>
    <m/>
  </r>
  <r>
    <s v="DIVIDENDO US$ 0,891811"/>
    <d v="2017-12-21T00:00:00"/>
    <x v="873"/>
    <s v="US$"/>
    <x v="1068"/>
    <n v="0"/>
    <n v="100000"/>
    <n v="0"/>
    <n v="0"/>
    <n v="0"/>
    <n v="0.89200000000000002"/>
    <s v="Low"/>
    <n v="89200"/>
    <m/>
    <m/>
    <m/>
    <m/>
    <m/>
    <m/>
    <m/>
    <m/>
    <m/>
  </r>
  <r>
    <s v="DIVIDENDO PROV US$ 0,0890042375"/>
    <d v="2021-03-11T00:00:00"/>
    <x v="1247"/>
    <s v="US$"/>
    <x v="1039"/>
    <n v="0"/>
    <n v="1000000"/>
    <n v="0"/>
    <n v="0"/>
    <n v="0"/>
    <n v="8.8999999999999996E-2"/>
    <s v="Low"/>
    <n v="89000"/>
    <m/>
    <m/>
    <m/>
    <m/>
    <m/>
    <m/>
    <m/>
    <m/>
    <m/>
  </r>
  <r>
    <s v="DIVIDENDO US$ 0,088791"/>
    <d v="2018-04-30T00:00:00"/>
    <x v="301"/>
    <s v="US$"/>
    <x v="971"/>
    <n v="0"/>
    <n v="1000000"/>
    <n v="0"/>
    <n v="0"/>
    <n v="0"/>
    <n v="8.8999999999999996E-2"/>
    <s v="Low"/>
    <n v="89000"/>
    <m/>
    <m/>
    <m/>
    <m/>
    <m/>
    <m/>
    <m/>
    <m/>
    <m/>
  </r>
  <r>
    <s v="DIVIDENDO US$ 0,89"/>
    <d v="2017-11-29T00:00:00"/>
    <x v="172"/>
    <s v="US$"/>
    <x v="983"/>
    <n v="0"/>
    <n v="100000"/>
    <n v="0"/>
    <n v="0"/>
    <n v="0"/>
    <n v="0.89"/>
    <s v="Low"/>
    <n v="89000"/>
    <m/>
    <m/>
    <m/>
    <m/>
    <m/>
    <m/>
    <m/>
    <m/>
    <m/>
  </r>
  <r>
    <s v="DIVIDENDO US$ 0,89"/>
    <d v="2017-08-29T00:00:00"/>
    <x v="193"/>
    <s v="US$"/>
    <x v="983"/>
    <n v="0"/>
    <n v="100000"/>
    <n v="0"/>
    <n v="0"/>
    <n v="0"/>
    <n v="0.89"/>
    <s v="Low"/>
    <n v="89000"/>
    <m/>
    <m/>
    <m/>
    <m/>
    <m/>
    <m/>
    <m/>
    <m/>
    <m/>
  </r>
  <r>
    <s v="DIVIDENDO US$ 0,89"/>
    <d v="2017-05-30T00:00:00"/>
    <x v="178"/>
    <s v="US$"/>
    <x v="983"/>
    <n v="0"/>
    <n v="100000"/>
    <n v="0"/>
    <n v="0"/>
    <n v="0"/>
    <n v="0.89"/>
    <s v="Low"/>
    <n v="89000"/>
    <m/>
    <m/>
    <m/>
    <m/>
    <m/>
    <m/>
    <m/>
    <m/>
    <m/>
  </r>
  <r>
    <s v="DIVIDENDO US$ 0,89"/>
    <d v="2017-03-07T00:00:00"/>
    <x v="15"/>
    <s v="US$"/>
    <x v="983"/>
    <n v="0"/>
    <n v="100000"/>
    <n v="0"/>
    <n v="0"/>
    <n v="0"/>
    <n v="0.89"/>
    <s v="Low"/>
    <n v="89000"/>
    <m/>
    <m/>
    <m/>
    <m/>
    <m/>
    <m/>
    <m/>
    <m/>
    <m/>
  </r>
  <r>
    <s v="DIVIDENDO US$ 0,89"/>
    <d v="2016-08-30T00:00:00"/>
    <x v="1344"/>
    <s v="US$"/>
    <x v="1013"/>
    <n v="0"/>
    <n v="100000"/>
    <n v="0"/>
    <n v="0"/>
    <n v="0"/>
    <n v="0.89"/>
    <s v="Low"/>
    <n v="89000"/>
    <m/>
    <m/>
    <m/>
    <m/>
    <m/>
    <m/>
    <m/>
    <m/>
    <m/>
  </r>
  <r>
    <s v="DIVIDENDO US$ 0,89"/>
    <d v="2016-06-02T00:00:00"/>
    <x v="1345"/>
    <s v="US$"/>
    <x v="1013"/>
    <n v="0"/>
    <n v="100000"/>
    <n v="0"/>
    <n v="0"/>
    <n v="0"/>
    <n v="0.89"/>
    <s v="Low"/>
    <n v="89000"/>
    <m/>
    <m/>
    <m/>
    <m/>
    <m/>
    <m/>
    <m/>
    <m/>
    <m/>
  </r>
  <r>
    <s v="DIVIDENDO US$ 0,89"/>
    <d v="2016-02-26T00:00:00"/>
    <x v="1346"/>
    <s v="US$"/>
    <x v="1013"/>
    <n v="0"/>
    <n v="100000"/>
    <n v="0"/>
    <n v="0"/>
    <n v="0"/>
    <n v="0.89"/>
    <s v="Low"/>
    <n v="89000"/>
    <m/>
    <m/>
    <m/>
    <m/>
    <m/>
    <m/>
    <m/>
    <m/>
    <m/>
  </r>
  <r>
    <s v="DIVIDENDO US$ 0,89"/>
    <d v="2015-11-27T00:00:00"/>
    <x v="426"/>
    <s v="US$"/>
    <x v="1013"/>
    <n v="0"/>
    <n v="100000"/>
    <n v="0"/>
    <n v="0"/>
    <n v="0"/>
    <n v="0.89"/>
    <s v="Low"/>
    <n v="89000"/>
    <m/>
    <m/>
    <m/>
    <m/>
    <m/>
    <m/>
    <m/>
    <m/>
    <m/>
  </r>
  <r>
    <s v="DIVIDENDO US$ 0,886216"/>
    <d v="2019-12-16T00:00:00"/>
    <x v="892"/>
    <s v="US$"/>
    <x v="1036"/>
    <n v="0"/>
    <n v="100000"/>
    <n v="0"/>
    <n v="0"/>
    <n v="0"/>
    <n v="0.88600000000000001"/>
    <s v="Low"/>
    <n v="88600"/>
    <m/>
    <m/>
    <m/>
    <m/>
    <m/>
    <m/>
    <m/>
    <m/>
    <m/>
  </r>
  <r>
    <s v="DIVIDENDO US$ 0,886042"/>
    <d v="2016-06-22T00:00:00"/>
    <x v="954"/>
    <s v="US$"/>
    <x v="1035"/>
    <n v="0"/>
    <n v="100000"/>
    <n v="0"/>
    <n v="0"/>
    <n v="0"/>
    <n v="0.88600000000000001"/>
    <s v="Low"/>
    <n v="88600"/>
    <m/>
    <m/>
    <m/>
    <m/>
    <m/>
    <m/>
    <m/>
    <m/>
    <m/>
  </r>
  <r>
    <s v="DIVIDENDO US$ 0,885273"/>
    <d v="2019-12-16T00:00:00"/>
    <x v="892"/>
    <s v="US$"/>
    <x v="1053"/>
    <n v="0"/>
    <n v="100000"/>
    <n v="0"/>
    <n v="0"/>
    <n v="0"/>
    <n v="0.88500000000000001"/>
    <s v="Low"/>
    <n v="88500"/>
    <m/>
    <m/>
    <m/>
    <m/>
    <m/>
    <m/>
    <m/>
    <m/>
    <m/>
  </r>
  <r>
    <s v="DIVIDENDO US$ 0,884"/>
    <d v="2019-12-16T00:00:00"/>
    <x v="892"/>
    <s v="US$"/>
    <x v="1056"/>
    <n v="0"/>
    <n v="100000"/>
    <n v="0"/>
    <n v="0"/>
    <n v="0"/>
    <n v="0.88400000000000001"/>
    <s v="Low"/>
    <n v="88400"/>
    <m/>
    <m/>
    <m/>
    <m/>
    <m/>
    <m/>
    <m/>
    <m/>
    <m/>
  </r>
  <r>
    <s v="DIVIDENDO US$ 0,884"/>
    <d v="2017-12-18T00:00:00"/>
    <x v="246"/>
    <s v="US$"/>
    <x v="1007"/>
    <n v="0"/>
    <n v="100000"/>
    <n v="0"/>
    <n v="0"/>
    <n v="0"/>
    <n v="0.88400000000000001"/>
    <s v="Low"/>
    <n v="88400"/>
    <m/>
    <m/>
    <m/>
    <m/>
    <m/>
    <m/>
    <m/>
    <m/>
    <m/>
  </r>
  <r>
    <s v="DIVIDENDO US$ 0,88212"/>
    <d v="2019-06-17T00:00:00"/>
    <x v="191"/>
    <s v="US$"/>
    <x v="1069"/>
    <n v="0"/>
    <n v="100000"/>
    <n v="0"/>
    <n v="0"/>
    <n v="0"/>
    <n v="0.88200000000000001"/>
    <s v="Low"/>
    <n v="88200"/>
    <m/>
    <m/>
    <m/>
    <m/>
    <m/>
    <m/>
    <m/>
    <m/>
    <m/>
  </r>
  <r>
    <s v="DIVIDENDO PROV US$ 0,88"/>
    <d v="2021-09-09T00:00:00"/>
    <x v="1319"/>
    <s v="US$"/>
    <x v="1070"/>
    <n v="0"/>
    <n v="100000"/>
    <n v="0"/>
    <n v="0"/>
    <n v="0"/>
    <n v="0.88"/>
    <s v="Low"/>
    <n v="88000"/>
    <m/>
    <m/>
    <m/>
    <m/>
    <m/>
    <m/>
    <m/>
    <m/>
    <m/>
  </r>
  <r>
    <s v="DIVIDENDO US$ 0,88"/>
    <d v="2021-06-09T00:00:00"/>
    <x v="548"/>
    <s v="US$"/>
    <x v="1070"/>
    <n v="0"/>
    <n v="100000"/>
    <n v="0"/>
    <n v="0"/>
    <n v="0"/>
    <n v="0.88"/>
    <s v="Low"/>
    <n v="88000"/>
    <m/>
    <m/>
    <m/>
    <m/>
    <m/>
    <m/>
    <m/>
    <m/>
    <m/>
  </r>
  <r>
    <s v="DIVIDENDO US$ 0,087504"/>
    <d v="2020-11-02T00:00:00"/>
    <x v="108"/>
    <s v="US$"/>
    <x v="970"/>
    <n v="0"/>
    <n v="1000000"/>
    <n v="0"/>
    <n v="0"/>
    <n v="0"/>
    <n v="8.7999999999999995E-2"/>
    <s v="Low"/>
    <n v="88000"/>
    <m/>
    <m/>
    <m/>
    <m/>
    <m/>
    <m/>
    <m/>
    <m/>
    <m/>
  </r>
  <r>
    <s v="DIVIDENDO US$ 0,088008"/>
    <d v="2020-09-01T00:00:00"/>
    <x v="970"/>
    <s v="US$"/>
    <x v="922"/>
    <n v="0"/>
    <n v="1000000"/>
    <n v="0"/>
    <n v="0"/>
    <n v="0"/>
    <n v="8.7999999999999995E-2"/>
    <s v="Low"/>
    <n v="88000"/>
    <m/>
    <m/>
    <m/>
    <m/>
    <m/>
    <m/>
    <m/>
    <m/>
    <m/>
  </r>
  <r>
    <s v="DIVIDENDO US$ 0,88"/>
    <d v="2019-12-13T00:00:00"/>
    <x v="666"/>
    <s v="US$"/>
    <x v="1030"/>
    <n v="0"/>
    <n v="100000"/>
    <n v="0"/>
    <n v="0"/>
    <n v="0"/>
    <n v="0.88"/>
    <s v="Low"/>
    <n v="88000"/>
    <m/>
    <m/>
    <m/>
    <m/>
    <m/>
    <m/>
    <m/>
    <m/>
    <m/>
  </r>
  <r>
    <s v="DIVIDENDO US$ 0,88"/>
    <d v="2019-07-05T00:00:00"/>
    <x v="1156"/>
    <s v="US$"/>
    <x v="1030"/>
    <n v="0"/>
    <n v="100000"/>
    <n v="0"/>
    <n v="0"/>
    <n v="0"/>
    <n v="0.88"/>
    <s v="Low"/>
    <n v="88000"/>
    <m/>
    <m/>
    <m/>
    <m/>
    <m/>
    <m/>
    <m/>
    <m/>
    <m/>
  </r>
  <r>
    <s v="DIVIDENDO US$ 0,88"/>
    <d v="2019-05-30T00:00:00"/>
    <x v="556"/>
    <s v="US$"/>
    <x v="1038"/>
    <n v="0"/>
    <n v="100000"/>
    <n v="0"/>
    <n v="0"/>
    <n v="0"/>
    <n v="0.88"/>
    <s v="Low"/>
    <n v="88000"/>
    <m/>
    <m/>
    <m/>
    <m/>
    <m/>
    <m/>
    <m/>
    <m/>
    <m/>
  </r>
  <r>
    <s v="DIVIDENDO US$ 0,88"/>
    <d v="2019-04-16T00:00:00"/>
    <x v="397"/>
    <s v="US$"/>
    <x v="1071"/>
    <n v="0"/>
    <n v="100000"/>
    <n v="0"/>
    <n v="0"/>
    <n v="0"/>
    <n v="0.88"/>
    <s v="Low"/>
    <n v="88000"/>
    <m/>
    <m/>
    <m/>
    <m/>
    <m/>
    <m/>
    <m/>
    <m/>
    <m/>
  </r>
  <r>
    <s v="DIVIDENDO PROV 0 US$ 0,88"/>
    <d v="2019-02-27T00:00:00"/>
    <x v="732"/>
    <s v="US$"/>
    <x v="1038"/>
    <n v="0"/>
    <n v="100000"/>
    <n v="0"/>
    <n v="0"/>
    <n v="0"/>
    <n v="0.88"/>
    <s v="Low"/>
    <n v="88000"/>
    <m/>
    <m/>
    <m/>
    <m/>
    <m/>
    <m/>
    <m/>
    <m/>
    <m/>
  </r>
  <r>
    <s v="DIVIDENDO US$ 0,88"/>
    <d v="2018-12-07T00:00:00"/>
    <x v="109"/>
    <s v="US$"/>
    <x v="1030"/>
    <n v="0"/>
    <n v="100000"/>
    <n v="0"/>
    <n v="0"/>
    <n v="0"/>
    <n v="0.88"/>
    <s v="Low"/>
    <n v="88000"/>
    <m/>
    <m/>
    <m/>
    <m/>
    <m/>
    <m/>
    <m/>
    <m/>
    <m/>
  </r>
  <r>
    <s v="DIVIDENDO US$ 0,878233"/>
    <d v="2015-12-24T00:00:00"/>
    <x v="968"/>
    <s v="US$"/>
    <x v="1018"/>
    <n v="0"/>
    <n v="100000"/>
    <n v="0"/>
    <n v="0"/>
    <n v="0"/>
    <n v="0.878"/>
    <s v="Low"/>
    <n v="87800"/>
    <m/>
    <m/>
    <m/>
    <m/>
    <m/>
    <m/>
    <m/>
    <m/>
    <m/>
  </r>
  <r>
    <s v="DIVIDENDO $ 0,00943765"/>
    <d v="2019-08-07T00:00:00"/>
    <x v="841"/>
    <s v="$"/>
    <x v="592"/>
    <n v="0"/>
    <n v="9720000"/>
    <n v="0"/>
    <n v="0"/>
    <n v="0"/>
    <n v="8.9999999999999993E-3"/>
    <s v="Low"/>
    <n v="87480"/>
    <m/>
    <m/>
    <m/>
    <m/>
    <m/>
    <m/>
    <m/>
    <m/>
    <m/>
  </r>
  <r>
    <s v="DIVIDENDO US$ 0,87396"/>
    <d v="2019-06-17T00:00:00"/>
    <x v="191"/>
    <s v="US$"/>
    <x v="1072"/>
    <n v="0"/>
    <n v="100000"/>
    <n v="0"/>
    <n v="0"/>
    <n v="0"/>
    <n v="0.874"/>
    <s v="Low"/>
    <n v="87400"/>
    <m/>
    <m/>
    <m/>
    <m/>
    <m/>
    <m/>
    <m/>
    <m/>
    <m/>
  </r>
  <r>
    <s v="DIVIDENDO PROV 0 US$ 0,872054"/>
    <d v="2021-06-10T00:00:00"/>
    <x v="103"/>
    <s v="US$"/>
    <x v="1031"/>
    <n v="0"/>
    <n v="100000"/>
    <n v="0"/>
    <n v="0"/>
    <n v="0"/>
    <n v="0.872"/>
    <s v="Low"/>
    <n v="87200"/>
    <m/>
    <m/>
    <m/>
    <m/>
    <m/>
    <m/>
    <m/>
    <m/>
    <m/>
  </r>
  <r>
    <s v="DIVIDENDO DEF EURO 0,02084937522959650"/>
    <d v="2021-06-15T00:00:00"/>
    <x v="722"/>
    <s v="EURO"/>
    <x v="839"/>
    <n v="0"/>
    <n v="4151741"/>
    <n v="0"/>
    <n v="0"/>
    <n v="0"/>
    <n v="2.1000000000000001E-2"/>
    <s v="Low"/>
    <n v="87186.561000000002"/>
    <m/>
    <m/>
    <m/>
    <m/>
    <m/>
    <m/>
    <m/>
    <m/>
    <m/>
  </r>
  <r>
    <s v="DIVIDENDO US$ 0,87"/>
    <d v="2021-08-12T00:00:00"/>
    <x v="243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PROV US$ 0,8698"/>
    <d v="2021-07-22T00:00:00"/>
    <x v="1194"/>
    <s v="US$"/>
    <x v="1074"/>
    <n v="0"/>
    <n v="100000"/>
    <n v="0"/>
    <n v="0"/>
    <n v="0"/>
    <n v="0.87"/>
    <s v="Low"/>
    <n v="87000"/>
    <m/>
    <m/>
    <m/>
    <m/>
    <m/>
    <m/>
    <m/>
    <m/>
    <m/>
  </r>
  <r>
    <s v="DIVIDENDO US$ 0,87"/>
    <d v="2021-05-12T00:00:00"/>
    <x v="249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DEF US$ 0,8698"/>
    <d v="2021-04-22T00:00:00"/>
    <x v="791"/>
    <s v="US$"/>
    <x v="1074"/>
    <n v="0"/>
    <n v="100000"/>
    <n v="0"/>
    <n v="0"/>
    <n v="0"/>
    <n v="0.87"/>
    <s v="Low"/>
    <n v="87000"/>
    <m/>
    <m/>
    <m/>
    <m/>
    <m/>
    <m/>
    <m/>
    <m/>
    <m/>
  </r>
  <r>
    <s v="DIVIDENDO US$ 0,87"/>
    <d v="2021-02-09T00:00:00"/>
    <x v="1266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086751"/>
    <d v="2021-02-01T00:00:00"/>
    <x v="374"/>
    <s v="US$"/>
    <x v="910"/>
    <n v="0"/>
    <n v="1000000"/>
    <n v="0"/>
    <n v="0"/>
    <n v="0"/>
    <n v="8.6999999999999994E-2"/>
    <s v="Low"/>
    <n v="87000"/>
    <m/>
    <m/>
    <m/>
    <m/>
    <m/>
    <m/>
    <m/>
    <m/>
    <m/>
  </r>
  <r>
    <s v="DIVIDENDO US$ 0,086774"/>
    <d v="2020-12-17T00:00:00"/>
    <x v="585"/>
    <s v="US$"/>
    <x v="910"/>
    <n v="0"/>
    <n v="1000000"/>
    <n v="0"/>
    <n v="0"/>
    <n v="0"/>
    <n v="8.6999999999999994E-2"/>
    <s v="Low"/>
    <n v="87000"/>
    <m/>
    <m/>
    <m/>
    <m/>
    <m/>
    <m/>
    <m/>
    <m/>
    <m/>
  </r>
  <r>
    <s v="DIVIDENDO US$ 0,87"/>
    <d v="2020-11-10T00:00:00"/>
    <x v="32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"/>
    <d v="2020-08-12T00:00:00"/>
    <x v="1267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"/>
    <d v="2020-05-12T00:00:00"/>
    <x v="1155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087174"/>
    <d v="2020-04-01T00:00:00"/>
    <x v="525"/>
    <s v="US$"/>
    <x v="971"/>
    <n v="0"/>
    <n v="1000000"/>
    <n v="0"/>
    <n v="0"/>
    <n v="0"/>
    <n v="8.6999999999999994E-2"/>
    <s v="Low"/>
    <n v="87000"/>
    <m/>
    <m/>
    <m/>
    <m/>
    <m/>
    <m/>
    <m/>
    <m/>
    <m/>
  </r>
  <r>
    <s v="DIVIDENDO US$ 0,87"/>
    <d v="2020-02-10T00:00:00"/>
    <x v="936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"/>
    <d v="2019-11-08T00:00:00"/>
    <x v="487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"/>
    <d v="2019-08-12T00:00:00"/>
    <x v="742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"/>
    <d v="2019-05-10T00:00:00"/>
    <x v="1105"/>
    <s v="US$"/>
    <x v="1073"/>
    <n v="0"/>
    <n v="100000"/>
    <n v="0"/>
    <n v="0"/>
    <n v="0"/>
    <n v="0.87"/>
    <s v="Low"/>
    <n v="87000"/>
    <m/>
    <m/>
    <m/>
    <m/>
    <m/>
    <m/>
    <m/>
    <m/>
    <m/>
  </r>
  <r>
    <s v="DIVIDENDO US$ 0,870277"/>
    <d v="2017-12-19T00:00:00"/>
    <x v="951"/>
    <s v="US$"/>
    <x v="1036"/>
    <n v="0"/>
    <n v="100000"/>
    <n v="0"/>
    <n v="0"/>
    <n v="0"/>
    <n v="0.87"/>
    <s v="Low"/>
    <n v="87000"/>
    <m/>
    <m/>
    <m/>
    <m/>
    <m/>
    <m/>
    <m/>
    <m/>
    <m/>
  </r>
  <r>
    <s v="DIVIDENDO PROV US$ 0,0874589"/>
    <d v="2015-12-07T00:00:00"/>
    <x v="1108"/>
    <s v="US$"/>
    <x v="794"/>
    <n v="0"/>
    <n v="1000000"/>
    <n v="0"/>
    <n v="0"/>
    <n v="0"/>
    <n v="8.6999999999999994E-2"/>
    <s v="Low"/>
    <n v="87000"/>
    <m/>
    <m/>
    <m/>
    <m/>
    <m/>
    <m/>
    <m/>
    <m/>
    <m/>
  </r>
  <r>
    <s v="DIVIDENDO US$ 0,869406"/>
    <d v="2015-09-25T00:00:00"/>
    <x v="1316"/>
    <s v="US$"/>
    <x v="977"/>
    <n v="0"/>
    <n v="100000"/>
    <n v="0"/>
    <n v="0"/>
    <n v="0"/>
    <n v="0.86899999999999999"/>
    <s v="Low"/>
    <n v="86900"/>
    <m/>
    <m/>
    <m/>
    <m/>
    <m/>
    <m/>
    <m/>
    <m/>
    <m/>
  </r>
  <r>
    <s v="DIVIDENDO US$ 0,217326"/>
    <d v="2020-09-23T00:00:00"/>
    <x v="891"/>
    <s v="US$"/>
    <x v="1018"/>
    <n v="0"/>
    <n v="400036"/>
    <n v="0"/>
    <n v="0"/>
    <n v="0"/>
    <n v="0.217"/>
    <s v="Low"/>
    <n v="86807.812000000005"/>
    <m/>
    <m/>
    <m/>
    <m/>
    <m/>
    <m/>
    <m/>
    <m/>
    <m/>
  </r>
  <r>
    <s v="DIVIDENDO US$ 0,867553"/>
    <d v="2018-06-19T00:00:00"/>
    <x v="900"/>
    <s v="US$"/>
    <x v="1017"/>
    <n v="0"/>
    <n v="100000"/>
    <n v="0"/>
    <n v="0"/>
    <n v="0"/>
    <n v="0.86799999999999999"/>
    <s v="Low"/>
    <n v="86800"/>
    <m/>
    <m/>
    <m/>
    <m/>
    <m/>
    <m/>
    <m/>
    <m/>
    <m/>
  </r>
  <r>
    <s v="DIVIDENDO US$ 0,867445"/>
    <d v="2016-06-21T00:00:00"/>
    <x v="954"/>
    <s v="US$"/>
    <x v="1029"/>
    <n v="0"/>
    <n v="100000"/>
    <n v="0"/>
    <n v="0"/>
    <n v="0"/>
    <n v="0.86699999999999999"/>
    <s v="Low"/>
    <n v="86700"/>
    <m/>
    <m/>
    <m/>
    <m/>
    <m/>
    <m/>
    <m/>
    <m/>
    <m/>
  </r>
  <r>
    <s v="DIVIDENDO US$ 0,86255"/>
    <d v="2019-06-17T00:00:00"/>
    <x v="191"/>
    <s v="US$"/>
    <x v="1049"/>
    <n v="0"/>
    <n v="100000"/>
    <n v="0"/>
    <n v="0"/>
    <n v="0"/>
    <n v="0.86299999999999999"/>
    <s v="Low"/>
    <n v="86300"/>
    <m/>
    <m/>
    <m/>
    <m/>
    <m/>
    <m/>
    <m/>
    <m/>
    <m/>
  </r>
  <r>
    <s v="DIVIDENDO US$ 0,86"/>
    <d v="2021-06-14T00:00:00"/>
    <x v="1226"/>
    <s v="US$"/>
    <x v="1059"/>
    <n v="0"/>
    <n v="100000"/>
    <n v="0"/>
    <n v="0"/>
    <n v="0"/>
    <n v="0.86"/>
    <s v="Low"/>
    <n v="86000"/>
    <m/>
    <m/>
    <m/>
    <m/>
    <m/>
    <m/>
    <m/>
    <m/>
    <m/>
  </r>
  <r>
    <s v="DIVIDENDO US$ 0,86"/>
    <d v="2021-03-24T00:00:00"/>
    <x v="12"/>
    <s v="US$"/>
    <x v="1059"/>
    <n v="0"/>
    <n v="100000"/>
    <n v="0"/>
    <n v="0"/>
    <n v="0"/>
    <n v="0.86"/>
    <s v="Low"/>
    <n v="86000"/>
    <m/>
    <m/>
    <m/>
    <m/>
    <m/>
    <m/>
    <m/>
    <m/>
    <m/>
  </r>
  <r>
    <s v="DIVIDENDO DEF 0 US$ 0,86"/>
    <d v="2020-12-24T00:00:00"/>
    <x v="1133"/>
    <s v="US$"/>
    <x v="1059"/>
    <n v="0"/>
    <n v="100000"/>
    <n v="0"/>
    <n v="0"/>
    <n v="0"/>
    <n v="0.86"/>
    <s v="Low"/>
    <n v="86000"/>
    <m/>
    <m/>
    <m/>
    <m/>
    <m/>
    <m/>
    <m/>
    <m/>
    <m/>
  </r>
  <r>
    <s v="DIVIDENDO US$ 0,086126"/>
    <d v="2020-12-17T00:00:00"/>
    <x v="585"/>
    <s v="US$"/>
    <x v="970"/>
    <n v="0"/>
    <n v="1000000"/>
    <n v="0"/>
    <n v="0"/>
    <n v="0"/>
    <n v="8.5999999999999993E-2"/>
    <s v="Low"/>
    <n v="86000"/>
    <m/>
    <m/>
    <m/>
    <m/>
    <m/>
    <m/>
    <m/>
    <m/>
    <m/>
  </r>
  <r>
    <s v="DIVIDENDO US$ 0,86"/>
    <d v="2020-09-14T00:00:00"/>
    <x v="93"/>
    <s v="US$"/>
    <x v="1059"/>
    <n v="0"/>
    <n v="100000"/>
    <n v="0"/>
    <n v="0"/>
    <n v="0"/>
    <n v="0.86"/>
    <s v="Low"/>
    <n v="86000"/>
    <m/>
    <m/>
    <m/>
    <m/>
    <m/>
    <m/>
    <m/>
    <m/>
    <m/>
  </r>
  <r>
    <s v="DIVIDENDO US$ 0,085572"/>
    <d v="2020-03-02T00:00:00"/>
    <x v="691"/>
    <s v="US$"/>
    <x v="971"/>
    <n v="0"/>
    <n v="1000000"/>
    <n v="0"/>
    <n v="0"/>
    <n v="0"/>
    <n v="8.5999999999999993E-2"/>
    <s v="Low"/>
    <n v="86000"/>
    <m/>
    <m/>
    <m/>
    <m/>
    <m/>
    <m/>
    <m/>
    <m/>
    <m/>
  </r>
  <r>
    <s v="DIVIDENDO US$ 0,86"/>
    <d v="2019-04-18T00:00:00"/>
    <x v="300"/>
    <s v="US$"/>
    <x v="1032"/>
    <n v="0"/>
    <n v="100000"/>
    <n v="0"/>
    <n v="0"/>
    <n v="0"/>
    <n v="0.86"/>
    <s v="Low"/>
    <n v="86000"/>
    <m/>
    <m/>
    <m/>
    <m/>
    <m/>
    <m/>
    <m/>
    <m/>
    <m/>
  </r>
  <r>
    <s v="DIVIDENDO US$ 0,86"/>
    <d v="2019-01-18T00:00:00"/>
    <x v="1347"/>
    <s v="US$"/>
    <x v="1032"/>
    <n v="0"/>
    <n v="100000"/>
    <n v="0"/>
    <n v="0"/>
    <n v="0"/>
    <n v="0.86"/>
    <s v="Low"/>
    <n v="86000"/>
    <m/>
    <m/>
    <m/>
    <m/>
    <m/>
    <m/>
    <m/>
    <m/>
    <m/>
  </r>
  <r>
    <s v="DIVIDENDO US$ 0,86"/>
    <d v="2018-10-19T00:00:00"/>
    <x v="1348"/>
    <s v="US$"/>
    <x v="1032"/>
    <n v="0"/>
    <n v="100000"/>
    <n v="0"/>
    <n v="0"/>
    <n v="0"/>
    <n v="0.86"/>
    <s v="Low"/>
    <n v="86000"/>
    <m/>
    <m/>
    <m/>
    <m/>
    <m/>
    <m/>
    <m/>
    <m/>
    <m/>
  </r>
  <r>
    <s v="DIVIDENDO US$ 0,86"/>
    <d v="2018-07-19T00:00:00"/>
    <x v="1055"/>
    <s v="US$"/>
    <x v="1032"/>
    <n v="0"/>
    <n v="100000"/>
    <n v="0"/>
    <n v="0"/>
    <n v="0"/>
    <n v="0.86"/>
    <s v="Low"/>
    <n v="86000"/>
    <m/>
    <m/>
    <m/>
    <m/>
    <m/>
    <m/>
    <m/>
    <m/>
    <m/>
  </r>
  <r>
    <s v="DIVIDENDO US$ 0,857737"/>
    <d v="2020-06-15T00:00:00"/>
    <x v="2"/>
    <s v="US$"/>
    <x v="1005"/>
    <n v="0"/>
    <n v="100000"/>
    <n v="0"/>
    <n v="0"/>
    <n v="0"/>
    <n v="0.85799999999999998"/>
    <s v="Low"/>
    <n v="85800"/>
    <m/>
    <m/>
    <m/>
    <m/>
    <m/>
    <m/>
    <m/>
    <m/>
    <m/>
  </r>
  <r>
    <s v="DIVIDENDO US$ 0,856596"/>
    <d v="2018-06-19T00:00:00"/>
    <x v="900"/>
    <s v="US$"/>
    <x v="981"/>
    <n v="0"/>
    <n v="100000"/>
    <n v="0"/>
    <n v="0"/>
    <n v="0"/>
    <n v="0.85699999999999998"/>
    <s v="Low"/>
    <n v="85700"/>
    <m/>
    <m/>
    <m/>
    <m/>
    <m/>
    <m/>
    <m/>
    <m/>
    <m/>
  </r>
  <r>
    <s v="DIVIDENDO US$ 0,857324"/>
    <d v="2018-06-19T00:00:00"/>
    <x v="900"/>
    <s v="US$"/>
    <x v="879"/>
    <n v="0"/>
    <n v="100000"/>
    <n v="0"/>
    <n v="0"/>
    <n v="0"/>
    <n v="0.85699999999999998"/>
    <s v="Low"/>
    <n v="85700"/>
    <m/>
    <m/>
    <m/>
    <m/>
    <m/>
    <m/>
    <m/>
    <m/>
    <m/>
  </r>
  <r>
    <s v="DIVIDENDO US$ 0,214236"/>
    <d v="2018-12-17T00:00:00"/>
    <x v="330"/>
    <s v="US$"/>
    <x v="1018"/>
    <n v="0"/>
    <n v="400036"/>
    <n v="0"/>
    <n v="0"/>
    <n v="0"/>
    <n v="0.214"/>
    <s v="Low"/>
    <n v="85607.703999999998"/>
    <m/>
    <m/>
    <m/>
    <m/>
    <m/>
    <m/>
    <m/>
    <m/>
    <m/>
  </r>
  <r>
    <s v="DIVIDENDO US$ 0,8564"/>
    <d v="2020-12-21T00:00:00"/>
    <x v="452"/>
    <s v="US$"/>
    <x v="1007"/>
    <n v="0"/>
    <n v="100000"/>
    <n v="0"/>
    <n v="0"/>
    <n v="0"/>
    <n v="0.85599999999999998"/>
    <s v="Low"/>
    <n v="85600"/>
    <m/>
    <m/>
    <m/>
    <m/>
    <m/>
    <m/>
    <m/>
    <m/>
    <m/>
  </r>
  <r>
    <s v="DIVIDENDO INF 0 $ 0,021857"/>
    <d v="2017-11-16T00:00:00"/>
    <x v="326"/>
    <s v="$"/>
    <x v="694"/>
    <n v="0"/>
    <n v="3883012"/>
    <n v="0"/>
    <n v="0"/>
    <n v="0"/>
    <n v="2.1999999999999999E-2"/>
    <s v="Low"/>
    <n v="85426.263999999996"/>
    <m/>
    <m/>
    <m/>
    <m/>
    <m/>
    <m/>
    <m/>
    <m/>
    <m/>
  </r>
  <r>
    <s v="DIVIDENDO INF 0 $ 0,022308"/>
    <d v="2017-08-04T00:00:00"/>
    <x v="844"/>
    <s v="$"/>
    <x v="694"/>
    <n v="0"/>
    <n v="3883012"/>
    <n v="0"/>
    <n v="0"/>
    <n v="0"/>
    <n v="2.1999999999999999E-2"/>
    <s v="Low"/>
    <n v="85426.263999999996"/>
    <m/>
    <m/>
    <m/>
    <m/>
    <m/>
    <m/>
    <m/>
    <m/>
    <m/>
  </r>
  <r>
    <s v="DIVIDENDO INF 0 $ 0,021713"/>
    <d v="2017-06-07T00:00:00"/>
    <x v="781"/>
    <s v="$"/>
    <x v="694"/>
    <n v="0"/>
    <n v="3883012"/>
    <n v="0"/>
    <n v="0"/>
    <n v="0"/>
    <n v="2.1999999999999999E-2"/>
    <s v="Low"/>
    <n v="85426.263999999996"/>
    <m/>
    <m/>
    <m/>
    <m/>
    <m/>
    <m/>
    <m/>
    <m/>
    <m/>
  </r>
  <r>
    <s v="DIVIDENDO INF 0 $ 0,021569"/>
    <d v="2017-04-22T00:00:00"/>
    <x v="171"/>
    <s v="$"/>
    <x v="694"/>
    <n v="0"/>
    <n v="3883012"/>
    <n v="0"/>
    <n v="0"/>
    <n v="0"/>
    <n v="2.1999999999999999E-2"/>
    <s v="Low"/>
    <n v="85426.263999999996"/>
    <m/>
    <m/>
    <m/>
    <m/>
    <m/>
    <m/>
    <m/>
    <m/>
    <m/>
  </r>
  <r>
    <s v="DIVIDENDO PROV US$ 0,04764798217819830"/>
    <d v="2021-02-10T00:00:00"/>
    <x v="961"/>
    <s v="US$"/>
    <x v="927"/>
    <n v="0"/>
    <n v="1779494"/>
    <n v="0"/>
    <n v="0"/>
    <n v="0"/>
    <n v="4.8000000000000001E-2"/>
    <s v="Low"/>
    <n v="85415.712"/>
    <m/>
    <m/>
    <m/>
    <m/>
    <m/>
    <m/>
    <m/>
    <m/>
    <m/>
  </r>
  <r>
    <s v="DIVIDENDO US$ 0,853628"/>
    <d v="2018-06-26T00:00:00"/>
    <x v="568"/>
    <s v="US$"/>
    <x v="1049"/>
    <n v="0"/>
    <n v="100000"/>
    <n v="0"/>
    <n v="0"/>
    <n v="0"/>
    <n v="0.85399999999999998"/>
    <s v="Low"/>
    <n v="85400"/>
    <m/>
    <m/>
    <m/>
    <m/>
    <m/>
    <m/>
    <m/>
    <m/>
    <m/>
  </r>
  <r>
    <s v="DIVIDENDO PROV US$ 1,1434217"/>
    <d v="2020-07-25T00:00:00"/>
    <x v="449"/>
    <s v="US$"/>
    <x v="711"/>
    <n v="0"/>
    <n v="74500"/>
    <n v="0"/>
    <n v="0"/>
    <n v="0"/>
    <n v="1.143"/>
    <s v="Medium"/>
    <n v="85153.5"/>
    <m/>
    <m/>
    <m/>
    <m/>
    <m/>
    <m/>
    <m/>
    <m/>
    <m/>
  </r>
  <r>
    <s v="DIVIDENDO US$ 0,85105"/>
    <d v="2017-06-20T00:00:00"/>
    <x v="413"/>
    <s v="US$"/>
    <x v="1006"/>
    <n v="0"/>
    <n v="100000"/>
    <n v="0"/>
    <n v="0"/>
    <n v="0"/>
    <n v="0.85099999999999998"/>
    <s v="Low"/>
    <n v="85100"/>
    <m/>
    <m/>
    <m/>
    <m/>
    <m/>
    <m/>
    <m/>
    <m/>
    <m/>
  </r>
  <r>
    <s v="DIVIDENDO PROV US$ 0,85"/>
    <d v="2021-03-09T00:00:00"/>
    <x v="500"/>
    <s v="US$"/>
    <x v="1070"/>
    <n v="0"/>
    <n v="100000"/>
    <n v="0"/>
    <n v="0"/>
    <n v="0"/>
    <n v="0.85"/>
    <s v="Low"/>
    <n v="85000"/>
    <m/>
    <m/>
    <m/>
    <m/>
    <m/>
    <m/>
    <m/>
    <m/>
    <m/>
  </r>
  <r>
    <s v="DIVIDENDO US$ 0,85"/>
    <d v="2020-12-09T00:00:00"/>
    <x v="1233"/>
    <s v="US$"/>
    <x v="1070"/>
    <n v="0"/>
    <n v="100000"/>
    <n v="0"/>
    <n v="0"/>
    <n v="0"/>
    <n v="0.85"/>
    <s v="Low"/>
    <n v="85000"/>
    <m/>
    <m/>
    <m/>
    <m/>
    <m/>
    <m/>
    <m/>
    <m/>
    <m/>
  </r>
  <r>
    <s v="DIVIDENDO US$ 0,85"/>
    <d v="2020-09-09T00:00:00"/>
    <x v="69"/>
    <s v="US$"/>
    <x v="1070"/>
    <n v="0"/>
    <n v="100000"/>
    <n v="0"/>
    <n v="0"/>
    <n v="0"/>
    <n v="0.85"/>
    <s v="Low"/>
    <n v="85000"/>
    <m/>
    <m/>
    <m/>
    <m/>
    <m/>
    <m/>
    <m/>
    <m/>
    <m/>
  </r>
  <r>
    <s v="DIVIDENDO US$ 0,85"/>
    <d v="2020-06-09T00:00:00"/>
    <x v="157"/>
    <s v="US$"/>
    <x v="1070"/>
    <n v="0"/>
    <n v="100000"/>
    <n v="0"/>
    <n v="0"/>
    <n v="0"/>
    <n v="0.85"/>
    <s v="Low"/>
    <n v="85000"/>
    <m/>
    <m/>
    <m/>
    <m/>
    <m/>
    <m/>
    <m/>
    <m/>
    <m/>
  </r>
  <r>
    <s v="DIVIDENDO DEF US$ 0,084917152762419"/>
    <d v="2018-05-12T00:00:00"/>
    <x v="64"/>
    <s v="US$"/>
    <x v="905"/>
    <n v="0"/>
    <n v="1000000"/>
    <n v="0"/>
    <n v="0"/>
    <n v="0"/>
    <n v="8.5000000000000006E-2"/>
    <s v="Low"/>
    <n v="85000"/>
    <m/>
    <m/>
    <m/>
    <m/>
    <m/>
    <m/>
    <m/>
    <m/>
    <m/>
  </r>
  <r>
    <s v="DIVIDENDO DEF US$ 0,084917152762419"/>
    <d v="2018-05-12T00:00:00"/>
    <x v="64"/>
    <s v="US$"/>
    <x v="906"/>
    <n v="0"/>
    <n v="1000000"/>
    <n v="0"/>
    <n v="0"/>
    <n v="0"/>
    <n v="8.5000000000000006E-2"/>
    <s v="Low"/>
    <n v="85000"/>
    <m/>
    <m/>
    <m/>
    <m/>
    <m/>
    <m/>
    <m/>
    <m/>
    <m/>
  </r>
  <r>
    <s v="DIVIDENDO US$ 0,85"/>
    <d v="2015-08-28T00:00:00"/>
    <x v="1349"/>
    <s v="US$"/>
    <x v="1013"/>
    <n v="0"/>
    <n v="100000"/>
    <n v="0"/>
    <n v="0"/>
    <n v="0"/>
    <n v="0.85"/>
    <s v="Low"/>
    <n v="85000"/>
    <m/>
    <m/>
    <m/>
    <m/>
    <m/>
    <m/>
    <m/>
    <m/>
    <m/>
  </r>
  <r>
    <s v="DIVIDENDO US$ 0,85"/>
    <d v="2015-05-28T00:00:00"/>
    <x v="608"/>
    <s v="US$"/>
    <x v="1013"/>
    <n v="0"/>
    <n v="100000"/>
    <n v="0"/>
    <n v="0"/>
    <n v="0"/>
    <n v="0.85"/>
    <s v="Low"/>
    <n v="85000"/>
    <m/>
    <m/>
    <m/>
    <m/>
    <m/>
    <m/>
    <m/>
    <m/>
    <m/>
  </r>
  <r>
    <s v="DIVIDENDO US$ 0,85"/>
    <d v="2015-02-26T00:00:00"/>
    <x v="1189"/>
    <s v="US$"/>
    <x v="1013"/>
    <n v="0"/>
    <n v="100000"/>
    <n v="0"/>
    <n v="0"/>
    <n v="0"/>
    <n v="0.85"/>
    <s v="Low"/>
    <n v="85000"/>
    <m/>
    <m/>
    <m/>
    <m/>
    <m/>
    <m/>
    <m/>
    <m/>
    <m/>
  </r>
  <r>
    <s v="DIVIDENDO PROV US$ 1,1391756"/>
    <d v="2020-10-02T00:00:00"/>
    <x v="155"/>
    <s v="US$"/>
    <x v="711"/>
    <n v="0"/>
    <n v="74500"/>
    <n v="0"/>
    <n v="0"/>
    <n v="0"/>
    <n v="1.139"/>
    <s v="Medium"/>
    <n v="84855.5"/>
    <m/>
    <m/>
    <m/>
    <m/>
    <m/>
    <m/>
    <m/>
    <m/>
    <m/>
  </r>
  <r>
    <s v="DIVIDENDO US$ 0,847029"/>
    <d v="2018-12-17T00:00:00"/>
    <x v="330"/>
    <s v="US$"/>
    <x v="1053"/>
    <n v="0"/>
    <n v="100000"/>
    <n v="0"/>
    <n v="0"/>
    <n v="0"/>
    <n v="0.84699999999999998"/>
    <s v="Low"/>
    <n v="84700"/>
    <m/>
    <m/>
    <m/>
    <m/>
    <m/>
    <m/>
    <m/>
    <m/>
    <m/>
  </r>
  <r>
    <s v="DIVIDENDO US$ 0,845684"/>
    <d v="2017-12-19T00:00:00"/>
    <x v="951"/>
    <s v="US$"/>
    <x v="1075"/>
    <n v="0"/>
    <n v="100000"/>
    <n v="0"/>
    <n v="0"/>
    <n v="0"/>
    <n v="0.84599999999999997"/>
    <s v="Low"/>
    <n v="84600"/>
    <m/>
    <m/>
    <m/>
    <m/>
    <m/>
    <m/>
    <m/>
    <m/>
    <m/>
  </r>
  <r>
    <s v="DIVIDENDO US$ 0,845159"/>
    <d v="2017-09-26T00:00:00"/>
    <x v="706"/>
    <s v="US$"/>
    <x v="1018"/>
    <n v="0"/>
    <n v="100000"/>
    <n v="0"/>
    <n v="0"/>
    <n v="0"/>
    <n v="0.84499999999999997"/>
    <s v="Low"/>
    <n v="84500"/>
    <m/>
    <m/>
    <m/>
    <m/>
    <m/>
    <m/>
    <m/>
    <m/>
    <m/>
  </r>
  <r>
    <s v="DIVIDENDO PROV 29 $ 0,54449"/>
    <d v="2018-12-15T00:00:00"/>
    <x v="330"/>
    <s v="$"/>
    <x v="997"/>
    <n v="0"/>
    <n v="155282"/>
    <n v="0"/>
    <n v="0"/>
    <n v="0"/>
    <n v="0.54400000000000004"/>
    <s v="Low"/>
    <n v="84473.407999999996"/>
    <m/>
    <m/>
    <m/>
    <m/>
    <m/>
    <m/>
    <m/>
    <m/>
    <m/>
  </r>
  <r>
    <s v="DIVIDENDO US$ 0,842672"/>
    <d v="2015-12-21T00:00:00"/>
    <x v="958"/>
    <s v="US$"/>
    <x v="879"/>
    <n v="0"/>
    <n v="100000"/>
    <n v="0"/>
    <n v="0"/>
    <n v="0"/>
    <n v="0.84299999999999997"/>
    <s v="Low"/>
    <n v="84300"/>
    <m/>
    <m/>
    <m/>
    <m/>
    <m/>
    <m/>
    <m/>
    <m/>
    <m/>
  </r>
  <r>
    <s v="DIVIDENDO US$ 0,842441"/>
    <d v="2019-06-17T00:00:00"/>
    <x v="191"/>
    <s v="US$"/>
    <x v="1017"/>
    <n v="0"/>
    <n v="100000"/>
    <n v="0"/>
    <n v="0"/>
    <n v="0"/>
    <n v="0.84199999999999997"/>
    <s v="Low"/>
    <n v="84200"/>
    <m/>
    <m/>
    <m/>
    <m/>
    <m/>
    <m/>
    <m/>
    <m/>
    <m/>
  </r>
  <r>
    <s v="DIVIDENDO PROV $ 0,54217"/>
    <d v="2017-12-15T00:00:00"/>
    <x v="95"/>
    <s v="$"/>
    <x v="997"/>
    <n v="0"/>
    <n v="155282"/>
    <n v="0"/>
    <n v="0"/>
    <n v="0"/>
    <n v="0.54200000000000004"/>
    <s v="Low"/>
    <n v="84162.843999999997"/>
    <m/>
    <m/>
    <m/>
    <m/>
    <m/>
    <m/>
    <m/>
    <m/>
    <m/>
  </r>
  <r>
    <s v="DIVIDENDO US$ 0,840591"/>
    <d v="2019-12-16T00:00:00"/>
    <x v="892"/>
    <s v="US$"/>
    <x v="1049"/>
    <n v="0"/>
    <n v="100000"/>
    <n v="0"/>
    <n v="0"/>
    <n v="0"/>
    <n v="0.84099999999999997"/>
    <s v="Low"/>
    <n v="84100"/>
    <m/>
    <m/>
    <m/>
    <m/>
    <m/>
    <m/>
    <m/>
    <m/>
    <m/>
  </r>
  <r>
    <s v="DIVIDENDO US$ 0,840945"/>
    <d v="2018-09-26T00:00:00"/>
    <x v="1214"/>
    <s v="US$"/>
    <x v="1049"/>
    <n v="0"/>
    <n v="100000"/>
    <n v="0"/>
    <n v="0"/>
    <n v="0"/>
    <n v="0.84099999999999997"/>
    <s v="Low"/>
    <n v="84100"/>
    <m/>
    <m/>
    <m/>
    <m/>
    <m/>
    <m/>
    <m/>
    <m/>
    <m/>
  </r>
  <r>
    <s v="DIVIDENDO US$ 0,840921"/>
    <d v="2016-06-22T00:00:00"/>
    <x v="954"/>
    <s v="US$"/>
    <x v="1043"/>
    <n v="0"/>
    <n v="100000"/>
    <n v="0"/>
    <n v="0"/>
    <n v="0"/>
    <n v="0.84099999999999997"/>
    <s v="Low"/>
    <n v="84100"/>
    <m/>
    <m/>
    <m/>
    <m/>
    <m/>
    <m/>
    <m/>
    <m/>
    <m/>
  </r>
  <r>
    <s v="DIVIDENDO US$ 0,209906"/>
    <d v="2019-09-24T00:00:00"/>
    <x v="141"/>
    <s v="US$"/>
    <x v="1018"/>
    <n v="0"/>
    <n v="400036"/>
    <n v="0"/>
    <n v="0"/>
    <n v="0"/>
    <n v="0.21"/>
    <s v="Low"/>
    <n v="84007.56"/>
    <m/>
    <m/>
    <m/>
    <m/>
    <m/>
    <m/>
    <m/>
    <m/>
    <m/>
  </r>
  <r>
    <s v="DIVIDENDO US$ 0,84"/>
    <d v="2020-06-12T00:00:00"/>
    <x v="1065"/>
    <s v="US$"/>
    <x v="1059"/>
    <n v="0"/>
    <n v="100000"/>
    <n v="0"/>
    <n v="0"/>
    <n v="0"/>
    <n v="0.84"/>
    <s v="Low"/>
    <n v="84000"/>
    <m/>
    <m/>
    <m/>
    <m/>
    <m/>
    <m/>
    <m/>
    <m/>
    <m/>
  </r>
  <r>
    <s v="DIVIDENDO US$ 0,84"/>
    <d v="2020-03-24T00:00:00"/>
    <x v="590"/>
    <s v="US$"/>
    <x v="1059"/>
    <n v="0"/>
    <n v="100000"/>
    <n v="0"/>
    <n v="0"/>
    <n v="0"/>
    <n v="0.84"/>
    <s v="Low"/>
    <n v="84000"/>
    <m/>
    <m/>
    <m/>
    <m/>
    <m/>
    <m/>
    <m/>
    <m/>
    <m/>
  </r>
  <r>
    <s v="DIVIDENDO US$ 0,84"/>
    <d v="2019-12-24T00:00:00"/>
    <x v="1350"/>
    <s v="US$"/>
    <x v="1059"/>
    <n v="0"/>
    <n v="100000"/>
    <n v="0"/>
    <n v="0"/>
    <n v="0"/>
    <n v="0.84"/>
    <s v="Low"/>
    <n v="84000"/>
    <m/>
    <m/>
    <m/>
    <m/>
    <m/>
    <m/>
    <m/>
    <m/>
    <m/>
  </r>
  <r>
    <s v="DIVIDENDO US$ 0,84"/>
    <d v="2019-09-13T00:00:00"/>
    <x v="875"/>
    <s v="US$"/>
    <x v="1059"/>
    <n v="0"/>
    <n v="100000"/>
    <n v="0"/>
    <n v="0"/>
    <n v="0"/>
    <n v="0.84"/>
    <s v="Low"/>
    <n v="84000"/>
    <m/>
    <m/>
    <m/>
    <m/>
    <m/>
    <m/>
    <m/>
    <m/>
    <m/>
  </r>
  <r>
    <s v="DIVIDENDO PROV US$ 0,21"/>
    <d v="2018-08-16T00:00:00"/>
    <x v="1058"/>
    <s v="US$"/>
    <x v="1004"/>
    <n v="0"/>
    <n v="400000"/>
    <n v="0"/>
    <n v="0"/>
    <n v="0"/>
    <n v="0.21"/>
    <s v="Low"/>
    <n v="84000"/>
    <m/>
    <m/>
    <m/>
    <m/>
    <m/>
    <m/>
    <m/>
    <m/>
    <m/>
  </r>
  <r>
    <s v="DIVIDENDO US$ 0,84"/>
    <d v="2018-07-06T00:00:00"/>
    <x v="1351"/>
    <s v="US$"/>
    <x v="1030"/>
    <n v="0"/>
    <n v="100000"/>
    <n v="0"/>
    <n v="0"/>
    <n v="0"/>
    <n v="0.84"/>
    <s v="Low"/>
    <n v="84000"/>
    <m/>
    <m/>
    <m/>
    <m/>
    <m/>
    <m/>
    <m/>
    <m/>
    <m/>
  </r>
  <r>
    <s v="DIVIDENDO US$ 0,21"/>
    <d v="2018-05-17T00:00:00"/>
    <x v="601"/>
    <s v="US$"/>
    <x v="1004"/>
    <n v="0"/>
    <n v="400000"/>
    <n v="0"/>
    <n v="0"/>
    <n v="0"/>
    <n v="0.21"/>
    <s v="Low"/>
    <n v="84000"/>
    <m/>
    <m/>
    <m/>
    <m/>
    <m/>
    <m/>
    <m/>
    <m/>
    <m/>
  </r>
  <r>
    <s v="DIVIDENDO US$ 0,84"/>
    <d v="2018-02-26T00:00:00"/>
    <x v="793"/>
    <s v="US$"/>
    <x v="1041"/>
    <n v="0"/>
    <n v="100000"/>
    <n v="0"/>
    <n v="0"/>
    <n v="0"/>
    <n v="0.84"/>
    <s v="Low"/>
    <n v="84000"/>
    <m/>
    <m/>
    <m/>
    <m/>
    <m/>
    <m/>
    <m/>
    <m/>
    <m/>
  </r>
  <r>
    <s v="DIVIDENDO US$ 0,21"/>
    <d v="2018-02-15T00:00:00"/>
    <x v="539"/>
    <s v="US$"/>
    <x v="1004"/>
    <n v="0"/>
    <n v="400000"/>
    <n v="0"/>
    <n v="0"/>
    <n v="0"/>
    <n v="0.21"/>
    <s v="Low"/>
    <n v="84000"/>
    <m/>
    <m/>
    <m/>
    <m/>
    <m/>
    <m/>
    <m/>
    <m/>
    <m/>
  </r>
  <r>
    <s v="DIVIDENDO PROV 0 US$ 0,84"/>
    <d v="2017-12-09T00:00:00"/>
    <x v="931"/>
    <s v="US$"/>
    <x v="1030"/>
    <n v="0"/>
    <n v="100000"/>
    <n v="0"/>
    <n v="0"/>
    <n v="0"/>
    <n v="0.84"/>
    <s v="Low"/>
    <n v="84000"/>
    <m/>
    <m/>
    <m/>
    <m/>
    <m/>
    <m/>
    <m/>
    <m/>
    <m/>
  </r>
  <r>
    <s v="DIVIDENDO US$ 0,84"/>
    <d v="2017-11-27T00:00:00"/>
    <x v="1091"/>
    <s v="US$"/>
    <x v="1041"/>
    <n v="0"/>
    <n v="100000"/>
    <n v="0"/>
    <n v="0"/>
    <n v="0"/>
    <n v="0.84"/>
    <s v="Low"/>
    <n v="84000"/>
    <m/>
    <m/>
    <m/>
    <m/>
    <m/>
    <m/>
    <m/>
    <m/>
    <m/>
  </r>
  <r>
    <s v="DIVIDENDO US$ 0,84"/>
    <d v="2017-08-25T00:00:00"/>
    <x v="1301"/>
    <s v="US$"/>
    <x v="1041"/>
    <n v="0"/>
    <n v="100000"/>
    <n v="0"/>
    <n v="0"/>
    <n v="0"/>
    <n v="0.84"/>
    <s v="Low"/>
    <n v="84000"/>
    <m/>
    <m/>
    <m/>
    <m/>
    <m/>
    <m/>
    <m/>
    <m/>
    <m/>
  </r>
  <r>
    <s v="DIVIDENDO US$ 0,84"/>
    <d v="2017-05-25T00:00:00"/>
    <x v="781"/>
    <s v="US$"/>
    <x v="1041"/>
    <n v="0"/>
    <n v="100000"/>
    <n v="0"/>
    <n v="0"/>
    <n v="0"/>
    <n v="0.84"/>
    <s v="Low"/>
    <n v="84000"/>
    <m/>
    <m/>
    <m/>
    <m/>
    <m/>
    <m/>
    <m/>
    <m/>
    <m/>
  </r>
  <r>
    <s v="DIVIDENDO US$ 0,83564"/>
    <d v="2019-12-16T00:00:00"/>
    <x v="892"/>
    <s v="US$"/>
    <x v="1072"/>
    <n v="0"/>
    <n v="100000"/>
    <n v="0"/>
    <n v="0"/>
    <n v="0"/>
    <n v="0.83599999999999997"/>
    <s v="Low"/>
    <n v="83600"/>
    <m/>
    <m/>
    <m/>
    <m/>
    <m/>
    <m/>
    <m/>
    <m/>
    <m/>
  </r>
  <r>
    <s v="DIVIDENDO US$ 0,833478"/>
    <d v="2021-07-01T00:00:00"/>
    <x v="645"/>
    <s v="US$"/>
    <x v="1067"/>
    <n v="0"/>
    <n v="100000"/>
    <n v="0"/>
    <n v="0"/>
    <n v="0"/>
    <n v="0.83299999999999996"/>
    <s v="Low"/>
    <n v="83300"/>
    <m/>
    <m/>
    <m/>
    <m/>
    <m/>
    <m/>
    <m/>
    <m/>
    <m/>
  </r>
  <r>
    <s v="DIVIDENDO  US$ 0,8333"/>
    <d v="2020-12-21T00:00:00"/>
    <x v="452"/>
    <s v="US$"/>
    <x v="945"/>
    <n v="0"/>
    <n v="100000"/>
    <n v="0"/>
    <n v="0"/>
    <n v="0"/>
    <n v="0.83299999999999996"/>
    <s v="Low"/>
    <n v="83300"/>
    <m/>
    <m/>
    <m/>
    <m/>
    <m/>
    <m/>
    <m/>
    <m/>
    <m/>
  </r>
  <r>
    <s v="DIVIDENDO US$ 0,833298"/>
    <d v="2018-12-18T00:00:00"/>
    <x v="1199"/>
    <s v="US$"/>
    <x v="1006"/>
    <n v="0"/>
    <n v="100000"/>
    <n v="0"/>
    <n v="0"/>
    <n v="0"/>
    <n v="0.83299999999999996"/>
    <s v="Low"/>
    <n v="83300"/>
    <m/>
    <m/>
    <m/>
    <m/>
    <m/>
    <m/>
    <m/>
    <m/>
    <m/>
  </r>
  <r>
    <s v="DIVIDENDO PROV US$ 0,0070075872"/>
    <d v="2021-06-16T00:00:00"/>
    <x v="476"/>
    <s v="US$"/>
    <x v="965"/>
    <n v="0"/>
    <n v="11899879"/>
    <n v="0"/>
    <n v="0"/>
    <n v="0"/>
    <n v="7.0000000000000001E-3"/>
    <s v="Low"/>
    <n v="83299.153000000006"/>
    <m/>
    <m/>
    <m/>
    <m/>
    <m/>
    <m/>
    <m/>
    <m/>
    <m/>
  </r>
  <r>
    <s v="DIVIDENDO PROV US$ 0,0834711058"/>
    <d v="2021-06-22T00:00:00"/>
    <x v="362"/>
    <s v="US$"/>
    <x v="1039"/>
    <n v="0"/>
    <n v="1000000"/>
    <n v="0"/>
    <n v="0"/>
    <n v="0"/>
    <n v="8.3000000000000004E-2"/>
    <s v="Low"/>
    <n v="83000"/>
    <m/>
    <m/>
    <m/>
    <m/>
    <m/>
    <m/>
    <m/>
    <m/>
    <m/>
  </r>
  <r>
    <s v="DIVIDENDO US$ 0,83"/>
    <d v="2017-11-10T00:00:00"/>
    <x v="415"/>
    <s v="US$"/>
    <x v="1045"/>
    <n v="0"/>
    <n v="100000"/>
    <n v="0"/>
    <n v="0"/>
    <n v="0"/>
    <n v="0.83"/>
    <s v="Low"/>
    <n v="83000"/>
    <m/>
    <m/>
    <m/>
    <m/>
    <m/>
    <m/>
    <m/>
    <m/>
    <m/>
  </r>
  <r>
    <s v="DIVIDENDO US$ 0,83"/>
    <d v="2017-08-10T00:00:00"/>
    <x v="411"/>
    <s v="US$"/>
    <x v="1045"/>
    <n v="0"/>
    <n v="100000"/>
    <n v="0"/>
    <n v="0"/>
    <n v="0"/>
    <n v="0.83"/>
    <s v="Low"/>
    <n v="83000"/>
    <m/>
    <m/>
    <m/>
    <m/>
    <m/>
    <m/>
    <m/>
    <m/>
    <m/>
  </r>
  <r>
    <s v="DIVIDENDO US$ 0,83"/>
    <d v="2017-05-11T00:00:00"/>
    <x v="378"/>
    <s v="US$"/>
    <x v="1045"/>
    <n v="0"/>
    <n v="100000"/>
    <n v="0"/>
    <n v="0"/>
    <n v="0"/>
    <n v="0.83"/>
    <s v="Low"/>
    <n v="83000"/>
    <m/>
    <m/>
    <m/>
    <m/>
    <m/>
    <m/>
    <m/>
    <m/>
    <m/>
  </r>
  <r>
    <s v="DIVIDENDO US$ 0,83"/>
    <d v="2017-02-16T00:00:00"/>
    <x v="508"/>
    <s v="US$"/>
    <x v="1045"/>
    <n v="0"/>
    <n v="100000"/>
    <n v="0"/>
    <n v="0"/>
    <n v="0"/>
    <n v="0.83"/>
    <s v="Low"/>
    <n v="83000"/>
    <m/>
    <m/>
    <m/>
    <m/>
    <m/>
    <m/>
    <m/>
    <m/>
    <m/>
  </r>
  <r>
    <s v="DIVIDENDO US$ 0,82804"/>
    <d v="2017-06-20T00:00:00"/>
    <x v="413"/>
    <s v="US$"/>
    <x v="1029"/>
    <n v="0"/>
    <n v="100000"/>
    <n v="0"/>
    <n v="0"/>
    <n v="0"/>
    <n v="0.82799999999999996"/>
    <s v="Low"/>
    <n v="82800"/>
    <m/>
    <m/>
    <m/>
    <m/>
    <m/>
    <m/>
    <m/>
    <m/>
    <m/>
  </r>
  <r>
    <s v="DIVIDENDO US$ 0,827414"/>
    <d v="2020-12-14T00:00:00"/>
    <x v="89"/>
    <s v="US$"/>
    <x v="1053"/>
    <n v="0"/>
    <n v="100000"/>
    <n v="0"/>
    <n v="0"/>
    <n v="0"/>
    <n v="0.82699999999999996"/>
    <s v="Low"/>
    <n v="82700"/>
    <m/>
    <m/>
    <m/>
    <m/>
    <m/>
    <m/>
    <m/>
    <m/>
    <m/>
  </r>
  <r>
    <s v="DIVIDENDO US$ 0,826488"/>
    <d v="2018-12-17T00:00:00"/>
    <x v="330"/>
    <s v="US$"/>
    <x v="1057"/>
    <n v="0"/>
    <n v="100000"/>
    <n v="0"/>
    <n v="0"/>
    <n v="0"/>
    <n v="0.82599999999999996"/>
    <s v="Low"/>
    <n v="82600"/>
    <m/>
    <m/>
    <m/>
    <m/>
    <m/>
    <m/>
    <m/>
    <m/>
    <m/>
  </r>
  <r>
    <s v="DIVIDENDO US$ 0,824"/>
    <d v="2018-12-20T00:00:00"/>
    <x v="815"/>
    <s v="US$"/>
    <x v="1042"/>
    <n v="0"/>
    <n v="100000"/>
    <n v="0"/>
    <n v="0"/>
    <n v="0"/>
    <n v="0.82399999999999995"/>
    <s v="Low"/>
    <n v="82400"/>
    <m/>
    <m/>
    <m/>
    <m/>
    <m/>
    <m/>
    <m/>
    <m/>
    <m/>
  </r>
  <r>
    <s v="DIVIDENDO US$ 0,824299"/>
    <d v="2017-06-20T00:00:00"/>
    <x v="413"/>
    <s v="US$"/>
    <x v="1031"/>
    <n v="0"/>
    <n v="100000"/>
    <n v="0"/>
    <n v="0"/>
    <n v="0"/>
    <n v="0.82399999999999995"/>
    <s v="Low"/>
    <n v="82400"/>
    <m/>
    <m/>
    <m/>
    <m/>
    <m/>
    <m/>
    <m/>
    <m/>
    <m/>
  </r>
  <r>
    <s v="DIVIDENDO US$ 0,82345"/>
    <d v="2019-09-24T00:00:00"/>
    <x v="141"/>
    <s v="US$"/>
    <x v="1057"/>
    <n v="0"/>
    <n v="100000"/>
    <n v="0"/>
    <n v="0"/>
    <n v="0"/>
    <n v="0.82299999999999995"/>
    <s v="Low"/>
    <n v="82300"/>
    <m/>
    <m/>
    <m/>
    <m/>
    <m/>
    <m/>
    <m/>
    <m/>
    <m/>
  </r>
  <r>
    <s v="DIVIDENDO US$ 0,821741"/>
    <d v="2020-03-25T00:00:00"/>
    <x v="731"/>
    <s v="US$"/>
    <x v="1076"/>
    <n v="0"/>
    <n v="100000"/>
    <n v="0"/>
    <n v="0"/>
    <n v="0"/>
    <n v="0.82199999999999995"/>
    <s v="Low"/>
    <n v="82200"/>
    <m/>
    <m/>
    <m/>
    <m/>
    <m/>
    <m/>
    <m/>
    <m/>
    <m/>
  </r>
  <r>
    <s v="DIVIDENDO US$ 0,821621"/>
    <d v="2018-06-19T00:00:00"/>
    <x v="900"/>
    <s v="US$"/>
    <x v="1006"/>
    <n v="0"/>
    <n v="100000"/>
    <n v="0"/>
    <n v="0"/>
    <n v="0"/>
    <n v="0.82199999999999995"/>
    <s v="Low"/>
    <n v="82200"/>
    <m/>
    <m/>
    <m/>
    <m/>
    <m/>
    <m/>
    <m/>
    <m/>
    <m/>
  </r>
  <r>
    <s v="DIVIDENDO US$ 0,41"/>
    <d v="2020-08-06T00:00:00"/>
    <x v="922"/>
    <s v="US$"/>
    <x v="1063"/>
    <n v="0"/>
    <n v="200000"/>
    <n v="0"/>
    <n v="0"/>
    <n v="0"/>
    <n v="0.41"/>
    <s v="Low"/>
    <n v="82000"/>
    <m/>
    <m/>
    <m/>
    <m/>
    <m/>
    <m/>
    <m/>
    <m/>
    <m/>
  </r>
  <r>
    <s v="DIVIDENDO US$ 0,41"/>
    <d v="2020-05-07T00:00:00"/>
    <x v="283"/>
    <s v="US$"/>
    <x v="1063"/>
    <n v="0"/>
    <n v="200000"/>
    <n v="0"/>
    <n v="0"/>
    <n v="0"/>
    <n v="0.41"/>
    <s v="Low"/>
    <n v="82000"/>
    <m/>
    <m/>
    <m/>
    <m/>
    <m/>
    <m/>
    <m/>
    <m/>
    <m/>
  </r>
  <r>
    <s v="DIVIDENDO US$ 0,82"/>
    <d v="2020-03-09T00:00:00"/>
    <x v="731"/>
    <s v="US$"/>
    <x v="1070"/>
    <n v="0"/>
    <n v="100000"/>
    <n v="0"/>
    <n v="0"/>
    <n v="0"/>
    <n v="0.82"/>
    <s v="Low"/>
    <n v="82000"/>
    <m/>
    <m/>
    <m/>
    <m/>
    <m/>
    <m/>
    <m/>
    <m/>
    <m/>
  </r>
  <r>
    <s v="DIVIDENDO US$ 0,41"/>
    <d v="2020-02-05T00:00:00"/>
    <x v="1352"/>
    <s v="US$"/>
    <x v="1063"/>
    <n v="0"/>
    <n v="200000"/>
    <n v="0"/>
    <n v="0"/>
    <n v="0"/>
    <n v="0.41"/>
    <s v="Low"/>
    <n v="82000"/>
    <m/>
    <m/>
    <m/>
    <m/>
    <m/>
    <m/>
    <m/>
    <m/>
    <m/>
  </r>
  <r>
    <s v="DIVIDENDO US$ 0,41"/>
    <d v="2019-11-12T00:00:00"/>
    <x v="1035"/>
    <s v="US$"/>
    <x v="1063"/>
    <n v="0"/>
    <n v="200000"/>
    <n v="0"/>
    <n v="0"/>
    <n v="0"/>
    <n v="0.41"/>
    <s v="Low"/>
    <n v="82000"/>
    <m/>
    <m/>
    <m/>
    <m/>
    <m/>
    <m/>
    <m/>
    <m/>
    <m/>
  </r>
  <r>
    <s v="DIVIDENDO US$ 0,82"/>
    <d v="2019-09-09T00:00:00"/>
    <x v="141"/>
    <s v="US$"/>
    <x v="1070"/>
    <n v="0"/>
    <n v="100000"/>
    <n v="0"/>
    <n v="0"/>
    <n v="0"/>
    <n v="0.82"/>
    <s v="Low"/>
    <n v="82000"/>
    <m/>
    <m/>
    <m/>
    <m/>
    <m/>
    <m/>
    <m/>
    <m/>
    <m/>
  </r>
  <r>
    <s v="DIVIDENDO US$ 0,82"/>
    <d v="2019-08-14T00:00:00"/>
    <x v="660"/>
    <s v="US$"/>
    <x v="1052"/>
    <n v="0"/>
    <n v="100000"/>
    <n v="0"/>
    <n v="0"/>
    <n v="0"/>
    <n v="0.82"/>
    <s v="Low"/>
    <n v="82000"/>
    <m/>
    <m/>
    <m/>
    <m/>
    <m/>
    <m/>
    <m/>
    <m/>
    <m/>
  </r>
  <r>
    <s v="DIVIDENDO US$ 0,82"/>
    <d v="2019-06-07T00:00:00"/>
    <x v="556"/>
    <s v="US$"/>
    <x v="1070"/>
    <n v="0"/>
    <n v="100000"/>
    <n v="0"/>
    <n v="0"/>
    <n v="0"/>
    <n v="0.82"/>
    <s v="Low"/>
    <n v="82000"/>
    <m/>
    <m/>
    <m/>
    <m/>
    <m/>
    <m/>
    <m/>
    <m/>
    <m/>
  </r>
  <r>
    <s v="DIVIDENDO US$ 0,82"/>
    <d v="2019-05-23T00:00:00"/>
    <x v="802"/>
    <s v="US$"/>
    <x v="1052"/>
    <n v="0"/>
    <n v="100000"/>
    <n v="0"/>
    <n v="0"/>
    <n v="0"/>
    <n v="0.82"/>
    <s v="Low"/>
    <n v="82000"/>
    <m/>
    <m/>
    <m/>
    <m/>
    <m/>
    <m/>
    <m/>
    <m/>
    <m/>
  </r>
  <r>
    <s v="DIVIDENDO US$ 0,82"/>
    <d v="2019-02-08T00:00:00"/>
    <x v="761"/>
    <s v="US$"/>
    <x v="1073"/>
    <n v="0"/>
    <n v="100000"/>
    <n v="0"/>
    <n v="0"/>
    <n v="0"/>
    <n v="0.82"/>
    <s v="Low"/>
    <n v="82000"/>
    <m/>
    <m/>
    <m/>
    <m/>
    <m/>
    <m/>
    <m/>
    <m/>
    <m/>
  </r>
  <r>
    <s v="DIVIDENDO PROV 0 US$ 0,82"/>
    <d v="2019-02-21T00:00:00"/>
    <x v="1283"/>
    <s v="US$"/>
    <x v="1052"/>
    <n v="0"/>
    <n v="100000"/>
    <n v="0"/>
    <n v="0"/>
    <n v="0"/>
    <n v="0.82"/>
    <s v="Low"/>
    <n v="82000"/>
    <m/>
    <m/>
    <m/>
    <m/>
    <m/>
    <m/>
    <m/>
    <m/>
    <m/>
  </r>
  <r>
    <s v="DIVIDENDO US$ 0,82"/>
    <d v="2018-11-09T00:00:00"/>
    <x v="1253"/>
    <s v="US$"/>
    <x v="1073"/>
    <n v="0"/>
    <n v="100000"/>
    <n v="0"/>
    <n v="0"/>
    <n v="0"/>
    <n v="0.82"/>
    <s v="Low"/>
    <n v="82000"/>
    <m/>
    <m/>
    <m/>
    <m/>
    <m/>
    <m/>
    <m/>
    <m/>
    <m/>
  </r>
  <r>
    <s v="DIVIDENDO US$ 0,82"/>
    <d v="2018-11-15T00:00:00"/>
    <x v="967"/>
    <s v="US$"/>
    <x v="1052"/>
    <n v="0"/>
    <n v="100000"/>
    <n v="0"/>
    <n v="0"/>
    <n v="0"/>
    <n v="0.82"/>
    <s v="Low"/>
    <n v="82000"/>
    <m/>
    <m/>
    <m/>
    <m/>
    <m/>
    <m/>
    <m/>
    <m/>
    <m/>
  </r>
  <r>
    <s v="DIVIDENDO US$ 0,82"/>
    <d v="2018-08-10T00:00:00"/>
    <x v="571"/>
    <s v="US$"/>
    <x v="1073"/>
    <n v="0"/>
    <n v="100000"/>
    <n v="0"/>
    <n v="0"/>
    <n v="0"/>
    <n v="0.82"/>
    <s v="Low"/>
    <n v="82000"/>
    <m/>
    <m/>
    <m/>
    <m/>
    <m/>
    <m/>
    <m/>
    <m/>
    <m/>
  </r>
  <r>
    <s v="DIVIDENDO US$ 0,82"/>
    <d v="2018-05-11T00:00:00"/>
    <x v="317"/>
    <s v="US$"/>
    <x v="1073"/>
    <n v="0"/>
    <n v="100000"/>
    <n v="0"/>
    <n v="0"/>
    <n v="0"/>
    <n v="0.82"/>
    <s v="Low"/>
    <n v="82000"/>
    <m/>
    <m/>
    <m/>
    <m/>
    <m/>
    <m/>
    <m/>
    <m/>
    <m/>
  </r>
  <r>
    <s v="DIVIDENDO US$ 0,082346"/>
    <d v="2018-04-02T00:00:00"/>
    <x v="522"/>
    <s v="US$"/>
    <x v="971"/>
    <n v="0"/>
    <n v="1000000"/>
    <n v="0"/>
    <n v="0"/>
    <n v="0"/>
    <n v="8.2000000000000003E-2"/>
    <s v="Low"/>
    <n v="82000"/>
    <m/>
    <m/>
    <m/>
    <m/>
    <m/>
    <m/>
    <m/>
    <m/>
    <m/>
  </r>
  <r>
    <s v="DIVIDENDO DEF US$ 0,026404502"/>
    <d v="2020-05-19T00:00:00"/>
    <x v="145"/>
    <s v="US$"/>
    <x v="1077"/>
    <n v="0"/>
    <n v="3152861"/>
    <n v="0"/>
    <n v="0"/>
    <n v="0"/>
    <n v="2.5999999999999999E-2"/>
    <s v="Low"/>
    <n v="81974.385999999999"/>
    <m/>
    <m/>
    <m/>
    <m/>
    <m/>
    <m/>
    <m/>
    <m/>
    <m/>
  </r>
  <r>
    <s v="DIVIDENDO US$ 0,819182"/>
    <d v="2019-12-16T00:00:00"/>
    <x v="892"/>
    <s v="US$"/>
    <x v="1029"/>
    <n v="0"/>
    <n v="100000"/>
    <n v="0"/>
    <n v="0"/>
    <n v="0"/>
    <n v="0.81899999999999995"/>
    <s v="Low"/>
    <n v="81900"/>
    <m/>
    <m/>
    <m/>
    <m/>
    <m/>
    <m/>
    <m/>
    <m/>
    <m/>
  </r>
  <r>
    <s v="DIVIDENDO DEF US$ 0,02627855593734890"/>
    <d v="2021-09-02T00:00:00"/>
    <x v="437"/>
    <s v="US$"/>
    <x v="1078"/>
    <n v="0"/>
    <n v="3145099"/>
    <n v="0"/>
    <n v="0"/>
    <n v="0"/>
    <n v="2.5999999999999999E-2"/>
    <s v="Low"/>
    <n v="81772.573999999993"/>
    <m/>
    <m/>
    <m/>
    <m/>
    <m/>
    <m/>
    <m/>
    <m/>
    <m/>
  </r>
  <r>
    <s v="DIVIDENDO $ 0,020826"/>
    <d v="2015-05-23T00:00:00"/>
    <x v="173"/>
    <s v="$"/>
    <x v="694"/>
    <n v="0"/>
    <n v="3883012"/>
    <n v="0"/>
    <n v="0"/>
    <n v="0"/>
    <n v="2.1000000000000001E-2"/>
    <s v="Low"/>
    <n v="81543.251999999993"/>
    <m/>
    <m/>
    <m/>
    <m/>
    <m/>
    <m/>
    <m/>
    <m/>
    <m/>
  </r>
  <r>
    <s v="DIVIDENDO US$ 0,814103"/>
    <d v="2017-12-21T00:00:00"/>
    <x v="873"/>
    <s v="US$"/>
    <x v="1079"/>
    <n v="0"/>
    <n v="100000"/>
    <n v="0"/>
    <n v="0"/>
    <n v="0"/>
    <n v="0.81399999999999995"/>
    <s v="Low"/>
    <n v="81400"/>
    <m/>
    <m/>
    <m/>
    <m/>
    <m/>
    <m/>
    <m/>
    <m/>
    <m/>
  </r>
  <r>
    <s v="DIVIDENDO US$ 0,814397"/>
    <d v="2014-12-24T00:00:00"/>
    <x v="1205"/>
    <s v="US$"/>
    <x v="1018"/>
    <n v="0"/>
    <n v="100000"/>
    <n v="0"/>
    <n v="0"/>
    <n v="0"/>
    <n v="0.81399999999999995"/>
    <s v="Low"/>
    <n v="81400"/>
    <m/>
    <m/>
    <m/>
    <m/>
    <m/>
    <m/>
    <m/>
    <m/>
    <m/>
  </r>
  <r>
    <s v="DIVIDENDO US$ 0,81191"/>
    <d v="2018-12-17T00:00:00"/>
    <x v="330"/>
    <s v="US$"/>
    <x v="1072"/>
    <n v="0"/>
    <n v="100000"/>
    <n v="0"/>
    <n v="0"/>
    <n v="0"/>
    <n v="0.81200000000000006"/>
    <s v="Low"/>
    <n v="81200"/>
    <m/>
    <m/>
    <m/>
    <m/>
    <m/>
    <m/>
    <m/>
    <m/>
    <m/>
  </r>
  <r>
    <s v="DIVIDENDO US$ 0,080805"/>
    <d v="2021-02-01T00:00:00"/>
    <x v="374"/>
    <s v="US$"/>
    <x v="970"/>
    <n v="0"/>
    <n v="1000000"/>
    <n v="0"/>
    <n v="0"/>
    <n v="0"/>
    <n v="8.1000000000000003E-2"/>
    <s v="Low"/>
    <n v="81000"/>
    <m/>
    <m/>
    <m/>
    <m/>
    <m/>
    <m/>
    <m/>
    <m/>
    <m/>
  </r>
  <r>
    <s v="DIVIDENDO DEF US$ 0,081245109"/>
    <d v="2020-05-19T00:00:00"/>
    <x v="145"/>
    <s v="US$"/>
    <x v="1080"/>
    <n v="0"/>
    <n v="1000000"/>
    <n v="0"/>
    <n v="0"/>
    <n v="0"/>
    <n v="8.1000000000000003E-2"/>
    <s v="Low"/>
    <n v="81000"/>
    <m/>
    <m/>
    <m/>
    <m/>
    <m/>
    <m/>
    <m/>
    <m/>
    <m/>
  </r>
  <r>
    <s v="DIVIDENDO US$ 0,81046"/>
    <d v="2014-12-24T00:00:00"/>
    <x v="1205"/>
    <s v="US$"/>
    <x v="1036"/>
    <n v="0"/>
    <n v="100000"/>
    <n v="0"/>
    <n v="0"/>
    <n v="0"/>
    <n v="0.81"/>
    <s v="Low"/>
    <n v="81000"/>
    <m/>
    <m/>
    <m/>
    <m/>
    <m/>
    <m/>
    <m/>
    <m/>
    <m/>
  </r>
  <r>
    <s v="DIVIDENDO US$ 0,807915"/>
    <d v="2015-06-24T00:00:00"/>
    <x v="971"/>
    <s v="US$"/>
    <x v="1029"/>
    <n v="0"/>
    <n v="100000"/>
    <n v="0"/>
    <n v="0"/>
    <n v="0"/>
    <n v="0.80800000000000005"/>
    <s v="Low"/>
    <n v="80800"/>
    <m/>
    <m/>
    <m/>
    <m/>
    <m/>
    <m/>
    <m/>
    <m/>
    <m/>
  </r>
  <r>
    <s v="DIVIDENDO US$ 0,807206"/>
    <d v="2018-06-19T00:00:00"/>
    <x v="900"/>
    <s v="US$"/>
    <x v="1055"/>
    <n v="0"/>
    <n v="100000"/>
    <n v="0"/>
    <n v="0"/>
    <n v="0"/>
    <n v="0.80700000000000005"/>
    <s v="Low"/>
    <n v="80700"/>
    <m/>
    <m/>
    <m/>
    <m/>
    <m/>
    <m/>
    <m/>
    <m/>
    <m/>
  </r>
  <r>
    <s v="DIVIDENDO PROV US$ 0,00147143260552378"/>
    <d v="2021-08-11T00:00:00"/>
    <x v="797"/>
    <s v="US$"/>
    <x v="739"/>
    <n v="0"/>
    <n v="80673073"/>
    <n v="0"/>
    <n v="0"/>
    <n v="0"/>
    <n v="1E-3"/>
    <s v="Low"/>
    <n v="80673.073000000004"/>
    <m/>
    <m/>
    <m/>
    <m/>
    <m/>
    <m/>
    <m/>
    <m/>
    <m/>
  </r>
  <r>
    <s v="DIVIDENDO US$ 0,805"/>
    <d v="2018-03-01T00:00:00"/>
    <x v="1163"/>
    <s v="US$"/>
    <x v="1037"/>
    <n v="0"/>
    <n v="100000"/>
    <n v="0"/>
    <n v="0"/>
    <n v="0"/>
    <n v="0.80500000000000005"/>
    <s v="Low"/>
    <n v="80500"/>
    <m/>
    <m/>
    <m/>
    <m/>
    <m/>
    <m/>
    <m/>
    <m/>
    <m/>
  </r>
  <r>
    <s v="DIVIDENDO US$ 0,805"/>
    <d v="2017-11-30T00:00:00"/>
    <x v="275"/>
    <s v="US$"/>
    <x v="1037"/>
    <n v="0"/>
    <n v="100000"/>
    <n v="0"/>
    <n v="0"/>
    <n v="0"/>
    <n v="0.80500000000000005"/>
    <s v="Low"/>
    <n v="80500"/>
    <m/>
    <m/>
    <m/>
    <m/>
    <m/>
    <m/>
    <m/>
    <m/>
    <m/>
  </r>
  <r>
    <s v="DIVIDENDO US$ 0,805"/>
    <d v="2017-08-30T00:00:00"/>
    <x v="706"/>
    <s v="US$"/>
    <x v="1037"/>
    <n v="0"/>
    <n v="100000"/>
    <n v="0"/>
    <n v="0"/>
    <n v="0"/>
    <n v="0.80500000000000005"/>
    <s v="Low"/>
    <n v="80500"/>
    <m/>
    <m/>
    <m/>
    <m/>
    <m/>
    <m/>
    <m/>
    <m/>
    <m/>
  </r>
  <r>
    <s v="DIVIDENDO US$ 0,805"/>
    <d v="2017-05-31T00:00:00"/>
    <x v="856"/>
    <s v="US$"/>
    <x v="1037"/>
    <n v="0"/>
    <n v="100000"/>
    <n v="0"/>
    <n v="0"/>
    <n v="0"/>
    <n v="0.80500000000000005"/>
    <s v="Low"/>
    <n v="80500"/>
    <m/>
    <m/>
    <m/>
    <m/>
    <m/>
    <m/>
    <m/>
    <m/>
    <m/>
  </r>
  <r>
    <s v="DIVIDENDO DEF $ 0,51661"/>
    <d v="2016-05-14T00:00:00"/>
    <x v="335"/>
    <s v="$"/>
    <x v="997"/>
    <n v="0"/>
    <n v="155282"/>
    <n v="0"/>
    <n v="0"/>
    <n v="0"/>
    <n v="0.51700000000000002"/>
    <s v="Low"/>
    <n v="80280.793999999994"/>
    <m/>
    <m/>
    <m/>
    <m/>
    <m/>
    <m/>
    <m/>
    <m/>
    <m/>
  </r>
  <r>
    <s v="DIVIDENDO US$ 0,801529"/>
    <d v="2018-06-19T00:00:00"/>
    <x v="900"/>
    <s v="US$"/>
    <x v="1056"/>
    <n v="0"/>
    <n v="100000"/>
    <n v="0"/>
    <n v="0"/>
    <n v="0"/>
    <n v="0.80200000000000005"/>
    <s v="Low"/>
    <n v="80200"/>
    <m/>
    <m/>
    <m/>
    <m/>
    <m/>
    <m/>
    <m/>
    <m/>
    <m/>
  </r>
  <r>
    <s v="DIVIDENDO PROV US$ 0,006409941434841880"/>
    <d v="2021-08-17T00:00:00"/>
    <x v="1085"/>
    <s v="US$"/>
    <x v="1024"/>
    <n v="0"/>
    <n v="13358796"/>
    <n v="0"/>
    <n v="0"/>
    <n v="0"/>
    <n v="6.0000000000000001E-3"/>
    <s v="Low"/>
    <n v="80152.775999999998"/>
    <m/>
    <m/>
    <m/>
    <m/>
    <m/>
    <m/>
    <m/>
    <m/>
    <m/>
  </r>
  <r>
    <s v="DIVIDENDO PROV US$ 0,0063987944721964500"/>
    <d v="2021-07-21T00:00:00"/>
    <x v="901"/>
    <s v="US$"/>
    <x v="1024"/>
    <n v="0"/>
    <n v="13358796"/>
    <n v="0"/>
    <n v="0"/>
    <n v="0"/>
    <n v="6.0000000000000001E-3"/>
    <s v="Low"/>
    <n v="80152.775999999998"/>
    <m/>
    <m/>
    <m/>
    <m/>
    <m/>
    <m/>
    <m/>
    <m/>
    <m/>
  </r>
  <r>
    <s v="DIVIDENDO PROV US$ 0,00637646556243780"/>
    <d v="2021-03-19T00:00:00"/>
    <x v="17"/>
    <s v="US$"/>
    <x v="1024"/>
    <n v="0"/>
    <n v="13358796"/>
    <n v="0"/>
    <n v="0"/>
    <n v="0"/>
    <n v="6.0000000000000001E-3"/>
    <s v="Low"/>
    <n v="80152.775999999998"/>
    <m/>
    <m/>
    <m/>
    <m/>
    <m/>
    <m/>
    <m/>
    <m/>
    <m/>
  </r>
  <r>
    <s v="DIVIDENDO US$ 0,801305"/>
    <d v="2015-06-25T00:00:00"/>
    <x v="16"/>
    <s v="US$"/>
    <x v="1055"/>
    <n v="0"/>
    <n v="100000"/>
    <n v="0"/>
    <n v="0"/>
    <n v="0"/>
    <n v="0.80100000000000005"/>
    <s v="Low"/>
    <n v="80100"/>
    <m/>
    <m/>
    <m/>
    <m/>
    <m/>
    <m/>
    <m/>
    <m/>
    <m/>
  </r>
  <r>
    <s v="DIVIDENDO PROV EURO 0,0083811327"/>
    <d v="2021-09-07T00:00:00"/>
    <x v="221"/>
    <s v="EURO"/>
    <x v="1081"/>
    <n v="0"/>
    <n v="10000000"/>
    <n v="0"/>
    <n v="0"/>
    <n v="0"/>
    <n v="8.0000000000000002E-3"/>
    <s v="Low"/>
    <n v="80000"/>
    <m/>
    <m/>
    <m/>
    <m/>
    <m/>
    <m/>
    <m/>
    <m/>
    <m/>
  </r>
  <r>
    <s v="DIVIDENDO US$ 0,080411"/>
    <d v="2021-09-01T00:00:00"/>
    <x v="437"/>
    <s v="US$"/>
    <x v="922"/>
    <n v="0"/>
    <n v="1000000"/>
    <n v="0"/>
    <n v="0"/>
    <n v="0"/>
    <n v="0.08"/>
    <s v="Low"/>
    <n v="80000"/>
    <m/>
    <m/>
    <m/>
    <m/>
    <m/>
    <m/>
    <m/>
    <m/>
    <m/>
  </r>
  <r>
    <s v="DIVIDENDO PROV US$ 0,00834797"/>
    <d v="2021-07-30T00:00:00"/>
    <x v="928"/>
    <s v="US$"/>
    <x v="901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061161227594380"/>
    <d v="2021-07-21T00:00:00"/>
    <x v="901"/>
    <s v="US$"/>
    <x v="990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882583753404410"/>
    <d v="2021-07-21T00:00:00"/>
    <x v="901"/>
    <s v="US$"/>
    <x v="1066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096781059708380"/>
    <d v="2021-06-23T00:00:00"/>
    <x v="548"/>
    <s v="US$"/>
    <x v="1082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344346576006020"/>
    <d v="2021-06-23T00:00:00"/>
    <x v="548"/>
    <s v="US$"/>
    <x v="1083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3664560"/>
    <d v="2021-06-23T00:00:00"/>
    <x v="548"/>
    <s v="US$"/>
    <x v="1084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344346576006020"/>
    <d v="2021-06-23T00:00:00"/>
    <x v="548"/>
    <s v="US$"/>
    <x v="974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20897556935520"/>
    <d v="2021-06-23T00:00:00"/>
    <x v="548"/>
    <s v="US$"/>
    <x v="1024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3664560"/>
    <d v="2021-06-23T00:00:00"/>
    <x v="548"/>
    <s v="US$"/>
    <x v="1025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096781059708380"/>
    <d v="2021-06-23T00:00:00"/>
    <x v="548"/>
    <s v="US$"/>
    <x v="871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1344861"/>
    <d v="2021-06-22T00:00:00"/>
    <x v="362"/>
    <s v="US$"/>
    <x v="1085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3596231"/>
    <d v="2021-06-22T00:00:00"/>
    <x v="362"/>
    <s v="US$"/>
    <x v="1086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27636"/>
    <d v="2021-06-18T00:00:00"/>
    <x v="890"/>
    <s v="US$"/>
    <x v="858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77073"/>
    <d v="2021-06-18T00:00:00"/>
    <x v="890"/>
    <s v="US$"/>
    <x v="755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3589563"/>
    <d v="2021-04-23T00:00:00"/>
    <x v="648"/>
    <s v="US$"/>
    <x v="896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8002424572644320"/>
    <d v="2021-03-19T00:00:00"/>
    <x v="17"/>
    <s v="US$"/>
    <x v="990"/>
    <n v="0"/>
    <n v="10000000"/>
    <n v="0"/>
    <n v="0"/>
    <n v="0"/>
    <n v="8.0000000000000002E-3"/>
    <s v="Low"/>
    <n v="80000"/>
    <m/>
    <m/>
    <m/>
    <m/>
    <m/>
    <m/>
    <m/>
    <m/>
    <m/>
  </r>
  <r>
    <s v="DIVIDENDO DEF EURO 0,00786524177121899"/>
    <d v="2021-02-17T00:00:00"/>
    <x v="1132"/>
    <s v="EURO"/>
    <x v="813"/>
    <n v="0"/>
    <n v="10000000"/>
    <n v="0"/>
    <n v="0"/>
    <n v="0"/>
    <n v="8.0000000000000002E-3"/>
    <s v="Low"/>
    <n v="80000"/>
    <m/>
    <m/>
    <m/>
    <m/>
    <m/>
    <m/>
    <m/>
    <m/>
    <m/>
  </r>
  <r>
    <s v="DIVIDENDO DEF EURO 0,00785875266592170"/>
    <d v="2021-02-17T00:00:00"/>
    <x v="1132"/>
    <s v="EURO"/>
    <x v="815"/>
    <n v="0"/>
    <n v="10000000"/>
    <n v="0"/>
    <n v="0"/>
    <n v="0"/>
    <n v="8.0000000000000002E-3"/>
    <s v="Low"/>
    <n v="80000"/>
    <m/>
    <m/>
    <m/>
    <m/>
    <m/>
    <m/>
    <m/>
    <m/>
    <m/>
  </r>
  <r>
    <s v="DIVIDENDO DEF EURO 0,00777380192242880"/>
    <d v="2021-02-17T00:00:00"/>
    <x v="1132"/>
    <s v="EURO"/>
    <x v="814"/>
    <n v="0"/>
    <n v="10000000"/>
    <n v="0"/>
    <n v="0"/>
    <n v="0"/>
    <n v="8.0000000000000002E-3"/>
    <s v="Low"/>
    <n v="80000"/>
    <m/>
    <m/>
    <m/>
    <m/>
    <m/>
    <m/>
    <m/>
    <m/>
    <m/>
  </r>
  <r>
    <s v="DIVIDENDO US$ 0,079751"/>
    <d v="2020-12-01T00:00:00"/>
    <x v="478"/>
    <s v="US$"/>
    <x v="922"/>
    <n v="0"/>
    <n v="1000000"/>
    <n v="0"/>
    <n v="0"/>
    <n v="0"/>
    <n v="0.08"/>
    <s v="Low"/>
    <n v="80000"/>
    <m/>
    <m/>
    <m/>
    <m/>
    <m/>
    <m/>
    <m/>
    <m/>
    <m/>
  </r>
  <r>
    <s v="DIVIDENDO DEF US$ 0,007521592"/>
    <d v="2020-06-20T00:00:00"/>
    <x v="329"/>
    <s v="US$"/>
    <x v="1087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154754"/>
    <d v="2020-06-20T00:00:00"/>
    <x v="329"/>
    <s v="US$"/>
    <x v="1088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8037824"/>
    <d v="2020-06-12T00:00:00"/>
    <x v="579"/>
    <s v="US$"/>
    <x v="955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8"/>
    <d v="2020-04-23T00:00:00"/>
    <x v="286"/>
    <s v="US$"/>
    <x v="718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99864354362"/>
    <d v="2019-10-16T00:00:00"/>
    <x v="679"/>
    <s v="US$"/>
    <x v="1012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985627268344470"/>
    <d v="2019-09-13T00:00:00"/>
    <x v="787"/>
    <s v="US$"/>
    <x v="991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796583071291310"/>
    <d v="2019-09-13T00:00:00"/>
    <x v="787"/>
    <s v="US$"/>
    <x v="990"/>
    <n v="0"/>
    <n v="10000000"/>
    <n v="0"/>
    <n v="0"/>
    <n v="0"/>
    <n v="8.0000000000000002E-3"/>
    <s v="Low"/>
    <n v="80000"/>
    <m/>
    <m/>
    <m/>
    <m/>
    <m/>
    <m/>
    <m/>
    <m/>
    <m/>
  </r>
  <r>
    <s v="DIVIDENDO PROV US$ 0,007999574321055040"/>
    <d v="2019-09-13T00:00:00"/>
    <x v="787"/>
    <s v="US$"/>
    <x v="918"/>
    <n v="0"/>
    <n v="10000000"/>
    <n v="0"/>
    <n v="0"/>
    <n v="0"/>
    <n v="8.0000000000000002E-3"/>
    <s v="Low"/>
    <n v="80000"/>
    <m/>
    <m/>
    <m/>
    <m/>
    <m/>
    <m/>
    <m/>
    <m/>
    <m/>
  </r>
  <r>
    <s v="DIVIDENDO PROV 0 US$ 0,8"/>
    <d v="2019-07-03T00:00:00"/>
    <x v="1150"/>
    <s v="US$"/>
    <x v="1064"/>
    <n v="0"/>
    <n v="100000"/>
    <n v="0"/>
    <n v="0"/>
    <n v="0"/>
    <n v="0.8"/>
    <s v="Low"/>
    <n v="80000"/>
    <m/>
    <m/>
    <m/>
    <m/>
    <m/>
    <m/>
    <m/>
    <m/>
    <m/>
  </r>
  <r>
    <s v="DIVIDENDO PROV US$ 0,00751452432069"/>
    <d v="2019-07-09T00:00:00"/>
    <x v="1000"/>
    <s v="US$"/>
    <x v="1012"/>
    <n v="0"/>
    <n v="10000000"/>
    <n v="0"/>
    <n v="0"/>
    <n v="0"/>
    <n v="8.0000000000000002E-3"/>
    <s v="Low"/>
    <n v="80000"/>
    <m/>
    <m/>
    <m/>
    <m/>
    <m/>
    <m/>
    <m/>
    <m/>
    <m/>
  </r>
  <r>
    <s v="DIVIDENDO US$ 0,8"/>
    <d v="2019-06-13T00:00:00"/>
    <x v="934"/>
    <s v="US$"/>
    <x v="1059"/>
    <n v="0"/>
    <n v="100000"/>
    <n v="0"/>
    <n v="0"/>
    <n v="0"/>
    <n v="0.8"/>
    <s v="Low"/>
    <n v="80000"/>
    <m/>
    <m/>
    <m/>
    <m/>
    <m/>
    <m/>
    <m/>
    <m/>
    <m/>
  </r>
  <r>
    <s v="DIVIDENDO US$ 0,07969"/>
    <d v="2019-06-17T00:00:00"/>
    <x v="191"/>
    <s v="US$"/>
    <x v="988"/>
    <n v="0"/>
    <n v="1000000"/>
    <n v="0"/>
    <n v="0"/>
    <n v="0"/>
    <n v="0.08"/>
    <s v="Low"/>
    <n v="80000"/>
    <m/>
    <m/>
    <m/>
    <m/>
    <m/>
    <m/>
    <m/>
    <m/>
    <m/>
  </r>
  <r>
    <s v="DIVIDENDO US$ 0,8"/>
    <d v="2019-03-22T00:00:00"/>
    <x v="185"/>
    <s v="US$"/>
    <x v="1059"/>
    <n v="0"/>
    <n v="100000"/>
    <n v="0"/>
    <n v="0"/>
    <n v="0"/>
    <n v="0.8"/>
    <s v="Low"/>
    <n v="80000"/>
    <m/>
    <m/>
    <m/>
    <m/>
    <m/>
    <m/>
    <m/>
    <m/>
    <m/>
  </r>
  <r>
    <s v="DIVIDENDO US$ 0,8"/>
    <d v="2019-04-04T00:00:00"/>
    <x v="185"/>
    <s v="US$"/>
    <x v="1064"/>
    <n v="0"/>
    <n v="100000"/>
    <n v="0"/>
    <n v="0"/>
    <n v="0"/>
    <n v="0.8"/>
    <s v="Low"/>
    <n v="80000"/>
    <m/>
    <m/>
    <m/>
    <m/>
    <m/>
    <m/>
    <m/>
    <m/>
    <m/>
  </r>
  <r>
    <s v="DIVIDENDO PROV US$ 0,00849315"/>
    <d v="2019-04-02T00:00:00"/>
    <x v="1252"/>
    <s v="US$"/>
    <x v="1089"/>
    <n v="0"/>
    <n v="10000000"/>
    <n v="0"/>
    <n v="0"/>
    <n v="0"/>
    <n v="8.0000000000000002E-3"/>
    <s v="Low"/>
    <n v="80000"/>
    <m/>
    <m/>
    <m/>
    <m/>
    <m/>
    <m/>
    <m/>
    <m/>
    <m/>
  </r>
  <r>
    <s v="DIVIDENDO US$ 0,8"/>
    <d v="2019-01-03T00:00:00"/>
    <x v="1121"/>
    <s v="US$"/>
    <x v="1064"/>
    <n v="0"/>
    <n v="100000"/>
    <n v="0"/>
    <n v="0"/>
    <n v="0"/>
    <n v="0.8"/>
    <s v="Low"/>
    <n v="80000"/>
    <m/>
    <m/>
    <m/>
    <m/>
    <m/>
    <m/>
    <m/>
    <m/>
    <m/>
  </r>
  <r>
    <s v="DIVIDENDO PROV US$ 0,00799"/>
    <d v="2019-01-05T00:00:00"/>
    <x v="78"/>
    <s v="US$"/>
    <x v="798"/>
    <n v="0"/>
    <n v="10000000"/>
    <n v="0"/>
    <n v="0"/>
    <n v="0"/>
    <n v="8.0000000000000002E-3"/>
    <s v="Low"/>
    <n v="80000"/>
    <m/>
    <m/>
    <m/>
    <m/>
    <m/>
    <m/>
    <m/>
    <m/>
    <m/>
  </r>
  <r>
    <s v="DIVIDENDO US$ 0,8"/>
    <d v="2018-12-24T00:00:00"/>
    <x v="109"/>
    <s v="US$"/>
    <x v="1059"/>
    <n v="0"/>
    <n v="100000"/>
    <n v="0"/>
    <n v="0"/>
    <n v="0"/>
    <n v="0.8"/>
    <s v="Low"/>
    <n v="80000"/>
    <m/>
    <m/>
    <m/>
    <m/>
    <m/>
    <m/>
    <m/>
    <m/>
    <m/>
  </r>
  <r>
    <s v="DIVIDENDO US$ 0,8"/>
    <d v="2018-11-29T00:00:00"/>
    <x v="560"/>
    <s v="US$"/>
    <x v="1038"/>
    <n v="0"/>
    <n v="100000"/>
    <n v="0"/>
    <n v="0"/>
    <n v="0"/>
    <n v="0.8"/>
    <s v="Low"/>
    <n v="80000"/>
    <m/>
    <m/>
    <m/>
    <m/>
    <m/>
    <m/>
    <m/>
    <m/>
    <m/>
  </r>
  <r>
    <s v="DIVIDENDO US$ 0,8"/>
    <d v="2018-10-04T00:00:00"/>
    <x v="909"/>
    <s v="US$"/>
    <x v="1064"/>
    <n v="0"/>
    <n v="100000"/>
    <n v="0"/>
    <n v="0"/>
    <n v="0"/>
    <n v="0.8"/>
    <s v="Low"/>
    <n v="80000"/>
    <m/>
    <m/>
    <m/>
    <m/>
    <m/>
    <m/>
    <m/>
    <m/>
    <m/>
  </r>
  <r>
    <s v="DIVIDENDO US$ 0,8"/>
    <d v="2018-09-13T00:00:00"/>
    <x v="306"/>
    <s v="US$"/>
    <x v="1059"/>
    <n v="0"/>
    <n v="100000"/>
    <n v="0"/>
    <n v="0"/>
    <n v="0"/>
    <n v="0.8"/>
    <s v="Low"/>
    <n v="80000"/>
    <m/>
    <m/>
    <m/>
    <m/>
    <m/>
    <m/>
    <m/>
    <m/>
    <m/>
  </r>
  <r>
    <s v="DIVIDENDO US$ 0,8"/>
    <d v="2018-08-30T00:00:00"/>
    <x v="733"/>
    <s v="US$"/>
    <x v="1038"/>
    <n v="0"/>
    <n v="100000"/>
    <n v="0"/>
    <n v="0"/>
    <n v="0"/>
    <n v="0.8"/>
    <s v="Low"/>
    <n v="80000"/>
    <m/>
    <m/>
    <m/>
    <m/>
    <m/>
    <m/>
    <m/>
    <m/>
    <m/>
  </r>
  <r>
    <s v="DIVIDENDO DEF US$ 0,007971460672150"/>
    <d v="2018-06-20T00:00:00"/>
    <x v="1244"/>
    <s v="US$"/>
    <x v="856"/>
    <n v="0"/>
    <n v="10000000"/>
    <n v="0"/>
    <n v="0"/>
    <n v="0"/>
    <n v="8.0000000000000002E-3"/>
    <s v="Low"/>
    <n v="80000"/>
    <m/>
    <m/>
    <m/>
    <m/>
    <m/>
    <m/>
    <m/>
    <m/>
    <m/>
  </r>
  <r>
    <s v="DIVIDENDO DEF US$ 0,007884127563570"/>
    <d v="2018-06-20T00:00:00"/>
    <x v="1244"/>
    <s v="US$"/>
    <x v="857"/>
    <n v="0"/>
    <n v="10000000"/>
    <n v="0"/>
    <n v="0"/>
    <n v="0"/>
    <n v="8.0000000000000002E-3"/>
    <s v="Low"/>
    <n v="80000"/>
    <m/>
    <m/>
    <m/>
    <m/>
    <m/>
    <m/>
    <m/>
    <m/>
    <m/>
  </r>
  <r>
    <s v="DIVIDENDO US$ 0,8"/>
    <d v="2017-02-24T00:00:00"/>
    <x v="838"/>
    <s v="US$"/>
    <x v="1041"/>
    <n v="0"/>
    <n v="100000"/>
    <n v="0"/>
    <n v="0"/>
    <n v="0"/>
    <n v="0.8"/>
    <s v="Low"/>
    <n v="80000"/>
    <m/>
    <m/>
    <m/>
    <m/>
    <m/>
    <m/>
    <m/>
    <m/>
    <m/>
  </r>
  <r>
    <s v="DIVIDENDO PROV 0 US$ 0,8"/>
    <d v="2016-11-18T00:00:00"/>
    <x v="964"/>
    <s v="US$"/>
    <x v="1041"/>
    <n v="0"/>
    <n v="100000"/>
    <n v="0"/>
    <n v="0"/>
    <n v="0"/>
    <n v="0.8"/>
    <s v="Low"/>
    <n v="80000"/>
    <m/>
    <m/>
    <m/>
    <m/>
    <m/>
    <m/>
    <m/>
    <m/>
    <m/>
  </r>
  <r>
    <s v="DIVIDENDO US$ 0,8"/>
    <d v="2016-08-19T00:00:00"/>
    <x v="0"/>
    <s v="US$"/>
    <x v="1041"/>
    <n v="0"/>
    <n v="100000"/>
    <n v="0"/>
    <n v="0"/>
    <n v="0"/>
    <n v="0.8"/>
    <s v="Low"/>
    <n v="80000"/>
    <m/>
    <m/>
    <m/>
    <m/>
    <m/>
    <m/>
    <m/>
    <m/>
    <m/>
  </r>
  <r>
    <s v="DIVIDENDO US$ 0,8"/>
    <d v="2016-05-20T00:00:00"/>
    <x v="1353"/>
    <s v="US$"/>
    <x v="1041"/>
    <n v="0"/>
    <n v="100000"/>
    <n v="0"/>
    <n v="0"/>
    <n v="0"/>
    <n v="0.8"/>
    <s v="Low"/>
    <n v="80000"/>
    <m/>
    <m/>
    <m/>
    <m/>
    <m/>
    <m/>
    <m/>
    <m/>
    <m/>
  </r>
  <r>
    <s v="DIVIDENDO US$ 0,800388"/>
    <d v="2015-06-25T00:00:00"/>
    <x v="16"/>
    <s v="US$"/>
    <x v="982"/>
    <n v="0"/>
    <n v="100000"/>
    <n v="0"/>
    <n v="0"/>
    <n v="0"/>
    <n v="0.8"/>
    <s v="Low"/>
    <n v="80000"/>
    <m/>
    <m/>
    <m/>
    <m/>
    <m/>
    <m/>
    <m/>
    <m/>
    <m/>
  </r>
  <r>
    <s v="DIVIDENDO US$ 0,7988"/>
    <d v="2020-12-21T00:00:00"/>
    <x v="452"/>
    <s v="US$"/>
    <x v="998"/>
    <n v="0"/>
    <n v="100000"/>
    <n v="0"/>
    <n v="0"/>
    <n v="0"/>
    <n v="0.79900000000000004"/>
    <s v="Low"/>
    <n v="79900"/>
    <m/>
    <m/>
    <m/>
    <m/>
    <m/>
    <m/>
    <m/>
    <m/>
    <m/>
  </r>
  <r>
    <s v="DIVIDENDO US$ 0,797627"/>
    <d v="2019-12-16T00:00:00"/>
    <x v="892"/>
    <s v="US$"/>
    <x v="1079"/>
    <n v="0"/>
    <n v="100000"/>
    <n v="0"/>
    <n v="0"/>
    <n v="0"/>
    <n v="0.79800000000000004"/>
    <s v="Low"/>
    <n v="79800"/>
    <m/>
    <m/>
    <m/>
    <m/>
    <m/>
    <m/>
    <m/>
    <m/>
    <m/>
  </r>
  <r>
    <s v="DIVIDENDO US$ 0,797802"/>
    <d v="2018-12-17T00:00:00"/>
    <x v="330"/>
    <s v="US$"/>
    <x v="977"/>
    <n v="0"/>
    <n v="100000"/>
    <n v="0"/>
    <n v="0"/>
    <n v="0"/>
    <n v="0.79800000000000004"/>
    <s v="Low"/>
    <n v="79800"/>
    <m/>
    <m/>
    <m/>
    <m/>
    <m/>
    <m/>
    <m/>
    <m/>
    <m/>
  </r>
  <r>
    <s v="DIVIDENDO US$ 0,797294"/>
    <d v="2020-09-23T00:00:00"/>
    <x v="891"/>
    <s v="US$"/>
    <x v="1076"/>
    <n v="0"/>
    <n v="100000"/>
    <n v="0"/>
    <n v="0"/>
    <n v="0"/>
    <n v="0.79700000000000004"/>
    <s v="Low"/>
    <n v="79700"/>
    <m/>
    <m/>
    <m/>
    <m/>
    <m/>
    <m/>
    <m/>
    <m/>
    <m/>
  </r>
  <r>
    <s v="DIVIDENDO US$ 0,794255"/>
    <d v="2015-12-21T00:00:00"/>
    <x v="958"/>
    <s v="US$"/>
    <x v="982"/>
    <n v="0"/>
    <n v="100000"/>
    <n v="0"/>
    <n v="0"/>
    <n v="0"/>
    <n v="0.79400000000000004"/>
    <s v="Low"/>
    <n v="79400"/>
    <m/>
    <m/>
    <m/>
    <m/>
    <m/>
    <m/>
    <m/>
    <m/>
    <m/>
  </r>
  <r>
    <s v="DIVIDENDO US$ 2,382"/>
    <d v="2017-12-18T00:00:00"/>
    <x v="246"/>
    <s v="US$"/>
    <x v="1090"/>
    <n v="0"/>
    <n v="33333"/>
    <n v="0"/>
    <n v="0"/>
    <n v="0"/>
    <n v="2.3820000000000001"/>
    <s v="Medium"/>
    <n v="79399.206000000006"/>
    <m/>
    <m/>
    <m/>
    <m/>
    <m/>
    <m/>
    <m/>
    <m/>
    <m/>
  </r>
  <r>
    <s v="DIVIDENDO US$ 0,793477"/>
    <d v="2020-03-25T00:00:00"/>
    <x v="731"/>
    <s v="US$"/>
    <x v="1057"/>
    <n v="0"/>
    <n v="100000"/>
    <n v="0"/>
    <n v="0"/>
    <n v="0"/>
    <n v="0.79300000000000004"/>
    <s v="Low"/>
    <n v="79300"/>
    <m/>
    <m/>
    <m/>
    <m/>
    <m/>
    <m/>
    <m/>
    <m/>
    <m/>
  </r>
  <r>
    <s v="DIVIDENDO US$ 0,792516"/>
    <d v="2016-06-22T00:00:00"/>
    <x v="954"/>
    <s v="US$"/>
    <x v="1055"/>
    <n v="0"/>
    <n v="100000"/>
    <n v="0"/>
    <n v="0"/>
    <n v="0"/>
    <n v="0.79300000000000004"/>
    <s v="Low"/>
    <n v="79300"/>
    <m/>
    <m/>
    <m/>
    <m/>
    <m/>
    <m/>
    <m/>
    <m/>
    <m/>
  </r>
  <r>
    <s v="DIVIDENDO PROV $ 0,00954217"/>
    <d v="2019-11-11T00:00:00"/>
    <x v="840"/>
    <s v="$"/>
    <x v="592"/>
    <n v="0"/>
    <n v="7920000"/>
    <n v="0"/>
    <n v="0"/>
    <n v="0"/>
    <n v="0.01"/>
    <s v="Low"/>
    <n v="79200"/>
    <m/>
    <m/>
    <m/>
    <m/>
    <m/>
    <m/>
    <m/>
    <m/>
    <m/>
  </r>
  <r>
    <s v="DIVIDENDO PROV US$ 0,7907"/>
    <d v="2021-01-21T00:00:00"/>
    <x v="961"/>
    <s v="US$"/>
    <x v="1074"/>
    <n v="0"/>
    <n v="100000"/>
    <n v="0"/>
    <n v="0"/>
    <n v="0"/>
    <n v="0.79100000000000004"/>
    <s v="Low"/>
    <n v="79100"/>
    <m/>
    <m/>
    <m/>
    <m/>
    <m/>
    <m/>
    <m/>
    <m/>
    <m/>
  </r>
  <r>
    <s v="DIVIDENDO US$ 0,7907"/>
    <d v="2020-10-22T00:00:00"/>
    <x v="1158"/>
    <s v="US$"/>
    <x v="1074"/>
    <n v="0"/>
    <n v="100000"/>
    <n v="0"/>
    <n v="0"/>
    <n v="0"/>
    <n v="0.79100000000000004"/>
    <s v="Low"/>
    <n v="79100"/>
    <m/>
    <m/>
    <m/>
    <m/>
    <m/>
    <m/>
    <m/>
    <m/>
    <m/>
  </r>
  <r>
    <s v="DIVIDENDO PROV US$ 0,7907"/>
    <d v="2020-07-23T00:00:00"/>
    <x v="1341"/>
    <s v="US$"/>
    <x v="1074"/>
    <n v="0"/>
    <n v="100000"/>
    <n v="0"/>
    <n v="0"/>
    <n v="0"/>
    <n v="0.79100000000000004"/>
    <s v="Low"/>
    <n v="79100"/>
    <m/>
    <m/>
    <m/>
    <m/>
    <m/>
    <m/>
    <m/>
    <m/>
    <m/>
  </r>
  <r>
    <s v="DIVIDENDO US$ 0,7907"/>
    <d v="2020-04-23T00:00:00"/>
    <x v="114"/>
    <s v="US$"/>
    <x v="1074"/>
    <n v="0"/>
    <n v="100000"/>
    <n v="0"/>
    <n v="0"/>
    <n v="0"/>
    <n v="0.79100000000000004"/>
    <s v="Low"/>
    <n v="79100"/>
    <m/>
    <m/>
    <m/>
    <m/>
    <m/>
    <m/>
    <m/>
    <m/>
    <m/>
  </r>
  <r>
    <s v="DIVIDENDO US$ 0,079001"/>
    <d v="2021-09-01T00:00:00"/>
    <x v="437"/>
    <s v="US$"/>
    <x v="910"/>
    <n v="0"/>
    <n v="1000000"/>
    <n v="0"/>
    <n v="0"/>
    <n v="0"/>
    <n v="7.9000000000000001E-2"/>
    <s v="Low"/>
    <n v="79000"/>
    <m/>
    <m/>
    <m/>
    <m/>
    <m/>
    <m/>
    <m/>
    <m/>
    <m/>
  </r>
  <r>
    <s v="DIVIDENDO PROV US$ 0,79"/>
    <d v="2021-07-29T00:00:00"/>
    <x v="1142"/>
    <s v="US$"/>
    <x v="806"/>
    <n v="0"/>
    <n v="100000"/>
    <n v="0"/>
    <n v="0"/>
    <n v="0"/>
    <n v="0.79"/>
    <s v="Low"/>
    <n v="79000"/>
    <m/>
    <m/>
    <m/>
    <m/>
    <m/>
    <m/>
    <m/>
    <m/>
    <m/>
  </r>
  <r>
    <s v="DIVIDENDO PROV US$ 0,078615"/>
    <d v="2021-06-01T00:00:00"/>
    <x v="485"/>
    <s v="US$"/>
    <x v="922"/>
    <n v="0"/>
    <n v="1000000"/>
    <n v="0"/>
    <n v="0"/>
    <n v="0"/>
    <n v="7.9000000000000001E-2"/>
    <s v="Low"/>
    <n v="79000"/>
    <m/>
    <m/>
    <m/>
    <m/>
    <m/>
    <m/>
    <m/>
    <m/>
    <m/>
  </r>
  <r>
    <s v="DIVIDENDO PROV US$ 0,79"/>
    <d v="2021-04-29T00:00:00"/>
    <x v="98"/>
    <s v="US$"/>
    <x v="806"/>
    <n v="0"/>
    <n v="100000"/>
    <n v="0"/>
    <n v="0"/>
    <n v="0"/>
    <n v="0.79"/>
    <s v="Low"/>
    <n v="79000"/>
    <m/>
    <m/>
    <m/>
    <m/>
    <m/>
    <m/>
    <m/>
    <m/>
    <m/>
  </r>
  <r>
    <s v="DIVIDENDO US$ 0,07943"/>
    <d v="2021-05-03T00:00:00"/>
    <x v="314"/>
    <s v="US$"/>
    <x v="910"/>
    <n v="0"/>
    <n v="1000000"/>
    <n v="0"/>
    <n v="0"/>
    <n v="0"/>
    <n v="7.9000000000000001E-2"/>
    <s v="Low"/>
    <n v="79000"/>
    <m/>
    <m/>
    <m/>
    <m/>
    <m/>
    <m/>
    <m/>
    <m/>
    <m/>
  </r>
  <r>
    <s v="DIVIDENDO DEF  $ 0,07871928"/>
    <d v="2021-04-01T00:00:00"/>
    <x v="503"/>
    <s v="$"/>
    <x v="775"/>
    <n v="0"/>
    <n v="1000000"/>
    <n v="0"/>
    <n v="0"/>
    <n v="0"/>
    <n v="7.9000000000000001E-2"/>
    <s v="Low"/>
    <n v="79000"/>
    <m/>
    <m/>
    <m/>
    <m/>
    <m/>
    <m/>
    <m/>
    <m/>
    <m/>
  </r>
  <r>
    <s v="DIVIDENDO US$ 0,789849"/>
    <d v="2020-12-14T00:00:00"/>
    <x v="89"/>
    <s v="US$"/>
    <x v="1072"/>
    <n v="0"/>
    <n v="100000"/>
    <n v="0"/>
    <n v="0"/>
    <n v="0"/>
    <n v="0.79"/>
    <s v="Low"/>
    <n v="79000"/>
    <m/>
    <m/>
    <m/>
    <m/>
    <m/>
    <m/>
    <m/>
    <m/>
    <m/>
  </r>
  <r>
    <s v="DIVIDENDO US$ 0,079256"/>
    <d v="2020-10-01T00:00:00"/>
    <x v="421"/>
    <s v="US$"/>
    <x v="922"/>
    <n v="0"/>
    <n v="1000000"/>
    <n v="0"/>
    <n v="0"/>
    <n v="0"/>
    <n v="7.9000000000000001E-2"/>
    <s v="Low"/>
    <n v="79000"/>
    <m/>
    <m/>
    <m/>
    <m/>
    <m/>
    <m/>
    <m/>
    <m/>
    <m/>
  </r>
  <r>
    <s v="DIVIDENDO DEF US$ 0,078590532"/>
    <d v="2020-05-19T00:00:00"/>
    <x v="145"/>
    <s v="US$"/>
    <x v="1091"/>
    <n v="0"/>
    <n v="1000000"/>
    <n v="0"/>
    <n v="0"/>
    <n v="0"/>
    <n v="7.9000000000000001E-2"/>
    <s v="Low"/>
    <n v="79000"/>
    <m/>
    <m/>
    <m/>
    <m/>
    <m/>
    <m/>
    <m/>
    <m/>
    <m/>
  </r>
  <r>
    <s v="DIVIDENDO US$ 0,79"/>
    <d v="2019-09-12T00:00:00"/>
    <x v="1147"/>
    <s v="US$"/>
    <x v="1051"/>
    <n v="0"/>
    <n v="100000"/>
    <n v="0"/>
    <n v="0"/>
    <n v="0"/>
    <n v="0.79"/>
    <s v="Low"/>
    <n v="79000"/>
    <m/>
    <m/>
    <m/>
    <m/>
    <m/>
    <m/>
    <m/>
    <m/>
    <m/>
  </r>
  <r>
    <s v="DIVIDENDO US$ 0,79"/>
    <d v="2019-06-13T00:00:00"/>
    <x v="1160"/>
    <s v="US$"/>
    <x v="1051"/>
    <n v="0"/>
    <n v="100000"/>
    <n v="0"/>
    <n v="0"/>
    <n v="0"/>
    <n v="0.79"/>
    <s v="Low"/>
    <n v="79000"/>
    <m/>
    <m/>
    <m/>
    <m/>
    <m/>
    <m/>
    <m/>
    <m/>
    <m/>
  </r>
  <r>
    <s v="DIVIDENDO US$ 0,79"/>
    <d v="2019-03-07T00:00:00"/>
    <x v="939"/>
    <s v="US$"/>
    <x v="1051"/>
    <n v="0"/>
    <n v="100000"/>
    <n v="0"/>
    <n v="0"/>
    <n v="0"/>
    <n v="0.79"/>
    <s v="Low"/>
    <n v="79000"/>
    <m/>
    <m/>
    <m/>
    <m/>
    <m/>
    <m/>
    <m/>
    <m/>
    <m/>
  </r>
  <r>
    <s v="DIVIDENDO US$ 0,79"/>
    <d v="2018-12-13T00:00:00"/>
    <x v="1354"/>
    <s v="US$"/>
    <x v="1051"/>
    <n v="0"/>
    <n v="100000"/>
    <n v="0"/>
    <n v="0"/>
    <n v="0"/>
    <n v="0.79"/>
    <s v="Low"/>
    <n v="79000"/>
    <m/>
    <m/>
    <m/>
    <m/>
    <m/>
    <m/>
    <m/>
    <m/>
    <m/>
  </r>
  <r>
    <s v="DIVIDENDO US$ 0,789911"/>
    <d v="2018-12-18T00:00:00"/>
    <x v="1199"/>
    <s v="US$"/>
    <x v="946"/>
    <n v="0"/>
    <n v="100000"/>
    <n v="0"/>
    <n v="0"/>
    <n v="0"/>
    <n v="0.79"/>
    <s v="Low"/>
    <n v="79000"/>
    <m/>
    <m/>
    <m/>
    <m/>
    <m/>
    <m/>
    <m/>
    <m/>
    <m/>
  </r>
  <r>
    <s v="DIVIDENDO US$ 0,789627"/>
    <d v="2018-09-26T00:00:00"/>
    <x v="1214"/>
    <s v="US$"/>
    <x v="1057"/>
    <n v="0"/>
    <n v="100000"/>
    <n v="0"/>
    <n v="0"/>
    <n v="0"/>
    <n v="0.79"/>
    <s v="Low"/>
    <n v="79000"/>
    <m/>
    <m/>
    <m/>
    <m/>
    <m/>
    <m/>
    <m/>
    <m/>
    <m/>
  </r>
  <r>
    <s v="DIVIDENDO US$ 0,79"/>
    <d v="2015-11-12T00:00:00"/>
    <x v="1355"/>
    <s v="US$"/>
    <x v="975"/>
    <n v="0"/>
    <n v="100000"/>
    <n v="0"/>
    <n v="0"/>
    <n v="0"/>
    <n v="0.79"/>
    <s v="Low"/>
    <n v="79000"/>
    <m/>
    <m/>
    <m/>
    <m/>
    <m/>
    <m/>
    <m/>
    <m/>
    <m/>
  </r>
  <r>
    <s v="DIVIDENDO US$ 0,79"/>
    <d v="2015-08-13T00:00:00"/>
    <x v="820"/>
    <s v="US$"/>
    <x v="975"/>
    <n v="0"/>
    <n v="100000"/>
    <n v="0"/>
    <n v="0"/>
    <n v="0"/>
    <n v="0.79"/>
    <s v="Low"/>
    <n v="79000"/>
    <m/>
    <m/>
    <m/>
    <m/>
    <m/>
    <m/>
    <m/>
    <m/>
    <m/>
  </r>
  <r>
    <s v="DIVIDENDO PROV 0 US$ 0,79"/>
    <d v="2015-05-12T00:00:00"/>
    <x v="945"/>
    <s v="US$"/>
    <x v="975"/>
    <n v="0"/>
    <n v="100000"/>
    <n v="0"/>
    <n v="0"/>
    <n v="0"/>
    <n v="0.79"/>
    <s v="Low"/>
    <n v="79000"/>
    <m/>
    <m/>
    <m/>
    <m/>
    <m/>
    <m/>
    <m/>
    <m/>
    <m/>
  </r>
  <r>
    <s v="DIVIDENDO US$ 0,79"/>
    <d v="2015-02-10T00:00:00"/>
    <x v="1028"/>
    <s v="US$"/>
    <x v="975"/>
    <n v="0"/>
    <n v="100000"/>
    <n v="0"/>
    <n v="0"/>
    <n v="0"/>
    <n v="0.79"/>
    <s v="Low"/>
    <n v="79000"/>
    <m/>
    <m/>
    <m/>
    <m/>
    <m/>
    <m/>
    <m/>
    <m/>
    <m/>
  </r>
  <r>
    <s v="DIVIDENDO US$ 0,789"/>
    <d v="2015-12-21T00:00:00"/>
    <x v="958"/>
    <s v="US$"/>
    <x v="1048"/>
    <n v="0"/>
    <n v="100000"/>
    <n v="0"/>
    <n v="0"/>
    <n v="0"/>
    <n v="0.78900000000000003"/>
    <s v="Low"/>
    <n v="78900"/>
    <m/>
    <m/>
    <m/>
    <m/>
    <m/>
    <m/>
    <m/>
    <m/>
    <m/>
  </r>
  <r>
    <s v="DIVIDENDO US$ 0,788308"/>
    <d v="2019-12-16T00:00:00"/>
    <x v="892"/>
    <s v="US$"/>
    <x v="1068"/>
    <n v="0"/>
    <n v="100000"/>
    <n v="0"/>
    <n v="0"/>
    <n v="0"/>
    <n v="0.78800000000000003"/>
    <s v="Low"/>
    <n v="78800"/>
    <m/>
    <m/>
    <m/>
    <m/>
    <m/>
    <m/>
    <m/>
    <m/>
    <m/>
  </r>
  <r>
    <s v="DIVIDENDO US$ 0,785705"/>
    <d v="2019-06-17T00:00:00"/>
    <x v="191"/>
    <s v="US$"/>
    <x v="1092"/>
    <n v="0"/>
    <n v="100000"/>
    <n v="0"/>
    <n v="0"/>
    <n v="0"/>
    <n v="0.78600000000000003"/>
    <s v="Low"/>
    <n v="78600"/>
    <m/>
    <m/>
    <m/>
    <m/>
    <m/>
    <m/>
    <m/>
    <m/>
    <m/>
  </r>
  <r>
    <s v="DIVIDENDO US$ 0,784257"/>
    <d v="2020-09-23T00:00:00"/>
    <x v="891"/>
    <s v="US$"/>
    <x v="1049"/>
    <n v="0"/>
    <n v="100000"/>
    <n v="0"/>
    <n v="0"/>
    <n v="0"/>
    <n v="0.78400000000000003"/>
    <s v="Low"/>
    <n v="78400"/>
    <m/>
    <m/>
    <m/>
    <m/>
    <m/>
    <m/>
    <m/>
    <m/>
    <m/>
  </r>
  <r>
    <s v="DIVIDENDO US$ 0,78398"/>
    <d v="2020-06-15T00:00:00"/>
    <x v="2"/>
    <s v="US$"/>
    <x v="1029"/>
    <n v="0"/>
    <n v="100000"/>
    <n v="0"/>
    <n v="0"/>
    <n v="0"/>
    <n v="0.78400000000000003"/>
    <s v="Low"/>
    <n v="78400"/>
    <m/>
    <m/>
    <m/>
    <m/>
    <m/>
    <m/>
    <m/>
    <m/>
    <m/>
  </r>
  <r>
    <s v="DIVIDENDO US$ 0,781511"/>
    <d v="2019-12-16T00:00:00"/>
    <x v="892"/>
    <s v="US$"/>
    <x v="1093"/>
    <n v="0"/>
    <n v="100000"/>
    <n v="0"/>
    <n v="0"/>
    <n v="0"/>
    <n v="0.78200000000000003"/>
    <s v="Low"/>
    <n v="78200"/>
    <m/>
    <m/>
    <m/>
    <m/>
    <m/>
    <m/>
    <m/>
    <m/>
    <m/>
  </r>
  <r>
    <s v="DIVIDENDO US$ 0,781998"/>
    <d v="2018-09-26T00:00:00"/>
    <x v="1214"/>
    <s v="US$"/>
    <x v="1036"/>
    <n v="0"/>
    <n v="100000"/>
    <n v="0"/>
    <n v="0"/>
    <n v="0"/>
    <n v="0.78200000000000003"/>
    <s v="Low"/>
    <n v="78200"/>
    <m/>
    <m/>
    <m/>
    <m/>
    <m/>
    <m/>
    <m/>
    <m/>
    <m/>
  </r>
  <r>
    <s v="DIVIDENDO US$ 0,78148"/>
    <d v="2020-12-14T00:00:00"/>
    <x v="89"/>
    <s v="US$"/>
    <x v="1076"/>
    <n v="0"/>
    <n v="100000"/>
    <n v="0"/>
    <n v="0"/>
    <n v="0"/>
    <n v="0.78100000000000003"/>
    <s v="Low"/>
    <n v="78100"/>
    <m/>
    <m/>
    <m/>
    <m/>
    <m/>
    <m/>
    <m/>
    <m/>
    <m/>
  </r>
  <r>
    <s v="DIVIDENDO US$ 0,781346"/>
    <d v="2017-06-20T00:00:00"/>
    <x v="413"/>
    <s v="US$"/>
    <x v="1014"/>
    <n v="0"/>
    <n v="100000"/>
    <n v="0"/>
    <n v="0"/>
    <n v="0"/>
    <n v="0.78100000000000003"/>
    <s v="Low"/>
    <n v="78100"/>
    <m/>
    <m/>
    <m/>
    <m/>
    <m/>
    <m/>
    <m/>
    <m/>
    <m/>
  </r>
  <r>
    <s v="DIVIDENDO US$ 0,078174"/>
    <d v="2021-08-02T00:00:00"/>
    <x v="1246"/>
    <s v="US$"/>
    <x v="910"/>
    <n v="0"/>
    <n v="1000000"/>
    <n v="0"/>
    <n v="0"/>
    <n v="0"/>
    <n v="7.8E-2"/>
    <s v="Low"/>
    <n v="78000"/>
    <m/>
    <m/>
    <m/>
    <m/>
    <m/>
    <m/>
    <m/>
    <m/>
    <m/>
  </r>
  <r>
    <s v="DIVIDENDO US$ 0,078275"/>
    <d v="2021-04-01T00:00:00"/>
    <x v="915"/>
    <s v="US$"/>
    <x v="910"/>
    <n v="0"/>
    <n v="1000000"/>
    <n v="0"/>
    <n v="0"/>
    <n v="0"/>
    <n v="7.8E-2"/>
    <s v="Low"/>
    <n v="78000"/>
    <m/>
    <m/>
    <m/>
    <m/>
    <m/>
    <m/>
    <m/>
    <m/>
    <m/>
  </r>
  <r>
    <s v="DIVIDENDO US$ 0,078274"/>
    <d v="2021-03-01T00:00:00"/>
    <x v="1245"/>
    <s v="US$"/>
    <x v="910"/>
    <n v="0"/>
    <n v="1000000"/>
    <n v="0"/>
    <n v="0"/>
    <n v="0"/>
    <n v="7.8E-2"/>
    <s v="Low"/>
    <n v="78000"/>
    <m/>
    <m/>
    <m/>
    <m/>
    <m/>
    <m/>
    <m/>
    <m/>
    <m/>
  </r>
  <r>
    <s v="DIVIDENDO  US$ 0,077553"/>
    <d v="2021-02-01T00:00:00"/>
    <x v="374"/>
    <s v="US$"/>
    <x v="922"/>
    <n v="0"/>
    <n v="1000000"/>
    <n v="0"/>
    <n v="0"/>
    <n v="0"/>
    <n v="7.8E-2"/>
    <s v="Low"/>
    <n v="78000"/>
    <m/>
    <m/>
    <m/>
    <m/>
    <m/>
    <m/>
    <m/>
    <m/>
    <m/>
  </r>
  <r>
    <s v="DIVIDENDO US$ 0,077653"/>
    <d v="2019-12-16T00:00:00"/>
    <x v="892"/>
    <s v="US$"/>
    <x v="890"/>
    <n v="0"/>
    <n v="1000000"/>
    <n v="0"/>
    <n v="0"/>
    <n v="0"/>
    <n v="7.8E-2"/>
    <s v="Low"/>
    <n v="78000"/>
    <m/>
    <m/>
    <m/>
    <m/>
    <m/>
    <m/>
    <m/>
    <m/>
    <m/>
  </r>
  <r>
    <s v="DIVIDENDO US$ 0,78"/>
    <d v="2018-04-20T00:00:00"/>
    <x v="1356"/>
    <s v="US$"/>
    <x v="1032"/>
    <n v="0"/>
    <n v="100000"/>
    <n v="0"/>
    <n v="0"/>
    <n v="0"/>
    <n v="0.78"/>
    <s v="Low"/>
    <n v="78000"/>
    <m/>
    <m/>
    <m/>
    <m/>
    <m/>
    <m/>
    <m/>
    <m/>
    <m/>
  </r>
  <r>
    <s v="DIVIDENDO US$ 0,78"/>
    <d v="2018-01-19T00:00:00"/>
    <x v="1357"/>
    <s v="US$"/>
    <x v="1032"/>
    <n v="0"/>
    <n v="100000"/>
    <n v="0"/>
    <n v="0"/>
    <n v="0"/>
    <n v="0.78"/>
    <s v="Low"/>
    <n v="78000"/>
    <m/>
    <m/>
    <m/>
    <m/>
    <m/>
    <m/>
    <m/>
    <m/>
    <m/>
  </r>
  <r>
    <s v="DIVIDENDO US$ 0,195"/>
    <d v="2017-11-16T00:00:00"/>
    <x v="558"/>
    <s v="US$"/>
    <x v="1004"/>
    <n v="0"/>
    <n v="400000"/>
    <n v="0"/>
    <n v="0"/>
    <n v="0"/>
    <n v="0.19500000000000001"/>
    <s v="Low"/>
    <n v="78000"/>
    <m/>
    <m/>
    <m/>
    <m/>
    <m/>
    <m/>
    <m/>
    <m/>
    <m/>
  </r>
  <r>
    <s v="DIVIDENDO US$ 0,78"/>
    <d v="2017-10-20T00:00:00"/>
    <x v="1358"/>
    <s v="US$"/>
    <x v="1032"/>
    <n v="0"/>
    <n v="100000"/>
    <n v="0"/>
    <n v="0"/>
    <n v="0"/>
    <n v="0.78"/>
    <s v="Low"/>
    <n v="78000"/>
    <m/>
    <m/>
    <m/>
    <m/>
    <m/>
    <m/>
    <m/>
    <m/>
    <m/>
  </r>
  <r>
    <s v="DIVIDENDO US$ 0,78"/>
    <d v="2017-07-18T00:00:00"/>
    <x v="1359"/>
    <s v="US$"/>
    <x v="1032"/>
    <n v="0"/>
    <n v="100000"/>
    <n v="0"/>
    <n v="0"/>
    <n v="0"/>
    <n v="0.78"/>
    <s v="Low"/>
    <n v="78000"/>
    <m/>
    <m/>
    <m/>
    <m/>
    <m/>
    <m/>
    <m/>
    <m/>
    <m/>
  </r>
  <r>
    <s v="DIVIDENDO US$ 0,78"/>
    <d v="2017-07-06T00:00:00"/>
    <x v="1360"/>
    <s v="US$"/>
    <x v="1030"/>
    <n v="0"/>
    <n v="100000"/>
    <n v="0"/>
    <n v="0"/>
    <n v="0"/>
    <n v="0.78"/>
    <s v="Low"/>
    <n v="78000"/>
    <m/>
    <m/>
    <m/>
    <m/>
    <m/>
    <m/>
    <m/>
    <m/>
    <m/>
  </r>
  <r>
    <s v="DIVIDENDO US$ 0,78"/>
    <d v="2016-12-07T00:00:00"/>
    <x v="527"/>
    <s v="US$"/>
    <x v="1030"/>
    <n v="0"/>
    <n v="100000"/>
    <n v="0"/>
    <n v="0"/>
    <n v="0"/>
    <n v="0.78"/>
    <s v="Low"/>
    <n v="78000"/>
    <m/>
    <m/>
    <m/>
    <m/>
    <m/>
    <m/>
    <m/>
    <m/>
    <m/>
  </r>
  <r>
    <s v="DIVIDENDO US$ 0,78"/>
    <d v="2016-11-09T00:00:00"/>
    <x v="982"/>
    <s v="US$"/>
    <x v="1045"/>
    <n v="0"/>
    <n v="100000"/>
    <n v="0"/>
    <n v="0"/>
    <n v="0"/>
    <n v="0.78"/>
    <s v="Low"/>
    <n v="78000"/>
    <m/>
    <m/>
    <m/>
    <m/>
    <m/>
    <m/>
    <m/>
    <m/>
    <m/>
  </r>
  <r>
    <s v="DIVIDENDO US$ 0,78"/>
    <d v="2016-08-12T00:00:00"/>
    <x v="985"/>
    <s v="US$"/>
    <x v="1045"/>
    <n v="0"/>
    <n v="100000"/>
    <n v="0"/>
    <n v="0"/>
    <n v="0"/>
    <n v="0.78"/>
    <s v="Low"/>
    <n v="78000"/>
    <m/>
    <m/>
    <m/>
    <m/>
    <m/>
    <m/>
    <m/>
    <m/>
    <m/>
  </r>
  <r>
    <s v="DIVIDENDO US$ 0,78"/>
    <d v="2016-05-12T00:00:00"/>
    <x v="1361"/>
    <s v="US$"/>
    <x v="1045"/>
    <n v="0"/>
    <n v="100000"/>
    <n v="0"/>
    <n v="0"/>
    <n v="0"/>
    <n v="0.78"/>
    <s v="Low"/>
    <n v="78000"/>
    <m/>
    <m/>
    <m/>
    <m/>
    <m/>
    <m/>
    <m/>
    <m/>
    <m/>
  </r>
  <r>
    <s v="DIVIDENDO US$ 0,78"/>
    <d v="2016-02-18T00:00:00"/>
    <x v="1362"/>
    <s v="US$"/>
    <x v="1045"/>
    <n v="0"/>
    <n v="100000"/>
    <n v="0"/>
    <n v="0"/>
    <n v="0"/>
    <n v="0.78"/>
    <s v="Low"/>
    <n v="78000"/>
    <m/>
    <m/>
    <m/>
    <m/>
    <m/>
    <m/>
    <m/>
    <m/>
    <m/>
  </r>
  <r>
    <s v="DIVIDENDO US$ 0,776963"/>
    <d v="2021-08-02T00:00:00"/>
    <x v="1246"/>
    <s v="US$"/>
    <x v="1067"/>
    <n v="0"/>
    <n v="100000"/>
    <n v="0"/>
    <n v="0"/>
    <n v="0"/>
    <n v="0.77700000000000002"/>
    <s v="Low"/>
    <n v="77700"/>
    <m/>
    <m/>
    <m/>
    <m/>
    <m/>
    <m/>
    <m/>
    <m/>
    <m/>
  </r>
  <r>
    <s v="DIVIDENDO INF 0 $ 0,020269"/>
    <d v="2017-10-19T00:00:00"/>
    <x v="309"/>
    <s v="$"/>
    <x v="694"/>
    <n v="0"/>
    <n v="3883012"/>
    <n v="0"/>
    <n v="0"/>
    <n v="0"/>
    <n v="0.02"/>
    <s v="Low"/>
    <n v="77660.240000000005"/>
    <m/>
    <m/>
    <m/>
    <m/>
    <m/>
    <m/>
    <m/>
    <m/>
    <m/>
  </r>
  <r>
    <s v="DIVIDENDO $ 0,019653"/>
    <d v="2016-04-22T00:00:00"/>
    <x v="299"/>
    <s v="$"/>
    <x v="694"/>
    <n v="0"/>
    <n v="3883012"/>
    <n v="0"/>
    <n v="0"/>
    <n v="0"/>
    <n v="0.02"/>
    <s v="Low"/>
    <n v="77660.240000000005"/>
    <m/>
    <m/>
    <m/>
    <m/>
    <m/>
    <m/>
    <m/>
    <m/>
    <m/>
  </r>
  <r>
    <s v="DIVIDENDO  $ 0,019566"/>
    <d v="2016-04-19T00:00:00"/>
    <x v="154"/>
    <s v="$"/>
    <x v="694"/>
    <n v="0"/>
    <n v="3883012"/>
    <n v="0"/>
    <n v="0"/>
    <n v="0"/>
    <n v="0.02"/>
    <s v="Low"/>
    <n v="77660.240000000005"/>
    <m/>
    <m/>
    <m/>
    <m/>
    <m/>
    <m/>
    <m/>
    <m/>
    <m/>
  </r>
  <r>
    <s v="DIVIDENDO US$ 0,775802"/>
    <d v="2019-12-16T00:00:00"/>
    <x v="892"/>
    <s v="US$"/>
    <x v="1005"/>
    <n v="0"/>
    <n v="100000"/>
    <n v="0"/>
    <n v="0"/>
    <n v="0"/>
    <n v="0.77600000000000002"/>
    <s v="Low"/>
    <n v="77600"/>
    <m/>
    <m/>
    <m/>
    <m/>
    <m/>
    <m/>
    <m/>
    <m/>
    <m/>
  </r>
  <r>
    <s v="DIVIDENDO PROV US$ 0,01067114575458350"/>
    <d v="2021-04-07T00:00:00"/>
    <x v="908"/>
    <s v="US$"/>
    <x v="1094"/>
    <n v="0"/>
    <n v="7052924"/>
    <n v="0"/>
    <n v="0"/>
    <n v="0"/>
    <n v="1.0999999999999999E-2"/>
    <s v="Low"/>
    <n v="77582.164000000004"/>
    <m/>
    <m/>
    <m/>
    <m/>
    <m/>
    <m/>
    <m/>
    <m/>
    <m/>
  </r>
  <r>
    <s v="DIVIDENDO US$ 0,774631"/>
    <d v="2018-06-26T00:00:00"/>
    <x v="568"/>
    <s v="US$"/>
    <x v="1036"/>
    <n v="0"/>
    <n v="100000"/>
    <n v="0"/>
    <n v="0"/>
    <n v="0"/>
    <n v="0.77500000000000002"/>
    <s v="Low"/>
    <n v="77500"/>
    <m/>
    <m/>
    <m/>
    <m/>
    <m/>
    <m/>
    <m/>
    <m/>
    <m/>
  </r>
  <r>
    <s v="DIVIDENDO US$ 0,77474"/>
    <d v="2015-12-21T00:00:00"/>
    <x v="958"/>
    <s v="US$"/>
    <x v="1068"/>
    <n v="0"/>
    <n v="100000"/>
    <n v="0"/>
    <n v="0"/>
    <n v="0"/>
    <n v="0.77500000000000002"/>
    <s v="Low"/>
    <n v="77500"/>
    <m/>
    <m/>
    <m/>
    <m/>
    <m/>
    <m/>
    <m/>
    <m/>
    <m/>
  </r>
  <r>
    <s v="DIVIDENDO US$ 0,774307"/>
    <d v="2017-07-06T00:00:00"/>
    <x v="1363"/>
    <s v="US$"/>
    <x v="1018"/>
    <n v="0"/>
    <n v="100000"/>
    <n v="0"/>
    <n v="0"/>
    <n v="0"/>
    <n v="0.77400000000000002"/>
    <s v="Low"/>
    <n v="77400"/>
    <m/>
    <m/>
    <m/>
    <m/>
    <m/>
    <m/>
    <m/>
    <m/>
    <m/>
  </r>
  <r>
    <s v="DIVIDENDO US$ 0,773383"/>
    <d v="2016-12-22T00:00:00"/>
    <x v="135"/>
    <s v="US$"/>
    <x v="1057"/>
    <n v="0"/>
    <n v="100000"/>
    <n v="0"/>
    <n v="0"/>
    <n v="0"/>
    <n v="0.77300000000000002"/>
    <s v="Low"/>
    <n v="77300"/>
    <m/>
    <m/>
    <m/>
    <m/>
    <m/>
    <m/>
    <m/>
    <m/>
    <m/>
  </r>
  <r>
    <s v="DIVIDENDO US$ 0,193273"/>
    <d v="2019-06-17T00:00:00"/>
    <x v="191"/>
    <s v="US$"/>
    <x v="1018"/>
    <n v="0"/>
    <n v="400036"/>
    <n v="0"/>
    <n v="0"/>
    <n v="0"/>
    <n v="0.193"/>
    <s v="Low"/>
    <n v="77206.948000000004"/>
    <m/>
    <m/>
    <m/>
    <m/>
    <m/>
    <m/>
    <m/>
    <m/>
    <m/>
  </r>
  <r>
    <s v="DIVIDENDO US$ 0,076732"/>
    <d v="2021-07-01T00:00:00"/>
    <x v="645"/>
    <s v="US$"/>
    <x v="922"/>
    <n v="0"/>
    <n v="1000000"/>
    <n v="0"/>
    <n v="0"/>
    <n v="0"/>
    <n v="7.6999999999999999E-2"/>
    <s v="Low"/>
    <n v="77000"/>
    <m/>
    <m/>
    <m/>
    <m/>
    <m/>
    <m/>
    <m/>
    <m/>
    <m/>
  </r>
  <r>
    <s v="DIVIDENDO US$ 0,077285"/>
    <d v="2020-06-01T00:00:00"/>
    <x v="688"/>
    <s v="US$"/>
    <x v="971"/>
    <n v="0"/>
    <n v="1000000"/>
    <n v="0"/>
    <n v="0"/>
    <n v="0"/>
    <n v="7.6999999999999999E-2"/>
    <s v="Low"/>
    <n v="77000"/>
    <m/>
    <m/>
    <m/>
    <m/>
    <m/>
    <m/>
    <m/>
    <m/>
    <m/>
  </r>
  <r>
    <s v="DIVIDENDO US$ 0,77"/>
    <d v="2019-07-30T00:00:00"/>
    <x v="994"/>
    <s v="US$"/>
    <x v="1046"/>
    <n v="0"/>
    <n v="100000"/>
    <n v="0"/>
    <n v="0"/>
    <n v="0"/>
    <n v="0.77"/>
    <s v="Low"/>
    <n v="77000"/>
    <m/>
    <m/>
    <m/>
    <m/>
    <m/>
    <m/>
    <m/>
    <m/>
    <m/>
  </r>
  <r>
    <s v="DIVIDENDO US$ 0,77"/>
    <d v="2019-05-03T00:00:00"/>
    <x v="300"/>
    <s v="US$"/>
    <x v="1046"/>
    <n v="0"/>
    <n v="100000"/>
    <n v="0"/>
    <n v="0"/>
    <n v="0"/>
    <n v="0.77"/>
    <s v="Low"/>
    <n v="77000"/>
    <m/>
    <m/>
    <m/>
    <m/>
    <m/>
    <m/>
    <m/>
    <m/>
    <m/>
  </r>
  <r>
    <s v="DIVIDENDO US$ 0,77"/>
    <d v="2019-03-08T00:00:00"/>
    <x v="732"/>
    <s v="US$"/>
    <x v="1070"/>
    <n v="0"/>
    <n v="100000"/>
    <n v="0"/>
    <n v="0"/>
    <n v="0"/>
    <n v="0.77"/>
    <s v="Low"/>
    <n v="77000"/>
    <m/>
    <m/>
    <m/>
    <m/>
    <m/>
    <m/>
    <m/>
    <m/>
    <m/>
  </r>
  <r>
    <s v="DIVIDENDO US$ 0,77"/>
    <d v="2019-01-30T00:00:00"/>
    <x v="409"/>
    <s v="US$"/>
    <x v="1046"/>
    <n v="0"/>
    <n v="100000"/>
    <n v="0"/>
    <n v="0"/>
    <n v="0"/>
    <n v="0.77"/>
    <s v="Low"/>
    <n v="77000"/>
    <m/>
    <m/>
    <m/>
    <m/>
    <m/>
    <m/>
    <m/>
    <m/>
    <m/>
  </r>
  <r>
    <s v="DIVIDENDO US$ 0,77"/>
    <d v="2018-12-07T00:00:00"/>
    <x v="1354"/>
    <s v="US$"/>
    <x v="1070"/>
    <n v="0"/>
    <n v="100000"/>
    <n v="0"/>
    <n v="0"/>
    <n v="0"/>
    <n v="0.77"/>
    <s v="Low"/>
    <n v="77000"/>
    <m/>
    <m/>
    <m/>
    <m/>
    <m/>
    <m/>
    <m/>
    <m/>
    <m/>
  </r>
  <r>
    <s v="DIVIDENDO US$ 0,77"/>
    <d v="2018-10-30T00:00:00"/>
    <x v="1364"/>
    <s v="US$"/>
    <x v="1046"/>
    <n v="0"/>
    <n v="100000"/>
    <n v="0"/>
    <n v="0"/>
    <n v="0"/>
    <n v="0.77"/>
    <s v="Low"/>
    <n v="77000"/>
    <m/>
    <m/>
    <m/>
    <m/>
    <m/>
    <m/>
    <m/>
    <m/>
    <m/>
  </r>
  <r>
    <s v="DIVIDENDO US$ 0,77"/>
    <d v="2018-09-07T00:00:00"/>
    <x v="733"/>
    <s v="US$"/>
    <x v="1070"/>
    <n v="0"/>
    <n v="100000"/>
    <n v="0"/>
    <n v="0"/>
    <n v="0"/>
    <n v="0.77"/>
    <s v="Low"/>
    <n v="77000"/>
    <m/>
    <m/>
    <m/>
    <m/>
    <m/>
    <m/>
    <m/>
    <m/>
    <m/>
  </r>
  <r>
    <s v="DIVIDENDO US$ 0,77"/>
    <d v="2018-06-07T00:00:00"/>
    <x v="1009"/>
    <s v="US$"/>
    <x v="1070"/>
    <n v="0"/>
    <n v="100000"/>
    <n v="0"/>
    <n v="0"/>
    <n v="0"/>
    <n v="0.77"/>
    <s v="Low"/>
    <n v="77000"/>
    <m/>
    <m/>
    <m/>
    <m/>
    <m/>
    <m/>
    <m/>
    <m/>
    <m/>
  </r>
  <r>
    <s v="DIVIDENDO US$ 0,77"/>
    <d v="2018-02-09T00:00:00"/>
    <x v="1365"/>
    <s v="US$"/>
    <x v="1073"/>
    <n v="0"/>
    <n v="100000"/>
    <n v="0"/>
    <n v="0"/>
    <n v="0"/>
    <n v="0.77"/>
    <s v="Low"/>
    <n v="77000"/>
    <m/>
    <m/>
    <m/>
    <m/>
    <m/>
    <m/>
    <m/>
    <m/>
    <m/>
  </r>
  <r>
    <s v="DIVIDENDO US$ 0,77"/>
    <d v="2017-11-10T00:00:00"/>
    <x v="1318"/>
    <s v="US$"/>
    <x v="1073"/>
    <n v="0"/>
    <n v="100000"/>
    <n v="0"/>
    <n v="0"/>
    <n v="0"/>
    <n v="0.77"/>
    <s v="Low"/>
    <n v="77000"/>
    <m/>
    <m/>
    <m/>
    <m/>
    <m/>
    <m/>
    <m/>
    <m/>
    <m/>
  </r>
  <r>
    <s v="DIVIDENDO US$ 0,77"/>
    <d v="2017-08-10T00:00:00"/>
    <x v="436"/>
    <s v="US$"/>
    <x v="1073"/>
    <n v="0"/>
    <n v="100000"/>
    <n v="0"/>
    <n v="0"/>
    <n v="0"/>
    <n v="0.77"/>
    <s v="Low"/>
    <n v="77000"/>
    <m/>
    <m/>
    <m/>
    <m/>
    <m/>
    <m/>
    <m/>
    <m/>
    <m/>
  </r>
  <r>
    <s v="DIVIDENDO US$ 0,77"/>
    <d v="2017-05-10T00:00:00"/>
    <x v="1366"/>
    <s v="US$"/>
    <x v="1073"/>
    <n v="0"/>
    <n v="100000"/>
    <n v="0"/>
    <n v="0"/>
    <n v="0"/>
    <n v="0.77"/>
    <s v="Low"/>
    <n v="77000"/>
    <m/>
    <m/>
    <m/>
    <m/>
    <m/>
    <m/>
    <m/>
    <m/>
    <m/>
  </r>
  <r>
    <s v="DIVIDENDO US$ 0,77"/>
    <d v="2017-04-20T00:00:00"/>
    <x v="1367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7-01-18T00:00:00"/>
    <x v="1368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6-10-20T00:00:00"/>
    <x v="1369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6-07-18T00:00:00"/>
    <x v="1370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6-04-21T00:00:00"/>
    <x v="335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6-01-15T00:00:00"/>
    <x v="1371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5-10-22T00:00:00"/>
    <x v="45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77"/>
    <d v="2015-07-16T00:00:00"/>
    <x v="353"/>
    <s v="US$"/>
    <x v="1032"/>
    <n v="0"/>
    <n v="100000"/>
    <n v="0"/>
    <n v="0"/>
    <n v="0"/>
    <n v="0.77"/>
    <s v="Low"/>
    <n v="77000"/>
    <m/>
    <m/>
    <m/>
    <m/>
    <m/>
    <m/>
    <m/>
    <m/>
    <m/>
  </r>
  <r>
    <s v="DIVIDENDO US$ 0,192218"/>
    <d v="2021-03-25T00:00:00"/>
    <x v="500"/>
    <s v="US$"/>
    <x v="1018"/>
    <n v="0"/>
    <n v="400036"/>
    <n v="0"/>
    <n v="0"/>
    <n v="0"/>
    <n v="0.192"/>
    <s v="Low"/>
    <n v="76806.911999999997"/>
    <m/>
    <m/>
    <m/>
    <m/>
    <m/>
    <m/>
    <m/>
    <m/>
    <m/>
  </r>
  <r>
    <s v="DIVIDENDO US$ 0,767338"/>
    <d v="2020-09-23T00:00:00"/>
    <x v="891"/>
    <s v="US$"/>
    <x v="1053"/>
    <n v="0"/>
    <n v="100000"/>
    <n v="0"/>
    <n v="0"/>
    <n v="0"/>
    <n v="0.76700000000000002"/>
    <s v="Low"/>
    <n v="76700"/>
    <m/>
    <m/>
    <m/>
    <m/>
    <m/>
    <m/>
    <m/>
    <m/>
    <m/>
  </r>
  <r>
    <s v="DIVIDENDO US$ 0,766854"/>
    <d v="2019-09-24T00:00:00"/>
    <x v="141"/>
    <s v="US$"/>
    <x v="1053"/>
    <n v="0"/>
    <n v="100000"/>
    <n v="0"/>
    <n v="0"/>
    <n v="0"/>
    <n v="0.76700000000000002"/>
    <s v="Low"/>
    <n v="76700"/>
    <m/>
    <m/>
    <m/>
    <m/>
    <m/>
    <m/>
    <m/>
    <m/>
    <m/>
  </r>
  <r>
    <s v="DIVIDENDO US$ 0,765123"/>
    <d v="2020-09-23T00:00:00"/>
    <x v="891"/>
    <s v="US$"/>
    <x v="1072"/>
    <n v="0"/>
    <n v="100000"/>
    <n v="0"/>
    <n v="0"/>
    <n v="0"/>
    <n v="0.76500000000000001"/>
    <s v="Low"/>
    <n v="76500"/>
    <m/>
    <m/>
    <m/>
    <m/>
    <m/>
    <m/>
    <m/>
    <m/>
    <m/>
  </r>
  <r>
    <s v="DIVIDENDO US$ 0,765352"/>
    <d v="2018-09-26T00:00:00"/>
    <x v="1214"/>
    <s v="US$"/>
    <x v="1053"/>
    <n v="0"/>
    <n v="100000"/>
    <n v="0"/>
    <n v="0"/>
    <n v="0"/>
    <n v="0.76500000000000001"/>
    <s v="Low"/>
    <n v="76500"/>
    <m/>
    <m/>
    <m/>
    <m/>
    <m/>
    <m/>
    <m/>
    <m/>
    <m/>
  </r>
  <r>
    <s v="DIVIDENDO US$ 0,765357"/>
    <d v="2018-06-19T00:00:00"/>
    <x v="900"/>
    <s v="US$"/>
    <x v="1014"/>
    <n v="0"/>
    <n v="100000"/>
    <n v="0"/>
    <n v="0"/>
    <n v="0"/>
    <n v="0.76500000000000001"/>
    <s v="Low"/>
    <n v="76500"/>
    <m/>
    <m/>
    <m/>
    <m/>
    <m/>
    <m/>
    <m/>
    <m/>
    <m/>
  </r>
  <r>
    <s v="DIVIDENDO US$ 0,764439"/>
    <d v="2016-12-21T00:00:00"/>
    <x v="854"/>
    <s v="US$"/>
    <x v="989"/>
    <n v="0"/>
    <n v="100000"/>
    <n v="0"/>
    <n v="0"/>
    <n v="0"/>
    <n v="0.76400000000000001"/>
    <s v="Low"/>
    <n v="76400"/>
    <m/>
    <m/>
    <m/>
    <m/>
    <m/>
    <m/>
    <m/>
    <m/>
    <m/>
  </r>
  <r>
    <s v="DIVIDENDO US$ 0,763122"/>
    <d v="2020-12-14T00:00:00"/>
    <x v="89"/>
    <s v="US$"/>
    <x v="1006"/>
    <n v="0"/>
    <n v="100000"/>
    <n v="0"/>
    <n v="0"/>
    <n v="0"/>
    <n v="0.76300000000000001"/>
    <s v="Low"/>
    <n v="76300"/>
    <m/>
    <m/>
    <m/>
    <m/>
    <m/>
    <m/>
    <m/>
    <m/>
    <m/>
  </r>
  <r>
    <s v="DIVIDENDO PROV US$ 0,0759587147"/>
    <d v="2021-09-07T00:00:00"/>
    <x v="221"/>
    <s v="US$"/>
    <x v="1095"/>
    <n v="0"/>
    <n v="1000000"/>
    <n v="0"/>
    <n v="0"/>
    <n v="0"/>
    <n v="7.5999999999999998E-2"/>
    <s v="Low"/>
    <n v="76000"/>
    <m/>
    <m/>
    <m/>
    <m/>
    <m/>
    <m/>
    <m/>
    <m/>
    <m/>
  </r>
  <r>
    <s v="DIVIDENDO US$ 0,076119"/>
    <d v="2021-08-02T00:00:00"/>
    <x v="1246"/>
    <s v="US$"/>
    <x v="922"/>
    <n v="0"/>
    <n v="1000000"/>
    <n v="0"/>
    <n v="0"/>
    <n v="0"/>
    <n v="7.5999999999999998E-2"/>
    <s v="Low"/>
    <n v="76000"/>
    <m/>
    <m/>
    <m/>
    <m/>
    <m/>
    <m/>
    <m/>
    <m/>
    <m/>
  </r>
  <r>
    <s v="DIVIDENDO US$ 0,076072"/>
    <d v="2021-06-01T00:00:00"/>
    <x v="485"/>
    <s v="US$"/>
    <x v="910"/>
    <n v="0"/>
    <n v="1000000"/>
    <n v="0"/>
    <n v="0"/>
    <n v="0"/>
    <n v="7.5999999999999998E-2"/>
    <s v="Low"/>
    <n v="76000"/>
    <m/>
    <m/>
    <m/>
    <m/>
    <m/>
    <m/>
    <m/>
    <m/>
    <m/>
  </r>
  <r>
    <s v="DIVIDENDO US$ 0,075943"/>
    <d v="2020-11-02T00:00:00"/>
    <x v="108"/>
    <s v="US$"/>
    <x v="922"/>
    <n v="0"/>
    <n v="1000000"/>
    <n v="0"/>
    <n v="0"/>
    <n v="0"/>
    <n v="7.5999999999999998E-2"/>
    <s v="Low"/>
    <n v="76000"/>
    <m/>
    <m/>
    <m/>
    <m/>
    <m/>
    <m/>
    <m/>
    <m/>
    <m/>
  </r>
  <r>
    <s v="DIVIDENDO US$ 0,076201"/>
    <d v="2020-06-15T00:00:00"/>
    <x v="2"/>
    <s v="US$"/>
    <x v="907"/>
    <n v="0"/>
    <n v="1000000"/>
    <n v="0"/>
    <n v="0"/>
    <n v="0"/>
    <n v="7.5999999999999998E-2"/>
    <s v="Low"/>
    <n v="76000"/>
    <m/>
    <m/>
    <m/>
    <m/>
    <m/>
    <m/>
    <m/>
    <m/>
    <m/>
  </r>
  <r>
    <s v="DIVIDENDO US$ 0,759556"/>
    <d v="2019-06-17T00:00:00"/>
    <x v="191"/>
    <s v="US$"/>
    <x v="1006"/>
    <n v="0"/>
    <n v="100000"/>
    <n v="0"/>
    <n v="0"/>
    <n v="0"/>
    <n v="0.76"/>
    <s v="Low"/>
    <n v="76000"/>
    <m/>
    <m/>
    <m/>
    <m/>
    <m/>
    <m/>
    <m/>
    <m/>
    <m/>
  </r>
  <r>
    <s v="DIVIDENDO US$ 0,760292"/>
    <d v="2017-06-20T00:00:00"/>
    <x v="413"/>
    <s v="US$"/>
    <x v="981"/>
    <n v="0"/>
    <n v="100000"/>
    <n v="0"/>
    <n v="0"/>
    <n v="0"/>
    <n v="0.76"/>
    <s v="Low"/>
    <n v="76000"/>
    <m/>
    <m/>
    <m/>
    <m/>
    <m/>
    <m/>
    <m/>
    <m/>
    <m/>
  </r>
  <r>
    <s v="DIVIDENDO US$ 0,756156"/>
    <d v="2017-06-20T00:00:00"/>
    <x v="413"/>
    <s v="US$"/>
    <x v="1017"/>
    <n v="0"/>
    <n v="100000"/>
    <n v="0"/>
    <n v="0"/>
    <n v="0"/>
    <n v="0.75600000000000001"/>
    <s v="Low"/>
    <n v="75600"/>
    <m/>
    <m/>
    <m/>
    <m/>
    <m/>
    <m/>
    <m/>
    <m/>
    <m/>
  </r>
  <r>
    <s v="DIVIDENDO US$ 0,754654"/>
    <d v="2017-12-19T00:00:00"/>
    <x v="951"/>
    <s v="US$"/>
    <x v="1014"/>
    <n v="0"/>
    <n v="100000"/>
    <n v="0"/>
    <n v="0"/>
    <n v="0"/>
    <n v="0.755"/>
    <s v="Low"/>
    <n v="75500"/>
    <m/>
    <m/>
    <m/>
    <m/>
    <m/>
    <m/>
    <m/>
    <m/>
    <m/>
  </r>
  <r>
    <s v="DIVIDENDO US$ 0,7525"/>
    <d v="2017-03-01T00:00:00"/>
    <x v="735"/>
    <s v="US$"/>
    <x v="1037"/>
    <n v="0"/>
    <n v="100000"/>
    <n v="0"/>
    <n v="0"/>
    <n v="0"/>
    <n v="0.753"/>
    <s v="Low"/>
    <n v="75300"/>
    <m/>
    <m/>
    <m/>
    <m/>
    <m/>
    <m/>
    <m/>
    <m/>
    <m/>
  </r>
  <r>
    <s v="DIVIDENDO US$ 0,7525"/>
    <d v="2016-11-30T00:00:00"/>
    <x v="252"/>
    <s v="US$"/>
    <x v="1037"/>
    <n v="0"/>
    <n v="100000"/>
    <n v="0"/>
    <n v="0"/>
    <n v="0"/>
    <n v="0.753"/>
    <s v="Low"/>
    <n v="75300"/>
    <m/>
    <m/>
    <m/>
    <m/>
    <m/>
    <m/>
    <m/>
    <m/>
    <m/>
  </r>
  <r>
    <s v="DIVIDENDO US$ 0,7525"/>
    <d v="2016-08-31T00:00:00"/>
    <x v="737"/>
    <s v="US$"/>
    <x v="1037"/>
    <n v="0"/>
    <n v="100000"/>
    <n v="0"/>
    <n v="0"/>
    <n v="0"/>
    <n v="0.753"/>
    <s v="Low"/>
    <n v="75300"/>
    <m/>
    <m/>
    <m/>
    <m/>
    <m/>
    <m/>
    <m/>
    <m/>
    <m/>
  </r>
  <r>
    <s v="DIVIDENDO US$ 0,7525"/>
    <d v="2016-06-01T00:00:00"/>
    <x v="494"/>
    <s v="US$"/>
    <x v="1037"/>
    <n v="0"/>
    <n v="100000"/>
    <n v="0"/>
    <n v="0"/>
    <n v="0"/>
    <n v="0.753"/>
    <s v="Low"/>
    <n v="75300"/>
    <m/>
    <m/>
    <m/>
    <m/>
    <m/>
    <m/>
    <m/>
    <m/>
    <m/>
  </r>
  <r>
    <s v="DIVIDENDO US$ 0,753003"/>
    <d v="2016-03-23T00:00:00"/>
    <x v="1015"/>
    <s v="US$"/>
    <x v="1018"/>
    <n v="0"/>
    <n v="100000"/>
    <n v="0"/>
    <n v="0"/>
    <n v="0"/>
    <n v="0.753"/>
    <s v="Low"/>
    <n v="75300"/>
    <m/>
    <m/>
    <m/>
    <m/>
    <m/>
    <m/>
    <m/>
    <m/>
    <m/>
  </r>
  <r>
    <s v="DIVIDENDO US$ 0,074684"/>
    <d v="2021-03-01T00:00:00"/>
    <x v="1245"/>
    <s v="US$"/>
    <x v="970"/>
    <n v="0"/>
    <n v="1000000"/>
    <n v="0"/>
    <n v="0"/>
    <n v="0"/>
    <n v="7.4999999999999997E-2"/>
    <s v="Low"/>
    <n v="75000"/>
    <m/>
    <m/>
    <m/>
    <m/>
    <m/>
    <m/>
    <m/>
    <m/>
    <m/>
  </r>
  <r>
    <s v="DIVIDENDO US$ 0,750334"/>
    <d v="2019-06-17T00:00:00"/>
    <x v="191"/>
    <s v="US$"/>
    <x v="1054"/>
    <n v="0"/>
    <n v="100000"/>
    <n v="0"/>
    <n v="0"/>
    <n v="0"/>
    <n v="0.75"/>
    <s v="Low"/>
    <n v="75000"/>
    <m/>
    <m/>
    <m/>
    <m/>
    <m/>
    <m/>
    <m/>
    <m/>
    <m/>
  </r>
  <r>
    <s v="DIVIDENDO US$ 0,749861"/>
    <d v="2019-06-17T00:00:00"/>
    <x v="191"/>
    <s v="US$"/>
    <x v="1055"/>
    <n v="0"/>
    <n v="100000"/>
    <n v="0"/>
    <n v="0"/>
    <n v="0"/>
    <n v="0.75"/>
    <s v="Low"/>
    <n v="75000"/>
    <m/>
    <m/>
    <m/>
    <m/>
    <m/>
    <m/>
    <m/>
    <m/>
    <m/>
  </r>
  <r>
    <s v="DIVIDENDO US$ 0,075112"/>
    <d v="2018-03-01T00:00:00"/>
    <x v="1249"/>
    <s v="US$"/>
    <x v="971"/>
    <n v="0"/>
    <n v="1000000"/>
    <n v="0"/>
    <n v="0"/>
    <n v="0"/>
    <n v="7.4999999999999997E-2"/>
    <s v="Low"/>
    <n v="75000"/>
    <m/>
    <m/>
    <m/>
    <m/>
    <m/>
    <m/>
    <m/>
    <m/>
    <m/>
  </r>
  <r>
    <s v="DIVIDENDO US$ 0,75"/>
    <d v="2017-12-18T00:00:00"/>
    <x v="246"/>
    <s v="US$"/>
    <x v="1048"/>
    <n v="0"/>
    <n v="100000"/>
    <n v="0"/>
    <n v="0"/>
    <n v="0"/>
    <n v="0.75"/>
    <s v="Low"/>
    <n v="75000"/>
    <m/>
    <m/>
    <m/>
    <m/>
    <m/>
    <m/>
    <m/>
    <m/>
    <m/>
  </r>
  <r>
    <s v="DIVIDENDO US$ 0,75"/>
    <d v="2017-11-30T00:00:00"/>
    <x v="1091"/>
    <s v="US$"/>
    <x v="996"/>
    <n v="0"/>
    <n v="100000"/>
    <n v="0"/>
    <n v="0"/>
    <n v="0"/>
    <n v="0.75"/>
    <s v="Low"/>
    <n v="75000"/>
    <m/>
    <m/>
    <m/>
    <m/>
    <m/>
    <m/>
    <m/>
    <m/>
    <m/>
  </r>
  <r>
    <s v="DIVIDENDO US$ 0,75"/>
    <d v="2017-09-07T00:00:00"/>
    <x v="857"/>
    <s v="US$"/>
    <x v="996"/>
    <n v="0"/>
    <n v="100000"/>
    <n v="0"/>
    <n v="0"/>
    <n v="0"/>
    <n v="0.75"/>
    <s v="Low"/>
    <n v="75000"/>
    <m/>
    <m/>
    <m/>
    <m/>
    <m/>
    <m/>
    <m/>
    <m/>
    <m/>
  </r>
  <r>
    <s v="DIVIDENDO US$ 0,75"/>
    <d v="2017-06-15T00:00:00"/>
    <x v="413"/>
    <s v="US$"/>
    <x v="996"/>
    <n v="0"/>
    <n v="100000"/>
    <n v="0"/>
    <n v="0"/>
    <n v="0"/>
    <n v="0.75"/>
    <s v="Low"/>
    <n v="75000"/>
    <m/>
    <m/>
    <m/>
    <m/>
    <m/>
    <m/>
    <m/>
    <m/>
    <m/>
  </r>
  <r>
    <s v="DIVIDENDO US$ 0,75"/>
    <d v="2017-02-08T00:00:00"/>
    <x v="623"/>
    <s v="US$"/>
    <x v="1073"/>
    <n v="0"/>
    <n v="100000"/>
    <n v="0"/>
    <n v="0"/>
    <n v="0"/>
    <n v="0.75"/>
    <s v="Low"/>
    <n v="75000"/>
    <m/>
    <m/>
    <m/>
    <m/>
    <m/>
    <m/>
    <m/>
    <m/>
    <m/>
  </r>
  <r>
    <s v="DIVIDENDO US$ 0,75"/>
    <d v="2016-11-08T00:00:00"/>
    <x v="1330"/>
    <s v="US$"/>
    <x v="1073"/>
    <n v="0"/>
    <n v="100000"/>
    <n v="0"/>
    <n v="0"/>
    <n v="0"/>
    <n v="0.75"/>
    <s v="Low"/>
    <n v="75000"/>
    <m/>
    <m/>
    <m/>
    <m/>
    <m/>
    <m/>
    <m/>
    <m/>
    <m/>
  </r>
  <r>
    <s v="DIVIDENDO US$ 0,75"/>
    <d v="2016-08-10T00:00:00"/>
    <x v="1372"/>
    <s v="US$"/>
    <x v="1073"/>
    <n v="0"/>
    <n v="100000"/>
    <n v="0"/>
    <n v="0"/>
    <n v="0"/>
    <n v="0.75"/>
    <s v="Low"/>
    <n v="75000"/>
    <m/>
    <m/>
    <m/>
    <m/>
    <m/>
    <m/>
    <m/>
    <m/>
    <m/>
  </r>
  <r>
    <s v="DIVIDENDO US$ 0,75"/>
    <d v="2016-05-11T00:00:00"/>
    <x v="1293"/>
    <s v="US$"/>
    <x v="1073"/>
    <n v="0"/>
    <n v="100000"/>
    <n v="0"/>
    <n v="0"/>
    <n v="0"/>
    <n v="0.75"/>
    <s v="Low"/>
    <n v="75000"/>
    <m/>
    <m/>
    <m/>
    <m/>
    <m/>
    <m/>
    <m/>
    <m/>
    <m/>
  </r>
  <r>
    <s v="DIVIDENDO US$ 0,75"/>
    <d v="2016-02-19T00:00:00"/>
    <x v="1331"/>
    <s v="US$"/>
    <x v="1041"/>
    <n v="0"/>
    <n v="100000"/>
    <n v="0"/>
    <n v="0"/>
    <n v="0"/>
    <n v="0.75"/>
    <s v="Low"/>
    <n v="75000"/>
    <m/>
    <m/>
    <m/>
    <m/>
    <m/>
    <m/>
    <m/>
    <m/>
    <m/>
  </r>
  <r>
    <s v="DIVIDENDO US$ 0,75"/>
    <d v="2015-12-21T00:00:00"/>
    <x v="958"/>
    <s v="US$"/>
    <x v="859"/>
    <n v="0"/>
    <n v="100000"/>
    <n v="0"/>
    <n v="0"/>
    <n v="0"/>
    <n v="0.75"/>
    <s v="Low"/>
    <n v="75000"/>
    <m/>
    <m/>
    <m/>
    <m/>
    <m/>
    <m/>
    <m/>
    <m/>
    <m/>
  </r>
  <r>
    <s v="DIVIDENDO US$ 0,75"/>
    <d v="2015-11-20T00:00:00"/>
    <x v="391"/>
    <s v="US$"/>
    <x v="1041"/>
    <n v="0"/>
    <n v="100000"/>
    <n v="0"/>
    <n v="0"/>
    <n v="0"/>
    <n v="0.75"/>
    <s v="Low"/>
    <n v="75000"/>
    <m/>
    <m/>
    <m/>
    <m/>
    <m/>
    <m/>
    <m/>
    <m/>
    <m/>
  </r>
  <r>
    <s v="DIVIDENDO US$ 0,75"/>
    <d v="2015-08-21T00:00:00"/>
    <x v="820"/>
    <s v="US$"/>
    <x v="1041"/>
    <n v="0"/>
    <n v="100000"/>
    <n v="0"/>
    <n v="0"/>
    <n v="0"/>
    <n v="0.75"/>
    <s v="Low"/>
    <n v="75000"/>
    <m/>
    <m/>
    <m/>
    <m/>
    <m/>
    <m/>
    <m/>
    <m/>
    <m/>
  </r>
  <r>
    <s v="DIVIDENDO PROV 0 US$ 0,75"/>
    <d v="2015-05-21T00:00:00"/>
    <x v="704"/>
    <s v="US$"/>
    <x v="1041"/>
    <n v="0"/>
    <n v="100000"/>
    <n v="0"/>
    <n v="0"/>
    <n v="0"/>
    <n v="0.75"/>
    <s v="Low"/>
    <n v="75000"/>
    <m/>
    <m/>
    <m/>
    <m/>
    <m/>
    <m/>
    <m/>
    <m/>
    <m/>
  </r>
  <r>
    <s v="DIVIDENDO US$ 0,749279"/>
    <d v="2019-06-17T00:00:00"/>
    <x v="191"/>
    <s v="US$"/>
    <x v="1096"/>
    <n v="0"/>
    <n v="100000"/>
    <n v="0"/>
    <n v="0"/>
    <n v="0"/>
    <n v="0.749"/>
    <s v="Low"/>
    <n v="74900"/>
    <m/>
    <m/>
    <m/>
    <m/>
    <m/>
    <m/>
    <m/>
    <m/>
    <m/>
  </r>
  <r>
    <s v="DIVIDENDO US$ 0,7459"/>
    <d v="2020-01-23T00:00:00"/>
    <x v="573"/>
    <s v="US$"/>
    <x v="1074"/>
    <n v="0"/>
    <n v="100000"/>
    <n v="0"/>
    <n v="0"/>
    <n v="0"/>
    <n v="0.746"/>
    <s v="Low"/>
    <n v="74600"/>
    <m/>
    <m/>
    <m/>
    <m/>
    <m/>
    <m/>
    <m/>
    <m/>
    <m/>
  </r>
  <r>
    <s v="DIVIDENDO PROV US$ 0,7459"/>
    <d v="2019-10-17T00:00:00"/>
    <x v="1373"/>
    <s v="US$"/>
    <x v="1074"/>
    <n v="0"/>
    <n v="100000"/>
    <n v="0"/>
    <n v="0"/>
    <n v="0"/>
    <n v="0.746"/>
    <s v="Low"/>
    <n v="74600"/>
    <m/>
    <m/>
    <m/>
    <m/>
    <m/>
    <m/>
    <m/>
    <m/>
    <m/>
  </r>
  <r>
    <s v="DIVIDENDO US$ 0,7459"/>
    <d v="2019-07-18T00:00:00"/>
    <x v="482"/>
    <s v="US$"/>
    <x v="1074"/>
    <n v="0"/>
    <n v="100000"/>
    <n v="0"/>
    <n v="0"/>
    <n v="0"/>
    <n v="0.746"/>
    <s v="Low"/>
    <n v="74600"/>
    <m/>
    <m/>
    <m/>
    <m/>
    <m/>
    <m/>
    <m/>
    <m/>
    <m/>
  </r>
  <r>
    <s v="DIVIDENDO US$ 0,7459"/>
    <d v="2019-04-17T00:00:00"/>
    <x v="180"/>
    <s v="US$"/>
    <x v="1074"/>
    <n v="0"/>
    <n v="100000"/>
    <n v="0"/>
    <n v="0"/>
    <n v="0"/>
    <n v="0.746"/>
    <s v="Low"/>
    <n v="74600"/>
    <m/>
    <m/>
    <m/>
    <m/>
    <m/>
    <m/>
    <m/>
    <m/>
    <m/>
  </r>
  <r>
    <s v="DIVIDENDO US$ 0,746444"/>
    <d v="2017-12-19T00:00:00"/>
    <x v="951"/>
    <s v="US$"/>
    <x v="1097"/>
    <n v="0"/>
    <n v="100000"/>
    <n v="0"/>
    <n v="0"/>
    <n v="0"/>
    <n v="0.746"/>
    <s v="Low"/>
    <n v="74600"/>
    <m/>
    <m/>
    <m/>
    <m/>
    <m/>
    <m/>
    <m/>
    <m/>
    <m/>
  </r>
  <r>
    <s v="DIVIDENDO US$ 0,744862"/>
    <d v="2018-12-18T00:00:00"/>
    <x v="1199"/>
    <s v="US$"/>
    <x v="1098"/>
    <n v="0"/>
    <n v="100000"/>
    <n v="0"/>
    <n v="0"/>
    <n v="0"/>
    <n v="0.745"/>
    <s v="Low"/>
    <n v="74500"/>
    <m/>
    <m/>
    <m/>
    <m/>
    <m/>
    <m/>
    <m/>
    <m/>
    <m/>
  </r>
  <r>
    <s v="DIVIDENDO US$ 0,745"/>
    <d v="2018-08-16T00:00:00"/>
    <x v="1263"/>
    <s v="US$"/>
    <x v="1052"/>
    <n v="0"/>
    <n v="100000"/>
    <n v="0"/>
    <n v="0"/>
    <n v="0"/>
    <n v="0.745"/>
    <s v="Low"/>
    <n v="74500"/>
    <m/>
    <m/>
    <m/>
    <m/>
    <m/>
    <m/>
    <m/>
    <m/>
    <m/>
  </r>
  <r>
    <s v="DIVIDENDO US$ 0,745"/>
    <d v="2018-05-17T00:00:00"/>
    <x v="318"/>
    <s v="US$"/>
    <x v="1052"/>
    <n v="0"/>
    <n v="100000"/>
    <n v="0"/>
    <n v="0"/>
    <n v="0"/>
    <n v="0.745"/>
    <s v="Low"/>
    <n v="74500"/>
    <m/>
    <m/>
    <m/>
    <m/>
    <m/>
    <m/>
    <m/>
    <m/>
    <m/>
  </r>
  <r>
    <s v="DIVIDENDO US$ 0,745"/>
    <d v="2018-02-22T00:00:00"/>
    <x v="1365"/>
    <s v="US$"/>
    <x v="1052"/>
    <n v="0"/>
    <n v="100000"/>
    <n v="0"/>
    <n v="0"/>
    <n v="0"/>
    <n v="0.745"/>
    <s v="Low"/>
    <n v="74500"/>
    <m/>
    <m/>
    <m/>
    <m/>
    <m/>
    <m/>
    <m/>
    <m/>
    <m/>
  </r>
  <r>
    <s v="DIVIDENDO US$ 0,745"/>
    <d v="2017-11-16T00:00:00"/>
    <x v="1318"/>
    <s v="US$"/>
    <x v="1052"/>
    <n v="0"/>
    <n v="100000"/>
    <n v="0"/>
    <n v="0"/>
    <n v="0"/>
    <n v="0.745"/>
    <s v="Low"/>
    <n v="74500"/>
    <m/>
    <m/>
    <m/>
    <m/>
    <m/>
    <m/>
    <m/>
    <m/>
    <m/>
  </r>
  <r>
    <s v="DIVIDENDO US$ 0,745114"/>
    <d v="2017-03-24T00:00:00"/>
    <x v="754"/>
    <s v="US$"/>
    <x v="1036"/>
    <n v="0"/>
    <n v="100000"/>
    <n v="0"/>
    <n v="0"/>
    <n v="0"/>
    <n v="0.745"/>
    <s v="Low"/>
    <n v="74500"/>
    <m/>
    <m/>
    <m/>
    <m/>
    <m/>
    <m/>
    <m/>
    <m/>
    <m/>
  </r>
  <r>
    <s v="DIVIDENDO US$ 0,743825"/>
    <d v="2020-03-25T00:00:00"/>
    <x v="731"/>
    <s v="US$"/>
    <x v="1072"/>
    <n v="0"/>
    <n v="100000"/>
    <n v="0"/>
    <n v="0"/>
    <n v="0"/>
    <n v="0.74399999999999999"/>
    <s v="Low"/>
    <n v="74400"/>
    <m/>
    <m/>
    <m/>
    <m/>
    <m/>
    <m/>
    <m/>
    <m/>
    <m/>
  </r>
  <r>
    <s v="DIVIDENDO US$ 0,743651"/>
    <d v="2018-06-19T00:00:00"/>
    <x v="900"/>
    <s v="US$"/>
    <x v="1099"/>
    <n v="0"/>
    <n v="100000"/>
    <n v="0"/>
    <n v="0"/>
    <n v="0"/>
    <n v="0.74399999999999999"/>
    <s v="Low"/>
    <n v="74400"/>
    <m/>
    <m/>
    <m/>
    <m/>
    <m/>
    <m/>
    <m/>
    <m/>
    <m/>
  </r>
  <r>
    <s v="DIVIDENDO US$ 0,743701"/>
    <d v="2016-06-22T00:00:00"/>
    <x v="954"/>
    <s v="US$"/>
    <x v="1056"/>
    <n v="0"/>
    <n v="100000"/>
    <n v="0"/>
    <n v="0"/>
    <n v="0"/>
    <n v="0.74399999999999999"/>
    <s v="Low"/>
    <n v="74400"/>
    <m/>
    <m/>
    <m/>
    <m/>
    <m/>
    <m/>
    <m/>
    <m/>
    <m/>
  </r>
  <r>
    <s v="DIVIDENDO US$ 0,742566"/>
    <d v="2017-12-19T00:00:00"/>
    <x v="951"/>
    <s v="US$"/>
    <x v="1005"/>
    <n v="0"/>
    <n v="100000"/>
    <n v="0"/>
    <n v="0"/>
    <n v="0"/>
    <n v="0.74299999999999999"/>
    <s v="Low"/>
    <n v="74300"/>
    <m/>
    <m/>
    <m/>
    <m/>
    <m/>
    <m/>
    <m/>
    <m/>
    <m/>
  </r>
  <r>
    <s v="DIVIDENDO US$ 0,74246"/>
    <d v="2019-12-16T00:00:00"/>
    <x v="892"/>
    <s v="US$"/>
    <x v="879"/>
    <n v="0"/>
    <n v="100000"/>
    <n v="0"/>
    <n v="0"/>
    <n v="0"/>
    <n v="0.74199999999999999"/>
    <s v="Low"/>
    <n v="74200"/>
    <m/>
    <m/>
    <m/>
    <m/>
    <m/>
    <m/>
    <m/>
    <m/>
    <m/>
  </r>
  <r>
    <s v="DIVIDENDO US$ 0,1848"/>
    <d v="2019-03-20T00:00:00"/>
    <x v="1213"/>
    <s v="US$"/>
    <x v="1018"/>
    <n v="0"/>
    <n v="400036"/>
    <n v="0"/>
    <n v="0"/>
    <n v="0"/>
    <n v="0.185"/>
    <s v="Low"/>
    <n v="74006.66"/>
    <m/>
    <m/>
    <m/>
    <m/>
    <m/>
    <m/>
    <m/>
    <m/>
    <m/>
  </r>
  <r>
    <s v="DIVIDENDO US$ 0,073939"/>
    <d v="2021-07-01T00:00:00"/>
    <x v="645"/>
    <s v="US$"/>
    <x v="910"/>
    <n v="0"/>
    <n v="1000000"/>
    <n v="0"/>
    <n v="0"/>
    <n v="0"/>
    <n v="7.3999999999999996E-2"/>
    <s v="Low"/>
    <n v="74000"/>
    <m/>
    <m/>
    <m/>
    <m/>
    <m/>
    <m/>
    <m/>
    <m/>
    <m/>
  </r>
  <r>
    <s v="DIVIDENDO US$ 0,074471"/>
    <d v="2021-05-03T00:00:00"/>
    <x v="314"/>
    <s v="US$"/>
    <x v="922"/>
    <n v="0"/>
    <n v="1000000"/>
    <n v="0"/>
    <n v="0"/>
    <n v="0"/>
    <n v="7.3999999999999996E-2"/>
    <s v="Low"/>
    <n v="74000"/>
    <m/>
    <m/>
    <m/>
    <m/>
    <m/>
    <m/>
    <m/>
    <m/>
    <m/>
  </r>
  <r>
    <s v="DIVIDENDO PROV US$ 0,073545932"/>
    <d v="2020-12-22T00:00:00"/>
    <x v="492"/>
    <s v="US$"/>
    <x v="987"/>
    <n v="0"/>
    <n v="1000000"/>
    <n v="0"/>
    <n v="0"/>
    <n v="0"/>
    <n v="7.3999999999999996E-2"/>
    <s v="Low"/>
    <n v="74000"/>
    <m/>
    <m/>
    <m/>
    <m/>
    <m/>
    <m/>
    <m/>
    <m/>
    <m/>
  </r>
  <r>
    <s v="DIVIDENDO US$ 0,739534"/>
    <d v="2018-09-26T00:00:00"/>
    <x v="1214"/>
    <s v="US$"/>
    <x v="1072"/>
    <n v="0"/>
    <n v="100000"/>
    <n v="0"/>
    <n v="0"/>
    <n v="0"/>
    <n v="0.74"/>
    <s v="Low"/>
    <n v="74000"/>
    <m/>
    <m/>
    <m/>
    <m/>
    <m/>
    <m/>
    <m/>
    <m/>
    <m/>
  </r>
  <r>
    <s v="DIVIDENDO US$ 0,738985"/>
    <d v="2019-12-16T00:00:00"/>
    <x v="892"/>
    <s v="US$"/>
    <x v="1076"/>
    <n v="0"/>
    <n v="100000"/>
    <n v="0"/>
    <n v="0"/>
    <n v="0"/>
    <n v="0.73899999999999999"/>
    <s v="Low"/>
    <n v="73900"/>
    <m/>
    <m/>
    <m/>
    <m/>
    <m/>
    <m/>
    <m/>
    <m/>
    <m/>
  </r>
  <r>
    <s v="DIVIDENDO US$ 0,738076"/>
    <d v="2019-06-17T00:00:00"/>
    <x v="191"/>
    <s v="US$"/>
    <x v="1099"/>
    <n v="0"/>
    <n v="100000"/>
    <n v="0"/>
    <n v="0"/>
    <n v="0"/>
    <n v="0.73799999999999999"/>
    <s v="Low"/>
    <n v="73800"/>
    <m/>
    <m/>
    <m/>
    <m/>
    <m/>
    <m/>
    <m/>
    <m/>
    <m/>
  </r>
  <r>
    <s v="DIVIDENDO US$ 0,738"/>
    <d v="2018-12-20T00:00:00"/>
    <x v="815"/>
    <s v="US$"/>
    <x v="1058"/>
    <n v="0"/>
    <n v="100000"/>
    <n v="0"/>
    <n v="0"/>
    <n v="0"/>
    <n v="0.73799999999999999"/>
    <s v="Low"/>
    <n v="73800"/>
    <m/>
    <m/>
    <m/>
    <m/>
    <m/>
    <m/>
    <m/>
    <m/>
    <m/>
  </r>
  <r>
    <s v="DIVIDENDO US$ 0,738474"/>
    <d v="2018-12-17T00:00:00"/>
    <x v="330"/>
    <s v="US$"/>
    <x v="1076"/>
    <n v="0"/>
    <n v="100000"/>
    <n v="0"/>
    <n v="0"/>
    <n v="0"/>
    <n v="0.73799999999999999"/>
    <s v="Low"/>
    <n v="73800"/>
    <m/>
    <m/>
    <m/>
    <m/>
    <m/>
    <m/>
    <m/>
    <m/>
    <m/>
  </r>
  <r>
    <s v="DIVIDENDO INF 0 $ 0,019123"/>
    <d v="2017-09-22T00:00:00"/>
    <x v="635"/>
    <s v="$"/>
    <x v="694"/>
    <n v="0"/>
    <n v="3883012"/>
    <n v="0"/>
    <n v="0"/>
    <n v="0"/>
    <n v="1.9E-2"/>
    <s v="Low"/>
    <n v="73777.228000000003"/>
    <m/>
    <m/>
    <m/>
    <m/>
    <m/>
    <m/>
    <m/>
    <m/>
    <m/>
  </r>
  <r>
    <s v="DIVIDENDO $ 0,0193"/>
    <d v="2016-04-22T00:00:00"/>
    <x v="299"/>
    <s v="$"/>
    <x v="694"/>
    <n v="0"/>
    <n v="3883012"/>
    <n v="0"/>
    <n v="0"/>
    <n v="0"/>
    <n v="1.9E-2"/>
    <s v="Low"/>
    <n v="73777.228000000003"/>
    <m/>
    <m/>
    <m/>
    <m/>
    <m/>
    <m/>
    <m/>
    <m/>
    <m/>
  </r>
  <r>
    <s v="DIVIDENDO US$ 0,736106"/>
    <d v="2016-06-22T00:00:00"/>
    <x v="954"/>
    <s v="US$"/>
    <x v="982"/>
    <n v="0"/>
    <n v="100000"/>
    <n v="0"/>
    <n v="0"/>
    <n v="0"/>
    <n v="0.73599999999999999"/>
    <s v="Low"/>
    <n v="73600"/>
    <m/>
    <m/>
    <m/>
    <m/>
    <m/>
    <m/>
    <m/>
    <m/>
    <m/>
  </r>
  <r>
    <s v="DIVIDENDO PROV US$ 0,735"/>
    <d v="2020-02-13T00:00:00"/>
    <x v="936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PROV US$ 0,735"/>
    <d v="2019-11-14T00:00:00"/>
    <x v="487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US$ 0,735"/>
    <d v="2019-08-14T00:00:00"/>
    <x v="742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US$ 0,735"/>
    <d v="2019-05-16T00:00:00"/>
    <x v="1105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US$ 0,735"/>
    <d v="2019-02-14T00:00:00"/>
    <x v="761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US$ 0,735"/>
    <d v="2018-11-15T00:00:00"/>
    <x v="1253"/>
    <s v="US$"/>
    <x v="1100"/>
    <n v="0"/>
    <n v="100000"/>
    <n v="0"/>
    <n v="0"/>
    <n v="0"/>
    <n v="0.73499999999999999"/>
    <s v="Low"/>
    <n v="73500"/>
    <m/>
    <m/>
    <m/>
    <m/>
    <m/>
    <m/>
    <m/>
    <m/>
    <m/>
  </r>
  <r>
    <s v="DIVIDENDO US$ 0,734709"/>
    <d v="2018-06-19T00:00:00"/>
    <x v="900"/>
    <s v="US$"/>
    <x v="982"/>
    <n v="0"/>
    <n v="100000"/>
    <n v="0"/>
    <n v="0"/>
    <n v="0"/>
    <n v="0.73499999999999999"/>
    <s v="Low"/>
    <n v="73500"/>
    <m/>
    <m/>
    <m/>
    <m/>
    <m/>
    <m/>
    <m/>
    <m/>
    <m/>
  </r>
  <r>
    <s v="DIVIDENDO US$ 0,734661"/>
    <d v="2016-12-22T00:00:00"/>
    <x v="135"/>
    <s v="US$"/>
    <x v="1079"/>
    <n v="0"/>
    <n v="100000"/>
    <n v="0"/>
    <n v="0"/>
    <n v="0"/>
    <n v="0.73499999999999999"/>
    <s v="Low"/>
    <n v="73500"/>
    <m/>
    <m/>
    <m/>
    <m/>
    <m/>
    <m/>
    <m/>
    <m/>
    <m/>
  </r>
  <r>
    <s v="DIVIDENDO US$ 0,733241"/>
    <d v="2019-06-17T00:00:00"/>
    <x v="191"/>
    <s v="US$"/>
    <x v="1101"/>
    <n v="0"/>
    <n v="100000"/>
    <n v="0"/>
    <n v="0"/>
    <n v="0"/>
    <n v="0.73299999999999998"/>
    <s v="Low"/>
    <n v="73300"/>
    <m/>
    <m/>
    <m/>
    <m/>
    <m/>
    <m/>
    <m/>
    <m/>
    <m/>
  </r>
  <r>
    <s v="DIVIDENDO US$ 0,732112"/>
    <d v="2017-06-20T00:00:00"/>
    <x v="413"/>
    <s v="US$"/>
    <x v="1056"/>
    <n v="0"/>
    <n v="100000"/>
    <n v="0"/>
    <n v="0"/>
    <n v="0"/>
    <n v="0.73199999999999998"/>
    <s v="Low"/>
    <n v="73200"/>
    <m/>
    <m/>
    <m/>
    <m/>
    <m/>
    <m/>
    <m/>
    <m/>
    <m/>
  </r>
  <r>
    <s v="DIVIDENDO PROV US$ 0,01699398625788830"/>
    <d v="2021-05-06T00:00:00"/>
    <x v="54"/>
    <s v="US$"/>
    <x v="1102"/>
    <n v="0"/>
    <n v="4304142"/>
    <n v="0"/>
    <n v="0"/>
    <n v="0"/>
    <n v="1.7000000000000001E-2"/>
    <s v="Low"/>
    <n v="73170.414000000004"/>
    <m/>
    <m/>
    <m/>
    <m/>
    <m/>
    <m/>
    <m/>
    <m/>
    <m/>
  </r>
  <r>
    <s v="DIVIDENDO US$ 0,730835"/>
    <d v="2018-06-19T00:00:00"/>
    <x v="900"/>
    <s v="US$"/>
    <x v="1092"/>
    <n v="0"/>
    <n v="100000"/>
    <n v="0"/>
    <n v="0"/>
    <n v="0"/>
    <n v="0.73099999999999998"/>
    <s v="Low"/>
    <n v="73100"/>
    <m/>
    <m/>
    <m/>
    <m/>
    <m/>
    <m/>
    <m/>
    <m/>
    <m/>
  </r>
  <r>
    <s v="DIVIDENDO US$ 0,730832"/>
    <d v="2016-12-21T00:00:00"/>
    <x v="854"/>
    <s v="US$"/>
    <x v="1014"/>
    <n v="0"/>
    <n v="100000"/>
    <n v="0"/>
    <n v="0"/>
    <n v="0"/>
    <n v="0.73099999999999998"/>
    <s v="Low"/>
    <n v="73100"/>
    <m/>
    <m/>
    <m/>
    <m/>
    <m/>
    <m/>
    <m/>
    <m/>
    <m/>
  </r>
  <r>
    <s v="DIVIDENDO US$ 0,072535"/>
    <d v="2020-12-17T00:00:00"/>
    <x v="585"/>
    <s v="US$"/>
    <x v="922"/>
    <n v="0"/>
    <n v="1000000"/>
    <n v="0"/>
    <n v="0"/>
    <n v="0"/>
    <n v="7.2999999999999995E-2"/>
    <s v="Low"/>
    <n v="73000"/>
    <m/>
    <m/>
    <m/>
    <m/>
    <m/>
    <m/>
    <m/>
    <m/>
    <m/>
  </r>
  <r>
    <s v="DIVIDENDO US$ 0,730481"/>
    <d v="2019-06-17T00:00:00"/>
    <x v="191"/>
    <s v="US$"/>
    <x v="1103"/>
    <n v="0"/>
    <n v="100000"/>
    <n v="0"/>
    <n v="0"/>
    <n v="0"/>
    <n v="0.73"/>
    <s v="Low"/>
    <n v="73000"/>
    <m/>
    <m/>
    <m/>
    <m/>
    <m/>
    <m/>
    <m/>
    <m/>
    <m/>
  </r>
  <r>
    <s v="DIVIDENDO US$ 0,72966"/>
    <d v="2018-12-18T00:00:00"/>
    <x v="1199"/>
    <s v="US$"/>
    <x v="981"/>
    <n v="0"/>
    <n v="100000"/>
    <n v="0"/>
    <n v="0"/>
    <n v="0"/>
    <n v="0.73"/>
    <s v="Low"/>
    <n v="73000"/>
    <m/>
    <m/>
    <m/>
    <m/>
    <m/>
    <m/>
    <m/>
    <m/>
    <m/>
  </r>
  <r>
    <s v="DIVIDENDO US$ 0,73"/>
    <d v="2018-05-30T00:00:00"/>
    <x v="1009"/>
    <s v="US$"/>
    <x v="1038"/>
    <n v="0"/>
    <n v="100000"/>
    <n v="0"/>
    <n v="0"/>
    <n v="0"/>
    <n v="0.73"/>
    <s v="Low"/>
    <n v="73000"/>
    <m/>
    <m/>
    <m/>
    <m/>
    <m/>
    <m/>
    <m/>
    <m/>
    <m/>
  </r>
  <r>
    <s v="DIVIDENDO US$ 0,73"/>
    <d v="2018-02-27T00:00:00"/>
    <x v="1163"/>
    <s v="US$"/>
    <x v="1038"/>
    <n v="0"/>
    <n v="100000"/>
    <n v="0"/>
    <n v="0"/>
    <n v="0"/>
    <n v="0.73"/>
    <s v="Low"/>
    <n v="73000"/>
    <m/>
    <m/>
    <m/>
    <m/>
    <m/>
    <m/>
    <m/>
    <m/>
    <m/>
  </r>
  <r>
    <s v="DIVIDENDO US$ 0,072604"/>
    <d v="2018-02-01T00:00:00"/>
    <x v="1146"/>
    <s v="US$"/>
    <x v="971"/>
    <n v="0"/>
    <n v="1000000"/>
    <n v="0"/>
    <n v="0"/>
    <n v="0"/>
    <n v="7.2999999999999995E-2"/>
    <s v="Low"/>
    <n v="73000"/>
    <m/>
    <m/>
    <m/>
    <m/>
    <m/>
    <m/>
    <m/>
    <m/>
    <m/>
  </r>
  <r>
    <s v="DIVIDENDO US$ 0,73"/>
    <d v="2016-02-09T00:00:00"/>
    <x v="1298"/>
    <s v="US$"/>
    <x v="1073"/>
    <n v="0"/>
    <n v="100000"/>
    <n v="0"/>
    <n v="0"/>
    <n v="0"/>
    <n v="0.73"/>
    <s v="Low"/>
    <n v="73000"/>
    <m/>
    <m/>
    <m/>
    <m/>
    <m/>
    <m/>
    <m/>
    <m/>
    <m/>
  </r>
  <r>
    <s v="DIVIDENDO US$ 0,73"/>
    <d v="2015-11-09T00:00:00"/>
    <x v="197"/>
    <s v="US$"/>
    <x v="1073"/>
    <n v="0"/>
    <n v="100000"/>
    <n v="0"/>
    <n v="0"/>
    <n v="0"/>
    <n v="0.73"/>
    <s v="Low"/>
    <n v="73000"/>
    <m/>
    <m/>
    <m/>
    <m/>
    <m/>
    <m/>
    <m/>
    <m/>
    <m/>
  </r>
  <r>
    <s v="DIVIDENDO US$ 0,73"/>
    <d v="2015-11-12T00:00:00"/>
    <x v="1374"/>
    <s v="US$"/>
    <x v="1045"/>
    <n v="0"/>
    <n v="100000"/>
    <n v="0"/>
    <n v="0"/>
    <n v="0"/>
    <n v="0.73"/>
    <s v="Low"/>
    <n v="73000"/>
    <m/>
    <m/>
    <m/>
    <m/>
    <m/>
    <m/>
    <m/>
    <m/>
    <m/>
  </r>
  <r>
    <s v="DIVIDENDO US$ 0,73"/>
    <d v="2015-08-11T00:00:00"/>
    <x v="393"/>
    <s v="US$"/>
    <x v="1073"/>
    <n v="0"/>
    <n v="100000"/>
    <n v="0"/>
    <n v="0"/>
    <n v="0"/>
    <n v="0.73"/>
    <s v="Low"/>
    <n v="73000"/>
    <m/>
    <m/>
    <m/>
    <m/>
    <m/>
    <m/>
    <m/>
    <m/>
    <m/>
  </r>
  <r>
    <s v="DIVIDENDO US$ 0,73"/>
    <d v="2015-08-13T00:00:00"/>
    <x v="381"/>
    <s v="US$"/>
    <x v="1045"/>
    <n v="0"/>
    <n v="100000"/>
    <n v="0"/>
    <n v="0"/>
    <n v="0"/>
    <n v="0.73"/>
    <s v="Low"/>
    <n v="73000"/>
    <m/>
    <m/>
    <m/>
    <m/>
    <m/>
    <m/>
    <m/>
    <m/>
    <m/>
  </r>
  <r>
    <s v="DIVIDENDO US$ 0,73"/>
    <d v="2015-05-11T00:00:00"/>
    <x v="698"/>
    <s v="US$"/>
    <x v="1073"/>
    <n v="0"/>
    <n v="100000"/>
    <n v="0"/>
    <n v="0"/>
    <n v="0"/>
    <n v="0.73"/>
    <s v="Low"/>
    <n v="73000"/>
    <m/>
    <m/>
    <m/>
    <m/>
    <m/>
    <m/>
    <m/>
    <m/>
    <m/>
  </r>
  <r>
    <s v="DIVIDENDO US$ 0,73"/>
    <d v="2015-05-14T00:00:00"/>
    <x v="1375"/>
    <s v="US$"/>
    <x v="1045"/>
    <n v="0"/>
    <n v="100000"/>
    <n v="0"/>
    <n v="0"/>
    <n v="0"/>
    <n v="0.73"/>
    <s v="Low"/>
    <n v="73000"/>
    <m/>
    <m/>
    <m/>
    <m/>
    <m/>
    <m/>
    <m/>
    <m/>
    <m/>
  </r>
  <r>
    <s v="DIVIDENDO DEF 1 US$ 0,73"/>
    <d v="2015-02-19T00:00:00"/>
    <x v="1184"/>
    <s v="US$"/>
    <x v="1045"/>
    <n v="0"/>
    <n v="100000"/>
    <n v="0"/>
    <n v="0"/>
    <n v="0"/>
    <n v="0.73"/>
    <s v="Low"/>
    <n v="73000"/>
    <m/>
    <m/>
    <m/>
    <m/>
    <m/>
    <m/>
    <m/>
    <m/>
    <m/>
  </r>
  <r>
    <s v="DIVIDENDO US$ 0,728234"/>
    <d v="2017-06-20T00:00:00"/>
    <x v="413"/>
    <s v="US$"/>
    <x v="1055"/>
    <n v="0"/>
    <n v="100000"/>
    <n v="0"/>
    <n v="0"/>
    <n v="0"/>
    <n v="0.72799999999999998"/>
    <s v="Low"/>
    <n v="72800"/>
    <m/>
    <m/>
    <m/>
    <m/>
    <m/>
    <m/>
    <m/>
    <m/>
    <m/>
  </r>
  <r>
    <s v="DIVIDENDO US$ 0,727011"/>
    <d v="2016-06-22T00:00:00"/>
    <x v="954"/>
    <s v="US$"/>
    <x v="1092"/>
    <n v="0"/>
    <n v="100000"/>
    <n v="0"/>
    <n v="0"/>
    <n v="0"/>
    <n v="0.72699999999999998"/>
    <s v="Low"/>
    <n v="72700"/>
    <m/>
    <m/>
    <m/>
    <m/>
    <m/>
    <m/>
    <m/>
    <m/>
    <m/>
  </r>
  <r>
    <s v="DIVIDENDO US$ 0,725305"/>
    <d v="2020-03-25T00:00:00"/>
    <x v="731"/>
    <s v="US$"/>
    <x v="1104"/>
    <n v="0"/>
    <n v="100000"/>
    <n v="0"/>
    <n v="0"/>
    <n v="0"/>
    <n v="0.72499999999999998"/>
    <s v="Low"/>
    <n v="72500"/>
    <m/>
    <m/>
    <m/>
    <m/>
    <m/>
    <m/>
    <m/>
    <m/>
    <m/>
  </r>
  <r>
    <s v="DIVIDENDO PROV 0 US$ 0,724202"/>
    <d v="2021-06-10T00:00:00"/>
    <x v="103"/>
    <s v="US$"/>
    <x v="1056"/>
    <n v="0"/>
    <n v="100000"/>
    <n v="0"/>
    <n v="0"/>
    <n v="0"/>
    <n v="0.72399999999999998"/>
    <s v="Low"/>
    <n v="72400"/>
    <m/>
    <m/>
    <m/>
    <m/>
    <m/>
    <m/>
    <m/>
    <m/>
    <m/>
  </r>
  <r>
    <s v="DIVIDENDO US$ 0,723691"/>
    <d v="2015-07-02T00:00:00"/>
    <x v="262"/>
    <s v="US$"/>
    <x v="1057"/>
    <n v="0"/>
    <n v="100000"/>
    <n v="0"/>
    <n v="0"/>
    <n v="0"/>
    <n v="0.72399999999999998"/>
    <s v="Low"/>
    <n v="72400"/>
    <m/>
    <m/>
    <m/>
    <m/>
    <m/>
    <m/>
    <m/>
    <m/>
    <m/>
  </r>
  <r>
    <s v="DIVIDENDO US$ 0,722032"/>
    <d v="2019-09-24T00:00:00"/>
    <x v="141"/>
    <s v="US$"/>
    <x v="1072"/>
    <n v="0"/>
    <n v="100000"/>
    <n v="0"/>
    <n v="0"/>
    <n v="0"/>
    <n v="0.72199999999999998"/>
    <s v="Low"/>
    <n v="72200"/>
    <m/>
    <m/>
    <m/>
    <m/>
    <m/>
    <m/>
    <m/>
    <m/>
    <m/>
  </r>
  <r>
    <s v="DIVIDENDO US$ 0,720931"/>
    <d v="2017-06-27T00:00:00"/>
    <x v="856"/>
    <s v="US$"/>
    <x v="1036"/>
    <n v="0"/>
    <n v="100000"/>
    <n v="0"/>
    <n v="0"/>
    <n v="0"/>
    <n v="0.72099999999999997"/>
    <s v="Low"/>
    <n v="72100"/>
    <m/>
    <m/>
    <m/>
    <m/>
    <m/>
    <m/>
    <m/>
    <m/>
    <m/>
  </r>
  <r>
    <s v="DIVIDENDO US$ 0,48"/>
    <d v="2021-09-14T00:00:00"/>
    <x v="1376"/>
    <s v="US$"/>
    <x v="1105"/>
    <n v="0"/>
    <n v="150000"/>
    <n v="0"/>
    <n v="0"/>
    <n v="0"/>
    <n v="0.48"/>
    <s v="Low"/>
    <n v="72000"/>
    <m/>
    <m/>
    <m/>
    <m/>
    <m/>
    <m/>
    <m/>
    <m/>
    <m/>
  </r>
  <r>
    <s v="DIVIDENDO US$ 0,48"/>
    <d v="2021-06-14T00:00:00"/>
    <x v="395"/>
    <s v="US$"/>
    <x v="1105"/>
    <n v="0"/>
    <n v="150000"/>
    <n v="0"/>
    <n v="0"/>
    <n v="0"/>
    <n v="0.48"/>
    <s v="Low"/>
    <n v="72000"/>
    <m/>
    <m/>
    <m/>
    <m/>
    <m/>
    <m/>
    <m/>
    <m/>
    <m/>
  </r>
  <r>
    <s v="DIVIDENDO US$ 0,720017"/>
    <d v="2020-09-23T00:00:00"/>
    <x v="891"/>
    <s v="US$"/>
    <x v="1057"/>
    <n v="0"/>
    <n v="100000"/>
    <n v="0"/>
    <n v="0"/>
    <n v="0"/>
    <n v="0.72"/>
    <s v="Low"/>
    <n v="72000"/>
    <m/>
    <m/>
    <m/>
    <m/>
    <m/>
    <m/>
    <m/>
    <m/>
    <m/>
  </r>
  <r>
    <s v="DIVIDENDO US$ 0,36"/>
    <d v="2019-08-07T00:00:00"/>
    <x v="1377"/>
    <s v="US$"/>
    <x v="1063"/>
    <n v="0"/>
    <n v="200000"/>
    <n v="0"/>
    <n v="0"/>
    <n v="0"/>
    <n v="0.36"/>
    <s v="Low"/>
    <n v="72000"/>
    <m/>
    <m/>
    <m/>
    <m/>
    <m/>
    <m/>
    <m/>
    <m/>
    <m/>
  </r>
  <r>
    <s v="DIVIDENDO US$ 0,36"/>
    <d v="2019-05-08T00:00:00"/>
    <x v="119"/>
    <s v="US$"/>
    <x v="1063"/>
    <n v="0"/>
    <n v="200000"/>
    <n v="0"/>
    <n v="0"/>
    <n v="0"/>
    <n v="0.36"/>
    <s v="Low"/>
    <n v="72000"/>
    <m/>
    <m/>
    <m/>
    <m/>
    <m/>
    <m/>
    <m/>
    <m/>
    <m/>
  </r>
  <r>
    <s v="DIVIDENDO PROV US$ 0,36"/>
    <d v="2019-02-06T00:00:00"/>
    <x v="346"/>
    <s v="US$"/>
    <x v="1063"/>
    <n v="0"/>
    <n v="200000"/>
    <n v="0"/>
    <n v="0"/>
    <n v="0"/>
    <n v="0.36"/>
    <s v="Low"/>
    <n v="72000"/>
    <m/>
    <m/>
    <m/>
    <m/>
    <m/>
    <m/>
    <m/>
    <m/>
    <m/>
  </r>
  <r>
    <s v="DIVIDENDO US$ 0,36"/>
    <d v="2018-11-14T00:00:00"/>
    <x v="1378"/>
    <s v="US$"/>
    <x v="1063"/>
    <n v="0"/>
    <n v="200000"/>
    <n v="0"/>
    <n v="0"/>
    <n v="0"/>
    <n v="0.36"/>
    <s v="Low"/>
    <n v="72000"/>
    <m/>
    <m/>
    <m/>
    <m/>
    <m/>
    <m/>
    <m/>
    <m/>
    <m/>
  </r>
  <r>
    <s v="DIVIDENDO US$ 0,36"/>
    <d v="2018-08-08T00:00:00"/>
    <x v="1379"/>
    <s v="US$"/>
    <x v="1063"/>
    <n v="0"/>
    <n v="200000"/>
    <n v="0"/>
    <n v="0"/>
    <n v="0"/>
    <n v="0.36"/>
    <s v="Low"/>
    <n v="72000"/>
    <m/>
    <m/>
    <m/>
    <m/>
    <m/>
    <m/>
    <m/>
    <m/>
    <m/>
  </r>
  <r>
    <s v="DIVIDENDO  US$ 0,72"/>
    <d v="2018-03-08T00:00:00"/>
    <x v="1163"/>
    <s v="US$"/>
    <x v="1070"/>
    <n v="0"/>
    <n v="100000"/>
    <n v="0"/>
    <n v="0"/>
    <n v="0"/>
    <n v="0.72"/>
    <s v="Low"/>
    <n v="72000"/>
    <m/>
    <m/>
    <m/>
    <m/>
    <m/>
    <m/>
    <m/>
    <m/>
    <m/>
  </r>
  <r>
    <s v="DIVIDENDO US$ 0,72"/>
    <d v="2017-12-09T00:00:00"/>
    <x v="662"/>
    <s v="US$"/>
    <x v="1070"/>
    <n v="0"/>
    <n v="100000"/>
    <n v="0"/>
    <n v="0"/>
    <n v="0"/>
    <n v="0.72"/>
    <s v="Low"/>
    <n v="72000"/>
    <m/>
    <m/>
    <m/>
    <m/>
    <m/>
    <m/>
    <m/>
    <m/>
    <m/>
  </r>
  <r>
    <s v="DIVIDENDO US$ 0,72"/>
    <d v="2017-09-07T00:00:00"/>
    <x v="706"/>
    <s v="US$"/>
    <x v="1070"/>
    <n v="0"/>
    <n v="100000"/>
    <n v="0"/>
    <n v="0"/>
    <n v="0"/>
    <n v="0.72"/>
    <s v="Low"/>
    <n v="72000"/>
    <m/>
    <m/>
    <m/>
    <m/>
    <m/>
    <m/>
    <m/>
    <m/>
    <m/>
  </r>
  <r>
    <s v="DIVIDENDO US$ 0,72"/>
    <d v="2017-06-07T00:00:00"/>
    <x v="856"/>
    <s v="US$"/>
    <x v="1070"/>
    <n v="0"/>
    <n v="100000"/>
    <n v="0"/>
    <n v="0"/>
    <n v="0"/>
    <n v="0.72"/>
    <s v="Low"/>
    <n v="72000"/>
    <m/>
    <m/>
    <m/>
    <m/>
    <m/>
    <m/>
    <m/>
    <m/>
    <m/>
  </r>
  <r>
    <s v="DIVIDENDO US$ 0,719744"/>
    <d v="2016-07-06T00:00:00"/>
    <x v="1380"/>
    <s v="US$"/>
    <x v="1018"/>
    <n v="0"/>
    <n v="100000"/>
    <n v="0"/>
    <n v="0"/>
    <n v="0"/>
    <n v="0.72"/>
    <s v="Low"/>
    <n v="72000"/>
    <m/>
    <m/>
    <m/>
    <m/>
    <m/>
    <m/>
    <m/>
    <m/>
    <m/>
  </r>
  <r>
    <s v="DIVIDENDO US$ 0,717996"/>
    <d v="2015-06-25T00:00:00"/>
    <x v="16"/>
    <s v="US$"/>
    <x v="1056"/>
    <n v="0"/>
    <n v="100000"/>
    <n v="0"/>
    <n v="0"/>
    <n v="0"/>
    <n v="0.71799999999999997"/>
    <s v="Low"/>
    <n v="71800"/>
    <m/>
    <m/>
    <m/>
    <m/>
    <m/>
    <m/>
    <m/>
    <m/>
    <m/>
  </r>
  <r>
    <s v="DIVIDENDO US$ 0,71695"/>
    <d v="2021-03-25T00:00:00"/>
    <x v="500"/>
    <s v="US$"/>
    <x v="1072"/>
    <n v="0"/>
    <n v="100000"/>
    <n v="0"/>
    <n v="0"/>
    <n v="0"/>
    <n v="0.71699999999999997"/>
    <s v="Low"/>
    <n v="71700"/>
    <m/>
    <m/>
    <m/>
    <m/>
    <m/>
    <m/>
    <m/>
    <m/>
    <m/>
  </r>
  <r>
    <s v="DIVIDENDO S$ 0,7167"/>
    <d v="2019-12-23T00:00:00"/>
    <x v="287"/>
    <s v="US$"/>
    <x v="1058"/>
    <n v="0"/>
    <n v="100000"/>
    <n v="0"/>
    <n v="0"/>
    <n v="0"/>
    <n v="0.71699999999999997"/>
    <s v="Low"/>
    <n v="71700"/>
    <m/>
    <m/>
    <m/>
    <m/>
    <m/>
    <m/>
    <m/>
    <m/>
    <m/>
  </r>
  <r>
    <s v="DIVIDENDO US$ 0,7172"/>
    <d v="2019-01-17T00:00:00"/>
    <x v="1381"/>
    <s v="US$"/>
    <x v="1074"/>
    <n v="0"/>
    <n v="100000"/>
    <n v="0"/>
    <n v="0"/>
    <n v="0"/>
    <n v="0.71699999999999997"/>
    <s v="Low"/>
    <n v="71700"/>
    <m/>
    <m/>
    <m/>
    <m/>
    <m/>
    <m/>
    <m/>
    <m/>
    <m/>
  </r>
  <r>
    <s v="DIVIDENDO PROV US$ 0,7172"/>
    <d v="2018-10-18T00:00:00"/>
    <x v="1230"/>
    <s v="US$"/>
    <x v="1074"/>
    <n v="0"/>
    <n v="100000"/>
    <n v="0"/>
    <n v="0"/>
    <n v="0"/>
    <n v="0.71699999999999997"/>
    <s v="Low"/>
    <n v="71700"/>
    <m/>
    <m/>
    <m/>
    <m/>
    <m/>
    <m/>
    <m/>
    <m/>
    <m/>
  </r>
  <r>
    <s v="DIVIDENDO PROV US$ 0,7172"/>
    <d v="2018-07-19T00:00:00"/>
    <x v="1231"/>
    <s v="US$"/>
    <x v="1074"/>
    <n v="0"/>
    <n v="100000"/>
    <n v="0"/>
    <n v="0"/>
    <n v="0"/>
    <n v="0.71699999999999997"/>
    <s v="Low"/>
    <n v="71700"/>
    <m/>
    <m/>
    <m/>
    <m/>
    <m/>
    <m/>
    <m/>
    <m/>
    <m/>
  </r>
  <r>
    <s v="DIVIDENDO US$ 0,7172"/>
    <d v="2018-04-19T00:00:00"/>
    <x v="657"/>
    <s v="US$"/>
    <x v="1074"/>
    <n v="0"/>
    <n v="100000"/>
    <n v="0"/>
    <n v="0"/>
    <n v="0"/>
    <n v="0.71699999999999997"/>
    <s v="Low"/>
    <n v="71700"/>
    <m/>
    <m/>
    <m/>
    <m/>
    <m/>
    <m/>
    <m/>
    <m/>
    <m/>
  </r>
  <r>
    <s v="DIVIDENDO US$ 0,717155"/>
    <d v="2017-07-06T00:00:00"/>
    <x v="1363"/>
    <s v="US$"/>
    <x v="1057"/>
    <n v="0"/>
    <n v="100000"/>
    <n v="0"/>
    <n v="0"/>
    <n v="0"/>
    <n v="0.71699999999999997"/>
    <s v="Low"/>
    <n v="71700"/>
    <m/>
    <m/>
    <m/>
    <m/>
    <m/>
    <m/>
    <m/>
    <m/>
    <m/>
  </r>
  <r>
    <s v="DIVIDENDO US$ 0,715925"/>
    <d v="2019-09-24T00:00:00"/>
    <x v="141"/>
    <s v="US$"/>
    <x v="1076"/>
    <n v="0"/>
    <n v="100000"/>
    <n v="0"/>
    <n v="0"/>
    <n v="0"/>
    <n v="0.71599999999999997"/>
    <s v="Low"/>
    <n v="71600"/>
    <m/>
    <m/>
    <m/>
    <m/>
    <m/>
    <m/>
    <m/>
    <m/>
    <m/>
  </r>
  <r>
    <s v="DIVIDENDO US$ 0,715759"/>
    <d v="2018-07-03T00:00:00"/>
    <x v="1216"/>
    <s v="US$"/>
    <x v="1057"/>
    <n v="0"/>
    <n v="100000"/>
    <n v="0"/>
    <n v="0"/>
    <n v="0"/>
    <n v="0.71599999999999997"/>
    <s v="Low"/>
    <n v="71600"/>
    <m/>
    <m/>
    <m/>
    <m/>
    <m/>
    <m/>
    <m/>
    <m/>
    <m/>
  </r>
  <r>
    <s v="DIVIDENDO US$ 0,71541"/>
    <d v="2016-06-21T00:00:00"/>
    <x v="954"/>
    <s v="US$"/>
    <x v="1036"/>
    <n v="0"/>
    <n v="100000"/>
    <n v="0"/>
    <n v="0"/>
    <n v="0"/>
    <n v="0.71499999999999997"/>
    <s v="Low"/>
    <n v="71500"/>
    <m/>
    <m/>
    <m/>
    <m/>
    <m/>
    <m/>
    <m/>
    <m/>
    <m/>
  </r>
  <r>
    <s v="DIVIDENDO US$ 0,713561"/>
    <d v="2019-12-16T00:00:00"/>
    <x v="892"/>
    <s v="US$"/>
    <x v="1092"/>
    <n v="0"/>
    <n v="100000"/>
    <n v="0"/>
    <n v="0"/>
    <n v="0"/>
    <n v="0.71399999999999997"/>
    <s v="Low"/>
    <n v="71400"/>
    <m/>
    <m/>
    <m/>
    <m/>
    <m/>
    <m/>
    <m/>
    <m/>
    <m/>
  </r>
  <r>
    <s v="DIVIDENDO US$ 0,713437"/>
    <d v="2019-12-16T00:00:00"/>
    <x v="892"/>
    <s v="US$"/>
    <x v="981"/>
    <n v="0"/>
    <n v="100000"/>
    <n v="0"/>
    <n v="0"/>
    <n v="0"/>
    <n v="0.71299999999999997"/>
    <s v="Low"/>
    <n v="71300"/>
    <m/>
    <m/>
    <m/>
    <m/>
    <m/>
    <m/>
    <m/>
    <m/>
    <m/>
  </r>
  <r>
    <s v="DIVIDENDO  US$ 0,713343"/>
    <d v="2018-06-26T00:00:00"/>
    <x v="568"/>
    <s v="US$"/>
    <x v="1076"/>
    <n v="0"/>
    <n v="100000"/>
    <n v="0"/>
    <n v="0"/>
    <n v="0"/>
    <n v="0.71299999999999997"/>
    <s v="Low"/>
    <n v="71300"/>
    <m/>
    <m/>
    <m/>
    <m/>
    <m/>
    <m/>
    <m/>
    <m/>
    <m/>
  </r>
  <r>
    <s v="DIVIDENDO PROV $ 0,45788"/>
    <d v="2019-12-20T00:00:00"/>
    <x v="350"/>
    <s v="$"/>
    <x v="997"/>
    <n v="0"/>
    <n v="155282"/>
    <n v="0"/>
    <n v="0"/>
    <n v="0"/>
    <n v="0.45800000000000002"/>
    <s v="Low"/>
    <n v="71119.156000000003"/>
    <m/>
    <m/>
    <m/>
    <m/>
    <m/>
    <m/>
    <m/>
    <m/>
    <m/>
  </r>
  <r>
    <s v="DIVIDENDO PROV US$ 0,71"/>
    <d v="2021-09-14T00:00:00"/>
    <x v="1382"/>
    <s v="US$"/>
    <x v="1106"/>
    <n v="0"/>
    <n v="100000"/>
    <n v="0"/>
    <n v="0"/>
    <n v="0"/>
    <n v="0.71"/>
    <s v="Low"/>
    <n v="71000"/>
    <m/>
    <m/>
    <m/>
    <m/>
    <m/>
    <m/>
    <m/>
    <m/>
    <m/>
  </r>
  <r>
    <s v="DIVIDENDO PROV US$ 0,07075119774721590"/>
    <d v="2021-09-07T00:00:00"/>
    <x v="221"/>
    <s v="US$"/>
    <x v="1107"/>
    <n v="0"/>
    <n v="1000000"/>
    <n v="0"/>
    <n v="0"/>
    <n v="0"/>
    <n v="7.0999999999999994E-2"/>
    <s v="Low"/>
    <n v="71000"/>
    <m/>
    <m/>
    <m/>
    <m/>
    <m/>
    <m/>
    <m/>
    <m/>
    <m/>
  </r>
  <r>
    <s v="DIVIDENDO DEF US$ 0,71"/>
    <d v="2021-06-14T00:00:00"/>
    <x v="362"/>
    <s v="US$"/>
    <x v="1106"/>
    <n v="0"/>
    <n v="100000"/>
    <n v="0"/>
    <n v="0"/>
    <n v="0"/>
    <n v="0.71"/>
    <s v="Low"/>
    <n v="71000"/>
    <m/>
    <m/>
    <m/>
    <m/>
    <m/>
    <m/>
    <m/>
    <m/>
    <m/>
  </r>
  <r>
    <s v="DIVIDENDO US$ 0,71"/>
    <d v="2021-03-12T00:00:00"/>
    <x v="729"/>
    <s v="US$"/>
    <x v="1106"/>
    <n v="0"/>
    <n v="100000"/>
    <n v="0"/>
    <n v="0"/>
    <n v="0"/>
    <n v="0.71"/>
    <s v="Low"/>
    <n v="71000"/>
    <m/>
    <m/>
    <m/>
    <m/>
    <m/>
    <m/>
    <m/>
    <m/>
    <m/>
  </r>
  <r>
    <s v="DIVIDENDO US$ 0,071126"/>
    <d v="2020-12-14T00:00:00"/>
    <x v="89"/>
    <s v="US$"/>
    <x v="824"/>
    <n v="0"/>
    <n v="1000000"/>
    <n v="0"/>
    <n v="0"/>
    <n v="0"/>
    <n v="7.0999999999999994E-2"/>
    <s v="Low"/>
    <n v="71000"/>
    <m/>
    <m/>
    <m/>
    <m/>
    <m/>
    <m/>
    <m/>
    <m/>
    <m/>
  </r>
  <r>
    <s v="DIVIDENDO US$ 0,071461"/>
    <d v="2019-09-24T00:00:00"/>
    <x v="141"/>
    <s v="US$"/>
    <x v="988"/>
    <n v="0"/>
    <n v="1000000"/>
    <n v="0"/>
    <n v="0"/>
    <n v="0"/>
    <n v="7.0999999999999994E-2"/>
    <s v="Low"/>
    <n v="71000"/>
    <m/>
    <m/>
    <m/>
    <m/>
    <m/>
    <m/>
    <m/>
    <m/>
    <m/>
  </r>
  <r>
    <s v="DIVIDENDO US$ 0,71"/>
    <d v="2016-07-07T00:00:00"/>
    <x v="1383"/>
    <s v="US$"/>
    <x v="1030"/>
    <n v="0"/>
    <n v="100000"/>
    <n v="0"/>
    <n v="0"/>
    <n v="0"/>
    <n v="0.71"/>
    <s v="Low"/>
    <n v="71000"/>
    <m/>
    <m/>
    <m/>
    <m/>
    <m/>
    <m/>
    <m/>
    <m/>
    <m/>
  </r>
  <r>
    <s v="DIVIDENDO US$ 0,71"/>
    <d v="2015-12-10T00:00:00"/>
    <x v="785"/>
    <s v="US$"/>
    <x v="1030"/>
    <n v="0"/>
    <n v="100000"/>
    <n v="0"/>
    <n v="0"/>
    <n v="0"/>
    <n v="0.71"/>
    <s v="Low"/>
    <n v="71000"/>
    <m/>
    <m/>
    <m/>
    <m/>
    <m/>
    <m/>
    <m/>
    <m/>
    <m/>
  </r>
  <r>
    <s v="DIVIDENDO PROV 0 US$ 0,709405"/>
    <d v="2021-06-10T00:00:00"/>
    <x v="103"/>
    <s v="US$"/>
    <x v="1014"/>
    <n v="0"/>
    <n v="100000"/>
    <n v="0"/>
    <n v="0"/>
    <n v="0"/>
    <n v="0.70899999999999996"/>
    <s v="Low"/>
    <n v="70900"/>
    <m/>
    <m/>
    <m/>
    <m/>
    <m/>
    <m/>
    <m/>
    <m/>
    <m/>
  </r>
  <r>
    <s v="DIVIDENDO US$ 0,707946"/>
    <d v="2019-06-17T00:00:00"/>
    <x v="191"/>
    <s v="US$"/>
    <x v="982"/>
    <n v="0"/>
    <n v="100000"/>
    <n v="0"/>
    <n v="0"/>
    <n v="0"/>
    <n v="0.70799999999999996"/>
    <s v="Low"/>
    <n v="70800"/>
    <m/>
    <m/>
    <m/>
    <m/>
    <m/>
    <m/>
    <m/>
    <m/>
    <m/>
  </r>
  <r>
    <s v="DIVIDENDO US$ 0,706795"/>
    <d v="2017-12-19T00:00:00"/>
    <x v="951"/>
    <s v="US$"/>
    <x v="1108"/>
    <n v="0"/>
    <n v="100000"/>
    <n v="0"/>
    <n v="0"/>
    <n v="0"/>
    <n v="0.70699999999999996"/>
    <s v="Low"/>
    <n v="70700"/>
    <m/>
    <m/>
    <m/>
    <m/>
    <m/>
    <m/>
    <m/>
    <m/>
    <m/>
  </r>
  <r>
    <s v="DIVIDENDO US$ 0,704308"/>
    <d v="2019-06-17T00:00:00"/>
    <x v="191"/>
    <s v="US$"/>
    <x v="1057"/>
    <n v="0"/>
    <n v="100000"/>
    <n v="0"/>
    <n v="0"/>
    <n v="0"/>
    <n v="0.70399999999999996"/>
    <s v="Low"/>
    <n v="70400"/>
    <m/>
    <m/>
    <m/>
    <m/>
    <m/>
    <m/>
    <m/>
    <m/>
    <m/>
  </r>
  <r>
    <s v="DIVIDENDO US$ 0,7025"/>
    <d v="2016-03-02T00:00:00"/>
    <x v="241"/>
    <s v="US$"/>
    <x v="1037"/>
    <n v="0"/>
    <n v="100000"/>
    <n v="0"/>
    <n v="0"/>
    <n v="0"/>
    <n v="0.70299999999999996"/>
    <s v="Low"/>
    <n v="70300"/>
    <m/>
    <m/>
    <m/>
    <m/>
    <m/>
    <m/>
    <m/>
    <m/>
    <m/>
  </r>
  <r>
    <s v="DIVIDENDO US$ 0,7025"/>
    <d v="2015-12-02T00:00:00"/>
    <x v="1034"/>
    <s v="US$"/>
    <x v="1037"/>
    <n v="0"/>
    <n v="100000"/>
    <n v="0"/>
    <n v="0"/>
    <n v="0"/>
    <n v="0.70299999999999996"/>
    <s v="Low"/>
    <n v="70300"/>
    <m/>
    <m/>
    <m/>
    <m/>
    <m/>
    <m/>
    <m/>
    <m/>
    <m/>
  </r>
  <r>
    <s v="DIVIDENDO US$ 0,7025"/>
    <d v="2015-09-02T00:00:00"/>
    <x v="757"/>
    <s v="US$"/>
    <x v="1037"/>
    <n v="0"/>
    <n v="100000"/>
    <n v="0"/>
    <n v="0"/>
    <n v="0"/>
    <n v="0.70299999999999996"/>
    <s v="Low"/>
    <n v="70300"/>
    <m/>
    <m/>
    <m/>
    <m/>
    <m/>
    <m/>
    <m/>
    <m/>
    <m/>
  </r>
  <r>
    <s v="DIVIDENDO US$ 0,7025"/>
    <d v="2015-06-03T00:00:00"/>
    <x v="971"/>
    <s v="US$"/>
    <x v="1037"/>
    <n v="0"/>
    <n v="100000"/>
    <n v="0"/>
    <n v="0"/>
    <n v="0"/>
    <n v="0.70299999999999996"/>
    <s v="Low"/>
    <n v="70300"/>
    <m/>
    <m/>
    <m/>
    <m/>
    <m/>
    <m/>
    <m/>
    <m/>
    <m/>
  </r>
  <r>
    <s v="DIVIDENDO PROV EURO 0,00862618429517192"/>
    <d v="2021-09-03T00:00:00"/>
    <x v="192"/>
    <s v="EURO"/>
    <x v="895"/>
    <n v="0"/>
    <n v="7806542"/>
    <n v="0"/>
    <n v="0"/>
    <n v="0"/>
    <n v="8.9999999999999993E-3"/>
    <s v="Low"/>
    <n v="70258.877999999997"/>
    <m/>
    <m/>
    <m/>
    <m/>
    <m/>
    <m/>
    <m/>
    <m/>
    <m/>
  </r>
  <r>
    <s v="DIVIDENDO US$ 0,701864"/>
    <d v="2020-06-15T00:00:00"/>
    <x v="2"/>
    <s v="US$"/>
    <x v="947"/>
    <n v="0"/>
    <n v="100000"/>
    <n v="0"/>
    <n v="0"/>
    <n v="0"/>
    <n v="0.70199999999999996"/>
    <s v="Low"/>
    <n v="70200"/>
    <m/>
    <m/>
    <m/>
    <m/>
    <m/>
    <m/>
    <m/>
    <m/>
    <m/>
  </r>
  <r>
    <s v="DIVIDENDO PROV US$ 0,00697765"/>
    <d v="2021-09-13T00:00:00"/>
    <x v="274"/>
    <s v="US$"/>
    <x v="1019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613340669316940"/>
    <d v="2021-08-17T00:00:00"/>
    <x v="1085"/>
    <s v="US$"/>
    <x v="1066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759117581190070"/>
    <d v="2021-08-17T00:00:00"/>
    <x v="1085"/>
    <s v="US$"/>
    <x v="990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020100452584930"/>
    <d v="2021-08-17T00:00:00"/>
    <x v="1085"/>
    <s v="US$"/>
    <x v="99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072425662788260"/>
    <d v="2021-08-17T00:00:00"/>
    <x v="1085"/>
    <s v="US$"/>
    <x v="918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21-07-29T00:00:00"/>
    <x v="1142"/>
    <s v="US$"/>
    <x v="1109"/>
    <n v="0"/>
    <n v="100000"/>
    <n v="0"/>
    <n v="0"/>
    <n v="0"/>
    <n v="0.7"/>
    <s v="Low"/>
    <n v="70000"/>
    <m/>
    <m/>
    <m/>
    <m/>
    <m/>
    <m/>
    <m/>
    <m/>
    <m/>
  </r>
  <r>
    <s v="DIVIDENDO PROV US$ 0,0067392934"/>
    <d v="2021-07-30T00:00:00"/>
    <x v="928"/>
    <s v="US$"/>
    <x v="1110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7392932"/>
    <d v="2021-07-30T00:00:00"/>
    <x v="928"/>
    <s v="US$"/>
    <x v="111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7394204"/>
    <d v="2021-07-30T00:00:00"/>
    <x v="928"/>
    <s v="US$"/>
    <x v="1112"/>
    <n v="0"/>
    <n v="10000000"/>
    <n v="0"/>
    <n v="0"/>
    <n v="0"/>
    <n v="7.0000000000000001E-3"/>
    <s v="Low"/>
    <n v="70000"/>
    <m/>
    <m/>
    <m/>
    <m/>
    <m/>
    <m/>
    <m/>
    <m/>
    <m/>
  </r>
  <r>
    <s v="DIVIDENDO US$ 0,070184"/>
    <d v="2021-05-03T00:00:00"/>
    <x v="314"/>
    <s v="US$"/>
    <x v="970"/>
    <n v="0"/>
    <n v="1000000"/>
    <n v="0"/>
    <n v="0"/>
    <n v="0"/>
    <n v="7.0000000000000007E-2"/>
    <s v="Low"/>
    <n v="70000"/>
    <m/>
    <m/>
    <m/>
    <m/>
    <m/>
    <m/>
    <m/>
    <m/>
    <m/>
  </r>
  <r>
    <s v="DIVIDENDO US$ 0,069849"/>
    <d v="2021-04-01T00:00:00"/>
    <x v="915"/>
    <s v="US$"/>
    <x v="970"/>
    <n v="0"/>
    <n v="1000000"/>
    <n v="0"/>
    <n v="0"/>
    <n v="0"/>
    <n v="7.0000000000000007E-2"/>
    <s v="Low"/>
    <n v="70000"/>
    <m/>
    <m/>
    <m/>
    <m/>
    <m/>
    <m/>
    <m/>
    <m/>
    <m/>
  </r>
  <r>
    <s v="DIVIDENDO US$ 0,069712"/>
    <d v="2021-04-01T00:00:00"/>
    <x v="915"/>
    <s v="US$"/>
    <x v="922"/>
    <n v="0"/>
    <n v="1000000"/>
    <n v="0"/>
    <n v="0"/>
    <n v="0"/>
    <n v="7.0000000000000007E-2"/>
    <s v="Low"/>
    <n v="70000"/>
    <m/>
    <m/>
    <m/>
    <m/>
    <m/>
    <m/>
    <m/>
    <m/>
    <m/>
  </r>
  <r>
    <s v="DIVIDENDO US$ 0,069871"/>
    <d v="2021-03-01T00:00:00"/>
    <x v="1245"/>
    <s v="US$"/>
    <x v="922"/>
    <n v="0"/>
    <n v="1000000"/>
    <n v="0"/>
    <n v="0"/>
    <n v="0"/>
    <n v="7.0000000000000007E-2"/>
    <s v="Low"/>
    <n v="70000"/>
    <m/>
    <m/>
    <m/>
    <m/>
    <m/>
    <m/>
    <m/>
    <m/>
    <m/>
  </r>
  <r>
    <s v="DIVIDENDO PROV US$ 0,006683028455830320"/>
    <d v="2021-02-19T00:00:00"/>
    <x v="860"/>
    <s v="US$"/>
    <x v="1025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21-02-04T00:00:00"/>
    <x v="1320"/>
    <s v="US$"/>
    <x v="806"/>
    <n v="0"/>
    <n v="100000"/>
    <n v="0"/>
    <n v="0"/>
    <n v="0"/>
    <n v="0.7"/>
    <s v="Low"/>
    <n v="70000"/>
    <m/>
    <m/>
    <m/>
    <m/>
    <m/>
    <m/>
    <m/>
    <m/>
    <m/>
  </r>
  <r>
    <s v="DIVIDENDO PROV US$ 0,0070513768599490900"/>
    <d v="2020-12-23T00:00:00"/>
    <x v="281"/>
    <s v="US$"/>
    <x v="1025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0369389262204400"/>
    <d v="2020-12-23T00:00:00"/>
    <x v="281"/>
    <s v="US$"/>
    <x v="974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9467721946544100"/>
    <d v="2020-12-23T00:00:00"/>
    <x v="281"/>
    <s v="US$"/>
    <x v="1024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8240898173725200"/>
    <d v="2020-12-23T00:00:00"/>
    <x v="281"/>
    <s v="US$"/>
    <x v="871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20-10-29T00:00:00"/>
    <x v="744"/>
    <s v="US$"/>
    <x v="806"/>
    <n v="0"/>
    <n v="100000"/>
    <n v="0"/>
    <n v="0"/>
    <n v="0"/>
    <n v="0.7"/>
    <s v="Low"/>
    <n v="70000"/>
    <m/>
    <m/>
    <m/>
    <m/>
    <m/>
    <m/>
    <m/>
    <m/>
    <m/>
  </r>
  <r>
    <s v="DIVIDENDO PROV US$ 0,006533126160767710"/>
    <d v="2020-08-21T00:00:00"/>
    <x v="442"/>
    <s v="US$"/>
    <x v="974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54391274863220"/>
    <d v="2020-08-21T00:00:00"/>
    <x v="442"/>
    <s v="US$"/>
    <x v="1025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20-07-30T00:00:00"/>
    <x v="1384"/>
    <s v="US$"/>
    <x v="806"/>
    <n v="0"/>
    <n v="100000"/>
    <n v="0"/>
    <n v="0"/>
    <n v="0"/>
    <n v="0.7"/>
    <s v="Low"/>
    <n v="70000"/>
    <m/>
    <m/>
    <m/>
    <m/>
    <m/>
    <m/>
    <m/>
    <m/>
    <m/>
  </r>
  <r>
    <s v="DIVIDENDO DEF US$ 0,007015128"/>
    <d v="2020-06-20T00:00:00"/>
    <x v="329"/>
    <s v="US$"/>
    <x v="1113"/>
    <n v="0"/>
    <n v="10000000"/>
    <n v="0"/>
    <n v="0"/>
    <n v="0"/>
    <n v="7.0000000000000001E-3"/>
    <s v="Low"/>
    <n v="70000"/>
    <m/>
    <m/>
    <m/>
    <m/>
    <m/>
    <m/>
    <m/>
    <m/>
    <m/>
  </r>
  <r>
    <s v="DIVIDENDO DEF US$ 0,0070693120"/>
    <d v="2020-06-19T00:00:00"/>
    <x v="328"/>
    <s v="US$"/>
    <x v="1085"/>
    <n v="0"/>
    <n v="10000000"/>
    <n v="0"/>
    <n v="0"/>
    <n v="0"/>
    <n v="7.0000000000000001E-3"/>
    <s v="Low"/>
    <n v="70000"/>
    <m/>
    <m/>
    <m/>
    <m/>
    <m/>
    <m/>
    <m/>
    <m/>
    <m/>
  </r>
  <r>
    <s v="DIVIDENDO DEF US$ 0,0072131125"/>
    <d v="2020-06-19T00:00:00"/>
    <x v="328"/>
    <s v="US$"/>
    <x v="1086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7"/>
    <d v="2020-04-30T00:00:00"/>
    <x v="114"/>
    <s v="US$"/>
    <x v="806"/>
    <n v="0"/>
    <n v="100000"/>
    <n v="0"/>
    <n v="0"/>
    <n v="0"/>
    <n v="0.7"/>
    <s v="Low"/>
    <n v="70000"/>
    <m/>
    <m/>
    <m/>
    <m/>
    <m/>
    <m/>
    <m/>
    <m/>
    <m/>
  </r>
  <r>
    <s v="DIVIDENDO PROV US$ 0,00699357721772"/>
    <d v="2020-03-24T00:00:00"/>
    <x v="903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492312222553630"/>
    <d v="2020-02-21T00:00:00"/>
    <x v="282"/>
    <s v="US$"/>
    <x v="918"/>
    <n v="0"/>
    <n v="10000000"/>
    <n v="0"/>
    <n v="0"/>
    <n v="0"/>
    <n v="7.0000000000000001E-3"/>
    <s v="Low"/>
    <n v="70000"/>
    <m/>
    <m/>
    <m/>
    <m/>
    <m/>
    <m/>
    <m/>
    <m/>
    <m/>
  </r>
  <r>
    <s v="DIVIDENDO PROV 0 US$ 0,00727541636282695"/>
    <d v="2020-02-21T00:00:00"/>
    <x v="282"/>
    <s v="US$"/>
    <x v="990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472026689226610"/>
    <d v="2020-02-21T00:00:00"/>
    <x v="282"/>
    <s v="US$"/>
    <x v="99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14356712912"/>
    <d v="2020-02-21T00:00:00"/>
    <x v="282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14356712912"/>
    <d v="2020-01-24T00:00:00"/>
    <x v="830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472026689226610"/>
    <d v="2020-01-24T00:00:00"/>
    <x v="830"/>
    <s v="US$"/>
    <x v="99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275416362826950"/>
    <d v="2020-01-24T00:00:00"/>
    <x v="830"/>
    <s v="US$"/>
    <x v="990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492312222553630"/>
    <d v="2020-01-24T00:00:00"/>
    <x v="830"/>
    <s v="US$"/>
    <x v="918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88836"/>
    <d v="2020-01-10T00:00:00"/>
    <x v="666"/>
    <s v="US$"/>
    <x v="78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39674950435"/>
    <d v="2019-12-20T00:00:00"/>
    <x v="350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US$ 0,700273"/>
    <d v="2019-12-16T00:00:00"/>
    <x v="892"/>
    <s v="US$"/>
    <x v="1093"/>
    <n v="0"/>
    <n v="100000"/>
    <n v="0"/>
    <n v="0"/>
    <n v="0"/>
    <n v="0.7"/>
    <s v="Low"/>
    <n v="70000"/>
    <m/>
    <m/>
    <m/>
    <m/>
    <m/>
    <m/>
    <m/>
    <m/>
    <m/>
  </r>
  <r>
    <s v="DIVIDENDO PROV US$ 0,0065776731388632600"/>
    <d v="2019-11-22T00:00:00"/>
    <x v="199"/>
    <s v="US$"/>
    <x v="1025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5375153935926400"/>
    <d v="2019-11-22T00:00:00"/>
    <x v="199"/>
    <s v="US$"/>
    <x v="1024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5712877418322500"/>
    <d v="2019-11-22T00:00:00"/>
    <x v="199"/>
    <s v="US$"/>
    <x v="974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716603585592"/>
    <d v="2019-11-22T00:00:00"/>
    <x v="199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US$ 0,699867"/>
    <d v="2019-09-24T00:00:00"/>
    <x v="141"/>
    <s v="US$"/>
    <x v="1049"/>
    <n v="0"/>
    <n v="100000"/>
    <n v="0"/>
    <n v="0"/>
    <n v="0"/>
    <n v="0.7"/>
    <s v="Low"/>
    <n v="70000"/>
    <m/>
    <m/>
    <m/>
    <m/>
    <m/>
    <m/>
    <m/>
    <m/>
    <m/>
  </r>
  <r>
    <s v="DIVIDENDO PROV US$ 0,00720725406565"/>
    <d v="2019-09-13T00:00:00"/>
    <x v="787"/>
    <s v="US$"/>
    <x v="1012"/>
    <n v="0"/>
    <n v="10000000"/>
    <n v="0"/>
    <n v="0"/>
    <n v="0"/>
    <n v="7.0000000000000001E-3"/>
    <s v="Low"/>
    <n v="70000"/>
    <m/>
    <m/>
    <m/>
    <m/>
    <m/>
    <m/>
    <m/>
    <m/>
    <m/>
  </r>
  <r>
    <s v="DIVIDENDO PROV 0 US$ 0,006652589"/>
    <d v="2019-08-06T00:00:00"/>
    <x v="994"/>
    <s v="US$"/>
    <x v="99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501965026700070"/>
    <d v="2019-08-06T00:00:00"/>
    <x v="994"/>
    <s v="US$"/>
    <x v="990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662888262260310"/>
    <d v="2019-08-06T00:00:00"/>
    <x v="994"/>
    <s v="US$"/>
    <x v="918"/>
    <n v="0"/>
    <n v="10000000"/>
    <n v="0"/>
    <n v="0"/>
    <n v="0"/>
    <n v="7.0000000000000001E-3"/>
    <s v="Low"/>
    <n v="70000"/>
    <m/>
    <m/>
    <m/>
    <m/>
    <m/>
    <m/>
    <m/>
    <m/>
    <m/>
  </r>
  <r>
    <s v="DIVIDENDO DEF US$ 0,0066995"/>
    <d v="2019-06-01T00:00:00"/>
    <x v="690"/>
    <s v="US$"/>
    <x v="869"/>
    <n v="0"/>
    <n v="10000000"/>
    <n v="0"/>
    <n v="0"/>
    <n v="0"/>
    <n v="7.0000000000000001E-3"/>
    <s v="Low"/>
    <n v="70000"/>
    <m/>
    <m/>
    <m/>
    <m/>
    <m/>
    <m/>
    <m/>
    <m/>
    <m/>
  </r>
  <r>
    <s v="DIVIDENDO DEF US$ 0,0067001"/>
    <d v="2019-06-01T00:00:00"/>
    <x v="690"/>
    <s v="US$"/>
    <x v="866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18-08-16T00:00:00"/>
    <x v="571"/>
    <s v="US$"/>
    <x v="1100"/>
    <n v="0"/>
    <n v="100000"/>
    <n v="0"/>
    <n v="0"/>
    <n v="0"/>
    <n v="0.7"/>
    <s v="Low"/>
    <n v="70000"/>
    <m/>
    <m/>
    <m/>
    <m/>
    <m/>
    <m/>
    <m/>
    <m/>
    <m/>
  </r>
  <r>
    <s v="DIVIDENDO US$ 0,7"/>
    <d v="2018-06-14T00:00:00"/>
    <x v="1216"/>
    <s v="US$"/>
    <x v="1059"/>
    <n v="0"/>
    <n v="100000"/>
    <n v="0"/>
    <n v="0"/>
    <n v="0"/>
    <n v="0.7"/>
    <s v="Low"/>
    <n v="70000"/>
    <m/>
    <m/>
    <m/>
    <m/>
    <m/>
    <m/>
    <m/>
    <m/>
    <m/>
  </r>
  <r>
    <s v="DIVIDENDO PROV US$ 0,00673141682935235"/>
    <d v="2018-06-20T00:00:00"/>
    <x v="1244"/>
    <s v="US$"/>
    <x v="791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86614740019082"/>
    <d v="2018-06-20T00:00:00"/>
    <x v="1244"/>
    <s v="US$"/>
    <x v="789"/>
    <n v="0"/>
    <n v="10000000"/>
    <n v="0"/>
    <n v="0"/>
    <n v="0"/>
    <n v="7.0000000000000001E-3"/>
    <s v="Low"/>
    <n v="70000"/>
    <m/>
    <m/>
    <m/>
    <m/>
    <m/>
    <m/>
    <m/>
    <m/>
    <m/>
  </r>
  <r>
    <s v="DIVIDENDO PROV US$ 0,00685515820624466"/>
    <d v="2018-06-20T00:00:00"/>
    <x v="1244"/>
    <s v="US$"/>
    <x v="788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18-05-17T00:00:00"/>
    <x v="317"/>
    <s v="US$"/>
    <x v="1100"/>
    <n v="0"/>
    <n v="100000"/>
    <n v="0"/>
    <n v="0"/>
    <n v="0"/>
    <n v="0.7"/>
    <s v="Low"/>
    <n v="70000"/>
    <m/>
    <m/>
    <m/>
    <m/>
    <m/>
    <m/>
    <m/>
    <m/>
    <m/>
  </r>
  <r>
    <s v="DIVIDENDO PROV 0 US$ 0,7"/>
    <d v="2018-03-14T00:00:00"/>
    <x v="562"/>
    <s v="US$"/>
    <x v="1059"/>
    <n v="0"/>
    <n v="100000"/>
    <n v="0"/>
    <n v="0"/>
    <n v="0"/>
    <n v="0.7"/>
    <s v="Low"/>
    <n v="70000"/>
    <m/>
    <m/>
    <m/>
    <m/>
    <m/>
    <m/>
    <m/>
    <m/>
    <m/>
  </r>
  <r>
    <s v="DIVIDENDO PROV US$ 0,7"/>
    <d v="2018-02-15T00:00:00"/>
    <x v="1275"/>
    <s v="US$"/>
    <x v="1100"/>
    <n v="0"/>
    <n v="100000"/>
    <n v="0"/>
    <n v="0"/>
    <n v="0"/>
    <n v="0.7"/>
    <s v="Low"/>
    <n v="70000"/>
    <m/>
    <m/>
    <m/>
    <m/>
    <m/>
    <m/>
    <m/>
    <m/>
    <m/>
  </r>
  <r>
    <s v="DIVIDENDO US$ 0,7"/>
    <d v="2017-11-16T00:00:00"/>
    <x v="1318"/>
    <s v="US$"/>
    <x v="1100"/>
    <n v="0"/>
    <n v="100000"/>
    <n v="0"/>
    <n v="0"/>
    <n v="0"/>
    <n v="0.7"/>
    <s v="Low"/>
    <n v="70000"/>
    <m/>
    <m/>
    <m/>
    <m/>
    <m/>
    <m/>
    <m/>
    <m/>
    <m/>
  </r>
  <r>
    <s v="DIVIDENDO PROV US$ 0,00741751138137631"/>
    <d v="2017-09-22T00:00:00"/>
    <x v="635"/>
    <s v="US$"/>
    <x v="773"/>
    <n v="0"/>
    <n v="10000000"/>
    <n v="0"/>
    <n v="0"/>
    <n v="0"/>
    <n v="7.0000000000000001E-3"/>
    <s v="Low"/>
    <n v="70000"/>
    <m/>
    <m/>
    <m/>
    <m/>
    <m/>
    <m/>
    <m/>
    <m/>
    <m/>
  </r>
  <r>
    <s v="DIVIDENDO US$ 0,7"/>
    <d v="2017-08-16T00:00:00"/>
    <x v="436"/>
    <s v="US$"/>
    <x v="1100"/>
    <n v="0"/>
    <n v="100000"/>
    <n v="0"/>
    <n v="0"/>
    <n v="0"/>
    <n v="0.7"/>
    <s v="Low"/>
    <n v="70000"/>
    <m/>
    <m/>
    <m/>
    <m/>
    <m/>
    <m/>
    <m/>
    <m/>
    <m/>
  </r>
  <r>
    <s v="DIVIDENDO US$ 0,699561"/>
    <d v="2017-06-20T00:00:00"/>
    <x v="413"/>
    <s v="US$"/>
    <x v="982"/>
    <n v="0"/>
    <n v="100000"/>
    <n v="0"/>
    <n v="0"/>
    <n v="0"/>
    <n v="0.7"/>
    <s v="Low"/>
    <n v="70000"/>
    <m/>
    <m/>
    <m/>
    <m/>
    <m/>
    <m/>
    <m/>
    <m/>
    <m/>
  </r>
  <r>
    <s v="DIVIDENDO PROV US$ 0,0697405226"/>
    <d v="2017-05-11T00:00:00"/>
    <x v="86"/>
    <s v="US$"/>
    <x v="794"/>
    <n v="0"/>
    <n v="1000000"/>
    <n v="0"/>
    <n v="0"/>
    <n v="0"/>
    <n v="7.0000000000000007E-2"/>
    <s v="Low"/>
    <n v="70000"/>
    <m/>
    <m/>
    <m/>
    <m/>
    <m/>
    <m/>
    <m/>
    <m/>
    <m/>
  </r>
  <r>
    <s v="DIVIDENDO US$ 0,7"/>
    <d v="2015-04-16T00:00:00"/>
    <x v="198"/>
    <s v="US$"/>
    <x v="1032"/>
    <n v="0"/>
    <n v="100000"/>
    <n v="0"/>
    <n v="0"/>
    <n v="0"/>
    <n v="0.7"/>
    <s v="Low"/>
    <n v="70000"/>
    <m/>
    <m/>
    <m/>
    <m/>
    <m/>
    <m/>
    <m/>
    <m/>
    <m/>
  </r>
  <r>
    <s v="DIVIDENDO US$ 0,7"/>
    <d v="2015-02-20T00:00:00"/>
    <x v="1184"/>
    <s v="US$"/>
    <x v="1041"/>
    <n v="0"/>
    <n v="100000"/>
    <n v="0"/>
    <n v="0"/>
    <n v="0"/>
    <n v="0.7"/>
    <s v="Low"/>
    <n v="70000"/>
    <m/>
    <m/>
    <m/>
    <m/>
    <m/>
    <m/>
    <m/>
    <m/>
    <m/>
  </r>
  <r>
    <s v="DIVIDENDO US$ 0,7"/>
    <d v="2015-01-15T00:00:00"/>
    <x v="1196"/>
    <s v="US$"/>
    <x v="1032"/>
    <n v="0"/>
    <n v="100000"/>
    <n v="0"/>
    <n v="0"/>
    <n v="0"/>
    <n v="0.7"/>
    <s v="Low"/>
    <n v="70000"/>
    <m/>
    <m/>
    <m/>
    <m/>
    <m/>
    <m/>
    <m/>
    <m/>
    <m/>
  </r>
  <r>
    <s v="DIVIDENDO INF 0 $ 0,01784"/>
    <d v="2017-04-21T00:00:00"/>
    <x v="7"/>
    <s v="$"/>
    <x v="694"/>
    <n v="0"/>
    <n v="3883012"/>
    <n v="0"/>
    <n v="0"/>
    <n v="0"/>
    <n v="1.7999999999999999E-2"/>
    <s v="Low"/>
    <n v="69894.216"/>
    <m/>
    <m/>
    <m/>
    <m/>
    <m/>
    <m/>
    <m/>
    <m/>
    <m/>
  </r>
  <r>
    <s v="DIVIDENDO INF 0 $ 0,018438"/>
    <d v="2017-04-07T00:00:00"/>
    <x v="434"/>
    <s v="$"/>
    <x v="694"/>
    <n v="0"/>
    <n v="3883012"/>
    <n v="0"/>
    <n v="0"/>
    <n v="0"/>
    <n v="1.7999999999999999E-2"/>
    <s v="Low"/>
    <n v="69894.216"/>
    <m/>
    <m/>
    <m/>
    <m/>
    <m/>
    <m/>
    <m/>
    <m/>
    <m/>
  </r>
  <r>
    <s v="DIVIDENDO PROV US$ 0,697258"/>
    <d v="2020-03-25T00:00:00"/>
    <x v="731"/>
    <s v="US$"/>
    <x v="1114"/>
    <n v="0"/>
    <n v="100000"/>
    <n v="0"/>
    <n v="0"/>
    <n v="0"/>
    <n v="0.69699999999999995"/>
    <s v="Low"/>
    <n v="69700"/>
    <m/>
    <m/>
    <m/>
    <m/>
    <m/>
    <m/>
    <m/>
    <m/>
    <m/>
  </r>
  <r>
    <s v="DIVIDENDO US$ 0,6972"/>
    <d v="2019-12-23T00:00:00"/>
    <x v="287"/>
    <s v="US$"/>
    <x v="1040"/>
    <n v="0"/>
    <n v="100000"/>
    <n v="0"/>
    <n v="0"/>
    <n v="0"/>
    <n v="0.69699999999999995"/>
    <s v="Low"/>
    <n v="69700"/>
    <m/>
    <m/>
    <m/>
    <m/>
    <m/>
    <m/>
    <m/>
    <m/>
    <m/>
  </r>
  <r>
    <s v="DIVIDENDO US$ 0,696547"/>
    <d v="2017-12-19T00:00:00"/>
    <x v="951"/>
    <s v="US$"/>
    <x v="1115"/>
    <n v="0"/>
    <n v="100000"/>
    <n v="0"/>
    <n v="0"/>
    <n v="0"/>
    <n v="0.69699999999999995"/>
    <s v="Low"/>
    <n v="69700"/>
    <m/>
    <m/>
    <m/>
    <m/>
    <m/>
    <m/>
    <m/>
    <m/>
    <m/>
  </r>
  <r>
    <s v="DIVIDENDO US$ 0,697195"/>
    <d v="2017-12-19T00:00:00"/>
    <x v="951"/>
    <s v="US$"/>
    <x v="1047"/>
    <n v="0"/>
    <n v="100000"/>
    <n v="0"/>
    <n v="0"/>
    <n v="0"/>
    <n v="0.69699999999999995"/>
    <s v="Low"/>
    <n v="69700"/>
    <m/>
    <m/>
    <m/>
    <m/>
    <m/>
    <m/>
    <m/>
    <m/>
    <m/>
  </r>
  <r>
    <s v="DIVIDENDO US$ 0,69573"/>
    <d v="2020-06-15T00:00:00"/>
    <x v="2"/>
    <s v="US$"/>
    <x v="1057"/>
    <n v="0"/>
    <n v="100000"/>
    <n v="0"/>
    <n v="0"/>
    <n v="0"/>
    <n v="0.69599999999999995"/>
    <s v="Low"/>
    <n v="69600"/>
    <m/>
    <m/>
    <m/>
    <m/>
    <m/>
    <m/>
    <m/>
    <m/>
    <m/>
  </r>
  <r>
    <s v="DIVIDENDO US$ 0,695505"/>
    <d v="2016-09-26T00:00:00"/>
    <x v="737"/>
    <s v="US$"/>
    <x v="1036"/>
    <n v="0"/>
    <n v="100000"/>
    <n v="0"/>
    <n v="0"/>
    <n v="0"/>
    <n v="0.69599999999999995"/>
    <s v="Low"/>
    <n v="69600"/>
    <m/>
    <m/>
    <m/>
    <m/>
    <m/>
    <m/>
    <m/>
    <m/>
    <m/>
  </r>
  <r>
    <s v="DIVIDENDO PROV $ 0,44786"/>
    <d v="2015-12-16T00:00:00"/>
    <x v="354"/>
    <s v="$"/>
    <x v="997"/>
    <n v="0"/>
    <n v="155282"/>
    <n v="0"/>
    <n v="0"/>
    <n v="0"/>
    <n v="0.44800000000000001"/>
    <s v="Low"/>
    <n v="69566.335999999996"/>
    <m/>
    <m/>
    <m/>
    <m/>
    <m/>
    <m/>
    <m/>
    <m/>
    <m/>
  </r>
  <r>
    <s v="DIVIDENDO US$ 0,694495"/>
    <d v="2020-12-14T00:00:00"/>
    <x v="89"/>
    <s v="US$"/>
    <x v="1005"/>
    <n v="0"/>
    <n v="100000"/>
    <n v="0"/>
    <n v="0"/>
    <n v="0"/>
    <n v="0.69399999999999995"/>
    <s v="Low"/>
    <n v="69400"/>
    <m/>
    <m/>
    <m/>
    <m/>
    <m/>
    <m/>
    <m/>
    <m/>
    <m/>
  </r>
  <r>
    <s v="DIVIDENDO US$ 0,693898"/>
    <d v="2017-06-20T00:00:00"/>
    <x v="413"/>
    <s v="US$"/>
    <x v="1054"/>
    <n v="0"/>
    <n v="100000"/>
    <n v="0"/>
    <n v="0"/>
    <n v="0"/>
    <n v="0.69399999999999995"/>
    <s v="Low"/>
    <n v="69400"/>
    <m/>
    <m/>
    <m/>
    <m/>
    <m/>
    <m/>
    <m/>
    <m/>
    <m/>
  </r>
  <r>
    <s v="DIVIDENDO PROV 0 US$ 0,69326"/>
    <d v="2021-06-10T00:00:00"/>
    <x v="103"/>
    <s v="US$"/>
    <x v="1035"/>
    <n v="0"/>
    <n v="100000"/>
    <n v="0"/>
    <n v="0"/>
    <n v="0"/>
    <n v="0.69299999999999995"/>
    <s v="Low"/>
    <n v="69300"/>
    <m/>
    <m/>
    <m/>
    <m/>
    <m/>
    <m/>
    <m/>
    <m/>
    <m/>
  </r>
  <r>
    <s v="DIVIDENDO US$ 0,693497"/>
    <d v="2015-12-21T00:00:00"/>
    <x v="958"/>
    <s v="US$"/>
    <x v="1006"/>
    <n v="0"/>
    <n v="100000"/>
    <n v="0"/>
    <n v="0"/>
    <n v="0"/>
    <n v="0.69299999999999995"/>
    <s v="Low"/>
    <n v="69300"/>
    <m/>
    <m/>
    <m/>
    <m/>
    <m/>
    <m/>
    <m/>
    <m/>
    <m/>
  </r>
  <r>
    <s v="DIVIDENDO US$ 0,691806"/>
    <d v="2018-12-17T00:00:00"/>
    <x v="330"/>
    <s v="US$"/>
    <x v="1049"/>
    <n v="0"/>
    <n v="100000"/>
    <n v="0"/>
    <n v="0"/>
    <n v="0"/>
    <n v="0.69199999999999995"/>
    <s v="Low"/>
    <n v="69200"/>
    <m/>
    <m/>
    <m/>
    <m/>
    <m/>
    <m/>
    <m/>
    <m/>
    <m/>
  </r>
  <r>
    <s v="DIVIDENDO US$ 0,69077"/>
    <d v="2021-03-25T00:00:00"/>
    <x v="500"/>
    <s v="US$"/>
    <x v="1053"/>
    <n v="0"/>
    <n v="100000"/>
    <n v="0"/>
    <n v="0"/>
    <n v="0"/>
    <n v="0.69099999999999995"/>
    <s v="Low"/>
    <n v="69100"/>
    <m/>
    <m/>
    <m/>
    <m/>
    <m/>
    <m/>
    <m/>
    <m/>
    <m/>
  </r>
  <r>
    <s v="DIVIDENDO US$ 1,381873"/>
    <d v="2018-12-18T00:00:00"/>
    <x v="1199"/>
    <s v="US$"/>
    <x v="1015"/>
    <n v="0"/>
    <n v="50000"/>
    <n v="0"/>
    <n v="0"/>
    <n v="0"/>
    <n v="1.3819999999999999"/>
    <s v="Medium"/>
    <n v="69100"/>
    <m/>
    <m/>
    <m/>
    <m/>
    <m/>
    <m/>
    <m/>
    <m/>
    <m/>
  </r>
  <r>
    <s v="DIVIDENDO US$ 0,691465"/>
    <d v="2016-09-26T00:00:00"/>
    <x v="737"/>
    <s v="US$"/>
    <x v="1049"/>
    <n v="0"/>
    <n v="100000"/>
    <n v="0"/>
    <n v="0"/>
    <n v="0"/>
    <n v="0.69099999999999995"/>
    <s v="Low"/>
    <n v="69100"/>
    <m/>
    <m/>
    <m/>
    <m/>
    <m/>
    <m/>
    <m/>
    <m/>
    <m/>
  </r>
  <r>
    <s v="DIVIDENDO PROV US$ 0,06863008237181770"/>
    <d v="2021-09-07T00:00:00"/>
    <x v="221"/>
    <s v="US$"/>
    <x v="1102"/>
    <n v="0"/>
    <n v="1000000"/>
    <n v="0"/>
    <n v="0"/>
    <n v="0"/>
    <n v="6.9000000000000006E-2"/>
    <s v="Low"/>
    <n v="69000"/>
    <m/>
    <m/>
    <m/>
    <m/>
    <m/>
    <m/>
    <m/>
    <m/>
    <m/>
  </r>
  <r>
    <s v="DIVIDENDO US$ 0,06898"/>
    <d v="2020-12-30T00:00:00"/>
    <x v="1149"/>
    <s v="US$"/>
    <x v="834"/>
    <n v="0"/>
    <n v="1000000"/>
    <n v="0"/>
    <n v="0"/>
    <n v="0"/>
    <n v="6.9000000000000006E-2"/>
    <s v="Low"/>
    <n v="69000"/>
    <m/>
    <m/>
    <m/>
    <m/>
    <m/>
    <m/>
    <m/>
    <m/>
    <m/>
  </r>
  <r>
    <s v="DIVIDENDO US$ 0,69"/>
    <d v="2018-09-13T00:00:00"/>
    <x v="1385"/>
    <s v="US$"/>
    <x v="1051"/>
    <n v="0"/>
    <n v="100000"/>
    <n v="0"/>
    <n v="0"/>
    <n v="0"/>
    <n v="0.69"/>
    <s v="Low"/>
    <n v="69000"/>
    <m/>
    <m/>
    <m/>
    <m/>
    <m/>
    <m/>
    <m/>
    <m/>
    <m/>
  </r>
  <r>
    <s v="DIVIDENDO US$ 0,69"/>
    <d v="2018-06-07T00:00:00"/>
    <x v="568"/>
    <s v="US$"/>
    <x v="1051"/>
    <n v="0"/>
    <n v="100000"/>
    <n v="0"/>
    <n v="0"/>
    <n v="0"/>
    <n v="0.69"/>
    <s v="Low"/>
    <n v="69000"/>
    <m/>
    <m/>
    <m/>
    <m/>
    <m/>
    <m/>
    <m/>
    <m/>
    <m/>
  </r>
  <r>
    <s v="DIVIDENDO US$ 0,690331"/>
    <d v="2018-03-22T00:00:00"/>
    <x v="207"/>
    <s v="US$"/>
    <x v="1018"/>
    <n v="0"/>
    <n v="100000"/>
    <n v="0"/>
    <n v="0"/>
    <n v="0"/>
    <n v="0.69"/>
    <s v="Low"/>
    <n v="69000"/>
    <m/>
    <m/>
    <m/>
    <m/>
    <m/>
    <m/>
    <m/>
    <m/>
    <m/>
  </r>
  <r>
    <s v="DIVIDENDO US$ 0,6896"/>
    <d v="2018-01-18T00:00:00"/>
    <x v="726"/>
    <s v="US$"/>
    <x v="1074"/>
    <n v="0"/>
    <n v="100000"/>
    <n v="0"/>
    <n v="0"/>
    <n v="0"/>
    <n v="0.69"/>
    <s v="Low"/>
    <n v="69000"/>
    <m/>
    <m/>
    <m/>
    <m/>
    <m/>
    <m/>
    <m/>
    <m/>
    <m/>
  </r>
  <r>
    <s v="DIVIDENDO US$ 0,6896"/>
    <d v="2017-10-19T00:00:00"/>
    <x v="1386"/>
    <s v="US$"/>
    <x v="1074"/>
    <n v="0"/>
    <n v="100000"/>
    <n v="0"/>
    <n v="0"/>
    <n v="0"/>
    <n v="0.69"/>
    <s v="Low"/>
    <n v="69000"/>
    <m/>
    <m/>
    <m/>
    <m/>
    <m/>
    <m/>
    <m/>
    <m/>
    <m/>
  </r>
  <r>
    <s v="DIVIDENDO US$ 0,6896"/>
    <d v="2017-07-19T00:00:00"/>
    <x v="1387"/>
    <s v="US$"/>
    <x v="1074"/>
    <n v="0"/>
    <n v="100000"/>
    <n v="0"/>
    <n v="0"/>
    <n v="0"/>
    <n v="0.69"/>
    <s v="Low"/>
    <n v="69000"/>
    <m/>
    <m/>
    <m/>
    <m/>
    <m/>
    <m/>
    <m/>
    <m/>
    <m/>
  </r>
  <r>
    <s v="DIVIDENDO US$ 0,6896"/>
    <d v="2017-04-20T00:00:00"/>
    <x v="131"/>
    <s v="US$"/>
    <x v="1074"/>
    <n v="0"/>
    <n v="100000"/>
    <n v="0"/>
    <n v="0"/>
    <n v="0"/>
    <n v="0.69"/>
    <s v="Low"/>
    <n v="69000"/>
    <m/>
    <m/>
    <m/>
    <m/>
    <m/>
    <m/>
    <m/>
    <m/>
    <m/>
  </r>
  <r>
    <s v="DIVIDENDO US$ 0,69"/>
    <d v="2016-11-29T00:00:00"/>
    <x v="126"/>
    <s v="US$"/>
    <x v="983"/>
    <n v="0"/>
    <n v="100000"/>
    <n v="0"/>
    <n v="0"/>
    <n v="0"/>
    <n v="0.69"/>
    <s v="Low"/>
    <n v="69000"/>
    <m/>
    <m/>
    <m/>
    <m/>
    <m/>
    <m/>
    <m/>
    <m/>
    <m/>
  </r>
  <r>
    <s v="DIVIDENDO PROV 0 US$ 0,69"/>
    <d v="2016-08-30T00:00:00"/>
    <x v="748"/>
    <s v="US$"/>
    <x v="983"/>
    <n v="0"/>
    <n v="100000"/>
    <n v="0"/>
    <n v="0"/>
    <n v="0"/>
    <n v="0.69"/>
    <s v="Low"/>
    <n v="69000"/>
    <m/>
    <m/>
    <m/>
    <m/>
    <m/>
    <m/>
    <m/>
    <m/>
    <m/>
  </r>
  <r>
    <s v="DIVIDENDO PROV US$ 0,0692761259"/>
    <d v="2016-09-02T00:00:00"/>
    <x v="819"/>
    <s v="US$"/>
    <x v="794"/>
    <n v="0"/>
    <n v="1000000"/>
    <n v="0"/>
    <n v="0"/>
    <n v="0"/>
    <n v="6.9000000000000006E-2"/>
    <s v="Low"/>
    <n v="69000"/>
    <m/>
    <m/>
    <m/>
    <m/>
    <m/>
    <m/>
    <m/>
    <m/>
    <m/>
  </r>
  <r>
    <s v="DIVIDENDO US$ 0,69"/>
    <d v="2016-05-31T00:00:00"/>
    <x v="451"/>
    <s v="US$"/>
    <x v="983"/>
    <n v="0"/>
    <n v="100000"/>
    <n v="0"/>
    <n v="0"/>
    <n v="0"/>
    <n v="0.69"/>
    <s v="Low"/>
    <n v="69000"/>
    <m/>
    <m/>
    <m/>
    <m/>
    <m/>
    <m/>
    <m/>
    <m/>
    <m/>
  </r>
  <r>
    <s v="DIVIDENDO US$ 0,69"/>
    <d v="2016-03-08T00:00:00"/>
    <x v="10"/>
    <s v="US$"/>
    <x v="983"/>
    <n v="0"/>
    <n v="100000"/>
    <n v="0"/>
    <n v="0"/>
    <n v="0"/>
    <n v="0.69"/>
    <s v="Low"/>
    <n v="69000"/>
    <m/>
    <m/>
    <m/>
    <m/>
    <m/>
    <m/>
    <m/>
    <m/>
    <m/>
  </r>
  <r>
    <s v="DIVIDENDO DEF $ 0,44439"/>
    <d v="2018-05-24T00:00:00"/>
    <x v="33"/>
    <s v="$"/>
    <x v="997"/>
    <n v="0"/>
    <n v="155282"/>
    <n v="0"/>
    <n v="0"/>
    <n v="0"/>
    <n v="0.44400000000000001"/>
    <s v="Low"/>
    <n v="68945.207999999999"/>
    <m/>
    <m/>
    <m/>
    <m/>
    <m/>
    <m/>
    <m/>
    <m/>
    <m/>
  </r>
  <r>
    <s v="DIVIDENDO US$ 0,689181"/>
    <d v="2019-12-16T00:00:00"/>
    <x v="892"/>
    <s v="US$"/>
    <x v="1096"/>
    <n v="0"/>
    <n v="100000"/>
    <n v="0"/>
    <n v="0"/>
    <n v="0"/>
    <n v="0.68899999999999995"/>
    <s v="Low"/>
    <n v="68900"/>
    <m/>
    <m/>
    <m/>
    <m/>
    <m/>
    <m/>
    <m/>
    <m/>
    <m/>
  </r>
  <r>
    <s v="DIVIDENDO US$ 0,689194"/>
    <d v="2016-12-22T00:00:00"/>
    <x v="135"/>
    <s v="US$"/>
    <x v="1068"/>
    <n v="0"/>
    <n v="100000"/>
    <n v="0"/>
    <n v="0"/>
    <n v="0"/>
    <n v="0.68899999999999995"/>
    <s v="Low"/>
    <n v="68900"/>
    <m/>
    <m/>
    <m/>
    <m/>
    <m/>
    <m/>
    <m/>
    <m/>
    <m/>
  </r>
  <r>
    <s v="DIVIDENDO US$ 0,687544"/>
    <d v="2015-06-25T00:00:00"/>
    <x v="16"/>
    <s v="US$"/>
    <x v="1043"/>
    <n v="0"/>
    <n v="100000"/>
    <n v="0"/>
    <n v="0"/>
    <n v="0"/>
    <n v="0.68799999999999994"/>
    <s v="Low"/>
    <n v="68800"/>
    <m/>
    <m/>
    <m/>
    <m/>
    <m/>
    <m/>
    <m/>
    <m/>
    <m/>
  </r>
  <r>
    <s v="DIVIDENDO US$ 0,687219"/>
    <d v="2021-03-25T00:00:00"/>
    <x v="500"/>
    <s v="US$"/>
    <x v="1076"/>
    <n v="0"/>
    <n v="100000"/>
    <n v="0"/>
    <n v="0"/>
    <n v="0"/>
    <n v="0.68700000000000006"/>
    <s v="Low"/>
    <n v="68700"/>
    <m/>
    <m/>
    <m/>
    <m/>
    <m/>
    <m/>
    <m/>
    <m/>
    <m/>
  </r>
  <r>
    <s v="DIVIDENDO US$ 0,686807"/>
    <d v="2015-06-25T00:00:00"/>
    <x v="16"/>
    <s v="US$"/>
    <x v="1092"/>
    <n v="0"/>
    <n v="100000"/>
    <n v="0"/>
    <n v="0"/>
    <n v="0"/>
    <n v="0.68700000000000006"/>
    <s v="Low"/>
    <n v="68700"/>
    <m/>
    <m/>
    <m/>
    <m/>
    <m/>
    <m/>
    <m/>
    <m/>
    <m/>
  </r>
  <r>
    <s v="DIVIDENDO US$ 0,68587"/>
    <d v="2020-12-14T00:00:00"/>
    <x v="89"/>
    <s v="US$"/>
    <x v="1056"/>
    <n v="0"/>
    <n v="100000"/>
    <n v="0"/>
    <n v="0"/>
    <n v="0"/>
    <n v="0.68600000000000005"/>
    <s v="Low"/>
    <n v="68600"/>
    <m/>
    <m/>
    <m/>
    <m/>
    <m/>
    <m/>
    <m/>
    <m/>
    <m/>
  </r>
  <r>
    <s v="DIVIDENDO US$ 0,685218"/>
    <d v="2019-06-17T00:00:00"/>
    <x v="191"/>
    <s v="US$"/>
    <x v="1036"/>
    <n v="0"/>
    <n v="100000"/>
    <n v="0"/>
    <n v="0"/>
    <n v="0"/>
    <n v="0.68500000000000005"/>
    <s v="Low"/>
    <n v="68500"/>
    <m/>
    <m/>
    <m/>
    <m/>
    <m/>
    <m/>
    <m/>
    <m/>
    <m/>
  </r>
  <r>
    <s v="DIVIDENDO US$ 0,684328"/>
    <d v="2020-12-14T00:00:00"/>
    <x v="89"/>
    <s v="US$"/>
    <x v="1016"/>
    <n v="0"/>
    <n v="100000"/>
    <n v="0"/>
    <n v="0"/>
    <n v="0"/>
    <n v="0.68400000000000005"/>
    <s v="Low"/>
    <n v="68400"/>
    <m/>
    <m/>
    <m/>
    <m/>
    <m/>
    <m/>
    <m/>
    <m/>
    <m/>
  </r>
  <r>
    <s v="DIVIDENDO US$ 0,683566"/>
    <d v="2020-12-14T00:00:00"/>
    <x v="89"/>
    <s v="US$"/>
    <x v="1068"/>
    <n v="0"/>
    <n v="100000"/>
    <n v="0"/>
    <n v="0"/>
    <n v="0"/>
    <n v="0.68400000000000005"/>
    <s v="Low"/>
    <n v="68400"/>
    <m/>
    <m/>
    <m/>
    <m/>
    <m/>
    <m/>
    <m/>
    <m/>
    <m/>
  </r>
  <r>
    <s v="DIVIDENDO US$ 0,683519"/>
    <d v="2015-12-24T00:00:00"/>
    <x v="968"/>
    <s v="US$"/>
    <x v="1049"/>
    <n v="0"/>
    <n v="100000"/>
    <n v="0"/>
    <n v="0"/>
    <n v="0"/>
    <n v="0.68400000000000005"/>
    <s v="Low"/>
    <n v="68400"/>
    <m/>
    <m/>
    <m/>
    <m/>
    <m/>
    <m/>
    <m/>
    <m/>
    <m/>
  </r>
  <r>
    <s v="DIVIDENDO US$ 0,682821"/>
    <d v="2018-09-26T00:00:00"/>
    <x v="1214"/>
    <s v="US$"/>
    <x v="1076"/>
    <n v="0"/>
    <n v="100000"/>
    <n v="0"/>
    <n v="0"/>
    <n v="0"/>
    <n v="0.68300000000000005"/>
    <s v="Low"/>
    <n v="68300"/>
    <m/>
    <m/>
    <m/>
    <m/>
    <m/>
    <m/>
    <m/>
    <m/>
    <m/>
  </r>
  <r>
    <s v="DIVIDENDO US$ 0,683"/>
    <d v="2017-12-18T00:00:00"/>
    <x v="246"/>
    <s v="US$"/>
    <x v="1116"/>
    <n v="0"/>
    <n v="100000"/>
    <n v="0"/>
    <n v="0"/>
    <n v="0"/>
    <n v="0.68300000000000005"/>
    <s v="Low"/>
    <n v="68300"/>
    <m/>
    <m/>
    <m/>
    <m/>
    <m/>
    <m/>
    <m/>
    <m/>
    <m/>
  </r>
  <r>
    <s v="DIVIDENDO US$ 0,682368"/>
    <d v="2017-09-26T00:00:00"/>
    <x v="706"/>
    <s v="US$"/>
    <x v="1036"/>
    <n v="0"/>
    <n v="100000"/>
    <n v="0"/>
    <n v="0"/>
    <n v="0"/>
    <n v="0.68200000000000005"/>
    <s v="Low"/>
    <n v="68200"/>
    <m/>
    <m/>
    <m/>
    <m/>
    <m/>
    <m/>
    <m/>
    <m/>
    <m/>
  </r>
  <r>
    <s v="DIVIDENDO US$ 0,6807"/>
    <d v="2021-06-01T00:00:00"/>
    <x v="485"/>
    <s v="US$"/>
    <x v="1067"/>
    <n v="0"/>
    <n v="100000"/>
    <n v="0"/>
    <n v="0"/>
    <n v="0"/>
    <n v="0.68100000000000005"/>
    <s v="Low"/>
    <n v="68100"/>
    <m/>
    <m/>
    <m/>
    <m/>
    <m/>
    <m/>
    <m/>
    <m/>
    <m/>
  </r>
  <r>
    <s v="DIVIDENDO US$ 0,681245"/>
    <d v="2018-12-18T00:00:00"/>
    <x v="1199"/>
    <s v="US$"/>
    <x v="1014"/>
    <n v="0"/>
    <n v="100000"/>
    <n v="0"/>
    <n v="0"/>
    <n v="0"/>
    <n v="0.68100000000000005"/>
    <s v="Low"/>
    <n v="68100"/>
    <m/>
    <m/>
    <m/>
    <m/>
    <m/>
    <m/>
    <m/>
    <m/>
    <m/>
  </r>
  <r>
    <s v="DIVIDENDO US$ 0,680631"/>
    <d v="2018-03-22T00:00:00"/>
    <x v="207"/>
    <s v="US$"/>
    <x v="1057"/>
    <n v="0"/>
    <n v="100000"/>
    <n v="0"/>
    <n v="0"/>
    <n v="0"/>
    <n v="0.68100000000000005"/>
    <s v="Low"/>
    <n v="68100"/>
    <m/>
    <m/>
    <m/>
    <m/>
    <m/>
    <m/>
    <m/>
    <m/>
    <m/>
  </r>
  <r>
    <s v="DIVIDENDO US$ 0,681479"/>
    <d v="2016-12-21T00:00:00"/>
    <x v="854"/>
    <s v="US$"/>
    <x v="1117"/>
    <n v="0"/>
    <n v="100000"/>
    <n v="0"/>
    <n v="0"/>
    <n v="0"/>
    <n v="0.68100000000000005"/>
    <s v="Low"/>
    <n v="68100"/>
    <m/>
    <m/>
    <m/>
    <m/>
    <m/>
    <m/>
    <m/>
    <m/>
    <m/>
  </r>
  <r>
    <s v="DIVIDENDO US$ 0,68"/>
    <d v="2021-09-01T00:00:00"/>
    <x v="215"/>
    <s v="US$"/>
    <x v="1118"/>
    <n v="0"/>
    <n v="100000"/>
    <n v="0"/>
    <n v="0"/>
    <n v="0"/>
    <n v="0.68"/>
    <s v="Low"/>
    <n v="68000"/>
    <m/>
    <m/>
    <m/>
    <m/>
    <m/>
    <m/>
    <m/>
    <m/>
    <m/>
  </r>
  <r>
    <s v="DIVIDENDO US$ 0,68"/>
    <d v="2021-06-02T00:00:00"/>
    <x v="469"/>
    <s v="US$"/>
    <x v="1118"/>
    <n v="0"/>
    <n v="100000"/>
    <n v="0"/>
    <n v="0"/>
    <n v="0"/>
    <n v="0.68"/>
    <s v="Low"/>
    <n v="68000"/>
    <m/>
    <m/>
    <m/>
    <m/>
    <m/>
    <m/>
    <m/>
    <m/>
    <m/>
  </r>
  <r>
    <s v="DIVIDENDO US$ 0,68"/>
    <d v="2021-05-18T00:00:00"/>
    <x v="249"/>
    <s v="US$"/>
    <x v="1062"/>
    <n v="0"/>
    <n v="100000"/>
    <n v="0"/>
    <n v="0"/>
    <n v="0"/>
    <n v="0.68"/>
    <s v="Low"/>
    <n v="68000"/>
    <m/>
    <m/>
    <m/>
    <m/>
    <m/>
    <m/>
    <m/>
    <m/>
    <m/>
  </r>
  <r>
    <s v="DIVIDENDO PROV US$ 0,0679429519"/>
    <d v="2021-05-28T00:00:00"/>
    <x v="1221"/>
    <s v="US$"/>
    <x v="1095"/>
    <n v="0"/>
    <n v="1000000"/>
    <n v="0"/>
    <n v="0"/>
    <n v="0"/>
    <n v="6.8000000000000005E-2"/>
    <s v="Low"/>
    <n v="68000"/>
    <m/>
    <m/>
    <m/>
    <m/>
    <m/>
    <m/>
    <m/>
    <m/>
    <m/>
  </r>
  <r>
    <s v="DIVIDENDO US$ 0,68"/>
    <d v="2021-02-16T00:00:00"/>
    <x v="1266"/>
    <s v="US$"/>
    <x v="1062"/>
    <n v="0"/>
    <n v="100000"/>
    <n v="0"/>
    <n v="0"/>
    <n v="0"/>
    <n v="0.68"/>
    <s v="Low"/>
    <n v="68000"/>
    <m/>
    <m/>
    <m/>
    <m/>
    <m/>
    <m/>
    <m/>
    <m/>
    <m/>
  </r>
  <r>
    <s v="DIVIDENDO US$ 0,68"/>
    <d v="2020-12-14T00:00:00"/>
    <x v="281"/>
    <s v="US$"/>
    <x v="1106"/>
    <n v="0"/>
    <n v="100000"/>
    <n v="0"/>
    <n v="0"/>
    <n v="0"/>
    <n v="0.68"/>
    <s v="Low"/>
    <n v="68000"/>
    <m/>
    <m/>
    <m/>
    <m/>
    <m/>
    <m/>
    <m/>
    <m/>
    <m/>
  </r>
  <r>
    <s v="DIVIDENDO US$ 0,68"/>
    <d v="2020-11-17T00:00:00"/>
    <x v="32"/>
    <s v="US$"/>
    <x v="1062"/>
    <n v="0"/>
    <n v="100000"/>
    <n v="0"/>
    <n v="0"/>
    <n v="0"/>
    <n v="0.68"/>
    <s v="Low"/>
    <n v="68000"/>
    <m/>
    <m/>
    <m/>
    <m/>
    <m/>
    <m/>
    <m/>
    <m/>
    <m/>
  </r>
  <r>
    <s v="DIVIDENDO PROV US$ 0,68"/>
    <d v="2020-09-14T00:00:00"/>
    <x v="891"/>
    <s v="US$"/>
    <x v="1106"/>
    <n v="0"/>
    <n v="100000"/>
    <n v="0"/>
    <n v="0"/>
    <n v="0"/>
    <n v="0.68"/>
    <s v="Low"/>
    <n v="68000"/>
    <m/>
    <m/>
    <m/>
    <m/>
    <m/>
    <m/>
    <m/>
    <m/>
    <m/>
  </r>
  <r>
    <s v="DIVIDENDO US$ 0,68"/>
    <d v="2020-08-18T00:00:00"/>
    <x v="1267"/>
    <s v="US$"/>
    <x v="1062"/>
    <n v="0"/>
    <n v="100000"/>
    <n v="0"/>
    <n v="0"/>
    <n v="0"/>
    <n v="0.68"/>
    <s v="Low"/>
    <n v="68000"/>
    <m/>
    <m/>
    <m/>
    <m/>
    <m/>
    <m/>
    <m/>
    <m/>
    <m/>
  </r>
  <r>
    <s v="DIVIDENDO US$ 0,68"/>
    <d v="2020-06-11T00:00:00"/>
    <x v="157"/>
    <s v="US$"/>
    <x v="1106"/>
    <n v="0"/>
    <n v="100000"/>
    <n v="0"/>
    <n v="0"/>
    <n v="0"/>
    <n v="0.68"/>
    <s v="Low"/>
    <n v="68000"/>
    <m/>
    <m/>
    <m/>
    <m/>
    <m/>
    <m/>
    <m/>
    <m/>
    <m/>
  </r>
  <r>
    <s v="DIVIDENDO US$ 0,68"/>
    <d v="2020-03-12T00:00:00"/>
    <x v="903"/>
    <s v="US$"/>
    <x v="1106"/>
    <n v="0"/>
    <n v="100000"/>
    <n v="0"/>
    <n v="0"/>
    <n v="0"/>
    <n v="0.68"/>
    <s v="Low"/>
    <n v="68000"/>
    <m/>
    <m/>
    <m/>
    <m/>
    <m/>
    <m/>
    <m/>
    <m/>
    <m/>
  </r>
  <r>
    <s v="DIVIDENDO US$ 0,679934"/>
    <d v="2018-07-03T00:00:00"/>
    <x v="1216"/>
    <s v="US$"/>
    <x v="1072"/>
    <n v="0"/>
    <n v="100000"/>
    <n v="0"/>
    <n v="0"/>
    <n v="0"/>
    <n v="0.68"/>
    <s v="Low"/>
    <n v="68000"/>
    <m/>
    <m/>
    <m/>
    <m/>
    <m/>
    <m/>
    <m/>
    <m/>
    <m/>
  </r>
  <r>
    <s v="DIVIDENDO US$ 0,678652"/>
    <d v="2016-12-22T00:00:00"/>
    <x v="135"/>
    <s v="US$"/>
    <x v="1072"/>
    <n v="0"/>
    <n v="100000"/>
    <n v="0"/>
    <n v="0"/>
    <n v="0"/>
    <n v="0.67900000000000005"/>
    <s v="Low"/>
    <n v="67900"/>
    <m/>
    <m/>
    <m/>
    <m/>
    <m/>
    <m/>
    <m/>
    <m/>
    <m/>
  </r>
  <r>
    <s v="DIVIDENDO US$ 0,678"/>
    <d v="2020-04-24T00:00:00"/>
    <x v="590"/>
    <s v="US$"/>
    <x v="1119"/>
    <n v="0"/>
    <n v="100000"/>
    <n v="0"/>
    <n v="0"/>
    <n v="0"/>
    <n v="0.67800000000000005"/>
    <s v="Low"/>
    <n v="67800"/>
    <m/>
    <m/>
    <m/>
    <m/>
    <m/>
    <m/>
    <m/>
    <m/>
    <m/>
  </r>
  <r>
    <s v="DIVIDENDO US$ 0,678084"/>
    <d v="2019-12-16T00:00:00"/>
    <x v="892"/>
    <s v="US$"/>
    <x v="1117"/>
    <n v="0"/>
    <n v="100000"/>
    <n v="0"/>
    <n v="0"/>
    <n v="0"/>
    <n v="0.67800000000000005"/>
    <s v="Low"/>
    <n v="67800"/>
    <m/>
    <m/>
    <m/>
    <m/>
    <m/>
    <m/>
    <m/>
    <m/>
    <m/>
  </r>
  <r>
    <s v="DIVIDENDO US$ 0,678"/>
    <d v="2017-12-18T00:00:00"/>
    <x v="246"/>
    <s v="US$"/>
    <x v="968"/>
    <n v="0"/>
    <n v="100000"/>
    <n v="0"/>
    <n v="0"/>
    <n v="0"/>
    <n v="0.67800000000000005"/>
    <s v="Low"/>
    <n v="67800"/>
    <m/>
    <m/>
    <m/>
    <m/>
    <m/>
    <m/>
    <m/>
    <m/>
    <m/>
  </r>
  <r>
    <s v="DIVIDENDO US$ 0,676553"/>
    <d v="2019-06-17T00:00:00"/>
    <x v="191"/>
    <s v="US$"/>
    <x v="1093"/>
    <n v="0"/>
    <n v="100000"/>
    <n v="0"/>
    <n v="0"/>
    <n v="0"/>
    <n v="0.67700000000000005"/>
    <s v="Low"/>
    <n v="67700"/>
    <m/>
    <m/>
    <m/>
    <m/>
    <m/>
    <m/>
    <m/>
    <m/>
    <m/>
  </r>
  <r>
    <s v="DIVIDENDO US$ 0,677124"/>
    <d v="2015-12-21T00:00:00"/>
    <x v="958"/>
    <s v="US$"/>
    <x v="1056"/>
    <n v="0"/>
    <n v="100000"/>
    <n v="0"/>
    <n v="0"/>
    <n v="0"/>
    <n v="0.67700000000000005"/>
    <s v="Low"/>
    <n v="67700"/>
    <m/>
    <m/>
    <m/>
    <m/>
    <m/>
    <m/>
    <m/>
    <m/>
    <m/>
  </r>
  <r>
    <s v="DIVIDENDO US$ 0,676105"/>
    <d v="2016-12-22T00:00:00"/>
    <x v="135"/>
    <s v="US$"/>
    <x v="1053"/>
    <n v="0"/>
    <n v="100000"/>
    <n v="0"/>
    <n v="0"/>
    <n v="0"/>
    <n v="0.67600000000000005"/>
    <s v="Low"/>
    <n v="67600"/>
    <m/>
    <m/>
    <m/>
    <m/>
    <m/>
    <m/>
    <m/>
    <m/>
    <m/>
  </r>
  <r>
    <s v="DIVIDENDO US$ 0,676"/>
    <d v="2016-12-19T00:00:00"/>
    <x v="894"/>
    <s v="US$"/>
    <x v="1040"/>
    <n v="0"/>
    <n v="100000"/>
    <n v="0"/>
    <n v="0"/>
    <n v="0"/>
    <n v="0.67600000000000005"/>
    <s v="Low"/>
    <n v="67600"/>
    <m/>
    <m/>
    <m/>
    <m/>
    <m/>
    <m/>
    <m/>
    <m/>
    <m/>
  </r>
  <r>
    <s v="DIVIDENDO US$ 0,675965"/>
    <d v="2016-06-22T00:00:00"/>
    <x v="954"/>
    <s v="US$"/>
    <x v="1014"/>
    <n v="0"/>
    <n v="100000"/>
    <n v="0"/>
    <n v="0"/>
    <n v="0"/>
    <n v="0.67600000000000005"/>
    <s v="Low"/>
    <n v="67600"/>
    <m/>
    <m/>
    <m/>
    <m/>
    <m/>
    <m/>
    <m/>
    <m/>
    <m/>
  </r>
  <r>
    <s v="DIVIDENDO US$ 0,676437"/>
    <d v="2016-06-22T00:00:00"/>
    <x v="954"/>
    <s v="US$"/>
    <x v="1054"/>
    <n v="0"/>
    <n v="100000"/>
    <n v="0"/>
    <n v="0"/>
    <n v="0"/>
    <n v="0.67600000000000005"/>
    <s v="Low"/>
    <n v="67600"/>
    <m/>
    <m/>
    <m/>
    <m/>
    <m/>
    <m/>
    <m/>
    <m/>
    <m/>
  </r>
  <r>
    <s v="DIVIDENDO US$ 0,670668"/>
    <d v="2017-06-20T00:00:00"/>
    <x v="413"/>
    <s v="US$"/>
    <x v="1092"/>
    <n v="0"/>
    <n v="100000"/>
    <n v="0"/>
    <n v="0"/>
    <n v="0"/>
    <n v="0.67100000000000004"/>
    <s v="Low"/>
    <n v="67100"/>
    <m/>
    <m/>
    <m/>
    <m/>
    <m/>
    <m/>
    <m/>
    <m/>
    <m/>
  </r>
  <r>
    <s v="DIVIDENDO US$ 0,67"/>
    <d v="2017-03-08T00:00:00"/>
    <x v="735"/>
    <s v="US$"/>
    <x v="1070"/>
    <n v="0"/>
    <n v="100000"/>
    <n v="0"/>
    <n v="0"/>
    <n v="0"/>
    <n v="0.67"/>
    <s v="Low"/>
    <n v="67000"/>
    <m/>
    <m/>
    <m/>
    <m/>
    <m/>
    <m/>
    <m/>
    <m/>
    <m/>
  </r>
  <r>
    <s v="DIVIDENDO US$ 0,6695"/>
    <d v="2017-01-18T00:00:00"/>
    <x v="651"/>
    <s v="US$"/>
    <x v="1074"/>
    <n v="0"/>
    <n v="100000"/>
    <n v="0"/>
    <n v="0"/>
    <n v="0"/>
    <n v="0.67"/>
    <s v="Low"/>
    <n v="67000"/>
    <m/>
    <m/>
    <m/>
    <m/>
    <m/>
    <m/>
    <m/>
    <m/>
    <m/>
  </r>
  <r>
    <s v="DIVIDENDO US$ 0,67"/>
    <d v="2016-12-07T00:00:00"/>
    <x v="736"/>
    <s v="US$"/>
    <x v="1070"/>
    <n v="0"/>
    <n v="100000"/>
    <n v="0"/>
    <n v="0"/>
    <n v="0"/>
    <n v="0.67"/>
    <s v="Low"/>
    <n v="67000"/>
    <m/>
    <m/>
    <m/>
    <m/>
    <m/>
    <m/>
    <m/>
    <m/>
    <m/>
  </r>
  <r>
    <s v="DIVIDENDO US$ 0,6695"/>
    <d v="2016-10-19T00:00:00"/>
    <x v="1388"/>
    <s v="US$"/>
    <x v="1074"/>
    <n v="0"/>
    <n v="100000"/>
    <n v="0"/>
    <n v="0"/>
    <n v="0"/>
    <n v="0.67"/>
    <s v="Low"/>
    <n v="67000"/>
    <m/>
    <m/>
    <m/>
    <m/>
    <m/>
    <m/>
    <m/>
    <m/>
    <m/>
  </r>
  <r>
    <s v="DIVIDENDO US$ 0,67"/>
    <d v="2016-09-07T00:00:00"/>
    <x v="737"/>
    <s v="US$"/>
    <x v="1070"/>
    <n v="0"/>
    <n v="100000"/>
    <n v="0"/>
    <n v="0"/>
    <n v="0"/>
    <n v="0.67"/>
    <s v="Low"/>
    <n v="67000"/>
    <m/>
    <m/>
    <m/>
    <m/>
    <m/>
    <m/>
    <m/>
    <m/>
    <m/>
  </r>
  <r>
    <s v="DIVIDENDO US$ 0,6695"/>
    <d v="2016-07-20T00:00:00"/>
    <x v="564"/>
    <s v="US$"/>
    <x v="1074"/>
    <n v="0"/>
    <n v="100000"/>
    <n v="0"/>
    <n v="0"/>
    <n v="0"/>
    <n v="0.67"/>
    <s v="Low"/>
    <n v="67000"/>
    <m/>
    <m/>
    <m/>
    <m/>
    <m/>
    <m/>
    <m/>
    <m/>
    <m/>
  </r>
  <r>
    <s v="DIVIDENDO US$ 0,67"/>
    <d v="2016-06-08T00:00:00"/>
    <x v="494"/>
    <s v="US$"/>
    <x v="1070"/>
    <n v="0"/>
    <n v="100000"/>
    <n v="0"/>
    <n v="0"/>
    <n v="0"/>
    <n v="0.67"/>
    <s v="Low"/>
    <n v="67000"/>
    <m/>
    <m/>
    <m/>
    <m/>
    <m/>
    <m/>
    <m/>
    <m/>
    <m/>
  </r>
  <r>
    <s v="DIVIDENDO DEF US$ 0,6695"/>
    <d v="2016-04-14T00:00:00"/>
    <x v="448"/>
    <s v="US$"/>
    <x v="1074"/>
    <n v="0"/>
    <n v="100000"/>
    <n v="0"/>
    <n v="0"/>
    <n v="0"/>
    <n v="0.67"/>
    <s v="Low"/>
    <n v="67000"/>
    <m/>
    <m/>
    <m/>
    <m/>
    <m/>
    <m/>
    <m/>
    <m/>
    <m/>
  </r>
  <r>
    <s v="DIVIDENDO US$ 0,669363"/>
    <d v="2017-12-19T00:00:00"/>
    <x v="951"/>
    <s v="US$"/>
    <x v="1056"/>
    <n v="0"/>
    <n v="100000"/>
    <n v="0"/>
    <n v="0"/>
    <n v="0"/>
    <n v="0.66900000000000004"/>
    <s v="Low"/>
    <n v="66900"/>
    <m/>
    <m/>
    <m/>
    <m/>
    <m/>
    <m/>
    <m/>
    <m/>
    <m/>
  </r>
  <r>
    <s v="DIVIDENDO US$ 0,66914"/>
    <d v="2015-12-21T00:00:00"/>
    <x v="958"/>
    <s v="US$"/>
    <x v="1029"/>
    <n v="0"/>
    <n v="100000"/>
    <n v="0"/>
    <n v="0"/>
    <n v="0"/>
    <n v="0.66900000000000004"/>
    <s v="Low"/>
    <n v="66900"/>
    <m/>
    <m/>
    <m/>
    <m/>
    <m/>
    <m/>
    <m/>
    <m/>
    <m/>
  </r>
  <r>
    <s v="DIVIDENDO PROV US$ 0,0054774756647230800"/>
    <d v="2021-09-15T00:00:00"/>
    <x v="215"/>
    <s v="US$"/>
    <x v="1024"/>
    <n v="0"/>
    <n v="13358796"/>
    <n v="0"/>
    <n v="0"/>
    <n v="0"/>
    <n v="5.0000000000000001E-3"/>
    <s v="Low"/>
    <n v="66793.98"/>
    <m/>
    <m/>
    <m/>
    <m/>
    <m/>
    <m/>
    <m/>
    <m/>
    <m/>
  </r>
  <r>
    <s v="DIVIDENDO US$ 0,667368"/>
    <d v="2015-12-24T00:00:00"/>
    <x v="968"/>
    <s v="US$"/>
    <x v="1057"/>
    <n v="0"/>
    <n v="100000"/>
    <n v="0"/>
    <n v="0"/>
    <n v="0"/>
    <n v="0.66700000000000004"/>
    <s v="Low"/>
    <n v="66700"/>
    <m/>
    <m/>
    <m/>
    <m/>
    <m/>
    <m/>
    <m/>
    <m/>
    <m/>
  </r>
  <r>
    <s v="DIVIDENDO US$ 0,665661"/>
    <d v="2019-06-17T00:00:00"/>
    <x v="191"/>
    <s v="US$"/>
    <x v="1097"/>
    <n v="0"/>
    <n v="100000"/>
    <n v="0"/>
    <n v="0"/>
    <n v="0"/>
    <n v="0.66600000000000004"/>
    <s v="Low"/>
    <n v="66600"/>
    <m/>
    <m/>
    <m/>
    <m/>
    <m/>
    <m/>
    <m/>
    <m/>
    <m/>
  </r>
  <r>
    <s v="DIVIDENDO US$ 0,665834"/>
    <d v="2019-03-20T00:00:00"/>
    <x v="1213"/>
    <s v="US$"/>
    <x v="1057"/>
    <n v="0"/>
    <n v="100000"/>
    <n v="0"/>
    <n v="0"/>
    <n v="0"/>
    <n v="0.66600000000000004"/>
    <s v="Low"/>
    <n v="66600"/>
    <m/>
    <m/>
    <m/>
    <m/>
    <m/>
    <m/>
    <m/>
    <m/>
    <m/>
  </r>
  <r>
    <s v="DIVIDENDO US$ 0,665987"/>
    <d v="2015-09-25T00:00:00"/>
    <x v="1316"/>
    <s v="US$"/>
    <x v="1036"/>
    <n v="0"/>
    <n v="100000"/>
    <n v="0"/>
    <n v="0"/>
    <n v="0"/>
    <n v="0.66600000000000004"/>
    <s v="Low"/>
    <n v="66600"/>
    <m/>
    <m/>
    <m/>
    <m/>
    <m/>
    <m/>
    <m/>
    <m/>
    <m/>
  </r>
  <r>
    <s v="DIVIDENDO US$ 0,665"/>
    <d v="2017-11-29T00:00:00"/>
    <x v="873"/>
    <s v="US$"/>
    <x v="1038"/>
    <n v="0"/>
    <n v="100000"/>
    <n v="0"/>
    <n v="0"/>
    <n v="0"/>
    <n v="0.66500000000000004"/>
    <s v="Low"/>
    <n v="66500"/>
    <m/>
    <m/>
    <m/>
    <m/>
    <m/>
    <m/>
    <m/>
    <m/>
    <m/>
  </r>
  <r>
    <s v="DIVIDENDO US$ 0,665"/>
    <d v="2017-08-16T00:00:00"/>
    <x v="1305"/>
    <s v="US$"/>
    <x v="1052"/>
    <n v="0"/>
    <n v="100000"/>
    <n v="0"/>
    <n v="0"/>
    <n v="0"/>
    <n v="0.66500000000000004"/>
    <s v="Low"/>
    <n v="66500"/>
    <m/>
    <m/>
    <m/>
    <m/>
    <m/>
    <m/>
    <m/>
    <m/>
    <m/>
  </r>
  <r>
    <s v="DIVIDENDO US$ 0,665"/>
    <d v="2017-05-17T00:00:00"/>
    <x v="1366"/>
    <s v="US$"/>
    <x v="1052"/>
    <n v="0"/>
    <n v="100000"/>
    <n v="0"/>
    <n v="0"/>
    <n v="0"/>
    <n v="0.66500000000000004"/>
    <s v="Low"/>
    <n v="66500"/>
    <m/>
    <m/>
    <m/>
    <m/>
    <m/>
    <m/>
    <m/>
    <m/>
    <m/>
  </r>
  <r>
    <s v="DIVIDENDO US$ 0,665"/>
    <d v="2017-02-22T00:00:00"/>
    <x v="623"/>
    <s v="US$"/>
    <x v="1052"/>
    <n v="0"/>
    <n v="100000"/>
    <n v="0"/>
    <n v="0"/>
    <n v="0"/>
    <n v="0.66500000000000004"/>
    <s v="Low"/>
    <n v="66500"/>
    <m/>
    <m/>
    <m/>
    <m/>
    <m/>
    <m/>
    <m/>
    <m/>
    <m/>
  </r>
  <r>
    <s v="DIVIDENDO  US$ 0,665"/>
    <d v="2016-11-16T00:00:00"/>
    <x v="1330"/>
    <s v="US$"/>
    <x v="1052"/>
    <n v="0"/>
    <n v="100000"/>
    <n v="0"/>
    <n v="0"/>
    <n v="0"/>
    <n v="0.66500000000000004"/>
    <s v="Low"/>
    <n v="66500"/>
    <m/>
    <m/>
    <m/>
    <m/>
    <m/>
    <m/>
    <m/>
    <m/>
    <m/>
  </r>
  <r>
    <s v="DIVIDENDO US$ 0,663857"/>
    <d v="2019-09-24T00:00:00"/>
    <x v="141"/>
    <s v="US$"/>
    <x v="1036"/>
    <n v="0"/>
    <n v="100000"/>
    <n v="0"/>
    <n v="0"/>
    <n v="0"/>
    <n v="0.66400000000000003"/>
    <s v="Low"/>
    <n v="66400"/>
    <m/>
    <m/>
    <m/>
    <m/>
    <m/>
    <m/>
    <m/>
    <m/>
    <m/>
  </r>
  <r>
    <s v="DIVIDENDO US$ 0,663757"/>
    <d v="2017-12-21T00:00:00"/>
    <x v="873"/>
    <s v="US$"/>
    <x v="1053"/>
    <n v="0"/>
    <n v="100000"/>
    <n v="0"/>
    <n v="0"/>
    <n v="0"/>
    <n v="0.66400000000000003"/>
    <s v="Low"/>
    <n v="66400"/>
    <m/>
    <m/>
    <m/>
    <m/>
    <m/>
    <m/>
    <m/>
    <m/>
    <m/>
  </r>
  <r>
    <s v="DIVIDENDO US$ 0,662696"/>
    <d v="2019-12-16T00:00:00"/>
    <x v="892"/>
    <s v="US$"/>
    <x v="1115"/>
    <n v="0"/>
    <n v="100000"/>
    <n v="0"/>
    <n v="0"/>
    <n v="0"/>
    <n v="0.66300000000000003"/>
    <s v="Low"/>
    <n v="66300"/>
    <m/>
    <m/>
    <m/>
    <m/>
    <m/>
    <m/>
    <m/>
    <m/>
    <m/>
  </r>
  <r>
    <s v="DIVIDENDO US$ 0,662627"/>
    <d v="2017-09-26T00:00:00"/>
    <x v="706"/>
    <s v="US$"/>
    <x v="1057"/>
    <n v="0"/>
    <n v="100000"/>
    <n v="0"/>
    <n v="0"/>
    <n v="0"/>
    <n v="0.66300000000000003"/>
    <s v="Low"/>
    <n v="66300"/>
    <m/>
    <m/>
    <m/>
    <m/>
    <m/>
    <m/>
    <m/>
    <m/>
    <m/>
  </r>
  <r>
    <s v="DIVIDENDO US$ 0,6629"/>
    <d v="2016-01-20T00:00:00"/>
    <x v="1389"/>
    <s v="US$"/>
    <x v="1074"/>
    <n v="0"/>
    <n v="100000"/>
    <n v="0"/>
    <n v="0"/>
    <n v="0"/>
    <n v="0.66300000000000003"/>
    <s v="Low"/>
    <n v="66300"/>
    <m/>
    <m/>
    <m/>
    <m/>
    <m/>
    <m/>
    <m/>
    <m/>
    <m/>
  </r>
  <r>
    <s v="DIVIDENDO US$ 0,6629"/>
    <d v="2015-10-21T00:00:00"/>
    <x v="1390"/>
    <s v="US$"/>
    <x v="1074"/>
    <n v="0"/>
    <n v="100000"/>
    <n v="0"/>
    <n v="0"/>
    <n v="0"/>
    <n v="0.66300000000000003"/>
    <s v="Low"/>
    <n v="66300"/>
    <m/>
    <m/>
    <m/>
    <m/>
    <m/>
    <m/>
    <m/>
    <m/>
    <m/>
  </r>
  <r>
    <s v="DIVIDENDO US$ 0,6629"/>
    <d v="2015-07-22T00:00:00"/>
    <x v="1106"/>
    <s v="US$"/>
    <x v="1074"/>
    <n v="0"/>
    <n v="100000"/>
    <n v="0"/>
    <n v="0"/>
    <n v="0"/>
    <n v="0.66300000000000003"/>
    <s v="Low"/>
    <n v="66300"/>
    <m/>
    <m/>
    <m/>
    <m/>
    <m/>
    <m/>
    <m/>
    <m/>
    <m/>
  </r>
  <r>
    <s v="DIVIDENDO US$ 0,6629"/>
    <d v="2015-04-23T00:00:00"/>
    <x v="49"/>
    <s v="US$"/>
    <x v="1074"/>
    <n v="0"/>
    <n v="100000"/>
    <n v="0"/>
    <n v="0"/>
    <n v="0"/>
    <n v="0.66300000000000003"/>
    <s v="Low"/>
    <n v="66300"/>
    <m/>
    <m/>
    <m/>
    <m/>
    <m/>
    <m/>
    <m/>
    <m/>
    <m/>
  </r>
  <r>
    <s v="DIVIDENDO US$ 0,661333"/>
    <d v="2016-06-22T00:00:00"/>
    <x v="954"/>
    <s v="US$"/>
    <x v="1017"/>
    <n v="0"/>
    <n v="100000"/>
    <n v="0"/>
    <n v="0"/>
    <n v="0"/>
    <n v="0.66100000000000003"/>
    <s v="Low"/>
    <n v="66100"/>
    <m/>
    <m/>
    <m/>
    <m/>
    <m/>
    <m/>
    <m/>
    <m/>
    <m/>
  </r>
  <r>
    <s v="DIVIDENDO INF 0 $ 0,017071"/>
    <d v="2017-04-07T00:00:00"/>
    <x v="434"/>
    <s v="$"/>
    <x v="694"/>
    <n v="0"/>
    <n v="3883012"/>
    <n v="0"/>
    <n v="0"/>
    <n v="0"/>
    <n v="1.7000000000000001E-2"/>
    <s v="Low"/>
    <n v="66011.203999999998"/>
    <m/>
    <m/>
    <m/>
    <m/>
    <m/>
    <m/>
    <m/>
    <m/>
    <m/>
  </r>
  <r>
    <s v="DIVIDENDO $ 0,016831"/>
    <d v="2016-04-23T00:00:00"/>
    <x v="435"/>
    <s v="$"/>
    <x v="694"/>
    <n v="0"/>
    <n v="3883012"/>
    <n v="0"/>
    <n v="0"/>
    <n v="0"/>
    <n v="1.7000000000000001E-2"/>
    <s v="Low"/>
    <n v="66011.203999999998"/>
    <m/>
    <m/>
    <m/>
    <m/>
    <m/>
    <m/>
    <m/>
    <m/>
    <m/>
  </r>
  <r>
    <s v="DIVIDENDO US$ 0,065596"/>
    <d v="2021-07-01T00:00:00"/>
    <x v="645"/>
    <s v="US$"/>
    <x v="970"/>
    <n v="0"/>
    <n v="1000000"/>
    <n v="0"/>
    <n v="0"/>
    <n v="0"/>
    <n v="6.6000000000000003E-2"/>
    <s v="Low"/>
    <n v="66000"/>
    <m/>
    <m/>
    <m/>
    <m/>
    <m/>
    <m/>
    <m/>
    <m/>
    <m/>
  </r>
  <r>
    <s v="DIVIDENDO PROV US$ 0,06607693"/>
    <d v="2021-05-11T00:00:00"/>
    <x v="133"/>
    <s v="US$"/>
    <x v="1120"/>
    <n v="0"/>
    <n v="1000000"/>
    <n v="0"/>
    <n v="0"/>
    <n v="0"/>
    <n v="6.6000000000000003E-2"/>
    <s v="Low"/>
    <n v="66000"/>
    <m/>
    <m/>
    <m/>
    <m/>
    <m/>
    <m/>
    <m/>
    <m/>
    <m/>
  </r>
  <r>
    <s v="DIVIDENDO US$ 0,44"/>
    <d v="2021-03-12T00:00:00"/>
    <x v="518"/>
    <s v="US$"/>
    <x v="1105"/>
    <n v="0"/>
    <n v="150000"/>
    <n v="0"/>
    <n v="0"/>
    <n v="0"/>
    <n v="0.44"/>
    <s v="Low"/>
    <n v="66000"/>
    <m/>
    <m/>
    <m/>
    <m/>
    <m/>
    <m/>
    <m/>
    <m/>
    <m/>
  </r>
  <r>
    <s v="DIVIDENDO US$ 0,44"/>
    <d v="2020-12-14T00:00:00"/>
    <x v="1203"/>
    <s v="US$"/>
    <x v="1105"/>
    <n v="0"/>
    <n v="150000"/>
    <n v="0"/>
    <n v="0"/>
    <n v="0"/>
    <n v="0.44"/>
    <s v="Low"/>
    <n v="66000"/>
    <m/>
    <m/>
    <m/>
    <m/>
    <m/>
    <m/>
    <m/>
    <m/>
    <m/>
  </r>
  <r>
    <s v="DIVIDENDO US$ 0,44"/>
    <d v="2020-09-14T00:00:00"/>
    <x v="1190"/>
    <s v="US$"/>
    <x v="1105"/>
    <n v="0"/>
    <n v="150000"/>
    <n v="0"/>
    <n v="0"/>
    <n v="0"/>
    <n v="0.44"/>
    <s v="Low"/>
    <n v="66000"/>
    <m/>
    <m/>
    <m/>
    <m/>
    <m/>
    <m/>
    <m/>
    <m/>
    <m/>
  </r>
  <r>
    <s v="DIVIDENDO US$ 0,44"/>
    <d v="2020-06-12T00:00:00"/>
    <x v="1391"/>
    <s v="US$"/>
    <x v="1105"/>
    <n v="0"/>
    <n v="150000"/>
    <n v="0"/>
    <n v="0"/>
    <n v="0"/>
    <n v="0.44"/>
    <s v="Low"/>
    <n v="66000"/>
    <m/>
    <m/>
    <m/>
    <m/>
    <m/>
    <m/>
    <m/>
    <m/>
    <m/>
  </r>
  <r>
    <s v="DIVIDENDO US$ 0,66"/>
    <d v="2020-05-19T00:00:00"/>
    <x v="1155"/>
    <s v="US$"/>
    <x v="1062"/>
    <n v="0"/>
    <n v="100000"/>
    <n v="0"/>
    <n v="0"/>
    <n v="0"/>
    <n v="0.66"/>
    <s v="Low"/>
    <n v="66000"/>
    <m/>
    <m/>
    <m/>
    <m/>
    <m/>
    <m/>
    <m/>
    <m/>
    <m/>
  </r>
  <r>
    <s v="DIVIDENDO US$ 0,66"/>
    <d v="2020-02-18T00:00:00"/>
    <x v="936"/>
    <s v="US$"/>
    <x v="1062"/>
    <n v="0"/>
    <n v="100000"/>
    <n v="0"/>
    <n v="0"/>
    <n v="0"/>
    <n v="0.66"/>
    <s v="Low"/>
    <n v="66000"/>
    <m/>
    <m/>
    <m/>
    <m/>
    <m/>
    <m/>
    <m/>
    <m/>
    <m/>
  </r>
  <r>
    <s v="DIVIDENDO US$ 0,66"/>
    <d v="2019-11-19T00:00:00"/>
    <x v="487"/>
    <s v="US$"/>
    <x v="1062"/>
    <n v="0"/>
    <n v="100000"/>
    <n v="0"/>
    <n v="0"/>
    <n v="0"/>
    <n v="0.66"/>
    <s v="Low"/>
    <n v="66000"/>
    <m/>
    <m/>
    <m/>
    <m/>
    <m/>
    <m/>
    <m/>
    <m/>
    <m/>
  </r>
  <r>
    <s v="DIVIDENDO US$ 0,66"/>
    <d v="2019-08-20T00:00:00"/>
    <x v="742"/>
    <s v="US$"/>
    <x v="1062"/>
    <n v="0"/>
    <n v="100000"/>
    <n v="0"/>
    <n v="0"/>
    <n v="0"/>
    <n v="0.66"/>
    <s v="Low"/>
    <n v="66000"/>
    <m/>
    <m/>
    <m/>
    <m/>
    <m/>
    <m/>
    <m/>
    <m/>
    <m/>
  </r>
  <r>
    <s v="DIVIDENDO US$ 0,066108"/>
    <d v="2018-12-28T00:00:00"/>
    <x v="138"/>
    <s v="US$"/>
    <x v="849"/>
    <n v="0"/>
    <n v="1000000"/>
    <n v="0"/>
    <n v="0"/>
    <n v="0"/>
    <n v="6.6000000000000003E-2"/>
    <s v="Low"/>
    <n v="66000"/>
    <m/>
    <m/>
    <m/>
    <m/>
    <m/>
    <m/>
    <m/>
    <m/>
    <m/>
  </r>
  <r>
    <s v="DIVIDENDO US$ 0,66"/>
    <d v="2017-12-20T00:00:00"/>
    <x v="336"/>
    <s v="US$"/>
    <x v="1059"/>
    <n v="0"/>
    <n v="100000"/>
    <n v="0"/>
    <n v="0"/>
    <n v="0"/>
    <n v="0.66"/>
    <s v="Low"/>
    <n v="66000"/>
    <m/>
    <m/>
    <m/>
    <m/>
    <m/>
    <m/>
    <m/>
    <m/>
    <m/>
  </r>
  <r>
    <s v="DIVIDENDO US$ 0,66"/>
    <d v="2017-09-14T00:00:00"/>
    <x v="1392"/>
    <s v="US$"/>
    <x v="1059"/>
    <n v="0"/>
    <n v="100000"/>
    <n v="0"/>
    <n v="0"/>
    <n v="0"/>
    <n v="0.66"/>
    <s v="Low"/>
    <n v="66000"/>
    <m/>
    <m/>
    <m/>
    <m/>
    <m/>
    <m/>
    <m/>
    <m/>
    <m/>
  </r>
  <r>
    <s v="DIVIDENDO PROV US$ 0,165"/>
    <d v="2017-08-16T00:00:00"/>
    <x v="501"/>
    <s v="US$"/>
    <x v="1004"/>
    <n v="0"/>
    <n v="400000"/>
    <n v="0"/>
    <n v="0"/>
    <n v="0"/>
    <n v="0.16500000000000001"/>
    <s v="Low"/>
    <n v="66000"/>
    <m/>
    <m/>
    <m/>
    <m/>
    <m/>
    <m/>
    <m/>
    <m/>
    <m/>
  </r>
  <r>
    <s v="DIVIDENDO US$ 0,66"/>
    <d v="2017-05-17T00:00:00"/>
    <x v="1278"/>
    <s v="US$"/>
    <x v="1100"/>
    <n v="0"/>
    <n v="100000"/>
    <n v="0"/>
    <n v="0"/>
    <n v="0"/>
    <n v="0.66"/>
    <s v="Low"/>
    <n v="66000"/>
    <m/>
    <m/>
    <m/>
    <m/>
    <m/>
    <m/>
    <m/>
    <m/>
    <m/>
  </r>
  <r>
    <s v="DIVIDENDO US$ 0,165"/>
    <d v="2017-05-17T00:00:00"/>
    <x v="831"/>
    <s v="US$"/>
    <x v="1004"/>
    <n v="0"/>
    <n v="400000"/>
    <n v="0"/>
    <n v="0"/>
    <n v="0"/>
    <n v="0.16500000000000001"/>
    <s v="Low"/>
    <n v="66000"/>
    <m/>
    <m/>
    <m/>
    <m/>
    <m/>
    <m/>
    <m/>
    <m/>
    <m/>
  </r>
  <r>
    <s v="DIVIDENDO US$ 0,66"/>
    <d v="2017-02-15T00:00:00"/>
    <x v="623"/>
    <s v="US$"/>
    <x v="1100"/>
    <n v="0"/>
    <n v="100000"/>
    <n v="0"/>
    <n v="0"/>
    <n v="0"/>
    <n v="0.66"/>
    <s v="Low"/>
    <n v="66000"/>
    <m/>
    <m/>
    <m/>
    <m/>
    <m/>
    <m/>
    <m/>
    <m/>
    <m/>
  </r>
  <r>
    <s v="DIVIDENDO US$ 0,165"/>
    <d v="2017-02-15T00:00:00"/>
    <x v="1393"/>
    <s v="US$"/>
    <x v="1004"/>
    <n v="0"/>
    <n v="400000"/>
    <n v="0"/>
    <n v="0"/>
    <n v="0"/>
    <n v="0.16500000000000001"/>
    <s v="Low"/>
    <n v="66000"/>
    <m/>
    <m/>
    <m/>
    <m/>
    <m/>
    <m/>
    <m/>
    <m/>
    <m/>
  </r>
  <r>
    <s v="DIVIDENDO US$ 0,66"/>
    <d v="2016-11-16T00:00:00"/>
    <x v="1291"/>
    <s v="US$"/>
    <x v="1100"/>
    <n v="0"/>
    <n v="100000"/>
    <n v="0"/>
    <n v="0"/>
    <n v="0"/>
    <n v="0.66"/>
    <s v="Low"/>
    <n v="66000"/>
    <m/>
    <m/>
    <m/>
    <m/>
    <m/>
    <m/>
    <m/>
    <m/>
    <m/>
  </r>
  <r>
    <s v="DIVIDENDO US$ 0,165"/>
    <d v="2016-11-16T00:00:00"/>
    <x v="964"/>
    <s v="US$"/>
    <x v="1004"/>
    <n v="0"/>
    <n v="400000"/>
    <n v="0"/>
    <n v="0"/>
    <n v="0"/>
    <n v="0.16500000000000001"/>
    <s v="Low"/>
    <n v="66000"/>
    <m/>
    <m/>
    <m/>
    <m/>
    <m/>
    <m/>
    <m/>
    <m/>
    <m/>
  </r>
  <r>
    <s v="DIVIDENDO US$ 0,66"/>
    <d v="2016-08-17T00:00:00"/>
    <x v="1292"/>
    <s v="US$"/>
    <x v="1100"/>
    <n v="0"/>
    <n v="100000"/>
    <n v="0"/>
    <n v="0"/>
    <n v="0"/>
    <n v="0.66"/>
    <s v="Low"/>
    <n v="66000"/>
    <m/>
    <m/>
    <m/>
    <m/>
    <m/>
    <m/>
    <m/>
    <m/>
    <m/>
  </r>
  <r>
    <s v="DIVIDENDO US$ 0,66"/>
    <d v="2016-05-18T00:00:00"/>
    <x v="1293"/>
    <s v="US$"/>
    <x v="1100"/>
    <n v="0"/>
    <n v="100000"/>
    <n v="0"/>
    <n v="0"/>
    <n v="0"/>
    <n v="0.66"/>
    <s v="Low"/>
    <n v="66000"/>
    <m/>
    <m/>
    <m/>
    <m/>
    <m/>
    <m/>
    <m/>
    <m/>
    <m/>
  </r>
  <r>
    <s v="DIVIDENDO US$ 0,66"/>
    <d v="2015-07-01T00:00:00"/>
    <x v="1129"/>
    <s v="US$"/>
    <x v="1030"/>
    <n v="0"/>
    <n v="100000"/>
    <n v="0"/>
    <n v="0"/>
    <n v="0"/>
    <n v="0.66"/>
    <s v="Low"/>
    <n v="66000"/>
    <m/>
    <m/>
    <m/>
    <m/>
    <m/>
    <m/>
    <m/>
    <m/>
    <m/>
  </r>
  <r>
    <s v="DIVIDENDO US$ 0,659987"/>
    <d v="2015-03-25T00:00:00"/>
    <x v="758"/>
    <s v="US$"/>
    <x v="1036"/>
    <n v="0"/>
    <n v="100000"/>
    <n v="0"/>
    <n v="0"/>
    <n v="0"/>
    <n v="0.66"/>
    <s v="Low"/>
    <n v="66000"/>
    <m/>
    <m/>
    <m/>
    <m/>
    <m/>
    <m/>
    <m/>
    <m/>
    <m/>
  </r>
  <r>
    <s v="DIVIDENDO US$ 0,658318"/>
    <d v="2016-06-21T00:00:00"/>
    <x v="954"/>
    <s v="US$"/>
    <x v="1049"/>
    <n v="0"/>
    <n v="100000"/>
    <n v="0"/>
    <n v="0"/>
    <n v="0"/>
    <n v="0.65800000000000003"/>
    <s v="Low"/>
    <n v="65800"/>
    <m/>
    <m/>
    <m/>
    <m/>
    <m/>
    <m/>
    <m/>
    <m/>
    <m/>
  </r>
  <r>
    <s v="DIVIDENDO  US$ 0,657806"/>
    <d v="2015-06-24T00:00:00"/>
    <x v="971"/>
    <s v="US$"/>
    <x v="1036"/>
    <n v="0"/>
    <n v="100000"/>
    <n v="0"/>
    <n v="0"/>
    <n v="0"/>
    <n v="0.65800000000000003"/>
    <s v="Low"/>
    <n v="65800"/>
    <m/>
    <m/>
    <m/>
    <m/>
    <m/>
    <m/>
    <m/>
    <m/>
    <m/>
  </r>
  <r>
    <s v="DIVIDENDO US$ 0,657111"/>
    <d v="2014-12-24T00:00:00"/>
    <x v="1205"/>
    <s v="US$"/>
    <x v="1079"/>
    <n v="0"/>
    <n v="100000"/>
    <n v="0"/>
    <n v="0"/>
    <n v="0"/>
    <n v="0.65700000000000003"/>
    <s v="Low"/>
    <n v="65700"/>
    <m/>
    <m/>
    <m/>
    <m/>
    <m/>
    <m/>
    <m/>
    <m/>
    <m/>
  </r>
  <r>
    <s v="DIVIDENDO US$ 0,655971"/>
    <d v="2017-09-26T00:00:00"/>
    <x v="706"/>
    <s v="US$"/>
    <x v="1076"/>
    <n v="0"/>
    <n v="100000"/>
    <n v="0"/>
    <n v="0"/>
    <n v="0"/>
    <n v="0.65600000000000003"/>
    <s v="Low"/>
    <n v="65600"/>
    <m/>
    <m/>
    <m/>
    <m/>
    <m/>
    <m/>
    <m/>
    <m/>
    <m/>
  </r>
  <r>
    <s v="DIVIDENDO US$ 0,655"/>
    <d v="2015-03-04T00:00:00"/>
    <x v="758"/>
    <s v="US$"/>
    <x v="1037"/>
    <n v="0"/>
    <n v="100000"/>
    <n v="0"/>
    <n v="0"/>
    <n v="0"/>
    <n v="0.65500000000000003"/>
    <s v="Low"/>
    <n v="65500"/>
    <m/>
    <m/>
    <m/>
    <m/>
    <m/>
    <m/>
    <m/>
    <m/>
    <m/>
  </r>
  <r>
    <s v="DIVIDENDO US$ 0,655"/>
    <d v="2014-12-03T00:00:00"/>
    <x v="549"/>
    <s v="US$"/>
    <x v="1037"/>
    <n v="0"/>
    <n v="100000"/>
    <n v="0"/>
    <n v="0"/>
    <n v="0"/>
    <n v="0.65500000000000003"/>
    <s v="Low"/>
    <n v="65500"/>
    <m/>
    <m/>
    <m/>
    <m/>
    <m/>
    <m/>
    <m/>
    <m/>
    <m/>
  </r>
  <r>
    <s v="DIVIDENDO US$ 0,163276"/>
    <d v="2020-06-15T00:00:00"/>
    <x v="2"/>
    <s v="US$"/>
    <x v="1018"/>
    <n v="0"/>
    <n v="400036"/>
    <n v="0"/>
    <n v="0"/>
    <n v="0"/>
    <n v="0.16300000000000001"/>
    <s v="Low"/>
    <n v="65205.868000000002"/>
    <m/>
    <m/>
    <m/>
    <m/>
    <m/>
    <m/>
    <m/>
    <m/>
    <m/>
  </r>
  <r>
    <s v="DIVIDENDO US$ 0,651793"/>
    <d v="2020-12-14T00:00:00"/>
    <x v="89"/>
    <s v="US$"/>
    <x v="1079"/>
    <n v="0"/>
    <n v="100000"/>
    <n v="0"/>
    <n v="0"/>
    <n v="0"/>
    <n v="0.65200000000000002"/>
    <s v="Low"/>
    <n v="65200"/>
    <m/>
    <m/>
    <m/>
    <m/>
    <m/>
    <m/>
    <m/>
    <m/>
    <m/>
  </r>
  <r>
    <s v="DIVIDENDO US$ 0,652461"/>
    <d v="2017-12-21T00:00:00"/>
    <x v="873"/>
    <s v="US$"/>
    <x v="1029"/>
    <n v="0"/>
    <n v="100000"/>
    <n v="0"/>
    <n v="0"/>
    <n v="0"/>
    <n v="0.65200000000000002"/>
    <s v="Low"/>
    <n v="65200"/>
    <m/>
    <m/>
    <m/>
    <m/>
    <m/>
    <m/>
    <m/>
    <m/>
    <m/>
  </r>
  <r>
    <s v="DIVIDENDO US$ 0,652303"/>
    <d v="2015-12-24T00:00:00"/>
    <x v="968"/>
    <s v="US$"/>
    <x v="1079"/>
    <n v="0"/>
    <n v="100000"/>
    <n v="0"/>
    <n v="0"/>
    <n v="0"/>
    <n v="0.65200000000000002"/>
    <s v="Low"/>
    <n v="65200"/>
    <m/>
    <m/>
    <m/>
    <m/>
    <m/>
    <m/>
    <m/>
    <m/>
    <m/>
  </r>
  <r>
    <s v="DIVIDENDO US$ 0,652094"/>
    <d v="2015-12-24T00:00:00"/>
    <x v="968"/>
    <s v="US$"/>
    <x v="1053"/>
    <n v="0"/>
    <n v="100000"/>
    <n v="0"/>
    <n v="0"/>
    <n v="0"/>
    <n v="0.65200000000000002"/>
    <s v="Low"/>
    <n v="65200"/>
    <m/>
    <m/>
    <m/>
    <m/>
    <m/>
    <m/>
    <m/>
    <m/>
    <m/>
  </r>
  <r>
    <s v="DIVIDENDO US$ 0,65"/>
    <d v="2021-09-14T00:00:00"/>
    <x v="1394"/>
    <s v="US$"/>
    <x v="1121"/>
    <n v="0"/>
    <n v="100000"/>
    <n v="0"/>
    <n v="0"/>
    <n v="0"/>
    <n v="0.65"/>
    <s v="Low"/>
    <n v="65000"/>
    <m/>
    <m/>
    <m/>
    <m/>
    <m/>
    <m/>
    <m/>
    <m/>
    <m/>
  </r>
  <r>
    <s v="DIVIDENDO US$ 0,65"/>
    <d v="2021-06-14T00:00:00"/>
    <x v="441"/>
    <s v="US$"/>
    <x v="1121"/>
    <n v="0"/>
    <n v="100000"/>
    <n v="0"/>
    <n v="0"/>
    <n v="0"/>
    <n v="0.65"/>
    <s v="Low"/>
    <n v="65000"/>
    <m/>
    <m/>
    <m/>
    <m/>
    <m/>
    <m/>
    <m/>
    <m/>
    <m/>
  </r>
  <r>
    <s v="DIVIDENDO US$ 0,65"/>
    <d v="2021-03-12T00:00:00"/>
    <x v="1395"/>
    <s v="US$"/>
    <x v="1121"/>
    <n v="0"/>
    <n v="100000"/>
    <n v="0"/>
    <n v="0"/>
    <n v="0"/>
    <n v="0.65"/>
    <s v="Low"/>
    <n v="65000"/>
    <m/>
    <m/>
    <m/>
    <m/>
    <m/>
    <m/>
    <m/>
    <m/>
    <m/>
  </r>
  <r>
    <s v="DIVIDENDO US$ 0,65"/>
    <d v="2021-03-03T00:00:00"/>
    <x v="17"/>
    <s v="US$"/>
    <x v="1118"/>
    <n v="0"/>
    <n v="100000"/>
    <n v="0"/>
    <n v="0"/>
    <n v="0"/>
    <n v="0.65"/>
    <s v="Low"/>
    <n v="65000"/>
    <m/>
    <m/>
    <m/>
    <m/>
    <m/>
    <m/>
    <m/>
    <m/>
    <m/>
  </r>
  <r>
    <s v="DIVIDENDO US$ 0,65"/>
    <d v="2020-12-14T00:00:00"/>
    <x v="290"/>
    <s v="US$"/>
    <x v="1121"/>
    <n v="0"/>
    <n v="100000"/>
    <n v="0"/>
    <n v="0"/>
    <n v="0"/>
    <n v="0.65"/>
    <s v="Low"/>
    <n v="65000"/>
    <m/>
    <m/>
    <m/>
    <m/>
    <m/>
    <m/>
    <m/>
    <m/>
    <m/>
  </r>
  <r>
    <s v="DIVIDENDO US$ 0,065481"/>
    <d v="2020-12-14T00:00:00"/>
    <x v="89"/>
    <s v="US$"/>
    <x v="988"/>
    <n v="0"/>
    <n v="1000000"/>
    <n v="0"/>
    <n v="0"/>
    <n v="0"/>
    <n v="6.5000000000000002E-2"/>
    <s v="Low"/>
    <n v="65000"/>
    <m/>
    <m/>
    <m/>
    <m/>
    <m/>
    <m/>
    <m/>
    <m/>
    <m/>
  </r>
  <r>
    <s v="DIVIDENDO US$ 0,65"/>
    <d v="2020-12-02T00:00:00"/>
    <x v="774"/>
    <s v="US$"/>
    <x v="1118"/>
    <n v="0"/>
    <n v="100000"/>
    <n v="0"/>
    <n v="0"/>
    <n v="0"/>
    <n v="0.65"/>
    <s v="Low"/>
    <n v="65000"/>
    <m/>
    <m/>
    <m/>
    <m/>
    <m/>
    <m/>
    <m/>
    <m/>
    <m/>
  </r>
  <r>
    <s v="DIVIDENDO US$ 0,65"/>
    <d v="2020-09-02T00:00:00"/>
    <x v="1396"/>
    <s v="US$"/>
    <x v="1118"/>
    <n v="0"/>
    <n v="100000"/>
    <n v="0"/>
    <n v="0"/>
    <n v="0"/>
    <n v="0.65"/>
    <s v="Low"/>
    <n v="65000"/>
    <m/>
    <m/>
    <m/>
    <m/>
    <m/>
    <m/>
    <m/>
    <m/>
    <m/>
  </r>
  <r>
    <s v="DIVIDENDO US$ 0,65"/>
    <d v="2020-06-03T00:00:00"/>
    <x v="328"/>
    <s v="US$"/>
    <x v="1118"/>
    <n v="0"/>
    <n v="100000"/>
    <n v="0"/>
    <n v="0"/>
    <n v="0"/>
    <n v="0.65"/>
    <s v="Low"/>
    <n v="65000"/>
    <m/>
    <m/>
    <m/>
    <m/>
    <m/>
    <m/>
    <m/>
    <m/>
    <m/>
  </r>
  <r>
    <s v="DIVIDENDO US$ 0,65"/>
    <d v="2020-02-06T00:00:00"/>
    <x v="1352"/>
    <s v="US$"/>
    <x v="806"/>
    <n v="0"/>
    <n v="100000"/>
    <n v="0"/>
    <n v="0"/>
    <n v="0"/>
    <n v="0.65"/>
    <s v="Low"/>
    <n v="65000"/>
    <m/>
    <m/>
    <m/>
    <m/>
    <m/>
    <m/>
    <m/>
    <m/>
    <m/>
  </r>
  <r>
    <s v="DIVIDENDO US$ 0,65"/>
    <d v="2019-10-30T00:00:00"/>
    <x v="1373"/>
    <s v="US$"/>
    <x v="806"/>
    <n v="0"/>
    <n v="100000"/>
    <n v="0"/>
    <n v="0"/>
    <n v="0"/>
    <n v="0.65"/>
    <s v="Low"/>
    <n v="65000"/>
    <m/>
    <m/>
    <m/>
    <m/>
    <m/>
    <m/>
    <m/>
    <m/>
    <m/>
  </r>
  <r>
    <s v="DIVIDENDO PROV US$ 0,65"/>
    <d v="2019-08-29T00:00:00"/>
    <x v="747"/>
    <s v="US$"/>
    <x v="806"/>
    <n v="0"/>
    <n v="100000"/>
    <n v="0"/>
    <n v="0"/>
    <n v="0"/>
    <n v="0.65"/>
    <s v="Low"/>
    <n v="65000"/>
    <m/>
    <m/>
    <m/>
    <m/>
    <m/>
    <m/>
    <m/>
    <m/>
    <m/>
  </r>
  <r>
    <s v="DIVIDENDO US$ 0,65"/>
    <d v="2019-05-09T00:00:00"/>
    <x v="119"/>
    <s v="US$"/>
    <x v="806"/>
    <n v="0"/>
    <n v="100000"/>
    <n v="0"/>
    <n v="0"/>
    <n v="0"/>
    <n v="0.65"/>
    <s v="Low"/>
    <n v="65000"/>
    <m/>
    <m/>
    <m/>
    <m/>
    <m/>
    <m/>
    <m/>
    <m/>
    <m/>
  </r>
  <r>
    <s v="DIVIDENDO PROV US$ 0,008852420763608190"/>
    <d v="2021-09-15T00:00:00"/>
    <x v="215"/>
    <s v="US$"/>
    <x v="1066"/>
    <n v="0"/>
    <n v="7208304"/>
    <n v="0"/>
    <n v="0"/>
    <n v="0"/>
    <n v="8.9999999999999993E-3"/>
    <s v="Low"/>
    <n v="64874.735999999997"/>
    <m/>
    <m/>
    <m/>
    <m/>
    <m/>
    <m/>
    <m/>
    <m/>
    <m/>
  </r>
  <r>
    <s v="DIVIDENDO US$ 0,647657"/>
    <d v="2020-12-14T00:00:00"/>
    <x v="89"/>
    <s v="US$"/>
    <x v="1049"/>
    <n v="0"/>
    <n v="100000"/>
    <n v="0"/>
    <n v="0"/>
    <n v="0"/>
    <n v="0.64800000000000002"/>
    <s v="Low"/>
    <n v="64800"/>
    <m/>
    <m/>
    <m/>
    <m/>
    <m/>
    <m/>
    <m/>
    <m/>
    <m/>
  </r>
  <r>
    <s v="DIVIDENDO US$ 0,646498"/>
    <d v="2019-06-17T00:00:00"/>
    <x v="191"/>
    <s v="US$"/>
    <x v="1076"/>
    <n v="0"/>
    <n v="100000"/>
    <n v="0"/>
    <n v="0"/>
    <n v="0"/>
    <n v="0.64600000000000002"/>
    <s v="Low"/>
    <n v="64600"/>
    <m/>
    <m/>
    <m/>
    <m/>
    <m/>
    <m/>
    <m/>
    <m/>
    <m/>
  </r>
  <r>
    <s v="DIVIDENDO US$ 0,646342"/>
    <d v="2018-06-19T00:00:00"/>
    <x v="900"/>
    <s v="US$"/>
    <x v="1103"/>
    <n v="0"/>
    <n v="100000"/>
    <n v="0"/>
    <n v="0"/>
    <n v="0"/>
    <n v="0.64600000000000002"/>
    <s v="Low"/>
    <n v="64600"/>
    <m/>
    <m/>
    <m/>
    <m/>
    <m/>
    <m/>
    <m/>
    <m/>
    <m/>
  </r>
  <r>
    <s v="DIVIDENDO US$ 0,645554"/>
    <d v="2016-07-06T00:00:00"/>
    <x v="1380"/>
    <s v="US$"/>
    <x v="1053"/>
    <n v="0"/>
    <n v="100000"/>
    <n v="0"/>
    <n v="0"/>
    <n v="0"/>
    <n v="0.64600000000000002"/>
    <s v="Low"/>
    <n v="64600"/>
    <m/>
    <m/>
    <m/>
    <m/>
    <m/>
    <m/>
    <m/>
    <m/>
    <m/>
  </r>
  <r>
    <s v="DIVIDENDO US$ 1,291395"/>
    <d v="2020-12-14T00:00:00"/>
    <x v="89"/>
    <s v="US$"/>
    <x v="1015"/>
    <n v="0"/>
    <n v="50000"/>
    <n v="0"/>
    <n v="0"/>
    <n v="0"/>
    <n v="1.2909999999999999"/>
    <s v="Medium"/>
    <n v="64550"/>
    <m/>
    <m/>
    <m/>
    <m/>
    <m/>
    <m/>
    <m/>
    <m/>
    <m/>
  </r>
  <r>
    <s v="DIVIDENDO US$ 1,936"/>
    <d v="2018-12-20T00:00:00"/>
    <x v="815"/>
    <s v="US$"/>
    <x v="1090"/>
    <n v="0"/>
    <n v="33333"/>
    <n v="0"/>
    <n v="0"/>
    <n v="0"/>
    <n v="1.9359999999999999"/>
    <s v="Medium"/>
    <n v="64532.688000000002"/>
    <m/>
    <m/>
    <m/>
    <m/>
    <m/>
    <m/>
    <m/>
    <m/>
    <m/>
  </r>
  <r>
    <s v="DIVIDENDO US$ 0,645136"/>
    <d v="2020-06-15T00:00:00"/>
    <x v="2"/>
    <s v="US$"/>
    <x v="879"/>
    <n v="0"/>
    <n v="100000"/>
    <n v="0"/>
    <n v="0"/>
    <n v="0"/>
    <n v="0.64500000000000002"/>
    <s v="Low"/>
    <n v="64500"/>
    <m/>
    <m/>
    <m/>
    <m/>
    <m/>
    <m/>
    <m/>
    <m/>
    <m/>
  </r>
  <r>
    <s v="DIVIDENDO US$ 0,6453"/>
    <d v="2018-03-22T00:00:00"/>
    <x v="207"/>
    <s v="US$"/>
    <x v="1053"/>
    <n v="0"/>
    <n v="100000"/>
    <n v="0"/>
    <n v="0"/>
    <n v="0"/>
    <n v="0.64500000000000002"/>
    <s v="Low"/>
    <n v="64500"/>
    <m/>
    <m/>
    <m/>
    <m/>
    <m/>
    <m/>
    <m/>
    <m/>
    <m/>
  </r>
  <r>
    <s v="DIVIDENDO US$ 0,644988"/>
    <d v="2017-07-06T00:00:00"/>
    <x v="1363"/>
    <s v="US$"/>
    <x v="1079"/>
    <n v="0"/>
    <n v="100000"/>
    <n v="0"/>
    <n v="0"/>
    <n v="0"/>
    <n v="0.64500000000000002"/>
    <s v="Low"/>
    <n v="64500"/>
    <m/>
    <m/>
    <m/>
    <m/>
    <m/>
    <m/>
    <m/>
    <m/>
    <m/>
  </r>
  <r>
    <s v="DIVIDENDO US$ 0,645396"/>
    <d v="2016-12-21T00:00:00"/>
    <x v="854"/>
    <s v="US$"/>
    <x v="946"/>
    <n v="0"/>
    <n v="100000"/>
    <n v="0"/>
    <n v="0"/>
    <n v="0"/>
    <n v="0.64500000000000002"/>
    <s v="Low"/>
    <n v="64500"/>
    <m/>
    <m/>
    <m/>
    <m/>
    <m/>
    <m/>
    <m/>
    <m/>
    <m/>
  </r>
  <r>
    <s v="DIVIDENDO US$ 0,644416"/>
    <d v="2019-03-20T00:00:00"/>
    <x v="1213"/>
    <s v="US$"/>
    <x v="1122"/>
    <n v="0"/>
    <n v="100000"/>
    <n v="0"/>
    <n v="0"/>
    <n v="0"/>
    <n v="0.64400000000000002"/>
    <s v="Low"/>
    <n v="64400"/>
    <m/>
    <m/>
    <m/>
    <m/>
    <m/>
    <m/>
    <m/>
    <m/>
    <m/>
  </r>
  <r>
    <s v="DIVIDENDO US$ 0,644032"/>
    <d v="2015-07-02T00:00:00"/>
    <x v="262"/>
    <s v="US$"/>
    <x v="1018"/>
    <n v="0"/>
    <n v="100000"/>
    <n v="0"/>
    <n v="0"/>
    <n v="0"/>
    <n v="0.64400000000000002"/>
    <s v="Low"/>
    <n v="64400"/>
    <m/>
    <m/>
    <m/>
    <m/>
    <m/>
    <m/>
    <m/>
    <m/>
    <m/>
  </r>
  <r>
    <s v="DIVIDENDO US$ 0,6436"/>
    <d v="2015-01-21T00:00:00"/>
    <x v="1198"/>
    <s v="US$"/>
    <x v="1074"/>
    <n v="0"/>
    <n v="100000"/>
    <n v="0"/>
    <n v="0"/>
    <n v="0"/>
    <n v="0.64400000000000002"/>
    <s v="Low"/>
    <n v="64400"/>
    <m/>
    <m/>
    <m/>
    <m/>
    <m/>
    <m/>
    <m/>
    <m/>
    <m/>
  </r>
  <r>
    <s v="DIVIDENDO US$ 0,643"/>
    <d v="2016-12-19T00:00:00"/>
    <x v="894"/>
    <s v="US$"/>
    <x v="1048"/>
    <n v="0"/>
    <n v="100000"/>
    <n v="0"/>
    <n v="0"/>
    <n v="0"/>
    <n v="0.64300000000000002"/>
    <s v="Low"/>
    <n v="64300"/>
    <m/>
    <m/>
    <m/>
    <m/>
    <m/>
    <m/>
    <m/>
    <m/>
    <m/>
  </r>
  <r>
    <s v="DIVIDENDO US$ 0,642412"/>
    <d v="2017-12-21T00:00:00"/>
    <x v="873"/>
    <s v="US$"/>
    <x v="1072"/>
    <n v="0"/>
    <n v="100000"/>
    <n v="0"/>
    <n v="0"/>
    <n v="0"/>
    <n v="0.64200000000000002"/>
    <s v="Low"/>
    <n v="64200"/>
    <m/>
    <m/>
    <m/>
    <m/>
    <m/>
    <m/>
    <m/>
    <m/>
    <m/>
  </r>
  <r>
    <s v="DIVIDENDO US$ 0,641714"/>
    <d v="2016-07-06T00:00:00"/>
    <x v="1380"/>
    <s v="US$"/>
    <x v="1072"/>
    <n v="0"/>
    <n v="100000"/>
    <n v="0"/>
    <n v="0"/>
    <n v="0"/>
    <n v="0.64200000000000002"/>
    <s v="Low"/>
    <n v="64200"/>
    <m/>
    <m/>
    <m/>
    <m/>
    <m/>
    <m/>
    <m/>
    <m/>
    <m/>
  </r>
  <r>
    <s v="DIVIDENDO US$ 0,641092"/>
    <d v="2019-03-20T00:00:00"/>
    <x v="1213"/>
    <s v="US$"/>
    <x v="1076"/>
    <n v="0"/>
    <n v="100000"/>
    <n v="0"/>
    <n v="0"/>
    <n v="0"/>
    <n v="0.64100000000000001"/>
    <s v="Low"/>
    <n v="64100"/>
    <m/>
    <m/>
    <m/>
    <m/>
    <m/>
    <m/>
    <m/>
    <m/>
    <m/>
  </r>
  <r>
    <s v="DIVIDENDO US$ 0,641046"/>
    <d v="2018-12-18T00:00:00"/>
    <x v="1199"/>
    <s v="US$"/>
    <x v="1123"/>
    <n v="0"/>
    <n v="100000"/>
    <n v="0"/>
    <n v="0"/>
    <n v="0"/>
    <n v="0.64100000000000001"/>
    <s v="Low"/>
    <n v="64100"/>
    <m/>
    <m/>
    <m/>
    <m/>
    <m/>
    <m/>
    <m/>
    <m/>
    <m/>
  </r>
  <r>
    <s v="DIVIDENDO US$ 0,641146"/>
    <d v="2018-03-22T00:00:00"/>
    <x v="207"/>
    <s v="US$"/>
    <x v="1076"/>
    <n v="0"/>
    <n v="100000"/>
    <n v="0"/>
    <n v="0"/>
    <n v="0"/>
    <n v="0.64100000000000001"/>
    <s v="Low"/>
    <n v="64100"/>
    <m/>
    <m/>
    <m/>
    <m/>
    <m/>
    <m/>
    <m/>
    <m/>
    <m/>
  </r>
  <r>
    <s v="DIVIDENDO US$ 0,641331"/>
    <d v="2017-07-06T00:00:00"/>
    <x v="1363"/>
    <s v="US$"/>
    <x v="1053"/>
    <n v="0"/>
    <n v="100000"/>
    <n v="0"/>
    <n v="0"/>
    <n v="0"/>
    <n v="0.64100000000000001"/>
    <s v="Low"/>
    <n v="64100"/>
    <m/>
    <m/>
    <m/>
    <m/>
    <m/>
    <m/>
    <m/>
    <m/>
    <m/>
  </r>
  <r>
    <s v="DIVIDENDO DEF US$ 0,03588035414332430"/>
    <d v="2021-06-15T00:00:00"/>
    <x v="722"/>
    <s v="US$"/>
    <x v="927"/>
    <n v="0"/>
    <n v="1779494"/>
    <n v="0"/>
    <n v="0"/>
    <n v="0"/>
    <n v="3.5999999999999997E-2"/>
    <s v="Low"/>
    <n v="64061.784"/>
    <m/>
    <m/>
    <m/>
    <m/>
    <m/>
    <m/>
    <m/>
    <m/>
    <m/>
  </r>
  <r>
    <s v="DIVIDENDO US$ 0,064422"/>
    <d v="2021-06-01T00:00:00"/>
    <x v="485"/>
    <s v="US$"/>
    <x v="970"/>
    <n v="0"/>
    <n v="1000000"/>
    <n v="0"/>
    <n v="0"/>
    <n v="0"/>
    <n v="6.4000000000000001E-2"/>
    <s v="Low"/>
    <n v="64000"/>
    <m/>
    <m/>
    <m/>
    <m/>
    <m/>
    <m/>
    <m/>
    <m/>
    <m/>
  </r>
  <r>
    <s v="DIVIDENDO US$ 0,64"/>
    <d v="2019-05-14T00:00:00"/>
    <x v="1105"/>
    <s v="US$"/>
    <x v="1062"/>
    <n v="0"/>
    <n v="100000"/>
    <n v="0"/>
    <n v="0"/>
    <n v="0"/>
    <n v="0.64"/>
    <s v="Low"/>
    <n v="64000"/>
    <m/>
    <m/>
    <m/>
    <m/>
    <m/>
    <m/>
    <m/>
    <m/>
    <m/>
  </r>
  <r>
    <s v="DIVIDENDO US$ 0,64"/>
    <d v="2019-02-19T00:00:00"/>
    <x v="761"/>
    <s v="US$"/>
    <x v="1062"/>
    <n v="0"/>
    <n v="100000"/>
    <n v="0"/>
    <n v="0"/>
    <n v="0"/>
    <n v="0.64"/>
    <s v="Low"/>
    <n v="64000"/>
    <m/>
    <m/>
    <m/>
    <m/>
    <m/>
    <m/>
    <m/>
    <m/>
    <m/>
  </r>
  <r>
    <s v="DIVIDENDO US$ 0,64"/>
    <d v="2018-11-20T00:00:00"/>
    <x v="1253"/>
    <s v="US$"/>
    <x v="1062"/>
    <n v="0"/>
    <n v="100000"/>
    <n v="0"/>
    <n v="0"/>
    <n v="0"/>
    <n v="0.64"/>
    <s v="Low"/>
    <n v="64000"/>
    <m/>
    <m/>
    <m/>
    <m/>
    <m/>
    <m/>
    <m/>
    <m/>
    <m/>
  </r>
  <r>
    <s v="DIVIDENDO US$ 0,64"/>
    <d v="2018-08-14T00:00:00"/>
    <x v="571"/>
    <s v="US$"/>
    <x v="1062"/>
    <n v="0"/>
    <n v="100000"/>
    <n v="0"/>
    <n v="0"/>
    <n v="0"/>
    <n v="0.64"/>
    <s v="Low"/>
    <n v="64000"/>
    <m/>
    <m/>
    <m/>
    <m/>
    <m/>
    <m/>
    <m/>
    <m/>
    <m/>
  </r>
  <r>
    <s v="DIVIDENDO US$ 0,64"/>
    <d v="2016-02-17T00:00:00"/>
    <x v="1298"/>
    <s v="US$"/>
    <x v="1100"/>
    <n v="0"/>
    <n v="100000"/>
    <n v="0"/>
    <n v="0"/>
    <n v="0"/>
    <n v="0.64"/>
    <s v="Low"/>
    <n v="64000"/>
    <m/>
    <m/>
    <m/>
    <m/>
    <m/>
    <m/>
    <m/>
    <m/>
    <m/>
  </r>
  <r>
    <s v="DIVIDENDO US$ 0,63965"/>
    <d v="2015-12-21T00:00:00"/>
    <x v="958"/>
    <s v="US$"/>
    <x v="1047"/>
    <n v="0"/>
    <n v="100000"/>
    <n v="0"/>
    <n v="0"/>
    <n v="0"/>
    <n v="0.64"/>
    <s v="Low"/>
    <n v="64000"/>
    <m/>
    <m/>
    <m/>
    <m/>
    <m/>
    <m/>
    <m/>
    <m/>
    <m/>
  </r>
  <r>
    <s v="DIVIDENDO US$ 0,64"/>
    <d v="2015-11-10T00:00:00"/>
    <x v="197"/>
    <s v="US$"/>
    <x v="1100"/>
    <n v="0"/>
    <n v="100000"/>
    <n v="0"/>
    <n v="0"/>
    <n v="0"/>
    <n v="0.64"/>
    <s v="Low"/>
    <n v="64000"/>
    <m/>
    <m/>
    <m/>
    <m/>
    <m/>
    <m/>
    <m/>
    <m/>
    <m/>
  </r>
  <r>
    <s v="DIVIDENDO US$ 0,64"/>
    <d v="2015-08-12T00:00:00"/>
    <x v="393"/>
    <s v="US$"/>
    <x v="1100"/>
    <n v="0"/>
    <n v="100000"/>
    <n v="0"/>
    <n v="0"/>
    <n v="0"/>
    <n v="0.64"/>
    <s v="Low"/>
    <n v="64000"/>
    <m/>
    <m/>
    <m/>
    <m/>
    <m/>
    <m/>
    <m/>
    <m/>
    <m/>
  </r>
  <r>
    <s v="DIVIDENDO US$ 0,64"/>
    <d v="2015-05-13T00:00:00"/>
    <x v="698"/>
    <s v="US$"/>
    <x v="1100"/>
    <n v="0"/>
    <n v="100000"/>
    <n v="0"/>
    <n v="0"/>
    <n v="0"/>
    <n v="0.64"/>
    <s v="Low"/>
    <n v="64000"/>
    <m/>
    <m/>
    <m/>
    <m/>
    <m/>
    <m/>
    <m/>
    <m/>
    <m/>
  </r>
  <r>
    <s v="DIVIDENDO PROV 0 US$ 0,64"/>
    <d v="2015-02-11T00:00:00"/>
    <x v="1184"/>
    <s v="US$"/>
    <x v="1100"/>
    <n v="0"/>
    <n v="100000"/>
    <n v="0"/>
    <n v="0"/>
    <n v="0"/>
    <n v="0.64"/>
    <s v="Low"/>
    <n v="64000"/>
    <m/>
    <m/>
    <m/>
    <m/>
    <m/>
    <m/>
    <m/>
    <m/>
    <m/>
  </r>
  <r>
    <s v="DIVIDENDO US$ 0,639222"/>
    <d v="2019-06-03T00:00:00"/>
    <x v="690"/>
    <s v="US$"/>
    <x v="1067"/>
    <n v="0"/>
    <n v="100000"/>
    <n v="0"/>
    <n v="0"/>
    <n v="0"/>
    <n v="0.63900000000000001"/>
    <s v="Low"/>
    <n v="63900"/>
    <m/>
    <m/>
    <m/>
    <m/>
    <m/>
    <m/>
    <m/>
    <m/>
    <m/>
  </r>
  <r>
    <s v="DIVIDENDO US$ 0,63799"/>
    <d v="2018-12-18T00:00:00"/>
    <x v="1199"/>
    <s v="US$"/>
    <x v="1005"/>
    <n v="0"/>
    <n v="100000"/>
    <n v="0"/>
    <n v="0"/>
    <n v="0"/>
    <n v="0.63800000000000001"/>
    <s v="Low"/>
    <n v="63800"/>
    <m/>
    <m/>
    <m/>
    <m/>
    <m/>
    <m/>
    <m/>
    <m/>
    <m/>
  </r>
  <r>
    <s v="DIVIDENDO US$ 0,637826"/>
    <d v="2018-12-18T00:00:00"/>
    <x v="1199"/>
    <s v="US$"/>
    <x v="1029"/>
    <n v="0"/>
    <n v="100000"/>
    <n v="0"/>
    <n v="0"/>
    <n v="0"/>
    <n v="0.63800000000000001"/>
    <s v="Low"/>
    <n v="63800"/>
    <m/>
    <m/>
    <m/>
    <m/>
    <m/>
    <m/>
    <m/>
    <m/>
    <m/>
  </r>
  <r>
    <s v="DIVIDENDO US$ 0,637975"/>
    <d v="2017-06-20T00:00:00"/>
    <x v="413"/>
    <s v="US$"/>
    <x v="1043"/>
    <n v="0"/>
    <n v="100000"/>
    <n v="0"/>
    <n v="0"/>
    <n v="0"/>
    <n v="0.63800000000000001"/>
    <s v="Low"/>
    <n v="63800"/>
    <m/>
    <m/>
    <m/>
    <m/>
    <m/>
    <m/>
    <m/>
    <m/>
    <m/>
  </r>
  <r>
    <s v="DIVIDENDO US$ 0,638095"/>
    <d v="2016-12-21T00:00:00"/>
    <x v="854"/>
    <s v="US$"/>
    <x v="1016"/>
    <n v="0"/>
    <n v="100000"/>
    <n v="0"/>
    <n v="0"/>
    <n v="0"/>
    <n v="0.63800000000000001"/>
    <s v="Low"/>
    <n v="63800"/>
    <m/>
    <m/>
    <m/>
    <m/>
    <m/>
    <m/>
    <m/>
    <m/>
    <m/>
  </r>
  <r>
    <s v="DIVIDENDO $ 0,010170283"/>
    <d v="2020-05-12T00:00:00"/>
    <x v="97"/>
    <s v="$"/>
    <x v="592"/>
    <n v="0"/>
    <n v="6360000"/>
    <n v="0"/>
    <n v="0"/>
    <n v="0"/>
    <n v="0.01"/>
    <s v="Low"/>
    <n v="63600"/>
    <m/>
    <m/>
    <m/>
    <m/>
    <m/>
    <m/>
    <m/>
    <m/>
    <m/>
  </r>
  <r>
    <s v="DIVIDENDO US$ 0,636271"/>
    <d v="2018-07-03T00:00:00"/>
    <x v="1216"/>
    <s v="US$"/>
    <x v="1053"/>
    <n v="0"/>
    <n v="100000"/>
    <n v="0"/>
    <n v="0"/>
    <n v="0"/>
    <n v="0.63600000000000001"/>
    <s v="Low"/>
    <n v="63600"/>
    <m/>
    <m/>
    <m/>
    <m/>
    <m/>
    <m/>
    <m/>
    <m/>
    <m/>
  </r>
  <r>
    <s v="DIVIDENDO US$ 0,634921"/>
    <d v="2017-12-21T00:00:00"/>
    <x v="873"/>
    <s v="US$"/>
    <x v="1057"/>
    <n v="0"/>
    <n v="100000"/>
    <n v="0"/>
    <n v="0"/>
    <n v="0"/>
    <n v="0.63500000000000001"/>
    <s v="Low"/>
    <n v="63500"/>
    <m/>
    <m/>
    <m/>
    <m/>
    <m/>
    <m/>
    <m/>
    <m/>
    <m/>
  </r>
  <r>
    <s v="DIVIDENDO US$ 0,633661"/>
    <d v="2015-07-02T00:00:00"/>
    <x v="262"/>
    <s v="US$"/>
    <x v="1053"/>
    <n v="0"/>
    <n v="100000"/>
    <n v="0"/>
    <n v="0"/>
    <n v="0"/>
    <n v="0.63400000000000001"/>
    <s v="Low"/>
    <n v="63400"/>
    <m/>
    <m/>
    <m/>
    <m/>
    <m/>
    <m/>
    <m/>
    <m/>
    <m/>
  </r>
  <r>
    <s v="DIVIDENDO US$ 0,633"/>
    <d v="2015-12-21T00:00:00"/>
    <x v="958"/>
    <s v="US$"/>
    <x v="968"/>
    <n v="0"/>
    <n v="100000"/>
    <n v="0"/>
    <n v="0"/>
    <n v="0"/>
    <n v="0.63300000000000001"/>
    <s v="Low"/>
    <n v="63300"/>
    <m/>
    <m/>
    <m/>
    <m/>
    <m/>
    <m/>
    <m/>
    <m/>
    <m/>
  </r>
  <r>
    <s v="DIVIDENDO US$ 0,631024"/>
    <d v="2015-12-21T00:00:00"/>
    <x v="958"/>
    <s v="US$"/>
    <x v="1075"/>
    <n v="0"/>
    <n v="100000"/>
    <n v="0"/>
    <n v="0"/>
    <n v="0"/>
    <n v="0.63100000000000001"/>
    <s v="Low"/>
    <n v="63100"/>
    <m/>
    <m/>
    <m/>
    <m/>
    <m/>
    <m/>
    <m/>
    <m/>
    <m/>
  </r>
  <r>
    <s v="DIVIDENDO US$ 0,06282"/>
    <d v="2021-08-02T00:00:00"/>
    <x v="1246"/>
    <s v="US$"/>
    <x v="970"/>
    <n v="0"/>
    <n v="1000000"/>
    <n v="0"/>
    <n v="0"/>
    <n v="0"/>
    <n v="6.3E-2"/>
    <s v="Low"/>
    <n v="63000"/>
    <m/>
    <m/>
    <m/>
    <m/>
    <m/>
    <m/>
    <m/>
    <m/>
    <m/>
  </r>
  <r>
    <s v="DIVIDENDO US$ 0,630268"/>
    <d v="2020-12-14T00:00:00"/>
    <x v="89"/>
    <s v="US$"/>
    <x v="946"/>
    <n v="0"/>
    <n v="100000"/>
    <n v="0"/>
    <n v="0"/>
    <n v="0"/>
    <n v="0.63"/>
    <s v="Low"/>
    <n v="63000"/>
    <m/>
    <m/>
    <m/>
    <m/>
    <m/>
    <m/>
    <m/>
    <m/>
    <m/>
  </r>
  <r>
    <s v="DIVIDENDO US$ 0,063201"/>
    <d v="2020-09-23T00:00:00"/>
    <x v="891"/>
    <s v="US$"/>
    <x v="988"/>
    <n v="0"/>
    <n v="1000000"/>
    <n v="0"/>
    <n v="0"/>
    <n v="0"/>
    <n v="6.3E-2"/>
    <s v="Low"/>
    <n v="63000"/>
    <m/>
    <m/>
    <m/>
    <m/>
    <m/>
    <m/>
    <m/>
    <m/>
    <m/>
  </r>
  <r>
    <s v="DIVIDENDO US$ 0,63"/>
    <d v="2019-12-12T00:00:00"/>
    <x v="287"/>
    <s v="US$"/>
    <x v="1106"/>
    <n v="0"/>
    <n v="100000"/>
    <n v="0"/>
    <n v="0"/>
    <n v="0"/>
    <n v="0.63"/>
    <s v="Low"/>
    <n v="63000"/>
    <m/>
    <m/>
    <m/>
    <m/>
    <m/>
    <m/>
    <m/>
    <m/>
    <m/>
  </r>
  <r>
    <s v="DIVIDENDO US$ 0,63"/>
    <d v="2019-09-12T00:00:00"/>
    <x v="483"/>
    <s v="US$"/>
    <x v="1106"/>
    <n v="0"/>
    <n v="100000"/>
    <n v="0"/>
    <n v="0"/>
    <n v="0"/>
    <n v="0.63"/>
    <s v="Low"/>
    <n v="63000"/>
    <m/>
    <m/>
    <m/>
    <m/>
    <m/>
    <m/>
    <m/>
    <m/>
    <m/>
  </r>
  <r>
    <s v="DIVIDENDO US$ 0,63"/>
    <d v="2019-06-13T00:00:00"/>
    <x v="868"/>
    <s v="US$"/>
    <x v="1106"/>
    <n v="0"/>
    <n v="100000"/>
    <n v="0"/>
    <n v="0"/>
    <n v="0"/>
    <n v="0.63"/>
    <s v="Low"/>
    <n v="63000"/>
    <m/>
    <m/>
    <m/>
    <m/>
    <m/>
    <m/>
    <m/>
    <m/>
    <m/>
  </r>
  <r>
    <s v="DIVIDENDO US$ 0,63"/>
    <d v="2019-03-14T00:00:00"/>
    <x v="3"/>
    <s v="US$"/>
    <x v="1106"/>
    <n v="0"/>
    <n v="100000"/>
    <n v="0"/>
    <n v="0"/>
    <n v="0"/>
    <n v="0.63"/>
    <s v="Low"/>
    <n v="63000"/>
    <m/>
    <m/>
    <m/>
    <m/>
    <m/>
    <m/>
    <m/>
    <m/>
    <m/>
  </r>
  <r>
    <s v="DIVIDENDO US$ 0,629927"/>
    <d v="2018-07-03T00:00:00"/>
    <x v="1216"/>
    <s v="US$"/>
    <x v="1079"/>
    <n v="0"/>
    <n v="100000"/>
    <n v="0"/>
    <n v="0"/>
    <n v="0"/>
    <n v="0.63"/>
    <s v="Low"/>
    <n v="63000"/>
    <m/>
    <m/>
    <m/>
    <m/>
    <m/>
    <m/>
    <m/>
    <m/>
    <m/>
  </r>
  <r>
    <s v="DIVIDENDO US$ 0,63"/>
    <d v="2018-03-08T00:00:00"/>
    <x v="1163"/>
    <s v="US$"/>
    <x v="1051"/>
    <n v="0"/>
    <n v="100000"/>
    <n v="0"/>
    <n v="0"/>
    <n v="0"/>
    <n v="0.63"/>
    <s v="Low"/>
    <n v="63000"/>
    <m/>
    <m/>
    <m/>
    <m/>
    <m/>
    <m/>
    <m/>
    <m/>
    <m/>
  </r>
  <r>
    <s v="DIVIDENDO US$ 0,630045"/>
    <d v="2018-03-22T00:00:00"/>
    <x v="207"/>
    <s v="US$"/>
    <x v="1072"/>
    <n v="0"/>
    <n v="100000"/>
    <n v="0"/>
    <n v="0"/>
    <n v="0"/>
    <n v="0.63"/>
    <s v="Low"/>
    <n v="63000"/>
    <m/>
    <m/>
    <m/>
    <m/>
    <m/>
    <m/>
    <m/>
    <m/>
    <m/>
  </r>
  <r>
    <s v="DIVIDENDO  US$ 0,63"/>
    <d v="2017-12-07T00:00:00"/>
    <x v="1248"/>
    <s v="US$"/>
    <x v="1051"/>
    <n v="0"/>
    <n v="100000"/>
    <n v="0"/>
    <n v="0"/>
    <n v="0"/>
    <n v="0.63"/>
    <s v="Low"/>
    <n v="63000"/>
    <m/>
    <m/>
    <m/>
    <m/>
    <m/>
    <m/>
    <m/>
    <m/>
    <m/>
  </r>
  <r>
    <s v="DIVIDENDO US$ 0,630006"/>
    <d v="2017-12-19T00:00:00"/>
    <x v="951"/>
    <s v="US$"/>
    <x v="989"/>
    <n v="0"/>
    <n v="100000"/>
    <n v="0"/>
    <n v="0"/>
    <n v="0"/>
    <n v="0.63"/>
    <s v="Low"/>
    <n v="63000"/>
    <m/>
    <m/>
    <m/>
    <m/>
    <m/>
    <m/>
    <m/>
    <m/>
    <m/>
  </r>
  <r>
    <s v="DIVIDENDO US$ 0,62979"/>
    <d v="2017-07-06T00:00:00"/>
    <x v="1363"/>
    <s v="US$"/>
    <x v="1072"/>
    <n v="0"/>
    <n v="100000"/>
    <n v="0"/>
    <n v="0"/>
    <n v="0"/>
    <n v="0.63"/>
    <s v="Low"/>
    <n v="63000"/>
    <m/>
    <m/>
    <m/>
    <m/>
    <m/>
    <m/>
    <m/>
    <m/>
    <m/>
  </r>
  <r>
    <s v="DIVIDENDO US$ 0,6275"/>
    <d v="2021-07-08T00:00:00"/>
    <x v="673"/>
    <s v="US$"/>
    <x v="1124"/>
    <n v="0"/>
    <n v="100000"/>
    <n v="0"/>
    <n v="0"/>
    <n v="0"/>
    <n v="0.628"/>
    <s v="Low"/>
    <n v="62800"/>
    <m/>
    <m/>
    <m/>
    <m/>
    <m/>
    <m/>
    <m/>
    <m/>
    <m/>
  </r>
  <r>
    <s v="DIVIDENDO US$ 0,6275"/>
    <d v="2021-04-08T00:00:00"/>
    <x v="1397"/>
    <s v="US$"/>
    <x v="1124"/>
    <n v="0"/>
    <n v="100000"/>
    <n v="0"/>
    <n v="0"/>
    <n v="0"/>
    <n v="0.628"/>
    <s v="Low"/>
    <n v="62800"/>
    <m/>
    <m/>
    <m/>
    <m/>
    <m/>
    <m/>
    <m/>
    <m/>
    <m/>
  </r>
  <r>
    <s v="DIVIDENDO US$ 0,6275"/>
    <d v="2021-01-07T00:00:00"/>
    <x v="624"/>
    <s v="US$"/>
    <x v="1124"/>
    <n v="0"/>
    <n v="100000"/>
    <n v="0"/>
    <n v="0"/>
    <n v="0"/>
    <n v="0.628"/>
    <s v="Low"/>
    <n v="62800"/>
    <m/>
    <m/>
    <m/>
    <m/>
    <m/>
    <m/>
    <m/>
    <m/>
    <m/>
  </r>
  <r>
    <s v="DIVIDENDO US$ 0,6275"/>
    <d v="2020-10-08T00:00:00"/>
    <x v="1340"/>
    <s v="US$"/>
    <x v="1124"/>
    <n v="0"/>
    <n v="100000"/>
    <n v="0"/>
    <n v="0"/>
    <n v="0"/>
    <n v="0.628"/>
    <s v="Low"/>
    <n v="62800"/>
    <m/>
    <m/>
    <m/>
    <m/>
    <m/>
    <m/>
    <m/>
    <m/>
    <m/>
  </r>
  <r>
    <s v="DIVIDENDO US$ 0,628371"/>
    <d v="2020-06-15T00:00:00"/>
    <x v="2"/>
    <s v="US$"/>
    <x v="1076"/>
    <n v="0"/>
    <n v="100000"/>
    <n v="0"/>
    <n v="0"/>
    <n v="0"/>
    <n v="0.628"/>
    <s v="Low"/>
    <n v="62800"/>
    <m/>
    <m/>
    <m/>
    <m/>
    <m/>
    <m/>
    <m/>
    <m/>
    <m/>
  </r>
  <r>
    <s v="DIVIDENDO US$ 0,627437"/>
    <d v="2019-03-20T00:00:00"/>
    <x v="1213"/>
    <s v="US$"/>
    <x v="1072"/>
    <n v="0"/>
    <n v="100000"/>
    <n v="0"/>
    <n v="0"/>
    <n v="0"/>
    <n v="0.627"/>
    <s v="Low"/>
    <n v="62700"/>
    <m/>
    <m/>
    <m/>
    <m/>
    <m/>
    <m/>
    <m/>
    <m/>
    <m/>
  </r>
  <r>
    <s v="DIVIDENDO US$ 0,627"/>
    <d v="2016-04-01T00:00:00"/>
    <x v="849"/>
    <s v="US$"/>
    <x v="1125"/>
    <n v="0"/>
    <n v="100000"/>
    <n v="0"/>
    <n v="0"/>
    <n v="0"/>
    <n v="0.627"/>
    <s v="Low"/>
    <n v="62700"/>
    <m/>
    <m/>
    <m/>
    <m/>
    <m/>
    <m/>
    <m/>
    <m/>
    <m/>
  </r>
  <r>
    <s v="DIVIDENDO PROV 0 US$ 0,626065"/>
    <d v="2021-06-10T00:00:00"/>
    <x v="103"/>
    <s v="US$"/>
    <x v="1126"/>
    <n v="0"/>
    <n v="100000"/>
    <n v="0"/>
    <n v="0"/>
    <n v="0"/>
    <n v="0.626"/>
    <s v="Low"/>
    <n v="62600"/>
    <m/>
    <m/>
    <m/>
    <m/>
    <m/>
    <m/>
    <m/>
    <m/>
    <m/>
  </r>
  <r>
    <s v="DIVIDENDO US$ 0,625663"/>
    <d v="2017-12-19T00:00:00"/>
    <x v="951"/>
    <s v="US$"/>
    <x v="1076"/>
    <n v="0"/>
    <n v="100000"/>
    <n v="0"/>
    <n v="0"/>
    <n v="0"/>
    <n v="0.626"/>
    <s v="Low"/>
    <n v="62600"/>
    <m/>
    <m/>
    <m/>
    <m/>
    <m/>
    <m/>
    <m/>
    <m/>
    <m/>
  </r>
  <r>
    <s v="DIVIDENDO US$ 0,625975"/>
    <d v="2015-12-21T00:00:00"/>
    <x v="958"/>
    <s v="US$"/>
    <x v="981"/>
    <n v="0"/>
    <n v="100000"/>
    <n v="0"/>
    <n v="0"/>
    <n v="0"/>
    <n v="0.626"/>
    <s v="Low"/>
    <n v="62600"/>
    <m/>
    <m/>
    <m/>
    <m/>
    <m/>
    <m/>
    <m/>
    <m/>
    <m/>
  </r>
  <r>
    <s v="DIVIDENDO US$ 0,625"/>
    <d v="2017-03-08T00:00:00"/>
    <x v="1084"/>
    <s v="US$"/>
    <x v="996"/>
    <n v="0"/>
    <n v="100000"/>
    <n v="0"/>
    <n v="0"/>
    <n v="0"/>
    <n v="0.625"/>
    <s v="Low"/>
    <n v="62500"/>
    <m/>
    <m/>
    <m/>
    <m/>
    <m/>
    <m/>
    <m/>
    <m/>
    <m/>
  </r>
  <r>
    <s v="DIVIDENDO US$ 0,625"/>
    <d v="2016-11-30T00:00:00"/>
    <x v="1398"/>
    <s v="US$"/>
    <x v="996"/>
    <n v="0"/>
    <n v="100000"/>
    <n v="0"/>
    <n v="0"/>
    <n v="0"/>
    <n v="0.625"/>
    <s v="Low"/>
    <n v="62500"/>
    <m/>
    <m/>
    <m/>
    <m/>
    <m/>
    <m/>
    <m/>
    <m/>
    <m/>
  </r>
  <r>
    <s v="DIVIDENDO US$ 0,625"/>
    <d v="2016-09-07T00:00:00"/>
    <x v="1399"/>
    <s v="US$"/>
    <x v="996"/>
    <n v="0"/>
    <n v="100000"/>
    <n v="0"/>
    <n v="0"/>
    <n v="0"/>
    <n v="0.625"/>
    <s v="Low"/>
    <n v="62500"/>
    <m/>
    <m/>
    <m/>
    <m/>
    <m/>
    <m/>
    <m/>
    <m/>
    <m/>
  </r>
  <r>
    <s v="DIVIDENDO US$ 0,625"/>
    <d v="2016-06-15T00:00:00"/>
    <x v="954"/>
    <s v="US$"/>
    <x v="996"/>
    <n v="0"/>
    <n v="100000"/>
    <n v="0"/>
    <n v="0"/>
    <n v="0"/>
    <n v="0.625"/>
    <s v="Low"/>
    <n v="62500"/>
    <m/>
    <m/>
    <m/>
    <m/>
    <m/>
    <m/>
    <m/>
    <m/>
    <m/>
  </r>
  <r>
    <s v="DIVIDENDO US$ 0,623751"/>
    <d v="2020-06-15T00:00:00"/>
    <x v="2"/>
    <s v="US$"/>
    <x v="1055"/>
    <n v="0"/>
    <n v="100000"/>
    <n v="0"/>
    <n v="0"/>
    <n v="0"/>
    <n v="0.624"/>
    <s v="Low"/>
    <n v="62400"/>
    <m/>
    <m/>
    <m/>
    <m/>
    <m/>
    <m/>
    <m/>
    <m/>
    <m/>
  </r>
  <r>
    <s v="DIVIDENDO US$ 0,623558"/>
    <d v="2019-12-16T00:00:00"/>
    <x v="892"/>
    <s v="US$"/>
    <x v="1127"/>
    <n v="0"/>
    <n v="100000"/>
    <n v="0"/>
    <n v="0"/>
    <n v="0"/>
    <n v="0.624"/>
    <s v="Low"/>
    <n v="62400"/>
    <m/>
    <m/>
    <m/>
    <m/>
    <m/>
    <m/>
    <m/>
    <m/>
    <m/>
  </r>
  <r>
    <s v="DIVIDENDO PROV US$ 0,0431374004"/>
    <d v="2021-01-13T00:00:00"/>
    <x v="1191"/>
    <s v="US$"/>
    <x v="1128"/>
    <n v="0"/>
    <n v="1448948"/>
    <n v="0"/>
    <n v="0"/>
    <n v="0"/>
    <n v="4.2999999999999997E-2"/>
    <s v="Low"/>
    <n v="62304.764000000003"/>
    <m/>
    <m/>
    <m/>
    <m/>
    <m/>
    <m/>
    <m/>
    <m/>
    <m/>
  </r>
  <r>
    <s v="DIVIDENDO US$ 0,623006"/>
    <d v="2020-12-14T00:00:00"/>
    <x v="89"/>
    <s v="US$"/>
    <x v="1043"/>
    <n v="0"/>
    <n v="100000"/>
    <n v="0"/>
    <n v="0"/>
    <n v="0"/>
    <n v="0.623"/>
    <s v="Low"/>
    <n v="62300"/>
    <m/>
    <m/>
    <m/>
    <m/>
    <m/>
    <m/>
    <m/>
    <m/>
    <m/>
  </r>
  <r>
    <s v="DIVIDENDO US$ 0,622022"/>
    <d v="2016-12-21T00:00:00"/>
    <x v="854"/>
    <s v="US$"/>
    <x v="1076"/>
    <n v="0"/>
    <n v="100000"/>
    <n v="0"/>
    <n v="0"/>
    <n v="0"/>
    <n v="0.622"/>
    <s v="Low"/>
    <n v="62200"/>
    <m/>
    <m/>
    <m/>
    <m/>
    <m/>
    <m/>
    <m/>
    <m/>
    <m/>
  </r>
  <r>
    <s v="DIVIDENDO INF 0 $ 0,016002"/>
    <d v="2017-04-20T00:00:00"/>
    <x v="208"/>
    <s v="$"/>
    <x v="694"/>
    <n v="0"/>
    <n v="3883012"/>
    <n v="0"/>
    <n v="0"/>
    <n v="0"/>
    <n v="1.6E-2"/>
    <s v="Low"/>
    <n v="62128.192000000003"/>
    <m/>
    <m/>
    <m/>
    <m/>
    <m/>
    <m/>
    <m/>
    <m/>
    <m/>
  </r>
  <r>
    <s v="DIVIDENDO $ 0,015772"/>
    <d v="2015-05-22T00:00:00"/>
    <x v="176"/>
    <s v="$"/>
    <x v="694"/>
    <n v="0"/>
    <n v="3883012"/>
    <n v="0"/>
    <n v="0"/>
    <n v="0"/>
    <n v="1.6E-2"/>
    <s v="Low"/>
    <n v="62128.192000000003"/>
    <m/>
    <m/>
    <m/>
    <m/>
    <m/>
    <m/>
    <m/>
    <m/>
    <m/>
  </r>
  <r>
    <s v="DIVIDENDO PROV 0 US$ 0,621337"/>
    <d v="2021-06-10T00:00:00"/>
    <x v="103"/>
    <s v="US$"/>
    <x v="1017"/>
    <n v="0"/>
    <n v="100000"/>
    <n v="0"/>
    <n v="0"/>
    <n v="0"/>
    <n v="0.621"/>
    <s v="Low"/>
    <n v="62100"/>
    <m/>
    <m/>
    <m/>
    <m/>
    <m/>
    <m/>
    <m/>
    <m/>
    <m/>
  </r>
  <r>
    <s v="DIVIDENDO US$ 0,620957"/>
    <d v="2019-09-24T00:00:00"/>
    <x v="141"/>
    <s v="US$"/>
    <x v="1129"/>
    <n v="0"/>
    <n v="100000"/>
    <n v="0"/>
    <n v="0"/>
    <n v="0"/>
    <n v="0.621"/>
    <s v="Low"/>
    <n v="62100"/>
    <m/>
    <m/>
    <m/>
    <m/>
    <m/>
    <m/>
    <m/>
    <m/>
    <m/>
  </r>
  <r>
    <s v="DIVIDENDO US$ 0,621308"/>
    <d v="2019-09-24T00:00:00"/>
    <x v="141"/>
    <s v="US$"/>
    <x v="1096"/>
    <n v="0"/>
    <n v="100000"/>
    <n v="0"/>
    <n v="0"/>
    <n v="0"/>
    <n v="0.621"/>
    <s v="Low"/>
    <n v="62100"/>
    <m/>
    <m/>
    <m/>
    <m/>
    <m/>
    <m/>
    <m/>
    <m/>
    <m/>
  </r>
  <r>
    <s v="DIVIDENDO US$ 0,620541"/>
    <d v="2016-07-06T00:00:00"/>
    <x v="1380"/>
    <s v="US$"/>
    <x v="1130"/>
    <n v="0"/>
    <n v="100000"/>
    <n v="0"/>
    <n v="0"/>
    <n v="0"/>
    <n v="0.621"/>
    <s v="Low"/>
    <n v="62100"/>
    <m/>
    <m/>
    <m/>
    <m/>
    <m/>
    <m/>
    <m/>
    <m/>
    <m/>
  </r>
  <r>
    <s v="DIVIDENDO $ 0,011112765"/>
    <d v="2019-04-16T00:00:00"/>
    <x v="770"/>
    <s v="$"/>
    <x v="592"/>
    <n v="0"/>
    <n v="5640000"/>
    <n v="0"/>
    <n v="0"/>
    <n v="0"/>
    <n v="1.0999999999999999E-2"/>
    <s v="Low"/>
    <n v="62040"/>
    <m/>
    <m/>
    <m/>
    <m/>
    <m/>
    <m/>
    <m/>
    <m/>
    <m/>
  </r>
  <r>
    <s v="DIVIDENDO $ 0,011083687"/>
    <d v="2019-04-16T00:00:00"/>
    <x v="770"/>
    <s v="$"/>
    <x v="592"/>
    <n v="0"/>
    <n v="5640000"/>
    <n v="0"/>
    <n v="0"/>
    <n v="0"/>
    <n v="1.0999999999999999E-2"/>
    <s v="Low"/>
    <n v="62040"/>
    <m/>
    <m/>
    <m/>
    <m/>
    <m/>
    <m/>
    <m/>
    <m/>
    <m/>
  </r>
  <r>
    <s v="DIVIDENDO PROV 0 US$ 0,154569"/>
    <d v="2021-06-10T00:00:00"/>
    <x v="103"/>
    <s v="US$"/>
    <x v="1018"/>
    <n v="0"/>
    <n v="400036"/>
    <n v="0"/>
    <n v="0"/>
    <n v="0"/>
    <n v="0.155"/>
    <s v="Low"/>
    <n v="62005.58"/>
    <m/>
    <m/>
    <m/>
    <m/>
    <m/>
    <m/>
    <m/>
    <m/>
    <m/>
  </r>
  <r>
    <s v="DIVIDENDO US$ 0,62"/>
    <d v="2020-03-04T00:00:00"/>
    <x v="5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19796"/>
    <d v="2019-12-16T00:00:00"/>
    <x v="892"/>
    <s v="US$"/>
    <x v="989"/>
    <n v="0"/>
    <n v="100000"/>
    <n v="0"/>
    <n v="0"/>
    <n v="0"/>
    <n v="0.62"/>
    <s v="Low"/>
    <n v="62000"/>
    <m/>
    <m/>
    <m/>
    <m/>
    <m/>
    <m/>
    <m/>
    <m/>
    <m/>
  </r>
  <r>
    <s v="DIVIDENDO US$ 0,62"/>
    <d v="2019-12-04T00:00:00"/>
    <x v="587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9-09-11T00:00:00"/>
    <x v="291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9-06-05T00:00:00"/>
    <x v="868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9-03-06T00:00:00"/>
    <x v="3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8-12-06T00:00:00"/>
    <x v="456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9-04T00:00:00"/>
    <x v="457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7-30T00:00:00"/>
    <x v="1400"/>
    <s v="US$"/>
    <x v="1046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5-29T00:00:00"/>
    <x v="653"/>
    <s v="US$"/>
    <x v="1118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5-15T00:00:00"/>
    <x v="317"/>
    <s v="US$"/>
    <x v="1062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5-04T00:00:00"/>
    <x v="254"/>
    <s v="US$"/>
    <x v="1046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2-20T00:00:00"/>
    <x v="1275"/>
    <s v="US$"/>
    <x v="1062"/>
    <n v="0"/>
    <n v="100000"/>
    <n v="0"/>
    <n v="0"/>
    <n v="0"/>
    <n v="0.62"/>
    <s v="Low"/>
    <n v="62000"/>
    <m/>
    <m/>
    <m/>
    <m/>
    <m/>
    <m/>
    <m/>
    <m/>
    <m/>
  </r>
  <r>
    <s v="DIVIDENDO US$ 0,62"/>
    <d v="2018-01-30T00:00:00"/>
    <x v="640"/>
    <s v="US$"/>
    <x v="1046"/>
    <n v="0"/>
    <n v="100000"/>
    <n v="0"/>
    <n v="0"/>
    <n v="0"/>
    <n v="0.62"/>
    <s v="Low"/>
    <n v="62000"/>
    <m/>
    <m/>
    <m/>
    <m/>
    <m/>
    <m/>
    <m/>
    <m/>
    <m/>
  </r>
  <r>
    <s v="DIVIDENDO US$ 0,62"/>
    <d v="2017-11-14T00:00:00"/>
    <x v="1318"/>
    <s v="US$"/>
    <x v="1062"/>
    <n v="0"/>
    <n v="100000"/>
    <n v="0"/>
    <n v="0"/>
    <n v="0"/>
    <n v="0.62"/>
    <s v="Low"/>
    <n v="62000"/>
    <m/>
    <m/>
    <m/>
    <m/>
    <m/>
    <m/>
    <m/>
    <m/>
    <m/>
  </r>
  <r>
    <s v="DIVIDENDO US$ 0,62"/>
    <d v="2017-10-30T00:00:00"/>
    <x v="123"/>
    <s v="US$"/>
    <x v="1046"/>
    <n v="0"/>
    <n v="100000"/>
    <n v="0"/>
    <n v="0"/>
    <n v="0"/>
    <n v="0.62"/>
    <s v="Low"/>
    <n v="62000"/>
    <m/>
    <m/>
    <m/>
    <m/>
    <m/>
    <m/>
    <m/>
    <m/>
    <m/>
  </r>
  <r>
    <s v="DIVIDENDO US$ 0,62"/>
    <d v="2017-08-14T00:00:00"/>
    <x v="436"/>
    <s v="US$"/>
    <x v="1062"/>
    <n v="0"/>
    <n v="100000"/>
    <n v="0"/>
    <n v="0"/>
    <n v="0"/>
    <n v="0.62"/>
    <s v="Low"/>
    <n v="62000"/>
    <m/>
    <m/>
    <m/>
    <m/>
    <m/>
    <m/>
    <m/>
    <m/>
    <m/>
  </r>
  <r>
    <s v="DIVIDENDO US$ 0,619245"/>
    <d v="2019-12-16T00:00:00"/>
    <x v="892"/>
    <s v="US$"/>
    <x v="1129"/>
    <n v="0"/>
    <n v="100000"/>
    <n v="0"/>
    <n v="0"/>
    <n v="0"/>
    <n v="0.61899999999999999"/>
    <s v="Low"/>
    <n v="61900"/>
    <m/>
    <m/>
    <m/>
    <m/>
    <m/>
    <m/>
    <m/>
    <m/>
    <m/>
  </r>
  <r>
    <s v="DIVIDENDO US$ 0,618215"/>
    <d v="2018-03-22T00:00:00"/>
    <x v="207"/>
    <s v="US$"/>
    <x v="1036"/>
    <n v="0"/>
    <n v="100000"/>
    <n v="0"/>
    <n v="0"/>
    <n v="0"/>
    <n v="0.61799999999999999"/>
    <s v="Low"/>
    <n v="61800"/>
    <m/>
    <m/>
    <m/>
    <m/>
    <m/>
    <m/>
    <m/>
    <m/>
    <m/>
  </r>
  <r>
    <s v="DIVIDENDO US$ 0,618145"/>
    <d v="2014-12-24T00:00:00"/>
    <x v="1205"/>
    <s v="US$"/>
    <x v="1057"/>
    <n v="0"/>
    <n v="100000"/>
    <n v="0"/>
    <n v="0"/>
    <n v="0"/>
    <n v="0.61799999999999999"/>
    <s v="Low"/>
    <n v="61800"/>
    <m/>
    <m/>
    <m/>
    <m/>
    <m/>
    <m/>
    <m/>
    <m/>
    <m/>
  </r>
  <r>
    <s v="DIVIDENDO PROV 0 US$ 0,616841"/>
    <d v="2021-06-10T00:00:00"/>
    <x v="103"/>
    <s v="US$"/>
    <x v="1092"/>
    <n v="0"/>
    <n v="100000"/>
    <n v="0"/>
    <n v="0"/>
    <n v="0"/>
    <n v="0.61699999999999999"/>
    <s v="Low"/>
    <n v="61700"/>
    <m/>
    <m/>
    <m/>
    <m/>
    <m/>
    <m/>
    <m/>
    <m/>
    <m/>
  </r>
  <r>
    <s v="DIVIDENDO US$ 0,6171"/>
    <d v="2017-12-19T00:00:00"/>
    <x v="951"/>
    <s v="US$"/>
    <x v="879"/>
    <n v="0"/>
    <n v="100000"/>
    <n v="0"/>
    <n v="0"/>
    <n v="0"/>
    <n v="0.61699999999999999"/>
    <s v="Low"/>
    <n v="61700"/>
    <m/>
    <m/>
    <m/>
    <m/>
    <m/>
    <m/>
    <m/>
    <m/>
    <m/>
  </r>
  <r>
    <s v="DIVIDENDO US$ 0,616737"/>
    <d v="2017-03-24T00:00:00"/>
    <x v="754"/>
    <s v="US$"/>
    <x v="1018"/>
    <n v="0"/>
    <n v="100000"/>
    <n v="0"/>
    <n v="0"/>
    <n v="0"/>
    <n v="0.61699999999999999"/>
    <s v="Low"/>
    <n v="61700"/>
    <m/>
    <m/>
    <m/>
    <m/>
    <m/>
    <m/>
    <m/>
    <m/>
    <m/>
  </r>
  <r>
    <s v="DIVIDENDO US$ 0,617"/>
    <d v="2015-12-21T00:00:00"/>
    <x v="958"/>
    <s v="US$"/>
    <x v="1058"/>
    <n v="0"/>
    <n v="100000"/>
    <n v="0"/>
    <n v="0"/>
    <n v="0"/>
    <n v="0.61699999999999999"/>
    <s v="Low"/>
    <n v="61700"/>
    <m/>
    <m/>
    <m/>
    <m/>
    <m/>
    <m/>
    <m/>
    <m/>
    <m/>
  </r>
  <r>
    <s v="DIVIDENDO US$ 0,6157"/>
    <d v="2019-12-23T00:00:00"/>
    <x v="287"/>
    <s v="US$"/>
    <x v="859"/>
    <n v="0"/>
    <n v="100000"/>
    <n v="0"/>
    <n v="0"/>
    <n v="0"/>
    <n v="0.61599999999999999"/>
    <s v="Low"/>
    <n v="61600"/>
    <m/>
    <m/>
    <m/>
    <m/>
    <m/>
    <m/>
    <m/>
    <m/>
    <m/>
  </r>
  <r>
    <s v="DIVIDENDO US$ 0,615748"/>
    <d v="2016-07-06T00:00:00"/>
    <x v="1380"/>
    <s v="US$"/>
    <x v="1057"/>
    <n v="0"/>
    <n v="100000"/>
    <n v="0"/>
    <n v="0"/>
    <n v="0"/>
    <n v="0.61599999999999999"/>
    <s v="Low"/>
    <n v="61600"/>
    <m/>
    <m/>
    <m/>
    <m/>
    <m/>
    <m/>
    <m/>
    <m/>
    <m/>
  </r>
  <r>
    <s v="DIVIDENDO US$ 0,615"/>
    <d v="2020-04-09T00:00:00"/>
    <x v="28"/>
    <s v="US$"/>
    <x v="1124"/>
    <n v="0"/>
    <n v="100000"/>
    <n v="0"/>
    <n v="0"/>
    <n v="0"/>
    <n v="0.61499999999999999"/>
    <s v="Low"/>
    <n v="61500"/>
    <m/>
    <m/>
    <m/>
    <m/>
    <m/>
    <m/>
    <m/>
    <m/>
    <m/>
  </r>
  <r>
    <s v="DIVIDENDO  US$ 0,615"/>
    <d v="2020-01-09T00:00:00"/>
    <x v="604"/>
    <s v="US$"/>
    <x v="1124"/>
    <n v="0"/>
    <n v="100000"/>
    <n v="0"/>
    <n v="0"/>
    <n v="0"/>
    <n v="0.61499999999999999"/>
    <s v="Low"/>
    <n v="61500"/>
    <m/>
    <m/>
    <m/>
    <m/>
    <m/>
    <m/>
    <m/>
    <m/>
    <m/>
  </r>
  <r>
    <s v="DIVIDENDO US$ 0,615"/>
    <d v="2019-10-09T00:00:00"/>
    <x v="1342"/>
    <s v="US$"/>
    <x v="1124"/>
    <n v="0"/>
    <n v="100000"/>
    <n v="0"/>
    <n v="0"/>
    <n v="0"/>
    <n v="0.61499999999999999"/>
    <s v="Low"/>
    <n v="61500"/>
    <m/>
    <m/>
    <m/>
    <m/>
    <m/>
    <m/>
    <m/>
    <m/>
    <m/>
  </r>
  <r>
    <s v="DIVIDENDO US$ 0,614713"/>
    <d v="2017-09-26T00:00:00"/>
    <x v="706"/>
    <s v="US$"/>
    <x v="1053"/>
    <n v="0"/>
    <n v="100000"/>
    <n v="0"/>
    <n v="0"/>
    <n v="0"/>
    <n v="0.61499999999999999"/>
    <s v="Low"/>
    <n v="61500"/>
    <m/>
    <m/>
    <m/>
    <m/>
    <m/>
    <m/>
    <m/>
    <m/>
    <m/>
  </r>
  <r>
    <s v="DIVIDENDO US$ 0,613657"/>
    <d v="2021-03-25T00:00:00"/>
    <x v="500"/>
    <s v="US$"/>
    <x v="1057"/>
    <n v="0"/>
    <n v="100000"/>
    <n v="0"/>
    <n v="0"/>
    <n v="0"/>
    <n v="0.61399999999999999"/>
    <s v="Low"/>
    <n v="61400"/>
    <m/>
    <m/>
    <m/>
    <m/>
    <m/>
    <m/>
    <m/>
    <m/>
    <m/>
  </r>
  <r>
    <s v="DIVIDENDO US$ 0,61407"/>
    <d v="2020-06-15T00:00:00"/>
    <x v="2"/>
    <s v="US$"/>
    <x v="1056"/>
    <n v="0"/>
    <n v="100000"/>
    <n v="0"/>
    <n v="0"/>
    <n v="0"/>
    <n v="0.61399999999999999"/>
    <s v="Low"/>
    <n v="61400"/>
    <m/>
    <m/>
    <m/>
    <m/>
    <m/>
    <m/>
    <m/>
    <m/>
    <m/>
  </r>
  <r>
    <s v="DIVIDENDO US$ 0,614152"/>
    <d v="2016-06-22T00:00:00"/>
    <x v="954"/>
    <s v="US$"/>
    <x v="1103"/>
    <n v="0"/>
    <n v="100000"/>
    <n v="0"/>
    <n v="0"/>
    <n v="0"/>
    <n v="0.61399999999999999"/>
    <s v="Low"/>
    <n v="61400"/>
    <m/>
    <m/>
    <m/>
    <m/>
    <m/>
    <m/>
    <m/>
    <m/>
    <m/>
  </r>
  <r>
    <s v="DIVIDENDO US$ 0,61396"/>
    <d v="2015-06-25T00:00:00"/>
    <x v="16"/>
    <s v="US$"/>
    <x v="1047"/>
    <n v="0"/>
    <n v="100000"/>
    <n v="0"/>
    <n v="0"/>
    <n v="0"/>
    <n v="0.61399999999999999"/>
    <s v="Low"/>
    <n v="61400"/>
    <m/>
    <m/>
    <m/>
    <m/>
    <m/>
    <m/>
    <m/>
    <m/>
    <m/>
  </r>
  <r>
    <s v="DIVIDENDO US$ 0,612851"/>
    <d v="2019-03-20T00:00:00"/>
    <x v="1213"/>
    <s v="US$"/>
    <x v="1053"/>
    <n v="0"/>
    <n v="100000"/>
    <n v="0"/>
    <n v="0"/>
    <n v="0"/>
    <n v="0.61299999999999999"/>
    <s v="Low"/>
    <n v="61300"/>
    <m/>
    <m/>
    <m/>
    <m/>
    <m/>
    <m/>
    <m/>
    <m/>
    <m/>
  </r>
  <r>
    <s v="DIVIDENDO US$ 0,612838"/>
    <d v="2016-06-22T00:00:00"/>
    <x v="954"/>
    <s v="US$"/>
    <x v="1099"/>
    <n v="0"/>
    <n v="100000"/>
    <n v="0"/>
    <n v="0"/>
    <n v="0"/>
    <n v="0.61299999999999999"/>
    <s v="Low"/>
    <n v="61300"/>
    <m/>
    <m/>
    <m/>
    <m/>
    <m/>
    <m/>
    <m/>
    <m/>
    <m/>
  </r>
  <r>
    <s v="DIVIDENDO US$ 0,611539"/>
    <d v="2019-07-01T00:00:00"/>
    <x v="1092"/>
    <s v="US$"/>
    <x v="1067"/>
    <n v="0"/>
    <n v="100000"/>
    <n v="0"/>
    <n v="0"/>
    <n v="0"/>
    <n v="0.61199999999999999"/>
    <s v="Low"/>
    <n v="61200"/>
    <m/>
    <m/>
    <m/>
    <m/>
    <m/>
    <m/>
    <m/>
    <m/>
    <m/>
  </r>
  <r>
    <s v="DIVIDENDO US$ 0,611322"/>
    <d v="2019-12-16T00:00:00"/>
    <x v="892"/>
    <s v="US$"/>
    <x v="982"/>
    <n v="0"/>
    <n v="100000"/>
    <n v="0"/>
    <n v="0"/>
    <n v="0"/>
    <n v="0.61099999999999999"/>
    <s v="Low"/>
    <n v="61100"/>
    <m/>
    <m/>
    <m/>
    <m/>
    <m/>
    <m/>
    <m/>
    <m/>
    <m/>
  </r>
  <r>
    <s v="DIVIDENDO US$ 0,611097"/>
    <d v="2015-06-25T00:00:00"/>
    <x v="16"/>
    <s v="US$"/>
    <x v="1126"/>
    <n v="0"/>
    <n v="100000"/>
    <n v="0"/>
    <n v="0"/>
    <n v="0"/>
    <n v="0.61099999999999999"/>
    <s v="Low"/>
    <n v="61100"/>
    <m/>
    <m/>
    <m/>
    <m/>
    <m/>
    <m/>
    <m/>
    <m/>
    <m/>
  </r>
  <r>
    <s v="DIVIDENDO US$ 0,61"/>
    <d v="2020-09-14T00:00:00"/>
    <x v="421"/>
    <s v="US$"/>
    <x v="1121"/>
    <n v="0"/>
    <n v="100000"/>
    <n v="0"/>
    <n v="0"/>
    <n v="0"/>
    <n v="0.61"/>
    <s v="Low"/>
    <n v="61000"/>
    <m/>
    <m/>
    <m/>
    <m/>
    <m/>
    <m/>
    <m/>
    <m/>
    <m/>
  </r>
  <r>
    <s v="DIVIDENDO US$ 0,61"/>
    <d v="2020-06-12T00:00:00"/>
    <x v="1013"/>
    <s v="US$"/>
    <x v="1121"/>
    <n v="0"/>
    <n v="100000"/>
    <n v="0"/>
    <n v="0"/>
    <n v="0"/>
    <n v="0.61"/>
    <s v="Low"/>
    <n v="61000"/>
    <m/>
    <m/>
    <m/>
    <m/>
    <m/>
    <m/>
    <m/>
    <m/>
    <m/>
  </r>
  <r>
    <s v="DIVIDENDO US$ 0,61"/>
    <d v="2020-03-13T00:00:00"/>
    <x v="525"/>
    <s v="US$"/>
    <x v="1121"/>
    <n v="0"/>
    <n v="100000"/>
    <n v="0"/>
    <n v="0"/>
    <n v="0"/>
    <n v="0.61"/>
    <s v="Low"/>
    <n v="61000"/>
    <m/>
    <m/>
    <m/>
    <m/>
    <m/>
    <m/>
    <m/>
    <m/>
    <m/>
  </r>
  <r>
    <s v="DIVIDENDO US$ 0,61"/>
    <d v="2019-12-13T00:00:00"/>
    <x v="130"/>
    <s v="US$"/>
    <x v="1121"/>
    <n v="0"/>
    <n v="100000"/>
    <n v="0"/>
    <n v="0"/>
    <n v="0"/>
    <n v="0.61"/>
    <s v="Low"/>
    <n v="61000"/>
    <m/>
    <m/>
    <m/>
    <m/>
    <m/>
    <m/>
    <m/>
    <m/>
    <m/>
  </r>
  <r>
    <s v="DIVIDENDO  US$ 0,610466"/>
    <d v="2019-09-24T00:00:00"/>
    <x v="141"/>
    <s v="US$"/>
    <x v="1114"/>
    <n v="0"/>
    <n v="100000"/>
    <n v="0"/>
    <n v="0"/>
    <n v="0"/>
    <n v="0.61"/>
    <s v="Low"/>
    <n v="61000"/>
    <m/>
    <m/>
    <m/>
    <m/>
    <m/>
    <m/>
    <m/>
    <m/>
    <m/>
  </r>
  <r>
    <s v="DIVIDENDO US$ 0,060859"/>
    <d v="2018-12-28T00:00:00"/>
    <x v="138"/>
    <s v="US$"/>
    <x v="890"/>
    <n v="0"/>
    <n v="1000000"/>
    <n v="0"/>
    <n v="0"/>
    <n v="0"/>
    <n v="6.0999999999999999E-2"/>
    <s v="Low"/>
    <n v="61000"/>
    <m/>
    <m/>
    <m/>
    <m/>
    <m/>
    <m/>
    <m/>
    <m/>
    <m/>
  </r>
  <r>
    <s v="DIVIDENDO USS$ 0,61"/>
    <d v="2017-06-13T00:00:00"/>
    <x v="1401"/>
    <s v="US$"/>
    <x v="1059"/>
    <n v="0"/>
    <n v="100000"/>
    <n v="0"/>
    <n v="0"/>
    <n v="0"/>
    <n v="0.61"/>
    <s v="Low"/>
    <n v="61000"/>
    <m/>
    <m/>
    <m/>
    <m/>
    <m/>
    <m/>
    <m/>
    <m/>
    <m/>
  </r>
  <r>
    <s v="DIVIDENDO US$ 0,61"/>
    <d v="2017-03-13T00:00:00"/>
    <x v="1402"/>
    <s v="US$"/>
    <x v="1059"/>
    <n v="0"/>
    <n v="100000"/>
    <n v="0"/>
    <n v="0"/>
    <n v="0"/>
    <n v="0.61"/>
    <s v="Low"/>
    <n v="61000"/>
    <m/>
    <m/>
    <m/>
    <m/>
    <m/>
    <m/>
    <m/>
    <m/>
    <m/>
  </r>
  <r>
    <s v="DIVIDENDO US$ 0,61"/>
    <d v="2016-12-20T00:00:00"/>
    <x v="685"/>
    <s v="US$"/>
    <x v="1059"/>
    <n v="0"/>
    <n v="100000"/>
    <n v="0"/>
    <n v="0"/>
    <n v="0"/>
    <n v="0.61"/>
    <s v="Low"/>
    <n v="61000"/>
    <m/>
    <m/>
    <m/>
    <m/>
    <m/>
    <m/>
    <m/>
    <m/>
    <m/>
  </r>
  <r>
    <s v="DIVIDENDO US$ 0,61"/>
    <d v="2016-09-13T00:00:00"/>
    <x v="1403"/>
    <s v="US$"/>
    <x v="1059"/>
    <n v="0"/>
    <n v="100000"/>
    <n v="0"/>
    <n v="0"/>
    <n v="0"/>
    <n v="0.61"/>
    <s v="Low"/>
    <n v="61000"/>
    <m/>
    <m/>
    <m/>
    <m/>
    <m/>
    <m/>
    <m/>
    <m/>
    <m/>
  </r>
  <r>
    <s v="DIVIDEN. PROV US$ 0,061448  OPT. EN CUOT"/>
    <d v="2016-08-23T00:00:00"/>
    <x v="222"/>
    <s v="US$"/>
    <x v="1131"/>
    <n v="0"/>
    <n v="1000000"/>
    <n v="0"/>
    <n v="0"/>
    <n v="0"/>
    <n v="6.0999999999999999E-2"/>
    <s v="Low"/>
    <n v="61000"/>
    <m/>
    <m/>
    <m/>
    <m/>
    <m/>
    <m/>
    <m/>
    <m/>
    <m/>
  </r>
  <r>
    <s v="DIVIDENDO US$ 0,61"/>
    <d v="2016-03-08T00:00:00"/>
    <x v="241"/>
    <s v="US$"/>
    <x v="1070"/>
    <n v="0"/>
    <n v="100000"/>
    <n v="0"/>
    <n v="0"/>
    <n v="0"/>
    <n v="0.61"/>
    <s v="Low"/>
    <n v="61000"/>
    <m/>
    <m/>
    <m/>
    <m/>
    <m/>
    <m/>
    <m/>
    <m/>
    <m/>
  </r>
  <r>
    <s v="DIVIDENDO US$ 0,61015"/>
    <d v="2016-03-23T00:00:00"/>
    <x v="1015"/>
    <s v="US$"/>
    <x v="1057"/>
    <n v="0"/>
    <n v="100000"/>
    <n v="0"/>
    <n v="0"/>
    <n v="0"/>
    <n v="0.61"/>
    <s v="Low"/>
    <n v="61000"/>
    <m/>
    <m/>
    <m/>
    <m/>
    <m/>
    <m/>
    <m/>
    <m/>
    <m/>
  </r>
  <r>
    <s v="DIVIDENDO US$ 0,61"/>
    <d v="2015-12-08T00:00:00"/>
    <x v="756"/>
    <s v="US$"/>
    <x v="1070"/>
    <n v="0"/>
    <n v="100000"/>
    <n v="0"/>
    <n v="0"/>
    <n v="0"/>
    <n v="0.61"/>
    <s v="Low"/>
    <n v="61000"/>
    <m/>
    <m/>
    <m/>
    <m/>
    <m/>
    <m/>
    <m/>
    <m/>
    <m/>
  </r>
  <r>
    <s v="DIVIDENDO US$ 0,61"/>
    <d v="2015-09-08T00:00:00"/>
    <x v="757"/>
    <s v="US$"/>
    <x v="1070"/>
    <n v="0"/>
    <n v="100000"/>
    <n v="0"/>
    <n v="0"/>
    <n v="0"/>
    <n v="0.61"/>
    <s v="Low"/>
    <n v="61000"/>
    <m/>
    <m/>
    <m/>
    <m/>
    <m/>
    <m/>
    <m/>
    <m/>
    <m/>
  </r>
  <r>
    <s v="DIVIDENDO PROV 0 US$ 0,61"/>
    <d v="2015-06-08T00:00:00"/>
    <x v="971"/>
    <s v="US$"/>
    <x v="1070"/>
    <n v="0"/>
    <n v="100000"/>
    <n v="0"/>
    <n v="0"/>
    <n v="0"/>
    <n v="0.61"/>
    <s v="Low"/>
    <n v="61000"/>
    <m/>
    <m/>
    <m/>
    <m/>
    <m/>
    <m/>
    <m/>
    <m/>
    <m/>
  </r>
  <r>
    <s v="DIVIDENDO US$ 0,609105"/>
    <d v="2017-07-06T00:00:00"/>
    <x v="1363"/>
    <s v="US$"/>
    <x v="1130"/>
    <n v="0"/>
    <n v="100000"/>
    <n v="0"/>
    <n v="0"/>
    <n v="0"/>
    <n v="0.60899999999999999"/>
    <s v="Low"/>
    <n v="60900"/>
    <m/>
    <m/>
    <m/>
    <m/>
    <m/>
    <m/>
    <m/>
    <m/>
    <m/>
  </r>
  <r>
    <s v="DIVIDENDO US$ 0,608738"/>
    <d v="2017-06-20T00:00:00"/>
    <x v="413"/>
    <s v="US$"/>
    <x v="947"/>
    <n v="0"/>
    <n v="100000"/>
    <n v="0"/>
    <n v="0"/>
    <n v="0"/>
    <n v="0.60899999999999999"/>
    <s v="Low"/>
    <n v="60900"/>
    <m/>
    <m/>
    <m/>
    <m/>
    <m/>
    <m/>
    <m/>
    <m/>
    <m/>
  </r>
  <r>
    <s v="DIVIDENDO US$ 0,6079"/>
    <d v="2020-12-21T00:00:00"/>
    <x v="452"/>
    <s v="US$"/>
    <x v="1116"/>
    <n v="0"/>
    <n v="100000"/>
    <n v="0"/>
    <n v="0"/>
    <n v="0"/>
    <n v="0.60799999999999998"/>
    <s v="Low"/>
    <n v="60800"/>
    <m/>
    <m/>
    <m/>
    <m/>
    <m/>
    <m/>
    <m/>
    <m/>
    <m/>
  </r>
  <r>
    <s v="DIVIDENDO US$ 0,405"/>
    <d v="2019-12-13T00:00:00"/>
    <x v="1101"/>
    <s v="US$"/>
    <x v="1105"/>
    <n v="0"/>
    <n v="150000"/>
    <n v="0"/>
    <n v="0"/>
    <n v="0"/>
    <n v="0.40500000000000003"/>
    <s v="Low"/>
    <n v="60750"/>
    <m/>
    <m/>
    <m/>
    <m/>
    <m/>
    <m/>
    <m/>
    <m/>
    <m/>
  </r>
  <r>
    <s v="DIVIDENDO US$ 0,405"/>
    <d v="2019-09-12T00:00:00"/>
    <x v="611"/>
    <s v="US$"/>
    <x v="1105"/>
    <n v="0"/>
    <n v="150000"/>
    <n v="0"/>
    <n v="0"/>
    <n v="0"/>
    <n v="0.40500000000000003"/>
    <s v="Low"/>
    <n v="60750"/>
    <m/>
    <m/>
    <m/>
    <m/>
    <m/>
    <m/>
    <m/>
    <m/>
    <m/>
  </r>
  <r>
    <s v="DIVIDENDO US$ 0,405"/>
    <d v="2019-06-13T00:00:00"/>
    <x v="567"/>
    <s v="US$"/>
    <x v="1105"/>
    <n v="0"/>
    <n v="150000"/>
    <n v="0"/>
    <n v="0"/>
    <n v="0"/>
    <n v="0.40500000000000003"/>
    <s v="Low"/>
    <n v="60750"/>
    <m/>
    <m/>
    <m/>
    <m/>
    <m/>
    <m/>
    <m/>
    <m/>
    <m/>
  </r>
  <r>
    <s v="DIVIDENDO US$ 0,606112"/>
    <d v="2018-03-22T00:00:00"/>
    <x v="207"/>
    <s v="US$"/>
    <x v="1049"/>
    <n v="0"/>
    <n v="100000"/>
    <n v="0"/>
    <n v="0"/>
    <n v="0"/>
    <n v="0.60599999999999998"/>
    <s v="Low"/>
    <n v="60600"/>
    <m/>
    <m/>
    <m/>
    <m/>
    <m/>
    <m/>
    <m/>
    <m/>
    <m/>
  </r>
  <r>
    <s v="DIVIDENDO US$ 0,605159"/>
    <d v="2018-12-18T00:00:00"/>
    <x v="1199"/>
    <s v="US$"/>
    <x v="989"/>
    <n v="0"/>
    <n v="100000"/>
    <n v="0"/>
    <n v="0"/>
    <n v="0"/>
    <n v="0.60499999999999998"/>
    <s v="Low"/>
    <n v="60500"/>
    <m/>
    <m/>
    <m/>
    <m/>
    <m/>
    <m/>
    <m/>
    <m/>
    <m/>
  </r>
  <r>
    <s v="DIVIDENDO US$ 0,604521"/>
    <d v="2018-12-17T00:00:00"/>
    <x v="330"/>
    <s v="US$"/>
    <x v="1079"/>
    <n v="0"/>
    <n v="100000"/>
    <n v="0"/>
    <n v="0"/>
    <n v="0"/>
    <n v="0.60499999999999998"/>
    <s v="Low"/>
    <n v="60500"/>
    <m/>
    <m/>
    <m/>
    <m/>
    <m/>
    <m/>
    <m/>
    <m/>
    <m/>
  </r>
  <r>
    <s v="DIVIDENDO US$ 0,604878"/>
    <d v="2018-06-19T00:00:00"/>
    <x v="900"/>
    <s v="US$"/>
    <x v="1068"/>
    <n v="0"/>
    <n v="100000"/>
    <n v="0"/>
    <n v="0"/>
    <n v="0"/>
    <n v="0.60499999999999998"/>
    <s v="Low"/>
    <n v="60500"/>
    <m/>
    <m/>
    <m/>
    <m/>
    <m/>
    <m/>
    <m/>
    <m/>
    <m/>
  </r>
  <r>
    <s v="DIVIDENDO US$ 0,605"/>
    <d v="2017-08-29T00:00:00"/>
    <x v="706"/>
    <s v="US$"/>
    <x v="1038"/>
    <n v="0"/>
    <n v="100000"/>
    <n v="0"/>
    <n v="0"/>
    <n v="0"/>
    <n v="0.60499999999999998"/>
    <s v="Low"/>
    <n v="60500"/>
    <m/>
    <m/>
    <m/>
    <m/>
    <m/>
    <m/>
    <m/>
    <m/>
    <m/>
  </r>
  <r>
    <s v="DIVIDENDO US$ 0,605"/>
    <d v="2017-05-26T00:00:00"/>
    <x v="856"/>
    <s v="US$"/>
    <x v="1038"/>
    <n v="0"/>
    <n v="100000"/>
    <n v="0"/>
    <n v="0"/>
    <n v="0"/>
    <n v="0.60499999999999998"/>
    <s v="Low"/>
    <n v="60500"/>
    <m/>
    <m/>
    <m/>
    <m/>
    <m/>
    <m/>
    <m/>
    <m/>
    <m/>
  </r>
  <r>
    <s v="DIVIDENDO US$ 0,605348"/>
    <d v="2017-06-20T00:00:00"/>
    <x v="413"/>
    <s v="US$"/>
    <x v="1097"/>
    <n v="0"/>
    <n v="100000"/>
    <n v="0"/>
    <n v="0"/>
    <n v="0"/>
    <n v="0.60499999999999998"/>
    <s v="Low"/>
    <n v="60500"/>
    <m/>
    <m/>
    <m/>
    <m/>
    <m/>
    <m/>
    <m/>
    <m/>
    <m/>
  </r>
  <r>
    <s v="DIVIDENDO US$ 0,605"/>
    <d v="2017-02-24T00:00:00"/>
    <x v="735"/>
    <s v="US$"/>
    <x v="1038"/>
    <n v="0"/>
    <n v="100000"/>
    <n v="0"/>
    <n v="0"/>
    <n v="0"/>
    <n v="0.60499999999999998"/>
    <s v="Low"/>
    <n v="60500"/>
    <m/>
    <m/>
    <m/>
    <m/>
    <m/>
    <m/>
    <m/>
    <m/>
    <m/>
  </r>
  <r>
    <s v="DIVIDENDO PROV 0 US$ 0,605"/>
    <d v="2016-11-28T00:00:00"/>
    <x v="135"/>
    <s v="US$"/>
    <x v="1038"/>
    <n v="0"/>
    <n v="100000"/>
    <n v="0"/>
    <n v="0"/>
    <n v="0"/>
    <n v="0.60499999999999998"/>
    <s v="Low"/>
    <n v="60500"/>
    <m/>
    <m/>
    <m/>
    <m/>
    <m/>
    <m/>
    <m/>
    <m/>
    <m/>
  </r>
  <r>
    <s v="DIVIDENDO US$ 0,603725"/>
    <d v="2020-12-14T00:00:00"/>
    <x v="89"/>
    <s v="US$"/>
    <x v="1075"/>
    <n v="0"/>
    <n v="100000"/>
    <n v="0"/>
    <n v="0"/>
    <n v="0"/>
    <n v="0.60399999999999998"/>
    <s v="Low"/>
    <n v="60400"/>
    <m/>
    <m/>
    <m/>
    <m/>
    <m/>
    <m/>
    <m/>
    <m/>
    <m/>
  </r>
  <r>
    <s v="DIVIDENDO US$ 0,604017"/>
    <d v="2020-12-14T00:00:00"/>
    <x v="89"/>
    <s v="US$"/>
    <x v="1029"/>
    <n v="0"/>
    <n v="100000"/>
    <n v="0"/>
    <n v="0"/>
    <n v="0"/>
    <n v="0.60399999999999998"/>
    <s v="Low"/>
    <n v="60400"/>
    <m/>
    <m/>
    <m/>
    <m/>
    <m/>
    <m/>
    <m/>
    <m/>
    <m/>
  </r>
  <r>
    <s v="DIVIDENDO PROV 0 US$ 0,603356"/>
    <d v="2021-06-10T00:00:00"/>
    <x v="103"/>
    <s v="US$"/>
    <x v="1099"/>
    <n v="0"/>
    <n v="100000"/>
    <n v="0"/>
    <n v="0"/>
    <n v="0"/>
    <n v="0.60299999999999998"/>
    <s v="Low"/>
    <n v="60300"/>
    <m/>
    <m/>
    <m/>
    <m/>
    <m/>
    <m/>
    <m/>
    <m/>
    <m/>
  </r>
  <r>
    <s v="DIVIDENDO US$ 0,602945"/>
    <d v="2020-09-23T00:00:00"/>
    <x v="891"/>
    <s v="US$"/>
    <x v="1114"/>
    <n v="0"/>
    <n v="100000"/>
    <n v="0"/>
    <n v="0"/>
    <n v="0"/>
    <n v="0.60299999999999998"/>
    <s v="Low"/>
    <n v="60300"/>
    <m/>
    <m/>
    <m/>
    <m/>
    <m/>
    <m/>
    <m/>
    <m/>
    <m/>
  </r>
  <r>
    <s v="DIVIDENDO US$ 0,6025"/>
    <d v="2019-07-09T00:00:00"/>
    <x v="1404"/>
    <s v="US$"/>
    <x v="1124"/>
    <n v="0"/>
    <n v="100000"/>
    <n v="0"/>
    <n v="0"/>
    <n v="0"/>
    <n v="0.60299999999999998"/>
    <s v="Low"/>
    <n v="60300"/>
    <m/>
    <m/>
    <m/>
    <m/>
    <m/>
    <m/>
    <m/>
    <m/>
    <m/>
  </r>
  <r>
    <s v="DIVIDENDO US$ 0,6025"/>
    <d v="2019-04-09T00:00:00"/>
    <x v="397"/>
    <s v="US$"/>
    <x v="1124"/>
    <n v="0"/>
    <n v="100000"/>
    <n v="0"/>
    <n v="0"/>
    <n v="0"/>
    <n v="0.60299999999999998"/>
    <s v="Low"/>
    <n v="60300"/>
    <m/>
    <m/>
    <m/>
    <m/>
    <m/>
    <m/>
    <m/>
    <m/>
    <m/>
  </r>
  <r>
    <s v="DIVIDENDO US$ 0,603025"/>
    <d v="2019-03-20T00:00:00"/>
    <x v="1213"/>
    <s v="US$"/>
    <x v="1036"/>
    <n v="0"/>
    <n v="100000"/>
    <n v="0"/>
    <n v="0"/>
    <n v="0"/>
    <n v="0.60299999999999998"/>
    <s v="Low"/>
    <n v="60300"/>
    <m/>
    <m/>
    <m/>
    <m/>
    <m/>
    <m/>
    <m/>
    <m/>
    <m/>
  </r>
  <r>
    <s v="DIVIDENDO US$ 0,6025"/>
    <d v="2019-01-09T00:00:00"/>
    <x v="1227"/>
    <s v="US$"/>
    <x v="1124"/>
    <n v="0"/>
    <n v="100000"/>
    <n v="0"/>
    <n v="0"/>
    <n v="0"/>
    <n v="0.60299999999999998"/>
    <s v="Low"/>
    <n v="60300"/>
    <m/>
    <m/>
    <m/>
    <m/>
    <m/>
    <m/>
    <m/>
    <m/>
    <m/>
  </r>
  <r>
    <s v="DIVIDENDO US$ 0,6025"/>
    <d v="2018-10-09T00:00:00"/>
    <x v="1405"/>
    <s v="US$"/>
    <x v="1124"/>
    <n v="0"/>
    <n v="100000"/>
    <n v="0"/>
    <n v="0"/>
    <n v="0"/>
    <n v="0.60299999999999998"/>
    <s v="Low"/>
    <n v="60300"/>
    <m/>
    <m/>
    <m/>
    <m/>
    <m/>
    <m/>
    <m/>
    <m/>
    <m/>
  </r>
  <r>
    <s v="DIVIDENDO US$ 0,602325"/>
    <d v="2017-09-26T00:00:00"/>
    <x v="706"/>
    <s v="US$"/>
    <x v="1072"/>
    <n v="0"/>
    <n v="100000"/>
    <n v="0"/>
    <n v="0"/>
    <n v="0"/>
    <n v="0.60199999999999998"/>
    <s v="Low"/>
    <n v="60200"/>
    <m/>
    <m/>
    <m/>
    <m/>
    <m/>
    <m/>
    <m/>
    <m/>
    <m/>
  </r>
  <r>
    <s v="DIVIDENDO US$ 0,601859"/>
    <d v="2015-06-25T00:00:00"/>
    <x v="16"/>
    <s v="US$"/>
    <x v="1014"/>
    <n v="0"/>
    <n v="100000"/>
    <n v="0"/>
    <n v="0"/>
    <n v="0"/>
    <n v="0.60199999999999998"/>
    <s v="Low"/>
    <n v="60200"/>
    <m/>
    <m/>
    <m/>
    <m/>
    <m/>
    <m/>
    <m/>
    <m/>
    <m/>
  </r>
  <r>
    <s v="DIVIDENDO US$ 0,601375"/>
    <d v="2020-12-14T00:00:00"/>
    <x v="89"/>
    <s v="US$"/>
    <x v="1036"/>
    <n v="0"/>
    <n v="100000"/>
    <n v="0"/>
    <n v="0"/>
    <n v="0"/>
    <n v="0.60099999999999998"/>
    <s v="Low"/>
    <n v="60100"/>
    <m/>
    <m/>
    <m/>
    <m/>
    <m/>
    <m/>
    <m/>
    <m/>
    <m/>
  </r>
  <r>
    <s v="DIVIDENDO US$ 0,601362"/>
    <d v="2015-06-25T00:00:00"/>
    <x v="16"/>
    <s v="US$"/>
    <x v="1075"/>
    <n v="0"/>
    <n v="100000"/>
    <n v="0"/>
    <n v="0"/>
    <n v="0"/>
    <n v="0.60099999999999998"/>
    <s v="Low"/>
    <n v="60100"/>
    <m/>
    <m/>
    <m/>
    <m/>
    <m/>
    <m/>
    <m/>
    <m/>
    <m/>
  </r>
  <r>
    <s v="DIVIDENDO PROV $ 0,00565548849"/>
    <d v="2021-07-27T00:00:00"/>
    <x v="673"/>
    <s v="$"/>
    <x v="6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602245"/>
    <d v="2021-07-02T00:00:00"/>
    <x v="645"/>
    <s v="US$"/>
    <x v="965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602271"/>
    <d v="2021-07-02T00:00:00"/>
    <x v="645"/>
    <s v="US$"/>
    <x v="966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601554"/>
    <d v="2021-07-02T00:00:00"/>
    <x v="645"/>
    <s v="US$"/>
    <x v="964"/>
    <n v="0"/>
    <n v="10000000"/>
    <n v="0"/>
    <n v="0"/>
    <n v="0"/>
    <n v="6.0000000000000001E-3"/>
    <s v="Low"/>
    <n v="60000"/>
    <m/>
    <m/>
    <m/>
    <m/>
    <m/>
    <m/>
    <m/>
    <m/>
    <m/>
  </r>
  <r>
    <s v="DIVIDENDO DEF US$ 0,005842908"/>
    <d v="2021-06-02T00:00:00"/>
    <x v="1098"/>
    <s v="US$"/>
    <x v="1132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188918333434530"/>
    <d v="2021-05-19T00:00:00"/>
    <x v="159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147817424906190"/>
    <d v="2021-05-19T00:00:00"/>
    <x v="159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PROV 0S$ 0,005929344976198080"/>
    <d v="2021-05-19T00:00:00"/>
    <x v="159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789901480292730"/>
    <d v="2021-05-19T00:00:00"/>
    <x v="159"/>
    <s v="US$"/>
    <x v="1066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469861818001270"/>
    <d v="2021-03-19T00:00:00"/>
    <x v="17"/>
    <s v="US$"/>
    <x v="97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7178931"/>
    <d v="2021-03-04T00:00:00"/>
    <x v="1266"/>
    <s v="US$"/>
    <x v="636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464392191446030"/>
    <d v="2020-08-21T00:00:00"/>
    <x v="442"/>
    <s v="US$"/>
    <x v="1024"/>
    <n v="0"/>
    <n v="10000000"/>
    <n v="0"/>
    <n v="0"/>
    <n v="0"/>
    <n v="6.0000000000000001E-3"/>
    <s v="Low"/>
    <n v="60000"/>
    <m/>
    <m/>
    <m/>
    <m/>
    <m/>
    <m/>
    <m/>
    <m/>
    <m/>
  </r>
  <r>
    <s v="DIVIDENDO US$ 0,600204"/>
    <d v="2020-06-15T00:00:00"/>
    <x v="2"/>
    <s v="US$"/>
    <x v="1072"/>
    <n v="0"/>
    <n v="100000"/>
    <n v="0"/>
    <n v="0"/>
    <n v="0"/>
    <n v="0.6"/>
    <s v="Low"/>
    <n v="60000"/>
    <m/>
    <m/>
    <m/>
    <m/>
    <m/>
    <m/>
    <m/>
    <m/>
    <m/>
  </r>
  <r>
    <s v="DIVIDENDO PROV US$ 0,00584632455656130"/>
    <d v="2020-04-23T00:00:00"/>
    <x v="286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62635157464080"/>
    <d v="2020-04-23T00:00:00"/>
    <x v="286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825900340055070"/>
    <d v="2020-04-23T00:00:00"/>
    <x v="286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46086"/>
    <d v="2020-04-09T00:00:00"/>
    <x v="1144"/>
    <s v="US$"/>
    <x v="781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125456807559590"/>
    <d v="2020-03-24T00:00:00"/>
    <x v="903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957279453334320"/>
    <d v="2020-03-24T00:00:00"/>
    <x v="903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145318852289730"/>
    <d v="2020-03-24T00:00:00"/>
    <x v="903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45630254575107"/>
    <d v="2019-12-20T00:00:00"/>
    <x v="350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27452566865221"/>
    <d v="2019-12-20T00:00:00"/>
    <x v="350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44030857762334"/>
    <d v="2019-12-20T00:00:00"/>
    <x v="350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28484221073778"/>
    <d v="2019-12-20T00:00:00"/>
    <x v="350"/>
    <s v="US$"/>
    <x v="97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24903287619576"/>
    <d v="2019-12-20T00:00:00"/>
    <x v="350"/>
    <s v="US$"/>
    <x v="102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29151852964371"/>
    <d v="2019-12-20T00:00:00"/>
    <x v="350"/>
    <s v="US$"/>
    <x v="1025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930341883958830"/>
    <d v="2019-11-22T00:00:00"/>
    <x v="199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781066022933440"/>
    <d v="2019-11-22T00:00:00"/>
    <x v="199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943982569713630"/>
    <d v="2019-11-22T00:00:00"/>
    <x v="199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58271368908240"/>
    <d v="2019-10-16T00:00:00"/>
    <x v="679"/>
    <s v="US$"/>
    <x v="97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3248211087762"/>
    <d v="2019-10-16T00:00:00"/>
    <x v="679"/>
    <s v="US$"/>
    <x v="102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632097352474"/>
    <d v="2019-10-16T00:00:00"/>
    <x v="679"/>
    <s v="US$"/>
    <x v="1025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7220583776407900"/>
    <d v="2019-09-13T00:00:00"/>
    <x v="787"/>
    <s v="US$"/>
    <x v="1025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56948527827927000"/>
    <d v="2019-09-13T00:00:00"/>
    <x v="787"/>
    <s v="US$"/>
    <x v="1024"/>
    <n v="0"/>
    <n v="10000000"/>
    <n v="0"/>
    <n v="0"/>
    <n v="0"/>
    <n v="6.0000000000000001E-3"/>
    <s v="Low"/>
    <n v="60000"/>
    <m/>
    <m/>
    <m/>
    <m/>
    <m/>
    <m/>
    <m/>
    <m/>
    <m/>
  </r>
  <r>
    <s v="DIVIDENDO US$ 0,0057176166478696700"/>
    <d v="2019-09-13T00:00:00"/>
    <x v="787"/>
    <s v="US$"/>
    <x v="974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379159349246650"/>
    <d v="2019-08-21T00:00:00"/>
    <x v="823"/>
    <s v="US$"/>
    <x v="918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222923052487650"/>
    <d v="2019-08-21T00:00:00"/>
    <x v="823"/>
    <s v="US$"/>
    <x v="990"/>
    <n v="0"/>
    <n v="10000000"/>
    <n v="0"/>
    <n v="0"/>
    <n v="0"/>
    <n v="6.0000000000000001E-3"/>
    <s v="Low"/>
    <n v="60000"/>
    <m/>
    <m/>
    <m/>
    <m/>
    <m/>
    <m/>
    <m/>
    <m/>
    <m/>
  </r>
  <r>
    <s v="DIVIDENDO PROV US$ 0,006369278902360710"/>
    <d v="2019-08-21T00:00:00"/>
    <x v="823"/>
    <s v="US$"/>
    <x v="991"/>
    <n v="0"/>
    <n v="10000000"/>
    <n v="0"/>
    <n v="0"/>
    <n v="0"/>
    <n v="6.0000000000000001E-3"/>
    <s v="Low"/>
    <n v="60000"/>
    <m/>
    <m/>
    <m/>
    <m/>
    <m/>
    <m/>
    <m/>
    <m/>
    <m/>
  </r>
  <r>
    <s v="DIVIDENDO US$ 0,3"/>
    <d v="2018-05-09T00:00:00"/>
    <x v="72"/>
    <s v="US$"/>
    <x v="1063"/>
    <n v="0"/>
    <n v="200000"/>
    <n v="0"/>
    <n v="0"/>
    <n v="0"/>
    <n v="0.3"/>
    <s v="Low"/>
    <n v="60000"/>
    <m/>
    <m/>
    <m/>
    <m/>
    <m/>
    <m/>
    <m/>
    <m/>
    <m/>
  </r>
  <r>
    <s v="DIVIDENDO US$ 0,3"/>
    <d v="2018-02-07T00:00:00"/>
    <x v="1089"/>
    <s v="US$"/>
    <x v="1063"/>
    <n v="0"/>
    <n v="200000"/>
    <n v="0"/>
    <n v="0"/>
    <n v="0"/>
    <n v="0.3"/>
    <s v="Low"/>
    <n v="60000"/>
    <m/>
    <m/>
    <m/>
    <m/>
    <m/>
    <m/>
    <m/>
    <m/>
    <m/>
  </r>
  <r>
    <s v="DIVIDENDO PROV US$ 0,00610947"/>
    <d v="2018-01-04T00:00:00"/>
    <x v="336"/>
    <s v="US$"/>
    <x v="850"/>
    <n v="0"/>
    <n v="10000000"/>
    <n v="0"/>
    <n v="0"/>
    <n v="0"/>
    <n v="6.0000000000000001E-3"/>
    <s v="Low"/>
    <n v="60000"/>
    <m/>
    <m/>
    <m/>
    <m/>
    <m/>
    <m/>
    <m/>
    <m/>
    <m/>
  </r>
  <r>
    <s v="DIVIDENDO US$ 0,600162"/>
    <d v="2017-12-19T00:00:00"/>
    <x v="951"/>
    <s v="US$"/>
    <x v="977"/>
    <n v="0"/>
    <n v="100000"/>
    <n v="0"/>
    <n v="0"/>
    <n v="0"/>
    <n v="0.6"/>
    <s v="Low"/>
    <n v="60000"/>
    <m/>
    <m/>
    <m/>
    <m/>
    <m/>
    <m/>
    <m/>
    <m/>
    <m/>
  </r>
  <r>
    <s v="DIVIDENDO US$ 0,3"/>
    <d v="2017-11-15T00:00:00"/>
    <x v="1285"/>
    <s v="US$"/>
    <x v="1063"/>
    <n v="0"/>
    <n v="200000"/>
    <n v="0"/>
    <n v="0"/>
    <n v="0"/>
    <n v="0.3"/>
    <s v="Low"/>
    <n v="60000"/>
    <m/>
    <m/>
    <m/>
    <m/>
    <m/>
    <m/>
    <m/>
    <m/>
    <m/>
  </r>
  <r>
    <s v="DIVIDENDO PROV US$ 0,00585660418698854"/>
    <d v="2017-07-28T00:00:00"/>
    <x v="1406"/>
    <s v="US$"/>
    <x v="773"/>
    <n v="0"/>
    <n v="10000000"/>
    <n v="0"/>
    <n v="0"/>
    <n v="0"/>
    <n v="6.0000000000000001E-3"/>
    <s v="Low"/>
    <n v="60000"/>
    <m/>
    <m/>
    <m/>
    <m/>
    <m/>
    <m/>
    <m/>
    <m/>
    <m/>
  </r>
  <r>
    <s v="DIVIDENDO US$ 0,6"/>
    <d v="2017-05-15T00:00:00"/>
    <x v="1278"/>
    <s v="US$"/>
    <x v="1062"/>
    <n v="0"/>
    <n v="100000"/>
    <n v="0"/>
    <n v="0"/>
    <n v="0"/>
    <n v="0.6"/>
    <s v="Low"/>
    <n v="60000"/>
    <m/>
    <m/>
    <m/>
    <m/>
    <m/>
    <m/>
    <m/>
    <m/>
    <m/>
  </r>
  <r>
    <s v="DIVIDENDO US$ 0,6"/>
    <d v="2017-02-13T00:00:00"/>
    <x v="623"/>
    <s v="US$"/>
    <x v="1062"/>
    <n v="0"/>
    <n v="100000"/>
    <n v="0"/>
    <n v="0"/>
    <n v="0"/>
    <n v="0.6"/>
    <s v="Low"/>
    <n v="60000"/>
    <m/>
    <m/>
    <m/>
    <m/>
    <m/>
    <m/>
    <m/>
    <m/>
    <m/>
  </r>
  <r>
    <s v="DIVIDENDO US$ 0,6"/>
    <d v="2016-11-14T00:00:00"/>
    <x v="1291"/>
    <s v="US$"/>
    <x v="1062"/>
    <n v="0"/>
    <n v="100000"/>
    <n v="0"/>
    <n v="0"/>
    <n v="0"/>
    <n v="0.6"/>
    <s v="Low"/>
    <n v="60000"/>
    <m/>
    <m/>
    <m/>
    <m/>
    <m/>
    <m/>
    <m/>
    <m/>
    <m/>
  </r>
  <r>
    <s v="DIVIDENDO US$ 0,6"/>
    <d v="2016-08-15T00:00:00"/>
    <x v="1292"/>
    <s v="US$"/>
    <x v="1062"/>
    <n v="0"/>
    <n v="100000"/>
    <n v="0"/>
    <n v="0"/>
    <n v="0"/>
    <n v="0.6"/>
    <s v="Low"/>
    <n v="60000"/>
    <m/>
    <m/>
    <m/>
    <m/>
    <m/>
    <m/>
    <m/>
    <m/>
    <m/>
  </r>
  <r>
    <s v="DIVIDENDO US$ 0,599074"/>
    <d v="2020-06-15T00:00:00"/>
    <x v="2"/>
    <s v="US$"/>
    <x v="1053"/>
    <n v="0"/>
    <n v="100000"/>
    <n v="0"/>
    <n v="0"/>
    <n v="0"/>
    <n v="0.59899999999999998"/>
    <s v="Low"/>
    <n v="59900"/>
    <m/>
    <m/>
    <m/>
    <m/>
    <m/>
    <m/>
    <m/>
    <m/>
    <m/>
  </r>
  <r>
    <s v="DIVIDENDO US$ 0,598279"/>
    <d v="2018-12-18T00:00:00"/>
    <x v="1199"/>
    <s v="US$"/>
    <x v="1056"/>
    <n v="0"/>
    <n v="100000"/>
    <n v="0"/>
    <n v="0"/>
    <n v="0"/>
    <n v="0.59799999999999998"/>
    <s v="Low"/>
    <n v="59800"/>
    <m/>
    <m/>
    <m/>
    <m/>
    <m/>
    <m/>
    <m/>
    <m/>
    <m/>
  </r>
  <r>
    <s v="DIVIDENDO US$ 0,597343"/>
    <d v="2019-12-16T00:00:00"/>
    <x v="892"/>
    <s v="US$"/>
    <x v="1130"/>
    <n v="0"/>
    <n v="100000"/>
    <n v="0"/>
    <n v="0"/>
    <n v="0"/>
    <n v="0.59699999999999998"/>
    <s v="Low"/>
    <n v="59700"/>
    <m/>
    <m/>
    <m/>
    <m/>
    <m/>
    <m/>
    <m/>
    <m/>
    <m/>
  </r>
  <r>
    <s v="DIVIDENDO US$ 0,596688"/>
    <d v="2017-12-19T00:00:00"/>
    <x v="951"/>
    <s v="US$"/>
    <x v="1049"/>
    <n v="0"/>
    <n v="100000"/>
    <n v="0"/>
    <n v="0"/>
    <n v="0"/>
    <n v="0.59699999999999998"/>
    <s v="Low"/>
    <n v="59700"/>
    <m/>
    <m/>
    <m/>
    <m/>
    <m/>
    <m/>
    <m/>
    <m/>
    <m/>
  </r>
  <r>
    <s v="DIVIDENDO US$ 0,59574"/>
    <d v="2020-12-14T00:00:00"/>
    <x v="89"/>
    <s v="US$"/>
    <x v="1057"/>
    <n v="0"/>
    <n v="100000"/>
    <n v="0"/>
    <n v="0"/>
    <n v="0"/>
    <n v="0.59599999999999997"/>
    <s v="Low"/>
    <n v="59600"/>
    <m/>
    <m/>
    <m/>
    <m/>
    <m/>
    <m/>
    <m/>
    <m/>
    <m/>
  </r>
  <r>
    <s v="DIVIDENDO US$ 0,595771"/>
    <d v="2020-12-14T00:00:00"/>
    <x v="89"/>
    <s v="US$"/>
    <x v="1093"/>
    <n v="0"/>
    <n v="100000"/>
    <n v="0"/>
    <n v="0"/>
    <n v="0"/>
    <n v="0.59599999999999997"/>
    <s v="Low"/>
    <n v="59600"/>
    <m/>
    <m/>
    <m/>
    <m/>
    <m/>
    <m/>
    <m/>
    <m/>
    <m/>
  </r>
  <r>
    <s v="DIVIDENDO US$ 0,596173"/>
    <d v="2016-12-21T00:00:00"/>
    <x v="854"/>
    <s v="US$"/>
    <x v="1005"/>
    <n v="0"/>
    <n v="100000"/>
    <n v="0"/>
    <n v="0"/>
    <n v="0"/>
    <n v="0.59599999999999997"/>
    <s v="Low"/>
    <n v="59600"/>
    <m/>
    <m/>
    <m/>
    <m/>
    <m/>
    <m/>
    <m/>
    <m/>
    <m/>
  </r>
  <r>
    <s v="DIVIDENDO US$ 0,595159"/>
    <d v="2018-07-03T00:00:00"/>
    <x v="1216"/>
    <s v="US$"/>
    <x v="1130"/>
    <n v="0"/>
    <n v="100000"/>
    <n v="0"/>
    <n v="0"/>
    <n v="0"/>
    <n v="0.59499999999999997"/>
    <s v="Low"/>
    <n v="59500"/>
    <m/>
    <m/>
    <m/>
    <m/>
    <m/>
    <m/>
    <m/>
    <m/>
    <m/>
  </r>
  <r>
    <s v="DIVIDENDO US$ 0,595156"/>
    <d v="2017-06-20T00:00:00"/>
    <x v="413"/>
    <s v="US$"/>
    <x v="1099"/>
    <n v="0"/>
    <n v="100000"/>
    <n v="0"/>
    <n v="0"/>
    <n v="0"/>
    <n v="0.59499999999999997"/>
    <s v="Low"/>
    <n v="59500"/>
    <m/>
    <m/>
    <m/>
    <m/>
    <m/>
    <m/>
    <m/>
    <m/>
    <m/>
  </r>
  <r>
    <s v="DIVIDENDO US$ 0,595"/>
    <d v="2016-08-17T00:00:00"/>
    <x v="1372"/>
    <s v="US$"/>
    <x v="1052"/>
    <n v="0"/>
    <n v="100000"/>
    <n v="0"/>
    <n v="0"/>
    <n v="0"/>
    <n v="0.59499999999999997"/>
    <s v="Low"/>
    <n v="59500"/>
    <m/>
    <m/>
    <m/>
    <m/>
    <m/>
    <m/>
    <m/>
    <m/>
    <m/>
  </r>
  <r>
    <s v="DIVIDENDO US$ 0,595"/>
    <d v="2016-05-17T00:00:00"/>
    <x v="1293"/>
    <s v="US$"/>
    <x v="1052"/>
    <n v="0"/>
    <n v="100000"/>
    <n v="0"/>
    <n v="0"/>
    <n v="0"/>
    <n v="0.59499999999999997"/>
    <s v="Low"/>
    <n v="59500"/>
    <m/>
    <m/>
    <m/>
    <m/>
    <m/>
    <m/>
    <m/>
    <m/>
    <m/>
  </r>
  <r>
    <s v="DIVIDENDO US$ 0,595"/>
    <d v="2016-02-23T00:00:00"/>
    <x v="1298"/>
    <s v="US$"/>
    <x v="1052"/>
    <n v="0"/>
    <n v="100000"/>
    <n v="0"/>
    <n v="0"/>
    <n v="0"/>
    <n v="0.59499999999999997"/>
    <s v="Low"/>
    <n v="59500"/>
    <m/>
    <m/>
    <m/>
    <m/>
    <m/>
    <m/>
    <m/>
    <m/>
    <m/>
  </r>
  <r>
    <s v="DIVIDENDO US$ 0,595"/>
    <d v="2015-11-17T00:00:00"/>
    <x v="197"/>
    <s v="US$"/>
    <x v="1052"/>
    <n v="0"/>
    <n v="100000"/>
    <n v="0"/>
    <n v="0"/>
    <n v="0"/>
    <n v="0.59499999999999997"/>
    <s v="Low"/>
    <n v="59500"/>
    <m/>
    <m/>
    <m/>
    <m/>
    <m/>
    <m/>
    <m/>
    <m/>
    <m/>
  </r>
  <r>
    <s v="DIVIDENDO PROV 0 US$ 0,594159"/>
    <d v="2021-06-10T00:00:00"/>
    <x v="103"/>
    <s v="US$"/>
    <x v="947"/>
    <n v="0"/>
    <n v="100000"/>
    <n v="0"/>
    <n v="0"/>
    <n v="0"/>
    <n v="0.59399999999999997"/>
    <s v="Low"/>
    <n v="59400"/>
    <m/>
    <m/>
    <m/>
    <m/>
    <m/>
    <m/>
    <m/>
    <m/>
    <m/>
  </r>
  <r>
    <s v="DIVIDENDO US$ 0,593744"/>
    <d v="2019-12-16T00:00:00"/>
    <x v="892"/>
    <s v="US$"/>
    <x v="1122"/>
    <n v="0"/>
    <n v="100000"/>
    <n v="0"/>
    <n v="0"/>
    <n v="0"/>
    <n v="0.59399999999999997"/>
    <s v="Low"/>
    <n v="59400"/>
    <m/>
    <m/>
    <m/>
    <m/>
    <m/>
    <m/>
    <m/>
    <m/>
    <m/>
  </r>
  <r>
    <s v="DIVIDENDO US$ 0,592476"/>
    <d v="2020-12-14T00:00:00"/>
    <x v="89"/>
    <s v="US$"/>
    <x v="1130"/>
    <n v="0"/>
    <n v="100000"/>
    <n v="0"/>
    <n v="0"/>
    <n v="0"/>
    <n v="0.59199999999999997"/>
    <s v="Low"/>
    <n v="59200"/>
    <m/>
    <m/>
    <m/>
    <m/>
    <m/>
    <m/>
    <m/>
    <m/>
    <m/>
  </r>
  <r>
    <s v="DIVIDENDO US$ 0,591813"/>
    <d v="2019-06-17T00:00:00"/>
    <x v="191"/>
    <s v="US$"/>
    <x v="1035"/>
    <n v="0"/>
    <n v="100000"/>
    <n v="0"/>
    <n v="0"/>
    <n v="0"/>
    <n v="0.59199999999999997"/>
    <s v="Low"/>
    <n v="59200"/>
    <m/>
    <m/>
    <m/>
    <m/>
    <m/>
    <m/>
    <m/>
    <m/>
    <m/>
  </r>
  <r>
    <s v="DIVIDENDO US$ 0,591832"/>
    <d v="2017-03-24T00:00:00"/>
    <x v="754"/>
    <s v="US$"/>
    <x v="1049"/>
    <n v="0"/>
    <n v="100000"/>
    <n v="0"/>
    <n v="0"/>
    <n v="0"/>
    <n v="0.59199999999999997"/>
    <s v="Low"/>
    <n v="59200"/>
    <m/>
    <m/>
    <m/>
    <m/>
    <m/>
    <m/>
    <m/>
    <m/>
    <m/>
  </r>
  <r>
    <s v="DIVIDENDO US$ 0,592292"/>
    <d v="2014-12-24T00:00:00"/>
    <x v="1205"/>
    <s v="US$"/>
    <x v="1072"/>
    <n v="0"/>
    <n v="100000"/>
    <n v="0"/>
    <n v="0"/>
    <n v="0"/>
    <n v="0.59199999999999997"/>
    <s v="Low"/>
    <n v="59200"/>
    <m/>
    <m/>
    <m/>
    <m/>
    <m/>
    <m/>
    <m/>
    <m/>
    <m/>
  </r>
  <r>
    <s v="DIVIDENDO US$ 0,59"/>
    <d v="2018-07-09T00:00:00"/>
    <x v="1407"/>
    <s v="US$"/>
    <x v="1124"/>
    <n v="0"/>
    <n v="100000"/>
    <n v="0"/>
    <n v="0"/>
    <n v="0"/>
    <n v="0.59"/>
    <s v="Low"/>
    <n v="59000"/>
    <m/>
    <m/>
    <m/>
    <m/>
    <m/>
    <m/>
    <m/>
    <m/>
    <m/>
  </r>
  <r>
    <s v="DIVIDENDO US$ 0,59"/>
    <d v="2018-04-09T00:00:00"/>
    <x v="609"/>
    <s v="US$"/>
    <x v="1124"/>
    <n v="0"/>
    <n v="100000"/>
    <n v="0"/>
    <n v="0"/>
    <n v="0"/>
    <n v="0.59"/>
    <s v="Low"/>
    <n v="59000"/>
    <m/>
    <m/>
    <m/>
    <m/>
    <m/>
    <m/>
    <m/>
    <m/>
    <m/>
  </r>
  <r>
    <s v="DIVIDENDO US$ 0,59"/>
    <d v="2018-01-09T00:00:00"/>
    <x v="789"/>
    <s v="US$"/>
    <x v="1124"/>
    <n v="0"/>
    <n v="100000"/>
    <n v="0"/>
    <n v="0"/>
    <n v="0"/>
    <n v="0.59"/>
    <s v="Low"/>
    <n v="59000"/>
    <m/>
    <m/>
    <m/>
    <m/>
    <m/>
    <m/>
    <m/>
    <m/>
    <m/>
  </r>
  <r>
    <s v="DIVIDENDO US$ 0,59"/>
    <d v="2017-10-06T00:00:00"/>
    <x v="1408"/>
    <s v="US$"/>
    <x v="1124"/>
    <n v="0"/>
    <n v="100000"/>
    <n v="0"/>
    <n v="0"/>
    <n v="0"/>
    <n v="0.59"/>
    <s v="Low"/>
    <n v="59000"/>
    <m/>
    <m/>
    <m/>
    <m/>
    <m/>
    <m/>
    <m/>
    <m/>
    <m/>
  </r>
  <r>
    <s v="DIVIDENDO US$ 0,589836"/>
    <d v="2015-12-24T00:00:00"/>
    <x v="968"/>
    <s v="US$"/>
    <x v="1076"/>
    <n v="0"/>
    <n v="100000"/>
    <n v="0"/>
    <n v="0"/>
    <n v="0"/>
    <n v="0.59"/>
    <s v="Low"/>
    <n v="59000"/>
    <m/>
    <m/>
    <m/>
    <m/>
    <m/>
    <m/>
    <m/>
    <m/>
    <m/>
  </r>
  <r>
    <s v="DIVIDENDO US$ 0,59"/>
    <d v="2015-12-01T00:00:00"/>
    <x v="129"/>
    <s v="US$"/>
    <x v="983"/>
    <n v="0"/>
    <n v="100000"/>
    <n v="0"/>
    <n v="0"/>
    <n v="0"/>
    <n v="0.59"/>
    <s v="Low"/>
    <n v="59000"/>
    <m/>
    <m/>
    <m/>
    <m/>
    <m/>
    <m/>
    <m/>
    <m/>
    <m/>
  </r>
  <r>
    <s v="DIVIDENDO US$ 0,59"/>
    <d v="2015-09-01T00:00:00"/>
    <x v="1409"/>
    <s v="US$"/>
    <x v="983"/>
    <n v="0"/>
    <n v="100000"/>
    <n v="0"/>
    <n v="0"/>
    <n v="0"/>
    <n v="0.59"/>
    <s v="Low"/>
    <n v="59000"/>
    <m/>
    <m/>
    <m/>
    <m/>
    <m/>
    <m/>
    <m/>
    <m/>
    <m/>
  </r>
  <r>
    <s v="DIVIDENDO US$ 0,59"/>
    <d v="2015-06-02T00:00:00"/>
    <x v="498"/>
    <s v="US$"/>
    <x v="983"/>
    <n v="0"/>
    <n v="100000"/>
    <n v="0"/>
    <n v="0"/>
    <n v="0"/>
    <n v="0.59"/>
    <s v="Low"/>
    <n v="59000"/>
    <m/>
    <m/>
    <m/>
    <m/>
    <m/>
    <m/>
    <m/>
    <m/>
    <m/>
  </r>
  <r>
    <s v="DIVIDENDO US$ 0,59"/>
    <d v="2015-03-10T00:00:00"/>
    <x v="9"/>
    <s v="US$"/>
    <x v="983"/>
    <n v="0"/>
    <n v="100000"/>
    <n v="0"/>
    <n v="0"/>
    <n v="0"/>
    <n v="0.59"/>
    <s v="Low"/>
    <n v="59000"/>
    <m/>
    <m/>
    <m/>
    <m/>
    <m/>
    <m/>
    <m/>
    <m/>
    <m/>
  </r>
  <r>
    <s v="DIVIDENDO US$ 0,587879"/>
    <d v="2016-07-06T00:00:00"/>
    <x v="1380"/>
    <s v="US$"/>
    <x v="1079"/>
    <n v="0"/>
    <n v="100000"/>
    <n v="0"/>
    <n v="0"/>
    <n v="0"/>
    <n v="0.58799999999999997"/>
    <s v="Low"/>
    <n v="58800"/>
    <m/>
    <m/>
    <m/>
    <m/>
    <m/>
    <m/>
    <m/>
    <m/>
    <m/>
  </r>
  <r>
    <s v="DIVIDENDO US$ 0,587372"/>
    <d v="2020-12-14T00:00:00"/>
    <x v="89"/>
    <s v="US$"/>
    <x v="981"/>
    <n v="0"/>
    <n v="100000"/>
    <n v="0"/>
    <n v="0"/>
    <n v="0"/>
    <n v="0.58699999999999997"/>
    <s v="Low"/>
    <n v="58700"/>
    <m/>
    <m/>
    <m/>
    <m/>
    <m/>
    <m/>
    <m/>
    <m/>
    <m/>
  </r>
  <r>
    <s v="DIVIDENDO US$ 0,587138"/>
    <d v="2019-03-20T00:00:00"/>
    <x v="1213"/>
    <s v="US$"/>
    <x v="1096"/>
    <n v="0"/>
    <n v="100000"/>
    <n v="0"/>
    <n v="0"/>
    <n v="0"/>
    <n v="0.58699999999999997"/>
    <s v="Low"/>
    <n v="58700"/>
    <m/>
    <m/>
    <m/>
    <m/>
    <m/>
    <m/>
    <m/>
    <m/>
    <m/>
  </r>
  <r>
    <s v="DIVIDENDO US$ 0,586873"/>
    <d v="2018-09-26T00:00:00"/>
    <x v="1214"/>
    <s v="US$"/>
    <x v="1133"/>
    <n v="0"/>
    <n v="100000"/>
    <n v="0"/>
    <n v="0"/>
    <n v="0"/>
    <n v="0.58699999999999997"/>
    <s v="Low"/>
    <n v="58700"/>
    <m/>
    <m/>
    <m/>
    <m/>
    <m/>
    <m/>
    <m/>
    <m/>
    <m/>
  </r>
  <r>
    <s v="DIVIDENDO US$ 0,58595"/>
    <d v="2020-03-25T00:00:00"/>
    <x v="731"/>
    <s v="US$"/>
    <x v="1049"/>
    <n v="0"/>
    <n v="100000"/>
    <n v="0"/>
    <n v="0"/>
    <n v="0"/>
    <n v="0.58599999999999997"/>
    <s v="Low"/>
    <n v="58600"/>
    <m/>
    <m/>
    <m/>
    <m/>
    <m/>
    <m/>
    <m/>
    <m/>
    <m/>
  </r>
  <r>
    <s v="DIVIDENDO US$ 0,585941"/>
    <d v="2016-09-26T00:00:00"/>
    <x v="737"/>
    <s v="US$"/>
    <x v="1076"/>
    <n v="0"/>
    <n v="100000"/>
    <n v="0"/>
    <n v="0"/>
    <n v="0"/>
    <n v="0.58599999999999997"/>
    <s v="Low"/>
    <n v="58600"/>
    <m/>
    <m/>
    <m/>
    <m/>
    <m/>
    <m/>
    <m/>
    <m/>
    <m/>
  </r>
  <r>
    <s v="DIVIDENDO PROV 0 US$ 0,58496"/>
    <d v="2021-06-10T00:00:00"/>
    <x v="103"/>
    <s v="US$"/>
    <x v="1057"/>
    <n v="0"/>
    <n v="100000"/>
    <n v="0"/>
    <n v="0"/>
    <n v="0"/>
    <n v="0.58499999999999996"/>
    <s v="Low"/>
    <n v="58500"/>
    <m/>
    <m/>
    <m/>
    <m/>
    <m/>
    <m/>
    <m/>
    <m/>
    <m/>
  </r>
  <r>
    <s v="DIVIDENDO US$ 0,585085"/>
    <d v="2015-12-24T00:00:00"/>
    <x v="968"/>
    <s v="US$"/>
    <x v="1072"/>
    <n v="0"/>
    <n v="100000"/>
    <n v="0"/>
    <n v="0"/>
    <n v="0"/>
    <n v="0.58499999999999996"/>
    <s v="Low"/>
    <n v="58500"/>
    <m/>
    <m/>
    <m/>
    <m/>
    <m/>
    <m/>
    <m/>
    <m/>
    <m/>
  </r>
  <r>
    <s v="DIVIDENDO US$ 0,584204"/>
    <d v="2019-06-17T00:00:00"/>
    <x v="191"/>
    <s v="US$"/>
    <x v="1079"/>
    <n v="0"/>
    <n v="100000"/>
    <n v="0"/>
    <n v="0"/>
    <n v="0"/>
    <n v="0.58399999999999996"/>
    <s v="Low"/>
    <n v="58400"/>
    <m/>
    <m/>
    <m/>
    <m/>
    <m/>
    <m/>
    <m/>
    <m/>
    <m/>
  </r>
  <r>
    <s v="DIVIDENDO US$ 0,583789"/>
    <d v="2018-12-18T00:00:00"/>
    <x v="1199"/>
    <s v="US$"/>
    <x v="1115"/>
    <n v="0"/>
    <n v="100000"/>
    <n v="0"/>
    <n v="0"/>
    <n v="0"/>
    <n v="0.58399999999999996"/>
    <s v="Low"/>
    <n v="58400"/>
    <m/>
    <m/>
    <m/>
    <m/>
    <m/>
    <m/>
    <m/>
    <m/>
    <m/>
  </r>
  <r>
    <s v="DIVIDENDO US$ 0,583766"/>
    <d v="2016-12-21T00:00:00"/>
    <x v="854"/>
    <s v="US$"/>
    <x v="1114"/>
    <n v="0"/>
    <n v="100000"/>
    <n v="0"/>
    <n v="0"/>
    <n v="0"/>
    <n v="0.58399999999999996"/>
    <s v="Low"/>
    <n v="58400"/>
    <m/>
    <m/>
    <m/>
    <m/>
    <m/>
    <m/>
    <m/>
    <m/>
    <m/>
  </r>
  <r>
    <s v="DIVIDENDO US$ 0,583708"/>
    <d v="2016-03-23T00:00:00"/>
    <x v="1015"/>
    <s v="US$"/>
    <x v="1049"/>
    <n v="0"/>
    <n v="100000"/>
    <n v="0"/>
    <n v="0"/>
    <n v="0"/>
    <n v="0.58399999999999996"/>
    <s v="Low"/>
    <n v="58400"/>
    <m/>
    <m/>
    <m/>
    <m/>
    <m/>
    <m/>
    <m/>
    <m/>
    <m/>
  </r>
  <r>
    <s v="DIVIDENDO US$ 0,582989"/>
    <d v="2020-06-15T00:00:00"/>
    <x v="2"/>
    <s v="US$"/>
    <x v="982"/>
    <n v="0"/>
    <n v="100000"/>
    <n v="0"/>
    <n v="0"/>
    <n v="0"/>
    <n v="0.58299999999999996"/>
    <s v="Low"/>
    <n v="58300"/>
    <m/>
    <m/>
    <m/>
    <m/>
    <m/>
    <m/>
    <m/>
    <m/>
    <m/>
  </r>
  <r>
    <s v="DIVIDENDO $ 0,015181"/>
    <d v="2016-05-20T00:00:00"/>
    <x v="101"/>
    <s v="$"/>
    <x v="694"/>
    <n v="0"/>
    <n v="3883012"/>
    <n v="0"/>
    <n v="0"/>
    <n v="0"/>
    <n v="1.4999999999999999E-2"/>
    <s v="Low"/>
    <n v="58245.18"/>
    <m/>
    <m/>
    <m/>
    <m/>
    <m/>
    <m/>
    <m/>
    <m/>
    <m/>
  </r>
  <r>
    <s v="DIVIDENDO US$ 0,582058"/>
    <d v="2017-06-27T00:00:00"/>
    <x v="856"/>
    <s v="US$"/>
    <x v="1076"/>
    <n v="0"/>
    <n v="100000"/>
    <n v="0"/>
    <n v="0"/>
    <n v="0"/>
    <n v="0.58199999999999996"/>
    <s v="Low"/>
    <n v="58200"/>
    <m/>
    <m/>
    <m/>
    <m/>
    <m/>
    <m/>
    <m/>
    <m/>
    <m/>
  </r>
  <r>
    <s v="DIVIDENDO PROV US$ 0,024302413"/>
    <d v="2021-07-20T00:00:00"/>
    <x v="38"/>
    <s v="US$"/>
    <x v="1134"/>
    <n v="0"/>
    <n v="2419368"/>
    <n v="0"/>
    <n v="0"/>
    <n v="0"/>
    <n v="2.4E-2"/>
    <s v="Low"/>
    <n v="58064.832000000002"/>
    <m/>
    <m/>
    <m/>
    <m/>
    <m/>
    <m/>
    <m/>
    <m/>
    <m/>
  </r>
  <r>
    <s v="DIVIDENDO US$ 0,058417"/>
    <d v="2021-09-01T00:00:00"/>
    <x v="437"/>
    <s v="US$"/>
    <x v="970"/>
    <n v="0"/>
    <n v="1000000"/>
    <n v="0"/>
    <n v="0"/>
    <n v="0"/>
    <n v="5.8000000000000003E-2"/>
    <s v="Low"/>
    <n v="58000"/>
    <m/>
    <m/>
    <m/>
    <m/>
    <m/>
    <m/>
    <m/>
    <m/>
    <m/>
  </r>
  <r>
    <s v="DIVIDENDO PROV US$ 0,05776817"/>
    <d v="2020-12-02T00:00:00"/>
    <x v="582"/>
    <s v="US$"/>
    <x v="775"/>
    <n v="0"/>
    <n v="1000000"/>
    <n v="0"/>
    <n v="0"/>
    <n v="0"/>
    <n v="5.8000000000000003E-2"/>
    <s v="Low"/>
    <n v="58000"/>
    <m/>
    <m/>
    <m/>
    <m/>
    <m/>
    <m/>
    <m/>
    <m/>
    <m/>
  </r>
  <r>
    <s v="DIVIDENDO US$ 0,057818"/>
    <d v="2019-12-16T00:00:00"/>
    <x v="892"/>
    <s v="US$"/>
    <x v="988"/>
    <n v="0"/>
    <n v="1000000"/>
    <n v="0"/>
    <n v="0"/>
    <n v="0"/>
    <n v="5.8000000000000003E-2"/>
    <s v="Low"/>
    <n v="58000"/>
    <m/>
    <m/>
    <m/>
    <m/>
    <m/>
    <m/>
    <m/>
    <m/>
    <m/>
  </r>
  <r>
    <s v="DIVIDENDO PROV US$ 0,0583477899"/>
    <d v="2019-01-26T00:00:00"/>
    <x v="1227"/>
    <s v="US$"/>
    <x v="987"/>
    <n v="0"/>
    <n v="1000000"/>
    <n v="0"/>
    <n v="0"/>
    <n v="0"/>
    <n v="5.8000000000000003E-2"/>
    <s v="Low"/>
    <n v="58000"/>
    <m/>
    <m/>
    <m/>
    <m/>
    <m/>
    <m/>
    <m/>
    <m/>
    <m/>
  </r>
  <r>
    <s v="DIVIDENDO US$ 0,580468"/>
    <d v="2017-12-19T00:00:00"/>
    <x v="951"/>
    <s v="US$"/>
    <x v="1117"/>
    <n v="0"/>
    <n v="100000"/>
    <n v="0"/>
    <n v="0"/>
    <n v="0"/>
    <n v="0.57999999999999996"/>
    <s v="Low"/>
    <n v="58000"/>
    <m/>
    <m/>
    <m/>
    <m/>
    <m/>
    <m/>
    <m/>
    <m/>
    <m/>
  </r>
  <r>
    <s v="DIVIDENDO US$ 0,579828"/>
    <d v="2015-09-25T00:00:00"/>
    <x v="1316"/>
    <s v="US$"/>
    <x v="1049"/>
    <n v="0"/>
    <n v="100000"/>
    <n v="0"/>
    <n v="0"/>
    <n v="0"/>
    <n v="0.57999999999999996"/>
    <s v="Low"/>
    <n v="58000"/>
    <m/>
    <m/>
    <m/>
    <m/>
    <m/>
    <m/>
    <m/>
    <m/>
    <m/>
  </r>
  <r>
    <s v="DIVIDENDO US$ 0,5793"/>
    <d v="2017-12-21T00:00:00"/>
    <x v="873"/>
    <s v="US$"/>
    <x v="1130"/>
    <n v="0"/>
    <n v="100000"/>
    <n v="0"/>
    <n v="0"/>
    <n v="0"/>
    <n v="0.57899999999999996"/>
    <s v="Low"/>
    <n v="57900"/>
    <m/>
    <m/>
    <m/>
    <m/>
    <m/>
    <m/>
    <m/>
    <m/>
    <m/>
  </r>
  <r>
    <s v="DIVIDENDO US$ 0,578852"/>
    <d v="2017-03-24T00:00:00"/>
    <x v="754"/>
    <s v="US$"/>
    <x v="1057"/>
    <n v="0"/>
    <n v="100000"/>
    <n v="0"/>
    <n v="0"/>
    <n v="0"/>
    <n v="0.57899999999999996"/>
    <s v="Low"/>
    <n v="57900"/>
    <m/>
    <m/>
    <m/>
    <m/>
    <m/>
    <m/>
    <m/>
    <m/>
    <m/>
  </r>
  <r>
    <s v="DIVIDENDO US$ 0,579146"/>
    <d v="2016-06-22T00:00:00"/>
    <x v="954"/>
    <s v="US$"/>
    <x v="1069"/>
    <n v="0"/>
    <n v="100000"/>
    <n v="0"/>
    <n v="0"/>
    <n v="0"/>
    <n v="0.57899999999999996"/>
    <s v="Low"/>
    <n v="57900"/>
    <m/>
    <m/>
    <m/>
    <m/>
    <m/>
    <m/>
    <m/>
    <m/>
    <m/>
  </r>
  <r>
    <s v="DIVIDENDO US$ 0,5775"/>
    <d v="2017-07-06T00:00:00"/>
    <x v="1410"/>
    <s v="US$"/>
    <x v="1124"/>
    <n v="0"/>
    <n v="100000"/>
    <n v="0"/>
    <n v="0"/>
    <n v="0"/>
    <n v="0.57799999999999996"/>
    <s v="Low"/>
    <n v="57800"/>
    <m/>
    <m/>
    <m/>
    <m/>
    <m/>
    <m/>
    <m/>
    <m/>
    <m/>
  </r>
  <r>
    <s v="DIVIDENDO US$ 0,5775"/>
    <d v="2017-04-06T00:00:00"/>
    <x v="794"/>
    <s v="US$"/>
    <x v="1124"/>
    <n v="0"/>
    <n v="100000"/>
    <n v="0"/>
    <n v="0"/>
    <n v="0"/>
    <n v="0.57799999999999996"/>
    <s v="Low"/>
    <n v="57800"/>
    <m/>
    <m/>
    <m/>
    <m/>
    <m/>
    <m/>
    <m/>
    <m/>
    <m/>
  </r>
  <r>
    <s v="DIVIDENDO US$ 0,5775"/>
    <d v="2017-01-06T00:00:00"/>
    <x v="1411"/>
    <s v="US$"/>
    <x v="1124"/>
    <n v="0"/>
    <n v="100000"/>
    <n v="0"/>
    <n v="0"/>
    <n v="0"/>
    <n v="0.57799999999999996"/>
    <s v="Low"/>
    <n v="57800"/>
    <m/>
    <m/>
    <m/>
    <m/>
    <m/>
    <m/>
    <m/>
    <m/>
    <m/>
  </r>
  <r>
    <s v="DIVIDENDO US$ 0,5775"/>
    <d v="2016-10-05T00:00:00"/>
    <x v="1412"/>
    <s v="US$"/>
    <x v="1124"/>
    <n v="0"/>
    <n v="100000"/>
    <n v="0"/>
    <n v="0"/>
    <n v="0"/>
    <n v="0.57799999999999996"/>
    <s v="Low"/>
    <n v="57800"/>
    <m/>
    <m/>
    <m/>
    <m/>
    <m/>
    <m/>
    <m/>
    <m/>
    <m/>
  </r>
  <r>
    <s v="DIVIDENDO US$ 0,57741"/>
    <d v="2020-09-23T00:00:00"/>
    <x v="891"/>
    <s v="US$"/>
    <x v="1079"/>
    <n v="0"/>
    <n v="100000"/>
    <n v="0"/>
    <n v="0"/>
    <n v="0"/>
    <n v="0.57699999999999996"/>
    <s v="Low"/>
    <n v="57700"/>
    <m/>
    <m/>
    <m/>
    <m/>
    <m/>
    <m/>
    <m/>
    <m/>
    <m/>
  </r>
  <r>
    <s v="DIVIDENDO US$ 0,577409"/>
    <d v="2019-12-16T00:00:00"/>
    <x v="892"/>
    <s v="US$"/>
    <x v="1126"/>
    <n v="0"/>
    <n v="100000"/>
    <n v="0"/>
    <n v="0"/>
    <n v="0"/>
    <n v="0.57699999999999996"/>
    <s v="Low"/>
    <n v="57700"/>
    <m/>
    <m/>
    <m/>
    <m/>
    <m/>
    <m/>
    <m/>
    <m/>
    <m/>
  </r>
  <r>
    <s v="DIVIDENDO PROV US$ 0,007812409132578200"/>
    <d v="2021-06-15T00:00:00"/>
    <x v="722"/>
    <s v="US$"/>
    <x v="1066"/>
    <n v="0"/>
    <n v="7208304"/>
    <n v="0"/>
    <n v="0"/>
    <n v="0"/>
    <n v="8.0000000000000002E-3"/>
    <s v="Low"/>
    <n v="57666.432000000001"/>
    <m/>
    <m/>
    <m/>
    <m/>
    <m/>
    <m/>
    <m/>
    <m/>
    <m/>
  </r>
  <r>
    <s v="DIVIDENDO PROV US$ 0,007803666438041460"/>
    <d v="2021-03-19T00:00:00"/>
    <x v="17"/>
    <s v="US$"/>
    <x v="1066"/>
    <n v="0"/>
    <n v="7208304"/>
    <n v="0"/>
    <n v="0"/>
    <n v="0"/>
    <n v="8.0000000000000002E-3"/>
    <s v="Low"/>
    <n v="57666.432000000001"/>
    <m/>
    <m/>
    <m/>
    <m/>
    <m/>
    <m/>
    <m/>
    <m/>
    <m/>
  </r>
  <r>
    <s v="DIVIDENDO US$ 0,576"/>
    <d v="2016-12-19T00:00:00"/>
    <x v="894"/>
    <s v="US$"/>
    <x v="948"/>
    <n v="0"/>
    <n v="100000"/>
    <n v="0"/>
    <n v="0"/>
    <n v="0"/>
    <n v="0.57599999999999996"/>
    <s v="Low"/>
    <n v="57600"/>
    <m/>
    <m/>
    <m/>
    <m/>
    <m/>
    <m/>
    <m/>
    <m/>
    <m/>
  </r>
  <r>
    <s v="DIVIDENDO US$ 0,575987"/>
    <d v="2016-03-23T00:00:00"/>
    <x v="1015"/>
    <s v="US$"/>
    <x v="1053"/>
    <n v="0"/>
    <n v="100000"/>
    <n v="0"/>
    <n v="0"/>
    <n v="0"/>
    <n v="0.57599999999999996"/>
    <s v="Low"/>
    <n v="57600"/>
    <m/>
    <m/>
    <m/>
    <m/>
    <m/>
    <m/>
    <m/>
    <m/>
    <m/>
  </r>
  <r>
    <s v="DIVIDENDO US$ 0,575874"/>
    <d v="2015-07-02T00:00:00"/>
    <x v="262"/>
    <s v="US$"/>
    <x v="1072"/>
    <n v="0"/>
    <n v="100000"/>
    <n v="0"/>
    <n v="0"/>
    <n v="0"/>
    <n v="0.57599999999999996"/>
    <s v="Low"/>
    <n v="57600"/>
    <m/>
    <m/>
    <m/>
    <m/>
    <m/>
    <m/>
    <m/>
    <m/>
    <m/>
  </r>
  <r>
    <s v="DIVIDENDO US$ 0,57437"/>
    <d v="2019-12-16T00:00:00"/>
    <x v="892"/>
    <s v="US$"/>
    <x v="1075"/>
    <n v="0"/>
    <n v="100000"/>
    <n v="0"/>
    <n v="0"/>
    <n v="0"/>
    <n v="0.57399999999999995"/>
    <s v="Low"/>
    <n v="57400"/>
    <m/>
    <m/>
    <m/>
    <m/>
    <m/>
    <m/>
    <m/>
    <m/>
    <m/>
  </r>
  <r>
    <s v="DIVIDENDO US$ 0,574146"/>
    <d v="2019-03-20T00:00:00"/>
    <x v="1213"/>
    <s v="US$"/>
    <x v="1114"/>
    <n v="0"/>
    <n v="100000"/>
    <n v="0"/>
    <n v="0"/>
    <n v="0"/>
    <n v="0.57399999999999995"/>
    <s v="Low"/>
    <n v="57400"/>
    <m/>
    <m/>
    <m/>
    <m/>
    <m/>
    <m/>
    <m/>
    <m/>
    <m/>
  </r>
  <r>
    <s v="DIVIDENDO US$ 0,574418"/>
    <d v="2018-12-18T00:00:00"/>
    <x v="1199"/>
    <s v="US$"/>
    <x v="1126"/>
    <n v="0"/>
    <n v="100000"/>
    <n v="0"/>
    <n v="0"/>
    <n v="0"/>
    <n v="0.57399999999999995"/>
    <s v="Low"/>
    <n v="57400"/>
    <m/>
    <m/>
    <m/>
    <m/>
    <m/>
    <m/>
    <m/>
    <m/>
    <m/>
  </r>
  <r>
    <s v="DIVIDENDO US$ 0,573926"/>
    <d v="2018-06-19T00:00:00"/>
    <x v="900"/>
    <s v="US$"/>
    <x v="1069"/>
    <n v="0"/>
    <n v="100000"/>
    <n v="0"/>
    <n v="0"/>
    <n v="0"/>
    <n v="0.57399999999999995"/>
    <s v="Low"/>
    <n v="57400"/>
    <m/>
    <m/>
    <m/>
    <m/>
    <m/>
    <m/>
    <m/>
    <m/>
    <m/>
  </r>
  <r>
    <s v="DIVIDENDO US$ 0,573639"/>
    <d v="2015-06-24T00:00:00"/>
    <x v="971"/>
    <s v="US$"/>
    <x v="1049"/>
    <n v="0"/>
    <n v="100000"/>
    <n v="0"/>
    <n v="0"/>
    <n v="0"/>
    <n v="0.57399999999999995"/>
    <s v="Low"/>
    <n v="57400"/>
    <m/>
    <m/>
    <m/>
    <m/>
    <m/>
    <m/>
    <m/>
    <m/>
    <m/>
  </r>
  <r>
    <s v="DIVIDENDO US$ 0,572877"/>
    <d v="2016-12-22T00:00:00"/>
    <x v="135"/>
    <s v="US$"/>
    <x v="1133"/>
    <n v="0"/>
    <n v="100000"/>
    <n v="0"/>
    <n v="0"/>
    <n v="0"/>
    <n v="0.57299999999999995"/>
    <s v="Low"/>
    <n v="57300"/>
    <m/>
    <m/>
    <m/>
    <m/>
    <m/>
    <m/>
    <m/>
    <m/>
    <m/>
  </r>
  <r>
    <s v="DIVIDENDO US$ 1,719"/>
    <d v="2016-12-19T00:00:00"/>
    <x v="894"/>
    <s v="US$"/>
    <x v="1090"/>
    <n v="0"/>
    <n v="33333"/>
    <n v="0"/>
    <n v="0"/>
    <n v="0"/>
    <n v="1.7190000000000001"/>
    <s v="Medium"/>
    <n v="57299.427000000003"/>
    <m/>
    <m/>
    <m/>
    <m/>
    <m/>
    <m/>
    <m/>
    <m/>
    <m/>
  </r>
  <r>
    <s v="DIVIDENDO PROV US$ 1,1439832"/>
    <d v="2020-07-25T00:00:00"/>
    <x v="449"/>
    <s v="US$"/>
    <x v="716"/>
    <n v="0"/>
    <n v="50000"/>
    <n v="0"/>
    <n v="0"/>
    <n v="0"/>
    <n v="1.1439999999999999"/>
    <s v="Medium"/>
    <n v="57200"/>
    <m/>
    <m/>
    <m/>
    <m/>
    <m/>
    <m/>
    <m/>
    <m/>
    <m/>
  </r>
  <r>
    <s v="DIVIDENDO US$ 0,572044"/>
    <d v="2019-09-24T00:00:00"/>
    <x v="141"/>
    <s v="US$"/>
    <x v="1079"/>
    <n v="0"/>
    <n v="100000"/>
    <n v="0"/>
    <n v="0"/>
    <n v="0"/>
    <n v="0.57199999999999995"/>
    <s v="Low"/>
    <n v="57200"/>
    <m/>
    <m/>
    <m/>
    <m/>
    <m/>
    <m/>
    <m/>
    <m/>
    <m/>
  </r>
  <r>
    <s v="DIVIDENDO US$ 0,572416"/>
    <d v="2017-03-24T00:00:00"/>
    <x v="754"/>
    <s v="US$"/>
    <x v="1053"/>
    <n v="0"/>
    <n v="100000"/>
    <n v="0"/>
    <n v="0"/>
    <n v="0"/>
    <n v="0.57199999999999995"/>
    <s v="Low"/>
    <n v="57200"/>
    <m/>
    <m/>
    <m/>
    <m/>
    <m/>
    <m/>
    <m/>
    <m/>
    <m/>
  </r>
  <r>
    <s v="DIVIDENDO US$ 0,571017"/>
    <d v="2015-06-25T00:00:00"/>
    <x v="16"/>
    <s v="US$"/>
    <x v="879"/>
    <n v="0"/>
    <n v="100000"/>
    <n v="0"/>
    <n v="0"/>
    <n v="0"/>
    <n v="0.57099999999999995"/>
    <s v="Low"/>
    <n v="57100"/>
    <m/>
    <m/>
    <m/>
    <m/>
    <m/>
    <m/>
    <m/>
    <m/>
    <m/>
  </r>
  <r>
    <s v="DIVIDENDO PROV US$ 1,139929"/>
    <d v="2020-10-02T00:00:00"/>
    <x v="155"/>
    <s v="US$"/>
    <x v="716"/>
    <n v="0"/>
    <n v="50000"/>
    <n v="0"/>
    <n v="0"/>
    <n v="0"/>
    <n v="1.1399999999999999"/>
    <s v="Medium"/>
    <n v="57000"/>
    <m/>
    <m/>
    <m/>
    <m/>
    <m/>
    <m/>
    <m/>
    <m/>
    <m/>
  </r>
  <r>
    <s v="DIVIDENDO PROV US$ 0,05658772587699810"/>
    <d v="2020-06-12T00:00:00"/>
    <x v="579"/>
    <s v="US$"/>
    <x v="906"/>
    <n v="0"/>
    <n v="1000000"/>
    <n v="0"/>
    <n v="0"/>
    <n v="0"/>
    <n v="5.7000000000000002E-2"/>
    <s v="Low"/>
    <n v="57000"/>
    <m/>
    <m/>
    <m/>
    <m/>
    <m/>
    <m/>
    <m/>
    <m/>
    <m/>
  </r>
  <r>
    <s v="DIVIDENDO US$ 0,570462"/>
    <d v="2019-12-16T00:00:00"/>
    <x v="892"/>
    <s v="US$"/>
    <x v="1135"/>
    <n v="0"/>
    <n v="100000"/>
    <n v="0"/>
    <n v="0"/>
    <n v="0"/>
    <n v="0.56999999999999995"/>
    <s v="Low"/>
    <n v="57000"/>
    <m/>
    <m/>
    <m/>
    <m/>
    <m/>
    <m/>
    <m/>
    <m/>
    <m/>
  </r>
  <r>
    <s v="DIVIDENDO PROV US$ 0,57"/>
    <d v="2019-02-07T00:00:00"/>
    <x v="346"/>
    <s v="US$"/>
    <x v="806"/>
    <n v="0"/>
    <n v="100000"/>
    <n v="0"/>
    <n v="0"/>
    <n v="0"/>
    <n v="0.56999999999999995"/>
    <s v="Low"/>
    <n v="57000"/>
    <m/>
    <m/>
    <m/>
    <m/>
    <m/>
    <m/>
    <m/>
    <m/>
    <m/>
  </r>
  <r>
    <s v="DIVIDENDO PROV 0 US$ 0,57"/>
    <d v="2018-12-13T00:00:00"/>
    <x v="560"/>
    <s v="US$"/>
    <x v="11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11-08T00:00:00"/>
    <x v="559"/>
    <s v="US$"/>
    <x v="8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09-13T00:00:00"/>
    <x v="188"/>
    <s v="US$"/>
    <x v="1106"/>
    <n v="0"/>
    <n v="100000"/>
    <n v="0"/>
    <n v="0"/>
    <n v="0"/>
    <n v="0.56999999999999995"/>
    <s v="Low"/>
    <n v="57000"/>
    <m/>
    <m/>
    <m/>
    <m/>
    <m/>
    <m/>
    <m/>
    <m/>
    <m/>
  </r>
  <r>
    <s v="DIVIDENDO PROV US$ 0,57"/>
    <d v="2018-08-30T00:00:00"/>
    <x v="783"/>
    <s v="US$"/>
    <x v="8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06-14T00:00:00"/>
    <x v="311"/>
    <s v="US$"/>
    <x v="11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05-10T00:00:00"/>
    <x v="72"/>
    <s v="US$"/>
    <x v="8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03-15T00:00:00"/>
    <x v="734"/>
    <s v="US$"/>
    <x v="1106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8-02-27T00:00:00"/>
    <x v="214"/>
    <s v="US$"/>
    <x v="1118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11-28T00:00:00"/>
    <x v="628"/>
    <s v="US$"/>
    <x v="1118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09-07T00:00:00"/>
    <x v="811"/>
    <s v="US$"/>
    <x v="1051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08-28T00:00:00"/>
    <x v="857"/>
    <s v="US$"/>
    <x v="1118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06-07T00:00:00"/>
    <x v="1413"/>
    <s v="US$"/>
    <x v="1051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05-26T00:00:00"/>
    <x v="711"/>
    <s v="US$"/>
    <x v="1118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7-03-08T00:00:00"/>
    <x v="1414"/>
    <s v="US$"/>
    <x v="1051"/>
    <n v="0"/>
    <n v="100000"/>
    <n v="0"/>
    <n v="0"/>
    <n v="0"/>
    <n v="0.56999999999999995"/>
    <s v="Low"/>
    <n v="57000"/>
    <m/>
    <m/>
    <m/>
    <m/>
    <m/>
    <m/>
    <m/>
    <m/>
    <m/>
  </r>
  <r>
    <s v="DIVIDENDO US$ 0,57"/>
    <d v="2016-12-07T00:00:00"/>
    <x v="1415"/>
    <s v="US$"/>
    <x v="1051"/>
    <n v="0"/>
    <n v="100000"/>
    <n v="0"/>
    <n v="0"/>
    <n v="0"/>
    <n v="0.56999999999999995"/>
    <s v="Low"/>
    <n v="57000"/>
    <m/>
    <m/>
    <m/>
    <m/>
    <m/>
    <m/>
    <m/>
    <m/>
    <m/>
  </r>
  <r>
    <s v="DIVIDENDO US$ 0,568945"/>
    <d v="2014-12-24T00:00:00"/>
    <x v="1205"/>
    <s v="US$"/>
    <x v="1076"/>
    <n v="0"/>
    <n v="100000"/>
    <n v="0"/>
    <n v="0"/>
    <n v="0"/>
    <n v="0.56899999999999995"/>
    <s v="Low"/>
    <n v="56900"/>
    <m/>
    <m/>
    <m/>
    <m/>
    <m/>
    <m/>
    <m/>
    <m/>
    <m/>
  </r>
  <r>
    <s v="DIVIDENDO US$ 0,566445"/>
    <d v="2020-09-23T00:00:00"/>
    <x v="891"/>
    <s v="US$"/>
    <x v="1130"/>
    <n v="0"/>
    <n v="100000"/>
    <n v="0"/>
    <n v="0"/>
    <n v="0"/>
    <n v="0.56599999999999995"/>
    <s v="Low"/>
    <n v="56600"/>
    <m/>
    <m/>
    <m/>
    <m/>
    <m/>
    <m/>
    <m/>
    <m/>
    <m/>
  </r>
  <r>
    <s v="DIVIDENDO US$ 0,566395"/>
    <d v="2016-03-23T00:00:00"/>
    <x v="1015"/>
    <s v="US$"/>
    <x v="1072"/>
    <n v="0"/>
    <n v="100000"/>
    <n v="0"/>
    <n v="0"/>
    <n v="0"/>
    <n v="0.56599999999999995"/>
    <s v="Low"/>
    <n v="56600"/>
    <m/>
    <m/>
    <m/>
    <m/>
    <m/>
    <m/>
    <m/>
    <m/>
    <m/>
  </r>
  <r>
    <s v="DIVIDENDO US$ 0,565807"/>
    <d v="2015-06-25T00:00:00"/>
    <x v="16"/>
    <s v="US$"/>
    <x v="1117"/>
    <n v="0"/>
    <n v="100000"/>
    <n v="0"/>
    <n v="0"/>
    <n v="0"/>
    <n v="0.56599999999999995"/>
    <s v="Low"/>
    <n v="56600"/>
    <m/>
    <m/>
    <m/>
    <m/>
    <m/>
    <m/>
    <m/>
    <m/>
    <m/>
  </r>
  <r>
    <s v="DIVIDENDO US$ 0,565"/>
    <d v="2016-07-06T00:00:00"/>
    <x v="1052"/>
    <s v="US$"/>
    <x v="1124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6-06-13T00:00:00"/>
    <x v="1128"/>
    <s v="US$"/>
    <x v="1059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6-04-06T00:00:00"/>
    <x v="943"/>
    <s v="US$"/>
    <x v="1124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6-03-11T00:00:00"/>
    <x v="1416"/>
    <s v="US$"/>
    <x v="1059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6-01-06T00:00:00"/>
    <x v="1417"/>
    <s v="US$"/>
    <x v="1124"/>
    <n v="0"/>
    <n v="100000"/>
    <n v="0"/>
    <n v="0"/>
    <n v="0"/>
    <n v="0.56499999999999995"/>
    <s v="Low"/>
    <n v="56500"/>
    <m/>
    <m/>
    <m/>
    <m/>
    <m/>
    <m/>
    <m/>
    <m/>
    <m/>
  </r>
  <r>
    <s v="DIVIDENDO PROV 0 US$ 0,565"/>
    <d v="2015-12-22T00:00:00"/>
    <x v="785"/>
    <s v="US$"/>
    <x v="1059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5-10-07T00:00:00"/>
    <x v="898"/>
    <s v="US$"/>
    <x v="1124"/>
    <n v="0"/>
    <n v="100000"/>
    <n v="0"/>
    <n v="0"/>
    <n v="0"/>
    <n v="0.56499999999999995"/>
    <s v="Low"/>
    <n v="56500"/>
    <m/>
    <m/>
    <m/>
    <m/>
    <m/>
    <m/>
    <m/>
    <m/>
    <m/>
  </r>
  <r>
    <s v="DIVIDENDO US$ 0,565"/>
    <d v="2015-09-11T00:00:00"/>
    <x v="392"/>
    <s v="US$"/>
    <x v="1059"/>
    <n v="0"/>
    <n v="100000"/>
    <n v="0"/>
    <n v="0"/>
    <n v="0"/>
    <n v="0.56499999999999995"/>
    <s v="Low"/>
    <n v="56500"/>
    <m/>
    <m/>
    <m/>
    <m/>
    <m/>
    <m/>
    <m/>
    <m/>
    <m/>
  </r>
  <r>
    <s v="DIVIDENDO US$ 0,564521"/>
    <d v="2015-06-25T00:00:00"/>
    <x v="16"/>
    <s v="US$"/>
    <x v="1054"/>
    <n v="0"/>
    <n v="100000"/>
    <n v="0"/>
    <n v="0"/>
    <n v="0"/>
    <n v="0.56499999999999995"/>
    <s v="Low"/>
    <n v="56500"/>
    <m/>
    <m/>
    <m/>
    <m/>
    <m/>
    <m/>
    <m/>
    <m/>
    <m/>
  </r>
  <r>
    <s v="DIVIDENDO US$ 0,564898"/>
    <d v="2014-12-24T00:00:00"/>
    <x v="1205"/>
    <s v="US$"/>
    <x v="1127"/>
    <n v="0"/>
    <n v="100000"/>
    <n v="0"/>
    <n v="0"/>
    <n v="0"/>
    <n v="0.56499999999999995"/>
    <s v="Low"/>
    <n v="56500"/>
    <m/>
    <m/>
    <m/>
    <m/>
    <m/>
    <m/>
    <m/>
    <m/>
    <m/>
  </r>
  <r>
    <s v="DIVIDENDO US$ 0,140593"/>
    <d v="2020-12-14T00:00:00"/>
    <x v="89"/>
    <s v="US$"/>
    <x v="1129"/>
    <n v="0"/>
    <n v="400000"/>
    <n v="0"/>
    <n v="0"/>
    <n v="0"/>
    <n v="0.14099999999999999"/>
    <s v="Low"/>
    <n v="56400"/>
    <m/>
    <m/>
    <m/>
    <m/>
    <m/>
    <m/>
    <m/>
    <m/>
    <m/>
  </r>
  <r>
    <s v="DIVIDENDO US$ 0,562956"/>
    <d v="2016-12-22T00:00:00"/>
    <x v="135"/>
    <s v="US$"/>
    <x v="1130"/>
    <n v="0"/>
    <n v="100000"/>
    <n v="0"/>
    <n v="0"/>
    <n v="0"/>
    <n v="0.56299999999999994"/>
    <s v="Low"/>
    <n v="56300"/>
    <m/>
    <m/>
    <m/>
    <m/>
    <m/>
    <m/>
    <m/>
    <m/>
    <m/>
  </r>
  <r>
    <s v="DIVIDENDO US$ 0,562669"/>
    <d v="2015-07-02T00:00:00"/>
    <x v="262"/>
    <s v="US$"/>
    <x v="1079"/>
    <n v="0"/>
    <n v="100000"/>
    <n v="0"/>
    <n v="0"/>
    <n v="0"/>
    <n v="0.56299999999999994"/>
    <s v="Low"/>
    <n v="56300"/>
    <m/>
    <m/>
    <m/>
    <m/>
    <m/>
    <m/>
    <m/>
    <m/>
    <m/>
  </r>
  <r>
    <s v="DIVIDENDO PROV 0 US$ 0,561646"/>
    <d v="2021-06-10T00:00:00"/>
    <x v="103"/>
    <s v="US$"/>
    <x v="1006"/>
    <n v="0"/>
    <n v="100000"/>
    <n v="0"/>
    <n v="0"/>
    <n v="0"/>
    <n v="0.56200000000000006"/>
    <s v="Low"/>
    <n v="56200"/>
    <m/>
    <m/>
    <m/>
    <m/>
    <m/>
    <m/>
    <m/>
    <m/>
    <m/>
  </r>
  <r>
    <s v="DIVIDENDO US$ 0,561373"/>
    <d v="2017-03-24T00:00:00"/>
    <x v="754"/>
    <s v="US$"/>
    <x v="1072"/>
    <n v="0"/>
    <n v="100000"/>
    <n v="0"/>
    <n v="0"/>
    <n v="0"/>
    <n v="0.56100000000000005"/>
    <s v="Low"/>
    <n v="56100"/>
    <m/>
    <m/>
    <m/>
    <m/>
    <m/>
    <m/>
    <m/>
    <m/>
    <m/>
  </r>
  <r>
    <s v="DIVIDENDO US$ 0,56"/>
    <d v="2021-08-18T00:00:00"/>
    <x v="192"/>
    <s v="US$"/>
    <x v="1136"/>
    <n v="0"/>
    <n v="100000"/>
    <n v="0"/>
    <n v="0"/>
    <n v="0"/>
    <n v="0.56000000000000005"/>
    <s v="Low"/>
    <n v="56000"/>
    <m/>
    <m/>
    <m/>
    <m/>
    <m/>
    <m/>
    <m/>
    <m/>
    <m/>
  </r>
  <r>
    <s v="DIVIDENDO PROV 0 US$ 0,559587"/>
    <d v="2021-06-10T00:00:00"/>
    <x v="103"/>
    <s v="US$"/>
    <x v="982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21-05-19T00:00:00"/>
    <x v="249"/>
    <s v="US$"/>
    <x v="1136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21-02-17T00:00:00"/>
    <x v="477"/>
    <s v="US$"/>
    <x v="1136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20-11-18T00:00:00"/>
    <x v="32"/>
    <s v="US$"/>
    <x v="1136"/>
    <n v="0"/>
    <n v="100000"/>
    <n v="0"/>
    <n v="0"/>
    <n v="0"/>
    <n v="0.56000000000000005"/>
    <s v="Low"/>
    <n v="56000"/>
    <m/>
    <m/>
    <m/>
    <m/>
    <m/>
    <m/>
    <m/>
    <m/>
    <m/>
  </r>
  <r>
    <s v="DIVIDENDO PROV US$ 0,05632398038531740"/>
    <d v="2020-06-12T00:00:00"/>
    <x v="579"/>
    <s v="US$"/>
    <x v="905"/>
    <n v="0"/>
    <n v="1000000"/>
    <n v="0"/>
    <n v="0"/>
    <n v="0"/>
    <n v="5.6000000000000001E-2"/>
    <s v="Low"/>
    <n v="56000"/>
    <m/>
    <m/>
    <m/>
    <m/>
    <m/>
    <m/>
    <m/>
    <m/>
    <m/>
  </r>
  <r>
    <s v="DIVIDENDO US$ 0,56"/>
    <d v="2018-07-05T00:00:00"/>
    <x v="942"/>
    <s v="US$"/>
    <x v="1064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18-04-05T00:00:00"/>
    <x v="166"/>
    <s v="US$"/>
    <x v="1064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18-01-04T00:00:00"/>
    <x v="400"/>
    <s v="US$"/>
    <x v="1064"/>
    <n v="0"/>
    <n v="100000"/>
    <n v="0"/>
    <n v="0"/>
    <n v="0"/>
    <n v="0.56000000000000005"/>
    <s v="Low"/>
    <n v="56000"/>
    <m/>
    <m/>
    <m/>
    <m/>
    <m/>
    <m/>
    <m/>
    <m/>
    <m/>
  </r>
  <r>
    <s v="DIVIDENDO US$ 0,55956"/>
    <d v="2017-12-21T00:00:00"/>
    <x v="873"/>
    <s v="US$"/>
    <x v="1093"/>
    <n v="0"/>
    <n v="100000"/>
    <n v="0"/>
    <n v="0"/>
    <n v="0"/>
    <n v="0.56000000000000005"/>
    <s v="Low"/>
    <n v="56000"/>
    <m/>
    <m/>
    <m/>
    <m/>
    <m/>
    <m/>
    <m/>
    <m/>
    <m/>
  </r>
  <r>
    <s v="DIVIDENDO US$ 0,56"/>
    <d v="2017-10-05T00:00:00"/>
    <x v="408"/>
    <s v="US$"/>
    <x v="1064"/>
    <n v="0"/>
    <n v="100000"/>
    <n v="0"/>
    <n v="0"/>
    <n v="0"/>
    <n v="0.56000000000000005"/>
    <s v="Low"/>
    <n v="56000"/>
    <m/>
    <m/>
    <m/>
    <m/>
    <m/>
    <m/>
    <m/>
    <m/>
    <m/>
  </r>
  <r>
    <s v="DIVIDENDO US$ 0,14"/>
    <d v="2016-08-17T00:00:00"/>
    <x v="0"/>
    <s v="US$"/>
    <x v="1004"/>
    <n v="0"/>
    <n v="400000"/>
    <n v="0"/>
    <n v="0"/>
    <n v="0"/>
    <n v="0.14000000000000001"/>
    <s v="Low"/>
    <n v="56000"/>
    <m/>
    <m/>
    <m/>
    <m/>
    <m/>
    <m/>
    <m/>
    <m/>
    <m/>
  </r>
  <r>
    <s v="DIVIDENDO US$ 0,56"/>
    <d v="2016-05-16T00:00:00"/>
    <x v="1293"/>
    <s v="US$"/>
    <x v="1062"/>
    <n v="0"/>
    <n v="100000"/>
    <n v="0"/>
    <n v="0"/>
    <n v="0"/>
    <n v="0.56000000000000005"/>
    <s v="Low"/>
    <n v="56000"/>
    <m/>
    <m/>
    <m/>
    <m/>
    <m/>
    <m/>
    <m/>
    <m/>
    <m/>
  </r>
  <r>
    <s v="DIVIDENDO US$ 0,14"/>
    <d v="2016-05-11T00:00:00"/>
    <x v="1353"/>
    <s v="US$"/>
    <x v="1004"/>
    <n v="0"/>
    <n v="400000"/>
    <n v="0"/>
    <n v="0"/>
    <n v="0"/>
    <n v="0.14000000000000001"/>
    <s v="Low"/>
    <n v="56000"/>
    <m/>
    <m/>
    <m/>
    <m/>
    <m/>
    <m/>
    <m/>
    <m/>
    <m/>
  </r>
  <r>
    <s v="DIVIDENDO US$ 0,56"/>
    <d v="2016-02-12T00:00:00"/>
    <x v="1298"/>
    <s v="US$"/>
    <x v="1062"/>
    <n v="0"/>
    <n v="100000"/>
    <n v="0"/>
    <n v="0"/>
    <n v="0"/>
    <n v="0.56000000000000005"/>
    <s v="Low"/>
    <n v="56000"/>
    <m/>
    <m/>
    <m/>
    <m/>
    <m/>
    <m/>
    <m/>
    <m/>
    <m/>
  </r>
  <r>
    <s v="DIVIDENDO US$ 0,14"/>
    <d v="2016-02-17T00:00:00"/>
    <x v="1418"/>
    <s v="US$"/>
    <x v="1004"/>
    <n v="0"/>
    <n v="400000"/>
    <n v="0"/>
    <n v="0"/>
    <n v="0"/>
    <n v="0.14000000000000001"/>
    <s v="Low"/>
    <n v="56000"/>
    <m/>
    <m/>
    <m/>
    <m/>
    <m/>
    <m/>
    <m/>
    <m/>
    <m/>
  </r>
  <r>
    <s v="DIVIDENDO US$ 0,56"/>
    <d v="2015-11-16T00:00:00"/>
    <x v="197"/>
    <s v="US$"/>
    <x v="1062"/>
    <n v="0"/>
    <n v="100000"/>
    <n v="0"/>
    <n v="0"/>
    <n v="0"/>
    <n v="0.56000000000000005"/>
    <s v="Low"/>
    <n v="56000"/>
    <m/>
    <m/>
    <m/>
    <m/>
    <m/>
    <m/>
    <m/>
    <m/>
    <m/>
  </r>
  <r>
    <s v="DIVIDENDO US$ 0,14"/>
    <d v="2015-11-10T00:00:00"/>
    <x v="1419"/>
    <s v="US$"/>
    <x v="1004"/>
    <n v="0"/>
    <n v="400000"/>
    <n v="0"/>
    <n v="0"/>
    <n v="0"/>
    <n v="0.14000000000000001"/>
    <s v="Low"/>
    <n v="56000"/>
    <m/>
    <m/>
    <m/>
    <m/>
    <m/>
    <m/>
    <m/>
    <m/>
    <m/>
  </r>
  <r>
    <s v="DIVIDENDO US$ 0,56"/>
    <d v="2015-08-17T00:00:00"/>
    <x v="393"/>
    <s v="US$"/>
    <x v="1062"/>
    <n v="0"/>
    <n v="100000"/>
    <n v="0"/>
    <n v="0"/>
    <n v="0"/>
    <n v="0.56000000000000005"/>
    <s v="Low"/>
    <n v="56000"/>
    <m/>
    <m/>
    <m/>
    <m/>
    <m/>
    <m/>
    <m/>
    <m/>
    <m/>
  </r>
  <r>
    <s v="DIVIDENDO US$ 0,55894"/>
    <d v="2017-12-19T00:00:00"/>
    <x v="951"/>
    <s v="US$"/>
    <x v="1098"/>
    <n v="0"/>
    <n v="100000"/>
    <n v="0"/>
    <n v="0"/>
    <n v="0"/>
    <n v="0.55900000000000005"/>
    <s v="Low"/>
    <n v="55900"/>
    <m/>
    <m/>
    <m/>
    <m/>
    <m/>
    <m/>
    <m/>
    <m/>
    <m/>
  </r>
  <r>
    <s v="DIVIDENDO US$ 0,556609"/>
    <d v="2017-12-19T00:00:00"/>
    <x v="951"/>
    <s v="US$"/>
    <x v="1114"/>
    <n v="0"/>
    <n v="100000"/>
    <n v="0"/>
    <n v="0"/>
    <n v="0"/>
    <n v="0.55700000000000005"/>
    <s v="Low"/>
    <n v="55700"/>
    <m/>
    <m/>
    <m/>
    <m/>
    <m/>
    <m/>
    <m/>
    <m/>
    <m/>
  </r>
  <r>
    <s v="DIVIDENDO PROV US$ 0,02251929"/>
    <d v="2021-04-15T00:00:00"/>
    <x v="845"/>
    <s v="US$"/>
    <x v="1134"/>
    <n v="0"/>
    <n v="2419368"/>
    <n v="0"/>
    <n v="0"/>
    <n v="0"/>
    <n v="2.3E-2"/>
    <s v="Low"/>
    <n v="55645.464"/>
    <m/>
    <m/>
    <m/>
    <m/>
    <m/>
    <m/>
    <m/>
    <m/>
    <m/>
  </r>
  <r>
    <s v="DIVIDENDO US$ 0,555618"/>
    <d v="2018-12-17T00:00:00"/>
    <x v="330"/>
    <s v="US$"/>
    <x v="1114"/>
    <n v="0"/>
    <n v="100000"/>
    <n v="0"/>
    <n v="0"/>
    <n v="0"/>
    <n v="0.55600000000000005"/>
    <s v="Low"/>
    <n v="55600"/>
    <m/>
    <m/>
    <m/>
    <m/>
    <m/>
    <m/>
    <m/>
    <m/>
    <m/>
  </r>
  <r>
    <s v="DIVIDENDO US$ 0,556"/>
    <d v="2017-12-18T00:00:00"/>
    <x v="246"/>
    <s v="US$"/>
    <x v="1042"/>
    <n v="0"/>
    <n v="100000"/>
    <n v="0"/>
    <n v="0"/>
    <n v="0"/>
    <n v="0.55600000000000005"/>
    <s v="Low"/>
    <n v="55600"/>
    <m/>
    <m/>
    <m/>
    <m/>
    <m/>
    <m/>
    <m/>
    <m/>
    <m/>
  </r>
  <r>
    <s v="DIVIDENDO US$ 0,55582"/>
    <d v="2017-03-24T00:00:00"/>
    <x v="754"/>
    <s v="US$"/>
    <x v="1076"/>
    <n v="0"/>
    <n v="100000"/>
    <n v="0"/>
    <n v="0"/>
    <n v="0"/>
    <n v="0.55600000000000005"/>
    <s v="Low"/>
    <n v="55600"/>
    <m/>
    <m/>
    <m/>
    <m/>
    <m/>
    <m/>
    <m/>
    <m/>
    <m/>
  </r>
  <r>
    <s v="DIVIDENDO US$ 0,37"/>
    <d v="2019-03-14T00:00:00"/>
    <x v="1235"/>
    <s v="US$"/>
    <x v="1105"/>
    <n v="0"/>
    <n v="150000"/>
    <n v="0"/>
    <n v="0"/>
    <n v="0"/>
    <n v="0.37"/>
    <s v="Low"/>
    <n v="55500"/>
    <m/>
    <m/>
    <m/>
    <m/>
    <m/>
    <m/>
    <m/>
    <m/>
    <m/>
  </r>
  <r>
    <s v="DIVIDENDO US$ 0,37"/>
    <d v="2018-12-13T00:00:00"/>
    <x v="1050"/>
    <s v="US$"/>
    <x v="1105"/>
    <n v="0"/>
    <n v="150000"/>
    <n v="0"/>
    <n v="0"/>
    <n v="0"/>
    <n v="0.37"/>
    <s v="Low"/>
    <n v="55500"/>
    <m/>
    <m/>
    <m/>
    <m/>
    <m/>
    <m/>
    <m/>
    <m/>
    <m/>
  </r>
  <r>
    <s v="DIVIDENDO US$ 0,37"/>
    <d v="2018-09-13T00:00:00"/>
    <x v="387"/>
    <s v="US$"/>
    <x v="1105"/>
    <n v="0"/>
    <n v="150000"/>
    <n v="0"/>
    <n v="0"/>
    <n v="0"/>
    <n v="0.37"/>
    <s v="Low"/>
    <n v="55500"/>
    <m/>
    <m/>
    <m/>
    <m/>
    <m/>
    <m/>
    <m/>
    <m/>
    <m/>
  </r>
  <r>
    <s v="DIVIDENDO US$ 0,37"/>
    <d v="2018-06-14T00:00:00"/>
    <x v="1145"/>
    <s v="US$"/>
    <x v="1105"/>
    <n v="0"/>
    <n v="150000"/>
    <n v="0"/>
    <n v="0"/>
    <n v="0"/>
    <n v="0.37"/>
    <s v="Low"/>
    <n v="55500"/>
    <m/>
    <m/>
    <m/>
    <m/>
    <m/>
    <m/>
    <m/>
    <m/>
    <m/>
  </r>
  <r>
    <s v="DIVIDENDO US$ 0,552681"/>
    <d v="2019-12-16T00:00:00"/>
    <x v="892"/>
    <s v="US$"/>
    <x v="1133"/>
    <n v="0"/>
    <n v="100000"/>
    <n v="0"/>
    <n v="0"/>
    <n v="0"/>
    <n v="0.55300000000000005"/>
    <s v="Low"/>
    <n v="55300"/>
    <m/>
    <m/>
    <m/>
    <m/>
    <m/>
    <m/>
    <m/>
    <m/>
    <m/>
  </r>
  <r>
    <s v="DIVIDENDO US$ 0,553166"/>
    <d v="2016-12-21T00:00:00"/>
    <x v="854"/>
    <s v="US$"/>
    <x v="1056"/>
    <n v="0"/>
    <n v="100000"/>
    <n v="0"/>
    <n v="0"/>
    <n v="0"/>
    <n v="0.55300000000000005"/>
    <s v="Low"/>
    <n v="55300"/>
    <m/>
    <m/>
    <m/>
    <m/>
    <m/>
    <m/>
    <m/>
    <m/>
    <m/>
  </r>
  <r>
    <s v="DIVIDENDO US$ 0,552555"/>
    <d v="2016-09-26T00:00:00"/>
    <x v="737"/>
    <s v="US$"/>
    <x v="1018"/>
    <n v="0"/>
    <n v="100000"/>
    <n v="0"/>
    <n v="0"/>
    <n v="0"/>
    <n v="0.55300000000000005"/>
    <s v="Low"/>
    <n v="55300"/>
    <m/>
    <m/>
    <m/>
    <m/>
    <m/>
    <m/>
    <m/>
    <m/>
    <m/>
  </r>
  <r>
    <s v="DIVIDENDO PROV US$ 0,56361353108467"/>
    <d v="2021-08-24T00:00:00"/>
    <x v="361"/>
    <s v="US$"/>
    <x v="670"/>
    <n v="0"/>
    <n v="97980"/>
    <n v="0"/>
    <n v="0"/>
    <n v="0"/>
    <n v="0.56399999999999995"/>
    <s v="Low"/>
    <n v="55260.72"/>
    <m/>
    <m/>
    <m/>
    <m/>
    <m/>
    <m/>
    <m/>
    <m/>
    <m/>
  </r>
  <r>
    <s v="DIVIDENDO US$ 0,55145"/>
    <d v="2019-06-17T00:00:00"/>
    <x v="191"/>
    <s v="US$"/>
    <x v="1137"/>
    <n v="0"/>
    <n v="100000"/>
    <n v="0"/>
    <n v="0"/>
    <n v="0"/>
    <n v="0.55100000000000005"/>
    <s v="Low"/>
    <n v="55100"/>
    <m/>
    <m/>
    <m/>
    <m/>
    <m/>
    <m/>
    <m/>
    <m/>
    <m/>
  </r>
  <r>
    <s v="DIVIDENDO S$ 0,550995"/>
    <d v="2016-06-22T00:00:00"/>
    <x v="954"/>
    <s v="US$"/>
    <x v="1117"/>
    <n v="0"/>
    <n v="100000"/>
    <n v="0"/>
    <n v="0"/>
    <n v="0"/>
    <n v="0.55100000000000005"/>
    <s v="Low"/>
    <n v="55100"/>
    <m/>
    <m/>
    <m/>
    <m/>
    <m/>
    <m/>
    <m/>
    <m/>
    <m/>
  </r>
  <r>
    <s v="DIVIDENDO US$ 1,6526"/>
    <d v="2019-12-23T00:00:00"/>
    <x v="287"/>
    <s v="US$"/>
    <x v="1138"/>
    <n v="0"/>
    <n v="33333"/>
    <n v="0"/>
    <n v="0"/>
    <n v="0"/>
    <n v="1.653"/>
    <s v="Medium"/>
    <n v="55099.449000000001"/>
    <m/>
    <m/>
    <m/>
    <m/>
    <m/>
    <m/>
    <m/>
    <m/>
    <m/>
  </r>
  <r>
    <s v="DIVIDENDO US$ 0,55"/>
    <d v="2021-09-08T00:00:00"/>
    <x v="215"/>
    <s v="US$"/>
    <x v="1071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21-08-12T00:00:00"/>
    <x v="475"/>
    <s v="US$"/>
    <x v="1139"/>
    <n v="0"/>
    <n v="100000"/>
    <n v="0"/>
    <n v="0"/>
    <n v="0"/>
    <n v="0.55000000000000004"/>
    <s v="Low"/>
    <n v="55000"/>
    <m/>
    <m/>
    <m/>
    <m/>
    <m/>
    <m/>
    <m/>
    <m/>
    <m/>
  </r>
  <r>
    <s v="DIVIDENDO PROV US$ 0,0548617106"/>
    <d v="2021-07-08T00:00:00"/>
    <x v="889"/>
    <s v="US$"/>
    <x v="960"/>
    <n v="0"/>
    <n v="1000000"/>
    <n v="0"/>
    <n v="0"/>
    <n v="0"/>
    <n v="5.5E-2"/>
    <s v="Low"/>
    <n v="55000"/>
    <m/>
    <m/>
    <m/>
    <m/>
    <m/>
    <m/>
    <m/>
    <m/>
    <m/>
  </r>
  <r>
    <s v="DIVIDENDO US$ 0,55"/>
    <d v="2021-06-02T00:00:00"/>
    <x v="772"/>
    <s v="US$"/>
    <x v="1071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21-05-06T00:00:00"/>
    <x v="490"/>
    <s v="US$"/>
    <x v="1139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21-03-18T00:00:00"/>
    <x v="518"/>
    <s v="US$"/>
    <x v="1139"/>
    <n v="0"/>
    <n v="100000"/>
    <n v="0"/>
    <n v="0"/>
    <n v="0"/>
    <n v="0.55000000000000004"/>
    <s v="Low"/>
    <n v="55000"/>
    <m/>
    <m/>
    <m/>
    <m/>
    <m/>
    <m/>
    <m/>
    <m/>
    <m/>
  </r>
  <r>
    <s v="DIVIDENDO PROV US$ 0,55"/>
    <d v="2021-03-03T00:00:00"/>
    <x v="874"/>
    <s v="US$"/>
    <x v="1071"/>
    <n v="0"/>
    <n v="100000"/>
    <n v="0"/>
    <n v="0"/>
    <n v="0"/>
    <n v="0.55000000000000004"/>
    <s v="Low"/>
    <n v="55000"/>
    <m/>
    <m/>
    <m/>
    <m/>
    <m/>
    <m/>
    <m/>
    <m/>
    <m/>
  </r>
  <r>
    <s v="DIVIDENDO US$ 0,274533"/>
    <d v="2020-12-14T00:00:00"/>
    <x v="89"/>
    <s v="US$"/>
    <x v="1122"/>
    <n v="0"/>
    <n v="200000"/>
    <n v="0"/>
    <n v="0"/>
    <n v="0"/>
    <n v="0.27500000000000002"/>
    <s v="Low"/>
    <n v="55000"/>
    <m/>
    <m/>
    <m/>
    <m/>
    <m/>
    <m/>
    <m/>
    <m/>
    <m/>
  </r>
  <r>
    <s v="DIVIDENDO US$ 0,55"/>
    <d v="2019-09-13T00:00:00"/>
    <x v="611"/>
    <s v="US$"/>
    <x v="1121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9-06-14T00:00:00"/>
    <x v="1092"/>
    <s v="US$"/>
    <x v="1121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9-03-14T00:00:00"/>
    <x v="1235"/>
    <s v="US$"/>
    <x v="1121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8-12-14T00:00:00"/>
    <x v="848"/>
    <s v="US$"/>
    <x v="1121"/>
    <n v="0"/>
    <n v="100000"/>
    <n v="0"/>
    <n v="0"/>
    <n v="0"/>
    <n v="0.55000000000000004"/>
    <s v="Low"/>
    <n v="55000"/>
    <m/>
    <m/>
    <m/>
    <m/>
    <m/>
    <m/>
    <m/>
    <m/>
    <m/>
  </r>
  <r>
    <s v="DIVIDENDO US$ 0,549691"/>
    <d v="2016-12-21T00:00:00"/>
    <x v="854"/>
    <s v="US$"/>
    <x v="879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6-08-29T00:00:00"/>
    <x v="737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6-02-25T00:00:00"/>
    <x v="241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11-25T00:00:00"/>
    <x v="756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8-27T00:00:00"/>
    <x v="757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7-08T00:00:00"/>
    <x v="1135"/>
    <s v="US$"/>
    <x v="1124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5-27T00:00:00"/>
    <x v="971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PROV 0 US$ 0,55"/>
    <d v="2015-04-08T00:00:00"/>
    <x v="1420"/>
    <s v="US$"/>
    <x v="1124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3-06T00:00:00"/>
    <x v="758"/>
    <s v="US$"/>
    <x v="1070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2-25T00:00:00"/>
    <x v="1197"/>
    <s v="US$"/>
    <x v="1038"/>
    <n v="0"/>
    <n v="100000"/>
    <n v="0"/>
    <n v="0"/>
    <n v="0"/>
    <n v="0.55000000000000004"/>
    <s v="Low"/>
    <n v="55000"/>
    <m/>
    <m/>
    <m/>
    <m/>
    <m/>
    <m/>
    <m/>
    <m/>
    <m/>
  </r>
  <r>
    <s v="DIVIDENDO US$ 0,55"/>
    <d v="2015-01-07T00:00:00"/>
    <x v="1200"/>
    <s v="US$"/>
    <x v="1124"/>
    <n v="0"/>
    <n v="100000"/>
    <n v="0"/>
    <n v="0"/>
    <n v="0"/>
    <n v="0.55000000000000004"/>
    <s v="Low"/>
    <n v="55000"/>
    <m/>
    <m/>
    <m/>
    <m/>
    <m/>
    <m/>
    <m/>
    <m/>
    <m/>
  </r>
  <r>
    <s v="DIVIDENDO ADIC 62 $ 182,55"/>
    <d v="2015-04-27T00:00:00"/>
    <x v="376"/>
    <s v="$"/>
    <x v="823"/>
    <n v="0"/>
    <n v="300"/>
    <n v="0"/>
    <n v="0"/>
    <n v="0"/>
    <n v="182.55"/>
    <s v="Very High"/>
    <n v="54765"/>
    <m/>
    <m/>
    <m/>
    <m/>
    <m/>
    <m/>
    <m/>
    <m/>
    <m/>
  </r>
  <r>
    <s v="DIVIDENDO US$ 0,546611"/>
    <d v="2020-12-14T00:00:00"/>
    <x v="89"/>
    <s v="US$"/>
    <x v="1017"/>
    <n v="0"/>
    <n v="100000"/>
    <n v="0"/>
    <n v="0"/>
    <n v="0"/>
    <n v="0.54700000000000004"/>
    <s v="Low"/>
    <n v="54700"/>
    <m/>
    <m/>
    <m/>
    <m/>
    <m/>
    <m/>
    <m/>
    <m/>
    <m/>
  </r>
  <r>
    <s v="DIVIDENDO US$ 0,545928"/>
    <d v="2020-09-23T00:00:00"/>
    <x v="891"/>
    <s v="US$"/>
    <x v="1096"/>
    <n v="0"/>
    <n v="100000"/>
    <n v="0"/>
    <n v="0"/>
    <n v="0"/>
    <n v="0.54600000000000004"/>
    <s v="Low"/>
    <n v="54600"/>
    <m/>
    <m/>
    <m/>
    <m/>
    <m/>
    <m/>
    <m/>
    <m/>
    <m/>
  </r>
  <r>
    <s v="DIVIDENDO US$ 0,546104"/>
    <d v="2019-06-17T00:00:00"/>
    <x v="191"/>
    <s v="US$"/>
    <x v="1114"/>
    <n v="0"/>
    <n v="100000"/>
    <n v="0"/>
    <n v="0"/>
    <n v="0"/>
    <n v="0.54600000000000004"/>
    <s v="Low"/>
    <n v="54600"/>
    <m/>
    <m/>
    <m/>
    <m/>
    <m/>
    <m/>
    <m/>
    <m/>
    <m/>
  </r>
  <r>
    <s v="DIVIDENDO US$ 0,545712"/>
    <d v="2017-12-19T00:00:00"/>
    <x v="951"/>
    <s v="US$"/>
    <x v="947"/>
    <n v="0"/>
    <n v="100000"/>
    <n v="0"/>
    <n v="0"/>
    <n v="0"/>
    <n v="0.54600000000000004"/>
    <s v="Low"/>
    <n v="54600"/>
    <m/>
    <m/>
    <m/>
    <m/>
    <m/>
    <m/>
    <m/>
    <m/>
    <m/>
  </r>
  <r>
    <s v="DIVIDENDO US$ 0,5457"/>
    <d v="2016-03-23T00:00:00"/>
    <x v="1015"/>
    <s v="US$"/>
    <x v="1076"/>
    <n v="0"/>
    <n v="100000"/>
    <n v="0"/>
    <n v="0"/>
    <n v="0"/>
    <n v="0.54600000000000004"/>
    <s v="Low"/>
    <n v="54600"/>
    <m/>
    <m/>
    <m/>
    <m/>
    <m/>
    <m/>
    <m/>
    <m/>
    <m/>
  </r>
  <r>
    <s v="DIVIDENDO PROV 0 US$ 0,545408"/>
    <d v="2021-06-10T00:00:00"/>
    <x v="103"/>
    <s v="US$"/>
    <x v="1072"/>
    <n v="0"/>
    <n v="100000"/>
    <n v="0"/>
    <n v="0"/>
    <n v="0"/>
    <n v="0.54500000000000004"/>
    <s v="Low"/>
    <n v="54500"/>
    <m/>
    <m/>
    <m/>
    <m/>
    <m/>
    <m/>
    <m/>
    <m/>
    <m/>
  </r>
  <r>
    <s v="DIVIDENDO US$ 0,544918"/>
    <d v="2020-06-15T00:00:00"/>
    <x v="2"/>
    <s v="US$"/>
    <x v="1014"/>
    <n v="0"/>
    <n v="100000"/>
    <n v="0"/>
    <n v="0"/>
    <n v="0"/>
    <n v="0.54500000000000004"/>
    <s v="Low"/>
    <n v="54500"/>
    <m/>
    <m/>
    <m/>
    <m/>
    <m/>
    <m/>
    <m/>
    <m/>
    <m/>
  </r>
  <r>
    <s v="DIVIDENDO US$ 0,545189"/>
    <d v="2015-12-21T00:00:00"/>
    <x v="958"/>
    <s v="US$"/>
    <x v="989"/>
    <n v="0"/>
    <n v="100000"/>
    <n v="0"/>
    <n v="0"/>
    <n v="0"/>
    <n v="0.54500000000000004"/>
    <s v="Low"/>
    <n v="54500"/>
    <m/>
    <m/>
    <m/>
    <m/>
    <m/>
    <m/>
    <m/>
    <m/>
    <m/>
  </r>
  <r>
    <s v="DIVIDENDO US$ 0,545399"/>
    <d v="2015-12-21T00:00:00"/>
    <x v="958"/>
    <s v="US$"/>
    <x v="1123"/>
    <n v="0"/>
    <n v="100000"/>
    <n v="0"/>
    <n v="0"/>
    <n v="0"/>
    <n v="0.54500000000000004"/>
    <s v="Low"/>
    <n v="54500"/>
    <m/>
    <m/>
    <m/>
    <m/>
    <m/>
    <m/>
    <m/>
    <m/>
    <m/>
  </r>
  <r>
    <s v="DIVIDENDO US$ 0,544655"/>
    <d v="2014-12-24T00:00:00"/>
    <x v="1205"/>
    <s v="US$"/>
    <x v="1122"/>
    <n v="0"/>
    <n v="100000"/>
    <n v="0"/>
    <n v="0"/>
    <n v="0"/>
    <n v="0.54500000000000004"/>
    <s v="Low"/>
    <n v="54500"/>
    <m/>
    <m/>
    <m/>
    <m/>
    <m/>
    <m/>
    <m/>
    <m/>
    <m/>
  </r>
  <r>
    <s v="DIVIDENDO US$ 0,543712"/>
    <d v="2019-09-24T00:00:00"/>
    <x v="141"/>
    <s v="US$"/>
    <x v="1130"/>
    <n v="0"/>
    <n v="100000"/>
    <n v="0"/>
    <n v="0"/>
    <n v="0"/>
    <n v="0.54400000000000004"/>
    <s v="Low"/>
    <n v="54400"/>
    <m/>
    <m/>
    <m/>
    <m/>
    <m/>
    <m/>
    <m/>
    <m/>
    <m/>
  </r>
  <r>
    <s v="DIVIDENDO INF 0 $ 0,014056"/>
    <d v="2017-07-20T00:00:00"/>
    <x v="383"/>
    <s v="$"/>
    <x v="694"/>
    <n v="0"/>
    <n v="3883012"/>
    <n v="0"/>
    <n v="0"/>
    <n v="0"/>
    <n v="1.4E-2"/>
    <s v="Low"/>
    <n v="54362.167999999998"/>
    <m/>
    <m/>
    <m/>
    <m/>
    <m/>
    <m/>
    <m/>
    <m/>
    <m/>
  </r>
  <r>
    <s v="DIVIDENDO INF 0 $ 0,014034"/>
    <d v="2017-02-17T00:00:00"/>
    <x v="727"/>
    <s v="$"/>
    <x v="694"/>
    <n v="0"/>
    <n v="3883012"/>
    <n v="0"/>
    <n v="0"/>
    <n v="0"/>
    <n v="1.4E-2"/>
    <s v="Low"/>
    <n v="54362.167999999998"/>
    <m/>
    <m/>
    <m/>
    <m/>
    <m/>
    <m/>
    <m/>
    <m/>
    <m/>
  </r>
  <r>
    <s v="DIVIDENDO US$ 0,543282"/>
    <d v="2020-06-15T00:00:00"/>
    <x v="2"/>
    <s v="US$"/>
    <x v="1017"/>
    <n v="0"/>
    <n v="100000"/>
    <n v="0"/>
    <n v="0"/>
    <n v="0"/>
    <n v="0.54300000000000004"/>
    <s v="Low"/>
    <n v="54300"/>
    <m/>
    <m/>
    <m/>
    <m/>
    <m/>
    <m/>
    <m/>
    <m/>
    <m/>
  </r>
  <r>
    <s v="DIVIDENDO US$ 0,543317"/>
    <d v="2020-03-25T00:00:00"/>
    <x v="731"/>
    <s v="US$"/>
    <x v="1122"/>
    <n v="0"/>
    <n v="100000"/>
    <n v="0"/>
    <n v="0"/>
    <n v="0"/>
    <n v="0.54300000000000004"/>
    <s v="Low"/>
    <n v="54300"/>
    <m/>
    <m/>
    <m/>
    <m/>
    <m/>
    <m/>
    <m/>
    <m/>
    <m/>
  </r>
  <r>
    <s v="DIVIDENDO US$ 0,542228"/>
    <d v="2016-06-22T00:00:00"/>
    <x v="954"/>
    <s v="US$"/>
    <x v="1006"/>
    <n v="0"/>
    <n v="100000"/>
    <n v="0"/>
    <n v="0"/>
    <n v="0"/>
    <n v="0.54200000000000004"/>
    <s v="Low"/>
    <n v="54200"/>
    <m/>
    <m/>
    <m/>
    <m/>
    <m/>
    <m/>
    <m/>
    <m/>
    <m/>
  </r>
  <r>
    <s v="DIVIDENDO US$ 0,541189"/>
    <d v="2015-03-25T00:00:00"/>
    <x v="758"/>
    <s v="US$"/>
    <x v="1076"/>
    <n v="0"/>
    <n v="100000"/>
    <n v="0"/>
    <n v="0"/>
    <n v="0"/>
    <n v="0.54100000000000004"/>
    <s v="Low"/>
    <n v="54100"/>
    <m/>
    <m/>
    <m/>
    <m/>
    <m/>
    <m/>
    <m/>
    <m/>
    <m/>
  </r>
  <r>
    <s v="DIVIDENDO PROV EURO 0,0544191252"/>
    <d v="2021-04-13T00:00:00"/>
    <x v="636"/>
    <s v="EURO"/>
    <x v="1140"/>
    <n v="0"/>
    <n v="1000000"/>
    <n v="0"/>
    <n v="0"/>
    <n v="0"/>
    <n v="5.3999999999999999E-2"/>
    <s v="Low"/>
    <n v="54000"/>
    <m/>
    <m/>
    <m/>
    <m/>
    <m/>
    <m/>
    <m/>
    <m/>
    <m/>
  </r>
  <r>
    <s v="DIVIDENDO PROV US$ 0,0539703960167640"/>
    <d v="2021-02-11T00:00:00"/>
    <x v="1268"/>
    <s v="US$"/>
    <x v="738"/>
    <n v="0"/>
    <n v="1000000"/>
    <n v="0"/>
    <n v="0"/>
    <n v="0"/>
    <n v="5.3999999999999999E-2"/>
    <s v="Low"/>
    <n v="54000"/>
    <m/>
    <m/>
    <m/>
    <m/>
    <m/>
    <m/>
    <m/>
    <m/>
    <m/>
  </r>
  <r>
    <s v="DIVIDENDO PROV US$ 0,0535579"/>
    <d v="2021-01-21T00:00:00"/>
    <x v="245"/>
    <s v="US$"/>
    <x v="1039"/>
    <n v="0"/>
    <n v="1000000"/>
    <n v="0"/>
    <n v="0"/>
    <n v="0"/>
    <n v="5.3999999999999999E-2"/>
    <s v="Low"/>
    <n v="54000"/>
    <m/>
    <m/>
    <m/>
    <m/>
    <m/>
    <m/>
    <m/>
    <m/>
    <m/>
  </r>
  <r>
    <s v="DIVIDENDO PROV US$ 0,54"/>
    <d v="2020-12-10T00:00:00"/>
    <x v="1233"/>
    <s v="US$"/>
    <x v="1139"/>
    <n v="0"/>
    <n v="100000"/>
    <n v="0"/>
    <n v="0"/>
    <n v="0"/>
    <n v="0.54"/>
    <s v="Low"/>
    <n v="54000"/>
    <m/>
    <m/>
    <m/>
    <m/>
    <m/>
    <m/>
    <m/>
    <m/>
    <m/>
  </r>
  <r>
    <s v="DIVIDENDO PROV US$ 0,54"/>
    <d v="2020-08-13T00:00:00"/>
    <x v="970"/>
    <s v="US$"/>
    <x v="1139"/>
    <n v="0"/>
    <n v="100000"/>
    <n v="0"/>
    <n v="0"/>
    <n v="0"/>
    <n v="0.54"/>
    <s v="Low"/>
    <n v="54000"/>
    <m/>
    <m/>
    <m/>
    <m/>
    <m/>
    <m/>
    <m/>
    <m/>
    <m/>
  </r>
  <r>
    <s v="DIVIDENDO PROV US$ 0,54"/>
    <d v="2020-05-07T00:00:00"/>
    <x v="422"/>
    <s v="US$"/>
    <x v="1139"/>
    <n v="0"/>
    <n v="100000"/>
    <n v="0"/>
    <n v="0"/>
    <n v="0"/>
    <n v="0.54"/>
    <s v="Low"/>
    <n v="54000"/>
    <m/>
    <m/>
    <m/>
    <m/>
    <m/>
    <m/>
    <m/>
    <m/>
    <m/>
  </r>
  <r>
    <s v="DIVIDENDO PROV US$ 0,54"/>
    <d v="2020-03-19T00:00:00"/>
    <x v="996"/>
    <s v="US$"/>
    <x v="1139"/>
    <n v="0"/>
    <n v="100000"/>
    <n v="0"/>
    <n v="0"/>
    <n v="0"/>
    <n v="0.54"/>
    <s v="Low"/>
    <n v="54000"/>
    <m/>
    <m/>
    <m/>
    <m/>
    <m/>
    <m/>
    <m/>
    <m/>
    <m/>
  </r>
  <r>
    <s v="DIVIDENDO US$ 0,539808"/>
    <d v="2018-12-18T00:00:00"/>
    <x v="1199"/>
    <s v="US$"/>
    <x v="1093"/>
    <n v="0"/>
    <n v="100000"/>
    <n v="0"/>
    <n v="0"/>
    <n v="0"/>
    <n v="0.54"/>
    <s v="Low"/>
    <n v="54000"/>
    <m/>
    <m/>
    <m/>
    <m/>
    <m/>
    <m/>
    <m/>
    <m/>
    <m/>
  </r>
  <r>
    <s v="DIVIDENDO PROV US$ 0,0541307038"/>
    <d v="2017-02-03T00:00:00"/>
    <x v="1421"/>
    <s v="US$"/>
    <x v="794"/>
    <n v="0"/>
    <n v="1000000"/>
    <n v="0"/>
    <n v="0"/>
    <n v="0"/>
    <n v="5.3999999999999999E-2"/>
    <s v="Low"/>
    <n v="54000"/>
    <m/>
    <m/>
    <m/>
    <m/>
    <m/>
    <m/>
    <m/>
    <m/>
    <m/>
  </r>
  <r>
    <s v="DIVIDENDO US$ 0,539594"/>
    <d v="2016-12-21T00:00:00"/>
    <x v="854"/>
    <s v="US$"/>
    <x v="1098"/>
    <n v="0"/>
    <n v="100000"/>
    <n v="0"/>
    <n v="0"/>
    <n v="0"/>
    <n v="0.54"/>
    <s v="Low"/>
    <n v="54000"/>
    <m/>
    <m/>
    <m/>
    <m/>
    <m/>
    <m/>
    <m/>
    <m/>
    <m/>
  </r>
  <r>
    <s v="DIVIDENDO US$ 0,539419"/>
    <d v="2019-03-20T00:00:00"/>
    <x v="1213"/>
    <s v="US$"/>
    <x v="1049"/>
    <n v="0"/>
    <n v="100000"/>
    <n v="0"/>
    <n v="0"/>
    <n v="0"/>
    <n v="0.53900000000000003"/>
    <s v="Low"/>
    <n v="53900"/>
    <m/>
    <m/>
    <m/>
    <m/>
    <m/>
    <m/>
    <m/>
    <m/>
    <m/>
  </r>
  <r>
    <s v="DIVIDENDO US$ 0,538846"/>
    <d v="2015-09-25T00:00:00"/>
    <x v="1316"/>
    <s v="US$"/>
    <x v="1076"/>
    <n v="0"/>
    <n v="100000"/>
    <n v="0"/>
    <n v="0"/>
    <n v="0"/>
    <n v="0.53900000000000003"/>
    <s v="Low"/>
    <n v="53900"/>
    <m/>
    <m/>
    <m/>
    <m/>
    <m/>
    <m/>
    <m/>
    <m/>
    <m/>
  </r>
  <r>
    <s v="DIVIDENDO PROV US$ 0,00386529060843"/>
    <d v="2020-09-23T00:00:00"/>
    <x v="891"/>
    <s v="US$"/>
    <x v="992"/>
    <n v="0"/>
    <n v="13440904"/>
    <n v="0"/>
    <n v="0"/>
    <n v="0"/>
    <n v="4.0000000000000001E-3"/>
    <s v="Low"/>
    <n v="53763.616000000002"/>
    <m/>
    <m/>
    <m/>
    <m/>
    <m/>
    <m/>
    <m/>
    <m/>
    <m/>
  </r>
  <r>
    <s v="DIVIDENDO US$ 0,537068"/>
    <d v="2018-06-26T00:00:00"/>
    <x v="568"/>
    <s v="US$"/>
    <x v="1114"/>
    <n v="0"/>
    <n v="100000"/>
    <n v="0"/>
    <n v="0"/>
    <n v="0"/>
    <n v="0.53700000000000003"/>
    <s v="Low"/>
    <n v="53700"/>
    <m/>
    <m/>
    <m/>
    <m/>
    <m/>
    <m/>
    <m/>
    <m/>
    <m/>
  </r>
  <r>
    <s v="DIVIDENDO  US$ 0,536825"/>
    <d v="2017-09-26T00:00:00"/>
    <x v="706"/>
    <s v="US$"/>
    <x v="1096"/>
    <n v="0"/>
    <n v="100000"/>
    <n v="0"/>
    <n v="0"/>
    <n v="0"/>
    <n v="0.53700000000000003"/>
    <s v="Low"/>
    <n v="53700"/>
    <m/>
    <m/>
    <m/>
    <m/>
    <m/>
    <m/>
    <m/>
    <m/>
    <m/>
  </r>
  <r>
    <s v="DIVIDENDO PROV 0 US$ 0,53643"/>
    <d v="2021-06-10T00:00:00"/>
    <x v="103"/>
    <s v="US$"/>
    <x v="1053"/>
    <n v="0"/>
    <n v="100000"/>
    <n v="0"/>
    <n v="0"/>
    <n v="0"/>
    <n v="0.53600000000000003"/>
    <s v="Low"/>
    <n v="53600"/>
    <m/>
    <m/>
    <m/>
    <m/>
    <m/>
    <m/>
    <m/>
    <m/>
    <m/>
  </r>
  <r>
    <s v="DIVIDENDO US$ 0,535759"/>
    <d v="2019-12-16T00:00:00"/>
    <x v="892"/>
    <s v="US$"/>
    <x v="1114"/>
    <n v="0"/>
    <n v="100000"/>
    <n v="0"/>
    <n v="0"/>
    <n v="0"/>
    <n v="0.53600000000000003"/>
    <s v="Low"/>
    <n v="53600"/>
    <m/>
    <m/>
    <m/>
    <m/>
    <m/>
    <m/>
    <m/>
    <m/>
    <m/>
  </r>
  <r>
    <s v="DIVIDENDO US$ 0,535616"/>
    <d v="2016-12-21T00:00:00"/>
    <x v="854"/>
    <s v="US$"/>
    <x v="1129"/>
    <n v="0"/>
    <n v="100000"/>
    <n v="0"/>
    <n v="0"/>
    <n v="0"/>
    <n v="0.53600000000000003"/>
    <s v="Low"/>
    <n v="53600"/>
    <m/>
    <m/>
    <m/>
    <m/>
    <m/>
    <m/>
    <m/>
    <m/>
    <m/>
  </r>
  <r>
    <s v="DIVIDENDO PROV US$ 0,0037015401199274200"/>
    <d v="2020-07-24T00:00:00"/>
    <x v="449"/>
    <s v="US$"/>
    <x v="1024"/>
    <n v="0"/>
    <n v="13358796"/>
    <n v="0"/>
    <n v="0"/>
    <n v="0"/>
    <n v="4.0000000000000001E-3"/>
    <s v="Low"/>
    <n v="53435.184000000001"/>
    <m/>
    <m/>
    <m/>
    <m/>
    <m/>
    <m/>
    <m/>
    <m/>
    <m/>
  </r>
  <r>
    <s v="DIVIDENDO US$ 0,533693"/>
    <d v="2014-12-24T00:00:00"/>
    <x v="1205"/>
    <s v="US$"/>
    <x v="1049"/>
    <n v="0"/>
    <n v="100000"/>
    <n v="0"/>
    <n v="0"/>
    <n v="0"/>
    <n v="0.53400000000000003"/>
    <s v="Low"/>
    <n v="53400"/>
    <m/>
    <m/>
    <m/>
    <m/>
    <m/>
    <m/>
    <m/>
    <m/>
    <m/>
  </r>
  <r>
    <s v="DIVIDENDO US$ 0,533455"/>
    <d v="2020-06-15T00:00:00"/>
    <x v="2"/>
    <s v="US$"/>
    <x v="1036"/>
    <n v="0"/>
    <n v="100000"/>
    <n v="0"/>
    <n v="0"/>
    <n v="0"/>
    <n v="0.53300000000000003"/>
    <s v="Low"/>
    <n v="53300"/>
    <m/>
    <m/>
    <m/>
    <m/>
    <m/>
    <m/>
    <m/>
    <m/>
    <m/>
  </r>
  <r>
    <s v="DIVIDENDO US$ 0,532987"/>
    <d v="2019-06-17T00:00:00"/>
    <x v="191"/>
    <s v="US$"/>
    <x v="1130"/>
    <n v="0"/>
    <n v="100000"/>
    <n v="0"/>
    <n v="0"/>
    <n v="0"/>
    <n v="0.53300000000000003"/>
    <s v="Low"/>
    <n v="53300"/>
    <m/>
    <m/>
    <m/>
    <m/>
    <m/>
    <m/>
    <m/>
    <m/>
    <m/>
  </r>
  <r>
    <s v="DIVIDENDO US$ 0,532619"/>
    <d v="2016-06-21T00:00:00"/>
    <x v="954"/>
    <s v="US$"/>
    <x v="1076"/>
    <n v="0"/>
    <n v="100000"/>
    <n v="0"/>
    <n v="0"/>
    <n v="0"/>
    <n v="0.53300000000000003"/>
    <s v="Low"/>
    <n v="53300"/>
    <m/>
    <m/>
    <m/>
    <m/>
    <m/>
    <m/>
    <m/>
    <m/>
    <m/>
  </r>
  <r>
    <s v="DIVIDENDO PROV 0 US$ 0,531822"/>
    <d v="2021-06-10T00:00:00"/>
    <x v="103"/>
    <s v="US$"/>
    <x v="1076"/>
    <n v="0"/>
    <n v="100000"/>
    <n v="0"/>
    <n v="0"/>
    <n v="0"/>
    <n v="0.53200000000000003"/>
    <s v="Low"/>
    <n v="53200"/>
    <m/>
    <m/>
    <m/>
    <m/>
    <m/>
    <m/>
    <m/>
    <m/>
    <m/>
  </r>
  <r>
    <s v="DIVIDENDO US$ 0,531156"/>
    <d v="2019-06-17T00:00:00"/>
    <x v="191"/>
    <s v="US$"/>
    <x v="1126"/>
    <n v="0"/>
    <n v="100000"/>
    <n v="0"/>
    <n v="0"/>
    <n v="0"/>
    <n v="0.53100000000000003"/>
    <s v="Low"/>
    <n v="53100"/>
    <m/>
    <m/>
    <m/>
    <m/>
    <m/>
    <m/>
    <m/>
    <m/>
    <m/>
  </r>
  <r>
    <s v="DIVIDENDO US$ 0,530934"/>
    <d v="2018-06-19T00:00:00"/>
    <x v="900"/>
    <s v="US$"/>
    <x v="1126"/>
    <n v="0"/>
    <n v="100000"/>
    <n v="0"/>
    <n v="0"/>
    <n v="0"/>
    <n v="0.53100000000000003"/>
    <s v="Low"/>
    <n v="53100"/>
    <m/>
    <m/>
    <m/>
    <m/>
    <m/>
    <m/>
    <m/>
    <m/>
    <m/>
  </r>
  <r>
    <s v="DIVIDENDO US$ 0,530506"/>
    <d v="2015-12-21T00:00:00"/>
    <x v="958"/>
    <s v="US$"/>
    <x v="1093"/>
    <n v="0"/>
    <n v="100000"/>
    <n v="0"/>
    <n v="0"/>
    <n v="0"/>
    <n v="0.53100000000000003"/>
    <s v="Low"/>
    <n v="53100"/>
    <m/>
    <m/>
    <m/>
    <m/>
    <m/>
    <m/>
    <m/>
    <m/>
    <m/>
  </r>
  <r>
    <s v="DIVIDENDO PROV US$ 0,05252488"/>
    <d v="2021-03-26T00:00:00"/>
    <x v="834"/>
    <s v="US$"/>
    <x v="860"/>
    <n v="0"/>
    <n v="1000000"/>
    <n v="0"/>
    <n v="0"/>
    <n v="0"/>
    <n v="5.2999999999999999E-2"/>
    <s v="Low"/>
    <n v="53000"/>
    <m/>
    <m/>
    <m/>
    <m/>
    <m/>
    <m/>
    <m/>
    <m/>
    <m/>
  </r>
  <r>
    <s v="DIVIDENDO US$ 0,53"/>
    <d v="2019-12-05T00:00:00"/>
    <x v="1225"/>
    <s v="US$"/>
    <x v="1139"/>
    <n v="0"/>
    <n v="100000"/>
    <n v="0"/>
    <n v="0"/>
    <n v="0"/>
    <n v="0.53"/>
    <s v="Low"/>
    <n v="53000"/>
    <m/>
    <m/>
    <m/>
    <m/>
    <m/>
    <m/>
    <m/>
    <m/>
    <m/>
  </r>
  <r>
    <s v="DIVIDENDO US$ 0,53"/>
    <d v="2019-09-03T00:00:00"/>
    <x v="1060"/>
    <s v="US$"/>
    <x v="1141"/>
    <n v="0"/>
    <n v="100000"/>
    <n v="0"/>
    <n v="0"/>
    <n v="0"/>
    <n v="0.53"/>
    <s v="Low"/>
    <n v="53000"/>
    <m/>
    <m/>
    <m/>
    <m/>
    <m/>
    <m/>
    <m/>
    <m/>
    <m/>
  </r>
  <r>
    <s v="DIVIDENDO US$ 0,53"/>
    <d v="2019-08-08T00:00:00"/>
    <x v="1254"/>
    <s v="US$"/>
    <x v="1139"/>
    <n v="0"/>
    <n v="100000"/>
    <n v="0"/>
    <n v="0"/>
    <n v="0"/>
    <n v="0.53"/>
    <s v="Low"/>
    <n v="53000"/>
    <m/>
    <m/>
    <m/>
    <m/>
    <m/>
    <m/>
    <m/>
    <m/>
    <m/>
  </r>
  <r>
    <s v="DIVIDENDO US$ 0,53"/>
    <d v="2019-05-09T00:00:00"/>
    <x v="1038"/>
    <s v="US$"/>
    <x v="1139"/>
    <n v="0"/>
    <n v="100000"/>
    <n v="0"/>
    <n v="0"/>
    <n v="0"/>
    <n v="0.53"/>
    <s v="Low"/>
    <n v="53000"/>
    <m/>
    <m/>
    <m/>
    <m/>
    <m/>
    <m/>
    <m/>
    <m/>
    <m/>
  </r>
  <r>
    <s v="DIVIDENDO US$ 0,53"/>
    <d v="2019-03-14T00:00:00"/>
    <x v="939"/>
    <s v="US$"/>
    <x v="1139"/>
    <n v="0"/>
    <n v="100000"/>
    <n v="0"/>
    <n v="0"/>
    <n v="0"/>
    <n v="0.53"/>
    <s v="Low"/>
    <n v="53000"/>
    <m/>
    <m/>
    <m/>
    <m/>
    <m/>
    <m/>
    <m/>
    <m/>
    <m/>
  </r>
  <r>
    <s v="DIVIDENDO US$ 0,53"/>
    <d v="2017-02-27T00:00:00"/>
    <x v="263"/>
    <s v="US$"/>
    <x v="1118"/>
    <n v="0"/>
    <n v="100000"/>
    <n v="0"/>
    <n v="0"/>
    <n v="0"/>
    <n v="0.53"/>
    <s v="Low"/>
    <n v="53000"/>
    <m/>
    <m/>
    <m/>
    <m/>
    <m/>
    <m/>
    <m/>
    <m/>
    <m/>
  </r>
  <r>
    <s v="DIVIDENDO US$ 0,53"/>
    <d v="2016-11-28T00:00:00"/>
    <x v="196"/>
    <s v="US$"/>
    <x v="1118"/>
    <n v="0"/>
    <n v="100000"/>
    <n v="0"/>
    <n v="0"/>
    <n v="0"/>
    <n v="0.53"/>
    <s v="Low"/>
    <n v="53000"/>
    <m/>
    <m/>
    <m/>
    <m/>
    <m/>
    <m/>
    <m/>
    <m/>
    <m/>
  </r>
  <r>
    <s v="DIVIDENDO US$ 0,53"/>
    <d v="2016-09-07T00:00:00"/>
    <x v="1422"/>
    <s v="US$"/>
    <x v="1051"/>
    <n v="0"/>
    <n v="100000"/>
    <n v="0"/>
    <n v="0"/>
    <n v="0"/>
    <n v="0.53"/>
    <s v="Low"/>
    <n v="53000"/>
    <m/>
    <m/>
    <m/>
    <m/>
    <m/>
    <m/>
    <m/>
    <m/>
    <m/>
  </r>
  <r>
    <s v="DIVIDENDO US$ 0,53"/>
    <d v="2016-08-29T00:00:00"/>
    <x v="946"/>
    <s v="US$"/>
    <x v="1118"/>
    <n v="0"/>
    <n v="100000"/>
    <n v="0"/>
    <n v="0"/>
    <n v="0"/>
    <n v="0.53"/>
    <s v="Low"/>
    <n v="53000"/>
    <m/>
    <m/>
    <m/>
    <m/>
    <m/>
    <m/>
    <m/>
    <m/>
    <m/>
  </r>
  <r>
    <s v="DIVIDENDO US$ 0,53"/>
    <d v="2016-06-08T00:00:00"/>
    <x v="1423"/>
    <s v="US$"/>
    <x v="1051"/>
    <n v="0"/>
    <n v="100000"/>
    <n v="0"/>
    <n v="0"/>
    <n v="0"/>
    <n v="0.53"/>
    <s v="Low"/>
    <n v="53000"/>
    <m/>
    <m/>
    <m/>
    <m/>
    <m/>
    <m/>
    <m/>
    <m/>
    <m/>
  </r>
  <r>
    <s v="DIVIDENDO US$ 0,53"/>
    <d v="2016-05-27T00:00:00"/>
    <x v="976"/>
    <s v="US$"/>
    <x v="1118"/>
    <n v="0"/>
    <n v="100000"/>
    <n v="0"/>
    <n v="0"/>
    <n v="0"/>
    <n v="0.53"/>
    <s v="Low"/>
    <n v="53000"/>
    <m/>
    <m/>
    <m/>
    <m/>
    <m/>
    <m/>
    <m/>
    <m/>
    <m/>
  </r>
  <r>
    <s v="DIVIDENDO US$ 0,53"/>
    <d v="2016-03-09T00:00:00"/>
    <x v="1424"/>
    <s v="US$"/>
    <x v="1051"/>
    <n v="0"/>
    <n v="100000"/>
    <n v="0"/>
    <n v="0"/>
    <n v="0"/>
    <n v="0.53"/>
    <s v="Low"/>
    <n v="53000"/>
    <m/>
    <m/>
    <m/>
    <m/>
    <m/>
    <m/>
    <m/>
    <m/>
    <m/>
  </r>
  <r>
    <s v="DIVIDENDO US$ 0,53"/>
    <d v="2015-12-09T00:00:00"/>
    <x v="1425"/>
    <s v="US$"/>
    <x v="1051"/>
    <n v="0"/>
    <n v="100000"/>
    <n v="0"/>
    <n v="0"/>
    <n v="0"/>
    <n v="0.53"/>
    <s v="Low"/>
    <n v="53000"/>
    <m/>
    <m/>
    <m/>
    <m/>
    <m/>
    <m/>
    <m/>
    <m/>
    <m/>
  </r>
  <r>
    <s v="DIVIDENDO US$ 0,529512"/>
    <d v="2015-06-25T00:00:00"/>
    <x v="16"/>
    <s v="US$"/>
    <x v="1098"/>
    <n v="0"/>
    <n v="100000"/>
    <n v="0"/>
    <n v="0"/>
    <n v="0"/>
    <n v="0.53"/>
    <s v="Low"/>
    <n v="53000"/>
    <m/>
    <m/>
    <m/>
    <m/>
    <m/>
    <m/>
    <m/>
    <m/>
    <m/>
  </r>
  <r>
    <s v="DIVIDENDO US$ 0,529172"/>
    <d v="2015-07-02T00:00:00"/>
    <x v="262"/>
    <s v="US$"/>
    <x v="1130"/>
    <n v="0"/>
    <n v="100000"/>
    <n v="0"/>
    <n v="0"/>
    <n v="0"/>
    <n v="0.52900000000000003"/>
    <s v="Low"/>
    <n v="52900"/>
    <m/>
    <m/>
    <m/>
    <m/>
    <m/>
    <m/>
    <m/>
    <m/>
    <m/>
  </r>
  <r>
    <s v="DIVIDENDO US$ 1,5849"/>
    <d v="2020-12-21T00:00:00"/>
    <x v="452"/>
    <s v="US$"/>
    <x v="1138"/>
    <n v="0"/>
    <n v="33333"/>
    <n v="0"/>
    <n v="0"/>
    <n v="0"/>
    <n v="1.585"/>
    <s v="Medium"/>
    <n v="52832.805"/>
    <m/>
    <m/>
    <m/>
    <m/>
    <m/>
    <m/>
    <m/>
    <m/>
    <m/>
  </r>
  <r>
    <s v="DIVIDENDO US$ 0,528"/>
    <d v="2017-12-19T00:00:00"/>
    <x v="951"/>
    <s v="US$"/>
    <x v="1092"/>
    <n v="0"/>
    <n v="100000"/>
    <n v="0"/>
    <n v="0"/>
    <n v="0"/>
    <n v="0.52800000000000002"/>
    <s v="Low"/>
    <n v="52800"/>
    <m/>
    <m/>
    <m/>
    <m/>
    <m/>
    <m/>
    <m/>
    <m/>
    <m/>
  </r>
  <r>
    <s v="DIVIDENDO PROV US$ 0,009041737335004790"/>
    <d v="2021-09-15T00:00:00"/>
    <x v="215"/>
    <s v="US$"/>
    <x v="990"/>
    <n v="0"/>
    <n v="5858352"/>
    <n v="0"/>
    <n v="0"/>
    <n v="0"/>
    <n v="8.9999999999999993E-3"/>
    <s v="Low"/>
    <n v="52725.167999999998"/>
    <m/>
    <m/>
    <m/>
    <m/>
    <m/>
    <m/>
    <m/>
    <m/>
    <m/>
  </r>
  <r>
    <s v="DIVIDENDO US$ 0,526838"/>
    <d v="2018-12-18T00:00:00"/>
    <x v="1199"/>
    <s v="US$"/>
    <x v="947"/>
    <n v="0"/>
    <n v="100000"/>
    <n v="0"/>
    <n v="0"/>
    <n v="0"/>
    <n v="0.52700000000000002"/>
    <s v="Low"/>
    <n v="52700"/>
    <m/>
    <m/>
    <m/>
    <m/>
    <m/>
    <m/>
    <m/>
    <m/>
    <m/>
  </r>
  <r>
    <s v="DIVIDENDO US$ 0,526778"/>
    <d v="2015-06-24T00:00:00"/>
    <x v="971"/>
    <s v="US$"/>
    <x v="1093"/>
    <n v="0"/>
    <n v="100000"/>
    <n v="0"/>
    <n v="0"/>
    <n v="0"/>
    <n v="0.52700000000000002"/>
    <s v="Low"/>
    <n v="52700"/>
    <m/>
    <m/>
    <m/>
    <m/>
    <m/>
    <m/>
    <m/>
    <m/>
    <m/>
  </r>
  <r>
    <s v="DIVIDENDO US$ 0,526521"/>
    <d v="2015-03-25T00:00:00"/>
    <x v="758"/>
    <s v="US$"/>
    <x v="1018"/>
    <n v="0"/>
    <n v="100000"/>
    <n v="0"/>
    <n v="0"/>
    <n v="0"/>
    <n v="0.52700000000000002"/>
    <s v="Low"/>
    <n v="52700"/>
    <m/>
    <m/>
    <m/>
    <m/>
    <m/>
    <m/>
    <m/>
    <m/>
    <m/>
  </r>
  <r>
    <s v="DIVIDENDO DEF EURO 0,06058055935297390"/>
    <d v="2021-09-03T00:00:00"/>
    <x v="192"/>
    <s v="EURO"/>
    <x v="1142"/>
    <n v="0"/>
    <n v="863891"/>
    <n v="0"/>
    <n v="0"/>
    <n v="0"/>
    <n v="6.0999999999999999E-2"/>
    <s v="Low"/>
    <n v="52697.351000000002"/>
    <m/>
    <m/>
    <m/>
    <m/>
    <m/>
    <m/>
    <m/>
    <m/>
    <m/>
  </r>
  <r>
    <s v="DIVIDENDO US$ 0,526334"/>
    <d v="2017-12-19T00:00:00"/>
    <x v="951"/>
    <s v="US$"/>
    <x v="1096"/>
    <n v="0"/>
    <n v="100000"/>
    <n v="0"/>
    <n v="0"/>
    <n v="0"/>
    <n v="0.52600000000000002"/>
    <s v="Low"/>
    <n v="52600"/>
    <m/>
    <m/>
    <m/>
    <m/>
    <m/>
    <m/>
    <m/>
    <m/>
    <m/>
  </r>
  <r>
    <s v="DIVIDENDO US$ 0,524623"/>
    <d v="2019-06-17T00:00:00"/>
    <x v="191"/>
    <s v="US$"/>
    <x v="1127"/>
    <n v="0"/>
    <n v="100000"/>
    <n v="0"/>
    <n v="0"/>
    <n v="0"/>
    <n v="0.52500000000000002"/>
    <s v="Low"/>
    <n v="52500"/>
    <m/>
    <m/>
    <m/>
    <m/>
    <m/>
    <m/>
    <m/>
    <m/>
    <m/>
  </r>
  <r>
    <s v="DIVIDENDO US$ 0,524592"/>
    <d v="2018-12-18T00:00:00"/>
    <x v="1199"/>
    <s v="US$"/>
    <x v="1075"/>
    <n v="0"/>
    <n v="100000"/>
    <n v="0"/>
    <n v="0"/>
    <n v="0"/>
    <n v="0.52500000000000002"/>
    <s v="Low"/>
    <n v="52500"/>
    <m/>
    <m/>
    <m/>
    <m/>
    <m/>
    <m/>
    <m/>
    <m/>
    <m/>
  </r>
  <r>
    <s v="DIVIDENDO US$ 0,525249"/>
    <d v="2017-06-20T00:00:00"/>
    <x v="413"/>
    <s v="US$"/>
    <x v="1093"/>
    <n v="0"/>
    <n v="100000"/>
    <n v="0"/>
    <n v="0"/>
    <n v="0"/>
    <n v="0.52500000000000002"/>
    <s v="Low"/>
    <n v="52500"/>
    <m/>
    <m/>
    <m/>
    <m/>
    <m/>
    <m/>
    <m/>
    <m/>
    <m/>
  </r>
  <r>
    <s v="DIVIDENDO PROV 0 US$ 0,523571"/>
    <d v="2021-06-10T00:00:00"/>
    <x v="103"/>
    <s v="US$"/>
    <x v="1036"/>
    <n v="0"/>
    <n v="100000"/>
    <n v="0"/>
    <n v="0"/>
    <n v="0"/>
    <n v="0.52400000000000002"/>
    <s v="Low"/>
    <n v="52400"/>
    <m/>
    <m/>
    <m/>
    <m/>
    <m/>
    <m/>
    <m/>
    <m/>
    <m/>
  </r>
  <r>
    <s v="DIVIDENDO US$ 0,524"/>
    <d v="2017-12-18T00:00:00"/>
    <x v="246"/>
    <s v="US$"/>
    <x v="859"/>
    <n v="0"/>
    <n v="100000"/>
    <n v="0"/>
    <n v="0"/>
    <n v="0"/>
    <n v="0.52400000000000002"/>
    <s v="Low"/>
    <n v="52400"/>
    <m/>
    <m/>
    <m/>
    <m/>
    <m/>
    <m/>
    <m/>
    <m/>
    <m/>
  </r>
  <r>
    <s v="DIVIDENDO US$ 0,52287"/>
    <d v="2015-12-21T00:00:00"/>
    <x v="958"/>
    <s v="US$"/>
    <x v="1117"/>
    <n v="0"/>
    <n v="100000"/>
    <n v="0"/>
    <n v="0"/>
    <n v="0"/>
    <n v="0.52300000000000002"/>
    <s v="Low"/>
    <n v="52300"/>
    <m/>
    <m/>
    <m/>
    <m/>
    <m/>
    <m/>
    <m/>
    <m/>
    <m/>
  </r>
  <r>
    <s v="DIVIDENDO US$ 0,260687"/>
    <d v="2021-03-25T00:00:00"/>
    <x v="500"/>
    <s v="US$"/>
    <x v="1114"/>
    <n v="0"/>
    <n v="200000"/>
    <n v="0"/>
    <n v="0"/>
    <n v="0"/>
    <n v="0.26100000000000001"/>
    <s v="Low"/>
    <n v="52200"/>
    <m/>
    <m/>
    <m/>
    <m/>
    <m/>
    <m/>
    <m/>
    <m/>
    <m/>
  </r>
  <r>
    <s v="DIVIDENDO US$ 0,521263"/>
    <d v="2017-06-27T00:00:00"/>
    <x v="856"/>
    <s v="US$"/>
    <x v="1049"/>
    <n v="0"/>
    <n v="100000"/>
    <n v="0"/>
    <n v="0"/>
    <n v="0"/>
    <n v="0.52100000000000002"/>
    <s v="Low"/>
    <n v="52100"/>
    <m/>
    <m/>
    <m/>
    <m/>
    <m/>
    <m/>
    <m/>
    <m/>
    <m/>
  </r>
  <r>
    <s v="DIVIDENDO US$ 0,521128"/>
    <d v="2016-09-26T00:00:00"/>
    <x v="737"/>
    <s v="US$"/>
    <x v="1057"/>
    <n v="0"/>
    <n v="100000"/>
    <n v="0"/>
    <n v="0"/>
    <n v="0"/>
    <n v="0.52100000000000002"/>
    <s v="Low"/>
    <n v="52100"/>
    <m/>
    <m/>
    <m/>
    <m/>
    <m/>
    <m/>
    <m/>
    <m/>
    <m/>
  </r>
  <r>
    <s v="DIVIDENDO US$ 0,521"/>
    <d v="2015-12-21T00:00:00"/>
    <x v="958"/>
    <s v="US$"/>
    <x v="859"/>
    <n v="0"/>
    <n v="100000"/>
    <n v="0"/>
    <n v="0"/>
    <n v="0"/>
    <n v="0.52100000000000002"/>
    <s v="Low"/>
    <n v="52100"/>
    <m/>
    <m/>
    <m/>
    <m/>
    <m/>
    <m/>
    <m/>
    <m/>
    <m/>
  </r>
  <r>
    <s v="DIVIDENDO PROV US$ 0,52"/>
    <d v="2021-07-08T00:00:00"/>
    <x v="673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PROV US$ 0,52"/>
    <d v="2021-04-08T00:00:00"/>
    <x v="1397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PROV US$ 0,0518583"/>
    <d v="2021-03-29T00:00:00"/>
    <x v="66"/>
    <s v="US$"/>
    <x v="934"/>
    <n v="0"/>
    <n v="1000000"/>
    <n v="0"/>
    <n v="0"/>
    <n v="0"/>
    <n v="5.1999999999999998E-2"/>
    <s v="Low"/>
    <n v="52000"/>
    <m/>
    <m/>
    <m/>
    <m/>
    <m/>
    <m/>
    <m/>
    <m/>
    <m/>
  </r>
  <r>
    <s v="DIVIDENDO US$ 0,519847"/>
    <d v="2021-03-25T00:00:00"/>
    <x v="500"/>
    <s v="US$"/>
    <x v="1049"/>
    <n v="0"/>
    <n v="100000"/>
    <n v="0"/>
    <n v="0"/>
    <n v="0"/>
    <n v="0.52"/>
    <s v="Low"/>
    <n v="52000"/>
    <m/>
    <m/>
    <m/>
    <m/>
    <m/>
    <m/>
    <m/>
    <m/>
    <m/>
  </r>
  <r>
    <s v="DIVIDENDO PROV US$ 0,52"/>
    <d v="2021-01-08T00:00:00"/>
    <x v="624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US$ 0,52"/>
    <d v="2020-10-08T00:00:00"/>
    <x v="1340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US$ 0,52"/>
    <d v="2020-07-09T00:00:00"/>
    <x v="1256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US$ 0,52"/>
    <d v="2020-01-09T00:00:00"/>
    <x v="604"/>
    <s v="US$"/>
    <x v="1143"/>
    <n v="0"/>
    <n v="100000"/>
    <n v="0"/>
    <n v="0"/>
    <n v="0"/>
    <n v="0.52"/>
    <s v="Low"/>
    <n v="52000"/>
    <m/>
    <m/>
    <m/>
    <m/>
    <m/>
    <m/>
    <m/>
    <m/>
    <m/>
  </r>
  <r>
    <s v="DIVIDENDO US$ 0,52"/>
    <d v="2018-12-06T00:00:00"/>
    <x v="1354"/>
    <s v="US$"/>
    <x v="1139"/>
    <n v="0"/>
    <n v="100000"/>
    <n v="0"/>
    <n v="0"/>
    <n v="0"/>
    <n v="0.52"/>
    <s v="Low"/>
    <n v="52000"/>
    <m/>
    <m/>
    <m/>
    <m/>
    <m/>
    <m/>
    <m/>
    <m/>
    <m/>
  </r>
  <r>
    <s v="DIVIDENDO US$ 0,519602"/>
    <d v="2018-12-18T00:00:00"/>
    <x v="1199"/>
    <s v="US$"/>
    <x v="1117"/>
    <n v="0"/>
    <n v="100000"/>
    <n v="0"/>
    <n v="0"/>
    <n v="0"/>
    <n v="0.52"/>
    <s v="Low"/>
    <n v="52000"/>
    <m/>
    <m/>
    <m/>
    <m/>
    <m/>
    <m/>
    <m/>
    <m/>
    <m/>
  </r>
  <r>
    <s v="DIVIDENDO US$ 0,52"/>
    <d v="2018-08-09T00:00:00"/>
    <x v="1058"/>
    <s v="US$"/>
    <x v="1139"/>
    <n v="0"/>
    <n v="100000"/>
    <n v="0"/>
    <n v="0"/>
    <n v="0"/>
    <n v="0.52"/>
    <s v="Low"/>
    <n v="52000"/>
    <m/>
    <m/>
    <m/>
    <m/>
    <m/>
    <m/>
    <m/>
    <m/>
    <m/>
  </r>
  <r>
    <s v="DIVIDENDO US$ 0,52"/>
    <d v="2018-05-10T00:00:00"/>
    <x v="949"/>
    <s v="US$"/>
    <x v="1139"/>
    <n v="0"/>
    <n v="100000"/>
    <n v="0"/>
    <n v="0"/>
    <n v="0"/>
    <n v="0.52"/>
    <s v="Low"/>
    <n v="52000"/>
    <m/>
    <m/>
    <m/>
    <m/>
    <m/>
    <m/>
    <m/>
    <m/>
    <m/>
  </r>
  <r>
    <s v="DIVIDENDO US$ 0,52"/>
    <d v="2018-03-08T00:00:00"/>
    <x v="1163"/>
    <s v="US$"/>
    <x v="1139"/>
    <n v="0"/>
    <n v="100000"/>
    <n v="0"/>
    <n v="0"/>
    <n v="0"/>
    <n v="0.52"/>
    <s v="Low"/>
    <n v="52000"/>
    <m/>
    <m/>
    <m/>
    <m/>
    <m/>
    <m/>
    <m/>
    <m/>
    <m/>
  </r>
  <r>
    <s v="DIVIDENDO US$ 0,52"/>
    <d v="2017-12-14T00:00:00"/>
    <x v="873"/>
    <s v="US$"/>
    <x v="1106"/>
    <n v="0"/>
    <n v="100000"/>
    <n v="0"/>
    <n v="0"/>
    <n v="0"/>
    <n v="0.52"/>
    <s v="Low"/>
    <n v="52000"/>
    <m/>
    <m/>
    <m/>
    <m/>
    <m/>
    <m/>
    <m/>
    <m/>
    <m/>
  </r>
  <r>
    <s v="DIVIDENDO US$ 0,52"/>
    <d v="2017-09-14T00:00:00"/>
    <x v="635"/>
    <s v="US$"/>
    <x v="1106"/>
    <n v="0"/>
    <n v="100000"/>
    <n v="0"/>
    <n v="0"/>
    <n v="0"/>
    <n v="0.52"/>
    <s v="Low"/>
    <n v="52000"/>
    <m/>
    <m/>
    <m/>
    <m/>
    <m/>
    <m/>
    <m/>
    <m/>
    <m/>
  </r>
  <r>
    <s v="DIVIDENDO US$ 0,52"/>
    <d v="2017-06-14T00:00:00"/>
    <x v="753"/>
    <s v="US$"/>
    <x v="1106"/>
    <n v="0"/>
    <n v="100000"/>
    <n v="0"/>
    <n v="0"/>
    <n v="0"/>
    <n v="0.52"/>
    <s v="Low"/>
    <n v="52000"/>
    <m/>
    <m/>
    <m/>
    <m/>
    <m/>
    <m/>
    <m/>
    <m/>
    <m/>
  </r>
  <r>
    <s v="DIVIDENDO US$ 0,52"/>
    <d v="2017-03-14T00:00:00"/>
    <x v="754"/>
    <s v="US$"/>
    <x v="1106"/>
    <n v="0"/>
    <n v="100000"/>
    <n v="0"/>
    <n v="0"/>
    <n v="0"/>
    <n v="0.52"/>
    <s v="Low"/>
    <n v="52000"/>
    <m/>
    <m/>
    <m/>
    <m/>
    <m/>
    <m/>
    <m/>
    <m/>
    <m/>
  </r>
  <r>
    <s v="DIVIDENDO PROV 0 US$ 0,0520981"/>
    <d v="2016-10-27T00:00:00"/>
    <x v="876"/>
    <s v="US$"/>
    <x v="1144"/>
    <n v="0"/>
    <n v="1000000"/>
    <n v="0"/>
    <n v="0"/>
    <n v="0"/>
    <n v="5.1999999999999998E-2"/>
    <s v="Low"/>
    <n v="52000"/>
    <m/>
    <m/>
    <m/>
    <m/>
    <m/>
    <m/>
    <m/>
    <m/>
    <m/>
  </r>
  <r>
    <s v="DIVIDENDO US$ 0,52"/>
    <d v="2015-06-11T00:00:00"/>
    <x v="1426"/>
    <s v="US$"/>
    <x v="1059"/>
    <n v="0"/>
    <n v="100000"/>
    <n v="0"/>
    <n v="0"/>
    <n v="0"/>
    <n v="0.52"/>
    <s v="Low"/>
    <n v="52000"/>
    <m/>
    <m/>
    <m/>
    <m/>
    <m/>
    <m/>
    <m/>
    <m/>
    <m/>
  </r>
  <r>
    <s v="DIVIDENDO PROV 0 US$ 0,52"/>
    <d v="2015-05-18T00:00:00"/>
    <x v="698"/>
    <s v="US$"/>
    <x v="1062"/>
    <n v="0"/>
    <n v="100000"/>
    <n v="0"/>
    <n v="0"/>
    <n v="0"/>
    <n v="0.52"/>
    <s v="Low"/>
    <n v="52000"/>
    <m/>
    <m/>
    <m/>
    <m/>
    <m/>
    <m/>
    <m/>
    <m/>
    <m/>
  </r>
  <r>
    <s v="DIVIDENDO US$ 0,52"/>
    <d v="2015-03-12T00:00:00"/>
    <x v="596"/>
    <s v="US$"/>
    <x v="1059"/>
    <n v="0"/>
    <n v="100000"/>
    <n v="0"/>
    <n v="0"/>
    <n v="0"/>
    <n v="0.52"/>
    <s v="Low"/>
    <n v="52000"/>
    <m/>
    <m/>
    <m/>
    <m/>
    <m/>
    <m/>
    <m/>
    <m/>
    <m/>
  </r>
  <r>
    <s v="DIVIDENDO US$ 0,52"/>
    <d v="2015-02-13T00:00:00"/>
    <x v="1184"/>
    <s v="US$"/>
    <x v="1062"/>
    <n v="0"/>
    <n v="100000"/>
    <n v="0"/>
    <n v="0"/>
    <n v="0"/>
    <n v="0.52"/>
    <s v="Low"/>
    <n v="52000"/>
    <m/>
    <m/>
    <m/>
    <m/>
    <m/>
    <m/>
    <m/>
    <m/>
    <m/>
  </r>
  <r>
    <s v="DIVIDENDO US$ 0,52"/>
    <d v="2014-12-22T00:00:00"/>
    <x v="261"/>
    <s v="US$"/>
    <x v="1059"/>
    <n v="0"/>
    <n v="100000"/>
    <n v="0"/>
    <n v="0"/>
    <n v="0"/>
    <n v="0.52"/>
    <s v="Low"/>
    <n v="52000"/>
    <m/>
    <m/>
    <m/>
    <m/>
    <m/>
    <m/>
    <m/>
    <m/>
    <m/>
  </r>
  <r>
    <s v="DIVIDENDO US$ 0,518894"/>
    <d v="2020-12-14T00:00:00"/>
    <x v="89"/>
    <s v="US$"/>
    <x v="1115"/>
    <n v="0"/>
    <n v="100000"/>
    <n v="0"/>
    <n v="0"/>
    <n v="0"/>
    <n v="0.51900000000000002"/>
    <s v="Low"/>
    <n v="51900"/>
    <m/>
    <m/>
    <m/>
    <m/>
    <m/>
    <m/>
    <m/>
    <m/>
    <m/>
  </r>
  <r>
    <s v="DIVIDENDO US$ 0,519"/>
    <d v="2015-12-21T00:00:00"/>
    <x v="958"/>
    <s v="US$"/>
    <x v="998"/>
    <n v="0"/>
    <n v="100000"/>
    <n v="0"/>
    <n v="0"/>
    <n v="0"/>
    <n v="0.51900000000000002"/>
    <s v="Low"/>
    <n v="51900"/>
    <m/>
    <m/>
    <m/>
    <m/>
    <m/>
    <m/>
    <m/>
    <m/>
    <m/>
  </r>
  <r>
    <s v="DIVIDENDO US$ 0,259153"/>
    <d v="2020-12-14T00:00:00"/>
    <x v="89"/>
    <s v="US$"/>
    <x v="1114"/>
    <n v="0"/>
    <n v="200000"/>
    <n v="0"/>
    <n v="0"/>
    <n v="0"/>
    <n v="0.25900000000000001"/>
    <s v="Low"/>
    <n v="51800"/>
    <m/>
    <m/>
    <m/>
    <m/>
    <m/>
    <m/>
    <m/>
    <m/>
    <m/>
  </r>
  <r>
    <s v="DIVIDENDO US$ 0,517714"/>
    <d v="2017-12-19T00:00:00"/>
    <x v="951"/>
    <s v="US$"/>
    <x v="1123"/>
    <n v="0"/>
    <n v="100000"/>
    <n v="0"/>
    <n v="0"/>
    <n v="0"/>
    <n v="0.51800000000000002"/>
    <s v="Low"/>
    <n v="51800"/>
    <m/>
    <m/>
    <m/>
    <m/>
    <m/>
    <m/>
    <m/>
    <m/>
    <m/>
  </r>
  <r>
    <s v="DIVIDENDO US$ 0,518147"/>
    <d v="2016-12-22T00:00:00"/>
    <x v="135"/>
    <s v="US$"/>
    <x v="1145"/>
    <n v="0"/>
    <n v="100000"/>
    <n v="0"/>
    <n v="0"/>
    <n v="0"/>
    <n v="0.51800000000000002"/>
    <s v="Low"/>
    <n v="51800"/>
    <m/>
    <m/>
    <m/>
    <m/>
    <m/>
    <m/>
    <m/>
    <m/>
    <m/>
  </r>
  <r>
    <s v="DIVIDENDO US$ 0,5175"/>
    <d v="2015-08-18T00:00:00"/>
    <x v="393"/>
    <s v="US$"/>
    <x v="1052"/>
    <n v="0"/>
    <n v="100000"/>
    <n v="0"/>
    <n v="0"/>
    <n v="0"/>
    <n v="0.51800000000000002"/>
    <s v="Low"/>
    <n v="51800"/>
    <m/>
    <m/>
    <m/>
    <m/>
    <m/>
    <m/>
    <m/>
    <m/>
    <m/>
  </r>
  <r>
    <s v="DIVIDENDO US$ 0,5175"/>
    <d v="2015-05-19T00:00:00"/>
    <x v="698"/>
    <s v="US$"/>
    <x v="1052"/>
    <n v="0"/>
    <n v="100000"/>
    <n v="0"/>
    <n v="0"/>
    <n v="0"/>
    <n v="0.51800000000000002"/>
    <s v="Low"/>
    <n v="51800"/>
    <m/>
    <m/>
    <m/>
    <m/>
    <m/>
    <m/>
    <m/>
    <m/>
    <m/>
  </r>
  <r>
    <s v="DIVIDENDO US$ 0,5175"/>
    <d v="2015-02-24T00:00:00"/>
    <x v="1184"/>
    <s v="US$"/>
    <x v="1052"/>
    <n v="0"/>
    <n v="100000"/>
    <n v="0"/>
    <n v="0"/>
    <n v="0"/>
    <n v="0.51800000000000002"/>
    <s v="Low"/>
    <n v="51800"/>
    <m/>
    <m/>
    <m/>
    <m/>
    <m/>
    <m/>
    <m/>
    <m/>
    <m/>
  </r>
  <r>
    <s v="DIVIDENDO US$ 0,516948"/>
    <d v="2019-03-20T00:00:00"/>
    <x v="1213"/>
    <s v="US$"/>
    <x v="1079"/>
    <n v="0"/>
    <n v="100000"/>
    <n v="0"/>
    <n v="0"/>
    <n v="0"/>
    <n v="0.51700000000000002"/>
    <s v="Low"/>
    <n v="51700"/>
    <m/>
    <m/>
    <m/>
    <m/>
    <m/>
    <m/>
    <m/>
    <m/>
    <m/>
  </r>
  <r>
    <s v="DIVIDENDO US$ 0,515914"/>
    <d v="2016-06-21T00:00:00"/>
    <x v="954"/>
    <s v="US$"/>
    <x v="1093"/>
    <n v="0"/>
    <n v="100000"/>
    <n v="0"/>
    <n v="0"/>
    <n v="0"/>
    <n v="0.51600000000000001"/>
    <s v="Low"/>
    <n v="51600"/>
    <m/>
    <m/>
    <m/>
    <m/>
    <m/>
    <m/>
    <m/>
    <m/>
    <m/>
  </r>
  <r>
    <s v="DIVIDENDO US$ 0,515544"/>
    <d v="2015-09-25T00:00:00"/>
    <x v="1316"/>
    <s v="US$"/>
    <x v="1057"/>
    <n v="0"/>
    <n v="100000"/>
    <n v="0"/>
    <n v="0"/>
    <n v="0"/>
    <n v="0.51600000000000001"/>
    <s v="Low"/>
    <n v="51600"/>
    <m/>
    <m/>
    <m/>
    <m/>
    <m/>
    <m/>
    <m/>
    <m/>
    <m/>
  </r>
  <r>
    <s v="DIVIDENDO US$ 0,515196"/>
    <d v="2021-05-03T00:00:00"/>
    <x v="314"/>
    <s v="US$"/>
    <x v="1067"/>
    <n v="0"/>
    <n v="100000"/>
    <n v="0"/>
    <n v="0"/>
    <n v="0"/>
    <n v="0.51500000000000001"/>
    <s v="Low"/>
    <n v="51500"/>
    <m/>
    <m/>
    <m/>
    <m/>
    <m/>
    <m/>
    <m/>
    <m/>
    <m/>
  </r>
  <r>
    <s v="DIVIDENDO US$ 0,515476"/>
    <d v="2018-09-26T00:00:00"/>
    <x v="1214"/>
    <s v="US$"/>
    <x v="1114"/>
    <n v="0"/>
    <n v="100000"/>
    <n v="0"/>
    <n v="0"/>
    <n v="0"/>
    <n v="0.51500000000000001"/>
    <s v="Low"/>
    <n v="51500"/>
    <m/>
    <m/>
    <m/>
    <m/>
    <m/>
    <m/>
    <m/>
    <m/>
    <m/>
  </r>
  <r>
    <s v="DIVIDENDO US$ 0,514667"/>
    <d v="2016-12-21T00:00:00"/>
    <x v="854"/>
    <s v="US$"/>
    <x v="1096"/>
    <n v="0"/>
    <n v="100000"/>
    <n v="0"/>
    <n v="0"/>
    <n v="0"/>
    <n v="0.51500000000000001"/>
    <s v="Low"/>
    <n v="51500"/>
    <m/>
    <m/>
    <m/>
    <m/>
    <m/>
    <m/>
    <m/>
    <m/>
    <m/>
  </r>
  <r>
    <s v="DIVIDENDO S$ 1,027751"/>
    <d v="2017-12-19T00:00:00"/>
    <x v="951"/>
    <s v="US$"/>
    <x v="1015"/>
    <n v="0"/>
    <n v="50000"/>
    <n v="0"/>
    <n v="0"/>
    <n v="0"/>
    <n v="1.028"/>
    <s v="Medium"/>
    <n v="51400"/>
    <m/>
    <m/>
    <m/>
    <m/>
    <m/>
    <m/>
    <m/>
    <m/>
    <m/>
  </r>
  <r>
    <s v="DIVIDENDO US$ 0,514377"/>
    <d v="2015-03-25T00:00:00"/>
    <x v="758"/>
    <s v="US$"/>
    <x v="1057"/>
    <n v="0"/>
    <n v="100000"/>
    <n v="0"/>
    <n v="0"/>
    <n v="0"/>
    <n v="0.51400000000000001"/>
    <s v="Low"/>
    <n v="51400"/>
    <m/>
    <m/>
    <m/>
    <m/>
    <m/>
    <m/>
    <m/>
    <m/>
    <m/>
  </r>
  <r>
    <s v="DIVIDENDO US$ 0,512216"/>
    <d v="2016-12-21T00:00:00"/>
    <x v="854"/>
    <s v="US$"/>
    <x v="1122"/>
    <n v="0"/>
    <n v="100000"/>
    <n v="0"/>
    <n v="0"/>
    <n v="0"/>
    <n v="0.51200000000000001"/>
    <s v="Low"/>
    <n v="51200"/>
    <m/>
    <m/>
    <m/>
    <m/>
    <m/>
    <m/>
    <m/>
    <m/>
    <m/>
  </r>
  <r>
    <s v="DIVIDENDO US$ 0,511857"/>
    <d v="2016-07-01T00:00:00"/>
    <x v="1427"/>
    <s v="US$"/>
    <x v="1067"/>
    <n v="0"/>
    <n v="100000"/>
    <n v="0"/>
    <n v="0"/>
    <n v="0"/>
    <n v="0.51200000000000001"/>
    <s v="Low"/>
    <n v="51200"/>
    <m/>
    <m/>
    <m/>
    <m/>
    <m/>
    <m/>
    <m/>
    <m/>
    <m/>
  </r>
  <r>
    <s v="DIVIDENDO US$ 1,02349"/>
    <d v="2019-12-16T00:00:00"/>
    <x v="892"/>
    <s v="US$"/>
    <x v="1146"/>
    <n v="0"/>
    <n v="50000"/>
    <n v="0"/>
    <n v="0"/>
    <n v="0"/>
    <n v="1.0229999999999999"/>
    <s v="Medium"/>
    <n v="51150"/>
    <m/>
    <m/>
    <m/>
    <m/>
    <m/>
    <m/>
    <m/>
    <m/>
    <m/>
  </r>
  <r>
    <s v="DIVIDENDO US$ 0,511179"/>
    <d v="2019-12-16T00:00:00"/>
    <x v="892"/>
    <s v="US$"/>
    <x v="1123"/>
    <n v="0"/>
    <n v="100000"/>
    <n v="0"/>
    <n v="0"/>
    <n v="0"/>
    <n v="0.51100000000000001"/>
    <s v="Low"/>
    <n v="51100"/>
    <m/>
    <m/>
    <m/>
    <m/>
    <m/>
    <m/>
    <m/>
    <m/>
    <m/>
  </r>
  <r>
    <s v="DIVIDENDO US$ 0,511"/>
    <d v="2018-12-20T00:00:00"/>
    <x v="815"/>
    <s v="US$"/>
    <x v="1040"/>
    <n v="0"/>
    <n v="100000"/>
    <n v="0"/>
    <n v="0"/>
    <n v="0"/>
    <n v="0.51100000000000001"/>
    <s v="Low"/>
    <n v="51100"/>
    <m/>
    <m/>
    <m/>
    <m/>
    <m/>
    <m/>
    <m/>
    <m/>
    <m/>
  </r>
  <r>
    <s v="DIVIDENDO US$ 0,510568"/>
    <d v="2018-06-19T00:00:00"/>
    <x v="900"/>
    <s v="US$"/>
    <x v="1135"/>
    <n v="0"/>
    <n v="100000"/>
    <n v="0"/>
    <n v="0"/>
    <n v="0"/>
    <n v="0.51100000000000001"/>
    <s v="Low"/>
    <n v="51100"/>
    <m/>
    <m/>
    <m/>
    <m/>
    <m/>
    <m/>
    <m/>
    <m/>
    <m/>
  </r>
  <r>
    <s v="DIVIDENDO US$ 0,51"/>
    <d v="2021-08-19T00:00:00"/>
    <x v="192"/>
    <s v="US$"/>
    <x v="1100"/>
    <n v="0"/>
    <n v="100000"/>
    <n v="0"/>
    <n v="0"/>
    <n v="0"/>
    <n v="0.51"/>
    <s v="Low"/>
    <n v="51000"/>
    <m/>
    <m/>
    <m/>
    <m/>
    <m/>
    <m/>
    <m/>
    <m/>
    <m/>
  </r>
  <r>
    <s v="DIVIDENDO US$ 0,51"/>
    <d v="2021-07-30T00:00:00"/>
    <x v="338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21-05-24T00:00:00"/>
    <x v="772"/>
    <s v="US$"/>
    <x v="1100"/>
    <n v="0"/>
    <n v="100000"/>
    <n v="0"/>
    <n v="0"/>
    <n v="0"/>
    <n v="0.51"/>
    <s v="Low"/>
    <n v="51000"/>
    <m/>
    <m/>
    <m/>
    <m/>
    <m/>
    <m/>
    <m/>
    <m/>
    <m/>
  </r>
  <r>
    <s v="DIVIDENDO PROV US$ 0,51"/>
    <d v="2021-04-30T00:00:00"/>
    <x v="18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PROV US$ 0,51"/>
    <d v="2021-01-29T00:00:00"/>
    <x v="1165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PROV US$ 0,0508129126"/>
    <d v="2020-12-30T00:00:00"/>
    <x v="1149"/>
    <s v="US$"/>
    <x v="882"/>
    <n v="0"/>
    <n v="1000000"/>
    <n v="0"/>
    <n v="0"/>
    <n v="0"/>
    <n v="5.0999999999999997E-2"/>
    <s v="Low"/>
    <n v="51000"/>
    <m/>
    <m/>
    <m/>
    <m/>
    <m/>
    <m/>
    <m/>
    <m/>
    <m/>
  </r>
  <r>
    <s v="DIVIDENDO US$ 0,51"/>
    <d v="2020-10-30T00:00:00"/>
    <x v="866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8-19T00:00:00"/>
    <x v="1267"/>
    <s v="US$"/>
    <x v="1136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7-31T00:00:00"/>
    <x v="110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5-22T00:00:00"/>
    <x v="292"/>
    <s v="US$"/>
    <x v="1136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5-07T00:00:00"/>
    <x v="422"/>
    <s v="US$"/>
    <x v="1148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4-30T00:00:00"/>
    <x v="283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2-19T00:00:00"/>
    <x v="1282"/>
    <s v="US$"/>
    <x v="1136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2-06T00:00:00"/>
    <x v="1428"/>
    <s v="US$"/>
    <x v="1148"/>
    <n v="0"/>
    <n v="100000"/>
    <n v="0"/>
    <n v="0"/>
    <n v="0"/>
    <n v="0.51"/>
    <s v="Low"/>
    <n v="51000"/>
    <m/>
    <m/>
    <m/>
    <m/>
    <m/>
    <m/>
    <m/>
    <m/>
    <m/>
  </r>
  <r>
    <s v="DIVIDENDO US$ 0,51"/>
    <d v="2020-01-31T00:00:00"/>
    <x v="855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19-11-20T00:00:00"/>
    <x v="46"/>
    <s v="US$"/>
    <x v="1136"/>
    <n v="0"/>
    <n v="100000"/>
    <n v="0"/>
    <n v="0"/>
    <n v="0"/>
    <n v="0.51"/>
    <s v="Low"/>
    <n v="51000"/>
    <m/>
    <m/>
    <m/>
    <m/>
    <m/>
    <m/>
    <m/>
    <m/>
    <m/>
  </r>
  <r>
    <s v="DIVIDENDO US$ 0,51"/>
    <d v="2019-11-07T00:00:00"/>
    <x v="1166"/>
    <s v="US$"/>
    <x v="1148"/>
    <n v="0"/>
    <n v="100000"/>
    <n v="0"/>
    <n v="0"/>
    <n v="0"/>
    <n v="0.51"/>
    <s v="Low"/>
    <n v="51000"/>
    <m/>
    <m/>
    <m/>
    <m/>
    <m/>
    <m/>
    <m/>
    <m/>
    <m/>
  </r>
  <r>
    <s v="DIVIDENDO US$ 0,51"/>
    <d v="2019-11-01T00:00:00"/>
    <x v="1080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19-10-09T00:00:00"/>
    <x v="1429"/>
    <s v="US$"/>
    <x v="1143"/>
    <n v="0"/>
    <n v="100000"/>
    <n v="0"/>
    <n v="0"/>
    <n v="0"/>
    <n v="0.51"/>
    <s v="Low"/>
    <n v="51000"/>
    <m/>
    <m/>
    <m/>
    <m/>
    <m/>
    <m/>
    <m/>
    <m/>
    <m/>
  </r>
  <r>
    <s v="DIVIDENDO  US$ 0,51"/>
    <d v="2019-08-08T00:00:00"/>
    <x v="1258"/>
    <s v="US$"/>
    <x v="1148"/>
    <n v="0"/>
    <n v="100000"/>
    <n v="0"/>
    <n v="0"/>
    <n v="0"/>
    <n v="0.51"/>
    <s v="Low"/>
    <n v="51000"/>
    <m/>
    <m/>
    <m/>
    <m/>
    <m/>
    <m/>
    <m/>
    <m/>
    <m/>
  </r>
  <r>
    <s v="DIVIDENDO US$ 0,51"/>
    <d v="2019-08-02T00:00:00"/>
    <x v="1377"/>
    <s v="US$"/>
    <x v="1147"/>
    <n v="0"/>
    <n v="100000"/>
    <n v="0"/>
    <n v="0"/>
    <n v="0"/>
    <n v="0.51"/>
    <s v="Low"/>
    <n v="51000"/>
    <m/>
    <m/>
    <m/>
    <m/>
    <m/>
    <m/>
    <m/>
    <m/>
    <m/>
  </r>
  <r>
    <s v="DIVIDENDO US$ 0,51"/>
    <d v="2019-07-09T00:00:00"/>
    <x v="1404"/>
    <s v="US$"/>
    <x v="1143"/>
    <n v="0"/>
    <n v="100000"/>
    <n v="0"/>
    <n v="0"/>
    <n v="0"/>
    <n v="0.51"/>
    <s v="Low"/>
    <n v="51000"/>
    <m/>
    <m/>
    <m/>
    <m/>
    <m/>
    <m/>
    <m/>
    <m/>
    <m/>
  </r>
  <r>
    <s v="DIVIDENDO US$ 0,51"/>
    <d v="2019-04-09T00:00:00"/>
    <x v="397"/>
    <s v="US$"/>
    <x v="1143"/>
    <n v="0"/>
    <n v="100000"/>
    <n v="0"/>
    <n v="0"/>
    <n v="0"/>
    <n v="0.51"/>
    <s v="Low"/>
    <n v="51000"/>
    <m/>
    <m/>
    <m/>
    <m/>
    <m/>
    <m/>
    <m/>
    <m/>
    <m/>
  </r>
  <r>
    <s v="DIVIDENDO US$ 0,51"/>
    <d v="2019-01-09T00:00:00"/>
    <x v="1227"/>
    <s v="US$"/>
    <x v="1143"/>
    <n v="0"/>
    <n v="100000"/>
    <n v="0"/>
    <n v="0"/>
    <n v="0"/>
    <n v="0.51"/>
    <s v="Low"/>
    <n v="51000"/>
    <m/>
    <m/>
    <m/>
    <m/>
    <m/>
    <m/>
    <m/>
    <m/>
    <m/>
  </r>
  <r>
    <s v="DIVIDENDO PROV US$ 0,0508507172"/>
    <d v="2018-11-23T00:00:00"/>
    <x v="85"/>
    <s v="US$"/>
    <x v="794"/>
    <n v="0"/>
    <n v="1000000"/>
    <n v="0"/>
    <n v="0"/>
    <n v="0"/>
    <n v="5.0999999999999997E-2"/>
    <s v="Low"/>
    <n v="51000"/>
    <m/>
    <m/>
    <m/>
    <m/>
    <m/>
    <m/>
    <m/>
    <m/>
    <m/>
  </r>
  <r>
    <s v="DIVIDENDO US$ 0,51"/>
    <d v="2017-12-07T00:00:00"/>
    <x v="1248"/>
    <s v="US$"/>
    <x v="1139"/>
    <n v="0"/>
    <n v="100000"/>
    <n v="0"/>
    <n v="0"/>
    <n v="0"/>
    <n v="0.51"/>
    <s v="Low"/>
    <n v="51000"/>
    <m/>
    <m/>
    <m/>
    <m/>
    <m/>
    <m/>
    <m/>
    <m/>
    <m/>
  </r>
  <r>
    <s v="DIVIDENDO US$ 0,51"/>
    <d v="2017-08-09T00:00:00"/>
    <x v="501"/>
    <s v="US$"/>
    <x v="1139"/>
    <n v="0"/>
    <n v="100000"/>
    <n v="0"/>
    <n v="0"/>
    <n v="0"/>
    <n v="0.51"/>
    <s v="Low"/>
    <n v="51000"/>
    <m/>
    <m/>
    <m/>
    <m/>
    <m/>
    <m/>
    <m/>
    <m/>
    <m/>
  </r>
  <r>
    <s v="DIVIDENDO US$ 0,51"/>
    <d v="2017-05-10T00:00:00"/>
    <x v="1430"/>
    <s v="US$"/>
    <x v="1139"/>
    <n v="0"/>
    <n v="100000"/>
    <n v="0"/>
    <n v="0"/>
    <n v="0"/>
    <n v="0.51"/>
    <s v="Low"/>
    <n v="51000"/>
    <m/>
    <m/>
    <m/>
    <m/>
    <m/>
    <m/>
    <m/>
    <m/>
    <m/>
  </r>
  <r>
    <s v="DIVIDENDO US$ 0,51"/>
    <d v="2017-03-08T00:00:00"/>
    <x v="1431"/>
    <s v="US$"/>
    <x v="1139"/>
    <n v="0"/>
    <n v="100000"/>
    <n v="0"/>
    <n v="0"/>
    <n v="0"/>
    <n v="0.51"/>
    <s v="Low"/>
    <n v="51000"/>
    <m/>
    <m/>
    <m/>
    <m/>
    <m/>
    <m/>
    <m/>
    <m/>
    <m/>
  </r>
  <r>
    <s v="DIVIDENDO US$ 1,018906"/>
    <d v="2017-12-19T00:00:00"/>
    <x v="951"/>
    <s v="US$"/>
    <x v="1146"/>
    <n v="0"/>
    <n v="50000"/>
    <n v="0"/>
    <n v="0"/>
    <n v="0"/>
    <n v="1.0189999999999999"/>
    <s v="Medium"/>
    <n v="50950"/>
    <m/>
    <m/>
    <m/>
    <m/>
    <m/>
    <m/>
    <m/>
    <m/>
    <m/>
  </r>
  <r>
    <s v="DIVIDENDO US$ 0,50865"/>
    <d v="2017-12-19T00:00:00"/>
    <x v="951"/>
    <s v="US$"/>
    <x v="1069"/>
    <n v="0"/>
    <n v="100000"/>
    <n v="0"/>
    <n v="0"/>
    <n v="0"/>
    <n v="0.50900000000000001"/>
    <s v="Low"/>
    <n v="50900"/>
    <m/>
    <m/>
    <m/>
    <m/>
    <m/>
    <m/>
    <m/>
    <m/>
    <m/>
  </r>
  <r>
    <s v="DIVIDENDO US$ 0,509373"/>
    <d v="2015-12-21T00:00:00"/>
    <x v="958"/>
    <s v="US$"/>
    <x v="1098"/>
    <n v="0"/>
    <n v="100000"/>
    <n v="0"/>
    <n v="0"/>
    <n v="0"/>
    <n v="0.50900000000000001"/>
    <s v="Low"/>
    <n v="50900"/>
    <m/>
    <m/>
    <m/>
    <m/>
    <m/>
    <m/>
    <m/>
    <m/>
    <m/>
  </r>
  <r>
    <s v="DIVIDENDO US$ 0,508359"/>
    <d v="2015-12-21T00:00:00"/>
    <x v="958"/>
    <s v="US$"/>
    <x v="1005"/>
    <n v="0"/>
    <n v="100000"/>
    <n v="0"/>
    <n v="0"/>
    <n v="0"/>
    <n v="0.50800000000000001"/>
    <s v="Low"/>
    <n v="50800"/>
    <m/>
    <m/>
    <m/>
    <m/>
    <m/>
    <m/>
    <m/>
    <m/>
    <m/>
  </r>
  <r>
    <s v="DIVIDENDO US$ 0,508322"/>
    <d v="2015-03-25T00:00:00"/>
    <x v="758"/>
    <s v="US$"/>
    <x v="1053"/>
    <n v="0"/>
    <n v="100000"/>
    <n v="0"/>
    <n v="0"/>
    <n v="0"/>
    <n v="0.50800000000000001"/>
    <s v="Low"/>
    <n v="50800"/>
    <m/>
    <m/>
    <m/>
    <m/>
    <m/>
    <m/>
    <m/>
    <m/>
    <m/>
  </r>
  <r>
    <s v="DIVIDENDO US$ 0,50571"/>
    <d v="2020-06-15T00:00:00"/>
    <x v="2"/>
    <s v="US$"/>
    <x v="1054"/>
    <n v="0"/>
    <n v="100000"/>
    <n v="0"/>
    <n v="0"/>
    <n v="0"/>
    <n v="0.50600000000000001"/>
    <s v="Low"/>
    <n v="50600"/>
    <m/>
    <m/>
    <m/>
    <m/>
    <m/>
    <m/>
    <m/>
    <m/>
    <m/>
  </r>
  <r>
    <s v="DIVIDENDO US$ 0,506119"/>
    <d v="2018-12-17T00:00:00"/>
    <x v="330"/>
    <s v="US$"/>
    <x v="1096"/>
    <n v="0"/>
    <n v="100000"/>
    <n v="0"/>
    <n v="0"/>
    <n v="0"/>
    <n v="0.50600000000000001"/>
    <s v="Low"/>
    <n v="50600"/>
    <m/>
    <m/>
    <m/>
    <m/>
    <m/>
    <m/>
    <m/>
    <m/>
    <m/>
  </r>
  <r>
    <s v="DIVIDENDO US$ 0,505799"/>
    <d v="2015-12-24T00:00:00"/>
    <x v="968"/>
    <s v="US$"/>
    <x v="1114"/>
    <n v="0"/>
    <n v="100000"/>
    <n v="0"/>
    <n v="0"/>
    <n v="0"/>
    <n v="0.50600000000000001"/>
    <s v="Low"/>
    <n v="50600"/>
    <m/>
    <m/>
    <m/>
    <m/>
    <m/>
    <m/>
    <m/>
    <m/>
    <m/>
  </r>
  <r>
    <s v="DIVIDENDO US$ 0,506233"/>
    <d v="2015-06-25T00:00:00"/>
    <x v="16"/>
    <s v="US$"/>
    <x v="1099"/>
    <n v="0"/>
    <n v="100000"/>
    <n v="0"/>
    <n v="0"/>
    <n v="0"/>
    <n v="0.50600000000000001"/>
    <s v="Low"/>
    <n v="50600"/>
    <m/>
    <m/>
    <m/>
    <m/>
    <m/>
    <m/>
    <m/>
    <m/>
    <m/>
  </r>
  <r>
    <s v="DIVIDENDO US$ 0,504895"/>
    <d v="2020-06-15T00:00:00"/>
    <x v="2"/>
    <s v="US$"/>
    <x v="1092"/>
    <n v="0"/>
    <n v="100000"/>
    <n v="0"/>
    <n v="0"/>
    <n v="0"/>
    <n v="0.505"/>
    <s v="Low"/>
    <n v="50500"/>
    <m/>
    <m/>
    <m/>
    <m/>
    <m/>
    <m/>
    <m/>
    <m/>
    <m/>
  </r>
  <r>
    <s v="DIVIDENDO INF 0 $ 0,012508"/>
    <d v="2017-05-19T00:00:00"/>
    <x v="148"/>
    <s v="$"/>
    <x v="694"/>
    <n v="0"/>
    <n v="3883012"/>
    <n v="0"/>
    <n v="0"/>
    <n v="0"/>
    <n v="1.2999999999999999E-2"/>
    <s v="Low"/>
    <n v="50479.156000000003"/>
    <m/>
    <m/>
    <m/>
    <m/>
    <m/>
    <m/>
    <m/>
    <m/>
    <m/>
  </r>
  <r>
    <s v="DIVIDENDO $ 0,012701"/>
    <d v="2015-01-08T00:00:00"/>
    <x v="261"/>
    <s v="$"/>
    <x v="694"/>
    <n v="0"/>
    <n v="3883012"/>
    <n v="0"/>
    <n v="0"/>
    <n v="0"/>
    <n v="1.2999999999999999E-2"/>
    <s v="Low"/>
    <n v="50479.156000000003"/>
    <m/>
    <m/>
    <m/>
    <m/>
    <m/>
    <m/>
    <m/>
    <m/>
    <m/>
  </r>
  <r>
    <s v="DIVIDENDO PROV US$ 0,007035871406089420"/>
    <d v="2021-02-19T00:00:00"/>
    <x v="860"/>
    <s v="US$"/>
    <x v="1066"/>
    <n v="0"/>
    <n v="7208304"/>
    <n v="0"/>
    <n v="0"/>
    <n v="0"/>
    <n v="7.0000000000000001E-3"/>
    <s v="Low"/>
    <n v="50458.127999999997"/>
    <m/>
    <m/>
    <m/>
    <m/>
    <m/>
    <m/>
    <m/>
    <m/>
    <m/>
  </r>
  <r>
    <s v="DIVIDENDO US$ 0,504401"/>
    <d v="2017-09-26T00:00:00"/>
    <x v="706"/>
    <s v="US$"/>
    <x v="1122"/>
    <n v="0"/>
    <n v="100000"/>
    <n v="0"/>
    <n v="0"/>
    <n v="0"/>
    <n v="0.504"/>
    <s v="Low"/>
    <n v="50400"/>
    <m/>
    <m/>
    <m/>
    <m/>
    <m/>
    <m/>
    <m/>
    <m/>
    <m/>
  </r>
  <r>
    <s v="DIVIDENDO DEF US$ 0,00737804056649251"/>
    <d v="2020-10-15T00:00:00"/>
    <x v="464"/>
    <s v="US$"/>
    <x v="836"/>
    <n v="0"/>
    <n v="7185832"/>
    <n v="0"/>
    <n v="0"/>
    <n v="0"/>
    <n v="7.0000000000000001E-3"/>
    <s v="Low"/>
    <n v="50300.824000000001"/>
    <m/>
    <m/>
    <m/>
    <m/>
    <m/>
    <m/>
    <m/>
    <m/>
    <m/>
  </r>
  <r>
    <s v="DIVIDENDO US$ 0,502788"/>
    <d v="2020-03-25T00:00:00"/>
    <x v="731"/>
    <s v="US$"/>
    <x v="1096"/>
    <n v="0"/>
    <n v="100000"/>
    <n v="0"/>
    <n v="0"/>
    <n v="0"/>
    <n v="0.503"/>
    <s v="Low"/>
    <n v="50300"/>
    <m/>
    <m/>
    <m/>
    <m/>
    <m/>
    <m/>
    <m/>
    <m/>
    <m/>
  </r>
  <r>
    <s v="DIVIDENDO US$ 0,502344"/>
    <d v="2019-12-16T00:00:00"/>
    <x v="892"/>
    <s v="US$"/>
    <x v="1096"/>
    <n v="0"/>
    <n v="100000"/>
    <n v="0"/>
    <n v="0"/>
    <n v="0"/>
    <n v="0.502"/>
    <s v="Low"/>
    <n v="50200"/>
    <m/>
    <m/>
    <m/>
    <m/>
    <m/>
    <m/>
    <m/>
    <m/>
    <m/>
  </r>
  <r>
    <s v="DIVIDENDO US$ 0,501231"/>
    <d v="2018-06-19T00:00:00"/>
    <x v="900"/>
    <s v="US$"/>
    <x v="1101"/>
    <n v="0"/>
    <n v="100000"/>
    <n v="0"/>
    <n v="0"/>
    <n v="0"/>
    <n v="0.501"/>
    <s v="Low"/>
    <n v="50100"/>
    <m/>
    <m/>
    <m/>
    <m/>
    <m/>
    <m/>
    <m/>
    <m/>
    <m/>
  </r>
  <r>
    <s v="DIVIDENDO US$ 0,500709"/>
    <d v="2017-12-21T00:00:00"/>
    <x v="873"/>
    <s v="US$"/>
    <x v="1133"/>
    <n v="0"/>
    <n v="100000"/>
    <n v="0"/>
    <n v="0"/>
    <n v="0"/>
    <n v="0.501"/>
    <s v="Low"/>
    <n v="50100"/>
    <m/>
    <m/>
    <m/>
    <m/>
    <m/>
    <m/>
    <m/>
    <m/>
    <m/>
  </r>
  <r>
    <s v="DIVIDENDO US$ 0,50108"/>
    <d v="2017-12-01T00:00:00"/>
    <x v="1161"/>
    <s v="US$"/>
    <x v="1067"/>
    <n v="0"/>
    <n v="100000"/>
    <n v="0"/>
    <n v="0"/>
    <n v="0"/>
    <n v="0.501"/>
    <s v="Low"/>
    <n v="50100"/>
    <m/>
    <m/>
    <m/>
    <m/>
    <m/>
    <m/>
    <m/>
    <m/>
    <m/>
  </r>
  <r>
    <s v="DIVIDENDO US$ 0,500875"/>
    <d v="2015-12-24T00:00:00"/>
    <x v="968"/>
    <s v="US$"/>
    <x v="1096"/>
    <n v="0"/>
    <n v="100000"/>
    <n v="0"/>
    <n v="0"/>
    <n v="0"/>
    <n v="0.501"/>
    <s v="Low"/>
    <n v="50100"/>
    <m/>
    <m/>
    <m/>
    <m/>
    <m/>
    <m/>
    <m/>
    <m/>
    <m/>
  </r>
  <r>
    <s v="DIVIDENDO US$ 0,500839"/>
    <d v="2015-12-21T00:00:00"/>
    <x v="958"/>
    <s v="US$"/>
    <x v="1115"/>
    <n v="0"/>
    <n v="100000"/>
    <n v="0"/>
    <n v="0"/>
    <n v="0"/>
    <n v="0.501"/>
    <s v="Low"/>
    <n v="50100"/>
    <m/>
    <m/>
    <m/>
    <m/>
    <m/>
    <m/>
    <m/>
    <m/>
    <m/>
  </r>
  <r>
    <s v="DIVIDENDO PROV US$ 0,0048421641"/>
    <d v="2021-09-09T00:00:00"/>
    <x v="714"/>
    <s v="US$"/>
    <x v="1149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48828974"/>
    <d v="2021-09-09T00:00:00"/>
    <x v="714"/>
    <s v="US$"/>
    <x v="1150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4956461"/>
    <d v="2021-09-03T00:00:00"/>
    <x v="192"/>
    <s v="US$"/>
    <x v="1151"/>
    <n v="0"/>
    <n v="1000000"/>
    <n v="0"/>
    <n v="0"/>
    <n v="0"/>
    <n v="0.05"/>
    <s v="Low"/>
    <n v="50000"/>
    <m/>
    <m/>
    <m/>
    <m/>
    <m/>
    <m/>
    <m/>
    <m/>
    <m/>
  </r>
  <r>
    <s v="DIVIDENDO US$ 0,5"/>
    <d v="2021-07-22T00:00:00"/>
    <x v="673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25"/>
    <d v="2021-07-06T00:00:00"/>
    <x v="950"/>
    <s v="US$"/>
    <x v="1153"/>
    <n v="0"/>
    <n v="200000"/>
    <n v="0"/>
    <n v="0"/>
    <n v="0"/>
    <n v="0.25"/>
    <s v="Low"/>
    <n v="50000"/>
    <m/>
    <m/>
    <m/>
    <m/>
    <m/>
    <m/>
    <m/>
    <m/>
    <m/>
  </r>
  <r>
    <s v="DIVIDENDO PROV US$ 0,0052286"/>
    <d v="2021-06-24T00:00:00"/>
    <x v="1036"/>
    <s v="US$"/>
    <x v="937"/>
    <n v="0"/>
    <n v="10000000"/>
    <n v="0"/>
    <n v="0"/>
    <n v="0"/>
    <n v="5.0000000000000001E-3"/>
    <s v="Low"/>
    <n v="50000"/>
    <m/>
    <m/>
    <m/>
    <m/>
    <m/>
    <m/>
    <m/>
    <m/>
    <m/>
  </r>
  <r>
    <s v="DIVIDENDO DEF US$ 0,005457134"/>
    <d v="2021-06-02T00:00:00"/>
    <x v="1098"/>
    <s v="US$"/>
    <x v="115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4971246"/>
    <d v="2021-06-01T00:00:00"/>
    <x v="485"/>
    <s v="US$"/>
    <x v="775"/>
    <n v="0"/>
    <n v="1000000"/>
    <n v="0"/>
    <n v="0"/>
    <n v="0"/>
    <n v="0.05"/>
    <s v="Low"/>
    <n v="50000"/>
    <m/>
    <m/>
    <m/>
    <m/>
    <m/>
    <m/>
    <m/>
    <m/>
    <m/>
  </r>
  <r>
    <s v="DIVIDENDO US$ 0,5"/>
    <d v="2021-04-22T00:00:00"/>
    <x v="1397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25"/>
    <d v="2021-04-06T00:00:00"/>
    <x v="324"/>
    <s v="US$"/>
    <x v="1153"/>
    <n v="0"/>
    <n v="200000"/>
    <n v="0"/>
    <n v="0"/>
    <n v="0"/>
    <n v="0.25"/>
    <s v="Low"/>
    <n v="50000"/>
    <m/>
    <m/>
    <m/>
    <m/>
    <m/>
    <m/>
    <m/>
    <m/>
    <m/>
  </r>
  <r>
    <s v="DIVIDENDO PROV US$ 0,005210126"/>
    <d v="2021-04-13T00:00:00"/>
    <x v="636"/>
    <s v="US$"/>
    <x v="978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205686"/>
    <d v="2021-04-13T00:00:00"/>
    <x v="636"/>
    <s v="US$"/>
    <x v="979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48888443"/>
    <d v="2021-04-07T00:00:00"/>
    <x v="908"/>
    <s v="US$"/>
    <x v="840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714448"/>
    <d v="2021-04-07T00:00:00"/>
    <x v="908"/>
    <s v="US$"/>
    <x v="817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17146"/>
    <d v="2021-04-01T00:00:00"/>
    <x v="503"/>
    <s v="US$"/>
    <x v="937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487764"/>
    <d v="2021-03-29T00:00:00"/>
    <x v="66"/>
    <s v="US$"/>
    <x v="1155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47319399"/>
    <d v="2021-03-04T00:00:00"/>
    <x v="1266"/>
    <s v="US$"/>
    <x v="637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5"/>
    <d v="2021-01-21T00:00:00"/>
    <x v="624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PROV US$ 0,004983750685320710"/>
    <d v="2020-12-23T00:00:00"/>
    <x v="281"/>
    <s v="US$"/>
    <x v="1066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294386276214800"/>
    <d v="2020-12-23T00:00:00"/>
    <x v="281"/>
    <s v="US$"/>
    <x v="991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323490721250650"/>
    <d v="2020-12-23T00:00:00"/>
    <x v="281"/>
    <s v="US$"/>
    <x v="918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120550967234470"/>
    <d v="2020-12-23T00:00:00"/>
    <x v="281"/>
    <s v="US$"/>
    <x v="990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20-10-21T00:00:00"/>
    <x v="1340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20-07-22T00:00:00"/>
    <x v="1256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DEF US$ 0,0046563337"/>
    <d v="2020-06-04T00:00:00"/>
    <x v="1155"/>
    <s v="US$"/>
    <x v="1156"/>
    <n v="0"/>
    <n v="10000000"/>
    <n v="0"/>
    <n v="0"/>
    <n v="0"/>
    <n v="5.0000000000000001E-3"/>
    <s v="Low"/>
    <n v="50000"/>
    <m/>
    <m/>
    <m/>
    <m/>
    <m/>
    <m/>
    <m/>
    <m/>
    <m/>
  </r>
  <r>
    <s v="DIVIDENDO DEF US$ 0,0054799142"/>
    <d v="2020-06-04T00:00:00"/>
    <x v="1155"/>
    <s v="US$"/>
    <x v="1157"/>
    <n v="0"/>
    <n v="10000000"/>
    <n v="0"/>
    <n v="0"/>
    <n v="0"/>
    <n v="5.0000000000000001E-3"/>
    <s v="Low"/>
    <n v="50000"/>
    <m/>
    <m/>
    <m/>
    <m/>
    <m/>
    <m/>
    <m/>
    <m/>
    <m/>
  </r>
  <r>
    <s v="DIVIDENDO DEF US$ 0,0045301867"/>
    <d v="2020-06-04T00:00:00"/>
    <x v="1155"/>
    <s v="US$"/>
    <x v="1158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20-04-22T00:00:00"/>
    <x v="28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PROV US$ 0,005298969408954130"/>
    <d v="2020-04-23T00:00:00"/>
    <x v="286"/>
    <s v="US$"/>
    <x v="97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257284796547440"/>
    <d v="2020-04-23T00:00:00"/>
    <x v="286"/>
    <s v="US$"/>
    <x v="102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305267811941040"/>
    <d v="2020-04-23T00:00:00"/>
    <x v="286"/>
    <s v="US$"/>
    <x v="1025"/>
    <n v="0"/>
    <n v="10000000"/>
    <n v="0"/>
    <n v="0"/>
    <n v="0"/>
    <n v="5.0000000000000001E-3"/>
    <s v="Low"/>
    <n v="50000"/>
    <m/>
    <m/>
    <m/>
    <m/>
    <m/>
    <m/>
    <m/>
    <m/>
    <m/>
  </r>
  <r>
    <s v="DIVIDENDO PROV 0 US$ 0,00483751033499663"/>
    <d v="2020-02-21T00:00:00"/>
    <x v="282"/>
    <s v="US$"/>
    <x v="97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395454510552900"/>
    <d v="2020-02-21T00:00:00"/>
    <x v="282"/>
    <s v="US$"/>
    <x v="1025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5"/>
    <d v="2020-01-22T00:00:00"/>
    <x v="604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PROV US$ 0,005039545451055290"/>
    <d v="2020-01-24T00:00:00"/>
    <x v="830"/>
    <s v="US$"/>
    <x v="1025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0139050376985"/>
    <d v="2020-01-24T00:00:00"/>
    <x v="830"/>
    <s v="US$"/>
    <x v="102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3330554768849"/>
    <d v="2020-01-24T00:00:00"/>
    <x v="830"/>
    <s v="US$"/>
    <x v="974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19-10-23T00:00:00"/>
    <x v="1342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9-09-03T00:00:00"/>
    <x v="1060"/>
    <s v="US$"/>
    <x v="1159"/>
    <n v="0"/>
    <n v="100000"/>
    <n v="0"/>
    <n v="0"/>
    <n v="0"/>
    <n v="0.5"/>
    <s v="Low"/>
    <n v="50000"/>
    <m/>
    <m/>
    <m/>
    <m/>
    <m/>
    <m/>
    <m/>
    <m/>
    <m/>
  </r>
  <r>
    <s v="DIVIDENDO PROV US$ 0,005247742946062870"/>
    <d v="2019-08-06T00:00:00"/>
    <x v="994"/>
    <s v="US$"/>
    <x v="1025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22588158669424"/>
    <d v="2019-08-06T00:00:00"/>
    <x v="994"/>
    <s v="US$"/>
    <x v="102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2441841174479900"/>
    <d v="2019-08-06T00:00:00"/>
    <x v="994"/>
    <s v="US$"/>
    <x v="974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19-07-24T00:00:00"/>
    <x v="1251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PROV US$ 0,00504902858938717"/>
    <d v="2019-06-11T00:00:00"/>
    <x v="696"/>
    <s v="US$"/>
    <x v="1025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3429714673865"/>
    <d v="2019-06-11T00:00:00"/>
    <x v="696"/>
    <s v="US$"/>
    <x v="1024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46573488773590"/>
    <d v="2019-06-11T00:00:00"/>
    <x v="696"/>
    <s v="US$"/>
    <x v="974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19-04-22T00:00:00"/>
    <x v="293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PROV US$ 0,00533700055751719"/>
    <d v="2019-04-17T00:00:00"/>
    <x v="213"/>
    <s v="US$"/>
    <x v="918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33281764115672"/>
    <d v="2019-04-17T00:00:00"/>
    <x v="213"/>
    <s v="US$"/>
    <x v="991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19-01-24T00:00:00"/>
    <x v="1432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8-10-09T00:00:00"/>
    <x v="1405"/>
    <s v="US$"/>
    <x v="1143"/>
    <n v="0"/>
    <n v="100000"/>
    <n v="0"/>
    <n v="0"/>
    <n v="0"/>
    <n v="0.5"/>
    <s v="Low"/>
    <n v="50000"/>
    <m/>
    <m/>
    <m/>
    <m/>
    <m/>
    <m/>
    <m/>
    <m/>
    <m/>
  </r>
  <r>
    <s v="DIVIDENDO PROV 0 US$ 0,5"/>
    <d v="2018-10-23T00:00:00"/>
    <x v="1405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8-07-09T00:00:00"/>
    <x v="1407"/>
    <s v="US$"/>
    <x v="1143"/>
    <n v="0"/>
    <n v="100000"/>
    <n v="0"/>
    <n v="0"/>
    <n v="0"/>
    <n v="0.5"/>
    <s v="Low"/>
    <n v="50000"/>
    <m/>
    <m/>
    <m/>
    <m/>
    <m/>
    <m/>
    <m/>
    <m/>
    <m/>
  </r>
  <r>
    <s v="DIVIDENDO US$ 0,5"/>
    <d v="2018-07-24T00:00:00"/>
    <x v="1407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8-04-20T00:00:00"/>
    <x v="646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8-04-09T00:00:00"/>
    <x v="609"/>
    <s v="US$"/>
    <x v="1143"/>
    <n v="0"/>
    <n v="100000"/>
    <n v="0"/>
    <n v="0"/>
    <n v="0"/>
    <n v="0.5"/>
    <s v="Low"/>
    <n v="50000"/>
    <m/>
    <m/>
    <m/>
    <m/>
    <m/>
    <m/>
    <m/>
    <m/>
    <m/>
  </r>
  <r>
    <s v="DIVIDENDO US$ 0,5"/>
    <d v="2018-02-15T00:00:00"/>
    <x v="1264"/>
    <s v="US$"/>
    <x v="806"/>
    <n v="0"/>
    <n v="100000"/>
    <n v="0"/>
    <n v="0"/>
    <n v="0"/>
    <n v="0.5"/>
    <s v="Low"/>
    <n v="50000"/>
    <m/>
    <m/>
    <m/>
    <m/>
    <m/>
    <m/>
    <m/>
    <m/>
    <m/>
  </r>
  <r>
    <s v="DIVIDENDO US$ 0,5"/>
    <d v="2018-01-23T00:00:00"/>
    <x v="1433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8-01-09T00:00:00"/>
    <x v="789"/>
    <s v="US$"/>
    <x v="1143"/>
    <n v="0"/>
    <n v="100000"/>
    <n v="0"/>
    <n v="0"/>
    <n v="0"/>
    <n v="0.5"/>
    <s v="Low"/>
    <n v="50000"/>
    <m/>
    <m/>
    <m/>
    <m/>
    <m/>
    <m/>
    <m/>
    <m/>
    <m/>
  </r>
  <r>
    <s v="DIVIDENDO US$ 0,5"/>
    <d v="2017-11-16T00:00:00"/>
    <x v="1285"/>
    <s v="US$"/>
    <x v="806"/>
    <n v="0"/>
    <n v="100000"/>
    <n v="0"/>
    <n v="0"/>
    <n v="0"/>
    <n v="0.5"/>
    <s v="Low"/>
    <n v="50000"/>
    <m/>
    <m/>
    <m/>
    <m/>
    <m/>
    <m/>
    <m/>
    <m/>
    <m/>
  </r>
  <r>
    <s v="DIVIDENDO US$ 0,5"/>
    <d v="2017-10-23T00:00:00"/>
    <x v="403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7-08-16T00:00:00"/>
    <x v="1286"/>
    <s v="US$"/>
    <x v="806"/>
    <n v="0"/>
    <n v="100000"/>
    <n v="0"/>
    <n v="0"/>
    <n v="0"/>
    <n v="0.5"/>
    <s v="Low"/>
    <n v="50000"/>
    <m/>
    <m/>
    <m/>
    <m/>
    <m/>
    <m/>
    <m/>
    <m/>
    <m/>
  </r>
  <r>
    <s v="DIVIDENDO US$ 0,25"/>
    <d v="2017-08-08T00:00:00"/>
    <x v="1434"/>
    <s v="US$"/>
    <x v="1063"/>
    <n v="0"/>
    <n v="200000"/>
    <n v="0"/>
    <n v="0"/>
    <n v="0"/>
    <n v="0.25"/>
    <s v="Low"/>
    <n v="50000"/>
    <m/>
    <m/>
    <m/>
    <m/>
    <m/>
    <m/>
    <m/>
    <m/>
    <m/>
  </r>
  <r>
    <s v="DIVIDENDO US$ 0,5"/>
    <d v="2017-07-27T00:00:00"/>
    <x v="1435"/>
    <s v="US$"/>
    <x v="1046"/>
    <n v="0"/>
    <n v="100000"/>
    <n v="0"/>
    <n v="0"/>
    <n v="0"/>
    <n v="0.5"/>
    <s v="Low"/>
    <n v="50000"/>
    <m/>
    <m/>
    <m/>
    <m/>
    <m/>
    <m/>
    <m/>
    <m/>
    <m/>
  </r>
  <r>
    <s v="DIVIDENDO US$ 0,5"/>
    <d v="2017-07-20T00:00:00"/>
    <x v="1436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7-07-03T00:00:00"/>
    <x v="693"/>
    <s v="US$"/>
    <x v="1064"/>
    <n v="0"/>
    <n v="100000"/>
    <n v="0"/>
    <n v="0"/>
    <n v="0"/>
    <n v="0.5"/>
    <s v="Low"/>
    <n v="50000"/>
    <m/>
    <m/>
    <m/>
    <m/>
    <m/>
    <m/>
    <m/>
    <m/>
    <m/>
  </r>
  <r>
    <s v="DIVIDENDO PROV US$ 0,00490147153844569"/>
    <d v="2017-07-06T00:00:00"/>
    <x v="1363"/>
    <s v="US$"/>
    <x v="913"/>
    <n v="0"/>
    <n v="10000000"/>
    <n v="0"/>
    <n v="0"/>
    <n v="0"/>
    <n v="5.0000000000000001E-3"/>
    <s v="Low"/>
    <n v="50000"/>
    <m/>
    <m/>
    <m/>
    <m/>
    <m/>
    <m/>
    <m/>
    <m/>
    <m/>
  </r>
  <r>
    <s v="DIVIDENDO PROV US$ 0,005087813916619080"/>
    <d v="2017-06-02T00:00:00"/>
    <x v="1088"/>
    <s v="US$"/>
    <x v="773"/>
    <n v="0"/>
    <n v="10000000"/>
    <n v="0"/>
    <n v="0"/>
    <n v="0"/>
    <n v="5.0000000000000001E-3"/>
    <s v="Low"/>
    <n v="50000"/>
    <m/>
    <m/>
    <m/>
    <m/>
    <m/>
    <m/>
    <m/>
    <m/>
    <m/>
  </r>
  <r>
    <s v="DIVIDENDO US$ 0,5"/>
    <d v="2017-05-10T00:00:00"/>
    <x v="59"/>
    <s v="US$"/>
    <x v="806"/>
    <n v="0"/>
    <n v="100000"/>
    <n v="0"/>
    <n v="0"/>
    <n v="0"/>
    <n v="0.5"/>
    <s v="Low"/>
    <n v="50000"/>
    <m/>
    <m/>
    <m/>
    <m/>
    <m/>
    <m/>
    <m/>
    <m/>
    <m/>
  </r>
  <r>
    <s v="DIVIDENDO US$ 0,25"/>
    <d v="2017-05-09T00:00:00"/>
    <x v="59"/>
    <s v="US$"/>
    <x v="1063"/>
    <n v="0"/>
    <n v="200000"/>
    <n v="0"/>
    <n v="0"/>
    <n v="0"/>
    <n v="0.25"/>
    <s v="Low"/>
    <n v="50000"/>
    <m/>
    <m/>
    <m/>
    <m/>
    <m/>
    <m/>
    <m/>
    <m/>
    <m/>
  </r>
  <r>
    <s v="DIVIDENDO US$ 0,5"/>
    <d v="2017-04-27T00:00:00"/>
    <x v="131"/>
    <s v="US$"/>
    <x v="1046"/>
    <n v="0"/>
    <n v="100000"/>
    <n v="0"/>
    <n v="0"/>
    <n v="0"/>
    <n v="0.5"/>
    <s v="Low"/>
    <n v="50000"/>
    <m/>
    <m/>
    <m/>
    <m/>
    <m/>
    <m/>
    <m/>
    <m/>
    <m/>
  </r>
  <r>
    <s v="DIVIDENDO US$ 0,5"/>
    <d v="2017-04-18T00:00:00"/>
    <x v="794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7-04-04T00:00:00"/>
    <x v="794"/>
    <s v="US$"/>
    <x v="1064"/>
    <n v="0"/>
    <n v="100000"/>
    <n v="0"/>
    <n v="0"/>
    <n v="0"/>
    <n v="0.5"/>
    <s v="Low"/>
    <n v="50000"/>
    <m/>
    <m/>
    <m/>
    <m/>
    <m/>
    <m/>
    <m/>
    <m/>
    <m/>
  </r>
  <r>
    <s v="DIVIDENDO US$ 0,25"/>
    <d v="2017-02-07T00:00:00"/>
    <x v="1437"/>
    <s v="US$"/>
    <x v="1063"/>
    <n v="0"/>
    <n v="200000"/>
    <n v="0"/>
    <n v="0"/>
    <n v="0"/>
    <n v="0.25"/>
    <s v="Low"/>
    <n v="50000"/>
    <m/>
    <m/>
    <m/>
    <m/>
    <m/>
    <m/>
    <m/>
    <m/>
    <m/>
  </r>
  <r>
    <s v="DIVIDENDO US$ 0,5"/>
    <d v="2017-01-27T00:00:00"/>
    <x v="1438"/>
    <s v="US$"/>
    <x v="1046"/>
    <n v="0"/>
    <n v="100000"/>
    <n v="0"/>
    <n v="0"/>
    <n v="0"/>
    <n v="0.5"/>
    <s v="Low"/>
    <n v="50000"/>
    <m/>
    <m/>
    <m/>
    <m/>
    <m/>
    <m/>
    <m/>
    <m/>
    <m/>
  </r>
  <r>
    <s v="DIVIDENDO PROV US$ 0,0502161577"/>
    <d v="2017-02-02T00:00:00"/>
    <x v="489"/>
    <s v="US$"/>
    <x v="1160"/>
    <n v="0"/>
    <n v="1000000"/>
    <n v="0"/>
    <n v="0"/>
    <n v="0"/>
    <n v="0.05"/>
    <s v="Low"/>
    <n v="50000"/>
    <m/>
    <m/>
    <m/>
    <m/>
    <m/>
    <m/>
    <m/>
    <m/>
    <m/>
  </r>
  <r>
    <s v="DIVIDENDO US$ 0,5"/>
    <d v="2017-01-20T00:00:00"/>
    <x v="1439"/>
    <s v="US$"/>
    <x v="1152"/>
    <n v="0"/>
    <n v="100000"/>
    <n v="0"/>
    <n v="0"/>
    <n v="0"/>
    <n v="0.5"/>
    <s v="Low"/>
    <n v="50000"/>
    <m/>
    <m/>
    <m/>
    <m/>
    <m/>
    <m/>
    <m/>
    <m/>
    <m/>
  </r>
  <r>
    <s v="DIVIDENDO US$ 0,5"/>
    <d v="2016-12-07T00:00:00"/>
    <x v="990"/>
    <s v="US$"/>
    <x v="1139"/>
    <n v="0"/>
    <n v="100000"/>
    <n v="0"/>
    <n v="0"/>
    <n v="0"/>
    <n v="0.5"/>
    <s v="Low"/>
    <n v="50000"/>
    <m/>
    <m/>
    <m/>
    <m/>
    <m/>
    <m/>
    <m/>
    <m/>
    <m/>
  </r>
  <r>
    <s v="DIVIDENDO US$ 0,25"/>
    <d v="2016-11-15T00:00:00"/>
    <x v="48"/>
    <s v="US$"/>
    <x v="1063"/>
    <n v="0"/>
    <n v="200000"/>
    <n v="0"/>
    <n v="0"/>
    <n v="0"/>
    <n v="0.25"/>
    <s v="Low"/>
    <n v="50000"/>
    <m/>
    <m/>
    <m/>
    <m/>
    <m/>
    <m/>
    <m/>
    <m/>
    <m/>
  </r>
  <r>
    <s v="DIVIDENDO US$ 0,5"/>
    <d v="2016-11-03T00:00:00"/>
    <x v="1073"/>
    <s v="US$"/>
    <x v="1046"/>
    <n v="0"/>
    <n v="100000"/>
    <n v="0"/>
    <n v="0"/>
    <n v="0"/>
    <n v="0.5"/>
    <s v="Low"/>
    <n v="50000"/>
    <m/>
    <m/>
    <m/>
    <m/>
    <m/>
    <m/>
    <m/>
    <m/>
    <m/>
  </r>
  <r>
    <s v="DIVIDENDO US$ 0,5"/>
    <d v="2016-08-10T00:00:00"/>
    <x v="0"/>
    <s v="US$"/>
    <x v="1139"/>
    <n v="0"/>
    <n v="100000"/>
    <n v="0"/>
    <n v="0"/>
    <n v="0"/>
    <n v="0.5"/>
    <s v="Low"/>
    <n v="50000"/>
    <m/>
    <m/>
    <m/>
    <m/>
    <m/>
    <m/>
    <m/>
    <m/>
    <m/>
  </r>
  <r>
    <s v="DIVIDENDO US$ 0,5"/>
    <d v="2016-05-11T00:00:00"/>
    <x v="1007"/>
    <s v="US$"/>
    <x v="1139"/>
    <n v="0"/>
    <n v="100000"/>
    <n v="0"/>
    <n v="0"/>
    <n v="0"/>
    <n v="0.5"/>
    <s v="Low"/>
    <n v="50000"/>
    <m/>
    <m/>
    <m/>
    <m/>
    <m/>
    <m/>
    <m/>
    <m/>
    <m/>
  </r>
  <r>
    <s v="DIVIDENDO US$ 0,5"/>
    <d v="2016-03-09T00:00:00"/>
    <x v="1041"/>
    <s v="US$"/>
    <x v="1139"/>
    <n v="0"/>
    <n v="100000"/>
    <n v="0"/>
    <n v="0"/>
    <n v="0"/>
    <n v="0.5"/>
    <s v="Low"/>
    <n v="50000"/>
    <m/>
    <m/>
    <m/>
    <m/>
    <m/>
    <m/>
    <m/>
    <m/>
    <m/>
  </r>
  <r>
    <s v="DIVIDENDO US$ 0,5"/>
    <d v="2016-03-09T00:00:00"/>
    <x v="58"/>
    <s v="US$"/>
    <x v="996"/>
    <n v="0"/>
    <n v="100000"/>
    <n v="0"/>
    <n v="0"/>
    <n v="0"/>
    <n v="0.5"/>
    <s v="Low"/>
    <n v="50000"/>
    <m/>
    <m/>
    <m/>
    <m/>
    <m/>
    <m/>
    <m/>
    <m/>
    <m/>
  </r>
  <r>
    <s v="DIVIDENDO US$ 0,500215"/>
    <d v="2015-12-24T00:00:00"/>
    <x v="968"/>
    <s v="US$"/>
    <x v="1133"/>
    <n v="0"/>
    <n v="100000"/>
    <n v="0"/>
    <n v="0"/>
    <n v="0"/>
    <n v="0.5"/>
    <s v="Low"/>
    <n v="50000"/>
    <m/>
    <m/>
    <m/>
    <m/>
    <m/>
    <m/>
    <m/>
    <m/>
    <m/>
  </r>
  <r>
    <s v="DIVIDENDO US$ 0,5"/>
    <d v="2015-12-02T00:00:00"/>
    <x v="426"/>
    <s v="US$"/>
    <x v="996"/>
    <n v="0"/>
    <n v="100000"/>
    <n v="0"/>
    <n v="0"/>
    <n v="0"/>
    <n v="0.5"/>
    <s v="Low"/>
    <n v="50000"/>
    <m/>
    <m/>
    <m/>
    <m/>
    <m/>
    <m/>
    <m/>
    <m/>
    <m/>
  </r>
  <r>
    <s v="DIVIDENDO US$ 0,500455"/>
    <d v="2015-09-25T00:00:00"/>
    <x v="1316"/>
    <s v="US$"/>
    <x v="1018"/>
    <n v="0"/>
    <n v="100000"/>
    <n v="0"/>
    <n v="0"/>
    <n v="0"/>
    <n v="0.5"/>
    <s v="Low"/>
    <n v="50000"/>
    <m/>
    <m/>
    <m/>
    <m/>
    <m/>
    <m/>
    <m/>
    <m/>
    <m/>
  </r>
  <r>
    <s v="DIVIDENDO US$ 0,5"/>
    <d v="2015-09-09T00:00:00"/>
    <x v="438"/>
    <s v="US$"/>
    <x v="996"/>
    <n v="0"/>
    <n v="100000"/>
    <n v="0"/>
    <n v="0"/>
    <n v="0"/>
    <n v="0.5"/>
    <s v="Low"/>
    <n v="50000"/>
    <m/>
    <m/>
    <m/>
    <m/>
    <m/>
    <m/>
    <m/>
    <m/>
    <m/>
  </r>
  <r>
    <s v="DIVIDENDO US$ 0,5"/>
    <d v="2015-06-11T00:00:00"/>
    <x v="864"/>
    <s v="US$"/>
    <x v="996"/>
    <n v="0"/>
    <n v="100000"/>
    <n v="0"/>
    <n v="0"/>
    <n v="0"/>
    <n v="0.5"/>
    <s v="Low"/>
    <n v="50000"/>
    <m/>
    <m/>
    <m/>
    <m/>
    <m/>
    <m/>
    <m/>
    <m/>
    <m/>
  </r>
  <r>
    <s v="DIVIDENDO US$ 0,5"/>
    <d v="2014-11-28T00:00:00"/>
    <x v="1205"/>
    <s v="US$"/>
    <x v="1038"/>
    <n v="0"/>
    <n v="100000"/>
    <n v="0"/>
    <n v="0"/>
    <n v="0"/>
    <n v="0.5"/>
    <s v="Low"/>
    <n v="50000"/>
    <m/>
    <m/>
    <m/>
    <m/>
    <m/>
    <m/>
    <m/>
    <m/>
    <m/>
  </r>
  <r>
    <s v="DIVIDENDO US$ 0,997978"/>
    <d v="2018-12-18T00:00:00"/>
    <x v="1199"/>
    <s v="US$"/>
    <x v="1146"/>
    <n v="0"/>
    <n v="50000"/>
    <n v="0"/>
    <n v="0"/>
    <n v="0"/>
    <n v="0.998"/>
    <s v="Low"/>
    <n v="49900"/>
    <m/>
    <m/>
    <m/>
    <m/>
    <m/>
    <m/>
    <m/>
    <m/>
    <m/>
  </r>
  <r>
    <s v="DIVIDENDO US$ 0,499086"/>
    <d v="2018-04-30T00:00:00"/>
    <x v="301"/>
    <s v="US$"/>
    <x v="1067"/>
    <n v="0"/>
    <n v="100000"/>
    <n v="0"/>
    <n v="0"/>
    <n v="0"/>
    <n v="0.499"/>
    <s v="Low"/>
    <n v="49900"/>
    <m/>
    <m/>
    <m/>
    <m/>
    <m/>
    <m/>
    <m/>
    <m/>
    <m/>
  </r>
  <r>
    <s v="DIVIDENDO US$ 0,499"/>
    <d v="2015-12-21T00:00:00"/>
    <x v="958"/>
    <s v="US$"/>
    <x v="1161"/>
    <n v="0"/>
    <n v="100000"/>
    <n v="0"/>
    <n v="0"/>
    <n v="0"/>
    <n v="0.499"/>
    <s v="Low"/>
    <n v="49900"/>
    <m/>
    <m/>
    <m/>
    <m/>
    <m/>
    <m/>
    <m/>
    <m/>
    <m/>
  </r>
  <r>
    <s v="DIVIDENDO PROV US$ 0,024711066"/>
    <d v="2021-07-15T00:00:00"/>
    <x v="1063"/>
    <s v="US$"/>
    <x v="1162"/>
    <n v="0"/>
    <n v="1992044"/>
    <n v="0"/>
    <n v="0"/>
    <n v="0"/>
    <n v="2.5000000000000001E-2"/>
    <s v="Low"/>
    <n v="49801.1"/>
    <m/>
    <m/>
    <m/>
    <m/>
    <m/>
    <m/>
    <m/>
    <m/>
    <m/>
  </r>
  <r>
    <s v="DIVIDENDO US$ 0,497643"/>
    <d v="2017-09-26T00:00:00"/>
    <x v="706"/>
    <s v="US$"/>
    <x v="1129"/>
    <n v="0"/>
    <n v="100000"/>
    <n v="0"/>
    <n v="0"/>
    <n v="0"/>
    <n v="0.498"/>
    <s v="Low"/>
    <n v="49800"/>
    <m/>
    <m/>
    <m/>
    <m/>
    <m/>
    <m/>
    <m/>
    <m/>
    <m/>
  </r>
  <r>
    <s v="DIVIDENDO PROV 0 US$ 0,497412"/>
    <d v="2021-06-10T00:00:00"/>
    <x v="103"/>
    <s v="US$"/>
    <x v="1054"/>
    <n v="0"/>
    <n v="100000"/>
    <n v="0"/>
    <n v="0"/>
    <n v="0"/>
    <n v="0.497"/>
    <s v="Low"/>
    <n v="49700"/>
    <m/>
    <m/>
    <m/>
    <m/>
    <m/>
    <m/>
    <m/>
    <m/>
    <m/>
  </r>
  <r>
    <s v="DIVIDENDO US$ 0,497253"/>
    <d v="2019-09-24T00:00:00"/>
    <x v="141"/>
    <s v="US$"/>
    <x v="1127"/>
    <n v="0"/>
    <n v="100000"/>
    <n v="0"/>
    <n v="0"/>
    <n v="0"/>
    <n v="0.497"/>
    <s v="Low"/>
    <n v="49700"/>
    <m/>
    <m/>
    <m/>
    <m/>
    <m/>
    <m/>
    <m/>
    <m/>
    <m/>
  </r>
  <r>
    <s v="DIVIDENDO US$ 0,497409"/>
    <d v="2017-06-20T00:00:00"/>
    <x v="413"/>
    <s v="US$"/>
    <x v="1103"/>
    <n v="0"/>
    <n v="100000"/>
    <n v="0"/>
    <n v="0"/>
    <n v="0"/>
    <n v="0.497"/>
    <s v="Low"/>
    <n v="49700"/>
    <m/>
    <m/>
    <m/>
    <m/>
    <m/>
    <m/>
    <m/>
    <m/>
    <m/>
  </r>
  <r>
    <s v="DIVIDENDO US$ 0,496337"/>
    <d v="2018-07-03T00:00:00"/>
    <x v="1216"/>
    <s v="US$"/>
    <x v="1133"/>
    <n v="0"/>
    <n v="100000"/>
    <n v="0"/>
    <n v="0"/>
    <n v="0"/>
    <n v="0.496"/>
    <s v="Low"/>
    <n v="49600"/>
    <m/>
    <m/>
    <m/>
    <m/>
    <m/>
    <m/>
    <m/>
    <m/>
    <m/>
  </r>
  <r>
    <s v="DIVIDENDO US$ 0,496136"/>
    <d v="2017-03-24T00:00:00"/>
    <x v="754"/>
    <s v="US$"/>
    <x v="1122"/>
    <n v="0"/>
    <n v="100000"/>
    <n v="0"/>
    <n v="0"/>
    <n v="0"/>
    <n v="0.496"/>
    <s v="Low"/>
    <n v="49600"/>
    <m/>
    <m/>
    <m/>
    <m/>
    <m/>
    <m/>
    <m/>
    <m/>
    <m/>
  </r>
  <r>
    <s v="DIVIDENDO US$ 0,495829"/>
    <d v="2015-12-24T00:00:00"/>
    <x v="968"/>
    <s v="US$"/>
    <x v="1130"/>
    <n v="0"/>
    <n v="100000"/>
    <n v="0"/>
    <n v="0"/>
    <n v="0"/>
    <n v="0.496"/>
    <s v="Low"/>
    <n v="49600"/>
    <m/>
    <m/>
    <m/>
    <m/>
    <m/>
    <m/>
    <m/>
    <m/>
    <m/>
  </r>
  <r>
    <s v="DIVIDENDO US$ 1,486"/>
    <d v="2015-12-21T00:00:00"/>
    <x v="958"/>
    <s v="US$"/>
    <x v="1090"/>
    <n v="0"/>
    <n v="33333"/>
    <n v="0"/>
    <n v="0"/>
    <n v="0"/>
    <n v="1.486"/>
    <s v="Medium"/>
    <n v="49532.838000000003"/>
    <m/>
    <m/>
    <m/>
    <m/>
    <m/>
    <m/>
    <m/>
    <m/>
    <m/>
  </r>
  <r>
    <s v="DIVIDENDO US$ 0,494662"/>
    <d v="2015-06-24T00:00:00"/>
    <x v="971"/>
    <s v="US$"/>
    <x v="1076"/>
    <n v="0"/>
    <n v="100000"/>
    <n v="0"/>
    <n v="0"/>
    <n v="0"/>
    <n v="0.495"/>
    <s v="Low"/>
    <n v="49500"/>
    <m/>
    <m/>
    <m/>
    <m/>
    <m/>
    <m/>
    <m/>
    <m/>
    <m/>
  </r>
  <r>
    <s v="DIVIDENDO US$ 0,493787"/>
    <d v="2020-06-15T00:00:00"/>
    <x v="2"/>
    <s v="US$"/>
    <x v="1031"/>
    <n v="0"/>
    <n v="100000"/>
    <n v="0"/>
    <n v="0"/>
    <n v="0"/>
    <n v="0.49399999999999999"/>
    <s v="Low"/>
    <n v="49400"/>
    <m/>
    <m/>
    <m/>
    <m/>
    <m/>
    <m/>
    <m/>
    <m/>
    <m/>
  </r>
  <r>
    <s v="DIVIDENDO US$ 0,492725"/>
    <d v="2019-12-16T00:00:00"/>
    <x v="892"/>
    <s v="US$"/>
    <x v="1145"/>
    <n v="0"/>
    <n v="100000"/>
    <n v="0"/>
    <n v="0"/>
    <n v="0"/>
    <n v="0.49299999999999999"/>
    <s v="Low"/>
    <n v="49300"/>
    <m/>
    <m/>
    <m/>
    <m/>
    <m/>
    <m/>
    <m/>
    <m/>
    <m/>
  </r>
  <r>
    <s v="DIVIDENDO PROV US$ 0,024153829"/>
    <d v="2021-07-20T00:00:00"/>
    <x v="38"/>
    <s v="US$"/>
    <x v="1163"/>
    <n v="0"/>
    <n v="2052085"/>
    <n v="0"/>
    <n v="0"/>
    <n v="0"/>
    <n v="2.4E-2"/>
    <s v="Low"/>
    <n v="49250.04"/>
    <m/>
    <m/>
    <m/>
    <m/>
    <m/>
    <m/>
    <m/>
    <m/>
    <m/>
  </r>
  <r>
    <s v="DIVIDENDO PROV US$ 0,024640355"/>
    <d v="2021-07-15T00:00:00"/>
    <x v="1063"/>
    <s v="US$"/>
    <x v="1164"/>
    <n v="0"/>
    <n v="1969011"/>
    <n v="0"/>
    <n v="0"/>
    <n v="0"/>
    <n v="2.5000000000000001E-2"/>
    <s v="Low"/>
    <n v="49225.275000000001"/>
    <m/>
    <m/>
    <m/>
    <m/>
    <m/>
    <m/>
    <m/>
    <m/>
    <m/>
  </r>
  <r>
    <s v="DIVIDENDO US$ 0,491782"/>
    <d v="2019-09-24T00:00:00"/>
    <x v="141"/>
    <s v="US$"/>
    <x v="1122"/>
    <n v="0"/>
    <n v="100000"/>
    <n v="0"/>
    <n v="0"/>
    <n v="0"/>
    <n v="0.49199999999999999"/>
    <s v="Low"/>
    <n v="49200"/>
    <m/>
    <m/>
    <m/>
    <m/>
    <m/>
    <m/>
    <m/>
    <m/>
    <m/>
  </r>
  <r>
    <s v="DIVIDENDO US$ 0,491898"/>
    <d v="2017-09-26T00:00:00"/>
    <x v="706"/>
    <s v="US$"/>
    <x v="1049"/>
    <n v="0"/>
    <n v="100000"/>
    <n v="0"/>
    <n v="0"/>
    <n v="0"/>
    <n v="0.49199999999999999"/>
    <s v="Low"/>
    <n v="49200"/>
    <m/>
    <m/>
    <m/>
    <m/>
    <m/>
    <m/>
    <m/>
    <m/>
    <m/>
  </r>
  <r>
    <s v="DIVIDENDO US$ 0,49188"/>
    <d v="2017-06-27T00:00:00"/>
    <x v="856"/>
    <s v="US$"/>
    <x v="1122"/>
    <n v="0"/>
    <n v="100000"/>
    <n v="0"/>
    <n v="0"/>
    <n v="0"/>
    <n v="0.49199999999999999"/>
    <s v="Low"/>
    <n v="49200"/>
    <m/>
    <m/>
    <m/>
    <m/>
    <m/>
    <m/>
    <m/>
    <m/>
    <m/>
  </r>
  <r>
    <s v="DIVIDENDO US$ 0,491821"/>
    <d v="2016-06-21T00:00:00"/>
    <x v="954"/>
    <s v="US$"/>
    <x v="1096"/>
    <n v="0"/>
    <n v="100000"/>
    <n v="0"/>
    <n v="0"/>
    <n v="0"/>
    <n v="0.49199999999999999"/>
    <s v="Low"/>
    <n v="49200"/>
    <m/>
    <m/>
    <m/>
    <m/>
    <m/>
    <m/>
    <m/>
    <m/>
    <m/>
  </r>
  <r>
    <s v="DIVIDENDO PROV 0 US$ 0,491481"/>
    <d v="2021-06-10T00:00:00"/>
    <x v="103"/>
    <s v="US$"/>
    <x v="879"/>
    <n v="0"/>
    <n v="100000"/>
    <n v="0"/>
    <n v="0"/>
    <n v="0"/>
    <n v="0.49099999999999999"/>
    <s v="Low"/>
    <n v="49100"/>
    <m/>
    <m/>
    <m/>
    <m/>
    <m/>
    <m/>
    <m/>
    <m/>
    <m/>
  </r>
  <r>
    <s v="DIVIDENDO US$ 0,49121"/>
    <d v="2020-12-14T00:00:00"/>
    <x v="89"/>
    <s v="US$"/>
    <x v="1092"/>
    <n v="0"/>
    <n v="100000"/>
    <n v="0"/>
    <n v="0"/>
    <n v="0"/>
    <n v="0.49099999999999999"/>
    <s v="Low"/>
    <n v="49100"/>
    <m/>
    <m/>
    <m/>
    <m/>
    <m/>
    <m/>
    <m/>
    <m/>
    <m/>
  </r>
  <r>
    <s v="DIVIDENDO US$ 0,491056"/>
    <d v="2015-12-21T00:00:00"/>
    <x v="958"/>
    <s v="US$"/>
    <x v="947"/>
    <n v="0"/>
    <n v="100000"/>
    <n v="0"/>
    <n v="0"/>
    <n v="0"/>
    <n v="0.49099999999999999"/>
    <s v="Low"/>
    <n v="49100"/>
    <m/>
    <m/>
    <m/>
    <m/>
    <m/>
    <m/>
    <m/>
    <m/>
    <m/>
  </r>
  <r>
    <s v="DIVIDENDO US$ 0,0493004326"/>
    <d v="2020-12-30T00:00:00"/>
    <x v="1149"/>
    <s v="US$"/>
    <x v="1165"/>
    <n v="0"/>
    <n v="1000000"/>
    <n v="0"/>
    <n v="0"/>
    <n v="0"/>
    <n v="4.9000000000000002E-2"/>
    <s v="Low"/>
    <n v="49000"/>
    <m/>
    <m/>
    <m/>
    <m/>
    <m/>
    <m/>
    <m/>
    <m/>
    <m/>
  </r>
  <r>
    <s v="DIVIDENDO US$ 0,489631"/>
    <d v="2020-03-25T00:00:00"/>
    <x v="731"/>
    <s v="US$"/>
    <x v="1129"/>
    <n v="0"/>
    <n v="100000"/>
    <n v="0"/>
    <n v="0"/>
    <n v="0"/>
    <n v="0.49"/>
    <s v="Low"/>
    <n v="49000"/>
    <m/>
    <m/>
    <m/>
    <m/>
    <m/>
    <m/>
    <m/>
    <m/>
    <m/>
  </r>
  <r>
    <s v="DIVIDENDO US$ 0,48989"/>
    <d v="2018-09-26T00:00:00"/>
    <x v="1214"/>
    <s v="US$"/>
    <x v="1079"/>
    <n v="0"/>
    <n v="100000"/>
    <n v="0"/>
    <n v="0"/>
    <n v="0"/>
    <n v="0.49"/>
    <s v="Low"/>
    <n v="49000"/>
    <m/>
    <m/>
    <m/>
    <m/>
    <m/>
    <m/>
    <m/>
    <m/>
    <m/>
  </r>
  <r>
    <s v="DIVIDENDO US$ 0,49"/>
    <d v="2017-10-06T00:00:00"/>
    <x v="1408"/>
    <s v="US$"/>
    <x v="1143"/>
    <n v="0"/>
    <n v="100000"/>
    <n v="0"/>
    <n v="0"/>
    <n v="0"/>
    <n v="0.49"/>
    <s v="Low"/>
    <n v="49000"/>
    <m/>
    <m/>
    <m/>
    <m/>
    <m/>
    <m/>
    <m/>
    <m/>
    <m/>
  </r>
  <r>
    <s v="DIVIDENDO US$ 0,49"/>
    <d v="2017-07-06T00:00:00"/>
    <x v="1410"/>
    <s v="US$"/>
    <x v="1143"/>
    <n v="0"/>
    <n v="100000"/>
    <n v="0"/>
    <n v="0"/>
    <n v="0"/>
    <n v="0.49"/>
    <s v="Low"/>
    <n v="49000"/>
    <m/>
    <m/>
    <m/>
    <m/>
    <m/>
    <m/>
    <m/>
    <m/>
    <m/>
  </r>
  <r>
    <s v="DIVIDENDO US$ 0,49"/>
    <d v="2017-04-06T00:00:00"/>
    <x v="794"/>
    <s v="US$"/>
    <x v="1143"/>
    <n v="0"/>
    <n v="100000"/>
    <n v="0"/>
    <n v="0"/>
    <n v="0"/>
    <n v="0.49"/>
    <s v="Low"/>
    <n v="49000"/>
    <m/>
    <m/>
    <m/>
    <m/>
    <m/>
    <m/>
    <m/>
    <m/>
    <m/>
  </r>
  <r>
    <s v="DIVIDENDO US$ 0,49"/>
    <d v="2017-01-06T00:00:00"/>
    <x v="1411"/>
    <s v="US$"/>
    <x v="1143"/>
    <n v="0"/>
    <n v="100000"/>
    <n v="0"/>
    <n v="0"/>
    <n v="0"/>
    <n v="0.49"/>
    <s v="Low"/>
    <n v="49000"/>
    <m/>
    <m/>
    <m/>
    <m/>
    <m/>
    <m/>
    <m/>
    <m/>
    <m/>
  </r>
  <r>
    <s v="DIVIDENDO US$ 0,49"/>
    <d v="2015-12-02T00:00:00"/>
    <x v="1440"/>
    <s v="US$"/>
    <x v="1139"/>
    <n v="0"/>
    <n v="100000"/>
    <n v="0"/>
    <n v="0"/>
    <n v="0"/>
    <n v="0.49"/>
    <s v="Low"/>
    <n v="49000"/>
    <m/>
    <m/>
    <m/>
    <m/>
    <m/>
    <m/>
    <m/>
    <m/>
    <m/>
  </r>
  <r>
    <s v="DIVIDENDO US$ 0,49"/>
    <d v="2015-09-09T00:00:00"/>
    <x v="1316"/>
    <s v="US$"/>
    <x v="1051"/>
    <n v="0"/>
    <n v="100000"/>
    <n v="0"/>
    <n v="0"/>
    <n v="0"/>
    <n v="0.49"/>
    <s v="Low"/>
    <n v="49000"/>
    <m/>
    <m/>
    <m/>
    <m/>
    <m/>
    <m/>
    <m/>
    <m/>
    <m/>
  </r>
  <r>
    <s v="DIVIDENDO US$ 0,49"/>
    <d v="2015-08-05T00:00:00"/>
    <x v="820"/>
    <s v="US$"/>
    <x v="1139"/>
    <n v="0"/>
    <n v="100000"/>
    <n v="0"/>
    <n v="0"/>
    <n v="0"/>
    <n v="0.49"/>
    <s v="Low"/>
    <n v="49000"/>
    <m/>
    <m/>
    <m/>
    <m/>
    <m/>
    <m/>
    <m/>
    <m/>
    <m/>
  </r>
  <r>
    <s v="DIVIDENDO US$ 0,49"/>
    <d v="2015-06-10T00:00:00"/>
    <x v="16"/>
    <s v="US$"/>
    <x v="1051"/>
    <n v="0"/>
    <n v="100000"/>
    <n v="0"/>
    <n v="0"/>
    <n v="0"/>
    <n v="0.49"/>
    <s v="Low"/>
    <n v="49000"/>
    <m/>
    <m/>
    <m/>
    <m/>
    <m/>
    <m/>
    <m/>
    <m/>
    <m/>
  </r>
  <r>
    <s v="DIVIDENDO PROV 0 US$ 0,49"/>
    <d v="2015-05-13T00:00:00"/>
    <x v="1175"/>
    <s v="US$"/>
    <x v="1166"/>
    <n v="0"/>
    <n v="100000"/>
    <n v="0"/>
    <n v="0"/>
    <n v="0"/>
    <n v="0.49"/>
    <s v="Low"/>
    <n v="49000"/>
    <m/>
    <m/>
    <m/>
    <m/>
    <m/>
    <m/>
    <m/>
    <m/>
    <m/>
  </r>
  <r>
    <s v="DIVIDENDO PROV 0 US$ 0,49"/>
    <d v="2015-05-06T00:00:00"/>
    <x v="1195"/>
    <s v="US$"/>
    <x v="1139"/>
    <n v="0"/>
    <n v="100000"/>
    <n v="0"/>
    <n v="0"/>
    <n v="0"/>
    <n v="0.49"/>
    <s v="Low"/>
    <n v="49000"/>
    <m/>
    <m/>
    <m/>
    <m/>
    <m/>
    <m/>
    <m/>
    <m/>
    <m/>
  </r>
  <r>
    <s v="DIVIDENDO US$ 0,49"/>
    <d v="2015-03-11T00:00:00"/>
    <x v="1207"/>
    <s v="US$"/>
    <x v="1139"/>
    <n v="0"/>
    <n v="100000"/>
    <n v="0"/>
    <n v="0"/>
    <n v="0"/>
    <n v="0.49"/>
    <s v="Low"/>
    <n v="49000"/>
    <m/>
    <m/>
    <m/>
    <m/>
    <m/>
    <m/>
    <m/>
    <m/>
    <m/>
  </r>
  <r>
    <s v="DIVIDENDO US$ 0,49"/>
    <d v="2015-03-11T00:00:00"/>
    <x v="1215"/>
    <s v="US$"/>
    <x v="1051"/>
    <n v="0"/>
    <n v="100000"/>
    <n v="0"/>
    <n v="0"/>
    <n v="0"/>
    <n v="0.49"/>
    <s v="Low"/>
    <n v="49000"/>
    <m/>
    <m/>
    <m/>
    <m/>
    <m/>
    <m/>
    <m/>
    <m/>
    <m/>
  </r>
  <r>
    <s v="DIVIDENDO US$ 0,49"/>
    <d v="2014-12-10T00:00:00"/>
    <x v="1205"/>
    <s v="US$"/>
    <x v="1051"/>
    <n v="0"/>
    <n v="100000"/>
    <n v="0"/>
    <n v="0"/>
    <n v="0"/>
    <n v="0.49"/>
    <s v="Low"/>
    <n v="49000"/>
    <m/>
    <m/>
    <m/>
    <m/>
    <m/>
    <m/>
    <m/>
    <m/>
    <m/>
  </r>
  <r>
    <s v="DIVIDENDO PROV US$ 0,009396007581965930"/>
    <d v="2021-09-15T00:00:00"/>
    <x v="215"/>
    <s v="US$"/>
    <x v="991"/>
    <n v="0"/>
    <n v="5435002"/>
    <n v="0"/>
    <n v="0"/>
    <n v="0"/>
    <n v="8.9999999999999993E-3"/>
    <s v="Low"/>
    <n v="48915.017999999996"/>
    <m/>
    <m/>
    <m/>
    <m/>
    <m/>
    <m/>
    <m/>
    <m/>
    <m/>
  </r>
  <r>
    <s v="DIVIDENDO US$ 0,488662"/>
    <d v="2019-12-16T00:00:00"/>
    <x v="892"/>
    <s v="US$"/>
    <x v="1167"/>
    <n v="0"/>
    <n v="100000"/>
    <n v="0"/>
    <n v="0"/>
    <n v="0"/>
    <n v="0.48899999999999999"/>
    <s v="Low"/>
    <n v="48900"/>
    <m/>
    <m/>
    <m/>
    <m/>
    <m/>
    <m/>
    <m/>
    <m/>
    <m/>
  </r>
  <r>
    <s v="DIVIDENDO US$ 0,489127"/>
    <d v="2018-06-19T00:00:00"/>
    <x v="900"/>
    <s v="US$"/>
    <x v="1093"/>
    <n v="0"/>
    <n v="100000"/>
    <n v="0"/>
    <n v="0"/>
    <n v="0"/>
    <n v="0.48899999999999999"/>
    <s v="Low"/>
    <n v="48900"/>
    <m/>
    <m/>
    <m/>
    <m/>
    <m/>
    <m/>
    <m/>
    <m/>
    <m/>
  </r>
  <r>
    <s v="DIVIDENDO US$ 0,489447"/>
    <d v="2017-06-27T00:00:00"/>
    <x v="856"/>
    <s v="US$"/>
    <x v="1096"/>
    <n v="0"/>
    <n v="100000"/>
    <n v="0"/>
    <n v="0"/>
    <n v="0"/>
    <n v="0.48899999999999999"/>
    <s v="Low"/>
    <n v="48900"/>
    <m/>
    <m/>
    <m/>
    <m/>
    <m/>
    <m/>
    <m/>
    <m/>
    <m/>
  </r>
  <r>
    <s v="DIVIDENDO US$ 0,489044"/>
    <d v="2015-09-25T00:00:00"/>
    <x v="1316"/>
    <s v="US$"/>
    <x v="1072"/>
    <n v="0"/>
    <n v="100000"/>
    <n v="0"/>
    <n v="0"/>
    <n v="0"/>
    <n v="0.48899999999999999"/>
    <s v="Low"/>
    <n v="48900"/>
    <m/>
    <m/>
    <m/>
    <m/>
    <m/>
    <m/>
    <m/>
    <m/>
    <m/>
  </r>
  <r>
    <s v="DIVIDENDO US$ 1,465"/>
    <d v="2017-12-18T00:00:00"/>
    <x v="246"/>
    <s v="US$"/>
    <x v="1138"/>
    <n v="0"/>
    <n v="33333"/>
    <n v="0"/>
    <n v="0"/>
    <n v="0"/>
    <n v="1.4650000000000001"/>
    <s v="Medium"/>
    <n v="48832.845000000001"/>
    <m/>
    <m/>
    <m/>
    <m/>
    <m/>
    <m/>
    <m/>
    <m/>
    <m/>
  </r>
  <r>
    <s v="DIVIDENDO PROV 0 US$ 0,325"/>
    <d v="2018-03-14T00:00:00"/>
    <x v="700"/>
    <s v="US$"/>
    <x v="1105"/>
    <n v="0"/>
    <n v="150000"/>
    <n v="0"/>
    <n v="0"/>
    <n v="0"/>
    <n v="0.32500000000000001"/>
    <s v="Low"/>
    <n v="48750"/>
    <m/>
    <m/>
    <m/>
    <m/>
    <m/>
    <m/>
    <m/>
    <m/>
    <m/>
  </r>
  <r>
    <s v="DIVIDENDO US$ 0,325"/>
    <d v="2017-12-14T00:00:00"/>
    <x v="238"/>
    <s v="US$"/>
    <x v="1105"/>
    <n v="0"/>
    <n v="150000"/>
    <n v="0"/>
    <n v="0"/>
    <n v="0"/>
    <n v="0.32500000000000001"/>
    <s v="Low"/>
    <n v="48750"/>
    <m/>
    <m/>
    <m/>
    <m/>
    <m/>
    <m/>
    <m/>
    <m/>
    <m/>
  </r>
  <r>
    <s v="DIVIDENDO US$ 0,325"/>
    <d v="2017-09-14T00:00:00"/>
    <x v="343"/>
    <s v="US$"/>
    <x v="1105"/>
    <n v="0"/>
    <n v="150000"/>
    <n v="0"/>
    <n v="0"/>
    <n v="0"/>
    <n v="0.32500000000000001"/>
    <s v="Low"/>
    <n v="48750"/>
    <m/>
    <m/>
    <m/>
    <m/>
    <m/>
    <m/>
    <m/>
    <m/>
    <m/>
  </r>
  <r>
    <s v="DIVIDENDO US$ 0,325"/>
    <d v="2017-06-13T00:00:00"/>
    <x v="1071"/>
    <s v="US$"/>
    <x v="1105"/>
    <n v="0"/>
    <n v="150000"/>
    <n v="0"/>
    <n v="0"/>
    <n v="0"/>
    <n v="0.32500000000000001"/>
    <s v="Low"/>
    <n v="48750"/>
    <m/>
    <m/>
    <m/>
    <m/>
    <m/>
    <m/>
    <m/>
    <m/>
    <m/>
  </r>
  <r>
    <s v="DIVIDENDO US$ 0,972733"/>
    <d v="2020-12-14T00:00:00"/>
    <x v="89"/>
    <s v="US$"/>
    <x v="1146"/>
    <n v="0"/>
    <n v="50000"/>
    <n v="0"/>
    <n v="0"/>
    <n v="0"/>
    <n v="0.97299999999999998"/>
    <s v="Low"/>
    <n v="48650"/>
    <m/>
    <m/>
    <m/>
    <m/>
    <m/>
    <m/>
    <m/>
    <m/>
    <m/>
  </r>
  <r>
    <s v="DIVIDENDO US$ 0,485598"/>
    <d v="2016-09-26T00:00:00"/>
    <x v="737"/>
    <s v="US$"/>
    <x v="1053"/>
    <n v="0"/>
    <n v="100000"/>
    <n v="0"/>
    <n v="0"/>
    <n v="0"/>
    <n v="0.48599999999999999"/>
    <s v="Low"/>
    <n v="48600"/>
    <m/>
    <m/>
    <m/>
    <m/>
    <m/>
    <m/>
    <m/>
    <m/>
    <m/>
  </r>
  <r>
    <s v="DIVIDENDO PROV 0 US$ 0,48358"/>
    <d v="2021-06-10T00:00:00"/>
    <x v="103"/>
    <s v="US$"/>
    <x v="1043"/>
    <n v="0"/>
    <n v="100000"/>
    <n v="0"/>
    <n v="0"/>
    <n v="0"/>
    <n v="0.48399999999999999"/>
    <s v="Low"/>
    <n v="48400"/>
    <m/>
    <m/>
    <m/>
    <m/>
    <m/>
    <m/>
    <m/>
    <m/>
    <m/>
  </r>
  <r>
    <s v="DIVIDENDO PROV 0 US$ 0,484101"/>
    <d v="2021-06-10T00:00:00"/>
    <x v="103"/>
    <s v="US$"/>
    <x v="1049"/>
    <n v="0"/>
    <n v="100000"/>
    <n v="0"/>
    <n v="0"/>
    <n v="0"/>
    <n v="0.48399999999999999"/>
    <s v="Low"/>
    <n v="48400"/>
    <m/>
    <m/>
    <m/>
    <m/>
    <m/>
    <m/>
    <m/>
    <m/>
    <m/>
  </r>
  <r>
    <s v="DIVIDENDO PROV US$ 0,006523801220948760"/>
    <d v="2021-01-21T00:00:00"/>
    <x v="245"/>
    <s v="US$"/>
    <x v="871"/>
    <n v="0"/>
    <n v="6910939"/>
    <n v="0"/>
    <n v="0"/>
    <n v="0"/>
    <n v="7.0000000000000001E-3"/>
    <s v="Low"/>
    <n v="48376.572999999997"/>
    <m/>
    <m/>
    <m/>
    <m/>
    <m/>
    <m/>
    <m/>
    <m/>
    <m/>
  </r>
  <r>
    <s v="DIVIDENDO US$ 0,480731"/>
    <d v="2016-12-22T00:00:00"/>
    <x v="135"/>
    <s v="US$"/>
    <x v="1093"/>
    <n v="0"/>
    <n v="100000"/>
    <n v="0"/>
    <n v="0"/>
    <n v="0"/>
    <n v="0.48099999999999998"/>
    <s v="Low"/>
    <n v="48100"/>
    <m/>
    <m/>
    <m/>
    <m/>
    <m/>
    <m/>
    <m/>
    <m/>
    <m/>
  </r>
  <r>
    <s v="DIVIDENDO US$ 0,480878"/>
    <d v="2015-03-25T00:00:00"/>
    <x v="758"/>
    <s v="US$"/>
    <x v="1072"/>
    <n v="0"/>
    <n v="100000"/>
    <n v="0"/>
    <n v="0"/>
    <n v="0"/>
    <n v="0.48099999999999998"/>
    <s v="Low"/>
    <n v="48100"/>
    <m/>
    <m/>
    <m/>
    <m/>
    <m/>
    <m/>
    <m/>
    <m/>
    <m/>
  </r>
  <r>
    <s v="DIVIDENDO US$ 0,480027"/>
    <d v="2020-06-15T00:00:00"/>
    <x v="2"/>
    <s v="US$"/>
    <x v="1097"/>
    <n v="0"/>
    <n v="100000"/>
    <n v="0"/>
    <n v="0"/>
    <n v="0"/>
    <n v="0.48"/>
    <s v="Low"/>
    <n v="48000"/>
    <m/>
    <m/>
    <m/>
    <m/>
    <m/>
    <m/>
    <m/>
    <m/>
    <m/>
  </r>
  <r>
    <s v="DIVIDENDO US$ 0,47951"/>
    <d v="2019-06-17T00:00:00"/>
    <x v="191"/>
    <s v="US$"/>
    <x v="1135"/>
    <n v="0"/>
    <n v="100000"/>
    <n v="0"/>
    <n v="0"/>
    <n v="0"/>
    <n v="0.48"/>
    <s v="Low"/>
    <n v="48000"/>
    <m/>
    <m/>
    <m/>
    <m/>
    <m/>
    <m/>
    <m/>
    <m/>
    <m/>
  </r>
  <r>
    <s v="DIVIDENDO US$ 0,48"/>
    <d v="2018-09-14T00:00:00"/>
    <x v="387"/>
    <s v="US$"/>
    <x v="1121"/>
    <n v="0"/>
    <n v="100000"/>
    <n v="0"/>
    <n v="0"/>
    <n v="0"/>
    <n v="0.48"/>
    <s v="Low"/>
    <n v="48000"/>
    <m/>
    <m/>
    <m/>
    <m/>
    <m/>
    <m/>
    <m/>
    <m/>
    <m/>
  </r>
  <r>
    <s v="DIVIDENDO US$ 0,48"/>
    <d v="2018-06-14T00:00:00"/>
    <x v="1236"/>
    <s v="US$"/>
    <x v="1121"/>
    <n v="0"/>
    <n v="100000"/>
    <n v="0"/>
    <n v="0"/>
    <n v="0"/>
    <n v="0.48"/>
    <s v="Low"/>
    <n v="48000"/>
    <m/>
    <m/>
    <m/>
    <m/>
    <m/>
    <m/>
    <m/>
    <m/>
    <m/>
  </r>
  <r>
    <s v="DIVIDENDO US$ 0,480301"/>
    <d v="2018-06-26T00:00:00"/>
    <x v="568"/>
    <s v="US$"/>
    <x v="1096"/>
    <n v="0"/>
    <n v="100000"/>
    <n v="0"/>
    <n v="0"/>
    <n v="0"/>
    <n v="0.48"/>
    <s v="Low"/>
    <n v="48000"/>
    <m/>
    <m/>
    <m/>
    <m/>
    <m/>
    <m/>
    <m/>
    <m/>
    <m/>
  </r>
  <r>
    <s v="DIVIDENDO  US$ 0,48"/>
    <d v="2018-03-14T00:00:00"/>
    <x v="522"/>
    <s v="US$"/>
    <x v="1121"/>
    <n v="0"/>
    <n v="100000"/>
    <n v="0"/>
    <n v="0"/>
    <n v="0"/>
    <n v="0.48"/>
    <s v="Low"/>
    <n v="48000"/>
    <m/>
    <m/>
    <m/>
    <m/>
    <m/>
    <m/>
    <m/>
    <m/>
    <m/>
  </r>
  <r>
    <s v="DIVIDENDO US$ 0,48"/>
    <d v="2017-12-14T00:00:00"/>
    <x v="275"/>
    <s v="US$"/>
    <x v="1121"/>
    <n v="0"/>
    <n v="100000"/>
    <n v="0"/>
    <n v="0"/>
    <n v="0"/>
    <n v="0.48"/>
    <s v="Low"/>
    <n v="48000"/>
    <m/>
    <m/>
    <m/>
    <m/>
    <m/>
    <m/>
    <m/>
    <m/>
    <m/>
  </r>
  <r>
    <s v="DIVIDENDO US$ 0,48"/>
    <d v="2017-01-04T00:00:00"/>
    <x v="694"/>
    <s v="US$"/>
    <x v="1064"/>
    <n v="0"/>
    <n v="100000"/>
    <n v="0"/>
    <n v="0"/>
    <n v="0"/>
    <n v="0.48"/>
    <s v="Low"/>
    <n v="48000"/>
    <m/>
    <m/>
    <m/>
    <m/>
    <m/>
    <m/>
    <m/>
    <m/>
    <m/>
  </r>
  <r>
    <s v="DIVIDENDO US$ 0,48"/>
    <d v="2016-10-05T00:00:00"/>
    <x v="1412"/>
    <s v="US$"/>
    <x v="1143"/>
    <n v="0"/>
    <n v="100000"/>
    <n v="0"/>
    <n v="0"/>
    <n v="0"/>
    <n v="0.48"/>
    <s v="Low"/>
    <n v="48000"/>
    <m/>
    <m/>
    <m/>
    <m/>
    <m/>
    <m/>
    <m/>
    <m/>
    <m/>
  </r>
  <r>
    <s v="DIVIDENDO US$ 0,48"/>
    <d v="2016-10-04T00:00:00"/>
    <x v="1412"/>
    <s v="US$"/>
    <x v="1064"/>
    <n v="0"/>
    <n v="100000"/>
    <n v="0"/>
    <n v="0"/>
    <n v="0"/>
    <n v="0.48"/>
    <s v="Low"/>
    <n v="48000"/>
    <m/>
    <m/>
    <m/>
    <m/>
    <m/>
    <m/>
    <m/>
    <m/>
    <m/>
  </r>
  <r>
    <s v="DIVIDENDO US$ 0,48"/>
    <d v="2016-07-06T00:00:00"/>
    <x v="1052"/>
    <s v="US$"/>
    <x v="1143"/>
    <n v="0"/>
    <n v="100000"/>
    <n v="0"/>
    <n v="0"/>
    <n v="0"/>
    <n v="0.48"/>
    <s v="Low"/>
    <n v="48000"/>
    <m/>
    <m/>
    <m/>
    <m/>
    <m/>
    <m/>
    <m/>
    <m/>
    <m/>
  </r>
  <r>
    <s v="DIVIDENDO US$ 0,48"/>
    <d v="2016-07-01T00:00:00"/>
    <x v="1052"/>
    <s v="US$"/>
    <x v="1064"/>
    <n v="0"/>
    <n v="100000"/>
    <n v="0"/>
    <n v="0"/>
    <n v="0"/>
    <n v="0.48"/>
    <s v="Low"/>
    <n v="48000"/>
    <m/>
    <m/>
    <m/>
    <m/>
    <m/>
    <m/>
    <m/>
    <m/>
    <m/>
  </r>
  <r>
    <s v="DIVIDENDO US$ 0,48"/>
    <d v="2016-04-06T00:00:00"/>
    <x v="943"/>
    <s v="US$"/>
    <x v="1143"/>
    <n v="0"/>
    <n v="100000"/>
    <n v="0"/>
    <n v="0"/>
    <n v="0"/>
    <n v="0.48"/>
    <s v="Low"/>
    <n v="48000"/>
    <m/>
    <m/>
    <m/>
    <m/>
    <m/>
    <m/>
    <m/>
    <m/>
    <m/>
  </r>
  <r>
    <s v="DIVIDENDO US$ 0,48"/>
    <d v="2016-02-29T00:00:00"/>
    <x v="977"/>
    <s v="US$"/>
    <x v="1118"/>
    <n v="0"/>
    <n v="100000"/>
    <n v="0"/>
    <n v="0"/>
    <n v="0"/>
    <n v="0.48"/>
    <s v="Low"/>
    <n v="48000"/>
    <m/>
    <m/>
    <m/>
    <m/>
    <m/>
    <m/>
    <m/>
    <m/>
    <m/>
  </r>
  <r>
    <s v="DIVIDENDO PROV 0 US$ 0,48"/>
    <d v="2016-01-06T00:00:00"/>
    <x v="1417"/>
    <s v="US$"/>
    <x v="1143"/>
    <n v="0"/>
    <n v="100000"/>
    <n v="0"/>
    <n v="0"/>
    <n v="0"/>
    <n v="0.48"/>
    <s v="Low"/>
    <n v="48000"/>
    <m/>
    <m/>
    <m/>
    <m/>
    <m/>
    <m/>
    <m/>
    <m/>
    <m/>
  </r>
  <r>
    <s v="DIVIDENDO US$ 0,48"/>
    <d v="2015-11-27T00:00:00"/>
    <x v="187"/>
    <s v="US$"/>
    <x v="1118"/>
    <n v="0"/>
    <n v="100000"/>
    <n v="0"/>
    <n v="0"/>
    <n v="0"/>
    <n v="0.48"/>
    <s v="Low"/>
    <n v="48000"/>
    <m/>
    <m/>
    <m/>
    <m/>
    <m/>
    <m/>
    <m/>
    <m/>
    <m/>
  </r>
  <r>
    <s v="DIVIDENDO US$ 0,48"/>
    <d v="2015-08-31T00:00:00"/>
    <x v="289"/>
    <s v="US$"/>
    <x v="1118"/>
    <n v="0"/>
    <n v="100000"/>
    <n v="0"/>
    <n v="0"/>
    <n v="0"/>
    <n v="0.48"/>
    <s v="Low"/>
    <n v="48000"/>
    <m/>
    <m/>
    <m/>
    <m/>
    <m/>
    <m/>
    <m/>
    <m/>
    <m/>
  </r>
  <r>
    <s v="DIVIDENDO US$ 0,12"/>
    <d v="2015-08-12T00:00:00"/>
    <x v="381"/>
    <s v="US$"/>
    <x v="1004"/>
    <n v="0"/>
    <n v="400000"/>
    <n v="0"/>
    <n v="0"/>
    <n v="0"/>
    <n v="0.12"/>
    <s v="Low"/>
    <n v="48000"/>
    <m/>
    <m/>
    <m/>
    <m/>
    <m/>
    <m/>
    <m/>
    <m/>
    <m/>
  </r>
  <r>
    <s v="DIVIDENDO US$ 0,48"/>
    <d v="2015-06-01T00:00:00"/>
    <x v="864"/>
    <s v="US$"/>
    <x v="1118"/>
    <n v="0"/>
    <n v="100000"/>
    <n v="0"/>
    <n v="0"/>
    <n v="0"/>
    <n v="0.48"/>
    <s v="Low"/>
    <n v="48000"/>
    <m/>
    <m/>
    <m/>
    <m/>
    <m/>
    <m/>
    <m/>
    <m/>
    <m/>
  </r>
  <r>
    <s v="DIVIDENDO US$ 0,12"/>
    <d v="2015-05-13T00:00:00"/>
    <x v="902"/>
    <s v="US$"/>
    <x v="1004"/>
    <n v="0"/>
    <n v="400000"/>
    <n v="0"/>
    <n v="0"/>
    <n v="0"/>
    <n v="0.12"/>
    <s v="Low"/>
    <n v="48000"/>
    <m/>
    <m/>
    <m/>
    <m/>
    <m/>
    <m/>
    <m/>
    <m/>
    <m/>
  </r>
  <r>
    <s v="DIVIDENDO  US$ 0,48"/>
    <d v="2014-12-03T00:00:00"/>
    <x v="1209"/>
    <s v="US$"/>
    <x v="1139"/>
    <n v="0"/>
    <n v="100000"/>
    <n v="0"/>
    <n v="0"/>
    <n v="0"/>
    <n v="0.48"/>
    <s v="Low"/>
    <n v="48000"/>
    <m/>
    <m/>
    <m/>
    <m/>
    <m/>
    <m/>
    <m/>
    <m/>
    <m/>
  </r>
  <r>
    <s v="DIVIDENDO US$ 0,47945"/>
    <d v="2020-09-23T00:00:00"/>
    <x v="891"/>
    <s v="US$"/>
    <x v="1036"/>
    <n v="0"/>
    <n v="100000"/>
    <n v="0"/>
    <n v="0"/>
    <n v="0"/>
    <n v="0.47899999999999998"/>
    <s v="Low"/>
    <n v="47900"/>
    <m/>
    <m/>
    <m/>
    <m/>
    <m/>
    <m/>
    <m/>
    <m/>
    <m/>
  </r>
  <r>
    <s v="DIVIDENDO US$ 0,479334"/>
    <d v="2019-09-24T00:00:00"/>
    <x v="141"/>
    <s v="US$"/>
    <x v="1133"/>
    <n v="0"/>
    <n v="100000"/>
    <n v="0"/>
    <n v="0"/>
    <n v="0"/>
    <n v="0.47899999999999998"/>
    <s v="Low"/>
    <n v="47900"/>
    <m/>
    <m/>
    <m/>
    <m/>
    <m/>
    <m/>
    <m/>
    <m/>
    <m/>
  </r>
  <r>
    <s v="DIVIDENDO US$ 0,476634"/>
    <d v="2019-06-17T00:00:00"/>
    <x v="191"/>
    <s v="US$"/>
    <x v="1122"/>
    <n v="0"/>
    <n v="100000"/>
    <n v="0"/>
    <n v="0"/>
    <n v="0"/>
    <n v="0.47699999999999998"/>
    <s v="Low"/>
    <n v="47700"/>
    <m/>
    <m/>
    <m/>
    <m/>
    <m/>
    <m/>
    <m/>
    <m/>
    <m/>
  </r>
  <r>
    <s v="DIVIDENDO US$ 0,47706"/>
    <d v="2016-06-22T00:00:00"/>
    <x v="954"/>
    <s v="US$"/>
    <x v="947"/>
    <n v="0"/>
    <n v="100000"/>
    <n v="0"/>
    <n v="0"/>
    <n v="0"/>
    <n v="0.47699999999999998"/>
    <s v="Low"/>
    <n v="47700"/>
    <m/>
    <m/>
    <m/>
    <m/>
    <m/>
    <m/>
    <m/>
    <m/>
    <m/>
  </r>
  <r>
    <s v="DIVIDENDO US$ 0,475"/>
    <d v="2020-11-12T00:00:00"/>
    <x v="774"/>
    <s v="US$"/>
    <x v="1100"/>
    <n v="0"/>
    <n v="100000"/>
    <n v="0"/>
    <n v="0"/>
    <n v="0"/>
    <n v="0.47499999999999998"/>
    <s v="Low"/>
    <n v="47500"/>
    <m/>
    <m/>
    <m/>
    <m/>
    <m/>
    <m/>
    <m/>
    <m/>
    <m/>
  </r>
  <r>
    <s v="DIVIDENDO US$ 0,475"/>
    <d v="2020-08-13T00:00:00"/>
    <x v="1267"/>
    <s v="US$"/>
    <x v="1100"/>
    <n v="0"/>
    <n v="100000"/>
    <n v="0"/>
    <n v="0"/>
    <n v="0"/>
    <n v="0.47499999999999998"/>
    <s v="Low"/>
    <n v="47500"/>
    <m/>
    <m/>
    <m/>
    <m/>
    <m/>
    <m/>
    <m/>
    <m/>
    <m/>
  </r>
  <r>
    <s v="DIVIDENDO US$ 0,475081"/>
    <d v="2020-06-15T00:00:00"/>
    <x v="2"/>
    <s v="US$"/>
    <x v="1114"/>
    <n v="0"/>
    <n v="100000"/>
    <n v="0"/>
    <n v="0"/>
    <n v="0"/>
    <n v="0.47499999999999998"/>
    <s v="Low"/>
    <n v="47500"/>
    <m/>
    <m/>
    <m/>
    <m/>
    <m/>
    <m/>
    <m/>
    <m/>
    <m/>
  </r>
  <r>
    <s v="DIVIDENDO US$ 0,475"/>
    <d v="2020-05-14T00:00:00"/>
    <x v="579"/>
    <s v="US$"/>
    <x v="1100"/>
    <n v="0"/>
    <n v="100000"/>
    <n v="0"/>
    <n v="0"/>
    <n v="0"/>
    <n v="0.47499999999999998"/>
    <s v="Low"/>
    <n v="47500"/>
    <m/>
    <m/>
    <m/>
    <m/>
    <m/>
    <m/>
    <m/>
    <m/>
    <m/>
  </r>
  <r>
    <s v="DIVIDENDO US$ 0,474628"/>
    <d v="2018-12-17T00:00:00"/>
    <x v="330"/>
    <s v="US$"/>
    <x v="1133"/>
    <n v="0"/>
    <n v="100000"/>
    <n v="0"/>
    <n v="0"/>
    <n v="0"/>
    <n v="0.47499999999999998"/>
    <s v="Low"/>
    <n v="47500"/>
    <m/>
    <m/>
    <m/>
    <m/>
    <m/>
    <m/>
    <m/>
    <m/>
    <m/>
  </r>
  <r>
    <s v="DIVIDENDO US$ 0,475168"/>
    <d v="2015-09-25T00:00:00"/>
    <x v="1316"/>
    <s v="US$"/>
    <x v="1053"/>
    <n v="0"/>
    <n v="100000"/>
    <n v="0"/>
    <n v="0"/>
    <n v="0"/>
    <n v="0.47499999999999998"/>
    <s v="Low"/>
    <n v="47500"/>
    <m/>
    <m/>
    <m/>
    <m/>
    <m/>
    <m/>
    <m/>
    <m/>
    <m/>
  </r>
  <r>
    <s v="DIVIDENDO US$ 0,473101"/>
    <d v="2020-12-14T00:00:00"/>
    <x v="89"/>
    <s v="US$"/>
    <x v="1014"/>
    <n v="0"/>
    <n v="100000"/>
    <n v="0"/>
    <n v="0"/>
    <n v="0"/>
    <n v="0.47299999999999998"/>
    <s v="Low"/>
    <n v="47300"/>
    <m/>
    <m/>
    <m/>
    <m/>
    <m/>
    <m/>
    <m/>
    <m/>
    <m/>
  </r>
  <r>
    <s v="DIVIDENDO US$ 0,473184"/>
    <d v="2018-06-26T00:00:00"/>
    <x v="568"/>
    <s v="US$"/>
    <x v="1122"/>
    <n v="0"/>
    <n v="100000"/>
    <n v="0"/>
    <n v="0"/>
    <n v="0"/>
    <n v="0.47299999999999998"/>
    <s v="Low"/>
    <n v="47300"/>
    <m/>
    <m/>
    <m/>
    <m/>
    <m/>
    <m/>
    <m/>
    <m/>
    <m/>
  </r>
  <r>
    <s v="DIVIDENDO US$ 0,473203"/>
    <d v="2016-12-21T00:00:00"/>
    <x v="854"/>
    <s v="US$"/>
    <x v="1047"/>
    <n v="0"/>
    <n v="100000"/>
    <n v="0"/>
    <n v="0"/>
    <n v="0"/>
    <n v="0.47299999999999998"/>
    <s v="Low"/>
    <n v="47300"/>
    <m/>
    <m/>
    <m/>
    <m/>
    <m/>
    <m/>
    <m/>
    <m/>
    <m/>
  </r>
  <r>
    <s v="DIVIDENDO US$ 0,4724"/>
    <d v="2019-12-23T00:00:00"/>
    <x v="287"/>
    <s v="US$"/>
    <x v="1116"/>
    <n v="0"/>
    <n v="100000"/>
    <n v="0"/>
    <n v="0"/>
    <n v="0"/>
    <n v="0.47199999999999998"/>
    <s v="Low"/>
    <n v="47200"/>
    <m/>
    <m/>
    <m/>
    <m/>
    <m/>
    <m/>
    <m/>
    <m/>
    <m/>
  </r>
  <r>
    <s v="DIVIDENDO US$ 0,4723"/>
    <d v="2019-12-23T00:00:00"/>
    <x v="287"/>
    <s v="US$"/>
    <x v="1168"/>
    <n v="0"/>
    <n v="100000"/>
    <n v="0"/>
    <n v="0"/>
    <n v="0"/>
    <n v="0.47199999999999998"/>
    <s v="Low"/>
    <n v="47200"/>
    <m/>
    <m/>
    <m/>
    <m/>
    <m/>
    <m/>
    <m/>
    <m/>
    <m/>
  </r>
  <r>
    <s v="DIVIDENDO US$ 0,472181"/>
    <d v="2018-12-17T00:00:00"/>
    <x v="330"/>
    <s v="US$"/>
    <x v="1036"/>
    <n v="0"/>
    <n v="100000"/>
    <n v="0"/>
    <n v="0"/>
    <n v="0"/>
    <n v="0.47199999999999998"/>
    <s v="Low"/>
    <n v="47200"/>
    <m/>
    <m/>
    <m/>
    <m/>
    <m/>
    <m/>
    <m/>
    <m/>
    <m/>
  </r>
  <r>
    <s v="DIVIDENDO US$ 0,471452"/>
    <d v="2018-09-26T00:00:00"/>
    <x v="1214"/>
    <s v="US$"/>
    <x v="1096"/>
    <n v="0"/>
    <n v="100000"/>
    <n v="0"/>
    <n v="0"/>
    <n v="0"/>
    <n v="0.47099999999999997"/>
    <s v="Low"/>
    <n v="47100"/>
    <m/>
    <m/>
    <m/>
    <m/>
    <m/>
    <m/>
    <m/>
    <m/>
    <m/>
  </r>
  <r>
    <s v="DIVIDENDO US$ 0,469925"/>
    <d v="2017-12-21T00:00:00"/>
    <x v="873"/>
    <s v="US$"/>
    <x v="981"/>
    <n v="0"/>
    <n v="100000"/>
    <n v="0"/>
    <n v="0"/>
    <n v="0"/>
    <n v="0.47"/>
    <s v="Low"/>
    <n v="47000"/>
    <m/>
    <m/>
    <m/>
    <m/>
    <m/>
    <m/>
    <m/>
    <m/>
    <m/>
  </r>
  <r>
    <s v="DIVIDENDO US$ 0,47"/>
    <d v="2017-09-14T00:00:00"/>
    <x v="389"/>
    <s v="US$"/>
    <x v="1121"/>
    <n v="0"/>
    <n v="100000"/>
    <n v="0"/>
    <n v="0"/>
    <n v="0"/>
    <n v="0.47"/>
    <s v="Low"/>
    <n v="47000"/>
    <m/>
    <m/>
    <m/>
    <m/>
    <m/>
    <m/>
    <m/>
    <m/>
    <m/>
  </r>
  <r>
    <s v="DIVIDENDO US$ 0,47"/>
    <d v="2017-06-13T00:00:00"/>
    <x v="1401"/>
    <s v="US$"/>
    <x v="1121"/>
    <n v="0"/>
    <n v="100000"/>
    <n v="0"/>
    <n v="0"/>
    <n v="0"/>
    <n v="0.47"/>
    <s v="Low"/>
    <n v="47000"/>
    <m/>
    <m/>
    <m/>
    <m/>
    <m/>
    <m/>
    <m/>
    <m/>
    <m/>
  </r>
  <r>
    <s v="DIVIDENDO US$ 0,469867"/>
    <d v="2017-06-20T00:00:00"/>
    <x v="413"/>
    <s v="US$"/>
    <x v="1098"/>
    <n v="0"/>
    <n v="100000"/>
    <n v="0"/>
    <n v="0"/>
    <n v="0"/>
    <n v="0.47"/>
    <s v="Low"/>
    <n v="47000"/>
    <m/>
    <m/>
    <m/>
    <m/>
    <m/>
    <m/>
    <m/>
    <m/>
    <m/>
  </r>
  <r>
    <s v="DIVIDENDO US$ 0,47"/>
    <d v="2017-03-13T00:00:00"/>
    <x v="1441"/>
    <s v="US$"/>
    <x v="1121"/>
    <n v="0"/>
    <n v="100000"/>
    <n v="0"/>
    <n v="0"/>
    <n v="0"/>
    <n v="0.47"/>
    <s v="Low"/>
    <n v="47000"/>
    <m/>
    <m/>
    <m/>
    <m/>
    <m/>
    <m/>
    <m/>
    <m/>
    <m/>
  </r>
  <r>
    <s v="DIVIDENDO PROV US$ 0,0474880627778219"/>
    <d v="2017-03-07T00:00:00"/>
    <x v="1302"/>
    <s v="US$"/>
    <x v="1131"/>
    <n v="0"/>
    <n v="1000000"/>
    <n v="0"/>
    <n v="0"/>
    <n v="0"/>
    <n v="4.7E-2"/>
    <s v="Low"/>
    <n v="47000"/>
    <m/>
    <m/>
    <m/>
    <m/>
    <m/>
    <m/>
    <m/>
    <m/>
    <m/>
  </r>
  <r>
    <s v="DIVIDENDO US$ 0,47"/>
    <d v="2016-12-13T00:00:00"/>
    <x v="210"/>
    <s v="US$"/>
    <x v="1121"/>
    <n v="0"/>
    <n v="100000"/>
    <n v="0"/>
    <n v="0"/>
    <n v="0"/>
    <n v="0.47"/>
    <s v="Low"/>
    <n v="47000"/>
    <m/>
    <m/>
    <m/>
    <m/>
    <m/>
    <m/>
    <m/>
    <m/>
    <m/>
  </r>
  <r>
    <s v="DIVIDENDO US$ 0,47"/>
    <d v="2016-12-13T00:00:00"/>
    <x v="135"/>
    <s v="US$"/>
    <x v="1106"/>
    <n v="0"/>
    <n v="100000"/>
    <n v="0"/>
    <n v="0"/>
    <n v="0"/>
    <n v="0.47"/>
    <s v="Low"/>
    <n v="47000"/>
    <m/>
    <m/>
    <m/>
    <m/>
    <m/>
    <m/>
    <m/>
    <m/>
    <m/>
  </r>
  <r>
    <s v="DIVIDENDO US$ 0,47"/>
    <d v="2016-09-14T00:00:00"/>
    <x v="1442"/>
    <s v="US$"/>
    <x v="1106"/>
    <n v="0"/>
    <n v="100000"/>
    <n v="0"/>
    <n v="0"/>
    <n v="0"/>
    <n v="0.47"/>
    <s v="Low"/>
    <n v="47000"/>
    <m/>
    <m/>
    <m/>
    <m/>
    <m/>
    <m/>
    <m/>
    <m/>
    <m/>
  </r>
  <r>
    <s v="DIVIDENDO US$ 0,47"/>
    <d v="2016-06-14T00:00:00"/>
    <x v="836"/>
    <s v="US$"/>
    <x v="1106"/>
    <n v="0"/>
    <n v="100000"/>
    <n v="0"/>
    <n v="0"/>
    <n v="0"/>
    <n v="0.47"/>
    <s v="Low"/>
    <n v="47000"/>
    <m/>
    <m/>
    <m/>
    <m/>
    <m/>
    <m/>
    <m/>
    <m/>
    <m/>
  </r>
  <r>
    <s v="DIVIDENDO US$ 0,47"/>
    <d v="2015-10-07T00:00:00"/>
    <x v="898"/>
    <s v="US$"/>
    <x v="1143"/>
    <n v="0"/>
    <n v="100000"/>
    <n v="0"/>
    <n v="0"/>
    <n v="0"/>
    <n v="0.47"/>
    <s v="Low"/>
    <n v="47000"/>
    <m/>
    <m/>
    <m/>
    <m/>
    <m/>
    <m/>
    <m/>
    <m/>
    <m/>
  </r>
  <r>
    <s v="DIVIDENDO US$ 0,47"/>
    <d v="2015-07-08T00:00:00"/>
    <x v="1135"/>
    <s v="US$"/>
    <x v="1143"/>
    <n v="0"/>
    <n v="100000"/>
    <n v="0"/>
    <n v="0"/>
    <n v="0"/>
    <n v="0.47"/>
    <s v="Low"/>
    <n v="47000"/>
    <m/>
    <m/>
    <m/>
    <m/>
    <m/>
    <m/>
    <m/>
    <m/>
    <m/>
  </r>
  <r>
    <s v="DIVIDENDO US$ 0,47"/>
    <d v="2015-04-08T00:00:00"/>
    <x v="1420"/>
    <s v="US$"/>
    <x v="1143"/>
    <n v="0"/>
    <n v="100000"/>
    <n v="0"/>
    <n v="0"/>
    <n v="0"/>
    <n v="0.47"/>
    <s v="Low"/>
    <n v="47000"/>
    <m/>
    <m/>
    <m/>
    <m/>
    <m/>
    <m/>
    <m/>
    <m/>
    <m/>
  </r>
  <r>
    <s v="DIVIDENDO US$ 0,47"/>
    <d v="2015-02-11T00:00:00"/>
    <x v="1208"/>
    <s v="US$"/>
    <x v="1166"/>
    <n v="0"/>
    <n v="100000"/>
    <n v="0"/>
    <n v="0"/>
    <n v="0"/>
    <n v="0.47"/>
    <s v="Low"/>
    <n v="47000"/>
    <m/>
    <m/>
    <m/>
    <m/>
    <m/>
    <m/>
    <m/>
    <m/>
    <m/>
  </r>
  <r>
    <s v="DIVIDENDO US$ 0,47"/>
    <d v="2015-01-07T00:00:00"/>
    <x v="1200"/>
    <s v="US$"/>
    <x v="1143"/>
    <n v="0"/>
    <n v="100000"/>
    <n v="0"/>
    <n v="0"/>
    <n v="0"/>
    <n v="0.47"/>
    <s v="Low"/>
    <n v="47000"/>
    <m/>
    <m/>
    <m/>
    <m/>
    <m/>
    <m/>
    <m/>
    <m/>
    <m/>
  </r>
  <r>
    <s v="DIVIDENDO US$ 0,46972"/>
    <d v="2014-12-24T00:00:00"/>
    <x v="1205"/>
    <s v="US$"/>
    <x v="1133"/>
    <n v="0"/>
    <n v="100000"/>
    <n v="0"/>
    <n v="0"/>
    <n v="0"/>
    <n v="0.47"/>
    <s v="Low"/>
    <n v="47000"/>
    <m/>
    <m/>
    <m/>
    <m/>
    <m/>
    <m/>
    <m/>
    <m/>
    <m/>
  </r>
  <r>
    <s v="DIVIDENDO US$ 0,469335"/>
    <d v="2018-12-17T00:00:00"/>
    <x v="330"/>
    <s v="US$"/>
    <x v="1130"/>
    <n v="0"/>
    <n v="100000"/>
    <n v="0"/>
    <n v="0"/>
    <n v="0"/>
    <n v="0.46899999999999997"/>
    <s v="Low"/>
    <n v="46900"/>
    <m/>
    <m/>
    <m/>
    <m/>
    <m/>
    <m/>
    <m/>
    <m/>
    <m/>
  </r>
  <r>
    <s v="DIVIDENDO US$ 0,469497"/>
    <d v="2018-06-19T00:00:00"/>
    <x v="900"/>
    <s v="US$"/>
    <x v="1117"/>
    <n v="0"/>
    <n v="100000"/>
    <n v="0"/>
    <n v="0"/>
    <n v="0"/>
    <n v="0.46899999999999997"/>
    <s v="Low"/>
    <n v="46900"/>
    <m/>
    <m/>
    <m/>
    <m/>
    <m/>
    <m/>
    <m/>
    <m/>
    <m/>
  </r>
  <r>
    <s v="DIVIDENDO PROV US$ 0,007995775945180490"/>
    <d v="2021-06-15T00:00:00"/>
    <x v="722"/>
    <s v="US$"/>
    <x v="990"/>
    <n v="0"/>
    <n v="5858352"/>
    <n v="0"/>
    <n v="0"/>
    <n v="0"/>
    <n v="8.0000000000000002E-3"/>
    <s v="Low"/>
    <n v="46866.815999999999"/>
    <m/>
    <m/>
    <m/>
    <m/>
    <m/>
    <m/>
    <m/>
    <m/>
    <m/>
  </r>
  <r>
    <s v="DIVIDENDO US$ 0,467922"/>
    <d v="2020-06-15T00:00:00"/>
    <x v="2"/>
    <s v="US$"/>
    <x v="1096"/>
    <n v="0"/>
    <n v="100000"/>
    <n v="0"/>
    <n v="0"/>
    <n v="0"/>
    <n v="0.46800000000000003"/>
    <s v="Low"/>
    <n v="46800"/>
    <m/>
    <m/>
    <m/>
    <m/>
    <m/>
    <m/>
    <m/>
    <m/>
    <m/>
  </r>
  <r>
    <s v="DIVIDENDO US$ 0,467784"/>
    <d v="2018-08-01T00:00:00"/>
    <x v="1086"/>
    <s v="US$"/>
    <x v="1067"/>
    <n v="0"/>
    <n v="100000"/>
    <n v="0"/>
    <n v="0"/>
    <n v="0"/>
    <n v="0.46800000000000003"/>
    <s v="Low"/>
    <n v="46800"/>
    <m/>
    <m/>
    <m/>
    <m/>
    <m/>
    <m/>
    <m/>
    <m/>
    <m/>
  </r>
  <r>
    <s v="DIVIDENDO US$ 0,467276"/>
    <d v="2018-03-22T00:00:00"/>
    <x v="207"/>
    <s v="US$"/>
    <x v="1096"/>
    <n v="0"/>
    <n v="100000"/>
    <n v="0"/>
    <n v="0"/>
    <n v="0"/>
    <n v="0.46700000000000003"/>
    <s v="Low"/>
    <n v="46700"/>
    <m/>
    <m/>
    <m/>
    <m/>
    <m/>
    <m/>
    <m/>
    <m/>
    <m/>
  </r>
  <r>
    <s v="DIVIDENDO US$ 0,465775"/>
    <d v="2020-06-15T00:00:00"/>
    <x v="2"/>
    <s v="US$"/>
    <x v="1130"/>
    <n v="0"/>
    <n v="100000"/>
    <n v="0"/>
    <n v="0"/>
    <n v="0"/>
    <n v="0.46600000000000003"/>
    <s v="Low"/>
    <n v="46600"/>
    <m/>
    <m/>
    <m/>
    <m/>
    <m/>
    <m/>
    <m/>
    <m/>
    <m/>
  </r>
  <r>
    <s v="DIVIDENDO US$ 0,466"/>
    <d v="2016-12-19T00:00:00"/>
    <x v="894"/>
    <s v="US$"/>
    <x v="968"/>
    <n v="0"/>
    <n v="100000"/>
    <n v="0"/>
    <n v="0"/>
    <n v="0"/>
    <n v="0.46600000000000003"/>
    <s v="Low"/>
    <n v="46600"/>
    <m/>
    <m/>
    <m/>
    <m/>
    <m/>
    <m/>
    <m/>
    <m/>
    <m/>
  </r>
  <r>
    <s v="DIVIDENDO US$ 0,466043"/>
    <d v="2015-12-24T00:00:00"/>
    <x v="968"/>
    <s v="US$"/>
    <x v="1127"/>
    <n v="0"/>
    <n v="100000"/>
    <n v="0"/>
    <n v="0"/>
    <n v="0"/>
    <n v="0.46600000000000003"/>
    <s v="Low"/>
    <n v="46600"/>
    <m/>
    <m/>
    <m/>
    <m/>
    <m/>
    <m/>
    <m/>
    <m/>
    <m/>
  </r>
  <r>
    <s v="DIVIDENDO US$ 0,465251"/>
    <d v="2017-06-27T00:00:00"/>
    <x v="856"/>
    <s v="US$"/>
    <x v="1129"/>
    <n v="0"/>
    <n v="100000"/>
    <n v="0"/>
    <n v="0"/>
    <n v="0"/>
    <n v="0.46500000000000002"/>
    <s v="Low"/>
    <n v="46500"/>
    <m/>
    <m/>
    <m/>
    <m/>
    <m/>
    <m/>
    <m/>
    <m/>
    <m/>
  </r>
  <r>
    <s v="DIVIDENDO US$ 0,4651"/>
    <d v="2017-04-03T00:00:00"/>
    <x v="1441"/>
    <s v="US$"/>
    <x v="1125"/>
    <n v="0"/>
    <n v="100000"/>
    <n v="0"/>
    <n v="0"/>
    <n v="0"/>
    <n v="0.46500000000000002"/>
    <s v="Low"/>
    <n v="46500"/>
    <m/>
    <m/>
    <m/>
    <m/>
    <m/>
    <m/>
    <m/>
    <m/>
    <m/>
  </r>
  <r>
    <s v="DIVIDENDO US$ 0,465407"/>
    <d v="2016-06-21T00:00:00"/>
    <x v="954"/>
    <s v="US$"/>
    <x v="981"/>
    <n v="0"/>
    <n v="100000"/>
    <n v="0"/>
    <n v="0"/>
    <n v="0"/>
    <n v="0.46500000000000002"/>
    <s v="Low"/>
    <n v="46500"/>
    <m/>
    <m/>
    <m/>
    <m/>
    <m/>
    <m/>
    <m/>
    <m/>
    <m/>
  </r>
  <r>
    <s v="DIVIDENDO US$ 0,463842"/>
    <d v="2016-07-06T00:00:00"/>
    <x v="1380"/>
    <s v="US$"/>
    <x v="1145"/>
    <n v="0"/>
    <n v="100000"/>
    <n v="0"/>
    <n v="0"/>
    <n v="0"/>
    <n v="0.46400000000000002"/>
    <s v="Low"/>
    <n v="46400"/>
    <m/>
    <m/>
    <m/>
    <m/>
    <m/>
    <m/>
    <m/>
    <m/>
    <m/>
  </r>
  <r>
    <s v="DIVIDENDO US$ 0,462767"/>
    <d v="2016-09-26T00:00:00"/>
    <x v="737"/>
    <s v="US$"/>
    <x v="1072"/>
    <n v="0"/>
    <n v="100000"/>
    <n v="0"/>
    <n v="0"/>
    <n v="0"/>
    <n v="0.46300000000000002"/>
    <s v="Low"/>
    <n v="46300"/>
    <m/>
    <m/>
    <m/>
    <m/>
    <m/>
    <m/>
    <m/>
    <m/>
    <m/>
  </r>
  <r>
    <s v="DIVIDENDO US$ 0,462118"/>
    <d v="2018-12-17T00:00:00"/>
    <x v="330"/>
    <s v="US$"/>
    <x v="1122"/>
    <n v="0"/>
    <n v="100000"/>
    <n v="0"/>
    <n v="0"/>
    <n v="0"/>
    <n v="0.46200000000000002"/>
    <s v="Low"/>
    <n v="46200"/>
    <m/>
    <m/>
    <m/>
    <m/>
    <m/>
    <m/>
    <m/>
    <m/>
    <m/>
  </r>
  <r>
    <s v="DIVIDENDO US$ 0,462289"/>
    <d v="2018-09-26T00:00:00"/>
    <x v="387"/>
    <s v="US$"/>
    <x v="1122"/>
    <n v="0"/>
    <n v="100000"/>
    <n v="0"/>
    <n v="0"/>
    <n v="0"/>
    <n v="0.46200000000000002"/>
    <s v="Low"/>
    <n v="46200"/>
    <m/>
    <m/>
    <m/>
    <m/>
    <m/>
    <m/>
    <m/>
    <m/>
    <m/>
  </r>
  <r>
    <s v="DIVIDENDO US$ 0,461026"/>
    <d v="2016-08-01T00:00:00"/>
    <x v="1006"/>
    <s v="US$"/>
    <x v="1067"/>
    <n v="0"/>
    <n v="100000"/>
    <n v="0"/>
    <n v="0"/>
    <n v="0"/>
    <n v="0.46100000000000002"/>
    <s v="Low"/>
    <n v="46100"/>
    <m/>
    <m/>
    <m/>
    <m/>
    <m/>
    <m/>
    <m/>
    <m/>
    <m/>
  </r>
  <r>
    <s v="DIVIDENDO DEF EURO 0,04625814"/>
    <d v="2021-02-05T00:00:00"/>
    <x v="1095"/>
    <s v="EURO"/>
    <x v="838"/>
    <n v="0"/>
    <n v="1000000"/>
    <n v="0"/>
    <n v="0"/>
    <n v="0"/>
    <n v="4.5999999999999999E-2"/>
    <s v="Low"/>
    <n v="46000"/>
    <m/>
    <m/>
    <m/>
    <m/>
    <m/>
    <m/>
    <m/>
    <m/>
    <m/>
  </r>
  <r>
    <s v="DIVIDENDO US$ 0,23"/>
    <d v="2021-01-05T00:00:00"/>
    <x v="245"/>
    <s v="US$"/>
    <x v="1153"/>
    <n v="0"/>
    <n v="200000"/>
    <n v="0"/>
    <n v="0"/>
    <n v="0"/>
    <n v="0.23"/>
    <s v="Low"/>
    <n v="46000"/>
    <m/>
    <m/>
    <m/>
    <m/>
    <m/>
    <m/>
    <m/>
    <m/>
    <m/>
  </r>
  <r>
    <s v="DIVIDENDO US$ 0,23"/>
    <d v="2020-10-06T00:00:00"/>
    <x v="216"/>
    <s v="US$"/>
    <x v="1153"/>
    <n v="0"/>
    <n v="200000"/>
    <n v="0"/>
    <n v="0"/>
    <n v="0"/>
    <n v="0.23"/>
    <s v="Low"/>
    <n v="46000"/>
    <m/>
    <m/>
    <m/>
    <m/>
    <m/>
    <m/>
    <m/>
    <m/>
    <m/>
  </r>
  <r>
    <s v="DIVIDENDO US$ 0,23"/>
    <d v="2020-06-30T00:00:00"/>
    <x v="1443"/>
    <s v="US$"/>
    <x v="1153"/>
    <n v="0"/>
    <n v="200000"/>
    <n v="0"/>
    <n v="0"/>
    <n v="0"/>
    <n v="0.23"/>
    <s v="Low"/>
    <n v="46000"/>
    <m/>
    <m/>
    <m/>
    <m/>
    <m/>
    <m/>
    <m/>
    <m/>
    <m/>
  </r>
  <r>
    <s v="DIVIDENDO US$ 0,23"/>
    <d v="2020-03-31T00:00:00"/>
    <x v="1043"/>
    <s v="US$"/>
    <x v="1153"/>
    <n v="0"/>
    <n v="200000"/>
    <n v="0"/>
    <n v="0"/>
    <n v="0"/>
    <n v="0.23"/>
    <s v="Low"/>
    <n v="46000"/>
    <m/>
    <m/>
    <m/>
    <m/>
    <m/>
    <m/>
    <m/>
    <m/>
    <m/>
  </r>
  <r>
    <s v="DIVIDENDO US$ 0,46"/>
    <d v="2019-08-14T00:00:00"/>
    <x v="228"/>
    <s v="US$"/>
    <x v="1136"/>
    <n v="0"/>
    <n v="100000"/>
    <n v="0"/>
    <n v="0"/>
    <n v="0"/>
    <n v="0.46"/>
    <s v="Low"/>
    <n v="46000"/>
    <m/>
    <m/>
    <m/>
    <m/>
    <m/>
    <m/>
    <m/>
    <m/>
    <m/>
  </r>
  <r>
    <s v="DIVIDENDO US$ 0,459571"/>
    <d v="2019-06-17T00:00:00"/>
    <x v="191"/>
    <s v="US$"/>
    <x v="1129"/>
    <n v="0"/>
    <n v="100000"/>
    <n v="0"/>
    <n v="0"/>
    <n v="0"/>
    <n v="0.46"/>
    <s v="Low"/>
    <n v="46000"/>
    <m/>
    <m/>
    <m/>
    <m/>
    <m/>
    <m/>
    <m/>
    <m/>
    <m/>
  </r>
  <r>
    <s v="DIVIDENDO PROV US$ 0,46"/>
    <d v="2019-05-15T00:00:00"/>
    <x v="675"/>
    <s v="US$"/>
    <x v="1136"/>
    <n v="0"/>
    <n v="100000"/>
    <n v="0"/>
    <n v="0"/>
    <n v="0"/>
    <n v="0.46"/>
    <s v="Low"/>
    <n v="46000"/>
    <m/>
    <m/>
    <m/>
    <m/>
    <m/>
    <m/>
    <m/>
    <m/>
    <m/>
  </r>
  <r>
    <s v="DIVIDENDO PROV US$ 0,0455758116"/>
    <d v="2019-04-24T00:00:00"/>
    <x v="185"/>
    <s v="US$"/>
    <x v="794"/>
    <n v="0"/>
    <n v="1000000"/>
    <n v="0"/>
    <n v="0"/>
    <n v="0"/>
    <n v="4.5999999999999999E-2"/>
    <s v="Low"/>
    <n v="46000"/>
    <m/>
    <m/>
    <m/>
    <m/>
    <m/>
    <m/>
    <m/>
    <m/>
    <m/>
  </r>
  <r>
    <s v="DIVIDENDO US$ 0,46"/>
    <d v="2019-02-20T00:00:00"/>
    <x v="897"/>
    <s v="US$"/>
    <x v="1136"/>
    <n v="0"/>
    <n v="100000"/>
    <n v="0"/>
    <n v="0"/>
    <n v="0"/>
    <n v="0.46"/>
    <s v="Low"/>
    <n v="46000"/>
    <m/>
    <m/>
    <m/>
    <m/>
    <m/>
    <m/>
    <m/>
    <m/>
    <m/>
  </r>
  <r>
    <s v="DIVIDENDO US$ 0,46"/>
    <d v="2018-11-14T00:00:00"/>
    <x v="40"/>
    <s v="US$"/>
    <x v="1136"/>
    <n v="0"/>
    <n v="100000"/>
    <n v="0"/>
    <n v="0"/>
    <n v="0"/>
    <n v="0.46"/>
    <s v="Low"/>
    <n v="46000"/>
    <m/>
    <m/>
    <m/>
    <m/>
    <m/>
    <m/>
    <m/>
    <m/>
    <m/>
  </r>
  <r>
    <s v="DIVIDENDO US$ 0,046265"/>
    <d v="2018-06-19T00:00:00"/>
    <x v="900"/>
    <s v="US$"/>
    <x v="907"/>
    <n v="0"/>
    <n v="1000000"/>
    <n v="0"/>
    <n v="0"/>
    <n v="0"/>
    <n v="4.5999999999999999E-2"/>
    <s v="Low"/>
    <n v="46000"/>
    <m/>
    <m/>
    <m/>
    <m/>
    <m/>
    <m/>
    <m/>
    <m/>
    <m/>
  </r>
  <r>
    <s v="DIVIDENDO US$ 0,46"/>
    <d v="2017-12-18T00:00:00"/>
    <x v="246"/>
    <s v="US$"/>
    <x v="1168"/>
    <n v="0"/>
    <n v="100000"/>
    <n v="0"/>
    <n v="0"/>
    <n v="0"/>
    <n v="0.46"/>
    <s v="Low"/>
    <n v="46000"/>
    <m/>
    <m/>
    <m/>
    <m/>
    <m/>
    <m/>
    <m/>
    <m/>
    <m/>
  </r>
  <r>
    <s v="DIVIDENDO US$ 0,46"/>
    <d v="2016-09-13T00:00:00"/>
    <x v="1444"/>
    <s v="US$"/>
    <x v="1121"/>
    <n v="0"/>
    <n v="100000"/>
    <n v="0"/>
    <n v="0"/>
    <n v="0"/>
    <n v="0.46"/>
    <s v="Low"/>
    <n v="46000"/>
    <m/>
    <m/>
    <m/>
    <m/>
    <m/>
    <m/>
    <m/>
    <m/>
    <m/>
  </r>
  <r>
    <s v="DIVIDENDO US$ 0,46"/>
    <d v="2016-06-13T00:00:00"/>
    <x v="1427"/>
    <s v="US$"/>
    <x v="1121"/>
    <n v="0"/>
    <n v="100000"/>
    <n v="0"/>
    <n v="0"/>
    <n v="0"/>
    <n v="0.46"/>
    <s v="Low"/>
    <n v="46000"/>
    <m/>
    <m/>
    <m/>
    <m/>
    <m/>
    <m/>
    <m/>
    <m/>
    <m/>
  </r>
  <r>
    <s v="DIVIDENDO US$ 0,46"/>
    <d v="2016-03-11T00:00:00"/>
    <x v="849"/>
    <s v="US$"/>
    <x v="1121"/>
    <n v="0"/>
    <n v="100000"/>
    <n v="0"/>
    <n v="0"/>
    <n v="0"/>
    <n v="0.46"/>
    <s v="Low"/>
    <n v="46000"/>
    <m/>
    <m/>
    <m/>
    <m/>
    <m/>
    <m/>
    <m/>
    <m/>
    <m/>
  </r>
  <r>
    <s v="DIVIDENDO US$ 0,46"/>
    <d v="2015-12-11T00:00:00"/>
    <x v="253"/>
    <s v="US$"/>
    <x v="1121"/>
    <n v="0"/>
    <n v="100000"/>
    <n v="0"/>
    <n v="0"/>
    <n v="0"/>
    <n v="0.46"/>
    <s v="Low"/>
    <n v="46000"/>
    <m/>
    <m/>
    <m/>
    <m/>
    <m/>
    <m/>
    <m/>
    <m/>
    <m/>
  </r>
  <r>
    <s v="DIVIDENDO US$ 0,459707"/>
    <d v="2015-09-25T00:00:00"/>
    <x v="1316"/>
    <s v="US$"/>
    <x v="1096"/>
    <n v="0"/>
    <n v="100000"/>
    <n v="0"/>
    <n v="0"/>
    <n v="0"/>
    <n v="0.46"/>
    <s v="Low"/>
    <n v="46000"/>
    <m/>
    <m/>
    <m/>
    <m/>
    <m/>
    <m/>
    <m/>
    <m/>
    <m/>
  </r>
  <r>
    <s v="DIVIDENDO US$ 0,918"/>
    <d v="2019-06-17T00:00:00"/>
    <x v="191"/>
    <s v="US$"/>
    <x v="1169"/>
    <n v="0"/>
    <n v="50000"/>
    <n v="0"/>
    <n v="0"/>
    <n v="0"/>
    <n v="0.91800000000000004"/>
    <s v="Low"/>
    <n v="45900"/>
    <m/>
    <m/>
    <m/>
    <m/>
    <m/>
    <m/>
    <m/>
    <m/>
    <m/>
  </r>
  <r>
    <s v="DIVIDENDO US$ 0,305"/>
    <d v="2017-03-13T00:00:00"/>
    <x v="1001"/>
    <s v="US$"/>
    <x v="1105"/>
    <n v="0"/>
    <n v="150000"/>
    <n v="0"/>
    <n v="0"/>
    <n v="0"/>
    <n v="0.30499999999999999"/>
    <s v="Low"/>
    <n v="45750"/>
    <m/>
    <m/>
    <m/>
    <m/>
    <m/>
    <m/>
    <m/>
    <m/>
    <m/>
  </r>
  <r>
    <s v="DIVIDENDO US$ 0,305"/>
    <d v="2016-12-13T00:00:00"/>
    <x v="1445"/>
    <s v="US$"/>
    <x v="1105"/>
    <n v="0"/>
    <n v="150000"/>
    <n v="0"/>
    <n v="0"/>
    <n v="0"/>
    <n v="0.30499999999999999"/>
    <s v="Low"/>
    <n v="45750"/>
    <m/>
    <m/>
    <m/>
    <m/>
    <m/>
    <m/>
    <m/>
    <m/>
    <m/>
  </r>
  <r>
    <s v="DIVIDENDO US$ 0,305"/>
    <d v="2016-09-13T00:00:00"/>
    <x v="1446"/>
    <s v="US$"/>
    <x v="1105"/>
    <n v="0"/>
    <n v="150000"/>
    <n v="0"/>
    <n v="0"/>
    <n v="0"/>
    <n v="0.30499999999999999"/>
    <s v="Low"/>
    <n v="45750"/>
    <m/>
    <m/>
    <m/>
    <m/>
    <m/>
    <m/>
    <m/>
    <m/>
    <m/>
  </r>
  <r>
    <s v="DIVIDENDO US$ 0,305"/>
    <d v="2016-06-13T00:00:00"/>
    <x v="1447"/>
    <s v="US$"/>
    <x v="1105"/>
    <n v="0"/>
    <n v="150000"/>
    <n v="0"/>
    <n v="0"/>
    <n v="0"/>
    <n v="0.30499999999999999"/>
    <s v="Low"/>
    <n v="45750"/>
    <m/>
    <m/>
    <m/>
    <m/>
    <m/>
    <m/>
    <m/>
    <m/>
    <m/>
  </r>
  <r>
    <s v="DIVIDENDO US$ 0,456626"/>
    <d v="2015-06-25T00:00:00"/>
    <x v="16"/>
    <s v="US$"/>
    <x v="1103"/>
    <n v="0"/>
    <n v="100000"/>
    <n v="0"/>
    <n v="0"/>
    <n v="0"/>
    <n v="0.45700000000000002"/>
    <s v="Low"/>
    <n v="45700"/>
    <m/>
    <m/>
    <m/>
    <m/>
    <m/>
    <m/>
    <m/>
    <m/>
    <m/>
  </r>
  <r>
    <s v="DIVIDENDO US$ 0,456225"/>
    <d v="2019-12-16T00:00:00"/>
    <x v="892"/>
    <s v="US$"/>
    <x v="1098"/>
    <n v="0"/>
    <n v="100000"/>
    <n v="0"/>
    <n v="0"/>
    <n v="0"/>
    <n v="0.45600000000000002"/>
    <s v="Low"/>
    <n v="45600"/>
    <m/>
    <m/>
    <m/>
    <m/>
    <m/>
    <m/>
    <m/>
    <m/>
    <m/>
  </r>
  <r>
    <s v="DIVIDENDO US$ 0,456451"/>
    <d v="2019-06-17T00:00:00"/>
    <x v="191"/>
    <s v="US$"/>
    <x v="1104"/>
    <n v="0"/>
    <n v="100000"/>
    <n v="0"/>
    <n v="0"/>
    <n v="0"/>
    <n v="0.45600000000000002"/>
    <s v="Low"/>
    <n v="45600"/>
    <m/>
    <m/>
    <m/>
    <m/>
    <m/>
    <m/>
    <m/>
    <m/>
    <m/>
  </r>
  <r>
    <s v="DIVIDENDO US$ 0,456"/>
    <d v="2017-12-18T00:00:00"/>
    <x v="246"/>
    <s v="US$"/>
    <x v="1058"/>
    <n v="0"/>
    <n v="100000"/>
    <n v="0"/>
    <n v="0"/>
    <n v="0"/>
    <n v="0.45600000000000002"/>
    <s v="Low"/>
    <n v="45600"/>
    <m/>
    <m/>
    <m/>
    <m/>
    <m/>
    <m/>
    <m/>
    <m/>
    <m/>
  </r>
  <r>
    <s v="DIVIDENDO US$ 0,456028"/>
    <d v="2014-12-24T00:00:00"/>
    <x v="1205"/>
    <s v="US$"/>
    <x v="1096"/>
    <n v="0"/>
    <n v="100000"/>
    <n v="0"/>
    <n v="0"/>
    <n v="0"/>
    <n v="0.45600000000000002"/>
    <s v="Low"/>
    <n v="45600"/>
    <m/>
    <m/>
    <m/>
    <m/>
    <m/>
    <m/>
    <m/>
    <m/>
    <m/>
  </r>
  <r>
    <s v="DIVIDENDO US$ 0,4548"/>
    <d v="2017-09-26T00:00:00"/>
    <x v="706"/>
    <s v="US$"/>
    <x v="1127"/>
    <n v="0"/>
    <n v="100000"/>
    <n v="0"/>
    <n v="0"/>
    <n v="0"/>
    <n v="0.45500000000000002"/>
    <s v="Low"/>
    <n v="45500"/>
    <m/>
    <m/>
    <m/>
    <m/>
    <m/>
    <m/>
    <m/>
    <m/>
    <m/>
  </r>
  <r>
    <s v="DIVIDENDO US$ 0,453328"/>
    <d v="2015-06-25T00:00:00"/>
    <x v="16"/>
    <s v="US$"/>
    <x v="1137"/>
    <n v="0"/>
    <n v="100000"/>
    <n v="0"/>
    <n v="0"/>
    <n v="0"/>
    <n v="0.45300000000000001"/>
    <s v="Low"/>
    <n v="45300"/>
    <m/>
    <m/>
    <m/>
    <m/>
    <m/>
    <m/>
    <m/>
    <m/>
    <m/>
  </r>
  <r>
    <s v="DIVIDENDO US$ 0,4529"/>
    <d v="2015-03-25T00:00:00"/>
    <x v="758"/>
    <s v="US$"/>
    <x v="1049"/>
    <n v="0"/>
    <n v="100000"/>
    <n v="0"/>
    <n v="0"/>
    <n v="0"/>
    <n v="0.45300000000000001"/>
    <s v="Low"/>
    <n v="45300"/>
    <m/>
    <m/>
    <m/>
    <m/>
    <m/>
    <m/>
    <m/>
    <m/>
    <m/>
  </r>
  <r>
    <s v="DIVIDENDO PROV US$ 0,022446546"/>
    <d v="2021-04-15T00:00:00"/>
    <x v="845"/>
    <s v="US$"/>
    <x v="1163"/>
    <n v="0"/>
    <n v="2052085"/>
    <n v="0"/>
    <n v="0"/>
    <n v="0"/>
    <n v="2.1999999999999999E-2"/>
    <s v="Low"/>
    <n v="45145.87"/>
    <m/>
    <m/>
    <m/>
    <m/>
    <m/>
    <m/>
    <m/>
    <m/>
    <m/>
  </r>
  <r>
    <s v="DIVIDENDO US$ 0,451293"/>
    <d v="2018-12-18T00:00:00"/>
    <x v="1199"/>
    <s v="US$"/>
    <x v="1135"/>
    <n v="0"/>
    <n v="100000"/>
    <n v="0"/>
    <n v="0"/>
    <n v="0"/>
    <n v="0.45100000000000001"/>
    <s v="Low"/>
    <n v="45100"/>
    <m/>
    <m/>
    <m/>
    <m/>
    <m/>
    <m/>
    <m/>
    <m/>
    <m/>
  </r>
  <r>
    <s v="DIVIDENDO US$ 0,45"/>
    <d v="2021-07-14T00:00:00"/>
    <x v="1194"/>
    <s v="US$"/>
    <x v="1170"/>
    <n v="0"/>
    <n v="100000"/>
    <n v="0"/>
    <n v="0"/>
    <n v="0"/>
    <n v="0.45"/>
    <s v="Low"/>
    <n v="45000"/>
    <m/>
    <m/>
    <m/>
    <m/>
    <m/>
    <m/>
    <m/>
    <m/>
    <m/>
  </r>
  <r>
    <s v="DIVIDENDO  US$ 0,45"/>
    <d v="2021-04-14T00:00:00"/>
    <x v="791"/>
    <s v="US$"/>
    <x v="1170"/>
    <n v="0"/>
    <n v="100000"/>
    <n v="0"/>
    <n v="0"/>
    <n v="0"/>
    <n v="0.45"/>
    <s v="Low"/>
    <n v="45000"/>
    <m/>
    <m/>
    <m/>
    <m/>
    <m/>
    <m/>
    <m/>
    <m/>
    <m/>
  </r>
  <r>
    <s v="DIVIDENDO US$ 0,45"/>
    <d v="2021-01-14T00:00:00"/>
    <x v="961"/>
    <s v="US$"/>
    <x v="1170"/>
    <n v="0"/>
    <n v="100000"/>
    <n v="0"/>
    <n v="0"/>
    <n v="0"/>
    <n v="0.45"/>
    <s v="Low"/>
    <n v="45000"/>
    <m/>
    <m/>
    <m/>
    <m/>
    <m/>
    <m/>
    <m/>
    <m/>
    <m/>
  </r>
  <r>
    <s v="DIVIDENDO US$ 0,450366"/>
    <d v="2020-12-14T00:00:00"/>
    <x v="89"/>
    <s v="US$"/>
    <x v="989"/>
    <n v="0"/>
    <n v="100000"/>
    <n v="0"/>
    <n v="0"/>
    <n v="0"/>
    <n v="0.45"/>
    <s v="Low"/>
    <n v="45000"/>
    <m/>
    <m/>
    <m/>
    <m/>
    <m/>
    <m/>
    <m/>
    <m/>
    <m/>
  </r>
  <r>
    <s v="DIVIDENDO PROV EURO 0,0450175678"/>
    <d v="2020-11-06T00:00:00"/>
    <x v="600"/>
    <s v="EURO"/>
    <x v="1140"/>
    <n v="0"/>
    <n v="1000000"/>
    <n v="0"/>
    <n v="0"/>
    <n v="0"/>
    <n v="4.4999999999999998E-2"/>
    <s v="Low"/>
    <n v="45000"/>
    <m/>
    <m/>
    <m/>
    <m/>
    <m/>
    <m/>
    <m/>
    <m/>
    <m/>
  </r>
  <r>
    <s v="DIVIDENDO US$ 0,450492"/>
    <d v="2020-03-25T00:00:00"/>
    <x v="731"/>
    <s v="US$"/>
    <x v="1079"/>
    <n v="0"/>
    <n v="100000"/>
    <n v="0"/>
    <n v="0"/>
    <n v="0"/>
    <n v="0.45"/>
    <s v="Low"/>
    <n v="45000"/>
    <m/>
    <m/>
    <m/>
    <m/>
    <m/>
    <m/>
    <m/>
    <m/>
    <m/>
  </r>
  <r>
    <s v="DIVIDENDO US$ 0,450199"/>
    <d v="2019-12-16T00:00:00"/>
    <x v="892"/>
    <s v="US$"/>
    <x v="1171"/>
    <n v="0"/>
    <n v="100000"/>
    <n v="0"/>
    <n v="0"/>
    <n v="0"/>
    <n v="0.45"/>
    <s v="Low"/>
    <n v="45000"/>
    <m/>
    <m/>
    <m/>
    <m/>
    <m/>
    <m/>
    <m/>
    <m/>
    <m/>
  </r>
  <r>
    <s v="DIVIDENDO US$ 0,450134"/>
    <d v="2019-06-17T00:00:00"/>
    <x v="191"/>
    <s v="US$"/>
    <x v="1108"/>
    <n v="0"/>
    <n v="100000"/>
    <n v="0"/>
    <n v="0"/>
    <n v="0"/>
    <n v="0.45"/>
    <s v="Low"/>
    <n v="45000"/>
    <m/>
    <m/>
    <m/>
    <m/>
    <m/>
    <m/>
    <m/>
    <m/>
    <m/>
  </r>
  <r>
    <s v="DIVIDENDO US$ 0,45"/>
    <d v="2019-05-09T00:00:00"/>
    <x v="1448"/>
    <s v="US$"/>
    <x v="1148"/>
    <n v="0"/>
    <n v="100000"/>
    <n v="0"/>
    <n v="0"/>
    <n v="0"/>
    <n v="0.45"/>
    <s v="Low"/>
    <n v="45000"/>
    <m/>
    <m/>
    <m/>
    <m/>
    <m/>
    <m/>
    <m/>
    <m/>
    <m/>
  </r>
  <r>
    <s v="DIVIDENDO PROV US$ 0,45"/>
    <d v="2019-05-03T00:00:00"/>
    <x v="119"/>
    <s v="US$"/>
    <x v="1147"/>
    <n v="0"/>
    <n v="100000"/>
    <n v="0"/>
    <n v="0"/>
    <n v="0"/>
    <n v="0.45"/>
    <s v="Low"/>
    <n v="45000"/>
    <m/>
    <m/>
    <m/>
    <m/>
    <m/>
    <m/>
    <m/>
    <m/>
    <m/>
  </r>
  <r>
    <s v="DIVIDENDO US$ 0,45"/>
    <d v="2019-01-31T00:00:00"/>
    <x v="1260"/>
    <s v="US$"/>
    <x v="1148"/>
    <n v="0"/>
    <n v="100000"/>
    <n v="0"/>
    <n v="0"/>
    <n v="0"/>
    <n v="0.45"/>
    <s v="Low"/>
    <n v="45000"/>
    <m/>
    <m/>
    <m/>
    <m/>
    <m/>
    <m/>
    <m/>
    <m/>
    <m/>
  </r>
  <r>
    <s v="DIVIDENDO US$ 0,45"/>
    <d v="2019-02-01T00:00:00"/>
    <x v="346"/>
    <s v="US$"/>
    <x v="1147"/>
    <n v="0"/>
    <n v="100000"/>
    <n v="0"/>
    <n v="0"/>
    <n v="0"/>
    <n v="0.45"/>
    <s v="Low"/>
    <n v="45000"/>
    <m/>
    <m/>
    <m/>
    <m/>
    <m/>
    <m/>
    <m/>
    <m/>
    <m/>
  </r>
  <r>
    <s v="DIVIDENDO US$ 0,45"/>
    <d v="2018-11-03T00:00:00"/>
    <x v="885"/>
    <s v="US$"/>
    <x v="1147"/>
    <n v="0"/>
    <n v="100000"/>
    <n v="0"/>
    <n v="0"/>
    <n v="0"/>
    <n v="0.45"/>
    <s v="Low"/>
    <n v="45000"/>
    <m/>
    <m/>
    <m/>
    <m/>
    <m/>
    <m/>
    <m/>
    <m/>
    <m/>
  </r>
  <r>
    <s v="DIVIDENDO US$ 0,450367"/>
    <d v="2018-09-26T00:00:00"/>
    <x v="1214"/>
    <s v="US$"/>
    <x v="1130"/>
    <n v="0"/>
    <n v="100000"/>
    <n v="0"/>
    <n v="0"/>
    <n v="0"/>
    <n v="0.45"/>
    <s v="Low"/>
    <n v="45000"/>
    <m/>
    <m/>
    <m/>
    <m/>
    <m/>
    <m/>
    <m/>
    <m/>
    <m/>
  </r>
  <r>
    <s v="DIVIDENDO US$ 0,45"/>
    <d v="2018-08-03T00:00:00"/>
    <x v="1379"/>
    <s v="US$"/>
    <x v="1147"/>
    <n v="0"/>
    <n v="100000"/>
    <n v="0"/>
    <n v="0"/>
    <n v="0"/>
    <n v="0.45"/>
    <s v="Low"/>
    <n v="45000"/>
    <m/>
    <m/>
    <m/>
    <m/>
    <m/>
    <m/>
    <m/>
    <m/>
    <m/>
  </r>
  <r>
    <s v="DIVIDENDO US$ 0,45"/>
    <d v="2017-02-08T00:00:00"/>
    <x v="1437"/>
    <s v="US$"/>
    <x v="806"/>
    <n v="0"/>
    <n v="100000"/>
    <n v="0"/>
    <n v="0"/>
    <n v="0"/>
    <n v="0.45"/>
    <s v="Low"/>
    <n v="45000"/>
    <m/>
    <m/>
    <m/>
    <m/>
    <m/>
    <m/>
    <m/>
    <m/>
    <m/>
  </r>
  <r>
    <s v="DIVIDENDO US$ 0,45"/>
    <d v="2016-11-02T00:00:00"/>
    <x v="258"/>
    <s v="US$"/>
    <x v="806"/>
    <n v="0"/>
    <n v="100000"/>
    <n v="0"/>
    <n v="0"/>
    <n v="0"/>
    <n v="0.45"/>
    <s v="Low"/>
    <n v="45000"/>
    <m/>
    <m/>
    <m/>
    <m/>
    <m/>
    <m/>
    <m/>
    <m/>
    <m/>
  </r>
  <r>
    <s v="DIVIDENDO US$ 0,45"/>
    <d v="2016-08-10T00:00:00"/>
    <x v="419"/>
    <s v="US$"/>
    <x v="806"/>
    <n v="0"/>
    <n v="100000"/>
    <n v="0"/>
    <n v="0"/>
    <n v="0"/>
    <n v="0.45"/>
    <s v="Low"/>
    <n v="45000"/>
    <m/>
    <m/>
    <m/>
    <m/>
    <m/>
    <m/>
    <m/>
    <m/>
    <m/>
  </r>
  <r>
    <s v="DIVIDENDO US$ 0,45"/>
    <d v="2016-04-27T00:00:00"/>
    <x v="92"/>
    <s v="US$"/>
    <x v="806"/>
    <n v="0"/>
    <n v="100000"/>
    <n v="0"/>
    <n v="0"/>
    <n v="0"/>
    <n v="0.45"/>
    <s v="Low"/>
    <n v="45000"/>
    <m/>
    <m/>
    <m/>
    <m/>
    <m/>
    <m/>
    <m/>
    <m/>
    <m/>
  </r>
  <r>
    <s v="DIVIDENDO US$ 0,45"/>
    <d v="2015-09-11T00:00:00"/>
    <x v="1449"/>
    <s v="US$"/>
    <x v="1121"/>
    <n v="0"/>
    <n v="100000"/>
    <n v="0"/>
    <n v="0"/>
    <n v="0"/>
    <n v="0.45"/>
    <s v="Low"/>
    <n v="45000"/>
    <m/>
    <m/>
    <m/>
    <m/>
    <m/>
    <m/>
    <m/>
    <m/>
    <m/>
  </r>
  <r>
    <s v="DIVIDENDO US$ 0,45"/>
    <d v="2015-06-11T00:00:00"/>
    <x v="1183"/>
    <s v="US$"/>
    <x v="1121"/>
    <n v="0"/>
    <n v="100000"/>
    <n v="0"/>
    <n v="0"/>
    <n v="0"/>
    <n v="0.45"/>
    <s v="Low"/>
    <n v="45000"/>
    <m/>
    <m/>
    <m/>
    <m/>
    <m/>
    <m/>
    <m/>
    <m/>
    <m/>
  </r>
  <r>
    <s v="DIVIDENDO US$ 0,45"/>
    <d v="2015-03-12T00:00:00"/>
    <x v="1023"/>
    <s v="US$"/>
    <x v="1121"/>
    <n v="0"/>
    <n v="100000"/>
    <n v="0"/>
    <n v="0"/>
    <n v="0"/>
    <n v="0.45"/>
    <s v="Low"/>
    <n v="45000"/>
    <m/>
    <m/>
    <m/>
    <m/>
    <m/>
    <m/>
    <m/>
    <m/>
    <m/>
  </r>
  <r>
    <s v="DIVIDENDO US$ 0,45"/>
    <d v="2014-12-11T00:00:00"/>
    <x v="394"/>
    <s v="US$"/>
    <x v="1121"/>
    <n v="0"/>
    <n v="100000"/>
    <n v="0"/>
    <n v="0"/>
    <n v="0"/>
    <n v="0.45"/>
    <s v="Low"/>
    <n v="45000"/>
    <m/>
    <m/>
    <m/>
    <m/>
    <m/>
    <m/>
    <m/>
    <m/>
    <m/>
  </r>
  <r>
    <s v="DIVIDENDO US$ 0,447564"/>
    <d v="2020-09-23T00:00:00"/>
    <x v="891"/>
    <s v="US$"/>
    <x v="1129"/>
    <n v="0"/>
    <n v="100000"/>
    <n v="0"/>
    <n v="0"/>
    <n v="0"/>
    <n v="0.44800000000000001"/>
    <s v="Low"/>
    <n v="44800"/>
    <m/>
    <m/>
    <m/>
    <m/>
    <m/>
    <m/>
    <m/>
    <m/>
    <m/>
  </r>
  <r>
    <s v="DIVIDENDO US$ 0,448"/>
    <d v="2015-12-21T00:00:00"/>
    <x v="958"/>
    <s v="US$"/>
    <x v="1168"/>
    <n v="0"/>
    <n v="100000"/>
    <n v="0"/>
    <n v="0"/>
    <n v="0"/>
    <n v="0.44800000000000001"/>
    <s v="Low"/>
    <n v="44800"/>
    <m/>
    <m/>
    <m/>
    <m/>
    <m/>
    <m/>
    <m/>
    <m/>
    <m/>
  </r>
  <r>
    <s v="DIVIDENDO US$ 0,446068"/>
    <d v="2018-12-18T00:00:00"/>
    <x v="1199"/>
    <s v="US$"/>
    <x v="1068"/>
    <n v="0"/>
    <n v="100000"/>
    <n v="0"/>
    <n v="0"/>
    <n v="0"/>
    <n v="0.44600000000000001"/>
    <s v="Low"/>
    <n v="44600"/>
    <m/>
    <m/>
    <m/>
    <m/>
    <m/>
    <m/>
    <m/>
    <m/>
    <m/>
  </r>
  <r>
    <s v="DIVIDENDO US$ 0,446418"/>
    <d v="2018-06-19T00:00:00"/>
    <x v="900"/>
    <s v="US$"/>
    <x v="1172"/>
    <n v="0"/>
    <n v="100000"/>
    <n v="0"/>
    <n v="0"/>
    <n v="0"/>
    <n v="0.44600000000000001"/>
    <s v="Low"/>
    <n v="44600"/>
    <m/>
    <m/>
    <m/>
    <m/>
    <m/>
    <m/>
    <m/>
    <m/>
    <m/>
  </r>
  <r>
    <s v="DIVIDENDO US$ 0,445013"/>
    <d v="2014-12-24T00:00:00"/>
    <x v="1205"/>
    <s v="US$"/>
    <x v="1130"/>
    <n v="0"/>
    <n v="100000"/>
    <n v="0"/>
    <n v="0"/>
    <n v="0"/>
    <n v="0.44500000000000001"/>
    <s v="Low"/>
    <n v="44500"/>
    <m/>
    <m/>
    <m/>
    <m/>
    <m/>
    <m/>
    <m/>
    <m/>
    <m/>
  </r>
  <r>
    <s v="DIVIDENDO US$ 0,443888"/>
    <d v="2021-03-25T00:00:00"/>
    <x v="500"/>
    <s v="US$"/>
    <x v="1036"/>
    <n v="0"/>
    <n v="100000"/>
    <n v="0"/>
    <n v="0"/>
    <n v="0"/>
    <n v="0.44400000000000001"/>
    <s v="Low"/>
    <n v="44400"/>
    <m/>
    <m/>
    <m/>
    <m/>
    <m/>
    <m/>
    <m/>
    <m/>
    <m/>
  </r>
  <r>
    <s v="DIVIDENDO US$ 0,443715"/>
    <d v="2020-06-15T00:00:00"/>
    <x v="2"/>
    <s v="US$"/>
    <x v="1049"/>
    <n v="0"/>
    <n v="100000"/>
    <n v="0"/>
    <n v="0"/>
    <n v="0"/>
    <n v="0.44400000000000001"/>
    <s v="Low"/>
    <n v="44400"/>
    <m/>
    <m/>
    <m/>
    <m/>
    <m/>
    <m/>
    <m/>
    <m/>
    <m/>
  </r>
  <r>
    <s v="DIVIDENDO US$ 0,443048"/>
    <d v="2020-06-15T00:00:00"/>
    <x v="2"/>
    <s v="US$"/>
    <x v="1104"/>
    <n v="0"/>
    <n v="100000"/>
    <n v="0"/>
    <n v="0"/>
    <n v="0"/>
    <n v="0.443"/>
    <s v="Low"/>
    <n v="44300"/>
    <m/>
    <m/>
    <m/>
    <m/>
    <m/>
    <m/>
    <m/>
    <m/>
    <m/>
  </r>
  <r>
    <s v="DIVIDENDO US$ 0,442884"/>
    <d v="2019-06-17T00:00:00"/>
    <x v="191"/>
    <s v="US$"/>
    <x v="1098"/>
    <n v="0"/>
    <n v="100000"/>
    <n v="0"/>
    <n v="0"/>
    <n v="0"/>
    <n v="0.443"/>
    <s v="Low"/>
    <n v="44300"/>
    <m/>
    <m/>
    <m/>
    <m/>
    <m/>
    <m/>
    <m/>
    <m/>
    <m/>
  </r>
  <r>
    <s v="DIVIDENDO INF 0 US$ 0,442668"/>
    <d v="2015-12-28T00:00:00"/>
    <x v="968"/>
    <s v="US$"/>
    <x v="1122"/>
    <n v="0"/>
    <n v="100000"/>
    <n v="0"/>
    <n v="0"/>
    <n v="0"/>
    <n v="0.443"/>
    <s v="Low"/>
    <n v="44300"/>
    <m/>
    <m/>
    <m/>
    <m/>
    <m/>
    <m/>
    <m/>
    <m/>
    <m/>
  </r>
  <r>
    <s v="DIVIDENDO US$ 0,440872"/>
    <d v="2019-09-24T00:00:00"/>
    <x v="141"/>
    <s v="US$"/>
    <x v="1104"/>
    <n v="0"/>
    <n v="100000"/>
    <n v="0"/>
    <n v="0"/>
    <n v="0"/>
    <n v="0.441"/>
    <s v="Low"/>
    <n v="44100"/>
    <m/>
    <m/>
    <m/>
    <m/>
    <m/>
    <m/>
    <m/>
    <m/>
    <m/>
  </r>
  <r>
    <s v="DIVIDENDO US$ 0,441444"/>
    <d v="2018-06-26T00:00:00"/>
    <x v="568"/>
    <s v="US$"/>
    <x v="1127"/>
    <n v="0"/>
    <n v="100000"/>
    <n v="0"/>
    <n v="0"/>
    <n v="0"/>
    <n v="0.441"/>
    <s v="Low"/>
    <n v="44100"/>
    <m/>
    <m/>
    <m/>
    <m/>
    <m/>
    <m/>
    <m/>
    <m/>
    <m/>
  </r>
  <r>
    <s v="DIVIDENDO US$ 0,44101"/>
    <d v="2017-09-26T00:00:00"/>
    <x v="706"/>
    <s v="US$"/>
    <x v="1133"/>
    <n v="0"/>
    <n v="100000"/>
    <n v="0"/>
    <n v="0"/>
    <n v="0"/>
    <n v="0.441"/>
    <s v="Low"/>
    <n v="44100"/>
    <m/>
    <m/>
    <m/>
    <m/>
    <m/>
    <m/>
    <m/>
    <m/>
    <m/>
  </r>
  <r>
    <s v="DIVIDENDO US$ 0,044189"/>
    <d v="2020-07-01T00:00:00"/>
    <x v="610"/>
    <s v="US$"/>
    <x v="971"/>
    <n v="0"/>
    <n v="1000000"/>
    <n v="0"/>
    <n v="0"/>
    <n v="0"/>
    <n v="4.3999999999999997E-2"/>
    <s v="Low"/>
    <n v="44000"/>
    <m/>
    <m/>
    <m/>
    <m/>
    <m/>
    <m/>
    <m/>
    <m/>
    <m/>
  </r>
  <r>
    <s v="DIVIDENDO PROV US$ 0,0442463127"/>
    <d v="2018-02-06T00:00:00"/>
    <x v="640"/>
    <s v="US$"/>
    <x v="777"/>
    <n v="0"/>
    <n v="1000000"/>
    <n v="0"/>
    <n v="0"/>
    <n v="0"/>
    <n v="4.3999999999999997E-2"/>
    <s v="Low"/>
    <n v="44000"/>
    <m/>
    <m/>
    <m/>
    <m/>
    <m/>
    <m/>
    <m/>
    <m/>
    <m/>
  </r>
  <r>
    <s v="DIVIDENDO US$ 0,44"/>
    <d v="2016-04-04T00:00:00"/>
    <x v="1450"/>
    <s v="US$"/>
    <x v="1064"/>
    <n v="0"/>
    <n v="100000"/>
    <n v="0"/>
    <n v="0"/>
    <n v="0"/>
    <n v="0.44"/>
    <s v="Low"/>
    <n v="44000"/>
    <m/>
    <m/>
    <m/>
    <m/>
    <m/>
    <m/>
    <m/>
    <m/>
    <m/>
  </r>
  <r>
    <s v="DIVIDENDO US$ 0,44"/>
    <d v="2016-01-04T00:00:00"/>
    <x v="1417"/>
    <s v="US$"/>
    <x v="1064"/>
    <n v="0"/>
    <n v="100000"/>
    <n v="0"/>
    <n v="0"/>
    <n v="0"/>
    <n v="0.44"/>
    <s v="Low"/>
    <n v="44000"/>
    <m/>
    <m/>
    <m/>
    <m/>
    <m/>
    <m/>
    <m/>
    <m/>
    <m/>
  </r>
  <r>
    <s v="DIVIDENDO US$ 0,44"/>
    <d v="2015-10-02T00:00:00"/>
    <x v="1451"/>
    <s v="US$"/>
    <x v="1064"/>
    <n v="0"/>
    <n v="100000"/>
    <n v="0"/>
    <n v="0"/>
    <n v="0"/>
    <n v="0.44"/>
    <s v="Low"/>
    <n v="44000"/>
    <m/>
    <m/>
    <m/>
    <m/>
    <m/>
    <m/>
    <m/>
    <m/>
    <m/>
  </r>
  <r>
    <s v="DIVIDENDO US$ 0,44"/>
    <d v="2015-07-01T00:00:00"/>
    <x v="741"/>
    <s v="US$"/>
    <x v="1064"/>
    <n v="0"/>
    <n v="100000"/>
    <n v="0"/>
    <n v="0"/>
    <n v="0"/>
    <n v="0.44"/>
    <s v="Low"/>
    <n v="44000"/>
    <m/>
    <m/>
    <m/>
    <m/>
    <m/>
    <m/>
    <m/>
    <m/>
    <m/>
  </r>
  <r>
    <s v="DIVIDENDO US$ 0,43982"/>
    <d v="2015-03-25T00:00:00"/>
    <x v="758"/>
    <s v="US$"/>
    <x v="1129"/>
    <n v="0"/>
    <n v="100000"/>
    <n v="0"/>
    <n v="0"/>
    <n v="0"/>
    <n v="0.44"/>
    <s v="Low"/>
    <n v="44000"/>
    <m/>
    <m/>
    <m/>
    <m/>
    <m/>
    <m/>
    <m/>
    <m/>
    <m/>
  </r>
  <r>
    <s v="DIVIDENDO US$ 0,439271"/>
    <d v="2018-06-19T00:00:00"/>
    <x v="900"/>
    <s v="US$"/>
    <x v="1137"/>
    <n v="0"/>
    <n v="100000"/>
    <n v="0"/>
    <n v="0"/>
    <n v="0"/>
    <n v="0.439"/>
    <s v="Low"/>
    <n v="43900"/>
    <m/>
    <m/>
    <m/>
    <m/>
    <m/>
    <m/>
    <m/>
    <m/>
    <m/>
  </r>
  <r>
    <s v="DIVIDENDO US$ 0,438897"/>
    <d v="2018-03-22T00:00:00"/>
    <x v="207"/>
    <s v="US$"/>
    <x v="1122"/>
    <n v="0"/>
    <n v="100000"/>
    <n v="0"/>
    <n v="0"/>
    <n v="0"/>
    <n v="0.439"/>
    <s v="Low"/>
    <n v="43900"/>
    <m/>
    <m/>
    <m/>
    <m/>
    <m/>
    <m/>
    <m/>
    <m/>
    <m/>
  </r>
  <r>
    <s v="DIVIDENDO US$ 0,438625"/>
    <d v="2017-03-24T00:00:00"/>
    <x v="754"/>
    <s v="US$"/>
    <x v="1096"/>
    <n v="0"/>
    <n v="100000"/>
    <n v="0"/>
    <n v="0"/>
    <n v="0"/>
    <n v="0.439"/>
    <s v="Low"/>
    <n v="43900"/>
    <m/>
    <m/>
    <m/>
    <m/>
    <m/>
    <m/>
    <m/>
    <m/>
    <m/>
  </r>
  <r>
    <s v="DIVIDENDO US$ 0,43839"/>
    <d v="2019-06-17T00:00:00"/>
    <x v="191"/>
    <s v="US$"/>
    <x v="1133"/>
    <n v="0"/>
    <n v="100000"/>
    <n v="0"/>
    <n v="0"/>
    <n v="0"/>
    <n v="0.438"/>
    <s v="Low"/>
    <n v="43800"/>
    <m/>
    <m/>
    <m/>
    <m/>
    <m/>
    <m/>
    <m/>
    <m/>
    <m/>
  </r>
  <r>
    <s v="DIVIDENDO US$ 0,43775"/>
    <d v="2017-07-06T00:00:00"/>
    <x v="1363"/>
    <s v="US$"/>
    <x v="1133"/>
    <n v="0"/>
    <n v="100000"/>
    <n v="0"/>
    <n v="0"/>
    <n v="0"/>
    <n v="0.438"/>
    <s v="Low"/>
    <n v="43800"/>
    <m/>
    <m/>
    <m/>
    <m/>
    <m/>
    <m/>
    <m/>
    <m/>
    <m/>
  </r>
  <r>
    <s v="DIVIDENDO US$ 0,436905"/>
    <d v="2019-12-16T00:00:00"/>
    <x v="892"/>
    <s v="US$"/>
    <x v="973"/>
    <n v="0"/>
    <n v="100000"/>
    <n v="0"/>
    <n v="0"/>
    <n v="0"/>
    <n v="0.437"/>
    <s v="Low"/>
    <n v="43700"/>
    <m/>
    <m/>
    <m/>
    <m/>
    <m/>
    <m/>
    <m/>
    <m/>
    <m/>
  </r>
  <r>
    <s v="DIVIDENDO US$ 0,436768"/>
    <d v="2019-06-17T00:00:00"/>
    <x v="191"/>
    <s v="US$"/>
    <x v="1171"/>
    <n v="0"/>
    <n v="100000"/>
    <n v="0"/>
    <n v="0"/>
    <n v="0"/>
    <n v="0.437"/>
    <s v="Low"/>
    <n v="43700"/>
    <m/>
    <m/>
    <m/>
    <m/>
    <m/>
    <m/>
    <m/>
    <m/>
    <m/>
  </r>
  <r>
    <s v="DIVIDENDO PROV 0 US$ 0,435887"/>
    <d v="2021-06-10T00:00:00"/>
    <x v="103"/>
    <s v="US$"/>
    <x v="1127"/>
    <n v="0"/>
    <n v="100000"/>
    <n v="0"/>
    <n v="0"/>
    <n v="0"/>
    <n v="0.436"/>
    <s v="Low"/>
    <n v="43600"/>
    <m/>
    <m/>
    <m/>
    <m/>
    <m/>
    <m/>
    <m/>
    <m/>
    <m/>
  </r>
  <r>
    <s v="DIVIDENDO US$ 0,436021"/>
    <d v="2020-12-14T00:00:00"/>
    <x v="89"/>
    <s v="US$"/>
    <x v="1133"/>
    <n v="0"/>
    <n v="100000"/>
    <n v="0"/>
    <n v="0"/>
    <n v="0"/>
    <n v="0.436"/>
    <s v="Low"/>
    <n v="43600"/>
    <m/>
    <m/>
    <m/>
    <m/>
    <m/>
    <m/>
    <m/>
    <m/>
    <m/>
  </r>
  <r>
    <s v="DIVIDENDO US$ 0,435909"/>
    <d v="2018-09-26T00:00:00"/>
    <x v="1214"/>
    <s v="US$"/>
    <x v="1171"/>
    <n v="0"/>
    <n v="100000"/>
    <n v="0"/>
    <n v="0"/>
    <n v="0"/>
    <n v="0.436"/>
    <s v="Low"/>
    <n v="43600"/>
    <m/>
    <m/>
    <m/>
    <m/>
    <m/>
    <m/>
    <m/>
    <m/>
    <m/>
  </r>
  <r>
    <s v="DIVIDENDO PROV 0 US$ 0,434527"/>
    <d v="2021-06-10T00:00:00"/>
    <x v="103"/>
    <s v="US$"/>
    <x v="1103"/>
    <n v="0"/>
    <n v="100000"/>
    <n v="0"/>
    <n v="0"/>
    <n v="0"/>
    <n v="0.435"/>
    <s v="Low"/>
    <n v="43500"/>
    <m/>
    <m/>
    <m/>
    <m/>
    <m/>
    <m/>
    <m/>
    <m/>
    <m/>
  </r>
  <r>
    <s v="DIVIDENDO US$ 0,43537"/>
    <d v="2020-06-15T00:00:00"/>
    <x v="2"/>
    <s v="US$"/>
    <x v="1122"/>
    <n v="0"/>
    <n v="100000"/>
    <n v="0"/>
    <n v="0"/>
    <n v="0"/>
    <n v="0.435"/>
    <s v="Low"/>
    <n v="43500"/>
    <m/>
    <m/>
    <m/>
    <m/>
    <m/>
    <m/>
    <m/>
    <m/>
    <m/>
  </r>
  <r>
    <s v="DIVIDENDO US$ 0,435"/>
    <d v="2015-12-21T00:00:00"/>
    <x v="958"/>
    <s v="US$"/>
    <x v="1050"/>
    <n v="0"/>
    <n v="100000"/>
    <n v="0"/>
    <n v="0"/>
    <n v="0"/>
    <n v="0.435"/>
    <s v="Low"/>
    <n v="43500"/>
    <m/>
    <m/>
    <m/>
    <m/>
    <m/>
    <m/>
    <m/>
    <m/>
    <m/>
  </r>
  <r>
    <s v="DIVIDENDO PROV US$ 0,008368144114758380"/>
    <d v="2021-07-21T00:00:00"/>
    <x v="901"/>
    <s v="US$"/>
    <x v="991"/>
    <n v="0"/>
    <n v="5435002"/>
    <n v="0"/>
    <n v="0"/>
    <n v="0"/>
    <n v="8.0000000000000002E-3"/>
    <s v="Low"/>
    <n v="43480.016000000003"/>
    <m/>
    <m/>
    <m/>
    <m/>
    <m/>
    <m/>
    <m/>
    <m/>
    <m/>
  </r>
  <r>
    <s v="DIVIDENDO PROV US$ 0,008294620682752280"/>
    <d v="2021-06-15T00:00:00"/>
    <x v="722"/>
    <s v="US$"/>
    <x v="991"/>
    <n v="0"/>
    <n v="5435002"/>
    <n v="0"/>
    <n v="0"/>
    <n v="0"/>
    <n v="8.0000000000000002E-3"/>
    <s v="Low"/>
    <n v="43480.016000000003"/>
    <m/>
    <m/>
    <m/>
    <m/>
    <m/>
    <m/>
    <m/>
    <m/>
    <m/>
  </r>
  <r>
    <s v="DIVIDENDO PROV US$ 0,00828771544150360"/>
    <d v="2021-03-19T00:00:00"/>
    <x v="17"/>
    <s v="US$"/>
    <x v="991"/>
    <n v="0"/>
    <n v="5435002"/>
    <n v="0"/>
    <n v="0"/>
    <n v="0"/>
    <n v="8.0000000000000002E-3"/>
    <s v="Low"/>
    <n v="43480.016000000003"/>
    <m/>
    <m/>
    <m/>
    <m/>
    <m/>
    <m/>
    <m/>
    <m/>
    <m/>
  </r>
  <r>
    <s v="DIVIDENDO US$ 0,433976"/>
    <d v="2019-12-16T00:00:00"/>
    <x v="892"/>
    <s v="US$"/>
    <x v="1069"/>
    <n v="0"/>
    <n v="100000"/>
    <n v="0"/>
    <n v="0"/>
    <n v="0"/>
    <n v="0.434"/>
    <s v="Low"/>
    <n v="43400"/>
    <m/>
    <m/>
    <m/>
    <m/>
    <m/>
    <m/>
    <m/>
    <m/>
    <m/>
  </r>
  <r>
    <s v="DIVIDENDO US$ 0,432848"/>
    <d v="2020-09-23T00:00:00"/>
    <x v="891"/>
    <s v="US$"/>
    <x v="1171"/>
    <n v="0"/>
    <n v="100000"/>
    <n v="0"/>
    <n v="0"/>
    <n v="0"/>
    <n v="0.433"/>
    <s v="Low"/>
    <n v="43300"/>
    <m/>
    <m/>
    <m/>
    <m/>
    <m/>
    <m/>
    <m/>
    <m/>
    <m/>
  </r>
  <r>
    <s v="DIVIDENDO US$ 0,433396"/>
    <d v="2020-06-15T00:00:00"/>
    <x v="2"/>
    <s v="US$"/>
    <x v="1079"/>
    <n v="0"/>
    <n v="100000"/>
    <n v="0"/>
    <n v="0"/>
    <n v="0"/>
    <n v="0.433"/>
    <s v="Low"/>
    <n v="43300"/>
    <m/>
    <m/>
    <m/>
    <m/>
    <m/>
    <m/>
    <m/>
    <m/>
    <m/>
  </r>
  <r>
    <s v="DIVIDENDO US$ 0,431761"/>
    <d v="2020-09-23T00:00:00"/>
    <x v="891"/>
    <s v="US$"/>
    <x v="1122"/>
    <n v="0"/>
    <n v="100000"/>
    <n v="0"/>
    <n v="0"/>
    <n v="0"/>
    <n v="0.432"/>
    <s v="Low"/>
    <n v="43200"/>
    <m/>
    <m/>
    <m/>
    <m/>
    <m/>
    <m/>
    <m/>
    <m/>
    <m/>
  </r>
  <r>
    <s v="DIVIDENDO US$ 0,431674"/>
    <d v="2018-06-19T00:00:00"/>
    <x v="900"/>
    <s v="US$"/>
    <x v="1098"/>
    <n v="0"/>
    <n v="100000"/>
    <n v="0"/>
    <n v="0"/>
    <n v="0"/>
    <n v="0.432"/>
    <s v="Low"/>
    <n v="43200"/>
    <m/>
    <m/>
    <m/>
    <m/>
    <m/>
    <m/>
    <m/>
    <m/>
    <m/>
  </r>
  <r>
    <s v="DIVIDENDO US$ 0,2875"/>
    <d v="2016-03-11T00:00:00"/>
    <x v="1452"/>
    <s v="US$"/>
    <x v="1105"/>
    <n v="0"/>
    <n v="150000"/>
    <n v="0"/>
    <n v="0"/>
    <n v="0"/>
    <n v="0.28799999999999998"/>
    <s v="Low"/>
    <n v="43200"/>
    <m/>
    <m/>
    <m/>
    <m/>
    <m/>
    <m/>
    <m/>
    <m/>
    <m/>
  </r>
  <r>
    <s v="DIVIDENDO US$ 0,2875"/>
    <d v="2015-12-11T00:00:00"/>
    <x v="1453"/>
    <s v="US$"/>
    <x v="1105"/>
    <n v="0"/>
    <n v="150000"/>
    <n v="0"/>
    <n v="0"/>
    <n v="0"/>
    <n v="0.28799999999999998"/>
    <s v="Low"/>
    <n v="43200"/>
    <m/>
    <m/>
    <m/>
    <m/>
    <m/>
    <m/>
    <m/>
    <m/>
    <m/>
  </r>
  <r>
    <s v="DIVIDENDO US$ 0,2875"/>
    <d v="2015-09-11T00:00:00"/>
    <x v="1454"/>
    <s v="US$"/>
    <x v="1105"/>
    <n v="0"/>
    <n v="150000"/>
    <n v="0"/>
    <n v="0"/>
    <n v="0"/>
    <n v="0.28799999999999998"/>
    <s v="Low"/>
    <n v="43200"/>
    <m/>
    <m/>
    <m/>
    <m/>
    <m/>
    <m/>
    <m/>
    <m/>
    <m/>
  </r>
  <r>
    <s v="DIVIDENDO US$ 0,2875"/>
    <d v="2015-06-11T00:00:00"/>
    <x v="886"/>
    <s v="US$"/>
    <x v="1105"/>
    <n v="0"/>
    <n v="150000"/>
    <n v="0"/>
    <n v="0"/>
    <n v="0"/>
    <n v="0.28799999999999998"/>
    <s v="Low"/>
    <n v="43200"/>
    <m/>
    <m/>
    <m/>
    <m/>
    <m/>
    <m/>
    <m/>
    <m/>
    <m/>
  </r>
  <r>
    <s v="DIVIDENDO US$ 0,431043"/>
    <d v="2018-09-26T00:00:00"/>
    <x v="1214"/>
    <s v="US$"/>
    <x v="1129"/>
    <n v="0"/>
    <n v="100000"/>
    <n v="0"/>
    <n v="0"/>
    <n v="0"/>
    <n v="0.43099999999999999"/>
    <s v="Low"/>
    <n v="43100"/>
    <m/>
    <m/>
    <m/>
    <m/>
    <m/>
    <m/>
    <m/>
    <m/>
    <m/>
  </r>
  <r>
    <s v="DIVIDENDO US$ 0,43097"/>
    <d v="2018-06-29T00:00:00"/>
    <x v="1236"/>
    <s v="US$"/>
    <x v="1067"/>
    <n v="0"/>
    <n v="100000"/>
    <n v="0"/>
    <n v="0"/>
    <n v="0"/>
    <n v="0.43099999999999999"/>
    <s v="Low"/>
    <n v="43100"/>
    <m/>
    <m/>
    <m/>
    <m/>
    <m/>
    <m/>
    <m/>
    <m/>
    <m/>
  </r>
  <r>
    <s v="DIVIDENDO US$ 0,43127"/>
    <d v="2017-09-26T00:00:00"/>
    <x v="706"/>
    <s v="US$"/>
    <x v="1044"/>
    <n v="0"/>
    <n v="100000"/>
    <n v="0"/>
    <n v="0"/>
    <n v="0"/>
    <n v="0.43099999999999999"/>
    <s v="Low"/>
    <n v="43100"/>
    <m/>
    <m/>
    <m/>
    <m/>
    <m/>
    <m/>
    <m/>
    <m/>
    <m/>
  </r>
  <r>
    <s v="DIVIDENDO US$ 0,43"/>
    <d v="2021-07-01T00:00:00"/>
    <x v="71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1-03-31T00:00:00"/>
    <x v="242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1-01-07T00:00:00"/>
    <x v="1116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0-10-08T00:00:00"/>
    <x v="798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0-07-01T00:00:00"/>
    <x v="583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0-04-02T00:00:00"/>
    <x v="356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20-01-02T00:00:00"/>
    <x v="557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3"/>
    <d v="2019-10-03T00:00:00"/>
    <x v="1455"/>
    <s v="US$"/>
    <x v="1173"/>
    <n v="0"/>
    <n v="100000"/>
    <n v="0"/>
    <n v="0"/>
    <n v="0"/>
    <n v="0.43"/>
    <s v="Low"/>
    <n v="43000"/>
    <m/>
    <m/>
    <m/>
    <m/>
    <m/>
    <m/>
    <m/>
    <m/>
    <m/>
  </r>
  <r>
    <s v="DIVIDENDO US$ 0,429808"/>
    <d v="2019-09-24T00:00:00"/>
    <x v="141"/>
    <s v="US$"/>
    <x v="1171"/>
    <n v="0"/>
    <n v="100000"/>
    <n v="0"/>
    <n v="0"/>
    <n v="0"/>
    <n v="0.43"/>
    <s v="Low"/>
    <n v="43000"/>
    <m/>
    <m/>
    <m/>
    <m/>
    <m/>
    <m/>
    <m/>
    <m/>
    <m/>
  </r>
  <r>
    <s v="DIVIDENDO US$ 0,43"/>
    <d v="2018-11-08T00:00:00"/>
    <x v="1456"/>
    <s v="US$"/>
    <x v="1148"/>
    <n v="0"/>
    <n v="100000"/>
    <n v="0"/>
    <n v="0"/>
    <n v="0"/>
    <n v="0.43"/>
    <s v="Low"/>
    <n v="43000"/>
    <m/>
    <m/>
    <m/>
    <m/>
    <m/>
    <m/>
    <m/>
    <m/>
    <m/>
  </r>
  <r>
    <s v="DIVIDENDO US$ 0,43"/>
    <d v="2018-08-09T00:00:00"/>
    <x v="1457"/>
    <s v="US$"/>
    <x v="1148"/>
    <n v="0"/>
    <n v="100000"/>
    <n v="0"/>
    <n v="0"/>
    <n v="0"/>
    <n v="0.43"/>
    <s v="Low"/>
    <n v="43000"/>
    <m/>
    <m/>
    <m/>
    <m/>
    <m/>
    <m/>
    <m/>
    <m/>
    <m/>
  </r>
  <r>
    <s v="DIVIDENDO US$ 0,43"/>
    <d v="2016-03-14T00:00:00"/>
    <x v="1015"/>
    <s v="US$"/>
    <x v="1106"/>
    <n v="0"/>
    <n v="100000"/>
    <n v="0"/>
    <n v="0"/>
    <n v="0"/>
    <n v="0.43"/>
    <s v="Low"/>
    <n v="43000"/>
    <m/>
    <m/>
    <m/>
    <m/>
    <m/>
    <m/>
    <m/>
    <m/>
    <m/>
  </r>
  <r>
    <s v="DIVIDENDO US$ 0,43"/>
    <d v="2015-12-14T00:00:00"/>
    <x v="756"/>
    <s v="US$"/>
    <x v="1106"/>
    <n v="0"/>
    <n v="100000"/>
    <n v="0"/>
    <n v="0"/>
    <n v="0"/>
    <n v="0.43"/>
    <s v="Low"/>
    <n v="43000"/>
    <m/>
    <m/>
    <m/>
    <m/>
    <m/>
    <m/>
    <m/>
    <m/>
    <m/>
  </r>
  <r>
    <s v="DIVIDENDO US$ 0,43"/>
    <d v="2015-09-14T00:00:00"/>
    <x v="1026"/>
    <s v="US$"/>
    <x v="1106"/>
    <n v="0"/>
    <n v="100000"/>
    <n v="0"/>
    <n v="0"/>
    <n v="0"/>
    <n v="0.43"/>
    <s v="Low"/>
    <n v="43000"/>
    <m/>
    <m/>
    <m/>
    <m/>
    <m/>
    <m/>
    <m/>
    <m/>
    <m/>
  </r>
  <r>
    <s v="DIVIDENDO US$ 0,43"/>
    <d v="2015-06-12T00:00:00"/>
    <x v="971"/>
    <s v="US$"/>
    <x v="1106"/>
    <n v="0"/>
    <n v="100000"/>
    <n v="0"/>
    <n v="0"/>
    <n v="0"/>
    <n v="0.43"/>
    <s v="Low"/>
    <n v="43000"/>
    <m/>
    <m/>
    <m/>
    <m/>
    <m/>
    <m/>
    <m/>
    <m/>
    <m/>
  </r>
  <r>
    <s v="DIVIDENDO PROV 0 US$ 0,428878"/>
    <d v="2021-06-10T00:00:00"/>
    <x v="103"/>
    <s v="US$"/>
    <x v="1117"/>
    <n v="0"/>
    <n v="100000"/>
    <n v="0"/>
    <n v="0"/>
    <n v="0"/>
    <n v="0.42899999999999999"/>
    <s v="Low"/>
    <n v="42900"/>
    <m/>
    <m/>
    <m/>
    <m/>
    <m/>
    <m/>
    <m/>
    <m/>
    <m/>
  </r>
  <r>
    <s v="DIVIDENDO US$ 0,428921"/>
    <d v="2019-03-20T00:00:00"/>
    <x v="1213"/>
    <s v="US$"/>
    <x v="1171"/>
    <n v="0"/>
    <n v="100000"/>
    <n v="0"/>
    <n v="0"/>
    <n v="0"/>
    <n v="0.42899999999999999"/>
    <s v="Low"/>
    <n v="42900"/>
    <m/>
    <m/>
    <m/>
    <m/>
    <m/>
    <m/>
    <m/>
    <m/>
    <m/>
  </r>
  <r>
    <s v="DIVIDENDO US$ 0,429286"/>
    <d v="2017-12-19T00:00:00"/>
    <x v="951"/>
    <s v="US$"/>
    <x v="1167"/>
    <n v="0"/>
    <n v="100000"/>
    <n v="0"/>
    <n v="0"/>
    <n v="0"/>
    <n v="0.42899999999999999"/>
    <s v="Low"/>
    <n v="42900"/>
    <m/>
    <m/>
    <m/>
    <m/>
    <m/>
    <m/>
    <m/>
    <m/>
    <m/>
  </r>
  <r>
    <s v="DIVIDENDO US$ 0,428993"/>
    <d v="2016-03-23T00:00:00"/>
    <x v="1015"/>
    <s v="US$"/>
    <x v="1096"/>
    <n v="0"/>
    <n v="100000"/>
    <n v="0"/>
    <n v="0"/>
    <n v="0"/>
    <n v="0.42899999999999999"/>
    <s v="Low"/>
    <n v="42900"/>
    <m/>
    <m/>
    <m/>
    <m/>
    <m/>
    <m/>
    <m/>
    <m/>
    <m/>
  </r>
  <r>
    <s v="DIVIDENDO US$ 0,427596"/>
    <d v="2018-07-03T00:00:00"/>
    <x v="1216"/>
    <s v="US$"/>
    <x v="1171"/>
    <n v="0"/>
    <n v="100000"/>
    <n v="0"/>
    <n v="0"/>
    <n v="0"/>
    <n v="0.42799999999999999"/>
    <s v="Low"/>
    <n v="42800"/>
    <m/>
    <m/>
    <m/>
    <m/>
    <m/>
    <m/>
    <m/>
    <m/>
    <m/>
  </r>
  <r>
    <s v="DIVIDENDO INF 0 $ 0,011145"/>
    <d v="2017-11-21T00:00:00"/>
    <x v="463"/>
    <s v="$"/>
    <x v="694"/>
    <n v="0"/>
    <n v="3883012"/>
    <n v="0"/>
    <n v="0"/>
    <n v="0"/>
    <n v="1.0999999999999999E-2"/>
    <s v="Low"/>
    <n v="42713.131999999998"/>
    <m/>
    <m/>
    <m/>
    <m/>
    <m/>
    <m/>
    <m/>
    <m/>
    <m/>
  </r>
  <r>
    <s v="DIVIDENDO INF 0 $ 0,01107"/>
    <d v="2017-08-10T00:00:00"/>
    <x v="265"/>
    <s v="$"/>
    <x v="694"/>
    <n v="0"/>
    <n v="3883012"/>
    <n v="0"/>
    <n v="0"/>
    <n v="0"/>
    <n v="1.0999999999999999E-2"/>
    <s v="Low"/>
    <n v="42713.131999999998"/>
    <m/>
    <m/>
    <m/>
    <m/>
    <m/>
    <m/>
    <m/>
    <m/>
    <m/>
  </r>
  <r>
    <s v="DIVIDENDO INF 0 $ 0,010668"/>
    <d v="2017-04-20T00:00:00"/>
    <x v="208"/>
    <s v="$"/>
    <x v="694"/>
    <n v="0"/>
    <n v="3883012"/>
    <n v="0"/>
    <n v="0"/>
    <n v="0"/>
    <n v="1.0999999999999999E-2"/>
    <s v="Low"/>
    <n v="42713.131999999998"/>
    <m/>
    <m/>
    <m/>
    <m/>
    <m/>
    <m/>
    <m/>
    <m/>
    <m/>
  </r>
  <r>
    <s v="DIVIDENDO PROV 0 US$ 0,427258"/>
    <d v="2021-06-10T00:00:00"/>
    <x v="103"/>
    <s v="US$"/>
    <x v="1093"/>
    <n v="0"/>
    <n v="100000"/>
    <n v="0"/>
    <n v="0"/>
    <n v="0"/>
    <n v="0.42699999999999999"/>
    <s v="Low"/>
    <n v="42700"/>
    <m/>
    <m/>
    <m/>
    <m/>
    <m/>
    <m/>
    <m/>
    <m/>
    <m/>
  </r>
  <r>
    <s v="DIVIDENDO US$ 0,4261"/>
    <d v="2020-09-23T00:00:00"/>
    <x v="891"/>
    <s v="US$"/>
    <x v="1133"/>
    <n v="0"/>
    <n v="100000"/>
    <n v="0"/>
    <n v="0"/>
    <n v="0"/>
    <n v="0.42599999999999999"/>
    <s v="Low"/>
    <n v="42600"/>
    <m/>
    <m/>
    <m/>
    <m/>
    <m/>
    <m/>
    <m/>
    <m/>
    <m/>
  </r>
  <r>
    <s v="DIVIDENDO US$ 0,426213"/>
    <d v="2019-12-16T00:00:00"/>
    <x v="892"/>
    <s v="US$"/>
    <x v="1137"/>
    <n v="0"/>
    <n v="100000"/>
    <n v="0"/>
    <n v="0"/>
    <n v="0"/>
    <n v="0.42599999999999999"/>
    <s v="Low"/>
    <n v="42600"/>
    <m/>
    <m/>
    <m/>
    <m/>
    <m/>
    <m/>
    <m/>
    <m/>
    <m/>
  </r>
  <r>
    <s v="DIVIDENDO US$ 0,425602"/>
    <d v="2018-09-26T00:00:00"/>
    <x v="1214"/>
    <s v="US$"/>
    <x v="1174"/>
    <n v="0"/>
    <n v="100000"/>
    <n v="0"/>
    <n v="0"/>
    <n v="0"/>
    <n v="0.42599999999999999"/>
    <s v="Low"/>
    <n v="42600"/>
    <m/>
    <m/>
    <m/>
    <m/>
    <m/>
    <m/>
    <m/>
    <m/>
    <m/>
  </r>
  <r>
    <s v="DIVIDENDO US$ 0,425869"/>
    <d v="2015-12-21T00:00:00"/>
    <x v="958"/>
    <s v="US$"/>
    <x v="1014"/>
    <n v="0"/>
    <n v="100000"/>
    <n v="0"/>
    <n v="0"/>
    <n v="0"/>
    <n v="0.42599999999999999"/>
    <s v="Low"/>
    <n v="42600"/>
    <m/>
    <m/>
    <m/>
    <m/>
    <m/>
    <m/>
    <m/>
    <m/>
    <m/>
  </r>
  <r>
    <s v="DIVIDENDO US$ 0,424597"/>
    <d v="2017-07-06T00:00:00"/>
    <x v="1363"/>
    <s v="US$"/>
    <x v="1171"/>
    <n v="0"/>
    <n v="100000"/>
    <n v="0"/>
    <n v="0"/>
    <n v="0"/>
    <n v="0.42499999999999999"/>
    <s v="Low"/>
    <n v="42500"/>
    <m/>
    <m/>
    <m/>
    <m/>
    <m/>
    <m/>
    <m/>
    <m/>
    <m/>
  </r>
  <r>
    <s v="DIVIDENDO US$ 0,425"/>
    <d v="2016-10-20T00:00:00"/>
    <x v="1458"/>
    <s v="US$"/>
    <x v="1152"/>
    <n v="0"/>
    <n v="100000"/>
    <n v="0"/>
    <n v="0"/>
    <n v="0"/>
    <n v="0.42499999999999999"/>
    <s v="Low"/>
    <n v="42500"/>
    <m/>
    <m/>
    <m/>
    <m/>
    <m/>
    <m/>
    <m/>
    <m/>
    <m/>
  </r>
  <r>
    <s v="DIVIDENDO US$ 0,425"/>
    <d v="2016-07-19T00:00:00"/>
    <x v="1052"/>
    <s v="US$"/>
    <x v="1152"/>
    <n v="0"/>
    <n v="100000"/>
    <n v="0"/>
    <n v="0"/>
    <n v="0"/>
    <n v="0.42499999999999999"/>
    <s v="Low"/>
    <n v="42500"/>
    <m/>
    <m/>
    <m/>
    <m/>
    <m/>
    <m/>
    <m/>
    <m/>
    <m/>
  </r>
  <r>
    <s v="DIVIDENDO US$ 0,425"/>
    <d v="2016-04-20T00:00:00"/>
    <x v="943"/>
    <s v="US$"/>
    <x v="1152"/>
    <n v="0"/>
    <n v="100000"/>
    <n v="0"/>
    <n v="0"/>
    <n v="0"/>
    <n v="0.42499999999999999"/>
    <s v="Low"/>
    <n v="42500"/>
    <m/>
    <m/>
    <m/>
    <m/>
    <m/>
    <m/>
    <m/>
    <m/>
    <m/>
  </r>
  <r>
    <s v="DIVIDENDO US$ 0,425"/>
    <d v="2016-01-20T00:00:00"/>
    <x v="1459"/>
    <s v="US$"/>
    <x v="1152"/>
    <n v="0"/>
    <n v="100000"/>
    <n v="0"/>
    <n v="0"/>
    <n v="0"/>
    <n v="0.42499999999999999"/>
    <s v="Low"/>
    <n v="42500"/>
    <m/>
    <m/>
    <m/>
    <m/>
    <m/>
    <m/>
    <m/>
    <m/>
    <m/>
  </r>
  <r>
    <s v="DIVIDENDO US$ 0,423831"/>
    <d v="2015-12-24T00:00:00"/>
    <x v="968"/>
    <s v="US$"/>
    <x v="1141"/>
    <n v="0"/>
    <n v="100000"/>
    <n v="0"/>
    <n v="0"/>
    <n v="0"/>
    <n v="0.42399999999999999"/>
    <s v="Low"/>
    <n v="42400"/>
    <m/>
    <m/>
    <m/>
    <m/>
    <m/>
    <m/>
    <m/>
    <m/>
    <m/>
  </r>
  <r>
    <s v="DIVIDENDO US$ 0,422783"/>
    <d v="2016-12-22T00:00:00"/>
    <x v="135"/>
    <s v="US$"/>
    <x v="1171"/>
    <n v="0"/>
    <n v="100000"/>
    <n v="0"/>
    <n v="0"/>
    <n v="0"/>
    <n v="0.42299999999999999"/>
    <s v="Low"/>
    <n v="42300"/>
    <m/>
    <m/>
    <m/>
    <m/>
    <m/>
    <m/>
    <m/>
    <m/>
    <m/>
  </r>
  <r>
    <s v="DIVIDENDO US$ 0,421819"/>
    <d v="2017-06-27T00:00:00"/>
    <x v="856"/>
    <s v="US$"/>
    <x v="1127"/>
    <n v="0"/>
    <n v="100000"/>
    <n v="0"/>
    <n v="0"/>
    <n v="0"/>
    <n v="0.42199999999999999"/>
    <s v="Low"/>
    <n v="42200"/>
    <m/>
    <m/>
    <m/>
    <m/>
    <m/>
    <m/>
    <m/>
    <m/>
    <m/>
  </r>
  <r>
    <s v="DIVIDENDO US$ 1,685"/>
    <d v="2018-12-20T00:00:00"/>
    <x v="815"/>
    <s v="US$"/>
    <x v="1175"/>
    <n v="0"/>
    <n v="25000"/>
    <n v="0"/>
    <n v="0"/>
    <n v="0"/>
    <n v="1.6850000000000001"/>
    <s v="Medium"/>
    <n v="42125"/>
    <m/>
    <m/>
    <m/>
    <m/>
    <m/>
    <m/>
    <m/>
    <m/>
    <m/>
  </r>
  <r>
    <s v="DIVIDENDO US$ 0,420658"/>
    <d v="2021-03-25T00:00:00"/>
    <x v="500"/>
    <s v="US$"/>
    <x v="1127"/>
    <n v="0"/>
    <n v="100000"/>
    <n v="0"/>
    <n v="0"/>
    <n v="0"/>
    <n v="0.42099999999999999"/>
    <s v="Low"/>
    <n v="42100"/>
    <m/>
    <m/>
    <m/>
    <m/>
    <m/>
    <m/>
    <m/>
    <m/>
    <m/>
  </r>
  <r>
    <s v="DIVIDENDO US$ 0,420894"/>
    <d v="2016-12-21T00:00:00"/>
    <x v="854"/>
    <s v="US$"/>
    <x v="1075"/>
    <n v="0"/>
    <n v="100000"/>
    <n v="0"/>
    <n v="0"/>
    <n v="0"/>
    <n v="0.42099999999999999"/>
    <s v="Low"/>
    <n v="42100"/>
    <m/>
    <m/>
    <m/>
    <m/>
    <m/>
    <m/>
    <m/>
    <m/>
    <m/>
  </r>
  <r>
    <s v="DIVIDENDO US$ 0,420902"/>
    <d v="2015-03-25T00:00:00"/>
    <x v="758"/>
    <s v="US$"/>
    <x v="1079"/>
    <n v="0"/>
    <n v="100000"/>
    <n v="0"/>
    <n v="0"/>
    <n v="0"/>
    <n v="0.42099999999999999"/>
    <s v="Low"/>
    <n v="42100"/>
    <m/>
    <m/>
    <m/>
    <m/>
    <m/>
    <m/>
    <m/>
    <m/>
    <m/>
  </r>
  <r>
    <s v="DIVIDENDO PROV US$ 0,42"/>
    <d v="2021-09-14T00:00:00"/>
    <x v="1335"/>
    <s v="US$"/>
    <x v="1176"/>
    <n v="0"/>
    <n v="100000"/>
    <n v="0"/>
    <n v="0"/>
    <n v="0"/>
    <n v="0.42"/>
    <s v="Low"/>
    <n v="42000"/>
    <m/>
    <m/>
    <m/>
    <m/>
    <m/>
    <m/>
    <m/>
    <m/>
    <m/>
  </r>
  <r>
    <s v="DIVIDENDO PROV US$ 0,42"/>
    <d v="2021-06-29T00:00:00"/>
    <x v="57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US$ 0,42"/>
    <d v="2021-06-14T00:00:00"/>
    <x v="1036"/>
    <s v="US$"/>
    <x v="1176"/>
    <n v="0"/>
    <n v="100000"/>
    <n v="0"/>
    <n v="0"/>
    <n v="0"/>
    <n v="0.42"/>
    <s v="Low"/>
    <n v="42000"/>
    <m/>
    <m/>
    <m/>
    <m/>
    <m/>
    <m/>
    <m/>
    <m/>
    <m/>
  </r>
  <r>
    <s v="DIVIDENDO PROV 0 US$ 0,041821"/>
    <d v="2021-06-10T00:00:00"/>
    <x v="103"/>
    <s v="US$"/>
    <x v="907"/>
    <n v="0"/>
    <n v="1000000"/>
    <n v="0"/>
    <n v="0"/>
    <n v="0"/>
    <n v="4.2000000000000003E-2"/>
    <s v="Low"/>
    <n v="42000"/>
    <m/>
    <m/>
    <m/>
    <m/>
    <m/>
    <m/>
    <m/>
    <m/>
    <m/>
  </r>
  <r>
    <s v="DIVIDENDO PROV US$ 0,42"/>
    <d v="2021-03-30T00:00:00"/>
    <x v="826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PROV US$ 0,0419042971"/>
    <d v="2021-04-06T00:00:00"/>
    <x v="230"/>
    <s v="US$"/>
    <x v="882"/>
    <n v="0"/>
    <n v="1000000"/>
    <n v="0"/>
    <n v="0"/>
    <n v="0"/>
    <n v="4.2000000000000003E-2"/>
    <s v="Low"/>
    <n v="42000"/>
    <m/>
    <m/>
    <m/>
    <m/>
    <m/>
    <m/>
    <m/>
    <m/>
    <m/>
  </r>
  <r>
    <s v="DIVIDENDO US$ 0,42"/>
    <d v="2021-03-12T00:00:00"/>
    <x v="834"/>
    <s v="US$"/>
    <x v="1176"/>
    <n v="0"/>
    <n v="100000"/>
    <n v="0"/>
    <n v="0"/>
    <n v="0"/>
    <n v="0.42"/>
    <s v="Low"/>
    <n v="42000"/>
    <m/>
    <m/>
    <m/>
    <m/>
    <m/>
    <m/>
    <m/>
    <m/>
    <m/>
  </r>
  <r>
    <s v="DIVIDENDO PROV US$ 0,0419872"/>
    <d v="2021-02-18T00:00:00"/>
    <x v="1081"/>
    <s v="US$"/>
    <x v="1039"/>
    <n v="0"/>
    <n v="1000000"/>
    <n v="0"/>
    <n v="0"/>
    <n v="0"/>
    <n v="4.2000000000000003E-2"/>
    <s v="Low"/>
    <n v="42000"/>
    <m/>
    <m/>
    <m/>
    <m/>
    <m/>
    <m/>
    <m/>
    <m/>
    <m/>
  </r>
  <r>
    <s v="DIVIDENDO US$ 0,42"/>
    <d v="2020-12-30T00:00:00"/>
    <x v="1030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US$ 0,42"/>
    <d v="2020-09-29T00:00:00"/>
    <x v="1460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US$ 0,42"/>
    <d v="2020-06-29T00:00:00"/>
    <x v="1461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US$ 0,41988"/>
    <d v="2020-03-25T00:00:00"/>
    <x v="731"/>
    <s v="US$"/>
    <x v="1130"/>
    <n v="0"/>
    <n v="100000"/>
    <n v="0"/>
    <n v="0"/>
    <n v="0"/>
    <n v="0.42"/>
    <s v="Low"/>
    <n v="42000"/>
    <m/>
    <m/>
    <m/>
    <m/>
    <m/>
    <m/>
    <m/>
    <m/>
    <m/>
  </r>
  <r>
    <s v="DIVIDENDO US$ 0,21"/>
    <d v="2020-01-07T00:00:00"/>
    <x v="132"/>
    <s v="US$"/>
    <x v="1153"/>
    <n v="0"/>
    <n v="200000"/>
    <n v="0"/>
    <n v="0"/>
    <n v="0"/>
    <n v="0.21"/>
    <s v="Low"/>
    <n v="42000"/>
    <m/>
    <m/>
    <m/>
    <m/>
    <m/>
    <m/>
    <m/>
    <m/>
    <m/>
  </r>
  <r>
    <s v="DIVIDENDO US$ 0,42"/>
    <d v="2019-12-30T00:00:00"/>
    <x v="810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PROV US$ 0,04213111"/>
    <d v="2019-11-16T00:00:00"/>
    <x v="1080"/>
    <s v="US$"/>
    <x v="1120"/>
    <n v="0"/>
    <n v="1000000"/>
    <n v="0"/>
    <n v="0"/>
    <n v="0"/>
    <n v="4.2000000000000003E-2"/>
    <s v="Low"/>
    <n v="42000"/>
    <m/>
    <m/>
    <m/>
    <m/>
    <m/>
    <m/>
    <m/>
    <m/>
    <m/>
  </r>
  <r>
    <s v="DIVIDENDO US$ 0,21"/>
    <d v="2019-10-01T00:00:00"/>
    <x v="1051"/>
    <s v="US$"/>
    <x v="1153"/>
    <n v="0"/>
    <n v="200000"/>
    <n v="0"/>
    <n v="0"/>
    <n v="0"/>
    <n v="0.21"/>
    <s v="Low"/>
    <n v="42000"/>
    <m/>
    <m/>
    <m/>
    <m/>
    <m/>
    <m/>
    <m/>
    <m/>
    <m/>
  </r>
  <r>
    <s v="DIVIDENDO US$ 0,42"/>
    <d v="2019-09-27T00:00:00"/>
    <x v="1462"/>
    <s v="US$"/>
    <x v="1177"/>
    <n v="0"/>
    <n v="100000"/>
    <n v="0"/>
    <n v="0"/>
    <n v="0"/>
    <n v="0.42"/>
    <s v="Low"/>
    <n v="42000"/>
    <m/>
    <m/>
    <m/>
    <m/>
    <m/>
    <m/>
    <m/>
    <m/>
    <m/>
  </r>
  <r>
    <s v="DIVIDENDO US$ 0,21"/>
    <d v="2019-07-02T00:00:00"/>
    <x v="1134"/>
    <s v="US$"/>
    <x v="1153"/>
    <n v="0"/>
    <n v="200000"/>
    <n v="0"/>
    <n v="0"/>
    <n v="0"/>
    <n v="0.21"/>
    <s v="Low"/>
    <n v="42000"/>
    <m/>
    <m/>
    <m/>
    <m/>
    <m/>
    <m/>
    <m/>
    <m/>
    <m/>
  </r>
  <r>
    <s v="DIVIDENDO US$ 0,21"/>
    <d v="2019-04-02T00:00:00"/>
    <x v="4"/>
    <s v="US$"/>
    <x v="1153"/>
    <n v="0"/>
    <n v="200000"/>
    <n v="0"/>
    <n v="0"/>
    <n v="0"/>
    <n v="0.21"/>
    <s v="Low"/>
    <n v="42000"/>
    <m/>
    <m/>
    <m/>
    <m/>
    <m/>
    <m/>
    <m/>
    <m/>
    <m/>
  </r>
  <r>
    <s v="DIVIDENDO US$ 0,42"/>
    <d v="2018-08-14T00:00:00"/>
    <x v="541"/>
    <s v="US$"/>
    <x v="1136"/>
    <n v="0"/>
    <n v="100000"/>
    <n v="0"/>
    <n v="0"/>
    <n v="0"/>
    <n v="0.42"/>
    <s v="Low"/>
    <n v="42000"/>
    <m/>
    <m/>
    <m/>
    <m/>
    <m/>
    <m/>
    <m/>
    <m/>
    <m/>
  </r>
  <r>
    <s v="DIVIDENDO US$ 0,42"/>
    <d v="2018-05-16T00:00:00"/>
    <x v="723"/>
    <s v="US$"/>
    <x v="1136"/>
    <n v="0"/>
    <n v="100000"/>
    <n v="0"/>
    <n v="0"/>
    <n v="0"/>
    <n v="0.42"/>
    <s v="Low"/>
    <n v="42000"/>
    <m/>
    <m/>
    <m/>
    <m/>
    <m/>
    <m/>
    <m/>
    <m/>
    <m/>
  </r>
  <r>
    <s v="DIVIDENDO US$ 0,42"/>
    <d v="2018-02-14T00:00:00"/>
    <x v="1295"/>
    <s v="US$"/>
    <x v="1136"/>
    <n v="0"/>
    <n v="100000"/>
    <n v="0"/>
    <n v="0"/>
    <n v="0"/>
    <n v="0.42"/>
    <s v="Low"/>
    <n v="42000"/>
    <m/>
    <m/>
    <m/>
    <m/>
    <m/>
    <m/>
    <m/>
    <m/>
    <m/>
  </r>
  <r>
    <s v="DIVIDENDO US$ 0,42"/>
    <d v="2017-11-15T00:00:00"/>
    <x v="172"/>
    <s v="US$"/>
    <x v="1136"/>
    <n v="0"/>
    <n v="100000"/>
    <n v="0"/>
    <n v="0"/>
    <n v="0"/>
    <n v="0.42"/>
    <s v="Low"/>
    <n v="42000"/>
    <m/>
    <m/>
    <m/>
    <m/>
    <m/>
    <m/>
    <m/>
    <m/>
    <m/>
  </r>
  <r>
    <s v="DIVIDENDO US$ 0,419545"/>
    <d v="2015-12-24T00:00:00"/>
    <x v="968"/>
    <s v="US$"/>
    <x v="1145"/>
    <n v="0"/>
    <n v="100000"/>
    <n v="0"/>
    <n v="0"/>
    <n v="0"/>
    <n v="0.42"/>
    <s v="Low"/>
    <n v="42000"/>
    <m/>
    <m/>
    <m/>
    <m/>
    <m/>
    <m/>
    <m/>
    <m/>
    <m/>
  </r>
  <r>
    <s v="DIVIDENDO US$ 0,42"/>
    <d v="2015-03-02T00:00:00"/>
    <x v="149"/>
    <s v="US$"/>
    <x v="1118"/>
    <n v="0"/>
    <n v="100000"/>
    <n v="0"/>
    <n v="0"/>
    <n v="0"/>
    <n v="0.42"/>
    <s v="Low"/>
    <n v="42000"/>
    <m/>
    <m/>
    <m/>
    <m/>
    <m/>
    <m/>
    <m/>
    <m/>
    <m/>
  </r>
  <r>
    <s v="DIVIDENDO US$ 0,419269"/>
    <d v="2020-12-14T00:00:00"/>
    <x v="89"/>
    <s v="US$"/>
    <x v="1127"/>
    <n v="0"/>
    <n v="100000"/>
    <n v="0"/>
    <n v="0"/>
    <n v="0"/>
    <n v="0.41899999999999998"/>
    <s v="Low"/>
    <n v="41900"/>
    <m/>
    <m/>
    <m/>
    <m/>
    <m/>
    <m/>
    <m/>
    <m/>
    <m/>
  </r>
  <r>
    <s v="DIVIDENDO US$ 0,418705"/>
    <d v="2016-03-01T00:00:00"/>
    <x v="1463"/>
    <s v="US$"/>
    <x v="1141"/>
    <n v="0"/>
    <n v="100000"/>
    <n v="0"/>
    <n v="0"/>
    <n v="0"/>
    <n v="0.41899999999999998"/>
    <s v="Low"/>
    <n v="41900"/>
    <m/>
    <m/>
    <m/>
    <m/>
    <m/>
    <m/>
    <m/>
    <m/>
    <m/>
  </r>
  <r>
    <s v="DIVIDENDO US$ 0,418489"/>
    <d v="2020-09-23T00:00:00"/>
    <x v="891"/>
    <s v="US$"/>
    <x v="1104"/>
    <n v="0"/>
    <n v="100000"/>
    <n v="0"/>
    <n v="0"/>
    <n v="0"/>
    <n v="0.41799999999999998"/>
    <s v="Low"/>
    <n v="41800"/>
    <m/>
    <m/>
    <m/>
    <m/>
    <m/>
    <m/>
    <m/>
    <m/>
    <m/>
  </r>
  <r>
    <s v="DIVIDENDO US$ 0,418042"/>
    <d v="2016-09-01T00:00:00"/>
    <x v="819"/>
    <s v="US$"/>
    <x v="1067"/>
    <n v="0"/>
    <n v="100000"/>
    <n v="0"/>
    <n v="0"/>
    <n v="0"/>
    <n v="0.41799999999999998"/>
    <s v="Low"/>
    <n v="41800"/>
    <m/>
    <m/>
    <m/>
    <m/>
    <m/>
    <m/>
    <m/>
    <m/>
    <m/>
  </r>
  <r>
    <s v="DIVIDENDO US$ 0,417943"/>
    <d v="2016-07-06T00:00:00"/>
    <x v="1380"/>
    <s v="US$"/>
    <x v="1133"/>
    <n v="0"/>
    <n v="100000"/>
    <n v="0"/>
    <n v="0"/>
    <n v="0"/>
    <n v="0.41799999999999998"/>
    <s v="Low"/>
    <n v="41800"/>
    <m/>
    <m/>
    <m/>
    <m/>
    <m/>
    <m/>
    <m/>
    <m/>
    <m/>
  </r>
  <r>
    <s v="DIVIDENDO US$ 0,417275"/>
    <d v="2020-10-01T00:00:00"/>
    <x v="421"/>
    <s v="US$"/>
    <x v="1067"/>
    <n v="0"/>
    <n v="100000"/>
    <n v="0"/>
    <n v="0"/>
    <n v="0"/>
    <n v="0.41699999999999998"/>
    <s v="Low"/>
    <n v="41700"/>
    <m/>
    <m/>
    <m/>
    <m/>
    <m/>
    <m/>
    <m/>
    <m/>
    <m/>
  </r>
  <r>
    <s v="DIVIDENDO US$ 0,416997"/>
    <d v="2017-03-24T00:00:00"/>
    <x v="754"/>
    <s v="US$"/>
    <x v="1079"/>
    <n v="0"/>
    <n v="100000"/>
    <n v="0"/>
    <n v="0"/>
    <n v="0"/>
    <n v="0.41699999999999998"/>
    <s v="Low"/>
    <n v="41700"/>
    <m/>
    <m/>
    <m/>
    <m/>
    <m/>
    <m/>
    <m/>
    <m/>
    <m/>
  </r>
  <r>
    <s v="DIVIDENDO US$ 0,417"/>
    <d v="2015-12-21T00:00:00"/>
    <x v="958"/>
    <s v="US$"/>
    <x v="1069"/>
    <n v="0"/>
    <n v="100000"/>
    <n v="0"/>
    <n v="0"/>
    <n v="0"/>
    <n v="0.41699999999999998"/>
    <s v="Low"/>
    <n v="41700"/>
    <m/>
    <m/>
    <m/>
    <m/>
    <m/>
    <m/>
    <m/>
    <m/>
    <m/>
  </r>
  <r>
    <s v="DIVIDENDO PROV 0 US$ 0,208226"/>
    <d v="2021-06-10T00:00:00"/>
    <x v="103"/>
    <s v="US$"/>
    <x v="1114"/>
    <n v="0"/>
    <n v="200000"/>
    <n v="0"/>
    <n v="0"/>
    <n v="0"/>
    <n v="0.20799999999999999"/>
    <s v="Low"/>
    <n v="41600"/>
    <m/>
    <m/>
    <m/>
    <m/>
    <m/>
    <m/>
    <m/>
    <m/>
    <m/>
  </r>
  <r>
    <s v="DIVIDENDO US$ 0,416017"/>
    <d v="2015-06-25T00:00:00"/>
    <x v="16"/>
    <s v="US$"/>
    <x v="1069"/>
    <n v="0"/>
    <n v="100000"/>
    <n v="0"/>
    <n v="0"/>
    <n v="0"/>
    <n v="0.41599999999999998"/>
    <s v="Low"/>
    <n v="41600"/>
    <m/>
    <m/>
    <m/>
    <m/>
    <m/>
    <m/>
    <m/>
    <m/>
    <m/>
  </r>
  <r>
    <s v="DIVIDENDO US$ 0,415016"/>
    <d v="2018-11-03T00:00:00"/>
    <x v="1234"/>
    <s v="US$"/>
    <x v="1141"/>
    <n v="0"/>
    <n v="100000"/>
    <n v="0"/>
    <n v="0"/>
    <n v="0"/>
    <n v="0.41499999999999998"/>
    <s v="Low"/>
    <n v="41500"/>
    <m/>
    <m/>
    <m/>
    <m/>
    <m/>
    <m/>
    <m/>
    <m/>
    <m/>
  </r>
  <r>
    <s v="DIVIDENDO US$ 0,414886"/>
    <d v="2018-03-22T00:00:00"/>
    <x v="207"/>
    <s v="US$"/>
    <x v="1079"/>
    <n v="0"/>
    <n v="100000"/>
    <n v="0"/>
    <n v="0"/>
    <n v="0"/>
    <n v="0.41499999999999998"/>
    <s v="Low"/>
    <n v="41500"/>
    <m/>
    <m/>
    <m/>
    <m/>
    <m/>
    <m/>
    <m/>
    <m/>
    <m/>
  </r>
  <r>
    <s v="DIVIDENDO PROV US$ 0,0063300486373848800"/>
    <d v="2021-08-17T00:00:00"/>
    <x v="1085"/>
    <s v="US$"/>
    <x v="871"/>
    <n v="0"/>
    <n v="6910939"/>
    <n v="0"/>
    <n v="0"/>
    <n v="0"/>
    <n v="6.0000000000000001E-3"/>
    <s v="Low"/>
    <n v="41465.633999999998"/>
    <m/>
    <m/>
    <m/>
    <m/>
    <m/>
    <m/>
    <m/>
    <m/>
    <m/>
  </r>
  <r>
    <s v="DIVIDENDO PROV US$ 0,0063152590407757900"/>
    <d v="2021-07-21T00:00:00"/>
    <x v="901"/>
    <s v="US$"/>
    <x v="871"/>
    <n v="0"/>
    <n v="6910939"/>
    <n v="0"/>
    <n v="0"/>
    <n v="0"/>
    <n v="6.0000000000000001E-3"/>
    <s v="Low"/>
    <n v="41465.633999999998"/>
    <m/>
    <m/>
    <m/>
    <m/>
    <m/>
    <m/>
    <m/>
    <m/>
    <m/>
  </r>
  <r>
    <s v="DIVIDENDO PROV US$ 0,0064148679277602600"/>
    <d v="2021-04-15T00:00:00"/>
    <x v="845"/>
    <s v="US$"/>
    <x v="871"/>
    <n v="0"/>
    <n v="6910939"/>
    <n v="0"/>
    <n v="0"/>
    <n v="0"/>
    <n v="6.0000000000000001E-3"/>
    <s v="Low"/>
    <n v="41465.633999999998"/>
    <m/>
    <m/>
    <m/>
    <m/>
    <m/>
    <m/>
    <m/>
    <m/>
    <m/>
  </r>
  <r>
    <s v="DIVIDENDO PROV US$ 0,0062759446856776300"/>
    <d v="2021-03-19T00:00:00"/>
    <x v="17"/>
    <s v="US$"/>
    <x v="871"/>
    <n v="0"/>
    <n v="6910939"/>
    <n v="0"/>
    <n v="0"/>
    <n v="0"/>
    <n v="6.0000000000000001E-3"/>
    <s v="Low"/>
    <n v="41465.633999999998"/>
    <m/>
    <m/>
    <m/>
    <m/>
    <m/>
    <m/>
    <m/>
    <m/>
    <m/>
  </r>
  <r>
    <s v="DIVIDENDO PROV 0 US$ 0,206597"/>
    <d v="2021-06-10T00:00:00"/>
    <x v="103"/>
    <s v="US$"/>
    <x v="1122"/>
    <n v="0"/>
    <n v="200000"/>
    <n v="0"/>
    <n v="0"/>
    <n v="0"/>
    <n v="0.20699999999999999"/>
    <s v="Low"/>
    <n v="41400"/>
    <m/>
    <m/>
    <m/>
    <m/>
    <m/>
    <m/>
    <m/>
    <m/>
    <m/>
  </r>
  <r>
    <s v="DIVIDENDO US$ 0,41407"/>
    <d v="2018-03-22T00:00:00"/>
    <x v="207"/>
    <s v="US$"/>
    <x v="1114"/>
    <n v="0"/>
    <n v="100000"/>
    <n v="0"/>
    <n v="0"/>
    <n v="0"/>
    <n v="0.41399999999999998"/>
    <s v="Low"/>
    <n v="41400"/>
    <m/>
    <m/>
    <m/>
    <m/>
    <m/>
    <m/>
    <m/>
    <m/>
    <m/>
  </r>
  <r>
    <s v="DIVIDENDO US$ 0,825845"/>
    <d v="2018-06-19T00:00:00"/>
    <x v="900"/>
    <s v="US$"/>
    <x v="1178"/>
    <n v="0"/>
    <n v="50000"/>
    <n v="0"/>
    <n v="0"/>
    <n v="0"/>
    <n v="0.82599999999999996"/>
    <s v="Low"/>
    <n v="41300"/>
    <m/>
    <m/>
    <m/>
    <m/>
    <m/>
    <m/>
    <m/>
    <m/>
    <m/>
  </r>
  <r>
    <s v="DIVIDENDO US$ 0,413187"/>
    <d v="2018-06-19T00:00:00"/>
    <x v="900"/>
    <s v="US$"/>
    <x v="947"/>
    <n v="0"/>
    <n v="100000"/>
    <n v="0"/>
    <n v="0"/>
    <n v="0"/>
    <n v="0.41299999999999998"/>
    <s v="Low"/>
    <n v="41300"/>
    <m/>
    <m/>
    <m/>
    <m/>
    <m/>
    <m/>
    <m/>
    <m/>
    <m/>
  </r>
  <r>
    <s v="DIVIDENDO US$ 0,412648"/>
    <d v="2015-06-24T00:00:00"/>
    <x v="971"/>
    <s v="US$"/>
    <x v="1122"/>
    <n v="0"/>
    <n v="100000"/>
    <n v="0"/>
    <n v="0"/>
    <n v="0"/>
    <n v="0.41299999999999998"/>
    <s v="Low"/>
    <n v="41300"/>
    <m/>
    <m/>
    <m/>
    <m/>
    <m/>
    <m/>
    <m/>
    <m/>
    <m/>
  </r>
  <r>
    <s v="DIVIDENDO US$ 0,412056"/>
    <d v="2019-03-20T00:00:00"/>
    <x v="1213"/>
    <s v="US$"/>
    <x v="1130"/>
    <n v="0"/>
    <n v="100000"/>
    <n v="0"/>
    <n v="0"/>
    <n v="0"/>
    <n v="0.41199999999999998"/>
    <s v="Low"/>
    <n v="41200"/>
    <m/>
    <m/>
    <m/>
    <m/>
    <m/>
    <m/>
    <m/>
    <m/>
    <m/>
  </r>
  <r>
    <s v="DIVIDENDO US$ 0,824398"/>
    <d v="2018-06-19T00:00:00"/>
    <x v="900"/>
    <s v="US$"/>
    <x v="1169"/>
    <n v="0"/>
    <n v="50000"/>
    <n v="0"/>
    <n v="0"/>
    <n v="0"/>
    <n v="0.82399999999999995"/>
    <s v="Low"/>
    <n v="41200"/>
    <m/>
    <m/>
    <m/>
    <m/>
    <m/>
    <m/>
    <m/>
    <m/>
    <m/>
  </r>
  <r>
    <s v="DIVIDENDO US$ 0,411733"/>
    <d v="2017-06-27T00:00:00"/>
    <x v="856"/>
    <s v="US$"/>
    <x v="1114"/>
    <n v="0"/>
    <n v="100000"/>
    <n v="0"/>
    <n v="0"/>
    <n v="0"/>
    <n v="0.41199999999999998"/>
    <s v="Low"/>
    <n v="41200"/>
    <m/>
    <m/>
    <m/>
    <m/>
    <m/>
    <m/>
    <m/>
    <m/>
    <m/>
  </r>
  <r>
    <s v="DIVIDENDO US$ 0,411369"/>
    <d v="2020-12-14T00:00:00"/>
    <x v="89"/>
    <s v="US$"/>
    <x v="1117"/>
    <n v="0"/>
    <n v="100000"/>
    <n v="0"/>
    <n v="0"/>
    <n v="0"/>
    <n v="0.41099999999999998"/>
    <s v="Low"/>
    <n v="41100"/>
    <m/>
    <m/>
    <m/>
    <m/>
    <m/>
    <m/>
    <m/>
    <m/>
    <m/>
  </r>
  <r>
    <s v="DIVIDENDO US$ 0,410707"/>
    <d v="2020-06-15T00:00:00"/>
    <x v="2"/>
    <s v="US$"/>
    <x v="1108"/>
    <n v="0"/>
    <n v="100000"/>
    <n v="0"/>
    <n v="0"/>
    <n v="0"/>
    <n v="0.41099999999999998"/>
    <s v="Low"/>
    <n v="41100"/>
    <m/>
    <m/>
    <m/>
    <m/>
    <m/>
    <m/>
    <m/>
    <m/>
    <m/>
  </r>
  <r>
    <s v="DIVIDENDO US$ 0,411262"/>
    <d v="2019-06-17T00:00:00"/>
    <x v="191"/>
    <s v="US$"/>
    <x v="1172"/>
    <n v="0"/>
    <n v="100000"/>
    <n v="0"/>
    <n v="0"/>
    <n v="0"/>
    <n v="0.41099999999999998"/>
    <s v="Low"/>
    <n v="41100"/>
    <m/>
    <m/>
    <m/>
    <m/>
    <m/>
    <m/>
    <m/>
    <m/>
    <m/>
  </r>
  <r>
    <s v="DIVIDENDO US$ 0,411154"/>
    <d v="2019-06-17T00:00:00"/>
    <x v="191"/>
    <s v="US$"/>
    <x v="1016"/>
    <n v="0"/>
    <n v="100000"/>
    <n v="0"/>
    <n v="0"/>
    <n v="0"/>
    <n v="0.41099999999999998"/>
    <s v="Low"/>
    <n v="41100"/>
    <m/>
    <m/>
    <m/>
    <m/>
    <m/>
    <m/>
    <m/>
    <m/>
    <m/>
  </r>
  <r>
    <s v="DIVIDENDO DEF US$ 0,007219555943377930"/>
    <d v="2021-02-19T00:00:00"/>
    <x v="860"/>
    <s v="US$"/>
    <x v="990"/>
    <n v="0"/>
    <n v="5858352"/>
    <n v="0"/>
    <n v="0"/>
    <n v="0"/>
    <n v="7.0000000000000001E-3"/>
    <s v="Low"/>
    <n v="41008.464"/>
    <m/>
    <m/>
    <m/>
    <m/>
    <m/>
    <m/>
    <m/>
    <m/>
    <m/>
  </r>
  <r>
    <s v="DIVIDENDO PROV US$ 0,0407400744"/>
    <d v="2021-05-20T00:00:00"/>
    <x v="25"/>
    <s v="US$"/>
    <x v="1140"/>
    <n v="0"/>
    <n v="1000000"/>
    <n v="0"/>
    <n v="0"/>
    <n v="0"/>
    <n v="4.1000000000000002E-2"/>
    <s v="Low"/>
    <n v="41000"/>
    <m/>
    <m/>
    <m/>
    <m/>
    <m/>
    <m/>
    <m/>
    <m/>
    <m/>
  </r>
  <r>
    <s v="DIVIDENDO PROV US$ 0,040636553"/>
    <d v="2021-04-06T00:00:00"/>
    <x v="230"/>
    <s v="US$"/>
    <x v="1165"/>
    <n v="0"/>
    <n v="1000000"/>
    <n v="0"/>
    <n v="0"/>
    <n v="0"/>
    <n v="4.1000000000000002E-2"/>
    <s v="Low"/>
    <n v="41000"/>
    <m/>
    <m/>
    <m/>
    <m/>
    <m/>
    <m/>
    <m/>
    <m/>
    <m/>
  </r>
  <r>
    <s v="DIVIDENDO US$ 0,41"/>
    <d v="2020-11-30T00:00:00"/>
    <x v="115"/>
    <s v="US$"/>
    <x v="1176"/>
    <n v="0"/>
    <n v="100000"/>
    <n v="0"/>
    <n v="0"/>
    <n v="0"/>
    <n v="0.41"/>
    <s v="Low"/>
    <n v="41000"/>
    <m/>
    <m/>
    <m/>
    <m/>
    <m/>
    <m/>
    <m/>
    <m/>
    <m/>
  </r>
  <r>
    <s v="DIVIDENDO US$ 0,41"/>
    <d v="2020-09-14T00:00:00"/>
    <x v="1289"/>
    <s v="US$"/>
    <x v="1176"/>
    <n v="0"/>
    <n v="100000"/>
    <n v="0"/>
    <n v="0"/>
    <n v="0"/>
    <n v="0.41"/>
    <s v="Low"/>
    <n v="41000"/>
    <m/>
    <m/>
    <m/>
    <m/>
    <m/>
    <m/>
    <m/>
    <m/>
    <m/>
  </r>
  <r>
    <s v="DIVIDENDO US$ 0,41"/>
    <d v="2020-06-12T00:00:00"/>
    <x v="1337"/>
    <s v="US$"/>
    <x v="1176"/>
    <n v="0"/>
    <n v="100000"/>
    <n v="0"/>
    <n v="0"/>
    <n v="0"/>
    <n v="0.41"/>
    <s v="Low"/>
    <n v="41000"/>
    <m/>
    <m/>
    <m/>
    <m/>
    <m/>
    <m/>
    <m/>
    <m/>
    <m/>
  </r>
  <r>
    <s v="DIVIDENDO US$ 0,40997"/>
    <d v="2020-06-15T00:00:00"/>
    <x v="2"/>
    <s v="US$"/>
    <x v="1127"/>
    <n v="0"/>
    <n v="100000"/>
    <n v="0"/>
    <n v="0"/>
    <n v="0"/>
    <n v="0.41"/>
    <s v="Low"/>
    <n v="41000"/>
    <m/>
    <m/>
    <m/>
    <m/>
    <m/>
    <m/>
    <m/>
    <m/>
    <m/>
  </r>
  <r>
    <s v="DIVIDENDO PROV US$ 0,41"/>
    <d v="2020-03-13T00:00:00"/>
    <x v="1179"/>
    <s v="US$"/>
    <x v="1176"/>
    <n v="0"/>
    <n v="100000"/>
    <n v="0"/>
    <n v="0"/>
    <n v="0"/>
    <n v="0.41"/>
    <s v="Low"/>
    <n v="41000"/>
    <m/>
    <m/>
    <m/>
    <m/>
    <m/>
    <m/>
    <m/>
    <m/>
    <m/>
  </r>
  <r>
    <s v="DIVIDENDO PROV US$ 0,04083102"/>
    <d v="2019-04-25T00:00:00"/>
    <x v="397"/>
    <s v="US$"/>
    <x v="756"/>
    <n v="0"/>
    <n v="1000000"/>
    <n v="0"/>
    <n v="0"/>
    <n v="0"/>
    <n v="4.1000000000000002E-2"/>
    <s v="Low"/>
    <n v="41000"/>
    <m/>
    <m/>
    <m/>
    <m/>
    <m/>
    <m/>
    <m/>
    <m/>
    <m/>
  </r>
  <r>
    <s v="DIVIDENDO US$ 0,41032"/>
    <d v="2018-06-26T00:00:00"/>
    <x v="568"/>
    <s v="US$"/>
    <x v="1129"/>
    <n v="0"/>
    <n v="100000"/>
    <n v="0"/>
    <n v="0"/>
    <n v="0"/>
    <n v="0.41"/>
    <s v="Low"/>
    <n v="41000"/>
    <m/>
    <m/>
    <m/>
    <m/>
    <m/>
    <m/>
    <m/>
    <m/>
    <m/>
  </r>
  <r>
    <s v="DIVIDENDO US$ 0,409657"/>
    <d v="2017-12-19T00:00:00"/>
    <x v="951"/>
    <s v="US$"/>
    <x v="1122"/>
    <n v="0"/>
    <n v="100000"/>
    <n v="0"/>
    <n v="0"/>
    <n v="0"/>
    <n v="0.41"/>
    <s v="Low"/>
    <n v="41000"/>
    <m/>
    <m/>
    <m/>
    <m/>
    <m/>
    <m/>
    <m/>
    <m/>
    <m/>
  </r>
  <r>
    <s v="DIVIDENDO US$ 0,410385"/>
    <d v="2016-03-23T00:00:00"/>
    <x v="1015"/>
    <s v="US$"/>
    <x v="1122"/>
    <n v="0"/>
    <n v="100000"/>
    <n v="0"/>
    <n v="0"/>
    <n v="0"/>
    <n v="0.41"/>
    <s v="Low"/>
    <n v="41000"/>
    <m/>
    <m/>
    <m/>
    <m/>
    <m/>
    <m/>
    <m/>
    <m/>
    <m/>
  </r>
  <r>
    <s v="DIVIDENDO US$ 0,409382"/>
    <d v="2018-12-18T00:00:00"/>
    <x v="1199"/>
    <s v="US$"/>
    <x v="1179"/>
    <n v="0"/>
    <n v="100000"/>
    <n v="0"/>
    <n v="0"/>
    <n v="0"/>
    <n v="0.40899999999999997"/>
    <s v="Low"/>
    <n v="40900"/>
    <m/>
    <m/>
    <m/>
    <m/>
    <m/>
    <m/>
    <m/>
    <m/>
    <m/>
  </r>
  <r>
    <s v="DIVIDENDO US$ 0,408691"/>
    <d v="2016-09-26T00:00:00"/>
    <x v="737"/>
    <s v="US$"/>
    <x v="1096"/>
    <n v="0"/>
    <n v="100000"/>
    <n v="0"/>
    <n v="0"/>
    <n v="0"/>
    <n v="0.40899999999999997"/>
    <s v="Low"/>
    <n v="40900"/>
    <m/>
    <m/>
    <m/>
    <m/>
    <m/>
    <m/>
    <m/>
    <m/>
    <m/>
  </r>
  <r>
    <s v="DIVIDENDO US$ 0,407916"/>
    <d v="2018-06-19T00:00:00"/>
    <x v="900"/>
    <s v="US$"/>
    <x v="1016"/>
    <n v="0"/>
    <n v="100000"/>
    <n v="0"/>
    <n v="0"/>
    <n v="0"/>
    <n v="0.40799999999999997"/>
    <s v="Low"/>
    <n v="40800"/>
    <m/>
    <m/>
    <m/>
    <m/>
    <m/>
    <m/>
    <m/>
    <m/>
    <m/>
  </r>
  <r>
    <s v="DIVIDENDO US$ 0,40835"/>
    <d v="2017-12-21T00:00:00"/>
    <x v="873"/>
    <s v="US$"/>
    <x v="1180"/>
    <n v="0"/>
    <n v="100000"/>
    <n v="0"/>
    <n v="0"/>
    <n v="0"/>
    <n v="0.40799999999999997"/>
    <s v="Low"/>
    <n v="40800"/>
    <m/>
    <m/>
    <m/>
    <m/>
    <m/>
    <m/>
    <m/>
    <m/>
    <m/>
  </r>
  <r>
    <s v="DIVIDENDO US$ 0,408148"/>
    <d v="2016-12-22T00:00:00"/>
    <x v="135"/>
    <s v="US$"/>
    <x v="1029"/>
    <n v="0"/>
    <n v="100000"/>
    <n v="0"/>
    <n v="0"/>
    <n v="0"/>
    <n v="0.40799999999999997"/>
    <s v="Low"/>
    <n v="40800"/>
    <m/>
    <m/>
    <m/>
    <m/>
    <m/>
    <m/>
    <m/>
    <m/>
    <m/>
  </r>
  <r>
    <s v="DIVIDENDO US$ 0,408"/>
    <d v="2016-12-19T00:00:00"/>
    <x v="894"/>
    <s v="US$"/>
    <x v="1058"/>
    <n v="0"/>
    <n v="100000"/>
    <n v="0"/>
    <n v="0"/>
    <n v="0"/>
    <n v="0.40799999999999997"/>
    <s v="Low"/>
    <n v="40800"/>
    <m/>
    <m/>
    <m/>
    <m/>
    <m/>
    <m/>
    <m/>
    <m/>
    <m/>
  </r>
  <r>
    <s v="DIVIDENDO US$ 0,406714"/>
    <d v="2020-09-23T00:00:00"/>
    <x v="891"/>
    <s v="US$"/>
    <x v="1127"/>
    <n v="0"/>
    <n v="100000"/>
    <n v="0"/>
    <n v="0"/>
    <n v="0"/>
    <n v="0.40699999999999997"/>
    <s v="Low"/>
    <n v="40700"/>
    <m/>
    <m/>
    <m/>
    <m/>
    <m/>
    <m/>
    <m/>
    <m/>
    <m/>
  </r>
  <r>
    <s v="DIVIDENDO US$ 0,406706"/>
    <d v="2019-06-17T00:00:00"/>
    <x v="191"/>
    <s v="US$"/>
    <x v="1068"/>
    <n v="0"/>
    <n v="100000"/>
    <n v="0"/>
    <n v="0"/>
    <n v="0"/>
    <n v="0.40699999999999997"/>
    <s v="Low"/>
    <n v="40700"/>
    <m/>
    <m/>
    <m/>
    <m/>
    <m/>
    <m/>
    <m/>
    <m/>
    <m/>
  </r>
  <r>
    <s v="DIVIDENDO US$ 0,407027"/>
    <d v="2017-09-26T00:00:00"/>
    <x v="706"/>
    <s v="US$"/>
    <x v="1114"/>
    <n v="0"/>
    <n v="100000"/>
    <n v="0"/>
    <n v="0"/>
    <n v="0"/>
    <n v="0.40699999999999997"/>
    <s v="Low"/>
    <n v="40700"/>
    <m/>
    <m/>
    <m/>
    <m/>
    <m/>
    <m/>
    <m/>
    <m/>
    <m/>
  </r>
  <r>
    <s v="DIVIDENDO US$ 0,405613"/>
    <d v="2015-04-01T00:00:00"/>
    <x v="1023"/>
    <s v="US$"/>
    <x v="1141"/>
    <n v="0"/>
    <n v="100000"/>
    <n v="0"/>
    <n v="0"/>
    <n v="0"/>
    <n v="0.40600000000000003"/>
    <s v="Low"/>
    <n v="40600"/>
    <m/>
    <m/>
    <m/>
    <m/>
    <m/>
    <m/>
    <m/>
    <m/>
    <m/>
  </r>
  <r>
    <s v="DIVIDENDO US$ 1,217"/>
    <d v="2018-12-20T00:00:00"/>
    <x v="815"/>
    <s v="US$"/>
    <x v="1138"/>
    <n v="0"/>
    <n v="33333"/>
    <n v="0"/>
    <n v="0"/>
    <n v="0"/>
    <n v="1.2170000000000001"/>
    <s v="Medium"/>
    <n v="40566.260999999999"/>
    <m/>
    <m/>
    <m/>
    <m/>
    <m/>
    <m/>
    <m/>
    <m/>
    <m/>
  </r>
  <r>
    <s v="DIVIDENDO US$ 0,810425"/>
    <d v="2019-06-17T00:00:00"/>
    <x v="191"/>
    <s v="US$"/>
    <x v="1178"/>
    <n v="0"/>
    <n v="50000"/>
    <n v="0"/>
    <n v="0"/>
    <n v="0"/>
    <n v="0.81"/>
    <s v="Low"/>
    <n v="40500"/>
    <m/>
    <m/>
    <m/>
    <m/>
    <m/>
    <m/>
    <m/>
    <m/>
    <m/>
  </r>
  <r>
    <s v="DIVIDENDO US$ 0,404771"/>
    <d v="2019-03-20T00:00:00"/>
    <x v="1213"/>
    <s v="US$"/>
    <x v="1104"/>
    <n v="0"/>
    <n v="100000"/>
    <n v="0"/>
    <n v="0"/>
    <n v="0"/>
    <n v="0.40500000000000003"/>
    <s v="Low"/>
    <n v="40500"/>
    <m/>
    <m/>
    <m/>
    <m/>
    <m/>
    <m/>
    <m/>
    <m/>
    <m/>
  </r>
  <r>
    <s v="DIVIDENDO US$ 0,405468"/>
    <d v="2016-09-26T00:00:00"/>
    <x v="737"/>
    <s v="US$"/>
    <x v="1129"/>
    <n v="0"/>
    <n v="100000"/>
    <n v="0"/>
    <n v="0"/>
    <n v="0"/>
    <n v="0.40500000000000003"/>
    <s v="Low"/>
    <n v="40500"/>
    <m/>
    <m/>
    <m/>
    <m/>
    <m/>
    <m/>
    <m/>
    <m/>
    <m/>
  </r>
  <r>
    <s v="DIVIDENDO US$ 0,405355"/>
    <d v="2015-06-25T00:00:00"/>
    <x v="16"/>
    <s v="US$"/>
    <x v="1016"/>
    <n v="0"/>
    <n v="100000"/>
    <n v="0"/>
    <n v="0"/>
    <n v="0"/>
    <n v="0.40500000000000003"/>
    <s v="Low"/>
    <n v="40500"/>
    <m/>
    <m/>
    <m/>
    <m/>
    <m/>
    <m/>
    <m/>
    <m/>
    <m/>
  </r>
  <r>
    <s v="DIVIDENDO US$ 0,27"/>
    <d v="2015-03-13T00:00:00"/>
    <x v="1207"/>
    <s v="US$"/>
    <x v="1105"/>
    <n v="0"/>
    <n v="150000"/>
    <n v="0"/>
    <n v="0"/>
    <n v="0"/>
    <n v="0.27"/>
    <s v="Low"/>
    <n v="40500"/>
    <m/>
    <m/>
    <m/>
    <m/>
    <m/>
    <m/>
    <m/>
    <m/>
    <m/>
  </r>
  <r>
    <s v="DIVIDENDO US$ 0,27"/>
    <d v="2014-12-11T00:00:00"/>
    <x v="1209"/>
    <s v="US$"/>
    <x v="1105"/>
    <n v="0"/>
    <n v="150000"/>
    <n v="0"/>
    <n v="0"/>
    <n v="0"/>
    <n v="0.27"/>
    <s v="Low"/>
    <n v="40500"/>
    <m/>
    <m/>
    <m/>
    <m/>
    <m/>
    <m/>
    <m/>
    <m/>
    <m/>
  </r>
  <r>
    <s v="DIVIDENDO US$ 0,403898"/>
    <d v="2015-06-25T00:00:00"/>
    <x v="16"/>
    <s v="US$"/>
    <x v="947"/>
    <n v="0"/>
    <n v="100000"/>
    <n v="0"/>
    <n v="0"/>
    <n v="0"/>
    <n v="0.40400000000000003"/>
    <s v="Low"/>
    <n v="40400"/>
    <m/>
    <m/>
    <m/>
    <m/>
    <m/>
    <m/>
    <m/>
    <m/>
    <m/>
  </r>
  <r>
    <s v="DIVIDENDO PROV US$ 0,00288150261322"/>
    <d v="2020-11-12T00:00:00"/>
    <x v="325"/>
    <s v="US$"/>
    <x v="1012"/>
    <n v="0"/>
    <n v="13440904"/>
    <n v="0"/>
    <n v="0"/>
    <n v="0"/>
    <n v="3.0000000000000001E-3"/>
    <s v="Low"/>
    <n v="40322.712"/>
    <m/>
    <m/>
    <m/>
    <m/>
    <m/>
    <m/>
    <m/>
    <m/>
    <m/>
  </r>
  <r>
    <s v="DIVIDENDO PROV US$ 0,003329314754424"/>
    <d v="2020-11-12T00:00:00"/>
    <x v="325"/>
    <s v="US$"/>
    <x v="992"/>
    <n v="0"/>
    <n v="13440904"/>
    <n v="0"/>
    <n v="0"/>
    <n v="0"/>
    <n v="3.0000000000000001E-3"/>
    <s v="Low"/>
    <n v="40322.712"/>
    <m/>
    <m/>
    <m/>
    <m/>
    <m/>
    <m/>
    <m/>
    <m/>
    <m/>
  </r>
  <r>
    <s v="DIVIDENDO US$ 0,402"/>
    <d v="2016-12-19T00:00:00"/>
    <x v="894"/>
    <s v="US$"/>
    <x v="945"/>
    <n v="0"/>
    <n v="100000"/>
    <n v="0"/>
    <n v="0"/>
    <n v="0"/>
    <n v="0.40200000000000002"/>
    <s v="Low"/>
    <n v="40200"/>
    <m/>
    <m/>
    <m/>
    <m/>
    <m/>
    <m/>
    <m/>
    <m/>
    <m/>
  </r>
  <r>
    <s v="DIVIDENDO US$ 0,40158"/>
    <d v="2016-06-01T00:00:00"/>
    <x v="1353"/>
    <s v="US$"/>
    <x v="1141"/>
    <n v="0"/>
    <n v="100000"/>
    <n v="0"/>
    <n v="0"/>
    <n v="0"/>
    <n v="0.40200000000000002"/>
    <s v="Low"/>
    <n v="40200"/>
    <m/>
    <m/>
    <m/>
    <m/>
    <m/>
    <m/>
    <m/>
    <m/>
    <m/>
  </r>
  <r>
    <s v="DIVIDENDO US$ 0,401837"/>
    <d v="2015-06-01T00:00:00"/>
    <x v="945"/>
    <s v="US$"/>
    <x v="1141"/>
    <n v="0"/>
    <n v="100000"/>
    <n v="0"/>
    <n v="0"/>
    <n v="0"/>
    <n v="0.40200000000000002"/>
    <s v="Low"/>
    <n v="40200"/>
    <m/>
    <m/>
    <m/>
    <m/>
    <m/>
    <m/>
    <m/>
    <m/>
    <m/>
  </r>
  <r>
    <s v="DIVIDENDO US$ 0,402436"/>
    <d v="2015-05-01T00:00:00"/>
    <x v="641"/>
    <s v="US$"/>
    <x v="1141"/>
    <n v="0"/>
    <n v="100000"/>
    <n v="0"/>
    <n v="0"/>
    <n v="0"/>
    <n v="0.40200000000000002"/>
    <s v="Low"/>
    <n v="40200"/>
    <m/>
    <m/>
    <m/>
    <m/>
    <m/>
    <m/>
    <m/>
    <m/>
    <m/>
  </r>
  <r>
    <s v="DIVIDENDO US$ 0,401459"/>
    <d v="2018-03-22T00:00:00"/>
    <x v="207"/>
    <s v="US$"/>
    <x v="1171"/>
    <n v="0"/>
    <n v="100000"/>
    <n v="0"/>
    <n v="0"/>
    <n v="0"/>
    <n v="0.40100000000000002"/>
    <s v="Low"/>
    <n v="40100"/>
    <m/>
    <m/>
    <m/>
    <m/>
    <m/>
    <m/>
    <m/>
    <m/>
    <m/>
  </r>
  <r>
    <s v="DIVIDENDO US$ 0,400596"/>
    <d v="2016-03-23T00:00:00"/>
    <x v="1015"/>
    <s v="US$"/>
    <x v="1114"/>
    <n v="0"/>
    <n v="100000"/>
    <n v="0"/>
    <n v="0"/>
    <n v="0"/>
    <n v="0.40100000000000002"/>
    <s v="Low"/>
    <n v="40100"/>
    <m/>
    <m/>
    <m/>
    <m/>
    <m/>
    <m/>
    <m/>
    <m/>
    <m/>
  </r>
  <r>
    <s v="DIVIDENDO US$ 0,400501"/>
    <d v="2015-06-24T00:00:00"/>
    <x v="971"/>
    <s v="US$"/>
    <x v="1096"/>
    <n v="0"/>
    <n v="100000"/>
    <n v="0"/>
    <n v="0"/>
    <n v="0"/>
    <n v="0.40100000000000002"/>
    <s v="Low"/>
    <n v="40100"/>
    <m/>
    <m/>
    <m/>
    <m/>
    <m/>
    <m/>
    <m/>
    <m/>
    <m/>
  </r>
  <r>
    <s v="DIVIDENDO PROV US$ 0,0039170936"/>
    <d v="2021-09-09T00:00:00"/>
    <x v="714"/>
    <s v="US$"/>
    <x v="1181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404740348"/>
    <d v="2021-07-29T00:00:00"/>
    <x v="1102"/>
    <s v="US$"/>
    <x v="1182"/>
    <n v="0"/>
    <n v="1000000"/>
    <n v="0"/>
    <n v="0"/>
    <n v="0"/>
    <n v="0.04"/>
    <s v="Low"/>
    <n v="40000"/>
    <m/>
    <m/>
    <m/>
    <m/>
    <m/>
    <m/>
    <m/>
    <m/>
    <m/>
  </r>
  <r>
    <s v="DIVIDENDO PROV US$ 0,00449898997565369"/>
    <d v="2021-07-28T00:00:00"/>
    <x v="1164"/>
    <s v="US$"/>
    <x v="1183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14"/>
    <d v="2021-07-20T00:00:00"/>
    <x v="38"/>
    <s v="US$"/>
    <x v="798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940200313143300"/>
    <d v="2021-05-19T00:00:00"/>
    <x v="159"/>
    <s v="US$"/>
    <x v="1025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128523198244800"/>
    <d v="2021-05-19T00:00:00"/>
    <x v="159"/>
    <s v="US$"/>
    <x v="102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826552797830400"/>
    <d v="2021-05-19T00:00:00"/>
    <x v="159"/>
    <s v="US$"/>
    <x v="97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3491643105968100"/>
    <d v="2021-05-19T00:00:00"/>
    <x v="159"/>
    <s v="US$"/>
    <x v="871"/>
    <n v="0"/>
    <n v="10000000"/>
    <n v="0"/>
    <n v="0"/>
    <n v="0"/>
    <n v="4.0000000000000001E-3"/>
    <s v="Low"/>
    <n v="40000"/>
    <m/>
    <m/>
    <m/>
    <m/>
    <m/>
    <m/>
    <m/>
    <m/>
    <m/>
  </r>
  <r>
    <s v="DIVIDENDO PROV  US$ 0,0035278835"/>
    <d v="2021-03-04T00:00:00"/>
    <x v="1266"/>
    <s v="US$"/>
    <x v="638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21086"/>
    <d v="2020-12-22T00:00:00"/>
    <x v="492"/>
    <s v="US$"/>
    <x v="781"/>
    <n v="0"/>
    <n v="10000000"/>
    <n v="0"/>
    <n v="0"/>
    <n v="0"/>
    <n v="4.0000000000000001E-3"/>
    <s v="Low"/>
    <n v="40000"/>
    <m/>
    <m/>
    <m/>
    <m/>
    <m/>
    <m/>
    <m/>
    <m/>
    <m/>
  </r>
  <r>
    <s v="DIVIDENDO US$ 0,4"/>
    <d v="2020-12-10T00:00:00"/>
    <x v="452"/>
    <s v="US$"/>
    <x v="1071"/>
    <n v="0"/>
    <n v="100000"/>
    <n v="0"/>
    <n v="0"/>
    <n v="0"/>
    <n v="0.4"/>
    <s v="Low"/>
    <n v="40000"/>
    <m/>
    <m/>
    <m/>
    <m/>
    <m/>
    <m/>
    <m/>
    <m/>
    <m/>
  </r>
  <r>
    <s v="DIVIDENDO PROV US$ 0,00388857773257"/>
    <d v="2020-10-22T00:00:00"/>
    <x v="216"/>
    <s v="US$"/>
    <x v="992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9171522313"/>
    <d v="2020-09-30T00:00:00"/>
    <x v="998"/>
    <s v="US$"/>
    <x v="842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1947456965"/>
    <d v="2020-09-30T00:00:00"/>
    <x v="998"/>
    <s v="US$"/>
    <x v="843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969719230262330"/>
    <d v="2020-09-23T00:00:00"/>
    <x v="891"/>
    <s v="US$"/>
    <x v="918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868486156950820"/>
    <d v="2020-08-21T00:00:00"/>
    <x v="442"/>
    <s v="US$"/>
    <x v="991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886645027742680"/>
    <d v="2020-08-21T00:00:00"/>
    <x v="442"/>
    <s v="US$"/>
    <x v="918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750157040751390"/>
    <d v="2020-08-21T00:00:00"/>
    <x v="442"/>
    <s v="US$"/>
    <x v="990"/>
    <n v="0"/>
    <n v="10000000"/>
    <n v="0"/>
    <n v="0"/>
    <n v="0"/>
    <n v="4.0000000000000001E-3"/>
    <s v="Low"/>
    <n v="40000"/>
    <m/>
    <m/>
    <m/>
    <m/>
    <m/>
    <m/>
    <m/>
    <m/>
    <m/>
  </r>
  <r>
    <s v="DIVIDENDO DEF US$ 0,0044715974"/>
    <d v="2020-06-04T00:00:00"/>
    <x v="1155"/>
    <s v="US$"/>
    <x v="118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1413424790761100"/>
    <d v="2020-02-21T00:00:00"/>
    <x v="282"/>
    <s v="US$"/>
    <x v="102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4"/>
    <d v="2019-11-29T00:00:00"/>
    <x v="963"/>
    <s v="US$"/>
    <x v="1176"/>
    <n v="0"/>
    <n v="100000"/>
    <n v="0"/>
    <n v="0"/>
    <n v="0"/>
    <n v="0.4"/>
    <s v="Low"/>
    <n v="40000"/>
    <m/>
    <m/>
    <m/>
    <m/>
    <m/>
    <m/>
    <m/>
    <m/>
    <m/>
  </r>
  <r>
    <s v="DIVIDENDO US$ 0,4"/>
    <d v="2019-09-13T00:00:00"/>
    <x v="1147"/>
    <s v="US$"/>
    <x v="1176"/>
    <n v="0"/>
    <n v="100000"/>
    <n v="0"/>
    <n v="0"/>
    <n v="0"/>
    <n v="0.4"/>
    <s v="Low"/>
    <n v="40000"/>
    <m/>
    <m/>
    <m/>
    <m/>
    <m/>
    <m/>
    <m/>
    <m/>
    <m/>
  </r>
  <r>
    <s v="DIVIDENDO PROV US$ 0,0044755080844989400"/>
    <d v="2019-08-21T00:00:00"/>
    <x v="823"/>
    <s v="US$"/>
    <x v="97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603029997622400"/>
    <d v="2019-08-21T00:00:00"/>
    <x v="823"/>
    <s v="US$"/>
    <x v="102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785491014462800"/>
    <d v="2019-08-21T00:00:00"/>
    <x v="823"/>
    <s v="US$"/>
    <x v="1025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61935763321929"/>
    <d v="2019-07-09T00:00:00"/>
    <x v="1000"/>
    <s v="US$"/>
    <x v="102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63205828106824"/>
    <d v="2019-07-09T00:00:00"/>
    <x v="1000"/>
    <s v="US$"/>
    <x v="1025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362994161980652"/>
    <d v="2019-07-09T00:00:00"/>
    <x v="1000"/>
    <s v="US$"/>
    <x v="974"/>
    <n v="0"/>
    <n v="10000000"/>
    <n v="0"/>
    <n v="0"/>
    <n v="0"/>
    <n v="4.0000000000000001E-3"/>
    <s v="Low"/>
    <n v="40000"/>
    <m/>
    <m/>
    <m/>
    <m/>
    <m/>
    <m/>
    <m/>
    <m/>
    <m/>
  </r>
  <r>
    <s v="DIVIDENDO US$ 0,4"/>
    <d v="2019-06-13T00:00:00"/>
    <x v="1160"/>
    <s v="US$"/>
    <x v="1176"/>
    <n v="0"/>
    <n v="100000"/>
    <n v="0"/>
    <n v="0"/>
    <n v="0"/>
    <n v="0.4"/>
    <s v="Low"/>
    <n v="40000"/>
    <m/>
    <m/>
    <m/>
    <m/>
    <m/>
    <m/>
    <m/>
    <m/>
    <m/>
  </r>
  <r>
    <s v="DIVIDENDO US$ 0,4"/>
    <d v="2019-03-14T00:00:00"/>
    <x v="939"/>
    <s v="US$"/>
    <x v="1176"/>
    <n v="0"/>
    <n v="100000"/>
    <n v="0"/>
    <n v="0"/>
    <n v="0"/>
    <n v="0.4"/>
    <s v="Low"/>
    <n v="40000"/>
    <m/>
    <m/>
    <m/>
    <m/>
    <m/>
    <m/>
    <m/>
    <m/>
    <m/>
  </r>
  <r>
    <s v="DIVIDENDO PROV EURO 0,00432621152392265"/>
    <d v="2018-12-20T00:00:00"/>
    <x v="815"/>
    <s v="EURO"/>
    <x v="854"/>
    <n v="0"/>
    <n v="10000000"/>
    <n v="0"/>
    <n v="0"/>
    <n v="0"/>
    <n v="4.0000000000000001E-3"/>
    <s v="Low"/>
    <n v="40000"/>
    <m/>
    <m/>
    <m/>
    <m/>
    <m/>
    <m/>
    <m/>
    <m/>
    <m/>
  </r>
  <r>
    <s v="DIVIDENDO PROV US$ 0,004450446"/>
    <d v="2018-02-07T00:00:00"/>
    <x v="1464"/>
    <s v="US$"/>
    <x v="1185"/>
    <n v="0"/>
    <n v="10000000"/>
    <n v="0"/>
    <n v="0"/>
    <n v="0"/>
    <n v="4.0000000000000001E-3"/>
    <s v="Low"/>
    <n v="40000"/>
    <m/>
    <m/>
    <m/>
    <m/>
    <m/>
    <m/>
    <m/>
    <m/>
    <m/>
  </r>
  <r>
    <s v="DIVIDENDO US$ 0,399921"/>
    <d v="2017-06-20T00:00:00"/>
    <x v="413"/>
    <s v="US$"/>
    <x v="1108"/>
    <n v="0"/>
    <n v="100000"/>
    <n v="0"/>
    <n v="0"/>
    <n v="0"/>
    <n v="0.4"/>
    <s v="Low"/>
    <n v="40000"/>
    <m/>
    <m/>
    <m/>
    <m/>
    <m/>
    <m/>
    <m/>
    <m/>
    <m/>
  </r>
  <r>
    <s v="DIVIDENDO US$ 0,2"/>
    <d v="2016-08-02T00:00:00"/>
    <x v="1119"/>
    <s v="US$"/>
    <x v="1063"/>
    <n v="0"/>
    <n v="200000"/>
    <n v="0"/>
    <n v="0"/>
    <n v="0"/>
    <n v="0.2"/>
    <s v="Low"/>
    <n v="40000"/>
    <m/>
    <m/>
    <m/>
    <m/>
    <m/>
    <m/>
    <m/>
    <m/>
    <m/>
  </r>
  <r>
    <s v="DIVIDENDO US$ 0,2"/>
    <d v="2016-05-03T00:00:00"/>
    <x v="335"/>
    <s v="US$"/>
    <x v="1063"/>
    <n v="0"/>
    <n v="200000"/>
    <n v="0"/>
    <n v="0"/>
    <n v="0"/>
    <n v="0.2"/>
    <s v="Low"/>
    <n v="40000"/>
    <m/>
    <m/>
    <m/>
    <m/>
    <m/>
    <m/>
    <m/>
    <m/>
    <m/>
  </r>
  <r>
    <s v="DIVIDENDO US$ 0,4"/>
    <d v="2016-02-10T00:00:00"/>
    <x v="1465"/>
    <s v="US$"/>
    <x v="806"/>
    <n v="0"/>
    <n v="100000"/>
    <n v="0"/>
    <n v="0"/>
    <n v="0"/>
    <n v="0.4"/>
    <s v="Low"/>
    <n v="40000"/>
    <m/>
    <m/>
    <m/>
    <m/>
    <m/>
    <m/>
    <m/>
    <m/>
    <m/>
  </r>
  <r>
    <s v="DIVIDENDO US$ 0,2"/>
    <d v="2016-02-02T00:00:00"/>
    <x v="1466"/>
    <s v="US$"/>
    <x v="1063"/>
    <n v="0"/>
    <n v="200000"/>
    <n v="0"/>
    <n v="0"/>
    <n v="0"/>
    <n v="0.2"/>
    <s v="Low"/>
    <n v="40000"/>
    <m/>
    <m/>
    <m/>
    <m/>
    <m/>
    <m/>
    <m/>
    <m/>
    <m/>
  </r>
  <r>
    <s v="DIVIDENDO US$ 0,4"/>
    <d v="2015-11-10T00:00:00"/>
    <x v="344"/>
    <s v="US$"/>
    <x v="806"/>
    <n v="0"/>
    <n v="100000"/>
    <n v="0"/>
    <n v="0"/>
    <n v="0"/>
    <n v="0.4"/>
    <s v="Low"/>
    <n v="40000"/>
    <m/>
    <m/>
    <m/>
    <m/>
    <m/>
    <m/>
    <m/>
    <m/>
    <m/>
  </r>
  <r>
    <s v="DIVIDENDO US$ 0,2"/>
    <d v="2015-11-09T00:00:00"/>
    <x v="344"/>
    <s v="US$"/>
    <x v="1063"/>
    <n v="0"/>
    <n v="200000"/>
    <n v="0"/>
    <n v="0"/>
    <n v="0"/>
    <n v="0.2"/>
    <s v="Low"/>
    <n v="40000"/>
    <m/>
    <m/>
    <m/>
    <m/>
    <m/>
    <m/>
    <m/>
    <m/>
    <m/>
  </r>
  <r>
    <s v="DIVIDENDO US$ 0,4"/>
    <d v="2015-08-12T00:00:00"/>
    <x v="234"/>
    <s v="US$"/>
    <x v="806"/>
    <n v="0"/>
    <n v="100000"/>
    <n v="0"/>
    <n v="0"/>
    <n v="0"/>
    <n v="0.4"/>
    <s v="Low"/>
    <n v="40000"/>
    <m/>
    <m/>
    <m/>
    <m/>
    <m/>
    <m/>
    <m/>
    <m/>
    <m/>
  </r>
  <r>
    <s v="DIVIDENDO US$ 0,39973"/>
    <d v="2015-07-02T00:00:00"/>
    <x v="262"/>
    <s v="US$"/>
    <x v="1133"/>
    <n v="0"/>
    <n v="100000"/>
    <n v="0"/>
    <n v="0"/>
    <n v="0"/>
    <n v="0.4"/>
    <s v="Low"/>
    <n v="40000"/>
    <m/>
    <m/>
    <m/>
    <m/>
    <m/>
    <m/>
    <m/>
    <m/>
    <m/>
  </r>
  <r>
    <s v="DIVIDENDO US$ 0,4"/>
    <d v="2015-04-29T00:00:00"/>
    <x v="49"/>
    <s v="US$"/>
    <x v="806"/>
    <n v="0"/>
    <n v="100000"/>
    <n v="0"/>
    <n v="0"/>
    <n v="0"/>
    <n v="0.4"/>
    <s v="Low"/>
    <n v="40000"/>
    <m/>
    <m/>
    <m/>
    <m/>
    <m/>
    <m/>
    <m/>
    <m/>
    <m/>
  </r>
  <r>
    <s v="DIVIDENDO PROV 0 US$ 0,4"/>
    <d v="2015-04-01T00:00:00"/>
    <x v="519"/>
    <s v="US$"/>
    <x v="1064"/>
    <n v="0"/>
    <n v="100000"/>
    <n v="0"/>
    <n v="0"/>
    <n v="0"/>
    <n v="0.4"/>
    <s v="Low"/>
    <n v="40000"/>
    <m/>
    <m/>
    <m/>
    <m/>
    <m/>
    <m/>
    <m/>
    <m/>
    <m/>
  </r>
  <r>
    <s v="DIVIDENDO US$ 0,4"/>
    <d v="2015-01-02T00:00:00"/>
    <x v="1467"/>
    <s v="US$"/>
    <x v="1064"/>
    <n v="0"/>
    <n v="100000"/>
    <n v="0"/>
    <n v="0"/>
    <n v="0"/>
    <n v="0.4"/>
    <s v="Low"/>
    <n v="40000"/>
    <m/>
    <m/>
    <m/>
    <m/>
    <m/>
    <m/>
    <m/>
    <m/>
    <m/>
  </r>
  <r>
    <s v="DIVIDENDO US$ 0,399116"/>
    <d v="2018-03-22T00:00:00"/>
    <x v="207"/>
    <s v="US$"/>
    <x v="1129"/>
    <n v="0"/>
    <n v="100000"/>
    <n v="0"/>
    <n v="0"/>
    <n v="0"/>
    <n v="0.39900000000000002"/>
    <s v="Low"/>
    <n v="39900"/>
    <m/>
    <m/>
    <m/>
    <m/>
    <m/>
    <m/>
    <m/>
    <m/>
    <m/>
  </r>
  <r>
    <s v="DIVIDENDO US$ 0,399165"/>
    <d v="2016-03-23T00:00:00"/>
    <x v="1015"/>
    <s v="US$"/>
    <x v="1104"/>
    <n v="0"/>
    <n v="100000"/>
    <n v="0"/>
    <n v="0"/>
    <n v="0"/>
    <n v="0.39900000000000002"/>
    <s v="Low"/>
    <n v="39900"/>
    <m/>
    <m/>
    <m/>
    <m/>
    <m/>
    <m/>
    <m/>
    <m/>
    <m/>
  </r>
  <r>
    <s v="DIVIDENDO US$ 0,399"/>
    <d v="2015-12-21T00:00:00"/>
    <x v="958"/>
    <s v="US$"/>
    <x v="1040"/>
    <n v="0"/>
    <n v="100000"/>
    <n v="0"/>
    <n v="0"/>
    <n v="0"/>
    <n v="0.39900000000000002"/>
    <s v="Low"/>
    <n v="39900"/>
    <m/>
    <m/>
    <m/>
    <m/>
    <m/>
    <m/>
    <m/>
    <m/>
    <m/>
  </r>
  <r>
    <s v="DIVIDENDO US$ 0,398778"/>
    <d v="2015-12-21T00:00:00"/>
    <x v="958"/>
    <s v="US$"/>
    <x v="1146"/>
    <n v="0"/>
    <n v="100000"/>
    <n v="0"/>
    <n v="0"/>
    <n v="0"/>
    <n v="0.39900000000000002"/>
    <s v="Low"/>
    <n v="39900"/>
    <m/>
    <m/>
    <m/>
    <m/>
    <m/>
    <m/>
    <m/>
    <m/>
    <m/>
  </r>
  <r>
    <s v="DIVIDENDO US$ 0,398096"/>
    <d v="2021-03-25T00:00:00"/>
    <x v="500"/>
    <s v="US$"/>
    <x v="1130"/>
    <n v="0"/>
    <n v="100000"/>
    <n v="0"/>
    <n v="0"/>
    <n v="0"/>
    <n v="0.39800000000000002"/>
    <s v="Low"/>
    <n v="39800"/>
    <m/>
    <m/>
    <m/>
    <m/>
    <m/>
    <m/>
    <m/>
    <m/>
    <m/>
  </r>
  <r>
    <s v="DIVIDENDO US$ 0,398064"/>
    <d v="2020-06-15T00:00:00"/>
    <x v="2"/>
    <s v="US$"/>
    <x v="981"/>
    <n v="0"/>
    <n v="100000"/>
    <n v="0"/>
    <n v="0"/>
    <n v="0"/>
    <n v="0.39800000000000002"/>
    <s v="Low"/>
    <n v="39800"/>
    <m/>
    <m/>
    <m/>
    <m/>
    <m/>
    <m/>
    <m/>
    <m/>
    <m/>
  </r>
  <r>
    <s v="DIVIDENDO US$ 0,397533"/>
    <d v="2016-06-22T00:00:00"/>
    <x v="954"/>
    <s v="US$"/>
    <x v="1178"/>
    <n v="0"/>
    <n v="100000"/>
    <n v="0"/>
    <n v="0"/>
    <n v="0"/>
    <n v="0.39800000000000002"/>
    <s v="Low"/>
    <n v="39800"/>
    <m/>
    <m/>
    <m/>
    <m/>
    <m/>
    <m/>
    <m/>
    <m/>
    <m/>
  </r>
  <r>
    <s v="DIVIDENDO US$ 0,39773"/>
    <d v="2016-03-23T00:00:00"/>
    <x v="1015"/>
    <s v="US$"/>
    <x v="1133"/>
    <n v="0"/>
    <n v="100000"/>
    <n v="0"/>
    <n v="0"/>
    <n v="0"/>
    <n v="0.39800000000000002"/>
    <s v="Low"/>
    <n v="39800"/>
    <m/>
    <m/>
    <m/>
    <m/>
    <m/>
    <m/>
    <m/>
    <m/>
    <m/>
  </r>
  <r>
    <s v="DIVIDENDO US$ 0,398102"/>
    <d v="2015-12-01T00:00:00"/>
    <x v="1355"/>
    <s v="US$"/>
    <x v="1141"/>
    <n v="0"/>
    <n v="100000"/>
    <n v="0"/>
    <n v="0"/>
    <n v="0"/>
    <n v="0.39800000000000002"/>
    <s v="Low"/>
    <n v="39800"/>
    <m/>
    <m/>
    <m/>
    <m/>
    <m/>
    <m/>
    <m/>
    <m/>
    <m/>
  </r>
  <r>
    <s v="DIVIDENDO US$ 0,398339"/>
    <d v="2015-10-01T00:00:00"/>
    <x v="1449"/>
    <s v="US$"/>
    <x v="1141"/>
    <n v="0"/>
    <n v="100000"/>
    <n v="0"/>
    <n v="0"/>
    <n v="0"/>
    <n v="0.39800000000000002"/>
    <s v="Low"/>
    <n v="39800"/>
    <m/>
    <m/>
    <m/>
    <m/>
    <m/>
    <m/>
    <m/>
    <m/>
    <m/>
  </r>
  <r>
    <s v="DIVIDENDO US$ 0,397503"/>
    <d v="2015-09-25T00:00:00"/>
    <x v="1316"/>
    <s v="US$"/>
    <x v="1127"/>
    <n v="0"/>
    <n v="100000"/>
    <n v="0"/>
    <n v="0"/>
    <n v="0"/>
    <n v="0.39800000000000002"/>
    <s v="Low"/>
    <n v="39800"/>
    <m/>
    <m/>
    <m/>
    <m/>
    <m/>
    <m/>
    <m/>
    <m/>
    <m/>
  </r>
  <r>
    <s v="DIVIDENDO US$ 0,396506"/>
    <d v="2019-06-17T00:00:00"/>
    <x v="191"/>
    <s v="US$"/>
    <x v="1117"/>
    <n v="0"/>
    <n v="100000"/>
    <n v="0"/>
    <n v="0"/>
    <n v="0"/>
    <n v="0.39700000000000002"/>
    <s v="Low"/>
    <n v="39700"/>
    <m/>
    <m/>
    <m/>
    <m/>
    <m/>
    <m/>
    <m/>
    <m/>
    <m/>
  </r>
  <r>
    <s v="DIVIDENDO US$ 0,396554"/>
    <d v="2019-03-20T00:00:00"/>
    <x v="1213"/>
    <s v="US$"/>
    <x v="1127"/>
    <n v="0"/>
    <n v="100000"/>
    <n v="0"/>
    <n v="0"/>
    <n v="0"/>
    <n v="0.39700000000000002"/>
    <s v="Low"/>
    <n v="39700"/>
    <m/>
    <m/>
    <m/>
    <m/>
    <m/>
    <m/>
    <m/>
    <m/>
    <m/>
  </r>
  <r>
    <s v="DIVIDENDO US$ 0,397431"/>
    <d v="2017-12-21T00:00:00"/>
    <x v="873"/>
    <s v="US$"/>
    <x v="1145"/>
    <n v="0"/>
    <n v="100000"/>
    <n v="0"/>
    <n v="0"/>
    <n v="0"/>
    <n v="0.39700000000000002"/>
    <s v="Low"/>
    <n v="39700"/>
    <m/>
    <m/>
    <m/>
    <m/>
    <m/>
    <m/>
    <m/>
    <m/>
    <m/>
  </r>
  <r>
    <s v="DIVIDENDO US$ 0,396762"/>
    <d v="2016-07-01T00:00:00"/>
    <x v="1427"/>
    <s v="US$"/>
    <x v="1141"/>
    <n v="0"/>
    <n v="100000"/>
    <n v="0"/>
    <n v="0"/>
    <n v="0"/>
    <n v="0.39700000000000002"/>
    <s v="Low"/>
    <n v="39700"/>
    <m/>
    <m/>
    <m/>
    <m/>
    <m/>
    <m/>
    <m/>
    <m/>
    <m/>
  </r>
  <r>
    <s v="DIVIDENDO US$ 0,397182"/>
    <d v="2016-03-23T00:00:00"/>
    <x v="1015"/>
    <s v="US$"/>
    <x v="1079"/>
    <n v="0"/>
    <n v="100000"/>
    <n v="0"/>
    <n v="0"/>
    <n v="0"/>
    <n v="0.39700000000000002"/>
    <s v="Low"/>
    <n v="39700"/>
    <m/>
    <m/>
    <m/>
    <m/>
    <m/>
    <m/>
    <m/>
    <m/>
    <m/>
  </r>
  <r>
    <s v="DIVIDENDO US$ 0,395593"/>
    <d v="2016-12-22T00:00:00"/>
    <x v="135"/>
    <s v="US$"/>
    <x v="1174"/>
    <n v="0"/>
    <n v="100000"/>
    <n v="0"/>
    <n v="0"/>
    <n v="0"/>
    <n v="0.39600000000000002"/>
    <s v="Low"/>
    <n v="39600"/>
    <m/>
    <m/>
    <m/>
    <m/>
    <m/>
    <m/>
    <m/>
    <m/>
    <m/>
  </r>
  <r>
    <s v="DIVIDENDO US$ 0,396208"/>
    <d v="2016-12-21T00:00:00"/>
    <x v="854"/>
    <s v="US$"/>
    <x v="1115"/>
    <n v="0"/>
    <n v="100000"/>
    <n v="0"/>
    <n v="0"/>
    <n v="0"/>
    <n v="0.39600000000000002"/>
    <s v="Low"/>
    <n v="39600"/>
    <m/>
    <m/>
    <m/>
    <m/>
    <m/>
    <m/>
    <m/>
    <m/>
    <m/>
  </r>
  <r>
    <s v="DIVIDENDO US$ 0,396117"/>
    <d v="2015-08-03T00:00:00"/>
    <x v="1468"/>
    <s v="US$"/>
    <x v="1141"/>
    <n v="0"/>
    <n v="100000"/>
    <n v="0"/>
    <n v="0"/>
    <n v="0"/>
    <n v="0.39600000000000002"/>
    <s v="Low"/>
    <n v="39600"/>
    <m/>
    <m/>
    <m/>
    <m/>
    <m/>
    <m/>
    <m/>
    <m/>
    <m/>
  </r>
  <r>
    <s v="DIVIDENDO US$ 0,395422"/>
    <d v="2016-12-21T00:00:00"/>
    <x v="854"/>
    <s v="US$"/>
    <x v="1126"/>
    <n v="0"/>
    <n v="100000"/>
    <n v="0"/>
    <n v="0"/>
    <n v="0"/>
    <n v="0.39500000000000002"/>
    <s v="Low"/>
    <n v="39500"/>
    <m/>
    <m/>
    <m/>
    <m/>
    <m/>
    <m/>
    <m/>
    <m/>
    <m/>
  </r>
  <r>
    <s v="DIVIDENDO US$ 0,39498"/>
    <d v="2016-07-06T00:00:00"/>
    <x v="1380"/>
    <s v="US$"/>
    <x v="1171"/>
    <n v="0"/>
    <n v="100000"/>
    <n v="0"/>
    <n v="0"/>
    <n v="0"/>
    <n v="0.39500000000000002"/>
    <s v="Low"/>
    <n v="39500"/>
    <m/>
    <m/>
    <m/>
    <m/>
    <m/>
    <m/>
    <m/>
    <m/>
    <m/>
  </r>
  <r>
    <s v="DIVIDENDO US$ 0,394715"/>
    <d v="2015-07-01T00:00:00"/>
    <x v="1183"/>
    <s v="US$"/>
    <x v="1141"/>
    <n v="0"/>
    <n v="100000"/>
    <n v="0"/>
    <n v="0"/>
    <n v="0"/>
    <n v="0.39500000000000002"/>
    <s v="Low"/>
    <n v="39500"/>
    <m/>
    <m/>
    <m/>
    <m/>
    <m/>
    <m/>
    <m/>
    <m/>
    <m/>
  </r>
  <r>
    <s v="DIVIDENDO US$ 0,393913"/>
    <d v="2019-12-16T00:00:00"/>
    <x v="892"/>
    <s v="US$"/>
    <x v="1179"/>
    <n v="0"/>
    <n v="100000"/>
    <n v="0"/>
    <n v="0"/>
    <n v="0"/>
    <n v="0.39400000000000002"/>
    <s v="Low"/>
    <n v="39400"/>
    <m/>
    <m/>
    <m/>
    <m/>
    <m/>
    <m/>
    <m/>
    <m/>
    <m/>
  </r>
  <r>
    <s v="DIVIDENDO US$ 0,3943"/>
    <d v="2018-04-02T00:00:00"/>
    <x v="522"/>
    <s v="US$"/>
    <x v="1125"/>
    <n v="0"/>
    <n v="100000"/>
    <n v="0"/>
    <n v="0"/>
    <n v="0"/>
    <n v="0.39400000000000002"/>
    <s v="Low"/>
    <n v="39400"/>
    <m/>
    <m/>
    <m/>
    <m/>
    <m/>
    <m/>
    <m/>
    <m/>
    <m/>
  </r>
  <r>
    <s v="DIVIDENDO US$ 0,393805"/>
    <d v="2015-11-02T00:00:00"/>
    <x v="916"/>
    <s v="US$"/>
    <x v="1141"/>
    <n v="0"/>
    <n v="100000"/>
    <n v="0"/>
    <n v="0"/>
    <n v="0"/>
    <n v="0.39400000000000002"/>
    <s v="Low"/>
    <n v="39400"/>
    <m/>
    <m/>
    <m/>
    <m/>
    <m/>
    <m/>
    <m/>
    <m/>
    <m/>
  </r>
  <r>
    <s v="DIVIDENDO US$ 0,392612"/>
    <d v="2018-06-19T00:00:00"/>
    <x v="900"/>
    <s v="US$"/>
    <x v="1108"/>
    <n v="0"/>
    <n v="100000"/>
    <n v="0"/>
    <n v="0"/>
    <n v="0"/>
    <n v="0.39300000000000002"/>
    <s v="Low"/>
    <n v="39300"/>
    <m/>
    <m/>
    <m/>
    <m/>
    <m/>
    <m/>
    <m/>
    <m/>
    <m/>
  </r>
  <r>
    <s v="DIVIDENDO US$ 0,393188"/>
    <d v="2015-03-02T00:00:00"/>
    <x v="1028"/>
    <s v="US$"/>
    <x v="1141"/>
    <n v="0"/>
    <n v="100000"/>
    <n v="0"/>
    <n v="0"/>
    <n v="0"/>
    <n v="0.39300000000000002"/>
    <s v="Low"/>
    <n v="39300"/>
    <m/>
    <m/>
    <m/>
    <m/>
    <m/>
    <m/>
    <m/>
    <m/>
    <m/>
  </r>
  <r>
    <s v="DIVIDENDO US$ 1,1787"/>
    <d v="2019-12-23T00:00:00"/>
    <x v="287"/>
    <s v="US$"/>
    <x v="1090"/>
    <n v="0"/>
    <n v="33333"/>
    <n v="0"/>
    <n v="0"/>
    <n v="0"/>
    <n v="1.179"/>
    <s v="Medium"/>
    <n v="39299.607000000004"/>
    <m/>
    <m/>
    <m/>
    <m/>
    <m/>
    <m/>
    <m/>
    <m/>
    <m/>
  </r>
  <r>
    <s v="DIVIDENDO US$ 0,392094"/>
    <d v="2019-03-20T00:00:00"/>
    <x v="1213"/>
    <s v="US$"/>
    <x v="1133"/>
    <n v="0"/>
    <n v="100000"/>
    <n v="0"/>
    <n v="0"/>
    <n v="0"/>
    <n v="0.39200000000000002"/>
    <s v="Low"/>
    <n v="39200"/>
    <m/>
    <m/>
    <m/>
    <m/>
    <m/>
    <m/>
    <m/>
    <m/>
    <m/>
  </r>
  <r>
    <s v="DIVIDENDO US$ 0,391489"/>
    <d v="2021-03-25T00:00:00"/>
    <x v="500"/>
    <s v="US$"/>
    <x v="1079"/>
    <n v="0"/>
    <n v="100000"/>
    <n v="0"/>
    <n v="0"/>
    <n v="0"/>
    <n v="0.39100000000000001"/>
    <s v="Low"/>
    <n v="39100"/>
    <m/>
    <m/>
    <m/>
    <m/>
    <m/>
    <m/>
    <m/>
    <m/>
    <m/>
  </r>
  <r>
    <s v="DIVIDENDO US$ 0,391324"/>
    <d v="2020-06-15T00:00:00"/>
    <x v="2"/>
    <s v="US$"/>
    <x v="1093"/>
    <n v="0"/>
    <n v="100000"/>
    <n v="0"/>
    <n v="0"/>
    <n v="0"/>
    <n v="0.39100000000000001"/>
    <s v="Low"/>
    <n v="39100"/>
    <m/>
    <m/>
    <m/>
    <m/>
    <m/>
    <m/>
    <m/>
    <m/>
    <m/>
  </r>
  <r>
    <s v="DIVIDENDO US$ 0,39105"/>
    <d v="2018-12-18T00:00:00"/>
    <x v="1199"/>
    <s v="US$"/>
    <x v="1141"/>
    <n v="0"/>
    <n v="100000"/>
    <n v="0"/>
    <n v="0"/>
    <n v="0"/>
    <n v="0.39100000000000001"/>
    <s v="Low"/>
    <n v="39100"/>
    <m/>
    <m/>
    <m/>
    <m/>
    <m/>
    <m/>
    <m/>
    <m/>
    <m/>
  </r>
  <r>
    <s v="DIVIDENDO US$ 0,391057"/>
    <d v="2016-02-01T00:00:00"/>
    <x v="966"/>
    <s v="US$"/>
    <x v="1141"/>
    <n v="0"/>
    <n v="100000"/>
    <n v="0"/>
    <n v="0"/>
    <n v="0"/>
    <n v="0.39100000000000001"/>
    <s v="Low"/>
    <n v="39100"/>
    <m/>
    <m/>
    <m/>
    <m/>
    <m/>
    <m/>
    <m/>
    <m/>
    <m/>
  </r>
  <r>
    <s v="DIVIDENDO US$ 0,391319"/>
    <d v="2015-03-25T00:00:00"/>
    <x v="758"/>
    <s v="US$"/>
    <x v="1096"/>
    <n v="0"/>
    <n v="100000"/>
    <n v="0"/>
    <n v="0"/>
    <n v="0"/>
    <n v="0.39100000000000001"/>
    <s v="Low"/>
    <n v="39100"/>
    <m/>
    <m/>
    <m/>
    <m/>
    <m/>
    <m/>
    <m/>
    <m/>
    <m/>
  </r>
  <r>
    <s v="DIVIDENDO PROV US$ 0,39"/>
    <d v="2021-07-29T00:00:00"/>
    <x v="475"/>
    <s v="US$"/>
    <x v="1186"/>
    <n v="0"/>
    <n v="100000"/>
    <n v="0"/>
    <n v="0"/>
    <n v="0"/>
    <n v="0.39"/>
    <s v="Low"/>
    <n v="39000"/>
    <m/>
    <m/>
    <m/>
    <m/>
    <m/>
    <m/>
    <m/>
    <m/>
    <m/>
  </r>
  <r>
    <s v="DIVIDENDO PROV 0 US$ 0,389643"/>
    <d v="2021-06-10T00:00:00"/>
    <x v="103"/>
    <s v="US$"/>
    <x v="1079"/>
    <n v="0"/>
    <n v="100000"/>
    <n v="0"/>
    <n v="0"/>
    <n v="0"/>
    <n v="0.39"/>
    <s v="Low"/>
    <n v="39000"/>
    <m/>
    <m/>
    <m/>
    <m/>
    <m/>
    <m/>
    <m/>
    <m/>
    <m/>
  </r>
  <r>
    <s v="DIVIDENDO US$ 0,39"/>
    <d v="2021-05-06T00:00:00"/>
    <x v="743"/>
    <s v="US$"/>
    <x v="1186"/>
    <n v="0"/>
    <n v="100000"/>
    <n v="0"/>
    <n v="0"/>
    <n v="0"/>
    <n v="0.39"/>
    <s v="Low"/>
    <n v="39000"/>
    <m/>
    <m/>
    <m/>
    <m/>
    <m/>
    <m/>
    <m/>
    <m/>
    <m/>
  </r>
  <r>
    <s v="DIVIDENDO US$ 0,39"/>
    <d v="2021-01-28T00:00:00"/>
    <x v="1245"/>
    <s v="US$"/>
    <x v="1186"/>
    <n v="0"/>
    <n v="100000"/>
    <n v="0"/>
    <n v="0"/>
    <n v="0"/>
    <n v="0.39"/>
    <s v="Low"/>
    <n v="39000"/>
    <m/>
    <m/>
    <m/>
    <m/>
    <m/>
    <m/>
    <m/>
    <m/>
    <m/>
  </r>
  <r>
    <s v="DIVIDENDO US$ 0,390038"/>
    <d v="2019-09-24T00:00:00"/>
    <x v="141"/>
    <s v="US$"/>
    <x v="1145"/>
    <n v="0"/>
    <n v="100000"/>
    <n v="0"/>
    <n v="0"/>
    <n v="0"/>
    <n v="0.39"/>
    <s v="Low"/>
    <n v="39000"/>
    <m/>
    <m/>
    <m/>
    <m/>
    <m/>
    <m/>
    <m/>
    <m/>
    <m/>
  </r>
  <r>
    <s v="DIVIDENDO US$ 0,39"/>
    <d v="2019-07-03T00:00:00"/>
    <x v="1068"/>
    <s v="US$"/>
    <x v="1173"/>
    <n v="0"/>
    <n v="100000"/>
    <n v="0"/>
    <n v="0"/>
    <n v="0"/>
    <n v="0.39"/>
    <s v="Low"/>
    <n v="39000"/>
    <m/>
    <m/>
    <m/>
    <m/>
    <m/>
    <m/>
    <m/>
    <m/>
    <m/>
  </r>
  <r>
    <s v="DIVIDENDO US$ 0,39"/>
    <d v="2019-04-04T00:00:00"/>
    <x v="20"/>
    <s v="US$"/>
    <x v="1173"/>
    <n v="0"/>
    <n v="100000"/>
    <n v="0"/>
    <n v="0"/>
    <n v="0"/>
    <n v="0.39"/>
    <s v="Low"/>
    <n v="39000"/>
    <m/>
    <m/>
    <m/>
    <m/>
    <m/>
    <m/>
    <m/>
    <m/>
    <m/>
  </r>
  <r>
    <s v="DIVIDENDO US$ 0,39"/>
    <d v="2019-04-01T00:00:00"/>
    <x v="1235"/>
    <s v="US$"/>
    <x v="1125"/>
    <n v="0"/>
    <n v="100000"/>
    <n v="0"/>
    <n v="0"/>
    <n v="0"/>
    <n v="0.39"/>
    <s v="Low"/>
    <n v="39000"/>
    <m/>
    <m/>
    <m/>
    <m/>
    <m/>
    <m/>
    <m/>
    <m/>
    <m/>
  </r>
  <r>
    <s v="DIVIDENDO US$ 0,39"/>
    <d v="2019-01-03T00:00:00"/>
    <x v="1469"/>
    <s v="US$"/>
    <x v="1173"/>
    <n v="0"/>
    <n v="100000"/>
    <n v="0"/>
    <n v="0"/>
    <n v="0"/>
    <n v="0.39"/>
    <s v="Low"/>
    <n v="39000"/>
    <m/>
    <m/>
    <m/>
    <m/>
    <m/>
    <m/>
    <m/>
    <m/>
    <m/>
  </r>
  <r>
    <s v="DIVIDENDO US$ 0,39"/>
    <d v="2018-11-29T00:00:00"/>
    <x v="654"/>
    <s v="US$"/>
    <x v="1176"/>
    <n v="0"/>
    <n v="100000"/>
    <n v="0"/>
    <n v="0"/>
    <n v="0"/>
    <n v="0.39"/>
    <s v="Low"/>
    <n v="39000"/>
    <m/>
    <m/>
    <m/>
    <m/>
    <m/>
    <m/>
    <m/>
    <m/>
    <m/>
  </r>
  <r>
    <s v="DIVIDENDO US$ 0,39"/>
    <d v="2018-10-04T00:00:00"/>
    <x v="871"/>
    <s v="US$"/>
    <x v="1173"/>
    <n v="0"/>
    <n v="100000"/>
    <n v="0"/>
    <n v="0"/>
    <n v="0"/>
    <n v="0.39"/>
    <s v="Low"/>
    <n v="39000"/>
    <m/>
    <m/>
    <m/>
    <m/>
    <m/>
    <m/>
    <m/>
    <m/>
    <m/>
  </r>
  <r>
    <s v="DIVIDENDO US$ 0,39"/>
    <d v="2018-09-13T00:00:00"/>
    <x v="1385"/>
    <s v="US$"/>
    <x v="1176"/>
    <n v="0"/>
    <n v="100000"/>
    <n v="0"/>
    <n v="0"/>
    <n v="0"/>
    <n v="0.39"/>
    <s v="Low"/>
    <n v="39000"/>
    <m/>
    <m/>
    <m/>
    <m/>
    <m/>
    <m/>
    <m/>
    <m/>
    <m/>
  </r>
  <r>
    <s v="DIVIDENDO US$ 0,39"/>
    <d v="2018-06-14T00:00:00"/>
    <x v="568"/>
    <s v="US$"/>
    <x v="1176"/>
    <n v="0"/>
    <n v="100000"/>
    <n v="0"/>
    <n v="0"/>
    <n v="0"/>
    <n v="0.39"/>
    <s v="Low"/>
    <n v="39000"/>
    <m/>
    <m/>
    <m/>
    <m/>
    <m/>
    <m/>
    <m/>
    <m/>
    <m/>
  </r>
  <r>
    <s v="DIVIDENDO US$ 0,39"/>
    <d v="2018-05-03T00:00:00"/>
    <x v="1072"/>
    <s v="US$"/>
    <x v="1148"/>
    <n v="0"/>
    <n v="100000"/>
    <n v="0"/>
    <n v="0"/>
    <n v="0"/>
    <n v="0.39"/>
    <s v="Low"/>
    <n v="39000"/>
    <m/>
    <m/>
    <m/>
    <m/>
    <m/>
    <m/>
    <m/>
    <m/>
    <m/>
  </r>
  <r>
    <s v="DIVIDENDO PROV US$ 0,038888189"/>
    <d v="2018-04-18T00:00:00"/>
    <x v="505"/>
    <s v="US$"/>
    <x v="794"/>
    <n v="0"/>
    <n v="1000000"/>
    <n v="0"/>
    <n v="0"/>
    <n v="0"/>
    <n v="3.9E-2"/>
    <s v="Low"/>
    <n v="39000"/>
    <m/>
    <m/>
    <m/>
    <m/>
    <m/>
    <m/>
    <m/>
    <m/>
    <m/>
  </r>
  <r>
    <s v="DIVIDENDO US$ 0,39"/>
    <d v="2018-03-14T00:00:00"/>
    <x v="1163"/>
    <s v="US$"/>
    <x v="1176"/>
    <n v="0"/>
    <n v="100000"/>
    <n v="0"/>
    <n v="0"/>
    <n v="0"/>
    <n v="0.39"/>
    <s v="Low"/>
    <n v="39000"/>
    <m/>
    <m/>
    <m/>
    <m/>
    <m/>
    <m/>
    <m/>
    <m/>
    <m/>
  </r>
  <r>
    <s v="DIVIDENDO US$ 0,39"/>
    <d v="2018-02-01T00:00:00"/>
    <x v="1168"/>
    <s v="US$"/>
    <x v="1148"/>
    <n v="0"/>
    <n v="100000"/>
    <n v="0"/>
    <n v="0"/>
    <n v="0"/>
    <n v="0.39"/>
    <s v="Low"/>
    <n v="39000"/>
    <m/>
    <m/>
    <m/>
    <m/>
    <m/>
    <m/>
    <m/>
    <m/>
    <m/>
  </r>
  <r>
    <s v="DIVIDENDO US$ 0,39"/>
    <d v="2017-11-02T00:00:00"/>
    <x v="1285"/>
    <s v="US$"/>
    <x v="1148"/>
    <n v="0"/>
    <n v="100000"/>
    <n v="0"/>
    <n v="0"/>
    <n v="0"/>
    <n v="0.39"/>
    <s v="Low"/>
    <n v="39000"/>
    <m/>
    <m/>
    <m/>
    <m/>
    <m/>
    <m/>
    <m/>
    <m/>
    <m/>
  </r>
  <r>
    <s v="DIVIDENDO US$ 0,39"/>
    <d v="2017-08-14T00:00:00"/>
    <x v="193"/>
    <s v="US$"/>
    <x v="1136"/>
    <n v="0"/>
    <n v="100000"/>
    <n v="0"/>
    <n v="0"/>
    <n v="0"/>
    <n v="0.39"/>
    <s v="Low"/>
    <n v="39000"/>
    <m/>
    <m/>
    <m/>
    <m/>
    <m/>
    <m/>
    <m/>
    <m/>
    <m/>
  </r>
  <r>
    <s v="DIVIDENDO US$ 0,39"/>
    <d v="2017-08-02T00:00:00"/>
    <x v="1286"/>
    <s v="US$"/>
    <x v="1148"/>
    <n v="0"/>
    <n v="100000"/>
    <n v="0"/>
    <n v="0"/>
    <n v="0"/>
    <n v="0.39"/>
    <s v="Low"/>
    <n v="39000"/>
    <m/>
    <m/>
    <m/>
    <m/>
    <m/>
    <m/>
    <m/>
    <m/>
    <m/>
  </r>
  <r>
    <s v="DIVIDENDO US$ 0,39"/>
    <d v="2017-05-16T00:00:00"/>
    <x v="1088"/>
    <s v="US$"/>
    <x v="1136"/>
    <n v="0"/>
    <n v="100000"/>
    <n v="0"/>
    <n v="0"/>
    <n v="0"/>
    <n v="0.39"/>
    <s v="Low"/>
    <n v="39000"/>
    <m/>
    <m/>
    <m/>
    <m/>
    <m/>
    <m/>
    <m/>
    <m/>
    <m/>
  </r>
  <r>
    <s v="DIVIDENDO US$ 0,39"/>
    <d v="2017-02-14T00:00:00"/>
    <x v="1470"/>
    <s v="US$"/>
    <x v="1136"/>
    <n v="0"/>
    <n v="100000"/>
    <n v="0"/>
    <n v="0"/>
    <n v="0"/>
    <n v="0.39"/>
    <s v="Low"/>
    <n v="39000"/>
    <m/>
    <m/>
    <m/>
    <m/>
    <m/>
    <m/>
    <m/>
    <m/>
    <m/>
  </r>
  <r>
    <s v="DIVIDENDO US$ 0,779847"/>
    <d v="2016-12-21T00:00:00"/>
    <x v="854"/>
    <s v="US$"/>
    <x v="1015"/>
    <n v="0"/>
    <n v="50000"/>
    <n v="0"/>
    <n v="0"/>
    <n v="0"/>
    <n v="0.78"/>
    <s v="Low"/>
    <n v="39000"/>
    <m/>
    <m/>
    <m/>
    <m/>
    <m/>
    <m/>
    <m/>
    <m/>
    <m/>
  </r>
  <r>
    <s v="DIVIDENDO US$ 0,389881"/>
    <d v="2016-12-21T00:00:00"/>
    <x v="854"/>
    <s v="US$"/>
    <x v="1092"/>
    <n v="0"/>
    <n v="100000"/>
    <n v="0"/>
    <n v="0"/>
    <n v="0"/>
    <n v="0.39"/>
    <s v="Low"/>
    <n v="39000"/>
    <m/>
    <m/>
    <m/>
    <m/>
    <m/>
    <m/>
    <m/>
    <m/>
    <m/>
  </r>
  <r>
    <s v="DIVIDENDO US$ 0,39"/>
    <d v="2016-11-15T00:00:00"/>
    <x v="1330"/>
    <s v="US$"/>
    <x v="1136"/>
    <n v="0"/>
    <n v="100000"/>
    <n v="0"/>
    <n v="0"/>
    <n v="0"/>
    <n v="0.39"/>
    <s v="Low"/>
    <n v="39000"/>
    <m/>
    <m/>
    <m/>
    <m/>
    <m/>
    <m/>
    <m/>
    <m/>
    <m/>
  </r>
  <r>
    <s v="DIVIDENDO PROV 0 US$ 0,388599"/>
    <d v="2019-02-01T00:00:00"/>
    <x v="1237"/>
    <s v="US$"/>
    <x v="1141"/>
    <n v="0"/>
    <n v="100000"/>
    <n v="0"/>
    <n v="0"/>
    <n v="0"/>
    <n v="0.38900000000000001"/>
    <s v="Low"/>
    <n v="38900"/>
    <m/>
    <m/>
    <m/>
    <m/>
    <m/>
    <m/>
    <m/>
    <m/>
    <m/>
  </r>
  <r>
    <s v="DIVIDENDO US$ 0,389132"/>
    <d v="2018-10-01T00:00:00"/>
    <x v="387"/>
    <s v="US$"/>
    <x v="1141"/>
    <n v="0"/>
    <n v="100000"/>
    <n v="0"/>
    <n v="0"/>
    <n v="0"/>
    <n v="0.38900000000000001"/>
    <s v="Low"/>
    <n v="38900"/>
    <m/>
    <m/>
    <m/>
    <m/>
    <m/>
    <m/>
    <m/>
    <m/>
    <m/>
  </r>
  <r>
    <s v="DIVIDENDO US$ 0,389455"/>
    <d v="2016-06-22T00:00:00"/>
    <x v="954"/>
    <s v="US$"/>
    <x v="1108"/>
    <n v="0"/>
    <n v="100000"/>
    <n v="0"/>
    <n v="0"/>
    <n v="0"/>
    <n v="0.38900000000000001"/>
    <s v="Low"/>
    <n v="38900"/>
    <m/>
    <m/>
    <m/>
    <m/>
    <m/>
    <m/>
    <m/>
    <m/>
    <m/>
  </r>
  <r>
    <s v="DIVIDENDO $ 0,009869"/>
    <d v="2015-05-23T00:00:00"/>
    <x v="173"/>
    <s v="$"/>
    <x v="694"/>
    <n v="0"/>
    <n v="3883012"/>
    <n v="0"/>
    <n v="0"/>
    <n v="0"/>
    <n v="0.01"/>
    <s v="Low"/>
    <n v="38830.120000000003"/>
    <m/>
    <m/>
    <m/>
    <m/>
    <m/>
    <m/>
    <m/>
    <m/>
    <m/>
  </r>
  <r>
    <s v="DIVIDENDO PROV 0 US$ 0,387003"/>
    <d v="2021-06-10T00:00:00"/>
    <x v="103"/>
    <s v="US$"/>
    <x v="1069"/>
    <n v="0"/>
    <n v="100000"/>
    <n v="0"/>
    <n v="0"/>
    <n v="0"/>
    <n v="0.38700000000000001"/>
    <s v="Low"/>
    <n v="38700"/>
    <m/>
    <m/>
    <m/>
    <m/>
    <m/>
    <m/>
    <m/>
    <m/>
    <m/>
  </r>
  <r>
    <s v="DIVIDENDO US$ 0,386774"/>
    <d v="2017-03-24T00:00:00"/>
    <x v="754"/>
    <s v="US$"/>
    <x v="1130"/>
    <n v="0"/>
    <n v="100000"/>
    <n v="0"/>
    <n v="0"/>
    <n v="0"/>
    <n v="0.38700000000000001"/>
    <s v="Low"/>
    <n v="38700"/>
    <m/>
    <m/>
    <m/>
    <m/>
    <m/>
    <m/>
    <m/>
    <m/>
    <m/>
  </r>
  <r>
    <s v="DIVIDENDO US$ 0,387303"/>
    <d v="2016-12-21T00:00:00"/>
    <x v="854"/>
    <s v="US$"/>
    <x v="1123"/>
    <n v="0"/>
    <n v="100000"/>
    <n v="0"/>
    <n v="0"/>
    <n v="0"/>
    <n v="0.38700000000000001"/>
    <s v="Low"/>
    <n v="38700"/>
    <m/>
    <m/>
    <m/>
    <m/>
    <m/>
    <m/>
    <m/>
    <m/>
    <m/>
  </r>
  <r>
    <s v="DIVIDENDO US$ 0,385826"/>
    <d v="2019-07-01T00:00:00"/>
    <x v="1092"/>
    <s v="US$"/>
    <x v="1141"/>
    <n v="0"/>
    <n v="100000"/>
    <n v="0"/>
    <n v="0"/>
    <n v="0"/>
    <n v="0.38600000000000001"/>
    <s v="Low"/>
    <n v="38600"/>
    <m/>
    <m/>
    <m/>
    <m/>
    <m/>
    <m/>
    <m/>
    <m/>
    <m/>
  </r>
  <r>
    <s v="DIVIDENDO US$ 0,38592"/>
    <d v="2019-06-03T00:00:00"/>
    <x v="690"/>
    <s v="US$"/>
    <x v="1141"/>
    <n v="0"/>
    <n v="100000"/>
    <n v="0"/>
    <n v="0"/>
    <n v="0"/>
    <n v="0.38600000000000001"/>
    <s v="Low"/>
    <n v="38600"/>
    <m/>
    <m/>
    <m/>
    <m/>
    <m/>
    <m/>
    <m/>
    <m/>
    <m/>
  </r>
  <r>
    <s v="DIVIDENDO US$ 0,385683"/>
    <d v="2018-09-04T00:00:00"/>
    <x v="571"/>
    <s v="US$"/>
    <x v="1067"/>
    <n v="0"/>
    <n v="100000"/>
    <n v="0"/>
    <n v="0"/>
    <n v="0"/>
    <n v="0.38600000000000001"/>
    <s v="Low"/>
    <n v="38600"/>
    <m/>
    <m/>
    <m/>
    <m/>
    <m/>
    <m/>
    <m/>
    <m/>
    <m/>
  </r>
  <r>
    <s v="DIVIDENDO US$ 0,38581"/>
    <d v="2016-10-28T00:00:00"/>
    <x v="446"/>
    <s v="US$"/>
    <x v="1141"/>
    <n v="0"/>
    <n v="100000"/>
    <n v="0"/>
    <n v="0"/>
    <n v="0"/>
    <n v="0.38600000000000001"/>
    <s v="Low"/>
    <n v="38600"/>
    <m/>
    <m/>
    <m/>
    <m/>
    <m/>
    <m/>
    <m/>
    <m/>
    <m/>
  </r>
  <r>
    <s v="DIVIDENDO US$ 0,385741"/>
    <d v="2016-10-03T00:00:00"/>
    <x v="1444"/>
    <s v="US$"/>
    <x v="1141"/>
    <n v="0"/>
    <n v="100000"/>
    <n v="0"/>
    <n v="0"/>
    <n v="0"/>
    <n v="0.38600000000000001"/>
    <s v="Low"/>
    <n v="38600"/>
    <m/>
    <m/>
    <m/>
    <m/>
    <m/>
    <m/>
    <m/>
    <m/>
    <m/>
  </r>
  <r>
    <s v="DIVIDENDO US$ 0,385734"/>
    <d v="2016-09-26T00:00:00"/>
    <x v="737"/>
    <s v="US$"/>
    <x v="1122"/>
    <n v="0"/>
    <n v="100000"/>
    <n v="0"/>
    <n v="0"/>
    <n v="0"/>
    <n v="0.38600000000000001"/>
    <s v="Low"/>
    <n v="38600"/>
    <m/>
    <m/>
    <m/>
    <m/>
    <m/>
    <m/>
    <m/>
    <m/>
    <m/>
  </r>
  <r>
    <s v="DIVIDENDO US$ 0,386117"/>
    <d v="2014-12-24T00:00:00"/>
    <x v="1205"/>
    <s v="US$"/>
    <x v="1141"/>
    <n v="0"/>
    <n v="100000"/>
    <n v="0"/>
    <n v="0"/>
    <n v="0"/>
    <n v="0.38600000000000001"/>
    <s v="Low"/>
    <n v="38600"/>
    <m/>
    <m/>
    <m/>
    <m/>
    <m/>
    <m/>
    <m/>
    <m/>
    <m/>
  </r>
  <r>
    <s v="DIVIDENDO US$ 0,385347"/>
    <d v="2020-12-14T00:00:00"/>
    <x v="89"/>
    <s v="US$"/>
    <x v="1179"/>
    <n v="0"/>
    <n v="100000"/>
    <n v="0"/>
    <n v="0"/>
    <n v="0"/>
    <n v="0.38500000000000001"/>
    <s v="Low"/>
    <n v="38500"/>
    <m/>
    <m/>
    <m/>
    <m/>
    <m/>
    <m/>
    <m/>
    <m/>
    <m/>
  </r>
  <r>
    <s v="DIVIDENDO US$ 0,385371"/>
    <d v="2020-04-01T00:00:00"/>
    <x v="525"/>
    <s v="US$"/>
    <x v="1141"/>
    <n v="0"/>
    <n v="100000"/>
    <n v="0"/>
    <n v="0"/>
    <n v="0"/>
    <n v="0.38500000000000001"/>
    <s v="Low"/>
    <n v="38500"/>
    <m/>
    <m/>
    <m/>
    <m/>
    <m/>
    <m/>
    <m/>
    <m/>
    <m/>
  </r>
  <r>
    <s v="DIVIDENDO US$ 0,384515"/>
    <d v="2018-06-19T00:00:00"/>
    <x v="900"/>
    <s v="US$"/>
    <x v="1097"/>
    <n v="0"/>
    <n v="100000"/>
    <n v="0"/>
    <n v="0"/>
    <n v="0"/>
    <n v="0.38500000000000001"/>
    <s v="Low"/>
    <n v="38500"/>
    <m/>
    <m/>
    <m/>
    <m/>
    <m/>
    <m/>
    <m/>
    <m/>
    <m/>
  </r>
  <r>
    <s v="DIVIDENDO PROV EURO 0,001119809599375220"/>
    <d v="2021-08-12T00:00:00"/>
    <x v="1186"/>
    <s v="EURO"/>
    <x v="1187"/>
    <n v="0"/>
    <n v="38493151"/>
    <n v="0"/>
    <n v="0"/>
    <n v="0"/>
    <n v="1E-3"/>
    <s v="Low"/>
    <n v="38493.150999999998"/>
    <m/>
    <m/>
    <m/>
    <m/>
    <m/>
    <m/>
    <m/>
    <m/>
    <m/>
  </r>
  <r>
    <s v="DIVIDENDO PROV US$ 0,0070075852"/>
    <d v="2021-06-16T00:00:00"/>
    <x v="476"/>
    <s v="US$"/>
    <x v="966"/>
    <n v="0"/>
    <n v="5489346"/>
    <n v="0"/>
    <n v="0"/>
    <n v="0"/>
    <n v="7.0000000000000001E-3"/>
    <s v="Low"/>
    <n v="38425.421999999999"/>
    <m/>
    <m/>
    <m/>
    <m/>
    <m/>
    <m/>
    <m/>
    <m/>
    <m/>
  </r>
  <r>
    <s v="DIVIDENDO US$ 0,191781"/>
    <d v="2021-03-25T00:00:00"/>
    <x v="500"/>
    <s v="US$"/>
    <x v="1122"/>
    <n v="0"/>
    <n v="200000"/>
    <n v="0"/>
    <n v="0"/>
    <n v="0"/>
    <n v="0.192"/>
    <s v="Low"/>
    <n v="38400"/>
    <m/>
    <m/>
    <m/>
    <m/>
    <m/>
    <m/>
    <m/>
    <m/>
    <m/>
  </r>
  <r>
    <s v="DIVIDENDO US$ 0,384371"/>
    <d v="2018-06-01T00:00:00"/>
    <x v="762"/>
    <s v="US$"/>
    <x v="1141"/>
    <n v="0"/>
    <n v="100000"/>
    <n v="0"/>
    <n v="0"/>
    <n v="0"/>
    <n v="0.38400000000000001"/>
    <s v="Low"/>
    <n v="38400"/>
    <m/>
    <m/>
    <m/>
    <m/>
    <m/>
    <m/>
    <m/>
    <m/>
    <m/>
  </r>
  <r>
    <s v="DIVIDENDO US$ 0,383935"/>
    <d v="2017-03-01T00:00:00"/>
    <x v="1393"/>
    <s v="US$"/>
    <x v="1141"/>
    <n v="0"/>
    <n v="100000"/>
    <n v="0"/>
    <n v="0"/>
    <n v="0"/>
    <n v="0.38400000000000001"/>
    <s v="Low"/>
    <n v="38400"/>
    <m/>
    <m/>
    <m/>
    <m/>
    <m/>
    <m/>
    <m/>
    <m/>
    <m/>
  </r>
  <r>
    <s v="DIVIDENDO US$ 0,382529"/>
    <d v="2021-03-25T00:00:00"/>
    <x v="500"/>
    <s v="US$"/>
    <x v="1133"/>
    <n v="0"/>
    <n v="100000"/>
    <n v="0"/>
    <n v="0"/>
    <n v="0"/>
    <n v="0.38300000000000001"/>
    <s v="Low"/>
    <n v="38300"/>
    <m/>
    <m/>
    <m/>
    <m/>
    <m/>
    <m/>
    <m/>
    <m/>
    <m/>
  </r>
  <r>
    <s v="DIVIDENDO US$ 0,382981"/>
    <d v="2020-12-14T00:00:00"/>
    <x v="89"/>
    <s v="US$"/>
    <x v="1123"/>
    <n v="0"/>
    <n v="100000"/>
    <n v="0"/>
    <n v="0"/>
    <n v="0"/>
    <n v="0.38300000000000001"/>
    <s v="Low"/>
    <n v="38300"/>
    <m/>
    <m/>
    <m/>
    <m/>
    <m/>
    <m/>
    <m/>
    <m/>
    <m/>
  </r>
  <r>
    <s v="DIVIDENDO US$ 0,383153"/>
    <d v="2016-08-01T00:00:00"/>
    <x v="1006"/>
    <s v="US$"/>
    <x v="1141"/>
    <n v="0"/>
    <n v="100000"/>
    <n v="0"/>
    <n v="0"/>
    <n v="0"/>
    <n v="0.38300000000000001"/>
    <s v="Low"/>
    <n v="38300"/>
    <m/>
    <m/>
    <m/>
    <m/>
    <m/>
    <m/>
    <m/>
    <m/>
    <m/>
  </r>
  <r>
    <s v="DIVIDENDO US$ 0,383356"/>
    <d v="2015-09-01T00:00:00"/>
    <x v="820"/>
    <s v="US$"/>
    <x v="1141"/>
    <n v="0"/>
    <n v="100000"/>
    <n v="0"/>
    <n v="0"/>
    <n v="0"/>
    <n v="0.38300000000000001"/>
    <s v="Low"/>
    <n v="38300"/>
    <m/>
    <m/>
    <m/>
    <m/>
    <m/>
    <m/>
    <m/>
    <m/>
    <m/>
  </r>
  <r>
    <s v="DIVIDENDO US$ 0,383175"/>
    <d v="2015-03-25T00:00:00"/>
    <x v="758"/>
    <s v="US$"/>
    <x v="1130"/>
    <n v="0"/>
    <n v="100000"/>
    <n v="0"/>
    <n v="0"/>
    <n v="0"/>
    <n v="0.38300000000000001"/>
    <s v="Low"/>
    <n v="38300"/>
    <m/>
    <m/>
    <m/>
    <m/>
    <m/>
    <m/>
    <m/>
    <m/>
    <m/>
  </r>
  <r>
    <s v="DIVIDENDO PROV 0 US$ 0,381571"/>
    <d v="2021-06-10T00:00:00"/>
    <x v="103"/>
    <s v="US$"/>
    <x v="1108"/>
    <n v="0"/>
    <n v="100000"/>
    <n v="0"/>
    <n v="0"/>
    <n v="0"/>
    <n v="0.38200000000000001"/>
    <s v="Low"/>
    <n v="38200"/>
    <m/>
    <m/>
    <m/>
    <m/>
    <m/>
    <m/>
    <m/>
    <m/>
    <m/>
  </r>
  <r>
    <s v="DIVIDENDO  US$ 0,381763"/>
    <d v="2019-03-01T00:00:00"/>
    <x v="719"/>
    <s v="US$"/>
    <x v="1141"/>
    <n v="0"/>
    <n v="100000"/>
    <n v="0"/>
    <n v="0"/>
    <n v="0"/>
    <n v="0.38200000000000001"/>
    <s v="Low"/>
    <n v="38200"/>
    <m/>
    <m/>
    <m/>
    <m/>
    <m/>
    <m/>
    <m/>
    <m/>
    <m/>
  </r>
  <r>
    <s v="DIVIDENDO US$ 0,382365"/>
    <d v="2018-12-17T00:00:00"/>
    <x v="330"/>
    <s v="US$"/>
    <x v="1129"/>
    <n v="0"/>
    <n v="100000"/>
    <n v="0"/>
    <n v="0"/>
    <n v="0"/>
    <n v="0.38200000000000001"/>
    <s v="Low"/>
    <n v="38200"/>
    <m/>
    <m/>
    <m/>
    <m/>
    <m/>
    <m/>
    <m/>
    <m/>
    <m/>
  </r>
  <r>
    <s v="DIVIDENDO US$ 0,382433"/>
    <d v="2018-06-26T00:00:00"/>
    <x v="568"/>
    <s v="US$"/>
    <x v="1104"/>
    <n v="0"/>
    <n v="100000"/>
    <n v="0"/>
    <n v="0"/>
    <n v="0"/>
    <n v="0.38200000000000001"/>
    <s v="Low"/>
    <n v="38200"/>
    <m/>
    <m/>
    <m/>
    <m/>
    <m/>
    <m/>
    <m/>
    <m/>
    <m/>
  </r>
  <r>
    <s v="DIVIDENDO US$ 0,381818"/>
    <d v="2017-07-06T00:00:00"/>
    <x v="1363"/>
    <s v="US$"/>
    <x v="1145"/>
    <n v="0"/>
    <n v="100000"/>
    <n v="0"/>
    <n v="0"/>
    <n v="0"/>
    <n v="0.38200000000000001"/>
    <s v="Low"/>
    <n v="38200"/>
    <m/>
    <m/>
    <m/>
    <m/>
    <m/>
    <m/>
    <m/>
    <m/>
    <m/>
  </r>
  <r>
    <s v="DIVIDENDO US$ 0,382193"/>
    <d v="2017-02-01T00:00:00"/>
    <x v="1471"/>
    <s v="US$"/>
    <x v="1141"/>
    <n v="0"/>
    <n v="100000"/>
    <n v="0"/>
    <n v="0"/>
    <n v="0"/>
    <n v="0.38200000000000001"/>
    <s v="Low"/>
    <n v="38200"/>
    <m/>
    <m/>
    <m/>
    <m/>
    <m/>
    <m/>
    <m/>
    <m/>
    <m/>
  </r>
  <r>
    <s v="DIVIDENDO US$ 0,381919"/>
    <d v="2016-05-02T00:00:00"/>
    <x v="128"/>
    <s v="US$"/>
    <x v="1141"/>
    <n v="0"/>
    <n v="100000"/>
    <n v="0"/>
    <n v="0"/>
    <n v="0"/>
    <n v="0.38200000000000001"/>
    <s v="Low"/>
    <n v="38200"/>
    <m/>
    <m/>
    <m/>
    <m/>
    <m/>
    <m/>
    <m/>
    <m/>
    <m/>
  </r>
  <r>
    <s v="DIVIDENDO US$ 0,381731"/>
    <d v="2015-12-24T00:00:00"/>
    <x v="968"/>
    <s v="US$"/>
    <x v="1180"/>
    <n v="0"/>
    <n v="100000"/>
    <n v="0"/>
    <n v="0"/>
    <n v="0"/>
    <n v="0.38200000000000001"/>
    <s v="Low"/>
    <n v="38200"/>
    <m/>
    <m/>
    <m/>
    <m/>
    <m/>
    <m/>
    <m/>
    <m/>
    <m/>
  </r>
  <r>
    <s v="DIVIDENDO US$ 0,382365"/>
    <d v="2015-12-24T00:00:00"/>
    <x v="968"/>
    <s v="US$"/>
    <x v="1171"/>
    <n v="0"/>
    <n v="100000"/>
    <n v="0"/>
    <n v="0"/>
    <n v="0"/>
    <n v="0.38200000000000001"/>
    <s v="Low"/>
    <n v="38200"/>
    <m/>
    <m/>
    <m/>
    <m/>
    <m/>
    <m/>
    <m/>
    <m/>
    <m/>
  </r>
  <r>
    <s v="DIVIDENDO US$ 0,382057"/>
    <d v="2015-09-25T00:00:00"/>
    <x v="1316"/>
    <s v="US$"/>
    <x v="1129"/>
    <n v="0"/>
    <n v="100000"/>
    <n v="0"/>
    <n v="0"/>
    <n v="0"/>
    <n v="0.38200000000000001"/>
    <s v="Low"/>
    <n v="38200"/>
    <m/>
    <m/>
    <m/>
    <m/>
    <m/>
    <m/>
    <m/>
    <m/>
    <m/>
  </r>
  <r>
    <s v="DIVIDENDO US$ 0,381054"/>
    <d v="2018-06-29T00:00:00"/>
    <x v="1236"/>
    <s v="US$"/>
    <x v="1141"/>
    <n v="0"/>
    <n v="100000"/>
    <n v="0"/>
    <n v="0"/>
    <n v="0"/>
    <n v="0.38100000000000001"/>
    <s v="Low"/>
    <n v="38100"/>
    <m/>
    <m/>
    <m/>
    <m/>
    <m/>
    <m/>
    <m/>
    <m/>
    <m/>
  </r>
  <r>
    <s v="DIVIDENDO US$ 0,380679"/>
    <d v="2016-12-01T00:00:00"/>
    <x v="122"/>
    <s v="US$"/>
    <x v="1141"/>
    <n v="0"/>
    <n v="100000"/>
    <n v="0"/>
    <n v="0"/>
    <n v="0"/>
    <n v="0.38100000000000001"/>
    <s v="Low"/>
    <n v="38100"/>
    <m/>
    <m/>
    <m/>
    <m/>
    <m/>
    <m/>
    <m/>
    <m/>
    <m/>
  </r>
  <r>
    <s v="DIVIDENDO PROV US$ 0,007472977930826890"/>
    <d v="2021-02-19T00:00:00"/>
    <x v="860"/>
    <s v="US$"/>
    <x v="991"/>
    <n v="0"/>
    <n v="5435002"/>
    <n v="0"/>
    <n v="0"/>
    <n v="0"/>
    <n v="7.0000000000000001E-3"/>
    <s v="Low"/>
    <n v="38045.014000000003"/>
    <m/>
    <m/>
    <m/>
    <m/>
    <m/>
    <m/>
    <m/>
    <m/>
    <m/>
  </r>
  <r>
    <s v="DIVIDENDO US$ 0,38"/>
    <d v="2020-11-05T00:00:00"/>
    <x v="1261"/>
    <s v="US$"/>
    <x v="1186"/>
    <n v="0"/>
    <n v="100000"/>
    <n v="0"/>
    <n v="0"/>
    <n v="0"/>
    <n v="0.38"/>
    <s v="Low"/>
    <n v="38000"/>
    <m/>
    <m/>
    <m/>
    <m/>
    <m/>
    <m/>
    <m/>
    <m/>
    <m/>
  </r>
  <r>
    <s v="DIVIDENDO PROV US$ 0,38"/>
    <d v="2020-07-30T00:00:00"/>
    <x v="454"/>
    <s v="US$"/>
    <x v="1186"/>
    <n v="0"/>
    <n v="100000"/>
    <n v="0"/>
    <n v="0"/>
    <n v="0"/>
    <n v="0.38"/>
    <s v="Low"/>
    <n v="38000"/>
    <m/>
    <m/>
    <m/>
    <m/>
    <m/>
    <m/>
    <m/>
    <m/>
    <m/>
  </r>
  <r>
    <s v="DIVIDENDO US$ 0,38"/>
    <d v="2020-05-07T00:00:00"/>
    <x v="688"/>
    <s v="US$"/>
    <x v="1186"/>
    <n v="0"/>
    <n v="100000"/>
    <n v="0"/>
    <n v="0"/>
    <n v="0"/>
    <n v="0.38"/>
    <s v="Low"/>
    <n v="38000"/>
    <m/>
    <m/>
    <m/>
    <m/>
    <m/>
    <m/>
    <m/>
    <m/>
    <m/>
  </r>
  <r>
    <s v="DIVIDENDO US$ 0,38"/>
    <d v="2020-01-30T00:00:00"/>
    <x v="691"/>
    <s v="US$"/>
    <x v="1186"/>
    <n v="0"/>
    <n v="100000"/>
    <n v="0"/>
    <n v="0"/>
    <n v="0"/>
    <n v="0.38"/>
    <s v="Low"/>
    <n v="38000"/>
    <m/>
    <m/>
    <m/>
    <m/>
    <m/>
    <m/>
    <m/>
    <m/>
    <m/>
  </r>
  <r>
    <s v="DIVIDENDO US$ 0,379984"/>
    <d v="2020-03-02T00:00:00"/>
    <x v="691"/>
    <s v="US$"/>
    <x v="1141"/>
    <n v="0"/>
    <n v="100000"/>
    <n v="0"/>
    <n v="0"/>
    <n v="0"/>
    <n v="0.38"/>
    <s v="Low"/>
    <n v="38000"/>
    <m/>
    <m/>
    <m/>
    <m/>
    <m/>
    <m/>
    <m/>
    <m/>
    <m/>
  </r>
  <r>
    <s v="DIVIDENDO PROV US$ 0,03846937"/>
    <d v="2019-11-15T00:00:00"/>
    <x v="859"/>
    <s v="US$"/>
    <x v="775"/>
    <n v="0"/>
    <n v="1000000"/>
    <n v="0"/>
    <n v="0"/>
    <n v="0"/>
    <n v="3.7999999999999999E-2"/>
    <s v="Low"/>
    <n v="38000"/>
    <m/>
    <m/>
    <m/>
    <m/>
    <m/>
    <m/>
    <m/>
    <m/>
    <m/>
  </r>
  <r>
    <s v="DIVIDENDO US$ 0,19"/>
    <d v="2018-12-29T00:00:00"/>
    <x v="229"/>
    <s v="US$"/>
    <x v="1153"/>
    <n v="0"/>
    <n v="200000"/>
    <n v="0"/>
    <n v="0"/>
    <n v="0"/>
    <n v="0.19"/>
    <s v="Low"/>
    <n v="38000"/>
    <m/>
    <m/>
    <m/>
    <m/>
    <m/>
    <m/>
    <m/>
    <m/>
    <m/>
  </r>
  <r>
    <s v="DIVIDENDO US$ 0,19"/>
    <d v="2018-10-02T00:00:00"/>
    <x v="200"/>
    <s v="US$"/>
    <x v="1153"/>
    <n v="0"/>
    <n v="200000"/>
    <n v="0"/>
    <n v="0"/>
    <n v="0"/>
    <n v="0.19"/>
    <s v="Low"/>
    <n v="38000"/>
    <m/>
    <m/>
    <m/>
    <m/>
    <m/>
    <m/>
    <m/>
    <m/>
    <m/>
  </r>
  <r>
    <s v="DIVIDENDO PROV 0 US$ 0,19"/>
    <d v="2018-06-30T00:00:00"/>
    <x v="956"/>
    <s v="US$"/>
    <x v="1153"/>
    <n v="0"/>
    <n v="200000"/>
    <n v="0"/>
    <n v="0"/>
    <n v="0"/>
    <n v="0.19"/>
    <s v="Low"/>
    <n v="38000"/>
    <m/>
    <m/>
    <m/>
    <m/>
    <m/>
    <m/>
    <m/>
    <m/>
    <m/>
  </r>
  <r>
    <s v="DIVIDENDO US$ 0,19"/>
    <d v="2018-04-03T00:00:00"/>
    <x v="1"/>
    <s v="US$"/>
    <x v="1153"/>
    <n v="0"/>
    <n v="200000"/>
    <n v="0"/>
    <n v="0"/>
    <n v="0"/>
    <n v="0.19"/>
    <s v="Low"/>
    <n v="38000"/>
    <m/>
    <m/>
    <m/>
    <m/>
    <m/>
    <m/>
    <m/>
    <m/>
    <m/>
  </r>
  <r>
    <s v="DIVIDENDO US$ 0,38"/>
    <d v="2017-07-27T00:00:00"/>
    <x v="706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7-05-11T00:00:00"/>
    <x v="1122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7-05-03T00:00:00"/>
    <x v="574"/>
    <s v="US$"/>
    <x v="1148"/>
    <n v="0"/>
    <n v="100000"/>
    <n v="0"/>
    <n v="0"/>
    <n v="0"/>
    <n v="0.38"/>
    <s v="Low"/>
    <n v="38000"/>
    <m/>
    <m/>
    <m/>
    <m/>
    <m/>
    <m/>
    <m/>
    <m/>
    <m/>
  </r>
  <r>
    <s v="DIVIDENDO US$ 0,38"/>
    <d v="2017-02-13T00:00:00"/>
    <x v="838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7-02-01T00:00:00"/>
    <x v="1472"/>
    <s v="US$"/>
    <x v="1148"/>
    <n v="0"/>
    <n v="100000"/>
    <n v="0"/>
    <n v="0"/>
    <n v="0"/>
    <n v="0.38"/>
    <s v="Low"/>
    <n v="38000"/>
    <m/>
    <m/>
    <m/>
    <m/>
    <m/>
    <m/>
    <m/>
    <m/>
    <m/>
  </r>
  <r>
    <s v="DIVIDENDO US$ 0,38"/>
    <d v="2016-11-10T00:00:00"/>
    <x v="1473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11-02T00:00:00"/>
    <x v="1474"/>
    <s v="US$"/>
    <x v="1148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8-11T00:00:00"/>
    <x v="1307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8-03T00:00:00"/>
    <x v="1475"/>
    <s v="US$"/>
    <x v="1148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7-28T00:00:00"/>
    <x v="564"/>
    <s v="US$"/>
    <x v="104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5-11T00:00:00"/>
    <x v="1293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5-04T00:00:00"/>
    <x v="1361"/>
    <s v="US$"/>
    <x v="1148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4-28T00:00:00"/>
    <x v="448"/>
    <s v="US$"/>
    <x v="104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2-10T00:00:00"/>
    <x v="1476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6-01-28T00:00:00"/>
    <x v="1176"/>
    <s v="US$"/>
    <x v="1046"/>
    <n v="0"/>
    <n v="100000"/>
    <n v="0"/>
    <n v="0"/>
    <n v="0"/>
    <n v="0.38"/>
    <s v="Low"/>
    <n v="38000"/>
    <m/>
    <m/>
    <m/>
    <m/>
    <m/>
    <m/>
    <m/>
    <m/>
    <m/>
  </r>
  <r>
    <s v="DIVIDENDO US$ 0,38"/>
    <d v="2015-11-10T00:00:00"/>
    <x v="1108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8"/>
    <d v="2015-10-28T00:00:00"/>
    <x v="1390"/>
    <s v="US$"/>
    <x v="1046"/>
    <n v="0"/>
    <n v="100000"/>
    <n v="0"/>
    <n v="0"/>
    <n v="0"/>
    <n v="0.38"/>
    <s v="Low"/>
    <n v="38000"/>
    <m/>
    <m/>
    <m/>
    <m/>
    <m/>
    <m/>
    <m/>
    <m/>
    <m/>
  </r>
  <r>
    <s v="DIVIDENDO US$ 0,38"/>
    <d v="2015-08-12T00:00:00"/>
    <x v="479"/>
    <s v="US$"/>
    <x v="1166"/>
    <n v="0"/>
    <n v="100000"/>
    <n v="0"/>
    <n v="0"/>
    <n v="0"/>
    <n v="0.38"/>
    <s v="Low"/>
    <n v="38000"/>
    <m/>
    <m/>
    <m/>
    <m/>
    <m/>
    <m/>
    <m/>
    <m/>
    <m/>
  </r>
  <r>
    <s v="DIVIDENDO US$ 0,378707"/>
    <d v="2019-04-01T00:00:00"/>
    <x v="1235"/>
    <s v="US$"/>
    <x v="1141"/>
    <n v="0"/>
    <n v="100000"/>
    <n v="0"/>
    <n v="0"/>
    <n v="0"/>
    <n v="0.379"/>
    <s v="Low"/>
    <n v="37900"/>
    <m/>
    <m/>
    <m/>
    <m/>
    <m/>
    <m/>
    <m/>
    <m/>
    <m/>
  </r>
  <r>
    <s v="DIVIDENDO US$ 0,379276"/>
    <d v="2016-04-01T00:00:00"/>
    <x v="849"/>
    <s v="US$"/>
    <x v="1141"/>
    <n v="0"/>
    <n v="100000"/>
    <n v="0"/>
    <n v="0"/>
    <n v="0"/>
    <n v="0.379"/>
    <s v="Low"/>
    <n v="37900"/>
    <m/>
    <m/>
    <m/>
    <m/>
    <m/>
    <m/>
    <m/>
    <m/>
    <m/>
  </r>
  <r>
    <s v="DIVIDENDO US$ 0,379001"/>
    <d v="2015-12-24T00:00:00"/>
    <x v="968"/>
    <s v="US$"/>
    <x v="1129"/>
    <n v="0"/>
    <n v="100000"/>
    <n v="0"/>
    <n v="0"/>
    <n v="0"/>
    <n v="0.379"/>
    <s v="Low"/>
    <n v="37900"/>
    <m/>
    <m/>
    <m/>
    <m/>
    <m/>
    <m/>
    <m/>
    <m/>
    <m/>
  </r>
  <r>
    <s v="DIVIDENDO PROV 0 US$ 0,377955"/>
    <d v="2021-06-10T00:00:00"/>
    <x v="103"/>
    <s v="US$"/>
    <x v="1135"/>
    <n v="0"/>
    <n v="100000"/>
    <n v="0"/>
    <n v="0"/>
    <n v="0"/>
    <n v="0.378"/>
    <s v="Low"/>
    <n v="37800"/>
    <m/>
    <m/>
    <m/>
    <m/>
    <m/>
    <m/>
    <m/>
    <m/>
    <m/>
  </r>
  <r>
    <s v="DIVIDENDO US$ 0,377609"/>
    <d v="2015-06-25T00:00:00"/>
    <x v="16"/>
    <s v="US$"/>
    <x v="1123"/>
    <n v="0"/>
    <n v="100000"/>
    <n v="0"/>
    <n v="0"/>
    <n v="0"/>
    <n v="0.378"/>
    <s v="Low"/>
    <n v="37800"/>
    <m/>
    <m/>
    <m/>
    <m/>
    <m/>
    <m/>
    <m/>
    <m/>
    <m/>
  </r>
  <r>
    <s v="DIVIDENDO US$ 0,377439"/>
    <d v="2017-07-03T00:00:00"/>
    <x v="1401"/>
    <s v="US$"/>
    <x v="1141"/>
    <n v="0"/>
    <n v="100000"/>
    <n v="0"/>
    <n v="0"/>
    <n v="0"/>
    <n v="0.377"/>
    <s v="Low"/>
    <n v="37700"/>
    <m/>
    <m/>
    <m/>
    <m/>
    <m/>
    <m/>
    <m/>
    <m/>
    <m/>
  </r>
  <r>
    <s v="DIVIDENDO US$ 0,377176"/>
    <d v="2017-06-01T00:00:00"/>
    <x v="932"/>
    <s v="US$"/>
    <x v="1141"/>
    <n v="0"/>
    <n v="100000"/>
    <n v="0"/>
    <n v="0"/>
    <n v="0"/>
    <n v="0.377"/>
    <s v="Low"/>
    <n v="37700"/>
    <m/>
    <m/>
    <m/>
    <m/>
    <m/>
    <m/>
    <m/>
    <m/>
    <m/>
  </r>
  <r>
    <s v="DIVIDENDO US$ 0,377164"/>
    <d v="2015-12-21T00:00:00"/>
    <x v="958"/>
    <s v="US$"/>
    <x v="1015"/>
    <n v="0"/>
    <n v="100000"/>
    <n v="0"/>
    <n v="0"/>
    <n v="0"/>
    <n v="0.377"/>
    <s v="Low"/>
    <n v="37700"/>
    <m/>
    <m/>
    <m/>
    <m/>
    <m/>
    <m/>
    <m/>
    <m/>
    <m/>
  </r>
  <r>
    <s v="DIVIDENDO US$ 1,507"/>
    <d v="2016-12-19T00:00:00"/>
    <x v="894"/>
    <s v="US$"/>
    <x v="1188"/>
    <n v="0"/>
    <n v="25000"/>
    <n v="0"/>
    <n v="0"/>
    <n v="0"/>
    <n v="1.5069999999999999"/>
    <s v="Medium"/>
    <n v="37675"/>
    <m/>
    <m/>
    <m/>
    <m/>
    <m/>
    <m/>
    <m/>
    <m/>
    <m/>
  </r>
  <r>
    <s v="DIVIDENDO PROV 0 US$ 0,376463"/>
    <d v="2021-06-10T00:00:00"/>
    <x v="103"/>
    <s v="US$"/>
    <x v="1098"/>
    <n v="0"/>
    <n v="100000"/>
    <n v="0"/>
    <n v="0"/>
    <n v="0"/>
    <n v="0.376"/>
    <s v="Low"/>
    <n v="37600"/>
    <m/>
    <m/>
    <m/>
    <m/>
    <m/>
    <m/>
    <m/>
    <m/>
    <m/>
  </r>
  <r>
    <s v="DIVIDENDO US$ 0,09352"/>
    <d v="2021-03-25T00:00:00"/>
    <x v="500"/>
    <s v="US$"/>
    <x v="1104"/>
    <n v="0"/>
    <n v="400000"/>
    <n v="0"/>
    <n v="0"/>
    <n v="0"/>
    <n v="9.4E-2"/>
    <s v="Low"/>
    <n v="37600"/>
    <m/>
    <m/>
    <m/>
    <m/>
    <m/>
    <m/>
    <m/>
    <m/>
    <m/>
  </r>
  <r>
    <s v="DIVIDENDO US$ 0,376387"/>
    <d v="2018-12-03T00:00:00"/>
    <x v="967"/>
    <s v="US$"/>
    <x v="1141"/>
    <n v="0"/>
    <n v="100000"/>
    <n v="0"/>
    <n v="0"/>
    <n v="0"/>
    <n v="0.376"/>
    <s v="Low"/>
    <n v="37600"/>
    <m/>
    <m/>
    <m/>
    <m/>
    <m/>
    <m/>
    <m/>
    <m/>
    <m/>
  </r>
  <r>
    <s v="DIVIDENDO US$ 0,374516"/>
    <d v="2017-04-28T00:00:00"/>
    <x v="174"/>
    <s v="US$"/>
    <x v="1141"/>
    <n v="0"/>
    <n v="100000"/>
    <n v="0"/>
    <n v="0"/>
    <n v="0"/>
    <n v="0.375"/>
    <s v="Low"/>
    <n v="37500"/>
    <m/>
    <m/>
    <m/>
    <m/>
    <m/>
    <m/>
    <m/>
    <m/>
    <m/>
  </r>
  <r>
    <s v="DIVIDENDO US$ 0,375"/>
    <d v="2016-02-03T00:00:00"/>
    <x v="1418"/>
    <s v="US$"/>
    <x v="1148"/>
    <n v="0"/>
    <n v="100000"/>
    <n v="0"/>
    <n v="0"/>
    <n v="0"/>
    <n v="0.375"/>
    <s v="Low"/>
    <n v="37500"/>
    <m/>
    <m/>
    <m/>
    <m/>
    <m/>
    <m/>
    <m/>
    <m/>
    <m/>
  </r>
  <r>
    <s v="DIVIDENDO US$ 0,375"/>
    <d v="2015-11-04T00:00:00"/>
    <x v="1419"/>
    <s v="US$"/>
    <x v="1148"/>
    <n v="0"/>
    <n v="100000"/>
    <n v="0"/>
    <n v="0"/>
    <n v="0"/>
    <n v="0.375"/>
    <s v="Low"/>
    <n v="37500"/>
    <m/>
    <m/>
    <m/>
    <m/>
    <m/>
    <m/>
    <m/>
    <m/>
    <m/>
  </r>
  <r>
    <s v="DIVIDENDO US$ 0,375"/>
    <d v="2015-08-05T00:00:00"/>
    <x v="381"/>
    <s v="US$"/>
    <x v="1148"/>
    <n v="0"/>
    <n v="100000"/>
    <n v="0"/>
    <n v="0"/>
    <n v="0"/>
    <n v="0.375"/>
    <s v="Low"/>
    <n v="37500"/>
    <m/>
    <m/>
    <m/>
    <m/>
    <m/>
    <m/>
    <m/>
    <m/>
    <m/>
  </r>
  <r>
    <s v="DIVIDENDO US$ 0,375"/>
    <d v="2015-05-06T00:00:00"/>
    <x v="1195"/>
    <s v="US$"/>
    <x v="1148"/>
    <n v="0"/>
    <n v="100000"/>
    <n v="0"/>
    <n v="0"/>
    <n v="0"/>
    <n v="0.375"/>
    <s v="Low"/>
    <n v="37500"/>
    <m/>
    <m/>
    <m/>
    <m/>
    <m/>
    <m/>
    <m/>
    <m/>
    <m/>
  </r>
  <r>
    <s v="DIVIDENDO US$ 0,375"/>
    <d v="2015-03-11T00:00:00"/>
    <x v="60"/>
    <s v="US$"/>
    <x v="996"/>
    <n v="0"/>
    <n v="100000"/>
    <n v="0"/>
    <n v="0"/>
    <n v="0"/>
    <n v="0.375"/>
    <s v="Low"/>
    <n v="37500"/>
    <m/>
    <m/>
    <m/>
    <m/>
    <m/>
    <m/>
    <m/>
    <m/>
    <m/>
  </r>
  <r>
    <s v="DIVIDENDO US$ 0,374727"/>
    <d v="2014-12-24T00:00:00"/>
    <x v="1205"/>
    <s v="US$"/>
    <x v="1104"/>
    <n v="0"/>
    <n v="100000"/>
    <n v="0"/>
    <n v="0"/>
    <n v="0"/>
    <n v="0.375"/>
    <s v="Low"/>
    <n v="37500"/>
    <m/>
    <m/>
    <m/>
    <m/>
    <m/>
    <m/>
    <m/>
    <m/>
    <m/>
  </r>
  <r>
    <s v="DIVIDENDO US$ 0,374225"/>
    <d v="2020-12-14T00:00:00"/>
    <x v="89"/>
    <s v="US$"/>
    <x v="1171"/>
    <n v="0"/>
    <n v="100000"/>
    <n v="0"/>
    <n v="0"/>
    <n v="0"/>
    <n v="0.374"/>
    <s v="Low"/>
    <n v="37400"/>
    <m/>
    <m/>
    <m/>
    <m/>
    <m/>
    <m/>
    <m/>
    <m/>
    <m/>
  </r>
  <r>
    <s v="DIVIDENDO US$ 0,372572"/>
    <d v="2018-09-26T00:00:00"/>
    <x v="1214"/>
    <s v="US$"/>
    <x v="1104"/>
    <n v="0"/>
    <n v="100000"/>
    <n v="0"/>
    <n v="0"/>
    <n v="0"/>
    <n v="0.373"/>
    <s v="Low"/>
    <n v="37300"/>
    <m/>
    <m/>
    <m/>
    <m/>
    <m/>
    <m/>
    <m/>
    <m/>
    <m/>
  </r>
  <r>
    <s v="DIVIDENDO US$ 0,372582"/>
    <d v="2017-04-03T00:00:00"/>
    <x v="1441"/>
    <s v="US$"/>
    <x v="1141"/>
    <n v="0"/>
    <n v="100000"/>
    <n v="0"/>
    <n v="0"/>
    <n v="0"/>
    <n v="0.373"/>
    <s v="Low"/>
    <n v="37300"/>
    <m/>
    <m/>
    <m/>
    <m/>
    <m/>
    <m/>
    <m/>
    <m/>
    <m/>
  </r>
  <r>
    <s v="DIVIDENDO US$ 0,37339"/>
    <d v="2015-09-25T00:00:00"/>
    <x v="1316"/>
    <s v="US$"/>
    <x v="1122"/>
    <n v="0"/>
    <n v="100000"/>
    <n v="0"/>
    <n v="0"/>
    <n v="0"/>
    <n v="0.373"/>
    <s v="Low"/>
    <n v="37300"/>
    <m/>
    <m/>
    <m/>
    <m/>
    <m/>
    <m/>
    <m/>
    <m/>
    <m/>
  </r>
  <r>
    <s v="DIVIDENDO US$ 1,490399"/>
    <d v="2017-12-19T00:00:00"/>
    <x v="951"/>
    <s v="US$"/>
    <x v="938"/>
    <n v="0"/>
    <n v="25000"/>
    <n v="0"/>
    <n v="0"/>
    <n v="0"/>
    <n v="1.49"/>
    <s v="Medium"/>
    <n v="37250"/>
    <m/>
    <m/>
    <m/>
    <m/>
    <m/>
    <m/>
    <m/>
    <m/>
    <m/>
  </r>
  <r>
    <s v="DIVIDENDO US$ 0,371785"/>
    <d v="2018-12-18T00:00:00"/>
    <x v="1199"/>
    <s v="US$"/>
    <x v="1069"/>
    <n v="0"/>
    <n v="100000"/>
    <n v="0"/>
    <n v="0"/>
    <n v="0"/>
    <n v="0.372"/>
    <s v="Low"/>
    <n v="37200"/>
    <m/>
    <m/>
    <m/>
    <m/>
    <m/>
    <m/>
    <m/>
    <m/>
    <m/>
  </r>
  <r>
    <s v="DIVIDENDO US$ 0,372268"/>
    <d v="2017-12-01T00:00:00"/>
    <x v="1161"/>
    <s v="US$"/>
    <x v="1141"/>
    <n v="0"/>
    <n v="100000"/>
    <n v="0"/>
    <n v="0"/>
    <n v="0"/>
    <n v="0.372"/>
    <s v="Low"/>
    <n v="37200"/>
    <m/>
    <m/>
    <m/>
    <m/>
    <m/>
    <m/>
    <m/>
    <m/>
    <m/>
  </r>
  <r>
    <s v="DIVIDENDO US$ 0,371775"/>
    <d v="2017-03-24T00:00:00"/>
    <x v="754"/>
    <s v="US$"/>
    <x v="1114"/>
    <n v="0"/>
    <n v="100000"/>
    <n v="0"/>
    <n v="0"/>
    <n v="0"/>
    <n v="0.372"/>
    <s v="Low"/>
    <n v="37200"/>
    <m/>
    <m/>
    <m/>
    <m/>
    <m/>
    <m/>
    <m/>
    <m/>
    <m/>
  </r>
  <r>
    <s v="DIVIDENDO US$ 0,371318"/>
    <d v="2020-12-14T00:00:00"/>
    <x v="89"/>
    <s v="US$"/>
    <x v="1180"/>
    <n v="0"/>
    <n v="100000"/>
    <n v="0"/>
    <n v="0"/>
    <n v="0"/>
    <n v="0.371"/>
    <s v="Low"/>
    <n v="37100"/>
    <m/>
    <m/>
    <m/>
    <m/>
    <m/>
    <m/>
    <m/>
    <m/>
    <m/>
  </r>
  <r>
    <s v="DIVIDENDO US$ 0,370779"/>
    <d v="2019-06-03T00:00:00"/>
    <x v="690"/>
    <s v="US$"/>
    <x v="1159"/>
    <n v="0"/>
    <n v="100000"/>
    <n v="0"/>
    <n v="0"/>
    <n v="0"/>
    <n v="0.371"/>
    <s v="Low"/>
    <n v="37100"/>
    <m/>
    <m/>
    <m/>
    <m/>
    <m/>
    <m/>
    <m/>
    <m/>
    <m/>
  </r>
  <r>
    <s v="DIVIDENDO US$ 0,371038"/>
    <d v="2018-12-17T00:00:00"/>
    <x v="330"/>
    <s v="US$"/>
    <x v="1171"/>
    <n v="0"/>
    <n v="100000"/>
    <n v="0"/>
    <n v="0"/>
    <n v="0"/>
    <n v="0.371"/>
    <s v="Low"/>
    <n v="37100"/>
    <m/>
    <m/>
    <m/>
    <m/>
    <m/>
    <m/>
    <m/>
    <m/>
    <m/>
  </r>
  <r>
    <s v="DIVIDENDO US$ 0,371392"/>
    <d v="2018-09-04T00:00:00"/>
    <x v="571"/>
    <s v="US$"/>
    <x v="1141"/>
    <n v="0"/>
    <n v="100000"/>
    <n v="0"/>
    <n v="0"/>
    <n v="0"/>
    <n v="0.371"/>
    <s v="Low"/>
    <n v="37100"/>
    <m/>
    <m/>
    <m/>
    <m/>
    <m/>
    <m/>
    <m/>
    <m/>
    <m/>
  </r>
  <r>
    <s v="DIVIDENDO US$ 0,370819"/>
    <d v="2018-03-22T00:00:00"/>
    <x v="207"/>
    <s v="US$"/>
    <x v="1133"/>
    <n v="0"/>
    <n v="100000"/>
    <n v="0"/>
    <n v="0"/>
    <n v="0"/>
    <n v="0.371"/>
    <s v="Low"/>
    <n v="37100"/>
    <m/>
    <m/>
    <m/>
    <m/>
    <m/>
    <m/>
    <m/>
    <m/>
    <m/>
  </r>
  <r>
    <s v="DIVIDENDO US$ 0,371158"/>
    <d v="2016-09-01T00:00:00"/>
    <x v="819"/>
    <s v="US$"/>
    <x v="1141"/>
    <n v="0"/>
    <n v="100000"/>
    <n v="0"/>
    <n v="0"/>
    <n v="0"/>
    <n v="0.371"/>
    <s v="Low"/>
    <n v="37100"/>
    <m/>
    <m/>
    <m/>
    <m/>
    <m/>
    <m/>
    <m/>
    <m/>
    <m/>
  </r>
  <r>
    <s v="DIVIDENDO PROV US$ 0,0366778557"/>
    <d v="2021-07-29T00:00:00"/>
    <x v="1102"/>
    <s v="US$"/>
    <x v="1189"/>
    <n v="0"/>
    <n v="1000000"/>
    <n v="0"/>
    <n v="0"/>
    <n v="0"/>
    <n v="3.6999999999999998E-2"/>
    <s v="Low"/>
    <n v="37000"/>
    <m/>
    <m/>
    <m/>
    <m/>
    <m/>
    <m/>
    <m/>
    <m/>
    <m/>
  </r>
  <r>
    <s v="DIVIDENDO US$ 0,37"/>
    <d v="2021-07-02T00:00:00"/>
    <x v="950"/>
    <s v="US$"/>
    <x v="1190"/>
    <n v="0"/>
    <n v="100000"/>
    <n v="0"/>
    <n v="0"/>
    <n v="0"/>
    <n v="0.37"/>
    <s v="Low"/>
    <n v="37000"/>
    <m/>
    <m/>
    <m/>
    <m/>
    <m/>
    <m/>
    <m/>
    <m/>
    <m/>
  </r>
  <r>
    <s v="DIVIDENDO US$ 0,37"/>
    <d v="2021-04-05T00:00:00"/>
    <x v="324"/>
    <s v="US$"/>
    <x v="1190"/>
    <n v="0"/>
    <n v="100000"/>
    <n v="0"/>
    <n v="0"/>
    <n v="0"/>
    <n v="0.37"/>
    <s v="Low"/>
    <n v="37000"/>
    <m/>
    <m/>
    <m/>
    <m/>
    <m/>
    <m/>
    <m/>
    <m/>
    <m/>
  </r>
  <r>
    <s v="DIVIDENDO US$ 0,036985"/>
    <d v="2020-08-03T00:00:00"/>
    <x v="863"/>
    <s v="US$"/>
    <x v="971"/>
    <n v="0"/>
    <n v="1000000"/>
    <n v="0"/>
    <n v="0"/>
    <n v="0"/>
    <n v="3.6999999999999998E-2"/>
    <s v="Low"/>
    <n v="37000"/>
    <m/>
    <m/>
    <m/>
    <m/>
    <m/>
    <m/>
    <m/>
    <m/>
    <m/>
  </r>
  <r>
    <s v="DIVIDENDO US$ 0,370232"/>
    <d v="2020-06-15T00:00:00"/>
    <x v="2"/>
    <s v="US$"/>
    <x v="1006"/>
    <n v="0"/>
    <n v="100000"/>
    <n v="0"/>
    <n v="0"/>
    <n v="0"/>
    <n v="0.37"/>
    <s v="Low"/>
    <n v="37000"/>
    <m/>
    <m/>
    <m/>
    <m/>
    <m/>
    <m/>
    <m/>
    <m/>
    <m/>
  </r>
  <r>
    <s v="DIVIDENDO US$ 0,37"/>
    <d v="2019-06-27T00:00:00"/>
    <x v="1000"/>
    <s v="US$"/>
    <x v="1177"/>
    <n v="0"/>
    <n v="100000"/>
    <n v="0"/>
    <n v="0"/>
    <n v="0"/>
    <n v="0.37"/>
    <s v="Low"/>
    <n v="37000"/>
    <m/>
    <m/>
    <m/>
    <m/>
    <m/>
    <m/>
    <m/>
    <m/>
    <m/>
  </r>
  <r>
    <s v="DIVIDENDO US$ 0,37"/>
    <d v="2019-03-28T00:00:00"/>
    <x v="1477"/>
    <s v="US$"/>
    <x v="1177"/>
    <n v="0"/>
    <n v="100000"/>
    <n v="0"/>
    <n v="0"/>
    <n v="0"/>
    <n v="0.37"/>
    <s v="Low"/>
    <n v="37000"/>
    <m/>
    <m/>
    <m/>
    <m/>
    <m/>
    <m/>
    <m/>
    <m/>
    <m/>
  </r>
  <r>
    <s v="DIVIDENDO US$ 0,37"/>
    <d v="2018-12-28T00:00:00"/>
    <x v="681"/>
    <s v="US$"/>
    <x v="1177"/>
    <n v="0"/>
    <n v="100000"/>
    <n v="0"/>
    <n v="0"/>
    <n v="0"/>
    <n v="0.37"/>
    <s v="Low"/>
    <n v="37000"/>
    <m/>
    <m/>
    <m/>
    <m/>
    <m/>
    <m/>
    <m/>
    <m/>
    <m/>
  </r>
  <r>
    <s v="DIVIDENDO US$ 0,37"/>
    <d v="2018-09-27T00:00:00"/>
    <x v="682"/>
    <s v="US$"/>
    <x v="1177"/>
    <n v="0"/>
    <n v="100000"/>
    <n v="0"/>
    <n v="0"/>
    <n v="0"/>
    <n v="0.37"/>
    <s v="Low"/>
    <n v="37000"/>
    <m/>
    <m/>
    <m/>
    <m/>
    <m/>
    <m/>
    <m/>
    <m/>
    <m/>
  </r>
  <r>
    <s v="DIVIDENDO PROV US$ 0,03673799"/>
    <d v="2018-03-22T00:00:00"/>
    <x v="207"/>
    <s v="US$"/>
    <x v="775"/>
    <n v="0"/>
    <n v="1000000"/>
    <n v="0"/>
    <n v="0"/>
    <n v="0"/>
    <n v="3.6999999999999998E-2"/>
    <s v="Low"/>
    <n v="37000"/>
    <m/>
    <m/>
    <m/>
    <m/>
    <m/>
    <m/>
    <m/>
    <m/>
    <m/>
  </r>
  <r>
    <s v="DIVIDENDO US$ 0,370036"/>
    <d v="2017-12-19T00:00:00"/>
    <x v="951"/>
    <s v="US$"/>
    <x v="1191"/>
    <n v="0"/>
    <n v="100000"/>
    <n v="0"/>
    <n v="0"/>
    <n v="0"/>
    <n v="0.37"/>
    <s v="Low"/>
    <n v="37000"/>
    <m/>
    <m/>
    <m/>
    <m/>
    <m/>
    <m/>
    <m/>
    <m/>
    <m/>
  </r>
  <r>
    <s v="DIVIDENDO PROV US$ 0,37"/>
    <d v="2017-11-30T00:00:00"/>
    <x v="628"/>
    <s v="US$"/>
    <x v="1176"/>
    <n v="0"/>
    <n v="100000"/>
    <n v="0"/>
    <n v="0"/>
    <n v="0"/>
    <n v="0.37"/>
    <s v="Low"/>
    <n v="37000"/>
    <m/>
    <m/>
    <m/>
    <m/>
    <m/>
    <m/>
    <m/>
    <m/>
    <m/>
  </r>
  <r>
    <s v="DIVIDENDO US$ 0,37"/>
    <d v="2017-09-14T00:00:00"/>
    <x v="811"/>
    <s v="US$"/>
    <x v="1176"/>
    <n v="0"/>
    <n v="100000"/>
    <n v="0"/>
    <n v="0"/>
    <n v="0"/>
    <n v="0.37"/>
    <s v="Low"/>
    <n v="37000"/>
    <m/>
    <m/>
    <m/>
    <m/>
    <m/>
    <m/>
    <m/>
    <m/>
    <m/>
  </r>
  <r>
    <s v="DIVIDENDO US$ 0,370312"/>
    <d v="2017-09-01T00:00:00"/>
    <x v="1305"/>
    <s v="US$"/>
    <x v="1141"/>
    <n v="0"/>
    <n v="100000"/>
    <n v="0"/>
    <n v="0"/>
    <n v="0"/>
    <n v="0.37"/>
    <s v="Low"/>
    <n v="37000"/>
    <m/>
    <m/>
    <m/>
    <m/>
    <m/>
    <m/>
    <m/>
    <m/>
    <m/>
  </r>
  <r>
    <s v="DIVIDENDO US$ 0,37"/>
    <d v="2017-06-13T00:00:00"/>
    <x v="1478"/>
    <s v="US$"/>
    <x v="1176"/>
    <n v="0"/>
    <n v="100000"/>
    <n v="0"/>
    <n v="0"/>
    <n v="0"/>
    <n v="0.37"/>
    <s v="Low"/>
    <n v="37000"/>
    <m/>
    <m/>
    <m/>
    <m/>
    <m/>
    <m/>
    <m/>
    <m/>
    <m/>
  </r>
  <r>
    <s v="DIVIDENDO US$ 0,740199"/>
    <d v="2017-06-20T00:00:00"/>
    <x v="413"/>
    <s v="US$"/>
    <x v="1178"/>
    <n v="0"/>
    <n v="50000"/>
    <n v="0"/>
    <n v="0"/>
    <n v="0"/>
    <n v="0.74"/>
    <s v="Low"/>
    <n v="37000"/>
    <m/>
    <m/>
    <m/>
    <m/>
    <m/>
    <m/>
    <m/>
    <m/>
    <m/>
  </r>
  <r>
    <s v="DIVIDENDO  US$ 0,37"/>
    <d v="2017-03-13T00:00:00"/>
    <x v="1431"/>
    <s v="US$"/>
    <x v="1176"/>
    <n v="0"/>
    <n v="100000"/>
    <n v="0"/>
    <n v="0"/>
    <n v="0"/>
    <n v="0.37"/>
    <s v="Low"/>
    <n v="37000"/>
    <m/>
    <m/>
    <m/>
    <m/>
    <m/>
    <m/>
    <m/>
    <m/>
    <m/>
  </r>
  <r>
    <s v="DIVIDENDO US$ 0,369926"/>
    <d v="2016-03-23T00:00:00"/>
    <x v="1015"/>
    <s v="US$"/>
    <x v="1129"/>
    <n v="0"/>
    <n v="100000"/>
    <n v="0"/>
    <n v="0"/>
    <n v="0"/>
    <n v="0.37"/>
    <s v="Low"/>
    <n v="37000"/>
    <m/>
    <m/>
    <m/>
    <m/>
    <m/>
    <m/>
    <m/>
    <m/>
    <m/>
  </r>
  <r>
    <s v="DIVIDENDO US$ 0,368843"/>
    <d v="2020-04-30T00:00:00"/>
    <x v="206"/>
    <s v="US$"/>
    <x v="1141"/>
    <n v="0"/>
    <n v="100000"/>
    <n v="0"/>
    <n v="0"/>
    <n v="0"/>
    <n v="0.36899999999999999"/>
    <s v="Low"/>
    <n v="36900"/>
    <m/>
    <m/>
    <m/>
    <m/>
    <m/>
    <m/>
    <m/>
    <m/>
    <m/>
  </r>
  <r>
    <s v="DIVIDENDO US$ 0,369332"/>
    <d v="2018-11-03T00:00:00"/>
    <x v="1234"/>
    <s v="US$"/>
    <x v="1159"/>
    <n v="0"/>
    <n v="100000"/>
    <n v="0"/>
    <n v="0"/>
    <n v="0"/>
    <n v="0.36899999999999999"/>
    <s v="Low"/>
    <n v="36900"/>
    <m/>
    <m/>
    <m/>
    <m/>
    <m/>
    <m/>
    <m/>
    <m/>
    <m/>
  </r>
  <r>
    <s v="DIVIDENDO US$ 0,368724"/>
    <d v="2017-12-19T00:00:00"/>
    <x v="951"/>
    <s v="US$"/>
    <x v="1179"/>
    <n v="0"/>
    <n v="100000"/>
    <n v="0"/>
    <n v="0"/>
    <n v="0"/>
    <n v="0.36899999999999999"/>
    <s v="Low"/>
    <n v="36900"/>
    <m/>
    <m/>
    <m/>
    <m/>
    <m/>
    <m/>
    <m/>
    <m/>
    <m/>
  </r>
  <r>
    <s v="DIVIDENDO US$ 0,36769"/>
    <d v="2017-08-01T00:00:00"/>
    <x v="578"/>
    <s v="US$"/>
    <x v="1141"/>
    <n v="0"/>
    <n v="100000"/>
    <n v="0"/>
    <n v="0"/>
    <n v="0"/>
    <n v="0.36799999999999999"/>
    <s v="Low"/>
    <n v="36800"/>
    <m/>
    <m/>
    <m/>
    <m/>
    <m/>
    <m/>
    <m/>
    <m/>
    <m/>
  </r>
  <r>
    <s v="DIVIDENDO US$ 0,36681"/>
    <d v="2018-08-01T00:00:00"/>
    <x v="1086"/>
    <s v="US$"/>
    <x v="1141"/>
    <n v="0"/>
    <n v="100000"/>
    <n v="0"/>
    <n v="0"/>
    <n v="0"/>
    <n v="0.36699999999999999"/>
    <s v="Low"/>
    <n v="36700"/>
    <m/>
    <m/>
    <m/>
    <m/>
    <m/>
    <m/>
    <m/>
    <m/>
    <m/>
  </r>
  <r>
    <s v="DIVIDENDO US$ 0,367289"/>
    <d v="2018-03-22T00:00:00"/>
    <x v="207"/>
    <s v="US$"/>
    <x v="1104"/>
    <n v="0"/>
    <n v="100000"/>
    <n v="0"/>
    <n v="0"/>
    <n v="0"/>
    <n v="0.36699999999999999"/>
    <s v="Low"/>
    <n v="36700"/>
    <m/>
    <m/>
    <m/>
    <m/>
    <m/>
    <m/>
    <m/>
    <m/>
    <m/>
  </r>
  <r>
    <s v="DIVIDENDO US$ 0,366987"/>
    <d v="2017-12-19T00:00:00"/>
    <x v="951"/>
    <s v="US$"/>
    <x v="1129"/>
    <n v="0"/>
    <n v="100000"/>
    <n v="0"/>
    <n v="0"/>
    <n v="0"/>
    <n v="0.36699999999999999"/>
    <s v="Low"/>
    <n v="36700"/>
    <m/>
    <m/>
    <m/>
    <m/>
    <m/>
    <m/>
    <m/>
    <m/>
    <m/>
  </r>
  <r>
    <s v="DIVIDENDO US$ 0,366811"/>
    <d v="2014-12-24T00:00:00"/>
    <x v="1205"/>
    <s v="US$"/>
    <x v="1171"/>
    <n v="0"/>
    <n v="100000"/>
    <n v="0"/>
    <n v="0"/>
    <n v="0"/>
    <n v="0.36699999999999999"/>
    <s v="Low"/>
    <n v="36700"/>
    <m/>
    <m/>
    <m/>
    <m/>
    <m/>
    <m/>
    <m/>
    <m/>
    <m/>
  </r>
  <r>
    <s v="DIVIDENDO DEF $ 0,235795"/>
    <d v="2021-05-13T00:00:00"/>
    <x v="271"/>
    <s v="$"/>
    <x v="997"/>
    <n v="0"/>
    <n v="155282"/>
    <n v="0"/>
    <n v="0"/>
    <n v="0"/>
    <n v="0.23599999999999999"/>
    <s v="Low"/>
    <n v="36646.552000000003"/>
    <m/>
    <m/>
    <m/>
    <m/>
    <m/>
    <m/>
    <m/>
    <m/>
    <m/>
  </r>
  <r>
    <s v="DIVIDENDO US$ 0,365827"/>
    <d v="2020-02-03T00:00:00"/>
    <x v="125"/>
    <s v="US$"/>
    <x v="1141"/>
    <n v="0"/>
    <n v="100000"/>
    <n v="0"/>
    <n v="0"/>
    <n v="0"/>
    <n v="0.36599999999999999"/>
    <s v="Low"/>
    <n v="36600"/>
    <m/>
    <m/>
    <m/>
    <m/>
    <m/>
    <m/>
    <m/>
    <m/>
    <m/>
  </r>
  <r>
    <s v="DIVIDENDO US$ 0,366309"/>
    <d v="2019-12-16T00:00:00"/>
    <x v="892"/>
    <s v="US$"/>
    <x v="1104"/>
    <n v="0"/>
    <n v="100000"/>
    <n v="0"/>
    <n v="0"/>
    <n v="0"/>
    <n v="0.36599999999999999"/>
    <s v="Low"/>
    <n v="36600"/>
    <m/>
    <m/>
    <m/>
    <m/>
    <m/>
    <m/>
    <m/>
    <m/>
    <m/>
  </r>
  <r>
    <s v="DIVIDENDO US$ 0,366383"/>
    <d v="2019-04-30T00:00:00"/>
    <x v="96"/>
    <s v="US$"/>
    <x v="1141"/>
    <n v="0"/>
    <n v="100000"/>
    <n v="0"/>
    <n v="0"/>
    <n v="0"/>
    <n v="0.36599999999999999"/>
    <s v="Low"/>
    <n v="36600"/>
    <m/>
    <m/>
    <m/>
    <m/>
    <m/>
    <m/>
    <m/>
    <m/>
    <m/>
  </r>
  <r>
    <s v="DIVIDENDO US$ 0,36628"/>
    <d v="2018-02-01T00:00:00"/>
    <x v="1146"/>
    <s v="US$"/>
    <x v="1141"/>
    <n v="0"/>
    <n v="100000"/>
    <n v="0"/>
    <n v="0"/>
    <n v="0"/>
    <n v="0.36599999999999999"/>
    <s v="Low"/>
    <n v="36600"/>
    <m/>
    <m/>
    <m/>
    <m/>
    <m/>
    <m/>
    <m/>
    <m/>
    <m/>
  </r>
  <r>
    <s v="DIVIDENDO US$ 0,365597"/>
    <d v="2017-10-31T00:00:00"/>
    <x v="561"/>
    <s v="US$"/>
    <x v="1141"/>
    <n v="0"/>
    <n v="100000"/>
    <n v="0"/>
    <n v="0"/>
    <n v="0"/>
    <n v="0.36599999999999999"/>
    <s v="Low"/>
    <n v="36600"/>
    <m/>
    <m/>
    <m/>
    <m/>
    <m/>
    <m/>
    <m/>
    <m/>
    <m/>
  </r>
  <r>
    <s v="DIVIDENDO US$ 0,366095"/>
    <d v="2017-03-24T00:00:00"/>
    <x v="754"/>
    <s v="US$"/>
    <x v="1133"/>
    <n v="0"/>
    <n v="100000"/>
    <n v="0"/>
    <n v="0"/>
    <n v="0"/>
    <n v="0.36599999999999999"/>
    <s v="Low"/>
    <n v="36600"/>
    <m/>
    <m/>
    <m/>
    <m/>
    <m/>
    <m/>
    <m/>
    <m/>
    <m/>
  </r>
  <r>
    <s v="DIVIDENDO US$ 1,0964"/>
    <d v="2020-12-21T00:00:00"/>
    <x v="452"/>
    <s v="US$"/>
    <x v="1090"/>
    <n v="0"/>
    <n v="33333"/>
    <n v="0"/>
    <n v="0"/>
    <n v="0"/>
    <n v="1.0960000000000001"/>
    <s v="Medium"/>
    <n v="36532.968000000001"/>
    <m/>
    <m/>
    <m/>
    <m/>
    <m/>
    <m/>
    <m/>
    <m/>
    <m/>
  </r>
  <r>
    <s v="DIVIDENDO US$ 0,365159"/>
    <d v="2017-12-19T00:00:00"/>
    <x v="951"/>
    <s v="US$"/>
    <x v="1126"/>
    <n v="0"/>
    <n v="100000"/>
    <n v="0"/>
    <n v="0"/>
    <n v="0"/>
    <n v="0.36499999999999999"/>
    <s v="Low"/>
    <n v="36500"/>
    <m/>
    <m/>
    <m/>
    <m/>
    <m/>
    <m/>
    <m/>
    <m/>
    <m/>
  </r>
  <r>
    <s v="DIVIDENDO US$ 0,36501"/>
    <d v="2017-10-02T00:00:00"/>
    <x v="389"/>
    <s v="US$"/>
    <x v="1141"/>
    <n v="0"/>
    <n v="100000"/>
    <n v="0"/>
    <n v="0"/>
    <n v="0"/>
    <n v="0.36499999999999999"/>
    <s v="Low"/>
    <n v="36500"/>
    <m/>
    <m/>
    <m/>
    <m/>
    <m/>
    <m/>
    <m/>
    <m/>
    <m/>
  </r>
  <r>
    <s v="DIVIDENDO US$ 0,364587"/>
    <d v="2017-09-26T00:00:00"/>
    <x v="706"/>
    <s v="US$"/>
    <x v="1171"/>
    <n v="0"/>
    <n v="100000"/>
    <n v="0"/>
    <n v="0"/>
    <n v="0"/>
    <n v="0.36499999999999999"/>
    <s v="Low"/>
    <n v="36500"/>
    <m/>
    <m/>
    <m/>
    <m/>
    <m/>
    <m/>
    <m/>
    <m/>
    <m/>
  </r>
  <r>
    <s v="DIVIDENDO US$ 0,364787"/>
    <d v="2016-03-23T00:00:00"/>
    <x v="1015"/>
    <s v="US$"/>
    <x v="1171"/>
    <n v="0"/>
    <n v="100000"/>
    <n v="0"/>
    <n v="0"/>
    <n v="0"/>
    <n v="0.36499999999999999"/>
    <s v="Low"/>
    <n v="36500"/>
    <m/>
    <m/>
    <m/>
    <m/>
    <m/>
    <m/>
    <m/>
    <m/>
    <m/>
  </r>
  <r>
    <s v="DIVIDENDO US$ 0,364891"/>
    <d v="2015-02-02T00:00:00"/>
    <x v="506"/>
    <s v="US$"/>
    <x v="1141"/>
    <n v="0"/>
    <n v="100000"/>
    <n v="0"/>
    <n v="0"/>
    <n v="0"/>
    <n v="0.36499999999999999"/>
    <s v="Low"/>
    <n v="36500"/>
    <m/>
    <m/>
    <m/>
    <m/>
    <m/>
    <m/>
    <m/>
    <m/>
    <m/>
  </r>
  <r>
    <s v="DIVIDENDO US$ 0,364257"/>
    <d v="2016-12-21T00:00:00"/>
    <x v="854"/>
    <s v="US$"/>
    <x v="1127"/>
    <n v="0"/>
    <n v="100000"/>
    <n v="0"/>
    <n v="0"/>
    <n v="0"/>
    <n v="0.36399999999999999"/>
    <s v="Low"/>
    <n v="36400"/>
    <m/>
    <m/>
    <m/>
    <m/>
    <m/>
    <m/>
    <m/>
    <m/>
    <m/>
  </r>
  <r>
    <s v="DIVIDENDO US$ 0,362706"/>
    <d v="2018-04-30T00:00:00"/>
    <x v="301"/>
    <s v="US$"/>
    <x v="1141"/>
    <n v="0"/>
    <n v="100000"/>
    <n v="0"/>
    <n v="0"/>
    <n v="0"/>
    <n v="0.36299999999999999"/>
    <s v="Low"/>
    <n v="36300"/>
    <m/>
    <m/>
    <m/>
    <m/>
    <m/>
    <m/>
    <m/>
    <m/>
    <m/>
  </r>
  <r>
    <s v="DIVIDENDO US$ 0,362173"/>
    <d v="2020-06-15T00:00:00"/>
    <x v="2"/>
    <s v="US$"/>
    <x v="1171"/>
    <n v="0"/>
    <n v="100000"/>
    <n v="0"/>
    <n v="0"/>
    <n v="0"/>
    <n v="0.36199999999999999"/>
    <s v="Low"/>
    <n v="36200"/>
    <m/>
    <m/>
    <m/>
    <m/>
    <m/>
    <m/>
    <m/>
    <m/>
    <m/>
  </r>
  <r>
    <s v="DIVIDENDO US$ 0,362366"/>
    <d v="2018-03-22T00:00:00"/>
    <x v="207"/>
    <s v="US$"/>
    <x v="1130"/>
    <n v="0"/>
    <n v="100000"/>
    <n v="0"/>
    <n v="0"/>
    <n v="0"/>
    <n v="0.36199999999999999"/>
    <s v="Low"/>
    <n v="36200"/>
    <m/>
    <m/>
    <m/>
    <m/>
    <m/>
    <m/>
    <m/>
    <m/>
    <m/>
  </r>
  <r>
    <s v="DIVIDENDO US$ 0,361184"/>
    <d v="2019-10-30T00:00:00"/>
    <x v="513"/>
    <s v="US$"/>
    <x v="1141"/>
    <n v="0"/>
    <n v="100000"/>
    <n v="0"/>
    <n v="0"/>
    <n v="0"/>
    <n v="0.36099999999999999"/>
    <s v="Low"/>
    <n v="36100"/>
    <m/>
    <m/>
    <m/>
    <m/>
    <m/>
    <m/>
    <m/>
    <m/>
    <m/>
  </r>
  <r>
    <s v="DIVIDENDO US$ 0,360762"/>
    <d v="2017-12-21T00:00:00"/>
    <x v="873"/>
    <s v="US$"/>
    <x v="1141"/>
    <n v="0"/>
    <n v="100000"/>
    <n v="0"/>
    <n v="0"/>
    <n v="0"/>
    <n v="0.36099999999999999"/>
    <s v="Low"/>
    <n v="36100"/>
    <m/>
    <m/>
    <m/>
    <m/>
    <m/>
    <m/>
    <m/>
    <m/>
    <m/>
  </r>
  <r>
    <s v="DIVIDENDO US$ 0,361311"/>
    <d v="2016-06-21T00:00:00"/>
    <x v="954"/>
    <s v="US$"/>
    <x v="1122"/>
    <n v="0"/>
    <n v="100000"/>
    <n v="0"/>
    <n v="0"/>
    <n v="0"/>
    <n v="0.36099999999999999"/>
    <s v="Low"/>
    <n v="36100"/>
    <m/>
    <m/>
    <m/>
    <m/>
    <m/>
    <m/>
    <m/>
    <m/>
    <m/>
  </r>
  <r>
    <s v="DIVIDENDO US$ 0,361272"/>
    <d v="2014-12-24T00:00:00"/>
    <x v="1205"/>
    <s v="US$"/>
    <x v="1145"/>
    <n v="0"/>
    <n v="100000"/>
    <n v="0"/>
    <n v="0"/>
    <n v="0"/>
    <n v="0.36099999999999999"/>
    <s v="Low"/>
    <n v="36100"/>
    <m/>
    <m/>
    <m/>
    <m/>
    <m/>
    <m/>
    <m/>
    <m/>
    <m/>
  </r>
  <r>
    <s v="DIVIDENDO PROV US$ 0,005320144655386340"/>
    <d v="2021-01-21T00:00:00"/>
    <x v="245"/>
    <s v="US$"/>
    <x v="1066"/>
    <n v="0"/>
    <n v="7208304"/>
    <n v="0"/>
    <n v="0"/>
    <n v="0"/>
    <n v="5.0000000000000001E-3"/>
    <s v="Low"/>
    <n v="36041.519999999997"/>
    <m/>
    <m/>
    <m/>
    <m/>
    <m/>
    <m/>
    <m/>
    <m/>
    <m/>
  </r>
  <r>
    <s v="DIVIDENDO US$ 0,36"/>
    <d v="2021-01-04T00:00:00"/>
    <x v="551"/>
    <s v="US$"/>
    <x v="1190"/>
    <n v="0"/>
    <n v="100000"/>
    <n v="0"/>
    <n v="0"/>
    <n v="0"/>
    <n v="0.36"/>
    <s v="Low"/>
    <n v="36000"/>
    <m/>
    <m/>
    <m/>
    <m/>
    <m/>
    <m/>
    <m/>
    <m/>
    <m/>
  </r>
  <r>
    <s v="DIVIDENDO US$ 0,36"/>
    <d v="2020-10-14T00:00:00"/>
    <x v="1158"/>
    <s v="US$"/>
    <x v="1170"/>
    <n v="0"/>
    <n v="100000"/>
    <n v="0"/>
    <n v="0"/>
    <n v="0"/>
    <n v="0.36"/>
    <s v="Low"/>
    <n v="36000"/>
    <m/>
    <m/>
    <m/>
    <m/>
    <m/>
    <m/>
    <m/>
    <m/>
    <m/>
  </r>
  <r>
    <s v="DIVIDENDO DEF US$ 0,36"/>
    <d v="2020-10-01T00:00:00"/>
    <x v="464"/>
    <s v="US$"/>
    <x v="1190"/>
    <n v="0"/>
    <n v="100000"/>
    <n v="0"/>
    <n v="0"/>
    <n v="0"/>
    <n v="0.36"/>
    <s v="Low"/>
    <n v="36000"/>
    <m/>
    <m/>
    <m/>
    <m/>
    <m/>
    <m/>
    <m/>
    <m/>
    <m/>
  </r>
  <r>
    <s v="DIVIDENDO US$ 0,36"/>
    <d v="2020-07-14T00:00:00"/>
    <x v="1341"/>
    <s v="US$"/>
    <x v="1170"/>
    <n v="0"/>
    <n v="100000"/>
    <n v="0"/>
    <n v="0"/>
    <n v="0"/>
    <n v="0.36"/>
    <s v="Low"/>
    <n v="36000"/>
    <m/>
    <m/>
    <m/>
    <m/>
    <m/>
    <m/>
    <m/>
    <m/>
    <m/>
  </r>
  <r>
    <s v="DIVIDENDO US$ 0,36"/>
    <d v="2020-07-02T00:00:00"/>
    <x v="1443"/>
    <s v="US$"/>
    <x v="1190"/>
    <n v="0"/>
    <n v="100000"/>
    <n v="0"/>
    <n v="0"/>
    <n v="0"/>
    <n v="0.36"/>
    <s v="Low"/>
    <n v="36000"/>
    <m/>
    <m/>
    <m/>
    <m/>
    <m/>
    <m/>
    <m/>
    <m/>
    <m/>
  </r>
  <r>
    <s v="DIVIDENDO PROV US$ 0,0360344386"/>
    <d v="2020-06-18T00:00:00"/>
    <x v="883"/>
    <s v="US$"/>
    <x v="882"/>
    <n v="0"/>
    <n v="1000000"/>
    <n v="0"/>
    <n v="0"/>
    <n v="0"/>
    <n v="3.5999999999999997E-2"/>
    <s v="Low"/>
    <n v="36000"/>
    <m/>
    <m/>
    <m/>
    <m/>
    <m/>
    <m/>
    <m/>
    <m/>
    <m/>
  </r>
  <r>
    <s v="DIVIDENDO US$ 0,36"/>
    <d v="2020-04-14T00:00:00"/>
    <x v="114"/>
    <s v="US$"/>
    <x v="1170"/>
    <n v="0"/>
    <n v="100000"/>
    <n v="0"/>
    <n v="0"/>
    <n v="0"/>
    <n v="0.36"/>
    <s v="Low"/>
    <n v="36000"/>
    <m/>
    <m/>
    <m/>
    <m/>
    <m/>
    <m/>
    <m/>
    <m/>
    <m/>
  </r>
  <r>
    <s v="DIVIDENDO  US$ 0,36"/>
    <d v="2020-04-02T00:00:00"/>
    <x v="1043"/>
    <s v="US$"/>
    <x v="1190"/>
    <n v="0"/>
    <n v="100000"/>
    <n v="0"/>
    <n v="0"/>
    <n v="0"/>
    <n v="0.36"/>
    <s v="Low"/>
    <n v="36000"/>
    <m/>
    <m/>
    <m/>
    <m/>
    <m/>
    <m/>
    <m/>
    <m/>
    <m/>
  </r>
  <r>
    <s v="DIVIDENDO US$ 0,36"/>
    <d v="2020-01-14T00:00:00"/>
    <x v="644"/>
    <s v="US$"/>
    <x v="1170"/>
    <n v="0"/>
    <n v="100000"/>
    <n v="0"/>
    <n v="0"/>
    <n v="0"/>
    <n v="0.36"/>
    <s v="Low"/>
    <n v="36000"/>
    <m/>
    <m/>
    <m/>
    <m/>
    <m/>
    <m/>
    <m/>
    <m/>
    <m/>
  </r>
  <r>
    <s v="DIVIDENDO  US$ 0,36"/>
    <d v="2019-11-07T00:00:00"/>
    <x v="1166"/>
    <s v="US$"/>
    <x v="1186"/>
    <n v="0"/>
    <n v="100000"/>
    <n v="0"/>
    <n v="0"/>
    <n v="0"/>
    <n v="0.36"/>
    <s v="Low"/>
    <n v="36000"/>
    <m/>
    <m/>
    <m/>
    <m/>
    <m/>
    <m/>
    <m/>
    <m/>
    <m/>
  </r>
  <r>
    <s v="DIVIDENDO US$ 0,36"/>
    <d v="2019-08-01T00:00:00"/>
    <x v="1254"/>
    <s v="US$"/>
    <x v="1186"/>
    <n v="0"/>
    <n v="100000"/>
    <n v="0"/>
    <n v="0"/>
    <n v="0"/>
    <n v="0.36"/>
    <s v="Low"/>
    <n v="36000"/>
    <m/>
    <m/>
    <m/>
    <m/>
    <m/>
    <m/>
    <m/>
    <m/>
    <m/>
  </r>
  <r>
    <s v="DIVIDENDO US$ 0,36"/>
    <d v="2019-05-09T00:00:00"/>
    <x v="690"/>
    <s v="US$"/>
    <x v="1186"/>
    <n v="0"/>
    <n v="100000"/>
    <n v="0"/>
    <n v="0"/>
    <n v="0"/>
    <n v="0.36"/>
    <s v="Low"/>
    <n v="36000"/>
    <m/>
    <m/>
    <m/>
    <m/>
    <m/>
    <m/>
    <m/>
    <m/>
    <m/>
  </r>
  <r>
    <s v="DIVIDENDO US$ 0,36"/>
    <d v="2019-01-31T00:00:00"/>
    <x v="1260"/>
    <s v="US$"/>
    <x v="1186"/>
    <n v="0"/>
    <n v="100000"/>
    <n v="0"/>
    <n v="0"/>
    <n v="0"/>
    <n v="0.36"/>
    <s v="Low"/>
    <n v="36000"/>
    <m/>
    <m/>
    <m/>
    <m/>
    <m/>
    <m/>
    <m/>
    <m/>
    <m/>
  </r>
  <r>
    <s v="DIVIDENDO US$ 0,359859"/>
    <d v="2018-12-18T00:00:00"/>
    <x v="1199"/>
    <s v="US$"/>
    <x v="1092"/>
    <n v="0"/>
    <n v="100000"/>
    <n v="0"/>
    <n v="0"/>
    <n v="0"/>
    <n v="0.36"/>
    <s v="Low"/>
    <n v="36000"/>
    <m/>
    <m/>
    <m/>
    <m/>
    <m/>
    <m/>
    <m/>
    <m/>
    <m/>
  </r>
  <r>
    <s v="DIVIDENDO US$ 0,360019"/>
    <d v="2017-09-26T00:00:00"/>
    <x v="706"/>
    <s v="US$"/>
    <x v="1079"/>
    <n v="0"/>
    <n v="100000"/>
    <n v="0"/>
    <n v="0"/>
    <n v="0"/>
    <n v="0.36"/>
    <s v="Low"/>
    <n v="36000"/>
    <m/>
    <m/>
    <m/>
    <m/>
    <m/>
    <m/>
    <m/>
    <m/>
    <m/>
  </r>
  <r>
    <s v="DIVIDENDO PROV US$ 0,03644061257727220"/>
    <d v="2016-11-22T00:00:00"/>
    <x v="1012"/>
    <s v="US$"/>
    <x v="1131"/>
    <n v="0"/>
    <n v="1000000"/>
    <n v="0"/>
    <n v="0"/>
    <n v="0"/>
    <n v="3.5999999999999997E-2"/>
    <s v="Low"/>
    <n v="36000"/>
    <m/>
    <m/>
    <m/>
    <m/>
    <m/>
    <m/>
    <m/>
    <m/>
    <m/>
  </r>
  <r>
    <s v="DIVIDENDO US$ 0,360165"/>
    <d v="2016-09-26T00:00:00"/>
    <x v="737"/>
    <s v="US$"/>
    <x v="1114"/>
    <n v="0"/>
    <n v="100000"/>
    <n v="0"/>
    <n v="0"/>
    <n v="0"/>
    <n v="0.36"/>
    <s v="Low"/>
    <n v="36000"/>
    <m/>
    <m/>
    <m/>
    <m/>
    <m/>
    <m/>
    <m/>
    <m/>
    <m/>
  </r>
  <r>
    <s v="DIVIDENDO US$ 0,36"/>
    <d v="2016-08-16T00:00:00"/>
    <x v="819"/>
    <s v="US$"/>
    <x v="1136"/>
    <n v="0"/>
    <n v="100000"/>
    <n v="0"/>
    <n v="0"/>
    <n v="0"/>
    <n v="0.36"/>
    <s v="Low"/>
    <n v="36000"/>
    <m/>
    <m/>
    <m/>
    <m/>
    <m/>
    <m/>
    <m/>
    <m/>
    <m/>
  </r>
  <r>
    <s v="DIVIDENDO US$ 0,36"/>
    <d v="2016-05-17T00:00:00"/>
    <x v="1169"/>
    <s v="US$"/>
    <x v="1136"/>
    <n v="0"/>
    <n v="100000"/>
    <n v="0"/>
    <n v="0"/>
    <n v="0"/>
    <n v="0.36"/>
    <s v="Low"/>
    <n v="36000"/>
    <m/>
    <m/>
    <m/>
    <m/>
    <m/>
    <m/>
    <m/>
    <m/>
    <m/>
  </r>
  <r>
    <s v="DIVIDENDO US$ 0,36"/>
    <d v="2016-02-16T00:00:00"/>
    <x v="1298"/>
    <s v="US$"/>
    <x v="1136"/>
    <n v="0"/>
    <n v="100000"/>
    <n v="0"/>
    <n v="0"/>
    <n v="0"/>
    <n v="0.36"/>
    <s v="Low"/>
    <n v="36000"/>
    <m/>
    <m/>
    <m/>
    <m/>
    <m/>
    <m/>
    <m/>
    <m/>
    <m/>
  </r>
  <r>
    <s v="DIVIDENDO US$ 0,36"/>
    <d v="2015-11-17T00:00:00"/>
    <x v="197"/>
    <s v="US$"/>
    <x v="1136"/>
    <n v="0"/>
    <n v="100000"/>
    <n v="0"/>
    <n v="0"/>
    <n v="0"/>
    <n v="0.36"/>
    <s v="Low"/>
    <n v="36000"/>
    <m/>
    <m/>
    <m/>
    <m/>
    <m/>
    <m/>
    <m/>
    <m/>
    <m/>
  </r>
  <r>
    <s v="DIVIDENDO US$ 0,359154"/>
    <d v="2020-12-17T00:00:00"/>
    <x v="585"/>
    <s v="US$"/>
    <x v="1141"/>
    <n v="0"/>
    <n v="100000"/>
    <n v="0"/>
    <n v="0"/>
    <n v="0"/>
    <n v="0.35899999999999999"/>
    <s v="Low"/>
    <n v="35900"/>
    <m/>
    <m/>
    <m/>
    <m/>
    <m/>
    <m/>
    <m/>
    <m/>
    <m/>
  </r>
  <r>
    <s v="DIVIDENDO US$ 0,35902"/>
    <d v="2020-11-02T00:00:00"/>
    <x v="108"/>
    <s v="US$"/>
    <x v="1141"/>
    <n v="0"/>
    <n v="100000"/>
    <n v="0"/>
    <n v="0"/>
    <n v="0"/>
    <n v="0.35899999999999999"/>
    <s v="Low"/>
    <n v="35900"/>
    <m/>
    <m/>
    <m/>
    <m/>
    <m/>
    <m/>
    <m/>
    <m/>
    <m/>
  </r>
  <r>
    <s v="DIVIDENDO US$ 0,358534"/>
    <d v="2020-06-15T00:00:00"/>
    <x v="2"/>
    <s v="US$"/>
    <x v="1133"/>
    <n v="0"/>
    <n v="100000"/>
    <n v="0"/>
    <n v="0"/>
    <n v="0"/>
    <n v="0.35899999999999999"/>
    <s v="Low"/>
    <n v="35900"/>
    <m/>
    <m/>
    <m/>
    <m/>
    <m/>
    <m/>
    <m/>
    <m/>
    <m/>
  </r>
  <r>
    <s v="DIVIDENDO US$ 0,358723"/>
    <d v="2018-06-01T00:00:00"/>
    <x v="762"/>
    <s v="US$"/>
    <x v="1159"/>
    <n v="0"/>
    <n v="100000"/>
    <n v="0"/>
    <n v="0"/>
    <n v="0"/>
    <n v="0.35899999999999999"/>
    <s v="Low"/>
    <n v="35900"/>
    <m/>
    <m/>
    <m/>
    <m/>
    <m/>
    <m/>
    <m/>
    <m/>
    <m/>
  </r>
  <r>
    <s v="DIVIDENDO US$ 0,357954"/>
    <d v="2019-04-01T00:00:00"/>
    <x v="1235"/>
    <s v="US$"/>
    <x v="1159"/>
    <n v="0"/>
    <n v="100000"/>
    <n v="0"/>
    <n v="0"/>
    <n v="0"/>
    <n v="0.35799999999999998"/>
    <s v="Low"/>
    <n v="35800"/>
    <m/>
    <m/>
    <m/>
    <m/>
    <m/>
    <m/>
    <m/>
    <m/>
    <m/>
  </r>
  <r>
    <s v="DIVIDENDO US$ 0,358431"/>
    <d v="2019-03-01T00:00:00"/>
    <x v="719"/>
    <s v="US$"/>
    <x v="1159"/>
    <n v="0"/>
    <n v="100000"/>
    <n v="0"/>
    <n v="0"/>
    <n v="0"/>
    <n v="0.35799999999999998"/>
    <s v="Low"/>
    <n v="35800"/>
    <m/>
    <m/>
    <m/>
    <m/>
    <m/>
    <m/>
    <m/>
    <m/>
    <m/>
  </r>
  <r>
    <s v="DIVIDENDO US$ 0,358063"/>
    <d v="2018-12-17T00:00:00"/>
    <x v="330"/>
    <s v="US$"/>
    <x v="1145"/>
    <n v="0"/>
    <n v="100000"/>
    <n v="0"/>
    <n v="0"/>
    <n v="0"/>
    <n v="0.35799999999999998"/>
    <s v="Low"/>
    <n v="35800"/>
    <m/>
    <m/>
    <m/>
    <m/>
    <m/>
    <m/>
    <m/>
    <m/>
    <m/>
  </r>
  <r>
    <s v="DIVIDENDO PROV US$ 0,001540322261248160"/>
    <d v="2020-07-24T00:00:00"/>
    <x v="449"/>
    <s v="US$"/>
    <x v="918"/>
    <n v="0"/>
    <n v="17876428"/>
    <n v="0"/>
    <n v="0"/>
    <n v="0"/>
    <n v="2E-3"/>
    <s v="Low"/>
    <n v="35752.856"/>
    <m/>
    <m/>
    <m/>
    <m/>
    <m/>
    <m/>
    <m/>
    <m/>
    <m/>
  </r>
  <r>
    <s v="DIVIDENDO US$ 0,357399"/>
    <d v="2020-10-01T00:00:00"/>
    <x v="421"/>
    <s v="US$"/>
    <x v="1141"/>
    <n v="0"/>
    <n v="100000"/>
    <n v="0"/>
    <n v="0"/>
    <n v="0"/>
    <n v="0.35699999999999998"/>
    <s v="Low"/>
    <n v="35700"/>
    <m/>
    <m/>
    <m/>
    <m/>
    <m/>
    <m/>
    <m/>
    <m/>
    <m/>
  </r>
  <r>
    <s v="DIVIDENDO US$ 0,357389"/>
    <d v="2020-06-15T00:00:00"/>
    <x v="2"/>
    <s v="US$"/>
    <x v="1126"/>
    <n v="0"/>
    <n v="100000"/>
    <n v="0"/>
    <n v="0"/>
    <n v="0"/>
    <n v="0.35699999999999998"/>
    <s v="Low"/>
    <n v="35700"/>
    <m/>
    <m/>
    <m/>
    <m/>
    <m/>
    <m/>
    <m/>
    <m/>
    <m/>
  </r>
  <r>
    <s v="DIVIDENDO US$ 0,356699"/>
    <d v="2017-12-21T00:00:00"/>
    <x v="873"/>
    <s v="US$"/>
    <x v="1171"/>
    <n v="0"/>
    <n v="100000"/>
    <n v="0"/>
    <n v="0"/>
    <n v="0"/>
    <n v="0.35699999999999998"/>
    <s v="Low"/>
    <n v="35700"/>
    <m/>
    <m/>
    <m/>
    <m/>
    <m/>
    <m/>
    <m/>
    <m/>
    <m/>
  </r>
  <r>
    <s v="DIVIDENDO US$ 1,071"/>
    <d v="2016-12-19T00:00:00"/>
    <x v="894"/>
    <s v="US$"/>
    <x v="1192"/>
    <n v="0"/>
    <n v="33333"/>
    <n v="0"/>
    <n v="0"/>
    <n v="0"/>
    <n v="1.071"/>
    <s v="Medium"/>
    <n v="35699.642999999996"/>
    <m/>
    <m/>
    <m/>
    <m/>
    <m/>
    <m/>
    <m/>
    <m/>
    <m/>
  </r>
  <r>
    <s v="DIVIDENDO US$ 0,356103"/>
    <d v="2019-06-17T00:00:00"/>
    <x v="191"/>
    <s v="US$"/>
    <x v="1075"/>
    <n v="0"/>
    <n v="100000"/>
    <n v="0"/>
    <n v="0"/>
    <n v="0"/>
    <n v="0.35599999999999998"/>
    <s v="Low"/>
    <n v="35600"/>
    <m/>
    <m/>
    <m/>
    <m/>
    <m/>
    <m/>
    <m/>
    <m/>
    <m/>
  </r>
  <r>
    <s v="DIVIDENDO US$ 0,355426"/>
    <d v="2019-12-16T00:00:00"/>
    <x v="892"/>
    <s v="US$"/>
    <x v="1180"/>
    <n v="0"/>
    <n v="100000"/>
    <n v="0"/>
    <n v="0"/>
    <n v="0"/>
    <n v="0.35499999999999998"/>
    <s v="Low"/>
    <n v="35500"/>
    <m/>
    <m/>
    <m/>
    <m/>
    <m/>
    <m/>
    <m/>
    <m/>
    <m/>
  </r>
  <r>
    <s v="DIVIDENDO US$ 0,354506"/>
    <d v="2019-07-01T00:00:00"/>
    <x v="1092"/>
    <s v="US$"/>
    <x v="1159"/>
    <n v="0"/>
    <n v="100000"/>
    <n v="0"/>
    <n v="0"/>
    <n v="0"/>
    <n v="0.35499999999999998"/>
    <s v="Low"/>
    <n v="35500"/>
    <m/>
    <m/>
    <m/>
    <m/>
    <m/>
    <m/>
    <m/>
    <m/>
    <m/>
  </r>
  <r>
    <s v="DIVIDENDO US$ 0,355"/>
    <d v="2015-02-11T00:00:00"/>
    <x v="972"/>
    <s v="US$"/>
    <x v="806"/>
    <n v="0"/>
    <n v="100000"/>
    <n v="0"/>
    <n v="0"/>
    <n v="0"/>
    <n v="0.35499999999999998"/>
    <s v="Low"/>
    <n v="35500"/>
    <m/>
    <m/>
    <m/>
    <m/>
    <m/>
    <m/>
    <m/>
    <m/>
    <m/>
  </r>
  <r>
    <s v="DIVIDENDO US$ 0,3529"/>
    <d v="2020-12-21T00:00:00"/>
    <x v="452"/>
    <s v="US$"/>
    <x v="1040"/>
    <n v="0"/>
    <n v="100000"/>
    <n v="0"/>
    <n v="0"/>
    <n v="0"/>
    <n v="0.35299999999999998"/>
    <s v="Low"/>
    <n v="35300"/>
    <m/>
    <m/>
    <m/>
    <m/>
    <m/>
    <m/>
    <m/>
    <m/>
    <m/>
  </r>
  <r>
    <s v="DIVIDENDO PROV 0 US$ 0,352555"/>
    <d v="2019-02-01T00:00:00"/>
    <x v="1237"/>
    <s v="US$"/>
    <x v="1159"/>
    <n v="0"/>
    <n v="100000"/>
    <n v="0"/>
    <n v="0"/>
    <n v="0"/>
    <n v="0.35299999999999998"/>
    <s v="Low"/>
    <n v="35300"/>
    <m/>
    <m/>
    <m/>
    <m/>
    <m/>
    <m/>
    <m/>
    <m/>
    <m/>
  </r>
  <r>
    <s v="DIVIDENDO US$ 0,352597"/>
    <d v="2018-12-03T00:00:00"/>
    <x v="967"/>
    <s v="US$"/>
    <x v="1159"/>
    <n v="0"/>
    <n v="100000"/>
    <n v="0"/>
    <n v="0"/>
    <n v="0"/>
    <n v="0.35299999999999998"/>
    <s v="Low"/>
    <n v="35300"/>
    <m/>
    <m/>
    <m/>
    <m/>
    <m/>
    <m/>
    <m/>
    <m/>
    <m/>
  </r>
  <r>
    <s v="DIVIDENDO US$ 0,352838"/>
    <d v="2017-06-20T00:00:00"/>
    <x v="413"/>
    <s v="US$"/>
    <x v="1101"/>
    <n v="0"/>
    <n v="100000"/>
    <n v="0"/>
    <n v="0"/>
    <n v="0"/>
    <n v="0.35299999999999998"/>
    <s v="Low"/>
    <n v="35300"/>
    <m/>
    <m/>
    <m/>
    <m/>
    <m/>
    <m/>
    <m/>
    <m/>
    <m/>
  </r>
  <r>
    <s v="DIVIDENDO US$ 0,352914"/>
    <d v="2016-09-26T00:00:00"/>
    <x v="737"/>
    <s v="US$"/>
    <x v="1079"/>
    <n v="0"/>
    <n v="100000"/>
    <n v="0"/>
    <n v="0"/>
    <n v="0"/>
    <n v="0.35299999999999998"/>
    <s v="Low"/>
    <n v="35300"/>
    <m/>
    <m/>
    <m/>
    <m/>
    <m/>
    <m/>
    <m/>
    <m/>
    <m/>
  </r>
  <r>
    <s v="DIVIDENDO US$ 0,353249"/>
    <d v="2016-06-21T00:00:00"/>
    <x v="954"/>
    <s v="US$"/>
    <x v="1114"/>
    <n v="0"/>
    <n v="100000"/>
    <n v="0"/>
    <n v="0"/>
    <n v="0"/>
    <n v="0.35299999999999998"/>
    <s v="Low"/>
    <n v="35300"/>
    <m/>
    <m/>
    <m/>
    <m/>
    <m/>
    <m/>
    <m/>
    <m/>
    <m/>
  </r>
  <r>
    <s v="DIVIDENDO US$ 0,351878"/>
    <d v="2021-03-25T00:00:00"/>
    <x v="500"/>
    <s v="US$"/>
    <x v="1171"/>
    <n v="0"/>
    <n v="100000"/>
    <n v="0"/>
    <n v="0"/>
    <n v="0"/>
    <n v="0.35199999999999998"/>
    <s v="Low"/>
    <n v="35200"/>
    <m/>
    <m/>
    <m/>
    <m/>
    <m/>
    <m/>
    <m/>
    <m/>
    <m/>
  </r>
  <r>
    <s v="DIVIDENDO US$ 0,351627"/>
    <d v="2019-04-30T00:00:00"/>
    <x v="96"/>
    <s v="US$"/>
    <x v="1159"/>
    <n v="0"/>
    <n v="100000"/>
    <n v="0"/>
    <n v="0"/>
    <n v="0"/>
    <n v="0.35199999999999998"/>
    <s v="Low"/>
    <n v="35200"/>
    <m/>
    <m/>
    <m/>
    <m/>
    <m/>
    <m/>
    <m/>
    <m/>
    <m/>
  </r>
  <r>
    <s v="DIVIDENDO US$ 0,351606"/>
    <d v="2018-12-18T00:00:00"/>
    <x v="1199"/>
    <s v="US$"/>
    <x v="1159"/>
    <n v="0"/>
    <n v="100000"/>
    <n v="0"/>
    <n v="0"/>
    <n v="0"/>
    <n v="0.35199999999999998"/>
    <s v="Low"/>
    <n v="35200"/>
    <m/>
    <m/>
    <m/>
    <m/>
    <m/>
    <m/>
    <m/>
    <m/>
    <m/>
  </r>
  <r>
    <s v="DIVIDENDO US$ 0,351955"/>
    <d v="2018-10-01T00:00:00"/>
    <x v="387"/>
    <s v="US$"/>
    <x v="1159"/>
    <n v="0"/>
    <n v="100000"/>
    <n v="0"/>
    <n v="0"/>
    <n v="0"/>
    <n v="0.35199999999999998"/>
    <s v="Low"/>
    <n v="35200"/>
    <m/>
    <m/>
    <m/>
    <m/>
    <m/>
    <m/>
    <m/>
    <m/>
    <m/>
  </r>
  <r>
    <s v="DIVIDENDO  US$ 0,351909"/>
    <d v="2017-03-24T00:00:00"/>
    <x v="754"/>
    <s v="US$"/>
    <x v="1104"/>
    <n v="0"/>
    <n v="100000"/>
    <n v="0"/>
    <n v="0"/>
    <n v="0"/>
    <n v="0.35199999999999998"/>
    <s v="Low"/>
    <n v="35200"/>
    <m/>
    <m/>
    <m/>
    <m/>
    <m/>
    <m/>
    <m/>
    <m/>
    <m/>
  </r>
  <r>
    <s v="DIVIDENDO US$ 0,352083"/>
    <d v="2016-06-22T00:00:00"/>
    <x v="954"/>
    <s v="US$"/>
    <x v="1047"/>
    <n v="0"/>
    <n v="100000"/>
    <n v="0"/>
    <n v="0"/>
    <n v="0"/>
    <n v="0.35199999999999998"/>
    <s v="Low"/>
    <n v="35200"/>
    <m/>
    <m/>
    <m/>
    <m/>
    <m/>
    <m/>
    <m/>
    <m/>
    <m/>
  </r>
  <r>
    <s v="DIVIDENDO US$ 0,700744"/>
    <d v="2016-12-21T00:00:00"/>
    <x v="854"/>
    <s v="US$"/>
    <x v="1146"/>
    <n v="0"/>
    <n v="50000"/>
    <n v="0"/>
    <n v="0"/>
    <n v="0"/>
    <n v="0.70099999999999996"/>
    <s v="Low"/>
    <n v="35050"/>
    <m/>
    <m/>
    <m/>
    <m/>
    <m/>
    <m/>
    <m/>
    <m/>
    <m/>
  </r>
  <r>
    <s v="DIVIDENDO PROV US$ 0,013939418"/>
    <d v="2021-09-02T00:00:00"/>
    <x v="437"/>
    <s v="US$"/>
    <x v="857"/>
    <n v="0"/>
    <n v="2503436"/>
    <n v="0"/>
    <n v="0"/>
    <n v="0"/>
    <n v="1.4E-2"/>
    <s v="Low"/>
    <n v="35048.103999999999"/>
    <m/>
    <m/>
    <m/>
    <m/>
    <m/>
    <m/>
    <m/>
    <m/>
    <m/>
  </r>
  <r>
    <s v="DIVIDENDO PROV US$ 0,0065408800"/>
    <d v="2021-08-17T00:00:00"/>
    <x v="1085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PROV US$ 0,00652559800"/>
    <d v="2021-07-21T00:00:00"/>
    <x v="901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US$ 0,35"/>
    <d v="2021-04-29T00:00:00"/>
    <x v="98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PROV US$ 0,0066285251495820700"/>
    <d v="2021-04-15T00:00:00"/>
    <x v="845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US$ 0,3497"/>
    <d v="2021-04-01T00:00:00"/>
    <x v="915"/>
    <s v="US$"/>
    <x v="1125"/>
    <n v="0"/>
    <n v="100000"/>
    <n v="0"/>
    <n v="0"/>
    <n v="0"/>
    <n v="0.35"/>
    <s v="Low"/>
    <n v="35000"/>
    <m/>
    <m/>
    <m/>
    <m/>
    <m/>
    <m/>
    <m/>
    <m/>
    <m/>
  </r>
  <r>
    <s v="DIVIDENDO US$ 0,35"/>
    <d v="2021-01-28T00:00:00"/>
    <x v="1479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PROV US$ 0,006741086661964710"/>
    <d v="2021-01-21T00:00:00"/>
    <x v="245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PROV US$ 0,00691185734342891"/>
    <d v="2020-11-12T00:00:00"/>
    <x v="325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US$ 0,35"/>
    <d v="2020-10-29T00:00:00"/>
    <x v="744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PROV US$ 0,00682222973914863"/>
    <d v="2020-10-22T00:00:00"/>
    <x v="216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PROV US$ 0,006914362097511970"/>
    <d v="2020-09-23T00:00:00"/>
    <x v="891"/>
    <s v="US$"/>
    <x v="1025"/>
    <n v="0"/>
    <n v="5000000"/>
    <n v="0"/>
    <n v="0"/>
    <n v="0"/>
    <n v="7.0000000000000001E-3"/>
    <s v="Low"/>
    <n v="35000"/>
    <m/>
    <m/>
    <m/>
    <m/>
    <m/>
    <m/>
    <m/>
    <m/>
    <m/>
  </r>
  <r>
    <s v="DIVIDENDO US$ 0,35"/>
    <d v="2020-07-30T00:00:00"/>
    <x v="1384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PROV US$ 0,0350035639"/>
    <d v="2020-06-18T00:00:00"/>
    <x v="883"/>
    <s v="US$"/>
    <x v="1165"/>
    <n v="0"/>
    <n v="1000000"/>
    <n v="0"/>
    <n v="0"/>
    <n v="0"/>
    <n v="3.5000000000000003E-2"/>
    <s v="Low"/>
    <n v="35000"/>
    <m/>
    <m/>
    <m/>
    <m/>
    <m/>
    <m/>
    <m/>
    <m/>
    <m/>
  </r>
  <r>
    <s v="DIVIDENDO US$ 0,35"/>
    <d v="2020-04-29T00:00:00"/>
    <x v="114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US$ 0,35"/>
    <d v="2020-01-30T00:00:00"/>
    <x v="644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US$ 0,35"/>
    <d v="2020-01-02T00:00:00"/>
    <x v="272"/>
    <s v="US$"/>
    <x v="1190"/>
    <n v="0"/>
    <n v="100000"/>
    <n v="0"/>
    <n v="0"/>
    <n v="0"/>
    <n v="0.35"/>
    <s v="Low"/>
    <n v="35000"/>
    <m/>
    <m/>
    <m/>
    <m/>
    <m/>
    <m/>
    <m/>
    <m/>
    <m/>
  </r>
  <r>
    <s v="DIVIDENDO US$ 0,35"/>
    <d v="2019-10-30T00:00:00"/>
    <x v="1373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US$ 0,35"/>
    <d v="2019-10-03T00:00:00"/>
    <x v="1051"/>
    <s v="US$"/>
    <x v="1190"/>
    <n v="0"/>
    <n v="100000"/>
    <n v="0"/>
    <n v="0"/>
    <n v="0"/>
    <n v="0.35"/>
    <s v="Low"/>
    <n v="35000"/>
    <m/>
    <m/>
    <m/>
    <m/>
    <m/>
    <m/>
    <m/>
    <m/>
    <m/>
  </r>
  <r>
    <s v="DIVIDENDO US$ 0,35002"/>
    <d v="2019-10-01T00:00:00"/>
    <x v="611"/>
    <s v="US$"/>
    <x v="1141"/>
    <n v="0"/>
    <n v="100000"/>
    <n v="0"/>
    <n v="0"/>
    <n v="0"/>
    <n v="0.35"/>
    <s v="Low"/>
    <n v="35000"/>
    <m/>
    <m/>
    <m/>
    <m/>
    <m/>
    <m/>
    <m/>
    <m/>
    <m/>
  </r>
  <r>
    <s v="DIVIDENDO US$ 0,35"/>
    <d v="2019-07-30T00:00:00"/>
    <x v="482"/>
    <s v="US$"/>
    <x v="1109"/>
    <n v="0"/>
    <n v="100000"/>
    <n v="0"/>
    <n v="0"/>
    <n v="0"/>
    <n v="0.35"/>
    <s v="Low"/>
    <n v="35000"/>
    <m/>
    <m/>
    <m/>
    <m/>
    <m/>
    <m/>
    <m/>
    <m/>
    <m/>
  </r>
  <r>
    <s v="DIVIDENDO US$ 0,35"/>
    <d v="2019-07-03T00:00:00"/>
    <x v="1134"/>
    <s v="US$"/>
    <x v="1190"/>
    <n v="0"/>
    <n v="100000"/>
    <n v="0"/>
    <n v="0"/>
    <n v="0"/>
    <n v="0.35"/>
    <s v="Low"/>
    <n v="35000"/>
    <m/>
    <m/>
    <m/>
    <m/>
    <m/>
    <m/>
    <m/>
    <m/>
    <m/>
  </r>
  <r>
    <s v="DIVIDENDO US$ 0,35"/>
    <d v="2019-04-04T00:00:00"/>
    <x v="4"/>
    <s v="US$"/>
    <x v="1190"/>
    <n v="0"/>
    <n v="100000"/>
    <n v="0"/>
    <n v="0"/>
    <n v="0"/>
    <n v="0.35"/>
    <s v="Low"/>
    <n v="35000"/>
    <m/>
    <m/>
    <m/>
    <m/>
    <m/>
    <m/>
    <m/>
    <m/>
    <m/>
  </r>
  <r>
    <s v="DIVIDENDO PROV 0 US$ 0,35"/>
    <d v="2018-07-05T00:00:00"/>
    <x v="1480"/>
    <s v="US$"/>
    <x v="1173"/>
    <n v="0"/>
    <n v="100000"/>
    <n v="0"/>
    <n v="0"/>
    <n v="0"/>
    <n v="0.35"/>
    <s v="Low"/>
    <n v="35000"/>
    <m/>
    <m/>
    <m/>
    <m/>
    <m/>
    <m/>
    <m/>
    <m/>
    <m/>
  </r>
  <r>
    <s v="DIVIDENDO PROV US$ 0,35"/>
    <d v="2018-04-05T00:00:00"/>
    <x v="51"/>
    <s v="US$"/>
    <x v="1173"/>
    <n v="0"/>
    <n v="100000"/>
    <n v="0"/>
    <n v="0"/>
    <n v="0"/>
    <n v="0.35"/>
    <s v="Low"/>
    <n v="35000"/>
    <m/>
    <m/>
    <m/>
    <m/>
    <m/>
    <m/>
    <m/>
    <m/>
    <m/>
  </r>
  <r>
    <s v="DIVIDENDO US$ 0,35"/>
    <d v="2018-01-04T00:00:00"/>
    <x v="1481"/>
    <s v="US$"/>
    <x v="1173"/>
    <n v="0"/>
    <n v="100000"/>
    <n v="0"/>
    <n v="0"/>
    <n v="0"/>
    <n v="0.35"/>
    <s v="Low"/>
    <n v="35000"/>
    <m/>
    <m/>
    <m/>
    <m/>
    <m/>
    <m/>
    <m/>
    <m/>
    <m/>
  </r>
  <r>
    <s v="DIVIDENDO US$ 0,35"/>
    <d v="2017-10-05T00:00:00"/>
    <x v="331"/>
    <s v="US$"/>
    <x v="1173"/>
    <n v="0"/>
    <n v="100000"/>
    <n v="0"/>
    <n v="0"/>
    <n v="0"/>
    <n v="0.35"/>
    <s v="Low"/>
    <n v="35000"/>
    <m/>
    <m/>
    <m/>
    <m/>
    <m/>
    <m/>
    <m/>
    <m/>
    <m/>
  </r>
  <r>
    <s v="DIVIDENDO US$ 0,35"/>
    <d v="2016-11-29T00:00:00"/>
    <x v="126"/>
    <s v="US$"/>
    <x v="1176"/>
    <n v="0"/>
    <n v="100000"/>
    <n v="0"/>
    <n v="0"/>
    <n v="0"/>
    <n v="0.35"/>
    <s v="Low"/>
    <n v="35000"/>
    <m/>
    <m/>
    <m/>
    <m/>
    <m/>
    <m/>
    <m/>
    <m/>
    <m/>
  </r>
  <r>
    <s v="DIVIDENDO US$ 0,35"/>
    <d v="2016-09-13T00:00:00"/>
    <x v="1482"/>
    <s v="US$"/>
    <x v="1176"/>
    <n v="0"/>
    <n v="100000"/>
    <n v="0"/>
    <n v="0"/>
    <n v="0"/>
    <n v="0.35"/>
    <s v="Low"/>
    <n v="35000"/>
    <m/>
    <m/>
    <m/>
    <m/>
    <m/>
    <m/>
    <m/>
    <m/>
    <m/>
  </r>
  <r>
    <s v="DIVIDENDO US$ 0,35"/>
    <d v="2016-06-13T00:00:00"/>
    <x v="1423"/>
    <s v="US$"/>
    <x v="1176"/>
    <n v="0"/>
    <n v="100000"/>
    <n v="0"/>
    <n v="0"/>
    <n v="0"/>
    <n v="0.35"/>
    <s v="Low"/>
    <n v="35000"/>
    <m/>
    <m/>
    <m/>
    <m/>
    <m/>
    <m/>
    <m/>
    <m/>
    <m/>
  </r>
  <r>
    <s v="DIVIDENDO US$ 0,35"/>
    <d v="2016-03-11T00:00:00"/>
    <x v="1424"/>
    <s v="US$"/>
    <x v="1176"/>
    <n v="0"/>
    <n v="100000"/>
    <n v="0"/>
    <n v="0"/>
    <n v="0"/>
    <n v="0.35"/>
    <s v="Low"/>
    <n v="35000"/>
    <m/>
    <m/>
    <m/>
    <m/>
    <m/>
    <m/>
    <m/>
    <m/>
    <m/>
  </r>
  <r>
    <s v="DIVIDENDO US$ 0,35"/>
    <d v="2015-10-20T00:00:00"/>
    <x v="898"/>
    <s v="US$"/>
    <x v="1152"/>
    <n v="0"/>
    <n v="100000"/>
    <n v="0"/>
    <n v="0"/>
    <n v="0"/>
    <n v="0.35"/>
    <s v="Low"/>
    <n v="35000"/>
    <m/>
    <m/>
    <m/>
    <m/>
    <m/>
    <m/>
    <m/>
    <m/>
    <m/>
  </r>
  <r>
    <s v="DIVIDENDO US$ 0,35"/>
    <d v="2015-07-21T00:00:00"/>
    <x v="1135"/>
    <s v="US$"/>
    <x v="1152"/>
    <n v="0"/>
    <n v="100000"/>
    <n v="0"/>
    <n v="0"/>
    <n v="0"/>
    <n v="0.35"/>
    <s v="Low"/>
    <n v="35000"/>
    <m/>
    <m/>
    <m/>
    <m/>
    <m/>
    <m/>
    <m/>
    <m/>
    <m/>
  </r>
  <r>
    <s v="DIVIDENDO PROV 0 US$ 0,35"/>
    <d v="2015-04-22T00:00:00"/>
    <x v="376"/>
    <s v="US$"/>
    <x v="1152"/>
    <n v="0"/>
    <n v="100000"/>
    <n v="0"/>
    <n v="0"/>
    <n v="0"/>
    <n v="0.35"/>
    <s v="Low"/>
    <n v="35000"/>
    <m/>
    <m/>
    <m/>
    <m/>
    <m/>
    <m/>
    <m/>
    <m/>
    <m/>
  </r>
  <r>
    <s v="DIVIDENDO US$ 0,35"/>
    <d v="2015-02-04T00:00:00"/>
    <x v="1219"/>
    <s v="US$"/>
    <x v="1148"/>
    <n v="0"/>
    <n v="100000"/>
    <n v="0"/>
    <n v="0"/>
    <n v="0"/>
    <n v="0.35"/>
    <s v="Low"/>
    <n v="35000"/>
    <m/>
    <m/>
    <m/>
    <m/>
    <m/>
    <m/>
    <m/>
    <m/>
    <m/>
  </r>
  <r>
    <s v="DIVIDENDO US$ 0,35"/>
    <d v="2015-01-20T00:00:00"/>
    <x v="1200"/>
    <s v="US$"/>
    <x v="1152"/>
    <n v="0"/>
    <n v="100000"/>
    <n v="0"/>
    <n v="0"/>
    <n v="0"/>
    <n v="0.35"/>
    <s v="Low"/>
    <n v="35000"/>
    <m/>
    <m/>
    <m/>
    <m/>
    <m/>
    <m/>
    <m/>
    <m/>
    <m/>
  </r>
  <r>
    <s v="DIVIDENDO US$ 0,349287"/>
    <d v="2020-03-02T00:00:00"/>
    <x v="691"/>
    <s v="US$"/>
    <x v="1159"/>
    <n v="0"/>
    <n v="100000"/>
    <n v="0"/>
    <n v="0"/>
    <n v="0"/>
    <n v="0.34899999999999998"/>
    <s v="Low"/>
    <n v="34900"/>
    <m/>
    <m/>
    <m/>
    <m/>
    <m/>
    <m/>
    <m/>
    <m/>
    <m/>
  </r>
  <r>
    <s v="DIVIDENDO US$ 0,349414"/>
    <d v="2018-04-02T00:00:00"/>
    <x v="522"/>
    <s v="US$"/>
    <x v="1141"/>
    <n v="0"/>
    <n v="100000"/>
    <n v="0"/>
    <n v="0"/>
    <n v="0"/>
    <n v="0.34899999999999998"/>
    <s v="Low"/>
    <n v="34900"/>
    <m/>
    <m/>
    <m/>
    <m/>
    <m/>
    <m/>
    <m/>
    <m/>
    <m/>
  </r>
  <r>
    <s v="DIVIDENDO US$ 0,348518"/>
    <d v="2017-09-26T00:00:00"/>
    <x v="706"/>
    <s v="US$"/>
    <x v="1130"/>
    <n v="0"/>
    <n v="100000"/>
    <n v="0"/>
    <n v="0"/>
    <n v="0"/>
    <n v="0.34899999999999998"/>
    <s v="Low"/>
    <n v="34900"/>
    <m/>
    <m/>
    <m/>
    <m/>
    <m/>
    <m/>
    <m/>
    <m/>
    <m/>
  </r>
  <r>
    <s v="DIVIDENDO US$ 0,3475"/>
    <d v="2021-08-05T00:00:00"/>
    <x v="947"/>
    <s v="US$"/>
    <x v="1193"/>
    <n v="0"/>
    <n v="100000"/>
    <n v="0"/>
    <n v="0"/>
    <n v="0"/>
    <n v="0.34799999999999998"/>
    <s v="Low"/>
    <n v="34800"/>
    <m/>
    <m/>
    <m/>
    <m/>
    <m/>
    <m/>
    <m/>
    <m/>
    <m/>
  </r>
  <r>
    <s v="DIVIDENDO US$ 0,3475"/>
    <d v="2021-05-06T00:00:00"/>
    <x v="490"/>
    <s v="US$"/>
    <x v="1193"/>
    <n v="0"/>
    <n v="100000"/>
    <n v="0"/>
    <n v="0"/>
    <n v="0"/>
    <n v="0.34799999999999998"/>
    <s v="Low"/>
    <n v="34800"/>
    <m/>
    <m/>
    <m/>
    <m/>
    <m/>
    <m/>
    <m/>
    <m/>
    <m/>
  </r>
  <r>
    <s v="DIVIDENDO US$ 0,3475"/>
    <d v="2021-02-06T00:00:00"/>
    <x v="1299"/>
    <s v="US$"/>
    <x v="1193"/>
    <n v="0"/>
    <n v="100000"/>
    <n v="0"/>
    <n v="0"/>
    <n v="0"/>
    <n v="0.34799999999999998"/>
    <s v="Low"/>
    <n v="34800"/>
    <m/>
    <m/>
    <m/>
    <m/>
    <m/>
    <m/>
    <m/>
    <m/>
    <m/>
  </r>
  <r>
    <s v="DIVIDENDO US$ 0,347825"/>
    <d v="2020-12-14T00:00:00"/>
    <x v="89"/>
    <s v="US$"/>
    <x v="1031"/>
    <n v="0"/>
    <n v="100000"/>
    <n v="0"/>
    <n v="0"/>
    <n v="0"/>
    <n v="0.34799999999999998"/>
    <s v="Low"/>
    <n v="34800"/>
    <m/>
    <m/>
    <m/>
    <m/>
    <m/>
    <m/>
    <m/>
    <m/>
    <m/>
  </r>
  <r>
    <s v="DIVIDENDO US$ 0,347683"/>
    <d v="2018-09-04T00:00:00"/>
    <x v="571"/>
    <s v="US$"/>
    <x v="1159"/>
    <n v="0"/>
    <n v="100000"/>
    <n v="0"/>
    <n v="0"/>
    <n v="0"/>
    <n v="0.34799999999999998"/>
    <s v="Low"/>
    <n v="34800"/>
    <m/>
    <m/>
    <m/>
    <m/>
    <m/>
    <m/>
    <m/>
    <m/>
    <m/>
  </r>
  <r>
    <s v="DIVIDENDO US$ 0,347972"/>
    <d v="2017-06-20T00:00:00"/>
    <x v="413"/>
    <s v="US$"/>
    <x v="1137"/>
    <n v="0"/>
    <n v="100000"/>
    <n v="0"/>
    <n v="0"/>
    <n v="0"/>
    <n v="0.34799999999999998"/>
    <s v="Low"/>
    <n v="34800"/>
    <m/>
    <m/>
    <m/>
    <m/>
    <m/>
    <m/>
    <m/>
    <m/>
    <m/>
  </r>
  <r>
    <s v="DIVIDENDO US$ 0,348294"/>
    <d v="2015-09-25T00:00:00"/>
    <x v="1316"/>
    <s v="US$"/>
    <x v="1114"/>
    <n v="0"/>
    <n v="100000"/>
    <n v="0"/>
    <n v="0"/>
    <n v="0"/>
    <n v="0.34799999999999998"/>
    <s v="Low"/>
    <n v="34800"/>
    <m/>
    <m/>
    <m/>
    <m/>
    <m/>
    <m/>
    <m/>
    <m/>
    <m/>
  </r>
  <r>
    <s v="DIVIDENDO US$ 0,347602"/>
    <d v="2015-07-02T00:00:00"/>
    <x v="262"/>
    <s v="US$"/>
    <x v="1171"/>
    <n v="0"/>
    <n v="100000"/>
    <n v="0"/>
    <n v="0"/>
    <n v="0"/>
    <n v="0.34799999999999998"/>
    <s v="Low"/>
    <n v="34800"/>
    <m/>
    <m/>
    <m/>
    <m/>
    <m/>
    <m/>
    <m/>
    <m/>
    <m/>
  </r>
  <r>
    <s v="DIVIDENDO PROV 0 US$ 0,34716"/>
    <d v="2021-06-10T00:00:00"/>
    <x v="103"/>
    <s v="US$"/>
    <x v="1130"/>
    <n v="0"/>
    <n v="100000"/>
    <n v="0"/>
    <n v="0"/>
    <n v="0"/>
    <n v="0.34699999999999998"/>
    <s v="Low"/>
    <n v="34700"/>
    <m/>
    <m/>
    <m/>
    <m/>
    <m/>
    <m/>
    <m/>
    <m/>
    <m/>
  </r>
  <r>
    <s v="DIVIDENDO US$ 0,347153"/>
    <d v="2020-12-14T00:00:00"/>
    <x v="89"/>
    <s v="US$"/>
    <x v="1069"/>
    <n v="0"/>
    <n v="100000"/>
    <n v="0"/>
    <n v="0"/>
    <n v="0"/>
    <n v="0.34699999999999998"/>
    <s v="Low"/>
    <n v="34700"/>
    <m/>
    <m/>
    <m/>
    <m/>
    <m/>
    <m/>
    <m/>
    <m/>
    <m/>
  </r>
  <r>
    <s v="DIVIDENDO US$ 0,346715"/>
    <d v="2015-12-21T00:00:00"/>
    <x v="958"/>
    <s v="US$"/>
    <x v="938"/>
    <n v="0"/>
    <n v="100000"/>
    <n v="0"/>
    <n v="0"/>
    <n v="0"/>
    <n v="0.34699999999999998"/>
    <s v="Low"/>
    <n v="34700"/>
    <m/>
    <m/>
    <m/>
    <m/>
    <m/>
    <m/>
    <m/>
    <m/>
    <m/>
  </r>
  <r>
    <s v="DIVIDENDO US$ 0,346643"/>
    <d v="2015-06-25T00:00:00"/>
    <x v="16"/>
    <s v="US$"/>
    <x v="1178"/>
    <n v="0"/>
    <n v="100000"/>
    <n v="0"/>
    <n v="0"/>
    <n v="0"/>
    <n v="0.34699999999999998"/>
    <s v="Low"/>
    <n v="34700"/>
    <m/>
    <m/>
    <m/>
    <m/>
    <m/>
    <m/>
    <m/>
    <m/>
    <m/>
  </r>
  <r>
    <s v="DIVIDENDO US$ 0,345976"/>
    <d v="2019-12-02T00:00:00"/>
    <x v="1239"/>
    <s v="US$"/>
    <x v="1159"/>
    <n v="0"/>
    <n v="100000"/>
    <n v="0"/>
    <n v="0"/>
    <n v="0"/>
    <n v="0.34599999999999997"/>
    <s v="Low"/>
    <n v="34600"/>
    <m/>
    <m/>
    <m/>
    <m/>
    <m/>
    <m/>
    <m/>
    <m/>
    <m/>
  </r>
  <r>
    <s v="DIVIDENDO US$ 0,346353"/>
    <d v="2018-09-26T00:00:00"/>
    <x v="1214"/>
    <s v="US$"/>
    <x v="1127"/>
    <n v="0"/>
    <n v="100000"/>
    <n v="0"/>
    <n v="0"/>
    <n v="0"/>
    <n v="0.34599999999999997"/>
    <s v="Low"/>
    <n v="34600"/>
    <m/>
    <m/>
    <m/>
    <m/>
    <m/>
    <m/>
    <m/>
    <m/>
    <m/>
  </r>
  <r>
    <s v="DIVIDENDO US$ 0,345944"/>
    <d v="2016-12-21T00:00:00"/>
    <x v="854"/>
    <s v="US$"/>
    <x v="1167"/>
    <n v="0"/>
    <n v="100000"/>
    <n v="0"/>
    <n v="0"/>
    <n v="0"/>
    <n v="0.34599999999999997"/>
    <s v="Low"/>
    <n v="34600"/>
    <m/>
    <m/>
    <m/>
    <m/>
    <m/>
    <m/>
    <m/>
    <m/>
    <m/>
  </r>
  <r>
    <s v="DIVIDENDO US$ 0,345998"/>
    <d v="2016-06-22T00:00:00"/>
    <x v="954"/>
    <s v="US$"/>
    <x v="1101"/>
    <n v="0"/>
    <n v="100000"/>
    <n v="0"/>
    <n v="0"/>
    <n v="0"/>
    <n v="0.34599999999999997"/>
    <s v="Low"/>
    <n v="34600"/>
    <m/>
    <m/>
    <m/>
    <m/>
    <m/>
    <m/>
    <m/>
    <m/>
    <m/>
  </r>
  <r>
    <s v="DIVIDENDO US$ 0,346231"/>
    <d v="2016-06-21T00:00:00"/>
    <x v="954"/>
    <s v="US$"/>
    <x v="1129"/>
    <n v="0"/>
    <n v="100000"/>
    <n v="0"/>
    <n v="0"/>
    <n v="0"/>
    <n v="0.34599999999999997"/>
    <s v="Low"/>
    <n v="34600"/>
    <m/>
    <m/>
    <m/>
    <m/>
    <m/>
    <m/>
    <m/>
    <m/>
    <m/>
  </r>
  <r>
    <s v="DIVIDENDO US$ 0,346262"/>
    <d v="2015-12-24T00:00:00"/>
    <x v="968"/>
    <s v="US$"/>
    <x v="1104"/>
    <n v="0"/>
    <n v="100000"/>
    <n v="0"/>
    <n v="0"/>
    <n v="0"/>
    <n v="0.34599999999999997"/>
    <s v="Low"/>
    <n v="34600"/>
    <m/>
    <m/>
    <m/>
    <m/>
    <m/>
    <m/>
    <m/>
    <m/>
    <m/>
  </r>
  <r>
    <s v="DIVIDENDO US$ 0,345674"/>
    <d v="2014-12-24T00:00:00"/>
    <x v="1205"/>
    <s v="US$"/>
    <x v="1114"/>
    <n v="0"/>
    <n v="100000"/>
    <n v="0"/>
    <n v="0"/>
    <n v="0"/>
    <n v="0.34599999999999997"/>
    <s v="Low"/>
    <n v="34600"/>
    <m/>
    <m/>
    <m/>
    <m/>
    <m/>
    <m/>
    <m/>
    <m/>
    <m/>
  </r>
  <r>
    <s v="DIVIDENDO PROV US$ 0,0054126841518931100"/>
    <d v="2021-09-15T00:00:00"/>
    <x v="215"/>
    <s v="US$"/>
    <x v="871"/>
    <n v="0"/>
    <n v="6910939"/>
    <n v="0"/>
    <n v="0"/>
    <n v="0"/>
    <n v="5.0000000000000001E-3"/>
    <s v="Low"/>
    <n v="34554.695"/>
    <m/>
    <m/>
    <m/>
    <m/>
    <m/>
    <m/>
    <m/>
    <m/>
    <m/>
  </r>
  <r>
    <s v="DIVIDENDO US$ 0,345089"/>
    <d v="2019-10-30T00:00:00"/>
    <x v="513"/>
    <s v="US$"/>
    <x v="1159"/>
    <n v="0"/>
    <n v="100000"/>
    <n v="0"/>
    <n v="0"/>
    <n v="0"/>
    <n v="0.34499999999999997"/>
    <s v="Low"/>
    <n v="34500"/>
    <m/>
    <m/>
    <m/>
    <m/>
    <m/>
    <m/>
    <m/>
    <m/>
    <m/>
  </r>
  <r>
    <s v="DIVIDENDO US$ 0,344826"/>
    <d v="2019-09-24T00:00:00"/>
    <x v="141"/>
    <s v="US$"/>
    <x v="1180"/>
    <n v="0"/>
    <n v="100000"/>
    <n v="0"/>
    <n v="0"/>
    <n v="0"/>
    <n v="0.34499999999999997"/>
    <s v="Low"/>
    <n v="34500"/>
    <m/>
    <m/>
    <m/>
    <m/>
    <m/>
    <m/>
    <m/>
    <m/>
    <m/>
  </r>
  <r>
    <s v="DIVIDENDO US$ 0,345389"/>
    <d v="2018-06-29T00:00:00"/>
    <x v="1236"/>
    <s v="US$"/>
    <x v="1159"/>
    <n v="0"/>
    <n v="100000"/>
    <n v="0"/>
    <n v="0"/>
    <n v="0"/>
    <n v="0.34499999999999997"/>
    <s v="Low"/>
    <n v="34500"/>
    <m/>
    <m/>
    <m/>
    <m/>
    <m/>
    <m/>
    <m/>
    <m/>
    <m/>
  </r>
  <r>
    <s v="DIVIDENDO US$ 0,344798"/>
    <d v="2017-12-19T00:00:00"/>
    <x v="951"/>
    <s v="US$"/>
    <x v="1127"/>
    <n v="0"/>
    <n v="100000"/>
    <n v="0"/>
    <n v="0"/>
    <n v="0"/>
    <n v="0.34499999999999997"/>
    <s v="Low"/>
    <n v="34500"/>
    <m/>
    <m/>
    <m/>
    <m/>
    <m/>
    <m/>
    <m/>
    <m/>
    <m/>
  </r>
  <r>
    <s v="DIVIDENDO US$ 0,085784"/>
    <d v="2021-03-25T00:00:00"/>
    <x v="500"/>
    <s v="US$"/>
    <x v="1129"/>
    <n v="0"/>
    <n v="400000"/>
    <n v="0"/>
    <n v="0"/>
    <n v="0"/>
    <n v="8.5999999999999993E-2"/>
    <s v="Low"/>
    <n v="34400"/>
    <m/>
    <m/>
    <m/>
    <m/>
    <m/>
    <m/>
    <m/>
    <m/>
    <m/>
  </r>
  <r>
    <s v="DIVIDENDO US$ 0,344256"/>
    <d v="2016-09-26T00:00:00"/>
    <x v="737"/>
    <s v="US$"/>
    <x v="1130"/>
    <n v="0"/>
    <n v="100000"/>
    <n v="0"/>
    <n v="0"/>
    <n v="0"/>
    <n v="0.34399999999999997"/>
    <s v="Low"/>
    <n v="34400"/>
    <m/>
    <m/>
    <m/>
    <m/>
    <m/>
    <m/>
    <m/>
    <m/>
    <m/>
  </r>
  <r>
    <s v="DIVIDENDO US$ 0,3429"/>
    <d v="2020-12-21T00:00:00"/>
    <x v="452"/>
    <s v="US$"/>
    <x v="1168"/>
    <n v="0"/>
    <n v="100000"/>
    <n v="0"/>
    <n v="0"/>
    <n v="0"/>
    <n v="0.34300000000000003"/>
    <s v="Low"/>
    <n v="34300"/>
    <m/>
    <m/>
    <m/>
    <m/>
    <m/>
    <m/>
    <m/>
    <m/>
    <m/>
  </r>
  <r>
    <s v="DIVIDENDO US$ 0,343428"/>
    <d v="2020-07-01T00:00:00"/>
    <x v="610"/>
    <s v="US$"/>
    <x v="1141"/>
    <n v="0"/>
    <n v="100000"/>
    <n v="0"/>
    <n v="0"/>
    <n v="0"/>
    <n v="0.34300000000000003"/>
    <s v="Low"/>
    <n v="34300"/>
    <m/>
    <m/>
    <m/>
    <m/>
    <m/>
    <m/>
    <m/>
    <m/>
    <m/>
  </r>
  <r>
    <s v="DIVIDENDO US$ 0,342622"/>
    <d v="2018-08-01T00:00:00"/>
    <x v="1086"/>
    <s v="US$"/>
    <x v="1159"/>
    <n v="0"/>
    <n v="100000"/>
    <n v="0"/>
    <n v="0"/>
    <n v="0"/>
    <n v="0.34300000000000003"/>
    <s v="Low"/>
    <n v="34300"/>
    <m/>
    <m/>
    <m/>
    <m/>
    <m/>
    <m/>
    <m/>
    <m/>
    <m/>
  </r>
  <r>
    <s v="DIVIDENDO US$ 0,34306"/>
    <d v="2018-06-19T00:00:00"/>
    <x v="900"/>
    <s v="US$"/>
    <x v="1047"/>
    <n v="0"/>
    <n v="100000"/>
    <n v="0"/>
    <n v="0"/>
    <n v="0"/>
    <n v="0.34300000000000003"/>
    <s v="Low"/>
    <n v="34300"/>
    <m/>
    <m/>
    <m/>
    <m/>
    <m/>
    <m/>
    <m/>
    <m/>
    <m/>
  </r>
  <r>
    <s v="DIVIDENDO US$ 0,341956"/>
    <d v="2019-03-20T00:00:00"/>
    <x v="1213"/>
    <s v="US$"/>
    <x v="1129"/>
    <n v="0"/>
    <n v="100000"/>
    <n v="0"/>
    <n v="0"/>
    <n v="0"/>
    <n v="0.34200000000000003"/>
    <s v="Low"/>
    <n v="34200"/>
    <m/>
    <m/>
    <m/>
    <m/>
    <m/>
    <m/>
    <m/>
    <m/>
    <m/>
  </r>
  <r>
    <s v="DIVIDENDO US$ 0,341798"/>
    <d v="2017-12-19T00:00:00"/>
    <x v="951"/>
    <s v="US$"/>
    <x v="1137"/>
    <n v="0"/>
    <n v="100000"/>
    <n v="0"/>
    <n v="0"/>
    <n v="0"/>
    <n v="0.34200000000000003"/>
    <s v="Low"/>
    <n v="34200"/>
    <m/>
    <m/>
    <m/>
    <m/>
    <m/>
    <m/>
    <m/>
    <m/>
    <m/>
  </r>
  <r>
    <s v="DIVIDENDO US$ 0,342"/>
    <d v="2015-12-21T00:00:00"/>
    <x v="958"/>
    <s v="US$"/>
    <x v="1194"/>
    <n v="0"/>
    <n v="100000"/>
    <n v="0"/>
    <n v="0"/>
    <n v="0"/>
    <n v="0.34200000000000003"/>
    <s v="Low"/>
    <n v="34200"/>
    <m/>
    <m/>
    <m/>
    <m/>
    <m/>
    <m/>
    <m/>
    <m/>
    <m/>
  </r>
  <r>
    <s v="DIVIDENDO US$ 0,341413"/>
    <d v="2020-12-01T00:00:00"/>
    <x v="478"/>
    <s v="US$"/>
    <x v="1141"/>
    <n v="0"/>
    <n v="100000"/>
    <n v="0"/>
    <n v="0"/>
    <n v="0"/>
    <n v="0.34100000000000003"/>
    <s v="Low"/>
    <n v="34100"/>
    <m/>
    <m/>
    <m/>
    <m/>
    <m/>
    <m/>
    <m/>
    <m/>
    <m/>
  </r>
  <r>
    <s v="DIVIDENDO US$ 0,340694"/>
    <d v="2020-09-01T00:00:00"/>
    <x v="970"/>
    <s v="US$"/>
    <x v="1141"/>
    <n v="0"/>
    <n v="100000"/>
    <n v="0"/>
    <n v="0"/>
    <n v="0"/>
    <n v="0.34100000000000003"/>
    <s v="Low"/>
    <n v="34100"/>
    <m/>
    <m/>
    <m/>
    <m/>
    <m/>
    <m/>
    <m/>
    <m/>
    <m/>
  </r>
  <r>
    <s v="DIVIDENDO US$ 0,340536"/>
    <d v="2020-08-03T00:00:00"/>
    <x v="863"/>
    <s v="US$"/>
    <x v="1141"/>
    <n v="0"/>
    <n v="100000"/>
    <n v="0"/>
    <n v="0"/>
    <n v="0"/>
    <n v="0.34100000000000003"/>
    <s v="Low"/>
    <n v="34100"/>
    <m/>
    <m/>
    <m/>
    <m/>
    <m/>
    <m/>
    <m/>
    <m/>
    <m/>
  </r>
  <r>
    <s v="DIVIDENDO US$ 0,340871"/>
    <d v="2020-03-25T00:00:00"/>
    <x v="731"/>
    <s v="US$"/>
    <x v="1127"/>
    <n v="0"/>
    <n v="100000"/>
    <n v="0"/>
    <n v="0"/>
    <n v="0"/>
    <n v="0.34100000000000003"/>
    <s v="Low"/>
    <n v="34100"/>
    <m/>
    <m/>
    <m/>
    <m/>
    <m/>
    <m/>
    <m/>
    <m/>
    <m/>
  </r>
  <r>
    <s v="DIVIDENDO US$ 0,682389"/>
    <d v="2019-12-16T00:00:00"/>
    <x v="892"/>
    <s v="US$"/>
    <x v="1195"/>
    <n v="0"/>
    <n v="50000"/>
    <n v="0"/>
    <n v="0"/>
    <n v="0"/>
    <n v="0.68200000000000005"/>
    <s v="Low"/>
    <n v="34100"/>
    <m/>
    <m/>
    <m/>
    <m/>
    <m/>
    <m/>
    <m/>
    <m/>
    <m/>
  </r>
  <r>
    <s v="DIVIDENDO US$ 0,340766"/>
    <d v="2019-12-02T00:00:00"/>
    <x v="1239"/>
    <s v="US$"/>
    <x v="1141"/>
    <n v="0"/>
    <n v="100000"/>
    <n v="0"/>
    <n v="0"/>
    <n v="0"/>
    <n v="0.34100000000000003"/>
    <s v="Low"/>
    <n v="34100"/>
    <m/>
    <m/>
    <m/>
    <m/>
    <m/>
    <m/>
    <m/>
    <m/>
    <m/>
  </r>
  <r>
    <s v="DIVIDENDO US$ 0,341225"/>
    <d v="2018-12-17T00:00:00"/>
    <x v="330"/>
    <s v="US$"/>
    <x v="1104"/>
    <n v="0"/>
    <n v="100000"/>
    <n v="0"/>
    <n v="0"/>
    <n v="0"/>
    <n v="0.34100000000000003"/>
    <s v="Low"/>
    <n v="34100"/>
    <m/>
    <m/>
    <m/>
    <m/>
    <m/>
    <m/>
    <m/>
    <m/>
    <m/>
  </r>
  <r>
    <s v="DIVIDENDO US$ 0,341282"/>
    <d v="2018-03-01T00:00:00"/>
    <x v="1249"/>
    <s v="US$"/>
    <x v="1141"/>
    <n v="0"/>
    <n v="100000"/>
    <n v="0"/>
    <n v="0"/>
    <n v="0"/>
    <n v="0.34100000000000003"/>
    <s v="Low"/>
    <n v="34100"/>
    <m/>
    <m/>
    <m/>
    <m/>
    <m/>
    <m/>
    <m/>
    <m/>
    <m/>
  </r>
  <r>
    <s v="DIVIDENDO US$ 0,340753"/>
    <d v="2017-09-26T00:00:00"/>
    <x v="706"/>
    <s v="US$"/>
    <x v="1104"/>
    <n v="0"/>
    <n v="100000"/>
    <n v="0"/>
    <n v="0"/>
    <n v="0"/>
    <n v="0.34100000000000003"/>
    <s v="Low"/>
    <n v="34100"/>
    <m/>
    <m/>
    <m/>
    <m/>
    <m/>
    <m/>
    <m/>
    <m/>
    <m/>
  </r>
  <r>
    <s v="DIVIDENDO US$ 0,341254"/>
    <d v="2015-03-25T00:00:00"/>
    <x v="758"/>
    <s v="US$"/>
    <x v="1122"/>
    <n v="0"/>
    <n v="100000"/>
    <n v="0"/>
    <n v="0"/>
    <n v="0"/>
    <n v="0.34100000000000003"/>
    <s v="Low"/>
    <n v="34100"/>
    <m/>
    <m/>
    <m/>
    <m/>
    <m/>
    <m/>
    <m/>
    <m/>
    <m/>
  </r>
  <r>
    <s v="DIVIDENDO PROV US$ 0,0342515225"/>
    <d v="2021-07-29T00:00:00"/>
    <x v="1102"/>
    <s v="US$"/>
    <x v="1028"/>
    <n v="0"/>
    <n v="1000000"/>
    <n v="0"/>
    <n v="0"/>
    <n v="0"/>
    <n v="3.4000000000000002E-2"/>
    <s v="Low"/>
    <n v="34000"/>
    <m/>
    <m/>
    <m/>
    <m/>
    <m/>
    <m/>
    <m/>
    <m/>
    <m/>
  </r>
  <r>
    <s v="DIVIDENDO PROV US$ 0,03406364447506350"/>
    <d v="2019-03-06T00:00:00"/>
    <x v="1284"/>
    <s v="US$"/>
    <x v="1196"/>
    <n v="0"/>
    <n v="1000000"/>
    <n v="0"/>
    <n v="0"/>
    <n v="0"/>
    <n v="3.4000000000000002E-2"/>
    <s v="Low"/>
    <n v="34000"/>
    <m/>
    <m/>
    <m/>
    <m/>
    <m/>
    <m/>
    <m/>
    <m/>
    <m/>
  </r>
  <r>
    <s v="DIVIDENDO US$ 0,34"/>
    <d v="2018-11-08T00:00:00"/>
    <x v="987"/>
    <s v="US$"/>
    <x v="1186"/>
    <n v="0"/>
    <n v="100000"/>
    <n v="0"/>
    <n v="0"/>
    <n v="0"/>
    <n v="0.34"/>
    <s v="Low"/>
    <n v="34000"/>
    <m/>
    <m/>
    <m/>
    <m/>
    <m/>
    <m/>
    <m/>
    <m/>
    <m/>
  </r>
  <r>
    <s v="DIVIDENDO US$ 0,34"/>
    <d v="2018-08-02T00:00:00"/>
    <x v="1058"/>
    <s v="US$"/>
    <x v="1186"/>
    <n v="0"/>
    <n v="100000"/>
    <n v="0"/>
    <n v="0"/>
    <n v="0"/>
    <n v="0.34"/>
    <s v="Low"/>
    <n v="34000"/>
    <m/>
    <m/>
    <m/>
    <m/>
    <m/>
    <m/>
    <m/>
    <m/>
    <m/>
  </r>
  <r>
    <s v="DIVIDENDO US$ 0,34"/>
    <d v="2018-05-10T00:00:00"/>
    <x v="1072"/>
    <s v="US$"/>
    <x v="1186"/>
    <n v="0"/>
    <n v="100000"/>
    <n v="0"/>
    <n v="0"/>
    <n v="0"/>
    <n v="0.34"/>
    <s v="Low"/>
    <n v="34000"/>
    <m/>
    <m/>
    <m/>
    <m/>
    <m/>
    <m/>
    <m/>
    <m/>
    <m/>
  </r>
  <r>
    <s v="DIVIDENDO US$ 0,34"/>
    <d v="2018-02-01T00:00:00"/>
    <x v="1168"/>
    <s v="US$"/>
    <x v="1186"/>
    <n v="0"/>
    <n v="100000"/>
    <n v="0"/>
    <n v="0"/>
    <n v="0"/>
    <n v="0.34"/>
    <s v="Low"/>
    <n v="34000"/>
    <m/>
    <m/>
    <m/>
    <m/>
    <m/>
    <m/>
    <m/>
    <m/>
    <m/>
  </r>
  <r>
    <s v="DIVIDENDO PROV US$ 0,0339910228"/>
    <d v="2016-12-01T00:00:00"/>
    <x v="122"/>
    <s v="US$"/>
    <x v="794"/>
    <n v="0"/>
    <n v="1000000"/>
    <n v="0"/>
    <n v="0"/>
    <n v="0"/>
    <n v="3.4000000000000002E-2"/>
    <s v="Low"/>
    <n v="34000"/>
    <m/>
    <m/>
    <m/>
    <m/>
    <m/>
    <m/>
    <m/>
    <m/>
    <m/>
  </r>
  <r>
    <s v="DIVIDENDO US$ 0,34"/>
    <d v="2015-07-29T00:00:00"/>
    <x v="1106"/>
    <s v="US$"/>
    <x v="1046"/>
    <n v="0"/>
    <n v="100000"/>
    <n v="0"/>
    <n v="0"/>
    <n v="0"/>
    <n v="0.34"/>
    <s v="Low"/>
    <n v="34000"/>
    <m/>
    <m/>
    <m/>
    <m/>
    <m/>
    <m/>
    <m/>
    <m/>
    <m/>
  </r>
  <r>
    <s v="DIVIDENDO US$ 0,34"/>
    <d v="2015-04-28T00:00:00"/>
    <x v="406"/>
    <s v="US$"/>
    <x v="1046"/>
    <n v="0"/>
    <n v="100000"/>
    <n v="0"/>
    <n v="0"/>
    <n v="0"/>
    <n v="0.34"/>
    <s v="Low"/>
    <n v="34000"/>
    <m/>
    <m/>
    <m/>
    <m/>
    <m/>
    <m/>
    <m/>
    <m/>
    <m/>
  </r>
  <r>
    <s v="DIVIDENDO US$ 0,34"/>
    <d v="2015-01-28T00:00:00"/>
    <x v="410"/>
    <s v="US$"/>
    <x v="1046"/>
    <n v="0"/>
    <n v="100000"/>
    <n v="0"/>
    <n v="0"/>
    <n v="0"/>
    <n v="0.34"/>
    <s v="Low"/>
    <n v="34000"/>
    <m/>
    <m/>
    <m/>
    <m/>
    <m/>
    <m/>
    <m/>
    <m/>
    <m/>
  </r>
  <r>
    <s v="DIVIDENDO US$ 0,339037"/>
    <d v="2020-06-15T00:00:00"/>
    <x v="2"/>
    <s v="US$"/>
    <x v="1129"/>
    <n v="0"/>
    <n v="100000"/>
    <n v="0"/>
    <n v="0"/>
    <n v="0"/>
    <n v="0.33900000000000002"/>
    <s v="Low"/>
    <n v="33900"/>
    <m/>
    <m/>
    <m/>
    <m/>
    <m/>
    <m/>
    <m/>
    <m/>
    <m/>
  </r>
  <r>
    <s v="DIVIDENDO US$ 0,339079"/>
    <d v="2017-06-20T00:00:00"/>
    <x v="413"/>
    <s v="US$"/>
    <x v="1047"/>
    <n v="0"/>
    <n v="100000"/>
    <n v="0"/>
    <n v="0"/>
    <n v="0"/>
    <n v="0.33900000000000002"/>
    <s v="Low"/>
    <n v="33900"/>
    <m/>
    <m/>
    <m/>
    <m/>
    <m/>
    <m/>
    <m/>
    <m/>
    <m/>
  </r>
  <r>
    <s v="DIVIDENDO US$ 0,33911"/>
    <d v="2015-09-25T00:00:00"/>
    <x v="1316"/>
    <s v="US$"/>
    <x v="1079"/>
    <n v="0"/>
    <n v="100000"/>
    <n v="0"/>
    <n v="0"/>
    <n v="0"/>
    <n v="0.33900000000000002"/>
    <s v="Low"/>
    <n v="33900"/>
    <m/>
    <m/>
    <m/>
    <m/>
    <m/>
    <m/>
    <m/>
    <m/>
    <m/>
  </r>
  <r>
    <s v="DIVIDENDO US$ 0,338862"/>
    <d v="2015-03-25T00:00:00"/>
    <x v="758"/>
    <s v="US$"/>
    <x v="1114"/>
    <n v="0"/>
    <n v="100000"/>
    <n v="0"/>
    <n v="0"/>
    <n v="0"/>
    <n v="0.33900000000000002"/>
    <s v="Low"/>
    <n v="33900"/>
    <m/>
    <m/>
    <m/>
    <m/>
    <m/>
    <m/>
    <m/>
    <m/>
    <m/>
  </r>
  <r>
    <s v="DIVIDENDO US$ 0,3374"/>
    <d v="2020-04-01T00:00:00"/>
    <x v="525"/>
    <s v="US$"/>
    <x v="1125"/>
    <n v="0"/>
    <n v="100000"/>
    <n v="0"/>
    <n v="0"/>
    <n v="0"/>
    <n v="0.33700000000000002"/>
    <s v="Low"/>
    <n v="33700"/>
    <m/>
    <m/>
    <m/>
    <m/>
    <m/>
    <m/>
    <m/>
    <m/>
    <m/>
  </r>
  <r>
    <s v="DIVIDENDO US$ 0,336795"/>
    <d v="2020-02-03T00:00:00"/>
    <x v="125"/>
    <s v="US$"/>
    <x v="1159"/>
    <n v="0"/>
    <n v="100000"/>
    <n v="0"/>
    <n v="0"/>
    <n v="0"/>
    <n v="0.33700000000000002"/>
    <s v="Low"/>
    <n v="33700"/>
    <m/>
    <m/>
    <m/>
    <m/>
    <m/>
    <m/>
    <m/>
    <m/>
    <m/>
  </r>
  <r>
    <s v="DIVIDENDO US$ 0,336847"/>
    <d v="2018-04-02T00:00:00"/>
    <x v="522"/>
    <s v="US$"/>
    <x v="1159"/>
    <n v="0"/>
    <n v="100000"/>
    <n v="0"/>
    <n v="0"/>
    <n v="0"/>
    <n v="0.33700000000000002"/>
    <s v="Low"/>
    <n v="33700"/>
    <m/>
    <m/>
    <m/>
    <m/>
    <m/>
    <m/>
    <m/>
    <m/>
    <m/>
  </r>
  <r>
    <s v="DIVIDENDO US$ 0,337158"/>
    <d v="2016-02-01T00:00:00"/>
    <x v="966"/>
    <s v="US$"/>
    <x v="1159"/>
    <n v="0"/>
    <n v="100000"/>
    <n v="0"/>
    <n v="0"/>
    <n v="0"/>
    <n v="0.33700000000000002"/>
    <s v="Low"/>
    <n v="33700"/>
    <m/>
    <m/>
    <m/>
    <m/>
    <m/>
    <m/>
    <m/>
    <m/>
    <m/>
  </r>
  <r>
    <s v="DIVIDENDO US$ 0,337"/>
    <d v="2015-12-21T00:00:00"/>
    <x v="958"/>
    <s v="US$"/>
    <x v="1116"/>
    <n v="0"/>
    <n v="100000"/>
    <n v="0"/>
    <n v="0"/>
    <n v="0"/>
    <n v="0.33700000000000002"/>
    <s v="Low"/>
    <n v="33700"/>
    <m/>
    <m/>
    <m/>
    <m/>
    <m/>
    <m/>
    <m/>
    <m/>
    <m/>
  </r>
  <r>
    <s v="DIVIDENDO US$ 1,346"/>
    <d v="2015-12-21T00:00:00"/>
    <x v="958"/>
    <s v="US$"/>
    <x v="1197"/>
    <n v="0"/>
    <n v="25000"/>
    <n v="0"/>
    <n v="0"/>
    <n v="0"/>
    <n v="1.3460000000000001"/>
    <s v="Medium"/>
    <n v="33650"/>
    <m/>
    <m/>
    <m/>
    <m/>
    <m/>
    <m/>
    <m/>
    <m/>
    <m/>
  </r>
  <r>
    <s v="DIVIDENDO US$ 0,336266"/>
    <d v="2019-12-19T00:00:00"/>
    <x v="225"/>
    <s v="US$"/>
    <x v="1159"/>
    <n v="0"/>
    <n v="100000"/>
    <n v="0"/>
    <n v="0"/>
    <n v="0"/>
    <n v="0.33600000000000002"/>
    <s v="Low"/>
    <n v="33600"/>
    <m/>
    <m/>
    <m/>
    <m/>
    <m/>
    <m/>
    <m/>
    <m/>
    <m/>
  </r>
  <r>
    <s v="DIVIDENDO US$ 0,335557"/>
    <d v="2019-10-01T00:00:00"/>
    <x v="611"/>
    <s v="US$"/>
    <x v="1159"/>
    <n v="0"/>
    <n v="100000"/>
    <n v="0"/>
    <n v="0"/>
    <n v="0"/>
    <n v="0.33600000000000002"/>
    <s v="Low"/>
    <n v="33600"/>
    <m/>
    <m/>
    <m/>
    <m/>
    <m/>
    <m/>
    <m/>
    <m/>
    <m/>
  </r>
  <r>
    <s v="DIVIDENDO US$ 0,335747"/>
    <d v="2018-06-01T00:00:00"/>
    <x v="762"/>
    <s v="US$"/>
    <x v="1067"/>
    <n v="0"/>
    <n v="100000"/>
    <n v="0"/>
    <n v="0"/>
    <n v="0"/>
    <n v="0.33600000000000002"/>
    <s v="Low"/>
    <n v="33600"/>
    <m/>
    <m/>
    <m/>
    <m/>
    <m/>
    <m/>
    <m/>
    <m/>
    <m/>
  </r>
  <r>
    <s v="DIVIDENDO US$ 0,336147"/>
    <d v="2015-06-24T00:00:00"/>
    <x v="971"/>
    <s v="US$"/>
    <x v="1044"/>
    <n v="0"/>
    <n v="100000"/>
    <n v="0"/>
    <n v="0"/>
    <n v="0"/>
    <n v="0.33600000000000002"/>
    <s v="Low"/>
    <n v="33600"/>
    <m/>
    <m/>
    <m/>
    <m/>
    <m/>
    <m/>
    <m/>
    <m/>
    <m/>
  </r>
  <r>
    <s v="DIVIDENDO US$ 0,334856"/>
    <d v="2016-06-22T00:00:00"/>
    <x v="954"/>
    <s v="US$"/>
    <x v="1016"/>
    <n v="0"/>
    <n v="100000"/>
    <n v="0"/>
    <n v="0"/>
    <n v="0"/>
    <n v="0.33500000000000002"/>
    <s v="Low"/>
    <n v="33500"/>
    <m/>
    <m/>
    <m/>
    <m/>
    <m/>
    <m/>
    <m/>
    <m/>
    <m/>
  </r>
  <r>
    <s v="DIVIDENDO US$ 0,335004"/>
    <d v="2016-03-01T00:00:00"/>
    <x v="1463"/>
    <s v="US$"/>
    <x v="1159"/>
    <n v="0"/>
    <n v="100000"/>
    <n v="0"/>
    <n v="0"/>
    <n v="0"/>
    <n v="0.33500000000000002"/>
    <s v="Low"/>
    <n v="33500"/>
    <m/>
    <m/>
    <m/>
    <m/>
    <m/>
    <m/>
    <m/>
    <m/>
    <m/>
  </r>
  <r>
    <s v="DIVIDENDO US$ 0,334864"/>
    <d v="2015-09-01T00:00:00"/>
    <x v="820"/>
    <s v="US$"/>
    <x v="1159"/>
    <n v="0"/>
    <n v="100000"/>
    <n v="0"/>
    <n v="0"/>
    <n v="0"/>
    <n v="0.33500000000000002"/>
    <s v="Low"/>
    <n v="33500"/>
    <m/>
    <m/>
    <m/>
    <m/>
    <m/>
    <m/>
    <m/>
    <m/>
    <m/>
  </r>
  <r>
    <s v="DIVIDENDO US$ 0,335196"/>
    <d v="2015-02-02T00:00:00"/>
    <x v="506"/>
    <s v="US$"/>
    <x v="1159"/>
    <n v="0"/>
    <n v="100000"/>
    <n v="0"/>
    <n v="0"/>
    <n v="0"/>
    <n v="0.33500000000000002"/>
    <s v="Low"/>
    <n v="33500"/>
    <m/>
    <m/>
    <m/>
    <m/>
    <m/>
    <m/>
    <m/>
    <m/>
    <m/>
  </r>
  <r>
    <s v="DIVIDENDO PROV 0 US$ 0,3344"/>
    <d v="2021-06-10T00:00:00"/>
    <x v="103"/>
    <s v="US$"/>
    <x v="1137"/>
    <n v="0"/>
    <n v="100000"/>
    <n v="0"/>
    <n v="0"/>
    <n v="0"/>
    <n v="0.33400000000000002"/>
    <s v="Low"/>
    <n v="33400"/>
    <m/>
    <m/>
    <m/>
    <m/>
    <m/>
    <m/>
    <m/>
    <m/>
    <m/>
  </r>
  <r>
    <s v="DIVIDENDO US$ 0,334"/>
    <d v="2016-12-19T00:00:00"/>
    <x v="894"/>
    <s v="US$"/>
    <x v="998"/>
    <n v="0"/>
    <n v="100000"/>
    <n v="0"/>
    <n v="0"/>
    <n v="0"/>
    <n v="0.33400000000000002"/>
    <s v="Low"/>
    <n v="33400"/>
    <m/>
    <m/>
    <m/>
    <m/>
    <m/>
    <m/>
    <m/>
    <m/>
    <m/>
  </r>
  <r>
    <s v="DIVIDENDO US$ 0,334141"/>
    <d v="2016-06-01T00:00:00"/>
    <x v="1353"/>
    <s v="US$"/>
    <x v="1159"/>
    <n v="0"/>
    <n v="100000"/>
    <n v="0"/>
    <n v="0"/>
    <n v="0"/>
    <n v="0.33400000000000002"/>
    <s v="Low"/>
    <n v="33400"/>
    <m/>
    <m/>
    <m/>
    <m/>
    <m/>
    <m/>
    <m/>
    <m/>
    <m/>
  </r>
  <r>
    <s v="DIVIDENDO US$ 0,334097"/>
    <d v="2015-10-01T00:00:00"/>
    <x v="1449"/>
    <s v="US$"/>
    <x v="1159"/>
    <n v="0"/>
    <n v="100000"/>
    <n v="0"/>
    <n v="0"/>
    <n v="0"/>
    <n v="0.33400000000000002"/>
    <s v="Low"/>
    <n v="33400"/>
    <m/>
    <m/>
    <m/>
    <m/>
    <m/>
    <m/>
    <m/>
    <m/>
    <m/>
  </r>
  <r>
    <s v="DIVIDENDO US$ 0,333239"/>
    <d v="2020-06-15T00:00:00"/>
    <x v="2"/>
    <s v="US$"/>
    <x v="1068"/>
    <n v="0"/>
    <n v="100000"/>
    <n v="0"/>
    <n v="0"/>
    <n v="0"/>
    <n v="0.33300000000000002"/>
    <s v="Low"/>
    <n v="33300"/>
    <m/>
    <m/>
    <m/>
    <m/>
    <m/>
    <m/>
    <m/>
    <m/>
    <m/>
  </r>
  <r>
    <s v="DIVIDENDO PROV 0 US$ 0,082824"/>
    <d v="2021-06-10T00:00:00"/>
    <x v="103"/>
    <s v="US$"/>
    <x v="1129"/>
    <n v="0"/>
    <n v="400000"/>
    <n v="0"/>
    <n v="0"/>
    <n v="0"/>
    <n v="8.3000000000000004E-2"/>
    <s v="Low"/>
    <n v="33200"/>
    <m/>
    <m/>
    <m/>
    <m/>
    <m/>
    <m/>
    <m/>
    <m/>
    <m/>
  </r>
  <r>
    <s v="DIVIDENDO US$ 0,332232"/>
    <d v="2016-04-01T00:00:00"/>
    <x v="849"/>
    <s v="US$"/>
    <x v="1159"/>
    <n v="0"/>
    <n v="100000"/>
    <n v="0"/>
    <n v="0"/>
    <n v="0"/>
    <n v="0.33200000000000002"/>
    <s v="Low"/>
    <n v="33200"/>
    <m/>
    <m/>
    <m/>
    <m/>
    <m/>
    <m/>
    <m/>
    <m/>
    <m/>
  </r>
  <r>
    <s v="DIVIDENDO US$ 0,330593"/>
    <d v="2017-03-24T00:00:00"/>
    <x v="754"/>
    <s v="US$"/>
    <x v="1171"/>
    <n v="0"/>
    <n v="100000"/>
    <n v="0"/>
    <n v="0"/>
    <n v="0"/>
    <n v="0.33100000000000002"/>
    <s v="Low"/>
    <n v="33100"/>
    <m/>
    <m/>
    <m/>
    <m/>
    <m/>
    <m/>
    <m/>
    <m/>
    <m/>
  </r>
  <r>
    <s v="DIVIDENDO US$ 0,662296"/>
    <d v="2016-12-21T00:00:00"/>
    <x v="854"/>
    <s v="US$"/>
    <x v="1195"/>
    <n v="0"/>
    <n v="50000"/>
    <n v="0"/>
    <n v="0"/>
    <n v="0"/>
    <n v="0.66200000000000003"/>
    <s v="Low"/>
    <n v="33100"/>
    <m/>
    <m/>
    <m/>
    <m/>
    <m/>
    <m/>
    <m/>
    <m/>
    <m/>
  </r>
  <r>
    <s v="DIVIDENDO US$ 0,331456"/>
    <d v="2016-07-01T00:00:00"/>
    <x v="1427"/>
    <s v="US$"/>
    <x v="1159"/>
    <n v="0"/>
    <n v="100000"/>
    <n v="0"/>
    <n v="0"/>
    <n v="0"/>
    <n v="0.33100000000000002"/>
    <s v="Low"/>
    <n v="33100"/>
    <m/>
    <m/>
    <m/>
    <m/>
    <m/>
    <m/>
    <m/>
    <m/>
    <m/>
  </r>
  <r>
    <s v="DIVIDENDO US$ 0,330835"/>
    <d v="2015-12-29T00:00:00"/>
    <x v="1453"/>
    <s v="US$"/>
    <x v="1069"/>
    <n v="0"/>
    <n v="100000"/>
    <n v="0"/>
    <n v="0"/>
    <n v="0"/>
    <n v="0.33100000000000002"/>
    <s v="Low"/>
    <n v="33100"/>
    <m/>
    <m/>
    <m/>
    <m/>
    <m/>
    <m/>
    <m/>
    <m/>
    <m/>
  </r>
  <r>
    <s v="DIVIDENDO US$ 0,330749"/>
    <d v="2015-11-02T00:00:00"/>
    <x v="916"/>
    <s v="US$"/>
    <x v="1159"/>
    <n v="0"/>
    <n v="100000"/>
    <n v="0"/>
    <n v="0"/>
    <n v="0"/>
    <n v="0.33100000000000002"/>
    <s v="Low"/>
    <n v="33100"/>
    <m/>
    <m/>
    <m/>
    <m/>
    <m/>
    <m/>
    <m/>
    <m/>
    <m/>
  </r>
  <r>
    <s v="DIVIDENDO US$ 0,661145"/>
    <d v="2017-12-19T00:00:00"/>
    <x v="951"/>
    <s v="US$"/>
    <x v="1178"/>
    <n v="0"/>
    <n v="50000"/>
    <n v="0"/>
    <n v="0"/>
    <n v="0"/>
    <n v="0.66100000000000003"/>
    <s v="Low"/>
    <n v="33050"/>
    <m/>
    <m/>
    <m/>
    <m/>
    <m/>
    <m/>
    <m/>
    <m/>
    <m/>
  </r>
  <r>
    <s v="DIVIDENDO PROV EURO 0,0328689998"/>
    <d v="2021-07-01T00:00:00"/>
    <x v="441"/>
    <s v="EURO"/>
    <x v="994"/>
    <n v="0"/>
    <n v="1000000"/>
    <n v="0"/>
    <n v="0"/>
    <n v="0"/>
    <n v="3.3000000000000002E-2"/>
    <s v="Low"/>
    <n v="33000"/>
    <m/>
    <m/>
    <m/>
    <m/>
    <m/>
    <m/>
    <m/>
    <m/>
    <m/>
  </r>
  <r>
    <s v="DIVIDENDO PROV EURO 0,0333841776"/>
    <d v="2021-07-01T00:00:00"/>
    <x v="441"/>
    <s v="EURO"/>
    <x v="797"/>
    <n v="0"/>
    <n v="1000000"/>
    <n v="0"/>
    <n v="0"/>
    <n v="0"/>
    <n v="3.3000000000000002E-2"/>
    <s v="Low"/>
    <n v="33000"/>
    <m/>
    <m/>
    <m/>
    <m/>
    <m/>
    <m/>
    <m/>
    <m/>
    <m/>
  </r>
  <r>
    <s v="DIVIDENDO PROV US$ 0,0327201162"/>
    <d v="2021-04-06T00:00:00"/>
    <x v="230"/>
    <s v="US$"/>
    <x v="794"/>
    <n v="0"/>
    <n v="1000000"/>
    <n v="0"/>
    <n v="0"/>
    <n v="0"/>
    <n v="3.3000000000000002E-2"/>
    <s v="Low"/>
    <n v="33000"/>
    <m/>
    <m/>
    <m/>
    <m/>
    <m/>
    <m/>
    <m/>
    <m/>
    <m/>
  </r>
  <r>
    <s v="DIVIDENDO US$ 0,33"/>
    <d v="2020-11-05T00:00:00"/>
    <x v="1261"/>
    <s v="US$"/>
    <x v="1193"/>
    <n v="0"/>
    <n v="100000"/>
    <n v="0"/>
    <n v="0"/>
    <n v="0"/>
    <n v="0.33"/>
    <s v="Low"/>
    <n v="33000"/>
    <m/>
    <m/>
    <m/>
    <m/>
    <m/>
    <m/>
    <m/>
    <m/>
    <m/>
  </r>
  <r>
    <s v="DIVIDENDO US$ 0,33"/>
    <d v="2020-08-06T00:00:00"/>
    <x v="454"/>
    <s v="US$"/>
    <x v="1193"/>
    <n v="0"/>
    <n v="100000"/>
    <n v="0"/>
    <n v="0"/>
    <n v="0"/>
    <n v="0.33"/>
    <s v="Low"/>
    <n v="33000"/>
    <m/>
    <m/>
    <m/>
    <m/>
    <m/>
    <m/>
    <m/>
    <m/>
    <m/>
  </r>
  <r>
    <s v="DIVIDENDO US$ 0,33"/>
    <d v="2020-05-06T00:00:00"/>
    <x v="422"/>
    <s v="US$"/>
    <x v="1193"/>
    <n v="0"/>
    <n v="100000"/>
    <n v="0"/>
    <n v="0"/>
    <n v="0"/>
    <n v="0.33"/>
    <s v="Low"/>
    <n v="33000"/>
    <m/>
    <m/>
    <m/>
    <m/>
    <m/>
    <m/>
    <m/>
    <m/>
    <m/>
  </r>
  <r>
    <s v="DIVIDENDO US$ 0,33"/>
    <d v="2020-02-06T00:00:00"/>
    <x v="1428"/>
    <s v="US$"/>
    <x v="1193"/>
    <n v="0"/>
    <n v="100000"/>
    <n v="0"/>
    <n v="0"/>
    <n v="0"/>
    <n v="0.33"/>
    <s v="Low"/>
    <n v="33000"/>
    <m/>
    <m/>
    <m/>
    <m/>
    <m/>
    <m/>
    <m/>
    <m/>
    <m/>
  </r>
  <r>
    <s v="DIVIDENDO US$ 0,032618"/>
    <d v="2019-12-16T00:00:00"/>
    <x v="892"/>
    <s v="US$"/>
    <x v="907"/>
    <n v="0"/>
    <n v="1000000"/>
    <n v="0"/>
    <n v="0"/>
    <n v="0"/>
    <n v="3.3000000000000002E-2"/>
    <s v="Low"/>
    <n v="33000"/>
    <m/>
    <m/>
    <m/>
    <m/>
    <m/>
    <m/>
    <m/>
    <m/>
    <m/>
  </r>
  <r>
    <s v="DIVIDENDO US$ 0,33"/>
    <d v="2019-01-03T00:00:00"/>
    <x v="229"/>
    <s v="US$"/>
    <x v="1190"/>
    <n v="0"/>
    <n v="100000"/>
    <n v="0"/>
    <n v="0"/>
    <n v="0"/>
    <n v="0.33"/>
    <s v="Low"/>
    <n v="33000"/>
    <m/>
    <m/>
    <m/>
    <m/>
    <m/>
    <m/>
    <m/>
    <m/>
    <m/>
  </r>
  <r>
    <s v="DIVIDENDO US$ 0,032728"/>
    <d v="2018-12-28T00:00:00"/>
    <x v="138"/>
    <s v="US$"/>
    <x v="884"/>
    <n v="0"/>
    <n v="1000000"/>
    <n v="0"/>
    <n v="0"/>
    <n v="0"/>
    <n v="3.3000000000000002E-2"/>
    <s v="Low"/>
    <n v="33000"/>
    <m/>
    <m/>
    <m/>
    <m/>
    <m/>
    <m/>
    <m/>
    <m/>
    <m/>
  </r>
  <r>
    <s v="DIVIDENDO US$ 0,33"/>
    <d v="2018-10-04T00:00:00"/>
    <x v="200"/>
    <s v="US$"/>
    <x v="1190"/>
    <n v="0"/>
    <n v="100000"/>
    <n v="0"/>
    <n v="0"/>
    <n v="0"/>
    <n v="0.33"/>
    <s v="Low"/>
    <n v="33000"/>
    <m/>
    <m/>
    <m/>
    <m/>
    <m/>
    <m/>
    <m/>
    <m/>
    <m/>
  </r>
  <r>
    <s v="DIVIDENDO PROV 0 US$ 0,33"/>
    <d v="2018-07-05T00:00:00"/>
    <x v="956"/>
    <s v="US$"/>
    <x v="1190"/>
    <n v="0"/>
    <n v="100000"/>
    <n v="0"/>
    <n v="0"/>
    <n v="0"/>
    <n v="0.33"/>
    <s v="Low"/>
    <n v="33000"/>
    <m/>
    <m/>
    <m/>
    <m/>
    <m/>
    <m/>
    <m/>
    <m/>
    <m/>
  </r>
  <r>
    <s v="DIVIDENDO US$ 0,33"/>
    <d v="2018-04-04T00:00:00"/>
    <x v="1"/>
    <s v="US$"/>
    <x v="1190"/>
    <n v="0"/>
    <n v="100000"/>
    <n v="0"/>
    <n v="0"/>
    <n v="0"/>
    <n v="0.33"/>
    <s v="Low"/>
    <n v="33000"/>
    <m/>
    <m/>
    <m/>
    <m/>
    <m/>
    <m/>
    <m/>
    <m/>
    <m/>
  </r>
  <r>
    <s v="DIVIDENDO US$ 0,032900058"/>
    <d v="2018-04-19T00:00:00"/>
    <x v="1"/>
    <s v="US$"/>
    <x v="892"/>
    <n v="0"/>
    <n v="1000000"/>
    <n v="0"/>
    <n v="0"/>
    <n v="0"/>
    <n v="3.3000000000000002E-2"/>
    <s v="Low"/>
    <n v="33000"/>
    <m/>
    <m/>
    <m/>
    <m/>
    <m/>
    <m/>
    <m/>
    <m/>
    <m/>
  </r>
  <r>
    <s v="DIVIDENDO US$ 0,330294"/>
    <d v="2018-03-01T00:00:00"/>
    <x v="1249"/>
    <s v="US$"/>
    <x v="1159"/>
    <n v="0"/>
    <n v="100000"/>
    <n v="0"/>
    <n v="0"/>
    <n v="0"/>
    <n v="0.33"/>
    <s v="Low"/>
    <n v="33000"/>
    <m/>
    <m/>
    <m/>
    <m/>
    <m/>
    <m/>
    <m/>
    <m/>
    <m/>
  </r>
  <r>
    <s v="DIVIDENDO PROV US$ 0,032778"/>
    <d v="2017-05-16T00:00:00"/>
    <x v="83"/>
    <s v="US$"/>
    <x v="1131"/>
    <n v="0"/>
    <n v="1000000"/>
    <n v="0"/>
    <n v="0"/>
    <n v="0"/>
    <n v="3.3000000000000002E-2"/>
    <s v="Low"/>
    <n v="33000"/>
    <m/>
    <m/>
    <m/>
    <m/>
    <m/>
    <m/>
    <m/>
    <m/>
    <m/>
  </r>
  <r>
    <s v="DIVIDENDO US$ 0,329605"/>
    <d v="2016-09-26T00:00:00"/>
    <x v="737"/>
    <s v="US$"/>
    <x v="1127"/>
    <n v="0"/>
    <n v="100000"/>
    <n v="0"/>
    <n v="0"/>
    <n v="0"/>
    <n v="0.33"/>
    <s v="Low"/>
    <n v="33000"/>
    <m/>
    <m/>
    <m/>
    <m/>
    <m/>
    <m/>
    <m/>
    <m/>
    <m/>
  </r>
  <r>
    <s v="DIVIDENDO US$ 0,330219"/>
    <d v="2016-06-22T00:00:00"/>
    <x v="954"/>
    <s v="US$"/>
    <x v="1169"/>
    <n v="0"/>
    <n v="100000"/>
    <n v="0"/>
    <n v="0"/>
    <n v="0"/>
    <n v="0.33"/>
    <s v="Low"/>
    <n v="33000"/>
    <m/>
    <m/>
    <m/>
    <m/>
    <m/>
    <m/>
    <m/>
    <m/>
    <m/>
  </r>
  <r>
    <s v="DIVIDENDO US$ 0,33"/>
    <d v="2015-11-27T00:00:00"/>
    <x v="426"/>
    <s v="US$"/>
    <x v="1176"/>
    <n v="0"/>
    <n v="100000"/>
    <n v="0"/>
    <n v="0"/>
    <n v="0"/>
    <n v="0.33"/>
    <s v="Low"/>
    <n v="33000"/>
    <m/>
    <m/>
    <m/>
    <m/>
    <m/>
    <m/>
    <m/>
    <m/>
    <m/>
  </r>
  <r>
    <s v="DIVIDENDO US$ 0,33"/>
    <d v="2015-09-11T00:00:00"/>
    <x v="1316"/>
    <s v="US$"/>
    <x v="1176"/>
    <n v="0"/>
    <n v="100000"/>
    <n v="0"/>
    <n v="0"/>
    <n v="0"/>
    <n v="0.33"/>
    <s v="Low"/>
    <n v="33000"/>
    <m/>
    <m/>
    <m/>
    <m/>
    <m/>
    <m/>
    <m/>
    <m/>
    <m/>
  </r>
  <r>
    <s v="DIVIDENDO US$ 0,329521"/>
    <d v="2015-08-03T00:00:00"/>
    <x v="1468"/>
    <s v="US$"/>
    <x v="1159"/>
    <n v="0"/>
    <n v="100000"/>
    <n v="0"/>
    <n v="0"/>
    <n v="0"/>
    <n v="0.33"/>
    <s v="Low"/>
    <n v="33000"/>
    <m/>
    <m/>
    <m/>
    <m/>
    <m/>
    <m/>
    <m/>
    <m/>
    <m/>
  </r>
  <r>
    <s v="DIVIDENDO US$ 0,330396"/>
    <d v="2015-07-01T00:00:00"/>
    <x v="1183"/>
    <s v="US$"/>
    <x v="1159"/>
    <n v="0"/>
    <n v="100000"/>
    <n v="0"/>
    <n v="0"/>
    <n v="0"/>
    <n v="0.33"/>
    <s v="Low"/>
    <n v="33000"/>
    <m/>
    <m/>
    <m/>
    <m/>
    <m/>
    <m/>
    <m/>
    <m/>
    <m/>
  </r>
  <r>
    <s v="DIVIDENDO US$ 0,33"/>
    <d v="2015-06-11T00:00:00"/>
    <x v="16"/>
    <s v="US$"/>
    <x v="1176"/>
    <n v="0"/>
    <n v="100000"/>
    <n v="0"/>
    <n v="0"/>
    <n v="0"/>
    <n v="0.33"/>
    <s v="Low"/>
    <n v="33000"/>
    <m/>
    <m/>
    <m/>
    <m/>
    <m/>
    <m/>
    <m/>
    <m/>
    <m/>
  </r>
  <r>
    <s v="DIVIDENDO US$ 0,330112"/>
    <d v="2015-05-01T00:00:00"/>
    <x v="641"/>
    <s v="US$"/>
    <x v="1159"/>
    <n v="0"/>
    <n v="100000"/>
    <n v="0"/>
    <n v="0"/>
    <n v="0"/>
    <n v="0.33"/>
    <s v="Low"/>
    <n v="33000"/>
    <m/>
    <m/>
    <m/>
    <m/>
    <m/>
    <m/>
    <m/>
    <m/>
    <m/>
  </r>
  <r>
    <s v="DIVIDENDO US$ 0,33"/>
    <d v="2015-03-12T00:00:00"/>
    <x v="1215"/>
    <s v="US$"/>
    <x v="1176"/>
    <n v="0"/>
    <n v="100000"/>
    <n v="0"/>
    <n v="0"/>
    <n v="0"/>
    <n v="0.33"/>
    <s v="Low"/>
    <n v="33000"/>
    <m/>
    <m/>
    <m/>
    <m/>
    <m/>
    <m/>
    <m/>
    <m/>
    <m/>
  </r>
  <r>
    <s v="DIVIDENDO PROV 0 US$ 0,329006"/>
    <d v="2021-06-10T00:00:00"/>
    <x v="103"/>
    <s v="US$"/>
    <x v="1101"/>
    <n v="0"/>
    <n v="100000"/>
    <n v="0"/>
    <n v="0"/>
    <n v="0"/>
    <n v="0.32900000000000001"/>
    <s v="Low"/>
    <n v="32900"/>
    <m/>
    <m/>
    <m/>
    <m/>
    <m/>
    <m/>
    <m/>
    <m/>
    <m/>
  </r>
  <r>
    <s v="DIVIDENDO US$ 0,329415"/>
    <d v="2018-04-30T00:00:00"/>
    <x v="301"/>
    <s v="US$"/>
    <x v="1159"/>
    <n v="0"/>
    <n v="100000"/>
    <n v="0"/>
    <n v="0"/>
    <n v="0"/>
    <n v="0.32900000000000001"/>
    <s v="Low"/>
    <n v="32900"/>
    <m/>
    <m/>
    <m/>
    <m/>
    <m/>
    <m/>
    <m/>
    <m/>
    <m/>
  </r>
  <r>
    <s v="DIVIDENDO US$ 0,329137"/>
    <d v="2018-03-22T00:00:00"/>
    <x v="207"/>
    <s v="US$"/>
    <x v="1127"/>
    <n v="0"/>
    <n v="100000"/>
    <n v="0"/>
    <n v="0"/>
    <n v="0"/>
    <n v="0.32900000000000001"/>
    <s v="Low"/>
    <n v="32900"/>
    <m/>
    <m/>
    <m/>
    <m/>
    <m/>
    <m/>
    <m/>
    <m/>
    <m/>
  </r>
  <r>
    <s v="DIVIDENDO US$ 0,329233"/>
    <d v="2017-06-27T00:00:00"/>
    <x v="856"/>
    <s v="US$"/>
    <x v="1104"/>
    <n v="0"/>
    <n v="100000"/>
    <n v="0"/>
    <n v="0"/>
    <n v="0"/>
    <n v="0.32900000000000001"/>
    <s v="Low"/>
    <n v="32900"/>
    <m/>
    <m/>
    <m/>
    <m/>
    <m/>
    <m/>
    <m/>
    <m/>
    <m/>
  </r>
  <r>
    <s v="DIVIDENDO US$ 0,329364"/>
    <d v="2017-06-20T00:00:00"/>
    <x v="413"/>
    <s v="US$"/>
    <x v="1172"/>
    <n v="0"/>
    <n v="100000"/>
    <n v="0"/>
    <n v="0"/>
    <n v="0"/>
    <n v="0.32900000000000001"/>
    <s v="Low"/>
    <n v="32900"/>
    <m/>
    <m/>
    <m/>
    <m/>
    <m/>
    <m/>
    <m/>
    <m/>
    <m/>
  </r>
  <r>
    <s v="DIVIDENDO US$ 0,328532"/>
    <d v="2015-12-01T00:00:00"/>
    <x v="1355"/>
    <s v="US$"/>
    <x v="1159"/>
    <n v="0"/>
    <n v="100000"/>
    <n v="0"/>
    <n v="0"/>
    <n v="0"/>
    <n v="0.32900000000000001"/>
    <s v="Low"/>
    <n v="32900"/>
    <m/>
    <m/>
    <m/>
    <m/>
    <m/>
    <m/>
    <m/>
    <m/>
    <m/>
  </r>
  <r>
    <s v="DIVIDENDO US$ 0,32865"/>
    <d v="2015-06-01T00:00:00"/>
    <x v="945"/>
    <s v="US$"/>
    <x v="1159"/>
    <n v="0"/>
    <n v="100000"/>
    <n v="0"/>
    <n v="0"/>
    <n v="0"/>
    <n v="0.32900000000000001"/>
    <s v="Low"/>
    <n v="32900"/>
    <m/>
    <m/>
    <m/>
    <m/>
    <m/>
    <m/>
    <m/>
    <m/>
    <m/>
  </r>
  <r>
    <s v="DIVIDENDO US$ 0,329038"/>
    <d v="2015-04-01T00:00:00"/>
    <x v="1023"/>
    <s v="US$"/>
    <x v="1159"/>
    <n v="0"/>
    <n v="100000"/>
    <n v="0"/>
    <n v="0"/>
    <n v="0"/>
    <n v="0.32900000000000001"/>
    <s v="Low"/>
    <n v="32900"/>
    <m/>
    <m/>
    <m/>
    <m/>
    <m/>
    <m/>
    <m/>
    <m/>
    <m/>
  </r>
  <r>
    <s v="DIVIDENDO US$ 0,328341"/>
    <d v="2020-09-23T00:00:00"/>
    <x v="891"/>
    <s v="US$"/>
    <x v="1145"/>
    <n v="0"/>
    <n v="100000"/>
    <n v="0"/>
    <n v="0"/>
    <n v="0"/>
    <n v="0.32800000000000001"/>
    <s v="Low"/>
    <n v="32800"/>
    <m/>
    <m/>
    <m/>
    <m/>
    <m/>
    <m/>
    <m/>
    <m/>
    <m/>
  </r>
  <r>
    <s v="DIVIDENDO US$ 0,327457"/>
    <d v="2016-12-21T00:00:00"/>
    <x v="854"/>
    <s v="US$"/>
    <x v="1104"/>
    <n v="0"/>
    <n v="100000"/>
    <n v="0"/>
    <n v="0"/>
    <n v="0"/>
    <n v="0.32700000000000001"/>
    <s v="Low"/>
    <n v="32700"/>
    <m/>
    <m/>
    <m/>
    <m/>
    <m/>
    <m/>
    <m/>
    <m/>
    <m/>
  </r>
  <r>
    <s v="DIVIDENDO US$ 0,327"/>
    <d v="2016-12-19T00:00:00"/>
    <x v="894"/>
    <s v="US$"/>
    <x v="1116"/>
    <n v="0"/>
    <n v="100000"/>
    <n v="0"/>
    <n v="0"/>
    <n v="0"/>
    <n v="0.32700000000000001"/>
    <s v="Low"/>
    <n v="32700"/>
    <m/>
    <m/>
    <m/>
    <m/>
    <m/>
    <m/>
    <m/>
    <m/>
    <m/>
  </r>
  <r>
    <s v="DIVIDENDO US$ 0,327237"/>
    <d v="2016-09-26T00:00:00"/>
    <x v="737"/>
    <s v="US$"/>
    <x v="1104"/>
    <n v="0"/>
    <n v="100000"/>
    <n v="0"/>
    <n v="0"/>
    <n v="0"/>
    <n v="0.32700000000000001"/>
    <s v="Low"/>
    <n v="32700"/>
    <m/>
    <m/>
    <m/>
    <m/>
    <m/>
    <m/>
    <m/>
    <m/>
    <m/>
  </r>
  <r>
    <s v="DIVIDENDO US$ 0,326642"/>
    <d v="2016-03-23T00:00:00"/>
    <x v="1015"/>
    <s v="US$"/>
    <x v="1130"/>
    <n v="0"/>
    <n v="100000"/>
    <n v="0"/>
    <n v="0"/>
    <n v="0"/>
    <n v="0.32700000000000001"/>
    <s v="Low"/>
    <n v="32700"/>
    <m/>
    <m/>
    <m/>
    <m/>
    <m/>
    <m/>
    <m/>
    <m/>
    <m/>
  </r>
  <r>
    <s v="DIVIDENDO US$ 0,327402"/>
    <d v="2015-03-02T00:00:00"/>
    <x v="1028"/>
    <s v="US$"/>
    <x v="1159"/>
    <n v="0"/>
    <n v="100000"/>
    <n v="0"/>
    <n v="0"/>
    <n v="0"/>
    <n v="0.32700000000000001"/>
    <s v="Low"/>
    <n v="32700"/>
    <m/>
    <m/>
    <m/>
    <m/>
    <m/>
    <m/>
    <m/>
    <m/>
    <m/>
  </r>
  <r>
    <s v="DIVIDENDO PROV US$ 0,005651193872605750"/>
    <d v="2021-01-21T00:00:00"/>
    <x v="245"/>
    <s v="US$"/>
    <x v="991"/>
    <n v="0"/>
    <n v="5435002"/>
    <n v="0"/>
    <n v="0"/>
    <n v="0"/>
    <n v="6.0000000000000001E-3"/>
    <s v="Low"/>
    <n v="32610.011999999999"/>
    <m/>
    <m/>
    <m/>
    <m/>
    <m/>
    <m/>
    <m/>
    <m/>
    <m/>
  </r>
  <r>
    <s v="DIVIDENDO US$ 0,325213"/>
    <d v="2019-12-16T00:00:00"/>
    <x v="892"/>
    <s v="US$"/>
    <x v="1097"/>
    <n v="0"/>
    <n v="100000"/>
    <n v="0"/>
    <n v="0"/>
    <n v="0"/>
    <n v="0.32500000000000001"/>
    <s v="Low"/>
    <n v="32500"/>
    <m/>
    <m/>
    <m/>
    <m/>
    <m/>
    <m/>
    <m/>
    <m/>
    <m/>
  </r>
  <r>
    <s v="DIVIDENDO US$ 0,324963"/>
    <d v="2019-06-17T00:00:00"/>
    <x v="191"/>
    <s v="US$"/>
    <x v="1145"/>
    <n v="0"/>
    <n v="100000"/>
    <n v="0"/>
    <n v="0"/>
    <n v="0"/>
    <n v="0.32500000000000001"/>
    <s v="Low"/>
    <n v="32500"/>
    <m/>
    <m/>
    <m/>
    <m/>
    <m/>
    <m/>
    <m/>
    <m/>
    <m/>
  </r>
  <r>
    <s v="DIVIDENDO US$ 0,32467"/>
    <d v="2016-05-02T00:00:00"/>
    <x v="128"/>
    <s v="US$"/>
    <x v="1159"/>
    <n v="0"/>
    <n v="100000"/>
    <n v="0"/>
    <n v="0"/>
    <n v="0"/>
    <n v="0.32500000000000001"/>
    <s v="Low"/>
    <n v="32500"/>
    <m/>
    <m/>
    <m/>
    <m/>
    <m/>
    <m/>
    <m/>
    <m/>
    <m/>
  </r>
  <r>
    <s v="DIVIDENDO PROV US$ 0,0401664836"/>
    <d v="2021-01-13T00:00:00"/>
    <x v="1191"/>
    <s v="US$"/>
    <x v="1198"/>
    <n v="0"/>
    <n v="810470"/>
    <n v="0"/>
    <n v="0"/>
    <n v="0"/>
    <n v="0.04"/>
    <s v="Low"/>
    <n v="32418.799999999999"/>
    <m/>
    <m/>
    <m/>
    <m/>
    <m/>
    <m/>
    <m/>
    <m/>
    <m/>
  </r>
  <r>
    <s v="DIVIDENDO US$ 0,324229"/>
    <d v="2015-09-25T00:00:00"/>
    <x v="1316"/>
    <s v="US$"/>
    <x v="1130"/>
    <n v="0"/>
    <n v="100000"/>
    <n v="0"/>
    <n v="0"/>
    <n v="0"/>
    <n v="0.32400000000000001"/>
    <s v="Low"/>
    <n v="32400"/>
    <m/>
    <m/>
    <m/>
    <m/>
    <m/>
    <m/>
    <m/>
    <m/>
    <m/>
  </r>
  <r>
    <s v="DIVIDENDO US$ 0,323868"/>
    <d v="2015-03-25T00:00:00"/>
    <x v="758"/>
    <s v="US$"/>
    <x v="1171"/>
    <n v="0"/>
    <n v="100000"/>
    <n v="0"/>
    <n v="0"/>
    <n v="0"/>
    <n v="0.32400000000000001"/>
    <s v="Low"/>
    <n v="32400"/>
    <m/>
    <m/>
    <m/>
    <m/>
    <m/>
    <m/>
    <m/>
    <m/>
    <m/>
  </r>
  <r>
    <s v="DIVIDENDO US$ 0,322811"/>
    <d v="2017-10-02T00:00:00"/>
    <x v="389"/>
    <s v="US$"/>
    <x v="1159"/>
    <n v="0"/>
    <n v="100000"/>
    <n v="0"/>
    <n v="0"/>
    <n v="0"/>
    <n v="0.32300000000000001"/>
    <s v="Low"/>
    <n v="32300"/>
    <m/>
    <m/>
    <m/>
    <m/>
    <m/>
    <m/>
    <m/>
    <m/>
    <m/>
  </r>
  <r>
    <s v="DIVIDENDO US$ 0,322706"/>
    <d v="2016-08-01T00:00:00"/>
    <x v="1006"/>
    <s v="US$"/>
    <x v="1159"/>
    <n v="0"/>
    <n v="100000"/>
    <n v="0"/>
    <n v="0"/>
    <n v="0"/>
    <n v="0.32300000000000001"/>
    <s v="Low"/>
    <n v="32300"/>
    <m/>
    <m/>
    <m/>
    <m/>
    <m/>
    <m/>
    <m/>
    <m/>
    <m/>
  </r>
  <r>
    <s v="DIVIDENDO US$ 0,323204"/>
    <d v="2014-12-24T00:00:00"/>
    <x v="1205"/>
    <s v="US$"/>
    <x v="1174"/>
    <n v="0"/>
    <n v="100000"/>
    <n v="0"/>
    <n v="0"/>
    <n v="0"/>
    <n v="0.32300000000000001"/>
    <s v="Low"/>
    <n v="32300"/>
    <m/>
    <m/>
    <m/>
    <m/>
    <m/>
    <m/>
    <m/>
    <m/>
    <m/>
  </r>
  <r>
    <s v="DIVIDENDO US$ 0,644848"/>
    <d v="2019-06-17T00:00:00"/>
    <x v="191"/>
    <s v="US$"/>
    <x v="1015"/>
    <n v="0"/>
    <n v="50000"/>
    <n v="0"/>
    <n v="0"/>
    <n v="0"/>
    <n v="0.64500000000000002"/>
    <s v="Low"/>
    <n v="32250"/>
    <m/>
    <m/>
    <m/>
    <m/>
    <m/>
    <m/>
    <m/>
    <m/>
    <m/>
  </r>
  <r>
    <s v="DIVIDENDO US$ 0,321881"/>
    <d v="2020-06-01T00:00:00"/>
    <x v="688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2286"/>
    <d v="2018-12-28T00:00:00"/>
    <x v="138"/>
    <s v="US$"/>
    <x v="973"/>
    <n v="0"/>
    <n v="100000"/>
    <n v="0"/>
    <n v="0"/>
    <n v="0"/>
    <n v="0.32200000000000001"/>
    <s v="Low"/>
    <n v="32200"/>
    <m/>
    <m/>
    <m/>
    <m/>
    <m/>
    <m/>
    <m/>
    <m/>
    <m/>
  </r>
  <r>
    <s v="DIVIDENDO US$ 0,322285"/>
    <d v="2017-12-01T00:00:00"/>
    <x v="1161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1658"/>
    <d v="2017-04-28T00:00:00"/>
    <x v="174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1633"/>
    <d v="2017-03-24T00:00:00"/>
    <x v="754"/>
    <s v="US$"/>
    <x v="1129"/>
    <n v="0"/>
    <n v="100000"/>
    <n v="0"/>
    <n v="0"/>
    <n v="0"/>
    <n v="0.32200000000000001"/>
    <s v="Low"/>
    <n v="32200"/>
    <m/>
    <m/>
    <m/>
    <m/>
    <m/>
    <m/>
    <m/>
    <m/>
    <m/>
  </r>
  <r>
    <s v="DIVIDENDO US$ 0,322259"/>
    <d v="2017-03-24T00:00:00"/>
    <x v="754"/>
    <s v="US$"/>
    <x v="1145"/>
    <n v="0"/>
    <n v="100000"/>
    <n v="0"/>
    <n v="0"/>
    <n v="0"/>
    <n v="0.32200000000000001"/>
    <s v="Low"/>
    <n v="32200"/>
    <m/>
    <m/>
    <m/>
    <m/>
    <m/>
    <m/>
    <m/>
    <m/>
    <m/>
  </r>
  <r>
    <s v="DIVIDENDO US$ 0,321732"/>
    <d v="2016-10-03T00:00:00"/>
    <x v="1444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221"/>
    <d v="2015-12-24T00:00:00"/>
    <x v="968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1944"/>
    <d v="2015-06-24T00:00:00"/>
    <x v="971"/>
    <s v="US$"/>
    <x v="1135"/>
    <n v="0"/>
    <n v="100000"/>
    <n v="0"/>
    <n v="0"/>
    <n v="0"/>
    <n v="0.32200000000000001"/>
    <s v="Low"/>
    <n v="32200"/>
    <m/>
    <m/>
    <m/>
    <m/>
    <m/>
    <m/>
    <m/>
    <m/>
    <m/>
  </r>
  <r>
    <s v="DIVIDENDO US$ 0,322181"/>
    <d v="2014-12-24T00:00:00"/>
    <x v="1205"/>
    <s v="US$"/>
    <x v="1159"/>
    <n v="0"/>
    <n v="100000"/>
    <n v="0"/>
    <n v="0"/>
    <n v="0"/>
    <n v="0.32200000000000001"/>
    <s v="Low"/>
    <n v="32200"/>
    <m/>
    <m/>
    <m/>
    <m/>
    <m/>
    <m/>
    <m/>
    <m/>
    <m/>
  </r>
  <r>
    <s v="DIVIDENDO US$ 0,320565"/>
    <d v="2020-06-01T00:00:00"/>
    <x v="688"/>
    <s v="US$"/>
    <x v="1141"/>
    <n v="0"/>
    <n v="100000"/>
    <n v="0"/>
    <n v="0"/>
    <n v="0"/>
    <n v="0.32100000000000001"/>
    <s v="Low"/>
    <n v="32100"/>
    <m/>
    <m/>
    <m/>
    <m/>
    <m/>
    <m/>
    <m/>
    <m/>
    <m/>
  </r>
  <r>
    <s v="DIVIDENDO US$ 0,321358"/>
    <d v="2018-02-01T00:00:00"/>
    <x v="1146"/>
    <s v="US$"/>
    <x v="1159"/>
    <n v="0"/>
    <n v="100000"/>
    <n v="0"/>
    <n v="0"/>
    <n v="0"/>
    <n v="0.32100000000000001"/>
    <s v="Low"/>
    <n v="32100"/>
    <m/>
    <m/>
    <m/>
    <m/>
    <m/>
    <m/>
    <m/>
    <m/>
    <m/>
  </r>
  <r>
    <s v="DIVIDENDO US$ 0,321147"/>
    <d v="2017-10-31T00:00:00"/>
    <x v="561"/>
    <s v="US$"/>
    <x v="1159"/>
    <n v="0"/>
    <n v="100000"/>
    <n v="0"/>
    <n v="0"/>
    <n v="0"/>
    <n v="0.32100000000000001"/>
    <s v="Low"/>
    <n v="32100"/>
    <m/>
    <m/>
    <m/>
    <m/>
    <m/>
    <m/>
    <m/>
    <m/>
    <m/>
  </r>
  <r>
    <s v="DIVIDENDO US$ 0,320823"/>
    <d v="2017-03-01T00:00:00"/>
    <x v="1393"/>
    <s v="US$"/>
    <x v="1159"/>
    <n v="0"/>
    <n v="100000"/>
    <n v="0"/>
    <n v="0"/>
    <n v="0"/>
    <n v="0.32100000000000001"/>
    <s v="Low"/>
    <n v="32100"/>
    <m/>
    <m/>
    <m/>
    <m/>
    <m/>
    <m/>
    <m/>
    <m/>
    <m/>
  </r>
  <r>
    <s v="DIVIDENDO US$ 0,640702"/>
    <d v="2017-12-19T00:00:00"/>
    <x v="951"/>
    <s v="US$"/>
    <x v="1195"/>
    <n v="0"/>
    <n v="50000"/>
    <n v="0"/>
    <n v="0"/>
    <n v="0"/>
    <n v="0.64100000000000001"/>
    <s v="Low"/>
    <n v="32050"/>
    <m/>
    <m/>
    <m/>
    <m/>
    <m/>
    <m/>
    <m/>
    <m/>
    <m/>
  </r>
  <r>
    <s v="DIVIDENDO US$ 0,32"/>
    <d v="2021-09-15T00:00:00"/>
    <x v="1319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PROV US$ 0,0318110031"/>
    <d v="2021-08-04T00:00:00"/>
    <x v="71"/>
    <s v="US$"/>
    <x v="794"/>
    <n v="0"/>
    <n v="1000000"/>
    <n v="0"/>
    <n v="0"/>
    <n v="0"/>
    <n v="3.2000000000000001E-2"/>
    <s v="Low"/>
    <n v="32000"/>
    <m/>
    <m/>
    <m/>
    <m/>
    <m/>
    <m/>
    <m/>
    <m/>
    <m/>
  </r>
  <r>
    <s v="DIVIDENDO US$ 0,32"/>
    <d v="2021-07-14T00:00:00"/>
    <x v="865"/>
    <s v="US$"/>
    <x v="1200"/>
    <n v="0"/>
    <n v="100000"/>
    <n v="0"/>
    <n v="0"/>
    <n v="0"/>
    <n v="0.32"/>
    <s v="Low"/>
    <n v="32000"/>
    <m/>
    <m/>
    <m/>
    <m/>
    <m/>
    <m/>
    <m/>
    <m/>
    <m/>
  </r>
  <r>
    <s v="DIVIDENDO PROV EURO 0,0321611242"/>
    <d v="2021-07-01T00:00:00"/>
    <x v="441"/>
    <s v="EURO"/>
    <x v="1201"/>
    <n v="0"/>
    <n v="1000000"/>
    <n v="0"/>
    <n v="0"/>
    <n v="0"/>
    <n v="3.2000000000000001E-2"/>
    <s v="Low"/>
    <n v="32000"/>
    <m/>
    <m/>
    <m/>
    <m/>
    <m/>
    <m/>
    <m/>
    <m/>
    <m/>
  </r>
  <r>
    <s v="DIVIDENDO US$ 0,32"/>
    <d v="2021-06-14T00:00:00"/>
    <x v="362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21-04-07T00:00:00"/>
    <x v="280"/>
    <s v="US$"/>
    <x v="1200"/>
    <n v="0"/>
    <n v="100000"/>
    <n v="0"/>
    <n v="0"/>
    <n v="0"/>
    <n v="0.32"/>
    <s v="Low"/>
    <n v="32000"/>
    <m/>
    <m/>
    <m/>
    <m/>
    <m/>
    <m/>
    <m/>
    <m/>
    <m/>
  </r>
  <r>
    <s v="DIVIDENDO PROV US$ 0,32"/>
    <d v="2021-03-15T00:00:00"/>
    <x v="729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20-12-11T00:00:00"/>
    <x v="452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 US$ 0,031623"/>
    <d v="2020-12-14T00:00:00"/>
    <x v="89"/>
    <s v="US$"/>
    <x v="907"/>
    <n v="0"/>
    <n v="1000000"/>
    <n v="0"/>
    <n v="0"/>
    <n v="0"/>
    <n v="3.2000000000000001E-2"/>
    <s v="Low"/>
    <n v="32000"/>
    <m/>
    <m/>
    <m/>
    <m/>
    <m/>
    <m/>
    <m/>
    <m/>
    <m/>
  </r>
  <r>
    <s v="DIVIDENDO US$ 0,32"/>
    <d v="2020-09-16T00:00:00"/>
    <x v="69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20-06-12T00:00:00"/>
    <x v="157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0173"/>
    <d v="2020-04-30T00:00:00"/>
    <x v="206"/>
    <s v="US$"/>
    <x v="1159"/>
    <n v="0"/>
    <n v="100000"/>
    <n v="0"/>
    <n v="0"/>
    <n v="0"/>
    <n v="0.32"/>
    <s v="Low"/>
    <n v="32000"/>
    <m/>
    <m/>
    <m/>
    <m/>
    <m/>
    <m/>
    <m/>
    <m/>
    <m/>
  </r>
  <r>
    <s v="DIVIDENDO PROV US$ 0,32"/>
    <d v="2020-03-13T00:00:00"/>
    <x v="903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9-12-11T00:00:00"/>
    <x v="225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9-10-11T00:00:00"/>
    <x v="1373"/>
    <s v="US$"/>
    <x v="1170"/>
    <n v="0"/>
    <n v="100000"/>
    <n v="0"/>
    <n v="0"/>
    <n v="0"/>
    <n v="0.32"/>
    <s v="Low"/>
    <n v="32000"/>
    <m/>
    <m/>
    <m/>
    <m/>
    <m/>
    <m/>
    <m/>
    <m/>
    <m/>
  </r>
  <r>
    <s v="DIVIDENDO US$ 0,32"/>
    <d v="2019-09-16T00:00:00"/>
    <x v="141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PROV US$ 0,32"/>
    <d v="2019-07-12T00:00:00"/>
    <x v="482"/>
    <s v="US$"/>
    <x v="1170"/>
    <n v="0"/>
    <n v="100000"/>
    <n v="0"/>
    <n v="0"/>
    <n v="0"/>
    <n v="0.32"/>
    <s v="Low"/>
    <n v="32000"/>
    <m/>
    <m/>
    <m/>
    <m/>
    <m/>
    <m/>
    <m/>
    <m/>
    <m/>
  </r>
  <r>
    <s v="DIVIDENDO US$ 0,32"/>
    <d v="2019-06-13T00:00:00"/>
    <x v="556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9-04-12T00:00:00"/>
    <x v="180"/>
    <s v="US$"/>
    <x v="1170"/>
    <n v="0"/>
    <n v="100000"/>
    <n v="0"/>
    <n v="0"/>
    <n v="0"/>
    <n v="0.32"/>
    <s v="Low"/>
    <n v="32000"/>
    <m/>
    <m/>
    <m/>
    <m/>
    <m/>
    <m/>
    <m/>
    <m/>
    <m/>
  </r>
  <r>
    <s v="DIVIDENDO US$ 0,32"/>
    <d v="2019-03-14T00:00:00"/>
    <x v="732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9-01-14T00:00:00"/>
    <x v="1381"/>
    <s v="US$"/>
    <x v="1170"/>
    <n v="0"/>
    <n v="100000"/>
    <n v="0"/>
    <n v="0"/>
    <n v="0"/>
    <n v="0.32"/>
    <s v="Low"/>
    <n v="32000"/>
    <m/>
    <m/>
    <m/>
    <m/>
    <m/>
    <m/>
    <m/>
    <m/>
    <m/>
  </r>
  <r>
    <s v="DIVIDENDO PROV US$ 0,03201753606494240"/>
    <d v="2019-02-01T00:00:00"/>
    <x v="1237"/>
    <s v="US$"/>
    <x v="905"/>
    <n v="0"/>
    <n v="1000000"/>
    <n v="0"/>
    <n v="0"/>
    <n v="0"/>
    <n v="3.2000000000000001E-2"/>
    <s v="Low"/>
    <n v="32000"/>
    <m/>
    <m/>
    <m/>
    <m/>
    <m/>
    <m/>
    <m/>
    <m/>
    <m/>
  </r>
  <r>
    <s v="DIVIDENDO PROV US$ 0,03195851737724030"/>
    <d v="2019-02-01T00:00:00"/>
    <x v="1237"/>
    <s v="US$"/>
    <x v="906"/>
    <n v="0"/>
    <n v="1000000"/>
    <n v="0"/>
    <n v="0"/>
    <n v="0"/>
    <n v="3.2000000000000001E-2"/>
    <s v="Low"/>
    <n v="32000"/>
    <m/>
    <m/>
    <m/>
    <m/>
    <m/>
    <m/>
    <m/>
    <m/>
    <m/>
  </r>
  <r>
    <s v="DIVIDENDO US$ 0,32"/>
    <d v="2018-12-11T00:00:00"/>
    <x v="347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032374"/>
    <d v="2018-09-26T00:00:00"/>
    <x v="1214"/>
    <s v="US$"/>
    <x v="988"/>
    <n v="0"/>
    <n v="1000000"/>
    <n v="0"/>
    <n v="0"/>
    <n v="0"/>
    <n v="3.2000000000000001E-2"/>
    <s v="Low"/>
    <n v="32000"/>
    <m/>
    <m/>
    <m/>
    <m/>
    <m/>
    <m/>
    <m/>
    <m/>
    <m/>
  </r>
  <r>
    <s v="DIVIDENDO US$ 0,32"/>
    <d v="2018-09-14T00:00:00"/>
    <x v="733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8-06-13T00:00:00"/>
    <x v="311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0001"/>
    <d v="2018-06-19T00:00:00"/>
    <x v="900"/>
    <s v="US$"/>
    <x v="1191"/>
    <n v="0"/>
    <n v="100000"/>
    <n v="0"/>
    <n v="0"/>
    <n v="0"/>
    <n v="0.32"/>
    <s v="Low"/>
    <n v="32000"/>
    <m/>
    <m/>
    <m/>
    <m/>
    <m/>
    <m/>
    <m/>
    <m/>
    <m/>
  </r>
  <r>
    <s v="DIVIDENDO PROV US$ 0,32"/>
    <d v="2018-05-04T00:00:00"/>
    <x v="72"/>
    <s v="US$"/>
    <x v="1147"/>
    <n v="0"/>
    <n v="100000"/>
    <n v="0"/>
    <n v="0"/>
    <n v="0"/>
    <n v="0.32"/>
    <s v="Low"/>
    <n v="32000"/>
    <m/>
    <m/>
    <m/>
    <m/>
    <m/>
    <m/>
    <m/>
    <m/>
    <m/>
  </r>
  <r>
    <s v="DIVIDENDO  US$ 0,32"/>
    <d v="2018-03-14T00:00:00"/>
    <x v="734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8-02-02T00:00:00"/>
    <x v="1089"/>
    <s v="US$"/>
    <x v="1147"/>
    <n v="0"/>
    <n v="100000"/>
    <n v="0"/>
    <n v="0"/>
    <n v="0"/>
    <n v="0.32"/>
    <s v="Low"/>
    <n v="32000"/>
    <m/>
    <m/>
    <m/>
    <m/>
    <m/>
    <m/>
    <m/>
    <m/>
    <m/>
  </r>
  <r>
    <s v="DIVIDENDO US$ 0,32"/>
    <d v="2017-12-07T00:00:00"/>
    <x v="246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7-11-09T00:00:00"/>
    <x v="1285"/>
    <s v="US$"/>
    <x v="1186"/>
    <n v="0"/>
    <n v="100000"/>
    <n v="0"/>
    <n v="0"/>
    <n v="0"/>
    <n v="0.32"/>
    <s v="Low"/>
    <n v="32000"/>
    <m/>
    <m/>
    <m/>
    <m/>
    <m/>
    <m/>
    <m/>
    <m/>
    <m/>
  </r>
  <r>
    <s v="DIVIDENDO US$ 0,32"/>
    <d v="2017-11-03T00:00:00"/>
    <x v="326"/>
    <s v="US$"/>
    <x v="1147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9-14T00:00:00"/>
    <x v="706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0165"/>
    <d v="2017-09-01T00:00:00"/>
    <x v="1305"/>
    <s v="US$"/>
    <x v="1159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8-02T00:00:00"/>
    <x v="1286"/>
    <s v="US$"/>
    <x v="1186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8-03T00:00:00"/>
    <x v="1434"/>
    <s v="US$"/>
    <x v="1147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7-05T00:00:00"/>
    <x v="844"/>
    <s v="US$"/>
    <x v="1173"/>
    <n v="0"/>
    <n v="100000"/>
    <n v="0"/>
    <n v="0"/>
    <n v="0"/>
    <n v="0.32"/>
    <s v="Low"/>
    <n v="32000"/>
    <m/>
    <m/>
    <m/>
    <m/>
    <m/>
    <m/>
    <m/>
    <m/>
    <m/>
  </r>
  <r>
    <s v="DIVIDENDO US$ 0,320159"/>
    <d v="2017-07-03T00:00:00"/>
    <x v="1401"/>
    <s v="US$"/>
    <x v="1159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6-12T00:00:00"/>
    <x v="765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5-10T00:00:00"/>
    <x v="574"/>
    <s v="US$"/>
    <x v="1186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4-05T00:00:00"/>
    <x v="277"/>
    <s v="US$"/>
    <x v="1173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3-13T00:00:00"/>
    <x v="461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2-01T00:00:00"/>
    <x v="1472"/>
    <s v="US$"/>
    <x v="1186"/>
    <n v="0"/>
    <n v="100000"/>
    <n v="0"/>
    <n v="0"/>
    <n v="0"/>
    <n v="0.32"/>
    <s v="Low"/>
    <n v="32000"/>
    <m/>
    <m/>
    <m/>
    <m/>
    <m/>
    <m/>
    <m/>
    <m/>
    <m/>
  </r>
  <r>
    <s v="DIVIDENDO US$ 0,32"/>
    <d v="2017-01-04T00:00:00"/>
    <x v="1174"/>
    <s v="US$"/>
    <x v="1173"/>
    <n v="0"/>
    <n v="100000"/>
    <n v="0"/>
    <n v="0"/>
    <n v="0"/>
    <n v="0.32"/>
    <s v="Low"/>
    <n v="32000"/>
    <m/>
    <m/>
    <m/>
    <m/>
    <m/>
    <m/>
    <m/>
    <m/>
    <m/>
  </r>
  <r>
    <s v="DIVIDENDO US$ 0,32"/>
    <d v="2016-12-06T00:00:00"/>
    <x v="396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6-10-05T00:00:00"/>
    <x v="534"/>
    <s v="US$"/>
    <x v="1173"/>
    <n v="0"/>
    <n v="100000"/>
    <n v="0"/>
    <n v="0"/>
    <n v="0"/>
    <n v="0.32"/>
    <s v="Low"/>
    <n v="32000"/>
    <m/>
    <m/>
    <m/>
    <m/>
    <m/>
    <m/>
    <m/>
    <m/>
    <m/>
  </r>
  <r>
    <s v="DIVIDENDO US$ 0,32"/>
    <d v="2016-10-05T00:00:00"/>
    <x v="534"/>
    <s v="US$"/>
    <x v="1173"/>
    <n v="0"/>
    <n v="100000"/>
    <n v="0"/>
    <n v="0"/>
    <n v="0"/>
    <n v="0.32"/>
    <s v="Low"/>
    <n v="32000"/>
    <m/>
    <m/>
    <m/>
    <m/>
    <m/>
    <m/>
    <m/>
    <m/>
    <m/>
  </r>
  <r>
    <s v="DIVIDENDO US$ 0,319616"/>
    <d v="2016-09-26T00:00:00"/>
    <x v="737"/>
    <s v="US$"/>
    <x v="1171"/>
    <n v="0"/>
    <n v="100000"/>
    <n v="0"/>
    <n v="0"/>
    <n v="0"/>
    <n v="0.32"/>
    <s v="Low"/>
    <n v="32000"/>
    <m/>
    <m/>
    <m/>
    <m/>
    <m/>
    <m/>
    <m/>
    <m/>
    <m/>
  </r>
  <r>
    <s v="DIVIDENDO US$ 0,32"/>
    <d v="2016-09-13T00:00:00"/>
    <x v="1442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19804"/>
    <d v="2016-09-01T00:00:00"/>
    <x v="819"/>
    <s v="US$"/>
    <x v="1159"/>
    <n v="0"/>
    <n v="100000"/>
    <n v="0"/>
    <n v="0"/>
    <n v="0"/>
    <n v="0.32"/>
    <s v="Low"/>
    <n v="32000"/>
    <m/>
    <m/>
    <m/>
    <m/>
    <m/>
    <m/>
    <m/>
    <m/>
    <m/>
  </r>
  <r>
    <s v="DIVIDENDO US$ 0,32"/>
    <d v="2016-06-09T00:00:00"/>
    <x v="954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6-03-10T00:00:00"/>
    <x v="957"/>
    <s v="US$"/>
    <x v="1199"/>
    <n v="0"/>
    <n v="100000"/>
    <n v="0"/>
    <n v="0"/>
    <n v="0"/>
    <n v="0.32"/>
    <s v="Low"/>
    <n v="32000"/>
    <m/>
    <m/>
    <m/>
    <m/>
    <m/>
    <m/>
    <m/>
    <m/>
    <m/>
  </r>
  <r>
    <s v="DIVIDENDO US$ 0,32"/>
    <d v="2015-12-07T00:00:00"/>
    <x v="1440"/>
    <s v="US$"/>
    <x v="1202"/>
    <n v="0"/>
    <n v="100000"/>
    <n v="0"/>
    <n v="0"/>
    <n v="0"/>
    <n v="0.32"/>
    <s v="Low"/>
    <n v="32000"/>
    <m/>
    <m/>
    <m/>
    <m/>
    <m/>
    <m/>
    <m/>
    <m/>
    <m/>
  </r>
  <r>
    <s v="DIVIDENDO US$ 0,16"/>
    <d v="2015-08-04T00:00:00"/>
    <x v="1483"/>
    <s v="US$"/>
    <x v="1063"/>
    <n v="0"/>
    <n v="200000"/>
    <n v="0"/>
    <n v="0"/>
    <n v="0"/>
    <n v="0.16"/>
    <s v="Low"/>
    <n v="32000"/>
    <m/>
    <m/>
    <m/>
    <m/>
    <m/>
    <m/>
    <m/>
    <m/>
    <m/>
  </r>
  <r>
    <s v="DIVIDENDO US$ 0,16"/>
    <d v="2015-05-05T00:00:00"/>
    <x v="236"/>
    <s v="US$"/>
    <x v="1063"/>
    <n v="0"/>
    <n v="200000"/>
    <n v="0"/>
    <n v="0"/>
    <n v="0"/>
    <n v="0.16"/>
    <s v="Low"/>
    <n v="32000"/>
    <m/>
    <m/>
    <m/>
    <m/>
    <m/>
    <m/>
    <m/>
    <m/>
    <m/>
  </r>
  <r>
    <s v="DIVIDENDO US$ 0,32"/>
    <d v="2015-02-03T00:00:00"/>
    <x v="1196"/>
    <s v="US$"/>
    <x v="1063"/>
    <n v="0"/>
    <n v="100000"/>
    <n v="0"/>
    <n v="0"/>
    <n v="0"/>
    <n v="0.32"/>
    <s v="Low"/>
    <n v="32000"/>
    <m/>
    <m/>
    <m/>
    <m/>
    <m/>
    <m/>
    <m/>
    <m/>
    <m/>
  </r>
  <r>
    <s v="DIVIDENDO US$ 0,637246"/>
    <d v="2018-12-18T00:00:00"/>
    <x v="1199"/>
    <s v="US$"/>
    <x v="1178"/>
    <n v="0"/>
    <n v="50000"/>
    <n v="0"/>
    <n v="0"/>
    <n v="0"/>
    <n v="0.63700000000000001"/>
    <s v="Low"/>
    <n v="31850"/>
    <m/>
    <m/>
    <m/>
    <m/>
    <m/>
    <m/>
    <m/>
    <m/>
    <m/>
  </r>
  <r>
    <s v="DIVIDENDO US$ 0,31824"/>
    <d v="2021-02-01T00:00:00"/>
    <x v="374"/>
    <s v="US$"/>
    <x v="1141"/>
    <n v="0"/>
    <n v="100000"/>
    <n v="0"/>
    <n v="0"/>
    <n v="0"/>
    <n v="0.318"/>
    <s v="Low"/>
    <n v="31800"/>
    <m/>
    <m/>
    <m/>
    <m/>
    <m/>
    <m/>
    <m/>
    <m/>
    <m/>
  </r>
  <r>
    <s v="DIVIDENDO US$ 0,317835"/>
    <d v="2020-11-02T00:00:00"/>
    <x v="108"/>
    <s v="US$"/>
    <x v="1067"/>
    <n v="0"/>
    <n v="100000"/>
    <n v="0"/>
    <n v="0"/>
    <n v="0"/>
    <n v="0.318"/>
    <s v="Low"/>
    <n v="31800"/>
    <m/>
    <m/>
    <m/>
    <m/>
    <m/>
    <m/>
    <m/>
    <m/>
    <m/>
  </r>
  <r>
    <s v="DIVIDENDO US$ 0,317964"/>
    <d v="2020-06-15T00:00:00"/>
    <x v="2"/>
    <s v="US$"/>
    <x v="1043"/>
    <n v="0"/>
    <n v="100000"/>
    <n v="0"/>
    <n v="0"/>
    <n v="0"/>
    <n v="0.318"/>
    <s v="Low"/>
    <n v="31800"/>
    <m/>
    <m/>
    <m/>
    <m/>
    <m/>
    <m/>
    <m/>
    <m/>
    <m/>
  </r>
  <r>
    <s v="DIVIDENDO US$ 0,317852"/>
    <d v="2017-08-01T00:00:00"/>
    <x v="578"/>
    <s v="US$"/>
    <x v="1159"/>
    <n v="0"/>
    <n v="100000"/>
    <n v="0"/>
    <n v="0"/>
    <n v="0"/>
    <n v="0.318"/>
    <s v="Low"/>
    <n v="31800"/>
    <m/>
    <m/>
    <m/>
    <m/>
    <m/>
    <m/>
    <m/>
    <m/>
    <m/>
  </r>
  <r>
    <s v="DIVIDENDO US$ 0,318218"/>
    <d v="2017-04-03T00:00:00"/>
    <x v="1441"/>
    <s v="US$"/>
    <x v="1159"/>
    <n v="0"/>
    <n v="100000"/>
    <n v="0"/>
    <n v="0"/>
    <n v="0"/>
    <n v="0.318"/>
    <s v="Low"/>
    <n v="31800"/>
    <m/>
    <m/>
    <m/>
    <m/>
    <m/>
    <m/>
    <m/>
    <m/>
    <m/>
  </r>
  <r>
    <s v="DIVIDENDO US$ 0,317688"/>
    <d v="2016-12-22T00:00:00"/>
    <x v="135"/>
    <s v="US$"/>
    <x v="1159"/>
    <n v="0"/>
    <n v="100000"/>
    <n v="0"/>
    <n v="0"/>
    <n v="0"/>
    <n v="0.318"/>
    <s v="Low"/>
    <n v="31800"/>
    <m/>
    <m/>
    <m/>
    <m/>
    <m/>
    <m/>
    <m/>
    <m/>
    <m/>
  </r>
  <r>
    <s v="DIVIDENDO US$ 0,318"/>
    <d v="2016-12-19T00:00:00"/>
    <x v="894"/>
    <s v="US$"/>
    <x v="1161"/>
    <n v="0"/>
    <n v="100000"/>
    <n v="0"/>
    <n v="0"/>
    <n v="0"/>
    <n v="0.318"/>
    <s v="Low"/>
    <n v="31800"/>
    <m/>
    <m/>
    <m/>
    <m/>
    <m/>
    <m/>
    <m/>
    <m/>
    <m/>
  </r>
  <r>
    <s v="DIVIDENDO US$ 0,318393"/>
    <d v="2016-10-28T00:00:00"/>
    <x v="446"/>
    <s v="US$"/>
    <x v="1159"/>
    <n v="0"/>
    <n v="100000"/>
    <n v="0"/>
    <n v="0"/>
    <n v="0"/>
    <n v="0.318"/>
    <s v="Low"/>
    <n v="31800"/>
    <m/>
    <m/>
    <m/>
    <m/>
    <m/>
    <m/>
    <m/>
    <m/>
    <m/>
  </r>
  <r>
    <s v="DIVIDENDO US$ 0,316993"/>
    <d v="2020-06-15T00:00:00"/>
    <x v="2"/>
    <s v="US$"/>
    <x v="1145"/>
    <n v="0"/>
    <n v="100000"/>
    <n v="0"/>
    <n v="0"/>
    <n v="0"/>
    <n v="0.317"/>
    <s v="Low"/>
    <n v="31700"/>
    <m/>
    <m/>
    <m/>
    <m/>
    <m/>
    <m/>
    <m/>
    <m/>
    <m/>
  </r>
  <r>
    <s v="DIVIDENDO US$ 0,316802"/>
    <d v="2016-12-01T00:00:00"/>
    <x v="122"/>
    <s v="US$"/>
    <x v="1159"/>
    <n v="0"/>
    <n v="100000"/>
    <n v="0"/>
    <n v="0"/>
    <n v="0"/>
    <n v="0.317"/>
    <s v="Low"/>
    <n v="31700"/>
    <m/>
    <m/>
    <m/>
    <m/>
    <m/>
    <m/>
    <m/>
    <m/>
    <m/>
  </r>
  <r>
    <s v="DIVIDENDO PROV US$ 0,01052060971269030"/>
    <d v="2021-04-07T00:00:00"/>
    <x v="908"/>
    <s v="US$"/>
    <x v="1203"/>
    <n v="0"/>
    <n v="2876896"/>
    <n v="0"/>
    <n v="0"/>
    <n v="0"/>
    <n v="1.0999999999999999E-2"/>
    <s v="Low"/>
    <n v="31645.856"/>
    <m/>
    <m/>
    <m/>
    <m/>
    <m/>
    <m/>
    <m/>
    <m/>
    <m/>
  </r>
  <r>
    <s v="DIVIDENDO US$ 0,1575"/>
    <d v="2018-01-02T00:00:00"/>
    <x v="169"/>
    <s v="US$"/>
    <x v="1153"/>
    <n v="0"/>
    <n v="200000"/>
    <n v="0"/>
    <n v="0"/>
    <n v="0"/>
    <n v="0.158"/>
    <s v="Low"/>
    <n v="31600"/>
    <m/>
    <m/>
    <m/>
    <m/>
    <m/>
    <m/>
    <m/>
    <m/>
    <m/>
  </r>
  <r>
    <s v="DIVIDENDO US$ 0,1575"/>
    <d v="2017-10-03T00:00:00"/>
    <x v="309"/>
    <s v="US$"/>
    <x v="1153"/>
    <n v="0"/>
    <n v="200000"/>
    <n v="0"/>
    <n v="0"/>
    <n v="0"/>
    <n v="0.158"/>
    <s v="Low"/>
    <n v="31600"/>
    <m/>
    <m/>
    <m/>
    <m/>
    <m/>
    <m/>
    <m/>
    <m/>
    <m/>
  </r>
  <r>
    <s v="DIVIDENDO US$ 0,1575"/>
    <d v="2017-06-30T00:00:00"/>
    <x v="383"/>
    <s v="US$"/>
    <x v="1153"/>
    <n v="0"/>
    <n v="200000"/>
    <n v="0"/>
    <n v="0"/>
    <n v="0"/>
    <n v="0.158"/>
    <s v="Low"/>
    <n v="31600"/>
    <m/>
    <m/>
    <m/>
    <m/>
    <m/>
    <m/>
    <m/>
    <m/>
    <m/>
  </r>
  <r>
    <s v="DIVIDENDO US$ 0,31632"/>
    <d v="2017-06-01T00:00:00"/>
    <x v="932"/>
    <s v="US$"/>
    <x v="1159"/>
    <n v="0"/>
    <n v="100000"/>
    <n v="0"/>
    <n v="0"/>
    <n v="0"/>
    <n v="0.316"/>
    <s v="Low"/>
    <n v="31600"/>
    <m/>
    <m/>
    <m/>
    <m/>
    <m/>
    <m/>
    <m/>
    <m/>
    <m/>
  </r>
  <r>
    <s v="DIVIDENDO US$ 0,315822"/>
    <d v="2017-02-01T00:00:00"/>
    <x v="1471"/>
    <s v="US$"/>
    <x v="1159"/>
    <n v="0"/>
    <n v="100000"/>
    <n v="0"/>
    <n v="0"/>
    <n v="0"/>
    <n v="0.316"/>
    <s v="Low"/>
    <n v="31600"/>
    <m/>
    <m/>
    <m/>
    <m/>
    <m/>
    <m/>
    <m/>
    <m/>
    <m/>
  </r>
  <r>
    <s v="DIVIDENDO US$ 0,316076"/>
    <d v="2016-12-22T00:00:00"/>
    <x v="135"/>
    <s v="US$"/>
    <x v="1180"/>
    <n v="0"/>
    <n v="100000"/>
    <n v="0"/>
    <n v="0"/>
    <n v="0"/>
    <n v="0.316"/>
    <s v="Low"/>
    <n v="31600"/>
    <m/>
    <m/>
    <m/>
    <m/>
    <m/>
    <m/>
    <m/>
    <m/>
    <m/>
  </r>
  <r>
    <s v="DIVIDENDO US$ 0,316092"/>
    <d v="2015-12-21T00:00:00"/>
    <x v="958"/>
    <s v="US$"/>
    <x v="1178"/>
    <n v="0"/>
    <n v="100000"/>
    <n v="0"/>
    <n v="0"/>
    <n v="0"/>
    <n v="0.316"/>
    <s v="Low"/>
    <n v="31600"/>
    <m/>
    <m/>
    <m/>
    <m/>
    <m/>
    <m/>
    <m/>
    <m/>
    <m/>
  </r>
  <r>
    <s v="DIVIDENDO DEF US$ 0,0070075083"/>
    <d v="2021-06-16T00:00:00"/>
    <x v="476"/>
    <s v="US$"/>
    <x v="964"/>
    <n v="0"/>
    <n v="4505934"/>
    <n v="0"/>
    <n v="0"/>
    <n v="0"/>
    <n v="7.0000000000000001E-3"/>
    <s v="Low"/>
    <n v="31541.538"/>
    <m/>
    <m/>
    <m/>
    <m/>
    <m/>
    <m/>
    <m/>
    <m/>
    <m/>
  </r>
  <r>
    <s v="DIVIDENDO US$ 0,315"/>
    <d v="2021-06-29T00:00:00"/>
    <x v="889"/>
    <s v="US$"/>
    <x v="1204"/>
    <n v="0"/>
    <n v="100000"/>
    <n v="0"/>
    <n v="0"/>
    <n v="0"/>
    <n v="0.315"/>
    <s v="Low"/>
    <n v="31500"/>
    <m/>
    <m/>
    <m/>
    <m/>
    <m/>
    <m/>
    <m/>
    <m/>
    <m/>
  </r>
  <r>
    <s v="DIVIDENDO US$ 0,315"/>
    <d v="2021-03-30T00:00:00"/>
    <x v="1097"/>
    <s v="US$"/>
    <x v="1204"/>
    <n v="0"/>
    <n v="100000"/>
    <n v="0"/>
    <n v="0"/>
    <n v="0"/>
    <n v="0.315"/>
    <s v="Low"/>
    <n v="31500"/>
    <m/>
    <m/>
    <m/>
    <m/>
    <m/>
    <m/>
    <m/>
    <m/>
    <m/>
  </r>
  <r>
    <s v="DIVIDENDO US$ 0,315"/>
    <d v="2020-12-30T00:00:00"/>
    <x v="896"/>
    <s v="US$"/>
    <x v="1204"/>
    <n v="0"/>
    <n v="100000"/>
    <n v="0"/>
    <n v="0"/>
    <n v="0"/>
    <n v="0.315"/>
    <s v="Low"/>
    <n v="31500"/>
    <m/>
    <m/>
    <m/>
    <m/>
    <m/>
    <m/>
    <m/>
    <m/>
    <m/>
  </r>
  <r>
    <s v="DIVIDENDO  US$ 0,315"/>
    <d v="2020-09-29T00:00:00"/>
    <x v="481"/>
    <s v="US$"/>
    <x v="1204"/>
    <n v="0"/>
    <n v="100000"/>
    <n v="0"/>
    <n v="0"/>
    <n v="0"/>
    <n v="0.315"/>
    <s v="Low"/>
    <n v="31500"/>
    <m/>
    <m/>
    <m/>
    <m/>
    <m/>
    <m/>
    <m/>
    <m/>
    <m/>
  </r>
  <r>
    <s v="DIVIDENDO US$ 0,315"/>
    <d v="2019-08-06T00:00:00"/>
    <x v="1258"/>
    <s v="US$"/>
    <x v="1193"/>
    <n v="0"/>
    <n v="100000"/>
    <n v="0"/>
    <n v="0"/>
    <n v="0"/>
    <n v="0.315"/>
    <s v="Low"/>
    <n v="31500"/>
    <m/>
    <m/>
    <m/>
    <m/>
    <m/>
    <m/>
    <m/>
    <m/>
    <m/>
  </r>
  <r>
    <s v="DIVIDENDO US$ 0,315"/>
    <d v="2019-05-06T00:00:00"/>
    <x v="1448"/>
    <s v="US$"/>
    <x v="1193"/>
    <n v="0"/>
    <n v="100000"/>
    <n v="0"/>
    <n v="0"/>
    <n v="0"/>
    <n v="0.315"/>
    <s v="Low"/>
    <n v="31500"/>
    <m/>
    <m/>
    <m/>
    <m/>
    <m/>
    <m/>
    <m/>
    <m/>
    <m/>
  </r>
  <r>
    <s v="DIVIDENDO PROV US$ 0,315"/>
    <d v="2019-02-06T00:00:00"/>
    <x v="1260"/>
    <s v="US$"/>
    <x v="1193"/>
    <n v="0"/>
    <n v="100000"/>
    <n v="0"/>
    <n v="0"/>
    <n v="0"/>
    <n v="0.315"/>
    <s v="Low"/>
    <n v="31500"/>
    <m/>
    <m/>
    <m/>
    <m/>
    <m/>
    <m/>
    <m/>
    <m/>
    <m/>
  </r>
  <r>
    <s v="DIVIDENDO US$ 0,315209"/>
    <d v="2018-07-03T00:00:00"/>
    <x v="1216"/>
    <s v="US$"/>
    <x v="1145"/>
    <n v="0"/>
    <n v="100000"/>
    <n v="0"/>
    <n v="0"/>
    <n v="0"/>
    <n v="0.315"/>
    <s v="Low"/>
    <n v="31500"/>
    <m/>
    <m/>
    <m/>
    <m/>
    <m/>
    <m/>
    <m/>
    <m/>
    <m/>
  </r>
  <r>
    <s v="DIVIDENDO US$ 0,31539"/>
    <d v="2018-06-19T00:00:00"/>
    <x v="900"/>
    <s v="US$"/>
    <x v="1075"/>
    <n v="0"/>
    <n v="100000"/>
    <n v="0"/>
    <n v="0"/>
    <n v="0"/>
    <n v="0.315"/>
    <s v="Low"/>
    <n v="31500"/>
    <m/>
    <m/>
    <m/>
    <m/>
    <m/>
    <m/>
    <m/>
    <m/>
    <m/>
  </r>
  <r>
    <s v="DIVIDENDO US$ 0,314217"/>
    <d v="2019-12-19T00:00:00"/>
    <x v="225"/>
    <s v="US$"/>
    <x v="1141"/>
    <n v="0"/>
    <n v="100000"/>
    <n v="0"/>
    <n v="0"/>
    <n v="0"/>
    <n v="0.314"/>
    <s v="Low"/>
    <n v="31400"/>
    <m/>
    <m/>
    <m/>
    <m/>
    <m/>
    <m/>
    <m/>
    <m/>
    <m/>
  </r>
  <r>
    <s v="DIVIDENDO US$ 1,255948"/>
    <d v="2016-12-21T00:00:00"/>
    <x v="854"/>
    <s v="US$"/>
    <x v="938"/>
    <n v="0"/>
    <n v="25000"/>
    <n v="0"/>
    <n v="0"/>
    <n v="0"/>
    <n v="1.256"/>
    <s v="Medium"/>
    <n v="31400"/>
    <m/>
    <m/>
    <m/>
    <m/>
    <m/>
    <m/>
    <m/>
    <m/>
    <m/>
  </r>
  <r>
    <s v="DIVIDENDO US$ 0,313794"/>
    <d v="2015-09-25T00:00:00"/>
    <x v="1316"/>
    <s v="US$"/>
    <x v="1104"/>
    <n v="0"/>
    <n v="100000"/>
    <n v="0"/>
    <n v="0"/>
    <n v="0"/>
    <n v="0.314"/>
    <s v="Low"/>
    <n v="31400"/>
    <m/>
    <m/>
    <m/>
    <m/>
    <m/>
    <m/>
    <m/>
    <m/>
    <m/>
  </r>
  <r>
    <s v="DIVIDENDO US$ 0,314039"/>
    <d v="2015-06-25T00:00:00"/>
    <x v="16"/>
    <s v="US$"/>
    <x v="1101"/>
    <n v="0"/>
    <n v="100000"/>
    <n v="0"/>
    <n v="0"/>
    <n v="0"/>
    <n v="0.314"/>
    <s v="Low"/>
    <n v="31400"/>
    <m/>
    <m/>
    <m/>
    <m/>
    <m/>
    <m/>
    <m/>
    <m/>
    <m/>
  </r>
  <r>
    <s v="DIVIDENDO US$ 0,312954"/>
    <d v="2018-12-18T00:00:00"/>
    <x v="1199"/>
    <s v="US$"/>
    <x v="1167"/>
    <n v="0"/>
    <n v="100000"/>
    <n v="0"/>
    <n v="0"/>
    <n v="0"/>
    <n v="0.313"/>
    <s v="Low"/>
    <n v="31300"/>
    <m/>
    <m/>
    <m/>
    <m/>
    <m/>
    <m/>
    <m/>
    <m/>
    <m/>
  </r>
  <r>
    <s v="DIVIDENDO US$ 0,312866"/>
    <d v="2017-12-19T00:00:00"/>
    <x v="951"/>
    <s v="US$"/>
    <x v="1104"/>
    <n v="0"/>
    <n v="100000"/>
    <n v="0"/>
    <n v="0"/>
    <n v="0"/>
    <n v="0.313"/>
    <s v="Low"/>
    <n v="31300"/>
    <m/>
    <m/>
    <m/>
    <m/>
    <m/>
    <m/>
    <m/>
    <m/>
    <m/>
  </r>
  <r>
    <s v="DIVIDENDO US$ 0,3125"/>
    <d v="2015-01-13T00:00:00"/>
    <x v="1200"/>
    <s v="US$"/>
    <x v="1205"/>
    <n v="0"/>
    <n v="100000"/>
    <n v="0"/>
    <n v="0"/>
    <n v="0"/>
    <n v="0.313"/>
    <s v="Low"/>
    <n v="31300"/>
    <m/>
    <m/>
    <m/>
    <m/>
    <m/>
    <m/>
    <m/>
    <m/>
    <m/>
  </r>
  <r>
    <s v="DIVIDENDO US$ 0,077836"/>
    <d v="2020-12-14T00:00:00"/>
    <x v="89"/>
    <s v="US$"/>
    <x v="1104"/>
    <n v="0"/>
    <n v="400000"/>
    <n v="0"/>
    <n v="0"/>
    <n v="0"/>
    <n v="7.8E-2"/>
    <s v="Low"/>
    <n v="31200"/>
    <m/>
    <m/>
    <m/>
    <m/>
    <m/>
    <m/>
    <m/>
    <m/>
    <m/>
  </r>
  <r>
    <s v="DIVIDENDO US$ 0,311437"/>
    <d v="2019-06-17T00:00:00"/>
    <x v="191"/>
    <s v="US$"/>
    <x v="1115"/>
    <n v="0"/>
    <n v="100000"/>
    <n v="0"/>
    <n v="0"/>
    <n v="0"/>
    <n v="0.311"/>
    <s v="Low"/>
    <n v="31100"/>
    <m/>
    <m/>
    <m/>
    <m/>
    <m/>
    <m/>
    <m/>
    <m/>
    <m/>
  </r>
  <r>
    <s v="DIVIDENDO US$ 0,311397"/>
    <d v="2019-03-20T00:00:00"/>
    <x v="1213"/>
    <s v="US$"/>
    <x v="1145"/>
    <n v="0"/>
    <n v="100000"/>
    <n v="0"/>
    <n v="0"/>
    <n v="0"/>
    <n v="0.311"/>
    <s v="Low"/>
    <n v="31100"/>
    <m/>
    <m/>
    <m/>
    <m/>
    <m/>
    <m/>
    <m/>
    <m/>
    <m/>
  </r>
  <r>
    <s v="DIVIDENDO US$ 0,311227"/>
    <d v="2017-06-20T00:00:00"/>
    <x v="413"/>
    <s v="US$"/>
    <x v="1117"/>
    <n v="0"/>
    <n v="100000"/>
    <n v="0"/>
    <n v="0"/>
    <n v="0"/>
    <n v="0.311"/>
    <s v="Low"/>
    <n v="31100"/>
    <m/>
    <m/>
    <m/>
    <m/>
    <m/>
    <m/>
    <m/>
    <m/>
    <m/>
  </r>
  <r>
    <s v="DIVIDENDO US$ 0,311485"/>
    <d v="2016-06-21T00:00:00"/>
    <x v="954"/>
    <s v="US$"/>
    <x v="1104"/>
    <n v="0"/>
    <n v="100000"/>
    <n v="0"/>
    <n v="0"/>
    <n v="0"/>
    <n v="0.311"/>
    <s v="Low"/>
    <n v="31100"/>
    <m/>
    <m/>
    <m/>
    <m/>
    <m/>
    <m/>
    <m/>
    <m/>
    <m/>
  </r>
  <r>
    <s v="DIVIDENDO US$ 0,31147"/>
    <d v="2015-06-24T00:00:00"/>
    <x v="971"/>
    <s v="US$"/>
    <x v="1127"/>
    <n v="0"/>
    <n v="100000"/>
    <n v="0"/>
    <n v="0"/>
    <n v="0"/>
    <n v="0.311"/>
    <s v="Low"/>
    <n v="31100"/>
    <m/>
    <m/>
    <m/>
    <m/>
    <m/>
    <m/>
    <m/>
    <m/>
    <m/>
  </r>
  <r>
    <s v="DIVIDENDO INF 0 $ 0,007561"/>
    <d v="2017-04-06T00:00:00"/>
    <x v="869"/>
    <s v="$"/>
    <x v="694"/>
    <n v="0"/>
    <n v="3883012"/>
    <n v="0"/>
    <n v="0"/>
    <n v="0"/>
    <n v="8.0000000000000002E-3"/>
    <s v="Low"/>
    <n v="31064.096000000001"/>
    <m/>
    <m/>
    <m/>
    <m/>
    <m/>
    <m/>
    <m/>
    <m/>
    <m/>
  </r>
  <r>
    <s v="DIVIDENDO INF 0 $ 0,007966"/>
    <d v="2017-03-21T00:00:00"/>
    <x v="924"/>
    <s v="$"/>
    <x v="694"/>
    <n v="0"/>
    <n v="3883012"/>
    <n v="0"/>
    <n v="0"/>
    <n v="0"/>
    <n v="8.0000000000000002E-3"/>
    <s v="Low"/>
    <n v="31064.096000000001"/>
    <m/>
    <m/>
    <m/>
    <m/>
    <m/>
    <m/>
    <m/>
    <m/>
    <m/>
  </r>
  <r>
    <s v="DIVIDENDO $ 0,008257"/>
    <d v="2015-04-22T00:00:00"/>
    <x v="502"/>
    <s v="$"/>
    <x v="694"/>
    <n v="0"/>
    <n v="3883012"/>
    <n v="0"/>
    <n v="0"/>
    <n v="0"/>
    <n v="8.0000000000000002E-3"/>
    <s v="Low"/>
    <n v="31064.096000000001"/>
    <m/>
    <m/>
    <m/>
    <m/>
    <m/>
    <m/>
    <m/>
    <m/>
    <m/>
  </r>
  <r>
    <s v="DIVIDENDO PROV US$ 0,0307263100"/>
    <d v="2021-07-20T00:00:00"/>
    <x v="38"/>
    <s v="US$"/>
    <x v="882"/>
    <n v="0"/>
    <n v="1000000"/>
    <n v="0"/>
    <n v="0"/>
    <n v="0"/>
    <n v="3.1E-2"/>
    <s v="Low"/>
    <n v="31000"/>
    <m/>
    <m/>
    <m/>
    <m/>
    <m/>
    <m/>
    <m/>
    <m/>
    <m/>
  </r>
  <r>
    <s v="DIVIDENDO  US$ 0,310336"/>
    <d v="2020-07-01T00:00:00"/>
    <x v="610"/>
    <s v="US$"/>
    <x v="1159"/>
    <n v="0"/>
    <n v="100000"/>
    <n v="0"/>
    <n v="0"/>
    <n v="0"/>
    <n v="0.31"/>
    <s v="Low"/>
    <n v="31000"/>
    <m/>
    <m/>
    <m/>
    <m/>
    <m/>
    <m/>
    <m/>
    <m/>
    <m/>
  </r>
  <r>
    <s v="DIVIDENDO US$ 0,310037"/>
    <d v="2020-04-01T00:00:00"/>
    <x v="525"/>
    <s v="US$"/>
    <x v="1159"/>
    <n v="0"/>
    <n v="100000"/>
    <n v="0"/>
    <n v="0"/>
    <n v="0"/>
    <n v="0.31"/>
    <s v="Low"/>
    <n v="31000"/>
    <m/>
    <m/>
    <m/>
    <m/>
    <m/>
    <m/>
    <m/>
    <m/>
    <m/>
  </r>
  <r>
    <s v="DIVIDENDO US$ 0,309643"/>
    <d v="2017-06-20T00:00:00"/>
    <x v="413"/>
    <s v="US$"/>
    <x v="1135"/>
    <n v="0"/>
    <n v="100000"/>
    <n v="0"/>
    <n v="0"/>
    <n v="0"/>
    <n v="0.31"/>
    <s v="Low"/>
    <n v="31000"/>
    <m/>
    <m/>
    <m/>
    <m/>
    <m/>
    <m/>
    <m/>
    <m/>
    <m/>
  </r>
  <r>
    <s v="DIVIDENDO US$ 0,31"/>
    <d v="2015-08-18T00:00:00"/>
    <x v="393"/>
    <s v="US$"/>
    <x v="1136"/>
    <n v="0"/>
    <n v="100000"/>
    <n v="0"/>
    <n v="0"/>
    <n v="0"/>
    <n v="0.31"/>
    <s v="Low"/>
    <n v="31000"/>
    <m/>
    <m/>
    <m/>
    <m/>
    <m/>
    <m/>
    <m/>
    <m/>
    <m/>
  </r>
  <r>
    <s v="DIVIDENDO US$ 0,309699"/>
    <d v="2015-07-02T00:00:00"/>
    <x v="262"/>
    <s v="US$"/>
    <x v="1145"/>
    <n v="0"/>
    <n v="100000"/>
    <n v="0"/>
    <n v="0"/>
    <n v="0"/>
    <n v="0.31"/>
    <s v="Low"/>
    <n v="31000"/>
    <m/>
    <m/>
    <m/>
    <m/>
    <m/>
    <m/>
    <m/>
    <m/>
    <m/>
  </r>
  <r>
    <s v="DIVIDENDO PROV 0 US$ 0,31"/>
    <d v="2015-05-19T00:00:00"/>
    <x v="507"/>
    <s v="US$"/>
    <x v="1136"/>
    <n v="0"/>
    <n v="100000"/>
    <n v="0"/>
    <n v="0"/>
    <n v="0"/>
    <n v="0.31"/>
    <s v="Low"/>
    <n v="31000"/>
    <m/>
    <m/>
    <m/>
    <m/>
    <m/>
    <m/>
    <m/>
    <m/>
    <m/>
  </r>
  <r>
    <s v="DIVIDENDO US$ 0,31"/>
    <d v="2015-02-17T00:00:00"/>
    <x v="56"/>
    <s v="US$"/>
    <x v="1136"/>
    <n v="0"/>
    <n v="100000"/>
    <n v="0"/>
    <n v="0"/>
    <n v="0"/>
    <n v="0.31"/>
    <s v="Low"/>
    <n v="31000"/>
    <m/>
    <m/>
    <m/>
    <m/>
    <m/>
    <m/>
    <m/>
    <m/>
    <m/>
  </r>
  <r>
    <s v="DIVIDENDO US$ 0,309"/>
    <d v="2018-12-20T00:00:00"/>
    <x v="815"/>
    <s v="US$"/>
    <x v="859"/>
    <n v="0"/>
    <n v="100000"/>
    <n v="0"/>
    <n v="0"/>
    <n v="0"/>
    <n v="0.309"/>
    <s v="Low"/>
    <n v="30900"/>
    <m/>
    <m/>
    <m/>
    <m/>
    <m/>
    <m/>
    <m/>
    <m/>
    <m/>
  </r>
  <r>
    <s v="DIVIDENDO US$ 0,309126"/>
    <d v="2016-12-21T00:00:00"/>
    <x v="854"/>
    <s v="US$"/>
    <x v="1101"/>
    <n v="0"/>
    <n v="100000"/>
    <n v="0"/>
    <n v="0"/>
    <n v="0"/>
    <n v="0.309"/>
    <s v="Low"/>
    <n v="30900"/>
    <m/>
    <m/>
    <m/>
    <m/>
    <m/>
    <m/>
    <m/>
    <m/>
    <m/>
  </r>
  <r>
    <s v="DIVIDENDO US$ 0,30905"/>
    <d v="2016-06-21T00:00:00"/>
    <x v="954"/>
    <s v="US$"/>
    <x v="1127"/>
    <n v="0"/>
    <n v="100000"/>
    <n v="0"/>
    <n v="0"/>
    <n v="0"/>
    <n v="0.309"/>
    <s v="Low"/>
    <n v="30900"/>
    <m/>
    <m/>
    <m/>
    <m/>
    <m/>
    <m/>
    <m/>
    <m/>
    <m/>
  </r>
  <r>
    <s v="DIVIDENDO US$ 0,30922"/>
    <d v="2015-09-25T00:00:00"/>
    <x v="1316"/>
    <s v="US$"/>
    <x v="1171"/>
    <n v="0"/>
    <n v="100000"/>
    <n v="0"/>
    <n v="0"/>
    <n v="0"/>
    <n v="0.309"/>
    <s v="Low"/>
    <n v="30900"/>
    <m/>
    <m/>
    <m/>
    <m/>
    <m/>
    <m/>
    <m/>
    <m/>
    <m/>
  </r>
  <r>
    <s v="DIVIDENDO PROV 0 US$ 0,076978"/>
    <d v="2021-06-10T00:00:00"/>
    <x v="103"/>
    <s v="US$"/>
    <x v="1104"/>
    <n v="0"/>
    <n v="400000"/>
    <n v="0"/>
    <n v="0"/>
    <n v="0"/>
    <n v="7.6999999999999999E-2"/>
    <s v="Low"/>
    <n v="30800"/>
    <m/>
    <m/>
    <m/>
    <m/>
    <m/>
    <m/>
    <m/>
    <m/>
    <m/>
  </r>
  <r>
    <s v="DIVIDENDO US$ 0,307901"/>
    <d v="2018-12-18T00:00:00"/>
    <x v="1199"/>
    <s v="US$"/>
    <x v="1191"/>
    <n v="0"/>
    <n v="100000"/>
    <n v="0"/>
    <n v="0"/>
    <n v="0"/>
    <n v="0.308"/>
    <s v="Low"/>
    <n v="30800"/>
    <m/>
    <m/>
    <m/>
    <m/>
    <m/>
    <m/>
    <m/>
    <m/>
    <m/>
  </r>
  <r>
    <s v="DIVIDENDO US$ 0,308113"/>
    <d v="2015-12-21T00:00:00"/>
    <x v="958"/>
    <s v="US$"/>
    <x v="1092"/>
    <n v="0"/>
    <n v="100000"/>
    <n v="0"/>
    <n v="0"/>
    <n v="0"/>
    <n v="0.308"/>
    <s v="Low"/>
    <n v="30800"/>
    <m/>
    <m/>
    <m/>
    <m/>
    <m/>
    <m/>
    <m/>
    <m/>
    <m/>
  </r>
  <r>
    <s v="DIVIDENDO US$ 0,307693"/>
    <d v="2015-09-01T00:00:00"/>
    <x v="820"/>
    <s v="US$"/>
    <x v="1067"/>
    <n v="0"/>
    <n v="100000"/>
    <n v="0"/>
    <n v="0"/>
    <n v="0"/>
    <n v="0.308"/>
    <s v="Low"/>
    <n v="30800"/>
    <m/>
    <m/>
    <m/>
    <m/>
    <m/>
    <m/>
    <m/>
    <m/>
    <m/>
  </r>
  <r>
    <s v="DIVIDENDO US$ 0,308356"/>
    <d v="2015-06-25T00:00:00"/>
    <x v="16"/>
    <s v="US$"/>
    <x v="1172"/>
    <n v="0"/>
    <n v="100000"/>
    <n v="0"/>
    <n v="0"/>
    <n v="0"/>
    <n v="0.308"/>
    <s v="Low"/>
    <n v="30800"/>
    <m/>
    <m/>
    <m/>
    <m/>
    <m/>
    <m/>
    <m/>
    <m/>
    <m/>
  </r>
  <r>
    <s v="DIVIDENDO US$ 0,306839"/>
    <d v="2021-03-01T00:00:00"/>
    <x v="1245"/>
    <s v="US$"/>
    <x v="1141"/>
    <n v="0"/>
    <n v="100000"/>
    <n v="0"/>
    <n v="0"/>
    <n v="0"/>
    <n v="0.307"/>
    <s v="Low"/>
    <n v="30700"/>
    <m/>
    <m/>
    <m/>
    <m/>
    <m/>
    <m/>
    <m/>
    <m/>
    <m/>
  </r>
  <r>
    <s v="DIVIDENDO US$ 0,307006"/>
    <d v="2020-12-14T00:00:00"/>
    <x v="89"/>
    <s v="US$"/>
    <x v="1145"/>
    <n v="0"/>
    <n v="100000"/>
    <n v="0"/>
    <n v="0"/>
    <n v="0"/>
    <n v="0.307"/>
    <s v="Low"/>
    <n v="30700"/>
    <m/>
    <m/>
    <m/>
    <m/>
    <m/>
    <m/>
    <m/>
    <m/>
    <m/>
  </r>
  <r>
    <s v="DIVIDENDO US$ 0,30677"/>
    <d v="2017-12-21T00:00:00"/>
    <x v="873"/>
    <s v="US$"/>
    <x v="1031"/>
    <n v="0"/>
    <n v="100000"/>
    <n v="0"/>
    <n v="0"/>
    <n v="0"/>
    <n v="0.307"/>
    <s v="Low"/>
    <n v="30700"/>
    <m/>
    <m/>
    <m/>
    <m/>
    <m/>
    <m/>
    <m/>
    <m/>
    <m/>
  </r>
  <r>
    <s v="DIVIDENDO US$ 0,305566"/>
    <d v="2019-12-16T00:00:00"/>
    <x v="892"/>
    <s v="US$"/>
    <x v="1031"/>
    <n v="0"/>
    <n v="100000"/>
    <n v="0"/>
    <n v="0"/>
    <n v="0"/>
    <n v="0.30599999999999999"/>
    <s v="Low"/>
    <n v="30600"/>
    <m/>
    <m/>
    <m/>
    <m/>
    <m/>
    <m/>
    <m/>
    <m/>
    <m/>
  </r>
  <r>
    <s v="DIVIDENDO US$ 0,306422"/>
    <d v="2016-07-06T00:00:00"/>
    <x v="1380"/>
    <s v="US$"/>
    <x v="1180"/>
    <n v="0"/>
    <n v="100000"/>
    <n v="0"/>
    <n v="0"/>
    <n v="0"/>
    <n v="0.30599999999999999"/>
    <s v="Low"/>
    <n v="30600"/>
    <m/>
    <m/>
    <m/>
    <m/>
    <m/>
    <m/>
    <m/>
    <m/>
    <m/>
  </r>
  <r>
    <s v="DIVIDENDO US$ 0,306116"/>
    <d v="2015-06-25T00:00:00"/>
    <x v="16"/>
    <s v="US$"/>
    <x v="1108"/>
    <n v="0"/>
    <n v="100000"/>
    <n v="0"/>
    <n v="0"/>
    <n v="0"/>
    <n v="0.30599999999999999"/>
    <s v="Low"/>
    <n v="30600"/>
    <m/>
    <m/>
    <m/>
    <m/>
    <m/>
    <m/>
    <m/>
    <m/>
    <m/>
  </r>
  <r>
    <s v="DIVIDENDO US$ 0,305431"/>
    <d v="2017-09-26T00:00:00"/>
    <x v="706"/>
    <s v="US$"/>
    <x v="1206"/>
    <n v="0"/>
    <n v="100000"/>
    <n v="0"/>
    <n v="0"/>
    <n v="0"/>
    <n v="0.30499999999999999"/>
    <s v="Low"/>
    <n v="30500"/>
    <m/>
    <m/>
    <m/>
    <m/>
    <m/>
    <m/>
    <m/>
    <m/>
    <m/>
  </r>
  <r>
    <s v="DIVIDENDO US$ 0,303862"/>
    <d v="2018-03-22T00:00:00"/>
    <x v="207"/>
    <s v="US$"/>
    <x v="1145"/>
    <n v="0"/>
    <n v="100000"/>
    <n v="0"/>
    <n v="0"/>
    <n v="0"/>
    <n v="0.30399999999999999"/>
    <s v="Low"/>
    <n v="30400"/>
    <m/>
    <m/>
    <m/>
    <m/>
    <m/>
    <m/>
    <m/>
    <m/>
    <m/>
  </r>
  <r>
    <s v="DIVIDENDO US$ 0,304"/>
    <d v="2017-07-03T00:00:00"/>
    <x v="1401"/>
    <s v="US$"/>
    <x v="1125"/>
    <n v="0"/>
    <n v="100000"/>
    <n v="0"/>
    <n v="0"/>
    <n v="0"/>
    <n v="0.30399999999999999"/>
    <s v="Low"/>
    <n v="30400"/>
    <m/>
    <m/>
    <m/>
    <m/>
    <m/>
    <m/>
    <m/>
    <m/>
    <m/>
  </r>
  <r>
    <s v="DIVIDENDO US$ 0,302625"/>
    <d v="2020-09-23T00:00:00"/>
    <x v="891"/>
    <s v="US$"/>
    <x v="1180"/>
    <n v="0"/>
    <n v="100000"/>
    <n v="0"/>
    <n v="0"/>
    <n v="0"/>
    <n v="0.30299999999999999"/>
    <s v="Low"/>
    <n v="30300"/>
    <m/>
    <m/>
    <m/>
    <m/>
    <m/>
    <m/>
    <m/>
    <m/>
    <m/>
  </r>
  <r>
    <s v="DIVIDENDO US$ 0,303432"/>
    <d v="2016-06-22T00:00:00"/>
    <x v="954"/>
    <s v="US$"/>
    <x v="1075"/>
    <n v="0"/>
    <n v="100000"/>
    <n v="0"/>
    <n v="0"/>
    <n v="0"/>
    <n v="0.30299999999999999"/>
    <s v="Low"/>
    <n v="30300"/>
    <m/>
    <m/>
    <m/>
    <m/>
    <m/>
    <m/>
    <m/>
    <m/>
    <m/>
  </r>
  <r>
    <s v="DIVIDENDO US$ 0,303127"/>
    <d v="2016-06-22T00:00:00"/>
    <x v="954"/>
    <s v="US$"/>
    <x v="1137"/>
    <n v="0"/>
    <n v="100000"/>
    <n v="0"/>
    <n v="0"/>
    <n v="0"/>
    <n v="0.30299999999999999"/>
    <s v="Low"/>
    <n v="30300"/>
    <m/>
    <m/>
    <m/>
    <m/>
    <m/>
    <m/>
    <m/>
    <m/>
    <m/>
  </r>
  <r>
    <s v="DIVIDENDO PROV 0 US$ 0,302143"/>
    <d v="2021-06-10T00:00:00"/>
    <x v="103"/>
    <s v="US$"/>
    <x v="1171"/>
    <n v="0"/>
    <n v="100000"/>
    <n v="0"/>
    <n v="0"/>
    <n v="0"/>
    <n v="0.30199999999999999"/>
    <s v="Low"/>
    <n v="30200"/>
    <m/>
    <m/>
    <m/>
    <m/>
    <m/>
    <m/>
    <m/>
    <m/>
    <m/>
  </r>
  <r>
    <s v="DIVIDENDO PROV 0 US$ 0,302118"/>
    <d v="2021-06-10T00:00:00"/>
    <x v="103"/>
    <s v="US$"/>
    <x v="1133"/>
    <n v="0"/>
    <n v="100000"/>
    <n v="0"/>
    <n v="0"/>
    <n v="0"/>
    <n v="0.30199999999999999"/>
    <s v="Low"/>
    <n v="30200"/>
    <m/>
    <m/>
    <m/>
    <m/>
    <m/>
    <m/>
    <m/>
    <m/>
    <m/>
  </r>
  <r>
    <s v="DIVIDENDO US$ 0,301252"/>
    <d v="2015-06-25T00:00:00"/>
    <x v="16"/>
    <s v="US$"/>
    <x v="1115"/>
    <n v="0"/>
    <n v="100000"/>
    <n v="0"/>
    <n v="0"/>
    <n v="0"/>
    <n v="0.30099999999999999"/>
    <s v="Low"/>
    <n v="30100"/>
    <m/>
    <m/>
    <m/>
    <m/>
    <m/>
    <m/>
    <m/>
    <m/>
    <m/>
  </r>
  <r>
    <s v="DIVIDENDO PROV US$ 0,00559296200"/>
    <d v="2021-09-15T00:00:00"/>
    <x v="215"/>
    <s v="US$"/>
    <x v="1025"/>
    <n v="0"/>
    <n v="5000000"/>
    <n v="0"/>
    <n v="0"/>
    <n v="0"/>
    <n v="6.0000000000000001E-3"/>
    <s v="Low"/>
    <n v="30000"/>
    <m/>
    <m/>
    <m/>
    <m/>
    <m/>
    <m/>
    <m/>
    <m/>
    <m/>
  </r>
  <r>
    <s v="DIVIDENDO DEF US$ 0,02986134847031490"/>
    <d v="2021-09-07T00:00:00"/>
    <x v="221"/>
    <s v="US$"/>
    <x v="1107"/>
    <n v="0"/>
    <n v="1000000"/>
    <n v="0"/>
    <n v="0"/>
    <n v="0"/>
    <n v="0.03"/>
    <s v="Low"/>
    <n v="30000"/>
    <m/>
    <m/>
    <m/>
    <m/>
    <m/>
    <m/>
    <m/>
    <m/>
    <m/>
  </r>
  <r>
    <s v="DIVIDENDO PROV US$ 0,0297802800"/>
    <d v="2021-07-20T00:00:00"/>
    <x v="38"/>
    <s v="US$"/>
    <x v="1165"/>
    <n v="0"/>
    <n v="1000000"/>
    <n v="0"/>
    <n v="0"/>
    <n v="0"/>
    <n v="0.03"/>
    <s v="Low"/>
    <n v="30000"/>
    <m/>
    <m/>
    <m/>
    <m/>
    <m/>
    <m/>
    <m/>
    <m/>
    <m/>
  </r>
  <r>
    <s v="DIVIDENDO PROV US$ 0,00311"/>
    <d v="2021-04-16T00:00:00"/>
    <x v="280"/>
    <s v="US$"/>
    <x v="798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47"/>
    <d v="2021-04-16T00:00:00"/>
    <x v="280"/>
    <s v="US$"/>
    <x v="904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22"/>
    <d v="2021-04-16T00:00:00"/>
    <x v="280"/>
    <s v="US$"/>
    <x v="903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4"/>
    <d v="2021-04-16T00:00:00"/>
    <x v="280"/>
    <s v="US$"/>
    <x v="902"/>
    <n v="0"/>
    <n v="10000000"/>
    <n v="0"/>
    <n v="0"/>
    <n v="0"/>
    <n v="3.0000000000000001E-3"/>
    <s v="Low"/>
    <n v="30000"/>
    <m/>
    <m/>
    <m/>
    <m/>
    <m/>
    <m/>
    <m/>
    <m/>
    <m/>
  </r>
  <r>
    <s v="DIVIDENDO US$ 0,300063"/>
    <d v="2021-04-01T00:00:00"/>
    <x v="915"/>
    <s v="US$"/>
    <x v="1067"/>
    <n v="0"/>
    <n v="100000"/>
    <n v="0"/>
    <n v="0"/>
    <n v="0"/>
    <n v="0.3"/>
    <s v="Low"/>
    <n v="30000"/>
    <m/>
    <m/>
    <m/>
    <m/>
    <m/>
    <m/>
    <m/>
    <m/>
    <m/>
  </r>
  <r>
    <s v="DIVIDENDO PROV US$ 0,0064849748611414300"/>
    <d v="2021-03-19T00:00:00"/>
    <x v="17"/>
    <s v="US$"/>
    <x v="1025"/>
    <n v="0"/>
    <n v="5000000"/>
    <n v="0"/>
    <n v="0"/>
    <n v="0"/>
    <n v="6.0000000000000001E-3"/>
    <s v="Low"/>
    <n v="30000"/>
    <m/>
    <m/>
    <m/>
    <m/>
    <m/>
    <m/>
    <m/>
    <m/>
    <m/>
  </r>
  <r>
    <s v="DIVIDENDO PROV US$ 0,002836053082431620"/>
    <d v="2020-12-23T00:00:00"/>
    <x v="281"/>
    <s v="US$"/>
    <x v="788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75992191293490"/>
    <d v="2020-12-23T00:00:00"/>
    <x v="281"/>
    <s v="US$"/>
    <x v="791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65064016527"/>
    <d v="2020-10-22T00:00:00"/>
    <x v="216"/>
    <s v="US$"/>
    <x v="1012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345490154531"/>
    <d v="2020-08-21T00:00:00"/>
    <x v="442"/>
    <s v="US$"/>
    <x v="992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86510437346670"/>
    <d v="2020-05-22T00:00:00"/>
    <x v="255"/>
    <s v="US$"/>
    <x v="991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0403089469530"/>
    <d v="2020-05-22T00:00:00"/>
    <x v="255"/>
    <s v="US$"/>
    <x v="990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97364059531360"/>
    <d v="2020-05-22T00:00:00"/>
    <x v="255"/>
    <s v="US$"/>
    <x v="918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319918957832"/>
    <d v="2020-04-23T00:00:00"/>
    <x v="286"/>
    <s v="US$"/>
    <x v="1012"/>
    <n v="0"/>
    <n v="10000000"/>
    <n v="0"/>
    <n v="0"/>
    <n v="0"/>
    <n v="3.0000000000000001E-3"/>
    <s v="Low"/>
    <n v="30000"/>
    <m/>
    <m/>
    <m/>
    <m/>
    <m/>
    <m/>
    <m/>
    <m/>
    <m/>
  </r>
  <r>
    <s v="DIVIDENDO PROV  US$ 0,0298999454"/>
    <d v="2020-01-11T00:00:00"/>
    <x v="1139"/>
    <s v="US$"/>
    <x v="960"/>
    <n v="0"/>
    <n v="1000000"/>
    <n v="0"/>
    <n v="0"/>
    <n v="0"/>
    <n v="0.03"/>
    <s v="Low"/>
    <n v="30000"/>
    <m/>
    <m/>
    <m/>
    <m/>
    <m/>
    <m/>
    <m/>
    <m/>
    <m/>
  </r>
  <r>
    <s v="DIVIDENDO US$ 0,300498"/>
    <d v="2019-12-16T00:00:00"/>
    <x v="892"/>
    <s v="US$"/>
    <x v="1035"/>
    <n v="0"/>
    <n v="100000"/>
    <n v="0"/>
    <n v="0"/>
    <n v="0"/>
    <n v="0.3"/>
    <s v="Low"/>
    <n v="30000"/>
    <m/>
    <m/>
    <m/>
    <m/>
    <m/>
    <m/>
    <m/>
    <m/>
    <m/>
  </r>
  <r>
    <s v="DIVIDENDO PROV US$ 0,0303838744"/>
    <d v="2019-06-14T00:00:00"/>
    <x v="750"/>
    <s v="US$"/>
    <x v="794"/>
    <n v="0"/>
    <n v="1000000"/>
    <n v="0"/>
    <n v="0"/>
    <n v="0"/>
    <n v="0.03"/>
    <s v="Low"/>
    <n v="30000"/>
    <m/>
    <m/>
    <m/>
    <m/>
    <m/>
    <m/>
    <m/>
    <m/>
    <m/>
  </r>
  <r>
    <s v="DIVIDENDO US$ 0,3"/>
    <d v="2019-04-29T00:00:00"/>
    <x v="180"/>
    <s v="US$"/>
    <x v="1109"/>
    <n v="0"/>
    <n v="100000"/>
    <n v="0"/>
    <n v="0"/>
    <n v="0"/>
    <n v="0.3"/>
    <s v="Low"/>
    <n v="30000"/>
    <m/>
    <m/>
    <m/>
    <m/>
    <m/>
    <m/>
    <m/>
    <m/>
    <m/>
  </r>
  <r>
    <s v="DIVIDENDO PROV US$ 0,00298090296095643"/>
    <d v="2019-04-17T00:00:00"/>
    <x v="213"/>
    <s v="US$"/>
    <x v="1024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98588431674714"/>
    <d v="2019-04-17T00:00:00"/>
    <x v="213"/>
    <s v="US$"/>
    <x v="1025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98500525627163"/>
    <d v="2019-04-17T00:00:00"/>
    <x v="213"/>
    <s v="US$"/>
    <x v="974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3531961775702"/>
    <d v="2019-04-11T00:00:00"/>
    <x v="770"/>
    <s v="US$"/>
    <x v="1025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3057361296323"/>
    <d v="2019-04-11T00:00:00"/>
    <x v="770"/>
    <s v="US$"/>
    <x v="1024"/>
    <n v="0"/>
    <n v="10000000"/>
    <n v="0"/>
    <n v="0"/>
    <n v="0"/>
    <n v="3.0000000000000001E-3"/>
    <s v="Low"/>
    <n v="30000"/>
    <m/>
    <m/>
    <m/>
    <m/>
    <m/>
    <m/>
    <m/>
    <m/>
    <m/>
  </r>
  <r>
    <s v="DIVIDENDO PROV US$ 0,00283448208879424"/>
    <d v="2019-04-11T00:00:00"/>
    <x v="770"/>
    <s v="US$"/>
    <x v="974"/>
    <n v="0"/>
    <n v="10000000"/>
    <n v="0"/>
    <n v="0"/>
    <n v="0"/>
    <n v="3.0000000000000001E-3"/>
    <s v="Low"/>
    <n v="30000"/>
    <m/>
    <m/>
    <m/>
    <m/>
    <m/>
    <m/>
    <m/>
    <m/>
    <m/>
  </r>
  <r>
    <s v="DIVIDENDO US$ 0,3"/>
    <d v="2019-01-30T00:00:00"/>
    <x v="1381"/>
    <s v="US$"/>
    <x v="1109"/>
    <n v="0"/>
    <n v="100000"/>
    <n v="0"/>
    <n v="0"/>
    <n v="0"/>
    <n v="0.3"/>
    <s v="Low"/>
    <n v="30000"/>
    <m/>
    <m/>
    <m/>
    <m/>
    <m/>
    <m/>
    <m/>
    <m/>
    <m/>
  </r>
  <r>
    <s v="DIVIDENDO PROV US$ 0,3"/>
    <d v="2018-11-06T00:00:00"/>
    <x v="1456"/>
    <s v="US$"/>
    <x v="1193"/>
    <n v="0"/>
    <n v="100000"/>
    <n v="0"/>
    <n v="0"/>
    <n v="0"/>
    <n v="0.3"/>
    <s v="Low"/>
    <n v="30000"/>
    <m/>
    <m/>
    <m/>
    <m/>
    <m/>
    <m/>
    <m/>
    <m/>
    <m/>
  </r>
  <r>
    <s v="DIVIDENDO US$ 0,3"/>
    <d v="2018-10-30T00:00:00"/>
    <x v="1230"/>
    <s v="US$"/>
    <x v="1109"/>
    <n v="0"/>
    <n v="100000"/>
    <n v="0"/>
    <n v="0"/>
    <n v="0"/>
    <n v="0.3"/>
    <s v="Low"/>
    <n v="30000"/>
    <m/>
    <m/>
    <m/>
    <m/>
    <m/>
    <m/>
    <m/>
    <m/>
    <m/>
  </r>
  <r>
    <s v="DIVIDENDO US$ 0,3"/>
    <d v="2018-08-06T00:00:00"/>
    <x v="1457"/>
    <s v="US$"/>
    <x v="1193"/>
    <n v="0"/>
    <n v="100000"/>
    <n v="0"/>
    <n v="0"/>
    <n v="0"/>
    <n v="0.3"/>
    <s v="Low"/>
    <n v="30000"/>
    <m/>
    <m/>
    <m/>
    <m/>
    <m/>
    <m/>
    <m/>
    <m/>
    <m/>
  </r>
  <r>
    <s v="DIVIDENDO PROV US$ 0,3"/>
    <d v="2018-07-30T00:00:00"/>
    <x v="1231"/>
    <s v="US$"/>
    <x v="1109"/>
    <n v="0"/>
    <n v="100000"/>
    <n v="0"/>
    <n v="0"/>
    <n v="0"/>
    <n v="0.3"/>
    <s v="Low"/>
    <n v="30000"/>
    <m/>
    <m/>
    <m/>
    <m/>
    <m/>
    <m/>
    <m/>
    <m/>
    <m/>
  </r>
  <r>
    <s v="DIVIDENDO PROV US$ 0,00257562"/>
    <d v="2018-07-11T00:00:00"/>
    <x v="620"/>
    <s v="US$"/>
    <x v="1207"/>
    <n v="0"/>
    <n v="10000000"/>
    <n v="0"/>
    <n v="0"/>
    <n v="0"/>
    <n v="3.0000000000000001E-3"/>
    <s v="Low"/>
    <n v="30000"/>
    <m/>
    <m/>
    <m/>
    <m/>
    <m/>
    <m/>
    <m/>
    <m/>
    <m/>
  </r>
  <r>
    <s v="DIVIDENDO US$ 0,3"/>
    <d v="2018-06-28T00:00:00"/>
    <x v="570"/>
    <s v="US$"/>
    <x v="1177"/>
    <n v="0"/>
    <n v="100000"/>
    <n v="0"/>
    <n v="0"/>
    <n v="0"/>
    <n v="0.3"/>
    <s v="Low"/>
    <n v="30000"/>
    <m/>
    <m/>
    <m/>
    <m/>
    <m/>
    <m/>
    <m/>
    <m/>
    <m/>
  </r>
  <r>
    <s v="DIVIDENDO US$ 0,3"/>
    <d v="2018-05-04T00:00:00"/>
    <x v="1072"/>
    <s v="US$"/>
    <x v="1193"/>
    <n v="0"/>
    <n v="100000"/>
    <n v="0"/>
    <n v="0"/>
    <n v="0"/>
    <n v="0.3"/>
    <s v="Low"/>
    <n v="30000"/>
    <m/>
    <m/>
    <m/>
    <m/>
    <m/>
    <m/>
    <m/>
    <m/>
    <m/>
  </r>
  <r>
    <s v="DIVIDENDO US$ 0,3"/>
    <d v="2018-03-28T00:00:00"/>
    <x v="1484"/>
    <s v="US$"/>
    <x v="1177"/>
    <n v="0"/>
    <n v="100000"/>
    <n v="0"/>
    <n v="0"/>
    <n v="0"/>
    <n v="0.3"/>
    <s v="Low"/>
    <n v="30000"/>
    <m/>
    <m/>
    <m/>
    <m/>
    <m/>
    <m/>
    <m/>
    <m/>
    <m/>
  </r>
  <r>
    <s v="DIVIDENDO US$ 0,3"/>
    <d v="2018-02-06T00:00:00"/>
    <x v="1168"/>
    <s v="US$"/>
    <x v="1193"/>
    <n v="0"/>
    <n v="100000"/>
    <n v="0"/>
    <n v="0"/>
    <n v="0"/>
    <n v="0.3"/>
    <s v="Low"/>
    <n v="30000"/>
    <m/>
    <m/>
    <m/>
    <m/>
    <m/>
    <m/>
    <m/>
    <m/>
    <m/>
  </r>
  <r>
    <s v="DIVIDENDO US$ 0,3"/>
    <d v="2017-12-28T00:00:00"/>
    <x v="683"/>
    <s v="US$"/>
    <x v="1177"/>
    <n v="0"/>
    <n v="100000"/>
    <n v="0"/>
    <n v="0"/>
    <n v="0"/>
    <n v="0.3"/>
    <s v="Low"/>
    <n v="30000"/>
    <m/>
    <m/>
    <m/>
    <m/>
    <m/>
    <m/>
    <m/>
    <m/>
    <m/>
  </r>
  <r>
    <s v="DIVIDENDO US$ 0,3"/>
    <d v="2017-09-28T00:00:00"/>
    <x v="1485"/>
    <s v="US$"/>
    <x v="1177"/>
    <n v="0"/>
    <n v="100000"/>
    <n v="0"/>
    <n v="0"/>
    <n v="0"/>
    <n v="0.3"/>
    <s v="Low"/>
    <n v="30000"/>
    <m/>
    <m/>
    <m/>
    <m/>
    <m/>
    <m/>
    <m/>
    <m/>
    <m/>
  </r>
  <r>
    <s v="DIVIDENDO PROV 0 US$ 0,029540586"/>
    <d v="2017-08-31T00:00:00"/>
    <x v="555"/>
    <s v="US$"/>
    <x v="794"/>
    <n v="0"/>
    <n v="1000000"/>
    <n v="0"/>
    <n v="0"/>
    <n v="0"/>
    <n v="0.03"/>
    <s v="Low"/>
    <n v="30000"/>
    <m/>
    <m/>
    <m/>
    <m/>
    <m/>
    <m/>
    <m/>
    <m/>
    <m/>
  </r>
  <r>
    <s v="DIVIDENDO DEF US$ 0,0031416738"/>
    <d v="2017-06-22T00:00:00"/>
    <x v="753"/>
    <s v="US$"/>
    <x v="848"/>
    <n v="0"/>
    <n v="10000000"/>
    <n v="0"/>
    <n v="0"/>
    <n v="0"/>
    <n v="3.0000000000000001E-3"/>
    <s v="Low"/>
    <n v="30000"/>
    <m/>
    <m/>
    <m/>
    <m/>
    <m/>
    <m/>
    <m/>
    <m/>
    <m/>
  </r>
  <r>
    <s v="DIVIDENDO DEF US$ 0,0031225458"/>
    <d v="2017-06-22T00:00:00"/>
    <x v="753"/>
    <s v="US$"/>
    <x v="852"/>
    <n v="0"/>
    <n v="10000000"/>
    <n v="0"/>
    <n v="0"/>
    <n v="0"/>
    <n v="3.0000000000000001E-3"/>
    <s v="Low"/>
    <n v="30000"/>
    <m/>
    <m/>
    <m/>
    <m/>
    <m/>
    <m/>
    <m/>
    <m/>
    <m/>
  </r>
  <r>
    <s v="DIVIDENDO DEF US$ 0,0031327859"/>
    <d v="2017-06-22T00:00:00"/>
    <x v="753"/>
    <s v="US$"/>
    <x v="853"/>
    <n v="0"/>
    <n v="10000000"/>
    <n v="0"/>
    <n v="0"/>
    <n v="0"/>
    <n v="3.0000000000000001E-3"/>
    <s v="Low"/>
    <n v="30000"/>
    <m/>
    <m/>
    <m/>
    <m/>
    <m/>
    <m/>
    <m/>
    <m/>
    <m/>
  </r>
  <r>
    <s v="DIVIDENDO US$ 0,3"/>
    <d v="2016-11-08T00:00:00"/>
    <x v="1474"/>
    <s v="US$"/>
    <x v="1186"/>
    <n v="0"/>
    <n v="100000"/>
    <n v="0"/>
    <n v="0"/>
    <n v="0"/>
    <n v="0.3"/>
    <s v="Low"/>
    <n v="30000"/>
    <m/>
    <m/>
    <m/>
    <m/>
    <m/>
    <m/>
    <m/>
    <m/>
    <m/>
  </r>
  <r>
    <s v="DIVIDENDO US$ 0,299764"/>
    <d v="2016-09-26T00:00:00"/>
    <x v="737"/>
    <s v="US$"/>
    <x v="1133"/>
    <n v="0"/>
    <n v="100000"/>
    <n v="0"/>
    <n v="0"/>
    <n v="0"/>
    <n v="0.3"/>
    <s v="Low"/>
    <n v="30000"/>
    <m/>
    <m/>
    <m/>
    <m/>
    <m/>
    <m/>
    <m/>
    <m/>
    <m/>
  </r>
  <r>
    <s v="DIVIDENDO US$ 0,3"/>
    <d v="2016-08-03T00:00:00"/>
    <x v="1475"/>
    <s v="US$"/>
    <x v="1186"/>
    <n v="0"/>
    <n v="100000"/>
    <n v="0"/>
    <n v="0"/>
    <n v="0"/>
    <n v="0.3"/>
    <s v="Low"/>
    <n v="30000"/>
    <m/>
    <m/>
    <m/>
    <m/>
    <m/>
    <m/>
    <m/>
    <m/>
    <m/>
  </r>
  <r>
    <s v="DIVIDENDO US$ 0,3"/>
    <d v="2016-05-11T00:00:00"/>
    <x v="1361"/>
    <s v="US$"/>
    <x v="1186"/>
    <n v="0"/>
    <n v="100000"/>
    <n v="0"/>
    <n v="0"/>
    <n v="0"/>
    <n v="0.3"/>
    <s v="Low"/>
    <n v="30000"/>
    <m/>
    <m/>
    <m/>
    <m/>
    <m/>
    <m/>
    <m/>
    <m/>
    <m/>
  </r>
  <r>
    <s v="DIVIDENDO US$ 0,3"/>
    <d v="2016-02-03T00:00:00"/>
    <x v="1486"/>
    <s v="US$"/>
    <x v="1186"/>
    <n v="0"/>
    <n v="100000"/>
    <n v="0"/>
    <n v="0"/>
    <n v="0"/>
    <n v="0.3"/>
    <s v="Low"/>
    <n v="30000"/>
    <m/>
    <m/>
    <m/>
    <m/>
    <m/>
    <m/>
    <m/>
    <m/>
    <m/>
  </r>
  <r>
    <s v="DIVIDENDO US$ 0,598772"/>
    <d v="2019-12-16T00:00:00"/>
    <x v="892"/>
    <s v="US$"/>
    <x v="1178"/>
    <n v="0"/>
    <n v="50000"/>
    <n v="0"/>
    <n v="0"/>
    <n v="0"/>
    <n v="0.59899999999999998"/>
    <s v="Low"/>
    <n v="29950"/>
    <m/>
    <m/>
    <m/>
    <m/>
    <m/>
    <m/>
    <m/>
    <m/>
    <m/>
  </r>
  <r>
    <s v="DIVIDENDO US$ 0,299"/>
    <d v="2018-12-20T00:00:00"/>
    <x v="815"/>
    <s v="US$"/>
    <x v="968"/>
    <n v="0"/>
    <n v="100000"/>
    <n v="0"/>
    <n v="0"/>
    <n v="0"/>
    <n v="0.29899999999999999"/>
    <s v="Low"/>
    <n v="29900"/>
    <m/>
    <m/>
    <m/>
    <m/>
    <m/>
    <m/>
    <m/>
    <m/>
    <m/>
  </r>
  <r>
    <s v="DIVIDENDO US$ 0,297868"/>
    <d v="2020-04-30T00:00:00"/>
    <x v="206"/>
    <s v="US$"/>
    <x v="1067"/>
    <n v="0"/>
    <n v="100000"/>
    <n v="0"/>
    <n v="0"/>
    <n v="0"/>
    <n v="0.29799999999999999"/>
    <s v="Low"/>
    <n v="29800"/>
    <m/>
    <m/>
    <m/>
    <m/>
    <m/>
    <m/>
    <m/>
    <m/>
    <m/>
  </r>
  <r>
    <s v="DIVIDENDO US$ 0,296212"/>
    <d v="2018-12-17T00:00:00"/>
    <x v="330"/>
    <s v="US$"/>
    <x v="1127"/>
    <n v="0"/>
    <n v="100000"/>
    <n v="0"/>
    <n v="0"/>
    <n v="0"/>
    <n v="0.29599999999999999"/>
    <s v="Low"/>
    <n v="29600"/>
    <m/>
    <m/>
    <m/>
    <m/>
    <m/>
    <m/>
    <m/>
    <m/>
    <m/>
  </r>
  <r>
    <s v="DIVIDENDO US$ 0,296218"/>
    <d v="2015-03-25T00:00:00"/>
    <x v="758"/>
    <s v="US$"/>
    <x v="1145"/>
    <n v="0"/>
    <n v="100000"/>
    <n v="0"/>
    <n v="0"/>
    <n v="0"/>
    <n v="0.29599999999999999"/>
    <s v="Low"/>
    <n v="29600"/>
    <m/>
    <m/>
    <m/>
    <m/>
    <m/>
    <m/>
    <m/>
    <m/>
    <m/>
  </r>
  <r>
    <s v="DIVIDENDO US$ 0,295152"/>
    <d v="2020-09-01T00:00:00"/>
    <x v="970"/>
    <s v="US$"/>
    <x v="1159"/>
    <n v="0"/>
    <n v="100000"/>
    <n v="0"/>
    <n v="0"/>
    <n v="0"/>
    <n v="0.29499999999999998"/>
    <s v="Low"/>
    <n v="29500"/>
    <m/>
    <m/>
    <m/>
    <m/>
    <m/>
    <m/>
    <m/>
    <m/>
    <m/>
  </r>
  <r>
    <s v="DIVIDENDO US$ 0,295401"/>
    <d v="2020-08-03T00:00:00"/>
    <x v="863"/>
    <s v="US$"/>
    <x v="1159"/>
    <n v="0"/>
    <n v="100000"/>
    <n v="0"/>
    <n v="0"/>
    <n v="0"/>
    <n v="0.29499999999999998"/>
    <s v="Low"/>
    <n v="29500"/>
    <m/>
    <m/>
    <m/>
    <m/>
    <m/>
    <m/>
    <m/>
    <m/>
    <m/>
  </r>
  <r>
    <s v="DIVIDENDO US$ 0,293943"/>
    <d v="2021-05-03T00:00:00"/>
    <x v="314"/>
    <s v="US$"/>
    <x v="1141"/>
    <n v="0"/>
    <n v="100000"/>
    <n v="0"/>
    <n v="0"/>
    <n v="0"/>
    <n v="0.29399999999999998"/>
    <s v="Low"/>
    <n v="29400"/>
    <m/>
    <m/>
    <m/>
    <m/>
    <m/>
    <m/>
    <m/>
    <m/>
    <m/>
  </r>
  <r>
    <s v="DIVIDENDO US$ 0,293548"/>
    <d v="2021-04-01T00:00:00"/>
    <x v="915"/>
    <s v="US$"/>
    <x v="1141"/>
    <n v="0"/>
    <n v="100000"/>
    <n v="0"/>
    <n v="0"/>
    <n v="0"/>
    <n v="0.29399999999999998"/>
    <s v="Low"/>
    <n v="29400"/>
    <m/>
    <m/>
    <m/>
    <m/>
    <m/>
    <m/>
    <m/>
    <m/>
    <m/>
  </r>
  <r>
    <s v="DIVIDENDO US$ 0,294478"/>
    <d v="2020-10-01T00:00:00"/>
    <x v="421"/>
    <s v="US$"/>
    <x v="1159"/>
    <n v="0"/>
    <n v="100000"/>
    <n v="0"/>
    <n v="0"/>
    <n v="0"/>
    <n v="0.29399999999999998"/>
    <s v="Low"/>
    <n v="29400"/>
    <m/>
    <m/>
    <m/>
    <m/>
    <m/>
    <m/>
    <m/>
    <m/>
    <m/>
  </r>
  <r>
    <s v="DIVIDENDO US$ 0,293101"/>
    <d v="2018-09-26T00:00:00"/>
    <x v="1214"/>
    <s v="US$"/>
    <x v="1145"/>
    <n v="0"/>
    <n v="100000"/>
    <n v="0"/>
    <n v="0"/>
    <n v="0"/>
    <n v="0.29299999999999998"/>
    <s v="Low"/>
    <n v="29300"/>
    <m/>
    <m/>
    <m/>
    <m/>
    <m/>
    <m/>
    <m/>
    <m/>
    <m/>
  </r>
  <r>
    <s v="DIVIDENDO US$ 0,293456"/>
    <d v="2016-03-23T00:00:00"/>
    <x v="1015"/>
    <s v="US$"/>
    <x v="1174"/>
    <n v="0"/>
    <n v="100000"/>
    <n v="0"/>
    <n v="0"/>
    <n v="0"/>
    <n v="0.29299999999999998"/>
    <s v="Low"/>
    <n v="29300"/>
    <m/>
    <m/>
    <m/>
    <m/>
    <m/>
    <m/>
    <m/>
    <m/>
    <m/>
  </r>
  <r>
    <s v="DIVIDENDO US$ 0,293134"/>
    <d v="2015-03-25T00:00:00"/>
    <x v="758"/>
    <s v="US$"/>
    <x v="1133"/>
    <n v="0"/>
    <n v="100000"/>
    <n v="0"/>
    <n v="0"/>
    <n v="0"/>
    <n v="0.29299999999999998"/>
    <s v="Low"/>
    <n v="29300"/>
    <m/>
    <m/>
    <m/>
    <m/>
    <m/>
    <m/>
    <m/>
    <m/>
    <m/>
  </r>
  <r>
    <s v="DIVIDENDO PROV US$ 0,005462546463578840"/>
    <d v="2021-01-21T00:00:00"/>
    <x v="245"/>
    <s v="US$"/>
    <x v="990"/>
    <n v="0"/>
    <n v="5858352"/>
    <n v="0"/>
    <n v="0"/>
    <n v="0"/>
    <n v="5.0000000000000001E-3"/>
    <s v="Low"/>
    <n v="29291.759999999998"/>
    <m/>
    <m/>
    <m/>
    <m/>
    <m/>
    <m/>
    <m/>
    <m/>
    <m/>
  </r>
  <r>
    <s v="DIVIDENDO PROV US$ 0,005314431430545660"/>
    <d v="2020-11-12T00:00:00"/>
    <x v="325"/>
    <s v="US$"/>
    <x v="990"/>
    <n v="0"/>
    <n v="5858352"/>
    <n v="0"/>
    <n v="0"/>
    <n v="0"/>
    <n v="5.0000000000000001E-3"/>
    <s v="Low"/>
    <n v="29291.759999999998"/>
    <m/>
    <m/>
    <m/>
    <m/>
    <m/>
    <m/>
    <m/>
    <m/>
    <m/>
  </r>
  <r>
    <s v="DIVIDENDO PROV US$ 0,00468147014723595"/>
    <d v="2020-10-22T00:00:00"/>
    <x v="216"/>
    <s v="US$"/>
    <x v="990"/>
    <n v="0"/>
    <n v="5858352"/>
    <n v="0"/>
    <n v="0"/>
    <n v="0"/>
    <n v="5.0000000000000001E-3"/>
    <s v="Low"/>
    <n v="29291.759999999998"/>
    <m/>
    <m/>
    <m/>
    <m/>
    <m/>
    <m/>
    <m/>
    <m/>
    <m/>
  </r>
  <r>
    <s v="DIVIDENDO US$ 0,291521"/>
    <d v="2021-07-01T00:00:00"/>
    <x v="645"/>
    <s v="US$"/>
    <x v="1141"/>
    <n v="0"/>
    <n v="100000"/>
    <n v="0"/>
    <n v="0"/>
    <n v="0"/>
    <n v="0.29199999999999998"/>
    <s v="Low"/>
    <n v="29200"/>
    <m/>
    <m/>
    <m/>
    <m/>
    <m/>
    <m/>
    <m/>
    <m/>
    <m/>
  </r>
  <r>
    <s v="DIVIDENDO US$ 0,292"/>
    <d v="2019-10-01T00:00:00"/>
    <x v="611"/>
    <s v="US$"/>
    <x v="1125"/>
    <n v="0"/>
    <n v="100000"/>
    <n v="0"/>
    <n v="0"/>
    <n v="0"/>
    <n v="0.29199999999999998"/>
    <s v="Low"/>
    <n v="29200"/>
    <m/>
    <m/>
    <m/>
    <m/>
    <m/>
    <m/>
    <m/>
    <m/>
    <m/>
  </r>
  <r>
    <s v="DIVIDENDO US$ 0,292376"/>
    <d v="2018-04-02T00:00:00"/>
    <x v="522"/>
    <s v="US$"/>
    <x v="1067"/>
    <n v="0"/>
    <n v="100000"/>
    <n v="0"/>
    <n v="0"/>
    <n v="0"/>
    <n v="0.29199999999999998"/>
    <s v="Low"/>
    <n v="29200"/>
    <m/>
    <m/>
    <m/>
    <m/>
    <m/>
    <m/>
    <m/>
    <m/>
    <m/>
  </r>
  <r>
    <s v="DIVIDENDO US$ 0,291855"/>
    <d v="2017-07-03T00:00:00"/>
    <x v="1401"/>
    <s v="US$"/>
    <x v="1067"/>
    <n v="0"/>
    <n v="100000"/>
    <n v="0"/>
    <n v="0"/>
    <n v="0"/>
    <n v="0.29199999999999998"/>
    <s v="Low"/>
    <n v="29200"/>
    <m/>
    <m/>
    <m/>
    <m/>
    <m/>
    <m/>
    <m/>
    <m/>
    <m/>
  </r>
  <r>
    <s v="DIVIDENDO US$ 0,29093"/>
    <d v="2021-06-01T00:00:00"/>
    <x v="485"/>
    <s v="US$"/>
    <x v="1141"/>
    <n v="0"/>
    <n v="100000"/>
    <n v="0"/>
    <n v="0"/>
    <n v="0"/>
    <n v="0.29099999999999998"/>
    <s v="Low"/>
    <n v="29100"/>
    <m/>
    <m/>
    <m/>
    <m/>
    <m/>
    <m/>
    <m/>
    <m/>
    <m/>
  </r>
  <r>
    <s v="DIVIDENDO US$ 0,2905"/>
    <d v="2019-12-23T00:00:00"/>
    <x v="287"/>
    <s v="US$"/>
    <x v="968"/>
    <n v="0"/>
    <n v="100000"/>
    <n v="0"/>
    <n v="0"/>
    <n v="0"/>
    <n v="0.29099999999999998"/>
    <s v="Low"/>
    <n v="29100"/>
    <m/>
    <m/>
    <m/>
    <m/>
    <m/>
    <m/>
    <m/>
    <m/>
    <m/>
  </r>
  <r>
    <s v="DIVIDENDO US$ 0,291255"/>
    <d v="2016-12-22T00:00:00"/>
    <x v="135"/>
    <s v="US$"/>
    <x v="1031"/>
    <n v="0"/>
    <n v="100000"/>
    <n v="0"/>
    <n v="0"/>
    <n v="0"/>
    <n v="0.29099999999999998"/>
    <s v="Low"/>
    <n v="29100"/>
    <m/>
    <m/>
    <m/>
    <m/>
    <m/>
    <m/>
    <m/>
    <m/>
    <m/>
  </r>
  <r>
    <s v="DIVIDENDO US$ 0,291316"/>
    <d v="2015-12-24T00:00:00"/>
    <x v="968"/>
    <s v="US$"/>
    <x v="1174"/>
    <n v="0"/>
    <n v="100000"/>
    <n v="0"/>
    <n v="0"/>
    <n v="0"/>
    <n v="0.29099999999999998"/>
    <s v="Low"/>
    <n v="29100"/>
    <m/>
    <m/>
    <m/>
    <m/>
    <m/>
    <m/>
    <m/>
    <m/>
    <m/>
  </r>
  <r>
    <s v="DIVIDENDO DEF US$ 0,02896610753083890"/>
    <d v="2021-09-07T00:00:00"/>
    <x v="221"/>
    <s v="US$"/>
    <x v="1102"/>
    <n v="0"/>
    <n v="1000000"/>
    <n v="0"/>
    <n v="0"/>
    <n v="0"/>
    <n v="2.9000000000000001E-2"/>
    <s v="Low"/>
    <n v="29000"/>
    <m/>
    <m/>
    <m/>
    <m/>
    <m/>
    <m/>
    <m/>
    <m/>
    <m/>
  </r>
  <r>
    <s v="DIVIDENDO PROV US$ 0,0293665845"/>
    <d v="2021-03-05T00:00:00"/>
    <x v="477"/>
    <s v="US$"/>
    <x v="794"/>
    <n v="0"/>
    <n v="1000000"/>
    <n v="0"/>
    <n v="0"/>
    <n v="0"/>
    <n v="2.9000000000000001E-2"/>
    <s v="Low"/>
    <n v="29000"/>
    <m/>
    <m/>
    <m/>
    <m/>
    <m/>
    <m/>
    <m/>
    <m/>
    <m/>
  </r>
  <r>
    <s v="DIVIDENDO PROV EURO 0,0292947377"/>
    <d v="2020-11-06T00:00:00"/>
    <x v="600"/>
    <s v="EURO"/>
    <x v="1208"/>
    <n v="0"/>
    <n v="1000000"/>
    <n v="0"/>
    <n v="0"/>
    <n v="0"/>
    <n v="2.9000000000000001E-2"/>
    <s v="Low"/>
    <n v="29000"/>
    <m/>
    <m/>
    <m/>
    <m/>
    <m/>
    <m/>
    <m/>
    <m/>
    <m/>
  </r>
  <r>
    <s v="DIVIDENDO PROV US$ 0,0288646807"/>
    <d v="2019-10-29T00:00:00"/>
    <x v="881"/>
    <s v="US$"/>
    <x v="794"/>
    <n v="0"/>
    <n v="1000000"/>
    <n v="0"/>
    <n v="0"/>
    <n v="0"/>
    <n v="2.9000000000000001E-2"/>
    <s v="Low"/>
    <n v="29000"/>
    <m/>
    <m/>
    <m/>
    <m/>
    <m/>
    <m/>
    <m/>
    <m/>
    <m/>
  </r>
  <r>
    <s v="DIVIDENDO US$ 0,289868"/>
    <d v="2018-06-19T00:00:00"/>
    <x v="900"/>
    <s v="US$"/>
    <x v="1115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8-01-04T00:00:00"/>
    <x v="169"/>
    <s v="US$"/>
    <x v="1190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7-10-04T00:00:00"/>
    <x v="309"/>
    <s v="US$"/>
    <x v="1190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7-07-05T00:00:00"/>
    <x v="383"/>
    <s v="US$"/>
    <x v="1190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7-04-04T00:00:00"/>
    <x v="208"/>
    <s v="US$"/>
    <x v="1190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6-06-29T00:00:00"/>
    <x v="1487"/>
    <s v="US$"/>
    <x v="1173"/>
    <n v="0"/>
    <n v="100000"/>
    <n v="0"/>
    <n v="0"/>
    <n v="0"/>
    <n v="0.28999999999999998"/>
    <s v="Low"/>
    <n v="29000"/>
    <m/>
    <m/>
    <m/>
    <m/>
    <m/>
    <m/>
    <m/>
    <m/>
    <m/>
  </r>
  <r>
    <s v="DIVIDENDO PROV US$ 0,29"/>
    <d v="2016-04-06T00:00:00"/>
    <x v="76"/>
    <s v="US$"/>
    <x v="1173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6-01-06T00:00:00"/>
    <x v="1488"/>
    <s v="US$"/>
    <x v="1173"/>
    <n v="0"/>
    <n v="100000"/>
    <n v="0"/>
    <n v="0"/>
    <n v="0"/>
    <n v="0.28999999999999998"/>
    <s v="Low"/>
    <n v="29000"/>
    <m/>
    <m/>
    <m/>
    <m/>
    <m/>
    <m/>
    <m/>
    <m/>
    <m/>
  </r>
  <r>
    <s v="DIVIDENDO US$ 0,289693"/>
    <d v="2015-12-21T00:00:00"/>
    <x v="958"/>
    <s v="US$"/>
    <x v="1179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5-10-07T00:00:00"/>
    <x v="1489"/>
    <s v="US$"/>
    <x v="1173"/>
    <n v="0"/>
    <n v="100000"/>
    <n v="0"/>
    <n v="0"/>
    <n v="0"/>
    <n v="0.28999999999999998"/>
    <s v="Low"/>
    <n v="29000"/>
    <m/>
    <m/>
    <m/>
    <m/>
    <m/>
    <m/>
    <m/>
    <m/>
    <m/>
  </r>
  <r>
    <s v="DIVIDENDO US$ 0,29"/>
    <d v="2015-06-30T00:00:00"/>
    <x v="1138"/>
    <s v="US$"/>
    <x v="1173"/>
    <n v="0"/>
    <n v="100000"/>
    <n v="0"/>
    <n v="0"/>
    <n v="0"/>
    <n v="0.28999999999999998"/>
    <s v="Low"/>
    <n v="29000"/>
    <m/>
    <m/>
    <m/>
    <m/>
    <m/>
    <m/>
    <m/>
    <m/>
    <m/>
  </r>
  <r>
    <s v="DIVIDENDO US$ 0,289"/>
    <d v="2015-12-21T00:00:00"/>
    <x v="958"/>
    <s v="US$"/>
    <x v="1042"/>
    <n v="0"/>
    <n v="100000"/>
    <n v="0"/>
    <n v="0"/>
    <n v="0"/>
    <n v="0.28899999999999998"/>
    <s v="Low"/>
    <n v="28900"/>
    <m/>
    <m/>
    <m/>
    <m/>
    <m/>
    <m/>
    <m/>
    <m/>
    <m/>
  </r>
  <r>
    <s v="DIVIDENDO US$ 0,28864"/>
    <d v="2014-12-24T00:00:00"/>
    <x v="1205"/>
    <s v="US$"/>
    <x v="1180"/>
    <n v="0"/>
    <n v="100000"/>
    <n v="0"/>
    <n v="0"/>
    <n v="0"/>
    <n v="0.28899999999999998"/>
    <s v="Low"/>
    <n v="28900"/>
    <m/>
    <m/>
    <m/>
    <m/>
    <m/>
    <m/>
    <m/>
    <m/>
    <m/>
  </r>
  <r>
    <s v="DIVIDENDO PROV 0 US$ 0,575737"/>
    <d v="2021-06-10T00:00:00"/>
    <x v="103"/>
    <s v="US$"/>
    <x v="1015"/>
    <n v="0"/>
    <n v="50000"/>
    <n v="0"/>
    <n v="0"/>
    <n v="0"/>
    <n v="0.57599999999999996"/>
    <s v="Low"/>
    <n v="28800"/>
    <m/>
    <m/>
    <m/>
    <m/>
    <m/>
    <m/>
    <m/>
    <m/>
    <m/>
  </r>
  <r>
    <s v="DIVIDENDO US$ 0,287655"/>
    <d v="2015-06-24T00:00:00"/>
    <x v="971"/>
    <s v="US$"/>
    <x v="1129"/>
    <n v="0"/>
    <n v="100000"/>
    <n v="0"/>
    <n v="0"/>
    <n v="0"/>
    <n v="0.28799999999999998"/>
    <s v="Low"/>
    <n v="28800"/>
    <m/>
    <m/>
    <m/>
    <m/>
    <m/>
    <m/>
    <m/>
    <m/>
    <m/>
  </r>
  <r>
    <s v="DIVIDENDO US$ 0,286564"/>
    <d v="2017-06-20T00:00:00"/>
    <x v="413"/>
    <s v="US$"/>
    <x v="1016"/>
    <n v="0"/>
    <n v="100000"/>
    <n v="0"/>
    <n v="0"/>
    <n v="0"/>
    <n v="0.28699999999999998"/>
    <s v="Low"/>
    <n v="28700"/>
    <m/>
    <m/>
    <m/>
    <m/>
    <m/>
    <m/>
    <m/>
    <m/>
    <m/>
  </r>
  <r>
    <s v="DIVIDENDO US$ 0,2867"/>
    <d v="2016-07-01T00:00:00"/>
    <x v="1427"/>
    <s v="US$"/>
    <x v="1125"/>
    <n v="0"/>
    <n v="100000"/>
    <n v="0"/>
    <n v="0"/>
    <n v="0"/>
    <n v="0.28699999999999998"/>
    <s v="Low"/>
    <n v="28700"/>
    <m/>
    <m/>
    <m/>
    <m/>
    <m/>
    <m/>
    <m/>
    <m/>
    <m/>
  </r>
  <r>
    <s v="DIVIDENDO US$ 0,2859"/>
    <d v="2021-07-01T00:00:00"/>
    <x v="645"/>
    <s v="US$"/>
    <x v="1125"/>
    <n v="0"/>
    <n v="100000"/>
    <n v="0"/>
    <n v="0"/>
    <n v="0"/>
    <n v="0.28599999999999998"/>
    <s v="Low"/>
    <n v="28600"/>
    <m/>
    <m/>
    <m/>
    <m/>
    <m/>
    <m/>
    <m/>
    <m/>
    <m/>
  </r>
  <r>
    <s v="DIVIDENDO US$ 0,28635"/>
    <d v="2018-12-18T00:00:00"/>
    <x v="1199"/>
    <s v="US$"/>
    <x v="1031"/>
    <n v="0"/>
    <n v="100000"/>
    <n v="0"/>
    <n v="0"/>
    <n v="0"/>
    <n v="0.28599999999999998"/>
    <s v="Low"/>
    <n v="28600"/>
    <m/>
    <m/>
    <m/>
    <m/>
    <m/>
    <m/>
    <m/>
    <m/>
    <m/>
  </r>
  <r>
    <s v="DIVIDENDO US$ 0,285592"/>
    <d v="2016-12-22T00:00:00"/>
    <x v="135"/>
    <s v="US$"/>
    <x v="1141"/>
    <n v="0"/>
    <n v="100000"/>
    <n v="0"/>
    <n v="0"/>
    <n v="0"/>
    <n v="0.28599999999999998"/>
    <s v="Low"/>
    <n v="28600"/>
    <m/>
    <m/>
    <m/>
    <m/>
    <m/>
    <m/>
    <m/>
    <m/>
    <m/>
  </r>
  <r>
    <s v="DIVIDENDO DEF $ 0,18379"/>
    <d v="2019-05-23T00:00:00"/>
    <x v="566"/>
    <s v="$"/>
    <x v="997"/>
    <n v="0"/>
    <n v="155282"/>
    <n v="0"/>
    <n v="0"/>
    <n v="0"/>
    <n v="0.184"/>
    <s v="Low"/>
    <n v="28571.887999999999"/>
    <m/>
    <m/>
    <m/>
    <m/>
    <m/>
    <m/>
    <m/>
    <m/>
    <m/>
  </r>
  <r>
    <s v="DIVIDENDO US$ 0,285"/>
    <d v="2020-06-29T00:00:00"/>
    <x v="480"/>
    <s v="US$"/>
    <x v="1204"/>
    <n v="0"/>
    <n v="100000"/>
    <n v="0"/>
    <n v="0"/>
    <n v="0"/>
    <n v="0.28499999999999998"/>
    <s v="Low"/>
    <n v="28500"/>
    <m/>
    <m/>
    <m/>
    <m/>
    <m/>
    <m/>
    <m/>
    <m/>
    <m/>
  </r>
  <r>
    <s v="DIVIDENDO US$ 0,285"/>
    <d v="2020-03-30T00:00:00"/>
    <x v="1312"/>
    <s v="US$"/>
    <x v="1204"/>
    <n v="0"/>
    <n v="100000"/>
    <n v="0"/>
    <n v="0"/>
    <n v="0"/>
    <n v="0.28499999999999998"/>
    <s v="Low"/>
    <n v="28500"/>
    <m/>
    <m/>
    <m/>
    <m/>
    <m/>
    <m/>
    <m/>
    <m/>
    <m/>
  </r>
  <r>
    <s v="DIVIDENDO US$ 0,285"/>
    <d v="2019-12-30T00:00:00"/>
    <x v="678"/>
    <s v="US$"/>
    <x v="1204"/>
    <n v="0"/>
    <n v="100000"/>
    <n v="0"/>
    <n v="0"/>
    <n v="0"/>
    <n v="0.28499999999999998"/>
    <s v="Low"/>
    <n v="28500"/>
    <m/>
    <m/>
    <m/>
    <m/>
    <m/>
    <m/>
    <m/>
    <m/>
    <m/>
  </r>
  <r>
    <s v="DIVIDENDO US$ 0,284961"/>
    <d v="2019-12-16T00:00:00"/>
    <x v="892"/>
    <s v="US$"/>
    <x v="1044"/>
    <n v="0"/>
    <n v="100000"/>
    <n v="0"/>
    <n v="0"/>
    <n v="0"/>
    <n v="0.28499999999999998"/>
    <s v="Low"/>
    <n v="28500"/>
    <m/>
    <m/>
    <m/>
    <m/>
    <m/>
    <m/>
    <m/>
    <m/>
    <m/>
  </r>
  <r>
    <s v="DIVIDENDO US$ 0,285"/>
    <d v="2019-09-27T00:00:00"/>
    <x v="1490"/>
    <s v="US$"/>
    <x v="1204"/>
    <n v="0"/>
    <n v="100000"/>
    <n v="0"/>
    <n v="0"/>
    <n v="0"/>
    <n v="0.28499999999999998"/>
    <s v="Low"/>
    <n v="28500"/>
    <m/>
    <m/>
    <m/>
    <m/>
    <m/>
    <m/>
    <m/>
    <m/>
    <m/>
  </r>
  <r>
    <s v="DIVIDENDO US$ 0,284549"/>
    <d v="2016-12-22T00:00:00"/>
    <x v="135"/>
    <s v="US$"/>
    <x v="1135"/>
    <n v="0"/>
    <n v="100000"/>
    <n v="0"/>
    <n v="0"/>
    <n v="0"/>
    <n v="0.28499999999999998"/>
    <s v="Low"/>
    <n v="28500"/>
    <m/>
    <m/>
    <m/>
    <m/>
    <m/>
    <m/>
    <m/>
    <m/>
    <m/>
  </r>
  <r>
    <s v="DIVIDENDO US$ 0,284339"/>
    <d v="2020-06-15T00:00:00"/>
    <x v="2"/>
    <s v="US$"/>
    <x v="1098"/>
    <n v="0"/>
    <n v="100000"/>
    <n v="0"/>
    <n v="0"/>
    <n v="0"/>
    <n v="0.28399999999999997"/>
    <s v="Low"/>
    <n v="28400"/>
    <m/>
    <m/>
    <m/>
    <m/>
    <m/>
    <m/>
    <m/>
    <m/>
    <m/>
  </r>
  <r>
    <s v="DIVIDENDO US$ 0,284054"/>
    <d v="2017-04-28T00:00:00"/>
    <x v="174"/>
    <s v="US$"/>
    <x v="1067"/>
    <n v="0"/>
    <n v="100000"/>
    <n v="0"/>
    <n v="0"/>
    <n v="0"/>
    <n v="0.28399999999999997"/>
    <s v="Low"/>
    <n v="28400"/>
    <m/>
    <m/>
    <m/>
    <m/>
    <m/>
    <m/>
    <m/>
    <m/>
    <m/>
  </r>
  <r>
    <s v="DIVIDENDO US$ 0,284"/>
    <d v="2015-10-01T00:00:00"/>
    <x v="1449"/>
    <s v="US$"/>
    <x v="1125"/>
    <n v="0"/>
    <n v="100000"/>
    <n v="0"/>
    <n v="0"/>
    <n v="0"/>
    <n v="0.28399999999999997"/>
    <s v="Low"/>
    <n v="28400"/>
    <m/>
    <m/>
    <m/>
    <m/>
    <m/>
    <m/>
    <m/>
    <m/>
    <m/>
  </r>
  <r>
    <s v="DIVIDENDO US$ 0,283582"/>
    <d v="2015-03-25T00:00:00"/>
    <x v="758"/>
    <s v="US$"/>
    <x v="1104"/>
    <n v="0"/>
    <n v="100000"/>
    <n v="0"/>
    <n v="0"/>
    <n v="0"/>
    <n v="0.28399999999999997"/>
    <s v="Low"/>
    <n v="28400"/>
    <m/>
    <m/>
    <m/>
    <m/>
    <m/>
    <m/>
    <m/>
    <m/>
    <m/>
  </r>
  <r>
    <s v="DIVIDENDO US$ 0,282878"/>
    <d v="2021-08-02T00:00:00"/>
    <x v="1246"/>
    <s v="US$"/>
    <x v="1141"/>
    <n v="0"/>
    <n v="100000"/>
    <n v="0"/>
    <n v="0"/>
    <n v="0"/>
    <n v="0.28299999999999997"/>
    <s v="Low"/>
    <n v="28300"/>
    <m/>
    <m/>
    <m/>
    <m/>
    <m/>
    <m/>
    <m/>
    <m/>
    <m/>
  </r>
  <r>
    <s v="DIVIDENDO PROV 0 US$ 0,56638"/>
    <d v="2021-06-10T00:00:00"/>
    <x v="103"/>
    <s v="US$"/>
    <x v="1178"/>
    <n v="0"/>
    <n v="50000"/>
    <n v="0"/>
    <n v="0"/>
    <n v="0"/>
    <n v="0.56599999999999995"/>
    <s v="Low"/>
    <n v="28300"/>
    <m/>
    <m/>
    <m/>
    <m/>
    <m/>
    <m/>
    <m/>
    <m/>
    <m/>
  </r>
  <r>
    <s v="DIVIDENDO US$ 0,282602"/>
    <d v="2020-11-02T00:00:00"/>
    <x v="108"/>
    <s v="US$"/>
    <x v="1159"/>
    <n v="0"/>
    <n v="100000"/>
    <n v="0"/>
    <n v="0"/>
    <n v="0"/>
    <n v="0.28299999999999997"/>
    <s v="Low"/>
    <n v="28300"/>
    <m/>
    <m/>
    <m/>
    <m/>
    <m/>
    <m/>
    <m/>
    <m/>
    <m/>
  </r>
  <r>
    <s v="DIVIDENDO US$ 0,281631"/>
    <d v="2015-09-25T00:00:00"/>
    <x v="1316"/>
    <s v="US$"/>
    <x v="1044"/>
    <n v="0"/>
    <n v="100000"/>
    <n v="0"/>
    <n v="0"/>
    <n v="0"/>
    <n v="0.28199999999999997"/>
    <s v="Low"/>
    <n v="28200"/>
    <m/>
    <m/>
    <m/>
    <m/>
    <m/>
    <m/>
    <m/>
    <m/>
    <m/>
  </r>
  <r>
    <s v="DIVIDENDO US$ 0,281"/>
    <d v="2019-07-01T00:00:00"/>
    <x v="1092"/>
    <s v="US$"/>
    <x v="1125"/>
    <n v="0"/>
    <n v="100000"/>
    <n v="0"/>
    <n v="0"/>
    <n v="0"/>
    <n v="0.28100000000000003"/>
    <s v="Low"/>
    <n v="28100"/>
    <m/>
    <m/>
    <m/>
    <m/>
    <m/>
    <m/>
    <m/>
    <m/>
    <m/>
  </r>
  <r>
    <s v="DIVIDENDO PROV 0 US$ 0,279983"/>
    <d v="2021-06-10T00:00:00"/>
    <x v="103"/>
    <s v="US$"/>
    <x v="1029"/>
    <n v="0"/>
    <n v="100000"/>
    <n v="0"/>
    <n v="0"/>
    <n v="0"/>
    <n v="0.28000000000000003"/>
    <s v="Low"/>
    <n v="28000"/>
    <m/>
    <m/>
    <m/>
    <m/>
    <m/>
    <m/>
    <m/>
    <m/>
    <m/>
  </r>
  <r>
    <s v="DIVIDENDO DEF EURO 0,0283523132"/>
    <d v="2021-05-20T00:00:00"/>
    <x v="25"/>
    <s v="EURO"/>
    <x v="1209"/>
    <n v="0"/>
    <n v="1000000"/>
    <n v="0"/>
    <n v="0"/>
    <n v="0"/>
    <n v="2.8000000000000001E-2"/>
    <s v="Low"/>
    <n v="28000"/>
    <m/>
    <m/>
    <m/>
    <m/>
    <m/>
    <m/>
    <m/>
    <m/>
    <m/>
  </r>
  <r>
    <s v="DIVIDENDO PROV US$ 0,0278066869"/>
    <d v="2021-01-23T00:00:00"/>
    <x v="134"/>
    <s v="US$"/>
    <x v="892"/>
    <n v="0"/>
    <n v="1000000"/>
    <n v="0"/>
    <n v="0"/>
    <n v="0"/>
    <n v="2.8000000000000001E-2"/>
    <s v="Low"/>
    <n v="28000"/>
    <m/>
    <m/>
    <m/>
    <m/>
    <m/>
    <m/>
    <m/>
    <m/>
    <m/>
  </r>
  <r>
    <s v="DIVIDENDO US$ 0,280007"/>
    <d v="2020-12-17T00:00:00"/>
    <x v="585"/>
    <s v="US$"/>
    <x v="1159"/>
    <n v="0"/>
    <n v="100000"/>
    <n v="0"/>
    <n v="0"/>
    <n v="0"/>
    <n v="0.28000000000000003"/>
    <s v="Low"/>
    <n v="28000"/>
    <m/>
    <m/>
    <m/>
    <m/>
    <m/>
    <m/>
    <m/>
    <m/>
    <m/>
  </r>
  <r>
    <s v="DIVIDENDO PROV US$ 0,0281034102"/>
    <d v="2020-07-28T00:00:00"/>
    <x v="1256"/>
    <s v="US$"/>
    <x v="794"/>
    <n v="0"/>
    <n v="1000000"/>
    <n v="0"/>
    <n v="0"/>
    <n v="0"/>
    <n v="2.8000000000000001E-2"/>
    <s v="Low"/>
    <n v="28000"/>
    <m/>
    <m/>
    <m/>
    <m/>
    <m/>
    <m/>
    <m/>
    <m/>
    <m/>
  </r>
  <r>
    <s v="DIVIDENDO US$ 0,279803"/>
    <d v="2020-06-15T00:00:00"/>
    <x v="2"/>
    <s v="US$"/>
    <x v="1099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9-09-03T00:00:00"/>
    <x v="1060"/>
    <s v="US$"/>
    <x v="1210"/>
    <n v="0"/>
    <n v="100000"/>
    <n v="0"/>
    <n v="0"/>
    <n v="0"/>
    <n v="0.28000000000000003"/>
    <s v="Low"/>
    <n v="28000"/>
    <m/>
    <m/>
    <m/>
    <m/>
    <m/>
    <m/>
    <m/>
    <m/>
    <m/>
  </r>
  <r>
    <s v="DIVIDENDO PROV US$ 0,28"/>
    <d v="2018-10-12T00:00:00"/>
    <x v="1230"/>
    <s v="US$"/>
    <x v="1170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8-04-12T00:00:00"/>
    <x v="657"/>
    <s v="US$"/>
    <x v="1170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8-01-11T00:00:00"/>
    <x v="726"/>
    <s v="US$"/>
    <x v="1170"/>
    <n v="0"/>
    <n v="100000"/>
    <n v="0"/>
    <n v="0"/>
    <n v="0"/>
    <n v="0.28000000000000003"/>
    <s v="Low"/>
    <n v="28000"/>
    <m/>
    <m/>
    <m/>
    <m/>
    <m/>
    <m/>
    <m/>
    <m/>
    <m/>
  </r>
  <r>
    <s v="DIVIDENDO US$ 0,02822971"/>
    <d v="2018-02-02T00:00:00"/>
    <x v="1297"/>
    <s v="US$"/>
    <x v="794"/>
    <n v="0"/>
    <n v="1000000"/>
    <n v="0"/>
    <n v="0"/>
    <n v="0"/>
    <n v="2.8000000000000001E-2"/>
    <s v="Low"/>
    <n v="28000"/>
    <m/>
    <m/>
    <m/>
    <m/>
    <m/>
    <m/>
    <m/>
    <m/>
    <m/>
  </r>
  <r>
    <s v="DIVIDENDO US$ 0,28"/>
    <d v="2017-06-28T00:00:00"/>
    <x v="1491"/>
    <s v="US$"/>
    <x v="1177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7-03-29T00:00:00"/>
    <x v="1492"/>
    <s v="US$"/>
    <x v="1177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6-12-28T00:00:00"/>
    <x v="940"/>
    <s v="US$"/>
    <x v="1177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6-09-28T00:00:00"/>
    <x v="788"/>
    <s v="US$"/>
    <x v="1177"/>
    <n v="0"/>
    <n v="100000"/>
    <n v="0"/>
    <n v="0"/>
    <n v="0"/>
    <n v="0.28000000000000003"/>
    <s v="Low"/>
    <n v="28000"/>
    <m/>
    <m/>
    <m/>
    <m/>
    <m/>
    <m/>
    <m/>
    <m/>
    <m/>
  </r>
  <r>
    <s v="DIVIDENDO PROV US$ 0,02817229"/>
    <d v="2016-07-01T00:00:00"/>
    <x v="1143"/>
    <s v="US$"/>
    <x v="794"/>
    <n v="0"/>
    <n v="1000000"/>
    <n v="0"/>
    <n v="0"/>
    <n v="0"/>
    <n v="2.8000000000000001E-2"/>
    <s v="Low"/>
    <n v="28000"/>
    <m/>
    <m/>
    <m/>
    <m/>
    <m/>
    <m/>
    <m/>
    <m/>
    <m/>
  </r>
  <r>
    <s v="DIVIDENDO US$ 0,28"/>
    <d v="2015-12-03T00:00:00"/>
    <x v="701"/>
    <s v="US$"/>
    <x v="1199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11-04T00:00:00"/>
    <x v="1419"/>
    <s v="US$"/>
    <x v="1186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9-03T00:00:00"/>
    <x v="1454"/>
    <s v="US$"/>
    <x v="1202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9-10T00:00:00"/>
    <x v="1493"/>
    <s v="US$"/>
    <x v="1199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8-05T00:00:00"/>
    <x v="1182"/>
    <s v="US$"/>
    <x v="1186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5-28T00:00:00"/>
    <x v="886"/>
    <s v="US$"/>
    <x v="1202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5-06T00:00:00"/>
    <x v="902"/>
    <s v="US$"/>
    <x v="1186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2-26T00:00:00"/>
    <x v="1207"/>
    <s v="US$"/>
    <x v="1202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5-02-04T00:00:00"/>
    <x v="1204"/>
    <s v="US$"/>
    <x v="1186"/>
    <n v="0"/>
    <n v="100000"/>
    <n v="0"/>
    <n v="0"/>
    <n v="0"/>
    <n v="0.28000000000000003"/>
    <s v="Low"/>
    <n v="28000"/>
    <m/>
    <m/>
    <m/>
    <m/>
    <m/>
    <m/>
    <m/>
    <m/>
    <m/>
  </r>
  <r>
    <s v="DIVIDENDO US$ 0,28"/>
    <d v="2014-12-11T00:00:00"/>
    <x v="1209"/>
    <s v="US$"/>
    <x v="1202"/>
    <n v="0"/>
    <n v="100000"/>
    <n v="0"/>
    <n v="0"/>
    <n v="0"/>
    <n v="0.28000000000000003"/>
    <s v="Low"/>
    <n v="28000"/>
    <m/>
    <m/>
    <m/>
    <m/>
    <m/>
    <m/>
    <m/>
    <m/>
    <m/>
  </r>
  <r>
    <s v="DIVIDENDO US$ 0,280229"/>
    <d v="2014-12-24T00:00:00"/>
    <x v="1205"/>
    <s v="US$"/>
    <x v="1129"/>
    <n v="0"/>
    <n v="100000"/>
    <n v="0"/>
    <n v="0"/>
    <n v="0"/>
    <n v="0.28000000000000003"/>
    <s v="Low"/>
    <n v="28000"/>
    <m/>
    <m/>
    <m/>
    <m/>
    <m/>
    <m/>
    <m/>
    <m/>
    <m/>
  </r>
  <r>
    <s v="DIVIDENDO PROV 0 US$ 0,278977"/>
    <d v="2021-06-10T00:00:00"/>
    <x v="103"/>
    <s v="US$"/>
    <x v="1016"/>
    <n v="0"/>
    <n v="100000"/>
    <n v="0"/>
    <n v="0"/>
    <n v="0"/>
    <n v="0.27900000000000003"/>
    <s v="Low"/>
    <n v="27900"/>
    <m/>
    <m/>
    <m/>
    <m/>
    <m/>
    <m/>
    <m/>
    <m/>
    <m/>
  </r>
  <r>
    <s v="DIVIDENDO US$ 0,279434"/>
    <d v="2020-12-14T00:00:00"/>
    <x v="89"/>
    <s v="US$"/>
    <x v="1135"/>
    <n v="0"/>
    <n v="100000"/>
    <n v="0"/>
    <n v="0"/>
    <n v="0"/>
    <n v="0.27900000000000003"/>
    <s v="Low"/>
    <n v="27900"/>
    <m/>
    <m/>
    <m/>
    <m/>
    <m/>
    <m/>
    <m/>
    <m/>
    <m/>
  </r>
  <r>
    <s v="DIVIDENDO US$ 0,279481"/>
    <d v="2018-03-22T00:00:00"/>
    <x v="207"/>
    <s v="US$"/>
    <x v="1044"/>
    <n v="0"/>
    <n v="100000"/>
    <n v="0"/>
    <n v="0"/>
    <n v="0"/>
    <n v="0.27900000000000003"/>
    <s v="Low"/>
    <n v="27900"/>
    <m/>
    <m/>
    <m/>
    <m/>
    <m/>
    <m/>
    <m/>
    <m/>
    <m/>
  </r>
  <r>
    <s v="DIVIDENDO US$ 0,276674"/>
    <d v="2019-09-24T00:00:00"/>
    <x v="141"/>
    <s v="US$"/>
    <x v="1044"/>
    <n v="0"/>
    <n v="100000"/>
    <n v="0"/>
    <n v="0"/>
    <n v="0"/>
    <n v="0.27700000000000002"/>
    <s v="Low"/>
    <n v="27700"/>
    <m/>
    <m/>
    <m/>
    <m/>
    <m/>
    <m/>
    <m/>
    <m/>
    <m/>
  </r>
  <r>
    <s v="DIVIDENDO US$ 0,276724"/>
    <d v="2017-06-20T00:00:00"/>
    <x v="413"/>
    <s v="US$"/>
    <x v="1126"/>
    <n v="0"/>
    <n v="100000"/>
    <n v="0"/>
    <n v="0"/>
    <n v="0"/>
    <n v="0.27700000000000002"/>
    <s v="Low"/>
    <n v="27700"/>
    <m/>
    <m/>
    <m/>
    <m/>
    <m/>
    <m/>
    <m/>
    <m/>
    <m/>
  </r>
  <r>
    <s v="DIVIDENDO US$ 0,276811"/>
    <d v="2015-09-25T00:00:00"/>
    <x v="1316"/>
    <s v="US$"/>
    <x v="1133"/>
    <n v="0"/>
    <n v="100000"/>
    <n v="0"/>
    <n v="0"/>
    <n v="0"/>
    <n v="0.27700000000000002"/>
    <s v="Low"/>
    <n v="27700"/>
    <m/>
    <m/>
    <m/>
    <m/>
    <m/>
    <m/>
    <m/>
    <m/>
    <m/>
  </r>
  <r>
    <s v="DIVIDENDO US$ 0,2769"/>
    <d v="2015-07-01T00:00:00"/>
    <x v="1183"/>
    <s v="US$"/>
    <x v="1125"/>
    <n v="0"/>
    <n v="100000"/>
    <n v="0"/>
    <n v="0"/>
    <n v="0"/>
    <n v="0.27700000000000002"/>
    <s v="Low"/>
    <n v="27700"/>
    <m/>
    <m/>
    <m/>
    <m/>
    <m/>
    <m/>
    <m/>
    <m/>
    <m/>
  </r>
  <r>
    <s v="DIVIDENDO US$ 0,276263"/>
    <d v="2020-12-14T00:00:00"/>
    <x v="89"/>
    <s v="US$"/>
    <x v="1126"/>
    <n v="0"/>
    <n v="100000"/>
    <n v="0"/>
    <n v="0"/>
    <n v="0"/>
    <n v="0.27600000000000002"/>
    <s v="Low"/>
    <n v="27600"/>
    <m/>
    <m/>
    <m/>
    <m/>
    <m/>
    <m/>
    <m/>
    <m/>
    <m/>
  </r>
  <r>
    <s v="DIVIDENDO US$ 0,276027"/>
    <d v="2020-12-01T00:00:00"/>
    <x v="478"/>
    <s v="US$"/>
    <x v="1159"/>
    <n v="0"/>
    <n v="100000"/>
    <n v="0"/>
    <n v="0"/>
    <n v="0"/>
    <n v="0.27600000000000002"/>
    <s v="Low"/>
    <n v="27600"/>
    <m/>
    <m/>
    <m/>
    <m/>
    <m/>
    <m/>
    <m/>
    <m/>
    <m/>
  </r>
  <r>
    <s v="DIVIDENDO US$ 0,275817"/>
    <d v="2017-12-21T00:00:00"/>
    <x v="873"/>
    <s v="US$"/>
    <x v="1135"/>
    <n v="0"/>
    <n v="100000"/>
    <n v="0"/>
    <n v="0"/>
    <n v="0"/>
    <n v="0.27600000000000002"/>
    <s v="Low"/>
    <n v="27600"/>
    <m/>
    <m/>
    <m/>
    <m/>
    <m/>
    <m/>
    <m/>
    <m/>
    <m/>
  </r>
  <r>
    <s v="DIVIDENDO US$ 0,275912"/>
    <d v="2016-06-22T00:00:00"/>
    <x v="954"/>
    <s v="US$"/>
    <x v="1098"/>
    <n v="0"/>
    <n v="100000"/>
    <n v="0"/>
    <n v="0"/>
    <n v="0"/>
    <n v="0.27600000000000002"/>
    <s v="Low"/>
    <n v="27600"/>
    <m/>
    <m/>
    <m/>
    <m/>
    <m/>
    <m/>
    <m/>
    <m/>
    <m/>
  </r>
  <r>
    <s v="DIVIDENDO US$ 0,275894"/>
    <d v="2015-06-25T00:00:00"/>
    <x v="16"/>
    <s v="US$"/>
    <x v="1169"/>
    <n v="0"/>
    <n v="100000"/>
    <n v="0"/>
    <n v="0"/>
    <n v="0"/>
    <n v="0.27600000000000002"/>
    <s v="Low"/>
    <n v="27600"/>
    <m/>
    <m/>
    <m/>
    <m/>
    <m/>
    <m/>
    <m/>
    <m/>
    <m/>
  </r>
  <r>
    <s v="DIVIDENDO US$ 0,275"/>
    <d v="2021-08-27T00:00:00"/>
    <x v="1335"/>
    <s v="US$"/>
    <x v="1202"/>
    <n v="0"/>
    <n v="100000"/>
    <n v="0"/>
    <n v="0"/>
    <n v="0"/>
    <n v="0.27500000000000002"/>
    <s v="Low"/>
    <n v="27500"/>
    <m/>
    <m/>
    <m/>
    <m/>
    <m/>
    <m/>
    <m/>
    <m/>
    <m/>
  </r>
  <r>
    <s v="DIVIDENDO US$ 0,275083"/>
    <d v="2021-09-01T00:00:00"/>
    <x v="437"/>
    <s v="US$"/>
    <x v="1141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21-05-28T00:00:00"/>
    <x v="1036"/>
    <s v="US$"/>
    <x v="1202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21-02-26T00:00:00"/>
    <x v="834"/>
    <s v="US$"/>
    <x v="1202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20-12-04T00:00:00"/>
    <x v="492"/>
    <s v="US$"/>
    <x v="1202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16-12-30T00:00:00"/>
    <x v="288"/>
    <s v="US$"/>
    <x v="1153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16-10-03T00:00:00"/>
    <x v="259"/>
    <s v="US$"/>
    <x v="1153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16-07-01T00:00:00"/>
    <x v="1004"/>
    <s v="US$"/>
    <x v="1153"/>
    <n v="0"/>
    <n v="100000"/>
    <n v="0"/>
    <n v="0"/>
    <n v="0"/>
    <n v="0.27500000000000002"/>
    <s v="Low"/>
    <n v="27500"/>
    <m/>
    <m/>
    <m/>
    <m/>
    <m/>
    <m/>
    <m/>
    <m/>
    <m/>
  </r>
  <r>
    <s v="DIVIDENDO US$ 0,275"/>
    <d v="2016-04-04T00:00:00"/>
    <x v="6"/>
    <s v="US$"/>
    <x v="1153"/>
    <n v="0"/>
    <n v="100000"/>
    <n v="0"/>
    <n v="0"/>
    <n v="0"/>
    <n v="0.27500000000000002"/>
    <s v="Low"/>
    <n v="27500"/>
    <m/>
    <m/>
    <m/>
    <m/>
    <m/>
    <m/>
    <m/>
    <m/>
    <m/>
  </r>
  <r>
    <s v="DIVIDENDO US$ 0,27371"/>
    <d v="2018-03-22T00:00:00"/>
    <x v="207"/>
    <s v="US$"/>
    <x v="1174"/>
    <n v="0"/>
    <n v="100000"/>
    <n v="0"/>
    <n v="0"/>
    <n v="0"/>
    <n v="0.27400000000000002"/>
    <s v="Low"/>
    <n v="27400"/>
    <m/>
    <m/>
    <m/>
    <m/>
    <m/>
    <m/>
    <m/>
    <m/>
    <m/>
  </r>
  <r>
    <s v="DIVIDENDO US$ 0,2725"/>
    <d v="2017-11-06T00:00:00"/>
    <x v="1285"/>
    <s v="US$"/>
    <x v="1193"/>
    <n v="0"/>
    <n v="100000"/>
    <n v="0"/>
    <n v="0"/>
    <n v="0"/>
    <n v="0.27300000000000002"/>
    <s v="Low"/>
    <n v="27300"/>
    <m/>
    <m/>
    <m/>
    <m/>
    <m/>
    <m/>
    <m/>
    <m/>
    <m/>
  </r>
  <r>
    <s v="DIVIDENDO US$ 0,2725"/>
    <d v="2017-08-03T00:00:00"/>
    <x v="1286"/>
    <s v="US$"/>
    <x v="1193"/>
    <n v="0"/>
    <n v="100000"/>
    <n v="0"/>
    <n v="0"/>
    <n v="0"/>
    <n v="0.27300000000000002"/>
    <s v="Low"/>
    <n v="27300"/>
    <m/>
    <m/>
    <m/>
    <m/>
    <m/>
    <m/>
    <m/>
    <m/>
    <m/>
  </r>
  <r>
    <s v="DIVIDENDO US$ 0,2725"/>
    <d v="2017-05-03T00:00:00"/>
    <x v="574"/>
    <s v="US$"/>
    <x v="1193"/>
    <n v="0"/>
    <n v="100000"/>
    <n v="0"/>
    <n v="0"/>
    <n v="0"/>
    <n v="0.27300000000000002"/>
    <s v="Low"/>
    <n v="27300"/>
    <m/>
    <m/>
    <m/>
    <m/>
    <m/>
    <m/>
    <m/>
    <m/>
    <m/>
  </r>
  <r>
    <s v="DIVIDENDO US$ 0,272366"/>
    <d v="2020-06-15T00:00:00"/>
    <x v="2"/>
    <s v="US$"/>
    <x v="1135"/>
    <n v="0"/>
    <n v="100000"/>
    <n v="0"/>
    <n v="0"/>
    <n v="0"/>
    <n v="0.27200000000000002"/>
    <s v="Low"/>
    <n v="27200"/>
    <m/>
    <m/>
    <m/>
    <m/>
    <m/>
    <m/>
    <m/>
    <m/>
    <m/>
  </r>
  <r>
    <s v="DIVIDENDO US$ 0,272291"/>
    <d v="2015-06-24T00:00:00"/>
    <x v="971"/>
    <s v="US$"/>
    <x v="1114"/>
    <n v="0"/>
    <n v="100000"/>
    <n v="0"/>
    <n v="0"/>
    <n v="0"/>
    <n v="0.27200000000000002"/>
    <s v="Low"/>
    <n v="27200"/>
    <m/>
    <m/>
    <m/>
    <m/>
    <m/>
    <m/>
    <m/>
    <m/>
    <m/>
  </r>
  <r>
    <s v="DIVIDENDO INF 0 $ 0,00694"/>
    <d v="2017-08-18T00:00:00"/>
    <x v="471"/>
    <s v="$"/>
    <x v="694"/>
    <n v="0"/>
    <n v="3883012"/>
    <n v="0"/>
    <n v="0"/>
    <n v="0"/>
    <n v="7.0000000000000001E-3"/>
    <s v="Low"/>
    <n v="27181.083999999999"/>
    <m/>
    <m/>
    <m/>
    <m/>
    <m/>
    <m/>
    <m/>
    <m/>
    <m/>
  </r>
  <r>
    <s v="DIVIDENDO INF 0 $ 0,006525"/>
    <d v="2017-04-06T00:00:00"/>
    <x v="869"/>
    <s v="$"/>
    <x v="694"/>
    <n v="0"/>
    <n v="3883012"/>
    <n v="0"/>
    <n v="0"/>
    <n v="0"/>
    <n v="7.0000000000000001E-3"/>
    <s v="Low"/>
    <n v="27181.083999999999"/>
    <m/>
    <m/>
    <m/>
    <m/>
    <m/>
    <m/>
    <m/>
    <m/>
    <m/>
  </r>
  <r>
    <s v="DIVIDENDO PROV US$ 0,005490706351166020"/>
    <d v="2020-11-12T00:00:00"/>
    <x v="325"/>
    <s v="US$"/>
    <x v="991"/>
    <n v="0"/>
    <n v="5435002"/>
    <n v="0"/>
    <n v="0"/>
    <n v="0"/>
    <n v="5.0000000000000001E-3"/>
    <s v="Low"/>
    <n v="27175.01"/>
    <m/>
    <m/>
    <m/>
    <m/>
    <m/>
    <m/>
    <m/>
    <m/>
    <m/>
  </r>
  <r>
    <s v="DIVIDENDO PROV US$ 0,00483483354743936"/>
    <d v="2020-10-22T00:00:00"/>
    <x v="216"/>
    <s v="US$"/>
    <x v="991"/>
    <n v="0"/>
    <n v="5435002"/>
    <n v="0"/>
    <n v="0"/>
    <n v="0"/>
    <n v="5.0000000000000001E-3"/>
    <s v="Low"/>
    <n v="27175.01"/>
    <m/>
    <m/>
    <m/>
    <m/>
    <m/>
    <m/>
    <m/>
    <m/>
    <m/>
  </r>
  <r>
    <s v="DIVIDENDO US$ 0,271211"/>
    <d v="2017-03-24T00:00:00"/>
    <x v="754"/>
    <s v="US$"/>
    <x v="1206"/>
    <n v="0"/>
    <n v="100000"/>
    <n v="0"/>
    <n v="0"/>
    <n v="0"/>
    <n v="0.27100000000000002"/>
    <s v="Low"/>
    <n v="27100"/>
    <m/>
    <m/>
    <m/>
    <m/>
    <m/>
    <m/>
    <m/>
    <m/>
    <m/>
  </r>
  <r>
    <s v="DIVIDENDO PROV US$ 0,02651679"/>
    <d v="2021-02-11T00:00:00"/>
    <x v="1268"/>
    <s v="US$"/>
    <x v="775"/>
    <n v="0"/>
    <n v="1000000"/>
    <n v="0"/>
    <n v="0"/>
    <n v="0"/>
    <n v="2.7E-2"/>
    <s v="Low"/>
    <n v="27000"/>
    <m/>
    <m/>
    <m/>
    <m/>
    <m/>
    <m/>
    <m/>
    <m/>
    <m/>
  </r>
  <r>
    <s v="DIVIDENDO US$ 0,269569"/>
    <d v="2020-09-23T00:00:00"/>
    <x v="891"/>
    <s v="US$"/>
    <x v="1044"/>
    <n v="0"/>
    <n v="100000"/>
    <n v="0"/>
    <n v="0"/>
    <n v="0"/>
    <n v="0.27"/>
    <s v="Low"/>
    <n v="27000"/>
    <m/>
    <m/>
    <m/>
    <m/>
    <m/>
    <m/>
    <m/>
    <m/>
    <m/>
  </r>
  <r>
    <s v="DIVIDENDO US$ 0,270096"/>
    <d v="2019-08-01T00:00:00"/>
    <x v="1187"/>
    <s v="US$"/>
    <x v="1067"/>
    <n v="0"/>
    <n v="100000"/>
    <n v="0"/>
    <n v="0"/>
    <n v="0"/>
    <n v="0.27"/>
    <s v="Low"/>
    <n v="27000"/>
    <m/>
    <m/>
    <m/>
    <m/>
    <m/>
    <m/>
    <m/>
    <m/>
    <m/>
  </r>
  <r>
    <s v="DIVIDENDO US$ 0,269685"/>
    <d v="2019-03-20T00:00:00"/>
    <x v="1213"/>
    <s v="US$"/>
    <x v="1044"/>
    <n v="0"/>
    <n v="100000"/>
    <n v="0"/>
    <n v="0"/>
    <n v="0"/>
    <n v="0.27"/>
    <s v="Low"/>
    <n v="27000"/>
    <m/>
    <m/>
    <m/>
    <m/>
    <m/>
    <m/>
    <m/>
    <m/>
    <m/>
  </r>
  <r>
    <s v="DIVIDENDO US$ 0,269731"/>
    <d v="2018-12-18T00:00:00"/>
    <x v="1199"/>
    <s v="US$"/>
    <x v="1108"/>
    <n v="0"/>
    <n v="100000"/>
    <n v="0"/>
    <n v="0"/>
    <n v="0"/>
    <n v="0.27"/>
    <s v="Low"/>
    <n v="27000"/>
    <m/>
    <m/>
    <m/>
    <m/>
    <m/>
    <m/>
    <m/>
    <m/>
    <m/>
  </r>
  <r>
    <s v="DIVIDENDO US$ 0,269203"/>
    <d v="2021-03-01T00:00:00"/>
    <x v="1245"/>
    <s v="US$"/>
    <x v="1159"/>
    <n v="0"/>
    <n v="100000"/>
    <n v="0"/>
    <n v="0"/>
    <n v="0"/>
    <n v="0.26900000000000002"/>
    <s v="Low"/>
    <n v="26900"/>
    <m/>
    <m/>
    <m/>
    <m/>
    <m/>
    <m/>
    <m/>
    <m/>
    <m/>
  </r>
  <r>
    <s v="DIVIDENDO US$ 0,269092"/>
    <d v="2017-12-19T00:00:00"/>
    <x v="951"/>
    <s v="US$"/>
    <x v="1206"/>
    <n v="0"/>
    <n v="100000"/>
    <n v="0"/>
    <n v="0"/>
    <n v="0"/>
    <n v="0.26900000000000002"/>
    <s v="Low"/>
    <n v="26900"/>
    <m/>
    <m/>
    <m/>
    <m/>
    <m/>
    <m/>
    <m/>
    <m/>
    <m/>
  </r>
  <r>
    <s v="DIVIDENDO PROV 0 US$ 0,00235311553449"/>
    <d v="2020-09-23T00:00:00"/>
    <x v="891"/>
    <s v="US$"/>
    <x v="1012"/>
    <n v="0"/>
    <n v="13440904"/>
    <n v="0"/>
    <n v="0"/>
    <n v="0"/>
    <n v="2E-3"/>
    <s v="Low"/>
    <n v="26881.808000000001"/>
    <m/>
    <m/>
    <m/>
    <m/>
    <m/>
    <m/>
    <m/>
    <m/>
    <m/>
  </r>
  <r>
    <s v="DIVIDENDO PROV US$ 0,00230274689857"/>
    <d v="2020-07-24T00:00:00"/>
    <x v="449"/>
    <s v="US$"/>
    <x v="992"/>
    <n v="0"/>
    <n v="13440904"/>
    <n v="0"/>
    <n v="0"/>
    <n v="0"/>
    <n v="2E-3"/>
    <s v="Low"/>
    <n v="26881.808000000001"/>
    <m/>
    <m/>
    <m/>
    <m/>
    <m/>
    <m/>
    <m/>
    <m/>
    <m/>
  </r>
  <r>
    <s v="DIVIDENDO US$ 0,267259"/>
    <d v="2021-02-01T00:00:00"/>
    <x v="374"/>
    <s v="US$"/>
    <x v="1159"/>
    <n v="0"/>
    <n v="100000"/>
    <n v="0"/>
    <n v="0"/>
    <n v="0"/>
    <n v="0.26700000000000002"/>
    <s v="Low"/>
    <n v="26700"/>
    <m/>
    <m/>
    <m/>
    <m/>
    <m/>
    <m/>
    <m/>
    <m/>
    <m/>
  </r>
  <r>
    <s v="DIVIDENDO US$ 0,266911"/>
    <d v="2017-09-26T00:00:00"/>
    <x v="706"/>
    <s v="US$"/>
    <x v="1145"/>
    <n v="0"/>
    <n v="100000"/>
    <n v="0"/>
    <n v="0"/>
    <n v="0"/>
    <n v="0.26700000000000002"/>
    <s v="Low"/>
    <n v="26700"/>
    <m/>
    <m/>
    <m/>
    <m/>
    <m/>
    <m/>
    <m/>
    <m/>
    <m/>
  </r>
  <r>
    <s v="DIVIDENDO US$ 0,2662"/>
    <d v="2020-12-29T00:00:00"/>
    <x v="1203"/>
    <s v="US$"/>
    <x v="1125"/>
    <n v="0"/>
    <n v="100000"/>
    <n v="0"/>
    <n v="0"/>
    <n v="0"/>
    <n v="0.26600000000000001"/>
    <s v="Low"/>
    <n v="26600"/>
    <m/>
    <m/>
    <m/>
    <m/>
    <m/>
    <m/>
    <m/>
    <m/>
    <m/>
  </r>
  <r>
    <s v="DIVIDENDO US$ 0,266326"/>
    <d v="2019-12-16T00:00:00"/>
    <x v="892"/>
    <s v="US$"/>
    <x v="1115"/>
    <n v="0"/>
    <n v="100000"/>
    <n v="0"/>
    <n v="0"/>
    <n v="0"/>
    <n v="0.26600000000000001"/>
    <s v="Low"/>
    <n v="26600"/>
    <m/>
    <m/>
    <m/>
    <m/>
    <m/>
    <m/>
    <m/>
    <m/>
    <m/>
  </r>
  <r>
    <s v="DIVIDENDO US$ 0,265983"/>
    <d v="2016-06-22T00:00:00"/>
    <x v="954"/>
    <s v="US$"/>
    <x v="1115"/>
    <n v="0"/>
    <n v="100000"/>
    <n v="0"/>
    <n v="0"/>
    <n v="0"/>
    <n v="0.26600000000000001"/>
    <s v="Low"/>
    <n v="26600"/>
    <m/>
    <m/>
    <m/>
    <m/>
    <m/>
    <m/>
    <m/>
    <m/>
    <m/>
  </r>
  <r>
    <s v="DIVIDENDO US$ 0,265599"/>
    <d v="2015-03-25T00:00:00"/>
    <x v="758"/>
    <s v="US$"/>
    <x v="1044"/>
    <n v="0"/>
    <n v="100000"/>
    <n v="0"/>
    <n v="0"/>
    <n v="0"/>
    <n v="0.26600000000000001"/>
    <s v="Low"/>
    <n v="26600"/>
    <m/>
    <m/>
    <m/>
    <m/>
    <m/>
    <m/>
    <m/>
    <m/>
    <m/>
  </r>
  <r>
    <s v="DIVIDENDO US$ 0,265321"/>
    <d v="2019-06-17T00:00:00"/>
    <x v="191"/>
    <s v="US$"/>
    <x v="1044"/>
    <n v="0"/>
    <n v="100000"/>
    <n v="0"/>
    <n v="0"/>
    <n v="0"/>
    <n v="0.26500000000000001"/>
    <s v="Low"/>
    <n v="26500"/>
    <m/>
    <m/>
    <m/>
    <m/>
    <m/>
    <m/>
    <m/>
    <m/>
    <m/>
  </r>
  <r>
    <s v="DIVIDENDO US$ 0,265"/>
    <d v="2017-10-12T00:00:00"/>
    <x v="1386"/>
    <s v="US$"/>
    <x v="1170"/>
    <n v="0"/>
    <n v="100000"/>
    <n v="0"/>
    <n v="0"/>
    <n v="0"/>
    <n v="0.26500000000000001"/>
    <s v="Low"/>
    <n v="26500"/>
    <m/>
    <m/>
    <m/>
    <m/>
    <m/>
    <m/>
    <m/>
    <m/>
    <m/>
  </r>
  <r>
    <s v="DIVIDENDO US$ 0,265"/>
    <d v="2017-07-12T00:00:00"/>
    <x v="1387"/>
    <s v="US$"/>
    <x v="1170"/>
    <n v="0"/>
    <n v="100000"/>
    <n v="0"/>
    <n v="0"/>
    <n v="0"/>
    <n v="0.26500000000000001"/>
    <s v="Low"/>
    <n v="26500"/>
    <m/>
    <m/>
    <m/>
    <m/>
    <m/>
    <m/>
    <m/>
    <m/>
    <m/>
  </r>
  <r>
    <s v="DIVIDENDO US$ 0,265"/>
    <d v="2017-04-11T00:00:00"/>
    <x v="131"/>
    <s v="US$"/>
    <x v="1170"/>
    <n v="0"/>
    <n v="100000"/>
    <n v="0"/>
    <n v="0"/>
    <n v="0"/>
    <n v="0.26500000000000001"/>
    <s v="Low"/>
    <n v="26500"/>
    <m/>
    <m/>
    <m/>
    <m/>
    <m/>
    <m/>
    <m/>
    <m/>
    <m/>
  </r>
  <r>
    <s v="DIVIDENDO PROV 0 US$ 0,265"/>
    <d v="2017-01-11T00:00:00"/>
    <x v="651"/>
    <s v="US$"/>
    <x v="1170"/>
    <n v="0"/>
    <n v="100000"/>
    <n v="0"/>
    <n v="0"/>
    <n v="0"/>
    <n v="0.26500000000000001"/>
    <s v="Low"/>
    <n v="26500"/>
    <m/>
    <m/>
    <m/>
    <m/>
    <m/>
    <m/>
    <m/>
    <m/>
    <m/>
  </r>
  <r>
    <s v="DIVIDENDO  US$ 0,263672"/>
    <d v="2019-12-16T00:00:00"/>
    <x v="892"/>
    <s v="US$"/>
    <x v="1174"/>
    <n v="0"/>
    <n v="100000"/>
    <n v="0"/>
    <n v="0"/>
    <n v="0"/>
    <n v="0.26400000000000001"/>
    <s v="Low"/>
    <n v="26400"/>
    <m/>
    <m/>
    <m/>
    <m/>
    <m/>
    <m/>
    <m/>
    <m/>
    <m/>
  </r>
  <r>
    <s v="DIVIDENDO US$ 0,264"/>
    <d v="2016-12-19T00:00:00"/>
    <x v="894"/>
    <s v="US$"/>
    <x v="1050"/>
    <n v="0"/>
    <n v="100000"/>
    <n v="0"/>
    <n v="0"/>
    <n v="0"/>
    <n v="0.26400000000000001"/>
    <s v="Low"/>
    <n v="26400"/>
    <m/>
    <m/>
    <m/>
    <m/>
    <m/>
    <m/>
    <m/>
    <m/>
    <m/>
  </r>
  <r>
    <s v="DIVIDENDO US$ 0,263938"/>
    <d v="2015-12-24T00:00:00"/>
    <x v="968"/>
    <s v="US$"/>
    <x v="1044"/>
    <n v="0"/>
    <n v="100000"/>
    <n v="0"/>
    <n v="0"/>
    <n v="0"/>
    <n v="0.26400000000000001"/>
    <s v="Low"/>
    <n v="26400"/>
    <m/>
    <m/>
    <m/>
    <m/>
    <m/>
    <m/>
    <m/>
    <m/>
    <m/>
  </r>
  <r>
    <s v="DIVIDENDO PROV US$ 0,02164410139518860"/>
    <d v="2021-04-07T00:00:00"/>
    <x v="908"/>
    <s v="US$"/>
    <x v="929"/>
    <n v="0"/>
    <n v="1196041"/>
    <n v="0"/>
    <n v="0"/>
    <n v="0"/>
    <n v="2.1999999999999999E-2"/>
    <s v="Low"/>
    <n v="26312.901999999998"/>
    <m/>
    <m/>
    <m/>
    <m/>
    <m/>
    <m/>
    <m/>
    <m/>
    <m/>
  </r>
  <r>
    <s v="DIVIDENDO US$ 0,263149"/>
    <d v="2020-06-15T00:00:00"/>
    <x v="2"/>
    <s v="US$"/>
    <x v="1016"/>
    <n v="0"/>
    <n v="100000"/>
    <n v="0"/>
    <n v="0"/>
    <n v="0"/>
    <n v="0.26300000000000001"/>
    <s v="Low"/>
    <n v="26300"/>
    <m/>
    <m/>
    <m/>
    <m/>
    <m/>
    <m/>
    <m/>
    <m/>
    <m/>
  </r>
  <r>
    <s v="DIVIDENDO US$ 0,262782"/>
    <d v="2016-12-21T00:00:00"/>
    <x v="854"/>
    <s v="US$"/>
    <x v="1179"/>
    <n v="0"/>
    <n v="100000"/>
    <n v="0"/>
    <n v="0"/>
    <n v="0"/>
    <n v="0.26300000000000001"/>
    <s v="Low"/>
    <n v="26300"/>
    <m/>
    <m/>
    <m/>
    <m/>
    <m/>
    <m/>
    <m/>
    <m/>
    <m/>
  </r>
  <r>
    <s v="DIVIDENDO PROV US$ 0,260808"/>
    <d v="2020-03-25T00:00:00"/>
    <x v="731"/>
    <s v="US$"/>
    <x v="1044"/>
    <n v="0"/>
    <n v="100000"/>
    <n v="0"/>
    <n v="0"/>
    <n v="0"/>
    <n v="0.26100000000000001"/>
    <s v="Low"/>
    <n v="26100"/>
    <m/>
    <m/>
    <m/>
    <m/>
    <m/>
    <m/>
    <m/>
    <m/>
    <m/>
  </r>
  <r>
    <s v="DIVIDENDO PROV EURO 0,0319505408"/>
    <d v="2021-08-31T00:00:00"/>
    <x v="414"/>
    <s v="EURO"/>
    <x v="1201"/>
    <n v="0"/>
    <n v="814974"/>
    <n v="0"/>
    <n v="0"/>
    <n v="0"/>
    <n v="3.2000000000000001E-2"/>
    <s v="Low"/>
    <n v="26079.168000000001"/>
    <m/>
    <m/>
    <m/>
    <m/>
    <m/>
    <m/>
    <m/>
    <m/>
    <m/>
  </r>
  <r>
    <s v="DIVIDENDO PROV 0 US$ 0,259959"/>
    <d v="2021-06-10T00:00:00"/>
    <x v="103"/>
    <s v="US$"/>
    <x v="1097"/>
    <n v="0"/>
    <n v="100000"/>
    <n v="0"/>
    <n v="0"/>
    <n v="0"/>
    <n v="0.26"/>
    <s v="Low"/>
    <n v="26000"/>
    <m/>
    <m/>
    <m/>
    <m/>
    <m/>
    <m/>
    <m/>
    <m/>
    <m/>
  </r>
  <r>
    <s v="DIVIDENDO US$ 0,26"/>
    <d v="2019-06-27T00:00:00"/>
    <x v="1494"/>
    <s v="US$"/>
    <x v="1204"/>
    <n v="0"/>
    <n v="100000"/>
    <n v="0"/>
    <n v="0"/>
    <n v="0"/>
    <n v="0.26"/>
    <s v="Low"/>
    <n v="26000"/>
    <m/>
    <m/>
    <m/>
    <m/>
    <m/>
    <m/>
    <m/>
    <m/>
    <m/>
  </r>
  <r>
    <s v="DIVIDENDO PROV 0 US$ 0,26"/>
    <d v="2019-03-28T00:00:00"/>
    <x v="1495"/>
    <s v="US$"/>
    <x v="1204"/>
    <n v="0"/>
    <n v="100000"/>
    <n v="0"/>
    <n v="0"/>
    <n v="0"/>
    <n v="0.26"/>
    <s v="Low"/>
    <n v="26000"/>
    <m/>
    <m/>
    <m/>
    <m/>
    <m/>
    <m/>
    <m/>
    <m/>
    <m/>
  </r>
  <r>
    <s v="DIVIDENDO US$ 0,26"/>
    <d v="2018-12-28T00:00:00"/>
    <x v="1496"/>
    <s v="US$"/>
    <x v="1204"/>
    <n v="0"/>
    <n v="100000"/>
    <n v="0"/>
    <n v="0"/>
    <n v="0"/>
    <n v="0.26"/>
    <s v="Low"/>
    <n v="26000"/>
    <m/>
    <m/>
    <m/>
    <m/>
    <m/>
    <m/>
    <m/>
    <m/>
    <m/>
  </r>
  <r>
    <s v="DIVIDENDO US$ 0,26"/>
    <d v="2018-09-27T00:00:00"/>
    <x v="877"/>
    <s v="US$"/>
    <x v="1204"/>
    <n v="0"/>
    <n v="100000"/>
    <n v="0"/>
    <n v="0"/>
    <n v="0"/>
    <n v="0.26"/>
    <s v="Low"/>
    <n v="26000"/>
    <m/>
    <m/>
    <m/>
    <m/>
    <m/>
    <m/>
    <m/>
    <m/>
    <m/>
  </r>
  <r>
    <s v="DIVIDENDO PROV US$ 0,0263851717"/>
    <d v="2017-11-16T00:00:00"/>
    <x v="326"/>
    <s v="US$"/>
    <x v="794"/>
    <n v="0"/>
    <n v="1000000"/>
    <n v="0"/>
    <n v="0"/>
    <n v="0"/>
    <n v="2.5999999999999999E-2"/>
    <s v="Low"/>
    <n v="26000"/>
    <m/>
    <m/>
    <m/>
    <m/>
    <m/>
    <m/>
    <m/>
    <m/>
    <m/>
  </r>
  <r>
    <s v="DIVIDENDO US$ 0,025528118"/>
    <d v="2017-07-25T00:00:00"/>
    <x v="693"/>
    <s v="US$"/>
    <x v="892"/>
    <n v="0"/>
    <n v="1000000"/>
    <n v="0"/>
    <n v="0"/>
    <n v="0"/>
    <n v="2.5999999999999999E-2"/>
    <s v="Low"/>
    <n v="26000"/>
    <m/>
    <m/>
    <m/>
    <m/>
    <m/>
    <m/>
    <m/>
    <m/>
    <m/>
  </r>
  <r>
    <s v="DIVIDENDO US$ 0,26"/>
    <d v="2017-02-03T00:00:00"/>
    <x v="1472"/>
    <s v="US$"/>
    <x v="1193"/>
    <n v="0"/>
    <n v="100000"/>
    <n v="0"/>
    <n v="0"/>
    <n v="0"/>
    <n v="0.26"/>
    <s v="Low"/>
    <n v="26000"/>
    <m/>
    <m/>
    <m/>
    <m/>
    <m/>
    <m/>
    <m/>
    <m/>
    <m/>
  </r>
  <r>
    <s v="DIVIDENDO US$ 0,26"/>
    <d v="2017-01-04T00:00:00"/>
    <x v="288"/>
    <s v="US$"/>
    <x v="119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11-03T00:00:00"/>
    <x v="1474"/>
    <s v="US$"/>
    <x v="1193"/>
    <n v="0"/>
    <n v="100000"/>
    <n v="0"/>
    <n v="0"/>
    <n v="0"/>
    <n v="0.26"/>
    <s v="Low"/>
    <n v="26000"/>
    <m/>
    <m/>
    <m/>
    <m/>
    <m/>
    <m/>
    <m/>
    <m/>
    <m/>
  </r>
  <r>
    <s v="DIVIDENDO US$ 0,26"/>
    <d v="2016-10-12T00:00:00"/>
    <x v="1388"/>
    <s v="US$"/>
    <x v="117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10-03T00:00:00"/>
    <x v="259"/>
    <s v="US$"/>
    <x v="119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8-03T00:00:00"/>
    <x v="1475"/>
    <s v="US$"/>
    <x v="1193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7-13T00:00:00"/>
    <x v="564"/>
    <s v="US$"/>
    <x v="117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7-05T00:00:00"/>
    <x v="1004"/>
    <s v="US$"/>
    <x v="119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5-04T00:00:00"/>
    <x v="1361"/>
    <s v="US$"/>
    <x v="1193"/>
    <n v="0"/>
    <n v="100000"/>
    <n v="0"/>
    <n v="0"/>
    <n v="0"/>
    <n v="0.26"/>
    <s v="Low"/>
    <n v="26000"/>
    <m/>
    <m/>
    <m/>
    <m/>
    <m/>
    <m/>
    <m/>
    <m/>
    <m/>
  </r>
  <r>
    <s v="DIVIDENDO  US$ 0,26"/>
    <d v="2016-04-13T00:00:00"/>
    <x v="448"/>
    <s v="US$"/>
    <x v="117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4-04T00:00:00"/>
    <x v="6"/>
    <s v="US$"/>
    <x v="1190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2-03T00:00:00"/>
    <x v="1418"/>
    <s v="US$"/>
    <x v="1193"/>
    <n v="0"/>
    <n v="100000"/>
    <n v="0"/>
    <n v="0"/>
    <n v="0"/>
    <n v="0.26"/>
    <s v="Low"/>
    <n v="26000"/>
    <m/>
    <m/>
    <m/>
    <m/>
    <m/>
    <m/>
    <m/>
    <m/>
    <m/>
  </r>
  <r>
    <s v="DIVIDENDO US$ 0,26"/>
    <d v="2016-01-13T00:00:00"/>
    <x v="1389"/>
    <s v="US$"/>
    <x v="1170"/>
    <n v="0"/>
    <n v="100000"/>
    <n v="0"/>
    <n v="0"/>
    <n v="0"/>
    <n v="0.26"/>
    <s v="Low"/>
    <n v="26000"/>
    <m/>
    <m/>
    <m/>
    <m/>
    <m/>
    <m/>
    <m/>
    <m/>
    <m/>
  </r>
  <r>
    <s v="DIVIDENDO US$ 0,26"/>
    <d v="2015-03-31T00:00:00"/>
    <x v="189"/>
    <s v="US$"/>
    <x v="1173"/>
    <n v="0"/>
    <n v="100000"/>
    <n v="0"/>
    <n v="0"/>
    <n v="0"/>
    <n v="0.26"/>
    <s v="Low"/>
    <n v="26000"/>
    <m/>
    <m/>
    <m/>
    <m/>
    <m/>
    <m/>
    <m/>
    <m/>
    <m/>
  </r>
  <r>
    <s v="DIVIDENDO US$ 0,260409"/>
    <d v="2015-03-25T00:00:00"/>
    <x v="758"/>
    <s v="US$"/>
    <x v="1127"/>
    <n v="0"/>
    <n v="100000"/>
    <n v="0"/>
    <n v="0"/>
    <n v="0"/>
    <n v="0.26"/>
    <s v="Low"/>
    <n v="26000"/>
    <m/>
    <m/>
    <m/>
    <m/>
    <m/>
    <m/>
    <m/>
    <m/>
    <m/>
  </r>
  <r>
    <s v="DIVIDENDO US$ 0,26"/>
    <d v="2015-01-07T00:00:00"/>
    <x v="1218"/>
    <s v="US$"/>
    <x v="1173"/>
    <n v="0"/>
    <n v="100000"/>
    <n v="0"/>
    <n v="0"/>
    <n v="0"/>
    <n v="0.26"/>
    <s v="Low"/>
    <n v="26000"/>
    <m/>
    <m/>
    <m/>
    <m/>
    <m/>
    <m/>
    <m/>
    <m/>
    <m/>
  </r>
  <r>
    <s v="DIVIDENDO US$ 0,78"/>
    <d v="2016-12-19T00:00:00"/>
    <x v="894"/>
    <s v="US$"/>
    <x v="1138"/>
    <n v="0"/>
    <n v="33333"/>
    <n v="0"/>
    <n v="0"/>
    <n v="0"/>
    <n v="0.78"/>
    <s v="Low"/>
    <n v="25999.74"/>
    <m/>
    <m/>
    <m/>
    <m/>
    <m/>
    <m/>
    <m/>
    <m/>
    <m/>
  </r>
  <r>
    <s v="DIVIDENDO US$ 0,259231"/>
    <d v="2017-09-26T00:00:00"/>
    <x v="706"/>
    <s v="US$"/>
    <x v="1174"/>
    <n v="0"/>
    <n v="100000"/>
    <n v="0"/>
    <n v="0"/>
    <n v="0"/>
    <n v="0.25900000000000001"/>
    <s v="Low"/>
    <n v="25900"/>
    <m/>
    <m/>
    <m/>
    <m/>
    <m/>
    <m/>
    <m/>
    <m/>
    <m/>
  </r>
  <r>
    <s v="DIVIDENDO US$ 0,258184"/>
    <d v="2020-06-15T00:00:00"/>
    <x v="2"/>
    <s v="US$"/>
    <x v="1179"/>
    <n v="0"/>
    <n v="100000"/>
    <n v="0"/>
    <n v="0"/>
    <n v="0"/>
    <n v="0.25800000000000001"/>
    <s v="Low"/>
    <n v="25800"/>
    <m/>
    <m/>
    <m/>
    <m/>
    <m/>
    <m/>
    <m/>
    <m/>
    <m/>
  </r>
  <r>
    <s v="DIVIDENDO US$ 0,258491"/>
    <d v="2017-06-01T00:00:00"/>
    <x v="932"/>
    <s v="US$"/>
    <x v="1067"/>
    <n v="0"/>
    <n v="100000"/>
    <n v="0"/>
    <n v="0"/>
    <n v="0"/>
    <n v="0.25800000000000001"/>
    <s v="Low"/>
    <n v="25800"/>
    <m/>
    <m/>
    <m/>
    <m/>
    <m/>
    <m/>
    <m/>
    <m/>
    <m/>
  </r>
  <r>
    <s v="DIVIDENDO PROV US$ 0,256656"/>
    <d v="2021-06-01T00:00:00"/>
    <x v="485"/>
    <s v="US$"/>
    <x v="1159"/>
    <n v="0"/>
    <n v="100000"/>
    <n v="0"/>
    <n v="0"/>
    <n v="0"/>
    <n v="0.25700000000000001"/>
    <s v="Low"/>
    <n v="25700"/>
    <m/>
    <m/>
    <m/>
    <m/>
    <m/>
    <m/>
    <m/>
    <m/>
    <m/>
  </r>
  <r>
    <s v="DIVIDENDO US$ 0,25732"/>
    <d v="2016-03-23T00:00:00"/>
    <x v="1015"/>
    <s v="US$"/>
    <x v="1145"/>
    <n v="0"/>
    <n v="100000"/>
    <n v="0"/>
    <n v="0"/>
    <n v="0"/>
    <n v="0.25700000000000001"/>
    <s v="Low"/>
    <n v="25700"/>
    <m/>
    <m/>
    <m/>
    <m/>
    <m/>
    <m/>
    <m/>
    <m/>
    <m/>
  </r>
  <r>
    <s v="DIVIDENDO US$ 0,767"/>
    <d v="2017-12-18T00:00:00"/>
    <x v="246"/>
    <s v="US$"/>
    <x v="1192"/>
    <n v="0"/>
    <n v="33333"/>
    <n v="0"/>
    <n v="0"/>
    <n v="0"/>
    <n v="0.76700000000000002"/>
    <s v="Low"/>
    <n v="25566.411"/>
    <m/>
    <m/>
    <m/>
    <m/>
    <m/>
    <m/>
    <m/>
    <m/>
    <m/>
  </r>
  <r>
    <s v="DIVIDENDO US$ 0,255166"/>
    <d v="2021-05-03T00:00:00"/>
    <x v="314"/>
    <s v="US$"/>
    <x v="1159"/>
    <n v="0"/>
    <n v="100000"/>
    <n v="0"/>
    <n v="0"/>
    <n v="0"/>
    <n v="0.255"/>
    <s v="Low"/>
    <n v="25500"/>
    <m/>
    <m/>
    <m/>
    <m/>
    <m/>
    <m/>
    <m/>
    <m/>
    <m/>
  </r>
  <r>
    <s v="DIVIDENDO US$ 0,25537"/>
    <d v="2016-12-22T00:00:00"/>
    <x v="135"/>
    <s v="US$"/>
    <x v="981"/>
    <n v="0"/>
    <n v="100000"/>
    <n v="0"/>
    <n v="0"/>
    <n v="0"/>
    <n v="0.255"/>
    <s v="Low"/>
    <n v="25500"/>
    <m/>
    <m/>
    <m/>
    <m/>
    <m/>
    <m/>
    <m/>
    <m/>
    <m/>
  </r>
  <r>
    <s v="DIVIDENDO US$ 0,255"/>
    <d v="2016-06-28T00:00:00"/>
    <x v="1497"/>
    <s v="US$"/>
    <x v="1177"/>
    <n v="0"/>
    <n v="100000"/>
    <n v="0"/>
    <n v="0"/>
    <n v="0"/>
    <n v="0.255"/>
    <s v="Low"/>
    <n v="25500"/>
    <m/>
    <m/>
    <m/>
    <m/>
    <m/>
    <m/>
    <m/>
    <m/>
    <m/>
  </r>
  <r>
    <s v="DIVIDENDO US$ 0,255"/>
    <d v="2016-03-29T00:00:00"/>
    <x v="1498"/>
    <s v="US$"/>
    <x v="1177"/>
    <n v="0"/>
    <n v="100000"/>
    <n v="0"/>
    <n v="0"/>
    <n v="0"/>
    <n v="0.255"/>
    <s v="Low"/>
    <n v="25500"/>
    <m/>
    <m/>
    <m/>
    <m/>
    <m/>
    <m/>
    <m/>
    <m/>
    <m/>
  </r>
  <r>
    <s v="DIVIDENDO US$ 0,255"/>
    <d v="2015-12-29T00:00:00"/>
    <x v="708"/>
    <s v="US$"/>
    <x v="1177"/>
    <n v="0"/>
    <n v="100000"/>
    <n v="0"/>
    <n v="0"/>
    <n v="0"/>
    <n v="0.255"/>
    <s v="Low"/>
    <n v="25500"/>
    <m/>
    <m/>
    <m/>
    <m/>
    <m/>
    <m/>
    <m/>
    <m/>
    <m/>
  </r>
  <r>
    <s v="DIVIDENDO US$ 0,255"/>
    <d v="2015-09-28T00:00:00"/>
    <x v="1499"/>
    <s v="US$"/>
    <x v="1177"/>
    <n v="0"/>
    <n v="100000"/>
    <n v="0"/>
    <n v="0"/>
    <n v="0"/>
    <n v="0.255"/>
    <s v="Low"/>
    <n v="25500"/>
    <m/>
    <m/>
    <m/>
    <m/>
    <m/>
    <m/>
    <m/>
    <m/>
    <m/>
  </r>
  <r>
    <s v="DIVIDENDO US$ 0,255"/>
    <d v="2015-06-26T00:00:00"/>
    <x v="1500"/>
    <s v="US$"/>
    <x v="1177"/>
    <n v="0"/>
    <n v="100000"/>
    <n v="0"/>
    <n v="0"/>
    <n v="0"/>
    <n v="0.255"/>
    <s v="Low"/>
    <n v="25500"/>
    <m/>
    <m/>
    <m/>
    <m/>
    <m/>
    <m/>
    <m/>
    <m/>
    <m/>
  </r>
  <r>
    <s v="DIVIDENDO US$ 0,25392"/>
    <d v="2021-04-01T00:00:00"/>
    <x v="915"/>
    <s v="US$"/>
    <x v="1159"/>
    <n v="0"/>
    <n v="100000"/>
    <n v="0"/>
    <n v="0"/>
    <n v="0"/>
    <n v="0.254"/>
    <s v="Low"/>
    <n v="25400"/>
    <m/>
    <m/>
    <m/>
    <m/>
    <m/>
    <m/>
    <m/>
    <m/>
    <m/>
  </r>
  <r>
    <s v="DIVIDENDO US$ 0,254133"/>
    <d v="2017-12-21T00:00:00"/>
    <x v="873"/>
    <s v="US$"/>
    <x v="1159"/>
    <n v="0"/>
    <n v="100000"/>
    <n v="0"/>
    <n v="0"/>
    <n v="0"/>
    <n v="0.254"/>
    <s v="Low"/>
    <n v="25400"/>
    <m/>
    <m/>
    <m/>
    <m/>
    <m/>
    <m/>
    <m/>
    <m/>
    <m/>
  </r>
  <r>
    <s v="DIVIDENDO US$ 0,252974"/>
    <d v="2021-07-01T00:00:00"/>
    <x v="645"/>
    <s v="US$"/>
    <x v="1159"/>
    <n v="0"/>
    <n v="100000"/>
    <n v="0"/>
    <n v="0"/>
    <n v="0"/>
    <n v="0.253"/>
    <s v="Low"/>
    <n v="25300"/>
    <m/>
    <m/>
    <m/>
    <m/>
    <m/>
    <m/>
    <m/>
    <m/>
    <m/>
  </r>
  <r>
    <s v="DIVIDENDO US$ 0,253046"/>
    <d v="2019-06-17T00:00:00"/>
    <x v="191"/>
    <s v="US$"/>
    <x v="1179"/>
    <n v="0"/>
    <n v="100000"/>
    <n v="0"/>
    <n v="0"/>
    <n v="0"/>
    <n v="0.253"/>
    <s v="Low"/>
    <n v="25300"/>
    <m/>
    <m/>
    <m/>
    <m/>
    <m/>
    <m/>
    <m/>
    <m/>
    <m/>
  </r>
  <r>
    <s v="DIVIDENDO US$ 0,252682"/>
    <d v="2018-07-03T00:00:00"/>
    <x v="1216"/>
    <s v="US$"/>
    <x v="1174"/>
    <n v="0"/>
    <n v="100000"/>
    <n v="0"/>
    <n v="0"/>
    <n v="0"/>
    <n v="0.253"/>
    <s v="Low"/>
    <n v="25300"/>
    <m/>
    <m/>
    <m/>
    <m/>
    <m/>
    <m/>
    <m/>
    <m/>
    <m/>
  </r>
  <r>
    <s v="DIVIDENDO US$ 0,253353"/>
    <d v="2016-06-22T00:00:00"/>
    <x v="954"/>
    <s v="US$"/>
    <x v="1172"/>
    <n v="0"/>
    <n v="100000"/>
    <n v="0"/>
    <n v="0"/>
    <n v="0"/>
    <n v="0.253"/>
    <s v="Low"/>
    <n v="25300"/>
    <m/>
    <m/>
    <m/>
    <m/>
    <m/>
    <m/>
    <m/>
    <m/>
    <m/>
  </r>
  <r>
    <s v="DIVIDENDO US$ 0,253391"/>
    <d v="2015-12-21T00:00:00"/>
    <x v="958"/>
    <s v="US$"/>
    <x v="1137"/>
    <n v="0"/>
    <n v="100000"/>
    <n v="0"/>
    <n v="0"/>
    <n v="0"/>
    <n v="0.253"/>
    <s v="Low"/>
    <n v="25300"/>
    <m/>
    <m/>
    <m/>
    <m/>
    <m/>
    <m/>
    <m/>
    <m/>
    <m/>
  </r>
  <r>
    <s v="DIVIDENDO US$ 0,252677"/>
    <d v="2015-06-24T00:00:00"/>
    <x v="971"/>
    <s v="US$"/>
    <x v="1104"/>
    <n v="0"/>
    <n v="100000"/>
    <n v="0"/>
    <n v="0"/>
    <n v="0"/>
    <n v="0.253"/>
    <s v="Low"/>
    <n v="25300"/>
    <m/>
    <m/>
    <m/>
    <m/>
    <m/>
    <m/>
    <m/>
    <m/>
    <m/>
  </r>
  <r>
    <s v="DIVIDENDO US$ 0,2523"/>
    <d v="2020-07-01T00:00:00"/>
    <x v="610"/>
    <s v="US$"/>
    <x v="1125"/>
    <n v="0"/>
    <n v="100000"/>
    <n v="0"/>
    <n v="0"/>
    <n v="0"/>
    <n v="0.252"/>
    <s v="Low"/>
    <n v="25200"/>
    <m/>
    <m/>
    <m/>
    <m/>
    <m/>
    <m/>
    <m/>
    <m/>
    <m/>
  </r>
  <r>
    <s v="DIVIDENDO US$ 0,251515"/>
    <d v="2015-12-21T00:00:00"/>
    <x v="958"/>
    <s v="US$"/>
    <x v="1195"/>
    <n v="0"/>
    <n v="100000"/>
    <n v="0"/>
    <n v="0"/>
    <n v="0"/>
    <n v="0.252"/>
    <s v="Low"/>
    <n v="25200"/>
    <m/>
    <m/>
    <m/>
    <m/>
    <m/>
    <m/>
    <m/>
    <m/>
    <m/>
  </r>
  <r>
    <s v="DIVIDENDO US$ 0,252253"/>
    <d v="2015-07-02T00:00:00"/>
    <x v="262"/>
    <s v="US$"/>
    <x v="1180"/>
    <n v="0"/>
    <n v="100000"/>
    <n v="0"/>
    <n v="0"/>
    <n v="0"/>
    <n v="0.252"/>
    <s v="Low"/>
    <n v="25200"/>
    <m/>
    <m/>
    <m/>
    <m/>
    <m/>
    <m/>
    <m/>
    <m/>
    <m/>
  </r>
  <r>
    <s v="DIVIDENDO PROV US$ 0,0252612666"/>
    <d v="2021-05-11T00:00:00"/>
    <x v="133"/>
    <s v="US$"/>
    <x v="1182"/>
    <n v="0"/>
    <n v="1000000"/>
    <n v="0"/>
    <n v="0"/>
    <n v="0"/>
    <n v="2.5000000000000001E-2"/>
    <s v="Low"/>
    <n v="25000"/>
    <m/>
    <m/>
    <m/>
    <m/>
    <m/>
    <m/>
    <m/>
    <m/>
    <m/>
  </r>
  <r>
    <s v="DIVIDENDO US$ 0,02467"/>
    <d v="2020-12-17T00:00:00"/>
    <x v="585"/>
    <s v="US$"/>
    <x v="971"/>
    <n v="0"/>
    <n v="1000000"/>
    <n v="0"/>
    <n v="0"/>
    <n v="0"/>
    <n v="2.5000000000000001E-2"/>
    <s v="Low"/>
    <n v="25000"/>
    <m/>
    <m/>
    <m/>
    <m/>
    <m/>
    <m/>
    <m/>
    <m/>
    <m/>
  </r>
  <r>
    <s v="DIVIDENDO US$ 0,25"/>
    <d v="2020-09-09T00:00:00"/>
    <x v="1396"/>
    <s v="US$"/>
    <x v="1071"/>
    <n v="0"/>
    <n v="100000"/>
    <n v="0"/>
    <n v="0"/>
    <n v="0"/>
    <n v="0.25"/>
    <s v="Low"/>
    <n v="25000"/>
    <m/>
    <m/>
    <m/>
    <m/>
    <m/>
    <m/>
    <m/>
    <m/>
    <m/>
  </r>
  <r>
    <s v="DIVIDENDO US$ 0,25"/>
    <d v="2020-06-03T00:00:00"/>
    <x v="579"/>
    <s v="US$"/>
    <x v="1071"/>
    <n v="0"/>
    <n v="100000"/>
    <n v="0"/>
    <n v="0"/>
    <n v="0"/>
    <n v="0.25"/>
    <s v="Low"/>
    <n v="25000"/>
    <m/>
    <m/>
    <m/>
    <m/>
    <m/>
    <m/>
    <m/>
    <m/>
    <m/>
  </r>
  <r>
    <s v="DIVIDENDO PROV US$ 0,0249292488"/>
    <d v="2020-03-25T00:00:00"/>
    <x v="731"/>
    <s v="US$"/>
    <x v="837"/>
    <n v="0"/>
    <n v="1000000"/>
    <n v="0"/>
    <n v="0"/>
    <n v="0"/>
    <n v="2.5000000000000001E-2"/>
    <s v="Low"/>
    <n v="25000"/>
    <m/>
    <m/>
    <m/>
    <m/>
    <m/>
    <m/>
    <m/>
    <m/>
    <m/>
  </r>
  <r>
    <s v="DIVIDENDO US$ 0,25"/>
    <d v="2018-04-27T00:00:00"/>
    <x v="657"/>
    <s v="US$"/>
    <x v="1109"/>
    <n v="0"/>
    <n v="100000"/>
    <n v="0"/>
    <n v="0"/>
    <n v="0"/>
    <n v="0.25"/>
    <s v="Low"/>
    <n v="25000"/>
    <m/>
    <m/>
    <m/>
    <m/>
    <m/>
    <m/>
    <m/>
    <m/>
    <m/>
  </r>
  <r>
    <s v="DIVIDENDO US$ 0,25"/>
    <d v="2018-01-30T00:00:00"/>
    <x v="726"/>
    <s v="US$"/>
    <x v="1109"/>
    <n v="0"/>
    <n v="100000"/>
    <n v="0"/>
    <n v="0"/>
    <n v="0"/>
    <n v="0.25"/>
    <s v="Low"/>
    <n v="25000"/>
    <m/>
    <m/>
    <m/>
    <m/>
    <m/>
    <m/>
    <m/>
    <m/>
    <m/>
  </r>
  <r>
    <s v="DIVIDENDO US$ 0,25"/>
    <d v="2017-10-30T00:00:00"/>
    <x v="1386"/>
    <s v="US$"/>
    <x v="1109"/>
    <n v="0"/>
    <n v="100000"/>
    <n v="0"/>
    <n v="0"/>
    <n v="0"/>
    <n v="0.25"/>
    <s v="Low"/>
    <n v="25000"/>
    <m/>
    <m/>
    <m/>
    <m/>
    <m/>
    <m/>
    <m/>
    <m/>
    <m/>
  </r>
  <r>
    <s v="DIVIDENDO PROV US$ 0,25"/>
    <d v="2017-07-27T00:00:00"/>
    <x v="1387"/>
    <s v="US$"/>
    <x v="1109"/>
    <n v="0"/>
    <n v="100000"/>
    <n v="0"/>
    <n v="0"/>
    <n v="0"/>
    <n v="0.25"/>
    <s v="Low"/>
    <n v="25000"/>
    <m/>
    <m/>
    <m/>
    <m/>
    <m/>
    <m/>
    <m/>
    <m/>
    <m/>
  </r>
  <r>
    <s v="DIVIDENDO US$ 0,25"/>
    <d v="2016-01-04T00:00:00"/>
    <x v="1501"/>
    <s v="US$"/>
    <x v="1153"/>
    <n v="0"/>
    <n v="100000"/>
    <n v="0"/>
    <n v="0"/>
    <n v="0"/>
    <n v="0.25"/>
    <s v="Low"/>
    <n v="25000"/>
    <m/>
    <m/>
    <m/>
    <m/>
    <m/>
    <m/>
    <m/>
    <m/>
    <m/>
  </r>
  <r>
    <s v="DIVIDENDO US$ 0,250026"/>
    <d v="2015-12-21T00:00:00"/>
    <x v="958"/>
    <s v="US$"/>
    <x v="1167"/>
    <n v="0"/>
    <n v="100000"/>
    <n v="0"/>
    <n v="0"/>
    <n v="0"/>
    <n v="0.25"/>
    <s v="Low"/>
    <n v="25000"/>
    <m/>
    <m/>
    <m/>
    <m/>
    <m/>
    <m/>
    <m/>
    <m/>
    <m/>
  </r>
  <r>
    <s v="DIVIDENDO PROV 0 US$ 0,25"/>
    <d v="2015-10-05T00:00:00"/>
    <x v="1502"/>
    <s v="US$"/>
    <x v="1153"/>
    <n v="0"/>
    <n v="100000"/>
    <n v="0"/>
    <n v="0"/>
    <n v="0"/>
    <n v="0.25"/>
    <s v="Low"/>
    <n v="25000"/>
    <m/>
    <m/>
    <m/>
    <m/>
    <m/>
    <m/>
    <m/>
    <m/>
    <m/>
  </r>
  <r>
    <s v="DIVIDENDO US$ 0,25"/>
    <d v="2015-06-29T00:00:00"/>
    <x v="1180"/>
    <s v="US$"/>
    <x v="1153"/>
    <n v="0"/>
    <n v="100000"/>
    <n v="0"/>
    <n v="0"/>
    <n v="0"/>
    <n v="0.25"/>
    <s v="Low"/>
    <n v="25000"/>
    <m/>
    <m/>
    <m/>
    <m/>
    <m/>
    <m/>
    <m/>
    <m/>
    <m/>
  </r>
  <r>
    <s v="DIVIDENDO US$ 0,25"/>
    <d v="2015-03-30T00:00:00"/>
    <x v="447"/>
    <s v="US$"/>
    <x v="1153"/>
    <n v="0"/>
    <n v="100000"/>
    <n v="0"/>
    <n v="0"/>
    <n v="0"/>
    <n v="0.25"/>
    <s v="Low"/>
    <n v="25000"/>
    <m/>
    <m/>
    <m/>
    <m/>
    <m/>
    <m/>
    <m/>
    <m/>
    <m/>
  </r>
  <r>
    <s v="DIVIDENDO US$ 0,249288"/>
    <d v="2020-12-14T00:00:00"/>
    <x v="89"/>
    <s v="US$"/>
    <x v="1099"/>
    <n v="0"/>
    <n v="100000"/>
    <n v="0"/>
    <n v="0"/>
    <n v="0"/>
    <n v="0.249"/>
    <s v="Low"/>
    <n v="24900"/>
    <m/>
    <m/>
    <m/>
    <m/>
    <m/>
    <m/>
    <m/>
    <m/>
    <m/>
  </r>
  <r>
    <s v="DIVIDENDO US$ 0,2493"/>
    <d v="2020-10-01T00:00:00"/>
    <x v="421"/>
    <s v="US$"/>
    <x v="1125"/>
    <n v="0"/>
    <n v="100000"/>
    <n v="0"/>
    <n v="0"/>
    <n v="0"/>
    <n v="0.249"/>
    <s v="Low"/>
    <n v="24900"/>
    <m/>
    <m/>
    <m/>
    <m/>
    <m/>
    <m/>
    <m/>
    <m/>
    <m/>
  </r>
  <r>
    <s v="DIVIDENDO US$ 0,24929"/>
    <d v="2019-12-16T00:00:00"/>
    <x v="892"/>
    <s v="US$"/>
    <x v="1057"/>
    <n v="0"/>
    <n v="100000"/>
    <n v="0"/>
    <n v="0"/>
    <n v="0"/>
    <n v="0.249"/>
    <s v="Low"/>
    <n v="24900"/>
    <m/>
    <m/>
    <m/>
    <m/>
    <m/>
    <m/>
    <m/>
    <m/>
    <m/>
  </r>
  <r>
    <s v="DIVIDENDO US$ 0,2493"/>
    <d v="2018-07-02T00:00:00"/>
    <x v="1236"/>
    <s v="US$"/>
    <x v="1125"/>
    <n v="0"/>
    <n v="100000"/>
    <n v="0"/>
    <n v="0"/>
    <n v="0"/>
    <n v="0.249"/>
    <s v="Low"/>
    <n v="24900"/>
    <m/>
    <m/>
    <m/>
    <m/>
    <m/>
    <m/>
    <m/>
    <m/>
    <m/>
  </r>
  <r>
    <s v="DIVIDENDO US$ 0,49761"/>
    <d v="2017-06-20T00:00:00"/>
    <x v="413"/>
    <s v="US$"/>
    <x v="1169"/>
    <n v="0"/>
    <n v="50000"/>
    <n v="0"/>
    <n v="0"/>
    <n v="0"/>
    <n v="0.498"/>
    <s v="Low"/>
    <n v="24900"/>
    <m/>
    <m/>
    <m/>
    <m/>
    <m/>
    <m/>
    <m/>
    <m/>
    <m/>
  </r>
  <r>
    <s v="DIVIDENDO US$ 0,248783"/>
    <d v="2016-12-21T00:00:00"/>
    <x v="854"/>
    <s v="US$"/>
    <x v="1191"/>
    <n v="0"/>
    <n v="100000"/>
    <n v="0"/>
    <n v="0"/>
    <n v="0"/>
    <n v="0.249"/>
    <s v="Low"/>
    <n v="24900"/>
    <m/>
    <m/>
    <m/>
    <m/>
    <m/>
    <m/>
    <m/>
    <m/>
    <m/>
  </r>
  <r>
    <s v="DIVIDENDO US$ 0,249278"/>
    <d v="2015-06-24T00:00:00"/>
    <x v="971"/>
    <s v="US$"/>
    <x v="1068"/>
    <n v="0"/>
    <n v="100000"/>
    <n v="0"/>
    <n v="0"/>
    <n v="0"/>
    <n v="0.249"/>
    <s v="Low"/>
    <n v="24900"/>
    <m/>
    <m/>
    <m/>
    <m/>
    <m/>
    <m/>
    <m/>
    <m/>
    <m/>
  </r>
  <r>
    <s v="DIVIDENDO US$ 0,247591"/>
    <d v="2017-07-06T00:00:00"/>
    <x v="1363"/>
    <s v="US$"/>
    <x v="1180"/>
    <n v="0"/>
    <n v="100000"/>
    <n v="0"/>
    <n v="0"/>
    <n v="0"/>
    <n v="0.248"/>
    <s v="Low"/>
    <n v="24800"/>
    <m/>
    <m/>
    <m/>
    <m/>
    <m/>
    <m/>
    <m/>
    <m/>
    <m/>
  </r>
  <r>
    <s v="DIVIDENDO US$ 0,247083"/>
    <d v="2021-03-25T00:00:00"/>
    <x v="500"/>
    <s v="US$"/>
    <x v="1206"/>
    <n v="0"/>
    <n v="100000"/>
    <n v="0"/>
    <n v="0"/>
    <n v="0"/>
    <n v="0.247"/>
    <s v="Low"/>
    <n v="24700"/>
    <m/>
    <m/>
    <m/>
    <m/>
    <m/>
    <m/>
    <m/>
    <m/>
    <m/>
  </r>
  <r>
    <s v="DIVIDENDO US$ 0,247"/>
    <d v="2016-12-19T00:00:00"/>
    <x v="894"/>
    <s v="US$"/>
    <x v="1168"/>
    <n v="0"/>
    <n v="100000"/>
    <n v="0"/>
    <n v="0"/>
    <n v="0"/>
    <n v="0.247"/>
    <s v="Low"/>
    <n v="24700"/>
    <m/>
    <m/>
    <m/>
    <m/>
    <m/>
    <m/>
    <m/>
    <m/>
    <m/>
  </r>
  <r>
    <s v="DIVIDENDO US$ 0,246536"/>
    <d v="2016-09-26T00:00:00"/>
    <x v="737"/>
    <s v="US$"/>
    <x v="1145"/>
    <n v="0"/>
    <n v="100000"/>
    <n v="0"/>
    <n v="0"/>
    <n v="0"/>
    <n v="0.247"/>
    <s v="Low"/>
    <n v="24700"/>
    <m/>
    <m/>
    <m/>
    <m/>
    <m/>
    <m/>
    <m/>
    <m/>
    <m/>
  </r>
  <r>
    <s v="DIVIDENDO US$ 0,245586"/>
    <d v="2016-07-06T00:00:00"/>
    <x v="1380"/>
    <s v="US$"/>
    <x v="1174"/>
    <n v="0"/>
    <n v="100000"/>
    <n v="0"/>
    <n v="0"/>
    <n v="0"/>
    <n v="0.246"/>
    <s v="Low"/>
    <n v="24600"/>
    <m/>
    <m/>
    <m/>
    <m/>
    <m/>
    <m/>
    <m/>
    <m/>
    <m/>
  </r>
  <r>
    <s v="DIVIDENDO PROV US$ 0,245"/>
    <d v="2020-08-28T00:00:00"/>
    <x v="1289"/>
    <s v="US$"/>
    <x v="1202"/>
    <n v="0"/>
    <n v="100000"/>
    <n v="0"/>
    <n v="0"/>
    <n v="0"/>
    <n v="0.245"/>
    <s v="Low"/>
    <n v="24500"/>
    <m/>
    <m/>
    <m/>
    <m/>
    <m/>
    <m/>
    <m/>
    <m/>
    <m/>
  </r>
  <r>
    <s v="DIVIDENDO US$ 0,245"/>
    <d v="2020-05-29T00:00:00"/>
    <x v="1337"/>
    <s v="US$"/>
    <x v="1202"/>
    <n v="0"/>
    <n v="100000"/>
    <n v="0"/>
    <n v="0"/>
    <n v="0"/>
    <n v="0.245"/>
    <s v="Low"/>
    <n v="24500"/>
    <m/>
    <m/>
    <m/>
    <m/>
    <m/>
    <m/>
    <m/>
    <m/>
    <m/>
  </r>
  <r>
    <s v="DIVIDENDO US$ 0,245"/>
    <d v="2020-02-28T00:00:00"/>
    <x v="1179"/>
    <s v="US$"/>
    <x v="1202"/>
    <n v="0"/>
    <n v="100000"/>
    <n v="0"/>
    <n v="0"/>
    <n v="0"/>
    <n v="0.245"/>
    <s v="Low"/>
    <n v="24500"/>
    <m/>
    <m/>
    <m/>
    <m/>
    <m/>
    <m/>
    <m/>
    <m/>
    <m/>
  </r>
  <r>
    <s v="DIVIDENDO US$ 0,245"/>
    <d v="2019-11-29T00:00:00"/>
    <x v="1225"/>
    <s v="US$"/>
    <x v="1202"/>
    <n v="0"/>
    <n v="100000"/>
    <n v="0"/>
    <n v="0"/>
    <n v="0"/>
    <n v="0.245"/>
    <s v="Low"/>
    <n v="24500"/>
    <m/>
    <m/>
    <m/>
    <m/>
    <m/>
    <m/>
    <m/>
    <m/>
    <m/>
  </r>
  <r>
    <s v="DIVIDENDO US$ 0,245"/>
    <d v="2015-03-27T00:00:00"/>
    <x v="1503"/>
    <s v="US$"/>
    <x v="1177"/>
    <n v="0"/>
    <n v="100000"/>
    <n v="0"/>
    <n v="0"/>
    <n v="0"/>
    <n v="0.245"/>
    <s v="Low"/>
    <n v="24500"/>
    <m/>
    <m/>
    <m/>
    <m/>
    <m/>
    <m/>
    <m/>
    <m/>
    <m/>
  </r>
  <r>
    <s v="DIVIDENDO US$ 0,2449"/>
    <d v="2015-03-25T00:00:00"/>
    <x v="758"/>
    <s v="US$"/>
    <x v="1180"/>
    <n v="0"/>
    <n v="100000"/>
    <n v="0"/>
    <n v="0"/>
    <n v="0"/>
    <n v="0.245"/>
    <s v="Low"/>
    <n v="24500"/>
    <m/>
    <m/>
    <m/>
    <m/>
    <m/>
    <m/>
    <m/>
    <m/>
    <m/>
  </r>
  <r>
    <s v="DIVIDENDO US$ 0,245"/>
    <d v="2014-12-29T00:00:00"/>
    <x v="439"/>
    <s v="US$"/>
    <x v="1177"/>
    <n v="0"/>
    <n v="100000"/>
    <n v="0"/>
    <n v="0"/>
    <n v="0"/>
    <n v="0.245"/>
    <s v="Low"/>
    <n v="24500"/>
    <m/>
    <m/>
    <m/>
    <m/>
    <m/>
    <m/>
    <m/>
    <m/>
    <m/>
  </r>
  <r>
    <s v="DIVIDENDO PROV 0 US$ 0,243623"/>
    <d v="2021-06-10T00:00:00"/>
    <x v="103"/>
    <s v="US$"/>
    <x v="1191"/>
    <n v="0"/>
    <n v="100000"/>
    <n v="0"/>
    <n v="0"/>
    <n v="0"/>
    <n v="0.24399999999999999"/>
    <s v="Low"/>
    <n v="24400"/>
    <m/>
    <m/>
    <m/>
    <m/>
    <m/>
    <m/>
    <m/>
    <m/>
    <m/>
  </r>
  <r>
    <s v="DIVIDENDO US$ 0,244"/>
    <d v="2018-12-20T00:00:00"/>
    <x v="815"/>
    <s v="US$"/>
    <x v="1050"/>
    <n v="0"/>
    <n v="100000"/>
    <n v="0"/>
    <n v="0"/>
    <n v="0"/>
    <n v="0.24399999999999999"/>
    <s v="Low"/>
    <n v="24400"/>
    <m/>
    <m/>
    <m/>
    <m/>
    <m/>
    <m/>
    <m/>
    <m/>
    <m/>
  </r>
  <r>
    <s v="DIVIDENDO US$ 0,24381"/>
    <d v="2017-07-06T00:00:00"/>
    <x v="1363"/>
    <s v="US$"/>
    <x v="1174"/>
    <n v="0"/>
    <n v="100000"/>
    <n v="0"/>
    <n v="0"/>
    <n v="0"/>
    <n v="0.24399999999999999"/>
    <s v="Low"/>
    <n v="24400"/>
    <m/>
    <m/>
    <m/>
    <m/>
    <m/>
    <m/>
    <m/>
    <m/>
    <m/>
  </r>
  <r>
    <s v="DIVIDENDO US$ 0,243722"/>
    <d v="2016-12-01T00:00:00"/>
    <x v="122"/>
    <s v="US$"/>
    <x v="1067"/>
    <n v="0"/>
    <n v="100000"/>
    <n v="0"/>
    <n v="0"/>
    <n v="0"/>
    <n v="0.24399999999999999"/>
    <s v="Low"/>
    <n v="24400"/>
    <m/>
    <m/>
    <m/>
    <m/>
    <m/>
    <m/>
    <m/>
    <m/>
    <m/>
  </r>
  <r>
    <s v="DIVIDENDO US$ 0,244329"/>
    <d v="2016-06-21T00:00:00"/>
    <x v="954"/>
    <s v="US$"/>
    <x v="1068"/>
    <n v="0"/>
    <n v="100000"/>
    <n v="0"/>
    <n v="0"/>
    <n v="0"/>
    <n v="0.24399999999999999"/>
    <s v="Low"/>
    <n v="24400"/>
    <m/>
    <m/>
    <m/>
    <m/>
    <m/>
    <m/>
    <m/>
    <m/>
    <m/>
  </r>
  <r>
    <s v="DIVIDENDO US$ 0,243144"/>
    <d v="2021-08-02T00:00:00"/>
    <x v="1246"/>
    <s v="US$"/>
    <x v="1159"/>
    <n v="0"/>
    <n v="100000"/>
    <n v="0"/>
    <n v="0"/>
    <n v="0"/>
    <n v="0.24299999999999999"/>
    <s v="Low"/>
    <n v="24300"/>
    <m/>
    <m/>
    <m/>
    <m/>
    <m/>
    <m/>
    <m/>
    <m/>
    <m/>
  </r>
  <r>
    <s v="DIVIDENDO US$ 0,486342"/>
    <d v="2018-06-19T00:00:00"/>
    <x v="900"/>
    <s v="US$"/>
    <x v="1195"/>
    <n v="0"/>
    <n v="50000"/>
    <n v="0"/>
    <n v="0"/>
    <n v="0"/>
    <n v="0.48599999999999999"/>
    <s v="Low"/>
    <n v="24300"/>
    <m/>
    <m/>
    <m/>
    <m/>
    <m/>
    <m/>
    <m/>
    <m/>
    <m/>
  </r>
  <r>
    <s v="DIVIDENDO US$ 0,243399"/>
    <d v="2015-06-25T00:00:00"/>
    <x v="16"/>
    <s v="US$"/>
    <x v="1191"/>
    <n v="0"/>
    <n v="100000"/>
    <n v="0"/>
    <n v="0"/>
    <n v="0"/>
    <n v="0.24299999999999999"/>
    <s v="Low"/>
    <n v="24300"/>
    <m/>
    <m/>
    <m/>
    <m/>
    <m/>
    <m/>
    <m/>
    <m/>
    <m/>
  </r>
  <r>
    <s v="DIVIDENDO PROV 0 US$ 0,240811"/>
    <d v="2021-06-10T00:00:00"/>
    <x v="103"/>
    <s v="US$"/>
    <x v="1115"/>
    <n v="0"/>
    <n v="100000"/>
    <n v="0"/>
    <n v="0"/>
    <n v="0"/>
    <n v="0.24099999999999999"/>
    <s v="Low"/>
    <n v="24100"/>
    <m/>
    <m/>
    <m/>
    <m/>
    <m/>
    <m/>
    <m/>
    <m/>
    <m/>
  </r>
  <r>
    <s v="DIVIDENDO US$ 0,241027"/>
    <d v="2017-03-24T00:00:00"/>
    <x v="754"/>
    <s v="US$"/>
    <x v="1127"/>
    <n v="0"/>
    <n v="100000"/>
    <n v="0"/>
    <n v="0"/>
    <n v="0"/>
    <n v="0.24099999999999999"/>
    <s v="Low"/>
    <n v="24100"/>
    <m/>
    <m/>
    <m/>
    <m/>
    <m/>
    <m/>
    <m/>
    <m/>
    <m/>
  </r>
  <r>
    <s v="DIVIDENDO PROV US$ 0,0237630441"/>
    <d v="2021-08-10T00:00:00"/>
    <x v="1194"/>
    <s v="US$"/>
    <x v="926"/>
    <n v="0"/>
    <n v="1000000"/>
    <n v="0"/>
    <n v="0"/>
    <n v="0"/>
    <n v="2.4E-2"/>
    <s v="Low"/>
    <n v="24000"/>
    <m/>
    <m/>
    <m/>
    <m/>
    <m/>
    <m/>
    <m/>
    <m/>
    <m/>
  </r>
  <r>
    <s v="DIVIDENDO PROV US$ 0,0241770494"/>
    <d v="2021-04-30T00:00:00"/>
    <x v="314"/>
    <s v="US$"/>
    <x v="777"/>
    <n v="0"/>
    <n v="1000000"/>
    <n v="0"/>
    <n v="0"/>
    <n v="0"/>
    <n v="2.4E-2"/>
    <s v="Low"/>
    <n v="24000"/>
    <m/>
    <m/>
    <m/>
    <m/>
    <m/>
    <m/>
    <m/>
    <m/>
    <m/>
  </r>
  <r>
    <s v="DIVIDENDO PROV US$ 0,02411773715"/>
    <d v="2021-01-23T00:00:00"/>
    <x v="134"/>
    <s v="US$"/>
    <x v="1211"/>
    <n v="0"/>
    <n v="1000000"/>
    <n v="0"/>
    <n v="0"/>
    <n v="0"/>
    <n v="2.4E-2"/>
    <s v="Low"/>
    <n v="24000"/>
    <m/>
    <m/>
    <m/>
    <m/>
    <m/>
    <m/>
    <m/>
    <m/>
    <m/>
  </r>
  <r>
    <s v="DIVIDENDO US$ 0,24"/>
    <d v="2020-10-07T00:00:00"/>
    <x v="775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US$ 0,24"/>
    <d v="2020-07-14T00:00:00"/>
    <x v="1310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US$ 0,24"/>
    <d v="2020-04-08T00:00:00"/>
    <x v="244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PROV US$ 0,0236816159"/>
    <d v="2020-03-25T00:00:00"/>
    <x v="731"/>
    <s v="US$"/>
    <x v="1128"/>
    <n v="0"/>
    <n v="1000000"/>
    <n v="0"/>
    <n v="0"/>
    <n v="0"/>
    <n v="2.4E-2"/>
    <s v="Low"/>
    <n v="24000"/>
    <m/>
    <m/>
    <m/>
    <m/>
    <m/>
    <m/>
    <m/>
    <m/>
    <m/>
  </r>
  <r>
    <s v="DIVIDENDO DEF US$ 0,02400143776428320"/>
    <d v="2020-02-06T00:00:00"/>
    <x v="852"/>
    <s v="US$"/>
    <x v="1107"/>
    <n v="0"/>
    <n v="1000000"/>
    <n v="0"/>
    <n v="0"/>
    <n v="0"/>
    <n v="2.4E-2"/>
    <s v="Low"/>
    <n v="24000"/>
    <m/>
    <m/>
    <m/>
    <m/>
    <m/>
    <m/>
    <m/>
    <m/>
    <m/>
  </r>
  <r>
    <s v="DIVIDENDO US$ 0,24"/>
    <d v="2019-10-09T00:00:00"/>
    <x v="363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US$ 0,24"/>
    <d v="2019-07-16T00:00:00"/>
    <x v="1150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PROV US$ 0,02400541"/>
    <d v="2019-07-10T00:00:00"/>
    <x v="680"/>
    <s v="US$"/>
    <x v="775"/>
    <n v="0"/>
    <n v="1000000"/>
    <n v="0"/>
    <n v="0"/>
    <n v="0"/>
    <n v="2.4E-2"/>
    <s v="Low"/>
    <n v="24000"/>
    <m/>
    <m/>
    <m/>
    <m/>
    <m/>
    <m/>
    <m/>
    <m/>
    <m/>
  </r>
  <r>
    <s v="DIVIDENDO US$ 0,239548"/>
    <d v="2019-06-17T00:00:00"/>
    <x v="191"/>
    <s v="US$"/>
    <x v="1180"/>
    <n v="0"/>
    <n v="100000"/>
    <n v="0"/>
    <n v="0"/>
    <n v="0"/>
    <n v="0.24"/>
    <s v="Low"/>
    <n v="24000"/>
    <m/>
    <m/>
    <m/>
    <m/>
    <m/>
    <m/>
    <m/>
    <m/>
    <m/>
  </r>
  <r>
    <s v="DIVIDENDO US$ 0,24"/>
    <d v="2019-04-10T00:00:00"/>
    <x v="213"/>
    <s v="US$"/>
    <x v="1200"/>
    <n v="0"/>
    <n v="100000"/>
    <n v="0"/>
    <n v="0"/>
    <n v="0"/>
    <n v="0.24"/>
    <s v="Low"/>
    <n v="24000"/>
    <m/>
    <m/>
    <m/>
    <m/>
    <m/>
    <m/>
    <m/>
    <m/>
    <m/>
  </r>
  <r>
    <s v="DIVIDENDO  US$ 0,239849"/>
    <d v="2019-03-20T00:00:00"/>
    <x v="1213"/>
    <s v="US$"/>
    <x v="1180"/>
    <n v="0"/>
    <n v="100000"/>
    <n v="0"/>
    <n v="0"/>
    <n v="0"/>
    <n v="0.24"/>
    <s v="Low"/>
    <n v="24000"/>
    <m/>
    <m/>
    <m/>
    <m/>
    <m/>
    <m/>
    <m/>
    <m/>
    <m/>
  </r>
  <r>
    <s v="DIVIDENDO PROV US$ 0,02410824"/>
    <d v="2018-08-31T00:00:00"/>
    <x v="524"/>
    <s v="US$"/>
    <x v="775"/>
    <n v="0"/>
    <n v="1000000"/>
    <n v="0"/>
    <n v="0"/>
    <n v="0"/>
    <n v="2.4E-2"/>
    <s v="Low"/>
    <n v="24000"/>
    <m/>
    <m/>
    <m/>
    <m/>
    <m/>
    <m/>
    <m/>
    <m/>
    <m/>
  </r>
  <r>
    <s v="DIVIDENDO PROV US$ 0,0239141854"/>
    <d v="2018-01-25T00:00:00"/>
    <x v="400"/>
    <s v="US$"/>
    <x v="882"/>
    <n v="0"/>
    <n v="1000000"/>
    <n v="0"/>
    <n v="0"/>
    <n v="0"/>
    <n v="2.4E-2"/>
    <s v="Low"/>
    <n v="24000"/>
    <m/>
    <m/>
    <m/>
    <m/>
    <m/>
    <m/>
    <m/>
    <m/>
    <m/>
  </r>
  <r>
    <s v="DIVIDENDO US$ 0,24"/>
    <d v="2017-09-15T00:00:00"/>
    <x v="309"/>
    <s v="US$"/>
    <x v="1212"/>
    <n v="0"/>
    <n v="100000"/>
    <n v="0"/>
    <n v="0"/>
    <n v="0"/>
    <n v="0.24"/>
    <s v="Low"/>
    <n v="24000"/>
    <m/>
    <m/>
    <m/>
    <m/>
    <m/>
    <m/>
    <m/>
    <m/>
    <m/>
  </r>
  <r>
    <s v="DIVIDENDO US$ 0,24"/>
    <d v="2017-06-15T00:00:00"/>
    <x v="1504"/>
    <s v="US$"/>
    <x v="1212"/>
    <n v="0"/>
    <n v="100000"/>
    <n v="0"/>
    <n v="0"/>
    <n v="0"/>
    <n v="0.24"/>
    <s v="Low"/>
    <n v="24000"/>
    <m/>
    <m/>
    <m/>
    <m/>
    <m/>
    <m/>
    <m/>
    <m/>
    <m/>
  </r>
  <r>
    <s v="DIVIDENDO US$ 0,24"/>
    <d v="2017-02-23T00:00:00"/>
    <x v="379"/>
    <s v="US$"/>
    <x v="1212"/>
    <n v="0"/>
    <n v="100000"/>
    <n v="0"/>
    <n v="0"/>
    <n v="0"/>
    <n v="0.24"/>
    <s v="Low"/>
    <n v="24000"/>
    <m/>
    <m/>
    <m/>
    <m/>
    <m/>
    <m/>
    <m/>
    <m/>
    <m/>
  </r>
  <r>
    <s v="DIVIDENDO PROV 0 US$ 0,24"/>
    <d v="2016-12-22T00:00:00"/>
    <x v="288"/>
    <s v="US$"/>
    <x v="1212"/>
    <n v="0"/>
    <n v="100000"/>
    <n v="0"/>
    <n v="0"/>
    <n v="0"/>
    <n v="0.24"/>
    <s v="Low"/>
    <n v="24000"/>
    <m/>
    <m/>
    <m/>
    <m/>
    <m/>
    <m/>
    <m/>
    <m/>
    <m/>
  </r>
  <r>
    <s v="DIVIDENDO US$ 0,24"/>
    <d v="2015-11-04T00:00:00"/>
    <x v="1419"/>
    <s v="US$"/>
    <x v="1193"/>
    <n v="0"/>
    <n v="100000"/>
    <n v="0"/>
    <n v="0"/>
    <n v="0"/>
    <n v="0.24"/>
    <s v="Low"/>
    <n v="24000"/>
    <m/>
    <m/>
    <m/>
    <m/>
    <m/>
    <m/>
    <m/>
    <m/>
    <m/>
  </r>
  <r>
    <s v="DIVIDENDO US$ 0,24"/>
    <d v="2015-10-13T00:00:00"/>
    <x v="1390"/>
    <s v="US$"/>
    <x v="1170"/>
    <n v="0"/>
    <n v="100000"/>
    <n v="0"/>
    <n v="0"/>
    <n v="0"/>
    <n v="0.24"/>
    <s v="Low"/>
    <n v="24000"/>
    <m/>
    <m/>
    <m/>
    <m/>
    <m/>
    <m/>
    <m/>
    <m/>
    <m/>
  </r>
  <r>
    <s v="DIVIDENDO US$ 0,24"/>
    <d v="2015-08-05T00:00:00"/>
    <x v="381"/>
    <s v="US$"/>
    <x v="1193"/>
    <n v="0"/>
    <n v="100000"/>
    <n v="0"/>
    <n v="0"/>
    <n v="0"/>
    <n v="0.24"/>
    <s v="Low"/>
    <n v="24000"/>
    <m/>
    <m/>
    <m/>
    <m/>
    <m/>
    <m/>
    <m/>
    <m/>
    <m/>
  </r>
  <r>
    <s v="DIVIDENDO US$ 0,24"/>
    <d v="2015-07-13T00:00:00"/>
    <x v="1505"/>
    <s v="US$"/>
    <x v="1170"/>
    <n v="0"/>
    <n v="100000"/>
    <n v="0"/>
    <n v="0"/>
    <n v="0"/>
    <n v="0.24"/>
    <s v="Low"/>
    <n v="24000"/>
    <m/>
    <m/>
    <m/>
    <m/>
    <m/>
    <m/>
    <m/>
    <m/>
    <m/>
  </r>
  <r>
    <s v="DIVIDENDO US$ 0,24"/>
    <d v="2015-05-05T00:00:00"/>
    <x v="1195"/>
    <s v="US$"/>
    <x v="1193"/>
    <n v="0"/>
    <n v="100000"/>
    <n v="0"/>
    <n v="0"/>
    <n v="0"/>
    <n v="0.24"/>
    <s v="Low"/>
    <n v="24000"/>
    <m/>
    <m/>
    <m/>
    <m/>
    <m/>
    <m/>
    <m/>
    <m/>
    <m/>
  </r>
  <r>
    <s v="DIVIDENDO PROV 1 US$ 0,24"/>
    <d v="2015-04-13T00:00:00"/>
    <x v="49"/>
    <s v="US$"/>
    <x v="1170"/>
    <n v="0"/>
    <n v="100000"/>
    <n v="0"/>
    <n v="0"/>
    <n v="0"/>
    <n v="0.24"/>
    <s v="Low"/>
    <n v="24000"/>
    <m/>
    <m/>
    <m/>
    <m/>
    <m/>
    <m/>
    <m/>
    <m/>
    <m/>
  </r>
  <r>
    <s v="DIVIDENDO US$ 0,24"/>
    <d v="2015-02-04T00:00:00"/>
    <x v="1219"/>
    <s v="US$"/>
    <x v="1193"/>
    <n v="0"/>
    <n v="100000"/>
    <n v="0"/>
    <n v="0"/>
    <n v="0"/>
    <n v="0.24"/>
    <s v="Low"/>
    <n v="24000"/>
    <m/>
    <m/>
    <m/>
    <m/>
    <m/>
    <m/>
    <m/>
    <m/>
    <m/>
  </r>
  <r>
    <s v="DIVIDENDO US$ 0,24"/>
    <d v="2015-01-13T00:00:00"/>
    <x v="1506"/>
    <s v="US$"/>
    <x v="1170"/>
    <n v="0"/>
    <n v="100000"/>
    <n v="0"/>
    <n v="0"/>
    <n v="0"/>
    <n v="0.24"/>
    <s v="Low"/>
    <n v="24000"/>
    <m/>
    <m/>
    <m/>
    <m/>
    <m/>
    <m/>
    <m/>
    <m/>
    <m/>
  </r>
  <r>
    <s v="DIVIDENDO US$ 0,238689"/>
    <d v="2020-06-15T00:00:00"/>
    <x v="2"/>
    <s v="US$"/>
    <x v="1137"/>
    <n v="0"/>
    <n v="100000"/>
    <n v="0"/>
    <n v="0"/>
    <n v="0"/>
    <n v="0.23899999999999999"/>
    <s v="Low"/>
    <n v="23900"/>
    <m/>
    <m/>
    <m/>
    <m/>
    <m/>
    <m/>
    <m/>
    <m/>
    <m/>
  </r>
  <r>
    <s v="DIVIDENDO US$ 0,239354"/>
    <d v="2019-06-17T00:00:00"/>
    <x v="191"/>
    <s v="US$"/>
    <x v="1123"/>
    <n v="0"/>
    <n v="100000"/>
    <n v="0"/>
    <n v="0"/>
    <n v="0"/>
    <n v="0.23899999999999999"/>
    <s v="Low"/>
    <n v="23900"/>
    <m/>
    <m/>
    <m/>
    <m/>
    <m/>
    <m/>
    <m/>
    <m/>
    <m/>
  </r>
  <r>
    <s v="DIVIDENDO US$ 0,236528"/>
    <d v="2020-06-15T00:00:00"/>
    <x v="2"/>
    <s v="US$"/>
    <x v="1075"/>
    <n v="0"/>
    <n v="100000"/>
    <n v="0"/>
    <n v="0"/>
    <n v="0"/>
    <n v="0.23699999999999999"/>
    <s v="Low"/>
    <n v="23700"/>
    <m/>
    <m/>
    <m/>
    <m/>
    <m/>
    <m/>
    <m/>
    <m/>
    <m/>
  </r>
  <r>
    <s v="DIVIDENDO US$ 0,23706"/>
    <d v="2019-06-17T00:00:00"/>
    <x v="191"/>
    <s v="US$"/>
    <x v="1213"/>
    <n v="0"/>
    <n v="100000"/>
    <n v="0"/>
    <n v="0"/>
    <n v="0"/>
    <n v="0.23699999999999999"/>
    <s v="Low"/>
    <n v="23700"/>
    <m/>
    <m/>
    <m/>
    <m/>
    <m/>
    <m/>
    <m/>
    <m/>
    <m/>
  </r>
  <r>
    <s v="DIVIDENDO US$ 0,237394"/>
    <d v="2018-09-26T00:00:00"/>
    <x v="1214"/>
    <s v="US$"/>
    <x v="1044"/>
    <n v="0"/>
    <n v="100000"/>
    <n v="0"/>
    <n v="0"/>
    <n v="0"/>
    <n v="0.23699999999999999"/>
    <s v="Low"/>
    <n v="23700"/>
    <m/>
    <m/>
    <m/>
    <m/>
    <m/>
    <m/>
    <m/>
    <m/>
    <m/>
  </r>
  <r>
    <s v="DIVIDENDO US$ 0,23664"/>
    <d v="2017-09-01T00:00:00"/>
    <x v="1305"/>
    <s v="US$"/>
    <x v="1067"/>
    <n v="0"/>
    <n v="100000"/>
    <n v="0"/>
    <n v="0"/>
    <n v="0"/>
    <n v="0.23699999999999999"/>
    <s v="Low"/>
    <n v="23700"/>
    <m/>
    <m/>
    <m/>
    <m/>
    <m/>
    <m/>
    <m/>
    <m/>
    <m/>
  </r>
  <r>
    <s v="DIVIDENDO US$ 0,2345"/>
    <d v="2018-10-01T00:00:00"/>
    <x v="387"/>
    <s v="US$"/>
    <x v="1125"/>
    <n v="0"/>
    <n v="100000"/>
    <n v="0"/>
    <n v="0"/>
    <n v="0"/>
    <n v="0.23499999999999999"/>
    <s v="Low"/>
    <n v="23500"/>
    <m/>
    <m/>
    <m/>
    <m/>
    <m/>
    <m/>
    <m/>
    <m/>
    <m/>
  </r>
  <r>
    <s v="DIVIDENDO PROV US$ 0,003826862912983040"/>
    <d v="2020-09-23T00:00:00"/>
    <x v="891"/>
    <s v="US$"/>
    <x v="990"/>
    <n v="0"/>
    <n v="5858352"/>
    <n v="0"/>
    <n v="0"/>
    <n v="0"/>
    <n v="4.0000000000000001E-3"/>
    <s v="Low"/>
    <n v="23433.407999999999"/>
    <m/>
    <m/>
    <m/>
    <m/>
    <m/>
    <m/>
    <m/>
    <m/>
    <m/>
  </r>
  <r>
    <s v="DIVIDENDO US$ 0,234069"/>
    <d v="2021-09-01T00:00:00"/>
    <x v="437"/>
    <s v="US$"/>
    <x v="1159"/>
    <n v="0"/>
    <n v="100000"/>
    <n v="0"/>
    <n v="0"/>
    <n v="0"/>
    <n v="0.23400000000000001"/>
    <s v="Low"/>
    <n v="23400"/>
    <m/>
    <m/>
    <m/>
    <m/>
    <m/>
    <m/>
    <m/>
    <m/>
    <m/>
  </r>
  <r>
    <s v="DIVIDENDO US$ 0,234186"/>
    <d v="2018-06-26T00:00:00"/>
    <x v="568"/>
    <s v="US$"/>
    <x v="1044"/>
    <n v="0"/>
    <n v="100000"/>
    <n v="0"/>
    <n v="0"/>
    <n v="0"/>
    <n v="0.23400000000000001"/>
    <s v="Low"/>
    <n v="23400"/>
    <m/>
    <m/>
    <m/>
    <m/>
    <m/>
    <m/>
    <m/>
    <m/>
    <m/>
  </r>
  <r>
    <s v="DIVIDENDO US$ 0,234308"/>
    <d v="2018-06-19T00:00:00"/>
    <x v="900"/>
    <s v="US$"/>
    <x v="1123"/>
    <n v="0"/>
    <n v="100000"/>
    <n v="0"/>
    <n v="0"/>
    <n v="0"/>
    <n v="0.23400000000000001"/>
    <s v="Low"/>
    <n v="23400"/>
    <m/>
    <m/>
    <m/>
    <m/>
    <m/>
    <m/>
    <m/>
    <m/>
    <m/>
  </r>
  <r>
    <s v="DIVIDENDO PROV 0 US$ 0,233097"/>
    <d v="2021-06-10T00:00:00"/>
    <x v="103"/>
    <s v="US$"/>
    <x v="1179"/>
    <n v="0"/>
    <n v="100000"/>
    <n v="0"/>
    <n v="0"/>
    <n v="0"/>
    <n v="0.23300000000000001"/>
    <s v="Low"/>
    <n v="23300"/>
    <m/>
    <m/>
    <m/>
    <m/>
    <m/>
    <m/>
    <m/>
    <m/>
    <m/>
  </r>
  <r>
    <s v="DIVIDENDO US$ 0,232567"/>
    <d v="2018-12-17T00:00:00"/>
    <x v="330"/>
    <s v="US$"/>
    <x v="1044"/>
    <n v="0"/>
    <n v="100000"/>
    <n v="0"/>
    <n v="0"/>
    <n v="0"/>
    <n v="0.23300000000000001"/>
    <s v="Low"/>
    <n v="23300"/>
    <m/>
    <m/>
    <m/>
    <m/>
    <m/>
    <m/>
    <m/>
    <m/>
    <m/>
  </r>
  <r>
    <s v="DIVIDENDO US$ 0,23266"/>
    <d v="2015-12-21T00:00:00"/>
    <x v="958"/>
    <s v="US$"/>
    <x v="1126"/>
    <n v="0"/>
    <n v="100000"/>
    <n v="0"/>
    <n v="0"/>
    <n v="0"/>
    <n v="0.23300000000000001"/>
    <s v="Low"/>
    <n v="23300"/>
    <m/>
    <m/>
    <m/>
    <m/>
    <m/>
    <m/>
    <m/>
    <m/>
    <m/>
  </r>
  <r>
    <s v="DIVIDENDO INF 0 $ 0,005899"/>
    <d v="2017-12-15T00:00:00"/>
    <x v="95"/>
    <s v="$"/>
    <x v="694"/>
    <n v="0"/>
    <n v="3883012"/>
    <n v="0"/>
    <n v="0"/>
    <n v="0"/>
    <n v="6.0000000000000001E-3"/>
    <s v="Low"/>
    <n v="23298.072"/>
    <m/>
    <m/>
    <m/>
    <m/>
    <m/>
    <m/>
    <m/>
    <m/>
    <m/>
  </r>
  <r>
    <s v="DIVIDENDO INF 0 $ 0,005736"/>
    <d v="2017-10-20T00:00:00"/>
    <x v="398"/>
    <s v="$"/>
    <x v="694"/>
    <n v="0"/>
    <n v="3883012"/>
    <n v="0"/>
    <n v="0"/>
    <n v="0"/>
    <n v="6.0000000000000001E-3"/>
    <s v="Low"/>
    <n v="23298.072"/>
    <m/>
    <m/>
    <m/>
    <m/>
    <m/>
    <m/>
    <m/>
    <m/>
    <m/>
  </r>
  <r>
    <s v="DIVIDENDO INF 0 $ 0,006376"/>
    <d v="2017-05-19T00:00:00"/>
    <x v="148"/>
    <s v="$"/>
    <x v="694"/>
    <n v="0"/>
    <n v="3883012"/>
    <n v="0"/>
    <n v="0"/>
    <n v="0"/>
    <n v="6.0000000000000001E-3"/>
    <s v="Low"/>
    <n v="23298.072"/>
    <m/>
    <m/>
    <m/>
    <m/>
    <m/>
    <m/>
    <m/>
    <m/>
    <m/>
  </r>
  <r>
    <s v="DIVIDENDO $ 0,005596"/>
    <d v="2016-05-19T00:00:00"/>
    <x v="150"/>
    <s v="$"/>
    <x v="694"/>
    <n v="0"/>
    <n v="3883012"/>
    <n v="0"/>
    <n v="0"/>
    <n v="0"/>
    <n v="6.0000000000000001E-3"/>
    <s v="Low"/>
    <n v="23298.072"/>
    <m/>
    <m/>
    <m/>
    <m/>
    <m/>
    <m/>
    <m/>
    <m/>
    <m/>
  </r>
  <r>
    <s v="DIVIDENDO US$ 0,231563"/>
    <d v="2019-03-20T00:00:00"/>
    <x v="1213"/>
    <s v="US$"/>
    <x v="1174"/>
    <n v="0"/>
    <n v="100000"/>
    <n v="0"/>
    <n v="0"/>
    <n v="0"/>
    <n v="0.23200000000000001"/>
    <s v="Low"/>
    <n v="23200"/>
    <m/>
    <m/>
    <m/>
    <m/>
    <m/>
    <m/>
    <m/>
    <m/>
    <m/>
  </r>
  <r>
    <s v="DIVIDENDO US$ 0,232131"/>
    <d v="2016-03-23T00:00:00"/>
    <x v="1015"/>
    <s v="US$"/>
    <x v="1044"/>
    <n v="0"/>
    <n v="100000"/>
    <n v="0"/>
    <n v="0"/>
    <n v="0"/>
    <n v="0.23200000000000001"/>
    <s v="Low"/>
    <n v="23200"/>
    <m/>
    <m/>
    <m/>
    <m/>
    <m/>
    <m/>
    <m/>
    <m/>
    <m/>
  </r>
  <r>
    <s v="DIVIDENDO US$ 0,231218"/>
    <d v="2016-06-21T00:00:00"/>
    <x v="954"/>
    <s v="US$"/>
    <x v="1044"/>
    <n v="0"/>
    <n v="100000"/>
    <n v="0"/>
    <n v="0"/>
    <n v="0"/>
    <n v="0.23100000000000001"/>
    <s v="Low"/>
    <n v="23100"/>
    <m/>
    <m/>
    <m/>
    <m/>
    <m/>
    <m/>
    <m/>
    <m/>
    <m/>
  </r>
  <r>
    <s v="DIVIDENDO PROV 0 US$ 0,023238"/>
    <d v="2021-06-10T00:00:00"/>
    <x v="103"/>
    <s v="US$"/>
    <x v="988"/>
    <n v="0"/>
    <n v="1000000"/>
    <n v="0"/>
    <n v="0"/>
    <n v="0"/>
    <n v="2.3E-2"/>
    <s v="Low"/>
    <n v="23000"/>
    <m/>
    <m/>
    <m/>
    <m/>
    <m/>
    <m/>
    <m/>
    <m/>
    <m/>
  </r>
  <r>
    <s v="DIVIDENDO PROV EURO 0,0225731863"/>
    <d v="2021-06-03T00:00:00"/>
    <x v="1110"/>
    <s v="EURO"/>
    <x v="994"/>
    <n v="0"/>
    <n v="1000000"/>
    <n v="0"/>
    <n v="0"/>
    <n v="0"/>
    <n v="2.3E-2"/>
    <s v="Low"/>
    <n v="23000"/>
    <m/>
    <m/>
    <m/>
    <m/>
    <m/>
    <m/>
    <m/>
    <m/>
    <m/>
  </r>
  <r>
    <s v="DIVIDENDO PROV EURO 0,0229232822"/>
    <d v="2021-06-03T00:00:00"/>
    <x v="1110"/>
    <s v="EURO"/>
    <x v="797"/>
    <n v="0"/>
    <n v="1000000"/>
    <n v="0"/>
    <n v="0"/>
    <n v="0"/>
    <n v="2.3E-2"/>
    <s v="Low"/>
    <n v="23000"/>
    <m/>
    <m/>
    <m/>
    <m/>
    <m/>
    <m/>
    <m/>
    <m/>
    <m/>
  </r>
  <r>
    <s v="DIVIDENDO PROV US$ 0,0229012563"/>
    <d v="2021-05-11T00:00:00"/>
    <x v="133"/>
    <s v="US$"/>
    <x v="1189"/>
    <n v="0"/>
    <n v="1000000"/>
    <n v="0"/>
    <n v="0"/>
    <n v="0"/>
    <n v="2.3E-2"/>
    <s v="Low"/>
    <n v="23000"/>
    <m/>
    <m/>
    <m/>
    <m/>
    <m/>
    <m/>
    <m/>
    <m/>
    <m/>
  </r>
  <r>
    <s v="DIVIDENDO PROV US$ 0,0234489054"/>
    <d v="2020-12-29T00:00:00"/>
    <x v="1203"/>
    <s v="US$"/>
    <x v="794"/>
    <n v="0"/>
    <n v="1000000"/>
    <n v="0"/>
    <n v="0"/>
    <n v="0"/>
    <n v="2.3E-2"/>
    <s v="Low"/>
    <n v="23000"/>
    <m/>
    <m/>
    <m/>
    <m/>
    <m/>
    <m/>
    <m/>
    <m/>
    <m/>
  </r>
  <r>
    <s v="DIVIDENDO US$ 0,230289"/>
    <d v="2020-06-15T00:00:00"/>
    <x v="2"/>
    <s v="US$"/>
    <x v="1115"/>
    <n v="0"/>
    <n v="100000"/>
    <n v="0"/>
    <n v="0"/>
    <n v="0"/>
    <n v="0.23"/>
    <s v="Low"/>
    <n v="23000"/>
    <m/>
    <m/>
    <m/>
    <m/>
    <m/>
    <m/>
    <m/>
    <m/>
    <m/>
  </r>
  <r>
    <s v="DIVIDENDO PROV US$ 0,0226306407"/>
    <d v="2020-06-12T00:00:00"/>
    <x v="579"/>
    <s v="US$"/>
    <x v="794"/>
    <n v="0"/>
    <n v="1000000"/>
    <n v="0"/>
    <n v="0"/>
    <n v="0"/>
    <n v="2.3E-2"/>
    <s v="Low"/>
    <n v="23000"/>
    <m/>
    <m/>
    <m/>
    <m/>
    <m/>
    <m/>
    <m/>
    <m/>
    <m/>
  </r>
  <r>
    <s v="DIVIDENDO DEF US$ 0,02345644265454070"/>
    <d v="2020-02-06T00:00:00"/>
    <x v="852"/>
    <s v="US$"/>
    <x v="1102"/>
    <n v="0"/>
    <n v="1000000"/>
    <n v="0"/>
    <n v="0"/>
    <n v="0"/>
    <n v="2.3E-2"/>
    <s v="Low"/>
    <n v="23000"/>
    <m/>
    <m/>
    <m/>
    <m/>
    <m/>
    <m/>
    <m/>
    <m/>
    <m/>
  </r>
  <r>
    <s v="DIVIDENDO PROV US$ 0,0233968186"/>
    <d v="2018-01-25T00:00:00"/>
    <x v="400"/>
    <s v="US$"/>
    <x v="1165"/>
    <n v="0"/>
    <n v="1000000"/>
    <n v="0"/>
    <n v="0"/>
    <n v="0"/>
    <n v="2.3E-2"/>
    <s v="Low"/>
    <n v="23000"/>
    <m/>
    <m/>
    <m/>
    <m/>
    <m/>
    <m/>
    <m/>
    <m/>
    <m/>
  </r>
  <r>
    <s v="DIVIDENDO US$ 0,23"/>
    <d v="2016-09-15T00:00:00"/>
    <x v="718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6-06-16T00:00:00"/>
    <x v="938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6-02-25T00:00:00"/>
    <x v="154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5-12-17T00:00:00"/>
    <x v="751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5-09-17T00:00:00"/>
    <x v="1507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5-06-18T00:00:00"/>
    <x v="913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5-02-19T00:00:00"/>
    <x v="1508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US$ 0,23"/>
    <d v="2014-12-18T00:00:00"/>
    <x v="1228"/>
    <s v="US$"/>
    <x v="1212"/>
    <n v="0"/>
    <n v="100000"/>
    <n v="0"/>
    <n v="0"/>
    <n v="0"/>
    <n v="0.23"/>
    <s v="Low"/>
    <n v="23000"/>
    <m/>
    <m/>
    <m/>
    <m/>
    <m/>
    <m/>
    <m/>
    <m/>
    <m/>
  </r>
  <r>
    <s v="DIVIDENDO PROV US$ 0,0494374130"/>
    <d v="2021-07-06T00:00:00"/>
    <x v="1049"/>
    <s v="US$"/>
    <x v="840"/>
    <n v="0"/>
    <n v="468532"/>
    <n v="0"/>
    <n v="0"/>
    <n v="0"/>
    <n v="4.9000000000000002E-2"/>
    <s v="Low"/>
    <n v="22958.067999999999"/>
    <m/>
    <m/>
    <m/>
    <m/>
    <m/>
    <m/>
    <m/>
    <m/>
    <m/>
  </r>
  <r>
    <s v="DIVIDENDO US$ 0,229204"/>
    <d v="2016-09-26T00:00:00"/>
    <x v="737"/>
    <s v="US$"/>
    <x v="1206"/>
    <n v="0"/>
    <n v="100000"/>
    <n v="0"/>
    <n v="0"/>
    <n v="0"/>
    <n v="0.22900000000000001"/>
    <s v="Low"/>
    <n v="22900"/>
    <m/>
    <m/>
    <m/>
    <m/>
    <m/>
    <m/>
    <m/>
    <m/>
    <m/>
  </r>
  <r>
    <s v="DIVIDENDO US$ 0,227587"/>
    <d v="2015-12-21T00:00:00"/>
    <x v="958"/>
    <s v="US$"/>
    <x v="1031"/>
    <n v="0"/>
    <n v="100000"/>
    <n v="0"/>
    <n v="0"/>
    <n v="0"/>
    <n v="0.22800000000000001"/>
    <s v="Low"/>
    <n v="22800"/>
    <m/>
    <m/>
    <m/>
    <m/>
    <m/>
    <m/>
    <m/>
    <m/>
    <m/>
  </r>
  <r>
    <s v="DIVIDENDO US$ 0,226939"/>
    <d v="2018-07-03T00:00:00"/>
    <x v="1216"/>
    <s v="US$"/>
    <x v="1180"/>
    <n v="0"/>
    <n v="100000"/>
    <n v="0"/>
    <n v="0"/>
    <n v="0"/>
    <n v="0.22700000000000001"/>
    <s v="Low"/>
    <n v="22700"/>
    <m/>
    <m/>
    <m/>
    <m/>
    <m/>
    <m/>
    <m/>
    <m/>
    <m/>
  </r>
  <r>
    <s v="DIVIDENDO US$ 0,45215"/>
    <d v="2019-06-17T00:00:00"/>
    <x v="191"/>
    <s v="US$"/>
    <x v="1195"/>
    <n v="0"/>
    <n v="50000"/>
    <n v="0"/>
    <n v="0"/>
    <n v="0"/>
    <n v="0.45200000000000001"/>
    <s v="Low"/>
    <n v="22600"/>
    <m/>
    <m/>
    <m/>
    <m/>
    <m/>
    <m/>
    <m/>
    <m/>
    <m/>
  </r>
  <r>
    <s v="DIVIDENDO US$ 0,226147"/>
    <d v="2019-06-17T00:00:00"/>
    <x v="191"/>
    <s v="US$"/>
    <x v="1191"/>
    <n v="0"/>
    <n v="100000"/>
    <n v="0"/>
    <n v="0"/>
    <n v="0"/>
    <n v="0.22600000000000001"/>
    <s v="Low"/>
    <n v="22600"/>
    <m/>
    <m/>
    <m/>
    <m/>
    <m/>
    <m/>
    <m/>
    <m/>
    <m/>
  </r>
  <r>
    <s v="DIVIDENDO US$ 0,225814"/>
    <d v="2015-07-02T00:00:00"/>
    <x v="262"/>
    <s v="US$"/>
    <x v="1174"/>
    <n v="0"/>
    <n v="100000"/>
    <n v="0"/>
    <n v="0"/>
    <n v="0"/>
    <n v="0.22600000000000001"/>
    <s v="Low"/>
    <n v="22600"/>
    <m/>
    <m/>
    <m/>
    <m/>
    <m/>
    <m/>
    <m/>
    <m/>
    <m/>
  </r>
  <r>
    <s v="DIVIDENDO US$ 0,225055"/>
    <d v="2019-06-17T00:00:00"/>
    <x v="191"/>
    <s v="US$"/>
    <x v="1214"/>
    <n v="0"/>
    <n v="100000"/>
    <n v="0"/>
    <n v="0"/>
    <n v="0"/>
    <n v="0.22500000000000001"/>
    <s v="Low"/>
    <n v="22500"/>
    <m/>
    <m/>
    <m/>
    <m/>
    <m/>
    <m/>
    <m/>
    <m/>
    <m/>
  </r>
  <r>
    <s v="DIVIDENDO US$ 0,225"/>
    <d v="2015-01-05T00:00:00"/>
    <x v="1509"/>
    <s v="US$"/>
    <x v="1153"/>
    <n v="0"/>
    <n v="100000"/>
    <n v="0"/>
    <n v="0"/>
    <n v="0"/>
    <n v="0.22500000000000001"/>
    <s v="Low"/>
    <n v="22500"/>
    <m/>
    <m/>
    <m/>
    <m/>
    <m/>
    <m/>
    <m/>
    <m/>
    <m/>
  </r>
  <r>
    <s v="DIVIDENDO US$ 0,223989"/>
    <d v="2021-03-25T00:00:00"/>
    <x v="500"/>
    <s v="US$"/>
    <x v="1145"/>
    <n v="0"/>
    <n v="100000"/>
    <n v="0"/>
    <n v="0"/>
    <n v="0"/>
    <n v="0.224"/>
    <s v="Low"/>
    <n v="22400"/>
    <m/>
    <m/>
    <m/>
    <m/>
    <m/>
    <m/>
    <m/>
    <m/>
    <m/>
  </r>
  <r>
    <s v="DIVIDENDO US$ 0,224373"/>
    <d v="2018-06-19T00:00:00"/>
    <x v="900"/>
    <s v="US$"/>
    <x v="1179"/>
    <n v="0"/>
    <n v="100000"/>
    <n v="0"/>
    <n v="0"/>
    <n v="0"/>
    <n v="0.224"/>
    <s v="Low"/>
    <n v="22400"/>
    <m/>
    <m/>
    <m/>
    <m/>
    <m/>
    <m/>
    <m/>
    <m/>
    <m/>
  </r>
  <r>
    <s v="DIVIDENDO US$ 0,224053"/>
    <d v="2017-12-21T00:00:00"/>
    <x v="873"/>
    <s v="US$"/>
    <x v="1174"/>
    <n v="0"/>
    <n v="100000"/>
    <n v="0"/>
    <n v="0"/>
    <n v="0"/>
    <n v="0.224"/>
    <s v="Low"/>
    <n v="22400"/>
    <m/>
    <m/>
    <m/>
    <m/>
    <m/>
    <m/>
    <m/>
    <m/>
    <m/>
  </r>
  <r>
    <s v="DIVIDENDO US$ 0,224076"/>
    <d v="2015-12-21T00:00:00"/>
    <x v="958"/>
    <s v="US$"/>
    <x v="1135"/>
    <n v="0"/>
    <n v="100000"/>
    <n v="0"/>
    <n v="0"/>
    <n v="0"/>
    <n v="0.224"/>
    <s v="Low"/>
    <n v="22400"/>
    <m/>
    <m/>
    <m/>
    <m/>
    <m/>
    <m/>
    <m/>
    <m/>
    <m/>
  </r>
  <r>
    <s v="DIVIDENDO US$ 0,224117"/>
    <d v="2015-06-25T00:00:00"/>
    <x v="16"/>
    <s v="US$"/>
    <x v="1213"/>
    <n v="0"/>
    <n v="100000"/>
    <n v="0"/>
    <n v="0"/>
    <n v="0"/>
    <n v="0.224"/>
    <s v="Low"/>
    <n v="22400"/>
    <m/>
    <m/>
    <m/>
    <m/>
    <m/>
    <m/>
    <m/>
    <m/>
    <m/>
  </r>
  <r>
    <s v="DIVIDENDO US$ 0,223385"/>
    <d v="2019-06-17T00:00:00"/>
    <x v="191"/>
    <s v="US$"/>
    <x v="1174"/>
    <n v="0"/>
    <n v="100000"/>
    <n v="0"/>
    <n v="0"/>
    <n v="0"/>
    <n v="0.223"/>
    <s v="Low"/>
    <n v="22300"/>
    <m/>
    <m/>
    <m/>
    <m/>
    <m/>
    <m/>
    <m/>
    <m/>
    <m/>
  </r>
  <r>
    <s v="DIVIDENDO US$ 0,222877"/>
    <d v="2016-12-21T00:00:00"/>
    <x v="854"/>
    <s v="US$"/>
    <x v="1043"/>
    <n v="0"/>
    <n v="100000"/>
    <n v="0"/>
    <n v="0"/>
    <n v="0"/>
    <n v="0.223"/>
    <s v="Low"/>
    <n v="22300"/>
    <m/>
    <m/>
    <m/>
    <m/>
    <m/>
    <m/>
    <m/>
    <m/>
    <m/>
  </r>
  <r>
    <s v="DIVIDENDO US$ 0,221853"/>
    <d v="2020-06-15T00:00:00"/>
    <x v="2"/>
    <s v="US$"/>
    <x v="1180"/>
    <n v="0"/>
    <n v="100000"/>
    <n v="0"/>
    <n v="0"/>
    <n v="0"/>
    <n v="0.222"/>
    <s v="Low"/>
    <n v="22200"/>
    <m/>
    <m/>
    <m/>
    <m/>
    <m/>
    <m/>
    <m/>
    <m/>
    <m/>
  </r>
  <r>
    <s v="DIVIDENDO US$ 0,443633"/>
    <d v="2018-12-18T00:00:00"/>
    <x v="1199"/>
    <s v="US$"/>
    <x v="1195"/>
    <n v="0"/>
    <n v="50000"/>
    <n v="0"/>
    <n v="0"/>
    <n v="0"/>
    <n v="0.44400000000000001"/>
    <s v="Low"/>
    <n v="22200"/>
    <m/>
    <m/>
    <m/>
    <m/>
    <m/>
    <m/>
    <m/>
    <m/>
    <m/>
  </r>
  <r>
    <s v="DIVIDENDO US$ 0,222403"/>
    <d v="2016-12-21T00:00:00"/>
    <x v="854"/>
    <s v="US$"/>
    <x v="1206"/>
    <n v="0"/>
    <n v="100000"/>
    <n v="0"/>
    <n v="0"/>
    <n v="0"/>
    <n v="0.222"/>
    <s v="Low"/>
    <n v="22200"/>
    <m/>
    <m/>
    <m/>
    <m/>
    <m/>
    <m/>
    <m/>
    <m/>
    <m/>
  </r>
  <r>
    <s v="DIVIDENDO US$ 0,2205"/>
    <d v="2019-11-06T00:00:00"/>
    <x v="1166"/>
    <s v="US$"/>
    <x v="1193"/>
    <n v="0"/>
    <n v="100000"/>
    <n v="0"/>
    <n v="0"/>
    <n v="0"/>
    <n v="0.221"/>
    <s v="Low"/>
    <n v="22100"/>
    <m/>
    <m/>
    <m/>
    <m/>
    <m/>
    <m/>
    <m/>
    <m/>
    <m/>
  </r>
  <r>
    <s v="DIVIDENDO US$ 0,221014"/>
    <d v="2019-06-03T00:00:00"/>
    <x v="690"/>
    <s v="US$"/>
    <x v="1210"/>
    <n v="0"/>
    <n v="100000"/>
    <n v="0"/>
    <n v="0"/>
    <n v="0"/>
    <n v="0.221"/>
    <s v="Low"/>
    <n v="22100"/>
    <m/>
    <m/>
    <m/>
    <m/>
    <m/>
    <m/>
    <m/>
    <m/>
    <m/>
  </r>
  <r>
    <s v="DIVIDENDO US$ 0,221"/>
    <d v="2017-10-02T00:00:00"/>
    <x v="389"/>
    <s v="US$"/>
    <x v="1125"/>
    <n v="0"/>
    <n v="100000"/>
    <n v="0"/>
    <n v="0"/>
    <n v="0"/>
    <n v="0.221"/>
    <s v="Low"/>
    <n v="22100"/>
    <m/>
    <m/>
    <m/>
    <m/>
    <m/>
    <m/>
    <m/>
    <m/>
    <m/>
  </r>
  <r>
    <s v="DIVIDENDO US$ 0,22114"/>
    <d v="2016-03-23T00:00:00"/>
    <x v="1015"/>
    <s v="US$"/>
    <x v="1127"/>
    <n v="0"/>
    <n v="100000"/>
    <n v="0"/>
    <n v="0"/>
    <n v="0"/>
    <n v="0.221"/>
    <s v="Low"/>
    <n v="22100"/>
    <m/>
    <m/>
    <m/>
    <m/>
    <m/>
    <m/>
    <m/>
    <m/>
    <m/>
  </r>
  <r>
    <s v="DIVIDENDO PROV EURO 0,0220918213"/>
    <d v="2021-06-03T00:00:00"/>
    <x v="1110"/>
    <s v="EURO"/>
    <x v="1201"/>
    <n v="0"/>
    <n v="1000000"/>
    <n v="0"/>
    <n v="0"/>
    <n v="0"/>
    <n v="2.1999999999999999E-2"/>
    <s v="Low"/>
    <n v="22000"/>
    <m/>
    <m/>
    <m/>
    <m/>
    <m/>
    <m/>
    <m/>
    <m/>
    <m/>
  </r>
  <r>
    <s v="DIVIDENDO US$ 0,021919"/>
    <d v="2021-04-01T00:00:00"/>
    <x v="915"/>
    <s v="US$"/>
    <x v="971"/>
    <n v="0"/>
    <n v="1000000"/>
    <n v="0"/>
    <n v="0"/>
    <n v="0"/>
    <n v="2.1999999999999999E-2"/>
    <s v="Low"/>
    <n v="22000"/>
    <m/>
    <m/>
    <m/>
    <m/>
    <m/>
    <m/>
    <m/>
    <m/>
    <m/>
  </r>
  <r>
    <s v="DIVIDENDO US$ 0,021686"/>
    <d v="2021-02-01T00:00:00"/>
    <x v="374"/>
    <s v="US$"/>
    <x v="971"/>
    <n v="0"/>
    <n v="1000000"/>
    <n v="0"/>
    <n v="0"/>
    <n v="0"/>
    <n v="2.1999999999999999E-2"/>
    <s v="Low"/>
    <n v="22000"/>
    <m/>
    <m/>
    <m/>
    <m/>
    <m/>
    <m/>
    <m/>
    <m/>
    <m/>
  </r>
  <r>
    <s v="DIVIDENDO US$ 0,021708"/>
    <d v="2020-12-01T00:00:00"/>
    <x v="478"/>
    <s v="US$"/>
    <x v="971"/>
    <n v="0"/>
    <n v="1000000"/>
    <n v="0"/>
    <n v="0"/>
    <n v="0"/>
    <n v="2.1999999999999999E-2"/>
    <s v="Low"/>
    <n v="22000"/>
    <m/>
    <m/>
    <m/>
    <m/>
    <m/>
    <m/>
    <m/>
    <m/>
    <m/>
  </r>
  <r>
    <s v="DIVIDENDO US$ 0,219797"/>
    <d v="2020-06-15T00:00:00"/>
    <x v="2"/>
    <s v="US$"/>
    <x v="1044"/>
    <n v="0"/>
    <n v="100000"/>
    <n v="0"/>
    <n v="0"/>
    <n v="0"/>
    <n v="0.22"/>
    <s v="Low"/>
    <n v="22000"/>
    <m/>
    <m/>
    <m/>
    <m/>
    <m/>
    <m/>
    <m/>
    <m/>
    <m/>
  </r>
  <r>
    <s v="DIVIDENDO PROV US$ 0,022050699"/>
    <d v="2020-03-25T00:00:00"/>
    <x v="731"/>
    <s v="US$"/>
    <x v="1198"/>
    <n v="0"/>
    <n v="1000000"/>
    <n v="0"/>
    <n v="0"/>
    <n v="0"/>
    <n v="2.1999999999999999E-2"/>
    <s v="Low"/>
    <n v="22000"/>
    <m/>
    <m/>
    <m/>
    <m/>
    <m/>
    <m/>
    <m/>
    <m/>
    <m/>
  </r>
  <r>
    <s v="DIVIDENDO US$ 0,22"/>
    <d v="2019-08-30T00:00:00"/>
    <x v="141"/>
    <s v="US$"/>
    <x v="1202"/>
    <n v="0"/>
    <n v="100000"/>
    <n v="0"/>
    <n v="0"/>
    <n v="0"/>
    <n v="0.22"/>
    <s v="Low"/>
    <n v="22000"/>
    <m/>
    <m/>
    <m/>
    <m/>
    <m/>
    <m/>
    <m/>
    <m/>
    <m/>
  </r>
  <r>
    <s v="DIVIDENDO US$ 0,22"/>
    <d v="2019-05-31T00:00:00"/>
    <x v="1160"/>
    <s v="US$"/>
    <x v="1202"/>
    <n v="0"/>
    <n v="100000"/>
    <n v="0"/>
    <n v="0"/>
    <n v="0"/>
    <n v="0.22"/>
    <s v="Low"/>
    <n v="22000"/>
    <m/>
    <m/>
    <m/>
    <m/>
    <m/>
    <m/>
    <m/>
    <m/>
    <m/>
  </r>
  <r>
    <s v="DIVIDENDO US$ 0,21962"/>
    <d v="2019-04-01T00:00:00"/>
    <x v="1235"/>
    <s v="US$"/>
    <x v="1210"/>
    <n v="0"/>
    <n v="100000"/>
    <n v="0"/>
    <n v="0"/>
    <n v="0"/>
    <n v="0.22"/>
    <s v="Low"/>
    <n v="22000"/>
    <m/>
    <m/>
    <m/>
    <m/>
    <m/>
    <m/>
    <m/>
    <m/>
    <m/>
  </r>
  <r>
    <s v="DIVIDENDO US$ 0,22"/>
    <d v="2019-03-01T00:00:00"/>
    <x v="939"/>
    <s v="US$"/>
    <x v="1202"/>
    <n v="0"/>
    <n v="100000"/>
    <n v="0"/>
    <n v="0"/>
    <n v="0"/>
    <n v="0.22"/>
    <s v="Low"/>
    <n v="22000"/>
    <m/>
    <m/>
    <m/>
    <m/>
    <m/>
    <m/>
    <m/>
    <m/>
    <m/>
  </r>
  <r>
    <s v="DIVIDENDO US$ 0,22"/>
    <d v="2018-11-30T00:00:00"/>
    <x v="1354"/>
    <s v="US$"/>
    <x v="1202"/>
    <n v="0"/>
    <n v="100000"/>
    <n v="0"/>
    <n v="0"/>
    <n v="0"/>
    <n v="0.22"/>
    <s v="Low"/>
    <n v="22000"/>
    <m/>
    <m/>
    <m/>
    <m/>
    <m/>
    <m/>
    <m/>
    <m/>
    <m/>
  </r>
  <r>
    <s v="DIVIDENDO PROV US$ 0,02150869112902560"/>
    <d v="2018-11-09T00:00:00"/>
    <x v="1230"/>
    <s v="US$"/>
    <x v="906"/>
    <n v="0"/>
    <n v="1000000"/>
    <n v="0"/>
    <n v="0"/>
    <n v="0"/>
    <n v="2.1999999999999999E-2"/>
    <s v="Low"/>
    <n v="22000"/>
    <m/>
    <m/>
    <m/>
    <m/>
    <m/>
    <m/>
    <m/>
    <m/>
    <m/>
  </r>
  <r>
    <s v="DIVIDENDO PROV US$ 0,0215483022894010"/>
    <d v="2018-11-09T00:00:00"/>
    <x v="1230"/>
    <s v="US$"/>
    <x v="905"/>
    <n v="0"/>
    <n v="1000000"/>
    <n v="0"/>
    <n v="0"/>
    <n v="0"/>
    <n v="2.1999999999999999E-2"/>
    <s v="Low"/>
    <n v="22000"/>
    <m/>
    <m/>
    <m/>
    <m/>
    <m/>
    <m/>
    <m/>
    <m/>
    <m/>
  </r>
  <r>
    <s v="DIVIDENDO US$ 0,22"/>
    <d v="2018-06-28T00:00:00"/>
    <x v="1510"/>
    <s v="US$"/>
    <x v="1204"/>
    <n v="0"/>
    <n v="100000"/>
    <n v="0"/>
    <n v="0"/>
    <n v="0"/>
    <n v="0.22"/>
    <s v="Low"/>
    <n v="22000"/>
    <m/>
    <m/>
    <m/>
    <m/>
    <m/>
    <m/>
    <m/>
    <m/>
    <m/>
  </r>
  <r>
    <s v="DIVIDENDO US$ 0,22"/>
    <d v="2018-03-28T00:00:00"/>
    <x v="1269"/>
    <s v="US$"/>
    <x v="1204"/>
    <n v="0"/>
    <n v="100000"/>
    <n v="0"/>
    <n v="0"/>
    <n v="0"/>
    <n v="0.22"/>
    <s v="Low"/>
    <n v="22000"/>
    <m/>
    <m/>
    <m/>
    <m/>
    <m/>
    <m/>
    <m/>
    <m/>
    <m/>
  </r>
  <r>
    <s v="DIVIDENDO US$ 0,22"/>
    <d v="2017-12-28T00:00:00"/>
    <x v="931"/>
    <s v="US$"/>
    <x v="1204"/>
    <n v="0"/>
    <n v="100000"/>
    <n v="0"/>
    <n v="0"/>
    <n v="0"/>
    <n v="0.22"/>
    <s v="Low"/>
    <n v="22000"/>
    <m/>
    <m/>
    <m/>
    <m/>
    <m/>
    <m/>
    <m/>
    <m/>
    <m/>
  </r>
  <r>
    <s v="DIVIDENDO US$ 0,22"/>
    <d v="2017-09-28T00:00:00"/>
    <x v="879"/>
    <s v="US$"/>
    <x v="1204"/>
    <n v="0"/>
    <n v="100000"/>
    <n v="0"/>
    <n v="0"/>
    <n v="0"/>
    <n v="0.22"/>
    <s v="Low"/>
    <n v="22000"/>
    <m/>
    <m/>
    <m/>
    <m/>
    <m/>
    <m/>
    <m/>
    <m/>
    <m/>
  </r>
  <r>
    <s v="DIVIDENDO US$ 0,219622"/>
    <d v="2015-06-24T00:00:00"/>
    <x v="971"/>
    <s v="US$"/>
    <x v="1206"/>
    <n v="0"/>
    <n v="100000"/>
    <n v="0"/>
    <n v="0"/>
    <n v="0"/>
    <n v="0.22"/>
    <s v="Low"/>
    <n v="22000"/>
    <m/>
    <m/>
    <m/>
    <m/>
    <m/>
    <m/>
    <m/>
    <m/>
    <m/>
  </r>
  <r>
    <s v="DIVIDENDO US$ 0,219264"/>
    <d v="2020-12-14T00:00:00"/>
    <x v="89"/>
    <s v="US$"/>
    <x v="1108"/>
    <n v="0"/>
    <n v="100000"/>
    <n v="0"/>
    <n v="0"/>
    <n v="0"/>
    <n v="0.219"/>
    <s v="Low"/>
    <n v="21900"/>
    <m/>
    <m/>
    <m/>
    <m/>
    <m/>
    <m/>
    <m/>
    <m/>
    <m/>
  </r>
  <r>
    <s v="DIVIDENDO US$ 0,217832"/>
    <d v="2019-04-30T00:00:00"/>
    <x v="96"/>
    <s v="US$"/>
    <x v="1210"/>
    <n v="0"/>
    <n v="100000"/>
    <n v="0"/>
    <n v="0"/>
    <n v="0"/>
    <n v="0.218"/>
    <s v="Low"/>
    <n v="21800"/>
    <m/>
    <m/>
    <m/>
    <m/>
    <m/>
    <m/>
    <m/>
    <m/>
    <m/>
  </r>
  <r>
    <s v="DIVIDENDO US$ 0,217685"/>
    <d v="2017-10-31T00:00:00"/>
    <x v="561"/>
    <s v="US$"/>
    <x v="1067"/>
    <n v="0"/>
    <n v="100000"/>
    <n v="0"/>
    <n v="0"/>
    <n v="0"/>
    <n v="0.218"/>
    <s v="Low"/>
    <n v="21800"/>
    <m/>
    <m/>
    <m/>
    <m/>
    <m/>
    <m/>
    <m/>
    <m/>
    <m/>
  </r>
  <r>
    <s v="DIVIDENDO US$ 0,217875"/>
    <d v="2015-09-25T00:00:00"/>
    <x v="1316"/>
    <s v="US$"/>
    <x v="1145"/>
    <n v="0"/>
    <n v="100000"/>
    <n v="0"/>
    <n v="0"/>
    <n v="0"/>
    <n v="0.218"/>
    <s v="Low"/>
    <n v="21800"/>
    <m/>
    <m/>
    <m/>
    <m/>
    <m/>
    <m/>
    <m/>
    <m/>
    <m/>
  </r>
  <r>
    <s v="DIVIDENDO US$ 0,218228"/>
    <d v="2014-12-24T00:00:00"/>
    <x v="1205"/>
    <s v="US$"/>
    <x v="1044"/>
    <n v="0"/>
    <n v="100000"/>
    <n v="0"/>
    <n v="0"/>
    <n v="0"/>
    <n v="0.218"/>
    <s v="Low"/>
    <n v="21800"/>
    <m/>
    <m/>
    <m/>
    <m/>
    <m/>
    <m/>
    <m/>
    <m/>
    <m/>
  </r>
  <r>
    <s v="DIVIDENDO US$ 0,87"/>
    <d v="2017-12-18T00:00:00"/>
    <x v="246"/>
    <s v="US$"/>
    <x v="1175"/>
    <n v="0"/>
    <n v="25000"/>
    <n v="0"/>
    <n v="0"/>
    <n v="0"/>
    <n v="0.87"/>
    <s v="Low"/>
    <n v="21750"/>
    <m/>
    <m/>
    <m/>
    <m/>
    <m/>
    <m/>
    <m/>
    <m/>
    <m/>
  </r>
  <r>
    <s v="DIVIDENDO PROV US$ 0,003950070303561990"/>
    <d v="2020-09-23T00:00:00"/>
    <x v="891"/>
    <s v="US$"/>
    <x v="991"/>
    <n v="0"/>
    <n v="5435002"/>
    <n v="0"/>
    <n v="0"/>
    <n v="0"/>
    <n v="4.0000000000000001E-3"/>
    <s v="Low"/>
    <n v="21740.008000000002"/>
    <m/>
    <m/>
    <m/>
    <m/>
    <m/>
    <m/>
    <m/>
    <m/>
    <m/>
  </r>
  <r>
    <s v="DIVIDENDO US$ 0,217287"/>
    <d v="2017-08-01T00:00:00"/>
    <x v="578"/>
    <s v="US$"/>
    <x v="1067"/>
    <n v="0"/>
    <n v="100000"/>
    <n v="0"/>
    <n v="0"/>
    <n v="0"/>
    <n v="0.217"/>
    <s v="Low"/>
    <n v="21700"/>
    <m/>
    <m/>
    <m/>
    <m/>
    <m/>
    <m/>
    <m/>
    <m/>
    <m/>
  </r>
  <r>
    <s v="DIVIDENDO US$ 0,21635"/>
    <d v="2018-09-26T00:00:00"/>
    <x v="1214"/>
    <s v="US$"/>
    <x v="1180"/>
    <n v="0"/>
    <n v="100000"/>
    <n v="0"/>
    <n v="0"/>
    <n v="0"/>
    <n v="0.216"/>
    <s v="Low"/>
    <n v="21600"/>
    <m/>
    <m/>
    <m/>
    <m/>
    <m/>
    <m/>
    <m/>
    <m/>
    <m/>
  </r>
  <r>
    <s v="DIVIDENDO PROV 0 US$ 0,214949"/>
    <d v="2021-06-10T00:00:00"/>
    <x v="103"/>
    <s v="US$"/>
    <x v="1213"/>
    <n v="0"/>
    <n v="100000"/>
    <n v="0"/>
    <n v="0"/>
    <n v="0"/>
    <n v="0.215"/>
    <s v="Low"/>
    <n v="21500"/>
    <m/>
    <m/>
    <m/>
    <m/>
    <m/>
    <m/>
    <m/>
    <m/>
    <m/>
  </r>
  <r>
    <s v="DIVIDENDO US$ 0,215179"/>
    <d v="2019-03-01T00:00:00"/>
    <x v="719"/>
    <s v="US$"/>
    <x v="1210"/>
    <n v="0"/>
    <n v="100000"/>
    <n v="0"/>
    <n v="0"/>
    <n v="0"/>
    <n v="0.215"/>
    <s v="Low"/>
    <n v="21500"/>
    <m/>
    <m/>
    <m/>
    <m/>
    <m/>
    <m/>
    <m/>
    <m/>
    <m/>
  </r>
  <r>
    <s v="DIVIDENDO US$ 0,215259"/>
    <d v="2017-06-20T00:00:00"/>
    <x v="413"/>
    <s v="US$"/>
    <x v="1179"/>
    <n v="0"/>
    <n v="100000"/>
    <n v="0"/>
    <n v="0"/>
    <n v="0"/>
    <n v="0.215"/>
    <s v="Low"/>
    <n v="21500"/>
    <m/>
    <m/>
    <m/>
    <m/>
    <m/>
    <m/>
    <m/>
    <m/>
    <m/>
  </r>
  <r>
    <s v="DIVIDENDO US$ 0,215119"/>
    <d v="2017-03-24T00:00:00"/>
    <x v="754"/>
    <s v="US$"/>
    <x v="1044"/>
    <n v="0"/>
    <n v="100000"/>
    <n v="0"/>
    <n v="0"/>
    <n v="0"/>
    <n v="0.215"/>
    <s v="Low"/>
    <n v="21500"/>
    <m/>
    <m/>
    <m/>
    <m/>
    <m/>
    <m/>
    <m/>
    <m/>
    <m/>
  </r>
  <r>
    <s v="DIVIDENDO US$ 0,2148"/>
    <d v="2016-10-03T00:00:00"/>
    <x v="1444"/>
    <s v="US$"/>
    <x v="1125"/>
    <n v="0"/>
    <n v="100000"/>
    <n v="0"/>
    <n v="0"/>
    <n v="0"/>
    <n v="0.215"/>
    <s v="Low"/>
    <n v="21500"/>
    <m/>
    <m/>
    <m/>
    <m/>
    <m/>
    <m/>
    <m/>
    <m/>
    <m/>
  </r>
  <r>
    <s v="DIVIDENDO US$ 0,213745"/>
    <d v="2020-06-15T00:00:00"/>
    <x v="2"/>
    <s v="US$"/>
    <x v="1117"/>
    <n v="0"/>
    <n v="100000"/>
    <n v="0"/>
    <n v="0"/>
    <n v="0"/>
    <n v="0.214"/>
    <s v="Low"/>
    <n v="21400"/>
    <m/>
    <m/>
    <m/>
    <m/>
    <m/>
    <m/>
    <m/>
    <m/>
    <m/>
  </r>
  <r>
    <s v="DIVIDENDO US$ 0,214494"/>
    <d v="2017-03-24T00:00:00"/>
    <x v="754"/>
    <s v="US$"/>
    <x v="1174"/>
    <n v="0"/>
    <n v="100000"/>
    <n v="0"/>
    <n v="0"/>
    <n v="0"/>
    <n v="0.214"/>
    <s v="Low"/>
    <n v="21400"/>
    <m/>
    <m/>
    <m/>
    <m/>
    <m/>
    <m/>
    <m/>
    <m/>
    <m/>
  </r>
  <r>
    <s v="DIVIDENDO US$ 0,21418"/>
    <d v="2015-12-21T00:00:00"/>
    <x v="958"/>
    <s v="US$"/>
    <x v="1108"/>
    <n v="0"/>
    <n v="100000"/>
    <n v="0"/>
    <n v="0"/>
    <n v="0"/>
    <n v="0.214"/>
    <s v="Low"/>
    <n v="21400"/>
    <m/>
    <m/>
    <m/>
    <m/>
    <m/>
    <m/>
    <m/>
    <m/>
    <m/>
  </r>
  <r>
    <s v="DIVIDENDO US$ 0,8554"/>
    <d v="2020-12-21T00:00:00"/>
    <x v="452"/>
    <s v="US$"/>
    <x v="1188"/>
    <n v="0"/>
    <n v="25000"/>
    <n v="0"/>
    <n v="0"/>
    <n v="0"/>
    <n v="0.85499999999999998"/>
    <s v="Low"/>
    <n v="21375"/>
    <m/>
    <m/>
    <m/>
    <m/>
    <m/>
    <m/>
    <m/>
    <m/>
    <m/>
  </r>
  <r>
    <s v="DIVIDENDO US$ 0,213424"/>
    <d v="2016-09-26T00:00:00"/>
    <x v="737"/>
    <s v="US$"/>
    <x v="1044"/>
    <n v="0"/>
    <n v="100000"/>
    <n v="0"/>
    <n v="0"/>
    <n v="0"/>
    <n v="0.21299999999999999"/>
    <s v="Low"/>
    <n v="21300"/>
    <m/>
    <m/>
    <m/>
    <m/>
    <m/>
    <m/>
    <m/>
    <m/>
    <m/>
  </r>
  <r>
    <s v="DIVIDENDO US$ 0,21264"/>
    <d v="2015-06-02T00:00:00"/>
    <x v="1511"/>
    <s v="US$"/>
    <x v="1097"/>
    <n v="0"/>
    <n v="100000"/>
    <n v="0"/>
    <n v="0"/>
    <n v="0"/>
    <n v="0.21299999999999999"/>
    <s v="Low"/>
    <n v="21300"/>
    <m/>
    <m/>
    <m/>
    <m/>
    <m/>
    <m/>
    <m/>
    <m/>
    <m/>
  </r>
  <r>
    <s v="DIVIDENDO US$ 0,212472"/>
    <d v="2015-06-25T00:00:00"/>
    <x v="16"/>
    <s v="US$"/>
    <x v="1179"/>
    <n v="0"/>
    <n v="100000"/>
    <n v="0"/>
    <n v="0"/>
    <n v="0"/>
    <n v="0.21199999999999999"/>
    <s v="Low"/>
    <n v="21200"/>
    <m/>
    <m/>
    <m/>
    <m/>
    <m/>
    <m/>
    <m/>
    <m/>
    <m/>
  </r>
  <r>
    <s v="DIVIDENDO US$ 0,210637"/>
    <d v="2020-12-14T00:00:00"/>
    <x v="89"/>
    <s v="US$"/>
    <x v="1044"/>
    <n v="0"/>
    <n v="100000"/>
    <n v="0"/>
    <n v="0"/>
    <n v="0"/>
    <n v="0.21099999999999999"/>
    <s v="Low"/>
    <n v="21100"/>
    <m/>
    <m/>
    <m/>
    <m/>
    <m/>
    <m/>
    <m/>
    <m/>
    <m/>
  </r>
  <r>
    <s v="DIVIDENDO US$ 0,210994"/>
    <d v="2020-09-23T00:00:00"/>
    <x v="891"/>
    <s v="US$"/>
    <x v="1206"/>
    <n v="0"/>
    <n v="100000"/>
    <n v="0"/>
    <n v="0"/>
    <n v="0"/>
    <n v="0.21099999999999999"/>
    <s v="Low"/>
    <n v="21100"/>
    <m/>
    <m/>
    <m/>
    <m/>
    <m/>
    <m/>
    <m/>
    <m/>
    <m/>
  </r>
  <r>
    <s v="DIVIDENDO US$ 0,211296"/>
    <d v="2018-03-22T00:00:00"/>
    <x v="207"/>
    <s v="US$"/>
    <x v="1206"/>
    <n v="0"/>
    <n v="100000"/>
    <n v="0"/>
    <n v="0"/>
    <n v="0"/>
    <n v="0.21099999999999999"/>
    <s v="Low"/>
    <n v="21100"/>
    <m/>
    <m/>
    <m/>
    <m/>
    <m/>
    <m/>
    <m/>
    <m/>
    <m/>
  </r>
  <r>
    <s v="DIVIDENDO US$ 0,421936"/>
    <d v="2016-12-21T00:00:00"/>
    <x v="854"/>
    <s v="US$"/>
    <x v="1178"/>
    <n v="0"/>
    <n v="50000"/>
    <n v="0"/>
    <n v="0"/>
    <n v="0"/>
    <n v="0.42199999999999999"/>
    <s v="Low"/>
    <n v="21100"/>
    <m/>
    <m/>
    <m/>
    <m/>
    <m/>
    <m/>
    <m/>
    <m/>
    <m/>
  </r>
  <r>
    <s v="DIVIDENDO PROV 0 US$ 0,840986"/>
    <d v="2021-06-10T00:00:00"/>
    <x v="103"/>
    <s v="US$"/>
    <x v="938"/>
    <n v="0"/>
    <n v="25000"/>
    <n v="0"/>
    <n v="0"/>
    <n v="0"/>
    <n v="0.84099999999999997"/>
    <s v="Low"/>
    <n v="21025"/>
    <m/>
    <m/>
    <m/>
    <m/>
    <m/>
    <m/>
    <m/>
    <m/>
    <m/>
  </r>
  <r>
    <s v="DIVIDENDO US$ 0,21"/>
    <d v="2021-09-02T00:00:00"/>
    <x v="887"/>
    <s v="US$"/>
    <x v="1215"/>
    <n v="0"/>
    <n v="100000"/>
    <n v="0"/>
    <n v="0"/>
    <n v="0"/>
    <n v="0.21"/>
    <s v="Low"/>
    <n v="21000"/>
    <m/>
    <m/>
    <m/>
    <m/>
    <m/>
    <m/>
    <m/>
    <m/>
    <m/>
  </r>
  <r>
    <s v="DIVIDENDO PROV US$ 0,0212834765"/>
    <d v="2021-09-02T00:00:00"/>
    <x v="437"/>
    <s v="US$"/>
    <x v="794"/>
    <n v="0"/>
    <n v="1000000"/>
    <n v="0"/>
    <n v="0"/>
    <n v="0"/>
    <n v="2.1000000000000001E-2"/>
    <s v="Low"/>
    <n v="21000"/>
    <m/>
    <m/>
    <m/>
    <m/>
    <m/>
    <m/>
    <m/>
    <m/>
    <m/>
  </r>
  <r>
    <s v="DIVIDENDO PROV US$ 0,02100035"/>
    <d v="2021-07-30T00:00:00"/>
    <x v="928"/>
    <s v="US$"/>
    <x v="1039"/>
    <n v="0"/>
    <n v="1000000"/>
    <n v="0"/>
    <n v="0"/>
    <n v="0"/>
    <n v="2.1000000000000001E-2"/>
    <s v="Low"/>
    <n v="21000"/>
    <m/>
    <m/>
    <m/>
    <m/>
    <m/>
    <m/>
    <m/>
    <m/>
    <m/>
  </r>
  <r>
    <s v="DIVIDENDO PROV US$ 0,0213978780"/>
    <d v="2021-05-11T00:00:00"/>
    <x v="133"/>
    <s v="US$"/>
    <x v="1028"/>
    <n v="0"/>
    <n v="1000000"/>
    <n v="0"/>
    <n v="0"/>
    <n v="0"/>
    <n v="2.1000000000000001E-2"/>
    <s v="Low"/>
    <n v="21000"/>
    <m/>
    <m/>
    <m/>
    <m/>
    <m/>
    <m/>
    <m/>
    <m/>
    <m/>
  </r>
  <r>
    <s v="DIVIDENDO US$ 0,021291"/>
    <d v="2021-03-01T00:00:00"/>
    <x v="1245"/>
    <s v="US$"/>
    <x v="971"/>
    <n v="0"/>
    <n v="1000000"/>
    <n v="0"/>
    <n v="0"/>
    <n v="0"/>
    <n v="2.1000000000000001E-2"/>
    <s v="Low"/>
    <n v="21000"/>
    <m/>
    <m/>
    <m/>
    <m/>
    <m/>
    <m/>
    <m/>
    <m/>
    <m/>
  </r>
  <r>
    <s v="DIVIDENDO US$ 0,21"/>
    <d v="2019-09-03T00:00:00"/>
    <x v="1060"/>
    <s v="US$"/>
    <x v="1216"/>
    <n v="0"/>
    <n v="100000"/>
    <n v="0"/>
    <n v="0"/>
    <n v="0"/>
    <n v="0.21"/>
    <s v="Low"/>
    <n v="21000"/>
    <m/>
    <m/>
    <m/>
    <m/>
    <m/>
    <m/>
    <m/>
    <m/>
    <m/>
  </r>
  <r>
    <s v="DIVIDENDO US$ 0,210013"/>
    <d v="2019-08-01T00:00:00"/>
    <x v="1187"/>
    <s v="US$"/>
    <x v="1210"/>
    <n v="0"/>
    <n v="100000"/>
    <n v="0"/>
    <n v="0"/>
    <n v="0"/>
    <n v="0.21"/>
    <s v="Low"/>
    <n v="21000"/>
    <m/>
    <m/>
    <m/>
    <m/>
    <m/>
    <m/>
    <m/>
    <m/>
    <m/>
  </r>
  <r>
    <s v="DIVIDENDO US$ 0,209635"/>
    <d v="2018-12-17T00:00:00"/>
    <x v="330"/>
    <s v="US$"/>
    <x v="1174"/>
    <n v="0"/>
    <n v="100000"/>
    <n v="0"/>
    <n v="0"/>
    <n v="0"/>
    <n v="0.21"/>
    <s v="Low"/>
    <n v="21000"/>
    <m/>
    <m/>
    <m/>
    <m/>
    <m/>
    <m/>
    <m/>
    <m/>
    <m/>
  </r>
  <r>
    <s v="DIVIDENDO PROV US$ 0,0206938106"/>
    <d v="2018-06-06T00:00:00"/>
    <x v="520"/>
    <s v="US$"/>
    <x v="1165"/>
    <n v="0"/>
    <n v="1000000"/>
    <n v="0"/>
    <n v="0"/>
    <n v="0"/>
    <n v="2.1000000000000001E-2"/>
    <s v="Low"/>
    <n v="21000"/>
    <m/>
    <m/>
    <m/>
    <m/>
    <m/>
    <m/>
    <m/>
    <m/>
    <m/>
  </r>
  <r>
    <s v="DIVIDENDO PROV US$ 0,0211862948"/>
    <d v="2018-06-06T00:00:00"/>
    <x v="520"/>
    <s v="US$"/>
    <x v="882"/>
    <n v="0"/>
    <n v="1000000"/>
    <n v="0"/>
    <n v="0"/>
    <n v="0"/>
    <n v="2.1000000000000001E-2"/>
    <s v="Low"/>
    <n v="21000"/>
    <m/>
    <m/>
    <m/>
    <m/>
    <m/>
    <m/>
    <m/>
    <m/>
    <m/>
  </r>
  <r>
    <s v="DIVIDENDO PROV 0 US$ 0,0209649"/>
    <d v="2017-12-20T00:00:00"/>
    <x v="165"/>
    <s v="US$"/>
    <x v="775"/>
    <n v="0"/>
    <n v="1000000"/>
    <n v="0"/>
    <n v="0"/>
    <n v="0"/>
    <n v="2.1000000000000001E-2"/>
    <s v="Low"/>
    <n v="21000"/>
    <m/>
    <m/>
    <m/>
    <m/>
    <m/>
    <m/>
    <m/>
    <m/>
    <m/>
  </r>
  <r>
    <s v="DIVIDENDO US$ 0,20972"/>
    <d v="2016-12-21T00:00:00"/>
    <x v="854"/>
    <s v="US$"/>
    <x v="1108"/>
    <n v="0"/>
    <n v="100000"/>
    <n v="0"/>
    <n v="0"/>
    <n v="0"/>
    <n v="0.21"/>
    <s v="Low"/>
    <n v="21000"/>
    <m/>
    <m/>
    <m/>
    <m/>
    <m/>
    <m/>
    <m/>
    <m/>
    <m/>
  </r>
  <r>
    <s v="DIVIDENDO US$ 0,21"/>
    <d v="2016-01-04T00:00:00"/>
    <x v="1512"/>
    <s v="US$"/>
    <x v="1190"/>
    <n v="0"/>
    <n v="100000"/>
    <n v="0"/>
    <n v="0"/>
    <n v="0"/>
    <n v="0.21"/>
    <s v="Low"/>
    <n v="21000"/>
    <m/>
    <m/>
    <m/>
    <m/>
    <m/>
    <m/>
    <m/>
    <m/>
    <m/>
  </r>
  <r>
    <s v="DIVIDENDO PROV US$ 0,0206006"/>
    <d v="2016-01-08T00:00:00"/>
    <x v="423"/>
    <s v="US$"/>
    <x v="794"/>
    <n v="0"/>
    <n v="1000000"/>
    <n v="0"/>
    <n v="0"/>
    <n v="0"/>
    <n v="2.1000000000000001E-2"/>
    <s v="Low"/>
    <n v="21000"/>
    <m/>
    <m/>
    <m/>
    <m/>
    <m/>
    <m/>
    <m/>
    <m/>
    <m/>
  </r>
  <r>
    <s v="DIVIDENDO US$ 0,21"/>
    <d v="2015-10-01T00:00:00"/>
    <x v="113"/>
    <s v="US$"/>
    <x v="1190"/>
    <n v="0"/>
    <n v="100000"/>
    <n v="0"/>
    <n v="0"/>
    <n v="0"/>
    <n v="0.21"/>
    <s v="Low"/>
    <n v="21000"/>
    <m/>
    <m/>
    <m/>
    <m/>
    <m/>
    <m/>
    <m/>
    <m/>
    <m/>
  </r>
  <r>
    <s v="DIVIDENDO US$ 0,21"/>
    <d v="2015-07-01T00:00:00"/>
    <x v="1180"/>
    <s v="US$"/>
    <x v="1190"/>
    <n v="0"/>
    <n v="100000"/>
    <n v="0"/>
    <n v="0"/>
    <n v="0"/>
    <n v="0.21"/>
    <s v="Low"/>
    <n v="21000"/>
    <m/>
    <m/>
    <m/>
    <m/>
    <m/>
    <m/>
    <m/>
    <m/>
    <m/>
  </r>
  <r>
    <s v="DIVIDENDO US$ 0,21"/>
    <d v="2015-03-31T00:00:00"/>
    <x v="447"/>
    <s v="US$"/>
    <x v="1190"/>
    <n v="0"/>
    <n v="100000"/>
    <n v="0"/>
    <n v="0"/>
    <n v="0"/>
    <n v="0.21"/>
    <s v="Low"/>
    <n v="21000"/>
    <m/>
    <m/>
    <m/>
    <m/>
    <m/>
    <m/>
    <m/>
    <m/>
    <m/>
  </r>
  <r>
    <s v="DIVIDENDO US$ 0,208992"/>
    <d v="2019-12-16T00:00:00"/>
    <x v="892"/>
    <s v="US$"/>
    <x v="1206"/>
    <n v="0"/>
    <n v="100000"/>
    <n v="0"/>
    <n v="0"/>
    <n v="0"/>
    <n v="0.20899999999999999"/>
    <s v="Low"/>
    <n v="20900"/>
    <m/>
    <m/>
    <m/>
    <m/>
    <m/>
    <m/>
    <m/>
    <m/>
    <m/>
  </r>
  <r>
    <s v="DIVIDENDO US$ 0,208751"/>
    <d v="2019-07-01T00:00:00"/>
    <x v="1092"/>
    <s v="US$"/>
    <x v="1210"/>
    <n v="0"/>
    <n v="100000"/>
    <n v="0"/>
    <n v="0"/>
    <n v="0"/>
    <n v="0.20899999999999999"/>
    <s v="Low"/>
    <n v="20900"/>
    <m/>
    <m/>
    <m/>
    <m/>
    <m/>
    <m/>
    <m/>
    <m/>
    <m/>
  </r>
  <r>
    <s v="DIVIDENDO US$ 0,208494"/>
    <d v="2019-12-16T00:00:00"/>
    <x v="892"/>
    <s v="US$"/>
    <x v="1108"/>
    <n v="0"/>
    <n v="100000"/>
    <n v="0"/>
    <n v="0"/>
    <n v="0"/>
    <n v="0.20799999999999999"/>
    <s v="Low"/>
    <n v="20800"/>
    <m/>
    <m/>
    <m/>
    <m/>
    <m/>
    <m/>
    <m/>
    <m/>
    <m/>
  </r>
  <r>
    <s v="DIVIDENDO PROV 0 US$ 0,208034"/>
    <d v="2019-02-01T00:00:00"/>
    <x v="1237"/>
    <s v="US$"/>
    <x v="1210"/>
    <n v="0"/>
    <n v="100000"/>
    <n v="0"/>
    <n v="0"/>
    <n v="0"/>
    <n v="0.20799999999999999"/>
    <s v="Low"/>
    <n v="20800"/>
    <m/>
    <m/>
    <m/>
    <m/>
    <m/>
    <m/>
    <m/>
    <m/>
    <m/>
  </r>
  <r>
    <s v="DIVIDENDO  US$ 0,207527"/>
    <d v="2017-06-27T00:00:00"/>
    <x v="856"/>
    <s v="US$"/>
    <x v="1044"/>
    <n v="0"/>
    <n v="100000"/>
    <n v="0"/>
    <n v="0"/>
    <n v="0"/>
    <n v="0.20799999999999999"/>
    <s v="Low"/>
    <n v="20800"/>
    <m/>
    <m/>
    <m/>
    <m/>
    <m/>
    <m/>
    <m/>
    <m/>
    <m/>
  </r>
  <r>
    <s v="DIVIDENDO US$ 0,208277"/>
    <d v="2016-06-22T00:00:00"/>
    <x v="954"/>
    <s v="US$"/>
    <x v="1126"/>
    <n v="0"/>
    <n v="100000"/>
    <n v="0"/>
    <n v="0"/>
    <n v="0"/>
    <n v="0.20799999999999999"/>
    <s v="Low"/>
    <n v="20800"/>
    <m/>
    <m/>
    <m/>
    <m/>
    <m/>
    <m/>
    <m/>
    <m/>
    <m/>
  </r>
  <r>
    <s v="DIVIDENDO US$ 0,207664"/>
    <d v="2015-06-25T00:00:00"/>
    <x v="16"/>
    <s v="US$"/>
    <x v="1167"/>
    <n v="0"/>
    <n v="100000"/>
    <n v="0"/>
    <n v="0"/>
    <n v="0"/>
    <n v="0.20799999999999999"/>
    <s v="Low"/>
    <n v="20800"/>
    <m/>
    <m/>
    <m/>
    <m/>
    <m/>
    <m/>
    <m/>
    <m/>
    <m/>
  </r>
  <r>
    <s v="DIVIDENDO US$ 0,207023"/>
    <d v="2020-09-23T00:00:00"/>
    <x v="891"/>
    <s v="US$"/>
    <x v="1174"/>
    <n v="0"/>
    <n v="100000"/>
    <n v="0"/>
    <n v="0"/>
    <n v="0"/>
    <n v="0.20699999999999999"/>
    <s v="Low"/>
    <n v="20700"/>
    <m/>
    <m/>
    <m/>
    <m/>
    <m/>
    <m/>
    <m/>
    <m/>
    <m/>
  </r>
  <r>
    <s v="DIVIDENDO ADIC 0 $ 69"/>
    <d v="2019-05-17T00:00:00"/>
    <x v="119"/>
    <s v="$"/>
    <x v="823"/>
    <n v="0"/>
    <n v="300"/>
    <n v="0"/>
    <n v="0"/>
    <n v="0"/>
    <n v="69"/>
    <s v="High"/>
    <n v="20700"/>
    <m/>
    <m/>
    <m/>
    <m/>
    <m/>
    <m/>
    <m/>
    <m/>
    <m/>
  </r>
  <r>
    <s v="DIVIDENDO PROV 0 US$ 0,409917"/>
    <d v="2021-06-10T00:00:00"/>
    <x v="103"/>
    <s v="US$"/>
    <x v="1169"/>
    <n v="0"/>
    <n v="50000"/>
    <n v="0"/>
    <n v="0"/>
    <n v="0"/>
    <n v="0.41"/>
    <s v="Low"/>
    <n v="20500"/>
    <m/>
    <m/>
    <m/>
    <m/>
    <m/>
    <m/>
    <m/>
    <m/>
    <m/>
  </r>
  <r>
    <s v="DIVIDENDO US$ 0,204"/>
    <d v="2015-12-29T00:00:00"/>
    <x v="1453"/>
    <s v="US$"/>
    <x v="1125"/>
    <n v="0"/>
    <n v="100000"/>
    <n v="0"/>
    <n v="0"/>
    <n v="0"/>
    <n v="0.20399999999999999"/>
    <s v="Low"/>
    <n v="20400"/>
    <m/>
    <m/>
    <m/>
    <m/>
    <m/>
    <m/>
    <m/>
    <m/>
    <m/>
  </r>
  <r>
    <s v="DIVIDENDO US$ 0,202628"/>
    <d v="2020-06-15T00:00:00"/>
    <x v="2"/>
    <s v="US$"/>
    <x v="1174"/>
    <n v="0"/>
    <n v="100000"/>
    <n v="0"/>
    <n v="0"/>
    <n v="0"/>
    <n v="0.20300000000000001"/>
    <s v="Low"/>
    <n v="20300"/>
    <m/>
    <m/>
    <m/>
    <m/>
    <m/>
    <m/>
    <m/>
    <m/>
    <m/>
  </r>
  <r>
    <s v="DIVIDENDO US$ 0,2032"/>
    <d v="2018-12-27T00:00:00"/>
    <x v="1513"/>
    <s v="US$"/>
    <x v="1125"/>
    <n v="0"/>
    <n v="100000"/>
    <n v="0"/>
    <n v="0"/>
    <n v="0"/>
    <n v="0.20300000000000001"/>
    <s v="Low"/>
    <n v="20300"/>
    <m/>
    <m/>
    <m/>
    <m/>
    <m/>
    <m/>
    <m/>
    <m/>
    <m/>
  </r>
  <r>
    <s v="DIVIDENDO US$ 0,20098"/>
    <d v="2018-12-18T00:00:00"/>
    <x v="1199"/>
    <s v="US$"/>
    <x v="1210"/>
    <n v="0"/>
    <n v="100000"/>
    <n v="0"/>
    <n v="0"/>
    <n v="0"/>
    <n v="0.20100000000000001"/>
    <s v="Low"/>
    <n v="20100"/>
    <m/>
    <m/>
    <m/>
    <m/>
    <m/>
    <m/>
    <m/>
    <m/>
    <m/>
  </r>
  <r>
    <s v="DIVIDENDO US$ 0,201195"/>
    <d v="2017-12-19T00:00:00"/>
    <x v="951"/>
    <s v="US$"/>
    <x v="1044"/>
    <n v="0"/>
    <n v="100000"/>
    <n v="0"/>
    <n v="0"/>
    <n v="0"/>
    <n v="0.20100000000000001"/>
    <s v="Low"/>
    <n v="20100"/>
    <m/>
    <m/>
    <m/>
    <m/>
    <m/>
    <m/>
    <m/>
    <m/>
    <m/>
  </r>
  <r>
    <s v="DIVIDENDO US$ 0,201065"/>
    <d v="2016-12-21T00:00:00"/>
    <x v="854"/>
    <s v="US$"/>
    <x v="1137"/>
    <n v="0"/>
    <n v="100000"/>
    <n v="0"/>
    <n v="0"/>
    <n v="0"/>
    <n v="0.20100000000000001"/>
    <s v="Low"/>
    <n v="20100"/>
    <m/>
    <m/>
    <m/>
    <m/>
    <m/>
    <m/>
    <m/>
    <m/>
    <m/>
  </r>
  <r>
    <s v="DIVIDENDO US$ 0,2"/>
    <d v="2021-08-05T00:00:00"/>
    <x v="947"/>
    <s v="US$"/>
    <x v="1148"/>
    <n v="0"/>
    <n v="100000"/>
    <n v="0"/>
    <n v="0"/>
    <n v="0"/>
    <n v="0.2"/>
    <s v="Low"/>
    <n v="20000"/>
    <m/>
    <m/>
    <m/>
    <m/>
    <m/>
    <m/>
    <m/>
    <m/>
    <m/>
  </r>
  <r>
    <s v="DIVIDENDO DEF US$ 0,001733011316563630"/>
    <d v="2021-06-15T00:00:00"/>
    <x v="722"/>
    <s v="US$"/>
    <x v="1217"/>
    <n v="0"/>
    <n v="10000000"/>
    <n v="0"/>
    <n v="0"/>
    <n v="0"/>
    <n v="2E-3"/>
    <s v="Low"/>
    <n v="20000"/>
    <m/>
    <m/>
    <m/>
    <m/>
    <m/>
    <m/>
    <m/>
    <m/>
    <m/>
  </r>
  <r>
    <s v="DIVIDENDO DEF US$ 0,001756656036007930"/>
    <d v="2021-06-15T00:00:00"/>
    <x v="722"/>
    <s v="US$"/>
    <x v="1218"/>
    <n v="0"/>
    <n v="10000000"/>
    <n v="0"/>
    <n v="0"/>
    <n v="0"/>
    <n v="2E-3"/>
    <s v="Low"/>
    <n v="20000"/>
    <m/>
    <m/>
    <m/>
    <m/>
    <m/>
    <m/>
    <m/>
    <m/>
    <m/>
  </r>
  <r>
    <s v="DIVIDENDO DEF US$ 0,001788351067155990"/>
    <d v="2021-06-15T00:00:00"/>
    <x v="722"/>
    <s v="US$"/>
    <x v="1219"/>
    <n v="0"/>
    <n v="10000000"/>
    <n v="0"/>
    <n v="0"/>
    <n v="0"/>
    <n v="2E-3"/>
    <s v="Low"/>
    <n v="20000"/>
    <m/>
    <m/>
    <m/>
    <m/>
    <m/>
    <m/>
    <m/>
    <m/>
    <m/>
  </r>
  <r>
    <s v="DIVIDENDO DEF US$ 0,00178835107849410"/>
    <d v="2021-06-15T00:00:00"/>
    <x v="722"/>
    <s v="US$"/>
    <x v="1220"/>
    <n v="0"/>
    <n v="10000000"/>
    <n v="0"/>
    <n v="0"/>
    <n v="0"/>
    <n v="2E-3"/>
    <s v="Low"/>
    <n v="20000"/>
    <m/>
    <m/>
    <m/>
    <m/>
    <m/>
    <m/>
    <m/>
    <m/>
    <m/>
  </r>
  <r>
    <s v="DIVIDENDO PROV 0 US$ 0,200149"/>
    <d v="2021-06-10T00:00:00"/>
    <x v="103"/>
    <s v="US$"/>
    <x v="1206"/>
    <n v="0"/>
    <n v="100000"/>
    <n v="0"/>
    <n v="0"/>
    <n v="0"/>
    <n v="0.2"/>
    <s v="Low"/>
    <n v="20000"/>
    <m/>
    <m/>
    <m/>
    <m/>
    <m/>
    <m/>
    <m/>
    <m/>
    <m/>
  </r>
  <r>
    <s v="DIVIDENDO US$ 0,019954"/>
    <d v="2021-05-03T00:00:00"/>
    <x v="314"/>
    <s v="US$"/>
    <x v="971"/>
    <n v="0"/>
    <n v="1000000"/>
    <n v="0"/>
    <n v="0"/>
    <n v="0"/>
    <n v="0.02"/>
    <s v="Low"/>
    <n v="20000"/>
    <m/>
    <m/>
    <m/>
    <m/>
    <m/>
    <m/>
    <m/>
    <m/>
    <m/>
  </r>
  <r>
    <s v="DIVIDENDO PROV US$ 0,00219046"/>
    <d v="2021-04-01T00:00:00"/>
    <x v="503"/>
    <s v="US$"/>
    <x v="1065"/>
    <n v="0"/>
    <n v="10000000"/>
    <n v="0"/>
    <n v="0"/>
    <n v="0"/>
    <n v="2E-3"/>
    <s v="Low"/>
    <n v="20000"/>
    <m/>
    <m/>
    <m/>
    <m/>
    <m/>
    <m/>
    <m/>
    <m/>
    <m/>
  </r>
  <r>
    <s v="DIVIDENDO PROV EURO 0,001933872288822090"/>
    <d v="2020-12-15T00:00:00"/>
    <x v="444"/>
    <s v="EURO"/>
    <x v="953"/>
    <n v="0"/>
    <n v="10000000"/>
    <n v="0"/>
    <n v="0"/>
    <n v="0"/>
    <n v="2E-3"/>
    <s v="Low"/>
    <n v="20000"/>
    <m/>
    <m/>
    <m/>
    <m/>
    <m/>
    <m/>
    <m/>
    <m/>
    <m/>
  </r>
  <r>
    <s v="DIVIDENDO PROV EURO 0,001932778500202130"/>
    <d v="2020-12-15T00:00:00"/>
    <x v="444"/>
    <s v="EURO"/>
    <x v="952"/>
    <n v="0"/>
    <n v="10000000"/>
    <n v="0"/>
    <n v="0"/>
    <n v="0"/>
    <n v="2E-3"/>
    <s v="Low"/>
    <n v="20000"/>
    <m/>
    <m/>
    <m/>
    <m/>
    <m/>
    <m/>
    <m/>
    <m/>
    <m/>
  </r>
  <r>
    <s v="DIVIDENDO US$ 0,200441"/>
    <d v="2020-12-14T00:00:00"/>
    <x v="89"/>
    <s v="US$"/>
    <x v="1098"/>
    <n v="0"/>
    <n v="100000"/>
    <n v="0"/>
    <n v="0"/>
    <n v="0"/>
    <n v="0.2"/>
    <s v="Low"/>
    <n v="20000"/>
    <m/>
    <m/>
    <m/>
    <m/>
    <m/>
    <m/>
    <m/>
    <m/>
    <m/>
  </r>
  <r>
    <s v="DIVIDENDO US$ 0,02017"/>
    <d v="2020-11-02T00:00:00"/>
    <x v="108"/>
    <s v="US$"/>
    <x v="971"/>
    <n v="0"/>
    <n v="1000000"/>
    <n v="0"/>
    <n v="0"/>
    <n v="0"/>
    <n v="0.02"/>
    <s v="Low"/>
    <n v="20000"/>
    <m/>
    <m/>
    <m/>
    <m/>
    <m/>
    <m/>
    <m/>
    <m/>
    <m/>
  </r>
  <r>
    <s v="DIVIDENDO PROV US$ 0,00163061948809"/>
    <d v="2020-08-21T00:00:00"/>
    <x v="442"/>
    <s v="US$"/>
    <x v="1012"/>
    <n v="0"/>
    <n v="10000000"/>
    <n v="0"/>
    <n v="0"/>
    <n v="0"/>
    <n v="2E-3"/>
    <s v="Low"/>
    <n v="20000"/>
    <m/>
    <m/>
    <m/>
    <m/>
    <m/>
    <m/>
    <m/>
    <m/>
    <m/>
  </r>
  <r>
    <s v="DIVIDENDO PROV US$ 0,0037447549922509700"/>
    <d v="2020-07-24T00:00:00"/>
    <x v="449"/>
    <s v="US$"/>
    <x v="1025"/>
    <n v="0"/>
    <n v="5000000"/>
    <n v="0"/>
    <n v="0"/>
    <n v="0"/>
    <n v="4.0000000000000001E-3"/>
    <s v="Low"/>
    <n v="20000"/>
    <m/>
    <m/>
    <m/>
    <m/>
    <m/>
    <m/>
    <m/>
    <m/>
    <m/>
  </r>
  <r>
    <s v="DIVIDENDO PROV US$ 0,0024560715"/>
    <d v="2020-02-05T00:00:00"/>
    <x v="1193"/>
    <s v="US$"/>
    <x v="1221"/>
    <n v="0"/>
    <n v="10000000"/>
    <n v="0"/>
    <n v="0"/>
    <n v="0"/>
    <n v="2E-3"/>
    <s v="Low"/>
    <n v="20000"/>
    <m/>
    <m/>
    <m/>
    <m/>
    <m/>
    <m/>
    <m/>
    <m/>
    <m/>
  </r>
  <r>
    <s v="DIVIDENDO PROV US$ 0,0022180187"/>
    <d v="2020-02-05T00:00:00"/>
    <x v="1193"/>
    <s v="US$"/>
    <x v="1222"/>
    <n v="0"/>
    <n v="10000000"/>
    <n v="0"/>
    <n v="0"/>
    <n v="0"/>
    <n v="2E-3"/>
    <s v="Low"/>
    <n v="20000"/>
    <m/>
    <m/>
    <m/>
    <m/>
    <m/>
    <m/>
    <m/>
    <m/>
    <m/>
  </r>
  <r>
    <s v="DIVIDENDO PROV US$ 0,0024079716"/>
    <d v="2020-02-05T00:00:00"/>
    <x v="1193"/>
    <s v="US$"/>
    <x v="1223"/>
    <n v="0"/>
    <n v="10000000"/>
    <n v="0"/>
    <n v="0"/>
    <n v="0"/>
    <n v="2E-3"/>
    <s v="Low"/>
    <n v="20000"/>
    <m/>
    <m/>
    <m/>
    <m/>
    <m/>
    <m/>
    <m/>
    <m/>
    <m/>
  </r>
  <r>
    <s v="DIVIDENDO PROV US$ 0,0023440424"/>
    <d v="2020-02-05T00:00:00"/>
    <x v="1193"/>
    <s v="US$"/>
    <x v="1224"/>
    <n v="0"/>
    <n v="10000000"/>
    <n v="0"/>
    <n v="0"/>
    <n v="0"/>
    <n v="2E-3"/>
    <s v="Low"/>
    <n v="20000"/>
    <m/>
    <m/>
    <m/>
    <m/>
    <m/>
    <m/>
    <m/>
    <m/>
    <m/>
  </r>
  <r>
    <s v="DIVIDENDO US$ 0,2"/>
    <d v="2019-12-23T00:00:00"/>
    <x v="287"/>
    <s v="US$"/>
    <x v="1194"/>
    <n v="0"/>
    <n v="100000"/>
    <n v="0"/>
    <n v="0"/>
    <n v="0"/>
    <n v="0.2"/>
    <s v="Low"/>
    <n v="20000"/>
    <m/>
    <m/>
    <m/>
    <m/>
    <m/>
    <m/>
    <m/>
    <m/>
    <m/>
  </r>
  <r>
    <s v="DIVIDENDO PROV EURO 0,00226123885782629"/>
    <d v="2019-12-14T00:00:00"/>
    <x v="892"/>
    <s v="EURO"/>
    <x v="854"/>
    <n v="0"/>
    <n v="10000000"/>
    <n v="0"/>
    <n v="0"/>
    <n v="0"/>
    <n v="2E-3"/>
    <s v="Low"/>
    <n v="20000"/>
    <m/>
    <m/>
    <m/>
    <m/>
    <m/>
    <m/>
    <m/>
    <m/>
    <m/>
  </r>
  <r>
    <s v="DIVIDENDO PROV US$ 0,02037796"/>
    <d v="2019-08-06T00:00:00"/>
    <x v="994"/>
    <s v="US$"/>
    <x v="756"/>
    <n v="0"/>
    <n v="1000000"/>
    <n v="0"/>
    <n v="0"/>
    <n v="0"/>
    <n v="0.02"/>
    <s v="Low"/>
    <n v="20000"/>
    <m/>
    <m/>
    <m/>
    <m/>
    <m/>
    <m/>
    <m/>
    <m/>
    <m/>
  </r>
  <r>
    <s v="DIVIDENDO PROV US$ 0,002056679363497710"/>
    <d v="2019-07-09T00:00:00"/>
    <x v="1000"/>
    <s v="US$"/>
    <x v="918"/>
    <n v="0"/>
    <n v="10000000"/>
    <n v="0"/>
    <n v="0"/>
    <n v="0"/>
    <n v="2E-3"/>
    <s v="Low"/>
    <n v="20000"/>
    <m/>
    <m/>
    <m/>
    <m/>
    <m/>
    <m/>
    <m/>
    <m/>
    <m/>
  </r>
  <r>
    <s v="DIVIDENDO PROV US$ 0,00200990568918926"/>
    <d v="2019-07-09T00:00:00"/>
    <x v="1000"/>
    <s v="US$"/>
    <x v="990"/>
    <n v="0"/>
    <n v="10000000"/>
    <n v="0"/>
    <n v="0"/>
    <n v="0"/>
    <n v="2E-3"/>
    <s v="Low"/>
    <n v="20000"/>
    <m/>
    <m/>
    <m/>
    <m/>
    <m/>
    <m/>
    <m/>
    <m/>
    <m/>
  </r>
  <r>
    <s v="DIVIDENDO PROV US$ 0,00205387916477591"/>
    <d v="2019-07-09T00:00:00"/>
    <x v="1000"/>
    <s v="US$"/>
    <x v="991"/>
    <n v="0"/>
    <n v="10000000"/>
    <n v="0"/>
    <n v="0"/>
    <n v="0"/>
    <n v="2E-3"/>
    <s v="Low"/>
    <n v="20000"/>
    <m/>
    <m/>
    <m/>
    <m/>
    <m/>
    <m/>
    <m/>
    <m/>
    <m/>
  </r>
  <r>
    <s v="DIVIDENDO PROV US$ 0,00247705"/>
    <d v="2019-07-02T00:00:00"/>
    <x v="1092"/>
    <s v="US$"/>
    <x v="937"/>
    <n v="0"/>
    <n v="10000000"/>
    <n v="0"/>
    <n v="0"/>
    <n v="0"/>
    <n v="2E-3"/>
    <s v="Low"/>
    <n v="20000"/>
    <m/>
    <m/>
    <m/>
    <m/>
    <m/>
    <m/>
    <m/>
    <m/>
    <m/>
  </r>
  <r>
    <s v="DIVIDENDO US$ 0,200489"/>
    <d v="2018-12-17T00:00:00"/>
    <x v="330"/>
    <s v="US$"/>
    <x v="1180"/>
    <n v="0"/>
    <n v="100000"/>
    <n v="0"/>
    <n v="0"/>
    <n v="0"/>
    <n v="0.2"/>
    <s v="Low"/>
    <n v="20000"/>
    <m/>
    <m/>
    <m/>
    <m/>
    <m/>
    <m/>
    <m/>
    <m/>
    <m/>
  </r>
  <r>
    <s v="DIVIDENDO PROV EURO 0,002329498"/>
    <d v="2018-10-20T00:00:00"/>
    <x v="563"/>
    <s v="EURO"/>
    <x v="854"/>
    <n v="0"/>
    <n v="10000000"/>
    <n v="0"/>
    <n v="0"/>
    <n v="0"/>
    <n v="2E-3"/>
    <s v="Low"/>
    <n v="20000"/>
    <m/>
    <m/>
    <m/>
    <m/>
    <m/>
    <m/>
    <m/>
    <m/>
    <m/>
  </r>
  <r>
    <s v="DIVIDENDO US$ 0,2"/>
    <d v="2018-08-31T00:00:00"/>
    <x v="1385"/>
    <s v="US$"/>
    <x v="1202"/>
    <n v="0"/>
    <n v="100000"/>
    <n v="0"/>
    <n v="0"/>
    <n v="0"/>
    <n v="0.2"/>
    <s v="Low"/>
    <n v="20000"/>
    <m/>
    <m/>
    <m/>
    <m/>
    <m/>
    <m/>
    <m/>
    <m/>
    <m/>
  </r>
  <r>
    <s v="DIVIDENDO US$ 0,2"/>
    <d v="2018-06-01T00:00:00"/>
    <x v="1145"/>
    <s v="US$"/>
    <x v="1202"/>
    <n v="0"/>
    <n v="100000"/>
    <n v="0"/>
    <n v="0"/>
    <n v="0"/>
    <n v="0.2"/>
    <s v="Low"/>
    <n v="20000"/>
    <m/>
    <m/>
    <m/>
    <m/>
    <m/>
    <m/>
    <m/>
    <m/>
    <m/>
  </r>
  <r>
    <s v="DIVIDENDO DEF US$ 0,001555231398725890"/>
    <d v="2018-05-25T00:00:00"/>
    <x v="367"/>
    <s v="US$"/>
    <x v="1225"/>
    <n v="0"/>
    <n v="10000000"/>
    <n v="0"/>
    <n v="0"/>
    <n v="0"/>
    <n v="2E-3"/>
    <s v="Low"/>
    <n v="20000"/>
    <m/>
    <m/>
    <m/>
    <m/>
    <m/>
    <m/>
    <m/>
    <m/>
    <m/>
  </r>
  <r>
    <s v="DIVIDENDO US$ 0,2"/>
    <d v="2018-03-02T00:00:00"/>
    <x v="1163"/>
    <s v="US$"/>
    <x v="1202"/>
    <n v="0"/>
    <n v="100000"/>
    <n v="0"/>
    <n v="0"/>
    <n v="0"/>
    <n v="0.2"/>
    <s v="Low"/>
    <n v="20000"/>
    <m/>
    <m/>
    <m/>
    <m/>
    <m/>
    <m/>
    <m/>
    <m/>
    <m/>
  </r>
  <r>
    <s v="DIVIDENDO PROV 0 US$ 0,2"/>
    <d v="2017-12-01T00:00:00"/>
    <x v="1248"/>
    <s v="US$"/>
    <x v="1202"/>
    <n v="0"/>
    <n v="100000"/>
    <n v="0"/>
    <n v="0"/>
    <n v="0"/>
    <n v="0.2"/>
    <s v="Low"/>
    <n v="20000"/>
    <m/>
    <m/>
    <m/>
    <m/>
    <m/>
    <m/>
    <m/>
    <m/>
    <m/>
  </r>
  <r>
    <s v="DIVIDENDO US$ 0,2"/>
    <d v="2017-04-27T00:00:00"/>
    <x v="131"/>
    <s v="US$"/>
    <x v="1109"/>
    <n v="0"/>
    <n v="100000"/>
    <n v="0"/>
    <n v="0"/>
    <n v="0"/>
    <n v="0.2"/>
    <s v="Low"/>
    <n v="20000"/>
    <m/>
    <m/>
    <m/>
    <m/>
    <m/>
    <m/>
    <m/>
    <m/>
    <m/>
  </r>
  <r>
    <s v="DIVIDENDO US$ 0,2"/>
    <d v="2017-01-27T00:00:00"/>
    <x v="651"/>
    <s v="US$"/>
    <x v="1109"/>
    <n v="0"/>
    <n v="100000"/>
    <n v="0"/>
    <n v="0"/>
    <n v="0"/>
    <n v="0.2"/>
    <s v="Low"/>
    <n v="20000"/>
    <m/>
    <m/>
    <m/>
    <m/>
    <m/>
    <m/>
    <m/>
    <m/>
    <m/>
  </r>
  <r>
    <s v="DIVIDENDO US$ 0,200358"/>
    <d v="2016-12-21T00:00:00"/>
    <x v="854"/>
    <s v="US$"/>
    <x v="1044"/>
    <n v="0"/>
    <n v="100000"/>
    <n v="0"/>
    <n v="0"/>
    <n v="0"/>
    <n v="0.2"/>
    <s v="Low"/>
    <n v="20000"/>
    <m/>
    <m/>
    <m/>
    <m/>
    <m/>
    <m/>
    <m/>
    <m/>
    <m/>
  </r>
  <r>
    <s v="DIVIDENDO US$ 0,2"/>
    <d v="2016-10-27T00:00:00"/>
    <x v="1388"/>
    <s v="US$"/>
    <x v="1109"/>
    <n v="0"/>
    <n v="100000"/>
    <n v="0"/>
    <n v="0"/>
    <n v="0"/>
    <n v="0.2"/>
    <s v="Low"/>
    <n v="20000"/>
    <m/>
    <m/>
    <m/>
    <m/>
    <m/>
    <m/>
    <m/>
    <m/>
    <m/>
  </r>
  <r>
    <s v="DIVIDENDO US$ 0,2"/>
    <d v="2016-07-27T00:00:00"/>
    <x v="564"/>
    <s v="US$"/>
    <x v="1109"/>
    <n v="0"/>
    <n v="100000"/>
    <n v="0"/>
    <n v="0"/>
    <n v="0"/>
    <n v="0.2"/>
    <s v="Low"/>
    <n v="20000"/>
    <m/>
    <m/>
    <m/>
    <m/>
    <m/>
    <m/>
    <m/>
    <m/>
    <m/>
  </r>
  <r>
    <s v="DIVIDENDO US$ 0,198696"/>
    <d v="2016-12-21T00:00:00"/>
    <x v="854"/>
    <s v="US$"/>
    <x v="1069"/>
    <n v="0"/>
    <n v="100000"/>
    <n v="0"/>
    <n v="0"/>
    <n v="0"/>
    <n v="0.19900000000000001"/>
    <s v="Low"/>
    <n v="19900"/>
    <m/>
    <m/>
    <m/>
    <m/>
    <m/>
    <m/>
    <m/>
    <m/>
    <m/>
  </r>
  <r>
    <s v="DIVIDENDO US$ 0,198451"/>
    <d v="2016-09-26T00:00:00"/>
    <x v="737"/>
    <s v="US$"/>
    <x v="1174"/>
    <n v="0"/>
    <n v="100000"/>
    <n v="0"/>
    <n v="0"/>
    <n v="0"/>
    <n v="0.19800000000000001"/>
    <s v="Low"/>
    <n v="19800"/>
    <m/>
    <m/>
    <m/>
    <m/>
    <m/>
    <m/>
    <m/>
    <m/>
    <m/>
  </r>
  <r>
    <s v="DIVIDENDO DEF EURO 0,00070691817465695"/>
    <d v="2021-07-06T00:00:00"/>
    <x v="1049"/>
    <s v="EURO"/>
    <x v="800"/>
    <n v="0"/>
    <n v="19785826"/>
    <n v="0"/>
    <n v="0"/>
    <n v="0"/>
    <n v="1E-3"/>
    <s v="Low"/>
    <n v="19785.826000000001"/>
    <m/>
    <m/>
    <m/>
    <m/>
    <m/>
    <m/>
    <m/>
    <m/>
    <m/>
  </r>
  <r>
    <s v="DIVIDENDO US$ 0,394719"/>
    <d v="2020-06-15T00:00:00"/>
    <x v="2"/>
    <s v="US$"/>
    <x v="1178"/>
    <n v="0"/>
    <n v="50000"/>
    <n v="0"/>
    <n v="0"/>
    <n v="0"/>
    <n v="0.39500000000000002"/>
    <s v="Low"/>
    <n v="19750"/>
    <m/>
    <m/>
    <m/>
    <m/>
    <m/>
    <m/>
    <m/>
    <m/>
    <m/>
  </r>
  <r>
    <s v="DIVIDENDO PROV 0 US$ 0,195872"/>
    <d v="2021-06-10T00:00:00"/>
    <x v="103"/>
    <s v="US$"/>
    <x v="1044"/>
    <n v="0"/>
    <n v="100000"/>
    <n v="0"/>
    <n v="0"/>
    <n v="0"/>
    <n v="0.19600000000000001"/>
    <s v="Low"/>
    <n v="19600"/>
    <m/>
    <m/>
    <m/>
    <m/>
    <m/>
    <m/>
    <m/>
    <m/>
    <m/>
  </r>
  <r>
    <s v="DIVIDENDO US$ 0,196375"/>
    <d v="2019-10-01T00:00:00"/>
    <x v="611"/>
    <s v="US$"/>
    <x v="1067"/>
    <n v="0"/>
    <n v="100000"/>
    <n v="0"/>
    <n v="0"/>
    <n v="0"/>
    <n v="0.19600000000000001"/>
    <s v="Low"/>
    <n v="19600"/>
    <m/>
    <m/>
    <m/>
    <m/>
    <m/>
    <m/>
    <m/>
    <m/>
    <m/>
  </r>
  <r>
    <s v="DIVIDENDO US$ 0,196293"/>
    <d v="2017-09-26T00:00:00"/>
    <x v="706"/>
    <s v="US$"/>
    <x v="1180"/>
    <n v="0"/>
    <n v="100000"/>
    <n v="0"/>
    <n v="0"/>
    <n v="0"/>
    <n v="0.19600000000000001"/>
    <s v="Low"/>
    <n v="19600"/>
    <m/>
    <m/>
    <m/>
    <m/>
    <m/>
    <m/>
    <m/>
    <m/>
    <m/>
  </r>
  <r>
    <s v="DIVIDENDO US$ 0,195748"/>
    <d v="2016-06-22T00:00:00"/>
    <x v="954"/>
    <s v="US$"/>
    <x v="1179"/>
    <n v="0"/>
    <n v="100000"/>
    <n v="0"/>
    <n v="0"/>
    <n v="0"/>
    <n v="0.19600000000000001"/>
    <s v="Low"/>
    <n v="19600"/>
    <m/>
    <m/>
    <m/>
    <m/>
    <m/>
    <m/>
    <m/>
    <m/>
    <m/>
  </r>
  <r>
    <s v="DIVIDENDO US$ 0,196141"/>
    <d v="2016-03-23T00:00:00"/>
    <x v="1015"/>
    <s v="US$"/>
    <x v="1180"/>
    <n v="0"/>
    <n v="100000"/>
    <n v="0"/>
    <n v="0"/>
    <n v="0"/>
    <n v="0.19600000000000001"/>
    <s v="Low"/>
    <n v="19600"/>
    <m/>
    <m/>
    <m/>
    <m/>
    <m/>
    <m/>
    <m/>
    <m/>
    <m/>
  </r>
  <r>
    <s v="DIVIDENDO US$ 0,195954"/>
    <d v="2015-09-25T00:00:00"/>
    <x v="1316"/>
    <s v="US$"/>
    <x v="1180"/>
    <n v="0"/>
    <n v="100000"/>
    <n v="0"/>
    <n v="0"/>
    <n v="0"/>
    <n v="0.19600000000000001"/>
    <s v="Low"/>
    <n v="19600"/>
    <m/>
    <m/>
    <m/>
    <m/>
    <m/>
    <m/>
    <m/>
    <m/>
    <m/>
  </r>
  <r>
    <s v="DIVIDENDO US$ 0,195476"/>
    <d v="2017-06-27T00:00:00"/>
    <x v="856"/>
    <s v="US$"/>
    <x v="1206"/>
    <n v="0"/>
    <n v="100000"/>
    <n v="0"/>
    <n v="0"/>
    <n v="0"/>
    <n v="0.19500000000000001"/>
    <s v="Low"/>
    <n v="19500"/>
    <m/>
    <m/>
    <m/>
    <m/>
    <m/>
    <m/>
    <m/>
    <m/>
    <m/>
  </r>
  <r>
    <s v="DIVIDENDO PROV US$ 0,1938"/>
    <d v="2021-09-07T00:00:00"/>
    <x v="1514"/>
    <s v="US$"/>
    <x v="1226"/>
    <n v="0"/>
    <n v="100000"/>
    <n v="0"/>
    <n v="0"/>
    <n v="0"/>
    <n v="0.19400000000000001"/>
    <s v="Low"/>
    <n v="19400"/>
    <m/>
    <m/>
    <m/>
    <m/>
    <m/>
    <m/>
    <m/>
    <m/>
    <m/>
  </r>
  <r>
    <s v="DIVIDENDO US$ 0,1938"/>
    <d v="2021-06-08T00:00:00"/>
    <x v="441"/>
    <s v="US$"/>
    <x v="1226"/>
    <n v="0"/>
    <n v="100000"/>
    <n v="0"/>
    <n v="0"/>
    <n v="0"/>
    <n v="0.19400000000000001"/>
    <s v="Low"/>
    <n v="19400"/>
    <m/>
    <m/>
    <m/>
    <m/>
    <m/>
    <m/>
    <m/>
    <m/>
    <m/>
  </r>
  <r>
    <s v="DIVIDENDO US$ 0,1938"/>
    <d v="2021-03-09T00:00:00"/>
    <x v="1395"/>
    <s v="US$"/>
    <x v="1226"/>
    <n v="0"/>
    <n v="100000"/>
    <n v="0"/>
    <n v="0"/>
    <n v="0"/>
    <n v="0.19400000000000001"/>
    <s v="Low"/>
    <n v="19400"/>
    <m/>
    <m/>
    <m/>
    <m/>
    <m/>
    <m/>
    <m/>
    <m/>
    <m/>
  </r>
  <r>
    <s v="DIVIDENDO US$ 0,1938"/>
    <d v="2020-12-08T00:00:00"/>
    <x v="1149"/>
    <s v="US$"/>
    <x v="1226"/>
    <n v="0"/>
    <n v="100000"/>
    <n v="0"/>
    <n v="0"/>
    <n v="0"/>
    <n v="0.19400000000000001"/>
    <s v="Low"/>
    <n v="19400"/>
    <m/>
    <m/>
    <m/>
    <m/>
    <m/>
    <m/>
    <m/>
    <m/>
    <m/>
  </r>
  <r>
    <s v="DIVIDENDO US$ 0,193979"/>
    <d v="2019-10-01T00:00:00"/>
    <x v="611"/>
    <s v="US$"/>
    <x v="1210"/>
    <n v="0"/>
    <n v="100000"/>
    <n v="0"/>
    <n v="0"/>
    <n v="0"/>
    <n v="0.19400000000000001"/>
    <s v="Low"/>
    <n v="19400"/>
    <m/>
    <m/>
    <m/>
    <m/>
    <m/>
    <m/>
    <m/>
    <m/>
    <m/>
  </r>
  <r>
    <s v="DIVIDENDO US$ 0,194029"/>
    <d v="2015-09-25T00:00:00"/>
    <x v="1316"/>
    <s v="US$"/>
    <x v="1174"/>
    <n v="0"/>
    <n v="100000"/>
    <n v="0"/>
    <n v="0"/>
    <n v="0"/>
    <n v="0.19400000000000001"/>
    <s v="Low"/>
    <n v="19400"/>
    <m/>
    <m/>
    <m/>
    <m/>
    <m/>
    <m/>
    <m/>
    <m/>
    <m/>
  </r>
  <r>
    <s v="DIVIDENDO US$ 0,193123"/>
    <d v="2017-03-24T00:00:00"/>
    <x v="754"/>
    <s v="US$"/>
    <x v="1180"/>
    <n v="0"/>
    <n v="100000"/>
    <n v="0"/>
    <n v="0"/>
    <n v="0"/>
    <n v="0.193"/>
    <s v="Low"/>
    <n v="19300"/>
    <m/>
    <m/>
    <m/>
    <m/>
    <m/>
    <m/>
    <m/>
    <m/>
    <m/>
  </r>
  <r>
    <s v="DIVIDENDO US$ 0,192459"/>
    <d v="2018-12-18T00:00:00"/>
    <x v="1199"/>
    <s v="US$"/>
    <x v="1043"/>
    <n v="0"/>
    <n v="100000"/>
    <n v="0"/>
    <n v="0"/>
    <n v="0"/>
    <n v="0.192"/>
    <s v="Low"/>
    <n v="19200"/>
    <m/>
    <m/>
    <m/>
    <m/>
    <m/>
    <m/>
    <m/>
    <m/>
    <m/>
  </r>
  <r>
    <s v="DIVIDENDO US$ 0,191877"/>
    <d v="2017-06-20T00:00:00"/>
    <x v="413"/>
    <s v="US$"/>
    <x v="1075"/>
    <n v="0"/>
    <n v="100000"/>
    <n v="0"/>
    <n v="0"/>
    <n v="0"/>
    <n v="0.192"/>
    <s v="Low"/>
    <n v="19200"/>
    <m/>
    <m/>
    <m/>
    <m/>
    <m/>
    <m/>
    <m/>
    <m/>
    <m/>
  </r>
  <r>
    <s v="DIVIDENDO US$ 0,191711"/>
    <d v="2017-06-20T00:00:00"/>
    <x v="413"/>
    <s v="US$"/>
    <x v="1115"/>
    <n v="0"/>
    <n v="100000"/>
    <n v="0"/>
    <n v="0"/>
    <n v="0"/>
    <n v="0.192"/>
    <s v="Low"/>
    <n v="19200"/>
    <m/>
    <m/>
    <m/>
    <m/>
    <m/>
    <m/>
    <m/>
    <m/>
    <m/>
  </r>
  <r>
    <s v="DIVIDENDO US$ 0,192253"/>
    <d v="2015-03-25T00:00:00"/>
    <x v="758"/>
    <s v="US$"/>
    <x v="1174"/>
    <n v="0"/>
    <n v="100000"/>
    <n v="0"/>
    <n v="0"/>
    <n v="0"/>
    <n v="0.192"/>
    <s v="Low"/>
    <n v="19200"/>
    <m/>
    <m/>
    <m/>
    <m/>
    <m/>
    <m/>
    <m/>
    <m/>
    <m/>
  </r>
  <r>
    <s v="DIVIDENDO US$ 0,190982"/>
    <d v="2020-06-15T00:00:00"/>
    <x v="2"/>
    <s v="US$"/>
    <x v="1101"/>
    <n v="0"/>
    <n v="100000"/>
    <n v="0"/>
    <n v="0"/>
    <n v="0"/>
    <n v="0.191"/>
    <s v="Low"/>
    <n v="19100"/>
    <m/>
    <m/>
    <m/>
    <m/>
    <m/>
    <m/>
    <m/>
    <m/>
    <m/>
  </r>
  <r>
    <s v="DIVIDENDO US$ 0,1905"/>
    <d v="2019-12-23T00:00:00"/>
    <x v="287"/>
    <s v="US$"/>
    <x v="1227"/>
    <n v="0"/>
    <n v="100000"/>
    <n v="0"/>
    <n v="0"/>
    <n v="0"/>
    <n v="0.191"/>
    <s v="Low"/>
    <n v="19100"/>
    <m/>
    <m/>
    <m/>
    <m/>
    <m/>
    <m/>
    <m/>
    <m/>
    <m/>
  </r>
  <r>
    <s v="DIVIDENDO US$ 0,191489"/>
    <d v="2017-12-19T00:00:00"/>
    <x v="951"/>
    <s v="US$"/>
    <x v="1043"/>
    <n v="0"/>
    <n v="100000"/>
    <n v="0"/>
    <n v="0"/>
    <n v="0"/>
    <n v="0.191"/>
    <s v="Low"/>
    <n v="19100"/>
    <m/>
    <m/>
    <m/>
    <m/>
    <m/>
    <m/>
    <m/>
    <m/>
    <m/>
  </r>
  <r>
    <s v="DIVIDENDO US$ 0,191366"/>
    <d v="2016-06-22T00:00:00"/>
    <x v="954"/>
    <s v="US$"/>
    <x v="1123"/>
    <n v="0"/>
    <n v="100000"/>
    <n v="0"/>
    <n v="0"/>
    <n v="0"/>
    <n v="0.191"/>
    <s v="Low"/>
    <n v="19100"/>
    <m/>
    <m/>
    <m/>
    <m/>
    <m/>
    <m/>
    <m/>
    <m/>
    <m/>
  </r>
  <r>
    <s v="DIVIDENDO US$ 0,190714"/>
    <d v="2016-03-23T00:00:00"/>
    <x v="1015"/>
    <s v="US$"/>
    <x v="1206"/>
    <n v="0"/>
    <n v="100000"/>
    <n v="0"/>
    <n v="0"/>
    <n v="0"/>
    <n v="0.191"/>
    <s v="Low"/>
    <n v="19100"/>
    <m/>
    <m/>
    <m/>
    <m/>
    <m/>
    <m/>
    <m/>
    <m/>
    <m/>
  </r>
  <r>
    <s v="DIVIDENDO PROV EURO 0,0188318295"/>
    <d v="2021-06-02T00:00:00"/>
    <x v="1098"/>
    <s v="EURO"/>
    <x v="994"/>
    <n v="0"/>
    <n v="1000000"/>
    <n v="0"/>
    <n v="0"/>
    <n v="0"/>
    <n v="1.9E-2"/>
    <s v="Low"/>
    <n v="19000"/>
    <m/>
    <m/>
    <m/>
    <m/>
    <m/>
    <m/>
    <m/>
    <m/>
    <m/>
  </r>
  <r>
    <s v="DIVIDENDO PROV EURO 0,0191237924"/>
    <d v="2021-06-02T00:00:00"/>
    <x v="1098"/>
    <s v="EURO"/>
    <x v="797"/>
    <n v="0"/>
    <n v="1000000"/>
    <n v="0"/>
    <n v="0"/>
    <n v="0"/>
    <n v="1.9E-2"/>
    <s v="Low"/>
    <n v="19000"/>
    <m/>
    <m/>
    <m/>
    <m/>
    <m/>
    <m/>
    <m/>
    <m/>
    <m/>
  </r>
  <r>
    <s v="DIVIDENDO US$ 0,01852"/>
    <d v="2021-06-01T00:00:00"/>
    <x v="485"/>
    <s v="US$"/>
    <x v="971"/>
    <n v="0"/>
    <n v="1000000"/>
    <n v="0"/>
    <n v="0"/>
    <n v="0"/>
    <n v="1.9E-2"/>
    <s v="Low"/>
    <n v="19000"/>
    <m/>
    <m/>
    <m/>
    <m/>
    <m/>
    <m/>
    <m/>
    <m/>
    <m/>
  </r>
  <r>
    <s v="DIVIDENDO PROV EURO 0,0193421757"/>
    <d v="2021-04-27T00:00:00"/>
    <x v="332"/>
    <s v="EURO"/>
    <x v="1209"/>
    <n v="0"/>
    <n v="1000000"/>
    <n v="0"/>
    <n v="0"/>
    <n v="0"/>
    <n v="1.9E-2"/>
    <s v="Low"/>
    <n v="19000"/>
    <m/>
    <m/>
    <m/>
    <m/>
    <m/>
    <m/>
    <m/>
    <m/>
    <m/>
  </r>
  <r>
    <s v="DIVIDENDO US$ 0,1899"/>
    <d v="2020-12-21T00:00:00"/>
    <x v="452"/>
    <s v="US$"/>
    <x v="1227"/>
    <n v="0"/>
    <n v="100000"/>
    <n v="0"/>
    <n v="0"/>
    <n v="0"/>
    <n v="0.19"/>
    <s v="Low"/>
    <n v="19000"/>
    <m/>
    <m/>
    <m/>
    <m/>
    <m/>
    <m/>
    <m/>
    <m/>
    <m/>
  </r>
  <r>
    <s v="DIVIDENDO US$ 0,190123"/>
    <d v="2020-12-14T00:00:00"/>
    <x v="89"/>
    <s v="US$"/>
    <x v="1206"/>
    <n v="0"/>
    <n v="100000"/>
    <n v="0"/>
    <n v="0"/>
    <n v="0"/>
    <n v="0.19"/>
    <s v="Low"/>
    <n v="19000"/>
    <m/>
    <m/>
    <m/>
    <m/>
    <m/>
    <m/>
    <m/>
    <m/>
    <m/>
  </r>
  <r>
    <s v="DIVIDENDO  US$ 0,19"/>
    <d v="2019-01-15T00:00:00"/>
    <x v="907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89911"/>
    <d v="2018-12-03T00:00:00"/>
    <x v="967"/>
    <s v="US$"/>
    <x v="1210"/>
    <n v="0"/>
    <n v="100000"/>
    <n v="0"/>
    <n v="0"/>
    <n v="0"/>
    <n v="0.19"/>
    <s v="Low"/>
    <n v="19000"/>
    <m/>
    <m/>
    <m/>
    <m/>
    <m/>
    <m/>
    <m/>
    <m/>
    <m/>
  </r>
  <r>
    <s v="DIVIDENDO US$ 0,19"/>
    <d v="2018-10-13T00:00:00"/>
    <x v="1130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8-07-13T00:00:00"/>
    <x v="942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8-04-16T00:00:00"/>
    <x v="609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8-01-09T00:00:00"/>
    <x v="169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PROV US$ 0,0185956781"/>
    <d v="2017-10-25T00:00:00"/>
    <x v="1408"/>
    <s v="US$"/>
    <x v="794"/>
    <n v="0"/>
    <n v="1000000"/>
    <n v="0"/>
    <n v="0"/>
    <n v="0"/>
    <n v="1.9E-2"/>
    <s v="Low"/>
    <n v="19000"/>
    <m/>
    <m/>
    <m/>
    <m/>
    <m/>
    <m/>
    <m/>
    <m/>
    <m/>
  </r>
  <r>
    <s v="DIVIDENDO US$ 0,19"/>
    <d v="2017-10-10T00:00:00"/>
    <x v="309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7-07-17T00:00:00"/>
    <x v="1515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7-06-28T00:00:00"/>
    <x v="1516"/>
    <s v="US$"/>
    <x v="1204"/>
    <n v="0"/>
    <n v="100000"/>
    <n v="0"/>
    <n v="0"/>
    <n v="0"/>
    <n v="0.19"/>
    <s v="Low"/>
    <n v="19000"/>
    <m/>
    <m/>
    <m/>
    <m/>
    <m/>
    <m/>
    <m/>
    <m/>
    <m/>
  </r>
  <r>
    <s v="DIVIDENDO US$ 0,19"/>
    <d v="2017-04-10T00:00:00"/>
    <x v="208"/>
    <s v="US$"/>
    <x v="1200"/>
    <n v="0"/>
    <n v="100000"/>
    <n v="0"/>
    <n v="0"/>
    <n v="0"/>
    <n v="0.19"/>
    <s v="Low"/>
    <n v="19000"/>
    <m/>
    <m/>
    <m/>
    <m/>
    <m/>
    <m/>
    <m/>
    <m/>
    <m/>
  </r>
  <r>
    <s v="DIVIDENDO US$ 0,19"/>
    <d v="2017-03-29T00:00:00"/>
    <x v="434"/>
    <s v="US$"/>
    <x v="1204"/>
    <n v="0"/>
    <n v="100000"/>
    <n v="0"/>
    <n v="0"/>
    <n v="0"/>
    <n v="0.19"/>
    <s v="Low"/>
    <n v="19000"/>
    <m/>
    <m/>
    <m/>
    <m/>
    <m/>
    <m/>
    <m/>
    <m/>
    <m/>
  </r>
  <r>
    <s v="DIVIDENDO US$ 0,19"/>
    <d v="2016-12-28T00:00:00"/>
    <x v="247"/>
    <s v="US$"/>
    <x v="1204"/>
    <n v="0"/>
    <n v="100000"/>
    <n v="0"/>
    <n v="0"/>
    <n v="0"/>
    <n v="0.19"/>
    <s v="Low"/>
    <n v="19000"/>
    <m/>
    <m/>
    <m/>
    <m/>
    <m/>
    <m/>
    <m/>
    <m/>
    <m/>
  </r>
  <r>
    <s v="DIVIDENDO US$ 0,19"/>
    <d v="2016-09-28T00:00:00"/>
    <x v="1517"/>
    <s v="US$"/>
    <x v="1204"/>
    <n v="0"/>
    <n v="100000"/>
    <n v="0"/>
    <n v="0"/>
    <n v="0"/>
    <n v="0.19"/>
    <s v="Low"/>
    <n v="19000"/>
    <m/>
    <m/>
    <m/>
    <m/>
    <m/>
    <m/>
    <m/>
    <m/>
    <m/>
  </r>
  <r>
    <s v="DIVIDENDO US$ 0,190196"/>
    <d v="2015-12-29T00:00:00"/>
    <x v="1453"/>
    <s v="US$"/>
    <x v="973"/>
    <n v="0"/>
    <n v="100000"/>
    <n v="0"/>
    <n v="0"/>
    <n v="0"/>
    <n v="0.19"/>
    <s v="Low"/>
    <n v="19000"/>
    <m/>
    <m/>
    <m/>
    <m/>
    <m/>
    <m/>
    <m/>
    <m/>
    <m/>
  </r>
  <r>
    <s v="DIVIDENDO US$ 0,19"/>
    <d v="2015-01-02T00:00:00"/>
    <x v="167"/>
    <s v="US$"/>
    <x v="1190"/>
    <n v="0"/>
    <n v="100000"/>
    <n v="0"/>
    <n v="0"/>
    <n v="0"/>
    <n v="0.19"/>
    <s v="Low"/>
    <n v="19000"/>
    <m/>
    <m/>
    <m/>
    <m/>
    <m/>
    <m/>
    <m/>
    <m/>
    <m/>
  </r>
  <r>
    <s v="DIVIDENDO US$ 0,18916"/>
    <d v="2019-09-24T00:00:00"/>
    <x v="141"/>
    <s v="US$"/>
    <x v="1174"/>
    <n v="0"/>
    <n v="100000"/>
    <n v="0"/>
    <n v="0"/>
    <n v="0"/>
    <n v="0.189"/>
    <s v="Low"/>
    <n v="18900"/>
    <m/>
    <m/>
    <m/>
    <m/>
    <m/>
    <m/>
    <m/>
    <m/>
    <m/>
  </r>
  <r>
    <s v="DIVIDENDO US$ 0,188704"/>
    <d v="2018-03-22T00:00:00"/>
    <x v="207"/>
    <s v="US$"/>
    <x v="1180"/>
    <n v="0"/>
    <n v="100000"/>
    <n v="0"/>
    <n v="0"/>
    <n v="0"/>
    <n v="0.189"/>
    <s v="Low"/>
    <n v="18900"/>
    <m/>
    <m/>
    <m/>
    <m/>
    <m/>
    <m/>
    <m/>
    <m/>
    <m/>
  </r>
  <r>
    <s v="DIVIDENDO $ 0,0007331"/>
    <d v="2017-05-24T00:00:00"/>
    <x v="148"/>
    <s v="$"/>
    <x v="459"/>
    <n v="0"/>
    <n v="18880000"/>
    <n v="0"/>
    <n v="0"/>
    <n v="0"/>
    <n v="1E-3"/>
    <s v="Low"/>
    <n v="18880"/>
    <m/>
    <m/>
    <m/>
    <m/>
    <m/>
    <m/>
    <m/>
    <m/>
    <m/>
  </r>
  <r>
    <s v="DIVIDENDO US$ 0,188028"/>
    <d v="2016-06-22T00:00:00"/>
    <x v="954"/>
    <s v="US$"/>
    <x v="1097"/>
    <n v="0"/>
    <n v="100000"/>
    <n v="0"/>
    <n v="0"/>
    <n v="0"/>
    <n v="0.188"/>
    <s v="Low"/>
    <n v="18800"/>
    <m/>
    <m/>
    <m/>
    <m/>
    <m/>
    <m/>
    <m/>
    <m/>
    <m/>
  </r>
  <r>
    <s v="DIVIDENDO US$ 0,186736"/>
    <d v="2018-06-26T00:00:00"/>
    <x v="568"/>
    <s v="US$"/>
    <x v="1206"/>
    <n v="0"/>
    <n v="100000"/>
    <n v="0"/>
    <n v="0"/>
    <n v="0"/>
    <n v="0.187"/>
    <s v="Low"/>
    <n v="18700"/>
    <m/>
    <m/>
    <m/>
    <m/>
    <m/>
    <m/>
    <m/>
    <m/>
    <m/>
  </r>
  <r>
    <s v="DIVIDENDO US$ 0,18608"/>
    <d v="2019-10-30T00:00:00"/>
    <x v="513"/>
    <s v="US$"/>
    <x v="1210"/>
    <n v="0"/>
    <n v="100000"/>
    <n v="0"/>
    <n v="0"/>
    <n v="0"/>
    <n v="0.186"/>
    <s v="Low"/>
    <n v="18600"/>
    <m/>
    <m/>
    <m/>
    <m/>
    <m/>
    <m/>
    <m/>
    <m/>
    <m/>
  </r>
  <r>
    <s v="DIVIDENDO US$ 0,186392"/>
    <d v="2018-11-03T00:00:00"/>
    <x v="1234"/>
    <s v="US$"/>
    <x v="1210"/>
    <n v="0"/>
    <n v="100000"/>
    <n v="0"/>
    <n v="0"/>
    <n v="0"/>
    <n v="0.186"/>
    <s v="Low"/>
    <n v="18600"/>
    <m/>
    <m/>
    <m/>
    <m/>
    <m/>
    <m/>
    <m/>
    <m/>
    <m/>
  </r>
  <r>
    <s v="DIVIDENDO US$ 0,184212"/>
    <d v="2018-12-18T00:00:00"/>
    <x v="1199"/>
    <s v="US$"/>
    <x v="1067"/>
    <n v="0"/>
    <n v="100000"/>
    <n v="0"/>
    <n v="0"/>
    <n v="0"/>
    <n v="0.184"/>
    <s v="Low"/>
    <n v="18400"/>
    <m/>
    <m/>
    <m/>
    <m/>
    <m/>
    <m/>
    <m/>
    <m/>
    <m/>
  </r>
  <r>
    <s v="DIVIDENDO US$ 0,182878"/>
    <d v="2020-12-14T00:00:00"/>
    <x v="89"/>
    <s v="US$"/>
    <x v="1097"/>
    <n v="0"/>
    <n v="100000"/>
    <n v="0"/>
    <n v="0"/>
    <n v="0"/>
    <n v="0.183"/>
    <s v="Low"/>
    <n v="18300"/>
    <m/>
    <m/>
    <m/>
    <m/>
    <m/>
    <m/>
    <m/>
    <m/>
    <m/>
  </r>
  <r>
    <s v="DIVIDENDO US$ 0,181815"/>
    <d v="2020-06-15T00:00:00"/>
    <x v="2"/>
    <s v="US$"/>
    <x v="1172"/>
    <n v="0"/>
    <n v="100000"/>
    <n v="0"/>
    <n v="0"/>
    <n v="0"/>
    <n v="0.182"/>
    <s v="Low"/>
    <n v="18200"/>
    <m/>
    <m/>
    <m/>
    <m/>
    <m/>
    <m/>
    <m/>
    <m/>
    <m/>
  </r>
  <r>
    <s v="DIVIDENDO US$ 0,181562"/>
    <d v="2018-10-01T00:00:00"/>
    <x v="387"/>
    <s v="US$"/>
    <x v="1210"/>
    <n v="0"/>
    <n v="100000"/>
    <n v="0"/>
    <n v="0"/>
    <n v="0"/>
    <n v="0.182"/>
    <s v="Low"/>
    <n v="18200"/>
    <m/>
    <m/>
    <m/>
    <m/>
    <m/>
    <m/>
    <m/>
    <m/>
    <m/>
  </r>
  <r>
    <s v="DIVIDENDO US$ 0,18"/>
    <d v="2021-08-31T00:00:00"/>
    <x v="1518"/>
    <s v="US$"/>
    <x v="1228"/>
    <n v="0"/>
    <n v="100000"/>
    <n v="0"/>
    <n v="0"/>
    <n v="0"/>
    <n v="0.18"/>
    <s v="Low"/>
    <n v="18000"/>
    <m/>
    <m/>
    <m/>
    <m/>
    <m/>
    <m/>
    <m/>
    <m/>
    <m/>
  </r>
  <r>
    <s v="DIVIDENDO US$ 0,18"/>
    <d v="2021-06-03T00:00:00"/>
    <x v="890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1-05-28T00:00:00"/>
    <x v="839"/>
    <s v="US$"/>
    <x v="1228"/>
    <n v="0"/>
    <n v="100000"/>
    <n v="0"/>
    <n v="0"/>
    <n v="0"/>
    <n v="0.18"/>
    <s v="Low"/>
    <n v="18000"/>
    <m/>
    <m/>
    <m/>
    <m/>
    <m/>
    <m/>
    <m/>
    <m/>
    <m/>
  </r>
  <r>
    <s v="DIVIDENDO PROV US$ 0,0179847095"/>
    <d v="2021-06-11T00:00:00"/>
    <x v="772"/>
    <s v="US$"/>
    <x v="837"/>
    <n v="0"/>
    <n v="1000000"/>
    <n v="0"/>
    <n v="0"/>
    <n v="0"/>
    <n v="1.7999999999999999E-2"/>
    <s v="Low"/>
    <n v="18000"/>
    <m/>
    <m/>
    <m/>
    <m/>
    <m/>
    <m/>
    <m/>
    <m/>
    <m/>
  </r>
  <r>
    <s v="DIVIDENDO PROV US$ 0,0178959911"/>
    <d v="2021-06-11T00:00:00"/>
    <x v="772"/>
    <s v="US$"/>
    <x v="777"/>
    <n v="0"/>
    <n v="1000000"/>
    <n v="0"/>
    <n v="0"/>
    <n v="0"/>
    <n v="1.7999999999999999E-2"/>
    <s v="Low"/>
    <n v="18000"/>
    <m/>
    <m/>
    <m/>
    <m/>
    <m/>
    <m/>
    <m/>
    <m/>
    <m/>
  </r>
  <r>
    <s v="DIVIDENDO PROV EURO 0,0184303916"/>
    <d v="2021-06-02T00:00:00"/>
    <x v="1098"/>
    <s v="EURO"/>
    <x v="1201"/>
    <n v="0"/>
    <n v="1000000"/>
    <n v="0"/>
    <n v="0"/>
    <n v="0"/>
    <n v="1.7999999999999999E-2"/>
    <s v="Low"/>
    <n v="18000"/>
    <m/>
    <m/>
    <m/>
    <m/>
    <m/>
    <m/>
    <m/>
    <m/>
    <m/>
  </r>
  <r>
    <s v="DIVIDENDO US$ 0,18"/>
    <d v="2021-03-04T00:00:00"/>
    <x v="1519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1-02-26T00:00:00"/>
    <x v="455"/>
    <s v="US$"/>
    <x v="1228"/>
    <n v="0"/>
    <n v="100000"/>
    <n v="0"/>
    <n v="0"/>
    <n v="0"/>
    <n v="0.18"/>
    <s v="Low"/>
    <n v="18000"/>
    <m/>
    <m/>
    <m/>
    <m/>
    <m/>
    <m/>
    <m/>
    <m/>
    <m/>
  </r>
  <r>
    <s v="DIVIDENDO US$ 0,18"/>
    <d v="2020-12-03T00:00:00"/>
    <x v="1075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0-09-03T00:00:00"/>
    <x v="586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0-06-04T00:00:00"/>
    <x v="329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0-03-05T00:00:00"/>
    <x v="79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20-03-03T00:00:00"/>
    <x v="1520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018371"/>
    <d v="2019-12-30T00:00:00"/>
    <x v="1101"/>
    <s v="US$"/>
    <x v="849"/>
    <n v="0"/>
    <n v="1000000"/>
    <n v="0"/>
    <n v="0"/>
    <n v="0"/>
    <n v="1.7999999999999999E-2"/>
    <s v="Low"/>
    <n v="18000"/>
    <m/>
    <m/>
    <m/>
    <m/>
    <m/>
    <m/>
    <m/>
    <m/>
    <m/>
  </r>
  <r>
    <s v="DIVIDENDO US$ 0,18"/>
    <d v="2019-12-05T00:00:00"/>
    <x v="350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19-12-04T00:00:00"/>
    <x v="225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PROV US$ 0,0182303247"/>
    <d v="2019-11-26T00:00:00"/>
    <x v="1166"/>
    <s v="US$"/>
    <x v="794"/>
    <n v="0"/>
    <n v="1000000"/>
    <n v="0"/>
    <n v="0"/>
    <n v="0"/>
    <n v="1.7999999999999999E-2"/>
    <s v="Low"/>
    <n v="18000"/>
    <m/>
    <m/>
    <m/>
    <m/>
    <m/>
    <m/>
    <m/>
    <m/>
    <m/>
  </r>
  <r>
    <s v="DIVIDENDO US$ 0,18"/>
    <d v="2019-09-05T00:00:00"/>
    <x v="483"/>
    <s v="US$"/>
    <x v="1215"/>
    <n v="0"/>
    <n v="100000"/>
    <n v="0"/>
    <n v="0"/>
    <n v="0"/>
    <n v="0.18"/>
    <s v="Low"/>
    <n v="18000"/>
    <m/>
    <m/>
    <m/>
    <m/>
    <m/>
    <m/>
    <m/>
    <m/>
    <m/>
  </r>
  <r>
    <s v="DIVIDENDO US$ 0,18"/>
    <d v="2019-09-03T00:00:00"/>
    <x v="526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9-06-04T00:00:00"/>
    <x v="443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9-03-05T00:00:00"/>
    <x v="342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8-12-06T00:00:00"/>
    <x v="815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01755397"/>
    <d v="2018-12-20T00:00:00"/>
    <x v="815"/>
    <s v="US$"/>
    <x v="860"/>
    <n v="0"/>
    <n v="1000000"/>
    <n v="0"/>
    <n v="0"/>
    <n v="0"/>
    <n v="1.7999999999999999E-2"/>
    <s v="Low"/>
    <n v="18000"/>
    <m/>
    <m/>
    <m/>
    <m/>
    <m/>
    <m/>
    <m/>
    <m/>
    <m/>
  </r>
  <r>
    <s v="DIVIDENDO US$ 0,18"/>
    <d v="2018-09-04T00:00:00"/>
    <x v="457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8-06-05T00:00:00"/>
    <x v="458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8-03-06T00:00:00"/>
    <x v="207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PROV 0 US$ 0,18"/>
    <d v="2017-12-06T00:00:00"/>
    <x v="873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0025"/>
    <d v="2017-12-19T00:00:00"/>
    <x v="951"/>
    <s v="US$"/>
    <x v="1101"/>
    <n v="0"/>
    <n v="100000"/>
    <n v="0"/>
    <n v="0"/>
    <n v="0"/>
    <n v="0.18"/>
    <s v="Low"/>
    <n v="18000"/>
    <m/>
    <m/>
    <m/>
    <m/>
    <m/>
    <m/>
    <m/>
    <m/>
    <m/>
  </r>
  <r>
    <s v="DIVIDENDO PROV EURO 0,0183568579"/>
    <d v="2017-10-24T00:00:00"/>
    <x v="408"/>
    <s v="EURO"/>
    <x v="1140"/>
    <n v="0"/>
    <n v="1000000"/>
    <n v="0"/>
    <n v="0"/>
    <n v="0"/>
    <n v="1.7999999999999999E-2"/>
    <s v="Low"/>
    <n v="18000"/>
    <m/>
    <m/>
    <m/>
    <m/>
    <m/>
    <m/>
    <m/>
    <m/>
    <m/>
  </r>
  <r>
    <s v="DIVIDENDO US$ 0,18"/>
    <d v="2017-08-31T00:00:00"/>
    <x v="811"/>
    <s v="US$"/>
    <x v="1202"/>
    <n v="0"/>
    <n v="100000"/>
    <n v="0"/>
    <n v="0"/>
    <n v="0"/>
    <n v="0.18"/>
    <s v="Low"/>
    <n v="18000"/>
    <m/>
    <m/>
    <m/>
    <m/>
    <m/>
    <m/>
    <m/>
    <m/>
    <m/>
  </r>
  <r>
    <s v="DIVIDENDO US$ 0,18"/>
    <d v="2017-09-01T00:00:00"/>
    <x v="182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7-06-01T00:00:00"/>
    <x v="1071"/>
    <s v="US$"/>
    <x v="1202"/>
    <n v="0"/>
    <n v="100000"/>
    <n v="0"/>
    <n v="0"/>
    <n v="0"/>
    <n v="0.18"/>
    <s v="Low"/>
    <n v="18000"/>
    <m/>
    <m/>
    <m/>
    <m/>
    <m/>
    <m/>
    <m/>
    <m/>
    <m/>
  </r>
  <r>
    <s v="DIVIDENDO US$ 0,18"/>
    <d v="2017-06-05T00:00:00"/>
    <x v="765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7-03-02T00:00:00"/>
    <x v="1431"/>
    <s v="US$"/>
    <x v="1202"/>
    <n v="0"/>
    <n v="100000"/>
    <n v="0"/>
    <n v="0"/>
    <n v="0"/>
    <n v="0.18"/>
    <s v="Low"/>
    <n v="18000"/>
    <m/>
    <m/>
    <m/>
    <m/>
    <m/>
    <m/>
    <m/>
    <m/>
    <m/>
  </r>
  <r>
    <s v="DIVIDENDO US$ 0,18"/>
    <d v="2017-02-27T00:00:00"/>
    <x v="263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6-12-01T00:00:00"/>
    <x v="990"/>
    <s v="US$"/>
    <x v="1202"/>
    <n v="0"/>
    <n v="100000"/>
    <n v="0"/>
    <n v="0"/>
    <n v="0"/>
    <n v="0.18"/>
    <s v="Low"/>
    <n v="18000"/>
    <m/>
    <m/>
    <m/>
    <m/>
    <m/>
    <m/>
    <m/>
    <m/>
    <m/>
  </r>
  <r>
    <s v="DIVIDENDO US$ 0,18"/>
    <d v="2016-12-05T00:00:00"/>
    <x v="854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6-09-02T00:00:00"/>
    <x v="642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6-05-27T00:00:00"/>
    <x v="976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6-02-29T00:00:00"/>
    <x v="977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5-12-01T00:00:00"/>
    <x v="1521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"/>
    <d v="2015-08-31T00:00:00"/>
    <x v="289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180461"/>
    <d v="2015-06-25T00:00:00"/>
    <x v="16"/>
    <s v="US$"/>
    <x v="1195"/>
    <n v="0"/>
    <n v="100000"/>
    <n v="0"/>
    <n v="0"/>
    <n v="0"/>
    <n v="0.18"/>
    <s v="Low"/>
    <n v="18000"/>
    <m/>
    <m/>
    <m/>
    <m/>
    <m/>
    <m/>
    <m/>
    <m/>
    <m/>
  </r>
  <r>
    <s v="DIVIDENDO US$ 0,18"/>
    <d v="2015-06-01T00:00:00"/>
    <x v="864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PROV 1 US$ 0,18"/>
    <d v="2015-03-02T00:00:00"/>
    <x v="149"/>
    <s v="US$"/>
    <x v="1229"/>
    <n v="0"/>
    <n v="100000"/>
    <n v="0"/>
    <n v="0"/>
    <n v="0"/>
    <n v="0.18"/>
    <s v="Low"/>
    <n v="18000"/>
    <m/>
    <m/>
    <m/>
    <m/>
    <m/>
    <m/>
    <m/>
    <m/>
    <m/>
  </r>
  <r>
    <s v="DIVIDENDO US$ 0,715989"/>
    <d v="2019-12-16T00:00:00"/>
    <x v="892"/>
    <s v="US$"/>
    <x v="1230"/>
    <n v="0"/>
    <n v="25000"/>
    <n v="0"/>
    <n v="0"/>
    <n v="0"/>
    <n v="0.71599999999999997"/>
    <s v="Low"/>
    <n v="17900"/>
    <m/>
    <m/>
    <m/>
    <m/>
    <m/>
    <m/>
    <m/>
    <m/>
    <m/>
  </r>
  <r>
    <s v="DIVIDENDO US$ 0,357155"/>
    <d v="2020-12-14T00:00:00"/>
    <x v="89"/>
    <s v="US$"/>
    <x v="1195"/>
    <n v="0"/>
    <n v="50000"/>
    <n v="0"/>
    <n v="0"/>
    <n v="0"/>
    <n v="0.35699999999999998"/>
    <s v="Low"/>
    <n v="17850"/>
    <m/>
    <m/>
    <m/>
    <m/>
    <m/>
    <m/>
    <m/>
    <m/>
    <m/>
  </r>
  <r>
    <s v="DIVIDENDO PROV US$ 0,41653857179925"/>
    <d v="2021-08-24T00:00:00"/>
    <x v="361"/>
    <s v="US$"/>
    <x v="1231"/>
    <n v="0"/>
    <n v="42498"/>
    <n v="0"/>
    <n v="0"/>
    <n v="0"/>
    <n v="0.41699999999999998"/>
    <s v="Low"/>
    <n v="17721.666000000001"/>
    <m/>
    <m/>
    <m/>
    <m/>
    <m/>
    <m/>
    <m/>
    <m/>
    <m/>
  </r>
  <r>
    <s v="DIVIDENDO PROV 0 US$ 0,177404"/>
    <d v="2021-06-10T00:00:00"/>
    <x v="103"/>
    <s v="US$"/>
    <x v="1075"/>
    <n v="0"/>
    <n v="100000"/>
    <n v="0"/>
    <n v="0"/>
    <n v="0"/>
    <n v="0.17699999999999999"/>
    <s v="Low"/>
    <n v="17700"/>
    <m/>
    <m/>
    <m/>
    <m/>
    <m/>
    <m/>
    <m/>
    <m/>
    <m/>
  </r>
  <r>
    <s v="DIVIDENDO US$ 0,177191"/>
    <d v="2020-06-15T00:00:00"/>
    <x v="2"/>
    <s v="US$"/>
    <x v="1103"/>
    <n v="0"/>
    <n v="100000"/>
    <n v="0"/>
    <n v="0"/>
    <n v="0"/>
    <n v="0.17699999999999999"/>
    <s v="Low"/>
    <n v="17700"/>
    <m/>
    <m/>
    <m/>
    <m/>
    <m/>
    <m/>
    <m/>
    <m/>
    <m/>
  </r>
  <r>
    <s v="DIVIDENDO PROV US$ 0,1762"/>
    <d v="2020-09-08T00:00:00"/>
    <x v="421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62"/>
    <d v="2020-06-09T00:00:00"/>
    <x v="1337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5997"/>
    <d v="2020-04-01T00:00:00"/>
    <x v="525"/>
    <s v="US$"/>
    <x v="1067"/>
    <n v="0"/>
    <n v="100000"/>
    <n v="0"/>
    <n v="0"/>
    <n v="0"/>
    <n v="0.17599999999999999"/>
    <s v="Low"/>
    <n v="17600"/>
    <m/>
    <m/>
    <m/>
    <m/>
    <m/>
    <m/>
    <m/>
    <m/>
    <m/>
  </r>
  <r>
    <s v="DIVIDENDO US$ 0,1762"/>
    <d v="2020-03-10T00:00:00"/>
    <x v="1179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62"/>
    <d v="2019-12-10T00:00:00"/>
    <x v="1225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6257"/>
    <d v="2019-06-17T00:00:00"/>
    <x v="191"/>
    <s v="US$"/>
    <x v="1206"/>
    <n v="0"/>
    <n v="100000"/>
    <n v="0"/>
    <n v="0"/>
    <n v="0"/>
    <n v="0.17599999999999999"/>
    <s v="Low"/>
    <n v="17600"/>
    <m/>
    <m/>
    <m/>
    <m/>
    <m/>
    <m/>
    <m/>
    <m/>
    <m/>
  </r>
  <r>
    <s v="DIVIDENDO US$ 0,176"/>
    <d v="2017-12-18T00:00:00"/>
    <x v="246"/>
    <s v="US$"/>
    <x v="1227"/>
    <n v="0"/>
    <n v="100000"/>
    <n v="0"/>
    <n v="0"/>
    <n v="0"/>
    <n v="0.17599999999999999"/>
    <s v="Low"/>
    <n v="17600"/>
    <m/>
    <m/>
    <m/>
    <m/>
    <m/>
    <m/>
    <m/>
    <m/>
    <m/>
  </r>
  <r>
    <s v="DIVIDENDO US$ 0,175916"/>
    <d v="2017-06-20T00:00:00"/>
    <x v="413"/>
    <s v="US$"/>
    <x v="1068"/>
    <n v="0"/>
    <n v="100000"/>
    <n v="0"/>
    <n v="0"/>
    <n v="0"/>
    <n v="0.17599999999999999"/>
    <s v="Low"/>
    <n v="17600"/>
    <m/>
    <m/>
    <m/>
    <m/>
    <m/>
    <m/>
    <m/>
    <m/>
    <m/>
  </r>
  <r>
    <s v="DIVIDENDO US$ 0,176126"/>
    <d v="2016-09-26T00:00:00"/>
    <x v="737"/>
    <s v="US$"/>
    <x v="1180"/>
    <n v="0"/>
    <n v="100000"/>
    <n v="0"/>
    <n v="0"/>
    <n v="0"/>
    <n v="0.17599999999999999"/>
    <s v="Low"/>
    <n v="17600"/>
    <m/>
    <m/>
    <m/>
    <m/>
    <m/>
    <m/>
    <m/>
    <m/>
    <m/>
  </r>
  <r>
    <s v="DIVIDENDO US$ 0,176"/>
    <d v="2015-09-04T00:00:00"/>
    <x v="1449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6"/>
    <d v="2015-06-08T00:00:00"/>
    <x v="16"/>
    <s v="US$"/>
    <x v="1226"/>
    <n v="0"/>
    <n v="100000"/>
    <n v="0"/>
    <n v="0"/>
    <n v="0"/>
    <n v="0.17599999999999999"/>
    <s v="Low"/>
    <n v="17600"/>
    <m/>
    <m/>
    <m/>
    <m/>
    <m/>
    <m/>
    <m/>
    <m/>
    <m/>
  </r>
  <r>
    <s v="DIVIDENDO US$ 0,17496"/>
    <d v="2020-06-15T00:00:00"/>
    <x v="2"/>
    <s v="US$"/>
    <x v="1167"/>
    <n v="0"/>
    <n v="100000"/>
    <n v="0"/>
    <n v="0"/>
    <n v="0"/>
    <n v="0.17499999999999999"/>
    <s v="Low"/>
    <n v="17500"/>
    <m/>
    <m/>
    <m/>
    <m/>
    <m/>
    <m/>
    <m/>
    <m/>
    <m/>
  </r>
  <r>
    <s v="DIVIDENDO $ 0,001809"/>
    <d v="2015-05-11T00:00:00"/>
    <x v="68"/>
    <s v="$"/>
    <x v="459"/>
    <n v="0"/>
    <n v="8720000"/>
    <n v="0"/>
    <n v="0"/>
    <n v="0"/>
    <n v="2E-3"/>
    <s v="Low"/>
    <n v="17440"/>
    <m/>
    <m/>
    <m/>
    <m/>
    <m/>
    <m/>
    <m/>
    <m/>
    <m/>
  </r>
  <r>
    <s v="DIVIDENDO US$ 0,174137"/>
    <d v="2019-03-20T00:00:00"/>
    <x v="1213"/>
    <s v="US$"/>
    <x v="1206"/>
    <n v="0"/>
    <n v="100000"/>
    <n v="0"/>
    <n v="0"/>
    <n v="0"/>
    <n v="0.17399999999999999"/>
    <s v="Low"/>
    <n v="17400"/>
    <m/>
    <m/>
    <m/>
    <m/>
    <m/>
    <m/>
    <m/>
    <m/>
    <m/>
  </r>
  <r>
    <s v="DIVIDENDO US$ 0,1729"/>
    <d v="2019-12-30T00:00:00"/>
    <x v="1101"/>
    <s v="US$"/>
    <x v="1125"/>
    <n v="0"/>
    <n v="100000"/>
    <n v="0"/>
    <n v="0"/>
    <n v="0"/>
    <n v="0.17299999999999999"/>
    <s v="Low"/>
    <n v="17300"/>
    <m/>
    <m/>
    <m/>
    <m/>
    <m/>
    <m/>
    <m/>
    <m/>
    <m/>
  </r>
  <r>
    <s v="DIVIDENDO US$ 0,173107"/>
    <d v="2018-09-04T00:00:00"/>
    <x v="571"/>
    <s v="US$"/>
    <x v="1210"/>
    <n v="0"/>
    <n v="100000"/>
    <n v="0"/>
    <n v="0"/>
    <n v="0"/>
    <n v="0.17299999999999999"/>
    <s v="Low"/>
    <n v="17300"/>
    <m/>
    <m/>
    <m/>
    <m/>
    <m/>
    <m/>
    <m/>
    <m/>
    <m/>
  </r>
  <r>
    <s v="DIVIDENDO US$ 0,171721"/>
    <d v="2020-12-14T00:00:00"/>
    <x v="89"/>
    <s v="US$"/>
    <x v="1172"/>
    <n v="0"/>
    <n v="100000"/>
    <n v="0"/>
    <n v="0"/>
    <n v="0"/>
    <n v="0.17199999999999999"/>
    <s v="Low"/>
    <n v="17200"/>
    <m/>
    <m/>
    <m/>
    <m/>
    <m/>
    <m/>
    <m/>
    <m/>
    <m/>
  </r>
  <r>
    <s v="DIVIDENDO US$ 0,171076"/>
    <d v="2014-12-24T00:00:00"/>
    <x v="1205"/>
    <s v="US$"/>
    <x v="1206"/>
    <n v="0"/>
    <n v="100000"/>
    <n v="0"/>
    <n v="0"/>
    <n v="0"/>
    <n v="0.17100000000000001"/>
    <s v="Low"/>
    <n v="17100"/>
    <m/>
    <m/>
    <m/>
    <m/>
    <m/>
    <m/>
    <m/>
    <m/>
    <m/>
  </r>
  <r>
    <s v="DIVIDENDO US$ 0,016714"/>
    <d v="2021-08-02T00:00:00"/>
    <x v="1246"/>
    <s v="US$"/>
    <x v="971"/>
    <n v="0"/>
    <n v="1000000"/>
    <n v="0"/>
    <n v="0"/>
    <n v="0"/>
    <n v="1.7000000000000001E-2"/>
    <s v="Low"/>
    <n v="17000"/>
    <m/>
    <m/>
    <m/>
    <m/>
    <m/>
    <m/>
    <m/>
    <m/>
    <m/>
  </r>
  <r>
    <s v="DIVIDENDO US$ 0,017389"/>
    <d v="2021-07-01T00:00:00"/>
    <x v="645"/>
    <s v="US$"/>
    <x v="971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73457203"/>
    <d v="2021-07-01T00:00:00"/>
    <x v="441"/>
    <s v="US$"/>
    <x v="794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70845952"/>
    <d v="2021-06-11T00:00:00"/>
    <x v="772"/>
    <s v="US$"/>
    <x v="1128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748521743719950"/>
    <d v="2021-05-06T00:00:00"/>
    <x v="54"/>
    <s v="US$"/>
    <x v="1107"/>
    <n v="0"/>
    <n v="1000000"/>
    <n v="0"/>
    <n v="0"/>
    <n v="0"/>
    <n v="1.7000000000000001E-2"/>
    <s v="Low"/>
    <n v="17000"/>
    <m/>
    <m/>
    <m/>
    <m/>
    <m/>
    <m/>
    <m/>
    <m/>
    <m/>
  </r>
  <r>
    <s v="DIVIDENDO PROV EURO 0,0173830710"/>
    <d v="2021-04-28T00:00:00"/>
    <x v="142"/>
    <s v="EURO"/>
    <x v="1209"/>
    <n v="0"/>
    <n v="1000000"/>
    <n v="0"/>
    <n v="0"/>
    <n v="0"/>
    <n v="1.7000000000000001E-2"/>
    <s v="Low"/>
    <n v="17000"/>
    <m/>
    <m/>
    <m/>
    <m/>
    <m/>
    <m/>
    <m/>
    <m/>
    <m/>
  </r>
  <r>
    <s v="DIVIDENDO US$ 0,169834"/>
    <d v="2019-12-19T00:00:00"/>
    <x v="225"/>
    <s v="US$"/>
    <x v="1210"/>
    <n v="0"/>
    <n v="100000"/>
    <n v="0"/>
    <n v="0"/>
    <n v="0"/>
    <n v="0.17"/>
    <s v="Low"/>
    <n v="17000"/>
    <m/>
    <m/>
    <m/>
    <m/>
    <m/>
    <m/>
    <m/>
    <m/>
    <m/>
  </r>
  <r>
    <s v="DIVIDENDO US$ 0,169668"/>
    <d v="2019-12-16T00:00:00"/>
    <x v="892"/>
    <s v="US$"/>
    <x v="1043"/>
    <n v="0"/>
    <n v="100000"/>
    <n v="0"/>
    <n v="0"/>
    <n v="0"/>
    <n v="0.17"/>
    <s v="Low"/>
    <n v="17000"/>
    <m/>
    <m/>
    <m/>
    <m/>
    <m/>
    <m/>
    <m/>
    <m/>
    <m/>
  </r>
  <r>
    <s v="DIVIDENDO PROV US$ 0,0167471155"/>
    <d v="2019-10-23T00:00:00"/>
    <x v="201"/>
    <s v="US$"/>
    <x v="837"/>
    <n v="0"/>
    <n v="1000000"/>
    <n v="0"/>
    <n v="0"/>
    <n v="0"/>
    <n v="1.7000000000000001E-2"/>
    <s v="Low"/>
    <n v="17000"/>
    <m/>
    <m/>
    <m/>
    <m/>
    <m/>
    <m/>
    <m/>
    <m/>
    <m/>
  </r>
  <r>
    <s v="DIVIDENDO US$ 0,16963"/>
    <d v="2019-06-17T00:00:00"/>
    <x v="191"/>
    <s v="US$"/>
    <x v="1047"/>
    <n v="0"/>
    <n v="100000"/>
    <n v="0"/>
    <n v="0"/>
    <n v="0"/>
    <n v="0.17"/>
    <s v="Low"/>
    <n v="17000"/>
    <m/>
    <m/>
    <m/>
    <m/>
    <m/>
    <m/>
    <m/>
    <m/>
    <m/>
  </r>
  <r>
    <s v="DIVIDENDO US$ 0,0167111309"/>
    <d v="2019-05-29T00:00:00"/>
    <x v="1011"/>
    <s v="US$"/>
    <x v="794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67240805"/>
    <d v="2019-04-16T00:00:00"/>
    <x v="4"/>
    <s v="US$"/>
    <x v="1165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71692756"/>
    <d v="2019-04-16T00:00:00"/>
    <x v="4"/>
    <s v="US$"/>
    <x v="882"/>
    <n v="0"/>
    <n v="1000000"/>
    <n v="0"/>
    <n v="0"/>
    <n v="0"/>
    <n v="1.7000000000000001E-2"/>
    <s v="Low"/>
    <n v="17000"/>
    <m/>
    <m/>
    <m/>
    <m/>
    <m/>
    <m/>
    <m/>
    <m/>
    <m/>
  </r>
  <r>
    <s v="DIVIDENDO PROV US$ 0,01747587"/>
    <d v="2018-12-20T00:00:00"/>
    <x v="815"/>
    <s v="US$"/>
    <x v="934"/>
    <n v="0"/>
    <n v="1000000"/>
    <n v="0"/>
    <n v="0"/>
    <n v="0"/>
    <n v="1.7000000000000001E-2"/>
    <s v="Low"/>
    <n v="17000"/>
    <m/>
    <m/>
    <m/>
    <m/>
    <m/>
    <m/>
    <m/>
    <m/>
    <m/>
  </r>
  <r>
    <s v="DIVIDENDO PROV 0 EURO 0,0170501"/>
    <d v="2018-08-16T00:00:00"/>
    <x v="829"/>
    <s v="EURO"/>
    <x v="838"/>
    <n v="0"/>
    <n v="1000000"/>
    <n v="0"/>
    <n v="0"/>
    <n v="0"/>
    <n v="1.7000000000000001E-2"/>
    <s v="Low"/>
    <n v="17000"/>
    <m/>
    <m/>
    <m/>
    <m/>
    <m/>
    <m/>
    <m/>
    <m/>
    <m/>
  </r>
  <r>
    <s v="DIVIDENDO US$ 0,17"/>
    <d v="2016-06-28T00:00:00"/>
    <x v="1522"/>
    <s v="US$"/>
    <x v="1204"/>
    <n v="0"/>
    <n v="100000"/>
    <n v="0"/>
    <n v="0"/>
    <n v="0"/>
    <n v="0.17"/>
    <s v="Low"/>
    <n v="17000"/>
    <m/>
    <m/>
    <m/>
    <m/>
    <m/>
    <m/>
    <m/>
    <m/>
    <m/>
  </r>
  <r>
    <s v="DIVIDENDO US$ 0,17"/>
    <d v="2016-03-29T00:00:00"/>
    <x v="1523"/>
    <s v="US$"/>
    <x v="1204"/>
    <n v="0"/>
    <n v="100000"/>
    <n v="0"/>
    <n v="0"/>
    <n v="0"/>
    <n v="0.17"/>
    <s v="Low"/>
    <n v="17000"/>
    <m/>
    <m/>
    <m/>
    <m/>
    <m/>
    <m/>
    <m/>
    <m/>
    <m/>
  </r>
  <r>
    <s v="DIVIDENDO US$ 0,17"/>
    <d v="2015-12-29T00:00:00"/>
    <x v="423"/>
    <s v="US$"/>
    <x v="1204"/>
    <n v="0"/>
    <n v="100000"/>
    <n v="0"/>
    <n v="0"/>
    <n v="0"/>
    <n v="0.17"/>
    <s v="Low"/>
    <n v="17000"/>
    <m/>
    <m/>
    <m/>
    <m/>
    <m/>
    <m/>
    <m/>
    <m/>
    <m/>
  </r>
  <r>
    <s v="DIVIDENDO US$ 0,17"/>
    <d v="2015-09-28T00:00:00"/>
    <x v="739"/>
    <s v="US$"/>
    <x v="1204"/>
    <n v="0"/>
    <n v="100000"/>
    <n v="0"/>
    <n v="0"/>
    <n v="0"/>
    <n v="0.17"/>
    <s v="Low"/>
    <n v="17000"/>
    <m/>
    <m/>
    <m/>
    <m/>
    <m/>
    <m/>
    <m/>
    <m/>
    <m/>
  </r>
  <r>
    <s v="DIVIDENDO US$ 0,169203"/>
    <d v="2019-12-02T00:00:00"/>
    <x v="1239"/>
    <s v="US$"/>
    <x v="1210"/>
    <n v="0"/>
    <n v="100000"/>
    <n v="0"/>
    <n v="0"/>
    <n v="0"/>
    <n v="0.16900000000000001"/>
    <s v="Low"/>
    <n v="16900"/>
    <m/>
    <m/>
    <m/>
    <m/>
    <m/>
    <m/>
    <m/>
    <m/>
    <m/>
  </r>
  <r>
    <s v="DIVIDENDO US$ 0,168676"/>
    <d v="2019-06-03T00:00:00"/>
    <x v="690"/>
    <s v="US$"/>
    <x v="1216"/>
    <n v="0"/>
    <n v="100000"/>
    <n v="0"/>
    <n v="0"/>
    <n v="0"/>
    <n v="0.16900000000000001"/>
    <s v="Low"/>
    <n v="16900"/>
    <m/>
    <m/>
    <m/>
    <m/>
    <m/>
    <m/>
    <m/>
    <m/>
    <m/>
  </r>
  <r>
    <s v="DIVIDENDO PROV 0 US$ 0,1684"/>
    <d v="2021-06-10T00:00:00"/>
    <x v="103"/>
    <s v="US$"/>
    <x v="1123"/>
    <n v="0"/>
    <n v="100000"/>
    <n v="0"/>
    <n v="0"/>
    <n v="0"/>
    <n v="0.16800000000000001"/>
    <s v="Low"/>
    <n v="16800"/>
    <m/>
    <m/>
    <m/>
    <m/>
    <m/>
    <m/>
    <m/>
    <m/>
    <m/>
  </r>
  <r>
    <s v="DIVIDENDO US$ 0,167853"/>
    <d v="2018-09-26T00:00:00"/>
    <x v="387"/>
    <s v="US$"/>
    <x v="1206"/>
    <n v="0"/>
    <n v="100000"/>
    <n v="0"/>
    <n v="0"/>
    <n v="0"/>
    <n v="0.16800000000000001"/>
    <s v="Low"/>
    <n v="16800"/>
    <m/>
    <m/>
    <m/>
    <m/>
    <m/>
    <m/>
    <m/>
    <m/>
    <m/>
  </r>
  <r>
    <s v="DIVIDENDO US$ 0,167999"/>
    <d v="2017-06-20T00:00:00"/>
    <x v="413"/>
    <s v="US$"/>
    <x v="1191"/>
    <n v="0"/>
    <n v="100000"/>
    <n v="0"/>
    <n v="0"/>
    <n v="0"/>
    <n v="0.16800000000000001"/>
    <s v="Low"/>
    <n v="16800"/>
    <m/>
    <m/>
    <m/>
    <m/>
    <m/>
    <m/>
    <m/>
    <m/>
    <m/>
  </r>
  <r>
    <s v="DIVIDENDO US$ 0,331924"/>
    <d v="2020-12-14T00:00:00"/>
    <x v="89"/>
    <s v="US$"/>
    <x v="1178"/>
    <n v="0"/>
    <n v="50000"/>
    <n v="0"/>
    <n v="0"/>
    <n v="0"/>
    <n v="0.33200000000000002"/>
    <s v="Low"/>
    <n v="16600"/>
    <m/>
    <m/>
    <m/>
    <m/>
    <m/>
    <m/>
    <m/>
    <m/>
    <m/>
  </r>
  <r>
    <s v="DIVIDENDO US$ 0,165169"/>
    <d v="2018-08-01T00:00:00"/>
    <x v="1086"/>
    <s v="US$"/>
    <x v="1210"/>
    <n v="0"/>
    <n v="100000"/>
    <n v="0"/>
    <n v="0"/>
    <n v="0"/>
    <n v="0.16500000000000001"/>
    <s v="Low"/>
    <n v="16500"/>
    <m/>
    <m/>
    <m/>
    <m/>
    <m/>
    <m/>
    <m/>
    <m/>
    <m/>
  </r>
  <r>
    <s v="DIVIDENDO US$ 0,329198"/>
    <d v="2020-06-15T00:00:00"/>
    <x v="2"/>
    <s v="US$"/>
    <x v="1015"/>
    <n v="0"/>
    <n v="50000"/>
    <n v="0"/>
    <n v="0"/>
    <n v="0"/>
    <n v="0.32900000000000001"/>
    <s v="Low"/>
    <n v="16450"/>
    <m/>
    <m/>
    <m/>
    <m/>
    <m/>
    <m/>
    <m/>
    <m/>
    <m/>
  </r>
  <r>
    <s v="DIVIDENDO US$ 0,163781"/>
    <d v="2019-04-01T00:00:00"/>
    <x v="1235"/>
    <s v="US$"/>
    <x v="1216"/>
    <n v="0"/>
    <n v="100000"/>
    <n v="0"/>
    <n v="0"/>
    <n v="0"/>
    <n v="0.16400000000000001"/>
    <s v="Low"/>
    <n v="16400"/>
    <m/>
    <m/>
    <m/>
    <m/>
    <m/>
    <m/>
    <m/>
    <m/>
    <m/>
  </r>
  <r>
    <s v="DIVIDENDO US$ 0,163202"/>
    <d v="2020-12-14T00:00:00"/>
    <x v="89"/>
    <s v="US$"/>
    <x v="1103"/>
    <n v="0"/>
    <n v="100000"/>
    <n v="0"/>
    <n v="0"/>
    <n v="0"/>
    <n v="0.16300000000000001"/>
    <s v="Low"/>
    <n v="16300"/>
    <m/>
    <m/>
    <m/>
    <m/>
    <m/>
    <m/>
    <m/>
    <m/>
    <m/>
  </r>
  <r>
    <s v="DIVIDENDO US$ 0,161849"/>
    <d v="2020-06-15T00:00:00"/>
    <x v="2"/>
    <s v="US$"/>
    <x v="1213"/>
    <n v="0"/>
    <n v="100000"/>
    <n v="0"/>
    <n v="0"/>
    <n v="0"/>
    <n v="0.16200000000000001"/>
    <s v="Low"/>
    <n v="16200"/>
    <m/>
    <m/>
    <m/>
    <m/>
    <m/>
    <m/>
    <m/>
    <m/>
    <m/>
  </r>
  <r>
    <s v="DIVIDENDO US$ 0,160773"/>
    <d v="2021-03-25T00:00:00"/>
    <x v="500"/>
    <s v="US$"/>
    <x v="1180"/>
    <n v="0"/>
    <n v="100000"/>
    <n v="0"/>
    <n v="0"/>
    <n v="0"/>
    <n v="0.161"/>
    <s v="Low"/>
    <n v="16100"/>
    <m/>
    <m/>
    <m/>
    <m/>
    <m/>
    <m/>
    <m/>
    <m/>
    <m/>
  </r>
  <r>
    <s v="DIVIDENDO US$ 0,161121"/>
    <d v="2020-02-03T00:00:00"/>
    <x v="125"/>
    <s v="US$"/>
    <x v="1210"/>
    <n v="0"/>
    <n v="100000"/>
    <n v="0"/>
    <n v="0"/>
    <n v="0"/>
    <n v="0.161"/>
    <s v="Low"/>
    <n v="16100"/>
    <m/>
    <m/>
    <m/>
    <m/>
    <m/>
    <m/>
    <m/>
    <m/>
    <m/>
  </r>
  <r>
    <s v="DIVIDENDO PROV US$ 0,0159079176"/>
    <d v="2021-06-11T00:00:00"/>
    <x v="772"/>
    <s v="US$"/>
    <x v="1198"/>
    <n v="0"/>
    <n v="1000000"/>
    <n v="0"/>
    <n v="0"/>
    <n v="0"/>
    <n v="1.6E-2"/>
    <s v="Low"/>
    <n v="16000"/>
    <m/>
    <m/>
    <m/>
    <m/>
    <m/>
    <m/>
    <m/>
    <m/>
    <m/>
  </r>
  <r>
    <s v="DIVIDENDO US$ 0,16"/>
    <d v="2020-11-30T00:00:00"/>
    <x v="89"/>
    <s v="US$"/>
    <x v="1228"/>
    <n v="0"/>
    <n v="100000"/>
    <n v="0"/>
    <n v="0"/>
    <n v="0"/>
    <n v="0.16"/>
    <s v="Low"/>
    <n v="16000"/>
    <m/>
    <m/>
    <m/>
    <m/>
    <m/>
    <m/>
    <m/>
    <m/>
    <m/>
  </r>
  <r>
    <s v="DIVIDENDO PROV US$ 0,01559023"/>
    <d v="2020-10-28T00:00:00"/>
    <x v="294"/>
    <s v="US$"/>
    <x v="934"/>
    <n v="0"/>
    <n v="1000000"/>
    <n v="0"/>
    <n v="0"/>
    <n v="0"/>
    <n v="1.6E-2"/>
    <s v="Low"/>
    <n v="16000"/>
    <m/>
    <m/>
    <m/>
    <m/>
    <m/>
    <m/>
    <m/>
    <m/>
    <m/>
  </r>
  <r>
    <s v="DIVIDENDO  US$ 0,16"/>
    <d v="2020-08-31T00:00:00"/>
    <x v="1524"/>
    <s v="US$"/>
    <x v="1228"/>
    <n v="0"/>
    <n v="100000"/>
    <n v="0"/>
    <n v="0"/>
    <n v="0"/>
    <n v="0.16"/>
    <s v="Low"/>
    <n v="16000"/>
    <m/>
    <m/>
    <m/>
    <m/>
    <m/>
    <m/>
    <m/>
    <m/>
    <m/>
  </r>
  <r>
    <s v="DIVIDENDO US$ 0,16"/>
    <d v="2020-05-29T00:00:00"/>
    <x v="2"/>
    <s v="US$"/>
    <x v="1228"/>
    <n v="0"/>
    <n v="100000"/>
    <n v="0"/>
    <n v="0"/>
    <n v="0"/>
    <n v="0.16"/>
    <s v="Low"/>
    <n v="16000"/>
    <m/>
    <m/>
    <m/>
    <m/>
    <m/>
    <m/>
    <m/>
    <m/>
    <m/>
  </r>
  <r>
    <s v="DIVIDENDO US$ 0,159896"/>
    <d v="2020-06-15T00:00:00"/>
    <x v="2"/>
    <s v="US$"/>
    <x v="1206"/>
    <n v="0"/>
    <n v="100000"/>
    <n v="0"/>
    <n v="0"/>
    <n v="0"/>
    <n v="0.16"/>
    <s v="Low"/>
    <n v="16000"/>
    <m/>
    <m/>
    <m/>
    <m/>
    <m/>
    <m/>
    <m/>
    <m/>
    <m/>
  </r>
  <r>
    <s v="DIVIDENDO US$ 0,16"/>
    <d v="2020-02-28T00:00:00"/>
    <x v="1525"/>
    <s v="US$"/>
    <x v="1228"/>
    <n v="0"/>
    <n v="100000"/>
    <n v="0"/>
    <n v="0"/>
    <n v="0"/>
    <n v="0.16"/>
    <s v="Low"/>
    <n v="16000"/>
    <m/>
    <m/>
    <m/>
    <m/>
    <m/>
    <m/>
    <m/>
    <m/>
    <m/>
  </r>
  <r>
    <s v="DIVIDENDO PROV EURO 0,0156844365"/>
    <d v="2020-01-30T00:00:00"/>
    <x v="730"/>
    <s v="EURO"/>
    <x v="1201"/>
    <n v="0"/>
    <n v="1000000"/>
    <n v="0"/>
    <n v="0"/>
    <n v="0"/>
    <n v="1.6E-2"/>
    <s v="Low"/>
    <n v="16000"/>
    <m/>
    <m/>
    <m/>
    <m/>
    <m/>
    <m/>
    <m/>
    <m/>
    <m/>
  </r>
  <r>
    <s v="DIVIDENDO PROV EURO 0,0159657333"/>
    <d v="2020-01-30T00:00:00"/>
    <x v="730"/>
    <s v="EURO"/>
    <x v="994"/>
    <n v="0"/>
    <n v="1000000"/>
    <n v="0"/>
    <n v="0"/>
    <n v="0"/>
    <n v="1.6E-2"/>
    <s v="Low"/>
    <n v="16000"/>
    <m/>
    <m/>
    <m/>
    <m/>
    <m/>
    <m/>
    <m/>
    <m/>
    <m/>
  </r>
  <r>
    <s v="DIVIDENDO PROV EURO 0,0161675629"/>
    <d v="2020-01-30T00:00:00"/>
    <x v="730"/>
    <s v="EURO"/>
    <x v="797"/>
    <n v="0"/>
    <n v="1000000"/>
    <n v="0"/>
    <n v="0"/>
    <n v="0"/>
    <n v="1.6E-2"/>
    <s v="Low"/>
    <n v="16000"/>
    <m/>
    <m/>
    <m/>
    <m/>
    <m/>
    <m/>
    <m/>
    <m/>
    <m/>
  </r>
  <r>
    <s v="DIVIDENDO PROV US$ 0,0158955680"/>
    <d v="2019-12-13T00:00:00"/>
    <x v="587"/>
    <s v="US$"/>
    <x v="837"/>
    <n v="0"/>
    <n v="1000000"/>
    <n v="0"/>
    <n v="0"/>
    <n v="0"/>
    <n v="1.6E-2"/>
    <s v="Low"/>
    <n v="16000"/>
    <m/>
    <m/>
    <m/>
    <m/>
    <m/>
    <m/>
    <m/>
    <m/>
    <m/>
  </r>
  <r>
    <s v="DIVIDENDO PROV US$ 0,0159089842"/>
    <d v="2019-10-23T00:00:00"/>
    <x v="201"/>
    <s v="US$"/>
    <x v="1128"/>
    <n v="0"/>
    <n v="1000000"/>
    <n v="0"/>
    <n v="0"/>
    <n v="0"/>
    <n v="1.6E-2"/>
    <s v="Low"/>
    <n v="16000"/>
    <m/>
    <m/>
    <m/>
    <m/>
    <m/>
    <m/>
    <m/>
    <m/>
    <m/>
  </r>
  <r>
    <s v="DIVIDENDO US$ 0,1602"/>
    <d v="2019-09-10T00:00:00"/>
    <x v="1181"/>
    <s v="US$"/>
    <x v="1226"/>
    <n v="0"/>
    <n v="100000"/>
    <n v="0"/>
    <n v="0"/>
    <n v="0"/>
    <n v="0.16"/>
    <s v="Low"/>
    <n v="16000"/>
    <m/>
    <m/>
    <m/>
    <m/>
    <m/>
    <m/>
    <m/>
    <m/>
    <m/>
  </r>
  <r>
    <s v="DIVIDENDO PROV US$ 0,01565564"/>
    <d v="2019-07-10T00:00:00"/>
    <x v="680"/>
    <s v="US$"/>
    <x v="756"/>
    <n v="0"/>
    <n v="1000000"/>
    <n v="0"/>
    <n v="0"/>
    <n v="0"/>
    <n v="1.6E-2"/>
    <s v="Low"/>
    <n v="16000"/>
    <m/>
    <m/>
    <m/>
    <m/>
    <m/>
    <m/>
    <m/>
    <m/>
    <m/>
  </r>
  <r>
    <s v="DIVIDENDO US$ 0,1602"/>
    <d v="2019-06-11T00:00:00"/>
    <x v="1290"/>
    <s v="US$"/>
    <x v="1226"/>
    <n v="0"/>
    <n v="100000"/>
    <n v="0"/>
    <n v="0"/>
    <n v="0"/>
    <n v="0.16"/>
    <s v="Low"/>
    <n v="16000"/>
    <m/>
    <m/>
    <m/>
    <m/>
    <m/>
    <m/>
    <m/>
    <m/>
    <m/>
  </r>
  <r>
    <s v="DIVIDENDO US$ 0,015605"/>
    <d v="2018-12-28T00:00:00"/>
    <x v="138"/>
    <s v="US$"/>
    <x v="907"/>
    <n v="0"/>
    <n v="1000000"/>
    <n v="0"/>
    <n v="0"/>
    <n v="0"/>
    <n v="1.6E-2"/>
    <s v="Low"/>
    <n v="16000"/>
    <m/>
    <m/>
    <m/>
    <m/>
    <m/>
    <m/>
    <m/>
    <m/>
    <m/>
  </r>
  <r>
    <s v="DIVIDENDO US$ 0,1602"/>
    <d v="2018-12-12T00:00:00"/>
    <x v="1354"/>
    <s v="US$"/>
    <x v="1226"/>
    <n v="0"/>
    <n v="100000"/>
    <n v="0"/>
    <n v="0"/>
    <n v="0"/>
    <n v="0.16"/>
    <s v="Low"/>
    <n v="16000"/>
    <m/>
    <m/>
    <m/>
    <m/>
    <m/>
    <m/>
    <m/>
    <m/>
    <m/>
  </r>
  <r>
    <s v="DIVIDENDO DEF US$ 0,01584553125"/>
    <d v="2017-06-02T00:00:00"/>
    <x v="1088"/>
    <s v="US$"/>
    <x v="778"/>
    <n v="0"/>
    <n v="1000000"/>
    <n v="0"/>
    <n v="0"/>
    <n v="0"/>
    <n v="1.6E-2"/>
    <s v="Low"/>
    <n v="16000"/>
    <m/>
    <m/>
    <m/>
    <m/>
    <m/>
    <m/>
    <m/>
    <m/>
    <m/>
  </r>
  <r>
    <s v="DIVIDENDO US$ 0,16"/>
    <d v="2017-04-27T00:00:00"/>
    <x v="59"/>
    <s v="US$"/>
    <x v="1147"/>
    <n v="0"/>
    <n v="100000"/>
    <n v="0"/>
    <n v="0"/>
    <n v="0"/>
    <n v="0.16"/>
    <s v="Low"/>
    <n v="16000"/>
    <m/>
    <m/>
    <m/>
    <m/>
    <m/>
    <m/>
    <m/>
    <m/>
    <m/>
  </r>
  <r>
    <s v="DIVIDENDO US$ 0,16"/>
    <d v="2017-02-02T00:00:00"/>
    <x v="1437"/>
    <s v="US$"/>
    <x v="1147"/>
    <n v="0"/>
    <n v="100000"/>
    <n v="0"/>
    <n v="0"/>
    <n v="0"/>
    <n v="0.16"/>
    <s v="Low"/>
    <n v="16000"/>
    <m/>
    <m/>
    <m/>
    <m/>
    <m/>
    <m/>
    <m/>
    <m/>
    <m/>
  </r>
  <r>
    <s v="DIVIDENDO US$ 0,16"/>
    <d v="2016-11-03T00:00:00"/>
    <x v="1526"/>
    <s v="US$"/>
    <x v="1147"/>
    <n v="0"/>
    <n v="100000"/>
    <n v="0"/>
    <n v="0"/>
    <n v="0"/>
    <n v="0.16"/>
    <s v="Low"/>
    <n v="16000"/>
    <m/>
    <m/>
    <m/>
    <m/>
    <m/>
    <m/>
    <m/>
    <m/>
    <m/>
  </r>
  <r>
    <s v="DIVIDENDO US$ 0,16"/>
    <d v="2016-09-01T00:00:00"/>
    <x v="1482"/>
    <s v="US$"/>
    <x v="1202"/>
    <n v="0"/>
    <n v="100000"/>
    <n v="0"/>
    <n v="0"/>
    <n v="0"/>
    <n v="0.16"/>
    <s v="Low"/>
    <n v="16000"/>
    <m/>
    <m/>
    <m/>
    <m/>
    <m/>
    <m/>
    <m/>
    <m/>
    <m/>
  </r>
  <r>
    <s v="DIVIDENDO US$ 0,16"/>
    <d v="2016-07-28T00:00:00"/>
    <x v="419"/>
    <s v="US$"/>
    <x v="1147"/>
    <n v="0"/>
    <n v="100000"/>
    <n v="0"/>
    <n v="0"/>
    <n v="0"/>
    <n v="0.16"/>
    <s v="Low"/>
    <n v="16000"/>
    <m/>
    <m/>
    <m/>
    <m/>
    <m/>
    <m/>
    <m/>
    <m/>
    <m/>
  </r>
  <r>
    <s v="DIVIDENDO US$ 0,16"/>
    <d v="2016-06-02T00:00:00"/>
    <x v="1447"/>
    <s v="US$"/>
    <x v="1202"/>
    <n v="0"/>
    <n v="100000"/>
    <n v="0"/>
    <n v="0"/>
    <n v="0"/>
    <n v="0.16"/>
    <s v="Low"/>
    <n v="16000"/>
    <m/>
    <m/>
    <m/>
    <m/>
    <m/>
    <m/>
    <m/>
    <m/>
    <m/>
  </r>
  <r>
    <s v="DIVIDENDO US$ 0,16"/>
    <d v="2016-03-03T00:00:00"/>
    <x v="1041"/>
    <s v="US$"/>
    <x v="1202"/>
    <n v="0"/>
    <n v="100000"/>
    <n v="0"/>
    <n v="0"/>
    <n v="0"/>
    <n v="0.16"/>
    <s v="Low"/>
    <n v="16000"/>
    <m/>
    <m/>
    <m/>
    <m/>
    <m/>
    <m/>
    <m/>
    <m/>
    <m/>
  </r>
  <r>
    <s v="DIVIDENDO US$ 0,16"/>
    <d v="2015-03-09T00:00:00"/>
    <x v="1215"/>
    <s v="US$"/>
    <x v="1226"/>
    <n v="0"/>
    <n v="100000"/>
    <n v="0"/>
    <n v="0"/>
    <n v="0"/>
    <n v="0.16"/>
    <s v="Low"/>
    <n v="16000"/>
    <m/>
    <m/>
    <m/>
    <m/>
    <m/>
    <m/>
    <m/>
    <m/>
    <m/>
  </r>
  <r>
    <s v="DIVIDENDO US$ 0,159598"/>
    <d v="2015-03-25T00:00:00"/>
    <x v="758"/>
    <s v="US$"/>
    <x v="1206"/>
    <n v="0"/>
    <n v="100000"/>
    <n v="0"/>
    <n v="0"/>
    <n v="0"/>
    <n v="0.16"/>
    <s v="Low"/>
    <n v="16000"/>
    <m/>
    <m/>
    <m/>
    <m/>
    <m/>
    <m/>
    <m/>
    <m/>
    <m/>
  </r>
  <r>
    <s v="DIVIDENDO US$ 0,16"/>
    <d v="2014-12-08T00:00:00"/>
    <x v="549"/>
    <s v="US$"/>
    <x v="1226"/>
    <n v="0"/>
    <n v="100000"/>
    <n v="0"/>
    <n v="0"/>
    <n v="0"/>
    <n v="0.16"/>
    <s v="Low"/>
    <n v="16000"/>
    <m/>
    <m/>
    <m/>
    <m/>
    <m/>
    <m/>
    <m/>
    <m/>
    <m/>
  </r>
  <r>
    <s v="DIVIDENDO US$ 0,639"/>
    <d v="2015-12-21T00:00:00"/>
    <x v="958"/>
    <s v="US$"/>
    <x v="1175"/>
    <n v="0"/>
    <n v="25000"/>
    <n v="0"/>
    <n v="0"/>
    <n v="0"/>
    <n v="0.63900000000000001"/>
    <s v="Low"/>
    <n v="15975"/>
    <m/>
    <m/>
    <m/>
    <m/>
    <m/>
    <m/>
    <m/>
    <m/>
    <m/>
  </r>
  <r>
    <s v="DIVIDENDO US$ 0,159249"/>
    <d v="2015-06-25T00:00:00"/>
    <x v="16"/>
    <s v="US$"/>
    <x v="938"/>
    <n v="0"/>
    <n v="100000"/>
    <n v="0"/>
    <n v="0"/>
    <n v="0"/>
    <n v="0.159"/>
    <s v="Low"/>
    <n v="15900"/>
    <m/>
    <m/>
    <m/>
    <m/>
    <m/>
    <m/>
    <m/>
    <m/>
    <m/>
  </r>
  <r>
    <s v="DIVIDENDO US$ 0,635306"/>
    <d v="2018-06-19T00:00:00"/>
    <x v="900"/>
    <s v="US$"/>
    <x v="938"/>
    <n v="0"/>
    <n v="25000"/>
    <n v="0"/>
    <n v="0"/>
    <n v="0"/>
    <n v="0.63500000000000001"/>
    <s v="Low"/>
    <n v="15875"/>
    <m/>
    <m/>
    <m/>
    <m/>
    <m/>
    <m/>
    <m/>
    <m/>
    <m/>
  </r>
  <r>
    <s v="DIVIDENDO US$ 0,158182"/>
    <d v="2018-12-18T00:00:00"/>
    <x v="1199"/>
    <s v="US$"/>
    <x v="1097"/>
    <n v="0"/>
    <n v="100000"/>
    <n v="0"/>
    <n v="0"/>
    <n v="0"/>
    <n v="0.158"/>
    <s v="Low"/>
    <n v="15800"/>
    <m/>
    <m/>
    <m/>
    <m/>
    <m/>
    <m/>
    <m/>
    <m/>
    <m/>
  </r>
  <r>
    <s v="DIVIDENDO US$ 0,1575"/>
    <d v="2017-04-03T00:00:00"/>
    <x v="208"/>
    <s v="US$"/>
    <x v="1153"/>
    <n v="0"/>
    <n v="100000"/>
    <n v="0"/>
    <n v="0"/>
    <n v="0"/>
    <n v="0.158"/>
    <s v="Low"/>
    <n v="15800"/>
    <m/>
    <m/>
    <m/>
    <m/>
    <m/>
    <m/>
    <m/>
    <m/>
    <m/>
  </r>
  <r>
    <s v="DIVIDENDO US$ 0,315372"/>
    <d v="2018-12-18T00:00:00"/>
    <x v="1199"/>
    <s v="US$"/>
    <x v="1169"/>
    <n v="0"/>
    <n v="50000"/>
    <n v="0"/>
    <n v="0"/>
    <n v="0"/>
    <n v="0.315"/>
    <s v="Low"/>
    <n v="15750"/>
    <m/>
    <m/>
    <m/>
    <m/>
    <m/>
    <m/>
    <m/>
    <m/>
    <m/>
  </r>
  <r>
    <s v="DIVIDENDO US$ 0,625"/>
    <d v="2020-12-21T00:00:00"/>
    <x v="452"/>
    <s v="US$"/>
    <x v="1232"/>
    <n v="0"/>
    <n v="25000"/>
    <n v="0"/>
    <n v="0"/>
    <n v="0"/>
    <n v="0.625"/>
    <s v="Low"/>
    <n v="15625"/>
    <m/>
    <m/>
    <m/>
    <m/>
    <m/>
    <m/>
    <m/>
    <m/>
    <m/>
  </r>
  <r>
    <s v="DIVIDENDO US$ 0,077794"/>
    <d v="2020-12-14T00:00:00"/>
    <x v="89"/>
    <s v="US$"/>
    <x v="1174"/>
    <n v="0"/>
    <n v="200000"/>
    <n v="0"/>
    <n v="0"/>
    <n v="0"/>
    <n v="7.8E-2"/>
    <s v="Low"/>
    <n v="15600"/>
    <m/>
    <m/>
    <m/>
    <m/>
    <m/>
    <m/>
    <m/>
    <m/>
    <m/>
  </r>
  <r>
    <s v="DIVIDENDO US$ 0,155947"/>
    <d v="2019-07-01T00:00:00"/>
    <x v="1092"/>
    <s v="US$"/>
    <x v="1216"/>
    <n v="0"/>
    <n v="100000"/>
    <n v="0"/>
    <n v="0"/>
    <n v="0"/>
    <n v="0.156"/>
    <s v="Low"/>
    <n v="15600"/>
    <m/>
    <m/>
    <m/>
    <m/>
    <m/>
    <m/>
    <m/>
    <m/>
    <m/>
  </r>
  <r>
    <s v="DIVIDENDO US$ 0,156364"/>
    <d v="2019-04-30T00:00:00"/>
    <x v="96"/>
    <s v="US$"/>
    <x v="1216"/>
    <n v="0"/>
    <n v="100000"/>
    <n v="0"/>
    <n v="0"/>
    <n v="0"/>
    <n v="0.156"/>
    <s v="Low"/>
    <n v="15600"/>
    <m/>
    <m/>
    <m/>
    <m/>
    <m/>
    <m/>
    <m/>
    <m/>
    <m/>
  </r>
  <r>
    <s v="DIVIDENDO US$ 0,155548"/>
    <d v="2017-12-21T00:00:00"/>
    <x v="873"/>
    <s v="US$"/>
    <x v="1067"/>
    <n v="0"/>
    <n v="100000"/>
    <n v="0"/>
    <n v="0"/>
    <n v="0"/>
    <n v="0.156"/>
    <s v="Low"/>
    <n v="15600"/>
    <m/>
    <m/>
    <m/>
    <m/>
    <m/>
    <m/>
    <m/>
    <m/>
    <m/>
  </r>
  <r>
    <s v="DIVIDENDO US$ 0,155914"/>
    <d v="2017-06-20T00:00:00"/>
    <x v="413"/>
    <s v="US$"/>
    <x v="1123"/>
    <n v="0"/>
    <n v="100000"/>
    <n v="0"/>
    <n v="0"/>
    <n v="0"/>
    <n v="0.156"/>
    <s v="Low"/>
    <n v="15600"/>
    <m/>
    <m/>
    <m/>
    <m/>
    <m/>
    <m/>
    <m/>
    <m/>
    <m/>
  </r>
  <r>
    <s v="DIVIDENDO $ 0,003559"/>
    <d v="2016-05-17T00:00:00"/>
    <x v="67"/>
    <s v="$"/>
    <x v="694"/>
    <n v="0"/>
    <n v="3883012"/>
    <n v="0"/>
    <n v="0"/>
    <n v="0"/>
    <n v="4.0000000000000001E-3"/>
    <s v="Low"/>
    <n v="15532.048000000001"/>
    <m/>
    <m/>
    <m/>
    <m/>
    <m/>
    <m/>
    <m/>
    <m/>
    <m/>
  </r>
  <r>
    <s v="DIVIDENDO PROV US$ 0,0013633285"/>
    <d v="2019-03-21T00:00:00"/>
    <x v="342"/>
    <s v="US$"/>
    <x v="837"/>
    <n v="0"/>
    <n v="15521653"/>
    <n v="0"/>
    <n v="0"/>
    <n v="0"/>
    <n v="1E-3"/>
    <s v="Low"/>
    <n v="15521.653"/>
    <m/>
    <m/>
    <m/>
    <m/>
    <m/>
    <m/>
    <m/>
    <m/>
    <m/>
  </r>
  <r>
    <s v="DIVIDENDO US$ 0,155396"/>
    <d v="2020-12-01T00:00:00"/>
    <x v="478"/>
    <s v="US$"/>
    <x v="1210"/>
    <n v="0"/>
    <n v="100000"/>
    <n v="0"/>
    <n v="0"/>
    <n v="0"/>
    <n v="0.155"/>
    <s v="Low"/>
    <n v="15500"/>
    <m/>
    <m/>
    <m/>
    <m/>
    <m/>
    <m/>
    <m/>
    <m/>
    <m/>
  </r>
  <r>
    <s v="DIVIDENDO US$ 0,155427"/>
    <d v="2018-12-03T00:00:00"/>
    <x v="967"/>
    <s v="US$"/>
    <x v="1067"/>
    <n v="0"/>
    <n v="100000"/>
    <n v="0"/>
    <n v="0"/>
    <n v="0"/>
    <n v="0.155"/>
    <s v="Low"/>
    <n v="15500"/>
    <m/>
    <m/>
    <m/>
    <m/>
    <m/>
    <m/>
    <m/>
    <m/>
    <m/>
  </r>
  <r>
    <s v="DIVIDENDO US$ 0,155135"/>
    <d v="2017-04-03T00:00:00"/>
    <x v="1441"/>
    <s v="US$"/>
    <x v="1067"/>
    <n v="0"/>
    <n v="100000"/>
    <n v="0"/>
    <n v="0"/>
    <n v="0"/>
    <n v="0.155"/>
    <s v="Low"/>
    <n v="15500"/>
    <m/>
    <m/>
    <m/>
    <m/>
    <m/>
    <m/>
    <m/>
    <m/>
    <m/>
  </r>
  <r>
    <s v="DIVIDENDO US$ 0,15434"/>
    <d v="2019-03-01T00:00:00"/>
    <x v="719"/>
    <s v="US$"/>
    <x v="1216"/>
    <n v="0"/>
    <n v="100000"/>
    <n v="0"/>
    <n v="0"/>
    <n v="0"/>
    <n v="0.154"/>
    <s v="Low"/>
    <n v="15400"/>
    <m/>
    <m/>
    <m/>
    <m/>
    <m/>
    <m/>
    <m/>
    <m/>
    <m/>
  </r>
  <r>
    <s v="DIVIDENDO US$ 0,15267"/>
    <d v="2016-06-21T00:00:00"/>
    <x v="954"/>
    <s v="US$"/>
    <x v="1135"/>
    <n v="0"/>
    <n v="100000"/>
    <n v="0"/>
    <n v="0"/>
    <n v="0"/>
    <n v="0.153"/>
    <s v="Low"/>
    <n v="15300"/>
    <m/>
    <m/>
    <m/>
    <m/>
    <m/>
    <m/>
    <m/>
    <m/>
    <m/>
  </r>
  <r>
    <s v="DIVIDENDO US$ 0,152136"/>
    <d v="2020-06-15T00:00:00"/>
    <x v="2"/>
    <s v="US$"/>
    <x v="1035"/>
    <n v="0"/>
    <n v="100000"/>
    <n v="0"/>
    <n v="0"/>
    <n v="0"/>
    <n v="0.152"/>
    <s v="Low"/>
    <n v="15200"/>
    <m/>
    <m/>
    <m/>
    <m/>
    <m/>
    <m/>
    <m/>
    <m/>
    <m/>
  </r>
  <r>
    <s v="DIVIDENDO PROV 0 US$ 0,152213"/>
    <d v="2019-02-01T00:00:00"/>
    <x v="1237"/>
    <s v="US$"/>
    <x v="1216"/>
    <n v="0"/>
    <n v="100000"/>
    <n v="0"/>
    <n v="0"/>
    <n v="0"/>
    <n v="0.152"/>
    <s v="Low"/>
    <n v="15200"/>
    <m/>
    <m/>
    <m/>
    <m/>
    <m/>
    <m/>
    <m/>
    <m/>
    <m/>
  </r>
  <r>
    <s v="DIVIDENDO US$ 0,152"/>
    <d v="2017-12-18T00:00:00"/>
    <x v="246"/>
    <s v="US$"/>
    <x v="1161"/>
    <n v="0"/>
    <n v="100000"/>
    <n v="0"/>
    <n v="0"/>
    <n v="0"/>
    <n v="0.152"/>
    <s v="Low"/>
    <n v="15200"/>
    <m/>
    <m/>
    <m/>
    <m/>
    <m/>
    <m/>
    <m/>
    <m/>
    <m/>
  </r>
  <r>
    <s v="DIVIDENDO US$ 0,606"/>
    <d v="2015-12-21T00:00:00"/>
    <x v="958"/>
    <s v="US$"/>
    <x v="1232"/>
    <n v="0"/>
    <n v="25000"/>
    <n v="0"/>
    <n v="0"/>
    <n v="0"/>
    <n v="0.60599999999999998"/>
    <s v="Low"/>
    <n v="15150"/>
    <m/>
    <m/>
    <m/>
    <m/>
    <m/>
    <m/>
    <m/>
    <m/>
    <m/>
  </r>
  <r>
    <s v="DIVIDENDO US$ 0,6047"/>
    <d v="2019-12-23T00:00:00"/>
    <x v="287"/>
    <s v="US$"/>
    <x v="1232"/>
    <n v="0"/>
    <n v="25000"/>
    <n v="0"/>
    <n v="0"/>
    <n v="0"/>
    <n v="0.60499999999999998"/>
    <s v="Low"/>
    <n v="15125"/>
    <m/>
    <m/>
    <m/>
    <m/>
    <m/>
    <m/>
    <m/>
    <m/>
    <m/>
  </r>
  <r>
    <s v="DIVIDENDO PROV 0 US$ 0,151017"/>
    <d v="2021-06-10T00:00:00"/>
    <x v="103"/>
    <s v="US$"/>
    <x v="1068"/>
    <n v="0"/>
    <n v="100000"/>
    <n v="0"/>
    <n v="0"/>
    <n v="0"/>
    <n v="0.151"/>
    <s v="Low"/>
    <n v="15100"/>
    <m/>
    <m/>
    <m/>
    <m/>
    <m/>
    <m/>
    <m/>
    <m/>
    <m/>
  </r>
  <r>
    <s v="DIVIDENDO US$ 0,151435"/>
    <d v="2018-06-29T00:00:00"/>
    <x v="1236"/>
    <s v="US$"/>
    <x v="1210"/>
    <n v="0"/>
    <n v="100000"/>
    <n v="0"/>
    <n v="0"/>
    <n v="0"/>
    <n v="0.151"/>
    <s v="Low"/>
    <n v="15100"/>
    <m/>
    <m/>
    <m/>
    <m/>
    <m/>
    <m/>
    <m/>
    <m/>
    <m/>
  </r>
  <r>
    <s v="DIVIDENDO US$ 0,150823"/>
    <d v="2015-09-25T00:00:00"/>
    <x v="1316"/>
    <s v="US$"/>
    <x v="1206"/>
    <n v="0"/>
    <n v="100000"/>
    <n v="0"/>
    <n v="0"/>
    <n v="0"/>
    <n v="0.151"/>
    <s v="Low"/>
    <n v="15100"/>
    <m/>
    <m/>
    <m/>
    <m/>
    <m/>
    <m/>
    <m/>
    <m/>
    <m/>
  </r>
  <r>
    <s v="DIVIDENDO US$ 0,015467"/>
    <d v="2021-09-01T00:00:00"/>
    <x v="437"/>
    <s v="US$"/>
    <x v="971"/>
    <n v="0"/>
    <n v="1000000"/>
    <n v="0"/>
    <n v="0"/>
    <n v="0"/>
    <n v="1.4999999999999999E-2"/>
    <s v="Low"/>
    <n v="15000"/>
    <m/>
    <m/>
    <m/>
    <m/>
    <m/>
    <m/>
    <m/>
    <m/>
    <m/>
  </r>
  <r>
    <s v="DIVIDENDO PROV US$ 0,0149048958"/>
    <d v="2021-07-02T00:00:00"/>
    <x v="645"/>
    <s v="US$"/>
    <x v="1165"/>
    <n v="0"/>
    <n v="1000000"/>
    <n v="0"/>
    <n v="0"/>
    <n v="0"/>
    <n v="1.4999999999999999E-2"/>
    <s v="Low"/>
    <n v="15000"/>
    <m/>
    <m/>
    <m/>
    <m/>
    <m/>
    <m/>
    <m/>
    <m/>
    <m/>
  </r>
  <r>
    <s v="DIVIDENDO PROV US$ 0,0153769361"/>
    <d v="2021-07-02T00:00:00"/>
    <x v="645"/>
    <s v="US$"/>
    <x v="882"/>
    <n v="0"/>
    <n v="1000000"/>
    <n v="0"/>
    <n v="0"/>
    <n v="0"/>
    <n v="1.4999999999999999E-2"/>
    <s v="Low"/>
    <n v="15000"/>
    <m/>
    <m/>
    <m/>
    <m/>
    <m/>
    <m/>
    <m/>
    <m/>
    <m/>
  </r>
  <r>
    <s v="DIVIDENDO DEF US$ 0,0146417445"/>
    <d v="2021-05-28T00:00:00"/>
    <x v="1221"/>
    <s v="US$"/>
    <x v="841"/>
    <n v="0"/>
    <n v="1000000"/>
    <n v="0"/>
    <n v="0"/>
    <n v="0"/>
    <n v="1.4999999999999999E-2"/>
    <s v="Low"/>
    <n v="15000"/>
    <m/>
    <m/>
    <m/>
    <m/>
    <m/>
    <m/>
    <m/>
    <m/>
    <m/>
  </r>
  <r>
    <s v="DIVIDENDO US$ 0,150434"/>
    <d v="2020-03-02T00:00:00"/>
    <x v="691"/>
    <s v="US$"/>
    <x v="1210"/>
    <n v="0"/>
    <n v="100000"/>
    <n v="0"/>
    <n v="0"/>
    <n v="0"/>
    <n v="0.15"/>
    <s v="Low"/>
    <n v="15000"/>
    <m/>
    <m/>
    <m/>
    <m/>
    <m/>
    <m/>
    <m/>
    <m/>
    <m/>
  </r>
  <r>
    <s v="DIVIDENDO US$ 0,149648"/>
    <d v="2019-12-16T00:00:00"/>
    <x v="892"/>
    <s v="US$"/>
    <x v="1191"/>
    <n v="0"/>
    <n v="100000"/>
    <n v="0"/>
    <n v="0"/>
    <n v="0"/>
    <n v="0.15"/>
    <s v="Low"/>
    <n v="15000"/>
    <m/>
    <m/>
    <m/>
    <m/>
    <m/>
    <m/>
    <m/>
    <m/>
    <m/>
  </r>
  <r>
    <s v="DIVIDENDO PROV US$ 0,0151000500"/>
    <d v="2019-12-13T00:00:00"/>
    <x v="587"/>
    <s v="US$"/>
    <x v="1128"/>
    <n v="0"/>
    <n v="1000000"/>
    <n v="0"/>
    <n v="0"/>
    <n v="0"/>
    <n v="1.4999999999999999E-2"/>
    <s v="Low"/>
    <n v="15000"/>
    <m/>
    <m/>
    <m/>
    <m/>
    <m/>
    <m/>
    <m/>
    <m/>
    <m/>
  </r>
  <r>
    <s v="DIVIDENDO PROV US$ 0,0148133717"/>
    <d v="2019-10-23T00:00:00"/>
    <x v="201"/>
    <s v="US$"/>
    <x v="1198"/>
    <n v="0"/>
    <n v="1000000"/>
    <n v="0"/>
    <n v="0"/>
    <n v="0"/>
    <n v="1.4999999999999999E-2"/>
    <s v="Low"/>
    <n v="15000"/>
    <m/>
    <m/>
    <m/>
    <m/>
    <m/>
    <m/>
    <m/>
    <m/>
    <m/>
  </r>
  <r>
    <s v="DIVIDENDO US$ 0,150023"/>
    <d v="2019-08-01T00:00:00"/>
    <x v="1187"/>
    <s v="US$"/>
    <x v="1216"/>
    <n v="0"/>
    <n v="100000"/>
    <n v="0"/>
    <n v="0"/>
    <n v="0"/>
    <n v="0.15"/>
    <s v="Low"/>
    <n v="15000"/>
    <m/>
    <m/>
    <m/>
    <m/>
    <m/>
    <m/>
    <m/>
    <m/>
    <m/>
  </r>
  <r>
    <s v="DIVIDENDO PROV US$ 0,0149422312"/>
    <d v="2019-07-18T00:00:00"/>
    <x v="1134"/>
    <s v="US$"/>
    <x v="882"/>
    <n v="0"/>
    <n v="1000000"/>
    <n v="0"/>
    <n v="0"/>
    <n v="0"/>
    <n v="1.4999999999999999E-2"/>
    <s v="Low"/>
    <n v="15000"/>
    <m/>
    <m/>
    <m/>
    <m/>
    <m/>
    <m/>
    <m/>
    <m/>
    <m/>
  </r>
  <r>
    <s v="DIVIDENDO PROV US$ 0,0145461995"/>
    <d v="2019-07-18T00:00:00"/>
    <x v="1134"/>
    <s v="US$"/>
    <x v="1165"/>
    <n v="0"/>
    <n v="1000000"/>
    <n v="0"/>
    <n v="0"/>
    <n v="0"/>
    <n v="1.4999999999999999E-2"/>
    <s v="Low"/>
    <n v="15000"/>
    <m/>
    <m/>
    <m/>
    <m/>
    <m/>
    <m/>
    <m/>
    <m/>
    <m/>
  </r>
  <r>
    <s v="DIVIDENDO PROV US$ 0,15"/>
    <d v="2019-06-06T00:00:00"/>
    <x v="556"/>
    <s v="US$"/>
    <x v="1215"/>
    <n v="0"/>
    <n v="100000"/>
    <n v="0"/>
    <n v="0"/>
    <n v="0"/>
    <n v="0.15"/>
    <s v="Low"/>
    <n v="15000"/>
    <m/>
    <m/>
    <m/>
    <m/>
    <m/>
    <m/>
    <m/>
    <m/>
    <m/>
  </r>
  <r>
    <s v="DIVIDENDO US$ 0,15"/>
    <d v="2019-02-28T00:00:00"/>
    <x v="732"/>
    <s v="US$"/>
    <x v="1215"/>
    <n v="0"/>
    <n v="100000"/>
    <n v="0"/>
    <n v="0"/>
    <n v="0"/>
    <n v="0.15"/>
    <s v="Low"/>
    <n v="15000"/>
    <m/>
    <m/>
    <m/>
    <m/>
    <m/>
    <m/>
    <m/>
    <m/>
    <m/>
  </r>
  <r>
    <s v="DIVIDENDO US$ 0,15"/>
    <d v="2018-12-06T00:00:00"/>
    <x v="560"/>
    <s v="US$"/>
    <x v="1215"/>
    <n v="0"/>
    <n v="100000"/>
    <n v="0"/>
    <n v="0"/>
    <n v="0"/>
    <n v="0.15"/>
    <s v="Low"/>
    <n v="15000"/>
    <m/>
    <m/>
    <m/>
    <m/>
    <m/>
    <m/>
    <m/>
    <m/>
    <m/>
  </r>
  <r>
    <s v="DIVIDENDO US$ 0,15"/>
    <d v="2018-09-06T00:00:00"/>
    <x v="733"/>
    <s v="US$"/>
    <x v="1215"/>
    <n v="0"/>
    <n v="100000"/>
    <n v="0"/>
    <n v="0"/>
    <n v="0"/>
    <n v="0.15"/>
    <s v="Low"/>
    <n v="15000"/>
    <m/>
    <m/>
    <m/>
    <m/>
    <m/>
    <m/>
    <m/>
    <m/>
    <m/>
  </r>
  <r>
    <s v="DIVIDENDO PROV US$ 0,0147334277"/>
    <d v="2018-03-15T00:00:00"/>
    <x v="214"/>
    <s v="US$"/>
    <x v="882"/>
    <n v="0"/>
    <n v="1000000"/>
    <n v="0"/>
    <n v="0"/>
    <n v="0"/>
    <n v="1.4999999999999999E-2"/>
    <s v="Low"/>
    <n v="15000"/>
    <m/>
    <m/>
    <m/>
    <m/>
    <m/>
    <m/>
    <m/>
    <m/>
    <m/>
  </r>
  <r>
    <s v="DIVIDENDO US$ 0,15"/>
    <d v="2017-12-27T00:00:00"/>
    <x v="1527"/>
    <s v="US$"/>
    <x v="1125"/>
    <n v="0"/>
    <n v="100000"/>
    <n v="0"/>
    <n v="0"/>
    <n v="0"/>
    <n v="0.15"/>
    <s v="Low"/>
    <n v="15000"/>
    <m/>
    <m/>
    <m/>
    <m/>
    <m/>
    <m/>
    <m/>
    <m/>
    <m/>
  </r>
  <r>
    <s v="DIVIDENDO US$ 0,15"/>
    <d v="2017-01-03T00:00:00"/>
    <x v="399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6-10-07T00:00:00"/>
    <x v="259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6-07-01T00:00:00"/>
    <x v="1004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6-04-27T00:00:00"/>
    <x v="92"/>
    <s v="US$"/>
    <x v="1109"/>
    <n v="0"/>
    <n v="100000"/>
    <n v="0"/>
    <n v="0"/>
    <n v="0"/>
    <n v="0.15"/>
    <s v="Low"/>
    <n v="15000"/>
    <m/>
    <m/>
    <m/>
    <m/>
    <m/>
    <m/>
    <m/>
    <m/>
    <m/>
  </r>
  <r>
    <s v="DIVIDENDO US$ 0,15"/>
    <d v="2016-04-12T00:00:00"/>
    <x v="299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6-01-27T00:00:00"/>
    <x v="1528"/>
    <s v="US$"/>
    <x v="1109"/>
    <n v="0"/>
    <n v="100000"/>
    <n v="0"/>
    <n v="0"/>
    <n v="0"/>
    <n v="0.15"/>
    <s v="Low"/>
    <n v="15000"/>
    <m/>
    <m/>
    <m/>
    <m/>
    <m/>
    <m/>
    <m/>
    <m/>
    <m/>
  </r>
  <r>
    <s v="DIVIDENDO US$ 0,15"/>
    <d v="2016-01-04T00:00:00"/>
    <x v="1501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5-10-28T00:00:00"/>
    <x v="1529"/>
    <s v="US$"/>
    <x v="1109"/>
    <n v="0"/>
    <n v="100000"/>
    <n v="0"/>
    <n v="0"/>
    <n v="0"/>
    <n v="0.15"/>
    <s v="Low"/>
    <n v="15000"/>
    <m/>
    <m/>
    <m/>
    <m/>
    <m/>
    <m/>
    <m/>
    <m/>
    <m/>
  </r>
  <r>
    <s v="DIVIDENDO US$ 0,15"/>
    <d v="2015-10-09T00:00:00"/>
    <x v="1502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5-07-29T00:00:00"/>
    <x v="813"/>
    <s v="US$"/>
    <x v="1109"/>
    <n v="0"/>
    <n v="100000"/>
    <n v="0"/>
    <n v="0"/>
    <n v="0"/>
    <n v="0.15"/>
    <s v="Low"/>
    <n v="15000"/>
    <m/>
    <m/>
    <m/>
    <m/>
    <m/>
    <m/>
    <m/>
    <m/>
    <m/>
  </r>
  <r>
    <s v="DIVIDENDO US$ 0,15"/>
    <d v="2015-07-06T00:00:00"/>
    <x v="1129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5-06-26T00:00:00"/>
    <x v="1530"/>
    <s v="US$"/>
    <x v="1204"/>
    <n v="0"/>
    <n v="100000"/>
    <n v="0"/>
    <n v="0"/>
    <n v="0"/>
    <n v="0.15"/>
    <s v="Low"/>
    <n v="15000"/>
    <m/>
    <m/>
    <m/>
    <m/>
    <m/>
    <m/>
    <m/>
    <m/>
    <m/>
  </r>
  <r>
    <s v="DIVIDENDO US$ 0,15"/>
    <d v="2015-04-28T00:00:00"/>
    <x v="49"/>
    <s v="US$"/>
    <x v="1109"/>
    <n v="0"/>
    <n v="100000"/>
    <n v="0"/>
    <n v="0"/>
    <n v="0"/>
    <n v="0.15"/>
    <s v="Low"/>
    <n v="15000"/>
    <m/>
    <m/>
    <m/>
    <m/>
    <m/>
    <m/>
    <m/>
    <m/>
    <m/>
  </r>
  <r>
    <s v="DIVIDENDO PROV 0 US$ 0,15"/>
    <d v="2015-04-02T00:00:00"/>
    <x v="502"/>
    <s v="US$"/>
    <x v="1200"/>
    <n v="0"/>
    <n v="100000"/>
    <n v="0"/>
    <n v="0"/>
    <n v="0"/>
    <n v="0.15"/>
    <s v="Low"/>
    <n v="15000"/>
    <m/>
    <m/>
    <m/>
    <m/>
    <m/>
    <m/>
    <m/>
    <m/>
    <m/>
  </r>
  <r>
    <s v="DIVIDENDO US$ 0,15"/>
    <d v="2015-03-27T00:00:00"/>
    <x v="1531"/>
    <s v="US$"/>
    <x v="1204"/>
    <n v="0"/>
    <n v="100000"/>
    <n v="0"/>
    <n v="0"/>
    <n v="0"/>
    <n v="0.15"/>
    <s v="Low"/>
    <n v="15000"/>
    <m/>
    <m/>
    <m/>
    <m/>
    <m/>
    <m/>
    <m/>
    <m/>
    <m/>
  </r>
  <r>
    <s v="DIVIDENDO US$ 0,15"/>
    <d v="2014-12-29T00:00:00"/>
    <x v="439"/>
    <s v="US$"/>
    <x v="1204"/>
    <n v="0"/>
    <n v="100000"/>
    <n v="0"/>
    <n v="0"/>
    <n v="0"/>
    <n v="0.15"/>
    <s v="Low"/>
    <n v="15000"/>
    <m/>
    <m/>
    <m/>
    <m/>
    <m/>
    <m/>
    <m/>
    <m/>
    <m/>
  </r>
  <r>
    <s v="DIVIDENDO US$ 0,14906"/>
    <d v="2020-06-15T00:00:00"/>
    <x v="2"/>
    <s v="US$"/>
    <x v="1123"/>
    <n v="0"/>
    <n v="100000"/>
    <n v="0"/>
    <n v="0"/>
    <n v="0"/>
    <n v="0.14899999999999999"/>
    <s v="Low"/>
    <n v="14900"/>
    <m/>
    <m/>
    <m/>
    <m/>
    <m/>
    <m/>
    <m/>
    <m/>
    <m/>
  </r>
  <r>
    <s v="DIVIDENDO US$ 0,148114"/>
    <d v="2016-06-22T00:00:00"/>
    <x v="954"/>
    <s v="US$"/>
    <x v="1191"/>
    <n v="0"/>
    <n v="100000"/>
    <n v="0"/>
    <n v="0"/>
    <n v="0"/>
    <n v="0.14799999999999999"/>
    <s v="Low"/>
    <n v="14800"/>
    <m/>
    <m/>
    <m/>
    <m/>
    <m/>
    <m/>
    <m/>
    <m/>
    <m/>
  </r>
  <r>
    <s v="DIVIDENDO US$ 0,147242"/>
    <d v="2020-12-14T00:00:00"/>
    <x v="89"/>
    <s v="US$"/>
    <x v="1054"/>
    <n v="0"/>
    <n v="100000"/>
    <n v="0"/>
    <n v="0"/>
    <n v="0"/>
    <n v="0.14699999999999999"/>
    <s v="Low"/>
    <n v="14700"/>
    <m/>
    <m/>
    <m/>
    <m/>
    <m/>
    <m/>
    <m/>
    <m/>
    <m/>
  </r>
  <r>
    <s v="DIVIDENDO US$ 0,145529"/>
    <d v="2018-11-03T00:00:00"/>
    <x v="1234"/>
    <s v="US$"/>
    <x v="1216"/>
    <n v="0"/>
    <n v="100000"/>
    <n v="0"/>
    <n v="0"/>
    <n v="0"/>
    <n v="0.14599999999999999"/>
    <s v="Low"/>
    <n v="14600"/>
    <m/>
    <m/>
    <m/>
    <m/>
    <m/>
    <m/>
    <m/>
    <m/>
    <m/>
  </r>
  <r>
    <s v="DIVIDENDO US$ 0,583497"/>
    <d v="2016-12-21T00:00:00"/>
    <x v="854"/>
    <s v="US$"/>
    <x v="1230"/>
    <n v="0"/>
    <n v="25000"/>
    <n v="0"/>
    <n v="0"/>
    <n v="0"/>
    <n v="0.58299999999999996"/>
    <s v="Low"/>
    <n v="14575"/>
    <m/>
    <m/>
    <m/>
    <m/>
    <m/>
    <m/>
    <m/>
    <m/>
    <m/>
  </r>
  <r>
    <s v="DIVIDENDO US$ 0,1449"/>
    <d v="2016-12-28T00:00:00"/>
    <x v="617"/>
    <s v="US$"/>
    <x v="1125"/>
    <n v="0"/>
    <n v="100000"/>
    <n v="0"/>
    <n v="0"/>
    <n v="0"/>
    <n v="0.14499999999999999"/>
    <s v="Low"/>
    <n v="14500"/>
    <m/>
    <m/>
    <m/>
    <m/>
    <m/>
    <m/>
    <m/>
    <m/>
    <m/>
  </r>
  <r>
    <s v="DIVIDENDO US$ 0,143736"/>
    <d v="2020-12-30T00:00:00"/>
    <x v="1149"/>
    <s v="US$"/>
    <x v="1069"/>
    <n v="0"/>
    <n v="100000"/>
    <n v="0"/>
    <n v="0"/>
    <n v="0"/>
    <n v="0.14399999999999999"/>
    <s v="Low"/>
    <n v="14400"/>
    <m/>
    <m/>
    <m/>
    <m/>
    <m/>
    <m/>
    <m/>
    <m/>
    <m/>
  </r>
  <r>
    <s v="DIVIDENDO US$ 0,144397"/>
    <d v="2019-09-24T00:00:00"/>
    <x v="141"/>
    <s v="US$"/>
    <x v="1206"/>
    <n v="0"/>
    <n v="100000"/>
    <n v="0"/>
    <n v="0"/>
    <n v="0"/>
    <n v="0.14399999999999999"/>
    <s v="Low"/>
    <n v="14400"/>
    <m/>
    <m/>
    <m/>
    <m/>
    <m/>
    <m/>
    <m/>
    <m/>
    <m/>
  </r>
  <r>
    <s v="DIVIDENDO US$ 0,144399"/>
    <d v="2015-12-21T00:00:00"/>
    <x v="958"/>
    <s v="US$"/>
    <x v="1101"/>
    <n v="0"/>
    <n v="100000"/>
    <n v="0"/>
    <n v="0"/>
    <n v="0"/>
    <n v="0.14399999999999999"/>
    <s v="Low"/>
    <n v="14400"/>
    <m/>
    <m/>
    <m/>
    <m/>
    <m/>
    <m/>
    <m/>
    <m/>
    <m/>
  </r>
  <r>
    <s v="DIVIDENDO US$ 0,142689"/>
    <d v="2020-12-14T00:00:00"/>
    <x v="89"/>
    <s v="US$"/>
    <x v="1096"/>
    <n v="0"/>
    <n v="100000"/>
    <n v="0"/>
    <n v="0"/>
    <n v="0"/>
    <n v="0.14299999999999999"/>
    <s v="Low"/>
    <n v="14300"/>
    <m/>
    <m/>
    <m/>
    <m/>
    <m/>
    <m/>
    <m/>
    <m/>
    <m/>
  </r>
  <r>
    <s v="DIVIDENDO US$ 0,143187"/>
    <d v="2015-12-29T00:00:00"/>
    <x v="1453"/>
    <s v="US$"/>
    <x v="1135"/>
    <n v="0"/>
    <n v="100000"/>
    <n v="0"/>
    <n v="0"/>
    <n v="0"/>
    <n v="0.14299999999999999"/>
    <s v="Low"/>
    <n v="14300"/>
    <m/>
    <m/>
    <m/>
    <m/>
    <m/>
    <m/>
    <m/>
    <m/>
    <m/>
  </r>
  <r>
    <s v="DIVIDENDO PROV 0 US$ 0,142139"/>
    <d v="2021-06-10T00:00:00"/>
    <x v="103"/>
    <s v="US$"/>
    <x v="1172"/>
    <n v="0"/>
    <n v="100000"/>
    <n v="0"/>
    <n v="0"/>
    <n v="0"/>
    <n v="0.14199999999999999"/>
    <s v="Low"/>
    <n v="14200"/>
    <m/>
    <m/>
    <m/>
    <m/>
    <m/>
    <m/>
    <m/>
    <m/>
    <m/>
  </r>
  <r>
    <s v="DIVIDENDO US$ 0,142305"/>
    <d v="2018-12-03T00:00:00"/>
    <x v="967"/>
    <s v="US$"/>
    <x v="1216"/>
    <n v="0"/>
    <n v="100000"/>
    <n v="0"/>
    <n v="0"/>
    <n v="0"/>
    <n v="0.14199999999999999"/>
    <s v="Low"/>
    <n v="14200"/>
    <m/>
    <m/>
    <m/>
    <m/>
    <m/>
    <m/>
    <m/>
    <m/>
    <m/>
  </r>
  <r>
    <s v="DIVIDENDO US$ 0,566"/>
    <d v="2016-12-19T00:00:00"/>
    <x v="894"/>
    <s v="US$"/>
    <x v="1197"/>
    <n v="0"/>
    <n v="25000"/>
    <n v="0"/>
    <n v="0"/>
    <n v="0"/>
    <n v="0.56599999999999995"/>
    <s v="Low"/>
    <n v="14150"/>
    <m/>
    <m/>
    <m/>
    <m/>
    <m/>
    <m/>
    <m/>
    <m/>
    <m/>
  </r>
  <r>
    <s v="DIVIDENDO US$ 0,140987"/>
    <d v="2016-06-22T00:00:00"/>
    <x v="954"/>
    <s v="US$"/>
    <x v="1213"/>
    <n v="0"/>
    <n v="100000"/>
    <n v="0"/>
    <n v="0"/>
    <n v="0"/>
    <n v="0.14099999999999999"/>
    <s v="Low"/>
    <n v="14100"/>
    <m/>
    <m/>
    <m/>
    <m/>
    <m/>
    <m/>
    <m/>
    <m/>
    <m/>
  </r>
  <r>
    <s v="DIVIDENDO PROV 0 US$ 0,279887"/>
    <d v="2021-06-10T00:00:00"/>
    <x v="103"/>
    <s v="US$"/>
    <x v="1195"/>
    <n v="0"/>
    <n v="50000"/>
    <n v="0"/>
    <n v="0"/>
    <n v="0"/>
    <n v="0.28000000000000003"/>
    <s v="Low"/>
    <n v="14000"/>
    <m/>
    <m/>
    <m/>
    <m/>
    <m/>
    <m/>
    <m/>
    <m/>
    <m/>
  </r>
  <r>
    <s v="DIVIDENDO DEF EURO 0,01395683"/>
    <d v="2021-06-02T00:00:00"/>
    <x v="1098"/>
    <s v="EURO"/>
    <x v="838"/>
    <n v="0"/>
    <n v="1000000"/>
    <n v="0"/>
    <n v="0"/>
    <n v="0"/>
    <n v="1.4E-2"/>
    <s v="Low"/>
    <n v="14000"/>
    <m/>
    <m/>
    <m/>
    <m/>
    <m/>
    <m/>
    <m/>
    <m/>
    <m/>
  </r>
  <r>
    <s v="DIVIDENDO PROV US$ 0,0137759090"/>
    <d v="2021-03-09T00:00:00"/>
    <x v="1096"/>
    <s v="US$"/>
    <x v="1182"/>
    <n v="0"/>
    <n v="1000000"/>
    <n v="0"/>
    <n v="0"/>
    <n v="0"/>
    <n v="1.4E-2"/>
    <s v="Low"/>
    <n v="14000"/>
    <m/>
    <m/>
    <m/>
    <m/>
    <m/>
    <m/>
    <m/>
    <m/>
    <m/>
  </r>
  <r>
    <s v="DIVIDENDO PROV US$ 0,01362951"/>
    <d v="2021-01-27T00:00:00"/>
    <x v="1002"/>
    <s v="US$"/>
    <x v="860"/>
    <n v="0"/>
    <n v="1000000"/>
    <n v="0"/>
    <n v="0"/>
    <n v="0"/>
    <n v="1.4E-2"/>
    <s v="Low"/>
    <n v="14000"/>
    <m/>
    <m/>
    <m/>
    <m/>
    <m/>
    <m/>
    <m/>
    <m/>
    <m/>
  </r>
  <r>
    <s v="DIVIDENDO PROV US$ 0,0144362775"/>
    <d v="2020-04-23T00:00:00"/>
    <x v="286"/>
    <s v="US$"/>
    <x v="794"/>
    <n v="0"/>
    <n v="1000000"/>
    <n v="0"/>
    <n v="0"/>
    <n v="0"/>
    <n v="1.4E-2"/>
    <s v="Low"/>
    <n v="14000"/>
    <m/>
    <m/>
    <m/>
    <m/>
    <m/>
    <m/>
    <m/>
    <m/>
    <m/>
  </r>
  <r>
    <s v="DIVIDENDO US$ 0,14"/>
    <d v="2020-03-04T00:00:00"/>
    <x v="42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9-12-04T00:00:00"/>
    <x v="350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9-11-29T00:00:00"/>
    <x v="892"/>
    <s v="US$"/>
    <x v="1228"/>
    <n v="0"/>
    <n v="100000"/>
    <n v="0"/>
    <n v="0"/>
    <n v="0"/>
    <n v="0.14000000000000001"/>
    <s v="Low"/>
    <n v="14000"/>
    <m/>
    <m/>
    <m/>
    <m/>
    <m/>
    <m/>
    <m/>
    <m/>
    <m/>
  </r>
  <r>
    <s v="DIVIDENDO PROV US$ 0,0140601410"/>
    <d v="2019-12-13T00:00:00"/>
    <x v="587"/>
    <s v="US$"/>
    <x v="1198"/>
    <n v="0"/>
    <n v="1000000"/>
    <n v="0"/>
    <n v="0"/>
    <n v="0"/>
    <n v="1.4E-2"/>
    <s v="Low"/>
    <n v="14000"/>
    <m/>
    <m/>
    <m/>
    <m/>
    <m/>
    <m/>
    <m/>
    <m/>
    <m/>
  </r>
  <r>
    <s v="DIVIDENDO US$ 0,139555"/>
    <d v="2019-10-30T00:00:00"/>
    <x v="513"/>
    <s v="US$"/>
    <x v="1216"/>
    <n v="0"/>
    <n v="100000"/>
    <n v="0"/>
    <n v="0"/>
    <n v="0"/>
    <n v="0.14000000000000001"/>
    <s v="Low"/>
    <n v="14000"/>
    <m/>
    <m/>
    <m/>
    <m/>
    <m/>
    <m/>
    <m/>
    <m/>
    <m/>
  </r>
  <r>
    <s v="DIVIDENDO PROV EURO 0,0136791258"/>
    <d v="2019-10-17T00:00:00"/>
    <x v="1051"/>
    <s v="EURO"/>
    <x v="797"/>
    <n v="0"/>
    <n v="1000000"/>
    <n v="0"/>
    <n v="0"/>
    <n v="0"/>
    <n v="1.4E-2"/>
    <s v="Low"/>
    <n v="14000"/>
    <m/>
    <m/>
    <m/>
    <m/>
    <m/>
    <m/>
    <m/>
    <m/>
    <m/>
  </r>
  <r>
    <s v="DIVIDENDO PROV EURO 0,0135166648"/>
    <d v="2019-10-17T00:00:00"/>
    <x v="1051"/>
    <s v="EURO"/>
    <x v="994"/>
    <n v="0"/>
    <n v="1000000"/>
    <n v="0"/>
    <n v="0"/>
    <n v="0"/>
    <n v="1.4E-2"/>
    <s v="Low"/>
    <n v="14000"/>
    <m/>
    <m/>
    <m/>
    <m/>
    <m/>
    <m/>
    <m/>
    <m/>
    <m/>
  </r>
  <r>
    <s v="DIVIDENDO DEF US$ 0,0136727435"/>
    <d v="2019-09-27T00:00:00"/>
    <x v="851"/>
    <s v="US$"/>
    <x v="794"/>
    <n v="0"/>
    <n v="1000000"/>
    <n v="0"/>
    <n v="0"/>
    <n v="0"/>
    <n v="1.4E-2"/>
    <s v="Low"/>
    <n v="14000"/>
    <m/>
    <m/>
    <m/>
    <m/>
    <m/>
    <m/>
    <m/>
    <m/>
    <m/>
  </r>
  <r>
    <s v="DIVIDENDO US$ 0,14"/>
    <d v="2019-09-11T00:00:00"/>
    <x v="291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9-08-30T00:00:00"/>
    <x v="787"/>
    <s v="US$"/>
    <x v="1228"/>
    <n v="0"/>
    <n v="100000"/>
    <n v="0"/>
    <n v="0"/>
    <n v="0"/>
    <n v="0.14000000000000001"/>
    <s v="Low"/>
    <n v="14000"/>
    <m/>
    <m/>
    <m/>
    <m/>
    <m/>
    <m/>
    <m/>
    <m/>
    <m/>
  </r>
  <r>
    <s v="DIVIDENDO US$ 0,0136727435"/>
    <d v="2019-07-24T00:00:00"/>
    <x v="552"/>
    <s v="US$"/>
    <x v="794"/>
    <n v="0"/>
    <n v="1000000"/>
    <n v="0"/>
    <n v="0"/>
    <n v="0"/>
    <n v="1.4E-2"/>
    <s v="Low"/>
    <n v="14000"/>
    <m/>
    <m/>
    <m/>
    <m/>
    <m/>
    <m/>
    <m/>
    <m/>
    <m/>
  </r>
  <r>
    <s v="DIVIDENDO US$ 0,14"/>
    <d v="2019-06-05T00:00:00"/>
    <x v="750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PROV US$ 0,14"/>
    <d v="2019-05-30T00:00:00"/>
    <x v="750"/>
    <s v="US$"/>
    <x v="1228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9-03-06T00:00:00"/>
    <x v="284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PROV US$ 0,14"/>
    <d v="2019-02-28T00:00:00"/>
    <x v="944"/>
    <s v="US$"/>
    <x v="1228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8-12-06T00:00:00"/>
    <x v="815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8-09-12T00:00:00"/>
    <x v="188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US$ 0,14"/>
    <d v="2018-06-06T00:00:00"/>
    <x v="740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PROV US$ 0,01376293"/>
    <d v="2018-04-20T00:00:00"/>
    <x v="231"/>
    <s v="US$"/>
    <x v="775"/>
    <n v="0"/>
    <n v="1000000"/>
    <n v="0"/>
    <n v="0"/>
    <n v="0"/>
    <n v="1.4E-2"/>
    <s v="Low"/>
    <n v="14000"/>
    <m/>
    <m/>
    <m/>
    <m/>
    <m/>
    <m/>
    <m/>
    <m/>
    <m/>
  </r>
  <r>
    <s v="DIVIDENDO US$ 0,14"/>
    <d v="2018-03-07T00:00:00"/>
    <x v="11"/>
    <s v="US$"/>
    <x v="1071"/>
    <n v="0"/>
    <n v="100000"/>
    <n v="0"/>
    <n v="0"/>
    <n v="0"/>
    <n v="0.14000000000000001"/>
    <s v="Low"/>
    <n v="14000"/>
    <m/>
    <m/>
    <m/>
    <m/>
    <m/>
    <m/>
    <m/>
    <m/>
    <m/>
  </r>
  <r>
    <s v="DIVIDENDO PROV US$ 0,0144055574"/>
    <d v="2018-03-15T00:00:00"/>
    <x v="214"/>
    <s v="US$"/>
    <x v="1165"/>
    <n v="0"/>
    <n v="1000000"/>
    <n v="0"/>
    <n v="0"/>
    <n v="0"/>
    <n v="1.4E-2"/>
    <s v="Low"/>
    <n v="14000"/>
    <m/>
    <m/>
    <m/>
    <m/>
    <m/>
    <m/>
    <m/>
    <m/>
    <m/>
  </r>
  <r>
    <s v="DIVIDENDO PROV US$ 0,013739"/>
    <d v="2017-06-27T00:00:00"/>
    <x v="1478"/>
    <s v="US$"/>
    <x v="1131"/>
    <n v="0"/>
    <n v="1000000"/>
    <n v="0"/>
    <n v="0"/>
    <n v="0"/>
    <n v="1.4E-2"/>
    <s v="Low"/>
    <n v="14000"/>
    <m/>
    <m/>
    <m/>
    <m/>
    <m/>
    <m/>
    <m/>
    <m/>
    <m/>
  </r>
  <r>
    <s v="DIVIDENDO PROV US$ 0,0143583429"/>
    <d v="2017-06-16T00:00:00"/>
    <x v="689"/>
    <s v="US$"/>
    <x v="794"/>
    <n v="0"/>
    <n v="1000000"/>
    <n v="0"/>
    <n v="0"/>
    <n v="0"/>
    <n v="1.4E-2"/>
    <s v="Low"/>
    <n v="14000"/>
    <m/>
    <m/>
    <m/>
    <m/>
    <m/>
    <m/>
    <m/>
    <m/>
    <m/>
  </r>
  <r>
    <s v="DIVIDENDO US$ 0,1393"/>
    <d v="2018-09-11T00:00:00"/>
    <x v="1532"/>
    <s v="US$"/>
    <x v="1226"/>
    <n v="0"/>
    <n v="100000"/>
    <n v="0"/>
    <n v="0"/>
    <n v="0"/>
    <n v="0.13900000000000001"/>
    <s v="Low"/>
    <n v="13900"/>
    <m/>
    <m/>
    <m/>
    <m/>
    <m/>
    <m/>
    <m/>
    <m/>
    <m/>
  </r>
  <r>
    <s v="DIVIDENDO US$ 0,1393"/>
    <d v="2018-06-12T00:00:00"/>
    <x v="1145"/>
    <s v="US$"/>
    <x v="1226"/>
    <n v="0"/>
    <n v="100000"/>
    <n v="0"/>
    <n v="0"/>
    <n v="0"/>
    <n v="0.13900000000000001"/>
    <s v="Low"/>
    <n v="13900"/>
    <m/>
    <m/>
    <m/>
    <m/>
    <m/>
    <m/>
    <m/>
    <m/>
    <m/>
  </r>
  <r>
    <s v="DIVIDENDO US$ 0,1393"/>
    <d v="2018-03-13T00:00:00"/>
    <x v="1533"/>
    <s v="US$"/>
    <x v="1226"/>
    <n v="0"/>
    <n v="100000"/>
    <n v="0"/>
    <n v="0"/>
    <n v="0"/>
    <n v="0.13900000000000001"/>
    <s v="Low"/>
    <n v="13900"/>
    <m/>
    <m/>
    <m/>
    <m/>
    <m/>
    <m/>
    <m/>
    <m/>
    <m/>
  </r>
  <r>
    <s v="DIVIDENDO US$ 0,1393"/>
    <d v="2017-12-12T00:00:00"/>
    <x v="1527"/>
    <s v="US$"/>
    <x v="1226"/>
    <n v="0"/>
    <n v="100000"/>
    <n v="0"/>
    <n v="0"/>
    <n v="0"/>
    <n v="0.13900000000000001"/>
    <s v="Low"/>
    <n v="13900"/>
    <m/>
    <m/>
    <m/>
    <m/>
    <m/>
    <m/>
    <m/>
    <m/>
    <m/>
  </r>
  <r>
    <s v="DIVIDENDO US$ 0,13931"/>
    <d v="2016-06-21T00:00:00"/>
    <x v="954"/>
    <s v="US$"/>
    <x v="1206"/>
    <n v="0"/>
    <n v="100000"/>
    <n v="0"/>
    <n v="0"/>
    <n v="0"/>
    <n v="0.13900000000000001"/>
    <s v="Low"/>
    <n v="13900"/>
    <m/>
    <m/>
    <m/>
    <m/>
    <m/>
    <m/>
    <m/>
    <m/>
    <m/>
  </r>
  <r>
    <s v="DIVIDENDO US$ 0,13762"/>
    <d v="2020-12-14T00:00:00"/>
    <x v="89"/>
    <s v="US$"/>
    <x v="1099"/>
    <n v="0"/>
    <n v="100000"/>
    <n v="0"/>
    <n v="0"/>
    <n v="0"/>
    <n v="0.13800000000000001"/>
    <s v="Low"/>
    <n v="13800"/>
    <m/>
    <m/>
    <m/>
    <m/>
    <m/>
    <m/>
    <m/>
    <m/>
    <m/>
  </r>
  <r>
    <s v="DIVIDENDO US$ 0,138093"/>
    <d v="2018-08-01T00:00:00"/>
    <x v="1086"/>
    <s v="US$"/>
    <x v="1216"/>
    <n v="0"/>
    <n v="100000"/>
    <n v="0"/>
    <n v="0"/>
    <n v="0"/>
    <n v="0.13800000000000001"/>
    <s v="Low"/>
    <n v="13800"/>
    <m/>
    <m/>
    <m/>
    <m/>
    <m/>
    <m/>
    <m/>
    <m/>
    <m/>
  </r>
  <r>
    <s v="DIVIDENDO US$ 0,138069"/>
    <d v="2018-06-01T00:00:00"/>
    <x v="762"/>
    <s v="US$"/>
    <x v="1210"/>
    <n v="0"/>
    <n v="100000"/>
    <n v="0"/>
    <n v="0"/>
    <n v="0"/>
    <n v="0.13800000000000001"/>
    <s v="Low"/>
    <n v="13800"/>
    <m/>
    <m/>
    <m/>
    <m/>
    <m/>
    <m/>
    <m/>
    <m/>
    <m/>
  </r>
  <r>
    <s v="DIVIDENDO US$ 0,136532"/>
    <d v="2019-12-19T00:00:00"/>
    <x v="225"/>
    <s v="US$"/>
    <x v="1216"/>
    <n v="0"/>
    <n v="100000"/>
    <n v="0"/>
    <n v="0"/>
    <n v="0"/>
    <n v="0.13700000000000001"/>
    <s v="Low"/>
    <n v="13700"/>
    <m/>
    <m/>
    <m/>
    <m/>
    <m/>
    <m/>
    <m/>
    <m/>
    <m/>
  </r>
  <r>
    <s v="DIVIDENDO US$ 0,136928"/>
    <d v="2018-10-01T00:00:00"/>
    <x v="387"/>
    <s v="US$"/>
    <x v="1216"/>
    <n v="0"/>
    <n v="100000"/>
    <n v="0"/>
    <n v="0"/>
    <n v="0"/>
    <n v="0.13700000000000001"/>
    <s v="Low"/>
    <n v="13700"/>
    <m/>
    <m/>
    <m/>
    <m/>
    <m/>
    <m/>
    <m/>
    <m/>
    <m/>
  </r>
  <r>
    <s v="DIVIDENDO DEF EURO 0,00070209821823363"/>
    <d v="2021-07-06T00:00:00"/>
    <x v="1049"/>
    <s v="EURO"/>
    <x v="819"/>
    <n v="0"/>
    <n v="13626085"/>
    <n v="0"/>
    <n v="0"/>
    <n v="0"/>
    <n v="1E-3"/>
    <s v="Low"/>
    <n v="13626.084999999999"/>
    <m/>
    <m/>
    <m/>
    <m/>
    <m/>
    <m/>
    <m/>
    <m/>
    <m/>
  </r>
  <r>
    <s v="DIVIDENDO US$ 0,54465"/>
    <d v="2020-06-15T00:00:00"/>
    <x v="2"/>
    <s v="US$"/>
    <x v="938"/>
    <n v="0"/>
    <n v="25000"/>
    <n v="0"/>
    <n v="0"/>
    <n v="0"/>
    <n v="0.54500000000000004"/>
    <s v="Low"/>
    <n v="13625"/>
    <m/>
    <m/>
    <m/>
    <m/>
    <m/>
    <m/>
    <m/>
    <m/>
    <m/>
  </r>
  <r>
    <s v="DIVIDENDO US$ 0,134865"/>
    <d v="2020-02-03T00:00:00"/>
    <x v="125"/>
    <s v="US$"/>
    <x v="1216"/>
    <n v="0"/>
    <n v="100000"/>
    <n v="0"/>
    <n v="0"/>
    <n v="0"/>
    <n v="0.13500000000000001"/>
    <s v="Low"/>
    <n v="13500"/>
    <m/>
    <m/>
    <m/>
    <m/>
    <m/>
    <m/>
    <m/>
    <m/>
    <m/>
  </r>
  <r>
    <s v="DIVIDENDO US$ 0,135"/>
    <d v="2019-10-01T00:00:00"/>
    <x v="611"/>
    <s v="US$"/>
    <x v="1216"/>
    <n v="0"/>
    <n v="100000"/>
    <n v="0"/>
    <n v="0"/>
    <n v="0"/>
    <n v="0.13500000000000001"/>
    <s v="Low"/>
    <n v="13500"/>
    <m/>
    <m/>
    <m/>
    <m/>
    <m/>
    <m/>
    <m/>
    <m/>
    <m/>
  </r>
  <r>
    <s v="DIVIDENDO US$ 0,27"/>
    <d v="2019-09-03T00:00:00"/>
    <x v="1060"/>
    <s v="US$"/>
    <x v="1233"/>
    <n v="0"/>
    <n v="50000"/>
    <n v="0"/>
    <n v="0"/>
    <n v="0"/>
    <n v="0.27"/>
    <s v="Low"/>
    <n v="13500"/>
    <m/>
    <m/>
    <m/>
    <m/>
    <m/>
    <m/>
    <m/>
    <m/>
    <m/>
  </r>
  <r>
    <s v="DIVIDENDO DEF US$ 0,000990483973399"/>
    <d v="2020-07-24T00:00:00"/>
    <x v="449"/>
    <s v="US$"/>
    <x v="1012"/>
    <n v="0"/>
    <n v="13440904"/>
    <n v="0"/>
    <n v="0"/>
    <n v="0"/>
    <n v="1E-3"/>
    <s v="Low"/>
    <n v="13440.904"/>
    <m/>
    <m/>
    <m/>
    <m/>
    <m/>
    <m/>
    <m/>
    <m/>
    <m/>
  </r>
  <r>
    <s v="DIVIDENDO DEF EURO 0,00070486152604606"/>
    <d v="2021-07-06T00:00:00"/>
    <x v="1049"/>
    <s v="EURO"/>
    <x v="821"/>
    <n v="0"/>
    <n v="13422452"/>
    <n v="0"/>
    <n v="0"/>
    <n v="0"/>
    <n v="1E-3"/>
    <s v="Low"/>
    <n v="13422.451999999999"/>
    <m/>
    <m/>
    <m/>
    <m/>
    <m/>
    <m/>
    <m/>
    <m/>
    <m/>
  </r>
  <r>
    <s v="DIVIDENDO US$ 0,133914"/>
    <d v="2020-04-01T00:00:00"/>
    <x v="525"/>
    <s v="US$"/>
    <x v="1210"/>
    <n v="0"/>
    <n v="100000"/>
    <n v="0"/>
    <n v="0"/>
    <n v="0"/>
    <n v="0.13400000000000001"/>
    <s v="Low"/>
    <n v="13400"/>
    <m/>
    <m/>
    <m/>
    <m/>
    <m/>
    <m/>
    <m/>
    <m/>
    <m/>
  </r>
  <r>
    <s v="DIVIDENDO US$ 0,134135"/>
    <d v="2019-12-02T00:00:00"/>
    <x v="1239"/>
    <s v="US$"/>
    <x v="1216"/>
    <n v="0"/>
    <n v="100000"/>
    <n v="0"/>
    <n v="0"/>
    <n v="0"/>
    <n v="0.13400000000000001"/>
    <s v="Low"/>
    <n v="13400"/>
    <m/>
    <m/>
    <m/>
    <m/>
    <m/>
    <m/>
    <m/>
    <m/>
    <m/>
  </r>
  <r>
    <s v="DIVIDENDO PROV EURO 0,0041160019"/>
    <d v="2019-03-22T00:00:00"/>
    <x v="3"/>
    <s v="EURO"/>
    <x v="994"/>
    <n v="0"/>
    <n v="3335572"/>
    <n v="0"/>
    <n v="0"/>
    <n v="0"/>
    <n v="4.0000000000000001E-3"/>
    <s v="Low"/>
    <n v="13342.288"/>
    <m/>
    <m/>
    <m/>
    <m/>
    <m/>
    <m/>
    <m/>
    <m/>
    <m/>
  </r>
  <r>
    <s v="DIVIDENDO US$ 0,132895"/>
    <d v="2020-12-01T00:00:00"/>
    <x v="478"/>
    <s v="US$"/>
    <x v="1067"/>
    <n v="0"/>
    <n v="100000"/>
    <n v="0"/>
    <n v="0"/>
    <n v="0"/>
    <n v="0.13300000000000001"/>
    <s v="Low"/>
    <n v="13300"/>
    <m/>
    <m/>
    <m/>
    <m/>
    <m/>
    <m/>
    <m/>
    <m/>
    <m/>
  </r>
  <r>
    <s v="DIVIDENDO US$ 0,1327"/>
    <d v="2017-09-12T00:00:00"/>
    <x v="1534"/>
    <s v="US$"/>
    <x v="1226"/>
    <n v="0"/>
    <n v="100000"/>
    <n v="0"/>
    <n v="0"/>
    <n v="0"/>
    <n v="0.13300000000000001"/>
    <s v="Low"/>
    <n v="13300"/>
    <m/>
    <m/>
    <m/>
    <m/>
    <m/>
    <m/>
    <m/>
    <m/>
    <m/>
  </r>
  <r>
    <s v="DIVIDENDO US$ 0,1327"/>
    <d v="2017-06-12T00:00:00"/>
    <x v="1071"/>
    <s v="US$"/>
    <x v="1226"/>
    <n v="0"/>
    <n v="100000"/>
    <n v="0"/>
    <n v="0"/>
    <n v="0"/>
    <n v="0.13300000000000001"/>
    <s v="Low"/>
    <n v="13300"/>
    <m/>
    <m/>
    <m/>
    <m/>
    <m/>
    <m/>
    <m/>
    <m/>
    <m/>
  </r>
  <r>
    <s v="DIVIDENDO US$ 0,1327"/>
    <d v="2017-03-06T00:00:00"/>
    <x v="1001"/>
    <s v="US$"/>
    <x v="1226"/>
    <n v="0"/>
    <n v="100000"/>
    <n v="0"/>
    <n v="0"/>
    <n v="0"/>
    <n v="0.13300000000000001"/>
    <s v="Low"/>
    <n v="13300"/>
    <m/>
    <m/>
    <m/>
    <m/>
    <m/>
    <m/>
    <m/>
    <m/>
    <m/>
  </r>
  <r>
    <s v="DIVIDENDO US$ 0,1327"/>
    <d v="2016-12-12T00:00:00"/>
    <x v="617"/>
    <s v="US$"/>
    <x v="1226"/>
    <n v="0"/>
    <n v="100000"/>
    <n v="0"/>
    <n v="0"/>
    <n v="0"/>
    <n v="0.13300000000000001"/>
    <s v="Low"/>
    <n v="13300"/>
    <m/>
    <m/>
    <m/>
    <m/>
    <m/>
    <m/>
    <m/>
    <m/>
    <m/>
  </r>
  <r>
    <s v="DIVIDENDO US$ 0,132"/>
    <d v="2016-12-19T00:00:00"/>
    <x v="894"/>
    <s v="US$"/>
    <x v="1042"/>
    <n v="0"/>
    <n v="100000"/>
    <n v="0"/>
    <n v="0"/>
    <n v="0"/>
    <n v="0.13200000000000001"/>
    <s v="Low"/>
    <n v="13200"/>
    <m/>
    <m/>
    <m/>
    <m/>
    <m/>
    <m/>
    <m/>
    <m/>
    <m/>
  </r>
  <r>
    <s v="DIVIDENDO US$ 0,13121"/>
    <d v="2018-09-04T00:00:00"/>
    <x v="571"/>
    <s v="US$"/>
    <x v="1216"/>
    <n v="0"/>
    <n v="100000"/>
    <n v="0"/>
    <n v="0"/>
    <n v="0"/>
    <n v="0.13100000000000001"/>
    <s v="Low"/>
    <n v="13100"/>
    <m/>
    <m/>
    <m/>
    <m/>
    <m/>
    <m/>
    <m/>
    <m/>
    <m/>
  </r>
  <r>
    <s v="DIVIDENDO PROV US$ 0,0131520613"/>
    <d v="2021-08-20T00:00:00"/>
    <x v="84"/>
    <s v="US$"/>
    <x v="1182"/>
    <n v="0"/>
    <n v="1000000"/>
    <n v="0"/>
    <n v="0"/>
    <n v="0"/>
    <n v="1.2999999999999999E-2"/>
    <s v="Low"/>
    <n v="13000"/>
    <m/>
    <m/>
    <m/>
    <m/>
    <m/>
    <m/>
    <m/>
    <m/>
    <m/>
  </r>
  <r>
    <s v="DIVIDENDO PROV US$ 0,0134805726"/>
    <d v="2021-06-04T00:00:00"/>
    <x v="249"/>
    <s v="US$"/>
    <x v="794"/>
    <n v="0"/>
    <n v="1000000"/>
    <n v="0"/>
    <n v="0"/>
    <n v="0"/>
    <n v="1.2999999999999999E-2"/>
    <s v="Low"/>
    <n v="13000"/>
    <m/>
    <m/>
    <m/>
    <m/>
    <m/>
    <m/>
    <m/>
    <m/>
    <m/>
  </r>
  <r>
    <s v="DIVIDENDO PROV US$ 0,01344202"/>
    <d v="2021-04-23T00:00:00"/>
    <x v="648"/>
    <s v="US$"/>
    <x v="892"/>
    <n v="0"/>
    <n v="1000000"/>
    <n v="0"/>
    <n v="0"/>
    <n v="0"/>
    <n v="1.2999999999999999E-2"/>
    <s v="Low"/>
    <n v="13000"/>
    <m/>
    <m/>
    <m/>
    <m/>
    <m/>
    <m/>
    <m/>
    <m/>
    <m/>
  </r>
  <r>
    <s v="DIVIDENDO PROV US$ 0,01339471"/>
    <d v="2021-01-29T00:00:00"/>
    <x v="918"/>
    <s v="US$"/>
    <x v="934"/>
    <n v="0"/>
    <n v="1000000"/>
    <n v="0"/>
    <n v="0"/>
    <n v="0"/>
    <n v="1.2999999999999999E-2"/>
    <s v="Low"/>
    <n v="13000"/>
    <m/>
    <m/>
    <m/>
    <m/>
    <m/>
    <m/>
    <m/>
    <m/>
    <m/>
  </r>
  <r>
    <s v="DIVIDENDO US$ 0,130317"/>
    <d v="2020-12-14T00:00:00"/>
    <x v="89"/>
    <s v="US$"/>
    <x v="1101"/>
    <n v="0"/>
    <n v="100000"/>
    <n v="0"/>
    <n v="0"/>
    <n v="0"/>
    <n v="0.13"/>
    <s v="Low"/>
    <n v="13000"/>
    <m/>
    <m/>
    <m/>
    <m/>
    <m/>
    <m/>
    <m/>
    <m/>
    <m/>
  </r>
  <r>
    <s v="DIVIDENDO PROV US$ 0,0132233938"/>
    <d v="2020-11-27T00:00:00"/>
    <x v="816"/>
    <s v="US$"/>
    <x v="794"/>
    <n v="0"/>
    <n v="1000000"/>
    <n v="0"/>
    <n v="0"/>
    <n v="0"/>
    <n v="1.2999999999999999E-2"/>
    <s v="Low"/>
    <n v="13000"/>
    <m/>
    <m/>
    <m/>
    <m/>
    <m/>
    <m/>
    <m/>
    <m/>
    <m/>
  </r>
  <r>
    <s v="DIVIDENDO PROV EURO 0,0132895185"/>
    <d v="2019-10-17T00:00:00"/>
    <x v="1051"/>
    <s v="EURO"/>
    <x v="1201"/>
    <n v="0"/>
    <n v="1000000"/>
    <n v="0"/>
    <n v="0"/>
    <n v="0"/>
    <n v="1.2999999999999999E-2"/>
    <s v="Low"/>
    <n v="13000"/>
    <m/>
    <m/>
    <m/>
    <m/>
    <m/>
    <m/>
    <m/>
    <m/>
    <m/>
  </r>
  <r>
    <s v="DIVIDENDO US$ 0,13"/>
    <d v="2019-09-03T00:00:00"/>
    <x v="1060"/>
    <s v="US$"/>
    <x v="1119"/>
    <n v="0"/>
    <n v="100000"/>
    <n v="0"/>
    <n v="0"/>
    <n v="0"/>
    <n v="0.13"/>
    <s v="Low"/>
    <n v="13000"/>
    <m/>
    <m/>
    <m/>
    <m/>
    <m/>
    <m/>
    <m/>
    <m/>
    <m/>
  </r>
  <r>
    <s v="DIVIDENDO US$ 0,129876"/>
    <d v="2018-06-29T00:00:00"/>
    <x v="1236"/>
    <s v="US$"/>
    <x v="1216"/>
    <n v="0"/>
    <n v="100000"/>
    <n v="0"/>
    <n v="0"/>
    <n v="0"/>
    <n v="0.13"/>
    <s v="Low"/>
    <n v="13000"/>
    <m/>
    <m/>
    <m/>
    <m/>
    <m/>
    <m/>
    <m/>
    <m/>
    <m/>
  </r>
  <r>
    <s v="DIVIDENDO DEF EURO 0,0134960071"/>
    <d v="2017-06-03T00:00:00"/>
    <x v="1366"/>
    <s v="EURO"/>
    <x v="1140"/>
    <n v="0"/>
    <n v="1000000"/>
    <n v="0"/>
    <n v="0"/>
    <n v="0"/>
    <n v="1.2999999999999999E-2"/>
    <s v="Low"/>
    <n v="13000"/>
    <m/>
    <m/>
    <m/>
    <m/>
    <m/>
    <m/>
    <m/>
    <m/>
    <m/>
  </r>
  <r>
    <s v="DIVIDENDO US$ 0,129698"/>
    <d v="2015-12-28T00:00:00"/>
    <x v="1440"/>
    <s v="US$"/>
    <x v="1097"/>
    <n v="0"/>
    <n v="100000"/>
    <n v="0"/>
    <n v="0"/>
    <n v="0"/>
    <n v="0.13"/>
    <s v="Low"/>
    <n v="13000"/>
    <m/>
    <m/>
    <m/>
    <m/>
    <m/>
    <m/>
    <m/>
    <m/>
    <m/>
  </r>
  <r>
    <s v="DIVIDENDO US$ 0,51756"/>
    <d v="2019-06-17T00:00:00"/>
    <x v="191"/>
    <s v="US$"/>
    <x v="938"/>
    <n v="0"/>
    <n v="25000"/>
    <n v="0"/>
    <n v="0"/>
    <n v="0"/>
    <n v="0.51800000000000002"/>
    <s v="Low"/>
    <n v="12950"/>
    <m/>
    <m/>
    <m/>
    <m/>
    <m/>
    <m/>
    <m/>
    <m/>
    <m/>
  </r>
  <r>
    <s v="DIVIDENDO PROV 0 US$ 0,129151"/>
    <d v="2021-06-10T00:00:00"/>
    <x v="103"/>
    <s v="US$"/>
    <x v="1145"/>
    <n v="0"/>
    <n v="100000"/>
    <n v="0"/>
    <n v="0"/>
    <n v="0"/>
    <n v="0.129"/>
    <s v="Low"/>
    <n v="12900"/>
    <m/>
    <m/>
    <m/>
    <m/>
    <m/>
    <m/>
    <m/>
    <m/>
    <m/>
  </r>
  <r>
    <s v="DIVIDENDO US$ 0,12921"/>
    <d v="2018-12-18T00:00:00"/>
    <x v="1199"/>
    <s v="US$"/>
    <x v="1101"/>
    <n v="0"/>
    <n v="100000"/>
    <n v="0"/>
    <n v="0"/>
    <n v="0"/>
    <n v="0.129"/>
    <s v="Low"/>
    <n v="12900"/>
    <m/>
    <m/>
    <m/>
    <m/>
    <m/>
    <m/>
    <m/>
    <m/>
    <m/>
  </r>
  <r>
    <s v="DIVIDENDO US$ 0,257101"/>
    <d v="2017-06-20T00:00:00"/>
    <x v="413"/>
    <s v="US$"/>
    <x v="1195"/>
    <n v="0"/>
    <n v="50000"/>
    <n v="0"/>
    <n v="0"/>
    <n v="0"/>
    <n v="0.25700000000000001"/>
    <s v="Low"/>
    <n v="12850"/>
    <m/>
    <m/>
    <m/>
    <m/>
    <m/>
    <m/>
    <m/>
    <m/>
    <m/>
  </r>
  <r>
    <s v="DIVIDENDO US$ 0,382"/>
    <d v="2015-12-21T00:00:00"/>
    <x v="958"/>
    <s v="US$"/>
    <x v="1138"/>
    <n v="0"/>
    <n v="33333"/>
    <n v="0"/>
    <n v="0"/>
    <n v="0"/>
    <n v="0.38200000000000001"/>
    <s v="Low"/>
    <n v="12733.206"/>
    <m/>
    <m/>
    <m/>
    <m/>
    <m/>
    <m/>
    <m/>
    <m/>
    <m/>
  </r>
  <r>
    <s v="DIVIDENDO US$ 0,126731"/>
    <d v="2020-02-03T00:00:00"/>
    <x v="125"/>
    <s v="US$"/>
    <x v="1067"/>
    <n v="0"/>
    <n v="100000"/>
    <n v="0"/>
    <n v="0"/>
    <n v="0"/>
    <n v="0.127"/>
    <s v="Low"/>
    <n v="12700"/>
    <m/>
    <m/>
    <m/>
    <m/>
    <m/>
    <m/>
    <m/>
    <m/>
    <m/>
  </r>
  <r>
    <s v="DIVIDENDO US$ 0,507643"/>
    <d v="2018-12-18T00:00:00"/>
    <x v="1199"/>
    <s v="US$"/>
    <x v="938"/>
    <n v="0"/>
    <n v="25000"/>
    <n v="0"/>
    <n v="0"/>
    <n v="0"/>
    <n v="0.50800000000000001"/>
    <s v="Low"/>
    <n v="12700"/>
    <m/>
    <m/>
    <m/>
    <m/>
    <m/>
    <m/>
    <m/>
    <m/>
    <m/>
  </r>
  <r>
    <s v="DIVIDENDO PROV 0 US$ 0,504855"/>
    <d v="2021-06-10T00:00:00"/>
    <x v="103"/>
    <s v="US$"/>
    <x v="1230"/>
    <n v="0"/>
    <n v="25000"/>
    <n v="0"/>
    <n v="0"/>
    <n v="0"/>
    <n v="0.505"/>
    <s v="Low"/>
    <n v="12625"/>
    <m/>
    <m/>
    <m/>
    <m/>
    <m/>
    <m/>
    <m/>
    <m/>
    <m/>
  </r>
  <r>
    <s v="DIVIDENDO US$ 0,12637"/>
    <d v="2018-06-01T00:00:00"/>
    <x v="762"/>
    <s v="US$"/>
    <x v="1216"/>
    <n v="0"/>
    <n v="100000"/>
    <n v="0"/>
    <n v="0"/>
    <n v="0"/>
    <n v="0.126"/>
    <s v="Low"/>
    <n v="12600"/>
    <m/>
    <m/>
    <m/>
    <m/>
    <m/>
    <m/>
    <m/>
    <m/>
    <m/>
  </r>
  <r>
    <s v="DIVIDENDO US$ 0,250145"/>
    <d v="2020-06-15T00:00:00"/>
    <x v="2"/>
    <s v="US$"/>
    <x v="1169"/>
    <n v="0"/>
    <n v="50000"/>
    <n v="0"/>
    <n v="0"/>
    <n v="0"/>
    <n v="0.25"/>
    <s v="Low"/>
    <n v="12500"/>
    <m/>
    <m/>
    <m/>
    <m/>
    <m/>
    <m/>
    <m/>
    <m/>
    <m/>
  </r>
  <r>
    <s v="DIVIDENDO US$ 0,124966"/>
    <d v="2020-03-02T00:00:00"/>
    <x v="691"/>
    <s v="US$"/>
    <x v="1216"/>
    <n v="0"/>
    <n v="100000"/>
    <n v="0"/>
    <n v="0"/>
    <n v="0"/>
    <n v="0.125"/>
    <s v="Low"/>
    <n v="12500"/>
    <m/>
    <m/>
    <m/>
    <m/>
    <m/>
    <m/>
    <m/>
    <m/>
    <m/>
  </r>
  <r>
    <s v="DIVIDENDO US$ 0,125"/>
    <d v="2015-06-09T00:00:00"/>
    <x v="462"/>
    <s v="US$"/>
    <x v="1199"/>
    <n v="0"/>
    <n v="100000"/>
    <n v="0"/>
    <n v="0"/>
    <n v="0"/>
    <n v="0.125"/>
    <s v="Low"/>
    <n v="12500"/>
    <m/>
    <m/>
    <m/>
    <m/>
    <m/>
    <m/>
    <m/>
    <m/>
    <m/>
  </r>
  <r>
    <s v="DIVIDENDO US$ 0,125"/>
    <d v="2015-03-10T00:00:00"/>
    <x v="9"/>
    <s v="US$"/>
    <x v="1199"/>
    <n v="0"/>
    <n v="100000"/>
    <n v="0"/>
    <n v="0"/>
    <n v="0"/>
    <n v="0.125"/>
    <s v="Low"/>
    <n v="12500"/>
    <m/>
    <m/>
    <m/>
    <m/>
    <m/>
    <m/>
    <m/>
    <m/>
    <m/>
  </r>
  <r>
    <s v="DIVIDENDO $ 0,00249022"/>
    <d v="2021-05-11T00:00:00"/>
    <x v="54"/>
    <s v="$"/>
    <x v="592"/>
    <n v="0"/>
    <n v="6240000"/>
    <n v="0"/>
    <n v="0"/>
    <n v="0"/>
    <n v="2E-3"/>
    <s v="Low"/>
    <n v="12480"/>
    <m/>
    <m/>
    <m/>
    <m/>
    <m/>
    <m/>
    <m/>
    <m/>
    <m/>
  </r>
  <r>
    <s v="DIVIDENDO US$ 0,124094"/>
    <d v="2020-06-15T00:00:00"/>
    <x v="2"/>
    <s v="US$"/>
    <x v="1069"/>
    <n v="0"/>
    <n v="100000"/>
    <n v="0"/>
    <n v="0"/>
    <n v="0"/>
    <n v="0.124"/>
    <s v="Low"/>
    <n v="12400"/>
    <m/>
    <m/>
    <m/>
    <m/>
    <m/>
    <m/>
    <m/>
    <m/>
    <m/>
  </r>
  <r>
    <s v="DIVIDENDO US$ 0,124"/>
    <d v="2016-09-12T00:00:00"/>
    <x v="1446"/>
    <s v="US$"/>
    <x v="1226"/>
    <n v="0"/>
    <n v="100000"/>
    <n v="0"/>
    <n v="0"/>
    <n v="0"/>
    <n v="0.124"/>
    <s v="Low"/>
    <n v="12400"/>
    <m/>
    <m/>
    <m/>
    <m/>
    <m/>
    <m/>
    <m/>
    <m/>
    <m/>
  </r>
  <r>
    <s v="DIVIDENDO US$ 0,124"/>
    <d v="2016-06-13T00:00:00"/>
    <x v="1020"/>
    <s v="US$"/>
    <x v="1226"/>
    <n v="0"/>
    <n v="100000"/>
    <n v="0"/>
    <n v="0"/>
    <n v="0"/>
    <n v="0.124"/>
    <s v="Low"/>
    <n v="12400"/>
    <m/>
    <m/>
    <m/>
    <m/>
    <m/>
    <m/>
    <m/>
    <m/>
    <m/>
  </r>
  <r>
    <s v="DIVIDENDO US$ 0,124"/>
    <d v="2016-03-07T00:00:00"/>
    <x v="1003"/>
    <s v="US$"/>
    <x v="1226"/>
    <n v="0"/>
    <n v="100000"/>
    <n v="0"/>
    <n v="0"/>
    <n v="0"/>
    <n v="0.124"/>
    <s v="Low"/>
    <n v="12400"/>
    <m/>
    <m/>
    <m/>
    <m/>
    <m/>
    <m/>
    <m/>
    <m/>
    <m/>
  </r>
  <r>
    <s v="DIVIDENDO US$ 0,124"/>
    <d v="2015-12-07T00:00:00"/>
    <x v="1535"/>
    <s v="US$"/>
    <x v="1226"/>
    <n v="0"/>
    <n v="100000"/>
    <n v="0"/>
    <n v="0"/>
    <n v="0"/>
    <n v="0.124"/>
    <s v="Low"/>
    <n v="12400"/>
    <m/>
    <m/>
    <m/>
    <m/>
    <m/>
    <m/>
    <m/>
    <m/>
    <m/>
  </r>
  <r>
    <s v="DIVIDENDO US$ 1,85"/>
    <d v="2019-03-11T00:00:00"/>
    <x v="944"/>
    <s v="US$"/>
    <x v="1234"/>
    <n v="0"/>
    <n v="6667"/>
    <n v="0"/>
    <n v="0"/>
    <n v="0"/>
    <n v="1.85"/>
    <s v="Medium"/>
    <n v="12333.95"/>
    <m/>
    <m/>
    <m/>
    <m/>
    <m/>
    <m/>
    <m/>
    <m/>
    <m/>
  </r>
  <r>
    <s v="DIVIDENDO US$ 0,122868"/>
    <d v="2018-12-18T00:00:00"/>
    <x v="1199"/>
    <s v="US$"/>
    <x v="1137"/>
    <n v="0"/>
    <n v="100000"/>
    <n v="0"/>
    <n v="0"/>
    <n v="0"/>
    <n v="0.123"/>
    <s v="Low"/>
    <n v="12300"/>
    <m/>
    <m/>
    <m/>
    <m/>
    <m/>
    <m/>
    <m/>
    <m/>
    <m/>
  </r>
  <r>
    <s v="DIVIDENDO US$ 0,122559"/>
    <d v="2018-12-18T00:00:00"/>
    <x v="1199"/>
    <s v="US$"/>
    <x v="1103"/>
    <n v="0"/>
    <n v="100000"/>
    <n v="0"/>
    <n v="0"/>
    <n v="0"/>
    <n v="0.123"/>
    <s v="Low"/>
    <n v="12300"/>
    <m/>
    <m/>
    <m/>
    <m/>
    <m/>
    <m/>
    <m/>
    <m/>
    <m/>
  </r>
  <r>
    <s v="DIVIDENDO US$ 0,123336"/>
    <d v="2018-04-30T00:00:00"/>
    <x v="301"/>
    <s v="US$"/>
    <x v="1210"/>
    <n v="0"/>
    <n v="100000"/>
    <n v="0"/>
    <n v="0"/>
    <n v="0"/>
    <n v="0.123"/>
    <s v="Low"/>
    <n v="12300"/>
    <m/>
    <m/>
    <m/>
    <m/>
    <m/>
    <m/>
    <m/>
    <m/>
    <m/>
  </r>
  <r>
    <s v="DIVIDENDO US$ 0,123299"/>
    <d v="2015-12-29T00:00:00"/>
    <x v="1453"/>
    <s v="US$"/>
    <x v="1053"/>
    <n v="0"/>
    <n v="100000"/>
    <n v="0"/>
    <n v="0"/>
    <n v="0"/>
    <n v="0.123"/>
    <s v="Low"/>
    <n v="12300"/>
    <m/>
    <m/>
    <m/>
    <m/>
    <m/>
    <m/>
    <m/>
    <m/>
    <m/>
  </r>
  <r>
    <s v="DIVIDENDO  US$ 0,122"/>
    <d v="2018-12-20T00:00:00"/>
    <x v="815"/>
    <s v="US$"/>
    <x v="1161"/>
    <n v="0"/>
    <n v="100000"/>
    <n v="0"/>
    <n v="0"/>
    <n v="0"/>
    <n v="0.122"/>
    <s v="Low"/>
    <n v="12200"/>
    <m/>
    <m/>
    <m/>
    <m/>
    <m/>
    <m/>
    <m/>
    <m/>
    <m/>
  </r>
  <r>
    <s v="DIVIDENDO US$ 0,122199"/>
    <d v="2018-06-19T00:00:00"/>
    <x v="900"/>
    <s v="US$"/>
    <x v="1213"/>
    <n v="0"/>
    <n v="100000"/>
    <n v="0"/>
    <n v="0"/>
    <n v="0"/>
    <n v="0.122"/>
    <s v="Low"/>
    <n v="12200"/>
    <m/>
    <m/>
    <m/>
    <m/>
    <m/>
    <m/>
    <m/>
    <m/>
    <m/>
  </r>
  <r>
    <s v="DIVIDENDO US$ 0,122257"/>
    <d v="2015-12-21T00:00:00"/>
    <x v="958"/>
    <s v="US$"/>
    <x v="1213"/>
    <n v="0"/>
    <n v="100000"/>
    <n v="0"/>
    <n v="0"/>
    <n v="0"/>
    <n v="0.122"/>
    <s v="Low"/>
    <n v="12200"/>
    <m/>
    <m/>
    <m/>
    <m/>
    <m/>
    <m/>
    <m/>
    <m/>
    <m/>
  </r>
  <r>
    <s v="DIVIDENDO US$ 0,487292"/>
    <d v="2019-06-17T00:00:00"/>
    <x v="191"/>
    <s v="US$"/>
    <x v="1230"/>
    <n v="0"/>
    <n v="25000"/>
    <n v="0"/>
    <n v="0"/>
    <n v="0"/>
    <n v="0.48699999999999999"/>
    <s v="Low"/>
    <n v="12175"/>
    <m/>
    <m/>
    <m/>
    <m/>
    <m/>
    <m/>
    <m/>
    <m/>
    <m/>
  </r>
  <r>
    <s v="DIVIDENDO US$ 1,2069"/>
    <d v="2020-12-21T00:00:00"/>
    <x v="452"/>
    <s v="US$"/>
    <x v="1194"/>
    <n v="0"/>
    <n v="10000"/>
    <n v="0"/>
    <n v="0"/>
    <n v="0"/>
    <n v="1.2070000000000001"/>
    <s v="Medium"/>
    <n v="12070"/>
    <m/>
    <m/>
    <m/>
    <m/>
    <m/>
    <m/>
    <m/>
    <m/>
    <m/>
  </r>
  <r>
    <s v="DIVIDENDO PROV  US$ 0,0119171624"/>
    <d v="2021-08-20T00:00:00"/>
    <x v="84"/>
    <s v="US$"/>
    <x v="1189"/>
    <n v="0"/>
    <n v="1000000"/>
    <n v="0"/>
    <n v="0"/>
    <n v="0"/>
    <n v="1.2E-2"/>
    <s v="Low"/>
    <n v="12000"/>
    <m/>
    <m/>
    <m/>
    <m/>
    <m/>
    <m/>
    <m/>
    <m/>
    <m/>
  </r>
  <r>
    <s v="DIVIDENDO PROV US$ 0,01163225"/>
    <d v="2021-04-23T00:00:00"/>
    <x v="648"/>
    <s v="US$"/>
    <x v="1211"/>
    <n v="0"/>
    <n v="1000000"/>
    <n v="0"/>
    <n v="0"/>
    <n v="0"/>
    <n v="1.2E-2"/>
    <s v="Low"/>
    <n v="12000"/>
    <m/>
    <m/>
    <m/>
    <m/>
    <m/>
    <m/>
    <m/>
    <m/>
    <m/>
  </r>
  <r>
    <s v="DIVIDENDO PROV US$ 0,0124932431"/>
    <d v="2021-03-09T00:00:00"/>
    <x v="1096"/>
    <s v="US$"/>
    <x v="1189"/>
    <n v="0"/>
    <n v="1000000"/>
    <n v="0"/>
    <n v="0"/>
    <n v="0"/>
    <n v="1.2E-2"/>
    <s v="Low"/>
    <n v="12000"/>
    <m/>
    <m/>
    <m/>
    <m/>
    <m/>
    <m/>
    <m/>
    <m/>
    <m/>
  </r>
  <r>
    <s v="DIVIDENDO PROV US$ 0,01245048"/>
    <d v="2021-01-05T00:00:00"/>
    <x v="1133"/>
    <s v="US$"/>
    <x v="756"/>
    <n v="0"/>
    <n v="1000000"/>
    <n v="0"/>
    <n v="0"/>
    <n v="0"/>
    <n v="1.2E-2"/>
    <s v="Low"/>
    <n v="12000"/>
    <m/>
    <m/>
    <m/>
    <m/>
    <m/>
    <m/>
    <m/>
    <m/>
    <m/>
  </r>
  <r>
    <s v="DIVIDENDO PROV US$ 0,0118330147"/>
    <d v="2020-11-10T00:00:00"/>
    <x v="1158"/>
    <s v="US$"/>
    <x v="794"/>
    <n v="0"/>
    <n v="1000000"/>
    <n v="0"/>
    <n v="0"/>
    <n v="0"/>
    <n v="1.2E-2"/>
    <s v="Low"/>
    <n v="12000"/>
    <m/>
    <m/>
    <m/>
    <m/>
    <m/>
    <m/>
    <m/>
    <m/>
    <m/>
  </r>
  <r>
    <s v="DIVIDENDO PROV US$ 0,0124962109"/>
    <d v="2020-09-08T00:00:00"/>
    <x v="767"/>
    <s v="US$"/>
    <x v="960"/>
    <n v="0"/>
    <n v="1000000"/>
    <n v="0"/>
    <n v="0"/>
    <n v="0"/>
    <n v="1.2E-2"/>
    <s v="Low"/>
    <n v="12000"/>
    <m/>
    <m/>
    <m/>
    <m/>
    <m/>
    <m/>
    <m/>
    <m/>
    <m/>
  </r>
  <r>
    <s v="DIVIDENDO PROV EURO 0,01225628"/>
    <d v="2020-02-14T00:00:00"/>
    <x v="777"/>
    <s v="EURO"/>
    <x v="838"/>
    <n v="0"/>
    <n v="1000000"/>
    <n v="0"/>
    <n v="0"/>
    <n v="0"/>
    <n v="1.2E-2"/>
    <s v="Low"/>
    <n v="12000"/>
    <m/>
    <m/>
    <m/>
    <m/>
    <m/>
    <m/>
    <m/>
    <m/>
    <m/>
  </r>
  <r>
    <s v="DIVIDENDO PROV  US$ 0,0117124898"/>
    <d v="2019-09-25T00:00:00"/>
    <x v="1147"/>
    <s v="US$"/>
    <x v="1165"/>
    <n v="0"/>
    <n v="1000000"/>
    <n v="0"/>
    <n v="0"/>
    <n v="0"/>
    <n v="1.2E-2"/>
    <s v="Low"/>
    <n v="12000"/>
    <m/>
    <m/>
    <m/>
    <m/>
    <m/>
    <m/>
    <m/>
    <m/>
    <m/>
  </r>
  <r>
    <s v="DIVIDENDO PROV US$ 0,0120368495"/>
    <d v="2019-09-25T00:00:00"/>
    <x v="1147"/>
    <s v="US$"/>
    <x v="882"/>
    <n v="0"/>
    <n v="1000000"/>
    <n v="0"/>
    <n v="0"/>
    <n v="0"/>
    <n v="1.2E-2"/>
    <s v="Low"/>
    <n v="12000"/>
    <m/>
    <m/>
    <m/>
    <m/>
    <m/>
    <m/>
    <m/>
    <m/>
    <m/>
  </r>
  <r>
    <s v="DIVIDENDO PROV US$ 0,0120930227"/>
    <d v="2019-06-18T00:00:00"/>
    <x v="1536"/>
    <s v="US$"/>
    <x v="1182"/>
    <n v="0"/>
    <n v="1000000"/>
    <n v="0"/>
    <n v="0"/>
    <n v="0"/>
    <n v="1.2E-2"/>
    <s v="Low"/>
    <n v="12000"/>
    <m/>
    <m/>
    <m/>
    <m/>
    <m/>
    <m/>
    <m/>
    <m/>
    <m/>
  </r>
  <r>
    <s v="DIVIDENDO US$ 0,120439"/>
    <d v="2018-12-18T00:00:00"/>
    <x v="1199"/>
    <s v="US$"/>
    <x v="1214"/>
    <n v="0"/>
    <n v="100000"/>
    <n v="0"/>
    <n v="0"/>
    <n v="0"/>
    <n v="0.12"/>
    <s v="Low"/>
    <n v="12000"/>
    <m/>
    <m/>
    <m/>
    <m/>
    <m/>
    <m/>
    <m/>
    <m/>
    <m/>
  </r>
  <r>
    <s v="DIVIDENDO US$ 0,12"/>
    <d v="2018-09-14T00:00:00"/>
    <x v="307"/>
    <s v="US$"/>
    <x v="1212"/>
    <n v="0"/>
    <n v="100000"/>
    <n v="0"/>
    <n v="0"/>
    <n v="0"/>
    <n v="0.12"/>
    <s v="Low"/>
    <n v="12000"/>
    <m/>
    <m/>
    <m/>
    <m/>
    <m/>
    <m/>
    <m/>
    <m/>
    <m/>
  </r>
  <r>
    <s v="DIVIDENDO PROV US$ 0,0115717901"/>
    <d v="2018-09-25T00:00:00"/>
    <x v="1385"/>
    <s v="US$"/>
    <x v="837"/>
    <n v="0"/>
    <n v="1000000"/>
    <n v="0"/>
    <n v="0"/>
    <n v="0"/>
    <n v="1.2E-2"/>
    <s v="Low"/>
    <n v="12000"/>
    <m/>
    <m/>
    <m/>
    <m/>
    <m/>
    <m/>
    <m/>
    <m/>
    <m/>
  </r>
  <r>
    <s v="DIVIDENDO  US$ 0,12"/>
    <d v="2018-06-15T00:00:00"/>
    <x v="956"/>
    <s v="US$"/>
    <x v="1212"/>
    <n v="0"/>
    <n v="100000"/>
    <n v="0"/>
    <n v="0"/>
    <n v="0"/>
    <n v="0.12"/>
    <s v="Low"/>
    <n v="12000"/>
    <m/>
    <m/>
    <m/>
    <m/>
    <m/>
    <m/>
    <m/>
    <m/>
    <m/>
  </r>
  <r>
    <s v="DIVIDENDO US$ 0,12"/>
    <d v="2018-05-31T00:00:00"/>
    <x v="1009"/>
    <s v="US$"/>
    <x v="1215"/>
    <n v="0"/>
    <n v="100000"/>
    <n v="0"/>
    <n v="0"/>
    <n v="0"/>
    <n v="0.12"/>
    <s v="Low"/>
    <n v="12000"/>
    <m/>
    <m/>
    <m/>
    <m/>
    <m/>
    <m/>
    <m/>
    <m/>
    <m/>
  </r>
  <r>
    <s v="DIVIDENDO US$ 0,12"/>
    <d v="2018-02-23T00:00:00"/>
    <x v="1"/>
    <s v="US$"/>
    <x v="1212"/>
    <n v="0"/>
    <n v="100000"/>
    <n v="0"/>
    <n v="0"/>
    <n v="0"/>
    <n v="0.12"/>
    <s v="Low"/>
    <n v="12000"/>
    <m/>
    <m/>
    <m/>
    <m/>
    <m/>
    <m/>
    <m/>
    <m/>
    <m/>
  </r>
  <r>
    <s v="DIVIDENDO US$ 0,12"/>
    <d v="2018-03-01T00:00:00"/>
    <x v="1163"/>
    <s v="US$"/>
    <x v="1215"/>
    <n v="0"/>
    <n v="100000"/>
    <n v="0"/>
    <n v="0"/>
    <n v="0"/>
    <n v="0.12"/>
    <s v="Low"/>
    <n v="12000"/>
    <m/>
    <m/>
    <m/>
    <m/>
    <m/>
    <m/>
    <m/>
    <m/>
    <m/>
  </r>
  <r>
    <s v="DIVIDENDO US$ 0,12"/>
    <d v="2017-12-26T00:00:00"/>
    <x v="368"/>
    <s v="US$"/>
    <x v="1212"/>
    <n v="0"/>
    <n v="100000"/>
    <n v="0"/>
    <n v="0"/>
    <n v="0"/>
    <n v="0.12"/>
    <s v="Low"/>
    <n v="12000"/>
    <m/>
    <m/>
    <m/>
    <m/>
    <m/>
    <m/>
    <m/>
    <m/>
    <m/>
  </r>
  <r>
    <s v="DIVIDENDO US$ 0,12"/>
    <d v="2017-11-30T00:00:00"/>
    <x v="662"/>
    <s v="US$"/>
    <x v="1215"/>
    <n v="0"/>
    <n v="100000"/>
    <n v="0"/>
    <n v="0"/>
    <n v="0"/>
    <n v="0.12"/>
    <s v="Low"/>
    <n v="12000"/>
    <m/>
    <m/>
    <m/>
    <m/>
    <m/>
    <m/>
    <m/>
    <m/>
    <m/>
  </r>
  <r>
    <s v="DIVIDENDO US$ 0,12"/>
    <d v="2017-08-30T00:00:00"/>
    <x v="706"/>
    <s v="US$"/>
    <x v="1215"/>
    <n v="0"/>
    <n v="100000"/>
    <n v="0"/>
    <n v="0"/>
    <n v="0"/>
    <n v="0.12"/>
    <s v="Low"/>
    <n v="12000"/>
    <m/>
    <m/>
    <m/>
    <m/>
    <m/>
    <m/>
    <m/>
    <m/>
    <m/>
  </r>
  <r>
    <s v="DIVIDENDO US$ 0,12"/>
    <d v="2017-06-21T00:00:00"/>
    <x v="1516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7-03-22T00:00:00"/>
    <x v="434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6-12-19T00:00:00"/>
    <x v="247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6-09-21T00:00:00"/>
    <x v="1517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6-06-22T00:00:00"/>
    <x v="1522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6-03-22T00:00:00"/>
    <x v="1523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5-12-21T00:00:00"/>
    <x v="423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5-09-23T00:00:00"/>
    <x v="1499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5-06-24T00:00:00"/>
    <x v="296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5-03-25T00:00:00"/>
    <x v="1537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12"/>
    <d v="2015-01-05T00:00:00"/>
    <x v="1509"/>
    <s v="US$"/>
    <x v="1200"/>
    <n v="0"/>
    <n v="100000"/>
    <n v="0"/>
    <n v="0"/>
    <n v="0"/>
    <n v="0.12"/>
    <s v="Low"/>
    <n v="12000"/>
    <m/>
    <m/>
    <m/>
    <m/>
    <m/>
    <m/>
    <m/>
    <m/>
    <m/>
  </r>
  <r>
    <s v="DIVIDENDO US$ 0,12"/>
    <d v="2014-12-23T00:00:00"/>
    <x v="439"/>
    <s v="US$"/>
    <x v="1235"/>
    <n v="0"/>
    <n v="100000"/>
    <n v="0"/>
    <n v="0"/>
    <n v="0"/>
    <n v="0.12"/>
    <s v="Low"/>
    <n v="12000"/>
    <m/>
    <m/>
    <m/>
    <m/>
    <m/>
    <m/>
    <m/>
    <m/>
    <m/>
  </r>
  <r>
    <s v="DIVIDENDO US$ 0,477"/>
    <d v="2018-12-20T00:00:00"/>
    <x v="815"/>
    <s v="US$"/>
    <x v="1232"/>
    <n v="0"/>
    <n v="25000"/>
    <n v="0"/>
    <n v="0"/>
    <n v="0"/>
    <n v="0.47699999999999998"/>
    <s v="Low"/>
    <n v="11925"/>
    <m/>
    <m/>
    <m/>
    <m/>
    <m/>
    <m/>
    <m/>
    <m/>
    <m/>
  </r>
  <r>
    <s v="DIVIDENDO US$ 0,118755"/>
    <d v="2018-12-18T00:00:00"/>
    <x v="1199"/>
    <s v="US$"/>
    <x v="1216"/>
    <n v="0"/>
    <n v="100000"/>
    <n v="0"/>
    <n v="0"/>
    <n v="0"/>
    <n v="0.11899999999999999"/>
    <s v="Low"/>
    <n v="11900"/>
    <m/>
    <m/>
    <m/>
    <m/>
    <m/>
    <m/>
    <m/>
    <m/>
    <m/>
  </r>
  <r>
    <s v="DIVIDENDO US$ 0,237461"/>
    <d v="2020-12-14T00:00:00"/>
    <x v="89"/>
    <s v="US$"/>
    <x v="1169"/>
    <n v="0"/>
    <n v="50000"/>
    <n v="0"/>
    <n v="0"/>
    <n v="0"/>
    <n v="0.23699999999999999"/>
    <s v="Low"/>
    <n v="11850"/>
    <m/>
    <m/>
    <m/>
    <m/>
    <m/>
    <m/>
    <m/>
    <m/>
    <m/>
  </r>
  <r>
    <s v="DIVIDENDO PROV 0 US$ 0,118432"/>
    <d v="2021-06-10T00:00:00"/>
    <x v="103"/>
    <s v="US$"/>
    <x v="1047"/>
    <n v="0"/>
    <n v="100000"/>
    <n v="0"/>
    <n v="0"/>
    <n v="0"/>
    <n v="0.11799999999999999"/>
    <s v="Low"/>
    <n v="11800"/>
    <m/>
    <m/>
    <m/>
    <m/>
    <m/>
    <m/>
    <m/>
    <m/>
    <m/>
  </r>
  <r>
    <s v="DIVIDENDO US$ 0,117272"/>
    <d v="2021-03-25T00:00:00"/>
    <x v="500"/>
    <s v="US$"/>
    <x v="1044"/>
    <n v="0"/>
    <n v="100000"/>
    <n v="0"/>
    <n v="0"/>
    <n v="0"/>
    <n v="0.11700000000000001"/>
    <s v="Low"/>
    <n v="11700"/>
    <m/>
    <m/>
    <m/>
    <m/>
    <m/>
    <m/>
    <m/>
    <m/>
    <m/>
  </r>
  <r>
    <s v="DIVIDENDO US$ 0,117381"/>
    <d v="2017-12-19T00:00:00"/>
    <x v="951"/>
    <s v="US$"/>
    <x v="1035"/>
    <n v="0"/>
    <n v="100000"/>
    <n v="0"/>
    <n v="0"/>
    <n v="0"/>
    <n v="0.11700000000000001"/>
    <s v="Low"/>
    <n v="11700"/>
    <m/>
    <m/>
    <m/>
    <m/>
    <m/>
    <m/>
    <m/>
    <m/>
    <m/>
  </r>
  <r>
    <s v="DIVIDENDO $ 0,002805"/>
    <d v="2016-04-23T00:00:00"/>
    <x v="435"/>
    <s v="$"/>
    <x v="694"/>
    <n v="0"/>
    <n v="3883012"/>
    <n v="0"/>
    <n v="0"/>
    <n v="0"/>
    <n v="3.0000000000000001E-3"/>
    <s v="Low"/>
    <n v="11649.036"/>
    <m/>
    <m/>
    <m/>
    <m/>
    <m/>
    <m/>
    <m/>
    <m/>
    <m/>
  </r>
  <r>
    <s v="DIVIDENDO PROV 0 US$ 0,11591"/>
    <d v="2021-06-10T00:00:00"/>
    <x v="103"/>
    <s v="US$"/>
    <x v="1180"/>
    <n v="0"/>
    <n v="100000"/>
    <n v="0"/>
    <n v="0"/>
    <n v="0"/>
    <n v="0.11600000000000001"/>
    <s v="Low"/>
    <n v="11600"/>
    <m/>
    <m/>
    <m/>
    <m/>
    <m/>
    <m/>
    <m/>
    <m/>
    <m/>
  </r>
  <r>
    <s v="DIVIDENDO US$ 0,115923"/>
    <d v="2017-06-20T00:00:00"/>
    <x v="413"/>
    <s v="US$"/>
    <x v="1213"/>
    <n v="0"/>
    <n v="100000"/>
    <n v="0"/>
    <n v="0"/>
    <n v="0"/>
    <n v="0.11600000000000001"/>
    <s v="Low"/>
    <n v="11600"/>
    <m/>
    <m/>
    <m/>
    <m/>
    <m/>
    <m/>
    <m/>
    <m/>
    <m/>
  </r>
  <r>
    <s v="DIVIDENDO US$ 0,116"/>
    <d v="2015-12-21T00:00:00"/>
    <x v="958"/>
    <s v="US$"/>
    <x v="1227"/>
    <n v="0"/>
    <n v="100000"/>
    <n v="0"/>
    <n v="0"/>
    <n v="0"/>
    <n v="0.11600000000000001"/>
    <s v="Low"/>
    <n v="11600"/>
    <m/>
    <m/>
    <m/>
    <m/>
    <m/>
    <m/>
    <m/>
    <m/>
    <m/>
  </r>
  <r>
    <s v="DIVIDENDO US$ 0,460419"/>
    <d v="2018-06-19T00:00:00"/>
    <x v="900"/>
    <s v="US$"/>
    <x v="1230"/>
    <n v="0"/>
    <n v="25000"/>
    <n v="0"/>
    <n v="0"/>
    <n v="0"/>
    <n v="0.46"/>
    <s v="Low"/>
    <n v="11500"/>
    <m/>
    <m/>
    <m/>
    <m/>
    <m/>
    <m/>
    <m/>
    <m/>
    <m/>
  </r>
  <r>
    <s v="DIVIDENDO US$ 0,115"/>
    <d v="2016-06-29T00:00:00"/>
    <x v="334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5"/>
    <d v="2016-03-30T00:00:00"/>
    <x v="256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5"/>
    <d v="2015-12-30T00:00:00"/>
    <x v="218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4948"/>
    <d v="2015-12-21T00:00:00"/>
    <x v="958"/>
    <s v="US$"/>
    <x v="1054"/>
    <n v="0"/>
    <n v="100000"/>
    <n v="0"/>
    <n v="0"/>
    <n v="0"/>
    <n v="0.115"/>
    <s v="Low"/>
    <n v="11500"/>
    <m/>
    <m/>
    <m/>
    <m/>
    <m/>
    <m/>
    <m/>
    <m/>
    <m/>
  </r>
  <r>
    <s v="DIVIDENDO US$ 0,115"/>
    <d v="2015-09-29T00:00:00"/>
    <x v="355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5"/>
    <d v="2015-06-29T00:00:00"/>
    <x v="591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5"/>
    <d v="2015-03-30T00:00:00"/>
    <x v="257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US$ 0,115"/>
    <d v="2014-12-30T00:00:00"/>
    <x v="847"/>
    <s v="US$"/>
    <x v="1236"/>
    <n v="0"/>
    <n v="100000"/>
    <n v="0"/>
    <n v="0"/>
    <n v="0"/>
    <n v="0.115"/>
    <s v="Low"/>
    <n v="11500"/>
    <m/>
    <m/>
    <m/>
    <m/>
    <m/>
    <m/>
    <m/>
    <m/>
    <m/>
  </r>
  <r>
    <s v="DIVIDENDO PROV 0 US$ 0,056572"/>
    <d v="2021-06-10T00:00:00"/>
    <x v="103"/>
    <s v="US$"/>
    <x v="1174"/>
    <n v="0"/>
    <n v="200000"/>
    <n v="0"/>
    <n v="0"/>
    <n v="0"/>
    <n v="5.7000000000000002E-2"/>
    <s v="Low"/>
    <n v="11400"/>
    <m/>
    <m/>
    <m/>
    <m/>
    <m/>
    <m/>
    <m/>
    <m/>
    <m/>
  </r>
  <r>
    <s v="DIVIDENDO US$ 0,112855"/>
    <d v="2018-04-02T00:00:00"/>
    <x v="522"/>
    <s v="US$"/>
    <x v="1210"/>
    <n v="0"/>
    <n v="100000"/>
    <n v="0"/>
    <n v="0"/>
    <n v="0"/>
    <n v="0.113"/>
    <s v="Low"/>
    <n v="11300"/>
    <m/>
    <m/>
    <m/>
    <m/>
    <m/>
    <m/>
    <m/>
    <m/>
    <m/>
  </r>
  <r>
    <s v="DIVIDENDO US$ 0,337"/>
    <d v="2018-12-20T00:00:00"/>
    <x v="815"/>
    <s v="US$"/>
    <x v="1192"/>
    <n v="0"/>
    <n v="33333"/>
    <n v="0"/>
    <n v="0"/>
    <n v="0"/>
    <n v="0.33700000000000002"/>
    <s v="Low"/>
    <n v="11233.221"/>
    <m/>
    <m/>
    <m/>
    <m/>
    <m/>
    <m/>
    <m/>
    <m/>
    <m/>
  </r>
  <r>
    <s v="DIVIDENDO US$ 0,1105"/>
    <d v="2015-07-13T00:00:00"/>
    <x v="1135"/>
    <s v="US$"/>
    <x v="1205"/>
    <n v="0"/>
    <n v="100000"/>
    <n v="0"/>
    <n v="0"/>
    <n v="0"/>
    <n v="0.111"/>
    <s v="Low"/>
    <n v="11100"/>
    <m/>
    <m/>
    <m/>
    <m/>
    <m/>
    <m/>
    <m/>
    <m/>
    <m/>
  </r>
  <r>
    <s v="DIVIDENDO US$ 0,441672"/>
    <d v="2020-06-15T00:00:00"/>
    <x v="2"/>
    <s v="US$"/>
    <x v="1230"/>
    <n v="0"/>
    <n v="25000"/>
    <n v="0"/>
    <n v="0"/>
    <n v="0"/>
    <n v="0.442"/>
    <s v="Low"/>
    <n v="11050"/>
    <m/>
    <m/>
    <m/>
    <m/>
    <m/>
    <m/>
    <m/>
    <m/>
    <m/>
  </r>
  <r>
    <s v="DIVIDENDO US$ 0,221084"/>
    <d v="2016-12-21T00:00:00"/>
    <x v="854"/>
    <s v="US$"/>
    <x v="1169"/>
    <n v="0"/>
    <n v="50000"/>
    <n v="0"/>
    <n v="0"/>
    <n v="0"/>
    <n v="0.221"/>
    <s v="Low"/>
    <n v="11050"/>
    <m/>
    <m/>
    <m/>
    <m/>
    <m/>
    <m/>
    <m/>
    <m/>
    <m/>
  </r>
  <r>
    <s v="DIVIDENDO PROV US$ 0,0111271602"/>
    <d v="2021-08-20T00:00:00"/>
    <x v="84"/>
    <s v="US$"/>
    <x v="1028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10849702"/>
    <d v="2021-08-10T00:00:00"/>
    <x v="1194"/>
    <s v="US$"/>
    <x v="960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1204170"/>
    <d v="2020-08-28T00:00:00"/>
    <x v="1240"/>
    <s v="US$"/>
    <x v="987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07862803"/>
    <d v="2020-07-29T00:00:00"/>
    <x v="360"/>
    <s v="US$"/>
    <x v="837"/>
    <n v="0"/>
    <n v="1000000"/>
    <n v="0"/>
    <n v="0"/>
    <n v="0"/>
    <n v="1.0999999999999999E-2"/>
    <s v="Low"/>
    <n v="11000"/>
    <m/>
    <m/>
    <m/>
    <m/>
    <m/>
    <m/>
    <m/>
    <m/>
    <m/>
  </r>
  <r>
    <s v="DIVIDENDO PROV EURO 0,0110595697"/>
    <d v="2020-06-19T00:00:00"/>
    <x v="328"/>
    <s v="EURO"/>
    <x v="1201"/>
    <n v="0"/>
    <n v="1000000"/>
    <n v="0"/>
    <n v="0"/>
    <n v="0"/>
    <n v="1.0999999999999999E-2"/>
    <s v="Low"/>
    <n v="11000"/>
    <m/>
    <m/>
    <m/>
    <m/>
    <m/>
    <m/>
    <m/>
    <m/>
    <m/>
  </r>
  <r>
    <s v="DIVIDENDO PROV EURO 0,0114223860"/>
    <d v="2020-06-19T00:00:00"/>
    <x v="328"/>
    <s v="EURO"/>
    <x v="797"/>
    <n v="0"/>
    <n v="1000000"/>
    <n v="0"/>
    <n v="0"/>
    <n v="0"/>
    <n v="1.0999999999999999E-2"/>
    <s v="Low"/>
    <n v="11000"/>
    <m/>
    <m/>
    <m/>
    <m/>
    <m/>
    <m/>
    <m/>
    <m/>
    <m/>
  </r>
  <r>
    <s v="DIVIDENDO PROV EURO 0,0112704271"/>
    <d v="2020-06-19T00:00:00"/>
    <x v="328"/>
    <s v="EURO"/>
    <x v="994"/>
    <n v="0"/>
    <n v="1000000"/>
    <n v="0"/>
    <n v="0"/>
    <n v="0"/>
    <n v="1.0999999999999999E-2"/>
    <s v="Low"/>
    <n v="11000"/>
    <m/>
    <m/>
    <m/>
    <m/>
    <m/>
    <m/>
    <m/>
    <m/>
    <m/>
  </r>
  <r>
    <s v="DIVIDENDO US$ 0,01133"/>
    <d v="2019-12-02T00:00:00"/>
    <x v="1239"/>
    <s v="US$"/>
    <x v="970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10117141"/>
    <d v="2019-06-18T00:00:00"/>
    <x v="1536"/>
    <s v="US$"/>
    <x v="1189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07857596"/>
    <d v="2019-04-24T00:00:00"/>
    <x v="185"/>
    <s v="US$"/>
    <x v="1128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1353975"/>
    <d v="2019-04-24T00:00:00"/>
    <x v="185"/>
    <s v="US$"/>
    <x v="837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08873778"/>
    <d v="2019-03-21T00:00:00"/>
    <x v="342"/>
    <s v="US$"/>
    <x v="794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09926609"/>
    <d v="2018-09-25T00:00:00"/>
    <x v="1385"/>
    <s v="US$"/>
    <x v="1128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07113557"/>
    <d v="2018-08-31T00:00:00"/>
    <x v="524"/>
    <s v="US$"/>
    <x v="794"/>
    <n v="0"/>
    <n v="1000000"/>
    <n v="0"/>
    <n v="0"/>
    <n v="0"/>
    <n v="1.0999999999999999E-2"/>
    <s v="Low"/>
    <n v="11000"/>
    <m/>
    <m/>
    <m/>
    <m/>
    <m/>
    <m/>
    <m/>
    <m/>
    <m/>
  </r>
  <r>
    <s v="DIVIDENDO US$ 0,11"/>
    <d v="2017-12-18T00:00:00"/>
    <x v="246"/>
    <s v="US$"/>
    <x v="1194"/>
    <n v="0"/>
    <n v="100000"/>
    <n v="0"/>
    <n v="0"/>
    <n v="0"/>
    <n v="0.11"/>
    <s v="Low"/>
    <n v="11000"/>
    <m/>
    <m/>
    <m/>
    <m/>
    <m/>
    <m/>
    <m/>
    <m/>
    <m/>
  </r>
  <r>
    <s v="DIVIDENDO PROV US$ 0,0112070195"/>
    <d v="2017-09-28T00:00:00"/>
    <x v="1534"/>
    <s v="US$"/>
    <x v="1165"/>
    <n v="0"/>
    <n v="1000000"/>
    <n v="0"/>
    <n v="0"/>
    <n v="0"/>
    <n v="1.0999999999999999E-2"/>
    <s v="Low"/>
    <n v="11000"/>
    <m/>
    <m/>
    <m/>
    <m/>
    <m/>
    <m/>
    <m/>
    <m/>
    <m/>
  </r>
  <r>
    <s v="DIVIDENDO PROV US$ 0,011436607"/>
    <d v="2017-09-28T00:00:00"/>
    <x v="1534"/>
    <s v="US$"/>
    <x v="882"/>
    <n v="0"/>
    <n v="1000000"/>
    <n v="0"/>
    <n v="0"/>
    <n v="0"/>
    <n v="1.0999999999999999E-2"/>
    <s v="Low"/>
    <n v="11000"/>
    <m/>
    <m/>
    <m/>
    <m/>
    <m/>
    <m/>
    <m/>
    <m/>
    <m/>
  </r>
  <r>
    <s v="DIVIDENDO US$ 0,219028"/>
    <d v="2020-06-15T00:00:00"/>
    <x v="2"/>
    <s v="US$"/>
    <x v="1195"/>
    <n v="0"/>
    <n v="50000"/>
    <n v="0"/>
    <n v="0"/>
    <n v="0"/>
    <n v="0.219"/>
    <s v="Low"/>
    <n v="10950"/>
    <m/>
    <m/>
    <m/>
    <m/>
    <m/>
    <m/>
    <m/>
    <m/>
    <m/>
  </r>
  <r>
    <s v="DIVIDENDO US$ 0,21901"/>
    <d v="2017-06-20T00:00:00"/>
    <x v="413"/>
    <s v="US$"/>
    <x v="1015"/>
    <n v="0"/>
    <n v="50000"/>
    <n v="0"/>
    <n v="0"/>
    <n v="0"/>
    <n v="0.219"/>
    <s v="Low"/>
    <n v="10950"/>
    <m/>
    <m/>
    <m/>
    <m/>
    <m/>
    <m/>
    <m/>
    <m/>
    <m/>
  </r>
  <r>
    <s v="DIVIDENDO US$ 0,10851"/>
    <d v="2019-12-19T00:00:00"/>
    <x v="225"/>
    <s v="US$"/>
    <x v="1067"/>
    <n v="0"/>
    <n v="100000"/>
    <n v="0"/>
    <n v="0"/>
    <n v="0"/>
    <n v="0.109"/>
    <s v="Low"/>
    <n v="10900"/>
    <m/>
    <m/>
    <m/>
    <m/>
    <m/>
    <m/>
    <m/>
    <m/>
    <m/>
  </r>
  <r>
    <s v="DIVIDENDO US$ 0,109034"/>
    <d v="2015-06-24T00:00:00"/>
    <x v="971"/>
    <s v="US$"/>
    <x v="1214"/>
    <n v="0"/>
    <n v="100000"/>
    <n v="0"/>
    <n v="0"/>
    <n v="0"/>
    <n v="0.109"/>
    <s v="Low"/>
    <n v="10900"/>
    <m/>
    <m/>
    <m/>
    <m/>
    <m/>
    <m/>
    <m/>
    <m/>
    <m/>
  </r>
  <r>
    <s v="DIVIDENDO PROV US$ 0,001533487936158990"/>
    <d v="2020-07-24T00:00:00"/>
    <x v="449"/>
    <s v="US$"/>
    <x v="991"/>
    <n v="0"/>
    <n v="5435002"/>
    <n v="0"/>
    <n v="0"/>
    <n v="0"/>
    <n v="2E-3"/>
    <s v="Low"/>
    <n v="10870.004000000001"/>
    <m/>
    <m/>
    <m/>
    <m/>
    <m/>
    <m/>
    <m/>
    <m/>
    <m/>
  </r>
  <r>
    <s v="DIVIDENDO US$ 0,105773"/>
    <d v="2020-06-15T00:00:00"/>
    <x v="2"/>
    <s v="US$"/>
    <x v="1047"/>
    <n v="0"/>
    <n v="100000"/>
    <n v="0"/>
    <n v="0"/>
    <n v="0"/>
    <n v="0.106"/>
    <s v="Low"/>
    <n v="10600"/>
    <m/>
    <m/>
    <m/>
    <m/>
    <m/>
    <m/>
    <m/>
    <m/>
    <m/>
  </r>
  <r>
    <s v="DIVIDENDO US$ 0,106006"/>
    <d v="2020-04-01T00:00:00"/>
    <x v="525"/>
    <s v="US$"/>
    <x v="1216"/>
    <n v="0"/>
    <n v="100000"/>
    <n v="0"/>
    <n v="0"/>
    <n v="0"/>
    <n v="0.106"/>
    <s v="Low"/>
    <n v="10600"/>
    <m/>
    <m/>
    <m/>
    <m/>
    <m/>
    <m/>
    <m/>
    <m/>
    <m/>
  </r>
  <r>
    <s v="DIVIDENDO US$ 0,4239"/>
    <d v="2019-12-23T00:00:00"/>
    <x v="287"/>
    <s v="US$"/>
    <x v="1197"/>
    <n v="0"/>
    <n v="25000"/>
    <n v="0"/>
    <n v="0"/>
    <n v="0"/>
    <n v="0.42399999999999999"/>
    <s v="Low"/>
    <n v="10600"/>
    <m/>
    <m/>
    <m/>
    <m/>
    <m/>
    <m/>
    <m/>
    <m/>
    <m/>
  </r>
  <r>
    <s v="DIVIDENDO US$ 0,105633"/>
    <d v="2014-12-26T00:00:00"/>
    <x v="1205"/>
    <s v="US$"/>
    <x v="1097"/>
    <n v="0"/>
    <n v="100000"/>
    <n v="0"/>
    <n v="0"/>
    <n v="0"/>
    <n v="0.106"/>
    <s v="Low"/>
    <n v="10600"/>
    <m/>
    <m/>
    <m/>
    <m/>
    <m/>
    <m/>
    <m/>
    <m/>
    <m/>
  </r>
  <r>
    <s v="DIVIDENDO US$ 0,1051"/>
    <d v="2019-12-23T00:00:00"/>
    <x v="287"/>
    <s v="US$"/>
    <x v="1161"/>
    <n v="0"/>
    <n v="100000"/>
    <n v="0"/>
    <n v="0"/>
    <n v="0"/>
    <n v="0.105"/>
    <s v="Low"/>
    <n v="10500"/>
    <m/>
    <m/>
    <m/>
    <m/>
    <m/>
    <m/>
    <m/>
    <m/>
    <m/>
  </r>
  <r>
    <s v="DIVIDENDO US$ 0,105"/>
    <d v="2018-12-20T00:00:00"/>
    <x v="815"/>
    <s v="US$"/>
    <x v="1227"/>
    <n v="0"/>
    <n v="100000"/>
    <n v="0"/>
    <n v="0"/>
    <n v="0"/>
    <n v="0.105"/>
    <s v="Low"/>
    <n v="10500"/>
    <m/>
    <m/>
    <m/>
    <m/>
    <m/>
    <m/>
    <m/>
    <m/>
    <m/>
  </r>
  <r>
    <s v="DIVIDENDO US$ 0,105278"/>
    <d v="2016-06-22T00:00:00"/>
    <x v="954"/>
    <s v="US$"/>
    <x v="938"/>
    <n v="0"/>
    <n v="100000"/>
    <n v="0"/>
    <n v="0"/>
    <n v="0"/>
    <n v="0.105"/>
    <s v="Low"/>
    <n v="10500"/>
    <m/>
    <m/>
    <m/>
    <m/>
    <m/>
    <m/>
    <m/>
    <m/>
    <m/>
  </r>
  <r>
    <s v="DIVIDENDO US$ 0,051565"/>
    <d v="2021-03-25T00:00:00"/>
    <x v="500"/>
    <s v="US$"/>
    <x v="1174"/>
    <n v="0"/>
    <n v="200000"/>
    <n v="0"/>
    <n v="0"/>
    <n v="0"/>
    <n v="5.1999999999999998E-2"/>
    <s v="Low"/>
    <n v="10400"/>
    <m/>
    <m/>
    <m/>
    <m/>
    <m/>
    <m/>
    <m/>
    <m/>
    <m/>
  </r>
  <r>
    <s v="DIVIDENDO US$ 0,104275"/>
    <d v="2019-12-02T00:00:00"/>
    <x v="1239"/>
    <s v="US$"/>
    <x v="1067"/>
    <n v="0"/>
    <n v="100000"/>
    <n v="0"/>
    <n v="0"/>
    <n v="0"/>
    <n v="0.104"/>
    <s v="Low"/>
    <n v="10400"/>
    <m/>
    <m/>
    <m/>
    <m/>
    <m/>
    <m/>
    <m/>
    <m/>
    <m/>
  </r>
  <r>
    <s v="DIVIDENDO US$ 0,1042"/>
    <d v="2018-08-01T00:00:00"/>
    <x v="1086"/>
    <s v="US$"/>
    <x v="1119"/>
    <n v="0"/>
    <n v="100000"/>
    <n v="0"/>
    <n v="0"/>
    <n v="0"/>
    <n v="0.104"/>
    <s v="Low"/>
    <n v="10400"/>
    <m/>
    <m/>
    <m/>
    <m/>
    <m/>
    <m/>
    <m/>
    <m/>
    <m/>
  </r>
  <r>
    <s v="DIVIDENDO US$ 0,10415"/>
    <d v="2018-03-01T00:00:00"/>
    <x v="1249"/>
    <s v="US$"/>
    <x v="1210"/>
    <n v="0"/>
    <n v="100000"/>
    <n v="0"/>
    <n v="0"/>
    <n v="0"/>
    <n v="0.104"/>
    <s v="Low"/>
    <n v="10400"/>
    <m/>
    <m/>
    <m/>
    <m/>
    <m/>
    <m/>
    <m/>
    <m/>
    <m/>
  </r>
  <r>
    <s v="DIVIDENDO PROV EURO 0,01157982893675240"/>
    <d v="2021-09-03T00:00:00"/>
    <x v="192"/>
    <s v="EURO"/>
    <x v="1142"/>
    <n v="0"/>
    <n v="863891"/>
    <n v="0"/>
    <n v="0"/>
    <n v="0"/>
    <n v="1.2E-2"/>
    <s v="Low"/>
    <n v="10366.691999999999"/>
    <m/>
    <m/>
    <m/>
    <m/>
    <m/>
    <m/>
    <m/>
    <m/>
    <m/>
  </r>
  <r>
    <s v="DIVIDENDO US$ 0,103104"/>
    <d v="2018-04-30T00:00:00"/>
    <x v="301"/>
    <s v="US$"/>
    <x v="1216"/>
    <n v="0"/>
    <n v="100000"/>
    <n v="0"/>
    <n v="0"/>
    <n v="0"/>
    <n v="0.10299999999999999"/>
    <s v="Low"/>
    <n v="10300"/>
    <m/>
    <m/>
    <m/>
    <m/>
    <m/>
    <m/>
    <m/>
    <m/>
    <m/>
  </r>
  <r>
    <s v="DIVIDENDO US$ 0,309"/>
    <d v="2015-12-21T00:00:00"/>
    <x v="958"/>
    <s v="US$"/>
    <x v="1192"/>
    <n v="0"/>
    <n v="33333"/>
    <n v="0"/>
    <n v="0"/>
    <n v="0"/>
    <n v="0.309"/>
    <s v="Low"/>
    <n v="10299.897000000001"/>
    <m/>
    <m/>
    <m/>
    <m/>
    <m/>
    <m/>
    <m/>
    <m/>
    <m/>
  </r>
  <r>
    <s v="DIVIDENDO US$ 0,203648"/>
    <d v="2019-12-16T00:00:00"/>
    <x v="892"/>
    <s v="US$"/>
    <x v="1169"/>
    <n v="0"/>
    <n v="50000"/>
    <n v="0"/>
    <n v="0"/>
    <n v="0"/>
    <n v="0.20399999999999999"/>
    <s v="Low"/>
    <n v="10200"/>
    <m/>
    <m/>
    <m/>
    <m/>
    <m/>
    <m/>
    <m/>
    <m/>
    <m/>
  </r>
  <r>
    <s v="DIVIDENDO US$ 0,102113"/>
    <d v="2016-06-21T00:00:00"/>
    <x v="954"/>
    <s v="US$"/>
    <x v="1214"/>
    <n v="0"/>
    <n v="100000"/>
    <n v="0"/>
    <n v="0"/>
    <n v="0"/>
    <n v="0.10199999999999999"/>
    <s v="Low"/>
    <n v="10200"/>
    <m/>
    <m/>
    <m/>
    <m/>
    <m/>
    <m/>
    <m/>
    <m/>
    <m/>
  </r>
  <r>
    <s v="DIVIDENDO US$ 0,405474"/>
    <d v="2018-12-18T00:00:00"/>
    <x v="1199"/>
    <s v="US$"/>
    <x v="1230"/>
    <n v="0"/>
    <n v="25000"/>
    <n v="0"/>
    <n v="0"/>
    <n v="0"/>
    <n v="0.40500000000000003"/>
    <s v="Low"/>
    <n v="10125"/>
    <m/>
    <m/>
    <m/>
    <m/>
    <m/>
    <m/>
    <m/>
    <m/>
    <m/>
  </r>
  <r>
    <s v="DIVIDENDO US$ 0,10147"/>
    <d v="2018-10-01T00:00:00"/>
    <x v="387"/>
    <s v="US$"/>
    <x v="1067"/>
    <n v="0"/>
    <n v="100000"/>
    <n v="0"/>
    <n v="0"/>
    <n v="0"/>
    <n v="0.10100000000000001"/>
    <s v="Low"/>
    <n v="10100"/>
    <m/>
    <m/>
    <m/>
    <m/>
    <m/>
    <m/>
    <m/>
    <m/>
    <m/>
  </r>
  <r>
    <s v="DIVIDENDO PROV US$ 0,0103328902"/>
    <d v="2021-08-04T00:00:00"/>
    <x v="71"/>
    <s v="US$"/>
    <x v="777"/>
    <n v="0"/>
    <n v="1000000"/>
    <n v="0"/>
    <n v="0"/>
    <n v="0"/>
    <n v="0.01"/>
    <s v="Low"/>
    <n v="10000"/>
    <m/>
    <m/>
    <m/>
    <m/>
    <m/>
    <m/>
    <m/>
    <m/>
    <m/>
  </r>
  <r>
    <s v="DIVIDENDO PROV $ 0,0011802795347291"/>
    <d v="2021-06-15T00:00:00"/>
    <x v="722"/>
    <s v="$"/>
    <x v="467"/>
    <n v="0"/>
    <n v="10000000"/>
    <n v="0"/>
    <n v="0"/>
    <n v="0"/>
    <n v="1E-3"/>
    <s v="Low"/>
    <n v="10000"/>
    <m/>
    <m/>
    <m/>
    <m/>
    <m/>
    <m/>
    <m/>
    <m/>
    <m/>
  </r>
  <r>
    <s v="DIVIDENDO US$ 0,1"/>
    <d v="2021-05-06T00:00:00"/>
    <x v="490"/>
    <s v="US$"/>
    <x v="1148"/>
    <n v="0"/>
    <n v="100000"/>
    <n v="0"/>
    <n v="0"/>
    <n v="0"/>
    <n v="0.1"/>
    <s v="Low"/>
    <n v="10000"/>
    <m/>
    <m/>
    <m/>
    <m/>
    <m/>
    <m/>
    <m/>
    <m/>
    <m/>
  </r>
  <r>
    <s v="DIVIDENDO PROV US$ 0,000819714457203816"/>
    <d v="2021-05-13T00:00:00"/>
    <x v="184"/>
    <s v="US$"/>
    <x v="1237"/>
    <n v="0"/>
    <n v="10000000"/>
    <n v="0"/>
    <n v="0"/>
    <n v="0"/>
    <n v="1E-3"/>
    <s v="Low"/>
    <n v="10000"/>
    <m/>
    <m/>
    <m/>
    <m/>
    <m/>
    <m/>
    <m/>
    <m/>
    <m/>
  </r>
  <r>
    <s v="DIVIDENDO PROV US$ 0,000819715935951984"/>
    <d v="2021-05-13T00:00:00"/>
    <x v="184"/>
    <s v="US$"/>
    <x v="1238"/>
    <n v="0"/>
    <n v="10000000"/>
    <n v="0"/>
    <n v="0"/>
    <n v="0"/>
    <n v="1E-3"/>
    <s v="Low"/>
    <n v="10000"/>
    <m/>
    <m/>
    <m/>
    <m/>
    <m/>
    <m/>
    <m/>
    <m/>
    <m/>
  </r>
  <r>
    <s v="DIVIDENDO PROV US$ 0,000810269638778492"/>
    <d v="2021-05-13T00:00:00"/>
    <x v="184"/>
    <s v="US$"/>
    <x v="1239"/>
    <n v="0"/>
    <n v="10000000"/>
    <n v="0"/>
    <n v="0"/>
    <n v="0"/>
    <n v="1E-3"/>
    <s v="Low"/>
    <n v="10000"/>
    <m/>
    <m/>
    <m/>
    <m/>
    <m/>
    <m/>
    <m/>
    <m/>
    <m/>
  </r>
  <r>
    <s v="DIVIDENDO PROV US$ 0,000803036271211538"/>
    <d v="2021-05-13T00:00:00"/>
    <x v="184"/>
    <s v="US$"/>
    <x v="1240"/>
    <n v="0"/>
    <n v="10000000"/>
    <n v="0"/>
    <n v="0"/>
    <n v="0"/>
    <n v="1E-3"/>
    <s v="Low"/>
    <n v="10000"/>
    <m/>
    <m/>
    <m/>
    <m/>
    <m/>
    <m/>
    <m/>
    <m/>
    <m/>
  </r>
  <r>
    <s v="DIVIDENDO PROV US$ 0,00053809"/>
    <d v="2021-03-02T00:00:00"/>
    <x v="554"/>
    <s v="US$"/>
    <x v="931"/>
    <n v="0"/>
    <n v="10000000"/>
    <n v="0"/>
    <n v="0"/>
    <n v="0"/>
    <n v="1E-3"/>
    <s v="Low"/>
    <n v="10000"/>
    <m/>
    <m/>
    <m/>
    <m/>
    <m/>
    <m/>
    <m/>
    <m/>
    <m/>
  </r>
  <r>
    <s v="DIVIDENDO US$ 0,1"/>
    <d v="2021-02-04T00:00:00"/>
    <x v="1299"/>
    <s v="US$"/>
    <x v="1148"/>
    <n v="0"/>
    <n v="100000"/>
    <n v="0"/>
    <n v="0"/>
    <n v="0"/>
    <n v="0.1"/>
    <s v="Low"/>
    <n v="10000"/>
    <m/>
    <m/>
    <m/>
    <m/>
    <m/>
    <m/>
    <m/>
    <m/>
    <m/>
  </r>
  <r>
    <s v="DIVIDENDO US$ 0,1"/>
    <d v="2020-11-05T00:00:00"/>
    <x v="1261"/>
    <s v="US$"/>
    <x v="1148"/>
    <n v="0"/>
    <n v="100000"/>
    <n v="0"/>
    <n v="0"/>
    <n v="0"/>
    <n v="0.1"/>
    <s v="Low"/>
    <n v="10000"/>
    <m/>
    <m/>
    <m/>
    <m/>
    <m/>
    <m/>
    <m/>
    <m/>
    <m/>
  </r>
  <r>
    <s v="DIVIDENDO PROV US$ 0,00074835"/>
    <d v="2020-11-24T00:00:00"/>
    <x v="140"/>
    <s v="US$"/>
    <x v="931"/>
    <n v="0"/>
    <n v="10000000"/>
    <n v="0"/>
    <n v="0"/>
    <n v="0"/>
    <n v="1E-3"/>
    <s v="Low"/>
    <n v="10000"/>
    <m/>
    <m/>
    <m/>
    <m/>
    <m/>
    <m/>
    <m/>
    <m/>
    <m/>
  </r>
  <r>
    <s v="DIVIDENDO US$ 0,1"/>
    <d v="2020-08-06T00:00:00"/>
    <x v="454"/>
    <s v="US$"/>
    <x v="1148"/>
    <n v="0"/>
    <n v="100000"/>
    <n v="0"/>
    <n v="0"/>
    <n v="0"/>
    <n v="0.1"/>
    <s v="Low"/>
    <n v="10000"/>
    <m/>
    <m/>
    <m/>
    <m/>
    <m/>
    <m/>
    <m/>
    <m/>
    <m/>
  </r>
  <r>
    <s v="DIVIDENDO PROV US$ 0,0102464616"/>
    <d v="2020-07-29T00:00:00"/>
    <x v="360"/>
    <s v="US$"/>
    <x v="1128"/>
    <n v="0"/>
    <n v="1000000"/>
    <n v="0"/>
    <n v="0"/>
    <n v="0"/>
    <n v="0.01"/>
    <s v="Low"/>
    <n v="10000"/>
    <m/>
    <m/>
    <m/>
    <m/>
    <m/>
    <m/>
    <m/>
    <m/>
    <m/>
  </r>
  <r>
    <s v="DIVIDENDO PROV US$ 0,0095407973"/>
    <d v="2020-07-29T00:00:00"/>
    <x v="360"/>
    <s v="US$"/>
    <x v="1198"/>
    <n v="0"/>
    <n v="1000000"/>
    <n v="0"/>
    <n v="0"/>
    <n v="0"/>
    <n v="0.01"/>
    <s v="Low"/>
    <n v="10000"/>
    <m/>
    <m/>
    <m/>
    <m/>
    <m/>
    <m/>
    <m/>
    <m/>
    <m/>
  </r>
  <r>
    <s v="DIVIDENDO DEF US$ 0,0012250159"/>
    <d v="2020-06-10T00:00:00"/>
    <x v="320"/>
    <s v="US$"/>
    <x v="1241"/>
    <n v="0"/>
    <n v="10000000"/>
    <n v="0"/>
    <n v="0"/>
    <n v="0"/>
    <n v="1E-3"/>
    <s v="Low"/>
    <n v="10000"/>
    <m/>
    <m/>
    <m/>
    <m/>
    <m/>
    <m/>
    <m/>
    <m/>
    <m/>
  </r>
  <r>
    <s v="DIVIDENDO DEF US$ 0,0012972644"/>
    <d v="2020-06-10T00:00:00"/>
    <x v="320"/>
    <s v="US$"/>
    <x v="1242"/>
    <n v="0"/>
    <n v="10000000"/>
    <n v="0"/>
    <n v="0"/>
    <n v="0"/>
    <n v="1E-3"/>
    <s v="Low"/>
    <n v="10000"/>
    <m/>
    <m/>
    <m/>
    <m/>
    <m/>
    <m/>
    <m/>
    <m/>
    <m/>
  </r>
  <r>
    <s v="DIVIDENDO PROV US$ 0,0006647521"/>
    <d v="2020-04-14T00:00:00"/>
    <x v="226"/>
    <s v="US$"/>
    <x v="1224"/>
    <n v="0"/>
    <n v="10000000"/>
    <n v="0"/>
    <n v="0"/>
    <n v="0"/>
    <n v="1E-3"/>
    <s v="Low"/>
    <n v="10000"/>
    <m/>
    <m/>
    <m/>
    <m/>
    <m/>
    <m/>
    <m/>
    <m/>
    <m/>
  </r>
  <r>
    <s v="DIVIDENDO PROV US$ 0,0006846733"/>
    <d v="2020-04-14T00:00:00"/>
    <x v="226"/>
    <s v="US$"/>
    <x v="1223"/>
    <n v="0"/>
    <n v="10000000"/>
    <n v="0"/>
    <n v="0"/>
    <n v="0"/>
    <n v="1E-3"/>
    <s v="Low"/>
    <n v="10000"/>
    <m/>
    <m/>
    <m/>
    <m/>
    <m/>
    <m/>
    <m/>
    <m/>
    <m/>
  </r>
  <r>
    <s v="DIVIDENDO PROV US$ 0,0006997300"/>
    <d v="2020-04-14T00:00:00"/>
    <x v="226"/>
    <s v="US$"/>
    <x v="1221"/>
    <n v="0"/>
    <n v="10000000"/>
    <n v="0"/>
    <n v="0"/>
    <n v="0"/>
    <n v="1E-3"/>
    <s v="Low"/>
    <n v="10000"/>
    <m/>
    <m/>
    <m/>
    <m/>
    <m/>
    <m/>
    <m/>
    <m/>
    <m/>
  </r>
  <r>
    <s v="DIVIDENDO PROV US$ 0,0006254315"/>
    <d v="2020-04-14T00:00:00"/>
    <x v="226"/>
    <s v="US$"/>
    <x v="1222"/>
    <n v="0"/>
    <n v="10000000"/>
    <n v="0"/>
    <n v="0"/>
    <n v="0"/>
    <n v="1E-3"/>
    <s v="Low"/>
    <n v="10000"/>
    <m/>
    <m/>
    <m/>
    <m/>
    <m/>
    <m/>
    <m/>
    <m/>
    <m/>
  </r>
  <r>
    <s v="DIVIDENDO PROV US$ 0,0103489667"/>
    <d v="2019-06-18T00:00:00"/>
    <x v="1536"/>
    <s v="US$"/>
    <x v="1028"/>
    <n v="0"/>
    <n v="1000000"/>
    <n v="0"/>
    <n v="0"/>
    <n v="0"/>
    <n v="0.01"/>
    <s v="Low"/>
    <n v="10000"/>
    <m/>
    <m/>
    <m/>
    <m/>
    <m/>
    <m/>
    <m/>
    <m/>
    <m/>
  </r>
  <r>
    <s v="DIVIDENDO PROV US$ 0,0095674907"/>
    <d v="2019-05-31T00:00:00"/>
    <x v="538"/>
    <s v="US$"/>
    <x v="777"/>
    <n v="0"/>
    <n v="1000000"/>
    <n v="0"/>
    <n v="0"/>
    <n v="0"/>
    <n v="0.01"/>
    <s v="Low"/>
    <n v="10000"/>
    <m/>
    <m/>
    <m/>
    <m/>
    <m/>
    <m/>
    <m/>
    <m/>
    <m/>
  </r>
  <r>
    <s v="DIVIDENDO PROV US$ 0,0100429806"/>
    <d v="2019-04-24T00:00:00"/>
    <x v="185"/>
    <s v="US$"/>
    <x v="1198"/>
    <n v="0"/>
    <n v="1000000"/>
    <n v="0"/>
    <n v="0"/>
    <n v="0"/>
    <n v="0.01"/>
    <s v="Low"/>
    <n v="10000"/>
    <m/>
    <m/>
    <m/>
    <m/>
    <m/>
    <m/>
    <m/>
    <m/>
    <m/>
  </r>
  <r>
    <s v="DIVIDENDO PROV US$ 0,0095674907"/>
    <d v="2019-04-23T00:00:00"/>
    <x v="77"/>
    <s v="US$"/>
    <x v="777"/>
    <n v="0"/>
    <n v="1000000"/>
    <n v="0"/>
    <n v="0"/>
    <n v="0"/>
    <n v="0.01"/>
    <s v="Low"/>
    <n v="10000"/>
    <m/>
    <m/>
    <m/>
    <m/>
    <m/>
    <m/>
    <m/>
    <m/>
    <m/>
  </r>
  <r>
    <s v="DIVIDENDO $ 0,0011595"/>
    <d v="2019-04-18T00:00:00"/>
    <x v="240"/>
    <s v="$"/>
    <x v="630"/>
    <n v="0"/>
    <n v="10000000"/>
    <n v="0"/>
    <n v="0"/>
    <n v="0"/>
    <n v="1E-3"/>
    <s v="Low"/>
    <n v="10000"/>
    <m/>
    <m/>
    <m/>
    <m/>
    <m/>
    <m/>
    <m/>
    <m/>
    <m/>
  </r>
  <r>
    <s v="DIVIDENDO PROV US$ 0,0102357063"/>
    <d v="2018-09-25T00:00:00"/>
    <x v="1385"/>
    <s v="US$"/>
    <x v="1198"/>
    <n v="0"/>
    <n v="1000000"/>
    <n v="0"/>
    <n v="0"/>
    <n v="0"/>
    <n v="0.01"/>
    <s v="Low"/>
    <n v="10000"/>
    <m/>
    <m/>
    <m/>
    <m/>
    <m/>
    <m/>
    <m/>
    <m/>
    <m/>
  </r>
  <r>
    <s v="DIVIDENDO PROV US$ 0,0097482752"/>
    <d v="2018-09-21T00:00:00"/>
    <x v="188"/>
    <s v="US$"/>
    <x v="1165"/>
    <n v="0"/>
    <n v="1000000"/>
    <n v="0"/>
    <n v="0"/>
    <n v="0"/>
    <n v="0.01"/>
    <s v="Low"/>
    <n v="10000"/>
    <m/>
    <m/>
    <m/>
    <m/>
    <m/>
    <m/>
    <m/>
    <m/>
    <m/>
  </r>
  <r>
    <s v="DIVIDENDO PROV US$ 0,009991521"/>
    <d v="2018-09-21T00:00:00"/>
    <x v="188"/>
    <s v="US$"/>
    <x v="882"/>
    <n v="0"/>
    <n v="1000000"/>
    <n v="0"/>
    <n v="0"/>
    <n v="0"/>
    <n v="0.01"/>
    <s v="Low"/>
    <n v="10000"/>
    <m/>
    <m/>
    <m/>
    <m/>
    <m/>
    <m/>
    <m/>
    <m/>
    <m/>
  </r>
  <r>
    <s v="DIVIDENDO US$ 0,100135"/>
    <d v="2018-02-01T00:00:00"/>
    <x v="1146"/>
    <s v="US$"/>
    <x v="1210"/>
    <n v="0"/>
    <n v="100000"/>
    <n v="0"/>
    <n v="0"/>
    <n v="0"/>
    <n v="0.1"/>
    <s v="Low"/>
    <n v="10000"/>
    <m/>
    <m/>
    <m/>
    <m/>
    <m/>
    <m/>
    <m/>
    <m/>
    <m/>
  </r>
  <r>
    <s v="DIVIDENDO DEF US$ 0,0100719167"/>
    <d v="2017-06-03T00:00:00"/>
    <x v="1366"/>
    <s v="US$"/>
    <x v="777"/>
    <n v="0"/>
    <n v="1000000"/>
    <n v="0"/>
    <n v="0"/>
    <n v="0"/>
    <n v="0.01"/>
    <s v="Low"/>
    <n v="10000"/>
    <m/>
    <m/>
    <m/>
    <m/>
    <m/>
    <m/>
    <m/>
    <m/>
    <m/>
  </r>
  <r>
    <s v="DIVIDENDO US$ 0,010419932"/>
    <d v="2017-01-19T00:00:00"/>
    <x v="399"/>
    <s v="US$"/>
    <x v="892"/>
    <n v="0"/>
    <n v="1000000"/>
    <n v="0"/>
    <n v="0"/>
    <n v="0"/>
    <n v="0.01"/>
    <s v="Low"/>
    <n v="10000"/>
    <m/>
    <m/>
    <m/>
    <m/>
    <m/>
    <m/>
    <m/>
    <m/>
    <m/>
  </r>
  <r>
    <s v="DIVIDENDO US$ 0,01016258"/>
    <d v="2016-12-22T00:00:00"/>
    <x v="854"/>
    <s v="US$"/>
    <x v="892"/>
    <n v="0"/>
    <n v="1000000"/>
    <n v="0"/>
    <n v="0"/>
    <n v="0"/>
    <n v="0.01"/>
    <s v="Low"/>
    <n v="10000"/>
    <m/>
    <m/>
    <m/>
    <m/>
    <m/>
    <m/>
    <m/>
    <m/>
    <m/>
  </r>
  <r>
    <s v="DIVIDENDO US$ 0,1"/>
    <d v="2015-01-28T00:00:00"/>
    <x v="1506"/>
    <s v="US$"/>
    <x v="1109"/>
    <n v="0"/>
    <n v="100000"/>
    <n v="0"/>
    <n v="0"/>
    <n v="0"/>
    <n v="0.1"/>
    <s v="Low"/>
    <n v="10000"/>
    <m/>
    <m/>
    <m/>
    <m/>
    <m/>
    <m/>
    <m/>
    <m/>
    <m/>
  </r>
  <r>
    <s v="DIVIDENDO US$ 0,399411"/>
    <d v="2017-12-19T00:00:00"/>
    <x v="951"/>
    <s v="US$"/>
    <x v="1230"/>
    <n v="0"/>
    <n v="25000"/>
    <n v="0"/>
    <n v="0"/>
    <n v="0"/>
    <n v="0.39900000000000002"/>
    <s v="Low"/>
    <n v="9975"/>
    <m/>
    <m/>
    <m/>
    <m/>
    <m/>
    <m/>
    <m/>
    <m/>
    <m/>
  </r>
  <r>
    <s v="DIVIDENDO US$ 0,098701"/>
    <d v="2020-12-14T00:00:00"/>
    <x v="89"/>
    <s v="US$"/>
    <x v="1167"/>
    <n v="0"/>
    <n v="100000"/>
    <n v="0"/>
    <n v="0"/>
    <n v="0"/>
    <n v="9.9000000000000005E-2"/>
    <s v="Low"/>
    <n v="9900"/>
    <m/>
    <m/>
    <m/>
    <m/>
    <m/>
    <m/>
    <m/>
    <m/>
    <m/>
  </r>
  <r>
    <s v="DIVIDENDO US$ 0,0979"/>
    <d v="2019-04-01T00:00:00"/>
    <x v="1235"/>
    <s v="US$"/>
    <x v="1119"/>
    <n v="0"/>
    <n v="100000"/>
    <n v="0"/>
    <n v="0"/>
    <n v="0"/>
    <n v="9.8000000000000004E-2"/>
    <s v="Low"/>
    <n v="9800"/>
    <m/>
    <m/>
    <m/>
    <m/>
    <m/>
    <m/>
    <m/>
    <m/>
    <m/>
  </r>
  <r>
    <s v="DIVIDENDO US$ 0,098"/>
    <d v="2015-03-02T00:00:00"/>
    <x v="1028"/>
    <s v="US$"/>
    <x v="1233"/>
    <n v="0"/>
    <n v="100000"/>
    <n v="0"/>
    <n v="0"/>
    <n v="0"/>
    <n v="9.8000000000000004E-2"/>
    <s v="Low"/>
    <n v="9800"/>
    <m/>
    <m/>
    <m/>
    <m/>
    <m/>
    <m/>
    <m/>
    <m/>
    <m/>
  </r>
  <r>
    <s v="DIVIDENDO US$ 0,097404"/>
    <d v="2021-03-25T00:00:00"/>
    <x v="500"/>
    <s v="US$"/>
    <x v="1096"/>
    <n v="0"/>
    <n v="100000"/>
    <n v="0"/>
    <n v="0"/>
    <n v="0"/>
    <n v="9.7000000000000003E-2"/>
    <s v="Low"/>
    <n v="9700"/>
    <m/>
    <m/>
    <m/>
    <m/>
    <m/>
    <m/>
    <m/>
    <m/>
    <m/>
  </r>
  <r>
    <s v="DIVIDENDO US$ 0,097264"/>
    <d v="2019-12-30T00:00:00"/>
    <x v="1101"/>
    <s v="US$"/>
    <x v="1126"/>
    <n v="0"/>
    <n v="100000"/>
    <n v="0"/>
    <n v="0"/>
    <n v="0"/>
    <n v="9.7000000000000003E-2"/>
    <s v="Low"/>
    <n v="9700"/>
    <m/>
    <m/>
    <m/>
    <m/>
    <m/>
    <m/>
    <m/>
    <m/>
    <m/>
  </r>
  <r>
    <s v="DIVIDENDO US$ 0,097"/>
    <d v="2015-05-01T00:00:00"/>
    <x v="641"/>
    <s v="US$"/>
    <x v="1233"/>
    <n v="0"/>
    <n v="100000"/>
    <n v="0"/>
    <n v="0"/>
    <n v="0"/>
    <n v="9.7000000000000003E-2"/>
    <s v="Low"/>
    <n v="9700"/>
    <m/>
    <m/>
    <m/>
    <m/>
    <m/>
    <m/>
    <m/>
    <m/>
    <m/>
  </r>
  <r>
    <s v="DIVIDENDO US$ 0,0961"/>
    <d v="2018-06-01T00:00:00"/>
    <x v="762"/>
    <s v="US$"/>
    <x v="1233"/>
    <n v="0"/>
    <n v="100000"/>
    <n v="0"/>
    <n v="0"/>
    <n v="0"/>
    <n v="9.6000000000000002E-2"/>
    <s v="Low"/>
    <n v="9600"/>
    <m/>
    <m/>
    <m/>
    <m/>
    <m/>
    <m/>
    <m/>
    <m/>
    <m/>
  </r>
  <r>
    <s v="DIVIDENDO US$ 0,0955"/>
    <d v="2014-12-29T00:00:00"/>
    <x v="1209"/>
    <s v="US$"/>
    <x v="1233"/>
    <n v="0"/>
    <n v="100000"/>
    <n v="0"/>
    <n v="0"/>
    <n v="0"/>
    <n v="9.6000000000000002E-2"/>
    <s v="Low"/>
    <n v="9600"/>
    <m/>
    <m/>
    <m/>
    <m/>
    <m/>
    <m/>
    <m/>
    <m/>
    <m/>
  </r>
  <r>
    <s v="DIVIDENDO US$ 0,1896"/>
    <d v="2019-06-03T00:00:00"/>
    <x v="690"/>
    <s v="US$"/>
    <x v="1233"/>
    <n v="0"/>
    <n v="50000"/>
    <n v="0"/>
    <n v="0"/>
    <n v="0"/>
    <n v="0.19"/>
    <s v="Low"/>
    <n v="9500"/>
    <m/>
    <m/>
    <m/>
    <m/>
    <m/>
    <m/>
    <m/>
    <m/>
    <m/>
  </r>
  <r>
    <s v="DIVIDENDO US$ 0,094904"/>
    <d v="2017-12-19T00:00:00"/>
    <x v="951"/>
    <s v="US$"/>
    <x v="1103"/>
    <n v="0"/>
    <n v="100000"/>
    <n v="0"/>
    <n v="0"/>
    <n v="0"/>
    <n v="9.5000000000000001E-2"/>
    <s v="Low"/>
    <n v="9500"/>
    <m/>
    <m/>
    <m/>
    <m/>
    <m/>
    <m/>
    <m/>
    <m/>
    <m/>
  </r>
  <r>
    <s v="DIVIDENDO US$ 0,38"/>
    <d v="2016-12-19T00:00:00"/>
    <x v="894"/>
    <s v="US$"/>
    <x v="1175"/>
    <n v="0"/>
    <n v="25000"/>
    <n v="0"/>
    <n v="0"/>
    <n v="0"/>
    <n v="0.38"/>
    <s v="Low"/>
    <n v="9500"/>
    <m/>
    <m/>
    <m/>
    <m/>
    <m/>
    <m/>
    <m/>
    <m/>
    <m/>
  </r>
  <r>
    <s v="DIVIDENDO US$ 0,094432"/>
    <d v="2018-04-02T00:00:00"/>
    <x v="522"/>
    <s v="US$"/>
    <x v="1216"/>
    <n v="0"/>
    <n v="100000"/>
    <n v="0"/>
    <n v="0"/>
    <n v="0"/>
    <n v="9.4E-2"/>
    <s v="Low"/>
    <n v="9400"/>
    <m/>
    <m/>
    <m/>
    <m/>
    <m/>
    <m/>
    <m/>
    <m/>
    <m/>
  </r>
  <r>
    <s v="DIVIDENDO US$ 0,094086"/>
    <d v="2017-12-21T00:00:00"/>
    <x v="873"/>
    <s v="US$"/>
    <x v="1216"/>
    <n v="0"/>
    <n v="100000"/>
    <n v="0"/>
    <n v="0"/>
    <n v="0"/>
    <n v="9.4E-2"/>
    <s v="Low"/>
    <n v="9400"/>
    <m/>
    <m/>
    <m/>
    <m/>
    <m/>
    <m/>
    <m/>
    <m/>
    <m/>
  </r>
  <r>
    <s v="DIVIDENDO US$ 0,0932"/>
    <d v="2019-06-03T00:00:00"/>
    <x v="690"/>
    <s v="US$"/>
    <x v="1119"/>
    <n v="0"/>
    <n v="100000"/>
    <n v="0"/>
    <n v="0"/>
    <n v="0"/>
    <n v="9.2999999999999999E-2"/>
    <s v="Low"/>
    <n v="9300"/>
    <m/>
    <m/>
    <m/>
    <m/>
    <m/>
    <m/>
    <m/>
    <m/>
    <m/>
  </r>
  <r>
    <s v="DIVIDENDO US$ 0,0931"/>
    <d v="2018-08-01T00:00:00"/>
    <x v="1086"/>
    <s v="US$"/>
    <x v="1233"/>
    <n v="0"/>
    <n v="100000"/>
    <n v="0"/>
    <n v="0"/>
    <n v="0"/>
    <n v="9.2999999999999999E-2"/>
    <s v="Low"/>
    <n v="9300"/>
    <m/>
    <m/>
    <m/>
    <m/>
    <m/>
    <m/>
    <m/>
    <m/>
    <m/>
  </r>
  <r>
    <s v="DIVIDENDO US$ 0,1846"/>
    <d v="2019-10-01T00:00:00"/>
    <x v="611"/>
    <s v="US$"/>
    <x v="1233"/>
    <n v="0"/>
    <n v="50000"/>
    <n v="0"/>
    <n v="0"/>
    <n v="0"/>
    <n v="0.185"/>
    <s v="Low"/>
    <n v="9250"/>
    <m/>
    <m/>
    <m/>
    <m/>
    <m/>
    <m/>
    <m/>
    <m/>
    <m/>
  </r>
  <r>
    <s v="DIVIDENDO PROV 0 US$ 0,1842"/>
    <d v="2019-02-01T00:00:00"/>
    <x v="1237"/>
    <s v="US$"/>
    <x v="1233"/>
    <n v="0"/>
    <n v="50000"/>
    <n v="0"/>
    <n v="0"/>
    <n v="0"/>
    <n v="0.184"/>
    <s v="Low"/>
    <n v="9200"/>
    <m/>
    <m/>
    <m/>
    <m/>
    <m/>
    <m/>
    <m/>
    <m/>
    <m/>
  </r>
  <r>
    <s v="DIVIDENDO US$ 0,0917"/>
    <d v="2018-04-02T00:00:00"/>
    <x v="522"/>
    <s v="US$"/>
    <x v="1233"/>
    <n v="0"/>
    <n v="100000"/>
    <n v="0"/>
    <n v="0"/>
    <n v="0"/>
    <n v="9.1999999999999998E-2"/>
    <s v="Low"/>
    <n v="9200"/>
    <m/>
    <m/>
    <m/>
    <m/>
    <m/>
    <m/>
    <m/>
    <m/>
    <m/>
  </r>
  <r>
    <s v="DIVIDENDO US$ 0,091755"/>
    <d v="2017-12-21T00:00:00"/>
    <x v="873"/>
    <s v="US$"/>
    <x v="1210"/>
    <n v="0"/>
    <n v="100000"/>
    <n v="0"/>
    <n v="0"/>
    <n v="0"/>
    <n v="9.1999999999999998E-2"/>
    <s v="Low"/>
    <n v="9200"/>
    <m/>
    <m/>
    <m/>
    <m/>
    <m/>
    <m/>
    <m/>
    <m/>
    <m/>
  </r>
  <r>
    <s v="DIVIDENDO US$ 0,0921"/>
    <d v="2017-10-31T00:00:00"/>
    <x v="561"/>
    <s v="US$"/>
    <x v="1233"/>
    <n v="0"/>
    <n v="100000"/>
    <n v="0"/>
    <n v="0"/>
    <n v="0"/>
    <n v="9.1999999999999998E-2"/>
    <s v="Low"/>
    <n v="9200"/>
    <m/>
    <m/>
    <m/>
    <m/>
    <m/>
    <m/>
    <m/>
    <m/>
    <m/>
  </r>
  <r>
    <s v="DIVIDENDO US$ 0,092"/>
    <d v="2017-07-03T00:00:00"/>
    <x v="1401"/>
    <s v="US$"/>
    <x v="1119"/>
    <n v="0"/>
    <n v="100000"/>
    <n v="0"/>
    <n v="0"/>
    <n v="0"/>
    <n v="9.1999999999999998E-2"/>
    <s v="Low"/>
    <n v="9200"/>
    <m/>
    <m/>
    <m/>
    <m/>
    <m/>
    <m/>
    <m/>
    <m/>
    <m/>
  </r>
  <r>
    <s v="DIVIDENDO US$ 0,091809"/>
    <d v="2016-06-22T00:00:00"/>
    <x v="954"/>
    <s v="US$"/>
    <x v="1230"/>
    <n v="0"/>
    <n v="100000"/>
    <n v="0"/>
    <n v="0"/>
    <n v="0"/>
    <n v="9.1999999999999998E-2"/>
    <s v="Low"/>
    <n v="9200"/>
    <m/>
    <m/>
    <m/>
    <m/>
    <m/>
    <m/>
    <m/>
    <m/>
    <m/>
  </r>
  <r>
    <s v="DIVIDENDO US$ 0,1832"/>
    <d v="2019-04-01T00:00:00"/>
    <x v="1235"/>
    <s v="US$"/>
    <x v="1233"/>
    <n v="0"/>
    <n v="50000"/>
    <n v="0"/>
    <n v="0"/>
    <n v="0"/>
    <n v="0.183"/>
    <s v="Low"/>
    <n v="9150"/>
    <m/>
    <m/>
    <m/>
    <m/>
    <m/>
    <m/>
    <m/>
    <m/>
    <m/>
  </r>
  <r>
    <s v="DIVIDENDO US$ 0,091183"/>
    <d v="2020-04-30T00:00:00"/>
    <x v="206"/>
    <s v="US$"/>
    <x v="1210"/>
    <n v="0"/>
    <n v="100000"/>
    <n v="0"/>
    <n v="0"/>
    <n v="0"/>
    <n v="9.0999999999999998E-2"/>
    <s v="Low"/>
    <n v="9100"/>
    <m/>
    <m/>
    <m/>
    <m/>
    <m/>
    <m/>
    <m/>
    <m/>
    <m/>
  </r>
  <r>
    <s v="DIVIDENDO US$ 0,1822"/>
    <d v="2019-04-24T00:00:00"/>
    <x v="185"/>
    <s v="US$"/>
    <x v="1233"/>
    <n v="0"/>
    <n v="50000"/>
    <n v="0"/>
    <n v="0"/>
    <n v="0"/>
    <n v="0.182"/>
    <s v="Low"/>
    <n v="9100"/>
    <m/>
    <m/>
    <m/>
    <m/>
    <m/>
    <m/>
    <m/>
    <m/>
    <m/>
  </r>
  <r>
    <s v="DIVIDENDO US$ 0,1821"/>
    <d v="2018-12-27T00:00:00"/>
    <x v="1513"/>
    <s v="US$"/>
    <x v="1233"/>
    <n v="0"/>
    <n v="50000"/>
    <n v="0"/>
    <n v="0"/>
    <n v="0"/>
    <n v="0.182"/>
    <s v="Low"/>
    <n v="9100"/>
    <m/>
    <m/>
    <m/>
    <m/>
    <m/>
    <m/>
    <m/>
    <m/>
    <m/>
  </r>
  <r>
    <s v="DIVIDENDO US$ 0,09139"/>
    <d v="2018-11-03T00:00:00"/>
    <x v="1234"/>
    <s v="US$"/>
    <x v="1067"/>
    <n v="0"/>
    <n v="100000"/>
    <n v="0"/>
    <n v="0"/>
    <n v="0"/>
    <n v="9.0999999999999998E-2"/>
    <s v="Low"/>
    <n v="9100"/>
    <m/>
    <m/>
    <m/>
    <m/>
    <m/>
    <m/>
    <m/>
    <m/>
    <m/>
  </r>
  <r>
    <s v="DIVIDENDO US$ 0,0912"/>
    <d v="2018-04-24T00:00:00"/>
    <x v="166"/>
    <s v="US$"/>
    <x v="1233"/>
    <n v="0"/>
    <n v="100000"/>
    <n v="0"/>
    <n v="0"/>
    <n v="0"/>
    <n v="9.0999999999999998E-2"/>
    <s v="Low"/>
    <n v="9100"/>
    <m/>
    <m/>
    <m/>
    <m/>
    <m/>
    <m/>
    <m/>
    <m/>
    <m/>
  </r>
  <r>
    <s v="DIVIDENDO US$ 0,0911"/>
    <d v="2017-12-27T00:00:00"/>
    <x v="1527"/>
    <s v="US$"/>
    <x v="1119"/>
    <n v="0"/>
    <n v="100000"/>
    <n v="0"/>
    <n v="0"/>
    <n v="0"/>
    <n v="9.0999999999999998E-2"/>
    <s v="Low"/>
    <n v="9100"/>
    <m/>
    <m/>
    <m/>
    <m/>
    <m/>
    <m/>
    <m/>
    <m/>
    <m/>
  </r>
  <r>
    <s v="DIVIDENDO US$ 0,091098"/>
    <d v="2017-12-01T00:00:00"/>
    <x v="1161"/>
    <s v="US$"/>
    <x v="1210"/>
    <n v="0"/>
    <n v="100000"/>
    <n v="0"/>
    <n v="0"/>
    <n v="0"/>
    <n v="9.0999999999999998E-2"/>
    <s v="Low"/>
    <n v="9100"/>
    <m/>
    <m/>
    <m/>
    <m/>
    <m/>
    <m/>
    <m/>
    <m/>
    <m/>
  </r>
  <r>
    <s v="DIVIDENDO US$ 0,090545"/>
    <d v="2016-12-21T00:00:00"/>
    <x v="854"/>
    <s v="US$"/>
    <x v="1097"/>
    <n v="0"/>
    <n v="100000"/>
    <n v="0"/>
    <n v="0"/>
    <n v="0"/>
    <n v="9.0999999999999998E-2"/>
    <s v="Low"/>
    <n v="9100"/>
    <m/>
    <m/>
    <m/>
    <m/>
    <m/>
    <m/>
    <m/>
    <m/>
    <m/>
  </r>
  <r>
    <s v="DIVIDENDO US$ 0,0906"/>
    <d v="2015-04-01T00:00:00"/>
    <x v="1023"/>
    <s v="US$"/>
    <x v="1233"/>
    <n v="0"/>
    <n v="100000"/>
    <n v="0"/>
    <n v="0"/>
    <n v="0"/>
    <n v="9.0999999999999998E-2"/>
    <s v="Low"/>
    <n v="9100"/>
    <m/>
    <m/>
    <m/>
    <m/>
    <m/>
    <m/>
    <m/>
    <m/>
    <m/>
  </r>
  <r>
    <s v="DIVIDENDO US$ 0,1812"/>
    <d v="2019-10-30T00:00:00"/>
    <x v="513"/>
    <s v="US$"/>
    <x v="1233"/>
    <n v="0"/>
    <n v="50000"/>
    <n v="0"/>
    <n v="0"/>
    <n v="0"/>
    <n v="0.18099999999999999"/>
    <s v="Low"/>
    <n v="9050"/>
    <m/>
    <m/>
    <m/>
    <m/>
    <m/>
    <m/>
    <m/>
    <m/>
    <m/>
  </r>
  <r>
    <s v="DIVIDENDO PROV EURO 0,00881408"/>
    <d v="2020-10-06T00:00:00"/>
    <x v="425"/>
    <s v="EURO"/>
    <x v="838"/>
    <n v="0"/>
    <n v="1000000"/>
    <n v="0"/>
    <n v="0"/>
    <n v="0"/>
    <n v="8.9999999999999993E-3"/>
    <s v="Low"/>
    <n v="9000"/>
    <m/>
    <m/>
    <m/>
    <m/>
    <m/>
    <m/>
    <m/>
    <m/>
    <m/>
  </r>
  <r>
    <s v="DIVIDENDO PROV US$ 0,00903178960046360"/>
    <d v="2019-07-23T00:00:00"/>
    <x v="796"/>
    <s v="US$"/>
    <x v="892"/>
    <n v="0"/>
    <n v="1000000"/>
    <n v="0"/>
    <n v="0"/>
    <n v="0"/>
    <n v="8.9999999999999993E-3"/>
    <s v="Low"/>
    <n v="9000"/>
    <m/>
    <m/>
    <m/>
    <m/>
    <m/>
    <m/>
    <m/>
    <m/>
    <m/>
  </r>
  <r>
    <s v="DIVIDENDO US$ 0,009174569"/>
    <d v="2018-07-24T00:00:00"/>
    <x v="1538"/>
    <s v="US$"/>
    <x v="892"/>
    <n v="0"/>
    <n v="1000000"/>
    <n v="0"/>
    <n v="0"/>
    <n v="0"/>
    <n v="8.9999999999999993E-3"/>
    <s v="Low"/>
    <n v="9000"/>
    <m/>
    <m/>
    <m/>
    <m/>
    <m/>
    <m/>
    <m/>
    <m/>
    <m/>
  </r>
  <r>
    <s v="DIVIDENDO US$ 0,090102"/>
    <d v="2017-10-31T00:00:00"/>
    <x v="561"/>
    <s v="US$"/>
    <x v="1210"/>
    <n v="0"/>
    <n v="100000"/>
    <n v="0"/>
    <n v="0"/>
    <n v="0"/>
    <n v="0.09"/>
    <s v="Low"/>
    <n v="9000"/>
    <m/>
    <m/>
    <m/>
    <m/>
    <m/>
    <m/>
    <m/>
    <m/>
    <m/>
  </r>
  <r>
    <s v="DIVIDENDO US$ 0,008942049"/>
    <d v="2017-10-20T00:00:00"/>
    <x v="398"/>
    <s v="US$"/>
    <x v="892"/>
    <n v="0"/>
    <n v="1000000"/>
    <n v="0"/>
    <n v="0"/>
    <n v="0"/>
    <n v="8.9999999999999993E-3"/>
    <s v="Low"/>
    <n v="9000"/>
    <m/>
    <m/>
    <m/>
    <m/>
    <m/>
    <m/>
    <m/>
    <m/>
    <m/>
  </r>
  <r>
    <s v="DIVIDENDO US$ 0,09"/>
    <d v="2016-11-08T00:00:00"/>
    <x v="627"/>
    <s v="US$"/>
    <x v="1243"/>
    <n v="0"/>
    <n v="100000"/>
    <n v="0"/>
    <n v="0"/>
    <n v="0"/>
    <n v="0.09"/>
    <s v="Low"/>
    <n v="9000"/>
    <m/>
    <m/>
    <m/>
    <m/>
    <m/>
    <m/>
    <m/>
    <m/>
    <m/>
  </r>
  <r>
    <s v="DIVIDENDO US$ 0,09"/>
    <d v="2015-09-01T00:00:00"/>
    <x v="820"/>
    <s v="US$"/>
    <x v="1233"/>
    <n v="0"/>
    <n v="100000"/>
    <n v="0"/>
    <n v="0"/>
    <n v="0"/>
    <n v="0.09"/>
    <s v="Low"/>
    <n v="9000"/>
    <m/>
    <m/>
    <m/>
    <m/>
    <m/>
    <m/>
    <m/>
    <m/>
    <m/>
  </r>
  <r>
    <s v="DIVIDENDO US$ 0,09"/>
    <d v="2015-07-01T00:00:00"/>
    <x v="1183"/>
    <s v="US$"/>
    <x v="1233"/>
    <n v="0"/>
    <n v="100000"/>
    <n v="0"/>
    <n v="0"/>
    <n v="0"/>
    <n v="0.09"/>
    <s v="Low"/>
    <n v="9000"/>
    <m/>
    <m/>
    <m/>
    <m/>
    <m/>
    <m/>
    <m/>
    <m/>
    <m/>
  </r>
  <r>
    <s v="DIVIDENDO US$ 0,0885"/>
    <d v="2019-12-30T00:00:00"/>
    <x v="1101"/>
    <s v="US$"/>
    <x v="1119"/>
    <n v="0"/>
    <n v="100000"/>
    <n v="0"/>
    <n v="0"/>
    <n v="0"/>
    <n v="8.8999999999999996E-2"/>
    <s v="Low"/>
    <n v="8900"/>
    <m/>
    <m/>
    <m/>
    <m/>
    <m/>
    <m/>
    <m/>
    <m/>
    <m/>
  </r>
  <r>
    <s v="DIVIDENDO US$ 0,0887"/>
    <d v="2018-07-02T00:00:00"/>
    <x v="1236"/>
    <s v="US$"/>
    <x v="1233"/>
    <n v="0"/>
    <n v="100000"/>
    <n v="0"/>
    <n v="0"/>
    <n v="0"/>
    <n v="8.8999999999999996E-2"/>
    <s v="Low"/>
    <n v="8900"/>
    <m/>
    <m/>
    <m/>
    <m/>
    <m/>
    <m/>
    <m/>
    <m/>
    <m/>
  </r>
  <r>
    <s v="DIVIDENDO US$ 0,0894"/>
    <d v="2017-10-02T00:00:00"/>
    <x v="389"/>
    <s v="US$"/>
    <x v="1233"/>
    <n v="0"/>
    <n v="100000"/>
    <n v="0"/>
    <n v="0"/>
    <n v="0"/>
    <n v="8.8999999999999996E-2"/>
    <s v="Low"/>
    <n v="8900"/>
    <m/>
    <m/>
    <m/>
    <m/>
    <m/>
    <m/>
    <m/>
    <m/>
    <m/>
  </r>
  <r>
    <s v="DIVIDENDO US$ 0,0892"/>
    <d v="2017-06-01T00:00:00"/>
    <x v="932"/>
    <s v="US$"/>
    <x v="1119"/>
    <n v="0"/>
    <n v="100000"/>
    <n v="0"/>
    <n v="0"/>
    <n v="0"/>
    <n v="8.8999999999999996E-2"/>
    <s v="Low"/>
    <n v="8900"/>
    <m/>
    <m/>
    <m/>
    <m/>
    <m/>
    <m/>
    <m/>
    <m/>
    <m/>
  </r>
  <r>
    <s v="DIVIDENDO US$ 0,0894"/>
    <d v="2017-06-01T00:00:00"/>
    <x v="932"/>
    <s v="US$"/>
    <x v="1233"/>
    <n v="0"/>
    <n v="100000"/>
    <n v="0"/>
    <n v="0"/>
    <n v="0"/>
    <n v="8.8999999999999996E-2"/>
    <s v="Low"/>
    <n v="8900"/>
    <m/>
    <m/>
    <m/>
    <m/>
    <m/>
    <m/>
    <m/>
    <m/>
    <m/>
  </r>
  <r>
    <s v="DIVIDENDO US$ 0,0887"/>
    <d v="2017-04-03T00:00:00"/>
    <x v="1441"/>
    <s v="US$"/>
    <x v="1119"/>
    <n v="0"/>
    <n v="100000"/>
    <n v="0"/>
    <n v="0"/>
    <n v="0"/>
    <n v="8.8999999999999996E-2"/>
    <s v="Low"/>
    <n v="8900"/>
    <m/>
    <m/>
    <m/>
    <m/>
    <m/>
    <m/>
    <m/>
    <m/>
    <m/>
  </r>
  <r>
    <s v="DIVIDENDO US$ 0,088637"/>
    <d v="2016-12-21T00:00:00"/>
    <x v="854"/>
    <s v="US$"/>
    <x v="1213"/>
    <n v="0"/>
    <n v="100000"/>
    <n v="0"/>
    <n v="0"/>
    <n v="0"/>
    <n v="8.8999999999999996E-2"/>
    <s v="Low"/>
    <n v="8900"/>
    <m/>
    <m/>
    <m/>
    <m/>
    <m/>
    <m/>
    <m/>
    <m/>
    <m/>
  </r>
  <r>
    <s v="DIVIDENDO US$ 0,089"/>
    <d v="2016-05-02T00:00:00"/>
    <x v="128"/>
    <s v="US$"/>
    <x v="1233"/>
    <n v="0"/>
    <n v="100000"/>
    <n v="0"/>
    <n v="0"/>
    <n v="0"/>
    <n v="8.8999999999999996E-2"/>
    <s v="Low"/>
    <n v="8900"/>
    <m/>
    <m/>
    <m/>
    <m/>
    <m/>
    <m/>
    <m/>
    <m/>
    <m/>
  </r>
  <r>
    <s v="DIVIDENDO US$ 0,0888"/>
    <d v="2015-11-02T00:00:00"/>
    <x v="916"/>
    <s v="US$"/>
    <x v="1119"/>
    <n v="0"/>
    <n v="100000"/>
    <n v="0"/>
    <n v="0"/>
    <n v="0"/>
    <n v="8.8999999999999996E-2"/>
    <s v="Low"/>
    <n v="8900"/>
    <m/>
    <m/>
    <m/>
    <m/>
    <m/>
    <m/>
    <m/>
    <m/>
    <m/>
  </r>
  <r>
    <s v="DIVIDENDO US$ 0,089"/>
    <d v="2015-08-03T00:00:00"/>
    <x v="1468"/>
    <s v="US$"/>
    <x v="1119"/>
    <n v="0"/>
    <n v="100000"/>
    <n v="0"/>
    <n v="0"/>
    <n v="0"/>
    <n v="8.8999999999999996E-2"/>
    <s v="Low"/>
    <n v="8900"/>
    <m/>
    <m/>
    <m/>
    <m/>
    <m/>
    <m/>
    <m/>
    <m/>
    <m/>
  </r>
  <r>
    <s v="DIVIDENDO US$ 0,089"/>
    <d v="2015-06-01T00:00:00"/>
    <x v="945"/>
    <s v="US$"/>
    <x v="1233"/>
    <n v="0"/>
    <n v="100000"/>
    <n v="0"/>
    <n v="0"/>
    <n v="0"/>
    <n v="8.8999999999999996E-2"/>
    <s v="Low"/>
    <n v="8900"/>
    <m/>
    <m/>
    <m/>
    <m/>
    <m/>
    <m/>
    <m/>
    <m/>
    <m/>
  </r>
  <r>
    <s v="DIVIDENDO US$ 0,1768"/>
    <d v="2018-11-03T00:00:00"/>
    <x v="1234"/>
    <s v="US$"/>
    <x v="1233"/>
    <n v="0"/>
    <n v="50000"/>
    <n v="0"/>
    <n v="0"/>
    <n v="0"/>
    <n v="0.17699999999999999"/>
    <s v="Low"/>
    <n v="8850"/>
    <m/>
    <m/>
    <m/>
    <m/>
    <m/>
    <m/>
    <m/>
    <m/>
    <m/>
  </r>
  <r>
    <s v="DIVIDENDO US$ 0,0876"/>
    <d v="2020-02-03T00:00:00"/>
    <x v="125"/>
    <s v="US$"/>
    <x v="1119"/>
    <n v="0"/>
    <n v="100000"/>
    <n v="0"/>
    <n v="0"/>
    <n v="0"/>
    <n v="8.7999999999999995E-2"/>
    <s v="Low"/>
    <n v="8800"/>
    <m/>
    <m/>
    <m/>
    <m/>
    <m/>
    <m/>
    <m/>
    <m/>
    <m/>
  </r>
  <r>
    <s v="DIVIDENDO US$ 0,0878"/>
    <d v="2019-02-01T00:00:00"/>
    <x v="1237"/>
    <s v="US$"/>
    <x v="1119"/>
    <n v="0"/>
    <n v="100000"/>
    <n v="0"/>
    <n v="0"/>
    <n v="0"/>
    <n v="8.7999999999999995E-2"/>
    <s v="Low"/>
    <n v="8800"/>
    <m/>
    <m/>
    <m/>
    <m/>
    <m/>
    <m/>
    <m/>
    <m/>
    <m/>
  </r>
  <r>
    <s v="DIVIDENDO US$ 0,088"/>
    <d v="2018-12-20T00:00:00"/>
    <x v="815"/>
    <s v="US$"/>
    <x v="1194"/>
    <n v="0"/>
    <n v="100000"/>
    <n v="0"/>
    <n v="0"/>
    <n v="0"/>
    <n v="8.7999999999999995E-2"/>
    <s v="Low"/>
    <n v="8800"/>
    <m/>
    <m/>
    <m/>
    <m/>
    <m/>
    <m/>
    <m/>
    <m/>
    <m/>
  </r>
  <r>
    <s v="DIVIDENDO US$ 0,1761"/>
    <d v="2018-12-03T00:00:00"/>
    <x v="967"/>
    <s v="US$"/>
    <x v="1233"/>
    <n v="0"/>
    <n v="50000"/>
    <n v="0"/>
    <n v="0"/>
    <n v="0"/>
    <n v="0.17599999999999999"/>
    <s v="Low"/>
    <n v="8800"/>
    <m/>
    <m/>
    <m/>
    <m/>
    <m/>
    <m/>
    <m/>
    <m/>
    <m/>
  </r>
  <r>
    <s v="DIVIDENDO US$ 0,087724"/>
    <d v="2015-12-21T00:00:00"/>
    <x v="958"/>
    <s v="US$"/>
    <x v="1230"/>
    <n v="0"/>
    <n v="100000"/>
    <n v="0"/>
    <n v="0"/>
    <n v="0"/>
    <n v="8.7999999999999995E-2"/>
    <s v="Low"/>
    <n v="8800"/>
    <m/>
    <m/>
    <m/>
    <m/>
    <m/>
    <m/>
    <m/>
    <m/>
    <m/>
  </r>
  <r>
    <s v="DIVIDENDO US$ 0,350854"/>
    <d v="2017-06-20T00:00:00"/>
    <x v="413"/>
    <s v="US$"/>
    <x v="938"/>
    <n v="0"/>
    <n v="25000"/>
    <n v="0"/>
    <n v="0"/>
    <n v="0"/>
    <n v="0.35099999999999998"/>
    <s v="Low"/>
    <n v="8775"/>
    <m/>
    <m/>
    <m/>
    <m/>
    <m/>
    <m/>
    <m/>
    <m/>
    <m/>
  </r>
  <r>
    <s v="DIVIDENDO US$ 0,087"/>
    <d v="2018-03-01T00:00:00"/>
    <x v="1249"/>
    <s v="US$"/>
    <x v="1233"/>
    <n v="0"/>
    <n v="100000"/>
    <n v="0"/>
    <n v="0"/>
    <n v="0"/>
    <n v="8.6999999999999994E-2"/>
    <s v="Low"/>
    <n v="8700"/>
    <m/>
    <m/>
    <m/>
    <m/>
    <m/>
    <m/>
    <m/>
    <m/>
    <m/>
  </r>
  <r>
    <s v="DIVIDENDO US$ 0,0868"/>
    <d v="2018-02-01T00:00:00"/>
    <x v="1146"/>
    <s v="US$"/>
    <x v="1233"/>
    <n v="0"/>
    <n v="100000"/>
    <n v="0"/>
    <n v="0"/>
    <n v="0"/>
    <n v="8.6999999999999994E-2"/>
    <s v="Low"/>
    <n v="8700"/>
    <m/>
    <m/>
    <m/>
    <m/>
    <m/>
    <m/>
    <m/>
    <m/>
    <m/>
  </r>
  <r>
    <s v="DIVIDENDO US$ 0,0872"/>
    <d v="2017-08-01T00:00:00"/>
    <x v="578"/>
    <s v="US$"/>
    <x v="1119"/>
    <n v="0"/>
    <n v="100000"/>
    <n v="0"/>
    <n v="0"/>
    <n v="0"/>
    <n v="8.6999999999999994E-2"/>
    <s v="Low"/>
    <n v="8700"/>
    <m/>
    <m/>
    <m/>
    <m/>
    <m/>
    <m/>
    <m/>
    <m/>
    <m/>
  </r>
  <r>
    <s v="DIVIDENDO US$ 0,0868"/>
    <d v="2017-08-01T00:00:00"/>
    <x v="578"/>
    <s v="US$"/>
    <x v="1233"/>
    <n v="0"/>
    <n v="100000"/>
    <n v="0"/>
    <n v="0"/>
    <n v="0"/>
    <n v="8.6999999999999994E-2"/>
    <s v="Low"/>
    <n v="8700"/>
    <m/>
    <m/>
    <m/>
    <m/>
    <m/>
    <m/>
    <m/>
    <m/>
    <m/>
  </r>
  <r>
    <s v="DIVIDENDO US$ 0,348255"/>
    <d v="2017-06-20T00:00:00"/>
    <x v="413"/>
    <s v="US$"/>
    <x v="1230"/>
    <n v="0"/>
    <n v="25000"/>
    <n v="0"/>
    <n v="0"/>
    <n v="0"/>
    <n v="0.34799999999999998"/>
    <s v="Low"/>
    <n v="8700"/>
    <m/>
    <m/>
    <m/>
    <m/>
    <m/>
    <m/>
    <m/>
    <m/>
    <m/>
  </r>
  <r>
    <s v="DIVIDENDO US$ 0,087481"/>
    <d v="2016-12-21T00:00:00"/>
    <x v="854"/>
    <s v="US$"/>
    <x v="1103"/>
    <n v="0"/>
    <n v="100000"/>
    <n v="0"/>
    <n v="0"/>
    <n v="0"/>
    <n v="8.6999999999999994E-2"/>
    <s v="Low"/>
    <n v="8700"/>
    <m/>
    <m/>
    <m/>
    <m/>
    <m/>
    <m/>
    <m/>
    <m/>
    <m/>
  </r>
  <r>
    <s v="DIVIDENDO US$ 0,087"/>
    <d v="2016-06-01T00:00:00"/>
    <x v="1353"/>
    <s v="US$"/>
    <x v="1233"/>
    <n v="0"/>
    <n v="100000"/>
    <n v="0"/>
    <n v="0"/>
    <n v="0"/>
    <n v="8.6999999999999994E-2"/>
    <s v="Low"/>
    <n v="8700"/>
    <m/>
    <m/>
    <m/>
    <m/>
    <m/>
    <m/>
    <m/>
    <m/>
    <m/>
  </r>
  <r>
    <s v="DIVIDENDO US$ 0,0873"/>
    <d v="2015-08-03T00:00:00"/>
    <x v="1468"/>
    <s v="US$"/>
    <x v="1233"/>
    <n v="0"/>
    <n v="100000"/>
    <n v="0"/>
    <n v="0"/>
    <n v="0"/>
    <n v="8.6999999999999994E-2"/>
    <s v="Low"/>
    <n v="8700"/>
    <m/>
    <m/>
    <m/>
    <m/>
    <m/>
    <m/>
    <m/>
    <m/>
    <m/>
  </r>
  <r>
    <s v="DIVIDENDO US$ 0,0873"/>
    <d v="2014-12-29T00:00:00"/>
    <x v="1209"/>
    <s v="US$"/>
    <x v="1119"/>
    <n v="0"/>
    <n v="100000"/>
    <n v="0"/>
    <n v="0"/>
    <n v="0"/>
    <n v="8.6999999999999994E-2"/>
    <s v="Low"/>
    <n v="8700"/>
    <m/>
    <m/>
    <m/>
    <m/>
    <m/>
    <m/>
    <m/>
    <m/>
    <m/>
  </r>
  <r>
    <s v="DIVIDENDO US$ 0,0862"/>
    <d v="2019-12-02T00:00:00"/>
    <x v="1239"/>
    <s v="US$"/>
    <x v="1119"/>
    <n v="0"/>
    <n v="100000"/>
    <n v="0"/>
    <n v="0"/>
    <n v="0"/>
    <n v="8.5999999999999993E-2"/>
    <s v="Low"/>
    <n v="8600"/>
    <m/>
    <m/>
    <m/>
    <m/>
    <m/>
    <m/>
    <m/>
    <m/>
    <m/>
  </r>
  <r>
    <s v="DIVIDENDO US$ 0,0856"/>
    <d v="2019-04-24T00:00:00"/>
    <x v="185"/>
    <s v="US$"/>
    <x v="1119"/>
    <n v="0"/>
    <n v="100000"/>
    <n v="0"/>
    <n v="0"/>
    <n v="0"/>
    <n v="8.5999999999999993E-2"/>
    <s v="Low"/>
    <n v="8600"/>
    <m/>
    <m/>
    <m/>
    <m/>
    <m/>
    <m/>
    <m/>
    <m/>
    <m/>
  </r>
  <r>
    <s v="DIVIDENDO US$ 0,0861"/>
    <d v="2018-09-04T00:00:00"/>
    <x v="571"/>
    <s v="US$"/>
    <x v="1233"/>
    <n v="0"/>
    <n v="100000"/>
    <n v="0"/>
    <n v="0"/>
    <n v="0"/>
    <n v="8.5999999999999993E-2"/>
    <s v="Low"/>
    <n v="8600"/>
    <m/>
    <m/>
    <m/>
    <m/>
    <m/>
    <m/>
    <m/>
    <m/>
    <m/>
  </r>
  <r>
    <s v="DIVIDENDO US$ 0,086349"/>
    <d v="2018-03-01T00:00:00"/>
    <x v="1249"/>
    <s v="US$"/>
    <x v="1216"/>
    <n v="0"/>
    <n v="100000"/>
    <n v="0"/>
    <n v="0"/>
    <n v="0"/>
    <n v="8.5999999999999993E-2"/>
    <s v="Low"/>
    <n v="8600"/>
    <m/>
    <m/>
    <m/>
    <m/>
    <m/>
    <m/>
    <m/>
    <m/>
    <m/>
  </r>
  <r>
    <s v="DIVIDENDO US$ 0,086192"/>
    <d v="2018-02-01T00:00:00"/>
    <x v="1146"/>
    <s v="US$"/>
    <x v="1216"/>
    <n v="0"/>
    <n v="100000"/>
    <n v="0"/>
    <n v="0"/>
    <n v="0"/>
    <n v="8.5999999999999993E-2"/>
    <s v="Low"/>
    <n v="8600"/>
    <m/>
    <m/>
    <m/>
    <m/>
    <m/>
    <m/>
    <m/>
    <m/>
    <m/>
  </r>
  <r>
    <s v="DIVIDENDO US$ 0,086"/>
    <d v="2016-02-01T00:00:00"/>
    <x v="966"/>
    <s v="US$"/>
    <x v="1233"/>
    <n v="0"/>
    <n v="100000"/>
    <n v="0"/>
    <n v="0"/>
    <n v="0"/>
    <n v="8.5999999999999993E-2"/>
    <s v="Low"/>
    <n v="8600"/>
    <m/>
    <m/>
    <m/>
    <m/>
    <m/>
    <m/>
    <m/>
    <m/>
    <m/>
  </r>
  <r>
    <s v="DIVIDENDO US$ 0,0861"/>
    <d v="2015-02-02T00:00:00"/>
    <x v="506"/>
    <s v="US$"/>
    <x v="1233"/>
    <n v="0"/>
    <n v="100000"/>
    <n v="0"/>
    <n v="0"/>
    <n v="0"/>
    <n v="8.5999999999999993E-2"/>
    <s v="Low"/>
    <n v="8600"/>
    <m/>
    <m/>
    <m/>
    <m/>
    <m/>
    <m/>
    <m/>
    <m/>
    <m/>
  </r>
  <r>
    <s v="DIVIDENDO US$ 0,0849"/>
    <d v="2020-04-01T00:00:00"/>
    <x v="525"/>
    <s v="US$"/>
    <x v="1119"/>
    <n v="0"/>
    <n v="100000"/>
    <n v="0"/>
    <n v="0"/>
    <n v="0"/>
    <n v="8.5000000000000006E-2"/>
    <s v="Low"/>
    <n v="8500"/>
    <m/>
    <m/>
    <m/>
    <m/>
    <m/>
    <m/>
    <m/>
    <m/>
    <m/>
  </r>
  <r>
    <s v="DIVIDENDO US$ 0,0848"/>
    <d v="2019-10-30T00:00:00"/>
    <x v="513"/>
    <s v="US$"/>
    <x v="1119"/>
    <n v="0"/>
    <n v="100000"/>
    <n v="0"/>
    <n v="0"/>
    <n v="0"/>
    <n v="8.5000000000000006E-2"/>
    <s v="Low"/>
    <n v="8500"/>
    <m/>
    <m/>
    <m/>
    <m/>
    <m/>
    <m/>
    <m/>
    <m/>
    <m/>
  </r>
  <r>
    <s v="DIVIDENDO US$ 0,17"/>
    <d v="2019-07-01T00:00:00"/>
    <x v="1092"/>
    <s v="US$"/>
    <x v="1233"/>
    <n v="0"/>
    <n v="50000"/>
    <n v="0"/>
    <n v="0"/>
    <n v="0"/>
    <n v="0.17"/>
    <s v="Low"/>
    <n v="8500"/>
    <m/>
    <m/>
    <m/>
    <m/>
    <m/>
    <m/>
    <m/>
    <m/>
    <m/>
  </r>
  <r>
    <s v="DIVIDENDO US$ 0,0852"/>
    <d v="2017-12-01T00:00:00"/>
    <x v="1161"/>
    <s v="US$"/>
    <x v="1233"/>
    <n v="0"/>
    <n v="100000"/>
    <n v="0"/>
    <n v="0"/>
    <n v="0"/>
    <n v="8.5000000000000006E-2"/>
    <s v="Low"/>
    <n v="8500"/>
    <m/>
    <m/>
    <m/>
    <m/>
    <m/>
    <m/>
    <m/>
    <m/>
    <m/>
  </r>
  <r>
    <s v="DIVIDENDO US$ 0,085"/>
    <d v="2017-09-01T00:00:00"/>
    <x v="1305"/>
    <s v="US$"/>
    <x v="1233"/>
    <n v="0"/>
    <n v="100000"/>
    <n v="0"/>
    <n v="0"/>
    <n v="0"/>
    <n v="8.5000000000000006E-2"/>
    <s v="Low"/>
    <n v="8500"/>
    <m/>
    <m/>
    <m/>
    <m/>
    <m/>
    <m/>
    <m/>
    <m/>
    <m/>
  </r>
  <r>
    <s v="DIVIDENDO US$ 0,0849"/>
    <d v="2015-11-02T00:00:00"/>
    <x v="916"/>
    <s v="US$"/>
    <x v="1233"/>
    <n v="0"/>
    <n v="100000"/>
    <n v="0"/>
    <n v="0"/>
    <n v="0"/>
    <n v="8.5000000000000006E-2"/>
    <s v="Low"/>
    <n v="8500"/>
    <m/>
    <m/>
    <m/>
    <m/>
    <m/>
    <m/>
    <m/>
    <m/>
    <m/>
  </r>
  <r>
    <s v="DIVIDENDO US$ 0,085"/>
    <d v="2015-10-01T00:00:00"/>
    <x v="1449"/>
    <s v="US$"/>
    <x v="1233"/>
    <n v="0"/>
    <n v="100000"/>
    <n v="0"/>
    <n v="0"/>
    <n v="0"/>
    <n v="8.5000000000000006E-2"/>
    <s v="Low"/>
    <n v="8500"/>
    <m/>
    <m/>
    <m/>
    <m/>
    <m/>
    <m/>
    <m/>
    <m/>
    <m/>
  </r>
  <r>
    <s v="DIVIDENDO US$ 0,085"/>
    <d v="2015-09-01T00:00:00"/>
    <x v="820"/>
    <s v="US$"/>
    <x v="1119"/>
    <n v="0"/>
    <n v="100000"/>
    <n v="0"/>
    <n v="0"/>
    <n v="0"/>
    <n v="8.5000000000000006E-2"/>
    <s v="Low"/>
    <n v="8500"/>
    <m/>
    <m/>
    <m/>
    <m/>
    <m/>
    <m/>
    <m/>
    <m/>
    <m/>
  </r>
  <r>
    <s v="DIVIDENDO US$ 0,169097"/>
    <d v="2017-12-19T00:00:00"/>
    <x v="951"/>
    <s v="US$"/>
    <x v="1169"/>
    <n v="0"/>
    <n v="50000"/>
    <n v="0"/>
    <n v="0"/>
    <n v="0"/>
    <n v="0.16900000000000001"/>
    <s v="Low"/>
    <n v="8450"/>
    <m/>
    <m/>
    <m/>
    <m/>
    <m/>
    <m/>
    <m/>
    <m/>
    <m/>
  </r>
  <r>
    <s v="DIVIDENDO PROV 0 US$ 0,084102"/>
    <d v="2021-06-10T00:00:00"/>
    <x v="103"/>
    <s v="US$"/>
    <x v="1096"/>
    <n v="0"/>
    <n v="100000"/>
    <n v="0"/>
    <n v="0"/>
    <n v="0"/>
    <n v="8.4000000000000005E-2"/>
    <s v="Low"/>
    <n v="8400"/>
    <m/>
    <m/>
    <m/>
    <m/>
    <m/>
    <m/>
    <m/>
    <m/>
    <m/>
  </r>
  <r>
    <s v="DIVIDENDO US$ 0,0841"/>
    <d v="2019-10-01T00:00:00"/>
    <x v="611"/>
    <s v="US$"/>
    <x v="1119"/>
    <n v="0"/>
    <n v="100000"/>
    <n v="0"/>
    <n v="0"/>
    <n v="0"/>
    <n v="8.4000000000000005E-2"/>
    <s v="Low"/>
    <n v="8400"/>
    <m/>
    <m/>
    <m/>
    <m/>
    <m/>
    <m/>
    <m/>
    <m/>
    <m/>
  </r>
  <r>
    <s v="DIVIDENDO US$ 0,0842"/>
    <d v="2019-03-01T00:00:00"/>
    <x v="719"/>
    <s v="US$"/>
    <x v="1119"/>
    <n v="0"/>
    <n v="100000"/>
    <n v="0"/>
    <n v="0"/>
    <n v="0"/>
    <n v="8.4000000000000005E-2"/>
    <s v="Low"/>
    <n v="8400"/>
    <m/>
    <m/>
    <m/>
    <m/>
    <m/>
    <m/>
    <m/>
    <m/>
    <m/>
  </r>
  <r>
    <s v="DIVIDENDO US$ 0,0843"/>
    <d v="2018-10-01T00:00:00"/>
    <x v="387"/>
    <s v="US$"/>
    <x v="1233"/>
    <n v="0"/>
    <n v="100000"/>
    <n v="0"/>
    <n v="0"/>
    <n v="0"/>
    <n v="8.4000000000000005E-2"/>
    <s v="Low"/>
    <n v="8400"/>
    <m/>
    <m/>
    <m/>
    <m/>
    <m/>
    <m/>
    <m/>
    <m/>
    <m/>
  </r>
  <r>
    <s v="DIVIDENDO US$ 0,0838"/>
    <d v="2018-04-24T00:00:00"/>
    <x v="166"/>
    <s v="US$"/>
    <x v="1119"/>
    <n v="0"/>
    <n v="100000"/>
    <n v="0"/>
    <n v="0"/>
    <n v="0"/>
    <n v="8.4000000000000005E-2"/>
    <s v="Low"/>
    <n v="8400"/>
    <m/>
    <m/>
    <m/>
    <m/>
    <m/>
    <m/>
    <m/>
    <m/>
    <m/>
  </r>
  <r>
    <s v="DIVIDENDO US$ 0,0836"/>
    <d v="2017-12-27T00:00:00"/>
    <x v="1527"/>
    <s v="US$"/>
    <x v="1233"/>
    <n v="0"/>
    <n v="100000"/>
    <n v="0"/>
    <n v="0"/>
    <n v="0"/>
    <n v="8.4000000000000005E-2"/>
    <s v="Low"/>
    <n v="8400"/>
    <m/>
    <m/>
    <m/>
    <m/>
    <m/>
    <m/>
    <m/>
    <m/>
    <m/>
  </r>
  <r>
    <s v="DIVIDENDO US$ 0,084429"/>
    <d v="2017-12-19T00:00:00"/>
    <x v="951"/>
    <s v="US$"/>
    <x v="1099"/>
    <n v="0"/>
    <n v="100000"/>
    <n v="0"/>
    <n v="0"/>
    <n v="0"/>
    <n v="8.4000000000000005E-2"/>
    <s v="Low"/>
    <n v="8400"/>
    <m/>
    <m/>
    <m/>
    <m/>
    <m/>
    <m/>
    <m/>
    <m/>
    <m/>
  </r>
  <r>
    <s v="DIVIDENDO US$ 0,084493"/>
    <d v="2017-10-02T00:00:00"/>
    <x v="389"/>
    <s v="US$"/>
    <x v="1210"/>
    <n v="0"/>
    <n v="100000"/>
    <n v="0"/>
    <n v="0"/>
    <n v="0"/>
    <n v="8.4000000000000005E-2"/>
    <s v="Low"/>
    <n v="8400"/>
    <m/>
    <m/>
    <m/>
    <m/>
    <m/>
    <m/>
    <m/>
    <m/>
    <m/>
  </r>
  <r>
    <s v="DIVIDENDO US$ 0,0841"/>
    <d v="2017-07-03T00:00:00"/>
    <x v="1401"/>
    <s v="US$"/>
    <x v="1233"/>
    <n v="0"/>
    <n v="100000"/>
    <n v="0"/>
    <n v="0"/>
    <n v="0"/>
    <n v="8.4000000000000005E-2"/>
    <s v="Low"/>
    <n v="8400"/>
    <m/>
    <m/>
    <m/>
    <m/>
    <m/>
    <m/>
    <m/>
    <m/>
    <m/>
  </r>
  <r>
    <s v="DIVIDENDO US$ 0,0835"/>
    <d v="2015-12-29T00:00:00"/>
    <x v="1453"/>
    <s v="US$"/>
    <x v="1233"/>
    <n v="0"/>
    <n v="100000"/>
    <n v="0"/>
    <n v="0"/>
    <n v="0"/>
    <n v="8.4000000000000005E-2"/>
    <s v="Low"/>
    <n v="8400"/>
    <m/>
    <m/>
    <m/>
    <m/>
    <m/>
    <m/>
    <m/>
    <m/>
    <m/>
  </r>
  <r>
    <s v="DIVIDENDO US$ 0,084"/>
    <d v="2015-07-01T00:00:00"/>
    <x v="1183"/>
    <s v="US$"/>
    <x v="1119"/>
    <n v="0"/>
    <n v="100000"/>
    <n v="0"/>
    <n v="0"/>
    <n v="0"/>
    <n v="8.4000000000000005E-2"/>
    <s v="Low"/>
    <n v="8400"/>
    <m/>
    <m/>
    <m/>
    <m/>
    <m/>
    <m/>
    <m/>
    <m/>
    <m/>
  </r>
  <r>
    <s v="DIVIDENDO US$ 0,084"/>
    <d v="2015-06-01T00:00:00"/>
    <x v="945"/>
    <s v="US$"/>
    <x v="1119"/>
    <n v="0"/>
    <n v="100000"/>
    <n v="0"/>
    <n v="0"/>
    <n v="0"/>
    <n v="8.4000000000000005E-2"/>
    <s v="Low"/>
    <n v="8400"/>
    <m/>
    <m/>
    <m/>
    <m/>
    <m/>
    <m/>
    <m/>
    <m/>
    <m/>
  </r>
  <r>
    <s v="DIVIDENDO US$ 0,1672"/>
    <d v="2020-02-03T00:00:00"/>
    <x v="125"/>
    <s v="US$"/>
    <x v="1233"/>
    <n v="0"/>
    <n v="50000"/>
    <n v="0"/>
    <n v="0"/>
    <n v="0"/>
    <n v="0.16700000000000001"/>
    <s v="Low"/>
    <n v="8350"/>
    <m/>
    <m/>
    <m/>
    <m/>
    <m/>
    <m/>
    <m/>
    <m/>
    <m/>
  </r>
  <r>
    <s v="DIVIDENDO US$ 0,0831"/>
    <d v="2018-11-03T00:00:00"/>
    <x v="1234"/>
    <s v="US$"/>
    <x v="1119"/>
    <n v="0"/>
    <n v="100000"/>
    <n v="0"/>
    <n v="0"/>
    <n v="0"/>
    <n v="8.3000000000000004E-2"/>
    <s v="Low"/>
    <n v="8300"/>
    <m/>
    <m/>
    <m/>
    <m/>
    <m/>
    <m/>
    <m/>
    <m/>
    <m/>
  </r>
  <r>
    <s v="DIVIDENDO US$ 0,0832"/>
    <d v="2017-10-02T00:00:00"/>
    <x v="389"/>
    <s v="US$"/>
    <x v="1119"/>
    <n v="0"/>
    <n v="100000"/>
    <n v="0"/>
    <n v="0"/>
    <n v="0"/>
    <n v="8.3000000000000004E-2"/>
    <s v="Low"/>
    <n v="8300"/>
    <m/>
    <m/>
    <m/>
    <m/>
    <m/>
    <m/>
    <m/>
    <m/>
    <m/>
  </r>
  <r>
    <s v="DIVIDENDO US$ 0,083"/>
    <d v="2016-04-01T00:00:00"/>
    <x v="849"/>
    <s v="US$"/>
    <x v="1119"/>
    <n v="0"/>
    <n v="100000"/>
    <n v="0"/>
    <n v="0"/>
    <n v="0"/>
    <n v="8.3000000000000004E-2"/>
    <s v="Low"/>
    <n v="8300"/>
    <m/>
    <m/>
    <m/>
    <m/>
    <m/>
    <m/>
    <m/>
    <m/>
    <m/>
  </r>
  <r>
    <s v="DIVIDENDO US$ 0,082"/>
    <d v="2020-03-02T00:00:00"/>
    <x v="691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1643"/>
    <d v="2019-12-02T00:00:00"/>
    <x v="1239"/>
    <s v="US$"/>
    <x v="1233"/>
    <n v="0"/>
    <n v="50000"/>
    <n v="0"/>
    <n v="0"/>
    <n v="0"/>
    <n v="0.16400000000000001"/>
    <s v="Low"/>
    <n v="8200"/>
    <m/>
    <m/>
    <m/>
    <m/>
    <m/>
    <m/>
    <m/>
    <m/>
    <m/>
  </r>
  <r>
    <s v="DIVIDENDO US$ 0,0819"/>
    <d v="2018-06-01T00:00:00"/>
    <x v="762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0821"/>
    <d v="2018-04-02T00:00:00"/>
    <x v="522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0822"/>
    <d v="2017-04-29T00:00:00"/>
    <x v="174"/>
    <s v="US$"/>
    <x v="1233"/>
    <n v="0"/>
    <n v="100000"/>
    <n v="0"/>
    <n v="0"/>
    <n v="0"/>
    <n v="8.2000000000000003E-2"/>
    <s v="Low"/>
    <n v="8200"/>
    <m/>
    <m/>
    <m/>
    <m/>
    <m/>
    <m/>
    <m/>
    <m/>
    <m/>
  </r>
  <r>
    <s v="DIVIDENDO US$ 0,0822"/>
    <d v="2017-02-01T00:00:00"/>
    <x v="1471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0822"/>
    <d v="2016-10-28T00:00:00"/>
    <x v="446"/>
    <s v="US$"/>
    <x v="1233"/>
    <n v="0"/>
    <n v="100000"/>
    <n v="0"/>
    <n v="0"/>
    <n v="0"/>
    <n v="8.2000000000000003E-2"/>
    <s v="Low"/>
    <n v="8200"/>
    <m/>
    <m/>
    <m/>
    <m/>
    <m/>
    <m/>
    <m/>
    <m/>
    <m/>
  </r>
  <r>
    <s v="DIVIDENDO US$ 0,0824"/>
    <d v="2016-05-02T00:00:00"/>
    <x v="128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082"/>
    <d v="2015-12-29T00:00:00"/>
    <x v="1453"/>
    <s v="US$"/>
    <x v="1119"/>
    <n v="0"/>
    <n v="100000"/>
    <n v="0"/>
    <n v="0"/>
    <n v="0"/>
    <n v="8.2000000000000003E-2"/>
    <s v="Low"/>
    <n v="8200"/>
    <m/>
    <m/>
    <m/>
    <m/>
    <m/>
    <m/>
    <m/>
    <m/>
    <m/>
  </r>
  <r>
    <s v="DIVIDENDO US$ 0,081738"/>
    <d v="2015-12-29T00:00:00"/>
    <x v="1453"/>
    <s v="US$"/>
    <x v="1072"/>
    <n v="0"/>
    <n v="100000"/>
    <n v="0"/>
    <n v="0"/>
    <n v="0"/>
    <n v="8.2000000000000003E-2"/>
    <s v="Low"/>
    <n v="8200"/>
    <m/>
    <m/>
    <m/>
    <m/>
    <m/>
    <m/>
    <m/>
    <m/>
    <m/>
  </r>
  <r>
    <s v="DIVIDENDO US$ 0,0817"/>
    <d v="2015-12-01T00:00:00"/>
    <x v="1355"/>
    <s v="US$"/>
    <x v="1233"/>
    <n v="0"/>
    <n v="100000"/>
    <n v="0"/>
    <n v="0"/>
    <n v="0"/>
    <n v="8.2000000000000003E-2"/>
    <s v="Low"/>
    <n v="8200"/>
    <m/>
    <m/>
    <m/>
    <m/>
    <m/>
    <m/>
    <m/>
    <m/>
    <m/>
  </r>
  <r>
    <s v="DIVIDENDO US$ 0,0807"/>
    <d v="2018-12-03T00:00:00"/>
    <x v="967"/>
    <s v="US$"/>
    <x v="1119"/>
    <n v="0"/>
    <n v="100000"/>
    <n v="0"/>
    <n v="0"/>
    <n v="0"/>
    <n v="8.1000000000000003E-2"/>
    <s v="Low"/>
    <n v="8100"/>
    <m/>
    <m/>
    <m/>
    <m/>
    <m/>
    <m/>
    <m/>
    <m/>
    <m/>
  </r>
  <r>
    <s v="DIVIDENDO US$ 0,0811"/>
    <d v="2018-09-04T00:00:00"/>
    <x v="571"/>
    <s v="US$"/>
    <x v="1119"/>
    <n v="0"/>
    <n v="100000"/>
    <n v="0"/>
    <n v="0"/>
    <n v="0"/>
    <n v="8.1000000000000003E-2"/>
    <s v="Low"/>
    <n v="8100"/>
    <m/>
    <m/>
    <m/>
    <m/>
    <m/>
    <m/>
    <m/>
    <m/>
    <m/>
  </r>
  <r>
    <s v="DIVIDENDO US$ 0,0807"/>
    <d v="2016-12-28T00:00:00"/>
    <x v="617"/>
    <s v="US$"/>
    <x v="1233"/>
    <n v="0"/>
    <n v="100000"/>
    <n v="0"/>
    <n v="0"/>
    <n v="0"/>
    <n v="8.1000000000000003E-2"/>
    <s v="Low"/>
    <n v="8100"/>
    <m/>
    <m/>
    <m/>
    <m/>
    <m/>
    <m/>
    <m/>
    <m/>
    <m/>
  </r>
  <r>
    <s v="DIVIDENDO US$ 0,081"/>
    <d v="2016-10-28T00:00:00"/>
    <x v="446"/>
    <s v="US$"/>
    <x v="1119"/>
    <n v="0"/>
    <n v="100000"/>
    <n v="0"/>
    <n v="0"/>
    <n v="0"/>
    <n v="8.1000000000000003E-2"/>
    <s v="Low"/>
    <n v="8100"/>
    <m/>
    <m/>
    <m/>
    <m/>
    <m/>
    <m/>
    <m/>
    <m/>
    <m/>
  </r>
  <r>
    <s v="DIVIDENDO PROV US$ 0,0076298761"/>
    <d v="2021-08-05T00:00:00"/>
    <x v="1045"/>
    <s v="US$"/>
    <x v="837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7805599"/>
    <d v="2021-07-23T00:00:00"/>
    <x v="865"/>
    <s v="US$"/>
    <x v="1211"/>
    <n v="0"/>
    <n v="1000000"/>
    <n v="0"/>
    <n v="0"/>
    <n v="0"/>
    <n v="8.0000000000000002E-3"/>
    <s v="Low"/>
    <n v="8000"/>
    <m/>
    <m/>
    <m/>
    <m/>
    <m/>
    <m/>
    <m/>
    <m/>
    <m/>
  </r>
  <r>
    <s v="DIVIDENDO DEF US$ 0,00847951"/>
    <d v="2021-05-11T00:00:00"/>
    <x v="133"/>
    <s v="US$"/>
    <x v="1120"/>
    <n v="0"/>
    <n v="1000000"/>
    <n v="0"/>
    <n v="0"/>
    <n v="0"/>
    <n v="8.0000000000000002E-3"/>
    <s v="Low"/>
    <n v="8000"/>
    <m/>
    <m/>
    <m/>
    <m/>
    <m/>
    <m/>
    <m/>
    <m/>
    <m/>
  </r>
  <r>
    <s v="DIVIDENDO DEF US$ 0,007852923191889680"/>
    <d v="2020-12-29T00:00:00"/>
    <x v="1203"/>
    <s v="US$"/>
    <x v="1107"/>
    <n v="0"/>
    <n v="1000000"/>
    <n v="0"/>
    <n v="0"/>
    <n v="0"/>
    <n v="8.0000000000000002E-3"/>
    <s v="Low"/>
    <n v="8000"/>
    <m/>
    <m/>
    <m/>
    <m/>
    <m/>
    <m/>
    <m/>
    <m/>
    <m/>
  </r>
  <r>
    <s v="DIVIDENDO DEF US$ 0,007646446144202490"/>
    <d v="2020-12-29T00:00:00"/>
    <x v="1203"/>
    <s v="US$"/>
    <x v="1102"/>
    <n v="0"/>
    <n v="1000000"/>
    <n v="0"/>
    <n v="0"/>
    <n v="0"/>
    <n v="8.0000000000000002E-3"/>
    <s v="Low"/>
    <n v="8000"/>
    <m/>
    <m/>
    <m/>
    <m/>
    <m/>
    <m/>
    <m/>
    <m/>
    <m/>
  </r>
  <r>
    <s v="DIVIDENDO US$ 0,007673"/>
    <d v="2020-12-01T00:00:00"/>
    <x v="478"/>
    <s v="US$"/>
    <x v="970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84310226"/>
    <d v="2020-10-14T00:00:00"/>
    <x v="1539"/>
    <s v="US$"/>
    <x v="794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819374"/>
    <d v="2020-09-23T00:00:00"/>
    <x v="891"/>
    <s v="US$"/>
    <x v="934"/>
    <n v="0"/>
    <n v="1000000"/>
    <n v="0"/>
    <n v="0"/>
    <n v="0"/>
    <n v="8.0000000000000002E-3"/>
    <s v="Low"/>
    <n v="8000"/>
    <m/>
    <m/>
    <m/>
    <m/>
    <m/>
    <m/>
    <m/>
    <m/>
    <m/>
  </r>
  <r>
    <s v="DIVIDENDO US$ 0,0803"/>
    <d v="2020-06-01T00:00:00"/>
    <x v="688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PROV US$ 0,00810252878591722"/>
    <d v="2020-04-23T00:00:00"/>
    <x v="286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82357471"/>
    <d v="2020-02-04T00:00:00"/>
    <x v="557"/>
    <s v="US$"/>
    <x v="1182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787661860528602"/>
    <d v="2020-01-24T00:00:00"/>
    <x v="830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PROV US$ 0,0083555655"/>
    <d v="2019-12-20T00:00:00"/>
    <x v="350"/>
    <s v="US$"/>
    <x v="794"/>
    <n v="0"/>
    <n v="1000000"/>
    <n v="0"/>
    <n v="0"/>
    <n v="0"/>
    <n v="8.0000000000000002E-3"/>
    <s v="Low"/>
    <n v="8000"/>
    <m/>
    <m/>
    <m/>
    <m/>
    <m/>
    <m/>
    <m/>
    <m/>
    <m/>
  </r>
  <r>
    <s v="DIVIDENDO US$ 0,080312"/>
    <d v="2019-12-16T00:00:00"/>
    <x v="892"/>
    <s v="US$"/>
    <x v="1092"/>
    <n v="0"/>
    <n v="100000"/>
    <n v="0"/>
    <n v="0"/>
    <n v="0"/>
    <n v="0.08"/>
    <s v="Low"/>
    <n v="8000"/>
    <m/>
    <m/>
    <m/>
    <m/>
    <m/>
    <m/>
    <m/>
    <m/>
    <m/>
  </r>
  <r>
    <s v="DIVIDENDO US$ 0,08"/>
    <d v="2019-09-03T00:00:00"/>
    <x v="1060"/>
    <s v="US$"/>
    <x v="1067"/>
    <n v="0"/>
    <n v="100000"/>
    <n v="0"/>
    <n v="0"/>
    <n v="0"/>
    <n v="0.08"/>
    <s v="Low"/>
    <n v="8000"/>
    <m/>
    <m/>
    <m/>
    <m/>
    <m/>
    <m/>
    <m/>
    <m/>
    <m/>
  </r>
  <r>
    <s v="DIVIDENDO PROV US$ 0,007937719094538260"/>
    <d v="2019-07-23T00:00:00"/>
    <x v="796"/>
    <s v="US$"/>
    <x v="1211"/>
    <n v="0"/>
    <n v="1000000"/>
    <n v="0"/>
    <n v="0"/>
    <n v="0"/>
    <n v="8.0000000000000002E-3"/>
    <s v="Low"/>
    <n v="8000"/>
    <m/>
    <m/>
    <m/>
    <m/>
    <m/>
    <m/>
    <m/>
    <m/>
    <m/>
  </r>
  <r>
    <s v="DIVIDENDO US$ 0,008160745"/>
    <d v="2019-01-23T00:00:00"/>
    <x v="1177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US$ 0,007890664"/>
    <d v="2018-10-23T00:00:00"/>
    <x v="550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US$ 0,0802"/>
    <d v="2018-10-01T00:00:00"/>
    <x v="387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US$ 0,008024404"/>
    <d v="2018-01-25T00:00:00"/>
    <x v="400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US$ 0,008448895"/>
    <d v="2017-06-01T00:00:00"/>
    <x v="932"/>
    <s v="US$"/>
    <x v="892"/>
    <n v="0"/>
    <n v="1000000"/>
    <n v="0"/>
    <n v="0"/>
    <n v="0"/>
    <n v="8.0000000000000002E-3"/>
    <s v="Low"/>
    <n v="8000"/>
    <m/>
    <m/>
    <m/>
    <m/>
    <m/>
    <m/>
    <m/>
    <m/>
    <m/>
  </r>
  <r>
    <s v="DIVIDENDO DEF US$ 0,00768444"/>
    <d v="2017-05-16T00:00:00"/>
    <x v="83"/>
    <s v="US$"/>
    <x v="775"/>
    <n v="0"/>
    <n v="1000000"/>
    <n v="0"/>
    <n v="0"/>
    <n v="0"/>
    <n v="8.0000000000000002E-3"/>
    <s v="Low"/>
    <n v="8000"/>
    <m/>
    <m/>
    <m/>
    <m/>
    <m/>
    <m/>
    <m/>
    <m/>
    <m/>
  </r>
  <r>
    <s v="DIVIDENDO US$ 0,0802"/>
    <d v="2017-04-03T00:00:00"/>
    <x v="1441"/>
    <s v="US$"/>
    <x v="1233"/>
    <n v="0"/>
    <n v="100000"/>
    <n v="0"/>
    <n v="0"/>
    <n v="0"/>
    <n v="0.08"/>
    <s v="Low"/>
    <n v="8000"/>
    <m/>
    <m/>
    <m/>
    <m/>
    <m/>
    <m/>
    <m/>
    <m/>
    <m/>
  </r>
  <r>
    <s v="DIVIDENDO US$ 0,08"/>
    <d v="2017-02-01T00:00:00"/>
    <x v="1471"/>
    <s v="US$"/>
    <x v="1233"/>
    <n v="0"/>
    <n v="100000"/>
    <n v="0"/>
    <n v="0"/>
    <n v="0"/>
    <n v="0.08"/>
    <s v="Low"/>
    <n v="8000"/>
    <m/>
    <m/>
    <m/>
    <m/>
    <m/>
    <m/>
    <m/>
    <m/>
    <m/>
  </r>
  <r>
    <s v="DIVIDENDO US$ 0,079998"/>
    <d v="2016-12-22T00:00:00"/>
    <x v="135"/>
    <s v="US$"/>
    <x v="1210"/>
    <n v="0"/>
    <n v="100000"/>
    <n v="0"/>
    <n v="0"/>
    <n v="0"/>
    <n v="0.08"/>
    <s v="Low"/>
    <n v="8000"/>
    <m/>
    <m/>
    <m/>
    <m/>
    <m/>
    <m/>
    <m/>
    <m/>
    <m/>
  </r>
  <r>
    <s v="DIVIDENDO PROV US$ 0,08"/>
    <d v="2016-12-01T00:00:00"/>
    <x v="122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US$ 0,08"/>
    <d v="2016-09-01T00:00:00"/>
    <x v="819"/>
    <s v="US$"/>
    <x v="1233"/>
    <n v="0"/>
    <n v="100000"/>
    <n v="0"/>
    <n v="0"/>
    <n v="0"/>
    <n v="0.08"/>
    <s v="Low"/>
    <n v="8000"/>
    <m/>
    <m/>
    <m/>
    <m/>
    <m/>
    <m/>
    <m/>
    <m/>
    <m/>
  </r>
  <r>
    <s v="DIVIDENDO US$ 0,0801"/>
    <d v="2016-06-01T00:00:00"/>
    <x v="1353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US$ 0,08"/>
    <d v="2015-05-01T00:00:00"/>
    <x v="641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US$ 0,08"/>
    <d v="2015-02-02T00:00:00"/>
    <x v="506"/>
    <s v="US$"/>
    <x v="1119"/>
    <n v="0"/>
    <n v="100000"/>
    <n v="0"/>
    <n v="0"/>
    <n v="0"/>
    <n v="0.08"/>
    <s v="Low"/>
    <n v="8000"/>
    <m/>
    <m/>
    <m/>
    <m/>
    <m/>
    <m/>
    <m/>
    <m/>
    <m/>
  </r>
  <r>
    <s v="DIVIDENDO US$ 0,1593"/>
    <d v="2019-12-30T00:00:00"/>
    <x v="1101"/>
    <s v="US$"/>
    <x v="1233"/>
    <n v="0"/>
    <n v="50000"/>
    <n v="0"/>
    <n v="0"/>
    <n v="0"/>
    <n v="0.159"/>
    <s v="Low"/>
    <n v="7950"/>
    <m/>
    <m/>
    <m/>
    <m/>
    <m/>
    <m/>
    <m/>
    <m/>
    <m/>
  </r>
  <r>
    <s v="DIVIDENDO US$ 0,0786"/>
    <d v="2020-12-29T00:00:00"/>
    <x v="1203"/>
    <s v="US$"/>
    <x v="1119"/>
    <n v="0"/>
    <n v="100000"/>
    <n v="0"/>
    <n v="0"/>
    <n v="0"/>
    <n v="7.9000000000000001E-2"/>
    <s v="Low"/>
    <n v="7900"/>
    <m/>
    <m/>
    <m/>
    <m/>
    <m/>
    <m/>
    <m/>
    <m/>
    <m/>
  </r>
  <r>
    <s v="DIVIDENDO US$ 0,078527"/>
    <d v="2017-12-01T00:00:00"/>
    <x v="1161"/>
    <s v="US$"/>
    <x v="1216"/>
    <n v="0"/>
    <n v="100000"/>
    <n v="0"/>
    <n v="0"/>
    <n v="0"/>
    <n v="7.9000000000000001E-2"/>
    <s v="Low"/>
    <n v="7900"/>
    <m/>
    <m/>
    <m/>
    <m/>
    <m/>
    <m/>
    <m/>
    <m/>
    <m/>
  </r>
  <r>
    <s v="DIVIDENDO US$ 0,0789"/>
    <d v="2017-09-01T00:00:00"/>
    <x v="1305"/>
    <s v="US$"/>
    <x v="1119"/>
    <n v="0"/>
    <n v="100000"/>
    <n v="0"/>
    <n v="0"/>
    <n v="0"/>
    <n v="7.9000000000000001E-2"/>
    <s v="Low"/>
    <n v="7900"/>
    <m/>
    <m/>
    <m/>
    <m/>
    <m/>
    <m/>
    <m/>
    <m/>
    <m/>
  </r>
  <r>
    <s v="DIVIDENDO US$ 0,079348"/>
    <d v="2017-06-20T00:00:00"/>
    <x v="413"/>
    <s v="US$"/>
    <x v="1167"/>
    <n v="0"/>
    <n v="100000"/>
    <n v="0"/>
    <n v="0"/>
    <n v="0"/>
    <n v="7.9000000000000001E-2"/>
    <s v="Low"/>
    <n v="7900"/>
    <m/>
    <m/>
    <m/>
    <m/>
    <m/>
    <m/>
    <m/>
    <m/>
    <m/>
  </r>
  <r>
    <s v="DIVIDENDO US$ 0,1569"/>
    <d v="2019-03-01T00:00:00"/>
    <x v="719"/>
    <s v="US$"/>
    <x v="1233"/>
    <n v="0"/>
    <n v="50000"/>
    <n v="0"/>
    <n v="0"/>
    <n v="0"/>
    <n v="0.157"/>
    <s v="Low"/>
    <n v="7850"/>
    <m/>
    <m/>
    <m/>
    <m/>
    <m/>
    <m/>
    <m/>
    <m/>
    <m/>
  </r>
  <r>
    <s v="DIVIDENDO DEF EURO 0,00051119945297162"/>
    <d v="2021-07-06T00:00:00"/>
    <x v="1049"/>
    <s v="EURO"/>
    <x v="895"/>
    <n v="0"/>
    <n v="7806542"/>
    <n v="0"/>
    <n v="0"/>
    <n v="0"/>
    <n v="1E-3"/>
    <s v="Low"/>
    <n v="7806.5420000000004"/>
    <m/>
    <m/>
    <m/>
    <m/>
    <m/>
    <m/>
    <m/>
    <m/>
    <m/>
  </r>
  <r>
    <s v="DIVIDENDO US$ 0,0778"/>
    <d v="2021-04-01T00:00:00"/>
    <x v="915"/>
    <s v="US$"/>
    <x v="1119"/>
    <n v="0"/>
    <n v="100000"/>
    <n v="0"/>
    <n v="0"/>
    <n v="0"/>
    <n v="7.8E-2"/>
    <s v="Low"/>
    <n v="7800"/>
    <m/>
    <m/>
    <m/>
    <m/>
    <m/>
    <m/>
    <m/>
    <m/>
    <m/>
  </r>
  <r>
    <s v="DIVIDENDO US$ 0,077654"/>
    <d v="2021-03-25T00:00:00"/>
    <x v="500"/>
    <s v="US$"/>
    <x v="1244"/>
    <n v="0"/>
    <n v="100000"/>
    <n v="0"/>
    <n v="0"/>
    <n v="0"/>
    <n v="7.8E-2"/>
    <s v="Low"/>
    <n v="7800"/>
    <m/>
    <m/>
    <m/>
    <m/>
    <m/>
    <m/>
    <m/>
    <m/>
    <m/>
  </r>
  <r>
    <s v="DIVIDENDO US$ 0,077633"/>
    <d v="2020-12-14T00:00:00"/>
    <x v="89"/>
    <s v="US$"/>
    <x v="1035"/>
    <n v="0"/>
    <n v="100000"/>
    <n v="0"/>
    <n v="0"/>
    <n v="0"/>
    <n v="7.8E-2"/>
    <s v="Low"/>
    <n v="7800"/>
    <m/>
    <m/>
    <m/>
    <m/>
    <m/>
    <m/>
    <m/>
    <m/>
    <m/>
  </r>
  <r>
    <s v="DIVIDENDO US$ 0,078457"/>
    <d v="2020-06-15T00:00:00"/>
    <x v="2"/>
    <s v="US$"/>
    <x v="1191"/>
    <n v="0"/>
    <n v="100000"/>
    <n v="0"/>
    <n v="0"/>
    <n v="0"/>
    <n v="7.8E-2"/>
    <s v="Low"/>
    <n v="7800"/>
    <m/>
    <m/>
    <m/>
    <m/>
    <m/>
    <m/>
    <m/>
    <m/>
    <m/>
  </r>
  <r>
    <s v="DIVIDENDO US$ 0,078435"/>
    <d v="2017-10-31T00:00:00"/>
    <x v="561"/>
    <s v="US$"/>
    <x v="1216"/>
    <n v="0"/>
    <n v="100000"/>
    <n v="0"/>
    <n v="0"/>
    <n v="0"/>
    <n v="7.8E-2"/>
    <s v="Low"/>
    <n v="7800"/>
    <m/>
    <m/>
    <m/>
    <m/>
    <m/>
    <m/>
    <m/>
    <m/>
    <m/>
  </r>
  <r>
    <s v="DIVIDENDO US$ 0,078"/>
    <d v="2016-12-28T00:00:00"/>
    <x v="617"/>
    <s v="US$"/>
    <x v="1119"/>
    <n v="0"/>
    <n v="100000"/>
    <n v="0"/>
    <n v="0"/>
    <n v="0"/>
    <n v="7.8E-2"/>
    <s v="Low"/>
    <n v="7800"/>
    <m/>
    <m/>
    <m/>
    <m/>
    <m/>
    <m/>
    <m/>
    <m/>
    <m/>
  </r>
  <r>
    <s v="DIVIDENDO  S$ 0,078"/>
    <d v="2016-10-03T00:00:00"/>
    <x v="1444"/>
    <s v="US$"/>
    <x v="1119"/>
    <n v="0"/>
    <n v="100000"/>
    <n v="0"/>
    <n v="0"/>
    <n v="0"/>
    <n v="7.8E-2"/>
    <s v="Low"/>
    <n v="7800"/>
    <m/>
    <m/>
    <m/>
    <m/>
    <m/>
    <m/>
    <m/>
    <m/>
    <m/>
  </r>
  <r>
    <s v="DIVIDENDO US$ 0,078"/>
    <d v="2016-09-01T00:00:00"/>
    <x v="819"/>
    <s v="US$"/>
    <x v="1119"/>
    <n v="0"/>
    <n v="100000"/>
    <n v="0"/>
    <n v="0"/>
    <n v="0"/>
    <n v="7.8E-2"/>
    <s v="Low"/>
    <n v="7800"/>
    <m/>
    <m/>
    <m/>
    <m/>
    <m/>
    <m/>
    <m/>
    <m/>
    <m/>
  </r>
  <r>
    <s v="DIVIDENDO US$ 0,078"/>
    <d v="2016-03-01T00:00:00"/>
    <x v="1463"/>
    <s v="US$"/>
    <x v="1119"/>
    <n v="0"/>
    <n v="100000"/>
    <n v="0"/>
    <n v="0"/>
    <n v="0"/>
    <n v="7.8E-2"/>
    <s v="Low"/>
    <n v="7800"/>
    <m/>
    <m/>
    <m/>
    <m/>
    <m/>
    <m/>
    <m/>
    <m/>
    <m/>
  </r>
  <r>
    <s v="DIVIDENDO US$ 0,311389"/>
    <d v="2019-12-16T00:00:00"/>
    <x v="892"/>
    <s v="US$"/>
    <x v="938"/>
    <n v="0"/>
    <n v="25000"/>
    <n v="0"/>
    <n v="0"/>
    <n v="0"/>
    <n v="0.311"/>
    <s v="Low"/>
    <n v="7775"/>
    <m/>
    <m/>
    <m/>
    <m/>
    <m/>
    <m/>
    <m/>
    <m/>
    <m/>
  </r>
  <r>
    <s v="DIVIDENDO US$ 0,0767"/>
    <d v="2021-06-01T00:00:00"/>
    <x v="485"/>
    <s v="US$"/>
    <x v="1119"/>
    <n v="0"/>
    <n v="100000"/>
    <n v="0"/>
    <n v="0"/>
    <n v="0"/>
    <n v="7.6999999999999999E-2"/>
    <s v="Low"/>
    <n v="7700"/>
    <m/>
    <m/>
    <m/>
    <m/>
    <m/>
    <m/>
    <m/>
    <m/>
    <m/>
  </r>
  <r>
    <s v="DIVIDENDO US$ 0,077077"/>
    <d v="2020-12-14T00:00:00"/>
    <x v="89"/>
    <s v="US$"/>
    <x v="1191"/>
    <n v="0"/>
    <n v="100000"/>
    <n v="0"/>
    <n v="0"/>
    <n v="0"/>
    <n v="7.6999999999999999E-2"/>
    <s v="Low"/>
    <n v="7700"/>
    <m/>
    <m/>
    <m/>
    <m/>
    <m/>
    <m/>
    <m/>
    <m/>
    <m/>
  </r>
  <r>
    <s v="DIVIDENDO US$ 0,077486"/>
    <d v="2020-12-14T00:00:00"/>
    <x v="89"/>
    <s v="US$"/>
    <x v="1244"/>
    <n v="0"/>
    <n v="100000"/>
    <n v="0"/>
    <n v="0"/>
    <n v="0"/>
    <n v="7.6999999999999999E-2"/>
    <s v="Low"/>
    <n v="7700"/>
    <m/>
    <m/>
    <m/>
    <m/>
    <m/>
    <m/>
    <m/>
    <m/>
    <m/>
  </r>
  <r>
    <s v="DIVIDENDO US$ 0,0774"/>
    <d v="2020-08-03T00:00:00"/>
    <x v="863"/>
    <s v="US$"/>
    <x v="1119"/>
    <n v="0"/>
    <n v="100000"/>
    <n v="0"/>
    <n v="0"/>
    <n v="0"/>
    <n v="7.6999999999999999E-2"/>
    <s v="Low"/>
    <n v="7700"/>
    <m/>
    <m/>
    <m/>
    <m/>
    <m/>
    <m/>
    <m/>
    <m/>
    <m/>
  </r>
  <r>
    <s v="DIVIDENDO US$ 0,077167"/>
    <d v="2020-03-25T00:00:00"/>
    <x v="731"/>
    <s v="US$"/>
    <x v="1244"/>
    <n v="0"/>
    <n v="100000"/>
    <n v="0"/>
    <n v="0"/>
    <n v="0"/>
    <n v="7.6999999999999999E-2"/>
    <s v="Low"/>
    <n v="7700"/>
    <m/>
    <m/>
    <m/>
    <m/>
    <m/>
    <m/>
    <m/>
    <m/>
    <m/>
  </r>
  <r>
    <s v="DIVIDENDO US$ 0,077"/>
    <d v="2019-07-01T00:00:00"/>
    <x v="1092"/>
    <s v="US$"/>
    <x v="1119"/>
    <n v="0"/>
    <n v="100000"/>
    <n v="0"/>
    <n v="0"/>
    <n v="0"/>
    <n v="7.6999999999999999E-2"/>
    <s v="Low"/>
    <n v="7700"/>
    <m/>
    <m/>
    <m/>
    <m/>
    <m/>
    <m/>
    <m/>
    <m/>
    <m/>
  </r>
  <r>
    <s v="DIVIDENDO US$ 0,076743"/>
    <d v="2018-12-18T00:00:00"/>
    <x v="1199"/>
    <s v="US$"/>
    <x v="1047"/>
    <n v="0"/>
    <n v="100000"/>
    <n v="0"/>
    <n v="0"/>
    <n v="0"/>
    <n v="7.6999999999999999E-2"/>
    <s v="Low"/>
    <n v="7700"/>
    <m/>
    <m/>
    <m/>
    <m/>
    <m/>
    <m/>
    <m/>
    <m/>
    <m/>
  </r>
  <r>
    <s v="DIVIDENDO US$ 0,076886"/>
    <d v="2015-12-21T00:00:00"/>
    <x v="958"/>
    <s v="US$"/>
    <x v="1043"/>
    <n v="0"/>
    <n v="100000"/>
    <n v="0"/>
    <n v="0"/>
    <n v="0"/>
    <n v="7.6999999999999999E-2"/>
    <s v="Low"/>
    <n v="7700"/>
    <m/>
    <m/>
    <m/>
    <m/>
    <m/>
    <m/>
    <m/>
    <m/>
    <m/>
  </r>
  <r>
    <s v="DIVIDENDO US$ 0,1532"/>
    <d v="2020-08-03T00:00:00"/>
    <x v="863"/>
    <s v="US$"/>
    <x v="1233"/>
    <n v="0"/>
    <n v="50000"/>
    <n v="0"/>
    <n v="0"/>
    <n v="0"/>
    <n v="0.153"/>
    <s v="Low"/>
    <n v="7650"/>
    <m/>
    <m/>
    <m/>
    <m/>
    <m/>
    <m/>
    <m/>
    <m/>
    <m/>
  </r>
  <r>
    <s v="DIVIDENDO US$ 0,07636"/>
    <d v="2018-12-18T00:00:00"/>
    <x v="1199"/>
    <s v="US$"/>
    <x v="1035"/>
    <n v="0"/>
    <n v="100000"/>
    <n v="0"/>
    <n v="0"/>
    <n v="0"/>
    <n v="7.5999999999999998E-2"/>
    <s v="Low"/>
    <n v="7600"/>
    <m/>
    <m/>
    <m/>
    <m/>
    <m/>
    <m/>
    <m/>
    <m/>
    <m/>
  </r>
  <r>
    <s v="DIVIDENDO US$ 0,0759"/>
    <d v="2017-04-29T00:00:00"/>
    <x v="174"/>
    <s v="US$"/>
    <x v="1119"/>
    <n v="0"/>
    <n v="100000"/>
    <n v="0"/>
    <n v="0"/>
    <n v="0"/>
    <n v="7.5999999999999998E-2"/>
    <s v="Low"/>
    <n v="7600"/>
    <m/>
    <m/>
    <m/>
    <m/>
    <m/>
    <m/>
    <m/>
    <m/>
    <m/>
  </r>
  <r>
    <s v="DIVIDENDO US$ 0,076"/>
    <d v="2017-03-01T00:00:00"/>
    <x v="1393"/>
    <s v="US$"/>
    <x v="1233"/>
    <n v="0"/>
    <n v="100000"/>
    <n v="0"/>
    <n v="0"/>
    <n v="0"/>
    <n v="7.5999999999999998E-2"/>
    <s v="Low"/>
    <n v="7600"/>
    <m/>
    <m/>
    <m/>
    <m/>
    <m/>
    <m/>
    <m/>
    <m/>
    <m/>
  </r>
  <r>
    <s v="DIVIDENDO PROV US$ 0,0762"/>
    <d v="2016-12-01T00:00:00"/>
    <x v="122"/>
    <s v="US$"/>
    <x v="1233"/>
    <n v="0"/>
    <n v="100000"/>
    <n v="0"/>
    <n v="0"/>
    <n v="0"/>
    <n v="7.5999999999999998E-2"/>
    <s v="Low"/>
    <n v="7600"/>
    <m/>
    <m/>
    <m/>
    <m/>
    <m/>
    <m/>
    <m/>
    <m/>
    <m/>
  </r>
  <r>
    <s v="DIVIDENDO US$ 0,076"/>
    <d v="2016-07-01T00:00:00"/>
    <x v="1427"/>
    <s v="US$"/>
    <x v="1119"/>
    <n v="0"/>
    <n v="100000"/>
    <n v="0"/>
    <n v="0"/>
    <n v="0"/>
    <n v="7.5999999999999998E-2"/>
    <s v="Low"/>
    <n v="7600"/>
    <m/>
    <m/>
    <m/>
    <m/>
    <m/>
    <m/>
    <m/>
    <m/>
    <m/>
  </r>
  <r>
    <s v="DIVIDENDO US$ 0,0764"/>
    <d v="2015-12-01T00:00:00"/>
    <x v="1355"/>
    <s v="US$"/>
    <x v="1119"/>
    <n v="0"/>
    <n v="100000"/>
    <n v="0"/>
    <n v="0"/>
    <n v="0"/>
    <n v="7.5999999999999998E-2"/>
    <s v="Low"/>
    <n v="7600"/>
    <m/>
    <m/>
    <m/>
    <m/>
    <m/>
    <m/>
    <m/>
    <m/>
    <m/>
  </r>
  <r>
    <s v="DIVIDENDO US$ 0,075"/>
    <d v="2021-07-14T00:00:00"/>
    <x v="673"/>
    <s v="US$"/>
    <x v="1205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21-04-14T00:00:00"/>
    <x v="1397"/>
    <s v="US$"/>
    <x v="1205"/>
    <n v="0"/>
    <n v="100000"/>
    <n v="0"/>
    <n v="0"/>
    <n v="0"/>
    <n v="7.4999999999999997E-2"/>
    <s v="Low"/>
    <n v="7500"/>
    <m/>
    <m/>
    <m/>
    <m/>
    <m/>
    <m/>
    <m/>
    <m/>
    <m/>
  </r>
  <r>
    <s v="DIVIDENDO US$ 0,0753"/>
    <d v="2020-10-01T00:00:00"/>
    <x v="421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US$ 0,0751"/>
    <d v="2018-02-01T00:00:00"/>
    <x v="1146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7-12-07T00:00:00"/>
    <x v="873"/>
    <s v="US$"/>
    <x v="1071"/>
    <n v="0"/>
    <n v="100000"/>
    <n v="0"/>
    <n v="0"/>
    <n v="0"/>
    <n v="7.4999999999999997E-2"/>
    <s v="Low"/>
    <n v="7500"/>
    <m/>
    <m/>
    <m/>
    <m/>
    <m/>
    <m/>
    <m/>
    <m/>
    <m/>
  </r>
  <r>
    <s v="DIVIDENDO US$ 0,0745"/>
    <d v="2017-12-01T00:00:00"/>
    <x v="1161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PROV 0 US$ 0,075"/>
    <d v="2017-09-13T00:00:00"/>
    <x v="635"/>
    <s v="US$"/>
    <x v="1071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7-05-31T00:00:00"/>
    <x v="856"/>
    <s v="US$"/>
    <x v="1215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7-03-01T00:00:00"/>
    <x v="735"/>
    <s v="US$"/>
    <x v="1215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6-11-30T00:00:00"/>
    <x v="736"/>
    <s v="US$"/>
    <x v="1215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6-08-31T00:00:00"/>
    <x v="652"/>
    <s v="US$"/>
    <x v="1215"/>
    <n v="0"/>
    <n v="100000"/>
    <n v="0"/>
    <n v="0"/>
    <n v="0"/>
    <n v="7.4999999999999997E-2"/>
    <s v="Low"/>
    <n v="7500"/>
    <m/>
    <m/>
    <m/>
    <m/>
    <m/>
    <m/>
    <m/>
    <m/>
    <m/>
  </r>
  <r>
    <s v="DIVIDENDO US$ 0,0749"/>
    <d v="2015-10-01T00:00:00"/>
    <x v="1449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5-04-01T00:00:00"/>
    <x v="1023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US$ 0,075"/>
    <d v="2015-03-02T00:00:00"/>
    <x v="1028"/>
    <s v="US$"/>
    <x v="1119"/>
    <n v="0"/>
    <n v="100000"/>
    <n v="0"/>
    <n v="0"/>
    <n v="0"/>
    <n v="7.4999999999999997E-2"/>
    <s v="Low"/>
    <n v="7500"/>
    <m/>
    <m/>
    <m/>
    <m/>
    <m/>
    <m/>
    <m/>
    <m/>
    <m/>
  </r>
  <r>
    <s v="DIVIDENDO PROV US$ 0,074"/>
    <d v="2021-04-26T00:00:00"/>
    <x v="12"/>
    <s v="US$"/>
    <x v="1119"/>
    <n v="0"/>
    <n v="100000"/>
    <n v="0"/>
    <n v="0"/>
    <n v="0"/>
    <n v="7.3999999999999996E-2"/>
    <s v="Low"/>
    <n v="7400"/>
    <m/>
    <m/>
    <m/>
    <m/>
    <m/>
    <m/>
    <m/>
    <m/>
    <m/>
  </r>
  <r>
    <s v="DIVIDENDO US$ 0,0736"/>
    <d v="2020-09-01T00:00:00"/>
    <x v="970"/>
    <s v="US$"/>
    <x v="1119"/>
    <n v="0"/>
    <n v="100000"/>
    <n v="0"/>
    <n v="0"/>
    <n v="0"/>
    <n v="7.3999999999999996E-2"/>
    <s v="Low"/>
    <n v="7400"/>
    <m/>
    <m/>
    <m/>
    <m/>
    <m/>
    <m/>
    <m/>
    <m/>
    <m/>
  </r>
  <r>
    <s v="DIVIDENDO US$ 0,074207"/>
    <d v="2019-12-16T00:00:00"/>
    <x v="892"/>
    <s v="US$"/>
    <x v="1054"/>
    <n v="0"/>
    <n v="100000"/>
    <n v="0"/>
    <n v="0"/>
    <n v="0"/>
    <n v="7.3999999999999996E-2"/>
    <s v="Low"/>
    <n v="7400"/>
    <m/>
    <m/>
    <m/>
    <m/>
    <m/>
    <m/>
    <m/>
    <m/>
    <m/>
  </r>
  <r>
    <s v="DIVIDENDO US$ 0,073666"/>
    <d v="2017-09-01T00:00:00"/>
    <x v="1305"/>
    <s v="US$"/>
    <x v="1210"/>
    <n v="0"/>
    <n v="100000"/>
    <n v="0"/>
    <n v="0"/>
    <n v="0"/>
    <n v="7.3999999999999996E-2"/>
    <s v="Low"/>
    <n v="7400"/>
    <m/>
    <m/>
    <m/>
    <m/>
    <m/>
    <m/>
    <m/>
    <m/>
    <m/>
  </r>
  <r>
    <s v="DIVIDENDO US$ 0,1473"/>
    <d v="2020-07-01T00:00:00"/>
    <x v="610"/>
    <s v="US$"/>
    <x v="1233"/>
    <n v="0"/>
    <n v="50000"/>
    <n v="0"/>
    <n v="0"/>
    <n v="0"/>
    <n v="0.14699999999999999"/>
    <s v="Low"/>
    <n v="7350"/>
    <m/>
    <m/>
    <m/>
    <m/>
    <m/>
    <m/>
    <m/>
    <m/>
    <m/>
  </r>
  <r>
    <s v="DIVIDENDO US$ 0,1466"/>
    <d v="2020-03-02T00:00:00"/>
    <x v="691"/>
    <s v="US$"/>
    <x v="1233"/>
    <n v="0"/>
    <n v="50000"/>
    <n v="0"/>
    <n v="0"/>
    <n v="0"/>
    <n v="0.14699999999999999"/>
    <s v="Low"/>
    <n v="7350"/>
    <m/>
    <m/>
    <m/>
    <m/>
    <m/>
    <m/>
    <m/>
    <m/>
    <m/>
  </r>
  <r>
    <s v="DIVIDENDO US$ 0,0725"/>
    <d v="2021-09-01T00:00:00"/>
    <x v="437"/>
    <s v="US$"/>
    <x v="1119"/>
    <n v="0"/>
    <n v="100000"/>
    <n v="0"/>
    <n v="0"/>
    <n v="0"/>
    <n v="7.2999999999999995E-2"/>
    <s v="Low"/>
    <n v="7300"/>
    <m/>
    <m/>
    <m/>
    <m/>
    <m/>
    <m/>
    <m/>
    <m/>
    <m/>
  </r>
  <r>
    <s v="DIVIDENDO US$ 0,073"/>
    <d v="2021-02-01T00:00:00"/>
    <x v="374"/>
    <s v="US$"/>
    <x v="1119"/>
    <n v="0"/>
    <n v="100000"/>
    <n v="0"/>
    <n v="0"/>
    <n v="0"/>
    <n v="7.2999999999999995E-2"/>
    <s v="Low"/>
    <n v="7300"/>
    <m/>
    <m/>
    <m/>
    <m/>
    <m/>
    <m/>
    <m/>
    <m/>
    <m/>
  </r>
  <r>
    <s v="DIVIDENDO US$ 0,0727"/>
    <d v="2020-12-01T00:00:00"/>
    <x v="478"/>
    <s v="US$"/>
    <x v="1119"/>
    <n v="0"/>
    <n v="100000"/>
    <n v="0"/>
    <n v="0"/>
    <n v="0"/>
    <n v="7.2999999999999995E-2"/>
    <s v="Low"/>
    <n v="7300"/>
    <m/>
    <m/>
    <m/>
    <m/>
    <m/>
    <m/>
    <m/>
    <m/>
    <m/>
  </r>
  <r>
    <s v="DIVIDENDO US$ 0,072561"/>
    <d v="2017-10-02T00:00:00"/>
    <x v="389"/>
    <s v="US$"/>
    <x v="1216"/>
    <n v="0"/>
    <n v="100000"/>
    <n v="0"/>
    <n v="0"/>
    <n v="0"/>
    <n v="7.2999999999999995E-2"/>
    <s v="Low"/>
    <n v="7300"/>
    <m/>
    <m/>
    <m/>
    <m/>
    <m/>
    <m/>
    <m/>
    <m/>
    <m/>
  </r>
  <r>
    <s v="DIVIDENDO US$ 0,0731"/>
    <d v="2016-03-01T00:00:00"/>
    <x v="1463"/>
    <s v="US$"/>
    <x v="1233"/>
    <n v="0"/>
    <n v="100000"/>
    <n v="0"/>
    <n v="0"/>
    <n v="0"/>
    <n v="7.2999999999999995E-2"/>
    <s v="Low"/>
    <n v="7300"/>
    <m/>
    <m/>
    <m/>
    <m/>
    <m/>
    <m/>
    <m/>
    <m/>
    <m/>
  </r>
  <r>
    <s v="DIVIDENDO US$ 0,072"/>
    <d v="2021-08-02T00:00:00"/>
    <x v="1246"/>
    <s v="US$"/>
    <x v="1119"/>
    <n v="0"/>
    <n v="100000"/>
    <n v="0"/>
    <n v="0"/>
    <n v="0"/>
    <n v="7.1999999999999995E-2"/>
    <s v="Low"/>
    <n v="7200"/>
    <m/>
    <m/>
    <m/>
    <m/>
    <m/>
    <m/>
    <m/>
    <m/>
    <m/>
  </r>
  <r>
    <s v="DIVIDENDO US$ 0,072448"/>
    <d v="2020-12-14T00:00:00"/>
    <x v="89"/>
    <s v="US$"/>
    <x v="1213"/>
    <n v="0"/>
    <n v="100000"/>
    <n v="0"/>
    <n v="0"/>
    <n v="0"/>
    <n v="7.1999999999999995E-2"/>
    <s v="Low"/>
    <n v="7200"/>
    <m/>
    <m/>
    <m/>
    <m/>
    <m/>
    <m/>
    <m/>
    <m/>
    <m/>
  </r>
  <r>
    <s v="DIVIDENDO US$ 0,0715"/>
    <d v="2020-11-02T00:00:00"/>
    <x v="108"/>
    <s v="US$"/>
    <x v="1119"/>
    <n v="0"/>
    <n v="100000"/>
    <n v="0"/>
    <n v="0"/>
    <n v="0"/>
    <n v="7.1999999999999995E-2"/>
    <s v="Low"/>
    <n v="7200"/>
    <m/>
    <m/>
    <m/>
    <m/>
    <m/>
    <m/>
    <m/>
    <m/>
    <m/>
  </r>
  <r>
    <s v="DIVIDENDO US$ 0,072362"/>
    <d v="2020-04-30T00:00:00"/>
    <x v="206"/>
    <s v="US$"/>
    <x v="1216"/>
    <n v="0"/>
    <n v="100000"/>
    <n v="0"/>
    <n v="0"/>
    <n v="0"/>
    <n v="7.1999999999999995E-2"/>
    <s v="Low"/>
    <n v="7200"/>
    <m/>
    <m/>
    <m/>
    <m/>
    <m/>
    <m/>
    <m/>
    <m/>
    <m/>
  </r>
  <r>
    <s v="DIVIDENDO US$ 0,0723"/>
    <d v="2019-12-30T00:00:00"/>
    <x v="1101"/>
    <s v="US$"/>
    <x v="945"/>
    <n v="0"/>
    <n v="100000"/>
    <n v="0"/>
    <n v="0"/>
    <n v="0"/>
    <n v="7.1999999999999995E-2"/>
    <s v="Low"/>
    <n v="7200"/>
    <m/>
    <m/>
    <m/>
    <m/>
    <m/>
    <m/>
    <m/>
    <m/>
    <m/>
  </r>
  <r>
    <s v="DIVIDENDO US$ 0,072319"/>
    <d v="2018-06-19T00:00:00"/>
    <x v="900"/>
    <s v="US$"/>
    <x v="1214"/>
    <n v="0"/>
    <n v="100000"/>
    <n v="0"/>
    <n v="0"/>
    <n v="0"/>
    <n v="7.1999999999999995E-2"/>
    <s v="Low"/>
    <n v="7200"/>
    <m/>
    <m/>
    <m/>
    <m/>
    <m/>
    <m/>
    <m/>
    <m/>
    <m/>
  </r>
  <r>
    <s v="DIVIDENDO US$ 0,072044"/>
    <d v="2017-09-01T00:00:00"/>
    <x v="1305"/>
    <s v="US$"/>
    <x v="1216"/>
    <n v="0"/>
    <n v="100000"/>
    <n v="0"/>
    <n v="0"/>
    <n v="0"/>
    <n v="7.1999999999999995E-2"/>
    <s v="Low"/>
    <n v="7200"/>
    <m/>
    <m/>
    <m/>
    <m/>
    <m/>
    <m/>
    <m/>
    <m/>
    <m/>
  </r>
  <r>
    <s v="DIVIDENDO US$ 0,072"/>
    <d v="2016-10-03T00:00:00"/>
    <x v="1444"/>
    <s v="US$"/>
    <x v="1233"/>
    <n v="0"/>
    <n v="100000"/>
    <n v="0"/>
    <n v="0"/>
    <n v="0"/>
    <n v="7.1999999999999995E-2"/>
    <s v="Low"/>
    <n v="7200"/>
    <m/>
    <m/>
    <m/>
    <m/>
    <m/>
    <m/>
    <m/>
    <m/>
    <m/>
  </r>
  <r>
    <s v="DIVIDENDO US$ 0,0724"/>
    <d v="2016-04-01T00:00:00"/>
    <x v="849"/>
    <s v="US$"/>
    <x v="1233"/>
    <n v="0"/>
    <n v="100000"/>
    <n v="0"/>
    <n v="0"/>
    <n v="0"/>
    <n v="7.1999999999999995E-2"/>
    <s v="Low"/>
    <n v="7200"/>
    <m/>
    <m/>
    <m/>
    <m/>
    <m/>
    <m/>
    <m/>
    <m/>
    <m/>
  </r>
  <r>
    <s v="DIVIDENDO US$ 0,072252"/>
    <d v="2015-12-21T00:00:00"/>
    <x v="958"/>
    <s v="US$"/>
    <x v="1103"/>
    <n v="0"/>
    <n v="100000"/>
    <n v="0"/>
    <n v="0"/>
    <n v="0"/>
    <n v="7.1999999999999995E-2"/>
    <s v="Low"/>
    <n v="7200"/>
    <m/>
    <m/>
    <m/>
    <m/>
    <m/>
    <m/>
    <m/>
    <m/>
    <m/>
  </r>
  <r>
    <s v="DIVIDENDO US$ 0,1427"/>
    <d v="2020-04-01T00:00:00"/>
    <x v="525"/>
    <s v="US$"/>
    <x v="1233"/>
    <n v="0"/>
    <n v="50000"/>
    <n v="0"/>
    <n v="0"/>
    <n v="0"/>
    <n v="0.14299999999999999"/>
    <s v="Low"/>
    <n v="7150"/>
    <m/>
    <m/>
    <m/>
    <m/>
    <m/>
    <m/>
    <m/>
    <m/>
    <m/>
  </r>
  <r>
    <s v="DIVIDENDO US$ 0,071"/>
    <d v="2021-07-01T00:00:00"/>
    <x v="645"/>
    <s v="US$"/>
    <x v="1119"/>
    <n v="0"/>
    <n v="100000"/>
    <n v="0"/>
    <n v="0"/>
    <n v="0"/>
    <n v="7.0999999999999994E-2"/>
    <s v="Low"/>
    <n v="7100"/>
    <m/>
    <m/>
    <m/>
    <m/>
    <m/>
    <m/>
    <m/>
    <m/>
    <m/>
  </r>
  <r>
    <s v="DIVIDENDO PROV 0 US$ 0,071153"/>
    <d v="2021-06-10T00:00:00"/>
    <x v="103"/>
    <s v="US$"/>
    <x v="1244"/>
    <n v="0"/>
    <n v="100000"/>
    <n v="0"/>
    <n v="0"/>
    <n v="0"/>
    <n v="7.0999999999999994E-2"/>
    <s v="Low"/>
    <n v="7100"/>
    <m/>
    <m/>
    <m/>
    <m/>
    <m/>
    <m/>
    <m/>
    <m/>
    <m/>
  </r>
  <r>
    <s v="DIVIDENDO US$ 0,071033"/>
    <d v="2020-06-01T00:00:00"/>
    <x v="688"/>
    <s v="US$"/>
    <x v="1210"/>
    <n v="0"/>
    <n v="100000"/>
    <n v="0"/>
    <n v="0"/>
    <n v="0"/>
    <n v="7.0999999999999994E-2"/>
    <s v="Low"/>
    <n v="7100"/>
    <m/>
    <m/>
    <m/>
    <m/>
    <m/>
    <m/>
    <m/>
    <m/>
    <m/>
  </r>
  <r>
    <s v="DIVIDENDO US$ 0,070877"/>
    <d v="2017-08-01T00:00:00"/>
    <x v="578"/>
    <s v="US$"/>
    <x v="1216"/>
    <n v="0"/>
    <n v="100000"/>
    <n v="0"/>
    <n v="0"/>
    <n v="0"/>
    <n v="7.0999999999999994E-2"/>
    <s v="Low"/>
    <n v="7100"/>
    <m/>
    <m/>
    <m/>
    <m/>
    <m/>
    <m/>
    <m/>
    <m/>
    <m/>
  </r>
  <r>
    <s v="DIVIDENDO US$ 0,071"/>
    <d v="2016-07-01T00:00:00"/>
    <x v="1427"/>
    <s v="US$"/>
    <x v="1233"/>
    <n v="0"/>
    <n v="100000"/>
    <n v="0"/>
    <n v="0"/>
    <n v="0"/>
    <n v="7.0999999999999994E-2"/>
    <s v="Low"/>
    <n v="7100"/>
    <m/>
    <m/>
    <m/>
    <m/>
    <m/>
    <m/>
    <m/>
    <m/>
    <m/>
  </r>
  <r>
    <s v="DIVIDENDO PROV US$ 0,0072480103"/>
    <d v="2021-08-05T00:00:00"/>
    <x v="1045"/>
    <s v="US$"/>
    <x v="1128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67488001"/>
    <d v="2021-08-05T00:00:00"/>
    <x v="1045"/>
    <s v="US$"/>
    <x v="1198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23972"/>
    <d v="2021-04-06T00:00:00"/>
    <x v="230"/>
    <s v="US$"/>
    <x v="756"/>
    <n v="0"/>
    <n v="1000000"/>
    <n v="0"/>
    <n v="0"/>
    <n v="0"/>
    <n v="7.0000000000000001E-3"/>
    <s v="Low"/>
    <n v="7000"/>
    <m/>
    <m/>
    <m/>
    <m/>
    <m/>
    <m/>
    <m/>
    <m/>
    <m/>
  </r>
  <r>
    <s v="DIVIDENDO US$ 0,07"/>
    <d v="2020-12-21T00:00:00"/>
    <x v="452"/>
    <s v="US$"/>
    <x v="1161"/>
    <n v="0"/>
    <n v="100000"/>
    <n v="0"/>
    <n v="0"/>
    <n v="0"/>
    <n v="7.0000000000000007E-2"/>
    <s v="Low"/>
    <n v="7000"/>
    <m/>
    <m/>
    <m/>
    <m/>
    <m/>
    <m/>
    <m/>
    <m/>
    <m/>
  </r>
  <r>
    <s v="DIVIDENDO PROV US$ 0,00679553"/>
    <d v="2020-10-02T00:00:00"/>
    <x v="155"/>
    <s v="US$"/>
    <x v="756"/>
    <n v="0"/>
    <n v="1000000"/>
    <n v="0"/>
    <n v="0"/>
    <n v="0"/>
    <n v="7.0000000000000001E-3"/>
    <s v="Low"/>
    <n v="7000"/>
    <m/>
    <m/>
    <m/>
    <m/>
    <m/>
    <m/>
    <m/>
    <m/>
    <m/>
  </r>
  <r>
    <s v="DIVIDENDO US$ 0,07006"/>
    <d v="2020-06-01T00:00:00"/>
    <x v="688"/>
    <s v="US$"/>
    <x v="1216"/>
    <n v="0"/>
    <n v="100000"/>
    <n v="0"/>
    <n v="0"/>
    <n v="0"/>
    <n v="7.0000000000000007E-2"/>
    <s v="Low"/>
    <n v="7000"/>
    <m/>
    <m/>
    <m/>
    <m/>
    <m/>
    <m/>
    <m/>
    <m/>
    <m/>
  </r>
  <r>
    <s v="DIVIDENDO PROV US$ 0,007077691780571790"/>
    <d v="2020-04-23T00:00:00"/>
    <x v="286"/>
    <s v="US$"/>
    <x v="1211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4858079"/>
    <d v="2020-02-04T00:00:00"/>
    <x v="557"/>
    <s v="US$"/>
    <x v="1189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0186781"/>
    <d v="2020-02-04T00:00:00"/>
    <x v="557"/>
    <s v="US$"/>
    <x v="1028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68963887617906"/>
    <d v="2020-01-24T00:00:00"/>
    <x v="830"/>
    <s v="US$"/>
    <x v="1211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25722"/>
    <d v="2020-01-07T00:00:00"/>
    <x v="1540"/>
    <s v="US$"/>
    <x v="756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244266869795310"/>
    <d v="2019-10-22T00:00:00"/>
    <x v="1126"/>
    <s v="US$"/>
    <x v="892"/>
    <n v="0"/>
    <n v="1000000"/>
    <n v="0"/>
    <n v="0"/>
    <n v="0"/>
    <n v="7.0000000000000001E-3"/>
    <s v="Low"/>
    <n v="7000"/>
    <m/>
    <m/>
    <m/>
    <m/>
    <m/>
    <m/>
    <m/>
    <m/>
    <m/>
  </r>
  <r>
    <s v="DIVIDENDO US$ 0,006552027"/>
    <d v="2019-04-23T00:00:00"/>
    <x v="77"/>
    <s v="US$"/>
    <x v="892"/>
    <n v="0"/>
    <n v="1000000"/>
    <n v="0"/>
    <n v="0"/>
    <n v="0"/>
    <n v="7.0000000000000001E-3"/>
    <s v="Low"/>
    <n v="7000"/>
    <m/>
    <m/>
    <m/>
    <m/>
    <m/>
    <m/>
    <m/>
    <m/>
    <m/>
  </r>
  <r>
    <s v="DIVIDENDO US$ 0,0072"/>
    <d v="2019-01-23T00:00:00"/>
    <x v="1177"/>
    <s v="US$"/>
    <x v="1211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71652497"/>
    <d v="2018-09-25T00:00:00"/>
    <x v="1385"/>
    <s v="US$"/>
    <x v="777"/>
    <n v="0"/>
    <n v="1000000"/>
    <n v="0"/>
    <n v="0"/>
    <n v="0"/>
    <n v="7.0000000000000001E-3"/>
    <s v="Low"/>
    <n v="7000"/>
    <m/>
    <m/>
    <m/>
    <m/>
    <m/>
    <m/>
    <m/>
    <m/>
    <m/>
  </r>
  <r>
    <s v="DIVIDENDO PROV US$ 0,0066162064"/>
    <d v="2018-02-06T00:00:00"/>
    <x v="640"/>
    <s v="US$"/>
    <x v="1245"/>
    <n v="0"/>
    <n v="1000000"/>
    <n v="0"/>
    <n v="0"/>
    <n v="0"/>
    <n v="7.0000000000000001E-3"/>
    <s v="Low"/>
    <n v="7000"/>
    <m/>
    <m/>
    <m/>
    <m/>
    <m/>
    <m/>
    <m/>
    <m/>
    <m/>
  </r>
  <r>
    <s v="DIVIDENDO US$ 0,0704"/>
    <d v="2017-10-31T00:00:00"/>
    <x v="561"/>
    <s v="US$"/>
    <x v="1119"/>
    <n v="0"/>
    <n v="100000"/>
    <n v="0"/>
    <n v="0"/>
    <n v="0"/>
    <n v="7.0000000000000007E-2"/>
    <s v="Low"/>
    <n v="7000"/>
    <m/>
    <m/>
    <m/>
    <m/>
    <m/>
    <m/>
    <m/>
    <m/>
    <m/>
  </r>
  <r>
    <s v="DIVIDENDO PROV US$ 0,0069733793"/>
    <d v="2017-09-27T00:00:00"/>
    <x v="1148"/>
    <s v="US$"/>
    <x v="794"/>
    <n v="0"/>
    <n v="1000000"/>
    <n v="0"/>
    <n v="0"/>
    <n v="0"/>
    <n v="7.0000000000000001E-3"/>
    <s v="Low"/>
    <n v="7000"/>
    <m/>
    <m/>
    <m/>
    <m/>
    <m/>
    <m/>
    <m/>
    <m/>
    <m/>
  </r>
  <r>
    <s v="DIVIDENDO US$ 0,07"/>
    <d v="2016-08-01T00:00:00"/>
    <x v="1006"/>
    <s v="US$"/>
    <x v="1119"/>
    <n v="0"/>
    <n v="100000"/>
    <n v="0"/>
    <n v="0"/>
    <n v="0"/>
    <n v="7.0000000000000007E-2"/>
    <s v="Low"/>
    <n v="7000"/>
    <m/>
    <m/>
    <m/>
    <m/>
    <m/>
    <m/>
    <m/>
    <m/>
    <m/>
  </r>
  <r>
    <s v="DIVIDENDO US$ 0,0703"/>
    <d v="2016-02-01T00:00:00"/>
    <x v="966"/>
    <s v="US$"/>
    <x v="1119"/>
    <n v="0"/>
    <n v="100000"/>
    <n v="0"/>
    <n v="0"/>
    <n v="0"/>
    <n v="7.0000000000000007E-2"/>
    <s v="Low"/>
    <n v="7000"/>
    <m/>
    <m/>
    <m/>
    <m/>
    <m/>
    <m/>
    <m/>
    <m/>
    <m/>
  </r>
  <r>
    <s v="DIVIDENDO US$ 0,069063"/>
    <d v="2019-12-16T00:00:00"/>
    <x v="892"/>
    <s v="US$"/>
    <x v="1103"/>
    <n v="0"/>
    <n v="100000"/>
    <n v="0"/>
    <n v="0"/>
    <n v="0"/>
    <n v="6.9000000000000006E-2"/>
    <s v="Low"/>
    <n v="6900"/>
    <m/>
    <m/>
    <m/>
    <m/>
    <m/>
    <m/>
    <m/>
    <m/>
    <m/>
  </r>
  <r>
    <s v="DIVIDENDO US$ 0,1361"/>
    <d v="2021-04-07T00:00:00"/>
    <x v="915"/>
    <s v="US$"/>
    <x v="1233"/>
    <n v="0"/>
    <n v="50000"/>
    <n v="0"/>
    <n v="0"/>
    <n v="0"/>
    <n v="0.13600000000000001"/>
    <s v="Low"/>
    <n v="6800"/>
    <m/>
    <m/>
    <m/>
    <m/>
    <m/>
    <m/>
    <m/>
    <m/>
    <m/>
  </r>
  <r>
    <s v="DIVIDENDO US$ 0,067661"/>
    <d v="2020-12-30T00:00:00"/>
    <x v="1149"/>
    <s v="US$"/>
    <x v="1117"/>
    <n v="0"/>
    <n v="100000"/>
    <n v="0"/>
    <n v="0"/>
    <n v="0"/>
    <n v="6.8000000000000005E-2"/>
    <s v="Low"/>
    <n v="6800"/>
    <m/>
    <m/>
    <m/>
    <m/>
    <m/>
    <m/>
    <m/>
    <m/>
    <m/>
  </r>
  <r>
    <s v="DIVIDENDO US$ 0,0682"/>
    <d v="2020-12-21T00:00:00"/>
    <x v="452"/>
    <s v="US$"/>
    <x v="859"/>
    <n v="0"/>
    <n v="100000"/>
    <n v="0"/>
    <n v="0"/>
    <n v="0"/>
    <n v="6.8000000000000005E-2"/>
    <s v="Low"/>
    <n v="6800"/>
    <m/>
    <m/>
    <m/>
    <m/>
    <m/>
    <m/>
    <m/>
    <m/>
    <m/>
  </r>
  <r>
    <s v="DIVIDENDO US$ 0,068"/>
    <d v="2020-07-01T00:00:00"/>
    <x v="610"/>
    <s v="US$"/>
    <x v="1119"/>
    <n v="0"/>
    <n v="100000"/>
    <n v="0"/>
    <n v="0"/>
    <n v="0"/>
    <n v="6.8000000000000005E-2"/>
    <s v="Low"/>
    <n v="6800"/>
    <m/>
    <m/>
    <m/>
    <m/>
    <m/>
    <m/>
    <m/>
    <m/>
    <m/>
  </r>
  <r>
    <s v="DIVIDENDO US$ 0,0679"/>
    <d v="2018-12-27T00:00:00"/>
    <x v="1513"/>
    <s v="US$"/>
    <x v="1119"/>
    <n v="0"/>
    <n v="100000"/>
    <n v="0"/>
    <n v="0"/>
    <n v="0"/>
    <n v="6.8000000000000005E-2"/>
    <s v="Low"/>
    <n v="6800"/>
    <m/>
    <m/>
    <m/>
    <m/>
    <m/>
    <m/>
    <m/>
    <m/>
    <m/>
  </r>
  <r>
    <s v="DIVIDENDO US$ 0,068"/>
    <d v="2018-12-27T00:00:00"/>
    <x v="1513"/>
    <s v="US$"/>
    <x v="1040"/>
    <n v="0"/>
    <n v="100000"/>
    <n v="0"/>
    <n v="0"/>
    <n v="0"/>
    <n v="6.8000000000000005E-2"/>
    <s v="Low"/>
    <n v="6800"/>
    <m/>
    <m/>
    <m/>
    <m/>
    <m/>
    <m/>
    <m/>
    <m/>
    <m/>
  </r>
  <r>
    <s v="DIVIDENDO PROV US$ 0,013266375252531"/>
    <d v="2021-01-14T00:00:00"/>
    <x v="551"/>
    <s v="US$"/>
    <x v="1011"/>
    <n v="0"/>
    <n v="517803"/>
    <n v="0"/>
    <n v="0"/>
    <n v="0"/>
    <n v="1.2999999999999999E-2"/>
    <s v="Low"/>
    <n v="6731.4390000000003"/>
    <m/>
    <m/>
    <m/>
    <m/>
    <m/>
    <m/>
    <m/>
    <m/>
    <m/>
  </r>
  <r>
    <s v="DIVIDENDO US$ 0,0666"/>
    <d v="2021-03-01T00:00:00"/>
    <x v="1245"/>
    <s v="US$"/>
    <x v="1119"/>
    <n v="0"/>
    <n v="100000"/>
    <n v="0"/>
    <n v="0"/>
    <n v="0"/>
    <n v="6.7000000000000004E-2"/>
    <s v="Low"/>
    <n v="6700"/>
    <m/>
    <m/>
    <m/>
    <m/>
    <m/>
    <m/>
    <m/>
    <m/>
    <m/>
  </r>
  <r>
    <s v="DIVIDENDO US$ 0,067097"/>
    <d v="2017-08-01T00:00:00"/>
    <x v="578"/>
    <s v="US$"/>
    <x v="1210"/>
    <n v="0"/>
    <n v="100000"/>
    <n v="0"/>
    <n v="0"/>
    <n v="0"/>
    <n v="6.7000000000000004E-2"/>
    <s v="Low"/>
    <n v="6700"/>
    <m/>
    <m/>
    <m/>
    <m/>
    <m/>
    <m/>
    <m/>
    <m/>
    <m/>
  </r>
  <r>
    <s v="DIVIDENDO US$ 0,1328"/>
    <d v="2020-06-01T00:00:00"/>
    <x v="688"/>
    <s v="US$"/>
    <x v="1233"/>
    <n v="0"/>
    <n v="50000"/>
    <n v="0"/>
    <n v="0"/>
    <n v="0"/>
    <n v="0.13300000000000001"/>
    <s v="Low"/>
    <n v="6650"/>
    <m/>
    <m/>
    <m/>
    <m/>
    <m/>
    <m/>
    <m/>
    <m/>
    <m/>
  </r>
  <r>
    <s v="DIVIDENDO US$ 0,0662"/>
    <d v="2016-08-01T00:00:00"/>
    <x v="1006"/>
    <s v="US$"/>
    <x v="1233"/>
    <n v="0"/>
    <n v="100000"/>
    <n v="0"/>
    <n v="0"/>
    <n v="0"/>
    <n v="6.6000000000000003E-2"/>
    <s v="Low"/>
    <n v="6600"/>
    <m/>
    <m/>
    <m/>
    <m/>
    <m/>
    <m/>
    <m/>
    <m/>
    <m/>
  </r>
  <r>
    <s v="DIVIDENDO US$ 0,065689"/>
    <d v="2015-06-25T00:00:00"/>
    <x v="16"/>
    <s v="US$"/>
    <x v="1230"/>
    <n v="0"/>
    <n v="100000"/>
    <n v="0"/>
    <n v="0"/>
    <n v="0"/>
    <n v="6.6000000000000003E-2"/>
    <s v="Low"/>
    <n v="6600"/>
    <m/>
    <m/>
    <m/>
    <m/>
    <m/>
    <m/>
    <m/>
    <m/>
    <m/>
  </r>
  <r>
    <s v="DIVIDENDO US$ 0,1311"/>
    <d v="2020-11-02T00:00:00"/>
    <x v="108"/>
    <s v="US$"/>
    <x v="1233"/>
    <n v="0"/>
    <n v="50000"/>
    <n v="0"/>
    <n v="0"/>
    <n v="0"/>
    <n v="0.13100000000000001"/>
    <s v="Low"/>
    <n v="6550"/>
    <m/>
    <m/>
    <m/>
    <m/>
    <m/>
    <m/>
    <m/>
    <m/>
    <m/>
  </r>
  <r>
    <s v="DIVIDENDO US$ 0,1299"/>
    <d v="2021-06-01T00:00:00"/>
    <x v="485"/>
    <s v="US$"/>
    <x v="1233"/>
    <n v="0"/>
    <n v="50000"/>
    <n v="0"/>
    <n v="0"/>
    <n v="0"/>
    <n v="0.13"/>
    <s v="Low"/>
    <n v="6500"/>
    <m/>
    <m/>
    <m/>
    <m/>
    <m/>
    <m/>
    <m/>
    <m/>
    <m/>
  </r>
  <r>
    <s v="DIVIDENDO US$ 0,1292"/>
    <d v="2020-12-29T00:00:00"/>
    <x v="1203"/>
    <s v="US$"/>
    <x v="1233"/>
    <n v="0"/>
    <n v="50000"/>
    <n v="0"/>
    <n v="0"/>
    <n v="0"/>
    <n v="0.129"/>
    <s v="Low"/>
    <n v="6450"/>
    <m/>
    <m/>
    <m/>
    <m/>
    <m/>
    <m/>
    <m/>
    <m/>
    <m/>
  </r>
  <r>
    <s v="DIVIDENDO US$ 0,258271"/>
    <d v="2020-12-14T00:00:00"/>
    <x v="89"/>
    <s v="US$"/>
    <x v="1230"/>
    <n v="0"/>
    <n v="25000"/>
    <n v="0"/>
    <n v="0"/>
    <n v="0"/>
    <n v="0.25800000000000001"/>
    <s v="Low"/>
    <n v="6450"/>
    <m/>
    <m/>
    <m/>
    <m/>
    <m/>
    <m/>
    <m/>
    <m/>
    <m/>
  </r>
  <r>
    <s v="DIVIDENDO US$ 0,063585"/>
    <d v="2017-06-01T00:00:00"/>
    <x v="932"/>
    <s v="US$"/>
    <x v="1216"/>
    <n v="0"/>
    <n v="100000"/>
    <n v="0"/>
    <n v="0"/>
    <n v="0"/>
    <n v="6.4000000000000001E-2"/>
    <s v="Low"/>
    <n v="6400"/>
    <m/>
    <m/>
    <m/>
    <m/>
    <m/>
    <m/>
    <m/>
    <m/>
    <m/>
  </r>
  <r>
    <s v="DIVIDENDO US$ 0,063918"/>
    <d v="2016-06-22T00:00:00"/>
    <x v="954"/>
    <s v="US$"/>
    <x v="1195"/>
    <n v="0"/>
    <n v="100000"/>
    <n v="0"/>
    <n v="0"/>
    <n v="0"/>
    <n v="6.4000000000000001E-2"/>
    <s v="Low"/>
    <n v="6400"/>
    <m/>
    <m/>
    <m/>
    <m/>
    <m/>
    <m/>
    <m/>
    <m/>
    <m/>
  </r>
  <r>
    <s v="DIVIDENDO PROV US$ 0,01934749501605470"/>
    <d v="2021-04-07T00:00:00"/>
    <x v="908"/>
    <s v="US$"/>
    <x v="939"/>
    <n v="0"/>
    <n v="335754"/>
    <n v="0"/>
    <n v="0"/>
    <n v="0"/>
    <n v="1.9E-2"/>
    <s v="Low"/>
    <n v="6379.326"/>
    <m/>
    <m/>
    <m/>
    <m/>
    <m/>
    <m/>
    <m/>
    <m/>
    <m/>
  </r>
  <r>
    <s v="DIVIDENDO US$ 0,1272"/>
    <d v="2021-09-01T00:00:00"/>
    <x v="437"/>
    <s v="US$"/>
    <x v="1233"/>
    <n v="0"/>
    <n v="50000"/>
    <n v="0"/>
    <n v="0"/>
    <n v="0"/>
    <n v="0.127"/>
    <s v="Low"/>
    <n v="6350"/>
    <m/>
    <m/>
    <m/>
    <m/>
    <m/>
    <m/>
    <m/>
    <m/>
    <m/>
  </r>
  <r>
    <s v="DIVIDENDO US$ 0,1265"/>
    <d v="2021-08-02T00:00:00"/>
    <x v="1246"/>
    <s v="US$"/>
    <x v="1233"/>
    <n v="0"/>
    <n v="50000"/>
    <n v="0"/>
    <n v="0"/>
    <n v="0"/>
    <n v="0.127"/>
    <s v="Low"/>
    <n v="6350"/>
    <m/>
    <m/>
    <m/>
    <m/>
    <m/>
    <m/>
    <m/>
    <m/>
    <m/>
  </r>
  <r>
    <s v="DIVIDENDO US$ 0,253"/>
    <d v="2017-12-18T00:00:00"/>
    <x v="246"/>
    <s v="US$"/>
    <x v="1232"/>
    <n v="0"/>
    <n v="25000"/>
    <n v="0"/>
    <n v="0"/>
    <n v="0"/>
    <n v="0.253"/>
    <s v="Low"/>
    <n v="6325"/>
    <m/>
    <m/>
    <m/>
    <m/>
    <m/>
    <m/>
    <m/>
    <m/>
    <m/>
  </r>
  <r>
    <s v="DIVIDENDO US$ 0,062737"/>
    <d v="2019-12-30T00:00:00"/>
    <x v="1101"/>
    <s v="US$"/>
    <x v="981"/>
    <n v="0"/>
    <n v="100000"/>
    <n v="0"/>
    <n v="0"/>
    <n v="0"/>
    <n v="6.3E-2"/>
    <s v="Low"/>
    <n v="6300"/>
    <m/>
    <m/>
    <m/>
    <m/>
    <m/>
    <m/>
    <m/>
    <m/>
    <m/>
  </r>
  <r>
    <s v="DIVIDENDO US$ 0,062931"/>
    <d v="2018-12-28T00:00:00"/>
    <x v="138"/>
    <s v="US$"/>
    <x v="1191"/>
    <n v="0"/>
    <n v="100000"/>
    <n v="0"/>
    <n v="0"/>
    <n v="0"/>
    <n v="6.3E-2"/>
    <s v="Low"/>
    <n v="6300"/>
    <m/>
    <m/>
    <m/>
    <m/>
    <m/>
    <m/>
    <m/>
    <m/>
    <m/>
  </r>
  <r>
    <s v="DIVIDENDO US$ 0,063"/>
    <d v="2017-03-01T00:00:00"/>
    <x v="1393"/>
    <s v="US$"/>
    <x v="1119"/>
    <n v="0"/>
    <n v="100000"/>
    <n v="0"/>
    <n v="0"/>
    <n v="0"/>
    <n v="6.3E-2"/>
    <s v="Low"/>
    <n v="6300"/>
    <m/>
    <m/>
    <m/>
    <m/>
    <m/>
    <m/>
    <m/>
    <m/>
    <m/>
  </r>
  <r>
    <s v="DIVIDENDO US$ 0,063"/>
    <d v="2016-12-19T00:00:00"/>
    <x v="894"/>
    <s v="US$"/>
    <x v="1194"/>
    <n v="0"/>
    <n v="100000"/>
    <n v="0"/>
    <n v="0"/>
    <n v="0"/>
    <n v="6.3E-2"/>
    <s v="Low"/>
    <n v="6300"/>
    <m/>
    <m/>
    <m/>
    <m/>
    <m/>
    <m/>
    <m/>
    <m/>
    <m/>
  </r>
  <r>
    <s v="DIVIDENDO US$ 0,125"/>
    <d v="2021-07-01T00:00:00"/>
    <x v="645"/>
    <s v="US$"/>
    <x v="1233"/>
    <n v="0"/>
    <n v="50000"/>
    <n v="0"/>
    <n v="0"/>
    <n v="0"/>
    <n v="0.125"/>
    <s v="Low"/>
    <n v="6250"/>
    <m/>
    <m/>
    <m/>
    <m/>
    <m/>
    <m/>
    <m/>
    <m/>
    <m/>
  </r>
  <r>
    <s v="DIVIDENDO US$ 0,1253"/>
    <d v="2021-02-01T00:00:00"/>
    <x v="374"/>
    <s v="US$"/>
    <x v="1233"/>
    <n v="0"/>
    <n v="50000"/>
    <n v="0"/>
    <n v="0"/>
    <n v="0"/>
    <n v="0.125"/>
    <s v="Low"/>
    <n v="6250"/>
    <m/>
    <m/>
    <m/>
    <m/>
    <m/>
    <m/>
    <m/>
    <m/>
    <m/>
  </r>
  <r>
    <s v="DIVIDENDO US$ 0,1245"/>
    <d v="2020-09-01T00:00:00"/>
    <x v="970"/>
    <s v="US$"/>
    <x v="1233"/>
    <n v="0"/>
    <n v="50000"/>
    <n v="0"/>
    <n v="0"/>
    <n v="0"/>
    <n v="0.125"/>
    <s v="Low"/>
    <n v="6250"/>
    <m/>
    <m/>
    <m/>
    <m/>
    <m/>
    <m/>
    <m/>
    <m/>
    <m/>
  </r>
  <r>
    <s v="DIVIDENDO US$ 0,061719"/>
    <d v="2019-03-20T00:00:00"/>
    <x v="1213"/>
    <s v="US$"/>
    <x v="1244"/>
    <n v="0"/>
    <n v="100000"/>
    <n v="0"/>
    <n v="0"/>
    <n v="0"/>
    <n v="6.2E-2"/>
    <s v="Low"/>
    <n v="6200"/>
    <m/>
    <m/>
    <m/>
    <m/>
    <m/>
    <m/>
    <m/>
    <m/>
    <m/>
  </r>
  <r>
    <s v="DIVIDENDO US$ 0,061868"/>
    <d v="2017-04-28T00:00:00"/>
    <x v="174"/>
    <s v="US$"/>
    <x v="1216"/>
    <n v="0"/>
    <n v="100000"/>
    <n v="0"/>
    <n v="0"/>
    <n v="0"/>
    <n v="6.2E-2"/>
    <s v="Low"/>
    <n v="6200"/>
    <m/>
    <m/>
    <m/>
    <m/>
    <m/>
    <m/>
    <m/>
    <m/>
    <m/>
  </r>
  <r>
    <s v="DIVIDENDO US$ 0,061667"/>
    <d v="2015-10-01T00:00:00"/>
    <x v="1449"/>
    <s v="US$"/>
    <x v="1067"/>
    <n v="0"/>
    <n v="100000"/>
    <n v="0"/>
    <n v="0"/>
    <n v="0"/>
    <n v="6.2E-2"/>
    <s v="Low"/>
    <n v="6200"/>
    <m/>
    <m/>
    <m/>
    <m/>
    <m/>
    <m/>
    <m/>
    <m/>
    <m/>
  </r>
  <r>
    <s v="DIVIDENDO US$ 0,123"/>
    <d v="2020-04-24T00:00:00"/>
    <x v="590"/>
    <s v="US$"/>
    <x v="1233"/>
    <n v="0"/>
    <n v="50000"/>
    <n v="0"/>
    <n v="0"/>
    <n v="0"/>
    <n v="0.123"/>
    <s v="Low"/>
    <n v="6150"/>
    <m/>
    <m/>
    <m/>
    <m/>
    <m/>
    <m/>
    <m/>
    <m/>
    <m/>
  </r>
  <r>
    <s v="DIVIDENDO PROV 0 US$ 0,061269"/>
    <d v="2021-06-10T00:00:00"/>
    <x v="103"/>
    <s v="US$"/>
    <x v="1167"/>
    <n v="0"/>
    <n v="100000"/>
    <n v="0"/>
    <n v="0"/>
    <n v="0"/>
    <n v="6.0999999999999999E-2"/>
    <s v="Low"/>
    <n v="6100"/>
    <m/>
    <m/>
    <m/>
    <m/>
    <m/>
    <m/>
    <m/>
    <m/>
    <m/>
  </r>
  <r>
    <s v="DIVIDENDO  US$ 0,060636"/>
    <d v="2020-07-01T00:00:00"/>
    <x v="610"/>
    <s v="US$"/>
    <x v="1216"/>
    <n v="0"/>
    <n v="100000"/>
    <n v="0"/>
    <n v="0"/>
    <n v="0"/>
    <n v="6.0999999999999999E-2"/>
    <s v="Low"/>
    <n v="6100"/>
    <m/>
    <m/>
    <m/>
    <m/>
    <m/>
    <m/>
    <m/>
    <m/>
    <m/>
  </r>
  <r>
    <s v="DIVIDENDO US$ 0,060792"/>
    <d v="2019-12-30T00:00:00"/>
    <x v="1101"/>
    <s v="US$"/>
    <x v="989"/>
    <n v="0"/>
    <n v="100000"/>
    <n v="0"/>
    <n v="0"/>
    <n v="0"/>
    <n v="6.0999999999999999E-2"/>
    <s v="Low"/>
    <n v="6100"/>
    <m/>
    <m/>
    <m/>
    <m/>
    <m/>
    <m/>
    <m/>
    <m/>
    <m/>
  </r>
  <r>
    <s v="DIVIDENDO US$ 0,061251"/>
    <d v="2018-12-18T00:00:00"/>
    <x v="1199"/>
    <s v="US$"/>
    <x v="1054"/>
    <n v="0"/>
    <n v="100000"/>
    <n v="0"/>
    <n v="0"/>
    <n v="0"/>
    <n v="6.0999999999999999E-2"/>
    <s v="Low"/>
    <n v="6100"/>
    <m/>
    <m/>
    <m/>
    <m/>
    <m/>
    <m/>
    <m/>
    <m/>
    <m/>
  </r>
  <r>
    <s v="DIVIDENDO US$ 0,061382"/>
    <d v="2017-07-03T00:00:00"/>
    <x v="1401"/>
    <s v="US$"/>
    <x v="1210"/>
    <n v="0"/>
    <n v="100000"/>
    <n v="0"/>
    <n v="0"/>
    <n v="0"/>
    <n v="6.0999999999999999E-2"/>
    <s v="Low"/>
    <n v="6100"/>
    <m/>
    <m/>
    <m/>
    <m/>
    <m/>
    <m/>
    <m/>
    <m/>
    <m/>
  </r>
  <r>
    <s v="DIVIDENDO US$ 0,060534"/>
    <d v="2016-12-22T00:00:00"/>
    <x v="135"/>
    <s v="US$"/>
    <x v="1216"/>
    <n v="0"/>
    <n v="100000"/>
    <n v="0"/>
    <n v="0"/>
    <n v="0"/>
    <n v="6.0999999999999999E-2"/>
    <s v="Low"/>
    <n v="6100"/>
    <m/>
    <m/>
    <m/>
    <m/>
    <m/>
    <m/>
    <m/>
    <m/>
    <m/>
  </r>
  <r>
    <s v="DIVIDENDO US$ 0,1205"/>
    <d v="2021-04-26T00:00:00"/>
    <x v="12"/>
    <s v="US$"/>
    <x v="1233"/>
    <n v="0"/>
    <n v="50000"/>
    <n v="0"/>
    <n v="0"/>
    <n v="0"/>
    <n v="0.121"/>
    <s v="Low"/>
    <n v="6050"/>
    <m/>
    <m/>
    <m/>
    <m/>
    <m/>
    <m/>
    <m/>
    <m/>
    <m/>
  </r>
  <r>
    <s v="DIVIDENDO US$ 0,1213"/>
    <d v="2020-12-01T00:00:00"/>
    <x v="478"/>
    <s v="US$"/>
    <x v="1233"/>
    <n v="0"/>
    <n v="50000"/>
    <n v="0"/>
    <n v="0"/>
    <n v="0"/>
    <n v="0.121"/>
    <s v="Low"/>
    <n v="6050"/>
    <m/>
    <m/>
    <m/>
    <m/>
    <m/>
    <m/>
    <m/>
    <m/>
    <m/>
  </r>
  <r>
    <s v="DIVIDENDO PROV EURO 0,005540361314096430"/>
    <d v="2021-05-04T00:00:00"/>
    <x v="242"/>
    <s v="EURO"/>
    <x v="779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61536699"/>
    <d v="2019-11-21T00:00:00"/>
    <x v="626"/>
    <s v="US$"/>
    <x v="1182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55962120"/>
    <d v="2019-11-21T00:00:00"/>
    <x v="626"/>
    <s v="US$"/>
    <x v="1189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6357173553240650"/>
    <d v="2019-10-22T00:00:00"/>
    <x v="1126"/>
    <s v="US$"/>
    <x v="1211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57404944"/>
    <d v="2019-08-20T00:00:00"/>
    <x v="1541"/>
    <s v="US$"/>
    <x v="777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59421968"/>
    <d v="2019-03-22T00:00:00"/>
    <x v="3"/>
    <s v="US$"/>
    <x v="1165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60993013"/>
    <d v="2019-03-22T00:00:00"/>
    <x v="3"/>
    <s v="US$"/>
    <x v="882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59949032"/>
    <d v="2018-09-04T00:00:00"/>
    <x v="571"/>
    <s v="US$"/>
    <x v="882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58499221"/>
    <d v="2018-09-04T00:00:00"/>
    <x v="571"/>
    <s v="US$"/>
    <x v="1165"/>
    <n v="0"/>
    <n v="1000000"/>
    <n v="0"/>
    <n v="0"/>
    <n v="0"/>
    <n v="6.0000000000000001E-3"/>
    <s v="Low"/>
    <n v="6000"/>
    <m/>
    <m/>
    <m/>
    <m/>
    <m/>
    <m/>
    <m/>
    <m/>
    <m/>
  </r>
  <r>
    <s v="DIVIDENDO PROV US$ 0,00608369"/>
    <d v="2017-05-16T00:00:00"/>
    <x v="83"/>
    <s v="US$"/>
    <x v="775"/>
    <n v="0"/>
    <n v="1000000"/>
    <n v="0"/>
    <n v="0"/>
    <n v="0"/>
    <n v="6.0000000000000001E-3"/>
    <s v="Low"/>
    <n v="6000"/>
    <m/>
    <m/>
    <m/>
    <m/>
    <m/>
    <m/>
    <m/>
    <m/>
    <m/>
  </r>
  <r>
    <s v="DIVIDENDO US$ 0,06"/>
    <d v="2015-11-12T00:00:00"/>
    <x v="1419"/>
    <s v="US$"/>
    <x v="1246"/>
    <n v="0"/>
    <n v="100000"/>
    <n v="0"/>
    <n v="0"/>
    <n v="0"/>
    <n v="0.06"/>
    <s v="Low"/>
    <n v="6000"/>
    <m/>
    <m/>
    <m/>
    <m/>
    <m/>
    <m/>
    <m/>
    <m/>
    <m/>
  </r>
  <r>
    <s v="DIVIDENDO US$ 0,06"/>
    <d v="2015-08-11T00:00:00"/>
    <x v="381"/>
    <s v="US$"/>
    <x v="1246"/>
    <n v="0"/>
    <n v="100000"/>
    <n v="0"/>
    <n v="0"/>
    <n v="0"/>
    <n v="0.06"/>
    <s v="Low"/>
    <n v="6000"/>
    <m/>
    <m/>
    <m/>
    <m/>
    <m/>
    <m/>
    <m/>
    <m/>
    <m/>
  </r>
  <r>
    <s v="DIVIDENDO US$ 0,06"/>
    <d v="2015-05-12T00:00:00"/>
    <x v="1195"/>
    <s v="US$"/>
    <x v="1246"/>
    <n v="0"/>
    <n v="100000"/>
    <n v="0"/>
    <n v="0"/>
    <n v="0"/>
    <n v="0.06"/>
    <s v="Low"/>
    <n v="6000"/>
    <m/>
    <m/>
    <m/>
    <m/>
    <m/>
    <m/>
    <m/>
    <m/>
    <m/>
  </r>
  <r>
    <s v="DIVIDENDO PROV 1 US$ 0,06"/>
    <d v="2015-02-19T00:00:00"/>
    <x v="1219"/>
    <s v="US$"/>
    <x v="1246"/>
    <n v="0"/>
    <n v="100000"/>
    <n v="0"/>
    <n v="0"/>
    <n v="0"/>
    <n v="0.06"/>
    <s v="Low"/>
    <n v="6000"/>
    <m/>
    <m/>
    <m/>
    <m/>
    <m/>
    <m/>
    <m/>
    <m/>
    <m/>
  </r>
  <r>
    <s v="DIVIDENDO US$ 0,059078"/>
    <d v="2019-12-16T00:00:00"/>
    <x v="892"/>
    <s v="US$"/>
    <x v="1056"/>
    <n v="0"/>
    <n v="100000"/>
    <n v="0"/>
    <n v="0"/>
    <n v="0"/>
    <n v="5.8999999999999997E-2"/>
    <s v="Low"/>
    <n v="5900"/>
    <m/>
    <m/>
    <m/>
    <m/>
    <m/>
    <m/>
    <m/>
    <m/>
    <m/>
  </r>
  <r>
    <s v="DIVIDENDO US$ 0,0591"/>
    <d v="2018-07-02T00:00:00"/>
    <x v="1236"/>
    <s v="US$"/>
    <x v="1119"/>
    <n v="0"/>
    <n v="100000"/>
    <n v="0"/>
    <n v="0"/>
    <n v="0"/>
    <n v="5.8999999999999997E-2"/>
    <s v="Low"/>
    <n v="5900"/>
    <m/>
    <m/>
    <m/>
    <m/>
    <m/>
    <m/>
    <m/>
    <m/>
    <m/>
  </r>
  <r>
    <s v="DIVIDENDO US$ 0,058765"/>
    <d v="2017-12-21T00:00:00"/>
    <x v="873"/>
    <s v="US$"/>
    <x v="1214"/>
    <n v="0"/>
    <n v="100000"/>
    <n v="0"/>
    <n v="0"/>
    <n v="0"/>
    <n v="5.8999999999999997E-2"/>
    <s v="Low"/>
    <n v="5900"/>
    <m/>
    <m/>
    <m/>
    <m/>
    <m/>
    <m/>
    <m/>
    <m/>
    <m/>
  </r>
  <r>
    <s v="DIVIDENDO PROV US$ 0,001487367095729310"/>
    <d v="2020-07-24T00:00:00"/>
    <x v="449"/>
    <s v="US$"/>
    <x v="990"/>
    <n v="0"/>
    <n v="5858352"/>
    <n v="0"/>
    <n v="0"/>
    <n v="0"/>
    <n v="1E-3"/>
    <s v="Low"/>
    <n v="5858.3519999999999"/>
    <m/>
    <m/>
    <m/>
    <m/>
    <m/>
    <m/>
    <m/>
    <m/>
    <m/>
  </r>
  <r>
    <s v="DIVIDENDO US$ 0,058486"/>
    <d v="2017-04-03T00:00:00"/>
    <x v="1441"/>
    <s v="US$"/>
    <x v="1216"/>
    <n v="0"/>
    <n v="100000"/>
    <n v="0"/>
    <n v="0"/>
    <n v="0"/>
    <n v="5.8000000000000003E-2"/>
    <s v="Low"/>
    <n v="5800"/>
    <m/>
    <m/>
    <m/>
    <m/>
    <m/>
    <m/>
    <m/>
    <m/>
    <m/>
  </r>
  <r>
    <s v="DIVIDENDO US$ 0,056324"/>
    <d v="2018-12-17T00:00:00"/>
    <x v="330"/>
    <s v="US$"/>
    <x v="1244"/>
    <n v="0"/>
    <n v="100000"/>
    <n v="0"/>
    <n v="0"/>
    <n v="0"/>
    <n v="5.6000000000000001E-2"/>
    <s v="Low"/>
    <n v="5600"/>
    <m/>
    <m/>
    <m/>
    <m/>
    <m/>
    <m/>
    <m/>
    <m/>
    <m/>
  </r>
  <r>
    <s v="DIVIDENDO PROV 0 US$ 0,056184"/>
    <d v="2017-06-01T00:00:00"/>
    <x v="932"/>
    <s v="US$"/>
    <x v="1210"/>
    <n v="0"/>
    <n v="100000"/>
    <n v="0"/>
    <n v="0"/>
    <n v="0"/>
    <n v="5.6000000000000001E-2"/>
    <s v="Low"/>
    <n v="5600"/>
    <m/>
    <m/>
    <m/>
    <m/>
    <m/>
    <m/>
    <m/>
    <m/>
    <m/>
  </r>
  <r>
    <s v="DIVIDENDO US$ 0,05594"/>
    <d v="2015-12-21T00:00:00"/>
    <x v="958"/>
    <s v="US$"/>
    <x v="1191"/>
    <n v="0"/>
    <n v="100000"/>
    <n v="0"/>
    <n v="0"/>
    <n v="0"/>
    <n v="5.6000000000000001E-2"/>
    <s v="Low"/>
    <n v="5600"/>
    <m/>
    <m/>
    <m/>
    <m/>
    <m/>
    <m/>
    <m/>
    <m/>
    <m/>
  </r>
  <r>
    <s v="DIVIDENDO PROV US$ 1,1378223"/>
    <d v="2020-07-24T00:00:00"/>
    <x v="449"/>
    <s v="US$"/>
    <x v="714"/>
    <n v="0"/>
    <n v="4890"/>
    <n v="0"/>
    <n v="0"/>
    <n v="0"/>
    <n v="1.1379999999999999"/>
    <s v="Medium"/>
    <n v="5564.82"/>
    <m/>
    <m/>
    <m/>
    <m/>
    <m/>
    <m/>
    <m/>
    <m/>
    <m/>
  </r>
  <r>
    <s v="DIVIDENDO PROV US$ 1,1316699"/>
    <d v="2020-10-02T00:00:00"/>
    <x v="155"/>
    <s v="US$"/>
    <x v="714"/>
    <n v="0"/>
    <n v="4890"/>
    <n v="0"/>
    <n v="0"/>
    <n v="0"/>
    <n v="1.1319999999999999"/>
    <s v="Medium"/>
    <n v="5535.48"/>
    <m/>
    <m/>
    <m/>
    <m/>
    <m/>
    <m/>
    <m/>
    <m/>
    <m/>
  </r>
  <r>
    <s v="DIVIDENDO US$ 0,1098"/>
    <d v="2020-10-01T00:00:00"/>
    <x v="421"/>
    <s v="US$"/>
    <x v="1233"/>
    <n v="0"/>
    <n v="50000"/>
    <n v="0"/>
    <n v="0"/>
    <n v="0"/>
    <n v="0.11"/>
    <s v="Low"/>
    <n v="5500"/>
    <m/>
    <m/>
    <m/>
    <m/>
    <m/>
    <m/>
    <m/>
    <m/>
    <m/>
  </r>
  <r>
    <s v="DIVIDENDO US$ 0,055055"/>
    <d v="2019-12-16T00:00:00"/>
    <x v="892"/>
    <s v="US$"/>
    <x v="1244"/>
    <n v="0"/>
    <n v="100000"/>
    <n v="0"/>
    <n v="0"/>
    <n v="0"/>
    <n v="5.5E-2"/>
    <s v="Low"/>
    <n v="5500"/>
    <m/>
    <m/>
    <m/>
    <m/>
    <m/>
    <m/>
    <m/>
    <m/>
    <m/>
  </r>
  <r>
    <s v="DIVIDENDO US$ 0,055003"/>
    <d v="2019-06-17T00:00:00"/>
    <x v="191"/>
    <s v="US$"/>
    <x v="1244"/>
    <n v="0"/>
    <n v="100000"/>
    <n v="0"/>
    <n v="0"/>
    <n v="0"/>
    <n v="5.5E-2"/>
    <s v="Low"/>
    <n v="5500"/>
    <m/>
    <m/>
    <m/>
    <m/>
    <m/>
    <m/>
    <m/>
    <m/>
    <m/>
  </r>
  <r>
    <s v="DIVIDENDO US$ 0,055"/>
    <d v="2016-12-19T00:00:00"/>
    <x v="894"/>
    <s v="US$"/>
    <x v="1227"/>
    <n v="0"/>
    <n v="100000"/>
    <n v="0"/>
    <n v="0"/>
    <n v="0"/>
    <n v="5.5E-2"/>
    <s v="Low"/>
    <n v="5500"/>
    <m/>
    <m/>
    <m/>
    <m/>
    <m/>
    <m/>
    <m/>
    <m/>
    <m/>
  </r>
  <r>
    <s v="DIVIDENDO US$ 0,055451"/>
    <d v="2015-06-25T00:00:00"/>
    <x v="16"/>
    <s v="US$"/>
    <x v="1015"/>
    <n v="0"/>
    <n v="100000"/>
    <n v="0"/>
    <n v="0"/>
    <n v="0"/>
    <n v="5.5E-2"/>
    <s v="Low"/>
    <n v="5500"/>
    <m/>
    <m/>
    <m/>
    <m/>
    <m/>
    <m/>
    <m/>
    <m/>
    <m/>
  </r>
  <r>
    <s v="DIVIDENDO US$ 0,053507"/>
    <d v="2017-03-01T00:00:00"/>
    <x v="1393"/>
    <s v="US$"/>
    <x v="1216"/>
    <n v="0"/>
    <n v="100000"/>
    <n v="0"/>
    <n v="0"/>
    <n v="0"/>
    <n v="5.3999999999999999E-2"/>
    <s v="Low"/>
    <n v="5400"/>
    <m/>
    <m/>
    <m/>
    <m/>
    <m/>
    <m/>
    <m/>
    <m/>
    <m/>
  </r>
  <r>
    <s v="DIVIDENDO US$ 0,053095"/>
    <d v="2020-06-15T00:00:00"/>
    <x v="2"/>
    <s v="US$"/>
    <x v="1244"/>
    <n v="0"/>
    <n v="100000"/>
    <n v="0"/>
    <n v="0"/>
    <n v="0"/>
    <n v="5.2999999999999999E-2"/>
    <s v="Low"/>
    <n v="5300"/>
    <m/>
    <m/>
    <m/>
    <m/>
    <m/>
    <m/>
    <m/>
    <m/>
    <m/>
  </r>
  <r>
    <s v="DIVIDENDO US$ 0,0511"/>
    <d v="2020-09-23T00:00:00"/>
    <x v="891"/>
    <s v="US$"/>
    <x v="1244"/>
    <n v="0"/>
    <n v="100000"/>
    <n v="0"/>
    <n v="0"/>
    <n v="0"/>
    <n v="5.0999999999999997E-2"/>
    <s v="Low"/>
    <n v="5100"/>
    <m/>
    <m/>
    <m/>
    <m/>
    <m/>
    <m/>
    <m/>
    <m/>
    <m/>
  </r>
  <r>
    <s v="DIVIDENDO US$ 0,0511"/>
    <d v="2018-03-01T00:00:00"/>
    <x v="1249"/>
    <s v="US$"/>
    <x v="1119"/>
    <n v="0"/>
    <n v="100000"/>
    <n v="0"/>
    <n v="0"/>
    <n v="0"/>
    <n v="5.0999999999999997E-2"/>
    <s v="Low"/>
    <n v="5100"/>
    <m/>
    <m/>
    <m/>
    <m/>
    <m/>
    <m/>
    <m/>
    <m/>
    <m/>
  </r>
  <r>
    <s v="DIVIDENDO US$ 0,051446"/>
    <d v="2017-04-28T00:00:00"/>
    <x v="174"/>
    <s v="US$"/>
    <x v="1210"/>
    <n v="0"/>
    <n v="100000"/>
    <n v="0"/>
    <n v="0"/>
    <n v="0"/>
    <n v="5.0999999999999997E-2"/>
    <s v="Low"/>
    <n v="5100"/>
    <m/>
    <m/>
    <m/>
    <m/>
    <m/>
    <m/>
    <m/>
    <m/>
    <m/>
  </r>
  <r>
    <s v="DIVIDENDO US$ 0,050988"/>
    <d v="2017-02-01T00:00:00"/>
    <x v="1471"/>
    <s v="US$"/>
    <x v="1216"/>
    <n v="0"/>
    <n v="100000"/>
    <n v="0"/>
    <n v="0"/>
    <n v="0"/>
    <n v="5.0999999999999997E-2"/>
    <s v="Low"/>
    <n v="5100"/>
    <m/>
    <m/>
    <m/>
    <m/>
    <m/>
    <m/>
    <m/>
    <m/>
    <m/>
  </r>
  <r>
    <s v="DIVIDENDO US$ 0,051236"/>
    <d v="2016-12-21T00:00:00"/>
    <x v="854"/>
    <s v="US$"/>
    <x v="1035"/>
    <n v="0"/>
    <n v="100000"/>
    <n v="0"/>
    <n v="0"/>
    <n v="0"/>
    <n v="5.0999999999999997E-2"/>
    <s v="Low"/>
    <n v="5100"/>
    <m/>
    <m/>
    <m/>
    <m/>
    <m/>
    <m/>
    <m/>
    <m/>
    <m/>
  </r>
  <r>
    <s v="DIVIDENDO US$ 0,050604"/>
    <d v="2016-10-28T00:00:00"/>
    <x v="446"/>
    <s v="US$"/>
    <x v="1216"/>
    <n v="0"/>
    <n v="100000"/>
    <n v="0"/>
    <n v="0"/>
    <n v="0"/>
    <n v="5.0999999999999997E-2"/>
    <s v="Low"/>
    <n v="5100"/>
    <m/>
    <m/>
    <m/>
    <m/>
    <m/>
    <m/>
    <m/>
    <m/>
    <m/>
  </r>
  <r>
    <s v="DIVIDENDO US$ 0,051087"/>
    <d v="2016-08-01T00:00:00"/>
    <x v="1006"/>
    <s v="US$"/>
    <x v="1216"/>
    <n v="0"/>
    <n v="100000"/>
    <n v="0"/>
    <n v="0"/>
    <n v="0"/>
    <n v="5.0999999999999997E-2"/>
    <s v="Low"/>
    <n v="5100"/>
    <m/>
    <m/>
    <m/>
    <m/>
    <m/>
    <m/>
    <m/>
    <m/>
    <m/>
  </r>
  <r>
    <s v="DIVIDENDO US$ 0,050553"/>
    <d v="2016-06-01T00:00:00"/>
    <x v="1353"/>
    <s v="US$"/>
    <x v="1216"/>
    <n v="0"/>
    <n v="100000"/>
    <n v="0"/>
    <n v="0"/>
    <n v="0"/>
    <n v="5.0999999999999997E-2"/>
    <s v="Low"/>
    <n v="5100"/>
    <m/>
    <m/>
    <m/>
    <m/>
    <m/>
    <m/>
    <m/>
    <m/>
    <m/>
  </r>
  <r>
    <s v="DIVIDENDO US$ 0,050611"/>
    <d v="2016-04-01T00:00:00"/>
    <x v="849"/>
    <s v="US$"/>
    <x v="1216"/>
    <n v="0"/>
    <n v="100000"/>
    <n v="0"/>
    <n v="0"/>
    <n v="0"/>
    <n v="5.0999999999999997E-2"/>
    <s v="Low"/>
    <n v="5100"/>
    <m/>
    <m/>
    <m/>
    <m/>
    <m/>
    <m/>
    <m/>
    <m/>
    <m/>
  </r>
  <r>
    <s v="DIVIDENDO PROV 0 US$ 0,00455097"/>
    <d v="2021-07-02T00:00:00"/>
    <x v="645"/>
    <s v="US$"/>
    <x v="1151"/>
    <n v="0"/>
    <n v="1000000"/>
    <n v="0"/>
    <n v="0"/>
    <n v="0"/>
    <n v="5.0000000000000001E-3"/>
    <s v="Low"/>
    <n v="5000"/>
    <m/>
    <m/>
    <m/>
    <m/>
    <m/>
    <m/>
    <m/>
    <m/>
    <m/>
  </r>
  <r>
    <s v="DIVIDENDO PROV US$ 0,0052696796"/>
    <d v="2021-03-05T00:00:00"/>
    <x v="477"/>
    <s v="US$"/>
    <x v="1182"/>
    <n v="0"/>
    <n v="1000000"/>
    <n v="0"/>
    <n v="0"/>
    <n v="0"/>
    <n v="5.0000000000000001E-3"/>
    <s v="Low"/>
    <n v="5000"/>
    <m/>
    <m/>
    <m/>
    <m/>
    <m/>
    <m/>
    <m/>
    <m/>
    <m/>
  </r>
  <r>
    <s v="DIVIDENDO PROV US$ 0,0047790241"/>
    <d v="2021-03-05T00:00:00"/>
    <x v="477"/>
    <s v="US$"/>
    <x v="1189"/>
    <n v="0"/>
    <n v="1000000"/>
    <n v="0"/>
    <n v="0"/>
    <n v="0"/>
    <n v="5.0000000000000001E-3"/>
    <s v="Low"/>
    <n v="5000"/>
    <m/>
    <m/>
    <m/>
    <m/>
    <m/>
    <m/>
    <m/>
    <m/>
    <m/>
  </r>
  <r>
    <s v="DIVIDENDO PROV  US$ 0,0050455728"/>
    <d v="2021-03-03T00:00:00"/>
    <x v="1323"/>
    <s v="US$"/>
    <x v="837"/>
    <n v="0"/>
    <n v="1000000"/>
    <n v="0"/>
    <n v="0"/>
    <n v="0"/>
    <n v="5.0000000000000001E-3"/>
    <s v="Low"/>
    <n v="5000"/>
    <m/>
    <m/>
    <m/>
    <m/>
    <m/>
    <m/>
    <m/>
    <m/>
    <m/>
  </r>
  <r>
    <s v="DIVIDENDO PROV US$ 0,0047930499"/>
    <d v="2021-03-03T00:00:00"/>
    <x v="1323"/>
    <s v="US$"/>
    <x v="1128"/>
    <n v="0"/>
    <n v="1000000"/>
    <n v="0"/>
    <n v="0"/>
    <n v="0"/>
    <n v="5.0000000000000001E-3"/>
    <s v="Low"/>
    <n v="5000"/>
    <m/>
    <m/>
    <m/>
    <m/>
    <m/>
    <m/>
    <m/>
    <m/>
    <m/>
  </r>
  <r>
    <s v="DIVIDENDO US$ 0,050443"/>
    <d v="2020-08-03T00:00:00"/>
    <x v="863"/>
    <s v="US$"/>
    <x v="1216"/>
    <n v="0"/>
    <n v="100000"/>
    <n v="0"/>
    <n v="0"/>
    <n v="0"/>
    <n v="0.05"/>
    <s v="Low"/>
    <n v="5000"/>
    <m/>
    <m/>
    <m/>
    <m/>
    <m/>
    <m/>
    <m/>
    <m/>
    <m/>
  </r>
  <r>
    <s v="DIVIDENDO PROV US$ 0,0049432034"/>
    <d v="2020-04-21T00:00:00"/>
    <x v="760"/>
    <s v="US$"/>
    <x v="777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20-01-14T00:00:00"/>
    <x v="604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PROV 0 US$ 0,0054215781"/>
    <d v="2019-12-20T00:00:00"/>
    <x v="350"/>
    <s v="US$"/>
    <x v="777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19-11-12T00:00:00"/>
    <x v="487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PROV US$ 0,0052505775"/>
    <d v="2019-11-21T00:00:00"/>
    <x v="626"/>
    <s v="US$"/>
    <x v="1028"/>
    <n v="0"/>
    <n v="1000000"/>
    <n v="0"/>
    <n v="0"/>
    <n v="0"/>
    <n v="5.0000000000000001E-3"/>
    <s v="Low"/>
    <n v="5000"/>
    <m/>
    <m/>
    <m/>
    <m/>
    <m/>
    <m/>
    <m/>
    <m/>
    <m/>
  </r>
  <r>
    <s v="DIVIDENDO PROV US$ 0,0051026617"/>
    <d v="2019-11-21T00:00:00"/>
    <x v="626"/>
    <s v="US$"/>
    <x v="777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19-10-11T00:00:00"/>
    <x v="1429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PROV US$ 0,0054215781"/>
    <d v="2019-10-18T00:00:00"/>
    <x v="363"/>
    <s v="US$"/>
    <x v="777"/>
    <n v="0"/>
    <n v="1000000"/>
    <n v="0"/>
    <n v="0"/>
    <n v="0"/>
    <n v="5.0000000000000001E-3"/>
    <s v="Low"/>
    <n v="5000"/>
    <m/>
    <m/>
    <m/>
    <m/>
    <m/>
    <m/>
    <m/>
    <m/>
    <m/>
  </r>
  <r>
    <s v="DIVIDENDO US$ 0,050366"/>
    <d v="2019-09-24T00:00:00"/>
    <x v="141"/>
    <s v="US$"/>
    <x v="1244"/>
    <n v="0"/>
    <n v="100000"/>
    <n v="0"/>
    <n v="0"/>
    <n v="0"/>
    <n v="0.05"/>
    <s v="Low"/>
    <n v="5000"/>
    <m/>
    <m/>
    <m/>
    <m/>
    <m/>
    <m/>
    <m/>
    <m/>
    <m/>
  </r>
  <r>
    <s v="DIVIDENDO US$ 0,05"/>
    <d v="2019-08-13T00:00:00"/>
    <x v="742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9-07-12T00:00:00"/>
    <x v="1404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9-05-10T00:00:00"/>
    <x v="1105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9-04-12T00:00:00"/>
    <x v="397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9-02-12T00:00:00"/>
    <x v="1283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9-01-14T00:00:00"/>
    <x v="1227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PROV US$ 0,00451891"/>
    <d v="2019-01-08T00:00:00"/>
    <x v="1496"/>
    <s v="US$"/>
    <x v="775"/>
    <n v="0"/>
    <n v="1000000"/>
    <n v="0"/>
    <n v="0"/>
    <n v="0"/>
    <n v="5.0000000000000001E-3"/>
    <s v="Low"/>
    <n v="5000"/>
    <m/>
    <m/>
    <m/>
    <m/>
    <m/>
    <m/>
    <m/>
    <m/>
    <m/>
  </r>
  <r>
    <s v="DIVIDENDO PROV US$ 0,0054734304"/>
    <d v="2018-12-05T00:00:00"/>
    <x v="212"/>
    <s v="US$"/>
    <x v="882"/>
    <n v="0"/>
    <n v="1000000"/>
    <n v="0"/>
    <n v="0"/>
    <n v="0"/>
    <n v="5.0000000000000001E-3"/>
    <s v="Low"/>
    <n v="5000"/>
    <m/>
    <m/>
    <m/>
    <m/>
    <m/>
    <m/>
    <m/>
    <m/>
    <m/>
  </r>
  <r>
    <s v="DIVIDENDO PROV 0 US$ 0,0053367424"/>
    <d v="2018-12-05T00:00:00"/>
    <x v="212"/>
    <s v="US$"/>
    <x v="1165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18-11-08T00:00:00"/>
    <x v="1253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8-10-12T00:00:00"/>
    <x v="1405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8-08-08T00:00:00"/>
    <x v="571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8-07-12T00:00:00"/>
    <x v="1407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8-05-09T00:00:00"/>
    <x v="318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046704006"/>
    <d v="2018-05-17T00:00:00"/>
    <x v="81"/>
    <s v="US$"/>
    <x v="794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18-04-12T00:00:00"/>
    <x v="609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8-02-08T00:00:00"/>
    <x v="1295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0391"/>
    <d v="2017-12-28T00:00:00"/>
    <x v="989"/>
    <s v="US$"/>
    <x v="1126"/>
    <n v="0"/>
    <n v="100000"/>
    <n v="0"/>
    <n v="0"/>
    <n v="0"/>
    <n v="0.05"/>
    <s v="Low"/>
    <n v="5000"/>
    <m/>
    <m/>
    <m/>
    <m/>
    <m/>
    <m/>
    <m/>
    <m/>
    <m/>
  </r>
  <r>
    <s v="DIVIDENDO US$ 0,05"/>
    <d v="2017-11-09T00:00:00"/>
    <x v="1276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7-08-07T00:00:00"/>
    <x v="1305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DEF US$ 0,00472564"/>
    <d v="2017-06-21T00:00:00"/>
    <x v="765"/>
    <s v="US$"/>
    <x v="862"/>
    <n v="0"/>
    <n v="1000000"/>
    <n v="0"/>
    <n v="0"/>
    <n v="0"/>
    <n v="5.0000000000000001E-3"/>
    <s v="Low"/>
    <n v="5000"/>
    <m/>
    <m/>
    <m/>
    <m/>
    <m/>
    <m/>
    <m/>
    <m/>
    <m/>
  </r>
  <r>
    <s v="DIVIDENDO US$ 0,05"/>
    <d v="2017-06-06T00:00:00"/>
    <x v="689"/>
    <s v="US$"/>
    <x v="1071"/>
    <n v="0"/>
    <n v="100000"/>
    <n v="0"/>
    <n v="0"/>
    <n v="0"/>
    <n v="0.05"/>
    <s v="Low"/>
    <n v="5000"/>
    <m/>
    <m/>
    <m/>
    <m/>
    <m/>
    <m/>
    <m/>
    <m/>
    <m/>
  </r>
  <r>
    <s v="DIVIDENDO US$ 0,05"/>
    <d v="2017-05-08T00:00:00"/>
    <x v="1366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7-03-07T00:00:00"/>
    <x v="15"/>
    <s v="US$"/>
    <x v="1071"/>
    <n v="0"/>
    <n v="100000"/>
    <n v="0"/>
    <n v="0"/>
    <n v="0"/>
    <n v="0.05"/>
    <s v="Low"/>
    <n v="5000"/>
    <m/>
    <m/>
    <m/>
    <m/>
    <m/>
    <m/>
    <m/>
    <m/>
    <m/>
  </r>
  <r>
    <s v="DIVIDENDO US$ 0,05"/>
    <d v="2017-02-08T00:00:00"/>
    <x v="623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6-12-06T00:00:00"/>
    <x v="135"/>
    <s v="US$"/>
    <x v="1071"/>
    <n v="0"/>
    <n v="100000"/>
    <n v="0"/>
    <n v="0"/>
    <n v="0"/>
    <n v="0.05"/>
    <s v="Low"/>
    <n v="5000"/>
    <m/>
    <m/>
    <m/>
    <m/>
    <m/>
    <m/>
    <m/>
    <m/>
    <m/>
  </r>
  <r>
    <s v="DIVIDENDO US$ 0,05"/>
    <d v="2016-11-08T00:00:00"/>
    <x v="1291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49555"/>
    <d v="2016-12-01T00:00:00"/>
    <x v="122"/>
    <s v="US$"/>
    <x v="1216"/>
    <n v="0"/>
    <n v="100000"/>
    <n v="0"/>
    <n v="0"/>
    <n v="0"/>
    <n v="0.05"/>
    <s v="Low"/>
    <n v="5000"/>
    <m/>
    <m/>
    <m/>
    <m/>
    <m/>
    <m/>
    <m/>
    <m/>
    <m/>
  </r>
  <r>
    <s v="DIVIDENDO US$ 0,05"/>
    <d v="2016-08-08T00:00:00"/>
    <x v="1292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0066"/>
    <d v="2016-09-01T00:00:00"/>
    <x v="819"/>
    <s v="US$"/>
    <x v="1216"/>
    <n v="0"/>
    <n v="100000"/>
    <n v="0"/>
    <n v="0"/>
    <n v="0"/>
    <n v="0.05"/>
    <s v="Low"/>
    <n v="5000"/>
    <m/>
    <m/>
    <m/>
    <m/>
    <m/>
    <m/>
    <m/>
    <m/>
    <m/>
  </r>
  <r>
    <s v="DIVIDENDO US$ 0,050375"/>
    <d v="2016-07-01T00:00:00"/>
    <x v="1427"/>
    <s v="US$"/>
    <x v="1216"/>
    <n v="0"/>
    <n v="100000"/>
    <n v="0"/>
    <n v="0"/>
    <n v="0"/>
    <n v="0.05"/>
    <s v="Low"/>
    <n v="5000"/>
    <m/>
    <m/>
    <m/>
    <m/>
    <m/>
    <m/>
    <m/>
    <m/>
    <m/>
  </r>
  <r>
    <s v="DIVIDENDO US$ 0,05"/>
    <d v="2016-06-01T00:00:00"/>
    <x v="895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6-05-09T00:00:00"/>
    <x v="1293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6-04-28T00:00:00"/>
    <x v="101"/>
    <s v="US$"/>
    <x v="1147"/>
    <n v="0"/>
    <n v="100000"/>
    <n v="0"/>
    <n v="0"/>
    <n v="0"/>
    <n v="0.05"/>
    <s v="Low"/>
    <n v="5000"/>
    <m/>
    <m/>
    <m/>
    <m/>
    <m/>
    <m/>
    <m/>
    <m/>
    <m/>
  </r>
  <r>
    <s v="DIVIDENDO US$ 0,05"/>
    <d v="2016-03-02T00:00:00"/>
    <x v="957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6-02-09T00:00:00"/>
    <x v="1298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6-01-28T00:00:00"/>
    <x v="1465"/>
    <s v="US$"/>
    <x v="11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12-02T00:00:00"/>
    <x v="1521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5-11-10T00:00:00"/>
    <x v="197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10-29T00:00:00"/>
    <x v="1542"/>
    <s v="US$"/>
    <x v="11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10-13T00:00:00"/>
    <x v="898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PROV 0 US$ 0,05"/>
    <d v="2015-09-02T00:00:00"/>
    <x v="835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5-08-10T00:00:00"/>
    <x v="393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07-30T00:00:00"/>
    <x v="234"/>
    <s v="US$"/>
    <x v="11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07-13T00:00:00"/>
    <x v="1135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5-06-03T00:00:00"/>
    <x v="812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5-05-11T00:00:00"/>
    <x v="698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05-07T00:00:00"/>
    <x v="236"/>
    <s v="US$"/>
    <x v="1147"/>
    <n v="0"/>
    <n v="100000"/>
    <n v="0"/>
    <n v="0"/>
    <n v="0"/>
    <n v="0.05"/>
    <s v="Low"/>
    <n v="5000"/>
    <m/>
    <m/>
    <m/>
    <m/>
    <m/>
    <m/>
    <m/>
    <m/>
    <m/>
  </r>
  <r>
    <s v="DIVIDENDO US$ 0,05"/>
    <d v="2015-04-13T00:00:00"/>
    <x v="1420"/>
    <s v="US$"/>
    <x v="1205"/>
    <n v="0"/>
    <n v="100000"/>
    <n v="0"/>
    <n v="0"/>
    <n v="0"/>
    <n v="0.05"/>
    <s v="Low"/>
    <n v="5000"/>
    <m/>
    <m/>
    <m/>
    <m/>
    <m/>
    <m/>
    <m/>
    <m/>
    <m/>
  </r>
  <r>
    <s v="DIVIDENDO US$ 0,05"/>
    <d v="2015-03-04T00:00:00"/>
    <x v="1027"/>
    <s v="US$"/>
    <x v="1215"/>
    <n v="0"/>
    <n v="100000"/>
    <n v="0"/>
    <n v="0"/>
    <n v="0"/>
    <n v="0.05"/>
    <s v="Low"/>
    <n v="5000"/>
    <m/>
    <m/>
    <m/>
    <m/>
    <m/>
    <m/>
    <m/>
    <m/>
    <m/>
  </r>
  <r>
    <s v="DIVIDENDO US$ 0,05"/>
    <d v="2015-02-09T00:00:00"/>
    <x v="1184"/>
    <s v="US$"/>
    <x v="1247"/>
    <n v="0"/>
    <n v="100000"/>
    <n v="0"/>
    <n v="0"/>
    <n v="0"/>
    <n v="0.05"/>
    <s v="Low"/>
    <n v="5000"/>
    <m/>
    <m/>
    <m/>
    <m/>
    <m/>
    <m/>
    <m/>
    <m/>
    <m/>
  </r>
  <r>
    <s v="DIVIDENDO US$ 0,049132"/>
    <d v="2020-09-01T00:00:00"/>
    <x v="970"/>
    <s v="US$"/>
    <x v="1216"/>
    <n v="0"/>
    <n v="100000"/>
    <n v="0"/>
    <n v="0"/>
    <n v="0"/>
    <n v="4.9000000000000002E-2"/>
    <s v="Low"/>
    <n v="4900"/>
    <m/>
    <m/>
    <m/>
    <m/>
    <m/>
    <m/>
    <m/>
    <m/>
    <m/>
  </r>
  <r>
    <s v="DIVIDENDO US$ 0,049206"/>
    <d v="2017-12-19T00:00:00"/>
    <x v="951"/>
    <s v="US$"/>
    <x v="1054"/>
    <n v="0"/>
    <n v="100000"/>
    <n v="0"/>
    <n v="0"/>
    <n v="0"/>
    <n v="4.9000000000000002E-2"/>
    <s v="Low"/>
    <n v="4900"/>
    <m/>
    <m/>
    <m/>
    <m/>
    <m/>
    <m/>
    <m/>
    <m/>
    <m/>
  </r>
  <r>
    <s v="DIVIDENDO US$ 0,048694"/>
    <d v="2016-10-03T00:00:00"/>
    <x v="1444"/>
    <s v="US$"/>
    <x v="1216"/>
    <n v="0"/>
    <n v="100000"/>
    <n v="0"/>
    <n v="0"/>
    <n v="0"/>
    <n v="4.9000000000000002E-2"/>
    <s v="Low"/>
    <n v="4900"/>
    <m/>
    <m/>
    <m/>
    <m/>
    <m/>
    <m/>
    <m/>
    <m/>
    <m/>
  </r>
  <r>
    <s v="DIVIDENDO US$ 0,049039"/>
    <d v="2016-05-02T00:00:00"/>
    <x v="128"/>
    <s v="US$"/>
    <x v="1216"/>
    <n v="0"/>
    <n v="100000"/>
    <n v="0"/>
    <n v="0"/>
    <n v="0"/>
    <n v="4.9000000000000002E-2"/>
    <s v="Low"/>
    <n v="4900"/>
    <m/>
    <m/>
    <m/>
    <m/>
    <m/>
    <m/>
    <m/>
    <m/>
    <m/>
  </r>
  <r>
    <s v="DIVIDENDO US$ 0,047848"/>
    <d v="2018-03-22T00:00:00"/>
    <x v="207"/>
    <s v="US$"/>
    <x v="1244"/>
    <n v="0"/>
    <n v="100000"/>
    <n v="0"/>
    <n v="0"/>
    <n v="0"/>
    <n v="4.8000000000000001E-2"/>
    <s v="Low"/>
    <n v="4800"/>
    <m/>
    <m/>
    <m/>
    <m/>
    <m/>
    <m/>
    <m/>
    <m/>
    <m/>
  </r>
  <r>
    <s v="DIVIDENDO US$ 0,047832"/>
    <d v="2017-10-02T00:00:00"/>
    <x v="389"/>
    <s v="US$"/>
    <x v="1067"/>
    <n v="0"/>
    <n v="100000"/>
    <n v="0"/>
    <n v="0"/>
    <n v="0"/>
    <n v="4.8000000000000001E-2"/>
    <s v="Low"/>
    <n v="4800"/>
    <m/>
    <m/>
    <m/>
    <m/>
    <m/>
    <m/>
    <m/>
    <m/>
    <m/>
  </r>
  <r>
    <s v="DIVIDENDO US$ 0,047413"/>
    <d v="2018-12-18T00:00:00"/>
    <x v="1199"/>
    <s v="US$"/>
    <x v="1172"/>
    <n v="0"/>
    <n v="100000"/>
    <n v="0"/>
    <n v="0"/>
    <n v="0"/>
    <n v="4.7E-2"/>
    <s v="Low"/>
    <n v="4700"/>
    <m/>
    <m/>
    <m/>
    <m/>
    <m/>
    <m/>
    <m/>
    <m/>
    <m/>
  </r>
  <r>
    <s v="DIVIDENDO US$ 0,047382"/>
    <d v="2017-04-03T00:00:00"/>
    <x v="1441"/>
    <s v="US$"/>
    <x v="1210"/>
    <n v="0"/>
    <n v="100000"/>
    <n v="0"/>
    <n v="0"/>
    <n v="0"/>
    <n v="4.7E-2"/>
    <s v="Low"/>
    <n v="4700"/>
    <m/>
    <m/>
    <m/>
    <m/>
    <m/>
    <m/>
    <m/>
    <m/>
    <m/>
  </r>
  <r>
    <s v="DIVIDENDO US$ 0,046779"/>
    <d v="2016-03-01T00:00:00"/>
    <x v="1463"/>
    <s v="US$"/>
    <x v="1216"/>
    <n v="0"/>
    <n v="100000"/>
    <n v="0"/>
    <n v="0"/>
    <n v="0"/>
    <n v="4.7E-2"/>
    <s v="Low"/>
    <n v="4700"/>
    <m/>
    <m/>
    <m/>
    <m/>
    <m/>
    <m/>
    <m/>
    <m/>
    <m/>
  </r>
  <r>
    <s v="DIVIDENDO US$ 0,047"/>
    <d v="2015-12-29T00:00:00"/>
    <x v="1453"/>
    <s v="US$"/>
    <x v="1161"/>
    <n v="0"/>
    <n v="100000"/>
    <n v="0"/>
    <n v="0"/>
    <n v="0"/>
    <n v="4.7E-2"/>
    <s v="Low"/>
    <n v="4700"/>
    <m/>
    <m/>
    <m/>
    <m/>
    <m/>
    <m/>
    <m/>
    <m/>
    <m/>
  </r>
  <r>
    <s v="DIVIDENDO US$ 0,047"/>
    <d v="2015-12-21T00:00:00"/>
    <x v="958"/>
    <s v="US$"/>
    <x v="1214"/>
    <n v="0"/>
    <n v="100000"/>
    <n v="0"/>
    <n v="0"/>
    <n v="0"/>
    <n v="4.7E-2"/>
    <s v="Low"/>
    <n v="4700"/>
    <m/>
    <m/>
    <m/>
    <m/>
    <m/>
    <m/>
    <m/>
    <m/>
    <m/>
  </r>
  <r>
    <s v="DIVIDENDO US$ 0,045818"/>
    <d v="2019-12-16T00:00:00"/>
    <x v="892"/>
    <s v="US$"/>
    <x v="1172"/>
    <n v="0"/>
    <n v="100000"/>
    <n v="0"/>
    <n v="0"/>
    <n v="0"/>
    <n v="4.5999999999999999E-2"/>
    <s v="Low"/>
    <n v="4600"/>
    <m/>
    <m/>
    <m/>
    <m/>
    <m/>
    <m/>
    <m/>
    <m/>
    <m/>
  </r>
  <r>
    <s v="DIVIDENDO US$ 0,045603"/>
    <d v="2018-06-26T00:00:00"/>
    <x v="568"/>
    <s v="US$"/>
    <x v="1244"/>
    <n v="0"/>
    <n v="100000"/>
    <n v="0"/>
    <n v="0"/>
    <n v="0"/>
    <n v="4.5999999999999999E-2"/>
    <s v="Low"/>
    <n v="4600"/>
    <m/>
    <m/>
    <m/>
    <m/>
    <m/>
    <m/>
    <m/>
    <m/>
    <m/>
  </r>
  <r>
    <s v="DIVIDENDO PROV US$ 0,045"/>
    <d v="2021-08-31T00:00:00"/>
    <x v="168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"/>
    <d v="2021-06-01T00:00:00"/>
    <x v="476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"/>
    <d v="2021-03-02T00:00:00"/>
    <x v="804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"/>
    <d v="2020-12-02T00:00:00"/>
    <x v="585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"/>
    <d v="2020-09-01T00:00:00"/>
    <x v="1077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"/>
    <d v="2020-06-02T00:00:00"/>
    <x v="883"/>
    <s v="US$"/>
    <x v="1229"/>
    <n v="0"/>
    <n v="100000"/>
    <n v="0"/>
    <n v="0"/>
    <n v="0"/>
    <n v="4.4999999999999998E-2"/>
    <s v="Low"/>
    <n v="4500"/>
    <m/>
    <m/>
    <m/>
    <m/>
    <m/>
    <m/>
    <m/>
    <m/>
    <m/>
  </r>
  <r>
    <s v="DIVIDENDO US$ 0,045147"/>
    <d v="2016-02-01T00:00:00"/>
    <x v="966"/>
    <s v="US$"/>
    <x v="1216"/>
    <n v="0"/>
    <n v="100000"/>
    <n v="0"/>
    <n v="0"/>
    <n v="0"/>
    <n v="4.4999999999999998E-2"/>
    <s v="Low"/>
    <n v="4500"/>
    <m/>
    <m/>
    <m/>
    <m/>
    <m/>
    <m/>
    <m/>
    <m/>
    <m/>
  </r>
  <r>
    <s v="DIVIDENDO US$ 0,5348"/>
    <d v="2020-12-21T00:00:00"/>
    <x v="452"/>
    <s v="US$"/>
    <x v="1175"/>
    <n v="0"/>
    <n v="8333"/>
    <n v="0"/>
    <n v="0"/>
    <n v="0"/>
    <n v="0.53500000000000003"/>
    <s v="Low"/>
    <n v="4458.1549999999997"/>
    <m/>
    <m/>
    <m/>
    <m/>
    <m/>
    <m/>
    <m/>
    <m/>
    <m/>
  </r>
  <r>
    <s v="DIVIDENDO US$ 0,044243"/>
    <d v="2018-12-28T00:00:00"/>
    <x v="138"/>
    <s v="US$"/>
    <x v="1056"/>
    <n v="0"/>
    <n v="100000"/>
    <n v="0"/>
    <n v="0"/>
    <n v="0"/>
    <n v="4.3999999999999997E-2"/>
    <s v="Low"/>
    <n v="4400"/>
    <m/>
    <m/>
    <m/>
    <m/>
    <m/>
    <m/>
    <m/>
    <m/>
    <m/>
  </r>
  <r>
    <s v="DIVIDENDO US$ 0,043671"/>
    <d v="2017-03-01T00:00:00"/>
    <x v="1393"/>
    <s v="US$"/>
    <x v="1210"/>
    <n v="0"/>
    <n v="100000"/>
    <n v="0"/>
    <n v="0"/>
    <n v="0"/>
    <n v="4.3999999999999997E-2"/>
    <s v="Low"/>
    <n v="4400"/>
    <m/>
    <m/>
    <m/>
    <m/>
    <m/>
    <m/>
    <m/>
    <m/>
    <m/>
  </r>
  <r>
    <s v="DIVIDENDO US$ 0,042506"/>
    <d v="2016-06-22T00:00:00"/>
    <x v="954"/>
    <s v="US$"/>
    <x v="1167"/>
    <n v="0"/>
    <n v="100000"/>
    <n v="0"/>
    <n v="0"/>
    <n v="0"/>
    <n v="4.2999999999999997E-2"/>
    <s v="Low"/>
    <n v="4300"/>
    <m/>
    <m/>
    <m/>
    <m/>
    <m/>
    <m/>
    <m/>
    <m/>
    <m/>
  </r>
  <r>
    <s v="DIVIDENDO US$ 0,043144"/>
    <d v="2015-12-24T00:00:00"/>
    <x v="968"/>
    <s v="US$"/>
    <x v="1216"/>
    <n v="0"/>
    <n v="100000"/>
    <n v="0"/>
    <n v="0"/>
    <n v="0"/>
    <n v="4.2999999999999997E-2"/>
    <s v="Low"/>
    <n v="4300"/>
    <m/>
    <m/>
    <m/>
    <m/>
    <m/>
    <m/>
    <m/>
    <m/>
    <m/>
  </r>
  <r>
    <s v="DIVIDENDO US$ 0,041701"/>
    <d v="2015-12-21T00:00:00"/>
    <x v="958"/>
    <s v="US$"/>
    <x v="1169"/>
    <n v="0"/>
    <n v="100000"/>
    <n v="0"/>
    <n v="0"/>
    <n v="0"/>
    <n v="4.2000000000000003E-2"/>
    <s v="Low"/>
    <n v="4200"/>
    <m/>
    <m/>
    <m/>
    <m/>
    <m/>
    <m/>
    <m/>
    <m/>
    <m/>
  </r>
  <r>
    <s v="DIVIDENDO US$ 0,1638"/>
    <d v="2019-12-23T00:00:00"/>
    <x v="287"/>
    <s v="US$"/>
    <x v="1188"/>
    <n v="0"/>
    <n v="25000"/>
    <n v="0"/>
    <n v="0"/>
    <n v="0"/>
    <n v="0.16400000000000001"/>
    <s v="Low"/>
    <n v="4100"/>
    <m/>
    <m/>
    <m/>
    <m/>
    <m/>
    <m/>
    <m/>
    <m/>
    <m/>
  </r>
  <r>
    <s v="DIVIDENDO US$ 0,040706"/>
    <d v="2018-09-26T00:00:00"/>
    <x v="387"/>
    <s v="US$"/>
    <x v="1244"/>
    <n v="0"/>
    <n v="100000"/>
    <n v="0"/>
    <n v="0"/>
    <n v="0"/>
    <n v="4.1000000000000002E-2"/>
    <s v="Low"/>
    <n v="4100"/>
    <m/>
    <m/>
    <m/>
    <m/>
    <m/>
    <m/>
    <m/>
    <m/>
    <m/>
  </r>
  <r>
    <s v="DIVIDENDO US$ 0,041125"/>
    <d v="2015-12-01T00:00:00"/>
    <x v="1355"/>
    <s v="US$"/>
    <x v="1216"/>
    <n v="0"/>
    <n v="100000"/>
    <n v="0"/>
    <n v="0"/>
    <n v="0"/>
    <n v="4.1000000000000002E-2"/>
    <s v="Low"/>
    <n v="4100"/>
    <m/>
    <m/>
    <m/>
    <m/>
    <m/>
    <m/>
    <m/>
    <m/>
    <m/>
  </r>
  <r>
    <s v="DIVIDENDO US$ 0,041148"/>
    <d v="2015-11-02T00:00:00"/>
    <x v="916"/>
    <s v="US$"/>
    <x v="1216"/>
    <n v="0"/>
    <n v="100000"/>
    <n v="0"/>
    <n v="0"/>
    <n v="0"/>
    <n v="4.1000000000000002E-2"/>
    <s v="Low"/>
    <n v="4100"/>
    <m/>
    <m/>
    <m/>
    <m/>
    <m/>
    <m/>
    <m/>
    <m/>
    <m/>
  </r>
  <r>
    <s v="DIVIDENDO PROV US$ 0,0037569737"/>
    <d v="2021-06-08T00:00:00"/>
    <x v="721"/>
    <s v="US$"/>
    <x v="1165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38754715"/>
    <d v="2021-06-08T00:00:00"/>
    <x v="721"/>
    <s v="US$"/>
    <x v="882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44673709"/>
    <d v="2021-03-05T00:00:00"/>
    <x v="477"/>
    <s v="US$"/>
    <x v="1028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36155358"/>
    <d v="2021-03-04T00:00:00"/>
    <x v="1266"/>
    <s v="US$"/>
    <x v="777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44629413"/>
    <d v="2021-03-03T00:00:00"/>
    <x v="1323"/>
    <s v="US$"/>
    <x v="1198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35751453"/>
    <d v="2021-02-23T00:00:00"/>
    <x v="1299"/>
    <s v="US$"/>
    <x v="1189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39419854"/>
    <d v="2021-02-23T00:00:00"/>
    <x v="1299"/>
    <s v="US$"/>
    <x v="1182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366611"/>
    <d v="2020-10-23T00:00:00"/>
    <x v="371"/>
    <s v="US$"/>
    <x v="756"/>
    <n v="0"/>
    <n v="1000000"/>
    <n v="0"/>
    <n v="0"/>
    <n v="0"/>
    <n v="4.0000000000000001E-3"/>
    <s v="Low"/>
    <n v="4000"/>
    <m/>
    <m/>
    <m/>
    <m/>
    <m/>
    <m/>
    <m/>
    <m/>
    <m/>
  </r>
  <r>
    <s v="DIVIDENDO US$ 0,040048"/>
    <d v="2020-10-01T00:00:00"/>
    <x v="421"/>
    <s v="US$"/>
    <x v="1216"/>
    <n v="0"/>
    <n v="100000"/>
    <n v="0"/>
    <n v="0"/>
    <n v="0"/>
    <n v="0.04"/>
    <s v="Low"/>
    <n v="4000"/>
    <m/>
    <m/>
    <m/>
    <m/>
    <m/>
    <m/>
    <m/>
    <m/>
    <m/>
  </r>
  <r>
    <s v="DIVIDENDO PROV US$ 0,0038375207"/>
    <d v="2020-02-04T00:00:00"/>
    <x v="557"/>
    <s v="US$"/>
    <x v="777"/>
    <n v="0"/>
    <n v="1000000"/>
    <n v="0"/>
    <n v="0"/>
    <n v="0"/>
    <n v="4.0000000000000001E-3"/>
    <s v="Low"/>
    <n v="4000"/>
    <m/>
    <m/>
    <m/>
    <m/>
    <m/>
    <m/>
    <m/>
    <m/>
    <m/>
  </r>
  <r>
    <s v="DIVIDENDO PROV EURO 0,0042079275"/>
    <d v="2019-06-26T00:00:00"/>
    <x v="1290"/>
    <s v="EURO"/>
    <x v="1201"/>
    <n v="0"/>
    <n v="1000000"/>
    <n v="0"/>
    <n v="0"/>
    <n v="0"/>
    <n v="4.0000000000000001E-3"/>
    <s v="Low"/>
    <n v="4000"/>
    <m/>
    <m/>
    <m/>
    <m/>
    <m/>
    <m/>
    <m/>
    <m/>
    <m/>
  </r>
  <r>
    <s v="DIVIDENDO PROV EURO 0,0042752268"/>
    <d v="2019-06-26T00:00:00"/>
    <x v="1290"/>
    <s v="EURO"/>
    <x v="994"/>
    <n v="0"/>
    <n v="1000000"/>
    <n v="0"/>
    <n v="0"/>
    <n v="0"/>
    <n v="4.0000000000000001E-3"/>
    <s v="Low"/>
    <n v="4000"/>
    <m/>
    <m/>
    <m/>
    <m/>
    <m/>
    <m/>
    <m/>
    <m/>
    <m/>
  </r>
  <r>
    <s v="DIVIDENDO PROV EURO 0,004323112"/>
    <d v="2019-06-26T00:00:00"/>
    <x v="1290"/>
    <s v="EURO"/>
    <x v="797"/>
    <n v="0"/>
    <n v="1000000"/>
    <n v="0"/>
    <n v="0"/>
    <n v="0"/>
    <n v="4.0000000000000001E-3"/>
    <s v="Low"/>
    <n v="4000"/>
    <m/>
    <m/>
    <m/>
    <m/>
    <m/>
    <m/>
    <m/>
    <m/>
    <m/>
  </r>
  <r>
    <s v="DIVIDENDO US$ 0,040113"/>
    <d v="2019-06-17T00:00:00"/>
    <x v="191"/>
    <s v="US$"/>
    <x v="1167"/>
    <n v="0"/>
    <n v="100000"/>
    <n v="0"/>
    <n v="0"/>
    <n v="0"/>
    <n v="0.04"/>
    <s v="Low"/>
    <n v="4000"/>
    <m/>
    <m/>
    <m/>
    <m/>
    <m/>
    <m/>
    <m/>
    <m/>
    <m/>
  </r>
  <r>
    <s v="DIVIDENDO PROV EURO 0,0039558781"/>
    <d v="2019-05-30T00:00:00"/>
    <x v="512"/>
    <s v="EURO"/>
    <x v="797"/>
    <n v="0"/>
    <n v="1000000"/>
    <n v="0"/>
    <n v="0"/>
    <n v="0"/>
    <n v="4.0000000000000001E-3"/>
    <s v="Low"/>
    <n v="4000"/>
    <m/>
    <m/>
    <m/>
    <m/>
    <m/>
    <m/>
    <m/>
    <m/>
    <m/>
  </r>
  <r>
    <s v="DIVIDENDO PROV 0 EURO 0,0039128722"/>
    <d v="2019-05-30T00:00:00"/>
    <x v="512"/>
    <s v="EURO"/>
    <x v="994"/>
    <n v="0"/>
    <n v="1000000"/>
    <n v="0"/>
    <n v="0"/>
    <n v="0"/>
    <n v="4.0000000000000001E-3"/>
    <s v="Low"/>
    <n v="4000"/>
    <m/>
    <m/>
    <m/>
    <m/>
    <m/>
    <m/>
    <m/>
    <m/>
    <m/>
  </r>
  <r>
    <s v="DIVIDENDO PROV 0 EURO 0,0038523392"/>
    <d v="2019-05-30T00:00:00"/>
    <x v="512"/>
    <s v="EURO"/>
    <x v="1201"/>
    <n v="0"/>
    <n v="1000000"/>
    <n v="0"/>
    <n v="0"/>
    <n v="0"/>
    <n v="4.0000000000000001E-3"/>
    <s v="Low"/>
    <n v="4000"/>
    <m/>
    <m/>
    <m/>
    <m/>
    <m/>
    <m/>
    <m/>
    <m/>
    <m/>
  </r>
  <r>
    <s v="DIVIDENDO PROV EURO 0,0040552019"/>
    <d v="2019-03-22T00:00:00"/>
    <x v="3"/>
    <s v="EURO"/>
    <x v="1201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447991"/>
    <d v="2018-08-01T00:00:00"/>
    <x v="1086"/>
    <s v="US$"/>
    <x v="756"/>
    <n v="0"/>
    <n v="1000000"/>
    <n v="0"/>
    <n v="0"/>
    <n v="0"/>
    <n v="4.0000000000000001E-3"/>
    <s v="Low"/>
    <n v="4000"/>
    <m/>
    <m/>
    <m/>
    <m/>
    <m/>
    <m/>
    <m/>
    <m/>
    <m/>
  </r>
  <r>
    <s v="DIVIDENDO PROV US$ 0,0044782811"/>
    <d v="2018-07-12T00:00:00"/>
    <x v="1543"/>
    <s v="US$"/>
    <x v="777"/>
    <n v="0"/>
    <n v="1000000"/>
    <n v="0"/>
    <n v="0"/>
    <n v="0"/>
    <n v="4.0000000000000001E-3"/>
    <s v="Low"/>
    <n v="4000"/>
    <m/>
    <m/>
    <m/>
    <m/>
    <m/>
    <m/>
    <m/>
    <m/>
    <m/>
  </r>
  <r>
    <s v="DIVIDENDO US$ 0,039788"/>
    <d v="2017-06-20T00:00:00"/>
    <x v="413"/>
    <s v="US$"/>
    <x v="1214"/>
    <n v="0"/>
    <n v="100000"/>
    <n v="0"/>
    <n v="0"/>
    <n v="0"/>
    <n v="0.04"/>
    <s v="Low"/>
    <n v="4000"/>
    <m/>
    <m/>
    <m/>
    <m/>
    <m/>
    <m/>
    <m/>
    <m/>
    <m/>
  </r>
  <r>
    <s v="DIVIDENDO DEF US$ 0,00424688"/>
    <d v="2017-05-16T00:00:00"/>
    <x v="83"/>
    <s v="US$"/>
    <x v="838"/>
    <n v="0"/>
    <n v="1000000"/>
    <n v="0"/>
    <n v="0"/>
    <n v="0"/>
    <n v="4.0000000000000001E-3"/>
    <s v="Low"/>
    <n v="4000"/>
    <m/>
    <m/>
    <m/>
    <m/>
    <m/>
    <m/>
    <m/>
    <m/>
    <m/>
  </r>
  <r>
    <s v="DIVIDENDO US$ 0,040288"/>
    <d v="2017-02-01T00:00:00"/>
    <x v="1471"/>
    <s v="US$"/>
    <x v="1210"/>
    <n v="0"/>
    <n v="100000"/>
    <n v="0"/>
    <n v="0"/>
    <n v="0"/>
    <n v="0.04"/>
    <s v="Low"/>
    <n v="4000"/>
    <m/>
    <m/>
    <m/>
    <m/>
    <m/>
    <m/>
    <m/>
    <m/>
    <m/>
  </r>
  <r>
    <s v="DIVIDENDO US$ 0,039844"/>
    <d v="2015-10-01T00:00:00"/>
    <x v="1449"/>
    <s v="US$"/>
    <x v="1216"/>
    <n v="0"/>
    <n v="100000"/>
    <n v="0"/>
    <n v="0"/>
    <n v="0"/>
    <n v="0.04"/>
    <s v="Low"/>
    <n v="4000"/>
    <m/>
    <m/>
    <m/>
    <m/>
    <m/>
    <m/>
    <m/>
    <m/>
    <m/>
  </r>
  <r>
    <s v="DIVIDENDO US$ 0,03979"/>
    <d v="2015-09-01T00:00:00"/>
    <x v="820"/>
    <s v="US$"/>
    <x v="1216"/>
    <n v="0"/>
    <n v="100000"/>
    <n v="0"/>
    <n v="0"/>
    <n v="0"/>
    <n v="0.04"/>
    <s v="Low"/>
    <n v="4000"/>
    <m/>
    <m/>
    <m/>
    <m/>
    <m/>
    <m/>
    <m/>
    <m/>
    <m/>
  </r>
  <r>
    <s v="DIVIDENDO US$ 0,038605"/>
    <d v="2020-11-02T00:00:00"/>
    <x v="108"/>
    <s v="US$"/>
    <x v="1216"/>
    <n v="0"/>
    <n v="100000"/>
    <n v="0"/>
    <n v="0"/>
    <n v="0"/>
    <n v="3.9E-2"/>
    <s v="Low"/>
    <n v="3900"/>
    <m/>
    <m/>
    <m/>
    <m/>
    <m/>
    <m/>
    <m/>
    <m/>
    <m/>
  </r>
  <r>
    <s v="DIVIDENDO US$ 0,038612"/>
    <d v="2015-12-24T00:00:00"/>
    <x v="968"/>
    <s v="US$"/>
    <x v="1206"/>
    <n v="0"/>
    <n v="100000"/>
    <n v="0"/>
    <n v="0"/>
    <n v="0"/>
    <n v="3.9E-2"/>
    <s v="Low"/>
    <n v="3900"/>
    <m/>
    <m/>
    <m/>
    <m/>
    <m/>
    <m/>
    <m/>
    <m/>
    <m/>
  </r>
  <r>
    <s v="DIVIDENDO US$ 0,039355"/>
    <d v="2015-12-21T00:00:00"/>
    <x v="958"/>
    <s v="US$"/>
    <x v="1172"/>
    <n v="0"/>
    <n v="100000"/>
    <n v="0"/>
    <n v="0"/>
    <n v="0"/>
    <n v="3.9E-2"/>
    <s v="Low"/>
    <n v="3900"/>
    <m/>
    <m/>
    <m/>
    <m/>
    <m/>
    <m/>
    <m/>
    <m/>
    <m/>
  </r>
  <r>
    <s v="DIVIDENDO PROV US$ 0,0069272020"/>
    <d v="2020-11-13T00:00:00"/>
    <x v="1070"/>
    <s v="US$"/>
    <x v="1165"/>
    <n v="0"/>
    <n v="548614"/>
    <n v="0"/>
    <n v="0"/>
    <n v="0"/>
    <n v="7.0000000000000001E-3"/>
    <s v="Low"/>
    <n v="3840.2979999999998"/>
    <m/>
    <m/>
    <m/>
    <m/>
    <m/>
    <m/>
    <m/>
    <m/>
    <m/>
  </r>
  <r>
    <s v="DIVIDENDO US$ 0,038045"/>
    <d v="2015-08-03T00:00:00"/>
    <x v="1468"/>
    <s v="US$"/>
    <x v="1216"/>
    <n v="0"/>
    <n v="100000"/>
    <n v="0"/>
    <n v="0"/>
    <n v="0"/>
    <n v="3.7999999999999999E-2"/>
    <s v="Low"/>
    <n v="3800"/>
    <m/>
    <m/>
    <m/>
    <m/>
    <m/>
    <m/>
    <m/>
    <m/>
    <m/>
  </r>
  <r>
    <s v="DIVIDENDO US$ 0,037658"/>
    <d v="2015-07-01T00:00:00"/>
    <x v="1183"/>
    <s v="US$"/>
    <x v="1216"/>
    <n v="0"/>
    <n v="100000"/>
    <n v="0"/>
    <n v="0"/>
    <n v="0"/>
    <n v="3.7999999999999999E-2"/>
    <s v="Low"/>
    <n v="3800"/>
    <m/>
    <m/>
    <m/>
    <m/>
    <m/>
    <m/>
    <m/>
    <m/>
    <m/>
  </r>
  <r>
    <s v="DIVIDENDO US$ 0,03704"/>
    <d v="2016-12-01T00:00:00"/>
    <x v="122"/>
    <s v="US$"/>
    <x v="1210"/>
    <n v="0"/>
    <n v="100000"/>
    <n v="0"/>
    <n v="0"/>
    <n v="0"/>
    <n v="3.6999999999999998E-2"/>
    <s v="Low"/>
    <n v="3700"/>
    <m/>
    <m/>
    <m/>
    <m/>
    <m/>
    <m/>
    <m/>
    <m/>
    <m/>
  </r>
  <r>
    <s v="DIVIDENDO US$ 0,036809"/>
    <d v="2015-06-01T00:00:00"/>
    <x v="945"/>
    <s v="US$"/>
    <x v="1216"/>
    <n v="0"/>
    <n v="100000"/>
    <n v="0"/>
    <n v="0"/>
    <n v="0"/>
    <n v="3.6999999999999998E-2"/>
    <s v="Low"/>
    <n v="3700"/>
    <m/>
    <m/>
    <m/>
    <m/>
    <m/>
    <m/>
    <m/>
    <m/>
    <m/>
  </r>
  <r>
    <s v="DIVIDENDO US$ 0,036685"/>
    <d v="2015-04-01T00:00:00"/>
    <x v="1023"/>
    <s v="US$"/>
    <x v="1216"/>
    <n v="0"/>
    <n v="100000"/>
    <n v="0"/>
    <n v="0"/>
    <n v="0"/>
    <n v="3.6999999999999998E-2"/>
    <s v="Low"/>
    <n v="3700"/>
    <m/>
    <m/>
    <m/>
    <m/>
    <m/>
    <m/>
    <m/>
    <m/>
    <m/>
  </r>
  <r>
    <s v="DIVIDENDO US$ 0,035766"/>
    <d v="2020-12-30T00:00:00"/>
    <x v="1149"/>
    <s v="US$"/>
    <x v="1191"/>
    <n v="0"/>
    <n v="100000"/>
    <n v="0"/>
    <n v="0"/>
    <n v="0"/>
    <n v="3.5999999999999997E-2"/>
    <s v="Low"/>
    <n v="3600"/>
    <m/>
    <m/>
    <m/>
    <m/>
    <m/>
    <m/>
    <m/>
    <m/>
    <m/>
  </r>
  <r>
    <s v="DIVIDENDO US$ 0,035705"/>
    <d v="2016-10-28T00:00:00"/>
    <x v="446"/>
    <s v="US$"/>
    <x v="1210"/>
    <n v="0"/>
    <n v="100000"/>
    <n v="0"/>
    <n v="0"/>
    <n v="0"/>
    <n v="3.5999999999999997E-2"/>
    <s v="Low"/>
    <n v="3600"/>
    <m/>
    <m/>
    <m/>
    <m/>
    <m/>
    <m/>
    <m/>
    <m/>
    <m/>
  </r>
  <r>
    <s v="DIVIDENDO US$ 0,036057"/>
    <d v="2016-06-01T00:00:00"/>
    <x v="1353"/>
    <s v="US$"/>
    <x v="1067"/>
    <n v="0"/>
    <n v="100000"/>
    <n v="0"/>
    <n v="0"/>
    <n v="0"/>
    <n v="3.5999999999999997E-2"/>
    <s v="Low"/>
    <n v="3600"/>
    <m/>
    <m/>
    <m/>
    <m/>
    <m/>
    <m/>
    <m/>
    <m/>
    <m/>
  </r>
  <r>
    <s v="DIVIDENDO US$ 0,034818"/>
    <d v="2019-04-30T00:00:00"/>
    <x v="96"/>
    <s v="US$"/>
    <x v="1067"/>
    <n v="0"/>
    <n v="100000"/>
    <n v="0"/>
    <n v="0"/>
    <n v="0"/>
    <n v="3.5000000000000003E-2"/>
    <s v="Low"/>
    <n v="3500"/>
    <m/>
    <m/>
    <m/>
    <m/>
    <m/>
    <m/>
    <m/>
    <m/>
    <m/>
  </r>
  <r>
    <s v="DIVIDENDO US$ 0,034823"/>
    <d v="2016-06-22T00:00:00"/>
    <x v="954"/>
    <s v="US$"/>
    <x v="1015"/>
    <n v="0"/>
    <n v="100000"/>
    <n v="0"/>
    <n v="0"/>
    <n v="0"/>
    <n v="3.5000000000000003E-2"/>
    <s v="Low"/>
    <n v="3500"/>
    <m/>
    <m/>
    <m/>
    <m/>
    <m/>
    <m/>
    <m/>
    <m/>
    <m/>
  </r>
  <r>
    <s v="DIVIDENDO US$ 0,034695"/>
    <d v="2015-12-29T00:00:00"/>
    <x v="1453"/>
    <s v="US$"/>
    <x v="1056"/>
    <n v="0"/>
    <n v="100000"/>
    <n v="0"/>
    <n v="0"/>
    <n v="0"/>
    <n v="3.5000000000000003E-2"/>
    <s v="Low"/>
    <n v="3500"/>
    <m/>
    <m/>
    <m/>
    <m/>
    <m/>
    <m/>
    <m/>
    <m/>
    <m/>
  </r>
  <r>
    <s v="DIVIDENDO US$ 0,03526"/>
    <d v="2015-05-01T00:00:00"/>
    <x v="641"/>
    <s v="US$"/>
    <x v="1216"/>
    <n v="0"/>
    <n v="100000"/>
    <n v="0"/>
    <n v="0"/>
    <n v="0"/>
    <n v="3.5000000000000003E-2"/>
    <s v="Low"/>
    <n v="3500"/>
    <m/>
    <m/>
    <m/>
    <m/>
    <m/>
    <m/>
    <m/>
    <m/>
    <m/>
  </r>
  <r>
    <s v="DIVIDENDO US$ 0,139"/>
    <d v="2015-12-21T00:00:00"/>
    <x v="958"/>
    <s v="US$"/>
    <x v="1188"/>
    <n v="0"/>
    <n v="25000"/>
    <n v="0"/>
    <n v="0"/>
    <n v="0"/>
    <n v="0.13900000000000001"/>
    <s v="Low"/>
    <n v="3475"/>
    <m/>
    <m/>
    <m/>
    <m/>
    <m/>
    <m/>
    <m/>
    <m/>
    <m/>
  </r>
  <r>
    <s v="DIVIDENDO PROV US$ 0,0020697720"/>
    <d v="2021-06-30T00:00:00"/>
    <x v="395"/>
    <s v="US$"/>
    <x v="1028"/>
    <n v="0"/>
    <n v="1719170"/>
    <n v="0"/>
    <n v="0"/>
    <n v="0"/>
    <n v="2E-3"/>
    <s v="Low"/>
    <n v="3438.34"/>
    <m/>
    <m/>
    <m/>
    <m/>
    <m/>
    <m/>
    <m/>
    <m/>
    <m/>
  </r>
  <r>
    <s v="DIVIDENDO DEF $ 0,17"/>
    <d v="2020-05-15T00:00:00"/>
    <x v="283"/>
    <s v="$"/>
    <x v="1248"/>
    <n v="0"/>
    <n v="20000"/>
    <n v="0"/>
    <n v="0"/>
    <n v="0"/>
    <n v="0.17"/>
    <s v="Low"/>
    <n v="3400"/>
    <m/>
    <m/>
    <m/>
    <m/>
    <m/>
    <m/>
    <m/>
    <m/>
    <m/>
  </r>
  <r>
    <s v="DIVIDENDO US$ 0,136"/>
    <d v="2018-12-20T00:00:00"/>
    <x v="815"/>
    <s v="US$"/>
    <x v="1188"/>
    <n v="0"/>
    <n v="25000"/>
    <n v="0"/>
    <n v="0"/>
    <n v="0"/>
    <n v="0.13600000000000001"/>
    <s v="Low"/>
    <n v="3400"/>
    <m/>
    <m/>
    <m/>
    <m/>
    <m/>
    <m/>
    <m/>
    <m/>
    <m/>
  </r>
  <r>
    <s v="DIVIDENDO US$ 0,034157"/>
    <d v="2016-03-23T00:00:00"/>
    <x v="1015"/>
    <s v="US$"/>
    <x v="1244"/>
    <n v="0"/>
    <n v="100000"/>
    <n v="0"/>
    <n v="0"/>
    <n v="0"/>
    <n v="3.4000000000000002E-2"/>
    <s v="Low"/>
    <n v="3400"/>
    <m/>
    <m/>
    <m/>
    <m/>
    <m/>
    <m/>
    <m/>
    <m/>
    <m/>
  </r>
  <r>
    <s v="DIVIDENDO US$ 0,032872"/>
    <d v="2020-12-01T00:00:00"/>
    <x v="478"/>
    <s v="US$"/>
    <x v="1216"/>
    <n v="0"/>
    <n v="100000"/>
    <n v="0"/>
    <n v="0"/>
    <n v="0"/>
    <n v="3.3000000000000002E-2"/>
    <s v="Low"/>
    <n v="3300"/>
    <m/>
    <m/>
    <m/>
    <m/>
    <m/>
    <m/>
    <m/>
    <m/>
    <m/>
  </r>
  <r>
    <s v="DIVIDENDO US$ 0,032761"/>
    <d v="2020-06-15T00:00:00"/>
    <x v="2"/>
    <s v="US$"/>
    <x v="1214"/>
    <n v="0"/>
    <n v="100000"/>
    <n v="0"/>
    <n v="0"/>
    <n v="0"/>
    <n v="3.3000000000000002E-2"/>
    <s v="Low"/>
    <n v="3300"/>
    <m/>
    <m/>
    <m/>
    <m/>
    <m/>
    <m/>
    <m/>
    <m/>
    <m/>
  </r>
  <r>
    <s v="DIVIDENDO US$ 0,03296"/>
    <d v="2017-03-24T00:00:00"/>
    <x v="754"/>
    <s v="US$"/>
    <x v="1244"/>
    <n v="0"/>
    <n v="100000"/>
    <n v="0"/>
    <n v="0"/>
    <n v="0"/>
    <n v="3.3000000000000002E-2"/>
    <s v="Low"/>
    <n v="3300"/>
    <m/>
    <m/>
    <m/>
    <m/>
    <m/>
    <m/>
    <m/>
    <m/>
    <m/>
  </r>
  <r>
    <s v="DIVIDENDO US$ 0,033363"/>
    <d v="2016-10-03T00:00:00"/>
    <x v="1444"/>
    <s v="US$"/>
    <x v="1210"/>
    <n v="0"/>
    <n v="100000"/>
    <n v="0"/>
    <n v="0"/>
    <n v="0"/>
    <n v="3.3000000000000002E-2"/>
    <s v="Low"/>
    <n v="3300"/>
    <m/>
    <m/>
    <m/>
    <m/>
    <m/>
    <m/>
    <m/>
    <m/>
    <m/>
  </r>
  <r>
    <s v="DIVIDENDO US$ 0,03278"/>
    <d v="2016-09-01T00:00:00"/>
    <x v="819"/>
    <s v="US$"/>
    <x v="1210"/>
    <n v="0"/>
    <n v="100000"/>
    <n v="0"/>
    <n v="0"/>
    <n v="0"/>
    <n v="3.3000000000000002E-2"/>
    <s v="Low"/>
    <n v="3300"/>
    <m/>
    <m/>
    <m/>
    <m/>
    <m/>
    <m/>
    <m/>
    <m/>
    <m/>
  </r>
  <r>
    <s v="DIVIDENDO US$ 0,033004"/>
    <d v="2015-02-02T00:00:00"/>
    <x v="506"/>
    <s v="US$"/>
    <x v="1216"/>
    <n v="0"/>
    <n v="100000"/>
    <n v="0"/>
    <n v="0"/>
    <n v="0"/>
    <n v="3.3000000000000002E-2"/>
    <s v="Low"/>
    <n v="3300"/>
    <m/>
    <m/>
    <m/>
    <m/>
    <m/>
    <m/>
    <m/>
    <m/>
    <m/>
  </r>
  <r>
    <s v="DIVIDENDO US$ 0,033055"/>
    <d v="2014-12-24T00:00:00"/>
    <x v="1205"/>
    <s v="US$"/>
    <x v="1216"/>
    <n v="0"/>
    <n v="100000"/>
    <n v="0"/>
    <n v="0"/>
    <n v="0"/>
    <n v="3.3000000000000002E-2"/>
    <s v="Low"/>
    <n v="3300"/>
    <m/>
    <m/>
    <m/>
    <m/>
    <m/>
    <m/>
    <m/>
    <m/>
    <m/>
  </r>
  <r>
    <s v="DIVIDENDO US$ 0,03197"/>
    <d v="2020-12-17T00:00:00"/>
    <x v="585"/>
    <s v="US$"/>
    <x v="1216"/>
    <n v="0"/>
    <n v="100000"/>
    <n v="0"/>
    <n v="0"/>
    <n v="0"/>
    <n v="3.2000000000000001E-2"/>
    <s v="Low"/>
    <n v="3200"/>
    <m/>
    <m/>
    <m/>
    <m/>
    <m/>
    <m/>
    <m/>
    <m/>
    <m/>
  </r>
  <r>
    <s v="DIVIDENDO US$ 0,032388"/>
    <d v="2017-09-26T00:00:00"/>
    <x v="706"/>
    <s v="US$"/>
    <x v="1244"/>
    <n v="0"/>
    <n v="100000"/>
    <n v="0"/>
    <n v="0"/>
    <n v="0"/>
    <n v="3.2000000000000001E-2"/>
    <s v="Low"/>
    <n v="3200"/>
    <m/>
    <m/>
    <m/>
    <m/>
    <m/>
    <m/>
    <m/>
    <m/>
    <m/>
  </r>
  <r>
    <s v="DIVIDENDO US$ 0,03197"/>
    <d v="2016-07-01T00:00:00"/>
    <x v="1427"/>
    <s v="US$"/>
    <x v="1210"/>
    <n v="0"/>
    <n v="100000"/>
    <n v="0"/>
    <n v="0"/>
    <n v="0"/>
    <n v="3.2000000000000001E-2"/>
    <s v="Low"/>
    <n v="3200"/>
    <m/>
    <m/>
    <m/>
    <m/>
    <m/>
    <m/>
    <m/>
    <m/>
    <m/>
  </r>
  <r>
    <s v="DIVIDENDO US$ 0,03105"/>
    <d v="2019-12-16T00:00:00"/>
    <x v="892"/>
    <s v="US$"/>
    <x v="1213"/>
    <n v="0"/>
    <n v="100000"/>
    <n v="0"/>
    <n v="0"/>
    <n v="0"/>
    <n v="3.1E-2"/>
    <s v="Low"/>
    <n v="3100"/>
    <m/>
    <m/>
    <m/>
    <m/>
    <m/>
    <m/>
    <m/>
    <m/>
    <m/>
  </r>
  <r>
    <s v="DIVIDENDO US$ 0,030862"/>
    <d v="2017-12-28T00:00:00"/>
    <x v="989"/>
    <s v="US$"/>
    <x v="1135"/>
    <n v="0"/>
    <n v="100000"/>
    <n v="0"/>
    <n v="0"/>
    <n v="0"/>
    <n v="3.1E-2"/>
    <s v="Low"/>
    <n v="3100"/>
    <m/>
    <m/>
    <m/>
    <m/>
    <m/>
    <m/>
    <m/>
    <m/>
    <m/>
  </r>
  <r>
    <s v="DIVIDENDO US$ 0,030916"/>
    <d v="2017-06-27T00:00:00"/>
    <x v="856"/>
    <s v="US$"/>
    <x v="1244"/>
    <n v="0"/>
    <n v="100000"/>
    <n v="0"/>
    <n v="0"/>
    <n v="0"/>
    <n v="3.1E-2"/>
    <s v="Low"/>
    <n v="3100"/>
    <m/>
    <m/>
    <m/>
    <m/>
    <m/>
    <m/>
    <m/>
    <m/>
    <m/>
  </r>
  <r>
    <s v="DIVIDENDO US$ 0,031285"/>
    <d v="2016-12-21T00:00:00"/>
    <x v="854"/>
    <s v="US$"/>
    <x v="1244"/>
    <n v="0"/>
    <n v="100000"/>
    <n v="0"/>
    <n v="0"/>
    <n v="0"/>
    <n v="3.1E-2"/>
    <s v="Low"/>
    <n v="3100"/>
    <m/>
    <m/>
    <m/>
    <m/>
    <m/>
    <m/>
    <m/>
    <m/>
    <m/>
  </r>
  <r>
    <s v="DIVIDENDO US$ 0,030501"/>
    <d v="2016-06-01T00:00:00"/>
    <x v="1353"/>
    <s v="US$"/>
    <x v="1210"/>
    <n v="0"/>
    <n v="100000"/>
    <n v="0"/>
    <n v="0"/>
    <n v="0"/>
    <n v="3.1E-2"/>
    <s v="Low"/>
    <n v="3100"/>
    <m/>
    <m/>
    <m/>
    <m/>
    <m/>
    <m/>
    <m/>
    <m/>
    <m/>
  </r>
  <r>
    <s v="DIVIDENDO US$ 0,031035"/>
    <d v="2015-03-02T00:00:00"/>
    <x v="1028"/>
    <s v="US$"/>
    <x v="1216"/>
    <n v="0"/>
    <n v="100000"/>
    <n v="0"/>
    <n v="0"/>
    <n v="0"/>
    <n v="3.1E-2"/>
    <s v="Low"/>
    <n v="3100"/>
    <m/>
    <m/>
    <m/>
    <m/>
    <m/>
    <m/>
    <m/>
    <m/>
    <m/>
  </r>
  <r>
    <s v="DIVIDENDO US$ 0,0918"/>
    <d v="2020-12-21T00:00:00"/>
    <x v="452"/>
    <s v="US$"/>
    <x v="1192"/>
    <n v="0"/>
    <n v="33333"/>
    <n v="0"/>
    <n v="0"/>
    <n v="0"/>
    <n v="9.1999999999999998E-2"/>
    <s v="Low"/>
    <n v="3066.636"/>
    <m/>
    <m/>
    <m/>
    <m/>
    <m/>
    <m/>
    <m/>
    <m/>
    <m/>
  </r>
  <r>
    <s v="DIVIDENDO US$ 0,061108"/>
    <d v="2018-06-19T00:00:00"/>
    <x v="900"/>
    <s v="US$"/>
    <x v="1015"/>
    <n v="0"/>
    <n v="50000"/>
    <n v="0"/>
    <n v="0"/>
    <n v="0"/>
    <n v="6.0999999999999999E-2"/>
    <s v="Low"/>
    <n v="3050"/>
    <m/>
    <m/>
    <m/>
    <m/>
    <m/>
    <m/>
    <m/>
    <m/>
    <m/>
  </r>
  <r>
    <s v="DIVIDENDO PROV US$ 0,00293042"/>
    <d v="2021-06-24T00:00:00"/>
    <x v="1036"/>
    <s v="US$"/>
    <x v="756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28253002"/>
    <d v="2021-03-03T00:00:00"/>
    <x v="1323"/>
    <s v="US$"/>
    <x v="794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33422291"/>
    <d v="2021-02-23T00:00:00"/>
    <x v="1299"/>
    <s v="US$"/>
    <x v="1028"/>
    <n v="0"/>
    <n v="1000000"/>
    <n v="0"/>
    <n v="0"/>
    <n v="0"/>
    <n v="3.0000000000000001E-3"/>
    <s v="Low"/>
    <n v="3000"/>
    <m/>
    <m/>
    <m/>
    <m/>
    <m/>
    <m/>
    <m/>
    <m/>
    <m/>
  </r>
  <r>
    <s v="DIVIDENDO US$ 0,030107"/>
    <d v="2021-02-01T00:00:00"/>
    <x v="374"/>
    <s v="US$"/>
    <x v="1216"/>
    <n v="0"/>
    <n v="100000"/>
    <n v="0"/>
    <n v="0"/>
    <n v="0"/>
    <n v="0.03"/>
    <s v="Low"/>
    <n v="3000"/>
    <m/>
    <m/>
    <m/>
    <m/>
    <m/>
    <m/>
    <m/>
    <m/>
    <m/>
  </r>
  <r>
    <s v="DIVIDENDO PROV US$ 0,00330748"/>
    <d v="2020-09-04T00:00:00"/>
    <x v="1267"/>
    <s v="US$"/>
    <x v="756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307742"/>
    <d v="2020-03-18T00:00:00"/>
    <x v="1317"/>
    <s v="US$"/>
    <x v="756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31891636"/>
    <d v="2019-06-14T00:00:00"/>
    <x v="750"/>
    <s v="US$"/>
    <x v="777"/>
    <n v="0"/>
    <n v="1000000"/>
    <n v="0"/>
    <n v="0"/>
    <n v="0"/>
    <n v="3.0000000000000001E-3"/>
    <s v="Low"/>
    <n v="3000"/>
    <m/>
    <m/>
    <m/>
    <m/>
    <m/>
    <m/>
    <m/>
    <m/>
    <m/>
  </r>
  <r>
    <s v="DIVIDENDO US$ 0,003195876"/>
    <d v="2019-04-23T00:00:00"/>
    <x v="77"/>
    <s v="US$"/>
    <x v="1211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33897998"/>
    <d v="2018-05-18T00:00:00"/>
    <x v="72"/>
    <s v="US$"/>
    <x v="882"/>
    <n v="0"/>
    <n v="1000000"/>
    <n v="0"/>
    <n v="0"/>
    <n v="0"/>
    <n v="3.0000000000000001E-3"/>
    <s v="Low"/>
    <n v="3000"/>
    <m/>
    <m/>
    <m/>
    <m/>
    <m/>
    <m/>
    <m/>
    <m/>
    <m/>
  </r>
  <r>
    <s v="DIVIDENDO PROV US$ 0,0033117577"/>
    <d v="2018-05-18T00:00:00"/>
    <x v="72"/>
    <s v="US$"/>
    <x v="1165"/>
    <n v="0"/>
    <n v="1000000"/>
    <n v="0"/>
    <n v="0"/>
    <n v="0"/>
    <n v="3.0000000000000001E-3"/>
    <s v="Low"/>
    <n v="3000"/>
    <m/>
    <m/>
    <m/>
    <m/>
    <m/>
    <m/>
    <m/>
    <m/>
    <m/>
  </r>
  <r>
    <s v="DIVIDENDO US$ 0,029861"/>
    <d v="2017-12-19T00:00:00"/>
    <x v="951"/>
    <s v="US$"/>
    <x v="1172"/>
    <n v="0"/>
    <n v="100000"/>
    <n v="0"/>
    <n v="0"/>
    <n v="0"/>
    <n v="0.03"/>
    <s v="Low"/>
    <n v="3000"/>
    <m/>
    <m/>
    <m/>
    <m/>
    <m/>
    <m/>
    <m/>
    <m/>
    <m/>
  </r>
  <r>
    <s v="DIVIDENDO US$ 0,03"/>
    <d v="2016-08-03T00:00:00"/>
    <x v="445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29905"/>
    <d v="2016-08-01T00:00:00"/>
    <x v="1006"/>
    <s v="US$"/>
    <x v="1210"/>
    <n v="0"/>
    <n v="100000"/>
    <n v="0"/>
    <n v="0"/>
    <n v="0"/>
    <n v="0.03"/>
    <s v="Low"/>
    <n v="3000"/>
    <m/>
    <m/>
    <m/>
    <m/>
    <m/>
    <m/>
    <m/>
    <m/>
    <m/>
  </r>
  <r>
    <s v="DIVIDENDO DEF US$ 0,0026562314"/>
    <d v="2016-06-03T00:00:00"/>
    <x v="1169"/>
    <s v="US$"/>
    <x v="794"/>
    <n v="0"/>
    <n v="1000000"/>
    <n v="0"/>
    <n v="0"/>
    <n v="0"/>
    <n v="3.0000000000000001E-3"/>
    <s v="Low"/>
    <n v="3000"/>
    <m/>
    <m/>
    <m/>
    <m/>
    <m/>
    <m/>
    <m/>
    <m/>
    <m/>
  </r>
  <r>
    <s v="DIVIDENDO US$ 0,03"/>
    <d v="2016-05-04T00:00:00"/>
    <x v="91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3"/>
    <d v="2016-02-03T00:00:00"/>
    <x v="1005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3"/>
    <d v="2015-11-04T00:00:00"/>
    <x v="1542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3"/>
    <d v="2015-08-05T00:00:00"/>
    <x v="1544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3"/>
    <d v="2015-05-07T00:00:00"/>
    <x v="34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3"/>
    <d v="2015-02-04T00:00:00"/>
    <x v="1545"/>
    <s v="US$"/>
    <x v="1243"/>
    <n v="0"/>
    <n v="100000"/>
    <n v="0"/>
    <n v="0"/>
    <n v="0"/>
    <n v="0.03"/>
    <s v="Low"/>
    <n v="3000"/>
    <m/>
    <m/>
    <m/>
    <m/>
    <m/>
    <m/>
    <m/>
    <m/>
    <m/>
  </r>
  <r>
    <s v="DIVIDENDO US$ 0,029381"/>
    <d v="2016-12-22T00:00:00"/>
    <x v="135"/>
    <s v="US$"/>
    <x v="1214"/>
    <n v="0"/>
    <n v="100000"/>
    <n v="0"/>
    <n v="0"/>
    <n v="0"/>
    <n v="2.9000000000000001E-2"/>
    <s v="Low"/>
    <n v="2900"/>
    <m/>
    <m/>
    <m/>
    <m/>
    <m/>
    <m/>
    <m/>
    <m/>
    <m/>
  </r>
  <r>
    <s v="DIVIDENDO US$ 0,028907"/>
    <d v="2014-12-24T00:00:00"/>
    <x v="1205"/>
    <s v="US$"/>
    <x v="1244"/>
    <n v="0"/>
    <n v="100000"/>
    <n v="0"/>
    <n v="0"/>
    <n v="0"/>
    <n v="2.9000000000000001E-2"/>
    <s v="Low"/>
    <n v="2900"/>
    <m/>
    <m/>
    <m/>
    <m/>
    <m/>
    <m/>
    <m/>
    <m/>
    <m/>
  </r>
  <r>
    <s v="DIVIDENDO US$ 0,028455"/>
    <d v="2016-06-21T00:00:00"/>
    <x v="954"/>
    <s v="US$"/>
    <x v="1244"/>
    <n v="0"/>
    <n v="100000"/>
    <n v="0"/>
    <n v="0"/>
    <n v="0"/>
    <n v="2.8000000000000001E-2"/>
    <s v="Low"/>
    <n v="2800"/>
    <m/>
    <m/>
    <m/>
    <m/>
    <m/>
    <m/>
    <m/>
    <m/>
    <m/>
  </r>
  <r>
    <s v="DIVIDENDO US$ 0,027548"/>
    <d v="2015-12-24T00:00:00"/>
    <x v="968"/>
    <s v="US$"/>
    <x v="1244"/>
    <n v="0"/>
    <n v="100000"/>
    <n v="0"/>
    <n v="0"/>
    <n v="0"/>
    <n v="2.8000000000000001E-2"/>
    <s v="Low"/>
    <n v="2800"/>
    <m/>
    <m/>
    <m/>
    <m/>
    <m/>
    <m/>
    <m/>
    <m/>
    <m/>
  </r>
  <r>
    <s v="DIVIDENDO US$ 0,028428"/>
    <d v="2015-11-03T00:00:00"/>
    <x v="1546"/>
    <s v="US$"/>
    <x v="1097"/>
    <n v="0"/>
    <n v="100000"/>
    <n v="0"/>
    <n v="0"/>
    <n v="0"/>
    <n v="2.8000000000000001E-2"/>
    <s v="Low"/>
    <n v="2800"/>
    <m/>
    <m/>
    <m/>
    <m/>
    <m/>
    <m/>
    <m/>
    <m/>
    <m/>
  </r>
  <r>
    <s v="DIVIDENDO US$ 0,027"/>
    <d v="2017-12-27T00:00:00"/>
    <x v="1527"/>
    <s v="US$"/>
    <x v="945"/>
    <n v="0"/>
    <n v="100000"/>
    <n v="0"/>
    <n v="0"/>
    <n v="0"/>
    <n v="2.7E-2"/>
    <s v="Low"/>
    <n v="2700"/>
    <m/>
    <m/>
    <m/>
    <m/>
    <m/>
    <m/>
    <m/>
    <m/>
    <m/>
  </r>
  <r>
    <s v="DIVIDENDO US$ 0,027"/>
    <d v="2016-12-28T00:00:00"/>
    <x v="617"/>
    <s v="US$"/>
    <x v="1050"/>
    <n v="0"/>
    <n v="100000"/>
    <n v="0"/>
    <n v="0"/>
    <n v="0"/>
    <n v="2.7E-2"/>
    <s v="Low"/>
    <n v="2700"/>
    <m/>
    <m/>
    <m/>
    <m/>
    <m/>
    <m/>
    <m/>
    <m/>
    <m/>
  </r>
  <r>
    <s v="DIVIDENDO US$ 0,026"/>
    <d v="2016-12-19T00:00:00"/>
    <x v="894"/>
    <s v="US$"/>
    <x v="859"/>
    <n v="0"/>
    <n v="100000"/>
    <n v="0"/>
    <n v="0"/>
    <n v="0"/>
    <n v="2.5999999999999999E-2"/>
    <s v="Low"/>
    <n v="2600"/>
    <m/>
    <m/>
    <m/>
    <m/>
    <m/>
    <m/>
    <m/>
    <m/>
    <m/>
  </r>
  <r>
    <s v="DIVIDENDO US$ 0,024922"/>
    <d v="2018-12-28T00:00:00"/>
    <x v="138"/>
    <s v="US$"/>
    <x v="11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7-12-27T00:00:00"/>
    <x v="1527"/>
    <s v="US$"/>
    <x v="1161"/>
    <n v="0"/>
    <n v="100000"/>
    <n v="0"/>
    <n v="0"/>
    <n v="0"/>
    <n v="2.5000000000000001E-2"/>
    <s v="Low"/>
    <n v="2500"/>
    <m/>
    <m/>
    <m/>
    <m/>
    <m/>
    <m/>
    <m/>
    <m/>
    <m/>
  </r>
  <r>
    <s v="DIVIDENDO US$ 0,025107"/>
    <d v="2017-12-19T00:00:00"/>
    <x v="951"/>
    <s v="US$"/>
    <x v="1213"/>
    <n v="0"/>
    <n v="100000"/>
    <n v="0"/>
    <n v="0"/>
    <n v="0"/>
    <n v="2.5000000000000001E-2"/>
    <s v="Low"/>
    <n v="2500"/>
    <m/>
    <m/>
    <m/>
    <m/>
    <m/>
    <m/>
    <m/>
    <m/>
    <m/>
  </r>
  <r>
    <s v="DIVIDENDO US$ 0,0254"/>
    <d v="2017-12-19T00:00:00"/>
    <x v="951"/>
    <s v="US$"/>
    <x v="1244"/>
    <n v="0"/>
    <n v="100000"/>
    <n v="0"/>
    <n v="0"/>
    <n v="0"/>
    <n v="2.5000000000000001E-2"/>
    <s v="Low"/>
    <n v="2500"/>
    <m/>
    <m/>
    <m/>
    <m/>
    <m/>
    <m/>
    <m/>
    <m/>
    <m/>
  </r>
  <r>
    <s v="DIVIDENDO US$ 0,025484"/>
    <d v="2016-12-21T00:00:00"/>
    <x v="854"/>
    <s v="US$"/>
    <x v="1172"/>
    <n v="0"/>
    <n v="100000"/>
    <n v="0"/>
    <n v="0"/>
    <n v="0"/>
    <n v="2.5000000000000001E-2"/>
    <s v="Low"/>
    <n v="2500"/>
    <m/>
    <m/>
    <m/>
    <m/>
    <m/>
    <m/>
    <m/>
    <m/>
    <m/>
  </r>
  <r>
    <s v="DIVIDENDO US$ 0,025281"/>
    <d v="2016-09-26T00:00:00"/>
    <x v="737"/>
    <s v="US$"/>
    <x v="1244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6-09-13T00:00:00"/>
    <x v="1442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6-06-07T00:00:00"/>
    <x v="801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6-03-08T00:00:00"/>
    <x v="10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5-12-09T00:00:00"/>
    <x v="958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5-09-08T00:00:00"/>
    <x v="720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5-06-09T00:00:00"/>
    <x v="462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US$ 0,025"/>
    <d v="2015-03-10T00:00:00"/>
    <x v="9"/>
    <s v="US$"/>
    <x v="1071"/>
    <n v="0"/>
    <n v="100000"/>
    <n v="0"/>
    <n v="0"/>
    <n v="0"/>
    <n v="2.5000000000000001E-2"/>
    <s v="Low"/>
    <n v="2500"/>
    <m/>
    <m/>
    <m/>
    <m/>
    <m/>
    <m/>
    <m/>
    <m/>
    <m/>
  </r>
  <r>
    <s v="DIVIDENDO PROV US$ 0,0206068521777280"/>
    <d v="2021-04-07T00:00:00"/>
    <x v="908"/>
    <s v="US$"/>
    <x v="930"/>
    <n v="0"/>
    <n v="110210"/>
    <n v="0"/>
    <n v="0"/>
    <n v="0"/>
    <n v="2.1000000000000001E-2"/>
    <s v="Low"/>
    <n v="2314.41"/>
    <m/>
    <m/>
    <m/>
    <m/>
    <m/>
    <m/>
    <m/>
    <m/>
    <m/>
  </r>
  <r>
    <s v="DIVIDENDO US$ 0,023002"/>
    <d v="2020-12-30T00:00:00"/>
    <x v="1149"/>
    <s v="US$"/>
    <x v="1014"/>
    <n v="0"/>
    <n v="100000"/>
    <n v="0"/>
    <n v="0"/>
    <n v="0"/>
    <n v="2.3E-2"/>
    <s v="Low"/>
    <n v="2300"/>
    <m/>
    <m/>
    <m/>
    <m/>
    <m/>
    <m/>
    <m/>
    <m/>
    <m/>
  </r>
  <r>
    <s v="DIVIDENDO US$ 0,023139"/>
    <d v="2020-12-17T00:00:00"/>
    <x v="585"/>
    <s v="US$"/>
    <x v="1067"/>
    <n v="0"/>
    <n v="100000"/>
    <n v="0"/>
    <n v="0"/>
    <n v="0"/>
    <n v="2.3E-2"/>
    <s v="Low"/>
    <n v="2300"/>
    <m/>
    <m/>
    <m/>
    <m/>
    <m/>
    <m/>
    <m/>
    <m/>
    <m/>
  </r>
  <r>
    <s v="DIVIDENDO US$ 0,02262"/>
    <d v="2020-12-14T00:00:00"/>
    <x v="89"/>
    <s v="US$"/>
    <x v="1055"/>
    <n v="0"/>
    <n v="100000"/>
    <n v="0"/>
    <n v="0"/>
    <n v="0"/>
    <n v="2.3E-2"/>
    <s v="Low"/>
    <n v="2300"/>
    <m/>
    <m/>
    <m/>
    <m/>
    <m/>
    <m/>
    <m/>
    <m/>
    <m/>
  </r>
  <r>
    <s v="DIVIDENDO US$ 0,023021"/>
    <d v="2015-06-24T00:00:00"/>
    <x v="971"/>
    <s v="US$"/>
    <x v="1244"/>
    <n v="0"/>
    <n v="100000"/>
    <n v="0"/>
    <n v="0"/>
    <n v="0"/>
    <n v="2.3E-2"/>
    <s v="Low"/>
    <n v="2300"/>
    <m/>
    <m/>
    <m/>
    <m/>
    <m/>
    <m/>
    <m/>
    <m/>
    <m/>
  </r>
  <r>
    <s v="DIVIDENDO US$ 0,023"/>
    <d v="2014-12-29T00:00:00"/>
    <x v="1209"/>
    <s v="US$"/>
    <x v="998"/>
    <n v="0"/>
    <n v="100000"/>
    <n v="0"/>
    <n v="0"/>
    <n v="0"/>
    <n v="2.3E-2"/>
    <s v="Low"/>
    <n v="2300"/>
    <m/>
    <m/>
    <m/>
    <m/>
    <m/>
    <m/>
    <m/>
    <m/>
    <m/>
  </r>
  <r>
    <s v="DIVIDENDO US$ 0,022035"/>
    <d v="2021-03-01T00:00:00"/>
    <x v="1245"/>
    <s v="US$"/>
    <x v="1216"/>
    <n v="0"/>
    <n v="100000"/>
    <n v="0"/>
    <n v="0"/>
    <n v="0"/>
    <n v="2.1999999999999999E-2"/>
    <s v="Low"/>
    <n v="2200"/>
    <m/>
    <m/>
    <m/>
    <m/>
    <m/>
    <m/>
    <m/>
    <m/>
    <m/>
  </r>
  <r>
    <s v="DIVIDENDO US$ 0,022073"/>
    <d v="2016-05-02T00:00:00"/>
    <x v="128"/>
    <s v="US$"/>
    <x v="1210"/>
    <n v="0"/>
    <n v="100000"/>
    <n v="0"/>
    <n v="0"/>
    <n v="0"/>
    <n v="2.1999999999999999E-2"/>
    <s v="Low"/>
    <n v="2200"/>
    <m/>
    <m/>
    <m/>
    <m/>
    <m/>
    <m/>
    <m/>
    <m/>
    <m/>
  </r>
  <r>
    <s v="DIVIDENDO US$ 0,022385"/>
    <d v="2015-03-25T00:00:00"/>
    <x v="758"/>
    <s v="US$"/>
    <x v="1244"/>
    <n v="0"/>
    <n v="100000"/>
    <n v="0"/>
    <n v="0"/>
    <n v="0"/>
    <n v="2.1999999999999999E-2"/>
    <s v="Low"/>
    <n v="2200"/>
    <m/>
    <m/>
    <m/>
    <m/>
    <m/>
    <m/>
    <m/>
    <m/>
    <m/>
  </r>
  <r>
    <s v="DIVIDENDO US$ 0,020708"/>
    <d v="2018-12-28T00:00:00"/>
    <x v="138"/>
    <s v="US$"/>
    <x v="1092"/>
    <n v="0"/>
    <n v="100000"/>
    <n v="0"/>
    <n v="0"/>
    <n v="0"/>
    <n v="2.1000000000000001E-2"/>
    <s v="Low"/>
    <n v="2100"/>
    <m/>
    <m/>
    <m/>
    <m/>
    <m/>
    <m/>
    <m/>
    <m/>
    <m/>
  </r>
  <r>
    <s v="DIVIDENDO US$ 0,020785"/>
    <d v="2018-12-18T00:00:00"/>
    <x v="1199"/>
    <s v="US$"/>
    <x v="1213"/>
    <n v="0"/>
    <n v="100000"/>
    <n v="0"/>
    <n v="0"/>
    <n v="0"/>
    <n v="2.1000000000000001E-2"/>
    <s v="Low"/>
    <n v="2100"/>
    <m/>
    <m/>
    <m/>
    <m/>
    <m/>
    <m/>
    <m/>
    <m/>
    <m/>
  </r>
  <r>
    <s v="DIVIDENDO US$ 0,021308"/>
    <d v="2018-02-01T00:00:00"/>
    <x v="1146"/>
    <s v="US$"/>
    <x v="1067"/>
    <n v="0"/>
    <n v="100000"/>
    <n v="0"/>
    <n v="0"/>
    <n v="0"/>
    <n v="2.1000000000000001E-2"/>
    <s v="Low"/>
    <n v="2100"/>
    <m/>
    <m/>
    <m/>
    <m/>
    <m/>
    <m/>
    <m/>
    <m/>
    <m/>
  </r>
  <r>
    <s v="DIVIDENDO PROV US$ 0,0022159579"/>
    <d v="2021-06-30T00:00:00"/>
    <x v="395"/>
    <s v="US$"/>
    <x v="1189"/>
    <n v="0"/>
    <n v="1000000"/>
    <n v="0"/>
    <n v="0"/>
    <n v="0"/>
    <n v="2E-3"/>
    <s v="Low"/>
    <n v="2000"/>
    <m/>
    <m/>
    <m/>
    <m/>
    <m/>
    <m/>
    <m/>
    <m/>
    <m/>
  </r>
  <r>
    <s v="DIVIDENDO PROV US$ 0,0024449507"/>
    <d v="2021-06-30T00:00:00"/>
    <x v="395"/>
    <s v="US$"/>
    <x v="1182"/>
    <n v="0"/>
    <n v="1000000"/>
    <n v="0"/>
    <n v="0"/>
    <n v="0"/>
    <n v="2E-3"/>
    <s v="Low"/>
    <n v="2000"/>
    <m/>
    <m/>
    <m/>
    <m/>
    <m/>
    <m/>
    <m/>
    <m/>
    <m/>
  </r>
  <r>
    <s v="DIVIDENDO PROV US$ 0,0017912772"/>
    <d v="2021-06-16T00:00:00"/>
    <x v="476"/>
    <s v="US$"/>
    <x v="1028"/>
    <n v="0"/>
    <n v="1000000"/>
    <n v="0"/>
    <n v="0"/>
    <n v="0"/>
    <n v="2E-3"/>
    <s v="Low"/>
    <n v="2000"/>
    <m/>
    <m/>
    <m/>
    <m/>
    <m/>
    <m/>
    <m/>
    <m/>
    <m/>
  </r>
  <r>
    <s v="DIVIDENDO PROV US$ 0,0019176054"/>
    <d v="2021-06-16T00:00:00"/>
    <x v="476"/>
    <s v="US$"/>
    <x v="1189"/>
    <n v="0"/>
    <n v="1000000"/>
    <n v="0"/>
    <n v="0"/>
    <n v="0"/>
    <n v="2E-3"/>
    <s v="Low"/>
    <n v="2000"/>
    <m/>
    <m/>
    <m/>
    <m/>
    <m/>
    <m/>
    <m/>
    <m/>
    <m/>
  </r>
  <r>
    <s v="DIVIDENDO PROV US$ 0,0021156072"/>
    <d v="2021-06-16T00:00:00"/>
    <x v="476"/>
    <s v="US$"/>
    <x v="1182"/>
    <n v="0"/>
    <n v="1000000"/>
    <n v="0"/>
    <n v="0"/>
    <n v="0"/>
    <n v="2E-3"/>
    <s v="Low"/>
    <n v="2000"/>
    <m/>
    <m/>
    <m/>
    <m/>
    <m/>
    <m/>
    <m/>
    <m/>
    <m/>
  </r>
  <r>
    <s v="DIVIDENDO DEF US$ 0,0017307333"/>
    <d v="2021-05-28T00:00:00"/>
    <x v="1221"/>
    <s v="US$"/>
    <x v="1095"/>
    <n v="0"/>
    <n v="1000000"/>
    <n v="0"/>
    <n v="0"/>
    <n v="0"/>
    <n v="2E-3"/>
    <s v="Low"/>
    <n v="2000"/>
    <m/>
    <m/>
    <m/>
    <m/>
    <m/>
    <m/>
    <m/>
    <m/>
    <m/>
  </r>
  <r>
    <s v="DIVIDENDO PROV US$ 0,0020292785"/>
    <d v="2021-04-20T00:00:00"/>
    <x v="63"/>
    <s v="US$"/>
    <x v="1165"/>
    <n v="0"/>
    <n v="1000000"/>
    <n v="0"/>
    <n v="0"/>
    <n v="0"/>
    <n v="2E-3"/>
    <s v="Low"/>
    <n v="2000"/>
    <m/>
    <m/>
    <m/>
    <m/>
    <m/>
    <m/>
    <m/>
    <m/>
    <m/>
  </r>
  <r>
    <s v="DIVIDENDO PROV US$ 0,0020927336"/>
    <d v="2021-04-20T00:00:00"/>
    <x v="63"/>
    <s v="US$"/>
    <x v="882"/>
    <n v="0"/>
    <n v="1000000"/>
    <n v="0"/>
    <n v="0"/>
    <n v="0"/>
    <n v="2E-3"/>
    <s v="Low"/>
    <n v="2000"/>
    <m/>
    <m/>
    <m/>
    <m/>
    <m/>
    <m/>
    <m/>
    <m/>
    <m/>
  </r>
  <r>
    <s v="DIVIDENDO PROV US$ 0,00236593"/>
    <d v="2020-12-29T00:00:00"/>
    <x v="1203"/>
    <s v="US$"/>
    <x v="1151"/>
    <n v="0"/>
    <n v="1000000"/>
    <n v="0"/>
    <n v="0"/>
    <n v="0"/>
    <n v="2E-3"/>
    <s v="Low"/>
    <n v="2000"/>
    <m/>
    <m/>
    <m/>
    <m/>
    <m/>
    <m/>
    <m/>
    <m/>
    <m/>
  </r>
  <r>
    <s v="DIVIDENDO PROV EURO 0,002291375501834690"/>
    <d v="2020-12-23T00:00:00"/>
    <x v="281"/>
    <s v="EURO"/>
    <x v="779"/>
    <n v="0"/>
    <n v="1000000"/>
    <n v="0"/>
    <n v="0"/>
    <n v="0"/>
    <n v="2E-3"/>
    <s v="Low"/>
    <n v="2000"/>
    <m/>
    <m/>
    <m/>
    <m/>
    <m/>
    <m/>
    <m/>
    <m/>
    <m/>
  </r>
  <r>
    <s v="DIVIDENDO PROV US$ 0,0023347872"/>
    <d v="2020-01-31T00:00:00"/>
    <x v="930"/>
    <s v="US$"/>
    <x v="794"/>
    <n v="0"/>
    <n v="1000000"/>
    <n v="0"/>
    <n v="0"/>
    <n v="0"/>
    <n v="2E-3"/>
    <s v="Low"/>
    <n v="2000"/>
    <m/>
    <m/>
    <m/>
    <m/>
    <m/>
    <m/>
    <m/>
    <m/>
    <m/>
  </r>
  <r>
    <s v="DIVIDENDO US$ 0,019816"/>
    <d v="2019-10-30T00:00:00"/>
    <x v="513"/>
    <s v="US$"/>
    <x v="1067"/>
    <n v="0"/>
    <n v="100000"/>
    <n v="0"/>
    <n v="0"/>
    <n v="0"/>
    <n v="0.02"/>
    <s v="Low"/>
    <n v="2000"/>
    <m/>
    <m/>
    <m/>
    <m/>
    <m/>
    <m/>
    <m/>
    <m/>
    <m/>
  </r>
  <r>
    <s v="DIVIDENDO PROV US$ 0,00182456480712418"/>
    <d v="2017-10-20T00:00:00"/>
    <x v="398"/>
    <s v="US$"/>
    <x v="1196"/>
    <n v="0"/>
    <n v="1000000"/>
    <n v="0"/>
    <n v="0"/>
    <n v="0"/>
    <n v="2E-3"/>
    <s v="Low"/>
    <n v="2000"/>
    <m/>
    <m/>
    <m/>
    <m/>
    <m/>
    <m/>
    <m/>
    <m/>
    <m/>
  </r>
  <r>
    <s v="DIVIDENDO DEF US$ 0,001866"/>
    <d v="2017-06-13T00:00:00"/>
    <x v="867"/>
    <s v="US$"/>
    <x v="1039"/>
    <n v="0"/>
    <n v="1000000"/>
    <n v="0"/>
    <n v="0"/>
    <n v="0"/>
    <n v="2E-3"/>
    <s v="Low"/>
    <n v="2000"/>
    <m/>
    <m/>
    <m/>
    <m/>
    <m/>
    <m/>
    <m/>
    <m/>
    <m/>
  </r>
  <r>
    <s v="DIVIDENDO DEF US$ 0,00209261"/>
    <d v="2017-05-16T00:00:00"/>
    <x v="83"/>
    <s v="US$"/>
    <x v="934"/>
    <n v="0"/>
    <n v="1000000"/>
    <n v="0"/>
    <n v="0"/>
    <n v="0"/>
    <n v="2E-3"/>
    <s v="Low"/>
    <n v="2000"/>
    <m/>
    <m/>
    <m/>
    <m/>
    <m/>
    <m/>
    <m/>
    <m/>
    <m/>
  </r>
  <r>
    <s v="DIVIDENDO US$ 0,020165"/>
    <d v="2016-04-01T00:00:00"/>
    <x v="849"/>
    <s v="US$"/>
    <x v="1210"/>
    <n v="0"/>
    <n v="100000"/>
    <n v="0"/>
    <n v="0"/>
    <n v="0"/>
    <n v="0.02"/>
    <s v="Low"/>
    <n v="2000"/>
    <m/>
    <m/>
    <m/>
    <m/>
    <m/>
    <m/>
    <m/>
    <m/>
    <m/>
  </r>
  <r>
    <s v="DIVIDENDO US$ 0,019803"/>
    <d v="2015-09-25T00:00:00"/>
    <x v="1316"/>
    <s v="US$"/>
    <x v="1244"/>
    <n v="0"/>
    <n v="100000"/>
    <n v="0"/>
    <n v="0"/>
    <n v="0"/>
    <n v="0.02"/>
    <s v="Low"/>
    <n v="2000"/>
    <m/>
    <m/>
    <m/>
    <m/>
    <m/>
    <m/>
    <m/>
    <m/>
    <m/>
  </r>
  <r>
    <s v="DIVIDENDO PROV US$ 0,06"/>
    <d v="2019-02-07T00:00:00"/>
    <x v="1547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8-11-03T00:00:00"/>
    <x v="1548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8-08-02T00:00:00"/>
    <x v="1549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8-05-03T00:00:00"/>
    <x v="72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8-02-01T00:00:00"/>
    <x v="1550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7-11-02T00:00:00"/>
    <x v="1551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7-08-02T00:00:00"/>
    <x v="1434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7-05-03T00:00:00"/>
    <x v="148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6"/>
    <d v="2017-02-01T00:00:00"/>
    <x v="1552"/>
    <s v="US$"/>
    <x v="1243"/>
    <n v="0"/>
    <n v="33333"/>
    <n v="0"/>
    <n v="0"/>
    <n v="0"/>
    <n v="0.06"/>
    <s v="Low"/>
    <n v="1999.98"/>
    <m/>
    <m/>
    <m/>
    <m/>
    <m/>
    <m/>
    <m/>
    <m/>
    <m/>
  </r>
  <r>
    <s v="DIVIDENDO US$ 0,0783"/>
    <d v="2020-12-21T00:00:00"/>
    <x v="452"/>
    <s v="US$"/>
    <x v="1197"/>
    <n v="0"/>
    <n v="25000"/>
    <n v="0"/>
    <n v="0"/>
    <n v="0"/>
    <n v="7.8E-2"/>
    <s v="Low"/>
    <n v="1950"/>
    <m/>
    <m/>
    <m/>
    <m/>
    <m/>
    <m/>
    <m/>
    <m/>
    <m/>
  </r>
  <r>
    <s v="DIVIDENDO US$ 0,019313"/>
    <d v="2021-04-01T00:00:00"/>
    <x v="915"/>
    <s v="US$"/>
    <x v="1216"/>
    <n v="0"/>
    <n v="100000"/>
    <n v="0"/>
    <n v="0"/>
    <n v="0"/>
    <n v="1.9E-2"/>
    <s v="Low"/>
    <n v="1900"/>
    <m/>
    <m/>
    <m/>
    <m/>
    <m/>
    <m/>
    <m/>
    <m/>
    <m/>
  </r>
  <r>
    <s v="DIVIDENDO US$ 0,017817"/>
    <d v="2018-06-19T00:00:00"/>
    <x v="900"/>
    <s v="US$"/>
    <x v="1167"/>
    <n v="0"/>
    <n v="100000"/>
    <n v="0"/>
    <n v="0"/>
    <n v="0"/>
    <n v="1.7999999999999999E-2"/>
    <s v="Low"/>
    <n v="1800"/>
    <m/>
    <m/>
    <m/>
    <m/>
    <m/>
    <m/>
    <m/>
    <m/>
    <m/>
  </r>
  <r>
    <s v="DIVIDENDO US$ 0,018095"/>
    <d v="2017-12-28T00:00:00"/>
    <x v="989"/>
    <s v="US$"/>
    <x v="1191"/>
    <n v="0"/>
    <n v="100000"/>
    <n v="0"/>
    <n v="0"/>
    <n v="0"/>
    <n v="1.7999999999999999E-2"/>
    <s v="Low"/>
    <n v="1800"/>
    <m/>
    <m/>
    <m/>
    <m/>
    <m/>
    <m/>
    <m/>
    <m/>
    <m/>
  </r>
  <r>
    <s v="DIVIDENDO US$ 0,0182"/>
    <d v="2016-12-21T00:00:00"/>
    <x v="854"/>
    <s v="US$"/>
    <x v="1055"/>
    <n v="0"/>
    <n v="100000"/>
    <n v="0"/>
    <n v="0"/>
    <n v="0"/>
    <n v="1.7999999999999999E-2"/>
    <s v="Low"/>
    <n v="1800"/>
    <m/>
    <m/>
    <m/>
    <m/>
    <m/>
    <m/>
    <m/>
    <m/>
    <m/>
  </r>
  <r>
    <s v="DIVIDENDO US$ 0,07"/>
    <d v="2017-12-18T00:00:00"/>
    <x v="246"/>
    <s v="US$"/>
    <x v="1197"/>
    <n v="0"/>
    <n v="25000"/>
    <n v="0"/>
    <n v="0"/>
    <n v="0"/>
    <n v="7.0000000000000007E-2"/>
    <s v="Low"/>
    <n v="1750"/>
    <m/>
    <m/>
    <m/>
    <m/>
    <m/>
    <m/>
    <m/>
    <m/>
    <m/>
  </r>
  <r>
    <s v="DIVIDENDO US$ 0,015857"/>
    <d v="2020-08-03T00:00:00"/>
    <x v="863"/>
    <s v="US$"/>
    <x v="1210"/>
    <n v="0"/>
    <n v="100000"/>
    <n v="0"/>
    <n v="0"/>
    <n v="0"/>
    <n v="1.6E-2"/>
    <s v="Low"/>
    <n v="1600"/>
    <m/>
    <m/>
    <m/>
    <m/>
    <m/>
    <m/>
    <m/>
    <m/>
    <m/>
  </r>
  <r>
    <s v="DIVIDENDO US$ 0,0158"/>
    <d v="2019-12-30T00:00:00"/>
    <x v="1101"/>
    <s v="US$"/>
    <x v="1161"/>
    <n v="0"/>
    <n v="100000"/>
    <n v="0"/>
    <n v="0"/>
    <n v="0"/>
    <n v="1.6E-2"/>
    <s v="Low"/>
    <n v="1600"/>
    <m/>
    <m/>
    <m/>
    <m/>
    <m/>
    <m/>
    <m/>
    <m/>
    <m/>
  </r>
  <r>
    <s v="DIVIDENDO US$ 0,01604429"/>
    <d v="2019-12-30T00:00:00"/>
    <x v="1101"/>
    <s v="US$"/>
    <x v="1246"/>
    <n v="0"/>
    <n v="100000"/>
    <n v="0"/>
    <n v="0"/>
    <n v="0"/>
    <n v="1.6E-2"/>
    <s v="Low"/>
    <n v="1600"/>
    <m/>
    <m/>
    <m/>
    <m/>
    <m/>
    <m/>
    <m/>
    <m/>
    <m/>
  </r>
  <r>
    <s v="DIVIDENDO US$ 0,01577"/>
    <d v="2015-12-29T00:00:00"/>
    <x v="1453"/>
    <s v="US$"/>
    <x v="1103"/>
    <n v="0"/>
    <n v="100000"/>
    <n v="0"/>
    <n v="0"/>
    <n v="0"/>
    <n v="1.6E-2"/>
    <s v="Low"/>
    <n v="1600"/>
    <m/>
    <m/>
    <m/>
    <m/>
    <m/>
    <m/>
    <m/>
    <m/>
    <m/>
  </r>
  <r>
    <s v="DIVIDENDO PROV US$ 0,0111513503"/>
    <d v="2020-09-23T00:00:00"/>
    <x v="891"/>
    <s v="US$"/>
    <x v="928"/>
    <n v="0"/>
    <n v="142172"/>
    <n v="0"/>
    <n v="0"/>
    <n v="0"/>
    <n v="1.0999999999999999E-2"/>
    <s v="Low"/>
    <n v="1563.8920000000001"/>
    <m/>
    <m/>
    <m/>
    <m/>
    <m/>
    <m/>
    <m/>
    <m/>
    <m/>
  </r>
  <r>
    <s v="DIVIDENDO US$ 0,015205"/>
    <d v="2018-12-28T00:00:00"/>
    <x v="138"/>
    <s v="US$"/>
    <x v="1214"/>
    <n v="0"/>
    <n v="100000"/>
    <n v="0"/>
    <n v="0"/>
    <n v="0"/>
    <n v="1.4999999999999999E-2"/>
    <s v="Low"/>
    <n v="1500"/>
    <m/>
    <m/>
    <m/>
    <m/>
    <m/>
    <m/>
    <m/>
    <m/>
    <m/>
  </r>
  <r>
    <s v="DIVIDENDO US$ 0,015"/>
    <d v="2017-12-27T00:00:00"/>
    <x v="1527"/>
    <s v="US$"/>
    <x v="1042"/>
    <n v="0"/>
    <n v="100000"/>
    <n v="0"/>
    <n v="0"/>
    <n v="0"/>
    <n v="1.4999999999999999E-2"/>
    <s v="Low"/>
    <n v="1500"/>
    <m/>
    <m/>
    <m/>
    <m/>
    <m/>
    <m/>
    <m/>
    <m/>
    <m/>
  </r>
  <r>
    <s v="DIVIDENDO US$ 0,014841"/>
    <d v="2016-12-21T00:00:00"/>
    <x v="854"/>
    <s v="US$"/>
    <x v="1054"/>
    <n v="0"/>
    <n v="100000"/>
    <n v="0"/>
    <n v="0"/>
    <n v="0"/>
    <n v="1.4999999999999999E-2"/>
    <s v="Low"/>
    <n v="1500"/>
    <m/>
    <m/>
    <m/>
    <m/>
    <m/>
    <m/>
    <m/>
    <m/>
    <m/>
  </r>
  <r>
    <s v="DIVIDENDO US$ 0,014741"/>
    <d v="2014-12-29T00:00:00"/>
    <x v="1209"/>
    <s v="US$"/>
    <x v="1249"/>
    <n v="0"/>
    <n v="100000"/>
    <n v="0"/>
    <n v="0"/>
    <n v="0"/>
    <n v="1.4999999999999999E-2"/>
    <s v="Low"/>
    <n v="1500"/>
    <m/>
    <m/>
    <m/>
    <m/>
    <m/>
    <m/>
    <m/>
    <m/>
    <m/>
  </r>
  <r>
    <s v="DIVIDENDO PROV US$ 0,0012951002"/>
    <d v="2019-03-21T00:00:00"/>
    <x v="342"/>
    <s v="US$"/>
    <x v="1128"/>
    <n v="0"/>
    <n v="1448948"/>
    <n v="0"/>
    <n v="0"/>
    <n v="0"/>
    <n v="1E-3"/>
    <s v="Low"/>
    <n v="1448.9480000000001"/>
    <m/>
    <m/>
    <m/>
    <m/>
    <m/>
    <m/>
    <m/>
    <m/>
    <m/>
  </r>
  <r>
    <s v="DIVIDENDO US$ 0,014143"/>
    <d v="2020-09-01T00:00:00"/>
    <x v="970"/>
    <s v="US$"/>
    <x v="1210"/>
    <n v="0"/>
    <n v="100000"/>
    <n v="0"/>
    <n v="0"/>
    <n v="0"/>
    <n v="1.4E-2"/>
    <s v="Low"/>
    <n v="1400"/>
    <m/>
    <m/>
    <m/>
    <m/>
    <m/>
    <m/>
    <m/>
    <m/>
    <m/>
  </r>
  <r>
    <s v="DIVIDENDO US$ 0,013586"/>
    <d v="2015-12-02T00:00:00"/>
    <x v="391"/>
    <s v="US$"/>
    <x v="1097"/>
    <n v="0"/>
    <n v="100000"/>
    <n v="0"/>
    <n v="0"/>
    <n v="0"/>
    <n v="1.4E-2"/>
    <s v="Low"/>
    <n v="1400"/>
    <m/>
    <m/>
    <m/>
    <m/>
    <m/>
    <m/>
    <m/>
    <m/>
    <m/>
  </r>
  <r>
    <s v="DIVIDENDO PROV US$ 0,0108342995"/>
    <d v="2020-09-23T00:00:00"/>
    <x v="891"/>
    <s v="US$"/>
    <x v="863"/>
    <n v="0"/>
    <n v="121414"/>
    <n v="0"/>
    <n v="0"/>
    <n v="0"/>
    <n v="1.0999999999999999E-2"/>
    <s v="Low"/>
    <n v="1335.5540000000001"/>
    <m/>
    <m/>
    <m/>
    <m/>
    <m/>
    <m/>
    <m/>
    <m/>
    <m/>
  </r>
  <r>
    <s v="DIVIDENDO US$ 0,012808"/>
    <d v="2021-09-01T00:00:00"/>
    <x v="437"/>
    <s v="US$"/>
    <x v="1216"/>
    <n v="0"/>
    <n v="100000"/>
    <n v="0"/>
    <n v="0"/>
    <n v="0"/>
    <n v="1.2999999999999999E-2"/>
    <s v="Low"/>
    <n v="1300"/>
    <m/>
    <m/>
    <m/>
    <m/>
    <m/>
    <m/>
    <m/>
    <m/>
    <m/>
  </r>
  <r>
    <s v="DIVIDENDO US$ 0,013189"/>
    <d v="2021-07-01T00:00:00"/>
    <x v="645"/>
    <s v="US$"/>
    <x v="1216"/>
    <n v="0"/>
    <n v="100000"/>
    <n v="0"/>
    <n v="0"/>
    <n v="0"/>
    <n v="1.2999999999999999E-2"/>
    <s v="Low"/>
    <n v="1300"/>
    <m/>
    <m/>
    <m/>
    <m/>
    <m/>
    <m/>
    <m/>
    <m/>
    <m/>
  </r>
  <r>
    <s v="DIVIDENDO US$ 0,012899"/>
    <d v="2020-10-01T00:00:00"/>
    <x v="421"/>
    <s v="US$"/>
    <x v="1210"/>
    <n v="0"/>
    <n v="100000"/>
    <n v="0"/>
    <n v="0"/>
    <n v="0"/>
    <n v="1.2999999999999999E-2"/>
    <s v="Low"/>
    <n v="1300"/>
    <m/>
    <m/>
    <m/>
    <m/>
    <m/>
    <m/>
    <m/>
    <m/>
    <m/>
  </r>
  <r>
    <s v="DIVIDENDO US$ 0,049"/>
    <d v="2018-12-20T00:00:00"/>
    <x v="815"/>
    <s v="US$"/>
    <x v="1197"/>
    <n v="0"/>
    <n v="25000"/>
    <n v="0"/>
    <n v="0"/>
    <n v="0"/>
    <n v="4.9000000000000002E-2"/>
    <s v="Low"/>
    <n v="1225"/>
    <m/>
    <m/>
    <m/>
    <m/>
    <m/>
    <m/>
    <m/>
    <m/>
    <m/>
  </r>
  <r>
    <s v="DIVIDENDO US$ 0,012446"/>
    <d v="2021-08-02T00:00:00"/>
    <x v="1246"/>
    <s v="US$"/>
    <x v="1216"/>
    <n v="0"/>
    <n v="100000"/>
    <n v="0"/>
    <n v="0"/>
    <n v="0"/>
    <n v="1.2E-2"/>
    <s v="Low"/>
    <n v="1200"/>
    <m/>
    <m/>
    <m/>
    <m/>
    <m/>
    <m/>
    <m/>
    <m/>
    <m/>
  </r>
  <r>
    <s v="DIVIDENDO PROV US$ 0,012074"/>
    <d v="2021-06-01T00:00:00"/>
    <x v="485"/>
    <s v="US$"/>
    <x v="1216"/>
    <n v="0"/>
    <n v="100000"/>
    <n v="0"/>
    <n v="0"/>
    <n v="0"/>
    <n v="1.2E-2"/>
    <s v="Low"/>
    <n v="1200"/>
    <m/>
    <m/>
    <m/>
    <m/>
    <m/>
    <m/>
    <m/>
    <m/>
    <m/>
  </r>
  <r>
    <s v="DIVIDENDO US$ 0,012243"/>
    <d v="2021-05-03T00:00:00"/>
    <x v="314"/>
    <s v="US$"/>
    <x v="1216"/>
    <n v="0"/>
    <n v="100000"/>
    <n v="0"/>
    <n v="0"/>
    <n v="0"/>
    <n v="1.2E-2"/>
    <s v="Low"/>
    <n v="1200"/>
    <m/>
    <m/>
    <m/>
    <m/>
    <m/>
    <m/>
    <m/>
    <m/>
    <m/>
  </r>
  <r>
    <s v="DIVIDENDO US$ 0,012421"/>
    <d v="2020-12-14T00:00:00"/>
    <x v="89"/>
    <s v="US$"/>
    <x v="1137"/>
    <n v="0"/>
    <n v="100000"/>
    <n v="0"/>
    <n v="0"/>
    <n v="0"/>
    <n v="1.2E-2"/>
    <s v="Low"/>
    <n v="1200"/>
    <m/>
    <m/>
    <m/>
    <m/>
    <m/>
    <m/>
    <m/>
    <m/>
    <m/>
  </r>
  <r>
    <s v="DIVIDENDO US$ 0,034"/>
    <d v="2016-12-28T00:00:00"/>
    <x v="617"/>
    <s v="US$"/>
    <x v="1138"/>
    <n v="0"/>
    <n v="33333"/>
    <n v="0"/>
    <n v="0"/>
    <n v="0"/>
    <n v="3.4000000000000002E-2"/>
    <s v="Low"/>
    <n v="1133.3219999999999"/>
    <m/>
    <m/>
    <m/>
    <m/>
    <m/>
    <m/>
    <m/>
    <m/>
    <m/>
  </r>
  <r>
    <s v="DIVIDENDO US$ 0,011075"/>
    <d v="2015-12-24T00:00:00"/>
    <x v="968"/>
    <s v="US$"/>
    <x v="1210"/>
    <n v="0"/>
    <n v="100000"/>
    <n v="0"/>
    <n v="0"/>
    <n v="0"/>
    <n v="1.0999999999999999E-2"/>
    <s v="Low"/>
    <n v="1100"/>
    <m/>
    <m/>
    <m/>
    <m/>
    <m/>
    <m/>
    <m/>
    <m/>
    <m/>
  </r>
  <r>
    <s v="DIVIDENDO US$ 0,010774"/>
    <d v="2015-12-21T00:00:00"/>
    <x v="958"/>
    <s v="US$"/>
    <x v="1035"/>
    <n v="0"/>
    <n v="100000"/>
    <n v="0"/>
    <n v="0"/>
    <n v="0"/>
    <n v="1.0999999999999999E-2"/>
    <s v="Low"/>
    <n v="1100"/>
    <m/>
    <m/>
    <m/>
    <m/>
    <m/>
    <m/>
    <m/>
    <m/>
    <m/>
  </r>
  <r>
    <s v="DIVIDENDO PROV US$ 1,0667616"/>
    <d v="2021-01-06T00:00:00"/>
    <x v="766"/>
    <s v="US$"/>
    <x v="713"/>
    <n v="0"/>
    <n v="992"/>
    <n v="0"/>
    <n v="0"/>
    <n v="0"/>
    <n v="1.0669999999999999"/>
    <s v="Medium"/>
    <n v="1058.4639999999999"/>
    <m/>
    <m/>
    <m/>
    <m/>
    <m/>
    <m/>
    <m/>
    <m/>
    <m/>
  </r>
  <r>
    <s v="DIVIDENDO US$ 0,01"/>
    <d v="2021-08-06T00:00:00"/>
    <x v="192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21-06-25T00:00:00"/>
    <x v="38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21-05-07T00:00:00"/>
    <x v="1110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21-03-05T00:00:00"/>
    <x v="63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21-02-05T00:00:00"/>
    <x v="1323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20-12-18T00:00:00"/>
    <x v="1124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20-11-06T00:00:00"/>
    <x v="32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PROV US$ 0,00099312"/>
    <d v="2020-12-01T00:00:00"/>
    <x v="478"/>
    <s v="US$"/>
    <x v="1151"/>
    <n v="0"/>
    <n v="1000000"/>
    <n v="0"/>
    <n v="0"/>
    <n v="0"/>
    <n v="1E-3"/>
    <s v="Low"/>
    <n v="1000"/>
    <m/>
    <m/>
    <m/>
    <m/>
    <m/>
    <m/>
    <m/>
    <m/>
    <m/>
  </r>
  <r>
    <s v="DIVIDENDO PROV EURO 0,00070759"/>
    <d v="2020-11-25T00:00:00"/>
    <x v="1261"/>
    <s v="EURO"/>
    <x v="838"/>
    <n v="0"/>
    <n v="1000000"/>
    <n v="0"/>
    <n v="0"/>
    <n v="0"/>
    <n v="1E-3"/>
    <s v="Low"/>
    <n v="1000"/>
    <m/>
    <m/>
    <m/>
    <m/>
    <m/>
    <m/>
    <m/>
    <m/>
    <m/>
  </r>
  <r>
    <s v="DIVIDENDO US$ 0,01"/>
    <d v="2020-09-25T00:00:00"/>
    <x v="94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PROV US$ 0,01"/>
    <d v="2020-08-07T00:00:00"/>
    <x v="1267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20-06-26T00:00:00"/>
    <x v="862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20-05-08T00:00:00"/>
    <x v="1155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20-03-06T00:00:00"/>
    <x v="760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20-02-07T00:00:00"/>
    <x v="936"/>
    <s v="US$"/>
    <x v="1247"/>
    <n v="0"/>
    <n v="100000"/>
    <n v="0"/>
    <n v="0"/>
    <n v="0"/>
    <n v="0.01"/>
    <s v="Low"/>
    <n v="1000"/>
    <m/>
    <m/>
    <m/>
    <m/>
    <m/>
    <m/>
    <m/>
    <m/>
    <m/>
  </r>
  <r>
    <s v="DIVIDENDO US$ 0,01"/>
    <d v="2019-12-20T00:00:00"/>
    <x v="1031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19-09-13T00:00:00"/>
    <x v="401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19-06-28T00:00:00"/>
    <x v="1156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1"/>
    <d v="2019-03-08T00:00:00"/>
    <x v="213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PROV US$ 0,0012059113"/>
    <d v="2019-03-21T00:00:00"/>
    <x v="342"/>
    <s v="US$"/>
    <x v="1198"/>
    <n v="0"/>
    <n v="1000000"/>
    <n v="0"/>
    <n v="0"/>
    <n v="0"/>
    <n v="1E-3"/>
    <s v="Low"/>
    <n v="1000"/>
    <m/>
    <m/>
    <m/>
    <m/>
    <m/>
    <m/>
    <m/>
    <m/>
    <m/>
  </r>
  <r>
    <s v="DIVIDENDO DEF US$ 0,0011746286681304"/>
    <d v="2019-02-06T00:00:00"/>
    <x v="1553"/>
    <s v="US$"/>
    <x v="778"/>
    <n v="0"/>
    <n v="1000000"/>
    <n v="0"/>
    <n v="0"/>
    <n v="0"/>
    <n v="1E-3"/>
    <s v="Low"/>
    <n v="1000"/>
    <m/>
    <m/>
    <m/>
    <m/>
    <m/>
    <m/>
    <m/>
    <m/>
    <m/>
  </r>
  <r>
    <s v="DIVIDENDO US$ 0,01"/>
    <d v="2018-12-19T00:00:00"/>
    <x v="139"/>
    <s v="US$"/>
    <x v="1212"/>
    <n v="0"/>
    <n v="100000"/>
    <n v="0"/>
    <n v="0"/>
    <n v="0"/>
    <n v="0.01"/>
    <s v="Low"/>
    <n v="1000"/>
    <m/>
    <m/>
    <m/>
    <m/>
    <m/>
    <m/>
    <m/>
    <m/>
    <m/>
  </r>
  <r>
    <s v="DIVIDENDO US$ 0,009994"/>
    <d v="2016-03-01T00:00:00"/>
    <x v="1463"/>
    <s v="US$"/>
    <x v="1210"/>
    <n v="0"/>
    <n v="100000"/>
    <n v="0"/>
    <n v="0"/>
    <n v="0"/>
    <n v="0.01"/>
    <s v="Low"/>
    <n v="1000"/>
    <m/>
    <m/>
    <m/>
    <m/>
    <m/>
    <m/>
    <m/>
    <m/>
    <m/>
  </r>
  <r>
    <s v="DIVIDENDO US$ 0,01"/>
    <d v="2015-01-29T00:00:00"/>
    <x v="972"/>
    <s v="US$"/>
    <x v="1147"/>
    <n v="0"/>
    <n v="100000"/>
    <n v="0"/>
    <n v="0"/>
    <n v="0"/>
    <n v="0.01"/>
    <s v="Low"/>
    <n v="1000"/>
    <m/>
    <m/>
    <m/>
    <m/>
    <m/>
    <m/>
    <m/>
    <m/>
    <m/>
  </r>
  <r>
    <s v="DIVIDENDO US$ 0,145"/>
    <d v="2019-10-29T00:00:00"/>
    <x v="1035"/>
    <s v="US$"/>
    <x v="1234"/>
    <n v="0"/>
    <n v="6667"/>
    <n v="0"/>
    <n v="0"/>
    <n v="0"/>
    <n v="0.14499999999999999"/>
    <s v="Low"/>
    <n v="966.71500000000003"/>
    <m/>
    <m/>
    <m/>
    <m/>
    <m/>
    <m/>
    <m/>
    <m/>
    <m/>
  </r>
  <r>
    <s v="DIVIDENDO US$ 0,145"/>
    <d v="2019-08-20T00:00:00"/>
    <x v="808"/>
    <s v="US$"/>
    <x v="1234"/>
    <n v="0"/>
    <n v="6667"/>
    <n v="0"/>
    <n v="0"/>
    <n v="0"/>
    <n v="0.14499999999999999"/>
    <s v="Low"/>
    <n v="966.71500000000003"/>
    <m/>
    <m/>
    <m/>
    <m/>
    <m/>
    <m/>
    <m/>
    <m/>
    <m/>
  </r>
  <r>
    <s v="DIVIDENDO US$ 0,14"/>
    <d v="2019-05-20T00:00:00"/>
    <x v="209"/>
    <s v="US$"/>
    <x v="1234"/>
    <n v="0"/>
    <n v="6667"/>
    <n v="0"/>
    <n v="0"/>
    <n v="0"/>
    <n v="0.14000000000000001"/>
    <s v="Low"/>
    <n v="933.38"/>
    <m/>
    <m/>
    <m/>
    <m/>
    <m/>
    <m/>
    <m/>
    <m/>
    <m/>
  </r>
  <r>
    <s v="DIVIDENDO US$ 0,009034"/>
    <d v="2016-12-21T00:00:00"/>
    <x v="854"/>
    <s v="US$"/>
    <x v="1099"/>
    <n v="0"/>
    <n v="100000"/>
    <n v="0"/>
    <n v="0"/>
    <n v="0"/>
    <n v="8.9999999999999993E-3"/>
    <s v="Low"/>
    <n v="900"/>
    <m/>
    <m/>
    <m/>
    <m/>
    <m/>
    <m/>
    <m/>
    <m/>
    <m/>
  </r>
  <r>
    <s v="DIVIDENDO US$ 0,009093"/>
    <d v="2016-02-01T00:00:00"/>
    <x v="966"/>
    <s v="US$"/>
    <x v="1210"/>
    <n v="0"/>
    <n v="100000"/>
    <n v="0"/>
    <n v="0"/>
    <n v="0"/>
    <n v="8.9999999999999993E-3"/>
    <s v="Low"/>
    <n v="900"/>
    <m/>
    <m/>
    <m/>
    <m/>
    <m/>
    <m/>
    <m/>
    <m/>
    <m/>
  </r>
  <r>
    <s v="DIVIDENDO US$ 0,008853"/>
    <d v="2015-10-01T00:00:00"/>
    <x v="1449"/>
    <s v="US$"/>
    <x v="1210"/>
    <n v="0"/>
    <n v="100000"/>
    <n v="0"/>
    <n v="0"/>
    <n v="0"/>
    <n v="8.9999999999999993E-3"/>
    <s v="Low"/>
    <n v="900"/>
    <m/>
    <m/>
    <m/>
    <m/>
    <m/>
    <m/>
    <m/>
    <m/>
    <m/>
  </r>
  <r>
    <s v="DIVIDENDO US$ 0,13"/>
    <d v="2019-02-19T00:00:00"/>
    <x v="511"/>
    <s v="US$"/>
    <x v="1234"/>
    <n v="0"/>
    <n v="6667"/>
    <n v="0"/>
    <n v="0"/>
    <n v="0"/>
    <n v="0.13"/>
    <s v="Low"/>
    <n v="866.71"/>
    <m/>
    <m/>
    <m/>
    <m/>
    <m/>
    <m/>
    <m/>
    <m/>
    <m/>
  </r>
  <r>
    <s v="DIVIDENDO US$ 0,13"/>
    <d v="2018-10-30T00:00:00"/>
    <x v="885"/>
    <s v="US$"/>
    <x v="1234"/>
    <n v="0"/>
    <n v="6667"/>
    <n v="0"/>
    <n v="0"/>
    <n v="0"/>
    <n v="0.13"/>
    <s v="Low"/>
    <n v="866.71"/>
    <m/>
    <m/>
    <m/>
    <m/>
    <m/>
    <m/>
    <m/>
    <m/>
    <m/>
  </r>
  <r>
    <s v="DIVIDENDO DEF EURO 0,00068638288858201"/>
    <d v="2021-07-06T00:00:00"/>
    <x v="1049"/>
    <s v="EURO"/>
    <x v="1142"/>
    <n v="0"/>
    <n v="863891"/>
    <n v="0"/>
    <n v="0"/>
    <n v="0"/>
    <n v="1E-3"/>
    <s v="Low"/>
    <n v="863.89099999999996"/>
    <m/>
    <m/>
    <m/>
    <m/>
    <m/>
    <m/>
    <m/>
    <m/>
    <m/>
  </r>
  <r>
    <s v="DIVIDENDO US$ 0,125"/>
    <d v="2018-08-01T00:00:00"/>
    <x v="779"/>
    <s v="US$"/>
    <x v="1234"/>
    <n v="0"/>
    <n v="6667"/>
    <n v="0"/>
    <n v="0"/>
    <n v="0"/>
    <n v="0.125"/>
    <s v="Low"/>
    <n v="833.375"/>
    <m/>
    <m/>
    <m/>
    <m/>
    <m/>
    <m/>
    <m/>
    <m/>
    <m/>
  </r>
  <r>
    <s v="DIVIDENDO US$ 0,115"/>
    <d v="2018-05-18T00:00:00"/>
    <x v="949"/>
    <s v="US$"/>
    <x v="1234"/>
    <n v="0"/>
    <n v="6667"/>
    <n v="0"/>
    <n v="0"/>
    <n v="0"/>
    <n v="0.115"/>
    <s v="Low"/>
    <n v="766.70500000000004"/>
    <m/>
    <m/>
    <m/>
    <m/>
    <m/>
    <m/>
    <m/>
    <m/>
    <m/>
  </r>
  <r>
    <s v="DIVIDENDO US$ 0,115"/>
    <d v="2018-02-15T00:00:00"/>
    <x v="882"/>
    <s v="US$"/>
    <x v="1234"/>
    <n v="0"/>
    <n v="6667"/>
    <n v="0"/>
    <n v="0"/>
    <n v="0"/>
    <n v="0.115"/>
    <s v="Low"/>
    <n v="766.70500000000004"/>
    <m/>
    <m/>
    <m/>
    <m/>
    <m/>
    <m/>
    <m/>
    <m/>
    <m/>
  </r>
  <r>
    <s v="DIVIDENDO PROV US$ 0,0110029388"/>
    <d v="2020-09-23T00:00:00"/>
    <x v="891"/>
    <s v="US$"/>
    <x v="1009"/>
    <n v="0"/>
    <n v="66970"/>
    <n v="0"/>
    <n v="0"/>
    <n v="0"/>
    <n v="1.0999999999999999E-2"/>
    <s v="Low"/>
    <n v="736.67"/>
    <m/>
    <m/>
    <m/>
    <m/>
    <m/>
    <m/>
    <m/>
    <m/>
    <m/>
  </r>
  <r>
    <s v="DIVIDENDO PROV 0 US$ 0,006981"/>
    <d v="2021-06-10T00:00:00"/>
    <x v="103"/>
    <s v="US$"/>
    <x v="1214"/>
    <n v="0"/>
    <n v="100000"/>
    <n v="0"/>
    <n v="0"/>
    <n v="0"/>
    <n v="7.0000000000000001E-3"/>
    <s v="Low"/>
    <n v="700"/>
    <m/>
    <m/>
    <m/>
    <m/>
    <m/>
    <m/>
    <m/>
    <m/>
    <m/>
  </r>
  <r>
    <s v="DIVIDENDO US$ 0,006705"/>
    <d v="2020-12-01T00:00:00"/>
    <x v="478"/>
    <s v="US$"/>
    <x v="1210"/>
    <n v="0"/>
    <n v="100000"/>
    <n v="0"/>
    <n v="0"/>
    <n v="0"/>
    <n v="7.0000000000000001E-3"/>
    <s v="Low"/>
    <n v="700"/>
    <m/>
    <m/>
    <m/>
    <m/>
    <m/>
    <m/>
    <m/>
    <m/>
    <m/>
  </r>
  <r>
    <s v="DIVIDENDO US$ 0,007225"/>
    <d v="2020-11-02T00:00:00"/>
    <x v="108"/>
    <s v="US$"/>
    <x v="1210"/>
    <n v="0"/>
    <n v="100000"/>
    <n v="0"/>
    <n v="0"/>
    <n v="0"/>
    <n v="7.0000000000000001E-3"/>
    <s v="Low"/>
    <n v="700"/>
    <m/>
    <m/>
    <m/>
    <m/>
    <m/>
    <m/>
    <m/>
    <m/>
    <m/>
  </r>
  <r>
    <s v="DIVIDENDO US$ 0,006795"/>
    <d v="2015-11-02T00:00:00"/>
    <x v="916"/>
    <s v="US$"/>
    <x v="1210"/>
    <n v="0"/>
    <n v="100000"/>
    <n v="0"/>
    <n v="0"/>
    <n v="0"/>
    <n v="7.0000000000000001E-3"/>
    <s v="Low"/>
    <n v="700"/>
    <m/>
    <m/>
    <m/>
    <m/>
    <m/>
    <m/>
    <m/>
    <m/>
    <m/>
  </r>
  <r>
    <s v="DIVIDENDO PROV US$ 0,0110874858"/>
    <d v="2020-09-23T00:00:00"/>
    <x v="891"/>
    <s v="US$"/>
    <x v="967"/>
    <n v="0"/>
    <n v="61444"/>
    <n v="0"/>
    <n v="0"/>
    <n v="0"/>
    <n v="1.0999999999999999E-2"/>
    <s v="Low"/>
    <n v="675.88400000000001"/>
    <m/>
    <m/>
    <m/>
    <m/>
    <m/>
    <m/>
    <m/>
    <m/>
    <m/>
  </r>
  <r>
    <s v="DIVIDENDO US$ 0,02"/>
    <d v="2021-08-05T00:00:00"/>
    <x v="614"/>
    <s v="US$"/>
    <x v="1243"/>
    <n v="0"/>
    <n v="33333"/>
    <n v="0"/>
    <n v="0"/>
    <n v="0"/>
    <n v="0.02"/>
    <s v="Low"/>
    <n v="666.66"/>
    <m/>
    <m/>
    <m/>
    <m/>
    <m/>
    <m/>
    <m/>
    <m/>
    <m/>
  </r>
  <r>
    <s v="DIVIDENDO US$ 0,02"/>
    <d v="2020-02-06T00:00:00"/>
    <x v="1554"/>
    <s v="US$"/>
    <x v="1243"/>
    <n v="0"/>
    <n v="33333"/>
    <n v="0"/>
    <n v="0"/>
    <n v="0"/>
    <n v="0.02"/>
    <s v="Low"/>
    <n v="666.66"/>
    <m/>
    <m/>
    <m/>
    <m/>
    <m/>
    <m/>
    <m/>
    <m/>
    <m/>
  </r>
  <r>
    <s v="DIVIDENDO US$ 0,02"/>
    <d v="2019-08-02T00:00:00"/>
    <x v="1541"/>
    <s v="US$"/>
    <x v="1243"/>
    <n v="0"/>
    <n v="33333"/>
    <n v="0"/>
    <n v="0"/>
    <n v="0"/>
    <n v="0.02"/>
    <s v="Low"/>
    <n v="666.66"/>
    <m/>
    <m/>
    <m/>
    <m/>
    <m/>
    <m/>
    <m/>
    <m/>
    <m/>
  </r>
  <r>
    <s v="DIVIDENDO US$ 0,02"/>
    <d v="2019-05-02T00:00:00"/>
    <x v="1555"/>
    <s v="US$"/>
    <x v="1243"/>
    <n v="0"/>
    <n v="33333"/>
    <n v="0"/>
    <n v="0"/>
    <n v="0"/>
    <n v="0.02"/>
    <s v="Low"/>
    <n v="666.66"/>
    <m/>
    <m/>
    <m/>
    <m/>
    <m/>
    <m/>
    <m/>
    <m/>
    <m/>
  </r>
  <r>
    <s v="DIVIDENDO US$ 0,006"/>
    <d v="2018-12-20T00:00:00"/>
    <x v="815"/>
    <s v="US$"/>
    <x v="1116"/>
    <n v="0"/>
    <n v="100000"/>
    <n v="0"/>
    <n v="0"/>
    <n v="0"/>
    <n v="6.0000000000000001E-3"/>
    <s v="Low"/>
    <n v="600"/>
    <m/>
    <m/>
    <m/>
    <m/>
    <m/>
    <m/>
    <m/>
    <m/>
    <m/>
  </r>
  <r>
    <s v="DIVIDENDO US$ 0,005564"/>
    <d v="2015-12-01T00:00:00"/>
    <x v="1355"/>
    <s v="US$"/>
    <x v="1210"/>
    <n v="0"/>
    <n v="100000"/>
    <n v="0"/>
    <n v="0"/>
    <n v="0"/>
    <n v="6.0000000000000001E-3"/>
    <s v="Low"/>
    <n v="600"/>
    <m/>
    <m/>
    <m/>
    <m/>
    <m/>
    <m/>
    <m/>
    <m/>
    <m/>
  </r>
  <r>
    <s v="DIVIDENDO US$ 0,005"/>
    <d v="2016-12-28T00:00:00"/>
    <x v="617"/>
    <s v="US$"/>
    <x v="998"/>
    <n v="0"/>
    <n v="100000"/>
    <n v="0"/>
    <n v="0"/>
    <n v="0"/>
    <n v="5.0000000000000001E-3"/>
    <s v="Low"/>
    <n v="500"/>
    <m/>
    <m/>
    <m/>
    <m/>
    <m/>
    <m/>
    <m/>
    <m/>
    <m/>
  </r>
  <r>
    <s v="DIVIDENDO US$ 0,0025"/>
    <d v="2015-05-15T00:00:00"/>
    <x v="704"/>
    <s v="US$"/>
    <x v="1234"/>
    <n v="0"/>
    <n v="100000"/>
    <n v="0"/>
    <n v="0"/>
    <n v="0"/>
    <n v="3.0000000000000001E-3"/>
    <s v="Low"/>
    <n v="300"/>
    <m/>
    <m/>
    <m/>
    <m/>
    <m/>
    <m/>
    <m/>
    <m/>
    <m/>
  </r>
  <r>
    <s v="DIVIDENDO US$ 0,0025"/>
    <d v="2015-02-04T00:00:00"/>
    <x v="1090"/>
    <s v="US$"/>
    <x v="1234"/>
    <n v="0"/>
    <n v="100000"/>
    <n v="0"/>
    <n v="0"/>
    <n v="0"/>
    <n v="3.0000000000000001E-3"/>
    <s v="Low"/>
    <n v="300"/>
    <m/>
    <m/>
    <m/>
    <m/>
    <m/>
    <m/>
    <m/>
    <m/>
    <m/>
  </r>
  <r>
    <s v="DIVIDENDO US$ 0,011"/>
    <d v="2017-12-18T00:00:00"/>
    <x v="246"/>
    <s v="US$"/>
    <x v="1188"/>
    <n v="0"/>
    <n v="25000"/>
    <n v="0"/>
    <n v="0"/>
    <n v="0"/>
    <n v="1.0999999999999999E-2"/>
    <s v="Low"/>
    <n v="275"/>
    <m/>
    <m/>
    <m/>
    <m/>
    <m/>
    <m/>
    <m/>
    <m/>
    <m/>
  </r>
  <r>
    <s v="DIVIDENDO US$ 0,001379"/>
    <d v="2015-09-01T00:00:00"/>
    <x v="820"/>
    <s v="US$"/>
    <x v="1210"/>
    <n v="0"/>
    <n v="100000"/>
    <n v="0"/>
    <n v="0"/>
    <n v="0"/>
    <n v="1E-3"/>
    <s v="Low"/>
    <n v="100"/>
    <m/>
    <m/>
    <m/>
    <m/>
    <m/>
    <m/>
    <m/>
    <m/>
    <m/>
  </r>
  <r>
    <s v="REMANENTE EMISION DE PAGO $ 5,75"/>
    <d v="2021-03-12T00:00:00"/>
    <x v="1556"/>
    <s v="$"/>
    <x v="321"/>
    <n v="4694959928"/>
    <n v="0"/>
    <n v="0"/>
    <n v="0"/>
    <n v="0"/>
    <n v="5.75"/>
    <s v="Medium"/>
    <n v="0"/>
    <m/>
    <m/>
    <m/>
    <m/>
    <m/>
    <m/>
    <m/>
    <m/>
    <m/>
  </r>
  <r>
    <s v="EMIS PAGO INF 0,2879376464 X 1 $ 160"/>
    <d v="2020-07-13T00:00:00"/>
    <x v="1557"/>
    <s v="$"/>
    <x v="74"/>
    <n v="3924441136"/>
    <n v="0"/>
    <n v="0"/>
    <n v="0"/>
    <n v="0"/>
    <n v="160"/>
    <s v="Very High"/>
    <n v="0"/>
    <m/>
    <m/>
    <m/>
    <m/>
    <m/>
    <m/>
    <m/>
    <m/>
    <m/>
  </r>
  <r>
    <s v="EMIS PROPIA 0,02461829955494710 X 1 $ 94"/>
    <d v="2021-07-14T00:00:00"/>
    <x v="117"/>
    <s v="$"/>
    <x v="215"/>
    <n v="359440000"/>
    <n v="0"/>
    <n v="0"/>
    <n v="0"/>
    <n v="0"/>
    <n v="94"/>
    <s v="High"/>
    <n v="0"/>
    <m/>
    <m/>
    <m/>
    <m/>
    <m/>
    <m/>
    <m/>
    <m/>
    <m/>
  </r>
  <r>
    <s v="EMIS PAGO 0,25 X 1 $ 3250000"/>
    <d v="2021-05-26T00:00:00"/>
    <x v="548"/>
    <s v="$"/>
    <x v="1250"/>
    <n v="10000"/>
    <n v="0"/>
    <n v="12500"/>
    <n v="3300000"/>
    <n v="3290000"/>
    <n v="3250000"/>
    <s v="Very High"/>
    <n v="0"/>
    <m/>
    <m/>
    <m/>
    <m/>
    <m/>
    <m/>
    <m/>
    <m/>
    <m/>
  </r>
  <r>
    <s v="EMIS PAGO 0,077991 X 1 $ 195687,8"/>
    <d v="2021-04-14T00:00:00"/>
    <x v="271"/>
    <s v="$"/>
    <x v="1251"/>
    <n v="25644"/>
    <n v="0"/>
    <n v="0"/>
    <n v="110000"/>
    <n v="110000"/>
    <n v="195687.8"/>
    <s v="Very High"/>
    <n v="0"/>
    <m/>
    <m/>
    <m/>
    <m/>
    <m/>
    <m/>
    <m/>
    <m/>
    <m/>
  </r>
  <r>
    <s v="EMIS PAGO 0,077946 X 1 $ 195687,8"/>
    <d v="2021-04-14T00:00:00"/>
    <x v="271"/>
    <s v="$"/>
    <x v="1252"/>
    <n v="7300"/>
    <n v="0"/>
    <n v="0"/>
    <n v="50000"/>
    <n v="50000"/>
    <n v="195687.8"/>
    <s v="Very High"/>
    <n v="0"/>
    <m/>
    <m/>
    <m/>
    <m/>
    <m/>
    <m/>
    <m/>
    <m/>
    <m/>
  </r>
  <r>
    <s v="EMIS PAGO 0,078187 X 1 $ 195687,8"/>
    <d v="2021-04-14T00:00:00"/>
    <x v="271"/>
    <s v="$"/>
    <x v="1253"/>
    <n v="1522"/>
    <n v="0"/>
    <n v="0"/>
    <n v="50000"/>
    <n v="50000"/>
    <n v="195687.8"/>
    <s v="Very High"/>
    <n v="0"/>
    <m/>
    <m/>
    <m/>
    <m/>
    <m/>
    <m/>
    <m/>
    <m/>
    <m/>
  </r>
  <r>
    <s v="EMIS PAGO 0,17173738 X 1 $ 13,755599"/>
    <d v="2021-03-05T00:00:00"/>
    <x v="503"/>
    <s v="$"/>
    <x v="1254"/>
    <n v="3610163384"/>
    <n v="0"/>
    <n v="4230163385"/>
    <n v="16.5"/>
    <n v="16.100000000000001"/>
    <n v="13.756"/>
    <s v="High"/>
    <n v="0"/>
    <m/>
    <m/>
    <m/>
    <m/>
    <m/>
    <m/>
    <m/>
    <m/>
    <m/>
  </r>
  <r>
    <s v="EMIS PAGO INF 0,7854495995 X 1 $ 0,52"/>
    <d v="2021-01-15T00:00:00"/>
    <x v="500"/>
    <s v="$"/>
    <x v="1255"/>
    <n v="12007250906"/>
    <n v="0"/>
    <n v="0"/>
    <n v="0"/>
    <n v="0"/>
    <n v="0.52"/>
    <s v="Low"/>
    <n v="0"/>
    <m/>
    <m/>
    <m/>
    <m/>
    <m/>
    <m/>
    <m/>
    <m/>
    <m/>
  </r>
  <r>
    <s v="EMIS PAGO 0,532879620210241 X 1 $ 2545"/>
    <d v="2021-01-15T00:00:00"/>
    <x v="1558"/>
    <s v="$"/>
    <x v="491"/>
    <n v="1474500"/>
    <n v="0"/>
    <n v="2260231"/>
    <n v="4000"/>
    <n v="3494.19"/>
    <n v="2545"/>
    <s v="Very High"/>
    <n v="0"/>
    <m/>
    <m/>
    <m/>
    <m/>
    <m/>
    <m/>
    <m/>
    <m/>
    <m/>
  </r>
  <r>
    <s v="EMISION REMANENTE T. 33819248 ACC A $110"/>
    <d v="2020-12-22T00:00:00"/>
    <x v="374"/>
    <s v="$"/>
    <x v="16"/>
    <n v="8400318891"/>
    <n v="0"/>
    <n v="0"/>
    <n v="0"/>
    <n v="0"/>
    <n v="110"/>
    <s v="Very High"/>
    <n v="0"/>
    <m/>
    <m/>
    <m/>
    <m/>
    <m/>
    <m/>
    <m/>
    <m/>
    <m/>
  </r>
  <r>
    <s v="EMIS PAGO 0,1491375591205519 X 1 $ 145"/>
    <d v="2020-11-04T00:00:00"/>
    <x v="582"/>
    <s v="$"/>
    <x v="111"/>
    <n v="1408095997"/>
    <n v="0"/>
    <n v="1618095997"/>
    <n v="172.5"/>
    <n v="168.93"/>
    <n v="145"/>
    <s v="Very High"/>
    <n v="0"/>
    <m/>
    <m/>
    <m/>
    <m/>
    <m/>
    <m/>
    <m/>
    <m/>
    <m/>
  </r>
  <r>
    <s v="EMIS P. 0,00755493492747875 X1 $ 205,301"/>
    <d v="2020-08-07T00:00:00"/>
    <x v="697"/>
    <s v="$"/>
    <x v="160"/>
    <n v="1815875619"/>
    <n v="0"/>
    <n v="0"/>
    <n v="0"/>
    <n v="0"/>
    <n v="205.30099999999999"/>
    <s v="Very High"/>
    <n v="0"/>
    <m/>
    <m/>
    <m/>
    <m/>
    <m/>
    <m/>
    <m/>
    <m/>
    <m/>
  </r>
  <r>
    <s v="EMIS PAGO 0,0129414654938865 X1 $ 256,5"/>
    <d v="2020-08-07T00:00:00"/>
    <x v="697"/>
    <s v="$"/>
    <x v="392"/>
    <n v="120984558"/>
    <n v="0"/>
    <n v="0"/>
    <n v="0"/>
    <n v="0"/>
    <n v="256.5"/>
    <s v="Very High"/>
    <n v="0"/>
    <m/>
    <m/>
    <m/>
    <m/>
    <m/>
    <m/>
    <m/>
    <m/>
    <m/>
  </r>
  <r>
    <s v="EMIS PAGO 0,3384070437460590 X 1 $ 85,5"/>
    <d v="2020-08-06T00:00:00"/>
    <x v="744"/>
    <s v="$"/>
    <x v="542"/>
    <n v="120920716"/>
    <n v="0"/>
    <n v="0"/>
    <n v="0"/>
    <n v="0"/>
    <n v="85.5"/>
    <s v="High"/>
    <n v="0"/>
    <m/>
    <m/>
    <m/>
    <m/>
    <m/>
    <m/>
    <m/>
    <m/>
    <m/>
  </r>
  <r>
    <s v="EMIS PAGO 0,2427308185932210 X 1 $ 79,2"/>
    <d v="2020-08-06T00:00:00"/>
    <x v="744"/>
    <s v="$"/>
    <x v="313"/>
    <n v="1815079505"/>
    <n v="0"/>
    <n v="0"/>
    <n v="0"/>
    <n v="0"/>
    <n v="79.2"/>
    <s v="High"/>
    <n v="0"/>
    <m/>
    <m/>
    <m/>
    <m/>
    <m/>
    <m/>
    <m/>
    <m/>
    <m/>
  </r>
  <r>
    <s v="EMIS PAGO 0,238634009273953 X 1 $ 0,666"/>
    <d v="2020-08-05T00:00:00"/>
    <x v="600"/>
    <s v="$"/>
    <x v="318"/>
    <n v="104641424191"/>
    <n v="0"/>
    <n v="0"/>
    <n v="0"/>
    <n v="0"/>
    <n v="0.66600000000000004"/>
    <s v="Low"/>
    <n v="0"/>
    <m/>
    <m/>
    <m/>
    <m/>
    <m/>
    <m/>
    <m/>
    <m/>
    <m/>
  </r>
  <r>
    <s v="EMIS PAGO 0,0688734618565269 X 1 $ 1,67"/>
    <d v="2020-08-05T00:00:00"/>
    <x v="600"/>
    <s v="$"/>
    <x v="216"/>
    <n v="136827891634"/>
    <n v="0"/>
    <n v="0"/>
    <n v="0"/>
    <n v="0"/>
    <n v="1.67"/>
    <s v="Medium"/>
    <n v="0"/>
    <m/>
    <m/>
    <m/>
    <m/>
    <m/>
    <m/>
    <m/>
    <m/>
    <m/>
  </r>
  <r>
    <s v="EMIS PAGO 0,0622302780435555 X 1 $ 1,776"/>
    <d v="2020-08-04T00:00:00"/>
    <x v="1559"/>
    <s v="$"/>
    <x v="234"/>
    <n v="105961665413"/>
    <n v="0"/>
    <n v="0"/>
    <n v="0"/>
    <n v="0"/>
    <n v="1.776"/>
    <s v="Medium"/>
    <n v="0"/>
    <m/>
    <m/>
    <m/>
    <m/>
    <m/>
    <m/>
    <m/>
    <m/>
    <m/>
  </r>
  <r>
    <s v="EMIS PAGO 0,070264116678 X 1 $ 199,88"/>
    <d v="2020-08-20T00:00:00"/>
    <x v="323"/>
    <s v="$"/>
    <x v="57"/>
    <n v="1588932447"/>
    <n v="0"/>
    <n v="0"/>
    <n v="0"/>
    <n v="0"/>
    <n v="199.88"/>
    <s v="Very High"/>
    <n v="0"/>
    <m/>
    <m/>
    <m/>
    <m/>
    <m/>
    <m/>
    <m/>
    <m/>
    <m/>
  </r>
  <r>
    <s v="EMIS PAGO 0,4386442558 X 1 $ 22517,663"/>
    <d v="2020-08-29T00:00:00"/>
    <x v="1190"/>
    <s v="$"/>
    <x v="128"/>
    <n v="5001043"/>
    <n v="0"/>
    <n v="0"/>
    <n v="22000"/>
    <n v="22000"/>
    <n v="22517.663"/>
    <s v="Very High"/>
    <n v="0"/>
    <m/>
    <m/>
    <m/>
    <m/>
    <m/>
    <m/>
    <m/>
    <m/>
    <m/>
  </r>
  <r>
    <s v="EMIS PAGO 0,096514 X 1 $ 45,451494"/>
    <d v="2020-08-14T00:00:00"/>
    <x v="1524"/>
    <s v="$"/>
    <x v="157"/>
    <n v="3419405995"/>
    <n v="0"/>
    <n v="3749426545"/>
    <n v="66.900000000000006"/>
    <n v="65.010000000000005"/>
    <n v="45.451000000000001"/>
    <s v="High"/>
    <n v="0"/>
    <m/>
    <m/>
    <m/>
    <m/>
    <m/>
    <m/>
    <m/>
    <m/>
    <m/>
  </r>
  <r>
    <s v="EMIS PAGO 0,56772148 X 1 $ 403"/>
    <d v="2020-05-23T00:00:00"/>
    <x v="1560"/>
    <s v="$"/>
    <x v="332"/>
    <n v="81967764"/>
    <n v="0"/>
    <n v="128502624"/>
    <n v="500"/>
    <n v="464.87"/>
    <n v="403"/>
    <s v="Very High"/>
    <n v="0"/>
    <m/>
    <m/>
    <m/>
    <m/>
    <m/>
    <m/>
    <m/>
    <m/>
    <m/>
  </r>
  <r>
    <s v="EMIS PAGO INF 0,0246128 X 1 $ 340"/>
    <d v="2020-02-14T00:00:00"/>
    <x v="1561"/>
    <s v="$"/>
    <x v="28"/>
    <n v="10752938766"/>
    <n v="0"/>
    <n v="0"/>
    <n v="0"/>
    <n v="0"/>
    <n v="340"/>
    <s v="Very High"/>
    <n v="0"/>
    <m/>
    <m/>
    <m/>
    <m/>
    <m/>
    <m/>
    <m/>
    <m/>
    <m/>
  </r>
  <r>
    <s v="EMIS PAGO 0,05392 X 1 $ 315,508915009885"/>
    <d v="2020-03-05T00:00:00"/>
    <x v="521"/>
    <s v="$"/>
    <x v="179"/>
    <n v="296633147"/>
    <n v="0"/>
    <n v="312627606"/>
    <n v="940"/>
    <n v="908.05"/>
    <n v="315.50900000000001"/>
    <s v="Very High"/>
    <n v="0"/>
    <m/>
    <m/>
    <m/>
    <m/>
    <m/>
    <m/>
    <m/>
    <m/>
    <m/>
  </r>
  <r>
    <s v="EMIS P.  0,1309623295086 X1 $ 45,451494"/>
    <d v="2019-09-24T00:00:00"/>
    <x v="201"/>
    <s v="$"/>
    <x v="157"/>
    <n v="3023973277"/>
    <n v="0"/>
    <n v="3419999862"/>
    <n v="78.8"/>
    <n v="74.94"/>
    <n v="45.451000000000001"/>
    <s v="High"/>
    <n v="0"/>
    <m/>
    <m/>
    <m/>
    <m/>
    <m/>
    <m/>
    <m/>
    <m/>
    <m/>
  </r>
  <r>
    <s v="EMIS PAGO 1 X 3,33807 $ 1026,82"/>
    <d v="2019-07-11T00:00:00"/>
    <x v="482"/>
    <s v="$"/>
    <x v="300"/>
    <n v="39010629"/>
    <n v="0"/>
    <n v="0"/>
    <n v="800"/>
    <n v="800"/>
    <n v="1026.82"/>
    <s v="Very High"/>
    <n v="0"/>
    <m/>
    <m/>
    <m/>
    <m/>
    <m/>
    <m/>
    <m/>
    <m/>
    <m/>
  </r>
  <r>
    <s v="EMIS PAGO 0,1160697347 X 1 $ 1820"/>
    <d v="2019-07-03T00:00:00"/>
    <x v="1187"/>
    <s v="$"/>
    <x v="100"/>
    <n v="525546131"/>
    <n v="0"/>
    <n v="586546131"/>
    <n v="1857.9"/>
    <n v="1853.96"/>
    <n v="1820"/>
    <s v="Very High"/>
    <n v="0"/>
    <m/>
    <m/>
    <m/>
    <m/>
    <m/>
    <m/>
    <m/>
    <m/>
    <m/>
  </r>
  <r>
    <s v="EMIS PAGO 0,1104477614 X 1 $ 1513"/>
    <d v="2019-06-14T00:00:00"/>
    <x v="649"/>
    <s v="$"/>
    <x v="46"/>
    <n v="1111111320"/>
    <n v="0"/>
    <n v="0"/>
    <n v="0"/>
    <n v="0"/>
    <n v="1513"/>
    <s v="Very High"/>
    <n v="0"/>
    <m/>
    <m/>
    <m/>
    <m/>
    <m/>
    <m/>
    <m/>
    <m/>
    <m/>
  </r>
  <r>
    <s v="EMIS PAGO 0,409566 X 1 $ 25083,7696"/>
    <d v="2019-05-11T00:00:00"/>
    <x v="1562"/>
    <s v="$"/>
    <x v="67"/>
    <n v="10000000"/>
    <n v="0"/>
    <n v="0"/>
    <n v="0"/>
    <n v="0"/>
    <n v="25083.77"/>
    <s v="Very High"/>
    <n v="0"/>
    <m/>
    <m/>
    <m/>
    <m/>
    <m/>
    <m/>
    <m/>
    <m/>
    <m/>
  </r>
  <r>
    <s v="EMIS PAGO 0,409566 X 1 $ 25066,9876"/>
    <d v="2019-05-11T00:00:00"/>
    <x v="1562"/>
    <s v="$"/>
    <x v="68"/>
    <n v="10000000"/>
    <n v="0"/>
    <n v="0"/>
    <n v="0"/>
    <n v="0"/>
    <n v="25066.988000000001"/>
    <s v="Very High"/>
    <n v="0"/>
    <m/>
    <m/>
    <m/>
    <m/>
    <m/>
    <m/>
    <m/>
    <m/>
    <m/>
  </r>
  <r>
    <s v="EMIS PAGO 0,409566 X 1 $ 25091,2156"/>
    <d v="2019-05-11T00:00:00"/>
    <x v="1562"/>
    <s v="$"/>
    <x v="66"/>
    <n v="10000000"/>
    <n v="0"/>
    <n v="0"/>
    <n v="0"/>
    <n v="0"/>
    <n v="25091.216"/>
    <s v="Very High"/>
    <n v="0"/>
    <m/>
    <m/>
    <m/>
    <m/>
    <m/>
    <m/>
    <m/>
    <m/>
    <m/>
  </r>
  <r>
    <s v="EMIS PAGO 0,270737312459888 X 1 $ 50000"/>
    <d v="2019-05-29T00:00:00"/>
    <x v="675"/>
    <s v="$"/>
    <x v="223"/>
    <n v="10000000"/>
    <n v="0"/>
    <n v="12707373"/>
    <n v="59313"/>
    <n v="57328.82"/>
    <n v="50000"/>
    <s v="Very High"/>
    <n v="0"/>
    <m/>
    <m/>
    <m/>
    <m/>
    <m/>
    <m/>
    <m/>
    <m/>
    <m/>
  </r>
  <r>
    <s v="EMIS PAGO 0,1904042367 X 1 $ 29044,2612"/>
    <d v="2019-04-24T00:00:00"/>
    <x v="107"/>
    <s v="$"/>
    <x v="128"/>
    <n v="5001228"/>
    <n v="0"/>
    <n v="0"/>
    <n v="0"/>
    <n v="0"/>
    <n v="29044.260999999999"/>
    <s v="Very High"/>
    <n v="0"/>
    <m/>
    <m/>
    <m/>
    <m/>
    <m/>
    <m/>
    <m/>
    <m/>
    <m/>
  </r>
  <r>
    <s v="EMIS PAGO 0,07036708 X 1 $ 341,68"/>
    <d v="2018-12-19T00:00:00"/>
    <x v="365"/>
    <s v="$"/>
    <x v="28"/>
    <n v="10752938766"/>
    <n v="0"/>
    <n v="11509591668"/>
    <n v="390"/>
    <n v="386.82"/>
    <n v="341.68"/>
    <s v="Very High"/>
    <n v="0"/>
    <m/>
    <m/>
    <m/>
    <m/>
    <m/>
    <m/>
    <m/>
    <m/>
    <m/>
  </r>
  <r>
    <s v="EMIS PAGO 2,38125727259784 X 1 $ 105"/>
    <d v="2019-01-08T00:00:00"/>
    <x v="229"/>
    <s v="$"/>
    <x v="474"/>
    <n v="500000000"/>
    <n v="0"/>
    <n v="0"/>
    <n v="101.5"/>
    <n v="101.5"/>
    <n v="105"/>
    <s v="Very High"/>
    <n v="0"/>
    <m/>
    <m/>
    <m/>
    <m/>
    <m/>
    <m/>
    <m/>
    <m/>
    <m/>
  </r>
  <r>
    <s v="EMIS PAGO 1,40306076221711 X 1 $ 105"/>
    <d v="2019-01-08T00:00:00"/>
    <x v="229"/>
    <s v="$"/>
    <x v="215"/>
    <n v="359440000"/>
    <n v="0"/>
    <n v="0"/>
    <n v="102"/>
    <n v="102"/>
    <n v="105"/>
    <s v="Very High"/>
    <n v="0"/>
    <m/>
    <m/>
    <m/>
    <m/>
    <m/>
    <m/>
    <m/>
    <m/>
    <m/>
  </r>
  <r>
    <s v="EMIS PAGO INF 0,020920397 X 1 $ 33,1054"/>
    <d v="2018-10-31T00:00:00"/>
    <x v="967"/>
    <s v="$"/>
    <x v="1254"/>
    <n v="3536184989"/>
    <n v="0"/>
    <n v="0"/>
    <n v="0"/>
    <n v="0"/>
    <n v="33.104999999999997"/>
    <s v="High"/>
    <n v="0"/>
    <m/>
    <m/>
    <m/>
    <m/>
    <m/>
    <m/>
    <m/>
    <m/>
    <m/>
  </r>
  <r>
    <s v="EMIS PAGO 0,0765075151 X 1 $ 41500"/>
    <d v="2018-10-25T00:00:00"/>
    <x v="85"/>
    <s v="$"/>
    <x v="21"/>
    <n v="126235050"/>
    <n v="0"/>
    <n v="135892980"/>
    <n v="43389"/>
    <n v="43254.75"/>
    <n v="41500"/>
    <s v="Very High"/>
    <n v="0"/>
    <m/>
    <m/>
    <m/>
    <m/>
    <m/>
    <m/>
    <m/>
    <m/>
    <m/>
  </r>
  <r>
    <s v="EMIS PAGO INF 0,03464 X 1 $ 5250"/>
    <d v="2018-10-12T00:00:00"/>
    <x v="1563"/>
    <s v="$"/>
    <x v="35"/>
    <n v="2434465103"/>
    <n v="0"/>
    <n v="0"/>
    <n v="0"/>
    <n v="0"/>
    <n v="5250"/>
    <s v="Very High"/>
    <n v="0"/>
    <m/>
    <m/>
    <m/>
    <m/>
    <m/>
    <m/>
    <m/>
    <m/>
    <m/>
  </r>
  <r>
    <s v="EMIS PAGO 0,2073465293 X 1 $ 33,1054"/>
    <d v="2018-09-14T00:00:00"/>
    <x v="1564"/>
    <s v="$"/>
    <x v="1254"/>
    <n v="2990163384"/>
    <n v="0"/>
    <n v="3610163384"/>
    <n v="36"/>
    <n v="35.5"/>
    <n v="33.104999999999997"/>
    <s v="High"/>
    <n v="0"/>
    <m/>
    <m/>
    <m/>
    <m/>
    <m/>
    <m/>
    <m/>
    <m/>
    <m/>
  </r>
  <r>
    <s v="EMIS PAGO 3,862435 X 1 $ 16,0763"/>
    <d v="2018-08-25T00:00:00"/>
    <x v="1565"/>
    <s v="$"/>
    <x v="305"/>
    <n v="2589040240"/>
    <n v="0"/>
    <n v="0"/>
    <n v="15.4"/>
    <n v="15.4"/>
    <n v="16.076000000000001"/>
    <s v="High"/>
    <n v="0"/>
    <m/>
    <m/>
    <m/>
    <m/>
    <m/>
    <m/>
    <m/>
    <m/>
    <m/>
  </r>
  <r>
    <s v="EMIS PAGO INF 0,061751409 X 1 $ 813"/>
    <d v="2018-07-12T00:00:00"/>
    <x v="1141"/>
    <s v="$"/>
    <x v="15"/>
    <n v="1459852077"/>
    <n v="0"/>
    <n v="0"/>
    <n v="0"/>
    <n v="0"/>
    <n v="813"/>
    <s v="Very High"/>
    <n v="0"/>
    <m/>
    <m/>
    <m/>
    <m/>
    <m/>
    <m/>
    <m/>
    <m/>
    <m/>
  </r>
  <r>
    <s v="EMIS PAGO 0,133671968988103 X 1 $ 48298"/>
    <d v="2018-06-26T00:00:00"/>
    <x v="467"/>
    <s v="$"/>
    <x v="223"/>
    <n v="10000000"/>
    <n v="0"/>
    <n v="11336720"/>
    <n v="50500"/>
    <n v="50240.36"/>
    <n v="48298"/>
    <s v="Very High"/>
    <n v="0"/>
    <m/>
    <m/>
    <m/>
    <m/>
    <m/>
    <m/>
    <m/>
    <m/>
    <m/>
  </r>
  <r>
    <s v="EMIS PAGO INF 0,213483 X 1 $ 79"/>
    <d v="2018-03-10T00:00:00"/>
    <x v="1566"/>
    <s v="$"/>
    <x v="246"/>
    <n v="890000000"/>
    <n v="0"/>
    <n v="0"/>
    <n v="0"/>
    <n v="0"/>
    <n v="79"/>
    <s v="High"/>
    <n v="0"/>
    <m/>
    <m/>
    <m/>
    <m/>
    <m/>
    <m/>
    <m/>
    <m/>
    <m/>
  </r>
  <r>
    <s v="EMIS PAGO 0,20369597066 X 1 $ 82"/>
    <d v="2018-02-09T00:00:00"/>
    <x v="1567"/>
    <s v="$"/>
    <x v="8"/>
    <n v="49092772762"/>
    <n v="0"/>
    <n v="0"/>
    <n v="0"/>
    <n v="0"/>
    <n v="82"/>
    <s v="High"/>
    <n v="0"/>
    <m/>
    <m/>
    <m/>
    <m/>
    <m/>
    <m/>
    <m/>
    <m/>
    <m/>
  </r>
  <r>
    <s v="EMIS PAGO 0,99153329 X 1 $ 48"/>
    <d v="2017-12-01T00:00:00"/>
    <x v="238"/>
    <s v="$"/>
    <x v="321"/>
    <n v="2357459928"/>
    <n v="0"/>
    <n v="4694959926"/>
    <n v="58.7"/>
    <n v="53.37"/>
    <n v="48"/>
    <s v="High"/>
    <n v="0"/>
    <m/>
    <m/>
    <m/>
    <m/>
    <m/>
    <m/>
    <m/>
    <m/>
    <m/>
  </r>
  <r>
    <s v="EMIS PAGO INF 0,19871728845 X 1 $ 30,55"/>
    <d v="2017-10-03T00:00:00"/>
    <x v="605"/>
    <s v="$"/>
    <x v="42"/>
    <n v="30698856542"/>
    <n v="0"/>
    <n v="0"/>
    <n v="0"/>
    <n v="0"/>
    <n v="30.55"/>
    <s v="High"/>
    <n v="0"/>
    <m/>
    <m/>
    <m/>
    <m/>
    <m/>
    <m/>
    <m/>
    <m/>
    <m/>
  </r>
  <r>
    <s v="EMIS PAGO 0,1340048142 X 1 $ 220"/>
    <d v="2017-07-19T00:00:00"/>
    <x v="471"/>
    <s v="$"/>
    <x v="74"/>
    <n v="3258363592"/>
    <n v="0"/>
    <n v="3695000000"/>
    <n v="238.11"/>
    <n v="235.97"/>
    <n v="220"/>
    <s v="Very High"/>
    <n v="0"/>
    <m/>
    <m/>
    <m/>
    <m/>
    <m/>
    <m/>
    <m/>
    <m/>
    <m/>
  </r>
  <r>
    <s v="EMIS PAG 0,0817520933 X 1 $ 718,16324337"/>
    <d v="2017-06-22T00:00:00"/>
    <x v="983"/>
    <s v="$"/>
    <x v="15"/>
    <n v="1432807265"/>
    <n v="0"/>
    <n v="1549942258"/>
    <n v="1010.84"/>
    <n v="988.72"/>
    <n v="718.16300000000001"/>
    <s v="Very High"/>
    <n v="0"/>
    <m/>
    <m/>
    <m/>
    <m/>
    <m/>
    <m/>
    <m/>
    <m/>
    <m/>
  </r>
  <r>
    <s v="EM.P. 0,000000013 X 1 ABC $0,0309223077"/>
    <d v="2017-05-12T00:00:00"/>
    <x v="631"/>
    <s v="$"/>
    <x v="734"/>
    <n v="3553436546"/>
    <n v="0"/>
    <n v="0"/>
    <n v="0"/>
    <n v="0"/>
    <n v="3.1E-2"/>
    <s v="Low"/>
    <n v="0"/>
    <m/>
    <m/>
    <m/>
    <m/>
    <m/>
    <m/>
    <m/>
    <m/>
    <m/>
  </r>
  <r>
    <s v="EM. P. 0,000081890 X 1 ABC $0,0309223077"/>
    <d v="2017-05-12T00:00:00"/>
    <x v="631"/>
    <s v="$"/>
    <x v="663"/>
    <n v="14958535766"/>
    <n v="0"/>
    <n v="0"/>
    <n v="0"/>
    <n v="0"/>
    <n v="3.1E-2"/>
    <s v="Low"/>
    <n v="0"/>
    <m/>
    <m/>
    <m/>
    <m/>
    <m/>
    <m/>
    <m/>
    <m/>
    <m/>
  </r>
  <r>
    <s v="EMIS PAGO INF 0,0154149423 X 1 $ 937,03"/>
    <d v="2017-01-03T00:00:00"/>
    <x v="937"/>
    <s v="$"/>
    <x v="1256"/>
    <n v="0"/>
    <n v="0"/>
    <n v="0"/>
    <n v="0"/>
    <n v="0"/>
    <n v="937.03"/>
    <s v="Very High"/>
    <n v="0"/>
    <m/>
    <m/>
    <m/>
    <m/>
    <m/>
    <m/>
    <m/>
    <m/>
    <m/>
  </r>
  <r>
    <s v="EMIS PAGO 0,122522332922061 X 1 $ 937,03"/>
    <d v="2017-01-03T00:00:00"/>
    <x v="1471"/>
    <s v="$"/>
    <x v="1256"/>
    <n v="0"/>
    <n v="0"/>
    <n v="0"/>
    <n v="0"/>
    <n v="0"/>
    <n v="937.03"/>
    <s v="Very High"/>
    <n v="0"/>
    <m/>
    <m/>
    <m/>
    <m/>
    <m/>
    <m/>
    <m/>
    <m/>
    <m/>
  </r>
  <r>
    <s v="EMIS PAGO 0,681681726 X 1 $ 95,7822"/>
    <d v="2016-12-30T00:00:00"/>
    <x v="1568"/>
    <s v="$"/>
    <x v="79"/>
    <n v="3647576856"/>
    <n v="0"/>
    <n v="0"/>
    <n v="0"/>
    <n v="0"/>
    <n v="95.781999999999996"/>
    <s v="High"/>
    <n v="0"/>
    <m/>
    <m/>
    <m/>
    <m/>
    <m/>
    <m/>
    <m/>
    <m/>
    <m/>
  </r>
  <r>
    <s v="EMIS PAGO 0,280207113 X 1 $ 415,4311946"/>
    <d v="2016-12-16T00:00:00"/>
    <x v="1569"/>
    <s v="$"/>
    <x v="15"/>
    <n v="1119241276"/>
    <n v="0"/>
    <n v="1432860643"/>
    <n v="1177.68"/>
    <n v="1010.84"/>
    <n v="415.43099999999998"/>
    <s v="Very High"/>
    <n v="0"/>
    <m/>
    <m/>
    <m/>
    <m/>
    <m/>
    <m/>
    <m/>
    <m/>
    <m/>
  </r>
  <r>
    <s v="EMIS PAGO 0,146 X 1 $ 190033"/>
    <d v="2016-09-29T00:00:00"/>
    <x v="876"/>
    <s v="$"/>
    <x v="1251"/>
    <n v="21600"/>
    <n v="0"/>
    <n v="0"/>
    <n v="85000"/>
    <n v="85000"/>
    <n v="190033"/>
    <s v="Very High"/>
    <n v="0"/>
    <m/>
    <m/>
    <m/>
    <m/>
    <m/>
    <m/>
    <m/>
    <m/>
    <m/>
  </r>
  <r>
    <s v="EMIS PAGO 0,20367 X 1 $ 335"/>
    <d v="2016-09-20T00:00:00"/>
    <x v="718"/>
    <s v="$"/>
    <x v="332"/>
    <n v="68098166"/>
    <n v="0"/>
    <n v="0"/>
    <n v="185"/>
    <n v="185"/>
    <n v="335"/>
    <s v="Very High"/>
    <n v="0"/>
    <m/>
    <m/>
    <m/>
    <m/>
    <m/>
    <m/>
    <m/>
    <m/>
    <m/>
  </r>
  <r>
    <s v="EMIS PAGO 1 X 2 $ 1362,2"/>
    <d v="2016-08-18T00:00:00"/>
    <x v="1570"/>
    <s v="$"/>
    <x v="300"/>
    <n v="31219070"/>
    <n v="0"/>
    <n v="0"/>
    <n v="1150"/>
    <n v="1150"/>
    <n v="1362.2"/>
    <s v="Very High"/>
    <n v="0"/>
    <m/>
    <m/>
    <m/>
    <m/>
    <m/>
    <m/>
    <m/>
    <m/>
    <m/>
  </r>
  <r>
    <s v="EMIS PAGO 0,03318388 X 1 $ 19,223"/>
    <d v="2016-08-05T00:00:00"/>
    <x v="1372"/>
    <s v="$"/>
    <x v="167"/>
    <n v="1971275917"/>
    <n v="0"/>
    <n v="0"/>
    <n v="0"/>
    <n v="0"/>
    <n v="19.222999999999999"/>
    <s v="High"/>
    <n v="0"/>
    <m/>
    <m/>
    <m/>
    <m/>
    <m/>
    <m/>
    <m/>
    <m/>
    <m/>
  </r>
  <r>
    <s v="EMIS PAGO INF 0,0156025028 X 1 $ 844,2"/>
    <d v="2016-07-23T00:00:00"/>
    <x v="1372"/>
    <s v="$"/>
    <x v="1256"/>
    <n v="36520029"/>
    <n v="0"/>
    <n v="0"/>
    <n v="0"/>
    <n v="0"/>
    <n v="844.2"/>
    <s v="Very High"/>
    <n v="0"/>
    <m/>
    <m/>
    <m/>
    <m/>
    <m/>
    <m/>
    <m/>
    <m/>
    <m/>
  </r>
  <r>
    <s v="EMIS PAGO INF 0,0027964526 X 1 $ 36,6"/>
    <d v="2016-07-06T00:00:00"/>
    <x v="1313"/>
    <s v="$"/>
    <x v="84"/>
    <n v="17972571930"/>
    <n v="0"/>
    <n v="0"/>
    <n v="0"/>
    <n v="0"/>
    <n v="36.6"/>
    <s v="High"/>
    <n v="0"/>
    <m/>
    <m/>
    <m/>
    <m/>
    <m/>
    <m/>
    <m/>
    <m/>
    <m/>
  </r>
  <r>
    <s v="EMIS PAGO 0,1211505884 X 1 $ 844,2"/>
    <d v="2016-07-23T00:00:00"/>
    <x v="1571"/>
    <s v="$"/>
    <x v="1256"/>
    <n v="36520029"/>
    <n v="0"/>
    <n v="0"/>
    <n v="0"/>
    <n v="0"/>
    <n v="844.2"/>
    <s v="Very High"/>
    <n v="0"/>
    <m/>
    <m/>
    <m/>
    <m/>
    <m/>
    <m/>
    <m/>
    <m/>
    <m/>
  </r>
  <r>
    <s v="EMIS PAGO 0,0182789138680405 X 1 $ 5400"/>
    <d v="2016-06-17T00:00:00"/>
    <x v="597"/>
    <s v="$"/>
    <x v="53"/>
    <n v="300859923"/>
    <n v="0"/>
    <n v="0"/>
    <n v="0"/>
    <n v="0"/>
    <n v="5400"/>
    <s v="Very High"/>
    <n v="0"/>
    <m/>
    <m/>
    <m/>
    <m/>
    <m/>
    <m/>
    <m/>
    <m/>
    <m/>
  </r>
  <r>
    <s v="EMIS PAGO 0,330954585690018 X 1 $ 36,6"/>
    <d v="2016-07-06T00:00:00"/>
    <x v="1487"/>
    <s v="$"/>
    <x v="84"/>
    <n v="13539622032"/>
    <n v="0"/>
    <n v="18020622031"/>
    <n v="41"/>
    <n v="39.909999999999997"/>
    <n v="36.6"/>
    <s v="High"/>
    <n v="0"/>
    <m/>
    <m/>
    <m/>
    <m/>
    <m/>
    <m/>
    <m/>
    <m/>
    <m/>
  </r>
  <r>
    <s v="EMIS PAGO 0,274030959 X 1 $ 5400"/>
    <d v="2016-06-17T00:00:00"/>
    <x v="334"/>
    <s v="$"/>
    <x v="53"/>
    <n v="236523695"/>
    <n v="0"/>
    <n v="301338510"/>
    <n v="6045.9"/>
    <n v="5906.97"/>
    <n v="5400"/>
    <s v="Very High"/>
    <n v="0"/>
    <m/>
    <m/>
    <m/>
    <m/>
    <m/>
    <m/>
    <m/>
    <m/>
    <m/>
  </r>
  <r>
    <s v="EMIS PAGO 0,2222 X 1 $ 2500000"/>
    <d v="2016-05-16T00:00:00"/>
    <x v="976"/>
    <s v="$"/>
    <x v="1257"/>
    <n v="5400"/>
    <n v="0"/>
    <n v="0"/>
    <n v="2300000"/>
    <n v="2300000"/>
    <n v="2500000"/>
    <s v="Very High"/>
    <n v="0"/>
    <m/>
    <m/>
    <m/>
    <m/>
    <m/>
    <m/>
    <m/>
    <m/>
    <m/>
  </r>
  <r>
    <s v="EMIS PAGO 1 X 10,3198196 $ 25600"/>
    <d v="2016-03-15T00:00:00"/>
    <x v="264"/>
    <s v="$"/>
    <x v="21"/>
    <n v="110806999"/>
    <n v="0"/>
    <n v="121544299"/>
    <n v="28430"/>
    <n v="28180"/>
    <n v="25600"/>
    <s v="Very High"/>
    <n v="0"/>
    <m/>
    <m/>
    <m/>
    <m/>
    <m/>
    <m/>
    <m/>
    <m/>
    <m/>
  </r>
  <r>
    <s v="EMIS PAGO 0,085665682 X 1 $ 1000"/>
    <d v="2016-02-13T00:00:00"/>
    <x v="1572"/>
    <s v="$"/>
    <x v="85"/>
    <n v="822714670"/>
    <n v="0"/>
    <n v="893193083"/>
    <n v="1117"/>
    <n v="1107.77"/>
    <n v="1000"/>
    <s v="Very High"/>
    <n v="0"/>
    <m/>
    <m/>
    <m/>
    <m/>
    <m/>
    <m/>
    <m/>
    <m/>
    <m/>
  </r>
  <r>
    <s v="EMIS PAGO 0,974894594 X 1 $ 11,79"/>
    <d v="2016-01-28T00:00:00"/>
    <x v="1315"/>
    <s v="$"/>
    <x v="1258"/>
    <n v="2712273198"/>
    <n v="0"/>
    <n v="5356453676"/>
    <n v="15.01"/>
    <n v="13.42"/>
    <n v="11.79"/>
    <s v="High"/>
    <n v="0"/>
    <m/>
    <m/>
    <m/>
    <m/>
    <m/>
    <m/>
    <m/>
    <m/>
    <m/>
  </r>
  <r>
    <s v="EMIS PAGO 0,01206418 X 1 $ 43500"/>
    <d v="2016-01-05T00:00:00"/>
    <x v="1488"/>
    <s v="$"/>
    <x v="237"/>
    <n v="8288998"/>
    <n v="0"/>
    <n v="0"/>
    <n v="38299"/>
    <n v="38299"/>
    <n v="43500"/>
    <s v="Very High"/>
    <n v="0"/>
    <m/>
    <m/>
    <m/>
    <m/>
    <m/>
    <m/>
    <m/>
    <m/>
    <m/>
  </r>
  <r>
    <s v="EMIS PAGO 0,08596788 X 1 $ 7393,0305492"/>
    <d v="2015-12-07T00:00:00"/>
    <x v="223"/>
    <s v="$"/>
    <x v="1259"/>
    <n v="542600"/>
    <n v="0"/>
    <n v="0"/>
    <n v="0"/>
    <n v="0"/>
    <n v="7393.0309999999999"/>
    <s v="Very High"/>
    <n v="0"/>
    <m/>
    <m/>
    <m/>
    <m/>
    <m/>
    <m/>
    <m/>
    <m/>
    <m/>
  </r>
  <r>
    <s v="EMIS PAGO 0,70175442 X 1 $ 150"/>
    <d v="2015-11-10T00:00:00"/>
    <x v="426"/>
    <s v="$"/>
    <x v="1260"/>
    <n v="60000000"/>
    <n v="0"/>
    <n v="0"/>
    <n v="145"/>
    <n v="145"/>
    <n v="150"/>
    <s v="Very High"/>
    <n v="0"/>
    <m/>
    <m/>
    <m/>
    <m/>
    <m/>
    <m/>
    <m/>
    <m/>
    <m/>
  </r>
  <r>
    <s v="EMIS PAGO INF 0,1056825932 X 1 $ 600"/>
    <d v="2015-10-17T00:00:00"/>
    <x v="1573"/>
    <s v="$"/>
    <x v="15"/>
    <n v="1012465693"/>
    <n v="0"/>
    <n v="0"/>
    <n v="0"/>
    <n v="0"/>
    <n v="600"/>
    <s v="Very High"/>
    <n v="0"/>
    <m/>
    <m/>
    <m/>
    <m/>
    <m/>
    <m/>
    <m/>
    <m/>
    <m/>
  </r>
  <r>
    <s v="EMIS PAGO 0,419261727 X 1 $ 17,59"/>
    <d v="2015-09-23T00:00:00"/>
    <x v="431"/>
    <s v="$"/>
    <x v="1258"/>
    <n v="2520002444"/>
    <n v="0"/>
    <n v="0"/>
    <n v="16.510000000000002"/>
    <n v="16.510000000000002"/>
    <n v="17.59"/>
    <s v="High"/>
    <n v="0"/>
    <m/>
    <m/>
    <m/>
    <m/>
    <m/>
    <m/>
    <m/>
    <m/>
    <m/>
  </r>
  <r>
    <s v="EMIS PAGO 0,04562396 X 1 $ 1,56"/>
    <d v="2015-04-28T00:00:00"/>
    <x v="1375"/>
    <s v="$"/>
    <x v="216"/>
    <n v="131492625130"/>
    <n v="0"/>
    <n v="137491839399"/>
    <n v="1.9"/>
    <n v="1.89"/>
    <n v="1.56"/>
    <s v="Medium"/>
    <n v="0"/>
    <m/>
    <m/>
    <m/>
    <m/>
    <m/>
    <m/>
    <m/>
    <m/>
    <m/>
  </r>
  <r>
    <s v="EMIS PAGO 1 X 1 $ 2411584"/>
    <d v="2015-03-06T00:00:00"/>
    <x v="1574"/>
    <s v="$"/>
    <x v="1261"/>
    <n v="2100"/>
    <n v="0"/>
    <n v="0"/>
    <n v="0"/>
    <n v="0"/>
    <n v="2411584"/>
    <s v="Very High"/>
    <n v="0"/>
    <m/>
    <m/>
    <m/>
    <m/>
    <m/>
    <m/>
    <m/>
    <m/>
    <m/>
  </r>
  <r>
    <s v="EMIS PAGO 0,2216701324 X 1 $ 600"/>
    <d v="2015-03-06T00:00:00"/>
    <x v="596"/>
    <s v="$"/>
    <x v="15"/>
    <n v="992465686"/>
    <n v="0"/>
    <n v="1212465686"/>
    <n v="1305.74"/>
    <n v="1177.68"/>
    <n v="600"/>
    <s v="Very High"/>
    <n v="0"/>
    <m/>
    <m/>
    <m/>
    <m/>
    <m/>
    <m/>
    <m/>
    <m/>
    <m/>
  </r>
  <r>
    <s v="EMIS PAGO 0,4348 X 1 $ 2700"/>
    <d v="2015-01-05T00:00:00"/>
    <x v="410"/>
    <s v="$"/>
    <x v="290"/>
    <n v="52334856"/>
    <n v="0"/>
    <n v="0"/>
    <n v="0"/>
    <n v="0"/>
    <n v="2700"/>
    <s v="Very High"/>
    <n v="0"/>
    <m/>
    <m/>
    <m/>
    <m/>
    <m/>
    <m/>
    <m/>
    <m/>
    <m/>
  </r>
  <r>
    <s v="EMIS PAGO 0,5999165859 X 1 $ 21"/>
    <d v="2014-12-09T00:00:00"/>
    <x v="162"/>
    <s v="$"/>
    <x v="42"/>
    <n v="19469373367"/>
    <n v="0"/>
    <n v="0"/>
    <n v="0"/>
    <n v="0"/>
    <n v="21"/>
    <s v="High"/>
    <n v="0"/>
    <m/>
    <m/>
    <m/>
    <m/>
    <m/>
    <m/>
    <m/>
    <m/>
    <m/>
  </r>
  <r>
    <s v="EMI PROPIA 0,000016868 X 1 $ 8,523335357"/>
    <d v="2014-12-15T00:00:00"/>
    <x v="1575"/>
    <s v="$"/>
    <x v="83"/>
    <n v="26443154700"/>
    <n v="0"/>
    <n v="0"/>
    <n v="0"/>
    <n v="0"/>
    <n v="8.5229999999999997"/>
    <s v="Medium"/>
    <n v="0"/>
    <m/>
    <m/>
    <m/>
    <m/>
    <m/>
    <m/>
    <m/>
    <m/>
    <m/>
  </r>
  <r>
    <s v="EMI PROPIA 0,000046602 X 1 $ 8,523335357"/>
    <d v="2014-12-15T00:00:00"/>
    <x v="1575"/>
    <s v="$"/>
    <x v="772"/>
    <n v="2489297"/>
    <n v="0"/>
    <n v="0"/>
    <n v="0"/>
    <n v="0"/>
    <n v="8.5229999999999997"/>
    <s v="Medium"/>
    <n v="0"/>
    <m/>
    <m/>
    <m/>
    <m/>
    <m/>
    <m/>
    <m/>
    <m/>
    <m/>
  </r>
  <r>
    <s v="EMIS PAGO 0,171873 X 1 $ 17,78114"/>
    <d v="2014-12-09T00:00:00"/>
    <x v="183"/>
    <s v="$"/>
    <x v="167"/>
    <n v="1682158121"/>
    <n v="0"/>
    <n v="0"/>
    <n v="0"/>
    <n v="0"/>
    <n v="17.780999999999999"/>
    <s v="High"/>
    <n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69D1C-A3B7-467B-A9B0-008BD3DA0F50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4:AVP14" firstHeaderRow="1" firstDataRow="2" firstDataCol="1" rowPageCount="2" colPageCount="1"/>
  <pivotFields count="24">
    <pivotField compact="0" outline="0" showAll="0"/>
    <pivotField compact="0" numFmtId="164" outline="0" showAll="0"/>
    <pivotField axis="axisPage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Col" compact="0" outline="0" showAll="0">
      <items count="1263">
        <item x="748"/>
        <item x="846"/>
        <item x="1016"/>
        <item x="1170"/>
        <item x="1056"/>
        <item x="795"/>
        <item x="1092"/>
        <item x="1051"/>
        <item x="16"/>
        <item x="38"/>
        <item x="886"/>
        <item x="617"/>
        <item x="37"/>
        <item x="226"/>
        <item x="99"/>
        <item x="1199"/>
        <item x="84"/>
        <item x="975"/>
        <item x="209"/>
        <item x="491"/>
        <item x="134"/>
        <item x="125"/>
        <item x="10"/>
        <item x="659"/>
        <item x="1258"/>
        <item x="1246"/>
        <item x="1173"/>
        <item x="220"/>
        <item x="1256"/>
        <item x="951"/>
        <item x="1215"/>
        <item x="103"/>
        <item x="57"/>
        <item x="1116"/>
        <item x="31"/>
        <item x="21"/>
        <item x="244"/>
        <item x="227"/>
        <item x="60"/>
        <item x="157"/>
        <item x="1123"/>
        <item x="111"/>
        <item x="218"/>
        <item x="1040"/>
        <item x="1"/>
        <item x="1234"/>
        <item x="250"/>
        <item x="1147"/>
        <item x="160"/>
        <item x="392"/>
        <item x="165"/>
        <item x="381"/>
        <item x="733"/>
        <item x="32"/>
        <item x="126"/>
        <item x="469"/>
        <item x="576"/>
        <item x="1032"/>
        <item x="48"/>
        <item x="36"/>
        <item x="347"/>
        <item x="199"/>
        <item x="46"/>
        <item x="20"/>
        <item x="987"/>
        <item x="508"/>
        <item x="618"/>
        <item x="605"/>
        <item x="391"/>
        <item x="603"/>
        <item x="1164"/>
        <item x="1162"/>
        <item x="908"/>
        <item x="868"/>
        <item x="415"/>
        <item x="467"/>
        <item x="572"/>
        <item x="571"/>
        <item x="384"/>
        <item x="385"/>
        <item x="132"/>
        <item x="131"/>
        <item x="330"/>
        <item x="736"/>
        <item x="731"/>
        <item x="730"/>
        <item x="337"/>
        <item x="342"/>
        <item x="446"/>
        <item x="538"/>
        <item x="688"/>
        <item x="649"/>
        <item x="640"/>
        <item x="980"/>
        <item x="985"/>
        <item x="986"/>
        <item x="785"/>
        <item x="320"/>
        <item x="284"/>
        <item x="569"/>
        <item x="567"/>
        <item x="568"/>
        <item x="552"/>
        <item x="499"/>
        <item x="490"/>
        <item x="515"/>
        <item x="505"/>
        <item x="574"/>
        <item x="578"/>
        <item x="583"/>
        <item x="585"/>
        <item x="575"/>
        <item x="1087"/>
        <item x="1088"/>
        <item x="1113"/>
        <item x="954"/>
        <item x="955"/>
        <item x="796"/>
        <item x="857"/>
        <item x="856"/>
        <item x="942"/>
        <item x="1134"/>
        <item x="1163"/>
        <item x="790"/>
        <item x="936"/>
        <item x="932"/>
        <item x="933"/>
        <item x="479"/>
        <item x="478"/>
        <item x="468"/>
        <item x="184"/>
        <item x="779"/>
        <item x="841"/>
        <item x="1095"/>
        <item x="616"/>
        <item x="619"/>
        <item x="854"/>
        <item x="682"/>
        <item x="629"/>
        <item x="580"/>
        <item x="614"/>
        <item x="738"/>
        <item x="276"/>
        <item x="243"/>
        <item x="281"/>
        <item x="13"/>
        <item x="364"/>
        <item x="344"/>
        <item x="667"/>
        <item x="361"/>
        <item x="373"/>
        <item x="314"/>
        <item x="419"/>
        <item x="388"/>
        <item x="464"/>
        <item x="483"/>
        <item x="513"/>
        <item x="445"/>
        <item x="751"/>
        <item x="747"/>
        <item x="171"/>
        <item x="221"/>
        <item x="460"/>
        <item x="425"/>
        <item x="147"/>
        <item x="409"/>
        <item x="561"/>
        <item x="562"/>
        <item x="558"/>
        <item x="435"/>
        <item x="434"/>
        <item x="900"/>
        <item x="899"/>
        <item x="498"/>
        <item x="497"/>
        <item x="1085"/>
        <item x="1086"/>
        <item x="742"/>
        <item x="745"/>
        <item x="248"/>
        <item x="339"/>
        <item x="275"/>
        <item x="211"/>
        <item x="213"/>
        <item x="212"/>
        <item x="210"/>
        <item x="398"/>
        <item x="480"/>
        <item x="462"/>
        <item x="400"/>
        <item x="356"/>
        <item x="283"/>
        <item x="286"/>
        <item x="285"/>
        <item x="282"/>
        <item x="842"/>
        <item x="843"/>
        <item x="1081"/>
        <item x="1060"/>
        <item x="1061"/>
        <item x="1112"/>
        <item x="1110"/>
        <item x="1111"/>
        <item x="657"/>
        <item x="650"/>
        <item x="365"/>
        <item x="215"/>
        <item x="474"/>
        <item x="548"/>
        <item x="547"/>
        <item x="555"/>
        <item x="108"/>
        <item x="522"/>
        <item x="358"/>
        <item x="357"/>
        <item x="760"/>
        <item x="759"/>
        <item x="620"/>
        <item x="223"/>
        <item x="232"/>
        <item x="573"/>
        <item x="303"/>
        <item x="302"/>
        <item x="301"/>
        <item x="740"/>
        <item x="470"/>
        <item x="643"/>
        <item x="883"/>
        <item x="784"/>
        <item x="1039"/>
        <item x="587"/>
        <item x="595"/>
        <item x="755"/>
        <item x="858"/>
        <item x="865"/>
        <item x="861"/>
        <item x="721"/>
        <item x="590"/>
        <item x="720"/>
        <item x="655"/>
        <item x="654"/>
        <item x="452"/>
        <item x="481"/>
        <item x="786"/>
        <item x="93"/>
        <item x="896"/>
        <item x="257"/>
        <item x="260"/>
        <item x="240"/>
        <item x="162"/>
        <item x="193"/>
        <item x="1026"/>
        <item x="1027"/>
        <item x="777"/>
        <item x="1140"/>
        <item x="920"/>
        <item x="880"/>
        <item x="594"/>
        <item x="1241"/>
        <item x="1242"/>
        <item x="921"/>
        <item x="881"/>
        <item x="1184"/>
        <item x="1158"/>
        <item x="565"/>
        <item x="658"/>
        <item x="668"/>
        <item x="656"/>
        <item x="741"/>
        <item x="110"/>
        <item x="926"/>
        <item x="960"/>
        <item x="1156"/>
        <item x="1157"/>
        <item x="371"/>
        <item x="121"/>
        <item x="399"/>
        <item x="150"/>
        <item x="331"/>
        <item x="407"/>
        <item x="1165"/>
        <item x="882"/>
        <item x="1160"/>
        <item x="840"/>
        <item x="817"/>
        <item x="794"/>
        <item x="1245"/>
        <item x="692"/>
        <item x="341"/>
        <item x="345"/>
        <item x="726"/>
        <item x="992"/>
        <item x="524"/>
        <item x="526"/>
        <item x="525"/>
        <item x="773"/>
        <item x="252"/>
        <item x="441"/>
        <item x="439"/>
        <item x="577"/>
        <item x="453"/>
        <item x="397"/>
        <item x="644"/>
        <item x="893"/>
        <item x="894"/>
        <item x="428"/>
        <item x="651"/>
        <item x="521"/>
        <item x="94"/>
        <item x="95"/>
        <item x="563"/>
        <item x="196"/>
        <item x="418"/>
        <item x="26"/>
        <item x="705"/>
        <item x="641"/>
        <item x="170"/>
        <item x="258"/>
        <item x="666"/>
        <item x="646"/>
        <item x="579"/>
        <item x="466"/>
        <item x="463"/>
        <item x="461"/>
        <item x="963"/>
        <item x="961"/>
        <item x="962"/>
        <item x="944"/>
        <item x="517"/>
        <item x="564"/>
        <item x="458"/>
        <item x="465"/>
        <item x="818"/>
        <item x="783"/>
        <item x="771"/>
        <item x="764"/>
        <item x="911"/>
        <item x="753"/>
        <item x="581"/>
        <item x="593"/>
        <item x="589"/>
        <item x="433"/>
        <item x="867"/>
        <item x="993"/>
        <item x="324"/>
        <item x="293"/>
        <item x="273"/>
        <item x="376"/>
        <item x="348"/>
        <item x="325"/>
        <item x="298"/>
        <item x="144"/>
        <item x="141"/>
        <item x="869"/>
        <item x="866"/>
        <item x="477"/>
        <item x="484"/>
        <item x="545"/>
        <item x="544"/>
        <item x="123"/>
        <item x="253"/>
        <item x="529"/>
        <item x="527"/>
        <item x="528"/>
        <item x="852"/>
        <item x="848"/>
        <item x="912"/>
        <item x="853"/>
        <item x="916"/>
        <item x="979"/>
        <item x="978"/>
        <item x="870"/>
        <item x="864"/>
        <item x="885"/>
        <item x="512"/>
        <item x="511"/>
        <item x="1132"/>
        <item x="1154"/>
        <item x="625"/>
        <item x="623"/>
        <item x="1240"/>
        <item x="1239"/>
        <item x="1238"/>
        <item x="1237"/>
        <item x="905"/>
        <item x="906"/>
        <item x="609"/>
        <item x="624"/>
        <item x="949"/>
        <item x="798"/>
        <item x="1002"/>
        <item x="1003"/>
        <item x="718"/>
        <item x="903"/>
        <item x="902"/>
        <item x="904"/>
        <item x="642"/>
        <item x="315"/>
        <item x="728"/>
        <item x="566"/>
        <item x="673"/>
        <item x="672"/>
        <item x="671"/>
        <item x="175"/>
        <item x="761"/>
        <item x="335"/>
        <item x="149"/>
        <item x="540"/>
        <item x="507"/>
        <item x="501"/>
        <item x="503"/>
        <item x="520"/>
        <item x="518"/>
        <item x="473"/>
        <item x="457"/>
        <item x="743"/>
        <item x="584"/>
        <item x="648"/>
        <item x="704"/>
        <item x="224"/>
        <item x="774"/>
        <item x="830"/>
        <item x="827"/>
        <item x="828"/>
        <item x="829"/>
        <item x="832"/>
        <item x="675"/>
        <item x="635"/>
        <item x="674"/>
        <item x="608"/>
        <item x="683"/>
        <item x="626"/>
        <item x="1033"/>
        <item x="402"/>
        <item x="367"/>
        <item x="366"/>
        <item x="363"/>
        <item x="919"/>
        <item x="1203"/>
        <item x="1094"/>
        <item x="289"/>
        <item x="280"/>
        <item x="952"/>
        <item x="953"/>
        <item x="739"/>
        <item x="776"/>
        <item x="556"/>
        <item x="375"/>
        <item x="557"/>
        <item x="380"/>
        <item x="533"/>
        <item x="536"/>
        <item x="871"/>
        <item x="1082"/>
        <item x="974"/>
        <item x="1083"/>
        <item x="1024"/>
        <item x="1025"/>
        <item x="1084"/>
        <item x="707"/>
        <item x="703"/>
        <item x="913"/>
        <item x="706"/>
        <item x="140"/>
        <item x="495"/>
        <item x="676"/>
        <item x="601"/>
        <item x="201"/>
        <item x="197"/>
        <item x="195"/>
        <item x="190"/>
        <item x="929"/>
        <item x="930"/>
        <item x="939"/>
        <item x="924"/>
        <item x="1012"/>
        <item x="1066"/>
        <item x="991"/>
        <item x="990"/>
        <item x="918"/>
        <item x="604"/>
        <item x="597"/>
        <item x="686"/>
        <item x="599"/>
        <item x="228"/>
        <item x="444"/>
        <item x="839"/>
        <item x="927"/>
        <item x="897"/>
        <item x="757"/>
        <item x="898"/>
        <item x="826"/>
        <item x="1183"/>
        <item x="1225"/>
        <item x="956"/>
        <item x="957"/>
        <item x="958"/>
        <item x="541"/>
        <item x="553"/>
        <item x="523"/>
        <item x="189"/>
        <item x="188"/>
        <item x="191"/>
        <item x="192"/>
        <item x="1187"/>
        <item x="128"/>
        <item x="404"/>
        <item x="405"/>
        <item x="401"/>
        <item x="766"/>
        <item x="767"/>
        <item x="611"/>
        <item x="622"/>
        <item x="570"/>
        <item x="1077"/>
        <item x="1080"/>
        <item x="1091"/>
        <item x="1023"/>
        <item x="1022"/>
        <item x="1021"/>
        <item x="1020"/>
        <item x="1196"/>
        <item x="174"/>
        <item x="181"/>
        <item x="278"/>
        <item x="389"/>
        <item x="231"/>
        <item x="354"/>
        <item x="317"/>
        <item x="426"/>
        <item x="424"/>
        <item x="417"/>
        <item x="414"/>
        <item x="413"/>
        <item x="411"/>
        <item x="410"/>
        <item x="416"/>
        <item x="510"/>
        <item x="509"/>
        <item x="506"/>
        <item x="514"/>
        <item x="456"/>
        <item x="763"/>
        <item x="687"/>
        <item x="653"/>
        <item x="722"/>
        <item x="613"/>
        <item x="610"/>
        <item x="449"/>
        <item x="114"/>
        <item x="180"/>
        <item x="768"/>
        <item x="219"/>
        <item x="242"/>
        <item x="382"/>
        <item x="238"/>
        <item x="943"/>
        <item x="679"/>
        <item x="677"/>
        <item x="678"/>
        <item x="115"/>
        <item x="631"/>
        <item x="440"/>
        <item x="633"/>
        <item x="450"/>
        <item x="429"/>
        <item x="2"/>
        <item x="4"/>
        <item x="1034"/>
        <item x="422"/>
        <item x="420"/>
        <item x="421"/>
        <item x="277"/>
        <item x="750"/>
        <item x="691"/>
        <item x="502"/>
        <item x="725"/>
        <item x="58"/>
        <item x="664"/>
        <item x="681"/>
        <item x="0"/>
        <item x="693"/>
        <item x="825"/>
        <item x="669"/>
        <item x="471"/>
        <item x="700"/>
        <item x="698"/>
        <item x="699"/>
        <item x="537"/>
        <item x="107"/>
        <item x="369"/>
        <item x="370"/>
        <item x="602"/>
        <item x="504"/>
        <item x="628"/>
        <item x="632"/>
        <item x="746"/>
        <item x="749"/>
        <item x="752"/>
        <item x="754"/>
        <item x="423"/>
        <item x="294"/>
        <item x="291"/>
        <item x="118"/>
        <item x="124"/>
        <item x="122"/>
        <item x="117"/>
        <item x="133"/>
        <item x="263"/>
        <item x="702"/>
        <item x="266"/>
        <item x="159"/>
        <item x="137"/>
        <item x="142"/>
        <item x="559"/>
        <item x="615"/>
        <item x="639"/>
        <item x="472"/>
        <item x="448"/>
        <item x="909"/>
        <item x="1089"/>
        <item x="701"/>
        <item x="719"/>
        <item x="359"/>
        <item x="430"/>
        <item x="432"/>
        <item x="680"/>
        <item x="271"/>
        <item x="87"/>
        <item x="89"/>
        <item x="152"/>
        <item x="937"/>
        <item x="1065"/>
        <item x="950"/>
        <item x="959"/>
        <item x="850"/>
        <item x="96"/>
        <item x="534"/>
        <item x="296"/>
        <item x="442"/>
        <item x="270"/>
        <item x="340"/>
        <item x="714"/>
        <item x="716"/>
        <item x="711"/>
        <item x="713"/>
        <item x="1217"/>
        <item x="1218"/>
        <item x="1219"/>
        <item x="1220"/>
        <item x="969"/>
        <item x="287"/>
        <item x="606"/>
        <item x="1151"/>
        <item x="1224"/>
        <item x="1223"/>
        <item x="1221"/>
        <item x="1222"/>
        <item x="762"/>
        <item x="1131"/>
        <item x="596"/>
        <item x="1028"/>
        <item x="1189"/>
        <item x="1182"/>
        <item x="1198"/>
        <item x="1128"/>
        <item x="837"/>
        <item x="1201"/>
        <item x="994"/>
        <item x="797"/>
        <item x="1208"/>
        <item x="1209"/>
        <item x="638"/>
        <item x="637"/>
        <item x="636"/>
        <item x="1185"/>
        <item x="964"/>
        <item x="966"/>
        <item x="965"/>
        <item x="780"/>
        <item x="715"/>
        <item x="1019"/>
        <item x="838"/>
        <item x="1207"/>
        <item x="1078"/>
        <item x="792"/>
        <item x="778"/>
        <item x="724"/>
        <item x="770"/>
        <item x="775"/>
        <item x="621"/>
        <item x="1120"/>
        <item x="652"/>
        <item x="279"/>
        <item x="326"/>
        <item x="338"/>
        <item x="102"/>
        <item x="729"/>
        <item x="934"/>
        <item x="860"/>
        <item x="781"/>
        <item x="901"/>
        <item x="931"/>
        <item x="519"/>
        <item x="888"/>
        <item x="92"/>
        <item x="323"/>
        <item x="329"/>
        <item x="328"/>
        <item x="892"/>
        <item x="1211"/>
        <item x="1155"/>
        <item x="756"/>
        <item x="447"/>
        <item x="660"/>
        <item x="661"/>
        <item x="455"/>
        <item x="551"/>
        <item x="543"/>
        <item x="685"/>
        <item x="684"/>
        <item x="634"/>
        <item x="539"/>
        <item x="500"/>
        <item x="311"/>
        <item x="436"/>
        <item x="379"/>
        <item x="368"/>
        <item x="70"/>
        <item x="233"/>
        <item x="355"/>
        <item x="695"/>
        <item x="486"/>
        <item x="292"/>
        <item x="493"/>
        <item x="377"/>
        <item x="230"/>
        <item x="78"/>
        <item x="802"/>
        <item x="443"/>
        <item x="485"/>
        <item x="487"/>
        <item x="591"/>
        <item x="600"/>
        <item x="972"/>
        <item x="1001"/>
        <item x="1000"/>
        <item x="999"/>
        <item x="862"/>
        <item x="390"/>
        <item x="489"/>
        <item x="386"/>
        <item x="412"/>
        <item x="550"/>
        <item x="146"/>
        <item x="143"/>
        <item x="145"/>
        <item x="1144"/>
        <item x="205"/>
        <item x="202"/>
        <item x="204"/>
        <item x="139"/>
        <item x="353"/>
        <item x="308"/>
        <item x="307"/>
        <item x="306"/>
        <item x="532"/>
        <item x="530"/>
        <item x="531"/>
        <item x="396"/>
        <item x="393"/>
        <item x="394"/>
        <item x="395"/>
        <item x="387"/>
        <item x="169"/>
        <item x="168"/>
        <item x="185"/>
        <item x="1009"/>
        <item x="967"/>
        <item x="928"/>
        <item x="863"/>
        <item x="670"/>
        <item x="662"/>
        <item x="198"/>
        <item x="222"/>
        <item x="712"/>
        <item x="732"/>
        <item x="717"/>
        <item x="696"/>
        <item x="697"/>
        <item x="708"/>
        <item x="709"/>
        <item x="67"/>
        <item x="68"/>
        <item x="66"/>
        <item x="647"/>
        <item x="136"/>
        <item x="727"/>
        <item x="744"/>
        <item x="723"/>
        <item x="598"/>
        <item x="259"/>
        <item x="255"/>
        <item x="254"/>
        <item x="207"/>
        <item x="194"/>
        <item x="187"/>
        <item x="351"/>
        <item x="346"/>
        <item x="349"/>
        <item x="690"/>
        <item x="737"/>
        <item x="735"/>
        <item x="98"/>
        <item x="225"/>
        <item x="1231"/>
        <item x="235"/>
        <item x="874"/>
        <item x="319"/>
        <item x="940"/>
        <item x="941"/>
        <item x="935"/>
        <item x="812"/>
        <item x="836"/>
        <item x="769"/>
        <item x="1150"/>
        <item x="1149"/>
        <item x="1181"/>
        <item x="427"/>
        <item x="791"/>
        <item x="788"/>
        <item x="789"/>
        <item x="1142"/>
        <item x="819"/>
        <item x="821"/>
        <item x="800"/>
        <item x="895"/>
        <item x="833"/>
        <item x="831"/>
        <item x="814"/>
        <item x="815"/>
        <item x="813"/>
        <item x="1102"/>
        <item x="1107"/>
        <item x="915"/>
        <item x="914"/>
        <item x="166"/>
        <item x="549"/>
        <item x="546"/>
        <item x="586"/>
        <item x="875"/>
        <item x="873"/>
        <item x="877"/>
        <item x="876"/>
        <item x="1011"/>
        <item x="1010"/>
        <item x="249"/>
        <item x="267"/>
        <item x="272"/>
        <item x="627"/>
        <item x="588"/>
        <item x="582"/>
        <item x="612"/>
        <item x="592"/>
        <item x="55"/>
        <item x="765"/>
        <item x="710"/>
        <item x="607"/>
        <item x="694"/>
        <item x="459"/>
        <item x="403"/>
        <item x="630"/>
        <item x="23"/>
        <item x="105"/>
        <item x="62"/>
        <item x="3"/>
        <item x="24"/>
        <item x="161"/>
        <item x="156"/>
        <item x="200"/>
        <item x="127"/>
        <item x="1153"/>
        <item x="45"/>
        <item x="27"/>
        <item x="1248"/>
        <item x="758"/>
        <item x="88"/>
        <item x="91"/>
        <item x="332"/>
        <item x="12"/>
        <item x="300"/>
        <item x="155"/>
        <item x="806"/>
        <item x="1251"/>
        <item x="1252"/>
        <item x="1253"/>
        <item x="476"/>
        <item x="1105"/>
        <item x="182"/>
        <item x="1260"/>
        <item x="1190"/>
        <item x="22"/>
        <item x="362"/>
        <item x="54"/>
        <item x="43"/>
        <item x="15"/>
        <item x="1152"/>
        <item x="1008"/>
        <item x="1166"/>
        <item x="316"/>
        <item x="923"/>
        <item x="1030"/>
        <item x="116"/>
        <item x="807"/>
        <item x="1228"/>
        <item x="1054"/>
        <item x="51"/>
        <item x="982"/>
        <item x="299"/>
        <item x="374"/>
        <item x="1115"/>
        <item x="808"/>
        <item x="1005"/>
        <item x="782"/>
        <item x="1232"/>
        <item x="1172"/>
        <item x="1137"/>
        <item x="1047"/>
        <item x="261"/>
        <item x="312"/>
        <item x="80"/>
        <item x="297"/>
        <item x="179"/>
        <item x="1119"/>
        <item x="799"/>
        <item x="158"/>
        <item x="148"/>
        <item x="1236"/>
        <item x="352"/>
        <item x="406"/>
        <item x="1233"/>
        <item x="113"/>
        <item x="41"/>
        <item x="6"/>
        <item x="8"/>
        <item x="18"/>
        <item x="14"/>
        <item x="321"/>
        <item x="309"/>
        <item x="53"/>
        <item x="1006"/>
        <item x="1213"/>
        <item x="1167"/>
        <item x="1017"/>
        <item x="1097"/>
        <item x="1015"/>
        <item x="262"/>
        <item x="1249"/>
        <item x="229"/>
        <item x="251"/>
        <item x="772"/>
        <item x="997"/>
        <item x="83"/>
        <item x="494"/>
        <item x="734"/>
        <item x="887"/>
        <item x="663"/>
        <item x="824"/>
        <item x="1098"/>
        <item x="1179"/>
        <item x="1099"/>
        <item x="1108"/>
        <item x="1169"/>
        <item x="1230"/>
        <item x="1055"/>
        <item x="938"/>
        <item x="1101"/>
        <item x="1117"/>
        <item x="1103"/>
        <item x="1195"/>
        <item x="1146"/>
        <item x="1178"/>
        <item x="1069"/>
        <item x="946"/>
        <item x="1126"/>
        <item x="1191"/>
        <item x="172"/>
        <item x="72"/>
        <item x="71"/>
        <item x="879"/>
        <item x="1043"/>
        <item x="35"/>
        <item x="1205"/>
        <item x="322"/>
        <item x="268"/>
        <item x="11"/>
        <item x="49"/>
        <item x="34"/>
        <item x="241"/>
        <item x="265"/>
        <item x="239"/>
        <item x="535"/>
        <item x="5"/>
        <item x="47"/>
        <item x="971"/>
        <item x="59"/>
        <item x="86"/>
        <item x="1194"/>
        <item x="206"/>
        <item x="1068"/>
        <item x="186"/>
        <item x="1227"/>
        <item x="1188"/>
        <item x="1212"/>
        <item x="1106"/>
        <item x="859"/>
        <item x="1197"/>
        <item x="50"/>
        <item x="39"/>
        <item x="1229"/>
        <item x="1048"/>
        <item x="983"/>
        <item x="809"/>
        <item x="847"/>
        <item x="816"/>
        <item x="805"/>
        <item x="835"/>
        <item x="804"/>
        <item x="100"/>
        <item x="482"/>
        <item x="516"/>
        <item x="823"/>
        <item x="274"/>
        <item x="1052"/>
        <item x="1226"/>
        <item x="1243"/>
        <item x="1141"/>
        <item x="177"/>
        <item x="52"/>
        <item x="304"/>
        <item x="988"/>
        <item x="984"/>
        <item x="378"/>
        <item x="977"/>
        <item x="1168"/>
        <item x="922"/>
        <item x="910"/>
        <item x="811"/>
        <item x="1031"/>
        <item x="820"/>
        <item x="810"/>
        <item x="872"/>
        <item x="61"/>
        <item x="1135"/>
        <item x="907"/>
        <item x="236"/>
        <item x="173"/>
        <item x="1214"/>
        <item x="496"/>
        <item x="246"/>
        <item x="1193"/>
        <item x="256"/>
        <item x="81"/>
        <item x="845"/>
        <item x="288"/>
        <item x="488"/>
        <item x="350"/>
        <item x="264"/>
        <item x="245"/>
        <item x="7"/>
        <item x="1244"/>
        <item x="890"/>
        <item x="925"/>
        <item x="878"/>
        <item x="1076"/>
        <item x="973"/>
        <item x="1096"/>
        <item x="1072"/>
        <item x="1180"/>
        <item x="1057"/>
        <item x="1171"/>
        <item x="1130"/>
        <item x="1079"/>
        <item x="1145"/>
        <item x="1174"/>
        <item x="1018"/>
        <item x="1133"/>
        <item x="1053"/>
        <item x="1093"/>
        <item x="1029"/>
        <item x="1129"/>
        <item x="1044"/>
        <item x="1114"/>
        <item x="834"/>
        <item x="793"/>
        <item x="1122"/>
        <item x="1049"/>
        <item x="1127"/>
        <item x="1036"/>
        <item x="1104"/>
        <item x="1206"/>
        <item x="1041"/>
        <item x="1064"/>
        <item x="1176"/>
        <item x="1042"/>
        <item x="787"/>
        <item x="237"/>
        <item x="163"/>
        <item x="9"/>
        <item x="343"/>
        <item x="1159"/>
        <item x="891"/>
        <item x="65"/>
        <item x="69"/>
        <item x="327"/>
        <item x="19"/>
        <item x="1013"/>
        <item x="1075"/>
        <item x="1204"/>
        <item x="129"/>
        <item x="17"/>
        <item x="995"/>
        <item x="1059"/>
        <item x="1058"/>
        <item x="151"/>
        <item x="76"/>
        <item x="1007"/>
        <item x="1121"/>
        <item x="1109"/>
        <item x="1136"/>
        <item x="855"/>
        <item x="383"/>
        <item x="64"/>
        <item x="981"/>
        <item x="109"/>
        <item x="1071"/>
        <item x="431"/>
        <item x="318"/>
        <item x="1202"/>
        <item x="1090"/>
        <item x="234"/>
        <item x="1254"/>
        <item x="208"/>
        <item x="822"/>
        <item x="968"/>
        <item x="1259"/>
        <item x="1200"/>
        <item x="216"/>
        <item x="138"/>
        <item x="214"/>
        <item x="85"/>
        <item x="73"/>
        <item x="154"/>
        <item x="56"/>
        <item x="1037"/>
        <item x="1186"/>
        <item x="1074"/>
        <item x="408"/>
        <item x="167"/>
        <item x="1050"/>
        <item x="1250"/>
        <item x="217"/>
        <item x="313"/>
        <item x="542"/>
        <item x="1125"/>
        <item x="101"/>
        <item x="29"/>
        <item x="82"/>
        <item x="451"/>
        <item x="645"/>
        <item x="97"/>
        <item x="290"/>
        <item x="1118"/>
        <item x="851"/>
        <item x="334"/>
        <item x="33"/>
        <item x="454"/>
        <item x="560"/>
        <item x="1175"/>
        <item x="90"/>
        <item x="998"/>
        <item x="1138"/>
        <item x="976"/>
        <item x="1100"/>
        <item x="803"/>
        <item x="176"/>
        <item x="112"/>
        <item x="183"/>
        <item x="305"/>
        <item x="25"/>
        <item x="1063"/>
        <item x="1255"/>
        <item x="947"/>
        <item x="28"/>
        <item x="1014"/>
        <item x="74"/>
        <item x="1210"/>
        <item x="1216"/>
        <item x="917"/>
        <item x="130"/>
        <item x="75"/>
        <item x="120"/>
        <item x="849"/>
        <item x="104"/>
        <item x="970"/>
        <item x="945"/>
        <item x="437"/>
        <item x="63"/>
        <item x="336"/>
        <item x="438"/>
        <item x="948"/>
        <item x="1192"/>
        <item x="119"/>
        <item x="79"/>
        <item x="106"/>
        <item x="310"/>
        <item x="77"/>
        <item x="492"/>
        <item x="135"/>
        <item x="1235"/>
        <item x="1257"/>
        <item x="554"/>
        <item x="40"/>
        <item x="44"/>
        <item x="1143"/>
        <item x="360"/>
        <item x="295"/>
        <item x="1062"/>
        <item x="989"/>
        <item x="1067"/>
        <item x="801"/>
        <item x="889"/>
        <item x="333"/>
        <item x="269"/>
        <item x="1070"/>
        <item x="1035"/>
        <item x="1046"/>
        <item x="475"/>
        <item x="996"/>
        <item x="1261"/>
        <item x="1038"/>
        <item x="1045"/>
        <item x="1177"/>
        <item x="884"/>
        <item x="1004"/>
        <item x="42"/>
        <item x="689"/>
        <item x="665"/>
        <item x="247"/>
        <item x="372"/>
        <item x="844"/>
        <item x="1161"/>
        <item x="164"/>
        <item x="153"/>
        <item x="1124"/>
        <item x="178"/>
        <item x="1148"/>
        <item x="1139"/>
        <item x="30"/>
        <item x="1247"/>
        <item x="1073"/>
        <item x="20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12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 t="grand">
      <x/>
    </i>
  </colItems>
  <pageFields count="2">
    <pageField fld="22" hier="-1"/>
    <pageField fld="2" hier="-1"/>
  </pageFields>
  <dataFields count="1">
    <dataField name="Suma de tot_acc" fld="12" baseField="0" baseItem="0" numFmtId="165"/>
  </dataFields>
  <formats count="3">
    <format dxfId="16">
      <pivotArea collapsedLevelsAreSubtotals="1" fieldPosition="0">
        <references count="1">
          <reference field="4" count="1">
            <x v="5"/>
          </reference>
        </references>
      </pivotArea>
    </format>
    <format dxfId="15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AA8969-C976-46BD-BF3F-54E50FDCCA78}" name="Tabla1" displayName="Tabla1" ref="A1:S12617" totalsRowCount="1">
  <autoFilter ref="A1:S12616" xr:uid="{1BAA8969-C976-46BD-BF3F-54E50FDCCA78}"/>
  <sortState xmlns:xlrd2="http://schemas.microsoft.com/office/spreadsheetml/2017/richdata2" ref="A2:S12615">
    <sortCondition ref="E1:E12616"/>
  </sortState>
  <tableColumns count="19">
    <tableColumn id="1" xr3:uid="{41150801-0445-4615-97D4-5DBCB091FA8C}" name="descrip_vc"/>
    <tableColumn id="2" xr3:uid="{90F3F3FA-5D6B-4199-8B03-4E69AD1AEBD3}" name="fec_lim" dataDxfId="13" totalsRowDxfId="12"/>
    <tableColumn id="3" xr3:uid="{7E174B4F-AA97-45F2-8C98-9BAE04EE7A85}" name="fec_pago" dataDxfId="11" totalsRowDxfId="10"/>
    <tableColumn id="4" xr3:uid="{E48229C8-2949-4E09-9BA0-0709A8CE8C38}" name="moneda"/>
    <tableColumn id="5" xr3:uid="{042D2662-AA8A-4FF8-B8D6-6451D72DDB3C}" name="nemo"/>
    <tableColumn id="6" xr3:uid="{7ADB161F-66E7-41A9-9E3E-B4A7EB77308C}" name="num_acc_ant"/>
    <tableColumn id="7" xr3:uid="{7DDF992E-2B63-47AE-98D3-BB2BD105A58D}" name="num_acc_der"/>
    <tableColumn id="8" xr3:uid="{F19DF92E-A157-44D7-BE4A-FC5CFE3DA620}" name="num_acc_nue"/>
    <tableColumn id="9" xr3:uid="{9CD004D8-3225-4975-A39B-85C912BCA15C}" name="pre_ant_vc"/>
    <tableColumn id="10" xr3:uid="{ABF0D13B-AAA4-4AFC-BB8E-0D2A68DB8690}" name="pre_ex_vc"/>
    <tableColumn id="11" xr3:uid="{A71B4D6A-BE4D-4C58-BD6F-AE0275847595}" name="val_acc"/>
    <tableColumn id="12" xr3:uid="{BDC4E853-D136-46C8-90E8-1FD886E76EC8}" name="val_acc.F"/>
    <tableColumn id="13" xr3:uid="{DAEB7223-9327-48E1-9A1A-572DBBA74AC4}" name="tot_acc" dataDxfId="9" totalsRowDxfId="8" dataCellStyle="Millares"/>
    <tableColumn id="27" xr3:uid="{67198E01-125F-48DA-95D1-3E593414B620}" name="Nombre empresa" dataDxfId="7" totalsRowDxfId="6" dataCellStyle="Millares">
      <calculatedColumnFormula>VLOOKUP(Tabla1[[#This Row],[nemo]],'Nemos y clasificaciones'!$A$2:$B$5000,2,FALSE)</calculatedColumnFormula>
    </tableColumn>
    <tableColumn id="26" xr3:uid="{65ECCF60-2DD9-4908-A11D-9DAD193CF4BF}" name="Clasificación" dataDxfId="5" totalsRowDxfId="4" dataCellStyle="Millares">
      <calculatedColumnFormula>VLOOKUP(Tabla1[[#This Row],[nemo]],'Nemos y clasificaciones'!$A$1:$C$3000,3,FALSE)</calculatedColumnFormula>
    </tableColumn>
    <tableColumn id="25" xr3:uid="{A3BE0352-A8EF-47CD-A3A2-2074AC01303A}" name="Columna2" dataDxfId="3" totalsRowDxfId="2" dataCellStyle="Millares"/>
    <tableColumn id="24" xr3:uid="{47827970-8E62-4986-9297-A65977AC4D83}" name="Columna1" dataDxfId="1" totalsRowDxfId="0" dataCellStyle="Millares"/>
    <tableColumn id="14" xr3:uid="{CDF3C129-903B-4DB4-A8E3-0D92E740E09E}" name="Cantidad entre"/>
    <tableColumn id="15" xr3:uid="{517BA294-671B-4CFA-A0AA-076B00E881D6}" name="Número de dividend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617"/>
  <sheetViews>
    <sheetView tabSelected="1" topLeftCell="O1" workbookViewId="0">
      <selection activeCell="O28" sqref="O28"/>
    </sheetView>
  </sheetViews>
  <sheetFormatPr baseColWidth="10" defaultRowHeight="15" x14ac:dyDescent="0.25"/>
  <cols>
    <col min="1" max="1" width="42.7109375" bestFit="1" customWidth="1"/>
    <col min="2" max="2" width="36.5703125" customWidth="1"/>
    <col min="3" max="3" width="18.140625" bestFit="1" customWidth="1"/>
    <col min="6" max="6" width="14.7109375" customWidth="1"/>
    <col min="7" max="7" width="15" bestFit="1" customWidth="1"/>
    <col min="8" max="8" width="15.42578125" bestFit="1" customWidth="1"/>
    <col min="9" max="9" width="13" bestFit="1" customWidth="1"/>
    <col min="10" max="10" width="12.140625" customWidth="1"/>
    <col min="13" max="13" width="20.42578125" bestFit="1" customWidth="1"/>
    <col min="14" max="17" width="20.42578125" customWidth="1"/>
    <col min="18" max="18" width="40.42578125" bestFit="1" customWidth="1"/>
    <col min="19" max="19" width="18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s="2" t="s">
        <v>12391</v>
      </c>
      <c r="O1" s="2" t="s">
        <v>12679</v>
      </c>
      <c r="P1" s="2" t="s">
        <v>12121</v>
      </c>
      <c r="Q1" s="2" t="s">
        <v>12120</v>
      </c>
      <c r="R1" t="s">
        <v>12680</v>
      </c>
      <c r="S1" t="s">
        <v>12681</v>
      </c>
    </row>
    <row r="2" spans="1:19" x14ac:dyDescent="0.25">
      <c r="A2" t="s">
        <v>9888</v>
      </c>
      <c r="B2" s="1">
        <v>42738</v>
      </c>
      <c r="C2" s="1">
        <v>42786</v>
      </c>
      <c r="D2" t="s">
        <v>14</v>
      </c>
      <c r="E2" t="s">
        <v>9889</v>
      </c>
      <c r="F2">
        <v>0</v>
      </c>
      <c r="G2">
        <v>0</v>
      </c>
      <c r="H2">
        <v>0</v>
      </c>
      <c r="I2">
        <v>0</v>
      </c>
      <c r="J2">
        <v>0</v>
      </c>
      <c r="K2">
        <v>937.03</v>
      </c>
      <c r="L2" t="s">
        <v>19</v>
      </c>
      <c r="M2" s="2">
        <v>0</v>
      </c>
      <c r="N2" s="2" t="str">
        <f>VLOOKUP(Tabla1[[#This Row],[nemo]],'Nemos y clasificaciones'!$A$2:$B$5000,2,FALSE)</f>
        <v>AZUL AZUL S.A</v>
      </c>
      <c r="O2" s="2" t="str">
        <f>VLOOKUP(Tabla1[[#This Row],[nemo]],'Nemos y clasificaciones'!$A$1:$C$3000,3,FALSE)</f>
        <v>Recreación y servicios educacionales</v>
      </c>
      <c r="P2" s="2"/>
      <c r="Q2" s="2"/>
    </row>
    <row r="3" spans="1:19" x14ac:dyDescent="0.25">
      <c r="A3" t="s">
        <v>9903</v>
      </c>
      <c r="B3" s="1">
        <v>42738</v>
      </c>
      <c r="C3" s="1">
        <v>42773</v>
      </c>
      <c r="D3" t="s">
        <v>14</v>
      </c>
      <c r="E3" t="s">
        <v>9889</v>
      </c>
      <c r="F3">
        <v>0</v>
      </c>
      <c r="G3">
        <v>0</v>
      </c>
      <c r="H3">
        <v>0</v>
      </c>
      <c r="I3">
        <v>0</v>
      </c>
      <c r="J3">
        <v>0</v>
      </c>
      <c r="K3">
        <v>937.03</v>
      </c>
      <c r="L3" t="s">
        <v>19</v>
      </c>
      <c r="M3" s="2">
        <v>0</v>
      </c>
      <c r="N3" s="2" t="str">
        <f>VLOOKUP(Tabla1[[#This Row],[nemo]],'Nemos y clasificaciones'!$A$2:$B$5000,2,FALSE)</f>
        <v>AZUL AZUL S.A</v>
      </c>
      <c r="O3" s="2" t="str">
        <f>VLOOKUP(Tabla1[[#This Row],[nemo]],'Nemos y clasificaciones'!$A$1:$C$3000,3,FALSE)</f>
        <v>Recreación y servicios educacionales</v>
      </c>
      <c r="P3" s="2"/>
      <c r="Q3" s="2"/>
    </row>
    <row r="4" spans="1:19" x14ac:dyDescent="0.25">
      <c r="A4" t="s">
        <v>10261</v>
      </c>
      <c r="B4" s="1">
        <v>42574</v>
      </c>
      <c r="C4" s="1">
        <v>42622</v>
      </c>
      <c r="D4" t="s">
        <v>14</v>
      </c>
      <c r="E4" t="s">
        <v>9889</v>
      </c>
      <c r="F4">
        <v>36520029</v>
      </c>
      <c r="G4">
        <v>0</v>
      </c>
      <c r="H4">
        <v>0</v>
      </c>
      <c r="I4">
        <v>0</v>
      </c>
      <c r="J4">
        <v>0</v>
      </c>
      <c r="K4">
        <v>844.2</v>
      </c>
      <c r="L4" t="s">
        <v>19</v>
      </c>
      <c r="M4" s="2">
        <v>0</v>
      </c>
      <c r="N4" s="2" t="str">
        <f>VLOOKUP(Tabla1[[#This Row],[nemo]],'Nemos y clasificaciones'!$A$2:$B$5000,2,FALSE)</f>
        <v>AZUL AZUL S.A</v>
      </c>
      <c r="O4" s="2" t="str">
        <f>VLOOKUP(Tabla1[[#This Row],[nemo]],'Nemos y clasificaciones'!$A$1:$C$3000,3,FALSE)</f>
        <v>Recreación y servicios educacionales</v>
      </c>
      <c r="P4" s="2"/>
      <c r="Q4" s="2"/>
    </row>
    <row r="5" spans="1:19" x14ac:dyDescent="0.25">
      <c r="A5" t="s">
        <v>10286</v>
      </c>
      <c r="B5" s="1">
        <v>42574</v>
      </c>
      <c r="C5" s="1">
        <v>42609</v>
      </c>
      <c r="D5" t="s">
        <v>14</v>
      </c>
      <c r="E5" t="s">
        <v>9889</v>
      </c>
      <c r="F5">
        <v>36520029</v>
      </c>
      <c r="G5">
        <v>0</v>
      </c>
      <c r="H5">
        <v>0</v>
      </c>
      <c r="I5">
        <v>0</v>
      </c>
      <c r="J5">
        <v>0</v>
      </c>
      <c r="K5">
        <v>844.2</v>
      </c>
      <c r="L5" t="s">
        <v>19</v>
      </c>
      <c r="M5" s="2">
        <v>0</v>
      </c>
      <c r="N5" s="2" t="str">
        <f>VLOOKUP(Tabla1[[#This Row],[nemo]],'Nemos y clasificaciones'!$A$2:$B$5000,2,FALSE)</f>
        <v>AZUL AZUL S.A</v>
      </c>
      <c r="O5" s="2" t="str">
        <f>VLOOKUP(Tabla1[[#This Row],[nemo]],'Nemos y clasificaciones'!$A$1:$C$3000,3,FALSE)</f>
        <v>Recreación y servicios educacionales</v>
      </c>
      <c r="P5" s="2"/>
      <c r="Q5" s="2"/>
    </row>
    <row r="6" spans="1:19" x14ac:dyDescent="0.25">
      <c r="A6" t="s">
        <v>4796</v>
      </c>
      <c r="B6" s="1">
        <v>43874</v>
      </c>
      <c r="C6" s="1">
        <v>43896</v>
      </c>
      <c r="D6" t="s">
        <v>21</v>
      </c>
      <c r="E6" t="s">
        <v>4797</v>
      </c>
      <c r="F6">
        <v>0</v>
      </c>
      <c r="G6">
        <v>100000</v>
      </c>
      <c r="H6">
        <v>0</v>
      </c>
      <c r="I6">
        <v>0</v>
      </c>
      <c r="J6">
        <v>0</v>
      </c>
      <c r="K6">
        <v>2.0550000000000002</v>
      </c>
      <c r="L6" t="s">
        <v>16</v>
      </c>
      <c r="M6" s="2">
        <v>205500</v>
      </c>
      <c r="N6" s="2" t="str">
        <f>VLOOKUP(Tabla1[[#This Row],[nemo]],'Nemos y clasificaciones'!$A$2:$B$5000,2,FALSE)</f>
        <v>BOEING CO</v>
      </c>
      <c r="O6" s="2" t="str">
        <f>VLOOKUP(Tabla1[[#This Row],[nemo]],'Nemos y clasificaciones'!$A$1:$C$3000,3,FALSE)</f>
        <v>Otros</v>
      </c>
      <c r="P6" s="2"/>
      <c r="Q6" s="2"/>
    </row>
    <row r="7" spans="1:19" x14ac:dyDescent="0.25">
      <c r="A7" t="s">
        <v>4796</v>
      </c>
      <c r="B7" s="1">
        <v>43776</v>
      </c>
      <c r="C7" s="1">
        <v>43805</v>
      </c>
      <c r="D7" t="s">
        <v>21</v>
      </c>
      <c r="E7" t="s">
        <v>4797</v>
      </c>
      <c r="F7">
        <v>0</v>
      </c>
      <c r="G7">
        <v>100000</v>
      </c>
      <c r="H7">
        <v>0</v>
      </c>
      <c r="I7">
        <v>0</v>
      </c>
      <c r="J7">
        <v>0</v>
      </c>
      <c r="K7">
        <v>2.0550000000000002</v>
      </c>
      <c r="L7" t="s">
        <v>16</v>
      </c>
      <c r="M7" s="2">
        <v>205500</v>
      </c>
      <c r="N7" s="2" t="str">
        <f>VLOOKUP(Tabla1[[#This Row],[nemo]],'Nemos y clasificaciones'!$A$2:$B$5000,2,FALSE)</f>
        <v>BOEING CO</v>
      </c>
      <c r="O7" s="2" t="str">
        <f>VLOOKUP(Tabla1[[#This Row],[nemo]],'Nemos y clasificaciones'!$A$1:$C$3000,3,FALSE)</f>
        <v>Otros</v>
      </c>
      <c r="P7" s="2"/>
      <c r="Q7" s="2"/>
    </row>
    <row r="8" spans="1:19" x14ac:dyDescent="0.25">
      <c r="A8" t="s">
        <v>4796</v>
      </c>
      <c r="B8" s="1">
        <v>43685</v>
      </c>
      <c r="C8" s="1">
        <v>43714</v>
      </c>
      <c r="D8" t="s">
        <v>21</v>
      </c>
      <c r="E8" t="s">
        <v>4797</v>
      </c>
      <c r="F8">
        <v>0</v>
      </c>
      <c r="G8">
        <v>100000</v>
      </c>
      <c r="H8">
        <v>0</v>
      </c>
      <c r="I8">
        <v>0</v>
      </c>
      <c r="J8">
        <v>0</v>
      </c>
      <c r="K8">
        <v>2.0550000000000002</v>
      </c>
      <c r="L8" t="s">
        <v>16</v>
      </c>
      <c r="M8" s="2">
        <v>205500</v>
      </c>
      <c r="N8" s="2" t="str">
        <f>VLOOKUP(Tabla1[[#This Row],[nemo]],'Nemos y clasificaciones'!$A$2:$B$5000,2,FALSE)</f>
        <v>BOEING CO</v>
      </c>
      <c r="O8" s="2" t="str">
        <f>VLOOKUP(Tabla1[[#This Row],[nemo]],'Nemos y clasificaciones'!$A$1:$C$3000,3,FALSE)</f>
        <v>Otros</v>
      </c>
      <c r="P8" s="2"/>
      <c r="Q8" s="2"/>
    </row>
    <row r="9" spans="1:19" x14ac:dyDescent="0.25">
      <c r="A9" t="s">
        <v>4796</v>
      </c>
      <c r="B9" s="1">
        <v>43594</v>
      </c>
      <c r="C9" s="1">
        <v>43623</v>
      </c>
      <c r="D9" t="s">
        <v>21</v>
      </c>
      <c r="E9" t="s">
        <v>4797</v>
      </c>
      <c r="F9">
        <v>0</v>
      </c>
      <c r="G9">
        <v>100000</v>
      </c>
      <c r="H9">
        <v>0</v>
      </c>
      <c r="I9">
        <v>0</v>
      </c>
      <c r="J9">
        <v>0</v>
      </c>
      <c r="K9">
        <v>2.0550000000000002</v>
      </c>
      <c r="L9" t="s">
        <v>16</v>
      </c>
      <c r="M9" s="2">
        <v>205500</v>
      </c>
      <c r="N9" s="2" t="str">
        <f>VLOOKUP(Tabla1[[#This Row],[nemo]],'Nemos y clasificaciones'!$A$2:$B$5000,2,FALSE)</f>
        <v>BOEING CO</v>
      </c>
      <c r="O9" s="2" t="str">
        <f>VLOOKUP(Tabla1[[#This Row],[nemo]],'Nemos y clasificaciones'!$A$1:$C$3000,3,FALSE)</f>
        <v>Otros</v>
      </c>
      <c r="P9" s="2"/>
      <c r="Q9" s="2"/>
    </row>
    <row r="10" spans="1:19" x14ac:dyDescent="0.25">
      <c r="A10" t="s">
        <v>4796</v>
      </c>
      <c r="B10" s="1">
        <v>43503</v>
      </c>
      <c r="C10" s="1">
        <v>43525</v>
      </c>
      <c r="D10" t="s">
        <v>21</v>
      </c>
      <c r="E10" t="s">
        <v>4797</v>
      </c>
      <c r="F10">
        <v>0</v>
      </c>
      <c r="G10">
        <v>100000</v>
      </c>
      <c r="H10">
        <v>0</v>
      </c>
      <c r="I10">
        <v>0</v>
      </c>
      <c r="J10">
        <v>0</v>
      </c>
      <c r="K10">
        <v>2.0550000000000002</v>
      </c>
      <c r="L10" t="s">
        <v>16</v>
      </c>
      <c r="M10" s="2">
        <v>205500</v>
      </c>
      <c r="N10" s="2" t="str">
        <f>VLOOKUP(Tabla1[[#This Row],[nemo]],'Nemos y clasificaciones'!$A$2:$B$5000,2,FALSE)</f>
        <v>BOEING CO</v>
      </c>
      <c r="O10" s="2" t="str">
        <f>VLOOKUP(Tabla1[[#This Row],[nemo]],'Nemos y clasificaciones'!$A$1:$C$3000,3,FALSE)</f>
        <v>Otros</v>
      </c>
      <c r="P10" s="2"/>
      <c r="Q10" s="2"/>
    </row>
    <row r="11" spans="1:19" x14ac:dyDescent="0.25">
      <c r="A11" t="s">
        <v>7239</v>
      </c>
      <c r="B11" s="1">
        <v>43412</v>
      </c>
      <c r="C11" s="1">
        <v>43441</v>
      </c>
      <c r="D11" t="s">
        <v>21</v>
      </c>
      <c r="E11" t="s">
        <v>4797</v>
      </c>
      <c r="F11">
        <v>0</v>
      </c>
      <c r="G11">
        <v>100000</v>
      </c>
      <c r="H11">
        <v>0</v>
      </c>
      <c r="I11">
        <v>0</v>
      </c>
      <c r="J11">
        <v>0</v>
      </c>
      <c r="K11">
        <v>1.71</v>
      </c>
      <c r="L11" t="s">
        <v>16</v>
      </c>
      <c r="M11" s="2">
        <v>171000</v>
      </c>
      <c r="N11" s="2" t="str">
        <f>VLOOKUP(Tabla1[[#This Row],[nemo]],'Nemos y clasificaciones'!$A$2:$B$5000,2,FALSE)</f>
        <v>BOEING CO</v>
      </c>
      <c r="O11" s="2" t="str">
        <f>VLOOKUP(Tabla1[[#This Row],[nemo]],'Nemos y clasificaciones'!$A$1:$C$3000,3,FALSE)</f>
        <v>Otros</v>
      </c>
      <c r="P11" s="2"/>
      <c r="Q11" s="2"/>
    </row>
    <row r="12" spans="1:19" x14ac:dyDescent="0.25">
      <c r="A12" t="s">
        <v>7239</v>
      </c>
      <c r="B12" s="1">
        <v>43321</v>
      </c>
      <c r="C12" s="1">
        <v>43350</v>
      </c>
      <c r="D12" t="s">
        <v>21</v>
      </c>
      <c r="E12" t="s">
        <v>4797</v>
      </c>
      <c r="F12">
        <v>0</v>
      </c>
      <c r="G12">
        <v>100000</v>
      </c>
      <c r="H12">
        <v>0</v>
      </c>
      <c r="I12">
        <v>0</v>
      </c>
      <c r="J12">
        <v>0</v>
      </c>
      <c r="K12">
        <v>1.71</v>
      </c>
      <c r="L12" t="s">
        <v>16</v>
      </c>
      <c r="M12" s="2">
        <v>171000</v>
      </c>
      <c r="N12" s="2" t="str">
        <f>VLOOKUP(Tabla1[[#This Row],[nemo]],'Nemos y clasificaciones'!$A$2:$B$5000,2,FALSE)</f>
        <v>BOEING CO</v>
      </c>
      <c r="O12" s="2" t="str">
        <f>VLOOKUP(Tabla1[[#This Row],[nemo]],'Nemos y clasificaciones'!$A$1:$C$3000,3,FALSE)</f>
        <v>Otros</v>
      </c>
      <c r="P12" s="2"/>
      <c r="Q12" s="2"/>
    </row>
    <row r="13" spans="1:19" x14ac:dyDescent="0.25">
      <c r="A13" t="s">
        <v>8005</v>
      </c>
      <c r="B13" s="1">
        <v>43230</v>
      </c>
      <c r="C13" s="1">
        <v>43252</v>
      </c>
      <c r="D13" t="s">
        <v>21</v>
      </c>
      <c r="E13" t="s">
        <v>4797</v>
      </c>
      <c r="F13">
        <v>0</v>
      </c>
      <c r="G13">
        <v>100000</v>
      </c>
      <c r="H13">
        <v>0</v>
      </c>
      <c r="I13">
        <v>0</v>
      </c>
      <c r="J13">
        <v>0</v>
      </c>
      <c r="K13">
        <v>1.71</v>
      </c>
      <c r="L13" t="s">
        <v>16</v>
      </c>
      <c r="M13" s="2">
        <v>171000</v>
      </c>
      <c r="N13" s="2" t="str">
        <f>VLOOKUP(Tabla1[[#This Row],[nemo]],'Nemos y clasificaciones'!$A$2:$B$5000,2,FALSE)</f>
        <v>BOEING CO</v>
      </c>
      <c r="O13" s="2" t="str">
        <f>VLOOKUP(Tabla1[[#This Row],[nemo]],'Nemos y clasificaciones'!$A$1:$C$3000,3,FALSE)</f>
        <v>Otros</v>
      </c>
      <c r="P13" s="2"/>
      <c r="Q13" s="2"/>
    </row>
    <row r="14" spans="1:19" x14ac:dyDescent="0.25">
      <c r="A14" t="s">
        <v>7239</v>
      </c>
      <c r="B14" s="1">
        <v>43139</v>
      </c>
      <c r="C14" s="1">
        <v>43161</v>
      </c>
      <c r="D14" t="s">
        <v>21</v>
      </c>
      <c r="E14" t="s">
        <v>4797</v>
      </c>
      <c r="F14">
        <v>0</v>
      </c>
      <c r="G14">
        <v>100000</v>
      </c>
      <c r="H14">
        <v>0</v>
      </c>
      <c r="I14">
        <v>0</v>
      </c>
      <c r="J14">
        <v>0</v>
      </c>
      <c r="K14">
        <v>1.71</v>
      </c>
      <c r="L14" t="s">
        <v>16</v>
      </c>
      <c r="M14" s="2">
        <v>171000</v>
      </c>
      <c r="N14" s="2" t="str">
        <f>VLOOKUP(Tabla1[[#This Row],[nemo]],'Nemos y clasificaciones'!$A$2:$B$5000,2,FALSE)</f>
        <v>BOEING CO</v>
      </c>
      <c r="O14" s="2" t="str">
        <f>VLOOKUP(Tabla1[[#This Row],[nemo]],'Nemos y clasificaciones'!$A$1:$C$3000,3,FALSE)</f>
        <v>Otros</v>
      </c>
      <c r="P14" s="2"/>
      <c r="Q14" s="2"/>
    </row>
    <row r="15" spans="1:19" x14ac:dyDescent="0.25">
      <c r="A15" t="s">
        <v>8873</v>
      </c>
      <c r="B15" s="1">
        <v>43048</v>
      </c>
      <c r="C15" s="1">
        <v>43070</v>
      </c>
      <c r="D15" t="s">
        <v>21</v>
      </c>
      <c r="E15" t="s">
        <v>4797</v>
      </c>
      <c r="F15">
        <v>0</v>
      </c>
      <c r="G15">
        <v>100000</v>
      </c>
      <c r="H15">
        <v>0</v>
      </c>
      <c r="I15">
        <v>0</v>
      </c>
      <c r="J15">
        <v>0</v>
      </c>
      <c r="K15">
        <v>1.42</v>
      </c>
      <c r="L15" t="s">
        <v>16</v>
      </c>
      <c r="M15" s="2">
        <v>142000</v>
      </c>
      <c r="N15" s="2" t="str">
        <f>VLOOKUP(Tabla1[[#This Row],[nemo]],'Nemos y clasificaciones'!$A$2:$B$5000,2,FALSE)</f>
        <v>BOEING CO</v>
      </c>
      <c r="O15" s="2" t="str">
        <f>VLOOKUP(Tabla1[[#This Row],[nemo]],'Nemos y clasificaciones'!$A$1:$C$3000,3,FALSE)</f>
        <v>Otros</v>
      </c>
      <c r="P15" s="2"/>
      <c r="Q15" s="2"/>
    </row>
    <row r="16" spans="1:19" x14ac:dyDescent="0.25">
      <c r="A16" t="s">
        <v>8873</v>
      </c>
      <c r="B16" s="1">
        <v>42956</v>
      </c>
      <c r="C16" s="1">
        <v>42979</v>
      </c>
      <c r="D16" t="s">
        <v>21</v>
      </c>
      <c r="E16" t="s">
        <v>4797</v>
      </c>
      <c r="F16">
        <v>0</v>
      </c>
      <c r="G16">
        <v>100000</v>
      </c>
      <c r="H16">
        <v>0</v>
      </c>
      <c r="I16">
        <v>0</v>
      </c>
      <c r="J16">
        <v>0</v>
      </c>
      <c r="K16">
        <v>1.42</v>
      </c>
      <c r="L16" t="s">
        <v>16</v>
      </c>
      <c r="M16" s="2">
        <v>142000</v>
      </c>
      <c r="N16" s="2" t="str">
        <f>VLOOKUP(Tabla1[[#This Row],[nemo]],'Nemos y clasificaciones'!$A$2:$B$5000,2,FALSE)</f>
        <v>BOEING CO</v>
      </c>
      <c r="O16" s="2" t="str">
        <f>VLOOKUP(Tabla1[[#This Row],[nemo]],'Nemos y clasificaciones'!$A$1:$C$3000,3,FALSE)</f>
        <v>Otros</v>
      </c>
      <c r="P16" s="2"/>
      <c r="Q16" s="2"/>
    </row>
    <row r="17" spans="1:17" x14ac:dyDescent="0.25">
      <c r="A17" t="s">
        <v>8873</v>
      </c>
      <c r="B17" s="1">
        <v>42865</v>
      </c>
      <c r="C17" s="1">
        <v>42888</v>
      </c>
      <c r="D17" t="s">
        <v>21</v>
      </c>
      <c r="E17" t="s">
        <v>4797</v>
      </c>
      <c r="F17">
        <v>0</v>
      </c>
      <c r="G17">
        <v>100000</v>
      </c>
      <c r="H17">
        <v>0</v>
      </c>
      <c r="I17">
        <v>0</v>
      </c>
      <c r="J17">
        <v>0</v>
      </c>
      <c r="K17">
        <v>1.42</v>
      </c>
      <c r="L17" t="s">
        <v>16</v>
      </c>
      <c r="M17" s="2">
        <v>142000</v>
      </c>
      <c r="N17" s="2" t="str">
        <f>VLOOKUP(Tabla1[[#This Row],[nemo]],'Nemos y clasificaciones'!$A$2:$B$5000,2,FALSE)</f>
        <v>BOEING CO</v>
      </c>
      <c r="O17" s="2" t="str">
        <f>VLOOKUP(Tabla1[[#This Row],[nemo]],'Nemos y clasificaciones'!$A$1:$C$3000,3,FALSE)</f>
        <v>Otros</v>
      </c>
      <c r="P17" s="2"/>
      <c r="Q17" s="2"/>
    </row>
    <row r="18" spans="1:17" x14ac:dyDescent="0.25">
      <c r="A18" t="s">
        <v>8873</v>
      </c>
      <c r="B18" s="1">
        <v>42774</v>
      </c>
      <c r="C18" s="1">
        <v>42797</v>
      </c>
      <c r="D18" t="s">
        <v>21</v>
      </c>
      <c r="E18" t="s">
        <v>4797</v>
      </c>
      <c r="F18">
        <v>0</v>
      </c>
      <c r="G18">
        <v>100000</v>
      </c>
      <c r="H18">
        <v>0</v>
      </c>
      <c r="I18">
        <v>0</v>
      </c>
      <c r="J18">
        <v>0</v>
      </c>
      <c r="K18">
        <v>1.42</v>
      </c>
      <c r="L18" t="s">
        <v>16</v>
      </c>
      <c r="M18" s="2">
        <v>142000</v>
      </c>
      <c r="N18" s="2" t="str">
        <f>VLOOKUP(Tabla1[[#This Row],[nemo]],'Nemos y clasificaciones'!$A$2:$B$5000,2,FALSE)</f>
        <v>BOEING CO</v>
      </c>
      <c r="O18" s="2" t="str">
        <f>VLOOKUP(Tabla1[[#This Row],[nemo]],'Nemos y clasificaciones'!$A$1:$C$3000,3,FALSE)</f>
        <v>Otros</v>
      </c>
      <c r="P18" s="2"/>
      <c r="Q18" s="2"/>
    </row>
    <row r="19" spans="1:17" x14ac:dyDescent="0.25">
      <c r="A19" t="s">
        <v>10128</v>
      </c>
      <c r="B19" s="1">
        <v>42682</v>
      </c>
      <c r="C19" s="1">
        <v>42706</v>
      </c>
      <c r="D19" t="s">
        <v>21</v>
      </c>
      <c r="E19" t="s">
        <v>4797</v>
      </c>
      <c r="F19">
        <v>0</v>
      </c>
      <c r="G19">
        <v>100000</v>
      </c>
      <c r="H19">
        <v>0</v>
      </c>
      <c r="I19">
        <v>0</v>
      </c>
      <c r="J19">
        <v>0</v>
      </c>
      <c r="K19">
        <v>1.0900000000000001</v>
      </c>
      <c r="L19" t="s">
        <v>16</v>
      </c>
      <c r="M19" s="2">
        <v>109000</v>
      </c>
      <c r="N19" s="2" t="str">
        <f>VLOOKUP(Tabla1[[#This Row],[nemo]],'Nemos y clasificaciones'!$A$2:$B$5000,2,FALSE)</f>
        <v>BOEING CO</v>
      </c>
      <c r="O19" s="2" t="str">
        <f>VLOOKUP(Tabla1[[#This Row],[nemo]],'Nemos y clasificaciones'!$A$1:$C$3000,3,FALSE)</f>
        <v>Otros</v>
      </c>
      <c r="P19" s="2"/>
      <c r="Q19" s="2"/>
    </row>
    <row r="20" spans="1:17" x14ac:dyDescent="0.25">
      <c r="A20" t="s">
        <v>10128</v>
      </c>
      <c r="B20" s="1">
        <v>42592</v>
      </c>
      <c r="C20" s="1">
        <v>42615</v>
      </c>
      <c r="D20" t="s">
        <v>21</v>
      </c>
      <c r="E20" t="s">
        <v>4797</v>
      </c>
      <c r="F20">
        <v>0</v>
      </c>
      <c r="G20">
        <v>100000</v>
      </c>
      <c r="H20">
        <v>0</v>
      </c>
      <c r="I20">
        <v>0</v>
      </c>
      <c r="J20">
        <v>0</v>
      </c>
      <c r="K20">
        <v>1.0900000000000001</v>
      </c>
      <c r="L20" t="s">
        <v>16</v>
      </c>
      <c r="M20" s="2">
        <v>109000</v>
      </c>
      <c r="N20" s="2" t="str">
        <f>VLOOKUP(Tabla1[[#This Row],[nemo]],'Nemos y clasificaciones'!$A$2:$B$5000,2,FALSE)</f>
        <v>BOEING CO</v>
      </c>
      <c r="O20" s="2" t="str">
        <f>VLOOKUP(Tabla1[[#This Row],[nemo]],'Nemos y clasificaciones'!$A$1:$C$3000,3,FALSE)</f>
        <v>Otros</v>
      </c>
      <c r="P20" s="2"/>
      <c r="Q20" s="2"/>
    </row>
    <row r="21" spans="1:17" x14ac:dyDescent="0.25">
      <c r="A21" t="s">
        <v>10128</v>
      </c>
      <c r="B21" s="1">
        <v>42501</v>
      </c>
      <c r="C21" s="1">
        <v>42524</v>
      </c>
      <c r="D21" t="s">
        <v>21</v>
      </c>
      <c r="E21" t="s">
        <v>4797</v>
      </c>
      <c r="F21">
        <v>0</v>
      </c>
      <c r="G21">
        <v>100000</v>
      </c>
      <c r="H21">
        <v>0</v>
      </c>
      <c r="I21">
        <v>0</v>
      </c>
      <c r="J21">
        <v>0</v>
      </c>
      <c r="K21">
        <v>1.0900000000000001</v>
      </c>
      <c r="L21" t="s">
        <v>16</v>
      </c>
      <c r="M21" s="2">
        <v>109000</v>
      </c>
      <c r="N21" s="2" t="str">
        <f>VLOOKUP(Tabla1[[#This Row],[nemo]],'Nemos y clasificaciones'!$A$2:$B$5000,2,FALSE)</f>
        <v>BOEING CO</v>
      </c>
      <c r="O21" s="2" t="str">
        <f>VLOOKUP(Tabla1[[#This Row],[nemo]],'Nemos y clasificaciones'!$A$1:$C$3000,3,FALSE)</f>
        <v>Otros</v>
      </c>
      <c r="P21" s="2"/>
      <c r="Q21" s="2"/>
    </row>
    <row r="22" spans="1:17" x14ac:dyDescent="0.25">
      <c r="A22" t="s">
        <v>10128</v>
      </c>
      <c r="B22" s="1">
        <v>42410</v>
      </c>
      <c r="C22" s="1">
        <v>42433</v>
      </c>
      <c r="D22" t="s">
        <v>21</v>
      </c>
      <c r="E22" t="s">
        <v>4797</v>
      </c>
      <c r="F22">
        <v>0</v>
      </c>
      <c r="G22">
        <v>100000</v>
      </c>
      <c r="H22">
        <v>0</v>
      </c>
      <c r="I22">
        <v>0</v>
      </c>
      <c r="J22">
        <v>0</v>
      </c>
      <c r="K22">
        <v>1.0900000000000001</v>
      </c>
      <c r="L22" t="s">
        <v>16</v>
      </c>
      <c r="M22" s="2">
        <v>109000</v>
      </c>
      <c r="N22" s="2" t="str">
        <f>VLOOKUP(Tabla1[[#This Row],[nemo]],'Nemos y clasificaciones'!$A$2:$B$5000,2,FALSE)</f>
        <v>BOEING CO</v>
      </c>
      <c r="O22" s="2" t="str">
        <f>VLOOKUP(Tabla1[[#This Row],[nemo]],'Nemos y clasificaciones'!$A$1:$C$3000,3,FALSE)</f>
        <v>Otros</v>
      </c>
      <c r="P22" s="2"/>
      <c r="Q22" s="2"/>
    </row>
    <row r="23" spans="1:17" x14ac:dyDescent="0.25">
      <c r="A23" t="s">
        <v>3387</v>
      </c>
      <c r="B23" s="1">
        <v>42312</v>
      </c>
      <c r="C23" s="1">
        <v>42342</v>
      </c>
      <c r="D23" t="s">
        <v>21</v>
      </c>
      <c r="E23" t="s">
        <v>4797</v>
      </c>
      <c r="F23">
        <v>0</v>
      </c>
      <c r="G23">
        <v>100000</v>
      </c>
      <c r="H23">
        <v>0</v>
      </c>
      <c r="I23">
        <v>0</v>
      </c>
      <c r="J23">
        <v>0</v>
      </c>
      <c r="K23">
        <v>0.91</v>
      </c>
      <c r="L23" t="s">
        <v>23</v>
      </c>
      <c r="M23" s="3">
        <v>91000</v>
      </c>
      <c r="N23" s="2" t="str">
        <f>VLOOKUP(Tabla1[[#This Row],[nemo]],'Nemos y clasificaciones'!$A$2:$B$5000,2,FALSE)</f>
        <v>BOEING CO</v>
      </c>
      <c r="O23" s="3" t="str">
        <f>VLOOKUP(Tabla1[[#This Row],[nemo]],'Nemos y clasificaciones'!$A$1:$C$3000,3,FALSE)</f>
        <v>Otros</v>
      </c>
      <c r="P23" s="3"/>
      <c r="Q23" s="3"/>
    </row>
    <row r="24" spans="1:17" x14ac:dyDescent="0.25">
      <c r="A24" t="s">
        <v>6462</v>
      </c>
      <c r="B24" s="1">
        <v>43589</v>
      </c>
      <c r="C24" s="1">
        <v>43595</v>
      </c>
      <c r="D24" t="s">
        <v>14</v>
      </c>
      <c r="E24" t="s">
        <v>1906</v>
      </c>
      <c r="F24">
        <v>0</v>
      </c>
      <c r="G24">
        <v>456376483</v>
      </c>
      <c r="H24">
        <v>0</v>
      </c>
      <c r="I24">
        <v>0</v>
      </c>
      <c r="J24">
        <v>0</v>
      </c>
      <c r="K24">
        <v>433.20499999999998</v>
      </c>
      <c r="L24" t="s">
        <v>19</v>
      </c>
      <c r="M24" s="2">
        <v>197704574318.01501</v>
      </c>
      <c r="N24" s="2" t="str">
        <f>VLOOKUP(Tabla1[[#This Row],[nemo]],'Nemos y clasificaciones'!$A$2:$B$5000,2,FALSE)</f>
        <v>ANTARCHILE S.A.</v>
      </c>
      <c r="O24" s="2" t="str">
        <f>VLOOKUP(Tabla1[[#This Row],[nemo]],'Nemos y clasificaciones'!$A$1:$C$3000,3,FALSE)</f>
        <v>Forestal</v>
      </c>
      <c r="P24" s="2"/>
      <c r="Q24" s="2"/>
    </row>
    <row r="25" spans="1:17" x14ac:dyDescent="0.25">
      <c r="A25" t="s">
        <v>3387</v>
      </c>
      <c r="B25" s="1">
        <v>42221</v>
      </c>
      <c r="C25" s="1">
        <v>42312</v>
      </c>
      <c r="D25" t="s">
        <v>21</v>
      </c>
      <c r="E25" t="s">
        <v>4797</v>
      </c>
      <c r="F25">
        <v>0</v>
      </c>
      <c r="G25">
        <v>100000</v>
      </c>
      <c r="H25">
        <v>0</v>
      </c>
      <c r="I25">
        <v>0</v>
      </c>
      <c r="J25">
        <v>0</v>
      </c>
      <c r="K25">
        <v>0.91</v>
      </c>
      <c r="L25" t="s">
        <v>23</v>
      </c>
      <c r="M25" s="3">
        <v>91000</v>
      </c>
      <c r="N25" s="2" t="str">
        <f>VLOOKUP(Tabla1[[#This Row],[nemo]],'Nemos y clasificaciones'!$A$2:$B$5000,2,FALSE)</f>
        <v>BOEING CO</v>
      </c>
      <c r="O25" s="3" t="str">
        <f>VLOOKUP(Tabla1[[#This Row],[nemo]],'Nemos y clasificaciones'!$A$1:$C$3000,3,FALSE)</f>
        <v>Otros</v>
      </c>
      <c r="P25" s="3"/>
      <c r="Q25" s="3"/>
    </row>
    <row r="26" spans="1:17" x14ac:dyDescent="0.25">
      <c r="A26" t="s">
        <v>3387</v>
      </c>
      <c r="B26" s="1">
        <v>42130</v>
      </c>
      <c r="C26" s="1">
        <v>42160</v>
      </c>
      <c r="D26" t="s">
        <v>21</v>
      </c>
      <c r="E26" t="s">
        <v>4797</v>
      </c>
      <c r="F26">
        <v>0</v>
      </c>
      <c r="G26">
        <v>100000</v>
      </c>
      <c r="H26">
        <v>0</v>
      </c>
      <c r="I26">
        <v>0</v>
      </c>
      <c r="J26">
        <v>0</v>
      </c>
      <c r="K26">
        <v>0.91</v>
      </c>
      <c r="L26" t="s">
        <v>23</v>
      </c>
      <c r="M26" s="3">
        <v>91000</v>
      </c>
      <c r="N26" s="2" t="str">
        <f>VLOOKUP(Tabla1[[#This Row],[nemo]],'Nemos y clasificaciones'!$A$2:$B$5000,2,FALSE)</f>
        <v>BOEING CO</v>
      </c>
      <c r="O26" s="3" t="str">
        <f>VLOOKUP(Tabla1[[#This Row],[nemo]],'Nemos y clasificaciones'!$A$1:$C$3000,3,FALSE)</f>
        <v>Otros</v>
      </c>
      <c r="P26" s="3"/>
      <c r="Q26" s="3"/>
    </row>
    <row r="27" spans="1:17" x14ac:dyDescent="0.25">
      <c r="A27" t="s">
        <v>6514</v>
      </c>
      <c r="B27" s="1">
        <v>43588</v>
      </c>
      <c r="C27" s="1">
        <v>43594</v>
      </c>
      <c r="D27" t="s">
        <v>14</v>
      </c>
      <c r="E27" t="s">
        <v>1927</v>
      </c>
      <c r="F27">
        <v>0</v>
      </c>
      <c r="G27">
        <v>1299853848</v>
      </c>
      <c r="H27">
        <v>0</v>
      </c>
      <c r="I27">
        <v>0</v>
      </c>
      <c r="J27">
        <v>0</v>
      </c>
      <c r="K27">
        <v>140.30799999999999</v>
      </c>
      <c r="L27" t="s">
        <v>19</v>
      </c>
      <c r="M27" s="2">
        <v>182379893705.18399</v>
      </c>
      <c r="N27" s="2" t="str">
        <f>VLOOKUP(Tabla1[[#This Row],[nemo]],'Nemos y clasificaciones'!$A$2:$B$5000,2,FALSE)</f>
        <v>EMPRESAS COPEC S.A.</v>
      </c>
      <c r="O27" s="2" t="str">
        <f>VLOOKUP(Tabla1[[#This Row],[nemo]],'Nemos y clasificaciones'!$A$1:$C$3000,3,FALSE)</f>
        <v>Conglomerados</v>
      </c>
      <c r="P27" s="2"/>
      <c r="Q27" s="2"/>
    </row>
    <row r="28" spans="1:17" x14ac:dyDescent="0.25">
      <c r="A28" t="s">
        <v>3387</v>
      </c>
      <c r="B28" s="1">
        <v>42046</v>
      </c>
      <c r="C28" s="1">
        <v>42069</v>
      </c>
      <c r="D28" t="s">
        <v>21</v>
      </c>
      <c r="E28" t="s">
        <v>4797</v>
      </c>
      <c r="F28">
        <v>0</v>
      </c>
      <c r="G28">
        <v>100000</v>
      </c>
      <c r="H28">
        <v>0</v>
      </c>
      <c r="I28">
        <v>0</v>
      </c>
      <c r="J28">
        <v>0</v>
      </c>
      <c r="K28">
        <v>0.91</v>
      </c>
      <c r="L28" t="s">
        <v>23</v>
      </c>
      <c r="M28" s="3">
        <v>91000</v>
      </c>
      <c r="N28" s="2" t="str">
        <f>VLOOKUP(Tabla1[[#This Row],[nemo]],'Nemos y clasificaciones'!$A$2:$B$5000,2,FALSE)</f>
        <v>BOEING CO</v>
      </c>
      <c r="O28" s="3" t="str">
        <f>VLOOKUP(Tabla1[[#This Row],[nemo]],'Nemos y clasificaciones'!$A$1:$C$3000,3,FALSE)</f>
        <v>Otros</v>
      </c>
      <c r="P28" s="3"/>
      <c r="Q28" s="3"/>
    </row>
    <row r="29" spans="1:17" x14ac:dyDescent="0.25">
      <c r="A29" t="s">
        <v>46</v>
      </c>
      <c r="B29" s="1">
        <v>44441</v>
      </c>
      <c r="C29" s="1">
        <v>44463</v>
      </c>
      <c r="D29" t="s">
        <v>21</v>
      </c>
      <c r="E29" t="s">
        <v>47</v>
      </c>
      <c r="F29">
        <v>0</v>
      </c>
      <c r="G29">
        <v>100000</v>
      </c>
      <c r="H29">
        <v>0</v>
      </c>
      <c r="I29">
        <v>0</v>
      </c>
      <c r="J29">
        <v>0</v>
      </c>
      <c r="K29">
        <v>0.21</v>
      </c>
      <c r="L29" t="s">
        <v>23</v>
      </c>
      <c r="M29" s="3">
        <v>21000</v>
      </c>
      <c r="N29" s="2" t="str">
        <f>VLOOKUP(Tabla1[[#This Row],[nemo]],'Nemos y clasificaciones'!$A$2:$B$5000,2,FALSE)</f>
        <v>BANK OF AMERICA CORP</v>
      </c>
      <c r="O29" s="3" t="str">
        <f>VLOOKUP(Tabla1[[#This Row],[nemo]],'Nemos y clasificaciones'!$A$1:$C$3000,3,FALSE)</f>
        <v>Servicios financieros</v>
      </c>
      <c r="P29" s="3"/>
      <c r="Q29" s="3"/>
    </row>
    <row r="30" spans="1:17" x14ac:dyDescent="0.25">
      <c r="A30" t="s">
        <v>117</v>
      </c>
      <c r="B30" s="1">
        <v>44350</v>
      </c>
      <c r="C30" s="1">
        <v>44372</v>
      </c>
      <c r="D30" t="s">
        <v>21</v>
      </c>
      <c r="E30" t="s">
        <v>47</v>
      </c>
      <c r="F30">
        <v>0</v>
      </c>
      <c r="G30">
        <v>100000</v>
      </c>
      <c r="H30">
        <v>0</v>
      </c>
      <c r="I30">
        <v>0</v>
      </c>
      <c r="J30">
        <v>0</v>
      </c>
      <c r="K30">
        <v>0.18</v>
      </c>
      <c r="L30" t="s">
        <v>23</v>
      </c>
      <c r="M30" s="3">
        <v>18000</v>
      </c>
      <c r="N30" s="2" t="str">
        <f>VLOOKUP(Tabla1[[#This Row],[nemo]],'Nemos y clasificaciones'!$A$2:$B$5000,2,FALSE)</f>
        <v>BANK OF AMERICA CORP</v>
      </c>
      <c r="O30" s="3" t="str">
        <f>VLOOKUP(Tabla1[[#This Row],[nemo]],'Nemos y clasificaciones'!$A$1:$C$3000,3,FALSE)</f>
        <v>Servicios financieros</v>
      </c>
      <c r="P30" s="3"/>
      <c r="Q30" s="3"/>
    </row>
    <row r="31" spans="1:17" x14ac:dyDescent="0.25">
      <c r="A31" t="s">
        <v>117</v>
      </c>
      <c r="B31" s="1">
        <v>44259</v>
      </c>
      <c r="C31" s="1">
        <v>44281</v>
      </c>
      <c r="D31" t="s">
        <v>21</v>
      </c>
      <c r="E31" t="s">
        <v>47</v>
      </c>
      <c r="F31">
        <v>0</v>
      </c>
      <c r="G31">
        <v>100000</v>
      </c>
      <c r="H31">
        <v>0</v>
      </c>
      <c r="I31">
        <v>0</v>
      </c>
      <c r="J31">
        <v>0</v>
      </c>
      <c r="K31">
        <v>0.18</v>
      </c>
      <c r="L31" t="s">
        <v>23</v>
      </c>
      <c r="M31" s="3">
        <v>18000</v>
      </c>
      <c r="N31" s="2" t="str">
        <f>VLOOKUP(Tabla1[[#This Row],[nemo]],'Nemos y clasificaciones'!$A$2:$B$5000,2,FALSE)</f>
        <v>BANK OF AMERICA CORP</v>
      </c>
      <c r="O31" s="3" t="str">
        <f>VLOOKUP(Tabla1[[#This Row],[nemo]],'Nemos y clasificaciones'!$A$1:$C$3000,3,FALSE)</f>
        <v>Servicios financieros</v>
      </c>
      <c r="P31" s="3"/>
      <c r="Q31" s="3"/>
    </row>
    <row r="32" spans="1:17" x14ac:dyDescent="0.25">
      <c r="A32" t="s">
        <v>117</v>
      </c>
      <c r="B32" s="1">
        <v>44168</v>
      </c>
      <c r="C32" s="1">
        <v>44189</v>
      </c>
      <c r="D32" t="s">
        <v>21</v>
      </c>
      <c r="E32" t="s">
        <v>47</v>
      </c>
      <c r="F32">
        <v>0</v>
      </c>
      <c r="G32">
        <v>100000</v>
      </c>
      <c r="H32">
        <v>0</v>
      </c>
      <c r="I32">
        <v>0</v>
      </c>
      <c r="J32">
        <v>0</v>
      </c>
      <c r="K32">
        <v>0.18</v>
      </c>
      <c r="L32" t="s">
        <v>23</v>
      </c>
      <c r="M32" s="3">
        <v>18000</v>
      </c>
      <c r="N32" s="2" t="str">
        <f>VLOOKUP(Tabla1[[#This Row],[nemo]],'Nemos y clasificaciones'!$A$2:$B$5000,2,FALSE)</f>
        <v>BANK OF AMERICA CORP</v>
      </c>
      <c r="O32" s="3" t="str">
        <f>VLOOKUP(Tabla1[[#This Row],[nemo]],'Nemos y clasificaciones'!$A$1:$C$3000,3,FALSE)</f>
        <v>Servicios financieros</v>
      </c>
      <c r="P32" s="3"/>
      <c r="Q32" s="3"/>
    </row>
    <row r="33" spans="1:17" x14ac:dyDescent="0.25">
      <c r="A33" t="s">
        <v>5350</v>
      </c>
      <c r="B33" s="1">
        <v>43797</v>
      </c>
      <c r="C33" s="1">
        <v>43803</v>
      </c>
      <c r="D33" t="s">
        <v>14</v>
      </c>
      <c r="E33" t="s">
        <v>1658</v>
      </c>
      <c r="F33">
        <v>0</v>
      </c>
      <c r="G33">
        <v>8400318891</v>
      </c>
      <c r="H33">
        <v>0</v>
      </c>
      <c r="I33">
        <v>0</v>
      </c>
      <c r="J33">
        <v>0</v>
      </c>
      <c r="K33">
        <v>19.422000000000001</v>
      </c>
      <c r="L33" t="s">
        <v>54</v>
      </c>
      <c r="M33" s="2">
        <v>163150993501.00201</v>
      </c>
      <c r="N33" s="2" t="str">
        <f>VLOOKUP(Tabla1[[#This Row],[nemo]],'Nemos y clasificaciones'!$A$2:$B$5000,2,FALSE)</f>
        <v>AES Gener SA (AESANDES)</v>
      </c>
      <c r="O33" s="2" t="str">
        <f>VLOOKUP(Tabla1[[#This Row],[nemo]],'Nemos y clasificaciones'!$A$1:$C$3000,3,FALSE)</f>
        <v>Eléctrico</v>
      </c>
      <c r="P33" s="2"/>
      <c r="Q33" s="2"/>
    </row>
    <row r="34" spans="1:17" x14ac:dyDescent="0.25">
      <c r="A34" t="s">
        <v>3573</v>
      </c>
      <c r="B34" s="1">
        <v>44055</v>
      </c>
      <c r="C34" s="1">
        <v>44062</v>
      </c>
      <c r="D34" t="s">
        <v>14</v>
      </c>
      <c r="E34" t="s">
        <v>1898</v>
      </c>
      <c r="F34">
        <v>0</v>
      </c>
      <c r="G34">
        <v>125000000</v>
      </c>
      <c r="H34">
        <v>0</v>
      </c>
      <c r="I34">
        <v>0</v>
      </c>
      <c r="J34">
        <v>0</v>
      </c>
      <c r="K34">
        <v>1238.0319999999999</v>
      </c>
      <c r="L34" t="s">
        <v>19</v>
      </c>
      <c r="M34" s="2">
        <v>154754000000</v>
      </c>
      <c r="N34" s="2" t="str">
        <f>VLOOKUP(Tabla1[[#This Row],[nemo]],'Nemos y clasificaciones'!$A$2:$B$5000,2,FALSE)</f>
        <v>MINERA VALPARAISO S.A.</v>
      </c>
      <c r="O34" s="2" t="str">
        <f>VLOOKUP(Tabla1[[#This Row],[nemo]],'Nemos y clasificaciones'!$A$1:$C$3000,3,FALSE)</f>
        <v>Eléctrico</v>
      </c>
      <c r="P34" s="2"/>
      <c r="Q34" s="2"/>
    </row>
    <row r="35" spans="1:17" x14ac:dyDescent="0.25">
      <c r="A35" t="s">
        <v>117</v>
      </c>
      <c r="B35" s="1">
        <v>44077</v>
      </c>
      <c r="C35" s="1">
        <v>44099</v>
      </c>
      <c r="D35" t="s">
        <v>21</v>
      </c>
      <c r="E35" t="s">
        <v>47</v>
      </c>
      <c r="F35">
        <v>0</v>
      </c>
      <c r="G35">
        <v>100000</v>
      </c>
      <c r="H35">
        <v>0</v>
      </c>
      <c r="I35">
        <v>0</v>
      </c>
      <c r="J35">
        <v>0</v>
      </c>
      <c r="K35">
        <v>0.18</v>
      </c>
      <c r="L35" t="s">
        <v>23</v>
      </c>
      <c r="M35" s="3">
        <v>18000</v>
      </c>
      <c r="N35" s="2" t="str">
        <f>VLOOKUP(Tabla1[[#This Row],[nemo]],'Nemos y clasificaciones'!$A$2:$B$5000,2,FALSE)</f>
        <v>BANK OF AMERICA CORP</v>
      </c>
      <c r="O35" s="3" t="str">
        <f>VLOOKUP(Tabla1[[#This Row],[nemo]],'Nemos y clasificaciones'!$A$1:$C$3000,3,FALSE)</f>
        <v>Servicios financieros</v>
      </c>
      <c r="P35" s="3"/>
      <c r="Q35" s="3"/>
    </row>
    <row r="36" spans="1:17" x14ac:dyDescent="0.25">
      <c r="A36" t="s">
        <v>3060</v>
      </c>
      <c r="B36" s="1">
        <v>44168</v>
      </c>
      <c r="C36" s="1">
        <v>44175</v>
      </c>
      <c r="D36" t="s">
        <v>14</v>
      </c>
      <c r="E36" t="s">
        <v>1658</v>
      </c>
      <c r="F36">
        <v>0</v>
      </c>
      <c r="G36">
        <v>8400318891</v>
      </c>
      <c r="H36">
        <v>0</v>
      </c>
      <c r="I36">
        <v>0</v>
      </c>
      <c r="J36">
        <v>0</v>
      </c>
      <c r="K36">
        <v>17.335999999999999</v>
      </c>
      <c r="L36" t="s">
        <v>54</v>
      </c>
      <c r="M36" s="2">
        <v>145627928294.37601</v>
      </c>
      <c r="N36" s="2" t="str">
        <f>VLOOKUP(Tabla1[[#This Row],[nemo]],'Nemos y clasificaciones'!$A$2:$B$5000,2,FALSE)</f>
        <v>AES Gener SA (AESANDES)</v>
      </c>
      <c r="O36" s="2" t="str">
        <f>VLOOKUP(Tabla1[[#This Row],[nemo]],'Nemos y clasificaciones'!$A$1:$C$3000,3,FALSE)</f>
        <v>Eléctrico</v>
      </c>
      <c r="P36" s="2"/>
      <c r="Q36" s="2"/>
    </row>
    <row r="37" spans="1:17" x14ac:dyDescent="0.25">
      <c r="A37" t="s">
        <v>8027</v>
      </c>
      <c r="B37" s="1">
        <v>43244</v>
      </c>
      <c r="C37" s="1">
        <v>43250</v>
      </c>
      <c r="D37" t="s">
        <v>14</v>
      </c>
      <c r="E37" t="s">
        <v>8028</v>
      </c>
      <c r="F37">
        <v>0</v>
      </c>
      <c r="G37">
        <v>7839105291</v>
      </c>
      <c r="H37">
        <v>0</v>
      </c>
      <c r="I37">
        <v>0</v>
      </c>
      <c r="J37">
        <v>0</v>
      </c>
      <c r="K37">
        <v>18.571000000000002</v>
      </c>
      <c r="L37" t="s">
        <v>54</v>
      </c>
      <c r="M37" s="2">
        <v>145580024359.16101</v>
      </c>
      <c r="N37" s="2" t="str">
        <f>VLOOKUP(Tabla1[[#This Row],[nemo]],'Nemos y clasificaciones'!$A$2:$B$5000,2,FALSE)</f>
        <v>MASISA S.A.</v>
      </c>
      <c r="O37" s="2" t="str">
        <f>VLOOKUP(Tabla1[[#This Row],[nemo]],'Nemos y clasificaciones'!$A$1:$C$3000,3,FALSE)</f>
        <v>Forestal</v>
      </c>
      <c r="P37" s="2"/>
      <c r="Q37" s="2"/>
    </row>
    <row r="38" spans="1:17" x14ac:dyDescent="0.25">
      <c r="A38" t="s">
        <v>117</v>
      </c>
      <c r="B38" s="1">
        <v>43986</v>
      </c>
      <c r="C38" s="1">
        <v>44008</v>
      </c>
      <c r="D38" t="s">
        <v>21</v>
      </c>
      <c r="E38" t="s">
        <v>47</v>
      </c>
      <c r="F38">
        <v>0</v>
      </c>
      <c r="G38">
        <v>100000</v>
      </c>
      <c r="H38">
        <v>0</v>
      </c>
      <c r="I38">
        <v>0</v>
      </c>
      <c r="J38">
        <v>0</v>
      </c>
      <c r="K38">
        <v>0.18</v>
      </c>
      <c r="L38" t="s">
        <v>23</v>
      </c>
      <c r="M38" s="3">
        <v>18000</v>
      </c>
      <c r="N38" s="2" t="str">
        <f>VLOOKUP(Tabla1[[#This Row],[nemo]],'Nemos y clasificaciones'!$A$2:$B$5000,2,FALSE)</f>
        <v>BANK OF AMERICA CORP</v>
      </c>
      <c r="O38" s="3" t="str">
        <f>VLOOKUP(Tabla1[[#This Row],[nemo]],'Nemos y clasificaciones'!$A$1:$C$3000,3,FALSE)</f>
        <v>Servicios financieros</v>
      </c>
      <c r="P38" s="3"/>
      <c r="Q38" s="3"/>
    </row>
    <row r="39" spans="1:17" x14ac:dyDescent="0.25">
      <c r="A39" t="s">
        <v>10614</v>
      </c>
      <c r="B39" s="1">
        <v>42501</v>
      </c>
      <c r="C39" s="1">
        <v>42507</v>
      </c>
      <c r="D39" t="s">
        <v>14</v>
      </c>
      <c r="E39" t="s">
        <v>2064</v>
      </c>
      <c r="F39">
        <v>0</v>
      </c>
      <c r="G39">
        <v>2842459622</v>
      </c>
      <c r="H39">
        <v>0</v>
      </c>
      <c r="I39">
        <v>0</v>
      </c>
      <c r="J39">
        <v>0</v>
      </c>
      <c r="K39">
        <v>50</v>
      </c>
      <c r="L39" t="s">
        <v>54</v>
      </c>
      <c r="M39" s="2">
        <v>142122981100</v>
      </c>
      <c r="N39" s="2" t="str">
        <f>VLOOKUP(Tabla1[[#This Row],[nemo]],'Nemos y clasificaciones'!$A$2:$B$5000,2,FALSE)</f>
        <v>CENCOSUD S.A.</v>
      </c>
      <c r="O39" s="2" t="str">
        <f>VLOOKUP(Tabla1[[#This Row],[nemo]],'Nemos y clasificaciones'!$A$1:$C$3000,3,FALSE)</f>
        <v>Consumo</v>
      </c>
      <c r="P39" s="2"/>
      <c r="Q39" s="2"/>
    </row>
    <row r="40" spans="1:17" x14ac:dyDescent="0.25">
      <c r="A40" t="s">
        <v>117</v>
      </c>
      <c r="B40" s="1">
        <v>43895</v>
      </c>
      <c r="C40" s="1">
        <v>43917</v>
      </c>
      <c r="D40" t="s">
        <v>21</v>
      </c>
      <c r="E40" t="s">
        <v>47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0.18</v>
      </c>
      <c r="L40" t="s">
        <v>23</v>
      </c>
      <c r="M40" s="3">
        <v>18000</v>
      </c>
      <c r="N40" s="2" t="str">
        <f>VLOOKUP(Tabla1[[#This Row],[nemo]],'Nemos y clasificaciones'!$A$2:$B$5000,2,FALSE)</f>
        <v>BANK OF AMERICA CORP</v>
      </c>
      <c r="O40" s="3" t="str">
        <f>VLOOKUP(Tabla1[[#This Row],[nemo]],'Nemos y clasificaciones'!$A$1:$C$3000,3,FALSE)</f>
        <v>Servicios financieros</v>
      </c>
      <c r="P40" s="3"/>
      <c r="Q40" s="3"/>
    </row>
    <row r="41" spans="1:17" x14ac:dyDescent="0.25">
      <c r="A41" t="s">
        <v>117</v>
      </c>
      <c r="B41" s="1">
        <v>43804</v>
      </c>
      <c r="C41" s="1">
        <v>43826</v>
      </c>
      <c r="D41" t="s">
        <v>21</v>
      </c>
      <c r="E41" t="s">
        <v>47</v>
      </c>
      <c r="F41">
        <v>0</v>
      </c>
      <c r="G41">
        <v>100000</v>
      </c>
      <c r="H41">
        <v>0</v>
      </c>
      <c r="I41">
        <v>0</v>
      </c>
      <c r="J41">
        <v>0</v>
      </c>
      <c r="K41">
        <v>0.18</v>
      </c>
      <c r="L41" t="s">
        <v>23</v>
      </c>
      <c r="M41" s="3">
        <v>18000</v>
      </c>
      <c r="N41" s="2" t="str">
        <f>VLOOKUP(Tabla1[[#This Row],[nemo]],'Nemos y clasificaciones'!$A$2:$B$5000,2,FALSE)</f>
        <v>BANK OF AMERICA CORP</v>
      </c>
      <c r="O41" s="3" t="str">
        <f>VLOOKUP(Tabla1[[#This Row],[nemo]],'Nemos y clasificaciones'!$A$1:$C$3000,3,FALSE)</f>
        <v>Servicios financieros</v>
      </c>
      <c r="P41" s="3"/>
      <c r="Q41" s="3"/>
    </row>
    <row r="42" spans="1:17" x14ac:dyDescent="0.25">
      <c r="A42" t="s">
        <v>117</v>
      </c>
      <c r="B42" s="1">
        <v>43713</v>
      </c>
      <c r="C42" s="1">
        <v>43735</v>
      </c>
      <c r="D42" t="s">
        <v>21</v>
      </c>
      <c r="E42" t="s">
        <v>47</v>
      </c>
      <c r="F42">
        <v>0</v>
      </c>
      <c r="G42">
        <v>100000</v>
      </c>
      <c r="H42">
        <v>0</v>
      </c>
      <c r="I42">
        <v>0</v>
      </c>
      <c r="J42">
        <v>0</v>
      </c>
      <c r="K42">
        <v>0.18</v>
      </c>
      <c r="L42" t="s">
        <v>23</v>
      </c>
      <c r="M42" s="3">
        <v>18000</v>
      </c>
      <c r="N42" s="2" t="str">
        <f>VLOOKUP(Tabla1[[#This Row],[nemo]],'Nemos y clasificaciones'!$A$2:$B$5000,2,FALSE)</f>
        <v>BANK OF AMERICA CORP</v>
      </c>
      <c r="O42" s="3" t="str">
        <f>VLOOKUP(Tabla1[[#This Row],[nemo]],'Nemos y clasificaciones'!$A$1:$C$3000,3,FALSE)</f>
        <v>Servicios financieros</v>
      </c>
      <c r="P42" s="3"/>
      <c r="Q42" s="3"/>
    </row>
    <row r="43" spans="1:17" x14ac:dyDescent="0.25">
      <c r="A43" t="s">
        <v>5906</v>
      </c>
      <c r="B43" s="1">
        <v>43622</v>
      </c>
      <c r="C43" s="1">
        <v>43644</v>
      </c>
      <c r="D43" t="s">
        <v>21</v>
      </c>
      <c r="E43" t="s">
        <v>47</v>
      </c>
      <c r="F43">
        <v>0</v>
      </c>
      <c r="G43">
        <v>100000</v>
      </c>
      <c r="H43">
        <v>0</v>
      </c>
      <c r="I43">
        <v>0</v>
      </c>
      <c r="J43">
        <v>0</v>
      </c>
      <c r="K43">
        <v>0.15</v>
      </c>
      <c r="L43" t="s">
        <v>23</v>
      </c>
      <c r="M43" s="3">
        <v>15000</v>
      </c>
      <c r="N43" s="2" t="str">
        <f>VLOOKUP(Tabla1[[#This Row],[nemo]],'Nemos y clasificaciones'!$A$2:$B$5000,2,FALSE)</f>
        <v>BANK OF AMERICA CORP</v>
      </c>
      <c r="O43" s="3" t="str">
        <f>VLOOKUP(Tabla1[[#This Row],[nemo]],'Nemos y clasificaciones'!$A$1:$C$3000,3,FALSE)</f>
        <v>Servicios financieros</v>
      </c>
      <c r="P43" s="3"/>
      <c r="Q43" s="3"/>
    </row>
    <row r="44" spans="1:17" x14ac:dyDescent="0.25">
      <c r="A44" t="s">
        <v>6729</v>
      </c>
      <c r="B44" s="1">
        <v>43524</v>
      </c>
      <c r="C44" s="1">
        <v>43553</v>
      </c>
      <c r="D44" t="s">
        <v>21</v>
      </c>
      <c r="E44" t="s">
        <v>47</v>
      </c>
      <c r="F44">
        <v>0</v>
      </c>
      <c r="G44">
        <v>100000</v>
      </c>
      <c r="H44">
        <v>0</v>
      </c>
      <c r="I44">
        <v>0</v>
      </c>
      <c r="J44">
        <v>0</v>
      </c>
      <c r="K44">
        <v>0.15</v>
      </c>
      <c r="L44" t="s">
        <v>23</v>
      </c>
      <c r="M44" s="3">
        <v>15000</v>
      </c>
      <c r="N44" s="2" t="str">
        <f>VLOOKUP(Tabla1[[#This Row],[nemo]],'Nemos y clasificaciones'!$A$2:$B$5000,2,FALSE)</f>
        <v>BANK OF AMERICA CORP</v>
      </c>
      <c r="O44" s="3" t="str">
        <f>VLOOKUP(Tabla1[[#This Row],[nemo]],'Nemos y clasificaciones'!$A$1:$C$3000,3,FALSE)</f>
        <v>Servicios financieros</v>
      </c>
      <c r="P44" s="3"/>
      <c r="Q44" s="3"/>
    </row>
    <row r="45" spans="1:17" x14ac:dyDescent="0.25">
      <c r="A45" t="s">
        <v>7223</v>
      </c>
      <c r="B45" s="1">
        <v>43440</v>
      </c>
      <c r="C45" s="1">
        <v>43447</v>
      </c>
      <c r="D45" t="s">
        <v>14</v>
      </c>
      <c r="E45" t="s">
        <v>1927</v>
      </c>
      <c r="F45">
        <v>0</v>
      </c>
      <c r="G45">
        <v>1299853848</v>
      </c>
      <c r="H45">
        <v>0</v>
      </c>
      <c r="I45">
        <v>0</v>
      </c>
      <c r="J45">
        <v>0</v>
      </c>
      <c r="K45">
        <v>101.02200000000001</v>
      </c>
      <c r="L45" t="s">
        <v>19</v>
      </c>
      <c r="M45" s="2">
        <v>131313835432.65601</v>
      </c>
      <c r="N45" s="2" t="str">
        <f>VLOOKUP(Tabla1[[#This Row],[nemo]],'Nemos y clasificaciones'!$A$2:$B$5000,2,FALSE)</f>
        <v>EMPRESAS COPEC S.A.</v>
      </c>
      <c r="O45" s="2" t="str">
        <f>VLOOKUP(Tabla1[[#This Row],[nemo]],'Nemos y clasificaciones'!$A$1:$C$3000,3,FALSE)</f>
        <v>Conglomerados</v>
      </c>
      <c r="P45" s="2"/>
      <c r="Q45" s="2"/>
    </row>
    <row r="46" spans="1:17" x14ac:dyDescent="0.25">
      <c r="A46" t="s">
        <v>6729</v>
      </c>
      <c r="B46" s="1">
        <v>43440</v>
      </c>
      <c r="C46" s="1">
        <v>43462</v>
      </c>
      <c r="D46" t="s">
        <v>21</v>
      </c>
      <c r="E46" t="s">
        <v>47</v>
      </c>
      <c r="F46">
        <v>0</v>
      </c>
      <c r="G46">
        <v>100000</v>
      </c>
      <c r="H46">
        <v>0</v>
      </c>
      <c r="I46">
        <v>0</v>
      </c>
      <c r="J46">
        <v>0</v>
      </c>
      <c r="K46">
        <v>0.15</v>
      </c>
      <c r="L46" t="s">
        <v>23</v>
      </c>
      <c r="M46" s="3">
        <v>15000</v>
      </c>
      <c r="N46" s="2" t="str">
        <f>VLOOKUP(Tabla1[[#This Row],[nemo]],'Nemos y clasificaciones'!$A$2:$B$5000,2,FALSE)</f>
        <v>BANK OF AMERICA CORP</v>
      </c>
      <c r="O46" s="3" t="str">
        <f>VLOOKUP(Tabla1[[#This Row],[nemo]],'Nemos y clasificaciones'!$A$1:$C$3000,3,FALSE)</f>
        <v>Servicios financieros</v>
      </c>
      <c r="P46" s="3"/>
      <c r="Q46" s="3"/>
    </row>
    <row r="47" spans="1:17" x14ac:dyDescent="0.25">
      <c r="A47" t="s">
        <v>6729</v>
      </c>
      <c r="B47" s="1">
        <v>43349</v>
      </c>
      <c r="C47" s="1">
        <v>43371</v>
      </c>
      <c r="D47" t="s">
        <v>21</v>
      </c>
      <c r="E47" t="s">
        <v>47</v>
      </c>
      <c r="F47">
        <v>0</v>
      </c>
      <c r="G47">
        <v>100000</v>
      </c>
      <c r="H47">
        <v>0</v>
      </c>
      <c r="I47">
        <v>0</v>
      </c>
      <c r="J47">
        <v>0</v>
      </c>
      <c r="K47">
        <v>0.15</v>
      </c>
      <c r="L47" t="s">
        <v>23</v>
      </c>
      <c r="M47" s="3">
        <v>15000</v>
      </c>
      <c r="N47" s="2" t="str">
        <f>VLOOKUP(Tabla1[[#This Row],[nemo]],'Nemos y clasificaciones'!$A$2:$B$5000,2,FALSE)</f>
        <v>BANK OF AMERICA CORP</v>
      </c>
      <c r="O47" s="3" t="str">
        <f>VLOOKUP(Tabla1[[#This Row],[nemo]],'Nemos y clasificaciones'!$A$1:$C$3000,3,FALSE)</f>
        <v>Servicios financieros</v>
      </c>
      <c r="P47" s="3"/>
      <c r="Q47" s="3"/>
    </row>
    <row r="48" spans="1:17" x14ac:dyDescent="0.25">
      <c r="A48" t="s">
        <v>7357</v>
      </c>
      <c r="B48" s="1">
        <v>43251</v>
      </c>
      <c r="C48" s="1">
        <v>43280</v>
      </c>
      <c r="D48" t="s">
        <v>21</v>
      </c>
      <c r="E48" t="s">
        <v>47</v>
      </c>
      <c r="F48">
        <v>0</v>
      </c>
      <c r="G48">
        <v>100000</v>
      </c>
      <c r="H48">
        <v>0</v>
      </c>
      <c r="I48">
        <v>0</v>
      </c>
      <c r="J48">
        <v>0</v>
      </c>
      <c r="K48">
        <v>0.12</v>
      </c>
      <c r="L48" t="s">
        <v>23</v>
      </c>
      <c r="M48" s="3">
        <v>12000</v>
      </c>
      <c r="N48" s="2" t="str">
        <f>VLOOKUP(Tabla1[[#This Row],[nemo]],'Nemos y clasificaciones'!$A$2:$B$5000,2,FALSE)</f>
        <v>BANK OF AMERICA CORP</v>
      </c>
      <c r="O48" s="3" t="str">
        <f>VLOOKUP(Tabla1[[#This Row],[nemo]],'Nemos y clasificaciones'!$A$1:$C$3000,3,FALSE)</f>
        <v>Servicios financieros</v>
      </c>
      <c r="P48" s="3"/>
      <c r="Q48" s="3"/>
    </row>
    <row r="49" spans="1:17" x14ac:dyDescent="0.25">
      <c r="A49" t="s">
        <v>8225</v>
      </c>
      <c r="B49" s="1">
        <v>43225</v>
      </c>
      <c r="C49" s="1">
        <v>43231</v>
      </c>
      <c r="D49" t="s">
        <v>14</v>
      </c>
      <c r="E49" t="s">
        <v>1906</v>
      </c>
      <c r="F49">
        <v>0</v>
      </c>
      <c r="G49">
        <v>456376483</v>
      </c>
      <c r="H49">
        <v>0</v>
      </c>
      <c r="I49">
        <v>0</v>
      </c>
      <c r="J49">
        <v>0</v>
      </c>
      <c r="K49">
        <v>270.04899999999998</v>
      </c>
      <c r="L49" t="s">
        <v>19</v>
      </c>
      <c r="M49" s="2">
        <v>123244012857.66701</v>
      </c>
      <c r="N49" s="2" t="str">
        <f>VLOOKUP(Tabla1[[#This Row],[nemo]],'Nemos y clasificaciones'!$A$2:$B$5000,2,FALSE)</f>
        <v>ANTARCHILE S.A.</v>
      </c>
      <c r="O49" s="2" t="str">
        <f>VLOOKUP(Tabla1[[#This Row],[nemo]],'Nemos y clasificaciones'!$A$1:$C$3000,3,FALSE)</f>
        <v>Forestal</v>
      </c>
      <c r="P49" s="2"/>
      <c r="Q49" s="2"/>
    </row>
    <row r="50" spans="1:17" x14ac:dyDescent="0.25">
      <c r="A50" t="s">
        <v>7357</v>
      </c>
      <c r="B50" s="1">
        <v>43160</v>
      </c>
      <c r="C50" s="1">
        <v>43192</v>
      </c>
      <c r="D50" t="s">
        <v>21</v>
      </c>
      <c r="E50" t="s">
        <v>47</v>
      </c>
      <c r="F50">
        <v>0</v>
      </c>
      <c r="G50">
        <v>100000</v>
      </c>
      <c r="H50">
        <v>0</v>
      </c>
      <c r="I50">
        <v>0</v>
      </c>
      <c r="J50">
        <v>0</v>
      </c>
      <c r="K50">
        <v>0.12</v>
      </c>
      <c r="L50" t="s">
        <v>23</v>
      </c>
      <c r="M50" s="3">
        <v>12000</v>
      </c>
      <c r="N50" s="2" t="str">
        <f>VLOOKUP(Tabla1[[#This Row],[nemo]],'Nemos y clasificaciones'!$A$2:$B$5000,2,FALSE)</f>
        <v>BANK OF AMERICA CORP</v>
      </c>
      <c r="O50" s="3" t="str">
        <f>VLOOKUP(Tabla1[[#This Row],[nemo]],'Nemos y clasificaciones'!$A$1:$C$3000,3,FALSE)</f>
        <v>Servicios financieros</v>
      </c>
      <c r="P50" s="3"/>
      <c r="Q50" s="3"/>
    </row>
    <row r="51" spans="1:17" x14ac:dyDescent="0.25">
      <c r="A51" t="s">
        <v>11159</v>
      </c>
      <c r="B51" s="1">
        <v>42322</v>
      </c>
      <c r="C51" s="1">
        <v>42328</v>
      </c>
      <c r="D51" t="s">
        <v>14</v>
      </c>
      <c r="E51" t="s">
        <v>1658</v>
      </c>
      <c r="F51">
        <v>0</v>
      </c>
      <c r="G51">
        <v>8400318891</v>
      </c>
      <c r="H51">
        <v>0</v>
      </c>
      <c r="I51">
        <v>0</v>
      </c>
      <c r="J51">
        <v>0</v>
      </c>
      <c r="K51">
        <v>14.505000000000001</v>
      </c>
      <c r="L51" t="s">
        <v>54</v>
      </c>
      <c r="M51" s="2">
        <v>121846625513.955</v>
      </c>
      <c r="N51" s="2" t="str">
        <f>VLOOKUP(Tabla1[[#This Row],[nemo]],'Nemos y clasificaciones'!$A$2:$B$5000,2,FALSE)</f>
        <v>AES Gener SA (AESANDES)</v>
      </c>
      <c r="O51" s="2" t="str">
        <f>VLOOKUP(Tabla1[[#This Row],[nemo]],'Nemos y clasificaciones'!$A$1:$C$3000,3,FALSE)</f>
        <v>Eléctrico</v>
      </c>
      <c r="P51" s="2"/>
      <c r="Q51" s="2"/>
    </row>
    <row r="52" spans="1:17" x14ac:dyDescent="0.25">
      <c r="A52" t="s">
        <v>5313</v>
      </c>
      <c r="B52" s="1">
        <v>43805</v>
      </c>
      <c r="C52" s="1">
        <v>43811</v>
      </c>
      <c r="D52" t="s">
        <v>14</v>
      </c>
      <c r="E52" t="s">
        <v>2255</v>
      </c>
      <c r="F52">
        <v>0</v>
      </c>
      <c r="G52">
        <v>2025507814</v>
      </c>
      <c r="H52">
        <v>0</v>
      </c>
      <c r="I52">
        <v>0</v>
      </c>
      <c r="J52">
        <v>0</v>
      </c>
      <c r="K52">
        <v>60</v>
      </c>
      <c r="L52" t="s">
        <v>54</v>
      </c>
      <c r="M52" s="2">
        <v>121530468840</v>
      </c>
      <c r="N52" s="2" t="str">
        <f>VLOOKUP(Tabla1[[#This Row],[nemo]],'Nemos y clasificaciones'!$A$2:$B$5000,2,FALSE)</f>
        <v>COMPAÑIA GENERAL DE ELECTRICIDAD S.A.</v>
      </c>
      <c r="O52" s="2" t="str">
        <f>VLOOKUP(Tabla1[[#This Row],[nemo]],'Nemos y clasificaciones'!$A$1:$C$3000,3,FALSE)</f>
        <v>Eléctrico</v>
      </c>
      <c r="P52" s="2"/>
      <c r="Q52" s="2"/>
    </row>
    <row r="53" spans="1:17" x14ac:dyDescent="0.25">
      <c r="A53" t="s">
        <v>7357</v>
      </c>
      <c r="B53" s="1">
        <v>43069</v>
      </c>
      <c r="C53" s="1">
        <v>43098</v>
      </c>
      <c r="D53" t="s">
        <v>21</v>
      </c>
      <c r="E53" t="s">
        <v>47</v>
      </c>
      <c r="F53">
        <v>0</v>
      </c>
      <c r="G53">
        <v>100000</v>
      </c>
      <c r="H53">
        <v>0</v>
      </c>
      <c r="I53">
        <v>0</v>
      </c>
      <c r="J53">
        <v>0</v>
      </c>
      <c r="K53">
        <v>0.12</v>
      </c>
      <c r="L53" t="s">
        <v>23</v>
      </c>
      <c r="M53" s="3">
        <v>12000</v>
      </c>
      <c r="N53" s="2" t="str">
        <f>VLOOKUP(Tabla1[[#This Row],[nemo]],'Nemos y clasificaciones'!$A$2:$B$5000,2,FALSE)</f>
        <v>BANK OF AMERICA CORP</v>
      </c>
      <c r="O53" s="3" t="str">
        <f>VLOOKUP(Tabla1[[#This Row],[nemo]],'Nemos y clasificaciones'!$A$1:$C$3000,3,FALSE)</f>
        <v>Servicios financieros</v>
      </c>
      <c r="P53" s="3"/>
      <c r="Q53" s="3"/>
    </row>
    <row r="54" spans="1:17" x14ac:dyDescent="0.25">
      <c r="A54" t="s">
        <v>7357</v>
      </c>
      <c r="B54" s="1">
        <v>42977</v>
      </c>
      <c r="C54" s="1">
        <v>43007</v>
      </c>
      <c r="D54" t="s">
        <v>21</v>
      </c>
      <c r="E54" t="s">
        <v>47</v>
      </c>
      <c r="F54">
        <v>0</v>
      </c>
      <c r="G54">
        <v>100000</v>
      </c>
      <c r="H54">
        <v>0</v>
      </c>
      <c r="I54">
        <v>0</v>
      </c>
      <c r="J54">
        <v>0</v>
      </c>
      <c r="K54">
        <v>0.12</v>
      </c>
      <c r="L54" t="s">
        <v>23</v>
      </c>
      <c r="M54" s="3">
        <v>12000</v>
      </c>
      <c r="N54" s="2" t="str">
        <f>VLOOKUP(Tabla1[[#This Row],[nemo]],'Nemos y clasificaciones'!$A$2:$B$5000,2,FALSE)</f>
        <v>BANK OF AMERICA CORP</v>
      </c>
      <c r="O54" s="3" t="str">
        <f>VLOOKUP(Tabla1[[#This Row],[nemo]],'Nemos y clasificaciones'!$A$1:$C$3000,3,FALSE)</f>
        <v>Servicios financieros</v>
      </c>
      <c r="P54" s="3"/>
      <c r="Q54" s="3"/>
    </row>
    <row r="55" spans="1:17" x14ac:dyDescent="0.25">
      <c r="A55" t="s">
        <v>11661</v>
      </c>
      <c r="B55" s="1">
        <v>42133</v>
      </c>
      <c r="C55" s="1">
        <v>42139</v>
      </c>
      <c r="D55" t="s">
        <v>14</v>
      </c>
      <c r="E55" t="s">
        <v>1906</v>
      </c>
      <c r="F55">
        <v>0</v>
      </c>
      <c r="G55">
        <v>456376483</v>
      </c>
      <c r="H55">
        <v>0</v>
      </c>
      <c r="I55">
        <v>0</v>
      </c>
      <c r="J55">
        <v>0</v>
      </c>
      <c r="K55">
        <v>262.01299999999998</v>
      </c>
      <c r="L55" t="s">
        <v>19</v>
      </c>
      <c r="M55" s="2">
        <v>119576571440.27901</v>
      </c>
      <c r="N55" s="2" t="str">
        <f>VLOOKUP(Tabla1[[#This Row],[nemo]],'Nemos y clasificaciones'!$A$2:$B$5000,2,FALSE)</f>
        <v>ANTARCHILE S.A.</v>
      </c>
      <c r="O55" s="2" t="str">
        <f>VLOOKUP(Tabla1[[#This Row],[nemo]],'Nemos y clasificaciones'!$A$1:$C$3000,3,FALSE)</f>
        <v>Forestal</v>
      </c>
      <c r="P55" s="2"/>
      <c r="Q55" s="2"/>
    </row>
    <row r="56" spans="1:17" x14ac:dyDescent="0.25">
      <c r="A56" t="s">
        <v>11721</v>
      </c>
      <c r="B56" s="1">
        <v>42129</v>
      </c>
      <c r="C56" s="1">
        <v>42135</v>
      </c>
      <c r="D56" t="s">
        <v>14</v>
      </c>
      <c r="E56" t="s">
        <v>11722</v>
      </c>
      <c r="F56">
        <v>0</v>
      </c>
      <c r="G56">
        <v>781140775</v>
      </c>
      <c r="H56">
        <v>0</v>
      </c>
      <c r="I56">
        <v>0</v>
      </c>
      <c r="J56">
        <v>0</v>
      </c>
      <c r="K56">
        <v>152.11600000000001</v>
      </c>
      <c r="L56" t="s">
        <v>19</v>
      </c>
      <c r="M56" s="2">
        <v>118824010129.89999</v>
      </c>
      <c r="N56" s="2" t="str">
        <f>VLOOKUP(Tabla1[[#This Row],[nemo]],'Nemos y clasificaciones'!$A$2:$B$5000,2,FALSE)</f>
        <v>SANTANDER CHILE HOLDING S.A.</v>
      </c>
      <c r="O56" s="2" t="str">
        <f>VLOOKUP(Tabla1[[#This Row],[nemo]],'Nemos y clasificaciones'!$A$1:$C$3000,3,FALSE)</f>
        <v>Servicios financieros</v>
      </c>
      <c r="P56" s="2"/>
      <c r="Q56" s="2"/>
    </row>
    <row r="57" spans="1:17" x14ac:dyDescent="0.25">
      <c r="A57" t="s">
        <v>8244</v>
      </c>
      <c r="B57" s="1">
        <v>43224</v>
      </c>
      <c r="C57" s="1">
        <v>43230</v>
      </c>
      <c r="D57" t="s">
        <v>14</v>
      </c>
      <c r="E57" t="s">
        <v>1927</v>
      </c>
      <c r="F57">
        <v>0</v>
      </c>
      <c r="G57">
        <v>1299853848</v>
      </c>
      <c r="H57">
        <v>0</v>
      </c>
      <c r="I57">
        <v>0</v>
      </c>
      <c r="J57">
        <v>0</v>
      </c>
      <c r="K57">
        <v>91.251000000000005</v>
      </c>
      <c r="L57" t="s">
        <v>54</v>
      </c>
      <c r="M57" s="2">
        <v>118612963483.84801</v>
      </c>
      <c r="N57" s="2" t="str">
        <f>VLOOKUP(Tabla1[[#This Row],[nemo]],'Nemos y clasificaciones'!$A$2:$B$5000,2,FALSE)</f>
        <v>EMPRESAS COPEC S.A.</v>
      </c>
      <c r="O57" s="2" t="str">
        <f>VLOOKUP(Tabla1[[#This Row],[nemo]],'Nemos y clasificaciones'!$A$1:$C$3000,3,FALSE)</f>
        <v>Conglomerados</v>
      </c>
      <c r="P57" s="2"/>
      <c r="Q57" s="2"/>
    </row>
    <row r="58" spans="1:17" x14ac:dyDescent="0.25">
      <c r="A58" t="s">
        <v>635</v>
      </c>
      <c r="B58" s="1">
        <v>42886</v>
      </c>
      <c r="C58" s="1">
        <v>42916</v>
      </c>
      <c r="D58" t="s">
        <v>21</v>
      </c>
      <c r="E58" t="s">
        <v>47</v>
      </c>
      <c r="F58">
        <v>0</v>
      </c>
      <c r="G58">
        <v>100000</v>
      </c>
      <c r="H58">
        <v>0</v>
      </c>
      <c r="I58">
        <v>0</v>
      </c>
      <c r="J58">
        <v>0</v>
      </c>
      <c r="K58">
        <v>7.4999999999999997E-2</v>
      </c>
      <c r="L58" t="s">
        <v>23</v>
      </c>
      <c r="M58" s="4">
        <v>7500</v>
      </c>
      <c r="N58" s="2" t="str">
        <f>VLOOKUP(Tabla1[[#This Row],[nemo]],'Nemos y clasificaciones'!$A$2:$B$5000,2,FALSE)</f>
        <v>BANK OF AMERICA CORP</v>
      </c>
      <c r="O58" s="4" t="str">
        <f>VLOOKUP(Tabla1[[#This Row],[nemo]],'Nemos y clasificaciones'!$A$1:$C$3000,3,FALSE)</f>
        <v>Servicios financieros</v>
      </c>
      <c r="P58" s="4"/>
      <c r="Q58" s="4"/>
    </row>
    <row r="59" spans="1:17" x14ac:dyDescent="0.25">
      <c r="A59" t="s">
        <v>635</v>
      </c>
      <c r="B59" s="1">
        <v>42795</v>
      </c>
      <c r="C59" s="1">
        <v>42825</v>
      </c>
      <c r="D59" t="s">
        <v>21</v>
      </c>
      <c r="E59" t="s">
        <v>47</v>
      </c>
      <c r="F59">
        <v>0</v>
      </c>
      <c r="G59">
        <v>100000</v>
      </c>
      <c r="H59">
        <v>0</v>
      </c>
      <c r="I59">
        <v>0</v>
      </c>
      <c r="J59">
        <v>0</v>
      </c>
      <c r="K59">
        <v>7.4999999999999997E-2</v>
      </c>
      <c r="L59" t="s">
        <v>23</v>
      </c>
      <c r="M59" s="4">
        <v>7500</v>
      </c>
      <c r="N59" s="2" t="str">
        <f>VLOOKUP(Tabla1[[#This Row],[nemo]],'Nemos y clasificaciones'!$A$2:$B$5000,2,FALSE)</f>
        <v>BANK OF AMERICA CORP</v>
      </c>
      <c r="O59" s="4" t="str">
        <f>VLOOKUP(Tabla1[[#This Row],[nemo]],'Nemos y clasificaciones'!$A$1:$C$3000,3,FALSE)</f>
        <v>Servicios financieros</v>
      </c>
      <c r="P59" s="4"/>
      <c r="Q59" s="4"/>
    </row>
    <row r="60" spans="1:17" x14ac:dyDescent="0.25">
      <c r="A60" t="s">
        <v>8278</v>
      </c>
      <c r="B60" s="1">
        <v>43222</v>
      </c>
      <c r="C60" s="1">
        <v>43228</v>
      </c>
      <c r="D60" t="s">
        <v>14</v>
      </c>
      <c r="E60" t="s">
        <v>1960</v>
      </c>
      <c r="F60">
        <v>0</v>
      </c>
      <c r="G60">
        <v>17536167720</v>
      </c>
      <c r="H60">
        <v>0</v>
      </c>
      <c r="I60">
        <v>0</v>
      </c>
      <c r="J60">
        <v>0</v>
      </c>
      <c r="K60">
        <v>6.6109999999999998</v>
      </c>
      <c r="L60" t="s">
        <v>16</v>
      </c>
      <c r="M60" s="2">
        <v>115931604796.92</v>
      </c>
      <c r="N60" s="2" t="str">
        <f>VLOOKUP(Tabla1[[#This Row],[nemo]],'Nemos y clasificaciones'!$A$2:$B$5000,2,FALSE)</f>
        <v>COLBUN S.A.</v>
      </c>
      <c r="O60" s="2" t="str">
        <f>VLOOKUP(Tabla1[[#This Row],[nemo]],'Nemos y clasificaciones'!$A$1:$C$3000,3,FALSE)</f>
        <v>Eléctrico</v>
      </c>
      <c r="P60" s="2"/>
      <c r="Q60" s="2"/>
    </row>
    <row r="61" spans="1:17" x14ac:dyDescent="0.25">
      <c r="A61" t="s">
        <v>1959</v>
      </c>
      <c r="B61" s="1">
        <v>44322</v>
      </c>
      <c r="C61" s="1">
        <v>44328</v>
      </c>
      <c r="D61" t="s">
        <v>14</v>
      </c>
      <c r="E61" t="s">
        <v>1960</v>
      </c>
      <c r="F61">
        <v>0</v>
      </c>
      <c r="G61">
        <v>17536167720</v>
      </c>
      <c r="H61">
        <v>0</v>
      </c>
      <c r="I61">
        <v>0</v>
      </c>
      <c r="J61">
        <v>0</v>
      </c>
      <c r="K61">
        <v>6.6020000000000003</v>
      </c>
      <c r="L61" t="s">
        <v>16</v>
      </c>
      <c r="M61" s="2">
        <v>115773779287.44</v>
      </c>
      <c r="N61" s="2" t="str">
        <f>VLOOKUP(Tabla1[[#This Row],[nemo]],'Nemos y clasificaciones'!$A$2:$B$5000,2,FALSE)</f>
        <v>COLBUN S.A.</v>
      </c>
      <c r="O61" s="2" t="str">
        <f>VLOOKUP(Tabla1[[#This Row],[nemo]],'Nemos y clasificaciones'!$A$1:$C$3000,3,FALSE)</f>
        <v>Eléctrico</v>
      </c>
      <c r="P61" s="2"/>
      <c r="Q61" s="2"/>
    </row>
    <row r="62" spans="1:17" x14ac:dyDescent="0.25">
      <c r="A62" t="s">
        <v>11674</v>
      </c>
      <c r="B62" s="1">
        <v>42132</v>
      </c>
      <c r="C62" s="1">
        <v>42138</v>
      </c>
      <c r="D62" t="s">
        <v>14</v>
      </c>
      <c r="E62" t="s">
        <v>1927</v>
      </c>
      <c r="F62">
        <v>0</v>
      </c>
      <c r="G62">
        <v>1299853848</v>
      </c>
      <c r="H62">
        <v>0</v>
      </c>
      <c r="I62">
        <v>0</v>
      </c>
      <c r="J62">
        <v>0</v>
      </c>
      <c r="K62">
        <v>86.994</v>
      </c>
      <c r="L62" t="s">
        <v>54</v>
      </c>
      <c r="M62" s="2">
        <v>113079485652.912</v>
      </c>
      <c r="N62" s="2" t="str">
        <f>VLOOKUP(Tabla1[[#This Row],[nemo]],'Nemos y clasificaciones'!$A$2:$B$5000,2,FALSE)</f>
        <v>EMPRESAS COPEC S.A.</v>
      </c>
      <c r="O62" s="2" t="str">
        <f>VLOOKUP(Tabla1[[#This Row],[nemo]],'Nemos y clasificaciones'!$A$1:$C$3000,3,FALSE)</f>
        <v>Conglomerados</v>
      </c>
      <c r="P62" s="2"/>
      <c r="Q62" s="2"/>
    </row>
    <row r="63" spans="1:17" x14ac:dyDescent="0.25">
      <c r="A63" t="s">
        <v>635</v>
      </c>
      <c r="B63" s="1">
        <v>42704</v>
      </c>
      <c r="C63" s="1">
        <v>42734</v>
      </c>
      <c r="D63" t="s">
        <v>21</v>
      </c>
      <c r="E63" t="s">
        <v>47</v>
      </c>
      <c r="F63">
        <v>0</v>
      </c>
      <c r="G63">
        <v>100000</v>
      </c>
      <c r="H63">
        <v>0</v>
      </c>
      <c r="I63">
        <v>0</v>
      </c>
      <c r="J63">
        <v>0</v>
      </c>
      <c r="K63">
        <v>7.4999999999999997E-2</v>
      </c>
      <c r="L63" t="s">
        <v>23</v>
      </c>
      <c r="M63" s="4">
        <v>7500</v>
      </c>
      <c r="N63" s="2" t="str">
        <f>VLOOKUP(Tabla1[[#This Row],[nemo]],'Nemos y clasificaciones'!$A$2:$B$5000,2,FALSE)</f>
        <v>BANK OF AMERICA CORP</v>
      </c>
      <c r="O63" s="4" t="str">
        <f>VLOOKUP(Tabla1[[#This Row],[nemo]],'Nemos y clasificaciones'!$A$1:$C$3000,3,FALSE)</f>
        <v>Servicios financieros</v>
      </c>
      <c r="P63" s="4"/>
      <c r="Q63" s="4"/>
    </row>
    <row r="64" spans="1:17" x14ac:dyDescent="0.25">
      <c r="A64" t="s">
        <v>635</v>
      </c>
      <c r="B64" s="1">
        <v>42613</v>
      </c>
      <c r="C64" s="1">
        <v>42636</v>
      </c>
      <c r="D64" t="s">
        <v>21</v>
      </c>
      <c r="E64" t="s">
        <v>47</v>
      </c>
      <c r="F64">
        <v>0</v>
      </c>
      <c r="G64">
        <v>100000</v>
      </c>
      <c r="H64">
        <v>0</v>
      </c>
      <c r="I64">
        <v>0</v>
      </c>
      <c r="J64">
        <v>0</v>
      </c>
      <c r="K64">
        <v>7.4999999999999997E-2</v>
      </c>
      <c r="L64" t="s">
        <v>23</v>
      </c>
      <c r="M64" s="4">
        <v>7500</v>
      </c>
      <c r="N64" s="2" t="str">
        <f>VLOOKUP(Tabla1[[#This Row],[nemo]],'Nemos y clasificaciones'!$A$2:$B$5000,2,FALSE)</f>
        <v>BANK OF AMERICA CORP</v>
      </c>
      <c r="O64" s="4" t="str">
        <f>VLOOKUP(Tabla1[[#This Row],[nemo]],'Nemos y clasificaciones'!$A$1:$C$3000,3,FALSE)</f>
        <v>Servicios financieros</v>
      </c>
      <c r="P64" s="4"/>
      <c r="Q64" s="4"/>
    </row>
    <row r="65" spans="1:17" x14ac:dyDescent="0.25">
      <c r="A65" t="s">
        <v>4907</v>
      </c>
      <c r="B65" s="1">
        <v>42522</v>
      </c>
      <c r="C65" s="1">
        <v>42545</v>
      </c>
      <c r="D65" t="s">
        <v>21</v>
      </c>
      <c r="E65" t="s">
        <v>47</v>
      </c>
      <c r="F65">
        <v>0</v>
      </c>
      <c r="G65">
        <v>100000</v>
      </c>
      <c r="H65">
        <v>0</v>
      </c>
      <c r="I65">
        <v>0</v>
      </c>
      <c r="J65">
        <v>0</v>
      </c>
      <c r="K65">
        <v>0.05</v>
      </c>
      <c r="L65" t="s">
        <v>23</v>
      </c>
      <c r="M65" s="4">
        <v>5000</v>
      </c>
      <c r="N65" s="2" t="str">
        <f>VLOOKUP(Tabla1[[#This Row],[nemo]],'Nemos y clasificaciones'!$A$2:$B$5000,2,FALSE)</f>
        <v>BANK OF AMERICA CORP</v>
      </c>
      <c r="O65" s="4" t="str">
        <f>VLOOKUP(Tabla1[[#This Row],[nemo]],'Nemos y clasificaciones'!$A$1:$C$3000,3,FALSE)</f>
        <v>Servicios financieros</v>
      </c>
      <c r="P65" s="4"/>
      <c r="Q65" s="4"/>
    </row>
    <row r="66" spans="1:17" x14ac:dyDescent="0.25">
      <c r="A66" t="s">
        <v>4907</v>
      </c>
      <c r="B66" s="1">
        <v>42431</v>
      </c>
      <c r="C66" s="1">
        <v>42457</v>
      </c>
      <c r="D66" t="s">
        <v>21</v>
      </c>
      <c r="E66" t="s">
        <v>47</v>
      </c>
      <c r="F66">
        <v>0</v>
      </c>
      <c r="G66">
        <v>100000</v>
      </c>
      <c r="H66">
        <v>0</v>
      </c>
      <c r="I66">
        <v>0</v>
      </c>
      <c r="J66">
        <v>0</v>
      </c>
      <c r="K66">
        <v>0.05</v>
      </c>
      <c r="L66" t="s">
        <v>23</v>
      </c>
      <c r="M66" s="4">
        <v>5000</v>
      </c>
      <c r="N66" s="2" t="str">
        <f>VLOOKUP(Tabla1[[#This Row],[nemo]],'Nemos y clasificaciones'!$A$2:$B$5000,2,FALSE)</f>
        <v>BANK OF AMERICA CORP</v>
      </c>
      <c r="O66" s="4" t="str">
        <f>VLOOKUP(Tabla1[[#This Row],[nemo]],'Nemos y clasificaciones'!$A$1:$C$3000,3,FALSE)</f>
        <v>Servicios financieros</v>
      </c>
      <c r="P66" s="4"/>
      <c r="Q66" s="4"/>
    </row>
    <row r="67" spans="1:17" x14ac:dyDescent="0.25">
      <c r="A67" t="s">
        <v>4907</v>
      </c>
      <c r="B67" s="1">
        <v>42340</v>
      </c>
      <c r="C67" s="1">
        <v>42362</v>
      </c>
      <c r="D67" t="s">
        <v>21</v>
      </c>
      <c r="E67" t="s">
        <v>47</v>
      </c>
      <c r="F67">
        <v>0</v>
      </c>
      <c r="G67">
        <v>100000</v>
      </c>
      <c r="H67">
        <v>0</v>
      </c>
      <c r="I67">
        <v>0</v>
      </c>
      <c r="J67">
        <v>0</v>
      </c>
      <c r="K67">
        <v>0.05</v>
      </c>
      <c r="L67" t="s">
        <v>23</v>
      </c>
      <c r="M67" s="4">
        <v>5000</v>
      </c>
      <c r="N67" s="2" t="str">
        <f>VLOOKUP(Tabla1[[#This Row],[nemo]],'Nemos y clasificaciones'!$A$2:$B$5000,2,FALSE)</f>
        <v>BANK OF AMERICA CORP</v>
      </c>
      <c r="O67" s="4" t="str">
        <f>VLOOKUP(Tabla1[[#This Row],[nemo]],'Nemos y clasificaciones'!$A$1:$C$3000,3,FALSE)</f>
        <v>Servicios financieros</v>
      </c>
      <c r="P67" s="4"/>
      <c r="Q67" s="4"/>
    </row>
    <row r="68" spans="1:17" x14ac:dyDescent="0.25">
      <c r="A68" t="s">
        <v>9452</v>
      </c>
      <c r="B68" s="1">
        <v>42875</v>
      </c>
      <c r="C68" s="1">
        <v>42881</v>
      </c>
      <c r="D68" t="s">
        <v>14</v>
      </c>
      <c r="E68" t="s">
        <v>1712</v>
      </c>
      <c r="F68">
        <v>0</v>
      </c>
      <c r="G68">
        <v>328015660</v>
      </c>
      <c r="H68">
        <v>0</v>
      </c>
      <c r="I68">
        <v>0</v>
      </c>
      <c r="J68">
        <v>0</v>
      </c>
      <c r="K68">
        <v>332</v>
      </c>
      <c r="L68" t="s">
        <v>19</v>
      </c>
      <c r="M68" s="2">
        <v>108901199120</v>
      </c>
      <c r="N68" s="2" t="str">
        <f>VLOOKUP(Tabla1[[#This Row],[nemo]],'Nemos y clasificaciones'!$A$2:$B$5000,2,FALSE)</f>
        <v>ADMINISTRADORA  DE FONDOS DE PENSIONES PROVIDA S.A.</v>
      </c>
      <c r="O68" s="2" t="str">
        <f>VLOOKUP(Tabla1[[#This Row],[nemo]],'Nemos y clasificaciones'!$A$1:$C$3000,3,FALSE)</f>
        <v>Servicios financieros</v>
      </c>
      <c r="P68" s="2"/>
      <c r="Q68" s="2"/>
    </row>
    <row r="69" spans="1:17" x14ac:dyDescent="0.25">
      <c r="A69" t="s">
        <v>11266</v>
      </c>
      <c r="B69" s="1">
        <v>42249</v>
      </c>
      <c r="C69" s="1">
        <v>42272</v>
      </c>
      <c r="D69" t="s">
        <v>21</v>
      </c>
      <c r="E69" t="s">
        <v>47</v>
      </c>
      <c r="F69">
        <v>0</v>
      </c>
      <c r="G69">
        <v>100000</v>
      </c>
      <c r="H69">
        <v>0</v>
      </c>
      <c r="I69">
        <v>0</v>
      </c>
      <c r="J69">
        <v>0</v>
      </c>
      <c r="K69">
        <v>0.05</v>
      </c>
      <c r="L69" t="s">
        <v>23</v>
      </c>
      <c r="M69" s="4">
        <v>5000</v>
      </c>
      <c r="N69" s="2" t="str">
        <f>VLOOKUP(Tabla1[[#This Row],[nemo]],'Nemos y clasificaciones'!$A$2:$B$5000,2,FALSE)</f>
        <v>BANK OF AMERICA CORP</v>
      </c>
      <c r="O69" s="4" t="str">
        <f>VLOOKUP(Tabla1[[#This Row],[nemo]],'Nemos y clasificaciones'!$A$1:$C$3000,3,FALSE)</f>
        <v>Servicios financieros</v>
      </c>
      <c r="P69" s="4"/>
      <c r="Q69" s="4"/>
    </row>
    <row r="70" spans="1:17" x14ac:dyDescent="0.25">
      <c r="A70" t="s">
        <v>10604</v>
      </c>
      <c r="B70" s="1">
        <v>42502</v>
      </c>
      <c r="C70" s="1">
        <v>42508</v>
      </c>
      <c r="D70" t="s">
        <v>14</v>
      </c>
      <c r="E70" t="s">
        <v>10605</v>
      </c>
      <c r="F70">
        <v>0</v>
      </c>
      <c r="G70">
        <v>6515939147</v>
      </c>
      <c r="H70">
        <v>0</v>
      </c>
      <c r="I70">
        <v>0</v>
      </c>
      <c r="J70">
        <v>0</v>
      </c>
      <c r="K70">
        <v>16.657</v>
      </c>
      <c r="L70" t="s">
        <v>54</v>
      </c>
      <c r="M70" s="2">
        <v>108535998371.57899</v>
      </c>
      <c r="N70" s="2" t="str">
        <f>VLOOKUP(Tabla1[[#This Row],[nemo]],'Nemos y clasificaciones'!$A$2:$B$5000,2,FALSE)</f>
        <v>WALMART CHILE S.A.</v>
      </c>
      <c r="O70" s="2" t="str">
        <f>VLOOKUP(Tabla1[[#This Row],[nemo]],'Nemos y clasificaciones'!$A$1:$C$3000,3,FALSE)</f>
        <v>Consumo</v>
      </c>
      <c r="P70" s="2"/>
      <c r="Q70" s="2"/>
    </row>
    <row r="71" spans="1:17" x14ac:dyDescent="0.25">
      <c r="A71" t="s">
        <v>4907</v>
      </c>
      <c r="B71" s="1">
        <v>42158</v>
      </c>
      <c r="C71" s="1">
        <v>42181</v>
      </c>
      <c r="D71" t="s">
        <v>21</v>
      </c>
      <c r="E71" t="s">
        <v>47</v>
      </c>
      <c r="F71">
        <v>0</v>
      </c>
      <c r="G71">
        <v>100000</v>
      </c>
      <c r="H71">
        <v>0</v>
      </c>
      <c r="I71">
        <v>0</v>
      </c>
      <c r="J71">
        <v>0</v>
      </c>
      <c r="K71">
        <v>0.05</v>
      </c>
      <c r="L71" t="s">
        <v>23</v>
      </c>
      <c r="M71" s="4">
        <v>5000</v>
      </c>
      <c r="N71" s="2" t="str">
        <f>VLOOKUP(Tabla1[[#This Row],[nemo]],'Nemos y clasificaciones'!$A$2:$B$5000,2,FALSE)</f>
        <v>BANK OF AMERICA CORP</v>
      </c>
      <c r="O71" s="4" t="str">
        <f>VLOOKUP(Tabla1[[#This Row],[nemo]],'Nemos y clasificaciones'!$A$1:$C$3000,3,FALSE)</f>
        <v>Servicios financieros</v>
      </c>
      <c r="P71" s="4"/>
      <c r="Q71" s="4"/>
    </row>
    <row r="72" spans="1:17" x14ac:dyDescent="0.25">
      <c r="A72" t="s">
        <v>2143</v>
      </c>
      <c r="B72" s="1">
        <v>44306</v>
      </c>
      <c r="C72" s="1">
        <v>44312</v>
      </c>
      <c r="D72" t="s">
        <v>14</v>
      </c>
      <c r="E72" t="s">
        <v>457</v>
      </c>
      <c r="F72">
        <v>0</v>
      </c>
      <c r="G72">
        <v>149448112</v>
      </c>
      <c r="H72">
        <v>0</v>
      </c>
      <c r="I72">
        <v>0</v>
      </c>
      <c r="J72">
        <v>0</v>
      </c>
      <c r="K72">
        <v>703.548</v>
      </c>
      <c r="L72" t="s">
        <v>19</v>
      </c>
      <c r="M72" s="2">
        <v>105143920301.37601</v>
      </c>
      <c r="N72" s="2" t="str">
        <f>VLOOKUP(Tabla1[[#This Row],[nemo]],'Nemos y clasificaciones'!$A$2:$B$5000,2,FALSE)</f>
        <v>CAP S.A.</v>
      </c>
      <c r="O72" s="2" t="str">
        <f>VLOOKUP(Tabla1[[#This Row],[nemo]],'Nemos y clasificaciones'!$A$1:$C$3000,3,FALSE)</f>
        <v>Minería</v>
      </c>
      <c r="P72" s="2"/>
      <c r="Q72" s="2"/>
    </row>
    <row r="73" spans="1:17" x14ac:dyDescent="0.25">
      <c r="A73" t="s">
        <v>4907</v>
      </c>
      <c r="B73" s="1">
        <v>42067</v>
      </c>
      <c r="C73" s="1">
        <v>42090</v>
      </c>
      <c r="D73" t="s">
        <v>21</v>
      </c>
      <c r="E73" t="s">
        <v>47</v>
      </c>
      <c r="F73">
        <v>0</v>
      </c>
      <c r="G73">
        <v>100000</v>
      </c>
      <c r="H73">
        <v>0</v>
      </c>
      <c r="I73">
        <v>0</v>
      </c>
      <c r="J73">
        <v>0</v>
      </c>
      <c r="K73">
        <v>0.05</v>
      </c>
      <c r="L73" t="s">
        <v>23</v>
      </c>
      <c r="M73" s="4">
        <v>5000</v>
      </c>
      <c r="N73" s="2" t="str">
        <f>VLOOKUP(Tabla1[[#This Row],[nemo]],'Nemos y clasificaciones'!$A$2:$B$5000,2,FALSE)</f>
        <v>BANK OF AMERICA CORP</v>
      </c>
      <c r="O73" s="4" t="str">
        <f>VLOOKUP(Tabla1[[#This Row],[nemo]],'Nemos y clasificaciones'!$A$1:$C$3000,3,FALSE)</f>
        <v>Servicios financieros</v>
      </c>
      <c r="P73" s="4"/>
      <c r="Q73" s="4"/>
    </row>
    <row r="74" spans="1:17" x14ac:dyDescent="0.25">
      <c r="A74" t="s">
        <v>8796</v>
      </c>
      <c r="B74" s="1">
        <v>43087</v>
      </c>
      <c r="C74" s="1">
        <v>43091</v>
      </c>
      <c r="D74" t="s">
        <v>21</v>
      </c>
      <c r="E74" t="s">
        <v>2851</v>
      </c>
      <c r="F74">
        <v>0</v>
      </c>
      <c r="G74">
        <v>100000</v>
      </c>
      <c r="H74">
        <v>0</v>
      </c>
      <c r="I74">
        <v>0</v>
      </c>
      <c r="J74">
        <v>0</v>
      </c>
      <c r="K74">
        <v>0.68300000000000005</v>
      </c>
      <c r="L74" t="s">
        <v>23</v>
      </c>
      <c r="M74" s="3">
        <v>68300</v>
      </c>
      <c r="N74" s="2" t="str">
        <f>VLOOKUP(Tabla1[[#This Row],[nemo]],'Nemos y clasificaciones'!$A$2:$B$5000,2,FALSE)</f>
        <v>VANECK BIOTECH ETF</v>
      </c>
      <c r="O74" s="3" t="str">
        <f>VLOOKUP(Tabla1[[#This Row],[nemo]],'Nemos y clasificaciones'!$A$1:$C$3000,3,FALSE)</f>
        <v>ETF</v>
      </c>
      <c r="P74" s="3"/>
      <c r="Q74" s="3"/>
    </row>
    <row r="75" spans="1:17" x14ac:dyDescent="0.25">
      <c r="A75" t="s">
        <v>2850</v>
      </c>
      <c r="B75" s="1">
        <v>44186</v>
      </c>
      <c r="C75" s="1">
        <v>44193</v>
      </c>
      <c r="D75" t="s">
        <v>21</v>
      </c>
      <c r="E75" t="s">
        <v>2851</v>
      </c>
      <c r="F75">
        <v>0</v>
      </c>
      <c r="G75">
        <v>100000</v>
      </c>
      <c r="H75">
        <v>0</v>
      </c>
      <c r="I75">
        <v>0</v>
      </c>
      <c r="J75">
        <v>0</v>
      </c>
      <c r="K75">
        <v>0.60799999999999998</v>
      </c>
      <c r="L75" t="s">
        <v>23</v>
      </c>
      <c r="M75" s="3">
        <v>60800</v>
      </c>
      <c r="N75" s="2" t="str">
        <f>VLOOKUP(Tabla1[[#This Row],[nemo]],'Nemos y clasificaciones'!$A$2:$B$5000,2,FALSE)</f>
        <v>VANECK BIOTECH ETF</v>
      </c>
      <c r="O75" s="3" t="str">
        <f>VLOOKUP(Tabla1[[#This Row],[nemo]],'Nemos y clasificaciones'!$A$1:$C$3000,3,FALSE)</f>
        <v>ETF</v>
      </c>
      <c r="P75" s="3"/>
      <c r="Q75" s="3"/>
    </row>
    <row r="76" spans="1:17" x14ac:dyDescent="0.25">
      <c r="A76" t="s">
        <v>5065</v>
      </c>
      <c r="B76" s="1">
        <v>43822</v>
      </c>
      <c r="C76" s="1">
        <v>43829</v>
      </c>
      <c r="D76" t="s">
        <v>21</v>
      </c>
      <c r="E76" t="s">
        <v>2851</v>
      </c>
      <c r="F76">
        <v>0</v>
      </c>
      <c r="G76">
        <v>100000</v>
      </c>
      <c r="H76">
        <v>0</v>
      </c>
      <c r="I76">
        <v>0</v>
      </c>
      <c r="J76">
        <v>0</v>
      </c>
      <c r="K76">
        <v>0.47199999999999998</v>
      </c>
      <c r="L76" t="s">
        <v>23</v>
      </c>
      <c r="M76" s="3">
        <v>47200</v>
      </c>
      <c r="N76" s="2" t="str">
        <f>VLOOKUP(Tabla1[[#This Row],[nemo]],'Nemos y clasificaciones'!$A$2:$B$5000,2,FALSE)</f>
        <v>VANECK BIOTECH ETF</v>
      </c>
      <c r="O76" s="3" t="str">
        <f>VLOOKUP(Tabla1[[#This Row],[nemo]],'Nemos y clasificaciones'!$A$1:$C$3000,3,FALSE)</f>
        <v>ETF</v>
      </c>
      <c r="P76" s="3"/>
      <c r="Q76" s="3"/>
    </row>
    <row r="77" spans="1:17" x14ac:dyDescent="0.25">
      <c r="A77" t="s">
        <v>7035</v>
      </c>
      <c r="B77" s="1">
        <v>42359</v>
      </c>
      <c r="C77" s="1">
        <v>42366</v>
      </c>
      <c r="D77" t="s">
        <v>21</v>
      </c>
      <c r="E77" t="s">
        <v>2851</v>
      </c>
      <c r="F77">
        <v>0</v>
      </c>
      <c r="G77">
        <v>100000</v>
      </c>
      <c r="H77">
        <v>0</v>
      </c>
      <c r="I77">
        <v>0</v>
      </c>
      <c r="J77">
        <v>0</v>
      </c>
      <c r="K77">
        <v>0.33700000000000002</v>
      </c>
      <c r="L77" t="s">
        <v>23</v>
      </c>
      <c r="M77" s="3">
        <v>33700</v>
      </c>
      <c r="N77" s="2" t="str">
        <f>VLOOKUP(Tabla1[[#This Row],[nemo]],'Nemos y clasificaciones'!$A$2:$B$5000,2,FALSE)</f>
        <v>VANECK BIOTECH ETF</v>
      </c>
      <c r="O77" s="3" t="str">
        <f>VLOOKUP(Tabla1[[#This Row],[nemo]],'Nemos y clasificaciones'!$A$1:$C$3000,3,FALSE)</f>
        <v>ETF</v>
      </c>
      <c r="P77" s="3"/>
      <c r="Q77" s="3"/>
    </row>
    <row r="78" spans="1:17" x14ac:dyDescent="0.25">
      <c r="A78" t="s">
        <v>10088</v>
      </c>
      <c r="B78" s="1">
        <v>42723</v>
      </c>
      <c r="C78" s="1">
        <v>42727</v>
      </c>
      <c r="D78" t="s">
        <v>21</v>
      </c>
      <c r="E78" t="s">
        <v>2851</v>
      </c>
      <c r="F78">
        <v>0</v>
      </c>
      <c r="G78">
        <v>100000</v>
      </c>
      <c r="H78">
        <v>0</v>
      </c>
      <c r="I78">
        <v>0</v>
      </c>
      <c r="J78">
        <v>0</v>
      </c>
      <c r="K78">
        <v>0.32700000000000001</v>
      </c>
      <c r="L78" t="s">
        <v>23</v>
      </c>
      <c r="M78" s="3">
        <v>32700</v>
      </c>
      <c r="N78" s="2" t="str">
        <f>VLOOKUP(Tabla1[[#This Row],[nemo]],'Nemos y clasificaciones'!$A$2:$B$5000,2,FALSE)</f>
        <v>VANECK BIOTECH ETF</v>
      </c>
      <c r="O78" s="3" t="str">
        <f>VLOOKUP(Tabla1[[#This Row],[nemo]],'Nemos y clasificaciones'!$A$1:$C$3000,3,FALSE)</f>
        <v>ETF</v>
      </c>
      <c r="P78" s="3"/>
      <c r="Q78" s="3"/>
    </row>
    <row r="79" spans="1:17" x14ac:dyDescent="0.25">
      <c r="A79" t="s">
        <v>7046</v>
      </c>
      <c r="B79" s="1">
        <v>43454</v>
      </c>
      <c r="C79" s="1">
        <v>43461</v>
      </c>
      <c r="D79" t="s">
        <v>21</v>
      </c>
      <c r="E79" t="s">
        <v>2851</v>
      </c>
      <c r="F79">
        <v>0</v>
      </c>
      <c r="G79">
        <v>100000</v>
      </c>
      <c r="H79">
        <v>0</v>
      </c>
      <c r="I79">
        <v>0</v>
      </c>
      <c r="J79">
        <v>0</v>
      </c>
      <c r="K79">
        <v>6.0000000000000001E-3</v>
      </c>
      <c r="L79" t="s">
        <v>23</v>
      </c>
      <c r="M79" s="3">
        <v>600</v>
      </c>
      <c r="N79" s="2" t="str">
        <f>VLOOKUP(Tabla1[[#This Row],[nemo]],'Nemos y clasificaciones'!$A$2:$B$5000,2,FALSE)</f>
        <v>VANECK BIOTECH ETF</v>
      </c>
      <c r="O79" s="3" t="str">
        <f>VLOOKUP(Tabla1[[#This Row],[nemo]],'Nemos y clasificaciones'!$A$1:$C$3000,3,FALSE)</f>
        <v>ETF</v>
      </c>
      <c r="P79" s="3"/>
      <c r="Q79" s="3"/>
    </row>
    <row r="80" spans="1:17" x14ac:dyDescent="0.25">
      <c r="A80" t="s">
        <v>7569</v>
      </c>
      <c r="B80" s="1">
        <v>43335</v>
      </c>
      <c r="C80" s="1">
        <v>43341</v>
      </c>
      <c r="D80" t="s">
        <v>14</v>
      </c>
      <c r="E80" t="s">
        <v>7570</v>
      </c>
      <c r="F80">
        <v>0</v>
      </c>
      <c r="G80">
        <v>393422027</v>
      </c>
      <c r="H80">
        <v>0</v>
      </c>
      <c r="I80">
        <v>0</v>
      </c>
      <c r="J80">
        <v>0</v>
      </c>
      <c r="K80">
        <v>269.18200000000002</v>
      </c>
      <c r="L80" t="s">
        <v>19</v>
      </c>
      <c r="M80" s="2">
        <v>105902128071.914</v>
      </c>
      <c r="N80" s="2" t="str">
        <f>VLOOKUP(Tabla1[[#This Row],[nemo]],'Nemos y clasificaciones'!$A$2:$B$5000,2,FALSE)</f>
        <v>BANCO BILBAO VIZCAYA ARGENTARIA CHILE</v>
      </c>
      <c r="O80" s="2" t="str">
        <f>VLOOKUP(Tabla1[[#This Row],[nemo]],'Nemos y clasificaciones'!$A$1:$C$3000,3,FALSE)</f>
        <v>Servicios financieros</v>
      </c>
      <c r="P80" s="2"/>
      <c r="Q80" s="2"/>
    </row>
    <row r="81" spans="1:17" x14ac:dyDescent="0.25">
      <c r="A81" t="s">
        <v>8530</v>
      </c>
      <c r="B81" s="1">
        <v>43174</v>
      </c>
      <c r="C81" s="1">
        <v>43180</v>
      </c>
      <c r="D81" t="s">
        <v>14</v>
      </c>
      <c r="E81" t="s">
        <v>7570</v>
      </c>
      <c r="F81">
        <v>0</v>
      </c>
      <c r="G81">
        <v>393422027</v>
      </c>
      <c r="H81">
        <v>0</v>
      </c>
      <c r="I81">
        <v>0</v>
      </c>
      <c r="J81">
        <v>0</v>
      </c>
      <c r="K81">
        <v>76.849999999999994</v>
      </c>
      <c r="L81" t="s">
        <v>54</v>
      </c>
      <c r="M81" s="2">
        <v>30234482774.950001</v>
      </c>
      <c r="N81" s="2" t="str">
        <f>VLOOKUP(Tabla1[[#This Row],[nemo]],'Nemos y clasificaciones'!$A$2:$B$5000,2,FALSE)</f>
        <v>BANCO BILBAO VIZCAYA ARGENTARIA CHILE</v>
      </c>
      <c r="O81" s="2" t="str">
        <f>VLOOKUP(Tabla1[[#This Row],[nemo]],'Nemos y clasificaciones'!$A$1:$C$3000,3,FALSE)</f>
        <v>Servicios financieros</v>
      </c>
      <c r="P81" s="2"/>
      <c r="Q81" s="2"/>
    </row>
    <row r="82" spans="1:17" x14ac:dyDescent="0.25">
      <c r="A82" t="s">
        <v>10841</v>
      </c>
      <c r="B82" s="1">
        <v>42452</v>
      </c>
      <c r="C82" s="1">
        <v>42460</v>
      </c>
      <c r="D82" t="s">
        <v>14</v>
      </c>
      <c r="E82" t="s">
        <v>7570</v>
      </c>
      <c r="F82">
        <v>0</v>
      </c>
      <c r="G82">
        <v>393422027</v>
      </c>
      <c r="H82">
        <v>0</v>
      </c>
      <c r="I82">
        <v>0</v>
      </c>
      <c r="J82">
        <v>0</v>
      </c>
      <c r="K82">
        <v>64.569999999999993</v>
      </c>
      <c r="L82" t="s">
        <v>54</v>
      </c>
      <c r="M82" s="2">
        <v>25403260283.389999</v>
      </c>
      <c r="N82" s="2" t="str">
        <f>VLOOKUP(Tabla1[[#This Row],[nemo]],'Nemos y clasificaciones'!$A$2:$B$5000,2,FALSE)</f>
        <v>BANCO BILBAO VIZCAYA ARGENTARIA CHILE</v>
      </c>
      <c r="O82" s="2" t="str">
        <f>VLOOKUP(Tabla1[[#This Row],[nemo]],'Nemos y clasificaciones'!$A$1:$C$3000,3,FALSE)</f>
        <v>Servicios financieros</v>
      </c>
      <c r="P82" s="2"/>
      <c r="Q82" s="2"/>
    </row>
    <row r="83" spans="1:17" x14ac:dyDescent="0.25">
      <c r="A83" t="s">
        <v>9859</v>
      </c>
      <c r="B83" s="1">
        <v>42810</v>
      </c>
      <c r="C83" s="1">
        <v>42816</v>
      </c>
      <c r="D83" t="s">
        <v>14</v>
      </c>
      <c r="E83" t="s">
        <v>7570</v>
      </c>
      <c r="F83">
        <v>0</v>
      </c>
      <c r="G83">
        <v>393422027</v>
      </c>
      <c r="H83">
        <v>0</v>
      </c>
      <c r="I83">
        <v>0</v>
      </c>
      <c r="J83">
        <v>0</v>
      </c>
      <c r="K83">
        <v>58.32</v>
      </c>
      <c r="L83" t="s">
        <v>54</v>
      </c>
      <c r="M83" s="2">
        <v>22944372614.639999</v>
      </c>
      <c r="N83" s="2" t="str">
        <f>VLOOKUP(Tabla1[[#This Row],[nemo]],'Nemos y clasificaciones'!$A$2:$B$5000,2,FALSE)</f>
        <v>BANCO BILBAO VIZCAYA ARGENTARIA CHILE</v>
      </c>
      <c r="O83" s="2" t="str">
        <f>VLOOKUP(Tabla1[[#This Row],[nemo]],'Nemos y clasificaciones'!$A$1:$C$3000,3,FALSE)</f>
        <v>Servicios financieros</v>
      </c>
      <c r="P83" s="2"/>
      <c r="Q83" s="2"/>
    </row>
    <row r="84" spans="1:17" x14ac:dyDescent="0.25">
      <c r="A84" t="s">
        <v>9681</v>
      </c>
      <c r="B84" s="1">
        <v>42857</v>
      </c>
      <c r="C84" s="1">
        <v>42863</v>
      </c>
      <c r="D84" t="s">
        <v>14</v>
      </c>
      <c r="E84" t="s">
        <v>1658</v>
      </c>
      <c r="F84">
        <v>0</v>
      </c>
      <c r="G84">
        <v>8400318891</v>
      </c>
      <c r="H84">
        <v>0</v>
      </c>
      <c r="I84">
        <v>0</v>
      </c>
      <c r="J84">
        <v>0</v>
      </c>
      <c r="K84">
        <v>11.627000000000001</v>
      </c>
      <c r="L84" t="s">
        <v>54</v>
      </c>
      <c r="M84" s="2">
        <v>97670507745.656998</v>
      </c>
      <c r="N84" s="2" t="str">
        <f>VLOOKUP(Tabla1[[#This Row],[nemo]],'Nemos y clasificaciones'!$A$2:$B$5000,2,FALSE)</f>
        <v>AES Gener SA (AESANDES)</v>
      </c>
      <c r="O84" s="2" t="str">
        <f>VLOOKUP(Tabla1[[#This Row],[nemo]],'Nemos y clasificaciones'!$A$1:$C$3000,3,FALSE)</f>
        <v>Eléctrico</v>
      </c>
      <c r="P84" s="2"/>
      <c r="Q84" s="2"/>
    </row>
    <row r="85" spans="1:17" x14ac:dyDescent="0.25">
      <c r="A85" t="s">
        <v>11912</v>
      </c>
      <c r="B85" s="1">
        <v>42082</v>
      </c>
      <c r="C85" s="1">
        <v>42088</v>
      </c>
      <c r="D85" t="s">
        <v>14</v>
      </c>
      <c r="E85" t="s">
        <v>7570</v>
      </c>
      <c r="F85">
        <v>0</v>
      </c>
      <c r="G85">
        <v>393422027</v>
      </c>
      <c r="H85">
        <v>0</v>
      </c>
      <c r="I85">
        <v>0</v>
      </c>
      <c r="J85">
        <v>0</v>
      </c>
      <c r="K85">
        <v>53.2</v>
      </c>
      <c r="L85" t="s">
        <v>54</v>
      </c>
      <c r="M85" s="2">
        <v>20930051836.400002</v>
      </c>
      <c r="N85" s="2" t="str">
        <f>VLOOKUP(Tabla1[[#This Row],[nemo]],'Nemos y clasificaciones'!$A$2:$B$5000,2,FALSE)</f>
        <v>BANCO BILBAO VIZCAYA ARGENTARIA CHILE</v>
      </c>
      <c r="O85" s="2" t="str">
        <f>VLOOKUP(Tabla1[[#This Row],[nemo]],'Nemos y clasificaciones'!$A$1:$C$3000,3,FALSE)</f>
        <v>Servicios financieros</v>
      </c>
      <c r="P85" s="2"/>
      <c r="Q85" s="2"/>
    </row>
    <row r="86" spans="1:17" x14ac:dyDescent="0.25">
      <c r="A86" t="s">
        <v>4652</v>
      </c>
      <c r="B86" s="1">
        <v>43923</v>
      </c>
      <c r="C86" s="1">
        <v>43929</v>
      </c>
      <c r="D86" t="s">
        <v>14</v>
      </c>
      <c r="E86" t="s">
        <v>2316</v>
      </c>
      <c r="F86">
        <v>0</v>
      </c>
      <c r="G86">
        <v>141616409</v>
      </c>
      <c r="H86">
        <v>0</v>
      </c>
      <c r="I86">
        <v>0</v>
      </c>
      <c r="J86">
        <v>0</v>
      </c>
      <c r="K86">
        <v>1000</v>
      </c>
      <c r="L86" t="s">
        <v>19</v>
      </c>
      <c r="M86" s="2">
        <v>141616409000</v>
      </c>
      <c r="N86" s="2" t="str">
        <f>VLOOKUP(Tabla1[[#This Row],[nemo]],'Nemos y clasificaciones'!$A$2:$B$5000,2,FALSE)</f>
        <v>BANCO DE CREDITO E INVERSIONES</v>
      </c>
      <c r="O86" s="2" t="str">
        <f>VLOOKUP(Tabla1[[#This Row],[nemo]],'Nemos y clasificaciones'!$A$1:$C$3000,3,FALSE)</f>
        <v>Servicios financieros</v>
      </c>
      <c r="P86" s="2"/>
      <c r="Q86" s="2"/>
    </row>
    <row r="87" spans="1:17" x14ac:dyDescent="0.25">
      <c r="A87" t="s">
        <v>4652</v>
      </c>
      <c r="B87" s="1">
        <v>43552</v>
      </c>
      <c r="C87" s="1">
        <v>43558</v>
      </c>
      <c r="D87" t="s">
        <v>14</v>
      </c>
      <c r="E87" t="s">
        <v>2316</v>
      </c>
      <c r="F87">
        <v>0</v>
      </c>
      <c r="G87">
        <v>135628653</v>
      </c>
      <c r="H87">
        <v>0</v>
      </c>
      <c r="I87">
        <v>0</v>
      </c>
      <c r="J87">
        <v>0</v>
      </c>
      <c r="K87">
        <v>1000</v>
      </c>
      <c r="L87" t="s">
        <v>19</v>
      </c>
      <c r="M87" s="2">
        <v>135628653000</v>
      </c>
      <c r="N87" s="2" t="str">
        <f>VLOOKUP(Tabla1[[#This Row],[nemo]],'Nemos y clasificaciones'!$A$2:$B$5000,2,FALSE)</f>
        <v>BANCO DE CREDITO E INVERSIONES</v>
      </c>
      <c r="O87" s="2" t="str">
        <f>VLOOKUP(Tabla1[[#This Row],[nemo]],'Nemos y clasificaciones'!$A$1:$C$3000,3,FALSE)</f>
        <v>Servicios financieros</v>
      </c>
      <c r="P87" s="2"/>
      <c r="Q87" s="2"/>
    </row>
    <row r="88" spans="1:17" x14ac:dyDescent="0.25">
      <c r="A88" t="s">
        <v>9626</v>
      </c>
      <c r="B88" s="1">
        <v>42860</v>
      </c>
      <c r="C88" s="1">
        <v>42866</v>
      </c>
      <c r="D88" t="s">
        <v>14</v>
      </c>
      <c r="E88" t="s">
        <v>1927</v>
      </c>
      <c r="F88">
        <v>0</v>
      </c>
      <c r="G88">
        <v>1299853848</v>
      </c>
      <c r="H88">
        <v>0</v>
      </c>
      <c r="I88">
        <v>0</v>
      </c>
      <c r="J88">
        <v>0</v>
      </c>
      <c r="K88">
        <v>71.971000000000004</v>
      </c>
      <c r="L88" t="s">
        <v>54</v>
      </c>
      <c r="M88" s="2">
        <v>93551781294.408005</v>
      </c>
      <c r="N88" s="2" t="str">
        <f>VLOOKUP(Tabla1[[#This Row],[nemo]],'Nemos y clasificaciones'!$A$2:$B$5000,2,FALSE)</f>
        <v>EMPRESAS COPEC S.A.</v>
      </c>
      <c r="O88" s="2" t="str">
        <f>VLOOKUP(Tabla1[[#This Row],[nemo]],'Nemos y clasificaciones'!$A$1:$C$3000,3,FALSE)</f>
        <v>Conglomerados</v>
      </c>
      <c r="P88" s="2"/>
      <c r="Q88" s="2"/>
    </row>
    <row r="89" spans="1:17" x14ac:dyDescent="0.25">
      <c r="A89" t="s">
        <v>10687</v>
      </c>
      <c r="B89" s="1">
        <v>42494</v>
      </c>
      <c r="C89" s="1">
        <v>42500</v>
      </c>
      <c r="D89" t="s">
        <v>14</v>
      </c>
      <c r="E89" t="s">
        <v>1929</v>
      </c>
      <c r="F89">
        <v>0</v>
      </c>
      <c r="G89">
        <v>2434465103</v>
      </c>
      <c r="H89">
        <v>0</v>
      </c>
      <c r="I89">
        <v>0</v>
      </c>
      <c r="J89">
        <v>0</v>
      </c>
      <c r="K89">
        <v>38.170999999999999</v>
      </c>
      <c r="L89" t="s">
        <v>54</v>
      </c>
      <c r="M89" s="2">
        <v>92925967446.613007</v>
      </c>
      <c r="N89" s="2" t="str">
        <f>VLOOKUP(Tabla1[[#This Row],[nemo]],'Nemos y clasificaciones'!$A$2:$B$5000,2,FALSE)</f>
        <v>FALABELLA S.A.</v>
      </c>
      <c r="O89" s="2" t="str">
        <f>VLOOKUP(Tabla1[[#This Row],[nemo]],'Nemos y clasificaciones'!$A$1:$C$3000,3,FALSE)</f>
        <v>Consumo</v>
      </c>
      <c r="P89" s="2"/>
      <c r="Q89" s="2"/>
    </row>
    <row r="90" spans="1:17" x14ac:dyDescent="0.25">
      <c r="A90" t="s">
        <v>8518</v>
      </c>
      <c r="B90" s="1">
        <v>43180</v>
      </c>
      <c r="C90" s="1">
        <v>43186</v>
      </c>
      <c r="D90" t="s">
        <v>14</v>
      </c>
      <c r="E90" t="s">
        <v>2316</v>
      </c>
      <c r="F90">
        <v>0</v>
      </c>
      <c r="G90">
        <v>124944872</v>
      </c>
      <c r="H90">
        <v>0</v>
      </c>
      <c r="I90">
        <v>0</v>
      </c>
      <c r="J90">
        <v>0</v>
      </c>
      <c r="K90">
        <v>1050</v>
      </c>
      <c r="L90" t="s">
        <v>19</v>
      </c>
      <c r="M90" s="2">
        <v>131192115600</v>
      </c>
      <c r="N90" s="2" t="str">
        <f>VLOOKUP(Tabla1[[#This Row],[nemo]],'Nemos y clasificaciones'!$A$2:$B$5000,2,FALSE)</f>
        <v>BANCO DE CREDITO E INVERSIONES</v>
      </c>
      <c r="O90" s="2" t="str">
        <f>VLOOKUP(Tabla1[[#This Row],[nemo]],'Nemos y clasificaciones'!$A$1:$C$3000,3,FALSE)</f>
        <v>Servicios financieros</v>
      </c>
      <c r="P90" s="2"/>
      <c r="Q90" s="2"/>
    </row>
    <row r="91" spans="1:17" x14ac:dyDescent="0.25">
      <c r="A91" t="s">
        <v>4652</v>
      </c>
      <c r="B91" s="1">
        <v>42816</v>
      </c>
      <c r="C91" s="1">
        <v>42822</v>
      </c>
      <c r="D91" t="s">
        <v>14</v>
      </c>
      <c r="E91" t="s">
        <v>2316</v>
      </c>
      <c r="F91">
        <v>0</v>
      </c>
      <c r="G91">
        <v>123564219</v>
      </c>
      <c r="H91">
        <v>0</v>
      </c>
      <c r="I91">
        <v>0</v>
      </c>
      <c r="J91">
        <v>0</v>
      </c>
      <c r="K91">
        <v>1000</v>
      </c>
      <c r="L91" t="s">
        <v>19</v>
      </c>
      <c r="M91" s="2">
        <v>123564219000</v>
      </c>
      <c r="N91" s="2" t="str">
        <f>VLOOKUP(Tabla1[[#This Row],[nemo]],'Nemos y clasificaciones'!$A$2:$B$5000,2,FALSE)</f>
        <v>BANCO DE CREDITO E INVERSIONES</v>
      </c>
      <c r="O91" s="2" t="str">
        <f>VLOOKUP(Tabla1[[#This Row],[nemo]],'Nemos y clasificaciones'!$A$1:$C$3000,3,FALSE)</f>
        <v>Servicios financieros</v>
      </c>
      <c r="P91" s="2"/>
      <c r="Q91" s="2"/>
    </row>
    <row r="92" spans="1:17" x14ac:dyDescent="0.25">
      <c r="A92" t="s">
        <v>4652</v>
      </c>
      <c r="B92" s="1">
        <v>42445</v>
      </c>
      <c r="C92" s="1">
        <v>42451</v>
      </c>
      <c r="D92" t="s">
        <v>14</v>
      </c>
      <c r="E92" t="s">
        <v>2316</v>
      </c>
      <c r="F92">
        <v>0</v>
      </c>
      <c r="G92">
        <v>110806999</v>
      </c>
      <c r="H92">
        <v>0</v>
      </c>
      <c r="I92">
        <v>0</v>
      </c>
      <c r="J92">
        <v>0</v>
      </c>
      <c r="K92">
        <v>1000</v>
      </c>
      <c r="L92" t="s">
        <v>19</v>
      </c>
      <c r="M92" s="2">
        <v>110806999000</v>
      </c>
      <c r="N92" s="2" t="str">
        <f>VLOOKUP(Tabla1[[#This Row],[nemo]],'Nemos y clasificaciones'!$A$2:$B$5000,2,FALSE)</f>
        <v>BANCO DE CREDITO E INVERSIONES</v>
      </c>
      <c r="O92" s="2" t="str">
        <f>VLOOKUP(Tabla1[[#This Row],[nemo]],'Nemos y clasificaciones'!$A$1:$C$3000,3,FALSE)</f>
        <v>Servicios financieros</v>
      </c>
      <c r="P92" s="2"/>
      <c r="Q92" s="2"/>
    </row>
    <row r="93" spans="1:17" x14ac:dyDescent="0.25">
      <c r="A93" t="s">
        <v>10650</v>
      </c>
      <c r="B93" s="1">
        <v>42496</v>
      </c>
      <c r="C93" s="1">
        <v>42502</v>
      </c>
      <c r="D93" t="s">
        <v>14</v>
      </c>
      <c r="E93" t="s">
        <v>1927</v>
      </c>
      <c r="F93">
        <v>0</v>
      </c>
      <c r="G93">
        <v>1299853848</v>
      </c>
      <c r="H93">
        <v>0</v>
      </c>
      <c r="I93">
        <v>0</v>
      </c>
      <c r="J93">
        <v>0</v>
      </c>
      <c r="K93">
        <v>70.396000000000001</v>
      </c>
      <c r="L93" t="s">
        <v>54</v>
      </c>
      <c r="M93" s="2">
        <v>91504511483.807999</v>
      </c>
      <c r="N93" s="2" t="str">
        <f>VLOOKUP(Tabla1[[#This Row],[nemo]],'Nemos y clasificaciones'!$A$2:$B$5000,2,FALSE)</f>
        <v>EMPRESAS COPEC S.A.</v>
      </c>
      <c r="O93" s="2" t="str">
        <f>VLOOKUP(Tabla1[[#This Row],[nemo]],'Nemos y clasificaciones'!$A$1:$C$3000,3,FALSE)</f>
        <v>Conglomerados</v>
      </c>
      <c r="P93" s="2"/>
      <c r="Q93" s="2"/>
    </row>
    <row r="94" spans="1:17" x14ac:dyDescent="0.25">
      <c r="A94" t="s">
        <v>8101</v>
      </c>
      <c r="B94" s="1">
        <v>43237</v>
      </c>
      <c r="C94" s="1">
        <v>43244</v>
      </c>
      <c r="D94" t="s">
        <v>14</v>
      </c>
      <c r="E94" t="s">
        <v>1872</v>
      </c>
      <c r="F94">
        <v>0</v>
      </c>
      <c r="G94">
        <v>5811031417</v>
      </c>
      <c r="H94">
        <v>0</v>
      </c>
      <c r="I94">
        <v>0</v>
      </c>
      <c r="J94">
        <v>0</v>
      </c>
      <c r="K94">
        <v>15.638999999999999</v>
      </c>
      <c r="L94" t="s">
        <v>54</v>
      </c>
      <c r="M94" s="2">
        <v>90878720330.462997</v>
      </c>
      <c r="N94" s="2" t="str">
        <f>VLOOKUP(Tabla1[[#This Row],[nemo]],'Nemos y clasificaciones'!$A$2:$B$5000,2,FALSE)</f>
        <v>AGUAS ANDINAS S.A.</v>
      </c>
      <c r="O94" s="2" t="str">
        <f>VLOOKUP(Tabla1[[#This Row],[nemo]],'Nemos y clasificaciones'!$A$1:$C$3000,3,FALSE)</f>
        <v>Servicios sanitarios y gas</v>
      </c>
      <c r="P94" s="2"/>
      <c r="Q94" s="2"/>
    </row>
    <row r="95" spans="1:17" x14ac:dyDescent="0.25">
      <c r="A95" t="s">
        <v>4652</v>
      </c>
      <c r="B95" s="1">
        <v>42081</v>
      </c>
      <c r="C95" s="1">
        <v>42087</v>
      </c>
      <c r="D95" t="s">
        <v>14</v>
      </c>
      <c r="E95" t="s">
        <v>2316</v>
      </c>
      <c r="F95">
        <v>0</v>
      </c>
      <c r="G95">
        <v>108701164</v>
      </c>
      <c r="H95">
        <v>0</v>
      </c>
      <c r="I95">
        <v>0</v>
      </c>
      <c r="J95">
        <v>0</v>
      </c>
      <c r="K95">
        <v>1000</v>
      </c>
      <c r="L95" t="s">
        <v>19</v>
      </c>
      <c r="M95" s="2">
        <v>108701164000</v>
      </c>
      <c r="N95" s="2" t="str">
        <f>VLOOKUP(Tabla1[[#This Row],[nemo]],'Nemos y clasificaciones'!$A$2:$B$5000,2,FALSE)</f>
        <v>BANCO DE CREDITO E INVERSIONES</v>
      </c>
      <c r="O95" s="2" t="str">
        <f>VLOOKUP(Tabla1[[#This Row],[nemo]],'Nemos y clasificaciones'!$A$1:$C$3000,3,FALSE)</f>
        <v>Servicios financieros</v>
      </c>
      <c r="P95" s="2"/>
      <c r="Q95" s="2"/>
    </row>
    <row r="96" spans="1:17" x14ac:dyDescent="0.25">
      <c r="A96" t="s">
        <v>2315</v>
      </c>
      <c r="B96" s="1">
        <v>44284</v>
      </c>
      <c r="C96" s="1">
        <v>44292</v>
      </c>
      <c r="D96" t="s">
        <v>14</v>
      </c>
      <c r="E96" t="s">
        <v>2316</v>
      </c>
      <c r="F96">
        <v>0</v>
      </c>
      <c r="G96">
        <v>148767940</v>
      </c>
      <c r="H96">
        <v>0</v>
      </c>
      <c r="I96">
        <v>0</v>
      </c>
      <c r="J96">
        <v>0</v>
      </c>
      <c r="K96">
        <v>700</v>
      </c>
      <c r="L96" t="s">
        <v>19</v>
      </c>
      <c r="M96" s="2">
        <v>104137558000</v>
      </c>
      <c r="N96" s="2" t="str">
        <f>VLOOKUP(Tabla1[[#This Row],[nemo]],'Nemos y clasificaciones'!$A$2:$B$5000,2,FALSE)</f>
        <v>BANCO DE CREDITO E INVERSIONES</v>
      </c>
      <c r="O96" s="2" t="str">
        <f>VLOOKUP(Tabla1[[#This Row],[nemo]],'Nemos y clasificaciones'!$A$1:$C$3000,3,FALSE)</f>
        <v>Servicios financieros</v>
      </c>
      <c r="P96" s="2"/>
      <c r="Q96" s="2"/>
    </row>
    <row r="97" spans="1:17" x14ac:dyDescent="0.25">
      <c r="A97" t="s">
        <v>8276</v>
      </c>
      <c r="B97" s="1">
        <v>43222</v>
      </c>
      <c r="C97" s="1">
        <v>43228</v>
      </c>
      <c r="D97" t="s">
        <v>14</v>
      </c>
      <c r="E97" t="s">
        <v>1929</v>
      </c>
      <c r="F97">
        <v>0</v>
      </c>
      <c r="G97">
        <v>2434465103</v>
      </c>
      <c r="H97">
        <v>0</v>
      </c>
      <c r="I97">
        <v>0</v>
      </c>
      <c r="J97">
        <v>0</v>
      </c>
      <c r="K97">
        <v>36.954999999999998</v>
      </c>
      <c r="L97" t="s">
        <v>54</v>
      </c>
      <c r="M97" s="2">
        <v>89965657881.365005</v>
      </c>
      <c r="N97" s="2" t="str">
        <f>VLOOKUP(Tabla1[[#This Row],[nemo]],'Nemos y clasificaciones'!$A$2:$B$5000,2,FALSE)</f>
        <v>FALABELLA S.A.</v>
      </c>
      <c r="O97" s="2" t="str">
        <f>VLOOKUP(Tabla1[[#This Row],[nemo]],'Nemos y clasificaciones'!$A$1:$C$3000,3,FALSE)</f>
        <v>Consumo</v>
      </c>
      <c r="P97" s="2"/>
      <c r="Q97" s="2"/>
    </row>
    <row r="98" spans="1:17" x14ac:dyDescent="0.25">
      <c r="A98" t="s">
        <v>7263</v>
      </c>
      <c r="B98" s="1">
        <v>43398</v>
      </c>
      <c r="C98" s="1">
        <v>43433</v>
      </c>
      <c r="D98" t="s">
        <v>14</v>
      </c>
      <c r="E98" t="s">
        <v>2316</v>
      </c>
      <c r="F98">
        <v>126235050</v>
      </c>
      <c r="G98">
        <v>0</v>
      </c>
      <c r="H98">
        <v>135892980</v>
      </c>
      <c r="I98">
        <v>43389</v>
      </c>
      <c r="J98">
        <v>43254.75</v>
      </c>
      <c r="K98">
        <v>41500</v>
      </c>
      <c r="L98" t="s">
        <v>19</v>
      </c>
      <c r="M98" s="2">
        <v>0</v>
      </c>
      <c r="N98" s="2" t="str">
        <f>VLOOKUP(Tabla1[[#This Row],[nemo]],'Nemos y clasificaciones'!$A$2:$B$5000,2,FALSE)</f>
        <v>BANCO DE CREDITO E INVERSIONES</v>
      </c>
      <c r="O98" s="2" t="str">
        <f>VLOOKUP(Tabla1[[#This Row],[nemo]],'Nemos y clasificaciones'!$A$1:$C$3000,3,FALSE)</f>
        <v>Servicios financieros</v>
      </c>
      <c r="P98" s="2"/>
      <c r="Q98" s="2"/>
    </row>
    <row r="99" spans="1:17" x14ac:dyDescent="0.25">
      <c r="A99" t="s">
        <v>8026</v>
      </c>
      <c r="B99" s="1">
        <v>43244</v>
      </c>
      <c r="C99" s="1">
        <v>43250</v>
      </c>
      <c r="D99" t="s">
        <v>14</v>
      </c>
      <c r="E99" t="s">
        <v>1692</v>
      </c>
      <c r="F99">
        <v>0</v>
      </c>
      <c r="G99">
        <v>3123767502</v>
      </c>
      <c r="H99">
        <v>0</v>
      </c>
      <c r="I99">
        <v>0</v>
      </c>
      <c r="J99">
        <v>0</v>
      </c>
      <c r="K99">
        <v>28.59</v>
      </c>
      <c r="L99" t="s">
        <v>54</v>
      </c>
      <c r="M99" s="2">
        <v>89308512882.179993</v>
      </c>
      <c r="N99" s="2" t="str">
        <f>VLOOKUP(Tabla1[[#This Row],[nemo]],'Nemos y clasificaciones'!$A$2:$B$5000,2,FALSE)</f>
        <v>AFP Capital</v>
      </c>
      <c r="O99" s="2" t="str">
        <f>VLOOKUP(Tabla1[[#This Row],[nemo]],'Nemos y clasificaciones'!$A$1:$C$3000,3,FALSE)</f>
        <v>Servicios financieros</v>
      </c>
      <c r="P99" s="2"/>
      <c r="Q99" s="2"/>
    </row>
    <row r="100" spans="1:17" x14ac:dyDescent="0.25">
      <c r="A100" t="s">
        <v>9610</v>
      </c>
      <c r="B100" s="1">
        <v>42861</v>
      </c>
      <c r="C100" s="1">
        <v>42867</v>
      </c>
      <c r="D100" t="s">
        <v>14</v>
      </c>
      <c r="E100" t="s">
        <v>1906</v>
      </c>
      <c r="F100">
        <v>0</v>
      </c>
      <c r="G100">
        <v>456376483</v>
      </c>
      <c r="H100">
        <v>0</v>
      </c>
      <c r="I100">
        <v>0</v>
      </c>
      <c r="J100">
        <v>0</v>
      </c>
      <c r="K100">
        <v>195.16499999999999</v>
      </c>
      <c r="L100" t="s">
        <v>19</v>
      </c>
      <c r="M100" s="2">
        <v>89068716304.695007</v>
      </c>
      <c r="N100" s="2" t="str">
        <f>VLOOKUP(Tabla1[[#This Row],[nemo]],'Nemos y clasificaciones'!$A$2:$B$5000,2,FALSE)</f>
        <v>ANTARCHILE S.A.</v>
      </c>
      <c r="O100" s="2" t="str">
        <f>VLOOKUP(Tabla1[[#This Row],[nemo]],'Nemos y clasificaciones'!$A$1:$C$3000,3,FALSE)</f>
        <v>Forestal</v>
      </c>
      <c r="P100" s="2"/>
      <c r="Q100" s="2"/>
    </row>
    <row r="101" spans="1:17" x14ac:dyDescent="0.25">
      <c r="A101" t="s">
        <v>9537</v>
      </c>
      <c r="B101" s="1">
        <v>42871</v>
      </c>
      <c r="C101" s="1">
        <v>42877</v>
      </c>
      <c r="D101" t="s">
        <v>14</v>
      </c>
      <c r="E101" t="s">
        <v>1872</v>
      </c>
      <c r="F101">
        <v>0</v>
      </c>
      <c r="G101">
        <v>5811030417</v>
      </c>
      <c r="H101">
        <v>0</v>
      </c>
      <c r="I101">
        <v>0</v>
      </c>
      <c r="J101">
        <v>0</v>
      </c>
      <c r="K101">
        <v>15.257</v>
      </c>
      <c r="L101" t="s">
        <v>54</v>
      </c>
      <c r="M101" s="2">
        <v>88658891072.169006</v>
      </c>
      <c r="N101" s="2" t="str">
        <f>VLOOKUP(Tabla1[[#This Row],[nemo]],'Nemos y clasificaciones'!$A$2:$B$5000,2,FALSE)</f>
        <v>AGUAS ANDINAS S.A.</v>
      </c>
      <c r="O101" s="2" t="str">
        <f>VLOOKUP(Tabla1[[#This Row],[nemo]],'Nemos y clasificaciones'!$A$1:$C$3000,3,FALSE)</f>
        <v>Servicios sanitarios y gas</v>
      </c>
      <c r="P101" s="2"/>
      <c r="Q101" s="2"/>
    </row>
    <row r="102" spans="1:17" x14ac:dyDescent="0.25">
      <c r="A102" t="s">
        <v>10822</v>
      </c>
      <c r="B102" s="1">
        <v>42444</v>
      </c>
      <c r="C102" s="1">
        <v>42479</v>
      </c>
      <c r="D102" t="s">
        <v>14</v>
      </c>
      <c r="E102" t="s">
        <v>2316</v>
      </c>
      <c r="F102">
        <v>110806999</v>
      </c>
      <c r="G102">
        <v>0</v>
      </c>
      <c r="H102">
        <v>121544299</v>
      </c>
      <c r="I102">
        <v>28430</v>
      </c>
      <c r="J102">
        <v>28180</v>
      </c>
      <c r="K102">
        <v>25600</v>
      </c>
      <c r="L102" t="s">
        <v>19</v>
      </c>
      <c r="M102" s="2">
        <v>0</v>
      </c>
      <c r="N102" s="2" t="str">
        <f>VLOOKUP(Tabla1[[#This Row],[nemo]],'Nemos y clasificaciones'!$A$2:$B$5000,2,FALSE)</f>
        <v>BANCO DE CREDITO E INVERSIONES</v>
      </c>
      <c r="O102" s="2" t="str">
        <f>VLOOKUP(Tabla1[[#This Row],[nemo]],'Nemos y clasificaciones'!$A$1:$C$3000,3,FALSE)</f>
        <v>Servicios financieros</v>
      </c>
      <c r="P102" s="2"/>
      <c r="Q102" s="2"/>
    </row>
    <row r="103" spans="1:17" x14ac:dyDescent="0.25">
      <c r="A103" t="s">
        <v>456</v>
      </c>
      <c r="B103" s="1">
        <v>44428</v>
      </c>
      <c r="C103" s="1">
        <v>44434</v>
      </c>
      <c r="D103" t="s">
        <v>14</v>
      </c>
      <c r="E103" t="s">
        <v>457</v>
      </c>
      <c r="F103">
        <v>0</v>
      </c>
      <c r="G103">
        <v>149448112</v>
      </c>
      <c r="H103">
        <v>0</v>
      </c>
      <c r="I103">
        <v>0</v>
      </c>
      <c r="J103">
        <v>0</v>
      </c>
      <c r="K103">
        <v>592.48500000000001</v>
      </c>
      <c r="L103" t="s">
        <v>19</v>
      </c>
      <c r="M103" s="2">
        <v>88545764638.320007</v>
      </c>
      <c r="N103" s="2" t="str">
        <f>VLOOKUP(Tabla1[[#This Row],[nemo]],'Nemos y clasificaciones'!$A$2:$B$5000,2,FALSE)</f>
        <v>CAP S.A.</v>
      </c>
      <c r="O103" s="2" t="str">
        <f>VLOOKUP(Tabla1[[#This Row],[nemo]],'Nemos y clasificaciones'!$A$1:$C$3000,3,FALSE)</f>
        <v>Minería</v>
      </c>
      <c r="P103" s="2"/>
      <c r="Q103" s="2"/>
    </row>
    <row r="104" spans="1:17" x14ac:dyDescent="0.25">
      <c r="A104" t="s">
        <v>8060</v>
      </c>
      <c r="B104" s="1">
        <v>43238</v>
      </c>
      <c r="C104" s="1">
        <v>43245</v>
      </c>
      <c r="D104" t="s">
        <v>14</v>
      </c>
      <c r="E104" t="s">
        <v>1712</v>
      </c>
      <c r="F104">
        <v>0</v>
      </c>
      <c r="G104">
        <v>328015660</v>
      </c>
      <c r="H104">
        <v>0</v>
      </c>
      <c r="I104">
        <v>0</v>
      </c>
      <c r="J104">
        <v>0</v>
      </c>
      <c r="K104">
        <v>267</v>
      </c>
      <c r="L104" t="s">
        <v>19</v>
      </c>
      <c r="M104" s="2">
        <v>87580181220</v>
      </c>
      <c r="N104" s="2" t="str">
        <f>VLOOKUP(Tabla1[[#This Row],[nemo]],'Nemos y clasificaciones'!$A$2:$B$5000,2,FALSE)</f>
        <v>ADMINISTRADORA  DE FONDOS DE PENSIONES PROVIDA S.A.</v>
      </c>
      <c r="O104" s="2" t="str">
        <f>VLOOKUP(Tabla1[[#This Row],[nemo]],'Nemos y clasificaciones'!$A$1:$C$3000,3,FALSE)</f>
        <v>Servicios financieros</v>
      </c>
      <c r="P104" s="2"/>
      <c r="Q104" s="2"/>
    </row>
    <row r="105" spans="1:17" x14ac:dyDescent="0.25">
      <c r="A105" t="s">
        <v>4850</v>
      </c>
      <c r="B105" s="1">
        <v>43873</v>
      </c>
      <c r="C105" s="1">
        <v>43879</v>
      </c>
      <c r="D105" t="s">
        <v>14</v>
      </c>
      <c r="E105" t="s">
        <v>4851</v>
      </c>
      <c r="F105">
        <v>0</v>
      </c>
      <c r="G105">
        <v>40946091157</v>
      </c>
      <c r="H105">
        <v>0</v>
      </c>
      <c r="I105">
        <v>0</v>
      </c>
      <c r="J105">
        <v>0</v>
      </c>
      <c r="K105">
        <v>0.11600000000000001</v>
      </c>
      <c r="L105" t="s">
        <v>23</v>
      </c>
      <c r="M105" s="2">
        <v>4749746574.2119999</v>
      </c>
      <c r="N105" s="2" t="str">
        <f>VLOOKUP(Tabla1[[#This Row],[nemo]],'Nemos y clasificaciones'!$A$2:$B$5000,2,FALSE)</f>
        <v>BETLAN DOS S.A.</v>
      </c>
      <c r="O105" s="2" t="str">
        <f>VLOOKUP(Tabla1[[#This Row],[nemo]],'Nemos y clasificaciones'!$A$1:$C$3000,3,FALSE)</f>
        <v>Servicios financieros</v>
      </c>
      <c r="P105" s="2"/>
      <c r="Q105" s="2"/>
    </row>
    <row r="106" spans="1:17" x14ac:dyDescent="0.25">
      <c r="A106" t="s">
        <v>7274</v>
      </c>
      <c r="B106" s="1">
        <v>43427</v>
      </c>
      <c r="C106" s="1">
        <v>43433</v>
      </c>
      <c r="D106" t="s">
        <v>14</v>
      </c>
      <c r="E106" t="s">
        <v>1658</v>
      </c>
      <c r="F106">
        <v>0</v>
      </c>
      <c r="G106">
        <v>8400318891</v>
      </c>
      <c r="H106">
        <v>0</v>
      </c>
      <c r="I106">
        <v>0</v>
      </c>
      <c r="J106">
        <v>0</v>
      </c>
      <c r="K106">
        <v>10.391999999999999</v>
      </c>
      <c r="L106" t="s">
        <v>54</v>
      </c>
      <c r="M106" s="2">
        <v>87296113915.272003</v>
      </c>
      <c r="N106" s="2" t="str">
        <f>VLOOKUP(Tabla1[[#This Row],[nemo]],'Nemos y clasificaciones'!$A$2:$B$5000,2,FALSE)</f>
        <v>AES Gener SA (AESANDES)</v>
      </c>
      <c r="O106" s="2" t="str">
        <f>VLOOKUP(Tabla1[[#This Row],[nemo]],'Nemos y clasificaciones'!$A$1:$C$3000,3,FALSE)</f>
        <v>Eléctrico</v>
      </c>
      <c r="P106" s="2"/>
      <c r="Q106" s="2"/>
    </row>
    <row r="107" spans="1:17" x14ac:dyDescent="0.25">
      <c r="A107" t="s">
        <v>8059</v>
      </c>
      <c r="B107" s="1">
        <v>42866</v>
      </c>
      <c r="C107" s="1">
        <v>42872</v>
      </c>
      <c r="D107" t="s">
        <v>14</v>
      </c>
      <c r="E107" t="s">
        <v>2064</v>
      </c>
      <c r="F107">
        <v>0</v>
      </c>
      <c r="G107">
        <v>2862536947</v>
      </c>
      <c r="H107">
        <v>0</v>
      </c>
      <c r="I107">
        <v>0</v>
      </c>
      <c r="J107">
        <v>0</v>
      </c>
      <c r="K107">
        <v>30</v>
      </c>
      <c r="L107" t="s">
        <v>54</v>
      </c>
      <c r="M107" s="2">
        <v>85876108410</v>
      </c>
      <c r="N107" s="2" t="str">
        <f>VLOOKUP(Tabla1[[#This Row],[nemo]],'Nemos y clasificaciones'!$A$2:$B$5000,2,FALSE)</f>
        <v>CENCOSUD S.A.</v>
      </c>
      <c r="O107" s="2" t="str">
        <f>VLOOKUP(Tabla1[[#This Row],[nemo]],'Nemos y clasificaciones'!$A$1:$C$3000,3,FALSE)</f>
        <v>Consumo</v>
      </c>
      <c r="P107" s="2"/>
      <c r="Q107" s="2"/>
    </row>
    <row r="108" spans="1:17" x14ac:dyDescent="0.25">
      <c r="A108" t="s">
        <v>9658</v>
      </c>
      <c r="B108" s="1">
        <v>42858</v>
      </c>
      <c r="C108" s="1">
        <v>42864</v>
      </c>
      <c r="D108" t="s">
        <v>14</v>
      </c>
      <c r="E108" t="s">
        <v>1929</v>
      </c>
      <c r="F108">
        <v>0</v>
      </c>
      <c r="G108">
        <v>2434465103</v>
      </c>
      <c r="H108">
        <v>0</v>
      </c>
      <c r="I108">
        <v>0</v>
      </c>
      <c r="J108">
        <v>0</v>
      </c>
      <c r="K108">
        <v>35.029000000000003</v>
      </c>
      <c r="L108" t="s">
        <v>54</v>
      </c>
      <c r="M108" s="2">
        <v>85276878092.987</v>
      </c>
      <c r="N108" s="2" t="str">
        <f>VLOOKUP(Tabla1[[#This Row],[nemo]],'Nemos y clasificaciones'!$A$2:$B$5000,2,FALSE)</f>
        <v>FALABELLA S.A.</v>
      </c>
      <c r="O108" s="2" t="str">
        <f>VLOOKUP(Tabla1[[#This Row],[nemo]],'Nemos y clasificaciones'!$A$1:$C$3000,3,FALSE)</f>
        <v>Consumo</v>
      </c>
      <c r="P108" s="2"/>
      <c r="Q108" s="2"/>
    </row>
    <row r="109" spans="1:17" x14ac:dyDescent="0.25">
      <c r="A109" t="s">
        <v>4852</v>
      </c>
      <c r="B109" s="1">
        <v>43873</v>
      </c>
      <c r="C109" s="1">
        <v>43879</v>
      </c>
      <c r="D109" t="s">
        <v>14</v>
      </c>
      <c r="E109" t="s">
        <v>4851</v>
      </c>
      <c r="F109">
        <v>0</v>
      </c>
      <c r="G109">
        <v>40946091157</v>
      </c>
      <c r="H109">
        <v>0</v>
      </c>
      <c r="I109">
        <v>0</v>
      </c>
      <c r="J109">
        <v>0</v>
      </c>
      <c r="K109">
        <v>8.8999999999999996E-2</v>
      </c>
      <c r="L109" t="s">
        <v>23</v>
      </c>
      <c r="M109" s="2">
        <v>3644202112.973</v>
      </c>
      <c r="N109" s="2" t="str">
        <f>VLOOKUP(Tabla1[[#This Row],[nemo]],'Nemos y clasificaciones'!$A$2:$B$5000,2,FALSE)</f>
        <v>BETLAN DOS S.A.</v>
      </c>
      <c r="O109" s="2" t="str">
        <f>VLOOKUP(Tabla1[[#This Row],[nemo]],'Nemos y clasificaciones'!$A$1:$C$3000,3,FALSE)</f>
        <v>Servicios financieros</v>
      </c>
      <c r="P109" s="2"/>
      <c r="Q109" s="2"/>
    </row>
    <row r="110" spans="1:17" x14ac:dyDescent="0.25">
      <c r="A110" t="s">
        <v>6298</v>
      </c>
      <c r="B110" s="1">
        <v>43601</v>
      </c>
      <c r="C110" s="1">
        <v>43608</v>
      </c>
      <c r="D110" t="s">
        <v>14</v>
      </c>
      <c r="E110" t="s">
        <v>1872</v>
      </c>
      <c r="F110">
        <v>0</v>
      </c>
      <c r="G110">
        <v>5811031417</v>
      </c>
      <c r="H110">
        <v>0</v>
      </c>
      <c r="I110">
        <v>0</v>
      </c>
      <c r="J110">
        <v>0</v>
      </c>
      <c r="K110">
        <v>14.647</v>
      </c>
      <c r="L110" t="s">
        <v>54</v>
      </c>
      <c r="M110" s="2">
        <v>85114177164.798996</v>
      </c>
      <c r="N110" s="2" t="str">
        <f>VLOOKUP(Tabla1[[#This Row],[nemo]],'Nemos y clasificaciones'!$A$2:$B$5000,2,FALSE)</f>
        <v>AGUAS ANDINAS S.A.</v>
      </c>
      <c r="O110" s="2" t="str">
        <f>VLOOKUP(Tabla1[[#This Row],[nemo]],'Nemos y clasificaciones'!$A$1:$C$3000,3,FALSE)</f>
        <v>Servicios sanitarios y gas</v>
      </c>
      <c r="P110" s="2"/>
      <c r="Q110" s="2"/>
    </row>
    <row r="111" spans="1:17" x14ac:dyDescent="0.25">
      <c r="A111" t="s">
        <v>6299</v>
      </c>
      <c r="B111" s="1">
        <v>43601</v>
      </c>
      <c r="C111" s="1">
        <v>43608</v>
      </c>
      <c r="D111" t="s">
        <v>14</v>
      </c>
      <c r="E111" t="s">
        <v>4851</v>
      </c>
      <c r="F111">
        <v>0</v>
      </c>
      <c r="G111">
        <v>40946091157</v>
      </c>
      <c r="H111">
        <v>0</v>
      </c>
      <c r="I111">
        <v>0</v>
      </c>
      <c r="J111">
        <v>0</v>
      </c>
      <c r="K111">
        <v>5.0000000000000001E-3</v>
      </c>
      <c r="L111" t="s">
        <v>23</v>
      </c>
      <c r="M111" s="2">
        <v>204730455.785</v>
      </c>
      <c r="N111" s="2" t="str">
        <f>VLOOKUP(Tabla1[[#This Row],[nemo]],'Nemos y clasificaciones'!$A$2:$B$5000,2,FALSE)</f>
        <v>BETLAN DOS S.A.</v>
      </c>
      <c r="O111" s="2" t="str">
        <f>VLOOKUP(Tabla1[[#This Row],[nemo]],'Nemos y clasificaciones'!$A$1:$C$3000,3,FALSE)</f>
        <v>Servicios financieros</v>
      </c>
      <c r="P111" s="2"/>
      <c r="Q111" s="2"/>
    </row>
    <row r="112" spans="1:17" x14ac:dyDescent="0.25">
      <c r="A112" t="s">
        <v>3024</v>
      </c>
      <c r="B112" s="1">
        <v>44177</v>
      </c>
      <c r="C112" s="1">
        <v>44183</v>
      </c>
      <c r="D112" t="s">
        <v>14</v>
      </c>
      <c r="E112" t="s">
        <v>1692</v>
      </c>
      <c r="F112">
        <v>0</v>
      </c>
      <c r="G112">
        <v>3123767502</v>
      </c>
      <c r="H112">
        <v>0</v>
      </c>
      <c r="I112">
        <v>0</v>
      </c>
      <c r="J112">
        <v>0</v>
      </c>
      <c r="K112">
        <v>27.22</v>
      </c>
      <c r="L112" t="s">
        <v>54</v>
      </c>
      <c r="M112" s="2">
        <v>85028951404.440002</v>
      </c>
      <c r="N112" s="2" t="str">
        <f>VLOOKUP(Tabla1[[#This Row],[nemo]],'Nemos y clasificaciones'!$A$2:$B$5000,2,FALSE)</f>
        <v>AFP Capital</v>
      </c>
      <c r="O112" s="2" t="str">
        <f>VLOOKUP(Tabla1[[#This Row],[nemo]],'Nemos y clasificaciones'!$A$1:$C$3000,3,FALSE)</f>
        <v>Servicios financieros</v>
      </c>
      <c r="P112" s="2"/>
      <c r="Q112" s="2"/>
    </row>
    <row r="113" spans="1:18" x14ac:dyDescent="0.25">
      <c r="A113" t="s">
        <v>4433</v>
      </c>
      <c r="B113" s="1">
        <v>43957</v>
      </c>
      <c r="C113" s="1">
        <v>43963</v>
      </c>
      <c r="D113" t="s">
        <v>14</v>
      </c>
      <c r="E113" t="s">
        <v>1960</v>
      </c>
      <c r="F113">
        <v>0</v>
      </c>
      <c r="G113">
        <v>17536167720</v>
      </c>
      <c r="H113">
        <v>0</v>
      </c>
      <c r="I113">
        <v>0</v>
      </c>
      <c r="J113">
        <v>0</v>
      </c>
      <c r="K113">
        <v>4.8220000000000001</v>
      </c>
      <c r="L113" t="s">
        <v>16</v>
      </c>
      <c r="M113" s="2">
        <v>84559400745.839996</v>
      </c>
      <c r="N113" s="2" t="str">
        <f>VLOOKUP(Tabla1[[#This Row],[nemo]],'Nemos y clasificaciones'!$A$2:$B$5000,2,FALSE)</f>
        <v>COLBUN S.A.</v>
      </c>
      <c r="O113" s="2" t="str">
        <f>VLOOKUP(Tabla1[[#This Row],[nemo]],'Nemos y clasificaciones'!$A$1:$C$3000,3,FALSE)</f>
        <v>Eléctrico</v>
      </c>
      <c r="P113" s="2"/>
      <c r="Q113" s="2"/>
      <c r="R113">
        <v>29</v>
      </c>
    </row>
    <row r="114" spans="1:18" x14ac:dyDescent="0.25">
      <c r="A114" t="s">
        <v>10541</v>
      </c>
      <c r="B114" s="1">
        <v>42508</v>
      </c>
      <c r="C114" s="1">
        <v>42515</v>
      </c>
      <c r="D114" t="s">
        <v>14</v>
      </c>
      <c r="E114" t="s">
        <v>1872</v>
      </c>
      <c r="F114">
        <v>0</v>
      </c>
      <c r="G114">
        <v>5811030417</v>
      </c>
      <c r="H114">
        <v>0</v>
      </c>
      <c r="I114">
        <v>0</v>
      </c>
      <c r="J114">
        <v>0</v>
      </c>
      <c r="K114">
        <v>14.454000000000001</v>
      </c>
      <c r="L114" t="s">
        <v>54</v>
      </c>
      <c r="M114" s="2">
        <v>83992633647.317993</v>
      </c>
      <c r="N114" s="2" t="str">
        <f>VLOOKUP(Tabla1[[#This Row],[nemo]],'Nemos y clasificaciones'!$A$2:$B$5000,2,FALSE)</f>
        <v>AGUAS ANDINAS S.A.</v>
      </c>
      <c r="O114" s="2" t="str">
        <f>VLOOKUP(Tabla1[[#This Row],[nemo]],'Nemos y clasificaciones'!$A$1:$C$3000,3,FALSE)</f>
        <v>Servicios sanitarios y gas</v>
      </c>
      <c r="P114" s="2"/>
      <c r="Q114" s="2"/>
    </row>
    <row r="115" spans="1:18" x14ac:dyDescent="0.25">
      <c r="A115" t="s">
        <v>8127</v>
      </c>
      <c r="B115" s="1">
        <v>43236</v>
      </c>
      <c r="C115" s="1">
        <v>43243</v>
      </c>
      <c r="D115" t="s">
        <v>14</v>
      </c>
      <c r="E115" t="s">
        <v>4851</v>
      </c>
      <c r="F115">
        <v>0</v>
      </c>
      <c r="G115">
        <v>40946091157</v>
      </c>
      <c r="H115">
        <v>0</v>
      </c>
      <c r="I115">
        <v>0</v>
      </c>
      <c r="J115">
        <v>0</v>
      </c>
      <c r="K115">
        <v>2E-3</v>
      </c>
      <c r="L115" t="s">
        <v>23</v>
      </c>
      <c r="M115" s="2">
        <v>81892182.313999996</v>
      </c>
      <c r="N115" s="2" t="str">
        <f>VLOOKUP(Tabla1[[#This Row],[nemo]],'Nemos y clasificaciones'!$A$2:$B$5000,2,FALSE)</f>
        <v>BETLAN DOS S.A.</v>
      </c>
      <c r="O115" s="2" t="str">
        <f>VLOOKUP(Tabla1[[#This Row],[nemo]],'Nemos y clasificaciones'!$A$1:$C$3000,3,FALSE)</f>
        <v>Servicios financieros</v>
      </c>
      <c r="P115" s="2"/>
      <c r="Q115" s="2"/>
    </row>
    <row r="116" spans="1:18" x14ac:dyDescent="0.25">
      <c r="A116" t="s">
        <v>10631</v>
      </c>
      <c r="B116" s="1">
        <v>42497</v>
      </c>
      <c r="C116" s="1">
        <v>42503</v>
      </c>
      <c r="D116" t="s">
        <v>14</v>
      </c>
      <c r="E116" t="s">
        <v>1906</v>
      </c>
      <c r="F116">
        <v>0</v>
      </c>
      <c r="G116">
        <v>456376483</v>
      </c>
      <c r="H116">
        <v>0</v>
      </c>
      <c r="I116">
        <v>0</v>
      </c>
      <c r="J116">
        <v>0</v>
      </c>
      <c r="K116">
        <v>183.34299999999999</v>
      </c>
      <c r="L116" t="s">
        <v>19</v>
      </c>
      <c r="M116" s="2">
        <v>83673433522.669006</v>
      </c>
      <c r="N116" s="2" t="str">
        <f>VLOOKUP(Tabla1[[#This Row],[nemo]],'Nemos y clasificaciones'!$A$2:$B$5000,2,FALSE)</f>
        <v>ANTARCHILE S.A.</v>
      </c>
      <c r="O116" s="2" t="str">
        <f>VLOOKUP(Tabla1[[#This Row],[nemo]],'Nemos y clasificaciones'!$A$1:$C$3000,3,FALSE)</f>
        <v>Forestal</v>
      </c>
      <c r="P116" s="2"/>
      <c r="Q116" s="2"/>
    </row>
    <row r="117" spans="1:18" x14ac:dyDescent="0.25">
      <c r="A117" t="s">
        <v>100</v>
      </c>
      <c r="B117" s="1">
        <v>44453</v>
      </c>
      <c r="C117" s="1">
        <v>44461</v>
      </c>
      <c r="D117" t="s">
        <v>14</v>
      </c>
      <c r="E117" t="s">
        <v>101</v>
      </c>
      <c r="F117">
        <v>0</v>
      </c>
      <c r="G117">
        <v>85087030</v>
      </c>
      <c r="H117">
        <v>0</v>
      </c>
      <c r="I117">
        <v>0</v>
      </c>
      <c r="J117">
        <v>0</v>
      </c>
      <c r="K117">
        <v>470.11</v>
      </c>
      <c r="L117" t="s">
        <v>19</v>
      </c>
      <c r="M117" s="2">
        <v>40000263673.300003</v>
      </c>
      <c r="N117" s="2" t="str">
        <f>VLOOKUP(Tabla1[[#This Row],[nemo]],'Nemos y clasificaciones'!$A$2:$B$5000,2,FALSE)</f>
        <v>BICECORP S.A.</v>
      </c>
      <c r="O117" s="2" t="str">
        <f>VLOOKUP(Tabla1[[#This Row],[nemo]],'Nemos y clasificaciones'!$A$1:$C$3000,3,FALSE)</f>
        <v>Servicios financieros</v>
      </c>
      <c r="P117" s="2"/>
      <c r="Q117" s="2"/>
    </row>
    <row r="118" spans="1:18" x14ac:dyDescent="0.25">
      <c r="A118" t="s">
        <v>3302</v>
      </c>
      <c r="B118" s="1">
        <v>44124</v>
      </c>
      <c r="C118" s="1">
        <v>44130</v>
      </c>
      <c r="D118" t="s">
        <v>14</v>
      </c>
      <c r="E118" t="s">
        <v>1712</v>
      </c>
      <c r="F118">
        <v>0</v>
      </c>
      <c r="G118">
        <v>328015660</v>
      </c>
      <c r="H118">
        <v>0</v>
      </c>
      <c r="I118">
        <v>0</v>
      </c>
      <c r="J118">
        <v>0</v>
      </c>
      <c r="K118">
        <v>254</v>
      </c>
      <c r="L118" t="s">
        <v>19</v>
      </c>
      <c r="M118" s="2">
        <v>83315977640</v>
      </c>
      <c r="N118" s="2" t="str">
        <f>VLOOKUP(Tabla1[[#This Row],[nemo]],'Nemos y clasificaciones'!$A$2:$B$5000,2,FALSE)</f>
        <v>ADMINISTRADORA  DE FONDOS DE PENSIONES PROVIDA S.A.</v>
      </c>
      <c r="O118" s="2" t="str">
        <f>VLOOKUP(Tabla1[[#This Row],[nemo]],'Nemos y clasificaciones'!$A$1:$C$3000,3,FALSE)</f>
        <v>Servicios financieros</v>
      </c>
      <c r="P118" s="2"/>
      <c r="Q118" s="2"/>
    </row>
    <row r="119" spans="1:18" x14ac:dyDescent="0.25">
      <c r="A119" t="s">
        <v>8817</v>
      </c>
      <c r="B119" s="1">
        <v>43084</v>
      </c>
      <c r="C119" s="1">
        <v>43090</v>
      </c>
      <c r="D119" t="s">
        <v>14</v>
      </c>
      <c r="E119" t="s">
        <v>1927</v>
      </c>
      <c r="F119">
        <v>0</v>
      </c>
      <c r="G119">
        <v>1299853848</v>
      </c>
      <c r="H119">
        <v>0</v>
      </c>
      <c r="I119">
        <v>0</v>
      </c>
      <c r="J119">
        <v>0</v>
      </c>
      <c r="K119">
        <v>63.673000000000002</v>
      </c>
      <c r="L119" t="s">
        <v>54</v>
      </c>
      <c r="M119" s="2">
        <v>82765594063.703995</v>
      </c>
      <c r="N119" s="2" t="str">
        <f>VLOOKUP(Tabla1[[#This Row],[nemo]],'Nemos y clasificaciones'!$A$2:$B$5000,2,FALSE)</f>
        <v>EMPRESAS COPEC S.A.</v>
      </c>
      <c r="O119" s="2" t="str">
        <f>VLOOKUP(Tabla1[[#This Row],[nemo]],'Nemos y clasificaciones'!$A$1:$C$3000,3,FALSE)</f>
        <v>Conglomerados</v>
      </c>
      <c r="P119" s="2"/>
      <c r="Q119" s="2"/>
    </row>
    <row r="120" spans="1:18" x14ac:dyDescent="0.25">
      <c r="A120" t="s">
        <v>102</v>
      </c>
      <c r="B120" s="1">
        <v>44453</v>
      </c>
      <c r="C120" s="1">
        <v>44461</v>
      </c>
      <c r="D120" t="s">
        <v>14</v>
      </c>
      <c r="E120" t="s">
        <v>101</v>
      </c>
      <c r="F120">
        <v>0</v>
      </c>
      <c r="G120">
        <v>85087030</v>
      </c>
      <c r="H120">
        <v>0</v>
      </c>
      <c r="I120">
        <v>0</v>
      </c>
      <c r="J120">
        <v>0</v>
      </c>
      <c r="K120">
        <v>470.11</v>
      </c>
      <c r="L120" t="s">
        <v>19</v>
      </c>
      <c r="M120" s="2">
        <v>40000263673.300003</v>
      </c>
      <c r="N120" s="2" t="str">
        <f>VLOOKUP(Tabla1[[#This Row],[nemo]],'Nemos y clasificaciones'!$A$2:$B$5000,2,FALSE)</f>
        <v>BICECORP S.A.</v>
      </c>
      <c r="O120" s="2" t="str">
        <f>VLOOKUP(Tabla1[[#This Row],[nemo]],'Nemos y clasificaciones'!$A$1:$C$3000,3,FALSE)</f>
        <v>Servicios financieros</v>
      </c>
      <c r="P120" s="2"/>
      <c r="Q120" s="2"/>
    </row>
    <row r="121" spans="1:18" x14ac:dyDescent="0.25">
      <c r="A121" t="s">
        <v>8120</v>
      </c>
      <c r="B121" s="1">
        <v>43236</v>
      </c>
      <c r="C121" s="1">
        <v>43243</v>
      </c>
      <c r="D121" t="s">
        <v>14</v>
      </c>
      <c r="E121" t="s">
        <v>101</v>
      </c>
      <c r="F121">
        <v>0</v>
      </c>
      <c r="G121">
        <v>85087030</v>
      </c>
      <c r="H121">
        <v>0</v>
      </c>
      <c r="I121">
        <v>0</v>
      </c>
      <c r="J121">
        <v>0</v>
      </c>
      <c r="K121">
        <v>382.67</v>
      </c>
      <c r="L121" t="s">
        <v>19</v>
      </c>
      <c r="M121" s="2">
        <v>32560253770.099998</v>
      </c>
      <c r="N121" s="2" t="str">
        <f>VLOOKUP(Tabla1[[#This Row],[nemo]],'Nemos y clasificaciones'!$A$2:$B$5000,2,FALSE)</f>
        <v>BICECORP S.A.</v>
      </c>
      <c r="O121" s="2" t="str">
        <f>VLOOKUP(Tabla1[[#This Row],[nemo]],'Nemos y clasificaciones'!$A$1:$C$3000,3,FALSE)</f>
        <v>Servicios financieros</v>
      </c>
      <c r="P121" s="2"/>
      <c r="Q121" s="2"/>
    </row>
    <row r="122" spans="1:18" x14ac:dyDescent="0.25">
      <c r="A122" t="s">
        <v>6350</v>
      </c>
      <c r="B122" s="1">
        <v>43596</v>
      </c>
      <c r="C122" s="1">
        <v>43602</v>
      </c>
      <c r="D122" t="s">
        <v>14</v>
      </c>
      <c r="E122" t="s">
        <v>101</v>
      </c>
      <c r="F122">
        <v>0</v>
      </c>
      <c r="G122">
        <v>85087030</v>
      </c>
      <c r="H122">
        <v>0</v>
      </c>
      <c r="I122">
        <v>0</v>
      </c>
      <c r="J122">
        <v>0</v>
      </c>
      <c r="K122">
        <v>349.88</v>
      </c>
      <c r="L122" t="s">
        <v>19</v>
      </c>
      <c r="M122" s="2">
        <v>29770250056.400002</v>
      </c>
      <c r="N122" s="2" t="str">
        <f>VLOOKUP(Tabla1[[#This Row],[nemo]],'Nemos y clasificaciones'!$A$2:$B$5000,2,FALSE)</f>
        <v>BICECORP S.A.</v>
      </c>
      <c r="O122" s="2" t="str">
        <f>VLOOKUP(Tabla1[[#This Row],[nemo]],'Nemos y clasificaciones'!$A$1:$C$3000,3,FALSE)</f>
        <v>Servicios financieros</v>
      </c>
      <c r="P122" s="2"/>
      <c r="Q122" s="2"/>
    </row>
    <row r="123" spans="1:18" x14ac:dyDescent="0.25">
      <c r="A123" t="s">
        <v>6573</v>
      </c>
      <c r="B123" s="1">
        <v>43585</v>
      </c>
      <c r="C123" s="1">
        <v>43592</v>
      </c>
      <c r="D123" t="s">
        <v>14</v>
      </c>
      <c r="E123" t="s">
        <v>1960</v>
      </c>
      <c r="F123">
        <v>0</v>
      </c>
      <c r="G123">
        <v>17536167720</v>
      </c>
      <c r="H123">
        <v>0</v>
      </c>
      <c r="I123">
        <v>0</v>
      </c>
      <c r="J123">
        <v>0</v>
      </c>
      <c r="K123">
        <v>4.6420000000000003</v>
      </c>
      <c r="L123" t="s">
        <v>16</v>
      </c>
      <c r="M123" s="2">
        <v>81402890556.240005</v>
      </c>
      <c r="N123" s="2" t="str">
        <f>VLOOKUP(Tabla1[[#This Row],[nemo]],'Nemos y clasificaciones'!$A$2:$B$5000,2,FALSE)</f>
        <v>COLBUN S.A.</v>
      </c>
      <c r="O123" s="2" t="str">
        <f>VLOOKUP(Tabla1[[#This Row],[nemo]],'Nemos y clasificaciones'!$A$1:$C$3000,3,FALSE)</f>
        <v>Eléctrico</v>
      </c>
      <c r="P123" s="2"/>
      <c r="Q123" s="2"/>
    </row>
    <row r="124" spans="1:18" x14ac:dyDescent="0.25">
      <c r="A124" t="s">
        <v>4402</v>
      </c>
      <c r="B124" s="1">
        <v>43958</v>
      </c>
      <c r="C124" s="1">
        <v>43964</v>
      </c>
      <c r="D124" t="s">
        <v>14</v>
      </c>
      <c r="E124" t="s">
        <v>1898</v>
      </c>
      <c r="F124">
        <v>0</v>
      </c>
      <c r="G124">
        <v>125000000</v>
      </c>
      <c r="H124">
        <v>0</v>
      </c>
      <c r="I124">
        <v>0</v>
      </c>
      <c r="J124">
        <v>0</v>
      </c>
      <c r="K124">
        <v>650</v>
      </c>
      <c r="L124" t="s">
        <v>19</v>
      </c>
      <c r="M124" s="2">
        <v>81250000000</v>
      </c>
      <c r="N124" s="2" t="str">
        <f>VLOOKUP(Tabla1[[#This Row],[nemo]],'Nemos y clasificaciones'!$A$2:$B$5000,2,FALSE)</f>
        <v>MINERA VALPARAISO S.A.</v>
      </c>
      <c r="O124" s="2" t="str">
        <f>VLOOKUP(Tabla1[[#This Row],[nemo]],'Nemos y clasificaciones'!$A$1:$C$3000,3,FALSE)</f>
        <v>Eléctrico</v>
      </c>
      <c r="P124" s="2"/>
      <c r="Q124" s="2"/>
    </row>
    <row r="125" spans="1:18" x14ac:dyDescent="0.25">
      <c r="A125" t="s">
        <v>1909</v>
      </c>
      <c r="B125" s="1">
        <v>44324</v>
      </c>
      <c r="C125" s="1">
        <v>44330</v>
      </c>
      <c r="D125" t="s">
        <v>14</v>
      </c>
      <c r="E125" t="s">
        <v>1910</v>
      </c>
      <c r="F125">
        <v>0</v>
      </c>
      <c r="G125">
        <v>1000000000</v>
      </c>
      <c r="H125">
        <v>0</v>
      </c>
      <c r="I125">
        <v>0</v>
      </c>
      <c r="J125">
        <v>0</v>
      </c>
      <c r="K125">
        <v>80</v>
      </c>
      <c r="L125" t="s">
        <v>54</v>
      </c>
      <c r="M125" s="2">
        <v>80000000000</v>
      </c>
      <c r="N125" s="2" t="str">
        <f>VLOOKUP(Tabla1[[#This Row],[nemo]],'Nemos y clasificaciones'!$A$2:$B$5000,2,FALSE)</f>
        <v>ADMINISTRADORA  DE FONDOS DE PENSIONES HABITAT S.A.</v>
      </c>
      <c r="O125" s="2" t="str">
        <f>VLOOKUP(Tabla1[[#This Row],[nemo]],'Nemos y clasificaciones'!$A$1:$C$3000,3,FALSE)</f>
        <v>Servicios financieros</v>
      </c>
      <c r="P125" s="2"/>
      <c r="Q125" s="2"/>
    </row>
    <row r="126" spans="1:18" x14ac:dyDescent="0.25">
      <c r="A126" t="s">
        <v>10102</v>
      </c>
      <c r="B126" s="1">
        <v>42718</v>
      </c>
      <c r="C126" s="1">
        <v>42724</v>
      </c>
      <c r="D126" t="s">
        <v>14</v>
      </c>
      <c r="E126" t="s">
        <v>257</v>
      </c>
      <c r="F126">
        <v>0</v>
      </c>
      <c r="G126">
        <v>142819552</v>
      </c>
      <c r="H126">
        <v>0</v>
      </c>
      <c r="I126">
        <v>0</v>
      </c>
      <c r="J126">
        <v>0</v>
      </c>
      <c r="K126">
        <v>555.15300000000002</v>
      </c>
      <c r="L126" t="s">
        <v>19</v>
      </c>
      <c r="M126" s="2">
        <v>79286702751.455994</v>
      </c>
      <c r="N126" s="2" t="str">
        <f>VLOOKUP(Tabla1[[#This Row],[nemo]],'Nemos y clasificaciones'!$A$2:$B$5000,2,FALSE)</f>
        <v>SOCIEDAD QUIMICA Y MINERA DE CHILE S.A.</v>
      </c>
      <c r="O126" s="2" t="str">
        <f>VLOOKUP(Tabla1[[#This Row],[nemo]],'Nemos y clasificaciones'!$A$1:$C$3000,3,FALSE)</f>
        <v>Minería</v>
      </c>
      <c r="P126" s="2"/>
      <c r="Q126" s="2"/>
    </row>
    <row r="127" spans="1:18" x14ac:dyDescent="0.25">
      <c r="A127" t="s">
        <v>6538</v>
      </c>
      <c r="B127" s="1">
        <v>43587</v>
      </c>
      <c r="C127" s="1">
        <v>43593</v>
      </c>
      <c r="D127" t="s">
        <v>14</v>
      </c>
      <c r="E127" t="s">
        <v>1929</v>
      </c>
      <c r="F127">
        <v>0</v>
      </c>
      <c r="G127">
        <v>2508844629</v>
      </c>
      <c r="H127">
        <v>0</v>
      </c>
      <c r="I127">
        <v>0</v>
      </c>
      <c r="J127">
        <v>0</v>
      </c>
      <c r="K127">
        <v>31.401</v>
      </c>
      <c r="L127" t="s">
        <v>54</v>
      </c>
      <c r="M127" s="2">
        <v>78780230195.229004</v>
      </c>
      <c r="N127" s="2" t="str">
        <f>VLOOKUP(Tabla1[[#This Row],[nemo]],'Nemos y clasificaciones'!$A$2:$B$5000,2,FALSE)</f>
        <v>FALABELLA S.A.</v>
      </c>
      <c r="O127" s="2" t="str">
        <f>VLOOKUP(Tabla1[[#This Row],[nemo]],'Nemos y clasificaciones'!$A$1:$C$3000,3,FALSE)</f>
        <v>Consumo</v>
      </c>
      <c r="P127" s="2"/>
      <c r="Q127" s="2"/>
    </row>
    <row r="128" spans="1:18" x14ac:dyDescent="0.25">
      <c r="A128" t="s">
        <v>11716</v>
      </c>
      <c r="B128" s="1">
        <v>42130</v>
      </c>
      <c r="C128" s="1">
        <v>42136</v>
      </c>
      <c r="D128" t="s">
        <v>14</v>
      </c>
      <c r="E128" t="s">
        <v>1929</v>
      </c>
      <c r="F128">
        <v>0</v>
      </c>
      <c r="G128">
        <v>2434465103</v>
      </c>
      <c r="H128">
        <v>0</v>
      </c>
      <c r="I128">
        <v>0</v>
      </c>
      <c r="J128">
        <v>0</v>
      </c>
      <c r="K128">
        <v>32.287999999999997</v>
      </c>
      <c r="L128" t="s">
        <v>54</v>
      </c>
      <c r="M128" s="2">
        <v>78604009245.664001</v>
      </c>
      <c r="N128" s="2" t="str">
        <f>VLOOKUP(Tabla1[[#This Row],[nemo]],'Nemos y clasificaciones'!$A$2:$B$5000,2,FALSE)</f>
        <v>FALABELLA S.A.</v>
      </c>
      <c r="O128" s="2" t="str">
        <f>VLOOKUP(Tabla1[[#This Row],[nemo]],'Nemos y clasificaciones'!$A$1:$C$3000,3,FALSE)</f>
        <v>Consumo</v>
      </c>
      <c r="P128" s="2"/>
      <c r="Q128" s="2"/>
    </row>
    <row r="129" spans="1:17" x14ac:dyDescent="0.25">
      <c r="A129" t="s">
        <v>1792</v>
      </c>
      <c r="B129" s="1">
        <v>44329</v>
      </c>
      <c r="C129" s="1">
        <v>44336</v>
      </c>
      <c r="D129" t="s">
        <v>14</v>
      </c>
      <c r="E129" t="s">
        <v>101</v>
      </c>
      <c r="F129">
        <v>0</v>
      </c>
      <c r="G129">
        <v>85087030</v>
      </c>
      <c r="H129">
        <v>0</v>
      </c>
      <c r="I129">
        <v>0</v>
      </c>
      <c r="J129">
        <v>0</v>
      </c>
      <c r="K129">
        <v>344.59</v>
      </c>
      <c r="L129" t="s">
        <v>19</v>
      </c>
      <c r="M129" s="2">
        <v>29320139667.700001</v>
      </c>
      <c r="N129" s="2" t="str">
        <f>VLOOKUP(Tabla1[[#This Row],[nemo]],'Nemos y clasificaciones'!$A$2:$B$5000,2,FALSE)</f>
        <v>BICECORP S.A.</v>
      </c>
      <c r="O129" s="2" t="str">
        <f>VLOOKUP(Tabla1[[#This Row],[nemo]],'Nemos y clasificaciones'!$A$1:$C$3000,3,FALSE)</f>
        <v>Servicios financieros</v>
      </c>
      <c r="P129" s="2"/>
      <c r="Q129" s="2"/>
    </row>
    <row r="130" spans="1:17" x14ac:dyDescent="0.25">
      <c r="A130" t="s">
        <v>4338</v>
      </c>
      <c r="B130" s="1">
        <v>43965</v>
      </c>
      <c r="C130" s="1">
        <v>43971</v>
      </c>
      <c r="D130" t="s">
        <v>14</v>
      </c>
      <c r="E130" t="s">
        <v>101</v>
      </c>
      <c r="F130">
        <v>0</v>
      </c>
      <c r="G130">
        <v>85087030</v>
      </c>
      <c r="H130">
        <v>0</v>
      </c>
      <c r="I130">
        <v>0</v>
      </c>
      <c r="J130">
        <v>0</v>
      </c>
      <c r="K130">
        <v>323.20999999999998</v>
      </c>
      <c r="L130" t="s">
        <v>19</v>
      </c>
      <c r="M130" s="2">
        <v>27500978966.299999</v>
      </c>
      <c r="N130" s="2" t="str">
        <f>VLOOKUP(Tabla1[[#This Row],[nemo]],'Nemos y clasificaciones'!$A$2:$B$5000,2,FALSE)</f>
        <v>BICECORP S.A.</v>
      </c>
      <c r="O130" s="2" t="str">
        <f>VLOOKUP(Tabla1[[#This Row],[nemo]],'Nemos y clasificaciones'!$A$1:$C$3000,3,FALSE)</f>
        <v>Servicios financieros</v>
      </c>
      <c r="P130" s="2"/>
      <c r="Q130" s="2"/>
    </row>
    <row r="131" spans="1:17" x14ac:dyDescent="0.25">
      <c r="A131" t="s">
        <v>10488</v>
      </c>
      <c r="B131" s="1">
        <v>42510</v>
      </c>
      <c r="C131" s="1">
        <v>42517</v>
      </c>
      <c r="D131" t="s">
        <v>14</v>
      </c>
      <c r="E131" t="s">
        <v>1712</v>
      </c>
      <c r="F131">
        <v>0</v>
      </c>
      <c r="G131">
        <v>308928816</v>
      </c>
      <c r="H131">
        <v>0</v>
      </c>
      <c r="I131">
        <v>0</v>
      </c>
      <c r="J131">
        <v>0</v>
      </c>
      <c r="K131">
        <v>250</v>
      </c>
      <c r="L131" t="s">
        <v>19</v>
      </c>
      <c r="M131" s="2">
        <v>77232204000</v>
      </c>
      <c r="N131" s="2" t="str">
        <f>VLOOKUP(Tabla1[[#This Row],[nemo]],'Nemos y clasificaciones'!$A$2:$B$5000,2,FALSE)</f>
        <v>ADMINISTRADORA  DE FONDOS DE PENSIONES PROVIDA S.A.</v>
      </c>
      <c r="O131" s="2" t="str">
        <f>VLOOKUP(Tabla1[[#This Row],[nemo]],'Nemos y clasificaciones'!$A$1:$C$3000,3,FALSE)</f>
        <v>Servicios financieros</v>
      </c>
      <c r="P131" s="2"/>
      <c r="Q131" s="2"/>
    </row>
    <row r="132" spans="1:17" x14ac:dyDescent="0.25">
      <c r="A132" t="s">
        <v>10553</v>
      </c>
      <c r="B132" s="1">
        <v>42507</v>
      </c>
      <c r="C132" s="1">
        <v>42514</v>
      </c>
      <c r="D132" t="s">
        <v>14</v>
      </c>
      <c r="E132" t="s">
        <v>101</v>
      </c>
      <c r="F132">
        <v>0</v>
      </c>
      <c r="G132">
        <v>85087030</v>
      </c>
      <c r="H132">
        <v>0</v>
      </c>
      <c r="I132">
        <v>0</v>
      </c>
      <c r="J132">
        <v>0</v>
      </c>
      <c r="K132">
        <v>315.33</v>
      </c>
      <c r="L132" t="s">
        <v>19</v>
      </c>
      <c r="M132" s="2">
        <v>26830493169.900002</v>
      </c>
      <c r="N132" s="2" t="str">
        <f>VLOOKUP(Tabla1[[#This Row],[nemo]],'Nemos y clasificaciones'!$A$2:$B$5000,2,FALSE)</f>
        <v>BICECORP S.A.</v>
      </c>
      <c r="O132" s="2" t="str">
        <f>VLOOKUP(Tabla1[[#This Row],[nemo]],'Nemos y clasificaciones'!$A$1:$C$3000,3,FALSE)</f>
        <v>Servicios financieros</v>
      </c>
      <c r="P132" s="2"/>
      <c r="Q132" s="2"/>
    </row>
    <row r="133" spans="1:17" x14ac:dyDescent="0.25">
      <c r="A133" t="s">
        <v>11583</v>
      </c>
      <c r="B133" s="1">
        <v>42143</v>
      </c>
      <c r="C133" s="1">
        <v>42150</v>
      </c>
      <c r="D133" t="s">
        <v>14</v>
      </c>
      <c r="E133" t="s">
        <v>1872</v>
      </c>
      <c r="F133">
        <v>0</v>
      </c>
      <c r="G133">
        <v>5811030417</v>
      </c>
      <c r="H133">
        <v>0</v>
      </c>
      <c r="I133">
        <v>0</v>
      </c>
      <c r="J133">
        <v>0</v>
      </c>
      <c r="K133">
        <v>13.167</v>
      </c>
      <c r="L133" t="s">
        <v>54</v>
      </c>
      <c r="M133" s="2">
        <v>76513837500.639008</v>
      </c>
      <c r="N133" s="2" t="str">
        <f>VLOOKUP(Tabla1[[#This Row],[nemo]],'Nemos y clasificaciones'!$A$2:$B$5000,2,FALSE)</f>
        <v>AGUAS ANDINAS S.A.</v>
      </c>
      <c r="O133" s="2" t="str">
        <f>VLOOKUP(Tabla1[[#This Row],[nemo]],'Nemos y clasificaciones'!$A$1:$C$3000,3,FALSE)</f>
        <v>Servicios sanitarios y gas</v>
      </c>
      <c r="P133" s="2"/>
      <c r="Q133" s="2"/>
    </row>
    <row r="134" spans="1:17" x14ac:dyDescent="0.25">
      <c r="A134" t="s">
        <v>1457</v>
      </c>
      <c r="B134" s="1">
        <v>44357</v>
      </c>
      <c r="C134" s="1">
        <v>44363</v>
      </c>
      <c r="D134" t="s">
        <v>14</v>
      </c>
      <c r="E134" t="s">
        <v>1458</v>
      </c>
      <c r="F134">
        <v>0</v>
      </c>
      <c r="G134">
        <v>51319876188</v>
      </c>
      <c r="H134">
        <v>0</v>
      </c>
      <c r="I134">
        <v>0</v>
      </c>
      <c r="J134">
        <v>0</v>
      </c>
      <c r="K134">
        <v>1.448</v>
      </c>
      <c r="L134" t="s">
        <v>16</v>
      </c>
      <c r="M134" s="2">
        <v>74311180720.223999</v>
      </c>
      <c r="N134" s="2" t="str">
        <f>VLOOKUP(Tabla1[[#This Row],[nemo]],'Nemos y clasificaciones'!$A$2:$B$5000,2,FALSE)</f>
        <v>COMPAÑIA SUD AMERICANA DE VAPORES S.A.</v>
      </c>
      <c r="O134" s="2" t="str">
        <f>VLOOKUP(Tabla1[[#This Row],[nemo]],'Nemos y clasificaciones'!$A$1:$C$3000,3,FALSE)</f>
        <v>Transportes y servicios marítimos</v>
      </c>
      <c r="P134" s="2"/>
      <c r="Q134" s="2"/>
    </row>
    <row r="135" spans="1:17" x14ac:dyDescent="0.25">
      <c r="A135" t="s">
        <v>9583</v>
      </c>
      <c r="B135" s="1">
        <v>42866</v>
      </c>
      <c r="C135" s="1">
        <v>42872</v>
      </c>
      <c r="D135" t="s">
        <v>14</v>
      </c>
      <c r="E135" t="s">
        <v>101</v>
      </c>
      <c r="F135">
        <v>0</v>
      </c>
      <c r="G135">
        <v>85087030</v>
      </c>
      <c r="H135">
        <v>0</v>
      </c>
      <c r="I135">
        <v>0</v>
      </c>
      <c r="J135">
        <v>0</v>
      </c>
      <c r="K135">
        <v>311.24</v>
      </c>
      <c r="L135" t="s">
        <v>19</v>
      </c>
      <c r="M135" s="2">
        <v>26482487217.200001</v>
      </c>
      <c r="N135" s="2" t="str">
        <f>VLOOKUP(Tabla1[[#This Row],[nemo]],'Nemos y clasificaciones'!$A$2:$B$5000,2,FALSE)</f>
        <v>BICECORP S.A.</v>
      </c>
      <c r="O135" s="2" t="str">
        <f>VLOOKUP(Tabla1[[#This Row],[nemo]],'Nemos y clasificaciones'!$A$1:$C$3000,3,FALSE)</f>
        <v>Servicios financieros</v>
      </c>
      <c r="P135" s="2"/>
      <c r="Q135" s="2"/>
    </row>
    <row r="136" spans="1:17" x14ac:dyDescent="0.25">
      <c r="A136" t="s">
        <v>11606</v>
      </c>
      <c r="B136" s="1">
        <v>42139</v>
      </c>
      <c r="C136" s="1">
        <v>42146</v>
      </c>
      <c r="D136" t="s">
        <v>14</v>
      </c>
      <c r="E136" t="s">
        <v>101</v>
      </c>
      <c r="F136">
        <v>0</v>
      </c>
      <c r="G136">
        <v>85087030</v>
      </c>
      <c r="H136">
        <v>0</v>
      </c>
      <c r="I136">
        <v>0</v>
      </c>
      <c r="J136">
        <v>0</v>
      </c>
      <c r="K136">
        <v>309</v>
      </c>
      <c r="L136" t="s">
        <v>19</v>
      </c>
      <c r="M136" s="2">
        <v>26291892270</v>
      </c>
      <c r="N136" s="2" t="str">
        <f>VLOOKUP(Tabla1[[#This Row],[nemo]],'Nemos y clasificaciones'!$A$2:$B$5000,2,FALSE)</f>
        <v>BICECORP S.A.</v>
      </c>
      <c r="O136" s="2" t="str">
        <f>VLOOKUP(Tabla1[[#This Row],[nemo]],'Nemos y clasificaciones'!$A$1:$C$3000,3,FALSE)</f>
        <v>Servicios financieros</v>
      </c>
      <c r="P136" s="2"/>
      <c r="Q136" s="2"/>
    </row>
    <row r="137" spans="1:17" x14ac:dyDescent="0.25">
      <c r="A137" t="s">
        <v>2142</v>
      </c>
      <c r="B137" s="1">
        <v>44306</v>
      </c>
      <c r="C137" s="1">
        <v>44312</v>
      </c>
      <c r="D137" t="s">
        <v>14</v>
      </c>
      <c r="E137" t="s">
        <v>457</v>
      </c>
      <c r="F137">
        <v>0</v>
      </c>
      <c r="G137">
        <v>149448112</v>
      </c>
      <c r="H137">
        <v>0</v>
      </c>
      <c r="I137">
        <v>0</v>
      </c>
      <c r="J137">
        <v>0</v>
      </c>
      <c r="K137">
        <v>485.58100000000002</v>
      </c>
      <c r="L137" t="s">
        <v>19</v>
      </c>
      <c r="M137" s="2">
        <v>72569163673.072006</v>
      </c>
      <c r="N137" s="2" t="str">
        <f>VLOOKUP(Tabla1[[#This Row],[nemo]],'Nemos y clasificaciones'!$A$2:$B$5000,2,FALSE)</f>
        <v>CAP S.A.</v>
      </c>
      <c r="O137" s="2" t="str">
        <f>VLOOKUP(Tabla1[[#This Row],[nemo]],'Nemos y clasificaciones'!$A$1:$C$3000,3,FALSE)</f>
        <v>Minería</v>
      </c>
      <c r="P137" s="2"/>
      <c r="Q137" s="2"/>
    </row>
    <row r="138" spans="1:17" x14ac:dyDescent="0.25">
      <c r="A138" t="s">
        <v>8217</v>
      </c>
      <c r="B138" s="1">
        <v>43228</v>
      </c>
      <c r="C138" s="1">
        <v>43234</v>
      </c>
      <c r="D138" t="s">
        <v>14</v>
      </c>
      <c r="E138" t="s">
        <v>2064</v>
      </c>
      <c r="F138">
        <v>0</v>
      </c>
      <c r="G138">
        <v>2863129447</v>
      </c>
      <c r="H138">
        <v>0</v>
      </c>
      <c r="I138">
        <v>0</v>
      </c>
      <c r="J138">
        <v>0</v>
      </c>
      <c r="K138">
        <v>25</v>
      </c>
      <c r="L138" t="s">
        <v>54</v>
      </c>
      <c r="M138" s="2">
        <v>71578236175</v>
      </c>
      <c r="N138" s="2" t="str">
        <f>VLOOKUP(Tabla1[[#This Row],[nemo]],'Nemos y clasificaciones'!$A$2:$B$5000,2,FALSE)</f>
        <v>CENCOSUD S.A.</v>
      </c>
      <c r="O138" s="2" t="str">
        <f>VLOOKUP(Tabla1[[#This Row],[nemo]],'Nemos y clasificaciones'!$A$1:$C$3000,3,FALSE)</f>
        <v>Consumo</v>
      </c>
      <c r="P138" s="2"/>
      <c r="Q138" s="2"/>
    </row>
    <row r="139" spans="1:17" x14ac:dyDescent="0.25">
      <c r="A139" t="s">
        <v>5280</v>
      </c>
      <c r="B139" s="1">
        <v>43811</v>
      </c>
      <c r="C139" s="1">
        <v>43817</v>
      </c>
      <c r="D139" t="s">
        <v>14</v>
      </c>
      <c r="E139" t="s">
        <v>1960</v>
      </c>
      <c r="F139">
        <v>0</v>
      </c>
      <c r="G139">
        <v>17536167720</v>
      </c>
      <c r="H139">
        <v>0</v>
      </c>
      <c r="I139">
        <v>0</v>
      </c>
      <c r="J139">
        <v>0</v>
      </c>
      <c r="K139">
        <v>4.0730000000000004</v>
      </c>
      <c r="L139" t="s">
        <v>16</v>
      </c>
      <c r="M139" s="2">
        <v>71424811123.559998</v>
      </c>
      <c r="N139" s="2" t="str">
        <f>VLOOKUP(Tabla1[[#This Row],[nemo]],'Nemos y clasificaciones'!$A$2:$B$5000,2,FALSE)</f>
        <v>COLBUN S.A.</v>
      </c>
      <c r="O139" s="2" t="str">
        <f>VLOOKUP(Tabla1[[#This Row],[nemo]],'Nemos y clasificaciones'!$A$1:$C$3000,3,FALSE)</f>
        <v>Eléctrico</v>
      </c>
      <c r="P139" s="2"/>
      <c r="Q139" s="2"/>
    </row>
    <row r="140" spans="1:17" x14ac:dyDescent="0.25">
      <c r="A140" t="s">
        <v>6236</v>
      </c>
      <c r="B140" s="1">
        <v>43609</v>
      </c>
      <c r="C140" s="1">
        <v>43615</v>
      </c>
      <c r="D140" t="s">
        <v>14</v>
      </c>
      <c r="E140" t="s">
        <v>1712</v>
      </c>
      <c r="F140">
        <v>0</v>
      </c>
      <c r="G140">
        <v>328015660</v>
      </c>
      <c r="H140">
        <v>0</v>
      </c>
      <c r="I140">
        <v>0</v>
      </c>
      <c r="J140">
        <v>0</v>
      </c>
      <c r="K140">
        <v>217.11</v>
      </c>
      <c r="L140" t="s">
        <v>19</v>
      </c>
      <c r="M140" s="2">
        <v>71215479942.600006</v>
      </c>
      <c r="N140" s="2" t="str">
        <f>VLOOKUP(Tabla1[[#This Row],[nemo]],'Nemos y clasificaciones'!$A$2:$B$5000,2,FALSE)</f>
        <v>ADMINISTRADORA  DE FONDOS DE PENSIONES PROVIDA S.A.</v>
      </c>
      <c r="O140" s="2" t="str">
        <f>VLOOKUP(Tabla1[[#This Row],[nemo]],'Nemos y clasificaciones'!$A$1:$C$3000,3,FALSE)</f>
        <v>Servicios financieros</v>
      </c>
      <c r="P140" s="2"/>
      <c r="Q140" s="2"/>
    </row>
    <row r="141" spans="1:17" x14ac:dyDescent="0.25">
      <c r="A141" t="s">
        <v>3223</v>
      </c>
      <c r="B141" s="1">
        <v>44134</v>
      </c>
      <c r="C141" s="1">
        <v>44141</v>
      </c>
      <c r="D141" t="s">
        <v>14</v>
      </c>
      <c r="E141" t="s">
        <v>1874</v>
      </c>
      <c r="F141">
        <v>0</v>
      </c>
      <c r="G141">
        <v>12837423057</v>
      </c>
      <c r="H141">
        <v>0</v>
      </c>
      <c r="I141">
        <v>0</v>
      </c>
      <c r="J141">
        <v>0</v>
      </c>
      <c r="K141">
        <v>5.4809999999999999</v>
      </c>
      <c r="L141" t="s">
        <v>16</v>
      </c>
      <c r="M141" s="2">
        <v>70361915775.417007</v>
      </c>
      <c r="N141" s="2" t="str">
        <f>VLOOKUP(Tabla1[[#This Row],[nemo]],'Nemos y clasificaciones'!$A$2:$B$5000,2,FALSE)</f>
        <v>ADMINISTRADORA  DE FONDOS DE PENSIONES CUPRUM S.A.</v>
      </c>
      <c r="O141" s="2" t="str">
        <f>VLOOKUP(Tabla1[[#This Row],[nemo]],'Nemos y clasificaciones'!$A$1:$C$3000,3,FALSE)</f>
        <v>Servicios financieros</v>
      </c>
      <c r="P141" s="2"/>
      <c r="Q141" s="2"/>
    </row>
    <row r="142" spans="1:17" x14ac:dyDescent="0.25">
      <c r="A142" t="s">
        <v>6571</v>
      </c>
      <c r="B142" s="1">
        <v>43585</v>
      </c>
      <c r="C142" s="1">
        <v>43592</v>
      </c>
      <c r="D142" t="s">
        <v>14</v>
      </c>
      <c r="E142" t="s">
        <v>1960</v>
      </c>
      <c r="F142">
        <v>0</v>
      </c>
      <c r="G142">
        <v>17536167720</v>
      </c>
      <c r="H142">
        <v>0</v>
      </c>
      <c r="I142">
        <v>0</v>
      </c>
      <c r="J142">
        <v>0</v>
      </c>
      <c r="K142">
        <v>3.863</v>
      </c>
      <c r="L142" t="s">
        <v>16</v>
      </c>
      <c r="M142" s="2">
        <v>67742215902.360001</v>
      </c>
      <c r="N142" s="2" t="str">
        <f>VLOOKUP(Tabla1[[#This Row],[nemo]],'Nemos y clasificaciones'!$A$2:$B$5000,2,FALSE)</f>
        <v>COLBUN S.A.</v>
      </c>
      <c r="O142" s="2" t="str">
        <f>VLOOKUP(Tabla1[[#This Row],[nemo]],'Nemos y clasificaciones'!$A$1:$C$3000,3,FALSE)</f>
        <v>Eléctrico</v>
      </c>
      <c r="P142" s="2"/>
      <c r="Q142" s="2"/>
    </row>
    <row r="143" spans="1:17" x14ac:dyDescent="0.25">
      <c r="A143" t="s">
        <v>9783</v>
      </c>
      <c r="B143" s="1">
        <v>42835</v>
      </c>
      <c r="C143" s="1">
        <v>42843</v>
      </c>
      <c r="D143" t="s">
        <v>14</v>
      </c>
      <c r="E143" t="s">
        <v>2198</v>
      </c>
      <c r="F143">
        <v>0</v>
      </c>
      <c r="G143">
        <v>2253196399</v>
      </c>
      <c r="H143">
        <v>0</v>
      </c>
      <c r="I143">
        <v>0</v>
      </c>
      <c r="J143">
        <v>0</v>
      </c>
      <c r="K143">
        <v>4.194</v>
      </c>
      <c r="L143" t="s">
        <v>16</v>
      </c>
      <c r="M143" s="2">
        <v>9449905697.4060001</v>
      </c>
      <c r="N143" s="2" t="str">
        <f>VLOOKUP(Tabla1[[#This Row],[nemo]],'Nemos y clasificaciones'!$A$2:$B$5000,2,FALSE)</f>
        <v>BANCO INTERNACIONAL</v>
      </c>
      <c r="O143" s="2" t="str">
        <f>VLOOKUP(Tabla1[[#This Row],[nemo]],'Nemos y clasificaciones'!$A$1:$C$3000,3,FALSE)</f>
        <v>Servicios financieros</v>
      </c>
      <c r="P143" s="2"/>
      <c r="Q143" s="2"/>
    </row>
    <row r="144" spans="1:17" x14ac:dyDescent="0.25">
      <c r="A144" t="s">
        <v>10102</v>
      </c>
      <c r="B144" s="1">
        <v>42718</v>
      </c>
      <c r="C144" s="1">
        <v>42724</v>
      </c>
      <c r="D144" t="s">
        <v>14</v>
      </c>
      <c r="E144" t="s">
        <v>256</v>
      </c>
      <c r="F144">
        <v>0</v>
      </c>
      <c r="G144">
        <v>120376972</v>
      </c>
      <c r="H144">
        <v>0</v>
      </c>
      <c r="I144">
        <v>0</v>
      </c>
      <c r="J144">
        <v>0</v>
      </c>
      <c r="K144">
        <v>555.15300000000002</v>
      </c>
      <c r="L144" t="s">
        <v>19</v>
      </c>
      <c r="M144" s="2">
        <v>66827637136.716003</v>
      </c>
      <c r="N144" s="2" t="str">
        <f>VLOOKUP(Tabla1[[#This Row],[nemo]],'Nemos y clasificaciones'!$A$2:$B$5000,2,FALSE)</f>
        <v>SOCIEDAD QUIMICA Y MINERA DE CHILE S.A.</v>
      </c>
      <c r="O144" s="2" t="str">
        <f>VLOOKUP(Tabla1[[#This Row],[nemo]],'Nemos y clasificaciones'!$A$1:$C$3000,3,FALSE)</f>
        <v>Minería</v>
      </c>
      <c r="P144" s="2"/>
      <c r="Q144" s="2"/>
    </row>
    <row r="145" spans="1:17" x14ac:dyDescent="0.25">
      <c r="A145" t="s">
        <v>6976</v>
      </c>
      <c r="B145" s="1">
        <v>43469</v>
      </c>
      <c r="C145" s="1">
        <v>43475</v>
      </c>
      <c r="D145" t="s">
        <v>14</v>
      </c>
      <c r="E145" t="s">
        <v>1929</v>
      </c>
      <c r="F145">
        <v>0</v>
      </c>
      <c r="G145">
        <v>2508844629</v>
      </c>
      <c r="H145">
        <v>0</v>
      </c>
      <c r="I145">
        <v>0</v>
      </c>
      <c r="J145">
        <v>0</v>
      </c>
      <c r="K145">
        <v>26</v>
      </c>
      <c r="L145" t="s">
        <v>54</v>
      </c>
      <c r="M145" s="2">
        <v>65229960354</v>
      </c>
      <c r="N145" s="2" t="str">
        <f>VLOOKUP(Tabla1[[#This Row],[nemo]],'Nemos y clasificaciones'!$A$2:$B$5000,2,FALSE)</f>
        <v>FALABELLA S.A.</v>
      </c>
      <c r="O145" s="2" t="str">
        <f>VLOOKUP(Tabla1[[#This Row],[nemo]],'Nemos y clasificaciones'!$A$1:$C$3000,3,FALSE)</f>
        <v>Consumo</v>
      </c>
      <c r="P145" s="2"/>
      <c r="Q145" s="2"/>
    </row>
    <row r="146" spans="1:17" x14ac:dyDescent="0.25">
      <c r="A146" t="s">
        <v>3546</v>
      </c>
      <c r="B146" s="1">
        <v>44065</v>
      </c>
      <c r="C146" s="1">
        <v>44071</v>
      </c>
      <c r="D146" t="s">
        <v>14</v>
      </c>
      <c r="E146" t="s">
        <v>1658</v>
      </c>
      <c r="F146">
        <v>0</v>
      </c>
      <c r="G146">
        <v>8375482509</v>
      </c>
      <c r="H146">
        <v>0</v>
      </c>
      <c r="I146">
        <v>0</v>
      </c>
      <c r="J146">
        <v>0</v>
      </c>
      <c r="K146">
        <v>7.5910000000000002</v>
      </c>
      <c r="L146" t="s">
        <v>16</v>
      </c>
      <c r="M146" s="2">
        <v>63578287725.819</v>
      </c>
      <c r="N146" s="2" t="str">
        <f>VLOOKUP(Tabla1[[#This Row],[nemo]],'Nemos y clasificaciones'!$A$2:$B$5000,2,FALSE)</f>
        <v>AES Gener SA (AESANDES)</v>
      </c>
      <c r="O146" s="2" t="str">
        <f>VLOOKUP(Tabla1[[#This Row],[nemo]],'Nemos y clasificaciones'!$A$1:$C$3000,3,FALSE)</f>
        <v>Eléctrico</v>
      </c>
      <c r="P146" s="2"/>
      <c r="Q146" s="2"/>
    </row>
    <row r="147" spans="1:17" x14ac:dyDescent="0.25">
      <c r="A147" t="s">
        <v>2197</v>
      </c>
      <c r="B147" s="1">
        <v>44300</v>
      </c>
      <c r="C147" s="1">
        <v>44306</v>
      </c>
      <c r="D147" t="s">
        <v>14</v>
      </c>
      <c r="E147" t="s">
        <v>2198</v>
      </c>
      <c r="F147">
        <v>0</v>
      </c>
      <c r="G147">
        <v>3748785077</v>
      </c>
      <c r="H147">
        <v>0</v>
      </c>
      <c r="I147">
        <v>0</v>
      </c>
      <c r="J147">
        <v>0</v>
      </c>
      <c r="K147">
        <v>2.0209999999999999</v>
      </c>
      <c r="L147" t="s">
        <v>16</v>
      </c>
      <c r="M147" s="2">
        <v>7576294640.6169996</v>
      </c>
      <c r="N147" s="2" t="str">
        <f>VLOOKUP(Tabla1[[#This Row],[nemo]],'Nemos y clasificaciones'!$A$2:$B$5000,2,FALSE)</f>
        <v>BANCO INTERNACIONAL</v>
      </c>
      <c r="O147" s="2" t="str">
        <f>VLOOKUP(Tabla1[[#This Row],[nemo]],'Nemos y clasificaciones'!$A$1:$C$3000,3,FALSE)</f>
        <v>Servicios financieros</v>
      </c>
      <c r="P147" s="2"/>
      <c r="Q147" s="2"/>
    </row>
    <row r="148" spans="1:17" x14ac:dyDescent="0.25">
      <c r="A148" t="s">
        <v>8885</v>
      </c>
      <c r="B148" s="1">
        <v>43061</v>
      </c>
      <c r="C148" s="1">
        <v>43067</v>
      </c>
      <c r="D148" t="s">
        <v>14</v>
      </c>
      <c r="E148" t="s">
        <v>1929</v>
      </c>
      <c r="F148">
        <v>0</v>
      </c>
      <c r="G148">
        <v>2434465103</v>
      </c>
      <c r="H148">
        <v>0</v>
      </c>
      <c r="I148">
        <v>0</v>
      </c>
      <c r="J148">
        <v>0</v>
      </c>
      <c r="K148">
        <v>26</v>
      </c>
      <c r="L148" t="s">
        <v>54</v>
      </c>
      <c r="M148" s="2">
        <v>63296092678</v>
      </c>
      <c r="N148" s="2" t="str">
        <f>VLOOKUP(Tabla1[[#This Row],[nemo]],'Nemos y clasificaciones'!$A$2:$B$5000,2,FALSE)</f>
        <v>FALABELLA S.A.</v>
      </c>
      <c r="O148" s="2" t="str">
        <f>VLOOKUP(Tabla1[[#This Row],[nemo]],'Nemos y clasificaciones'!$A$1:$C$3000,3,FALSE)</f>
        <v>Consumo</v>
      </c>
      <c r="P148" s="2"/>
      <c r="Q148" s="2"/>
    </row>
    <row r="149" spans="1:17" x14ac:dyDescent="0.25">
      <c r="A149" t="s">
        <v>10135</v>
      </c>
      <c r="B149" s="1">
        <v>42697</v>
      </c>
      <c r="C149" s="1">
        <v>42703</v>
      </c>
      <c r="D149" t="s">
        <v>14</v>
      </c>
      <c r="E149" t="s">
        <v>1929</v>
      </c>
      <c r="F149">
        <v>0</v>
      </c>
      <c r="G149">
        <v>2434465103</v>
      </c>
      <c r="H149">
        <v>0</v>
      </c>
      <c r="I149">
        <v>0</v>
      </c>
      <c r="J149">
        <v>0</v>
      </c>
      <c r="K149">
        <v>26</v>
      </c>
      <c r="L149" t="s">
        <v>54</v>
      </c>
      <c r="M149" s="2">
        <v>63296092678</v>
      </c>
      <c r="N149" s="2" t="str">
        <f>VLOOKUP(Tabla1[[#This Row],[nemo]],'Nemos y clasificaciones'!$A$2:$B$5000,2,FALSE)</f>
        <v>FALABELLA S.A.</v>
      </c>
      <c r="O149" s="2" t="str">
        <f>VLOOKUP(Tabla1[[#This Row],[nemo]],'Nemos y clasificaciones'!$A$1:$C$3000,3,FALSE)</f>
        <v>Consumo</v>
      </c>
      <c r="P149" s="2"/>
      <c r="Q149" s="2"/>
    </row>
    <row r="150" spans="1:17" x14ac:dyDescent="0.25">
      <c r="A150" t="s">
        <v>11214</v>
      </c>
      <c r="B150" s="1">
        <v>42292</v>
      </c>
      <c r="C150" s="1">
        <v>42298</v>
      </c>
      <c r="D150" t="s">
        <v>14</v>
      </c>
      <c r="E150" t="s">
        <v>1929</v>
      </c>
      <c r="F150">
        <v>0</v>
      </c>
      <c r="G150">
        <v>2434465103</v>
      </c>
      <c r="H150">
        <v>0</v>
      </c>
      <c r="I150">
        <v>0</v>
      </c>
      <c r="J150">
        <v>0</v>
      </c>
      <c r="K150">
        <v>26</v>
      </c>
      <c r="L150" t="s">
        <v>54</v>
      </c>
      <c r="M150" s="2">
        <v>63296092678</v>
      </c>
      <c r="N150" s="2" t="str">
        <f>VLOOKUP(Tabla1[[#This Row],[nemo]],'Nemos y clasificaciones'!$A$2:$B$5000,2,FALSE)</f>
        <v>FALABELLA S.A.</v>
      </c>
      <c r="O150" s="2" t="str">
        <f>VLOOKUP(Tabla1[[#This Row],[nemo]],'Nemos y clasificaciones'!$A$1:$C$3000,3,FALSE)</f>
        <v>Consumo</v>
      </c>
      <c r="P150" s="2"/>
      <c r="Q150" s="2"/>
    </row>
    <row r="151" spans="1:17" x14ac:dyDescent="0.25">
      <c r="A151" t="s">
        <v>4616</v>
      </c>
      <c r="B151" s="1">
        <v>43936</v>
      </c>
      <c r="C151" s="1">
        <v>43942</v>
      </c>
      <c r="D151" t="s">
        <v>14</v>
      </c>
      <c r="E151" t="s">
        <v>2198</v>
      </c>
      <c r="F151">
        <v>0</v>
      </c>
      <c r="G151">
        <v>3023973277</v>
      </c>
      <c r="H151">
        <v>0</v>
      </c>
      <c r="I151">
        <v>0</v>
      </c>
      <c r="J151">
        <v>0</v>
      </c>
      <c r="K151">
        <v>2.198</v>
      </c>
      <c r="L151" t="s">
        <v>16</v>
      </c>
      <c r="M151" s="2">
        <v>6646693262.8459997</v>
      </c>
      <c r="N151" s="2" t="str">
        <f>VLOOKUP(Tabla1[[#This Row],[nemo]],'Nemos y clasificaciones'!$A$2:$B$5000,2,FALSE)</f>
        <v>BANCO INTERNACIONAL</v>
      </c>
      <c r="O151" s="2" t="str">
        <f>VLOOKUP(Tabla1[[#This Row],[nemo]],'Nemos y clasificaciones'!$A$1:$C$3000,3,FALSE)</f>
        <v>Servicios financieros</v>
      </c>
      <c r="P151" s="2"/>
      <c r="Q151" s="2"/>
    </row>
    <row r="152" spans="1:17" x14ac:dyDescent="0.25">
      <c r="A152" t="s">
        <v>6532</v>
      </c>
      <c r="B152" s="1">
        <v>43587</v>
      </c>
      <c r="C152" s="1">
        <v>43593</v>
      </c>
      <c r="D152" t="s">
        <v>14</v>
      </c>
      <c r="E152" t="s">
        <v>1898</v>
      </c>
      <c r="F152">
        <v>0</v>
      </c>
      <c r="G152">
        <v>125000000</v>
      </c>
      <c r="H152">
        <v>0</v>
      </c>
      <c r="I152">
        <v>0</v>
      </c>
      <c r="J152">
        <v>0</v>
      </c>
      <c r="K152">
        <v>501.37799999999999</v>
      </c>
      <c r="L152" t="s">
        <v>19</v>
      </c>
      <c r="M152" s="2">
        <v>62672250000</v>
      </c>
      <c r="N152" s="2" t="str">
        <f>VLOOKUP(Tabla1[[#This Row],[nemo]],'Nemos y clasificaciones'!$A$2:$B$5000,2,FALSE)</f>
        <v>MINERA VALPARAISO S.A.</v>
      </c>
      <c r="O152" s="2" t="str">
        <f>VLOOKUP(Tabla1[[#This Row],[nemo]],'Nemos y clasificaciones'!$A$1:$C$3000,3,FALSE)</f>
        <v>Eléctrico</v>
      </c>
      <c r="P152" s="2"/>
      <c r="Q152" s="2"/>
    </row>
    <row r="153" spans="1:17" x14ac:dyDescent="0.25">
      <c r="A153" t="s">
        <v>1899</v>
      </c>
      <c r="B153" s="1">
        <v>44324</v>
      </c>
      <c r="C153" s="1">
        <v>44330</v>
      </c>
      <c r="D153" t="s">
        <v>14</v>
      </c>
      <c r="E153" t="s">
        <v>1898</v>
      </c>
      <c r="F153">
        <v>0</v>
      </c>
      <c r="G153">
        <v>125000000</v>
      </c>
      <c r="H153">
        <v>0</v>
      </c>
      <c r="I153">
        <v>0</v>
      </c>
      <c r="J153">
        <v>0</v>
      </c>
      <c r="K153">
        <v>494.53500000000003</v>
      </c>
      <c r="L153" t="s">
        <v>19</v>
      </c>
      <c r="M153" s="2">
        <v>61816875000</v>
      </c>
      <c r="N153" s="2" t="str">
        <f>VLOOKUP(Tabla1[[#This Row],[nemo]],'Nemos y clasificaciones'!$A$2:$B$5000,2,FALSE)</f>
        <v>MINERA VALPARAISO S.A.</v>
      </c>
      <c r="O153" s="2" t="str">
        <f>VLOOKUP(Tabla1[[#This Row],[nemo]],'Nemos y clasificaciones'!$A$1:$C$3000,3,FALSE)</f>
        <v>Eléctrico</v>
      </c>
      <c r="P153" s="2"/>
      <c r="Q153" s="2"/>
    </row>
    <row r="154" spans="1:17" x14ac:dyDescent="0.25">
      <c r="A154" t="s">
        <v>3046</v>
      </c>
      <c r="B154" s="1">
        <v>44174</v>
      </c>
      <c r="C154" s="1">
        <v>44180</v>
      </c>
      <c r="D154" t="s">
        <v>14</v>
      </c>
      <c r="E154" t="s">
        <v>1872</v>
      </c>
      <c r="F154">
        <v>0</v>
      </c>
      <c r="G154">
        <v>5811031417</v>
      </c>
      <c r="H154">
        <v>0</v>
      </c>
      <c r="I154">
        <v>0</v>
      </c>
      <c r="J154">
        <v>0</v>
      </c>
      <c r="K154">
        <v>10.59</v>
      </c>
      <c r="L154" t="s">
        <v>54</v>
      </c>
      <c r="M154" s="2">
        <v>61538822706.029999</v>
      </c>
      <c r="N154" s="2" t="str">
        <f>VLOOKUP(Tabla1[[#This Row],[nemo]],'Nemos y clasificaciones'!$A$2:$B$5000,2,FALSE)</f>
        <v>AGUAS ANDINAS S.A.</v>
      </c>
      <c r="O154" s="2" t="str">
        <f>VLOOKUP(Tabla1[[#This Row],[nemo]],'Nemos y clasificaciones'!$A$1:$C$3000,3,FALSE)</f>
        <v>Servicios sanitarios y gas</v>
      </c>
      <c r="P154" s="2"/>
      <c r="Q154" s="2"/>
    </row>
    <row r="155" spans="1:17" x14ac:dyDescent="0.25">
      <c r="A155" t="s">
        <v>6686</v>
      </c>
      <c r="B155" s="1">
        <v>43565</v>
      </c>
      <c r="C155" s="1">
        <v>43571</v>
      </c>
      <c r="D155" t="s">
        <v>14</v>
      </c>
      <c r="E155" t="s">
        <v>2198</v>
      </c>
      <c r="F155">
        <v>0</v>
      </c>
      <c r="G155">
        <v>3023973277</v>
      </c>
      <c r="H155">
        <v>0</v>
      </c>
      <c r="I155">
        <v>0</v>
      </c>
      <c r="J155">
        <v>0</v>
      </c>
      <c r="K155">
        <v>1.494</v>
      </c>
      <c r="L155" t="s">
        <v>16</v>
      </c>
      <c r="M155" s="2">
        <v>4517816075.8380003</v>
      </c>
      <c r="N155" s="2" t="str">
        <f>VLOOKUP(Tabla1[[#This Row],[nemo]],'Nemos y clasificaciones'!$A$2:$B$5000,2,FALSE)</f>
        <v>BANCO INTERNACIONAL</v>
      </c>
      <c r="O155" s="2" t="str">
        <f>VLOOKUP(Tabla1[[#This Row],[nemo]],'Nemos y clasificaciones'!$A$1:$C$3000,3,FALSE)</f>
        <v>Servicios financieros</v>
      </c>
      <c r="P155" s="2"/>
      <c r="Q155" s="2"/>
    </row>
    <row r="156" spans="1:17" x14ac:dyDescent="0.25">
      <c r="A156" t="s">
        <v>8410</v>
      </c>
      <c r="B156" s="1">
        <v>43201</v>
      </c>
      <c r="C156" s="1">
        <v>43207</v>
      </c>
      <c r="D156" t="s">
        <v>14</v>
      </c>
      <c r="E156" t="s">
        <v>2198</v>
      </c>
      <c r="F156">
        <v>0</v>
      </c>
      <c r="G156">
        <v>2253196399</v>
      </c>
      <c r="H156">
        <v>0</v>
      </c>
      <c r="I156">
        <v>0</v>
      </c>
      <c r="J156">
        <v>0</v>
      </c>
      <c r="K156">
        <v>1.6140000000000001</v>
      </c>
      <c r="L156" t="s">
        <v>16</v>
      </c>
      <c r="M156" s="2">
        <v>3636658987.9860001</v>
      </c>
      <c r="N156" s="2" t="str">
        <f>VLOOKUP(Tabla1[[#This Row],[nemo]],'Nemos y clasificaciones'!$A$2:$B$5000,2,FALSE)</f>
        <v>BANCO INTERNACIONAL</v>
      </c>
      <c r="O156" s="2" t="str">
        <f>VLOOKUP(Tabla1[[#This Row],[nemo]],'Nemos y clasificaciones'!$A$1:$C$3000,3,FALSE)</f>
        <v>Servicios financieros</v>
      </c>
      <c r="P156" s="2"/>
      <c r="Q156" s="2"/>
    </row>
    <row r="157" spans="1:17" x14ac:dyDescent="0.25">
      <c r="A157" t="s">
        <v>679</v>
      </c>
      <c r="B157" s="1">
        <v>44401</v>
      </c>
      <c r="C157" s="1">
        <v>44407</v>
      </c>
      <c r="D157" t="s">
        <v>14</v>
      </c>
      <c r="E157" t="s">
        <v>680</v>
      </c>
      <c r="F157">
        <v>0</v>
      </c>
      <c r="G157">
        <v>2500000000</v>
      </c>
      <c r="H157">
        <v>0</v>
      </c>
      <c r="I157">
        <v>0</v>
      </c>
      <c r="J157">
        <v>0</v>
      </c>
      <c r="K157">
        <v>24.026</v>
      </c>
      <c r="L157" t="s">
        <v>54</v>
      </c>
      <c r="M157" s="2">
        <v>60065000000</v>
      </c>
      <c r="N157" s="2" t="str">
        <f>VLOOKUP(Tabla1[[#This Row],[nemo]],'Nemos y clasificaciones'!$A$2:$B$5000,2,FALSE)</f>
        <v>EMPRESAS CMPC S.A.</v>
      </c>
      <c r="O157" s="2" t="str">
        <f>VLOOKUP(Tabla1[[#This Row],[nemo]],'Nemos y clasificaciones'!$A$1:$C$3000,3,FALSE)</f>
        <v>Forestal</v>
      </c>
      <c r="P157" s="2"/>
      <c r="Q157" s="2"/>
    </row>
    <row r="158" spans="1:17" x14ac:dyDescent="0.25">
      <c r="A158" t="s">
        <v>3032</v>
      </c>
      <c r="B158" s="1">
        <v>44175</v>
      </c>
      <c r="C158" s="1">
        <v>44181</v>
      </c>
      <c r="D158" t="s">
        <v>14</v>
      </c>
      <c r="E158" t="s">
        <v>1960</v>
      </c>
      <c r="F158">
        <v>0</v>
      </c>
      <c r="G158">
        <v>17536167720</v>
      </c>
      <c r="H158">
        <v>0</v>
      </c>
      <c r="I158">
        <v>0</v>
      </c>
      <c r="J158">
        <v>0</v>
      </c>
      <c r="K158">
        <v>3.4239999999999999</v>
      </c>
      <c r="L158" t="s">
        <v>16</v>
      </c>
      <c r="M158" s="2">
        <v>60043838273.279999</v>
      </c>
      <c r="N158" s="2" t="str">
        <f>VLOOKUP(Tabla1[[#This Row],[nemo]],'Nemos y clasificaciones'!$A$2:$B$5000,2,FALSE)</f>
        <v>COLBUN S.A.</v>
      </c>
      <c r="O158" s="2" t="str">
        <f>VLOOKUP(Tabla1[[#This Row],[nemo]],'Nemos y clasificaciones'!$A$1:$C$3000,3,FALSE)</f>
        <v>Eléctrico</v>
      </c>
      <c r="P158" s="2"/>
      <c r="Q158" s="2"/>
    </row>
    <row r="159" spans="1:17" x14ac:dyDescent="0.25">
      <c r="A159" t="s">
        <v>6291</v>
      </c>
      <c r="B159" s="1">
        <v>43602</v>
      </c>
      <c r="C159" s="1">
        <v>43609</v>
      </c>
      <c r="D159" t="s">
        <v>14</v>
      </c>
      <c r="E159" t="s">
        <v>1658</v>
      </c>
      <c r="F159">
        <v>0</v>
      </c>
      <c r="G159">
        <v>8400318891</v>
      </c>
      <c r="H159">
        <v>0</v>
      </c>
      <c r="I159">
        <v>0</v>
      </c>
      <c r="J159">
        <v>0</v>
      </c>
      <c r="K159">
        <v>7.1459999999999999</v>
      </c>
      <c r="L159" t="s">
        <v>16</v>
      </c>
      <c r="M159" s="2">
        <v>60028678795.085999</v>
      </c>
      <c r="N159" s="2" t="str">
        <f>VLOOKUP(Tabla1[[#This Row],[nemo]],'Nemos y clasificaciones'!$A$2:$B$5000,2,FALSE)</f>
        <v>AES Gener SA (AESANDES)</v>
      </c>
      <c r="O159" s="2" t="str">
        <f>VLOOKUP(Tabla1[[#This Row],[nemo]],'Nemos y clasificaciones'!$A$1:$C$3000,3,FALSE)</f>
        <v>Eléctrico</v>
      </c>
      <c r="P159" s="2"/>
      <c r="Q159" s="2"/>
    </row>
    <row r="160" spans="1:17" x14ac:dyDescent="0.25">
      <c r="A160" t="s">
        <v>3475</v>
      </c>
      <c r="B160" s="1">
        <v>44057</v>
      </c>
      <c r="C160" s="1">
        <v>44095</v>
      </c>
      <c r="D160" t="s">
        <v>14</v>
      </c>
      <c r="E160" t="s">
        <v>2198</v>
      </c>
      <c r="F160">
        <v>3419405995</v>
      </c>
      <c r="G160">
        <v>0</v>
      </c>
      <c r="H160">
        <v>3749426545</v>
      </c>
      <c r="I160">
        <v>66.900000000000006</v>
      </c>
      <c r="J160">
        <v>65.010000000000005</v>
      </c>
      <c r="K160">
        <v>45.451000000000001</v>
      </c>
      <c r="L160" t="s">
        <v>54</v>
      </c>
      <c r="M160" s="2">
        <v>0</v>
      </c>
      <c r="N160" s="2" t="str">
        <f>VLOOKUP(Tabla1[[#This Row],[nemo]],'Nemos y clasificaciones'!$A$2:$B$5000,2,FALSE)</f>
        <v>BANCO INTERNACIONAL</v>
      </c>
      <c r="O160" s="2" t="str">
        <f>VLOOKUP(Tabla1[[#This Row],[nemo]],'Nemos y clasificaciones'!$A$1:$C$3000,3,FALSE)</f>
        <v>Servicios financieros</v>
      </c>
      <c r="P160" s="2"/>
      <c r="Q160" s="2"/>
    </row>
    <row r="161" spans="1:17" x14ac:dyDescent="0.25">
      <c r="A161" t="s">
        <v>5449</v>
      </c>
      <c r="B161" s="1">
        <v>43732</v>
      </c>
      <c r="C161" s="1">
        <v>43767</v>
      </c>
      <c r="D161" t="s">
        <v>14</v>
      </c>
      <c r="E161" t="s">
        <v>2198</v>
      </c>
      <c r="F161">
        <v>3023973277</v>
      </c>
      <c r="G161">
        <v>0</v>
      </c>
      <c r="H161">
        <v>3419999862</v>
      </c>
      <c r="I161">
        <v>78.8</v>
      </c>
      <c r="J161">
        <v>74.94</v>
      </c>
      <c r="K161">
        <v>45.451000000000001</v>
      </c>
      <c r="L161" t="s">
        <v>54</v>
      </c>
      <c r="M161" s="2">
        <v>0</v>
      </c>
      <c r="N161" s="2" t="str">
        <f>VLOOKUP(Tabla1[[#This Row],[nemo]],'Nemos y clasificaciones'!$A$2:$B$5000,2,FALSE)</f>
        <v>BANCO INTERNACIONAL</v>
      </c>
      <c r="O161" s="2" t="str">
        <f>VLOOKUP(Tabla1[[#This Row],[nemo]],'Nemos y clasificaciones'!$A$1:$C$3000,3,FALSE)</f>
        <v>Servicios financieros</v>
      </c>
      <c r="P161" s="2"/>
      <c r="Q161" s="2"/>
    </row>
    <row r="162" spans="1:17" x14ac:dyDescent="0.25">
      <c r="A162" t="s">
        <v>7085</v>
      </c>
      <c r="B162" s="1">
        <v>43452</v>
      </c>
      <c r="C162" s="1">
        <v>43458</v>
      </c>
      <c r="D162" t="s">
        <v>21</v>
      </c>
      <c r="E162" t="s">
        <v>1269</v>
      </c>
      <c r="F162">
        <v>0</v>
      </c>
      <c r="G162">
        <v>100000</v>
      </c>
      <c r="H162">
        <v>0</v>
      </c>
      <c r="I162">
        <v>0</v>
      </c>
      <c r="J162">
        <v>0</v>
      </c>
      <c r="K162">
        <v>0.64100000000000001</v>
      </c>
      <c r="L162" t="s">
        <v>23</v>
      </c>
      <c r="M162" s="3">
        <v>64100</v>
      </c>
      <c r="N162" s="2" t="str">
        <f>VLOOKUP(Tabla1[[#This Row],[nemo]],'Nemos y clasificaciones'!$A$2:$B$5000,2,FALSE)</f>
        <v>ISHARES MSCI BRIC ETF</v>
      </c>
      <c r="O162" s="3" t="str">
        <f>VLOOKUP(Tabla1[[#This Row],[nemo]],'Nemos y clasificaciones'!$A$1:$C$3000,3,FALSE)</f>
        <v>ETF</v>
      </c>
      <c r="P162" s="3"/>
      <c r="Q162" s="3"/>
    </row>
    <row r="163" spans="1:17" x14ac:dyDescent="0.25">
      <c r="A163" t="s">
        <v>11056</v>
      </c>
      <c r="B163" s="1">
        <v>42359</v>
      </c>
      <c r="C163" s="1">
        <v>42366</v>
      </c>
      <c r="D163" t="s">
        <v>21</v>
      </c>
      <c r="E163" t="s">
        <v>1269</v>
      </c>
      <c r="F163">
        <v>0</v>
      </c>
      <c r="G163">
        <v>100000</v>
      </c>
      <c r="H163">
        <v>0</v>
      </c>
      <c r="I163">
        <v>0</v>
      </c>
      <c r="J163">
        <v>0</v>
      </c>
      <c r="K163">
        <v>0.54500000000000004</v>
      </c>
      <c r="L163" t="s">
        <v>23</v>
      </c>
      <c r="M163" s="3">
        <v>54500</v>
      </c>
      <c r="N163" s="2" t="str">
        <f>VLOOKUP(Tabla1[[#This Row],[nemo]],'Nemos y clasificaciones'!$A$2:$B$5000,2,FALSE)</f>
        <v>ISHARES MSCI BRIC ETF</v>
      </c>
      <c r="O163" s="3" t="str">
        <f>VLOOKUP(Tabla1[[#This Row],[nemo]],'Nemos y clasificaciones'!$A$1:$C$3000,3,FALSE)</f>
        <v>ETF</v>
      </c>
      <c r="P163" s="3"/>
      <c r="Q163" s="3"/>
    </row>
    <row r="164" spans="1:17" x14ac:dyDescent="0.25">
      <c r="A164" t="s">
        <v>10122</v>
      </c>
      <c r="B164" s="1">
        <v>42705</v>
      </c>
      <c r="C164" s="1">
        <v>42711</v>
      </c>
      <c r="D164" t="s">
        <v>14</v>
      </c>
      <c r="E164" t="s">
        <v>2064</v>
      </c>
      <c r="F164">
        <v>0</v>
      </c>
      <c r="G164">
        <v>2889555302</v>
      </c>
      <c r="H164">
        <v>0</v>
      </c>
      <c r="I164">
        <v>0</v>
      </c>
      <c r="J164">
        <v>0</v>
      </c>
      <c r="K164">
        <v>20</v>
      </c>
      <c r="L164" t="s">
        <v>54</v>
      </c>
      <c r="M164" s="2">
        <v>57791106040</v>
      </c>
      <c r="N164" s="2" t="str">
        <f>VLOOKUP(Tabla1[[#This Row],[nemo]],'Nemos y clasificaciones'!$A$2:$B$5000,2,FALSE)</f>
        <v>CENCOSUD S.A.</v>
      </c>
      <c r="O164" s="2" t="str">
        <f>VLOOKUP(Tabla1[[#This Row],[nemo]],'Nemos y clasificaciones'!$A$1:$C$3000,3,FALSE)</f>
        <v>Consumo</v>
      </c>
      <c r="P164" s="2"/>
      <c r="Q164" s="2"/>
    </row>
    <row r="165" spans="1:17" x14ac:dyDescent="0.25">
      <c r="A165" t="s">
        <v>4450</v>
      </c>
      <c r="B165" s="1">
        <v>43956</v>
      </c>
      <c r="C165" s="1">
        <v>43962</v>
      </c>
      <c r="D165" t="s">
        <v>14</v>
      </c>
      <c r="E165" t="s">
        <v>2064</v>
      </c>
      <c r="F165">
        <v>0</v>
      </c>
      <c r="G165">
        <v>2863129447</v>
      </c>
      <c r="H165">
        <v>0</v>
      </c>
      <c r="I165">
        <v>0</v>
      </c>
      <c r="J165">
        <v>0</v>
      </c>
      <c r="K165">
        <v>20.018000000000001</v>
      </c>
      <c r="L165" t="s">
        <v>54</v>
      </c>
      <c r="M165" s="2">
        <v>57314125270.045998</v>
      </c>
      <c r="N165" s="2" t="str">
        <f>VLOOKUP(Tabla1[[#This Row],[nemo]],'Nemos y clasificaciones'!$A$2:$B$5000,2,FALSE)</f>
        <v>CENCOSUD S.A.</v>
      </c>
      <c r="O165" s="2" t="str">
        <f>VLOOKUP(Tabla1[[#This Row],[nemo]],'Nemos y clasificaciones'!$A$1:$C$3000,3,FALSE)</f>
        <v>Consumo</v>
      </c>
      <c r="P165" s="2"/>
      <c r="Q165" s="2"/>
    </row>
    <row r="166" spans="1:17" x14ac:dyDescent="0.25">
      <c r="A166" t="s">
        <v>2713</v>
      </c>
      <c r="B166" s="1">
        <v>43046</v>
      </c>
      <c r="C166" s="1">
        <v>43052</v>
      </c>
      <c r="D166" t="s">
        <v>14</v>
      </c>
      <c r="E166" t="s">
        <v>2064</v>
      </c>
      <c r="F166">
        <v>0</v>
      </c>
      <c r="G166">
        <v>2862608197</v>
      </c>
      <c r="H166">
        <v>0</v>
      </c>
      <c r="I166">
        <v>0</v>
      </c>
      <c r="J166">
        <v>0</v>
      </c>
      <c r="K166">
        <v>20</v>
      </c>
      <c r="L166" t="s">
        <v>54</v>
      </c>
      <c r="M166" s="2">
        <v>57252163940</v>
      </c>
      <c r="N166" s="2" t="str">
        <f>VLOOKUP(Tabla1[[#This Row],[nemo]],'Nemos y clasificaciones'!$A$2:$B$5000,2,FALSE)</f>
        <v>CENCOSUD S.A.</v>
      </c>
      <c r="O166" s="2" t="str">
        <f>VLOOKUP(Tabla1[[#This Row],[nemo]],'Nemos y clasificaciones'!$A$1:$C$3000,3,FALSE)</f>
        <v>Consumo</v>
      </c>
      <c r="P166" s="2"/>
      <c r="Q166" s="2"/>
    </row>
    <row r="167" spans="1:17" x14ac:dyDescent="0.25">
      <c r="A167" t="s">
        <v>1962</v>
      </c>
      <c r="B167" s="1">
        <v>44322</v>
      </c>
      <c r="C167" s="1">
        <v>44328</v>
      </c>
      <c r="D167" t="s">
        <v>14</v>
      </c>
      <c r="E167" t="s">
        <v>1960</v>
      </c>
      <c r="F167">
        <v>0</v>
      </c>
      <c r="G167">
        <v>17536167720</v>
      </c>
      <c r="H167">
        <v>0</v>
      </c>
      <c r="I167">
        <v>0</v>
      </c>
      <c r="J167">
        <v>0</v>
      </c>
      <c r="K167">
        <v>3.262</v>
      </c>
      <c r="L167" t="s">
        <v>16</v>
      </c>
      <c r="M167" s="2">
        <v>57202979102.639999</v>
      </c>
      <c r="N167" s="2" t="str">
        <f>VLOOKUP(Tabla1[[#This Row],[nemo]],'Nemos y clasificaciones'!$A$2:$B$5000,2,FALSE)</f>
        <v>COLBUN S.A.</v>
      </c>
      <c r="O167" s="2" t="str">
        <f>VLOOKUP(Tabla1[[#This Row],[nemo]],'Nemos y clasificaciones'!$A$1:$C$3000,3,FALSE)</f>
        <v>Eléctrico</v>
      </c>
      <c r="P167" s="2"/>
      <c r="Q167" s="2"/>
    </row>
    <row r="168" spans="1:17" x14ac:dyDescent="0.25">
      <c r="A168" t="s">
        <v>7201</v>
      </c>
      <c r="B168" s="1">
        <v>43447</v>
      </c>
      <c r="C168" s="1">
        <v>43453</v>
      </c>
      <c r="D168" t="s">
        <v>14</v>
      </c>
      <c r="E168" t="s">
        <v>1960</v>
      </c>
      <c r="F168">
        <v>0</v>
      </c>
      <c r="G168">
        <v>17536167720</v>
      </c>
      <c r="H168">
        <v>0</v>
      </c>
      <c r="I168">
        <v>0</v>
      </c>
      <c r="J168">
        <v>0</v>
      </c>
      <c r="K168">
        <v>3.258</v>
      </c>
      <c r="L168" t="s">
        <v>16</v>
      </c>
      <c r="M168" s="2">
        <v>57132834431.760002</v>
      </c>
      <c r="N168" s="2" t="str">
        <f>VLOOKUP(Tabla1[[#This Row],[nemo]],'Nemos y clasificaciones'!$A$2:$B$5000,2,FALSE)</f>
        <v>COLBUN S.A.</v>
      </c>
      <c r="O168" s="2" t="str">
        <f>VLOOKUP(Tabla1[[#This Row],[nemo]],'Nemos y clasificaciones'!$A$1:$C$3000,3,FALSE)</f>
        <v>Eléctrico</v>
      </c>
      <c r="P168" s="2"/>
      <c r="Q168" s="2"/>
    </row>
    <row r="169" spans="1:17" x14ac:dyDescent="0.25">
      <c r="A169" t="s">
        <v>8740</v>
      </c>
      <c r="B169" s="1">
        <v>43088</v>
      </c>
      <c r="C169" s="1">
        <v>43095</v>
      </c>
      <c r="D169" t="s">
        <v>21</v>
      </c>
      <c r="E169" t="s">
        <v>1269</v>
      </c>
      <c r="F169">
        <v>0</v>
      </c>
      <c r="G169">
        <v>100000</v>
      </c>
      <c r="H169">
        <v>0</v>
      </c>
      <c r="I169">
        <v>0</v>
      </c>
      <c r="J169">
        <v>0</v>
      </c>
      <c r="K169">
        <v>0.51800000000000002</v>
      </c>
      <c r="L169" t="s">
        <v>23</v>
      </c>
      <c r="M169" s="3">
        <v>51800</v>
      </c>
      <c r="N169" s="2" t="str">
        <f>VLOOKUP(Tabla1[[#This Row],[nemo]],'Nemos y clasificaciones'!$A$2:$B$5000,2,FALSE)</f>
        <v>ISHARES MSCI BRIC ETF</v>
      </c>
      <c r="O169" s="3" t="str">
        <f>VLOOKUP(Tabla1[[#This Row],[nemo]],'Nemos y clasificaciones'!$A$1:$C$3000,3,FALSE)</f>
        <v>ETF</v>
      </c>
      <c r="P169" s="3"/>
      <c r="Q169" s="3"/>
    </row>
    <row r="170" spans="1:17" x14ac:dyDescent="0.25">
      <c r="A170" t="s">
        <v>10107</v>
      </c>
      <c r="B170" s="1">
        <v>42713</v>
      </c>
      <c r="C170" s="1">
        <v>42719</v>
      </c>
      <c r="D170" t="s">
        <v>14</v>
      </c>
      <c r="E170" t="s">
        <v>1927</v>
      </c>
      <c r="F170">
        <v>0</v>
      </c>
      <c r="G170">
        <v>1299853848</v>
      </c>
      <c r="H170">
        <v>0</v>
      </c>
      <c r="I170">
        <v>0</v>
      </c>
      <c r="J170">
        <v>0</v>
      </c>
      <c r="K170">
        <v>43.417000000000002</v>
      </c>
      <c r="L170" t="s">
        <v>54</v>
      </c>
      <c r="M170" s="2">
        <v>56435754518.615997</v>
      </c>
      <c r="N170" s="2" t="str">
        <f>VLOOKUP(Tabla1[[#This Row],[nemo]],'Nemos y clasificaciones'!$A$2:$B$5000,2,FALSE)</f>
        <v>EMPRESAS COPEC S.A.</v>
      </c>
      <c r="O170" s="2" t="str">
        <f>VLOOKUP(Tabla1[[#This Row],[nemo]],'Nemos y clasificaciones'!$A$1:$C$3000,3,FALSE)</f>
        <v>Conglomerados</v>
      </c>
      <c r="P170" s="2"/>
      <c r="Q170" s="2"/>
    </row>
    <row r="171" spans="1:17" x14ac:dyDescent="0.25">
      <c r="A171" t="s">
        <v>5165</v>
      </c>
      <c r="B171" s="1">
        <v>43815</v>
      </c>
      <c r="C171" s="1">
        <v>43819</v>
      </c>
      <c r="D171" t="s">
        <v>21</v>
      </c>
      <c r="E171" t="s">
        <v>1269</v>
      </c>
      <c r="F171">
        <v>0</v>
      </c>
      <c r="G171">
        <v>100000</v>
      </c>
      <c r="H171">
        <v>0</v>
      </c>
      <c r="I171">
        <v>0</v>
      </c>
      <c r="J171">
        <v>0</v>
      </c>
      <c r="K171">
        <v>0.51100000000000001</v>
      </c>
      <c r="L171" t="s">
        <v>23</v>
      </c>
      <c r="M171" s="3">
        <v>51100</v>
      </c>
      <c r="N171" s="2" t="str">
        <f>VLOOKUP(Tabla1[[#This Row],[nemo]],'Nemos y clasificaciones'!$A$2:$B$5000,2,FALSE)</f>
        <v>ISHARES MSCI BRIC ETF</v>
      </c>
      <c r="O171" s="3" t="str">
        <f>VLOOKUP(Tabla1[[#This Row],[nemo]],'Nemos y clasificaciones'!$A$1:$C$3000,3,FALSE)</f>
        <v>ETF</v>
      </c>
      <c r="P171" s="3"/>
      <c r="Q171" s="3"/>
    </row>
    <row r="172" spans="1:17" x14ac:dyDescent="0.25">
      <c r="A172" t="s">
        <v>10021</v>
      </c>
      <c r="B172" s="1">
        <v>42725</v>
      </c>
      <c r="C172" s="1">
        <v>42732</v>
      </c>
      <c r="D172" t="s">
        <v>21</v>
      </c>
      <c r="E172" t="s">
        <v>1269</v>
      </c>
      <c r="F172">
        <v>0</v>
      </c>
      <c r="G172">
        <v>100000</v>
      </c>
      <c r="H172">
        <v>0</v>
      </c>
      <c r="I172">
        <v>0</v>
      </c>
      <c r="J172">
        <v>0</v>
      </c>
      <c r="K172">
        <v>0.38700000000000001</v>
      </c>
      <c r="L172" t="s">
        <v>23</v>
      </c>
      <c r="M172" s="3">
        <v>38700</v>
      </c>
      <c r="N172" s="2" t="str">
        <f>VLOOKUP(Tabla1[[#This Row],[nemo]],'Nemos y clasificaciones'!$A$2:$B$5000,2,FALSE)</f>
        <v>ISHARES MSCI BRIC ETF</v>
      </c>
      <c r="O172" s="3" t="str">
        <f>VLOOKUP(Tabla1[[#This Row],[nemo]],'Nemos y clasificaciones'!$A$1:$C$3000,3,FALSE)</f>
        <v>ETF</v>
      </c>
      <c r="P172" s="3"/>
      <c r="Q172" s="3"/>
    </row>
    <row r="173" spans="1:17" x14ac:dyDescent="0.25">
      <c r="A173" t="s">
        <v>2922</v>
      </c>
      <c r="B173" s="1">
        <v>44179</v>
      </c>
      <c r="C173" s="1">
        <v>44183</v>
      </c>
      <c r="D173" t="s">
        <v>21</v>
      </c>
      <c r="E173" t="s">
        <v>1269</v>
      </c>
      <c r="F173">
        <v>0</v>
      </c>
      <c r="G173">
        <v>100000</v>
      </c>
      <c r="H173">
        <v>0</v>
      </c>
      <c r="I173">
        <v>0</v>
      </c>
      <c r="J173">
        <v>0</v>
      </c>
      <c r="K173">
        <v>0.38300000000000001</v>
      </c>
      <c r="L173" t="s">
        <v>23</v>
      </c>
      <c r="M173" s="3">
        <v>38300</v>
      </c>
      <c r="N173" s="2" t="str">
        <f>VLOOKUP(Tabla1[[#This Row],[nemo]],'Nemos y clasificaciones'!$A$2:$B$5000,2,FALSE)</f>
        <v>ISHARES MSCI BRIC ETF</v>
      </c>
      <c r="O173" s="3" t="str">
        <f>VLOOKUP(Tabla1[[#This Row],[nemo]],'Nemos y clasificaciones'!$A$1:$C$3000,3,FALSE)</f>
        <v>ETF</v>
      </c>
      <c r="P173" s="3"/>
      <c r="Q173" s="3"/>
    </row>
    <row r="174" spans="1:17" x14ac:dyDescent="0.25">
      <c r="A174" t="s">
        <v>10722</v>
      </c>
      <c r="B174" s="1">
        <v>42490</v>
      </c>
      <c r="C174" s="1">
        <v>42496</v>
      </c>
      <c r="D174" t="s">
        <v>14</v>
      </c>
      <c r="E174" t="s">
        <v>257</v>
      </c>
      <c r="F174">
        <v>0</v>
      </c>
      <c r="G174">
        <v>142819552</v>
      </c>
      <c r="H174">
        <v>0</v>
      </c>
      <c r="I174">
        <v>0</v>
      </c>
      <c r="J174">
        <v>0</v>
      </c>
      <c r="K174">
        <v>380.91199999999998</v>
      </c>
      <c r="L174" t="s">
        <v>19</v>
      </c>
      <c r="M174" s="2">
        <v>54401681191.424004</v>
      </c>
      <c r="N174" s="2" t="str">
        <f>VLOOKUP(Tabla1[[#This Row],[nemo]],'Nemos y clasificaciones'!$A$2:$B$5000,2,FALSE)</f>
        <v>SOCIEDAD QUIMICA Y MINERA DE CHILE S.A.</v>
      </c>
      <c r="O174" s="2" t="str">
        <f>VLOOKUP(Tabla1[[#This Row],[nemo]],'Nemos y clasificaciones'!$A$1:$C$3000,3,FALSE)</f>
        <v>Minería</v>
      </c>
      <c r="P174" s="2"/>
      <c r="Q174" s="2"/>
    </row>
    <row r="175" spans="1:17" x14ac:dyDescent="0.25">
      <c r="A175" t="s">
        <v>11400</v>
      </c>
      <c r="B175" s="1">
        <v>42180</v>
      </c>
      <c r="C175" s="1">
        <v>42186</v>
      </c>
      <c r="D175" t="s">
        <v>21</v>
      </c>
      <c r="E175" t="s">
        <v>1269</v>
      </c>
      <c r="F175">
        <v>0</v>
      </c>
      <c r="G175">
        <v>100000</v>
      </c>
      <c r="H175">
        <v>0</v>
      </c>
      <c r="I175">
        <v>0</v>
      </c>
      <c r="J175">
        <v>0</v>
      </c>
      <c r="K175">
        <v>0.378</v>
      </c>
      <c r="L175" t="s">
        <v>23</v>
      </c>
      <c r="M175" s="3">
        <v>37800</v>
      </c>
      <c r="N175" s="2" t="str">
        <f>VLOOKUP(Tabla1[[#This Row],[nemo]],'Nemos y clasificaciones'!$A$2:$B$5000,2,FALSE)</f>
        <v>ISHARES MSCI BRIC ETF</v>
      </c>
      <c r="O175" s="3" t="str">
        <f>VLOOKUP(Tabla1[[#This Row],[nemo]],'Nemos y clasificaciones'!$A$1:$C$3000,3,FALSE)</f>
        <v>ETF</v>
      </c>
      <c r="P175" s="3"/>
      <c r="Q175" s="3"/>
    </row>
    <row r="176" spans="1:17" x14ac:dyDescent="0.25">
      <c r="A176" t="s">
        <v>11111</v>
      </c>
      <c r="B176" s="1">
        <v>42349</v>
      </c>
      <c r="C176" s="1">
        <v>42355</v>
      </c>
      <c r="D176" t="s">
        <v>14</v>
      </c>
      <c r="E176" t="s">
        <v>1927</v>
      </c>
      <c r="F176">
        <v>0</v>
      </c>
      <c r="G176">
        <v>1299853848</v>
      </c>
      <c r="H176">
        <v>0</v>
      </c>
      <c r="I176">
        <v>0</v>
      </c>
      <c r="J176">
        <v>0</v>
      </c>
      <c r="K176">
        <v>41.527999999999999</v>
      </c>
      <c r="L176" t="s">
        <v>54</v>
      </c>
      <c r="M176" s="2">
        <v>53980330599.744003</v>
      </c>
      <c r="N176" s="2" t="str">
        <f>VLOOKUP(Tabla1[[#This Row],[nemo]],'Nemos y clasificaciones'!$A$2:$B$5000,2,FALSE)</f>
        <v>EMPRESAS COPEC S.A.</v>
      </c>
      <c r="O176" s="2" t="str">
        <f>VLOOKUP(Tabla1[[#This Row],[nemo]],'Nemos y clasificaciones'!$A$1:$C$3000,3,FALSE)</f>
        <v>Conglomerados</v>
      </c>
      <c r="P176" s="2"/>
      <c r="Q176" s="2"/>
    </row>
    <row r="177" spans="1:17" x14ac:dyDescent="0.25">
      <c r="A177" t="s">
        <v>5026</v>
      </c>
      <c r="B177" s="1">
        <v>43832</v>
      </c>
      <c r="C177" s="1">
        <v>43838</v>
      </c>
      <c r="D177" t="s">
        <v>14</v>
      </c>
      <c r="E177" t="s">
        <v>1898</v>
      </c>
      <c r="F177">
        <v>0</v>
      </c>
      <c r="G177">
        <v>125000000</v>
      </c>
      <c r="H177">
        <v>0</v>
      </c>
      <c r="I177">
        <v>0</v>
      </c>
      <c r="J177">
        <v>0</v>
      </c>
      <c r="K177">
        <v>430</v>
      </c>
      <c r="L177" t="s">
        <v>19</v>
      </c>
      <c r="M177" s="2">
        <v>53750000000</v>
      </c>
      <c r="N177" s="2" t="str">
        <f>VLOOKUP(Tabla1[[#This Row],[nemo]],'Nemos y clasificaciones'!$A$2:$B$5000,2,FALSE)</f>
        <v>MINERA VALPARAISO S.A.</v>
      </c>
      <c r="O177" s="2" t="str">
        <f>VLOOKUP(Tabla1[[#This Row],[nemo]],'Nemos y clasificaciones'!$A$1:$C$3000,3,FALSE)</f>
        <v>Eléctrico</v>
      </c>
      <c r="P177" s="2"/>
      <c r="Q177" s="2"/>
    </row>
    <row r="178" spans="1:17" x14ac:dyDescent="0.25">
      <c r="A178" t="s">
        <v>2423</v>
      </c>
      <c r="B178" s="1">
        <v>44274</v>
      </c>
      <c r="C178" s="1">
        <v>44280</v>
      </c>
      <c r="D178" t="s">
        <v>14</v>
      </c>
      <c r="E178" t="s">
        <v>1712</v>
      </c>
      <c r="F178">
        <v>0</v>
      </c>
      <c r="G178">
        <v>328015660</v>
      </c>
      <c r="H178">
        <v>0</v>
      </c>
      <c r="I178">
        <v>0</v>
      </c>
      <c r="J178">
        <v>0</v>
      </c>
      <c r="K178">
        <v>163</v>
      </c>
      <c r="L178" t="s">
        <v>19</v>
      </c>
      <c r="M178" s="2">
        <v>53466552580</v>
      </c>
      <c r="N178" s="2" t="str">
        <f>VLOOKUP(Tabla1[[#This Row],[nemo]],'Nemos y clasificaciones'!$A$2:$B$5000,2,FALSE)</f>
        <v>ADMINISTRADORA  DE FONDOS DE PENSIONES PROVIDA S.A.</v>
      </c>
      <c r="O178" s="2" t="str">
        <f>VLOOKUP(Tabla1[[#This Row],[nemo]],'Nemos y clasificaciones'!$A$1:$C$3000,3,FALSE)</f>
        <v>Servicios financieros</v>
      </c>
      <c r="P178" s="2"/>
      <c r="Q178" s="2"/>
    </row>
    <row r="179" spans="1:17" x14ac:dyDescent="0.25">
      <c r="A179" t="s">
        <v>9600</v>
      </c>
      <c r="B179" s="1">
        <v>42864</v>
      </c>
      <c r="C179" s="1">
        <v>42870</v>
      </c>
      <c r="D179" t="s">
        <v>14</v>
      </c>
      <c r="E179" t="s">
        <v>8919</v>
      </c>
      <c r="F179">
        <v>0</v>
      </c>
      <c r="G179">
        <v>70000000</v>
      </c>
      <c r="H179">
        <v>0</v>
      </c>
      <c r="I179">
        <v>0</v>
      </c>
      <c r="J179">
        <v>0</v>
      </c>
      <c r="K179">
        <v>759</v>
      </c>
      <c r="L179" t="s">
        <v>19</v>
      </c>
      <c r="M179" s="2">
        <v>53130000000</v>
      </c>
      <c r="N179" s="2" t="str">
        <f>VLOOKUP(Tabla1[[#This Row],[nemo]],'Nemos y clasificaciones'!$A$2:$B$5000,2,FALSE)</f>
        <v>BRITISH AMERICAN TOBACCO CHILE OPERACIONES S.A.</v>
      </c>
      <c r="O179" s="2" t="str">
        <f>VLOOKUP(Tabla1[[#This Row],[nemo]],'Nemos y clasificaciones'!$A$1:$C$3000,3,FALSE)</f>
        <v>Alimentos, bebidas y tabaco</v>
      </c>
      <c r="P179" s="2"/>
      <c r="Q179" s="2"/>
    </row>
    <row r="180" spans="1:17" x14ac:dyDescent="0.25">
      <c r="A180" t="s">
        <v>6000</v>
      </c>
      <c r="B180" s="1">
        <v>43633</v>
      </c>
      <c r="C180" s="1">
        <v>43637</v>
      </c>
      <c r="D180" t="s">
        <v>21</v>
      </c>
      <c r="E180" t="s">
        <v>1269</v>
      </c>
      <c r="F180">
        <v>0</v>
      </c>
      <c r="G180">
        <v>100000</v>
      </c>
      <c r="H180">
        <v>0</v>
      </c>
      <c r="I180">
        <v>0</v>
      </c>
      <c r="J180">
        <v>0</v>
      </c>
      <c r="K180">
        <v>0.23899999999999999</v>
      </c>
      <c r="L180" t="s">
        <v>23</v>
      </c>
      <c r="M180" s="3">
        <v>23900</v>
      </c>
      <c r="N180" s="2" t="str">
        <f>VLOOKUP(Tabla1[[#This Row],[nemo]],'Nemos y clasificaciones'!$A$2:$B$5000,2,FALSE)</f>
        <v>ISHARES MSCI BRIC ETF</v>
      </c>
      <c r="O180" s="3" t="str">
        <f>VLOOKUP(Tabla1[[#This Row],[nemo]],'Nemos y clasificaciones'!$A$1:$C$3000,3,FALSE)</f>
        <v>ETF</v>
      </c>
      <c r="P180" s="3"/>
      <c r="Q180" s="3"/>
    </row>
    <row r="181" spans="1:17" x14ac:dyDescent="0.25">
      <c r="A181" t="s">
        <v>7816</v>
      </c>
      <c r="B181" s="1">
        <v>43270</v>
      </c>
      <c r="C181" s="1">
        <v>43276</v>
      </c>
      <c r="D181" t="s">
        <v>21</v>
      </c>
      <c r="E181" t="s">
        <v>1269</v>
      </c>
      <c r="F181">
        <v>0</v>
      </c>
      <c r="G181">
        <v>100000</v>
      </c>
      <c r="H181">
        <v>0</v>
      </c>
      <c r="I181">
        <v>0</v>
      </c>
      <c r="J181">
        <v>0</v>
      </c>
      <c r="K181">
        <v>0.23400000000000001</v>
      </c>
      <c r="L181" t="s">
        <v>23</v>
      </c>
      <c r="M181" s="3">
        <v>23400</v>
      </c>
      <c r="N181" s="2" t="str">
        <f>VLOOKUP(Tabla1[[#This Row],[nemo]],'Nemos y clasificaciones'!$A$2:$B$5000,2,FALSE)</f>
        <v>ISHARES MSCI BRIC ETF</v>
      </c>
      <c r="O181" s="3" t="str">
        <f>VLOOKUP(Tabla1[[#This Row],[nemo]],'Nemos y clasificaciones'!$A$1:$C$3000,3,FALSE)</f>
        <v>ETF</v>
      </c>
      <c r="P181" s="3"/>
      <c r="Q181" s="3"/>
    </row>
    <row r="182" spans="1:17" x14ac:dyDescent="0.25">
      <c r="A182" t="s">
        <v>1873</v>
      </c>
      <c r="B182" s="1">
        <v>44328</v>
      </c>
      <c r="C182" s="1">
        <v>44334</v>
      </c>
      <c r="D182" t="s">
        <v>14</v>
      </c>
      <c r="E182" t="s">
        <v>1874</v>
      </c>
      <c r="F182">
        <v>0</v>
      </c>
      <c r="G182">
        <v>12837423057</v>
      </c>
      <c r="H182">
        <v>0</v>
      </c>
      <c r="I182">
        <v>0</v>
      </c>
      <c r="J182">
        <v>0</v>
      </c>
      <c r="K182">
        <v>4.0720000000000001</v>
      </c>
      <c r="L182" t="s">
        <v>16</v>
      </c>
      <c r="M182" s="2">
        <v>52273986688.103996</v>
      </c>
      <c r="N182" s="2" t="str">
        <f>VLOOKUP(Tabla1[[#This Row],[nemo]],'Nemos y clasificaciones'!$A$2:$B$5000,2,FALSE)</f>
        <v>ADMINISTRADORA  DE FONDOS DE PENSIONES CUPRUM S.A.</v>
      </c>
      <c r="O182" s="2" t="str">
        <f>VLOOKUP(Tabla1[[#This Row],[nemo]],'Nemos y clasificaciones'!$A$1:$C$3000,3,FALSE)</f>
        <v>Servicios financieros</v>
      </c>
      <c r="P182" s="2"/>
      <c r="Q182" s="2"/>
    </row>
    <row r="183" spans="1:17" x14ac:dyDescent="0.25">
      <c r="A183" t="s">
        <v>10383</v>
      </c>
      <c r="B183" s="1">
        <v>42543</v>
      </c>
      <c r="C183" s="1">
        <v>42549</v>
      </c>
      <c r="D183" t="s">
        <v>21</v>
      </c>
      <c r="E183" t="s">
        <v>1269</v>
      </c>
      <c r="F183">
        <v>0</v>
      </c>
      <c r="G183">
        <v>100000</v>
      </c>
      <c r="H183">
        <v>0</v>
      </c>
      <c r="I183">
        <v>0</v>
      </c>
      <c r="J183">
        <v>0</v>
      </c>
      <c r="K183">
        <v>0.191</v>
      </c>
      <c r="L183" t="s">
        <v>23</v>
      </c>
      <c r="M183" s="3">
        <v>19100</v>
      </c>
      <c r="N183" s="2" t="str">
        <f>VLOOKUP(Tabla1[[#This Row],[nemo]],'Nemos y clasificaciones'!$A$2:$B$5000,2,FALSE)</f>
        <v>ISHARES MSCI BRIC ETF</v>
      </c>
      <c r="O183" s="3" t="str">
        <f>VLOOKUP(Tabla1[[#This Row],[nemo]],'Nemos y clasificaciones'!$A$1:$C$3000,3,FALSE)</f>
        <v>ETF</v>
      </c>
      <c r="P183" s="3"/>
      <c r="Q183" s="3"/>
    </row>
    <row r="184" spans="1:17" x14ac:dyDescent="0.25">
      <c r="A184" t="s">
        <v>1268</v>
      </c>
      <c r="B184" s="1">
        <v>44357</v>
      </c>
      <c r="C184" s="1">
        <v>44363</v>
      </c>
      <c r="D184" t="s">
        <v>21</v>
      </c>
      <c r="E184" t="s">
        <v>1269</v>
      </c>
      <c r="F184">
        <v>0</v>
      </c>
      <c r="G184">
        <v>100000</v>
      </c>
      <c r="H184">
        <v>0</v>
      </c>
      <c r="I184">
        <v>0</v>
      </c>
      <c r="J184">
        <v>0</v>
      </c>
      <c r="K184">
        <v>0.16800000000000001</v>
      </c>
      <c r="L184" t="s">
        <v>23</v>
      </c>
      <c r="M184" s="3">
        <v>16800</v>
      </c>
      <c r="N184" s="2" t="str">
        <f>VLOOKUP(Tabla1[[#This Row],[nemo]],'Nemos y clasificaciones'!$A$2:$B$5000,2,FALSE)</f>
        <v>ISHARES MSCI BRIC ETF</v>
      </c>
      <c r="O184" s="3" t="str">
        <f>VLOOKUP(Tabla1[[#This Row],[nemo]],'Nemos y clasificaciones'!$A$1:$C$3000,3,FALSE)</f>
        <v>ETF</v>
      </c>
      <c r="P184" s="3"/>
      <c r="Q184" s="3"/>
    </row>
    <row r="185" spans="1:17" x14ac:dyDescent="0.25">
      <c r="A185" t="s">
        <v>9259</v>
      </c>
      <c r="B185" s="1">
        <v>42906</v>
      </c>
      <c r="C185" s="1">
        <v>42913</v>
      </c>
      <c r="D185" t="s">
        <v>21</v>
      </c>
      <c r="E185" t="s">
        <v>1269</v>
      </c>
      <c r="F185">
        <v>0</v>
      </c>
      <c r="G185">
        <v>100000</v>
      </c>
      <c r="H185">
        <v>0</v>
      </c>
      <c r="I185">
        <v>0</v>
      </c>
      <c r="J185">
        <v>0</v>
      </c>
      <c r="K185">
        <v>0.156</v>
      </c>
      <c r="L185" t="s">
        <v>23</v>
      </c>
      <c r="M185" s="3">
        <v>15600</v>
      </c>
      <c r="N185" s="2" t="str">
        <f>VLOOKUP(Tabla1[[#This Row],[nemo]],'Nemos y clasificaciones'!$A$2:$B$5000,2,FALSE)</f>
        <v>ISHARES MSCI BRIC ETF</v>
      </c>
      <c r="O185" s="3" t="str">
        <f>VLOOKUP(Tabla1[[#This Row],[nemo]],'Nemos y clasificaciones'!$A$1:$C$3000,3,FALSE)</f>
        <v>ETF</v>
      </c>
      <c r="P185" s="3"/>
      <c r="Q185" s="3"/>
    </row>
    <row r="186" spans="1:17" x14ac:dyDescent="0.25">
      <c r="A186" t="s">
        <v>3949</v>
      </c>
      <c r="B186" s="1">
        <v>43997</v>
      </c>
      <c r="C186" s="1">
        <v>44001</v>
      </c>
      <c r="D186" t="s">
        <v>21</v>
      </c>
      <c r="E186" t="s">
        <v>1269</v>
      </c>
      <c r="F186">
        <v>0</v>
      </c>
      <c r="G186">
        <v>100000</v>
      </c>
      <c r="H186">
        <v>0</v>
      </c>
      <c r="I186">
        <v>0</v>
      </c>
      <c r="J186">
        <v>0</v>
      </c>
      <c r="K186">
        <v>0.14899999999999999</v>
      </c>
      <c r="L186" t="s">
        <v>23</v>
      </c>
      <c r="M186" s="3">
        <v>14900</v>
      </c>
      <c r="N186" s="2" t="str">
        <f>VLOOKUP(Tabla1[[#This Row],[nemo]],'Nemos y clasificaciones'!$A$2:$B$5000,2,FALSE)</f>
        <v>ISHARES MSCI BRIC ETF</v>
      </c>
      <c r="O186" s="3" t="str">
        <f>VLOOKUP(Tabla1[[#This Row],[nemo]],'Nemos y clasificaciones'!$A$1:$C$3000,3,FALSE)</f>
        <v>ETF</v>
      </c>
      <c r="P186" s="3"/>
      <c r="Q186" s="3"/>
    </row>
    <row r="187" spans="1:17" x14ac:dyDescent="0.25">
      <c r="A187" t="s">
        <v>9598</v>
      </c>
      <c r="B187" s="1">
        <v>42865</v>
      </c>
      <c r="C187" s="1">
        <v>42871</v>
      </c>
      <c r="D187" t="s">
        <v>14</v>
      </c>
      <c r="E187" t="s">
        <v>3062</v>
      </c>
      <c r="F187">
        <v>0</v>
      </c>
      <c r="G187">
        <v>1408095997</v>
      </c>
      <c r="H187">
        <v>0</v>
      </c>
      <c r="I187">
        <v>0</v>
      </c>
      <c r="J187">
        <v>0</v>
      </c>
      <c r="K187">
        <v>11.585000000000001</v>
      </c>
      <c r="L187" t="s">
        <v>54</v>
      </c>
      <c r="M187" s="2">
        <v>16312792125.245001</v>
      </c>
      <c r="N187" s="2" t="str">
        <f>VLOOKUP(Tabla1[[#This Row],[nemo]],'Nemos y clasificaciones'!$A$2:$B$5000,2,FALSE)</f>
        <v>BLUMAR S. A.</v>
      </c>
      <c r="O187" s="2" t="str">
        <f>VLOOKUP(Tabla1[[#This Row],[nemo]],'Nemos y clasificaciones'!$A$1:$C$3000,3,FALSE)</f>
        <v>Alimentos, bebidas y tabaco</v>
      </c>
      <c r="P187" s="2"/>
      <c r="Q187" s="2"/>
    </row>
    <row r="188" spans="1:17" x14ac:dyDescent="0.25">
      <c r="A188" t="s">
        <v>7202</v>
      </c>
      <c r="B188" s="1">
        <v>43446</v>
      </c>
      <c r="C188" s="1">
        <v>43452</v>
      </c>
      <c r="D188" t="s">
        <v>14</v>
      </c>
      <c r="E188" t="s">
        <v>3062</v>
      </c>
      <c r="F188">
        <v>0</v>
      </c>
      <c r="G188">
        <v>1408095997</v>
      </c>
      <c r="H188">
        <v>0</v>
      </c>
      <c r="I188">
        <v>0</v>
      </c>
      <c r="J188">
        <v>0</v>
      </c>
      <c r="K188">
        <v>9.4169999999999998</v>
      </c>
      <c r="L188" t="s">
        <v>16</v>
      </c>
      <c r="M188" s="2">
        <v>13260040003.749001</v>
      </c>
      <c r="N188" s="2" t="str">
        <f>VLOOKUP(Tabla1[[#This Row],[nemo]],'Nemos y clasificaciones'!$A$2:$B$5000,2,FALSE)</f>
        <v>BLUMAR S. A.</v>
      </c>
      <c r="O188" s="2" t="str">
        <f>VLOOKUP(Tabla1[[#This Row],[nemo]],'Nemos y clasificaciones'!$A$1:$C$3000,3,FALSE)</f>
        <v>Alimentos, bebidas y tabaco</v>
      </c>
      <c r="P188" s="2"/>
      <c r="Q188" s="2"/>
    </row>
    <row r="189" spans="1:17" x14ac:dyDescent="0.25">
      <c r="A189" t="s">
        <v>11987</v>
      </c>
      <c r="B189" s="1">
        <v>42018</v>
      </c>
      <c r="C189" s="1">
        <v>42024</v>
      </c>
      <c r="D189" t="s">
        <v>14</v>
      </c>
      <c r="E189" t="s">
        <v>3062</v>
      </c>
      <c r="F189">
        <v>0</v>
      </c>
      <c r="G189">
        <v>1408095997</v>
      </c>
      <c r="H189">
        <v>0</v>
      </c>
      <c r="I189">
        <v>0</v>
      </c>
      <c r="J189">
        <v>0</v>
      </c>
      <c r="K189">
        <v>8.7750000000000004</v>
      </c>
      <c r="L189" t="s">
        <v>16</v>
      </c>
      <c r="M189" s="2">
        <v>12356042373.674999</v>
      </c>
      <c r="N189" s="2" t="str">
        <f>VLOOKUP(Tabla1[[#This Row],[nemo]],'Nemos y clasificaciones'!$A$2:$B$5000,2,FALSE)</f>
        <v>BLUMAR S. A.</v>
      </c>
      <c r="O189" s="2" t="str">
        <f>VLOOKUP(Tabla1[[#This Row],[nemo]],'Nemos y clasificaciones'!$A$1:$C$3000,3,FALSE)</f>
        <v>Alimentos, bebidas y tabaco</v>
      </c>
      <c r="P189" s="2"/>
      <c r="Q189" s="2"/>
    </row>
    <row r="190" spans="1:17" x14ac:dyDescent="0.25">
      <c r="A190" t="s">
        <v>5612</v>
      </c>
      <c r="B190" s="1">
        <v>43732</v>
      </c>
      <c r="C190" s="1">
        <v>43738</v>
      </c>
      <c r="D190" t="s">
        <v>14</v>
      </c>
      <c r="E190" t="s">
        <v>1898</v>
      </c>
      <c r="F190">
        <v>0</v>
      </c>
      <c r="G190">
        <v>125000000</v>
      </c>
      <c r="H190">
        <v>0</v>
      </c>
      <c r="I190">
        <v>0</v>
      </c>
      <c r="J190">
        <v>0</v>
      </c>
      <c r="K190">
        <v>400</v>
      </c>
      <c r="L190" t="s">
        <v>19</v>
      </c>
      <c r="M190" s="2">
        <v>50000000000</v>
      </c>
      <c r="N190" s="2" t="str">
        <f>VLOOKUP(Tabla1[[#This Row],[nemo]],'Nemos y clasificaciones'!$A$2:$B$5000,2,FALSE)</f>
        <v>MINERA VALPARAISO S.A.</v>
      </c>
      <c r="O190" s="2" t="str">
        <f>VLOOKUP(Tabla1[[#This Row],[nemo]],'Nemos y clasificaciones'!$A$1:$C$3000,3,FALSE)</f>
        <v>Eléctrico</v>
      </c>
      <c r="P190" s="2"/>
      <c r="Q190" s="2"/>
    </row>
    <row r="191" spans="1:17" x14ac:dyDescent="0.25">
      <c r="A191" t="s">
        <v>2065</v>
      </c>
      <c r="B191" s="1">
        <v>44314</v>
      </c>
      <c r="C191" s="1">
        <v>44321</v>
      </c>
      <c r="D191" t="s">
        <v>14</v>
      </c>
      <c r="E191" t="s">
        <v>2064</v>
      </c>
      <c r="F191">
        <v>0</v>
      </c>
      <c r="G191">
        <v>2863129447</v>
      </c>
      <c r="H191">
        <v>0</v>
      </c>
      <c r="I191">
        <v>0</v>
      </c>
      <c r="J191">
        <v>0</v>
      </c>
      <c r="K191">
        <v>17.391999999999999</v>
      </c>
      <c r="L191" t="s">
        <v>54</v>
      </c>
      <c r="M191" s="2">
        <v>49795547342.223999</v>
      </c>
      <c r="N191" s="2" t="str">
        <f>VLOOKUP(Tabla1[[#This Row],[nemo]],'Nemos y clasificaciones'!$A$2:$B$5000,2,FALSE)</f>
        <v>CENCOSUD S.A.</v>
      </c>
      <c r="O191" s="2" t="str">
        <f>VLOOKUP(Tabla1[[#This Row],[nemo]],'Nemos y clasificaciones'!$A$1:$C$3000,3,FALSE)</f>
        <v>Consumo</v>
      </c>
      <c r="P191" s="2"/>
      <c r="Q191" s="2"/>
    </row>
    <row r="192" spans="1:17" x14ac:dyDescent="0.25">
      <c r="A192" t="s">
        <v>6421</v>
      </c>
      <c r="B192" s="1">
        <v>43594</v>
      </c>
      <c r="C192" s="1">
        <v>43600</v>
      </c>
      <c r="D192" t="s">
        <v>14</v>
      </c>
      <c r="E192" t="s">
        <v>3062</v>
      </c>
      <c r="F192">
        <v>0</v>
      </c>
      <c r="G192">
        <v>1408095997</v>
      </c>
      <c r="H192">
        <v>0</v>
      </c>
      <c r="I192">
        <v>0</v>
      </c>
      <c r="J192">
        <v>0</v>
      </c>
      <c r="K192">
        <v>3.2650000000000001</v>
      </c>
      <c r="L192" t="s">
        <v>16</v>
      </c>
      <c r="M192" s="2">
        <v>4597433430.2049999</v>
      </c>
      <c r="N192" s="2" t="str">
        <f>VLOOKUP(Tabla1[[#This Row],[nemo]],'Nemos y clasificaciones'!$A$2:$B$5000,2,FALSE)</f>
        <v>BLUMAR S. A.</v>
      </c>
      <c r="O192" s="2" t="str">
        <f>VLOOKUP(Tabla1[[#This Row],[nemo]],'Nemos y clasificaciones'!$A$1:$C$3000,3,FALSE)</f>
        <v>Alimentos, bebidas y tabaco</v>
      </c>
      <c r="P192" s="2"/>
      <c r="Q192" s="2"/>
    </row>
    <row r="193" spans="1:17" x14ac:dyDescent="0.25">
      <c r="A193" t="s">
        <v>7520</v>
      </c>
      <c r="B193" s="1">
        <v>43349</v>
      </c>
      <c r="C193" s="1">
        <v>43355</v>
      </c>
      <c r="D193" t="s">
        <v>14</v>
      </c>
      <c r="E193" t="s">
        <v>257</v>
      </c>
      <c r="F193">
        <v>0</v>
      </c>
      <c r="G193">
        <v>142819552</v>
      </c>
      <c r="H193">
        <v>0</v>
      </c>
      <c r="I193">
        <v>0</v>
      </c>
      <c r="J193">
        <v>0</v>
      </c>
      <c r="K193">
        <v>343.52499999999998</v>
      </c>
      <c r="L193" t="s">
        <v>19</v>
      </c>
      <c r="M193" s="2">
        <v>49062086600.800003</v>
      </c>
      <c r="N193" s="2" t="str">
        <f>VLOOKUP(Tabla1[[#This Row],[nemo]],'Nemos y clasificaciones'!$A$2:$B$5000,2,FALSE)</f>
        <v>SOCIEDAD QUIMICA Y MINERA DE CHILE S.A.</v>
      </c>
      <c r="O193" s="2" t="str">
        <f>VLOOKUP(Tabla1[[#This Row],[nemo]],'Nemos y clasificaciones'!$A$1:$C$3000,3,FALSE)</f>
        <v>Minería</v>
      </c>
      <c r="P193" s="2"/>
      <c r="Q193" s="2"/>
    </row>
    <row r="194" spans="1:17" x14ac:dyDescent="0.25">
      <c r="A194" t="s">
        <v>6240</v>
      </c>
      <c r="B194" s="1">
        <v>43609</v>
      </c>
      <c r="C194" s="1">
        <v>43615</v>
      </c>
      <c r="D194" t="s">
        <v>14</v>
      </c>
      <c r="E194" t="s">
        <v>1692</v>
      </c>
      <c r="F194">
        <v>0</v>
      </c>
      <c r="G194">
        <v>3123767502</v>
      </c>
      <c r="H194">
        <v>0</v>
      </c>
      <c r="I194">
        <v>0</v>
      </c>
      <c r="J194">
        <v>0</v>
      </c>
      <c r="K194">
        <v>15.1</v>
      </c>
      <c r="L194" t="s">
        <v>54</v>
      </c>
      <c r="M194" s="2">
        <v>47168889280.199997</v>
      </c>
      <c r="N194" s="2" t="str">
        <f>VLOOKUP(Tabla1[[#This Row],[nemo]],'Nemos y clasificaciones'!$A$2:$B$5000,2,FALSE)</f>
        <v>AFP Capital</v>
      </c>
      <c r="O194" s="2" t="str">
        <f>VLOOKUP(Tabla1[[#This Row],[nemo]],'Nemos y clasificaciones'!$A$1:$C$3000,3,FALSE)</f>
        <v>Servicios financieros</v>
      </c>
      <c r="P194" s="2"/>
      <c r="Q194" s="2"/>
    </row>
    <row r="195" spans="1:17" x14ac:dyDescent="0.25">
      <c r="A195" t="s">
        <v>1963</v>
      </c>
      <c r="B195" s="1">
        <v>44322</v>
      </c>
      <c r="C195" s="1">
        <v>44328</v>
      </c>
      <c r="D195" t="s">
        <v>14</v>
      </c>
      <c r="E195" t="s">
        <v>1458</v>
      </c>
      <c r="F195">
        <v>0</v>
      </c>
      <c r="G195">
        <v>51319876188</v>
      </c>
      <c r="H195">
        <v>0</v>
      </c>
      <c r="I195">
        <v>0</v>
      </c>
      <c r="J195">
        <v>0</v>
      </c>
      <c r="K195">
        <v>0.91300000000000003</v>
      </c>
      <c r="L195" t="s">
        <v>23</v>
      </c>
      <c r="M195" s="2">
        <v>46855046959.643997</v>
      </c>
      <c r="N195" s="2" t="str">
        <f>VLOOKUP(Tabla1[[#This Row],[nemo]],'Nemos y clasificaciones'!$A$2:$B$5000,2,FALSE)</f>
        <v>COMPAÑIA SUD AMERICANA DE VAPORES S.A.</v>
      </c>
      <c r="O195" s="2" t="str">
        <f>VLOOKUP(Tabla1[[#This Row],[nemo]],'Nemos y clasificaciones'!$A$1:$C$3000,3,FALSE)</f>
        <v>Transportes y servicios marítimos</v>
      </c>
      <c r="P195" s="2"/>
      <c r="Q195" s="2"/>
    </row>
    <row r="196" spans="1:17" x14ac:dyDescent="0.25">
      <c r="A196" t="s">
        <v>8037</v>
      </c>
      <c r="B196" s="1">
        <v>43243</v>
      </c>
      <c r="C196" s="1">
        <v>43249</v>
      </c>
      <c r="D196" t="s">
        <v>14</v>
      </c>
      <c r="E196" t="s">
        <v>1769</v>
      </c>
      <c r="F196">
        <v>0</v>
      </c>
      <c r="G196">
        <v>1000000000</v>
      </c>
      <c r="H196">
        <v>0</v>
      </c>
      <c r="I196">
        <v>0</v>
      </c>
      <c r="J196">
        <v>0</v>
      </c>
      <c r="K196">
        <v>46.71</v>
      </c>
      <c r="L196" t="s">
        <v>54</v>
      </c>
      <c r="M196" s="2">
        <v>46710000000</v>
      </c>
      <c r="N196" s="2" t="str">
        <f>VLOOKUP(Tabla1[[#This Row],[nemo]],'Nemos y clasificaciones'!$A$2:$B$5000,2,FALSE)</f>
        <v>INVERSIONES AGUAS METROPOLITANAS S.A.</v>
      </c>
      <c r="O196" s="2" t="str">
        <f>VLOOKUP(Tabla1[[#This Row],[nemo]],'Nemos y clasificaciones'!$A$1:$C$3000,3,FALSE)</f>
        <v>Servicios sanitarios y gas</v>
      </c>
      <c r="P196" s="2"/>
      <c r="Q196" s="2"/>
    </row>
    <row r="197" spans="1:17" x14ac:dyDescent="0.25">
      <c r="A197" t="s">
        <v>6537</v>
      </c>
      <c r="B197" s="1">
        <v>43587</v>
      </c>
      <c r="C197" s="1">
        <v>43593</v>
      </c>
      <c r="D197" t="s">
        <v>14</v>
      </c>
      <c r="E197" t="s">
        <v>1929</v>
      </c>
      <c r="F197">
        <v>0</v>
      </c>
      <c r="G197">
        <v>2508844629</v>
      </c>
      <c r="H197">
        <v>0</v>
      </c>
      <c r="I197">
        <v>0</v>
      </c>
      <c r="J197">
        <v>0</v>
      </c>
      <c r="K197">
        <v>18.599</v>
      </c>
      <c r="L197" t="s">
        <v>54</v>
      </c>
      <c r="M197" s="2">
        <v>46662001254.771004</v>
      </c>
      <c r="N197" s="2" t="str">
        <f>VLOOKUP(Tabla1[[#This Row],[nemo]],'Nemos y clasificaciones'!$A$2:$B$5000,2,FALSE)</f>
        <v>FALABELLA S.A.</v>
      </c>
      <c r="O197" s="2" t="str">
        <f>VLOOKUP(Tabla1[[#This Row],[nemo]],'Nemos y clasificaciones'!$A$1:$C$3000,3,FALSE)</f>
        <v>Consumo</v>
      </c>
      <c r="P197" s="2"/>
      <c r="Q197" s="2"/>
    </row>
    <row r="198" spans="1:17" x14ac:dyDescent="0.25">
      <c r="A198" t="s">
        <v>4303</v>
      </c>
      <c r="B198" s="1">
        <v>43970</v>
      </c>
      <c r="C198" s="1">
        <v>43977</v>
      </c>
      <c r="D198" t="s">
        <v>14</v>
      </c>
      <c r="E198" t="s">
        <v>1746</v>
      </c>
      <c r="F198">
        <v>0</v>
      </c>
      <c r="G198">
        <v>302017113</v>
      </c>
      <c r="H198">
        <v>0</v>
      </c>
      <c r="I198">
        <v>0</v>
      </c>
      <c r="J198">
        <v>0</v>
      </c>
      <c r="K198">
        <v>154</v>
      </c>
      <c r="L198" t="s">
        <v>19</v>
      </c>
      <c r="M198" s="2">
        <v>46510635402</v>
      </c>
      <c r="N198" s="2" t="str">
        <f>VLOOKUP(Tabla1[[#This Row],[nemo]],'Nemos y clasificaciones'!$A$2:$B$5000,2,FALSE)</f>
        <v>EMPRESA NACIONAL DE TELECOMUNICACIONES S.A.</v>
      </c>
      <c r="O198" s="2" t="str">
        <f>VLOOKUP(Tabla1[[#This Row],[nemo]],'Nemos y clasificaciones'!$A$1:$C$3000,3,FALSE)</f>
        <v>Telecomunicaciones</v>
      </c>
      <c r="P198" s="2"/>
      <c r="Q198" s="2"/>
    </row>
    <row r="199" spans="1:17" x14ac:dyDescent="0.25">
      <c r="A199" t="s">
        <v>4405</v>
      </c>
      <c r="B199" s="1">
        <v>43958</v>
      </c>
      <c r="C199" s="1">
        <v>43964</v>
      </c>
      <c r="D199" t="s">
        <v>14</v>
      </c>
      <c r="E199" t="s">
        <v>1929</v>
      </c>
      <c r="F199">
        <v>0</v>
      </c>
      <c r="G199">
        <v>2508844629</v>
      </c>
      <c r="H199">
        <v>0</v>
      </c>
      <c r="I199">
        <v>0</v>
      </c>
      <c r="J199">
        <v>0</v>
      </c>
      <c r="K199">
        <v>18.443000000000001</v>
      </c>
      <c r="L199" t="s">
        <v>54</v>
      </c>
      <c r="M199" s="2">
        <v>46270621492.647003</v>
      </c>
      <c r="N199" s="2" t="str">
        <f>VLOOKUP(Tabla1[[#This Row],[nemo]],'Nemos y clasificaciones'!$A$2:$B$5000,2,FALSE)</f>
        <v>FALABELLA S.A.</v>
      </c>
      <c r="O199" s="2" t="str">
        <f>VLOOKUP(Tabla1[[#This Row],[nemo]],'Nemos y clasificaciones'!$A$1:$C$3000,3,FALSE)</f>
        <v>Consumo</v>
      </c>
      <c r="P199" s="2"/>
      <c r="Q199" s="2"/>
    </row>
    <row r="200" spans="1:17" x14ac:dyDescent="0.25">
      <c r="A200" t="s">
        <v>1019</v>
      </c>
      <c r="B200" s="1">
        <v>42336</v>
      </c>
      <c r="C200" s="1">
        <v>42342</v>
      </c>
      <c r="D200" t="s">
        <v>14</v>
      </c>
      <c r="E200" t="s">
        <v>2064</v>
      </c>
      <c r="F200">
        <v>0</v>
      </c>
      <c r="G200">
        <v>2889022734</v>
      </c>
      <c r="H200">
        <v>0</v>
      </c>
      <c r="I200">
        <v>0</v>
      </c>
      <c r="J200">
        <v>0</v>
      </c>
      <c r="K200">
        <v>16</v>
      </c>
      <c r="L200" t="s">
        <v>54</v>
      </c>
      <c r="M200" s="2">
        <v>46224363744</v>
      </c>
      <c r="N200" s="2" t="str">
        <f>VLOOKUP(Tabla1[[#This Row],[nemo]],'Nemos y clasificaciones'!$A$2:$B$5000,2,FALSE)</f>
        <v>CENCOSUD S.A.</v>
      </c>
      <c r="O200" s="2" t="str">
        <f>VLOOKUP(Tabla1[[#This Row],[nemo]],'Nemos y clasificaciones'!$A$1:$C$3000,3,FALSE)</f>
        <v>Consumo</v>
      </c>
      <c r="P200" s="2"/>
      <c r="Q200" s="2"/>
    </row>
    <row r="201" spans="1:17" x14ac:dyDescent="0.25">
      <c r="A201" t="s">
        <v>4386</v>
      </c>
      <c r="B201" s="1">
        <v>43959</v>
      </c>
      <c r="C201" s="1">
        <v>43965</v>
      </c>
      <c r="D201" t="s">
        <v>14</v>
      </c>
      <c r="E201" t="s">
        <v>1927</v>
      </c>
      <c r="F201">
        <v>0</v>
      </c>
      <c r="G201">
        <v>1299853848</v>
      </c>
      <c r="H201">
        <v>0</v>
      </c>
      <c r="I201">
        <v>0</v>
      </c>
      <c r="J201">
        <v>0</v>
      </c>
      <c r="K201">
        <v>35.540999999999997</v>
      </c>
      <c r="L201" t="s">
        <v>54</v>
      </c>
      <c r="M201" s="2">
        <v>46198105611.767998</v>
      </c>
      <c r="N201" s="2" t="str">
        <f>VLOOKUP(Tabla1[[#This Row],[nemo]],'Nemos y clasificaciones'!$A$2:$B$5000,2,FALSE)</f>
        <v>EMPRESAS COPEC S.A.</v>
      </c>
      <c r="O201" s="2" t="str">
        <f>VLOOKUP(Tabla1[[#This Row],[nemo]],'Nemos y clasificaciones'!$A$1:$C$3000,3,FALSE)</f>
        <v>Conglomerados</v>
      </c>
      <c r="P201" s="2"/>
      <c r="Q201" s="2"/>
    </row>
    <row r="202" spans="1:17" x14ac:dyDescent="0.25">
      <c r="A202" t="s">
        <v>9657</v>
      </c>
      <c r="B202" s="1">
        <v>42858</v>
      </c>
      <c r="C202" s="1">
        <v>42864</v>
      </c>
      <c r="D202" t="s">
        <v>14</v>
      </c>
      <c r="E202" t="s">
        <v>1929</v>
      </c>
      <c r="F202">
        <v>0</v>
      </c>
      <c r="G202">
        <v>2434465103</v>
      </c>
      <c r="H202">
        <v>0</v>
      </c>
      <c r="I202">
        <v>0</v>
      </c>
      <c r="J202">
        <v>0</v>
      </c>
      <c r="K202">
        <v>18.971</v>
      </c>
      <c r="L202" t="s">
        <v>54</v>
      </c>
      <c r="M202" s="2">
        <v>46184237469.013</v>
      </c>
      <c r="N202" s="2" t="str">
        <f>VLOOKUP(Tabla1[[#This Row],[nemo]],'Nemos y clasificaciones'!$A$2:$B$5000,2,FALSE)</f>
        <v>FALABELLA S.A.</v>
      </c>
      <c r="O202" s="2" t="str">
        <f>VLOOKUP(Tabla1[[#This Row],[nemo]],'Nemos y clasificaciones'!$A$1:$C$3000,3,FALSE)</f>
        <v>Consumo</v>
      </c>
      <c r="P202" s="2"/>
      <c r="Q202" s="2"/>
    </row>
    <row r="203" spans="1:17" x14ac:dyDescent="0.25">
      <c r="A203" t="s">
        <v>10720</v>
      </c>
      <c r="B203" s="1">
        <v>42490</v>
      </c>
      <c r="C203" s="1">
        <v>42496</v>
      </c>
      <c r="D203" t="s">
        <v>14</v>
      </c>
      <c r="E203" t="s">
        <v>256</v>
      </c>
      <c r="F203">
        <v>0</v>
      </c>
      <c r="G203">
        <v>120376972</v>
      </c>
      <c r="H203">
        <v>0</v>
      </c>
      <c r="I203">
        <v>0</v>
      </c>
      <c r="J203">
        <v>0</v>
      </c>
      <c r="K203">
        <v>380.91199999999998</v>
      </c>
      <c r="L203" t="s">
        <v>19</v>
      </c>
      <c r="M203" s="2">
        <v>45853033158.463997</v>
      </c>
      <c r="N203" s="2" t="str">
        <f>VLOOKUP(Tabla1[[#This Row],[nemo]],'Nemos y clasificaciones'!$A$2:$B$5000,2,FALSE)</f>
        <v>SOCIEDAD QUIMICA Y MINERA DE CHILE S.A.</v>
      </c>
      <c r="O203" s="2" t="str">
        <f>VLOOKUP(Tabla1[[#This Row],[nemo]],'Nemos y clasificaciones'!$A$1:$C$3000,3,FALSE)</f>
        <v>Minería</v>
      </c>
      <c r="P203" s="2"/>
      <c r="Q203" s="2"/>
    </row>
    <row r="204" spans="1:17" x14ac:dyDescent="0.25">
      <c r="A204" t="s">
        <v>9495</v>
      </c>
      <c r="B204" s="1">
        <v>42874</v>
      </c>
      <c r="C204" s="1">
        <v>42880</v>
      </c>
      <c r="D204" t="s">
        <v>14</v>
      </c>
      <c r="E204" t="s">
        <v>1769</v>
      </c>
      <c r="F204">
        <v>0</v>
      </c>
      <c r="G204">
        <v>1000000000</v>
      </c>
      <c r="H204">
        <v>0</v>
      </c>
      <c r="I204">
        <v>0</v>
      </c>
      <c r="J204">
        <v>0</v>
      </c>
      <c r="K204">
        <v>45.621000000000002</v>
      </c>
      <c r="L204" t="s">
        <v>54</v>
      </c>
      <c r="M204" s="2">
        <v>45621000000</v>
      </c>
      <c r="N204" s="2" t="str">
        <f>VLOOKUP(Tabla1[[#This Row],[nemo]],'Nemos y clasificaciones'!$A$2:$B$5000,2,FALSE)</f>
        <v>INVERSIONES AGUAS METROPOLITANAS S.A.</v>
      </c>
      <c r="O204" s="2" t="str">
        <f>VLOOKUP(Tabla1[[#This Row],[nemo]],'Nemos y clasificaciones'!$A$1:$C$3000,3,FALSE)</f>
        <v>Servicios sanitarios y gas</v>
      </c>
      <c r="P204" s="2"/>
      <c r="Q204" s="2"/>
    </row>
    <row r="205" spans="1:17" x14ac:dyDescent="0.25">
      <c r="A205" t="s">
        <v>6570</v>
      </c>
      <c r="B205" s="1">
        <v>43585</v>
      </c>
      <c r="C205" s="1">
        <v>43592</v>
      </c>
      <c r="D205" t="s">
        <v>14</v>
      </c>
      <c r="E205" t="s">
        <v>680</v>
      </c>
      <c r="F205">
        <v>0</v>
      </c>
      <c r="G205">
        <v>2500000000</v>
      </c>
      <c r="H205">
        <v>0</v>
      </c>
      <c r="I205">
        <v>0</v>
      </c>
      <c r="J205">
        <v>0</v>
      </c>
      <c r="K205">
        <v>18.186</v>
      </c>
      <c r="L205" t="s">
        <v>54</v>
      </c>
      <c r="M205" s="2">
        <v>45465000000</v>
      </c>
      <c r="N205" s="2" t="str">
        <f>VLOOKUP(Tabla1[[#This Row],[nemo]],'Nemos y clasificaciones'!$A$2:$B$5000,2,FALSE)</f>
        <v>EMPRESAS CMPC S.A.</v>
      </c>
      <c r="O205" s="2" t="str">
        <f>VLOOKUP(Tabla1[[#This Row],[nemo]],'Nemos y clasificaciones'!$A$1:$C$3000,3,FALSE)</f>
        <v>Forestal</v>
      </c>
      <c r="P205" s="2"/>
      <c r="Q205" s="2"/>
    </row>
    <row r="206" spans="1:17" x14ac:dyDescent="0.25">
      <c r="A206" t="s">
        <v>6465</v>
      </c>
      <c r="B206" s="1">
        <v>43589</v>
      </c>
      <c r="C206" s="1">
        <v>43595</v>
      </c>
      <c r="D206" t="s">
        <v>14</v>
      </c>
      <c r="E206" t="s">
        <v>1910</v>
      </c>
      <c r="F206">
        <v>0</v>
      </c>
      <c r="G206">
        <v>1000000000</v>
      </c>
      <c r="H206">
        <v>0</v>
      </c>
      <c r="I206">
        <v>0</v>
      </c>
      <c r="J206">
        <v>0</v>
      </c>
      <c r="K206">
        <v>45</v>
      </c>
      <c r="L206" t="s">
        <v>54</v>
      </c>
      <c r="M206" s="2">
        <v>45000000000</v>
      </c>
      <c r="N206" s="2" t="str">
        <f>VLOOKUP(Tabla1[[#This Row],[nemo]],'Nemos y clasificaciones'!$A$2:$B$5000,2,FALSE)</f>
        <v>ADMINISTRADORA  DE FONDOS DE PENSIONES HABITAT S.A.</v>
      </c>
      <c r="O206" s="2" t="str">
        <f>VLOOKUP(Tabla1[[#This Row],[nemo]],'Nemos y clasificaciones'!$A$1:$C$3000,3,FALSE)</f>
        <v>Servicios financieros</v>
      </c>
      <c r="P206" s="2"/>
      <c r="Q206" s="2"/>
    </row>
    <row r="207" spans="1:17" x14ac:dyDescent="0.25">
      <c r="A207" t="s">
        <v>8838</v>
      </c>
      <c r="B207" s="1">
        <v>43081</v>
      </c>
      <c r="C207" s="1">
        <v>43087</v>
      </c>
      <c r="D207" t="s">
        <v>14</v>
      </c>
      <c r="E207" t="s">
        <v>3062</v>
      </c>
      <c r="F207">
        <v>0</v>
      </c>
      <c r="G207">
        <v>1408095997</v>
      </c>
      <c r="H207">
        <v>0</v>
      </c>
      <c r="I207">
        <v>0</v>
      </c>
      <c r="J207">
        <v>0</v>
      </c>
      <c r="K207">
        <v>2.976</v>
      </c>
      <c r="L207" t="s">
        <v>16</v>
      </c>
      <c r="M207" s="2">
        <v>4190493687.072</v>
      </c>
      <c r="N207" s="2" t="str">
        <f>VLOOKUP(Tabla1[[#This Row],[nemo]],'Nemos y clasificaciones'!$A$2:$B$5000,2,FALSE)</f>
        <v>BLUMAR S. A.</v>
      </c>
      <c r="O207" s="2" t="str">
        <f>VLOOKUP(Tabla1[[#This Row],[nemo]],'Nemos y clasificaciones'!$A$1:$C$3000,3,FALSE)</f>
        <v>Alimentos, bebidas y tabaco</v>
      </c>
      <c r="P207" s="2"/>
      <c r="Q207" s="2"/>
    </row>
    <row r="208" spans="1:17" x14ac:dyDescent="0.25">
      <c r="A208" t="s">
        <v>9597</v>
      </c>
      <c r="B208" s="1">
        <v>42865</v>
      </c>
      <c r="C208" s="1">
        <v>42871</v>
      </c>
      <c r="D208" t="s">
        <v>14</v>
      </c>
      <c r="E208" t="s">
        <v>3062</v>
      </c>
      <c r="F208">
        <v>0</v>
      </c>
      <c r="G208">
        <v>1408095997</v>
      </c>
      <c r="H208">
        <v>0</v>
      </c>
      <c r="I208">
        <v>0</v>
      </c>
      <c r="J208">
        <v>0</v>
      </c>
      <c r="K208">
        <v>2.8860000000000001</v>
      </c>
      <c r="L208" t="s">
        <v>16</v>
      </c>
      <c r="M208" s="2">
        <v>4063765047.342</v>
      </c>
      <c r="N208" s="2" t="str">
        <f>VLOOKUP(Tabla1[[#This Row],[nemo]],'Nemos y clasificaciones'!$A$2:$B$5000,2,FALSE)</f>
        <v>BLUMAR S. A.</v>
      </c>
      <c r="O208" s="2" t="str">
        <f>VLOOKUP(Tabla1[[#This Row],[nemo]],'Nemos y clasificaciones'!$A$1:$C$3000,3,FALSE)</f>
        <v>Alimentos, bebidas y tabaco</v>
      </c>
      <c r="P208" s="2"/>
      <c r="Q208" s="2"/>
    </row>
    <row r="209" spans="1:17" x14ac:dyDescent="0.25">
      <c r="A209" t="s">
        <v>1926</v>
      </c>
      <c r="B209" s="1">
        <v>44323</v>
      </c>
      <c r="C209" s="1">
        <v>44329</v>
      </c>
      <c r="D209" t="s">
        <v>14</v>
      </c>
      <c r="E209" t="s">
        <v>1927</v>
      </c>
      <c r="F209">
        <v>0</v>
      </c>
      <c r="G209">
        <v>1299853848</v>
      </c>
      <c r="H209">
        <v>0</v>
      </c>
      <c r="I209">
        <v>0</v>
      </c>
      <c r="J209">
        <v>0</v>
      </c>
      <c r="K209">
        <v>34.012</v>
      </c>
      <c r="L209" t="s">
        <v>54</v>
      </c>
      <c r="M209" s="2">
        <v>44210629078.176003</v>
      </c>
      <c r="N209" s="2" t="str">
        <f>VLOOKUP(Tabla1[[#This Row],[nemo]],'Nemos y clasificaciones'!$A$2:$B$5000,2,FALSE)</f>
        <v>EMPRESAS COPEC S.A.</v>
      </c>
      <c r="O209" s="2" t="str">
        <f>VLOOKUP(Tabla1[[#This Row],[nemo]],'Nemos y clasificaciones'!$A$1:$C$3000,3,FALSE)</f>
        <v>Conglomerados</v>
      </c>
      <c r="P209" s="2"/>
      <c r="Q209" s="2"/>
    </row>
    <row r="210" spans="1:17" x14ac:dyDescent="0.25">
      <c r="A210" t="s">
        <v>4403</v>
      </c>
      <c r="B210" s="1">
        <v>43958</v>
      </c>
      <c r="C210" s="1">
        <v>43964</v>
      </c>
      <c r="D210" t="s">
        <v>14</v>
      </c>
      <c r="E210" t="s">
        <v>3062</v>
      </c>
      <c r="F210">
        <v>0</v>
      </c>
      <c r="G210">
        <v>1408095997</v>
      </c>
      <c r="H210">
        <v>0</v>
      </c>
      <c r="I210">
        <v>0</v>
      </c>
      <c r="J210">
        <v>0</v>
      </c>
      <c r="K210">
        <v>2.6850000000000001</v>
      </c>
      <c r="L210" t="s">
        <v>16</v>
      </c>
      <c r="M210" s="2">
        <v>3780737751.9450002</v>
      </c>
      <c r="N210" s="2" t="str">
        <f>VLOOKUP(Tabla1[[#This Row],[nemo]],'Nemos y clasificaciones'!$A$2:$B$5000,2,FALSE)</f>
        <v>BLUMAR S. A.</v>
      </c>
      <c r="O210" s="2" t="str">
        <f>VLOOKUP(Tabla1[[#This Row],[nemo]],'Nemos y clasificaciones'!$A$1:$C$3000,3,FALSE)</f>
        <v>Alimentos, bebidas y tabaco</v>
      </c>
      <c r="P210" s="2"/>
      <c r="Q210" s="2"/>
    </row>
    <row r="211" spans="1:17" x14ac:dyDescent="0.25">
      <c r="A211" t="s">
        <v>6251</v>
      </c>
      <c r="B211" s="1">
        <v>43607</v>
      </c>
      <c r="C211" s="1">
        <v>43613</v>
      </c>
      <c r="D211" t="s">
        <v>14</v>
      </c>
      <c r="E211" t="s">
        <v>1769</v>
      </c>
      <c r="F211">
        <v>0</v>
      </c>
      <c r="G211">
        <v>1000000000</v>
      </c>
      <c r="H211">
        <v>0</v>
      </c>
      <c r="I211">
        <v>0</v>
      </c>
      <c r="J211">
        <v>0</v>
      </c>
      <c r="K211">
        <v>43.866</v>
      </c>
      <c r="L211" t="s">
        <v>54</v>
      </c>
      <c r="M211" s="2">
        <v>43866000000</v>
      </c>
      <c r="N211" s="2" t="str">
        <f>VLOOKUP(Tabla1[[#This Row],[nemo]],'Nemos y clasificaciones'!$A$2:$B$5000,2,FALSE)</f>
        <v>INVERSIONES AGUAS METROPOLITANAS S.A.</v>
      </c>
      <c r="O211" s="2" t="str">
        <f>VLOOKUP(Tabla1[[#This Row],[nemo]],'Nemos y clasificaciones'!$A$1:$C$3000,3,FALSE)</f>
        <v>Servicios sanitarios y gas</v>
      </c>
      <c r="P211" s="2"/>
      <c r="Q211" s="2"/>
    </row>
    <row r="212" spans="1:17" x14ac:dyDescent="0.25">
      <c r="A212" t="s">
        <v>8207</v>
      </c>
      <c r="B212" s="1">
        <v>43229</v>
      </c>
      <c r="C212" s="1">
        <v>43235</v>
      </c>
      <c r="D212" t="s">
        <v>14</v>
      </c>
      <c r="E212" t="s">
        <v>3062</v>
      </c>
      <c r="F212">
        <v>0</v>
      </c>
      <c r="G212">
        <v>1408095997</v>
      </c>
      <c r="H212">
        <v>0</v>
      </c>
      <c r="I212">
        <v>0</v>
      </c>
      <c r="J212">
        <v>0</v>
      </c>
      <c r="K212">
        <v>2.4039999999999999</v>
      </c>
      <c r="L212" t="s">
        <v>16</v>
      </c>
      <c r="M212" s="2">
        <v>3385062776.7880001</v>
      </c>
      <c r="N212" s="2" t="str">
        <f>VLOOKUP(Tabla1[[#This Row],[nemo]],'Nemos y clasificaciones'!$A$2:$B$5000,2,FALSE)</f>
        <v>BLUMAR S. A.</v>
      </c>
      <c r="O212" s="2" t="str">
        <f>VLOOKUP(Tabla1[[#This Row],[nemo]],'Nemos y clasificaciones'!$A$1:$C$3000,3,FALSE)</f>
        <v>Alimentos, bebidas y tabaco</v>
      </c>
      <c r="P212" s="2"/>
      <c r="Q212" s="2"/>
    </row>
    <row r="213" spans="1:17" x14ac:dyDescent="0.25">
      <c r="A213" t="s">
        <v>10558</v>
      </c>
      <c r="B213" s="1">
        <v>42507</v>
      </c>
      <c r="C213" s="1">
        <v>42514</v>
      </c>
      <c r="D213" t="s">
        <v>14</v>
      </c>
      <c r="E213" t="s">
        <v>3062</v>
      </c>
      <c r="F213">
        <v>0</v>
      </c>
      <c r="G213">
        <v>1408095997</v>
      </c>
      <c r="H213">
        <v>0</v>
      </c>
      <c r="I213">
        <v>0</v>
      </c>
      <c r="J213">
        <v>0</v>
      </c>
      <c r="K213">
        <v>0.34599999999999997</v>
      </c>
      <c r="L213" t="s">
        <v>23</v>
      </c>
      <c r="M213" s="2">
        <v>487201214.96200001</v>
      </c>
      <c r="N213" s="2" t="str">
        <f>VLOOKUP(Tabla1[[#This Row],[nemo]],'Nemos y clasificaciones'!$A$2:$B$5000,2,FALSE)</f>
        <v>BLUMAR S. A.</v>
      </c>
      <c r="O213" s="2" t="str">
        <f>VLOOKUP(Tabla1[[#This Row],[nemo]],'Nemos y clasificaciones'!$A$1:$C$3000,3,FALSE)</f>
        <v>Alimentos, bebidas y tabaco</v>
      </c>
      <c r="P213" s="2"/>
      <c r="Q213" s="2"/>
    </row>
    <row r="214" spans="1:17" x14ac:dyDescent="0.25">
      <c r="A214" t="s">
        <v>10494</v>
      </c>
      <c r="B214" s="1">
        <v>42510</v>
      </c>
      <c r="C214" s="1">
        <v>42517</v>
      </c>
      <c r="D214" t="s">
        <v>14</v>
      </c>
      <c r="E214" t="s">
        <v>1769</v>
      </c>
      <c r="F214">
        <v>0</v>
      </c>
      <c r="G214">
        <v>1000000000</v>
      </c>
      <c r="H214">
        <v>0</v>
      </c>
      <c r="I214">
        <v>0</v>
      </c>
      <c r="J214">
        <v>0</v>
      </c>
      <c r="K214">
        <v>42.959000000000003</v>
      </c>
      <c r="L214" t="s">
        <v>54</v>
      </c>
      <c r="M214" s="2">
        <v>42959000000</v>
      </c>
      <c r="N214" s="2" t="str">
        <f>VLOOKUP(Tabla1[[#This Row],[nemo]],'Nemos y clasificaciones'!$A$2:$B$5000,2,FALSE)</f>
        <v>INVERSIONES AGUAS METROPOLITANAS S.A.</v>
      </c>
      <c r="O214" s="2" t="str">
        <f>VLOOKUP(Tabla1[[#This Row],[nemo]],'Nemos y clasificaciones'!$A$1:$C$3000,3,FALSE)</f>
        <v>Servicios sanitarios y gas</v>
      </c>
      <c r="P214" s="2"/>
      <c r="Q214" s="2"/>
    </row>
    <row r="215" spans="1:17" x14ac:dyDescent="0.25">
      <c r="A215" t="s">
        <v>10805</v>
      </c>
      <c r="B215" s="1">
        <v>42479</v>
      </c>
      <c r="C215" s="1">
        <v>42485</v>
      </c>
      <c r="D215" t="s">
        <v>14</v>
      </c>
      <c r="E215" t="s">
        <v>1908</v>
      </c>
      <c r="F215">
        <v>0</v>
      </c>
      <c r="G215">
        <v>612625641</v>
      </c>
      <c r="H215">
        <v>0</v>
      </c>
      <c r="I215">
        <v>0</v>
      </c>
      <c r="J215">
        <v>0</v>
      </c>
      <c r="K215">
        <v>70.069999999999993</v>
      </c>
      <c r="L215" t="s">
        <v>54</v>
      </c>
      <c r="M215" s="2">
        <v>42926678664.870003</v>
      </c>
      <c r="N215" s="2" t="str">
        <f>VLOOKUP(Tabla1[[#This Row],[nemo]],'Nemos y clasificaciones'!$A$2:$B$5000,2,FALSE)</f>
        <v>EMPRESA ELECTRICA PEHUENCHE S.A.</v>
      </c>
      <c r="O215" s="2" t="str">
        <f>VLOOKUP(Tabla1[[#This Row],[nemo]],'Nemos y clasificaciones'!$A$1:$C$3000,3,FALSE)</f>
        <v>Eléctrico</v>
      </c>
      <c r="P215" s="2"/>
      <c r="Q215" s="2"/>
    </row>
    <row r="216" spans="1:17" x14ac:dyDescent="0.25">
      <c r="A216" t="s">
        <v>5027</v>
      </c>
      <c r="B216" s="1">
        <v>43832</v>
      </c>
      <c r="C216" s="1">
        <v>43838</v>
      </c>
      <c r="D216" t="s">
        <v>14</v>
      </c>
      <c r="E216" t="s">
        <v>1929</v>
      </c>
      <c r="F216">
        <v>0</v>
      </c>
      <c r="G216">
        <v>2508844629</v>
      </c>
      <c r="H216">
        <v>0</v>
      </c>
      <c r="I216">
        <v>0</v>
      </c>
      <c r="J216">
        <v>0</v>
      </c>
      <c r="K216">
        <v>17</v>
      </c>
      <c r="L216" t="s">
        <v>54</v>
      </c>
      <c r="M216" s="2">
        <v>42650358693</v>
      </c>
      <c r="N216" s="2" t="str">
        <f>VLOOKUP(Tabla1[[#This Row],[nemo]],'Nemos y clasificaciones'!$A$2:$B$5000,2,FALSE)</f>
        <v>FALABELLA S.A.</v>
      </c>
      <c r="O216" s="2" t="str">
        <f>VLOOKUP(Tabla1[[#This Row],[nemo]],'Nemos y clasificaciones'!$A$1:$C$3000,3,FALSE)</f>
        <v>Consumo</v>
      </c>
      <c r="P216" s="2"/>
      <c r="Q216" s="2"/>
    </row>
    <row r="217" spans="1:17" x14ac:dyDescent="0.25">
      <c r="A217" t="s">
        <v>3355</v>
      </c>
      <c r="B217" s="1">
        <v>44106</v>
      </c>
      <c r="C217" s="1">
        <v>44112</v>
      </c>
      <c r="D217" t="s">
        <v>14</v>
      </c>
      <c r="E217" t="s">
        <v>257</v>
      </c>
      <c r="F217">
        <v>0</v>
      </c>
      <c r="G217">
        <v>142819552</v>
      </c>
      <c r="H217">
        <v>0</v>
      </c>
      <c r="I217">
        <v>0</v>
      </c>
      <c r="J217">
        <v>0</v>
      </c>
      <c r="K217">
        <v>297.94499999999999</v>
      </c>
      <c r="L217" t="s">
        <v>19</v>
      </c>
      <c r="M217" s="2">
        <v>42552371420.639999</v>
      </c>
      <c r="N217" s="2" t="str">
        <f>VLOOKUP(Tabla1[[#This Row],[nemo]],'Nemos y clasificaciones'!$A$2:$B$5000,2,FALSE)</f>
        <v>SOCIEDAD QUIMICA Y MINERA DE CHILE S.A.</v>
      </c>
      <c r="O217" s="2" t="str">
        <f>VLOOKUP(Tabla1[[#This Row],[nemo]],'Nemos y clasificaciones'!$A$1:$C$3000,3,FALSE)</f>
        <v>Minería</v>
      </c>
      <c r="P217" s="2"/>
      <c r="Q217" s="2"/>
    </row>
    <row r="218" spans="1:17" x14ac:dyDescent="0.25">
      <c r="A218" t="s">
        <v>8255</v>
      </c>
      <c r="B218" s="1">
        <v>43223</v>
      </c>
      <c r="C218" s="1">
        <v>43229</v>
      </c>
      <c r="D218" t="s">
        <v>14</v>
      </c>
      <c r="E218" t="s">
        <v>680</v>
      </c>
      <c r="F218">
        <v>0</v>
      </c>
      <c r="G218">
        <v>2500000000</v>
      </c>
      <c r="H218">
        <v>0</v>
      </c>
      <c r="I218">
        <v>0</v>
      </c>
      <c r="J218">
        <v>0</v>
      </c>
      <c r="K218">
        <v>17</v>
      </c>
      <c r="L218" t="s">
        <v>54</v>
      </c>
      <c r="M218" s="2">
        <v>42500000000</v>
      </c>
      <c r="N218" s="2" t="str">
        <f>VLOOKUP(Tabla1[[#This Row],[nemo]],'Nemos y clasificaciones'!$A$2:$B$5000,2,FALSE)</f>
        <v>EMPRESAS CMPC S.A.</v>
      </c>
      <c r="O218" s="2" t="str">
        <f>VLOOKUP(Tabla1[[#This Row],[nemo]],'Nemos y clasificaciones'!$A$1:$C$3000,3,FALSE)</f>
        <v>Forestal</v>
      </c>
      <c r="P218" s="2"/>
      <c r="Q218" s="2"/>
    </row>
    <row r="219" spans="1:17" x14ac:dyDescent="0.25">
      <c r="A219" t="s">
        <v>8226</v>
      </c>
      <c r="B219" s="1">
        <v>43225</v>
      </c>
      <c r="C219" s="1">
        <v>43231</v>
      </c>
      <c r="D219" t="s">
        <v>14</v>
      </c>
      <c r="E219" t="s">
        <v>182</v>
      </c>
      <c r="F219">
        <v>0</v>
      </c>
      <c r="G219">
        <v>1430000000</v>
      </c>
      <c r="H219">
        <v>0</v>
      </c>
      <c r="I219">
        <v>0</v>
      </c>
      <c r="J219">
        <v>0</v>
      </c>
      <c r="K219">
        <v>29.7</v>
      </c>
      <c r="L219" t="s">
        <v>54</v>
      </c>
      <c r="M219" s="2">
        <v>42471000000</v>
      </c>
      <c r="N219" s="2" t="str">
        <f>VLOOKUP(Tabla1[[#This Row],[nemo]],'Nemos y clasificaciones'!$A$2:$B$5000,2,FALSE)</f>
        <v>BANVIDA S.A.</v>
      </c>
      <c r="O219" s="2" t="str">
        <f>VLOOKUP(Tabla1[[#This Row],[nemo]],'Nemos y clasificaciones'!$A$1:$C$3000,3,FALSE)</f>
        <v>Servicios de salud</v>
      </c>
      <c r="P219" s="2"/>
      <c r="Q219" s="2"/>
    </row>
    <row r="220" spans="1:17" x14ac:dyDescent="0.25">
      <c r="A220" t="s">
        <v>3061</v>
      </c>
      <c r="B220" s="1">
        <v>44139</v>
      </c>
      <c r="C220" s="1">
        <v>44174</v>
      </c>
      <c r="D220" t="s">
        <v>14</v>
      </c>
      <c r="E220" t="s">
        <v>3062</v>
      </c>
      <c r="F220">
        <v>1408095997</v>
      </c>
      <c r="G220">
        <v>0</v>
      </c>
      <c r="H220">
        <v>1618095997</v>
      </c>
      <c r="I220">
        <v>172.5</v>
      </c>
      <c r="J220">
        <v>168.93</v>
      </c>
      <c r="K220">
        <v>145</v>
      </c>
      <c r="L220" t="s">
        <v>19</v>
      </c>
      <c r="M220" s="2">
        <v>0</v>
      </c>
      <c r="N220" s="2" t="str">
        <f>VLOOKUP(Tabla1[[#This Row],[nemo]],'Nemos y clasificaciones'!$A$2:$B$5000,2,FALSE)</f>
        <v>BLUMAR S. A.</v>
      </c>
      <c r="O220" s="2" t="str">
        <f>VLOOKUP(Tabla1[[#This Row],[nemo]],'Nemos y clasificaciones'!$A$1:$C$3000,3,FALSE)</f>
        <v>Alimentos, bebidas y tabaco</v>
      </c>
      <c r="P220" s="2"/>
      <c r="Q220" s="2"/>
    </row>
    <row r="221" spans="1:17" x14ac:dyDescent="0.25">
      <c r="A221" t="s">
        <v>4998</v>
      </c>
      <c r="B221" s="1">
        <v>43844</v>
      </c>
      <c r="C221" s="1">
        <v>43850</v>
      </c>
      <c r="D221" t="s">
        <v>14</v>
      </c>
      <c r="E221" t="s">
        <v>1872</v>
      </c>
      <c r="F221">
        <v>0</v>
      </c>
      <c r="G221">
        <v>5811031417</v>
      </c>
      <c r="H221">
        <v>0</v>
      </c>
      <c r="I221">
        <v>0</v>
      </c>
      <c r="J221">
        <v>0</v>
      </c>
      <c r="K221">
        <v>7.2619999999999996</v>
      </c>
      <c r="L221" t="s">
        <v>16</v>
      </c>
      <c r="M221" s="2">
        <v>42199710150.253998</v>
      </c>
      <c r="N221" s="2" t="str">
        <f>VLOOKUP(Tabla1[[#This Row],[nemo]],'Nemos y clasificaciones'!$A$2:$B$5000,2,FALSE)</f>
        <v>AGUAS ANDINAS S.A.</v>
      </c>
      <c r="O221" s="2" t="str">
        <f>VLOOKUP(Tabla1[[#This Row],[nemo]],'Nemos y clasificaciones'!$A$1:$C$3000,3,FALSE)</f>
        <v>Servicios sanitarios y gas</v>
      </c>
      <c r="P221" s="2"/>
      <c r="Q221" s="2"/>
    </row>
    <row r="222" spans="1:17" x14ac:dyDescent="0.25">
      <c r="A222" t="s">
        <v>9682</v>
      </c>
      <c r="B222" s="1">
        <v>42853</v>
      </c>
      <c r="C222" s="1">
        <v>42860</v>
      </c>
      <c r="D222" t="s">
        <v>14</v>
      </c>
      <c r="E222" t="s">
        <v>53</v>
      </c>
      <c r="F222">
        <v>0</v>
      </c>
      <c r="G222">
        <v>48</v>
      </c>
      <c r="H222">
        <v>0</v>
      </c>
      <c r="I222">
        <v>0</v>
      </c>
      <c r="J222">
        <v>0</v>
      </c>
      <c r="K222">
        <v>115000000</v>
      </c>
      <c r="L222" t="s">
        <v>19</v>
      </c>
      <c r="M222" s="2">
        <v>5520000000</v>
      </c>
      <c r="N222" s="2" t="str">
        <f>VLOOKUP(Tabla1[[#This Row],[nemo]],'Nemos y clasificaciones'!$A$2:$B$5000,2,FALSE)</f>
        <v>BOLSA DE COMERCIO DE SANTIAGO</v>
      </c>
      <c r="O222" s="2" t="str">
        <f>VLOOKUP(Tabla1[[#This Row],[nemo]],'Nemos y clasificaciones'!$A$1:$C$3000,3,FALSE)</f>
        <v>Servicios financieros</v>
      </c>
      <c r="P222" s="2"/>
      <c r="Q222" s="2"/>
    </row>
    <row r="223" spans="1:17" x14ac:dyDescent="0.25">
      <c r="A223" t="s">
        <v>1745</v>
      </c>
      <c r="B223" s="1">
        <v>44335</v>
      </c>
      <c r="C223" s="1">
        <v>44342</v>
      </c>
      <c r="D223" t="s">
        <v>14</v>
      </c>
      <c r="E223" t="s">
        <v>1746</v>
      </c>
      <c r="F223">
        <v>0</v>
      </c>
      <c r="G223">
        <v>302017113</v>
      </c>
      <c r="H223">
        <v>0</v>
      </c>
      <c r="I223">
        <v>0</v>
      </c>
      <c r="J223">
        <v>0</v>
      </c>
      <c r="K223">
        <v>139</v>
      </c>
      <c r="L223" t="s">
        <v>19</v>
      </c>
      <c r="M223" s="2">
        <v>41980378707</v>
      </c>
      <c r="N223" s="2" t="str">
        <f>VLOOKUP(Tabla1[[#This Row],[nemo]],'Nemos y clasificaciones'!$A$2:$B$5000,2,FALSE)</f>
        <v>EMPRESA NACIONAL DE TELECOMUNICACIONES S.A.</v>
      </c>
      <c r="O223" s="2" t="str">
        <f>VLOOKUP(Tabla1[[#This Row],[nemo]],'Nemos y clasificaciones'!$A$1:$C$3000,3,FALSE)</f>
        <v>Telecomunicaciones</v>
      </c>
      <c r="P223" s="2"/>
      <c r="Q223" s="2"/>
    </row>
    <row r="224" spans="1:17" x14ac:dyDescent="0.25">
      <c r="A224" t="s">
        <v>4431</v>
      </c>
      <c r="B224" s="1">
        <v>43957</v>
      </c>
      <c r="C224" s="1">
        <v>43963</v>
      </c>
      <c r="D224" t="s">
        <v>14</v>
      </c>
      <c r="E224" t="s">
        <v>1960</v>
      </c>
      <c r="F224">
        <v>0</v>
      </c>
      <c r="G224">
        <v>17536167720</v>
      </c>
      <c r="H224">
        <v>0</v>
      </c>
      <c r="I224">
        <v>0</v>
      </c>
      <c r="J224">
        <v>0</v>
      </c>
      <c r="K224">
        <v>2.3740000000000001</v>
      </c>
      <c r="L224" t="s">
        <v>16</v>
      </c>
      <c r="M224" s="2">
        <v>41630862167.279999</v>
      </c>
      <c r="N224" s="2" t="str">
        <f>VLOOKUP(Tabla1[[#This Row],[nemo]],'Nemos y clasificaciones'!$A$2:$B$5000,2,FALSE)</f>
        <v>COLBUN S.A.</v>
      </c>
      <c r="O224" s="2" t="str">
        <f>VLOOKUP(Tabla1[[#This Row],[nemo]],'Nemos y clasificaciones'!$A$1:$C$3000,3,FALSE)</f>
        <v>Eléctrico</v>
      </c>
      <c r="P224" s="2"/>
      <c r="Q224" s="2"/>
    </row>
    <row r="225" spans="1:17" x14ac:dyDescent="0.25">
      <c r="A225" t="s">
        <v>8275</v>
      </c>
      <c r="B225" s="1">
        <v>43222</v>
      </c>
      <c r="C225" s="1">
        <v>43228</v>
      </c>
      <c r="D225" t="s">
        <v>14</v>
      </c>
      <c r="E225" t="s">
        <v>1929</v>
      </c>
      <c r="F225">
        <v>0</v>
      </c>
      <c r="G225">
        <v>2434465103</v>
      </c>
      <c r="H225">
        <v>0</v>
      </c>
      <c r="I225">
        <v>0</v>
      </c>
      <c r="J225">
        <v>0</v>
      </c>
      <c r="K225">
        <v>17.045999999999999</v>
      </c>
      <c r="L225" t="s">
        <v>54</v>
      </c>
      <c r="M225" s="2">
        <v>41497892145.737999</v>
      </c>
      <c r="N225" s="2" t="str">
        <f>VLOOKUP(Tabla1[[#This Row],[nemo]],'Nemos y clasificaciones'!$A$2:$B$5000,2,FALSE)</f>
        <v>FALABELLA S.A.</v>
      </c>
      <c r="O225" s="2" t="str">
        <f>VLOOKUP(Tabla1[[#This Row],[nemo]],'Nemos y clasificaciones'!$A$1:$C$3000,3,FALSE)</f>
        <v>Consumo</v>
      </c>
      <c r="P225" s="2"/>
      <c r="Q225" s="2"/>
    </row>
    <row r="226" spans="1:17" x14ac:dyDescent="0.25">
      <c r="A226" t="s">
        <v>11793</v>
      </c>
      <c r="B226" s="1">
        <v>42117</v>
      </c>
      <c r="C226" s="1">
        <v>42123</v>
      </c>
      <c r="D226" t="s">
        <v>14</v>
      </c>
      <c r="E226" t="s">
        <v>1908</v>
      </c>
      <c r="F226">
        <v>0</v>
      </c>
      <c r="G226">
        <v>612625641</v>
      </c>
      <c r="H226">
        <v>0</v>
      </c>
      <c r="I226">
        <v>0</v>
      </c>
      <c r="J226">
        <v>0</v>
      </c>
      <c r="K226">
        <v>67.72</v>
      </c>
      <c r="L226" t="s">
        <v>54</v>
      </c>
      <c r="M226" s="2">
        <v>41487008408.519997</v>
      </c>
      <c r="N226" s="2" t="str">
        <f>VLOOKUP(Tabla1[[#This Row],[nemo]],'Nemos y clasificaciones'!$A$2:$B$5000,2,FALSE)</f>
        <v>EMPRESA ELECTRICA PEHUENCHE S.A.</v>
      </c>
      <c r="O226" s="2" t="str">
        <f>VLOOKUP(Tabla1[[#This Row],[nemo]],'Nemos y clasificaciones'!$A$1:$C$3000,3,FALSE)</f>
        <v>Eléctrico</v>
      </c>
      <c r="P226" s="2"/>
      <c r="Q226" s="2"/>
    </row>
    <row r="227" spans="1:17" x14ac:dyDescent="0.25">
      <c r="A227" t="s">
        <v>7520</v>
      </c>
      <c r="B227" s="1">
        <v>43349</v>
      </c>
      <c r="C227" s="1">
        <v>43355</v>
      </c>
      <c r="D227" t="s">
        <v>14</v>
      </c>
      <c r="E227" t="s">
        <v>256</v>
      </c>
      <c r="F227">
        <v>0</v>
      </c>
      <c r="G227">
        <v>120376972</v>
      </c>
      <c r="H227">
        <v>0</v>
      </c>
      <c r="I227">
        <v>0</v>
      </c>
      <c r="J227">
        <v>0</v>
      </c>
      <c r="K227">
        <v>343.52499999999998</v>
      </c>
      <c r="L227" t="s">
        <v>19</v>
      </c>
      <c r="M227" s="2">
        <v>41352499306.300003</v>
      </c>
      <c r="N227" s="2" t="str">
        <f>VLOOKUP(Tabla1[[#This Row],[nemo]],'Nemos y clasificaciones'!$A$2:$B$5000,2,FALSE)</f>
        <v>SOCIEDAD QUIMICA Y MINERA DE CHILE S.A.</v>
      </c>
      <c r="O227" s="2" t="str">
        <f>VLOOKUP(Tabla1[[#This Row],[nemo]],'Nemos y clasificaciones'!$A$1:$C$3000,3,FALSE)</f>
        <v>Minería</v>
      </c>
      <c r="P227" s="2"/>
      <c r="Q227" s="2"/>
    </row>
    <row r="228" spans="1:17" x14ac:dyDescent="0.25">
      <c r="A228" t="s">
        <v>6955</v>
      </c>
      <c r="B228" s="1">
        <v>43481</v>
      </c>
      <c r="C228" s="1">
        <v>43487</v>
      </c>
      <c r="D228" t="s">
        <v>14</v>
      </c>
      <c r="E228" t="s">
        <v>1872</v>
      </c>
      <c r="F228">
        <v>0</v>
      </c>
      <c r="G228">
        <v>5811031417</v>
      </c>
      <c r="H228">
        <v>0</v>
      </c>
      <c r="I228">
        <v>0</v>
      </c>
      <c r="J228">
        <v>0</v>
      </c>
      <c r="K228">
        <v>7.0640000000000001</v>
      </c>
      <c r="L228" t="s">
        <v>16</v>
      </c>
      <c r="M228" s="2">
        <v>41049125929.688004</v>
      </c>
      <c r="N228" s="2" t="str">
        <f>VLOOKUP(Tabla1[[#This Row],[nemo]],'Nemos y clasificaciones'!$A$2:$B$5000,2,FALSE)</f>
        <v>AGUAS ANDINAS S.A.</v>
      </c>
      <c r="O228" s="2" t="str">
        <f>VLOOKUP(Tabla1[[#This Row],[nemo]],'Nemos y clasificaciones'!$A$1:$C$3000,3,FALSE)</f>
        <v>Servicios sanitarios y gas</v>
      </c>
      <c r="P228" s="2"/>
      <c r="Q228" s="2"/>
    </row>
    <row r="229" spans="1:17" x14ac:dyDescent="0.25">
      <c r="A229" t="s">
        <v>8312</v>
      </c>
      <c r="B229" s="1">
        <v>43217</v>
      </c>
      <c r="C229" s="1">
        <v>43224</v>
      </c>
      <c r="D229" t="s">
        <v>14</v>
      </c>
      <c r="E229" t="s">
        <v>1910</v>
      </c>
      <c r="F229">
        <v>0</v>
      </c>
      <c r="G229">
        <v>1000000000</v>
      </c>
      <c r="H229">
        <v>0</v>
      </c>
      <c r="I229">
        <v>0</v>
      </c>
      <c r="J229">
        <v>0</v>
      </c>
      <c r="K229">
        <v>41</v>
      </c>
      <c r="L229" t="s">
        <v>54</v>
      </c>
      <c r="M229" s="2">
        <v>41000000000</v>
      </c>
      <c r="N229" s="2" t="str">
        <f>VLOOKUP(Tabla1[[#This Row],[nemo]],'Nemos y clasificaciones'!$A$2:$B$5000,2,FALSE)</f>
        <v>ADMINISTRADORA  DE FONDOS DE PENSIONES HABITAT S.A.</v>
      </c>
      <c r="O229" s="2" t="str">
        <f>VLOOKUP(Tabla1[[#This Row],[nemo]],'Nemos y clasificaciones'!$A$1:$C$3000,3,FALSE)</f>
        <v>Servicios financieros</v>
      </c>
      <c r="P229" s="2"/>
      <c r="Q229" s="2"/>
    </row>
    <row r="230" spans="1:17" x14ac:dyDescent="0.25">
      <c r="A230" t="s">
        <v>2014</v>
      </c>
      <c r="B230" s="1">
        <v>44316</v>
      </c>
      <c r="C230" s="1">
        <v>44323</v>
      </c>
      <c r="D230" t="s">
        <v>14</v>
      </c>
      <c r="E230" t="s">
        <v>53</v>
      </c>
      <c r="F230">
        <v>0</v>
      </c>
      <c r="G230">
        <v>48000000</v>
      </c>
      <c r="H230">
        <v>0</v>
      </c>
      <c r="I230">
        <v>0</v>
      </c>
      <c r="J230">
        <v>0</v>
      </c>
      <c r="K230">
        <v>86.33</v>
      </c>
      <c r="L230" t="s">
        <v>54</v>
      </c>
      <c r="M230" s="2">
        <v>4143840000</v>
      </c>
      <c r="N230" s="2" t="str">
        <f>VLOOKUP(Tabla1[[#This Row],[nemo]],'Nemos y clasificaciones'!$A$2:$B$5000,2,FALSE)</f>
        <v>BOLSA DE COMERCIO DE SANTIAGO</v>
      </c>
      <c r="O230" s="2" t="str">
        <f>VLOOKUP(Tabla1[[#This Row],[nemo]],'Nemos y clasificaciones'!$A$1:$C$3000,3,FALSE)</f>
        <v>Servicios financieros</v>
      </c>
      <c r="P230" s="2"/>
      <c r="Q230" s="2"/>
    </row>
    <row r="231" spans="1:17" x14ac:dyDescent="0.25">
      <c r="A231" t="s">
        <v>8310</v>
      </c>
      <c r="B231" s="1">
        <v>43217</v>
      </c>
      <c r="C231" s="1">
        <v>43224</v>
      </c>
      <c r="D231" t="s">
        <v>14</v>
      </c>
      <c r="E231" t="s">
        <v>53</v>
      </c>
      <c r="F231">
        <v>0</v>
      </c>
      <c r="G231">
        <v>48000000</v>
      </c>
      <c r="H231">
        <v>0</v>
      </c>
      <c r="I231">
        <v>0</v>
      </c>
      <c r="J231">
        <v>0</v>
      </c>
      <c r="K231">
        <v>83</v>
      </c>
      <c r="L231" t="s">
        <v>54</v>
      </c>
      <c r="M231" s="2">
        <v>3984000000</v>
      </c>
      <c r="N231" s="2" t="str">
        <f>VLOOKUP(Tabla1[[#This Row],[nemo]],'Nemos y clasificaciones'!$A$2:$B$5000,2,FALSE)</f>
        <v>BOLSA DE COMERCIO DE SANTIAGO</v>
      </c>
      <c r="O231" s="2" t="str">
        <f>VLOOKUP(Tabla1[[#This Row],[nemo]],'Nemos y clasificaciones'!$A$1:$C$3000,3,FALSE)</f>
        <v>Servicios financieros</v>
      </c>
      <c r="P231" s="2"/>
      <c r="Q231" s="2"/>
    </row>
    <row r="232" spans="1:17" x14ac:dyDescent="0.25">
      <c r="A232" t="s">
        <v>4482</v>
      </c>
      <c r="B232" s="1">
        <v>43951</v>
      </c>
      <c r="C232" s="1">
        <v>43958</v>
      </c>
      <c r="D232" t="s">
        <v>14</v>
      </c>
      <c r="E232" t="s">
        <v>53</v>
      </c>
      <c r="F232">
        <v>0</v>
      </c>
      <c r="G232">
        <v>48000000</v>
      </c>
      <c r="H232">
        <v>0</v>
      </c>
      <c r="I232">
        <v>0</v>
      </c>
      <c r="J232">
        <v>0</v>
      </c>
      <c r="K232">
        <v>79.89</v>
      </c>
      <c r="L232" t="s">
        <v>54</v>
      </c>
      <c r="M232" s="2">
        <v>3834720000</v>
      </c>
      <c r="N232" s="2" t="str">
        <f>VLOOKUP(Tabla1[[#This Row],[nemo]],'Nemos y clasificaciones'!$A$2:$B$5000,2,FALSE)</f>
        <v>BOLSA DE COMERCIO DE SANTIAGO</v>
      </c>
      <c r="O232" s="2" t="str">
        <f>VLOOKUP(Tabla1[[#This Row],[nemo]],'Nemos y clasificaciones'!$A$1:$C$3000,3,FALSE)</f>
        <v>Servicios financieros</v>
      </c>
      <c r="P232" s="2"/>
      <c r="Q232" s="2"/>
    </row>
    <row r="233" spans="1:17" x14ac:dyDescent="0.25">
      <c r="A233" t="s">
        <v>1516</v>
      </c>
      <c r="B233" s="1">
        <v>44352</v>
      </c>
      <c r="C233" s="1">
        <v>44358</v>
      </c>
      <c r="D233" t="s">
        <v>14</v>
      </c>
      <c r="E233" t="s">
        <v>93</v>
      </c>
      <c r="F233">
        <v>0</v>
      </c>
      <c r="G233">
        <v>258469000</v>
      </c>
      <c r="H233">
        <v>0</v>
      </c>
      <c r="I233">
        <v>0</v>
      </c>
      <c r="J233">
        <v>0</v>
      </c>
      <c r="K233">
        <v>156</v>
      </c>
      <c r="L233" t="s">
        <v>19</v>
      </c>
      <c r="M233" s="2">
        <v>40321164000</v>
      </c>
      <c r="N233" s="2" t="str">
        <f>VLOOKUP(Tabla1[[#This Row],[nemo]],'Nemos y clasificaciones'!$A$2:$B$5000,2,FALSE)</f>
        <v>FORUS S.A.</v>
      </c>
      <c r="O233" s="2" t="str">
        <f>VLOOKUP(Tabla1[[#This Row],[nemo]],'Nemos y clasificaciones'!$A$1:$C$3000,3,FALSE)</f>
        <v>Consumo</v>
      </c>
      <c r="P233" s="2"/>
      <c r="Q233" s="2"/>
    </row>
    <row r="234" spans="1:17" x14ac:dyDescent="0.25">
      <c r="A234" t="s">
        <v>8727</v>
      </c>
      <c r="B234" s="1">
        <v>43089</v>
      </c>
      <c r="C234" s="1">
        <v>43096</v>
      </c>
      <c r="D234" t="s">
        <v>14</v>
      </c>
      <c r="E234" t="s">
        <v>1874</v>
      </c>
      <c r="F234">
        <v>0</v>
      </c>
      <c r="G234">
        <v>12837423057</v>
      </c>
      <c r="H234">
        <v>0</v>
      </c>
      <c r="I234">
        <v>0</v>
      </c>
      <c r="J234">
        <v>0</v>
      </c>
      <c r="K234">
        <v>3.1320000000000001</v>
      </c>
      <c r="L234" t="s">
        <v>16</v>
      </c>
      <c r="M234" s="2">
        <v>40206809014.524002</v>
      </c>
      <c r="N234" s="2" t="str">
        <f>VLOOKUP(Tabla1[[#This Row],[nemo]],'Nemos y clasificaciones'!$A$2:$B$5000,2,FALSE)</f>
        <v>ADMINISTRADORA  DE FONDOS DE PENSIONES CUPRUM S.A.</v>
      </c>
      <c r="O234" s="2" t="str">
        <f>VLOOKUP(Tabla1[[#This Row],[nemo]],'Nemos y clasificaciones'!$A$1:$C$3000,3,FALSE)</f>
        <v>Servicios financieros</v>
      </c>
      <c r="P234" s="2"/>
      <c r="Q234" s="2"/>
    </row>
    <row r="235" spans="1:17" x14ac:dyDescent="0.25">
      <c r="A235" t="s">
        <v>8345</v>
      </c>
      <c r="B235" s="1">
        <v>43214</v>
      </c>
      <c r="C235" s="1">
        <v>43220</v>
      </c>
      <c r="D235" t="s">
        <v>14</v>
      </c>
      <c r="E235" t="s">
        <v>2255</v>
      </c>
      <c r="F235">
        <v>0</v>
      </c>
      <c r="G235">
        <v>2006546923</v>
      </c>
      <c r="H235">
        <v>0</v>
      </c>
      <c r="I235">
        <v>0</v>
      </c>
      <c r="J235">
        <v>0</v>
      </c>
      <c r="K235">
        <v>20</v>
      </c>
      <c r="L235" t="s">
        <v>54</v>
      </c>
      <c r="M235" s="2">
        <v>40130938460</v>
      </c>
      <c r="N235" s="2" t="str">
        <f>VLOOKUP(Tabla1[[#This Row],[nemo]],'Nemos y clasificaciones'!$A$2:$B$5000,2,FALSE)</f>
        <v>COMPAÑIA GENERAL DE ELECTRICIDAD S.A.</v>
      </c>
      <c r="O235" s="2" t="str">
        <f>VLOOKUP(Tabla1[[#This Row],[nemo]],'Nemos y clasificaciones'!$A$1:$C$3000,3,FALSE)</f>
        <v>Eléctrico</v>
      </c>
      <c r="P235" s="2"/>
      <c r="Q235" s="2"/>
    </row>
    <row r="236" spans="1:17" x14ac:dyDescent="0.25">
      <c r="A236" t="s">
        <v>11985</v>
      </c>
      <c r="B236" s="1">
        <v>42019</v>
      </c>
      <c r="C236" s="1">
        <v>42025</v>
      </c>
      <c r="D236" t="s">
        <v>14</v>
      </c>
      <c r="E236" t="s">
        <v>1908</v>
      </c>
      <c r="F236">
        <v>0</v>
      </c>
      <c r="G236">
        <v>612625641</v>
      </c>
      <c r="H236">
        <v>0</v>
      </c>
      <c r="I236">
        <v>0</v>
      </c>
      <c r="J236">
        <v>0</v>
      </c>
      <c r="K236">
        <v>65.44</v>
      </c>
      <c r="L236" t="s">
        <v>54</v>
      </c>
      <c r="M236" s="2">
        <v>40090221947.040001</v>
      </c>
      <c r="N236" s="2" t="str">
        <f>VLOOKUP(Tabla1[[#This Row],[nemo]],'Nemos y clasificaciones'!$A$2:$B$5000,2,FALSE)</f>
        <v>EMPRESA ELECTRICA PEHUENCHE S.A.</v>
      </c>
      <c r="O236" s="2" t="str">
        <f>VLOOKUP(Tabla1[[#This Row],[nemo]],'Nemos y clasificaciones'!$A$1:$C$3000,3,FALSE)</f>
        <v>Eléctrico</v>
      </c>
      <c r="P236" s="2"/>
      <c r="Q236" s="2"/>
    </row>
    <row r="237" spans="1:17" x14ac:dyDescent="0.25">
      <c r="A237" t="s">
        <v>6506</v>
      </c>
      <c r="B237" s="1">
        <v>43588</v>
      </c>
      <c r="C237" s="1">
        <v>43594</v>
      </c>
      <c r="D237" t="s">
        <v>14</v>
      </c>
      <c r="E237" t="s">
        <v>53</v>
      </c>
      <c r="F237">
        <v>0</v>
      </c>
      <c r="G237">
        <v>48000000</v>
      </c>
      <c r="H237">
        <v>0</v>
      </c>
      <c r="I237">
        <v>0</v>
      </c>
      <c r="J237">
        <v>0</v>
      </c>
      <c r="K237">
        <v>78.73</v>
      </c>
      <c r="L237" t="s">
        <v>54</v>
      </c>
      <c r="M237" s="2">
        <v>3779040000</v>
      </c>
      <c r="N237" s="2" t="str">
        <f>VLOOKUP(Tabla1[[#This Row],[nemo]],'Nemos y clasificaciones'!$A$2:$B$5000,2,FALSE)</f>
        <v>BOLSA DE COMERCIO DE SANTIAGO</v>
      </c>
      <c r="O237" s="2" t="str">
        <f>VLOOKUP(Tabla1[[#This Row],[nemo]],'Nemos y clasificaciones'!$A$1:$C$3000,3,FALSE)</f>
        <v>Servicios financieros</v>
      </c>
      <c r="P237" s="2"/>
      <c r="Q237" s="2"/>
    </row>
    <row r="238" spans="1:17" x14ac:dyDescent="0.25">
      <c r="A238" t="s">
        <v>10729</v>
      </c>
      <c r="B238" s="1">
        <v>42489</v>
      </c>
      <c r="C238" s="1">
        <v>42495</v>
      </c>
      <c r="D238" t="s">
        <v>14</v>
      </c>
      <c r="E238" t="s">
        <v>53</v>
      </c>
      <c r="F238">
        <v>0</v>
      </c>
      <c r="G238">
        <v>48</v>
      </c>
      <c r="H238">
        <v>0</v>
      </c>
      <c r="I238">
        <v>0</v>
      </c>
      <c r="J238">
        <v>0</v>
      </c>
      <c r="K238">
        <v>76000000</v>
      </c>
      <c r="L238" t="s">
        <v>19</v>
      </c>
      <c r="M238" s="2">
        <v>3648000000</v>
      </c>
      <c r="N238" s="2" t="str">
        <f>VLOOKUP(Tabla1[[#This Row],[nemo]],'Nemos y clasificaciones'!$A$2:$B$5000,2,FALSE)</f>
        <v>BOLSA DE COMERCIO DE SANTIAGO</v>
      </c>
      <c r="O238" s="2" t="str">
        <f>VLOOKUP(Tabla1[[#This Row],[nemo]],'Nemos y clasificaciones'!$A$1:$C$3000,3,FALSE)</f>
        <v>Servicios financieros</v>
      </c>
      <c r="P238" s="2"/>
      <c r="Q238" s="2"/>
    </row>
    <row r="239" spans="1:17" x14ac:dyDescent="0.25">
      <c r="A239" t="s">
        <v>11741</v>
      </c>
      <c r="B239" s="1">
        <v>42124</v>
      </c>
      <c r="C239" s="1">
        <v>42131</v>
      </c>
      <c r="D239" t="s">
        <v>14</v>
      </c>
      <c r="E239" t="s">
        <v>53</v>
      </c>
      <c r="F239">
        <v>0</v>
      </c>
      <c r="G239">
        <v>48</v>
      </c>
      <c r="H239">
        <v>0</v>
      </c>
      <c r="I239">
        <v>0</v>
      </c>
      <c r="J239">
        <v>0</v>
      </c>
      <c r="K239">
        <v>76000000</v>
      </c>
      <c r="L239" t="s">
        <v>19</v>
      </c>
      <c r="M239" s="2">
        <v>3648000000</v>
      </c>
      <c r="N239" s="2" t="str">
        <f>VLOOKUP(Tabla1[[#This Row],[nemo]],'Nemos y clasificaciones'!$A$2:$B$5000,2,FALSE)</f>
        <v>BOLSA DE COMERCIO DE SANTIAGO</v>
      </c>
      <c r="O239" s="2" t="str">
        <f>VLOOKUP(Tabla1[[#This Row],[nemo]],'Nemos y clasificaciones'!$A$1:$C$3000,3,FALSE)</f>
        <v>Servicios financieros</v>
      </c>
      <c r="P239" s="2"/>
      <c r="Q239" s="2"/>
    </row>
    <row r="240" spans="1:17" x14ac:dyDescent="0.25">
      <c r="A240" t="s">
        <v>10249</v>
      </c>
      <c r="B240" s="1">
        <v>42629</v>
      </c>
      <c r="C240" s="1">
        <v>42636</v>
      </c>
      <c r="D240" t="s">
        <v>14</v>
      </c>
      <c r="E240" t="s">
        <v>53</v>
      </c>
      <c r="F240">
        <v>0</v>
      </c>
      <c r="G240">
        <v>48</v>
      </c>
      <c r="H240">
        <v>0</v>
      </c>
      <c r="I240">
        <v>0</v>
      </c>
      <c r="J240">
        <v>0</v>
      </c>
      <c r="K240">
        <v>40000000</v>
      </c>
      <c r="L240" t="s">
        <v>19</v>
      </c>
      <c r="M240" s="2">
        <v>1920000000</v>
      </c>
      <c r="N240" s="2" t="str">
        <f>VLOOKUP(Tabla1[[#This Row],[nemo]],'Nemos y clasificaciones'!$A$2:$B$5000,2,FALSE)</f>
        <v>BOLSA DE COMERCIO DE SANTIAGO</v>
      </c>
      <c r="O240" s="2" t="str">
        <f>VLOOKUP(Tabla1[[#This Row],[nemo]],'Nemos y clasificaciones'!$A$1:$C$3000,3,FALSE)</f>
        <v>Servicios financieros</v>
      </c>
      <c r="P240" s="2"/>
      <c r="Q240" s="2"/>
    </row>
    <row r="241" spans="1:17" x14ac:dyDescent="0.25">
      <c r="A241" t="s">
        <v>8638</v>
      </c>
      <c r="B241" s="1">
        <v>43118</v>
      </c>
      <c r="C241" s="1">
        <v>43124</v>
      </c>
      <c r="D241" t="s">
        <v>14</v>
      </c>
      <c r="E241" t="s">
        <v>1872</v>
      </c>
      <c r="F241">
        <v>0</v>
      </c>
      <c r="G241">
        <v>5811030417</v>
      </c>
      <c r="H241">
        <v>0</v>
      </c>
      <c r="I241">
        <v>0</v>
      </c>
      <c r="J241">
        <v>0</v>
      </c>
      <c r="K241">
        <v>6.8609999999999998</v>
      </c>
      <c r="L241" t="s">
        <v>16</v>
      </c>
      <c r="M241" s="2">
        <v>39869479691.037003</v>
      </c>
      <c r="N241" s="2" t="str">
        <f>VLOOKUP(Tabla1[[#This Row],[nemo]],'Nemos y clasificaciones'!$A$2:$B$5000,2,FALSE)</f>
        <v>AGUAS ANDINAS S.A.</v>
      </c>
      <c r="O241" s="2" t="str">
        <f>VLOOKUP(Tabla1[[#This Row],[nemo]],'Nemos y clasificaciones'!$A$1:$C$3000,3,FALSE)</f>
        <v>Servicios sanitarios y gas</v>
      </c>
      <c r="P241" s="2"/>
      <c r="Q241" s="2"/>
    </row>
    <row r="242" spans="1:17" x14ac:dyDescent="0.25">
      <c r="A242" t="s">
        <v>9941</v>
      </c>
      <c r="B242" s="1">
        <v>42747</v>
      </c>
      <c r="C242" s="1">
        <v>42753</v>
      </c>
      <c r="D242" t="s">
        <v>14</v>
      </c>
      <c r="E242" t="s">
        <v>1872</v>
      </c>
      <c r="F242">
        <v>0</v>
      </c>
      <c r="G242">
        <v>5811030417</v>
      </c>
      <c r="H242">
        <v>0</v>
      </c>
      <c r="I242">
        <v>0</v>
      </c>
      <c r="J242">
        <v>0</v>
      </c>
      <c r="K242">
        <v>6.8609999999999998</v>
      </c>
      <c r="L242" t="s">
        <v>16</v>
      </c>
      <c r="M242" s="2">
        <v>39869479691.037003</v>
      </c>
      <c r="N242" s="2" t="str">
        <f>VLOOKUP(Tabla1[[#This Row],[nemo]],'Nemos y clasificaciones'!$A$2:$B$5000,2,FALSE)</f>
        <v>AGUAS ANDINAS S.A.</v>
      </c>
      <c r="O242" s="2" t="str">
        <f>VLOOKUP(Tabla1[[#This Row],[nemo]],'Nemos y clasificaciones'!$A$1:$C$3000,3,FALSE)</f>
        <v>Servicios sanitarios y gas</v>
      </c>
      <c r="P242" s="2"/>
      <c r="Q242" s="2"/>
    </row>
    <row r="243" spans="1:17" x14ac:dyDescent="0.25">
      <c r="A243" t="s">
        <v>1897</v>
      </c>
      <c r="B243" s="1">
        <v>44324</v>
      </c>
      <c r="C243" s="1">
        <v>44330</v>
      </c>
      <c r="D243" t="s">
        <v>14</v>
      </c>
      <c r="E243" t="s">
        <v>1898</v>
      </c>
      <c r="F243">
        <v>0</v>
      </c>
      <c r="G243">
        <v>125000000</v>
      </c>
      <c r="H243">
        <v>0</v>
      </c>
      <c r="I243">
        <v>0</v>
      </c>
      <c r="J243">
        <v>0</v>
      </c>
      <c r="K243">
        <v>318.93799999999999</v>
      </c>
      <c r="L243" t="s">
        <v>19</v>
      </c>
      <c r="M243" s="2">
        <v>39867250000</v>
      </c>
      <c r="N243" s="2" t="str">
        <f>VLOOKUP(Tabla1[[#This Row],[nemo]],'Nemos y clasificaciones'!$A$2:$B$5000,2,FALSE)</f>
        <v>MINERA VALPARAISO S.A.</v>
      </c>
      <c r="O243" s="2" t="str">
        <f>VLOOKUP(Tabla1[[#This Row],[nemo]],'Nemos y clasificaciones'!$A$1:$C$3000,3,FALSE)</f>
        <v>Eléctrico</v>
      </c>
      <c r="P243" s="2"/>
      <c r="Q243" s="2"/>
    </row>
    <row r="244" spans="1:17" x14ac:dyDescent="0.25">
      <c r="A244" t="s">
        <v>11265</v>
      </c>
      <c r="B244" s="1">
        <v>42264</v>
      </c>
      <c r="C244" s="1">
        <v>42272</v>
      </c>
      <c r="D244" t="s">
        <v>14</v>
      </c>
      <c r="E244" t="s">
        <v>53</v>
      </c>
      <c r="F244">
        <v>0</v>
      </c>
      <c r="G244">
        <v>48</v>
      </c>
      <c r="H244">
        <v>0</v>
      </c>
      <c r="I244">
        <v>0</v>
      </c>
      <c r="J244">
        <v>0</v>
      </c>
      <c r="K244">
        <v>18000000</v>
      </c>
      <c r="L244" t="s">
        <v>19</v>
      </c>
      <c r="M244" s="2">
        <v>864000000</v>
      </c>
      <c r="N244" s="2" t="str">
        <f>VLOOKUP(Tabla1[[#This Row],[nemo]],'Nemos y clasificaciones'!$A$2:$B$5000,2,FALSE)</f>
        <v>BOLSA DE COMERCIO DE SANTIAGO</v>
      </c>
      <c r="O244" s="2" t="str">
        <f>VLOOKUP(Tabla1[[#This Row],[nemo]],'Nemos y clasificaciones'!$A$1:$C$3000,3,FALSE)</f>
        <v>Servicios financieros</v>
      </c>
      <c r="P244" s="2"/>
      <c r="Q244" s="2"/>
    </row>
    <row r="245" spans="1:17" x14ac:dyDescent="0.25">
      <c r="A245" t="s">
        <v>6507</v>
      </c>
      <c r="B245" s="1">
        <v>43588</v>
      </c>
      <c r="C245" s="1">
        <v>43594</v>
      </c>
      <c r="D245" t="s">
        <v>14</v>
      </c>
      <c r="E245" t="s">
        <v>257</v>
      </c>
      <c r="F245">
        <v>0</v>
      </c>
      <c r="G245">
        <v>142819552</v>
      </c>
      <c r="H245">
        <v>0</v>
      </c>
      <c r="I245">
        <v>0</v>
      </c>
      <c r="J245">
        <v>0</v>
      </c>
      <c r="K245">
        <v>277.70400000000001</v>
      </c>
      <c r="L245" t="s">
        <v>19</v>
      </c>
      <c r="M245" s="2">
        <v>39661560868.608002</v>
      </c>
      <c r="N245" s="2" t="str">
        <f>VLOOKUP(Tabla1[[#This Row],[nemo]],'Nemos y clasificaciones'!$A$2:$B$5000,2,FALSE)</f>
        <v>SOCIEDAD QUIMICA Y MINERA DE CHILE S.A.</v>
      </c>
      <c r="O245" s="2" t="str">
        <f>VLOOKUP(Tabla1[[#This Row],[nemo]],'Nemos y clasificaciones'!$A$1:$C$3000,3,FALSE)</f>
        <v>Minería</v>
      </c>
      <c r="P245" s="2"/>
      <c r="Q245" s="2"/>
    </row>
    <row r="246" spans="1:17" x14ac:dyDescent="0.25">
      <c r="A246" t="s">
        <v>6569</v>
      </c>
      <c r="B246" s="1">
        <v>43585</v>
      </c>
      <c r="C246" s="1">
        <v>43592</v>
      </c>
      <c r="D246" t="s">
        <v>14</v>
      </c>
      <c r="E246" t="s">
        <v>680</v>
      </c>
      <c r="F246">
        <v>0</v>
      </c>
      <c r="G246">
        <v>2500000000</v>
      </c>
      <c r="H246">
        <v>0</v>
      </c>
      <c r="I246">
        <v>0</v>
      </c>
      <c r="J246">
        <v>0</v>
      </c>
      <c r="K246">
        <v>15.814</v>
      </c>
      <c r="L246" t="s">
        <v>54</v>
      </c>
      <c r="M246" s="2">
        <v>39535000000</v>
      </c>
      <c r="N246" s="2" t="str">
        <f>VLOOKUP(Tabla1[[#This Row],[nemo]],'Nemos y clasificaciones'!$A$2:$B$5000,2,FALSE)</f>
        <v>EMPRESAS CMPC S.A.</v>
      </c>
      <c r="O246" s="2" t="str">
        <f>VLOOKUP(Tabla1[[#This Row],[nemo]],'Nemos y clasificaciones'!$A$1:$C$3000,3,FALSE)</f>
        <v>Forestal</v>
      </c>
      <c r="P246" s="2"/>
      <c r="Q246" s="2"/>
    </row>
    <row r="247" spans="1:17" x14ac:dyDescent="0.25">
      <c r="A247" t="s">
        <v>8853</v>
      </c>
      <c r="B247" s="1">
        <v>43076</v>
      </c>
      <c r="C247" s="1">
        <v>43083</v>
      </c>
      <c r="D247" t="s">
        <v>14</v>
      </c>
      <c r="E247" t="s">
        <v>257</v>
      </c>
      <c r="F247">
        <v>0</v>
      </c>
      <c r="G247">
        <v>142819552</v>
      </c>
      <c r="H247">
        <v>0</v>
      </c>
      <c r="I247">
        <v>0</v>
      </c>
      <c r="J247">
        <v>0</v>
      </c>
      <c r="K247">
        <v>275.459</v>
      </c>
      <c r="L247" t="s">
        <v>19</v>
      </c>
      <c r="M247" s="2">
        <v>39340930974.367996</v>
      </c>
      <c r="N247" s="2" t="str">
        <f>VLOOKUP(Tabla1[[#This Row],[nemo]],'Nemos y clasificaciones'!$A$2:$B$5000,2,FALSE)</f>
        <v>SOCIEDAD QUIMICA Y MINERA DE CHILE S.A.</v>
      </c>
      <c r="O247" s="2" t="str">
        <f>VLOOKUP(Tabla1[[#This Row],[nemo]],'Nemos y clasificaciones'!$A$1:$C$3000,3,FALSE)</f>
        <v>Minería</v>
      </c>
      <c r="P247" s="2"/>
      <c r="Q247" s="2"/>
    </row>
    <row r="248" spans="1:17" x14ac:dyDescent="0.25">
      <c r="A248" t="s">
        <v>11539</v>
      </c>
      <c r="B248" s="1">
        <v>42147</v>
      </c>
      <c r="C248" s="1">
        <v>42153</v>
      </c>
      <c r="D248" t="s">
        <v>14</v>
      </c>
      <c r="E248" t="s">
        <v>1769</v>
      </c>
      <c r="F248">
        <v>0</v>
      </c>
      <c r="G248">
        <v>1000000000</v>
      </c>
      <c r="H248">
        <v>0</v>
      </c>
      <c r="I248">
        <v>0</v>
      </c>
      <c r="J248">
        <v>0</v>
      </c>
      <c r="K248">
        <v>39.243000000000002</v>
      </c>
      <c r="L248" t="s">
        <v>54</v>
      </c>
      <c r="M248" s="2">
        <v>39243000000</v>
      </c>
      <c r="N248" s="2" t="str">
        <f>VLOOKUP(Tabla1[[#This Row],[nemo]],'Nemos y clasificaciones'!$A$2:$B$5000,2,FALSE)</f>
        <v>INVERSIONES AGUAS METROPOLITANAS S.A.</v>
      </c>
      <c r="O248" s="2" t="str">
        <f>VLOOKUP(Tabla1[[#This Row],[nemo]],'Nemos y clasificaciones'!$A$1:$C$3000,3,FALSE)</f>
        <v>Servicios sanitarios y gas</v>
      </c>
      <c r="P248" s="2"/>
      <c r="Q248" s="2"/>
    </row>
    <row r="249" spans="1:17" x14ac:dyDescent="0.25">
      <c r="A249" t="s">
        <v>9699</v>
      </c>
      <c r="B249" s="1">
        <v>42853</v>
      </c>
      <c r="C249" s="1">
        <v>42860</v>
      </c>
      <c r="D249" t="s">
        <v>14</v>
      </c>
      <c r="E249" t="s">
        <v>1910</v>
      </c>
      <c r="F249">
        <v>0</v>
      </c>
      <c r="G249">
        <v>1000000000</v>
      </c>
      <c r="H249">
        <v>0</v>
      </c>
      <c r="I249">
        <v>0</v>
      </c>
      <c r="J249">
        <v>0</v>
      </c>
      <c r="K249">
        <v>39</v>
      </c>
      <c r="L249" t="s">
        <v>54</v>
      </c>
      <c r="M249" s="2">
        <v>39000000000</v>
      </c>
      <c r="N249" s="2" t="str">
        <f>VLOOKUP(Tabla1[[#This Row],[nemo]],'Nemos y clasificaciones'!$A$2:$B$5000,2,FALSE)</f>
        <v>ADMINISTRADORA  DE FONDOS DE PENSIONES HABITAT S.A.</v>
      </c>
      <c r="O249" s="2" t="str">
        <f>VLOOKUP(Tabla1[[#This Row],[nemo]],'Nemos y clasificaciones'!$A$1:$C$3000,3,FALSE)</f>
        <v>Servicios financieros</v>
      </c>
      <c r="P249" s="2"/>
      <c r="Q249" s="2"/>
    </row>
    <row r="250" spans="1:17" x14ac:dyDescent="0.25">
      <c r="A250" t="s">
        <v>7911</v>
      </c>
      <c r="B250" s="1">
        <v>43260</v>
      </c>
      <c r="C250" s="1">
        <v>43266</v>
      </c>
      <c r="D250" t="s">
        <v>14</v>
      </c>
      <c r="E250" t="s">
        <v>257</v>
      </c>
      <c r="F250">
        <v>0</v>
      </c>
      <c r="G250">
        <v>142819552</v>
      </c>
      <c r="H250">
        <v>0</v>
      </c>
      <c r="I250">
        <v>0</v>
      </c>
      <c r="J250">
        <v>0</v>
      </c>
      <c r="K250">
        <v>271.73399999999998</v>
      </c>
      <c r="L250" t="s">
        <v>19</v>
      </c>
      <c r="M250" s="2">
        <v>38808928143.167999</v>
      </c>
      <c r="N250" s="2" t="str">
        <f>VLOOKUP(Tabla1[[#This Row],[nemo]],'Nemos y clasificaciones'!$A$2:$B$5000,2,FALSE)</f>
        <v>SOCIEDAD QUIMICA Y MINERA DE CHILE S.A.</v>
      </c>
      <c r="O250" s="2" t="str">
        <f>VLOOKUP(Tabla1[[#This Row],[nemo]],'Nemos y clasificaciones'!$A$1:$C$3000,3,FALSE)</f>
        <v>Minería</v>
      </c>
      <c r="P250" s="2"/>
      <c r="Q250" s="2"/>
    </row>
    <row r="251" spans="1:17" x14ac:dyDescent="0.25">
      <c r="A251" t="s">
        <v>3471</v>
      </c>
      <c r="B251" s="1">
        <v>44091</v>
      </c>
      <c r="C251" s="1">
        <v>44099</v>
      </c>
      <c r="D251" t="s">
        <v>14</v>
      </c>
      <c r="E251" t="s">
        <v>53</v>
      </c>
      <c r="F251">
        <v>0</v>
      </c>
      <c r="G251">
        <v>48000000</v>
      </c>
      <c r="H251">
        <v>0</v>
      </c>
      <c r="I251">
        <v>0</v>
      </c>
      <c r="J251">
        <v>0</v>
      </c>
      <c r="K251">
        <v>17.75</v>
      </c>
      <c r="L251" t="s">
        <v>54</v>
      </c>
      <c r="M251" s="2">
        <v>852000000</v>
      </c>
      <c r="N251" s="2" t="str">
        <f>VLOOKUP(Tabla1[[#This Row],[nemo]],'Nemos y clasificaciones'!$A$2:$B$5000,2,FALSE)</f>
        <v>BOLSA DE COMERCIO DE SANTIAGO</v>
      </c>
      <c r="O251" s="2" t="str">
        <f>VLOOKUP(Tabla1[[#This Row],[nemo]],'Nemos y clasificaciones'!$A$1:$C$3000,3,FALSE)</f>
        <v>Servicios financieros</v>
      </c>
      <c r="P251" s="2"/>
      <c r="Q251" s="2"/>
    </row>
    <row r="252" spans="1:17" x14ac:dyDescent="0.25">
      <c r="A252" t="s">
        <v>11561</v>
      </c>
      <c r="B252" s="1">
        <v>42146</v>
      </c>
      <c r="C252" s="1">
        <v>42152</v>
      </c>
      <c r="D252" t="s">
        <v>14</v>
      </c>
      <c r="E252" t="s">
        <v>1658</v>
      </c>
      <c r="F252">
        <v>0</v>
      </c>
      <c r="G252">
        <v>8400318891</v>
      </c>
      <c r="H252">
        <v>0</v>
      </c>
      <c r="I252">
        <v>0</v>
      </c>
      <c r="J252">
        <v>0</v>
      </c>
      <c r="K252">
        <v>4.6100000000000003</v>
      </c>
      <c r="L252" t="s">
        <v>16</v>
      </c>
      <c r="M252" s="2">
        <v>38725470087.510002</v>
      </c>
      <c r="N252" s="2" t="str">
        <f>VLOOKUP(Tabla1[[#This Row],[nemo]],'Nemos y clasificaciones'!$A$2:$B$5000,2,FALSE)</f>
        <v>AES Gener SA (AESANDES)</v>
      </c>
      <c r="O252" s="2" t="str">
        <f>VLOOKUP(Tabla1[[#This Row],[nemo]],'Nemos y clasificaciones'!$A$1:$C$3000,3,FALSE)</f>
        <v>Eléctrico</v>
      </c>
      <c r="P252" s="2"/>
      <c r="Q252" s="2"/>
    </row>
    <row r="253" spans="1:17" x14ac:dyDescent="0.25">
      <c r="A253" t="s">
        <v>10688</v>
      </c>
      <c r="B253" s="1">
        <v>42494</v>
      </c>
      <c r="C253" s="1">
        <v>42500</v>
      </c>
      <c r="D253" t="s">
        <v>14</v>
      </c>
      <c r="E253" t="s">
        <v>1929</v>
      </c>
      <c r="F253">
        <v>0</v>
      </c>
      <c r="G253">
        <v>2434465103</v>
      </c>
      <c r="H253">
        <v>0</v>
      </c>
      <c r="I253">
        <v>0</v>
      </c>
      <c r="J253">
        <v>0</v>
      </c>
      <c r="K253">
        <v>15.829000000000001</v>
      </c>
      <c r="L253" t="s">
        <v>54</v>
      </c>
      <c r="M253" s="2">
        <v>38535148115.387001</v>
      </c>
      <c r="N253" s="2" t="str">
        <f>VLOOKUP(Tabla1[[#This Row],[nemo]],'Nemos y clasificaciones'!$A$2:$B$5000,2,FALSE)</f>
        <v>FALABELLA S.A.</v>
      </c>
      <c r="O253" s="2" t="str">
        <f>VLOOKUP(Tabla1[[#This Row],[nemo]],'Nemos y clasificaciones'!$A$1:$C$3000,3,FALSE)</f>
        <v>Consumo</v>
      </c>
      <c r="P253" s="2"/>
      <c r="Q253" s="2"/>
    </row>
    <row r="254" spans="1:17" x14ac:dyDescent="0.25">
      <c r="A254" t="s">
        <v>10957</v>
      </c>
      <c r="B254" s="1">
        <v>42376</v>
      </c>
      <c r="C254" s="1">
        <v>42382</v>
      </c>
      <c r="D254" t="s">
        <v>14</v>
      </c>
      <c r="E254" t="s">
        <v>1872</v>
      </c>
      <c r="F254">
        <v>0</v>
      </c>
      <c r="G254">
        <v>5811030417</v>
      </c>
      <c r="H254">
        <v>0</v>
      </c>
      <c r="I254">
        <v>0</v>
      </c>
      <c r="J254">
        <v>0</v>
      </c>
      <c r="K254">
        <v>6.6289999999999996</v>
      </c>
      <c r="L254" t="s">
        <v>16</v>
      </c>
      <c r="M254" s="2">
        <v>38521320634.292999</v>
      </c>
      <c r="N254" s="2" t="str">
        <f>VLOOKUP(Tabla1[[#This Row],[nemo]],'Nemos y clasificaciones'!$A$2:$B$5000,2,FALSE)</f>
        <v>AGUAS ANDINAS S.A.</v>
      </c>
      <c r="O254" s="2" t="str">
        <f>VLOOKUP(Tabla1[[#This Row],[nemo]],'Nemos y clasificaciones'!$A$1:$C$3000,3,FALSE)</f>
        <v>Servicios sanitarios y gas</v>
      </c>
      <c r="P254" s="2"/>
      <c r="Q254" s="2"/>
    </row>
    <row r="255" spans="1:17" x14ac:dyDescent="0.25">
      <c r="A255" t="s">
        <v>52</v>
      </c>
      <c r="B255" s="1">
        <v>44455</v>
      </c>
      <c r="C255" s="1">
        <v>44463</v>
      </c>
      <c r="D255" t="s">
        <v>14</v>
      </c>
      <c r="E255" t="s">
        <v>53</v>
      </c>
      <c r="F255">
        <v>0</v>
      </c>
      <c r="G255">
        <v>48000000</v>
      </c>
      <c r="H255">
        <v>0</v>
      </c>
      <c r="I255">
        <v>0</v>
      </c>
      <c r="J255">
        <v>0</v>
      </c>
      <c r="K255">
        <v>16.399999999999999</v>
      </c>
      <c r="L255" t="s">
        <v>54</v>
      </c>
      <c r="M255" s="2">
        <v>787200000</v>
      </c>
      <c r="N255" s="2" t="str">
        <f>VLOOKUP(Tabla1[[#This Row],[nemo]],'Nemos y clasificaciones'!$A$2:$B$5000,2,FALSE)</f>
        <v>BOLSA DE COMERCIO DE SANTIAGO</v>
      </c>
      <c r="O255" s="2" t="str">
        <f>VLOOKUP(Tabla1[[#This Row],[nemo]],'Nemos y clasificaciones'!$A$1:$C$3000,3,FALSE)</f>
        <v>Servicios financieros</v>
      </c>
      <c r="P255" s="2"/>
      <c r="Q255" s="2"/>
    </row>
    <row r="256" spans="1:17" x14ac:dyDescent="0.25">
      <c r="A256" t="s">
        <v>9368</v>
      </c>
      <c r="B256" s="1">
        <v>42895</v>
      </c>
      <c r="C256" s="1">
        <v>42901</v>
      </c>
      <c r="D256" t="s">
        <v>14</v>
      </c>
      <c r="E256" t="s">
        <v>257</v>
      </c>
      <c r="F256">
        <v>0</v>
      </c>
      <c r="G256">
        <v>142819552</v>
      </c>
      <c r="H256">
        <v>0</v>
      </c>
      <c r="I256">
        <v>0</v>
      </c>
      <c r="J256">
        <v>0</v>
      </c>
      <c r="K256">
        <v>264.87</v>
      </c>
      <c r="L256" t="s">
        <v>19</v>
      </c>
      <c r="M256" s="2">
        <v>37828614738.239998</v>
      </c>
      <c r="N256" s="2" t="str">
        <f>VLOOKUP(Tabla1[[#This Row],[nemo]],'Nemos y clasificaciones'!$A$2:$B$5000,2,FALSE)</f>
        <v>SOCIEDAD QUIMICA Y MINERA DE CHILE S.A.</v>
      </c>
      <c r="O256" s="2" t="str">
        <f>VLOOKUP(Tabla1[[#This Row],[nemo]],'Nemos y clasificaciones'!$A$1:$C$3000,3,FALSE)</f>
        <v>Minería</v>
      </c>
      <c r="P256" s="2"/>
      <c r="Q256" s="2"/>
    </row>
    <row r="257" spans="1:17" x14ac:dyDescent="0.25">
      <c r="A257" t="s">
        <v>8826</v>
      </c>
      <c r="B257" s="1">
        <v>43083</v>
      </c>
      <c r="C257" s="1">
        <v>43089</v>
      </c>
      <c r="D257" t="s">
        <v>14</v>
      </c>
      <c r="E257" t="s">
        <v>1960</v>
      </c>
      <c r="F257">
        <v>0</v>
      </c>
      <c r="G257">
        <v>17536167720</v>
      </c>
      <c r="H257">
        <v>0</v>
      </c>
      <c r="I257">
        <v>0</v>
      </c>
      <c r="J257">
        <v>0</v>
      </c>
      <c r="K257">
        <v>2.1560000000000001</v>
      </c>
      <c r="L257" t="s">
        <v>16</v>
      </c>
      <c r="M257" s="2">
        <v>37807977604.32</v>
      </c>
      <c r="N257" s="2" t="str">
        <f>VLOOKUP(Tabla1[[#This Row],[nemo]],'Nemos y clasificaciones'!$A$2:$B$5000,2,FALSE)</f>
        <v>COLBUN S.A.</v>
      </c>
      <c r="O257" s="2" t="str">
        <f>VLOOKUP(Tabla1[[#This Row],[nemo]],'Nemos y clasificaciones'!$A$1:$C$3000,3,FALSE)</f>
        <v>Eléctrico</v>
      </c>
      <c r="P257" s="2"/>
      <c r="Q257" s="2"/>
    </row>
    <row r="258" spans="1:17" x14ac:dyDescent="0.25">
      <c r="A258" t="s">
        <v>6422</v>
      </c>
      <c r="B258" s="1">
        <v>43594</v>
      </c>
      <c r="C258" s="1">
        <v>43600</v>
      </c>
      <c r="D258" t="s">
        <v>14</v>
      </c>
      <c r="E258" t="s">
        <v>4285</v>
      </c>
      <c r="F258">
        <v>0</v>
      </c>
      <c r="G258">
        <v>1410665600</v>
      </c>
      <c r="H258">
        <v>0</v>
      </c>
      <c r="I258">
        <v>0</v>
      </c>
      <c r="J258">
        <v>0</v>
      </c>
      <c r="K258">
        <v>26.768000000000001</v>
      </c>
      <c r="L258" t="s">
        <v>54</v>
      </c>
      <c r="M258" s="2">
        <v>37760696780.800003</v>
      </c>
      <c r="N258" s="2" t="str">
        <f>VLOOKUP(Tabla1[[#This Row],[nemo]],'Nemos y clasificaciones'!$A$2:$B$5000,2,FALSE)</f>
        <v>MULTIEXPORT FOODS S.A.</v>
      </c>
      <c r="O258" s="2" t="str">
        <f>VLOOKUP(Tabla1[[#This Row],[nemo]],'Nemos y clasificaciones'!$A$1:$C$3000,3,FALSE)</f>
        <v>Alimentos, bebidas y tabaco</v>
      </c>
      <c r="P258" s="2"/>
      <c r="Q258" s="2"/>
    </row>
    <row r="259" spans="1:17" x14ac:dyDescent="0.25">
      <c r="A259" t="s">
        <v>1104</v>
      </c>
      <c r="B259" s="1">
        <v>44365</v>
      </c>
      <c r="C259" s="1">
        <v>44372</v>
      </c>
      <c r="D259" t="s">
        <v>14</v>
      </c>
      <c r="E259" t="s">
        <v>53</v>
      </c>
      <c r="F259">
        <v>0</v>
      </c>
      <c r="G259">
        <v>48000000</v>
      </c>
      <c r="H259">
        <v>0</v>
      </c>
      <c r="I259">
        <v>0</v>
      </c>
      <c r="J259">
        <v>0</v>
      </c>
      <c r="K259">
        <v>15.75</v>
      </c>
      <c r="L259" t="s">
        <v>54</v>
      </c>
      <c r="M259" s="2">
        <v>756000000</v>
      </c>
      <c r="N259" s="2" t="str">
        <f>VLOOKUP(Tabla1[[#This Row],[nemo]],'Nemos y clasificaciones'!$A$2:$B$5000,2,FALSE)</f>
        <v>BOLSA DE COMERCIO DE SANTIAGO</v>
      </c>
      <c r="O259" s="2" t="str">
        <f>VLOOKUP(Tabla1[[#This Row],[nemo]],'Nemos y clasificaciones'!$A$1:$C$3000,3,FALSE)</f>
        <v>Servicios financieros</v>
      </c>
      <c r="P259" s="2"/>
      <c r="Q259" s="2"/>
    </row>
    <row r="260" spans="1:17" x14ac:dyDescent="0.25">
      <c r="A260" t="s">
        <v>9063</v>
      </c>
      <c r="B260" s="1">
        <v>42999</v>
      </c>
      <c r="C260" s="1">
        <v>43005</v>
      </c>
      <c r="D260" t="s">
        <v>14</v>
      </c>
      <c r="E260" t="s">
        <v>1658</v>
      </c>
      <c r="F260">
        <v>0</v>
      </c>
      <c r="G260">
        <v>8400318891</v>
      </c>
      <c r="H260">
        <v>0</v>
      </c>
      <c r="I260">
        <v>0</v>
      </c>
      <c r="J260">
        <v>0</v>
      </c>
      <c r="K260">
        <v>4.4560000000000004</v>
      </c>
      <c r="L260" t="s">
        <v>16</v>
      </c>
      <c r="M260" s="2">
        <v>37431820978.295998</v>
      </c>
      <c r="N260" s="2" t="str">
        <f>VLOOKUP(Tabla1[[#This Row],[nemo]],'Nemos y clasificaciones'!$A$2:$B$5000,2,FALSE)</f>
        <v>AES Gener SA (AESANDES)</v>
      </c>
      <c r="O260" s="2" t="str">
        <f>VLOOKUP(Tabla1[[#This Row],[nemo]],'Nemos y clasificaciones'!$A$1:$C$3000,3,FALSE)</f>
        <v>Eléctrico</v>
      </c>
      <c r="P260" s="2"/>
      <c r="Q260" s="2"/>
    </row>
    <row r="261" spans="1:17" x14ac:dyDescent="0.25">
      <c r="A261" t="s">
        <v>5263</v>
      </c>
      <c r="B261" s="1">
        <v>43813</v>
      </c>
      <c r="C261" s="1">
        <v>43819</v>
      </c>
      <c r="D261" t="s">
        <v>14</v>
      </c>
      <c r="E261" t="s">
        <v>53</v>
      </c>
      <c r="F261">
        <v>0</v>
      </c>
      <c r="G261">
        <v>48000000</v>
      </c>
      <c r="H261">
        <v>0</v>
      </c>
      <c r="I261">
        <v>0</v>
      </c>
      <c r="J261">
        <v>0</v>
      </c>
      <c r="K261">
        <v>15.21</v>
      </c>
      <c r="L261" t="s">
        <v>54</v>
      </c>
      <c r="M261" s="2">
        <v>730080000</v>
      </c>
      <c r="N261" s="2" t="str">
        <f>VLOOKUP(Tabla1[[#This Row],[nemo]],'Nemos y clasificaciones'!$A$2:$B$5000,2,FALSE)</f>
        <v>BOLSA DE COMERCIO DE SANTIAGO</v>
      </c>
      <c r="O261" s="2" t="str">
        <f>VLOOKUP(Tabla1[[#This Row],[nemo]],'Nemos y clasificaciones'!$A$1:$C$3000,3,FALSE)</f>
        <v>Servicios financieros</v>
      </c>
      <c r="P261" s="2"/>
      <c r="Q261" s="2"/>
    </row>
    <row r="262" spans="1:17" x14ac:dyDescent="0.25">
      <c r="A262" t="s">
        <v>7508</v>
      </c>
      <c r="B262" s="1">
        <v>43355</v>
      </c>
      <c r="C262" s="1">
        <v>43364</v>
      </c>
      <c r="D262" t="s">
        <v>14</v>
      </c>
      <c r="E262" t="s">
        <v>53</v>
      </c>
      <c r="F262">
        <v>0</v>
      </c>
      <c r="G262">
        <v>48000000</v>
      </c>
      <c r="H262">
        <v>0</v>
      </c>
      <c r="I262">
        <v>0</v>
      </c>
      <c r="J262">
        <v>0</v>
      </c>
      <c r="K262">
        <v>15</v>
      </c>
      <c r="L262" t="s">
        <v>54</v>
      </c>
      <c r="M262" s="2">
        <v>720000000</v>
      </c>
      <c r="N262" s="2" t="str">
        <f>VLOOKUP(Tabla1[[#This Row],[nemo]],'Nemos y clasificaciones'!$A$2:$B$5000,2,FALSE)</f>
        <v>BOLSA DE COMERCIO DE SANTIAGO</v>
      </c>
      <c r="O262" s="2" t="str">
        <f>VLOOKUP(Tabla1[[#This Row],[nemo]],'Nemos y clasificaciones'!$A$1:$C$3000,3,FALSE)</f>
        <v>Servicios financieros</v>
      </c>
      <c r="P262" s="2"/>
      <c r="Q262" s="2"/>
    </row>
    <row r="263" spans="1:17" x14ac:dyDescent="0.25">
      <c r="A263" t="s">
        <v>7869</v>
      </c>
      <c r="B263" s="1">
        <v>43267</v>
      </c>
      <c r="C263" s="1">
        <v>43273</v>
      </c>
      <c r="D263" t="s">
        <v>14</v>
      </c>
      <c r="E263" t="s">
        <v>53</v>
      </c>
      <c r="F263">
        <v>0</v>
      </c>
      <c r="G263">
        <v>48000000</v>
      </c>
      <c r="H263">
        <v>0</v>
      </c>
      <c r="I263">
        <v>0</v>
      </c>
      <c r="J263">
        <v>0</v>
      </c>
      <c r="K263">
        <v>15</v>
      </c>
      <c r="L263" t="s">
        <v>54</v>
      </c>
      <c r="M263" s="2">
        <v>720000000</v>
      </c>
      <c r="N263" s="2" t="str">
        <f>VLOOKUP(Tabla1[[#This Row],[nemo]],'Nemos y clasificaciones'!$A$2:$B$5000,2,FALSE)</f>
        <v>BOLSA DE COMERCIO DE SANTIAGO</v>
      </c>
      <c r="O263" s="2" t="str">
        <f>VLOOKUP(Tabla1[[#This Row],[nemo]],'Nemos y clasificaciones'!$A$1:$C$3000,3,FALSE)</f>
        <v>Servicios financieros</v>
      </c>
      <c r="P263" s="2"/>
      <c r="Q263" s="2"/>
    </row>
    <row r="264" spans="1:17" x14ac:dyDescent="0.25">
      <c r="A264" t="s">
        <v>10632</v>
      </c>
      <c r="B264" s="1">
        <v>42497</v>
      </c>
      <c r="C264" s="1">
        <v>42503</v>
      </c>
      <c r="D264" t="s">
        <v>14</v>
      </c>
      <c r="E264" t="s">
        <v>1910</v>
      </c>
      <c r="F264">
        <v>0</v>
      </c>
      <c r="G264">
        <v>1000000000</v>
      </c>
      <c r="H264">
        <v>0</v>
      </c>
      <c r="I264">
        <v>0</v>
      </c>
      <c r="J264">
        <v>0</v>
      </c>
      <c r="K264">
        <v>37</v>
      </c>
      <c r="L264" t="s">
        <v>54</v>
      </c>
      <c r="M264" s="2">
        <v>37000000000</v>
      </c>
      <c r="N264" s="2" t="str">
        <f>VLOOKUP(Tabla1[[#This Row],[nemo]],'Nemos y clasificaciones'!$A$2:$B$5000,2,FALSE)</f>
        <v>ADMINISTRADORA  DE FONDOS DE PENSIONES HABITAT S.A.</v>
      </c>
      <c r="O264" s="2" t="str">
        <f>VLOOKUP(Tabla1[[#This Row],[nemo]],'Nemos y clasificaciones'!$A$1:$C$3000,3,FALSE)</f>
        <v>Servicios financieros</v>
      </c>
      <c r="P264" s="2"/>
      <c r="Q264" s="2"/>
    </row>
    <row r="265" spans="1:17" x14ac:dyDescent="0.25">
      <c r="A265" t="s">
        <v>12012</v>
      </c>
      <c r="B265" s="1">
        <v>42011</v>
      </c>
      <c r="C265" s="1">
        <v>42017</v>
      </c>
      <c r="D265" t="s">
        <v>14</v>
      </c>
      <c r="E265" t="s">
        <v>1872</v>
      </c>
      <c r="F265">
        <v>0</v>
      </c>
      <c r="G265">
        <v>5811029417</v>
      </c>
      <c r="H265">
        <v>0</v>
      </c>
      <c r="I265">
        <v>0</v>
      </c>
      <c r="J265">
        <v>0</v>
      </c>
      <c r="K265">
        <v>6.35</v>
      </c>
      <c r="L265" t="s">
        <v>16</v>
      </c>
      <c r="M265" s="2">
        <v>36900036797.949997</v>
      </c>
      <c r="N265" s="2" t="str">
        <f>VLOOKUP(Tabla1[[#This Row],[nemo]],'Nemos y clasificaciones'!$A$2:$B$5000,2,FALSE)</f>
        <v>AGUAS ANDINAS S.A.</v>
      </c>
      <c r="O265" s="2" t="str">
        <f>VLOOKUP(Tabla1[[#This Row],[nemo]],'Nemos y clasificaciones'!$A$1:$C$3000,3,FALSE)</f>
        <v>Servicios sanitarios y gas</v>
      </c>
      <c r="P265" s="2"/>
      <c r="Q265" s="2"/>
    </row>
    <row r="266" spans="1:17" x14ac:dyDescent="0.25">
      <c r="A266" t="s">
        <v>1870</v>
      </c>
      <c r="B266" s="1">
        <v>44328</v>
      </c>
      <c r="C266" s="1">
        <v>44334</v>
      </c>
      <c r="D266" t="s">
        <v>14</v>
      </c>
      <c r="E266" t="s">
        <v>1872</v>
      </c>
      <c r="F266">
        <v>0</v>
      </c>
      <c r="G266">
        <v>5811031417</v>
      </c>
      <c r="H266">
        <v>0</v>
      </c>
      <c r="I266">
        <v>0</v>
      </c>
      <c r="J266">
        <v>0</v>
      </c>
      <c r="K266">
        <v>6.2809999999999997</v>
      </c>
      <c r="L266" t="s">
        <v>16</v>
      </c>
      <c r="M266" s="2">
        <v>36499088330.177002</v>
      </c>
      <c r="N266" s="2" t="str">
        <f>VLOOKUP(Tabla1[[#This Row],[nemo]],'Nemos y clasificaciones'!$A$2:$B$5000,2,FALSE)</f>
        <v>AGUAS ANDINAS S.A.</v>
      </c>
      <c r="O266" s="2" t="str">
        <f>VLOOKUP(Tabla1[[#This Row],[nemo]],'Nemos y clasificaciones'!$A$1:$C$3000,3,FALSE)</f>
        <v>Servicios sanitarios y gas</v>
      </c>
      <c r="P266" s="2"/>
      <c r="Q266" s="2"/>
    </row>
    <row r="267" spans="1:17" x14ac:dyDescent="0.25">
      <c r="A267" t="s">
        <v>8237</v>
      </c>
      <c r="B267" s="1">
        <v>43224</v>
      </c>
      <c r="C267" s="1">
        <v>43230</v>
      </c>
      <c r="D267" t="s">
        <v>14</v>
      </c>
      <c r="E267" t="s">
        <v>257</v>
      </c>
      <c r="F267">
        <v>0</v>
      </c>
      <c r="G267">
        <v>142819552</v>
      </c>
      <c r="H267">
        <v>0</v>
      </c>
      <c r="I267">
        <v>0</v>
      </c>
      <c r="J267">
        <v>0</v>
      </c>
      <c r="K267">
        <v>253.197</v>
      </c>
      <c r="L267" t="s">
        <v>19</v>
      </c>
      <c r="M267" s="2">
        <v>36161482107.744003</v>
      </c>
      <c r="N267" s="2" t="str">
        <f>VLOOKUP(Tabla1[[#This Row],[nemo]],'Nemos y clasificaciones'!$A$2:$B$5000,2,FALSE)</f>
        <v>SOCIEDAD QUIMICA Y MINERA DE CHILE S.A.</v>
      </c>
      <c r="O267" s="2" t="str">
        <f>VLOOKUP(Tabla1[[#This Row],[nemo]],'Nemos y clasificaciones'!$A$1:$C$3000,3,FALSE)</f>
        <v>Minería</v>
      </c>
      <c r="P267" s="2"/>
      <c r="Q267" s="2"/>
    </row>
    <row r="268" spans="1:17" x14ac:dyDescent="0.25">
      <c r="A268" t="s">
        <v>8807</v>
      </c>
      <c r="B268" s="1">
        <v>43085</v>
      </c>
      <c r="C268" s="1">
        <v>43091</v>
      </c>
      <c r="D268" t="s">
        <v>14</v>
      </c>
      <c r="E268" t="s">
        <v>53</v>
      </c>
      <c r="F268">
        <v>0</v>
      </c>
      <c r="G268">
        <v>48000000</v>
      </c>
      <c r="H268">
        <v>0</v>
      </c>
      <c r="I268">
        <v>0</v>
      </c>
      <c r="J268">
        <v>0</v>
      </c>
      <c r="K268">
        <v>15</v>
      </c>
      <c r="L268" t="s">
        <v>54</v>
      </c>
      <c r="M268" s="2">
        <v>720000000</v>
      </c>
      <c r="N268" s="2" t="str">
        <f>VLOOKUP(Tabla1[[#This Row],[nemo]],'Nemos y clasificaciones'!$A$2:$B$5000,2,FALSE)</f>
        <v>BOLSA DE COMERCIO DE SANTIAGO</v>
      </c>
      <c r="O268" s="2" t="str">
        <f>VLOOKUP(Tabla1[[#This Row],[nemo]],'Nemos y clasificaciones'!$A$1:$C$3000,3,FALSE)</f>
        <v>Servicios financieros</v>
      </c>
      <c r="P268" s="2"/>
      <c r="Q268" s="2"/>
    </row>
    <row r="269" spans="1:17" x14ac:dyDescent="0.25">
      <c r="A269" t="s">
        <v>3354</v>
      </c>
      <c r="B269" s="1">
        <v>44106</v>
      </c>
      <c r="C269" s="1">
        <v>44112</v>
      </c>
      <c r="D269" t="s">
        <v>14</v>
      </c>
      <c r="E269" t="s">
        <v>256</v>
      </c>
      <c r="F269">
        <v>0</v>
      </c>
      <c r="G269">
        <v>120376972</v>
      </c>
      <c r="H269">
        <v>0</v>
      </c>
      <c r="I269">
        <v>0</v>
      </c>
      <c r="J269">
        <v>0</v>
      </c>
      <c r="K269">
        <v>297.94499999999999</v>
      </c>
      <c r="L269" t="s">
        <v>19</v>
      </c>
      <c r="M269" s="2">
        <v>35865716922.540001</v>
      </c>
      <c r="N269" s="2" t="str">
        <f>VLOOKUP(Tabla1[[#This Row],[nemo]],'Nemos y clasificaciones'!$A$2:$B$5000,2,FALSE)</f>
        <v>SOCIEDAD QUIMICA Y MINERA DE CHILE S.A.</v>
      </c>
      <c r="O269" s="2" t="str">
        <f>VLOOKUP(Tabla1[[#This Row],[nemo]],'Nemos y clasificaciones'!$A$1:$C$3000,3,FALSE)</f>
        <v>Minería</v>
      </c>
      <c r="P269" s="2"/>
      <c r="Q269" s="2"/>
    </row>
    <row r="270" spans="1:17" x14ac:dyDescent="0.25">
      <c r="A270" t="s">
        <v>11715</v>
      </c>
      <c r="B270" s="1">
        <v>42130</v>
      </c>
      <c r="C270" s="1">
        <v>42136</v>
      </c>
      <c r="D270" t="s">
        <v>14</v>
      </c>
      <c r="E270" t="s">
        <v>1929</v>
      </c>
      <c r="F270">
        <v>0</v>
      </c>
      <c r="G270">
        <v>2434465103</v>
      </c>
      <c r="H270">
        <v>0</v>
      </c>
      <c r="I270">
        <v>0</v>
      </c>
      <c r="J270">
        <v>0</v>
      </c>
      <c r="K270">
        <v>14.712</v>
      </c>
      <c r="L270" t="s">
        <v>54</v>
      </c>
      <c r="M270" s="2">
        <v>35815850595.335999</v>
      </c>
      <c r="N270" s="2" t="str">
        <f>VLOOKUP(Tabla1[[#This Row],[nemo]],'Nemos y clasificaciones'!$A$2:$B$5000,2,FALSE)</f>
        <v>FALABELLA S.A.</v>
      </c>
      <c r="O270" s="2" t="str">
        <f>VLOOKUP(Tabla1[[#This Row],[nemo]],'Nemos y clasificaciones'!$A$1:$C$3000,3,FALSE)</f>
        <v>Consumo</v>
      </c>
      <c r="P270" s="2"/>
      <c r="Q270" s="2"/>
    </row>
    <row r="271" spans="1:17" x14ac:dyDescent="0.25">
      <c r="A271" t="s">
        <v>9074</v>
      </c>
      <c r="B271" s="1">
        <v>42992</v>
      </c>
      <c r="C271" s="1">
        <v>43000</v>
      </c>
      <c r="D271" t="s">
        <v>14</v>
      </c>
      <c r="E271" t="s">
        <v>53</v>
      </c>
      <c r="F271">
        <v>0</v>
      </c>
      <c r="G271">
        <v>48000000</v>
      </c>
      <c r="H271">
        <v>0</v>
      </c>
      <c r="I271">
        <v>0</v>
      </c>
      <c r="J271">
        <v>0</v>
      </c>
      <c r="K271">
        <v>15</v>
      </c>
      <c r="L271" t="s">
        <v>54</v>
      </c>
      <c r="M271" s="2">
        <v>720000000</v>
      </c>
      <c r="N271" s="2" t="str">
        <f>VLOOKUP(Tabla1[[#This Row],[nemo]],'Nemos y clasificaciones'!$A$2:$B$5000,2,FALSE)</f>
        <v>BOLSA DE COMERCIO DE SANTIAGO</v>
      </c>
      <c r="O271" s="2" t="str">
        <f>VLOOKUP(Tabla1[[#This Row],[nemo]],'Nemos y clasificaciones'!$A$1:$C$3000,3,FALSE)</f>
        <v>Servicios financieros</v>
      </c>
      <c r="P271" s="2"/>
      <c r="Q271" s="2"/>
    </row>
    <row r="272" spans="1:17" x14ac:dyDescent="0.25">
      <c r="A272" t="s">
        <v>9315</v>
      </c>
      <c r="B272" s="1">
        <v>42903</v>
      </c>
      <c r="C272" s="1">
        <v>42909</v>
      </c>
      <c r="D272" t="s">
        <v>14</v>
      </c>
      <c r="E272" t="s">
        <v>53</v>
      </c>
      <c r="F272">
        <v>0</v>
      </c>
      <c r="G272">
        <v>48000000</v>
      </c>
      <c r="H272">
        <v>0</v>
      </c>
      <c r="I272">
        <v>0</v>
      </c>
      <c r="J272">
        <v>0</v>
      </c>
      <c r="K272">
        <v>15</v>
      </c>
      <c r="L272" t="s">
        <v>54</v>
      </c>
      <c r="M272" s="2">
        <v>720000000</v>
      </c>
      <c r="N272" s="2" t="str">
        <f>VLOOKUP(Tabla1[[#This Row],[nemo]],'Nemos y clasificaciones'!$A$2:$B$5000,2,FALSE)</f>
        <v>BOLSA DE COMERCIO DE SANTIAGO</v>
      </c>
      <c r="O272" s="2" t="str">
        <f>VLOOKUP(Tabla1[[#This Row],[nemo]],'Nemos y clasificaciones'!$A$1:$C$3000,3,FALSE)</f>
        <v>Servicios financieros</v>
      </c>
      <c r="P272" s="2"/>
      <c r="Q272" s="2"/>
    </row>
    <row r="273" spans="1:17" x14ac:dyDescent="0.25">
      <c r="A273" t="s">
        <v>10523</v>
      </c>
      <c r="B273" s="1">
        <v>42509</v>
      </c>
      <c r="C273" s="1">
        <v>42516</v>
      </c>
      <c r="D273" t="s">
        <v>14</v>
      </c>
      <c r="E273" t="s">
        <v>1658</v>
      </c>
      <c r="F273">
        <v>0</v>
      </c>
      <c r="G273">
        <v>8400318891</v>
      </c>
      <c r="H273">
        <v>0</v>
      </c>
      <c r="I273">
        <v>0</v>
      </c>
      <c r="J273">
        <v>0</v>
      </c>
      <c r="K273">
        <v>4.2130000000000001</v>
      </c>
      <c r="L273" t="s">
        <v>16</v>
      </c>
      <c r="M273" s="2">
        <v>35390543487.782997</v>
      </c>
      <c r="N273" s="2" t="str">
        <f>VLOOKUP(Tabla1[[#This Row],[nemo]],'Nemos y clasificaciones'!$A$2:$B$5000,2,FALSE)</f>
        <v>AES Gener SA (AESANDES)</v>
      </c>
      <c r="O273" s="2" t="str">
        <f>VLOOKUP(Tabla1[[#This Row],[nemo]],'Nemos y clasificaciones'!$A$1:$C$3000,3,FALSE)</f>
        <v>Eléctrico</v>
      </c>
      <c r="P273" s="2"/>
      <c r="Q273" s="2"/>
    </row>
    <row r="274" spans="1:17" x14ac:dyDescent="0.25">
      <c r="A274" t="s">
        <v>10073</v>
      </c>
      <c r="B274" s="1">
        <v>42721</v>
      </c>
      <c r="C274" s="1">
        <v>42727</v>
      </c>
      <c r="D274" t="s">
        <v>14</v>
      </c>
      <c r="E274" t="s">
        <v>53</v>
      </c>
      <c r="F274">
        <v>0</v>
      </c>
      <c r="G274">
        <v>48</v>
      </c>
      <c r="H274">
        <v>0</v>
      </c>
      <c r="I274">
        <v>0</v>
      </c>
      <c r="J274">
        <v>0</v>
      </c>
      <c r="K274">
        <v>15000000</v>
      </c>
      <c r="L274" t="s">
        <v>19</v>
      </c>
      <c r="M274" s="2">
        <v>720000000</v>
      </c>
      <c r="N274" s="2" t="str">
        <f>VLOOKUP(Tabla1[[#This Row],[nemo]],'Nemos y clasificaciones'!$A$2:$B$5000,2,FALSE)</f>
        <v>BOLSA DE COMERCIO DE SANTIAGO</v>
      </c>
      <c r="O274" s="2" t="str">
        <f>VLOOKUP(Tabla1[[#This Row],[nemo]],'Nemos y clasificaciones'!$A$1:$C$3000,3,FALSE)</f>
        <v>Servicios financieros</v>
      </c>
      <c r="P274" s="2"/>
      <c r="Q274" s="2"/>
    </row>
    <row r="275" spans="1:17" x14ac:dyDescent="0.25">
      <c r="A275" t="s">
        <v>10430</v>
      </c>
      <c r="B275" s="1">
        <v>42539</v>
      </c>
      <c r="C275" s="1">
        <v>42545</v>
      </c>
      <c r="D275" t="s">
        <v>14</v>
      </c>
      <c r="E275" t="s">
        <v>53</v>
      </c>
      <c r="F275">
        <v>0</v>
      </c>
      <c r="G275">
        <v>48</v>
      </c>
      <c r="H275">
        <v>0</v>
      </c>
      <c r="I275">
        <v>0</v>
      </c>
      <c r="J275">
        <v>0</v>
      </c>
      <c r="K275">
        <v>15000000</v>
      </c>
      <c r="L275" t="s">
        <v>19</v>
      </c>
      <c r="M275" s="2">
        <v>720000000</v>
      </c>
      <c r="N275" s="2" t="str">
        <f>VLOOKUP(Tabla1[[#This Row],[nemo]],'Nemos y clasificaciones'!$A$2:$B$5000,2,FALSE)</f>
        <v>BOLSA DE COMERCIO DE SANTIAGO</v>
      </c>
      <c r="O275" s="2" t="str">
        <f>VLOOKUP(Tabla1[[#This Row],[nemo]],'Nemos y clasificaciones'!$A$1:$C$3000,3,FALSE)</f>
        <v>Servicios financieros</v>
      </c>
      <c r="P275" s="2"/>
      <c r="Q275" s="2"/>
    </row>
    <row r="276" spans="1:17" x14ac:dyDescent="0.25">
      <c r="A276" t="s">
        <v>5141</v>
      </c>
      <c r="B276" s="1">
        <v>43817</v>
      </c>
      <c r="C276" s="1">
        <v>43823</v>
      </c>
      <c r="D276" t="s">
        <v>14</v>
      </c>
      <c r="E276" t="s">
        <v>1874</v>
      </c>
      <c r="F276">
        <v>0</v>
      </c>
      <c r="G276">
        <v>12837423057</v>
      </c>
      <c r="H276">
        <v>0</v>
      </c>
      <c r="I276">
        <v>0</v>
      </c>
      <c r="J276">
        <v>0</v>
      </c>
      <c r="K276">
        <v>2.7410000000000001</v>
      </c>
      <c r="L276" t="s">
        <v>16</v>
      </c>
      <c r="M276" s="2">
        <v>35187376599.237</v>
      </c>
      <c r="N276" s="2" t="str">
        <f>VLOOKUP(Tabla1[[#This Row],[nemo]],'Nemos y clasificaciones'!$A$2:$B$5000,2,FALSE)</f>
        <v>ADMINISTRADORA  DE FONDOS DE PENSIONES CUPRUM S.A.</v>
      </c>
      <c r="O276" s="2" t="str">
        <f>VLOOKUP(Tabla1[[#This Row],[nemo]],'Nemos y clasificaciones'!$A$1:$C$3000,3,FALSE)</f>
        <v>Servicios financieros</v>
      </c>
      <c r="P276" s="2"/>
      <c r="Q276" s="2"/>
    </row>
    <row r="277" spans="1:17" x14ac:dyDescent="0.25">
      <c r="A277" t="s">
        <v>4219</v>
      </c>
      <c r="B277" s="1">
        <v>43974</v>
      </c>
      <c r="C277" s="1">
        <v>43980</v>
      </c>
      <c r="D277" t="s">
        <v>14</v>
      </c>
      <c r="E277" t="s">
        <v>1712</v>
      </c>
      <c r="F277">
        <v>0</v>
      </c>
      <c r="G277">
        <v>328015660</v>
      </c>
      <c r="H277">
        <v>0</v>
      </c>
      <c r="I277">
        <v>0</v>
      </c>
      <c r="J277">
        <v>0</v>
      </c>
      <c r="K277">
        <v>107</v>
      </c>
      <c r="L277" t="s">
        <v>19</v>
      </c>
      <c r="M277" s="2">
        <v>35097675620</v>
      </c>
      <c r="N277" s="2" t="str">
        <f>VLOOKUP(Tabla1[[#This Row],[nemo]],'Nemos y clasificaciones'!$A$2:$B$5000,2,FALSE)</f>
        <v>ADMINISTRADORA  DE FONDOS DE PENSIONES PROVIDA S.A.</v>
      </c>
      <c r="O277" s="2" t="str">
        <f>VLOOKUP(Tabla1[[#This Row],[nemo]],'Nemos y clasificaciones'!$A$1:$C$3000,3,FALSE)</f>
        <v>Servicios financieros</v>
      </c>
      <c r="P277" s="2"/>
      <c r="Q277" s="2"/>
    </row>
    <row r="278" spans="1:17" x14ac:dyDescent="0.25">
      <c r="A278" t="s">
        <v>11099</v>
      </c>
      <c r="B278" s="1">
        <v>42350</v>
      </c>
      <c r="C278" s="1">
        <v>42356</v>
      </c>
      <c r="D278" t="s">
        <v>14</v>
      </c>
      <c r="E278" t="s">
        <v>53</v>
      </c>
      <c r="F278">
        <v>0</v>
      </c>
      <c r="G278">
        <v>48</v>
      </c>
      <c r="H278">
        <v>0</v>
      </c>
      <c r="I278">
        <v>0</v>
      </c>
      <c r="J278">
        <v>0</v>
      </c>
      <c r="K278">
        <v>15000000</v>
      </c>
      <c r="L278" t="s">
        <v>19</v>
      </c>
      <c r="M278" s="2">
        <v>720000000</v>
      </c>
      <c r="N278" s="2" t="str">
        <f>VLOOKUP(Tabla1[[#This Row],[nemo]],'Nemos y clasificaciones'!$A$2:$B$5000,2,FALSE)</f>
        <v>BOLSA DE COMERCIO DE SANTIAGO</v>
      </c>
      <c r="O278" s="2" t="str">
        <f>VLOOKUP(Tabla1[[#This Row],[nemo]],'Nemos y clasificaciones'!$A$1:$C$3000,3,FALSE)</f>
        <v>Servicios financieros</v>
      </c>
      <c r="P278" s="2"/>
      <c r="Q278" s="2"/>
    </row>
    <row r="279" spans="1:17" x14ac:dyDescent="0.25">
      <c r="A279" t="s">
        <v>11474</v>
      </c>
      <c r="B279" s="1">
        <v>42168</v>
      </c>
      <c r="C279" s="1">
        <v>42174</v>
      </c>
      <c r="D279" t="s">
        <v>14</v>
      </c>
      <c r="E279" t="s">
        <v>53</v>
      </c>
      <c r="F279">
        <v>0</v>
      </c>
      <c r="G279">
        <v>48</v>
      </c>
      <c r="H279">
        <v>0</v>
      </c>
      <c r="I279">
        <v>0</v>
      </c>
      <c r="J279">
        <v>0</v>
      </c>
      <c r="K279">
        <v>14000000</v>
      </c>
      <c r="L279" t="s">
        <v>19</v>
      </c>
      <c r="M279" s="2">
        <v>672000000</v>
      </c>
      <c r="N279" s="2" t="str">
        <f>VLOOKUP(Tabla1[[#This Row],[nemo]],'Nemos y clasificaciones'!$A$2:$B$5000,2,FALSE)</f>
        <v>BOLSA DE COMERCIO DE SANTIAGO</v>
      </c>
      <c r="O279" s="2" t="str">
        <f>VLOOKUP(Tabla1[[#This Row],[nemo]],'Nemos y clasificaciones'!$A$1:$C$3000,3,FALSE)</f>
        <v>Servicios financieros</v>
      </c>
      <c r="P279" s="2"/>
      <c r="Q279" s="2"/>
    </row>
    <row r="280" spans="1:17" x14ac:dyDescent="0.25">
      <c r="A280" t="s">
        <v>6975</v>
      </c>
      <c r="B280" s="1">
        <v>43469</v>
      </c>
      <c r="C280" s="1">
        <v>43475</v>
      </c>
      <c r="D280" t="s">
        <v>14</v>
      </c>
      <c r="E280" t="s">
        <v>680</v>
      </c>
      <c r="F280">
        <v>0</v>
      </c>
      <c r="G280">
        <v>2500000000</v>
      </c>
      <c r="H280">
        <v>0</v>
      </c>
      <c r="I280">
        <v>0</v>
      </c>
      <c r="J280">
        <v>0</v>
      </c>
      <c r="K280">
        <v>14</v>
      </c>
      <c r="L280" t="s">
        <v>54</v>
      </c>
      <c r="M280" s="2">
        <v>35000000000</v>
      </c>
      <c r="N280" s="2" t="str">
        <f>VLOOKUP(Tabla1[[#This Row],[nemo]],'Nemos y clasificaciones'!$A$2:$B$5000,2,FALSE)</f>
        <v>EMPRESAS CMPC S.A.</v>
      </c>
      <c r="O280" s="2" t="str">
        <f>VLOOKUP(Tabla1[[#This Row],[nemo]],'Nemos y clasificaciones'!$A$1:$C$3000,3,FALSE)</f>
        <v>Forestal</v>
      </c>
      <c r="P280" s="2"/>
      <c r="Q280" s="2"/>
    </row>
    <row r="281" spans="1:17" x14ac:dyDescent="0.25">
      <c r="A281" t="s">
        <v>7491</v>
      </c>
      <c r="B281" s="1">
        <v>43364</v>
      </c>
      <c r="C281" s="1">
        <v>43370</v>
      </c>
      <c r="D281" t="s">
        <v>14</v>
      </c>
      <c r="E281" t="s">
        <v>680</v>
      </c>
      <c r="F281">
        <v>0</v>
      </c>
      <c r="G281">
        <v>2500000000</v>
      </c>
      <c r="H281">
        <v>0</v>
      </c>
      <c r="I281">
        <v>0</v>
      </c>
      <c r="J281">
        <v>0</v>
      </c>
      <c r="K281">
        <v>14</v>
      </c>
      <c r="L281" t="s">
        <v>54</v>
      </c>
      <c r="M281" s="2">
        <v>35000000000</v>
      </c>
      <c r="N281" s="2" t="str">
        <f>VLOOKUP(Tabla1[[#This Row],[nemo]],'Nemos y clasificaciones'!$A$2:$B$5000,2,FALSE)</f>
        <v>EMPRESAS CMPC S.A.</v>
      </c>
      <c r="O281" s="2" t="str">
        <f>VLOOKUP(Tabla1[[#This Row],[nemo]],'Nemos y clasificaciones'!$A$1:$C$3000,3,FALSE)</f>
        <v>Forestal</v>
      </c>
      <c r="P281" s="2"/>
      <c r="Q281" s="2"/>
    </row>
    <row r="282" spans="1:17" x14ac:dyDescent="0.25">
      <c r="A282" t="s">
        <v>11738</v>
      </c>
      <c r="B282" s="1">
        <v>42126</v>
      </c>
      <c r="C282" s="1">
        <v>42132</v>
      </c>
      <c r="D282" t="s">
        <v>14</v>
      </c>
      <c r="E282" t="s">
        <v>1910</v>
      </c>
      <c r="F282">
        <v>0</v>
      </c>
      <c r="G282">
        <v>1000000000</v>
      </c>
      <c r="H282">
        <v>0</v>
      </c>
      <c r="I282">
        <v>0</v>
      </c>
      <c r="J282">
        <v>0</v>
      </c>
      <c r="K282">
        <v>35</v>
      </c>
      <c r="L282" t="s">
        <v>54</v>
      </c>
      <c r="M282" s="2">
        <v>35000000000</v>
      </c>
      <c r="N282" s="2" t="str">
        <f>VLOOKUP(Tabla1[[#This Row],[nemo]],'Nemos y clasificaciones'!$A$2:$B$5000,2,FALSE)</f>
        <v>ADMINISTRADORA  DE FONDOS DE PENSIONES HABITAT S.A.</v>
      </c>
      <c r="O282" s="2" t="str">
        <f>VLOOKUP(Tabla1[[#This Row],[nemo]],'Nemos y clasificaciones'!$A$1:$C$3000,3,FALSE)</f>
        <v>Servicios financieros</v>
      </c>
      <c r="P282" s="2"/>
      <c r="Q282" s="2"/>
    </row>
    <row r="283" spans="1:17" x14ac:dyDescent="0.25">
      <c r="A283" t="s">
        <v>1657</v>
      </c>
      <c r="B283" s="1">
        <v>44341</v>
      </c>
      <c r="C283" s="1">
        <v>44347</v>
      </c>
      <c r="D283" t="s">
        <v>14</v>
      </c>
      <c r="E283" t="s">
        <v>1658</v>
      </c>
      <c r="F283">
        <v>0</v>
      </c>
      <c r="G283">
        <v>10376645776</v>
      </c>
      <c r="H283">
        <v>0</v>
      </c>
      <c r="I283">
        <v>0</v>
      </c>
      <c r="J283">
        <v>0</v>
      </c>
      <c r="K283">
        <v>3.3660000000000001</v>
      </c>
      <c r="L283" t="s">
        <v>16</v>
      </c>
      <c r="M283" s="2">
        <v>34927789682.015999</v>
      </c>
      <c r="N283" s="2" t="str">
        <f>VLOOKUP(Tabla1[[#This Row],[nemo]],'Nemos y clasificaciones'!$A$2:$B$5000,2,FALSE)</f>
        <v>AES Gener SA (AESANDES)</v>
      </c>
      <c r="O283" s="2" t="str">
        <f>VLOOKUP(Tabla1[[#This Row],[nemo]],'Nemos y clasificaciones'!$A$1:$C$3000,3,FALSE)</f>
        <v>Eléctrico</v>
      </c>
      <c r="P283" s="2"/>
      <c r="Q283" s="2"/>
    </row>
    <row r="284" spans="1:17" x14ac:dyDescent="0.25">
      <c r="A284" t="s">
        <v>6535</v>
      </c>
      <c r="B284" s="1">
        <v>43587</v>
      </c>
      <c r="C284" s="1">
        <v>43593</v>
      </c>
      <c r="D284" t="s">
        <v>14</v>
      </c>
      <c r="E284" t="s">
        <v>1908</v>
      </c>
      <c r="F284">
        <v>0</v>
      </c>
      <c r="G284">
        <v>612625641</v>
      </c>
      <c r="H284">
        <v>0</v>
      </c>
      <c r="I284">
        <v>0</v>
      </c>
      <c r="J284">
        <v>0</v>
      </c>
      <c r="K284">
        <v>56.954000000000001</v>
      </c>
      <c r="L284" t="s">
        <v>54</v>
      </c>
      <c r="M284" s="2">
        <v>34891480757.514</v>
      </c>
      <c r="N284" s="2" t="str">
        <f>VLOOKUP(Tabla1[[#This Row],[nemo]],'Nemos y clasificaciones'!$A$2:$B$5000,2,FALSE)</f>
        <v>EMPRESA ELECTRICA PEHUENCHE S.A.</v>
      </c>
      <c r="O284" s="2" t="str">
        <f>VLOOKUP(Tabla1[[#This Row],[nemo]],'Nemos y clasificaciones'!$A$1:$C$3000,3,FALSE)</f>
        <v>Eléctrico</v>
      </c>
      <c r="P284" s="2"/>
      <c r="Q284" s="2"/>
    </row>
    <row r="285" spans="1:17" x14ac:dyDescent="0.25">
      <c r="A285" t="s">
        <v>8886</v>
      </c>
      <c r="B285" s="1">
        <v>43061</v>
      </c>
      <c r="C285" s="1">
        <v>43067</v>
      </c>
      <c r="D285" t="s">
        <v>14</v>
      </c>
      <c r="E285" t="s">
        <v>1658</v>
      </c>
      <c r="F285">
        <v>0</v>
      </c>
      <c r="G285">
        <v>8400318891</v>
      </c>
      <c r="H285">
        <v>0</v>
      </c>
      <c r="I285">
        <v>0</v>
      </c>
      <c r="J285">
        <v>0</v>
      </c>
      <c r="K285">
        <v>4.1529999999999996</v>
      </c>
      <c r="L285" t="s">
        <v>16</v>
      </c>
      <c r="M285" s="2">
        <v>34886524354.322998</v>
      </c>
      <c r="N285" s="2" t="str">
        <f>VLOOKUP(Tabla1[[#This Row],[nemo]],'Nemos y clasificaciones'!$A$2:$B$5000,2,FALSE)</f>
        <v>AES Gener SA (AESANDES)</v>
      </c>
      <c r="O285" s="2" t="str">
        <f>VLOOKUP(Tabla1[[#This Row],[nemo]],'Nemos y clasificaciones'!$A$1:$C$3000,3,FALSE)</f>
        <v>Eléctrico</v>
      </c>
      <c r="P285" s="2"/>
      <c r="Q285" s="2"/>
    </row>
    <row r="286" spans="1:17" x14ac:dyDescent="0.25">
      <c r="A286" t="s">
        <v>4026</v>
      </c>
      <c r="B286" s="1">
        <v>43995</v>
      </c>
      <c r="C286" s="1">
        <v>44001</v>
      </c>
      <c r="D286" t="s">
        <v>14</v>
      </c>
      <c r="E286" t="s">
        <v>53</v>
      </c>
      <c r="F286">
        <v>0</v>
      </c>
      <c r="G286">
        <v>48000000</v>
      </c>
      <c r="H286">
        <v>0</v>
      </c>
      <c r="I286">
        <v>0</v>
      </c>
      <c r="J286">
        <v>0</v>
      </c>
      <c r="K286">
        <v>13.5</v>
      </c>
      <c r="L286" t="s">
        <v>54</v>
      </c>
      <c r="M286" s="2">
        <v>648000000</v>
      </c>
      <c r="N286" s="2" t="str">
        <f>VLOOKUP(Tabla1[[#This Row],[nemo]],'Nemos y clasificaciones'!$A$2:$B$5000,2,FALSE)</f>
        <v>BOLSA DE COMERCIO DE SANTIAGO</v>
      </c>
      <c r="O286" s="2" t="str">
        <f>VLOOKUP(Tabla1[[#This Row],[nemo]],'Nemos y clasificaciones'!$A$1:$C$3000,3,FALSE)</f>
        <v>Servicios financieros</v>
      </c>
      <c r="P286" s="2"/>
      <c r="Q286" s="2"/>
    </row>
    <row r="287" spans="1:17" x14ac:dyDescent="0.25">
      <c r="A287" t="s">
        <v>6093</v>
      </c>
      <c r="B287" s="1">
        <v>43631</v>
      </c>
      <c r="C287" s="1">
        <v>43637</v>
      </c>
      <c r="D287" t="s">
        <v>14</v>
      </c>
      <c r="E287" t="s">
        <v>53</v>
      </c>
      <c r="F287">
        <v>0</v>
      </c>
      <c r="G287">
        <v>48000000</v>
      </c>
      <c r="H287">
        <v>0</v>
      </c>
      <c r="I287">
        <v>0</v>
      </c>
      <c r="J287">
        <v>0</v>
      </c>
      <c r="K287">
        <v>13.5</v>
      </c>
      <c r="L287" t="s">
        <v>54</v>
      </c>
      <c r="M287" s="2">
        <v>648000000</v>
      </c>
      <c r="N287" s="2" t="str">
        <f>VLOOKUP(Tabla1[[#This Row],[nemo]],'Nemos y clasificaciones'!$A$2:$B$5000,2,FALSE)</f>
        <v>BOLSA DE COMERCIO DE SANTIAGO</v>
      </c>
      <c r="O287" s="2" t="str">
        <f>VLOOKUP(Tabla1[[#This Row],[nemo]],'Nemos y clasificaciones'!$A$1:$C$3000,3,FALSE)</f>
        <v>Servicios financieros</v>
      </c>
      <c r="P287" s="2"/>
      <c r="Q287" s="2"/>
    </row>
    <row r="288" spans="1:17" x14ac:dyDescent="0.25">
      <c r="A288" t="s">
        <v>255</v>
      </c>
      <c r="B288" s="1">
        <v>44442</v>
      </c>
      <c r="C288" s="1">
        <v>44448</v>
      </c>
      <c r="D288" t="s">
        <v>14</v>
      </c>
      <c r="E288" t="s">
        <v>257</v>
      </c>
      <c r="F288">
        <v>0</v>
      </c>
      <c r="G288">
        <v>142819552</v>
      </c>
      <c r="H288">
        <v>0</v>
      </c>
      <c r="I288">
        <v>0</v>
      </c>
      <c r="J288">
        <v>0</v>
      </c>
      <c r="K288">
        <v>243.696</v>
      </c>
      <c r="L288" t="s">
        <v>19</v>
      </c>
      <c r="M288" s="2">
        <v>34804553544.192001</v>
      </c>
      <c r="N288" s="2" t="str">
        <f>VLOOKUP(Tabla1[[#This Row],[nemo]],'Nemos y clasificaciones'!$A$2:$B$5000,2,FALSE)</f>
        <v>SOCIEDAD QUIMICA Y MINERA DE CHILE S.A.</v>
      </c>
      <c r="O288" s="2" t="str">
        <f>VLOOKUP(Tabla1[[#This Row],[nemo]],'Nemos y clasificaciones'!$A$1:$C$3000,3,FALSE)</f>
        <v>Minería</v>
      </c>
      <c r="P288" s="2"/>
      <c r="Q288" s="2"/>
    </row>
    <row r="289" spans="1:17" x14ac:dyDescent="0.25">
      <c r="A289" t="s">
        <v>255</v>
      </c>
      <c r="B289" s="1">
        <v>44442</v>
      </c>
      <c r="C289" s="1">
        <v>44448</v>
      </c>
      <c r="D289" t="s">
        <v>14</v>
      </c>
      <c r="E289" t="s">
        <v>256</v>
      </c>
      <c r="F289">
        <v>0</v>
      </c>
      <c r="G289">
        <v>142818904</v>
      </c>
      <c r="H289">
        <v>0</v>
      </c>
      <c r="I289">
        <v>0</v>
      </c>
      <c r="J289">
        <v>0</v>
      </c>
      <c r="K289">
        <v>243.696</v>
      </c>
      <c r="L289" t="s">
        <v>19</v>
      </c>
      <c r="M289" s="2">
        <v>34804395629.183998</v>
      </c>
      <c r="N289" s="2" t="str">
        <f>VLOOKUP(Tabla1[[#This Row],[nemo]],'Nemos y clasificaciones'!$A$2:$B$5000,2,FALSE)</f>
        <v>SOCIEDAD QUIMICA Y MINERA DE CHILE S.A.</v>
      </c>
      <c r="O289" s="2" t="str">
        <f>VLOOKUP(Tabla1[[#This Row],[nemo]],'Nemos y clasificaciones'!$A$1:$C$3000,3,FALSE)</f>
        <v>Minería</v>
      </c>
      <c r="P289" s="2"/>
      <c r="Q289" s="2"/>
    </row>
    <row r="290" spans="1:17" x14ac:dyDescent="0.25">
      <c r="A290" t="s">
        <v>3021</v>
      </c>
      <c r="B290" s="1">
        <v>44177</v>
      </c>
      <c r="C290" s="1">
        <v>44183</v>
      </c>
      <c r="D290" t="s">
        <v>14</v>
      </c>
      <c r="E290" t="s">
        <v>53</v>
      </c>
      <c r="F290">
        <v>0</v>
      </c>
      <c r="G290">
        <v>48000000</v>
      </c>
      <c r="H290">
        <v>0</v>
      </c>
      <c r="I290">
        <v>0</v>
      </c>
      <c r="J290">
        <v>0</v>
      </c>
      <c r="K290">
        <v>13.42</v>
      </c>
      <c r="L290" t="s">
        <v>54</v>
      </c>
      <c r="M290" s="2">
        <v>644160000</v>
      </c>
      <c r="N290" s="2" t="str">
        <f>VLOOKUP(Tabla1[[#This Row],[nemo]],'Nemos y clasificaciones'!$A$2:$B$5000,2,FALSE)</f>
        <v>BOLSA DE COMERCIO DE SANTIAGO</v>
      </c>
      <c r="O290" s="2" t="str">
        <f>VLOOKUP(Tabla1[[#This Row],[nemo]],'Nemos y clasificaciones'!$A$1:$C$3000,3,FALSE)</f>
        <v>Servicios financieros</v>
      </c>
      <c r="P290" s="2"/>
      <c r="Q290" s="2"/>
    </row>
    <row r="291" spans="1:17" x14ac:dyDescent="0.25">
      <c r="A291" t="s">
        <v>8064</v>
      </c>
      <c r="B291" s="1">
        <v>43238</v>
      </c>
      <c r="C291" s="1">
        <v>43245</v>
      </c>
      <c r="D291" t="s">
        <v>14</v>
      </c>
      <c r="E291" t="s">
        <v>1658</v>
      </c>
      <c r="F291">
        <v>0</v>
      </c>
      <c r="G291">
        <v>8400318891</v>
      </c>
      <c r="H291">
        <v>0</v>
      </c>
      <c r="I291">
        <v>0</v>
      </c>
      <c r="J291">
        <v>0</v>
      </c>
      <c r="K291">
        <v>4.133</v>
      </c>
      <c r="L291" t="s">
        <v>16</v>
      </c>
      <c r="M291" s="2">
        <v>34718517976.502998</v>
      </c>
      <c r="N291" s="2" t="str">
        <f>VLOOKUP(Tabla1[[#This Row],[nemo]],'Nemos y clasificaciones'!$A$2:$B$5000,2,FALSE)</f>
        <v>AES Gener SA (AESANDES)</v>
      </c>
      <c r="O291" s="2" t="str">
        <f>VLOOKUP(Tabla1[[#This Row],[nemo]],'Nemos y clasificaciones'!$A$1:$C$3000,3,FALSE)</f>
        <v>Eléctrico</v>
      </c>
      <c r="P291" s="2"/>
      <c r="Q291" s="2"/>
    </row>
    <row r="292" spans="1:17" x14ac:dyDescent="0.25">
      <c r="A292" t="s">
        <v>9090</v>
      </c>
      <c r="B292" s="1">
        <v>42986</v>
      </c>
      <c r="C292" s="1">
        <v>42992</v>
      </c>
      <c r="D292" t="s">
        <v>14</v>
      </c>
      <c r="E292" t="s">
        <v>257</v>
      </c>
      <c r="F292">
        <v>0</v>
      </c>
      <c r="G292">
        <v>142819552</v>
      </c>
      <c r="H292">
        <v>0</v>
      </c>
      <c r="I292">
        <v>0</v>
      </c>
      <c r="J292">
        <v>0</v>
      </c>
      <c r="K292">
        <v>241.49100000000001</v>
      </c>
      <c r="L292" t="s">
        <v>19</v>
      </c>
      <c r="M292" s="2">
        <v>34489636432.031998</v>
      </c>
      <c r="N292" s="2" t="str">
        <f>VLOOKUP(Tabla1[[#This Row],[nemo]],'Nemos y clasificaciones'!$A$2:$B$5000,2,FALSE)</f>
        <v>SOCIEDAD QUIMICA Y MINERA DE CHILE S.A.</v>
      </c>
      <c r="O292" s="2" t="str">
        <f>VLOOKUP(Tabla1[[#This Row],[nemo]],'Nemos y clasificaciones'!$A$1:$C$3000,3,FALSE)</f>
        <v>Minería</v>
      </c>
      <c r="P292" s="2"/>
      <c r="Q292" s="2"/>
    </row>
    <row r="293" spans="1:17" x14ac:dyDescent="0.25">
      <c r="A293" t="s">
        <v>4449</v>
      </c>
      <c r="B293" s="1">
        <v>43956</v>
      </c>
      <c r="C293" s="1">
        <v>43962</v>
      </c>
      <c r="D293" t="s">
        <v>14</v>
      </c>
      <c r="E293" t="s">
        <v>2064</v>
      </c>
      <c r="F293">
        <v>0</v>
      </c>
      <c r="G293">
        <v>2863129447</v>
      </c>
      <c r="H293">
        <v>0</v>
      </c>
      <c r="I293">
        <v>0</v>
      </c>
      <c r="J293">
        <v>0</v>
      </c>
      <c r="K293">
        <v>11.981999999999999</v>
      </c>
      <c r="L293" t="s">
        <v>54</v>
      </c>
      <c r="M293" s="2">
        <v>34306017033.953999</v>
      </c>
      <c r="N293" s="2" t="str">
        <f>VLOOKUP(Tabla1[[#This Row],[nemo]],'Nemos y clasificaciones'!$A$2:$B$5000,2,FALSE)</f>
        <v>CENCOSUD S.A.</v>
      </c>
      <c r="O293" s="2" t="str">
        <f>VLOOKUP(Tabla1[[#This Row],[nemo]],'Nemos y clasificaciones'!$A$1:$C$3000,3,FALSE)</f>
        <v>Consumo</v>
      </c>
      <c r="P293" s="2"/>
      <c r="Q293" s="2"/>
    </row>
    <row r="294" spans="1:17" x14ac:dyDescent="0.25">
      <c r="A294" t="s">
        <v>10469</v>
      </c>
      <c r="B294" s="1">
        <v>42514</v>
      </c>
      <c r="C294" s="1">
        <v>42520</v>
      </c>
      <c r="D294" t="s">
        <v>14</v>
      </c>
      <c r="E294" t="s">
        <v>1692</v>
      </c>
      <c r="F294">
        <v>0</v>
      </c>
      <c r="G294">
        <v>3123767502</v>
      </c>
      <c r="H294">
        <v>0</v>
      </c>
      <c r="I294">
        <v>0</v>
      </c>
      <c r="J294">
        <v>0</v>
      </c>
      <c r="K294">
        <v>10.91</v>
      </c>
      <c r="L294" t="s">
        <v>54</v>
      </c>
      <c r="M294" s="2">
        <v>34080303446.82</v>
      </c>
      <c r="N294" s="2" t="str">
        <f>VLOOKUP(Tabla1[[#This Row],[nemo]],'Nemos y clasificaciones'!$A$2:$B$5000,2,FALSE)</f>
        <v>AFP Capital</v>
      </c>
      <c r="O294" s="2" t="str">
        <f>VLOOKUP(Tabla1[[#This Row],[nemo]],'Nemos y clasificaciones'!$A$1:$C$3000,3,FALSE)</f>
        <v>Servicios financieros</v>
      </c>
      <c r="P294" s="2"/>
      <c r="Q294" s="2"/>
    </row>
    <row r="295" spans="1:17" x14ac:dyDescent="0.25">
      <c r="A295" t="s">
        <v>4372</v>
      </c>
      <c r="B295" s="1">
        <v>43960</v>
      </c>
      <c r="C295" s="1">
        <v>43966</v>
      </c>
      <c r="D295" t="s">
        <v>14</v>
      </c>
      <c r="E295" t="s">
        <v>1906</v>
      </c>
      <c r="F295">
        <v>0</v>
      </c>
      <c r="G295">
        <v>456376483</v>
      </c>
      <c r="H295">
        <v>0</v>
      </c>
      <c r="I295">
        <v>0</v>
      </c>
      <c r="J295">
        <v>0</v>
      </c>
      <c r="K295">
        <v>74.427999999999997</v>
      </c>
      <c r="L295" t="s">
        <v>54</v>
      </c>
      <c r="M295" s="2">
        <v>33967188876.723999</v>
      </c>
      <c r="N295" s="2" t="str">
        <f>VLOOKUP(Tabla1[[#This Row],[nemo]],'Nemos y clasificaciones'!$A$2:$B$5000,2,FALSE)</f>
        <v>ANTARCHILE S.A.</v>
      </c>
      <c r="O295" s="2" t="str">
        <f>VLOOKUP(Tabla1[[#This Row],[nemo]],'Nemos y clasificaciones'!$A$1:$C$3000,3,FALSE)</f>
        <v>Forestal</v>
      </c>
      <c r="P295" s="2"/>
      <c r="Q295" s="2"/>
    </row>
    <row r="296" spans="1:17" x14ac:dyDescent="0.25">
      <c r="A296" t="s">
        <v>6507</v>
      </c>
      <c r="B296" s="1">
        <v>43588</v>
      </c>
      <c r="C296" s="1">
        <v>43594</v>
      </c>
      <c r="D296" t="s">
        <v>14</v>
      </c>
      <c r="E296" t="s">
        <v>256</v>
      </c>
      <c r="F296">
        <v>0</v>
      </c>
      <c r="G296">
        <v>120376972</v>
      </c>
      <c r="H296">
        <v>0</v>
      </c>
      <c r="I296">
        <v>0</v>
      </c>
      <c r="J296">
        <v>0</v>
      </c>
      <c r="K296">
        <v>277.70400000000001</v>
      </c>
      <c r="L296" t="s">
        <v>19</v>
      </c>
      <c r="M296" s="2">
        <v>33429166632.287998</v>
      </c>
      <c r="N296" s="2" t="str">
        <f>VLOOKUP(Tabla1[[#This Row],[nemo]],'Nemos y clasificaciones'!$A$2:$B$5000,2,FALSE)</f>
        <v>SOCIEDAD QUIMICA Y MINERA DE CHILE S.A.</v>
      </c>
      <c r="O296" s="2" t="str">
        <f>VLOOKUP(Tabla1[[#This Row],[nemo]],'Nemos y clasificaciones'!$A$1:$C$3000,3,FALSE)</f>
        <v>Minería</v>
      </c>
      <c r="P296" s="2"/>
      <c r="Q296" s="2"/>
    </row>
    <row r="297" spans="1:17" x14ac:dyDescent="0.25">
      <c r="A297" t="s">
        <v>8852</v>
      </c>
      <c r="B297" s="1">
        <v>43076</v>
      </c>
      <c r="C297" s="1">
        <v>43083</v>
      </c>
      <c r="D297" t="s">
        <v>14</v>
      </c>
      <c r="E297" t="s">
        <v>256</v>
      </c>
      <c r="F297">
        <v>0</v>
      </c>
      <c r="G297">
        <v>120376972</v>
      </c>
      <c r="H297">
        <v>0</v>
      </c>
      <c r="I297">
        <v>0</v>
      </c>
      <c r="J297">
        <v>0</v>
      </c>
      <c r="K297">
        <v>275.459</v>
      </c>
      <c r="L297" t="s">
        <v>19</v>
      </c>
      <c r="M297" s="2">
        <v>33158920330.147999</v>
      </c>
      <c r="N297" s="2" t="str">
        <f>VLOOKUP(Tabla1[[#This Row],[nemo]],'Nemos y clasificaciones'!$A$2:$B$5000,2,FALSE)</f>
        <v>SOCIEDAD QUIMICA Y MINERA DE CHILE S.A.</v>
      </c>
      <c r="O297" s="2" t="str">
        <f>VLOOKUP(Tabla1[[#This Row],[nemo]],'Nemos y clasificaciones'!$A$1:$C$3000,3,FALSE)</f>
        <v>Minería</v>
      </c>
      <c r="P297" s="2"/>
      <c r="Q297" s="2"/>
    </row>
    <row r="298" spans="1:17" x14ac:dyDescent="0.25">
      <c r="A298" t="s">
        <v>8236</v>
      </c>
      <c r="B298" s="1">
        <v>43224</v>
      </c>
      <c r="C298" s="1">
        <v>43230</v>
      </c>
      <c r="D298" t="s">
        <v>14</v>
      </c>
      <c r="E298" t="s">
        <v>257</v>
      </c>
      <c r="F298">
        <v>0</v>
      </c>
      <c r="G298">
        <v>142819552</v>
      </c>
      <c r="H298">
        <v>0</v>
      </c>
      <c r="I298">
        <v>0</v>
      </c>
      <c r="J298">
        <v>0</v>
      </c>
      <c r="K298">
        <v>229.22399999999999</v>
      </c>
      <c r="L298" t="s">
        <v>19</v>
      </c>
      <c r="M298" s="2">
        <v>32737668987.647999</v>
      </c>
      <c r="N298" s="2" t="str">
        <f>VLOOKUP(Tabla1[[#This Row],[nemo]],'Nemos y clasificaciones'!$A$2:$B$5000,2,FALSE)</f>
        <v>SOCIEDAD QUIMICA Y MINERA DE CHILE S.A.</v>
      </c>
      <c r="O298" s="2" t="str">
        <f>VLOOKUP(Tabla1[[#This Row],[nemo]],'Nemos y clasificaciones'!$A$1:$C$3000,3,FALSE)</f>
        <v>Minería</v>
      </c>
      <c r="P298" s="2"/>
      <c r="Q298" s="2"/>
    </row>
    <row r="299" spans="1:17" x14ac:dyDescent="0.25">
      <c r="A299" t="s">
        <v>7911</v>
      </c>
      <c r="B299" s="1">
        <v>43260</v>
      </c>
      <c r="C299" s="1">
        <v>43266</v>
      </c>
      <c r="D299" t="s">
        <v>14</v>
      </c>
      <c r="E299" t="s">
        <v>256</v>
      </c>
      <c r="F299">
        <v>0</v>
      </c>
      <c r="G299">
        <v>120376972</v>
      </c>
      <c r="H299">
        <v>0</v>
      </c>
      <c r="I299">
        <v>0</v>
      </c>
      <c r="J299">
        <v>0</v>
      </c>
      <c r="K299">
        <v>271.73399999999998</v>
      </c>
      <c r="L299" t="s">
        <v>19</v>
      </c>
      <c r="M299" s="2">
        <v>32710516109.448002</v>
      </c>
      <c r="N299" s="2" t="str">
        <f>VLOOKUP(Tabla1[[#This Row],[nemo]],'Nemos y clasificaciones'!$A$2:$B$5000,2,FALSE)</f>
        <v>SOCIEDAD QUIMICA Y MINERA DE CHILE S.A.</v>
      </c>
      <c r="O299" s="2" t="str">
        <f>VLOOKUP(Tabla1[[#This Row],[nemo]],'Nemos y clasificaciones'!$A$1:$C$3000,3,FALSE)</f>
        <v>Minería</v>
      </c>
      <c r="P299" s="2"/>
      <c r="Q299" s="2"/>
    </row>
    <row r="300" spans="1:17" x14ac:dyDescent="0.25">
      <c r="A300" t="s">
        <v>7185</v>
      </c>
      <c r="B300" s="1">
        <v>43449</v>
      </c>
      <c r="C300" s="1">
        <v>43455</v>
      </c>
      <c r="D300" t="s">
        <v>14</v>
      </c>
      <c r="E300" t="s">
        <v>53</v>
      </c>
      <c r="F300">
        <v>0</v>
      </c>
      <c r="G300">
        <v>48000000</v>
      </c>
      <c r="H300">
        <v>0</v>
      </c>
      <c r="I300">
        <v>0</v>
      </c>
      <c r="J300">
        <v>0</v>
      </c>
      <c r="K300">
        <v>12.27</v>
      </c>
      <c r="L300" t="s">
        <v>54</v>
      </c>
      <c r="M300" s="2">
        <v>588960000</v>
      </c>
      <c r="N300" s="2" t="str">
        <f>VLOOKUP(Tabla1[[#This Row],[nemo]],'Nemos y clasificaciones'!$A$2:$B$5000,2,FALSE)</f>
        <v>BOLSA DE COMERCIO DE SANTIAGO</v>
      </c>
      <c r="O300" s="2" t="str">
        <f>VLOOKUP(Tabla1[[#This Row],[nemo]],'Nemos y clasificaciones'!$A$1:$C$3000,3,FALSE)</f>
        <v>Servicios financieros</v>
      </c>
      <c r="P300" s="2"/>
      <c r="Q300" s="2"/>
    </row>
    <row r="301" spans="1:17" x14ac:dyDescent="0.25">
      <c r="A301" t="s">
        <v>5619</v>
      </c>
      <c r="B301" s="1">
        <v>43729</v>
      </c>
      <c r="C301" s="1">
        <v>43735</v>
      </c>
      <c r="D301" t="s">
        <v>14</v>
      </c>
      <c r="E301" t="s">
        <v>53</v>
      </c>
      <c r="F301">
        <v>0</v>
      </c>
      <c r="G301">
        <v>48000000</v>
      </c>
      <c r="H301">
        <v>0</v>
      </c>
      <c r="I301">
        <v>0</v>
      </c>
      <c r="J301">
        <v>0</v>
      </c>
      <c r="K301">
        <v>10.4</v>
      </c>
      <c r="L301" t="s">
        <v>54</v>
      </c>
      <c r="M301" s="2">
        <v>499200000</v>
      </c>
      <c r="N301" s="2" t="str">
        <f>VLOOKUP(Tabla1[[#This Row],[nemo]],'Nemos y clasificaciones'!$A$2:$B$5000,2,FALSE)</f>
        <v>BOLSA DE COMERCIO DE SANTIAGO</v>
      </c>
      <c r="O301" s="2" t="str">
        <f>VLOOKUP(Tabla1[[#This Row],[nemo]],'Nemos y clasificaciones'!$A$1:$C$3000,3,FALSE)</f>
        <v>Servicios financieros</v>
      </c>
      <c r="P301" s="2"/>
      <c r="Q301" s="2"/>
    </row>
    <row r="302" spans="1:17" x14ac:dyDescent="0.25">
      <c r="A302" t="s">
        <v>8797</v>
      </c>
      <c r="B302" s="1">
        <v>43087</v>
      </c>
      <c r="C302" s="1">
        <v>43091</v>
      </c>
      <c r="D302" t="s">
        <v>21</v>
      </c>
      <c r="E302" t="s">
        <v>2849</v>
      </c>
      <c r="F302">
        <v>0</v>
      </c>
      <c r="G302">
        <v>100000</v>
      </c>
      <c r="H302">
        <v>0</v>
      </c>
      <c r="I302">
        <v>0</v>
      </c>
      <c r="J302">
        <v>0</v>
      </c>
      <c r="K302">
        <v>1.0629999999999999</v>
      </c>
      <c r="L302" t="s">
        <v>16</v>
      </c>
      <c r="M302" s="2">
        <v>106300</v>
      </c>
      <c r="N302" s="2" t="str">
        <f>VLOOKUP(Tabla1[[#This Row],[nemo]],'Nemos y clasificaciones'!$A$2:$B$5000,2,FALSE)</f>
        <v>VANECK BRAZIL SMALL CAP ETF</v>
      </c>
      <c r="O302" s="2" t="str">
        <f>VLOOKUP(Tabla1[[#This Row],[nemo]],'Nemos y clasificaciones'!$A$1:$C$3000,3,FALSE)</f>
        <v>ETF</v>
      </c>
      <c r="P302" s="2"/>
      <c r="Q302" s="2"/>
    </row>
    <row r="303" spans="1:17" x14ac:dyDescent="0.25">
      <c r="A303" t="s">
        <v>5066</v>
      </c>
      <c r="B303" s="1">
        <v>43822</v>
      </c>
      <c r="C303" s="1">
        <v>43829</v>
      </c>
      <c r="D303" t="s">
        <v>21</v>
      </c>
      <c r="E303" t="s">
        <v>2849</v>
      </c>
      <c r="F303">
        <v>0</v>
      </c>
      <c r="G303">
        <v>100000</v>
      </c>
      <c r="H303">
        <v>0</v>
      </c>
      <c r="I303">
        <v>0</v>
      </c>
      <c r="J303">
        <v>0</v>
      </c>
      <c r="K303">
        <v>0.69699999999999995</v>
      </c>
      <c r="L303" t="s">
        <v>23</v>
      </c>
      <c r="M303" s="3">
        <v>69700</v>
      </c>
      <c r="N303" s="2" t="str">
        <f>VLOOKUP(Tabla1[[#This Row],[nemo]],'Nemos y clasificaciones'!$A$2:$B$5000,2,FALSE)</f>
        <v>VANECK BRAZIL SMALL CAP ETF</v>
      </c>
      <c r="O303" s="3" t="str">
        <f>VLOOKUP(Tabla1[[#This Row],[nemo]],'Nemos y clasificaciones'!$A$1:$C$3000,3,FALSE)</f>
        <v>ETF</v>
      </c>
      <c r="P303" s="3"/>
      <c r="Q303" s="3"/>
    </row>
    <row r="304" spans="1:17" x14ac:dyDescent="0.25">
      <c r="A304" t="s">
        <v>1907</v>
      </c>
      <c r="B304" s="1">
        <v>44324</v>
      </c>
      <c r="C304" s="1">
        <v>44330</v>
      </c>
      <c r="D304" t="s">
        <v>14</v>
      </c>
      <c r="E304" t="s">
        <v>1908</v>
      </c>
      <c r="F304">
        <v>0</v>
      </c>
      <c r="G304">
        <v>612625641</v>
      </c>
      <c r="H304">
        <v>0</v>
      </c>
      <c r="I304">
        <v>0</v>
      </c>
      <c r="J304">
        <v>0</v>
      </c>
      <c r="K304">
        <v>52.518000000000001</v>
      </c>
      <c r="L304" t="s">
        <v>54</v>
      </c>
      <c r="M304" s="2">
        <v>32173873414.037998</v>
      </c>
      <c r="N304" s="2" t="str">
        <f>VLOOKUP(Tabla1[[#This Row],[nemo]],'Nemos y clasificaciones'!$A$2:$B$5000,2,FALSE)</f>
        <v>EMPRESA ELECTRICA PEHUENCHE S.A.</v>
      </c>
      <c r="O304" s="2" t="str">
        <f>VLOOKUP(Tabla1[[#This Row],[nemo]],'Nemos y clasificaciones'!$A$1:$C$3000,3,FALSE)</f>
        <v>Eléctrico</v>
      </c>
      <c r="P304" s="2"/>
      <c r="Q304" s="2"/>
    </row>
    <row r="305" spans="1:19" x14ac:dyDescent="0.25">
      <c r="A305" t="s">
        <v>10105</v>
      </c>
      <c r="B305" s="1">
        <v>42714</v>
      </c>
      <c r="C305" s="1">
        <v>42720</v>
      </c>
      <c r="D305" t="s">
        <v>14</v>
      </c>
      <c r="E305" t="s">
        <v>1874</v>
      </c>
      <c r="F305">
        <v>0</v>
      </c>
      <c r="G305">
        <v>12837423057</v>
      </c>
      <c r="H305">
        <v>0</v>
      </c>
      <c r="I305">
        <v>0</v>
      </c>
      <c r="J305">
        <v>0</v>
      </c>
      <c r="K305">
        <v>2.5059999999999998</v>
      </c>
      <c r="L305" t="s">
        <v>16</v>
      </c>
      <c r="M305" s="2">
        <v>32170582180.841999</v>
      </c>
      <c r="N305" s="2" t="str">
        <f>VLOOKUP(Tabla1[[#This Row],[nemo]],'Nemos y clasificaciones'!$A$2:$B$5000,2,FALSE)</f>
        <v>ADMINISTRADORA  DE FONDOS DE PENSIONES CUPRUM S.A.</v>
      </c>
      <c r="O305" s="2" t="str">
        <f>VLOOKUP(Tabla1[[#This Row],[nemo]],'Nemos y clasificaciones'!$A$1:$C$3000,3,FALSE)</f>
        <v>Servicios financieros</v>
      </c>
      <c r="P305" s="2"/>
      <c r="Q305" s="2"/>
    </row>
    <row r="306" spans="1:19" x14ac:dyDescent="0.25">
      <c r="A306" t="s">
        <v>11124</v>
      </c>
      <c r="B306" s="1">
        <v>42341</v>
      </c>
      <c r="C306" s="1">
        <v>42348</v>
      </c>
      <c r="D306" t="s">
        <v>14</v>
      </c>
      <c r="E306" t="s">
        <v>257</v>
      </c>
      <c r="F306">
        <v>0</v>
      </c>
      <c r="G306">
        <v>142819552</v>
      </c>
      <c r="H306">
        <v>0</v>
      </c>
      <c r="I306">
        <v>0</v>
      </c>
      <c r="J306">
        <v>0</v>
      </c>
      <c r="K306">
        <v>224.512</v>
      </c>
      <c r="L306" t="s">
        <v>19</v>
      </c>
      <c r="M306" s="2">
        <v>32064703258.624001</v>
      </c>
      <c r="N306" s="2" t="str">
        <f>VLOOKUP(Tabla1[[#This Row],[nemo]],'Nemos y clasificaciones'!$A$2:$B$5000,2,FALSE)</f>
        <v>SOCIEDAD QUIMICA Y MINERA DE CHILE S.A.</v>
      </c>
      <c r="O306" s="2" t="str">
        <f>VLOOKUP(Tabla1[[#This Row],[nemo]],'Nemos y clasificaciones'!$A$1:$C$3000,3,FALSE)</f>
        <v>Minería</v>
      </c>
      <c r="P306" s="2"/>
      <c r="Q306" s="2"/>
    </row>
    <row r="307" spans="1:19" x14ac:dyDescent="0.25">
      <c r="A307" t="s">
        <v>10087</v>
      </c>
      <c r="B307" s="1">
        <v>42723</v>
      </c>
      <c r="C307" s="1">
        <v>42727</v>
      </c>
      <c r="D307" t="s">
        <v>21</v>
      </c>
      <c r="E307" t="s">
        <v>2849</v>
      </c>
      <c r="F307">
        <v>0</v>
      </c>
      <c r="G307">
        <v>100000</v>
      </c>
      <c r="H307">
        <v>0</v>
      </c>
      <c r="I307">
        <v>0</v>
      </c>
      <c r="J307">
        <v>0</v>
      </c>
      <c r="K307">
        <v>0.67600000000000005</v>
      </c>
      <c r="L307" t="s">
        <v>23</v>
      </c>
      <c r="M307" s="3">
        <v>67600</v>
      </c>
      <c r="N307" s="2" t="str">
        <f>VLOOKUP(Tabla1[[#This Row],[nemo]],'Nemos y clasificaciones'!$A$2:$B$5000,2,FALSE)</f>
        <v>VANECK BRAZIL SMALL CAP ETF</v>
      </c>
      <c r="O307" s="3" t="str">
        <f>VLOOKUP(Tabla1[[#This Row],[nemo]],'Nemos y clasificaciones'!$A$1:$C$3000,3,FALSE)</f>
        <v>ETF</v>
      </c>
      <c r="P307" s="3"/>
      <c r="Q307" s="3"/>
    </row>
    <row r="308" spans="1:19" x14ac:dyDescent="0.25">
      <c r="A308" t="s">
        <v>9368</v>
      </c>
      <c r="B308" s="1">
        <v>42895</v>
      </c>
      <c r="C308" s="1">
        <v>42901</v>
      </c>
      <c r="D308" t="s">
        <v>14</v>
      </c>
      <c r="E308" t="s">
        <v>256</v>
      </c>
      <c r="F308">
        <v>0</v>
      </c>
      <c r="G308">
        <v>120376972</v>
      </c>
      <c r="H308">
        <v>0</v>
      </c>
      <c r="I308">
        <v>0</v>
      </c>
      <c r="J308">
        <v>0</v>
      </c>
      <c r="K308">
        <v>264.87</v>
      </c>
      <c r="L308" t="s">
        <v>19</v>
      </c>
      <c r="M308" s="2">
        <v>31884248573.639999</v>
      </c>
      <c r="N308" s="2" t="str">
        <f>VLOOKUP(Tabla1[[#This Row],[nemo]],'Nemos y clasificaciones'!$A$2:$B$5000,2,FALSE)</f>
        <v>SOCIEDAD QUIMICA Y MINERA DE CHILE S.A.</v>
      </c>
      <c r="O308" s="2" t="str">
        <f>VLOOKUP(Tabla1[[#This Row],[nemo]],'Nemos y clasificaciones'!$A$1:$C$3000,3,FALSE)</f>
        <v>Minería</v>
      </c>
      <c r="P308" s="2"/>
      <c r="Q308" s="2"/>
    </row>
    <row r="309" spans="1:19" x14ac:dyDescent="0.25">
      <c r="A309" t="s">
        <v>4373</v>
      </c>
      <c r="B309" s="1">
        <v>43960</v>
      </c>
      <c r="C309" s="1">
        <v>43966</v>
      </c>
      <c r="D309" t="s">
        <v>14</v>
      </c>
      <c r="E309" t="s">
        <v>1908</v>
      </c>
      <c r="F309">
        <v>0</v>
      </c>
      <c r="G309">
        <v>612625641</v>
      </c>
      <c r="H309">
        <v>0</v>
      </c>
      <c r="I309">
        <v>0</v>
      </c>
      <c r="J309">
        <v>0</v>
      </c>
      <c r="K309">
        <v>51.774999999999999</v>
      </c>
      <c r="L309" t="s">
        <v>54</v>
      </c>
      <c r="M309" s="2">
        <v>31718692562.775002</v>
      </c>
      <c r="N309" s="2" t="str">
        <f>VLOOKUP(Tabla1[[#This Row],[nemo]],'Nemos y clasificaciones'!$A$2:$B$5000,2,FALSE)</f>
        <v>EMPRESA ELECTRICA PEHUENCHE S.A.</v>
      </c>
      <c r="O309" s="2" t="str">
        <f>VLOOKUP(Tabla1[[#This Row],[nemo]],'Nemos y clasificaciones'!$A$1:$C$3000,3,FALSE)</f>
        <v>Eléctrico</v>
      </c>
      <c r="P309" s="2"/>
      <c r="Q309" s="2"/>
    </row>
    <row r="310" spans="1:19" x14ac:dyDescent="0.25">
      <c r="A310" t="s">
        <v>7047</v>
      </c>
      <c r="B310" s="1">
        <v>43454</v>
      </c>
      <c r="C310" s="1">
        <v>43461</v>
      </c>
      <c r="D310" t="s">
        <v>21</v>
      </c>
      <c r="E310" t="s">
        <v>2849</v>
      </c>
      <c r="F310">
        <v>0</v>
      </c>
      <c r="G310">
        <v>100000</v>
      </c>
      <c r="H310">
        <v>0</v>
      </c>
      <c r="I310">
        <v>0</v>
      </c>
      <c r="J310">
        <v>0</v>
      </c>
      <c r="K310">
        <v>0.51100000000000001</v>
      </c>
      <c r="L310" t="s">
        <v>23</v>
      </c>
      <c r="M310" s="3">
        <v>51100</v>
      </c>
      <c r="N310" s="2" t="str">
        <f>VLOOKUP(Tabla1[[#This Row],[nemo]],'Nemos y clasificaciones'!$A$2:$B$5000,2,FALSE)</f>
        <v>VANECK BRAZIL SMALL CAP ETF</v>
      </c>
      <c r="O310" s="3" t="str">
        <f>VLOOKUP(Tabla1[[#This Row],[nemo]],'Nemos y clasificaciones'!$A$1:$C$3000,3,FALSE)</f>
        <v>ETF</v>
      </c>
      <c r="P310" s="3"/>
      <c r="Q310" s="3"/>
    </row>
    <row r="311" spans="1:19" x14ac:dyDescent="0.25">
      <c r="A311" t="s">
        <v>11055</v>
      </c>
      <c r="B311" s="1">
        <v>42359</v>
      </c>
      <c r="C311" s="1">
        <v>42366</v>
      </c>
      <c r="D311" t="s">
        <v>21</v>
      </c>
      <c r="E311" t="s">
        <v>2849</v>
      </c>
      <c r="F311">
        <v>0</v>
      </c>
      <c r="G311">
        <v>100000</v>
      </c>
      <c r="H311">
        <v>0</v>
      </c>
      <c r="I311">
        <v>0</v>
      </c>
      <c r="J311">
        <v>0</v>
      </c>
      <c r="K311">
        <v>0.39900000000000002</v>
      </c>
      <c r="L311" t="s">
        <v>23</v>
      </c>
      <c r="M311" s="3">
        <v>39900</v>
      </c>
      <c r="N311" s="2" t="str">
        <f>VLOOKUP(Tabla1[[#This Row],[nemo]],'Nemos y clasificaciones'!$A$2:$B$5000,2,FALSE)</f>
        <v>VANECK BRAZIL SMALL CAP ETF</v>
      </c>
      <c r="O311" s="3" t="str">
        <f>VLOOKUP(Tabla1[[#This Row],[nemo]],'Nemos y clasificaciones'!$A$1:$C$3000,3,FALSE)</f>
        <v>ETF</v>
      </c>
      <c r="P311" s="3"/>
      <c r="Q311" s="3"/>
    </row>
    <row r="312" spans="1:19" x14ac:dyDescent="0.25">
      <c r="A312" t="s">
        <v>7380</v>
      </c>
      <c r="B312" s="1">
        <v>43391</v>
      </c>
      <c r="C312" s="1">
        <v>43397</v>
      </c>
      <c r="D312" t="s">
        <v>14</v>
      </c>
      <c r="E312" t="s">
        <v>1908</v>
      </c>
      <c r="F312">
        <v>0</v>
      </c>
      <c r="G312">
        <v>612625641</v>
      </c>
      <c r="H312">
        <v>0</v>
      </c>
      <c r="I312">
        <v>0</v>
      </c>
      <c r="J312">
        <v>0</v>
      </c>
      <c r="K312">
        <v>51.36</v>
      </c>
      <c r="L312" t="s">
        <v>54</v>
      </c>
      <c r="M312" s="2">
        <v>31464452921.759998</v>
      </c>
      <c r="N312" s="2" t="str">
        <f>VLOOKUP(Tabla1[[#This Row],[nemo]],'Nemos y clasificaciones'!$A$2:$B$5000,2,FALSE)</f>
        <v>EMPRESA ELECTRICA PEHUENCHE S.A.</v>
      </c>
      <c r="O312" s="2" t="str">
        <f>VLOOKUP(Tabla1[[#This Row],[nemo]],'Nemos y clasificaciones'!$A$1:$C$3000,3,FALSE)</f>
        <v>Eléctrico</v>
      </c>
      <c r="P312" s="2"/>
      <c r="Q312" s="2"/>
    </row>
    <row r="313" spans="1:19" x14ac:dyDescent="0.25">
      <c r="A313" t="s">
        <v>2848</v>
      </c>
      <c r="B313" s="1">
        <v>44186</v>
      </c>
      <c r="C313" s="1">
        <v>44193</v>
      </c>
      <c r="D313" t="s">
        <v>21</v>
      </c>
      <c r="E313" t="s">
        <v>2849</v>
      </c>
      <c r="F313">
        <v>0</v>
      </c>
      <c r="G313">
        <v>100000</v>
      </c>
      <c r="H313">
        <v>0</v>
      </c>
      <c r="I313">
        <v>0</v>
      </c>
      <c r="J313">
        <v>0</v>
      </c>
      <c r="K313">
        <v>0.35299999999999998</v>
      </c>
      <c r="L313" t="s">
        <v>23</v>
      </c>
      <c r="M313" s="3">
        <v>35300</v>
      </c>
      <c r="N313" s="2" t="str">
        <f>VLOOKUP(Tabla1[[#This Row],[nemo]],'Nemos y clasificaciones'!$A$2:$B$5000,2,FALSE)</f>
        <v>VANECK BRAZIL SMALL CAP ETF</v>
      </c>
      <c r="O313" s="3" t="str">
        <f>VLOOKUP(Tabla1[[#This Row],[nemo]],'Nemos y clasificaciones'!$A$1:$C$3000,3,FALSE)</f>
        <v>ETF</v>
      </c>
      <c r="P313" s="3"/>
      <c r="Q313" s="3"/>
    </row>
    <row r="314" spans="1:19" x14ac:dyDescent="0.25">
      <c r="A314" t="s">
        <v>5456</v>
      </c>
      <c r="B314" s="1">
        <v>43761</v>
      </c>
      <c r="C314" s="1">
        <v>43767</v>
      </c>
      <c r="D314" t="s">
        <v>14</v>
      </c>
      <c r="E314" t="s">
        <v>1908</v>
      </c>
      <c r="F314">
        <v>0</v>
      </c>
      <c r="G314">
        <v>612625641</v>
      </c>
      <c r="H314">
        <v>0</v>
      </c>
      <c r="I314">
        <v>0</v>
      </c>
      <c r="J314">
        <v>0</v>
      </c>
      <c r="K314">
        <v>51.21</v>
      </c>
      <c r="L314" t="s">
        <v>54</v>
      </c>
      <c r="M314" s="2">
        <v>31372559075.610001</v>
      </c>
      <c r="N314" s="2" t="str">
        <f>VLOOKUP(Tabla1[[#This Row],[nemo]],'Nemos y clasificaciones'!$A$2:$B$5000,2,FALSE)</f>
        <v>EMPRESA ELECTRICA PEHUENCHE S.A.</v>
      </c>
      <c r="O314" s="2" t="str">
        <f>VLOOKUP(Tabla1[[#This Row],[nemo]],'Nemos y clasificaciones'!$A$1:$C$3000,3,FALSE)</f>
        <v>Eléctrico</v>
      </c>
      <c r="P314" s="2"/>
      <c r="Q314" s="2"/>
    </row>
    <row r="315" spans="1:19" x14ac:dyDescent="0.25">
      <c r="A315" t="s">
        <v>3687</v>
      </c>
      <c r="B315" s="1">
        <v>43461</v>
      </c>
      <c r="C315" s="1">
        <v>43468</v>
      </c>
      <c r="D315" t="s">
        <v>21</v>
      </c>
      <c r="E315" t="s">
        <v>2849</v>
      </c>
      <c r="F315">
        <v>0</v>
      </c>
      <c r="G315">
        <v>100000</v>
      </c>
      <c r="H315">
        <v>0</v>
      </c>
      <c r="I315">
        <v>0</v>
      </c>
      <c r="J315">
        <v>0</v>
      </c>
      <c r="K315">
        <v>6.8000000000000005E-2</v>
      </c>
      <c r="L315" t="s">
        <v>23</v>
      </c>
      <c r="M315" s="4">
        <v>6800</v>
      </c>
      <c r="N315" s="2" t="str">
        <f>VLOOKUP(Tabla1[[#This Row],[nemo]],'Nemos y clasificaciones'!$A$2:$B$5000,2,FALSE)</f>
        <v>VANECK BRAZIL SMALL CAP ETF</v>
      </c>
      <c r="O315" s="4" t="str">
        <f>VLOOKUP(Tabla1[[#This Row],[nemo]],'Nemos y clasificaciones'!$A$1:$C$3000,3,FALSE)</f>
        <v>ETF</v>
      </c>
      <c r="P315" s="4"/>
      <c r="Q315" s="4"/>
    </row>
    <row r="316" spans="1:19" x14ac:dyDescent="0.25">
      <c r="A316" t="s">
        <v>8384</v>
      </c>
      <c r="B316" s="1">
        <v>43209</v>
      </c>
      <c r="C316" s="1">
        <v>43215</v>
      </c>
      <c r="D316" t="s">
        <v>14</v>
      </c>
      <c r="E316" t="s">
        <v>2095</v>
      </c>
      <c r="F316">
        <v>0</v>
      </c>
      <c r="G316">
        <v>188446126794</v>
      </c>
      <c r="H316">
        <v>0</v>
      </c>
      <c r="I316">
        <v>0</v>
      </c>
      <c r="J316">
        <v>0</v>
      </c>
      <c r="K316">
        <v>2.2480000000000002</v>
      </c>
      <c r="L316" t="s">
        <v>16</v>
      </c>
      <c r="M316" s="2">
        <v>423626893032.91199</v>
      </c>
      <c r="N316" s="2" t="str">
        <f>VLOOKUP(Tabla1[[#This Row],[nemo]],'Nemos y clasificaciones'!$A$2:$B$5000,2,FALSE)</f>
        <v>BANCO SANTANDER-CHILE</v>
      </c>
      <c r="O316" s="2" t="str">
        <f>VLOOKUP(Tabla1[[#This Row],[nemo]],'Nemos y clasificaciones'!$A$1:$C$3000,3,FALSE)</f>
        <v>Servicios financieros</v>
      </c>
      <c r="P316" s="2"/>
      <c r="Q316" s="2"/>
    </row>
    <row r="317" spans="1:19" x14ac:dyDescent="0.25">
      <c r="A317" t="s">
        <v>7207</v>
      </c>
      <c r="B317" s="1">
        <v>43445</v>
      </c>
      <c r="C317" s="1">
        <v>43451</v>
      </c>
      <c r="D317" t="s">
        <v>14</v>
      </c>
      <c r="E317" t="s">
        <v>1874</v>
      </c>
      <c r="F317">
        <v>0</v>
      </c>
      <c r="G317">
        <v>12837423057</v>
      </c>
      <c r="H317">
        <v>0</v>
      </c>
      <c r="I317">
        <v>0</v>
      </c>
      <c r="J317">
        <v>0</v>
      </c>
      <c r="K317">
        <v>2.4279999999999999</v>
      </c>
      <c r="L317" t="s">
        <v>16</v>
      </c>
      <c r="M317" s="2">
        <v>31169263182.396</v>
      </c>
      <c r="N317" s="2" t="str">
        <f>VLOOKUP(Tabla1[[#This Row],[nemo]],'Nemos y clasificaciones'!$A$2:$B$5000,2,FALSE)</f>
        <v>ADMINISTRADORA  DE FONDOS DE PENSIONES CUPRUM S.A.</v>
      </c>
      <c r="O317" s="2" t="str">
        <f>VLOOKUP(Tabla1[[#This Row],[nemo]],'Nemos y clasificaciones'!$A$1:$C$3000,3,FALSE)</f>
        <v>Servicios financieros</v>
      </c>
      <c r="P317" s="2"/>
      <c r="Q317" s="2"/>
    </row>
    <row r="318" spans="1:19" x14ac:dyDescent="0.25">
      <c r="A318" t="s">
        <v>9614</v>
      </c>
      <c r="B318" s="1">
        <v>42861</v>
      </c>
      <c r="C318" s="1">
        <v>42867</v>
      </c>
      <c r="D318" t="s">
        <v>14</v>
      </c>
      <c r="E318" t="s">
        <v>1874</v>
      </c>
      <c r="F318">
        <v>0</v>
      </c>
      <c r="G318">
        <v>12837423057</v>
      </c>
      <c r="H318">
        <v>0</v>
      </c>
      <c r="I318">
        <v>0</v>
      </c>
      <c r="J318">
        <v>0</v>
      </c>
      <c r="K318">
        <v>2.4279999999999999</v>
      </c>
      <c r="L318" t="s">
        <v>16</v>
      </c>
      <c r="M318" s="2">
        <v>31169263182.396</v>
      </c>
      <c r="N318" s="2" t="str">
        <f>VLOOKUP(Tabla1[[#This Row],[nemo]],'Nemos y clasificaciones'!$A$2:$B$5000,2,FALSE)</f>
        <v>ADMINISTRADORA  DE FONDOS DE PENSIONES CUPRUM S.A.</v>
      </c>
      <c r="O318" s="2" t="str">
        <f>VLOOKUP(Tabla1[[#This Row],[nemo]],'Nemos y clasificaciones'!$A$1:$C$3000,3,FALSE)</f>
        <v>Servicios financieros</v>
      </c>
      <c r="P318" s="2"/>
      <c r="Q318" s="2"/>
    </row>
    <row r="319" spans="1:19" x14ac:dyDescent="0.25">
      <c r="A319" t="s">
        <v>6669</v>
      </c>
      <c r="B319" s="1">
        <v>43571</v>
      </c>
      <c r="C319" s="1">
        <v>43579</v>
      </c>
      <c r="D319" t="s">
        <v>14</v>
      </c>
      <c r="E319" t="s">
        <v>2095</v>
      </c>
      <c r="F319">
        <v>0</v>
      </c>
      <c r="G319">
        <v>188446126794</v>
      </c>
      <c r="H319">
        <v>0</v>
      </c>
      <c r="I319">
        <v>0</v>
      </c>
      <c r="J319">
        <v>0</v>
      </c>
      <c r="K319">
        <v>1.885</v>
      </c>
      <c r="L319" t="s">
        <v>16</v>
      </c>
      <c r="M319" s="2">
        <v>355220949006.69</v>
      </c>
      <c r="N319" s="2" t="str">
        <f>VLOOKUP(Tabla1[[#This Row],[nemo]],'Nemos y clasificaciones'!$A$2:$B$5000,2,FALSE)</f>
        <v>BANCO SANTANDER-CHILE</v>
      </c>
      <c r="O319" s="2" t="str">
        <f>VLOOKUP(Tabla1[[#This Row],[nemo]],'Nemos y clasificaciones'!$A$1:$C$3000,3,FALSE)</f>
        <v>Servicios financieros</v>
      </c>
      <c r="P319" s="2"/>
      <c r="Q319" s="2"/>
      <c r="R319" t="s">
        <v>12075</v>
      </c>
      <c r="S319">
        <f>COUNTIFS($M$2:$M$12616,"&gt;=1000",$M$2:$M$12616,"&lt;10000")</f>
        <v>615</v>
      </c>
    </row>
    <row r="320" spans="1:19" x14ac:dyDescent="0.25">
      <c r="A320" t="s">
        <v>10797</v>
      </c>
      <c r="B320" s="1">
        <v>42481</v>
      </c>
      <c r="C320" s="1">
        <v>42487</v>
      </c>
      <c r="D320" t="s">
        <v>14</v>
      </c>
      <c r="E320" t="s">
        <v>2095</v>
      </c>
      <c r="F320">
        <v>0</v>
      </c>
      <c r="G320">
        <v>188446126794</v>
      </c>
      <c r="H320">
        <v>0</v>
      </c>
      <c r="I320">
        <v>0</v>
      </c>
      <c r="J320">
        <v>0</v>
      </c>
      <c r="K320">
        <v>1.786</v>
      </c>
      <c r="L320" t="s">
        <v>16</v>
      </c>
      <c r="M320" s="2">
        <v>336564782454.08398</v>
      </c>
      <c r="N320" s="2" t="str">
        <f>VLOOKUP(Tabla1[[#This Row],[nemo]],'Nemos y clasificaciones'!$A$2:$B$5000,2,FALSE)</f>
        <v>BANCO SANTANDER-CHILE</v>
      </c>
      <c r="O320" s="2" t="str">
        <f>VLOOKUP(Tabla1[[#This Row],[nemo]],'Nemos y clasificaciones'!$A$1:$C$3000,3,FALSE)</f>
        <v>Servicios financieros</v>
      </c>
      <c r="P320" s="2"/>
      <c r="Q320" s="2"/>
      <c r="R320" t="s">
        <v>12072</v>
      </c>
      <c r="S320">
        <f>COUNTIFS($M$2:$M$12616,"&gt;=1000000",$M$2:$M$12616,"&lt;10000000")</f>
        <v>1176</v>
      </c>
    </row>
    <row r="321" spans="1:19" x14ac:dyDescent="0.25">
      <c r="A321" t="s">
        <v>4483</v>
      </c>
      <c r="B321" s="1">
        <v>43951</v>
      </c>
      <c r="C321" s="1">
        <v>43958</v>
      </c>
      <c r="D321" t="s">
        <v>14</v>
      </c>
      <c r="E321" t="s">
        <v>257</v>
      </c>
      <c r="F321">
        <v>0</v>
      </c>
      <c r="G321">
        <v>142819552</v>
      </c>
      <c r="H321">
        <v>0</v>
      </c>
      <c r="I321">
        <v>0</v>
      </c>
      <c r="J321">
        <v>0</v>
      </c>
      <c r="K321">
        <v>217.673</v>
      </c>
      <c r="L321" t="s">
        <v>19</v>
      </c>
      <c r="M321" s="2">
        <v>31087960342.495998</v>
      </c>
      <c r="N321" s="2" t="str">
        <f>VLOOKUP(Tabla1[[#This Row],[nemo]],'Nemos y clasificaciones'!$A$2:$B$5000,2,FALSE)</f>
        <v>SOCIEDAD QUIMICA Y MINERA DE CHILE S.A.</v>
      </c>
      <c r="O321" s="2" t="str">
        <f>VLOOKUP(Tabla1[[#This Row],[nemo]],'Nemos y clasificaciones'!$A$1:$C$3000,3,FALSE)</f>
        <v>Minería</v>
      </c>
      <c r="P321" s="2"/>
      <c r="Q321" s="2"/>
    </row>
    <row r="322" spans="1:19" x14ac:dyDescent="0.25">
      <c r="A322" t="s">
        <v>9744</v>
      </c>
      <c r="B322" s="1">
        <v>42846</v>
      </c>
      <c r="C322" s="1">
        <v>42852</v>
      </c>
      <c r="D322" t="s">
        <v>14</v>
      </c>
      <c r="E322" t="s">
        <v>2095</v>
      </c>
      <c r="F322">
        <v>0</v>
      </c>
      <c r="G322">
        <v>188446126794</v>
      </c>
      <c r="H322">
        <v>0</v>
      </c>
      <c r="I322">
        <v>0</v>
      </c>
      <c r="J322">
        <v>0</v>
      </c>
      <c r="K322">
        <v>1.7549999999999999</v>
      </c>
      <c r="L322" t="s">
        <v>16</v>
      </c>
      <c r="M322" s="2">
        <v>330722952523.46997</v>
      </c>
      <c r="N322" s="2" t="str">
        <f>VLOOKUP(Tabla1[[#This Row],[nemo]],'Nemos y clasificaciones'!$A$2:$B$5000,2,FALSE)</f>
        <v>BANCO SANTANDER-CHILE</v>
      </c>
      <c r="O322" s="2" t="str">
        <f>VLOOKUP(Tabla1[[#This Row],[nemo]],'Nemos y clasificaciones'!$A$1:$C$3000,3,FALSE)</f>
        <v>Servicios financieros</v>
      </c>
      <c r="P322" s="2"/>
      <c r="Q322" s="2"/>
      <c r="R322" t="s">
        <v>12071</v>
      </c>
      <c r="S322">
        <f>COUNTIFS($M$2:$M$12616,"&gt;=10000000",$M$2:$M$12616,"&lt;100000000")</f>
        <v>1358</v>
      </c>
    </row>
    <row r="323" spans="1:19" x14ac:dyDescent="0.25">
      <c r="A323" t="s">
        <v>9761</v>
      </c>
      <c r="B323" s="1">
        <v>42845</v>
      </c>
      <c r="C323" s="1">
        <v>42851</v>
      </c>
      <c r="D323" t="s">
        <v>14</v>
      </c>
      <c r="E323" t="s">
        <v>1908</v>
      </c>
      <c r="F323">
        <v>0</v>
      </c>
      <c r="G323">
        <v>612625641</v>
      </c>
      <c r="H323">
        <v>0</v>
      </c>
      <c r="I323">
        <v>0</v>
      </c>
      <c r="J323">
        <v>0</v>
      </c>
      <c r="K323">
        <v>50.241</v>
      </c>
      <c r="L323" t="s">
        <v>54</v>
      </c>
      <c r="M323" s="2">
        <v>30778924829.480999</v>
      </c>
      <c r="N323" s="2" t="str">
        <f>VLOOKUP(Tabla1[[#This Row],[nemo]],'Nemos y clasificaciones'!$A$2:$B$5000,2,FALSE)</f>
        <v>EMPRESA ELECTRICA PEHUENCHE S.A.</v>
      </c>
      <c r="O323" s="2" t="str">
        <f>VLOOKUP(Tabla1[[#This Row],[nemo]],'Nemos y clasificaciones'!$A$1:$C$3000,3,FALSE)</f>
        <v>Eléctrico</v>
      </c>
      <c r="P323" s="2"/>
      <c r="Q323" s="2"/>
    </row>
    <row r="324" spans="1:19" x14ac:dyDescent="0.25">
      <c r="A324" t="s">
        <v>6154</v>
      </c>
      <c r="B324" s="1">
        <v>43622</v>
      </c>
      <c r="C324" s="1">
        <v>43628</v>
      </c>
      <c r="D324" t="s">
        <v>14</v>
      </c>
      <c r="E324" t="s">
        <v>257</v>
      </c>
      <c r="F324">
        <v>0</v>
      </c>
      <c r="G324">
        <v>142819552</v>
      </c>
      <c r="H324">
        <v>0</v>
      </c>
      <c r="I324">
        <v>0</v>
      </c>
      <c r="J324">
        <v>0</v>
      </c>
      <c r="K324">
        <v>215.251</v>
      </c>
      <c r="L324" t="s">
        <v>19</v>
      </c>
      <c r="M324" s="2">
        <v>30742051387.551998</v>
      </c>
      <c r="N324" s="2" t="str">
        <f>VLOOKUP(Tabla1[[#This Row],[nemo]],'Nemos y clasificaciones'!$A$2:$B$5000,2,FALSE)</f>
        <v>SOCIEDAD QUIMICA Y MINERA DE CHILE S.A.</v>
      </c>
      <c r="O324" s="2" t="str">
        <f>VLOOKUP(Tabla1[[#This Row],[nemo]],'Nemos y clasificaciones'!$A$1:$C$3000,3,FALSE)</f>
        <v>Minería</v>
      </c>
      <c r="P324" s="2"/>
      <c r="Q324" s="2"/>
    </row>
    <row r="325" spans="1:19" x14ac:dyDescent="0.25">
      <c r="A325" t="s">
        <v>9964</v>
      </c>
      <c r="B325" s="1">
        <v>42738</v>
      </c>
      <c r="C325" s="1">
        <v>42744</v>
      </c>
      <c r="D325" t="s">
        <v>14</v>
      </c>
      <c r="E325" t="s">
        <v>1960</v>
      </c>
      <c r="F325">
        <v>0</v>
      </c>
      <c r="G325">
        <v>17536167720</v>
      </c>
      <c r="H325">
        <v>0</v>
      </c>
      <c r="I325">
        <v>0</v>
      </c>
      <c r="J325">
        <v>0</v>
      </c>
      <c r="K325">
        <v>1.7470000000000001</v>
      </c>
      <c r="L325" t="s">
        <v>16</v>
      </c>
      <c r="M325" s="2">
        <v>30635685006.84</v>
      </c>
      <c r="N325" s="2" t="str">
        <f>VLOOKUP(Tabla1[[#This Row],[nemo]],'Nemos y clasificaciones'!$A$2:$B$5000,2,FALSE)</f>
        <v>COLBUN S.A.</v>
      </c>
      <c r="O325" s="2" t="str">
        <f>VLOOKUP(Tabla1[[#This Row],[nemo]],'Nemos y clasificaciones'!$A$1:$C$3000,3,FALSE)</f>
        <v>Eléctrico</v>
      </c>
      <c r="P325" s="2"/>
      <c r="Q325" s="2"/>
    </row>
    <row r="326" spans="1:19" x14ac:dyDescent="0.25">
      <c r="A326" t="s">
        <v>8237</v>
      </c>
      <c r="B326" s="1">
        <v>43224</v>
      </c>
      <c r="C326" s="1">
        <v>43230</v>
      </c>
      <c r="D326" t="s">
        <v>14</v>
      </c>
      <c r="E326" t="s">
        <v>256</v>
      </c>
      <c r="F326">
        <v>0</v>
      </c>
      <c r="G326">
        <v>120376972</v>
      </c>
      <c r="H326">
        <v>0</v>
      </c>
      <c r="I326">
        <v>0</v>
      </c>
      <c r="J326">
        <v>0</v>
      </c>
      <c r="K326">
        <v>253.197</v>
      </c>
      <c r="L326" t="s">
        <v>19</v>
      </c>
      <c r="M326" s="2">
        <v>30479088179.484001</v>
      </c>
      <c r="N326" s="2" t="str">
        <f>VLOOKUP(Tabla1[[#This Row],[nemo]],'Nemos y clasificaciones'!$A$2:$B$5000,2,FALSE)</f>
        <v>SOCIEDAD QUIMICA Y MINERA DE CHILE S.A.</v>
      </c>
      <c r="O326" s="2" t="str">
        <f>VLOOKUP(Tabla1[[#This Row],[nemo]],'Nemos y clasificaciones'!$A$1:$C$3000,3,FALSE)</f>
        <v>Minería</v>
      </c>
      <c r="P326" s="2"/>
      <c r="Q326" s="2"/>
    </row>
    <row r="327" spans="1:19" x14ac:dyDescent="0.25">
      <c r="A327" t="s">
        <v>11795</v>
      </c>
      <c r="B327" s="1">
        <v>42117</v>
      </c>
      <c r="C327" s="1">
        <v>42123</v>
      </c>
      <c r="D327" t="s">
        <v>14</v>
      </c>
      <c r="E327" t="s">
        <v>2095</v>
      </c>
      <c r="F327">
        <v>0</v>
      </c>
      <c r="G327">
        <v>188446126794</v>
      </c>
      <c r="H327">
        <v>0</v>
      </c>
      <c r="I327">
        <v>0</v>
      </c>
      <c r="J327">
        <v>0</v>
      </c>
      <c r="K327">
        <v>1.752</v>
      </c>
      <c r="L327" t="s">
        <v>16</v>
      </c>
      <c r="M327" s="2">
        <v>330157614143.08801</v>
      </c>
      <c r="N327" s="2" t="str">
        <f>VLOOKUP(Tabla1[[#This Row],[nemo]],'Nemos y clasificaciones'!$A$2:$B$5000,2,FALSE)</f>
        <v>BANCO SANTANDER-CHILE</v>
      </c>
      <c r="O327" s="2" t="str">
        <f>VLOOKUP(Tabla1[[#This Row],[nemo]],'Nemos y clasificaciones'!$A$1:$C$3000,3,FALSE)</f>
        <v>Servicios financieros</v>
      </c>
      <c r="P327" s="2"/>
      <c r="Q327" s="2"/>
      <c r="R327" t="s">
        <v>12069</v>
      </c>
      <c r="S327">
        <f>COUNTIFS($M$2:$M$12616,"&gt;=100000000",$M$2:$M$12616,"&lt;1000000000")</f>
        <v>1480</v>
      </c>
    </row>
    <row r="328" spans="1:19" x14ac:dyDescent="0.25">
      <c r="A328" t="s">
        <v>2063</v>
      </c>
      <c r="B328" s="1">
        <v>44314</v>
      </c>
      <c r="C328" s="1">
        <v>44321</v>
      </c>
      <c r="D328" t="s">
        <v>14</v>
      </c>
      <c r="E328" t="s">
        <v>2064</v>
      </c>
      <c r="F328">
        <v>0</v>
      </c>
      <c r="G328">
        <v>2863129447</v>
      </c>
      <c r="H328">
        <v>0</v>
      </c>
      <c r="I328">
        <v>0</v>
      </c>
      <c r="J328">
        <v>0</v>
      </c>
      <c r="K328">
        <v>10.608000000000001</v>
      </c>
      <c r="L328" t="s">
        <v>54</v>
      </c>
      <c r="M328" s="2">
        <v>30372077173.776001</v>
      </c>
      <c r="N328" s="2" t="str">
        <f>VLOOKUP(Tabla1[[#This Row],[nemo]],'Nemos y clasificaciones'!$A$2:$B$5000,2,FALSE)</f>
        <v>CENCOSUD S.A.</v>
      </c>
      <c r="O328" s="2" t="str">
        <f>VLOOKUP(Tabla1[[#This Row],[nemo]],'Nemos y clasificaciones'!$A$1:$C$3000,3,FALSE)</f>
        <v>Consumo</v>
      </c>
      <c r="P328" s="2"/>
      <c r="Q328" s="2"/>
    </row>
    <row r="329" spans="1:19" x14ac:dyDescent="0.25">
      <c r="A329" t="s">
        <v>7228</v>
      </c>
      <c r="B329" s="1">
        <v>43439</v>
      </c>
      <c r="C329" s="1">
        <v>43446</v>
      </c>
      <c r="D329" t="s">
        <v>14</v>
      </c>
      <c r="E329" t="s">
        <v>257</v>
      </c>
      <c r="F329">
        <v>0</v>
      </c>
      <c r="G329">
        <v>142819552</v>
      </c>
      <c r="H329">
        <v>0</v>
      </c>
      <c r="I329">
        <v>0</v>
      </c>
      <c r="J329">
        <v>0</v>
      </c>
      <c r="K329">
        <v>212.38300000000001</v>
      </c>
      <c r="L329" t="s">
        <v>19</v>
      </c>
      <c r="M329" s="2">
        <v>30332444912.416</v>
      </c>
      <c r="N329" s="2" t="str">
        <f>VLOOKUP(Tabla1[[#This Row],[nemo]],'Nemos y clasificaciones'!$A$2:$B$5000,2,FALSE)</f>
        <v>SOCIEDAD QUIMICA Y MINERA DE CHILE S.A.</v>
      </c>
      <c r="O329" s="2" t="str">
        <f>VLOOKUP(Tabla1[[#This Row],[nemo]],'Nemos y clasificaciones'!$A$1:$C$3000,3,FALSE)</f>
        <v>Minería</v>
      </c>
      <c r="P329" s="2"/>
      <c r="Q329" s="2"/>
    </row>
    <row r="330" spans="1:19" x14ac:dyDescent="0.25">
      <c r="A330" t="s">
        <v>2094</v>
      </c>
      <c r="B330" s="1">
        <v>44310</v>
      </c>
      <c r="C330" s="1">
        <v>44316</v>
      </c>
      <c r="D330" t="s">
        <v>14</v>
      </c>
      <c r="E330" t="s">
        <v>2095</v>
      </c>
      <c r="F330">
        <v>0</v>
      </c>
      <c r="G330">
        <v>188446126794</v>
      </c>
      <c r="H330">
        <v>0</v>
      </c>
      <c r="I330">
        <v>0</v>
      </c>
      <c r="J330">
        <v>0</v>
      </c>
      <c r="K330">
        <v>1.6479999999999999</v>
      </c>
      <c r="L330" t="s">
        <v>16</v>
      </c>
      <c r="M330" s="2">
        <v>310559216956.51202</v>
      </c>
      <c r="N330" s="2" t="str">
        <f>VLOOKUP(Tabla1[[#This Row],[nemo]],'Nemos y clasificaciones'!$A$2:$B$5000,2,FALSE)</f>
        <v>BANCO SANTANDER-CHILE</v>
      </c>
      <c r="O330" s="2" t="str">
        <f>VLOOKUP(Tabla1[[#This Row],[nemo]],'Nemos y clasificaciones'!$A$1:$C$3000,3,FALSE)</f>
        <v>Servicios financieros</v>
      </c>
      <c r="P330" s="2"/>
      <c r="Q330" s="2"/>
      <c r="R330" t="s">
        <v>12079</v>
      </c>
      <c r="S330">
        <f>COUNTIFS($M$2:$M$12616,"&gt;=1000000000000",$M$2:$M$12616,"&lt;10000000000000")</f>
        <v>1</v>
      </c>
    </row>
    <row r="331" spans="1:19" x14ac:dyDescent="0.25">
      <c r="A331" t="s">
        <v>3128</v>
      </c>
      <c r="B331" s="1">
        <v>44156</v>
      </c>
      <c r="C331" s="1">
        <v>44162</v>
      </c>
      <c r="D331" t="s">
        <v>14</v>
      </c>
      <c r="E331" t="s">
        <v>2095</v>
      </c>
      <c r="F331">
        <v>0</v>
      </c>
      <c r="G331">
        <v>188446126794</v>
      </c>
      <c r="H331">
        <v>0</v>
      </c>
      <c r="I331">
        <v>0</v>
      </c>
      <c r="J331">
        <v>0</v>
      </c>
      <c r="K331">
        <v>0.879</v>
      </c>
      <c r="L331" t="s">
        <v>23</v>
      </c>
      <c r="M331" s="2">
        <v>165644145451.92599</v>
      </c>
      <c r="N331" s="2" t="str">
        <f>VLOOKUP(Tabla1[[#This Row],[nemo]],'Nemos y clasificaciones'!$A$2:$B$5000,2,FALSE)</f>
        <v>BANCO SANTANDER-CHILE</v>
      </c>
      <c r="O331" s="2" t="str">
        <f>VLOOKUP(Tabla1[[#This Row],[nemo]],'Nemos y clasificaciones'!$A$1:$C$3000,3,FALSE)</f>
        <v>Servicios financieros</v>
      </c>
      <c r="P331" s="2"/>
      <c r="Q331" s="2"/>
    </row>
    <row r="332" spans="1:19" x14ac:dyDescent="0.25">
      <c r="A332" t="s">
        <v>4515</v>
      </c>
      <c r="B332" s="1">
        <v>43948</v>
      </c>
      <c r="C332" s="1">
        <v>43955</v>
      </c>
      <c r="D332" t="s">
        <v>14</v>
      </c>
      <c r="E332" t="s">
        <v>2095</v>
      </c>
      <c r="F332">
        <v>0</v>
      </c>
      <c r="G332">
        <v>188446126794</v>
      </c>
      <c r="H332">
        <v>0</v>
      </c>
      <c r="I332">
        <v>0</v>
      </c>
      <c r="J332">
        <v>0</v>
      </c>
      <c r="K332">
        <v>0.879</v>
      </c>
      <c r="L332" t="s">
        <v>23</v>
      </c>
      <c r="M332" s="2">
        <v>165644145451.92599</v>
      </c>
      <c r="N332" s="2" t="str">
        <f>VLOOKUP(Tabla1[[#This Row],[nemo]],'Nemos y clasificaciones'!$A$2:$B$5000,2,FALSE)</f>
        <v>BANCO SANTANDER-CHILE</v>
      </c>
      <c r="O332" s="2" t="str">
        <f>VLOOKUP(Tabla1[[#This Row],[nemo]],'Nemos y clasificaciones'!$A$1:$C$3000,3,FALSE)</f>
        <v>Servicios financieros</v>
      </c>
      <c r="P332" s="2"/>
      <c r="Q332" s="2"/>
    </row>
    <row r="333" spans="1:19" x14ac:dyDescent="0.25">
      <c r="A333" t="s">
        <v>8270</v>
      </c>
      <c r="B333" s="1">
        <v>43222</v>
      </c>
      <c r="C333" s="1">
        <v>43228</v>
      </c>
      <c r="D333" t="s">
        <v>14</v>
      </c>
      <c r="E333" t="s">
        <v>1908</v>
      </c>
      <c r="F333">
        <v>0</v>
      </c>
      <c r="G333">
        <v>612625641</v>
      </c>
      <c r="H333">
        <v>0</v>
      </c>
      <c r="I333">
        <v>0</v>
      </c>
      <c r="J333">
        <v>0</v>
      </c>
      <c r="K333">
        <v>49.241</v>
      </c>
      <c r="L333" t="s">
        <v>54</v>
      </c>
      <c r="M333" s="2">
        <v>30166299188.480999</v>
      </c>
      <c r="N333" s="2" t="str">
        <f>VLOOKUP(Tabla1[[#This Row],[nemo]],'Nemos y clasificaciones'!$A$2:$B$5000,2,FALSE)</f>
        <v>EMPRESA ELECTRICA PEHUENCHE S.A.</v>
      </c>
      <c r="O333" s="2" t="str">
        <f>VLOOKUP(Tabla1[[#This Row],[nemo]],'Nemos y clasificaciones'!$A$1:$C$3000,3,FALSE)</f>
        <v>Eléctrico</v>
      </c>
      <c r="P333" s="2"/>
      <c r="Q333" s="2"/>
    </row>
    <row r="334" spans="1:19" x14ac:dyDescent="0.25">
      <c r="A334" t="s">
        <v>10652</v>
      </c>
      <c r="B334" s="1">
        <v>42496</v>
      </c>
      <c r="C334" s="1">
        <v>42502</v>
      </c>
      <c r="D334" t="s">
        <v>14</v>
      </c>
      <c r="E334" t="s">
        <v>1874</v>
      </c>
      <c r="F334">
        <v>0</v>
      </c>
      <c r="G334">
        <v>12837423057</v>
      </c>
      <c r="H334">
        <v>0</v>
      </c>
      <c r="I334">
        <v>0</v>
      </c>
      <c r="J334">
        <v>0</v>
      </c>
      <c r="K334">
        <v>2.3490000000000002</v>
      </c>
      <c r="L334" t="s">
        <v>16</v>
      </c>
      <c r="M334" s="2">
        <v>30155106760.893002</v>
      </c>
      <c r="N334" s="2" t="str">
        <f>VLOOKUP(Tabla1[[#This Row],[nemo]],'Nemos y clasificaciones'!$A$2:$B$5000,2,FALSE)</f>
        <v>ADMINISTRADORA  DE FONDOS DE PENSIONES CUPRUM S.A.</v>
      </c>
      <c r="O334" s="2" t="str">
        <f>VLOOKUP(Tabla1[[#This Row],[nemo]],'Nemos y clasificaciones'!$A$1:$C$3000,3,FALSE)</f>
        <v>Servicios financieros</v>
      </c>
      <c r="P334" s="2"/>
      <c r="Q334" s="2"/>
    </row>
    <row r="335" spans="1:19" x14ac:dyDescent="0.25">
      <c r="A335" t="s">
        <v>11125</v>
      </c>
      <c r="B335" s="1">
        <v>42341</v>
      </c>
      <c r="C335" s="1">
        <v>42348</v>
      </c>
      <c r="D335" t="s">
        <v>14</v>
      </c>
      <c r="E335" t="s">
        <v>1874</v>
      </c>
      <c r="F335">
        <v>0</v>
      </c>
      <c r="G335">
        <v>12837423057</v>
      </c>
      <c r="H335">
        <v>0</v>
      </c>
      <c r="I335">
        <v>0</v>
      </c>
      <c r="J335">
        <v>0</v>
      </c>
      <c r="K335">
        <v>2.3490000000000002</v>
      </c>
      <c r="L335" t="s">
        <v>16</v>
      </c>
      <c r="M335" s="2">
        <v>30155106760.893002</v>
      </c>
      <c r="N335" s="2" t="str">
        <f>VLOOKUP(Tabla1[[#This Row],[nemo]],'Nemos y clasificaciones'!$A$2:$B$5000,2,FALSE)</f>
        <v>ADMINISTRADORA  DE FONDOS DE PENSIONES CUPRUM S.A.</v>
      </c>
      <c r="O335" s="2" t="str">
        <f>VLOOKUP(Tabla1[[#This Row],[nemo]],'Nemos y clasificaciones'!$A$1:$C$3000,3,FALSE)</f>
        <v>Servicios financieros</v>
      </c>
      <c r="P335" s="2"/>
      <c r="Q335" s="2"/>
    </row>
    <row r="336" spans="1:19" x14ac:dyDescent="0.25">
      <c r="A336" t="s">
        <v>3022</v>
      </c>
      <c r="B336" s="1">
        <v>44177</v>
      </c>
      <c r="C336" s="1">
        <v>44183</v>
      </c>
      <c r="D336" t="s">
        <v>14</v>
      </c>
      <c r="E336" t="s">
        <v>1769</v>
      </c>
      <c r="F336">
        <v>0</v>
      </c>
      <c r="G336">
        <v>1000000000</v>
      </c>
      <c r="H336">
        <v>0</v>
      </c>
      <c r="I336">
        <v>0</v>
      </c>
      <c r="J336">
        <v>0</v>
      </c>
      <c r="K336">
        <v>30</v>
      </c>
      <c r="L336" t="s">
        <v>54</v>
      </c>
      <c r="M336" s="2">
        <v>30000000000</v>
      </c>
      <c r="N336" s="2" t="str">
        <f>VLOOKUP(Tabla1[[#This Row],[nemo]],'Nemos y clasificaciones'!$A$2:$B$5000,2,FALSE)</f>
        <v>INVERSIONES AGUAS METROPOLITANAS S.A.</v>
      </c>
      <c r="O336" s="2" t="str">
        <f>VLOOKUP(Tabla1[[#This Row],[nemo]],'Nemos y clasificaciones'!$A$1:$C$3000,3,FALSE)</f>
        <v>Servicios sanitarios y gas</v>
      </c>
      <c r="P336" s="2"/>
      <c r="Q336" s="2"/>
    </row>
    <row r="337" spans="1:17" x14ac:dyDescent="0.25">
      <c r="A337" t="s">
        <v>92</v>
      </c>
      <c r="B337" s="1">
        <v>44454</v>
      </c>
      <c r="C337" s="1">
        <v>44462</v>
      </c>
      <c r="D337" t="s">
        <v>14</v>
      </c>
      <c r="E337" t="s">
        <v>93</v>
      </c>
      <c r="F337">
        <v>0</v>
      </c>
      <c r="G337">
        <v>258469000</v>
      </c>
      <c r="H337">
        <v>0</v>
      </c>
      <c r="I337">
        <v>0</v>
      </c>
      <c r="J337">
        <v>0</v>
      </c>
      <c r="K337">
        <v>116</v>
      </c>
      <c r="L337" t="s">
        <v>19</v>
      </c>
      <c r="M337" s="2">
        <v>29982404000</v>
      </c>
      <c r="N337" s="2" t="str">
        <f>VLOOKUP(Tabla1[[#This Row],[nemo]],'Nemos y clasificaciones'!$A$2:$B$5000,2,FALSE)</f>
        <v>FORUS S.A.</v>
      </c>
      <c r="O337" s="2" t="str">
        <f>VLOOKUP(Tabla1[[#This Row],[nemo]],'Nemos y clasificaciones'!$A$1:$C$3000,3,FALSE)</f>
        <v>Consumo</v>
      </c>
      <c r="P337" s="2"/>
      <c r="Q337" s="2"/>
    </row>
    <row r="338" spans="1:17" x14ac:dyDescent="0.25">
      <c r="A338" t="s">
        <v>9732</v>
      </c>
      <c r="B338" s="1">
        <v>42847</v>
      </c>
      <c r="C338" s="1">
        <v>42853</v>
      </c>
      <c r="D338" t="s">
        <v>14</v>
      </c>
      <c r="E338" t="s">
        <v>2255</v>
      </c>
      <c r="F338">
        <v>0</v>
      </c>
      <c r="G338">
        <v>1995317064</v>
      </c>
      <c r="H338">
        <v>0</v>
      </c>
      <c r="I338">
        <v>0</v>
      </c>
      <c r="J338">
        <v>0</v>
      </c>
      <c r="K338">
        <v>15</v>
      </c>
      <c r="L338" t="s">
        <v>54</v>
      </c>
      <c r="M338" s="2">
        <v>29929755960</v>
      </c>
      <c r="N338" s="2" t="str">
        <f>VLOOKUP(Tabla1[[#This Row],[nemo]],'Nemos y clasificaciones'!$A$2:$B$5000,2,FALSE)</f>
        <v>COMPAÑIA GENERAL DE ELECTRICIDAD S.A.</v>
      </c>
      <c r="O338" s="2" t="str">
        <f>VLOOKUP(Tabla1[[#This Row],[nemo]],'Nemos y clasificaciones'!$A$1:$C$3000,3,FALSE)</f>
        <v>Eléctrico</v>
      </c>
      <c r="P338" s="2"/>
      <c r="Q338" s="2"/>
    </row>
    <row r="339" spans="1:17" x14ac:dyDescent="0.25">
      <c r="A339" t="s">
        <v>3292</v>
      </c>
      <c r="B339" s="1">
        <v>44126</v>
      </c>
      <c r="C339" s="1">
        <v>44132</v>
      </c>
      <c r="D339" t="s">
        <v>14</v>
      </c>
      <c r="E339" t="s">
        <v>1908</v>
      </c>
      <c r="F339">
        <v>0</v>
      </c>
      <c r="G339">
        <v>612625641</v>
      </c>
      <c r="H339">
        <v>0</v>
      </c>
      <c r="I339">
        <v>0</v>
      </c>
      <c r="J339">
        <v>0</v>
      </c>
      <c r="K339">
        <v>48.82</v>
      </c>
      <c r="L339" t="s">
        <v>54</v>
      </c>
      <c r="M339" s="2">
        <v>29908383793.619999</v>
      </c>
      <c r="N339" s="2" t="str">
        <f>VLOOKUP(Tabla1[[#This Row],[nemo]],'Nemos y clasificaciones'!$A$2:$B$5000,2,FALSE)</f>
        <v>EMPRESA ELECTRICA PEHUENCHE S.A.</v>
      </c>
      <c r="O339" s="2" t="str">
        <f>VLOOKUP(Tabla1[[#This Row],[nemo]],'Nemos y clasificaciones'!$A$1:$C$3000,3,FALSE)</f>
        <v>Eléctrico</v>
      </c>
      <c r="P339" s="2"/>
      <c r="Q339" s="2"/>
    </row>
    <row r="340" spans="1:17" x14ac:dyDescent="0.25">
      <c r="A340" t="s">
        <v>6816</v>
      </c>
      <c r="B340" s="1">
        <v>43535</v>
      </c>
      <c r="C340" s="1">
        <v>43544</v>
      </c>
      <c r="D340" t="s">
        <v>21</v>
      </c>
      <c r="E340" t="s">
        <v>5358</v>
      </c>
      <c r="F340">
        <v>0</v>
      </c>
      <c r="G340">
        <v>6667</v>
      </c>
      <c r="H340">
        <v>0</v>
      </c>
      <c r="I340">
        <v>0</v>
      </c>
      <c r="J340">
        <v>0</v>
      </c>
      <c r="K340">
        <v>1.85</v>
      </c>
      <c r="L340" t="s">
        <v>16</v>
      </c>
      <c r="M340" s="3">
        <v>12333.95</v>
      </c>
      <c r="N340" s="2" t="str">
        <f>VLOOKUP(Tabla1[[#This Row],[nemo]],'Nemos y clasificaciones'!$A$2:$B$5000,2,FALSE)</f>
        <v>PEABODY ENERGY CORP</v>
      </c>
      <c r="O340" s="3" t="str">
        <f>VLOOKUP(Tabla1[[#This Row],[nemo]],'Nemos y clasificaciones'!$A$1:$C$3000,3,FALSE)</f>
        <v>Energía</v>
      </c>
      <c r="P340" s="3"/>
      <c r="Q340" s="3"/>
    </row>
    <row r="341" spans="1:17" x14ac:dyDescent="0.25">
      <c r="A341" t="s">
        <v>1905</v>
      </c>
      <c r="B341" s="1">
        <v>44324</v>
      </c>
      <c r="C341" s="1">
        <v>44330</v>
      </c>
      <c r="D341" t="s">
        <v>14</v>
      </c>
      <c r="E341" t="s">
        <v>1906</v>
      </c>
      <c r="F341">
        <v>0</v>
      </c>
      <c r="G341">
        <v>456376483</v>
      </c>
      <c r="H341">
        <v>0</v>
      </c>
      <c r="I341">
        <v>0</v>
      </c>
      <c r="J341">
        <v>0</v>
      </c>
      <c r="K341">
        <v>65.218000000000004</v>
      </c>
      <c r="L341" t="s">
        <v>54</v>
      </c>
      <c r="M341" s="2">
        <v>29763961468.293999</v>
      </c>
      <c r="N341" s="2" t="str">
        <f>VLOOKUP(Tabla1[[#This Row],[nemo]],'Nemos y clasificaciones'!$A$2:$B$5000,2,FALSE)</f>
        <v>ANTARCHILE S.A.</v>
      </c>
      <c r="O341" s="2" t="str">
        <f>VLOOKUP(Tabla1[[#This Row],[nemo]],'Nemos y clasificaciones'!$A$1:$C$3000,3,FALSE)</f>
        <v>Forestal</v>
      </c>
      <c r="P341" s="2"/>
      <c r="Q341" s="2"/>
    </row>
    <row r="342" spans="1:17" x14ac:dyDescent="0.25">
      <c r="A342" t="s">
        <v>5357</v>
      </c>
      <c r="B342" s="1">
        <v>43767</v>
      </c>
      <c r="C342" s="1">
        <v>43798</v>
      </c>
      <c r="D342" t="s">
        <v>21</v>
      </c>
      <c r="E342" t="s">
        <v>5358</v>
      </c>
      <c r="F342">
        <v>0</v>
      </c>
      <c r="G342">
        <v>6667</v>
      </c>
      <c r="H342">
        <v>0</v>
      </c>
      <c r="I342">
        <v>0</v>
      </c>
      <c r="J342">
        <v>0</v>
      </c>
      <c r="K342">
        <v>0.14499999999999999</v>
      </c>
      <c r="L342" t="s">
        <v>23</v>
      </c>
      <c r="M342" s="3">
        <v>966.71500000000003</v>
      </c>
      <c r="N342" s="2" t="str">
        <f>VLOOKUP(Tabla1[[#This Row],[nemo]],'Nemos y clasificaciones'!$A$2:$B$5000,2,FALSE)</f>
        <v>PEABODY ENERGY CORP</v>
      </c>
      <c r="O342" s="3" t="str">
        <f>VLOOKUP(Tabla1[[#This Row],[nemo]],'Nemos y clasificaciones'!$A$1:$C$3000,3,FALSE)</f>
        <v>Energía</v>
      </c>
      <c r="P342" s="3"/>
      <c r="Q342" s="3"/>
    </row>
    <row r="343" spans="1:17" x14ac:dyDescent="0.25">
      <c r="A343" t="s">
        <v>1896</v>
      </c>
      <c r="B343" s="1">
        <v>44324</v>
      </c>
      <c r="C343" s="1">
        <v>44330</v>
      </c>
      <c r="D343" t="s">
        <v>14</v>
      </c>
      <c r="E343" t="s">
        <v>1895</v>
      </c>
      <c r="F343">
        <v>0</v>
      </c>
      <c r="G343">
        <v>125000000</v>
      </c>
      <c r="H343">
        <v>0</v>
      </c>
      <c r="I343">
        <v>0</v>
      </c>
      <c r="J343">
        <v>0</v>
      </c>
      <c r="K343">
        <v>236.52199999999999</v>
      </c>
      <c r="L343" t="s">
        <v>19</v>
      </c>
      <c r="M343" s="2">
        <v>29565250000</v>
      </c>
      <c r="N343" s="2" t="str">
        <f>VLOOKUP(Tabla1[[#This Row],[nemo]],'Nemos y clasificaciones'!$A$2:$B$5000,2,FALSE)</f>
        <v>FORESTAL CONSTRUCTORA Y COMERCIAL DEL PACIFICO SUR S.A.</v>
      </c>
      <c r="O343" s="2" t="str">
        <f>VLOOKUP(Tabla1[[#This Row],[nemo]],'Nemos y clasificaciones'!$A$1:$C$3000,3,FALSE)</f>
        <v>Forestal</v>
      </c>
      <c r="P343" s="2"/>
      <c r="Q343" s="2"/>
    </row>
    <row r="344" spans="1:17" x14ac:dyDescent="0.25">
      <c r="A344" t="s">
        <v>5357</v>
      </c>
      <c r="B344" s="1">
        <v>43697</v>
      </c>
      <c r="C344" s="1">
        <v>43719</v>
      </c>
      <c r="D344" t="s">
        <v>21</v>
      </c>
      <c r="E344" t="s">
        <v>5358</v>
      </c>
      <c r="F344">
        <v>0</v>
      </c>
      <c r="G344">
        <v>6667</v>
      </c>
      <c r="H344">
        <v>0</v>
      </c>
      <c r="I344">
        <v>0</v>
      </c>
      <c r="J344">
        <v>0</v>
      </c>
      <c r="K344">
        <v>0.14499999999999999</v>
      </c>
      <c r="L344" t="s">
        <v>23</v>
      </c>
      <c r="M344" s="3">
        <v>966.71500000000003</v>
      </c>
      <c r="N344" s="2" t="str">
        <f>VLOOKUP(Tabla1[[#This Row],[nemo]],'Nemos y clasificaciones'!$A$2:$B$5000,2,FALSE)</f>
        <v>PEABODY ENERGY CORP</v>
      </c>
      <c r="O344" s="3" t="str">
        <f>VLOOKUP(Tabla1[[#This Row],[nemo]],'Nemos y clasificaciones'!$A$1:$C$3000,3,FALSE)</f>
        <v>Energía</v>
      </c>
      <c r="P344" s="3"/>
      <c r="Q344" s="3"/>
    </row>
    <row r="345" spans="1:17" x14ac:dyDescent="0.25">
      <c r="A345" t="s">
        <v>4754</v>
      </c>
      <c r="B345" s="1">
        <v>43605</v>
      </c>
      <c r="C345" s="1">
        <v>43628</v>
      </c>
      <c r="D345" t="s">
        <v>21</v>
      </c>
      <c r="E345" t="s">
        <v>5358</v>
      </c>
      <c r="F345">
        <v>0</v>
      </c>
      <c r="G345">
        <v>6667</v>
      </c>
      <c r="H345">
        <v>0</v>
      </c>
      <c r="I345">
        <v>0</v>
      </c>
      <c r="J345">
        <v>0</v>
      </c>
      <c r="K345">
        <v>0.14000000000000001</v>
      </c>
      <c r="L345" t="s">
        <v>23</v>
      </c>
      <c r="M345" s="3">
        <v>933.38</v>
      </c>
      <c r="N345" s="2" t="str">
        <f>VLOOKUP(Tabla1[[#This Row],[nemo]],'Nemos y clasificaciones'!$A$2:$B$5000,2,FALSE)</f>
        <v>PEABODY ENERGY CORP</v>
      </c>
      <c r="O345" s="3" t="str">
        <f>VLOOKUP(Tabla1[[#This Row],[nemo]],'Nemos y clasificaciones'!$A$1:$C$3000,3,FALSE)</f>
        <v>Energía</v>
      </c>
      <c r="P345" s="3"/>
      <c r="Q345" s="3"/>
    </row>
    <row r="346" spans="1:17" x14ac:dyDescent="0.25">
      <c r="A346" t="s">
        <v>10939</v>
      </c>
      <c r="B346" s="1">
        <v>42385</v>
      </c>
      <c r="C346" s="1">
        <v>42391</v>
      </c>
      <c r="D346" t="s">
        <v>14</v>
      </c>
      <c r="E346" t="s">
        <v>1908</v>
      </c>
      <c r="F346">
        <v>0</v>
      </c>
      <c r="G346">
        <v>612625641</v>
      </c>
      <c r="H346">
        <v>0</v>
      </c>
      <c r="I346">
        <v>0</v>
      </c>
      <c r="J346">
        <v>0</v>
      </c>
      <c r="K346">
        <v>47.84</v>
      </c>
      <c r="L346" t="s">
        <v>54</v>
      </c>
      <c r="M346" s="2">
        <v>29308010665.439999</v>
      </c>
      <c r="N346" s="2" t="str">
        <f>VLOOKUP(Tabla1[[#This Row],[nemo]],'Nemos y clasificaciones'!$A$2:$B$5000,2,FALSE)</f>
        <v>EMPRESA ELECTRICA PEHUENCHE S.A.</v>
      </c>
      <c r="O346" s="2" t="str">
        <f>VLOOKUP(Tabla1[[#This Row],[nemo]],'Nemos y clasificaciones'!$A$1:$C$3000,3,FALSE)</f>
        <v>Eléctrico</v>
      </c>
      <c r="P346" s="2"/>
      <c r="Q346" s="2"/>
    </row>
    <row r="347" spans="1:17" x14ac:dyDescent="0.25">
      <c r="A347" t="s">
        <v>5689</v>
      </c>
      <c r="B347" s="1">
        <v>43515</v>
      </c>
      <c r="C347" s="1">
        <v>43530</v>
      </c>
      <c r="D347" t="s">
        <v>21</v>
      </c>
      <c r="E347" t="s">
        <v>5358</v>
      </c>
      <c r="F347">
        <v>0</v>
      </c>
      <c r="G347">
        <v>6667</v>
      </c>
      <c r="H347">
        <v>0</v>
      </c>
      <c r="I347">
        <v>0</v>
      </c>
      <c r="J347">
        <v>0</v>
      </c>
      <c r="K347">
        <v>0.13</v>
      </c>
      <c r="L347" t="s">
        <v>23</v>
      </c>
      <c r="M347" s="3">
        <v>866.71</v>
      </c>
      <c r="N347" s="2" t="str">
        <f>VLOOKUP(Tabla1[[#This Row],[nemo]],'Nemos y clasificaciones'!$A$2:$B$5000,2,FALSE)</f>
        <v>PEABODY ENERGY CORP</v>
      </c>
      <c r="O347" s="3" t="str">
        <f>VLOOKUP(Tabla1[[#This Row],[nemo]],'Nemos y clasificaciones'!$A$1:$C$3000,3,FALSE)</f>
        <v>Energía</v>
      </c>
      <c r="P347" s="3"/>
      <c r="Q347" s="3"/>
    </row>
    <row r="348" spans="1:17" x14ac:dyDescent="0.25">
      <c r="A348" t="s">
        <v>5689</v>
      </c>
      <c r="B348" s="1">
        <v>43403</v>
      </c>
      <c r="C348" s="1">
        <v>43425</v>
      </c>
      <c r="D348" t="s">
        <v>21</v>
      </c>
      <c r="E348" t="s">
        <v>5358</v>
      </c>
      <c r="F348">
        <v>0</v>
      </c>
      <c r="G348">
        <v>6667</v>
      </c>
      <c r="H348">
        <v>0</v>
      </c>
      <c r="I348">
        <v>0</v>
      </c>
      <c r="J348">
        <v>0</v>
      </c>
      <c r="K348">
        <v>0.13</v>
      </c>
      <c r="L348" t="s">
        <v>23</v>
      </c>
      <c r="M348" s="3">
        <v>866.71</v>
      </c>
      <c r="N348" s="2" t="str">
        <f>VLOOKUP(Tabla1[[#This Row],[nemo]],'Nemos y clasificaciones'!$A$2:$B$5000,2,FALSE)</f>
        <v>PEABODY ENERGY CORP</v>
      </c>
      <c r="O348" s="3" t="str">
        <f>VLOOKUP(Tabla1[[#This Row],[nemo]],'Nemos y clasificaciones'!$A$1:$C$3000,3,FALSE)</f>
        <v>Energía</v>
      </c>
      <c r="P348" s="3"/>
      <c r="Q348" s="3"/>
    </row>
    <row r="349" spans="1:17" x14ac:dyDescent="0.25">
      <c r="A349" t="s">
        <v>875</v>
      </c>
      <c r="B349" s="1">
        <v>43313</v>
      </c>
      <c r="C349" s="1">
        <v>43335</v>
      </c>
      <c r="D349" t="s">
        <v>21</v>
      </c>
      <c r="E349" t="s">
        <v>5358</v>
      </c>
      <c r="F349">
        <v>0</v>
      </c>
      <c r="G349">
        <v>6667</v>
      </c>
      <c r="H349">
        <v>0</v>
      </c>
      <c r="I349">
        <v>0</v>
      </c>
      <c r="J349">
        <v>0</v>
      </c>
      <c r="K349">
        <v>0.125</v>
      </c>
      <c r="L349" t="s">
        <v>23</v>
      </c>
      <c r="M349" s="3">
        <v>833.375</v>
      </c>
      <c r="N349" s="2" t="str">
        <f>VLOOKUP(Tabla1[[#This Row],[nemo]],'Nemos y clasificaciones'!$A$2:$B$5000,2,FALSE)</f>
        <v>PEABODY ENERGY CORP</v>
      </c>
      <c r="O349" s="3" t="str">
        <f>VLOOKUP(Tabla1[[#This Row],[nemo]],'Nemos y clasificaciones'!$A$1:$C$3000,3,FALSE)</f>
        <v>Energía</v>
      </c>
      <c r="P349" s="3"/>
      <c r="Q349" s="3"/>
    </row>
    <row r="350" spans="1:17" x14ac:dyDescent="0.25">
      <c r="A350" t="s">
        <v>9090</v>
      </c>
      <c r="B350" s="1">
        <v>42986</v>
      </c>
      <c r="C350" s="1">
        <v>42992</v>
      </c>
      <c r="D350" t="s">
        <v>14</v>
      </c>
      <c r="E350" t="s">
        <v>256</v>
      </c>
      <c r="F350">
        <v>0</v>
      </c>
      <c r="G350">
        <v>120376972</v>
      </c>
      <c r="H350">
        <v>0</v>
      </c>
      <c r="I350">
        <v>0</v>
      </c>
      <c r="J350">
        <v>0</v>
      </c>
      <c r="K350">
        <v>241.49100000000001</v>
      </c>
      <c r="L350" t="s">
        <v>19</v>
      </c>
      <c r="M350" s="2">
        <v>29069955345.251999</v>
      </c>
      <c r="N350" s="2" t="str">
        <f>VLOOKUP(Tabla1[[#This Row],[nemo]],'Nemos y clasificaciones'!$A$2:$B$5000,2,FALSE)</f>
        <v>SOCIEDAD QUIMICA Y MINERA DE CHILE S.A.</v>
      </c>
      <c r="O350" s="2" t="str">
        <f>VLOOKUP(Tabla1[[#This Row],[nemo]],'Nemos y clasificaciones'!$A$1:$C$3000,3,FALSE)</f>
        <v>Minería</v>
      </c>
      <c r="P350" s="2"/>
      <c r="Q350" s="2"/>
    </row>
    <row r="351" spans="1:17" x14ac:dyDescent="0.25">
      <c r="A351" t="s">
        <v>8002</v>
      </c>
      <c r="B351" s="1">
        <v>43238</v>
      </c>
      <c r="C351" s="1">
        <v>43255</v>
      </c>
      <c r="D351" t="s">
        <v>21</v>
      </c>
      <c r="E351" t="s">
        <v>5358</v>
      </c>
      <c r="F351">
        <v>0</v>
      </c>
      <c r="G351">
        <v>6667</v>
      </c>
      <c r="H351">
        <v>0</v>
      </c>
      <c r="I351">
        <v>0</v>
      </c>
      <c r="J351">
        <v>0</v>
      </c>
      <c r="K351">
        <v>0.115</v>
      </c>
      <c r="L351" t="s">
        <v>23</v>
      </c>
      <c r="M351" s="3">
        <v>766.70500000000004</v>
      </c>
      <c r="N351" s="2" t="str">
        <f>VLOOKUP(Tabla1[[#This Row],[nemo]],'Nemos y clasificaciones'!$A$2:$B$5000,2,FALSE)</f>
        <v>PEABODY ENERGY CORP</v>
      </c>
      <c r="O351" s="3" t="str">
        <f>VLOOKUP(Tabla1[[#This Row],[nemo]],'Nemos y clasificaciones'!$A$1:$C$3000,3,FALSE)</f>
        <v>Energía</v>
      </c>
      <c r="P351" s="3"/>
      <c r="Q351" s="3"/>
    </row>
    <row r="352" spans="1:17" x14ac:dyDescent="0.25">
      <c r="A352" t="s">
        <v>6356</v>
      </c>
      <c r="B352" s="1">
        <v>43596</v>
      </c>
      <c r="C352" s="1">
        <v>43602</v>
      </c>
      <c r="D352" t="s">
        <v>14</v>
      </c>
      <c r="E352" t="s">
        <v>1874</v>
      </c>
      <c r="F352">
        <v>0</v>
      </c>
      <c r="G352">
        <v>12837423057</v>
      </c>
      <c r="H352">
        <v>0</v>
      </c>
      <c r="I352">
        <v>0</v>
      </c>
      <c r="J352">
        <v>0</v>
      </c>
      <c r="K352">
        <v>2.2440000000000002</v>
      </c>
      <c r="L352" t="s">
        <v>16</v>
      </c>
      <c r="M352" s="2">
        <v>28807177339.908001</v>
      </c>
      <c r="N352" s="2" t="str">
        <f>VLOOKUP(Tabla1[[#This Row],[nemo]],'Nemos y clasificaciones'!$A$2:$B$5000,2,FALSE)</f>
        <v>ADMINISTRADORA  DE FONDOS DE PENSIONES CUPRUM S.A.</v>
      </c>
      <c r="O352" s="2" t="str">
        <f>VLOOKUP(Tabla1[[#This Row],[nemo]],'Nemos y clasificaciones'!$A$1:$C$3000,3,FALSE)</f>
        <v>Servicios financieros</v>
      </c>
      <c r="P352" s="2"/>
      <c r="Q352" s="2"/>
    </row>
    <row r="353" spans="1:17" x14ac:dyDescent="0.25">
      <c r="A353" t="s">
        <v>181</v>
      </c>
      <c r="B353" s="1">
        <v>44446</v>
      </c>
      <c r="C353" s="1">
        <v>44452</v>
      </c>
      <c r="D353" t="s">
        <v>14</v>
      </c>
      <c r="E353" t="s">
        <v>182</v>
      </c>
      <c r="F353">
        <v>0</v>
      </c>
      <c r="G353">
        <v>1600065708</v>
      </c>
      <c r="H353">
        <v>0</v>
      </c>
      <c r="I353">
        <v>0</v>
      </c>
      <c r="J353">
        <v>0</v>
      </c>
      <c r="K353">
        <v>18</v>
      </c>
      <c r="L353" t="s">
        <v>54</v>
      </c>
      <c r="M353" s="2">
        <v>28801182744</v>
      </c>
      <c r="N353" s="2" t="str">
        <f>VLOOKUP(Tabla1[[#This Row],[nemo]],'Nemos y clasificaciones'!$A$2:$B$5000,2,FALSE)</f>
        <v>BANVIDA S.A.</v>
      </c>
      <c r="O353" s="2" t="str">
        <f>VLOOKUP(Tabla1[[#This Row],[nemo]],'Nemos y clasificaciones'!$A$1:$C$3000,3,FALSE)</f>
        <v>Servicios de salud</v>
      </c>
      <c r="P353" s="2"/>
      <c r="Q353" s="2"/>
    </row>
    <row r="354" spans="1:17" x14ac:dyDescent="0.25">
      <c r="A354" t="s">
        <v>4376</v>
      </c>
      <c r="B354" s="1">
        <v>43960</v>
      </c>
      <c r="C354" s="1">
        <v>43966</v>
      </c>
      <c r="D354" t="s">
        <v>14</v>
      </c>
      <c r="E354" t="s">
        <v>1658</v>
      </c>
      <c r="F354">
        <v>0</v>
      </c>
      <c r="G354">
        <v>8375482509</v>
      </c>
      <c r="H354">
        <v>0</v>
      </c>
      <c r="I354">
        <v>0</v>
      </c>
      <c r="J354">
        <v>0</v>
      </c>
      <c r="K354">
        <v>3.4089999999999998</v>
      </c>
      <c r="L354" t="s">
        <v>16</v>
      </c>
      <c r="M354" s="2">
        <v>28552019873.181</v>
      </c>
      <c r="N354" s="2" t="str">
        <f>VLOOKUP(Tabla1[[#This Row],[nemo]],'Nemos y clasificaciones'!$A$2:$B$5000,2,FALSE)</f>
        <v>AES Gener SA (AESANDES)</v>
      </c>
      <c r="O354" s="2" t="str">
        <f>VLOOKUP(Tabla1[[#This Row],[nemo]],'Nemos y clasificaciones'!$A$1:$C$3000,3,FALSE)</f>
        <v>Eléctrico</v>
      </c>
      <c r="P354" s="2"/>
      <c r="Q354" s="2"/>
    </row>
    <row r="355" spans="1:17" x14ac:dyDescent="0.25">
      <c r="A355" t="s">
        <v>10285</v>
      </c>
      <c r="B355" s="1">
        <v>42605</v>
      </c>
      <c r="C355" s="1">
        <v>42611</v>
      </c>
      <c r="D355" t="s">
        <v>14</v>
      </c>
      <c r="E355" t="s">
        <v>1658</v>
      </c>
      <c r="F355">
        <v>0</v>
      </c>
      <c r="G355">
        <v>8400318891</v>
      </c>
      <c r="H355">
        <v>0</v>
      </c>
      <c r="I355">
        <v>0</v>
      </c>
      <c r="J355">
        <v>0</v>
      </c>
      <c r="K355">
        <v>3.387</v>
      </c>
      <c r="L355" t="s">
        <v>16</v>
      </c>
      <c r="M355" s="2">
        <v>28451880083.817001</v>
      </c>
      <c r="N355" s="2" t="str">
        <f>VLOOKUP(Tabla1[[#This Row],[nemo]],'Nemos y clasificaciones'!$A$2:$B$5000,2,FALSE)</f>
        <v>AES Gener SA (AESANDES)</v>
      </c>
      <c r="O355" s="2" t="str">
        <f>VLOOKUP(Tabla1[[#This Row],[nemo]],'Nemos y clasificaciones'!$A$1:$C$3000,3,FALSE)</f>
        <v>Eléctrico</v>
      </c>
      <c r="P355" s="2"/>
      <c r="Q355" s="2"/>
    </row>
    <row r="356" spans="1:17" x14ac:dyDescent="0.25">
      <c r="A356" t="s">
        <v>10613</v>
      </c>
      <c r="B356" s="1">
        <v>42501</v>
      </c>
      <c r="C356" s="1">
        <v>42507</v>
      </c>
      <c r="D356" t="s">
        <v>14</v>
      </c>
      <c r="E356" t="s">
        <v>2064</v>
      </c>
      <c r="F356">
        <v>0</v>
      </c>
      <c r="G356">
        <v>2842459622</v>
      </c>
      <c r="H356">
        <v>0</v>
      </c>
      <c r="I356">
        <v>0</v>
      </c>
      <c r="J356">
        <v>0</v>
      </c>
      <c r="K356">
        <v>10</v>
      </c>
      <c r="L356" t="s">
        <v>16</v>
      </c>
      <c r="M356" s="2">
        <v>28424596220</v>
      </c>
      <c r="N356" s="2" t="str">
        <f>VLOOKUP(Tabla1[[#This Row],[nemo]],'Nemos y clasificaciones'!$A$2:$B$5000,2,FALSE)</f>
        <v>CENCOSUD S.A.</v>
      </c>
      <c r="O356" s="2" t="str">
        <f>VLOOKUP(Tabla1[[#This Row],[nemo]],'Nemos y clasificaciones'!$A$1:$C$3000,3,FALSE)</f>
        <v>Consumo</v>
      </c>
      <c r="P356" s="2"/>
      <c r="Q356" s="2"/>
    </row>
    <row r="357" spans="1:17" x14ac:dyDescent="0.25">
      <c r="A357" t="s">
        <v>10966</v>
      </c>
      <c r="B357" s="1">
        <v>42375</v>
      </c>
      <c r="C357" s="1">
        <v>42381</v>
      </c>
      <c r="D357" t="s">
        <v>14</v>
      </c>
      <c r="E357" t="s">
        <v>1960</v>
      </c>
      <c r="F357">
        <v>0</v>
      </c>
      <c r="G357">
        <v>17536167720</v>
      </c>
      <c r="H357">
        <v>0</v>
      </c>
      <c r="I357">
        <v>0</v>
      </c>
      <c r="J357">
        <v>0</v>
      </c>
      <c r="K357">
        <v>1.6160000000000001</v>
      </c>
      <c r="L357" t="s">
        <v>16</v>
      </c>
      <c r="M357" s="2">
        <v>28338447035.52</v>
      </c>
      <c r="N357" s="2" t="str">
        <f>VLOOKUP(Tabla1[[#This Row],[nemo]],'Nemos y clasificaciones'!$A$2:$B$5000,2,FALSE)</f>
        <v>COLBUN S.A.</v>
      </c>
      <c r="O357" s="2" t="str">
        <f>VLOOKUP(Tabla1[[#This Row],[nemo]],'Nemos y clasificaciones'!$A$1:$C$3000,3,FALSE)</f>
        <v>Eléctrico</v>
      </c>
      <c r="P357" s="2"/>
      <c r="Q357" s="2"/>
    </row>
    <row r="358" spans="1:17" x14ac:dyDescent="0.25">
      <c r="A358" t="s">
        <v>8002</v>
      </c>
      <c r="B358" s="1">
        <v>43146</v>
      </c>
      <c r="C358" s="1">
        <v>43164</v>
      </c>
      <c r="D358" t="s">
        <v>21</v>
      </c>
      <c r="E358" t="s">
        <v>5358</v>
      </c>
      <c r="F358">
        <v>0</v>
      </c>
      <c r="G358">
        <v>6667</v>
      </c>
      <c r="H358">
        <v>0</v>
      </c>
      <c r="I358">
        <v>0</v>
      </c>
      <c r="J358">
        <v>0</v>
      </c>
      <c r="K358">
        <v>0.115</v>
      </c>
      <c r="L358" t="s">
        <v>23</v>
      </c>
      <c r="M358" s="3">
        <v>766.70500000000004</v>
      </c>
      <c r="N358" s="2" t="str">
        <f>VLOOKUP(Tabla1[[#This Row],[nemo]],'Nemos y clasificaciones'!$A$2:$B$5000,2,FALSE)</f>
        <v>PEABODY ENERGY CORP</v>
      </c>
      <c r="O358" s="3" t="str">
        <f>VLOOKUP(Tabla1[[#This Row],[nemo]],'Nemos y clasificaciones'!$A$1:$C$3000,3,FALSE)</f>
        <v>Energía</v>
      </c>
      <c r="P358" s="3"/>
      <c r="Q358" s="3"/>
    </row>
    <row r="359" spans="1:17" x14ac:dyDescent="0.25">
      <c r="A359" t="s">
        <v>6444</v>
      </c>
      <c r="B359" s="1">
        <v>43592</v>
      </c>
      <c r="C359" s="1">
        <v>43598</v>
      </c>
      <c r="D359" t="s">
        <v>14</v>
      </c>
      <c r="E359" t="s">
        <v>2064</v>
      </c>
      <c r="F359">
        <v>0</v>
      </c>
      <c r="G359">
        <v>2863129447</v>
      </c>
      <c r="H359">
        <v>0</v>
      </c>
      <c r="I359">
        <v>0</v>
      </c>
      <c r="J359">
        <v>0</v>
      </c>
      <c r="K359">
        <v>9.8379999999999992</v>
      </c>
      <c r="L359" t="s">
        <v>16</v>
      </c>
      <c r="M359" s="2">
        <v>28167467499.585999</v>
      </c>
      <c r="N359" s="2" t="str">
        <f>VLOOKUP(Tabla1[[#This Row],[nemo]],'Nemos y clasificaciones'!$A$2:$B$5000,2,FALSE)</f>
        <v>CENCOSUD S.A.</v>
      </c>
      <c r="O359" s="2" t="str">
        <f>VLOOKUP(Tabla1[[#This Row],[nemo]],'Nemos y clasificaciones'!$A$1:$C$3000,3,FALSE)</f>
        <v>Consumo</v>
      </c>
      <c r="P359" s="2"/>
      <c r="Q359" s="2"/>
    </row>
    <row r="360" spans="1:17" x14ac:dyDescent="0.25">
      <c r="A360" t="s">
        <v>11501</v>
      </c>
      <c r="B360" s="1">
        <v>42139</v>
      </c>
      <c r="C360" s="1">
        <v>42164</v>
      </c>
      <c r="D360" t="s">
        <v>21</v>
      </c>
      <c r="E360" t="s">
        <v>5358</v>
      </c>
      <c r="F360">
        <v>0</v>
      </c>
      <c r="G360">
        <v>100000</v>
      </c>
      <c r="H360">
        <v>0</v>
      </c>
      <c r="I360">
        <v>0</v>
      </c>
      <c r="J360">
        <v>0</v>
      </c>
      <c r="K360">
        <v>3.0000000000000001E-3</v>
      </c>
      <c r="L360" t="s">
        <v>23</v>
      </c>
      <c r="M360" s="3">
        <v>300</v>
      </c>
      <c r="N360" s="2" t="str">
        <f>VLOOKUP(Tabla1[[#This Row],[nemo]],'Nemos y clasificaciones'!$A$2:$B$5000,2,FALSE)</f>
        <v>PEABODY ENERGY CORP</v>
      </c>
      <c r="O360" s="3" t="str">
        <f>VLOOKUP(Tabla1[[#This Row],[nemo]],'Nemos y clasificaciones'!$A$1:$C$3000,3,FALSE)</f>
        <v>Energía</v>
      </c>
      <c r="P360" s="3"/>
      <c r="Q360" s="3"/>
    </row>
    <row r="361" spans="1:17" x14ac:dyDescent="0.25">
      <c r="A361" t="s">
        <v>8236</v>
      </c>
      <c r="B361" s="1">
        <v>43224</v>
      </c>
      <c r="C361" s="1">
        <v>43230</v>
      </c>
      <c r="D361" t="s">
        <v>14</v>
      </c>
      <c r="E361" t="s">
        <v>256</v>
      </c>
      <c r="F361">
        <v>0</v>
      </c>
      <c r="G361">
        <v>120376972</v>
      </c>
      <c r="H361">
        <v>0</v>
      </c>
      <c r="I361">
        <v>0</v>
      </c>
      <c r="J361">
        <v>0</v>
      </c>
      <c r="K361">
        <v>229.22399999999999</v>
      </c>
      <c r="L361" t="s">
        <v>19</v>
      </c>
      <c r="M361" s="2">
        <v>27593291029.728001</v>
      </c>
      <c r="N361" s="2" t="str">
        <f>VLOOKUP(Tabla1[[#This Row],[nemo]],'Nemos y clasificaciones'!$A$2:$B$5000,2,FALSE)</f>
        <v>SOCIEDAD QUIMICA Y MINERA DE CHILE S.A.</v>
      </c>
      <c r="O361" s="2" t="str">
        <f>VLOOKUP(Tabla1[[#This Row],[nemo]],'Nemos y clasificaciones'!$A$1:$C$3000,3,FALSE)</f>
        <v>Minería</v>
      </c>
      <c r="P361" s="2"/>
      <c r="Q361" s="2"/>
    </row>
    <row r="362" spans="1:17" x14ac:dyDescent="0.25">
      <c r="A362" t="s">
        <v>4632</v>
      </c>
      <c r="B362" s="1">
        <v>43935</v>
      </c>
      <c r="C362" s="1">
        <v>43941</v>
      </c>
      <c r="D362" t="s">
        <v>14</v>
      </c>
      <c r="E362" t="s">
        <v>18</v>
      </c>
      <c r="F362">
        <v>0</v>
      </c>
      <c r="G362">
        <v>3695000000</v>
      </c>
      <c r="H362">
        <v>0</v>
      </c>
      <c r="I362">
        <v>0</v>
      </c>
      <c r="J362">
        <v>0</v>
      </c>
      <c r="K362">
        <v>7.45</v>
      </c>
      <c r="L362" t="s">
        <v>16</v>
      </c>
      <c r="M362" s="2">
        <v>27527750000</v>
      </c>
      <c r="N362" s="2" t="str">
        <f>VLOOKUP(Tabla1[[#This Row],[nemo]],'Nemos y clasificaciones'!$A$2:$B$5000,2,FALSE)</f>
        <v>SECURITIZADORA SECURITY S.A.</v>
      </c>
      <c r="O362" s="2" t="str">
        <f>VLOOKUP(Tabla1[[#This Row],[nemo]],'Nemos y clasificaciones'!$A$1:$C$3000,3,FALSE)</f>
        <v>Servicios financieros</v>
      </c>
      <c r="P362" s="2"/>
      <c r="Q362" s="2"/>
    </row>
    <row r="363" spans="1:17" x14ac:dyDescent="0.25">
      <c r="A363" t="s">
        <v>6468</v>
      </c>
      <c r="B363" s="1">
        <v>43589</v>
      </c>
      <c r="C363" s="1">
        <v>43595</v>
      </c>
      <c r="D363" t="s">
        <v>14</v>
      </c>
      <c r="E363" t="s">
        <v>18</v>
      </c>
      <c r="F363">
        <v>0</v>
      </c>
      <c r="G363">
        <v>3695000000</v>
      </c>
      <c r="H363">
        <v>0</v>
      </c>
      <c r="I363">
        <v>0</v>
      </c>
      <c r="J363">
        <v>0</v>
      </c>
      <c r="K363">
        <v>7.45</v>
      </c>
      <c r="L363" t="s">
        <v>16</v>
      </c>
      <c r="M363" s="2">
        <v>27527750000</v>
      </c>
      <c r="N363" s="2" t="str">
        <f>VLOOKUP(Tabla1[[#This Row],[nemo]],'Nemos y clasificaciones'!$A$2:$B$5000,2,FALSE)</f>
        <v>SECURITIZADORA SECURITY S.A.</v>
      </c>
      <c r="O363" s="2" t="str">
        <f>VLOOKUP(Tabla1[[#This Row],[nemo]],'Nemos y clasificaciones'!$A$1:$C$3000,3,FALSE)</f>
        <v>Servicios financieros</v>
      </c>
      <c r="P363" s="2"/>
      <c r="Q363" s="2"/>
    </row>
    <row r="364" spans="1:17" x14ac:dyDescent="0.25">
      <c r="A364" t="s">
        <v>11501</v>
      </c>
      <c r="B364" s="1">
        <v>42039</v>
      </c>
      <c r="C364" s="1">
        <v>42061</v>
      </c>
      <c r="D364" t="s">
        <v>21</v>
      </c>
      <c r="E364" t="s">
        <v>5358</v>
      </c>
      <c r="F364">
        <v>0</v>
      </c>
      <c r="G364">
        <v>100000</v>
      </c>
      <c r="H364">
        <v>0</v>
      </c>
      <c r="I364">
        <v>0</v>
      </c>
      <c r="J364">
        <v>0</v>
      </c>
      <c r="K364">
        <v>3.0000000000000001E-3</v>
      </c>
      <c r="L364" t="s">
        <v>23</v>
      </c>
      <c r="M364" s="3">
        <v>300</v>
      </c>
      <c r="N364" s="2" t="str">
        <f>VLOOKUP(Tabla1[[#This Row],[nemo]],'Nemos y clasificaciones'!$A$2:$B$5000,2,FALSE)</f>
        <v>PEABODY ENERGY CORP</v>
      </c>
      <c r="O364" s="3" t="str">
        <f>VLOOKUP(Tabla1[[#This Row],[nemo]],'Nemos y clasificaciones'!$A$1:$C$3000,3,FALSE)</f>
        <v>Energía</v>
      </c>
      <c r="P364" s="3"/>
      <c r="Q364" s="3"/>
    </row>
    <row r="365" spans="1:17" x14ac:dyDescent="0.25">
      <c r="A365" t="s">
        <v>5672</v>
      </c>
      <c r="B365" s="1">
        <v>43714</v>
      </c>
      <c r="C365" s="1">
        <v>43720</v>
      </c>
      <c r="D365" t="s">
        <v>14</v>
      </c>
      <c r="E365" t="s">
        <v>257</v>
      </c>
      <c r="F365">
        <v>0</v>
      </c>
      <c r="G365">
        <v>142819552</v>
      </c>
      <c r="H365">
        <v>0</v>
      </c>
      <c r="I365">
        <v>0</v>
      </c>
      <c r="J365">
        <v>0</v>
      </c>
      <c r="K365">
        <v>192.19</v>
      </c>
      <c r="L365" t="s">
        <v>19</v>
      </c>
      <c r="M365" s="2">
        <v>27448489698.880001</v>
      </c>
      <c r="N365" s="2" t="str">
        <f>VLOOKUP(Tabla1[[#This Row],[nemo]],'Nemos y clasificaciones'!$A$2:$B$5000,2,FALSE)</f>
        <v>SOCIEDAD QUIMICA Y MINERA DE CHILE S.A.</v>
      </c>
      <c r="O365" s="2" t="str">
        <f>VLOOKUP(Tabla1[[#This Row],[nemo]],'Nemos y clasificaciones'!$A$1:$C$3000,3,FALSE)</f>
        <v>Minería</v>
      </c>
      <c r="P365" s="2"/>
      <c r="Q365" s="2"/>
    </row>
    <row r="366" spans="1:17" x14ac:dyDescent="0.25">
      <c r="A366" t="s">
        <v>6948</v>
      </c>
      <c r="B366" s="1">
        <v>43482</v>
      </c>
      <c r="C366" s="1">
        <v>43488</v>
      </c>
      <c r="D366" t="s">
        <v>14</v>
      </c>
      <c r="E366" t="s">
        <v>1908</v>
      </c>
      <c r="F366">
        <v>0</v>
      </c>
      <c r="G366">
        <v>612625641</v>
      </c>
      <c r="H366">
        <v>0</v>
      </c>
      <c r="I366">
        <v>0</v>
      </c>
      <c r="J366">
        <v>0</v>
      </c>
      <c r="K366">
        <v>44.6</v>
      </c>
      <c r="L366" t="s">
        <v>54</v>
      </c>
      <c r="M366" s="2">
        <v>27323103588.599998</v>
      </c>
      <c r="N366" s="2" t="str">
        <f>VLOOKUP(Tabla1[[#This Row],[nemo]],'Nemos y clasificaciones'!$A$2:$B$5000,2,FALSE)</f>
        <v>EMPRESA ELECTRICA PEHUENCHE S.A.</v>
      </c>
      <c r="O366" s="2" t="str">
        <f>VLOOKUP(Tabla1[[#This Row],[nemo]],'Nemos y clasificaciones'!$A$1:$C$3000,3,FALSE)</f>
        <v>Eléctrico</v>
      </c>
      <c r="P366" s="2"/>
      <c r="Q366" s="2"/>
    </row>
    <row r="367" spans="1:17" x14ac:dyDescent="0.25">
      <c r="A367" t="s">
        <v>11812</v>
      </c>
      <c r="B367" s="1">
        <v>42115</v>
      </c>
      <c r="C367" s="1">
        <v>42121</v>
      </c>
      <c r="D367" t="s">
        <v>14</v>
      </c>
      <c r="E367" t="s">
        <v>10623</v>
      </c>
      <c r="F367">
        <v>0</v>
      </c>
      <c r="G367">
        <v>637650000</v>
      </c>
      <c r="H367">
        <v>0</v>
      </c>
      <c r="I367">
        <v>0</v>
      </c>
      <c r="J367">
        <v>0</v>
      </c>
      <c r="K367">
        <v>6.3529999999999998</v>
      </c>
      <c r="L367" t="s">
        <v>16</v>
      </c>
      <c r="M367" s="2">
        <v>4050990450</v>
      </c>
      <c r="N367" s="2" t="str">
        <f>VLOOKUP(Tabla1[[#This Row],[nemo]],'Nemos y clasificaciones'!$A$2:$B$5000,2,FALSE)</f>
        <v>BUPA CHILE S.A.</v>
      </c>
      <c r="O367" s="2" t="str">
        <f>VLOOKUP(Tabla1[[#This Row],[nemo]],'Nemos y clasificaciones'!$A$1:$C$3000,3,FALSE)</f>
        <v>Servicios de salud</v>
      </c>
      <c r="P367" s="2"/>
      <c r="Q367" s="2"/>
    </row>
    <row r="368" spans="1:17" x14ac:dyDescent="0.25">
      <c r="A368" t="s">
        <v>8364</v>
      </c>
      <c r="B368" s="1">
        <v>43210</v>
      </c>
      <c r="C368" s="1">
        <v>43216</v>
      </c>
      <c r="D368" t="s">
        <v>14</v>
      </c>
      <c r="E368" t="s">
        <v>457</v>
      </c>
      <c r="F368">
        <v>0</v>
      </c>
      <c r="G368">
        <v>149448112</v>
      </c>
      <c r="H368">
        <v>0</v>
      </c>
      <c r="I368">
        <v>0</v>
      </c>
      <c r="J368">
        <v>0</v>
      </c>
      <c r="K368">
        <v>182.6</v>
      </c>
      <c r="L368" t="s">
        <v>19</v>
      </c>
      <c r="M368" s="2">
        <v>27289225251.200001</v>
      </c>
      <c r="N368" s="2" t="str">
        <f>VLOOKUP(Tabla1[[#This Row],[nemo]],'Nemos y clasificaciones'!$A$2:$B$5000,2,FALSE)</f>
        <v>CAP S.A.</v>
      </c>
      <c r="O368" s="2" t="str">
        <f>VLOOKUP(Tabla1[[#This Row],[nemo]],'Nemos y clasificaciones'!$A$1:$C$3000,3,FALSE)</f>
        <v>Minería</v>
      </c>
      <c r="P368" s="2"/>
      <c r="Q368" s="2"/>
    </row>
    <row r="369" spans="1:17" x14ac:dyDescent="0.25">
      <c r="A369" t="s">
        <v>11717</v>
      </c>
      <c r="B369" s="1">
        <v>42129</v>
      </c>
      <c r="C369" s="1">
        <v>42135</v>
      </c>
      <c r="D369" t="s">
        <v>14</v>
      </c>
      <c r="E369" t="s">
        <v>4282</v>
      </c>
      <c r="F369">
        <v>0</v>
      </c>
      <c r="G369">
        <v>134909523</v>
      </c>
      <c r="H369">
        <v>0</v>
      </c>
      <c r="I369">
        <v>0</v>
      </c>
      <c r="J369">
        <v>0</v>
      </c>
      <c r="K369">
        <v>202.23400000000001</v>
      </c>
      <c r="L369" t="s">
        <v>19</v>
      </c>
      <c r="M369" s="2">
        <v>27283292474.382</v>
      </c>
      <c r="N369" s="2" t="str">
        <f>VLOOKUP(Tabla1[[#This Row],[nemo]],'Nemos y clasificaciones'!$A$2:$B$5000,2,FALSE)</f>
        <v>SIPSA SOCIEDAD ANONIMA</v>
      </c>
      <c r="O369" s="2" t="str">
        <f>VLOOKUP(Tabla1[[#This Row],[nemo]],'Nemos y clasificaciones'!$A$1:$C$3000,3,FALSE)</f>
        <v>Transportes y servicios marítimos</v>
      </c>
      <c r="P369" s="2"/>
      <c r="Q369" s="2"/>
    </row>
    <row r="370" spans="1:17" x14ac:dyDescent="0.25">
      <c r="A370" t="s">
        <v>11813</v>
      </c>
      <c r="B370" s="1">
        <v>42115</v>
      </c>
      <c r="C370" s="1">
        <v>42121</v>
      </c>
      <c r="D370" t="s">
        <v>14</v>
      </c>
      <c r="E370" t="s">
        <v>10623</v>
      </c>
      <c r="F370">
        <v>0</v>
      </c>
      <c r="G370">
        <v>637650000</v>
      </c>
      <c r="H370">
        <v>0</v>
      </c>
      <c r="I370">
        <v>0</v>
      </c>
      <c r="J370">
        <v>0</v>
      </c>
      <c r="K370">
        <v>2.1469999999999998</v>
      </c>
      <c r="L370" t="s">
        <v>16</v>
      </c>
      <c r="M370" s="2">
        <v>1369034550</v>
      </c>
      <c r="N370" s="2" t="str">
        <f>VLOOKUP(Tabla1[[#This Row],[nemo]],'Nemos y clasificaciones'!$A$2:$B$5000,2,FALSE)</f>
        <v>BUPA CHILE S.A.</v>
      </c>
      <c r="O370" s="2" t="str">
        <f>VLOOKUP(Tabla1[[#This Row],[nemo]],'Nemos y clasificaciones'!$A$1:$C$3000,3,FALSE)</f>
        <v>Servicios de salud</v>
      </c>
      <c r="P370" s="2"/>
      <c r="Q370" s="2"/>
    </row>
    <row r="371" spans="1:17" x14ac:dyDescent="0.25">
      <c r="A371" t="s">
        <v>5311</v>
      </c>
      <c r="B371" s="1">
        <v>43805</v>
      </c>
      <c r="C371" s="1">
        <v>43811</v>
      </c>
      <c r="D371" t="s">
        <v>14</v>
      </c>
      <c r="E371" t="s">
        <v>257</v>
      </c>
      <c r="F371">
        <v>0</v>
      </c>
      <c r="G371">
        <v>142819552</v>
      </c>
      <c r="H371">
        <v>0</v>
      </c>
      <c r="I371">
        <v>0</v>
      </c>
      <c r="J371">
        <v>0</v>
      </c>
      <c r="K371">
        <v>190.39</v>
      </c>
      <c r="L371" t="s">
        <v>19</v>
      </c>
      <c r="M371" s="2">
        <v>27191414505.279999</v>
      </c>
      <c r="N371" s="2" t="str">
        <f>VLOOKUP(Tabla1[[#This Row],[nemo]],'Nemos y clasificaciones'!$A$2:$B$5000,2,FALSE)</f>
        <v>SOCIEDAD QUIMICA Y MINERA DE CHILE S.A.</v>
      </c>
      <c r="O371" s="2" t="str">
        <f>VLOOKUP(Tabla1[[#This Row],[nemo]],'Nemos y clasificaciones'!$A$1:$C$3000,3,FALSE)</f>
        <v>Minería</v>
      </c>
      <c r="P371" s="2"/>
      <c r="Q371" s="2"/>
    </row>
    <row r="372" spans="1:17" x14ac:dyDescent="0.25">
      <c r="A372" t="s">
        <v>11124</v>
      </c>
      <c r="B372" s="1">
        <v>42341</v>
      </c>
      <c r="C372" s="1">
        <v>42348</v>
      </c>
      <c r="D372" t="s">
        <v>14</v>
      </c>
      <c r="E372" t="s">
        <v>256</v>
      </c>
      <c r="F372">
        <v>0</v>
      </c>
      <c r="G372">
        <v>120376972</v>
      </c>
      <c r="H372">
        <v>0</v>
      </c>
      <c r="I372">
        <v>0</v>
      </c>
      <c r="J372">
        <v>0</v>
      </c>
      <c r="K372">
        <v>224.512</v>
      </c>
      <c r="L372" t="s">
        <v>19</v>
      </c>
      <c r="M372" s="2">
        <v>27026074737.664001</v>
      </c>
      <c r="N372" s="2" t="str">
        <f>VLOOKUP(Tabla1[[#This Row],[nemo]],'Nemos y clasificaciones'!$A$2:$B$5000,2,FALSE)</f>
        <v>SOCIEDAD QUIMICA Y MINERA DE CHILE S.A.</v>
      </c>
      <c r="O372" s="2" t="str">
        <f>VLOOKUP(Tabla1[[#This Row],[nemo]],'Nemos y clasificaciones'!$A$1:$C$3000,3,FALSE)</f>
        <v>Minería</v>
      </c>
      <c r="P372" s="2"/>
      <c r="Q372" s="2"/>
    </row>
    <row r="373" spans="1:17" x14ac:dyDescent="0.25">
      <c r="A373" t="s">
        <v>10737</v>
      </c>
      <c r="B373" s="1">
        <v>42489</v>
      </c>
      <c r="C373" s="1">
        <v>42495</v>
      </c>
      <c r="D373" t="s">
        <v>14</v>
      </c>
      <c r="E373" t="s">
        <v>1960</v>
      </c>
      <c r="F373">
        <v>0</v>
      </c>
      <c r="G373">
        <v>17536167720</v>
      </c>
      <c r="H373">
        <v>0</v>
      </c>
      <c r="I373">
        <v>0</v>
      </c>
      <c r="J373">
        <v>0</v>
      </c>
      <c r="K373">
        <v>1.5389999999999999</v>
      </c>
      <c r="L373" t="s">
        <v>16</v>
      </c>
      <c r="M373" s="2">
        <v>26988162121.080002</v>
      </c>
      <c r="N373" s="2" t="str">
        <f>VLOOKUP(Tabla1[[#This Row],[nemo]],'Nemos y clasificaciones'!$A$2:$B$5000,2,FALSE)</f>
        <v>COLBUN S.A.</v>
      </c>
      <c r="O373" s="2" t="str">
        <f>VLOOKUP(Tabla1[[#This Row],[nemo]],'Nemos y clasificaciones'!$A$1:$C$3000,3,FALSE)</f>
        <v>Eléctrico</v>
      </c>
      <c r="P373" s="2"/>
      <c r="Q373" s="2"/>
    </row>
    <row r="374" spans="1:17" x14ac:dyDescent="0.25">
      <c r="A374" t="s">
        <v>9741</v>
      </c>
      <c r="B374" s="1">
        <v>42846</v>
      </c>
      <c r="C374" s="1">
        <v>42852</v>
      </c>
      <c r="D374" t="s">
        <v>14</v>
      </c>
      <c r="E374" t="s">
        <v>2117</v>
      </c>
      <c r="F374">
        <v>0</v>
      </c>
      <c r="G374">
        <v>132999304</v>
      </c>
      <c r="H374">
        <v>0</v>
      </c>
      <c r="I374">
        <v>0</v>
      </c>
      <c r="J374">
        <v>0</v>
      </c>
      <c r="K374">
        <v>202.71199999999999</v>
      </c>
      <c r="L374" t="s">
        <v>19</v>
      </c>
      <c r="M374" s="2">
        <v>26960554912.448002</v>
      </c>
      <c r="N374" s="2" t="str">
        <f>VLOOKUP(Tabla1[[#This Row],[nemo]],'Nemos y clasificaciones'!$A$2:$B$5000,2,FALSE)</f>
        <v>MOLIBDENOS Y METALES S. A.</v>
      </c>
      <c r="O374" s="2" t="str">
        <f>VLOOKUP(Tabla1[[#This Row],[nemo]],'Nemos y clasificaciones'!$A$1:$C$3000,3,FALSE)</f>
        <v>Minería</v>
      </c>
      <c r="P374" s="2"/>
      <c r="Q374" s="2"/>
    </row>
    <row r="375" spans="1:17" x14ac:dyDescent="0.25">
      <c r="A375" t="s">
        <v>10622</v>
      </c>
      <c r="B375" s="1">
        <v>42500</v>
      </c>
      <c r="C375" s="1">
        <v>42506</v>
      </c>
      <c r="D375" t="s">
        <v>14</v>
      </c>
      <c r="E375" t="s">
        <v>10623</v>
      </c>
      <c r="F375">
        <v>0</v>
      </c>
      <c r="G375">
        <v>637650000</v>
      </c>
      <c r="H375">
        <v>0</v>
      </c>
      <c r="I375">
        <v>0</v>
      </c>
      <c r="J375">
        <v>0</v>
      </c>
      <c r="K375">
        <v>0.49</v>
      </c>
      <c r="L375" t="s">
        <v>23</v>
      </c>
      <c r="M375" s="2">
        <v>312448500</v>
      </c>
      <c r="N375" s="2" t="str">
        <f>VLOOKUP(Tabla1[[#This Row],[nemo]],'Nemos y clasificaciones'!$A$2:$B$5000,2,FALSE)</f>
        <v>BUPA CHILE S.A.</v>
      </c>
      <c r="O375" s="2" t="str">
        <f>VLOOKUP(Tabla1[[#This Row],[nemo]],'Nemos y clasificaciones'!$A$1:$C$3000,3,FALSE)</f>
        <v>Servicios de salud</v>
      </c>
      <c r="P375" s="2"/>
      <c r="Q375" s="2"/>
    </row>
    <row r="376" spans="1:17" x14ac:dyDescent="0.25">
      <c r="A376" t="s">
        <v>10624</v>
      </c>
      <c r="B376" s="1">
        <v>42500</v>
      </c>
      <c r="C376" s="1">
        <v>42506</v>
      </c>
      <c r="D376" t="s">
        <v>14</v>
      </c>
      <c r="E376" t="s">
        <v>10623</v>
      </c>
      <c r="F376">
        <v>0</v>
      </c>
      <c r="G376">
        <v>637650000</v>
      </c>
      <c r="H376">
        <v>0</v>
      </c>
      <c r="I376">
        <v>0</v>
      </c>
      <c r="J376">
        <v>0</v>
      </c>
      <c r="K376">
        <v>0.16300000000000001</v>
      </c>
      <c r="L376" t="s">
        <v>23</v>
      </c>
      <c r="M376" s="2">
        <v>103936950</v>
      </c>
      <c r="N376" s="2" t="str">
        <f>VLOOKUP(Tabla1[[#This Row],[nemo]],'Nemos y clasificaciones'!$A$2:$B$5000,2,FALSE)</f>
        <v>BUPA CHILE S.A.</v>
      </c>
      <c r="O376" s="2" t="str">
        <f>VLOOKUP(Tabla1[[#This Row],[nemo]],'Nemos y clasificaciones'!$A$1:$C$3000,3,FALSE)</f>
        <v>Servicios de salud</v>
      </c>
      <c r="P376" s="2"/>
      <c r="Q376" s="2"/>
    </row>
    <row r="377" spans="1:17" x14ac:dyDescent="0.25">
      <c r="A377" t="s">
        <v>8399</v>
      </c>
      <c r="B377" s="1">
        <v>43207</v>
      </c>
      <c r="C377" s="1">
        <v>43213</v>
      </c>
      <c r="D377" t="s">
        <v>14</v>
      </c>
      <c r="E377" t="s">
        <v>18</v>
      </c>
      <c r="F377">
        <v>0</v>
      </c>
      <c r="G377">
        <v>3695000000</v>
      </c>
      <c r="H377">
        <v>0</v>
      </c>
      <c r="I377">
        <v>0</v>
      </c>
      <c r="J377">
        <v>0</v>
      </c>
      <c r="K377">
        <v>7.25</v>
      </c>
      <c r="L377" t="s">
        <v>16</v>
      </c>
      <c r="M377" s="2">
        <v>26788750000</v>
      </c>
      <c r="N377" s="2" t="str">
        <f>VLOOKUP(Tabla1[[#This Row],[nemo]],'Nemos y clasificaciones'!$A$2:$B$5000,2,FALSE)</f>
        <v>SECURITIZADORA SECURITY S.A.</v>
      </c>
      <c r="O377" s="2" t="str">
        <f>VLOOKUP(Tabla1[[#This Row],[nemo]],'Nemos y clasificaciones'!$A$1:$C$3000,3,FALSE)</f>
        <v>Servicios financieros</v>
      </c>
      <c r="P377" s="2"/>
      <c r="Q377" s="2"/>
    </row>
    <row r="378" spans="1:17" x14ac:dyDescent="0.25">
      <c r="A378" t="s">
        <v>197</v>
      </c>
      <c r="B378" s="1">
        <v>44407</v>
      </c>
      <c r="C378" s="1">
        <v>44435</v>
      </c>
      <c r="D378" t="s">
        <v>21</v>
      </c>
      <c r="E378" t="s">
        <v>418</v>
      </c>
      <c r="F378">
        <v>0</v>
      </c>
      <c r="G378">
        <v>100000</v>
      </c>
      <c r="H378">
        <v>0</v>
      </c>
      <c r="I378">
        <v>0</v>
      </c>
      <c r="J378">
        <v>0</v>
      </c>
      <c r="K378">
        <v>0.51</v>
      </c>
      <c r="L378" t="s">
        <v>23</v>
      </c>
      <c r="M378" s="3">
        <v>51000</v>
      </c>
      <c r="N378" s="2" t="str">
        <f>VLOOKUP(Tabla1[[#This Row],[nemo]],'Nemos y clasificaciones'!$A$2:$B$5000,2,FALSE)</f>
        <v>CITIGROUP INC</v>
      </c>
      <c r="O378" s="3" t="str">
        <f>VLOOKUP(Tabla1[[#This Row],[nemo]],'Nemos y clasificaciones'!$A$1:$C$3000,3,FALSE)</f>
        <v>Servicios financieros</v>
      </c>
      <c r="P378" s="3"/>
      <c r="Q378" s="3"/>
    </row>
    <row r="379" spans="1:17" x14ac:dyDescent="0.25">
      <c r="A379" t="s">
        <v>9659</v>
      </c>
      <c r="B379" s="1">
        <v>42858</v>
      </c>
      <c r="C379" s="1">
        <v>42864</v>
      </c>
      <c r="D379" t="s">
        <v>14</v>
      </c>
      <c r="E379" t="s">
        <v>1960</v>
      </c>
      <c r="F379">
        <v>0</v>
      </c>
      <c r="G379">
        <v>17536167720</v>
      </c>
      <c r="H379">
        <v>0</v>
      </c>
      <c r="I379">
        <v>0</v>
      </c>
      <c r="J379">
        <v>0</v>
      </c>
      <c r="K379">
        <v>1.5269999999999999</v>
      </c>
      <c r="L379" t="s">
        <v>16</v>
      </c>
      <c r="M379" s="2">
        <v>26777728108.439999</v>
      </c>
      <c r="N379" s="2" t="str">
        <f>VLOOKUP(Tabla1[[#This Row],[nemo]],'Nemos y clasificaciones'!$A$2:$B$5000,2,FALSE)</f>
        <v>COLBUN S.A.</v>
      </c>
      <c r="O379" s="2" t="str">
        <f>VLOOKUP(Tabla1[[#This Row],[nemo]],'Nemos y clasificaciones'!$A$1:$C$3000,3,FALSE)</f>
        <v>Eléctrico</v>
      </c>
      <c r="P379" s="2"/>
      <c r="Q379" s="2"/>
    </row>
    <row r="380" spans="1:17" x14ac:dyDescent="0.25">
      <c r="A380" t="s">
        <v>8271</v>
      </c>
      <c r="B380" s="1">
        <v>43222</v>
      </c>
      <c r="C380" s="1">
        <v>43228</v>
      </c>
      <c r="D380" t="s">
        <v>14</v>
      </c>
      <c r="E380" t="s">
        <v>357</v>
      </c>
      <c r="F380">
        <v>0</v>
      </c>
      <c r="G380">
        <v>871057175</v>
      </c>
      <c r="H380">
        <v>0</v>
      </c>
      <c r="I380">
        <v>0</v>
      </c>
      <c r="J380">
        <v>0</v>
      </c>
      <c r="K380">
        <v>30.55</v>
      </c>
      <c r="L380" t="s">
        <v>54</v>
      </c>
      <c r="M380" s="2">
        <v>26610796696.25</v>
      </c>
      <c r="N380" s="2" t="str">
        <f>VLOOKUP(Tabla1[[#This Row],[nemo]],'Nemos y clasificaciones'!$A$2:$B$5000,2,FALSE)</f>
        <v>SONDA S.A.</v>
      </c>
      <c r="O380" s="2" t="str">
        <f>VLOOKUP(Tabla1[[#This Row],[nemo]],'Nemos y clasificaciones'!$A$1:$C$3000,3,FALSE)</f>
        <v>Telecomunicaciones</v>
      </c>
      <c r="P380" s="2"/>
      <c r="Q380" s="2"/>
    </row>
    <row r="381" spans="1:17" x14ac:dyDescent="0.25">
      <c r="A381" t="s">
        <v>1659</v>
      </c>
      <c r="B381" s="1">
        <v>44316</v>
      </c>
      <c r="C381" s="1">
        <v>44344</v>
      </c>
      <c r="D381" t="s">
        <v>21</v>
      </c>
      <c r="E381" t="s">
        <v>418</v>
      </c>
      <c r="F381">
        <v>0</v>
      </c>
      <c r="G381">
        <v>100000</v>
      </c>
      <c r="H381">
        <v>0</v>
      </c>
      <c r="I381">
        <v>0</v>
      </c>
      <c r="J381">
        <v>0</v>
      </c>
      <c r="K381">
        <v>0.51</v>
      </c>
      <c r="L381" t="s">
        <v>23</v>
      </c>
      <c r="M381" s="3">
        <v>51000</v>
      </c>
      <c r="N381" s="2" t="str">
        <f>VLOOKUP(Tabla1[[#This Row],[nemo]],'Nemos y clasificaciones'!$A$2:$B$5000,2,FALSE)</f>
        <v>CITIGROUP INC</v>
      </c>
      <c r="O381" s="3" t="str">
        <f>VLOOKUP(Tabla1[[#This Row],[nemo]],'Nemos y clasificaciones'!$A$1:$C$3000,3,FALSE)</f>
        <v>Servicios financieros</v>
      </c>
      <c r="P381" s="3"/>
      <c r="Q381" s="3"/>
    </row>
    <row r="382" spans="1:17" x14ac:dyDescent="0.25">
      <c r="A382" t="s">
        <v>1659</v>
      </c>
      <c r="B382" s="1">
        <v>44225</v>
      </c>
      <c r="C382" s="1">
        <v>44253</v>
      </c>
      <c r="D382" t="s">
        <v>21</v>
      </c>
      <c r="E382" t="s">
        <v>418</v>
      </c>
      <c r="F382">
        <v>0</v>
      </c>
      <c r="G382">
        <v>100000</v>
      </c>
      <c r="H382">
        <v>0</v>
      </c>
      <c r="I382">
        <v>0</v>
      </c>
      <c r="J382">
        <v>0</v>
      </c>
      <c r="K382">
        <v>0.51</v>
      </c>
      <c r="L382" t="s">
        <v>23</v>
      </c>
      <c r="M382" s="3">
        <v>51000</v>
      </c>
      <c r="N382" s="2" t="str">
        <f>VLOOKUP(Tabla1[[#This Row],[nemo]],'Nemos y clasificaciones'!$A$2:$B$5000,2,FALSE)</f>
        <v>CITIGROUP INC</v>
      </c>
      <c r="O382" s="3" t="str">
        <f>VLOOKUP(Tabla1[[#This Row],[nemo]],'Nemos y clasificaciones'!$A$1:$C$3000,3,FALSE)</f>
        <v>Servicios financieros</v>
      </c>
      <c r="P382" s="3"/>
      <c r="Q382" s="3"/>
    </row>
    <row r="383" spans="1:17" x14ac:dyDescent="0.25">
      <c r="A383" t="s">
        <v>197</v>
      </c>
      <c r="B383" s="1">
        <v>44134</v>
      </c>
      <c r="C383" s="1">
        <v>44160</v>
      </c>
      <c r="D383" t="s">
        <v>21</v>
      </c>
      <c r="E383" t="s">
        <v>418</v>
      </c>
      <c r="F383">
        <v>0</v>
      </c>
      <c r="G383">
        <v>100000</v>
      </c>
      <c r="H383">
        <v>0</v>
      </c>
      <c r="I383">
        <v>0</v>
      </c>
      <c r="J383">
        <v>0</v>
      </c>
      <c r="K383">
        <v>0.51</v>
      </c>
      <c r="L383" t="s">
        <v>23</v>
      </c>
      <c r="M383" s="3">
        <v>51000</v>
      </c>
      <c r="N383" s="2" t="str">
        <f>VLOOKUP(Tabla1[[#This Row],[nemo]],'Nemos y clasificaciones'!$A$2:$B$5000,2,FALSE)</f>
        <v>CITIGROUP INC</v>
      </c>
      <c r="O383" s="3" t="str">
        <f>VLOOKUP(Tabla1[[#This Row],[nemo]],'Nemos y clasificaciones'!$A$1:$C$3000,3,FALSE)</f>
        <v>Servicios financieros</v>
      </c>
      <c r="P383" s="3"/>
      <c r="Q383" s="3"/>
    </row>
    <row r="384" spans="1:17" x14ac:dyDescent="0.25">
      <c r="A384" t="s">
        <v>197</v>
      </c>
      <c r="B384" s="1">
        <v>44043</v>
      </c>
      <c r="C384" s="1">
        <v>44071</v>
      </c>
      <c r="D384" t="s">
        <v>21</v>
      </c>
      <c r="E384" t="s">
        <v>418</v>
      </c>
      <c r="F384">
        <v>0</v>
      </c>
      <c r="G384">
        <v>100000</v>
      </c>
      <c r="H384">
        <v>0</v>
      </c>
      <c r="I384">
        <v>0</v>
      </c>
      <c r="J384">
        <v>0</v>
      </c>
      <c r="K384">
        <v>0.51</v>
      </c>
      <c r="L384" t="s">
        <v>23</v>
      </c>
      <c r="M384" s="3">
        <v>51000</v>
      </c>
      <c r="N384" s="2" t="str">
        <f>VLOOKUP(Tabla1[[#This Row],[nemo]],'Nemos y clasificaciones'!$A$2:$B$5000,2,FALSE)</f>
        <v>CITIGROUP INC</v>
      </c>
      <c r="O384" s="3" t="str">
        <f>VLOOKUP(Tabla1[[#This Row],[nemo]],'Nemos y clasificaciones'!$A$1:$C$3000,3,FALSE)</f>
        <v>Servicios financieros</v>
      </c>
      <c r="P384" s="3"/>
      <c r="Q384" s="3"/>
    </row>
    <row r="385" spans="1:17" x14ac:dyDescent="0.25">
      <c r="A385" t="s">
        <v>4483</v>
      </c>
      <c r="B385" s="1">
        <v>43951</v>
      </c>
      <c r="C385" s="1">
        <v>43958</v>
      </c>
      <c r="D385" t="s">
        <v>14</v>
      </c>
      <c r="E385" t="s">
        <v>256</v>
      </c>
      <c r="F385">
        <v>0</v>
      </c>
      <c r="G385">
        <v>120376972</v>
      </c>
      <c r="H385">
        <v>0</v>
      </c>
      <c r="I385">
        <v>0</v>
      </c>
      <c r="J385">
        <v>0</v>
      </c>
      <c r="K385">
        <v>217.673</v>
      </c>
      <c r="L385" t="s">
        <v>19</v>
      </c>
      <c r="M385" s="2">
        <v>26202816626.155998</v>
      </c>
      <c r="N385" s="2" t="str">
        <f>VLOOKUP(Tabla1[[#This Row],[nemo]],'Nemos y clasificaciones'!$A$2:$B$5000,2,FALSE)</f>
        <v>SOCIEDAD QUIMICA Y MINERA DE CHILE S.A.</v>
      </c>
      <c r="O385" s="2" t="str">
        <f>VLOOKUP(Tabla1[[#This Row],[nemo]],'Nemos y clasificaciones'!$A$1:$C$3000,3,FALSE)</f>
        <v>Minería</v>
      </c>
      <c r="P385" s="2"/>
      <c r="Q385" s="2"/>
    </row>
    <row r="386" spans="1:17" x14ac:dyDescent="0.25">
      <c r="A386" t="s">
        <v>4226</v>
      </c>
      <c r="B386" s="1">
        <v>43974</v>
      </c>
      <c r="C386" s="1">
        <v>43980</v>
      </c>
      <c r="D386" t="s">
        <v>14</v>
      </c>
      <c r="E386" t="s">
        <v>1692</v>
      </c>
      <c r="F386">
        <v>0</v>
      </c>
      <c r="G386">
        <v>3123767502</v>
      </c>
      <c r="H386">
        <v>0</v>
      </c>
      <c r="I386">
        <v>0</v>
      </c>
      <c r="J386">
        <v>0</v>
      </c>
      <c r="K386">
        <v>8.36</v>
      </c>
      <c r="L386" t="s">
        <v>16</v>
      </c>
      <c r="M386" s="2">
        <v>26114696316.720001</v>
      </c>
      <c r="N386" s="2" t="str">
        <f>VLOOKUP(Tabla1[[#This Row],[nemo]],'Nemos y clasificaciones'!$A$2:$B$5000,2,FALSE)</f>
        <v>AFP Capital</v>
      </c>
      <c r="O386" s="2" t="str">
        <f>VLOOKUP(Tabla1[[#This Row],[nemo]],'Nemos y clasificaciones'!$A$1:$C$3000,3,FALSE)</f>
        <v>Servicios financieros</v>
      </c>
      <c r="P386" s="2"/>
      <c r="Q386" s="2"/>
    </row>
    <row r="387" spans="1:17" x14ac:dyDescent="0.25">
      <c r="A387" t="s">
        <v>197</v>
      </c>
      <c r="B387" s="1">
        <v>43951</v>
      </c>
      <c r="C387" s="1">
        <v>43973</v>
      </c>
      <c r="D387" t="s">
        <v>21</v>
      </c>
      <c r="E387" t="s">
        <v>418</v>
      </c>
      <c r="F387">
        <v>0</v>
      </c>
      <c r="G387">
        <v>100000</v>
      </c>
      <c r="H387">
        <v>0</v>
      </c>
      <c r="I387">
        <v>0</v>
      </c>
      <c r="J387">
        <v>0</v>
      </c>
      <c r="K387">
        <v>0.51</v>
      </c>
      <c r="L387" t="s">
        <v>23</v>
      </c>
      <c r="M387" s="3">
        <v>51000</v>
      </c>
      <c r="N387" s="2" t="str">
        <f>VLOOKUP(Tabla1[[#This Row],[nemo]],'Nemos y clasificaciones'!$A$2:$B$5000,2,FALSE)</f>
        <v>CITIGROUP INC</v>
      </c>
      <c r="O387" s="3" t="str">
        <f>VLOOKUP(Tabla1[[#This Row],[nemo]],'Nemos y clasificaciones'!$A$1:$C$3000,3,FALSE)</f>
        <v>Servicios financieros</v>
      </c>
      <c r="P387" s="3"/>
      <c r="Q387" s="3"/>
    </row>
    <row r="388" spans="1:17" x14ac:dyDescent="0.25">
      <c r="A388" t="s">
        <v>197</v>
      </c>
      <c r="B388" s="1">
        <v>43861</v>
      </c>
      <c r="C388" s="1">
        <v>43889</v>
      </c>
      <c r="D388" t="s">
        <v>21</v>
      </c>
      <c r="E388" t="s">
        <v>418</v>
      </c>
      <c r="F388">
        <v>0</v>
      </c>
      <c r="G388">
        <v>100000</v>
      </c>
      <c r="H388">
        <v>0</v>
      </c>
      <c r="I388">
        <v>0</v>
      </c>
      <c r="J388">
        <v>0</v>
      </c>
      <c r="K388">
        <v>0.51</v>
      </c>
      <c r="L388" t="s">
        <v>23</v>
      </c>
      <c r="M388" s="3">
        <v>51000</v>
      </c>
      <c r="N388" s="2" t="str">
        <f>VLOOKUP(Tabla1[[#This Row],[nemo]],'Nemos y clasificaciones'!$A$2:$B$5000,2,FALSE)</f>
        <v>CITIGROUP INC</v>
      </c>
      <c r="O388" s="3" t="str">
        <f>VLOOKUP(Tabla1[[#This Row],[nemo]],'Nemos y clasificaciones'!$A$1:$C$3000,3,FALSE)</f>
        <v>Servicios financieros</v>
      </c>
      <c r="P388" s="3"/>
      <c r="Q388" s="3"/>
    </row>
    <row r="389" spans="1:17" x14ac:dyDescent="0.25">
      <c r="A389" t="s">
        <v>6154</v>
      </c>
      <c r="B389" s="1">
        <v>43622</v>
      </c>
      <c r="C389" s="1">
        <v>43628</v>
      </c>
      <c r="D389" t="s">
        <v>14</v>
      </c>
      <c r="E389" t="s">
        <v>256</v>
      </c>
      <c r="F389">
        <v>0</v>
      </c>
      <c r="G389">
        <v>120376972</v>
      </c>
      <c r="H389">
        <v>0</v>
      </c>
      <c r="I389">
        <v>0</v>
      </c>
      <c r="J389">
        <v>0</v>
      </c>
      <c r="K389">
        <v>215.251</v>
      </c>
      <c r="L389" t="s">
        <v>19</v>
      </c>
      <c r="M389" s="2">
        <v>25911263599.972</v>
      </c>
      <c r="N389" s="2" t="str">
        <f>VLOOKUP(Tabla1[[#This Row],[nemo]],'Nemos y clasificaciones'!$A$2:$B$5000,2,FALSE)</f>
        <v>SOCIEDAD QUIMICA Y MINERA DE CHILE S.A.</v>
      </c>
      <c r="O389" s="2" t="str">
        <f>VLOOKUP(Tabla1[[#This Row],[nemo]],'Nemos y clasificaciones'!$A$1:$C$3000,3,FALSE)</f>
        <v>Minería</v>
      </c>
      <c r="P389" s="2"/>
      <c r="Q389" s="2"/>
    </row>
    <row r="390" spans="1:17" x14ac:dyDescent="0.25">
      <c r="A390" t="s">
        <v>197</v>
      </c>
      <c r="B390" s="1">
        <v>43770</v>
      </c>
      <c r="C390" s="1">
        <v>43791</v>
      </c>
      <c r="D390" t="s">
        <v>21</v>
      </c>
      <c r="E390" t="s">
        <v>418</v>
      </c>
      <c r="F390">
        <v>0</v>
      </c>
      <c r="G390">
        <v>100000</v>
      </c>
      <c r="H390">
        <v>0</v>
      </c>
      <c r="I390">
        <v>0</v>
      </c>
      <c r="J390">
        <v>0</v>
      </c>
      <c r="K390">
        <v>0.51</v>
      </c>
      <c r="L390" t="s">
        <v>23</v>
      </c>
      <c r="M390" s="3">
        <v>51000</v>
      </c>
      <c r="N390" s="2" t="str">
        <f>VLOOKUP(Tabla1[[#This Row],[nemo]],'Nemos y clasificaciones'!$A$2:$B$5000,2,FALSE)</f>
        <v>CITIGROUP INC</v>
      </c>
      <c r="O390" s="3" t="str">
        <f>VLOOKUP(Tabla1[[#This Row],[nemo]],'Nemos y clasificaciones'!$A$1:$C$3000,3,FALSE)</f>
        <v>Servicios financieros</v>
      </c>
      <c r="P390" s="3"/>
      <c r="Q390" s="3"/>
    </row>
    <row r="391" spans="1:17" x14ac:dyDescent="0.25">
      <c r="A391" t="s">
        <v>12032</v>
      </c>
      <c r="B391" s="1">
        <v>42003</v>
      </c>
      <c r="C391" s="1">
        <v>42010</v>
      </c>
      <c r="D391" t="s">
        <v>14</v>
      </c>
      <c r="E391" t="s">
        <v>1960</v>
      </c>
      <c r="F391">
        <v>0</v>
      </c>
      <c r="G391">
        <v>17536167720</v>
      </c>
      <c r="H391">
        <v>0</v>
      </c>
      <c r="I391">
        <v>0</v>
      </c>
      <c r="J391">
        <v>0</v>
      </c>
      <c r="K391">
        <v>1.464</v>
      </c>
      <c r="L391" t="s">
        <v>16</v>
      </c>
      <c r="M391" s="2">
        <v>25672949542.080002</v>
      </c>
      <c r="N391" s="2" t="str">
        <f>VLOOKUP(Tabla1[[#This Row],[nemo]],'Nemos y clasificaciones'!$A$2:$B$5000,2,FALSE)</f>
        <v>COLBUN S.A.</v>
      </c>
      <c r="O391" s="2" t="str">
        <f>VLOOKUP(Tabla1[[#This Row],[nemo]],'Nemos y clasificaciones'!$A$1:$C$3000,3,FALSE)</f>
        <v>Eléctrico</v>
      </c>
      <c r="P391" s="2"/>
      <c r="Q391" s="2"/>
    </row>
    <row r="392" spans="1:17" x14ac:dyDescent="0.25">
      <c r="A392" t="s">
        <v>6639</v>
      </c>
      <c r="B392" s="1">
        <v>43573</v>
      </c>
      <c r="C392" s="1">
        <v>43581</v>
      </c>
      <c r="D392" t="s">
        <v>14</v>
      </c>
      <c r="E392" t="s">
        <v>457</v>
      </c>
      <c r="F392">
        <v>0</v>
      </c>
      <c r="G392">
        <v>149448112</v>
      </c>
      <c r="H392">
        <v>0</v>
      </c>
      <c r="I392">
        <v>0</v>
      </c>
      <c r="J392">
        <v>0</v>
      </c>
      <c r="K392">
        <v>171.167</v>
      </c>
      <c r="L392" t="s">
        <v>19</v>
      </c>
      <c r="M392" s="2">
        <v>25580584986.703999</v>
      </c>
      <c r="N392" s="2" t="str">
        <f>VLOOKUP(Tabla1[[#This Row],[nemo]],'Nemos y clasificaciones'!$A$2:$B$5000,2,FALSE)</f>
        <v>CAP S.A.</v>
      </c>
      <c r="O392" s="2" t="str">
        <f>VLOOKUP(Tabla1[[#This Row],[nemo]],'Nemos y clasificaciones'!$A$1:$C$3000,3,FALSE)</f>
        <v>Minería</v>
      </c>
      <c r="P392" s="2"/>
      <c r="Q392" s="2"/>
    </row>
    <row r="393" spans="1:17" x14ac:dyDescent="0.25">
      <c r="A393" t="s">
        <v>7228</v>
      </c>
      <c r="B393" s="1">
        <v>43439</v>
      </c>
      <c r="C393" s="1">
        <v>43446</v>
      </c>
      <c r="D393" t="s">
        <v>14</v>
      </c>
      <c r="E393" t="s">
        <v>256</v>
      </c>
      <c r="F393">
        <v>0</v>
      </c>
      <c r="G393">
        <v>120376972</v>
      </c>
      <c r="H393">
        <v>0</v>
      </c>
      <c r="I393">
        <v>0</v>
      </c>
      <c r="J393">
        <v>0</v>
      </c>
      <c r="K393">
        <v>212.38300000000001</v>
      </c>
      <c r="L393" t="s">
        <v>19</v>
      </c>
      <c r="M393" s="2">
        <v>25566022444.276001</v>
      </c>
      <c r="N393" s="2" t="str">
        <f>VLOOKUP(Tabla1[[#This Row],[nemo]],'Nemos y clasificaciones'!$A$2:$B$5000,2,FALSE)</f>
        <v>SOCIEDAD QUIMICA Y MINERA DE CHILE S.A.</v>
      </c>
      <c r="O393" s="2" t="str">
        <f>VLOOKUP(Tabla1[[#This Row],[nemo]],'Nemos y clasificaciones'!$A$1:$C$3000,3,FALSE)</f>
        <v>Minería</v>
      </c>
      <c r="P393" s="2"/>
      <c r="Q393" s="2"/>
    </row>
    <row r="394" spans="1:17" x14ac:dyDescent="0.25">
      <c r="A394" t="s">
        <v>197</v>
      </c>
      <c r="B394" s="1">
        <v>43679</v>
      </c>
      <c r="C394" s="1">
        <v>43700</v>
      </c>
      <c r="D394" t="s">
        <v>21</v>
      </c>
      <c r="E394" t="s">
        <v>418</v>
      </c>
      <c r="F394">
        <v>0</v>
      </c>
      <c r="G394">
        <v>100000</v>
      </c>
      <c r="H394">
        <v>0</v>
      </c>
      <c r="I394">
        <v>0</v>
      </c>
      <c r="J394">
        <v>0</v>
      </c>
      <c r="K394">
        <v>0.51</v>
      </c>
      <c r="L394" t="s">
        <v>23</v>
      </c>
      <c r="M394" s="3">
        <v>51000</v>
      </c>
      <c r="N394" s="2" t="str">
        <f>VLOOKUP(Tabla1[[#This Row],[nemo]],'Nemos y clasificaciones'!$A$2:$B$5000,2,FALSE)</f>
        <v>CITIGROUP INC</v>
      </c>
      <c r="O394" s="3" t="str">
        <f>VLOOKUP(Tabla1[[#This Row],[nemo]],'Nemos y clasificaciones'!$A$1:$C$3000,3,FALSE)</f>
        <v>Servicios financieros</v>
      </c>
      <c r="P394" s="3"/>
      <c r="Q394" s="3"/>
    </row>
    <row r="395" spans="1:17" x14ac:dyDescent="0.25">
      <c r="A395" t="s">
        <v>1868</v>
      </c>
      <c r="B395" s="1">
        <v>44328</v>
      </c>
      <c r="C395" s="1">
        <v>44334</v>
      </c>
      <c r="D395" t="s">
        <v>14</v>
      </c>
      <c r="E395" t="s">
        <v>1872</v>
      </c>
      <c r="F395">
        <v>0</v>
      </c>
      <c r="G395">
        <v>5811031417</v>
      </c>
      <c r="H395">
        <v>0</v>
      </c>
      <c r="I395">
        <v>0</v>
      </c>
      <c r="J395">
        <v>0</v>
      </c>
      <c r="K395">
        <v>4.3710000000000004</v>
      </c>
      <c r="L395" t="s">
        <v>16</v>
      </c>
      <c r="M395" s="2">
        <v>25400018323.707001</v>
      </c>
      <c r="N395" s="2" t="str">
        <f>VLOOKUP(Tabla1[[#This Row],[nemo]],'Nemos y clasificaciones'!$A$2:$B$5000,2,FALSE)</f>
        <v>AGUAS ANDINAS S.A.</v>
      </c>
      <c r="O395" s="2" t="str">
        <f>VLOOKUP(Tabla1[[#This Row],[nemo]],'Nemos y clasificaciones'!$A$1:$C$3000,3,FALSE)</f>
        <v>Servicios sanitarios y gas</v>
      </c>
      <c r="P395" s="2"/>
      <c r="Q395" s="2"/>
    </row>
    <row r="396" spans="1:17" x14ac:dyDescent="0.25">
      <c r="A396" t="s">
        <v>1992</v>
      </c>
      <c r="B396" s="1">
        <v>44320</v>
      </c>
      <c r="C396" s="1">
        <v>44326</v>
      </c>
      <c r="D396" t="s">
        <v>14</v>
      </c>
      <c r="E396" t="s">
        <v>182</v>
      </c>
      <c r="F396">
        <v>0</v>
      </c>
      <c r="G396">
        <v>1600065708</v>
      </c>
      <c r="H396">
        <v>0</v>
      </c>
      <c r="I396">
        <v>0</v>
      </c>
      <c r="J396">
        <v>0</v>
      </c>
      <c r="K396">
        <v>15.87</v>
      </c>
      <c r="L396" t="s">
        <v>54</v>
      </c>
      <c r="M396" s="2">
        <v>25393042785.959999</v>
      </c>
      <c r="N396" s="2" t="str">
        <f>VLOOKUP(Tabla1[[#This Row],[nemo]],'Nemos y clasificaciones'!$A$2:$B$5000,2,FALSE)</f>
        <v>BANVIDA S.A.</v>
      </c>
      <c r="O396" s="2" t="str">
        <f>VLOOKUP(Tabla1[[#This Row],[nemo]],'Nemos y clasificaciones'!$A$1:$C$3000,3,FALSE)</f>
        <v>Servicios de salud</v>
      </c>
      <c r="P396" s="2"/>
      <c r="Q396" s="2"/>
    </row>
    <row r="397" spans="1:17" x14ac:dyDescent="0.25">
      <c r="A397" t="s">
        <v>8363</v>
      </c>
      <c r="B397" s="1">
        <v>43210</v>
      </c>
      <c r="C397" s="1">
        <v>43216</v>
      </c>
      <c r="D397" t="s">
        <v>14</v>
      </c>
      <c r="E397" t="s">
        <v>757</v>
      </c>
      <c r="F397">
        <v>0</v>
      </c>
      <c r="G397">
        <v>43800000</v>
      </c>
      <c r="H397">
        <v>0</v>
      </c>
      <c r="I397">
        <v>0</v>
      </c>
      <c r="J397">
        <v>0</v>
      </c>
      <c r="K397">
        <v>577</v>
      </c>
      <c r="L397" t="s">
        <v>19</v>
      </c>
      <c r="M397" s="2">
        <v>25272600000</v>
      </c>
      <c r="N397" s="2" t="str">
        <f>VLOOKUP(Tabla1[[#This Row],[nemo]],'Nemos y clasificaciones'!$A$2:$B$5000,2,FALSE)</f>
        <v>COMPAÑIA ELECTRO METALURGICA S.A.</v>
      </c>
      <c r="O397" s="2" t="str">
        <f>VLOOKUP(Tabla1[[#This Row],[nemo]],'Nemos y clasificaciones'!$A$1:$C$3000,3,FALSE)</f>
        <v>Eléctrico</v>
      </c>
      <c r="P397" s="2"/>
      <c r="Q397" s="2"/>
    </row>
    <row r="398" spans="1:17" x14ac:dyDescent="0.25">
      <c r="A398" t="s">
        <v>9680</v>
      </c>
      <c r="B398" s="1">
        <v>42857</v>
      </c>
      <c r="C398" s="1">
        <v>42863</v>
      </c>
      <c r="D398" t="s">
        <v>14</v>
      </c>
      <c r="E398" t="s">
        <v>18</v>
      </c>
      <c r="F398">
        <v>0</v>
      </c>
      <c r="G398">
        <v>3258363592</v>
      </c>
      <c r="H398">
        <v>0</v>
      </c>
      <c r="I398">
        <v>0</v>
      </c>
      <c r="J398">
        <v>0</v>
      </c>
      <c r="K398">
        <v>7.75</v>
      </c>
      <c r="L398" t="s">
        <v>16</v>
      </c>
      <c r="M398" s="2">
        <v>25252317838</v>
      </c>
      <c r="N398" s="2" t="str">
        <f>VLOOKUP(Tabla1[[#This Row],[nemo]],'Nemos y clasificaciones'!$A$2:$B$5000,2,FALSE)</f>
        <v>SECURITIZADORA SECURITY S.A.</v>
      </c>
      <c r="O398" s="2" t="str">
        <f>VLOOKUP(Tabla1[[#This Row],[nemo]],'Nemos y clasificaciones'!$A$1:$C$3000,3,FALSE)</f>
        <v>Servicios financieros</v>
      </c>
      <c r="P398" s="2"/>
      <c r="Q398" s="2"/>
    </row>
    <row r="399" spans="1:17" x14ac:dyDescent="0.25">
      <c r="A399" t="s">
        <v>191</v>
      </c>
      <c r="B399" s="1">
        <v>44443</v>
      </c>
      <c r="C399" s="1">
        <v>44449</v>
      </c>
      <c r="D399" t="s">
        <v>14</v>
      </c>
      <c r="E399" t="s">
        <v>192</v>
      </c>
      <c r="F399">
        <v>0</v>
      </c>
      <c r="G399">
        <v>149448112</v>
      </c>
      <c r="H399">
        <v>0</v>
      </c>
      <c r="I399">
        <v>0</v>
      </c>
      <c r="J399">
        <v>0</v>
      </c>
      <c r="K399">
        <v>168.637</v>
      </c>
      <c r="L399" t="s">
        <v>19</v>
      </c>
      <c r="M399" s="2">
        <v>25202481263.344002</v>
      </c>
      <c r="N399" s="2" t="str">
        <f>VLOOKUP(Tabla1[[#This Row],[nemo]],'Nemos y clasificaciones'!$A$2:$B$5000,2,FALSE)</f>
        <v>INVERCAP S.A.</v>
      </c>
      <c r="O399" s="2" t="str">
        <f>VLOOKUP(Tabla1[[#This Row],[nemo]],'Nemos y clasificaciones'!$A$1:$C$3000,3,FALSE)</f>
        <v>Minería</v>
      </c>
      <c r="P399" s="2"/>
      <c r="Q399" s="2"/>
    </row>
    <row r="400" spans="1:17" x14ac:dyDescent="0.25">
      <c r="A400" t="s">
        <v>11560</v>
      </c>
      <c r="B400" s="1">
        <v>42146</v>
      </c>
      <c r="C400" s="1">
        <v>42152</v>
      </c>
      <c r="D400" t="s">
        <v>14</v>
      </c>
      <c r="E400" t="s">
        <v>1692</v>
      </c>
      <c r="F400">
        <v>0</v>
      </c>
      <c r="G400">
        <v>3123767502</v>
      </c>
      <c r="H400">
        <v>0</v>
      </c>
      <c r="I400">
        <v>0</v>
      </c>
      <c r="J400">
        <v>0</v>
      </c>
      <c r="K400">
        <v>8.0500000000000007</v>
      </c>
      <c r="L400" t="s">
        <v>16</v>
      </c>
      <c r="M400" s="2">
        <v>25146328391.099998</v>
      </c>
      <c r="N400" s="2" t="str">
        <f>VLOOKUP(Tabla1[[#This Row],[nemo]],'Nemos y clasificaciones'!$A$2:$B$5000,2,FALSE)</f>
        <v>AFP Capital</v>
      </c>
      <c r="O400" s="2" t="str">
        <f>VLOOKUP(Tabla1[[#This Row],[nemo]],'Nemos y clasificaciones'!$A$1:$C$3000,3,FALSE)</f>
        <v>Servicios financieros</v>
      </c>
      <c r="P400" s="2"/>
      <c r="Q400" s="2"/>
    </row>
    <row r="401" spans="1:17" x14ac:dyDescent="0.25">
      <c r="A401" t="s">
        <v>4606</v>
      </c>
      <c r="B401" s="1">
        <v>43938</v>
      </c>
      <c r="C401" s="1">
        <v>43944</v>
      </c>
      <c r="D401" t="s">
        <v>14</v>
      </c>
      <c r="E401" t="s">
        <v>2176</v>
      </c>
      <c r="F401">
        <v>0</v>
      </c>
      <c r="G401">
        <v>238934100</v>
      </c>
      <c r="H401">
        <v>0</v>
      </c>
      <c r="I401">
        <v>0</v>
      </c>
      <c r="J401">
        <v>0</v>
      </c>
      <c r="K401">
        <v>104.98</v>
      </c>
      <c r="L401" t="s">
        <v>19</v>
      </c>
      <c r="M401" s="2">
        <v>25083301818</v>
      </c>
      <c r="N401" s="2" t="str">
        <f>VLOOKUP(Tabla1[[#This Row],[nemo]],'Nemos y clasificaciones'!$A$2:$B$5000,2,FALSE)</f>
        <v>SOCIEDAD PUNTA DEL COBRE S.A.</v>
      </c>
      <c r="O401" s="2" t="str">
        <f>VLOOKUP(Tabla1[[#This Row],[nemo]],'Nemos y clasificaciones'!$A$1:$C$3000,3,FALSE)</f>
        <v>Minería</v>
      </c>
      <c r="P401" s="2"/>
      <c r="Q401" s="2"/>
    </row>
    <row r="402" spans="1:17" x14ac:dyDescent="0.25">
      <c r="A402" t="s">
        <v>2659</v>
      </c>
      <c r="B402" s="1">
        <v>44217</v>
      </c>
      <c r="C402" s="1">
        <v>44223</v>
      </c>
      <c r="D402" t="s">
        <v>14</v>
      </c>
      <c r="E402" t="s">
        <v>1908</v>
      </c>
      <c r="F402">
        <v>0</v>
      </c>
      <c r="G402">
        <v>612625641</v>
      </c>
      <c r="H402">
        <v>0</v>
      </c>
      <c r="I402">
        <v>0</v>
      </c>
      <c r="J402">
        <v>0</v>
      </c>
      <c r="K402">
        <v>40.840000000000003</v>
      </c>
      <c r="L402" t="s">
        <v>54</v>
      </c>
      <c r="M402" s="2">
        <v>25019631178.439999</v>
      </c>
      <c r="N402" s="2" t="str">
        <f>VLOOKUP(Tabla1[[#This Row],[nemo]],'Nemos y clasificaciones'!$A$2:$B$5000,2,FALSE)</f>
        <v>EMPRESA ELECTRICA PEHUENCHE S.A.</v>
      </c>
      <c r="O402" s="2" t="str">
        <f>VLOOKUP(Tabla1[[#This Row],[nemo]],'Nemos y clasificaciones'!$A$1:$C$3000,3,FALSE)</f>
        <v>Eléctrico</v>
      </c>
      <c r="P402" s="2"/>
      <c r="Q402" s="2"/>
    </row>
    <row r="403" spans="1:17" x14ac:dyDescent="0.25">
      <c r="A403" t="s">
        <v>419</v>
      </c>
      <c r="B403" s="1">
        <v>43588</v>
      </c>
      <c r="C403" s="1">
        <v>43609</v>
      </c>
      <c r="D403" t="s">
        <v>21</v>
      </c>
      <c r="E403" t="s">
        <v>418</v>
      </c>
      <c r="F403">
        <v>0</v>
      </c>
      <c r="G403">
        <v>100000</v>
      </c>
      <c r="H403">
        <v>0</v>
      </c>
      <c r="I403">
        <v>0</v>
      </c>
      <c r="J403">
        <v>0</v>
      </c>
      <c r="K403">
        <v>0.45</v>
      </c>
      <c r="L403" t="s">
        <v>23</v>
      </c>
      <c r="M403" s="3">
        <v>45000</v>
      </c>
      <c r="N403" s="2" t="str">
        <f>VLOOKUP(Tabla1[[#This Row],[nemo]],'Nemos y clasificaciones'!$A$2:$B$5000,2,FALSE)</f>
        <v>CITIGROUP INC</v>
      </c>
      <c r="O403" s="3" t="str">
        <f>VLOOKUP(Tabla1[[#This Row],[nemo]],'Nemos y clasificaciones'!$A$1:$C$3000,3,FALSE)</f>
        <v>Servicios financieros</v>
      </c>
      <c r="P403" s="3"/>
      <c r="Q403" s="3"/>
    </row>
    <row r="404" spans="1:17" x14ac:dyDescent="0.25">
      <c r="A404" t="s">
        <v>523</v>
      </c>
      <c r="B404" s="1">
        <v>43497</v>
      </c>
      <c r="C404" s="1">
        <v>43518</v>
      </c>
      <c r="D404" t="s">
        <v>21</v>
      </c>
      <c r="E404" t="s">
        <v>418</v>
      </c>
      <c r="F404">
        <v>0</v>
      </c>
      <c r="G404">
        <v>100000</v>
      </c>
      <c r="H404">
        <v>0</v>
      </c>
      <c r="I404">
        <v>0</v>
      </c>
      <c r="J404">
        <v>0</v>
      </c>
      <c r="K404">
        <v>0.45</v>
      </c>
      <c r="L404" t="s">
        <v>23</v>
      </c>
      <c r="M404" s="3">
        <v>45000</v>
      </c>
      <c r="N404" s="2" t="str">
        <f>VLOOKUP(Tabla1[[#This Row],[nemo]],'Nemos y clasificaciones'!$A$2:$B$5000,2,FALSE)</f>
        <v>CITIGROUP INC</v>
      </c>
      <c r="O404" s="3" t="str">
        <f>VLOOKUP(Tabla1[[#This Row],[nemo]],'Nemos y clasificaciones'!$A$1:$C$3000,3,FALSE)</f>
        <v>Servicios financieros</v>
      </c>
      <c r="P404" s="3"/>
      <c r="Q404" s="3"/>
    </row>
    <row r="405" spans="1:17" x14ac:dyDescent="0.25">
      <c r="A405" t="s">
        <v>523</v>
      </c>
      <c r="B405" s="1">
        <v>43407</v>
      </c>
      <c r="C405" s="1">
        <v>43425</v>
      </c>
      <c r="D405" t="s">
        <v>21</v>
      </c>
      <c r="E405" t="s">
        <v>418</v>
      </c>
      <c r="F405">
        <v>0</v>
      </c>
      <c r="G405">
        <v>100000</v>
      </c>
      <c r="H405">
        <v>0</v>
      </c>
      <c r="I405">
        <v>0</v>
      </c>
      <c r="J405">
        <v>0</v>
      </c>
      <c r="K405">
        <v>0.45</v>
      </c>
      <c r="L405" t="s">
        <v>23</v>
      </c>
      <c r="M405" s="3">
        <v>45000</v>
      </c>
      <c r="N405" s="2" t="str">
        <f>VLOOKUP(Tabla1[[#This Row],[nemo]],'Nemos y clasificaciones'!$A$2:$B$5000,2,FALSE)</f>
        <v>CITIGROUP INC</v>
      </c>
      <c r="O405" s="3" t="str">
        <f>VLOOKUP(Tabla1[[#This Row],[nemo]],'Nemos y clasificaciones'!$A$1:$C$3000,3,FALSE)</f>
        <v>Servicios financieros</v>
      </c>
      <c r="P405" s="3"/>
      <c r="Q405" s="3"/>
    </row>
    <row r="406" spans="1:17" x14ac:dyDescent="0.25">
      <c r="A406" t="s">
        <v>10668</v>
      </c>
      <c r="B406" s="1">
        <v>42495</v>
      </c>
      <c r="C406" s="1">
        <v>42501</v>
      </c>
      <c r="D406" t="s">
        <v>14</v>
      </c>
      <c r="E406" t="s">
        <v>680</v>
      </c>
      <c r="F406">
        <v>0</v>
      </c>
      <c r="G406">
        <v>2500000000</v>
      </c>
      <c r="H406">
        <v>0</v>
      </c>
      <c r="I406">
        <v>0</v>
      </c>
      <c r="J406">
        <v>0</v>
      </c>
      <c r="K406">
        <v>10</v>
      </c>
      <c r="L406" t="s">
        <v>16</v>
      </c>
      <c r="M406" s="2">
        <v>25000000000</v>
      </c>
      <c r="N406" s="2" t="str">
        <f>VLOOKUP(Tabla1[[#This Row],[nemo]],'Nemos y clasificaciones'!$A$2:$B$5000,2,FALSE)</f>
        <v>EMPRESAS CMPC S.A.</v>
      </c>
      <c r="O406" s="2" t="str">
        <f>VLOOKUP(Tabla1[[#This Row],[nemo]],'Nemos y clasificaciones'!$A$1:$C$3000,3,FALSE)</f>
        <v>Forestal</v>
      </c>
      <c r="P406" s="2"/>
      <c r="Q406" s="2"/>
    </row>
    <row r="407" spans="1:17" x14ac:dyDescent="0.25">
      <c r="A407" t="s">
        <v>523</v>
      </c>
      <c r="B407" s="1">
        <v>43315</v>
      </c>
      <c r="C407" s="1">
        <v>43336</v>
      </c>
      <c r="D407" t="s">
        <v>21</v>
      </c>
      <c r="E407" t="s">
        <v>418</v>
      </c>
      <c r="F407">
        <v>0</v>
      </c>
      <c r="G407">
        <v>100000</v>
      </c>
      <c r="H407">
        <v>0</v>
      </c>
      <c r="I407">
        <v>0</v>
      </c>
      <c r="J407">
        <v>0</v>
      </c>
      <c r="K407">
        <v>0.45</v>
      </c>
      <c r="L407" t="s">
        <v>23</v>
      </c>
      <c r="M407" s="3">
        <v>45000</v>
      </c>
      <c r="N407" s="2" t="str">
        <f>VLOOKUP(Tabla1[[#This Row],[nemo]],'Nemos y clasificaciones'!$A$2:$B$5000,2,FALSE)</f>
        <v>CITIGROUP INC</v>
      </c>
      <c r="O407" s="3" t="str">
        <f>VLOOKUP(Tabla1[[#This Row],[nemo]],'Nemos y clasificaciones'!$A$1:$C$3000,3,FALSE)</f>
        <v>Servicios financieros</v>
      </c>
      <c r="P407" s="3"/>
      <c r="Q407" s="3"/>
    </row>
    <row r="408" spans="1:17" x14ac:dyDescent="0.25">
      <c r="A408" t="s">
        <v>1534</v>
      </c>
      <c r="B408" s="1">
        <v>44351</v>
      </c>
      <c r="C408" s="1">
        <v>44357</v>
      </c>
      <c r="D408" t="s">
        <v>14</v>
      </c>
      <c r="E408" t="s">
        <v>257</v>
      </c>
      <c r="F408">
        <v>0</v>
      </c>
      <c r="G408">
        <v>142819552</v>
      </c>
      <c r="H408">
        <v>0</v>
      </c>
      <c r="I408">
        <v>0</v>
      </c>
      <c r="J408">
        <v>0</v>
      </c>
      <c r="K408">
        <v>173.82</v>
      </c>
      <c r="L408" t="s">
        <v>19</v>
      </c>
      <c r="M408" s="2">
        <v>24824894528.639999</v>
      </c>
      <c r="N408" s="2" t="str">
        <f>VLOOKUP(Tabla1[[#This Row],[nemo]],'Nemos y clasificaciones'!$A$2:$B$5000,2,FALSE)</f>
        <v>SOCIEDAD QUIMICA Y MINERA DE CHILE S.A.</v>
      </c>
      <c r="O408" s="2" t="str">
        <f>VLOOKUP(Tabla1[[#This Row],[nemo]],'Nemos y clasificaciones'!$A$1:$C$3000,3,FALSE)</f>
        <v>Minería</v>
      </c>
      <c r="P408" s="2"/>
      <c r="Q408" s="2"/>
    </row>
    <row r="409" spans="1:17" x14ac:dyDescent="0.25">
      <c r="A409" t="s">
        <v>1534</v>
      </c>
      <c r="B409" s="1">
        <v>44351</v>
      </c>
      <c r="C409" s="1">
        <v>44357</v>
      </c>
      <c r="D409" t="s">
        <v>14</v>
      </c>
      <c r="E409" t="s">
        <v>256</v>
      </c>
      <c r="F409">
        <v>0</v>
      </c>
      <c r="G409">
        <v>142818904</v>
      </c>
      <c r="H409">
        <v>0</v>
      </c>
      <c r="I409">
        <v>0</v>
      </c>
      <c r="J409">
        <v>0</v>
      </c>
      <c r="K409">
        <v>173.82</v>
      </c>
      <c r="L409" t="s">
        <v>19</v>
      </c>
      <c r="M409" s="2">
        <v>24824781893.279999</v>
      </c>
      <c r="N409" s="2" t="str">
        <f>VLOOKUP(Tabla1[[#This Row],[nemo]],'Nemos y clasificaciones'!$A$2:$B$5000,2,FALSE)</f>
        <v>SOCIEDAD QUIMICA Y MINERA DE CHILE S.A.</v>
      </c>
      <c r="O409" s="2" t="str">
        <f>VLOOKUP(Tabla1[[#This Row],[nemo]],'Nemos y clasificaciones'!$A$1:$C$3000,3,FALSE)</f>
        <v>Minería</v>
      </c>
      <c r="P409" s="2"/>
      <c r="Q409" s="2"/>
    </row>
    <row r="410" spans="1:17" x14ac:dyDescent="0.25">
      <c r="A410" t="s">
        <v>2395</v>
      </c>
      <c r="B410" s="1">
        <v>43224</v>
      </c>
      <c r="C410" s="1">
        <v>43245</v>
      </c>
      <c r="D410" t="s">
        <v>21</v>
      </c>
      <c r="E410" t="s">
        <v>418</v>
      </c>
      <c r="F410">
        <v>0</v>
      </c>
      <c r="G410">
        <v>100000</v>
      </c>
      <c r="H410">
        <v>0</v>
      </c>
      <c r="I410">
        <v>0</v>
      </c>
      <c r="J410">
        <v>0</v>
      </c>
      <c r="K410">
        <v>0.32</v>
      </c>
      <c r="L410" t="s">
        <v>23</v>
      </c>
      <c r="M410" s="3">
        <v>32000</v>
      </c>
      <c r="N410" s="2" t="str">
        <f>VLOOKUP(Tabla1[[#This Row],[nemo]],'Nemos y clasificaciones'!$A$2:$B$5000,2,FALSE)</f>
        <v>CITIGROUP INC</v>
      </c>
      <c r="O410" s="3" t="str">
        <f>VLOOKUP(Tabla1[[#This Row],[nemo]],'Nemos y clasificaciones'!$A$1:$C$3000,3,FALSE)</f>
        <v>Servicios financieros</v>
      </c>
      <c r="P410" s="3"/>
      <c r="Q410" s="3"/>
    </row>
    <row r="411" spans="1:17" x14ac:dyDescent="0.25">
      <c r="A411" t="s">
        <v>11183</v>
      </c>
      <c r="B411" s="1">
        <v>42301</v>
      </c>
      <c r="C411" s="1">
        <v>42307</v>
      </c>
      <c r="D411" t="s">
        <v>14</v>
      </c>
      <c r="E411" t="s">
        <v>1908</v>
      </c>
      <c r="F411">
        <v>0</v>
      </c>
      <c r="G411">
        <v>612625641</v>
      </c>
      <c r="H411">
        <v>0</v>
      </c>
      <c r="I411">
        <v>0</v>
      </c>
      <c r="J411">
        <v>0</v>
      </c>
      <c r="K411">
        <v>39.85</v>
      </c>
      <c r="L411" t="s">
        <v>54</v>
      </c>
      <c r="M411" s="2">
        <v>24413131793.849998</v>
      </c>
      <c r="N411" s="2" t="str">
        <f>VLOOKUP(Tabla1[[#This Row],[nemo]],'Nemos y clasificaciones'!$A$2:$B$5000,2,FALSE)</f>
        <v>EMPRESA ELECTRICA PEHUENCHE S.A.</v>
      </c>
      <c r="O411" s="2" t="str">
        <f>VLOOKUP(Tabla1[[#This Row],[nemo]],'Nemos y clasificaciones'!$A$1:$C$3000,3,FALSE)</f>
        <v>Eléctrico</v>
      </c>
      <c r="P411" s="2"/>
      <c r="Q411" s="2"/>
    </row>
    <row r="412" spans="1:17" x14ac:dyDescent="0.25">
      <c r="A412" t="s">
        <v>42</v>
      </c>
      <c r="B412" s="1">
        <v>43133</v>
      </c>
      <c r="C412" s="1">
        <v>43154</v>
      </c>
      <c r="D412" t="s">
        <v>21</v>
      </c>
      <c r="E412" t="s">
        <v>418</v>
      </c>
      <c r="F412">
        <v>0</v>
      </c>
      <c r="G412">
        <v>100000</v>
      </c>
      <c r="H412">
        <v>0</v>
      </c>
      <c r="I412">
        <v>0</v>
      </c>
      <c r="J412">
        <v>0</v>
      </c>
      <c r="K412">
        <v>0.32</v>
      </c>
      <c r="L412" t="s">
        <v>23</v>
      </c>
      <c r="M412" s="3">
        <v>32000</v>
      </c>
      <c r="N412" s="2" t="str">
        <f>VLOOKUP(Tabla1[[#This Row],[nemo]],'Nemos y clasificaciones'!$A$2:$B$5000,2,FALSE)</f>
        <v>CITIGROUP INC</v>
      </c>
      <c r="O412" s="3" t="str">
        <f>VLOOKUP(Tabla1[[#This Row],[nemo]],'Nemos y clasificaciones'!$A$1:$C$3000,3,FALSE)</f>
        <v>Servicios financieros</v>
      </c>
      <c r="P412" s="3"/>
      <c r="Q412" s="3"/>
    </row>
    <row r="413" spans="1:17" x14ac:dyDescent="0.25">
      <c r="A413" t="s">
        <v>42</v>
      </c>
      <c r="B413" s="1">
        <v>43042</v>
      </c>
      <c r="C413" s="1">
        <v>43061</v>
      </c>
      <c r="D413" t="s">
        <v>21</v>
      </c>
      <c r="E413" t="s">
        <v>418</v>
      </c>
      <c r="F413">
        <v>0</v>
      </c>
      <c r="G413">
        <v>100000</v>
      </c>
      <c r="H413">
        <v>0</v>
      </c>
      <c r="I413">
        <v>0</v>
      </c>
      <c r="J413">
        <v>0</v>
      </c>
      <c r="K413">
        <v>0.32</v>
      </c>
      <c r="L413" t="s">
        <v>23</v>
      </c>
      <c r="M413" s="3">
        <v>32000</v>
      </c>
      <c r="N413" s="2" t="str">
        <f>VLOOKUP(Tabla1[[#This Row],[nemo]],'Nemos y clasificaciones'!$A$2:$B$5000,2,FALSE)</f>
        <v>CITIGROUP INC</v>
      </c>
      <c r="O413" s="3" t="str">
        <f>VLOOKUP(Tabla1[[#This Row],[nemo]],'Nemos y clasificaciones'!$A$1:$C$3000,3,FALSE)</f>
        <v>Servicios financieros</v>
      </c>
      <c r="P413" s="3"/>
      <c r="Q413" s="3"/>
    </row>
    <row r="414" spans="1:17" x14ac:dyDescent="0.25">
      <c r="A414" t="s">
        <v>42</v>
      </c>
      <c r="B414" s="1">
        <v>42950</v>
      </c>
      <c r="C414" s="1">
        <v>42972</v>
      </c>
      <c r="D414" t="s">
        <v>21</v>
      </c>
      <c r="E414" t="s">
        <v>418</v>
      </c>
      <c r="F414">
        <v>0</v>
      </c>
      <c r="G414">
        <v>100000</v>
      </c>
      <c r="H414">
        <v>0</v>
      </c>
      <c r="I414">
        <v>0</v>
      </c>
      <c r="J414">
        <v>0</v>
      </c>
      <c r="K414">
        <v>0.32</v>
      </c>
      <c r="L414" t="s">
        <v>23</v>
      </c>
      <c r="M414" s="3">
        <v>32000</v>
      </c>
      <c r="N414" s="2" t="str">
        <f>VLOOKUP(Tabla1[[#This Row],[nemo]],'Nemos y clasificaciones'!$A$2:$B$5000,2,FALSE)</f>
        <v>CITIGROUP INC</v>
      </c>
      <c r="O414" s="3" t="str">
        <f>VLOOKUP(Tabla1[[#This Row],[nemo]],'Nemos y clasificaciones'!$A$1:$C$3000,3,FALSE)</f>
        <v>Servicios financieros</v>
      </c>
      <c r="P414" s="3"/>
      <c r="Q414" s="3"/>
    </row>
    <row r="415" spans="1:17" x14ac:dyDescent="0.25">
      <c r="A415" t="s">
        <v>2929</v>
      </c>
      <c r="B415" s="1">
        <v>42852</v>
      </c>
      <c r="C415" s="1">
        <v>42881</v>
      </c>
      <c r="D415" t="s">
        <v>21</v>
      </c>
      <c r="E415" t="s">
        <v>418</v>
      </c>
      <c r="F415">
        <v>0</v>
      </c>
      <c r="G415">
        <v>100000</v>
      </c>
      <c r="H415">
        <v>0</v>
      </c>
      <c r="I415">
        <v>0</v>
      </c>
      <c r="J415">
        <v>0</v>
      </c>
      <c r="K415">
        <v>0.16</v>
      </c>
      <c r="L415" t="s">
        <v>23</v>
      </c>
      <c r="M415" s="3">
        <v>16000</v>
      </c>
      <c r="N415" s="2" t="str">
        <f>VLOOKUP(Tabla1[[#This Row],[nemo]],'Nemos y clasificaciones'!$A$2:$B$5000,2,FALSE)</f>
        <v>CITIGROUP INC</v>
      </c>
      <c r="O415" s="3" t="str">
        <f>VLOOKUP(Tabla1[[#This Row],[nemo]],'Nemos y clasificaciones'!$A$1:$C$3000,3,FALSE)</f>
        <v>Servicios financieros</v>
      </c>
      <c r="P415" s="3"/>
      <c r="Q415" s="3"/>
    </row>
    <row r="416" spans="1:17" x14ac:dyDescent="0.25">
      <c r="A416" t="s">
        <v>6572</v>
      </c>
      <c r="B416" s="1">
        <v>43585</v>
      </c>
      <c r="C416" s="1">
        <v>43592</v>
      </c>
      <c r="D416" t="s">
        <v>14</v>
      </c>
      <c r="E416" t="s">
        <v>1960</v>
      </c>
      <c r="F416">
        <v>0</v>
      </c>
      <c r="G416">
        <v>17536167720</v>
      </c>
      <c r="H416">
        <v>0</v>
      </c>
      <c r="I416">
        <v>0</v>
      </c>
      <c r="J416">
        <v>0</v>
      </c>
      <c r="K416">
        <v>1.389</v>
      </c>
      <c r="L416" t="s">
        <v>16</v>
      </c>
      <c r="M416" s="2">
        <v>24357736963.080002</v>
      </c>
      <c r="N416" s="2" t="str">
        <f>VLOOKUP(Tabla1[[#This Row],[nemo]],'Nemos y clasificaciones'!$A$2:$B$5000,2,FALSE)</f>
        <v>COLBUN S.A.</v>
      </c>
      <c r="O416" s="2" t="str">
        <f>VLOOKUP(Tabla1[[#This Row],[nemo]],'Nemos y clasificaciones'!$A$1:$C$3000,3,FALSE)</f>
        <v>Eléctrico</v>
      </c>
      <c r="P416" s="2"/>
      <c r="Q416" s="2"/>
    </row>
    <row r="417" spans="1:17" x14ac:dyDescent="0.25">
      <c r="A417" t="s">
        <v>4266</v>
      </c>
      <c r="B417" s="1">
        <v>43973</v>
      </c>
      <c r="C417" s="1">
        <v>43979</v>
      </c>
      <c r="D417" t="s">
        <v>14</v>
      </c>
      <c r="E417" t="s">
        <v>1694</v>
      </c>
      <c r="F417">
        <v>0</v>
      </c>
      <c r="G417">
        <v>18017579131</v>
      </c>
      <c r="H417">
        <v>0</v>
      </c>
      <c r="I417">
        <v>0</v>
      </c>
      <c r="J417">
        <v>0</v>
      </c>
      <c r="K417">
        <v>1.35</v>
      </c>
      <c r="L417" t="s">
        <v>16</v>
      </c>
      <c r="M417" s="2">
        <v>24323731826.849998</v>
      </c>
      <c r="N417" s="2" t="str">
        <f>VLOOKUP(Tabla1[[#This Row],[nemo]],'Nemos y clasificaciones'!$A$2:$B$5000,2,FALSE)</f>
        <v>ALMENDRAL S.A.</v>
      </c>
      <c r="O417" s="2" t="str">
        <f>VLOOKUP(Tabla1[[#This Row],[nemo]],'Nemos y clasificaciones'!$A$1:$C$3000,3,FALSE)</f>
        <v>Telecomunicaciones</v>
      </c>
      <c r="P417" s="2"/>
      <c r="Q417" s="2"/>
    </row>
    <row r="418" spans="1:17" x14ac:dyDescent="0.25">
      <c r="A418" t="s">
        <v>2929</v>
      </c>
      <c r="B418" s="1">
        <v>42768</v>
      </c>
      <c r="C418" s="1">
        <v>42790</v>
      </c>
      <c r="D418" t="s">
        <v>21</v>
      </c>
      <c r="E418" t="s">
        <v>418</v>
      </c>
      <c r="F418">
        <v>0</v>
      </c>
      <c r="G418">
        <v>100000</v>
      </c>
      <c r="H418">
        <v>0</v>
      </c>
      <c r="I418">
        <v>0</v>
      </c>
      <c r="J418">
        <v>0</v>
      </c>
      <c r="K418">
        <v>0.16</v>
      </c>
      <c r="L418" t="s">
        <v>23</v>
      </c>
      <c r="M418" s="3">
        <v>16000</v>
      </c>
      <c r="N418" s="2" t="str">
        <f>VLOOKUP(Tabla1[[#This Row],[nemo]],'Nemos y clasificaciones'!$A$2:$B$5000,2,FALSE)</f>
        <v>CITIGROUP INC</v>
      </c>
      <c r="O418" s="3" t="str">
        <f>VLOOKUP(Tabla1[[#This Row],[nemo]],'Nemos y clasificaciones'!$A$1:$C$3000,3,FALSE)</f>
        <v>Servicios financieros</v>
      </c>
      <c r="P418" s="3"/>
      <c r="Q418" s="3"/>
    </row>
    <row r="419" spans="1:17" x14ac:dyDescent="0.25">
      <c r="A419" t="s">
        <v>2929</v>
      </c>
      <c r="B419" s="1">
        <v>42677</v>
      </c>
      <c r="C419" s="1">
        <v>42697</v>
      </c>
      <c r="D419" t="s">
        <v>21</v>
      </c>
      <c r="E419" t="s">
        <v>418</v>
      </c>
      <c r="F419">
        <v>0</v>
      </c>
      <c r="G419">
        <v>100000</v>
      </c>
      <c r="H419">
        <v>0</v>
      </c>
      <c r="I419">
        <v>0</v>
      </c>
      <c r="J419">
        <v>0</v>
      </c>
      <c r="K419">
        <v>0.16</v>
      </c>
      <c r="L419" t="s">
        <v>23</v>
      </c>
      <c r="M419" s="3">
        <v>16000</v>
      </c>
      <c r="N419" s="2" t="str">
        <f>VLOOKUP(Tabla1[[#This Row],[nemo]],'Nemos y clasificaciones'!$A$2:$B$5000,2,FALSE)</f>
        <v>CITIGROUP INC</v>
      </c>
      <c r="O419" s="3" t="str">
        <f>VLOOKUP(Tabla1[[#This Row],[nemo]],'Nemos y clasificaciones'!$A$1:$C$3000,3,FALSE)</f>
        <v>Servicios financieros</v>
      </c>
      <c r="P419" s="3"/>
      <c r="Q419" s="3"/>
    </row>
    <row r="420" spans="1:17" x14ac:dyDescent="0.25">
      <c r="A420" t="s">
        <v>4846</v>
      </c>
      <c r="B420" s="1">
        <v>42686</v>
      </c>
      <c r="C420" s="1">
        <v>42692</v>
      </c>
      <c r="D420" t="s">
        <v>14</v>
      </c>
      <c r="E420" t="s">
        <v>2255</v>
      </c>
      <c r="F420">
        <v>0</v>
      </c>
      <c r="G420">
        <v>1991959929</v>
      </c>
      <c r="H420">
        <v>0</v>
      </c>
      <c r="I420">
        <v>0</v>
      </c>
      <c r="J420">
        <v>0</v>
      </c>
      <c r="K420">
        <v>12</v>
      </c>
      <c r="L420" t="s">
        <v>54</v>
      </c>
      <c r="M420" s="2">
        <v>23903519148</v>
      </c>
      <c r="N420" s="2" t="str">
        <f>VLOOKUP(Tabla1[[#This Row],[nemo]],'Nemos y clasificaciones'!$A$2:$B$5000,2,FALSE)</f>
        <v>COMPAÑIA GENERAL DE ELECTRICIDAD S.A.</v>
      </c>
      <c r="O420" s="2" t="str">
        <f>VLOOKUP(Tabla1[[#This Row],[nemo]],'Nemos y clasificaciones'!$A$1:$C$3000,3,FALSE)</f>
        <v>Eléctrico</v>
      </c>
      <c r="P420" s="2"/>
      <c r="Q420" s="2"/>
    </row>
    <row r="421" spans="1:17" x14ac:dyDescent="0.25">
      <c r="A421" t="s">
        <v>1711</v>
      </c>
      <c r="B421" s="1">
        <v>44336</v>
      </c>
      <c r="C421" s="1">
        <v>44343</v>
      </c>
      <c r="D421" t="s">
        <v>14</v>
      </c>
      <c r="E421" t="s">
        <v>1712</v>
      </c>
      <c r="F421">
        <v>0</v>
      </c>
      <c r="G421">
        <v>328015660</v>
      </c>
      <c r="H421">
        <v>0</v>
      </c>
      <c r="I421">
        <v>0</v>
      </c>
      <c r="J421">
        <v>0</v>
      </c>
      <c r="K421">
        <v>72.8</v>
      </c>
      <c r="L421" t="s">
        <v>54</v>
      </c>
      <c r="M421" s="2">
        <v>23879540048</v>
      </c>
      <c r="N421" s="2" t="str">
        <f>VLOOKUP(Tabla1[[#This Row],[nemo]],'Nemos y clasificaciones'!$A$2:$B$5000,2,FALSE)</f>
        <v>ADMINISTRADORA  DE FONDOS DE PENSIONES PROVIDA S.A.</v>
      </c>
      <c r="O421" s="2" t="str">
        <f>VLOOKUP(Tabla1[[#This Row],[nemo]],'Nemos y clasificaciones'!$A$1:$C$3000,3,FALSE)</f>
        <v>Servicios financieros</v>
      </c>
      <c r="P421" s="2"/>
      <c r="Q421" s="2"/>
    </row>
    <row r="422" spans="1:17" x14ac:dyDescent="0.25">
      <c r="A422" t="s">
        <v>2929</v>
      </c>
      <c r="B422" s="1">
        <v>42579</v>
      </c>
      <c r="C422" s="1">
        <v>42608</v>
      </c>
      <c r="D422" t="s">
        <v>21</v>
      </c>
      <c r="E422" t="s">
        <v>418</v>
      </c>
      <c r="F422">
        <v>0</v>
      </c>
      <c r="G422">
        <v>100000</v>
      </c>
      <c r="H422">
        <v>0</v>
      </c>
      <c r="I422">
        <v>0</v>
      </c>
      <c r="J422">
        <v>0</v>
      </c>
      <c r="K422">
        <v>0.16</v>
      </c>
      <c r="L422" t="s">
        <v>23</v>
      </c>
      <c r="M422" s="3">
        <v>16000</v>
      </c>
      <c r="N422" s="2" t="str">
        <f>VLOOKUP(Tabla1[[#This Row],[nemo]],'Nemos y clasificaciones'!$A$2:$B$5000,2,FALSE)</f>
        <v>CITIGROUP INC</v>
      </c>
      <c r="O422" s="3" t="str">
        <f>VLOOKUP(Tabla1[[#This Row],[nemo]],'Nemos y clasificaciones'!$A$1:$C$3000,3,FALSE)</f>
        <v>Servicios financieros</v>
      </c>
      <c r="P422" s="3"/>
      <c r="Q422" s="3"/>
    </row>
    <row r="423" spans="1:17" x14ac:dyDescent="0.25">
      <c r="A423" t="s">
        <v>10187</v>
      </c>
      <c r="B423" s="1">
        <v>42663</v>
      </c>
      <c r="C423" s="1">
        <v>42669</v>
      </c>
      <c r="D423" t="s">
        <v>14</v>
      </c>
      <c r="E423" t="s">
        <v>1908</v>
      </c>
      <c r="F423">
        <v>0</v>
      </c>
      <c r="G423">
        <v>612625641</v>
      </c>
      <c r="H423">
        <v>0</v>
      </c>
      <c r="I423">
        <v>0</v>
      </c>
      <c r="J423">
        <v>0</v>
      </c>
      <c r="K423">
        <v>38.86</v>
      </c>
      <c r="L423" t="s">
        <v>54</v>
      </c>
      <c r="M423" s="2">
        <v>23806632409.259998</v>
      </c>
      <c r="N423" s="2" t="str">
        <f>VLOOKUP(Tabla1[[#This Row],[nemo]],'Nemos y clasificaciones'!$A$2:$B$5000,2,FALSE)</f>
        <v>EMPRESA ELECTRICA PEHUENCHE S.A.</v>
      </c>
      <c r="O423" s="2" t="str">
        <f>VLOOKUP(Tabla1[[#This Row],[nemo]],'Nemos y clasificaciones'!$A$1:$C$3000,3,FALSE)</f>
        <v>Eléctrico</v>
      </c>
      <c r="P423" s="2"/>
      <c r="Q423" s="2"/>
    </row>
    <row r="424" spans="1:17" x14ac:dyDescent="0.25">
      <c r="A424" t="s">
        <v>10702</v>
      </c>
      <c r="B424" s="1">
        <v>42493</v>
      </c>
      <c r="C424" s="1">
        <v>42499</v>
      </c>
      <c r="D424" t="s">
        <v>14</v>
      </c>
      <c r="E424" t="s">
        <v>18</v>
      </c>
      <c r="F424">
        <v>0</v>
      </c>
      <c r="G424">
        <v>3258363592</v>
      </c>
      <c r="H424">
        <v>0</v>
      </c>
      <c r="I424">
        <v>0</v>
      </c>
      <c r="J424">
        <v>0</v>
      </c>
      <c r="K424">
        <v>7.25</v>
      </c>
      <c r="L424" t="s">
        <v>16</v>
      </c>
      <c r="M424" s="2">
        <v>23623136042</v>
      </c>
      <c r="N424" s="2" t="str">
        <f>VLOOKUP(Tabla1[[#This Row],[nemo]],'Nemos y clasificaciones'!$A$2:$B$5000,2,FALSE)</f>
        <v>SECURITIZADORA SECURITY S.A.</v>
      </c>
      <c r="O424" s="2" t="str">
        <f>VLOOKUP(Tabla1[[#This Row],[nemo]],'Nemos y clasificaciones'!$A$1:$C$3000,3,FALSE)</f>
        <v>Servicios financieros</v>
      </c>
      <c r="P424" s="2"/>
      <c r="Q424" s="2"/>
    </row>
    <row r="425" spans="1:17" x14ac:dyDescent="0.25">
      <c r="A425" t="s">
        <v>4907</v>
      </c>
      <c r="B425" s="1">
        <v>42488</v>
      </c>
      <c r="C425" s="1">
        <v>42517</v>
      </c>
      <c r="D425" t="s">
        <v>21</v>
      </c>
      <c r="E425" t="s">
        <v>418</v>
      </c>
      <c r="F425">
        <v>0</v>
      </c>
      <c r="G425">
        <v>100000</v>
      </c>
      <c r="H425">
        <v>0</v>
      </c>
      <c r="I425">
        <v>0</v>
      </c>
      <c r="J425">
        <v>0</v>
      </c>
      <c r="K425">
        <v>0.05</v>
      </c>
      <c r="L425" t="s">
        <v>23</v>
      </c>
      <c r="M425" s="4">
        <v>5000</v>
      </c>
      <c r="N425" s="2" t="str">
        <f>VLOOKUP(Tabla1[[#This Row],[nemo]],'Nemos y clasificaciones'!$A$2:$B$5000,2,FALSE)</f>
        <v>CITIGROUP INC</v>
      </c>
      <c r="O425" s="4" t="str">
        <f>VLOOKUP(Tabla1[[#This Row],[nemo]],'Nemos y clasificaciones'!$A$1:$C$3000,3,FALSE)</f>
        <v>Servicios financieros</v>
      </c>
      <c r="P425" s="4"/>
      <c r="Q425" s="4"/>
    </row>
    <row r="426" spans="1:17" x14ac:dyDescent="0.25">
      <c r="A426" t="s">
        <v>4907</v>
      </c>
      <c r="B426" s="1">
        <v>42397</v>
      </c>
      <c r="C426" s="1">
        <v>42426</v>
      </c>
      <c r="D426" t="s">
        <v>21</v>
      </c>
      <c r="E426" t="s">
        <v>418</v>
      </c>
      <c r="F426">
        <v>0</v>
      </c>
      <c r="G426">
        <v>100000</v>
      </c>
      <c r="H426">
        <v>0</v>
      </c>
      <c r="I426">
        <v>0</v>
      </c>
      <c r="J426">
        <v>0</v>
      </c>
      <c r="K426">
        <v>0.05</v>
      </c>
      <c r="L426" t="s">
        <v>23</v>
      </c>
      <c r="M426" s="4">
        <v>5000</v>
      </c>
      <c r="N426" s="2" t="str">
        <f>VLOOKUP(Tabla1[[#This Row],[nemo]],'Nemos y clasificaciones'!$A$2:$B$5000,2,FALSE)</f>
        <v>CITIGROUP INC</v>
      </c>
      <c r="O426" s="4" t="str">
        <f>VLOOKUP(Tabla1[[#This Row],[nemo]],'Nemos y clasificaciones'!$A$1:$C$3000,3,FALSE)</f>
        <v>Servicios financieros</v>
      </c>
      <c r="P426" s="4"/>
      <c r="Q426" s="4"/>
    </row>
    <row r="427" spans="1:17" x14ac:dyDescent="0.25">
      <c r="A427" t="s">
        <v>5672</v>
      </c>
      <c r="B427" s="1">
        <v>43714</v>
      </c>
      <c r="C427" s="1">
        <v>43720</v>
      </c>
      <c r="D427" t="s">
        <v>14</v>
      </c>
      <c r="E427" t="s">
        <v>256</v>
      </c>
      <c r="F427">
        <v>0</v>
      </c>
      <c r="G427">
        <v>120376972</v>
      </c>
      <c r="H427">
        <v>0</v>
      </c>
      <c r="I427">
        <v>0</v>
      </c>
      <c r="J427">
        <v>0</v>
      </c>
      <c r="K427">
        <v>192.19</v>
      </c>
      <c r="L427" t="s">
        <v>19</v>
      </c>
      <c r="M427" s="2">
        <v>23135250248.68</v>
      </c>
      <c r="N427" s="2" t="str">
        <f>VLOOKUP(Tabla1[[#This Row],[nemo]],'Nemos y clasificaciones'!$A$2:$B$5000,2,FALSE)</f>
        <v>SOCIEDAD QUIMICA Y MINERA DE CHILE S.A.</v>
      </c>
      <c r="O427" s="2" t="str">
        <f>VLOOKUP(Tabla1[[#This Row],[nemo]],'Nemos y clasificaciones'!$A$1:$C$3000,3,FALSE)</f>
        <v>Minería</v>
      </c>
      <c r="P427" s="2"/>
      <c r="Q427" s="2"/>
    </row>
    <row r="428" spans="1:17" x14ac:dyDescent="0.25">
      <c r="A428" t="s">
        <v>6419</v>
      </c>
      <c r="B428" s="1">
        <v>43594</v>
      </c>
      <c r="C428" s="1">
        <v>43600</v>
      </c>
      <c r="D428" t="s">
        <v>14</v>
      </c>
      <c r="E428" t="s">
        <v>4496</v>
      </c>
      <c r="F428">
        <v>0</v>
      </c>
      <c r="G428">
        <v>902157216</v>
      </c>
      <c r="H428">
        <v>0</v>
      </c>
      <c r="I428">
        <v>0</v>
      </c>
      <c r="J428">
        <v>0</v>
      </c>
      <c r="K428">
        <v>25.61</v>
      </c>
      <c r="L428" t="s">
        <v>54</v>
      </c>
      <c r="M428" s="2">
        <v>23104246301.759998</v>
      </c>
      <c r="N428" s="2" t="str">
        <f>VLOOKUP(Tabla1[[#This Row],[nemo]],'Nemos y clasificaciones'!$A$2:$B$5000,2,FALSE)</f>
        <v>PARQUE ARAUCO S.A.</v>
      </c>
      <c r="O428" s="2" t="str">
        <f>VLOOKUP(Tabla1[[#This Row],[nemo]],'Nemos y clasificaciones'!$A$1:$C$3000,3,FALSE)</f>
        <v>Consumo</v>
      </c>
      <c r="P428" s="2"/>
      <c r="Q428" s="2"/>
    </row>
    <row r="429" spans="1:17" x14ac:dyDescent="0.25">
      <c r="A429" t="s">
        <v>11379</v>
      </c>
      <c r="B429" s="1">
        <v>42188</v>
      </c>
      <c r="C429" s="1">
        <v>42194</v>
      </c>
      <c r="D429" t="s">
        <v>14</v>
      </c>
      <c r="E429" t="s">
        <v>2277</v>
      </c>
      <c r="F429">
        <v>0</v>
      </c>
      <c r="G429">
        <v>61500000</v>
      </c>
      <c r="H429">
        <v>0</v>
      </c>
      <c r="I429">
        <v>0</v>
      </c>
      <c r="J429">
        <v>0</v>
      </c>
      <c r="K429">
        <v>375</v>
      </c>
      <c r="L429" t="s">
        <v>19</v>
      </c>
      <c r="M429" s="2">
        <v>23062500000</v>
      </c>
      <c r="N429" s="2" t="str">
        <f>VLOOKUP(Tabla1[[#This Row],[nemo]],'Nemos y clasificaciones'!$A$2:$B$5000,2,FALSE)</f>
        <v>COMPAÑIA CHILENA DE FOSFOROS S.A.</v>
      </c>
      <c r="O429" s="2" t="str">
        <f>VLOOKUP(Tabla1[[#This Row],[nemo]],'Nemos y clasificaciones'!$A$1:$C$3000,3,FALSE)</f>
        <v>Alimentos, bebidas y tabaco</v>
      </c>
      <c r="P429" s="2"/>
      <c r="Q429" s="2"/>
    </row>
    <row r="430" spans="1:17" x14ac:dyDescent="0.25">
      <c r="A430" t="s">
        <v>4907</v>
      </c>
      <c r="B430" s="1">
        <v>42306</v>
      </c>
      <c r="C430" s="1">
        <v>42333</v>
      </c>
      <c r="D430" t="s">
        <v>21</v>
      </c>
      <c r="E430" t="s">
        <v>418</v>
      </c>
      <c r="F430">
        <v>0</v>
      </c>
      <c r="G430">
        <v>100000</v>
      </c>
      <c r="H430">
        <v>0</v>
      </c>
      <c r="I430">
        <v>0</v>
      </c>
      <c r="J430">
        <v>0</v>
      </c>
      <c r="K430">
        <v>0.05</v>
      </c>
      <c r="L430" t="s">
        <v>23</v>
      </c>
      <c r="M430" s="4">
        <v>5000</v>
      </c>
      <c r="N430" s="2" t="str">
        <f>VLOOKUP(Tabla1[[#This Row],[nemo]],'Nemos y clasificaciones'!$A$2:$B$5000,2,FALSE)</f>
        <v>CITIGROUP INC</v>
      </c>
      <c r="O430" s="4" t="str">
        <f>VLOOKUP(Tabla1[[#This Row],[nemo]],'Nemos y clasificaciones'!$A$1:$C$3000,3,FALSE)</f>
        <v>Servicios financieros</v>
      </c>
      <c r="P430" s="4"/>
      <c r="Q430" s="4"/>
    </row>
    <row r="431" spans="1:17" x14ac:dyDescent="0.25">
      <c r="A431" t="s">
        <v>8267</v>
      </c>
      <c r="B431" s="1">
        <v>43222</v>
      </c>
      <c r="C431" s="1">
        <v>43228</v>
      </c>
      <c r="D431" t="s">
        <v>14</v>
      </c>
      <c r="E431" t="s">
        <v>1898</v>
      </c>
      <c r="F431">
        <v>0</v>
      </c>
      <c r="G431">
        <v>125000000</v>
      </c>
      <c r="H431">
        <v>0</v>
      </c>
      <c r="I431">
        <v>0</v>
      </c>
      <c r="J431">
        <v>0</v>
      </c>
      <c r="K431">
        <v>183.995</v>
      </c>
      <c r="L431" t="s">
        <v>19</v>
      </c>
      <c r="M431" s="2">
        <v>22999375000</v>
      </c>
      <c r="N431" s="2" t="str">
        <f>VLOOKUP(Tabla1[[#This Row],[nemo]],'Nemos y clasificaciones'!$A$2:$B$5000,2,FALSE)</f>
        <v>MINERA VALPARAISO S.A.</v>
      </c>
      <c r="O431" s="2" t="str">
        <f>VLOOKUP(Tabla1[[#This Row],[nemo]],'Nemos y clasificaciones'!$A$1:$C$3000,3,FALSE)</f>
        <v>Eléctrico</v>
      </c>
      <c r="P431" s="2"/>
      <c r="Q431" s="2"/>
    </row>
    <row r="432" spans="1:17" x14ac:dyDescent="0.25">
      <c r="A432" t="s">
        <v>4907</v>
      </c>
      <c r="B432" s="1">
        <v>42215</v>
      </c>
      <c r="C432" s="1">
        <v>42244</v>
      </c>
      <c r="D432" t="s">
        <v>21</v>
      </c>
      <c r="E432" t="s">
        <v>418</v>
      </c>
      <c r="F432">
        <v>0</v>
      </c>
      <c r="G432">
        <v>100000</v>
      </c>
      <c r="H432">
        <v>0</v>
      </c>
      <c r="I432">
        <v>0</v>
      </c>
      <c r="J432">
        <v>0</v>
      </c>
      <c r="K432">
        <v>0.05</v>
      </c>
      <c r="L432" t="s">
        <v>23</v>
      </c>
      <c r="M432" s="4">
        <v>5000</v>
      </c>
      <c r="N432" s="2" t="str">
        <f>VLOOKUP(Tabla1[[#This Row],[nemo]],'Nemos y clasificaciones'!$A$2:$B$5000,2,FALSE)</f>
        <v>CITIGROUP INC</v>
      </c>
      <c r="O432" s="4" t="str">
        <f>VLOOKUP(Tabla1[[#This Row],[nemo]],'Nemos y clasificaciones'!$A$1:$C$3000,3,FALSE)</f>
        <v>Servicios financieros</v>
      </c>
      <c r="P432" s="4"/>
      <c r="Q432" s="4"/>
    </row>
    <row r="433" spans="1:17" x14ac:dyDescent="0.25">
      <c r="A433" t="s">
        <v>4907</v>
      </c>
      <c r="B433" s="1">
        <v>42131</v>
      </c>
      <c r="C433" s="1">
        <v>42146</v>
      </c>
      <c r="D433" t="s">
        <v>21</v>
      </c>
      <c r="E433" t="s">
        <v>418</v>
      </c>
      <c r="F433">
        <v>0</v>
      </c>
      <c r="G433">
        <v>100000</v>
      </c>
      <c r="H433">
        <v>0</v>
      </c>
      <c r="I433">
        <v>0</v>
      </c>
      <c r="J433">
        <v>0</v>
      </c>
      <c r="K433">
        <v>0.05</v>
      </c>
      <c r="L433" t="s">
        <v>23</v>
      </c>
      <c r="M433" s="4">
        <v>5000</v>
      </c>
      <c r="N433" s="2" t="str">
        <f>VLOOKUP(Tabla1[[#This Row],[nemo]],'Nemos y clasificaciones'!$A$2:$B$5000,2,FALSE)</f>
        <v>CITIGROUP INC</v>
      </c>
      <c r="O433" s="4" t="str">
        <f>VLOOKUP(Tabla1[[#This Row],[nemo]],'Nemos y clasificaciones'!$A$1:$C$3000,3,FALSE)</f>
        <v>Servicios financieros</v>
      </c>
      <c r="P433" s="4"/>
      <c r="Q433" s="4"/>
    </row>
    <row r="434" spans="1:17" x14ac:dyDescent="0.25">
      <c r="A434" t="s">
        <v>5311</v>
      </c>
      <c r="B434" s="1">
        <v>43805</v>
      </c>
      <c r="C434" s="1">
        <v>43811</v>
      </c>
      <c r="D434" t="s">
        <v>14</v>
      </c>
      <c r="E434" t="s">
        <v>256</v>
      </c>
      <c r="F434">
        <v>0</v>
      </c>
      <c r="G434">
        <v>120376972</v>
      </c>
      <c r="H434">
        <v>0</v>
      </c>
      <c r="I434">
        <v>0</v>
      </c>
      <c r="J434">
        <v>0</v>
      </c>
      <c r="K434">
        <v>190.39</v>
      </c>
      <c r="L434" t="s">
        <v>19</v>
      </c>
      <c r="M434" s="2">
        <v>22918571699.080002</v>
      </c>
      <c r="N434" s="2" t="str">
        <f>VLOOKUP(Tabla1[[#This Row],[nemo]],'Nemos y clasificaciones'!$A$2:$B$5000,2,FALSE)</f>
        <v>SOCIEDAD QUIMICA Y MINERA DE CHILE S.A.</v>
      </c>
      <c r="O434" s="2" t="str">
        <f>VLOOKUP(Tabla1[[#This Row],[nemo]],'Nemos y clasificaciones'!$A$1:$C$3000,3,FALSE)</f>
        <v>Minería</v>
      </c>
      <c r="P434" s="2"/>
      <c r="Q434" s="2"/>
    </row>
    <row r="435" spans="1:17" x14ac:dyDescent="0.25">
      <c r="A435" t="s">
        <v>199</v>
      </c>
      <c r="B435" s="1">
        <v>42033</v>
      </c>
      <c r="C435" s="1">
        <v>42062</v>
      </c>
      <c r="D435" t="s">
        <v>21</v>
      </c>
      <c r="E435" t="s">
        <v>418</v>
      </c>
      <c r="F435">
        <v>0</v>
      </c>
      <c r="G435">
        <v>100000</v>
      </c>
      <c r="H435">
        <v>0</v>
      </c>
      <c r="I435">
        <v>0</v>
      </c>
      <c r="J435">
        <v>0</v>
      </c>
      <c r="K435">
        <v>0.01</v>
      </c>
      <c r="L435" t="s">
        <v>23</v>
      </c>
      <c r="M435" s="4">
        <v>1000</v>
      </c>
      <c r="N435" s="2" t="str">
        <f>VLOOKUP(Tabla1[[#This Row],[nemo]],'Nemos y clasificaciones'!$A$2:$B$5000,2,FALSE)</f>
        <v>CITIGROUP INC</v>
      </c>
      <c r="O435" s="4" t="str">
        <f>VLOOKUP(Tabla1[[#This Row],[nemo]],'Nemos y clasificaciones'!$A$1:$C$3000,3,FALSE)</f>
        <v>Servicios financieros</v>
      </c>
      <c r="P435" s="4"/>
      <c r="Q435" s="4"/>
    </row>
    <row r="436" spans="1:17" x14ac:dyDescent="0.25">
      <c r="A436" t="s">
        <v>12021</v>
      </c>
      <c r="B436" s="1">
        <v>42007</v>
      </c>
      <c r="C436" s="1">
        <v>42013</v>
      </c>
      <c r="D436" t="s">
        <v>14</v>
      </c>
      <c r="E436" t="s">
        <v>5657</v>
      </c>
      <c r="F436">
        <v>0</v>
      </c>
      <c r="G436">
        <v>195356689</v>
      </c>
      <c r="H436">
        <v>0</v>
      </c>
      <c r="I436">
        <v>0</v>
      </c>
      <c r="J436">
        <v>0</v>
      </c>
      <c r="K436">
        <v>117.057</v>
      </c>
      <c r="L436" t="s">
        <v>19</v>
      </c>
      <c r="M436" s="2">
        <v>22867867944.272999</v>
      </c>
      <c r="N436" s="2" t="str">
        <f>VLOOKUP(Tabla1[[#This Row],[nemo]],'Nemos y clasificaciones'!$A$2:$B$5000,2,FALSE)</f>
        <v>SOCIEDAD PESQUERA COLOSO S.A.</v>
      </c>
      <c r="O436" s="2" t="str">
        <f>VLOOKUP(Tabla1[[#This Row],[nemo]],'Nemos y clasificaciones'!$A$1:$C$3000,3,FALSE)</f>
        <v>Alimentos, bebidas y tabaco</v>
      </c>
      <c r="P436" s="2"/>
      <c r="Q436" s="2"/>
    </row>
    <row r="437" spans="1:17" x14ac:dyDescent="0.25">
      <c r="A437" t="s">
        <v>11714</v>
      </c>
      <c r="B437" s="1">
        <v>42130</v>
      </c>
      <c r="C437" s="1">
        <v>42136</v>
      </c>
      <c r="D437" t="s">
        <v>14</v>
      </c>
      <c r="E437" t="s">
        <v>1912</v>
      </c>
      <c r="F437">
        <v>0</v>
      </c>
      <c r="G437">
        <v>1815875619</v>
      </c>
      <c r="H437">
        <v>0</v>
      </c>
      <c r="I437">
        <v>0</v>
      </c>
      <c r="J437">
        <v>0</v>
      </c>
      <c r="K437">
        <v>5.0789999999999997</v>
      </c>
      <c r="L437" t="s">
        <v>16</v>
      </c>
      <c r="M437" s="2">
        <v>9222832268.9009991</v>
      </c>
      <c r="N437" s="2" t="str">
        <f>VLOOKUP(Tabla1[[#This Row],[nemo]],'Nemos y clasificaciones'!$A$2:$B$5000,2,FALSE)</f>
        <v>SOC. INVER. PAMPA CALICHERA S.A. SERIE A</v>
      </c>
      <c r="O437" s="2" t="str">
        <f>VLOOKUP(Tabla1[[#This Row],[nemo]],'Nemos y clasificaciones'!$A$1:$C$3000,3,FALSE)</f>
        <v>Servicios financieros</v>
      </c>
      <c r="P437" s="2"/>
      <c r="Q437" s="2"/>
    </row>
    <row r="438" spans="1:17" x14ac:dyDescent="0.25">
      <c r="A438" t="s">
        <v>10651</v>
      </c>
      <c r="B438" s="1">
        <v>42496</v>
      </c>
      <c r="C438" s="1">
        <v>42502</v>
      </c>
      <c r="D438" t="s">
        <v>14</v>
      </c>
      <c r="E438" t="s">
        <v>1912</v>
      </c>
      <c r="F438">
        <v>0</v>
      </c>
      <c r="G438">
        <v>1815875619</v>
      </c>
      <c r="H438">
        <v>0</v>
      </c>
      <c r="I438">
        <v>0</v>
      </c>
      <c r="J438">
        <v>0</v>
      </c>
      <c r="K438">
        <v>3.9249999999999998</v>
      </c>
      <c r="L438" t="s">
        <v>16</v>
      </c>
      <c r="M438" s="2">
        <v>7127311804.5749998</v>
      </c>
      <c r="N438" s="2" t="str">
        <f>VLOOKUP(Tabla1[[#This Row],[nemo]],'Nemos y clasificaciones'!$A$2:$B$5000,2,FALSE)</f>
        <v>SOC. INVER. PAMPA CALICHERA S.A. SERIE A</v>
      </c>
      <c r="O438" s="2" t="str">
        <f>VLOOKUP(Tabla1[[#This Row],[nemo]],'Nemos y clasificaciones'!$A$1:$C$3000,3,FALSE)</f>
        <v>Servicios financieros</v>
      </c>
      <c r="P438" s="2"/>
      <c r="Q438" s="2"/>
    </row>
    <row r="439" spans="1:17" x14ac:dyDescent="0.25">
      <c r="A439" t="s">
        <v>10589</v>
      </c>
      <c r="B439" s="1">
        <v>42503</v>
      </c>
      <c r="C439" s="1">
        <v>42509</v>
      </c>
      <c r="D439" t="s">
        <v>14</v>
      </c>
      <c r="E439" t="s">
        <v>4287</v>
      </c>
      <c r="F439">
        <v>0</v>
      </c>
      <c r="G439">
        <v>1936052298</v>
      </c>
      <c r="H439">
        <v>0</v>
      </c>
      <c r="I439">
        <v>0</v>
      </c>
      <c r="J439">
        <v>0</v>
      </c>
      <c r="K439">
        <v>11.625</v>
      </c>
      <c r="L439" t="s">
        <v>54</v>
      </c>
      <c r="M439" s="2">
        <v>22506607964.25</v>
      </c>
      <c r="N439" s="2" t="str">
        <f>VLOOKUP(Tabla1[[#This Row],[nemo]],'Nemos y clasificaciones'!$A$2:$B$5000,2,FALSE)</f>
        <v>RIPLEY CORP S.A.</v>
      </c>
      <c r="O439" s="2" t="str">
        <f>VLOOKUP(Tabla1[[#This Row],[nemo]],'Nemos y clasificaciones'!$A$1:$C$3000,3,FALSE)</f>
        <v>Consumo</v>
      </c>
      <c r="P439" s="2"/>
      <c r="Q439" s="2"/>
    </row>
    <row r="440" spans="1:17" x14ac:dyDescent="0.25">
      <c r="A440" t="s">
        <v>11693</v>
      </c>
      <c r="B440" s="1">
        <v>42131</v>
      </c>
      <c r="C440" s="1">
        <v>42137</v>
      </c>
      <c r="D440" t="s">
        <v>14</v>
      </c>
      <c r="E440" t="s">
        <v>2064</v>
      </c>
      <c r="F440">
        <v>0</v>
      </c>
      <c r="G440">
        <v>2889022734</v>
      </c>
      <c r="H440">
        <v>0</v>
      </c>
      <c r="I440">
        <v>0</v>
      </c>
      <c r="J440">
        <v>0</v>
      </c>
      <c r="K440">
        <v>7.79</v>
      </c>
      <c r="L440" t="s">
        <v>16</v>
      </c>
      <c r="M440" s="2">
        <v>22505487097.860001</v>
      </c>
      <c r="N440" s="2" t="str">
        <f>VLOOKUP(Tabla1[[#This Row],[nemo]],'Nemos y clasificaciones'!$A$2:$B$5000,2,FALSE)</f>
        <v>CENCOSUD S.A.</v>
      </c>
      <c r="O440" s="2" t="str">
        <f>VLOOKUP(Tabla1[[#This Row],[nemo]],'Nemos y clasificaciones'!$A$1:$C$3000,3,FALSE)</f>
        <v>Consumo</v>
      </c>
      <c r="P440" s="2"/>
      <c r="Q440" s="2"/>
    </row>
    <row r="441" spans="1:17" x14ac:dyDescent="0.25">
      <c r="A441" t="s">
        <v>1956</v>
      </c>
      <c r="B441" s="1">
        <v>44322</v>
      </c>
      <c r="C441" s="1">
        <v>44328</v>
      </c>
      <c r="D441" t="s">
        <v>14</v>
      </c>
      <c r="E441" t="s">
        <v>680</v>
      </c>
      <c r="F441">
        <v>0</v>
      </c>
      <c r="G441">
        <v>2500000000</v>
      </c>
      <c r="H441">
        <v>0</v>
      </c>
      <c r="I441">
        <v>0</v>
      </c>
      <c r="J441">
        <v>0</v>
      </c>
      <c r="K441">
        <v>9</v>
      </c>
      <c r="L441" t="s">
        <v>16</v>
      </c>
      <c r="M441" s="2">
        <v>22500000000</v>
      </c>
      <c r="N441" s="2" t="str">
        <f>VLOOKUP(Tabla1[[#This Row],[nemo]],'Nemos y clasificaciones'!$A$2:$B$5000,2,FALSE)</f>
        <v>EMPRESAS CMPC S.A.</v>
      </c>
      <c r="O441" s="2" t="str">
        <f>VLOOKUP(Tabla1[[#This Row],[nemo]],'Nemos y clasificaciones'!$A$1:$C$3000,3,FALSE)</f>
        <v>Forestal</v>
      </c>
      <c r="P441" s="2"/>
      <c r="Q441" s="2"/>
    </row>
    <row r="442" spans="1:17" x14ac:dyDescent="0.25">
      <c r="A442" t="s">
        <v>3398</v>
      </c>
      <c r="B442" s="1">
        <v>44098</v>
      </c>
      <c r="C442" s="1">
        <v>44104</v>
      </c>
      <c r="D442" t="s">
        <v>14</v>
      </c>
      <c r="E442" t="s">
        <v>1898</v>
      </c>
      <c r="F442">
        <v>0</v>
      </c>
      <c r="G442">
        <v>125000000</v>
      </c>
      <c r="H442">
        <v>0</v>
      </c>
      <c r="I442">
        <v>0</v>
      </c>
      <c r="J442">
        <v>0</v>
      </c>
      <c r="K442">
        <v>179.73099999999999</v>
      </c>
      <c r="L442" t="s">
        <v>19</v>
      </c>
      <c r="M442" s="2">
        <v>22466375000</v>
      </c>
      <c r="N442" s="2" t="str">
        <f>VLOOKUP(Tabla1[[#This Row],[nemo]],'Nemos y clasificaciones'!$A$2:$B$5000,2,FALSE)</f>
        <v>MINERA VALPARAISO S.A.</v>
      </c>
      <c r="O442" s="2" t="str">
        <f>VLOOKUP(Tabla1[[#This Row],[nemo]],'Nemos y clasificaciones'!$A$1:$C$3000,3,FALSE)</f>
        <v>Eléctrico</v>
      </c>
      <c r="P442" s="2"/>
      <c r="Q442" s="2"/>
    </row>
    <row r="443" spans="1:17" x14ac:dyDescent="0.25">
      <c r="A443" t="s">
        <v>2895</v>
      </c>
      <c r="B443" s="1">
        <v>44181</v>
      </c>
      <c r="C443" s="1">
        <v>44187</v>
      </c>
      <c r="D443" t="s">
        <v>14</v>
      </c>
      <c r="E443" t="s">
        <v>457</v>
      </c>
      <c r="F443">
        <v>0</v>
      </c>
      <c r="G443">
        <v>149448112</v>
      </c>
      <c r="H443">
        <v>0</v>
      </c>
      <c r="I443">
        <v>0</v>
      </c>
      <c r="J443">
        <v>0</v>
      </c>
      <c r="K443">
        <v>150</v>
      </c>
      <c r="L443" t="s">
        <v>19</v>
      </c>
      <c r="M443" s="2">
        <v>22417216800</v>
      </c>
      <c r="N443" s="2" t="str">
        <f>VLOOKUP(Tabla1[[#This Row],[nemo]],'Nemos y clasificaciones'!$A$2:$B$5000,2,FALSE)</f>
        <v>CAP S.A.</v>
      </c>
      <c r="O443" s="2" t="str">
        <f>VLOOKUP(Tabla1[[#This Row],[nemo]],'Nemos y clasificaciones'!$A$1:$C$3000,3,FALSE)</f>
        <v>Minería</v>
      </c>
      <c r="P443" s="2"/>
      <c r="Q443" s="2"/>
    </row>
    <row r="444" spans="1:17" x14ac:dyDescent="0.25">
      <c r="A444" t="s">
        <v>9424</v>
      </c>
      <c r="B444" s="1">
        <v>42879</v>
      </c>
      <c r="C444" s="1">
        <v>42885</v>
      </c>
      <c r="D444" t="s">
        <v>14</v>
      </c>
      <c r="E444" t="s">
        <v>1692</v>
      </c>
      <c r="F444">
        <v>0</v>
      </c>
      <c r="G444">
        <v>3123767502</v>
      </c>
      <c r="H444">
        <v>0</v>
      </c>
      <c r="I444">
        <v>0</v>
      </c>
      <c r="J444">
        <v>0</v>
      </c>
      <c r="K444">
        <v>7.14</v>
      </c>
      <c r="L444" t="s">
        <v>16</v>
      </c>
      <c r="M444" s="2">
        <v>22303699964.279999</v>
      </c>
      <c r="N444" s="2" t="str">
        <f>VLOOKUP(Tabla1[[#This Row],[nemo]],'Nemos y clasificaciones'!$A$2:$B$5000,2,FALSE)</f>
        <v>AFP Capital</v>
      </c>
      <c r="O444" s="2" t="str">
        <f>VLOOKUP(Tabla1[[#This Row],[nemo]],'Nemos y clasificaciones'!$A$1:$C$3000,3,FALSE)</f>
        <v>Servicios financieros</v>
      </c>
      <c r="P444" s="2"/>
      <c r="Q444" s="2"/>
    </row>
    <row r="445" spans="1:17" x14ac:dyDescent="0.25">
      <c r="A445" t="s">
        <v>4981</v>
      </c>
      <c r="B445" s="1">
        <v>43847</v>
      </c>
      <c r="C445" s="1">
        <v>43853</v>
      </c>
      <c r="D445" t="s">
        <v>14</v>
      </c>
      <c r="E445" t="s">
        <v>1769</v>
      </c>
      <c r="F445">
        <v>0</v>
      </c>
      <c r="G445">
        <v>1000000000</v>
      </c>
      <c r="H445">
        <v>0</v>
      </c>
      <c r="I445">
        <v>0</v>
      </c>
      <c r="J445">
        <v>0</v>
      </c>
      <c r="K445">
        <v>22.262</v>
      </c>
      <c r="L445" t="s">
        <v>54</v>
      </c>
      <c r="M445" s="2">
        <v>22262000000</v>
      </c>
      <c r="N445" s="2" t="str">
        <f>VLOOKUP(Tabla1[[#This Row],[nemo]],'Nemos y clasificaciones'!$A$2:$B$5000,2,FALSE)</f>
        <v>INVERSIONES AGUAS METROPOLITANAS S.A.</v>
      </c>
      <c r="O445" s="2" t="str">
        <f>VLOOKUP(Tabla1[[#This Row],[nemo]],'Nemos y clasificaciones'!$A$1:$C$3000,3,FALSE)</f>
        <v>Servicios sanitarios y gas</v>
      </c>
      <c r="P445" s="2"/>
      <c r="Q445" s="2"/>
    </row>
    <row r="446" spans="1:17" x14ac:dyDescent="0.25">
      <c r="A446" t="s">
        <v>1847</v>
      </c>
      <c r="B446" s="1">
        <v>44329</v>
      </c>
      <c r="C446" s="1">
        <v>44335</v>
      </c>
      <c r="D446" t="s">
        <v>14</v>
      </c>
      <c r="E446" t="s">
        <v>1848</v>
      </c>
      <c r="F446">
        <v>0</v>
      </c>
      <c r="G446">
        <v>747005982</v>
      </c>
      <c r="H446">
        <v>0</v>
      </c>
      <c r="I446">
        <v>0</v>
      </c>
      <c r="J446">
        <v>0</v>
      </c>
      <c r="K446">
        <v>29.8</v>
      </c>
      <c r="L446" t="s">
        <v>54</v>
      </c>
      <c r="M446" s="2">
        <v>22260778263.599998</v>
      </c>
      <c r="N446" s="2" t="str">
        <f>VLOOKUP(Tabla1[[#This Row],[nemo]],'Nemos y clasificaciones'!$A$2:$B$5000,2,FALSE)</f>
        <v>VIÑA CONCHA Y TORO S.A.</v>
      </c>
      <c r="O446" s="2" t="str">
        <f>VLOOKUP(Tabla1[[#This Row],[nemo]],'Nemos y clasificaciones'!$A$1:$C$3000,3,FALSE)</f>
        <v>Alimentos, bebidas y tabaco</v>
      </c>
      <c r="P446" s="2"/>
      <c r="Q446" s="2"/>
    </row>
    <row r="447" spans="1:17" x14ac:dyDescent="0.25">
      <c r="A447" t="s">
        <v>9743</v>
      </c>
      <c r="B447" s="1">
        <v>42846</v>
      </c>
      <c r="C447" s="1">
        <v>42852</v>
      </c>
      <c r="D447" t="s">
        <v>14</v>
      </c>
      <c r="E447" t="s">
        <v>457</v>
      </c>
      <c r="F447">
        <v>0</v>
      </c>
      <c r="G447">
        <v>149448112</v>
      </c>
      <c r="H447">
        <v>0</v>
      </c>
      <c r="I447">
        <v>0</v>
      </c>
      <c r="J447">
        <v>0</v>
      </c>
      <c r="K447">
        <v>147.33000000000001</v>
      </c>
      <c r="L447" t="s">
        <v>19</v>
      </c>
      <c r="M447" s="2">
        <v>22018190340.959999</v>
      </c>
      <c r="N447" s="2" t="str">
        <f>VLOOKUP(Tabla1[[#This Row],[nemo]],'Nemos y clasificaciones'!$A$2:$B$5000,2,FALSE)</f>
        <v>CAP S.A.</v>
      </c>
      <c r="O447" s="2" t="str">
        <f>VLOOKUP(Tabla1[[#This Row],[nemo]],'Nemos y clasificaciones'!$A$1:$C$3000,3,FALSE)</f>
        <v>Minería</v>
      </c>
      <c r="P447" s="2"/>
      <c r="Q447" s="2"/>
    </row>
    <row r="448" spans="1:17" x14ac:dyDescent="0.25">
      <c r="A448" t="s">
        <v>4286</v>
      </c>
      <c r="B448" s="1">
        <v>43971</v>
      </c>
      <c r="C448" s="1">
        <v>43978</v>
      </c>
      <c r="D448" t="s">
        <v>14</v>
      </c>
      <c r="E448" t="s">
        <v>4287</v>
      </c>
      <c r="F448">
        <v>0</v>
      </c>
      <c r="G448">
        <v>1936052298</v>
      </c>
      <c r="H448">
        <v>0</v>
      </c>
      <c r="I448">
        <v>0</v>
      </c>
      <c r="J448">
        <v>0</v>
      </c>
      <c r="K448">
        <v>11.369</v>
      </c>
      <c r="L448" t="s">
        <v>54</v>
      </c>
      <c r="M448" s="2">
        <v>22010978575.962002</v>
      </c>
      <c r="N448" s="2" t="str">
        <f>VLOOKUP(Tabla1[[#This Row],[nemo]],'Nemos y clasificaciones'!$A$2:$B$5000,2,FALSE)</f>
        <v>RIPLEY CORP S.A.</v>
      </c>
      <c r="O448" s="2" t="str">
        <f>VLOOKUP(Tabla1[[#This Row],[nemo]],'Nemos y clasificaciones'!$A$1:$C$3000,3,FALSE)</f>
        <v>Consumo</v>
      </c>
      <c r="P448" s="2"/>
      <c r="Q448" s="2"/>
    </row>
    <row r="449" spans="1:17" x14ac:dyDescent="0.25">
      <c r="A449" t="s">
        <v>11794</v>
      </c>
      <c r="B449" s="1">
        <v>42117</v>
      </c>
      <c r="C449" s="1">
        <v>42123</v>
      </c>
      <c r="D449" t="s">
        <v>14</v>
      </c>
      <c r="E449" t="s">
        <v>18</v>
      </c>
      <c r="F449">
        <v>0</v>
      </c>
      <c r="G449">
        <v>3233892405</v>
      </c>
      <c r="H449">
        <v>0</v>
      </c>
      <c r="I449">
        <v>0</v>
      </c>
      <c r="J449">
        <v>0</v>
      </c>
      <c r="K449">
        <v>6.75</v>
      </c>
      <c r="L449" t="s">
        <v>16</v>
      </c>
      <c r="M449" s="2">
        <v>21828773733.75</v>
      </c>
      <c r="N449" s="2" t="str">
        <f>VLOOKUP(Tabla1[[#This Row],[nemo]],'Nemos y clasificaciones'!$A$2:$B$5000,2,FALSE)</f>
        <v>SECURITIZADORA SECURITY S.A.</v>
      </c>
      <c r="O449" s="2" t="str">
        <f>VLOOKUP(Tabla1[[#This Row],[nemo]],'Nemos y clasificaciones'!$A$1:$C$3000,3,FALSE)</f>
        <v>Servicios financieros</v>
      </c>
      <c r="P449" s="2"/>
      <c r="Q449" s="2"/>
    </row>
    <row r="450" spans="1:17" x14ac:dyDescent="0.25">
      <c r="A450" t="s">
        <v>4987</v>
      </c>
      <c r="B450" s="1">
        <v>43846</v>
      </c>
      <c r="C450" s="1">
        <v>43852</v>
      </c>
      <c r="D450" t="s">
        <v>14</v>
      </c>
      <c r="E450" t="s">
        <v>1908</v>
      </c>
      <c r="F450">
        <v>0</v>
      </c>
      <c r="G450">
        <v>612625641</v>
      </c>
      <c r="H450">
        <v>0</v>
      </c>
      <c r="I450">
        <v>0</v>
      </c>
      <c r="J450">
        <v>0</v>
      </c>
      <c r="K450">
        <v>35.58</v>
      </c>
      <c r="L450" t="s">
        <v>54</v>
      </c>
      <c r="M450" s="2">
        <v>21797220306.779999</v>
      </c>
      <c r="N450" s="2" t="str">
        <f>VLOOKUP(Tabla1[[#This Row],[nemo]],'Nemos y clasificaciones'!$A$2:$B$5000,2,FALSE)</f>
        <v>EMPRESA ELECTRICA PEHUENCHE S.A.</v>
      </c>
      <c r="O450" s="2" t="str">
        <f>VLOOKUP(Tabla1[[#This Row],[nemo]],'Nemos y clasificaciones'!$A$1:$C$3000,3,FALSE)</f>
        <v>Eléctrico</v>
      </c>
      <c r="P450" s="2"/>
      <c r="Q450" s="2"/>
    </row>
    <row r="451" spans="1:17" x14ac:dyDescent="0.25">
      <c r="A451" t="s">
        <v>10098</v>
      </c>
      <c r="B451" s="1">
        <v>42719</v>
      </c>
      <c r="C451" s="1">
        <v>42725</v>
      </c>
      <c r="D451" t="s">
        <v>14</v>
      </c>
      <c r="E451" t="s">
        <v>1912</v>
      </c>
      <c r="F451">
        <v>0</v>
      </c>
      <c r="G451">
        <v>1815875619</v>
      </c>
      <c r="H451">
        <v>0</v>
      </c>
      <c r="I451">
        <v>0</v>
      </c>
      <c r="J451">
        <v>0</v>
      </c>
      <c r="K451">
        <v>2.9079999999999999</v>
      </c>
      <c r="L451" t="s">
        <v>16</v>
      </c>
      <c r="M451" s="2">
        <v>5280566300.052</v>
      </c>
      <c r="N451" s="2" t="str">
        <f>VLOOKUP(Tabla1[[#This Row],[nemo]],'Nemos y clasificaciones'!$A$2:$B$5000,2,FALSE)</f>
        <v>SOC. INVER. PAMPA CALICHERA S.A. SERIE A</v>
      </c>
      <c r="O451" s="2" t="str">
        <f>VLOOKUP(Tabla1[[#This Row],[nemo]],'Nemos y clasificaciones'!$A$1:$C$3000,3,FALSE)</f>
        <v>Servicios financieros</v>
      </c>
      <c r="P451" s="2"/>
      <c r="Q451" s="2"/>
    </row>
    <row r="452" spans="1:17" x14ac:dyDescent="0.25">
      <c r="A452" t="s">
        <v>6934</v>
      </c>
      <c r="B452" s="1">
        <v>43484</v>
      </c>
      <c r="C452" s="1">
        <v>43490</v>
      </c>
      <c r="D452" t="s">
        <v>14</v>
      </c>
      <c r="E452" t="s">
        <v>1769</v>
      </c>
      <c r="F452">
        <v>0</v>
      </c>
      <c r="G452">
        <v>1000000000</v>
      </c>
      <c r="H452">
        <v>0</v>
      </c>
      <c r="I452">
        <v>0</v>
      </c>
      <c r="J452">
        <v>0</v>
      </c>
      <c r="K452">
        <v>21.655999999999999</v>
      </c>
      <c r="L452" t="s">
        <v>54</v>
      </c>
      <c r="M452" s="2">
        <v>21656000000</v>
      </c>
      <c r="N452" s="2" t="str">
        <f>VLOOKUP(Tabla1[[#This Row],[nemo]],'Nemos y clasificaciones'!$A$2:$B$5000,2,FALSE)</f>
        <v>INVERSIONES AGUAS METROPOLITANAS S.A.</v>
      </c>
      <c r="O452" s="2" t="str">
        <f>VLOOKUP(Tabla1[[#This Row],[nemo]],'Nemos y clasificaciones'!$A$1:$C$3000,3,FALSE)</f>
        <v>Servicios sanitarios y gas</v>
      </c>
      <c r="P452" s="2"/>
      <c r="Q452" s="2"/>
    </row>
    <row r="453" spans="1:17" x14ac:dyDescent="0.25">
      <c r="A453" t="s">
        <v>7515</v>
      </c>
      <c r="B453" s="1">
        <v>43350</v>
      </c>
      <c r="C453" s="1">
        <v>43356</v>
      </c>
      <c r="D453" t="s">
        <v>14</v>
      </c>
      <c r="E453" t="s">
        <v>1912</v>
      </c>
      <c r="F453">
        <v>0</v>
      </c>
      <c r="G453">
        <v>1815875619</v>
      </c>
      <c r="H453">
        <v>0</v>
      </c>
      <c r="I453">
        <v>0</v>
      </c>
      <c r="J453">
        <v>0</v>
      </c>
      <c r="K453">
        <v>2.86</v>
      </c>
      <c r="L453" t="s">
        <v>16</v>
      </c>
      <c r="M453" s="2">
        <v>5193404270.3400002</v>
      </c>
      <c r="N453" s="2" t="str">
        <f>VLOOKUP(Tabla1[[#This Row],[nemo]],'Nemos y clasificaciones'!$A$2:$B$5000,2,FALSE)</f>
        <v>SOC. INVER. PAMPA CALICHERA S.A. SERIE A</v>
      </c>
      <c r="O453" s="2" t="str">
        <f>VLOOKUP(Tabla1[[#This Row],[nemo]],'Nemos y clasificaciones'!$A$1:$C$3000,3,FALSE)</f>
        <v>Servicios financieros</v>
      </c>
      <c r="P453" s="2"/>
      <c r="Q453" s="2"/>
    </row>
    <row r="454" spans="1:17" x14ac:dyDescent="0.25">
      <c r="A454" t="s">
        <v>11357</v>
      </c>
      <c r="B454" s="1">
        <v>42203</v>
      </c>
      <c r="C454" s="1">
        <v>42209</v>
      </c>
      <c r="D454" t="s">
        <v>14</v>
      </c>
      <c r="E454" t="s">
        <v>1908</v>
      </c>
      <c r="F454">
        <v>0</v>
      </c>
      <c r="G454">
        <v>612625641</v>
      </c>
      <c r="H454">
        <v>0</v>
      </c>
      <c r="I454">
        <v>0</v>
      </c>
      <c r="J454">
        <v>0</v>
      </c>
      <c r="K454">
        <v>34.880000000000003</v>
      </c>
      <c r="L454" t="s">
        <v>54</v>
      </c>
      <c r="M454" s="2">
        <v>21368382358.080002</v>
      </c>
      <c r="N454" s="2" t="str">
        <f>VLOOKUP(Tabla1[[#This Row],[nemo]],'Nemos y clasificaciones'!$A$2:$B$5000,2,FALSE)</f>
        <v>EMPRESA ELECTRICA PEHUENCHE S.A.</v>
      </c>
      <c r="O454" s="2" t="str">
        <f>VLOOKUP(Tabla1[[#This Row],[nemo]],'Nemos y clasificaciones'!$A$1:$C$3000,3,FALSE)</f>
        <v>Eléctrico</v>
      </c>
      <c r="P454" s="2"/>
      <c r="Q454" s="2"/>
    </row>
    <row r="455" spans="1:17" x14ac:dyDescent="0.25">
      <c r="A455" t="s">
        <v>7903</v>
      </c>
      <c r="B455" s="1">
        <v>43263</v>
      </c>
      <c r="C455" s="1">
        <v>43269</v>
      </c>
      <c r="D455" t="s">
        <v>14</v>
      </c>
      <c r="E455" t="s">
        <v>1912</v>
      </c>
      <c r="F455">
        <v>0</v>
      </c>
      <c r="G455">
        <v>1815875619</v>
      </c>
      <c r="H455">
        <v>0</v>
      </c>
      <c r="I455">
        <v>0</v>
      </c>
      <c r="J455">
        <v>0</v>
      </c>
      <c r="K455">
        <v>2.46</v>
      </c>
      <c r="L455" t="s">
        <v>16</v>
      </c>
      <c r="M455" s="2">
        <v>4467054022.7399998</v>
      </c>
      <c r="N455" s="2" t="str">
        <f>VLOOKUP(Tabla1[[#This Row],[nemo]],'Nemos y clasificaciones'!$A$2:$B$5000,2,FALSE)</f>
        <v>SOC. INVER. PAMPA CALICHERA S.A. SERIE A</v>
      </c>
      <c r="O455" s="2" t="str">
        <f>VLOOKUP(Tabla1[[#This Row],[nemo]],'Nemos y clasificaciones'!$A$1:$C$3000,3,FALSE)</f>
        <v>Servicios financieros</v>
      </c>
      <c r="P455" s="2"/>
      <c r="Q455" s="2"/>
    </row>
    <row r="456" spans="1:17" x14ac:dyDescent="0.25">
      <c r="A456" t="s">
        <v>6467</v>
      </c>
      <c r="B456" s="1">
        <v>43589</v>
      </c>
      <c r="C456" s="1">
        <v>43595</v>
      </c>
      <c r="D456" t="s">
        <v>14</v>
      </c>
      <c r="E456" t="s">
        <v>1912</v>
      </c>
      <c r="F456">
        <v>0</v>
      </c>
      <c r="G456">
        <v>1815875619</v>
      </c>
      <c r="H456">
        <v>0</v>
      </c>
      <c r="I456">
        <v>0</v>
      </c>
      <c r="J456">
        <v>0</v>
      </c>
      <c r="K456">
        <v>2.444</v>
      </c>
      <c r="L456" t="s">
        <v>16</v>
      </c>
      <c r="M456" s="2">
        <v>4438000012.8360004</v>
      </c>
      <c r="N456" s="2" t="str">
        <f>VLOOKUP(Tabla1[[#This Row],[nemo]],'Nemos y clasificaciones'!$A$2:$B$5000,2,FALSE)</f>
        <v>SOC. INVER. PAMPA CALICHERA S.A. SERIE A</v>
      </c>
      <c r="O456" s="2" t="str">
        <f>VLOOKUP(Tabla1[[#This Row],[nemo]],'Nemos y clasificaciones'!$A$1:$C$3000,3,FALSE)</f>
        <v>Servicios financieros</v>
      </c>
      <c r="P456" s="2"/>
      <c r="Q456" s="2"/>
    </row>
    <row r="457" spans="1:17" x14ac:dyDescent="0.25">
      <c r="A457" t="s">
        <v>8844</v>
      </c>
      <c r="B457" s="1">
        <v>43078</v>
      </c>
      <c r="C457" s="1">
        <v>43084</v>
      </c>
      <c r="D457" t="s">
        <v>14</v>
      </c>
      <c r="E457" t="s">
        <v>1912</v>
      </c>
      <c r="F457">
        <v>0</v>
      </c>
      <c r="G457">
        <v>1815875619</v>
      </c>
      <c r="H457">
        <v>0</v>
      </c>
      <c r="I457">
        <v>0</v>
      </c>
      <c r="J457">
        <v>0</v>
      </c>
      <c r="K457">
        <v>2.117</v>
      </c>
      <c r="L457" t="s">
        <v>16</v>
      </c>
      <c r="M457" s="2">
        <v>3844208685.4229999</v>
      </c>
      <c r="N457" s="2" t="str">
        <f>VLOOKUP(Tabla1[[#This Row],[nemo]],'Nemos y clasificaciones'!$A$2:$B$5000,2,FALSE)</f>
        <v>SOC. INVER. PAMPA CALICHERA S.A. SERIE A</v>
      </c>
      <c r="O457" s="2" t="str">
        <f>VLOOKUP(Tabla1[[#This Row],[nemo]],'Nemos y clasificaciones'!$A$1:$C$3000,3,FALSE)</f>
        <v>Servicios financieros</v>
      </c>
      <c r="P457" s="2"/>
      <c r="Q457" s="2"/>
    </row>
    <row r="458" spans="1:17" x14ac:dyDescent="0.25">
      <c r="A458" t="s">
        <v>9356</v>
      </c>
      <c r="B458" s="1">
        <v>42896</v>
      </c>
      <c r="C458" s="1">
        <v>42902</v>
      </c>
      <c r="D458" t="s">
        <v>14</v>
      </c>
      <c r="E458" t="s">
        <v>1912</v>
      </c>
      <c r="F458">
        <v>0</v>
      </c>
      <c r="G458">
        <v>1815875619</v>
      </c>
      <c r="H458">
        <v>0</v>
      </c>
      <c r="I458">
        <v>0</v>
      </c>
      <c r="J458">
        <v>0</v>
      </c>
      <c r="K458">
        <v>2.097</v>
      </c>
      <c r="L458" t="s">
        <v>16</v>
      </c>
      <c r="M458" s="2">
        <v>3807891173.0430002</v>
      </c>
      <c r="N458" s="2" t="str">
        <f>VLOOKUP(Tabla1[[#This Row],[nemo]],'Nemos y clasificaciones'!$A$2:$B$5000,2,FALSE)</f>
        <v>SOC. INVER. PAMPA CALICHERA S.A. SERIE A</v>
      </c>
      <c r="O458" s="2" t="str">
        <f>VLOOKUP(Tabla1[[#This Row],[nemo]],'Nemos y clasificaciones'!$A$1:$C$3000,3,FALSE)</f>
        <v>Servicios financieros</v>
      </c>
      <c r="P458" s="2"/>
      <c r="Q458" s="2"/>
    </row>
    <row r="459" spans="1:17" x14ac:dyDescent="0.25">
      <c r="A459" t="s">
        <v>2210</v>
      </c>
      <c r="B459" s="1">
        <v>44296</v>
      </c>
      <c r="C459" s="1">
        <v>44302</v>
      </c>
      <c r="D459" t="s">
        <v>14</v>
      </c>
      <c r="E459" t="s">
        <v>18</v>
      </c>
      <c r="F459">
        <v>0</v>
      </c>
      <c r="G459">
        <v>4042292537</v>
      </c>
      <c r="H459">
        <v>0</v>
      </c>
      <c r="I459">
        <v>0</v>
      </c>
      <c r="J459">
        <v>0</v>
      </c>
      <c r="K459">
        <v>5.25</v>
      </c>
      <c r="L459" t="s">
        <v>16</v>
      </c>
      <c r="M459" s="2">
        <v>21222035819.25</v>
      </c>
      <c r="N459" s="2" t="str">
        <f>VLOOKUP(Tabla1[[#This Row],[nemo]],'Nemos y clasificaciones'!$A$2:$B$5000,2,FALSE)</f>
        <v>SECURITIZADORA SECURITY S.A.</v>
      </c>
      <c r="O459" s="2" t="str">
        <f>VLOOKUP(Tabla1[[#This Row],[nemo]],'Nemos y clasificaciones'!$A$1:$C$3000,3,FALSE)</f>
        <v>Servicios financieros</v>
      </c>
      <c r="P459" s="2"/>
      <c r="Q459" s="2"/>
    </row>
    <row r="460" spans="1:17" x14ac:dyDescent="0.25">
      <c r="A460" t="s">
        <v>9644</v>
      </c>
      <c r="B460" s="1">
        <v>42859</v>
      </c>
      <c r="C460" s="1">
        <v>42865</v>
      </c>
      <c r="D460" t="s">
        <v>14</v>
      </c>
      <c r="E460" t="s">
        <v>4287</v>
      </c>
      <c r="F460">
        <v>0</v>
      </c>
      <c r="G460">
        <v>1936052298</v>
      </c>
      <c r="H460">
        <v>0</v>
      </c>
      <c r="I460">
        <v>0</v>
      </c>
      <c r="J460">
        <v>0</v>
      </c>
      <c r="K460">
        <v>10.948</v>
      </c>
      <c r="L460" t="s">
        <v>54</v>
      </c>
      <c r="M460" s="2">
        <v>21195900558.504002</v>
      </c>
      <c r="N460" s="2" t="str">
        <f>VLOOKUP(Tabla1[[#This Row],[nemo]],'Nemos y clasificaciones'!$A$2:$B$5000,2,FALSE)</f>
        <v>RIPLEY CORP S.A.</v>
      </c>
      <c r="O460" s="2" t="str">
        <f>VLOOKUP(Tabla1[[#This Row],[nemo]],'Nemos y clasificaciones'!$A$1:$C$3000,3,FALSE)</f>
        <v>Consumo</v>
      </c>
      <c r="P460" s="2"/>
      <c r="Q460" s="2"/>
    </row>
    <row r="461" spans="1:17" x14ac:dyDescent="0.25">
      <c r="A461" t="s">
        <v>8219</v>
      </c>
      <c r="B461" s="1">
        <v>43228</v>
      </c>
      <c r="C461" s="1">
        <v>43234</v>
      </c>
      <c r="D461" t="s">
        <v>14</v>
      </c>
      <c r="E461" t="s">
        <v>1874</v>
      </c>
      <c r="F461">
        <v>0</v>
      </c>
      <c r="G461">
        <v>12837423057</v>
      </c>
      <c r="H461">
        <v>0</v>
      </c>
      <c r="I461">
        <v>0</v>
      </c>
      <c r="J461">
        <v>0</v>
      </c>
      <c r="K461">
        <v>1.6479999999999999</v>
      </c>
      <c r="L461" t="s">
        <v>16</v>
      </c>
      <c r="M461" s="2">
        <v>21156073197.936001</v>
      </c>
      <c r="N461" s="2" t="str">
        <f>VLOOKUP(Tabla1[[#This Row],[nemo]],'Nemos y clasificaciones'!$A$2:$B$5000,2,FALSE)</f>
        <v>ADMINISTRADORA  DE FONDOS DE PENSIONES CUPRUM S.A.</v>
      </c>
      <c r="O461" s="2" t="str">
        <f>VLOOKUP(Tabla1[[#This Row],[nemo]],'Nemos y clasificaciones'!$A$1:$C$3000,3,FALSE)</f>
        <v>Servicios financieros</v>
      </c>
      <c r="P461" s="2"/>
      <c r="Q461" s="2"/>
    </row>
    <row r="462" spans="1:17" x14ac:dyDescent="0.25">
      <c r="A462" t="s">
        <v>8615</v>
      </c>
      <c r="B462" s="1">
        <v>43123</v>
      </c>
      <c r="C462" s="1">
        <v>43129</v>
      </c>
      <c r="D462" t="s">
        <v>14</v>
      </c>
      <c r="E462" t="s">
        <v>1769</v>
      </c>
      <c r="F462">
        <v>0</v>
      </c>
      <c r="G462">
        <v>1000000000</v>
      </c>
      <c r="H462">
        <v>0</v>
      </c>
      <c r="I462">
        <v>0</v>
      </c>
      <c r="J462">
        <v>0</v>
      </c>
      <c r="K462">
        <v>21.035</v>
      </c>
      <c r="L462" t="s">
        <v>54</v>
      </c>
      <c r="M462" s="2">
        <v>21035000000</v>
      </c>
      <c r="N462" s="2" t="str">
        <f>VLOOKUP(Tabla1[[#This Row],[nemo]],'Nemos y clasificaciones'!$A$2:$B$5000,2,FALSE)</f>
        <v>INVERSIONES AGUAS METROPOLITANAS S.A.</v>
      </c>
      <c r="O462" s="2" t="str">
        <f>VLOOKUP(Tabla1[[#This Row],[nemo]],'Nemos y clasificaciones'!$A$1:$C$3000,3,FALSE)</f>
        <v>Servicios sanitarios y gas</v>
      </c>
      <c r="P462" s="2"/>
      <c r="Q462" s="2"/>
    </row>
    <row r="463" spans="1:17" x14ac:dyDescent="0.25">
      <c r="A463" t="s">
        <v>9934</v>
      </c>
      <c r="B463" s="1">
        <v>42752</v>
      </c>
      <c r="C463" s="1">
        <v>42758</v>
      </c>
      <c r="D463" t="s">
        <v>14</v>
      </c>
      <c r="E463" t="s">
        <v>1769</v>
      </c>
      <c r="F463">
        <v>0</v>
      </c>
      <c r="G463">
        <v>1000000000</v>
      </c>
      <c r="H463">
        <v>0</v>
      </c>
      <c r="I463">
        <v>0</v>
      </c>
      <c r="J463">
        <v>0</v>
      </c>
      <c r="K463">
        <v>21.035</v>
      </c>
      <c r="L463" t="s">
        <v>54</v>
      </c>
      <c r="M463" s="2">
        <v>21035000000</v>
      </c>
      <c r="N463" s="2" t="str">
        <f>VLOOKUP(Tabla1[[#This Row],[nemo]],'Nemos y clasificaciones'!$A$2:$B$5000,2,FALSE)</f>
        <v>INVERSIONES AGUAS METROPOLITANAS S.A.</v>
      </c>
      <c r="O463" s="2" t="str">
        <f>VLOOKUP(Tabla1[[#This Row],[nemo]],'Nemos y clasificaciones'!$A$1:$C$3000,3,FALSE)</f>
        <v>Servicios sanitarios y gas</v>
      </c>
      <c r="P463" s="2"/>
      <c r="Q463" s="2"/>
    </row>
    <row r="464" spans="1:17" x14ac:dyDescent="0.25">
      <c r="A464" t="s">
        <v>9086</v>
      </c>
      <c r="B464" s="1">
        <v>42987</v>
      </c>
      <c r="C464" s="1">
        <v>42993</v>
      </c>
      <c r="D464" t="s">
        <v>14</v>
      </c>
      <c r="E464" t="s">
        <v>1912</v>
      </c>
      <c r="F464">
        <v>0</v>
      </c>
      <c r="G464">
        <v>1815875619</v>
      </c>
      <c r="H464">
        <v>0</v>
      </c>
      <c r="I464">
        <v>0</v>
      </c>
      <c r="J464">
        <v>0</v>
      </c>
      <c r="K464">
        <v>2.0459999999999998</v>
      </c>
      <c r="L464" t="s">
        <v>16</v>
      </c>
      <c r="M464" s="2">
        <v>3715281516.474</v>
      </c>
      <c r="N464" s="2" t="str">
        <f>VLOOKUP(Tabla1[[#This Row],[nemo]],'Nemos y clasificaciones'!$A$2:$B$5000,2,FALSE)</f>
        <v>SOC. INVER. PAMPA CALICHERA S.A. SERIE A</v>
      </c>
      <c r="O464" s="2" t="str">
        <f>VLOOKUP(Tabla1[[#This Row],[nemo]],'Nemos y clasificaciones'!$A$1:$C$3000,3,FALSE)</f>
        <v>Servicios financieros</v>
      </c>
      <c r="P464" s="2"/>
      <c r="Q464" s="2"/>
    </row>
    <row r="465" spans="1:17" x14ac:dyDescent="0.25">
      <c r="A465" t="s">
        <v>8227</v>
      </c>
      <c r="B465" s="1">
        <v>43225</v>
      </c>
      <c r="C465" s="1">
        <v>43231</v>
      </c>
      <c r="D465" t="s">
        <v>14</v>
      </c>
      <c r="E465" t="s">
        <v>1912</v>
      </c>
      <c r="F465">
        <v>0</v>
      </c>
      <c r="G465">
        <v>1815875619</v>
      </c>
      <c r="H465">
        <v>0</v>
      </c>
      <c r="I465">
        <v>0</v>
      </c>
      <c r="J465">
        <v>0</v>
      </c>
      <c r="K465">
        <v>1.8009999999999999</v>
      </c>
      <c r="L465" t="s">
        <v>16</v>
      </c>
      <c r="M465" s="2">
        <v>3270391989.8189998</v>
      </c>
      <c r="N465" s="2" t="str">
        <f>VLOOKUP(Tabla1[[#This Row],[nemo]],'Nemos y clasificaciones'!$A$2:$B$5000,2,FALSE)</f>
        <v>SOC. INVER. PAMPA CALICHERA S.A. SERIE A</v>
      </c>
      <c r="O465" s="2" t="str">
        <f>VLOOKUP(Tabla1[[#This Row],[nemo]],'Nemos y clasificaciones'!$A$1:$C$3000,3,FALSE)</f>
        <v>Servicios financieros</v>
      </c>
      <c r="P465" s="2"/>
      <c r="Q465" s="2"/>
    </row>
    <row r="466" spans="1:17" x14ac:dyDescent="0.25">
      <c r="A466" t="s">
        <v>6146</v>
      </c>
      <c r="B466" s="1">
        <v>43623</v>
      </c>
      <c r="C466" s="1">
        <v>43629</v>
      </c>
      <c r="D466" t="s">
        <v>14</v>
      </c>
      <c r="E466" t="s">
        <v>1912</v>
      </c>
      <c r="F466">
        <v>0</v>
      </c>
      <c r="G466">
        <v>1815875619</v>
      </c>
      <c r="H466">
        <v>0</v>
      </c>
      <c r="I466">
        <v>0</v>
      </c>
      <c r="J466">
        <v>0</v>
      </c>
      <c r="K466">
        <v>1.7749999999999999</v>
      </c>
      <c r="L466" t="s">
        <v>16</v>
      </c>
      <c r="M466" s="2">
        <v>3223179223.7249999</v>
      </c>
      <c r="N466" s="2" t="str">
        <f>VLOOKUP(Tabla1[[#This Row],[nemo]],'Nemos y clasificaciones'!$A$2:$B$5000,2,FALSE)</f>
        <v>SOC. INVER. PAMPA CALICHERA S.A. SERIE A</v>
      </c>
      <c r="O466" s="2" t="str">
        <f>VLOOKUP(Tabla1[[#This Row],[nemo]],'Nemos y clasificaciones'!$A$1:$C$3000,3,FALSE)</f>
        <v>Servicios financieros</v>
      </c>
      <c r="P466" s="2"/>
      <c r="Q466" s="2"/>
    </row>
    <row r="467" spans="1:17" x14ac:dyDescent="0.25">
      <c r="A467" t="s">
        <v>2175</v>
      </c>
      <c r="B467" s="1">
        <v>44302</v>
      </c>
      <c r="C467" s="1">
        <v>44308</v>
      </c>
      <c r="D467" t="s">
        <v>14</v>
      </c>
      <c r="E467" t="s">
        <v>2176</v>
      </c>
      <c r="F467">
        <v>0</v>
      </c>
      <c r="G467">
        <v>238934100</v>
      </c>
      <c r="H467">
        <v>0</v>
      </c>
      <c r="I467">
        <v>0</v>
      </c>
      <c r="J467">
        <v>0</v>
      </c>
      <c r="K467">
        <v>86.834999999999994</v>
      </c>
      <c r="L467" t="s">
        <v>54</v>
      </c>
      <c r="M467" s="2">
        <v>20747842573.5</v>
      </c>
      <c r="N467" s="2" t="str">
        <f>VLOOKUP(Tabla1[[#This Row],[nemo]],'Nemos y clasificaciones'!$A$2:$B$5000,2,FALSE)</f>
        <v>SOCIEDAD PUNTA DEL COBRE S.A.</v>
      </c>
      <c r="O467" s="2" t="str">
        <f>VLOOKUP(Tabla1[[#This Row],[nemo]],'Nemos y clasificaciones'!$A$1:$C$3000,3,FALSE)</f>
        <v>Minería</v>
      </c>
      <c r="P467" s="2"/>
      <c r="Q467" s="2"/>
    </row>
    <row r="468" spans="1:17" x14ac:dyDescent="0.25">
      <c r="A468" t="s">
        <v>9613</v>
      </c>
      <c r="B468" s="1">
        <v>42861</v>
      </c>
      <c r="C468" s="1">
        <v>42867</v>
      </c>
      <c r="D468" t="s">
        <v>14</v>
      </c>
      <c r="E468" t="s">
        <v>1912</v>
      </c>
      <c r="F468">
        <v>0</v>
      </c>
      <c r="G468">
        <v>1815875619</v>
      </c>
      <c r="H468">
        <v>0</v>
      </c>
      <c r="I468">
        <v>0</v>
      </c>
      <c r="J468">
        <v>0</v>
      </c>
      <c r="K468">
        <v>1.696</v>
      </c>
      <c r="L468" t="s">
        <v>16</v>
      </c>
      <c r="M468" s="2">
        <v>3079725049.8239999</v>
      </c>
      <c r="N468" s="2" t="str">
        <f>VLOOKUP(Tabla1[[#This Row],[nemo]],'Nemos y clasificaciones'!$A$2:$B$5000,2,FALSE)</f>
        <v>SOC. INVER. PAMPA CALICHERA S.A. SERIE A</v>
      </c>
      <c r="O468" s="2" t="str">
        <f>VLOOKUP(Tabla1[[#This Row],[nemo]],'Nemos y clasificaciones'!$A$1:$C$3000,3,FALSE)</f>
        <v>Servicios financieros</v>
      </c>
      <c r="P468" s="2"/>
      <c r="Q468" s="2"/>
    </row>
    <row r="469" spans="1:17" x14ac:dyDescent="0.25">
      <c r="A469" t="s">
        <v>5659</v>
      </c>
      <c r="B469" s="1">
        <v>43715</v>
      </c>
      <c r="C469" s="1">
        <v>43721</v>
      </c>
      <c r="D469" t="s">
        <v>14</v>
      </c>
      <c r="E469" t="s">
        <v>1912</v>
      </c>
      <c r="F469">
        <v>0</v>
      </c>
      <c r="G469">
        <v>1815875619</v>
      </c>
      <c r="H469">
        <v>0</v>
      </c>
      <c r="I469">
        <v>0</v>
      </c>
      <c r="J469">
        <v>0</v>
      </c>
      <c r="K469">
        <v>1.306</v>
      </c>
      <c r="L469" t="s">
        <v>16</v>
      </c>
      <c r="M469" s="2">
        <v>2371533558.414</v>
      </c>
      <c r="N469" s="2" t="str">
        <f>VLOOKUP(Tabla1[[#This Row],[nemo]],'Nemos y clasificaciones'!$A$2:$B$5000,2,FALSE)</f>
        <v>SOC. INVER. PAMPA CALICHERA S.A. SERIE A</v>
      </c>
      <c r="O469" s="2" t="str">
        <f>VLOOKUP(Tabla1[[#This Row],[nemo]],'Nemos y clasificaciones'!$A$1:$C$3000,3,FALSE)</f>
        <v>Servicios financieros</v>
      </c>
      <c r="P469" s="2"/>
      <c r="Q469" s="2"/>
    </row>
    <row r="470" spans="1:17" x14ac:dyDescent="0.25">
      <c r="A470" t="s">
        <v>1911</v>
      </c>
      <c r="B470" s="1">
        <v>44324</v>
      </c>
      <c r="C470" s="1">
        <v>44330</v>
      </c>
      <c r="D470" t="s">
        <v>14</v>
      </c>
      <c r="E470" t="s">
        <v>1912</v>
      </c>
      <c r="F470">
        <v>0</v>
      </c>
      <c r="G470">
        <v>2415665513</v>
      </c>
      <c r="H470">
        <v>0</v>
      </c>
      <c r="I470">
        <v>0</v>
      </c>
      <c r="J470">
        <v>0</v>
      </c>
      <c r="K470">
        <v>0.89300000000000002</v>
      </c>
      <c r="L470" t="s">
        <v>23</v>
      </c>
      <c r="M470" s="2">
        <v>2157189303.1090002</v>
      </c>
      <c r="N470" s="2" t="str">
        <f>VLOOKUP(Tabla1[[#This Row],[nemo]],'Nemos y clasificaciones'!$A$2:$B$5000,2,FALSE)</f>
        <v>SOC. INVER. PAMPA CALICHERA S.A. SERIE A</v>
      </c>
      <c r="O470" s="2" t="str">
        <f>VLOOKUP(Tabla1[[#This Row],[nemo]],'Nemos y clasificaciones'!$A$1:$C$3000,3,FALSE)</f>
        <v>Servicios financieros</v>
      </c>
      <c r="P470" s="2"/>
      <c r="Q470" s="2"/>
    </row>
    <row r="471" spans="1:17" x14ac:dyDescent="0.25">
      <c r="A471" t="s">
        <v>4069</v>
      </c>
      <c r="B471" s="1">
        <v>43988</v>
      </c>
      <c r="C471" s="1">
        <v>43994</v>
      </c>
      <c r="D471" t="s">
        <v>14</v>
      </c>
      <c r="E471" t="s">
        <v>1912</v>
      </c>
      <c r="F471">
        <v>0</v>
      </c>
      <c r="G471">
        <v>1815875619</v>
      </c>
      <c r="H471">
        <v>0</v>
      </c>
      <c r="I471">
        <v>0</v>
      </c>
      <c r="J471">
        <v>0</v>
      </c>
      <c r="K471">
        <v>1.1319999999999999</v>
      </c>
      <c r="L471" t="s">
        <v>16</v>
      </c>
      <c r="M471" s="2">
        <v>2055571200.7079999</v>
      </c>
      <c r="N471" s="2" t="str">
        <f>VLOOKUP(Tabla1[[#This Row],[nemo]],'Nemos y clasificaciones'!$A$2:$B$5000,2,FALSE)</f>
        <v>SOC. INVER. PAMPA CALICHERA S.A. SERIE A</v>
      </c>
      <c r="O471" s="2" t="str">
        <f>VLOOKUP(Tabla1[[#This Row],[nemo]],'Nemos y clasificaciones'!$A$1:$C$3000,3,FALSE)</f>
        <v>Servicios financieros</v>
      </c>
      <c r="P471" s="2"/>
      <c r="Q471" s="2"/>
    </row>
    <row r="472" spans="1:17" x14ac:dyDescent="0.25">
      <c r="A472" t="s">
        <v>1993</v>
      </c>
      <c r="B472" s="1">
        <v>44320</v>
      </c>
      <c r="C472" s="1">
        <v>44326</v>
      </c>
      <c r="D472" t="s">
        <v>14</v>
      </c>
      <c r="E472" t="s">
        <v>182</v>
      </c>
      <c r="F472">
        <v>0</v>
      </c>
      <c r="G472">
        <v>1600065708</v>
      </c>
      <c r="H472">
        <v>0</v>
      </c>
      <c r="I472">
        <v>0</v>
      </c>
      <c r="J472">
        <v>0</v>
      </c>
      <c r="K472">
        <v>12.91</v>
      </c>
      <c r="L472" t="s">
        <v>54</v>
      </c>
      <c r="M472" s="2">
        <v>20656848290.279999</v>
      </c>
      <c r="N472" s="2" t="str">
        <f>VLOOKUP(Tabla1[[#This Row],[nemo]],'Nemos y clasificaciones'!$A$2:$B$5000,2,FALSE)</f>
        <v>BANVIDA S.A.</v>
      </c>
      <c r="O472" s="2" t="str">
        <f>VLOOKUP(Tabla1[[#This Row],[nemo]],'Nemos y clasificaciones'!$A$1:$C$3000,3,FALSE)</f>
        <v>Servicios de salud</v>
      </c>
      <c r="P472" s="2"/>
      <c r="Q472" s="2"/>
    </row>
    <row r="473" spans="1:17" x14ac:dyDescent="0.25">
      <c r="A473" t="s">
        <v>4331</v>
      </c>
      <c r="B473" s="1">
        <v>43966</v>
      </c>
      <c r="C473" s="1">
        <v>43973</v>
      </c>
      <c r="D473" t="s">
        <v>14</v>
      </c>
      <c r="E473" t="s">
        <v>1910</v>
      </c>
      <c r="F473">
        <v>0</v>
      </c>
      <c r="G473">
        <v>1000000000</v>
      </c>
      <c r="H473">
        <v>0</v>
      </c>
      <c r="I473">
        <v>0</v>
      </c>
      <c r="J473">
        <v>0</v>
      </c>
      <c r="K473">
        <v>20.535</v>
      </c>
      <c r="L473" t="s">
        <v>54</v>
      </c>
      <c r="M473" s="2">
        <v>20535000000</v>
      </c>
      <c r="N473" s="2" t="str">
        <f>VLOOKUP(Tabla1[[#This Row],[nemo]],'Nemos y clasificaciones'!$A$2:$B$5000,2,FALSE)</f>
        <v>ADMINISTRADORA  DE FONDOS DE PENSIONES HABITAT S.A.</v>
      </c>
      <c r="O473" s="2" t="str">
        <f>VLOOKUP(Tabla1[[#This Row],[nemo]],'Nemos y clasificaciones'!$A$1:$C$3000,3,FALSE)</f>
        <v>Servicios financieros</v>
      </c>
      <c r="P473" s="2"/>
      <c r="Q473" s="2"/>
    </row>
    <row r="474" spans="1:17" x14ac:dyDescent="0.25">
      <c r="A474" t="s">
        <v>6815</v>
      </c>
      <c r="B474" s="1">
        <v>43539</v>
      </c>
      <c r="C474" s="1">
        <v>43545</v>
      </c>
      <c r="D474" t="s">
        <v>14</v>
      </c>
      <c r="E474" t="s">
        <v>3241</v>
      </c>
      <c r="F474">
        <v>0</v>
      </c>
      <c r="G474">
        <v>230000000</v>
      </c>
      <c r="H474">
        <v>0</v>
      </c>
      <c r="I474">
        <v>0</v>
      </c>
      <c r="J474">
        <v>0</v>
      </c>
      <c r="K474">
        <v>88.638000000000005</v>
      </c>
      <c r="L474" t="s">
        <v>54</v>
      </c>
      <c r="M474" s="2">
        <v>20386740000</v>
      </c>
      <c r="N474" s="2" t="str">
        <f>VLOOKUP(Tabla1[[#This Row],[nemo]],'Nemos y clasificaciones'!$A$2:$B$5000,2,FALSE)</f>
        <v>PUERTOS Y LOGISTICA S.A.</v>
      </c>
      <c r="O474" s="2" t="str">
        <f>VLOOKUP(Tabla1[[#This Row],[nemo]],'Nemos y clasificaciones'!$A$1:$C$3000,3,FALSE)</f>
        <v>Transportes y servicios marítimos</v>
      </c>
      <c r="P474" s="2"/>
      <c r="Q474" s="2"/>
    </row>
    <row r="475" spans="1:17" x14ac:dyDescent="0.25">
      <c r="A475" t="s">
        <v>5304</v>
      </c>
      <c r="B475" s="1">
        <v>43806</v>
      </c>
      <c r="C475" s="1">
        <v>43812</v>
      </c>
      <c r="D475" t="s">
        <v>14</v>
      </c>
      <c r="E475" t="s">
        <v>1912</v>
      </c>
      <c r="F475">
        <v>0</v>
      </c>
      <c r="G475">
        <v>1815875619</v>
      </c>
      <c r="H475">
        <v>0</v>
      </c>
      <c r="I475">
        <v>0</v>
      </c>
      <c r="J475">
        <v>0</v>
      </c>
      <c r="K475">
        <v>0.879</v>
      </c>
      <c r="L475" t="s">
        <v>23</v>
      </c>
      <c r="M475" s="2">
        <v>1596154669.1010001</v>
      </c>
      <c r="N475" s="2" t="str">
        <f>VLOOKUP(Tabla1[[#This Row],[nemo]],'Nemos y clasificaciones'!$A$2:$B$5000,2,FALSE)</f>
        <v>SOC. INVER. PAMPA CALICHERA S.A. SERIE A</v>
      </c>
      <c r="O475" s="2" t="str">
        <f>VLOOKUP(Tabla1[[#This Row],[nemo]],'Nemos y clasificaciones'!$A$1:$C$3000,3,FALSE)</f>
        <v>Servicios financieros</v>
      </c>
      <c r="P475" s="2"/>
      <c r="Q475" s="2"/>
    </row>
    <row r="476" spans="1:17" x14ac:dyDescent="0.25">
      <c r="A476" t="s">
        <v>10945</v>
      </c>
      <c r="B476" s="1">
        <v>42381</v>
      </c>
      <c r="C476" s="1">
        <v>42387</v>
      </c>
      <c r="D476" t="s">
        <v>14</v>
      </c>
      <c r="E476" t="s">
        <v>1769</v>
      </c>
      <c r="F476">
        <v>0</v>
      </c>
      <c r="G476">
        <v>1000000000</v>
      </c>
      <c r="H476">
        <v>0</v>
      </c>
      <c r="I476">
        <v>0</v>
      </c>
      <c r="J476">
        <v>0</v>
      </c>
      <c r="K476">
        <v>20.324000000000002</v>
      </c>
      <c r="L476" t="s">
        <v>54</v>
      </c>
      <c r="M476" s="2">
        <v>20324000000</v>
      </c>
      <c r="N476" s="2" t="str">
        <f>VLOOKUP(Tabla1[[#This Row],[nemo]],'Nemos y clasificaciones'!$A$2:$B$5000,2,FALSE)</f>
        <v>INVERSIONES AGUAS METROPOLITANAS S.A.</v>
      </c>
      <c r="O476" s="2" t="str">
        <f>VLOOKUP(Tabla1[[#This Row],[nemo]],'Nemos y clasificaciones'!$A$1:$C$3000,3,FALSE)</f>
        <v>Servicios sanitarios y gas</v>
      </c>
      <c r="P476" s="2"/>
      <c r="Q476" s="2"/>
    </row>
    <row r="477" spans="1:17" x14ac:dyDescent="0.25">
      <c r="A477" t="s">
        <v>4561</v>
      </c>
      <c r="B477" s="1">
        <v>43944</v>
      </c>
      <c r="C477" s="1">
        <v>43950</v>
      </c>
      <c r="D477" t="s">
        <v>14</v>
      </c>
      <c r="E477" t="s">
        <v>2255</v>
      </c>
      <c r="F477">
        <v>0</v>
      </c>
      <c r="G477">
        <v>2025507814</v>
      </c>
      <c r="H477">
        <v>0</v>
      </c>
      <c r="I477">
        <v>0</v>
      </c>
      <c r="J477">
        <v>0</v>
      </c>
      <c r="K477">
        <v>10</v>
      </c>
      <c r="L477" t="s">
        <v>16</v>
      </c>
      <c r="M477" s="2">
        <v>20255078140</v>
      </c>
      <c r="N477" s="2" t="str">
        <f>VLOOKUP(Tabla1[[#This Row],[nemo]],'Nemos y clasificaciones'!$A$2:$B$5000,2,FALSE)</f>
        <v>COMPAÑIA GENERAL DE ELECTRICIDAD S.A.</v>
      </c>
      <c r="O477" s="2" t="str">
        <f>VLOOKUP(Tabla1[[#This Row],[nemo]],'Nemos y clasificaciones'!$A$1:$C$3000,3,FALSE)</f>
        <v>Eléctrico</v>
      </c>
      <c r="P477" s="2"/>
      <c r="Q477" s="2"/>
    </row>
    <row r="478" spans="1:17" x14ac:dyDescent="0.25">
      <c r="A478" t="s">
        <v>7272</v>
      </c>
      <c r="B478" s="1">
        <v>43427</v>
      </c>
      <c r="C478" s="1">
        <v>43433</v>
      </c>
      <c r="D478" t="s">
        <v>14</v>
      </c>
      <c r="E478" t="s">
        <v>2255</v>
      </c>
      <c r="F478">
        <v>0</v>
      </c>
      <c r="G478">
        <v>2025507814</v>
      </c>
      <c r="H478">
        <v>0</v>
      </c>
      <c r="I478">
        <v>0</v>
      </c>
      <c r="J478">
        <v>0</v>
      </c>
      <c r="K478">
        <v>10</v>
      </c>
      <c r="L478" t="s">
        <v>16</v>
      </c>
      <c r="M478" s="2">
        <v>20255078140</v>
      </c>
      <c r="N478" s="2" t="str">
        <f>VLOOKUP(Tabla1[[#This Row],[nemo]],'Nemos y clasificaciones'!$A$2:$B$5000,2,FALSE)</f>
        <v>COMPAÑIA GENERAL DE ELECTRICIDAD S.A.</v>
      </c>
      <c r="O478" s="2" t="str">
        <f>VLOOKUP(Tabla1[[#This Row],[nemo]],'Nemos y clasificaciones'!$A$1:$C$3000,3,FALSE)</f>
        <v>Eléctrico</v>
      </c>
      <c r="P478" s="2"/>
      <c r="Q478" s="2"/>
    </row>
    <row r="479" spans="1:17" x14ac:dyDescent="0.25">
      <c r="A479" t="s">
        <v>7224</v>
      </c>
      <c r="B479" s="1">
        <v>43440</v>
      </c>
      <c r="C479" s="1">
        <v>43447</v>
      </c>
      <c r="D479" t="s">
        <v>14</v>
      </c>
      <c r="E479" t="s">
        <v>1912</v>
      </c>
      <c r="F479">
        <v>0</v>
      </c>
      <c r="G479">
        <v>1815875619</v>
      </c>
      <c r="H479">
        <v>0</v>
      </c>
      <c r="I479">
        <v>0</v>
      </c>
      <c r="J479">
        <v>0</v>
      </c>
      <c r="K479">
        <v>0.77200000000000002</v>
      </c>
      <c r="L479" t="s">
        <v>23</v>
      </c>
      <c r="M479" s="2">
        <v>1401855977.868</v>
      </c>
      <c r="N479" s="2" t="str">
        <f>VLOOKUP(Tabla1[[#This Row],[nemo]],'Nemos y clasificaciones'!$A$2:$B$5000,2,FALSE)</f>
        <v>SOC. INVER. PAMPA CALICHERA S.A. SERIE A</v>
      </c>
      <c r="O479" s="2" t="str">
        <f>VLOOKUP(Tabla1[[#This Row],[nemo]],'Nemos y clasificaciones'!$A$1:$C$3000,3,FALSE)</f>
        <v>Servicios financieros</v>
      </c>
      <c r="P479" s="2"/>
      <c r="Q479" s="2"/>
    </row>
    <row r="480" spans="1:17" x14ac:dyDescent="0.25">
      <c r="A480" t="s">
        <v>3047</v>
      </c>
      <c r="B480" s="1">
        <v>44174</v>
      </c>
      <c r="C480" s="1">
        <v>44180</v>
      </c>
      <c r="D480" t="s">
        <v>14</v>
      </c>
      <c r="E480" t="s">
        <v>1912</v>
      </c>
      <c r="F480">
        <v>0</v>
      </c>
      <c r="G480">
        <v>2415665513</v>
      </c>
      <c r="H480">
        <v>0</v>
      </c>
      <c r="I480">
        <v>0</v>
      </c>
      <c r="J480">
        <v>0</v>
      </c>
      <c r="K480">
        <v>0.27500000000000002</v>
      </c>
      <c r="L480" t="s">
        <v>23</v>
      </c>
      <c r="M480" s="2">
        <v>664308016.07500005</v>
      </c>
      <c r="N480" s="2" t="str">
        <f>VLOOKUP(Tabla1[[#This Row],[nemo]],'Nemos y clasificaciones'!$A$2:$B$5000,2,FALSE)</f>
        <v>SOC. INVER. PAMPA CALICHERA S.A. SERIE A</v>
      </c>
      <c r="O480" s="2" t="str">
        <f>VLOOKUP(Tabla1[[#This Row],[nemo]],'Nemos y clasificaciones'!$A$1:$C$3000,3,FALSE)</f>
        <v>Servicios financieros</v>
      </c>
      <c r="P480" s="2"/>
      <c r="Q480" s="2"/>
    </row>
    <row r="481" spans="1:17" x14ac:dyDescent="0.25">
      <c r="A481" t="s">
        <v>3171</v>
      </c>
      <c r="B481" s="1">
        <v>44050</v>
      </c>
      <c r="C481" s="1">
        <v>44152</v>
      </c>
      <c r="D481" t="s">
        <v>14</v>
      </c>
      <c r="E481" t="s">
        <v>1912</v>
      </c>
      <c r="F481">
        <v>1815875619</v>
      </c>
      <c r="G481">
        <v>0</v>
      </c>
      <c r="H481">
        <v>0</v>
      </c>
      <c r="I481">
        <v>0</v>
      </c>
      <c r="J481">
        <v>0</v>
      </c>
      <c r="K481">
        <v>205.30099999999999</v>
      </c>
      <c r="L481" t="s">
        <v>19</v>
      </c>
      <c r="M481" s="2">
        <v>0</v>
      </c>
      <c r="N481" s="2" t="str">
        <f>VLOOKUP(Tabla1[[#This Row],[nemo]],'Nemos y clasificaciones'!$A$2:$B$5000,2,FALSE)</f>
        <v>SOC. INVER. PAMPA CALICHERA S.A. SERIE A</v>
      </c>
      <c r="O481" s="2" t="str">
        <f>VLOOKUP(Tabla1[[#This Row],[nemo]],'Nemos y clasificaciones'!$A$1:$C$3000,3,FALSE)</f>
        <v>Servicios financieros</v>
      </c>
      <c r="P481" s="2"/>
      <c r="Q481" s="2"/>
    </row>
    <row r="482" spans="1:17" x14ac:dyDescent="0.25">
      <c r="A482" t="s">
        <v>9932</v>
      </c>
      <c r="B482" s="1">
        <v>42754</v>
      </c>
      <c r="C482" s="1">
        <v>42760</v>
      </c>
      <c r="D482" t="s">
        <v>14</v>
      </c>
      <c r="E482" t="s">
        <v>1908</v>
      </c>
      <c r="F482">
        <v>0</v>
      </c>
      <c r="G482">
        <v>612625641</v>
      </c>
      <c r="H482">
        <v>0</v>
      </c>
      <c r="I482">
        <v>0</v>
      </c>
      <c r="J482">
        <v>0</v>
      </c>
      <c r="K482">
        <v>32.82</v>
      </c>
      <c r="L482" t="s">
        <v>54</v>
      </c>
      <c r="M482" s="2">
        <v>20106373537.619999</v>
      </c>
      <c r="N482" s="2" t="str">
        <f>VLOOKUP(Tabla1[[#This Row],[nemo]],'Nemos y clasificaciones'!$A$2:$B$5000,2,FALSE)</f>
        <v>EMPRESA ELECTRICA PEHUENCHE S.A.</v>
      </c>
      <c r="O482" s="2" t="str">
        <f>VLOOKUP(Tabla1[[#This Row],[nemo]],'Nemos y clasificaciones'!$A$1:$C$3000,3,FALSE)</f>
        <v>Eléctrico</v>
      </c>
      <c r="P482" s="2"/>
      <c r="Q482" s="2"/>
    </row>
    <row r="483" spans="1:17" x14ac:dyDescent="0.25">
      <c r="A483" t="s">
        <v>11270</v>
      </c>
      <c r="B483" s="1">
        <v>42262</v>
      </c>
      <c r="C483" s="1">
        <v>42270</v>
      </c>
      <c r="D483" t="s">
        <v>14</v>
      </c>
      <c r="E483" t="s">
        <v>1692</v>
      </c>
      <c r="F483">
        <v>0</v>
      </c>
      <c r="G483">
        <v>3123767502</v>
      </c>
      <c r="H483">
        <v>0</v>
      </c>
      <c r="I483">
        <v>0</v>
      </c>
      <c r="J483">
        <v>0</v>
      </c>
      <c r="K483">
        <v>6.41</v>
      </c>
      <c r="L483" t="s">
        <v>16</v>
      </c>
      <c r="M483" s="2">
        <v>20023349687.82</v>
      </c>
      <c r="N483" s="2" t="str">
        <f>VLOOKUP(Tabla1[[#This Row],[nemo]],'Nemos y clasificaciones'!$A$2:$B$5000,2,FALSE)</f>
        <v>AFP Capital</v>
      </c>
      <c r="O483" s="2" t="str">
        <f>VLOOKUP(Tabla1[[#This Row],[nemo]],'Nemos y clasificaciones'!$A$1:$C$3000,3,FALSE)</f>
        <v>Servicios financieros</v>
      </c>
      <c r="P483" s="2"/>
      <c r="Q483" s="2"/>
    </row>
    <row r="484" spans="1:17" x14ac:dyDescent="0.25">
      <c r="A484" t="s">
        <v>2713</v>
      </c>
      <c r="B484" s="1">
        <v>44198</v>
      </c>
      <c r="C484" s="1">
        <v>44204</v>
      </c>
      <c r="D484" t="s">
        <v>14</v>
      </c>
      <c r="E484" t="s">
        <v>1910</v>
      </c>
      <c r="F484">
        <v>0</v>
      </c>
      <c r="G484">
        <v>1000000000</v>
      </c>
      <c r="H484">
        <v>0</v>
      </c>
      <c r="I484">
        <v>0</v>
      </c>
      <c r="J484">
        <v>0</v>
      </c>
      <c r="K484">
        <v>20</v>
      </c>
      <c r="L484" t="s">
        <v>54</v>
      </c>
      <c r="M484" s="2">
        <v>20000000000</v>
      </c>
      <c r="N484" s="2" t="str">
        <f>VLOOKUP(Tabla1[[#This Row],[nemo]],'Nemos y clasificaciones'!$A$2:$B$5000,2,FALSE)</f>
        <v>ADMINISTRADORA  DE FONDOS DE PENSIONES HABITAT S.A.</v>
      </c>
      <c r="O484" s="2" t="str">
        <f>VLOOKUP(Tabla1[[#This Row],[nemo]],'Nemos y clasificaciones'!$A$1:$C$3000,3,FALSE)</f>
        <v>Servicios financieros</v>
      </c>
      <c r="P484" s="2"/>
      <c r="Q484" s="2"/>
    </row>
    <row r="485" spans="1:17" x14ac:dyDescent="0.25">
      <c r="A485" t="s">
        <v>5630</v>
      </c>
      <c r="B485" s="1">
        <v>43725</v>
      </c>
      <c r="C485" s="1">
        <v>43734</v>
      </c>
      <c r="D485" t="s">
        <v>14</v>
      </c>
      <c r="E485" t="s">
        <v>680</v>
      </c>
      <c r="F485">
        <v>0</v>
      </c>
      <c r="G485">
        <v>2500000000</v>
      </c>
      <c r="H485">
        <v>0</v>
      </c>
      <c r="I485">
        <v>0</v>
      </c>
      <c r="J485">
        <v>0</v>
      </c>
      <c r="K485">
        <v>8</v>
      </c>
      <c r="L485" t="s">
        <v>16</v>
      </c>
      <c r="M485" s="2">
        <v>20000000000</v>
      </c>
      <c r="N485" s="2" t="str">
        <f>VLOOKUP(Tabla1[[#This Row],[nemo]],'Nemos y clasificaciones'!$A$2:$B$5000,2,FALSE)</f>
        <v>EMPRESAS CMPC S.A.</v>
      </c>
      <c r="O485" s="2" t="str">
        <f>VLOOKUP(Tabla1[[#This Row],[nemo]],'Nemos y clasificaciones'!$A$1:$C$3000,3,FALSE)</f>
        <v>Forestal</v>
      </c>
      <c r="P485" s="2"/>
      <c r="Q485" s="2"/>
    </row>
    <row r="486" spans="1:17" x14ac:dyDescent="0.25">
      <c r="A486" t="s">
        <v>6974</v>
      </c>
      <c r="B486" s="1">
        <v>43469</v>
      </c>
      <c r="C486" s="1">
        <v>43475</v>
      </c>
      <c r="D486" t="s">
        <v>14</v>
      </c>
      <c r="E486" t="s">
        <v>1898</v>
      </c>
      <c r="F486">
        <v>0</v>
      </c>
      <c r="G486">
        <v>125000000</v>
      </c>
      <c r="H486">
        <v>0</v>
      </c>
      <c r="I486">
        <v>0</v>
      </c>
      <c r="J486">
        <v>0</v>
      </c>
      <c r="K486">
        <v>160</v>
      </c>
      <c r="L486" t="s">
        <v>19</v>
      </c>
      <c r="M486" s="2">
        <v>20000000000</v>
      </c>
      <c r="N486" s="2" t="str">
        <f>VLOOKUP(Tabla1[[#This Row],[nemo]],'Nemos y clasificaciones'!$A$2:$B$5000,2,FALSE)</f>
        <v>MINERA VALPARAISO S.A.</v>
      </c>
      <c r="O486" s="2" t="str">
        <f>VLOOKUP(Tabla1[[#This Row],[nemo]],'Nemos y clasificaciones'!$A$1:$C$3000,3,FALSE)</f>
        <v>Eléctrico</v>
      </c>
      <c r="P486" s="2"/>
      <c r="Q486" s="2"/>
    </row>
    <row r="487" spans="1:17" x14ac:dyDescent="0.25">
      <c r="A487" t="s">
        <v>6668</v>
      </c>
      <c r="B487" s="1">
        <v>43571</v>
      </c>
      <c r="C487" s="1">
        <v>43579</v>
      </c>
      <c r="D487" t="s">
        <v>14</v>
      </c>
      <c r="E487" t="s">
        <v>2176</v>
      </c>
      <c r="F487">
        <v>0</v>
      </c>
      <c r="G487">
        <v>238934100</v>
      </c>
      <c r="H487">
        <v>0</v>
      </c>
      <c r="I487">
        <v>0</v>
      </c>
      <c r="J487">
        <v>0</v>
      </c>
      <c r="K487">
        <v>83.685000000000002</v>
      </c>
      <c r="L487" t="s">
        <v>54</v>
      </c>
      <c r="M487" s="2">
        <v>19995200158.5</v>
      </c>
      <c r="N487" s="2" t="str">
        <f>VLOOKUP(Tabla1[[#This Row],[nemo]],'Nemos y clasificaciones'!$A$2:$B$5000,2,FALSE)</f>
        <v>SOCIEDAD PUNTA DEL COBRE S.A.</v>
      </c>
      <c r="O487" s="2" t="str">
        <f>VLOOKUP(Tabla1[[#This Row],[nemo]],'Nemos y clasificaciones'!$A$1:$C$3000,3,FALSE)</f>
        <v>Minería</v>
      </c>
      <c r="P487" s="2"/>
      <c r="Q487" s="2"/>
    </row>
    <row r="488" spans="1:17" x14ac:dyDescent="0.25">
      <c r="A488" t="s">
        <v>9627</v>
      </c>
      <c r="B488" s="1">
        <v>42860</v>
      </c>
      <c r="C488" s="1">
        <v>42866</v>
      </c>
      <c r="D488" t="s">
        <v>14</v>
      </c>
      <c r="E488" t="s">
        <v>182</v>
      </c>
      <c r="F488">
        <v>0</v>
      </c>
      <c r="G488">
        <v>1430000000</v>
      </c>
      <c r="H488">
        <v>0</v>
      </c>
      <c r="I488">
        <v>0</v>
      </c>
      <c r="J488">
        <v>0</v>
      </c>
      <c r="K488">
        <v>13.97</v>
      </c>
      <c r="L488" t="s">
        <v>54</v>
      </c>
      <c r="M488" s="2">
        <v>19977100000</v>
      </c>
      <c r="N488" s="2" t="str">
        <f>VLOOKUP(Tabla1[[#This Row],[nemo]],'Nemos y clasificaciones'!$A$2:$B$5000,2,FALSE)</f>
        <v>BANVIDA S.A.</v>
      </c>
      <c r="O488" s="2" t="str">
        <f>VLOOKUP(Tabla1[[#This Row],[nemo]],'Nemos y clasificaciones'!$A$1:$C$3000,3,FALSE)</f>
        <v>Servicios de salud</v>
      </c>
      <c r="P488" s="2"/>
      <c r="Q488" s="2"/>
    </row>
    <row r="489" spans="1:17" x14ac:dyDescent="0.25">
      <c r="A489" t="s">
        <v>11707</v>
      </c>
      <c r="B489" s="1">
        <v>42130</v>
      </c>
      <c r="C489" s="1">
        <v>42136</v>
      </c>
      <c r="D489" t="s">
        <v>14</v>
      </c>
      <c r="E489" t="s">
        <v>1901</v>
      </c>
      <c r="F489">
        <v>0</v>
      </c>
      <c r="G489">
        <v>120984558</v>
      </c>
      <c r="H489">
        <v>0</v>
      </c>
      <c r="I489">
        <v>0</v>
      </c>
      <c r="J489">
        <v>0</v>
      </c>
      <c r="K489">
        <v>5.6239999999999997</v>
      </c>
      <c r="L489" t="s">
        <v>16</v>
      </c>
      <c r="M489" s="2">
        <v>680417154.19200003</v>
      </c>
      <c r="N489" s="2" t="str">
        <f>VLOOKUP(Tabla1[[#This Row],[nemo]],'Nemos y clasificaciones'!$A$2:$B$5000,2,FALSE)</f>
        <v>SOC. INVER. PAMPA CALICHERA S.A. SERIE B</v>
      </c>
      <c r="O489" s="2" t="str">
        <f>VLOOKUP(Tabla1[[#This Row],[nemo]],'Nemos y clasificaciones'!$A$1:$C$3000,3,FALSE)</f>
        <v>Servicios financieros</v>
      </c>
      <c r="P489" s="2"/>
      <c r="Q489" s="2"/>
    </row>
    <row r="490" spans="1:17" x14ac:dyDescent="0.25">
      <c r="A490" t="s">
        <v>4092</v>
      </c>
      <c r="B490" s="1">
        <v>43987</v>
      </c>
      <c r="C490" s="1">
        <v>43993</v>
      </c>
      <c r="D490" t="s">
        <v>14</v>
      </c>
      <c r="E490" t="s">
        <v>257</v>
      </c>
      <c r="F490">
        <v>0</v>
      </c>
      <c r="G490">
        <v>142819552</v>
      </c>
      <c r="H490">
        <v>0</v>
      </c>
      <c r="I490">
        <v>0</v>
      </c>
      <c r="J490">
        <v>0</v>
      </c>
      <c r="K490">
        <v>138.91399999999999</v>
      </c>
      <c r="L490" t="s">
        <v>19</v>
      </c>
      <c r="M490" s="2">
        <v>19839635246.528</v>
      </c>
      <c r="N490" s="2" t="str">
        <f>VLOOKUP(Tabla1[[#This Row],[nemo]],'Nemos y clasificaciones'!$A$2:$B$5000,2,FALSE)</f>
        <v>SOCIEDAD QUIMICA Y MINERA DE CHILE S.A.</v>
      </c>
      <c r="O490" s="2" t="str">
        <f>VLOOKUP(Tabla1[[#This Row],[nemo]],'Nemos y clasificaciones'!$A$1:$C$3000,3,FALSE)</f>
        <v>Minería</v>
      </c>
      <c r="P490" s="2"/>
      <c r="Q490" s="2"/>
    </row>
    <row r="491" spans="1:17" x14ac:dyDescent="0.25">
      <c r="A491" t="s">
        <v>6582</v>
      </c>
      <c r="B491" s="1">
        <v>43581</v>
      </c>
      <c r="C491" s="1">
        <v>43588</v>
      </c>
      <c r="D491" t="s">
        <v>14</v>
      </c>
      <c r="E491" t="s">
        <v>2117</v>
      </c>
      <c r="F491">
        <v>0</v>
      </c>
      <c r="G491">
        <v>132999304</v>
      </c>
      <c r="H491">
        <v>0</v>
      </c>
      <c r="I491">
        <v>0</v>
      </c>
      <c r="J491">
        <v>0</v>
      </c>
      <c r="K491">
        <v>147.62299999999999</v>
      </c>
      <c r="L491" t="s">
        <v>19</v>
      </c>
      <c r="M491" s="2">
        <v>19633756254.391998</v>
      </c>
      <c r="N491" s="2" t="str">
        <f>VLOOKUP(Tabla1[[#This Row],[nemo]],'Nemos y clasificaciones'!$A$2:$B$5000,2,FALSE)</f>
        <v>MOLIBDENOS Y METALES S. A.</v>
      </c>
      <c r="O491" s="2" t="str">
        <f>VLOOKUP(Tabla1[[#This Row],[nemo]],'Nemos y clasificaciones'!$A$1:$C$3000,3,FALSE)</f>
        <v>Minería</v>
      </c>
      <c r="P491" s="2"/>
      <c r="Q491" s="2"/>
    </row>
    <row r="492" spans="1:17" x14ac:dyDescent="0.25">
      <c r="A492" t="s">
        <v>3240</v>
      </c>
      <c r="B492" s="1">
        <v>44132</v>
      </c>
      <c r="C492" s="1">
        <v>44139</v>
      </c>
      <c r="D492" t="s">
        <v>14</v>
      </c>
      <c r="E492" t="s">
        <v>3241</v>
      </c>
      <c r="F492">
        <v>0</v>
      </c>
      <c r="G492">
        <v>230000000</v>
      </c>
      <c r="H492">
        <v>0</v>
      </c>
      <c r="I492">
        <v>0</v>
      </c>
      <c r="J492">
        <v>0</v>
      </c>
      <c r="K492">
        <v>84.736000000000004</v>
      </c>
      <c r="L492" t="s">
        <v>54</v>
      </c>
      <c r="M492" s="2">
        <v>19489280000</v>
      </c>
      <c r="N492" s="2" t="str">
        <f>VLOOKUP(Tabla1[[#This Row],[nemo]],'Nemos y clasificaciones'!$A$2:$B$5000,2,FALSE)</f>
        <v>PUERTOS Y LOGISTICA S.A.</v>
      </c>
      <c r="O492" s="2" t="str">
        <f>VLOOKUP(Tabla1[[#This Row],[nemo]],'Nemos y clasificaciones'!$A$1:$C$3000,3,FALSE)</f>
        <v>Transportes y servicios marítimos</v>
      </c>
      <c r="P492" s="2"/>
      <c r="Q492" s="2"/>
    </row>
    <row r="493" spans="1:17" x14ac:dyDescent="0.25">
      <c r="A493" t="s">
        <v>11994</v>
      </c>
      <c r="B493" s="1">
        <v>42014</v>
      </c>
      <c r="C493" s="1">
        <v>42020</v>
      </c>
      <c r="D493" t="s">
        <v>14</v>
      </c>
      <c r="E493" t="s">
        <v>1769</v>
      </c>
      <c r="F493">
        <v>0</v>
      </c>
      <c r="G493">
        <v>1000000000</v>
      </c>
      <c r="H493">
        <v>0</v>
      </c>
      <c r="I493">
        <v>0</v>
      </c>
      <c r="J493">
        <v>0</v>
      </c>
      <c r="K493">
        <v>19.466999999999999</v>
      </c>
      <c r="L493" t="s">
        <v>54</v>
      </c>
      <c r="M493" s="2">
        <v>19467000000</v>
      </c>
      <c r="N493" s="2" t="str">
        <f>VLOOKUP(Tabla1[[#This Row],[nemo]],'Nemos y clasificaciones'!$A$2:$B$5000,2,FALSE)</f>
        <v>INVERSIONES AGUAS METROPOLITANAS S.A.</v>
      </c>
      <c r="O493" s="2" t="str">
        <f>VLOOKUP(Tabla1[[#This Row],[nemo]],'Nemos y clasificaciones'!$A$1:$C$3000,3,FALSE)</f>
        <v>Servicios sanitarios y gas</v>
      </c>
      <c r="P493" s="2"/>
      <c r="Q493" s="2"/>
    </row>
    <row r="494" spans="1:17" x14ac:dyDescent="0.25">
      <c r="A494" t="s">
        <v>8639</v>
      </c>
      <c r="B494" s="1">
        <v>43118</v>
      </c>
      <c r="C494" s="1">
        <v>43124</v>
      </c>
      <c r="D494" t="s">
        <v>14</v>
      </c>
      <c r="E494" t="s">
        <v>1908</v>
      </c>
      <c r="F494">
        <v>0</v>
      </c>
      <c r="G494">
        <v>612625641</v>
      </c>
      <c r="H494">
        <v>0</v>
      </c>
      <c r="I494">
        <v>0</v>
      </c>
      <c r="J494">
        <v>0</v>
      </c>
      <c r="K494">
        <v>31.72</v>
      </c>
      <c r="L494" t="s">
        <v>54</v>
      </c>
      <c r="M494" s="2">
        <v>19432485332.52</v>
      </c>
      <c r="N494" s="2" t="str">
        <f>VLOOKUP(Tabla1[[#This Row],[nemo]],'Nemos y clasificaciones'!$A$2:$B$5000,2,FALSE)</f>
        <v>EMPRESA ELECTRICA PEHUENCHE S.A.</v>
      </c>
      <c r="O494" s="2" t="str">
        <f>VLOOKUP(Tabla1[[#This Row],[nemo]],'Nemos y clasificaciones'!$A$1:$C$3000,3,FALSE)</f>
        <v>Eléctrico</v>
      </c>
      <c r="P494" s="2"/>
      <c r="Q494" s="2"/>
    </row>
    <row r="495" spans="1:17" x14ac:dyDescent="0.25">
      <c r="A495" t="s">
        <v>11367</v>
      </c>
      <c r="B495" s="1">
        <v>42195</v>
      </c>
      <c r="C495" s="1">
        <v>42202</v>
      </c>
      <c r="D495" t="s">
        <v>14</v>
      </c>
      <c r="E495" t="s">
        <v>4501</v>
      </c>
      <c r="F495">
        <v>0</v>
      </c>
      <c r="G495">
        <v>855096691</v>
      </c>
      <c r="H495">
        <v>0</v>
      </c>
      <c r="I495">
        <v>0</v>
      </c>
      <c r="J495">
        <v>0</v>
      </c>
      <c r="K495">
        <v>22.701000000000001</v>
      </c>
      <c r="L495" t="s">
        <v>54</v>
      </c>
      <c r="M495" s="2">
        <v>19411549982.390999</v>
      </c>
      <c r="N495" s="2" t="str">
        <f>VLOOKUP(Tabla1[[#This Row],[nemo]],'Nemos y clasificaciones'!$A$2:$B$5000,2,FALSE)</f>
        <v>AGENCIAS UNIVERSALES S.A.</v>
      </c>
      <c r="O495" s="2" t="str">
        <f>VLOOKUP(Tabla1[[#This Row],[nemo]],'Nemos y clasificaciones'!$A$1:$C$3000,3,FALSE)</f>
        <v>Transportes y servicios marítimos</v>
      </c>
      <c r="P495" s="2"/>
      <c r="Q495" s="2"/>
    </row>
    <row r="496" spans="1:17" x14ac:dyDescent="0.25">
      <c r="A496" t="s">
        <v>10643</v>
      </c>
      <c r="B496" s="1">
        <v>42496</v>
      </c>
      <c r="C496" s="1">
        <v>42502</v>
      </c>
      <c r="D496" t="s">
        <v>14</v>
      </c>
      <c r="E496" t="s">
        <v>1901</v>
      </c>
      <c r="F496">
        <v>0</v>
      </c>
      <c r="G496">
        <v>120984558</v>
      </c>
      <c r="H496">
        <v>0</v>
      </c>
      <c r="I496">
        <v>0</v>
      </c>
      <c r="J496">
        <v>0</v>
      </c>
      <c r="K496">
        <v>4.3179999999999996</v>
      </c>
      <c r="L496" t="s">
        <v>16</v>
      </c>
      <c r="M496" s="2">
        <v>522411321.44400001</v>
      </c>
      <c r="N496" s="2" t="str">
        <f>VLOOKUP(Tabla1[[#This Row],[nemo]],'Nemos y clasificaciones'!$A$2:$B$5000,2,FALSE)</f>
        <v>SOC. INVER. PAMPA CALICHERA S.A. SERIE B</v>
      </c>
      <c r="O496" s="2" t="str">
        <f>VLOOKUP(Tabla1[[#This Row],[nemo]],'Nemos y clasificaciones'!$A$1:$C$3000,3,FALSE)</f>
        <v>Servicios financieros</v>
      </c>
      <c r="P496" s="2"/>
      <c r="Q496" s="2"/>
    </row>
    <row r="497" spans="1:17" x14ac:dyDescent="0.25">
      <c r="A497" t="s">
        <v>10097</v>
      </c>
      <c r="B497" s="1">
        <v>42719</v>
      </c>
      <c r="C497" s="1">
        <v>42725</v>
      </c>
      <c r="D497" t="s">
        <v>14</v>
      </c>
      <c r="E497" t="s">
        <v>1901</v>
      </c>
      <c r="F497">
        <v>0</v>
      </c>
      <c r="G497">
        <v>120984558</v>
      </c>
      <c r="H497">
        <v>0</v>
      </c>
      <c r="I497">
        <v>0</v>
      </c>
      <c r="J497">
        <v>0</v>
      </c>
      <c r="K497">
        <v>3.1989999999999998</v>
      </c>
      <c r="L497" t="s">
        <v>16</v>
      </c>
      <c r="M497" s="2">
        <v>387029601.042</v>
      </c>
      <c r="N497" s="2" t="str">
        <f>VLOOKUP(Tabla1[[#This Row],[nemo]],'Nemos y clasificaciones'!$A$2:$B$5000,2,FALSE)</f>
        <v>SOC. INVER. PAMPA CALICHERA S.A. SERIE B</v>
      </c>
      <c r="O497" s="2" t="str">
        <f>VLOOKUP(Tabla1[[#This Row],[nemo]],'Nemos y clasificaciones'!$A$1:$C$3000,3,FALSE)</f>
        <v>Servicios financieros</v>
      </c>
      <c r="P497" s="2"/>
      <c r="Q497" s="2"/>
    </row>
    <row r="498" spans="1:17" x14ac:dyDescent="0.25">
      <c r="A498" t="s">
        <v>8352</v>
      </c>
      <c r="B498" s="1">
        <v>43211</v>
      </c>
      <c r="C498" s="1">
        <v>43217</v>
      </c>
      <c r="D498" t="s">
        <v>14</v>
      </c>
      <c r="E498" t="s">
        <v>4285</v>
      </c>
      <c r="F498">
        <v>0</v>
      </c>
      <c r="G498">
        <v>1410665600</v>
      </c>
      <c r="H498">
        <v>0</v>
      </c>
      <c r="I498">
        <v>0</v>
      </c>
      <c r="J498">
        <v>0</v>
      </c>
      <c r="K498">
        <v>13.673</v>
      </c>
      <c r="L498" t="s">
        <v>54</v>
      </c>
      <c r="M498" s="2">
        <v>19288030748.799999</v>
      </c>
      <c r="N498" s="2" t="str">
        <f>VLOOKUP(Tabla1[[#This Row],[nemo]],'Nemos y clasificaciones'!$A$2:$B$5000,2,FALSE)</f>
        <v>MULTIEXPORT FOODS S.A.</v>
      </c>
      <c r="O498" s="2" t="str">
        <f>VLOOKUP(Tabla1[[#This Row],[nemo]],'Nemos y clasificaciones'!$A$1:$C$3000,3,FALSE)</f>
        <v>Alimentos, bebidas y tabaco</v>
      </c>
      <c r="P498" s="2"/>
      <c r="Q498" s="2"/>
    </row>
    <row r="499" spans="1:17" x14ac:dyDescent="0.25">
      <c r="A499" t="s">
        <v>9624</v>
      </c>
      <c r="B499" s="1">
        <v>42860</v>
      </c>
      <c r="C499" s="1">
        <v>42866</v>
      </c>
      <c r="D499" t="s">
        <v>14</v>
      </c>
      <c r="E499" t="s">
        <v>257</v>
      </c>
      <c r="F499">
        <v>0</v>
      </c>
      <c r="G499">
        <v>142819552</v>
      </c>
      <c r="H499">
        <v>0</v>
      </c>
      <c r="I499">
        <v>0</v>
      </c>
      <c r="J499">
        <v>0</v>
      </c>
      <c r="K499">
        <v>134.50299999999999</v>
      </c>
      <c r="L499" t="s">
        <v>19</v>
      </c>
      <c r="M499" s="2">
        <v>19209658202.655998</v>
      </c>
      <c r="N499" s="2" t="str">
        <f>VLOOKUP(Tabla1[[#This Row],[nemo]],'Nemos y clasificaciones'!$A$2:$B$5000,2,FALSE)</f>
        <v>SOCIEDAD QUIMICA Y MINERA DE CHILE S.A.</v>
      </c>
      <c r="O499" s="2" t="str">
        <f>VLOOKUP(Tabla1[[#This Row],[nemo]],'Nemos y clasificaciones'!$A$1:$C$3000,3,FALSE)</f>
        <v>Minería</v>
      </c>
      <c r="P499" s="2"/>
      <c r="Q499" s="2"/>
    </row>
    <row r="500" spans="1:17" x14ac:dyDescent="0.25">
      <c r="A500" t="s">
        <v>7513</v>
      </c>
      <c r="B500" s="1">
        <v>43350</v>
      </c>
      <c r="C500" s="1">
        <v>43356</v>
      </c>
      <c r="D500" t="s">
        <v>14</v>
      </c>
      <c r="E500" t="s">
        <v>1901</v>
      </c>
      <c r="F500">
        <v>0</v>
      </c>
      <c r="G500">
        <v>120984558</v>
      </c>
      <c r="H500">
        <v>0</v>
      </c>
      <c r="I500">
        <v>0</v>
      </c>
      <c r="J500">
        <v>0</v>
      </c>
      <c r="K500">
        <v>3.1459999999999999</v>
      </c>
      <c r="L500" t="s">
        <v>16</v>
      </c>
      <c r="M500" s="2">
        <v>380617419.46799999</v>
      </c>
      <c r="N500" s="2" t="str">
        <f>VLOOKUP(Tabla1[[#This Row],[nemo]],'Nemos y clasificaciones'!$A$2:$B$5000,2,FALSE)</f>
        <v>SOC. INVER. PAMPA CALICHERA S.A. SERIE B</v>
      </c>
      <c r="O500" s="2" t="str">
        <f>VLOOKUP(Tabla1[[#This Row],[nemo]],'Nemos y clasificaciones'!$A$1:$C$3000,3,FALSE)</f>
        <v>Servicios financieros</v>
      </c>
      <c r="P500" s="2"/>
      <c r="Q500" s="2"/>
    </row>
    <row r="501" spans="1:17" x14ac:dyDescent="0.25">
      <c r="A501" t="s">
        <v>7902</v>
      </c>
      <c r="B501" s="1">
        <v>43263</v>
      </c>
      <c r="C501" s="1">
        <v>43269</v>
      </c>
      <c r="D501" t="s">
        <v>14</v>
      </c>
      <c r="E501" t="s">
        <v>1901</v>
      </c>
      <c r="F501">
        <v>0</v>
      </c>
      <c r="G501">
        <v>120984558</v>
      </c>
      <c r="H501">
        <v>0</v>
      </c>
      <c r="I501">
        <v>0</v>
      </c>
      <c r="J501">
        <v>0</v>
      </c>
      <c r="K501">
        <v>2.706</v>
      </c>
      <c r="L501" t="s">
        <v>16</v>
      </c>
      <c r="M501" s="2">
        <v>327384213.94800001</v>
      </c>
      <c r="N501" s="2" t="str">
        <f>VLOOKUP(Tabla1[[#This Row],[nemo]],'Nemos y clasificaciones'!$A$2:$B$5000,2,FALSE)</f>
        <v>SOC. INVER. PAMPA CALICHERA S.A. SERIE B</v>
      </c>
      <c r="O501" s="2" t="str">
        <f>VLOOKUP(Tabla1[[#This Row],[nemo]],'Nemos y clasificaciones'!$A$1:$C$3000,3,FALSE)</f>
        <v>Servicios financieros</v>
      </c>
      <c r="P501" s="2"/>
      <c r="Q501" s="2"/>
    </row>
    <row r="502" spans="1:17" x14ac:dyDescent="0.25">
      <c r="A502" t="s">
        <v>6455</v>
      </c>
      <c r="B502" s="1">
        <v>43589</v>
      </c>
      <c r="C502" s="1">
        <v>43595</v>
      </c>
      <c r="D502" t="s">
        <v>14</v>
      </c>
      <c r="E502" t="s">
        <v>1901</v>
      </c>
      <c r="F502">
        <v>0</v>
      </c>
      <c r="G502">
        <v>120984558</v>
      </c>
      <c r="H502">
        <v>0</v>
      </c>
      <c r="I502">
        <v>0</v>
      </c>
      <c r="J502">
        <v>0</v>
      </c>
      <c r="K502">
        <v>2.6880000000000002</v>
      </c>
      <c r="L502" t="s">
        <v>16</v>
      </c>
      <c r="M502" s="2">
        <v>325206491.90399998</v>
      </c>
      <c r="N502" s="2" t="str">
        <f>VLOOKUP(Tabla1[[#This Row],[nemo]],'Nemos y clasificaciones'!$A$2:$B$5000,2,FALSE)</f>
        <v>SOC. INVER. PAMPA CALICHERA S.A. SERIE B</v>
      </c>
      <c r="O502" s="2" t="str">
        <f>VLOOKUP(Tabla1[[#This Row],[nemo]],'Nemos y clasificaciones'!$A$1:$C$3000,3,FALSE)</f>
        <v>Servicios financieros</v>
      </c>
      <c r="P502" s="2"/>
      <c r="Q502" s="2"/>
    </row>
    <row r="503" spans="1:17" x14ac:dyDescent="0.25">
      <c r="A503" t="s">
        <v>8841</v>
      </c>
      <c r="B503" s="1">
        <v>43078</v>
      </c>
      <c r="C503" s="1">
        <v>43084</v>
      </c>
      <c r="D503" t="s">
        <v>14</v>
      </c>
      <c r="E503" t="s">
        <v>1901</v>
      </c>
      <c r="F503">
        <v>0</v>
      </c>
      <c r="G503">
        <v>120984558</v>
      </c>
      <c r="H503">
        <v>0</v>
      </c>
      <c r="I503">
        <v>0</v>
      </c>
      <c r="J503">
        <v>0</v>
      </c>
      <c r="K503">
        <v>2.3290000000000002</v>
      </c>
      <c r="L503" t="s">
        <v>16</v>
      </c>
      <c r="M503" s="2">
        <v>281773035.58200002</v>
      </c>
      <c r="N503" s="2" t="str">
        <f>VLOOKUP(Tabla1[[#This Row],[nemo]],'Nemos y clasificaciones'!$A$2:$B$5000,2,FALSE)</f>
        <v>SOC. INVER. PAMPA CALICHERA S.A. SERIE B</v>
      </c>
      <c r="O503" s="2" t="str">
        <f>VLOOKUP(Tabla1[[#This Row],[nemo]],'Nemos y clasificaciones'!$A$1:$C$3000,3,FALSE)</f>
        <v>Servicios financieros</v>
      </c>
      <c r="P503" s="2"/>
      <c r="Q503" s="2"/>
    </row>
    <row r="504" spans="1:17" x14ac:dyDescent="0.25">
      <c r="A504" t="s">
        <v>9355</v>
      </c>
      <c r="B504" s="1">
        <v>42896</v>
      </c>
      <c r="C504" s="1">
        <v>42902</v>
      </c>
      <c r="D504" t="s">
        <v>14</v>
      </c>
      <c r="E504" t="s">
        <v>1901</v>
      </c>
      <c r="F504">
        <v>0</v>
      </c>
      <c r="G504">
        <v>120984558</v>
      </c>
      <c r="H504">
        <v>0</v>
      </c>
      <c r="I504">
        <v>0</v>
      </c>
      <c r="J504">
        <v>0</v>
      </c>
      <c r="K504">
        <v>2.306</v>
      </c>
      <c r="L504" t="s">
        <v>16</v>
      </c>
      <c r="M504" s="2">
        <v>278990390.74800003</v>
      </c>
      <c r="N504" s="2" t="str">
        <f>VLOOKUP(Tabla1[[#This Row],[nemo]],'Nemos y clasificaciones'!$A$2:$B$5000,2,FALSE)</f>
        <v>SOC. INVER. PAMPA CALICHERA S.A. SERIE B</v>
      </c>
      <c r="O504" s="2" t="str">
        <f>VLOOKUP(Tabla1[[#This Row],[nemo]],'Nemos y clasificaciones'!$A$1:$C$3000,3,FALSE)</f>
        <v>Servicios financieros</v>
      </c>
      <c r="P504" s="2"/>
      <c r="Q504" s="2"/>
    </row>
    <row r="505" spans="1:17" x14ac:dyDescent="0.25">
      <c r="A505" t="s">
        <v>9085</v>
      </c>
      <c r="B505" s="1">
        <v>42987</v>
      </c>
      <c r="C505" s="1">
        <v>42993</v>
      </c>
      <c r="D505" t="s">
        <v>14</v>
      </c>
      <c r="E505" t="s">
        <v>1901</v>
      </c>
      <c r="F505">
        <v>0</v>
      </c>
      <c r="G505">
        <v>120984558</v>
      </c>
      <c r="H505">
        <v>0</v>
      </c>
      <c r="I505">
        <v>0</v>
      </c>
      <c r="J505">
        <v>0</v>
      </c>
      <c r="K505">
        <v>2.25</v>
      </c>
      <c r="L505" t="s">
        <v>16</v>
      </c>
      <c r="M505" s="2">
        <v>272215255.5</v>
      </c>
      <c r="N505" s="2" t="str">
        <f>VLOOKUP(Tabla1[[#This Row],[nemo]],'Nemos y clasificaciones'!$A$2:$B$5000,2,FALSE)</f>
        <v>SOC. INVER. PAMPA CALICHERA S.A. SERIE B</v>
      </c>
      <c r="O505" s="2" t="str">
        <f>VLOOKUP(Tabla1[[#This Row],[nemo]],'Nemos y clasificaciones'!$A$1:$C$3000,3,FALSE)</f>
        <v>Servicios financieros</v>
      </c>
      <c r="P505" s="2"/>
      <c r="Q505" s="2"/>
    </row>
    <row r="506" spans="1:17" x14ac:dyDescent="0.25">
      <c r="A506" t="s">
        <v>2254</v>
      </c>
      <c r="B506" s="1">
        <v>44292</v>
      </c>
      <c r="C506" s="1">
        <v>44298</v>
      </c>
      <c r="D506" t="s">
        <v>14</v>
      </c>
      <c r="E506" t="s">
        <v>2255</v>
      </c>
      <c r="F506">
        <v>0</v>
      </c>
      <c r="G506">
        <v>2025507814</v>
      </c>
      <c r="H506">
        <v>0</v>
      </c>
      <c r="I506">
        <v>0</v>
      </c>
      <c r="J506">
        <v>0</v>
      </c>
      <c r="K506">
        <v>9.1999999999999993</v>
      </c>
      <c r="L506" t="s">
        <v>16</v>
      </c>
      <c r="M506" s="2">
        <v>18634671888.799999</v>
      </c>
      <c r="N506" s="2" t="str">
        <f>VLOOKUP(Tabla1[[#This Row],[nemo]],'Nemos y clasificaciones'!$A$2:$B$5000,2,FALSE)</f>
        <v>COMPAÑIA GENERAL DE ELECTRICIDAD S.A.</v>
      </c>
      <c r="O506" s="2" t="str">
        <f>VLOOKUP(Tabla1[[#This Row],[nemo]],'Nemos y clasificaciones'!$A$1:$C$3000,3,FALSE)</f>
        <v>Eléctrico</v>
      </c>
      <c r="P506" s="2"/>
      <c r="Q506" s="2"/>
    </row>
    <row r="507" spans="1:17" x14ac:dyDescent="0.25">
      <c r="A507" t="s">
        <v>8224</v>
      </c>
      <c r="B507" s="1">
        <v>43225</v>
      </c>
      <c r="C507" s="1">
        <v>43231</v>
      </c>
      <c r="D507" t="s">
        <v>14</v>
      </c>
      <c r="E507" t="s">
        <v>1901</v>
      </c>
      <c r="F507">
        <v>0</v>
      </c>
      <c r="G507">
        <v>120984558</v>
      </c>
      <c r="H507">
        <v>0</v>
      </c>
      <c r="I507">
        <v>0</v>
      </c>
      <c r="J507">
        <v>0</v>
      </c>
      <c r="K507">
        <v>1.9810000000000001</v>
      </c>
      <c r="L507" t="s">
        <v>16</v>
      </c>
      <c r="M507" s="2">
        <v>239670409.398</v>
      </c>
      <c r="N507" s="2" t="str">
        <f>VLOOKUP(Tabla1[[#This Row],[nemo]],'Nemos y clasificaciones'!$A$2:$B$5000,2,FALSE)</f>
        <v>SOC. INVER. PAMPA CALICHERA S.A. SERIE B</v>
      </c>
      <c r="O507" s="2" t="str">
        <f>VLOOKUP(Tabla1[[#This Row],[nemo]],'Nemos y clasificaciones'!$A$1:$C$3000,3,FALSE)</f>
        <v>Servicios financieros</v>
      </c>
      <c r="P507" s="2"/>
      <c r="Q507" s="2"/>
    </row>
    <row r="508" spans="1:17" x14ac:dyDescent="0.25">
      <c r="A508" t="s">
        <v>8299</v>
      </c>
      <c r="B508" s="1">
        <v>43220</v>
      </c>
      <c r="C508" s="1">
        <v>43227</v>
      </c>
      <c r="D508" t="s">
        <v>14</v>
      </c>
      <c r="E508" t="s">
        <v>6512</v>
      </c>
      <c r="F508">
        <v>0</v>
      </c>
      <c r="G508">
        <v>804681783</v>
      </c>
      <c r="H508">
        <v>0</v>
      </c>
      <c r="I508">
        <v>0</v>
      </c>
      <c r="J508">
        <v>0</v>
      </c>
      <c r="K508">
        <v>22.77</v>
      </c>
      <c r="L508" t="s">
        <v>54</v>
      </c>
      <c r="M508" s="2">
        <v>18322604198.91</v>
      </c>
      <c r="N508" s="2" t="str">
        <f>VLOOKUP(Tabla1[[#This Row],[nemo]],'Nemos y clasificaciones'!$A$2:$B$5000,2,FALSE)</f>
        <v>BANMEDICA S.A.</v>
      </c>
      <c r="O508" s="2" t="str">
        <f>VLOOKUP(Tabla1[[#This Row],[nemo]],'Nemos y clasificaciones'!$A$1:$C$3000,3,FALSE)</f>
        <v>Servicios de salud</v>
      </c>
      <c r="P508" s="2"/>
      <c r="Q508" s="2"/>
    </row>
    <row r="509" spans="1:17" x14ac:dyDescent="0.25">
      <c r="A509" t="s">
        <v>6145</v>
      </c>
      <c r="B509" s="1">
        <v>43623</v>
      </c>
      <c r="C509" s="1">
        <v>43629</v>
      </c>
      <c r="D509" t="s">
        <v>14</v>
      </c>
      <c r="E509" t="s">
        <v>1901</v>
      </c>
      <c r="F509">
        <v>0</v>
      </c>
      <c r="G509">
        <v>120984558</v>
      </c>
      <c r="H509">
        <v>0</v>
      </c>
      <c r="I509">
        <v>0</v>
      </c>
      <c r="J509">
        <v>0</v>
      </c>
      <c r="K509">
        <v>1.9530000000000001</v>
      </c>
      <c r="L509" t="s">
        <v>16</v>
      </c>
      <c r="M509" s="2">
        <v>236282841.77399999</v>
      </c>
      <c r="N509" s="2" t="str">
        <f>VLOOKUP(Tabla1[[#This Row],[nemo]],'Nemos y clasificaciones'!$A$2:$B$5000,2,FALSE)</f>
        <v>SOC. INVER. PAMPA CALICHERA S.A. SERIE B</v>
      </c>
      <c r="O509" s="2" t="str">
        <f>VLOOKUP(Tabla1[[#This Row],[nemo]],'Nemos y clasificaciones'!$A$1:$C$3000,3,FALSE)</f>
        <v>Servicios financieros</v>
      </c>
      <c r="P509" s="2"/>
      <c r="Q509" s="2"/>
    </row>
    <row r="510" spans="1:17" x14ac:dyDescent="0.25">
      <c r="A510" t="s">
        <v>6237</v>
      </c>
      <c r="B510" s="1">
        <v>43609</v>
      </c>
      <c r="C510" s="1">
        <v>43615</v>
      </c>
      <c r="D510" t="s">
        <v>14</v>
      </c>
      <c r="E510" t="s">
        <v>1712</v>
      </c>
      <c r="F510">
        <v>0</v>
      </c>
      <c r="G510">
        <v>328015660</v>
      </c>
      <c r="H510">
        <v>0</v>
      </c>
      <c r="I510">
        <v>0</v>
      </c>
      <c r="J510">
        <v>0</v>
      </c>
      <c r="K510">
        <v>55.74</v>
      </c>
      <c r="L510" t="s">
        <v>54</v>
      </c>
      <c r="M510" s="2">
        <v>18283592888.400002</v>
      </c>
      <c r="N510" s="2" t="str">
        <f>VLOOKUP(Tabla1[[#This Row],[nemo]],'Nemos y clasificaciones'!$A$2:$B$5000,2,FALSE)</f>
        <v>ADMINISTRADORA  DE FONDOS DE PENSIONES PROVIDA S.A.</v>
      </c>
      <c r="O510" s="2" t="str">
        <f>VLOOKUP(Tabla1[[#This Row],[nemo]],'Nemos y clasificaciones'!$A$1:$C$3000,3,FALSE)</f>
        <v>Servicios financieros</v>
      </c>
      <c r="P510" s="2"/>
      <c r="Q510" s="2"/>
    </row>
    <row r="511" spans="1:17" x14ac:dyDescent="0.25">
      <c r="A511" t="s">
        <v>8268</v>
      </c>
      <c r="B511" s="1">
        <v>43222</v>
      </c>
      <c r="C511" s="1">
        <v>43228</v>
      </c>
      <c r="D511" t="s">
        <v>14</v>
      </c>
      <c r="E511" t="s">
        <v>1898</v>
      </c>
      <c r="F511">
        <v>0</v>
      </c>
      <c r="G511">
        <v>125000000</v>
      </c>
      <c r="H511">
        <v>0</v>
      </c>
      <c r="I511">
        <v>0</v>
      </c>
      <c r="J511">
        <v>0</v>
      </c>
      <c r="K511">
        <v>146.005</v>
      </c>
      <c r="L511" t="s">
        <v>19</v>
      </c>
      <c r="M511" s="2">
        <v>18250625000</v>
      </c>
      <c r="N511" s="2" t="str">
        <f>VLOOKUP(Tabla1[[#This Row],[nemo]],'Nemos y clasificaciones'!$A$2:$B$5000,2,FALSE)</f>
        <v>MINERA VALPARAISO S.A.</v>
      </c>
      <c r="O511" s="2" t="str">
        <f>VLOOKUP(Tabla1[[#This Row],[nemo]],'Nemos y clasificaciones'!$A$1:$C$3000,3,FALSE)</f>
        <v>Eléctrico</v>
      </c>
      <c r="P511" s="2"/>
      <c r="Q511" s="2"/>
    </row>
    <row r="512" spans="1:17" x14ac:dyDescent="0.25">
      <c r="A512" t="s">
        <v>10489</v>
      </c>
      <c r="B512" s="1">
        <v>42510</v>
      </c>
      <c r="C512" s="1">
        <v>42517</v>
      </c>
      <c r="D512" t="s">
        <v>14</v>
      </c>
      <c r="E512" t="s">
        <v>1712</v>
      </c>
      <c r="F512">
        <v>0</v>
      </c>
      <c r="G512">
        <v>308928816</v>
      </c>
      <c r="H512">
        <v>0</v>
      </c>
      <c r="I512">
        <v>0</v>
      </c>
      <c r="J512">
        <v>0</v>
      </c>
      <c r="K512">
        <v>59</v>
      </c>
      <c r="L512" t="s">
        <v>54</v>
      </c>
      <c r="M512" s="2">
        <v>18226800144</v>
      </c>
      <c r="N512" s="2" t="str">
        <f>VLOOKUP(Tabla1[[#This Row],[nemo]],'Nemos y clasificaciones'!$A$2:$B$5000,2,FALSE)</f>
        <v>ADMINISTRADORA  DE FONDOS DE PENSIONES PROVIDA S.A.</v>
      </c>
      <c r="O512" s="2" t="str">
        <f>VLOOKUP(Tabla1[[#This Row],[nemo]],'Nemos y clasificaciones'!$A$1:$C$3000,3,FALSE)</f>
        <v>Servicios financieros</v>
      </c>
      <c r="P512" s="2"/>
      <c r="Q512" s="2"/>
    </row>
    <row r="513" spans="1:17" x14ac:dyDescent="0.25">
      <c r="A513" t="s">
        <v>9609</v>
      </c>
      <c r="B513" s="1">
        <v>42861</v>
      </c>
      <c r="C513" s="1">
        <v>42867</v>
      </c>
      <c r="D513" t="s">
        <v>14</v>
      </c>
      <c r="E513" t="s">
        <v>1901</v>
      </c>
      <c r="F513">
        <v>0</v>
      </c>
      <c r="G513">
        <v>120984558</v>
      </c>
      <c r="H513">
        <v>0</v>
      </c>
      <c r="I513">
        <v>0</v>
      </c>
      <c r="J513">
        <v>0</v>
      </c>
      <c r="K513">
        <v>1.8660000000000001</v>
      </c>
      <c r="L513" t="s">
        <v>16</v>
      </c>
      <c r="M513" s="2">
        <v>225757185.22799999</v>
      </c>
      <c r="N513" s="2" t="str">
        <f>VLOOKUP(Tabla1[[#This Row],[nemo]],'Nemos y clasificaciones'!$A$2:$B$5000,2,FALSE)</f>
        <v>SOC. INVER. PAMPA CALICHERA S.A. SERIE B</v>
      </c>
      <c r="O513" s="2" t="str">
        <f>VLOOKUP(Tabla1[[#This Row],[nemo]],'Nemos y clasificaciones'!$A$1:$C$3000,3,FALSE)</f>
        <v>Servicios financieros</v>
      </c>
      <c r="P513" s="2"/>
      <c r="Q513" s="2"/>
    </row>
    <row r="514" spans="1:17" x14ac:dyDescent="0.25">
      <c r="A514" t="s">
        <v>5655</v>
      </c>
      <c r="B514" s="1">
        <v>43715</v>
      </c>
      <c r="C514" s="1">
        <v>43721</v>
      </c>
      <c r="D514" t="s">
        <v>14</v>
      </c>
      <c r="E514" t="s">
        <v>1901</v>
      </c>
      <c r="F514">
        <v>0</v>
      </c>
      <c r="G514">
        <v>120984558</v>
      </c>
      <c r="H514">
        <v>0</v>
      </c>
      <c r="I514">
        <v>0</v>
      </c>
      <c r="J514">
        <v>0</v>
      </c>
      <c r="K514">
        <v>1.4359999999999999</v>
      </c>
      <c r="L514" t="s">
        <v>16</v>
      </c>
      <c r="M514" s="2">
        <v>173733825.28799999</v>
      </c>
      <c r="N514" s="2" t="str">
        <f>VLOOKUP(Tabla1[[#This Row],[nemo]],'Nemos y clasificaciones'!$A$2:$B$5000,2,FALSE)</f>
        <v>SOC. INVER. PAMPA CALICHERA S.A. SERIE B</v>
      </c>
      <c r="O514" s="2" t="str">
        <f>VLOOKUP(Tabla1[[#This Row],[nemo]],'Nemos y clasificaciones'!$A$1:$C$3000,3,FALSE)</f>
        <v>Servicios financieros</v>
      </c>
      <c r="P514" s="2"/>
      <c r="Q514" s="2"/>
    </row>
    <row r="515" spans="1:17" x14ac:dyDescent="0.25">
      <c r="A515" t="s">
        <v>1900</v>
      </c>
      <c r="B515" s="1">
        <v>44324</v>
      </c>
      <c r="C515" s="1">
        <v>44330</v>
      </c>
      <c r="D515" t="s">
        <v>14</v>
      </c>
      <c r="E515" t="s">
        <v>1901</v>
      </c>
      <c r="F515">
        <v>0</v>
      </c>
      <c r="G515">
        <v>160946280</v>
      </c>
      <c r="H515">
        <v>0</v>
      </c>
      <c r="I515">
        <v>0</v>
      </c>
      <c r="J515">
        <v>0</v>
      </c>
      <c r="K515">
        <v>0.98199999999999998</v>
      </c>
      <c r="L515" t="s">
        <v>23</v>
      </c>
      <c r="M515" s="2">
        <v>158049246.96000001</v>
      </c>
      <c r="N515" s="2" t="str">
        <f>VLOOKUP(Tabla1[[#This Row],[nemo]],'Nemos y clasificaciones'!$A$2:$B$5000,2,FALSE)</f>
        <v>SOC. INVER. PAMPA CALICHERA S.A. SERIE B</v>
      </c>
      <c r="O515" s="2" t="str">
        <f>VLOOKUP(Tabla1[[#This Row],[nemo]],'Nemos y clasificaciones'!$A$1:$C$3000,3,FALSE)</f>
        <v>Servicios financieros</v>
      </c>
      <c r="P515" s="2"/>
      <c r="Q515" s="2"/>
    </row>
    <row r="516" spans="1:17" x14ac:dyDescent="0.25">
      <c r="A516" t="s">
        <v>4068</v>
      </c>
      <c r="B516" s="1">
        <v>43988</v>
      </c>
      <c r="C516" s="1">
        <v>43994</v>
      </c>
      <c r="D516" t="s">
        <v>14</v>
      </c>
      <c r="E516" t="s">
        <v>1901</v>
      </c>
      <c r="F516">
        <v>0</v>
      </c>
      <c r="G516">
        <v>120984558</v>
      </c>
      <c r="H516">
        <v>0</v>
      </c>
      <c r="I516">
        <v>0</v>
      </c>
      <c r="J516">
        <v>0</v>
      </c>
      <c r="K516">
        <v>1.2450000000000001</v>
      </c>
      <c r="L516" t="s">
        <v>16</v>
      </c>
      <c r="M516" s="2">
        <v>150625774.71000001</v>
      </c>
      <c r="N516" s="2" t="str">
        <f>VLOOKUP(Tabla1[[#This Row],[nemo]],'Nemos y clasificaciones'!$A$2:$B$5000,2,FALSE)</f>
        <v>SOC. INVER. PAMPA CALICHERA S.A. SERIE B</v>
      </c>
      <c r="O516" s="2" t="str">
        <f>VLOOKUP(Tabla1[[#This Row],[nemo]],'Nemos y clasificaciones'!$A$1:$C$3000,3,FALSE)</f>
        <v>Servicios financieros</v>
      </c>
      <c r="P516" s="2"/>
      <c r="Q516" s="2"/>
    </row>
    <row r="517" spans="1:17" x14ac:dyDescent="0.25">
      <c r="A517" t="s">
        <v>11543</v>
      </c>
      <c r="B517" s="1">
        <v>42147</v>
      </c>
      <c r="C517" s="1">
        <v>42153</v>
      </c>
      <c r="D517" t="s">
        <v>14</v>
      </c>
      <c r="E517" t="s">
        <v>8028</v>
      </c>
      <c r="F517">
        <v>0</v>
      </c>
      <c r="G517">
        <v>7839105291</v>
      </c>
      <c r="H517">
        <v>0</v>
      </c>
      <c r="I517">
        <v>0</v>
      </c>
      <c r="J517">
        <v>0</v>
      </c>
      <c r="K517">
        <v>2.2949999999999999</v>
      </c>
      <c r="L517" t="s">
        <v>16</v>
      </c>
      <c r="M517" s="2">
        <v>17990746642.845001</v>
      </c>
      <c r="N517" s="2" t="str">
        <f>VLOOKUP(Tabla1[[#This Row],[nemo]],'Nemos y clasificaciones'!$A$2:$B$5000,2,FALSE)</f>
        <v>MASISA S.A.</v>
      </c>
      <c r="O517" s="2" t="str">
        <f>VLOOKUP(Tabla1[[#This Row],[nemo]],'Nemos y clasificaciones'!$A$1:$C$3000,3,FALSE)</f>
        <v>Forestal</v>
      </c>
      <c r="P517" s="2"/>
      <c r="Q517" s="2"/>
    </row>
    <row r="518" spans="1:17" x14ac:dyDescent="0.25">
      <c r="A518" t="s">
        <v>1691</v>
      </c>
      <c r="B518" s="1">
        <v>44338</v>
      </c>
      <c r="C518" s="1">
        <v>44344</v>
      </c>
      <c r="D518" t="s">
        <v>14</v>
      </c>
      <c r="E518" t="s">
        <v>1692</v>
      </c>
      <c r="F518">
        <v>0</v>
      </c>
      <c r="G518">
        <v>3123767502</v>
      </c>
      <c r="H518">
        <v>0</v>
      </c>
      <c r="I518">
        <v>0</v>
      </c>
      <c r="J518">
        <v>0</v>
      </c>
      <c r="K518">
        <v>5.7539999999999996</v>
      </c>
      <c r="L518" t="s">
        <v>16</v>
      </c>
      <c r="M518" s="2">
        <v>17974158206.507999</v>
      </c>
      <c r="N518" s="2" t="str">
        <f>VLOOKUP(Tabla1[[#This Row],[nemo]],'Nemos y clasificaciones'!$A$2:$B$5000,2,FALSE)</f>
        <v>AFP Capital</v>
      </c>
      <c r="O518" s="2" t="str">
        <f>VLOOKUP(Tabla1[[#This Row],[nemo]],'Nemos y clasificaciones'!$A$1:$C$3000,3,FALSE)</f>
        <v>Servicios financieros</v>
      </c>
      <c r="P518" s="2"/>
      <c r="Q518" s="2"/>
    </row>
    <row r="519" spans="1:17" x14ac:dyDescent="0.25">
      <c r="A519" t="s">
        <v>7200</v>
      </c>
      <c r="B519" s="1">
        <v>43447</v>
      </c>
      <c r="C519" s="1">
        <v>43453</v>
      </c>
      <c r="D519" t="s">
        <v>14</v>
      </c>
      <c r="E519" t="s">
        <v>457</v>
      </c>
      <c r="F519">
        <v>0</v>
      </c>
      <c r="G519">
        <v>149448112</v>
      </c>
      <c r="H519">
        <v>0</v>
      </c>
      <c r="I519">
        <v>0</v>
      </c>
      <c r="J519">
        <v>0</v>
      </c>
      <c r="K519">
        <v>120</v>
      </c>
      <c r="L519" t="s">
        <v>19</v>
      </c>
      <c r="M519" s="2">
        <v>17933773440</v>
      </c>
      <c r="N519" s="2" t="str">
        <f>VLOOKUP(Tabla1[[#This Row],[nemo]],'Nemos y clasificaciones'!$A$2:$B$5000,2,FALSE)</f>
        <v>CAP S.A.</v>
      </c>
      <c r="O519" s="2" t="str">
        <f>VLOOKUP(Tabla1[[#This Row],[nemo]],'Nemos y clasificaciones'!$A$1:$C$3000,3,FALSE)</f>
        <v>Minería</v>
      </c>
      <c r="P519" s="2"/>
      <c r="Q519" s="2"/>
    </row>
    <row r="520" spans="1:17" x14ac:dyDescent="0.25">
      <c r="A520" t="s">
        <v>11642</v>
      </c>
      <c r="B520" s="1">
        <v>42137</v>
      </c>
      <c r="C520" s="1">
        <v>42143</v>
      </c>
      <c r="D520" t="s">
        <v>14</v>
      </c>
      <c r="E520" t="s">
        <v>4287</v>
      </c>
      <c r="F520">
        <v>0</v>
      </c>
      <c r="G520">
        <v>1936052298</v>
      </c>
      <c r="H520">
        <v>0</v>
      </c>
      <c r="I520">
        <v>0</v>
      </c>
      <c r="J520">
        <v>0</v>
      </c>
      <c r="K520">
        <v>9.2210000000000001</v>
      </c>
      <c r="L520" t="s">
        <v>16</v>
      </c>
      <c r="M520" s="2">
        <v>17852338239.858002</v>
      </c>
      <c r="N520" s="2" t="str">
        <f>VLOOKUP(Tabla1[[#This Row],[nemo]],'Nemos y clasificaciones'!$A$2:$B$5000,2,FALSE)</f>
        <v>RIPLEY CORP S.A.</v>
      </c>
      <c r="O520" s="2" t="str">
        <f>VLOOKUP(Tabla1[[#This Row],[nemo]],'Nemos y clasificaciones'!$A$1:$C$3000,3,FALSE)</f>
        <v>Consumo</v>
      </c>
      <c r="P520" s="2"/>
      <c r="Q520" s="2"/>
    </row>
    <row r="521" spans="1:17" x14ac:dyDescent="0.25">
      <c r="A521" t="s">
        <v>10686</v>
      </c>
      <c r="B521" s="1">
        <v>42494</v>
      </c>
      <c r="C521" s="1">
        <v>42500</v>
      </c>
      <c r="D521" t="s">
        <v>14</v>
      </c>
      <c r="E521" t="s">
        <v>116</v>
      </c>
      <c r="F521">
        <v>0</v>
      </c>
      <c r="G521">
        <v>1075000000</v>
      </c>
      <c r="H521">
        <v>0</v>
      </c>
      <c r="I521">
        <v>0</v>
      </c>
      <c r="J521">
        <v>0</v>
      </c>
      <c r="K521">
        <v>16.594000000000001</v>
      </c>
      <c r="L521" t="s">
        <v>54</v>
      </c>
      <c r="M521" s="2">
        <v>17838550000</v>
      </c>
      <c r="N521" s="2" t="str">
        <f>VLOOKUP(Tabla1[[#This Row],[nemo]],'Nemos y clasificaciones'!$A$2:$B$5000,2,FALSE)</f>
        <v>SIGDO KOPPERS S.A.</v>
      </c>
      <c r="O521" s="2" t="str">
        <f>VLOOKUP(Tabla1[[#This Row],[nemo]],'Nemos y clasificaciones'!$A$1:$C$3000,3,FALSE)</f>
        <v>Conglomerados</v>
      </c>
      <c r="P521" s="2"/>
      <c r="Q521" s="2"/>
    </row>
    <row r="522" spans="1:17" x14ac:dyDescent="0.25">
      <c r="A522" t="s">
        <v>11148</v>
      </c>
      <c r="B522" s="1">
        <v>42328</v>
      </c>
      <c r="C522" s="1">
        <v>42334</v>
      </c>
      <c r="D522" t="s">
        <v>14</v>
      </c>
      <c r="E522" t="s">
        <v>8985</v>
      </c>
      <c r="F522">
        <v>0</v>
      </c>
      <c r="G522">
        <v>177981620</v>
      </c>
      <c r="H522">
        <v>0</v>
      </c>
      <c r="I522">
        <v>0</v>
      </c>
      <c r="J522">
        <v>0</v>
      </c>
      <c r="K522">
        <v>100</v>
      </c>
      <c r="L522" t="s">
        <v>54</v>
      </c>
      <c r="M522" s="2">
        <v>17798162000</v>
      </c>
      <c r="N522" s="2" t="str">
        <f>VLOOKUP(Tabla1[[#This Row],[nemo]],'Nemos y clasificaciones'!$A$2:$B$5000,2,FALSE)</f>
        <v>CGE DISTRIBUCION S.A.</v>
      </c>
      <c r="O522" s="2" t="str">
        <f>VLOOKUP(Tabla1[[#This Row],[nemo]],'Nemos y clasificaciones'!$A$1:$C$3000,3,FALSE)</f>
        <v>Eléctrico</v>
      </c>
      <c r="P522" s="2"/>
      <c r="Q522" s="2"/>
    </row>
    <row r="523" spans="1:17" x14ac:dyDescent="0.25">
      <c r="A523" t="s">
        <v>10144</v>
      </c>
      <c r="B523" s="1">
        <v>42692</v>
      </c>
      <c r="C523" s="1">
        <v>42698</v>
      </c>
      <c r="D523" t="s">
        <v>14</v>
      </c>
      <c r="E523" t="s">
        <v>8985</v>
      </c>
      <c r="F523">
        <v>0</v>
      </c>
      <c r="G523">
        <v>177952073</v>
      </c>
      <c r="H523">
        <v>0</v>
      </c>
      <c r="I523">
        <v>0</v>
      </c>
      <c r="J523">
        <v>0</v>
      </c>
      <c r="K523">
        <v>100</v>
      </c>
      <c r="L523" t="s">
        <v>54</v>
      </c>
      <c r="M523" s="2">
        <v>17795207300</v>
      </c>
      <c r="N523" s="2" t="str">
        <f>VLOOKUP(Tabla1[[#This Row],[nemo]],'Nemos y clasificaciones'!$A$2:$B$5000,2,FALSE)</f>
        <v>CGE DISTRIBUCION S.A.</v>
      </c>
      <c r="O523" s="2" t="str">
        <f>VLOOKUP(Tabla1[[#This Row],[nemo]],'Nemos y clasificaciones'!$A$1:$C$3000,3,FALSE)</f>
        <v>Eléctrico</v>
      </c>
      <c r="P523" s="2"/>
      <c r="Q523" s="2"/>
    </row>
    <row r="524" spans="1:17" x14ac:dyDescent="0.25">
      <c r="A524" t="s">
        <v>8274</v>
      </c>
      <c r="B524" s="1">
        <v>43222</v>
      </c>
      <c r="C524" s="1">
        <v>43228</v>
      </c>
      <c r="D524" t="s">
        <v>14</v>
      </c>
      <c r="E524" t="s">
        <v>1925</v>
      </c>
      <c r="F524">
        <v>0</v>
      </c>
      <c r="G524">
        <v>1223935691</v>
      </c>
      <c r="H524">
        <v>0</v>
      </c>
      <c r="I524">
        <v>0</v>
      </c>
      <c r="J524">
        <v>0</v>
      </c>
      <c r="K524">
        <v>14.5</v>
      </c>
      <c r="L524" t="s">
        <v>54</v>
      </c>
      <c r="M524" s="2">
        <v>17747067519.5</v>
      </c>
      <c r="N524" s="2" t="str">
        <f>VLOOKUP(Tabla1[[#This Row],[nemo]],'Nemos y clasificaciones'!$A$2:$B$5000,2,FALSE)</f>
        <v>SOCOVESA S.A.</v>
      </c>
      <c r="O524" s="2" t="str">
        <f>VLOOKUP(Tabla1[[#This Row],[nemo]],'Nemos y clasificaciones'!$A$1:$C$3000,3,FALSE)</f>
        <v>Construcción</v>
      </c>
      <c r="P524" s="2"/>
      <c r="Q524" s="2"/>
    </row>
    <row r="525" spans="1:17" x14ac:dyDescent="0.25">
      <c r="A525" t="s">
        <v>8200</v>
      </c>
      <c r="B525" s="1">
        <v>43230</v>
      </c>
      <c r="C525" s="1">
        <v>43236</v>
      </c>
      <c r="D525" t="s">
        <v>14</v>
      </c>
      <c r="E525" t="s">
        <v>4287</v>
      </c>
      <c r="F525">
        <v>0</v>
      </c>
      <c r="G525">
        <v>1936052298</v>
      </c>
      <c r="H525">
        <v>0</v>
      </c>
      <c r="I525">
        <v>0</v>
      </c>
      <c r="J525">
        <v>0</v>
      </c>
      <c r="K525">
        <v>9.125</v>
      </c>
      <c r="L525" t="s">
        <v>16</v>
      </c>
      <c r="M525" s="2">
        <v>17666477219.25</v>
      </c>
      <c r="N525" s="2" t="str">
        <f>VLOOKUP(Tabla1[[#This Row],[nemo]],'Nemos y clasificaciones'!$A$2:$B$5000,2,FALSE)</f>
        <v>RIPLEY CORP S.A.</v>
      </c>
      <c r="O525" s="2" t="str">
        <f>VLOOKUP(Tabla1[[#This Row],[nemo]],'Nemos y clasificaciones'!$A$1:$C$3000,3,FALSE)</f>
        <v>Consumo</v>
      </c>
      <c r="P525" s="2"/>
      <c r="Q525" s="2"/>
    </row>
    <row r="526" spans="1:17" x14ac:dyDescent="0.25">
      <c r="A526" t="s">
        <v>1768</v>
      </c>
      <c r="B526" s="1">
        <v>44333</v>
      </c>
      <c r="C526" s="1">
        <v>44340</v>
      </c>
      <c r="D526" t="s">
        <v>14</v>
      </c>
      <c r="E526" t="s">
        <v>1769</v>
      </c>
      <c r="F526">
        <v>0</v>
      </c>
      <c r="G526">
        <v>1000000000</v>
      </c>
      <c r="H526">
        <v>0</v>
      </c>
      <c r="I526">
        <v>0</v>
      </c>
      <c r="J526">
        <v>0</v>
      </c>
      <c r="K526">
        <v>17.632999999999999</v>
      </c>
      <c r="L526" t="s">
        <v>54</v>
      </c>
      <c r="M526" s="2">
        <v>17633000000</v>
      </c>
      <c r="N526" s="2" t="str">
        <f>VLOOKUP(Tabla1[[#This Row],[nemo]],'Nemos y clasificaciones'!$A$2:$B$5000,2,FALSE)</f>
        <v>INVERSIONES AGUAS METROPOLITANAS S.A.</v>
      </c>
      <c r="O526" s="2" t="str">
        <f>VLOOKUP(Tabla1[[#This Row],[nemo]],'Nemos y clasificaciones'!$A$1:$C$3000,3,FALSE)</f>
        <v>Servicios sanitarios y gas</v>
      </c>
      <c r="P526" s="2"/>
      <c r="Q526" s="2"/>
    </row>
    <row r="527" spans="1:17" x14ac:dyDescent="0.25">
      <c r="A527" t="s">
        <v>7404</v>
      </c>
      <c r="B527" s="1">
        <v>43377</v>
      </c>
      <c r="C527" s="1">
        <v>43383</v>
      </c>
      <c r="D527" t="s">
        <v>14</v>
      </c>
      <c r="E527" t="s">
        <v>1898</v>
      </c>
      <c r="F527">
        <v>0</v>
      </c>
      <c r="G527">
        <v>125000000</v>
      </c>
      <c r="H527">
        <v>0</v>
      </c>
      <c r="I527">
        <v>0</v>
      </c>
      <c r="J527">
        <v>0</v>
      </c>
      <c r="K527">
        <v>140</v>
      </c>
      <c r="L527" t="s">
        <v>19</v>
      </c>
      <c r="M527" s="2">
        <v>17500000000</v>
      </c>
      <c r="N527" s="2" t="str">
        <f>VLOOKUP(Tabla1[[#This Row],[nemo]],'Nemos y clasificaciones'!$A$2:$B$5000,2,FALSE)</f>
        <v>MINERA VALPARAISO S.A.</v>
      </c>
      <c r="O527" s="2" t="str">
        <f>VLOOKUP(Tabla1[[#This Row],[nemo]],'Nemos y clasificaciones'!$A$1:$C$3000,3,FALSE)</f>
        <v>Eléctrico</v>
      </c>
      <c r="P527" s="2"/>
      <c r="Q527" s="2"/>
    </row>
    <row r="528" spans="1:17" x14ac:dyDescent="0.25">
      <c r="A528" t="s">
        <v>5301</v>
      </c>
      <c r="B528" s="1">
        <v>43806</v>
      </c>
      <c r="C528" s="1">
        <v>43812</v>
      </c>
      <c r="D528" t="s">
        <v>14</v>
      </c>
      <c r="E528" t="s">
        <v>1901</v>
      </c>
      <c r="F528">
        <v>0</v>
      </c>
      <c r="G528">
        <v>120984558</v>
      </c>
      <c r="H528">
        <v>0</v>
      </c>
      <c r="I528">
        <v>0</v>
      </c>
      <c r="J528">
        <v>0</v>
      </c>
      <c r="K528">
        <v>0.96699999999999997</v>
      </c>
      <c r="L528" t="s">
        <v>23</v>
      </c>
      <c r="M528" s="2">
        <v>116992067.586</v>
      </c>
      <c r="N528" s="2" t="str">
        <f>VLOOKUP(Tabla1[[#This Row],[nemo]],'Nemos y clasificaciones'!$A$2:$B$5000,2,FALSE)</f>
        <v>SOC. INVER. PAMPA CALICHERA S.A. SERIE B</v>
      </c>
      <c r="O528" s="2" t="str">
        <f>VLOOKUP(Tabla1[[#This Row],[nemo]],'Nemos y clasificaciones'!$A$1:$C$3000,3,FALSE)</f>
        <v>Servicios financieros</v>
      </c>
      <c r="P528" s="2"/>
      <c r="Q528" s="2"/>
    </row>
    <row r="529" spans="1:17" x14ac:dyDescent="0.25">
      <c r="A529" t="s">
        <v>7221</v>
      </c>
      <c r="B529" s="1">
        <v>43440</v>
      </c>
      <c r="C529" s="1">
        <v>43447</v>
      </c>
      <c r="D529" t="s">
        <v>14</v>
      </c>
      <c r="E529" t="s">
        <v>1901</v>
      </c>
      <c r="F529">
        <v>0</v>
      </c>
      <c r="G529">
        <v>120984558</v>
      </c>
      <c r="H529">
        <v>0</v>
      </c>
      <c r="I529">
        <v>0</v>
      </c>
      <c r="J529">
        <v>0</v>
      </c>
      <c r="K529">
        <v>0.85</v>
      </c>
      <c r="L529" t="s">
        <v>23</v>
      </c>
      <c r="M529" s="2">
        <v>102836874.3</v>
      </c>
      <c r="N529" s="2" t="str">
        <f>VLOOKUP(Tabla1[[#This Row],[nemo]],'Nemos y clasificaciones'!$A$2:$B$5000,2,FALSE)</f>
        <v>SOC. INVER. PAMPA CALICHERA S.A. SERIE B</v>
      </c>
      <c r="O529" s="2" t="str">
        <f>VLOOKUP(Tabla1[[#This Row],[nemo]],'Nemos y clasificaciones'!$A$1:$C$3000,3,FALSE)</f>
        <v>Servicios financieros</v>
      </c>
      <c r="P529" s="2"/>
      <c r="Q529" s="2"/>
    </row>
    <row r="530" spans="1:17" x14ac:dyDescent="0.25">
      <c r="A530" t="s">
        <v>3045</v>
      </c>
      <c r="B530" s="1">
        <v>44174</v>
      </c>
      <c r="C530" s="1">
        <v>44180</v>
      </c>
      <c r="D530" t="s">
        <v>14</v>
      </c>
      <c r="E530" t="s">
        <v>1901</v>
      </c>
      <c r="F530">
        <v>0</v>
      </c>
      <c r="G530">
        <v>160946280</v>
      </c>
      <c r="H530">
        <v>0</v>
      </c>
      <c r="I530">
        <v>0</v>
      </c>
      <c r="J530">
        <v>0</v>
      </c>
      <c r="K530">
        <v>0.30199999999999999</v>
      </c>
      <c r="L530" t="s">
        <v>23</v>
      </c>
      <c r="M530" s="2">
        <v>48605776.560000002</v>
      </c>
      <c r="N530" s="2" t="str">
        <f>VLOOKUP(Tabla1[[#This Row],[nemo]],'Nemos y clasificaciones'!$A$2:$B$5000,2,FALSE)</f>
        <v>SOC. INVER. PAMPA CALICHERA S.A. SERIE B</v>
      </c>
      <c r="O530" s="2" t="str">
        <f>VLOOKUP(Tabla1[[#This Row],[nemo]],'Nemos y clasificaciones'!$A$1:$C$3000,3,FALSE)</f>
        <v>Servicios financieros</v>
      </c>
      <c r="P530" s="2"/>
      <c r="Q530" s="2"/>
    </row>
    <row r="531" spans="1:17" x14ac:dyDescent="0.25">
      <c r="A531" t="s">
        <v>9676</v>
      </c>
      <c r="B531" s="1">
        <v>42857</v>
      </c>
      <c r="C531" s="1">
        <v>42863</v>
      </c>
      <c r="D531" t="s">
        <v>14</v>
      </c>
      <c r="E531" t="s">
        <v>6512</v>
      </c>
      <c r="F531">
        <v>0</v>
      </c>
      <c r="G531">
        <v>804681783</v>
      </c>
      <c r="H531">
        <v>0</v>
      </c>
      <c r="I531">
        <v>0</v>
      </c>
      <c r="J531">
        <v>0</v>
      </c>
      <c r="K531">
        <v>21.530999999999999</v>
      </c>
      <c r="L531" t="s">
        <v>54</v>
      </c>
      <c r="M531" s="2">
        <v>17325603469.772999</v>
      </c>
      <c r="N531" s="2" t="str">
        <f>VLOOKUP(Tabla1[[#This Row],[nemo]],'Nemos y clasificaciones'!$A$2:$B$5000,2,FALSE)</f>
        <v>BANMEDICA S.A.</v>
      </c>
      <c r="O531" s="2" t="str">
        <f>VLOOKUP(Tabla1[[#This Row],[nemo]],'Nemos y clasificaciones'!$A$1:$C$3000,3,FALSE)</f>
        <v>Servicios de salud</v>
      </c>
      <c r="P531" s="2"/>
      <c r="Q531" s="2"/>
    </row>
    <row r="532" spans="1:17" x14ac:dyDescent="0.25">
      <c r="A532" t="s">
        <v>3172</v>
      </c>
      <c r="B532" s="1">
        <v>44050</v>
      </c>
      <c r="C532" s="1">
        <v>44152</v>
      </c>
      <c r="D532" t="s">
        <v>14</v>
      </c>
      <c r="E532" t="s">
        <v>1901</v>
      </c>
      <c r="F532">
        <v>120984558</v>
      </c>
      <c r="G532">
        <v>0</v>
      </c>
      <c r="H532">
        <v>0</v>
      </c>
      <c r="I532">
        <v>0</v>
      </c>
      <c r="J532">
        <v>0</v>
      </c>
      <c r="K532">
        <v>256.5</v>
      </c>
      <c r="L532" t="s">
        <v>19</v>
      </c>
      <c r="M532" s="2">
        <v>0</v>
      </c>
      <c r="N532" s="2" t="str">
        <f>VLOOKUP(Tabla1[[#This Row],[nemo]],'Nemos y clasificaciones'!$A$2:$B$5000,2,FALSE)</f>
        <v>SOC. INVER. PAMPA CALICHERA S.A. SERIE B</v>
      </c>
      <c r="O532" s="2" t="str">
        <f>VLOOKUP(Tabla1[[#This Row],[nemo]],'Nemos y clasificaciones'!$A$1:$C$3000,3,FALSE)</f>
        <v>Servicios financieros</v>
      </c>
      <c r="P532" s="2"/>
      <c r="Q532" s="2"/>
    </row>
    <row r="533" spans="1:17" x14ac:dyDescent="0.25">
      <c r="A533" t="s">
        <v>4407</v>
      </c>
      <c r="B533" s="1">
        <v>43958</v>
      </c>
      <c r="C533" s="1">
        <v>43964</v>
      </c>
      <c r="D533" t="s">
        <v>14</v>
      </c>
      <c r="E533" t="s">
        <v>4408</v>
      </c>
      <c r="F533">
        <v>0</v>
      </c>
      <c r="G533">
        <v>4150672000</v>
      </c>
      <c r="H533">
        <v>0</v>
      </c>
      <c r="I533">
        <v>0</v>
      </c>
      <c r="J533">
        <v>0</v>
      </c>
      <c r="K533">
        <v>2.0680000000000001</v>
      </c>
      <c r="L533" t="s">
        <v>16</v>
      </c>
      <c r="M533" s="2">
        <v>8583589696</v>
      </c>
      <c r="N533" s="2" t="str">
        <f>VLOOKUP(Tabla1[[#This Row],[nemo]],'Nemos y clasificaciones'!$A$2:$B$5000,2,FALSE)</f>
        <v>COMPAÑIA PESQUERA CAMANCHACA S.A.</v>
      </c>
      <c r="O533" s="2" t="str">
        <f>VLOOKUP(Tabla1[[#This Row],[nemo]],'Nemos y clasificaciones'!$A$1:$C$3000,3,FALSE)</f>
        <v>Alimentos, bebidas y tabaco</v>
      </c>
      <c r="P533" s="2"/>
      <c r="Q533" s="2"/>
    </row>
    <row r="534" spans="1:17" x14ac:dyDescent="0.25">
      <c r="A534" t="s">
        <v>6423</v>
      </c>
      <c r="B534" s="1">
        <v>43594</v>
      </c>
      <c r="C534" s="1">
        <v>43600</v>
      </c>
      <c r="D534" t="s">
        <v>14</v>
      </c>
      <c r="E534" t="s">
        <v>4408</v>
      </c>
      <c r="F534">
        <v>0</v>
      </c>
      <c r="G534">
        <v>4150672000</v>
      </c>
      <c r="H534">
        <v>0</v>
      </c>
      <c r="I534">
        <v>0</v>
      </c>
      <c r="J534">
        <v>0</v>
      </c>
      <c r="K534">
        <v>1.645</v>
      </c>
      <c r="L534" t="s">
        <v>16</v>
      </c>
      <c r="M534" s="2">
        <v>6827855440</v>
      </c>
      <c r="N534" s="2" t="str">
        <f>VLOOKUP(Tabla1[[#This Row],[nemo]],'Nemos y clasificaciones'!$A$2:$B$5000,2,FALSE)</f>
        <v>COMPAÑIA PESQUERA CAMANCHACA S.A.</v>
      </c>
      <c r="O534" s="2" t="str">
        <f>VLOOKUP(Tabla1[[#This Row],[nemo]],'Nemos y clasificaciones'!$A$1:$C$3000,3,FALSE)</f>
        <v>Alimentos, bebidas y tabaco</v>
      </c>
      <c r="P534" s="2"/>
      <c r="Q534" s="2"/>
    </row>
    <row r="535" spans="1:17" x14ac:dyDescent="0.25">
      <c r="A535" t="s">
        <v>8974</v>
      </c>
      <c r="B535" s="1">
        <v>43027</v>
      </c>
      <c r="C535" s="1">
        <v>43033</v>
      </c>
      <c r="D535" t="s">
        <v>14</v>
      </c>
      <c r="E535" t="s">
        <v>1908</v>
      </c>
      <c r="F535">
        <v>0</v>
      </c>
      <c r="G535">
        <v>612625641</v>
      </c>
      <c r="H535">
        <v>0</v>
      </c>
      <c r="I535">
        <v>0</v>
      </c>
      <c r="J535">
        <v>0</v>
      </c>
      <c r="K535">
        <v>28.08</v>
      </c>
      <c r="L535" t="s">
        <v>54</v>
      </c>
      <c r="M535" s="2">
        <v>17202527999.279999</v>
      </c>
      <c r="N535" s="2" t="str">
        <f>VLOOKUP(Tabla1[[#This Row],[nemo]],'Nemos y clasificaciones'!$A$2:$B$5000,2,FALSE)</f>
        <v>EMPRESA ELECTRICA PEHUENCHE S.A.</v>
      </c>
      <c r="O535" s="2" t="str">
        <f>VLOOKUP(Tabla1[[#This Row],[nemo]],'Nemos y clasificaciones'!$A$1:$C$3000,3,FALSE)</f>
        <v>Eléctrico</v>
      </c>
      <c r="P535" s="2"/>
      <c r="Q535" s="2"/>
    </row>
    <row r="536" spans="1:17" x14ac:dyDescent="0.25">
      <c r="A536" t="s">
        <v>6466</v>
      </c>
      <c r="B536" s="1">
        <v>43589</v>
      </c>
      <c r="C536" s="1">
        <v>43595</v>
      </c>
      <c r="D536" t="s">
        <v>14</v>
      </c>
      <c r="E536" t="s">
        <v>182</v>
      </c>
      <c r="F536">
        <v>0</v>
      </c>
      <c r="G536">
        <v>1430000000</v>
      </c>
      <c r="H536">
        <v>0</v>
      </c>
      <c r="I536">
        <v>0</v>
      </c>
      <c r="J536">
        <v>0</v>
      </c>
      <c r="K536">
        <v>12</v>
      </c>
      <c r="L536" t="s">
        <v>54</v>
      </c>
      <c r="M536" s="2">
        <v>17160000000</v>
      </c>
      <c r="N536" s="2" t="str">
        <f>VLOOKUP(Tabla1[[#This Row],[nemo]],'Nemos y clasificaciones'!$A$2:$B$5000,2,FALSE)</f>
        <v>BANVIDA S.A.</v>
      </c>
      <c r="O536" s="2" t="str">
        <f>VLOOKUP(Tabla1[[#This Row],[nemo]],'Nemos y clasificaciones'!$A$1:$C$3000,3,FALSE)</f>
        <v>Servicios de salud</v>
      </c>
      <c r="P536" s="2"/>
      <c r="Q536" s="2"/>
    </row>
    <row r="537" spans="1:17" x14ac:dyDescent="0.25">
      <c r="A537" t="s">
        <v>11366</v>
      </c>
      <c r="B537" s="1">
        <v>42199</v>
      </c>
      <c r="C537" s="1">
        <v>42206</v>
      </c>
      <c r="D537" t="s">
        <v>14</v>
      </c>
      <c r="E537" t="s">
        <v>2284</v>
      </c>
      <c r="F537">
        <v>0</v>
      </c>
      <c r="G537">
        <v>6909829902</v>
      </c>
      <c r="H537">
        <v>0</v>
      </c>
      <c r="I537">
        <v>0</v>
      </c>
      <c r="J537">
        <v>0</v>
      </c>
      <c r="K537">
        <v>2.4809999999999999</v>
      </c>
      <c r="L537" t="s">
        <v>16</v>
      </c>
      <c r="M537" s="2">
        <v>17143287986.862</v>
      </c>
      <c r="N537" s="2" t="str">
        <f>VLOOKUP(Tabla1[[#This Row],[nemo]],'Nemos y clasificaciones'!$A$2:$B$5000,2,FALSE)</f>
        <v>GRUPO EMPRESAS NAVIERAS S.A.</v>
      </c>
      <c r="O537" s="2" t="str">
        <f>VLOOKUP(Tabla1[[#This Row],[nemo]],'Nemos y clasificaciones'!$A$1:$C$3000,3,FALSE)</f>
        <v>Conglomerados</v>
      </c>
      <c r="P537" s="2"/>
      <c r="Q537" s="2"/>
    </row>
    <row r="538" spans="1:17" x14ac:dyDescent="0.25">
      <c r="A538" t="s">
        <v>10532</v>
      </c>
      <c r="B538" s="1">
        <v>42508</v>
      </c>
      <c r="C538" s="1">
        <v>42515</v>
      </c>
      <c r="D538" t="s">
        <v>14</v>
      </c>
      <c r="E538" t="s">
        <v>10531</v>
      </c>
      <c r="F538">
        <v>0</v>
      </c>
      <c r="G538">
        <v>2900000</v>
      </c>
      <c r="H538">
        <v>0</v>
      </c>
      <c r="I538">
        <v>0</v>
      </c>
      <c r="J538">
        <v>0</v>
      </c>
      <c r="K538">
        <v>36</v>
      </c>
      <c r="L538" t="s">
        <v>54</v>
      </c>
      <c r="M538" s="2">
        <v>104400000</v>
      </c>
      <c r="N538" s="2" t="str">
        <f>VLOOKUP(Tabla1[[#This Row],[nemo]],'Nemos y clasificaciones'!$A$2:$B$5000,2,FALSE)</f>
        <v>CASABLANCA GENERACION S.A., EN LIQUID</v>
      </c>
      <c r="O538" s="2" t="str">
        <f>VLOOKUP(Tabla1[[#This Row],[nemo]],'Nemos y clasificaciones'!$A$1:$C$3000,3,FALSE)</f>
        <v>Eléctrico</v>
      </c>
      <c r="P538" s="2"/>
      <c r="Q538" s="2"/>
    </row>
    <row r="539" spans="1:17" x14ac:dyDescent="0.25">
      <c r="A539" t="s">
        <v>10530</v>
      </c>
      <c r="B539" s="1">
        <v>42508</v>
      </c>
      <c r="C539" s="1">
        <v>42515</v>
      </c>
      <c r="D539" t="s">
        <v>14</v>
      </c>
      <c r="E539" t="s">
        <v>10531</v>
      </c>
      <c r="F539">
        <v>0</v>
      </c>
      <c r="G539">
        <v>2900000</v>
      </c>
      <c r="H539">
        <v>0</v>
      </c>
      <c r="I539">
        <v>0</v>
      </c>
      <c r="J539">
        <v>0</v>
      </c>
      <c r="K539">
        <v>17</v>
      </c>
      <c r="L539" t="s">
        <v>54</v>
      </c>
      <c r="M539" s="2">
        <v>49300000</v>
      </c>
      <c r="N539" s="2" t="str">
        <f>VLOOKUP(Tabla1[[#This Row],[nemo]],'Nemos y clasificaciones'!$A$2:$B$5000,2,FALSE)</f>
        <v>CASABLANCA GENERACION S.A., EN LIQUID</v>
      </c>
      <c r="O539" s="2" t="str">
        <f>VLOOKUP(Tabla1[[#This Row],[nemo]],'Nemos y clasificaciones'!$A$1:$C$3000,3,FALSE)</f>
        <v>Eléctrico</v>
      </c>
      <c r="P539" s="2"/>
      <c r="Q539" s="2"/>
    </row>
    <row r="540" spans="1:17" x14ac:dyDescent="0.25">
      <c r="A540" t="s">
        <v>503</v>
      </c>
      <c r="B540" s="1">
        <v>44396</v>
      </c>
      <c r="C540" s="1">
        <v>44428</v>
      </c>
      <c r="D540" t="s">
        <v>21</v>
      </c>
      <c r="E540" t="s">
        <v>504</v>
      </c>
      <c r="F540">
        <v>0</v>
      </c>
      <c r="G540">
        <v>100000</v>
      </c>
      <c r="H540">
        <v>0</v>
      </c>
      <c r="I540">
        <v>0</v>
      </c>
      <c r="J540">
        <v>0</v>
      </c>
      <c r="K540">
        <v>1.1100000000000001</v>
      </c>
      <c r="L540" t="s">
        <v>16</v>
      </c>
      <c r="M540" s="2">
        <v>111000</v>
      </c>
      <c r="N540" s="2" t="str">
        <f>VLOOKUP(Tabla1[[#This Row],[nemo]],'Nemos y clasificaciones'!$A$2:$B$5000,2,FALSE)</f>
        <v>CATERPILLAR INC</v>
      </c>
      <c r="O540" s="2" t="str">
        <f>VLOOKUP(Tabla1[[#This Row],[nemo]],'Nemos y clasificaciones'!$A$1:$C$3000,3,FALSE)</f>
        <v>Otros</v>
      </c>
      <c r="P540" s="2"/>
      <c r="Q540" s="2"/>
    </row>
    <row r="541" spans="1:17" x14ac:dyDescent="0.25">
      <c r="A541" t="s">
        <v>6430</v>
      </c>
      <c r="B541" s="1">
        <v>43593</v>
      </c>
      <c r="C541" s="1">
        <v>43599</v>
      </c>
      <c r="D541" t="s">
        <v>14</v>
      </c>
      <c r="E541" t="s">
        <v>116</v>
      </c>
      <c r="F541">
        <v>0</v>
      </c>
      <c r="G541">
        <v>1075000000</v>
      </c>
      <c r="H541">
        <v>0</v>
      </c>
      <c r="I541">
        <v>0</v>
      </c>
      <c r="J541">
        <v>0</v>
      </c>
      <c r="K541">
        <v>15.802</v>
      </c>
      <c r="L541" t="s">
        <v>54</v>
      </c>
      <c r="M541" s="2">
        <v>16987150000</v>
      </c>
      <c r="N541" s="2" t="str">
        <f>VLOOKUP(Tabla1[[#This Row],[nemo]],'Nemos y clasificaciones'!$A$2:$B$5000,2,FALSE)</f>
        <v>SIGDO KOPPERS S.A.</v>
      </c>
      <c r="O541" s="2" t="str">
        <f>VLOOKUP(Tabla1[[#This Row],[nemo]],'Nemos y clasificaciones'!$A$1:$C$3000,3,FALSE)</f>
        <v>Conglomerados</v>
      </c>
      <c r="P541" s="2"/>
      <c r="Q541" s="2"/>
    </row>
    <row r="542" spans="1:17" x14ac:dyDescent="0.25">
      <c r="A542" t="s">
        <v>6398</v>
      </c>
      <c r="B542" s="1">
        <v>43595</v>
      </c>
      <c r="C542" s="1">
        <v>43601</v>
      </c>
      <c r="D542" t="s">
        <v>14</v>
      </c>
      <c r="E542" t="s">
        <v>4287</v>
      </c>
      <c r="F542">
        <v>0</v>
      </c>
      <c r="G542">
        <v>1936052298</v>
      </c>
      <c r="H542">
        <v>0</v>
      </c>
      <c r="I542">
        <v>0</v>
      </c>
      <c r="J542">
        <v>0</v>
      </c>
      <c r="K542">
        <v>8.7289999999999992</v>
      </c>
      <c r="L542" t="s">
        <v>16</v>
      </c>
      <c r="M542" s="2">
        <v>16899800509.242001</v>
      </c>
      <c r="N542" s="2" t="str">
        <f>VLOOKUP(Tabla1[[#This Row],[nemo]],'Nemos y clasificaciones'!$A$2:$B$5000,2,FALSE)</f>
        <v>RIPLEY CORP S.A.</v>
      </c>
      <c r="O542" s="2" t="str">
        <f>VLOOKUP(Tabla1[[#This Row],[nemo]],'Nemos y clasificaciones'!$A$1:$C$3000,3,FALSE)</f>
        <v>Consumo</v>
      </c>
      <c r="P542" s="2"/>
      <c r="Q542" s="2"/>
    </row>
    <row r="543" spans="1:17" x14ac:dyDescent="0.25">
      <c r="A543" t="s">
        <v>9711</v>
      </c>
      <c r="B543" s="1">
        <v>42852</v>
      </c>
      <c r="C543" s="1">
        <v>42859</v>
      </c>
      <c r="D543" t="s">
        <v>14</v>
      </c>
      <c r="E543" t="s">
        <v>4496</v>
      </c>
      <c r="F543">
        <v>0</v>
      </c>
      <c r="G543">
        <v>893919670</v>
      </c>
      <c r="H543">
        <v>0</v>
      </c>
      <c r="I543">
        <v>0</v>
      </c>
      <c r="J543">
        <v>0</v>
      </c>
      <c r="K543">
        <v>18.73</v>
      </c>
      <c r="L543" t="s">
        <v>54</v>
      </c>
      <c r="M543" s="2">
        <v>16743115419.1</v>
      </c>
      <c r="N543" s="2" t="str">
        <f>VLOOKUP(Tabla1[[#This Row],[nemo]],'Nemos y clasificaciones'!$A$2:$B$5000,2,FALSE)</f>
        <v>PARQUE ARAUCO S.A.</v>
      </c>
      <c r="O543" s="2" t="str">
        <f>VLOOKUP(Tabla1[[#This Row],[nemo]],'Nemos y clasificaciones'!$A$1:$C$3000,3,FALSE)</f>
        <v>Consumo</v>
      </c>
      <c r="P543" s="2"/>
      <c r="Q543" s="2"/>
    </row>
    <row r="544" spans="1:17" x14ac:dyDescent="0.25">
      <c r="A544" t="s">
        <v>4092</v>
      </c>
      <c r="B544" s="1">
        <v>43987</v>
      </c>
      <c r="C544" s="1">
        <v>43993</v>
      </c>
      <c r="D544" t="s">
        <v>14</v>
      </c>
      <c r="E544" t="s">
        <v>256</v>
      </c>
      <c r="F544">
        <v>0</v>
      </c>
      <c r="G544">
        <v>120376972</v>
      </c>
      <c r="H544">
        <v>0</v>
      </c>
      <c r="I544">
        <v>0</v>
      </c>
      <c r="J544">
        <v>0</v>
      </c>
      <c r="K544">
        <v>138.91399999999999</v>
      </c>
      <c r="L544" t="s">
        <v>19</v>
      </c>
      <c r="M544" s="2">
        <v>16722046688.408001</v>
      </c>
      <c r="N544" s="2" t="str">
        <f>VLOOKUP(Tabla1[[#This Row],[nemo]],'Nemos y clasificaciones'!$A$2:$B$5000,2,FALSE)</f>
        <v>SOCIEDAD QUIMICA Y MINERA DE CHILE S.A.</v>
      </c>
      <c r="O544" s="2" t="str">
        <f>VLOOKUP(Tabla1[[#This Row],[nemo]],'Nemos y clasificaciones'!$A$1:$C$3000,3,FALSE)</f>
        <v>Minería</v>
      </c>
      <c r="P544" s="2"/>
      <c r="Q544" s="2"/>
    </row>
    <row r="545" spans="1:17" x14ac:dyDescent="0.25">
      <c r="A545" t="s">
        <v>10685</v>
      </c>
      <c r="B545" s="1">
        <v>42494</v>
      </c>
      <c r="C545" s="1">
        <v>42500</v>
      </c>
      <c r="D545" t="s">
        <v>14</v>
      </c>
      <c r="E545" t="s">
        <v>4496</v>
      </c>
      <c r="F545">
        <v>0</v>
      </c>
      <c r="G545">
        <v>888350493</v>
      </c>
      <c r="H545">
        <v>0</v>
      </c>
      <c r="I545">
        <v>0</v>
      </c>
      <c r="J545">
        <v>0</v>
      </c>
      <c r="K545">
        <v>18.811</v>
      </c>
      <c r="L545" t="s">
        <v>54</v>
      </c>
      <c r="M545" s="2">
        <v>16710761123.823</v>
      </c>
      <c r="N545" s="2" t="str">
        <f>VLOOKUP(Tabla1[[#This Row],[nemo]],'Nemos y clasificaciones'!$A$2:$B$5000,2,FALSE)</f>
        <v>PARQUE ARAUCO S.A.</v>
      </c>
      <c r="O545" s="2" t="str">
        <f>VLOOKUP(Tabla1[[#This Row],[nemo]],'Nemos y clasificaciones'!$A$1:$C$3000,3,FALSE)</f>
        <v>Consumo</v>
      </c>
      <c r="P545" s="2"/>
      <c r="Q545" s="2"/>
    </row>
    <row r="546" spans="1:17" x14ac:dyDescent="0.25">
      <c r="A546" t="s">
        <v>1774</v>
      </c>
      <c r="B546" s="1">
        <v>44309</v>
      </c>
      <c r="C546" s="1">
        <v>44336</v>
      </c>
      <c r="D546" t="s">
        <v>21</v>
      </c>
      <c r="E546" t="s">
        <v>504</v>
      </c>
      <c r="F546">
        <v>0</v>
      </c>
      <c r="G546">
        <v>100000</v>
      </c>
      <c r="H546">
        <v>0</v>
      </c>
      <c r="I546">
        <v>0</v>
      </c>
      <c r="J546">
        <v>0</v>
      </c>
      <c r="K546">
        <v>1.03</v>
      </c>
      <c r="L546" t="s">
        <v>16</v>
      </c>
      <c r="M546" s="2">
        <v>103000</v>
      </c>
      <c r="N546" s="2" t="str">
        <f>VLOOKUP(Tabla1[[#This Row],[nemo]],'Nemos y clasificaciones'!$A$2:$B$5000,2,FALSE)</f>
        <v>CATERPILLAR INC</v>
      </c>
      <c r="O546" s="2" t="str">
        <f>VLOOKUP(Tabla1[[#This Row],[nemo]],'Nemos y clasificaciones'!$A$1:$C$3000,3,FALSE)</f>
        <v>Otros</v>
      </c>
      <c r="P546" s="2"/>
      <c r="Q546" s="2"/>
    </row>
    <row r="547" spans="1:17" x14ac:dyDescent="0.25">
      <c r="A547" t="s">
        <v>1774</v>
      </c>
      <c r="B547" s="1">
        <v>44215</v>
      </c>
      <c r="C547" s="1">
        <v>44246</v>
      </c>
      <c r="D547" t="s">
        <v>21</v>
      </c>
      <c r="E547" t="s">
        <v>504</v>
      </c>
      <c r="F547">
        <v>0</v>
      </c>
      <c r="G547">
        <v>100000</v>
      </c>
      <c r="H547">
        <v>0</v>
      </c>
      <c r="I547">
        <v>0</v>
      </c>
      <c r="J547">
        <v>0</v>
      </c>
      <c r="K547">
        <v>1.03</v>
      </c>
      <c r="L547" t="s">
        <v>16</v>
      </c>
      <c r="M547" s="2">
        <v>103000</v>
      </c>
      <c r="N547" s="2" t="str">
        <f>VLOOKUP(Tabla1[[#This Row],[nemo]],'Nemos y clasificaciones'!$A$2:$B$5000,2,FALSE)</f>
        <v>CATERPILLAR INC</v>
      </c>
      <c r="O547" s="2" t="str">
        <f>VLOOKUP(Tabla1[[#This Row],[nemo]],'Nemos y clasificaciones'!$A$1:$C$3000,3,FALSE)</f>
        <v>Otros</v>
      </c>
      <c r="P547" s="2"/>
      <c r="Q547" s="2"/>
    </row>
    <row r="548" spans="1:17" x14ac:dyDescent="0.25">
      <c r="A548" t="s">
        <v>1774</v>
      </c>
      <c r="B548" s="1">
        <v>44127</v>
      </c>
      <c r="C548" s="1">
        <v>44155</v>
      </c>
      <c r="D548" t="s">
        <v>21</v>
      </c>
      <c r="E548" t="s">
        <v>504</v>
      </c>
      <c r="F548">
        <v>0</v>
      </c>
      <c r="G548">
        <v>100000</v>
      </c>
      <c r="H548">
        <v>0</v>
      </c>
      <c r="I548">
        <v>0</v>
      </c>
      <c r="J548">
        <v>0</v>
      </c>
      <c r="K548">
        <v>1.03</v>
      </c>
      <c r="L548" t="s">
        <v>16</v>
      </c>
      <c r="M548" s="2">
        <v>103000</v>
      </c>
      <c r="N548" s="2" t="str">
        <f>VLOOKUP(Tabla1[[#This Row],[nemo]],'Nemos y clasificaciones'!$A$2:$B$5000,2,FALSE)</f>
        <v>CATERPILLAR INC</v>
      </c>
      <c r="O548" s="2" t="str">
        <f>VLOOKUP(Tabla1[[#This Row],[nemo]],'Nemos y clasificaciones'!$A$1:$C$3000,3,FALSE)</f>
        <v>Otros</v>
      </c>
      <c r="P548" s="2"/>
      <c r="Q548" s="2"/>
    </row>
    <row r="549" spans="1:17" x14ac:dyDescent="0.25">
      <c r="A549" t="s">
        <v>2019</v>
      </c>
      <c r="B549" s="1">
        <v>44316</v>
      </c>
      <c r="C549" s="1">
        <v>44323</v>
      </c>
      <c r="D549" t="s">
        <v>14</v>
      </c>
      <c r="E549" t="s">
        <v>116</v>
      </c>
      <c r="F549">
        <v>0</v>
      </c>
      <c r="G549">
        <v>1075000000</v>
      </c>
      <c r="H549">
        <v>0</v>
      </c>
      <c r="I549">
        <v>0</v>
      </c>
      <c r="J549">
        <v>0</v>
      </c>
      <c r="K549">
        <v>15.282999999999999</v>
      </c>
      <c r="L549" t="s">
        <v>54</v>
      </c>
      <c r="M549" s="2">
        <v>16429225000</v>
      </c>
      <c r="N549" s="2" t="str">
        <f>VLOOKUP(Tabla1[[#This Row],[nemo]],'Nemos y clasificaciones'!$A$2:$B$5000,2,FALSE)</f>
        <v>SIGDO KOPPERS S.A.</v>
      </c>
      <c r="O549" s="2" t="str">
        <f>VLOOKUP(Tabla1[[#This Row],[nemo]],'Nemos y clasificaciones'!$A$1:$C$3000,3,FALSE)</f>
        <v>Conglomerados</v>
      </c>
      <c r="P549" s="2"/>
      <c r="Q549" s="2"/>
    </row>
    <row r="550" spans="1:17" x14ac:dyDescent="0.25">
      <c r="A550" t="s">
        <v>1774</v>
      </c>
      <c r="B550" s="1">
        <v>44029</v>
      </c>
      <c r="C550" s="1">
        <v>44063</v>
      </c>
      <c r="D550" t="s">
        <v>21</v>
      </c>
      <c r="E550" t="s">
        <v>504</v>
      </c>
      <c r="F550">
        <v>0</v>
      </c>
      <c r="G550">
        <v>100000</v>
      </c>
      <c r="H550">
        <v>0</v>
      </c>
      <c r="I550">
        <v>0</v>
      </c>
      <c r="J550">
        <v>0</v>
      </c>
      <c r="K550">
        <v>1.03</v>
      </c>
      <c r="L550" t="s">
        <v>16</v>
      </c>
      <c r="M550" s="2">
        <v>103000</v>
      </c>
      <c r="N550" s="2" t="str">
        <f>VLOOKUP(Tabla1[[#This Row],[nemo]],'Nemos y clasificaciones'!$A$2:$B$5000,2,FALSE)</f>
        <v>CATERPILLAR INC</v>
      </c>
      <c r="O550" s="2" t="str">
        <f>VLOOKUP(Tabla1[[#This Row],[nemo]],'Nemos y clasificaciones'!$A$1:$C$3000,3,FALSE)</f>
        <v>Otros</v>
      </c>
      <c r="P550" s="2"/>
      <c r="Q550" s="2"/>
    </row>
    <row r="551" spans="1:17" x14ac:dyDescent="0.25">
      <c r="A551" t="s">
        <v>1774</v>
      </c>
      <c r="B551" s="1">
        <v>43938</v>
      </c>
      <c r="C551" s="1">
        <v>43971</v>
      </c>
      <c r="D551" t="s">
        <v>21</v>
      </c>
      <c r="E551" t="s">
        <v>504</v>
      </c>
      <c r="F551">
        <v>0</v>
      </c>
      <c r="G551">
        <v>100000</v>
      </c>
      <c r="H551">
        <v>0</v>
      </c>
      <c r="I551">
        <v>0</v>
      </c>
      <c r="J551">
        <v>0</v>
      </c>
      <c r="K551">
        <v>1.03</v>
      </c>
      <c r="L551" t="s">
        <v>16</v>
      </c>
      <c r="M551" s="2">
        <v>103000</v>
      </c>
      <c r="N551" s="2" t="str">
        <f>VLOOKUP(Tabla1[[#This Row],[nemo]],'Nemos y clasificaciones'!$A$2:$B$5000,2,FALSE)</f>
        <v>CATERPILLAR INC</v>
      </c>
      <c r="O551" s="2" t="str">
        <f>VLOOKUP(Tabla1[[#This Row],[nemo]],'Nemos y clasificaciones'!$A$1:$C$3000,3,FALSE)</f>
        <v>Otros</v>
      </c>
      <c r="P551" s="2"/>
      <c r="Q551" s="2"/>
    </row>
    <row r="552" spans="1:17" x14ac:dyDescent="0.25">
      <c r="A552" t="s">
        <v>1774</v>
      </c>
      <c r="B552" s="1">
        <v>43847</v>
      </c>
      <c r="C552" s="1">
        <v>43881</v>
      </c>
      <c r="D552" t="s">
        <v>21</v>
      </c>
      <c r="E552" t="s">
        <v>504</v>
      </c>
      <c r="F552">
        <v>0</v>
      </c>
      <c r="G552">
        <v>100000</v>
      </c>
      <c r="H552">
        <v>0</v>
      </c>
      <c r="I552">
        <v>0</v>
      </c>
      <c r="J552">
        <v>0</v>
      </c>
      <c r="K552">
        <v>1.03</v>
      </c>
      <c r="L552" t="s">
        <v>16</v>
      </c>
      <c r="M552" s="2">
        <v>103000</v>
      </c>
      <c r="N552" s="2" t="str">
        <f>VLOOKUP(Tabla1[[#This Row],[nemo]],'Nemos y clasificaciones'!$A$2:$B$5000,2,FALSE)</f>
        <v>CATERPILLAR INC</v>
      </c>
      <c r="O552" s="2" t="str">
        <f>VLOOKUP(Tabla1[[#This Row],[nemo]],'Nemos y clasificaciones'!$A$1:$C$3000,3,FALSE)</f>
        <v>Otros</v>
      </c>
      <c r="P552" s="2"/>
      <c r="Q552" s="2"/>
    </row>
    <row r="553" spans="1:17" x14ac:dyDescent="0.25">
      <c r="A553" t="s">
        <v>6567</v>
      </c>
      <c r="B553" s="1">
        <v>43585</v>
      </c>
      <c r="C553" s="1">
        <v>43592</v>
      </c>
      <c r="D553" t="s">
        <v>14</v>
      </c>
      <c r="E553" t="s">
        <v>1895</v>
      </c>
      <c r="F553">
        <v>0</v>
      </c>
      <c r="G553">
        <v>125000000</v>
      </c>
      <c r="H553">
        <v>0</v>
      </c>
      <c r="I553">
        <v>0</v>
      </c>
      <c r="J553">
        <v>0</v>
      </c>
      <c r="K553">
        <v>130</v>
      </c>
      <c r="L553" t="s">
        <v>19</v>
      </c>
      <c r="M553" s="2">
        <v>16250000000</v>
      </c>
      <c r="N553" s="2" t="str">
        <f>VLOOKUP(Tabla1[[#This Row],[nemo]],'Nemos y clasificaciones'!$A$2:$B$5000,2,FALSE)</f>
        <v>FORESTAL CONSTRUCTORA Y COMERCIAL DEL PACIFICO SUR S.A.</v>
      </c>
      <c r="O553" s="2" t="str">
        <f>VLOOKUP(Tabla1[[#This Row],[nemo]],'Nemos y clasificaciones'!$A$1:$C$3000,3,FALSE)</f>
        <v>Forestal</v>
      </c>
      <c r="P553" s="2"/>
      <c r="Q553" s="2"/>
    </row>
    <row r="554" spans="1:17" x14ac:dyDescent="0.25">
      <c r="A554" t="s">
        <v>1774</v>
      </c>
      <c r="B554" s="1">
        <v>43756</v>
      </c>
      <c r="C554" s="1">
        <v>43789</v>
      </c>
      <c r="D554" t="s">
        <v>21</v>
      </c>
      <c r="E554" t="s">
        <v>504</v>
      </c>
      <c r="F554">
        <v>0</v>
      </c>
      <c r="G554">
        <v>100000</v>
      </c>
      <c r="H554">
        <v>0</v>
      </c>
      <c r="I554">
        <v>0</v>
      </c>
      <c r="J554">
        <v>0</v>
      </c>
      <c r="K554">
        <v>1.03</v>
      </c>
      <c r="L554" t="s">
        <v>16</v>
      </c>
      <c r="M554" s="2">
        <v>103000</v>
      </c>
      <c r="N554" s="2" t="str">
        <f>VLOOKUP(Tabla1[[#This Row],[nemo]],'Nemos y clasificaciones'!$A$2:$B$5000,2,FALSE)</f>
        <v>CATERPILLAR INC</v>
      </c>
      <c r="O554" s="2" t="str">
        <f>VLOOKUP(Tabla1[[#This Row],[nemo]],'Nemos y clasificaciones'!$A$1:$C$3000,3,FALSE)</f>
        <v>Otros</v>
      </c>
      <c r="P554" s="2"/>
      <c r="Q554" s="2"/>
    </row>
    <row r="555" spans="1:17" x14ac:dyDescent="0.25">
      <c r="A555" t="s">
        <v>9624</v>
      </c>
      <c r="B555" s="1">
        <v>42860</v>
      </c>
      <c r="C555" s="1">
        <v>42866</v>
      </c>
      <c r="D555" t="s">
        <v>14</v>
      </c>
      <c r="E555" t="s">
        <v>256</v>
      </c>
      <c r="F555">
        <v>0</v>
      </c>
      <c r="G555">
        <v>120376972</v>
      </c>
      <c r="H555">
        <v>0</v>
      </c>
      <c r="I555">
        <v>0</v>
      </c>
      <c r="J555">
        <v>0</v>
      </c>
      <c r="K555">
        <v>134.50299999999999</v>
      </c>
      <c r="L555" t="s">
        <v>19</v>
      </c>
      <c r="M555" s="2">
        <v>16191063864.916</v>
      </c>
      <c r="N555" s="2" t="str">
        <f>VLOOKUP(Tabla1[[#This Row],[nemo]],'Nemos y clasificaciones'!$A$2:$B$5000,2,FALSE)</f>
        <v>SOCIEDAD QUIMICA Y MINERA DE CHILE S.A.</v>
      </c>
      <c r="O555" s="2" t="str">
        <f>VLOOKUP(Tabla1[[#This Row],[nemo]],'Nemos y clasificaciones'!$A$1:$C$3000,3,FALSE)</f>
        <v>Minería</v>
      </c>
      <c r="P555" s="2"/>
      <c r="Q555" s="2"/>
    </row>
    <row r="556" spans="1:17" x14ac:dyDescent="0.25">
      <c r="A556" t="s">
        <v>1774</v>
      </c>
      <c r="B556" s="1">
        <v>43665</v>
      </c>
      <c r="C556" s="1">
        <v>43697</v>
      </c>
      <c r="D556" t="s">
        <v>21</v>
      </c>
      <c r="E556" t="s">
        <v>504</v>
      </c>
      <c r="F556">
        <v>0</v>
      </c>
      <c r="G556">
        <v>100000</v>
      </c>
      <c r="H556">
        <v>0</v>
      </c>
      <c r="I556">
        <v>0</v>
      </c>
      <c r="J556">
        <v>0</v>
      </c>
      <c r="K556">
        <v>1.03</v>
      </c>
      <c r="L556" t="s">
        <v>16</v>
      </c>
      <c r="M556" s="2">
        <v>103000</v>
      </c>
      <c r="N556" s="2" t="str">
        <f>VLOOKUP(Tabla1[[#This Row],[nemo]],'Nemos y clasificaciones'!$A$2:$B$5000,2,FALSE)</f>
        <v>CATERPILLAR INC</v>
      </c>
      <c r="O556" s="2" t="str">
        <f>VLOOKUP(Tabla1[[#This Row],[nemo]],'Nemos y clasificaciones'!$A$1:$C$3000,3,FALSE)</f>
        <v>Otros</v>
      </c>
      <c r="P556" s="2"/>
      <c r="Q556" s="2"/>
    </row>
    <row r="557" spans="1:17" x14ac:dyDescent="0.25">
      <c r="A557" t="s">
        <v>4339</v>
      </c>
      <c r="B557" s="1">
        <v>43965</v>
      </c>
      <c r="C557" s="1">
        <v>43971</v>
      </c>
      <c r="D557" t="s">
        <v>14</v>
      </c>
      <c r="E557" t="s">
        <v>455</v>
      </c>
      <c r="F557">
        <v>0</v>
      </c>
      <c r="G557">
        <v>123000000</v>
      </c>
      <c r="H557">
        <v>0</v>
      </c>
      <c r="I557">
        <v>0</v>
      </c>
      <c r="J557">
        <v>0</v>
      </c>
      <c r="K557">
        <v>130.875</v>
      </c>
      <c r="L557" t="s">
        <v>19</v>
      </c>
      <c r="M557" s="2">
        <v>16097625000</v>
      </c>
      <c r="N557" s="2" t="str">
        <f>VLOOKUP(Tabla1[[#This Row],[nemo]],'Nemos y clasificaciones'!$A$2:$B$5000,2,FALSE)</f>
        <v>ENAEX S.A.</v>
      </c>
      <c r="O557" s="2" t="str">
        <f>VLOOKUP(Tabla1[[#This Row],[nemo]],'Nemos y clasificaciones'!$A$1:$C$3000,3,FALSE)</f>
        <v>Minería</v>
      </c>
      <c r="P557" s="2"/>
      <c r="Q557" s="2"/>
    </row>
    <row r="558" spans="1:17" x14ac:dyDescent="0.25">
      <c r="A558" t="s">
        <v>864</v>
      </c>
      <c r="B558" s="1">
        <v>43573</v>
      </c>
      <c r="C558" s="1">
        <v>43605</v>
      </c>
      <c r="D558" t="s">
        <v>21</v>
      </c>
      <c r="E558" t="s">
        <v>504</v>
      </c>
      <c r="F558">
        <v>0</v>
      </c>
      <c r="G558">
        <v>100000</v>
      </c>
      <c r="H558">
        <v>0</v>
      </c>
      <c r="I558">
        <v>0</v>
      </c>
      <c r="J558">
        <v>0</v>
      </c>
      <c r="K558">
        <v>0.86</v>
      </c>
      <c r="L558" t="s">
        <v>23</v>
      </c>
      <c r="M558" s="3">
        <v>86000</v>
      </c>
      <c r="N558" s="2" t="str">
        <f>VLOOKUP(Tabla1[[#This Row],[nemo]],'Nemos y clasificaciones'!$A$2:$B$5000,2,FALSE)</f>
        <v>CATERPILLAR INC</v>
      </c>
      <c r="O558" s="3" t="str">
        <f>VLOOKUP(Tabla1[[#This Row],[nemo]],'Nemos y clasificaciones'!$A$1:$C$3000,3,FALSE)</f>
        <v>Otros</v>
      </c>
      <c r="P558" s="3"/>
      <c r="Q558" s="3"/>
    </row>
    <row r="559" spans="1:17" x14ac:dyDescent="0.25">
      <c r="A559" t="s">
        <v>4559</v>
      </c>
      <c r="B559" s="1">
        <v>43944</v>
      </c>
      <c r="C559" s="1">
        <v>43950</v>
      </c>
      <c r="D559" t="s">
        <v>14</v>
      </c>
      <c r="E559" t="s">
        <v>2117</v>
      </c>
      <c r="F559">
        <v>0</v>
      </c>
      <c r="G559">
        <v>132999304</v>
      </c>
      <c r="H559">
        <v>0</v>
      </c>
      <c r="I559">
        <v>0</v>
      </c>
      <c r="J559">
        <v>0</v>
      </c>
      <c r="K559">
        <v>120.88800000000001</v>
      </c>
      <c r="L559" t="s">
        <v>19</v>
      </c>
      <c r="M559" s="2">
        <v>16078019861.952</v>
      </c>
      <c r="N559" s="2" t="str">
        <f>VLOOKUP(Tabla1[[#This Row],[nemo]],'Nemos y clasificaciones'!$A$2:$B$5000,2,FALSE)</f>
        <v>MOLIBDENOS Y METALES S. A.</v>
      </c>
      <c r="O559" s="2" t="str">
        <f>VLOOKUP(Tabla1[[#This Row],[nemo]],'Nemos y clasificaciones'!$A$1:$C$3000,3,FALSE)</f>
        <v>Minería</v>
      </c>
      <c r="P559" s="2"/>
      <c r="Q559" s="2"/>
    </row>
    <row r="560" spans="1:17" x14ac:dyDescent="0.25">
      <c r="A560" t="s">
        <v>864</v>
      </c>
      <c r="B560" s="1">
        <v>43483</v>
      </c>
      <c r="C560" s="1">
        <v>43516</v>
      </c>
      <c r="D560" t="s">
        <v>21</v>
      </c>
      <c r="E560" t="s">
        <v>504</v>
      </c>
      <c r="F560">
        <v>0</v>
      </c>
      <c r="G560">
        <v>100000</v>
      </c>
      <c r="H560">
        <v>0</v>
      </c>
      <c r="I560">
        <v>0</v>
      </c>
      <c r="J560">
        <v>0</v>
      </c>
      <c r="K560">
        <v>0.86</v>
      </c>
      <c r="L560" t="s">
        <v>23</v>
      </c>
      <c r="M560" s="3">
        <v>86000</v>
      </c>
      <c r="N560" s="2" t="str">
        <f>VLOOKUP(Tabla1[[#This Row],[nemo]],'Nemos y clasificaciones'!$A$2:$B$5000,2,FALSE)</f>
        <v>CATERPILLAR INC</v>
      </c>
      <c r="O560" s="3" t="str">
        <f>VLOOKUP(Tabla1[[#This Row],[nemo]],'Nemos y clasificaciones'!$A$1:$C$3000,3,FALSE)</f>
        <v>Otros</v>
      </c>
      <c r="P560" s="3"/>
      <c r="Q560" s="3"/>
    </row>
    <row r="561" spans="1:17" x14ac:dyDescent="0.25">
      <c r="A561" t="s">
        <v>8975</v>
      </c>
      <c r="B561" s="1">
        <v>43027</v>
      </c>
      <c r="C561" s="1">
        <v>43033</v>
      </c>
      <c r="D561" t="s">
        <v>14</v>
      </c>
      <c r="E561" t="s">
        <v>2255</v>
      </c>
      <c r="F561">
        <v>0</v>
      </c>
      <c r="G561">
        <v>2001577511</v>
      </c>
      <c r="H561">
        <v>0</v>
      </c>
      <c r="I561">
        <v>0</v>
      </c>
      <c r="J561">
        <v>0</v>
      </c>
      <c r="K561">
        <v>8</v>
      </c>
      <c r="L561" t="s">
        <v>16</v>
      </c>
      <c r="M561" s="2">
        <v>16012620088</v>
      </c>
      <c r="N561" s="2" t="str">
        <f>VLOOKUP(Tabla1[[#This Row],[nemo]],'Nemos y clasificaciones'!$A$2:$B$5000,2,FALSE)</f>
        <v>COMPAÑIA GENERAL DE ELECTRICIDAD S.A.</v>
      </c>
      <c r="O561" s="2" t="str">
        <f>VLOOKUP(Tabla1[[#This Row],[nemo]],'Nemos y clasificaciones'!$A$1:$C$3000,3,FALSE)</f>
        <v>Eléctrico</v>
      </c>
      <c r="P561" s="2"/>
      <c r="Q561" s="2"/>
    </row>
    <row r="562" spans="1:17" x14ac:dyDescent="0.25">
      <c r="A562" t="s">
        <v>8368</v>
      </c>
      <c r="B562" s="1">
        <v>43210</v>
      </c>
      <c r="C562" s="1">
        <v>43216</v>
      </c>
      <c r="D562" t="s">
        <v>14</v>
      </c>
      <c r="E562" t="s">
        <v>4496</v>
      </c>
      <c r="F562">
        <v>0</v>
      </c>
      <c r="G562">
        <v>897746765</v>
      </c>
      <c r="H562">
        <v>0</v>
      </c>
      <c r="I562">
        <v>0</v>
      </c>
      <c r="J562">
        <v>0</v>
      </c>
      <c r="K562">
        <v>17.63</v>
      </c>
      <c r="L562" t="s">
        <v>54</v>
      </c>
      <c r="M562" s="2">
        <v>15827275466.950001</v>
      </c>
      <c r="N562" s="2" t="str">
        <f>VLOOKUP(Tabla1[[#This Row],[nemo]],'Nemos y clasificaciones'!$A$2:$B$5000,2,FALSE)</f>
        <v>PARQUE ARAUCO S.A.</v>
      </c>
      <c r="O562" s="2" t="str">
        <f>VLOOKUP(Tabla1[[#This Row],[nemo]],'Nemos y clasificaciones'!$A$1:$C$3000,3,FALSE)</f>
        <v>Consumo</v>
      </c>
      <c r="P562" s="2"/>
      <c r="Q562" s="2"/>
    </row>
    <row r="563" spans="1:17" x14ac:dyDescent="0.25">
      <c r="A563" t="s">
        <v>10682</v>
      </c>
      <c r="B563" s="1">
        <v>42494</v>
      </c>
      <c r="C563" s="1">
        <v>42500</v>
      </c>
      <c r="D563" t="s">
        <v>14</v>
      </c>
      <c r="E563" t="s">
        <v>455</v>
      </c>
      <c r="F563">
        <v>0</v>
      </c>
      <c r="G563">
        <v>123000000</v>
      </c>
      <c r="H563">
        <v>0</v>
      </c>
      <c r="I563">
        <v>0</v>
      </c>
      <c r="J563">
        <v>0</v>
      </c>
      <c r="K563">
        <v>128.08600000000001</v>
      </c>
      <c r="L563" t="s">
        <v>19</v>
      </c>
      <c r="M563" s="2">
        <v>15754578000</v>
      </c>
      <c r="N563" s="2" t="str">
        <f>VLOOKUP(Tabla1[[#This Row],[nemo]],'Nemos y clasificaciones'!$A$2:$B$5000,2,FALSE)</f>
        <v>ENAEX S.A.</v>
      </c>
      <c r="O563" s="2" t="str">
        <f>VLOOKUP(Tabla1[[#This Row],[nemo]],'Nemos y clasificaciones'!$A$1:$C$3000,3,FALSE)</f>
        <v>Minería</v>
      </c>
      <c r="P563" s="2"/>
      <c r="Q563" s="2"/>
    </row>
    <row r="564" spans="1:17" x14ac:dyDescent="0.25">
      <c r="A564" t="s">
        <v>11711</v>
      </c>
      <c r="B564" s="1">
        <v>42130</v>
      </c>
      <c r="C564" s="1">
        <v>42136</v>
      </c>
      <c r="D564" t="s">
        <v>14</v>
      </c>
      <c r="E564" t="s">
        <v>116</v>
      </c>
      <c r="F564">
        <v>0</v>
      </c>
      <c r="G564">
        <v>1075000000</v>
      </c>
      <c r="H564">
        <v>0</v>
      </c>
      <c r="I564">
        <v>0</v>
      </c>
      <c r="J564">
        <v>0</v>
      </c>
      <c r="K564">
        <v>14.6</v>
      </c>
      <c r="L564" t="s">
        <v>54</v>
      </c>
      <c r="M564" s="2">
        <v>15695000000</v>
      </c>
      <c r="N564" s="2" t="str">
        <f>VLOOKUP(Tabla1[[#This Row],[nemo]],'Nemos y clasificaciones'!$A$2:$B$5000,2,FALSE)</f>
        <v>SIGDO KOPPERS S.A.</v>
      </c>
      <c r="O564" s="2" t="str">
        <f>VLOOKUP(Tabla1[[#This Row],[nemo]],'Nemos y clasificaciones'!$A$1:$C$3000,3,FALSE)</f>
        <v>Conglomerados</v>
      </c>
      <c r="P564" s="2"/>
      <c r="Q564" s="2"/>
    </row>
    <row r="565" spans="1:17" x14ac:dyDescent="0.25">
      <c r="A565" t="s">
        <v>6420</v>
      </c>
      <c r="B565" s="1">
        <v>43594</v>
      </c>
      <c r="C565" s="1">
        <v>43600</v>
      </c>
      <c r="D565" t="s">
        <v>14</v>
      </c>
      <c r="E565" t="s">
        <v>1925</v>
      </c>
      <c r="F565">
        <v>0</v>
      </c>
      <c r="G565">
        <v>1223935691</v>
      </c>
      <c r="H565">
        <v>0</v>
      </c>
      <c r="I565">
        <v>0</v>
      </c>
      <c r="J565">
        <v>0</v>
      </c>
      <c r="K565">
        <v>12.8</v>
      </c>
      <c r="L565" t="s">
        <v>54</v>
      </c>
      <c r="M565" s="2">
        <v>15666376844.799999</v>
      </c>
      <c r="N565" s="2" t="str">
        <f>VLOOKUP(Tabla1[[#This Row],[nemo]],'Nemos y clasificaciones'!$A$2:$B$5000,2,FALSE)</f>
        <v>SOCOVESA S.A.</v>
      </c>
      <c r="O565" s="2" t="str">
        <f>VLOOKUP(Tabla1[[#This Row],[nemo]],'Nemos y clasificaciones'!$A$1:$C$3000,3,FALSE)</f>
        <v>Construcción</v>
      </c>
      <c r="P565" s="2"/>
      <c r="Q565" s="2"/>
    </row>
    <row r="566" spans="1:17" x14ac:dyDescent="0.25">
      <c r="A566" t="s">
        <v>8369</v>
      </c>
      <c r="B566" s="1">
        <v>43210</v>
      </c>
      <c r="C566" s="1">
        <v>43216</v>
      </c>
      <c r="D566" t="s">
        <v>14</v>
      </c>
      <c r="E566" t="s">
        <v>4496</v>
      </c>
      <c r="F566">
        <v>0</v>
      </c>
      <c r="G566">
        <v>897746765</v>
      </c>
      <c r="H566">
        <v>0</v>
      </c>
      <c r="I566">
        <v>0</v>
      </c>
      <c r="J566">
        <v>0</v>
      </c>
      <c r="K566">
        <v>17.37</v>
      </c>
      <c r="L566" t="s">
        <v>54</v>
      </c>
      <c r="M566" s="2">
        <v>15593861308.049999</v>
      </c>
      <c r="N566" s="2" t="str">
        <f>VLOOKUP(Tabla1[[#This Row],[nemo]],'Nemos y clasificaciones'!$A$2:$B$5000,2,FALSE)</f>
        <v>PARQUE ARAUCO S.A.</v>
      </c>
      <c r="O566" s="2" t="str">
        <f>VLOOKUP(Tabla1[[#This Row],[nemo]],'Nemos y clasificaciones'!$A$1:$C$3000,3,FALSE)</f>
        <v>Consumo</v>
      </c>
      <c r="P566" s="2"/>
      <c r="Q566" s="2"/>
    </row>
    <row r="567" spans="1:17" x14ac:dyDescent="0.25">
      <c r="A567" t="s">
        <v>864</v>
      </c>
      <c r="B567" s="1">
        <v>43392</v>
      </c>
      <c r="C567" s="1">
        <v>43424</v>
      </c>
      <c r="D567" t="s">
        <v>21</v>
      </c>
      <c r="E567" t="s">
        <v>504</v>
      </c>
      <c r="F567">
        <v>0</v>
      </c>
      <c r="G567">
        <v>100000</v>
      </c>
      <c r="H567">
        <v>0</v>
      </c>
      <c r="I567">
        <v>0</v>
      </c>
      <c r="J567">
        <v>0</v>
      </c>
      <c r="K567">
        <v>0.86</v>
      </c>
      <c r="L567" t="s">
        <v>23</v>
      </c>
      <c r="M567" s="3">
        <v>86000</v>
      </c>
      <c r="N567" s="2" t="str">
        <f>VLOOKUP(Tabla1[[#This Row],[nemo]],'Nemos y clasificaciones'!$A$2:$B$5000,2,FALSE)</f>
        <v>CATERPILLAR INC</v>
      </c>
      <c r="O567" s="3" t="str">
        <f>VLOOKUP(Tabla1[[#This Row],[nemo]],'Nemos y clasificaciones'!$A$1:$C$3000,3,FALSE)</f>
        <v>Otros</v>
      </c>
      <c r="P567" s="3"/>
      <c r="Q567" s="3"/>
    </row>
    <row r="568" spans="1:17" x14ac:dyDescent="0.25">
      <c r="A568" t="s">
        <v>2634</v>
      </c>
      <c r="B568" s="1">
        <v>44219</v>
      </c>
      <c r="C568" s="1">
        <v>44225</v>
      </c>
      <c r="D568" t="s">
        <v>14</v>
      </c>
      <c r="E568" t="s">
        <v>2255</v>
      </c>
      <c r="F568">
        <v>0</v>
      </c>
      <c r="G568">
        <v>2025507814</v>
      </c>
      <c r="H568">
        <v>0</v>
      </c>
      <c r="I568">
        <v>0</v>
      </c>
      <c r="J568">
        <v>0</v>
      </c>
      <c r="K568">
        <v>7.6459999999999999</v>
      </c>
      <c r="L568" t="s">
        <v>16</v>
      </c>
      <c r="M568" s="2">
        <v>15487032745.844</v>
      </c>
      <c r="N568" s="2" t="str">
        <f>VLOOKUP(Tabla1[[#This Row],[nemo]],'Nemos y clasificaciones'!$A$2:$B$5000,2,FALSE)</f>
        <v>COMPAÑIA GENERAL DE ELECTRICIDAD S.A.</v>
      </c>
      <c r="O568" s="2" t="str">
        <f>VLOOKUP(Tabla1[[#This Row],[nemo]],'Nemos y clasificaciones'!$A$1:$C$3000,3,FALSE)</f>
        <v>Eléctrico</v>
      </c>
      <c r="P568" s="2"/>
      <c r="Q568" s="2"/>
    </row>
    <row r="569" spans="1:17" x14ac:dyDescent="0.25">
      <c r="A569" t="s">
        <v>6355</v>
      </c>
      <c r="B569" s="1">
        <v>43596</v>
      </c>
      <c r="C569" s="1">
        <v>43602</v>
      </c>
      <c r="D569" t="s">
        <v>14</v>
      </c>
      <c r="E569" t="s">
        <v>1874</v>
      </c>
      <c r="F569">
        <v>0</v>
      </c>
      <c r="G569">
        <v>12837423057</v>
      </c>
      <c r="H569">
        <v>0</v>
      </c>
      <c r="I569">
        <v>0</v>
      </c>
      <c r="J569">
        <v>0</v>
      </c>
      <c r="K569">
        <v>1.2010000000000001</v>
      </c>
      <c r="L569" t="s">
        <v>16</v>
      </c>
      <c r="M569" s="2">
        <v>15417745091.457001</v>
      </c>
      <c r="N569" s="2" t="str">
        <f>VLOOKUP(Tabla1[[#This Row],[nemo]],'Nemos y clasificaciones'!$A$2:$B$5000,2,FALSE)</f>
        <v>ADMINISTRADORA  DE FONDOS DE PENSIONES CUPRUM S.A.</v>
      </c>
      <c r="O569" s="2" t="str">
        <f>VLOOKUP(Tabla1[[#This Row],[nemo]],'Nemos y clasificaciones'!$A$1:$C$3000,3,FALSE)</f>
        <v>Servicios financieros</v>
      </c>
      <c r="P569" s="2"/>
      <c r="Q569" s="2"/>
    </row>
    <row r="570" spans="1:17" x14ac:dyDescent="0.25">
      <c r="A570" t="s">
        <v>864</v>
      </c>
      <c r="B570" s="1">
        <v>43300</v>
      </c>
      <c r="C570" s="1">
        <v>43332</v>
      </c>
      <c r="D570" t="s">
        <v>21</v>
      </c>
      <c r="E570" t="s">
        <v>504</v>
      </c>
      <c r="F570">
        <v>0</v>
      </c>
      <c r="G570">
        <v>100000</v>
      </c>
      <c r="H570">
        <v>0</v>
      </c>
      <c r="I570">
        <v>0</v>
      </c>
      <c r="J570">
        <v>0</v>
      </c>
      <c r="K570">
        <v>0.86</v>
      </c>
      <c r="L570" t="s">
        <v>23</v>
      </c>
      <c r="M570" s="3">
        <v>86000</v>
      </c>
      <c r="N570" s="2" t="str">
        <f>VLOOKUP(Tabla1[[#This Row],[nemo]],'Nemos y clasificaciones'!$A$2:$B$5000,2,FALSE)</f>
        <v>CATERPILLAR INC</v>
      </c>
      <c r="O570" s="3" t="str">
        <f>VLOOKUP(Tabla1[[#This Row],[nemo]],'Nemos y clasificaciones'!$A$1:$C$3000,3,FALSE)</f>
        <v>Otros</v>
      </c>
      <c r="P570" s="3"/>
      <c r="Q570" s="3"/>
    </row>
    <row r="571" spans="1:17" x14ac:dyDescent="0.25">
      <c r="A571" t="s">
        <v>8139</v>
      </c>
      <c r="B571" s="1">
        <v>43210</v>
      </c>
      <c r="C571" s="1">
        <v>43239</v>
      </c>
      <c r="D571" t="s">
        <v>21</v>
      </c>
      <c r="E571" t="s">
        <v>504</v>
      </c>
      <c r="F571">
        <v>0</v>
      </c>
      <c r="G571">
        <v>100000</v>
      </c>
      <c r="H571">
        <v>0</v>
      </c>
      <c r="I571">
        <v>0</v>
      </c>
      <c r="J571">
        <v>0</v>
      </c>
      <c r="K571">
        <v>0.78</v>
      </c>
      <c r="L571" t="s">
        <v>23</v>
      </c>
      <c r="M571" s="3">
        <v>78000</v>
      </c>
      <c r="N571" s="2" t="str">
        <f>VLOOKUP(Tabla1[[#This Row],[nemo]],'Nemos y clasificaciones'!$A$2:$B$5000,2,FALSE)</f>
        <v>CATERPILLAR INC</v>
      </c>
      <c r="O571" s="3" t="str">
        <f>VLOOKUP(Tabla1[[#This Row],[nemo]],'Nemos y clasificaciones'!$A$1:$C$3000,3,FALSE)</f>
        <v>Otros</v>
      </c>
      <c r="P571" s="3"/>
      <c r="Q571" s="3"/>
    </row>
    <row r="572" spans="1:17" x14ac:dyDescent="0.25">
      <c r="A572" t="s">
        <v>8139</v>
      </c>
      <c r="B572" s="1">
        <v>43119</v>
      </c>
      <c r="C572" s="1">
        <v>43151</v>
      </c>
      <c r="D572" t="s">
        <v>21</v>
      </c>
      <c r="E572" t="s">
        <v>504</v>
      </c>
      <c r="F572">
        <v>0</v>
      </c>
      <c r="G572">
        <v>100000</v>
      </c>
      <c r="H572">
        <v>0</v>
      </c>
      <c r="I572">
        <v>0</v>
      </c>
      <c r="J572">
        <v>0</v>
      </c>
      <c r="K572">
        <v>0.78</v>
      </c>
      <c r="L572" t="s">
        <v>23</v>
      </c>
      <c r="M572" s="3">
        <v>78000</v>
      </c>
      <c r="N572" s="2" t="str">
        <f>VLOOKUP(Tabla1[[#This Row],[nemo]],'Nemos y clasificaciones'!$A$2:$B$5000,2,FALSE)</f>
        <v>CATERPILLAR INC</v>
      </c>
      <c r="O572" s="3" t="str">
        <f>VLOOKUP(Tabla1[[#This Row],[nemo]],'Nemos y clasificaciones'!$A$1:$C$3000,3,FALSE)</f>
        <v>Otros</v>
      </c>
      <c r="P572" s="3"/>
      <c r="Q572" s="3"/>
    </row>
    <row r="573" spans="1:17" x14ac:dyDescent="0.25">
      <c r="A573" t="s">
        <v>7761</v>
      </c>
      <c r="B573" s="1">
        <v>43273</v>
      </c>
      <c r="C573" s="1">
        <v>43279</v>
      </c>
      <c r="D573" t="s">
        <v>14</v>
      </c>
      <c r="E573" t="s">
        <v>1954</v>
      </c>
      <c r="F573">
        <v>0</v>
      </c>
      <c r="G573">
        <v>100000000</v>
      </c>
      <c r="H573">
        <v>0</v>
      </c>
      <c r="I573">
        <v>0</v>
      </c>
      <c r="J573">
        <v>0</v>
      </c>
      <c r="K573">
        <v>152</v>
      </c>
      <c r="L573" t="s">
        <v>19</v>
      </c>
      <c r="M573" s="2">
        <v>15200000000</v>
      </c>
      <c r="N573" s="2" t="str">
        <f>VLOOKUP(Tabla1[[#This Row],[nemo]],'Nemos y clasificaciones'!$A$2:$B$5000,2,FALSE)</f>
        <v>DUNCAN FOX S.A.</v>
      </c>
      <c r="O573" s="2" t="str">
        <f>VLOOKUP(Tabla1[[#This Row],[nemo]],'Nemos y clasificaciones'!$A$1:$C$3000,3,FALSE)</f>
        <v>Alimentos, bebidas y tabaco</v>
      </c>
      <c r="P573" s="2"/>
      <c r="Q573" s="2"/>
    </row>
    <row r="574" spans="1:17" x14ac:dyDescent="0.25">
      <c r="A574" t="s">
        <v>4486</v>
      </c>
      <c r="B574" s="1">
        <v>43951</v>
      </c>
      <c r="C574" s="1">
        <v>43958</v>
      </c>
      <c r="D574" t="s">
        <v>14</v>
      </c>
      <c r="E574" t="s">
        <v>116</v>
      </c>
      <c r="F574">
        <v>0</v>
      </c>
      <c r="G574">
        <v>1075000000</v>
      </c>
      <c r="H574">
        <v>0</v>
      </c>
      <c r="I574">
        <v>0</v>
      </c>
      <c r="J574">
        <v>0</v>
      </c>
      <c r="K574">
        <v>14.127000000000001</v>
      </c>
      <c r="L574" t="s">
        <v>54</v>
      </c>
      <c r="M574" s="2">
        <v>15186525000</v>
      </c>
      <c r="N574" s="2" t="str">
        <f>VLOOKUP(Tabla1[[#This Row],[nemo]],'Nemos y clasificaciones'!$A$2:$B$5000,2,FALSE)</f>
        <v>SIGDO KOPPERS S.A.</v>
      </c>
      <c r="O574" s="2" t="str">
        <f>VLOOKUP(Tabla1[[#This Row],[nemo]],'Nemos y clasificaciones'!$A$1:$C$3000,3,FALSE)</f>
        <v>Conglomerados</v>
      </c>
      <c r="P574" s="2"/>
      <c r="Q574" s="2"/>
    </row>
    <row r="575" spans="1:17" x14ac:dyDescent="0.25">
      <c r="A575" t="s">
        <v>8139</v>
      </c>
      <c r="B575" s="1">
        <v>43028</v>
      </c>
      <c r="C575" s="1">
        <v>43059</v>
      </c>
      <c r="D575" t="s">
        <v>21</v>
      </c>
      <c r="E575" t="s">
        <v>504</v>
      </c>
      <c r="F575">
        <v>0</v>
      </c>
      <c r="G575">
        <v>100000</v>
      </c>
      <c r="H575">
        <v>0</v>
      </c>
      <c r="I575">
        <v>0</v>
      </c>
      <c r="J575">
        <v>0</v>
      </c>
      <c r="K575">
        <v>0.78</v>
      </c>
      <c r="L575" t="s">
        <v>23</v>
      </c>
      <c r="M575" s="3">
        <v>78000</v>
      </c>
      <c r="N575" s="2" t="str">
        <f>VLOOKUP(Tabla1[[#This Row],[nemo]],'Nemos y clasificaciones'!$A$2:$B$5000,2,FALSE)</f>
        <v>CATERPILLAR INC</v>
      </c>
      <c r="O575" s="3" t="str">
        <f>VLOOKUP(Tabla1[[#This Row],[nemo]],'Nemos y clasificaciones'!$A$1:$C$3000,3,FALSE)</f>
        <v>Otros</v>
      </c>
      <c r="P575" s="3"/>
      <c r="Q575" s="3"/>
    </row>
    <row r="576" spans="1:17" x14ac:dyDescent="0.25">
      <c r="A576" t="s">
        <v>8139</v>
      </c>
      <c r="B576" s="1">
        <v>42934</v>
      </c>
      <c r="C576" s="1">
        <v>42966</v>
      </c>
      <c r="D576" t="s">
        <v>21</v>
      </c>
      <c r="E576" t="s">
        <v>504</v>
      </c>
      <c r="F576">
        <v>0</v>
      </c>
      <c r="G576">
        <v>100000</v>
      </c>
      <c r="H576">
        <v>0</v>
      </c>
      <c r="I576">
        <v>0</v>
      </c>
      <c r="J576">
        <v>0</v>
      </c>
      <c r="K576">
        <v>0.78</v>
      </c>
      <c r="L576" t="s">
        <v>23</v>
      </c>
      <c r="M576" s="3">
        <v>78000</v>
      </c>
      <c r="N576" s="2" t="str">
        <f>VLOOKUP(Tabla1[[#This Row],[nemo]],'Nemos y clasificaciones'!$A$2:$B$5000,2,FALSE)</f>
        <v>CATERPILLAR INC</v>
      </c>
      <c r="O576" s="3" t="str">
        <f>VLOOKUP(Tabla1[[#This Row],[nemo]],'Nemos y clasificaciones'!$A$1:$C$3000,3,FALSE)</f>
        <v>Otros</v>
      </c>
      <c r="P576" s="3"/>
      <c r="Q576" s="3"/>
    </row>
    <row r="577" spans="1:17" x14ac:dyDescent="0.25">
      <c r="A577" t="s">
        <v>4858</v>
      </c>
      <c r="B577" s="1">
        <v>42845</v>
      </c>
      <c r="C577" s="1">
        <v>42875</v>
      </c>
      <c r="D577" t="s">
        <v>21</v>
      </c>
      <c r="E577" t="s">
        <v>504</v>
      </c>
      <c r="F577">
        <v>0</v>
      </c>
      <c r="G577">
        <v>100000</v>
      </c>
      <c r="H577">
        <v>0</v>
      </c>
      <c r="I577">
        <v>0</v>
      </c>
      <c r="J577">
        <v>0</v>
      </c>
      <c r="K577">
        <v>0.77</v>
      </c>
      <c r="L577" t="s">
        <v>23</v>
      </c>
      <c r="M577" s="3">
        <v>77000</v>
      </c>
      <c r="N577" s="2" t="str">
        <f>VLOOKUP(Tabla1[[#This Row],[nemo]],'Nemos y clasificaciones'!$A$2:$B$5000,2,FALSE)</f>
        <v>CATERPILLAR INC</v>
      </c>
      <c r="O577" s="3" t="str">
        <f>VLOOKUP(Tabla1[[#This Row],[nemo]],'Nemos y clasificaciones'!$A$1:$C$3000,3,FALSE)</f>
        <v>Otros</v>
      </c>
      <c r="P577" s="3"/>
      <c r="Q577" s="3"/>
    </row>
    <row r="578" spans="1:17" x14ac:dyDescent="0.25">
      <c r="A578" t="s">
        <v>4858</v>
      </c>
      <c r="B578" s="1">
        <v>42753</v>
      </c>
      <c r="C578" s="1">
        <v>42784</v>
      </c>
      <c r="D578" t="s">
        <v>21</v>
      </c>
      <c r="E578" t="s">
        <v>504</v>
      </c>
      <c r="F578">
        <v>0</v>
      </c>
      <c r="G578">
        <v>100000</v>
      </c>
      <c r="H578">
        <v>0</v>
      </c>
      <c r="I578">
        <v>0</v>
      </c>
      <c r="J578">
        <v>0</v>
      </c>
      <c r="K578">
        <v>0.77</v>
      </c>
      <c r="L578" t="s">
        <v>23</v>
      </c>
      <c r="M578" s="3">
        <v>77000</v>
      </c>
      <c r="N578" s="2" t="str">
        <f>VLOOKUP(Tabla1[[#This Row],[nemo]],'Nemos y clasificaciones'!$A$2:$B$5000,2,FALSE)</f>
        <v>CATERPILLAR INC</v>
      </c>
      <c r="O578" s="3" t="str">
        <f>VLOOKUP(Tabla1[[#This Row],[nemo]],'Nemos y clasificaciones'!$A$1:$C$3000,3,FALSE)</f>
        <v>Otros</v>
      </c>
      <c r="P578" s="3"/>
      <c r="Q578" s="3"/>
    </row>
    <row r="579" spans="1:17" x14ac:dyDescent="0.25">
      <c r="A579" t="s">
        <v>3252</v>
      </c>
      <c r="B579" s="1">
        <v>44131</v>
      </c>
      <c r="C579" s="1">
        <v>44138</v>
      </c>
      <c r="D579" t="s">
        <v>14</v>
      </c>
      <c r="E579" t="s">
        <v>457</v>
      </c>
      <c r="F579">
        <v>0</v>
      </c>
      <c r="G579">
        <v>149448112</v>
      </c>
      <c r="H579">
        <v>0</v>
      </c>
      <c r="I579">
        <v>0</v>
      </c>
      <c r="J579">
        <v>0</v>
      </c>
      <c r="K579">
        <v>100</v>
      </c>
      <c r="L579" t="s">
        <v>54</v>
      </c>
      <c r="M579" s="2">
        <v>14944811200</v>
      </c>
      <c r="N579" s="2" t="str">
        <f>VLOOKUP(Tabla1[[#This Row],[nemo]],'Nemos y clasificaciones'!$A$2:$B$5000,2,FALSE)</f>
        <v>CAP S.A.</v>
      </c>
      <c r="O579" s="2" t="str">
        <f>VLOOKUP(Tabla1[[#This Row],[nemo]],'Nemos y clasificaciones'!$A$1:$C$3000,3,FALSE)</f>
        <v>Minería</v>
      </c>
      <c r="P579" s="2"/>
      <c r="Q579" s="2"/>
    </row>
    <row r="580" spans="1:17" x14ac:dyDescent="0.25">
      <c r="A580" t="s">
        <v>8854</v>
      </c>
      <c r="B580" s="1">
        <v>43076</v>
      </c>
      <c r="C580" s="1">
        <v>43083</v>
      </c>
      <c r="D580" t="s">
        <v>14</v>
      </c>
      <c r="E580" t="s">
        <v>457</v>
      </c>
      <c r="F580">
        <v>0</v>
      </c>
      <c r="G580">
        <v>149448112</v>
      </c>
      <c r="H580">
        <v>0</v>
      </c>
      <c r="I580">
        <v>0</v>
      </c>
      <c r="J580">
        <v>0</v>
      </c>
      <c r="K580">
        <v>100</v>
      </c>
      <c r="L580" t="s">
        <v>54</v>
      </c>
      <c r="M580" s="2">
        <v>14944811200</v>
      </c>
      <c r="N580" s="2" t="str">
        <f>VLOOKUP(Tabla1[[#This Row],[nemo]],'Nemos y clasificaciones'!$A$2:$B$5000,2,FALSE)</f>
        <v>CAP S.A.</v>
      </c>
      <c r="O580" s="2" t="str">
        <f>VLOOKUP(Tabla1[[#This Row],[nemo]],'Nemos y clasificaciones'!$A$1:$C$3000,3,FALSE)</f>
        <v>Minería</v>
      </c>
      <c r="P580" s="2"/>
      <c r="Q580" s="2"/>
    </row>
    <row r="581" spans="1:17" x14ac:dyDescent="0.25">
      <c r="A581" t="s">
        <v>4858</v>
      </c>
      <c r="B581" s="1">
        <v>42663</v>
      </c>
      <c r="C581" s="1">
        <v>42693</v>
      </c>
      <c r="D581" t="s">
        <v>21</v>
      </c>
      <c r="E581" t="s">
        <v>504</v>
      </c>
      <c r="F581">
        <v>0</v>
      </c>
      <c r="G581">
        <v>100000</v>
      </c>
      <c r="H581">
        <v>0</v>
      </c>
      <c r="I581">
        <v>0</v>
      </c>
      <c r="J581">
        <v>0</v>
      </c>
      <c r="K581">
        <v>0.77</v>
      </c>
      <c r="L581" t="s">
        <v>23</v>
      </c>
      <c r="M581" s="3">
        <v>77000</v>
      </c>
      <c r="N581" s="2" t="str">
        <f>VLOOKUP(Tabla1[[#This Row],[nemo]],'Nemos y clasificaciones'!$A$2:$B$5000,2,FALSE)</f>
        <v>CATERPILLAR INC</v>
      </c>
      <c r="O581" s="3" t="str">
        <f>VLOOKUP(Tabla1[[#This Row],[nemo]],'Nemos y clasificaciones'!$A$1:$C$3000,3,FALSE)</f>
        <v>Otros</v>
      </c>
      <c r="P581" s="3"/>
      <c r="Q581" s="3"/>
    </row>
    <row r="582" spans="1:17" x14ac:dyDescent="0.25">
      <c r="A582" t="s">
        <v>4858</v>
      </c>
      <c r="B582" s="1">
        <v>42569</v>
      </c>
      <c r="C582" s="1">
        <v>42602</v>
      </c>
      <c r="D582" t="s">
        <v>21</v>
      </c>
      <c r="E582" t="s">
        <v>504</v>
      </c>
      <c r="F582">
        <v>0</v>
      </c>
      <c r="G582">
        <v>100000</v>
      </c>
      <c r="H582">
        <v>0</v>
      </c>
      <c r="I582">
        <v>0</v>
      </c>
      <c r="J582">
        <v>0</v>
      </c>
      <c r="K582">
        <v>0.77</v>
      </c>
      <c r="L582" t="s">
        <v>23</v>
      </c>
      <c r="M582" s="3">
        <v>77000</v>
      </c>
      <c r="N582" s="2" t="str">
        <f>VLOOKUP(Tabla1[[#This Row],[nemo]],'Nemos y clasificaciones'!$A$2:$B$5000,2,FALSE)</f>
        <v>CATERPILLAR INC</v>
      </c>
      <c r="O582" s="3" t="str">
        <f>VLOOKUP(Tabla1[[#This Row],[nemo]],'Nemos y clasificaciones'!$A$1:$C$3000,3,FALSE)</f>
        <v>Otros</v>
      </c>
      <c r="P582" s="3"/>
      <c r="Q582" s="3"/>
    </row>
    <row r="583" spans="1:17" x14ac:dyDescent="0.25">
      <c r="A583" t="s">
        <v>2119</v>
      </c>
      <c r="B583" s="1">
        <v>44308</v>
      </c>
      <c r="C583" s="1">
        <v>44314</v>
      </c>
      <c r="D583" t="s">
        <v>14</v>
      </c>
      <c r="E583" t="s">
        <v>192</v>
      </c>
      <c r="F583">
        <v>0</v>
      </c>
      <c r="G583">
        <v>149448112</v>
      </c>
      <c r="H583">
        <v>0</v>
      </c>
      <c r="I583">
        <v>0</v>
      </c>
      <c r="J583">
        <v>0</v>
      </c>
      <c r="K583">
        <v>99.813999999999993</v>
      </c>
      <c r="L583" t="s">
        <v>54</v>
      </c>
      <c r="M583" s="2">
        <v>14917013851.167999</v>
      </c>
      <c r="N583" s="2" t="str">
        <f>VLOOKUP(Tabla1[[#This Row],[nemo]],'Nemos y clasificaciones'!$A$2:$B$5000,2,FALSE)</f>
        <v>INVERCAP S.A.</v>
      </c>
      <c r="O583" s="2" t="str">
        <f>VLOOKUP(Tabla1[[#This Row],[nemo]],'Nemos y clasificaciones'!$A$1:$C$3000,3,FALSE)</f>
        <v>Minería</v>
      </c>
      <c r="P583" s="2"/>
      <c r="Q583" s="2"/>
    </row>
    <row r="584" spans="1:17" x14ac:dyDescent="0.25">
      <c r="A584" t="s">
        <v>4858</v>
      </c>
      <c r="B584" s="1">
        <v>42481</v>
      </c>
      <c r="C584" s="1">
        <v>42510</v>
      </c>
      <c r="D584" t="s">
        <v>21</v>
      </c>
      <c r="E584" t="s">
        <v>504</v>
      </c>
      <c r="F584">
        <v>0</v>
      </c>
      <c r="G584">
        <v>100000</v>
      </c>
      <c r="H584">
        <v>0</v>
      </c>
      <c r="I584">
        <v>0</v>
      </c>
      <c r="J584">
        <v>0</v>
      </c>
      <c r="K584">
        <v>0.77</v>
      </c>
      <c r="L584" t="s">
        <v>23</v>
      </c>
      <c r="M584" s="3">
        <v>77000</v>
      </c>
      <c r="N584" s="2" t="str">
        <f>VLOOKUP(Tabla1[[#This Row],[nemo]],'Nemos y clasificaciones'!$A$2:$B$5000,2,FALSE)</f>
        <v>CATERPILLAR INC</v>
      </c>
      <c r="O584" s="3" t="str">
        <f>VLOOKUP(Tabla1[[#This Row],[nemo]],'Nemos y clasificaciones'!$A$1:$C$3000,3,FALSE)</f>
        <v>Otros</v>
      </c>
      <c r="P584" s="3"/>
      <c r="Q584" s="3"/>
    </row>
    <row r="585" spans="1:17" x14ac:dyDescent="0.25">
      <c r="A585" t="s">
        <v>4858</v>
      </c>
      <c r="B585" s="1">
        <v>42384</v>
      </c>
      <c r="C585" s="1">
        <v>42420</v>
      </c>
      <c r="D585" t="s">
        <v>21</v>
      </c>
      <c r="E585" t="s">
        <v>504</v>
      </c>
      <c r="F585">
        <v>0</v>
      </c>
      <c r="G585">
        <v>100000</v>
      </c>
      <c r="H585">
        <v>0</v>
      </c>
      <c r="I585">
        <v>0</v>
      </c>
      <c r="J585">
        <v>0</v>
      </c>
      <c r="K585">
        <v>0.77</v>
      </c>
      <c r="L585" t="s">
        <v>23</v>
      </c>
      <c r="M585" s="3">
        <v>77000</v>
      </c>
      <c r="N585" s="2" t="str">
        <f>VLOOKUP(Tabla1[[#This Row],[nemo]],'Nemos y clasificaciones'!$A$2:$B$5000,2,FALSE)</f>
        <v>CATERPILLAR INC</v>
      </c>
      <c r="O585" s="3" t="str">
        <f>VLOOKUP(Tabla1[[#This Row],[nemo]],'Nemos y clasificaciones'!$A$1:$C$3000,3,FALSE)</f>
        <v>Otros</v>
      </c>
      <c r="P585" s="3"/>
      <c r="Q585" s="3"/>
    </row>
    <row r="586" spans="1:17" x14ac:dyDescent="0.25">
      <c r="A586" t="s">
        <v>4858</v>
      </c>
      <c r="B586" s="1">
        <v>42299</v>
      </c>
      <c r="C586" s="1">
        <v>42328</v>
      </c>
      <c r="D586" t="s">
        <v>21</v>
      </c>
      <c r="E586" t="s">
        <v>504</v>
      </c>
      <c r="F586">
        <v>0</v>
      </c>
      <c r="G586">
        <v>100000</v>
      </c>
      <c r="H586">
        <v>0</v>
      </c>
      <c r="I586">
        <v>0</v>
      </c>
      <c r="J586">
        <v>0</v>
      </c>
      <c r="K586">
        <v>0.77</v>
      </c>
      <c r="L586" t="s">
        <v>23</v>
      </c>
      <c r="M586" s="3">
        <v>77000</v>
      </c>
      <c r="N586" s="2" t="str">
        <f>VLOOKUP(Tabla1[[#This Row],[nemo]],'Nemos y clasificaciones'!$A$2:$B$5000,2,FALSE)</f>
        <v>CATERPILLAR INC</v>
      </c>
      <c r="O586" s="3" t="str">
        <f>VLOOKUP(Tabla1[[#This Row],[nemo]],'Nemos y clasificaciones'!$A$1:$C$3000,3,FALSE)</f>
        <v>Otros</v>
      </c>
      <c r="P586" s="3"/>
      <c r="Q586" s="3"/>
    </row>
    <row r="587" spans="1:17" x14ac:dyDescent="0.25">
      <c r="A587" t="s">
        <v>4858</v>
      </c>
      <c r="B587" s="1">
        <v>42201</v>
      </c>
      <c r="C587" s="1">
        <v>42236</v>
      </c>
      <c r="D587" t="s">
        <v>21</v>
      </c>
      <c r="E587" t="s">
        <v>504</v>
      </c>
      <c r="F587">
        <v>0</v>
      </c>
      <c r="G587">
        <v>100000</v>
      </c>
      <c r="H587">
        <v>0</v>
      </c>
      <c r="I587">
        <v>0</v>
      </c>
      <c r="J587">
        <v>0</v>
      </c>
      <c r="K587">
        <v>0.77</v>
      </c>
      <c r="L587" t="s">
        <v>23</v>
      </c>
      <c r="M587" s="3">
        <v>77000</v>
      </c>
      <c r="N587" s="2" t="str">
        <f>VLOOKUP(Tabla1[[#This Row],[nemo]],'Nemos y clasificaciones'!$A$2:$B$5000,2,FALSE)</f>
        <v>CATERPILLAR INC</v>
      </c>
      <c r="O587" s="3" t="str">
        <f>VLOOKUP(Tabla1[[#This Row],[nemo]],'Nemos y clasificaciones'!$A$1:$C$3000,3,FALSE)</f>
        <v>Otros</v>
      </c>
      <c r="P587" s="3"/>
      <c r="Q587" s="3"/>
    </row>
    <row r="588" spans="1:17" x14ac:dyDescent="0.25">
      <c r="A588" t="s">
        <v>530</v>
      </c>
      <c r="B588" s="1">
        <v>42110</v>
      </c>
      <c r="C588" s="1">
        <v>42144</v>
      </c>
      <c r="D588" t="s">
        <v>21</v>
      </c>
      <c r="E588" t="s">
        <v>504</v>
      </c>
      <c r="F588">
        <v>0</v>
      </c>
      <c r="G588">
        <v>100000</v>
      </c>
      <c r="H588">
        <v>0</v>
      </c>
      <c r="I588">
        <v>0</v>
      </c>
      <c r="J588">
        <v>0</v>
      </c>
      <c r="K588">
        <v>0.7</v>
      </c>
      <c r="L588" t="s">
        <v>23</v>
      </c>
      <c r="M588" s="3">
        <v>70000</v>
      </c>
      <c r="N588" s="2" t="str">
        <f>VLOOKUP(Tabla1[[#This Row],[nemo]],'Nemos y clasificaciones'!$A$2:$B$5000,2,FALSE)</f>
        <v>CATERPILLAR INC</v>
      </c>
      <c r="O588" s="3" t="str">
        <f>VLOOKUP(Tabla1[[#This Row],[nemo]],'Nemos y clasificaciones'!$A$1:$C$3000,3,FALSE)</f>
        <v>Otros</v>
      </c>
      <c r="P588" s="3"/>
      <c r="Q588" s="3"/>
    </row>
    <row r="589" spans="1:17" x14ac:dyDescent="0.25">
      <c r="A589" t="s">
        <v>1770</v>
      </c>
      <c r="B589" s="1">
        <v>44333</v>
      </c>
      <c r="C589" s="1">
        <v>44340</v>
      </c>
      <c r="D589" t="s">
        <v>14</v>
      </c>
      <c r="E589" t="s">
        <v>1769</v>
      </c>
      <c r="F589">
        <v>0</v>
      </c>
      <c r="G589">
        <v>1000000000</v>
      </c>
      <c r="H589">
        <v>0</v>
      </c>
      <c r="I589">
        <v>0</v>
      </c>
      <c r="J589">
        <v>0</v>
      </c>
      <c r="K589">
        <v>14.645</v>
      </c>
      <c r="L589" t="s">
        <v>54</v>
      </c>
      <c r="M589" s="2">
        <v>14645000000</v>
      </c>
      <c r="N589" s="2" t="str">
        <f>VLOOKUP(Tabla1[[#This Row],[nemo]],'Nemos y clasificaciones'!$A$2:$B$5000,2,FALSE)</f>
        <v>INVERSIONES AGUAS METROPOLITANAS S.A.</v>
      </c>
      <c r="O589" s="2" t="str">
        <f>VLOOKUP(Tabla1[[#This Row],[nemo]],'Nemos y clasificaciones'!$A$1:$C$3000,3,FALSE)</f>
        <v>Servicios sanitarios y gas</v>
      </c>
      <c r="P589" s="2"/>
      <c r="Q589" s="2"/>
    </row>
    <row r="590" spans="1:17" x14ac:dyDescent="0.25">
      <c r="A590" t="s">
        <v>530</v>
      </c>
      <c r="B590" s="1">
        <v>42019</v>
      </c>
      <c r="C590" s="1">
        <v>42055</v>
      </c>
      <c r="D590" t="s">
        <v>21</v>
      </c>
      <c r="E590" t="s">
        <v>504</v>
      </c>
      <c r="F590">
        <v>0</v>
      </c>
      <c r="G590">
        <v>100000</v>
      </c>
      <c r="H590">
        <v>0</v>
      </c>
      <c r="I590">
        <v>0</v>
      </c>
      <c r="J590">
        <v>0</v>
      </c>
      <c r="K590">
        <v>0.7</v>
      </c>
      <c r="L590" t="s">
        <v>23</v>
      </c>
      <c r="M590" s="3">
        <v>70000</v>
      </c>
      <c r="N590" s="2" t="str">
        <f>VLOOKUP(Tabla1[[#This Row],[nemo]],'Nemos y clasificaciones'!$A$2:$B$5000,2,FALSE)</f>
        <v>CATERPILLAR INC</v>
      </c>
      <c r="O590" s="3" t="str">
        <f>VLOOKUP(Tabla1[[#This Row],[nemo]],'Nemos y clasificaciones'!$A$1:$C$3000,3,FALSE)</f>
        <v>Otros</v>
      </c>
      <c r="P590" s="3"/>
      <c r="Q590" s="3"/>
    </row>
    <row r="591" spans="1:17" x14ac:dyDescent="0.25">
      <c r="A591" t="s">
        <v>11709</v>
      </c>
      <c r="B591" s="1">
        <v>42130</v>
      </c>
      <c r="C591" s="1">
        <v>42136</v>
      </c>
      <c r="D591" t="s">
        <v>14</v>
      </c>
      <c r="E591" t="s">
        <v>6512</v>
      </c>
      <c r="F591">
        <v>0</v>
      </c>
      <c r="G591">
        <v>804681783</v>
      </c>
      <c r="H591">
        <v>0</v>
      </c>
      <c r="I591">
        <v>0</v>
      </c>
      <c r="J591">
        <v>0</v>
      </c>
      <c r="K591">
        <v>17.936</v>
      </c>
      <c r="L591" t="s">
        <v>54</v>
      </c>
      <c r="M591" s="2">
        <v>14432772459.888</v>
      </c>
      <c r="N591" s="2" t="str">
        <f>VLOOKUP(Tabla1[[#This Row],[nemo]],'Nemos y clasificaciones'!$A$2:$B$5000,2,FALSE)</f>
        <v>BANMEDICA S.A.</v>
      </c>
      <c r="O591" s="2" t="str">
        <f>VLOOKUP(Tabla1[[#This Row],[nemo]],'Nemos y clasificaciones'!$A$1:$C$3000,3,FALSE)</f>
        <v>Servicios de salud</v>
      </c>
      <c r="P591" s="2"/>
      <c r="Q591" s="2"/>
    </row>
    <row r="592" spans="1:17" x14ac:dyDescent="0.25">
      <c r="A592" t="s">
        <v>6632</v>
      </c>
      <c r="B592" s="1">
        <v>43578</v>
      </c>
      <c r="C592" s="1">
        <v>43584</v>
      </c>
      <c r="D592" t="s">
        <v>14</v>
      </c>
      <c r="E592" t="s">
        <v>2156</v>
      </c>
      <c r="F592">
        <v>0</v>
      </c>
      <c r="G592">
        <v>369502872</v>
      </c>
      <c r="H592">
        <v>0</v>
      </c>
      <c r="I592">
        <v>0</v>
      </c>
      <c r="J592">
        <v>0</v>
      </c>
      <c r="K592">
        <v>249.16499999999999</v>
      </c>
      <c r="L592" t="s">
        <v>19</v>
      </c>
      <c r="M592" s="2">
        <v>92067183101.880005</v>
      </c>
      <c r="N592" s="2" t="str">
        <f>VLOOKUP(Tabla1[[#This Row],[nemo]],'Nemos y clasificaciones'!$A$2:$B$5000,2,FALSE)</f>
        <v>COMPANIA CERVECERIAS UNIDAS S.A.</v>
      </c>
      <c r="O592" s="2" t="str">
        <f>VLOOKUP(Tabla1[[#This Row],[nemo]],'Nemos y clasificaciones'!$A$1:$C$3000,3,FALSE)</f>
        <v>Alimentos, bebidas y tabaco</v>
      </c>
      <c r="P592" s="2"/>
      <c r="Q592" s="2"/>
    </row>
    <row r="593" spans="1:17" x14ac:dyDescent="0.25">
      <c r="A593" t="s">
        <v>4602</v>
      </c>
      <c r="B593" s="1">
        <v>43939</v>
      </c>
      <c r="C593" s="1">
        <v>43945</v>
      </c>
      <c r="D593" t="s">
        <v>14</v>
      </c>
      <c r="E593" t="s">
        <v>2156</v>
      </c>
      <c r="F593">
        <v>0</v>
      </c>
      <c r="G593">
        <v>369502872</v>
      </c>
      <c r="H593">
        <v>0</v>
      </c>
      <c r="I593">
        <v>0</v>
      </c>
      <c r="J593">
        <v>0</v>
      </c>
      <c r="K593">
        <v>149.28899999999999</v>
      </c>
      <c r="L593" t="s">
        <v>19</v>
      </c>
      <c r="M593" s="2">
        <v>55162714258.008003</v>
      </c>
      <c r="N593" s="2" t="str">
        <f>VLOOKUP(Tabla1[[#This Row],[nemo]],'Nemos y clasificaciones'!$A$2:$B$5000,2,FALSE)</f>
        <v>COMPANIA CERVECERIAS UNIDAS S.A.</v>
      </c>
      <c r="O593" s="2" t="str">
        <f>VLOOKUP(Tabla1[[#This Row],[nemo]],'Nemos y clasificaciones'!$A$1:$C$3000,3,FALSE)</f>
        <v>Alimentos, bebidas y tabaco</v>
      </c>
      <c r="P593" s="2"/>
      <c r="Q593" s="2"/>
    </row>
    <row r="594" spans="1:17" x14ac:dyDescent="0.25">
      <c r="A594" t="s">
        <v>7013</v>
      </c>
      <c r="B594" s="1">
        <v>43462</v>
      </c>
      <c r="C594" s="1">
        <v>43469</v>
      </c>
      <c r="D594" t="s">
        <v>14</v>
      </c>
      <c r="E594" t="s">
        <v>2156</v>
      </c>
      <c r="F594">
        <v>0</v>
      </c>
      <c r="G594">
        <v>369502872</v>
      </c>
      <c r="H594">
        <v>0</v>
      </c>
      <c r="I594">
        <v>0</v>
      </c>
      <c r="J594">
        <v>0</v>
      </c>
      <c r="K594">
        <v>140</v>
      </c>
      <c r="L594" t="s">
        <v>19</v>
      </c>
      <c r="M594" s="2">
        <v>51730402080</v>
      </c>
      <c r="N594" s="2" t="str">
        <f>VLOOKUP(Tabla1[[#This Row],[nemo]],'Nemos y clasificaciones'!$A$2:$B$5000,2,FALSE)</f>
        <v>COMPANIA CERVECERIAS UNIDAS S.A.</v>
      </c>
      <c r="O594" s="2" t="str">
        <f>VLOOKUP(Tabla1[[#This Row],[nemo]],'Nemos y clasificaciones'!$A$1:$C$3000,3,FALSE)</f>
        <v>Alimentos, bebidas y tabaco</v>
      </c>
      <c r="P594" s="2"/>
      <c r="Q594" s="2"/>
    </row>
    <row r="595" spans="1:17" x14ac:dyDescent="0.25">
      <c r="A595" t="s">
        <v>2157</v>
      </c>
      <c r="B595" s="1">
        <v>44303</v>
      </c>
      <c r="C595" s="1">
        <v>44309</v>
      </c>
      <c r="D595" t="s">
        <v>14</v>
      </c>
      <c r="E595" t="s">
        <v>2156</v>
      </c>
      <c r="F595">
        <v>0</v>
      </c>
      <c r="G595">
        <v>369502872</v>
      </c>
      <c r="H595">
        <v>0</v>
      </c>
      <c r="I595">
        <v>0</v>
      </c>
      <c r="J595">
        <v>0</v>
      </c>
      <c r="K595">
        <v>117.099</v>
      </c>
      <c r="L595" t="s">
        <v>19</v>
      </c>
      <c r="M595" s="2">
        <v>43268416808.328003</v>
      </c>
      <c r="N595" s="2" t="str">
        <f>VLOOKUP(Tabla1[[#This Row],[nemo]],'Nemos y clasificaciones'!$A$2:$B$5000,2,FALSE)</f>
        <v>COMPANIA CERVECERIAS UNIDAS S.A.</v>
      </c>
      <c r="O595" s="2" t="str">
        <f>VLOOKUP(Tabla1[[#This Row],[nemo]],'Nemos y clasificaciones'!$A$1:$C$3000,3,FALSE)</f>
        <v>Alimentos, bebidas y tabaco</v>
      </c>
      <c r="P595" s="2"/>
      <c r="Q595" s="2"/>
    </row>
    <row r="596" spans="1:17" x14ac:dyDescent="0.25">
      <c r="A596" t="s">
        <v>8918</v>
      </c>
      <c r="B596" s="1">
        <v>43043</v>
      </c>
      <c r="C596" s="1">
        <v>43049</v>
      </c>
      <c r="D596" t="s">
        <v>14</v>
      </c>
      <c r="E596" t="s">
        <v>8919</v>
      </c>
      <c r="F596">
        <v>0</v>
      </c>
      <c r="G596">
        <v>70000000</v>
      </c>
      <c r="H596">
        <v>0</v>
      </c>
      <c r="I596">
        <v>0</v>
      </c>
      <c r="J596">
        <v>0</v>
      </c>
      <c r="K596">
        <v>204</v>
      </c>
      <c r="L596" t="s">
        <v>19</v>
      </c>
      <c r="M596" s="2">
        <v>14280000000</v>
      </c>
      <c r="N596" s="2" t="str">
        <f>VLOOKUP(Tabla1[[#This Row],[nemo]],'Nemos y clasificaciones'!$A$2:$B$5000,2,FALSE)</f>
        <v>BRITISH AMERICAN TOBACCO CHILE OPERACIONES S.A.</v>
      </c>
      <c r="O596" s="2" t="str">
        <f>VLOOKUP(Tabla1[[#This Row],[nemo]],'Nemos y clasificaciones'!$A$1:$C$3000,3,FALSE)</f>
        <v>Alimentos, bebidas y tabaco</v>
      </c>
      <c r="P596" s="2"/>
      <c r="Q596" s="2"/>
    </row>
    <row r="597" spans="1:17" x14ac:dyDescent="0.25">
      <c r="A597" t="s">
        <v>6631</v>
      </c>
      <c r="B597" s="1">
        <v>43578</v>
      </c>
      <c r="C597" s="1">
        <v>43584</v>
      </c>
      <c r="D597" t="s">
        <v>14</v>
      </c>
      <c r="E597" t="s">
        <v>2156</v>
      </c>
      <c r="F597">
        <v>0</v>
      </c>
      <c r="G597">
        <v>369502872</v>
      </c>
      <c r="H597">
        <v>0</v>
      </c>
      <c r="I597">
        <v>0</v>
      </c>
      <c r="J597">
        <v>0</v>
      </c>
      <c r="K597">
        <v>109.16500000000001</v>
      </c>
      <c r="L597" t="s">
        <v>19</v>
      </c>
      <c r="M597" s="2">
        <v>40336781021.879997</v>
      </c>
      <c r="N597" s="2" t="str">
        <f>VLOOKUP(Tabla1[[#This Row],[nemo]],'Nemos y clasificaciones'!$A$2:$B$5000,2,FALSE)</f>
        <v>COMPANIA CERVECERIAS UNIDAS S.A.</v>
      </c>
      <c r="O597" s="2" t="str">
        <f>VLOOKUP(Tabla1[[#This Row],[nemo]],'Nemos y clasificaciones'!$A$1:$C$3000,3,FALSE)</f>
        <v>Alimentos, bebidas y tabaco</v>
      </c>
      <c r="P597" s="2"/>
      <c r="Q597" s="2"/>
    </row>
    <row r="598" spans="1:17" x14ac:dyDescent="0.25">
      <c r="A598" t="s">
        <v>9643</v>
      </c>
      <c r="B598" s="1">
        <v>42859</v>
      </c>
      <c r="C598" s="1">
        <v>42865</v>
      </c>
      <c r="D598" t="s">
        <v>14</v>
      </c>
      <c r="E598" t="s">
        <v>1925</v>
      </c>
      <c r="F598">
        <v>0</v>
      </c>
      <c r="G598">
        <v>1223935691</v>
      </c>
      <c r="H598">
        <v>0</v>
      </c>
      <c r="I598">
        <v>0</v>
      </c>
      <c r="J598">
        <v>0</v>
      </c>
      <c r="K598">
        <v>11.6</v>
      </c>
      <c r="L598" t="s">
        <v>54</v>
      </c>
      <c r="M598" s="2">
        <v>14197654015.6</v>
      </c>
      <c r="N598" s="2" t="str">
        <f>VLOOKUP(Tabla1[[#This Row],[nemo]],'Nemos y clasificaciones'!$A$2:$B$5000,2,FALSE)</f>
        <v>SOCOVESA S.A.</v>
      </c>
      <c r="O598" s="2" t="str">
        <f>VLOOKUP(Tabla1[[#This Row],[nemo]],'Nemos y clasificaciones'!$A$1:$C$3000,3,FALSE)</f>
        <v>Construcción</v>
      </c>
      <c r="P598" s="2"/>
      <c r="Q598" s="2"/>
    </row>
    <row r="599" spans="1:17" x14ac:dyDescent="0.25">
      <c r="A599" t="s">
        <v>2072</v>
      </c>
      <c r="B599" s="1">
        <v>44313</v>
      </c>
      <c r="C599" s="1">
        <v>44320</v>
      </c>
      <c r="D599" t="s">
        <v>14</v>
      </c>
      <c r="E599" t="s">
        <v>455</v>
      </c>
      <c r="F599">
        <v>0</v>
      </c>
      <c r="G599">
        <v>123000000</v>
      </c>
      <c r="H599">
        <v>0</v>
      </c>
      <c r="I599">
        <v>0</v>
      </c>
      <c r="J599">
        <v>0</v>
      </c>
      <c r="K599">
        <v>115.31699999999999</v>
      </c>
      <c r="L599" t="s">
        <v>19</v>
      </c>
      <c r="M599" s="2">
        <v>14183991000</v>
      </c>
      <c r="N599" s="2" t="str">
        <f>VLOOKUP(Tabla1[[#This Row],[nemo]],'Nemos y clasificaciones'!$A$2:$B$5000,2,FALSE)</f>
        <v>ENAEX S.A.</v>
      </c>
      <c r="O599" s="2" t="str">
        <f>VLOOKUP(Tabla1[[#This Row],[nemo]],'Nemos y clasificaciones'!$A$1:$C$3000,3,FALSE)</f>
        <v>Minería</v>
      </c>
      <c r="P599" s="2"/>
      <c r="Q599" s="2"/>
    </row>
    <row r="600" spans="1:17" x14ac:dyDescent="0.25">
      <c r="A600" t="s">
        <v>8277</v>
      </c>
      <c r="B600" s="1">
        <v>43222</v>
      </c>
      <c r="C600" s="1">
        <v>43228</v>
      </c>
      <c r="D600" t="s">
        <v>14</v>
      </c>
      <c r="E600" t="s">
        <v>1960</v>
      </c>
      <c r="F600">
        <v>0</v>
      </c>
      <c r="G600">
        <v>17536167720</v>
      </c>
      <c r="H600">
        <v>0</v>
      </c>
      <c r="I600">
        <v>0</v>
      </c>
      <c r="J600">
        <v>0</v>
      </c>
      <c r="K600">
        <v>0.80600000000000005</v>
      </c>
      <c r="L600" t="s">
        <v>23</v>
      </c>
      <c r="M600" s="2">
        <v>14134151182.32</v>
      </c>
      <c r="N600" s="2" t="str">
        <f>VLOOKUP(Tabla1[[#This Row],[nemo]],'Nemos y clasificaciones'!$A$2:$B$5000,2,FALSE)</f>
        <v>COLBUN S.A.</v>
      </c>
      <c r="O600" s="2" t="str">
        <f>VLOOKUP(Tabla1[[#This Row],[nemo]],'Nemos y clasificaciones'!$A$1:$C$3000,3,FALSE)</f>
        <v>Eléctrico</v>
      </c>
      <c r="P600" s="2"/>
      <c r="Q600" s="2"/>
    </row>
    <row r="601" spans="1:17" x14ac:dyDescent="0.25">
      <c r="A601" t="s">
        <v>9758</v>
      </c>
      <c r="B601" s="1">
        <v>42845</v>
      </c>
      <c r="C601" s="1">
        <v>42851</v>
      </c>
      <c r="D601" t="s">
        <v>14</v>
      </c>
      <c r="E601" t="s">
        <v>2156</v>
      </c>
      <c r="F601">
        <v>0</v>
      </c>
      <c r="G601">
        <v>369502872</v>
      </c>
      <c r="H601">
        <v>0</v>
      </c>
      <c r="I601">
        <v>0</v>
      </c>
      <c r="J601">
        <v>0</v>
      </c>
      <c r="K601">
        <v>80.147000000000006</v>
      </c>
      <c r="L601" t="s">
        <v>54</v>
      </c>
      <c r="M601" s="2">
        <v>29614546682.183998</v>
      </c>
      <c r="N601" s="2" t="str">
        <f>VLOOKUP(Tabla1[[#This Row],[nemo]],'Nemos y clasificaciones'!$A$2:$B$5000,2,FALSE)</f>
        <v>COMPANIA CERVECERIAS UNIDAS S.A.</v>
      </c>
      <c r="O601" s="2" t="str">
        <f>VLOOKUP(Tabla1[[#This Row],[nemo]],'Nemos y clasificaciones'!$A$1:$C$3000,3,FALSE)</f>
        <v>Alimentos, bebidas y tabaco</v>
      </c>
      <c r="P601" s="2"/>
      <c r="Q601" s="2"/>
    </row>
    <row r="602" spans="1:17" x14ac:dyDescent="0.25">
      <c r="A602" t="s">
        <v>10736</v>
      </c>
      <c r="B602" s="1">
        <v>42489</v>
      </c>
      <c r="C602" s="1">
        <v>42495</v>
      </c>
      <c r="D602" t="s">
        <v>14</v>
      </c>
      <c r="E602" t="s">
        <v>1960</v>
      </c>
      <c r="F602">
        <v>0</v>
      </c>
      <c r="G602">
        <v>17536167720</v>
      </c>
      <c r="H602">
        <v>0</v>
      </c>
      <c r="I602">
        <v>0</v>
      </c>
      <c r="J602">
        <v>0</v>
      </c>
      <c r="K602">
        <v>0.80300000000000005</v>
      </c>
      <c r="L602" t="s">
        <v>23</v>
      </c>
      <c r="M602" s="2">
        <v>14081542679.16</v>
      </c>
      <c r="N602" s="2" t="str">
        <f>VLOOKUP(Tabla1[[#This Row],[nemo]],'Nemos y clasificaciones'!$A$2:$B$5000,2,FALSE)</f>
        <v>COLBUN S.A.</v>
      </c>
      <c r="O602" s="2" t="str">
        <f>VLOOKUP(Tabla1[[#This Row],[nemo]],'Nemos y clasificaciones'!$A$1:$C$3000,3,FALSE)</f>
        <v>Eléctrico</v>
      </c>
      <c r="P602" s="2"/>
      <c r="Q602" s="2"/>
    </row>
    <row r="603" spans="1:17" x14ac:dyDescent="0.25">
      <c r="A603" t="s">
        <v>5139</v>
      </c>
      <c r="B603" s="1">
        <v>43818</v>
      </c>
      <c r="C603" s="1">
        <v>43825</v>
      </c>
      <c r="D603" t="s">
        <v>14</v>
      </c>
      <c r="E603" t="s">
        <v>2156</v>
      </c>
      <c r="F603">
        <v>0</v>
      </c>
      <c r="G603">
        <v>369502872</v>
      </c>
      <c r="H603">
        <v>0</v>
      </c>
      <c r="I603">
        <v>0</v>
      </c>
      <c r="J603">
        <v>0</v>
      </c>
      <c r="K603">
        <v>75</v>
      </c>
      <c r="L603" t="s">
        <v>54</v>
      </c>
      <c r="M603" s="2">
        <v>27712715400</v>
      </c>
      <c r="N603" s="2" t="str">
        <f>VLOOKUP(Tabla1[[#This Row],[nemo]],'Nemos y clasificaciones'!$A$2:$B$5000,2,FALSE)</f>
        <v>COMPANIA CERVECERIAS UNIDAS S.A.</v>
      </c>
      <c r="O603" s="2" t="str">
        <f>VLOOKUP(Tabla1[[#This Row],[nemo]],'Nemos y clasificaciones'!$A$1:$C$3000,3,FALSE)</f>
        <v>Alimentos, bebidas y tabaco</v>
      </c>
      <c r="P603" s="2"/>
      <c r="Q603" s="2"/>
    </row>
    <row r="604" spans="1:17" x14ac:dyDescent="0.25">
      <c r="A604" t="s">
        <v>8366</v>
      </c>
      <c r="B604" s="1">
        <v>43210</v>
      </c>
      <c r="C604" s="1">
        <v>43216</v>
      </c>
      <c r="D604" t="s">
        <v>14</v>
      </c>
      <c r="E604" t="s">
        <v>2156</v>
      </c>
      <c r="F604">
        <v>0</v>
      </c>
      <c r="G604">
        <v>369502872</v>
      </c>
      <c r="H604">
        <v>0</v>
      </c>
      <c r="I604">
        <v>0</v>
      </c>
      <c r="J604">
        <v>0</v>
      </c>
      <c r="K604">
        <v>73.66</v>
      </c>
      <c r="L604" t="s">
        <v>54</v>
      </c>
      <c r="M604" s="2">
        <v>27217581551.52</v>
      </c>
      <c r="N604" s="2" t="str">
        <f>VLOOKUP(Tabla1[[#This Row],[nemo]],'Nemos y clasificaciones'!$A$2:$B$5000,2,FALSE)</f>
        <v>COMPANIA CERVECERIAS UNIDAS S.A.</v>
      </c>
      <c r="O604" s="2" t="str">
        <f>VLOOKUP(Tabla1[[#This Row],[nemo]],'Nemos y clasificaciones'!$A$1:$C$3000,3,FALSE)</f>
        <v>Alimentos, bebidas y tabaco</v>
      </c>
      <c r="P604" s="2"/>
      <c r="Q604" s="2"/>
    </row>
    <row r="605" spans="1:17" x14ac:dyDescent="0.25">
      <c r="A605" t="s">
        <v>8218</v>
      </c>
      <c r="B605" s="1">
        <v>43228</v>
      </c>
      <c r="C605" s="1">
        <v>43234</v>
      </c>
      <c r="D605" t="s">
        <v>14</v>
      </c>
      <c r="E605" t="s">
        <v>1874</v>
      </c>
      <c r="F605">
        <v>0</v>
      </c>
      <c r="G605">
        <v>12837423057</v>
      </c>
      <c r="H605">
        <v>0</v>
      </c>
      <c r="I605">
        <v>0</v>
      </c>
      <c r="J605">
        <v>0</v>
      </c>
      <c r="K605">
        <v>1.093</v>
      </c>
      <c r="L605" t="s">
        <v>16</v>
      </c>
      <c r="M605" s="2">
        <v>14031303401.301001</v>
      </c>
      <c r="N605" s="2" t="str">
        <f>VLOOKUP(Tabla1[[#This Row],[nemo]],'Nemos y clasificaciones'!$A$2:$B$5000,2,FALSE)</f>
        <v>ADMINISTRADORA  DE FONDOS DE PENSIONES CUPRUM S.A.</v>
      </c>
      <c r="O605" s="2" t="str">
        <f>VLOOKUP(Tabla1[[#This Row],[nemo]],'Nemos y clasificaciones'!$A$1:$C$3000,3,FALSE)</f>
        <v>Servicios financieros</v>
      </c>
      <c r="P605" s="2"/>
      <c r="Q605" s="2"/>
    </row>
    <row r="606" spans="1:17" x14ac:dyDescent="0.25">
      <c r="A606" t="s">
        <v>8670</v>
      </c>
      <c r="B606" s="1">
        <v>43098</v>
      </c>
      <c r="C606" s="1">
        <v>43105</v>
      </c>
      <c r="D606" t="s">
        <v>14</v>
      </c>
      <c r="E606" t="s">
        <v>2156</v>
      </c>
      <c r="F606">
        <v>0</v>
      </c>
      <c r="G606">
        <v>369502872</v>
      </c>
      <c r="H606">
        <v>0</v>
      </c>
      <c r="I606">
        <v>0</v>
      </c>
      <c r="J606">
        <v>0</v>
      </c>
      <c r="K606">
        <v>70</v>
      </c>
      <c r="L606" t="s">
        <v>54</v>
      </c>
      <c r="M606" s="2">
        <v>25865201040</v>
      </c>
      <c r="N606" s="2" t="str">
        <f>VLOOKUP(Tabla1[[#This Row],[nemo]],'Nemos y clasificaciones'!$A$2:$B$5000,2,FALSE)</f>
        <v>COMPANIA CERVECERIAS UNIDAS S.A.</v>
      </c>
      <c r="O606" s="2" t="str">
        <f>VLOOKUP(Tabla1[[#This Row],[nemo]],'Nemos y clasificaciones'!$A$1:$C$3000,3,FALSE)</f>
        <v>Alimentos, bebidas y tabaco</v>
      </c>
      <c r="P606" s="2"/>
      <c r="Q606" s="2"/>
    </row>
    <row r="607" spans="1:17" x14ac:dyDescent="0.25">
      <c r="A607" t="s">
        <v>11689</v>
      </c>
      <c r="B607" s="1">
        <v>42131</v>
      </c>
      <c r="C607" s="1">
        <v>42137</v>
      </c>
      <c r="D607" t="s">
        <v>14</v>
      </c>
      <c r="E607" t="s">
        <v>182</v>
      </c>
      <c r="F607">
        <v>0</v>
      </c>
      <c r="G607">
        <v>1430000000</v>
      </c>
      <c r="H607">
        <v>0</v>
      </c>
      <c r="I607">
        <v>0</v>
      </c>
      <c r="J607">
        <v>0</v>
      </c>
      <c r="K607">
        <v>9.7609999999999992</v>
      </c>
      <c r="L607" t="s">
        <v>16</v>
      </c>
      <c r="M607" s="2">
        <v>13958230000</v>
      </c>
      <c r="N607" s="2" t="str">
        <f>VLOOKUP(Tabla1[[#This Row],[nemo]],'Nemos y clasificaciones'!$A$2:$B$5000,2,FALSE)</f>
        <v>BANVIDA S.A.</v>
      </c>
      <c r="O607" s="2" t="str">
        <f>VLOOKUP(Tabla1[[#This Row],[nemo]],'Nemos y clasificaciones'!$A$1:$C$3000,3,FALSE)</f>
        <v>Servicios de salud</v>
      </c>
      <c r="P607" s="2"/>
      <c r="Q607" s="2"/>
    </row>
    <row r="608" spans="1:17" x14ac:dyDescent="0.25">
      <c r="A608" t="s">
        <v>9968</v>
      </c>
      <c r="B608" s="1">
        <v>42735</v>
      </c>
      <c r="C608" s="1">
        <v>42741</v>
      </c>
      <c r="D608" t="s">
        <v>14</v>
      </c>
      <c r="E608" t="s">
        <v>2156</v>
      </c>
      <c r="F608">
        <v>0</v>
      </c>
      <c r="G608">
        <v>369502872</v>
      </c>
      <c r="H608">
        <v>0</v>
      </c>
      <c r="I608">
        <v>0</v>
      </c>
      <c r="J608">
        <v>0</v>
      </c>
      <c r="K608">
        <v>66</v>
      </c>
      <c r="L608" t="s">
        <v>54</v>
      </c>
      <c r="M608" s="2">
        <v>24387189552</v>
      </c>
      <c r="N608" s="2" t="str">
        <f>VLOOKUP(Tabla1[[#This Row],[nemo]],'Nemos y clasificaciones'!$A$2:$B$5000,2,FALSE)</f>
        <v>COMPANIA CERVECERIAS UNIDAS S.A.</v>
      </c>
      <c r="O608" s="2" t="str">
        <f>VLOOKUP(Tabla1[[#This Row],[nemo]],'Nemos y clasificaciones'!$A$1:$C$3000,3,FALSE)</f>
        <v>Alimentos, bebidas y tabaco</v>
      </c>
      <c r="P608" s="2"/>
      <c r="Q608" s="2"/>
    </row>
    <row r="609" spans="1:17" x14ac:dyDescent="0.25">
      <c r="A609" t="s">
        <v>10323</v>
      </c>
      <c r="B609" s="1">
        <v>42566</v>
      </c>
      <c r="C609" s="1">
        <v>42573</v>
      </c>
      <c r="D609" t="s">
        <v>14</v>
      </c>
      <c r="E609" t="s">
        <v>1908</v>
      </c>
      <c r="F609">
        <v>0</v>
      </c>
      <c r="G609">
        <v>612625641</v>
      </c>
      <c r="H609">
        <v>0</v>
      </c>
      <c r="I609">
        <v>0</v>
      </c>
      <c r="J609">
        <v>0</v>
      </c>
      <c r="K609">
        <v>22.72</v>
      </c>
      <c r="L609" t="s">
        <v>54</v>
      </c>
      <c r="M609" s="2">
        <v>13918854563.52</v>
      </c>
      <c r="N609" s="2" t="str">
        <f>VLOOKUP(Tabla1[[#This Row],[nemo]],'Nemos y clasificaciones'!$A$2:$B$5000,2,FALSE)</f>
        <v>EMPRESA ELECTRICA PEHUENCHE S.A.</v>
      </c>
      <c r="O609" s="2" t="str">
        <f>VLOOKUP(Tabla1[[#This Row],[nemo]],'Nemos y clasificaciones'!$A$1:$C$3000,3,FALSE)</f>
        <v>Eléctrico</v>
      </c>
      <c r="P609" s="2"/>
      <c r="Q609" s="2"/>
    </row>
    <row r="610" spans="1:17" x14ac:dyDescent="0.25">
      <c r="A610" t="s">
        <v>11692</v>
      </c>
      <c r="B610" s="1">
        <v>42131</v>
      </c>
      <c r="C610" s="1">
        <v>42137</v>
      </c>
      <c r="D610" t="s">
        <v>14</v>
      </c>
      <c r="E610" t="s">
        <v>2064</v>
      </c>
      <c r="F610">
        <v>0</v>
      </c>
      <c r="G610">
        <v>2889022734</v>
      </c>
      <c r="H610">
        <v>0</v>
      </c>
      <c r="I610">
        <v>0</v>
      </c>
      <c r="J610">
        <v>0</v>
      </c>
      <c r="K610">
        <v>4.8090000000000002</v>
      </c>
      <c r="L610" t="s">
        <v>16</v>
      </c>
      <c r="M610" s="2">
        <v>13893310327.806</v>
      </c>
      <c r="N610" s="2" t="str">
        <f>VLOOKUP(Tabla1[[#This Row],[nemo]],'Nemos y clasificaciones'!$A$2:$B$5000,2,FALSE)</f>
        <v>CENCOSUD S.A.</v>
      </c>
      <c r="O610" s="2" t="str">
        <f>VLOOKUP(Tabla1[[#This Row],[nemo]],'Nemos y clasificaciones'!$A$1:$C$3000,3,FALSE)</f>
        <v>Consumo</v>
      </c>
      <c r="P610" s="2"/>
      <c r="Q610" s="2"/>
    </row>
    <row r="611" spans="1:17" x14ac:dyDescent="0.25">
      <c r="A611" t="s">
        <v>8349</v>
      </c>
      <c r="B611" s="1">
        <v>43211</v>
      </c>
      <c r="C611" s="1">
        <v>43217</v>
      </c>
      <c r="D611" t="s">
        <v>14</v>
      </c>
      <c r="E611" t="s">
        <v>2117</v>
      </c>
      <c r="F611">
        <v>0</v>
      </c>
      <c r="G611">
        <v>132999304</v>
      </c>
      <c r="H611">
        <v>0</v>
      </c>
      <c r="I611">
        <v>0</v>
      </c>
      <c r="J611">
        <v>0</v>
      </c>
      <c r="K611">
        <v>104.38</v>
      </c>
      <c r="L611" t="s">
        <v>19</v>
      </c>
      <c r="M611" s="2">
        <v>13882467351.52</v>
      </c>
      <c r="N611" s="2" t="str">
        <f>VLOOKUP(Tabla1[[#This Row],[nemo]],'Nemos y clasificaciones'!$A$2:$B$5000,2,FALSE)</f>
        <v>MOLIBDENOS Y METALES S. A.</v>
      </c>
      <c r="O611" s="2" t="str">
        <f>VLOOKUP(Tabla1[[#This Row],[nemo]],'Nemos y clasificaciones'!$A$1:$C$3000,3,FALSE)</f>
        <v>Minería</v>
      </c>
      <c r="P611" s="2"/>
      <c r="Q611" s="2"/>
    </row>
    <row r="612" spans="1:17" x14ac:dyDescent="0.25">
      <c r="A612" t="s">
        <v>10574</v>
      </c>
      <c r="B612" s="1">
        <v>42504</v>
      </c>
      <c r="C612" s="1">
        <v>42510</v>
      </c>
      <c r="D612" t="s">
        <v>14</v>
      </c>
      <c r="E612" t="s">
        <v>1848</v>
      </c>
      <c r="F612">
        <v>0</v>
      </c>
      <c r="G612">
        <v>747005982</v>
      </c>
      <c r="H612">
        <v>0</v>
      </c>
      <c r="I612">
        <v>0</v>
      </c>
      <c r="J612">
        <v>0</v>
      </c>
      <c r="K612">
        <v>18.5</v>
      </c>
      <c r="L612" t="s">
        <v>54</v>
      </c>
      <c r="M612" s="2">
        <v>13819610667</v>
      </c>
      <c r="N612" s="2" t="str">
        <f>VLOOKUP(Tabla1[[#This Row],[nemo]],'Nemos y clasificaciones'!$A$2:$B$5000,2,FALSE)</f>
        <v>VIÑA CONCHA Y TORO S.A.</v>
      </c>
      <c r="O612" s="2" t="str">
        <f>VLOOKUP(Tabla1[[#This Row],[nemo]],'Nemos y clasificaciones'!$A$1:$C$3000,3,FALSE)</f>
        <v>Alimentos, bebidas y tabaco</v>
      </c>
      <c r="P612" s="2"/>
      <c r="Q612" s="2"/>
    </row>
    <row r="613" spans="1:17" x14ac:dyDescent="0.25">
      <c r="A613" t="s">
        <v>11787</v>
      </c>
      <c r="B613" s="1">
        <v>42117</v>
      </c>
      <c r="C613" s="1">
        <v>42123</v>
      </c>
      <c r="D613" t="s">
        <v>14</v>
      </c>
      <c r="E613" t="s">
        <v>757</v>
      </c>
      <c r="F613">
        <v>0</v>
      </c>
      <c r="G613">
        <v>43800000</v>
      </c>
      <c r="H613">
        <v>0</v>
      </c>
      <c r="I613">
        <v>0</v>
      </c>
      <c r="J613">
        <v>0</v>
      </c>
      <c r="K613">
        <v>315</v>
      </c>
      <c r="L613" t="s">
        <v>19</v>
      </c>
      <c r="M613" s="2">
        <v>13797000000</v>
      </c>
      <c r="N613" s="2" t="str">
        <f>VLOOKUP(Tabla1[[#This Row],[nemo]],'Nemos y clasificaciones'!$A$2:$B$5000,2,FALSE)</f>
        <v>COMPAÑIA ELECTRO METALURGICA S.A.</v>
      </c>
      <c r="O613" s="2" t="str">
        <f>VLOOKUP(Tabla1[[#This Row],[nemo]],'Nemos y clasificaciones'!$A$1:$C$3000,3,FALSE)</f>
        <v>Eléctrico</v>
      </c>
      <c r="P613" s="2"/>
      <c r="Q613" s="2"/>
    </row>
    <row r="614" spans="1:17" x14ac:dyDescent="0.25">
      <c r="A614" t="s">
        <v>10644</v>
      </c>
      <c r="B614" s="1">
        <v>42496</v>
      </c>
      <c r="C614" s="1">
        <v>42502</v>
      </c>
      <c r="D614" t="s">
        <v>14</v>
      </c>
      <c r="E614" t="s">
        <v>1898</v>
      </c>
      <c r="F614">
        <v>0</v>
      </c>
      <c r="G614">
        <v>125000000</v>
      </c>
      <c r="H614">
        <v>0</v>
      </c>
      <c r="I614">
        <v>0</v>
      </c>
      <c r="J614">
        <v>0</v>
      </c>
      <c r="K614">
        <v>110.282</v>
      </c>
      <c r="L614" t="s">
        <v>19</v>
      </c>
      <c r="M614" s="2">
        <v>13785250000</v>
      </c>
      <c r="N614" s="2" t="str">
        <f>VLOOKUP(Tabla1[[#This Row],[nemo]],'Nemos y clasificaciones'!$A$2:$B$5000,2,FALSE)</f>
        <v>MINERA VALPARAISO S.A.</v>
      </c>
      <c r="O614" s="2" t="str">
        <f>VLOOKUP(Tabla1[[#This Row],[nemo]],'Nemos y clasificaciones'!$A$1:$C$3000,3,FALSE)</f>
        <v>Eléctrico</v>
      </c>
      <c r="P614" s="2"/>
      <c r="Q614" s="2"/>
    </row>
    <row r="615" spans="1:17" x14ac:dyDescent="0.25">
      <c r="A615" t="s">
        <v>4404</v>
      </c>
      <c r="B615" s="1">
        <v>43958</v>
      </c>
      <c r="C615" s="1">
        <v>43964</v>
      </c>
      <c r="D615" t="s">
        <v>14</v>
      </c>
      <c r="E615" t="s">
        <v>680</v>
      </c>
      <c r="F615">
        <v>0</v>
      </c>
      <c r="G615">
        <v>2500000000</v>
      </c>
      <c r="H615">
        <v>0</v>
      </c>
      <c r="I615">
        <v>0</v>
      </c>
      <c r="J615">
        <v>0</v>
      </c>
      <c r="K615">
        <v>5.5</v>
      </c>
      <c r="L615" t="s">
        <v>16</v>
      </c>
      <c r="M615" s="2">
        <v>13750000000</v>
      </c>
      <c r="N615" s="2" t="str">
        <f>VLOOKUP(Tabla1[[#This Row],[nemo]],'Nemos y clasificaciones'!$A$2:$B$5000,2,FALSE)</f>
        <v>EMPRESAS CMPC S.A.</v>
      </c>
      <c r="O615" s="2" t="str">
        <f>VLOOKUP(Tabla1[[#This Row],[nemo]],'Nemos y clasificaciones'!$A$1:$C$3000,3,FALSE)</f>
        <v>Forestal</v>
      </c>
      <c r="P615" s="2"/>
      <c r="Q615" s="2"/>
    </row>
    <row r="616" spans="1:17" x14ac:dyDescent="0.25">
      <c r="A616" t="s">
        <v>5611</v>
      </c>
      <c r="B616" s="1">
        <v>43732</v>
      </c>
      <c r="C616" s="1">
        <v>43738</v>
      </c>
      <c r="D616" t="s">
        <v>14</v>
      </c>
      <c r="E616" t="s">
        <v>1895</v>
      </c>
      <c r="F616">
        <v>0</v>
      </c>
      <c r="G616">
        <v>125000000</v>
      </c>
      <c r="H616">
        <v>0</v>
      </c>
      <c r="I616">
        <v>0</v>
      </c>
      <c r="J616">
        <v>0</v>
      </c>
      <c r="K616">
        <v>110</v>
      </c>
      <c r="L616" t="s">
        <v>19</v>
      </c>
      <c r="M616" s="2">
        <v>13750000000</v>
      </c>
      <c r="N616" s="2" t="str">
        <f>VLOOKUP(Tabla1[[#This Row],[nemo]],'Nemos y clasificaciones'!$A$2:$B$5000,2,FALSE)</f>
        <v>FORESTAL CONSTRUCTORA Y COMERCIAL DEL PACIFICO SUR S.A.</v>
      </c>
      <c r="O616" s="2" t="str">
        <f>VLOOKUP(Tabla1[[#This Row],[nemo]],'Nemos y clasificaciones'!$A$1:$C$3000,3,FALSE)</f>
        <v>Forestal</v>
      </c>
      <c r="P616" s="2"/>
      <c r="Q616" s="2"/>
    </row>
    <row r="617" spans="1:17" x14ac:dyDescent="0.25">
      <c r="A617" t="s">
        <v>8653</v>
      </c>
      <c r="B617" s="1">
        <v>43104</v>
      </c>
      <c r="C617" s="1">
        <v>43110</v>
      </c>
      <c r="D617" t="s">
        <v>14</v>
      </c>
      <c r="E617" t="s">
        <v>1898</v>
      </c>
      <c r="F617">
        <v>0</v>
      </c>
      <c r="G617">
        <v>125000000</v>
      </c>
      <c r="H617">
        <v>0</v>
      </c>
      <c r="I617">
        <v>0</v>
      </c>
      <c r="J617">
        <v>0</v>
      </c>
      <c r="K617">
        <v>110</v>
      </c>
      <c r="L617" t="s">
        <v>19</v>
      </c>
      <c r="M617" s="2">
        <v>13750000000</v>
      </c>
      <c r="N617" s="2" t="str">
        <f>VLOOKUP(Tabla1[[#This Row],[nemo]],'Nemos y clasificaciones'!$A$2:$B$5000,2,FALSE)</f>
        <v>MINERA VALPARAISO S.A.</v>
      </c>
      <c r="O617" s="2" t="str">
        <f>VLOOKUP(Tabla1[[#This Row],[nemo]],'Nemos y clasificaciones'!$A$1:$C$3000,3,FALSE)</f>
        <v>Eléctrico</v>
      </c>
      <c r="P617" s="2"/>
      <c r="Q617" s="2"/>
    </row>
    <row r="618" spans="1:17" x14ac:dyDescent="0.25">
      <c r="A618" t="s">
        <v>9940</v>
      </c>
      <c r="B618" s="1">
        <v>42747</v>
      </c>
      <c r="C618" s="1">
        <v>42753</v>
      </c>
      <c r="D618" t="s">
        <v>14</v>
      </c>
      <c r="E618" t="s">
        <v>1898</v>
      </c>
      <c r="F618">
        <v>0</v>
      </c>
      <c r="G618">
        <v>125000000</v>
      </c>
      <c r="H618">
        <v>0</v>
      </c>
      <c r="I618">
        <v>0</v>
      </c>
      <c r="J618">
        <v>0</v>
      </c>
      <c r="K618">
        <v>110</v>
      </c>
      <c r="L618" t="s">
        <v>19</v>
      </c>
      <c r="M618" s="2">
        <v>13750000000</v>
      </c>
      <c r="N618" s="2" t="str">
        <f>VLOOKUP(Tabla1[[#This Row],[nemo]],'Nemos y clasificaciones'!$A$2:$B$5000,2,FALSE)</f>
        <v>MINERA VALPARAISO S.A.</v>
      </c>
      <c r="O618" s="2" t="str">
        <f>VLOOKUP(Tabla1[[#This Row],[nemo]],'Nemos y clasificaciones'!$A$1:$C$3000,3,FALSE)</f>
        <v>Eléctrico</v>
      </c>
      <c r="P618" s="2"/>
      <c r="Q618" s="2"/>
    </row>
    <row r="619" spans="1:17" x14ac:dyDescent="0.25">
      <c r="A619" t="s">
        <v>10724</v>
      </c>
      <c r="B619" s="1">
        <v>42490</v>
      </c>
      <c r="C619" s="1">
        <v>42496</v>
      </c>
      <c r="D619" t="s">
        <v>14</v>
      </c>
      <c r="E619" t="s">
        <v>6512</v>
      </c>
      <c r="F619">
        <v>0</v>
      </c>
      <c r="G619">
        <v>804681783</v>
      </c>
      <c r="H619">
        <v>0</v>
      </c>
      <c r="I619">
        <v>0</v>
      </c>
      <c r="J619">
        <v>0</v>
      </c>
      <c r="K619">
        <v>17.062999999999999</v>
      </c>
      <c r="L619" t="s">
        <v>54</v>
      </c>
      <c r="M619" s="2">
        <v>13730285263.329</v>
      </c>
      <c r="N619" s="2" t="str">
        <f>VLOOKUP(Tabla1[[#This Row],[nemo]],'Nemos y clasificaciones'!$A$2:$B$5000,2,FALSE)</f>
        <v>BANMEDICA S.A.</v>
      </c>
      <c r="O619" s="2" t="str">
        <f>VLOOKUP(Tabla1[[#This Row],[nemo]],'Nemos y clasificaciones'!$A$1:$C$3000,3,FALSE)</f>
        <v>Servicios de salud</v>
      </c>
      <c r="P619" s="2"/>
      <c r="Q619" s="2"/>
    </row>
    <row r="620" spans="1:17" x14ac:dyDescent="0.25">
      <c r="A620" t="s">
        <v>11147</v>
      </c>
      <c r="B620" s="1">
        <v>42328</v>
      </c>
      <c r="C620" s="1">
        <v>42334</v>
      </c>
      <c r="D620" t="s">
        <v>14</v>
      </c>
      <c r="E620" t="s">
        <v>455</v>
      </c>
      <c r="F620">
        <v>0</v>
      </c>
      <c r="G620">
        <v>123000000</v>
      </c>
      <c r="H620">
        <v>0</v>
      </c>
      <c r="I620">
        <v>0</v>
      </c>
      <c r="J620">
        <v>0</v>
      </c>
      <c r="K620">
        <v>111.425</v>
      </c>
      <c r="L620" t="s">
        <v>19</v>
      </c>
      <c r="M620" s="2">
        <v>13705275000</v>
      </c>
      <c r="N620" s="2" t="str">
        <f>VLOOKUP(Tabla1[[#This Row],[nemo]],'Nemos y clasificaciones'!$A$2:$B$5000,2,FALSE)</f>
        <v>ENAEX S.A.</v>
      </c>
      <c r="O620" s="2" t="str">
        <f>VLOOKUP(Tabla1[[#This Row],[nemo]],'Nemos y clasificaciones'!$A$1:$C$3000,3,FALSE)</f>
        <v>Minería</v>
      </c>
      <c r="P620" s="2"/>
      <c r="Q620" s="2"/>
    </row>
    <row r="621" spans="1:17" x14ac:dyDescent="0.25">
      <c r="A621" t="s">
        <v>11670</v>
      </c>
      <c r="B621" s="1">
        <v>42132</v>
      </c>
      <c r="C621" s="1">
        <v>42138</v>
      </c>
      <c r="D621" t="s">
        <v>14</v>
      </c>
      <c r="E621" t="s">
        <v>455</v>
      </c>
      <c r="F621">
        <v>0</v>
      </c>
      <c r="G621">
        <v>123000000</v>
      </c>
      <c r="H621">
        <v>0</v>
      </c>
      <c r="I621">
        <v>0</v>
      </c>
      <c r="J621">
        <v>0</v>
      </c>
      <c r="K621">
        <v>111.387</v>
      </c>
      <c r="L621" t="s">
        <v>19</v>
      </c>
      <c r="M621" s="2">
        <v>13700601000</v>
      </c>
      <c r="N621" s="2" t="str">
        <f>VLOOKUP(Tabla1[[#This Row],[nemo]],'Nemos y clasificaciones'!$A$2:$B$5000,2,FALSE)</f>
        <v>ENAEX S.A.</v>
      </c>
      <c r="O621" s="2" t="str">
        <f>VLOOKUP(Tabla1[[#This Row],[nemo]],'Nemos y clasificaciones'!$A$1:$C$3000,3,FALSE)</f>
        <v>Minería</v>
      </c>
      <c r="P621" s="2"/>
      <c r="Q621" s="2"/>
    </row>
    <row r="622" spans="1:17" x14ac:dyDescent="0.25">
      <c r="A622" t="s">
        <v>8313</v>
      </c>
      <c r="B622" s="1">
        <v>43217</v>
      </c>
      <c r="C622" s="1">
        <v>43224</v>
      </c>
      <c r="D622" t="s">
        <v>14</v>
      </c>
      <c r="E622" t="s">
        <v>116</v>
      </c>
      <c r="F622">
        <v>0</v>
      </c>
      <c r="G622">
        <v>1075000000</v>
      </c>
      <c r="H622">
        <v>0</v>
      </c>
      <c r="I622">
        <v>0</v>
      </c>
      <c r="J622">
        <v>0</v>
      </c>
      <c r="K622">
        <v>12.742000000000001</v>
      </c>
      <c r="L622" t="s">
        <v>54</v>
      </c>
      <c r="M622" s="2">
        <v>13697650000</v>
      </c>
      <c r="N622" s="2" t="str">
        <f>VLOOKUP(Tabla1[[#This Row],[nemo]],'Nemos y clasificaciones'!$A$2:$B$5000,2,FALSE)</f>
        <v>SIGDO KOPPERS S.A.</v>
      </c>
      <c r="O622" s="2" t="str">
        <f>VLOOKUP(Tabla1[[#This Row],[nemo]],'Nemos y clasificaciones'!$A$1:$C$3000,3,FALSE)</f>
        <v>Conglomerados</v>
      </c>
      <c r="P622" s="2"/>
      <c r="Q622" s="2"/>
    </row>
    <row r="623" spans="1:17" x14ac:dyDescent="0.25">
      <c r="A623" t="s">
        <v>10973</v>
      </c>
      <c r="B623" s="1">
        <v>42371</v>
      </c>
      <c r="C623" s="1">
        <v>42377</v>
      </c>
      <c r="D623" t="s">
        <v>14</v>
      </c>
      <c r="E623" t="s">
        <v>2156</v>
      </c>
      <c r="F623">
        <v>0</v>
      </c>
      <c r="G623">
        <v>369502872</v>
      </c>
      <c r="H623">
        <v>0</v>
      </c>
      <c r="I623">
        <v>0</v>
      </c>
      <c r="J623">
        <v>0</v>
      </c>
      <c r="K623">
        <v>66</v>
      </c>
      <c r="L623" t="s">
        <v>54</v>
      </c>
      <c r="M623" s="2">
        <v>24387189552</v>
      </c>
      <c r="N623" s="2" t="str">
        <f>VLOOKUP(Tabla1[[#This Row],[nemo]],'Nemos y clasificaciones'!$A$2:$B$5000,2,FALSE)</f>
        <v>COMPANIA CERVECERIAS UNIDAS S.A.</v>
      </c>
      <c r="O623" s="2" t="str">
        <f>VLOOKUP(Tabla1[[#This Row],[nemo]],'Nemos y clasificaciones'!$A$1:$C$3000,3,FALSE)</f>
        <v>Alimentos, bebidas y tabaco</v>
      </c>
      <c r="P623" s="2"/>
      <c r="Q623" s="2"/>
    </row>
    <row r="624" spans="1:17" x14ac:dyDescent="0.25">
      <c r="A624" t="s">
        <v>8401</v>
      </c>
      <c r="B624" s="1">
        <v>43204</v>
      </c>
      <c r="C624" s="1">
        <v>43210</v>
      </c>
      <c r="D624" t="s">
        <v>14</v>
      </c>
      <c r="E624" t="s">
        <v>2176</v>
      </c>
      <c r="F624">
        <v>0</v>
      </c>
      <c r="G624">
        <v>129610200</v>
      </c>
      <c r="H624">
        <v>0</v>
      </c>
      <c r="I624">
        <v>0</v>
      </c>
      <c r="J624">
        <v>0</v>
      </c>
      <c r="K624">
        <v>105.3</v>
      </c>
      <c r="L624" t="s">
        <v>19</v>
      </c>
      <c r="M624" s="2">
        <v>13647954060</v>
      </c>
      <c r="N624" s="2" t="str">
        <f>VLOOKUP(Tabla1[[#This Row],[nemo]],'Nemos y clasificaciones'!$A$2:$B$5000,2,FALSE)</f>
        <v>SOCIEDAD PUNTA DEL COBRE S.A.</v>
      </c>
      <c r="O624" s="2" t="str">
        <f>VLOOKUP(Tabla1[[#This Row],[nemo]],'Nemos y clasificaciones'!$A$1:$C$3000,3,FALSE)</f>
        <v>Minería</v>
      </c>
      <c r="P624" s="2"/>
      <c r="Q624" s="2"/>
    </row>
    <row r="625" spans="1:17" x14ac:dyDescent="0.25">
      <c r="A625" t="s">
        <v>9640</v>
      </c>
      <c r="B625" s="1">
        <v>42859</v>
      </c>
      <c r="C625" s="1">
        <v>42865</v>
      </c>
      <c r="D625" t="s">
        <v>14</v>
      </c>
      <c r="E625" t="s">
        <v>455</v>
      </c>
      <c r="F625">
        <v>0</v>
      </c>
      <c r="G625">
        <v>123000000</v>
      </c>
      <c r="H625">
        <v>0</v>
      </c>
      <c r="I625">
        <v>0</v>
      </c>
      <c r="J625">
        <v>0</v>
      </c>
      <c r="K625">
        <v>110.89700000000001</v>
      </c>
      <c r="L625" t="s">
        <v>19</v>
      </c>
      <c r="M625" s="2">
        <v>13640331000</v>
      </c>
      <c r="N625" s="2" t="str">
        <f>VLOOKUP(Tabla1[[#This Row],[nemo]],'Nemos y clasificaciones'!$A$2:$B$5000,2,FALSE)</f>
        <v>ENAEX S.A.</v>
      </c>
      <c r="O625" s="2" t="str">
        <f>VLOOKUP(Tabla1[[#This Row],[nemo]],'Nemos y clasificaciones'!$A$1:$C$3000,3,FALSE)</f>
        <v>Minería</v>
      </c>
      <c r="P625" s="2"/>
      <c r="Q625" s="2"/>
    </row>
    <row r="626" spans="1:17" x14ac:dyDescent="0.25">
      <c r="A626" t="s">
        <v>433</v>
      </c>
      <c r="B626" s="1">
        <v>44429</v>
      </c>
      <c r="C626" s="1">
        <v>44435</v>
      </c>
      <c r="D626" t="s">
        <v>14</v>
      </c>
      <c r="E626" t="s">
        <v>434</v>
      </c>
      <c r="F626">
        <v>0</v>
      </c>
      <c r="G626">
        <v>473289368</v>
      </c>
      <c r="H626">
        <v>0</v>
      </c>
      <c r="I626">
        <v>0</v>
      </c>
      <c r="J626">
        <v>0</v>
      </c>
      <c r="K626">
        <v>28.6</v>
      </c>
      <c r="L626" t="s">
        <v>54</v>
      </c>
      <c r="M626" s="2">
        <v>13536075924.799999</v>
      </c>
      <c r="N626" s="2" t="str">
        <f>VLOOKUP(Tabla1[[#This Row],[nemo]],'Nemos y clasificaciones'!$A$2:$B$5000,2,FALSE)</f>
        <v>EMBOTELLADORA ANDINA S.A.</v>
      </c>
      <c r="O626" s="2" t="str">
        <f>VLOOKUP(Tabla1[[#This Row],[nemo]],'Nemos y clasificaciones'!$A$1:$C$3000,3,FALSE)</f>
        <v>Alimentos, bebidas y tabaco</v>
      </c>
      <c r="P626" s="2"/>
      <c r="Q626" s="2"/>
    </row>
    <row r="627" spans="1:17" x14ac:dyDescent="0.25">
      <c r="A627" t="s">
        <v>1688</v>
      </c>
      <c r="B627" s="1">
        <v>44338</v>
      </c>
      <c r="C627" s="1">
        <v>44344</v>
      </c>
      <c r="D627" t="s">
        <v>14</v>
      </c>
      <c r="E627" t="s">
        <v>434</v>
      </c>
      <c r="F627">
        <v>0</v>
      </c>
      <c r="G627">
        <v>473289368</v>
      </c>
      <c r="H627">
        <v>0</v>
      </c>
      <c r="I627">
        <v>0</v>
      </c>
      <c r="J627">
        <v>0</v>
      </c>
      <c r="K627">
        <v>28.6</v>
      </c>
      <c r="L627" t="s">
        <v>54</v>
      </c>
      <c r="M627" s="2">
        <v>13536075924.799999</v>
      </c>
      <c r="N627" s="2" t="str">
        <f>VLOOKUP(Tabla1[[#This Row],[nemo]],'Nemos y clasificaciones'!$A$2:$B$5000,2,FALSE)</f>
        <v>EMBOTELLADORA ANDINA S.A.</v>
      </c>
      <c r="O627" s="2" t="str">
        <f>VLOOKUP(Tabla1[[#This Row],[nemo]],'Nemos y clasificaciones'!$A$1:$C$3000,3,FALSE)</f>
        <v>Alimentos, bebidas y tabaco</v>
      </c>
      <c r="P627" s="2"/>
      <c r="Q627" s="2"/>
    </row>
    <row r="628" spans="1:17" x14ac:dyDescent="0.25">
      <c r="A628" t="s">
        <v>2632</v>
      </c>
      <c r="B628" s="1">
        <v>44219</v>
      </c>
      <c r="C628" s="1">
        <v>44225</v>
      </c>
      <c r="D628" t="s">
        <v>14</v>
      </c>
      <c r="E628" t="s">
        <v>434</v>
      </c>
      <c r="F628">
        <v>0</v>
      </c>
      <c r="G628">
        <v>473289368</v>
      </c>
      <c r="H628">
        <v>0</v>
      </c>
      <c r="I628">
        <v>0</v>
      </c>
      <c r="J628">
        <v>0</v>
      </c>
      <c r="K628">
        <v>28.6</v>
      </c>
      <c r="L628" t="s">
        <v>54</v>
      </c>
      <c r="M628" s="2">
        <v>13536075924.799999</v>
      </c>
      <c r="N628" s="2" t="str">
        <f>VLOOKUP(Tabla1[[#This Row],[nemo]],'Nemos y clasificaciones'!$A$2:$B$5000,2,FALSE)</f>
        <v>EMBOTELLADORA ANDINA S.A.</v>
      </c>
      <c r="O628" s="2" t="str">
        <f>VLOOKUP(Tabla1[[#This Row],[nemo]],'Nemos y clasificaciones'!$A$1:$C$3000,3,FALSE)</f>
        <v>Alimentos, bebidas y tabaco</v>
      </c>
      <c r="P628" s="2"/>
      <c r="Q628" s="2"/>
    </row>
    <row r="629" spans="1:17" x14ac:dyDescent="0.25">
      <c r="A629" t="s">
        <v>3147</v>
      </c>
      <c r="B629" s="1">
        <v>44153</v>
      </c>
      <c r="C629" s="1">
        <v>44159</v>
      </c>
      <c r="D629" t="s">
        <v>14</v>
      </c>
      <c r="E629" t="s">
        <v>434</v>
      </c>
      <c r="F629">
        <v>0</v>
      </c>
      <c r="G629">
        <v>473289368</v>
      </c>
      <c r="H629">
        <v>0</v>
      </c>
      <c r="I629">
        <v>0</v>
      </c>
      <c r="J629">
        <v>0</v>
      </c>
      <c r="K629">
        <v>28.6</v>
      </c>
      <c r="L629" t="s">
        <v>54</v>
      </c>
      <c r="M629" s="2">
        <v>13536075924.799999</v>
      </c>
      <c r="N629" s="2" t="str">
        <f>VLOOKUP(Tabla1[[#This Row],[nemo]],'Nemos y clasificaciones'!$A$2:$B$5000,2,FALSE)</f>
        <v>EMBOTELLADORA ANDINA S.A.</v>
      </c>
      <c r="O629" s="2" t="str">
        <f>VLOOKUP(Tabla1[[#This Row],[nemo]],'Nemos y clasificaciones'!$A$1:$C$3000,3,FALSE)</f>
        <v>Alimentos, bebidas y tabaco</v>
      </c>
      <c r="P629" s="2"/>
      <c r="Q629" s="2"/>
    </row>
    <row r="630" spans="1:17" x14ac:dyDescent="0.25">
      <c r="A630" t="s">
        <v>433</v>
      </c>
      <c r="B630" s="1">
        <v>44065</v>
      </c>
      <c r="C630" s="1">
        <v>44071</v>
      </c>
      <c r="D630" t="s">
        <v>14</v>
      </c>
      <c r="E630" t="s">
        <v>434</v>
      </c>
      <c r="F630">
        <v>0</v>
      </c>
      <c r="G630">
        <v>473289368</v>
      </c>
      <c r="H630">
        <v>0</v>
      </c>
      <c r="I630">
        <v>0</v>
      </c>
      <c r="J630">
        <v>0</v>
      </c>
      <c r="K630">
        <v>28.6</v>
      </c>
      <c r="L630" t="s">
        <v>54</v>
      </c>
      <c r="M630" s="2">
        <v>13536075924.799999</v>
      </c>
      <c r="N630" s="2" t="str">
        <f>VLOOKUP(Tabla1[[#This Row],[nemo]],'Nemos y clasificaciones'!$A$2:$B$5000,2,FALSE)</f>
        <v>EMBOTELLADORA ANDINA S.A.</v>
      </c>
      <c r="O630" s="2" t="str">
        <f>VLOOKUP(Tabla1[[#This Row],[nemo]],'Nemos y clasificaciones'!$A$1:$C$3000,3,FALSE)</f>
        <v>Alimentos, bebidas y tabaco</v>
      </c>
      <c r="P630" s="2"/>
      <c r="Q630" s="2"/>
    </row>
    <row r="631" spans="1:17" x14ac:dyDescent="0.25">
      <c r="A631" t="s">
        <v>4222</v>
      </c>
      <c r="B631" s="1">
        <v>43974</v>
      </c>
      <c r="C631" s="1">
        <v>43980</v>
      </c>
      <c r="D631" t="s">
        <v>14</v>
      </c>
      <c r="E631" t="s">
        <v>434</v>
      </c>
      <c r="F631">
        <v>0</v>
      </c>
      <c r="G631">
        <v>473289368</v>
      </c>
      <c r="H631">
        <v>0</v>
      </c>
      <c r="I631">
        <v>0</v>
      </c>
      <c r="J631">
        <v>0</v>
      </c>
      <c r="K631">
        <v>28.6</v>
      </c>
      <c r="L631" t="s">
        <v>54</v>
      </c>
      <c r="M631" s="2">
        <v>13536075924.799999</v>
      </c>
      <c r="N631" s="2" t="str">
        <f>VLOOKUP(Tabla1[[#This Row],[nemo]],'Nemos y clasificaciones'!$A$2:$B$5000,2,FALSE)</f>
        <v>EMBOTELLADORA ANDINA S.A.</v>
      </c>
      <c r="O631" s="2" t="str">
        <f>VLOOKUP(Tabla1[[#This Row],[nemo]],'Nemos y clasificaciones'!$A$1:$C$3000,3,FALSE)</f>
        <v>Alimentos, bebidas y tabaco</v>
      </c>
      <c r="P631" s="2"/>
      <c r="Q631" s="2"/>
    </row>
    <row r="632" spans="1:17" x14ac:dyDescent="0.25">
      <c r="A632" t="s">
        <v>6331</v>
      </c>
      <c r="B632" s="1">
        <v>43599</v>
      </c>
      <c r="C632" s="1">
        <v>43605</v>
      </c>
      <c r="D632" t="s">
        <v>14</v>
      </c>
      <c r="E632" t="s">
        <v>455</v>
      </c>
      <c r="F632">
        <v>0</v>
      </c>
      <c r="G632">
        <v>123000000</v>
      </c>
      <c r="H632">
        <v>0</v>
      </c>
      <c r="I632">
        <v>0</v>
      </c>
      <c r="J632">
        <v>0</v>
      </c>
      <c r="K632">
        <v>109.514</v>
      </c>
      <c r="L632" t="s">
        <v>19</v>
      </c>
      <c r="M632" s="2">
        <v>13470222000</v>
      </c>
      <c r="N632" s="2" t="str">
        <f>VLOOKUP(Tabla1[[#This Row],[nemo]],'Nemos y clasificaciones'!$A$2:$B$5000,2,FALSE)</f>
        <v>ENAEX S.A.</v>
      </c>
      <c r="O632" s="2" t="str">
        <f>VLOOKUP(Tabla1[[#This Row],[nemo]],'Nemos y clasificaciones'!$A$1:$C$3000,3,FALSE)</f>
        <v>Minería</v>
      </c>
      <c r="P632" s="2"/>
      <c r="Q632" s="2"/>
    </row>
    <row r="633" spans="1:17" x14ac:dyDescent="0.25">
      <c r="A633" t="s">
        <v>11641</v>
      </c>
      <c r="B633" s="1">
        <v>42137</v>
      </c>
      <c r="C633" s="1">
        <v>42143</v>
      </c>
      <c r="D633" t="s">
        <v>14</v>
      </c>
      <c r="E633" t="s">
        <v>4287</v>
      </c>
      <c r="F633">
        <v>0</v>
      </c>
      <c r="G633">
        <v>1936052298</v>
      </c>
      <c r="H633">
        <v>0</v>
      </c>
      <c r="I633">
        <v>0</v>
      </c>
      <c r="J633">
        <v>0</v>
      </c>
      <c r="K633">
        <v>6.915</v>
      </c>
      <c r="L633" t="s">
        <v>16</v>
      </c>
      <c r="M633" s="2">
        <v>13387801640.67</v>
      </c>
      <c r="N633" s="2" t="str">
        <f>VLOOKUP(Tabla1[[#This Row],[nemo]],'Nemos y clasificaciones'!$A$2:$B$5000,2,FALSE)</f>
        <v>RIPLEY CORP S.A.</v>
      </c>
      <c r="O633" s="2" t="str">
        <f>VLOOKUP(Tabla1[[#This Row],[nemo]],'Nemos y clasificaciones'!$A$1:$C$3000,3,FALSE)</f>
        <v>Consumo</v>
      </c>
      <c r="P633" s="2"/>
      <c r="Q633" s="2"/>
    </row>
    <row r="634" spans="1:17" x14ac:dyDescent="0.25">
      <c r="A634" t="s">
        <v>1836</v>
      </c>
      <c r="B634" s="1">
        <v>44328</v>
      </c>
      <c r="C634" s="1">
        <v>44335</v>
      </c>
      <c r="D634" t="s">
        <v>14</v>
      </c>
      <c r="E634" t="s">
        <v>1837</v>
      </c>
      <c r="F634">
        <v>0</v>
      </c>
      <c r="G634">
        <v>223062717</v>
      </c>
      <c r="H634">
        <v>0</v>
      </c>
      <c r="I634">
        <v>0</v>
      </c>
      <c r="J634">
        <v>0</v>
      </c>
      <c r="K634">
        <v>60</v>
      </c>
      <c r="L634" t="s">
        <v>54</v>
      </c>
      <c r="M634" s="2">
        <v>13383763020</v>
      </c>
      <c r="N634" s="2" t="str">
        <f>VLOOKUP(Tabla1[[#This Row],[nemo]],'Nemos y clasificaciones'!$A$2:$B$5000,2,FALSE)</f>
        <v>INVERSIONES AGRICOLAS Y COMERCIALES S.A.</v>
      </c>
      <c r="O634" s="2" t="str">
        <f>VLOOKUP(Tabla1[[#This Row],[nemo]],'Nemos y clasificaciones'!$A$1:$C$3000,3,FALSE)</f>
        <v>Alimentos, bebidas y tabaco</v>
      </c>
      <c r="P634" s="2"/>
      <c r="Q634" s="2"/>
    </row>
    <row r="635" spans="1:17" x14ac:dyDescent="0.25">
      <c r="A635" t="s">
        <v>4495</v>
      </c>
      <c r="B635" s="1">
        <v>43950</v>
      </c>
      <c r="C635" s="1">
        <v>43957</v>
      </c>
      <c r="D635" t="s">
        <v>14</v>
      </c>
      <c r="E635" t="s">
        <v>4496</v>
      </c>
      <c r="F635">
        <v>0</v>
      </c>
      <c r="G635">
        <v>905715882</v>
      </c>
      <c r="H635">
        <v>0</v>
      </c>
      <c r="I635">
        <v>0</v>
      </c>
      <c r="J635">
        <v>0</v>
      </c>
      <c r="K635">
        <v>14.7</v>
      </c>
      <c r="L635" t="s">
        <v>54</v>
      </c>
      <c r="M635" s="2">
        <v>13314023465.4</v>
      </c>
      <c r="N635" s="2" t="str">
        <f>VLOOKUP(Tabla1[[#This Row],[nemo]],'Nemos y clasificaciones'!$A$2:$B$5000,2,FALSE)</f>
        <v>PARQUE ARAUCO S.A.</v>
      </c>
      <c r="O635" s="2" t="str">
        <f>VLOOKUP(Tabla1[[#This Row],[nemo]],'Nemos y clasificaciones'!$A$1:$C$3000,3,FALSE)</f>
        <v>Consumo</v>
      </c>
      <c r="P635" s="2"/>
      <c r="Q635" s="2"/>
    </row>
    <row r="636" spans="1:17" x14ac:dyDescent="0.25">
      <c r="A636" t="s">
        <v>11687</v>
      </c>
      <c r="B636" s="1">
        <v>42131</v>
      </c>
      <c r="C636" s="1">
        <v>42137</v>
      </c>
      <c r="D636" t="s">
        <v>14</v>
      </c>
      <c r="E636" t="s">
        <v>4496</v>
      </c>
      <c r="F636">
        <v>0</v>
      </c>
      <c r="G636">
        <v>817747054</v>
      </c>
      <c r="H636">
        <v>0</v>
      </c>
      <c r="I636">
        <v>0</v>
      </c>
      <c r="J636">
        <v>0</v>
      </c>
      <c r="K636">
        <v>16.234000000000002</v>
      </c>
      <c r="L636" t="s">
        <v>54</v>
      </c>
      <c r="M636" s="2">
        <v>13275305674.636</v>
      </c>
      <c r="N636" s="2" t="str">
        <f>VLOOKUP(Tabla1[[#This Row],[nemo]],'Nemos y clasificaciones'!$A$2:$B$5000,2,FALSE)</f>
        <v>PARQUE ARAUCO S.A.</v>
      </c>
      <c r="O636" s="2" t="str">
        <f>VLOOKUP(Tabla1[[#This Row],[nemo]],'Nemos y clasificaciones'!$A$1:$C$3000,3,FALSE)</f>
        <v>Consumo</v>
      </c>
      <c r="P636" s="2"/>
      <c r="Q636" s="2"/>
    </row>
    <row r="637" spans="1:17" x14ac:dyDescent="0.25">
      <c r="A637" t="s">
        <v>9428</v>
      </c>
      <c r="B637" s="1">
        <v>42875</v>
      </c>
      <c r="C637" s="1">
        <v>42881</v>
      </c>
      <c r="D637" t="s">
        <v>14</v>
      </c>
      <c r="E637" t="s">
        <v>7305</v>
      </c>
      <c r="F637">
        <v>0</v>
      </c>
      <c r="G637">
        <v>400000</v>
      </c>
      <c r="H637">
        <v>0</v>
      </c>
      <c r="I637">
        <v>0</v>
      </c>
      <c r="J637">
        <v>0</v>
      </c>
      <c r="K637">
        <v>33187.129000000001</v>
      </c>
      <c r="L637" t="s">
        <v>19</v>
      </c>
      <c r="M637" s="2">
        <v>13274851600</v>
      </c>
      <c r="N637" s="2" t="str">
        <f>VLOOKUP(Tabla1[[#This Row],[nemo]],'Nemos y clasificaciones'!$A$2:$B$5000,2,FALSE)</f>
        <v>INMOBILIARIA CLUB DE CAMPO S.A.</v>
      </c>
      <c r="O637" s="2" t="str">
        <f>VLOOKUP(Tabla1[[#This Row],[nemo]],'Nemos y clasificaciones'!$A$1:$C$3000,3,FALSE)</f>
        <v>Recreación y servicios educacionales</v>
      </c>
      <c r="P637" s="2"/>
      <c r="Q637" s="2"/>
    </row>
    <row r="638" spans="1:17" x14ac:dyDescent="0.25">
      <c r="A638" t="s">
        <v>10814</v>
      </c>
      <c r="B638" s="1">
        <v>42476</v>
      </c>
      <c r="C638" s="1">
        <v>42482</v>
      </c>
      <c r="D638" t="s">
        <v>14</v>
      </c>
      <c r="E638" t="s">
        <v>2156</v>
      </c>
      <c r="F638">
        <v>0</v>
      </c>
      <c r="G638">
        <v>369502872</v>
      </c>
      <c r="H638">
        <v>0</v>
      </c>
      <c r="I638">
        <v>0</v>
      </c>
      <c r="J638">
        <v>0</v>
      </c>
      <c r="K638">
        <v>65.39</v>
      </c>
      <c r="L638" t="s">
        <v>54</v>
      </c>
      <c r="M638" s="2">
        <v>24161792800.080002</v>
      </c>
      <c r="N638" s="2" t="str">
        <f>VLOOKUP(Tabla1[[#This Row],[nemo]],'Nemos y clasificaciones'!$A$2:$B$5000,2,FALSE)</f>
        <v>COMPANIA CERVECERIAS UNIDAS S.A.</v>
      </c>
      <c r="O638" s="2" t="str">
        <f>VLOOKUP(Tabla1[[#This Row],[nemo]],'Nemos y clasificaciones'!$A$1:$C$3000,3,FALSE)</f>
        <v>Alimentos, bebidas y tabaco</v>
      </c>
      <c r="P638" s="2"/>
      <c r="Q638" s="2"/>
    </row>
    <row r="639" spans="1:17" x14ac:dyDescent="0.25">
      <c r="A639" t="s">
        <v>11736</v>
      </c>
      <c r="B639" s="1">
        <v>42126</v>
      </c>
      <c r="C639" s="1">
        <v>42132</v>
      </c>
      <c r="D639" t="s">
        <v>14</v>
      </c>
      <c r="E639" t="s">
        <v>257</v>
      </c>
      <c r="F639">
        <v>0</v>
      </c>
      <c r="G639">
        <v>142819552</v>
      </c>
      <c r="H639">
        <v>0</v>
      </c>
      <c r="I639">
        <v>0</v>
      </c>
      <c r="J639">
        <v>0</v>
      </c>
      <c r="K639">
        <v>91.55</v>
      </c>
      <c r="L639" t="s">
        <v>54</v>
      </c>
      <c r="M639" s="2">
        <v>13075129985.6</v>
      </c>
      <c r="N639" s="2" t="str">
        <f>VLOOKUP(Tabla1[[#This Row],[nemo]],'Nemos y clasificaciones'!$A$2:$B$5000,2,FALSE)</f>
        <v>SOCIEDAD QUIMICA Y MINERA DE CHILE S.A.</v>
      </c>
      <c r="O639" s="2" t="str">
        <f>VLOOKUP(Tabla1[[#This Row],[nemo]],'Nemos y clasificaciones'!$A$1:$C$3000,3,FALSE)</f>
        <v>Minería</v>
      </c>
      <c r="P639" s="2"/>
      <c r="Q639" s="2"/>
    </row>
    <row r="640" spans="1:17" x14ac:dyDescent="0.25">
      <c r="A640" t="s">
        <v>11834</v>
      </c>
      <c r="B640" s="1">
        <v>42111</v>
      </c>
      <c r="C640" s="1">
        <v>42117</v>
      </c>
      <c r="D640" t="s">
        <v>14</v>
      </c>
      <c r="E640" t="s">
        <v>2156</v>
      </c>
      <c r="F640">
        <v>0</v>
      </c>
      <c r="G640">
        <v>369502872</v>
      </c>
      <c r="H640">
        <v>0</v>
      </c>
      <c r="I640">
        <v>0</v>
      </c>
      <c r="J640">
        <v>0</v>
      </c>
      <c r="K640">
        <v>64.712999999999994</v>
      </c>
      <c r="L640" t="s">
        <v>54</v>
      </c>
      <c r="M640" s="2">
        <v>23911639355.736</v>
      </c>
      <c r="N640" s="2" t="str">
        <f>VLOOKUP(Tabla1[[#This Row],[nemo]],'Nemos y clasificaciones'!$A$2:$B$5000,2,FALSE)</f>
        <v>COMPANIA CERVECERIAS UNIDAS S.A.</v>
      </c>
      <c r="O640" s="2" t="str">
        <f>VLOOKUP(Tabla1[[#This Row],[nemo]],'Nemos y clasificaciones'!$A$1:$C$3000,3,FALSE)</f>
        <v>Alimentos, bebidas y tabaco</v>
      </c>
      <c r="P640" s="2"/>
      <c r="Q640" s="2"/>
    </row>
    <row r="641" spans="1:17" x14ac:dyDescent="0.25">
      <c r="A641" t="s">
        <v>8122</v>
      </c>
      <c r="B641" s="1">
        <v>43236</v>
      </c>
      <c r="C641" s="1">
        <v>43243</v>
      </c>
      <c r="D641" t="s">
        <v>14</v>
      </c>
      <c r="E641" t="s">
        <v>1746</v>
      </c>
      <c r="F641">
        <v>0</v>
      </c>
      <c r="G641">
        <v>302017113</v>
      </c>
      <c r="H641">
        <v>0</v>
      </c>
      <c r="I641">
        <v>0</v>
      </c>
      <c r="J641">
        <v>0</v>
      </c>
      <c r="K641">
        <v>43.12</v>
      </c>
      <c r="L641" t="s">
        <v>54</v>
      </c>
      <c r="M641" s="2">
        <v>13022977912.559999</v>
      </c>
      <c r="N641" s="2" t="str">
        <f>VLOOKUP(Tabla1[[#This Row],[nemo]],'Nemos y clasificaciones'!$A$2:$B$5000,2,FALSE)</f>
        <v>EMPRESA NACIONAL DE TELECOMUNICACIONES S.A.</v>
      </c>
      <c r="O641" s="2" t="str">
        <f>VLOOKUP(Tabla1[[#This Row],[nemo]],'Nemos y clasificaciones'!$A$1:$C$3000,3,FALSE)</f>
        <v>Telecomunicaciones</v>
      </c>
      <c r="P641" s="2"/>
      <c r="Q641" s="2"/>
    </row>
    <row r="642" spans="1:17" x14ac:dyDescent="0.25">
      <c r="A642" t="s">
        <v>12022</v>
      </c>
      <c r="B642" s="1">
        <v>42007</v>
      </c>
      <c r="C642" s="1">
        <v>42013</v>
      </c>
      <c r="D642" t="s">
        <v>14</v>
      </c>
      <c r="E642" t="s">
        <v>2156</v>
      </c>
      <c r="F642">
        <v>0</v>
      </c>
      <c r="G642">
        <v>369502872</v>
      </c>
      <c r="H642">
        <v>0</v>
      </c>
      <c r="I642">
        <v>0</v>
      </c>
      <c r="J642">
        <v>0</v>
      </c>
      <c r="K642">
        <v>63</v>
      </c>
      <c r="L642" t="s">
        <v>54</v>
      </c>
      <c r="M642" s="2">
        <v>23278680936</v>
      </c>
      <c r="N642" s="2" t="str">
        <f>VLOOKUP(Tabla1[[#This Row],[nemo]],'Nemos y clasificaciones'!$A$2:$B$5000,2,FALSE)</f>
        <v>COMPANIA CERVECERIAS UNIDAS S.A.</v>
      </c>
      <c r="O642" s="2" t="str">
        <f>VLOOKUP(Tabla1[[#This Row],[nemo]],'Nemos y clasificaciones'!$A$1:$C$3000,3,FALSE)</f>
        <v>Alimentos, bebidas y tabaco</v>
      </c>
      <c r="P642" s="2"/>
      <c r="Q642" s="2"/>
    </row>
    <row r="643" spans="1:17" x14ac:dyDescent="0.25">
      <c r="A643" t="s">
        <v>2799</v>
      </c>
      <c r="B643" s="1">
        <v>44188</v>
      </c>
      <c r="C643" s="1">
        <v>44195</v>
      </c>
      <c r="D643" t="s">
        <v>14</v>
      </c>
      <c r="E643" t="s">
        <v>2156</v>
      </c>
      <c r="F643">
        <v>0</v>
      </c>
      <c r="G643">
        <v>369502872</v>
      </c>
      <c r="H643">
        <v>0</v>
      </c>
      <c r="I643">
        <v>0</v>
      </c>
      <c r="J643">
        <v>0</v>
      </c>
      <c r="K643">
        <v>56</v>
      </c>
      <c r="L643" t="s">
        <v>54</v>
      </c>
      <c r="M643" s="2">
        <v>20692160832</v>
      </c>
      <c r="N643" s="2" t="str">
        <f>VLOOKUP(Tabla1[[#This Row],[nemo]],'Nemos y clasificaciones'!$A$2:$B$5000,2,FALSE)</f>
        <v>COMPANIA CERVECERIAS UNIDAS S.A.</v>
      </c>
      <c r="O643" s="2" t="str">
        <f>VLOOKUP(Tabla1[[#This Row],[nemo]],'Nemos y clasificaciones'!$A$1:$C$3000,3,FALSE)</f>
        <v>Alimentos, bebidas y tabaco</v>
      </c>
      <c r="P643" s="2"/>
      <c r="Q643" s="2"/>
    </row>
    <row r="644" spans="1:17" x14ac:dyDescent="0.25">
      <c r="A644" t="s">
        <v>6531</v>
      </c>
      <c r="B644" s="1">
        <v>43587</v>
      </c>
      <c r="C644" s="1">
        <v>43593</v>
      </c>
      <c r="D644" t="s">
        <v>14</v>
      </c>
      <c r="E644" t="s">
        <v>1898</v>
      </c>
      <c r="F644">
        <v>0</v>
      </c>
      <c r="G644">
        <v>125000000</v>
      </c>
      <c r="H644">
        <v>0</v>
      </c>
      <c r="I644">
        <v>0</v>
      </c>
      <c r="J644">
        <v>0</v>
      </c>
      <c r="K644">
        <v>103.622</v>
      </c>
      <c r="L644" t="s">
        <v>19</v>
      </c>
      <c r="M644" s="2">
        <v>12952750000</v>
      </c>
      <c r="N644" s="2" t="str">
        <f>VLOOKUP(Tabla1[[#This Row],[nemo]],'Nemos y clasificaciones'!$A$2:$B$5000,2,FALSE)</f>
        <v>MINERA VALPARAISO S.A.</v>
      </c>
      <c r="O644" s="2" t="str">
        <f>VLOOKUP(Tabla1[[#This Row],[nemo]],'Nemos y clasificaciones'!$A$1:$C$3000,3,FALSE)</f>
        <v>Eléctrico</v>
      </c>
      <c r="P644" s="2"/>
      <c r="Q644" s="2"/>
    </row>
    <row r="645" spans="1:17" x14ac:dyDescent="0.25">
      <c r="A645" t="s">
        <v>8365</v>
      </c>
      <c r="B645" s="1">
        <v>43210</v>
      </c>
      <c r="C645" s="1">
        <v>43216</v>
      </c>
      <c r="D645" t="s">
        <v>14</v>
      </c>
      <c r="E645" t="s">
        <v>2156</v>
      </c>
      <c r="F645">
        <v>0</v>
      </c>
      <c r="G645">
        <v>369502872</v>
      </c>
      <c r="H645">
        <v>0</v>
      </c>
      <c r="I645">
        <v>0</v>
      </c>
      <c r="J645">
        <v>0</v>
      </c>
      <c r="K645">
        <v>35.228000000000002</v>
      </c>
      <c r="L645" t="s">
        <v>54</v>
      </c>
      <c r="M645" s="2">
        <v>13016847174.816</v>
      </c>
      <c r="N645" s="2" t="str">
        <f>VLOOKUP(Tabla1[[#This Row],[nemo]],'Nemos y clasificaciones'!$A$2:$B$5000,2,FALSE)</f>
        <v>COMPANIA CERVECERIAS UNIDAS S.A.</v>
      </c>
      <c r="O645" s="2" t="str">
        <f>VLOOKUP(Tabla1[[#This Row],[nemo]],'Nemos y clasificaciones'!$A$1:$C$3000,3,FALSE)</f>
        <v>Alimentos, bebidas y tabaco</v>
      </c>
      <c r="P645" s="2"/>
      <c r="Q645" s="2"/>
    </row>
    <row r="646" spans="1:17" x14ac:dyDescent="0.25">
      <c r="A646" t="s">
        <v>11833</v>
      </c>
      <c r="B646" s="1">
        <v>42111</v>
      </c>
      <c r="C646" s="1">
        <v>42117</v>
      </c>
      <c r="D646" t="s">
        <v>14</v>
      </c>
      <c r="E646" t="s">
        <v>2156</v>
      </c>
      <c r="F646">
        <v>0</v>
      </c>
      <c r="G646">
        <v>369502872</v>
      </c>
      <c r="H646">
        <v>0</v>
      </c>
      <c r="I646">
        <v>0</v>
      </c>
      <c r="J646">
        <v>0</v>
      </c>
      <c r="K646">
        <v>34.069000000000003</v>
      </c>
      <c r="L646" t="s">
        <v>54</v>
      </c>
      <c r="M646" s="2">
        <v>12588593346.167999</v>
      </c>
      <c r="N646" s="2" t="str">
        <f>VLOOKUP(Tabla1[[#This Row],[nemo]],'Nemos y clasificaciones'!$A$2:$B$5000,2,FALSE)</f>
        <v>COMPANIA CERVECERIAS UNIDAS S.A.</v>
      </c>
      <c r="O646" s="2" t="str">
        <f>VLOOKUP(Tabla1[[#This Row],[nemo]],'Nemos y clasificaciones'!$A$1:$C$3000,3,FALSE)</f>
        <v>Alimentos, bebidas y tabaco</v>
      </c>
      <c r="P646" s="2"/>
      <c r="Q646" s="2"/>
    </row>
    <row r="647" spans="1:17" x14ac:dyDescent="0.25">
      <c r="A647" t="s">
        <v>10813</v>
      </c>
      <c r="B647" s="1">
        <v>42476</v>
      </c>
      <c r="C647" s="1">
        <v>42482</v>
      </c>
      <c r="D647" t="s">
        <v>14</v>
      </c>
      <c r="E647" t="s">
        <v>2156</v>
      </c>
      <c r="F647">
        <v>0</v>
      </c>
      <c r="G647">
        <v>369502872</v>
      </c>
      <c r="H647">
        <v>0</v>
      </c>
      <c r="I647">
        <v>0</v>
      </c>
      <c r="J647">
        <v>0</v>
      </c>
      <c r="K647">
        <v>32.084000000000003</v>
      </c>
      <c r="L647" t="s">
        <v>54</v>
      </c>
      <c r="M647" s="2">
        <v>11855130145.247999</v>
      </c>
      <c r="N647" s="2" t="str">
        <f>VLOOKUP(Tabla1[[#This Row],[nemo]],'Nemos y clasificaciones'!$A$2:$B$5000,2,FALSE)</f>
        <v>COMPANIA CERVECERIAS UNIDAS S.A.</v>
      </c>
      <c r="O647" s="2" t="str">
        <f>VLOOKUP(Tabla1[[#This Row],[nemo]],'Nemos y clasificaciones'!$A$1:$C$3000,3,FALSE)</f>
        <v>Alimentos, bebidas y tabaco</v>
      </c>
      <c r="P647" s="2"/>
      <c r="Q647" s="2"/>
    </row>
    <row r="648" spans="1:17" x14ac:dyDescent="0.25">
      <c r="A648" t="s">
        <v>6511</v>
      </c>
      <c r="B648" s="1">
        <v>43588</v>
      </c>
      <c r="C648" s="1">
        <v>43594</v>
      </c>
      <c r="D648" t="s">
        <v>14</v>
      </c>
      <c r="E648" t="s">
        <v>6512</v>
      </c>
      <c r="F648">
        <v>0</v>
      </c>
      <c r="G648">
        <v>804681783</v>
      </c>
      <c r="H648">
        <v>0</v>
      </c>
      <c r="I648">
        <v>0</v>
      </c>
      <c r="J648">
        <v>0</v>
      </c>
      <c r="K648">
        <v>15.96</v>
      </c>
      <c r="L648" t="s">
        <v>54</v>
      </c>
      <c r="M648" s="2">
        <v>12842721256.68</v>
      </c>
      <c r="N648" s="2" t="str">
        <f>VLOOKUP(Tabla1[[#This Row],[nemo]],'Nemos y clasificaciones'!$A$2:$B$5000,2,FALSE)</f>
        <v>BANMEDICA S.A.</v>
      </c>
      <c r="O648" s="2" t="str">
        <f>VLOOKUP(Tabla1[[#This Row],[nemo]],'Nemos y clasificaciones'!$A$1:$C$3000,3,FALSE)</f>
        <v>Servicios de salud</v>
      </c>
      <c r="P648" s="2"/>
      <c r="Q648" s="2"/>
    </row>
    <row r="649" spans="1:17" x14ac:dyDescent="0.25">
      <c r="A649" t="s">
        <v>10599</v>
      </c>
      <c r="B649" s="1">
        <v>42502</v>
      </c>
      <c r="C649" s="1">
        <v>42508</v>
      </c>
      <c r="D649" t="s">
        <v>14</v>
      </c>
      <c r="E649" t="s">
        <v>1837</v>
      </c>
      <c r="F649">
        <v>0</v>
      </c>
      <c r="G649">
        <v>223062717</v>
      </c>
      <c r="H649">
        <v>0</v>
      </c>
      <c r="I649">
        <v>0</v>
      </c>
      <c r="J649">
        <v>0</v>
      </c>
      <c r="K649">
        <v>57.497999999999998</v>
      </c>
      <c r="L649" t="s">
        <v>54</v>
      </c>
      <c r="M649" s="2">
        <v>12825660102.066</v>
      </c>
      <c r="N649" s="2" t="str">
        <f>VLOOKUP(Tabla1[[#This Row],[nemo]],'Nemos y clasificaciones'!$A$2:$B$5000,2,FALSE)</f>
        <v>INVERSIONES AGRICOLAS Y COMERCIALES S.A.</v>
      </c>
      <c r="O649" s="2" t="str">
        <f>VLOOKUP(Tabla1[[#This Row],[nemo]],'Nemos y clasificaciones'!$A$1:$C$3000,3,FALSE)</f>
        <v>Alimentos, bebidas y tabaco</v>
      </c>
      <c r="P649" s="2"/>
      <c r="Q649" s="2"/>
    </row>
    <row r="650" spans="1:17" x14ac:dyDescent="0.25">
      <c r="A650" t="s">
        <v>6461</v>
      </c>
      <c r="B650" s="1">
        <v>43589</v>
      </c>
      <c r="C650" s="1">
        <v>43595</v>
      </c>
      <c r="D650" t="s">
        <v>14</v>
      </c>
      <c r="E650" t="s">
        <v>4371</v>
      </c>
      <c r="F650">
        <v>0</v>
      </c>
      <c r="G650">
        <v>362573810</v>
      </c>
      <c r="H650">
        <v>0</v>
      </c>
      <c r="I650">
        <v>0</v>
      </c>
      <c r="J650">
        <v>0</v>
      </c>
      <c r="K650">
        <v>35.137999999999998</v>
      </c>
      <c r="L650" t="s">
        <v>54</v>
      </c>
      <c r="M650" s="2">
        <v>12740118535.780001</v>
      </c>
      <c r="N650" s="2" t="str">
        <f>VLOOKUP(Tabla1[[#This Row],[nemo]],'Nemos y clasificaciones'!$A$2:$B$5000,2,FALSE)</f>
        <v>INVERSIONES SIEMEL S.A.</v>
      </c>
      <c r="O650" s="2" t="str">
        <f>VLOOKUP(Tabla1[[#This Row],[nemo]],'Nemos y clasificaciones'!$A$1:$C$3000,3,FALSE)</f>
        <v>Conglomerados</v>
      </c>
      <c r="P650" s="2"/>
      <c r="Q650" s="2"/>
    </row>
    <row r="651" spans="1:17" x14ac:dyDescent="0.25">
      <c r="A651" t="s">
        <v>1693</v>
      </c>
      <c r="B651" s="1">
        <v>44338</v>
      </c>
      <c r="C651" s="1">
        <v>44344</v>
      </c>
      <c r="D651" t="s">
        <v>14</v>
      </c>
      <c r="E651" t="s">
        <v>1694</v>
      </c>
      <c r="F651">
        <v>0</v>
      </c>
      <c r="G651">
        <v>18017579131</v>
      </c>
      <c r="H651">
        <v>0</v>
      </c>
      <c r="I651">
        <v>0</v>
      </c>
      <c r="J651">
        <v>0</v>
      </c>
      <c r="K651">
        <v>0.70599999999999996</v>
      </c>
      <c r="L651" t="s">
        <v>23</v>
      </c>
      <c r="M651" s="2">
        <v>12720410866.486</v>
      </c>
      <c r="N651" s="2" t="str">
        <f>VLOOKUP(Tabla1[[#This Row],[nemo]],'Nemos y clasificaciones'!$A$2:$B$5000,2,FALSE)</f>
        <v>ALMENDRAL S.A.</v>
      </c>
      <c r="O651" s="2" t="str">
        <f>VLOOKUP(Tabla1[[#This Row],[nemo]],'Nemos y clasificaciones'!$A$1:$C$3000,3,FALSE)</f>
        <v>Telecomunicaciones</v>
      </c>
      <c r="P651" s="2"/>
      <c r="Q651" s="2"/>
    </row>
    <row r="652" spans="1:17" x14ac:dyDescent="0.25">
      <c r="A652" t="s">
        <v>4601</v>
      </c>
      <c r="B652" s="1">
        <v>43939</v>
      </c>
      <c r="C652" s="1">
        <v>43945</v>
      </c>
      <c r="D652" t="s">
        <v>14</v>
      </c>
      <c r="E652" t="s">
        <v>2156</v>
      </c>
      <c r="F652">
        <v>0</v>
      </c>
      <c r="G652">
        <v>369502872</v>
      </c>
      <c r="H652">
        <v>0</v>
      </c>
      <c r="I652">
        <v>0</v>
      </c>
      <c r="J652">
        <v>0</v>
      </c>
      <c r="K652">
        <v>30.661999999999999</v>
      </c>
      <c r="L652" t="s">
        <v>54</v>
      </c>
      <c r="M652" s="2">
        <v>11329697061.264</v>
      </c>
      <c r="N652" s="2" t="str">
        <f>VLOOKUP(Tabla1[[#This Row],[nemo]],'Nemos y clasificaciones'!$A$2:$B$5000,2,FALSE)</f>
        <v>COMPANIA CERVECERIAS UNIDAS S.A.</v>
      </c>
      <c r="O652" s="2" t="str">
        <f>VLOOKUP(Tabla1[[#This Row],[nemo]],'Nemos y clasificaciones'!$A$1:$C$3000,3,FALSE)</f>
        <v>Alimentos, bebidas y tabaco</v>
      </c>
      <c r="P652" s="2"/>
      <c r="Q652" s="2"/>
    </row>
    <row r="653" spans="1:17" x14ac:dyDescent="0.25">
      <c r="A653" t="s">
        <v>9757</v>
      </c>
      <c r="B653" s="1">
        <v>42845</v>
      </c>
      <c r="C653" s="1">
        <v>42851</v>
      </c>
      <c r="D653" t="s">
        <v>14</v>
      </c>
      <c r="E653" t="s">
        <v>2156</v>
      </c>
      <c r="F653">
        <v>0</v>
      </c>
      <c r="G653">
        <v>369502872</v>
      </c>
      <c r="H653">
        <v>0</v>
      </c>
      <c r="I653">
        <v>0</v>
      </c>
      <c r="J653">
        <v>0</v>
      </c>
      <c r="K653">
        <v>30.175999999999998</v>
      </c>
      <c r="L653" t="s">
        <v>54</v>
      </c>
      <c r="M653" s="2">
        <v>11150118665.472</v>
      </c>
      <c r="N653" s="2" t="str">
        <f>VLOOKUP(Tabla1[[#This Row],[nemo]],'Nemos y clasificaciones'!$A$2:$B$5000,2,FALSE)</f>
        <v>COMPANIA CERVECERIAS UNIDAS S.A.</v>
      </c>
      <c r="O653" s="2" t="str">
        <f>VLOOKUP(Tabla1[[#This Row],[nemo]],'Nemos y clasificaciones'!$A$1:$C$3000,3,FALSE)</f>
        <v>Alimentos, bebidas y tabaco</v>
      </c>
      <c r="P653" s="2"/>
      <c r="Q653" s="2"/>
    </row>
    <row r="654" spans="1:17" x14ac:dyDescent="0.25">
      <c r="A654" t="s">
        <v>5284</v>
      </c>
      <c r="B654" s="1">
        <v>43810</v>
      </c>
      <c r="C654" s="1">
        <v>43816</v>
      </c>
      <c r="D654" t="s">
        <v>14</v>
      </c>
      <c r="E654" t="s">
        <v>116</v>
      </c>
      <c r="F654">
        <v>0</v>
      </c>
      <c r="G654">
        <v>1075000000</v>
      </c>
      <c r="H654">
        <v>0</v>
      </c>
      <c r="I654">
        <v>0</v>
      </c>
      <c r="J654">
        <v>0</v>
      </c>
      <c r="K654">
        <v>11.74</v>
      </c>
      <c r="L654" t="s">
        <v>54</v>
      </c>
      <c r="M654" s="2">
        <v>12620500000</v>
      </c>
      <c r="N654" s="2" t="str">
        <f>VLOOKUP(Tabla1[[#This Row],[nemo]],'Nemos y clasificaciones'!$A$2:$B$5000,2,FALSE)</f>
        <v>SIGDO KOPPERS S.A.</v>
      </c>
      <c r="O654" s="2" t="str">
        <f>VLOOKUP(Tabla1[[#This Row],[nemo]],'Nemos y clasificaciones'!$A$1:$C$3000,3,FALSE)</f>
        <v>Conglomerados</v>
      </c>
      <c r="P654" s="2"/>
      <c r="Q654" s="2"/>
    </row>
    <row r="655" spans="1:17" x14ac:dyDescent="0.25">
      <c r="A655" t="s">
        <v>2155</v>
      </c>
      <c r="B655" s="1">
        <v>44303</v>
      </c>
      <c r="C655" s="1">
        <v>44309</v>
      </c>
      <c r="D655" t="s">
        <v>14</v>
      </c>
      <c r="E655" t="s">
        <v>2156</v>
      </c>
      <c r="F655">
        <v>0</v>
      </c>
      <c r="G655">
        <v>369502872</v>
      </c>
      <c r="H655">
        <v>0</v>
      </c>
      <c r="I655">
        <v>0</v>
      </c>
      <c r="J655">
        <v>0</v>
      </c>
      <c r="K655">
        <v>22.065999999999999</v>
      </c>
      <c r="L655" t="s">
        <v>54</v>
      </c>
      <c r="M655" s="2">
        <v>8153450373.552</v>
      </c>
      <c r="N655" s="2" t="str">
        <f>VLOOKUP(Tabla1[[#This Row],[nemo]],'Nemos y clasificaciones'!$A$2:$B$5000,2,FALSE)</f>
        <v>COMPANIA CERVECERIAS UNIDAS S.A.</v>
      </c>
      <c r="O655" s="2" t="str">
        <f>VLOOKUP(Tabla1[[#This Row],[nemo]],'Nemos y clasificaciones'!$A$1:$C$3000,3,FALSE)</f>
        <v>Alimentos, bebidas y tabaco</v>
      </c>
      <c r="P655" s="2"/>
      <c r="Q655" s="2"/>
    </row>
    <row r="656" spans="1:17" x14ac:dyDescent="0.25">
      <c r="A656" t="s">
        <v>1753</v>
      </c>
      <c r="B656" s="1">
        <v>44334</v>
      </c>
      <c r="C656" s="1">
        <v>44341</v>
      </c>
      <c r="D656" t="s">
        <v>14</v>
      </c>
      <c r="E656" t="s">
        <v>1754</v>
      </c>
      <c r="F656">
        <v>0</v>
      </c>
      <c r="G656">
        <v>311776097</v>
      </c>
      <c r="H656">
        <v>0</v>
      </c>
      <c r="I656">
        <v>0</v>
      </c>
      <c r="J656">
        <v>0</v>
      </c>
      <c r="K656">
        <v>4.1340000000000003</v>
      </c>
      <c r="L656" t="s">
        <v>16</v>
      </c>
      <c r="M656" s="2">
        <v>1288882384.9979999</v>
      </c>
      <c r="N656" s="2" t="str">
        <f>VLOOKUP(Tabla1[[#This Row],[nemo]],'Nemos y clasificaciones'!$A$2:$B$5000,2,FALSE)</f>
        <v>CEM S.A.</v>
      </c>
      <c r="O656" s="2" t="str">
        <f>VLOOKUP(Tabla1[[#This Row],[nemo]],'Nemos y clasificaciones'!$A$1:$C$3000,3,FALSE)</f>
        <v>Consumo</v>
      </c>
      <c r="P656" s="2"/>
      <c r="Q656" s="2"/>
    </row>
    <row r="657" spans="1:17" x14ac:dyDescent="0.25">
      <c r="A657" t="s">
        <v>9513</v>
      </c>
      <c r="B657" s="1">
        <v>42872</v>
      </c>
      <c r="C657" s="1">
        <v>42878</v>
      </c>
      <c r="D657" t="s">
        <v>14</v>
      </c>
      <c r="E657" t="s">
        <v>1848</v>
      </c>
      <c r="F657">
        <v>0</v>
      </c>
      <c r="G657">
        <v>747005982</v>
      </c>
      <c r="H657">
        <v>0</v>
      </c>
      <c r="I657">
        <v>0</v>
      </c>
      <c r="J657">
        <v>0</v>
      </c>
      <c r="K657">
        <v>16.8</v>
      </c>
      <c r="L657" t="s">
        <v>54</v>
      </c>
      <c r="M657" s="2">
        <v>12549700497.6</v>
      </c>
      <c r="N657" s="2" t="str">
        <f>VLOOKUP(Tabla1[[#This Row],[nemo]],'Nemos y clasificaciones'!$A$2:$B$5000,2,FALSE)</f>
        <v>VIÑA CONCHA Y TORO S.A.</v>
      </c>
      <c r="O657" s="2" t="str">
        <f>VLOOKUP(Tabla1[[#This Row],[nemo]],'Nemos y clasificaciones'!$A$1:$C$3000,3,FALSE)</f>
        <v>Alimentos, bebidas y tabaco</v>
      </c>
      <c r="P657" s="2"/>
      <c r="Q657" s="2"/>
    </row>
    <row r="658" spans="1:17" x14ac:dyDescent="0.25">
      <c r="A658" t="s">
        <v>6460</v>
      </c>
      <c r="B658" s="1">
        <v>43589</v>
      </c>
      <c r="C658" s="1">
        <v>43595</v>
      </c>
      <c r="D658" t="s">
        <v>14</v>
      </c>
      <c r="E658" t="s">
        <v>1754</v>
      </c>
      <c r="F658">
        <v>0</v>
      </c>
      <c r="G658">
        <v>311776097</v>
      </c>
      <c r="H658">
        <v>0</v>
      </c>
      <c r="I658">
        <v>0</v>
      </c>
      <c r="J658">
        <v>0</v>
      </c>
      <c r="K658">
        <v>2.0390000000000001</v>
      </c>
      <c r="L658" t="s">
        <v>16</v>
      </c>
      <c r="M658" s="2">
        <v>635711461.78299999</v>
      </c>
      <c r="N658" s="2" t="str">
        <f>VLOOKUP(Tabla1[[#This Row],[nemo]],'Nemos y clasificaciones'!$A$2:$B$5000,2,FALSE)</f>
        <v>CEM S.A.</v>
      </c>
      <c r="O658" s="2" t="str">
        <f>VLOOKUP(Tabla1[[#This Row],[nemo]],'Nemos y clasificaciones'!$A$1:$C$3000,3,FALSE)</f>
        <v>Consumo</v>
      </c>
      <c r="P658" s="2"/>
      <c r="Q658" s="2"/>
    </row>
    <row r="659" spans="1:17" x14ac:dyDescent="0.25">
      <c r="A659" t="s">
        <v>1894</v>
      </c>
      <c r="B659" s="1">
        <v>44324</v>
      </c>
      <c r="C659" s="1">
        <v>44330</v>
      </c>
      <c r="D659" t="s">
        <v>14</v>
      </c>
      <c r="E659" t="s">
        <v>1895</v>
      </c>
      <c r="F659">
        <v>0</v>
      </c>
      <c r="G659">
        <v>125000000</v>
      </c>
      <c r="H659">
        <v>0</v>
      </c>
      <c r="I659">
        <v>0</v>
      </c>
      <c r="J659">
        <v>0</v>
      </c>
      <c r="K659">
        <v>100.087</v>
      </c>
      <c r="L659" t="s">
        <v>19</v>
      </c>
      <c r="M659" s="2">
        <v>12510875000</v>
      </c>
      <c r="N659" s="2" t="str">
        <f>VLOOKUP(Tabla1[[#This Row],[nemo]],'Nemos y clasificaciones'!$A$2:$B$5000,2,FALSE)</f>
        <v>FORESTAL CONSTRUCTORA Y COMERCIAL DEL PACIFICO SUR S.A.</v>
      </c>
      <c r="O659" s="2" t="str">
        <f>VLOOKUP(Tabla1[[#This Row],[nemo]],'Nemos y clasificaciones'!$A$1:$C$3000,3,FALSE)</f>
        <v>Forestal</v>
      </c>
      <c r="P659" s="2"/>
      <c r="Q659" s="2"/>
    </row>
    <row r="660" spans="1:17" x14ac:dyDescent="0.25">
      <c r="A660" t="s">
        <v>8269</v>
      </c>
      <c r="B660" s="1">
        <v>43222</v>
      </c>
      <c r="C660" s="1">
        <v>43228</v>
      </c>
      <c r="D660" t="s">
        <v>14</v>
      </c>
      <c r="E660" t="s">
        <v>1754</v>
      </c>
      <c r="F660">
        <v>0</v>
      </c>
      <c r="G660">
        <v>311776097</v>
      </c>
      <c r="H660">
        <v>0</v>
      </c>
      <c r="I660">
        <v>0</v>
      </c>
      <c r="J660">
        <v>0</v>
      </c>
      <c r="K660">
        <v>1.474</v>
      </c>
      <c r="L660" t="s">
        <v>16</v>
      </c>
      <c r="M660" s="2">
        <v>459557966.97799999</v>
      </c>
      <c r="N660" s="2" t="str">
        <f>VLOOKUP(Tabla1[[#This Row],[nemo]],'Nemos y clasificaciones'!$A$2:$B$5000,2,FALSE)</f>
        <v>CEM S.A.</v>
      </c>
      <c r="O660" s="2" t="str">
        <f>VLOOKUP(Tabla1[[#This Row],[nemo]],'Nemos y clasificaciones'!$A$1:$C$3000,3,FALSE)</f>
        <v>Consumo</v>
      </c>
      <c r="P660" s="2"/>
      <c r="Q660" s="2"/>
    </row>
    <row r="661" spans="1:17" x14ac:dyDescent="0.25">
      <c r="A661" t="s">
        <v>4401</v>
      </c>
      <c r="B661" s="1">
        <v>43958</v>
      </c>
      <c r="C661" s="1">
        <v>43964</v>
      </c>
      <c r="D661" t="s">
        <v>14</v>
      </c>
      <c r="E661" t="s">
        <v>1895</v>
      </c>
      <c r="F661">
        <v>0</v>
      </c>
      <c r="G661">
        <v>125000000</v>
      </c>
      <c r="H661">
        <v>0</v>
      </c>
      <c r="I661">
        <v>0</v>
      </c>
      <c r="J661">
        <v>0</v>
      </c>
      <c r="K661">
        <v>100</v>
      </c>
      <c r="L661" t="s">
        <v>54</v>
      </c>
      <c r="M661" s="2">
        <v>12500000000</v>
      </c>
      <c r="N661" s="2" t="str">
        <f>VLOOKUP(Tabla1[[#This Row],[nemo]],'Nemos y clasificaciones'!$A$2:$B$5000,2,FALSE)</f>
        <v>FORESTAL CONSTRUCTORA Y COMERCIAL DEL PACIFICO SUR S.A.</v>
      </c>
      <c r="O661" s="2" t="str">
        <f>VLOOKUP(Tabla1[[#This Row],[nemo]],'Nemos y clasificaciones'!$A$1:$C$3000,3,FALSE)</f>
        <v>Forestal</v>
      </c>
      <c r="P661" s="2"/>
      <c r="Q661" s="2"/>
    </row>
    <row r="662" spans="1:17" x14ac:dyDescent="0.25">
      <c r="A662" t="s">
        <v>7065</v>
      </c>
      <c r="B662" s="1">
        <v>43453</v>
      </c>
      <c r="C662" s="1">
        <v>43460</v>
      </c>
      <c r="D662" t="s">
        <v>14</v>
      </c>
      <c r="E662" t="s">
        <v>1895</v>
      </c>
      <c r="F662">
        <v>0</v>
      </c>
      <c r="G662">
        <v>125000000</v>
      </c>
      <c r="H662">
        <v>0</v>
      </c>
      <c r="I662">
        <v>0</v>
      </c>
      <c r="J662">
        <v>0</v>
      </c>
      <c r="K662">
        <v>100</v>
      </c>
      <c r="L662" t="s">
        <v>54</v>
      </c>
      <c r="M662" s="2">
        <v>12500000000</v>
      </c>
      <c r="N662" s="2" t="str">
        <f>VLOOKUP(Tabla1[[#This Row],[nemo]],'Nemos y clasificaciones'!$A$2:$B$5000,2,FALSE)</f>
        <v>FORESTAL CONSTRUCTORA Y COMERCIAL DEL PACIFICO SUR S.A.</v>
      </c>
      <c r="O662" s="2" t="str">
        <f>VLOOKUP(Tabla1[[#This Row],[nemo]],'Nemos y clasificaciones'!$A$1:$C$3000,3,FALSE)</f>
        <v>Forestal</v>
      </c>
      <c r="P662" s="2"/>
      <c r="Q662" s="2"/>
    </row>
    <row r="663" spans="1:17" x14ac:dyDescent="0.25">
      <c r="A663" t="s">
        <v>9584</v>
      </c>
      <c r="B663" s="1">
        <v>42866</v>
      </c>
      <c r="C663" s="1">
        <v>42872</v>
      </c>
      <c r="D663" t="s">
        <v>14</v>
      </c>
      <c r="E663" t="s">
        <v>1898</v>
      </c>
      <c r="F663">
        <v>0</v>
      </c>
      <c r="G663">
        <v>125000000</v>
      </c>
      <c r="H663">
        <v>0</v>
      </c>
      <c r="I663">
        <v>0</v>
      </c>
      <c r="J663">
        <v>0</v>
      </c>
      <c r="K663">
        <v>99.841999999999999</v>
      </c>
      <c r="L663" t="s">
        <v>54</v>
      </c>
      <c r="M663" s="2">
        <v>12480250000</v>
      </c>
      <c r="N663" s="2" t="str">
        <f>VLOOKUP(Tabla1[[#This Row],[nemo]],'Nemos y clasificaciones'!$A$2:$B$5000,2,FALSE)</f>
        <v>MINERA VALPARAISO S.A.</v>
      </c>
      <c r="O663" s="2" t="str">
        <f>VLOOKUP(Tabla1[[#This Row],[nemo]],'Nemos y clasificaciones'!$A$1:$C$3000,3,FALSE)</f>
        <v>Eléctrico</v>
      </c>
      <c r="P663" s="2"/>
      <c r="Q663" s="2"/>
    </row>
    <row r="664" spans="1:17" x14ac:dyDescent="0.25">
      <c r="A664" t="s">
        <v>9675</v>
      </c>
      <c r="B664" s="1">
        <v>42857</v>
      </c>
      <c r="C664" s="1">
        <v>42863</v>
      </c>
      <c r="D664" t="s">
        <v>14</v>
      </c>
      <c r="E664" t="s">
        <v>1754</v>
      </c>
      <c r="F664">
        <v>0</v>
      </c>
      <c r="G664">
        <v>311776097</v>
      </c>
      <c r="H664">
        <v>0</v>
      </c>
      <c r="I664">
        <v>0</v>
      </c>
      <c r="J664">
        <v>0</v>
      </c>
      <c r="K664">
        <v>0.51400000000000001</v>
      </c>
      <c r="L664" t="s">
        <v>23</v>
      </c>
      <c r="M664" s="2">
        <v>160252913.85800001</v>
      </c>
      <c r="N664" s="2" t="str">
        <f>VLOOKUP(Tabla1[[#This Row],[nemo]],'Nemos y clasificaciones'!$A$2:$B$5000,2,FALSE)</f>
        <v>CEM S.A.</v>
      </c>
      <c r="O664" s="2" t="str">
        <f>VLOOKUP(Tabla1[[#This Row],[nemo]],'Nemos y clasificaciones'!$A$1:$C$3000,3,FALSE)</f>
        <v>Consumo</v>
      </c>
      <c r="P664" s="2"/>
      <c r="Q664" s="2"/>
    </row>
    <row r="665" spans="1:17" x14ac:dyDescent="0.25">
      <c r="A665" t="s">
        <v>4448</v>
      </c>
      <c r="B665" s="1">
        <v>43956</v>
      </c>
      <c r="C665" s="1">
        <v>43962</v>
      </c>
      <c r="D665" t="s">
        <v>14</v>
      </c>
      <c r="E665" t="s">
        <v>2059</v>
      </c>
      <c r="F665">
        <v>0</v>
      </c>
      <c r="G665">
        <v>1705831078</v>
      </c>
      <c r="H665">
        <v>0</v>
      </c>
      <c r="I665">
        <v>0</v>
      </c>
      <c r="J665">
        <v>0</v>
      </c>
      <c r="K665">
        <v>34.448</v>
      </c>
      <c r="L665" t="s">
        <v>54</v>
      </c>
      <c r="M665" s="2">
        <v>58762468974.944</v>
      </c>
      <c r="N665" s="2" t="str">
        <f>VLOOKUP(Tabla1[[#This Row],[nemo]],'Nemos y clasificaciones'!$A$2:$B$5000,2,FALSE)</f>
        <v>CENCOSUD SHOPPING S.A.</v>
      </c>
      <c r="O665" s="2" t="str">
        <f>VLOOKUP(Tabla1[[#This Row],[nemo]],'Nemos y clasificaciones'!$A$1:$C$3000,3,FALSE)</f>
        <v>Consumo</v>
      </c>
      <c r="P665" s="2"/>
      <c r="Q665" s="2"/>
    </row>
    <row r="666" spans="1:17" x14ac:dyDescent="0.25">
      <c r="A666" t="s">
        <v>4558</v>
      </c>
      <c r="B666" s="1">
        <v>43944</v>
      </c>
      <c r="C666" s="1">
        <v>43950</v>
      </c>
      <c r="D666" t="s">
        <v>14</v>
      </c>
      <c r="E666" t="s">
        <v>2117</v>
      </c>
      <c r="F666">
        <v>0</v>
      </c>
      <c r="G666">
        <v>132999304</v>
      </c>
      <c r="H666">
        <v>0</v>
      </c>
      <c r="I666">
        <v>0</v>
      </c>
      <c r="J666">
        <v>0</v>
      </c>
      <c r="K666">
        <v>93.24</v>
      </c>
      <c r="L666" t="s">
        <v>54</v>
      </c>
      <c r="M666" s="2">
        <v>12400855104.959999</v>
      </c>
      <c r="N666" s="2" t="str">
        <f>VLOOKUP(Tabla1[[#This Row],[nemo]],'Nemos y clasificaciones'!$A$2:$B$5000,2,FALSE)</f>
        <v>MOLIBDENOS Y METALES S. A.</v>
      </c>
      <c r="O666" s="2" t="str">
        <f>VLOOKUP(Tabla1[[#This Row],[nemo]],'Nemos y clasificaciones'!$A$1:$C$3000,3,FALSE)</f>
        <v>Minería</v>
      </c>
      <c r="P666" s="2"/>
      <c r="Q666" s="2"/>
    </row>
    <row r="667" spans="1:17" x14ac:dyDescent="0.25">
      <c r="A667" t="s">
        <v>4447</v>
      </c>
      <c r="B667" s="1">
        <v>43956</v>
      </c>
      <c r="C667" s="1">
        <v>43962</v>
      </c>
      <c r="D667" t="s">
        <v>14</v>
      </c>
      <c r="E667" t="s">
        <v>2059</v>
      </c>
      <c r="F667">
        <v>0</v>
      </c>
      <c r="G667">
        <v>1705831078</v>
      </c>
      <c r="H667">
        <v>0</v>
      </c>
      <c r="I667">
        <v>0</v>
      </c>
      <c r="J667">
        <v>0</v>
      </c>
      <c r="K667">
        <v>20.552</v>
      </c>
      <c r="L667" t="s">
        <v>54</v>
      </c>
      <c r="M667" s="2">
        <v>35058240315.056</v>
      </c>
      <c r="N667" s="2" t="str">
        <f>VLOOKUP(Tabla1[[#This Row],[nemo]],'Nemos y clasificaciones'!$A$2:$B$5000,2,FALSE)</f>
        <v>CENCOSUD SHOPPING S.A.</v>
      </c>
      <c r="O667" s="2" t="str">
        <f>VLOOKUP(Tabla1[[#This Row],[nemo]],'Nemos y clasificaciones'!$A$1:$C$3000,3,FALSE)</f>
        <v>Consumo</v>
      </c>
      <c r="P667" s="2"/>
      <c r="Q667" s="2"/>
    </row>
    <row r="668" spans="1:17" x14ac:dyDescent="0.25">
      <c r="A668" t="s">
        <v>2058</v>
      </c>
      <c r="B668" s="1">
        <v>44314</v>
      </c>
      <c r="C668" s="1">
        <v>44321</v>
      </c>
      <c r="D668" t="s">
        <v>14</v>
      </c>
      <c r="E668" t="s">
        <v>2059</v>
      </c>
      <c r="F668">
        <v>0</v>
      </c>
      <c r="G668">
        <v>1705831078</v>
      </c>
      <c r="H668">
        <v>0</v>
      </c>
      <c r="I668">
        <v>0</v>
      </c>
      <c r="J668">
        <v>0</v>
      </c>
      <c r="K668">
        <v>12.141999999999999</v>
      </c>
      <c r="L668" t="s">
        <v>54</v>
      </c>
      <c r="M668" s="2">
        <v>20712200949.076</v>
      </c>
      <c r="N668" s="2" t="str">
        <f>VLOOKUP(Tabla1[[#This Row],[nemo]],'Nemos y clasificaciones'!$A$2:$B$5000,2,FALSE)</f>
        <v>CENCOSUD SHOPPING S.A.</v>
      </c>
      <c r="O668" s="2" t="str">
        <f>VLOOKUP(Tabla1[[#This Row],[nemo]],'Nemos y clasificaciones'!$A$1:$C$3000,3,FALSE)</f>
        <v>Consumo</v>
      </c>
      <c r="P668" s="2"/>
      <c r="Q668" s="2"/>
    </row>
    <row r="669" spans="1:17" x14ac:dyDescent="0.25">
      <c r="A669" t="s">
        <v>2060</v>
      </c>
      <c r="B669" s="1">
        <v>44314</v>
      </c>
      <c r="C669" s="1">
        <v>44321</v>
      </c>
      <c r="D669" t="s">
        <v>14</v>
      </c>
      <c r="E669" t="s">
        <v>2059</v>
      </c>
      <c r="F669">
        <v>0</v>
      </c>
      <c r="G669">
        <v>1705831078</v>
      </c>
      <c r="H669">
        <v>0</v>
      </c>
      <c r="I669">
        <v>0</v>
      </c>
      <c r="J669">
        <v>0</v>
      </c>
      <c r="K669">
        <v>0.158</v>
      </c>
      <c r="L669" t="s">
        <v>23</v>
      </c>
      <c r="M669" s="2">
        <v>269521310.324</v>
      </c>
      <c r="N669" s="2" t="str">
        <f>VLOOKUP(Tabla1[[#This Row],[nemo]],'Nemos y clasificaciones'!$A$2:$B$5000,2,FALSE)</f>
        <v>CENCOSUD SHOPPING S.A.</v>
      </c>
      <c r="O669" s="2" t="str">
        <f>VLOOKUP(Tabla1[[#This Row],[nemo]],'Nemos y clasificaciones'!$A$1:$C$3000,3,FALSE)</f>
        <v>Consumo</v>
      </c>
      <c r="P669" s="2"/>
      <c r="Q669" s="2"/>
    </row>
    <row r="670" spans="1:17" x14ac:dyDescent="0.25">
      <c r="A670" t="s">
        <v>431</v>
      </c>
      <c r="B670" s="1">
        <v>44429</v>
      </c>
      <c r="C670" s="1">
        <v>44435</v>
      </c>
      <c r="D670" t="s">
        <v>14</v>
      </c>
      <c r="E670" t="s">
        <v>432</v>
      </c>
      <c r="F670">
        <v>0</v>
      </c>
      <c r="G670">
        <v>473289368</v>
      </c>
      <c r="H670">
        <v>0</v>
      </c>
      <c r="I670">
        <v>0</v>
      </c>
      <c r="J670">
        <v>0</v>
      </c>
      <c r="K670">
        <v>26</v>
      </c>
      <c r="L670" t="s">
        <v>54</v>
      </c>
      <c r="M670" s="2">
        <v>12305523568</v>
      </c>
      <c r="N670" s="2" t="str">
        <f>VLOOKUP(Tabla1[[#This Row],[nemo]],'Nemos y clasificaciones'!$A$2:$B$5000,2,FALSE)</f>
        <v>EMBOTELLADORA ANDINA S.A.</v>
      </c>
      <c r="O670" s="2" t="str">
        <f>VLOOKUP(Tabla1[[#This Row],[nemo]],'Nemos y clasificaciones'!$A$1:$C$3000,3,FALSE)</f>
        <v>Alimentos, bebidas y tabaco</v>
      </c>
      <c r="P670" s="2"/>
      <c r="Q670" s="2"/>
    </row>
    <row r="671" spans="1:17" x14ac:dyDescent="0.25">
      <c r="A671" t="s">
        <v>1689</v>
      </c>
      <c r="B671" s="1">
        <v>44338</v>
      </c>
      <c r="C671" s="1">
        <v>44344</v>
      </c>
      <c r="D671" t="s">
        <v>14</v>
      </c>
      <c r="E671" t="s">
        <v>432</v>
      </c>
      <c r="F671">
        <v>0</v>
      </c>
      <c r="G671">
        <v>473289368</v>
      </c>
      <c r="H671">
        <v>0</v>
      </c>
      <c r="I671">
        <v>0</v>
      </c>
      <c r="J671">
        <v>0</v>
      </c>
      <c r="K671">
        <v>26</v>
      </c>
      <c r="L671" t="s">
        <v>54</v>
      </c>
      <c r="M671" s="2">
        <v>12305523568</v>
      </c>
      <c r="N671" s="2" t="str">
        <f>VLOOKUP(Tabla1[[#This Row],[nemo]],'Nemos y clasificaciones'!$A$2:$B$5000,2,FALSE)</f>
        <v>EMBOTELLADORA ANDINA S.A.</v>
      </c>
      <c r="O671" s="2" t="str">
        <f>VLOOKUP(Tabla1[[#This Row],[nemo]],'Nemos y clasificaciones'!$A$1:$C$3000,3,FALSE)</f>
        <v>Alimentos, bebidas y tabaco</v>
      </c>
      <c r="P671" s="2"/>
      <c r="Q671" s="2"/>
    </row>
    <row r="672" spans="1:17" x14ac:dyDescent="0.25">
      <c r="A672" t="s">
        <v>2633</v>
      </c>
      <c r="B672" s="1">
        <v>44219</v>
      </c>
      <c r="C672" s="1">
        <v>44225</v>
      </c>
      <c r="D672" t="s">
        <v>14</v>
      </c>
      <c r="E672" t="s">
        <v>432</v>
      </c>
      <c r="F672">
        <v>0</v>
      </c>
      <c r="G672">
        <v>473289368</v>
      </c>
      <c r="H672">
        <v>0</v>
      </c>
      <c r="I672">
        <v>0</v>
      </c>
      <c r="J672">
        <v>0</v>
      </c>
      <c r="K672">
        <v>26</v>
      </c>
      <c r="L672" t="s">
        <v>54</v>
      </c>
      <c r="M672" s="2">
        <v>12305523568</v>
      </c>
      <c r="N672" s="2" t="str">
        <f>VLOOKUP(Tabla1[[#This Row],[nemo]],'Nemos y clasificaciones'!$A$2:$B$5000,2,FALSE)</f>
        <v>EMBOTELLADORA ANDINA S.A.</v>
      </c>
      <c r="O672" s="2" t="str">
        <f>VLOOKUP(Tabla1[[#This Row],[nemo]],'Nemos y clasificaciones'!$A$1:$C$3000,3,FALSE)</f>
        <v>Alimentos, bebidas y tabaco</v>
      </c>
      <c r="P672" s="2"/>
      <c r="Q672" s="2"/>
    </row>
    <row r="673" spans="1:17" x14ac:dyDescent="0.25">
      <c r="A673" t="s">
        <v>3148</v>
      </c>
      <c r="B673" s="1">
        <v>44153</v>
      </c>
      <c r="C673" s="1">
        <v>44159</v>
      </c>
      <c r="D673" t="s">
        <v>14</v>
      </c>
      <c r="E673" t="s">
        <v>432</v>
      </c>
      <c r="F673">
        <v>0</v>
      </c>
      <c r="G673">
        <v>473289368</v>
      </c>
      <c r="H673">
        <v>0</v>
      </c>
      <c r="I673">
        <v>0</v>
      </c>
      <c r="J673">
        <v>0</v>
      </c>
      <c r="K673">
        <v>26</v>
      </c>
      <c r="L673" t="s">
        <v>54</v>
      </c>
      <c r="M673" s="2">
        <v>12305523568</v>
      </c>
      <c r="N673" s="2" t="str">
        <f>VLOOKUP(Tabla1[[#This Row],[nemo]],'Nemos y clasificaciones'!$A$2:$B$5000,2,FALSE)</f>
        <v>EMBOTELLADORA ANDINA S.A.</v>
      </c>
      <c r="O673" s="2" t="str">
        <f>VLOOKUP(Tabla1[[#This Row],[nemo]],'Nemos y clasificaciones'!$A$1:$C$3000,3,FALSE)</f>
        <v>Alimentos, bebidas y tabaco</v>
      </c>
      <c r="P673" s="2"/>
      <c r="Q673" s="2"/>
    </row>
    <row r="674" spans="1:17" x14ac:dyDescent="0.25">
      <c r="A674" t="s">
        <v>431</v>
      </c>
      <c r="B674" s="1">
        <v>44065</v>
      </c>
      <c r="C674" s="1">
        <v>44071</v>
      </c>
      <c r="D674" t="s">
        <v>14</v>
      </c>
      <c r="E674" t="s">
        <v>432</v>
      </c>
      <c r="F674">
        <v>0</v>
      </c>
      <c r="G674">
        <v>473289368</v>
      </c>
      <c r="H674">
        <v>0</v>
      </c>
      <c r="I674">
        <v>0</v>
      </c>
      <c r="J674">
        <v>0</v>
      </c>
      <c r="K674">
        <v>26</v>
      </c>
      <c r="L674" t="s">
        <v>54</v>
      </c>
      <c r="M674" s="2">
        <v>12305523568</v>
      </c>
      <c r="N674" s="2" t="str">
        <f>VLOOKUP(Tabla1[[#This Row],[nemo]],'Nemos y clasificaciones'!$A$2:$B$5000,2,FALSE)</f>
        <v>EMBOTELLADORA ANDINA S.A.</v>
      </c>
      <c r="O674" s="2" t="str">
        <f>VLOOKUP(Tabla1[[#This Row],[nemo]],'Nemos y clasificaciones'!$A$1:$C$3000,3,FALSE)</f>
        <v>Alimentos, bebidas y tabaco</v>
      </c>
      <c r="P674" s="2"/>
      <c r="Q674" s="2"/>
    </row>
    <row r="675" spans="1:17" x14ac:dyDescent="0.25">
      <c r="A675" t="s">
        <v>4223</v>
      </c>
      <c r="B675" s="1">
        <v>43974</v>
      </c>
      <c r="C675" s="1">
        <v>43980</v>
      </c>
      <c r="D675" t="s">
        <v>14</v>
      </c>
      <c r="E675" t="s">
        <v>432</v>
      </c>
      <c r="F675">
        <v>0</v>
      </c>
      <c r="G675">
        <v>473289368</v>
      </c>
      <c r="H675">
        <v>0</v>
      </c>
      <c r="I675">
        <v>0</v>
      </c>
      <c r="J675">
        <v>0</v>
      </c>
      <c r="K675">
        <v>26</v>
      </c>
      <c r="L675" t="s">
        <v>54</v>
      </c>
      <c r="M675" s="2">
        <v>12305523568</v>
      </c>
      <c r="N675" s="2" t="str">
        <f>VLOOKUP(Tabla1[[#This Row],[nemo]],'Nemos y clasificaciones'!$A$2:$B$5000,2,FALSE)</f>
        <v>EMBOTELLADORA ANDINA S.A.</v>
      </c>
      <c r="O675" s="2" t="str">
        <f>VLOOKUP(Tabla1[[#This Row],[nemo]],'Nemos y clasificaciones'!$A$1:$C$3000,3,FALSE)</f>
        <v>Alimentos, bebidas y tabaco</v>
      </c>
      <c r="P675" s="2"/>
      <c r="Q675" s="2"/>
    </row>
    <row r="676" spans="1:17" x14ac:dyDescent="0.25">
      <c r="A676" t="s">
        <v>11567</v>
      </c>
      <c r="B676" s="1">
        <v>42144</v>
      </c>
      <c r="C676" s="1">
        <v>42151</v>
      </c>
      <c r="D676" t="s">
        <v>14</v>
      </c>
      <c r="E676" t="s">
        <v>1874</v>
      </c>
      <c r="F676">
        <v>0</v>
      </c>
      <c r="G676">
        <v>12837423057</v>
      </c>
      <c r="H676">
        <v>0</v>
      </c>
      <c r="I676">
        <v>0</v>
      </c>
      <c r="J676">
        <v>0</v>
      </c>
      <c r="K676">
        <v>0.95499999999999996</v>
      </c>
      <c r="L676" t="s">
        <v>23</v>
      </c>
      <c r="M676" s="2">
        <v>12259739019.434999</v>
      </c>
      <c r="N676" s="2" t="str">
        <f>VLOOKUP(Tabla1[[#This Row],[nemo]],'Nemos y clasificaciones'!$A$2:$B$5000,2,FALSE)</f>
        <v>ADMINISTRADORA  DE FONDOS DE PENSIONES CUPRUM S.A.</v>
      </c>
      <c r="O676" s="2" t="str">
        <f>VLOOKUP(Tabla1[[#This Row],[nemo]],'Nemos y clasificaciones'!$A$1:$C$3000,3,FALSE)</f>
        <v>Servicios financieros</v>
      </c>
      <c r="P676" s="2"/>
      <c r="Q676" s="2"/>
    </row>
    <row r="677" spans="1:17" x14ac:dyDescent="0.25">
      <c r="A677" t="s">
        <v>9679</v>
      </c>
      <c r="B677" s="1">
        <v>42857</v>
      </c>
      <c r="C677" s="1">
        <v>42863</v>
      </c>
      <c r="D677" t="s">
        <v>14</v>
      </c>
      <c r="E677" t="s">
        <v>116</v>
      </c>
      <c r="F677">
        <v>0</v>
      </c>
      <c r="G677">
        <v>1075000000</v>
      </c>
      <c r="H677">
        <v>0</v>
      </c>
      <c r="I677">
        <v>0</v>
      </c>
      <c r="J677">
        <v>0</v>
      </c>
      <c r="K677">
        <v>11.385</v>
      </c>
      <c r="L677" t="s">
        <v>54</v>
      </c>
      <c r="M677" s="2">
        <v>12238875000</v>
      </c>
      <c r="N677" s="2" t="str">
        <f>VLOOKUP(Tabla1[[#This Row],[nemo]],'Nemos y clasificaciones'!$A$2:$B$5000,2,FALSE)</f>
        <v>SIGDO KOPPERS S.A.</v>
      </c>
      <c r="O677" s="2" t="str">
        <f>VLOOKUP(Tabla1[[#This Row],[nemo]],'Nemos y clasificaciones'!$A$1:$C$3000,3,FALSE)</f>
        <v>Conglomerados</v>
      </c>
      <c r="P677" s="2"/>
      <c r="Q677" s="2"/>
    </row>
    <row r="678" spans="1:17" x14ac:dyDescent="0.25">
      <c r="A678" t="s">
        <v>5839</v>
      </c>
      <c r="B678" s="1">
        <v>43630</v>
      </c>
      <c r="C678" s="1">
        <v>43665</v>
      </c>
      <c r="D678" t="s">
        <v>14</v>
      </c>
      <c r="E678" t="s">
        <v>2059</v>
      </c>
      <c r="F678">
        <v>1111111320</v>
      </c>
      <c r="G678">
        <v>0</v>
      </c>
      <c r="H678">
        <v>0</v>
      </c>
      <c r="I678">
        <v>0</v>
      </c>
      <c r="J678">
        <v>0</v>
      </c>
      <c r="K678">
        <v>1513</v>
      </c>
      <c r="L678" t="s">
        <v>19</v>
      </c>
      <c r="M678" s="2">
        <v>0</v>
      </c>
      <c r="N678" s="2" t="str">
        <f>VLOOKUP(Tabla1[[#This Row],[nemo]],'Nemos y clasificaciones'!$A$2:$B$5000,2,FALSE)</f>
        <v>CENCOSUD SHOPPING S.A.</v>
      </c>
      <c r="O678" s="2" t="str">
        <f>VLOOKUP(Tabla1[[#This Row],[nemo]],'Nemos y clasificaciones'!$A$1:$C$3000,3,FALSE)</f>
        <v>Consumo</v>
      </c>
      <c r="P678" s="2"/>
      <c r="Q678" s="2"/>
    </row>
    <row r="679" spans="1:17" x14ac:dyDescent="0.25">
      <c r="A679" t="s">
        <v>4823</v>
      </c>
      <c r="B679" s="1">
        <v>43882</v>
      </c>
      <c r="C679" s="1">
        <v>43888</v>
      </c>
      <c r="D679" t="s">
        <v>21</v>
      </c>
      <c r="E679" t="s">
        <v>1042</v>
      </c>
      <c r="F679">
        <v>0</v>
      </c>
      <c r="G679">
        <v>1000000</v>
      </c>
      <c r="H679">
        <v>0</v>
      </c>
      <c r="I679">
        <v>0</v>
      </c>
      <c r="J679">
        <v>0</v>
      </c>
      <c r="K679">
        <v>0.157</v>
      </c>
      <c r="L679" t="s">
        <v>23</v>
      </c>
      <c r="M679" s="2">
        <v>157000</v>
      </c>
      <c r="N679" s="2" t="str">
        <f>VLOOKUP(Tabla1[[#This Row],[nemo]],'Nemos y clasificaciones'!$A$2:$B$5000,2,FALSE)</f>
        <v>CFI</v>
      </c>
      <c r="O679" s="2" t="str">
        <f>VLOOKUP(Tabla1[[#This Row],[nemo]],'Nemos y clasificaciones'!$A$1:$C$3000,3,FALSE)</f>
        <v>CFI</v>
      </c>
      <c r="P679" s="2"/>
      <c r="Q679" s="2"/>
    </row>
    <row r="680" spans="1:17" x14ac:dyDescent="0.25">
      <c r="A680" t="s">
        <v>1041</v>
      </c>
      <c r="B680" s="1">
        <v>44369</v>
      </c>
      <c r="C680" s="1">
        <v>44376</v>
      </c>
      <c r="D680" t="s">
        <v>21</v>
      </c>
      <c r="E680" t="s">
        <v>1042</v>
      </c>
      <c r="F680">
        <v>0</v>
      </c>
      <c r="G680">
        <v>12339799</v>
      </c>
      <c r="H680">
        <v>0</v>
      </c>
      <c r="I680">
        <v>0</v>
      </c>
      <c r="J680">
        <v>0</v>
      </c>
      <c r="K680">
        <v>1.0999999999999999E-2</v>
      </c>
      <c r="L680" t="s">
        <v>23</v>
      </c>
      <c r="M680" s="2">
        <v>135737.78899999999</v>
      </c>
      <c r="N680" s="2" t="str">
        <f>VLOOKUP(Tabla1[[#This Row],[nemo]],'Nemos y clasificaciones'!$A$2:$B$5000,2,FALSE)</f>
        <v>CFI</v>
      </c>
      <c r="O680" s="2" t="str">
        <f>VLOOKUP(Tabla1[[#This Row],[nemo]],'Nemos y clasificaciones'!$A$1:$C$3000,3,FALSE)</f>
        <v>CFI</v>
      </c>
      <c r="P680" s="2"/>
      <c r="Q680" s="2"/>
    </row>
    <row r="681" spans="1:17" x14ac:dyDescent="0.25">
      <c r="A681" t="s">
        <v>6418</v>
      </c>
      <c r="B681" s="1">
        <v>43594</v>
      </c>
      <c r="C681" s="1">
        <v>43600</v>
      </c>
      <c r="D681" t="s">
        <v>14</v>
      </c>
      <c r="E681" t="s">
        <v>4496</v>
      </c>
      <c r="F681">
        <v>0</v>
      </c>
      <c r="G681">
        <v>902157216</v>
      </c>
      <c r="H681">
        <v>0</v>
      </c>
      <c r="I681">
        <v>0</v>
      </c>
      <c r="J681">
        <v>0</v>
      </c>
      <c r="K681">
        <v>13.39</v>
      </c>
      <c r="L681" t="s">
        <v>54</v>
      </c>
      <c r="M681" s="2">
        <v>12079885122.24</v>
      </c>
      <c r="N681" s="2" t="str">
        <f>VLOOKUP(Tabla1[[#This Row],[nemo]],'Nemos y clasificaciones'!$A$2:$B$5000,2,FALSE)</f>
        <v>PARQUE ARAUCO S.A.</v>
      </c>
      <c r="O681" s="2" t="str">
        <f>VLOOKUP(Tabla1[[#This Row],[nemo]],'Nemos y clasificaciones'!$A$1:$C$3000,3,FALSE)</f>
        <v>Consumo</v>
      </c>
      <c r="P681" s="2"/>
      <c r="Q681" s="2"/>
    </row>
    <row r="682" spans="1:17" x14ac:dyDescent="0.25">
      <c r="A682" t="s">
        <v>8099</v>
      </c>
      <c r="B682" s="1">
        <v>43237</v>
      </c>
      <c r="C682" s="1">
        <v>43244</v>
      </c>
      <c r="D682" t="s">
        <v>14</v>
      </c>
      <c r="E682" t="s">
        <v>1845</v>
      </c>
      <c r="F682">
        <v>0</v>
      </c>
      <c r="G682">
        <v>272116691</v>
      </c>
      <c r="H682">
        <v>0</v>
      </c>
      <c r="I682">
        <v>0</v>
      </c>
      <c r="J682">
        <v>0</v>
      </c>
      <c r="K682">
        <v>44.332000000000001</v>
      </c>
      <c r="L682" t="s">
        <v>54</v>
      </c>
      <c r="M682" s="2">
        <v>12063477145.412001</v>
      </c>
      <c r="N682" s="2" t="str">
        <f>VLOOKUP(Tabla1[[#This Row],[nemo]],'Nemos y clasificaciones'!$A$2:$B$5000,2,FALSE)</f>
        <v>SOQUIMICH COMERCIAL S.A.</v>
      </c>
      <c r="O682" s="2" t="str">
        <f>VLOOKUP(Tabla1[[#This Row],[nemo]],'Nemos y clasificaciones'!$A$1:$C$3000,3,FALSE)</f>
        <v>Minería</v>
      </c>
      <c r="P682" s="2"/>
      <c r="Q682" s="2"/>
    </row>
    <row r="683" spans="1:17" x14ac:dyDescent="0.25">
      <c r="A683" t="s">
        <v>8418</v>
      </c>
      <c r="B683" s="1">
        <v>43193</v>
      </c>
      <c r="C683" s="1">
        <v>43199</v>
      </c>
      <c r="D683" t="s">
        <v>21</v>
      </c>
      <c r="E683" t="s">
        <v>1042</v>
      </c>
      <c r="F683">
        <v>0</v>
      </c>
      <c r="G683">
        <v>1000000</v>
      </c>
      <c r="H683">
        <v>0</v>
      </c>
      <c r="I683">
        <v>0</v>
      </c>
      <c r="J683">
        <v>0</v>
      </c>
      <c r="K683">
        <v>0.1</v>
      </c>
      <c r="L683" t="s">
        <v>23</v>
      </c>
      <c r="M683" s="2">
        <v>100000</v>
      </c>
      <c r="N683" s="2" t="str">
        <f>VLOOKUP(Tabla1[[#This Row],[nemo]],'Nemos y clasificaciones'!$A$2:$B$5000,2,FALSE)</f>
        <v>CFI</v>
      </c>
      <c r="O683" s="2" t="str">
        <f>VLOOKUP(Tabla1[[#This Row],[nemo]],'Nemos y clasificaciones'!$A$1:$C$3000,3,FALSE)</f>
        <v>CFI</v>
      </c>
      <c r="P683" s="2"/>
      <c r="Q683" s="2"/>
    </row>
    <row r="684" spans="1:17" x14ac:dyDescent="0.25">
      <c r="A684" t="s">
        <v>2801</v>
      </c>
      <c r="B684" s="1">
        <v>44187</v>
      </c>
      <c r="C684" s="1">
        <v>44194</v>
      </c>
      <c r="D684" t="s">
        <v>21</v>
      </c>
      <c r="E684" t="s">
        <v>1042</v>
      </c>
      <c r="F684">
        <v>0</v>
      </c>
      <c r="G684">
        <v>1000000</v>
      </c>
      <c r="H684">
        <v>0</v>
      </c>
      <c r="I684">
        <v>0</v>
      </c>
      <c r="J684">
        <v>0</v>
      </c>
      <c r="K684">
        <v>7.3999999999999996E-2</v>
      </c>
      <c r="L684" t="s">
        <v>23</v>
      </c>
      <c r="M684" s="3">
        <v>74000</v>
      </c>
      <c r="N684" s="2" t="str">
        <f>VLOOKUP(Tabla1[[#This Row],[nemo]],'Nemos y clasificaciones'!$A$2:$B$5000,2,FALSE)</f>
        <v>CFI</v>
      </c>
      <c r="O684" s="3" t="str">
        <f>VLOOKUP(Tabla1[[#This Row],[nemo]],'Nemos y clasificaciones'!$A$1:$C$3000,3,FALSE)</f>
        <v>CFI</v>
      </c>
      <c r="P684" s="3"/>
      <c r="Q684" s="3"/>
    </row>
    <row r="685" spans="1:17" x14ac:dyDescent="0.25">
      <c r="A685" t="s">
        <v>9710</v>
      </c>
      <c r="B685" s="1">
        <v>42852</v>
      </c>
      <c r="C685" s="1">
        <v>42859</v>
      </c>
      <c r="D685" t="s">
        <v>14</v>
      </c>
      <c r="E685" t="s">
        <v>4496</v>
      </c>
      <c r="F685">
        <v>0</v>
      </c>
      <c r="G685">
        <v>893919670</v>
      </c>
      <c r="H685">
        <v>0</v>
      </c>
      <c r="I685">
        <v>0</v>
      </c>
      <c r="J685">
        <v>0</v>
      </c>
      <c r="K685">
        <v>13.27</v>
      </c>
      <c r="L685" t="s">
        <v>54</v>
      </c>
      <c r="M685" s="2">
        <v>11862314020.9</v>
      </c>
      <c r="N685" s="2" t="str">
        <f>VLOOKUP(Tabla1[[#This Row],[nemo]],'Nemos y clasificaciones'!$A$2:$B$5000,2,FALSE)</f>
        <v>PARQUE ARAUCO S.A.</v>
      </c>
      <c r="O685" s="2" t="str">
        <f>VLOOKUP(Tabla1[[#This Row],[nemo]],'Nemos y clasificaciones'!$A$1:$C$3000,3,FALSE)</f>
        <v>Consumo</v>
      </c>
      <c r="P685" s="2"/>
      <c r="Q685" s="2"/>
    </row>
    <row r="686" spans="1:17" x14ac:dyDescent="0.25">
      <c r="A686" t="s">
        <v>11566</v>
      </c>
      <c r="B686" s="1">
        <v>42144</v>
      </c>
      <c r="C686" s="1">
        <v>42151</v>
      </c>
      <c r="D686" t="s">
        <v>14</v>
      </c>
      <c r="E686" t="s">
        <v>1874</v>
      </c>
      <c r="F686">
        <v>0</v>
      </c>
      <c r="G686">
        <v>12837423057</v>
      </c>
      <c r="H686">
        <v>0</v>
      </c>
      <c r="I686">
        <v>0</v>
      </c>
      <c r="J686">
        <v>0</v>
      </c>
      <c r="K686">
        <v>0.92400000000000004</v>
      </c>
      <c r="L686" t="s">
        <v>23</v>
      </c>
      <c r="M686" s="2">
        <v>11861778904.667999</v>
      </c>
      <c r="N686" s="2" t="str">
        <f>VLOOKUP(Tabla1[[#This Row],[nemo]],'Nemos y clasificaciones'!$A$2:$B$5000,2,FALSE)</f>
        <v>ADMINISTRADORA  DE FONDOS DE PENSIONES CUPRUM S.A.</v>
      </c>
      <c r="O686" s="2" t="str">
        <f>VLOOKUP(Tabla1[[#This Row],[nemo]],'Nemos y clasificaciones'!$A$1:$C$3000,3,FALSE)</f>
        <v>Servicios financieros</v>
      </c>
      <c r="P686" s="2"/>
      <c r="Q686" s="2"/>
    </row>
    <row r="687" spans="1:17" x14ac:dyDescent="0.25">
      <c r="A687" t="s">
        <v>6903</v>
      </c>
      <c r="B687" s="1">
        <v>43491</v>
      </c>
      <c r="C687" s="1">
        <v>43497</v>
      </c>
      <c r="D687" t="s">
        <v>21</v>
      </c>
      <c r="E687" t="s">
        <v>1042</v>
      </c>
      <c r="F687">
        <v>0</v>
      </c>
      <c r="G687">
        <v>1000000</v>
      </c>
      <c r="H687">
        <v>0</v>
      </c>
      <c r="I687">
        <v>0</v>
      </c>
      <c r="J687">
        <v>0</v>
      </c>
      <c r="K687">
        <v>5.8000000000000003E-2</v>
      </c>
      <c r="L687" t="s">
        <v>23</v>
      </c>
      <c r="M687" s="3">
        <v>58000</v>
      </c>
      <c r="N687" s="2" t="str">
        <f>VLOOKUP(Tabla1[[#This Row],[nemo]],'Nemos y clasificaciones'!$A$2:$B$5000,2,FALSE)</f>
        <v>CFI</v>
      </c>
      <c r="O687" s="3" t="str">
        <f>VLOOKUP(Tabla1[[#This Row],[nemo]],'Nemos y clasificaciones'!$A$1:$C$3000,3,FALSE)</f>
        <v>CFI</v>
      </c>
      <c r="P687" s="3"/>
      <c r="Q687" s="3"/>
    </row>
    <row r="688" spans="1:17" x14ac:dyDescent="0.25">
      <c r="A688" t="s">
        <v>3524</v>
      </c>
      <c r="B688" s="1">
        <v>44071</v>
      </c>
      <c r="C688" s="1">
        <v>44077</v>
      </c>
      <c r="D688" t="s">
        <v>21</v>
      </c>
      <c r="E688" t="s">
        <v>1042</v>
      </c>
      <c r="F688">
        <v>0</v>
      </c>
      <c r="G688">
        <v>1000000</v>
      </c>
      <c r="H688">
        <v>0</v>
      </c>
      <c r="I688">
        <v>0</v>
      </c>
      <c r="J688">
        <v>0</v>
      </c>
      <c r="K688">
        <v>1.0999999999999999E-2</v>
      </c>
      <c r="L688" t="s">
        <v>23</v>
      </c>
      <c r="M688" s="3">
        <v>11000</v>
      </c>
      <c r="N688" s="2" t="str">
        <f>VLOOKUP(Tabla1[[#This Row],[nemo]],'Nemos y clasificaciones'!$A$2:$B$5000,2,FALSE)</f>
        <v>CFI</v>
      </c>
      <c r="O688" s="3" t="str">
        <f>VLOOKUP(Tabla1[[#This Row],[nemo]],'Nemos y clasificaciones'!$A$1:$C$3000,3,FALSE)</f>
        <v>CFI</v>
      </c>
      <c r="P688" s="3"/>
      <c r="Q688" s="3"/>
    </row>
    <row r="689" spans="1:17" x14ac:dyDescent="0.25">
      <c r="A689" t="s">
        <v>2670</v>
      </c>
      <c r="B689" s="1">
        <v>44212</v>
      </c>
      <c r="C689" s="1">
        <v>44218</v>
      </c>
      <c r="D689" t="s">
        <v>14</v>
      </c>
      <c r="E689" t="s">
        <v>51</v>
      </c>
      <c r="F689">
        <v>0</v>
      </c>
      <c r="G689">
        <v>26832487</v>
      </c>
      <c r="H689">
        <v>0</v>
      </c>
      <c r="I689">
        <v>0</v>
      </c>
      <c r="J689">
        <v>0</v>
      </c>
      <c r="K689">
        <v>7.6669999999999998</v>
      </c>
      <c r="L689" t="s">
        <v>16</v>
      </c>
      <c r="M689" s="2">
        <v>205724677.829</v>
      </c>
      <c r="N689" s="2" t="str">
        <f>VLOOKUP(Tabla1[[#This Row],[nemo]],'Nemos y clasificaciones'!$A$2:$B$5000,2,FALSE)</f>
        <v>CFI</v>
      </c>
      <c r="O689" s="2" t="str">
        <f>VLOOKUP(Tabla1[[#This Row],[nemo]],'Nemos y clasificaciones'!$A$1:$C$3000,3,FALSE)</f>
        <v>CFI</v>
      </c>
      <c r="P689" s="2"/>
      <c r="Q689" s="2"/>
    </row>
    <row r="690" spans="1:17" x14ac:dyDescent="0.25">
      <c r="A690" t="s">
        <v>4456</v>
      </c>
      <c r="B690" s="1">
        <v>43953</v>
      </c>
      <c r="C690" s="1">
        <v>43959</v>
      </c>
      <c r="D690" t="s">
        <v>14</v>
      </c>
      <c r="E690" t="s">
        <v>182</v>
      </c>
      <c r="F690">
        <v>0</v>
      </c>
      <c r="G690">
        <v>1430000000</v>
      </c>
      <c r="H690">
        <v>0</v>
      </c>
      <c r="I690">
        <v>0</v>
      </c>
      <c r="J690">
        <v>0</v>
      </c>
      <c r="K690">
        <v>8.25</v>
      </c>
      <c r="L690" t="s">
        <v>16</v>
      </c>
      <c r="M690" s="2">
        <v>11797500000</v>
      </c>
      <c r="N690" s="2" t="str">
        <f>VLOOKUP(Tabla1[[#This Row],[nemo]],'Nemos y clasificaciones'!$A$2:$B$5000,2,FALSE)</f>
        <v>BANVIDA S.A.</v>
      </c>
      <c r="O690" s="2" t="str">
        <f>VLOOKUP(Tabla1[[#This Row],[nemo]],'Nemos y clasificaciones'!$A$1:$C$3000,3,FALSE)</f>
        <v>Servicios de salud</v>
      </c>
      <c r="P690" s="2"/>
      <c r="Q690" s="2"/>
    </row>
    <row r="691" spans="1:17" x14ac:dyDescent="0.25">
      <c r="A691" t="s">
        <v>2152</v>
      </c>
      <c r="B691" s="1">
        <v>44303</v>
      </c>
      <c r="C691" s="1">
        <v>44309</v>
      </c>
      <c r="D691" t="s">
        <v>14</v>
      </c>
      <c r="E691" t="s">
        <v>51</v>
      </c>
      <c r="F691">
        <v>0</v>
      </c>
      <c r="G691">
        <v>26832487</v>
      </c>
      <c r="H691">
        <v>0</v>
      </c>
      <c r="I691">
        <v>0</v>
      </c>
      <c r="J691">
        <v>0</v>
      </c>
      <c r="K691">
        <v>7.5229999999999997</v>
      </c>
      <c r="L691" t="s">
        <v>16</v>
      </c>
      <c r="M691" s="2">
        <v>201860799.70100001</v>
      </c>
      <c r="N691" s="2" t="str">
        <f>VLOOKUP(Tabla1[[#This Row],[nemo]],'Nemos y clasificaciones'!$A$2:$B$5000,2,FALSE)</f>
        <v>CFI</v>
      </c>
      <c r="O691" s="2" t="str">
        <f>VLOOKUP(Tabla1[[#This Row],[nemo]],'Nemos y clasificaciones'!$A$1:$C$3000,3,FALSE)</f>
        <v>CFI</v>
      </c>
      <c r="P691" s="2"/>
      <c r="Q691" s="2"/>
    </row>
    <row r="692" spans="1:17" x14ac:dyDescent="0.25">
      <c r="A692" t="s">
        <v>755</v>
      </c>
      <c r="B692" s="1">
        <v>44394</v>
      </c>
      <c r="C692" s="1">
        <v>44400</v>
      </c>
      <c r="D692" t="s">
        <v>14</v>
      </c>
      <c r="E692" t="s">
        <v>51</v>
      </c>
      <c r="F692">
        <v>0</v>
      </c>
      <c r="G692">
        <v>26832487</v>
      </c>
      <c r="H692">
        <v>0</v>
      </c>
      <c r="I692">
        <v>0</v>
      </c>
      <c r="J692">
        <v>0</v>
      </c>
      <c r="K692">
        <v>7.3789999999999996</v>
      </c>
      <c r="L692" t="s">
        <v>16</v>
      </c>
      <c r="M692" s="2">
        <v>197996921.57300001</v>
      </c>
      <c r="N692" s="2" t="str">
        <f>VLOOKUP(Tabla1[[#This Row],[nemo]],'Nemos y clasificaciones'!$A$2:$B$5000,2,FALSE)</f>
        <v>CFI</v>
      </c>
      <c r="O692" s="2" t="str">
        <f>VLOOKUP(Tabla1[[#This Row],[nemo]],'Nemos y clasificaciones'!$A$1:$C$3000,3,FALSE)</f>
        <v>CFI</v>
      </c>
      <c r="P692" s="2"/>
      <c r="Q692" s="2"/>
    </row>
    <row r="693" spans="1:17" x14ac:dyDescent="0.25">
      <c r="A693" t="s">
        <v>4979</v>
      </c>
      <c r="B693" s="1">
        <v>43847</v>
      </c>
      <c r="C693" s="1">
        <v>43853</v>
      </c>
      <c r="D693" t="s">
        <v>14</v>
      </c>
      <c r="E693" t="s">
        <v>434</v>
      </c>
      <c r="F693">
        <v>0</v>
      </c>
      <c r="G693">
        <v>473289368</v>
      </c>
      <c r="H693">
        <v>0</v>
      </c>
      <c r="I693">
        <v>0</v>
      </c>
      <c r="J693">
        <v>0</v>
      </c>
      <c r="K693">
        <v>24.86</v>
      </c>
      <c r="L693" t="s">
        <v>54</v>
      </c>
      <c r="M693" s="2">
        <v>11765973688.48</v>
      </c>
      <c r="N693" s="2" t="str">
        <f>VLOOKUP(Tabla1[[#This Row],[nemo]],'Nemos y clasificaciones'!$A$2:$B$5000,2,FALSE)</f>
        <v>EMBOTELLADORA ANDINA S.A.</v>
      </c>
      <c r="O693" s="2" t="str">
        <f>VLOOKUP(Tabla1[[#This Row],[nemo]],'Nemos y clasificaciones'!$A$1:$C$3000,3,FALSE)</f>
        <v>Alimentos, bebidas y tabaco</v>
      </c>
      <c r="P693" s="2"/>
      <c r="Q693" s="2"/>
    </row>
    <row r="694" spans="1:17" x14ac:dyDescent="0.25">
      <c r="A694" t="s">
        <v>50</v>
      </c>
      <c r="B694" s="1">
        <v>44455</v>
      </c>
      <c r="C694" s="1">
        <v>44463</v>
      </c>
      <c r="D694" t="s">
        <v>14</v>
      </c>
      <c r="E694" t="s">
        <v>51</v>
      </c>
      <c r="F694">
        <v>0</v>
      </c>
      <c r="G694">
        <v>26832487</v>
      </c>
      <c r="H694">
        <v>0</v>
      </c>
      <c r="I694">
        <v>0</v>
      </c>
      <c r="J694">
        <v>0</v>
      </c>
      <c r="K694">
        <v>7.2839999999999998</v>
      </c>
      <c r="L694" t="s">
        <v>16</v>
      </c>
      <c r="M694" s="2">
        <v>195447835.308</v>
      </c>
      <c r="N694" s="2" t="str">
        <f>VLOOKUP(Tabla1[[#This Row],[nemo]],'Nemos y clasificaciones'!$A$2:$B$5000,2,FALSE)</f>
        <v>CFI</v>
      </c>
      <c r="O694" s="2" t="str">
        <f>VLOOKUP(Tabla1[[#This Row],[nemo]],'Nemos y clasificaciones'!$A$1:$C$3000,3,FALSE)</f>
        <v>CFI</v>
      </c>
      <c r="P694" s="2"/>
      <c r="Q694" s="2"/>
    </row>
    <row r="695" spans="1:17" x14ac:dyDescent="0.25">
      <c r="A695" t="s">
        <v>8211</v>
      </c>
      <c r="B695" s="1">
        <v>43228</v>
      </c>
      <c r="C695" s="1">
        <v>43234</v>
      </c>
      <c r="D695" t="s">
        <v>14</v>
      </c>
      <c r="E695" t="s">
        <v>455</v>
      </c>
      <c r="F695">
        <v>0</v>
      </c>
      <c r="G695">
        <v>123000000</v>
      </c>
      <c r="H695">
        <v>0</v>
      </c>
      <c r="I695">
        <v>0</v>
      </c>
      <c r="J695">
        <v>0</v>
      </c>
      <c r="K695">
        <v>95.616</v>
      </c>
      <c r="L695" t="s">
        <v>54</v>
      </c>
      <c r="M695" s="2">
        <v>11760768000</v>
      </c>
      <c r="N695" s="2" t="str">
        <f>VLOOKUP(Tabla1[[#This Row],[nemo]],'Nemos y clasificaciones'!$A$2:$B$5000,2,FALSE)</f>
        <v>ENAEX S.A.</v>
      </c>
      <c r="O695" s="2" t="str">
        <f>VLOOKUP(Tabla1[[#This Row],[nemo]],'Nemos y clasificaciones'!$A$1:$C$3000,3,FALSE)</f>
        <v>Minería</v>
      </c>
      <c r="P695" s="2"/>
      <c r="Q695" s="2"/>
    </row>
    <row r="696" spans="1:17" x14ac:dyDescent="0.25">
      <c r="A696" t="s">
        <v>2866</v>
      </c>
      <c r="B696" s="1">
        <v>44183</v>
      </c>
      <c r="C696" s="1">
        <v>44189</v>
      </c>
      <c r="D696" t="s">
        <v>14</v>
      </c>
      <c r="E696" t="s">
        <v>51</v>
      </c>
      <c r="F696">
        <v>0</v>
      </c>
      <c r="G696">
        <v>10000000</v>
      </c>
      <c r="H696">
        <v>0</v>
      </c>
      <c r="I696">
        <v>0</v>
      </c>
      <c r="J696">
        <v>0</v>
      </c>
      <c r="K696">
        <v>7.6669999999999998</v>
      </c>
      <c r="L696" t="s">
        <v>16</v>
      </c>
      <c r="M696" s="2">
        <v>76670000</v>
      </c>
      <c r="N696" s="2" t="str">
        <f>VLOOKUP(Tabla1[[#This Row],[nemo]],'Nemos y clasificaciones'!$A$2:$B$5000,2,FALSE)</f>
        <v>CFI</v>
      </c>
      <c r="O696" s="2" t="str">
        <f>VLOOKUP(Tabla1[[#This Row],[nemo]],'Nemos y clasificaciones'!$A$1:$C$3000,3,FALSE)</f>
        <v>CFI</v>
      </c>
      <c r="P696" s="2"/>
      <c r="Q696" s="2"/>
    </row>
    <row r="697" spans="1:17" x14ac:dyDescent="0.25">
      <c r="A697" t="s">
        <v>2866</v>
      </c>
      <c r="B697" s="1">
        <v>44152</v>
      </c>
      <c r="C697" s="1">
        <v>44158</v>
      </c>
      <c r="D697" t="s">
        <v>14</v>
      </c>
      <c r="E697" t="s">
        <v>51</v>
      </c>
      <c r="F697">
        <v>0</v>
      </c>
      <c r="G697">
        <v>10000000</v>
      </c>
      <c r="H697">
        <v>0</v>
      </c>
      <c r="I697">
        <v>0</v>
      </c>
      <c r="J697">
        <v>0</v>
      </c>
      <c r="K697">
        <v>7.6669999999999998</v>
      </c>
      <c r="L697" t="s">
        <v>16</v>
      </c>
      <c r="M697" s="2">
        <v>76670000</v>
      </c>
      <c r="N697" s="2" t="str">
        <f>VLOOKUP(Tabla1[[#This Row],[nemo]],'Nemos y clasificaciones'!$A$2:$B$5000,2,FALSE)</f>
        <v>CFI</v>
      </c>
      <c r="O697" s="2" t="str">
        <f>VLOOKUP(Tabla1[[#This Row],[nemo]],'Nemos y clasificaciones'!$A$1:$C$3000,3,FALSE)</f>
        <v>CFI</v>
      </c>
      <c r="P697" s="2"/>
      <c r="Q697" s="2"/>
    </row>
    <row r="698" spans="1:17" x14ac:dyDescent="0.25">
      <c r="A698" t="s">
        <v>3316</v>
      </c>
      <c r="B698" s="1">
        <v>44119</v>
      </c>
      <c r="C698" s="1">
        <v>44125</v>
      </c>
      <c r="D698" t="s">
        <v>14</v>
      </c>
      <c r="E698" t="s">
        <v>51</v>
      </c>
      <c r="F698">
        <v>0</v>
      </c>
      <c r="G698">
        <v>10000000</v>
      </c>
      <c r="H698">
        <v>0</v>
      </c>
      <c r="I698">
        <v>0</v>
      </c>
      <c r="J698">
        <v>0</v>
      </c>
      <c r="K698">
        <v>7.6669999999999998</v>
      </c>
      <c r="L698" t="s">
        <v>16</v>
      </c>
      <c r="M698" s="2">
        <v>76670000</v>
      </c>
      <c r="N698" s="2" t="str">
        <f>VLOOKUP(Tabla1[[#This Row],[nemo]],'Nemos y clasificaciones'!$A$2:$B$5000,2,FALSE)</f>
        <v>CFI</v>
      </c>
      <c r="O698" s="2" t="str">
        <f>VLOOKUP(Tabla1[[#This Row],[nemo]],'Nemos y clasificaciones'!$A$1:$C$3000,3,FALSE)</f>
        <v>CFI</v>
      </c>
      <c r="P698" s="2"/>
      <c r="Q698" s="2"/>
    </row>
    <row r="699" spans="1:17" x14ac:dyDescent="0.25">
      <c r="A699" t="s">
        <v>9677</v>
      </c>
      <c r="B699" s="1">
        <v>42857</v>
      </c>
      <c r="C699" s="1">
        <v>42863</v>
      </c>
      <c r="D699" t="s">
        <v>14</v>
      </c>
      <c r="E699" t="s">
        <v>6512</v>
      </c>
      <c r="F699">
        <v>0</v>
      </c>
      <c r="G699">
        <v>804681783</v>
      </c>
      <c r="H699">
        <v>0</v>
      </c>
      <c r="I699">
        <v>0</v>
      </c>
      <c r="J699">
        <v>0</v>
      </c>
      <c r="K699">
        <v>14.468999999999999</v>
      </c>
      <c r="L699" t="s">
        <v>54</v>
      </c>
      <c r="M699" s="2">
        <v>11642940718.226999</v>
      </c>
      <c r="N699" s="2" t="str">
        <f>VLOOKUP(Tabla1[[#This Row],[nemo]],'Nemos y clasificaciones'!$A$2:$B$5000,2,FALSE)</f>
        <v>BANMEDICA S.A.</v>
      </c>
      <c r="O699" s="2" t="str">
        <f>VLOOKUP(Tabla1[[#This Row],[nemo]],'Nemos y clasificaciones'!$A$1:$C$3000,3,FALSE)</f>
        <v>Servicios de salud</v>
      </c>
      <c r="P699" s="2"/>
      <c r="Q699" s="2"/>
    </row>
    <row r="700" spans="1:17" x14ac:dyDescent="0.25">
      <c r="A700" t="s">
        <v>2866</v>
      </c>
      <c r="B700" s="1">
        <v>44089</v>
      </c>
      <c r="C700" s="1">
        <v>44097</v>
      </c>
      <c r="D700" t="s">
        <v>14</v>
      </c>
      <c r="E700" t="s">
        <v>51</v>
      </c>
      <c r="F700">
        <v>0</v>
      </c>
      <c r="G700">
        <v>10000000</v>
      </c>
      <c r="H700">
        <v>0</v>
      </c>
      <c r="I700">
        <v>0</v>
      </c>
      <c r="J700">
        <v>0</v>
      </c>
      <c r="K700">
        <v>7.6669999999999998</v>
      </c>
      <c r="L700" t="s">
        <v>16</v>
      </c>
      <c r="M700" s="2">
        <v>76670000</v>
      </c>
      <c r="N700" s="2" t="str">
        <f>VLOOKUP(Tabla1[[#This Row],[nemo]],'Nemos y clasificaciones'!$A$2:$B$5000,2,FALSE)</f>
        <v>CFI</v>
      </c>
      <c r="O700" s="2" t="str">
        <f>VLOOKUP(Tabla1[[#This Row],[nemo]],'Nemos y clasificaciones'!$A$1:$C$3000,3,FALSE)</f>
        <v>CFI</v>
      </c>
      <c r="P700" s="2"/>
      <c r="Q700" s="2"/>
    </row>
    <row r="701" spans="1:17" x14ac:dyDescent="0.25">
      <c r="A701" t="s">
        <v>2866</v>
      </c>
      <c r="B701" s="1">
        <v>44061</v>
      </c>
      <c r="C701" s="1">
        <v>44067</v>
      </c>
      <c r="D701" t="s">
        <v>14</v>
      </c>
      <c r="E701" t="s">
        <v>51</v>
      </c>
      <c r="F701">
        <v>0</v>
      </c>
      <c r="G701">
        <v>10000000</v>
      </c>
      <c r="H701">
        <v>0</v>
      </c>
      <c r="I701">
        <v>0</v>
      </c>
      <c r="J701">
        <v>0</v>
      </c>
      <c r="K701">
        <v>7.6669999999999998</v>
      </c>
      <c r="L701" t="s">
        <v>16</v>
      </c>
      <c r="M701" s="2">
        <v>76670000</v>
      </c>
      <c r="N701" s="2" t="str">
        <f>VLOOKUP(Tabla1[[#This Row],[nemo]],'Nemos y clasificaciones'!$A$2:$B$5000,2,FALSE)</f>
        <v>CFI</v>
      </c>
      <c r="O701" s="2" t="str">
        <f>VLOOKUP(Tabla1[[#This Row],[nemo]],'Nemos y clasificaciones'!$A$1:$C$3000,3,FALSE)</f>
        <v>CFI</v>
      </c>
      <c r="P701" s="2"/>
      <c r="Q701" s="2"/>
    </row>
    <row r="702" spans="1:17" x14ac:dyDescent="0.25">
      <c r="A702" t="s">
        <v>10277</v>
      </c>
      <c r="B702" s="1">
        <v>42612</v>
      </c>
      <c r="C702" s="1">
        <v>42618</v>
      </c>
      <c r="D702" t="s">
        <v>14</v>
      </c>
      <c r="E702" t="s">
        <v>357</v>
      </c>
      <c r="F702">
        <v>0</v>
      </c>
      <c r="G702">
        <v>871057175</v>
      </c>
      <c r="H702">
        <v>0</v>
      </c>
      <c r="I702">
        <v>0</v>
      </c>
      <c r="J702">
        <v>0</v>
      </c>
      <c r="K702">
        <v>13.146000000000001</v>
      </c>
      <c r="L702" t="s">
        <v>54</v>
      </c>
      <c r="M702" s="2">
        <v>11450917622.549999</v>
      </c>
      <c r="N702" s="2" t="str">
        <f>VLOOKUP(Tabla1[[#This Row],[nemo]],'Nemos y clasificaciones'!$A$2:$B$5000,2,FALSE)</f>
        <v>SONDA S.A.</v>
      </c>
      <c r="O702" s="2" t="str">
        <f>VLOOKUP(Tabla1[[#This Row],[nemo]],'Nemos y clasificaciones'!$A$1:$C$3000,3,FALSE)</f>
        <v>Telecomunicaciones</v>
      </c>
      <c r="P702" s="2"/>
      <c r="Q702" s="2"/>
    </row>
    <row r="703" spans="1:17" x14ac:dyDescent="0.25">
      <c r="A703" t="s">
        <v>2866</v>
      </c>
      <c r="B703" s="1">
        <v>44026</v>
      </c>
      <c r="C703" s="1">
        <v>44033</v>
      </c>
      <c r="D703" t="s">
        <v>14</v>
      </c>
      <c r="E703" t="s">
        <v>51</v>
      </c>
      <c r="F703">
        <v>0</v>
      </c>
      <c r="G703">
        <v>10000000</v>
      </c>
      <c r="H703">
        <v>0</v>
      </c>
      <c r="I703">
        <v>0</v>
      </c>
      <c r="J703">
        <v>0</v>
      </c>
      <c r="K703">
        <v>7.6669999999999998</v>
      </c>
      <c r="L703" t="s">
        <v>16</v>
      </c>
      <c r="M703" s="2">
        <v>76670000</v>
      </c>
      <c r="N703" s="2" t="str">
        <f>VLOOKUP(Tabla1[[#This Row],[nemo]],'Nemos y clasificaciones'!$A$2:$B$5000,2,FALSE)</f>
        <v>CFI</v>
      </c>
      <c r="O703" s="2" t="str">
        <f>VLOOKUP(Tabla1[[#This Row],[nemo]],'Nemos y clasificaciones'!$A$1:$C$3000,3,FALSE)</f>
        <v>CFI</v>
      </c>
      <c r="P703" s="2"/>
      <c r="Q703" s="2"/>
    </row>
    <row r="704" spans="1:17" x14ac:dyDescent="0.25">
      <c r="A704" t="s">
        <v>5385</v>
      </c>
      <c r="B704" s="1">
        <v>43791</v>
      </c>
      <c r="C704" s="1">
        <v>43797</v>
      </c>
      <c r="D704" t="s">
        <v>14</v>
      </c>
      <c r="E704" t="s">
        <v>455</v>
      </c>
      <c r="F704">
        <v>0</v>
      </c>
      <c r="G704">
        <v>123000000</v>
      </c>
      <c r="H704">
        <v>0</v>
      </c>
      <c r="I704">
        <v>0</v>
      </c>
      <c r="J704">
        <v>0</v>
      </c>
      <c r="K704">
        <v>92.736999999999995</v>
      </c>
      <c r="L704" t="s">
        <v>54</v>
      </c>
      <c r="M704" s="2">
        <v>11406651000</v>
      </c>
      <c r="N704" s="2" t="str">
        <f>VLOOKUP(Tabla1[[#This Row],[nemo]],'Nemos y clasificaciones'!$A$2:$B$5000,2,FALSE)</f>
        <v>ENAEX S.A.</v>
      </c>
      <c r="O704" s="2" t="str">
        <f>VLOOKUP(Tabla1[[#This Row],[nemo]],'Nemos y clasificaciones'!$A$1:$C$3000,3,FALSE)</f>
        <v>Minería</v>
      </c>
      <c r="P704" s="2"/>
      <c r="Q704" s="2"/>
    </row>
    <row r="705" spans="1:17" x14ac:dyDescent="0.25">
      <c r="A705" t="s">
        <v>2866</v>
      </c>
      <c r="B705" s="1">
        <v>43998</v>
      </c>
      <c r="C705" s="1">
        <v>44004</v>
      </c>
      <c r="D705" t="s">
        <v>14</v>
      </c>
      <c r="E705" t="s">
        <v>51</v>
      </c>
      <c r="F705">
        <v>0</v>
      </c>
      <c r="G705">
        <v>10000000</v>
      </c>
      <c r="H705">
        <v>0</v>
      </c>
      <c r="I705">
        <v>0</v>
      </c>
      <c r="J705">
        <v>0</v>
      </c>
      <c r="K705">
        <v>7.6669999999999998</v>
      </c>
      <c r="L705" t="s">
        <v>16</v>
      </c>
      <c r="M705" s="2">
        <v>76670000</v>
      </c>
      <c r="N705" s="2" t="str">
        <f>VLOOKUP(Tabla1[[#This Row],[nemo]],'Nemos y clasificaciones'!$A$2:$B$5000,2,FALSE)</f>
        <v>CFI</v>
      </c>
      <c r="O705" s="2" t="str">
        <f>VLOOKUP(Tabla1[[#This Row],[nemo]],'Nemos y clasificaciones'!$A$1:$C$3000,3,FALSE)</f>
        <v>CFI</v>
      </c>
      <c r="P705" s="2"/>
      <c r="Q705" s="2"/>
    </row>
    <row r="706" spans="1:17" x14ac:dyDescent="0.25">
      <c r="A706" t="s">
        <v>2866</v>
      </c>
      <c r="B706" s="1">
        <v>43969</v>
      </c>
      <c r="C706" s="1">
        <v>43976</v>
      </c>
      <c r="D706" t="s">
        <v>14</v>
      </c>
      <c r="E706" t="s">
        <v>51</v>
      </c>
      <c r="F706">
        <v>0</v>
      </c>
      <c r="G706">
        <v>10000000</v>
      </c>
      <c r="H706">
        <v>0</v>
      </c>
      <c r="I706">
        <v>0</v>
      </c>
      <c r="J706">
        <v>0</v>
      </c>
      <c r="K706">
        <v>7.6669999999999998</v>
      </c>
      <c r="L706" t="s">
        <v>16</v>
      </c>
      <c r="M706" s="2">
        <v>76670000</v>
      </c>
      <c r="N706" s="2" t="str">
        <f>VLOOKUP(Tabla1[[#This Row],[nemo]],'Nemos y clasificaciones'!$A$2:$B$5000,2,FALSE)</f>
        <v>CFI</v>
      </c>
      <c r="O706" s="2" t="str">
        <f>VLOOKUP(Tabla1[[#This Row],[nemo]],'Nemos y clasificaciones'!$A$1:$C$3000,3,FALSE)</f>
        <v>CFI</v>
      </c>
      <c r="P706" s="2"/>
      <c r="Q706" s="2"/>
    </row>
    <row r="707" spans="1:17" x14ac:dyDescent="0.25">
      <c r="A707" t="s">
        <v>2866</v>
      </c>
      <c r="B707" s="1">
        <v>43936</v>
      </c>
      <c r="C707" s="1">
        <v>43942</v>
      </c>
      <c r="D707" t="s">
        <v>14</v>
      </c>
      <c r="E707" t="s">
        <v>51</v>
      </c>
      <c r="F707">
        <v>0</v>
      </c>
      <c r="G707">
        <v>10000000</v>
      </c>
      <c r="H707">
        <v>0</v>
      </c>
      <c r="I707">
        <v>0</v>
      </c>
      <c r="J707">
        <v>0</v>
      </c>
      <c r="K707">
        <v>7.6669999999999998</v>
      </c>
      <c r="L707" t="s">
        <v>16</v>
      </c>
      <c r="M707" s="2">
        <v>76670000</v>
      </c>
      <c r="N707" s="2" t="str">
        <f>VLOOKUP(Tabla1[[#This Row],[nemo]],'Nemos y clasificaciones'!$A$2:$B$5000,2,FALSE)</f>
        <v>CFI</v>
      </c>
      <c r="O707" s="2" t="str">
        <f>VLOOKUP(Tabla1[[#This Row],[nemo]],'Nemos y clasificaciones'!$A$1:$C$3000,3,FALSE)</f>
        <v>CFI</v>
      </c>
      <c r="P707" s="2"/>
      <c r="Q707" s="2"/>
    </row>
    <row r="708" spans="1:17" x14ac:dyDescent="0.25">
      <c r="A708" t="s">
        <v>2866</v>
      </c>
      <c r="B708" s="1">
        <v>43914</v>
      </c>
      <c r="C708" s="1">
        <v>43920</v>
      </c>
      <c r="D708" t="s">
        <v>14</v>
      </c>
      <c r="E708" t="s">
        <v>51</v>
      </c>
      <c r="F708">
        <v>0</v>
      </c>
      <c r="G708">
        <v>10000000</v>
      </c>
      <c r="H708">
        <v>0</v>
      </c>
      <c r="I708">
        <v>0</v>
      </c>
      <c r="J708">
        <v>0</v>
      </c>
      <c r="K708">
        <v>7.6669999999999998</v>
      </c>
      <c r="L708" t="s">
        <v>16</v>
      </c>
      <c r="M708" s="2">
        <v>76670000</v>
      </c>
      <c r="N708" s="2" t="str">
        <f>VLOOKUP(Tabla1[[#This Row],[nemo]],'Nemos y clasificaciones'!$A$2:$B$5000,2,FALSE)</f>
        <v>CFI</v>
      </c>
      <c r="O708" s="2" t="str">
        <f>VLOOKUP(Tabla1[[#This Row],[nemo]],'Nemos y clasificaciones'!$A$1:$C$3000,3,FALSE)</f>
        <v>CFI</v>
      </c>
      <c r="P708" s="2"/>
      <c r="Q708" s="2"/>
    </row>
    <row r="709" spans="1:17" x14ac:dyDescent="0.25">
      <c r="A709" t="s">
        <v>2866</v>
      </c>
      <c r="B709" s="1">
        <v>43879</v>
      </c>
      <c r="C709" s="1">
        <v>43885</v>
      </c>
      <c r="D709" t="s">
        <v>14</v>
      </c>
      <c r="E709" t="s">
        <v>51</v>
      </c>
      <c r="F709">
        <v>0</v>
      </c>
      <c r="G709">
        <v>10000000</v>
      </c>
      <c r="H709">
        <v>0</v>
      </c>
      <c r="I709">
        <v>0</v>
      </c>
      <c r="J709">
        <v>0</v>
      </c>
      <c r="K709">
        <v>7.6669999999999998</v>
      </c>
      <c r="L709" t="s">
        <v>16</v>
      </c>
      <c r="M709" s="2">
        <v>76670000</v>
      </c>
      <c r="N709" s="2" t="str">
        <f>VLOOKUP(Tabla1[[#This Row],[nemo]],'Nemos y clasificaciones'!$A$2:$B$5000,2,FALSE)</f>
        <v>CFI</v>
      </c>
      <c r="O709" s="2" t="str">
        <f>VLOOKUP(Tabla1[[#This Row],[nemo]],'Nemos y clasificaciones'!$A$1:$C$3000,3,FALSE)</f>
        <v>CFI</v>
      </c>
      <c r="P709" s="2"/>
      <c r="Q709" s="2"/>
    </row>
    <row r="710" spans="1:17" x14ac:dyDescent="0.25">
      <c r="A710" t="s">
        <v>2866</v>
      </c>
      <c r="B710" s="1">
        <v>43845</v>
      </c>
      <c r="C710" s="1">
        <v>43851</v>
      </c>
      <c r="D710" t="s">
        <v>14</v>
      </c>
      <c r="E710" t="s">
        <v>51</v>
      </c>
      <c r="F710">
        <v>0</v>
      </c>
      <c r="G710">
        <v>10000000</v>
      </c>
      <c r="H710">
        <v>0</v>
      </c>
      <c r="I710">
        <v>0</v>
      </c>
      <c r="J710">
        <v>0</v>
      </c>
      <c r="K710">
        <v>7.6669999999999998</v>
      </c>
      <c r="L710" t="s">
        <v>16</v>
      </c>
      <c r="M710" s="2">
        <v>76670000</v>
      </c>
      <c r="N710" s="2" t="str">
        <f>VLOOKUP(Tabla1[[#This Row],[nemo]],'Nemos y clasificaciones'!$A$2:$B$5000,2,FALSE)</f>
        <v>CFI</v>
      </c>
      <c r="O710" s="2" t="str">
        <f>VLOOKUP(Tabla1[[#This Row],[nemo]],'Nemos y clasificaciones'!$A$1:$C$3000,3,FALSE)</f>
        <v>CFI</v>
      </c>
      <c r="P710" s="2"/>
      <c r="Q710" s="2"/>
    </row>
    <row r="711" spans="1:17" x14ac:dyDescent="0.25">
      <c r="A711" t="s">
        <v>8266</v>
      </c>
      <c r="B711" s="1">
        <v>43222</v>
      </c>
      <c r="C711" s="1">
        <v>43228</v>
      </c>
      <c r="D711" t="s">
        <v>14</v>
      </c>
      <c r="E711" t="s">
        <v>1895</v>
      </c>
      <c r="F711">
        <v>0</v>
      </c>
      <c r="G711">
        <v>125000000</v>
      </c>
      <c r="H711">
        <v>0</v>
      </c>
      <c r="I711">
        <v>0</v>
      </c>
      <c r="J711">
        <v>0</v>
      </c>
      <c r="K711">
        <v>90.185000000000002</v>
      </c>
      <c r="L711" t="s">
        <v>54</v>
      </c>
      <c r="M711" s="2">
        <v>11273125000</v>
      </c>
      <c r="N711" s="2" t="str">
        <f>VLOOKUP(Tabla1[[#This Row],[nemo]],'Nemos y clasificaciones'!$A$2:$B$5000,2,FALSE)</f>
        <v>FORESTAL CONSTRUCTORA Y COMERCIAL DEL PACIFICO SUR S.A.</v>
      </c>
      <c r="O711" s="2" t="str">
        <f>VLOOKUP(Tabla1[[#This Row],[nemo]],'Nemos y clasificaciones'!$A$1:$C$3000,3,FALSE)</f>
        <v>Forestal</v>
      </c>
      <c r="P711" s="2"/>
      <c r="Q711" s="2"/>
    </row>
    <row r="712" spans="1:17" x14ac:dyDescent="0.25">
      <c r="A712" t="s">
        <v>9585</v>
      </c>
      <c r="B712" s="1">
        <v>42866</v>
      </c>
      <c r="C712" s="1">
        <v>42872</v>
      </c>
      <c r="D712" t="s">
        <v>14</v>
      </c>
      <c r="E712" t="s">
        <v>1898</v>
      </c>
      <c r="F712">
        <v>0</v>
      </c>
      <c r="G712">
        <v>125000000</v>
      </c>
      <c r="H712">
        <v>0</v>
      </c>
      <c r="I712">
        <v>0</v>
      </c>
      <c r="J712">
        <v>0</v>
      </c>
      <c r="K712">
        <v>90.158000000000001</v>
      </c>
      <c r="L712" t="s">
        <v>54</v>
      </c>
      <c r="M712" s="2">
        <v>11269750000</v>
      </c>
      <c r="N712" s="2" t="str">
        <f>VLOOKUP(Tabla1[[#This Row],[nemo]],'Nemos y clasificaciones'!$A$2:$B$5000,2,FALSE)</f>
        <v>MINERA VALPARAISO S.A.</v>
      </c>
      <c r="O712" s="2" t="str">
        <f>VLOOKUP(Tabla1[[#This Row],[nemo]],'Nemos y clasificaciones'!$A$1:$C$3000,3,FALSE)</f>
        <v>Eléctrico</v>
      </c>
      <c r="P712" s="2"/>
      <c r="Q712" s="2"/>
    </row>
    <row r="713" spans="1:17" x14ac:dyDescent="0.25">
      <c r="A713" t="s">
        <v>11688</v>
      </c>
      <c r="B713" s="1">
        <v>42131</v>
      </c>
      <c r="C713" s="1">
        <v>42137</v>
      </c>
      <c r="D713" t="s">
        <v>14</v>
      </c>
      <c r="E713" t="s">
        <v>4496</v>
      </c>
      <c r="F713">
        <v>0</v>
      </c>
      <c r="G713">
        <v>817747054</v>
      </c>
      <c r="H713">
        <v>0</v>
      </c>
      <c r="I713">
        <v>0</v>
      </c>
      <c r="J713">
        <v>0</v>
      </c>
      <c r="K713">
        <v>13.766</v>
      </c>
      <c r="L713" t="s">
        <v>54</v>
      </c>
      <c r="M713" s="2">
        <v>11257105945.364</v>
      </c>
      <c r="N713" s="2" t="str">
        <f>VLOOKUP(Tabla1[[#This Row],[nemo]],'Nemos y clasificaciones'!$A$2:$B$5000,2,FALSE)</f>
        <v>PARQUE ARAUCO S.A.</v>
      </c>
      <c r="O713" s="2" t="str">
        <f>VLOOKUP(Tabla1[[#This Row],[nemo]],'Nemos y clasificaciones'!$A$1:$C$3000,3,FALSE)</f>
        <v>Consumo</v>
      </c>
      <c r="P713" s="2"/>
      <c r="Q713" s="2"/>
    </row>
    <row r="714" spans="1:17" x14ac:dyDescent="0.25">
      <c r="A714" t="s">
        <v>10965</v>
      </c>
      <c r="B714" s="1">
        <v>42375</v>
      </c>
      <c r="C714" s="1">
        <v>42381</v>
      </c>
      <c r="D714" t="s">
        <v>14</v>
      </c>
      <c r="E714" t="s">
        <v>1898</v>
      </c>
      <c r="F714">
        <v>0</v>
      </c>
      <c r="G714">
        <v>125000000</v>
      </c>
      <c r="H714">
        <v>0</v>
      </c>
      <c r="I714">
        <v>0</v>
      </c>
      <c r="J714">
        <v>0</v>
      </c>
      <c r="K714">
        <v>90</v>
      </c>
      <c r="L714" t="s">
        <v>54</v>
      </c>
      <c r="M714" s="2">
        <v>11250000000</v>
      </c>
      <c r="N714" s="2" t="str">
        <f>VLOOKUP(Tabla1[[#This Row],[nemo]],'Nemos y clasificaciones'!$A$2:$B$5000,2,FALSE)</f>
        <v>MINERA VALPARAISO S.A.</v>
      </c>
      <c r="O714" s="2" t="str">
        <f>VLOOKUP(Tabla1[[#This Row],[nemo]],'Nemos y clasificaciones'!$A$1:$C$3000,3,FALSE)</f>
        <v>Eléctrico</v>
      </c>
      <c r="P714" s="2"/>
      <c r="Q714" s="2"/>
    </row>
    <row r="715" spans="1:17" x14ac:dyDescent="0.25">
      <c r="A715" t="s">
        <v>2866</v>
      </c>
      <c r="B715" s="1">
        <v>43816</v>
      </c>
      <c r="C715" s="1">
        <v>43822</v>
      </c>
      <c r="D715" t="s">
        <v>14</v>
      </c>
      <c r="E715" t="s">
        <v>51</v>
      </c>
      <c r="F715">
        <v>0</v>
      </c>
      <c r="G715">
        <v>10000000</v>
      </c>
      <c r="H715">
        <v>0</v>
      </c>
      <c r="I715">
        <v>0</v>
      </c>
      <c r="J715">
        <v>0</v>
      </c>
      <c r="K715">
        <v>7.6669999999999998</v>
      </c>
      <c r="L715" t="s">
        <v>16</v>
      </c>
      <c r="M715" s="2">
        <v>76670000</v>
      </c>
      <c r="N715" s="2" t="str">
        <f>VLOOKUP(Tabla1[[#This Row],[nemo]],'Nemos y clasificaciones'!$A$2:$B$5000,2,FALSE)</f>
        <v>CFI</v>
      </c>
      <c r="O715" s="2" t="str">
        <f>VLOOKUP(Tabla1[[#This Row],[nemo]],'Nemos y clasificaciones'!$A$1:$C$3000,3,FALSE)</f>
        <v>CFI</v>
      </c>
      <c r="P715" s="2"/>
      <c r="Q715" s="2"/>
    </row>
    <row r="716" spans="1:17" x14ac:dyDescent="0.25">
      <c r="A716" t="s">
        <v>10645</v>
      </c>
      <c r="B716" s="1">
        <v>42496</v>
      </c>
      <c r="C716" s="1">
        <v>42502</v>
      </c>
      <c r="D716" t="s">
        <v>14</v>
      </c>
      <c r="E716" t="s">
        <v>1898</v>
      </c>
      <c r="F716">
        <v>0</v>
      </c>
      <c r="G716">
        <v>125000000</v>
      </c>
      <c r="H716">
        <v>0</v>
      </c>
      <c r="I716">
        <v>0</v>
      </c>
      <c r="J716">
        <v>0</v>
      </c>
      <c r="K716">
        <v>89.718000000000004</v>
      </c>
      <c r="L716" t="s">
        <v>54</v>
      </c>
      <c r="M716" s="2">
        <v>11214750000</v>
      </c>
      <c r="N716" s="2" t="str">
        <f>VLOOKUP(Tabla1[[#This Row],[nemo]],'Nemos y clasificaciones'!$A$2:$B$5000,2,FALSE)</f>
        <v>MINERA VALPARAISO S.A.</v>
      </c>
      <c r="O716" s="2" t="str">
        <f>VLOOKUP(Tabla1[[#This Row],[nemo]],'Nemos y clasificaciones'!$A$1:$C$3000,3,FALSE)</f>
        <v>Eléctrico</v>
      </c>
      <c r="P716" s="2"/>
      <c r="Q716" s="2"/>
    </row>
    <row r="717" spans="1:17" x14ac:dyDescent="0.25">
      <c r="A717" t="s">
        <v>11613</v>
      </c>
      <c r="B717" s="1">
        <v>42139</v>
      </c>
      <c r="C717" s="1">
        <v>42146</v>
      </c>
      <c r="D717" t="s">
        <v>14</v>
      </c>
      <c r="E717" t="s">
        <v>1848</v>
      </c>
      <c r="F717">
        <v>0</v>
      </c>
      <c r="G717">
        <v>747005982</v>
      </c>
      <c r="H717">
        <v>0</v>
      </c>
      <c r="I717">
        <v>0</v>
      </c>
      <c r="J717">
        <v>0</v>
      </c>
      <c r="K717">
        <v>15</v>
      </c>
      <c r="L717" t="s">
        <v>54</v>
      </c>
      <c r="M717" s="2">
        <v>11205089730</v>
      </c>
      <c r="N717" s="2" t="str">
        <f>VLOOKUP(Tabla1[[#This Row],[nemo]],'Nemos y clasificaciones'!$A$2:$B$5000,2,FALSE)</f>
        <v>VIÑA CONCHA Y TORO S.A.</v>
      </c>
      <c r="O717" s="2" t="str">
        <f>VLOOKUP(Tabla1[[#This Row],[nemo]],'Nemos y clasificaciones'!$A$1:$C$3000,3,FALSE)</f>
        <v>Alimentos, bebidas y tabaco</v>
      </c>
      <c r="P717" s="2"/>
      <c r="Q717" s="2"/>
    </row>
    <row r="718" spans="1:17" x14ac:dyDescent="0.25">
      <c r="A718" t="s">
        <v>5484</v>
      </c>
      <c r="B718" s="1">
        <v>43756</v>
      </c>
      <c r="C718" s="1">
        <v>43762</v>
      </c>
      <c r="D718" t="s">
        <v>14</v>
      </c>
      <c r="E718" t="s">
        <v>434</v>
      </c>
      <c r="F718">
        <v>0</v>
      </c>
      <c r="G718">
        <v>473289368</v>
      </c>
      <c r="H718">
        <v>0</v>
      </c>
      <c r="I718">
        <v>0</v>
      </c>
      <c r="J718">
        <v>0</v>
      </c>
      <c r="K718">
        <v>23.65</v>
      </c>
      <c r="L718" t="s">
        <v>54</v>
      </c>
      <c r="M718" s="2">
        <v>11193293553.200001</v>
      </c>
      <c r="N718" s="2" t="str">
        <f>VLOOKUP(Tabla1[[#This Row],[nemo]],'Nemos y clasificaciones'!$A$2:$B$5000,2,FALSE)</f>
        <v>EMBOTELLADORA ANDINA S.A.</v>
      </c>
      <c r="O718" s="2" t="str">
        <f>VLOOKUP(Tabla1[[#This Row],[nemo]],'Nemos y clasificaciones'!$A$1:$C$3000,3,FALSE)</f>
        <v>Alimentos, bebidas y tabaco</v>
      </c>
      <c r="P718" s="2"/>
      <c r="Q718" s="2"/>
    </row>
    <row r="719" spans="1:17" x14ac:dyDescent="0.25">
      <c r="A719" t="s">
        <v>5730</v>
      </c>
      <c r="B719" s="1">
        <v>43700</v>
      </c>
      <c r="C719" s="1">
        <v>43706</v>
      </c>
      <c r="D719" t="s">
        <v>14</v>
      </c>
      <c r="E719" t="s">
        <v>434</v>
      </c>
      <c r="F719">
        <v>0</v>
      </c>
      <c r="G719">
        <v>473289368</v>
      </c>
      <c r="H719">
        <v>0</v>
      </c>
      <c r="I719">
        <v>0</v>
      </c>
      <c r="J719">
        <v>0</v>
      </c>
      <c r="K719">
        <v>23.65</v>
      </c>
      <c r="L719" t="s">
        <v>54</v>
      </c>
      <c r="M719" s="2">
        <v>11193293553.200001</v>
      </c>
      <c r="N719" s="2" t="str">
        <f>VLOOKUP(Tabla1[[#This Row],[nemo]],'Nemos y clasificaciones'!$A$2:$B$5000,2,FALSE)</f>
        <v>EMBOTELLADORA ANDINA S.A.</v>
      </c>
      <c r="O719" s="2" t="str">
        <f>VLOOKUP(Tabla1[[#This Row],[nemo]],'Nemos y clasificaciones'!$A$1:$C$3000,3,FALSE)</f>
        <v>Alimentos, bebidas y tabaco</v>
      </c>
      <c r="P719" s="2"/>
      <c r="Q719" s="2"/>
    </row>
    <row r="720" spans="1:17" x14ac:dyDescent="0.25">
      <c r="A720" t="s">
        <v>6238</v>
      </c>
      <c r="B720" s="1">
        <v>43609</v>
      </c>
      <c r="C720" s="1">
        <v>43615</v>
      </c>
      <c r="D720" t="s">
        <v>14</v>
      </c>
      <c r="E720" t="s">
        <v>434</v>
      </c>
      <c r="F720">
        <v>0</v>
      </c>
      <c r="G720">
        <v>473289368</v>
      </c>
      <c r="H720">
        <v>0</v>
      </c>
      <c r="I720">
        <v>0</v>
      </c>
      <c r="J720">
        <v>0</v>
      </c>
      <c r="K720">
        <v>23.65</v>
      </c>
      <c r="L720" t="s">
        <v>54</v>
      </c>
      <c r="M720" s="2">
        <v>11193293553.200001</v>
      </c>
      <c r="N720" s="2" t="str">
        <f>VLOOKUP(Tabla1[[#This Row],[nemo]],'Nemos y clasificaciones'!$A$2:$B$5000,2,FALSE)</f>
        <v>EMBOTELLADORA ANDINA S.A.</v>
      </c>
      <c r="O720" s="2" t="str">
        <f>VLOOKUP(Tabla1[[#This Row],[nemo]],'Nemos y clasificaciones'!$A$1:$C$3000,3,FALSE)</f>
        <v>Alimentos, bebidas y tabaco</v>
      </c>
      <c r="P720" s="2"/>
      <c r="Q720" s="2"/>
    </row>
    <row r="721" spans="1:17" x14ac:dyDescent="0.25">
      <c r="A721" t="s">
        <v>6941</v>
      </c>
      <c r="B721" s="1">
        <v>43483</v>
      </c>
      <c r="C721" s="1">
        <v>43489</v>
      </c>
      <c r="D721" t="s">
        <v>14</v>
      </c>
      <c r="E721" t="s">
        <v>434</v>
      </c>
      <c r="F721">
        <v>0</v>
      </c>
      <c r="G721">
        <v>473289368</v>
      </c>
      <c r="H721">
        <v>0</v>
      </c>
      <c r="I721">
        <v>0</v>
      </c>
      <c r="J721">
        <v>0</v>
      </c>
      <c r="K721">
        <v>23.65</v>
      </c>
      <c r="L721" t="s">
        <v>54</v>
      </c>
      <c r="M721" s="2">
        <v>11193293553.200001</v>
      </c>
      <c r="N721" s="2" t="str">
        <f>VLOOKUP(Tabla1[[#This Row],[nemo]],'Nemos y clasificaciones'!$A$2:$B$5000,2,FALSE)</f>
        <v>EMBOTELLADORA ANDINA S.A.</v>
      </c>
      <c r="O721" s="2" t="str">
        <f>VLOOKUP(Tabla1[[#This Row],[nemo]],'Nemos y clasificaciones'!$A$1:$C$3000,3,FALSE)</f>
        <v>Alimentos, bebidas y tabaco</v>
      </c>
      <c r="P721" s="2"/>
      <c r="Q721" s="2"/>
    </row>
    <row r="722" spans="1:17" x14ac:dyDescent="0.25">
      <c r="A722" t="s">
        <v>7366</v>
      </c>
      <c r="B722" s="1">
        <v>43392</v>
      </c>
      <c r="C722" s="1">
        <v>43398</v>
      </c>
      <c r="D722" t="s">
        <v>14</v>
      </c>
      <c r="E722" t="s">
        <v>434</v>
      </c>
      <c r="F722">
        <v>0</v>
      </c>
      <c r="G722">
        <v>473289368</v>
      </c>
      <c r="H722">
        <v>0</v>
      </c>
      <c r="I722">
        <v>0</v>
      </c>
      <c r="J722">
        <v>0</v>
      </c>
      <c r="K722">
        <v>23.65</v>
      </c>
      <c r="L722" t="s">
        <v>54</v>
      </c>
      <c r="M722" s="2">
        <v>11193293553.200001</v>
      </c>
      <c r="N722" s="2" t="str">
        <f>VLOOKUP(Tabla1[[#This Row],[nemo]],'Nemos y clasificaciones'!$A$2:$B$5000,2,FALSE)</f>
        <v>EMBOTELLADORA ANDINA S.A.</v>
      </c>
      <c r="O722" s="2" t="str">
        <f>VLOOKUP(Tabla1[[#This Row],[nemo]],'Nemos y clasificaciones'!$A$1:$C$3000,3,FALSE)</f>
        <v>Alimentos, bebidas y tabaco</v>
      </c>
      <c r="P722" s="2"/>
      <c r="Q722" s="2"/>
    </row>
    <row r="723" spans="1:17" x14ac:dyDescent="0.25">
      <c r="A723" t="s">
        <v>7566</v>
      </c>
      <c r="B723" s="1">
        <v>43336</v>
      </c>
      <c r="C723" s="1">
        <v>43342</v>
      </c>
      <c r="D723" t="s">
        <v>14</v>
      </c>
      <c r="E723" t="s">
        <v>434</v>
      </c>
      <c r="F723">
        <v>0</v>
      </c>
      <c r="G723">
        <v>473289368</v>
      </c>
      <c r="H723">
        <v>0</v>
      </c>
      <c r="I723">
        <v>0</v>
      </c>
      <c r="J723">
        <v>0</v>
      </c>
      <c r="K723">
        <v>23.65</v>
      </c>
      <c r="L723" t="s">
        <v>54</v>
      </c>
      <c r="M723" s="2">
        <v>11193293553.200001</v>
      </c>
      <c r="N723" s="2" t="str">
        <f>VLOOKUP(Tabla1[[#This Row],[nemo]],'Nemos y clasificaciones'!$A$2:$B$5000,2,FALSE)</f>
        <v>EMBOTELLADORA ANDINA S.A.</v>
      </c>
      <c r="O723" s="2" t="str">
        <f>VLOOKUP(Tabla1[[#This Row],[nemo]],'Nemos y clasificaciones'!$A$1:$C$3000,3,FALSE)</f>
        <v>Alimentos, bebidas y tabaco</v>
      </c>
      <c r="P723" s="2"/>
      <c r="Q723" s="2"/>
    </row>
    <row r="724" spans="1:17" x14ac:dyDescent="0.25">
      <c r="A724" t="s">
        <v>8021</v>
      </c>
      <c r="B724" s="1">
        <v>43245</v>
      </c>
      <c r="C724" s="1">
        <v>43251</v>
      </c>
      <c r="D724" t="s">
        <v>14</v>
      </c>
      <c r="E724" t="s">
        <v>434</v>
      </c>
      <c r="F724">
        <v>0</v>
      </c>
      <c r="G724">
        <v>473289368</v>
      </c>
      <c r="H724">
        <v>0</v>
      </c>
      <c r="I724">
        <v>0</v>
      </c>
      <c r="J724">
        <v>0</v>
      </c>
      <c r="K724">
        <v>23.65</v>
      </c>
      <c r="L724" t="s">
        <v>54</v>
      </c>
      <c r="M724" s="2">
        <v>11193293553.200001</v>
      </c>
      <c r="N724" s="2" t="str">
        <f>VLOOKUP(Tabla1[[#This Row],[nemo]],'Nemos y clasificaciones'!$A$2:$B$5000,2,FALSE)</f>
        <v>EMBOTELLADORA ANDINA S.A.</v>
      </c>
      <c r="O724" s="2" t="str">
        <f>VLOOKUP(Tabla1[[#This Row],[nemo]],'Nemos y clasificaciones'!$A$1:$C$3000,3,FALSE)</f>
        <v>Alimentos, bebidas y tabaco</v>
      </c>
      <c r="P724" s="2"/>
      <c r="Q724" s="2"/>
    </row>
    <row r="725" spans="1:17" x14ac:dyDescent="0.25">
      <c r="A725" t="s">
        <v>8633</v>
      </c>
      <c r="B725" s="1">
        <v>43119</v>
      </c>
      <c r="C725" s="1">
        <v>43125</v>
      </c>
      <c r="D725" t="s">
        <v>14</v>
      </c>
      <c r="E725" t="s">
        <v>434</v>
      </c>
      <c r="F725">
        <v>0</v>
      </c>
      <c r="G725">
        <v>473289368</v>
      </c>
      <c r="H725">
        <v>0</v>
      </c>
      <c r="I725">
        <v>0</v>
      </c>
      <c r="J725">
        <v>0</v>
      </c>
      <c r="K725">
        <v>23.65</v>
      </c>
      <c r="L725" t="s">
        <v>54</v>
      </c>
      <c r="M725" s="2">
        <v>11193293553.200001</v>
      </c>
      <c r="N725" s="2" t="str">
        <f>VLOOKUP(Tabla1[[#This Row],[nemo]],'Nemos y clasificaciones'!$A$2:$B$5000,2,FALSE)</f>
        <v>EMBOTELLADORA ANDINA S.A.</v>
      </c>
      <c r="O725" s="2" t="str">
        <f>VLOOKUP(Tabla1[[#This Row],[nemo]],'Nemos y clasificaciones'!$A$1:$C$3000,3,FALSE)</f>
        <v>Alimentos, bebidas y tabaco</v>
      </c>
      <c r="P725" s="2"/>
      <c r="Q725" s="2"/>
    </row>
    <row r="726" spans="1:17" x14ac:dyDescent="0.25">
      <c r="A726" t="s">
        <v>2866</v>
      </c>
      <c r="B726" s="1">
        <v>43785</v>
      </c>
      <c r="C726" s="1">
        <v>43791</v>
      </c>
      <c r="D726" t="s">
        <v>14</v>
      </c>
      <c r="E726" t="s">
        <v>51</v>
      </c>
      <c r="F726">
        <v>0</v>
      </c>
      <c r="G726">
        <v>10000000</v>
      </c>
      <c r="H726">
        <v>0</v>
      </c>
      <c r="I726">
        <v>0</v>
      </c>
      <c r="J726">
        <v>0</v>
      </c>
      <c r="K726">
        <v>7.6669999999999998</v>
      </c>
      <c r="L726" t="s">
        <v>16</v>
      </c>
      <c r="M726" s="2">
        <v>76670000</v>
      </c>
      <c r="N726" s="2" t="str">
        <f>VLOOKUP(Tabla1[[#This Row],[nemo]],'Nemos y clasificaciones'!$A$2:$B$5000,2,FALSE)</f>
        <v>CFI</v>
      </c>
      <c r="O726" s="2" t="str">
        <f>VLOOKUP(Tabla1[[#This Row],[nemo]],'Nemos y clasificaciones'!$A$1:$C$3000,3,FALSE)</f>
        <v>CFI</v>
      </c>
      <c r="P726" s="2"/>
      <c r="Q726" s="2"/>
    </row>
    <row r="727" spans="1:17" x14ac:dyDescent="0.25">
      <c r="A727" t="s">
        <v>2866</v>
      </c>
      <c r="B727" s="1">
        <v>43754</v>
      </c>
      <c r="C727" s="1">
        <v>43760</v>
      </c>
      <c r="D727" t="s">
        <v>14</v>
      </c>
      <c r="E727" t="s">
        <v>51</v>
      </c>
      <c r="F727">
        <v>0</v>
      </c>
      <c r="G727">
        <v>10000000</v>
      </c>
      <c r="H727">
        <v>0</v>
      </c>
      <c r="I727">
        <v>0</v>
      </c>
      <c r="J727">
        <v>0</v>
      </c>
      <c r="K727">
        <v>7.6669999999999998</v>
      </c>
      <c r="L727" t="s">
        <v>16</v>
      </c>
      <c r="M727" s="2">
        <v>76670000</v>
      </c>
      <c r="N727" s="2" t="str">
        <f>VLOOKUP(Tabla1[[#This Row],[nemo]],'Nemos y clasificaciones'!$A$2:$B$5000,2,FALSE)</f>
        <v>CFI</v>
      </c>
      <c r="O727" s="2" t="str">
        <f>VLOOKUP(Tabla1[[#This Row],[nemo]],'Nemos y clasificaciones'!$A$1:$C$3000,3,FALSE)</f>
        <v>CFI</v>
      </c>
      <c r="P727" s="2"/>
      <c r="Q727" s="2"/>
    </row>
    <row r="728" spans="1:17" x14ac:dyDescent="0.25">
      <c r="A728" t="s">
        <v>2866</v>
      </c>
      <c r="B728" s="1">
        <v>43725</v>
      </c>
      <c r="C728" s="1">
        <v>43734</v>
      </c>
      <c r="D728" t="s">
        <v>14</v>
      </c>
      <c r="E728" t="s">
        <v>51</v>
      </c>
      <c r="F728">
        <v>0</v>
      </c>
      <c r="G728">
        <v>10000000</v>
      </c>
      <c r="H728">
        <v>0</v>
      </c>
      <c r="I728">
        <v>0</v>
      </c>
      <c r="J728">
        <v>0</v>
      </c>
      <c r="K728">
        <v>7.6669999999999998</v>
      </c>
      <c r="L728" t="s">
        <v>16</v>
      </c>
      <c r="M728" s="2">
        <v>76670000</v>
      </c>
      <c r="N728" s="2" t="str">
        <f>VLOOKUP(Tabla1[[#This Row],[nemo]],'Nemos y clasificaciones'!$A$2:$B$5000,2,FALSE)</f>
        <v>CFI</v>
      </c>
      <c r="O728" s="2" t="str">
        <f>VLOOKUP(Tabla1[[#This Row],[nemo]],'Nemos y clasificaciones'!$A$1:$C$3000,3,FALSE)</f>
        <v>CFI</v>
      </c>
      <c r="P728" s="2"/>
      <c r="Q728" s="2"/>
    </row>
    <row r="729" spans="1:17" x14ac:dyDescent="0.25">
      <c r="A729" t="s">
        <v>2866</v>
      </c>
      <c r="B729" s="1">
        <v>43691</v>
      </c>
      <c r="C729" s="1">
        <v>43698</v>
      </c>
      <c r="D729" t="s">
        <v>14</v>
      </c>
      <c r="E729" t="s">
        <v>51</v>
      </c>
      <c r="F729">
        <v>0</v>
      </c>
      <c r="G729">
        <v>10000000</v>
      </c>
      <c r="H729">
        <v>0</v>
      </c>
      <c r="I729">
        <v>0</v>
      </c>
      <c r="J729">
        <v>0</v>
      </c>
      <c r="K729">
        <v>7.6669999999999998</v>
      </c>
      <c r="L729" t="s">
        <v>16</v>
      </c>
      <c r="M729" s="2">
        <v>76670000</v>
      </c>
      <c r="N729" s="2" t="str">
        <f>VLOOKUP(Tabla1[[#This Row],[nemo]],'Nemos y clasificaciones'!$A$2:$B$5000,2,FALSE)</f>
        <v>CFI</v>
      </c>
      <c r="O729" s="2" t="str">
        <f>VLOOKUP(Tabla1[[#This Row],[nemo]],'Nemos y clasificaciones'!$A$1:$C$3000,3,FALSE)</f>
        <v>CFI</v>
      </c>
      <c r="P729" s="2"/>
      <c r="Q729" s="2"/>
    </row>
    <row r="730" spans="1:17" x14ac:dyDescent="0.25">
      <c r="A730" t="s">
        <v>10744</v>
      </c>
      <c r="B730" s="1">
        <v>42487</v>
      </c>
      <c r="C730" s="1">
        <v>42493</v>
      </c>
      <c r="D730" t="s">
        <v>14</v>
      </c>
      <c r="E730" t="s">
        <v>357</v>
      </c>
      <c r="F730">
        <v>0</v>
      </c>
      <c r="G730">
        <v>871057175</v>
      </c>
      <c r="H730">
        <v>0</v>
      </c>
      <c r="I730">
        <v>0</v>
      </c>
      <c r="J730">
        <v>0</v>
      </c>
      <c r="K730">
        <v>12.693</v>
      </c>
      <c r="L730" t="s">
        <v>54</v>
      </c>
      <c r="M730" s="2">
        <v>11056328722.275</v>
      </c>
      <c r="N730" s="2" t="str">
        <f>VLOOKUP(Tabla1[[#This Row],[nemo]],'Nemos y clasificaciones'!$A$2:$B$5000,2,FALSE)</f>
        <v>SONDA S.A.</v>
      </c>
      <c r="O730" s="2" t="str">
        <f>VLOOKUP(Tabla1[[#This Row],[nemo]],'Nemos y clasificaciones'!$A$1:$C$3000,3,FALSE)</f>
        <v>Telecomunicaciones</v>
      </c>
      <c r="P730" s="2"/>
      <c r="Q730" s="2"/>
    </row>
    <row r="731" spans="1:17" x14ac:dyDescent="0.25">
      <c r="A731" t="s">
        <v>3275</v>
      </c>
      <c r="B731" s="1">
        <v>44127</v>
      </c>
      <c r="C731" s="1">
        <v>44133</v>
      </c>
      <c r="D731" t="s">
        <v>14</v>
      </c>
      <c r="E731" t="s">
        <v>18</v>
      </c>
      <c r="F731">
        <v>0</v>
      </c>
      <c r="G731">
        <v>4017243347</v>
      </c>
      <c r="H731">
        <v>0</v>
      </c>
      <c r="I731">
        <v>0</v>
      </c>
      <c r="J731">
        <v>0</v>
      </c>
      <c r="K731">
        <v>2.75</v>
      </c>
      <c r="L731" t="s">
        <v>16</v>
      </c>
      <c r="M731" s="2">
        <v>11047419204.25</v>
      </c>
      <c r="N731" s="2" t="str">
        <f>VLOOKUP(Tabla1[[#This Row],[nemo]],'Nemos y clasificaciones'!$A$2:$B$5000,2,FALSE)</f>
        <v>SECURITIZADORA SECURITY S.A.</v>
      </c>
      <c r="O731" s="2" t="str">
        <f>VLOOKUP(Tabla1[[#This Row],[nemo]],'Nemos y clasificaciones'!$A$1:$C$3000,3,FALSE)</f>
        <v>Servicios financieros</v>
      </c>
      <c r="P731" s="2"/>
      <c r="Q731" s="2"/>
    </row>
    <row r="732" spans="1:17" x14ac:dyDescent="0.25">
      <c r="A732" t="s">
        <v>2866</v>
      </c>
      <c r="B732" s="1">
        <v>43655</v>
      </c>
      <c r="C732" s="1">
        <v>43661</v>
      </c>
      <c r="D732" t="s">
        <v>14</v>
      </c>
      <c r="E732" t="s">
        <v>51</v>
      </c>
      <c r="F732">
        <v>0</v>
      </c>
      <c r="G732">
        <v>10000000</v>
      </c>
      <c r="H732">
        <v>0</v>
      </c>
      <c r="I732">
        <v>0</v>
      </c>
      <c r="J732">
        <v>0</v>
      </c>
      <c r="K732">
        <v>7.6669999999999998</v>
      </c>
      <c r="L732" t="s">
        <v>16</v>
      </c>
      <c r="M732" s="2">
        <v>76670000</v>
      </c>
      <c r="N732" s="2" t="str">
        <f>VLOOKUP(Tabla1[[#This Row],[nemo]],'Nemos y clasificaciones'!$A$2:$B$5000,2,FALSE)</f>
        <v>CFI</v>
      </c>
      <c r="O732" s="2" t="str">
        <f>VLOOKUP(Tabla1[[#This Row],[nemo]],'Nemos y clasificaciones'!$A$1:$C$3000,3,FALSE)</f>
        <v>CFI</v>
      </c>
      <c r="P732" s="2"/>
      <c r="Q732" s="2"/>
    </row>
    <row r="733" spans="1:17" x14ac:dyDescent="0.25">
      <c r="A733" t="s">
        <v>11736</v>
      </c>
      <c r="B733" s="1">
        <v>42126</v>
      </c>
      <c r="C733" s="1">
        <v>42132</v>
      </c>
      <c r="D733" t="s">
        <v>14</v>
      </c>
      <c r="E733" t="s">
        <v>256</v>
      </c>
      <c r="F733">
        <v>0</v>
      </c>
      <c r="G733">
        <v>120376972</v>
      </c>
      <c r="H733">
        <v>0</v>
      </c>
      <c r="I733">
        <v>0</v>
      </c>
      <c r="J733">
        <v>0</v>
      </c>
      <c r="K733">
        <v>91.55</v>
      </c>
      <c r="L733" t="s">
        <v>54</v>
      </c>
      <c r="M733" s="2">
        <v>11020511786.6</v>
      </c>
      <c r="N733" s="2" t="str">
        <f>VLOOKUP(Tabla1[[#This Row],[nemo]],'Nemos y clasificaciones'!$A$2:$B$5000,2,FALSE)</f>
        <v>SOCIEDAD QUIMICA Y MINERA DE CHILE S.A.</v>
      </c>
      <c r="O733" s="2" t="str">
        <f>VLOOKUP(Tabla1[[#This Row],[nemo]],'Nemos y clasificaciones'!$A$1:$C$3000,3,FALSE)</f>
        <v>Minería</v>
      </c>
      <c r="P733" s="2"/>
      <c r="Q733" s="2"/>
    </row>
    <row r="734" spans="1:17" x14ac:dyDescent="0.25">
      <c r="A734" t="s">
        <v>10603</v>
      </c>
      <c r="B734" s="1">
        <v>42502</v>
      </c>
      <c r="C734" s="1">
        <v>42508</v>
      </c>
      <c r="D734" t="s">
        <v>14</v>
      </c>
      <c r="E734" t="s">
        <v>1925</v>
      </c>
      <c r="F734">
        <v>0</v>
      </c>
      <c r="G734">
        <v>1223935691</v>
      </c>
      <c r="H734">
        <v>0</v>
      </c>
      <c r="I734">
        <v>0</v>
      </c>
      <c r="J734">
        <v>0</v>
      </c>
      <c r="K734">
        <v>9</v>
      </c>
      <c r="L734" t="s">
        <v>16</v>
      </c>
      <c r="M734" s="2">
        <v>11015421219</v>
      </c>
      <c r="N734" s="2" t="str">
        <f>VLOOKUP(Tabla1[[#This Row],[nemo]],'Nemos y clasificaciones'!$A$2:$B$5000,2,FALSE)</f>
        <v>SOCOVESA S.A.</v>
      </c>
      <c r="O734" s="2" t="str">
        <f>VLOOKUP(Tabla1[[#This Row],[nemo]],'Nemos y clasificaciones'!$A$1:$C$3000,3,FALSE)</f>
        <v>Construcción</v>
      </c>
      <c r="P734" s="2"/>
      <c r="Q734" s="2"/>
    </row>
    <row r="735" spans="1:17" x14ac:dyDescent="0.25">
      <c r="A735" t="s">
        <v>2866</v>
      </c>
      <c r="B735" s="1">
        <v>43630</v>
      </c>
      <c r="C735" s="1">
        <v>43636</v>
      </c>
      <c r="D735" t="s">
        <v>14</v>
      </c>
      <c r="E735" t="s">
        <v>51</v>
      </c>
      <c r="F735">
        <v>0</v>
      </c>
      <c r="G735">
        <v>10000000</v>
      </c>
      <c r="H735">
        <v>0</v>
      </c>
      <c r="I735">
        <v>0</v>
      </c>
      <c r="J735">
        <v>0</v>
      </c>
      <c r="K735">
        <v>7.6669999999999998</v>
      </c>
      <c r="L735" t="s">
        <v>16</v>
      </c>
      <c r="M735" s="2">
        <v>76670000</v>
      </c>
      <c r="N735" s="2" t="str">
        <f>VLOOKUP(Tabla1[[#This Row],[nemo]],'Nemos y clasificaciones'!$A$2:$B$5000,2,FALSE)</f>
        <v>CFI</v>
      </c>
      <c r="O735" s="2" t="str">
        <f>VLOOKUP(Tabla1[[#This Row],[nemo]],'Nemos y clasificaciones'!$A$1:$C$3000,3,FALSE)</f>
        <v>CFI</v>
      </c>
      <c r="P735" s="2"/>
      <c r="Q735" s="2"/>
    </row>
    <row r="736" spans="1:17" x14ac:dyDescent="0.25">
      <c r="A736" t="s">
        <v>11616</v>
      </c>
      <c r="B736" s="1">
        <v>42139</v>
      </c>
      <c r="C736" s="1">
        <v>42146</v>
      </c>
      <c r="D736" t="s">
        <v>14</v>
      </c>
      <c r="E736" t="s">
        <v>10605</v>
      </c>
      <c r="F736">
        <v>0</v>
      </c>
      <c r="G736">
        <v>6515939147</v>
      </c>
      <c r="H736">
        <v>0</v>
      </c>
      <c r="I736">
        <v>0</v>
      </c>
      <c r="J736">
        <v>0</v>
      </c>
      <c r="K736">
        <v>1.6879999999999999</v>
      </c>
      <c r="L736" t="s">
        <v>16</v>
      </c>
      <c r="M736" s="2">
        <v>10998905280.136</v>
      </c>
      <c r="N736" s="2" t="str">
        <f>VLOOKUP(Tabla1[[#This Row],[nemo]],'Nemos y clasificaciones'!$A$2:$B$5000,2,FALSE)</f>
        <v>WALMART CHILE S.A.</v>
      </c>
      <c r="O736" s="2" t="str">
        <f>VLOOKUP(Tabla1[[#This Row],[nemo]],'Nemos y clasificaciones'!$A$1:$C$3000,3,FALSE)</f>
        <v>Consumo</v>
      </c>
      <c r="P736" s="2"/>
      <c r="Q736" s="2"/>
    </row>
    <row r="737" spans="1:17" x14ac:dyDescent="0.25">
      <c r="A737" t="s">
        <v>2866</v>
      </c>
      <c r="B737" s="1">
        <v>43600</v>
      </c>
      <c r="C737" s="1">
        <v>43607</v>
      </c>
      <c r="D737" t="s">
        <v>14</v>
      </c>
      <c r="E737" t="s">
        <v>51</v>
      </c>
      <c r="F737">
        <v>0</v>
      </c>
      <c r="G737">
        <v>10000000</v>
      </c>
      <c r="H737">
        <v>0</v>
      </c>
      <c r="I737">
        <v>0</v>
      </c>
      <c r="J737">
        <v>0</v>
      </c>
      <c r="K737">
        <v>7.6669999999999998</v>
      </c>
      <c r="L737" t="s">
        <v>16</v>
      </c>
      <c r="M737" s="2">
        <v>76670000</v>
      </c>
      <c r="N737" s="2" t="str">
        <f>VLOOKUP(Tabla1[[#This Row],[nemo]],'Nemos y clasificaciones'!$A$2:$B$5000,2,FALSE)</f>
        <v>CFI</v>
      </c>
      <c r="O737" s="2" t="str">
        <f>VLOOKUP(Tabla1[[#This Row],[nemo]],'Nemos y clasificaciones'!$A$1:$C$3000,3,FALSE)</f>
        <v>CFI</v>
      </c>
      <c r="P737" s="2"/>
      <c r="Q737" s="2"/>
    </row>
    <row r="738" spans="1:17" x14ac:dyDescent="0.25">
      <c r="A738" t="s">
        <v>2866</v>
      </c>
      <c r="B738" s="1">
        <v>43570</v>
      </c>
      <c r="C738" s="1">
        <v>43578</v>
      </c>
      <c r="D738" t="s">
        <v>14</v>
      </c>
      <c r="E738" t="s">
        <v>51</v>
      </c>
      <c r="F738">
        <v>0</v>
      </c>
      <c r="G738">
        <v>10000000</v>
      </c>
      <c r="H738">
        <v>0</v>
      </c>
      <c r="I738">
        <v>0</v>
      </c>
      <c r="J738">
        <v>0</v>
      </c>
      <c r="K738">
        <v>7.6669999999999998</v>
      </c>
      <c r="L738" t="s">
        <v>16</v>
      </c>
      <c r="M738" s="2">
        <v>76670000</v>
      </c>
      <c r="N738" s="2" t="str">
        <f>VLOOKUP(Tabla1[[#This Row],[nemo]],'Nemos y clasificaciones'!$A$2:$B$5000,2,FALSE)</f>
        <v>CFI</v>
      </c>
      <c r="O738" s="2" t="str">
        <f>VLOOKUP(Tabla1[[#This Row],[nemo]],'Nemos y clasificaciones'!$A$1:$C$3000,3,FALSE)</f>
        <v>CFI</v>
      </c>
      <c r="P738" s="2"/>
      <c r="Q738" s="2"/>
    </row>
    <row r="739" spans="1:17" x14ac:dyDescent="0.25">
      <c r="A739" t="s">
        <v>2866</v>
      </c>
      <c r="B739" s="1">
        <v>43539</v>
      </c>
      <c r="C739" s="1">
        <v>43545</v>
      </c>
      <c r="D739" t="s">
        <v>14</v>
      </c>
      <c r="E739" t="s">
        <v>51</v>
      </c>
      <c r="F739">
        <v>0</v>
      </c>
      <c r="G739">
        <v>10000000</v>
      </c>
      <c r="H739">
        <v>0</v>
      </c>
      <c r="I739">
        <v>0</v>
      </c>
      <c r="J739">
        <v>0</v>
      </c>
      <c r="K739">
        <v>7.6669999999999998</v>
      </c>
      <c r="L739" t="s">
        <v>16</v>
      </c>
      <c r="M739" s="2">
        <v>76670000</v>
      </c>
      <c r="N739" s="2" t="str">
        <f>VLOOKUP(Tabla1[[#This Row],[nemo]],'Nemos y clasificaciones'!$A$2:$B$5000,2,FALSE)</f>
        <v>CFI</v>
      </c>
      <c r="O739" s="2" t="str">
        <f>VLOOKUP(Tabla1[[#This Row],[nemo]],'Nemos y clasificaciones'!$A$1:$C$3000,3,FALSE)</f>
        <v>CFI</v>
      </c>
      <c r="P739" s="2"/>
      <c r="Q739" s="2"/>
    </row>
    <row r="740" spans="1:17" x14ac:dyDescent="0.25">
      <c r="A740" t="s">
        <v>2542</v>
      </c>
      <c r="B740" s="1">
        <v>44245</v>
      </c>
      <c r="C740" s="1">
        <v>44251</v>
      </c>
      <c r="D740" t="s">
        <v>14</v>
      </c>
      <c r="E740" t="s">
        <v>51</v>
      </c>
      <c r="F740">
        <v>0</v>
      </c>
      <c r="G740">
        <v>10000000</v>
      </c>
      <c r="H740">
        <v>0</v>
      </c>
      <c r="I740">
        <v>0</v>
      </c>
      <c r="J740">
        <v>0</v>
      </c>
      <c r="K740">
        <v>7.6189999999999998</v>
      </c>
      <c r="L740" t="s">
        <v>16</v>
      </c>
      <c r="M740" s="2">
        <v>76190000</v>
      </c>
      <c r="N740" s="2" t="str">
        <f>VLOOKUP(Tabla1[[#This Row],[nemo]],'Nemos y clasificaciones'!$A$2:$B$5000,2,FALSE)</f>
        <v>CFI</v>
      </c>
      <c r="O740" s="2" t="str">
        <f>VLOOKUP(Tabla1[[#This Row],[nemo]],'Nemos y clasificaciones'!$A$1:$C$3000,3,FALSE)</f>
        <v>CFI</v>
      </c>
      <c r="P740" s="2"/>
      <c r="Q740" s="2"/>
    </row>
    <row r="741" spans="1:17" x14ac:dyDescent="0.25">
      <c r="A741" t="s">
        <v>6284</v>
      </c>
      <c r="B741" s="1">
        <v>43602</v>
      </c>
      <c r="C741" s="1">
        <v>43609</v>
      </c>
      <c r="D741" t="s">
        <v>14</v>
      </c>
      <c r="E741" t="s">
        <v>1848</v>
      </c>
      <c r="F741">
        <v>0</v>
      </c>
      <c r="G741">
        <v>747005982</v>
      </c>
      <c r="H741">
        <v>0</v>
      </c>
      <c r="I741">
        <v>0</v>
      </c>
      <c r="J741">
        <v>0</v>
      </c>
      <c r="K741">
        <v>14.5</v>
      </c>
      <c r="L741" t="s">
        <v>54</v>
      </c>
      <c r="M741" s="2">
        <v>10831586739</v>
      </c>
      <c r="N741" s="2" t="str">
        <f>VLOOKUP(Tabla1[[#This Row],[nemo]],'Nemos y clasificaciones'!$A$2:$B$5000,2,FALSE)</f>
        <v>VIÑA CONCHA Y TORO S.A.</v>
      </c>
      <c r="O741" s="2" t="str">
        <f>VLOOKUP(Tabla1[[#This Row],[nemo]],'Nemos y clasificaciones'!$A$1:$C$3000,3,FALSE)</f>
        <v>Alimentos, bebidas y tabaco</v>
      </c>
      <c r="P741" s="2"/>
      <c r="Q741" s="2"/>
    </row>
    <row r="742" spans="1:17" x14ac:dyDescent="0.25">
      <c r="A742" t="s">
        <v>2430</v>
      </c>
      <c r="B742" s="1">
        <v>44273</v>
      </c>
      <c r="C742" s="1">
        <v>44279</v>
      </c>
      <c r="D742" t="s">
        <v>14</v>
      </c>
      <c r="E742" t="s">
        <v>51</v>
      </c>
      <c r="F742">
        <v>0</v>
      </c>
      <c r="G742">
        <v>10000000</v>
      </c>
      <c r="H742">
        <v>0</v>
      </c>
      <c r="I742">
        <v>0</v>
      </c>
      <c r="J742">
        <v>0</v>
      </c>
      <c r="K742">
        <v>7.5709999999999997</v>
      </c>
      <c r="L742" t="s">
        <v>16</v>
      </c>
      <c r="M742" s="2">
        <v>75710000</v>
      </c>
      <c r="N742" s="2" t="str">
        <f>VLOOKUP(Tabla1[[#This Row],[nemo]],'Nemos y clasificaciones'!$A$2:$B$5000,2,FALSE)</f>
        <v>CFI</v>
      </c>
      <c r="O742" s="2" t="str">
        <f>VLOOKUP(Tabla1[[#This Row],[nemo]],'Nemos y clasificaciones'!$A$1:$C$3000,3,FALSE)</f>
        <v>CFI</v>
      </c>
      <c r="P742" s="2"/>
      <c r="Q742" s="2"/>
    </row>
    <row r="743" spans="1:17" x14ac:dyDescent="0.25">
      <c r="A743" t="s">
        <v>9673</v>
      </c>
      <c r="B743" s="1">
        <v>42857</v>
      </c>
      <c r="C743" s="1">
        <v>42863</v>
      </c>
      <c r="D743" t="s">
        <v>14</v>
      </c>
      <c r="E743" t="s">
        <v>8919</v>
      </c>
      <c r="F743">
        <v>0</v>
      </c>
      <c r="G743">
        <v>70000000</v>
      </c>
      <c r="H743">
        <v>0</v>
      </c>
      <c r="I743">
        <v>0</v>
      </c>
      <c r="J743">
        <v>0</v>
      </c>
      <c r="K743">
        <v>154</v>
      </c>
      <c r="L743" t="s">
        <v>19</v>
      </c>
      <c r="M743" s="2">
        <v>10780000000</v>
      </c>
      <c r="N743" s="2" t="str">
        <f>VLOOKUP(Tabla1[[#This Row],[nemo]],'Nemos y clasificaciones'!$A$2:$B$5000,2,FALSE)</f>
        <v>BRITISH AMERICAN TOBACCO CHILE OPERACIONES S.A.</v>
      </c>
      <c r="O743" s="2" t="str">
        <f>VLOOKUP(Tabla1[[#This Row],[nemo]],'Nemos y clasificaciones'!$A$1:$C$3000,3,FALSE)</f>
        <v>Alimentos, bebidas y tabaco</v>
      </c>
      <c r="P743" s="2"/>
      <c r="Q743" s="2"/>
    </row>
    <row r="744" spans="1:17" x14ac:dyDescent="0.25">
      <c r="A744" t="s">
        <v>1749</v>
      </c>
      <c r="B744" s="1">
        <v>44334</v>
      </c>
      <c r="C744" s="1">
        <v>44341</v>
      </c>
      <c r="D744" t="s">
        <v>14</v>
      </c>
      <c r="E744" t="s">
        <v>51</v>
      </c>
      <c r="F744">
        <v>0</v>
      </c>
      <c r="G744">
        <v>10000000</v>
      </c>
      <c r="H744">
        <v>0</v>
      </c>
      <c r="I744">
        <v>0</v>
      </c>
      <c r="J744">
        <v>0</v>
      </c>
      <c r="K744">
        <v>7.4749999999999996</v>
      </c>
      <c r="L744" t="s">
        <v>16</v>
      </c>
      <c r="M744" s="2">
        <v>74750000</v>
      </c>
      <c r="N744" s="2" t="str">
        <f>VLOOKUP(Tabla1[[#This Row],[nemo]],'Nemos y clasificaciones'!$A$2:$B$5000,2,FALSE)</f>
        <v>CFI</v>
      </c>
      <c r="O744" s="2" t="str">
        <f>VLOOKUP(Tabla1[[#This Row],[nemo]],'Nemos y clasificaciones'!$A$1:$C$3000,3,FALSE)</f>
        <v>CFI</v>
      </c>
      <c r="P744" s="2"/>
      <c r="Q744" s="2"/>
    </row>
    <row r="745" spans="1:17" x14ac:dyDescent="0.25">
      <c r="A745" t="s">
        <v>1123</v>
      </c>
      <c r="B745" s="1">
        <v>44364</v>
      </c>
      <c r="C745" s="1">
        <v>44371</v>
      </c>
      <c r="D745" t="s">
        <v>14</v>
      </c>
      <c r="E745" t="s">
        <v>51</v>
      </c>
      <c r="F745">
        <v>0</v>
      </c>
      <c r="G745">
        <v>10000000</v>
      </c>
      <c r="H745">
        <v>0</v>
      </c>
      <c r="I745">
        <v>0</v>
      </c>
      <c r="J745">
        <v>0</v>
      </c>
      <c r="K745">
        <v>7.4269999999999996</v>
      </c>
      <c r="L745" t="s">
        <v>16</v>
      </c>
      <c r="M745" s="2">
        <v>74270000</v>
      </c>
      <c r="N745" s="2" t="str">
        <f>VLOOKUP(Tabla1[[#This Row],[nemo]],'Nemos y clasificaciones'!$A$2:$B$5000,2,FALSE)</f>
        <v>CFI</v>
      </c>
      <c r="O745" s="2" t="str">
        <f>VLOOKUP(Tabla1[[#This Row],[nemo]],'Nemos y clasificaciones'!$A$1:$C$3000,3,FALSE)</f>
        <v>CFI</v>
      </c>
      <c r="P745" s="2"/>
      <c r="Q745" s="2"/>
    </row>
    <row r="746" spans="1:17" x14ac:dyDescent="0.25">
      <c r="A746" t="s">
        <v>1843</v>
      </c>
      <c r="B746" s="1">
        <v>44328</v>
      </c>
      <c r="C746" s="1">
        <v>44335</v>
      </c>
      <c r="D746" t="s">
        <v>14</v>
      </c>
      <c r="E746" t="s">
        <v>1842</v>
      </c>
      <c r="F746">
        <v>0</v>
      </c>
      <c r="G746">
        <v>266432526</v>
      </c>
      <c r="H746">
        <v>0</v>
      </c>
      <c r="I746">
        <v>0</v>
      </c>
      <c r="J746">
        <v>0</v>
      </c>
      <c r="K746">
        <v>40.171999999999997</v>
      </c>
      <c r="L746" t="s">
        <v>54</v>
      </c>
      <c r="M746" s="2">
        <v>10703127434.472</v>
      </c>
      <c r="N746" s="2" t="str">
        <f>VLOOKUP(Tabla1[[#This Row],[nemo]],'Nemos y clasificaciones'!$A$2:$B$5000,2,FALSE)</f>
        <v>COCA COLA EMBONOR S.A.</v>
      </c>
      <c r="O746" s="2" t="str">
        <f>VLOOKUP(Tabla1[[#This Row],[nemo]],'Nemos y clasificaciones'!$A$1:$C$3000,3,FALSE)</f>
        <v>Alimentos, bebidas y tabaco</v>
      </c>
      <c r="P746" s="2"/>
      <c r="Q746" s="2"/>
    </row>
    <row r="747" spans="1:17" x14ac:dyDescent="0.25">
      <c r="A747" t="s">
        <v>4980</v>
      </c>
      <c r="B747" s="1">
        <v>43847</v>
      </c>
      <c r="C747" s="1">
        <v>43853</v>
      </c>
      <c r="D747" t="s">
        <v>14</v>
      </c>
      <c r="E747" t="s">
        <v>432</v>
      </c>
      <c r="F747">
        <v>0</v>
      </c>
      <c r="G747">
        <v>473289368</v>
      </c>
      <c r="H747">
        <v>0</v>
      </c>
      <c r="I747">
        <v>0</v>
      </c>
      <c r="J747">
        <v>0</v>
      </c>
      <c r="K747">
        <v>22.6</v>
      </c>
      <c r="L747" t="s">
        <v>54</v>
      </c>
      <c r="M747" s="2">
        <v>10696339716.799999</v>
      </c>
      <c r="N747" s="2" t="str">
        <f>VLOOKUP(Tabla1[[#This Row],[nemo]],'Nemos y clasificaciones'!$A$2:$B$5000,2,FALSE)</f>
        <v>EMBOTELLADORA ANDINA S.A.</v>
      </c>
      <c r="O747" s="2" t="str">
        <f>VLOOKUP(Tabla1[[#This Row],[nemo]],'Nemos y clasificaciones'!$A$1:$C$3000,3,FALSE)</f>
        <v>Alimentos, bebidas y tabaco</v>
      </c>
      <c r="P747" s="2"/>
      <c r="Q747" s="2"/>
    </row>
    <row r="748" spans="1:17" x14ac:dyDescent="0.25">
      <c r="A748" t="s">
        <v>9756</v>
      </c>
      <c r="B748" s="1">
        <v>42845</v>
      </c>
      <c r="C748" s="1">
        <v>42851</v>
      </c>
      <c r="D748" t="s">
        <v>14</v>
      </c>
      <c r="E748" t="s">
        <v>8985</v>
      </c>
      <c r="F748">
        <v>0</v>
      </c>
      <c r="G748">
        <v>177952073</v>
      </c>
      <c r="H748">
        <v>0</v>
      </c>
      <c r="I748">
        <v>0</v>
      </c>
      <c r="J748">
        <v>0</v>
      </c>
      <c r="K748">
        <v>60</v>
      </c>
      <c r="L748" t="s">
        <v>54</v>
      </c>
      <c r="M748" s="2">
        <v>10677124380</v>
      </c>
      <c r="N748" s="2" t="str">
        <f>VLOOKUP(Tabla1[[#This Row],[nemo]],'Nemos y clasificaciones'!$A$2:$B$5000,2,FALSE)</f>
        <v>CGE DISTRIBUCION S.A.</v>
      </c>
      <c r="O748" s="2" t="str">
        <f>VLOOKUP(Tabla1[[#This Row],[nemo]],'Nemos y clasificaciones'!$A$1:$C$3000,3,FALSE)</f>
        <v>Eléctrico</v>
      </c>
      <c r="P748" s="2"/>
      <c r="Q748" s="2"/>
    </row>
    <row r="749" spans="1:17" x14ac:dyDescent="0.25">
      <c r="A749" t="s">
        <v>470</v>
      </c>
      <c r="B749" s="1">
        <v>44426</v>
      </c>
      <c r="C749" s="1">
        <v>44432</v>
      </c>
      <c r="D749" t="s">
        <v>14</v>
      </c>
      <c r="E749" t="s">
        <v>51</v>
      </c>
      <c r="F749">
        <v>0</v>
      </c>
      <c r="G749">
        <v>10000000</v>
      </c>
      <c r="H749">
        <v>0</v>
      </c>
      <c r="I749">
        <v>0</v>
      </c>
      <c r="J749">
        <v>0</v>
      </c>
      <c r="K749">
        <v>7.3319999999999999</v>
      </c>
      <c r="L749" t="s">
        <v>16</v>
      </c>
      <c r="M749" s="2">
        <v>73320000</v>
      </c>
      <c r="N749" s="2" t="str">
        <f>VLOOKUP(Tabla1[[#This Row],[nemo]],'Nemos y clasificaciones'!$A$2:$B$5000,2,FALSE)</f>
        <v>CFI</v>
      </c>
      <c r="O749" s="2" t="str">
        <f>VLOOKUP(Tabla1[[#This Row],[nemo]],'Nemos y clasificaciones'!$A$1:$C$3000,3,FALSE)</f>
        <v>CFI</v>
      </c>
      <c r="P749" s="2"/>
      <c r="Q749" s="2"/>
    </row>
    <row r="750" spans="1:17" x14ac:dyDescent="0.25">
      <c r="A750" t="s">
        <v>10664</v>
      </c>
      <c r="B750" s="1">
        <v>42495</v>
      </c>
      <c r="C750" s="1">
        <v>42501</v>
      </c>
      <c r="D750" t="s">
        <v>14</v>
      </c>
      <c r="E750" t="s">
        <v>182</v>
      </c>
      <c r="F750">
        <v>0</v>
      </c>
      <c r="G750">
        <v>1430000000</v>
      </c>
      <c r="H750">
        <v>0</v>
      </c>
      <c r="I750">
        <v>0</v>
      </c>
      <c r="J750">
        <v>0</v>
      </c>
      <c r="K750">
        <v>7.42</v>
      </c>
      <c r="L750" t="s">
        <v>16</v>
      </c>
      <c r="M750" s="2">
        <v>10610600000</v>
      </c>
      <c r="N750" s="2" t="str">
        <f>VLOOKUP(Tabla1[[#This Row],[nemo]],'Nemos y clasificaciones'!$A$2:$B$5000,2,FALSE)</f>
        <v>BANVIDA S.A.</v>
      </c>
      <c r="O750" s="2" t="str">
        <f>VLOOKUP(Tabla1[[#This Row],[nemo]],'Nemos y clasificaciones'!$A$1:$C$3000,3,FALSE)</f>
        <v>Servicios de salud</v>
      </c>
      <c r="P750" s="2"/>
      <c r="Q750" s="2"/>
    </row>
    <row r="751" spans="1:17" x14ac:dyDescent="0.25">
      <c r="A751" t="s">
        <v>6865</v>
      </c>
      <c r="B751" s="1">
        <v>43512</v>
      </c>
      <c r="C751" s="1">
        <v>43518</v>
      </c>
      <c r="D751" t="s">
        <v>14</v>
      </c>
      <c r="E751" t="s">
        <v>51</v>
      </c>
      <c r="F751">
        <v>0</v>
      </c>
      <c r="G751">
        <v>10000000</v>
      </c>
      <c r="H751">
        <v>0</v>
      </c>
      <c r="I751">
        <v>0</v>
      </c>
      <c r="J751">
        <v>0</v>
      </c>
      <c r="K751">
        <v>5.9349999999999996</v>
      </c>
      <c r="L751" t="s">
        <v>16</v>
      </c>
      <c r="M751" s="2">
        <v>59350000</v>
      </c>
      <c r="N751" s="2" t="str">
        <f>VLOOKUP(Tabla1[[#This Row],[nemo]],'Nemos y clasificaciones'!$A$2:$B$5000,2,FALSE)</f>
        <v>CFI</v>
      </c>
      <c r="O751" s="2" t="str">
        <f>VLOOKUP(Tabla1[[#This Row],[nemo]],'Nemos y clasificaciones'!$A$1:$C$3000,3,FALSE)</f>
        <v>CFI</v>
      </c>
      <c r="P751" s="2"/>
      <c r="Q751" s="2"/>
    </row>
    <row r="752" spans="1:17" x14ac:dyDescent="0.25">
      <c r="A752" t="s">
        <v>2867</v>
      </c>
      <c r="B752" s="1">
        <v>44183</v>
      </c>
      <c r="C752" s="1">
        <v>44189</v>
      </c>
      <c r="D752" t="s">
        <v>14</v>
      </c>
      <c r="E752" t="s">
        <v>49</v>
      </c>
      <c r="F752">
        <v>0</v>
      </c>
      <c r="G752">
        <v>10000000</v>
      </c>
      <c r="H752">
        <v>0</v>
      </c>
      <c r="I752">
        <v>0</v>
      </c>
      <c r="J752">
        <v>0</v>
      </c>
      <c r="K752">
        <v>5.8330000000000002</v>
      </c>
      <c r="L752" t="s">
        <v>16</v>
      </c>
      <c r="M752" s="2">
        <v>58330000</v>
      </c>
      <c r="N752" s="2" t="str">
        <f>VLOOKUP(Tabla1[[#This Row],[nemo]],'Nemos y clasificaciones'!$A$2:$B$5000,2,FALSE)</f>
        <v>CFI</v>
      </c>
      <c r="O752" s="2" t="str">
        <f>VLOOKUP(Tabla1[[#This Row],[nemo]],'Nemos y clasificaciones'!$A$1:$C$3000,3,FALSE)</f>
        <v>CFI</v>
      </c>
      <c r="P752" s="2"/>
      <c r="Q752" s="2"/>
    </row>
    <row r="753" spans="1:17" x14ac:dyDescent="0.25">
      <c r="A753" t="s">
        <v>11671</v>
      </c>
      <c r="B753" s="1">
        <v>42132</v>
      </c>
      <c r="C753" s="1">
        <v>42138</v>
      </c>
      <c r="D753" t="s">
        <v>14</v>
      </c>
      <c r="E753" t="s">
        <v>1898</v>
      </c>
      <c r="F753">
        <v>0</v>
      </c>
      <c r="G753">
        <v>125000000</v>
      </c>
      <c r="H753">
        <v>0</v>
      </c>
      <c r="I753">
        <v>0</v>
      </c>
      <c r="J753">
        <v>0</v>
      </c>
      <c r="K753">
        <v>84.516999999999996</v>
      </c>
      <c r="L753" t="s">
        <v>54</v>
      </c>
      <c r="M753" s="2">
        <v>10564625000</v>
      </c>
      <c r="N753" s="2" t="str">
        <f>VLOOKUP(Tabla1[[#This Row],[nemo]],'Nemos y clasificaciones'!$A$2:$B$5000,2,FALSE)</f>
        <v>MINERA VALPARAISO S.A.</v>
      </c>
      <c r="O753" s="2" t="str">
        <f>VLOOKUP(Tabla1[[#This Row],[nemo]],'Nemos y clasificaciones'!$A$1:$C$3000,3,FALSE)</f>
        <v>Eléctrico</v>
      </c>
      <c r="P753" s="2"/>
      <c r="Q753" s="2"/>
    </row>
    <row r="754" spans="1:17" x14ac:dyDescent="0.25">
      <c r="A754" t="s">
        <v>11766</v>
      </c>
      <c r="B754" s="1">
        <v>42121</v>
      </c>
      <c r="C754" s="1">
        <v>42128</v>
      </c>
      <c r="D754" t="s">
        <v>14</v>
      </c>
      <c r="E754" t="s">
        <v>357</v>
      </c>
      <c r="F754">
        <v>0</v>
      </c>
      <c r="G754">
        <v>871057175</v>
      </c>
      <c r="H754">
        <v>0</v>
      </c>
      <c r="I754">
        <v>0</v>
      </c>
      <c r="J754">
        <v>0</v>
      </c>
      <c r="K754">
        <v>12.127000000000001</v>
      </c>
      <c r="L754" t="s">
        <v>54</v>
      </c>
      <c r="M754" s="2">
        <v>10563310361.225</v>
      </c>
      <c r="N754" s="2" t="str">
        <f>VLOOKUP(Tabla1[[#This Row],[nemo]],'Nemos y clasificaciones'!$A$2:$B$5000,2,FALSE)</f>
        <v>SONDA S.A.</v>
      </c>
      <c r="O754" s="2" t="str">
        <f>VLOOKUP(Tabla1[[#This Row],[nemo]],'Nemos y clasificaciones'!$A$1:$C$3000,3,FALSE)</f>
        <v>Telecomunicaciones</v>
      </c>
      <c r="P754" s="2"/>
      <c r="Q754" s="2"/>
    </row>
    <row r="755" spans="1:17" x14ac:dyDescent="0.25">
      <c r="A755" t="s">
        <v>3149</v>
      </c>
      <c r="B755" s="1">
        <v>44152</v>
      </c>
      <c r="C755" s="1">
        <v>44158</v>
      </c>
      <c r="D755" t="s">
        <v>14</v>
      </c>
      <c r="E755" t="s">
        <v>49</v>
      </c>
      <c r="F755">
        <v>0</v>
      </c>
      <c r="G755">
        <v>10000000</v>
      </c>
      <c r="H755">
        <v>0</v>
      </c>
      <c r="I755">
        <v>0</v>
      </c>
      <c r="J755">
        <v>0</v>
      </c>
      <c r="K755">
        <v>5.8330000000000002</v>
      </c>
      <c r="L755" t="s">
        <v>16</v>
      </c>
      <c r="M755" s="2">
        <v>58330000</v>
      </c>
      <c r="N755" s="2" t="str">
        <f>VLOOKUP(Tabla1[[#This Row],[nemo]],'Nemos y clasificaciones'!$A$2:$B$5000,2,FALSE)</f>
        <v>CFI</v>
      </c>
      <c r="O755" s="2" t="str">
        <f>VLOOKUP(Tabla1[[#This Row],[nemo]],'Nemos y clasificaciones'!$A$1:$C$3000,3,FALSE)</f>
        <v>CFI</v>
      </c>
      <c r="P755" s="2"/>
      <c r="Q755" s="2"/>
    </row>
    <row r="756" spans="1:17" x14ac:dyDescent="0.25">
      <c r="A756" t="s">
        <v>3130</v>
      </c>
      <c r="B756" s="1">
        <v>44155</v>
      </c>
      <c r="C756" s="1">
        <v>44161</v>
      </c>
      <c r="D756" t="s">
        <v>14</v>
      </c>
      <c r="E756" t="s">
        <v>455</v>
      </c>
      <c r="F756">
        <v>0</v>
      </c>
      <c r="G756">
        <v>123000000</v>
      </c>
      <c r="H756">
        <v>0</v>
      </c>
      <c r="I756">
        <v>0</v>
      </c>
      <c r="J756">
        <v>0</v>
      </c>
      <c r="K756">
        <v>85.628</v>
      </c>
      <c r="L756" t="s">
        <v>54</v>
      </c>
      <c r="M756" s="2">
        <v>10532244000</v>
      </c>
      <c r="N756" s="2" t="str">
        <f>VLOOKUP(Tabla1[[#This Row],[nemo]],'Nemos y clasificaciones'!$A$2:$B$5000,2,FALSE)</f>
        <v>ENAEX S.A.</v>
      </c>
      <c r="O756" s="2" t="str">
        <f>VLOOKUP(Tabla1[[#This Row],[nemo]],'Nemos y clasificaciones'!$A$1:$C$3000,3,FALSE)</f>
        <v>Minería</v>
      </c>
      <c r="P756" s="2"/>
      <c r="Q756" s="2"/>
    </row>
    <row r="757" spans="1:17" x14ac:dyDescent="0.25">
      <c r="A757" t="s">
        <v>3149</v>
      </c>
      <c r="B757" s="1">
        <v>44119</v>
      </c>
      <c r="C757" s="1">
        <v>44125</v>
      </c>
      <c r="D757" t="s">
        <v>14</v>
      </c>
      <c r="E757" t="s">
        <v>49</v>
      </c>
      <c r="F757">
        <v>0</v>
      </c>
      <c r="G757">
        <v>10000000</v>
      </c>
      <c r="H757">
        <v>0</v>
      </c>
      <c r="I757">
        <v>0</v>
      </c>
      <c r="J757">
        <v>0</v>
      </c>
      <c r="K757">
        <v>5.8330000000000002</v>
      </c>
      <c r="L757" t="s">
        <v>16</v>
      </c>
      <c r="M757" s="2">
        <v>58330000</v>
      </c>
      <c r="N757" s="2" t="str">
        <f>VLOOKUP(Tabla1[[#This Row],[nemo]],'Nemos y clasificaciones'!$A$2:$B$5000,2,FALSE)</f>
        <v>CFI</v>
      </c>
      <c r="O757" s="2" t="str">
        <f>VLOOKUP(Tabla1[[#This Row],[nemo]],'Nemos y clasificaciones'!$A$1:$C$3000,3,FALSE)</f>
        <v>CFI</v>
      </c>
      <c r="P757" s="2"/>
      <c r="Q757" s="2"/>
    </row>
    <row r="758" spans="1:17" x14ac:dyDescent="0.25">
      <c r="A758" t="s">
        <v>9415</v>
      </c>
      <c r="B758" s="1">
        <v>42880</v>
      </c>
      <c r="C758" s="1">
        <v>42886</v>
      </c>
      <c r="D758" t="s">
        <v>14</v>
      </c>
      <c r="E758" t="s">
        <v>1712</v>
      </c>
      <c r="F758">
        <v>0</v>
      </c>
      <c r="G758">
        <v>328015660</v>
      </c>
      <c r="H758">
        <v>0</v>
      </c>
      <c r="I758">
        <v>0</v>
      </c>
      <c r="J758">
        <v>0</v>
      </c>
      <c r="K758">
        <v>32</v>
      </c>
      <c r="L758" t="s">
        <v>54</v>
      </c>
      <c r="M758" s="2">
        <v>10496501120</v>
      </c>
      <c r="N758" s="2" t="str">
        <f>VLOOKUP(Tabla1[[#This Row],[nemo]],'Nemos y clasificaciones'!$A$2:$B$5000,2,FALSE)</f>
        <v>ADMINISTRADORA  DE FONDOS DE PENSIONES PROVIDA S.A.</v>
      </c>
      <c r="O758" s="2" t="str">
        <f>VLOOKUP(Tabla1[[#This Row],[nemo]],'Nemos y clasificaciones'!$A$1:$C$3000,3,FALSE)</f>
        <v>Servicios financieros</v>
      </c>
      <c r="P758" s="2"/>
      <c r="Q758" s="2"/>
    </row>
    <row r="759" spans="1:17" x14ac:dyDescent="0.25">
      <c r="A759" t="s">
        <v>3149</v>
      </c>
      <c r="B759" s="1">
        <v>44089</v>
      </c>
      <c r="C759" s="1">
        <v>44097</v>
      </c>
      <c r="D759" t="s">
        <v>14</v>
      </c>
      <c r="E759" t="s">
        <v>49</v>
      </c>
      <c r="F759">
        <v>0</v>
      </c>
      <c r="G759">
        <v>10000000</v>
      </c>
      <c r="H759">
        <v>0</v>
      </c>
      <c r="I759">
        <v>0</v>
      </c>
      <c r="J759">
        <v>0</v>
      </c>
      <c r="K759">
        <v>5.8330000000000002</v>
      </c>
      <c r="L759" t="s">
        <v>16</v>
      </c>
      <c r="M759" s="2">
        <v>58330000</v>
      </c>
      <c r="N759" s="2" t="str">
        <f>VLOOKUP(Tabla1[[#This Row],[nemo]],'Nemos y clasificaciones'!$A$2:$B$5000,2,FALSE)</f>
        <v>CFI</v>
      </c>
      <c r="O759" s="2" t="str">
        <f>VLOOKUP(Tabla1[[#This Row],[nemo]],'Nemos y clasificaciones'!$A$1:$C$3000,3,FALSE)</f>
        <v>CFI</v>
      </c>
      <c r="P759" s="2"/>
      <c r="Q759" s="2"/>
    </row>
    <row r="760" spans="1:17" x14ac:dyDescent="0.25">
      <c r="A760" t="s">
        <v>4384</v>
      </c>
      <c r="B760" s="1">
        <v>43959</v>
      </c>
      <c r="C760" s="1">
        <v>43965</v>
      </c>
      <c r="D760" t="s">
        <v>14</v>
      </c>
      <c r="E760" t="s">
        <v>1837</v>
      </c>
      <c r="F760">
        <v>0</v>
      </c>
      <c r="G760">
        <v>223062717</v>
      </c>
      <c r="H760">
        <v>0</v>
      </c>
      <c r="I760">
        <v>0</v>
      </c>
      <c r="J760">
        <v>0</v>
      </c>
      <c r="K760">
        <v>47</v>
      </c>
      <c r="L760" t="s">
        <v>54</v>
      </c>
      <c r="M760" s="2">
        <v>10483947699</v>
      </c>
      <c r="N760" s="2" t="str">
        <f>VLOOKUP(Tabla1[[#This Row],[nemo]],'Nemos y clasificaciones'!$A$2:$B$5000,2,FALSE)</f>
        <v>INVERSIONES AGRICOLAS Y COMERCIALES S.A.</v>
      </c>
      <c r="O760" s="2" t="str">
        <f>VLOOKUP(Tabla1[[#This Row],[nemo]],'Nemos y clasificaciones'!$A$1:$C$3000,3,FALSE)</f>
        <v>Alimentos, bebidas y tabaco</v>
      </c>
      <c r="P760" s="2"/>
      <c r="Q760" s="2"/>
    </row>
    <row r="761" spans="1:17" x14ac:dyDescent="0.25">
      <c r="A761" t="s">
        <v>3149</v>
      </c>
      <c r="B761" s="1">
        <v>44061</v>
      </c>
      <c r="C761" s="1">
        <v>44067</v>
      </c>
      <c r="D761" t="s">
        <v>14</v>
      </c>
      <c r="E761" t="s">
        <v>49</v>
      </c>
      <c r="F761">
        <v>0</v>
      </c>
      <c r="G761">
        <v>10000000</v>
      </c>
      <c r="H761">
        <v>0</v>
      </c>
      <c r="I761">
        <v>0</v>
      </c>
      <c r="J761">
        <v>0</v>
      </c>
      <c r="K761">
        <v>5.8330000000000002</v>
      </c>
      <c r="L761" t="s">
        <v>16</v>
      </c>
      <c r="M761" s="2">
        <v>58330000</v>
      </c>
      <c r="N761" s="2" t="str">
        <f>VLOOKUP(Tabla1[[#This Row],[nemo]],'Nemos y clasificaciones'!$A$2:$B$5000,2,FALSE)</f>
        <v>CFI</v>
      </c>
      <c r="O761" s="2" t="str">
        <f>VLOOKUP(Tabla1[[#This Row],[nemo]],'Nemos y clasificaciones'!$A$1:$C$3000,3,FALSE)</f>
        <v>CFI</v>
      </c>
      <c r="P761" s="2"/>
      <c r="Q761" s="2"/>
    </row>
    <row r="762" spans="1:17" x14ac:dyDescent="0.25">
      <c r="A762" t="s">
        <v>3149</v>
      </c>
      <c r="B762" s="1">
        <v>44026</v>
      </c>
      <c r="C762" s="1">
        <v>44033</v>
      </c>
      <c r="D762" t="s">
        <v>14</v>
      </c>
      <c r="E762" t="s">
        <v>49</v>
      </c>
      <c r="F762">
        <v>0</v>
      </c>
      <c r="G762">
        <v>10000000</v>
      </c>
      <c r="H762">
        <v>0</v>
      </c>
      <c r="I762">
        <v>0</v>
      </c>
      <c r="J762">
        <v>0</v>
      </c>
      <c r="K762">
        <v>5.8330000000000002</v>
      </c>
      <c r="L762" t="s">
        <v>16</v>
      </c>
      <c r="M762" s="2">
        <v>58330000</v>
      </c>
      <c r="N762" s="2" t="str">
        <f>VLOOKUP(Tabla1[[#This Row],[nemo]],'Nemos y clasificaciones'!$A$2:$B$5000,2,FALSE)</f>
        <v>CFI</v>
      </c>
      <c r="O762" s="2" t="str">
        <f>VLOOKUP(Tabla1[[#This Row],[nemo]],'Nemos y clasificaciones'!$A$1:$C$3000,3,FALSE)</f>
        <v>CFI</v>
      </c>
      <c r="P762" s="2"/>
      <c r="Q762" s="2"/>
    </row>
    <row r="763" spans="1:17" x14ac:dyDescent="0.25">
      <c r="A763" t="s">
        <v>3149</v>
      </c>
      <c r="B763" s="1">
        <v>43998</v>
      </c>
      <c r="C763" s="1">
        <v>44004</v>
      </c>
      <c r="D763" t="s">
        <v>14</v>
      </c>
      <c r="E763" t="s">
        <v>49</v>
      </c>
      <c r="F763">
        <v>0</v>
      </c>
      <c r="G763">
        <v>10000000</v>
      </c>
      <c r="H763">
        <v>0</v>
      </c>
      <c r="I763">
        <v>0</v>
      </c>
      <c r="J763">
        <v>0</v>
      </c>
      <c r="K763">
        <v>5.8330000000000002</v>
      </c>
      <c r="L763" t="s">
        <v>16</v>
      </c>
      <c r="M763" s="2">
        <v>58330000</v>
      </c>
      <c r="N763" s="2" t="str">
        <f>VLOOKUP(Tabla1[[#This Row],[nemo]],'Nemos y clasificaciones'!$A$2:$B$5000,2,FALSE)</f>
        <v>CFI</v>
      </c>
      <c r="O763" s="2" t="str">
        <f>VLOOKUP(Tabla1[[#This Row],[nemo]],'Nemos y clasificaciones'!$A$1:$C$3000,3,FALSE)</f>
        <v>CFI</v>
      </c>
      <c r="P763" s="2"/>
      <c r="Q763" s="2"/>
    </row>
    <row r="764" spans="1:17" x14ac:dyDescent="0.25">
      <c r="A764" t="s">
        <v>10486</v>
      </c>
      <c r="B764" s="1">
        <v>42510</v>
      </c>
      <c r="C764" s="1">
        <v>42517</v>
      </c>
      <c r="D764" t="s">
        <v>14</v>
      </c>
      <c r="E764" t="s">
        <v>1795</v>
      </c>
      <c r="F764">
        <v>0</v>
      </c>
      <c r="G764">
        <v>283369203</v>
      </c>
      <c r="H764">
        <v>0</v>
      </c>
      <c r="I764">
        <v>0</v>
      </c>
      <c r="J764">
        <v>0</v>
      </c>
      <c r="K764">
        <v>36.633000000000003</v>
      </c>
      <c r="L764" t="s">
        <v>54</v>
      </c>
      <c r="M764" s="2">
        <v>10380664013.499001</v>
      </c>
      <c r="N764" s="2" t="str">
        <f>VLOOKUP(Tabla1[[#This Row],[nemo]],'Nemos y clasificaciones'!$A$2:$B$5000,2,FALSE)</f>
        <v>PAZ CORP S.A.</v>
      </c>
      <c r="O764" s="2" t="str">
        <f>VLOOKUP(Tabla1[[#This Row],[nemo]],'Nemos y clasificaciones'!$A$1:$C$3000,3,FALSE)</f>
        <v>Construcción</v>
      </c>
      <c r="P764" s="2"/>
      <c r="Q764" s="2"/>
    </row>
    <row r="765" spans="1:17" x14ac:dyDescent="0.25">
      <c r="A765" t="s">
        <v>11307</v>
      </c>
      <c r="B765" s="1">
        <v>42242</v>
      </c>
      <c r="C765" s="1">
        <v>42248</v>
      </c>
      <c r="D765" t="s">
        <v>14</v>
      </c>
      <c r="E765" t="s">
        <v>357</v>
      </c>
      <c r="F765">
        <v>0</v>
      </c>
      <c r="G765">
        <v>871057175</v>
      </c>
      <c r="H765">
        <v>0</v>
      </c>
      <c r="I765">
        <v>0</v>
      </c>
      <c r="J765">
        <v>0</v>
      </c>
      <c r="K765">
        <v>11.904</v>
      </c>
      <c r="L765" t="s">
        <v>54</v>
      </c>
      <c r="M765" s="2">
        <v>10369064611.200001</v>
      </c>
      <c r="N765" s="2" t="str">
        <f>VLOOKUP(Tabla1[[#This Row],[nemo]],'Nemos y clasificaciones'!$A$2:$B$5000,2,FALSE)</f>
        <v>SONDA S.A.</v>
      </c>
      <c r="O765" s="2" t="str">
        <f>VLOOKUP(Tabla1[[#This Row],[nemo]],'Nemos y clasificaciones'!$A$1:$C$3000,3,FALSE)</f>
        <v>Telecomunicaciones</v>
      </c>
      <c r="P765" s="2"/>
      <c r="Q765" s="2"/>
    </row>
    <row r="766" spans="1:17" x14ac:dyDescent="0.25">
      <c r="A766" t="s">
        <v>3149</v>
      </c>
      <c r="B766" s="1">
        <v>43969</v>
      </c>
      <c r="C766" s="1">
        <v>43976</v>
      </c>
      <c r="D766" t="s">
        <v>14</v>
      </c>
      <c r="E766" t="s">
        <v>49</v>
      </c>
      <c r="F766">
        <v>0</v>
      </c>
      <c r="G766">
        <v>10000000</v>
      </c>
      <c r="H766">
        <v>0</v>
      </c>
      <c r="I766">
        <v>0</v>
      </c>
      <c r="J766">
        <v>0</v>
      </c>
      <c r="K766">
        <v>5.8330000000000002</v>
      </c>
      <c r="L766" t="s">
        <v>16</v>
      </c>
      <c r="M766" s="2">
        <v>58330000</v>
      </c>
      <c r="N766" s="2" t="str">
        <f>VLOOKUP(Tabla1[[#This Row],[nemo]],'Nemos y clasificaciones'!$A$2:$B$5000,2,FALSE)</f>
        <v>CFI</v>
      </c>
      <c r="O766" s="2" t="str">
        <f>VLOOKUP(Tabla1[[#This Row],[nemo]],'Nemos y clasificaciones'!$A$1:$C$3000,3,FALSE)</f>
        <v>CFI</v>
      </c>
      <c r="P766" s="2"/>
      <c r="Q766" s="2"/>
    </row>
    <row r="767" spans="1:17" x14ac:dyDescent="0.25">
      <c r="A767" t="s">
        <v>6442</v>
      </c>
      <c r="B767" s="1">
        <v>43592</v>
      </c>
      <c r="C767" s="1">
        <v>43598</v>
      </c>
      <c r="D767" t="s">
        <v>14</v>
      </c>
      <c r="E767" t="s">
        <v>1837</v>
      </c>
      <c r="F767">
        <v>0</v>
      </c>
      <c r="G767">
        <v>223062717</v>
      </c>
      <c r="H767">
        <v>0</v>
      </c>
      <c r="I767">
        <v>0</v>
      </c>
      <c r="J767">
        <v>0</v>
      </c>
      <c r="K767">
        <v>46</v>
      </c>
      <c r="L767" t="s">
        <v>54</v>
      </c>
      <c r="M767" s="2">
        <v>10260884982</v>
      </c>
      <c r="N767" s="2" t="str">
        <f>VLOOKUP(Tabla1[[#This Row],[nemo]],'Nemos y clasificaciones'!$A$2:$B$5000,2,FALSE)</f>
        <v>INVERSIONES AGRICOLAS Y COMERCIALES S.A.</v>
      </c>
      <c r="O767" s="2" t="str">
        <f>VLOOKUP(Tabla1[[#This Row],[nemo]],'Nemos y clasificaciones'!$A$1:$C$3000,3,FALSE)</f>
        <v>Alimentos, bebidas y tabaco</v>
      </c>
      <c r="P767" s="2"/>
      <c r="Q767" s="2"/>
    </row>
    <row r="768" spans="1:17" x14ac:dyDescent="0.25">
      <c r="A768" t="s">
        <v>9493</v>
      </c>
      <c r="B768" s="1">
        <v>42874</v>
      </c>
      <c r="C768" s="1">
        <v>42880</v>
      </c>
      <c r="D768" t="s">
        <v>14</v>
      </c>
      <c r="E768" t="s">
        <v>1746</v>
      </c>
      <c r="F768">
        <v>0</v>
      </c>
      <c r="G768">
        <v>302017113</v>
      </c>
      <c r="H768">
        <v>0</v>
      </c>
      <c r="I768">
        <v>0</v>
      </c>
      <c r="J768">
        <v>0</v>
      </c>
      <c r="K768">
        <v>33.93</v>
      </c>
      <c r="L768" t="s">
        <v>54</v>
      </c>
      <c r="M768" s="2">
        <v>10247440644.09</v>
      </c>
      <c r="N768" s="2" t="str">
        <f>VLOOKUP(Tabla1[[#This Row],[nemo]],'Nemos y clasificaciones'!$A$2:$B$5000,2,FALSE)</f>
        <v>EMPRESA NACIONAL DE TELECOMUNICACIONES S.A.</v>
      </c>
      <c r="O768" s="2" t="str">
        <f>VLOOKUP(Tabla1[[#This Row],[nemo]],'Nemos y clasificaciones'!$A$1:$C$3000,3,FALSE)</f>
        <v>Telecomunicaciones</v>
      </c>
      <c r="P768" s="2"/>
      <c r="Q768" s="2"/>
    </row>
    <row r="769" spans="1:17" x14ac:dyDescent="0.25">
      <c r="A769" t="s">
        <v>5483</v>
      </c>
      <c r="B769" s="1">
        <v>43756</v>
      </c>
      <c r="C769" s="1">
        <v>43762</v>
      </c>
      <c r="D769" t="s">
        <v>14</v>
      </c>
      <c r="E769" t="s">
        <v>432</v>
      </c>
      <c r="F769">
        <v>0</v>
      </c>
      <c r="G769">
        <v>473289368</v>
      </c>
      <c r="H769">
        <v>0</v>
      </c>
      <c r="I769">
        <v>0</v>
      </c>
      <c r="J769">
        <v>0</v>
      </c>
      <c r="K769">
        <v>21.5</v>
      </c>
      <c r="L769" t="s">
        <v>54</v>
      </c>
      <c r="M769" s="2">
        <v>10175721412</v>
      </c>
      <c r="N769" s="2" t="str">
        <f>VLOOKUP(Tabla1[[#This Row],[nemo]],'Nemos y clasificaciones'!$A$2:$B$5000,2,FALSE)</f>
        <v>EMBOTELLADORA ANDINA S.A.</v>
      </c>
      <c r="O769" s="2" t="str">
        <f>VLOOKUP(Tabla1[[#This Row],[nemo]],'Nemos y clasificaciones'!$A$1:$C$3000,3,FALSE)</f>
        <v>Alimentos, bebidas y tabaco</v>
      </c>
      <c r="P769" s="2"/>
      <c r="Q769" s="2"/>
    </row>
    <row r="770" spans="1:17" x14ac:dyDescent="0.25">
      <c r="A770" t="s">
        <v>5731</v>
      </c>
      <c r="B770" s="1">
        <v>43700</v>
      </c>
      <c r="C770" s="1">
        <v>43706</v>
      </c>
      <c r="D770" t="s">
        <v>14</v>
      </c>
      <c r="E770" t="s">
        <v>432</v>
      </c>
      <c r="F770">
        <v>0</v>
      </c>
      <c r="G770">
        <v>473289368</v>
      </c>
      <c r="H770">
        <v>0</v>
      </c>
      <c r="I770">
        <v>0</v>
      </c>
      <c r="J770">
        <v>0</v>
      </c>
      <c r="K770">
        <v>21.5</v>
      </c>
      <c r="L770" t="s">
        <v>54</v>
      </c>
      <c r="M770" s="2">
        <v>10175721412</v>
      </c>
      <c r="N770" s="2" t="str">
        <f>VLOOKUP(Tabla1[[#This Row],[nemo]],'Nemos y clasificaciones'!$A$2:$B$5000,2,FALSE)</f>
        <v>EMBOTELLADORA ANDINA S.A.</v>
      </c>
      <c r="O770" s="2" t="str">
        <f>VLOOKUP(Tabla1[[#This Row],[nemo]],'Nemos y clasificaciones'!$A$1:$C$3000,3,FALSE)</f>
        <v>Alimentos, bebidas y tabaco</v>
      </c>
      <c r="P770" s="2"/>
      <c r="Q770" s="2"/>
    </row>
    <row r="771" spans="1:17" x14ac:dyDescent="0.25">
      <c r="A771" t="s">
        <v>6239</v>
      </c>
      <c r="B771" s="1">
        <v>43609</v>
      </c>
      <c r="C771" s="1">
        <v>43615</v>
      </c>
      <c r="D771" t="s">
        <v>14</v>
      </c>
      <c r="E771" t="s">
        <v>432</v>
      </c>
      <c r="F771">
        <v>0</v>
      </c>
      <c r="G771">
        <v>473289368</v>
      </c>
      <c r="H771">
        <v>0</v>
      </c>
      <c r="I771">
        <v>0</v>
      </c>
      <c r="J771">
        <v>0</v>
      </c>
      <c r="K771">
        <v>21.5</v>
      </c>
      <c r="L771" t="s">
        <v>54</v>
      </c>
      <c r="M771" s="2">
        <v>10175721412</v>
      </c>
      <c r="N771" s="2" t="str">
        <f>VLOOKUP(Tabla1[[#This Row],[nemo]],'Nemos y clasificaciones'!$A$2:$B$5000,2,FALSE)</f>
        <v>EMBOTELLADORA ANDINA S.A.</v>
      </c>
      <c r="O771" s="2" t="str">
        <f>VLOOKUP(Tabla1[[#This Row],[nemo]],'Nemos y clasificaciones'!$A$1:$C$3000,3,FALSE)</f>
        <v>Alimentos, bebidas y tabaco</v>
      </c>
      <c r="P771" s="2"/>
      <c r="Q771" s="2"/>
    </row>
    <row r="772" spans="1:17" x14ac:dyDescent="0.25">
      <c r="A772" t="s">
        <v>6942</v>
      </c>
      <c r="B772" s="1">
        <v>43483</v>
      </c>
      <c r="C772" s="1">
        <v>43489</v>
      </c>
      <c r="D772" t="s">
        <v>14</v>
      </c>
      <c r="E772" t="s">
        <v>432</v>
      </c>
      <c r="F772">
        <v>0</v>
      </c>
      <c r="G772">
        <v>473289368</v>
      </c>
      <c r="H772">
        <v>0</v>
      </c>
      <c r="I772">
        <v>0</v>
      </c>
      <c r="J772">
        <v>0</v>
      </c>
      <c r="K772">
        <v>21.5</v>
      </c>
      <c r="L772" t="s">
        <v>54</v>
      </c>
      <c r="M772" s="2">
        <v>10175721412</v>
      </c>
      <c r="N772" s="2" t="str">
        <f>VLOOKUP(Tabla1[[#This Row],[nemo]],'Nemos y clasificaciones'!$A$2:$B$5000,2,FALSE)</f>
        <v>EMBOTELLADORA ANDINA S.A.</v>
      </c>
      <c r="O772" s="2" t="str">
        <f>VLOOKUP(Tabla1[[#This Row],[nemo]],'Nemos y clasificaciones'!$A$1:$C$3000,3,FALSE)</f>
        <v>Alimentos, bebidas y tabaco</v>
      </c>
      <c r="P772" s="2"/>
      <c r="Q772" s="2"/>
    </row>
    <row r="773" spans="1:17" x14ac:dyDescent="0.25">
      <c r="A773" t="s">
        <v>7365</v>
      </c>
      <c r="B773" s="1">
        <v>43392</v>
      </c>
      <c r="C773" s="1">
        <v>43398</v>
      </c>
      <c r="D773" t="s">
        <v>14</v>
      </c>
      <c r="E773" t="s">
        <v>432</v>
      </c>
      <c r="F773">
        <v>0</v>
      </c>
      <c r="G773">
        <v>473289368</v>
      </c>
      <c r="H773">
        <v>0</v>
      </c>
      <c r="I773">
        <v>0</v>
      </c>
      <c r="J773">
        <v>0</v>
      </c>
      <c r="K773">
        <v>21.5</v>
      </c>
      <c r="L773" t="s">
        <v>54</v>
      </c>
      <c r="M773" s="2">
        <v>10175721412</v>
      </c>
      <c r="N773" s="2" t="str">
        <f>VLOOKUP(Tabla1[[#This Row],[nemo]],'Nemos y clasificaciones'!$A$2:$B$5000,2,FALSE)</f>
        <v>EMBOTELLADORA ANDINA S.A.</v>
      </c>
      <c r="O773" s="2" t="str">
        <f>VLOOKUP(Tabla1[[#This Row],[nemo]],'Nemos y clasificaciones'!$A$1:$C$3000,3,FALSE)</f>
        <v>Alimentos, bebidas y tabaco</v>
      </c>
      <c r="P773" s="2"/>
      <c r="Q773" s="2"/>
    </row>
    <row r="774" spans="1:17" x14ac:dyDescent="0.25">
      <c r="A774" t="s">
        <v>7567</v>
      </c>
      <c r="B774" s="1">
        <v>43336</v>
      </c>
      <c r="C774" s="1">
        <v>43342</v>
      </c>
      <c r="D774" t="s">
        <v>14</v>
      </c>
      <c r="E774" t="s">
        <v>432</v>
      </c>
      <c r="F774">
        <v>0</v>
      </c>
      <c r="G774">
        <v>473289368</v>
      </c>
      <c r="H774">
        <v>0</v>
      </c>
      <c r="I774">
        <v>0</v>
      </c>
      <c r="J774">
        <v>0</v>
      </c>
      <c r="K774">
        <v>21.5</v>
      </c>
      <c r="L774" t="s">
        <v>54</v>
      </c>
      <c r="M774" s="2">
        <v>10175721412</v>
      </c>
      <c r="N774" s="2" t="str">
        <f>VLOOKUP(Tabla1[[#This Row],[nemo]],'Nemos y clasificaciones'!$A$2:$B$5000,2,FALSE)</f>
        <v>EMBOTELLADORA ANDINA S.A.</v>
      </c>
      <c r="O774" s="2" t="str">
        <f>VLOOKUP(Tabla1[[#This Row],[nemo]],'Nemos y clasificaciones'!$A$1:$C$3000,3,FALSE)</f>
        <v>Alimentos, bebidas y tabaco</v>
      </c>
      <c r="P774" s="2"/>
      <c r="Q774" s="2"/>
    </row>
    <row r="775" spans="1:17" x14ac:dyDescent="0.25">
      <c r="A775" t="s">
        <v>8020</v>
      </c>
      <c r="B775" s="1">
        <v>43245</v>
      </c>
      <c r="C775" s="1">
        <v>43251</v>
      </c>
      <c r="D775" t="s">
        <v>14</v>
      </c>
      <c r="E775" t="s">
        <v>432</v>
      </c>
      <c r="F775">
        <v>0</v>
      </c>
      <c r="G775">
        <v>473289368</v>
      </c>
      <c r="H775">
        <v>0</v>
      </c>
      <c r="I775">
        <v>0</v>
      </c>
      <c r="J775">
        <v>0</v>
      </c>
      <c r="K775">
        <v>21.5</v>
      </c>
      <c r="L775" t="s">
        <v>54</v>
      </c>
      <c r="M775" s="2">
        <v>10175721412</v>
      </c>
      <c r="N775" s="2" t="str">
        <f>VLOOKUP(Tabla1[[#This Row],[nemo]],'Nemos y clasificaciones'!$A$2:$B$5000,2,FALSE)</f>
        <v>EMBOTELLADORA ANDINA S.A.</v>
      </c>
      <c r="O775" s="2" t="str">
        <f>VLOOKUP(Tabla1[[#This Row],[nemo]],'Nemos y clasificaciones'!$A$1:$C$3000,3,FALSE)</f>
        <v>Alimentos, bebidas y tabaco</v>
      </c>
      <c r="P775" s="2"/>
      <c r="Q775" s="2"/>
    </row>
    <row r="776" spans="1:17" x14ac:dyDescent="0.25">
      <c r="A776" t="s">
        <v>8634</v>
      </c>
      <c r="B776" s="1">
        <v>43119</v>
      </c>
      <c r="C776" s="1">
        <v>43125</v>
      </c>
      <c r="D776" t="s">
        <v>14</v>
      </c>
      <c r="E776" t="s">
        <v>432</v>
      </c>
      <c r="F776">
        <v>0</v>
      </c>
      <c r="G776">
        <v>473289368</v>
      </c>
      <c r="H776">
        <v>0</v>
      </c>
      <c r="I776">
        <v>0</v>
      </c>
      <c r="J776">
        <v>0</v>
      </c>
      <c r="K776">
        <v>21.5</v>
      </c>
      <c r="L776" t="s">
        <v>54</v>
      </c>
      <c r="M776" s="2">
        <v>10175721412</v>
      </c>
      <c r="N776" s="2" t="str">
        <f>VLOOKUP(Tabla1[[#This Row],[nemo]],'Nemos y clasificaciones'!$A$2:$B$5000,2,FALSE)</f>
        <v>EMBOTELLADORA ANDINA S.A.</v>
      </c>
      <c r="O776" s="2" t="str">
        <f>VLOOKUP(Tabla1[[#This Row],[nemo]],'Nemos y clasificaciones'!$A$1:$C$3000,3,FALSE)</f>
        <v>Alimentos, bebidas y tabaco</v>
      </c>
      <c r="P776" s="2"/>
      <c r="Q776" s="2"/>
    </row>
    <row r="777" spans="1:17" x14ac:dyDescent="0.25">
      <c r="A777" t="s">
        <v>11757</v>
      </c>
      <c r="B777" s="1">
        <v>42122</v>
      </c>
      <c r="C777" s="1">
        <v>42129</v>
      </c>
      <c r="D777" t="s">
        <v>14</v>
      </c>
      <c r="E777" t="s">
        <v>11758</v>
      </c>
      <c r="F777">
        <v>0</v>
      </c>
      <c r="G777">
        <v>2793300000</v>
      </c>
      <c r="H777">
        <v>0</v>
      </c>
      <c r="I777">
        <v>0</v>
      </c>
      <c r="J777">
        <v>0</v>
      </c>
      <c r="K777">
        <v>3.64</v>
      </c>
      <c r="L777" t="s">
        <v>16</v>
      </c>
      <c r="M777" s="2">
        <v>10167612000</v>
      </c>
      <c r="N777" s="2" t="str">
        <f>VLOOKUP(Tabla1[[#This Row],[nemo]],'Nemos y clasificaciones'!$A$2:$B$5000,2,FALSE)</f>
        <v>CORPESCA S.A.</v>
      </c>
      <c r="O777" s="2" t="str">
        <f>VLOOKUP(Tabla1[[#This Row],[nemo]],'Nemos y clasificaciones'!$A$1:$C$3000,3,FALSE)</f>
        <v>Alimentos, bebidas y tabaco</v>
      </c>
      <c r="P777" s="2"/>
      <c r="Q777" s="2"/>
    </row>
    <row r="778" spans="1:17" x14ac:dyDescent="0.25">
      <c r="A778" t="s">
        <v>3149</v>
      </c>
      <c r="B778" s="1">
        <v>43936</v>
      </c>
      <c r="C778" s="1">
        <v>43942</v>
      </c>
      <c r="D778" t="s">
        <v>14</v>
      </c>
      <c r="E778" t="s">
        <v>49</v>
      </c>
      <c r="F778">
        <v>0</v>
      </c>
      <c r="G778">
        <v>10000000</v>
      </c>
      <c r="H778">
        <v>0</v>
      </c>
      <c r="I778">
        <v>0</v>
      </c>
      <c r="J778">
        <v>0</v>
      </c>
      <c r="K778">
        <v>5.8330000000000002</v>
      </c>
      <c r="L778" t="s">
        <v>16</v>
      </c>
      <c r="M778" s="2">
        <v>58330000</v>
      </c>
      <c r="N778" s="2" t="str">
        <f>VLOOKUP(Tabla1[[#This Row],[nemo]],'Nemos y clasificaciones'!$A$2:$B$5000,2,FALSE)</f>
        <v>CFI</v>
      </c>
      <c r="O778" s="2" t="str">
        <f>VLOOKUP(Tabla1[[#This Row],[nemo]],'Nemos y clasificaciones'!$A$1:$C$3000,3,FALSE)</f>
        <v>CFI</v>
      </c>
      <c r="P778" s="2"/>
      <c r="Q778" s="2"/>
    </row>
    <row r="779" spans="1:17" x14ac:dyDescent="0.25">
      <c r="A779" t="s">
        <v>3149</v>
      </c>
      <c r="B779" s="1">
        <v>43914</v>
      </c>
      <c r="C779" s="1">
        <v>43920</v>
      </c>
      <c r="D779" t="s">
        <v>14</v>
      </c>
      <c r="E779" t="s">
        <v>49</v>
      </c>
      <c r="F779">
        <v>0</v>
      </c>
      <c r="G779">
        <v>10000000</v>
      </c>
      <c r="H779">
        <v>0</v>
      </c>
      <c r="I779">
        <v>0</v>
      </c>
      <c r="J779">
        <v>0</v>
      </c>
      <c r="K779">
        <v>5.8330000000000002</v>
      </c>
      <c r="L779" t="s">
        <v>16</v>
      </c>
      <c r="M779" s="2">
        <v>58330000</v>
      </c>
      <c r="N779" s="2" t="str">
        <f>VLOOKUP(Tabla1[[#This Row],[nemo]],'Nemos y clasificaciones'!$A$2:$B$5000,2,FALSE)</f>
        <v>CFI</v>
      </c>
      <c r="O779" s="2" t="str">
        <f>VLOOKUP(Tabla1[[#This Row],[nemo]],'Nemos y clasificaciones'!$A$1:$C$3000,3,FALSE)</f>
        <v>CFI</v>
      </c>
      <c r="P779" s="2"/>
      <c r="Q779" s="2"/>
    </row>
    <row r="780" spans="1:17" x14ac:dyDescent="0.25">
      <c r="A780" t="s">
        <v>8126</v>
      </c>
      <c r="B780" s="1">
        <v>43236</v>
      </c>
      <c r="C780" s="1">
        <v>43243</v>
      </c>
      <c r="D780" t="s">
        <v>14</v>
      </c>
      <c r="E780" t="s">
        <v>1848</v>
      </c>
      <c r="F780">
        <v>0</v>
      </c>
      <c r="G780">
        <v>747005982</v>
      </c>
      <c r="H780">
        <v>0</v>
      </c>
      <c r="I780">
        <v>0</v>
      </c>
      <c r="J780">
        <v>0</v>
      </c>
      <c r="K780">
        <v>13.5</v>
      </c>
      <c r="L780" t="s">
        <v>54</v>
      </c>
      <c r="M780" s="2">
        <v>10084580757</v>
      </c>
      <c r="N780" s="2" t="str">
        <f>VLOOKUP(Tabla1[[#This Row],[nemo]],'Nemos y clasificaciones'!$A$2:$B$5000,2,FALSE)</f>
        <v>VIÑA CONCHA Y TORO S.A.</v>
      </c>
      <c r="O780" s="2" t="str">
        <f>VLOOKUP(Tabla1[[#This Row],[nemo]],'Nemos y clasificaciones'!$A$1:$C$3000,3,FALSE)</f>
        <v>Alimentos, bebidas y tabaco</v>
      </c>
      <c r="P780" s="2"/>
      <c r="Q780" s="2"/>
    </row>
    <row r="781" spans="1:17" x14ac:dyDescent="0.25">
      <c r="A781" t="s">
        <v>9163</v>
      </c>
      <c r="B781" s="1">
        <v>42936</v>
      </c>
      <c r="C781" s="1">
        <v>42942</v>
      </c>
      <c r="D781" t="s">
        <v>14</v>
      </c>
      <c r="E781" t="s">
        <v>1908</v>
      </c>
      <c r="F781">
        <v>0</v>
      </c>
      <c r="G781">
        <v>612625641</v>
      </c>
      <c r="H781">
        <v>0</v>
      </c>
      <c r="I781">
        <v>0</v>
      </c>
      <c r="J781">
        <v>0</v>
      </c>
      <c r="K781">
        <v>16.420000000000002</v>
      </c>
      <c r="L781" t="s">
        <v>54</v>
      </c>
      <c r="M781" s="2">
        <v>10059313025.219999</v>
      </c>
      <c r="N781" s="2" t="str">
        <f>VLOOKUP(Tabla1[[#This Row],[nemo]],'Nemos y clasificaciones'!$A$2:$B$5000,2,FALSE)</f>
        <v>EMPRESA ELECTRICA PEHUENCHE S.A.</v>
      </c>
      <c r="O781" s="2" t="str">
        <f>VLOOKUP(Tabla1[[#This Row],[nemo]],'Nemos y clasificaciones'!$A$1:$C$3000,3,FALSE)</f>
        <v>Eléctrico</v>
      </c>
      <c r="P781" s="2"/>
      <c r="Q781" s="2"/>
    </row>
    <row r="782" spans="1:17" x14ac:dyDescent="0.25">
      <c r="A782" t="s">
        <v>11754</v>
      </c>
      <c r="B782" s="1">
        <v>42123</v>
      </c>
      <c r="C782" s="1">
        <v>42130</v>
      </c>
      <c r="D782" t="s">
        <v>14</v>
      </c>
      <c r="E782" t="s">
        <v>93</v>
      </c>
      <c r="F782">
        <v>0</v>
      </c>
      <c r="G782">
        <v>258469000</v>
      </c>
      <c r="H782">
        <v>0</v>
      </c>
      <c r="I782">
        <v>0</v>
      </c>
      <c r="J782">
        <v>0</v>
      </c>
      <c r="K782">
        <v>38.905999999999999</v>
      </c>
      <c r="L782" t="s">
        <v>54</v>
      </c>
      <c r="M782" s="2">
        <v>10055994914</v>
      </c>
      <c r="N782" s="2" t="str">
        <f>VLOOKUP(Tabla1[[#This Row],[nemo]],'Nemos y clasificaciones'!$A$2:$B$5000,2,FALSE)</f>
        <v>FORUS S.A.</v>
      </c>
      <c r="O782" s="2" t="str">
        <f>VLOOKUP(Tabla1[[#This Row],[nemo]],'Nemos y clasificaciones'!$A$1:$C$3000,3,FALSE)</f>
        <v>Consumo</v>
      </c>
      <c r="P782" s="2"/>
      <c r="Q782" s="2"/>
    </row>
    <row r="783" spans="1:17" x14ac:dyDescent="0.25">
      <c r="A783" t="s">
        <v>8350</v>
      </c>
      <c r="B783" s="1">
        <v>43211</v>
      </c>
      <c r="C783" s="1">
        <v>43217</v>
      </c>
      <c r="D783" t="s">
        <v>14</v>
      </c>
      <c r="E783" t="s">
        <v>2117</v>
      </c>
      <c r="F783">
        <v>0</v>
      </c>
      <c r="G783">
        <v>132999304</v>
      </c>
      <c r="H783">
        <v>0</v>
      </c>
      <c r="I783">
        <v>0</v>
      </c>
      <c r="J783">
        <v>0</v>
      </c>
      <c r="K783">
        <v>75.236000000000004</v>
      </c>
      <c r="L783" t="s">
        <v>54</v>
      </c>
      <c r="M783" s="2">
        <v>10006335635.743999</v>
      </c>
      <c r="N783" s="2" t="str">
        <f>VLOOKUP(Tabla1[[#This Row],[nemo]],'Nemos y clasificaciones'!$A$2:$B$5000,2,FALSE)</f>
        <v>MOLIBDENOS Y METALES S. A.</v>
      </c>
      <c r="O783" s="2" t="str">
        <f>VLOOKUP(Tabla1[[#This Row],[nemo]],'Nemos y clasificaciones'!$A$1:$C$3000,3,FALSE)</f>
        <v>Minería</v>
      </c>
      <c r="P783" s="2"/>
      <c r="Q783" s="2"/>
    </row>
    <row r="784" spans="1:17" x14ac:dyDescent="0.25">
      <c r="A784" t="s">
        <v>8213</v>
      </c>
      <c r="B784" s="1">
        <v>43228</v>
      </c>
      <c r="C784" s="1">
        <v>43234</v>
      </c>
      <c r="D784" t="s">
        <v>14</v>
      </c>
      <c r="E784" t="s">
        <v>1837</v>
      </c>
      <c r="F784">
        <v>0</v>
      </c>
      <c r="G784">
        <v>223062717</v>
      </c>
      <c r="H784">
        <v>0</v>
      </c>
      <c r="I784">
        <v>0</v>
      </c>
      <c r="J784">
        <v>0</v>
      </c>
      <c r="K784">
        <v>44.853999999999999</v>
      </c>
      <c r="L784" t="s">
        <v>54</v>
      </c>
      <c r="M784" s="2">
        <v>10005255108.318001</v>
      </c>
      <c r="N784" s="2" t="str">
        <f>VLOOKUP(Tabla1[[#This Row],[nemo]],'Nemos y clasificaciones'!$A$2:$B$5000,2,FALSE)</f>
        <v>INVERSIONES AGRICOLAS Y COMERCIALES S.A.</v>
      </c>
      <c r="O784" s="2" t="str">
        <f>VLOOKUP(Tabla1[[#This Row],[nemo]],'Nemos y clasificaciones'!$A$1:$C$3000,3,FALSE)</f>
        <v>Alimentos, bebidas y tabaco</v>
      </c>
      <c r="P784" s="2"/>
      <c r="Q784" s="2"/>
    </row>
    <row r="785" spans="1:17" x14ac:dyDescent="0.25">
      <c r="A785" t="s">
        <v>4921</v>
      </c>
      <c r="B785" s="1">
        <v>43855</v>
      </c>
      <c r="C785" s="1">
        <v>43861</v>
      </c>
      <c r="D785" t="s">
        <v>14</v>
      </c>
      <c r="E785" t="s">
        <v>1910</v>
      </c>
      <c r="F785">
        <v>0</v>
      </c>
      <c r="G785">
        <v>1000000000</v>
      </c>
      <c r="H785">
        <v>0</v>
      </c>
      <c r="I785">
        <v>0</v>
      </c>
      <c r="J785">
        <v>0</v>
      </c>
      <c r="K785">
        <v>10</v>
      </c>
      <c r="L785" t="s">
        <v>16</v>
      </c>
      <c r="M785" s="2">
        <v>10000000000</v>
      </c>
      <c r="N785" s="2" t="str">
        <f>VLOOKUP(Tabla1[[#This Row],[nemo]],'Nemos y clasificaciones'!$A$2:$B$5000,2,FALSE)</f>
        <v>ADMINISTRADORA  DE FONDOS DE PENSIONES HABITAT S.A.</v>
      </c>
      <c r="O785" s="2" t="str">
        <f>VLOOKUP(Tabla1[[#This Row],[nemo]],'Nemos y clasificaciones'!$A$1:$C$3000,3,FALSE)</f>
        <v>Servicios financieros</v>
      </c>
      <c r="P785" s="2"/>
      <c r="Q785" s="2"/>
    </row>
    <row r="786" spans="1:17" x14ac:dyDescent="0.25">
      <c r="A786" t="s">
        <v>5150</v>
      </c>
      <c r="B786" s="1">
        <v>43816</v>
      </c>
      <c r="C786" s="1">
        <v>43822</v>
      </c>
      <c r="D786" t="s">
        <v>14</v>
      </c>
      <c r="E786" t="s">
        <v>1895</v>
      </c>
      <c r="F786">
        <v>0</v>
      </c>
      <c r="G786">
        <v>125000000</v>
      </c>
      <c r="H786">
        <v>0</v>
      </c>
      <c r="I786">
        <v>0</v>
      </c>
      <c r="J786">
        <v>0</v>
      </c>
      <c r="K786">
        <v>80</v>
      </c>
      <c r="L786" t="s">
        <v>54</v>
      </c>
      <c r="M786" s="2">
        <v>10000000000</v>
      </c>
      <c r="N786" s="2" t="str">
        <f>VLOOKUP(Tabla1[[#This Row],[nemo]],'Nemos y clasificaciones'!$A$2:$B$5000,2,FALSE)</f>
        <v>FORESTAL CONSTRUCTORA Y COMERCIAL DEL PACIFICO SUR S.A.</v>
      </c>
      <c r="O786" s="2" t="str">
        <f>VLOOKUP(Tabla1[[#This Row],[nemo]],'Nemos y clasificaciones'!$A$1:$C$3000,3,FALSE)</f>
        <v>Forestal</v>
      </c>
      <c r="P786" s="2"/>
      <c r="Q786" s="2"/>
    </row>
    <row r="787" spans="1:17" x14ac:dyDescent="0.25">
      <c r="A787" t="s">
        <v>5546</v>
      </c>
      <c r="B787" s="1">
        <v>43736</v>
      </c>
      <c r="C787" s="1">
        <v>43742</v>
      </c>
      <c r="D787" t="s">
        <v>14</v>
      </c>
      <c r="E787" t="s">
        <v>1910</v>
      </c>
      <c r="F787">
        <v>0</v>
      </c>
      <c r="G787">
        <v>1000000000</v>
      </c>
      <c r="H787">
        <v>0</v>
      </c>
      <c r="I787">
        <v>0</v>
      </c>
      <c r="J787">
        <v>0</v>
      </c>
      <c r="K787">
        <v>10</v>
      </c>
      <c r="L787" t="s">
        <v>16</v>
      </c>
      <c r="M787" s="2">
        <v>10000000000</v>
      </c>
      <c r="N787" s="2" t="str">
        <f>VLOOKUP(Tabla1[[#This Row],[nemo]],'Nemos y clasificaciones'!$A$2:$B$5000,2,FALSE)</f>
        <v>ADMINISTRADORA  DE FONDOS DE PENSIONES HABITAT S.A.</v>
      </c>
      <c r="O787" s="2" t="str">
        <f>VLOOKUP(Tabla1[[#This Row],[nemo]],'Nemos y clasificaciones'!$A$1:$C$3000,3,FALSE)</f>
        <v>Servicios financieros</v>
      </c>
      <c r="P787" s="2"/>
      <c r="Q787" s="2"/>
    </row>
    <row r="788" spans="1:17" x14ac:dyDescent="0.25">
      <c r="A788" t="s">
        <v>5849</v>
      </c>
      <c r="B788" s="1">
        <v>43657</v>
      </c>
      <c r="C788" s="1">
        <v>43664</v>
      </c>
      <c r="D788" t="s">
        <v>14</v>
      </c>
      <c r="E788" t="s">
        <v>1954</v>
      </c>
      <c r="F788">
        <v>0</v>
      </c>
      <c r="G788">
        <v>100000000</v>
      </c>
      <c r="H788">
        <v>0</v>
      </c>
      <c r="I788">
        <v>0</v>
      </c>
      <c r="J788">
        <v>0</v>
      </c>
      <c r="K788">
        <v>100</v>
      </c>
      <c r="L788" t="s">
        <v>54</v>
      </c>
      <c r="M788" s="2">
        <v>10000000000</v>
      </c>
      <c r="N788" s="2" t="str">
        <f>VLOOKUP(Tabla1[[#This Row],[nemo]],'Nemos y clasificaciones'!$A$2:$B$5000,2,FALSE)</f>
        <v>DUNCAN FOX S.A.</v>
      </c>
      <c r="O788" s="2" t="str">
        <f>VLOOKUP(Tabla1[[#This Row],[nemo]],'Nemos y clasificaciones'!$A$1:$C$3000,3,FALSE)</f>
        <v>Alimentos, bebidas y tabaco</v>
      </c>
      <c r="P788" s="2"/>
      <c r="Q788" s="2"/>
    </row>
    <row r="789" spans="1:17" x14ac:dyDescent="0.25">
      <c r="A789" t="s">
        <v>6970</v>
      </c>
      <c r="B789" s="1">
        <v>43470</v>
      </c>
      <c r="C789" s="1">
        <v>43476</v>
      </c>
      <c r="D789" t="s">
        <v>14</v>
      </c>
      <c r="E789" t="s">
        <v>1910</v>
      </c>
      <c r="F789">
        <v>0</v>
      </c>
      <c r="G789">
        <v>1000000000</v>
      </c>
      <c r="H789">
        <v>0</v>
      </c>
      <c r="I789">
        <v>0</v>
      </c>
      <c r="J789">
        <v>0</v>
      </c>
      <c r="K789">
        <v>10</v>
      </c>
      <c r="L789" t="s">
        <v>16</v>
      </c>
      <c r="M789" s="2">
        <v>10000000000</v>
      </c>
      <c r="N789" s="2" t="str">
        <f>VLOOKUP(Tabla1[[#This Row],[nemo]],'Nemos y clasificaciones'!$A$2:$B$5000,2,FALSE)</f>
        <v>ADMINISTRADORA  DE FONDOS DE PENSIONES HABITAT S.A.</v>
      </c>
      <c r="O789" s="2" t="str">
        <f>VLOOKUP(Tabla1[[#This Row],[nemo]],'Nemos y clasificaciones'!$A$1:$C$3000,3,FALSE)</f>
        <v>Servicios financieros</v>
      </c>
      <c r="P789" s="2"/>
      <c r="Q789" s="2"/>
    </row>
    <row r="790" spans="1:17" x14ac:dyDescent="0.25">
      <c r="A790" t="s">
        <v>7431</v>
      </c>
      <c r="B790" s="1">
        <v>43372</v>
      </c>
      <c r="C790" s="1">
        <v>43378</v>
      </c>
      <c r="D790" t="s">
        <v>14</v>
      </c>
      <c r="E790" t="s">
        <v>1910</v>
      </c>
      <c r="F790">
        <v>0</v>
      </c>
      <c r="G790">
        <v>1000000000</v>
      </c>
      <c r="H790">
        <v>0</v>
      </c>
      <c r="I790">
        <v>0</v>
      </c>
      <c r="J790">
        <v>0</v>
      </c>
      <c r="K790">
        <v>10</v>
      </c>
      <c r="L790" t="s">
        <v>16</v>
      </c>
      <c r="M790" s="2">
        <v>10000000000</v>
      </c>
      <c r="N790" s="2" t="str">
        <f>VLOOKUP(Tabla1[[#This Row],[nemo]],'Nemos y clasificaciones'!$A$2:$B$5000,2,FALSE)</f>
        <v>ADMINISTRADORA  DE FONDOS DE PENSIONES HABITAT S.A.</v>
      </c>
      <c r="O790" s="2" t="str">
        <f>VLOOKUP(Tabla1[[#This Row],[nemo]],'Nemos y clasificaciones'!$A$1:$C$3000,3,FALSE)</f>
        <v>Servicios financieros</v>
      </c>
      <c r="P790" s="2"/>
      <c r="Q790" s="2"/>
    </row>
    <row r="791" spans="1:17" x14ac:dyDescent="0.25">
      <c r="A791" t="s">
        <v>3149</v>
      </c>
      <c r="B791" s="1">
        <v>43879</v>
      </c>
      <c r="C791" s="1">
        <v>43885</v>
      </c>
      <c r="D791" t="s">
        <v>14</v>
      </c>
      <c r="E791" t="s">
        <v>49</v>
      </c>
      <c r="F791">
        <v>0</v>
      </c>
      <c r="G791">
        <v>10000000</v>
      </c>
      <c r="H791">
        <v>0</v>
      </c>
      <c r="I791">
        <v>0</v>
      </c>
      <c r="J791">
        <v>0</v>
      </c>
      <c r="K791">
        <v>5.8330000000000002</v>
      </c>
      <c r="L791" t="s">
        <v>16</v>
      </c>
      <c r="M791" s="2">
        <v>58330000</v>
      </c>
      <c r="N791" s="2" t="str">
        <f>VLOOKUP(Tabla1[[#This Row],[nemo]],'Nemos y clasificaciones'!$A$2:$B$5000,2,FALSE)</f>
        <v>CFI</v>
      </c>
      <c r="O791" s="2" t="str">
        <f>VLOOKUP(Tabla1[[#This Row],[nemo]],'Nemos y clasificaciones'!$A$1:$C$3000,3,FALSE)</f>
        <v>CFI</v>
      </c>
      <c r="P791" s="2"/>
      <c r="Q791" s="2"/>
    </row>
    <row r="792" spans="1:17" x14ac:dyDescent="0.25">
      <c r="A792" t="s">
        <v>8671</v>
      </c>
      <c r="B792" s="1">
        <v>43098</v>
      </c>
      <c r="C792" s="1">
        <v>43105</v>
      </c>
      <c r="D792" t="s">
        <v>14</v>
      </c>
      <c r="E792" t="s">
        <v>1910</v>
      </c>
      <c r="F792">
        <v>0</v>
      </c>
      <c r="G792">
        <v>1000000000</v>
      </c>
      <c r="H792">
        <v>0</v>
      </c>
      <c r="I792">
        <v>0</v>
      </c>
      <c r="J792">
        <v>0</v>
      </c>
      <c r="K792">
        <v>10</v>
      </c>
      <c r="L792" t="s">
        <v>16</v>
      </c>
      <c r="M792" s="2">
        <v>10000000000</v>
      </c>
      <c r="N792" s="2" t="str">
        <f>VLOOKUP(Tabla1[[#This Row],[nemo]],'Nemos y clasificaciones'!$A$2:$B$5000,2,FALSE)</f>
        <v>ADMINISTRADORA  DE FONDOS DE PENSIONES HABITAT S.A.</v>
      </c>
      <c r="O792" s="2" t="str">
        <f>VLOOKUP(Tabla1[[#This Row],[nemo]],'Nemos y clasificaciones'!$A$1:$C$3000,3,FALSE)</f>
        <v>Servicios financieros</v>
      </c>
      <c r="P792" s="2"/>
      <c r="Q792" s="2"/>
    </row>
    <row r="793" spans="1:17" x14ac:dyDescent="0.25">
      <c r="A793" t="s">
        <v>3149</v>
      </c>
      <c r="B793" s="1">
        <v>43845</v>
      </c>
      <c r="C793" s="1">
        <v>43851</v>
      </c>
      <c r="D793" t="s">
        <v>14</v>
      </c>
      <c r="E793" t="s">
        <v>49</v>
      </c>
      <c r="F793">
        <v>0</v>
      </c>
      <c r="G793">
        <v>10000000</v>
      </c>
      <c r="H793">
        <v>0</v>
      </c>
      <c r="I793">
        <v>0</v>
      </c>
      <c r="J793">
        <v>0</v>
      </c>
      <c r="K793">
        <v>5.8330000000000002</v>
      </c>
      <c r="L793" t="s">
        <v>16</v>
      </c>
      <c r="M793" s="2">
        <v>58330000</v>
      </c>
      <c r="N793" s="2" t="str">
        <f>VLOOKUP(Tabla1[[#This Row],[nemo]],'Nemos y clasificaciones'!$A$2:$B$5000,2,FALSE)</f>
        <v>CFI</v>
      </c>
      <c r="O793" s="2" t="str">
        <f>VLOOKUP(Tabla1[[#This Row],[nemo]],'Nemos y clasificaciones'!$A$1:$C$3000,3,FALSE)</f>
        <v>CFI</v>
      </c>
      <c r="P793" s="2"/>
      <c r="Q793" s="2"/>
    </row>
    <row r="794" spans="1:17" x14ac:dyDescent="0.25">
      <c r="A794" t="s">
        <v>9004</v>
      </c>
      <c r="B794" s="1">
        <v>43008</v>
      </c>
      <c r="C794" s="1">
        <v>43014</v>
      </c>
      <c r="D794" t="s">
        <v>14</v>
      </c>
      <c r="E794" t="s">
        <v>1910</v>
      </c>
      <c r="F794">
        <v>0</v>
      </c>
      <c r="G794">
        <v>1000000000</v>
      </c>
      <c r="H794">
        <v>0</v>
      </c>
      <c r="I794">
        <v>0</v>
      </c>
      <c r="J794">
        <v>0</v>
      </c>
      <c r="K794">
        <v>10</v>
      </c>
      <c r="L794" t="s">
        <v>16</v>
      </c>
      <c r="M794" s="2">
        <v>10000000000</v>
      </c>
      <c r="N794" s="2" t="str">
        <f>VLOOKUP(Tabla1[[#This Row],[nemo]],'Nemos y clasificaciones'!$A$2:$B$5000,2,FALSE)</f>
        <v>ADMINISTRADORA  DE FONDOS DE PENSIONES HABITAT S.A.</v>
      </c>
      <c r="O794" s="2" t="str">
        <f>VLOOKUP(Tabla1[[#This Row],[nemo]],'Nemos y clasificaciones'!$A$1:$C$3000,3,FALSE)</f>
        <v>Servicios financieros</v>
      </c>
      <c r="P794" s="2"/>
      <c r="Q794" s="2"/>
    </row>
    <row r="795" spans="1:17" x14ac:dyDescent="0.25">
      <c r="A795" t="s">
        <v>9969</v>
      </c>
      <c r="B795" s="1">
        <v>42735</v>
      </c>
      <c r="C795" s="1">
        <v>42741</v>
      </c>
      <c r="D795" t="s">
        <v>14</v>
      </c>
      <c r="E795" t="s">
        <v>1910</v>
      </c>
      <c r="F795">
        <v>0</v>
      </c>
      <c r="G795">
        <v>1000000000</v>
      </c>
      <c r="H795">
        <v>0</v>
      </c>
      <c r="I795">
        <v>0</v>
      </c>
      <c r="J795">
        <v>0</v>
      </c>
      <c r="K795">
        <v>10</v>
      </c>
      <c r="L795" t="s">
        <v>16</v>
      </c>
      <c r="M795" s="2">
        <v>10000000000</v>
      </c>
      <c r="N795" s="2" t="str">
        <f>VLOOKUP(Tabla1[[#This Row],[nemo]],'Nemos y clasificaciones'!$A$2:$B$5000,2,FALSE)</f>
        <v>ADMINISTRADORA  DE FONDOS DE PENSIONES HABITAT S.A.</v>
      </c>
      <c r="O795" s="2" t="str">
        <f>VLOOKUP(Tabla1[[#This Row],[nemo]],'Nemos y clasificaciones'!$A$1:$C$3000,3,FALSE)</f>
        <v>Servicios financieros</v>
      </c>
      <c r="P795" s="2"/>
      <c r="Q795" s="2"/>
    </row>
    <row r="796" spans="1:17" x14ac:dyDescent="0.25">
      <c r="A796" t="s">
        <v>10202</v>
      </c>
      <c r="B796" s="1">
        <v>42650</v>
      </c>
      <c r="C796" s="1">
        <v>42657</v>
      </c>
      <c r="D796" t="s">
        <v>14</v>
      </c>
      <c r="E796" t="s">
        <v>1910</v>
      </c>
      <c r="F796">
        <v>0</v>
      </c>
      <c r="G796">
        <v>1000000000</v>
      </c>
      <c r="H796">
        <v>0</v>
      </c>
      <c r="I796">
        <v>0</v>
      </c>
      <c r="J796">
        <v>0</v>
      </c>
      <c r="K796">
        <v>10</v>
      </c>
      <c r="L796" t="s">
        <v>16</v>
      </c>
      <c r="M796" s="2">
        <v>10000000000</v>
      </c>
      <c r="N796" s="2" t="str">
        <f>VLOOKUP(Tabla1[[#This Row],[nemo]],'Nemos y clasificaciones'!$A$2:$B$5000,2,FALSE)</f>
        <v>ADMINISTRADORA  DE FONDOS DE PENSIONES HABITAT S.A.</v>
      </c>
      <c r="O796" s="2" t="str">
        <f>VLOOKUP(Tabla1[[#This Row],[nemo]],'Nemos y clasificaciones'!$A$1:$C$3000,3,FALSE)</f>
        <v>Servicios financieros</v>
      </c>
      <c r="P796" s="2"/>
      <c r="Q796" s="2"/>
    </row>
    <row r="797" spans="1:17" x14ac:dyDescent="0.25">
      <c r="A797" t="s">
        <v>11128</v>
      </c>
      <c r="B797" s="1">
        <v>42340</v>
      </c>
      <c r="C797" s="1">
        <v>42347</v>
      </c>
      <c r="D797" t="s">
        <v>14</v>
      </c>
      <c r="E797" t="s">
        <v>1910</v>
      </c>
      <c r="F797">
        <v>0</v>
      </c>
      <c r="G797">
        <v>1000000000</v>
      </c>
      <c r="H797">
        <v>0</v>
      </c>
      <c r="I797">
        <v>0</v>
      </c>
      <c r="J797">
        <v>0</v>
      </c>
      <c r="K797">
        <v>10</v>
      </c>
      <c r="L797" t="s">
        <v>16</v>
      </c>
      <c r="M797" s="2">
        <v>10000000000</v>
      </c>
      <c r="N797" s="2" t="str">
        <f>VLOOKUP(Tabla1[[#This Row],[nemo]],'Nemos y clasificaciones'!$A$2:$B$5000,2,FALSE)</f>
        <v>ADMINISTRADORA  DE FONDOS DE PENSIONES HABITAT S.A.</v>
      </c>
      <c r="O797" s="2" t="str">
        <f>VLOOKUP(Tabla1[[#This Row],[nemo]],'Nemos y clasificaciones'!$A$1:$C$3000,3,FALSE)</f>
        <v>Servicios financieros</v>
      </c>
      <c r="P797" s="2"/>
      <c r="Q797" s="2"/>
    </row>
    <row r="798" spans="1:17" x14ac:dyDescent="0.25">
      <c r="A798" t="s">
        <v>11220</v>
      </c>
      <c r="B798" s="1">
        <v>42280</v>
      </c>
      <c r="C798" s="1">
        <v>42286</v>
      </c>
      <c r="D798" t="s">
        <v>14</v>
      </c>
      <c r="E798" t="s">
        <v>7305</v>
      </c>
      <c r="F798">
        <v>0</v>
      </c>
      <c r="G798">
        <v>400000</v>
      </c>
      <c r="H798">
        <v>0</v>
      </c>
      <c r="I798">
        <v>0</v>
      </c>
      <c r="J798">
        <v>0</v>
      </c>
      <c r="K798">
        <v>25000</v>
      </c>
      <c r="L798" t="s">
        <v>19</v>
      </c>
      <c r="M798" s="2">
        <v>10000000000</v>
      </c>
      <c r="N798" s="2" t="str">
        <f>VLOOKUP(Tabla1[[#This Row],[nemo]],'Nemos y clasificaciones'!$A$2:$B$5000,2,FALSE)</f>
        <v>INMOBILIARIA CLUB DE CAMPO S.A.</v>
      </c>
      <c r="O798" s="2" t="str">
        <f>VLOOKUP(Tabla1[[#This Row],[nemo]],'Nemos y clasificaciones'!$A$1:$C$3000,3,FALSE)</f>
        <v>Recreación y servicios educacionales</v>
      </c>
      <c r="P798" s="2"/>
      <c r="Q798" s="2"/>
    </row>
    <row r="799" spans="1:17" x14ac:dyDescent="0.25">
      <c r="A799" t="s">
        <v>11222</v>
      </c>
      <c r="B799" s="1">
        <v>42280</v>
      </c>
      <c r="C799" s="1">
        <v>42286</v>
      </c>
      <c r="D799" t="s">
        <v>14</v>
      </c>
      <c r="E799" t="s">
        <v>1910</v>
      </c>
      <c r="F799">
        <v>0</v>
      </c>
      <c r="G799">
        <v>1000000000</v>
      </c>
      <c r="H799">
        <v>0</v>
      </c>
      <c r="I799">
        <v>0</v>
      </c>
      <c r="J799">
        <v>0</v>
      </c>
      <c r="K799">
        <v>10</v>
      </c>
      <c r="L799" t="s">
        <v>16</v>
      </c>
      <c r="M799" s="2">
        <v>10000000000</v>
      </c>
      <c r="N799" s="2" t="str">
        <f>VLOOKUP(Tabla1[[#This Row],[nemo]],'Nemos y clasificaciones'!$A$2:$B$5000,2,FALSE)</f>
        <v>ADMINISTRADORA  DE FONDOS DE PENSIONES HABITAT S.A.</v>
      </c>
      <c r="O799" s="2" t="str">
        <f>VLOOKUP(Tabla1[[#This Row],[nemo]],'Nemos y clasificaciones'!$A$1:$C$3000,3,FALSE)</f>
        <v>Servicios financieros</v>
      </c>
      <c r="P799" s="2"/>
      <c r="Q799" s="2"/>
    </row>
    <row r="800" spans="1:17" x14ac:dyDescent="0.25">
      <c r="A800" t="s">
        <v>11289</v>
      </c>
      <c r="B800" s="1">
        <v>42251</v>
      </c>
      <c r="C800" s="1">
        <v>42257</v>
      </c>
      <c r="D800" t="s">
        <v>14</v>
      </c>
      <c r="E800" t="s">
        <v>680</v>
      </c>
      <c r="F800">
        <v>0</v>
      </c>
      <c r="G800">
        <v>2500000000</v>
      </c>
      <c r="H800">
        <v>0</v>
      </c>
      <c r="I800">
        <v>0</v>
      </c>
      <c r="J800">
        <v>0</v>
      </c>
      <c r="K800">
        <v>4</v>
      </c>
      <c r="L800" t="s">
        <v>16</v>
      </c>
      <c r="M800" s="2">
        <v>10000000000</v>
      </c>
      <c r="N800" s="2" t="str">
        <f>VLOOKUP(Tabla1[[#This Row],[nemo]],'Nemos y clasificaciones'!$A$2:$B$5000,2,FALSE)</f>
        <v>EMPRESAS CMPC S.A.</v>
      </c>
      <c r="O800" s="2" t="str">
        <f>VLOOKUP(Tabla1[[#This Row],[nemo]],'Nemos y clasificaciones'!$A$1:$C$3000,3,FALSE)</f>
        <v>Forestal</v>
      </c>
      <c r="P800" s="2"/>
      <c r="Q800" s="2"/>
    </row>
    <row r="801" spans="1:17" x14ac:dyDescent="0.25">
      <c r="A801" t="s">
        <v>12024</v>
      </c>
      <c r="B801" s="1">
        <v>42007</v>
      </c>
      <c r="C801" s="1">
        <v>42013</v>
      </c>
      <c r="D801" t="s">
        <v>14</v>
      </c>
      <c r="E801" t="s">
        <v>1910</v>
      </c>
      <c r="F801">
        <v>0</v>
      </c>
      <c r="G801">
        <v>1000000000</v>
      </c>
      <c r="H801">
        <v>0</v>
      </c>
      <c r="I801">
        <v>0</v>
      </c>
      <c r="J801">
        <v>0</v>
      </c>
      <c r="K801">
        <v>10</v>
      </c>
      <c r="L801" t="s">
        <v>16</v>
      </c>
      <c r="M801" s="2">
        <v>10000000000</v>
      </c>
      <c r="N801" s="2" t="str">
        <f>VLOOKUP(Tabla1[[#This Row],[nemo]],'Nemos y clasificaciones'!$A$2:$B$5000,2,FALSE)</f>
        <v>ADMINISTRADORA  DE FONDOS DE PENSIONES HABITAT S.A.</v>
      </c>
      <c r="O801" s="2" t="str">
        <f>VLOOKUP(Tabla1[[#This Row],[nemo]],'Nemos y clasificaciones'!$A$1:$C$3000,3,FALSE)</f>
        <v>Servicios financieros</v>
      </c>
      <c r="P801" s="2"/>
      <c r="Q801" s="2"/>
    </row>
    <row r="802" spans="1:17" x14ac:dyDescent="0.25">
      <c r="A802" t="s">
        <v>12028</v>
      </c>
      <c r="B802" s="1">
        <v>42006</v>
      </c>
      <c r="C802" s="1">
        <v>42012</v>
      </c>
      <c r="D802" t="s">
        <v>14</v>
      </c>
      <c r="E802" t="s">
        <v>1898</v>
      </c>
      <c r="F802">
        <v>0</v>
      </c>
      <c r="G802">
        <v>125000000</v>
      </c>
      <c r="H802">
        <v>0</v>
      </c>
      <c r="I802">
        <v>0</v>
      </c>
      <c r="J802">
        <v>0</v>
      </c>
      <c r="K802">
        <v>80</v>
      </c>
      <c r="L802" t="s">
        <v>54</v>
      </c>
      <c r="M802" s="2">
        <v>10000000000</v>
      </c>
      <c r="N802" s="2" t="str">
        <f>VLOOKUP(Tabla1[[#This Row],[nemo]],'Nemos y clasificaciones'!$A$2:$B$5000,2,FALSE)</f>
        <v>MINERA VALPARAISO S.A.</v>
      </c>
      <c r="O802" s="2" t="str">
        <f>VLOOKUP(Tabla1[[#This Row],[nemo]],'Nemos y clasificaciones'!$A$1:$C$3000,3,FALSE)</f>
        <v>Eléctrico</v>
      </c>
      <c r="P802" s="2"/>
      <c r="Q802" s="2"/>
    </row>
    <row r="803" spans="1:17" x14ac:dyDescent="0.25">
      <c r="A803" t="s">
        <v>934</v>
      </c>
      <c r="B803" s="1">
        <v>44377</v>
      </c>
      <c r="C803" s="1">
        <v>44383</v>
      </c>
      <c r="D803" t="s">
        <v>14</v>
      </c>
      <c r="E803" t="s">
        <v>935</v>
      </c>
      <c r="F803">
        <v>0</v>
      </c>
      <c r="G803">
        <v>1181420348</v>
      </c>
      <c r="H803">
        <v>0</v>
      </c>
      <c r="I803">
        <v>0</v>
      </c>
      <c r="J803">
        <v>0</v>
      </c>
      <c r="K803">
        <v>8.4600000000000009</v>
      </c>
      <c r="L803" t="s">
        <v>16</v>
      </c>
      <c r="M803" s="2">
        <v>9994816144.0799999</v>
      </c>
      <c r="N803" s="2" t="str">
        <f>VLOOKUP(Tabla1[[#This Row],[nemo]],'Nemos y clasificaciones'!$A$2:$B$5000,2,FALSE)</f>
        <v>COMPAÑIAS CIC S.A.</v>
      </c>
      <c r="O803" s="2" t="str">
        <f>VLOOKUP(Tabla1[[#This Row],[nemo]],'Nemos y clasificaciones'!$A$1:$C$3000,3,FALSE)</f>
        <v>Consumo</v>
      </c>
      <c r="P803" s="2"/>
      <c r="Q803" s="2"/>
    </row>
    <row r="804" spans="1:17" x14ac:dyDescent="0.25">
      <c r="A804" t="s">
        <v>6391</v>
      </c>
      <c r="B804" s="1">
        <v>43595</v>
      </c>
      <c r="C804" s="1">
        <v>43601</v>
      </c>
      <c r="D804" t="s">
        <v>14</v>
      </c>
      <c r="E804" t="s">
        <v>1842</v>
      </c>
      <c r="F804">
        <v>0</v>
      </c>
      <c r="G804">
        <v>266432526</v>
      </c>
      <c r="H804">
        <v>0</v>
      </c>
      <c r="I804">
        <v>0</v>
      </c>
      <c r="J804">
        <v>0</v>
      </c>
      <c r="K804">
        <v>37.47</v>
      </c>
      <c r="L804" t="s">
        <v>54</v>
      </c>
      <c r="M804" s="2">
        <v>9983226749.2199993</v>
      </c>
      <c r="N804" s="2" t="str">
        <f>VLOOKUP(Tabla1[[#This Row],[nemo]],'Nemos y clasificaciones'!$A$2:$B$5000,2,FALSE)</f>
        <v>COCA COLA EMBONOR S.A.</v>
      </c>
      <c r="O804" s="2" t="str">
        <f>VLOOKUP(Tabla1[[#This Row],[nemo]],'Nemos y clasificaciones'!$A$1:$C$3000,3,FALSE)</f>
        <v>Alimentos, bebidas y tabaco</v>
      </c>
      <c r="P804" s="2"/>
      <c r="Q804" s="2"/>
    </row>
    <row r="805" spans="1:17" x14ac:dyDescent="0.25">
      <c r="A805" t="s">
        <v>3149</v>
      </c>
      <c r="B805" s="1">
        <v>43816</v>
      </c>
      <c r="C805" s="1">
        <v>43822</v>
      </c>
      <c r="D805" t="s">
        <v>14</v>
      </c>
      <c r="E805" t="s">
        <v>49</v>
      </c>
      <c r="F805">
        <v>0</v>
      </c>
      <c r="G805">
        <v>10000000</v>
      </c>
      <c r="H805">
        <v>0</v>
      </c>
      <c r="I805">
        <v>0</v>
      </c>
      <c r="J805">
        <v>0</v>
      </c>
      <c r="K805">
        <v>5.8330000000000002</v>
      </c>
      <c r="L805" t="s">
        <v>16</v>
      </c>
      <c r="M805" s="2">
        <v>58330000</v>
      </c>
      <c r="N805" s="2" t="str">
        <f>VLOOKUP(Tabla1[[#This Row],[nemo]],'Nemos y clasificaciones'!$A$2:$B$5000,2,FALSE)</f>
        <v>CFI</v>
      </c>
      <c r="O805" s="2" t="str">
        <f>VLOOKUP(Tabla1[[#This Row],[nemo]],'Nemos y clasificaciones'!$A$1:$C$3000,3,FALSE)</f>
        <v>CFI</v>
      </c>
      <c r="P805" s="2"/>
      <c r="Q805" s="2"/>
    </row>
    <row r="806" spans="1:17" x14ac:dyDescent="0.25">
      <c r="A806" t="s">
        <v>10684</v>
      </c>
      <c r="B806" s="1">
        <v>42494</v>
      </c>
      <c r="C806" s="1">
        <v>42500</v>
      </c>
      <c r="D806" t="s">
        <v>14</v>
      </c>
      <c r="E806" t="s">
        <v>4496</v>
      </c>
      <c r="F806">
        <v>0</v>
      </c>
      <c r="G806">
        <v>888350493</v>
      </c>
      <c r="H806">
        <v>0</v>
      </c>
      <c r="I806">
        <v>0</v>
      </c>
      <c r="J806">
        <v>0</v>
      </c>
      <c r="K806">
        <v>11.189</v>
      </c>
      <c r="L806" t="s">
        <v>54</v>
      </c>
      <c r="M806" s="2">
        <v>9939753666.177</v>
      </c>
      <c r="N806" s="2" t="str">
        <f>VLOOKUP(Tabla1[[#This Row],[nemo]],'Nemos y clasificaciones'!$A$2:$B$5000,2,FALSE)</f>
        <v>PARQUE ARAUCO S.A.</v>
      </c>
      <c r="O806" s="2" t="str">
        <f>VLOOKUP(Tabla1[[#This Row],[nemo]],'Nemos y clasificaciones'!$A$1:$C$3000,3,FALSE)</f>
        <v>Consumo</v>
      </c>
      <c r="P806" s="2"/>
      <c r="Q806" s="2"/>
    </row>
    <row r="807" spans="1:17" x14ac:dyDescent="0.25">
      <c r="A807" t="s">
        <v>3149</v>
      </c>
      <c r="B807" s="1">
        <v>43785</v>
      </c>
      <c r="C807" s="1">
        <v>43791</v>
      </c>
      <c r="D807" t="s">
        <v>14</v>
      </c>
      <c r="E807" t="s">
        <v>49</v>
      </c>
      <c r="F807">
        <v>0</v>
      </c>
      <c r="G807">
        <v>10000000</v>
      </c>
      <c r="H807">
        <v>0</v>
      </c>
      <c r="I807">
        <v>0</v>
      </c>
      <c r="J807">
        <v>0</v>
      </c>
      <c r="K807">
        <v>5.8330000000000002</v>
      </c>
      <c r="L807" t="s">
        <v>16</v>
      </c>
      <c r="M807" s="2">
        <v>58330000</v>
      </c>
      <c r="N807" s="2" t="str">
        <f>VLOOKUP(Tabla1[[#This Row],[nemo]],'Nemos y clasificaciones'!$A$2:$B$5000,2,FALSE)</f>
        <v>CFI</v>
      </c>
      <c r="O807" s="2" t="str">
        <f>VLOOKUP(Tabla1[[#This Row],[nemo]],'Nemos y clasificaciones'!$A$1:$C$3000,3,FALSE)</f>
        <v>CFI</v>
      </c>
      <c r="P807" s="2"/>
      <c r="Q807" s="2"/>
    </row>
    <row r="808" spans="1:17" x14ac:dyDescent="0.25">
      <c r="A808" t="s">
        <v>3149</v>
      </c>
      <c r="B808" s="1">
        <v>43754</v>
      </c>
      <c r="C808" s="1">
        <v>43760</v>
      </c>
      <c r="D808" t="s">
        <v>14</v>
      </c>
      <c r="E808" t="s">
        <v>49</v>
      </c>
      <c r="F808">
        <v>0</v>
      </c>
      <c r="G808">
        <v>10000000</v>
      </c>
      <c r="H808">
        <v>0</v>
      </c>
      <c r="I808">
        <v>0</v>
      </c>
      <c r="J808">
        <v>0</v>
      </c>
      <c r="K808">
        <v>5.8330000000000002</v>
      </c>
      <c r="L808" t="s">
        <v>16</v>
      </c>
      <c r="M808" s="2">
        <v>58330000</v>
      </c>
      <c r="N808" s="2" t="str">
        <f>VLOOKUP(Tabla1[[#This Row],[nemo]],'Nemos y clasificaciones'!$A$2:$B$5000,2,FALSE)</f>
        <v>CFI</v>
      </c>
      <c r="O808" s="2" t="str">
        <f>VLOOKUP(Tabla1[[#This Row],[nemo]],'Nemos y clasificaciones'!$A$1:$C$3000,3,FALSE)</f>
        <v>CFI</v>
      </c>
      <c r="P808" s="2"/>
      <c r="Q808" s="2"/>
    </row>
    <row r="809" spans="1:17" x14ac:dyDescent="0.25">
      <c r="A809" t="s">
        <v>3149</v>
      </c>
      <c r="B809" s="1">
        <v>43725</v>
      </c>
      <c r="C809" s="1">
        <v>43734</v>
      </c>
      <c r="D809" t="s">
        <v>14</v>
      </c>
      <c r="E809" t="s">
        <v>49</v>
      </c>
      <c r="F809">
        <v>0</v>
      </c>
      <c r="G809">
        <v>10000000</v>
      </c>
      <c r="H809">
        <v>0</v>
      </c>
      <c r="I809">
        <v>0</v>
      </c>
      <c r="J809">
        <v>0</v>
      </c>
      <c r="K809">
        <v>5.8330000000000002</v>
      </c>
      <c r="L809" t="s">
        <v>16</v>
      </c>
      <c r="M809" s="2">
        <v>58330000</v>
      </c>
      <c r="N809" s="2" t="str">
        <f>VLOOKUP(Tabla1[[#This Row],[nemo]],'Nemos y clasificaciones'!$A$2:$B$5000,2,FALSE)</f>
        <v>CFI</v>
      </c>
      <c r="O809" s="2" t="str">
        <f>VLOOKUP(Tabla1[[#This Row],[nemo]],'Nemos y clasificaciones'!$A$1:$C$3000,3,FALSE)</f>
        <v>CFI</v>
      </c>
      <c r="P809" s="2"/>
      <c r="Q809" s="2"/>
    </row>
    <row r="810" spans="1:17" x14ac:dyDescent="0.25">
      <c r="A810" t="s">
        <v>2116</v>
      </c>
      <c r="B810" s="1">
        <v>44308</v>
      </c>
      <c r="C810" s="1">
        <v>44314</v>
      </c>
      <c r="D810" t="s">
        <v>14</v>
      </c>
      <c r="E810" t="s">
        <v>2117</v>
      </c>
      <c r="F810">
        <v>0</v>
      </c>
      <c r="G810">
        <v>132999304</v>
      </c>
      <c r="H810">
        <v>0</v>
      </c>
      <c r="I810">
        <v>0</v>
      </c>
      <c r="J810">
        <v>0</v>
      </c>
      <c r="K810">
        <v>74.382999999999996</v>
      </c>
      <c r="L810" t="s">
        <v>54</v>
      </c>
      <c r="M810" s="2">
        <v>9892887229.4319992</v>
      </c>
      <c r="N810" s="2" t="str">
        <f>VLOOKUP(Tabla1[[#This Row],[nemo]],'Nemos y clasificaciones'!$A$2:$B$5000,2,FALSE)</f>
        <v>MOLIBDENOS Y METALES S. A.</v>
      </c>
      <c r="O810" s="2" t="str">
        <f>VLOOKUP(Tabla1[[#This Row],[nemo]],'Nemos y clasificaciones'!$A$1:$C$3000,3,FALSE)</f>
        <v>Minería</v>
      </c>
      <c r="P810" s="2"/>
      <c r="Q810" s="2"/>
    </row>
    <row r="811" spans="1:17" x14ac:dyDescent="0.25">
      <c r="A811" t="s">
        <v>8972</v>
      </c>
      <c r="B811" s="1">
        <v>43028</v>
      </c>
      <c r="C811" s="1">
        <v>43034</v>
      </c>
      <c r="D811" t="s">
        <v>14</v>
      </c>
      <c r="E811" t="s">
        <v>434</v>
      </c>
      <c r="F811">
        <v>0</v>
      </c>
      <c r="G811">
        <v>473289368</v>
      </c>
      <c r="H811">
        <v>0</v>
      </c>
      <c r="I811">
        <v>0</v>
      </c>
      <c r="J811">
        <v>0</v>
      </c>
      <c r="K811">
        <v>20.9</v>
      </c>
      <c r="L811" t="s">
        <v>54</v>
      </c>
      <c r="M811" s="2">
        <v>9891747791.2000008</v>
      </c>
      <c r="N811" s="2" t="str">
        <f>VLOOKUP(Tabla1[[#This Row],[nemo]],'Nemos y clasificaciones'!$A$2:$B$5000,2,FALSE)</f>
        <v>EMBOTELLADORA ANDINA S.A.</v>
      </c>
      <c r="O811" s="2" t="str">
        <f>VLOOKUP(Tabla1[[#This Row],[nemo]],'Nemos y clasificaciones'!$A$1:$C$3000,3,FALSE)</f>
        <v>Alimentos, bebidas y tabaco</v>
      </c>
      <c r="P811" s="2"/>
      <c r="Q811" s="2"/>
    </row>
    <row r="812" spans="1:17" x14ac:dyDescent="0.25">
      <c r="A812" t="s">
        <v>9117</v>
      </c>
      <c r="B812" s="1">
        <v>42972</v>
      </c>
      <c r="C812" s="1">
        <v>42978</v>
      </c>
      <c r="D812" t="s">
        <v>14</v>
      </c>
      <c r="E812" t="s">
        <v>434</v>
      </c>
      <c r="F812">
        <v>0</v>
      </c>
      <c r="G812">
        <v>473289368</v>
      </c>
      <c r="H812">
        <v>0</v>
      </c>
      <c r="I812">
        <v>0</v>
      </c>
      <c r="J812">
        <v>0</v>
      </c>
      <c r="K812">
        <v>20.9</v>
      </c>
      <c r="L812" t="s">
        <v>54</v>
      </c>
      <c r="M812" s="2">
        <v>9891747791.2000008</v>
      </c>
      <c r="N812" s="2" t="str">
        <f>VLOOKUP(Tabla1[[#This Row],[nemo]],'Nemos y clasificaciones'!$A$2:$B$5000,2,FALSE)</f>
        <v>EMBOTELLADORA ANDINA S.A.</v>
      </c>
      <c r="O812" s="2" t="str">
        <f>VLOOKUP(Tabla1[[#This Row],[nemo]],'Nemos y clasificaciones'!$A$1:$C$3000,3,FALSE)</f>
        <v>Alimentos, bebidas y tabaco</v>
      </c>
      <c r="P812" s="2"/>
      <c r="Q812" s="2"/>
    </row>
    <row r="813" spans="1:17" x14ac:dyDescent="0.25">
      <c r="A813" t="s">
        <v>9423</v>
      </c>
      <c r="B813" s="1">
        <v>42879</v>
      </c>
      <c r="C813" s="1">
        <v>42885</v>
      </c>
      <c r="D813" t="s">
        <v>14</v>
      </c>
      <c r="E813" t="s">
        <v>434</v>
      </c>
      <c r="F813">
        <v>0</v>
      </c>
      <c r="G813">
        <v>473289368</v>
      </c>
      <c r="H813">
        <v>0</v>
      </c>
      <c r="I813">
        <v>0</v>
      </c>
      <c r="J813">
        <v>0</v>
      </c>
      <c r="K813">
        <v>20.9</v>
      </c>
      <c r="L813" t="s">
        <v>54</v>
      </c>
      <c r="M813" s="2">
        <v>9891747791.2000008</v>
      </c>
      <c r="N813" s="2" t="str">
        <f>VLOOKUP(Tabla1[[#This Row],[nemo]],'Nemos y clasificaciones'!$A$2:$B$5000,2,FALSE)</f>
        <v>EMBOTELLADORA ANDINA S.A.</v>
      </c>
      <c r="O813" s="2" t="str">
        <f>VLOOKUP(Tabla1[[#This Row],[nemo]],'Nemos y clasificaciones'!$A$1:$C$3000,3,FALSE)</f>
        <v>Alimentos, bebidas y tabaco</v>
      </c>
      <c r="P813" s="2"/>
      <c r="Q813" s="2"/>
    </row>
    <row r="814" spans="1:17" x14ac:dyDescent="0.25">
      <c r="A814" t="s">
        <v>9929</v>
      </c>
      <c r="B814" s="1">
        <v>42755</v>
      </c>
      <c r="C814" s="1">
        <v>42761</v>
      </c>
      <c r="D814" t="s">
        <v>14</v>
      </c>
      <c r="E814" t="s">
        <v>434</v>
      </c>
      <c r="F814">
        <v>0</v>
      </c>
      <c r="G814">
        <v>473289368</v>
      </c>
      <c r="H814">
        <v>0</v>
      </c>
      <c r="I814">
        <v>0</v>
      </c>
      <c r="J814">
        <v>0</v>
      </c>
      <c r="K814">
        <v>20.9</v>
      </c>
      <c r="L814" t="s">
        <v>54</v>
      </c>
      <c r="M814" s="2">
        <v>9891747791.2000008</v>
      </c>
      <c r="N814" s="2" t="str">
        <f>VLOOKUP(Tabla1[[#This Row],[nemo]],'Nemos y clasificaciones'!$A$2:$B$5000,2,FALSE)</f>
        <v>EMBOTELLADORA ANDINA S.A.</v>
      </c>
      <c r="O814" s="2" t="str">
        <f>VLOOKUP(Tabla1[[#This Row],[nemo]],'Nemos y clasificaciones'!$A$1:$C$3000,3,FALSE)</f>
        <v>Alimentos, bebidas y tabaco</v>
      </c>
      <c r="P814" s="2"/>
      <c r="Q814" s="2"/>
    </row>
    <row r="815" spans="1:17" x14ac:dyDescent="0.25">
      <c r="A815" t="s">
        <v>3149</v>
      </c>
      <c r="B815" s="1">
        <v>43691</v>
      </c>
      <c r="C815" s="1">
        <v>43698</v>
      </c>
      <c r="D815" t="s">
        <v>14</v>
      </c>
      <c r="E815" t="s">
        <v>49</v>
      </c>
      <c r="F815">
        <v>0</v>
      </c>
      <c r="G815">
        <v>10000000</v>
      </c>
      <c r="H815">
        <v>0</v>
      </c>
      <c r="I815">
        <v>0</v>
      </c>
      <c r="J815">
        <v>0</v>
      </c>
      <c r="K815">
        <v>5.8330000000000002</v>
      </c>
      <c r="L815" t="s">
        <v>16</v>
      </c>
      <c r="M815" s="2">
        <v>58330000</v>
      </c>
      <c r="N815" s="2" t="str">
        <f>VLOOKUP(Tabla1[[#This Row],[nemo]],'Nemos y clasificaciones'!$A$2:$B$5000,2,FALSE)</f>
        <v>CFI</v>
      </c>
      <c r="O815" s="2" t="str">
        <f>VLOOKUP(Tabla1[[#This Row],[nemo]],'Nemos y clasificaciones'!$A$1:$C$3000,3,FALSE)</f>
        <v>CFI</v>
      </c>
      <c r="P815" s="2"/>
      <c r="Q815" s="2"/>
    </row>
    <row r="816" spans="1:17" x14ac:dyDescent="0.25">
      <c r="A816" t="s">
        <v>3149</v>
      </c>
      <c r="B816" s="1">
        <v>43655</v>
      </c>
      <c r="C816" s="1">
        <v>43661</v>
      </c>
      <c r="D816" t="s">
        <v>14</v>
      </c>
      <c r="E816" t="s">
        <v>49</v>
      </c>
      <c r="F816">
        <v>0</v>
      </c>
      <c r="G816">
        <v>10000000</v>
      </c>
      <c r="H816">
        <v>0</v>
      </c>
      <c r="I816">
        <v>0</v>
      </c>
      <c r="J816">
        <v>0</v>
      </c>
      <c r="K816">
        <v>5.8330000000000002</v>
      </c>
      <c r="L816" t="s">
        <v>16</v>
      </c>
      <c r="M816" s="2">
        <v>58330000</v>
      </c>
      <c r="N816" s="2" t="str">
        <f>VLOOKUP(Tabla1[[#This Row],[nemo]],'Nemos y clasificaciones'!$A$2:$B$5000,2,FALSE)</f>
        <v>CFI</v>
      </c>
      <c r="O816" s="2" t="str">
        <f>VLOOKUP(Tabla1[[#This Row],[nemo]],'Nemos y clasificaciones'!$A$1:$C$3000,3,FALSE)</f>
        <v>CFI</v>
      </c>
      <c r="P816" s="2"/>
      <c r="Q816" s="2"/>
    </row>
    <row r="817" spans="1:17" x14ac:dyDescent="0.25">
      <c r="A817" t="s">
        <v>115</v>
      </c>
      <c r="B817" s="1">
        <v>44452</v>
      </c>
      <c r="C817" s="1">
        <v>44460</v>
      </c>
      <c r="D817" t="s">
        <v>14</v>
      </c>
      <c r="E817" t="s">
        <v>116</v>
      </c>
      <c r="F817">
        <v>0</v>
      </c>
      <c r="G817">
        <v>1075000000</v>
      </c>
      <c r="H817">
        <v>0</v>
      </c>
      <c r="I817">
        <v>0</v>
      </c>
      <c r="J817">
        <v>0</v>
      </c>
      <c r="K817">
        <v>9.1679999999999993</v>
      </c>
      <c r="L817" t="s">
        <v>16</v>
      </c>
      <c r="M817" s="2">
        <v>9855600000</v>
      </c>
      <c r="N817" s="2" t="str">
        <f>VLOOKUP(Tabla1[[#This Row],[nemo]],'Nemos y clasificaciones'!$A$2:$B$5000,2,FALSE)</f>
        <v>SIGDO KOPPERS S.A.</v>
      </c>
      <c r="O817" s="2" t="str">
        <f>VLOOKUP(Tabla1[[#This Row],[nemo]],'Nemos y clasificaciones'!$A$1:$C$3000,3,FALSE)</f>
        <v>Conglomerados</v>
      </c>
      <c r="P817" s="2"/>
      <c r="Q817" s="2"/>
    </row>
    <row r="818" spans="1:17" x14ac:dyDescent="0.25">
      <c r="A818" t="s">
        <v>3149</v>
      </c>
      <c r="B818" s="1">
        <v>43630</v>
      </c>
      <c r="C818" s="1">
        <v>43636</v>
      </c>
      <c r="D818" t="s">
        <v>14</v>
      </c>
      <c r="E818" t="s">
        <v>49</v>
      </c>
      <c r="F818">
        <v>0</v>
      </c>
      <c r="G818">
        <v>10000000</v>
      </c>
      <c r="H818">
        <v>0</v>
      </c>
      <c r="I818">
        <v>0</v>
      </c>
      <c r="J818">
        <v>0</v>
      </c>
      <c r="K818">
        <v>5.8330000000000002</v>
      </c>
      <c r="L818" t="s">
        <v>16</v>
      </c>
      <c r="M818" s="2">
        <v>58330000</v>
      </c>
      <c r="N818" s="2" t="str">
        <f>VLOOKUP(Tabla1[[#This Row],[nemo]],'Nemos y clasificaciones'!$A$2:$B$5000,2,FALSE)</f>
        <v>CFI</v>
      </c>
      <c r="O818" s="2" t="str">
        <f>VLOOKUP(Tabla1[[#This Row],[nemo]],'Nemos y clasificaciones'!$A$1:$C$3000,3,FALSE)</f>
        <v>CFI</v>
      </c>
      <c r="P818" s="2"/>
      <c r="Q818" s="2"/>
    </row>
    <row r="819" spans="1:17" x14ac:dyDescent="0.25">
      <c r="A819" t="s">
        <v>8098</v>
      </c>
      <c r="B819" s="1">
        <v>43237</v>
      </c>
      <c r="C819" s="1">
        <v>43244</v>
      </c>
      <c r="D819" t="s">
        <v>14</v>
      </c>
      <c r="E819" t="s">
        <v>1842</v>
      </c>
      <c r="F819">
        <v>0</v>
      </c>
      <c r="G819">
        <v>266432526</v>
      </c>
      <c r="H819">
        <v>0</v>
      </c>
      <c r="I819">
        <v>0</v>
      </c>
      <c r="J819">
        <v>0</v>
      </c>
      <c r="K819">
        <v>36.709000000000003</v>
      </c>
      <c r="L819" t="s">
        <v>54</v>
      </c>
      <c r="M819" s="2">
        <v>9780471596.934</v>
      </c>
      <c r="N819" s="2" t="str">
        <f>VLOOKUP(Tabla1[[#This Row],[nemo]],'Nemos y clasificaciones'!$A$2:$B$5000,2,FALSE)</f>
        <v>COCA COLA EMBONOR S.A.</v>
      </c>
      <c r="O819" s="2" t="str">
        <f>VLOOKUP(Tabla1[[#This Row],[nemo]],'Nemos y clasificaciones'!$A$1:$C$3000,3,FALSE)</f>
        <v>Alimentos, bebidas y tabaco</v>
      </c>
      <c r="P819" s="2"/>
      <c r="Q819" s="2"/>
    </row>
    <row r="820" spans="1:17" x14ac:dyDescent="0.25">
      <c r="A820" t="s">
        <v>9660</v>
      </c>
      <c r="B820" s="1">
        <v>42858</v>
      </c>
      <c r="C820" s="1">
        <v>42864</v>
      </c>
      <c r="D820" t="s">
        <v>14</v>
      </c>
      <c r="E820" t="s">
        <v>1960</v>
      </c>
      <c r="F820">
        <v>0</v>
      </c>
      <c r="G820">
        <v>17536167720</v>
      </c>
      <c r="H820">
        <v>0</v>
      </c>
      <c r="I820">
        <v>0</v>
      </c>
      <c r="J820">
        <v>0</v>
      </c>
      <c r="K820">
        <v>0.55400000000000005</v>
      </c>
      <c r="L820" t="s">
        <v>23</v>
      </c>
      <c r="M820" s="2">
        <v>9715036916.8799992</v>
      </c>
      <c r="N820" s="2" t="str">
        <f>VLOOKUP(Tabla1[[#This Row],[nemo]],'Nemos y clasificaciones'!$A$2:$B$5000,2,FALSE)</f>
        <v>COLBUN S.A.</v>
      </c>
      <c r="O820" s="2" t="str">
        <f>VLOOKUP(Tabla1[[#This Row],[nemo]],'Nemos y clasificaciones'!$A$1:$C$3000,3,FALSE)</f>
        <v>Eléctrico</v>
      </c>
      <c r="P820" s="2"/>
      <c r="Q820" s="2"/>
    </row>
    <row r="821" spans="1:17" x14ac:dyDescent="0.25">
      <c r="A821" t="s">
        <v>6308</v>
      </c>
      <c r="B821" s="1">
        <v>43600</v>
      </c>
      <c r="C821" s="1">
        <v>43607</v>
      </c>
      <c r="D821" t="s">
        <v>14</v>
      </c>
      <c r="E821" t="s">
        <v>49</v>
      </c>
      <c r="F821">
        <v>0</v>
      </c>
      <c r="G821">
        <v>10000000</v>
      </c>
      <c r="H821">
        <v>0</v>
      </c>
      <c r="I821">
        <v>0</v>
      </c>
      <c r="J821">
        <v>0</v>
      </c>
      <c r="K821">
        <v>5.8330000000000002</v>
      </c>
      <c r="L821" t="s">
        <v>16</v>
      </c>
      <c r="M821" s="2">
        <v>58330000</v>
      </c>
      <c r="N821" s="2" t="str">
        <f>VLOOKUP(Tabla1[[#This Row],[nemo]],'Nemos y clasificaciones'!$A$2:$B$5000,2,FALSE)</f>
        <v>CFI</v>
      </c>
      <c r="O821" s="2" t="str">
        <f>VLOOKUP(Tabla1[[#This Row],[nemo]],'Nemos y clasificaciones'!$A$1:$C$3000,3,FALSE)</f>
        <v>CFI</v>
      </c>
      <c r="P821" s="2"/>
      <c r="Q821" s="2"/>
    </row>
    <row r="822" spans="1:17" x14ac:dyDescent="0.25">
      <c r="A822" t="s">
        <v>3149</v>
      </c>
      <c r="B822" s="1">
        <v>43570</v>
      </c>
      <c r="C822" s="1">
        <v>43578</v>
      </c>
      <c r="D822" t="s">
        <v>14</v>
      </c>
      <c r="E822" t="s">
        <v>49</v>
      </c>
      <c r="F822">
        <v>0</v>
      </c>
      <c r="G822">
        <v>10000000</v>
      </c>
      <c r="H822">
        <v>0</v>
      </c>
      <c r="I822">
        <v>0</v>
      </c>
      <c r="J822">
        <v>0</v>
      </c>
      <c r="K822">
        <v>5.8330000000000002</v>
      </c>
      <c r="L822" t="s">
        <v>16</v>
      </c>
      <c r="M822" s="2">
        <v>58330000</v>
      </c>
      <c r="N822" s="2" t="str">
        <f>VLOOKUP(Tabla1[[#This Row],[nemo]],'Nemos y clasificaciones'!$A$2:$B$5000,2,FALSE)</f>
        <v>CFI</v>
      </c>
      <c r="O822" s="2" t="str">
        <f>VLOOKUP(Tabla1[[#This Row],[nemo]],'Nemos y clasificaciones'!$A$1:$C$3000,3,FALSE)</f>
        <v>CFI</v>
      </c>
      <c r="P822" s="2"/>
      <c r="Q822" s="2"/>
    </row>
    <row r="823" spans="1:17" x14ac:dyDescent="0.25">
      <c r="A823" t="s">
        <v>5472</v>
      </c>
      <c r="B823" s="1">
        <v>43757</v>
      </c>
      <c r="C823" s="1">
        <v>43763</v>
      </c>
      <c r="D823" t="s">
        <v>14</v>
      </c>
      <c r="E823" t="s">
        <v>18</v>
      </c>
      <c r="F823">
        <v>0</v>
      </c>
      <c r="G823">
        <v>3695000000</v>
      </c>
      <c r="H823">
        <v>0</v>
      </c>
      <c r="I823">
        <v>0</v>
      </c>
      <c r="J823">
        <v>0</v>
      </c>
      <c r="K823">
        <v>2.6</v>
      </c>
      <c r="L823" t="s">
        <v>16</v>
      </c>
      <c r="M823" s="2">
        <v>9607000000</v>
      </c>
      <c r="N823" s="2" t="str">
        <f>VLOOKUP(Tabla1[[#This Row],[nemo]],'Nemos y clasificaciones'!$A$2:$B$5000,2,FALSE)</f>
        <v>SECURITIZADORA SECURITY S.A.</v>
      </c>
      <c r="O823" s="2" t="str">
        <f>VLOOKUP(Tabla1[[#This Row],[nemo]],'Nemos y clasificaciones'!$A$1:$C$3000,3,FALSE)</f>
        <v>Servicios financieros</v>
      </c>
      <c r="P823" s="2"/>
      <c r="Q823" s="2"/>
    </row>
    <row r="824" spans="1:17" x14ac:dyDescent="0.25">
      <c r="A824" t="s">
        <v>7369</v>
      </c>
      <c r="B824" s="1">
        <v>43392</v>
      </c>
      <c r="C824" s="1">
        <v>43398</v>
      </c>
      <c r="D824" t="s">
        <v>14</v>
      </c>
      <c r="E824" t="s">
        <v>18</v>
      </c>
      <c r="F824">
        <v>0</v>
      </c>
      <c r="G824">
        <v>3695000000</v>
      </c>
      <c r="H824">
        <v>0</v>
      </c>
      <c r="I824">
        <v>0</v>
      </c>
      <c r="J824">
        <v>0</v>
      </c>
      <c r="K824">
        <v>2.6</v>
      </c>
      <c r="L824" t="s">
        <v>16</v>
      </c>
      <c r="M824" s="2">
        <v>9607000000</v>
      </c>
      <c r="N824" s="2" t="str">
        <f>VLOOKUP(Tabla1[[#This Row],[nemo]],'Nemos y clasificaciones'!$A$2:$B$5000,2,FALSE)</f>
        <v>SECURITIZADORA SECURITY S.A.</v>
      </c>
      <c r="O824" s="2" t="str">
        <f>VLOOKUP(Tabla1[[#This Row],[nemo]],'Nemos y clasificaciones'!$A$1:$C$3000,3,FALSE)</f>
        <v>Servicios financieros</v>
      </c>
      <c r="P824" s="2"/>
      <c r="Q824" s="2"/>
    </row>
    <row r="825" spans="1:17" x14ac:dyDescent="0.25">
      <c r="A825" t="s">
        <v>6814</v>
      </c>
      <c r="B825" s="1">
        <v>43539</v>
      </c>
      <c r="C825" s="1">
        <v>43545</v>
      </c>
      <c r="D825" t="s">
        <v>14</v>
      </c>
      <c r="E825" t="s">
        <v>49</v>
      </c>
      <c r="F825">
        <v>0</v>
      </c>
      <c r="G825">
        <v>10000000</v>
      </c>
      <c r="H825">
        <v>0</v>
      </c>
      <c r="I825">
        <v>0</v>
      </c>
      <c r="J825">
        <v>0</v>
      </c>
      <c r="K825">
        <v>5.8330000000000002</v>
      </c>
      <c r="L825" t="s">
        <v>16</v>
      </c>
      <c r="M825" s="2">
        <v>58330000</v>
      </c>
      <c r="N825" s="2" t="str">
        <f>VLOOKUP(Tabla1[[#This Row],[nemo]],'Nemos y clasificaciones'!$A$2:$B$5000,2,FALSE)</f>
        <v>CFI</v>
      </c>
      <c r="O825" s="2" t="str">
        <f>VLOOKUP(Tabla1[[#This Row],[nemo]],'Nemos y clasificaciones'!$A$1:$C$3000,3,FALSE)</f>
        <v>CFI</v>
      </c>
      <c r="P825" s="2"/>
      <c r="Q825" s="2"/>
    </row>
    <row r="826" spans="1:17" x14ac:dyDescent="0.25">
      <c r="A826" t="s">
        <v>8941</v>
      </c>
      <c r="B826" s="1">
        <v>43034</v>
      </c>
      <c r="C826" s="1">
        <v>43042</v>
      </c>
      <c r="D826" t="s">
        <v>14</v>
      </c>
      <c r="E826" t="s">
        <v>18</v>
      </c>
      <c r="F826">
        <v>0</v>
      </c>
      <c r="G826">
        <v>3683019437</v>
      </c>
      <c r="H826">
        <v>0</v>
      </c>
      <c r="I826">
        <v>0</v>
      </c>
      <c r="J826">
        <v>0</v>
      </c>
      <c r="K826">
        <v>2.6</v>
      </c>
      <c r="L826" t="s">
        <v>16</v>
      </c>
      <c r="M826" s="2">
        <v>9575850536.2000008</v>
      </c>
      <c r="N826" s="2" t="str">
        <f>VLOOKUP(Tabla1[[#This Row],[nemo]],'Nemos y clasificaciones'!$A$2:$B$5000,2,FALSE)</f>
        <v>SECURITIZADORA SECURITY S.A.</v>
      </c>
      <c r="O826" s="2" t="str">
        <f>VLOOKUP(Tabla1[[#This Row],[nemo]],'Nemos y clasificaciones'!$A$1:$C$3000,3,FALSE)</f>
        <v>Servicios financieros</v>
      </c>
      <c r="P826" s="2"/>
      <c r="Q826" s="2"/>
    </row>
    <row r="827" spans="1:17" x14ac:dyDescent="0.25">
      <c r="A827" t="s">
        <v>2541</v>
      </c>
      <c r="B827" s="1">
        <v>44245</v>
      </c>
      <c r="C827" s="1">
        <v>44251</v>
      </c>
      <c r="D827" t="s">
        <v>14</v>
      </c>
      <c r="E827" t="s">
        <v>49</v>
      </c>
      <c r="F827">
        <v>0</v>
      </c>
      <c r="G827">
        <v>10000000</v>
      </c>
      <c r="H827">
        <v>0</v>
      </c>
      <c r="I827">
        <v>0</v>
      </c>
      <c r="J827">
        <v>0</v>
      </c>
      <c r="K827">
        <v>5.7969999999999997</v>
      </c>
      <c r="L827" t="s">
        <v>16</v>
      </c>
      <c r="M827" s="2">
        <v>57970000</v>
      </c>
      <c r="N827" s="2" t="str">
        <f>VLOOKUP(Tabla1[[#This Row],[nemo]],'Nemos y clasificaciones'!$A$2:$B$5000,2,FALSE)</f>
        <v>CFI</v>
      </c>
      <c r="O827" s="2" t="str">
        <f>VLOOKUP(Tabla1[[#This Row],[nemo]],'Nemos y clasificaciones'!$A$1:$C$3000,3,FALSE)</f>
        <v>CFI</v>
      </c>
      <c r="P827" s="2"/>
      <c r="Q827" s="2"/>
    </row>
    <row r="828" spans="1:17" x14ac:dyDescent="0.25">
      <c r="A828" t="s">
        <v>2429</v>
      </c>
      <c r="B828" s="1">
        <v>44273</v>
      </c>
      <c r="C828" s="1">
        <v>44279</v>
      </c>
      <c r="D828" t="s">
        <v>14</v>
      </c>
      <c r="E828" t="s">
        <v>49</v>
      </c>
      <c r="F828">
        <v>0</v>
      </c>
      <c r="G828">
        <v>10000000</v>
      </c>
      <c r="H828">
        <v>0</v>
      </c>
      <c r="I828">
        <v>0</v>
      </c>
      <c r="J828">
        <v>0</v>
      </c>
      <c r="K828">
        <v>5.76</v>
      </c>
      <c r="L828" t="s">
        <v>16</v>
      </c>
      <c r="M828" s="2">
        <v>57600000</v>
      </c>
      <c r="N828" s="2" t="str">
        <f>VLOOKUP(Tabla1[[#This Row],[nemo]],'Nemos y clasificaciones'!$A$2:$B$5000,2,FALSE)</f>
        <v>CFI</v>
      </c>
      <c r="O828" s="2" t="str">
        <f>VLOOKUP(Tabla1[[#This Row],[nemo]],'Nemos y clasificaciones'!$A$1:$C$3000,3,FALSE)</f>
        <v>CFI</v>
      </c>
      <c r="P828" s="2"/>
      <c r="Q828" s="2"/>
    </row>
    <row r="829" spans="1:17" x14ac:dyDescent="0.25">
      <c r="A829" t="s">
        <v>1750</v>
      </c>
      <c r="B829" s="1">
        <v>44334</v>
      </c>
      <c r="C829" s="1">
        <v>44341</v>
      </c>
      <c r="D829" t="s">
        <v>14</v>
      </c>
      <c r="E829" t="s">
        <v>49</v>
      </c>
      <c r="F829">
        <v>0</v>
      </c>
      <c r="G829">
        <v>10000000</v>
      </c>
      <c r="H829">
        <v>0</v>
      </c>
      <c r="I829">
        <v>0</v>
      </c>
      <c r="J829">
        <v>0</v>
      </c>
      <c r="K829">
        <v>5.6879999999999997</v>
      </c>
      <c r="L829" t="s">
        <v>16</v>
      </c>
      <c r="M829" s="2">
        <v>56880000</v>
      </c>
      <c r="N829" s="2" t="str">
        <f>VLOOKUP(Tabla1[[#This Row],[nemo]],'Nemos y clasificaciones'!$A$2:$B$5000,2,FALSE)</f>
        <v>CFI</v>
      </c>
      <c r="O829" s="2" t="str">
        <f>VLOOKUP(Tabla1[[#This Row],[nemo]],'Nemos y clasificaciones'!$A$1:$C$3000,3,FALSE)</f>
        <v>CFI</v>
      </c>
      <c r="P829" s="2"/>
      <c r="Q829" s="2"/>
    </row>
    <row r="830" spans="1:17" x14ac:dyDescent="0.25">
      <c r="A830" t="s">
        <v>9555</v>
      </c>
      <c r="B830" s="1">
        <v>42868</v>
      </c>
      <c r="C830" s="1">
        <v>42874</v>
      </c>
      <c r="D830" t="s">
        <v>14</v>
      </c>
      <c r="E830" t="s">
        <v>1842</v>
      </c>
      <c r="F830">
        <v>0</v>
      </c>
      <c r="G830">
        <v>266432526</v>
      </c>
      <c r="H830">
        <v>0</v>
      </c>
      <c r="I830">
        <v>0</v>
      </c>
      <c r="J830">
        <v>0</v>
      </c>
      <c r="K830">
        <v>35.662999999999997</v>
      </c>
      <c r="L830" t="s">
        <v>54</v>
      </c>
      <c r="M830" s="2">
        <v>9501783174.7380009</v>
      </c>
      <c r="N830" s="2" t="str">
        <f>VLOOKUP(Tabla1[[#This Row],[nemo]],'Nemos y clasificaciones'!$A$2:$B$5000,2,FALSE)</f>
        <v>COCA COLA EMBONOR S.A.</v>
      </c>
      <c r="O830" s="2" t="str">
        <f>VLOOKUP(Tabla1[[#This Row],[nemo]],'Nemos y clasificaciones'!$A$1:$C$3000,3,FALSE)</f>
        <v>Alimentos, bebidas y tabaco</v>
      </c>
      <c r="P830" s="2"/>
      <c r="Q830" s="2"/>
    </row>
    <row r="831" spans="1:17" x14ac:dyDescent="0.25">
      <c r="A831" t="s">
        <v>1124</v>
      </c>
      <c r="B831" s="1">
        <v>44364</v>
      </c>
      <c r="C831" s="1">
        <v>44371</v>
      </c>
      <c r="D831" t="s">
        <v>14</v>
      </c>
      <c r="E831" t="s">
        <v>49</v>
      </c>
      <c r="F831">
        <v>0</v>
      </c>
      <c r="G831">
        <v>10000000</v>
      </c>
      <c r="H831">
        <v>0</v>
      </c>
      <c r="I831">
        <v>0</v>
      </c>
      <c r="J831">
        <v>0</v>
      </c>
      <c r="K831">
        <v>5.6509999999999998</v>
      </c>
      <c r="L831" t="s">
        <v>16</v>
      </c>
      <c r="M831" s="2">
        <v>56510000</v>
      </c>
      <c r="N831" s="2" t="str">
        <f>VLOOKUP(Tabla1[[#This Row],[nemo]],'Nemos y clasificaciones'!$A$2:$B$5000,2,FALSE)</f>
        <v>CFI</v>
      </c>
      <c r="O831" s="2" t="str">
        <f>VLOOKUP(Tabla1[[#This Row],[nemo]],'Nemos y clasificaciones'!$A$1:$C$3000,3,FALSE)</f>
        <v>CFI</v>
      </c>
      <c r="P831" s="2"/>
      <c r="Q831" s="2"/>
    </row>
    <row r="832" spans="1:17" x14ac:dyDescent="0.25">
      <c r="A832" t="s">
        <v>469</v>
      </c>
      <c r="B832" s="1">
        <v>44426</v>
      </c>
      <c r="C832" s="1">
        <v>44432</v>
      </c>
      <c r="D832" t="s">
        <v>14</v>
      </c>
      <c r="E832" t="s">
        <v>49</v>
      </c>
      <c r="F832">
        <v>0</v>
      </c>
      <c r="G832">
        <v>10000000</v>
      </c>
      <c r="H832">
        <v>0</v>
      </c>
      <c r="I832">
        <v>0</v>
      </c>
      <c r="J832">
        <v>0</v>
      </c>
      <c r="K832">
        <v>5.5780000000000003</v>
      </c>
      <c r="L832" t="s">
        <v>16</v>
      </c>
      <c r="M832" s="2">
        <v>55780000</v>
      </c>
      <c r="N832" s="2" t="str">
        <f>VLOOKUP(Tabla1[[#This Row],[nemo]],'Nemos y clasificaciones'!$A$2:$B$5000,2,FALSE)</f>
        <v>CFI</v>
      </c>
      <c r="O832" s="2" t="str">
        <f>VLOOKUP(Tabla1[[#This Row],[nemo]],'Nemos y clasificaciones'!$A$1:$C$3000,3,FALSE)</f>
        <v>CFI</v>
      </c>
      <c r="P832" s="2"/>
      <c r="Q832" s="2"/>
    </row>
    <row r="833" spans="1:17" x14ac:dyDescent="0.25">
      <c r="A833" t="s">
        <v>6866</v>
      </c>
      <c r="B833" s="1">
        <v>43512</v>
      </c>
      <c r="C833" s="1">
        <v>43518</v>
      </c>
      <c r="D833" t="s">
        <v>14</v>
      </c>
      <c r="E833" t="s">
        <v>49</v>
      </c>
      <c r="F833">
        <v>0</v>
      </c>
      <c r="G833">
        <v>10000000</v>
      </c>
      <c r="H833">
        <v>0</v>
      </c>
      <c r="I833">
        <v>0</v>
      </c>
      <c r="J833">
        <v>0</v>
      </c>
      <c r="K833">
        <v>4.516</v>
      </c>
      <c r="L833" t="s">
        <v>16</v>
      </c>
      <c r="M833" s="2">
        <v>45160000</v>
      </c>
      <c r="N833" s="2" t="str">
        <f>VLOOKUP(Tabla1[[#This Row],[nemo]],'Nemos y clasificaciones'!$A$2:$B$5000,2,FALSE)</f>
        <v>CFI</v>
      </c>
      <c r="O833" s="2" t="str">
        <f>VLOOKUP(Tabla1[[#This Row],[nemo]],'Nemos y clasificaciones'!$A$1:$C$3000,3,FALSE)</f>
        <v>CFI</v>
      </c>
      <c r="P833" s="2"/>
      <c r="Q833" s="2"/>
    </row>
    <row r="834" spans="1:17" x14ac:dyDescent="0.25">
      <c r="A834" t="s">
        <v>11645</v>
      </c>
      <c r="B834" s="1">
        <v>42136</v>
      </c>
      <c r="C834" s="1">
        <v>42142</v>
      </c>
      <c r="D834" t="s">
        <v>14</v>
      </c>
      <c r="E834" t="s">
        <v>1837</v>
      </c>
      <c r="F834">
        <v>0</v>
      </c>
      <c r="G834">
        <v>223062717</v>
      </c>
      <c r="H834">
        <v>0</v>
      </c>
      <c r="I834">
        <v>0</v>
      </c>
      <c r="J834">
        <v>0</v>
      </c>
      <c r="K834">
        <v>42.226999999999997</v>
      </c>
      <c r="L834" t="s">
        <v>54</v>
      </c>
      <c r="M834" s="2">
        <v>9419269350.7590008</v>
      </c>
      <c r="N834" s="2" t="str">
        <f>VLOOKUP(Tabla1[[#This Row],[nemo]],'Nemos y clasificaciones'!$A$2:$B$5000,2,FALSE)</f>
        <v>INVERSIONES AGRICOLAS Y COMERCIALES S.A.</v>
      </c>
      <c r="O834" s="2" t="str">
        <f>VLOOKUP(Tabla1[[#This Row],[nemo]],'Nemos y clasificaciones'!$A$1:$C$3000,3,FALSE)</f>
        <v>Alimentos, bebidas y tabaco</v>
      </c>
      <c r="P834" s="2"/>
      <c r="Q834" s="2"/>
    </row>
    <row r="835" spans="1:17" x14ac:dyDescent="0.25">
      <c r="A835" t="s">
        <v>2669</v>
      </c>
      <c r="B835" s="1">
        <v>44212</v>
      </c>
      <c r="C835" s="1">
        <v>44218</v>
      </c>
      <c r="D835" t="s">
        <v>14</v>
      </c>
      <c r="E835" t="s">
        <v>49</v>
      </c>
      <c r="F835">
        <v>0</v>
      </c>
      <c r="G835">
        <v>5797142</v>
      </c>
      <c r="H835">
        <v>0</v>
      </c>
      <c r="I835">
        <v>0</v>
      </c>
      <c r="J835">
        <v>0</v>
      </c>
      <c r="K835">
        <v>5.8330000000000002</v>
      </c>
      <c r="L835" t="s">
        <v>16</v>
      </c>
      <c r="M835" s="2">
        <v>33814729.285999998</v>
      </c>
      <c r="N835" s="2" t="str">
        <f>VLOOKUP(Tabla1[[#This Row],[nemo]],'Nemos y clasificaciones'!$A$2:$B$5000,2,FALSE)</f>
        <v>CFI</v>
      </c>
      <c r="O835" s="2" t="str">
        <f>VLOOKUP(Tabla1[[#This Row],[nemo]],'Nemos y clasificaciones'!$A$1:$C$3000,3,FALSE)</f>
        <v>CFI</v>
      </c>
      <c r="P835" s="2"/>
      <c r="Q835" s="2"/>
    </row>
    <row r="836" spans="1:17" x14ac:dyDescent="0.25">
      <c r="A836" t="s">
        <v>1840</v>
      </c>
      <c r="B836" s="1">
        <v>44328</v>
      </c>
      <c r="C836" s="1">
        <v>44335</v>
      </c>
      <c r="D836" t="s">
        <v>14</v>
      </c>
      <c r="E836" t="s">
        <v>1839</v>
      </c>
      <c r="F836">
        <v>0</v>
      </c>
      <c r="G836">
        <v>244420704</v>
      </c>
      <c r="H836">
        <v>0</v>
      </c>
      <c r="I836">
        <v>0</v>
      </c>
      <c r="J836">
        <v>0</v>
      </c>
      <c r="K836">
        <v>38.259</v>
      </c>
      <c r="L836" t="s">
        <v>54</v>
      </c>
      <c r="M836" s="2">
        <v>9351291714.3360004</v>
      </c>
      <c r="N836" s="2" t="str">
        <f>VLOOKUP(Tabla1[[#This Row],[nemo]],'Nemos y clasificaciones'!$A$2:$B$5000,2,FALSE)</f>
        <v>COCA COLA EMBONOR S.A.</v>
      </c>
      <c r="O836" s="2" t="str">
        <f>VLOOKUP(Tabla1[[#This Row],[nemo]],'Nemos y clasificaciones'!$A$1:$C$3000,3,FALSE)</f>
        <v>Alimentos, bebidas y tabaco</v>
      </c>
      <c r="P836" s="2"/>
      <c r="Q836" s="2"/>
    </row>
    <row r="837" spans="1:17" x14ac:dyDescent="0.25">
      <c r="A837" t="s">
        <v>4497</v>
      </c>
      <c r="B837" s="1">
        <v>43950</v>
      </c>
      <c r="C837" s="1">
        <v>43957</v>
      </c>
      <c r="D837" t="s">
        <v>14</v>
      </c>
      <c r="E837" t="s">
        <v>4496</v>
      </c>
      <c r="F837">
        <v>0</v>
      </c>
      <c r="G837">
        <v>905715882</v>
      </c>
      <c r="H837">
        <v>0</v>
      </c>
      <c r="I837">
        <v>0</v>
      </c>
      <c r="J837">
        <v>0</v>
      </c>
      <c r="K837">
        <v>10.3</v>
      </c>
      <c r="L837" t="s">
        <v>54</v>
      </c>
      <c r="M837" s="2">
        <v>9328873584.6000004</v>
      </c>
      <c r="N837" s="2" t="str">
        <f>VLOOKUP(Tabla1[[#This Row],[nemo]],'Nemos y clasificaciones'!$A$2:$B$5000,2,FALSE)</f>
        <v>PARQUE ARAUCO S.A.</v>
      </c>
      <c r="O837" s="2" t="str">
        <f>VLOOKUP(Tabla1[[#This Row],[nemo]],'Nemos y clasificaciones'!$A$1:$C$3000,3,FALSE)</f>
        <v>Consumo</v>
      </c>
      <c r="P837" s="2"/>
      <c r="Q837" s="2"/>
    </row>
    <row r="838" spans="1:17" x14ac:dyDescent="0.25">
      <c r="A838" t="s">
        <v>2147</v>
      </c>
      <c r="B838" s="1">
        <v>44303</v>
      </c>
      <c r="C838" s="1">
        <v>44309</v>
      </c>
      <c r="D838" t="s">
        <v>14</v>
      </c>
      <c r="E838" t="s">
        <v>49</v>
      </c>
      <c r="F838">
        <v>0</v>
      </c>
      <c r="G838">
        <v>5797142</v>
      </c>
      <c r="H838">
        <v>0</v>
      </c>
      <c r="I838">
        <v>0</v>
      </c>
      <c r="J838">
        <v>0</v>
      </c>
      <c r="K838">
        <v>5.7240000000000002</v>
      </c>
      <c r="L838" t="s">
        <v>16</v>
      </c>
      <c r="M838" s="2">
        <v>33182840.807999998</v>
      </c>
      <c r="N838" s="2" t="str">
        <f>VLOOKUP(Tabla1[[#This Row],[nemo]],'Nemos y clasificaciones'!$A$2:$B$5000,2,FALSE)</f>
        <v>CFI</v>
      </c>
      <c r="O838" s="2" t="str">
        <f>VLOOKUP(Tabla1[[#This Row],[nemo]],'Nemos y clasificaciones'!$A$1:$C$3000,3,FALSE)</f>
        <v>CFI</v>
      </c>
      <c r="P838" s="2"/>
      <c r="Q838" s="2"/>
    </row>
    <row r="839" spans="1:17" x14ac:dyDescent="0.25">
      <c r="A839" t="s">
        <v>754</v>
      </c>
      <c r="B839" s="1">
        <v>44394</v>
      </c>
      <c r="C839" s="1">
        <v>44400</v>
      </c>
      <c r="D839" t="s">
        <v>14</v>
      </c>
      <c r="E839" t="s">
        <v>49</v>
      </c>
      <c r="F839">
        <v>0</v>
      </c>
      <c r="G839">
        <v>5797142</v>
      </c>
      <c r="H839">
        <v>0</v>
      </c>
      <c r="I839">
        <v>0</v>
      </c>
      <c r="J839">
        <v>0</v>
      </c>
      <c r="K839">
        <v>5.6150000000000002</v>
      </c>
      <c r="L839" t="s">
        <v>16</v>
      </c>
      <c r="M839" s="2">
        <v>32550952.329999998</v>
      </c>
      <c r="N839" s="2" t="str">
        <f>VLOOKUP(Tabla1[[#This Row],[nemo]],'Nemos y clasificaciones'!$A$2:$B$5000,2,FALSE)</f>
        <v>CFI</v>
      </c>
      <c r="O839" s="2" t="str">
        <f>VLOOKUP(Tabla1[[#This Row],[nemo]],'Nemos y clasificaciones'!$A$1:$C$3000,3,FALSE)</f>
        <v>CFI</v>
      </c>
      <c r="P839" s="2"/>
      <c r="Q839" s="2"/>
    </row>
    <row r="840" spans="1:17" x14ac:dyDescent="0.25">
      <c r="A840" t="s">
        <v>48</v>
      </c>
      <c r="B840" s="1">
        <v>44455</v>
      </c>
      <c r="C840" s="1">
        <v>44463</v>
      </c>
      <c r="D840" t="s">
        <v>14</v>
      </c>
      <c r="E840" t="s">
        <v>49</v>
      </c>
      <c r="F840">
        <v>0</v>
      </c>
      <c r="G840">
        <v>5797142</v>
      </c>
      <c r="H840">
        <v>0</v>
      </c>
      <c r="I840">
        <v>0</v>
      </c>
      <c r="J840">
        <v>0</v>
      </c>
      <c r="K840">
        <v>5.5419999999999998</v>
      </c>
      <c r="L840" t="s">
        <v>16</v>
      </c>
      <c r="M840" s="2">
        <v>32127760.964000002</v>
      </c>
      <c r="N840" s="2" t="str">
        <f>VLOOKUP(Tabla1[[#This Row],[nemo]],'Nemos y clasificaciones'!$A$2:$B$5000,2,FALSE)</f>
        <v>CFI</v>
      </c>
      <c r="O840" s="2" t="str">
        <f>VLOOKUP(Tabla1[[#This Row],[nemo]],'Nemos y clasificaciones'!$A$1:$C$3000,3,FALSE)</f>
        <v>CFI</v>
      </c>
      <c r="P840" s="2"/>
      <c r="Q840" s="2"/>
    </row>
    <row r="841" spans="1:17" x14ac:dyDescent="0.25">
      <c r="A841" t="s">
        <v>1928</v>
      </c>
      <c r="B841" s="1">
        <v>44323</v>
      </c>
      <c r="C841" s="1">
        <v>44329</v>
      </c>
      <c r="D841" t="s">
        <v>14</v>
      </c>
      <c r="E841" t="s">
        <v>1929</v>
      </c>
      <c r="F841">
        <v>0</v>
      </c>
      <c r="G841">
        <v>2508844629</v>
      </c>
      <c r="H841">
        <v>0</v>
      </c>
      <c r="I841">
        <v>0</v>
      </c>
      <c r="J841">
        <v>0</v>
      </c>
      <c r="K841">
        <v>3.69</v>
      </c>
      <c r="L841" t="s">
        <v>16</v>
      </c>
      <c r="M841" s="2">
        <v>9257636681.0100002</v>
      </c>
      <c r="N841" s="2" t="str">
        <f>VLOOKUP(Tabla1[[#This Row],[nemo]],'Nemos y clasificaciones'!$A$2:$B$5000,2,FALSE)</f>
        <v>FALABELLA S.A.</v>
      </c>
      <c r="O841" s="2" t="str">
        <f>VLOOKUP(Tabla1[[#This Row],[nemo]],'Nemos y clasificaciones'!$A$1:$C$3000,3,FALSE)</f>
        <v>Consumo</v>
      </c>
      <c r="P841" s="2"/>
      <c r="Q841" s="2"/>
    </row>
    <row r="842" spans="1:17" x14ac:dyDescent="0.25">
      <c r="A842" t="s">
        <v>7844</v>
      </c>
      <c r="B842" s="1">
        <v>43270</v>
      </c>
      <c r="C842" s="1">
        <v>43276</v>
      </c>
      <c r="D842" t="s">
        <v>14</v>
      </c>
      <c r="E842" t="s">
        <v>7845</v>
      </c>
      <c r="F842">
        <v>0</v>
      </c>
      <c r="G842">
        <v>1000000</v>
      </c>
      <c r="H842">
        <v>0</v>
      </c>
      <c r="I842">
        <v>0</v>
      </c>
      <c r="J842">
        <v>0</v>
      </c>
      <c r="K842">
        <v>71.423000000000002</v>
      </c>
      <c r="L842" t="s">
        <v>54</v>
      </c>
      <c r="M842" s="2">
        <v>71423000</v>
      </c>
      <c r="N842" s="2" t="str">
        <f>VLOOKUP(Tabla1[[#This Row],[nemo]],'Nemos y clasificaciones'!$A$2:$B$5000,2,FALSE)</f>
        <v>CFI</v>
      </c>
      <c r="O842" s="2" t="str">
        <f>VLOOKUP(Tabla1[[#This Row],[nemo]],'Nemos y clasificaciones'!$A$1:$C$3000,3,FALSE)</f>
        <v>CFI</v>
      </c>
      <c r="P842" s="2"/>
      <c r="Q842" s="2"/>
    </row>
    <row r="843" spans="1:17" x14ac:dyDescent="0.25">
      <c r="A843" t="s">
        <v>9330</v>
      </c>
      <c r="B843" s="1">
        <v>42900</v>
      </c>
      <c r="C843" s="1">
        <v>42906</v>
      </c>
      <c r="D843" t="s">
        <v>14</v>
      </c>
      <c r="E843" t="s">
        <v>7845</v>
      </c>
      <c r="F843">
        <v>0</v>
      </c>
      <c r="G843">
        <v>1000000</v>
      </c>
      <c r="H843">
        <v>0</v>
      </c>
      <c r="I843">
        <v>0</v>
      </c>
      <c r="J843">
        <v>0</v>
      </c>
      <c r="K843">
        <v>4.0279999999999996</v>
      </c>
      <c r="L843" t="s">
        <v>16</v>
      </c>
      <c r="M843" s="2">
        <v>4028000</v>
      </c>
      <c r="N843" s="2" t="str">
        <f>VLOOKUP(Tabla1[[#This Row],[nemo]],'Nemos y clasificaciones'!$A$2:$B$5000,2,FALSE)</f>
        <v>CFI</v>
      </c>
      <c r="O843" s="2" t="str">
        <f>VLOOKUP(Tabla1[[#This Row],[nemo]],'Nemos y clasificaciones'!$A$1:$C$3000,3,FALSE)</f>
        <v>CFI</v>
      </c>
      <c r="P843" s="2"/>
      <c r="Q843" s="2"/>
    </row>
    <row r="844" spans="1:17" x14ac:dyDescent="0.25">
      <c r="A844" t="s">
        <v>9571</v>
      </c>
      <c r="B844" s="1">
        <v>42867</v>
      </c>
      <c r="C844" s="1">
        <v>42873</v>
      </c>
      <c r="D844" t="s">
        <v>14</v>
      </c>
      <c r="E844" t="s">
        <v>1837</v>
      </c>
      <c r="F844">
        <v>0</v>
      </c>
      <c r="G844">
        <v>223062717</v>
      </c>
      <c r="H844">
        <v>0</v>
      </c>
      <c r="I844">
        <v>0</v>
      </c>
      <c r="J844">
        <v>0</v>
      </c>
      <c r="K844">
        <v>41.323</v>
      </c>
      <c r="L844" t="s">
        <v>54</v>
      </c>
      <c r="M844" s="2">
        <v>9217620654.5909996</v>
      </c>
      <c r="N844" s="2" t="str">
        <f>VLOOKUP(Tabla1[[#This Row],[nemo]],'Nemos y clasificaciones'!$A$2:$B$5000,2,FALSE)</f>
        <v>INVERSIONES AGRICOLAS Y COMERCIALES S.A.</v>
      </c>
      <c r="O844" s="2" t="str">
        <f>VLOOKUP(Tabla1[[#This Row],[nemo]],'Nemos y clasificaciones'!$A$1:$C$3000,3,FALSE)</f>
        <v>Alimentos, bebidas y tabaco</v>
      </c>
      <c r="P844" s="2"/>
      <c r="Q844" s="2"/>
    </row>
    <row r="845" spans="1:17" x14ac:dyDescent="0.25">
      <c r="A845" t="s">
        <v>454</v>
      </c>
      <c r="B845" s="1">
        <v>44428</v>
      </c>
      <c r="C845" s="1">
        <v>44434</v>
      </c>
      <c r="D845" t="s">
        <v>14</v>
      </c>
      <c r="E845" t="s">
        <v>455</v>
      </c>
      <c r="F845">
        <v>0</v>
      </c>
      <c r="G845">
        <v>123000000</v>
      </c>
      <c r="H845">
        <v>0</v>
      </c>
      <c r="I845">
        <v>0</v>
      </c>
      <c r="J845">
        <v>0</v>
      </c>
      <c r="K845">
        <v>74.896000000000001</v>
      </c>
      <c r="L845" t="s">
        <v>54</v>
      </c>
      <c r="M845" s="2">
        <v>9212208000</v>
      </c>
      <c r="N845" s="2" t="str">
        <f>VLOOKUP(Tabla1[[#This Row],[nemo]],'Nemos y clasificaciones'!$A$2:$B$5000,2,FALSE)</f>
        <v>ENAEX S.A.</v>
      </c>
      <c r="O845" s="2" t="str">
        <f>VLOOKUP(Tabla1[[#This Row],[nemo]],'Nemos y clasificaciones'!$A$1:$C$3000,3,FALSE)</f>
        <v>Minería</v>
      </c>
      <c r="P845" s="2"/>
      <c r="Q845" s="2"/>
    </row>
    <row r="846" spans="1:17" x14ac:dyDescent="0.25">
      <c r="A846" t="s">
        <v>7856</v>
      </c>
      <c r="B846" s="1">
        <v>43270</v>
      </c>
      <c r="C846" s="1">
        <v>43276</v>
      </c>
      <c r="D846" t="s">
        <v>14</v>
      </c>
      <c r="E846" t="s">
        <v>7857</v>
      </c>
      <c r="F846">
        <v>0</v>
      </c>
      <c r="G846">
        <v>10000000</v>
      </c>
      <c r="H846">
        <v>0</v>
      </c>
      <c r="I846">
        <v>0</v>
      </c>
      <c r="J846">
        <v>0</v>
      </c>
      <c r="K846">
        <v>68.338999999999999</v>
      </c>
      <c r="L846" t="s">
        <v>54</v>
      </c>
      <c r="M846" s="2">
        <v>683390000</v>
      </c>
      <c r="N846" s="2" t="str">
        <f>VLOOKUP(Tabla1[[#This Row],[nemo]],'Nemos y clasificaciones'!$A$2:$B$5000,2,FALSE)</f>
        <v>CFI</v>
      </c>
      <c r="O846" s="2" t="str">
        <f>VLOOKUP(Tabla1[[#This Row],[nemo]],'Nemos y clasificaciones'!$A$1:$C$3000,3,FALSE)</f>
        <v>CFI</v>
      </c>
      <c r="P846" s="2"/>
      <c r="Q846" s="2"/>
    </row>
    <row r="847" spans="1:17" x14ac:dyDescent="0.25">
      <c r="A847" t="s">
        <v>11629</v>
      </c>
      <c r="B847" s="1">
        <v>42138</v>
      </c>
      <c r="C847" s="1">
        <v>42144</v>
      </c>
      <c r="D847" t="s">
        <v>14</v>
      </c>
      <c r="E847" t="s">
        <v>1925</v>
      </c>
      <c r="F847">
        <v>0</v>
      </c>
      <c r="G847">
        <v>1223935691</v>
      </c>
      <c r="H847">
        <v>0</v>
      </c>
      <c r="I847">
        <v>0</v>
      </c>
      <c r="J847">
        <v>0</v>
      </c>
      <c r="K847">
        <v>7.5</v>
      </c>
      <c r="L847" t="s">
        <v>16</v>
      </c>
      <c r="M847" s="2">
        <v>9179517682.5</v>
      </c>
      <c r="N847" s="2" t="str">
        <f>VLOOKUP(Tabla1[[#This Row],[nemo]],'Nemos y clasificaciones'!$A$2:$B$5000,2,FALSE)</f>
        <v>SOCOVESA S.A.</v>
      </c>
      <c r="O847" s="2" t="str">
        <f>VLOOKUP(Tabla1[[#This Row],[nemo]],'Nemos y clasificaciones'!$A$1:$C$3000,3,FALSE)</f>
        <v>Construcción</v>
      </c>
      <c r="P847" s="2"/>
      <c r="Q847" s="2"/>
    </row>
    <row r="848" spans="1:17" x14ac:dyDescent="0.25">
      <c r="A848" t="s">
        <v>9344</v>
      </c>
      <c r="B848" s="1">
        <v>42900</v>
      </c>
      <c r="C848" s="1">
        <v>42906</v>
      </c>
      <c r="D848" t="s">
        <v>14</v>
      </c>
      <c r="E848" t="s">
        <v>7857</v>
      </c>
      <c r="F848">
        <v>0</v>
      </c>
      <c r="G848">
        <v>10000000</v>
      </c>
      <c r="H848">
        <v>0</v>
      </c>
      <c r="I848">
        <v>0</v>
      </c>
      <c r="J848">
        <v>0</v>
      </c>
      <c r="K848">
        <v>3.8690000000000002</v>
      </c>
      <c r="L848" t="s">
        <v>16</v>
      </c>
      <c r="M848" s="2">
        <v>38690000</v>
      </c>
      <c r="N848" s="2" t="str">
        <f>VLOOKUP(Tabla1[[#This Row],[nemo]],'Nemos y clasificaciones'!$A$2:$B$5000,2,FALSE)</f>
        <v>CFI</v>
      </c>
      <c r="O848" s="2" t="str">
        <f>VLOOKUP(Tabla1[[#This Row],[nemo]],'Nemos y clasificaciones'!$A$1:$C$3000,3,FALSE)</f>
        <v>CFI</v>
      </c>
      <c r="P848" s="2"/>
      <c r="Q848" s="2"/>
    </row>
    <row r="849" spans="1:17" x14ac:dyDescent="0.25">
      <c r="A849" t="s">
        <v>11955</v>
      </c>
      <c r="B849" s="1">
        <v>42038</v>
      </c>
      <c r="C849" s="1">
        <v>42044</v>
      </c>
      <c r="D849" t="s">
        <v>14</v>
      </c>
      <c r="E849" t="s">
        <v>8919</v>
      </c>
      <c r="F849">
        <v>0</v>
      </c>
      <c r="G849">
        <v>70000000</v>
      </c>
      <c r="H849">
        <v>0</v>
      </c>
      <c r="I849">
        <v>0</v>
      </c>
      <c r="J849">
        <v>0</v>
      </c>
      <c r="K849">
        <v>131</v>
      </c>
      <c r="L849" t="s">
        <v>19</v>
      </c>
      <c r="M849" s="2">
        <v>9170000000</v>
      </c>
      <c r="N849" s="2" t="str">
        <f>VLOOKUP(Tabla1[[#This Row],[nemo]],'Nemos y clasificaciones'!$A$2:$B$5000,2,FALSE)</f>
        <v>BRITISH AMERICAN TOBACCO CHILE OPERACIONES S.A.</v>
      </c>
      <c r="O849" s="2" t="str">
        <f>VLOOKUP(Tabla1[[#This Row],[nemo]],'Nemos y clasificaciones'!$A$1:$C$3000,3,FALSE)</f>
        <v>Alimentos, bebidas y tabaco</v>
      </c>
      <c r="P849" s="2"/>
      <c r="Q849" s="2"/>
    </row>
    <row r="850" spans="1:17" x14ac:dyDescent="0.25">
      <c r="A850" t="s">
        <v>10683</v>
      </c>
      <c r="B850" s="1">
        <v>42494</v>
      </c>
      <c r="C850" s="1">
        <v>42500</v>
      </c>
      <c r="D850" t="s">
        <v>14</v>
      </c>
      <c r="E850" t="s">
        <v>9656</v>
      </c>
      <c r="F850">
        <v>0</v>
      </c>
      <c r="G850">
        <v>369190350</v>
      </c>
      <c r="H850">
        <v>0</v>
      </c>
      <c r="I850">
        <v>0</v>
      </c>
      <c r="J850">
        <v>0</v>
      </c>
      <c r="K850">
        <v>24.664000000000001</v>
      </c>
      <c r="L850" t="s">
        <v>54</v>
      </c>
      <c r="M850" s="2">
        <v>9105710792.3999996</v>
      </c>
      <c r="N850" s="2" t="str">
        <f>VLOOKUP(Tabla1[[#This Row],[nemo]],'Nemos y clasificaciones'!$A$2:$B$5000,2,FALSE)</f>
        <v>FORESTAL CHOLGUAN S.A.</v>
      </c>
      <c r="O850" s="2" t="str">
        <f>VLOOKUP(Tabla1[[#This Row],[nemo]],'Nemos y clasificaciones'!$A$1:$C$3000,3,FALSE)</f>
        <v>Forestal</v>
      </c>
      <c r="P850" s="2"/>
      <c r="Q850" s="2"/>
    </row>
    <row r="851" spans="1:17" x14ac:dyDescent="0.25">
      <c r="A851" t="s">
        <v>7842</v>
      </c>
      <c r="B851" s="1">
        <v>43270</v>
      </c>
      <c r="C851" s="1">
        <v>43276</v>
      </c>
      <c r="D851" t="s">
        <v>14</v>
      </c>
      <c r="E851" t="s">
        <v>7843</v>
      </c>
      <c r="F851">
        <v>0</v>
      </c>
      <c r="G851">
        <v>1000000</v>
      </c>
      <c r="H851">
        <v>0</v>
      </c>
      <c r="I851">
        <v>0</v>
      </c>
      <c r="J851">
        <v>0</v>
      </c>
      <c r="K851">
        <v>72.396000000000001</v>
      </c>
      <c r="L851" t="s">
        <v>54</v>
      </c>
      <c r="M851" s="2">
        <v>72396000</v>
      </c>
      <c r="N851" s="2" t="str">
        <f>VLOOKUP(Tabla1[[#This Row],[nemo]],'Nemos y clasificaciones'!$A$2:$B$5000,2,FALSE)</f>
        <v>CFI</v>
      </c>
      <c r="O851" s="2" t="str">
        <f>VLOOKUP(Tabla1[[#This Row],[nemo]],'Nemos y clasificaciones'!$A$1:$C$3000,3,FALSE)</f>
        <v>CFI</v>
      </c>
      <c r="P851" s="2"/>
      <c r="Q851" s="2"/>
    </row>
    <row r="852" spans="1:17" x14ac:dyDescent="0.25">
      <c r="A852" t="s">
        <v>10588</v>
      </c>
      <c r="B852" s="1">
        <v>42503</v>
      </c>
      <c r="C852" s="1">
        <v>42509</v>
      </c>
      <c r="D852" t="s">
        <v>14</v>
      </c>
      <c r="E852" t="s">
        <v>1842</v>
      </c>
      <c r="F852">
        <v>0</v>
      </c>
      <c r="G852">
        <v>266432526</v>
      </c>
      <c r="H852">
        <v>0</v>
      </c>
      <c r="I852">
        <v>0</v>
      </c>
      <c r="J852">
        <v>0</v>
      </c>
      <c r="K852">
        <v>34.133000000000003</v>
      </c>
      <c r="L852" t="s">
        <v>54</v>
      </c>
      <c r="M852" s="2">
        <v>9094141409.9580002</v>
      </c>
      <c r="N852" s="2" t="str">
        <f>VLOOKUP(Tabla1[[#This Row],[nemo]],'Nemos y clasificaciones'!$A$2:$B$5000,2,FALSE)</f>
        <v>COCA COLA EMBONOR S.A.</v>
      </c>
      <c r="O852" s="2" t="str">
        <f>VLOOKUP(Tabla1[[#This Row],[nemo]],'Nemos y clasificaciones'!$A$1:$C$3000,3,FALSE)</f>
        <v>Alimentos, bebidas y tabaco</v>
      </c>
      <c r="P852" s="2"/>
      <c r="Q852" s="2"/>
    </row>
    <row r="853" spans="1:17" x14ac:dyDescent="0.25">
      <c r="A853" t="s">
        <v>9329</v>
      </c>
      <c r="B853" s="1">
        <v>42900</v>
      </c>
      <c r="C853" s="1">
        <v>42906</v>
      </c>
      <c r="D853" t="s">
        <v>14</v>
      </c>
      <c r="E853" t="s">
        <v>7843</v>
      </c>
      <c r="F853">
        <v>0</v>
      </c>
      <c r="G853">
        <v>1000000</v>
      </c>
      <c r="H853">
        <v>0</v>
      </c>
      <c r="I853">
        <v>0</v>
      </c>
      <c r="J853">
        <v>0</v>
      </c>
      <c r="K853">
        <v>4.0599999999999996</v>
      </c>
      <c r="L853" t="s">
        <v>16</v>
      </c>
      <c r="M853" s="2">
        <v>4060000</v>
      </c>
      <c r="N853" s="2" t="str">
        <f>VLOOKUP(Tabla1[[#This Row],[nemo]],'Nemos y clasificaciones'!$A$2:$B$5000,2,FALSE)</f>
        <v>CFI</v>
      </c>
      <c r="O853" s="2" t="str">
        <f>VLOOKUP(Tabla1[[#This Row],[nemo]],'Nemos y clasificaciones'!$A$1:$C$3000,3,FALSE)</f>
        <v>CFI</v>
      </c>
      <c r="P853" s="2"/>
      <c r="Q853" s="2"/>
    </row>
    <row r="854" spans="1:17" x14ac:dyDescent="0.25">
      <c r="A854" t="s">
        <v>758</v>
      </c>
      <c r="B854" s="1">
        <v>44392</v>
      </c>
      <c r="C854" s="1">
        <v>44399</v>
      </c>
      <c r="D854" t="s">
        <v>21</v>
      </c>
      <c r="E854" t="s">
        <v>759</v>
      </c>
      <c r="F854">
        <v>0</v>
      </c>
      <c r="G854">
        <v>1969011</v>
      </c>
      <c r="H854">
        <v>0</v>
      </c>
      <c r="I854">
        <v>0</v>
      </c>
      <c r="J854">
        <v>0</v>
      </c>
      <c r="K854">
        <v>2.5000000000000001E-2</v>
      </c>
      <c r="L854" t="s">
        <v>23</v>
      </c>
      <c r="M854" s="3">
        <v>49225.275000000001</v>
      </c>
      <c r="N854" s="2" t="str">
        <f>VLOOKUP(Tabla1[[#This Row],[nemo]],'Nemos y clasificaciones'!$A$2:$B$5000,2,FALSE)</f>
        <v>CFI</v>
      </c>
      <c r="O854" s="3" t="str">
        <f>VLOOKUP(Tabla1[[#This Row],[nemo]],'Nemos y clasificaciones'!$A$1:$C$3000,3,FALSE)</f>
        <v>CFI</v>
      </c>
      <c r="P854" s="3"/>
      <c r="Q854" s="3"/>
    </row>
    <row r="855" spans="1:17" x14ac:dyDescent="0.25">
      <c r="A855" t="s">
        <v>10586</v>
      </c>
      <c r="B855" s="1">
        <v>42503</v>
      </c>
      <c r="C855" s="1">
        <v>42509</v>
      </c>
      <c r="D855" t="s">
        <v>14</v>
      </c>
      <c r="E855" t="s">
        <v>93</v>
      </c>
      <c r="F855">
        <v>0</v>
      </c>
      <c r="G855">
        <v>258469000</v>
      </c>
      <c r="H855">
        <v>0</v>
      </c>
      <c r="I855">
        <v>0</v>
      </c>
      <c r="J855">
        <v>0</v>
      </c>
      <c r="K855">
        <v>35.070999999999998</v>
      </c>
      <c r="L855" t="s">
        <v>54</v>
      </c>
      <c r="M855" s="2">
        <v>9064766299</v>
      </c>
      <c r="N855" s="2" t="str">
        <f>VLOOKUP(Tabla1[[#This Row],[nemo]],'Nemos y clasificaciones'!$A$2:$B$5000,2,FALSE)</f>
        <v>FORUS S.A.</v>
      </c>
      <c r="O855" s="2" t="str">
        <f>VLOOKUP(Tabla1[[#This Row],[nemo]],'Nemos y clasificaciones'!$A$1:$C$3000,3,FALSE)</f>
        <v>Consumo</v>
      </c>
      <c r="P855" s="2"/>
      <c r="Q855" s="2"/>
    </row>
    <row r="856" spans="1:17" x14ac:dyDescent="0.25">
      <c r="A856" t="s">
        <v>9897</v>
      </c>
      <c r="B856" s="1">
        <v>42774</v>
      </c>
      <c r="C856" s="1">
        <v>42780</v>
      </c>
      <c r="D856" t="s">
        <v>14</v>
      </c>
      <c r="E856" t="s">
        <v>8919</v>
      </c>
      <c r="F856">
        <v>0</v>
      </c>
      <c r="G856">
        <v>70000000</v>
      </c>
      <c r="H856">
        <v>0</v>
      </c>
      <c r="I856">
        <v>0</v>
      </c>
      <c r="J856">
        <v>0</v>
      </c>
      <c r="K856">
        <v>129</v>
      </c>
      <c r="L856" t="s">
        <v>19</v>
      </c>
      <c r="M856" s="2">
        <v>9030000000</v>
      </c>
      <c r="N856" s="2" t="str">
        <f>VLOOKUP(Tabla1[[#This Row],[nemo]],'Nemos y clasificaciones'!$A$2:$B$5000,2,FALSE)</f>
        <v>BRITISH AMERICAN TOBACCO CHILE OPERACIONES S.A.</v>
      </c>
      <c r="O856" s="2" t="str">
        <f>VLOOKUP(Tabla1[[#This Row],[nemo]],'Nemos y clasificaciones'!$A$1:$C$3000,3,FALSE)</f>
        <v>Alimentos, bebidas y tabaco</v>
      </c>
      <c r="P856" s="2"/>
      <c r="Q856" s="2"/>
    </row>
    <row r="857" spans="1:17" x14ac:dyDescent="0.25">
      <c r="A857" t="s">
        <v>8971</v>
      </c>
      <c r="B857" s="1">
        <v>43028</v>
      </c>
      <c r="C857" s="1">
        <v>43034</v>
      </c>
      <c r="D857" t="s">
        <v>14</v>
      </c>
      <c r="E857" t="s">
        <v>432</v>
      </c>
      <c r="F857">
        <v>0</v>
      </c>
      <c r="G857">
        <v>473289368</v>
      </c>
      <c r="H857">
        <v>0</v>
      </c>
      <c r="I857">
        <v>0</v>
      </c>
      <c r="J857">
        <v>0</v>
      </c>
      <c r="K857">
        <v>19</v>
      </c>
      <c r="L857" t="s">
        <v>54</v>
      </c>
      <c r="M857" s="2">
        <v>8992497992</v>
      </c>
      <c r="N857" s="2" t="str">
        <f>VLOOKUP(Tabla1[[#This Row],[nemo]],'Nemos y clasificaciones'!$A$2:$B$5000,2,FALSE)</f>
        <v>EMBOTELLADORA ANDINA S.A.</v>
      </c>
      <c r="O857" s="2" t="str">
        <f>VLOOKUP(Tabla1[[#This Row],[nemo]],'Nemos y clasificaciones'!$A$1:$C$3000,3,FALSE)</f>
        <v>Alimentos, bebidas y tabaco</v>
      </c>
      <c r="P857" s="2"/>
      <c r="Q857" s="2"/>
    </row>
    <row r="858" spans="1:17" x14ac:dyDescent="0.25">
      <c r="A858" t="s">
        <v>9118</v>
      </c>
      <c r="B858" s="1">
        <v>42972</v>
      </c>
      <c r="C858" s="1">
        <v>42978</v>
      </c>
      <c r="D858" t="s">
        <v>14</v>
      </c>
      <c r="E858" t="s">
        <v>432</v>
      </c>
      <c r="F858">
        <v>0</v>
      </c>
      <c r="G858">
        <v>473289368</v>
      </c>
      <c r="H858">
        <v>0</v>
      </c>
      <c r="I858">
        <v>0</v>
      </c>
      <c r="J858">
        <v>0</v>
      </c>
      <c r="K858">
        <v>19</v>
      </c>
      <c r="L858" t="s">
        <v>54</v>
      </c>
      <c r="M858" s="2">
        <v>8992497992</v>
      </c>
      <c r="N858" s="2" t="str">
        <f>VLOOKUP(Tabla1[[#This Row],[nemo]],'Nemos y clasificaciones'!$A$2:$B$5000,2,FALSE)</f>
        <v>EMBOTELLADORA ANDINA S.A.</v>
      </c>
      <c r="O858" s="2" t="str">
        <f>VLOOKUP(Tabla1[[#This Row],[nemo]],'Nemos y clasificaciones'!$A$1:$C$3000,3,FALSE)</f>
        <v>Alimentos, bebidas y tabaco</v>
      </c>
      <c r="P858" s="2"/>
      <c r="Q858" s="2"/>
    </row>
    <row r="859" spans="1:17" x14ac:dyDescent="0.25">
      <c r="A859" t="s">
        <v>8245</v>
      </c>
      <c r="B859" s="1">
        <v>42879</v>
      </c>
      <c r="C859" s="1">
        <v>42885</v>
      </c>
      <c r="D859" t="s">
        <v>14</v>
      </c>
      <c r="E859" t="s">
        <v>432</v>
      </c>
      <c r="F859">
        <v>0</v>
      </c>
      <c r="G859">
        <v>473289368</v>
      </c>
      <c r="H859">
        <v>0</v>
      </c>
      <c r="I859">
        <v>0</v>
      </c>
      <c r="J859">
        <v>0</v>
      </c>
      <c r="K859">
        <v>19</v>
      </c>
      <c r="L859" t="s">
        <v>54</v>
      </c>
      <c r="M859" s="2">
        <v>8992497992</v>
      </c>
      <c r="N859" s="2" t="str">
        <f>VLOOKUP(Tabla1[[#This Row],[nemo]],'Nemos y clasificaciones'!$A$2:$B$5000,2,FALSE)</f>
        <v>EMBOTELLADORA ANDINA S.A.</v>
      </c>
      <c r="O859" s="2" t="str">
        <f>VLOOKUP(Tabla1[[#This Row],[nemo]],'Nemos y clasificaciones'!$A$1:$C$3000,3,FALSE)</f>
        <v>Alimentos, bebidas y tabaco</v>
      </c>
      <c r="P859" s="2"/>
      <c r="Q859" s="2"/>
    </row>
    <row r="860" spans="1:17" x14ac:dyDescent="0.25">
      <c r="A860" t="s">
        <v>9928</v>
      </c>
      <c r="B860" s="1">
        <v>42755</v>
      </c>
      <c r="C860" s="1">
        <v>42761</v>
      </c>
      <c r="D860" t="s">
        <v>14</v>
      </c>
      <c r="E860" t="s">
        <v>432</v>
      </c>
      <c r="F860">
        <v>0</v>
      </c>
      <c r="G860">
        <v>473289368</v>
      </c>
      <c r="H860">
        <v>0</v>
      </c>
      <c r="I860">
        <v>0</v>
      </c>
      <c r="J860">
        <v>0</v>
      </c>
      <c r="K860">
        <v>19</v>
      </c>
      <c r="L860" t="s">
        <v>54</v>
      </c>
      <c r="M860" s="2">
        <v>8992497992</v>
      </c>
      <c r="N860" s="2" t="str">
        <f>VLOOKUP(Tabla1[[#This Row],[nemo]],'Nemos y clasificaciones'!$A$2:$B$5000,2,FALSE)</f>
        <v>EMBOTELLADORA ANDINA S.A.</v>
      </c>
      <c r="O860" s="2" t="str">
        <f>VLOOKUP(Tabla1[[#This Row],[nemo]],'Nemos y clasificaciones'!$A$1:$C$3000,3,FALSE)</f>
        <v>Alimentos, bebidas y tabaco</v>
      </c>
      <c r="P860" s="2"/>
      <c r="Q860" s="2"/>
    </row>
    <row r="861" spans="1:17" x14ac:dyDescent="0.25">
      <c r="A861" t="s">
        <v>7271</v>
      </c>
      <c r="B861" s="1">
        <v>43427</v>
      </c>
      <c r="C861" s="1">
        <v>43433</v>
      </c>
      <c r="D861" t="s">
        <v>14</v>
      </c>
      <c r="E861" t="s">
        <v>455</v>
      </c>
      <c r="F861">
        <v>0</v>
      </c>
      <c r="G861">
        <v>123000000</v>
      </c>
      <c r="H861">
        <v>0</v>
      </c>
      <c r="I861">
        <v>0</v>
      </c>
      <c r="J861">
        <v>0</v>
      </c>
      <c r="K861">
        <v>72.819000000000003</v>
      </c>
      <c r="L861" t="s">
        <v>54</v>
      </c>
      <c r="M861" s="2">
        <v>8956737000</v>
      </c>
      <c r="N861" s="2" t="str">
        <f>VLOOKUP(Tabla1[[#This Row],[nemo]],'Nemos y clasificaciones'!$A$2:$B$5000,2,FALSE)</f>
        <v>ENAEX S.A.</v>
      </c>
      <c r="O861" s="2" t="str">
        <f>VLOOKUP(Tabla1[[#This Row],[nemo]],'Nemos y clasificaciones'!$A$1:$C$3000,3,FALSE)</f>
        <v>Minería</v>
      </c>
      <c r="P861" s="2"/>
      <c r="Q861" s="2"/>
    </row>
    <row r="862" spans="1:17" x14ac:dyDescent="0.25">
      <c r="A862" t="s">
        <v>760</v>
      </c>
      <c r="B862" s="1">
        <v>44392</v>
      </c>
      <c r="C862" s="1">
        <v>44399</v>
      </c>
      <c r="D862" t="s">
        <v>21</v>
      </c>
      <c r="E862" t="s">
        <v>761</v>
      </c>
      <c r="F862">
        <v>0</v>
      </c>
      <c r="G862">
        <v>1992044</v>
      </c>
      <c r="H862">
        <v>0</v>
      </c>
      <c r="I862">
        <v>0</v>
      </c>
      <c r="J862">
        <v>0</v>
      </c>
      <c r="K862">
        <v>2.5000000000000001E-2</v>
      </c>
      <c r="L862" t="s">
        <v>23</v>
      </c>
      <c r="M862" s="3">
        <v>49801.1</v>
      </c>
      <c r="N862" s="2" t="str">
        <f>VLOOKUP(Tabla1[[#This Row],[nemo]],'Nemos y clasificaciones'!$A$2:$B$5000,2,FALSE)</f>
        <v>CFI</v>
      </c>
      <c r="O862" s="3" t="str">
        <f>VLOOKUP(Tabla1[[#This Row],[nemo]],'Nemos y clasificaciones'!$A$1:$C$3000,3,FALSE)</f>
        <v>CFI</v>
      </c>
      <c r="P862" s="3"/>
      <c r="Q862" s="3"/>
    </row>
    <row r="863" spans="1:17" x14ac:dyDescent="0.25">
      <c r="A863" t="s">
        <v>356</v>
      </c>
      <c r="B863" s="1">
        <v>44439</v>
      </c>
      <c r="C863" s="1">
        <v>44445</v>
      </c>
      <c r="D863" t="s">
        <v>14</v>
      </c>
      <c r="E863" t="s">
        <v>357</v>
      </c>
      <c r="F863">
        <v>0</v>
      </c>
      <c r="G863">
        <v>871057175</v>
      </c>
      <c r="H863">
        <v>0</v>
      </c>
      <c r="I863">
        <v>0</v>
      </c>
      <c r="J863">
        <v>0</v>
      </c>
      <c r="K863">
        <v>10.265000000000001</v>
      </c>
      <c r="L863" t="s">
        <v>54</v>
      </c>
      <c r="M863" s="2">
        <v>8941401901.375</v>
      </c>
      <c r="N863" s="2" t="str">
        <f>VLOOKUP(Tabla1[[#This Row],[nemo]],'Nemos y clasificaciones'!$A$2:$B$5000,2,FALSE)</f>
        <v>SONDA S.A.</v>
      </c>
      <c r="O863" s="2" t="str">
        <f>VLOOKUP(Tabla1[[#This Row],[nemo]],'Nemos y clasificaciones'!$A$1:$C$3000,3,FALSE)</f>
        <v>Telecomunicaciones</v>
      </c>
      <c r="P863" s="2"/>
      <c r="Q863" s="2"/>
    </row>
    <row r="864" spans="1:17" x14ac:dyDescent="0.25">
      <c r="A864" t="s">
        <v>1952</v>
      </c>
      <c r="B864" s="1">
        <v>44322</v>
      </c>
      <c r="C864" s="1">
        <v>44328</v>
      </c>
      <c r="D864" t="s">
        <v>14</v>
      </c>
      <c r="E864" t="s">
        <v>326</v>
      </c>
      <c r="F864">
        <v>0</v>
      </c>
      <c r="G864">
        <v>75000000</v>
      </c>
      <c r="H864">
        <v>0</v>
      </c>
      <c r="I864">
        <v>0</v>
      </c>
      <c r="J864">
        <v>0</v>
      </c>
      <c r="K864">
        <v>119</v>
      </c>
      <c r="L864" t="s">
        <v>19</v>
      </c>
      <c r="M864" s="2">
        <v>8925000000</v>
      </c>
      <c r="N864" s="2" t="str">
        <f>VLOOKUP(Tabla1[[#This Row],[nemo]],'Nemos y clasificaciones'!$A$2:$B$5000,2,FALSE)</f>
        <v>COMPAÑIA INDUSTRIAL EL VOLCAN S.A.</v>
      </c>
      <c r="O864" s="2" t="str">
        <f>VLOOKUP(Tabla1[[#This Row],[nemo]],'Nemos y clasificaciones'!$A$1:$C$3000,3,FALSE)</f>
        <v>Construcción</v>
      </c>
      <c r="P864" s="2"/>
      <c r="Q864" s="2"/>
    </row>
    <row r="865" spans="1:17" x14ac:dyDescent="0.25">
      <c r="A865" t="s">
        <v>8878</v>
      </c>
      <c r="B865" s="1">
        <v>43062</v>
      </c>
      <c r="C865" s="1">
        <v>43068</v>
      </c>
      <c r="D865" t="s">
        <v>14</v>
      </c>
      <c r="E865" t="s">
        <v>455</v>
      </c>
      <c r="F865">
        <v>0</v>
      </c>
      <c r="G865">
        <v>123000000</v>
      </c>
      <c r="H865">
        <v>0</v>
      </c>
      <c r="I865">
        <v>0</v>
      </c>
      <c r="J865">
        <v>0</v>
      </c>
      <c r="K865">
        <v>72.498999999999995</v>
      </c>
      <c r="L865" t="s">
        <v>54</v>
      </c>
      <c r="M865" s="2">
        <v>8917377000</v>
      </c>
      <c r="N865" s="2" t="str">
        <f>VLOOKUP(Tabla1[[#This Row],[nemo]],'Nemos y clasificaciones'!$A$2:$B$5000,2,FALSE)</f>
        <v>ENAEX S.A.</v>
      </c>
      <c r="O865" s="2" t="str">
        <f>VLOOKUP(Tabla1[[#This Row],[nemo]],'Nemos y clasificaciones'!$A$1:$C$3000,3,FALSE)</f>
        <v>Minería</v>
      </c>
      <c r="P865" s="2"/>
      <c r="Q865" s="2"/>
    </row>
    <row r="866" spans="1:17" x14ac:dyDescent="0.25">
      <c r="A866" t="s">
        <v>762</v>
      </c>
      <c r="B866" s="1">
        <v>44392</v>
      </c>
      <c r="C866" s="1">
        <v>44399</v>
      </c>
      <c r="D866" t="s">
        <v>21</v>
      </c>
      <c r="E866" t="s">
        <v>763</v>
      </c>
      <c r="F866">
        <v>0</v>
      </c>
      <c r="G866">
        <v>12551252</v>
      </c>
      <c r="H866">
        <v>0</v>
      </c>
      <c r="I866">
        <v>0</v>
      </c>
      <c r="J866">
        <v>0</v>
      </c>
      <c r="K866">
        <v>2.5000000000000001E-2</v>
      </c>
      <c r="L866" t="s">
        <v>23</v>
      </c>
      <c r="M866" s="2">
        <v>313781.3</v>
      </c>
      <c r="N866" s="2" t="str">
        <f>VLOOKUP(Tabla1[[#This Row],[nemo]],'Nemos y clasificaciones'!$A$2:$B$5000,2,FALSE)</f>
        <v>CFI</v>
      </c>
      <c r="O866" s="2" t="str">
        <f>VLOOKUP(Tabla1[[#This Row],[nemo]],'Nemos y clasificaciones'!$A$1:$C$3000,3,FALSE)</f>
        <v>CFI</v>
      </c>
      <c r="P866" s="2"/>
      <c r="Q866" s="2"/>
    </row>
    <row r="867" spans="1:17" x14ac:dyDescent="0.25">
      <c r="A867" t="s">
        <v>11319</v>
      </c>
      <c r="B867" s="1">
        <v>42237</v>
      </c>
      <c r="C867" s="1">
        <v>42243</v>
      </c>
      <c r="D867" t="s">
        <v>14</v>
      </c>
      <c r="E867" t="s">
        <v>455</v>
      </c>
      <c r="F867">
        <v>0</v>
      </c>
      <c r="G867">
        <v>123000000</v>
      </c>
      <c r="H867">
        <v>0</v>
      </c>
      <c r="I867">
        <v>0</v>
      </c>
      <c r="J867">
        <v>0</v>
      </c>
      <c r="K867">
        <v>72.257999999999996</v>
      </c>
      <c r="L867" t="s">
        <v>54</v>
      </c>
      <c r="M867" s="2">
        <v>8887734000</v>
      </c>
      <c r="N867" s="2" t="str">
        <f>VLOOKUP(Tabla1[[#This Row],[nemo]],'Nemos y clasificaciones'!$A$2:$B$5000,2,FALSE)</f>
        <v>ENAEX S.A.</v>
      </c>
      <c r="O867" s="2" t="str">
        <f>VLOOKUP(Tabla1[[#This Row],[nemo]],'Nemos y clasificaciones'!$A$1:$C$3000,3,FALSE)</f>
        <v>Minería</v>
      </c>
      <c r="P867" s="2"/>
      <c r="Q867" s="2"/>
    </row>
    <row r="868" spans="1:17" x14ac:dyDescent="0.25">
      <c r="A868" t="s">
        <v>10134</v>
      </c>
      <c r="B868" s="1">
        <v>42697</v>
      </c>
      <c r="C868" s="1">
        <v>42703</v>
      </c>
      <c r="D868" t="s">
        <v>14</v>
      </c>
      <c r="E868" t="s">
        <v>455</v>
      </c>
      <c r="F868">
        <v>0</v>
      </c>
      <c r="G868">
        <v>123000000</v>
      </c>
      <c r="H868">
        <v>0</v>
      </c>
      <c r="I868">
        <v>0</v>
      </c>
      <c r="J868">
        <v>0</v>
      </c>
      <c r="K868">
        <v>72.194999999999993</v>
      </c>
      <c r="L868" t="s">
        <v>54</v>
      </c>
      <c r="M868" s="2">
        <v>8879985000</v>
      </c>
      <c r="N868" s="2" t="str">
        <f>VLOOKUP(Tabla1[[#This Row],[nemo]],'Nemos y clasificaciones'!$A$2:$B$5000,2,FALSE)</f>
        <v>ENAEX S.A.</v>
      </c>
      <c r="O868" s="2" t="str">
        <f>VLOOKUP(Tabla1[[#This Row],[nemo]],'Nemos y clasificaciones'!$A$1:$C$3000,3,FALSE)</f>
        <v>Minería</v>
      </c>
      <c r="P868" s="2"/>
      <c r="Q868" s="2"/>
    </row>
    <row r="869" spans="1:17" x14ac:dyDescent="0.25">
      <c r="A869" t="s">
        <v>10185</v>
      </c>
      <c r="B869" s="1">
        <v>42664</v>
      </c>
      <c r="C869" s="1">
        <v>42670</v>
      </c>
      <c r="D869" t="s">
        <v>14</v>
      </c>
      <c r="E869" t="s">
        <v>434</v>
      </c>
      <c r="F869">
        <v>0</v>
      </c>
      <c r="G869">
        <v>473289368</v>
      </c>
      <c r="H869">
        <v>0</v>
      </c>
      <c r="I869">
        <v>0</v>
      </c>
      <c r="J869">
        <v>0</v>
      </c>
      <c r="K869">
        <v>18.7</v>
      </c>
      <c r="L869" t="s">
        <v>54</v>
      </c>
      <c r="M869" s="2">
        <v>8850511181.6000004</v>
      </c>
      <c r="N869" s="2" t="str">
        <f>VLOOKUP(Tabla1[[#This Row],[nemo]],'Nemos y clasificaciones'!$A$2:$B$5000,2,FALSE)</f>
        <v>EMBOTELLADORA ANDINA S.A.</v>
      </c>
      <c r="O869" s="2" t="str">
        <f>VLOOKUP(Tabla1[[#This Row],[nemo]],'Nemos y clasificaciones'!$A$1:$C$3000,3,FALSE)</f>
        <v>Alimentos, bebidas y tabaco</v>
      </c>
      <c r="P869" s="2"/>
      <c r="Q869" s="2"/>
    </row>
    <row r="870" spans="1:17" x14ac:dyDescent="0.25">
      <c r="A870" t="s">
        <v>10289</v>
      </c>
      <c r="B870" s="1">
        <v>42602</v>
      </c>
      <c r="C870" s="1">
        <v>42608</v>
      </c>
      <c r="D870" t="s">
        <v>14</v>
      </c>
      <c r="E870" t="s">
        <v>434</v>
      </c>
      <c r="F870">
        <v>0</v>
      </c>
      <c r="G870">
        <v>473289368</v>
      </c>
      <c r="H870">
        <v>0</v>
      </c>
      <c r="I870">
        <v>0</v>
      </c>
      <c r="J870">
        <v>0</v>
      </c>
      <c r="K870">
        <v>18.7</v>
      </c>
      <c r="L870" t="s">
        <v>54</v>
      </c>
      <c r="M870" s="2">
        <v>8850511181.6000004</v>
      </c>
      <c r="N870" s="2" t="str">
        <f>VLOOKUP(Tabla1[[#This Row],[nemo]],'Nemos y clasificaciones'!$A$2:$B$5000,2,FALSE)</f>
        <v>EMBOTELLADORA ANDINA S.A.</v>
      </c>
      <c r="O870" s="2" t="str">
        <f>VLOOKUP(Tabla1[[#This Row],[nemo]],'Nemos y clasificaciones'!$A$1:$C$3000,3,FALSE)</f>
        <v>Alimentos, bebidas y tabaco</v>
      </c>
      <c r="P870" s="2"/>
      <c r="Q870" s="2"/>
    </row>
    <row r="871" spans="1:17" x14ac:dyDescent="0.25">
      <c r="A871" t="s">
        <v>10490</v>
      </c>
      <c r="B871" s="1">
        <v>42510</v>
      </c>
      <c r="C871" s="1">
        <v>42517</v>
      </c>
      <c r="D871" t="s">
        <v>14</v>
      </c>
      <c r="E871" t="s">
        <v>434</v>
      </c>
      <c r="F871">
        <v>0</v>
      </c>
      <c r="G871">
        <v>473289368</v>
      </c>
      <c r="H871">
        <v>0</v>
      </c>
      <c r="I871">
        <v>0</v>
      </c>
      <c r="J871">
        <v>0</v>
      </c>
      <c r="K871">
        <v>18.7</v>
      </c>
      <c r="L871" t="s">
        <v>54</v>
      </c>
      <c r="M871" s="2">
        <v>8850511181.6000004</v>
      </c>
      <c r="N871" s="2" t="str">
        <f>VLOOKUP(Tabla1[[#This Row],[nemo]],'Nemos y clasificaciones'!$A$2:$B$5000,2,FALSE)</f>
        <v>EMBOTELLADORA ANDINA S.A.</v>
      </c>
      <c r="O871" s="2" t="str">
        <f>VLOOKUP(Tabla1[[#This Row],[nemo]],'Nemos y clasificaciones'!$A$1:$C$3000,3,FALSE)</f>
        <v>Alimentos, bebidas y tabaco</v>
      </c>
      <c r="P871" s="2"/>
      <c r="Q871" s="2"/>
    </row>
    <row r="872" spans="1:17" x14ac:dyDescent="0.25">
      <c r="A872" t="s">
        <v>10930</v>
      </c>
      <c r="B872" s="1">
        <v>42391</v>
      </c>
      <c r="C872" s="1">
        <v>42397</v>
      </c>
      <c r="D872" t="s">
        <v>14</v>
      </c>
      <c r="E872" t="s">
        <v>434</v>
      </c>
      <c r="F872">
        <v>0</v>
      </c>
      <c r="G872">
        <v>473289368</v>
      </c>
      <c r="H872">
        <v>0</v>
      </c>
      <c r="I872">
        <v>0</v>
      </c>
      <c r="J872">
        <v>0</v>
      </c>
      <c r="K872">
        <v>18.7</v>
      </c>
      <c r="L872" t="s">
        <v>54</v>
      </c>
      <c r="M872" s="2">
        <v>8850511181.6000004</v>
      </c>
      <c r="N872" s="2" t="str">
        <f>VLOOKUP(Tabla1[[#This Row],[nemo]],'Nemos y clasificaciones'!$A$2:$B$5000,2,FALSE)</f>
        <v>EMBOTELLADORA ANDINA S.A.</v>
      </c>
      <c r="O872" s="2" t="str">
        <f>VLOOKUP(Tabla1[[#This Row],[nemo]],'Nemos y clasificaciones'!$A$1:$C$3000,3,FALSE)</f>
        <v>Alimentos, bebidas y tabaco</v>
      </c>
      <c r="P872" s="2"/>
      <c r="Q872" s="2"/>
    </row>
    <row r="873" spans="1:17" x14ac:dyDescent="0.25">
      <c r="A873" t="s">
        <v>764</v>
      </c>
      <c r="B873" s="1">
        <v>44392</v>
      </c>
      <c r="C873" s="1">
        <v>44399</v>
      </c>
      <c r="D873" t="s">
        <v>21</v>
      </c>
      <c r="E873" t="s">
        <v>765</v>
      </c>
      <c r="F873">
        <v>0</v>
      </c>
      <c r="G873">
        <v>17572047</v>
      </c>
      <c r="H873">
        <v>0</v>
      </c>
      <c r="I873">
        <v>0</v>
      </c>
      <c r="J873">
        <v>0</v>
      </c>
      <c r="K873">
        <v>2.5000000000000001E-2</v>
      </c>
      <c r="L873" t="s">
        <v>23</v>
      </c>
      <c r="M873" s="2">
        <v>439301.17499999999</v>
      </c>
      <c r="N873" s="2" t="str">
        <f>VLOOKUP(Tabla1[[#This Row],[nemo]],'Nemos y clasificaciones'!$A$2:$B$5000,2,FALSE)</f>
        <v>CFI</v>
      </c>
      <c r="O873" s="2" t="str">
        <f>VLOOKUP(Tabla1[[#This Row],[nemo]],'Nemos y clasificaciones'!$A$1:$C$3000,3,FALSE)</f>
        <v>CFI</v>
      </c>
      <c r="P873" s="2"/>
      <c r="Q873" s="2"/>
    </row>
    <row r="874" spans="1:17" x14ac:dyDescent="0.25">
      <c r="A874" t="s">
        <v>6281</v>
      </c>
      <c r="B874" s="1">
        <v>43602</v>
      </c>
      <c r="C874" s="1">
        <v>43609</v>
      </c>
      <c r="D874" t="s">
        <v>14</v>
      </c>
      <c r="E874" t="s">
        <v>1795</v>
      </c>
      <c r="F874">
        <v>0</v>
      </c>
      <c r="G874">
        <v>283369203</v>
      </c>
      <c r="H874">
        <v>0</v>
      </c>
      <c r="I874">
        <v>0</v>
      </c>
      <c r="J874">
        <v>0</v>
      </c>
      <c r="K874">
        <v>31</v>
      </c>
      <c r="L874" t="s">
        <v>54</v>
      </c>
      <c r="M874" s="2">
        <v>8784445293</v>
      </c>
      <c r="N874" s="2" t="str">
        <f>VLOOKUP(Tabla1[[#This Row],[nemo]],'Nemos y clasificaciones'!$A$2:$B$5000,2,FALSE)</f>
        <v>PAZ CORP S.A.</v>
      </c>
      <c r="O874" s="2" t="str">
        <f>VLOOKUP(Tabla1[[#This Row],[nemo]],'Nemos y clasificaciones'!$A$1:$C$3000,3,FALSE)</f>
        <v>Construcción</v>
      </c>
      <c r="P874" s="2"/>
      <c r="Q874" s="2"/>
    </row>
    <row r="875" spans="1:17" x14ac:dyDescent="0.25">
      <c r="A875" t="s">
        <v>6766</v>
      </c>
      <c r="B875" s="1">
        <v>43545</v>
      </c>
      <c r="C875" s="1">
        <v>43551</v>
      </c>
      <c r="D875" t="s">
        <v>14</v>
      </c>
      <c r="E875" t="s">
        <v>89</v>
      </c>
      <c r="F875">
        <v>0</v>
      </c>
      <c r="G875">
        <v>41690492</v>
      </c>
      <c r="H875">
        <v>0</v>
      </c>
      <c r="I875">
        <v>0</v>
      </c>
      <c r="J875">
        <v>0</v>
      </c>
      <c r="K875">
        <v>13.79</v>
      </c>
      <c r="L875" t="s">
        <v>54</v>
      </c>
      <c r="M875" s="2">
        <v>574911884.67999995</v>
      </c>
      <c r="N875" s="2" t="str">
        <f>VLOOKUP(Tabla1[[#This Row],[nemo]],'Nemos y clasificaciones'!$A$2:$B$5000,2,FALSE)</f>
        <v>CFI</v>
      </c>
      <c r="O875" s="2" t="str">
        <f>VLOOKUP(Tabla1[[#This Row],[nemo]],'Nemos y clasificaciones'!$A$1:$C$3000,3,FALSE)</f>
        <v>CFI</v>
      </c>
      <c r="P875" s="2"/>
      <c r="Q875" s="2"/>
    </row>
    <row r="876" spans="1:17" x14ac:dyDescent="0.25">
      <c r="A876" t="s">
        <v>6388</v>
      </c>
      <c r="B876" s="1">
        <v>43595</v>
      </c>
      <c r="C876" s="1">
        <v>43601</v>
      </c>
      <c r="D876" t="s">
        <v>14</v>
      </c>
      <c r="E876" t="s">
        <v>1839</v>
      </c>
      <c r="F876">
        <v>0</v>
      </c>
      <c r="G876">
        <v>244420704</v>
      </c>
      <c r="H876">
        <v>0</v>
      </c>
      <c r="I876">
        <v>0</v>
      </c>
      <c r="J876">
        <v>0</v>
      </c>
      <c r="K876">
        <v>35.686</v>
      </c>
      <c r="L876" t="s">
        <v>54</v>
      </c>
      <c r="M876" s="2">
        <v>8722397242.9440002</v>
      </c>
      <c r="N876" s="2" t="str">
        <f>VLOOKUP(Tabla1[[#This Row],[nemo]],'Nemos y clasificaciones'!$A$2:$B$5000,2,FALSE)</f>
        <v>COCA COLA EMBONOR S.A.</v>
      </c>
      <c r="O876" s="2" t="str">
        <f>VLOOKUP(Tabla1[[#This Row],[nemo]],'Nemos y clasificaciones'!$A$1:$C$3000,3,FALSE)</f>
        <v>Alimentos, bebidas y tabaco</v>
      </c>
      <c r="P876" s="2"/>
      <c r="Q876" s="2"/>
    </row>
    <row r="877" spans="1:17" x14ac:dyDescent="0.25">
      <c r="A877" t="s">
        <v>6313</v>
      </c>
      <c r="B877" s="1">
        <v>43600</v>
      </c>
      <c r="C877" s="1">
        <v>43607</v>
      </c>
      <c r="D877" t="s">
        <v>14</v>
      </c>
      <c r="E877" t="s">
        <v>89</v>
      </c>
      <c r="F877">
        <v>0</v>
      </c>
      <c r="G877">
        <v>43681120</v>
      </c>
      <c r="H877">
        <v>0</v>
      </c>
      <c r="I877">
        <v>0</v>
      </c>
      <c r="J877">
        <v>0</v>
      </c>
      <c r="K877">
        <v>6.6340000000000003</v>
      </c>
      <c r="L877" t="s">
        <v>16</v>
      </c>
      <c r="M877" s="2">
        <v>289780550.07999998</v>
      </c>
      <c r="N877" s="2" t="str">
        <f>VLOOKUP(Tabla1[[#This Row],[nemo]],'Nemos y clasificaciones'!$A$2:$B$5000,2,FALSE)</f>
        <v>CFI</v>
      </c>
      <c r="O877" s="2" t="str">
        <f>VLOOKUP(Tabla1[[#This Row],[nemo]],'Nemos y clasificaciones'!$A$1:$C$3000,3,FALSE)</f>
        <v>CFI</v>
      </c>
      <c r="P877" s="2"/>
      <c r="Q877" s="2"/>
    </row>
    <row r="878" spans="1:17" x14ac:dyDescent="0.25">
      <c r="A878" t="s">
        <v>9938</v>
      </c>
      <c r="B878" s="1">
        <v>42747</v>
      </c>
      <c r="C878" s="1">
        <v>42753</v>
      </c>
      <c r="D878" t="s">
        <v>14</v>
      </c>
      <c r="E878" t="s">
        <v>89</v>
      </c>
      <c r="F878">
        <v>0</v>
      </c>
      <c r="G878">
        <v>13790061</v>
      </c>
      <c r="H878">
        <v>0</v>
      </c>
      <c r="I878">
        <v>0</v>
      </c>
      <c r="J878">
        <v>0</v>
      </c>
      <c r="K878">
        <v>11.882</v>
      </c>
      <c r="L878" t="s">
        <v>54</v>
      </c>
      <c r="M878" s="2">
        <v>163853504.80199999</v>
      </c>
      <c r="N878" s="2" t="str">
        <f>VLOOKUP(Tabla1[[#This Row],[nemo]],'Nemos y clasificaciones'!$A$2:$B$5000,2,FALSE)</f>
        <v>CFI</v>
      </c>
      <c r="O878" s="2" t="str">
        <f>VLOOKUP(Tabla1[[#This Row],[nemo]],'Nemos y clasificaciones'!$A$1:$C$3000,3,FALSE)</f>
        <v>CFI</v>
      </c>
      <c r="P878" s="2"/>
      <c r="Q878" s="2"/>
    </row>
    <row r="879" spans="1:17" x14ac:dyDescent="0.25">
      <c r="A879" t="s">
        <v>3466</v>
      </c>
      <c r="B879" s="1">
        <v>44097</v>
      </c>
      <c r="C879" s="1">
        <v>44103</v>
      </c>
      <c r="D879" t="s">
        <v>14</v>
      </c>
      <c r="E879" t="s">
        <v>89</v>
      </c>
      <c r="F879">
        <v>0</v>
      </c>
      <c r="G879">
        <v>43680120</v>
      </c>
      <c r="H879">
        <v>0</v>
      </c>
      <c r="I879">
        <v>0</v>
      </c>
      <c r="J879">
        <v>0</v>
      </c>
      <c r="K879">
        <v>3.5910000000000002</v>
      </c>
      <c r="L879" t="s">
        <v>16</v>
      </c>
      <c r="M879" s="2">
        <v>156855310.91999999</v>
      </c>
      <c r="N879" s="2" t="str">
        <f>VLOOKUP(Tabla1[[#This Row],[nemo]],'Nemos y clasificaciones'!$A$2:$B$5000,2,FALSE)</f>
        <v>CFI</v>
      </c>
      <c r="O879" s="2" t="str">
        <f>VLOOKUP(Tabla1[[#This Row],[nemo]],'Nemos y clasificaciones'!$A$1:$C$3000,3,FALSE)</f>
        <v>CFI</v>
      </c>
      <c r="P879" s="2"/>
      <c r="Q879" s="2"/>
    </row>
    <row r="880" spans="1:17" x14ac:dyDescent="0.25">
      <c r="A880" t="s">
        <v>2118</v>
      </c>
      <c r="B880" s="1">
        <v>44308</v>
      </c>
      <c r="C880" s="1">
        <v>44314</v>
      </c>
      <c r="D880" t="s">
        <v>14</v>
      </c>
      <c r="E880" t="s">
        <v>2117</v>
      </c>
      <c r="F880">
        <v>0</v>
      </c>
      <c r="G880">
        <v>132999304</v>
      </c>
      <c r="H880">
        <v>0</v>
      </c>
      <c r="I880">
        <v>0</v>
      </c>
      <c r="J880">
        <v>0</v>
      </c>
      <c r="K880">
        <v>64.977000000000004</v>
      </c>
      <c r="L880" t="s">
        <v>54</v>
      </c>
      <c r="M880" s="2">
        <v>8641895776.0079994</v>
      </c>
      <c r="N880" s="2" t="str">
        <f>VLOOKUP(Tabla1[[#This Row],[nemo]],'Nemos y clasificaciones'!$A$2:$B$5000,2,FALSE)</f>
        <v>MOLIBDENOS Y METALES S. A.</v>
      </c>
      <c r="O880" s="2" t="str">
        <f>VLOOKUP(Tabla1[[#This Row],[nemo]],'Nemos y clasificaciones'!$A$1:$C$3000,3,FALSE)</f>
        <v>Minería</v>
      </c>
      <c r="P880" s="2"/>
      <c r="Q880" s="2"/>
    </row>
    <row r="881" spans="1:17" x14ac:dyDescent="0.25">
      <c r="A881" t="s">
        <v>4284</v>
      </c>
      <c r="B881" s="1">
        <v>43971</v>
      </c>
      <c r="C881" s="1">
        <v>43978</v>
      </c>
      <c r="D881" t="s">
        <v>14</v>
      </c>
      <c r="E881" t="s">
        <v>4285</v>
      </c>
      <c r="F881">
        <v>0</v>
      </c>
      <c r="G881">
        <v>1410665600</v>
      </c>
      <c r="H881">
        <v>0</v>
      </c>
      <c r="I881">
        <v>0</v>
      </c>
      <c r="J881">
        <v>0</v>
      </c>
      <c r="K881">
        <v>6.1159999999999997</v>
      </c>
      <c r="L881" t="s">
        <v>16</v>
      </c>
      <c r="M881" s="2">
        <v>8627630809.6000004</v>
      </c>
      <c r="N881" s="2" t="str">
        <f>VLOOKUP(Tabla1[[#This Row],[nemo]],'Nemos y clasificaciones'!$A$2:$B$5000,2,FALSE)</f>
        <v>MULTIEXPORT FOODS S.A.</v>
      </c>
      <c r="O881" s="2" t="str">
        <f>VLOOKUP(Tabla1[[#This Row],[nemo]],'Nemos y clasificaciones'!$A$1:$C$3000,3,FALSE)</f>
        <v>Alimentos, bebidas y tabaco</v>
      </c>
      <c r="P881" s="2"/>
      <c r="Q881" s="2"/>
    </row>
    <row r="882" spans="1:17" x14ac:dyDescent="0.25">
      <c r="A882" t="s">
        <v>3660</v>
      </c>
      <c r="B882" s="1">
        <v>44033</v>
      </c>
      <c r="C882" s="1">
        <v>44039</v>
      </c>
      <c r="D882" t="s">
        <v>14</v>
      </c>
      <c r="E882" t="s">
        <v>89</v>
      </c>
      <c r="F882">
        <v>0</v>
      </c>
      <c r="G882">
        <v>43680120</v>
      </c>
      <c r="H882">
        <v>0</v>
      </c>
      <c r="I882">
        <v>0</v>
      </c>
      <c r="J882">
        <v>0</v>
      </c>
      <c r="K882">
        <v>3.4369999999999998</v>
      </c>
      <c r="L882" t="s">
        <v>16</v>
      </c>
      <c r="M882" s="2">
        <v>150128572.44</v>
      </c>
      <c r="N882" s="2" t="str">
        <f>VLOOKUP(Tabla1[[#This Row],[nemo]],'Nemos y clasificaciones'!$A$2:$B$5000,2,FALSE)</f>
        <v>CFI</v>
      </c>
      <c r="O882" s="2" t="str">
        <f>VLOOKUP(Tabla1[[#This Row],[nemo]],'Nemos y clasificaciones'!$A$1:$C$3000,3,FALSE)</f>
        <v>CFI</v>
      </c>
      <c r="P882" s="2"/>
      <c r="Q882" s="2"/>
    </row>
    <row r="883" spans="1:17" x14ac:dyDescent="0.25">
      <c r="A883" t="s">
        <v>11097</v>
      </c>
      <c r="B883" s="1">
        <v>42354</v>
      </c>
      <c r="C883" s="1">
        <v>42360</v>
      </c>
      <c r="D883" t="s">
        <v>14</v>
      </c>
      <c r="E883" t="s">
        <v>116</v>
      </c>
      <c r="F883">
        <v>0</v>
      </c>
      <c r="G883">
        <v>1075000000</v>
      </c>
      <c r="H883">
        <v>0</v>
      </c>
      <c r="I883">
        <v>0</v>
      </c>
      <c r="J883">
        <v>0</v>
      </c>
      <c r="K883">
        <v>7.9950000000000001</v>
      </c>
      <c r="L883" t="s">
        <v>16</v>
      </c>
      <c r="M883" s="2">
        <v>8594625000</v>
      </c>
      <c r="N883" s="2" t="str">
        <f>VLOOKUP(Tabla1[[#This Row],[nemo]],'Nemos y clasificaciones'!$A$2:$B$5000,2,FALSE)</f>
        <v>SIGDO KOPPERS S.A.</v>
      </c>
      <c r="O883" s="2" t="str">
        <f>VLOOKUP(Tabla1[[#This Row],[nemo]],'Nemos y clasificaciones'!$A$1:$C$3000,3,FALSE)</f>
        <v>Conglomerados</v>
      </c>
      <c r="P883" s="2"/>
      <c r="Q883" s="2"/>
    </row>
    <row r="884" spans="1:17" x14ac:dyDescent="0.25">
      <c r="A884" t="s">
        <v>5489</v>
      </c>
      <c r="B884" s="1">
        <v>43755</v>
      </c>
      <c r="C884" s="1">
        <v>43761</v>
      </c>
      <c r="D884" t="s">
        <v>14</v>
      </c>
      <c r="E884" t="s">
        <v>89</v>
      </c>
      <c r="F884">
        <v>0</v>
      </c>
      <c r="G884">
        <v>10000000</v>
      </c>
      <c r="H884">
        <v>0</v>
      </c>
      <c r="I884">
        <v>0</v>
      </c>
      <c r="J884">
        <v>0</v>
      </c>
      <c r="K884">
        <v>13.311</v>
      </c>
      <c r="L884" t="s">
        <v>54</v>
      </c>
      <c r="M884" s="2">
        <v>133110000</v>
      </c>
      <c r="N884" s="2" t="str">
        <f>VLOOKUP(Tabla1[[#This Row],[nemo]],'Nemos y clasificaciones'!$A$2:$B$5000,2,FALSE)</f>
        <v>CFI</v>
      </c>
      <c r="O884" s="2" t="str">
        <f>VLOOKUP(Tabla1[[#This Row],[nemo]],'Nemos y clasificaciones'!$A$1:$C$3000,3,FALSE)</f>
        <v>CFI</v>
      </c>
      <c r="P884" s="2"/>
      <c r="Q884" s="2"/>
    </row>
    <row r="885" spans="1:17" x14ac:dyDescent="0.25">
      <c r="A885" t="s">
        <v>8096</v>
      </c>
      <c r="B885" s="1">
        <v>43237</v>
      </c>
      <c r="C885" s="1">
        <v>43244</v>
      </c>
      <c r="D885" t="s">
        <v>14</v>
      </c>
      <c r="E885" t="s">
        <v>1839</v>
      </c>
      <c r="F885">
        <v>0</v>
      </c>
      <c r="G885">
        <v>244420704</v>
      </c>
      <c r="H885">
        <v>0</v>
      </c>
      <c r="I885">
        <v>0</v>
      </c>
      <c r="J885">
        <v>0</v>
      </c>
      <c r="K885">
        <v>34.960999999999999</v>
      </c>
      <c r="L885" t="s">
        <v>54</v>
      </c>
      <c r="M885" s="2">
        <v>8545192232.5439997</v>
      </c>
      <c r="N885" s="2" t="str">
        <f>VLOOKUP(Tabla1[[#This Row],[nemo]],'Nemos y clasificaciones'!$A$2:$B$5000,2,FALSE)</f>
        <v>COCA COLA EMBONOR S.A.</v>
      </c>
      <c r="O885" s="2" t="str">
        <f>VLOOKUP(Tabla1[[#This Row],[nemo]],'Nemos y clasificaciones'!$A$1:$C$3000,3,FALSE)</f>
        <v>Alimentos, bebidas y tabaco</v>
      </c>
      <c r="P885" s="2"/>
      <c r="Q885" s="2"/>
    </row>
    <row r="886" spans="1:17" x14ac:dyDescent="0.25">
      <c r="A886" t="s">
        <v>8059</v>
      </c>
      <c r="B886" s="1">
        <v>43238</v>
      </c>
      <c r="C886" s="1">
        <v>43245</v>
      </c>
      <c r="D886" t="s">
        <v>14</v>
      </c>
      <c r="E886" t="s">
        <v>1795</v>
      </c>
      <c r="F886">
        <v>0</v>
      </c>
      <c r="G886">
        <v>283369203</v>
      </c>
      <c r="H886">
        <v>0</v>
      </c>
      <c r="I886">
        <v>0</v>
      </c>
      <c r="J886">
        <v>0</v>
      </c>
      <c r="K886">
        <v>30</v>
      </c>
      <c r="L886" t="s">
        <v>54</v>
      </c>
      <c r="M886" s="2">
        <v>8501076090</v>
      </c>
      <c r="N886" s="2" t="str">
        <f>VLOOKUP(Tabla1[[#This Row],[nemo]],'Nemos y clasificaciones'!$A$2:$B$5000,2,FALSE)</f>
        <v>PAZ CORP S.A.</v>
      </c>
      <c r="O886" s="2" t="str">
        <f>VLOOKUP(Tabla1[[#This Row],[nemo]],'Nemos y clasificaciones'!$A$1:$C$3000,3,FALSE)</f>
        <v>Construcción</v>
      </c>
      <c r="P886" s="2"/>
      <c r="Q886" s="2"/>
    </row>
    <row r="887" spans="1:17" x14ac:dyDescent="0.25">
      <c r="A887" t="s">
        <v>9733</v>
      </c>
      <c r="B887" s="1">
        <v>42846</v>
      </c>
      <c r="C887" s="1">
        <v>42852</v>
      </c>
      <c r="D887" t="s">
        <v>14</v>
      </c>
      <c r="E887" t="s">
        <v>2176</v>
      </c>
      <c r="F887">
        <v>0</v>
      </c>
      <c r="G887">
        <v>129610200</v>
      </c>
      <c r="H887">
        <v>0</v>
      </c>
      <c r="I887">
        <v>0</v>
      </c>
      <c r="J887">
        <v>0</v>
      </c>
      <c r="K887">
        <v>65.421999999999997</v>
      </c>
      <c r="L887" t="s">
        <v>54</v>
      </c>
      <c r="M887" s="2">
        <v>8479358504.3999996</v>
      </c>
      <c r="N887" s="2" t="str">
        <f>VLOOKUP(Tabla1[[#This Row],[nemo]],'Nemos y clasificaciones'!$A$2:$B$5000,2,FALSE)</f>
        <v>SOCIEDAD PUNTA DEL COBRE S.A.</v>
      </c>
      <c r="O887" s="2" t="str">
        <f>VLOOKUP(Tabla1[[#This Row],[nemo]],'Nemos y clasificaciones'!$A$1:$C$3000,3,FALSE)</f>
        <v>Minería</v>
      </c>
      <c r="P887" s="2"/>
      <c r="Q887" s="2"/>
    </row>
    <row r="888" spans="1:17" x14ac:dyDescent="0.25">
      <c r="A888" t="s">
        <v>11544</v>
      </c>
      <c r="B888" s="1">
        <v>42147</v>
      </c>
      <c r="C888" s="1">
        <v>42153</v>
      </c>
      <c r="D888" t="s">
        <v>14</v>
      </c>
      <c r="E888" t="s">
        <v>1694</v>
      </c>
      <c r="F888">
        <v>0</v>
      </c>
      <c r="G888">
        <v>13539622032</v>
      </c>
      <c r="H888">
        <v>0</v>
      </c>
      <c r="I888">
        <v>0</v>
      </c>
      <c r="J888">
        <v>0</v>
      </c>
      <c r="K888">
        <v>0.625</v>
      </c>
      <c r="L888" t="s">
        <v>23</v>
      </c>
      <c r="M888" s="2">
        <v>8462263770</v>
      </c>
      <c r="N888" s="2" t="str">
        <f>VLOOKUP(Tabla1[[#This Row],[nemo]],'Nemos y clasificaciones'!$A$2:$B$5000,2,FALSE)</f>
        <v>ALMENDRAL S.A.</v>
      </c>
      <c r="O888" s="2" t="str">
        <f>VLOOKUP(Tabla1[[#This Row],[nemo]],'Nemos y clasificaciones'!$A$1:$C$3000,3,FALSE)</f>
        <v>Telecomunicaciones</v>
      </c>
      <c r="P888" s="2"/>
      <c r="Q888" s="2"/>
    </row>
    <row r="889" spans="1:17" x14ac:dyDescent="0.25">
      <c r="A889" t="s">
        <v>9884</v>
      </c>
      <c r="B889" s="1">
        <v>42787</v>
      </c>
      <c r="C889" s="1">
        <v>42793</v>
      </c>
      <c r="D889" t="s">
        <v>14</v>
      </c>
      <c r="E889" t="s">
        <v>89</v>
      </c>
      <c r="F889">
        <v>0</v>
      </c>
      <c r="G889">
        <v>10000000</v>
      </c>
      <c r="H889">
        <v>0</v>
      </c>
      <c r="I889">
        <v>0</v>
      </c>
      <c r="J889">
        <v>0</v>
      </c>
      <c r="K889">
        <v>12.565</v>
      </c>
      <c r="L889" t="s">
        <v>54</v>
      </c>
      <c r="M889" s="2">
        <v>125650000</v>
      </c>
      <c r="N889" s="2" t="str">
        <f>VLOOKUP(Tabla1[[#This Row],[nemo]],'Nemos y clasificaciones'!$A$2:$B$5000,2,FALSE)</f>
        <v>CFI</v>
      </c>
      <c r="O889" s="2" t="str">
        <f>VLOOKUP(Tabla1[[#This Row],[nemo]],'Nemos y clasificaciones'!$A$1:$C$3000,3,FALSE)</f>
        <v>CFI</v>
      </c>
      <c r="P889" s="2"/>
      <c r="Q889" s="2"/>
    </row>
    <row r="890" spans="1:17" x14ac:dyDescent="0.25">
      <c r="A890" t="s">
        <v>2657</v>
      </c>
      <c r="B890" s="1">
        <v>44217</v>
      </c>
      <c r="C890" s="1">
        <v>44223</v>
      </c>
      <c r="D890" t="s">
        <v>14</v>
      </c>
      <c r="E890" t="s">
        <v>89</v>
      </c>
      <c r="F890">
        <v>0</v>
      </c>
      <c r="G890">
        <v>43680120</v>
      </c>
      <c r="H890">
        <v>0</v>
      </c>
      <c r="I890">
        <v>0</v>
      </c>
      <c r="J890">
        <v>0</v>
      </c>
      <c r="K890">
        <v>2.4910000000000001</v>
      </c>
      <c r="L890" t="s">
        <v>16</v>
      </c>
      <c r="M890" s="2">
        <v>108807178.92</v>
      </c>
      <c r="N890" s="2" t="str">
        <f>VLOOKUP(Tabla1[[#This Row],[nemo]],'Nemos y clasificaciones'!$A$2:$B$5000,2,FALSE)</f>
        <v>CFI</v>
      </c>
      <c r="O890" s="2" t="str">
        <f>VLOOKUP(Tabla1[[#This Row],[nemo]],'Nemos y clasificaciones'!$A$1:$C$3000,3,FALSE)</f>
        <v>CFI</v>
      </c>
      <c r="P890" s="2"/>
      <c r="Q890" s="2"/>
    </row>
    <row r="891" spans="1:17" x14ac:dyDescent="0.25">
      <c r="A891" t="s">
        <v>2536</v>
      </c>
      <c r="B891" s="1">
        <v>44246</v>
      </c>
      <c r="C891" s="1">
        <v>44252</v>
      </c>
      <c r="D891" t="s">
        <v>14</v>
      </c>
      <c r="E891" t="s">
        <v>89</v>
      </c>
      <c r="F891">
        <v>0</v>
      </c>
      <c r="G891">
        <v>43680120</v>
      </c>
      <c r="H891">
        <v>0</v>
      </c>
      <c r="I891">
        <v>0</v>
      </c>
      <c r="J891">
        <v>0</v>
      </c>
      <c r="K891">
        <v>2.266</v>
      </c>
      <c r="L891" t="s">
        <v>16</v>
      </c>
      <c r="M891" s="2">
        <v>98979151.920000002</v>
      </c>
      <c r="N891" s="2" t="str">
        <f>VLOOKUP(Tabla1[[#This Row],[nemo]],'Nemos y clasificaciones'!$A$2:$B$5000,2,FALSE)</f>
        <v>CFI</v>
      </c>
      <c r="O891" s="2" t="str">
        <f>VLOOKUP(Tabla1[[#This Row],[nemo]],'Nemos y clasificaciones'!$A$1:$C$3000,3,FALSE)</f>
        <v>CFI</v>
      </c>
      <c r="P891" s="2"/>
      <c r="Q891" s="2"/>
    </row>
    <row r="892" spans="1:17" x14ac:dyDescent="0.25">
      <c r="A892" t="s">
        <v>6917</v>
      </c>
      <c r="B892" s="1">
        <v>43487</v>
      </c>
      <c r="C892" s="1">
        <v>43493</v>
      </c>
      <c r="D892" t="s">
        <v>14</v>
      </c>
      <c r="E892" t="s">
        <v>89</v>
      </c>
      <c r="F892">
        <v>0</v>
      </c>
      <c r="G892">
        <v>10000000</v>
      </c>
      <c r="H892">
        <v>0</v>
      </c>
      <c r="I892">
        <v>0</v>
      </c>
      <c r="J892">
        <v>0</v>
      </c>
      <c r="K892">
        <v>9.2520000000000007</v>
      </c>
      <c r="L892" t="s">
        <v>16</v>
      </c>
      <c r="M892" s="2">
        <v>92520000</v>
      </c>
      <c r="N892" s="2" t="str">
        <f>VLOOKUP(Tabla1[[#This Row],[nemo]],'Nemos y clasificaciones'!$A$2:$B$5000,2,FALSE)</f>
        <v>CFI</v>
      </c>
      <c r="O892" s="2" t="str">
        <f>VLOOKUP(Tabla1[[#This Row],[nemo]],'Nemos y clasificaciones'!$A$1:$C$3000,3,FALSE)</f>
        <v>CFI</v>
      </c>
      <c r="P892" s="2"/>
      <c r="Q892" s="2"/>
    </row>
    <row r="893" spans="1:17" x14ac:dyDescent="0.25">
      <c r="A893" t="s">
        <v>8014</v>
      </c>
      <c r="B893" s="1">
        <v>43245</v>
      </c>
      <c r="C893" s="1">
        <v>43251</v>
      </c>
      <c r="D893" t="s">
        <v>14</v>
      </c>
      <c r="E893" t="s">
        <v>89</v>
      </c>
      <c r="F893">
        <v>0</v>
      </c>
      <c r="G893">
        <v>10000000</v>
      </c>
      <c r="H893">
        <v>0</v>
      </c>
      <c r="I893">
        <v>0</v>
      </c>
      <c r="J893">
        <v>0</v>
      </c>
      <c r="K893">
        <v>8.7759999999999998</v>
      </c>
      <c r="L893" t="s">
        <v>16</v>
      </c>
      <c r="M893" s="2">
        <v>87760000</v>
      </c>
      <c r="N893" s="2" t="str">
        <f>VLOOKUP(Tabla1[[#This Row],[nemo]],'Nemos y clasificaciones'!$A$2:$B$5000,2,FALSE)</f>
        <v>CFI</v>
      </c>
      <c r="O893" s="2" t="str">
        <f>VLOOKUP(Tabla1[[#This Row],[nemo]],'Nemos y clasificaciones'!$A$1:$C$3000,3,FALSE)</f>
        <v>CFI</v>
      </c>
      <c r="P893" s="2"/>
      <c r="Q893" s="2"/>
    </row>
    <row r="894" spans="1:17" x14ac:dyDescent="0.25">
      <c r="A894" t="s">
        <v>5950</v>
      </c>
      <c r="B894" s="1">
        <v>43636</v>
      </c>
      <c r="C894" s="1">
        <v>43642</v>
      </c>
      <c r="D894" t="s">
        <v>14</v>
      </c>
      <c r="E894" t="s">
        <v>89</v>
      </c>
      <c r="F894">
        <v>0</v>
      </c>
      <c r="G894">
        <v>10000000</v>
      </c>
      <c r="H894">
        <v>0</v>
      </c>
      <c r="I894">
        <v>0</v>
      </c>
      <c r="J894">
        <v>0</v>
      </c>
      <c r="K894">
        <v>8.5380000000000003</v>
      </c>
      <c r="L894" t="s">
        <v>16</v>
      </c>
      <c r="M894" s="2">
        <v>85380000</v>
      </c>
      <c r="N894" s="2" t="str">
        <f>VLOOKUP(Tabla1[[#This Row],[nemo]],'Nemos y clasificaciones'!$A$2:$B$5000,2,FALSE)</f>
        <v>CFI</v>
      </c>
      <c r="O894" s="2" t="str">
        <f>VLOOKUP(Tabla1[[#This Row],[nemo]],'Nemos y clasificaciones'!$A$1:$C$3000,3,FALSE)</f>
        <v>CFI</v>
      </c>
      <c r="P894" s="2"/>
      <c r="Q894" s="2"/>
    </row>
    <row r="895" spans="1:17" x14ac:dyDescent="0.25">
      <c r="A895" t="s">
        <v>4205</v>
      </c>
      <c r="B895" s="1">
        <v>43977</v>
      </c>
      <c r="C895" s="1">
        <v>43983</v>
      </c>
      <c r="D895" t="s">
        <v>14</v>
      </c>
      <c r="E895" t="s">
        <v>1772</v>
      </c>
      <c r="F895">
        <v>0</v>
      </c>
      <c r="G895">
        <v>2036690512</v>
      </c>
      <c r="H895">
        <v>0</v>
      </c>
      <c r="I895">
        <v>0</v>
      </c>
      <c r="J895">
        <v>0</v>
      </c>
      <c r="K895">
        <v>4.0869999999999997</v>
      </c>
      <c r="L895" t="s">
        <v>16</v>
      </c>
      <c r="M895" s="2">
        <v>8323954122.5439997</v>
      </c>
      <c r="N895" s="2" t="str">
        <f>VLOOKUP(Tabla1[[#This Row],[nemo]],'Nemos y clasificaciones'!$A$2:$B$5000,2,FALSE)</f>
        <v>ADMINISTRADORA DE FONDOS DE PENSIONES PLANVITAL S.A.</v>
      </c>
      <c r="O895" s="2" t="str">
        <f>VLOOKUP(Tabla1[[#This Row],[nemo]],'Nemos y clasificaciones'!$A$1:$C$3000,3,FALSE)</f>
        <v>Servicios financieros</v>
      </c>
      <c r="P895" s="2"/>
      <c r="Q895" s="2"/>
    </row>
    <row r="896" spans="1:17" x14ac:dyDescent="0.25">
      <c r="A896" t="s">
        <v>9552</v>
      </c>
      <c r="B896" s="1">
        <v>42868</v>
      </c>
      <c r="C896" s="1">
        <v>42874</v>
      </c>
      <c r="D896" t="s">
        <v>14</v>
      </c>
      <c r="E896" t="s">
        <v>1839</v>
      </c>
      <c r="F896">
        <v>0</v>
      </c>
      <c r="G896">
        <v>244420704</v>
      </c>
      <c r="H896">
        <v>0</v>
      </c>
      <c r="I896">
        <v>0</v>
      </c>
      <c r="J896">
        <v>0</v>
      </c>
      <c r="K896">
        <v>33.965000000000003</v>
      </c>
      <c r="L896" t="s">
        <v>54</v>
      </c>
      <c r="M896" s="2">
        <v>8301749211.3599997</v>
      </c>
      <c r="N896" s="2" t="str">
        <f>VLOOKUP(Tabla1[[#This Row],[nemo]],'Nemos y clasificaciones'!$A$2:$B$5000,2,FALSE)</f>
        <v>COCA COLA EMBONOR S.A.</v>
      </c>
      <c r="O896" s="2" t="str">
        <f>VLOOKUP(Tabla1[[#This Row],[nemo]],'Nemos y clasificaciones'!$A$1:$C$3000,3,FALSE)</f>
        <v>Alimentos, bebidas y tabaco</v>
      </c>
      <c r="P896" s="2"/>
      <c r="Q896" s="2"/>
    </row>
    <row r="897" spans="1:17" x14ac:dyDescent="0.25">
      <c r="A897" t="s">
        <v>9120</v>
      </c>
      <c r="B897" s="1">
        <v>42970</v>
      </c>
      <c r="C897" s="1">
        <v>42976</v>
      </c>
      <c r="D897" t="s">
        <v>14</v>
      </c>
      <c r="E897" t="s">
        <v>89</v>
      </c>
      <c r="F897">
        <v>0</v>
      </c>
      <c r="G897">
        <v>10000000</v>
      </c>
      <c r="H897">
        <v>0</v>
      </c>
      <c r="I897">
        <v>0</v>
      </c>
      <c r="J897">
        <v>0</v>
      </c>
      <c r="K897">
        <v>8.5380000000000003</v>
      </c>
      <c r="L897" t="s">
        <v>16</v>
      </c>
      <c r="M897" s="2">
        <v>85380000</v>
      </c>
      <c r="N897" s="2" t="str">
        <f>VLOOKUP(Tabla1[[#This Row],[nemo]],'Nemos y clasificaciones'!$A$2:$B$5000,2,FALSE)</f>
        <v>CFI</v>
      </c>
      <c r="O897" s="2" t="str">
        <f>VLOOKUP(Tabla1[[#This Row],[nemo]],'Nemos y clasificaciones'!$A$1:$C$3000,3,FALSE)</f>
        <v>CFI</v>
      </c>
      <c r="P897" s="2"/>
      <c r="Q897" s="2"/>
    </row>
    <row r="898" spans="1:17" x14ac:dyDescent="0.25">
      <c r="A898" t="s">
        <v>7372</v>
      </c>
      <c r="B898" s="1">
        <v>43391</v>
      </c>
      <c r="C898" s="1">
        <v>43397</v>
      </c>
      <c r="D898" t="s">
        <v>14</v>
      </c>
      <c r="E898" t="s">
        <v>89</v>
      </c>
      <c r="F898">
        <v>0</v>
      </c>
      <c r="G898">
        <v>10000000</v>
      </c>
      <c r="H898">
        <v>0</v>
      </c>
      <c r="I898">
        <v>0</v>
      </c>
      <c r="J898">
        <v>0</v>
      </c>
      <c r="K898">
        <v>8.5370000000000008</v>
      </c>
      <c r="L898" t="s">
        <v>16</v>
      </c>
      <c r="M898" s="2">
        <v>85370000</v>
      </c>
      <c r="N898" s="2" t="str">
        <f>VLOOKUP(Tabla1[[#This Row],[nemo]],'Nemos y clasificaciones'!$A$2:$B$5000,2,FALSE)</f>
        <v>CFI</v>
      </c>
      <c r="O898" s="2" t="str">
        <f>VLOOKUP(Tabla1[[#This Row],[nemo]],'Nemos y clasificaciones'!$A$1:$C$3000,3,FALSE)</f>
        <v>CFI</v>
      </c>
      <c r="P898" s="2"/>
      <c r="Q898" s="2"/>
    </row>
    <row r="899" spans="1:17" x14ac:dyDescent="0.25">
      <c r="A899" t="s">
        <v>4500</v>
      </c>
      <c r="B899" s="1">
        <v>43949</v>
      </c>
      <c r="C899" s="1">
        <v>43956</v>
      </c>
      <c r="D899" t="s">
        <v>14</v>
      </c>
      <c r="E899" t="s">
        <v>4501</v>
      </c>
      <c r="F899">
        <v>0</v>
      </c>
      <c r="G899">
        <v>855096691</v>
      </c>
      <c r="H899">
        <v>0</v>
      </c>
      <c r="I899">
        <v>0</v>
      </c>
      <c r="J899">
        <v>0</v>
      </c>
      <c r="K899">
        <v>9.6560000000000006</v>
      </c>
      <c r="L899" t="s">
        <v>16</v>
      </c>
      <c r="M899" s="2">
        <v>8256813648.2959995</v>
      </c>
      <c r="N899" s="2" t="str">
        <f>VLOOKUP(Tabla1[[#This Row],[nemo]],'Nemos y clasificaciones'!$A$2:$B$5000,2,FALSE)</f>
        <v>AGENCIAS UNIVERSALES S.A.</v>
      </c>
      <c r="O899" s="2" t="str">
        <f>VLOOKUP(Tabla1[[#This Row],[nemo]],'Nemos y clasificaciones'!$A$1:$C$3000,3,FALSE)</f>
        <v>Transportes y servicios marítimos</v>
      </c>
      <c r="P899" s="2"/>
      <c r="Q899" s="2"/>
    </row>
    <row r="900" spans="1:17" x14ac:dyDescent="0.25">
      <c r="A900" t="s">
        <v>9451</v>
      </c>
      <c r="B900" s="1">
        <v>42875</v>
      </c>
      <c r="C900" s="1">
        <v>42881</v>
      </c>
      <c r="D900" t="s">
        <v>14</v>
      </c>
      <c r="E900" t="s">
        <v>1795</v>
      </c>
      <c r="F900">
        <v>0</v>
      </c>
      <c r="G900">
        <v>283369203</v>
      </c>
      <c r="H900">
        <v>0</v>
      </c>
      <c r="I900">
        <v>0</v>
      </c>
      <c r="J900">
        <v>0</v>
      </c>
      <c r="K900">
        <v>29</v>
      </c>
      <c r="L900" t="s">
        <v>54</v>
      </c>
      <c r="M900" s="2">
        <v>8217706887</v>
      </c>
      <c r="N900" s="2" t="str">
        <f>VLOOKUP(Tabla1[[#This Row],[nemo]],'Nemos y clasificaciones'!$A$2:$B$5000,2,FALSE)</f>
        <v>PAZ CORP S.A.</v>
      </c>
      <c r="O900" s="2" t="str">
        <f>VLOOKUP(Tabla1[[#This Row],[nemo]],'Nemos y clasificaciones'!$A$1:$C$3000,3,FALSE)</f>
        <v>Construcción</v>
      </c>
      <c r="P900" s="2"/>
      <c r="Q900" s="2"/>
    </row>
    <row r="901" spans="1:17" x14ac:dyDescent="0.25">
      <c r="A901" t="s">
        <v>10721</v>
      </c>
      <c r="B901" s="1">
        <v>42490</v>
      </c>
      <c r="C901" s="1">
        <v>42496</v>
      </c>
      <c r="D901" t="s">
        <v>14</v>
      </c>
      <c r="E901" t="s">
        <v>257</v>
      </c>
      <c r="F901">
        <v>0</v>
      </c>
      <c r="G901">
        <v>142819552</v>
      </c>
      <c r="H901">
        <v>0</v>
      </c>
      <c r="I901">
        <v>0</v>
      </c>
      <c r="J901">
        <v>0</v>
      </c>
      <c r="K901">
        <v>57.351999999999997</v>
      </c>
      <c r="L901" t="s">
        <v>54</v>
      </c>
      <c r="M901" s="2">
        <v>8190986946.3039999</v>
      </c>
      <c r="N901" s="2" t="str">
        <f>VLOOKUP(Tabla1[[#This Row],[nemo]],'Nemos y clasificaciones'!$A$2:$B$5000,2,FALSE)</f>
        <v>SOCIEDAD QUIMICA Y MINERA DE CHILE S.A.</v>
      </c>
      <c r="O901" s="2" t="str">
        <f>VLOOKUP(Tabla1[[#This Row],[nemo]],'Nemos y clasificaciones'!$A$1:$C$3000,3,FALSE)</f>
        <v>Minería</v>
      </c>
      <c r="P901" s="2"/>
      <c r="Q901" s="2"/>
    </row>
    <row r="902" spans="1:17" x14ac:dyDescent="0.25">
      <c r="A902" t="s">
        <v>10120</v>
      </c>
      <c r="B902" s="1">
        <v>42705</v>
      </c>
      <c r="C902" s="1">
        <v>42711</v>
      </c>
      <c r="D902" t="s">
        <v>14</v>
      </c>
      <c r="E902" t="s">
        <v>89</v>
      </c>
      <c r="F902">
        <v>0</v>
      </c>
      <c r="G902">
        <v>10000000</v>
      </c>
      <c r="H902">
        <v>0</v>
      </c>
      <c r="I902">
        <v>0</v>
      </c>
      <c r="J902">
        <v>0</v>
      </c>
      <c r="K902">
        <v>8.1129999999999995</v>
      </c>
      <c r="L902" t="s">
        <v>16</v>
      </c>
      <c r="M902" s="2">
        <v>81130000</v>
      </c>
      <c r="N902" s="2" t="str">
        <f>VLOOKUP(Tabla1[[#This Row],[nemo]],'Nemos y clasificaciones'!$A$2:$B$5000,2,FALSE)</f>
        <v>CFI</v>
      </c>
      <c r="O902" s="2" t="str">
        <f>VLOOKUP(Tabla1[[#This Row],[nemo]],'Nemos y clasificaciones'!$A$1:$C$3000,3,FALSE)</f>
        <v>CFI</v>
      </c>
      <c r="P902" s="2"/>
      <c r="Q902" s="2"/>
    </row>
    <row r="903" spans="1:17" x14ac:dyDescent="0.25">
      <c r="A903" t="s">
        <v>4722</v>
      </c>
      <c r="B903" s="1">
        <v>43914</v>
      </c>
      <c r="C903" s="1">
        <v>43920</v>
      </c>
      <c r="D903" t="s">
        <v>14</v>
      </c>
      <c r="E903" t="s">
        <v>89</v>
      </c>
      <c r="F903">
        <v>0</v>
      </c>
      <c r="G903">
        <v>10000000</v>
      </c>
      <c r="H903">
        <v>0</v>
      </c>
      <c r="I903">
        <v>0</v>
      </c>
      <c r="J903">
        <v>0</v>
      </c>
      <c r="K903">
        <v>8.0969999999999995</v>
      </c>
      <c r="L903" t="s">
        <v>16</v>
      </c>
      <c r="M903" s="2">
        <v>80970000</v>
      </c>
      <c r="N903" s="2" t="str">
        <f>VLOOKUP(Tabla1[[#This Row],[nemo]],'Nemos y clasificaciones'!$A$2:$B$5000,2,FALSE)</f>
        <v>CFI</v>
      </c>
      <c r="O903" s="2" t="str">
        <f>VLOOKUP(Tabla1[[#This Row],[nemo]],'Nemos y clasificaciones'!$A$1:$C$3000,3,FALSE)</f>
        <v>CFI</v>
      </c>
      <c r="P903" s="2"/>
      <c r="Q903" s="2"/>
    </row>
    <row r="904" spans="1:17" x14ac:dyDescent="0.25">
      <c r="A904" t="s">
        <v>7628</v>
      </c>
      <c r="B904" s="1">
        <v>43300</v>
      </c>
      <c r="C904" s="1">
        <v>43306</v>
      </c>
      <c r="D904" t="s">
        <v>14</v>
      </c>
      <c r="E904" t="s">
        <v>89</v>
      </c>
      <c r="F904">
        <v>0</v>
      </c>
      <c r="G904">
        <v>10000000</v>
      </c>
      <c r="H904">
        <v>0</v>
      </c>
      <c r="I904">
        <v>0</v>
      </c>
      <c r="J904">
        <v>0</v>
      </c>
      <c r="K904">
        <v>8.0609999999999999</v>
      </c>
      <c r="L904" t="s">
        <v>16</v>
      </c>
      <c r="M904" s="2">
        <v>80610000</v>
      </c>
      <c r="N904" s="2" t="str">
        <f>VLOOKUP(Tabla1[[#This Row],[nemo]],'Nemos y clasificaciones'!$A$2:$B$5000,2,FALSE)</f>
        <v>CFI</v>
      </c>
      <c r="O904" s="2" t="str">
        <f>VLOOKUP(Tabla1[[#This Row],[nemo]],'Nemos y clasificaciones'!$A$1:$C$3000,3,FALSE)</f>
        <v>CFI</v>
      </c>
      <c r="P904" s="2"/>
      <c r="Q904" s="2"/>
    </row>
    <row r="905" spans="1:17" x14ac:dyDescent="0.25">
      <c r="A905" t="s">
        <v>9167</v>
      </c>
      <c r="B905" s="1">
        <v>42934</v>
      </c>
      <c r="C905" s="1">
        <v>42940</v>
      </c>
      <c r="D905" t="s">
        <v>14</v>
      </c>
      <c r="E905" t="s">
        <v>89</v>
      </c>
      <c r="F905">
        <v>0</v>
      </c>
      <c r="G905">
        <v>10000000</v>
      </c>
      <c r="H905">
        <v>0</v>
      </c>
      <c r="I905">
        <v>0</v>
      </c>
      <c r="J905">
        <v>0</v>
      </c>
      <c r="K905">
        <v>8.0350000000000001</v>
      </c>
      <c r="L905" t="s">
        <v>16</v>
      </c>
      <c r="M905" s="2">
        <v>80350000</v>
      </c>
      <c r="N905" s="2" t="str">
        <f>VLOOKUP(Tabla1[[#This Row],[nemo]],'Nemos y clasificaciones'!$A$2:$B$5000,2,FALSE)</f>
        <v>CFI</v>
      </c>
      <c r="O905" s="2" t="str">
        <f>VLOOKUP(Tabla1[[#This Row],[nemo]],'Nemos y clasificaciones'!$A$1:$C$3000,3,FALSE)</f>
        <v>CFI</v>
      </c>
      <c r="P905" s="2"/>
      <c r="Q905" s="2"/>
    </row>
    <row r="906" spans="1:17" x14ac:dyDescent="0.25">
      <c r="A906" t="s">
        <v>11611</v>
      </c>
      <c r="B906" s="1">
        <v>42139</v>
      </c>
      <c r="C906" s="1">
        <v>42146</v>
      </c>
      <c r="D906" t="s">
        <v>14</v>
      </c>
      <c r="E906" t="s">
        <v>1842</v>
      </c>
      <c r="F906">
        <v>0</v>
      </c>
      <c r="G906">
        <v>266432526</v>
      </c>
      <c r="H906">
        <v>0</v>
      </c>
      <c r="I906">
        <v>0</v>
      </c>
      <c r="J906">
        <v>0</v>
      </c>
      <c r="K906">
        <v>30.564</v>
      </c>
      <c r="L906" t="s">
        <v>54</v>
      </c>
      <c r="M906" s="2">
        <v>8143243724.6639996</v>
      </c>
      <c r="N906" s="2" t="str">
        <f>VLOOKUP(Tabla1[[#This Row],[nemo]],'Nemos y clasificaciones'!$A$2:$B$5000,2,FALSE)</f>
        <v>COCA COLA EMBONOR S.A.</v>
      </c>
      <c r="O906" s="2" t="str">
        <f>VLOOKUP(Tabla1[[#This Row],[nemo]],'Nemos y clasificaciones'!$A$1:$C$3000,3,FALSE)</f>
        <v>Alimentos, bebidas y tabaco</v>
      </c>
      <c r="P906" s="2"/>
      <c r="Q906" s="2"/>
    </row>
    <row r="907" spans="1:17" x14ac:dyDescent="0.25">
      <c r="A907" t="s">
        <v>5471</v>
      </c>
      <c r="B907" s="1">
        <v>43757</v>
      </c>
      <c r="C907" s="1">
        <v>43763</v>
      </c>
      <c r="D907" t="s">
        <v>14</v>
      </c>
      <c r="E907" t="s">
        <v>18</v>
      </c>
      <c r="F907">
        <v>0</v>
      </c>
      <c r="G907">
        <v>3695000000</v>
      </c>
      <c r="H907">
        <v>0</v>
      </c>
      <c r="I907">
        <v>0</v>
      </c>
      <c r="J907">
        <v>0</v>
      </c>
      <c r="K907">
        <v>2.2000000000000002</v>
      </c>
      <c r="L907" t="s">
        <v>16</v>
      </c>
      <c r="M907" s="2">
        <v>8129000000</v>
      </c>
      <c r="N907" s="2" t="str">
        <f>VLOOKUP(Tabla1[[#This Row],[nemo]],'Nemos y clasificaciones'!$A$2:$B$5000,2,FALSE)</f>
        <v>SECURITIZADORA SECURITY S.A.</v>
      </c>
      <c r="O907" s="2" t="str">
        <f>VLOOKUP(Tabla1[[#This Row],[nemo]],'Nemos y clasificaciones'!$A$1:$C$3000,3,FALSE)</f>
        <v>Servicios financieros</v>
      </c>
      <c r="P907" s="2"/>
      <c r="Q907" s="2"/>
    </row>
    <row r="908" spans="1:17" x14ac:dyDescent="0.25">
      <c r="A908" t="s">
        <v>5372</v>
      </c>
      <c r="B908" s="1">
        <v>43791</v>
      </c>
      <c r="C908" s="1">
        <v>43797</v>
      </c>
      <c r="D908" t="s">
        <v>14</v>
      </c>
      <c r="E908" t="s">
        <v>89</v>
      </c>
      <c r="F908">
        <v>0</v>
      </c>
      <c r="G908">
        <v>10000000</v>
      </c>
      <c r="H908">
        <v>0</v>
      </c>
      <c r="I908">
        <v>0</v>
      </c>
      <c r="J908">
        <v>0</v>
      </c>
      <c r="K908">
        <v>7.992</v>
      </c>
      <c r="L908" t="s">
        <v>16</v>
      </c>
      <c r="M908" s="2">
        <v>79920000</v>
      </c>
      <c r="N908" s="2" t="str">
        <f>VLOOKUP(Tabla1[[#This Row],[nemo]],'Nemos y clasificaciones'!$A$2:$B$5000,2,FALSE)</f>
        <v>CFI</v>
      </c>
      <c r="O908" s="2" t="str">
        <f>VLOOKUP(Tabla1[[#This Row],[nemo]],'Nemos y clasificaciones'!$A$1:$C$3000,3,FALSE)</f>
        <v>CFI</v>
      </c>
      <c r="P908" s="2"/>
      <c r="Q908" s="2"/>
    </row>
    <row r="909" spans="1:17" x14ac:dyDescent="0.25">
      <c r="A909" t="s">
        <v>5386</v>
      </c>
      <c r="B909" s="1">
        <v>43791</v>
      </c>
      <c r="C909" s="1">
        <v>43797</v>
      </c>
      <c r="D909" t="s">
        <v>14</v>
      </c>
      <c r="E909" t="s">
        <v>2255</v>
      </c>
      <c r="F909">
        <v>0</v>
      </c>
      <c r="G909">
        <v>2025507814</v>
      </c>
      <c r="H909">
        <v>0</v>
      </c>
      <c r="I909">
        <v>0</v>
      </c>
      <c r="J909">
        <v>0</v>
      </c>
      <c r="K909">
        <v>4</v>
      </c>
      <c r="L909" t="s">
        <v>16</v>
      </c>
      <c r="M909" s="2">
        <v>8102031256</v>
      </c>
      <c r="N909" s="2" t="str">
        <f>VLOOKUP(Tabla1[[#This Row],[nemo]],'Nemos y clasificaciones'!$A$2:$B$5000,2,FALSE)</f>
        <v>COMPAÑIA GENERAL DE ELECTRICIDAD S.A.</v>
      </c>
      <c r="O909" s="2" t="str">
        <f>VLOOKUP(Tabla1[[#This Row],[nemo]],'Nemos y clasificaciones'!$A$1:$C$3000,3,FALSE)</f>
        <v>Eléctrico</v>
      </c>
      <c r="P909" s="2"/>
      <c r="Q909" s="2"/>
    </row>
    <row r="910" spans="1:17" x14ac:dyDescent="0.25">
      <c r="A910" t="s">
        <v>10150</v>
      </c>
      <c r="B910" s="1">
        <v>42689</v>
      </c>
      <c r="C910" s="1">
        <v>42695</v>
      </c>
      <c r="D910" t="s">
        <v>14</v>
      </c>
      <c r="E910" t="s">
        <v>89</v>
      </c>
      <c r="F910">
        <v>0</v>
      </c>
      <c r="G910">
        <v>10000000</v>
      </c>
      <c r="H910">
        <v>0</v>
      </c>
      <c r="I910">
        <v>0</v>
      </c>
      <c r="J910">
        <v>0</v>
      </c>
      <c r="K910">
        <v>7.8360000000000003</v>
      </c>
      <c r="L910" t="s">
        <v>16</v>
      </c>
      <c r="M910" s="2">
        <v>78360000</v>
      </c>
      <c r="N910" s="2" t="str">
        <f>VLOOKUP(Tabla1[[#This Row],[nemo]],'Nemos y clasificaciones'!$A$2:$B$5000,2,FALSE)</f>
        <v>CFI</v>
      </c>
      <c r="O910" s="2" t="str">
        <f>VLOOKUP(Tabla1[[#This Row],[nemo]],'Nemos y clasificaciones'!$A$1:$C$3000,3,FALSE)</f>
        <v>CFI</v>
      </c>
      <c r="P910" s="2"/>
      <c r="Q910" s="2"/>
    </row>
    <row r="911" spans="1:17" x14ac:dyDescent="0.25">
      <c r="A911" t="s">
        <v>10186</v>
      </c>
      <c r="B911" s="1">
        <v>42664</v>
      </c>
      <c r="C911" s="1">
        <v>42670</v>
      </c>
      <c r="D911" t="s">
        <v>14</v>
      </c>
      <c r="E911" t="s">
        <v>432</v>
      </c>
      <c r="F911">
        <v>0</v>
      </c>
      <c r="G911">
        <v>473289368</v>
      </c>
      <c r="H911">
        <v>0</v>
      </c>
      <c r="I911">
        <v>0</v>
      </c>
      <c r="J911">
        <v>0</v>
      </c>
      <c r="K911">
        <v>17</v>
      </c>
      <c r="L911" t="s">
        <v>54</v>
      </c>
      <c r="M911" s="2">
        <v>8045919256</v>
      </c>
      <c r="N911" s="2" t="str">
        <f>VLOOKUP(Tabla1[[#This Row],[nemo]],'Nemos y clasificaciones'!$A$2:$B$5000,2,FALSE)</f>
        <v>EMBOTELLADORA ANDINA S.A.</v>
      </c>
      <c r="O911" s="2" t="str">
        <f>VLOOKUP(Tabla1[[#This Row],[nemo]],'Nemos y clasificaciones'!$A$1:$C$3000,3,FALSE)</f>
        <v>Alimentos, bebidas y tabaco</v>
      </c>
      <c r="P911" s="2"/>
      <c r="Q911" s="2"/>
    </row>
    <row r="912" spans="1:17" x14ac:dyDescent="0.25">
      <c r="A912" t="s">
        <v>10288</v>
      </c>
      <c r="B912" s="1">
        <v>42602</v>
      </c>
      <c r="C912" s="1">
        <v>42608</v>
      </c>
      <c r="D912" t="s">
        <v>14</v>
      </c>
      <c r="E912" t="s">
        <v>432</v>
      </c>
      <c r="F912">
        <v>0</v>
      </c>
      <c r="G912">
        <v>473289368</v>
      </c>
      <c r="H912">
        <v>0</v>
      </c>
      <c r="I912">
        <v>0</v>
      </c>
      <c r="J912">
        <v>0</v>
      </c>
      <c r="K912">
        <v>17</v>
      </c>
      <c r="L912" t="s">
        <v>54</v>
      </c>
      <c r="M912" s="2">
        <v>8045919256</v>
      </c>
      <c r="N912" s="2" t="str">
        <f>VLOOKUP(Tabla1[[#This Row],[nemo]],'Nemos y clasificaciones'!$A$2:$B$5000,2,FALSE)</f>
        <v>EMBOTELLADORA ANDINA S.A.</v>
      </c>
      <c r="O912" s="2" t="str">
        <f>VLOOKUP(Tabla1[[#This Row],[nemo]],'Nemos y clasificaciones'!$A$1:$C$3000,3,FALSE)</f>
        <v>Alimentos, bebidas y tabaco</v>
      </c>
      <c r="P912" s="2"/>
      <c r="Q912" s="2"/>
    </row>
    <row r="913" spans="1:17" x14ac:dyDescent="0.25">
      <c r="A913" t="s">
        <v>10491</v>
      </c>
      <c r="B913" s="1">
        <v>42510</v>
      </c>
      <c r="C913" s="1">
        <v>42517</v>
      </c>
      <c r="D913" t="s">
        <v>14</v>
      </c>
      <c r="E913" t="s">
        <v>432</v>
      </c>
      <c r="F913">
        <v>0</v>
      </c>
      <c r="G913">
        <v>473289368</v>
      </c>
      <c r="H913">
        <v>0</v>
      </c>
      <c r="I913">
        <v>0</v>
      </c>
      <c r="J913">
        <v>0</v>
      </c>
      <c r="K913">
        <v>17</v>
      </c>
      <c r="L913" t="s">
        <v>54</v>
      </c>
      <c r="M913" s="2">
        <v>8045919256</v>
      </c>
      <c r="N913" s="2" t="str">
        <f>VLOOKUP(Tabla1[[#This Row],[nemo]],'Nemos y clasificaciones'!$A$2:$B$5000,2,FALSE)</f>
        <v>EMBOTELLADORA ANDINA S.A.</v>
      </c>
      <c r="O913" s="2" t="str">
        <f>VLOOKUP(Tabla1[[#This Row],[nemo]],'Nemos y clasificaciones'!$A$1:$C$3000,3,FALSE)</f>
        <v>Alimentos, bebidas y tabaco</v>
      </c>
      <c r="P913" s="2"/>
      <c r="Q913" s="2"/>
    </row>
    <row r="914" spans="1:17" x14ac:dyDescent="0.25">
      <c r="A914" t="s">
        <v>10929</v>
      </c>
      <c r="B914" s="1">
        <v>42391</v>
      </c>
      <c r="C914" s="1">
        <v>42397</v>
      </c>
      <c r="D914" t="s">
        <v>14</v>
      </c>
      <c r="E914" t="s">
        <v>432</v>
      </c>
      <c r="F914">
        <v>0</v>
      </c>
      <c r="G914">
        <v>473289368</v>
      </c>
      <c r="H914">
        <v>0</v>
      </c>
      <c r="I914">
        <v>0</v>
      </c>
      <c r="J914">
        <v>0</v>
      </c>
      <c r="K914">
        <v>17</v>
      </c>
      <c r="L914" t="s">
        <v>54</v>
      </c>
      <c r="M914" s="2">
        <v>8045919256</v>
      </c>
      <c r="N914" s="2" t="str">
        <f>VLOOKUP(Tabla1[[#This Row],[nemo]],'Nemos y clasificaciones'!$A$2:$B$5000,2,FALSE)</f>
        <v>EMBOTELLADORA ANDINA S.A.</v>
      </c>
      <c r="O914" s="2" t="str">
        <f>VLOOKUP(Tabla1[[#This Row],[nemo]],'Nemos y clasificaciones'!$A$1:$C$3000,3,FALSE)</f>
        <v>Alimentos, bebidas y tabaco</v>
      </c>
      <c r="P914" s="2"/>
      <c r="Q914" s="2"/>
    </row>
    <row r="915" spans="1:17" x14ac:dyDescent="0.25">
      <c r="A915" t="s">
        <v>11582</v>
      </c>
      <c r="B915" s="1">
        <v>42143</v>
      </c>
      <c r="C915" s="1">
        <v>42150</v>
      </c>
      <c r="D915" t="s">
        <v>14</v>
      </c>
      <c r="E915" t="s">
        <v>1746</v>
      </c>
      <c r="F915">
        <v>0</v>
      </c>
      <c r="G915">
        <v>236523695</v>
      </c>
      <c r="H915">
        <v>0</v>
      </c>
      <c r="I915">
        <v>0</v>
      </c>
      <c r="J915">
        <v>0</v>
      </c>
      <c r="K915">
        <v>34</v>
      </c>
      <c r="L915" t="s">
        <v>54</v>
      </c>
      <c r="M915" s="2">
        <v>8041805630</v>
      </c>
      <c r="N915" s="2" t="str">
        <f>VLOOKUP(Tabla1[[#This Row],[nemo]],'Nemos y clasificaciones'!$A$2:$B$5000,2,FALSE)</f>
        <v>EMPRESA NACIONAL DE TELECOMUNICACIONES S.A.</v>
      </c>
      <c r="O915" s="2" t="str">
        <f>VLOOKUP(Tabla1[[#This Row],[nemo]],'Nemos y clasificaciones'!$A$1:$C$3000,3,FALSE)</f>
        <v>Telecomunicaciones</v>
      </c>
      <c r="P915" s="2"/>
      <c r="Q915" s="2"/>
    </row>
    <row r="916" spans="1:17" x14ac:dyDescent="0.25">
      <c r="A916" t="s">
        <v>5818</v>
      </c>
      <c r="B916" s="1">
        <v>43669</v>
      </c>
      <c r="C916" s="1">
        <v>43675</v>
      </c>
      <c r="D916" t="s">
        <v>14</v>
      </c>
      <c r="E916" t="s">
        <v>89</v>
      </c>
      <c r="F916">
        <v>0</v>
      </c>
      <c r="G916">
        <v>10000000</v>
      </c>
      <c r="H916">
        <v>0</v>
      </c>
      <c r="I916">
        <v>0</v>
      </c>
      <c r="J916">
        <v>0</v>
      </c>
      <c r="K916">
        <v>7.8239999999999998</v>
      </c>
      <c r="L916" t="s">
        <v>16</v>
      </c>
      <c r="M916" s="2">
        <v>78240000</v>
      </c>
      <c r="N916" s="2" t="str">
        <f>VLOOKUP(Tabla1[[#This Row],[nemo]],'Nemos y clasificaciones'!$A$2:$B$5000,2,FALSE)</f>
        <v>CFI</v>
      </c>
      <c r="O916" s="2" t="str">
        <f>VLOOKUP(Tabla1[[#This Row],[nemo]],'Nemos y clasificaciones'!$A$1:$C$3000,3,FALSE)</f>
        <v>CFI</v>
      </c>
      <c r="P916" s="2"/>
      <c r="Q916" s="2"/>
    </row>
    <row r="917" spans="1:17" x14ac:dyDescent="0.25">
      <c r="A917" t="s">
        <v>7574</v>
      </c>
      <c r="B917" s="1">
        <v>43333</v>
      </c>
      <c r="C917" s="1">
        <v>43339</v>
      </c>
      <c r="D917" t="s">
        <v>14</v>
      </c>
      <c r="E917" t="s">
        <v>89</v>
      </c>
      <c r="F917">
        <v>0</v>
      </c>
      <c r="G917">
        <v>10000000</v>
      </c>
      <c r="H917">
        <v>0</v>
      </c>
      <c r="I917">
        <v>0</v>
      </c>
      <c r="J917">
        <v>0</v>
      </c>
      <c r="K917">
        <v>7.8239999999999998</v>
      </c>
      <c r="L917" t="s">
        <v>16</v>
      </c>
      <c r="M917" s="2">
        <v>78240000</v>
      </c>
      <c r="N917" s="2" t="str">
        <f>VLOOKUP(Tabla1[[#This Row],[nemo]],'Nemos y clasificaciones'!$A$2:$B$5000,2,FALSE)</f>
        <v>CFI</v>
      </c>
      <c r="O917" s="2" t="str">
        <f>VLOOKUP(Tabla1[[#This Row],[nemo]],'Nemos y clasificaciones'!$A$1:$C$3000,3,FALSE)</f>
        <v>CFI</v>
      </c>
      <c r="P917" s="2"/>
      <c r="Q917" s="2"/>
    </row>
    <row r="918" spans="1:17" x14ac:dyDescent="0.25">
      <c r="A918" t="s">
        <v>8510</v>
      </c>
      <c r="B918" s="1">
        <v>43181</v>
      </c>
      <c r="C918" s="1">
        <v>43187</v>
      </c>
      <c r="D918" t="s">
        <v>14</v>
      </c>
      <c r="E918" t="s">
        <v>89</v>
      </c>
      <c r="F918">
        <v>0</v>
      </c>
      <c r="G918">
        <v>10000000</v>
      </c>
      <c r="H918">
        <v>0</v>
      </c>
      <c r="I918">
        <v>0</v>
      </c>
      <c r="J918">
        <v>0</v>
      </c>
      <c r="K918">
        <v>7.8230000000000004</v>
      </c>
      <c r="L918" t="s">
        <v>16</v>
      </c>
      <c r="M918" s="2">
        <v>78230000</v>
      </c>
      <c r="N918" s="2" t="str">
        <f>VLOOKUP(Tabla1[[#This Row],[nemo]],'Nemos y clasificaciones'!$A$2:$B$5000,2,FALSE)</f>
        <v>CFI</v>
      </c>
      <c r="O918" s="2" t="str">
        <f>VLOOKUP(Tabla1[[#This Row],[nemo]],'Nemos y clasificaciones'!$A$1:$C$3000,3,FALSE)</f>
        <v>CFI</v>
      </c>
      <c r="P918" s="2"/>
      <c r="Q918" s="2"/>
    </row>
    <row r="919" spans="1:17" x14ac:dyDescent="0.25">
      <c r="A919" t="s">
        <v>9531</v>
      </c>
      <c r="B919" s="1">
        <v>42871</v>
      </c>
      <c r="C919" s="1">
        <v>42877</v>
      </c>
      <c r="D919" t="s">
        <v>14</v>
      </c>
      <c r="E919" t="s">
        <v>89</v>
      </c>
      <c r="F919">
        <v>0</v>
      </c>
      <c r="G919">
        <v>10000000</v>
      </c>
      <c r="H919">
        <v>0</v>
      </c>
      <c r="I919">
        <v>0</v>
      </c>
      <c r="J919">
        <v>0</v>
      </c>
      <c r="K919">
        <v>7.7149999999999999</v>
      </c>
      <c r="L919" t="s">
        <v>16</v>
      </c>
      <c r="M919" s="2">
        <v>77150000</v>
      </c>
      <c r="N919" s="2" t="str">
        <f>VLOOKUP(Tabla1[[#This Row],[nemo]],'Nemos y clasificaciones'!$A$2:$B$5000,2,FALSE)</f>
        <v>CFI</v>
      </c>
      <c r="O919" s="2" t="str">
        <f>VLOOKUP(Tabla1[[#This Row],[nemo]],'Nemos y clasificaciones'!$A$1:$C$3000,3,FALSE)</f>
        <v>CFI</v>
      </c>
      <c r="P919" s="2"/>
      <c r="Q919" s="2"/>
    </row>
    <row r="920" spans="1:17" x14ac:dyDescent="0.25">
      <c r="A920" t="s">
        <v>8890</v>
      </c>
      <c r="B920" s="1">
        <v>43060</v>
      </c>
      <c r="C920" s="1">
        <v>43066</v>
      </c>
      <c r="D920" t="s">
        <v>14</v>
      </c>
      <c r="E920" t="s">
        <v>89</v>
      </c>
      <c r="F920">
        <v>0</v>
      </c>
      <c r="G920">
        <v>10000000</v>
      </c>
      <c r="H920">
        <v>0</v>
      </c>
      <c r="I920">
        <v>0</v>
      </c>
      <c r="J920">
        <v>0</v>
      </c>
      <c r="K920">
        <v>7.585</v>
      </c>
      <c r="L920" t="s">
        <v>16</v>
      </c>
      <c r="M920" s="2">
        <v>75850000</v>
      </c>
      <c r="N920" s="2" t="str">
        <f>VLOOKUP(Tabla1[[#This Row],[nemo]],'Nemos y clasificaciones'!$A$2:$B$5000,2,FALSE)</f>
        <v>CFI</v>
      </c>
      <c r="O920" s="2" t="str">
        <f>VLOOKUP(Tabla1[[#This Row],[nemo]],'Nemos y clasificaciones'!$A$1:$C$3000,3,FALSE)</f>
        <v>CFI</v>
      </c>
      <c r="P920" s="2"/>
      <c r="Q920" s="2"/>
    </row>
    <row r="921" spans="1:17" x14ac:dyDescent="0.25">
      <c r="A921" t="s">
        <v>8618</v>
      </c>
      <c r="B921" s="1">
        <v>43120</v>
      </c>
      <c r="C921" s="1">
        <v>43126</v>
      </c>
      <c r="D921" t="s">
        <v>14</v>
      </c>
      <c r="E921" t="s">
        <v>89</v>
      </c>
      <c r="F921">
        <v>0</v>
      </c>
      <c r="G921">
        <v>10000000</v>
      </c>
      <c r="H921">
        <v>0</v>
      </c>
      <c r="I921">
        <v>0</v>
      </c>
      <c r="J921">
        <v>0</v>
      </c>
      <c r="K921">
        <v>7.3479999999999999</v>
      </c>
      <c r="L921" t="s">
        <v>16</v>
      </c>
      <c r="M921" s="2">
        <v>73480000</v>
      </c>
      <c r="N921" s="2" t="str">
        <f>VLOOKUP(Tabla1[[#This Row],[nemo]],'Nemos y clasificaciones'!$A$2:$B$5000,2,FALSE)</f>
        <v>CFI</v>
      </c>
      <c r="O921" s="2" t="str">
        <f>VLOOKUP(Tabla1[[#This Row],[nemo]],'Nemos y clasificaciones'!$A$1:$C$3000,3,FALSE)</f>
        <v>CFI</v>
      </c>
      <c r="P921" s="2"/>
      <c r="Q921" s="2"/>
    </row>
    <row r="922" spans="1:17" x14ac:dyDescent="0.25">
      <c r="A922" t="s">
        <v>9294</v>
      </c>
      <c r="B922" s="1">
        <v>42906</v>
      </c>
      <c r="C922" s="1">
        <v>42913</v>
      </c>
      <c r="D922" t="s">
        <v>14</v>
      </c>
      <c r="E922" t="s">
        <v>89</v>
      </c>
      <c r="F922">
        <v>0</v>
      </c>
      <c r="G922">
        <v>10000000</v>
      </c>
      <c r="H922">
        <v>0</v>
      </c>
      <c r="I922">
        <v>0</v>
      </c>
      <c r="J922">
        <v>0</v>
      </c>
      <c r="K922">
        <v>7.258</v>
      </c>
      <c r="L922" t="s">
        <v>16</v>
      </c>
      <c r="M922" s="2">
        <v>72580000</v>
      </c>
      <c r="N922" s="2" t="str">
        <f>VLOOKUP(Tabla1[[#This Row],[nemo]],'Nemos y clasificaciones'!$A$2:$B$5000,2,FALSE)</f>
        <v>CFI</v>
      </c>
      <c r="O922" s="2" t="str">
        <f>VLOOKUP(Tabla1[[#This Row],[nemo]],'Nemos y clasificaciones'!$A$1:$C$3000,3,FALSE)</f>
        <v>CFI</v>
      </c>
      <c r="P922" s="2"/>
      <c r="Q922" s="2"/>
    </row>
    <row r="923" spans="1:17" x14ac:dyDescent="0.25">
      <c r="A923" t="s">
        <v>10778</v>
      </c>
      <c r="B923" s="1">
        <v>42482</v>
      </c>
      <c r="C923" s="1">
        <v>42488</v>
      </c>
      <c r="D923" t="s">
        <v>14</v>
      </c>
      <c r="E923" t="s">
        <v>2117</v>
      </c>
      <c r="F923">
        <v>0</v>
      </c>
      <c r="G923">
        <v>132999304</v>
      </c>
      <c r="H923">
        <v>0</v>
      </c>
      <c r="I923">
        <v>0</v>
      </c>
      <c r="J923">
        <v>0</v>
      </c>
      <c r="K923">
        <v>59.847000000000001</v>
      </c>
      <c r="L923" t="s">
        <v>54</v>
      </c>
      <c r="M923" s="2">
        <v>7959609346.4879999</v>
      </c>
      <c r="N923" s="2" t="str">
        <f>VLOOKUP(Tabla1[[#This Row],[nemo]],'Nemos y clasificaciones'!$A$2:$B$5000,2,FALSE)</f>
        <v>MOLIBDENOS Y METALES S. A.</v>
      </c>
      <c r="O923" s="2" t="str">
        <f>VLOOKUP(Tabla1[[#This Row],[nemo]],'Nemos y clasificaciones'!$A$1:$C$3000,3,FALSE)</f>
        <v>Minería</v>
      </c>
      <c r="P923" s="2"/>
      <c r="Q923" s="2"/>
    </row>
    <row r="924" spans="1:17" x14ac:dyDescent="0.25">
      <c r="A924" t="s">
        <v>9861</v>
      </c>
      <c r="B924" s="1">
        <v>42809</v>
      </c>
      <c r="C924" s="1">
        <v>42815</v>
      </c>
      <c r="D924" t="s">
        <v>14</v>
      </c>
      <c r="E924" t="s">
        <v>89</v>
      </c>
      <c r="F924">
        <v>0</v>
      </c>
      <c r="G924">
        <v>10000000</v>
      </c>
      <c r="H924">
        <v>0</v>
      </c>
      <c r="I924">
        <v>0</v>
      </c>
      <c r="J924">
        <v>0</v>
      </c>
      <c r="K924">
        <v>7.1340000000000003</v>
      </c>
      <c r="L924" t="s">
        <v>16</v>
      </c>
      <c r="M924" s="2">
        <v>71340000</v>
      </c>
      <c r="N924" s="2" t="str">
        <f>VLOOKUP(Tabla1[[#This Row],[nemo]],'Nemos y clasificaciones'!$A$2:$B$5000,2,FALSE)</f>
        <v>CFI</v>
      </c>
      <c r="O924" s="2" t="str">
        <f>VLOOKUP(Tabla1[[#This Row],[nemo]],'Nemos y clasificaciones'!$A$1:$C$3000,3,FALSE)</f>
        <v>CFI</v>
      </c>
      <c r="P924" s="2"/>
      <c r="Q924" s="2"/>
    </row>
    <row r="925" spans="1:17" x14ac:dyDescent="0.25">
      <c r="A925" t="s">
        <v>10585</v>
      </c>
      <c r="B925" s="1">
        <v>42503</v>
      </c>
      <c r="C925" s="1">
        <v>42509</v>
      </c>
      <c r="D925" t="s">
        <v>14</v>
      </c>
      <c r="E925" t="s">
        <v>1839</v>
      </c>
      <c r="F925">
        <v>0</v>
      </c>
      <c r="G925">
        <v>244420704</v>
      </c>
      <c r="H925">
        <v>0</v>
      </c>
      <c r="I925">
        <v>0</v>
      </c>
      <c r="J925">
        <v>0</v>
      </c>
      <c r="K925">
        <v>32.508000000000003</v>
      </c>
      <c r="L925" t="s">
        <v>54</v>
      </c>
      <c r="M925" s="2">
        <v>7945628245.632</v>
      </c>
      <c r="N925" s="2" t="str">
        <f>VLOOKUP(Tabla1[[#This Row],[nemo]],'Nemos y clasificaciones'!$A$2:$B$5000,2,FALSE)</f>
        <v>COCA COLA EMBONOR S.A.</v>
      </c>
      <c r="O925" s="2" t="str">
        <f>VLOOKUP(Tabla1[[#This Row],[nemo]],'Nemos y clasificaciones'!$A$1:$C$3000,3,FALSE)</f>
        <v>Alimentos, bebidas y tabaco</v>
      </c>
      <c r="P925" s="2"/>
      <c r="Q925" s="2"/>
    </row>
    <row r="926" spans="1:17" x14ac:dyDescent="0.25">
      <c r="A926" t="s">
        <v>2196</v>
      </c>
      <c r="B926" s="1">
        <v>44300</v>
      </c>
      <c r="C926" s="1">
        <v>44306</v>
      </c>
      <c r="D926" t="s">
        <v>14</v>
      </c>
      <c r="E926" t="s">
        <v>935</v>
      </c>
      <c r="F926">
        <v>0</v>
      </c>
      <c r="G926">
        <v>1181420348</v>
      </c>
      <c r="H926">
        <v>0</v>
      </c>
      <c r="I926">
        <v>0</v>
      </c>
      <c r="J926">
        <v>0</v>
      </c>
      <c r="K926">
        <v>6.71</v>
      </c>
      <c r="L926" t="s">
        <v>16</v>
      </c>
      <c r="M926" s="2">
        <v>7927330535.0799999</v>
      </c>
      <c r="N926" s="2" t="str">
        <f>VLOOKUP(Tabla1[[#This Row],[nemo]],'Nemos y clasificaciones'!$A$2:$B$5000,2,FALSE)</f>
        <v>COMPAÑIAS CIC S.A.</v>
      </c>
      <c r="O926" s="2" t="str">
        <f>VLOOKUP(Tabla1[[#This Row],[nemo]],'Nemos y clasificaciones'!$A$1:$C$3000,3,FALSE)</f>
        <v>Consumo</v>
      </c>
      <c r="P926" s="2"/>
      <c r="Q926" s="2"/>
    </row>
    <row r="927" spans="1:17" x14ac:dyDescent="0.25">
      <c r="A927" t="s">
        <v>9056</v>
      </c>
      <c r="B927" s="1">
        <v>43000</v>
      </c>
      <c r="C927" s="1">
        <v>43006</v>
      </c>
      <c r="D927" t="s">
        <v>14</v>
      </c>
      <c r="E927" t="s">
        <v>89</v>
      </c>
      <c r="F927">
        <v>0</v>
      </c>
      <c r="G927">
        <v>10000000</v>
      </c>
      <c r="H927">
        <v>0</v>
      </c>
      <c r="I927">
        <v>0</v>
      </c>
      <c r="J927">
        <v>0</v>
      </c>
      <c r="K927">
        <v>7.11</v>
      </c>
      <c r="L927" t="s">
        <v>16</v>
      </c>
      <c r="M927" s="2">
        <v>71100000</v>
      </c>
      <c r="N927" s="2" t="str">
        <f>VLOOKUP(Tabla1[[#This Row],[nemo]],'Nemos y clasificaciones'!$A$2:$B$5000,2,FALSE)</f>
        <v>CFI</v>
      </c>
      <c r="O927" s="2" t="str">
        <f>VLOOKUP(Tabla1[[#This Row],[nemo]],'Nemos y clasificaciones'!$A$1:$C$3000,3,FALSE)</f>
        <v>CFI</v>
      </c>
      <c r="P927" s="2"/>
      <c r="Q927" s="2"/>
    </row>
    <row r="928" spans="1:17" x14ac:dyDescent="0.25">
      <c r="A928" t="s">
        <v>4329</v>
      </c>
      <c r="B928" s="1">
        <v>43966</v>
      </c>
      <c r="C928" s="1">
        <v>43973</v>
      </c>
      <c r="D928" t="s">
        <v>14</v>
      </c>
      <c r="E928" t="s">
        <v>1848</v>
      </c>
      <c r="F928">
        <v>0</v>
      </c>
      <c r="G928">
        <v>747005982</v>
      </c>
      <c r="H928">
        <v>0</v>
      </c>
      <c r="I928">
        <v>0</v>
      </c>
      <c r="J928">
        <v>0</v>
      </c>
      <c r="K928">
        <v>10.6</v>
      </c>
      <c r="L928" t="s">
        <v>54</v>
      </c>
      <c r="M928" s="2">
        <v>7918263409.1999998</v>
      </c>
      <c r="N928" s="2" t="str">
        <f>VLOOKUP(Tabla1[[#This Row],[nemo]],'Nemos y clasificaciones'!$A$2:$B$5000,2,FALSE)</f>
        <v>VIÑA CONCHA Y TORO S.A.</v>
      </c>
      <c r="O928" s="2" t="str">
        <f>VLOOKUP(Tabla1[[#This Row],[nemo]],'Nemos y clasificaciones'!$A$1:$C$3000,3,FALSE)</f>
        <v>Alimentos, bebidas y tabaco</v>
      </c>
      <c r="P928" s="2"/>
      <c r="Q928" s="2"/>
    </row>
    <row r="929" spans="1:17" x14ac:dyDescent="0.25">
      <c r="A929" t="s">
        <v>11847</v>
      </c>
      <c r="B929" s="1">
        <v>42108</v>
      </c>
      <c r="C929" s="1">
        <v>42114</v>
      </c>
      <c r="D929" t="s">
        <v>14</v>
      </c>
      <c r="E929" t="s">
        <v>11846</v>
      </c>
      <c r="F929">
        <v>0</v>
      </c>
      <c r="G929">
        <v>276235822</v>
      </c>
      <c r="H929">
        <v>0</v>
      </c>
      <c r="I929">
        <v>0</v>
      </c>
      <c r="J929">
        <v>0</v>
      </c>
      <c r="K929">
        <v>28.366</v>
      </c>
      <c r="L929" t="s">
        <v>54</v>
      </c>
      <c r="M929" s="2">
        <v>7835705326.8520002</v>
      </c>
      <c r="N929" s="2" t="str">
        <f>VLOOKUP(Tabla1[[#This Row],[nemo]],'Nemos y clasificaciones'!$A$2:$B$5000,2,FALSE)</f>
        <v>INDIVER S.A.</v>
      </c>
      <c r="O929" s="2" t="str">
        <f>VLOOKUP(Tabla1[[#This Row],[nemo]],'Nemos y clasificaciones'!$A$1:$C$3000,3,FALSE)</f>
        <v>Servicios financieros</v>
      </c>
      <c r="P929" s="2"/>
      <c r="Q929" s="2"/>
    </row>
    <row r="930" spans="1:17" x14ac:dyDescent="0.25">
      <c r="A930" t="s">
        <v>11191</v>
      </c>
      <c r="B930" s="1">
        <v>42300</v>
      </c>
      <c r="C930" s="1">
        <v>42306</v>
      </c>
      <c r="D930" t="s">
        <v>14</v>
      </c>
      <c r="E930" t="s">
        <v>434</v>
      </c>
      <c r="F930">
        <v>0</v>
      </c>
      <c r="G930">
        <v>473289368</v>
      </c>
      <c r="H930">
        <v>0</v>
      </c>
      <c r="I930">
        <v>0</v>
      </c>
      <c r="J930">
        <v>0</v>
      </c>
      <c r="K930">
        <v>16.5</v>
      </c>
      <c r="L930" t="s">
        <v>54</v>
      </c>
      <c r="M930" s="2">
        <v>7809274572</v>
      </c>
      <c r="N930" s="2" t="str">
        <f>VLOOKUP(Tabla1[[#This Row],[nemo]],'Nemos y clasificaciones'!$A$2:$B$5000,2,FALSE)</f>
        <v>EMBOTELLADORA ANDINA S.A.</v>
      </c>
      <c r="O930" s="2" t="str">
        <f>VLOOKUP(Tabla1[[#This Row],[nemo]],'Nemos y clasificaciones'!$A$1:$C$3000,3,FALSE)</f>
        <v>Alimentos, bebidas y tabaco</v>
      </c>
      <c r="P930" s="2"/>
      <c r="Q930" s="2"/>
    </row>
    <row r="931" spans="1:17" x14ac:dyDescent="0.25">
      <c r="A931" t="s">
        <v>11317</v>
      </c>
      <c r="B931" s="1">
        <v>42238</v>
      </c>
      <c r="C931" s="1">
        <v>42244</v>
      </c>
      <c r="D931" t="s">
        <v>14</v>
      </c>
      <c r="E931" t="s">
        <v>434</v>
      </c>
      <c r="F931">
        <v>0</v>
      </c>
      <c r="G931">
        <v>473289368</v>
      </c>
      <c r="H931">
        <v>0</v>
      </c>
      <c r="I931">
        <v>0</v>
      </c>
      <c r="J931">
        <v>0</v>
      </c>
      <c r="K931">
        <v>16.5</v>
      </c>
      <c r="L931" t="s">
        <v>54</v>
      </c>
      <c r="M931" s="2">
        <v>7809274572</v>
      </c>
      <c r="N931" s="2" t="str">
        <f>VLOOKUP(Tabla1[[#This Row],[nemo]],'Nemos y clasificaciones'!$A$2:$B$5000,2,FALSE)</f>
        <v>EMBOTELLADORA ANDINA S.A.</v>
      </c>
      <c r="O931" s="2" t="str">
        <f>VLOOKUP(Tabla1[[#This Row],[nemo]],'Nemos y clasificaciones'!$A$1:$C$3000,3,FALSE)</f>
        <v>Alimentos, bebidas y tabaco</v>
      </c>
      <c r="P931" s="2"/>
      <c r="Q931" s="2"/>
    </row>
    <row r="932" spans="1:17" x14ac:dyDescent="0.25">
      <c r="A932" t="s">
        <v>11536</v>
      </c>
      <c r="B932" s="1">
        <v>42147</v>
      </c>
      <c r="C932" s="1">
        <v>42153</v>
      </c>
      <c r="D932" t="s">
        <v>14</v>
      </c>
      <c r="E932" t="s">
        <v>434</v>
      </c>
      <c r="F932">
        <v>0</v>
      </c>
      <c r="G932">
        <v>473289368</v>
      </c>
      <c r="H932">
        <v>0</v>
      </c>
      <c r="I932">
        <v>0</v>
      </c>
      <c r="J932">
        <v>0</v>
      </c>
      <c r="K932">
        <v>16.5</v>
      </c>
      <c r="L932" t="s">
        <v>54</v>
      </c>
      <c r="M932" s="2">
        <v>7809274572</v>
      </c>
      <c r="N932" s="2" t="str">
        <f>VLOOKUP(Tabla1[[#This Row],[nemo]],'Nemos y clasificaciones'!$A$2:$B$5000,2,FALSE)</f>
        <v>EMBOTELLADORA ANDINA S.A.</v>
      </c>
      <c r="O932" s="2" t="str">
        <f>VLOOKUP(Tabla1[[#This Row],[nemo]],'Nemos y clasificaciones'!$A$1:$C$3000,3,FALSE)</f>
        <v>Alimentos, bebidas y tabaco</v>
      </c>
      <c r="P932" s="2"/>
      <c r="Q932" s="2"/>
    </row>
    <row r="933" spans="1:17" x14ac:dyDescent="0.25">
      <c r="A933" t="s">
        <v>4487</v>
      </c>
      <c r="B933" s="1">
        <v>43951</v>
      </c>
      <c r="C933" s="1">
        <v>43958</v>
      </c>
      <c r="D933" t="s">
        <v>14</v>
      </c>
      <c r="E933" t="s">
        <v>2284</v>
      </c>
      <c r="F933">
        <v>0</v>
      </c>
      <c r="G933">
        <v>6909829902</v>
      </c>
      <c r="H933">
        <v>0</v>
      </c>
      <c r="I933">
        <v>0</v>
      </c>
      <c r="J933">
        <v>0</v>
      </c>
      <c r="K933">
        <v>1.129</v>
      </c>
      <c r="L933" t="s">
        <v>16</v>
      </c>
      <c r="M933" s="2">
        <v>7801197959.3579998</v>
      </c>
      <c r="N933" s="2" t="str">
        <f>VLOOKUP(Tabla1[[#This Row],[nemo]],'Nemos y clasificaciones'!$A$2:$B$5000,2,FALSE)</f>
        <v>GRUPO EMPRESAS NAVIERAS S.A.</v>
      </c>
      <c r="O933" s="2" t="str">
        <f>VLOOKUP(Tabla1[[#This Row],[nemo]],'Nemos y clasificaciones'!$A$1:$C$3000,3,FALSE)</f>
        <v>Conglomerados</v>
      </c>
      <c r="P933" s="2"/>
      <c r="Q933" s="2"/>
    </row>
    <row r="934" spans="1:17" x14ac:dyDescent="0.25">
      <c r="A934" t="s">
        <v>7287</v>
      </c>
      <c r="B934" s="1">
        <v>43420</v>
      </c>
      <c r="C934" s="1">
        <v>43426</v>
      </c>
      <c r="D934" t="s">
        <v>14</v>
      </c>
      <c r="E934" t="s">
        <v>89</v>
      </c>
      <c r="F934">
        <v>0</v>
      </c>
      <c r="G934">
        <v>10000000</v>
      </c>
      <c r="H934">
        <v>0</v>
      </c>
      <c r="I934">
        <v>0</v>
      </c>
      <c r="J934">
        <v>0</v>
      </c>
      <c r="K934">
        <v>6.8730000000000002</v>
      </c>
      <c r="L934" t="s">
        <v>16</v>
      </c>
      <c r="M934" s="2">
        <v>68730000</v>
      </c>
      <c r="N934" s="2" t="str">
        <f>VLOOKUP(Tabla1[[#This Row],[nemo]],'Nemos y clasificaciones'!$A$2:$B$5000,2,FALSE)</f>
        <v>CFI</v>
      </c>
      <c r="O934" s="2" t="str">
        <f>VLOOKUP(Tabla1[[#This Row],[nemo]],'Nemos y clasificaciones'!$A$1:$C$3000,3,FALSE)</f>
        <v>CFI</v>
      </c>
      <c r="P934" s="2"/>
      <c r="Q934" s="2"/>
    </row>
    <row r="935" spans="1:17" x14ac:dyDescent="0.25">
      <c r="A935" t="s">
        <v>5737</v>
      </c>
      <c r="B935" s="1">
        <v>43698</v>
      </c>
      <c r="C935" s="1">
        <v>43704</v>
      </c>
      <c r="D935" t="s">
        <v>14</v>
      </c>
      <c r="E935" t="s">
        <v>89</v>
      </c>
      <c r="F935">
        <v>0</v>
      </c>
      <c r="G935">
        <v>10000000</v>
      </c>
      <c r="H935">
        <v>0</v>
      </c>
      <c r="I935">
        <v>0</v>
      </c>
      <c r="J935">
        <v>0</v>
      </c>
      <c r="K935">
        <v>6.8719999999999999</v>
      </c>
      <c r="L935" t="s">
        <v>16</v>
      </c>
      <c r="M935" s="2">
        <v>68720000</v>
      </c>
      <c r="N935" s="2" t="str">
        <f>VLOOKUP(Tabla1[[#This Row],[nemo]],'Nemos y clasificaciones'!$A$2:$B$5000,2,FALSE)</f>
        <v>CFI</v>
      </c>
      <c r="O935" s="2" t="str">
        <f>VLOOKUP(Tabla1[[#This Row],[nemo]],'Nemos y clasificaciones'!$A$1:$C$3000,3,FALSE)</f>
        <v>CFI</v>
      </c>
      <c r="P935" s="2"/>
      <c r="Q935" s="2"/>
    </row>
    <row r="936" spans="1:17" x14ac:dyDescent="0.25">
      <c r="A936" t="s">
        <v>8723</v>
      </c>
      <c r="B936" s="1">
        <v>43089</v>
      </c>
      <c r="C936" s="1">
        <v>43096</v>
      </c>
      <c r="D936" t="s">
        <v>14</v>
      </c>
      <c r="E936" t="s">
        <v>89</v>
      </c>
      <c r="F936">
        <v>0</v>
      </c>
      <c r="G936">
        <v>10000000</v>
      </c>
      <c r="H936">
        <v>0</v>
      </c>
      <c r="I936">
        <v>0</v>
      </c>
      <c r="J936">
        <v>0</v>
      </c>
      <c r="K936">
        <v>6.8719999999999999</v>
      </c>
      <c r="L936" t="s">
        <v>16</v>
      </c>
      <c r="M936" s="2">
        <v>68720000</v>
      </c>
      <c r="N936" s="2" t="str">
        <f>VLOOKUP(Tabla1[[#This Row],[nemo]],'Nemos y clasificaciones'!$A$2:$B$5000,2,FALSE)</f>
        <v>CFI</v>
      </c>
      <c r="O936" s="2" t="str">
        <f>VLOOKUP(Tabla1[[#This Row],[nemo]],'Nemos y clasificaciones'!$A$1:$C$3000,3,FALSE)</f>
        <v>CFI</v>
      </c>
      <c r="P936" s="2"/>
      <c r="Q936" s="2"/>
    </row>
    <row r="937" spans="1:17" x14ac:dyDescent="0.25">
      <c r="A937" t="s">
        <v>7190</v>
      </c>
      <c r="B937" s="1">
        <v>43448</v>
      </c>
      <c r="C937" s="1">
        <v>43454</v>
      </c>
      <c r="D937" t="s">
        <v>14</v>
      </c>
      <c r="E937" t="s">
        <v>89</v>
      </c>
      <c r="F937">
        <v>0</v>
      </c>
      <c r="G937">
        <v>10000000</v>
      </c>
      <c r="H937">
        <v>0</v>
      </c>
      <c r="I937">
        <v>0</v>
      </c>
      <c r="J937">
        <v>0</v>
      </c>
      <c r="K937">
        <v>6.6340000000000003</v>
      </c>
      <c r="L937" t="s">
        <v>16</v>
      </c>
      <c r="M937" s="2">
        <v>66340000</v>
      </c>
      <c r="N937" s="2" t="str">
        <f>VLOOKUP(Tabla1[[#This Row],[nemo]],'Nemos y clasificaciones'!$A$2:$B$5000,2,FALSE)</f>
        <v>CFI</v>
      </c>
      <c r="O937" s="2" t="str">
        <f>VLOOKUP(Tabla1[[#This Row],[nemo]],'Nemos y clasificaciones'!$A$1:$C$3000,3,FALSE)</f>
        <v>CFI</v>
      </c>
      <c r="P937" s="2"/>
      <c r="Q937" s="2"/>
    </row>
    <row r="938" spans="1:17" x14ac:dyDescent="0.25">
      <c r="A938" t="s">
        <v>1773</v>
      </c>
      <c r="B938" s="1">
        <v>44333</v>
      </c>
      <c r="C938" s="1">
        <v>44340</v>
      </c>
      <c r="D938" t="s">
        <v>14</v>
      </c>
      <c r="E938" t="s">
        <v>1772</v>
      </c>
      <c r="F938">
        <v>0</v>
      </c>
      <c r="G938">
        <v>2036690512</v>
      </c>
      <c r="H938">
        <v>0</v>
      </c>
      <c r="I938">
        <v>0</v>
      </c>
      <c r="J938">
        <v>0</v>
      </c>
      <c r="K938">
        <v>3.8029999999999999</v>
      </c>
      <c r="L938" t="s">
        <v>16</v>
      </c>
      <c r="M938" s="2">
        <v>7745534017.1359997</v>
      </c>
      <c r="N938" s="2" t="str">
        <f>VLOOKUP(Tabla1[[#This Row],[nemo]],'Nemos y clasificaciones'!$A$2:$B$5000,2,FALSE)</f>
        <v>ADMINISTRADORA DE FONDOS DE PENSIONES PLANVITAL S.A.</v>
      </c>
      <c r="O938" s="2" t="str">
        <f>VLOOKUP(Tabla1[[#This Row],[nemo]],'Nemos y clasificaciones'!$A$1:$C$3000,3,FALSE)</f>
        <v>Servicios financieros</v>
      </c>
      <c r="P938" s="2"/>
      <c r="Q938" s="2"/>
    </row>
    <row r="939" spans="1:17" x14ac:dyDescent="0.25">
      <c r="A939" t="s">
        <v>8559</v>
      </c>
      <c r="B939" s="1">
        <v>43148</v>
      </c>
      <c r="C939" s="1">
        <v>43154</v>
      </c>
      <c r="D939" t="s">
        <v>14</v>
      </c>
      <c r="E939" t="s">
        <v>89</v>
      </c>
      <c r="F939">
        <v>0</v>
      </c>
      <c r="G939">
        <v>10000000</v>
      </c>
      <c r="H939">
        <v>0</v>
      </c>
      <c r="I939">
        <v>0</v>
      </c>
      <c r="J939">
        <v>0</v>
      </c>
      <c r="K939">
        <v>6.6340000000000003</v>
      </c>
      <c r="L939" t="s">
        <v>16</v>
      </c>
      <c r="M939" s="2">
        <v>66340000</v>
      </c>
      <c r="N939" s="2" t="str">
        <f>VLOOKUP(Tabla1[[#This Row],[nemo]],'Nemos y clasificaciones'!$A$2:$B$5000,2,FALSE)</f>
        <v>CFI</v>
      </c>
      <c r="O939" s="2" t="str">
        <f>VLOOKUP(Tabla1[[#This Row],[nemo]],'Nemos y clasificaciones'!$A$1:$C$3000,3,FALSE)</f>
        <v>CFI</v>
      </c>
      <c r="P939" s="2"/>
      <c r="Q939" s="2"/>
    </row>
    <row r="940" spans="1:17" x14ac:dyDescent="0.25">
      <c r="A940" t="s">
        <v>11755</v>
      </c>
      <c r="B940" s="1">
        <v>42123</v>
      </c>
      <c r="C940" s="1">
        <v>42130</v>
      </c>
      <c r="D940" t="s">
        <v>14</v>
      </c>
      <c r="E940" t="s">
        <v>1960</v>
      </c>
      <c r="F940">
        <v>0</v>
      </c>
      <c r="G940">
        <v>17536167720</v>
      </c>
      <c r="H940">
        <v>0</v>
      </c>
      <c r="I940">
        <v>0</v>
      </c>
      <c r="J940">
        <v>0</v>
      </c>
      <c r="K940">
        <v>0.441</v>
      </c>
      <c r="L940" t="s">
        <v>23</v>
      </c>
      <c r="M940" s="2">
        <v>7733449964.5200005</v>
      </c>
      <c r="N940" s="2" t="str">
        <f>VLOOKUP(Tabla1[[#This Row],[nemo]],'Nemos y clasificaciones'!$A$2:$B$5000,2,FALSE)</f>
        <v>COLBUN S.A.</v>
      </c>
      <c r="O940" s="2" t="str">
        <f>VLOOKUP(Tabla1[[#This Row],[nemo]],'Nemos y clasificaciones'!$A$1:$C$3000,3,FALSE)</f>
        <v>Eléctrico</v>
      </c>
      <c r="P940" s="2"/>
      <c r="Q940" s="2"/>
    </row>
    <row r="941" spans="1:17" x14ac:dyDescent="0.25">
      <c r="A941" t="s">
        <v>8967</v>
      </c>
      <c r="B941" s="1">
        <v>43028</v>
      </c>
      <c r="C941" s="1">
        <v>43034</v>
      </c>
      <c r="D941" t="s">
        <v>14</v>
      </c>
      <c r="E941" t="s">
        <v>89</v>
      </c>
      <c r="F941">
        <v>0</v>
      </c>
      <c r="G941">
        <v>10000000</v>
      </c>
      <c r="H941">
        <v>0</v>
      </c>
      <c r="I941">
        <v>0</v>
      </c>
      <c r="J941">
        <v>0</v>
      </c>
      <c r="K941">
        <v>6.6340000000000003</v>
      </c>
      <c r="L941" t="s">
        <v>16</v>
      </c>
      <c r="M941" s="2">
        <v>66340000</v>
      </c>
      <c r="N941" s="2" t="str">
        <f>VLOOKUP(Tabla1[[#This Row],[nemo]],'Nemos y clasificaciones'!$A$2:$B$5000,2,FALSE)</f>
        <v>CFI</v>
      </c>
      <c r="O941" s="2" t="str">
        <f>VLOOKUP(Tabla1[[#This Row],[nemo]],'Nemos y clasificaciones'!$A$1:$C$3000,3,FALSE)</f>
        <v>CFI</v>
      </c>
      <c r="P941" s="2"/>
      <c r="Q941" s="2"/>
    </row>
    <row r="942" spans="1:17" x14ac:dyDescent="0.25">
      <c r="A942" t="s">
        <v>9776</v>
      </c>
      <c r="B942" s="1">
        <v>42837</v>
      </c>
      <c r="C942" s="1">
        <v>42846</v>
      </c>
      <c r="D942" t="s">
        <v>14</v>
      </c>
      <c r="E942" t="s">
        <v>89</v>
      </c>
      <c r="F942">
        <v>0</v>
      </c>
      <c r="G942">
        <v>10000000</v>
      </c>
      <c r="H942">
        <v>0</v>
      </c>
      <c r="I942">
        <v>0</v>
      </c>
      <c r="J942">
        <v>0</v>
      </c>
      <c r="K942">
        <v>6.6340000000000003</v>
      </c>
      <c r="L942" t="s">
        <v>16</v>
      </c>
      <c r="M942" s="2">
        <v>66340000</v>
      </c>
      <c r="N942" s="2" t="str">
        <f>VLOOKUP(Tabla1[[#This Row],[nemo]],'Nemos y clasificaciones'!$A$2:$B$5000,2,FALSE)</f>
        <v>CFI</v>
      </c>
      <c r="O942" s="2" t="str">
        <f>VLOOKUP(Tabla1[[#This Row],[nemo]],'Nemos y clasificaciones'!$A$1:$C$3000,3,FALSE)</f>
        <v>CFI</v>
      </c>
      <c r="P942" s="2"/>
      <c r="Q942" s="2"/>
    </row>
    <row r="943" spans="1:17" x14ac:dyDescent="0.25">
      <c r="A943" t="s">
        <v>6644</v>
      </c>
      <c r="B943" s="1">
        <v>43572</v>
      </c>
      <c r="C943" s="1">
        <v>43580</v>
      </c>
      <c r="D943" t="s">
        <v>14</v>
      </c>
      <c r="E943" t="s">
        <v>89</v>
      </c>
      <c r="F943">
        <v>0</v>
      </c>
      <c r="G943">
        <v>10000000</v>
      </c>
      <c r="H943">
        <v>0</v>
      </c>
      <c r="I943">
        <v>0</v>
      </c>
      <c r="J943">
        <v>0</v>
      </c>
      <c r="K943">
        <v>6.3979999999999997</v>
      </c>
      <c r="L943" t="s">
        <v>16</v>
      </c>
      <c r="M943" s="2">
        <v>63980000</v>
      </c>
      <c r="N943" s="2" t="str">
        <f>VLOOKUP(Tabla1[[#This Row],[nemo]],'Nemos y clasificaciones'!$A$2:$B$5000,2,FALSE)</f>
        <v>CFI</v>
      </c>
      <c r="O943" s="2" t="str">
        <f>VLOOKUP(Tabla1[[#This Row],[nemo]],'Nemos y clasificaciones'!$A$1:$C$3000,3,FALSE)</f>
        <v>CFI</v>
      </c>
      <c r="P943" s="2"/>
      <c r="Q943" s="2"/>
    </row>
    <row r="944" spans="1:17" x14ac:dyDescent="0.25">
      <c r="A944" t="s">
        <v>8388</v>
      </c>
      <c r="B944" s="1">
        <v>43208</v>
      </c>
      <c r="C944" s="1">
        <v>43214</v>
      </c>
      <c r="D944" t="s">
        <v>14</v>
      </c>
      <c r="E944" t="s">
        <v>89</v>
      </c>
      <c r="F944">
        <v>0</v>
      </c>
      <c r="G944">
        <v>10000000</v>
      </c>
      <c r="H944">
        <v>0</v>
      </c>
      <c r="I944">
        <v>0</v>
      </c>
      <c r="J944">
        <v>0</v>
      </c>
      <c r="K944">
        <v>6.3970000000000002</v>
      </c>
      <c r="L944" t="s">
        <v>16</v>
      </c>
      <c r="M944" s="2">
        <v>63970000</v>
      </c>
      <c r="N944" s="2" t="str">
        <f>VLOOKUP(Tabla1[[#This Row],[nemo]],'Nemos y clasificaciones'!$A$2:$B$5000,2,FALSE)</f>
        <v>CFI</v>
      </c>
      <c r="O944" s="2" t="str">
        <f>VLOOKUP(Tabla1[[#This Row],[nemo]],'Nemos y clasificaciones'!$A$1:$C$3000,3,FALSE)</f>
        <v>CFI</v>
      </c>
      <c r="P944" s="2"/>
      <c r="Q944" s="2"/>
    </row>
    <row r="945" spans="1:17" x14ac:dyDescent="0.25">
      <c r="A945" t="s">
        <v>4534</v>
      </c>
      <c r="B945" s="1">
        <v>43944</v>
      </c>
      <c r="C945" s="1">
        <v>43950</v>
      </c>
      <c r="D945" t="s">
        <v>14</v>
      </c>
      <c r="E945" t="s">
        <v>89</v>
      </c>
      <c r="F945">
        <v>0</v>
      </c>
      <c r="G945">
        <v>10000000</v>
      </c>
      <c r="H945">
        <v>0</v>
      </c>
      <c r="I945">
        <v>0</v>
      </c>
      <c r="J945">
        <v>0</v>
      </c>
      <c r="K945">
        <v>6.1879999999999997</v>
      </c>
      <c r="L945" t="s">
        <v>16</v>
      </c>
      <c r="M945" s="2">
        <v>61880000</v>
      </c>
      <c r="N945" s="2" t="str">
        <f>VLOOKUP(Tabla1[[#This Row],[nemo]],'Nemos y clasificaciones'!$A$2:$B$5000,2,FALSE)</f>
        <v>CFI</v>
      </c>
      <c r="O945" s="2" t="str">
        <f>VLOOKUP(Tabla1[[#This Row],[nemo]],'Nemos y clasificaciones'!$A$1:$C$3000,3,FALSE)</f>
        <v>CFI</v>
      </c>
      <c r="P945" s="2"/>
      <c r="Q945" s="2"/>
    </row>
    <row r="946" spans="1:17" x14ac:dyDescent="0.25">
      <c r="A946" t="s">
        <v>4325</v>
      </c>
      <c r="B946" s="1">
        <v>43966</v>
      </c>
      <c r="C946" s="1">
        <v>43973</v>
      </c>
      <c r="D946" t="s">
        <v>14</v>
      </c>
      <c r="E946" t="s">
        <v>1795</v>
      </c>
      <c r="F946">
        <v>0</v>
      </c>
      <c r="G946">
        <v>283369203</v>
      </c>
      <c r="H946">
        <v>0</v>
      </c>
      <c r="I946">
        <v>0</v>
      </c>
      <c r="J946">
        <v>0</v>
      </c>
      <c r="K946">
        <v>27</v>
      </c>
      <c r="L946" t="s">
        <v>54</v>
      </c>
      <c r="M946" s="2">
        <v>7650968481</v>
      </c>
      <c r="N946" s="2" t="str">
        <f>VLOOKUP(Tabla1[[#This Row],[nemo]],'Nemos y clasificaciones'!$A$2:$B$5000,2,FALSE)</f>
        <v>PAZ CORP S.A.</v>
      </c>
      <c r="O946" s="2" t="str">
        <f>VLOOKUP(Tabla1[[#This Row],[nemo]],'Nemos y clasificaciones'!$A$1:$C$3000,3,FALSE)</f>
        <v>Construcción</v>
      </c>
      <c r="P946" s="2"/>
      <c r="Q946" s="2"/>
    </row>
    <row r="947" spans="1:17" x14ac:dyDescent="0.25">
      <c r="A947" t="s">
        <v>6509</v>
      </c>
      <c r="B947" s="1">
        <v>43588</v>
      </c>
      <c r="C947" s="1">
        <v>43594</v>
      </c>
      <c r="D947" t="s">
        <v>14</v>
      </c>
      <c r="E947" t="s">
        <v>2030</v>
      </c>
      <c r="F947">
        <v>0</v>
      </c>
      <c r="G947">
        <v>449900787</v>
      </c>
      <c r="H947">
        <v>0</v>
      </c>
      <c r="I947">
        <v>0</v>
      </c>
      <c r="J947">
        <v>0</v>
      </c>
      <c r="K947">
        <v>16.920000000000002</v>
      </c>
      <c r="L947" t="s">
        <v>54</v>
      </c>
      <c r="M947" s="2">
        <v>7612321316.04</v>
      </c>
      <c r="N947" s="2" t="str">
        <f>VLOOKUP(Tabla1[[#This Row],[nemo]],'Nemos y clasificaciones'!$A$2:$B$5000,2,FALSE)</f>
        <v>SALFACORP S.A.</v>
      </c>
      <c r="O947" s="2" t="str">
        <f>VLOOKUP(Tabla1[[#This Row],[nemo]],'Nemos y clasificaciones'!$A$1:$C$3000,3,FALSE)</f>
        <v>Construcción</v>
      </c>
      <c r="P947" s="2"/>
      <c r="Q947" s="2"/>
    </row>
    <row r="948" spans="1:17" x14ac:dyDescent="0.25">
      <c r="A948" t="s">
        <v>10753</v>
      </c>
      <c r="B948" s="1">
        <v>42483</v>
      </c>
      <c r="C948" s="1">
        <v>42489</v>
      </c>
      <c r="D948" t="s">
        <v>14</v>
      </c>
      <c r="E948" t="s">
        <v>757</v>
      </c>
      <c r="F948">
        <v>0</v>
      </c>
      <c r="G948">
        <v>43800000</v>
      </c>
      <c r="H948">
        <v>0</v>
      </c>
      <c r="I948">
        <v>0</v>
      </c>
      <c r="J948">
        <v>0</v>
      </c>
      <c r="K948">
        <v>173.5</v>
      </c>
      <c r="L948" t="s">
        <v>19</v>
      </c>
      <c r="M948" s="2">
        <v>7599300000</v>
      </c>
      <c r="N948" s="2" t="str">
        <f>VLOOKUP(Tabla1[[#This Row],[nemo]],'Nemos y clasificaciones'!$A$2:$B$5000,2,FALSE)</f>
        <v>COMPAÑIA ELECTRO METALURGICA S.A.</v>
      </c>
      <c r="O948" s="2" t="str">
        <f>VLOOKUP(Tabla1[[#This Row],[nemo]],'Nemos y clasificaciones'!$A$1:$C$3000,3,FALSE)</f>
        <v>Eléctrico</v>
      </c>
      <c r="P948" s="2"/>
      <c r="Q948" s="2"/>
    </row>
    <row r="949" spans="1:17" x14ac:dyDescent="0.25">
      <c r="A949" t="s">
        <v>4432</v>
      </c>
      <c r="B949" s="1">
        <v>43957</v>
      </c>
      <c r="C949" s="1">
        <v>43963</v>
      </c>
      <c r="D949" t="s">
        <v>14</v>
      </c>
      <c r="E949" t="s">
        <v>1960</v>
      </c>
      <c r="F949">
        <v>0</v>
      </c>
      <c r="G949">
        <v>17536167720</v>
      </c>
      <c r="H949">
        <v>0</v>
      </c>
      <c r="I949">
        <v>0</v>
      </c>
      <c r="J949">
        <v>0</v>
      </c>
      <c r="K949">
        <v>0.433</v>
      </c>
      <c r="L949" t="s">
        <v>23</v>
      </c>
      <c r="M949" s="2">
        <v>7593160622.7600002</v>
      </c>
      <c r="N949" s="2" t="str">
        <f>VLOOKUP(Tabla1[[#This Row],[nemo]],'Nemos y clasificaciones'!$A$2:$B$5000,2,FALSE)</f>
        <v>COLBUN S.A.</v>
      </c>
      <c r="O949" s="2" t="str">
        <f>VLOOKUP(Tabla1[[#This Row],[nemo]],'Nemos y clasificaciones'!$A$1:$C$3000,3,FALSE)</f>
        <v>Eléctrico</v>
      </c>
      <c r="P949" s="2"/>
      <c r="Q949" s="2"/>
    </row>
    <row r="950" spans="1:17" x14ac:dyDescent="0.25">
      <c r="A950" t="s">
        <v>2192</v>
      </c>
      <c r="B950" s="1">
        <v>44301</v>
      </c>
      <c r="C950" s="1">
        <v>44307</v>
      </c>
      <c r="D950" t="s">
        <v>14</v>
      </c>
      <c r="E950" t="s">
        <v>89</v>
      </c>
      <c r="F950">
        <v>0</v>
      </c>
      <c r="G950">
        <v>43680120</v>
      </c>
      <c r="H950">
        <v>0</v>
      </c>
      <c r="I950">
        <v>0</v>
      </c>
      <c r="J950">
        <v>0</v>
      </c>
      <c r="K950">
        <v>1.379</v>
      </c>
      <c r="L950" t="s">
        <v>16</v>
      </c>
      <c r="M950" s="2">
        <v>60234885.479999997</v>
      </c>
      <c r="N950" s="2" t="str">
        <f>VLOOKUP(Tabla1[[#This Row],[nemo]],'Nemos y clasificaciones'!$A$2:$B$5000,2,FALSE)</f>
        <v>CFI</v>
      </c>
      <c r="O950" s="2" t="str">
        <f>VLOOKUP(Tabla1[[#This Row],[nemo]],'Nemos y clasificaciones'!$A$1:$C$3000,3,FALSE)</f>
        <v>CFI</v>
      </c>
      <c r="P950" s="2"/>
      <c r="Q950" s="2"/>
    </row>
    <row r="951" spans="1:17" x14ac:dyDescent="0.25">
      <c r="A951" t="s">
        <v>5077</v>
      </c>
      <c r="B951" s="1">
        <v>43822</v>
      </c>
      <c r="C951" s="1">
        <v>43829</v>
      </c>
      <c r="D951" t="s">
        <v>14</v>
      </c>
      <c r="E951" t="s">
        <v>89</v>
      </c>
      <c r="F951">
        <v>0</v>
      </c>
      <c r="G951">
        <v>10000000</v>
      </c>
      <c r="H951">
        <v>0</v>
      </c>
      <c r="I951">
        <v>0</v>
      </c>
      <c r="J951">
        <v>0</v>
      </c>
      <c r="K951">
        <v>5.9260000000000002</v>
      </c>
      <c r="L951" t="s">
        <v>16</v>
      </c>
      <c r="M951" s="2">
        <v>59260000</v>
      </c>
      <c r="N951" s="2" t="str">
        <f>VLOOKUP(Tabla1[[#This Row],[nemo]],'Nemos y clasificaciones'!$A$2:$B$5000,2,FALSE)</f>
        <v>CFI</v>
      </c>
      <c r="O951" s="2" t="str">
        <f>VLOOKUP(Tabla1[[#This Row],[nemo]],'Nemos y clasificaciones'!$A$1:$C$3000,3,FALSE)</f>
        <v>CFI</v>
      </c>
      <c r="P951" s="2"/>
      <c r="Q951" s="2"/>
    </row>
    <row r="952" spans="1:17" x14ac:dyDescent="0.25">
      <c r="A952" t="s">
        <v>7504</v>
      </c>
      <c r="B952" s="1">
        <v>43355</v>
      </c>
      <c r="C952" s="1">
        <v>43364</v>
      </c>
      <c r="D952" t="s">
        <v>14</v>
      </c>
      <c r="E952" t="s">
        <v>89</v>
      </c>
      <c r="F952">
        <v>0</v>
      </c>
      <c r="G952">
        <v>10000000</v>
      </c>
      <c r="H952">
        <v>0</v>
      </c>
      <c r="I952">
        <v>0</v>
      </c>
      <c r="J952">
        <v>0</v>
      </c>
      <c r="K952">
        <v>5.21</v>
      </c>
      <c r="L952" t="s">
        <v>16</v>
      </c>
      <c r="M952" s="2">
        <v>52100000</v>
      </c>
      <c r="N952" s="2" t="str">
        <f>VLOOKUP(Tabla1[[#This Row],[nemo]],'Nemos y clasificaciones'!$A$2:$B$5000,2,FALSE)</f>
        <v>CFI</v>
      </c>
      <c r="O952" s="2" t="str">
        <f>VLOOKUP(Tabla1[[#This Row],[nemo]],'Nemos y clasificaciones'!$A$1:$C$3000,3,FALSE)</f>
        <v>CFI</v>
      </c>
      <c r="P952" s="2"/>
      <c r="Q952" s="2"/>
    </row>
    <row r="953" spans="1:17" x14ac:dyDescent="0.25">
      <c r="A953" t="s">
        <v>497</v>
      </c>
      <c r="B953" s="1">
        <v>44425</v>
      </c>
      <c r="C953" s="1">
        <v>44431</v>
      </c>
      <c r="D953" t="s">
        <v>14</v>
      </c>
      <c r="E953" t="s">
        <v>89</v>
      </c>
      <c r="F953">
        <v>0</v>
      </c>
      <c r="G953">
        <v>43680120</v>
      </c>
      <c r="H953">
        <v>0</v>
      </c>
      <c r="I953">
        <v>0</v>
      </c>
      <c r="J953">
        <v>0</v>
      </c>
      <c r="K953">
        <v>1.175</v>
      </c>
      <c r="L953" t="s">
        <v>16</v>
      </c>
      <c r="M953" s="2">
        <v>51324141</v>
      </c>
      <c r="N953" s="2" t="str">
        <f>VLOOKUP(Tabla1[[#This Row],[nemo]],'Nemos y clasificaciones'!$A$2:$B$5000,2,FALSE)</f>
        <v>CFI</v>
      </c>
      <c r="O953" s="2" t="str">
        <f>VLOOKUP(Tabla1[[#This Row],[nemo]],'Nemos y clasificaciones'!$A$1:$C$3000,3,FALSE)</f>
        <v>CFI</v>
      </c>
      <c r="P953" s="2"/>
      <c r="Q953" s="2"/>
    </row>
    <row r="954" spans="1:17" x14ac:dyDescent="0.25">
      <c r="A954" t="s">
        <v>7877</v>
      </c>
      <c r="B954" s="1">
        <v>43266</v>
      </c>
      <c r="C954" s="1">
        <v>43272</v>
      </c>
      <c r="D954" t="s">
        <v>14</v>
      </c>
      <c r="E954" t="s">
        <v>89</v>
      </c>
      <c r="F954">
        <v>0</v>
      </c>
      <c r="G954">
        <v>10000000</v>
      </c>
      <c r="H954">
        <v>0</v>
      </c>
      <c r="I954">
        <v>0</v>
      </c>
      <c r="J954">
        <v>0</v>
      </c>
      <c r="K954">
        <v>4.9729999999999999</v>
      </c>
      <c r="L954" t="s">
        <v>16</v>
      </c>
      <c r="M954" s="2">
        <v>49730000</v>
      </c>
      <c r="N954" s="2" t="str">
        <f>VLOOKUP(Tabla1[[#This Row],[nemo]],'Nemos y clasificaciones'!$A$2:$B$5000,2,FALSE)</f>
        <v>CFI</v>
      </c>
      <c r="O954" s="2" t="str">
        <f>VLOOKUP(Tabla1[[#This Row],[nemo]],'Nemos y clasificaciones'!$A$1:$C$3000,3,FALSE)</f>
        <v>CFI</v>
      </c>
      <c r="P954" s="2"/>
      <c r="Q954" s="2"/>
    </row>
    <row r="955" spans="1:17" x14ac:dyDescent="0.25">
      <c r="A955" t="s">
        <v>9760</v>
      </c>
      <c r="B955" s="1">
        <v>42845</v>
      </c>
      <c r="C955" s="1">
        <v>42851</v>
      </c>
      <c r="D955" t="s">
        <v>14</v>
      </c>
      <c r="E955" t="s">
        <v>2030</v>
      </c>
      <c r="F955">
        <v>0</v>
      </c>
      <c r="G955">
        <v>449900787</v>
      </c>
      <c r="H955">
        <v>0</v>
      </c>
      <c r="I955">
        <v>0</v>
      </c>
      <c r="J955">
        <v>0</v>
      </c>
      <c r="K955">
        <v>16.78</v>
      </c>
      <c r="L955" t="s">
        <v>54</v>
      </c>
      <c r="M955" s="2">
        <v>7549335205.8599997</v>
      </c>
      <c r="N955" s="2" t="str">
        <f>VLOOKUP(Tabla1[[#This Row],[nemo]],'Nemos y clasificaciones'!$A$2:$B$5000,2,FALSE)</f>
        <v>SALFACORP S.A.</v>
      </c>
      <c r="O955" s="2" t="str">
        <f>VLOOKUP(Tabla1[[#This Row],[nemo]],'Nemos y clasificaciones'!$A$1:$C$3000,3,FALSE)</f>
        <v>Construcción</v>
      </c>
      <c r="P955" s="2"/>
      <c r="Q955" s="2"/>
    </row>
    <row r="956" spans="1:17" x14ac:dyDescent="0.25">
      <c r="A956" t="s">
        <v>4168</v>
      </c>
      <c r="B956" s="1">
        <v>43979</v>
      </c>
      <c r="C956" s="1">
        <v>43985</v>
      </c>
      <c r="D956" t="s">
        <v>14</v>
      </c>
      <c r="E956" t="s">
        <v>89</v>
      </c>
      <c r="F956">
        <v>0</v>
      </c>
      <c r="G956">
        <v>10000000</v>
      </c>
      <c r="H956">
        <v>0</v>
      </c>
      <c r="I956">
        <v>0</v>
      </c>
      <c r="J956">
        <v>0</v>
      </c>
      <c r="K956">
        <v>4.899</v>
      </c>
      <c r="L956" t="s">
        <v>16</v>
      </c>
      <c r="M956" s="2">
        <v>48990000</v>
      </c>
      <c r="N956" s="2" t="str">
        <f>VLOOKUP(Tabla1[[#This Row],[nemo]],'Nemos y clasificaciones'!$A$2:$B$5000,2,FALSE)</f>
        <v>CFI</v>
      </c>
      <c r="O956" s="2" t="str">
        <f>VLOOKUP(Tabla1[[#This Row],[nemo]],'Nemos y clasificaciones'!$A$1:$C$3000,3,FALSE)</f>
        <v>CFI</v>
      </c>
      <c r="P956" s="2"/>
      <c r="Q956" s="2"/>
    </row>
    <row r="957" spans="1:17" x14ac:dyDescent="0.25">
      <c r="A957" t="s">
        <v>325</v>
      </c>
      <c r="B957" s="1">
        <v>44441</v>
      </c>
      <c r="C957" s="1">
        <v>44447</v>
      </c>
      <c r="D957" t="s">
        <v>14</v>
      </c>
      <c r="E957" t="s">
        <v>326</v>
      </c>
      <c r="F957">
        <v>0</v>
      </c>
      <c r="G957">
        <v>75000000</v>
      </c>
      <c r="H957">
        <v>0</v>
      </c>
      <c r="I957">
        <v>0</v>
      </c>
      <c r="J957">
        <v>0</v>
      </c>
      <c r="K957">
        <v>100</v>
      </c>
      <c r="L957" t="s">
        <v>54</v>
      </c>
      <c r="M957" s="2">
        <v>7500000000</v>
      </c>
      <c r="N957" s="2" t="str">
        <f>VLOOKUP(Tabla1[[#This Row],[nemo]],'Nemos y clasificaciones'!$A$2:$B$5000,2,FALSE)</f>
        <v>COMPAÑIA INDUSTRIAL EL VOLCAN S.A.</v>
      </c>
      <c r="O957" s="2" t="str">
        <f>VLOOKUP(Tabla1[[#This Row],[nemo]],'Nemos y clasificaciones'!$A$1:$C$3000,3,FALSE)</f>
        <v>Construcción</v>
      </c>
      <c r="P957" s="2"/>
      <c r="Q957" s="2"/>
    </row>
    <row r="958" spans="1:17" x14ac:dyDescent="0.25">
      <c r="A958" t="s">
        <v>1955</v>
      </c>
      <c r="B958" s="1">
        <v>44322</v>
      </c>
      <c r="C958" s="1">
        <v>44328</v>
      </c>
      <c r="D958" t="s">
        <v>14</v>
      </c>
      <c r="E958" t="s">
        <v>680</v>
      </c>
      <c r="F958">
        <v>0</v>
      </c>
      <c r="G958">
        <v>2500000000</v>
      </c>
      <c r="H958">
        <v>0</v>
      </c>
      <c r="I958">
        <v>0</v>
      </c>
      <c r="J958">
        <v>0</v>
      </c>
      <c r="K958">
        <v>3</v>
      </c>
      <c r="L958" t="s">
        <v>16</v>
      </c>
      <c r="M958" s="2">
        <v>7500000000</v>
      </c>
      <c r="N958" s="2" t="str">
        <f>VLOOKUP(Tabla1[[#This Row],[nemo]],'Nemos y clasificaciones'!$A$2:$B$5000,2,FALSE)</f>
        <v>EMPRESAS CMPC S.A.</v>
      </c>
      <c r="O958" s="2" t="str">
        <f>VLOOKUP(Tabla1[[#This Row],[nemo]],'Nemos y clasificaciones'!$A$1:$C$3000,3,FALSE)</f>
        <v>Forestal</v>
      </c>
      <c r="P958" s="2"/>
      <c r="Q958" s="2"/>
    </row>
    <row r="959" spans="1:17" x14ac:dyDescent="0.25">
      <c r="A959" t="s">
        <v>7490</v>
      </c>
      <c r="B959" s="1">
        <v>43364</v>
      </c>
      <c r="C959" s="1">
        <v>43370</v>
      </c>
      <c r="D959" t="s">
        <v>14</v>
      </c>
      <c r="E959" t="s">
        <v>1895</v>
      </c>
      <c r="F959">
        <v>0</v>
      </c>
      <c r="G959">
        <v>125000000</v>
      </c>
      <c r="H959">
        <v>0</v>
      </c>
      <c r="I959">
        <v>0</v>
      </c>
      <c r="J959">
        <v>0</v>
      </c>
      <c r="K959">
        <v>60</v>
      </c>
      <c r="L959" t="s">
        <v>54</v>
      </c>
      <c r="M959" s="2">
        <v>7500000000</v>
      </c>
      <c r="N959" s="2" t="str">
        <f>VLOOKUP(Tabla1[[#This Row],[nemo]],'Nemos y clasificaciones'!$A$2:$B$5000,2,FALSE)</f>
        <v>FORESTAL CONSTRUCTORA Y COMERCIAL DEL PACIFICO SUR S.A.</v>
      </c>
      <c r="O959" s="2" t="str">
        <f>VLOOKUP(Tabla1[[#This Row],[nemo]],'Nemos y clasificaciones'!$A$1:$C$3000,3,FALSE)</f>
        <v>Forestal</v>
      </c>
      <c r="P959" s="2"/>
      <c r="Q959" s="2"/>
    </row>
    <row r="960" spans="1:17" x14ac:dyDescent="0.25">
      <c r="A960" t="s">
        <v>88</v>
      </c>
      <c r="B960" s="1">
        <v>44454</v>
      </c>
      <c r="C960" s="1">
        <v>44462</v>
      </c>
      <c r="D960" t="s">
        <v>14</v>
      </c>
      <c r="E960" t="s">
        <v>89</v>
      </c>
      <c r="F960">
        <v>0</v>
      </c>
      <c r="G960">
        <v>43680120</v>
      </c>
      <c r="H960">
        <v>0</v>
      </c>
      <c r="I960">
        <v>0</v>
      </c>
      <c r="J960">
        <v>0</v>
      </c>
      <c r="K960">
        <v>0.82599999999999996</v>
      </c>
      <c r="L960" t="s">
        <v>23</v>
      </c>
      <c r="M960" s="2">
        <v>36079779.119999997</v>
      </c>
      <c r="N960" s="2" t="str">
        <f>VLOOKUP(Tabla1[[#This Row],[nemo]],'Nemos y clasificaciones'!$A$2:$B$5000,2,FALSE)</f>
        <v>CFI</v>
      </c>
      <c r="O960" s="2" t="str">
        <f>VLOOKUP(Tabla1[[#This Row],[nemo]],'Nemos y clasificaciones'!$A$1:$C$3000,3,FALSE)</f>
        <v>CFI</v>
      </c>
      <c r="P960" s="2"/>
      <c r="Q960" s="2"/>
    </row>
    <row r="961" spans="1:17" x14ac:dyDescent="0.25">
      <c r="A961" t="s">
        <v>11275</v>
      </c>
      <c r="B961" s="1">
        <v>42261</v>
      </c>
      <c r="C961" s="1">
        <v>42269</v>
      </c>
      <c r="D961" t="s">
        <v>14</v>
      </c>
      <c r="E961" t="s">
        <v>116</v>
      </c>
      <c r="F961">
        <v>0</v>
      </c>
      <c r="G961">
        <v>1075000000</v>
      </c>
      <c r="H961">
        <v>0</v>
      </c>
      <c r="I961">
        <v>0</v>
      </c>
      <c r="J961">
        <v>0</v>
      </c>
      <c r="K961">
        <v>6.9690000000000003</v>
      </c>
      <c r="L961" t="s">
        <v>16</v>
      </c>
      <c r="M961" s="2">
        <v>7491675000</v>
      </c>
      <c r="N961" s="2" t="str">
        <f>VLOOKUP(Tabla1[[#This Row],[nemo]],'Nemos y clasificaciones'!$A$2:$B$5000,2,FALSE)</f>
        <v>SIGDO KOPPERS S.A.</v>
      </c>
      <c r="O961" s="2" t="str">
        <f>VLOOKUP(Tabla1[[#This Row],[nemo]],'Nemos y clasificaciones'!$A$1:$C$3000,3,FALSE)</f>
        <v>Conglomerados</v>
      </c>
      <c r="P961" s="2"/>
      <c r="Q961" s="2"/>
    </row>
    <row r="962" spans="1:17" x14ac:dyDescent="0.25">
      <c r="A962" t="s">
        <v>12005</v>
      </c>
      <c r="B962" s="1">
        <v>42013</v>
      </c>
      <c r="C962" s="1">
        <v>42019</v>
      </c>
      <c r="D962" t="s">
        <v>14</v>
      </c>
      <c r="E962" t="s">
        <v>457</v>
      </c>
      <c r="F962">
        <v>0</v>
      </c>
      <c r="G962">
        <v>149448112</v>
      </c>
      <c r="H962">
        <v>0</v>
      </c>
      <c r="I962">
        <v>0</v>
      </c>
      <c r="J962">
        <v>0</v>
      </c>
      <c r="K962">
        <v>50</v>
      </c>
      <c r="L962" t="s">
        <v>54</v>
      </c>
      <c r="M962" s="2">
        <v>7472405600</v>
      </c>
      <c r="N962" s="2" t="str">
        <f>VLOOKUP(Tabla1[[#This Row],[nemo]],'Nemos y clasificaciones'!$A$2:$B$5000,2,FALSE)</f>
        <v>CAP S.A.</v>
      </c>
      <c r="O962" s="2" t="str">
        <f>VLOOKUP(Tabla1[[#This Row],[nemo]],'Nemos y clasificaciones'!$A$1:$C$3000,3,FALSE)</f>
        <v>Minería</v>
      </c>
      <c r="P962" s="2"/>
      <c r="Q962" s="2"/>
    </row>
    <row r="963" spans="1:17" x14ac:dyDescent="0.25">
      <c r="A963" t="s">
        <v>3742</v>
      </c>
      <c r="B963" s="1">
        <v>44005</v>
      </c>
      <c r="C963" s="1">
        <v>44012</v>
      </c>
      <c r="D963" t="s">
        <v>14</v>
      </c>
      <c r="E963" t="s">
        <v>89</v>
      </c>
      <c r="F963">
        <v>0</v>
      </c>
      <c r="G963">
        <v>10000000</v>
      </c>
      <c r="H963">
        <v>0</v>
      </c>
      <c r="I963">
        <v>0</v>
      </c>
      <c r="J963">
        <v>0</v>
      </c>
      <c r="K963">
        <v>3.5289999999999999</v>
      </c>
      <c r="L963" t="s">
        <v>16</v>
      </c>
      <c r="M963" s="2">
        <v>35290000</v>
      </c>
      <c r="N963" s="2" t="str">
        <f>VLOOKUP(Tabla1[[#This Row],[nemo]],'Nemos y clasificaciones'!$A$2:$B$5000,2,FALSE)</f>
        <v>CFI</v>
      </c>
      <c r="O963" s="2" t="str">
        <f>VLOOKUP(Tabla1[[#This Row],[nemo]],'Nemos y clasificaciones'!$A$1:$C$3000,3,FALSE)</f>
        <v>CFI</v>
      </c>
      <c r="P963" s="2"/>
      <c r="Q963" s="2"/>
    </row>
    <row r="964" spans="1:17" x14ac:dyDescent="0.25">
      <c r="A964" t="s">
        <v>10197</v>
      </c>
      <c r="B964" s="1">
        <v>42656</v>
      </c>
      <c r="C964" s="1">
        <v>42662</v>
      </c>
      <c r="D964" t="s">
        <v>14</v>
      </c>
      <c r="E964" t="s">
        <v>89</v>
      </c>
      <c r="F964">
        <v>0</v>
      </c>
      <c r="G964">
        <v>10000000</v>
      </c>
      <c r="H964">
        <v>0</v>
      </c>
      <c r="I964">
        <v>0</v>
      </c>
      <c r="J964">
        <v>0</v>
      </c>
      <c r="K964">
        <v>3.5089999999999999</v>
      </c>
      <c r="L964" t="s">
        <v>16</v>
      </c>
      <c r="M964" s="2">
        <v>35090000</v>
      </c>
      <c r="N964" s="2" t="str">
        <f>VLOOKUP(Tabla1[[#This Row],[nemo]],'Nemos y clasificaciones'!$A$2:$B$5000,2,FALSE)</f>
        <v>CFI</v>
      </c>
      <c r="O964" s="2" t="str">
        <f>VLOOKUP(Tabla1[[#This Row],[nemo]],'Nemos y clasificaciones'!$A$1:$C$3000,3,FALSE)</f>
        <v>CFI</v>
      </c>
      <c r="P964" s="2"/>
      <c r="Q964" s="2"/>
    </row>
    <row r="965" spans="1:17" x14ac:dyDescent="0.25">
      <c r="A965" t="s">
        <v>8311</v>
      </c>
      <c r="B965" s="1">
        <v>43217</v>
      </c>
      <c r="C965" s="1">
        <v>43224</v>
      </c>
      <c r="D965" t="s">
        <v>14</v>
      </c>
      <c r="E965" t="s">
        <v>2030</v>
      </c>
      <c r="F965">
        <v>0</v>
      </c>
      <c r="G965">
        <v>449900787</v>
      </c>
      <c r="H965">
        <v>0</v>
      </c>
      <c r="I965">
        <v>0</v>
      </c>
      <c r="J965">
        <v>0</v>
      </c>
      <c r="K965">
        <v>16.489999999999998</v>
      </c>
      <c r="L965" t="s">
        <v>54</v>
      </c>
      <c r="M965" s="2">
        <v>7418863977.6300001</v>
      </c>
      <c r="N965" s="2" t="str">
        <f>VLOOKUP(Tabla1[[#This Row],[nemo]],'Nemos y clasificaciones'!$A$2:$B$5000,2,FALSE)</f>
        <v>SALFACORP S.A.</v>
      </c>
      <c r="O965" s="2" t="str">
        <f>VLOOKUP(Tabla1[[#This Row],[nemo]],'Nemos y clasificaciones'!$A$1:$C$3000,3,FALSE)</f>
        <v>Construcción</v>
      </c>
      <c r="P965" s="2"/>
      <c r="Q965" s="2"/>
    </row>
    <row r="966" spans="1:17" x14ac:dyDescent="0.25">
      <c r="A966" t="s">
        <v>9655</v>
      </c>
      <c r="B966" s="1">
        <v>42858</v>
      </c>
      <c r="C966" s="1">
        <v>42864</v>
      </c>
      <c r="D966" t="s">
        <v>14</v>
      </c>
      <c r="E966" t="s">
        <v>9656</v>
      </c>
      <c r="F966">
        <v>0</v>
      </c>
      <c r="G966">
        <v>369190350</v>
      </c>
      <c r="H966">
        <v>0</v>
      </c>
      <c r="I966">
        <v>0</v>
      </c>
      <c r="J966">
        <v>0</v>
      </c>
      <c r="K966">
        <v>20.036000000000001</v>
      </c>
      <c r="L966" t="s">
        <v>54</v>
      </c>
      <c r="M966" s="2">
        <v>7397097852.6000004</v>
      </c>
      <c r="N966" s="2" t="str">
        <f>VLOOKUP(Tabla1[[#This Row],[nemo]],'Nemos y clasificaciones'!$A$2:$B$5000,2,FALSE)</f>
        <v>FORESTAL CHOLGUAN S.A.</v>
      </c>
      <c r="O966" s="2" t="str">
        <f>VLOOKUP(Tabla1[[#This Row],[nemo]],'Nemos y clasificaciones'!$A$1:$C$3000,3,FALSE)</f>
        <v>Forestal</v>
      </c>
      <c r="P966" s="2"/>
      <c r="Q966" s="2"/>
    </row>
    <row r="967" spans="1:17" x14ac:dyDescent="0.25">
      <c r="A967" t="s">
        <v>4825</v>
      </c>
      <c r="B967" s="1">
        <v>43882</v>
      </c>
      <c r="C967" s="1">
        <v>43888</v>
      </c>
      <c r="D967" t="s">
        <v>14</v>
      </c>
      <c r="E967" t="s">
        <v>89</v>
      </c>
      <c r="F967">
        <v>0</v>
      </c>
      <c r="G967">
        <v>10000000</v>
      </c>
      <c r="H967">
        <v>0</v>
      </c>
      <c r="I967">
        <v>0</v>
      </c>
      <c r="J967">
        <v>0</v>
      </c>
      <c r="K967">
        <v>3.4340000000000002</v>
      </c>
      <c r="L967" t="s">
        <v>16</v>
      </c>
      <c r="M967" s="2">
        <v>34340000</v>
      </c>
      <c r="N967" s="2" t="str">
        <f>VLOOKUP(Tabla1[[#This Row],[nemo]],'Nemos y clasificaciones'!$A$2:$B$5000,2,FALSE)</f>
        <v>CFI</v>
      </c>
      <c r="O967" s="2" t="str">
        <f>VLOOKUP(Tabla1[[#This Row],[nemo]],'Nemos y clasificaciones'!$A$1:$C$3000,3,FALSE)</f>
        <v>CFI</v>
      </c>
      <c r="P967" s="2"/>
      <c r="Q967" s="2"/>
    </row>
    <row r="968" spans="1:17" x14ac:dyDescent="0.25">
      <c r="A968" t="s">
        <v>3565</v>
      </c>
      <c r="B968" s="1">
        <v>44064</v>
      </c>
      <c r="C968" s="1">
        <v>44070</v>
      </c>
      <c r="D968" t="s">
        <v>14</v>
      </c>
      <c r="E968" t="s">
        <v>455</v>
      </c>
      <c r="F968">
        <v>0</v>
      </c>
      <c r="G968">
        <v>123000000</v>
      </c>
      <c r="H968">
        <v>0</v>
      </c>
      <c r="I968">
        <v>0</v>
      </c>
      <c r="J968">
        <v>0</v>
      </c>
      <c r="K968">
        <v>60.029000000000003</v>
      </c>
      <c r="L968" t="s">
        <v>54</v>
      </c>
      <c r="M968" s="2">
        <v>7383567000</v>
      </c>
      <c r="N968" s="2" t="str">
        <f>VLOOKUP(Tabla1[[#This Row],[nemo]],'Nemos y clasificaciones'!$A$2:$B$5000,2,FALSE)</f>
        <v>ENAEX S.A.</v>
      </c>
      <c r="O968" s="2" t="str">
        <f>VLOOKUP(Tabla1[[#This Row],[nemo]],'Nemos y clasificaciones'!$A$1:$C$3000,3,FALSE)</f>
        <v>Minería</v>
      </c>
      <c r="P968" s="2"/>
      <c r="Q968" s="2"/>
    </row>
    <row r="969" spans="1:17" x14ac:dyDescent="0.25">
      <c r="A969" t="s">
        <v>3548</v>
      </c>
      <c r="B969" s="1">
        <v>44064</v>
      </c>
      <c r="C969" s="1">
        <v>44070</v>
      </c>
      <c r="D969" t="s">
        <v>14</v>
      </c>
      <c r="E969" t="s">
        <v>89</v>
      </c>
      <c r="F969">
        <v>0</v>
      </c>
      <c r="G969">
        <v>10000000</v>
      </c>
      <c r="H969">
        <v>0</v>
      </c>
      <c r="I969">
        <v>0</v>
      </c>
      <c r="J969">
        <v>0</v>
      </c>
      <c r="K969">
        <v>3.3860000000000001</v>
      </c>
      <c r="L969" t="s">
        <v>16</v>
      </c>
      <c r="M969" s="2">
        <v>33860000</v>
      </c>
      <c r="N969" s="2" t="str">
        <f>VLOOKUP(Tabla1[[#This Row],[nemo]],'Nemos y clasificaciones'!$A$2:$B$5000,2,FALSE)</f>
        <v>CFI</v>
      </c>
      <c r="O969" s="2" t="str">
        <f>VLOOKUP(Tabla1[[#This Row],[nemo]],'Nemos y clasificaciones'!$A$1:$C$3000,3,FALSE)</f>
        <v>CFI</v>
      </c>
      <c r="P969" s="2"/>
      <c r="Q969" s="2"/>
    </row>
    <row r="970" spans="1:17" x14ac:dyDescent="0.25">
      <c r="A970" t="s">
        <v>3282</v>
      </c>
      <c r="B970" s="1">
        <v>44126</v>
      </c>
      <c r="C970" s="1">
        <v>44132</v>
      </c>
      <c r="D970" t="s">
        <v>14</v>
      </c>
      <c r="E970" t="s">
        <v>89</v>
      </c>
      <c r="F970">
        <v>0</v>
      </c>
      <c r="G970">
        <v>10000000</v>
      </c>
      <c r="H970">
        <v>0</v>
      </c>
      <c r="I970">
        <v>0</v>
      </c>
      <c r="J970">
        <v>0</v>
      </c>
      <c r="K970">
        <v>3.3410000000000002</v>
      </c>
      <c r="L970" t="s">
        <v>16</v>
      </c>
      <c r="M970" s="2">
        <v>33410000</v>
      </c>
      <c r="N970" s="2" t="str">
        <f>VLOOKUP(Tabla1[[#This Row],[nemo]],'Nemos y clasificaciones'!$A$2:$B$5000,2,FALSE)</f>
        <v>CFI</v>
      </c>
      <c r="O970" s="2" t="str">
        <f>VLOOKUP(Tabla1[[#This Row],[nemo]],'Nemos y clasificaciones'!$A$1:$C$3000,3,FALSE)</f>
        <v>CFI</v>
      </c>
      <c r="P970" s="2"/>
      <c r="Q970" s="2"/>
    </row>
    <row r="971" spans="1:17" x14ac:dyDescent="0.25">
      <c r="A971" t="s">
        <v>2759</v>
      </c>
      <c r="B971" s="1">
        <v>44188</v>
      </c>
      <c r="C971" s="1">
        <v>44195</v>
      </c>
      <c r="D971" t="s">
        <v>14</v>
      </c>
      <c r="E971" t="s">
        <v>89</v>
      </c>
      <c r="F971">
        <v>0</v>
      </c>
      <c r="G971">
        <v>10000000</v>
      </c>
      <c r="H971">
        <v>0</v>
      </c>
      <c r="I971">
        <v>0</v>
      </c>
      <c r="J971">
        <v>0</v>
      </c>
      <c r="K971">
        <v>3.2829999999999999</v>
      </c>
      <c r="L971" t="s">
        <v>16</v>
      </c>
      <c r="M971" s="2">
        <v>32830000</v>
      </c>
      <c r="N971" s="2" t="str">
        <f>VLOOKUP(Tabla1[[#This Row],[nemo]],'Nemos y clasificaciones'!$A$2:$B$5000,2,FALSE)</f>
        <v>CFI</v>
      </c>
      <c r="O971" s="2" t="str">
        <f>VLOOKUP(Tabla1[[#This Row],[nemo]],'Nemos y clasificaciones'!$A$1:$C$3000,3,FALSE)</f>
        <v>CFI</v>
      </c>
      <c r="P971" s="2"/>
      <c r="Q971" s="2"/>
    </row>
    <row r="972" spans="1:17" x14ac:dyDescent="0.25">
      <c r="A972" t="s">
        <v>3134</v>
      </c>
      <c r="B972" s="1">
        <v>44154</v>
      </c>
      <c r="C972" s="1">
        <v>44160</v>
      </c>
      <c r="D972" t="s">
        <v>14</v>
      </c>
      <c r="E972" t="s">
        <v>89</v>
      </c>
      <c r="F972">
        <v>0</v>
      </c>
      <c r="G972">
        <v>10000000</v>
      </c>
      <c r="H972">
        <v>0</v>
      </c>
      <c r="I972">
        <v>0</v>
      </c>
      <c r="J972">
        <v>0</v>
      </c>
      <c r="K972">
        <v>3.2090000000000001</v>
      </c>
      <c r="L972" t="s">
        <v>16</v>
      </c>
      <c r="M972" s="2">
        <v>32090000</v>
      </c>
      <c r="N972" s="2" t="str">
        <f>VLOOKUP(Tabla1[[#This Row],[nemo]],'Nemos y clasificaciones'!$A$2:$B$5000,2,FALSE)</f>
        <v>CFI</v>
      </c>
      <c r="O972" s="2" t="str">
        <f>VLOOKUP(Tabla1[[#This Row],[nemo]],'Nemos y clasificaciones'!$A$1:$C$3000,3,FALSE)</f>
        <v>CFI</v>
      </c>
      <c r="P972" s="2"/>
      <c r="Q972" s="2"/>
    </row>
    <row r="973" spans="1:17" x14ac:dyDescent="0.25">
      <c r="A973" t="s">
        <v>2909</v>
      </c>
      <c r="B973" s="1">
        <v>44180</v>
      </c>
      <c r="C973" s="1">
        <v>44186</v>
      </c>
      <c r="D973" t="s">
        <v>14</v>
      </c>
      <c r="E973" t="s">
        <v>1845</v>
      </c>
      <c r="F973">
        <v>0</v>
      </c>
      <c r="G973">
        <v>272116691</v>
      </c>
      <c r="H973">
        <v>0</v>
      </c>
      <c r="I973">
        <v>0</v>
      </c>
      <c r="J973">
        <v>0</v>
      </c>
      <c r="K973">
        <v>27.128</v>
      </c>
      <c r="L973" t="s">
        <v>54</v>
      </c>
      <c r="M973" s="2">
        <v>7381981593.448</v>
      </c>
      <c r="N973" s="2" t="str">
        <f>VLOOKUP(Tabla1[[#This Row],[nemo]],'Nemos y clasificaciones'!$A$2:$B$5000,2,FALSE)</f>
        <v>SOQUIMICH COMERCIAL S.A.</v>
      </c>
      <c r="O973" s="2" t="str">
        <f>VLOOKUP(Tabla1[[#This Row],[nemo]],'Nemos y clasificaciones'!$A$1:$C$3000,3,FALSE)</f>
        <v>Minería</v>
      </c>
      <c r="P973" s="2"/>
      <c r="Q973" s="2"/>
    </row>
    <row r="974" spans="1:17" x14ac:dyDescent="0.25">
      <c r="A974" t="s">
        <v>10291</v>
      </c>
      <c r="B974" s="1">
        <v>42601</v>
      </c>
      <c r="C974" s="1">
        <v>42607</v>
      </c>
      <c r="D974" t="s">
        <v>14</v>
      </c>
      <c r="E974" t="s">
        <v>455</v>
      </c>
      <c r="F974">
        <v>0</v>
      </c>
      <c r="G974">
        <v>123000000</v>
      </c>
      <c r="H974">
        <v>0</v>
      </c>
      <c r="I974">
        <v>0</v>
      </c>
      <c r="J974">
        <v>0</v>
      </c>
      <c r="K974">
        <v>59.926000000000002</v>
      </c>
      <c r="L974" t="s">
        <v>54</v>
      </c>
      <c r="M974" s="2">
        <v>7370898000</v>
      </c>
      <c r="N974" s="2" t="str">
        <f>VLOOKUP(Tabla1[[#This Row],[nemo]],'Nemos y clasificaciones'!$A$2:$B$5000,2,FALSE)</f>
        <v>ENAEX S.A.</v>
      </c>
      <c r="O974" s="2" t="str">
        <f>VLOOKUP(Tabla1[[#This Row],[nemo]],'Nemos y clasificaciones'!$A$1:$C$3000,3,FALSE)</f>
        <v>Minería</v>
      </c>
      <c r="P974" s="2"/>
      <c r="Q974" s="2"/>
    </row>
    <row r="975" spans="1:17" x14ac:dyDescent="0.25">
      <c r="A975" t="s">
        <v>4927</v>
      </c>
      <c r="B975" s="1">
        <v>43854</v>
      </c>
      <c r="C975" s="1">
        <v>43860</v>
      </c>
      <c r="D975" t="s">
        <v>14</v>
      </c>
      <c r="E975" t="s">
        <v>89</v>
      </c>
      <c r="F975">
        <v>0</v>
      </c>
      <c r="G975">
        <v>10000000</v>
      </c>
      <c r="H975">
        <v>0</v>
      </c>
      <c r="I975">
        <v>0</v>
      </c>
      <c r="J975">
        <v>0</v>
      </c>
      <c r="K975">
        <v>2.5499999999999998</v>
      </c>
      <c r="L975" t="s">
        <v>16</v>
      </c>
      <c r="M975" s="2">
        <v>25500000</v>
      </c>
      <c r="N975" s="2" t="str">
        <f>VLOOKUP(Tabla1[[#This Row],[nemo]],'Nemos y clasificaciones'!$A$2:$B$5000,2,FALSE)</f>
        <v>CFI</v>
      </c>
      <c r="O975" s="2" t="str">
        <f>VLOOKUP(Tabla1[[#This Row],[nemo]],'Nemos y clasificaciones'!$A$1:$C$3000,3,FALSE)</f>
        <v>CFI</v>
      </c>
      <c r="P975" s="2"/>
      <c r="Q975" s="2"/>
    </row>
    <row r="976" spans="1:17" x14ac:dyDescent="0.25">
      <c r="A976" t="s">
        <v>2399</v>
      </c>
      <c r="B976" s="1">
        <v>44279</v>
      </c>
      <c r="C976" s="1">
        <v>44285</v>
      </c>
      <c r="D976" t="s">
        <v>14</v>
      </c>
      <c r="E976" t="s">
        <v>89</v>
      </c>
      <c r="F976">
        <v>0</v>
      </c>
      <c r="G976">
        <v>10000000</v>
      </c>
      <c r="H976">
        <v>0</v>
      </c>
      <c r="I976">
        <v>0</v>
      </c>
      <c r="J976">
        <v>0</v>
      </c>
      <c r="K976">
        <v>2.2919999999999998</v>
      </c>
      <c r="L976" t="s">
        <v>16</v>
      </c>
      <c r="M976" s="2">
        <v>22920000</v>
      </c>
      <c r="N976" s="2" t="str">
        <f>VLOOKUP(Tabla1[[#This Row],[nemo]],'Nemos y clasificaciones'!$A$2:$B$5000,2,FALSE)</f>
        <v>CFI</v>
      </c>
      <c r="O976" s="2" t="str">
        <f>VLOOKUP(Tabla1[[#This Row],[nemo]],'Nemos y clasificaciones'!$A$1:$C$3000,3,FALSE)</f>
        <v>CFI</v>
      </c>
      <c r="P976" s="2"/>
      <c r="Q976" s="2"/>
    </row>
    <row r="977" spans="1:17" x14ac:dyDescent="0.25">
      <c r="A977" t="s">
        <v>1721</v>
      </c>
      <c r="B977" s="1">
        <v>44335</v>
      </c>
      <c r="C977" s="1">
        <v>44342</v>
      </c>
      <c r="D977" t="s">
        <v>14</v>
      </c>
      <c r="E977" t="s">
        <v>89</v>
      </c>
      <c r="F977">
        <v>0</v>
      </c>
      <c r="G977">
        <v>10000000</v>
      </c>
      <c r="H977">
        <v>0</v>
      </c>
      <c r="I977">
        <v>0</v>
      </c>
      <c r="J977">
        <v>0</v>
      </c>
      <c r="K977">
        <v>1.859</v>
      </c>
      <c r="L977" t="s">
        <v>16</v>
      </c>
      <c r="M977" s="2">
        <v>18590000</v>
      </c>
      <c r="N977" s="2" t="str">
        <f>VLOOKUP(Tabla1[[#This Row],[nemo]],'Nemos y clasificaciones'!$A$2:$B$5000,2,FALSE)</f>
        <v>CFI</v>
      </c>
      <c r="O977" s="2" t="str">
        <f>VLOOKUP(Tabla1[[#This Row],[nemo]],'Nemos y clasificaciones'!$A$1:$C$3000,3,FALSE)</f>
        <v>CFI</v>
      </c>
      <c r="P977" s="2"/>
      <c r="Q977" s="2"/>
    </row>
    <row r="978" spans="1:17" x14ac:dyDescent="0.25">
      <c r="A978" t="s">
        <v>11639</v>
      </c>
      <c r="B978" s="1">
        <v>42137</v>
      </c>
      <c r="C978" s="1">
        <v>42143</v>
      </c>
      <c r="D978" t="s">
        <v>14</v>
      </c>
      <c r="E978" t="s">
        <v>4501</v>
      </c>
      <c r="F978">
        <v>0</v>
      </c>
      <c r="G978">
        <v>855096691</v>
      </c>
      <c r="H978">
        <v>0</v>
      </c>
      <c r="I978">
        <v>0</v>
      </c>
      <c r="J978">
        <v>0</v>
      </c>
      <c r="K978">
        <v>8.5749999999999993</v>
      </c>
      <c r="L978" t="s">
        <v>16</v>
      </c>
      <c r="M978" s="2">
        <v>7332454125.3249998</v>
      </c>
      <c r="N978" s="2" t="str">
        <f>VLOOKUP(Tabla1[[#This Row],[nemo]],'Nemos y clasificaciones'!$A$2:$B$5000,2,FALSE)</f>
        <v>AGENCIAS UNIVERSALES S.A.</v>
      </c>
      <c r="O978" s="2" t="str">
        <f>VLOOKUP(Tabla1[[#This Row],[nemo]],'Nemos y clasificaciones'!$A$1:$C$3000,3,FALSE)</f>
        <v>Transportes y servicios marítimos</v>
      </c>
      <c r="P978" s="2"/>
      <c r="Q978" s="2"/>
    </row>
    <row r="979" spans="1:17" x14ac:dyDescent="0.25">
      <c r="A979" t="s">
        <v>10168</v>
      </c>
      <c r="B979" s="1">
        <v>42672</v>
      </c>
      <c r="C979" s="1">
        <v>42681</v>
      </c>
      <c r="D979" t="s">
        <v>14</v>
      </c>
      <c r="E979" t="s">
        <v>18</v>
      </c>
      <c r="F979">
        <v>0</v>
      </c>
      <c r="G979">
        <v>3258363592</v>
      </c>
      <c r="H979">
        <v>0</v>
      </c>
      <c r="I979">
        <v>0</v>
      </c>
      <c r="J979">
        <v>0</v>
      </c>
      <c r="K979">
        <v>2.25</v>
      </c>
      <c r="L979" t="s">
        <v>16</v>
      </c>
      <c r="M979" s="2">
        <v>7331318082</v>
      </c>
      <c r="N979" s="2" t="str">
        <f>VLOOKUP(Tabla1[[#This Row],[nemo]],'Nemos y clasificaciones'!$A$2:$B$5000,2,FALSE)</f>
        <v>SECURITIZADORA SECURITY S.A.</v>
      </c>
      <c r="O979" s="2" t="str">
        <f>VLOOKUP(Tabla1[[#This Row],[nemo]],'Nemos y clasificaciones'!$A$1:$C$3000,3,FALSE)</f>
        <v>Servicios financieros</v>
      </c>
      <c r="P979" s="2"/>
      <c r="Q979" s="2"/>
    </row>
    <row r="980" spans="1:17" x14ac:dyDescent="0.25">
      <c r="A980" t="s">
        <v>1173</v>
      </c>
      <c r="B980" s="1">
        <v>44362</v>
      </c>
      <c r="C980" s="1">
        <v>44369</v>
      </c>
      <c r="D980" t="s">
        <v>14</v>
      </c>
      <c r="E980" t="s">
        <v>89</v>
      </c>
      <c r="F980">
        <v>0</v>
      </c>
      <c r="G980">
        <v>10000000</v>
      </c>
      <c r="H980">
        <v>0</v>
      </c>
      <c r="I980">
        <v>0</v>
      </c>
      <c r="J980">
        <v>0</v>
      </c>
      <c r="K980">
        <v>1.288</v>
      </c>
      <c r="L980" t="s">
        <v>16</v>
      </c>
      <c r="M980" s="2">
        <v>12880000</v>
      </c>
      <c r="N980" s="2" t="str">
        <f>VLOOKUP(Tabla1[[#This Row],[nemo]],'Nemos y clasificaciones'!$A$2:$B$5000,2,FALSE)</f>
        <v>CFI</v>
      </c>
      <c r="O980" s="2" t="str">
        <f>VLOOKUP(Tabla1[[#This Row],[nemo]],'Nemos y clasificaciones'!$A$1:$C$3000,3,FALSE)</f>
        <v>CFI</v>
      </c>
      <c r="P980" s="2"/>
      <c r="Q980" s="2"/>
    </row>
    <row r="981" spans="1:17" x14ac:dyDescent="0.25">
      <c r="A981" t="s">
        <v>782</v>
      </c>
      <c r="B981" s="1">
        <v>44390</v>
      </c>
      <c r="C981" s="1">
        <v>44397</v>
      </c>
      <c r="D981" t="s">
        <v>14</v>
      </c>
      <c r="E981" t="s">
        <v>89</v>
      </c>
      <c r="F981">
        <v>0</v>
      </c>
      <c r="G981">
        <v>10000000</v>
      </c>
      <c r="H981">
        <v>0</v>
      </c>
      <c r="I981">
        <v>0</v>
      </c>
      <c r="J981">
        <v>0</v>
      </c>
      <c r="K981">
        <v>1.1319999999999999</v>
      </c>
      <c r="L981" t="s">
        <v>16</v>
      </c>
      <c r="M981" s="2">
        <v>11320000</v>
      </c>
      <c r="N981" s="2" t="str">
        <f>VLOOKUP(Tabla1[[#This Row],[nemo]],'Nemos y clasificaciones'!$A$2:$B$5000,2,FALSE)</f>
        <v>CFI</v>
      </c>
      <c r="O981" s="2" t="str">
        <f>VLOOKUP(Tabla1[[#This Row],[nemo]],'Nemos y clasificaciones'!$A$1:$C$3000,3,FALSE)</f>
        <v>CFI</v>
      </c>
      <c r="P981" s="2"/>
      <c r="Q981" s="2"/>
    </row>
    <row r="982" spans="1:17" x14ac:dyDescent="0.25">
      <c r="A982" t="s">
        <v>6769</v>
      </c>
      <c r="B982" s="1">
        <v>43545</v>
      </c>
      <c r="C982" s="1">
        <v>43551</v>
      </c>
      <c r="D982" t="s">
        <v>14</v>
      </c>
      <c r="E982" t="s">
        <v>95</v>
      </c>
      <c r="F982">
        <v>0</v>
      </c>
      <c r="G982">
        <v>3408004477</v>
      </c>
      <c r="H982">
        <v>0</v>
      </c>
      <c r="I982">
        <v>0</v>
      </c>
      <c r="J982">
        <v>0</v>
      </c>
      <c r="K982">
        <v>0.10199999999999999</v>
      </c>
      <c r="L982" t="s">
        <v>23</v>
      </c>
      <c r="M982" s="2">
        <v>347616456.65399998</v>
      </c>
      <c r="N982" s="2" t="str">
        <f>VLOOKUP(Tabla1[[#This Row],[nemo]],'Nemos y clasificaciones'!$A$2:$B$5000,2,FALSE)</f>
        <v>CFI</v>
      </c>
      <c r="O982" s="2" t="str">
        <f>VLOOKUP(Tabla1[[#This Row],[nemo]],'Nemos y clasificaciones'!$A$1:$C$3000,3,FALSE)</f>
        <v>CFI</v>
      </c>
      <c r="P982" s="2"/>
      <c r="Q982" s="2"/>
    </row>
    <row r="983" spans="1:17" x14ac:dyDescent="0.25">
      <c r="A983" t="s">
        <v>2660</v>
      </c>
      <c r="B983" s="1">
        <v>44217</v>
      </c>
      <c r="C983" s="1">
        <v>44223</v>
      </c>
      <c r="D983" t="s">
        <v>14</v>
      </c>
      <c r="E983" t="s">
        <v>95</v>
      </c>
      <c r="F983">
        <v>0</v>
      </c>
      <c r="G983">
        <v>5092007706</v>
      </c>
      <c r="H983">
        <v>0</v>
      </c>
      <c r="I983">
        <v>0</v>
      </c>
      <c r="J983">
        <v>0</v>
      </c>
      <c r="K983">
        <v>3.3000000000000002E-2</v>
      </c>
      <c r="L983" t="s">
        <v>23</v>
      </c>
      <c r="M983" s="2">
        <v>168036254.29800001</v>
      </c>
      <c r="N983" s="2" t="str">
        <f>VLOOKUP(Tabla1[[#This Row],[nemo]],'Nemos y clasificaciones'!$A$2:$B$5000,2,FALSE)</f>
        <v>CFI</v>
      </c>
      <c r="O983" s="2" t="str">
        <f>VLOOKUP(Tabla1[[#This Row],[nemo]],'Nemos y clasificaciones'!$A$1:$C$3000,3,FALSE)</f>
        <v>CFI</v>
      </c>
      <c r="P983" s="2"/>
      <c r="Q983" s="2"/>
    </row>
    <row r="984" spans="1:17" x14ac:dyDescent="0.25">
      <c r="A984" t="s">
        <v>2193</v>
      </c>
      <c r="B984" s="1">
        <v>44301</v>
      </c>
      <c r="C984" s="1">
        <v>44307</v>
      </c>
      <c r="D984" t="s">
        <v>14</v>
      </c>
      <c r="E984" t="s">
        <v>95</v>
      </c>
      <c r="F984">
        <v>0</v>
      </c>
      <c r="G984">
        <v>5092007706</v>
      </c>
      <c r="H984">
        <v>0</v>
      </c>
      <c r="I984">
        <v>0</v>
      </c>
      <c r="J984">
        <v>0</v>
      </c>
      <c r="K984">
        <v>2.4E-2</v>
      </c>
      <c r="L984" t="s">
        <v>23</v>
      </c>
      <c r="M984" s="2">
        <v>122208184.94400001</v>
      </c>
      <c r="N984" s="2" t="str">
        <f>VLOOKUP(Tabla1[[#This Row],[nemo]],'Nemos y clasificaciones'!$A$2:$B$5000,2,FALSE)</f>
        <v>CFI</v>
      </c>
      <c r="O984" s="2" t="str">
        <f>VLOOKUP(Tabla1[[#This Row],[nemo]],'Nemos y clasificaciones'!$A$1:$C$3000,3,FALSE)</f>
        <v>CFI</v>
      </c>
      <c r="P984" s="2"/>
      <c r="Q984" s="2"/>
    </row>
    <row r="985" spans="1:17" x14ac:dyDescent="0.25">
      <c r="A985" t="s">
        <v>9773</v>
      </c>
      <c r="B985" s="1">
        <v>42842</v>
      </c>
      <c r="C985" s="1">
        <v>42849</v>
      </c>
      <c r="D985" t="s">
        <v>14</v>
      </c>
      <c r="E985" t="s">
        <v>792</v>
      </c>
      <c r="F985">
        <v>0</v>
      </c>
      <c r="G985">
        <v>64000000</v>
      </c>
      <c r="H985">
        <v>0</v>
      </c>
      <c r="I985">
        <v>0</v>
      </c>
      <c r="J985">
        <v>0</v>
      </c>
      <c r="K985">
        <v>112.42</v>
      </c>
      <c r="L985" t="s">
        <v>19</v>
      </c>
      <c r="M985" s="2">
        <v>7194880000</v>
      </c>
      <c r="N985" s="2" t="str">
        <f>VLOOKUP(Tabla1[[#This Row],[nemo]],'Nemos y clasificaciones'!$A$2:$B$5000,2,FALSE)</f>
        <v>CRISTALERIAS DE CHILE S.A.</v>
      </c>
      <c r="O985" s="2" t="str">
        <f>VLOOKUP(Tabla1[[#This Row],[nemo]],'Nemos y clasificaciones'!$A$1:$C$3000,3,FALSE)</f>
        <v>Alimentos, bebidas y tabaco</v>
      </c>
      <c r="P985" s="2"/>
      <c r="Q985" s="2"/>
    </row>
    <row r="986" spans="1:17" x14ac:dyDescent="0.25">
      <c r="A986" t="s">
        <v>9779</v>
      </c>
      <c r="B986" s="1">
        <v>42837</v>
      </c>
      <c r="C986" s="1">
        <v>42846</v>
      </c>
      <c r="D986" t="s">
        <v>14</v>
      </c>
      <c r="E986" t="s">
        <v>2205</v>
      </c>
      <c r="F986">
        <v>0</v>
      </c>
      <c r="G986">
        <v>1034572184</v>
      </c>
      <c r="H986">
        <v>0</v>
      </c>
      <c r="I986">
        <v>0</v>
      </c>
      <c r="J986">
        <v>0</v>
      </c>
      <c r="K986">
        <v>6.9530000000000003</v>
      </c>
      <c r="L986" t="s">
        <v>16</v>
      </c>
      <c r="M986" s="2">
        <v>7193380395.3520002</v>
      </c>
      <c r="N986" s="2" t="str">
        <f>VLOOKUP(Tabla1[[#This Row],[nemo]],'Nemos y clasificaciones'!$A$2:$B$5000,2,FALSE)</f>
        <v>SOCIEDAD ANONIMA VIÑA SANTA RITA</v>
      </c>
      <c r="O986" s="2" t="str">
        <f>VLOOKUP(Tabla1[[#This Row],[nemo]],'Nemos y clasificaciones'!$A$1:$C$3000,3,FALSE)</f>
        <v>Alimentos, bebidas y tabaco</v>
      </c>
      <c r="P986" s="2"/>
      <c r="Q986" s="2"/>
    </row>
    <row r="987" spans="1:17" x14ac:dyDescent="0.25">
      <c r="A987" t="s">
        <v>3468</v>
      </c>
      <c r="B987" s="1">
        <v>44097</v>
      </c>
      <c r="C987" s="1">
        <v>44103</v>
      </c>
      <c r="D987" t="s">
        <v>14</v>
      </c>
      <c r="E987" t="s">
        <v>95</v>
      </c>
      <c r="F987">
        <v>0</v>
      </c>
      <c r="G987">
        <v>3706939914</v>
      </c>
      <c r="H987">
        <v>0</v>
      </c>
      <c r="I987">
        <v>0</v>
      </c>
      <c r="J987">
        <v>0</v>
      </c>
      <c r="K987">
        <v>3.1E-2</v>
      </c>
      <c r="L987" t="s">
        <v>23</v>
      </c>
      <c r="M987" s="2">
        <v>114915137.33400001</v>
      </c>
      <c r="N987" s="2" t="str">
        <f>VLOOKUP(Tabla1[[#This Row],[nemo]],'Nemos y clasificaciones'!$A$2:$B$5000,2,FALSE)</f>
        <v>CFI</v>
      </c>
      <c r="O987" s="2" t="str">
        <f>VLOOKUP(Tabla1[[#This Row],[nemo]],'Nemos y clasificaciones'!$A$1:$C$3000,3,FALSE)</f>
        <v>CFI</v>
      </c>
      <c r="P987" s="2"/>
      <c r="Q987" s="2"/>
    </row>
    <row r="988" spans="1:17" x14ac:dyDescent="0.25">
      <c r="A988" t="s">
        <v>2865</v>
      </c>
      <c r="B988" s="1">
        <v>44186</v>
      </c>
      <c r="C988" s="1">
        <v>44193</v>
      </c>
      <c r="D988" t="s">
        <v>14</v>
      </c>
      <c r="E988" t="s">
        <v>1772</v>
      </c>
      <c r="F988">
        <v>0</v>
      </c>
      <c r="G988">
        <v>2036690512</v>
      </c>
      <c r="H988">
        <v>0</v>
      </c>
      <c r="I988">
        <v>0</v>
      </c>
      <c r="J988">
        <v>0</v>
      </c>
      <c r="K988">
        <v>3.524</v>
      </c>
      <c r="L988" t="s">
        <v>16</v>
      </c>
      <c r="M988" s="2">
        <v>7177297364.2880001</v>
      </c>
      <c r="N988" s="2" t="str">
        <f>VLOOKUP(Tabla1[[#This Row],[nemo]],'Nemos y clasificaciones'!$A$2:$B$5000,2,FALSE)</f>
        <v>ADMINISTRADORA DE FONDOS DE PENSIONES PLANVITAL S.A.</v>
      </c>
      <c r="O988" s="2" t="str">
        <f>VLOOKUP(Tabla1[[#This Row],[nemo]],'Nemos y clasificaciones'!$A$1:$C$3000,3,FALSE)</f>
        <v>Servicios financieros</v>
      </c>
      <c r="P988" s="2"/>
      <c r="Q988" s="2"/>
    </row>
    <row r="989" spans="1:17" x14ac:dyDescent="0.25">
      <c r="A989" t="s">
        <v>94</v>
      </c>
      <c r="B989" s="1">
        <v>44454</v>
      </c>
      <c r="C989" s="1">
        <v>44462</v>
      </c>
      <c r="D989" t="s">
        <v>14</v>
      </c>
      <c r="E989" t="s">
        <v>95</v>
      </c>
      <c r="F989">
        <v>0</v>
      </c>
      <c r="G989">
        <v>5092007706</v>
      </c>
      <c r="H989">
        <v>0</v>
      </c>
      <c r="I989">
        <v>0</v>
      </c>
      <c r="J989">
        <v>0</v>
      </c>
      <c r="K989">
        <v>1.4999999999999999E-2</v>
      </c>
      <c r="L989" t="s">
        <v>23</v>
      </c>
      <c r="M989" s="2">
        <v>76380115.590000004</v>
      </c>
      <c r="N989" s="2" t="str">
        <f>VLOOKUP(Tabla1[[#This Row],[nemo]],'Nemos y clasificaciones'!$A$2:$B$5000,2,FALSE)</f>
        <v>CFI</v>
      </c>
      <c r="O989" s="2" t="str">
        <f>VLOOKUP(Tabla1[[#This Row],[nemo]],'Nemos y clasificaciones'!$A$1:$C$3000,3,FALSE)</f>
        <v>CFI</v>
      </c>
      <c r="P989" s="2"/>
      <c r="Q989" s="2"/>
    </row>
    <row r="990" spans="1:17" x14ac:dyDescent="0.25">
      <c r="A990" t="s">
        <v>502</v>
      </c>
      <c r="B990" s="1">
        <v>44425</v>
      </c>
      <c r="C990" s="1">
        <v>44431</v>
      </c>
      <c r="D990" t="s">
        <v>14</v>
      </c>
      <c r="E990" t="s">
        <v>95</v>
      </c>
      <c r="F990">
        <v>0</v>
      </c>
      <c r="G990">
        <v>5092007706</v>
      </c>
      <c r="H990">
        <v>0</v>
      </c>
      <c r="I990">
        <v>0</v>
      </c>
      <c r="J990">
        <v>0</v>
      </c>
      <c r="K990">
        <v>1.4E-2</v>
      </c>
      <c r="L990" t="s">
        <v>23</v>
      </c>
      <c r="M990" s="2">
        <v>71288107.884000003</v>
      </c>
      <c r="N990" s="2" t="str">
        <f>VLOOKUP(Tabla1[[#This Row],[nemo]],'Nemos y clasificaciones'!$A$2:$B$5000,2,FALSE)</f>
        <v>CFI</v>
      </c>
      <c r="O990" s="2" t="str">
        <f>VLOOKUP(Tabla1[[#This Row],[nemo]],'Nemos y clasificaciones'!$A$1:$C$3000,3,FALSE)</f>
        <v>CFI</v>
      </c>
      <c r="P990" s="2"/>
      <c r="Q990" s="2"/>
    </row>
    <row r="991" spans="1:17" x14ac:dyDescent="0.25">
      <c r="A991" t="s">
        <v>3661</v>
      </c>
      <c r="B991" s="1">
        <v>44033</v>
      </c>
      <c r="C991" s="1">
        <v>44039</v>
      </c>
      <c r="D991" t="s">
        <v>14</v>
      </c>
      <c r="E991" t="s">
        <v>95</v>
      </c>
      <c r="F991">
        <v>0</v>
      </c>
      <c r="G991">
        <v>3706939914</v>
      </c>
      <c r="H991">
        <v>0</v>
      </c>
      <c r="I991">
        <v>0</v>
      </c>
      <c r="J991">
        <v>0</v>
      </c>
      <c r="K991">
        <v>1.7999999999999999E-2</v>
      </c>
      <c r="L991" t="s">
        <v>23</v>
      </c>
      <c r="M991" s="2">
        <v>66724918.452</v>
      </c>
      <c r="N991" s="2" t="str">
        <f>VLOOKUP(Tabla1[[#This Row],[nemo]],'Nemos y clasificaciones'!$A$2:$B$5000,2,FALSE)</f>
        <v>CFI</v>
      </c>
      <c r="O991" s="2" t="str">
        <f>VLOOKUP(Tabla1[[#This Row],[nemo]],'Nemos y clasificaciones'!$A$1:$C$3000,3,FALSE)</f>
        <v>CFI</v>
      </c>
      <c r="P991" s="2"/>
      <c r="Q991" s="2"/>
    </row>
    <row r="992" spans="1:17" x14ac:dyDescent="0.25">
      <c r="A992" t="s">
        <v>2539</v>
      </c>
      <c r="B992" s="1">
        <v>44246</v>
      </c>
      <c r="C992" s="1">
        <v>44252</v>
      </c>
      <c r="D992" t="s">
        <v>14</v>
      </c>
      <c r="E992" t="s">
        <v>95</v>
      </c>
      <c r="F992">
        <v>0</v>
      </c>
      <c r="G992">
        <v>5092007706</v>
      </c>
      <c r="H992">
        <v>0</v>
      </c>
      <c r="I992">
        <v>0</v>
      </c>
      <c r="J992">
        <v>0</v>
      </c>
      <c r="K992">
        <v>1.2999999999999999E-2</v>
      </c>
      <c r="L992" t="s">
        <v>23</v>
      </c>
      <c r="M992" s="2">
        <v>66196100.178000003</v>
      </c>
      <c r="N992" s="2" t="str">
        <f>VLOOKUP(Tabla1[[#This Row],[nemo]],'Nemos y clasificaciones'!$A$2:$B$5000,2,FALSE)</f>
        <v>CFI</v>
      </c>
      <c r="O992" s="2" t="str">
        <f>VLOOKUP(Tabla1[[#This Row],[nemo]],'Nemos y clasificaciones'!$A$1:$C$3000,3,FALSE)</f>
        <v>CFI</v>
      </c>
      <c r="P992" s="2"/>
      <c r="Q992" s="2"/>
    </row>
    <row r="993" spans="1:17" x14ac:dyDescent="0.25">
      <c r="A993" t="s">
        <v>9296</v>
      </c>
      <c r="B993" s="1">
        <v>42906</v>
      </c>
      <c r="C993" s="1">
        <v>42913</v>
      </c>
      <c r="D993" t="s">
        <v>14</v>
      </c>
      <c r="E993" t="s">
        <v>95</v>
      </c>
      <c r="F993">
        <v>0</v>
      </c>
      <c r="G993">
        <v>10000000</v>
      </c>
      <c r="H993">
        <v>0</v>
      </c>
      <c r="I993">
        <v>0</v>
      </c>
      <c r="J993">
        <v>0</v>
      </c>
      <c r="K993">
        <v>0.182</v>
      </c>
      <c r="L993" t="s">
        <v>23</v>
      </c>
      <c r="M993" s="2">
        <v>1820000</v>
      </c>
      <c r="N993" s="2" t="str">
        <f>VLOOKUP(Tabla1[[#This Row],[nemo]],'Nemos y clasificaciones'!$A$2:$B$5000,2,FALSE)</f>
        <v>CFI</v>
      </c>
      <c r="O993" s="2" t="str">
        <f>VLOOKUP(Tabla1[[#This Row],[nemo]],'Nemos y clasificaciones'!$A$1:$C$3000,3,FALSE)</f>
        <v>CFI</v>
      </c>
      <c r="P993" s="2"/>
      <c r="Q993" s="2"/>
    </row>
    <row r="994" spans="1:17" x14ac:dyDescent="0.25">
      <c r="A994" t="s">
        <v>8984</v>
      </c>
      <c r="B994" s="1">
        <v>43021</v>
      </c>
      <c r="C994" s="1">
        <v>43027</v>
      </c>
      <c r="D994" t="s">
        <v>14</v>
      </c>
      <c r="E994" t="s">
        <v>8985</v>
      </c>
      <c r="F994">
        <v>0</v>
      </c>
      <c r="G994">
        <v>177952073</v>
      </c>
      <c r="H994">
        <v>0</v>
      </c>
      <c r="I994">
        <v>0</v>
      </c>
      <c r="J994">
        <v>0</v>
      </c>
      <c r="K994">
        <v>40</v>
      </c>
      <c r="L994" t="s">
        <v>54</v>
      </c>
      <c r="M994" s="2">
        <v>7118082920</v>
      </c>
      <c r="N994" s="2" t="str">
        <f>VLOOKUP(Tabla1[[#This Row],[nemo]],'Nemos y clasificaciones'!$A$2:$B$5000,2,FALSE)</f>
        <v>CGE DISTRIBUCION S.A.</v>
      </c>
      <c r="O994" s="2" t="str">
        <f>VLOOKUP(Tabla1[[#This Row],[nemo]],'Nemos y clasificaciones'!$A$1:$C$3000,3,FALSE)</f>
        <v>Eléctrico</v>
      </c>
      <c r="P994" s="2"/>
      <c r="Q994" s="2"/>
    </row>
    <row r="995" spans="1:17" x14ac:dyDescent="0.25">
      <c r="A995" t="s">
        <v>11609</v>
      </c>
      <c r="B995" s="1">
        <v>42139</v>
      </c>
      <c r="C995" s="1">
        <v>42146</v>
      </c>
      <c r="D995" t="s">
        <v>14</v>
      </c>
      <c r="E995" t="s">
        <v>1839</v>
      </c>
      <c r="F995">
        <v>0</v>
      </c>
      <c r="G995">
        <v>244420704</v>
      </c>
      <c r="H995">
        <v>0</v>
      </c>
      <c r="I995">
        <v>0</v>
      </c>
      <c r="J995">
        <v>0</v>
      </c>
      <c r="K995">
        <v>29.109000000000002</v>
      </c>
      <c r="L995" t="s">
        <v>54</v>
      </c>
      <c r="M995" s="2">
        <v>7114842272.7360001</v>
      </c>
      <c r="N995" s="2" t="str">
        <f>VLOOKUP(Tabla1[[#This Row],[nemo]],'Nemos y clasificaciones'!$A$2:$B$5000,2,FALSE)</f>
        <v>COCA COLA EMBONOR S.A.</v>
      </c>
      <c r="O995" s="2" t="str">
        <f>VLOOKUP(Tabla1[[#This Row],[nemo]],'Nemos y clasificaciones'!$A$1:$C$3000,3,FALSE)</f>
        <v>Alimentos, bebidas y tabaco</v>
      </c>
      <c r="P995" s="2"/>
      <c r="Q995" s="2"/>
    </row>
    <row r="996" spans="1:17" x14ac:dyDescent="0.25">
      <c r="A996" t="s">
        <v>11827</v>
      </c>
      <c r="B996" s="1">
        <v>42111</v>
      </c>
      <c r="C996" s="1">
        <v>42117</v>
      </c>
      <c r="D996" t="s">
        <v>14</v>
      </c>
      <c r="E996" t="s">
        <v>792</v>
      </c>
      <c r="F996">
        <v>0</v>
      </c>
      <c r="G996">
        <v>64000000</v>
      </c>
      <c r="H996">
        <v>0</v>
      </c>
      <c r="I996">
        <v>0</v>
      </c>
      <c r="J996">
        <v>0</v>
      </c>
      <c r="K996">
        <v>111</v>
      </c>
      <c r="L996" t="s">
        <v>19</v>
      </c>
      <c r="M996" s="2">
        <v>7104000000</v>
      </c>
      <c r="N996" s="2" t="str">
        <f>VLOOKUP(Tabla1[[#This Row],[nemo]],'Nemos y clasificaciones'!$A$2:$B$5000,2,FALSE)</f>
        <v>CRISTALERIAS DE CHILE S.A.</v>
      </c>
      <c r="O996" s="2" t="str">
        <f>VLOOKUP(Tabla1[[#This Row],[nemo]],'Nemos y clasificaciones'!$A$1:$C$3000,3,FALSE)</f>
        <v>Alimentos, bebidas y tabaco</v>
      </c>
      <c r="P996" s="2"/>
      <c r="Q996" s="2"/>
    </row>
    <row r="997" spans="1:17" x14ac:dyDescent="0.25">
      <c r="A997" t="s">
        <v>11192</v>
      </c>
      <c r="B997" s="1">
        <v>42300</v>
      </c>
      <c r="C997" s="1">
        <v>42306</v>
      </c>
      <c r="D997" t="s">
        <v>14</v>
      </c>
      <c r="E997" t="s">
        <v>432</v>
      </c>
      <c r="F997">
        <v>0</v>
      </c>
      <c r="G997">
        <v>473289368</v>
      </c>
      <c r="H997">
        <v>0</v>
      </c>
      <c r="I997">
        <v>0</v>
      </c>
      <c r="J997">
        <v>0</v>
      </c>
      <c r="K997">
        <v>15</v>
      </c>
      <c r="L997" t="s">
        <v>54</v>
      </c>
      <c r="M997" s="2">
        <v>7099340520</v>
      </c>
      <c r="N997" s="2" t="str">
        <f>VLOOKUP(Tabla1[[#This Row],[nemo]],'Nemos y clasificaciones'!$A$2:$B$5000,2,FALSE)</f>
        <v>EMBOTELLADORA ANDINA S.A.</v>
      </c>
      <c r="O997" s="2" t="str">
        <f>VLOOKUP(Tabla1[[#This Row],[nemo]],'Nemos y clasificaciones'!$A$1:$C$3000,3,FALSE)</f>
        <v>Alimentos, bebidas y tabaco</v>
      </c>
      <c r="P997" s="2"/>
      <c r="Q997" s="2"/>
    </row>
    <row r="998" spans="1:17" x14ac:dyDescent="0.25">
      <c r="A998" t="s">
        <v>11316</v>
      </c>
      <c r="B998" s="1">
        <v>42238</v>
      </c>
      <c r="C998" s="1">
        <v>42244</v>
      </c>
      <c r="D998" t="s">
        <v>14</v>
      </c>
      <c r="E998" t="s">
        <v>432</v>
      </c>
      <c r="F998">
        <v>0</v>
      </c>
      <c r="G998">
        <v>473289368</v>
      </c>
      <c r="H998">
        <v>0</v>
      </c>
      <c r="I998">
        <v>0</v>
      </c>
      <c r="J998">
        <v>0</v>
      </c>
      <c r="K998">
        <v>15</v>
      </c>
      <c r="L998" t="s">
        <v>54</v>
      </c>
      <c r="M998" s="2">
        <v>7099340520</v>
      </c>
      <c r="N998" s="2" t="str">
        <f>VLOOKUP(Tabla1[[#This Row],[nemo]],'Nemos y clasificaciones'!$A$2:$B$5000,2,FALSE)</f>
        <v>EMBOTELLADORA ANDINA S.A.</v>
      </c>
      <c r="O998" s="2" t="str">
        <f>VLOOKUP(Tabla1[[#This Row],[nemo]],'Nemos y clasificaciones'!$A$1:$C$3000,3,FALSE)</f>
        <v>Alimentos, bebidas y tabaco</v>
      </c>
      <c r="P998" s="2"/>
      <c r="Q998" s="2"/>
    </row>
    <row r="999" spans="1:17" x14ac:dyDescent="0.25">
      <c r="A999" t="s">
        <v>11537</v>
      </c>
      <c r="B999" s="1">
        <v>42147</v>
      </c>
      <c r="C999" s="1">
        <v>42153</v>
      </c>
      <c r="D999" t="s">
        <v>14</v>
      </c>
      <c r="E999" t="s">
        <v>432</v>
      </c>
      <c r="F999">
        <v>0</v>
      </c>
      <c r="G999">
        <v>473289368</v>
      </c>
      <c r="H999">
        <v>0</v>
      </c>
      <c r="I999">
        <v>0</v>
      </c>
      <c r="J999">
        <v>0</v>
      </c>
      <c r="K999">
        <v>15</v>
      </c>
      <c r="L999" t="s">
        <v>54</v>
      </c>
      <c r="M999" s="2">
        <v>7099340520</v>
      </c>
      <c r="N999" s="2" t="str">
        <f>VLOOKUP(Tabla1[[#This Row],[nemo]],'Nemos y clasificaciones'!$A$2:$B$5000,2,FALSE)</f>
        <v>EMBOTELLADORA ANDINA S.A.</v>
      </c>
      <c r="O999" s="2" t="str">
        <f>VLOOKUP(Tabla1[[#This Row],[nemo]],'Nemos y clasificaciones'!$A$1:$C$3000,3,FALSE)</f>
        <v>Alimentos, bebidas y tabaco</v>
      </c>
      <c r="P999" s="2"/>
      <c r="Q999" s="2"/>
    </row>
    <row r="1000" spans="1:17" x14ac:dyDescent="0.25">
      <c r="A1000" t="s">
        <v>6390</v>
      </c>
      <c r="B1000" s="1">
        <v>43595</v>
      </c>
      <c r="C1000" s="1">
        <v>43601</v>
      </c>
      <c r="D1000" t="s">
        <v>14</v>
      </c>
      <c r="E1000" t="s">
        <v>1842</v>
      </c>
      <c r="F1000">
        <v>0</v>
      </c>
      <c r="G1000">
        <v>266432526</v>
      </c>
      <c r="H1000">
        <v>0</v>
      </c>
      <c r="I1000">
        <v>0</v>
      </c>
      <c r="J1000">
        <v>0</v>
      </c>
      <c r="K1000">
        <v>26.53</v>
      </c>
      <c r="L1000" t="s">
        <v>54</v>
      </c>
      <c r="M1000" s="2">
        <v>7068454914.7799997</v>
      </c>
      <c r="N1000" s="2" t="str">
        <f>VLOOKUP(Tabla1[[#This Row],[nemo]],'Nemos y clasificaciones'!$A$2:$B$5000,2,FALSE)</f>
        <v>COCA COLA EMBONOR S.A.</v>
      </c>
      <c r="O1000" s="2" t="str">
        <f>VLOOKUP(Tabla1[[#This Row],[nemo]],'Nemos y clasificaciones'!$A$1:$C$3000,3,FALSE)</f>
        <v>Alimentos, bebidas y tabaco</v>
      </c>
      <c r="P1000" s="2"/>
      <c r="Q1000" s="2"/>
    </row>
    <row r="1001" spans="1:17" x14ac:dyDescent="0.25">
      <c r="A1001" t="s">
        <v>3743</v>
      </c>
      <c r="B1001" s="1">
        <v>44005</v>
      </c>
      <c r="C1001" s="1">
        <v>44012</v>
      </c>
      <c r="D1001" t="s">
        <v>14</v>
      </c>
      <c r="E1001" t="s">
        <v>95</v>
      </c>
      <c r="F1001">
        <v>0</v>
      </c>
      <c r="G1001">
        <v>10000000</v>
      </c>
      <c r="H1001">
        <v>0</v>
      </c>
      <c r="I1001">
        <v>0</v>
      </c>
      <c r="J1001">
        <v>0</v>
      </c>
      <c r="K1001">
        <v>0.106</v>
      </c>
      <c r="L1001" t="s">
        <v>23</v>
      </c>
      <c r="M1001" s="2">
        <v>1060000</v>
      </c>
      <c r="N1001" s="2" t="str">
        <f>VLOOKUP(Tabla1[[#This Row],[nemo]],'Nemos y clasificaciones'!$A$2:$B$5000,2,FALSE)</f>
        <v>CFI</v>
      </c>
      <c r="O1001" s="2" t="str">
        <f>VLOOKUP(Tabla1[[#This Row],[nemo]],'Nemos y clasificaciones'!$A$1:$C$3000,3,FALSE)</f>
        <v>CFI</v>
      </c>
      <c r="P1001" s="2"/>
      <c r="Q1001" s="2"/>
    </row>
    <row r="1002" spans="1:17" x14ac:dyDescent="0.25">
      <c r="A1002" t="s">
        <v>4167</v>
      </c>
      <c r="B1002" s="1">
        <v>43979</v>
      </c>
      <c r="C1002" s="1">
        <v>43985</v>
      </c>
      <c r="D1002" t="s">
        <v>14</v>
      </c>
      <c r="E1002" t="s">
        <v>95</v>
      </c>
      <c r="F1002">
        <v>0</v>
      </c>
      <c r="G1002">
        <v>10000000</v>
      </c>
      <c r="H1002">
        <v>0</v>
      </c>
      <c r="I1002">
        <v>0</v>
      </c>
      <c r="J1002">
        <v>0</v>
      </c>
      <c r="K1002">
        <v>8.8999999999999996E-2</v>
      </c>
      <c r="L1002" t="s">
        <v>23</v>
      </c>
      <c r="M1002" s="2">
        <v>890000</v>
      </c>
      <c r="N1002" s="2" t="str">
        <f>VLOOKUP(Tabla1[[#This Row],[nemo]],'Nemos y clasificaciones'!$A$2:$B$5000,2,FALSE)</f>
        <v>CFI</v>
      </c>
      <c r="O1002" s="2" t="str">
        <f>VLOOKUP(Tabla1[[#This Row],[nemo]],'Nemos y clasificaciones'!$A$1:$C$3000,3,FALSE)</f>
        <v>CFI</v>
      </c>
      <c r="P1002" s="2"/>
      <c r="Q1002" s="2"/>
    </row>
    <row r="1003" spans="1:17" x14ac:dyDescent="0.25">
      <c r="A1003" t="s">
        <v>8154</v>
      </c>
      <c r="B1003" s="1">
        <v>43232</v>
      </c>
      <c r="C1003" s="1">
        <v>43238</v>
      </c>
      <c r="D1003" t="s">
        <v>14</v>
      </c>
      <c r="E1003" t="s">
        <v>93</v>
      </c>
      <c r="F1003">
        <v>0</v>
      </c>
      <c r="G1003">
        <v>258469000</v>
      </c>
      <c r="H1003">
        <v>0</v>
      </c>
      <c r="I1003">
        <v>0</v>
      </c>
      <c r="J1003">
        <v>0</v>
      </c>
      <c r="K1003">
        <v>27.315000000000001</v>
      </c>
      <c r="L1003" t="s">
        <v>54</v>
      </c>
      <c r="M1003" s="2">
        <v>7060080735</v>
      </c>
      <c r="N1003" s="2" t="str">
        <f>VLOOKUP(Tabla1[[#This Row],[nemo]],'Nemos y clasificaciones'!$A$2:$B$5000,2,FALSE)</f>
        <v>FORUS S.A.</v>
      </c>
      <c r="O1003" s="2" t="str">
        <f>VLOOKUP(Tabla1[[#This Row],[nemo]],'Nemos y clasificaciones'!$A$1:$C$3000,3,FALSE)</f>
        <v>Consumo</v>
      </c>
      <c r="P1003" s="2"/>
      <c r="Q1003" s="2"/>
    </row>
    <row r="1004" spans="1:17" x14ac:dyDescent="0.25">
      <c r="A1004" t="s">
        <v>11829</v>
      </c>
      <c r="B1004" s="1">
        <v>42111</v>
      </c>
      <c r="C1004" s="1">
        <v>42117</v>
      </c>
      <c r="D1004" t="s">
        <v>14</v>
      </c>
      <c r="E1004" t="s">
        <v>178</v>
      </c>
      <c r="F1004">
        <v>0</v>
      </c>
      <c r="G1004">
        <v>168000000</v>
      </c>
      <c r="H1004">
        <v>0</v>
      </c>
      <c r="I1004">
        <v>0</v>
      </c>
      <c r="J1004">
        <v>0</v>
      </c>
      <c r="K1004">
        <v>42</v>
      </c>
      <c r="L1004" t="s">
        <v>54</v>
      </c>
      <c r="M1004" s="2">
        <v>7056000000</v>
      </c>
      <c r="N1004" s="2" t="str">
        <f>VLOOKUP(Tabla1[[#This Row],[nemo]],'Nemos y clasificaciones'!$A$2:$B$5000,2,FALSE)</f>
        <v>EMPRESAS GASCO S.A.</v>
      </c>
      <c r="O1004" s="2" t="str">
        <f>VLOOKUP(Tabla1[[#This Row],[nemo]],'Nemos y clasificaciones'!$A$1:$C$3000,3,FALSE)</f>
        <v>Servicios sanitarios y gas</v>
      </c>
      <c r="P1004" s="2"/>
      <c r="Q1004" s="2"/>
    </row>
    <row r="1005" spans="1:17" x14ac:dyDescent="0.25">
      <c r="A1005" t="s">
        <v>7878</v>
      </c>
      <c r="B1005" s="1">
        <v>43266</v>
      </c>
      <c r="C1005" s="1">
        <v>43272</v>
      </c>
      <c r="D1005" t="s">
        <v>14</v>
      </c>
      <c r="E1005" t="s">
        <v>95</v>
      </c>
      <c r="F1005">
        <v>0</v>
      </c>
      <c r="G1005">
        <v>10000000</v>
      </c>
      <c r="H1005">
        <v>0</v>
      </c>
      <c r="I1005">
        <v>0</v>
      </c>
      <c r="J1005">
        <v>0</v>
      </c>
      <c r="K1005">
        <v>8.1000000000000003E-2</v>
      </c>
      <c r="L1005" t="s">
        <v>23</v>
      </c>
      <c r="M1005" s="2">
        <v>810000</v>
      </c>
      <c r="N1005" s="2" t="str">
        <f>VLOOKUP(Tabla1[[#This Row],[nemo]],'Nemos y clasificaciones'!$A$2:$B$5000,2,FALSE)</f>
        <v>CFI</v>
      </c>
      <c r="O1005" s="2" t="str">
        <f>VLOOKUP(Tabla1[[#This Row],[nemo]],'Nemos y clasificaciones'!$A$1:$C$3000,3,FALSE)</f>
        <v>CFI</v>
      </c>
      <c r="P1005" s="2"/>
      <c r="Q1005" s="2"/>
    </row>
    <row r="1006" spans="1:17" x14ac:dyDescent="0.25">
      <c r="A1006" t="s">
        <v>7286</v>
      </c>
      <c r="B1006" s="1">
        <v>43420</v>
      </c>
      <c r="C1006" s="1">
        <v>43426</v>
      </c>
      <c r="D1006" t="s">
        <v>14</v>
      </c>
      <c r="E1006" t="s">
        <v>95</v>
      </c>
      <c r="F1006">
        <v>0</v>
      </c>
      <c r="G1006">
        <v>10000000</v>
      </c>
      <c r="H1006">
        <v>0</v>
      </c>
      <c r="I1006">
        <v>0</v>
      </c>
      <c r="J1006">
        <v>0</v>
      </c>
      <c r="K1006">
        <v>6.4000000000000001E-2</v>
      </c>
      <c r="L1006" t="s">
        <v>23</v>
      </c>
      <c r="M1006" s="2">
        <v>640000</v>
      </c>
      <c r="N1006" s="2" t="str">
        <f>VLOOKUP(Tabla1[[#This Row],[nemo]],'Nemos y clasificaciones'!$A$2:$B$5000,2,FALSE)</f>
        <v>CFI</v>
      </c>
      <c r="O1006" s="2" t="str">
        <f>VLOOKUP(Tabla1[[#This Row],[nemo]],'Nemos y clasificaciones'!$A$1:$C$3000,3,FALSE)</f>
        <v>CFI</v>
      </c>
      <c r="P1006" s="2"/>
      <c r="Q1006" s="2"/>
    </row>
    <row r="1007" spans="1:17" x14ac:dyDescent="0.25">
      <c r="A1007" t="s">
        <v>7503</v>
      </c>
      <c r="B1007" s="1">
        <v>43355</v>
      </c>
      <c r="C1007" s="1">
        <v>43364</v>
      </c>
      <c r="D1007" t="s">
        <v>14</v>
      </c>
      <c r="E1007" t="s">
        <v>95</v>
      </c>
      <c r="F1007">
        <v>0</v>
      </c>
      <c r="G1007">
        <v>10000000</v>
      </c>
      <c r="H1007">
        <v>0</v>
      </c>
      <c r="I1007">
        <v>0</v>
      </c>
      <c r="J1007">
        <v>0</v>
      </c>
      <c r="K1007">
        <v>6.4000000000000001E-2</v>
      </c>
      <c r="L1007" t="s">
        <v>23</v>
      </c>
      <c r="M1007" s="2">
        <v>640000</v>
      </c>
      <c r="N1007" s="2" t="str">
        <f>VLOOKUP(Tabla1[[#This Row],[nemo]],'Nemos y clasificaciones'!$A$2:$B$5000,2,FALSE)</f>
        <v>CFI</v>
      </c>
      <c r="O1007" s="2" t="str">
        <f>VLOOKUP(Tabla1[[#This Row],[nemo]],'Nemos y clasificaciones'!$A$1:$C$3000,3,FALSE)</f>
        <v>CFI</v>
      </c>
      <c r="P1007" s="2"/>
      <c r="Q1007" s="2"/>
    </row>
    <row r="1008" spans="1:17" x14ac:dyDescent="0.25">
      <c r="A1008" t="s">
        <v>8509</v>
      </c>
      <c r="B1008" s="1">
        <v>43181</v>
      </c>
      <c r="C1008" s="1">
        <v>43187</v>
      </c>
      <c r="D1008" t="s">
        <v>14</v>
      </c>
      <c r="E1008" t="s">
        <v>95</v>
      </c>
      <c r="F1008">
        <v>0</v>
      </c>
      <c r="G1008">
        <v>10000000</v>
      </c>
      <c r="H1008">
        <v>0</v>
      </c>
      <c r="I1008">
        <v>0</v>
      </c>
      <c r="J1008">
        <v>0</v>
      </c>
      <c r="K1008">
        <v>6.0999999999999999E-2</v>
      </c>
      <c r="L1008" t="s">
        <v>23</v>
      </c>
      <c r="M1008" s="2">
        <v>610000</v>
      </c>
      <c r="N1008" s="2" t="str">
        <f>VLOOKUP(Tabla1[[#This Row],[nemo]],'Nemos y clasificaciones'!$A$2:$B$5000,2,FALSE)</f>
        <v>CFI</v>
      </c>
      <c r="O1008" s="2" t="str">
        <f>VLOOKUP(Tabla1[[#This Row],[nemo]],'Nemos y clasificaciones'!$A$1:$C$3000,3,FALSE)</f>
        <v>CFI</v>
      </c>
      <c r="P1008" s="2"/>
      <c r="Q1008" s="2"/>
    </row>
    <row r="1009" spans="1:17" x14ac:dyDescent="0.25">
      <c r="A1009" t="s">
        <v>9843</v>
      </c>
      <c r="B1009" s="1">
        <v>42817</v>
      </c>
      <c r="C1009" s="1">
        <v>42823</v>
      </c>
      <c r="D1009" t="s">
        <v>14</v>
      </c>
      <c r="E1009" t="s">
        <v>95</v>
      </c>
      <c r="F1009">
        <v>0</v>
      </c>
      <c r="G1009">
        <v>10000000</v>
      </c>
      <c r="H1009">
        <v>0</v>
      </c>
      <c r="I1009">
        <v>0</v>
      </c>
      <c r="J1009">
        <v>0</v>
      </c>
      <c r="K1009">
        <v>6.0999999999999999E-2</v>
      </c>
      <c r="L1009" t="s">
        <v>23</v>
      </c>
      <c r="M1009" s="2">
        <v>610000</v>
      </c>
      <c r="N1009" s="2" t="str">
        <f>VLOOKUP(Tabla1[[#This Row],[nemo]],'Nemos y clasificaciones'!$A$2:$B$5000,2,FALSE)</f>
        <v>CFI</v>
      </c>
      <c r="O1009" s="2" t="str">
        <f>VLOOKUP(Tabla1[[#This Row],[nemo]],'Nemos y clasificaciones'!$A$1:$C$3000,3,FALSE)</f>
        <v>CFI</v>
      </c>
      <c r="P1009" s="2"/>
      <c r="Q1009" s="2"/>
    </row>
    <row r="1010" spans="1:17" x14ac:dyDescent="0.25">
      <c r="A1010" t="s">
        <v>6645</v>
      </c>
      <c r="B1010" s="1">
        <v>43572</v>
      </c>
      <c r="C1010" s="1">
        <v>43580</v>
      </c>
      <c r="D1010" t="s">
        <v>14</v>
      </c>
      <c r="E1010" t="s">
        <v>95</v>
      </c>
      <c r="F1010">
        <v>0</v>
      </c>
      <c r="G1010">
        <v>10000000</v>
      </c>
      <c r="H1010">
        <v>0</v>
      </c>
      <c r="I1010">
        <v>0</v>
      </c>
      <c r="J1010">
        <v>0</v>
      </c>
      <c r="K1010">
        <v>5.5E-2</v>
      </c>
      <c r="L1010" t="s">
        <v>23</v>
      </c>
      <c r="M1010" s="2">
        <v>550000</v>
      </c>
      <c r="N1010" s="2" t="str">
        <f>VLOOKUP(Tabla1[[#This Row],[nemo]],'Nemos y clasificaciones'!$A$2:$B$5000,2,FALSE)</f>
        <v>CFI</v>
      </c>
      <c r="O1010" s="2" t="str">
        <f>VLOOKUP(Tabla1[[#This Row],[nemo]],'Nemos y clasificaciones'!$A$1:$C$3000,3,FALSE)</f>
        <v>CFI</v>
      </c>
      <c r="P1010" s="2"/>
      <c r="Q1010" s="2"/>
    </row>
    <row r="1011" spans="1:17" x14ac:dyDescent="0.25">
      <c r="A1011" t="s">
        <v>7191</v>
      </c>
      <c r="B1011" s="1">
        <v>43448</v>
      </c>
      <c r="C1011" s="1">
        <v>43454</v>
      </c>
      <c r="D1011" t="s">
        <v>14</v>
      </c>
      <c r="E1011" t="s">
        <v>95</v>
      </c>
      <c r="F1011">
        <v>0</v>
      </c>
      <c r="G1011">
        <v>10000000</v>
      </c>
      <c r="H1011">
        <v>0</v>
      </c>
      <c r="I1011">
        <v>0</v>
      </c>
      <c r="J1011">
        <v>0</v>
      </c>
      <c r="K1011">
        <v>5.3999999999999999E-2</v>
      </c>
      <c r="L1011" t="s">
        <v>23</v>
      </c>
      <c r="M1011" s="2">
        <v>540000</v>
      </c>
      <c r="N1011" s="2" t="str">
        <f>VLOOKUP(Tabla1[[#This Row],[nemo]],'Nemos y clasificaciones'!$A$2:$B$5000,2,FALSE)</f>
        <v>CFI</v>
      </c>
      <c r="O1011" s="2" t="str">
        <f>VLOOKUP(Tabla1[[#This Row],[nemo]],'Nemos y clasificaciones'!$A$1:$C$3000,3,FALSE)</f>
        <v>CFI</v>
      </c>
      <c r="P1011" s="2"/>
      <c r="Q1011" s="2"/>
    </row>
    <row r="1012" spans="1:17" x14ac:dyDescent="0.25">
      <c r="A1012" t="s">
        <v>8389</v>
      </c>
      <c r="B1012" s="1">
        <v>43208</v>
      </c>
      <c r="C1012" s="1">
        <v>43214</v>
      </c>
      <c r="D1012" t="s">
        <v>14</v>
      </c>
      <c r="E1012" t="s">
        <v>95</v>
      </c>
      <c r="F1012">
        <v>0</v>
      </c>
      <c r="G1012">
        <v>10000000</v>
      </c>
      <c r="H1012">
        <v>0</v>
      </c>
      <c r="I1012">
        <v>0</v>
      </c>
      <c r="J1012">
        <v>0</v>
      </c>
      <c r="K1012">
        <v>0.05</v>
      </c>
      <c r="L1012" t="s">
        <v>23</v>
      </c>
      <c r="M1012" s="2">
        <v>500000</v>
      </c>
      <c r="N1012" s="2" t="str">
        <f>VLOOKUP(Tabla1[[#This Row],[nemo]],'Nemos y clasificaciones'!$A$2:$B$5000,2,FALSE)</f>
        <v>CFI</v>
      </c>
      <c r="O1012" s="2" t="str">
        <f>VLOOKUP(Tabla1[[#This Row],[nemo]],'Nemos y clasificaciones'!$A$1:$C$3000,3,FALSE)</f>
        <v>CFI</v>
      </c>
      <c r="P1012" s="2"/>
      <c r="Q1012" s="2"/>
    </row>
    <row r="1013" spans="1:17" x14ac:dyDescent="0.25">
      <c r="A1013" t="s">
        <v>6309</v>
      </c>
      <c r="B1013" s="1">
        <v>43600</v>
      </c>
      <c r="C1013" s="1">
        <v>43607</v>
      </c>
      <c r="D1013" t="s">
        <v>14</v>
      </c>
      <c r="E1013" t="s">
        <v>95</v>
      </c>
      <c r="F1013">
        <v>0</v>
      </c>
      <c r="G1013">
        <v>10000000</v>
      </c>
      <c r="H1013">
        <v>0</v>
      </c>
      <c r="I1013">
        <v>0</v>
      </c>
      <c r="J1013">
        <v>0</v>
      </c>
      <c r="K1013">
        <v>4.8000000000000001E-2</v>
      </c>
      <c r="L1013" t="s">
        <v>23</v>
      </c>
      <c r="M1013" s="2">
        <v>480000</v>
      </c>
      <c r="N1013" s="2" t="str">
        <f>VLOOKUP(Tabla1[[#This Row],[nemo]],'Nemos y clasificaciones'!$A$2:$B$5000,2,FALSE)</f>
        <v>CFI</v>
      </c>
      <c r="O1013" s="2" t="str">
        <f>VLOOKUP(Tabla1[[#This Row],[nemo]],'Nemos y clasificaciones'!$A$1:$C$3000,3,FALSE)</f>
        <v>CFI</v>
      </c>
      <c r="P1013" s="2"/>
      <c r="Q1013" s="2"/>
    </row>
    <row r="1014" spans="1:17" x14ac:dyDescent="0.25">
      <c r="A1014" t="s">
        <v>5736</v>
      </c>
      <c r="B1014" s="1">
        <v>43698</v>
      </c>
      <c r="C1014" s="1">
        <v>43704</v>
      </c>
      <c r="D1014" t="s">
        <v>14</v>
      </c>
      <c r="E1014" t="s">
        <v>95</v>
      </c>
      <c r="F1014">
        <v>0</v>
      </c>
      <c r="G1014">
        <v>10000000</v>
      </c>
      <c r="H1014">
        <v>0</v>
      </c>
      <c r="I1014">
        <v>0</v>
      </c>
      <c r="J1014">
        <v>0</v>
      </c>
      <c r="K1014">
        <v>4.5999999999999999E-2</v>
      </c>
      <c r="L1014" t="s">
        <v>23</v>
      </c>
      <c r="M1014" s="2">
        <v>460000</v>
      </c>
      <c r="N1014" s="2" t="str">
        <f>VLOOKUP(Tabla1[[#This Row],[nemo]],'Nemos y clasificaciones'!$A$2:$B$5000,2,FALSE)</f>
        <v>CFI</v>
      </c>
      <c r="O1014" s="2" t="str">
        <f>VLOOKUP(Tabla1[[#This Row],[nemo]],'Nemos y clasificaciones'!$A$1:$C$3000,3,FALSE)</f>
        <v>CFI</v>
      </c>
      <c r="P1014" s="2"/>
      <c r="Q1014" s="2"/>
    </row>
    <row r="1015" spans="1:17" x14ac:dyDescent="0.25">
      <c r="A1015" t="s">
        <v>8968</v>
      </c>
      <c r="B1015" s="1">
        <v>43028</v>
      </c>
      <c r="C1015" s="1">
        <v>43034</v>
      </c>
      <c r="D1015" t="s">
        <v>14</v>
      </c>
      <c r="E1015" t="s">
        <v>95</v>
      </c>
      <c r="F1015">
        <v>0</v>
      </c>
      <c r="G1015">
        <v>10000000</v>
      </c>
      <c r="H1015">
        <v>0</v>
      </c>
      <c r="I1015">
        <v>0</v>
      </c>
      <c r="J1015">
        <v>0</v>
      </c>
      <c r="K1015">
        <v>4.4999999999999998E-2</v>
      </c>
      <c r="L1015" t="s">
        <v>23</v>
      </c>
      <c r="M1015" s="2">
        <v>450000</v>
      </c>
      <c r="N1015" s="2" t="str">
        <f>VLOOKUP(Tabla1[[#This Row],[nemo]],'Nemos y clasificaciones'!$A$2:$B$5000,2,FALSE)</f>
        <v>CFI</v>
      </c>
      <c r="O1015" s="2" t="str">
        <f>VLOOKUP(Tabla1[[#This Row],[nemo]],'Nemos y clasificaciones'!$A$1:$C$3000,3,FALSE)</f>
        <v>CFI</v>
      </c>
      <c r="P1015" s="2"/>
      <c r="Q1015" s="2"/>
    </row>
    <row r="1016" spans="1:17" x14ac:dyDescent="0.25">
      <c r="A1016" t="s">
        <v>4374</v>
      </c>
      <c r="B1016" s="1">
        <v>43960</v>
      </c>
      <c r="C1016" s="1">
        <v>43966</v>
      </c>
      <c r="D1016" t="s">
        <v>14</v>
      </c>
      <c r="E1016" t="s">
        <v>1925</v>
      </c>
      <c r="F1016">
        <v>0</v>
      </c>
      <c r="G1016">
        <v>1223935691</v>
      </c>
      <c r="H1016">
        <v>0</v>
      </c>
      <c r="I1016">
        <v>0</v>
      </c>
      <c r="J1016">
        <v>0</v>
      </c>
      <c r="K1016">
        <v>5.75</v>
      </c>
      <c r="L1016" t="s">
        <v>16</v>
      </c>
      <c r="M1016" s="2">
        <v>7037630223.25</v>
      </c>
      <c r="N1016" s="2" t="str">
        <f>VLOOKUP(Tabla1[[#This Row],[nemo]],'Nemos y clasificaciones'!$A$2:$B$5000,2,FALSE)</f>
        <v>SOCOVESA S.A.</v>
      </c>
      <c r="O1016" s="2" t="str">
        <f>VLOOKUP(Tabla1[[#This Row],[nemo]],'Nemos y clasificaciones'!$A$1:$C$3000,3,FALSE)</f>
        <v>Construcción</v>
      </c>
      <c r="P1016" s="2"/>
      <c r="Q1016" s="2"/>
    </row>
    <row r="1017" spans="1:17" x14ac:dyDescent="0.25">
      <c r="A1017" t="s">
        <v>5490</v>
      </c>
      <c r="B1017" s="1">
        <v>43755</v>
      </c>
      <c r="C1017" s="1">
        <v>43761</v>
      </c>
      <c r="D1017" t="s">
        <v>14</v>
      </c>
      <c r="E1017" t="s">
        <v>95</v>
      </c>
      <c r="F1017">
        <v>0</v>
      </c>
      <c r="G1017">
        <v>10000000</v>
      </c>
      <c r="H1017">
        <v>0</v>
      </c>
      <c r="I1017">
        <v>0</v>
      </c>
      <c r="J1017">
        <v>0</v>
      </c>
      <c r="K1017">
        <v>4.2999999999999997E-2</v>
      </c>
      <c r="L1017" t="s">
        <v>23</v>
      </c>
      <c r="M1017" s="2">
        <v>430000</v>
      </c>
      <c r="N1017" s="2" t="str">
        <f>VLOOKUP(Tabla1[[#This Row],[nemo]],'Nemos y clasificaciones'!$A$2:$B$5000,2,FALSE)</f>
        <v>CFI</v>
      </c>
      <c r="O1017" s="2" t="str">
        <f>VLOOKUP(Tabla1[[#This Row],[nemo]],'Nemos y clasificaciones'!$A$1:$C$3000,3,FALSE)</f>
        <v>CFI</v>
      </c>
      <c r="P1017" s="2"/>
      <c r="Q1017" s="2"/>
    </row>
    <row r="1018" spans="1:17" x14ac:dyDescent="0.25">
      <c r="A1018" t="s">
        <v>7368</v>
      </c>
      <c r="B1018" s="1">
        <v>43392</v>
      </c>
      <c r="C1018" s="1">
        <v>43398</v>
      </c>
      <c r="D1018" t="s">
        <v>14</v>
      </c>
      <c r="E1018" t="s">
        <v>18</v>
      </c>
      <c r="F1018">
        <v>0</v>
      </c>
      <c r="G1018">
        <v>3695000000</v>
      </c>
      <c r="H1018">
        <v>0</v>
      </c>
      <c r="I1018">
        <v>0</v>
      </c>
      <c r="J1018">
        <v>0</v>
      </c>
      <c r="K1018">
        <v>1.9</v>
      </c>
      <c r="L1018" t="s">
        <v>16</v>
      </c>
      <c r="M1018" s="2">
        <v>7020500000</v>
      </c>
      <c r="N1018" s="2" t="str">
        <f>VLOOKUP(Tabla1[[#This Row],[nemo]],'Nemos y clasificaciones'!$A$2:$B$5000,2,FALSE)</f>
        <v>SECURITIZADORA SECURITY S.A.</v>
      </c>
      <c r="O1018" s="2" t="str">
        <f>VLOOKUP(Tabla1[[#This Row],[nemo]],'Nemos y clasificaciones'!$A$1:$C$3000,3,FALSE)</f>
        <v>Servicios financieros</v>
      </c>
      <c r="P1018" s="2"/>
      <c r="Q1018" s="2"/>
    </row>
    <row r="1019" spans="1:17" x14ac:dyDescent="0.25">
      <c r="A1019" t="s">
        <v>7575</v>
      </c>
      <c r="B1019" s="1">
        <v>43333</v>
      </c>
      <c r="C1019" s="1">
        <v>43339</v>
      </c>
      <c r="D1019" t="s">
        <v>14</v>
      </c>
      <c r="E1019" t="s">
        <v>95</v>
      </c>
      <c r="F1019">
        <v>0</v>
      </c>
      <c r="G1019">
        <v>10000000</v>
      </c>
      <c r="H1019">
        <v>0</v>
      </c>
      <c r="I1019">
        <v>0</v>
      </c>
      <c r="J1019">
        <v>0</v>
      </c>
      <c r="K1019">
        <v>4.2999999999999997E-2</v>
      </c>
      <c r="L1019" t="s">
        <v>23</v>
      </c>
      <c r="M1019" s="2">
        <v>430000</v>
      </c>
      <c r="N1019" s="2" t="str">
        <f>VLOOKUP(Tabla1[[#This Row],[nemo]],'Nemos y clasificaciones'!$A$2:$B$5000,2,FALSE)</f>
        <v>CFI</v>
      </c>
      <c r="O1019" s="2" t="str">
        <f>VLOOKUP(Tabla1[[#This Row],[nemo]],'Nemos y clasificaciones'!$A$1:$C$3000,3,FALSE)</f>
        <v>CFI</v>
      </c>
      <c r="P1019" s="2"/>
      <c r="Q1019" s="2"/>
    </row>
    <row r="1020" spans="1:17" x14ac:dyDescent="0.25">
      <c r="A1020" t="s">
        <v>5371</v>
      </c>
      <c r="B1020" s="1">
        <v>43791</v>
      </c>
      <c r="C1020" s="1">
        <v>43797</v>
      </c>
      <c r="D1020" t="s">
        <v>14</v>
      </c>
      <c r="E1020" t="s">
        <v>95</v>
      </c>
      <c r="F1020">
        <v>0</v>
      </c>
      <c r="G1020">
        <v>10000000</v>
      </c>
      <c r="H1020">
        <v>0</v>
      </c>
      <c r="I1020">
        <v>0</v>
      </c>
      <c r="J1020">
        <v>0</v>
      </c>
      <c r="K1020">
        <v>0.04</v>
      </c>
      <c r="L1020" t="s">
        <v>23</v>
      </c>
      <c r="M1020" s="2">
        <v>400000</v>
      </c>
      <c r="N1020" s="2" t="str">
        <f>VLOOKUP(Tabla1[[#This Row],[nemo]],'Nemos y clasificaciones'!$A$2:$B$5000,2,FALSE)</f>
        <v>CFI</v>
      </c>
      <c r="O1020" s="2" t="str">
        <f>VLOOKUP(Tabla1[[#This Row],[nemo]],'Nemos y clasificaciones'!$A$1:$C$3000,3,FALSE)</f>
        <v>CFI</v>
      </c>
      <c r="P1020" s="2"/>
      <c r="Q1020" s="2"/>
    </row>
    <row r="1021" spans="1:17" x14ac:dyDescent="0.25">
      <c r="A1021" t="s">
        <v>9777</v>
      </c>
      <c r="B1021" s="1">
        <v>42837</v>
      </c>
      <c r="C1021" s="1">
        <v>42846</v>
      </c>
      <c r="D1021" t="s">
        <v>14</v>
      </c>
      <c r="E1021" t="s">
        <v>95</v>
      </c>
      <c r="F1021">
        <v>0</v>
      </c>
      <c r="G1021">
        <v>10000000</v>
      </c>
      <c r="H1021">
        <v>0</v>
      </c>
      <c r="I1021">
        <v>0</v>
      </c>
      <c r="J1021">
        <v>0</v>
      </c>
      <c r="K1021">
        <v>3.7999999999999999E-2</v>
      </c>
      <c r="L1021" t="s">
        <v>23</v>
      </c>
      <c r="M1021" s="2">
        <v>380000</v>
      </c>
      <c r="N1021" s="2" t="str">
        <f>VLOOKUP(Tabla1[[#This Row],[nemo]],'Nemos y clasificaciones'!$A$2:$B$5000,2,FALSE)</f>
        <v>CFI</v>
      </c>
      <c r="O1021" s="2" t="str">
        <f>VLOOKUP(Tabla1[[#This Row],[nemo]],'Nemos y clasificaciones'!$A$1:$C$3000,3,FALSE)</f>
        <v>CFI</v>
      </c>
      <c r="P1021" s="2"/>
      <c r="Q1021" s="2"/>
    </row>
    <row r="1022" spans="1:17" x14ac:dyDescent="0.25">
      <c r="A1022" t="s">
        <v>4204</v>
      </c>
      <c r="B1022" s="1">
        <v>43977</v>
      </c>
      <c r="C1022" s="1">
        <v>43983</v>
      </c>
      <c r="D1022" t="s">
        <v>14</v>
      </c>
      <c r="E1022" t="s">
        <v>2030</v>
      </c>
      <c r="F1022">
        <v>0</v>
      </c>
      <c r="G1022">
        <v>449900787</v>
      </c>
      <c r="H1022">
        <v>0</v>
      </c>
      <c r="I1022">
        <v>0</v>
      </c>
      <c r="J1022">
        <v>0</v>
      </c>
      <c r="K1022">
        <v>15.5</v>
      </c>
      <c r="L1022" t="s">
        <v>54</v>
      </c>
      <c r="M1022" s="2">
        <v>6973462198.5</v>
      </c>
      <c r="N1022" s="2" t="str">
        <f>VLOOKUP(Tabla1[[#This Row],[nemo]],'Nemos y clasificaciones'!$A$2:$B$5000,2,FALSE)</f>
        <v>SALFACORP S.A.</v>
      </c>
      <c r="O1022" s="2" t="str">
        <f>VLOOKUP(Tabla1[[#This Row],[nemo]],'Nemos y clasificaciones'!$A$1:$C$3000,3,FALSE)</f>
        <v>Construcción</v>
      </c>
      <c r="P1022" s="2"/>
      <c r="Q1022" s="2"/>
    </row>
    <row r="1023" spans="1:17" x14ac:dyDescent="0.25">
      <c r="A1023" t="s">
        <v>5819</v>
      </c>
      <c r="B1023" s="1">
        <v>43669</v>
      </c>
      <c r="C1023" s="1">
        <v>43675</v>
      </c>
      <c r="D1023" t="s">
        <v>14</v>
      </c>
      <c r="E1023" t="s">
        <v>95</v>
      </c>
      <c r="F1023">
        <v>0</v>
      </c>
      <c r="G1023">
        <v>10000000</v>
      </c>
      <c r="H1023">
        <v>0</v>
      </c>
      <c r="I1023">
        <v>0</v>
      </c>
      <c r="J1023">
        <v>0</v>
      </c>
      <c r="K1023">
        <v>3.6999999999999998E-2</v>
      </c>
      <c r="L1023" t="s">
        <v>23</v>
      </c>
      <c r="M1023" s="2">
        <v>370000</v>
      </c>
      <c r="N1023" s="2" t="str">
        <f>VLOOKUP(Tabla1[[#This Row],[nemo]],'Nemos y clasificaciones'!$A$2:$B$5000,2,FALSE)</f>
        <v>CFI</v>
      </c>
      <c r="O1023" s="2" t="str">
        <f>VLOOKUP(Tabla1[[#This Row],[nemo]],'Nemos y clasificaciones'!$A$1:$C$3000,3,FALSE)</f>
        <v>CFI</v>
      </c>
      <c r="P1023" s="2"/>
      <c r="Q1023" s="2"/>
    </row>
    <row r="1024" spans="1:17" x14ac:dyDescent="0.25">
      <c r="A1024" t="s">
        <v>9553</v>
      </c>
      <c r="B1024" s="1">
        <v>42868</v>
      </c>
      <c r="C1024" s="1">
        <v>42874</v>
      </c>
      <c r="D1024" t="s">
        <v>14</v>
      </c>
      <c r="E1024" t="s">
        <v>93</v>
      </c>
      <c r="F1024">
        <v>0</v>
      </c>
      <c r="G1024">
        <v>258469000</v>
      </c>
      <c r="H1024">
        <v>0</v>
      </c>
      <c r="I1024">
        <v>0</v>
      </c>
      <c r="J1024">
        <v>0</v>
      </c>
      <c r="K1024">
        <v>26.85</v>
      </c>
      <c r="L1024" t="s">
        <v>54</v>
      </c>
      <c r="M1024" s="2">
        <v>6939892650</v>
      </c>
      <c r="N1024" s="2" t="str">
        <f>VLOOKUP(Tabla1[[#This Row],[nemo]],'Nemos y clasificaciones'!$A$2:$B$5000,2,FALSE)</f>
        <v>FORUS S.A.</v>
      </c>
      <c r="O1024" s="2" t="str">
        <f>VLOOKUP(Tabla1[[#This Row],[nemo]],'Nemos y clasificaciones'!$A$1:$C$3000,3,FALSE)</f>
        <v>Consumo</v>
      </c>
      <c r="P1024" s="2"/>
      <c r="Q1024" s="2"/>
    </row>
    <row r="1025" spans="1:17" x14ac:dyDescent="0.25">
      <c r="A1025" t="s">
        <v>3324</v>
      </c>
      <c r="B1025" s="1">
        <v>44119</v>
      </c>
      <c r="C1025" s="1">
        <v>44125</v>
      </c>
      <c r="D1025" t="s">
        <v>14</v>
      </c>
      <c r="E1025" t="s">
        <v>1842</v>
      </c>
      <c r="F1025">
        <v>0</v>
      </c>
      <c r="G1025">
        <v>266432526</v>
      </c>
      <c r="H1025">
        <v>0</v>
      </c>
      <c r="I1025">
        <v>0</v>
      </c>
      <c r="J1025">
        <v>0</v>
      </c>
      <c r="K1025">
        <v>26</v>
      </c>
      <c r="L1025" t="s">
        <v>54</v>
      </c>
      <c r="M1025" s="2">
        <v>6927245676</v>
      </c>
      <c r="N1025" s="2" t="str">
        <f>VLOOKUP(Tabla1[[#This Row],[nemo]],'Nemos y clasificaciones'!$A$2:$B$5000,2,FALSE)</f>
        <v>COCA COLA EMBONOR S.A.</v>
      </c>
      <c r="O1025" s="2" t="str">
        <f>VLOOKUP(Tabla1[[#This Row],[nemo]],'Nemos y clasificaciones'!$A$1:$C$3000,3,FALSE)</f>
        <v>Alimentos, bebidas y tabaco</v>
      </c>
      <c r="P1025" s="2"/>
      <c r="Q1025" s="2"/>
    </row>
    <row r="1026" spans="1:17" x14ac:dyDescent="0.25">
      <c r="A1026" t="s">
        <v>3148</v>
      </c>
      <c r="B1026" s="1">
        <v>43796</v>
      </c>
      <c r="C1026" s="1">
        <v>43802</v>
      </c>
      <c r="D1026" t="s">
        <v>14</v>
      </c>
      <c r="E1026" t="s">
        <v>1842</v>
      </c>
      <c r="F1026">
        <v>0</v>
      </c>
      <c r="G1026">
        <v>266432526</v>
      </c>
      <c r="H1026">
        <v>0</v>
      </c>
      <c r="I1026">
        <v>0</v>
      </c>
      <c r="J1026">
        <v>0</v>
      </c>
      <c r="K1026">
        <v>26</v>
      </c>
      <c r="L1026" t="s">
        <v>54</v>
      </c>
      <c r="M1026" s="2">
        <v>6927245676</v>
      </c>
      <c r="N1026" s="2" t="str">
        <f>VLOOKUP(Tabla1[[#This Row],[nemo]],'Nemos y clasificaciones'!$A$2:$B$5000,2,FALSE)</f>
        <v>COCA COLA EMBONOR S.A.</v>
      </c>
      <c r="O1026" s="2" t="str">
        <f>VLOOKUP(Tabla1[[#This Row],[nemo]],'Nemos y clasificaciones'!$A$1:$C$3000,3,FALSE)</f>
        <v>Alimentos, bebidas y tabaco</v>
      </c>
      <c r="P1026" s="2"/>
      <c r="Q1026" s="2"/>
    </row>
    <row r="1027" spans="1:17" x14ac:dyDescent="0.25">
      <c r="A1027" t="s">
        <v>10721</v>
      </c>
      <c r="B1027" s="1">
        <v>42490</v>
      </c>
      <c r="C1027" s="1">
        <v>42496</v>
      </c>
      <c r="D1027" t="s">
        <v>14</v>
      </c>
      <c r="E1027" t="s">
        <v>256</v>
      </c>
      <c r="F1027">
        <v>0</v>
      </c>
      <c r="G1027">
        <v>120376972</v>
      </c>
      <c r="H1027">
        <v>0</v>
      </c>
      <c r="I1027">
        <v>0</v>
      </c>
      <c r="J1027">
        <v>0</v>
      </c>
      <c r="K1027">
        <v>57.351999999999997</v>
      </c>
      <c r="L1027" t="s">
        <v>54</v>
      </c>
      <c r="M1027" s="2">
        <v>6903860098.1440001</v>
      </c>
      <c r="N1027" s="2" t="str">
        <f>VLOOKUP(Tabla1[[#This Row],[nemo]],'Nemos y clasificaciones'!$A$2:$B$5000,2,FALSE)</f>
        <v>SOCIEDAD QUIMICA Y MINERA DE CHILE S.A.</v>
      </c>
      <c r="O1027" s="2" t="str">
        <f>VLOOKUP(Tabla1[[#This Row],[nemo]],'Nemos y clasificaciones'!$A$1:$C$3000,3,FALSE)</f>
        <v>Minería</v>
      </c>
      <c r="P1027" s="2"/>
      <c r="Q1027" s="2"/>
    </row>
    <row r="1028" spans="1:17" x14ac:dyDescent="0.25">
      <c r="A1028" t="s">
        <v>8724</v>
      </c>
      <c r="B1028" s="1">
        <v>43089</v>
      </c>
      <c r="C1028" s="1">
        <v>43096</v>
      </c>
      <c r="D1028" t="s">
        <v>14</v>
      </c>
      <c r="E1028" t="s">
        <v>95</v>
      </c>
      <c r="F1028">
        <v>0</v>
      </c>
      <c r="G1028">
        <v>10000000</v>
      </c>
      <c r="H1028">
        <v>0</v>
      </c>
      <c r="I1028">
        <v>0</v>
      </c>
      <c r="J1028">
        <v>0</v>
      </c>
      <c r="K1028">
        <v>3.5000000000000003E-2</v>
      </c>
      <c r="L1028" t="s">
        <v>23</v>
      </c>
      <c r="M1028" s="2">
        <v>350000</v>
      </c>
      <c r="N1028" s="2" t="str">
        <f>VLOOKUP(Tabla1[[#This Row],[nemo]],'Nemos y clasificaciones'!$A$2:$B$5000,2,FALSE)</f>
        <v>CFI</v>
      </c>
      <c r="O1028" s="2" t="str">
        <f>VLOOKUP(Tabla1[[#This Row],[nemo]],'Nemos y clasificaciones'!$A$1:$C$3000,3,FALSE)</f>
        <v>CFI</v>
      </c>
      <c r="P1028" s="2"/>
      <c r="Q1028" s="2"/>
    </row>
    <row r="1029" spans="1:17" x14ac:dyDescent="0.25">
      <c r="A1029" t="s">
        <v>11484</v>
      </c>
      <c r="B1029" s="1">
        <v>42165</v>
      </c>
      <c r="C1029" s="1">
        <v>42171</v>
      </c>
      <c r="D1029" t="s">
        <v>14</v>
      </c>
      <c r="E1029" t="s">
        <v>116</v>
      </c>
      <c r="F1029">
        <v>0</v>
      </c>
      <c r="G1029">
        <v>1075000000</v>
      </c>
      <c r="H1029">
        <v>0</v>
      </c>
      <c r="I1029">
        <v>0</v>
      </c>
      <c r="J1029">
        <v>0</v>
      </c>
      <c r="K1029">
        <v>6.4009999999999998</v>
      </c>
      <c r="L1029" t="s">
        <v>16</v>
      </c>
      <c r="M1029" s="2">
        <v>6881075000</v>
      </c>
      <c r="N1029" s="2" t="str">
        <f>VLOOKUP(Tabla1[[#This Row],[nemo]],'Nemos y clasificaciones'!$A$2:$B$5000,2,FALSE)</f>
        <v>SIGDO KOPPERS S.A.</v>
      </c>
      <c r="O1029" s="2" t="str">
        <f>VLOOKUP(Tabla1[[#This Row],[nemo]],'Nemos y clasificaciones'!$A$1:$C$3000,3,FALSE)</f>
        <v>Conglomerados</v>
      </c>
      <c r="P1029" s="2"/>
      <c r="Q1029" s="2"/>
    </row>
    <row r="1030" spans="1:17" x14ac:dyDescent="0.25">
      <c r="A1030" t="s">
        <v>8617</v>
      </c>
      <c r="B1030" s="1">
        <v>43120</v>
      </c>
      <c r="C1030" s="1">
        <v>43126</v>
      </c>
      <c r="D1030" t="s">
        <v>14</v>
      </c>
      <c r="E1030" t="s">
        <v>95</v>
      </c>
      <c r="F1030">
        <v>0</v>
      </c>
      <c r="G1030">
        <v>10000000</v>
      </c>
      <c r="H1030">
        <v>0</v>
      </c>
      <c r="I1030">
        <v>0</v>
      </c>
      <c r="J1030">
        <v>0</v>
      </c>
      <c r="K1030">
        <v>3.4000000000000002E-2</v>
      </c>
      <c r="L1030" t="s">
        <v>23</v>
      </c>
      <c r="M1030" s="2">
        <v>340000</v>
      </c>
      <c r="N1030" s="2" t="str">
        <f>VLOOKUP(Tabla1[[#This Row],[nemo]],'Nemos y clasificaciones'!$A$2:$B$5000,2,FALSE)</f>
        <v>CFI</v>
      </c>
      <c r="O1030" s="2" t="str">
        <f>VLOOKUP(Tabla1[[#This Row],[nemo]],'Nemos y clasificaciones'!$A$1:$C$3000,3,FALSE)</f>
        <v>CFI</v>
      </c>
      <c r="P1030" s="2"/>
      <c r="Q1030" s="2"/>
    </row>
    <row r="1031" spans="1:17" x14ac:dyDescent="0.25">
      <c r="A1031" t="s">
        <v>8889</v>
      </c>
      <c r="B1031" s="1">
        <v>43060</v>
      </c>
      <c r="C1031" s="1">
        <v>43066</v>
      </c>
      <c r="D1031" t="s">
        <v>14</v>
      </c>
      <c r="E1031" t="s">
        <v>95</v>
      </c>
      <c r="F1031">
        <v>0</v>
      </c>
      <c r="G1031">
        <v>10000000</v>
      </c>
      <c r="H1031">
        <v>0</v>
      </c>
      <c r="I1031">
        <v>0</v>
      </c>
      <c r="J1031">
        <v>0</v>
      </c>
      <c r="K1031">
        <v>3.4000000000000002E-2</v>
      </c>
      <c r="L1031" t="s">
        <v>23</v>
      </c>
      <c r="M1031" s="2">
        <v>340000</v>
      </c>
      <c r="N1031" s="2" t="str">
        <f>VLOOKUP(Tabla1[[#This Row],[nemo]],'Nemos y clasificaciones'!$A$2:$B$5000,2,FALSE)</f>
        <v>CFI</v>
      </c>
      <c r="O1031" s="2" t="str">
        <f>VLOOKUP(Tabla1[[#This Row],[nemo]],'Nemos y clasificaciones'!$A$1:$C$3000,3,FALSE)</f>
        <v>CFI</v>
      </c>
      <c r="P1031" s="2"/>
      <c r="Q1031" s="2"/>
    </row>
    <row r="1032" spans="1:17" x14ac:dyDescent="0.25">
      <c r="A1032" t="s">
        <v>5728</v>
      </c>
      <c r="B1032" s="1">
        <v>43700</v>
      </c>
      <c r="C1032" s="1">
        <v>43706</v>
      </c>
      <c r="D1032" t="s">
        <v>14</v>
      </c>
      <c r="E1032" t="s">
        <v>455</v>
      </c>
      <c r="F1032">
        <v>0</v>
      </c>
      <c r="G1032">
        <v>123000000</v>
      </c>
      <c r="H1032">
        <v>0</v>
      </c>
      <c r="I1032">
        <v>0</v>
      </c>
      <c r="J1032">
        <v>0</v>
      </c>
      <c r="K1032">
        <v>55.707000000000001</v>
      </c>
      <c r="L1032" t="s">
        <v>54</v>
      </c>
      <c r="M1032" s="2">
        <v>6851961000</v>
      </c>
      <c r="N1032" s="2" t="str">
        <f>VLOOKUP(Tabla1[[#This Row],[nemo]],'Nemos y clasificaciones'!$A$2:$B$5000,2,FALSE)</f>
        <v>ENAEX S.A.</v>
      </c>
      <c r="O1032" s="2" t="str">
        <f>VLOOKUP(Tabla1[[#This Row],[nemo]],'Nemos y clasificaciones'!$A$1:$C$3000,3,FALSE)</f>
        <v>Minería</v>
      </c>
      <c r="P1032" s="2"/>
      <c r="Q1032" s="2"/>
    </row>
    <row r="1033" spans="1:17" x14ac:dyDescent="0.25">
      <c r="A1033" t="s">
        <v>10785</v>
      </c>
      <c r="B1033" s="1">
        <v>42482</v>
      </c>
      <c r="C1033" s="1">
        <v>42488</v>
      </c>
      <c r="D1033" t="s">
        <v>14</v>
      </c>
      <c r="E1033" t="s">
        <v>2030</v>
      </c>
      <c r="F1033">
        <v>0</v>
      </c>
      <c r="G1033">
        <v>449900787</v>
      </c>
      <c r="H1033">
        <v>0</v>
      </c>
      <c r="I1033">
        <v>0</v>
      </c>
      <c r="J1033">
        <v>0</v>
      </c>
      <c r="K1033">
        <v>15.22</v>
      </c>
      <c r="L1033" t="s">
        <v>54</v>
      </c>
      <c r="M1033" s="2">
        <v>6847489978.1400003</v>
      </c>
      <c r="N1033" s="2" t="str">
        <f>VLOOKUP(Tabla1[[#This Row],[nemo]],'Nemos y clasificaciones'!$A$2:$B$5000,2,FALSE)</f>
        <v>SALFACORP S.A.</v>
      </c>
      <c r="O1033" s="2" t="str">
        <f>VLOOKUP(Tabla1[[#This Row],[nemo]],'Nemos y clasificaciones'!$A$1:$C$3000,3,FALSE)</f>
        <v>Construcción</v>
      </c>
      <c r="P1033" s="2"/>
      <c r="Q1033" s="2"/>
    </row>
    <row r="1034" spans="1:17" x14ac:dyDescent="0.25">
      <c r="A1034" t="s">
        <v>9055</v>
      </c>
      <c r="B1034" s="1">
        <v>43000</v>
      </c>
      <c r="C1034" s="1">
        <v>43006</v>
      </c>
      <c r="D1034" t="s">
        <v>14</v>
      </c>
      <c r="E1034" t="s">
        <v>95</v>
      </c>
      <c r="F1034">
        <v>0</v>
      </c>
      <c r="G1034">
        <v>10000000</v>
      </c>
      <c r="H1034">
        <v>0</v>
      </c>
      <c r="I1034">
        <v>0</v>
      </c>
      <c r="J1034">
        <v>0</v>
      </c>
      <c r="K1034">
        <v>3.3000000000000002E-2</v>
      </c>
      <c r="L1034" t="s">
        <v>23</v>
      </c>
      <c r="M1034" s="2">
        <v>330000</v>
      </c>
      <c r="N1034" s="2" t="str">
        <f>VLOOKUP(Tabla1[[#This Row],[nemo]],'Nemos y clasificaciones'!$A$2:$B$5000,2,FALSE)</f>
        <v>CFI</v>
      </c>
      <c r="O1034" s="2" t="str">
        <f>VLOOKUP(Tabla1[[#This Row],[nemo]],'Nemos y clasificaciones'!$A$1:$C$3000,3,FALSE)</f>
        <v>CFI</v>
      </c>
      <c r="P1034" s="2"/>
      <c r="Q1034" s="2"/>
    </row>
    <row r="1035" spans="1:17" x14ac:dyDescent="0.25">
      <c r="A1035" t="s">
        <v>5078</v>
      </c>
      <c r="B1035" s="1">
        <v>43822</v>
      </c>
      <c r="C1035" s="1">
        <v>43829</v>
      </c>
      <c r="D1035" t="s">
        <v>14</v>
      </c>
      <c r="E1035" t="s">
        <v>95</v>
      </c>
      <c r="F1035">
        <v>0</v>
      </c>
      <c r="G1035">
        <v>10000000</v>
      </c>
      <c r="H1035">
        <v>0</v>
      </c>
      <c r="I1035">
        <v>0</v>
      </c>
      <c r="J1035">
        <v>0</v>
      </c>
      <c r="K1035">
        <v>3.2000000000000001E-2</v>
      </c>
      <c r="L1035" t="s">
        <v>23</v>
      </c>
      <c r="M1035" s="2">
        <v>320000</v>
      </c>
      <c r="N1035" s="2" t="str">
        <f>VLOOKUP(Tabla1[[#This Row],[nemo]],'Nemos y clasificaciones'!$A$2:$B$5000,2,FALSE)</f>
        <v>CFI</v>
      </c>
      <c r="O1035" s="2" t="str">
        <f>VLOOKUP(Tabla1[[#This Row],[nemo]],'Nemos y clasificaciones'!$A$1:$C$3000,3,FALSE)</f>
        <v>CFI</v>
      </c>
      <c r="P1035" s="2"/>
      <c r="Q1035" s="2"/>
    </row>
    <row r="1036" spans="1:17" x14ac:dyDescent="0.25">
      <c r="A1036" t="s">
        <v>3281</v>
      </c>
      <c r="B1036" s="1">
        <v>44126</v>
      </c>
      <c r="C1036" s="1">
        <v>44132</v>
      </c>
      <c r="D1036" t="s">
        <v>14</v>
      </c>
      <c r="E1036" t="s">
        <v>95</v>
      </c>
      <c r="F1036">
        <v>0</v>
      </c>
      <c r="G1036">
        <v>10000000</v>
      </c>
      <c r="H1036">
        <v>0</v>
      </c>
      <c r="I1036">
        <v>0</v>
      </c>
      <c r="J1036">
        <v>0</v>
      </c>
      <c r="K1036">
        <v>3.1E-2</v>
      </c>
      <c r="L1036" t="s">
        <v>23</v>
      </c>
      <c r="M1036" s="2">
        <v>310000</v>
      </c>
      <c r="N1036" s="2" t="str">
        <f>VLOOKUP(Tabla1[[#This Row],[nemo]],'Nemos y clasificaciones'!$A$2:$B$5000,2,FALSE)</f>
        <v>CFI</v>
      </c>
      <c r="O1036" s="2" t="str">
        <f>VLOOKUP(Tabla1[[#This Row],[nemo]],'Nemos y clasificaciones'!$A$1:$C$3000,3,FALSE)</f>
        <v>CFI</v>
      </c>
      <c r="P1036" s="2"/>
      <c r="Q1036" s="2"/>
    </row>
    <row r="1037" spans="1:17" x14ac:dyDescent="0.25">
      <c r="A1037" t="s">
        <v>9166</v>
      </c>
      <c r="B1037" s="1">
        <v>42934</v>
      </c>
      <c r="C1037" s="1">
        <v>42940</v>
      </c>
      <c r="D1037" t="s">
        <v>14</v>
      </c>
      <c r="E1037" t="s">
        <v>95</v>
      </c>
      <c r="F1037">
        <v>0</v>
      </c>
      <c r="G1037">
        <v>10000000</v>
      </c>
      <c r="H1037">
        <v>0</v>
      </c>
      <c r="I1037">
        <v>0</v>
      </c>
      <c r="J1037">
        <v>0</v>
      </c>
      <c r="K1037">
        <v>3.1E-2</v>
      </c>
      <c r="L1037" t="s">
        <v>23</v>
      </c>
      <c r="M1037" s="2">
        <v>310000</v>
      </c>
      <c r="N1037" s="2" t="str">
        <f>VLOOKUP(Tabla1[[#This Row],[nemo]],'Nemos y clasificaciones'!$A$2:$B$5000,2,FALSE)</f>
        <v>CFI</v>
      </c>
      <c r="O1037" s="2" t="str">
        <f>VLOOKUP(Tabla1[[#This Row],[nemo]],'Nemos y clasificaciones'!$A$1:$C$3000,3,FALSE)</f>
        <v>CFI</v>
      </c>
      <c r="P1037" s="2"/>
      <c r="Q1037" s="2"/>
    </row>
    <row r="1038" spans="1:17" x14ac:dyDescent="0.25">
      <c r="A1038" t="s">
        <v>7373</v>
      </c>
      <c r="B1038" s="1">
        <v>43391</v>
      </c>
      <c r="C1038" s="1">
        <v>43397</v>
      </c>
      <c r="D1038" t="s">
        <v>14</v>
      </c>
      <c r="E1038" t="s">
        <v>95</v>
      </c>
      <c r="F1038">
        <v>0</v>
      </c>
      <c r="G1038">
        <v>10000000</v>
      </c>
      <c r="H1038">
        <v>0</v>
      </c>
      <c r="I1038">
        <v>0</v>
      </c>
      <c r="J1038">
        <v>0</v>
      </c>
      <c r="K1038">
        <v>2.9000000000000001E-2</v>
      </c>
      <c r="L1038" t="s">
        <v>23</v>
      </c>
      <c r="M1038" s="2">
        <v>290000</v>
      </c>
      <c r="N1038" s="2" t="str">
        <f>VLOOKUP(Tabla1[[#This Row],[nemo]],'Nemos y clasificaciones'!$A$2:$B$5000,2,FALSE)</f>
        <v>CFI</v>
      </c>
      <c r="O1038" s="2" t="str">
        <f>VLOOKUP(Tabla1[[#This Row],[nemo]],'Nemos y clasificaciones'!$A$1:$C$3000,3,FALSE)</f>
        <v>CFI</v>
      </c>
      <c r="P1038" s="2"/>
      <c r="Q1038" s="2"/>
    </row>
    <row r="1039" spans="1:17" x14ac:dyDescent="0.25">
      <c r="A1039" t="s">
        <v>5949</v>
      </c>
      <c r="B1039" s="1">
        <v>43636</v>
      </c>
      <c r="C1039" s="1">
        <v>43642</v>
      </c>
      <c r="D1039" t="s">
        <v>14</v>
      </c>
      <c r="E1039" t="s">
        <v>95</v>
      </c>
      <c r="F1039">
        <v>0</v>
      </c>
      <c r="G1039">
        <v>10000000</v>
      </c>
      <c r="H1039">
        <v>0</v>
      </c>
      <c r="I1039">
        <v>0</v>
      </c>
      <c r="J1039">
        <v>0</v>
      </c>
      <c r="K1039">
        <v>2.8000000000000001E-2</v>
      </c>
      <c r="L1039" t="s">
        <v>23</v>
      </c>
      <c r="M1039" s="2">
        <v>280000</v>
      </c>
      <c r="N1039" s="2" t="str">
        <f>VLOOKUP(Tabla1[[#This Row],[nemo]],'Nemos y clasificaciones'!$A$2:$B$5000,2,FALSE)</f>
        <v>CFI</v>
      </c>
      <c r="O1039" s="2" t="str">
        <f>VLOOKUP(Tabla1[[#This Row],[nemo]],'Nemos y clasificaciones'!$A$1:$C$3000,3,FALSE)</f>
        <v>CFI</v>
      </c>
      <c r="P1039" s="2"/>
      <c r="Q1039" s="2"/>
    </row>
    <row r="1040" spans="1:17" x14ac:dyDescent="0.25">
      <c r="A1040" t="s">
        <v>9126</v>
      </c>
      <c r="B1040" s="1">
        <v>42965</v>
      </c>
      <c r="C1040" s="1">
        <v>42971</v>
      </c>
      <c r="D1040" t="s">
        <v>14</v>
      </c>
      <c r="E1040" t="s">
        <v>455</v>
      </c>
      <c r="F1040">
        <v>0</v>
      </c>
      <c r="G1040">
        <v>123000000</v>
      </c>
      <c r="H1040">
        <v>0</v>
      </c>
      <c r="I1040">
        <v>0</v>
      </c>
      <c r="J1040">
        <v>0</v>
      </c>
      <c r="K1040">
        <v>55.033000000000001</v>
      </c>
      <c r="L1040" t="s">
        <v>54</v>
      </c>
      <c r="M1040" s="2">
        <v>6769059000</v>
      </c>
      <c r="N1040" s="2" t="str">
        <f>VLOOKUP(Tabla1[[#This Row],[nemo]],'Nemos y clasificaciones'!$A$2:$B$5000,2,FALSE)</f>
        <v>ENAEX S.A.</v>
      </c>
      <c r="O1040" s="2" t="str">
        <f>VLOOKUP(Tabla1[[#This Row],[nemo]],'Nemos y clasificaciones'!$A$1:$C$3000,3,FALSE)</f>
        <v>Minería</v>
      </c>
      <c r="P1040" s="2"/>
      <c r="Q1040" s="2"/>
    </row>
    <row r="1041" spans="1:17" x14ac:dyDescent="0.25">
      <c r="A1041" t="s">
        <v>8560</v>
      </c>
      <c r="B1041" s="1">
        <v>43148</v>
      </c>
      <c r="C1041" s="1">
        <v>43154</v>
      </c>
      <c r="D1041" t="s">
        <v>14</v>
      </c>
      <c r="E1041" t="s">
        <v>95</v>
      </c>
      <c r="F1041">
        <v>0</v>
      </c>
      <c r="G1041">
        <v>10000000</v>
      </c>
      <c r="H1041">
        <v>0</v>
      </c>
      <c r="I1041">
        <v>0</v>
      </c>
      <c r="J1041">
        <v>0</v>
      </c>
      <c r="K1041">
        <v>2.5999999999999999E-2</v>
      </c>
      <c r="L1041" t="s">
        <v>23</v>
      </c>
      <c r="M1041" s="2">
        <v>260000</v>
      </c>
      <c r="N1041" s="2" t="str">
        <f>VLOOKUP(Tabla1[[#This Row],[nemo]],'Nemos y clasificaciones'!$A$2:$B$5000,2,FALSE)</f>
        <v>CFI</v>
      </c>
      <c r="O1041" s="2" t="str">
        <f>VLOOKUP(Tabla1[[#This Row],[nemo]],'Nemos y clasificaciones'!$A$1:$C$3000,3,FALSE)</f>
        <v>CFI</v>
      </c>
      <c r="P1041" s="2"/>
      <c r="Q1041" s="2"/>
    </row>
    <row r="1042" spans="1:17" x14ac:dyDescent="0.25">
      <c r="A1042" t="s">
        <v>1722</v>
      </c>
      <c r="B1042" s="1">
        <v>44335</v>
      </c>
      <c r="C1042" s="1">
        <v>44342</v>
      </c>
      <c r="D1042" t="s">
        <v>14</v>
      </c>
      <c r="E1042" t="s">
        <v>95</v>
      </c>
      <c r="F1042">
        <v>0</v>
      </c>
      <c r="G1042">
        <v>10000000</v>
      </c>
      <c r="H1042">
        <v>0</v>
      </c>
      <c r="I1042">
        <v>0</v>
      </c>
      <c r="J1042">
        <v>0</v>
      </c>
      <c r="K1042">
        <v>2.4E-2</v>
      </c>
      <c r="L1042" t="s">
        <v>23</v>
      </c>
      <c r="M1042" s="2">
        <v>240000</v>
      </c>
      <c r="N1042" s="2" t="str">
        <f>VLOOKUP(Tabla1[[#This Row],[nemo]],'Nemos y clasificaciones'!$A$2:$B$5000,2,FALSE)</f>
        <v>CFI</v>
      </c>
      <c r="O1042" s="2" t="str">
        <f>VLOOKUP(Tabla1[[#This Row],[nemo]],'Nemos y clasificaciones'!$A$1:$C$3000,3,FALSE)</f>
        <v>CFI</v>
      </c>
      <c r="P1042" s="2"/>
      <c r="Q1042" s="2"/>
    </row>
    <row r="1043" spans="1:17" x14ac:dyDescent="0.25">
      <c r="A1043" t="s">
        <v>3135</v>
      </c>
      <c r="B1043" s="1">
        <v>44154</v>
      </c>
      <c r="C1043" s="1">
        <v>44160</v>
      </c>
      <c r="D1043" t="s">
        <v>14</v>
      </c>
      <c r="E1043" t="s">
        <v>95</v>
      </c>
      <c r="F1043">
        <v>0</v>
      </c>
      <c r="G1043">
        <v>10000000</v>
      </c>
      <c r="H1043">
        <v>0</v>
      </c>
      <c r="I1043">
        <v>0</v>
      </c>
      <c r="J1043">
        <v>0</v>
      </c>
      <c r="K1043">
        <v>2.3E-2</v>
      </c>
      <c r="L1043" t="s">
        <v>23</v>
      </c>
      <c r="M1043" s="2">
        <v>230000</v>
      </c>
      <c r="N1043" s="2" t="str">
        <f>VLOOKUP(Tabla1[[#This Row],[nemo]],'Nemos y clasificaciones'!$A$2:$B$5000,2,FALSE)</f>
        <v>CFI</v>
      </c>
      <c r="O1043" s="2" t="str">
        <f>VLOOKUP(Tabla1[[#This Row],[nemo]],'Nemos y clasificaciones'!$A$1:$C$3000,3,FALSE)</f>
        <v>CFI</v>
      </c>
      <c r="P1043" s="2"/>
      <c r="Q1043" s="2"/>
    </row>
    <row r="1044" spans="1:17" x14ac:dyDescent="0.25">
      <c r="A1044" t="s">
        <v>7627</v>
      </c>
      <c r="B1044" s="1">
        <v>43300</v>
      </c>
      <c r="C1044" s="1">
        <v>43306</v>
      </c>
      <c r="D1044" t="s">
        <v>14</v>
      </c>
      <c r="E1044" t="s">
        <v>95</v>
      </c>
      <c r="F1044">
        <v>0</v>
      </c>
      <c r="G1044">
        <v>10000000</v>
      </c>
      <c r="H1044">
        <v>0</v>
      </c>
      <c r="I1044">
        <v>0</v>
      </c>
      <c r="J1044">
        <v>0</v>
      </c>
      <c r="K1044">
        <v>2.3E-2</v>
      </c>
      <c r="L1044" t="s">
        <v>23</v>
      </c>
      <c r="M1044" s="2">
        <v>230000</v>
      </c>
      <c r="N1044" s="2" t="str">
        <f>VLOOKUP(Tabla1[[#This Row],[nemo]],'Nemos y clasificaciones'!$A$2:$B$5000,2,FALSE)</f>
        <v>CFI</v>
      </c>
      <c r="O1044" s="2" t="str">
        <f>VLOOKUP(Tabla1[[#This Row],[nemo]],'Nemos y clasificaciones'!$A$1:$C$3000,3,FALSE)</f>
        <v>CFI</v>
      </c>
      <c r="P1044" s="2"/>
      <c r="Q1044" s="2"/>
    </row>
    <row r="1045" spans="1:17" x14ac:dyDescent="0.25">
      <c r="A1045" t="s">
        <v>4535</v>
      </c>
      <c r="B1045" s="1">
        <v>43944</v>
      </c>
      <c r="C1045" s="1">
        <v>43950</v>
      </c>
      <c r="D1045" t="s">
        <v>14</v>
      </c>
      <c r="E1045" t="s">
        <v>95</v>
      </c>
      <c r="F1045">
        <v>0</v>
      </c>
      <c r="G1045">
        <v>10000000</v>
      </c>
      <c r="H1045">
        <v>0</v>
      </c>
      <c r="I1045">
        <v>0</v>
      </c>
      <c r="J1045">
        <v>0</v>
      </c>
      <c r="K1045">
        <v>2.1999999999999999E-2</v>
      </c>
      <c r="L1045" t="s">
        <v>23</v>
      </c>
      <c r="M1045" s="2">
        <v>220000</v>
      </c>
      <c r="N1045" s="2" t="str">
        <f>VLOOKUP(Tabla1[[#This Row],[nemo]],'Nemos y clasificaciones'!$A$2:$B$5000,2,FALSE)</f>
        <v>CFI</v>
      </c>
      <c r="O1045" s="2" t="str">
        <f>VLOOKUP(Tabla1[[#This Row],[nemo]],'Nemos y clasificaciones'!$A$1:$C$3000,3,FALSE)</f>
        <v>CFI</v>
      </c>
      <c r="P1045" s="2"/>
      <c r="Q1045" s="2"/>
    </row>
    <row r="1046" spans="1:17" x14ac:dyDescent="0.25">
      <c r="A1046" t="s">
        <v>11850</v>
      </c>
      <c r="B1046" s="1">
        <v>42107</v>
      </c>
      <c r="C1046" s="1">
        <v>42112</v>
      </c>
      <c r="D1046" t="s">
        <v>14</v>
      </c>
      <c r="E1046" t="s">
        <v>2030</v>
      </c>
      <c r="F1046">
        <v>0</v>
      </c>
      <c r="G1046">
        <v>449900787</v>
      </c>
      <c r="H1046">
        <v>0</v>
      </c>
      <c r="I1046">
        <v>0</v>
      </c>
      <c r="J1046">
        <v>0</v>
      </c>
      <c r="K1046">
        <v>15</v>
      </c>
      <c r="L1046" t="s">
        <v>54</v>
      </c>
      <c r="M1046" s="2">
        <v>6748511805</v>
      </c>
      <c r="N1046" s="2" t="str">
        <f>VLOOKUP(Tabla1[[#This Row],[nemo]],'Nemos y clasificaciones'!$A$2:$B$5000,2,FALSE)</f>
        <v>SALFACORP S.A.</v>
      </c>
      <c r="O1046" s="2" t="str">
        <f>VLOOKUP(Tabla1[[#This Row],[nemo]],'Nemos y clasificaciones'!$A$1:$C$3000,3,FALSE)</f>
        <v>Construcción</v>
      </c>
      <c r="P1046" s="2"/>
      <c r="Q1046" s="2"/>
    </row>
    <row r="1047" spans="1:17" x14ac:dyDescent="0.25">
      <c r="A1047" t="s">
        <v>9121</v>
      </c>
      <c r="B1047" s="1">
        <v>42970</v>
      </c>
      <c r="C1047" s="1">
        <v>42976</v>
      </c>
      <c r="D1047" t="s">
        <v>14</v>
      </c>
      <c r="E1047" t="s">
        <v>95</v>
      </c>
      <c r="F1047">
        <v>0</v>
      </c>
      <c r="G1047">
        <v>10000000</v>
      </c>
      <c r="H1047">
        <v>0</v>
      </c>
      <c r="I1047">
        <v>0</v>
      </c>
      <c r="J1047">
        <v>0</v>
      </c>
      <c r="K1047">
        <v>2.1999999999999999E-2</v>
      </c>
      <c r="L1047" t="s">
        <v>23</v>
      </c>
      <c r="M1047" s="2">
        <v>220000</v>
      </c>
      <c r="N1047" s="2" t="str">
        <f>VLOOKUP(Tabla1[[#This Row],[nemo]],'Nemos y clasificaciones'!$A$2:$B$5000,2,FALSE)</f>
        <v>CFI</v>
      </c>
      <c r="O1047" s="2" t="str">
        <f>VLOOKUP(Tabla1[[#This Row],[nemo]],'Nemos y clasificaciones'!$A$1:$C$3000,3,FALSE)</f>
        <v>CFI</v>
      </c>
      <c r="P1047" s="2"/>
      <c r="Q1047" s="2"/>
    </row>
    <row r="1048" spans="1:17" x14ac:dyDescent="0.25">
      <c r="A1048" t="s">
        <v>8097</v>
      </c>
      <c r="B1048" s="1">
        <v>43237</v>
      </c>
      <c r="C1048" s="1">
        <v>43244</v>
      </c>
      <c r="D1048" t="s">
        <v>14</v>
      </c>
      <c r="E1048" t="s">
        <v>1842</v>
      </c>
      <c r="F1048">
        <v>0</v>
      </c>
      <c r="G1048">
        <v>266432526</v>
      </c>
      <c r="H1048">
        <v>0</v>
      </c>
      <c r="I1048">
        <v>0</v>
      </c>
      <c r="J1048">
        <v>0</v>
      </c>
      <c r="K1048">
        <v>25.291</v>
      </c>
      <c r="L1048" t="s">
        <v>54</v>
      </c>
      <c r="M1048" s="2">
        <v>6738345015.066</v>
      </c>
      <c r="N1048" s="2" t="str">
        <f>VLOOKUP(Tabla1[[#This Row],[nemo]],'Nemos y clasificaciones'!$A$2:$B$5000,2,FALSE)</f>
        <v>COCA COLA EMBONOR S.A.</v>
      </c>
      <c r="O1048" s="2" t="str">
        <f>VLOOKUP(Tabla1[[#This Row],[nemo]],'Nemos y clasificaciones'!$A$1:$C$3000,3,FALSE)</f>
        <v>Alimentos, bebidas y tabaco</v>
      </c>
      <c r="P1048" s="2"/>
      <c r="Q1048" s="2"/>
    </row>
    <row r="1049" spans="1:17" x14ac:dyDescent="0.25">
      <c r="A1049" t="s">
        <v>9860</v>
      </c>
      <c r="B1049" s="1">
        <v>42809</v>
      </c>
      <c r="C1049" s="1">
        <v>42815</v>
      </c>
      <c r="D1049" t="s">
        <v>14</v>
      </c>
      <c r="E1049" t="s">
        <v>95</v>
      </c>
      <c r="F1049">
        <v>0</v>
      </c>
      <c r="G1049">
        <v>10000000</v>
      </c>
      <c r="H1049">
        <v>0</v>
      </c>
      <c r="I1049">
        <v>0</v>
      </c>
      <c r="J1049">
        <v>0</v>
      </c>
      <c r="K1049">
        <v>2.1000000000000001E-2</v>
      </c>
      <c r="L1049" t="s">
        <v>23</v>
      </c>
      <c r="M1049" s="2">
        <v>210000</v>
      </c>
      <c r="N1049" s="2" t="str">
        <f>VLOOKUP(Tabla1[[#This Row],[nemo]],'Nemos y clasificaciones'!$A$2:$B$5000,2,FALSE)</f>
        <v>CFI</v>
      </c>
      <c r="O1049" s="2" t="str">
        <f>VLOOKUP(Tabla1[[#This Row],[nemo]],'Nemos y clasificaciones'!$A$1:$C$3000,3,FALSE)</f>
        <v>CFI</v>
      </c>
      <c r="P1049" s="2"/>
      <c r="Q1049" s="2"/>
    </row>
    <row r="1050" spans="1:17" x14ac:dyDescent="0.25">
      <c r="A1050" t="s">
        <v>2400</v>
      </c>
      <c r="B1050" s="1">
        <v>44279</v>
      </c>
      <c r="C1050" s="1">
        <v>44285</v>
      </c>
      <c r="D1050" t="s">
        <v>14</v>
      </c>
      <c r="E1050" t="s">
        <v>95</v>
      </c>
      <c r="F1050">
        <v>0</v>
      </c>
      <c r="G1050">
        <v>10000000</v>
      </c>
      <c r="H1050">
        <v>0</v>
      </c>
      <c r="I1050">
        <v>0</v>
      </c>
      <c r="J1050">
        <v>0</v>
      </c>
      <c r="K1050">
        <v>1.9E-2</v>
      </c>
      <c r="L1050" t="s">
        <v>23</v>
      </c>
      <c r="M1050" s="2">
        <v>190000</v>
      </c>
      <c r="N1050" s="2" t="str">
        <f>VLOOKUP(Tabla1[[#This Row],[nemo]],'Nemos y clasificaciones'!$A$2:$B$5000,2,FALSE)</f>
        <v>CFI</v>
      </c>
      <c r="O1050" s="2" t="str">
        <f>VLOOKUP(Tabla1[[#This Row],[nemo]],'Nemos y clasificaciones'!$A$1:$C$3000,3,FALSE)</f>
        <v>CFI</v>
      </c>
      <c r="P1050" s="2"/>
      <c r="Q1050" s="2"/>
    </row>
    <row r="1051" spans="1:17" x14ac:dyDescent="0.25">
      <c r="A1051" t="s">
        <v>9530</v>
      </c>
      <c r="B1051" s="1">
        <v>42871</v>
      </c>
      <c r="C1051" s="1">
        <v>42877</v>
      </c>
      <c r="D1051" t="s">
        <v>14</v>
      </c>
      <c r="E1051" t="s">
        <v>95</v>
      </c>
      <c r="F1051">
        <v>0</v>
      </c>
      <c r="G1051">
        <v>10000000</v>
      </c>
      <c r="H1051">
        <v>0</v>
      </c>
      <c r="I1051">
        <v>0</v>
      </c>
      <c r="J1051">
        <v>0</v>
      </c>
      <c r="K1051">
        <v>1.9E-2</v>
      </c>
      <c r="L1051" t="s">
        <v>23</v>
      </c>
      <c r="M1051" s="2">
        <v>190000</v>
      </c>
      <c r="N1051" s="2" t="str">
        <f>VLOOKUP(Tabla1[[#This Row],[nemo]],'Nemos y clasificaciones'!$A$2:$B$5000,2,FALSE)</f>
        <v>CFI</v>
      </c>
      <c r="O1051" s="2" t="str">
        <f>VLOOKUP(Tabla1[[#This Row],[nemo]],'Nemos y clasificaciones'!$A$1:$C$3000,3,FALSE)</f>
        <v>CFI</v>
      </c>
      <c r="P1051" s="2"/>
      <c r="Q1051" s="2"/>
    </row>
    <row r="1052" spans="1:17" x14ac:dyDescent="0.25">
      <c r="A1052" t="s">
        <v>2760</v>
      </c>
      <c r="B1052" s="1">
        <v>44188</v>
      </c>
      <c r="C1052" s="1">
        <v>44195</v>
      </c>
      <c r="D1052" t="s">
        <v>14</v>
      </c>
      <c r="E1052" t="s">
        <v>95</v>
      </c>
      <c r="F1052">
        <v>0</v>
      </c>
      <c r="G1052">
        <v>10000000</v>
      </c>
      <c r="H1052">
        <v>0</v>
      </c>
      <c r="I1052">
        <v>0</v>
      </c>
      <c r="J1052">
        <v>0</v>
      </c>
      <c r="K1052">
        <v>1.7999999999999999E-2</v>
      </c>
      <c r="L1052" t="s">
        <v>23</v>
      </c>
      <c r="M1052" s="2">
        <v>180000</v>
      </c>
      <c r="N1052" s="2" t="str">
        <f>VLOOKUP(Tabla1[[#This Row],[nemo]],'Nemos y clasificaciones'!$A$2:$B$5000,2,FALSE)</f>
        <v>CFI</v>
      </c>
      <c r="O1052" s="2" t="str">
        <f>VLOOKUP(Tabla1[[#This Row],[nemo]],'Nemos y clasificaciones'!$A$1:$C$3000,3,FALSE)</f>
        <v>CFI</v>
      </c>
      <c r="P1052" s="2"/>
      <c r="Q1052" s="2"/>
    </row>
    <row r="1053" spans="1:17" x14ac:dyDescent="0.25">
      <c r="A1053" t="s">
        <v>787</v>
      </c>
      <c r="B1053" s="1">
        <v>44390</v>
      </c>
      <c r="C1053" s="1">
        <v>44397</v>
      </c>
      <c r="D1053" t="s">
        <v>14</v>
      </c>
      <c r="E1053" t="s">
        <v>95</v>
      </c>
      <c r="F1053">
        <v>0</v>
      </c>
      <c r="G1053">
        <v>10000000</v>
      </c>
      <c r="H1053">
        <v>0</v>
      </c>
      <c r="I1053">
        <v>0</v>
      </c>
      <c r="J1053">
        <v>0</v>
      </c>
      <c r="K1053">
        <v>1.7000000000000001E-2</v>
      </c>
      <c r="L1053" t="s">
        <v>23</v>
      </c>
      <c r="M1053" s="2">
        <v>170000</v>
      </c>
      <c r="N1053" s="2" t="str">
        <f>VLOOKUP(Tabla1[[#This Row],[nemo]],'Nemos y clasificaciones'!$A$2:$B$5000,2,FALSE)</f>
        <v>CFI</v>
      </c>
      <c r="O1053" s="2" t="str">
        <f>VLOOKUP(Tabla1[[#This Row],[nemo]],'Nemos y clasificaciones'!$A$1:$C$3000,3,FALSE)</f>
        <v>CFI</v>
      </c>
      <c r="P1053" s="2"/>
      <c r="Q1053" s="2"/>
    </row>
    <row r="1054" spans="1:17" x14ac:dyDescent="0.25">
      <c r="A1054" t="s">
        <v>11684</v>
      </c>
      <c r="B1054" s="1">
        <v>42131</v>
      </c>
      <c r="C1054" s="1">
        <v>42137</v>
      </c>
      <c r="D1054" t="s">
        <v>14</v>
      </c>
      <c r="E1054" t="s">
        <v>1954</v>
      </c>
      <c r="F1054">
        <v>0</v>
      </c>
      <c r="G1054">
        <v>100000000</v>
      </c>
      <c r="H1054">
        <v>0</v>
      </c>
      <c r="I1054">
        <v>0</v>
      </c>
      <c r="J1054">
        <v>0</v>
      </c>
      <c r="K1054">
        <v>67</v>
      </c>
      <c r="L1054" t="s">
        <v>54</v>
      </c>
      <c r="M1054" s="2">
        <v>6700000000</v>
      </c>
      <c r="N1054" s="2" t="str">
        <f>VLOOKUP(Tabla1[[#This Row],[nemo]],'Nemos y clasificaciones'!$A$2:$B$5000,2,FALSE)</f>
        <v>DUNCAN FOX S.A.</v>
      </c>
      <c r="O1054" s="2" t="str">
        <f>VLOOKUP(Tabla1[[#This Row],[nemo]],'Nemos y clasificaciones'!$A$1:$C$3000,3,FALSE)</f>
        <v>Alimentos, bebidas y tabaco</v>
      </c>
      <c r="P1054" s="2"/>
      <c r="Q1054" s="2"/>
    </row>
    <row r="1055" spans="1:17" x14ac:dyDescent="0.25">
      <c r="A1055" t="s">
        <v>3547</v>
      </c>
      <c r="B1055" s="1">
        <v>44064</v>
      </c>
      <c r="C1055" s="1">
        <v>44070</v>
      </c>
      <c r="D1055" t="s">
        <v>14</v>
      </c>
      <c r="E1055" t="s">
        <v>95</v>
      </c>
      <c r="F1055">
        <v>0</v>
      </c>
      <c r="G1055">
        <v>10000000</v>
      </c>
      <c r="H1055">
        <v>0</v>
      </c>
      <c r="I1055">
        <v>0</v>
      </c>
      <c r="J1055">
        <v>0</v>
      </c>
      <c r="K1055">
        <v>1.7000000000000001E-2</v>
      </c>
      <c r="L1055" t="s">
        <v>23</v>
      </c>
      <c r="M1055" s="2">
        <v>170000</v>
      </c>
      <c r="N1055" s="2" t="str">
        <f>VLOOKUP(Tabla1[[#This Row],[nemo]],'Nemos y clasificaciones'!$A$2:$B$5000,2,FALSE)</f>
        <v>CFI</v>
      </c>
      <c r="O1055" s="2" t="str">
        <f>VLOOKUP(Tabla1[[#This Row],[nemo]],'Nemos y clasificaciones'!$A$1:$C$3000,3,FALSE)</f>
        <v>CFI</v>
      </c>
      <c r="P1055" s="2"/>
      <c r="Q1055" s="2"/>
    </row>
    <row r="1056" spans="1:17" x14ac:dyDescent="0.25">
      <c r="A1056" t="s">
        <v>8013</v>
      </c>
      <c r="B1056" s="1">
        <v>43245</v>
      </c>
      <c r="C1056" s="1">
        <v>43251</v>
      </c>
      <c r="D1056" t="s">
        <v>14</v>
      </c>
      <c r="E1056" t="s">
        <v>95</v>
      </c>
      <c r="F1056">
        <v>0</v>
      </c>
      <c r="G1056">
        <v>10000000</v>
      </c>
      <c r="H1056">
        <v>0</v>
      </c>
      <c r="I1056">
        <v>0</v>
      </c>
      <c r="J1056">
        <v>0</v>
      </c>
      <c r="K1056">
        <v>1.2999999999999999E-2</v>
      </c>
      <c r="L1056" t="s">
        <v>23</v>
      </c>
      <c r="M1056" s="2">
        <v>130000</v>
      </c>
      <c r="N1056" s="2" t="str">
        <f>VLOOKUP(Tabla1[[#This Row],[nemo]],'Nemos y clasificaciones'!$A$2:$B$5000,2,FALSE)</f>
        <v>CFI</v>
      </c>
      <c r="O1056" s="2" t="str">
        <f>VLOOKUP(Tabla1[[#This Row],[nemo]],'Nemos y clasificaciones'!$A$1:$C$3000,3,FALSE)</f>
        <v>CFI</v>
      </c>
      <c r="P1056" s="2"/>
      <c r="Q1056" s="2"/>
    </row>
    <row r="1057" spans="1:17" x14ac:dyDescent="0.25">
      <c r="A1057" t="s">
        <v>6916</v>
      </c>
      <c r="B1057" s="1">
        <v>43487</v>
      </c>
      <c r="C1057" s="1">
        <v>43493</v>
      </c>
      <c r="D1057" t="s">
        <v>14</v>
      </c>
      <c r="E1057" t="s">
        <v>95</v>
      </c>
      <c r="F1057">
        <v>0</v>
      </c>
      <c r="G1057">
        <v>10000000</v>
      </c>
      <c r="H1057">
        <v>0</v>
      </c>
      <c r="I1057">
        <v>0</v>
      </c>
      <c r="J1057">
        <v>0</v>
      </c>
      <c r="K1057">
        <v>1.2E-2</v>
      </c>
      <c r="L1057" t="s">
        <v>23</v>
      </c>
      <c r="M1057" s="2">
        <v>120000</v>
      </c>
      <c r="N1057" s="2" t="str">
        <f>VLOOKUP(Tabla1[[#This Row],[nemo]],'Nemos y clasificaciones'!$A$2:$B$5000,2,FALSE)</f>
        <v>CFI</v>
      </c>
      <c r="O1057" s="2" t="str">
        <f>VLOOKUP(Tabla1[[#This Row],[nemo]],'Nemos y clasificaciones'!$A$1:$C$3000,3,FALSE)</f>
        <v>CFI</v>
      </c>
      <c r="P1057" s="2"/>
      <c r="Q1057" s="2"/>
    </row>
    <row r="1058" spans="1:17" x14ac:dyDescent="0.25">
      <c r="A1058" t="s">
        <v>2909</v>
      </c>
      <c r="B1058" s="1">
        <v>43600</v>
      </c>
      <c r="C1058" s="1">
        <v>43607</v>
      </c>
      <c r="D1058" t="s">
        <v>14</v>
      </c>
      <c r="E1058" t="s">
        <v>1845</v>
      </c>
      <c r="F1058">
        <v>0</v>
      </c>
      <c r="G1058">
        <v>272116691</v>
      </c>
      <c r="H1058">
        <v>0</v>
      </c>
      <c r="I1058">
        <v>0</v>
      </c>
      <c r="J1058">
        <v>0</v>
      </c>
      <c r="K1058">
        <v>24.399000000000001</v>
      </c>
      <c r="L1058" t="s">
        <v>54</v>
      </c>
      <c r="M1058" s="2">
        <v>6639375143.7089996</v>
      </c>
      <c r="N1058" s="2" t="str">
        <f>VLOOKUP(Tabla1[[#This Row],[nemo]],'Nemos y clasificaciones'!$A$2:$B$5000,2,FALSE)</f>
        <v>SOQUIMICH COMERCIAL S.A.</v>
      </c>
      <c r="O1058" s="2" t="str">
        <f>VLOOKUP(Tabla1[[#This Row],[nemo]],'Nemos y clasificaciones'!$A$1:$C$3000,3,FALSE)</f>
        <v>Minería</v>
      </c>
      <c r="P1058" s="2"/>
      <c r="Q1058" s="2"/>
    </row>
    <row r="1059" spans="1:17" x14ac:dyDescent="0.25">
      <c r="A1059" t="s">
        <v>9295</v>
      </c>
      <c r="B1059" s="1">
        <v>42906</v>
      </c>
      <c r="C1059" s="1">
        <v>42913</v>
      </c>
      <c r="D1059" t="s">
        <v>14</v>
      </c>
      <c r="E1059" t="s">
        <v>95</v>
      </c>
      <c r="F1059">
        <v>0</v>
      </c>
      <c r="G1059">
        <v>10000000</v>
      </c>
      <c r="H1059">
        <v>0</v>
      </c>
      <c r="I1059">
        <v>0</v>
      </c>
      <c r="J1059">
        <v>0</v>
      </c>
      <c r="K1059">
        <v>0.01</v>
      </c>
      <c r="L1059" t="s">
        <v>23</v>
      </c>
      <c r="M1059" s="2">
        <v>100000</v>
      </c>
      <c r="N1059" s="2" t="str">
        <f>VLOOKUP(Tabla1[[#This Row],[nemo]],'Nemos y clasificaciones'!$A$2:$B$5000,2,FALSE)</f>
        <v>CFI</v>
      </c>
      <c r="O1059" s="2" t="str">
        <f>VLOOKUP(Tabla1[[#This Row],[nemo]],'Nemos y clasificaciones'!$A$1:$C$3000,3,FALSE)</f>
        <v>CFI</v>
      </c>
      <c r="P1059" s="2"/>
      <c r="Q1059" s="2"/>
    </row>
    <row r="1060" spans="1:17" x14ac:dyDescent="0.25">
      <c r="A1060" t="s">
        <v>1174</v>
      </c>
      <c r="B1060" s="1">
        <v>44362</v>
      </c>
      <c r="C1060" s="1">
        <v>44369</v>
      </c>
      <c r="D1060" t="s">
        <v>14</v>
      </c>
      <c r="E1060" t="s">
        <v>95</v>
      </c>
      <c r="F1060">
        <v>0</v>
      </c>
      <c r="G1060">
        <v>10000000</v>
      </c>
      <c r="H1060">
        <v>0</v>
      </c>
      <c r="I1060">
        <v>0</v>
      </c>
      <c r="J1060">
        <v>0</v>
      </c>
      <c r="K1060">
        <v>1E-3</v>
      </c>
      <c r="L1060" t="s">
        <v>23</v>
      </c>
      <c r="M1060" s="3">
        <v>10000</v>
      </c>
      <c r="N1060" s="2" t="str">
        <f>VLOOKUP(Tabla1[[#This Row],[nemo]],'Nemos y clasificaciones'!$A$2:$B$5000,2,FALSE)</f>
        <v>CFI</v>
      </c>
      <c r="O1060" s="3" t="str">
        <f>VLOOKUP(Tabla1[[#This Row],[nemo]],'Nemos y clasificaciones'!$A$1:$C$3000,3,FALSE)</f>
        <v>CFI</v>
      </c>
      <c r="P1060" s="3"/>
      <c r="Q1060" s="3"/>
    </row>
    <row r="1061" spans="1:17" x14ac:dyDescent="0.25">
      <c r="A1061" t="s">
        <v>2805</v>
      </c>
      <c r="B1061" s="1">
        <v>44187</v>
      </c>
      <c r="C1061" s="1">
        <v>44194</v>
      </c>
      <c r="D1061" t="s">
        <v>14</v>
      </c>
      <c r="E1061" t="s">
        <v>1065</v>
      </c>
      <c r="F1061">
        <v>0</v>
      </c>
      <c r="G1061">
        <v>10000000</v>
      </c>
      <c r="H1061">
        <v>0</v>
      </c>
      <c r="I1061">
        <v>0</v>
      </c>
      <c r="J1061">
        <v>0</v>
      </c>
      <c r="K1061">
        <v>10.699</v>
      </c>
      <c r="L1061" t="s">
        <v>54</v>
      </c>
      <c r="M1061" s="2">
        <v>106990000</v>
      </c>
      <c r="N1061" s="2" t="str">
        <f>VLOOKUP(Tabla1[[#This Row],[nemo]],'Nemos y clasificaciones'!$A$2:$B$5000,2,FALSE)</f>
        <v>CFI</v>
      </c>
      <c r="O1061" s="2" t="str">
        <f>VLOOKUP(Tabla1[[#This Row],[nemo]],'Nemos y clasificaciones'!$A$1:$C$3000,3,FALSE)</f>
        <v>CFI</v>
      </c>
      <c r="P1061" s="2"/>
      <c r="Q1061" s="2"/>
    </row>
    <row r="1062" spans="1:17" x14ac:dyDescent="0.25">
      <c r="A1062" t="s">
        <v>1064</v>
      </c>
      <c r="B1062" s="1">
        <v>44365</v>
      </c>
      <c r="C1062" s="1">
        <v>44372</v>
      </c>
      <c r="D1062" t="s">
        <v>14</v>
      </c>
      <c r="E1062" t="s">
        <v>1065</v>
      </c>
      <c r="F1062">
        <v>0</v>
      </c>
      <c r="G1062">
        <v>10000000</v>
      </c>
      <c r="H1062">
        <v>0</v>
      </c>
      <c r="I1062">
        <v>0</v>
      </c>
      <c r="J1062">
        <v>0</v>
      </c>
      <c r="K1062">
        <v>7.0570000000000004</v>
      </c>
      <c r="L1062" t="s">
        <v>16</v>
      </c>
      <c r="M1062" s="2">
        <v>70570000</v>
      </c>
      <c r="N1062" s="2" t="str">
        <f>VLOOKUP(Tabla1[[#This Row],[nemo]],'Nemos y clasificaciones'!$A$2:$B$5000,2,FALSE)</f>
        <v>CFI</v>
      </c>
      <c r="O1062" s="2" t="str">
        <f>VLOOKUP(Tabla1[[#This Row],[nemo]],'Nemos y clasificaciones'!$A$1:$C$3000,3,FALSE)</f>
        <v>CFI</v>
      </c>
      <c r="P1062" s="2"/>
      <c r="Q1062" s="2"/>
    </row>
    <row r="1063" spans="1:17" x14ac:dyDescent="0.25">
      <c r="A1063" t="s">
        <v>6457</v>
      </c>
      <c r="B1063" s="1">
        <v>43589</v>
      </c>
      <c r="C1063" s="1">
        <v>43595</v>
      </c>
      <c r="D1063" t="s">
        <v>14</v>
      </c>
      <c r="E1063" t="s">
        <v>93</v>
      </c>
      <c r="F1063">
        <v>0</v>
      </c>
      <c r="G1063">
        <v>258469000</v>
      </c>
      <c r="H1063">
        <v>0</v>
      </c>
      <c r="I1063">
        <v>0</v>
      </c>
      <c r="J1063">
        <v>0</v>
      </c>
      <c r="K1063">
        <v>25.541</v>
      </c>
      <c r="L1063" t="s">
        <v>54</v>
      </c>
      <c r="M1063" s="2">
        <v>6601556729</v>
      </c>
      <c r="N1063" s="2" t="str">
        <f>VLOOKUP(Tabla1[[#This Row],[nemo]],'Nemos y clasificaciones'!$A$2:$B$5000,2,FALSE)</f>
        <v>FORUS S.A.</v>
      </c>
      <c r="O1063" s="2" t="str">
        <f>VLOOKUP(Tabla1[[#This Row],[nemo]],'Nemos y clasificaciones'!$A$1:$C$3000,3,FALSE)</f>
        <v>Consumo</v>
      </c>
      <c r="P1063" s="2"/>
      <c r="Q1063" s="2"/>
    </row>
    <row r="1064" spans="1:17" x14ac:dyDescent="0.25">
      <c r="A1064" t="s">
        <v>1163</v>
      </c>
      <c r="B1064" s="1">
        <v>44364</v>
      </c>
      <c r="C1064" s="1">
        <v>44370</v>
      </c>
      <c r="D1064" t="s">
        <v>14</v>
      </c>
      <c r="E1064" t="s">
        <v>116</v>
      </c>
      <c r="F1064">
        <v>0</v>
      </c>
      <c r="G1064">
        <v>1075000000</v>
      </c>
      <c r="H1064">
        <v>0</v>
      </c>
      <c r="I1064">
        <v>0</v>
      </c>
      <c r="J1064">
        <v>0</v>
      </c>
      <c r="K1064">
        <v>6.1319999999999997</v>
      </c>
      <c r="L1064" t="s">
        <v>16</v>
      </c>
      <c r="M1064" s="2">
        <v>6591900000</v>
      </c>
      <c r="N1064" s="2" t="str">
        <f>VLOOKUP(Tabla1[[#This Row],[nemo]],'Nemos y clasificaciones'!$A$2:$B$5000,2,FALSE)</f>
        <v>SIGDO KOPPERS S.A.</v>
      </c>
      <c r="O1064" s="2" t="str">
        <f>VLOOKUP(Tabla1[[#This Row],[nemo]],'Nemos y clasificaciones'!$A$1:$C$3000,3,FALSE)</f>
        <v>Conglomerados</v>
      </c>
      <c r="P1064" s="2"/>
      <c r="Q1064" s="2"/>
    </row>
    <row r="1065" spans="1:17" x14ac:dyDescent="0.25">
      <c r="A1065" t="s">
        <v>8398</v>
      </c>
      <c r="B1065" s="1">
        <v>43207</v>
      </c>
      <c r="C1065" s="1">
        <v>43213</v>
      </c>
      <c r="D1065" t="s">
        <v>14</v>
      </c>
      <c r="E1065" t="s">
        <v>2205</v>
      </c>
      <c r="F1065">
        <v>0</v>
      </c>
      <c r="G1065">
        <v>1034572184</v>
      </c>
      <c r="H1065">
        <v>0</v>
      </c>
      <c r="I1065">
        <v>0</v>
      </c>
      <c r="J1065">
        <v>0</v>
      </c>
      <c r="K1065">
        <v>6.3490000000000002</v>
      </c>
      <c r="L1065" t="s">
        <v>16</v>
      </c>
      <c r="M1065" s="2">
        <v>6568498796.2159996</v>
      </c>
      <c r="N1065" s="2" t="str">
        <f>VLOOKUP(Tabla1[[#This Row],[nemo]],'Nemos y clasificaciones'!$A$2:$B$5000,2,FALSE)</f>
        <v>SOCIEDAD ANONIMA VIÑA SANTA RITA</v>
      </c>
      <c r="O1065" s="2" t="str">
        <f>VLOOKUP(Tabla1[[#This Row],[nemo]],'Nemos y clasificaciones'!$A$1:$C$3000,3,FALSE)</f>
        <v>Alimentos, bebidas y tabaco</v>
      </c>
      <c r="P1065" s="2"/>
      <c r="Q1065" s="2"/>
    </row>
    <row r="1066" spans="1:17" x14ac:dyDescent="0.25">
      <c r="A1066" t="s">
        <v>6581</v>
      </c>
      <c r="B1066" s="1">
        <v>43581</v>
      </c>
      <c r="C1066" s="1">
        <v>43588</v>
      </c>
      <c r="D1066" t="s">
        <v>14</v>
      </c>
      <c r="E1066" t="s">
        <v>2117</v>
      </c>
      <c r="F1066">
        <v>0</v>
      </c>
      <c r="G1066">
        <v>132999304</v>
      </c>
      <c r="H1066">
        <v>0</v>
      </c>
      <c r="I1066">
        <v>0</v>
      </c>
      <c r="J1066">
        <v>0</v>
      </c>
      <c r="K1066">
        <v>49.215000000000003</v>
      </c>
      <c r="L1066" t="s">
        <v>54</v>
      </c>
      <c r="M1066" s="2">
        <v>6545560746.3599997</v>
      </c>
      <c r="N1066" s="2" t="str">
        <f>VLOOKUP(Tabla1[[#This Row],[nemo]],'Nemos y clasificaciones'!$A$2:$B$5000,2,FALSE)</f>
        <v>MOLIBDENOS Y METALES S. A.</v>
      </c>
      <c r="O1066" s="2" t="str">
        <f>VLOOKUP(Tabla1[[#This Row],[nemo]],'Nemos y clasificaciones'!$A$1:$C$3000,3,FALSE)</f>
        <v>Minería</v>
      </c>
      <c r="P1066" s="2"/>
      <c r="Q1066" s="2"/>
    </row>
    <row r="1067" spans="1:17" x14ac:dyDescent="0.25">
      <c r="A1067" t="s">
        <v>2397</v>
      </c>
      <c r="B1067" s="1">
        <v>44279</v>
      </c>
      <c r="C1067" s="1">
        <v>44285</v>
      </c>
      <c r="D1067" t="s">
        <v>14</v>
      </c>
      <c r="E1067" t="s">
        <v>1065</v>
      </c>
      <c r="F1067">
        <v>0</v>
      </c>
      <c r="G1067">
        <v>1981539</v>
      </c>
      <c r="H1067">
        <v>0</v>
      </c>
      <c r="I1067">
        <v>0</v>
      </c>
      <c r="J1067">
        <v>0</v>
      </c>
      <c r="K1067">
        <v>10.62</v>
      </c>
      <c r="L1067" t="s">
        <v>54</v>
      </c>
      <c r="M1067" s="2">
        <v>21043944.18</v>
      </c>
      <c r="N1067" s="2" t="str">
        <f>VLOOKUP(Tabla1[[#This Row],[nemo]],'Nemos y clasificaciones'!$A$2:$B$5000,2,FALSE)</f>
        <v>CFI</v>
      </c>
      <c r="O1067" s="2" t="str">
        <f>VLOOKUP(Tabla1[[#This Row],[nemo]],'Nemos y clasificaciones'!$A$1:$C$3000,3,FALSE)</f>
        <v>CFI</v>
      </c>
      <c r="P1067" s="2"/>
      <c r="Q1067" s="2"/>
    </row>
    <row r="1068" spans="1:17" x14ac:dyDescent="0.25">
      <c r="A1068" t="s">
        <v>10167</v>
      </c>
      <c r="B1068" s="1">
        <v>42672</v>
      </c>
      <c r="C1068" s="1">
        <v>42681</v>
      </c>
      <c r="D1068" t="s">
        <v>14</v>
      </c>
      <c r="E1068" t="s">
        <v>18</v>
      </c>
      <c r="F1068">
        <v>0</v>
      </c>
      <c r="G1068">
        <v>3258363592</v>
      </c>
      <c r="H1068">
        <v>0</v>
      </c>
      <c r="I1068">
        <v>0</v>
      </c>
      <c r="J1068">
        <v>0</v>
      </c>
      <c r="K1068">
        <v>2</v>
      </c>
      <c r="L1068" t="s">
        <v>16</v>
      </c>
      <c r="M1068" s="2">
        <v>6516727184</v>
      </c>
      <c r="N1068" s="2" t="str">
        <f>VLOOKUP(Tabla1[[#This Row],[nemo]],'Nemos y clasificaciones'!$A$2:$B$5000,2,FALSE)</f>
        <v>SECURITIZADORA SECURITY S.A.</v>
      </c>
      <c r="O1068" s="2" t="str">
        <f>VLOOKUP(Tabla1[[#This Row],[nemo]],'Nemos y clasificaciones'!$A$1:$C$3000,3,FALSE)</f>
        <v>Servicios financieros</v>
      </c>
      <c r="P1068" s="2"/>
      <c r="Q1068" s="2"/>
    </row>
    <row r="1069" spans="1:17" x14ac:dyDescent="0.25">
      <c r="A1069" t="s">
        <v>11184</v>
      </c>
      <c r="B1069" s="1">
        <v>42301</v>
      </c>
      <c r="C1069" s="1">
        <v>42307</v>
      </c>
      <c r="D1069" t="s">
        <v>14</v>
      </c>
      <c r="E1069" t="s">
        <v>18</v>
      </c>
      <c r="F1069">
        <v>0</v>
      </c>
      <c r="G1069">
        <v>3258363592</v>
      </c>
      <c r="H1069">
        <v>0</v>
      </c>
      <c r="I1069">
        <v>0</v>
      </c>
      <c r="J1069">
        <v>0</v>
      </c>
      <c r="K1069">
        <v>2</v>
      </c>
      <c r="L1069" t="s">
        <v>16</v>
      </c>
      <c r="M1069" s="2">
        <v>6516727184</v>
      </c>
      <c r="N1069" s="2" t="str">
        <f>VLOOKUP(Tabla1[[#This Row],[nemo]],'Nemos y clasificaciones'!$A$2:$B$5000,2,FALSE)</f>
        <v>SECURITIZADORA SECURITY S.A.</v>
      </c>
      <c r="O1069" s="2" t="str">
        <f>VLOOKUP(Tabla1[[#This Row],[nemo]],'Nemos y clasificaciones'!$A$1:$C$3000,3,FALSE)</f>
        <v>Servicios financieros</v>
      </c>
      <c r="P1069" s="2"/>
      <c r="Q1069" s="2"/>
    </row>
    <row r="1070" spans="1:17" x14ac:dyDescent="0.25">
      <c r="A1070" t="s">
        <v>11185</v>
      </c>
      <c r="B1070" s="1">
        <v>42301</v>
      </c>
      <c r="C1070" s="1">
        <v>42307</v>
      </c>
      <c r="D1070" t="s">
        <v>14</v>
      </c>
      <c r="E1070" t="s">
        <v>18</v>
      </c>
      <c r="F1070">
        <v>0</v>
      </c>
      <c r="G1070">
        <v>3258363592</v>
      </c>
      <c r="H1070">
        <v>0</v>
      </c>
      <c r="I1070">
        <v>0</v>
      </c>
      <c r="J1070">
        <v>0</v>
      </c>
      <c r="K1070">
        <v>2</v>
      </c>
      <c r="L1070" t="s">
        <v>16</v>
      </c>
      <c r="M1070" s="2">
        <v>6516727184</v>
      </c>
      <c r="N1070" s="2" t="str">
        <f>VLOOKUP(Tabla1[[#This Row],[nemo]],'Nemos y clasificaciones'!$A$2:$B$5000,2,FALSE)</f>
        <v>SECURITIZADORA SECURITY S.A.</v>
      </c>
      <c r="O1070" s="2" t="str">
        <f>VLOOKUP(Tabla1[[#This Row],[nemo]],'Nemos y clasificaciones'!$A$1:$C$3000,3,FALSE)</f>
        <v>Servicios financieros</v>
      </c>
      <c r="P1070" s="2"/>
      <c r="Q1070" s="2"/>
    </row>
    <row r="1071" spans="1:17" x14ac:dyDescent="0.25">
      <c r="A1071" t="s">
        <v>2804</v>
      </c>
      <c r="B1071" s="1">
        <v>44187</v>
      </c>
      <c r="C1071" s="1">
        <v>44194</v>
      </c>
      <c r="D1071" t="s">
        <v>14</v>
      </c>
      <c r="E1071" t="s">
        <v>1067</v>
      </c>
      <c r="F1071">
        <v>0</v>
      </c>
      <c r="G1071">
        <v>10000000</v>
      </c>
      <c r="H1071">
        <v>0</v>
      </c>
      <c r="I1071">
        <v>0</v>
      </c>
      <c r="J1071">
        <v>0</v>
      </c>
      <c r="K1071">
        <v>10.797000000000001</v>
      </c>
      <c r="L1071" t="s">
        <v>54</v>
      </c>
      <c r="M1071" s="2">
        <v>107970000</v>
      </c>
      <c r="N1071" s="2" t="str">
        <f>VLOOKUP(Tabla1[[#This Row],[nemo]],'Nemos y clasificaciones'!$A$2:$B$5000,2,FALSE)</f>
        <v>CFI</v>
      </c>
      <c r="O1071" s="2" t="str">
        <f>VLOOKUP(Tabla1[[#This Row],[nemo]],'Nemos y clasificaciones'!$A$1:$C$3000,3,FALSE)</f>
        <v>CFI</v>
      </c>
      <c r="P1071" s="2"/>
      <c r="Q1071" s="2"/>
    </row>
    <row r="1072" spans="1:17" x14ac:dyDescent="0.25">
      <c r="A1072" t="s">
        <v>2398</v>
      </c>
      <c r="B1072" s="1">
        <v>44279</v>
      </c>
      <c r="C1072" s="1">
        <v>44285</v>
      </c>
      <c r="D1072" t="s">
        <v>14</v>
      </c>
      <c r="E1072" t="s">
        <v>1067</v>
      </c>
      <c r="F1072">
        <v>0</v>
      </c>
      <c r="G1072">
        <v>7352222</v>
      </c>
      <c r="H1072">
        <v>0</v>
      </c>
      <c r="I1072">
        <v>0</v>
      </c>
      <c r="J1072">
        <v>0</v>
      </c>
      <c r="K1072">
        <v>10.739000000000001</v>
      </c>
      <c r="L1072" t="s">
        <v>54</v>
      </c>
      <c r="M1072" s="2">
        <v>78955512.057999998</v>
      </c>
      <c r="N1072" s="2" t="str">
        <f>VLOOKUP(Tabla1[[#This Row],[nemo]],'Nemos y clasificaciones'!$A$2:$B$5000,2,FALSE)</f>
        <v>CFI</v>
      </c>
      <c r="O1072" s="2" t="str">
        <f>VLOOKUP(Tabla1[[#This Row],[nemo]],'Nemos y clasificaciones'!$A$1:$C$3000,3,FALSE)</f>
        <v>CFI</v>
      </c>
      <c r="P1072" s="2"/>
      <c r="Q1072" s="2"/>
    </row>
    <row r="1073" spans="1:17" x14ac:dyDescent="0.25">
      <c r="A1073" t="s">
        <v>9554</v>
      </c>
      <c r="B1073" s="1">
        <v>42868</v>
      </c>
      <c r="C1073" s="1">
        <v>42874</v>
      </c>
      <c r="D1073" t="s">
        <v>14</v>
      </c>
      <c r="E1073" t="s">
        <v>1842</v>
      </c>
      <c r="F1073">
        <v>0</v>
      </c>
      <c r="G1073">
        <v>266432526</v>
      </c>
      <c r="H1073">
        <v>0</v>
      </c>
      <c r="I1073">
        <v>0</v>
      </c>
      <c r="J1073">
        <v>0</v>
      </c>
      <c r="K1073">
        <v>24.337</v>
      </c>
      <c r="L1073" t="s">
        <v>54</v>
      </c>
      <c r="M1073" s="2">
        <v>6484168385.2620001</v>
      </c>
      <c r="N1073" s="2" t="str">
        <f>VLOOKUP(Tabla1[[#This Row],[nemo]],'Nemos y clasificaciones'!$A$2:$B$5000,2,FALSE)</f>
        <v>COCA COLA EMBONOR S.A.</v>
      </c>
      <c r="O1073" s="2" t="str">
        <f>VLOOKUP(Tabla1[[#This Row],[nemo]],'Nemos y clasificaciones'!$A$1:$C$3000,3,FALSE)</f>
        <v>Alimentos, bebidas y tabaco</v>
      </c>
      <c r="P1073" s="2"/>
      <c r="Q1073" s="2"/>
    </row>
    <row r="1074" spans="1:17" x14ac:dyDescent="0.25">
      <c r="A1074" t="s">
        <v>1066</v>
      </c>
      <c r="B1074" s="1">
        <v>44365</v>
      </c>
      <c r="C1074" s="1">
        <v>44372</v>
      </c>
      <c r="D1074" t="s">
        <v>14</v>
      </c>
      <c r="E1074" t="s">
        <v>1067</v>
      </c>
      <c r="F1074">
        <v>0</v>
      </c>
      <c r="G1074">
        <v>10000000</v>
      </c>
      <c r="H1074">
        <v>0</v>
      </c>
      <c r="I1074">
        <v>0</v>
      </c>
      <c r="J1074">
        <v>0</v>
      </c>
      <c r="K1074">
        <v>7.1509999999999998</v>
      </c>
      <c r="L1074" t="s">
        <v>16</v>
      </c>
      <c r="M1074" s="2">
        <v>71510000</v>
      </c>
      <c r="N1074" s="2" t="str">
        <f>VLOOKUP(Tabla1[[#This Row],[nemo]],'Nemos y clasificaciones'!$A$2:$B$5000,2,FALSE)</f>
        <v>CFI</v>
      </c>
      <c r="O1074" s="2" t="str">
        <f>VLOOKUP(Tabla1[[#This Row],[nemo]],'Nemos y clasificaciones'!$A$1:$C$3000,3,FALSE)</f>
        <v>CFI</v>
      </c>
      <c r="P1074" s="2"/>
      <c r="Q1074" s="2"/>
    </row>
    <row r="1075" spans="1:17" x14ac:dyDescent="0.25">
      <c r="A1075" t="s">
        <v>828</v>
      </c>
      <c r="B1075" s="1">
        <v>44385</v>
      </c>
      <c r="C1075" s="1">
        <v>44391</v>
      </c>
      <c r="D1075" t="s">
        <v>14</v>
      </c>
      <c r="E1075" t="s">
        <v>132</v>
      </c>
      <c r="F1075">
        <v>0</v>
      </c>
      <c r="G1075">
        <v>10000000</v>
      </c>
      <c r="H1075">
        <v>0</v>
      </c>
      <c r="I1075">
        <v>0</v>
      </c>
      <c r="J1075">
        <v>0</v>
      </c>
      <c r="K1075">
        <v>78.135999999999996</v>
      </c>
      <c r="L1075" t="s">
        <v>54</v>
      </c>
      <c r="M1075" s="2">
        <v>781360000</v>
      </c>
      <c r="N1075" s="2" t="str">
        <f>VLOOKUP(Tabla1[[#This Row],[nemo]],'Nemos y clasificaciones'!$A$2:$B$5000,2,FALSE)</f>
        <v>CFI</v>
      </c>
      <c r="O1075" s="2" t="str">
        <f>VLOOKUP(Tabla1[[#This Row],[nemo]],'Nemos y clasificaciones'!$A$1:$C$3000,3,FALSE)</f>
        <v>CFI</v>
      </c>
      <c r="P1075" s="2"/>
      <c r="Q1075" s="2"/>
    </row>
    <row r="1076" spans="1:17" x14ac:dyDescent="0.25">
      <c r="A1076" t="s">
        <v>2234</v>
      </c>
      <c r="B1076" s="1">
        <v>44293</v>
      </c>
      <c r="C1076" s="1">
        <v>44299</v>
      </c>
      <c r="D1076" t="s">
        <v>14</v>
      </c>
      <c r="E1076" t="s">
        <v>132</v>
      </c>
      <c r="F1076">
        <v>0</v>
      </c>
      <c r="G1076">
        <v>10493473</v>
      </c>
      <c r="H1076">
        <v>0</v>
      </c>
      <c r="I1076">
        <v>0</v>
      </c>
      <c r="J1076">
        <v>0</v>
      </c>
      <c r="K1076">
        <v>58.789000000000001</v>
      </c>
      <c r="L1076" t="s">
        <v>54</v>
      </c>
      <c r="M1076" s="2">
        <v>616900784.19700003</v>
      </c>
      <c r="N1076" s="2" t="str">
        <f>VLOOKUP(Tabla1[[#This Row],[nemo]],'Nemos y clasificaciones'!$A$2:$B$5000,2,FALSE)</f>
        <v>CFI</v>
      </c>
      <c r="O1076" s="2" t="str">
        <f>VLOOKUP(Tabla1[[#This Row],[nemo]],'Nemos y clasificaciones'!$A$1:$C$3000,3,FALSE)</f>
        <v>CFI</v>
      </c>
      <c r="P1076" s="2"/>
      <c r="Q1076" s="2"/>
    </row>
    <row r="1077" spans="1:17" x14ac:dyDescent="0.25">
      <c r="A1077" t="s">
        <v>8940</v>
      </c>
      <c r="B1077" s="1">
        <v>43034</v>
      </c>
      <c r="C1077" s="1">
        <v>43042</v>
      </c>
      <c r="D1077" t="s">
        <v>14</v>
      </c>
      <c r="E1077" t="s">
        <v>18</v>
      </c>
      <c r="F1077">
        <v>0</v>
      </c>
      <c r="G1077">
        <v>3683019437</v>
      </c>
      <c r="H1077">
        <v>0</v>
      </c>
      <c r="I1077">
        <v>0</v>
      </c>
      <c r="J1077">
        <v>0</v>
      </c>
      <c r="K1077">
        <v>1.75</v>
      </c>
      <c r="L1077" t="s">
        <v>16</v>
      </c>
      <c r="M1077" s="2">
        <v>6445284014.75</v>
      </c>
      <c r="N1077" s="2" t="str">
        <f>VLOOKUP(Tabla1[[#This Row],[nemo]],'Nemos y clasificaciones'!$A$2:$B$5000,2,FALSE)</f>
        <v>SECURITIZADORA SECURITY S.A.</v>
      </c>
      <c r="O1077" s="2" t="str">
        <f>VLOOKUP(Tabla1[[#This Row],[nemo]],'Nemos y clasificaciones'!$A$1:$C$3000,3,FALSE)</f>
        <v>Servicios financieros</v>
      </c>
      <c r="P1077" s="2"/>
      <c r="Q1077" s="2"/>
    </row>
    <row r="1078" spans="1:17" x14ac:dyDescent="0.25">
      <c r="A1078" t="s">
        <v>11778</v>
      </c>
      <c r="B1078" s="1">
        <v>42117</v>
      </c>
      <c r="C1078" s="1">
        <v>42123</v>
      </c>
      <c r="D1078" t="s">
        <v>14</v>
      </c>
      <c r="E1078" t="s">
        <v>2176</v>
      </c>
      <c r="F1078">
        <v>0</v>
      </c>
      <c r="G1078">
        <v>129460300</v>
      </c>
      <c r="H1078">
        <v>0</v>
      </c>
      <c r="I1078">
        <v>0</v>
      </c>
      <c r="J1078">
        <v>0</v>
      </c>
      <c r="K1078">
        <v>49.494999999999997</v>
      </c>
      <c r="L1078" t="s">
        <v>54</v>
      </c>
      <c r="M1078" s="2">
        <v>6407637548.5</v>
      </c>
      <c r="N1078" s="2" t="str">
        <f>VLOOKUP(Tabla1[[#This Row],[nemo]],'Nemos y clasificaciones'!$A$2:$B$5000,2,FALSE)</f>
        <v>SOCIEDAD PUNTA DEL COBRE S.A.</v>
      </c>
      <c r="O1078" s="2" t="str">
        <f>VLOOKUP(Tabla1[[#This Row],[nemo]],'Nemos y clasificaciones'!$A$1:$C$3000,3,FALSE)</f>
        <v>Minería</v>
      </c>
      <c r="P1078" s="2"/>
      <c r="Q1078" s="2"/>
    </row>
    <row r="1079" spans="1:17" x14ac:dyDescent="0.25">
      <c r="A1079" t="s">
        <v>11535</v>
      </c>
      <c r="B1079" s="1">
        <v>42147</v>
      </c>
      <c r="C1079" s="1">
        <v>42153</v>
      </c>
      <c r="D1079" t="s">
        <v>14</v>
      </c>
      <c r="E1079" t="s">
        <v>1795</v>
      </c>
      <c r="F1079">
        <v>0</v>
      </c>
      <c r="G1079">
        <v>283369203</v>
      </c>
      <c r="H1079">
        <v>0</v>
      </c>
      <c r="I1079">
        <v>0</v>
      </c>
      <c r="J1079">
        <v>0</v>
      </c>
      <c r="K1079">
        <v>22.603000000000002</v>
      </c>
      <c r="L1079" t="s">
        <v>54</v>
      </c>
      <c r="M1079" s="2">
        <v>6404994095.4090004</v>
      </c>
      <c r="N1079" s="2" t="str">
        <f>VLOOKUP(Tabla1[[#This Row],[nemo]],'Nemos y clasificaciones'!$A$2:$B$5000,2,FALSE)</f>
        <v>PAZ CORP S.A.</v>
      </c>
      <c r="O1079" s="2" t="str">
        <f>VLOOKUP(Tabla1[[#This Row],[nemo]],'Nemos y clasificaciones'!$A$1:$C$3000,3,FALSE)</f>
        <v>Construcción</v>
      </c>
      <c r="P1079" s="2"/>
      <c r="Q1079" s="2"/>
    </row>
    <row r="1080" spans="1:17" x14ac:dyDescent="0.25">
      <c r="A1080" t="s">
        <v>1723</v>
      </c>
      <c r="B1080" s="1">
        <v>44335</v>
      </c>
      <c r="C1080" s="1">
        <v>44342</v>
      </c>
      <c r="D1080" t="s">
        <v>14</v>
      </c>
      <c r="E1080" t="s">
        <v>132</v>
      </c>
      <c r="F1080">
        <v>0</v>
      </c>
      <c r="G1080">
        <v>10000000</v>
      </c>
      <c r="H1080">
        <v>0</v>
      </c>
      <c r="I1080">
        <v>0</v>
      </c>
      <c r="J1080">
        <v>0</v>
      </c>
      <c r="K1080">
        <v>58.201999999999998</v>
      </c>
      <c r="L1080" t="s">
        <v>54</v>
      </c>
      <c r="M1080" s="2">
        <v>582020000</v>
      </c>
      <c r="N1080" s="2" t="str">
        <f>VLOOKUP(Tabla1[[#This Row],[nemo]],'Nemos y clasificaciones'!$A$2:$B$5000,2,FALSE)</f>
        <v>CFI</v>
      </c>
      <c r="O1080" s="2" t="str">
        <f>VLOOKUP(Tabla1[[#This Row],[nemo]],'Nemos y clasificaciones'!$A$1:$C$3000,3,FALSE)</f>
        <v>CFI</v>
      </c>
      <c r="P1080" s="2"/>
      <c r="Q1080" s="2"/>
    </row>
    <row r="1081" spans="1:17" x14ac:dyDescent="0.25">
      <c r="A1081" t="s">
        <v>3569</v>
      </c>
      <c r="B1081" s="1">
        <v>44057</v>
      </c>
      <c r="C1081" s="1">
        <v>44064</v>
      </c>
      <c r="D1081" t="s">
        <v>14</v>
      </c>
      <c r="E1081" t="s">
        <v>132</v>
      </c>
      <c r="F1081">
        <v>0</v>
      </c>
      <c r="G1081">
        <v>10000000</v>
      </c>
      <c r="H1081">
        <v>0</v>
      </c>
      <c r="I1081">
        <v>0</v>
      </c>
      <c r="J1081">
        <v>0</v>
      </c>
      <c r="K1081">
        <v>53.552</v>
      </c>
      <c r="L1081" t="s">
        <v>54</v>
      </c>
      <c r="M1081" s="2">
        <v>535520000</v>
      </c>
      <c r="N1081" s="2" t="str">
        <f>VLOOKUP(Tabla1[[#This Row],[nemo]],'Nemos y clasificaciones'!$A$2:$B$5000,2,FALSE)</f>
        <v>CFI</v>
      </c>
      <c r="O1081" s="2" t="str">
        <f>VLOOKUP(Tabla1[[#This Row],[nemo]],'Nemos y clasificaciones'!$A$1:$C$3000,3,FALSE)</f>
        <v>CFI</v>
      </c>
      <c r="P1081" s="2"/>
      <c r="Q1081" s="2"/>
    </row>
    <row r="1082" spans="1:17" x14ac:dyDescent="0.25">
      <c r="A1082" t="s">
        <v>4564</v>
      </c>
      <c r="B1082" s="1">
        <v>43943</v>
      </c>
      <c r="C1082" s="1">
        <v>43949</v>
      </c>
      <c r="D1082" t="s">
        <v>14</v>
      </c>
      <c r="E1082" t="s">
        <v>132</v>
      </c>
      <c r="F1082">
        <v>0</v>
      </c>
      <c r="G1082">
        <v>10000000</v>
      </c>
      <c r="H1082">
        <v>0</v>
      </c>
      <c r="I1082">
        <v>0</v>
      </c>
      <c r="J1082">
        <v>0</v>
      </c>
      <c r="K1082">
        <v>47.707999999999998</v>
      </c>
      <c r="L1082" t="s">
        <v>54</v>
      </c>
      <c r="M1082" s="2">
        <v>477080000</v>
      </c>
      <c r="N1082" s="2" t="str">
        <f>VLOOKUP(Tabla1[[#This Row],[nemo]],'Nemos y clasificaciones'!$A$2:$B$5000,2,FALSE)</f>
        <v>CFI</v>
      </c>
      <c r="O1082" s="2" t="str">
        <f>VLOOKUP(Tabla1[[#This Row],[nemo]],'Nemos y clasificaciones'!$A$1:$C$3000,3,FALSE)</f>
        <v>CFI</v>
      </c>
      <c r="P1082" s="2"/>
      <c r="Q1082" s="2"/>
    </row>
    <row r="1083" spans="1:17" x14ac:dyDescent="0.25">
      <c r="A1083" t="s">
        <v>8174</v>
      </c>
      <c r="B1083" s="1">
        <v>43231</v>
      </c>
      <c r="C1083" s="1">
        <v>43237</v>
      </c>
      <c r="D1083" t="s">
        <v>14</v>
      </c>
      <c r="E1083" t="s">
        <v>1022</v>
      </c>
      <c r="F1083">
        <v>0</v>
      </c>
      <c r="G1083">
        <v>264221000</v>
      </c>
      <c r="H1083">
        <v>0</v>
      </c>
      <c r="I1083">
        <v>0</v>
      </c>
      <c r="J1083">
        <v>0</v>
      </c>
      <c r="K1083">
        <v>24</v>
      </c>
      <c r="L1083" t="s">
        <v>54</v>
      </c>
      <c r="M1083" s="2">
        <v>6341304000</v>
      </c>
      <c r="N1083" s="2" t="str">
        <f>VLOOKUP(Tabla1[[#This Row],[nemo]],'Nemos y clasificaciones'!$A$2:$B$5000,2,FALSE)</f>
        <v>CEMENTOS BIO BIO S.A.</v>
      </c>
      <c r="O1083" s="2" t="str">
        <f>VLOOKUP(Tabla1[[#This Row],[nemo]],'Nemos y clasificaciones'!$A$1:$C$3000,3,FALSE)</f>
        <v>Construcción</v>
      </c>
      <c r="P1083" s="2"/>
      <c r="Q1083" s="2"/>
    </row>
    <row r="1084" spans="1:17" x14ac:dyDescent="0.25">
      <c r="A1084" t="s">
        <v>6657</v>
      </c>
      <c r="B1084" s="1">
        <v>43572</v>
      </c>
      <c r="C1084" s="1">
        <v>43580</v>
      </c>
      <c r="D1084" t="s">
        <v>14</v>
      </c>
      <c r="E1084" t="s">
        <v>2145</v>
      </c>
      <c r="F1084">
        <v>0</v>
      </c>
      <c r="G1084">
        <v>439817195</v>
      </c>
      <c r="H1084">
        <v>0</v>
      </c>
      <c r="I1084">
        <v>0</v>
      </c>
      <c r="J1084">
        <v>0</v>
      </c>
      <c r="K1084">
        <v>14.414</v>
      </c>
      <c r="L1084" t="s">
        <v>54</v>
      </c>
      <c r="M1084" s="2">
        <v>6339525048.7299995</v>
      </c>
      <c r="N1084" s="2" t="str">
        <f>VLOOKUP(Tabla1[[#This Row],[nemo]],'Nemos y clasificaciones'!$A$2:$B$5000,2,FALSE)</f>
        <v>CINTAC S.A.</v>
      </c>
      <c r="O1084" s="2" t="str">
        <f>VLOOKUP(Tabla1[[#This Row],[nemo]],'Nemos y clasificaciones'!$A$1:$C$3000,3,FALSE)</f>
        <v>Construcción</v>
      </c>
      <c r="P1084" s="2"/>
      <c r="Q1084" s="2"/>
    </row>
    <row r="1085" spans="1:17" x14ac:dyDescent="0.25">
      <c r="A1085" t="s">
        <v>514</v>
      </c>
      <c r="B1085" s="1">
        <v>44419</v>
      </c>
      <c r="C1085" s="1">
        <v>44425</v>
      </c>
      <c r="D1085" t="s">
        <v>14</v>
      </c>
      <c r="E1085" t="s">
        <v>132</v>
      </c>
      <c r="F1085">
        <v>0</v>
      </c>
      <c r="G1085">
        <v>10000000</v>
      </c>
      <c r="H1085">
        <v>0</v>
      </c>
      <c r="I1085">
        <v>0</v>
      </c>
      <c r="J1085">
        <v>0</v>
      </c>
      <c r="K1085">
        <v>43.231000000000002</v>
      </c>
      <c r="L1085" t="s">
        <v>54</v>
      </c>
      <c r="M1085" s="2">
        <v>432310000</v>
      </c>
      <c r="N1085" s="2" t="str">
        <f>VLOOKUP(Tabla1[[#This Row],[nemo]],'Nemos y clasificaciones'!$A$2:$B$5000,2,FALSE)</f>
        <v>CFI</v>
      </c>
      <c r="O1085" s="2" t="str">
        <f>VLOOKUP(Tabla1[[#This Row],[nemo]],'Nemos y clasificaciones'!$A$1:$C$3000,3,FALSE)</f>
        <v>CFI</v>
      </c>
      <c r="P1085" s="2"/>
      <c r="Q1085" s="2"/>
    </row>
    <row r="1086" spans="1:17" x14ac:dyDescent="0.25">
      <c r="A1086" t="s">
        <v>2864</v>
      </c>
      <c r="B1086" s="1">
        <v>44186</v>
      </c>
      <c r="C1086" s="1">
        <v>44193</v>
      </c>
      <c r="D1086" t="s">
        <v>14</v>
      </c>
      <c r="E1086" t="s">
        <v>1772</v>
      </c>
      <c r="F1086">
        <v>0</v>
      </c>
      <c r="G1086">
        <v>2036690512</v>
      </c>
      <c r="H1086">
        <v>0</v>
      </c>
      <c r="I1086">
        <v>0</v>
      </c>
      <c r="J1086">
        <v>0</v>
      </c>
      <c r="K1086">
        <v>3.105</v>
      </c>
      <c r="L1086" t="s">
        <v>16</v>
      </c>
      <c r="M1086" s="2">
        <v>6323924039.7600002</v>
      </c>
      <c r="N1086" s="2" t="str">
        <f>VLOOKUP(Tabla1[[#This Row],[nemo]],'Nemos y clasificaciones'!$A$2:$B$5000,2,FALSE)</f>
        <v>ADMINISTRADORA DE FONDOS DE PENSIONES PLANVITAL S.A.</v>
      </c>
      <c r="O1086" s="2" t="str">
        <f>VLOOKUP(Tabla1[[#This Row],[nemo]],'Nemos y clasificaciones'!$A$1:$C$3000,3,FALSE)</f>
        <v>Servicios financieros</v>
      </c>
      <c r="P1086" s="2"/>
      <c r="Q1086" s="2"/>
    </row>
    <row r="1087" spans="1:17" x14ac:dyDescent="0.25">
      <c r="A1087" t="s">
        <v>4344</v>
      </c>
      <c r="B1087" s="1">
        <v>43965</v>
      </c>
      <c r="C1087" s="1">
        <v>43971</v>
      </c>
      <c r="D1087" t="s">
        <v>14</v>
      </c>
      <c r="E1087" t="s">
        <v>1842</v>
      </c>
      <c r="F1087">
        <v>0</v>
      </c>
      <c r="G1087">
        <v>266432526</v>
      </c>
      <c r="H1087">
        <v>0</v>
      </c>
      <c r="I1087">
        <v>0</v>
      </c>
      <c r="J1087">
        <v>0</v>
      </c>
      <c r="K1087">
        <v>23.713000000000001</v>
      </c>
      <c r="L1087" t="s">
        <v>54</v>
      </c>
      <c r="M1087" s="2">
        <v>6317914489.0380001</v>
      </c>
      <c r="N1087" s="2" t="str">
        <f>VLOOKUP(Tabla1[[#This Row],[nemo]],'Nemos y clasificaciones'!$A$2:$B$5000,2,FALSE)</f>
        <v>COCA COLA EMBONOR S.A.</v>
      </c>
      <c r="O1087" s="2" t="str">
        <f>VLOOKUP(Tabla1[[#This Row],[nemo]],'Nemos y clasificaciones'!$A$1:$C$3000,3,FALSE)</f>
        <v>Alimentos, bebidas y tabaco</v>
      </c>
      <c r="P1087" s="2"/>
      <c r="Q1087" s="2"/>
    </row>
    <row r="1088" spans="1:17" x14ac:dyDescent="0.25">
      <c r="A1088" t="s">
        <v>4038</v>
      </c>
      <c r="B1088" s="1">
        <v>43994</v>
      </c>
      <c r="C1088" s="1">
        <v>44000</v>
      </c>
      <c r="D1088" t="s">
        <v>14</v>
      </c>
      <c r="E1088" t="s">
        <v>132</v>
      </c>
      <c r="F1088">
        <v>0</v>
      </c>
      <c r="G1088">
        <v>10000000</v>
      </c>
      <c r="H1088">
        <v>0</v>
      </c>
      <c r="I1088">
        <v>0</v>
      </c>
      <c r="J1088">
        <v>0</v>
      </c>
      <c r="K1088">
        <v>41.238999999999997</v>
      </c>
      <c r="L1088" t="s">
        <v>54</v>
      </c>
      <c r="M1088" s="2">
        <v>412390000</v>
      </c>
      <c r="N1088" s="2" t="str">
        <f>VLOOKUP(Tabla1[[#This Row],[nemo]],'Nemos y clasificaciones'!$A$2:$B$5000,2,FALSE)</f>
        <v>CFI</v>
      </c>
      <c r="O1088" s="2" t="str">
        <f>VLOOKUP(Tabla1[[#This Row],[nemo]],'Nemos y clasificaciones'!$A$1:$C$3000,3,FALSE)</f>
        <v>CFI</v>
      </c>
      <c r="P1088" s="2"/>
      <c r="Q1088" s="2"/>
    </row>
    <row r="1089" spans="1:17" x14ac:dyDescent="0.25">
      <c r="A1089" t="s">
        <v>976</v>
      </c>
      <c r="B1089" s="1">
        <v>44370</v>
      </c>
      <c r="C1089" s="1">
        <v>44377</v>
      </c>
      <c r="D1089" t="s">
        <v>14</v>
      </c>
      <c r="E1089" t="s">
        <v>132</v>
      </c>
      <c r="F1089">
        <v>0</v>
      </c>
      <c r="G1089">
        <v>10000000</v>
      </c>
      <c r="H1089">
        <v>0</v>
      </c>
      <c r="I1089">
        <v>0</v>
      </c>
      <c r="J1089">
        <v>0</v>
      </c>
      <c r="K1089">
        <v>38.789000000000001</v>
      </c>
      <c r="L1089" t="s">
        <v>54</v>
      </c>
      <c r="M1089" s="2">
        <v>387890000</v>
      </c>
      <c r="N1089" s="2" t="str">
        <f>VLOOKUP(Tabla1[[#This Row],[nemo]],'Nemos y clasificaciones'!$A$2:$B$5000,2,FALSE)</f>
        <v>CFI</v>
      </c>
      <c r="O1089" s="2" t="str">
        <f>VLOOKUP(Tabla1[[#This Row],[nemo]],'Nemos y clasificaciones'!$A$1:$C$3000,3,FALSE)</f>
        <v>CFI</v>
      </c>
      <c r="P1089" s="2"/>
      <c r="Q1089" s="2"/>
    </row>
    <row r="1090" spans="1:17" x14ac:dyDescent="0.25">
      <c r="A1090" t="s">
        <v>4316</v>
      </c>
      <c r="B1090" s="1">
        <v>43966</v>
      </c>
      <c r="C1090" s="1">
        <v>43973</v>
      </c>
      <c r="D1090" t="s">
        <v>14</v>
      </c>
      <c r="E1090" t="s">
        <v>132</v>
      </c>
      <c r="F1090">
        <v>0</v>
      </c>
      <c r="G1090">
        <v>10000000</v>
      </c>
      <c r="H1090">
        <v>0</v>
      </c>
      <c r="I1090">
        <v>0</v>
      </c>
      <c r="J1090">
        <v>0</v>
      </c>
      <c r="K1090">
        <v>34.408000000000001</v>
      </c>
      <c r="L1090" t="s">
        <v>54</v>
      </c>
      <c r="M1090" s="2">
        <v>344080000</v>
      </c>
      <c r="N1090" s="2" t="str">
        <f>VLOOKUP(Tabla1[[#This Row],[nemo]],'Nemos y clasificaciones'!$A$2:$B$5000,2,FALSE)</f>
        <v>CFI</v>
      </c>
      <c r="O1090" s="2" t="str">
        <f>VLOOKUP(Tabla1[[#This Row],[nemo]],'Nemos y clasificaciones'!$A$1:$C$3000,3,FALSE)</f>
        <v>CFI</v>
      </c>
      <c r="P1090" s="2"/>
      <c r="Q1090" s="2"/>
    </row>
    <row r="1091" spans="1:17" x14ac:dyDescent="0.25">
      <c r="A1091" t="s">
        <v>2562</v>
      </c>
      <c r="B1091" s="1">
        <v>44237</v>
      </c>
      <c r="C1091" s="1">
        <v>44243</v>
      </c>
      <c r="D1091" t="s">
        <v>14</v>
      </c>
      <c r="E1091" t="s">
        <v>132</v>
      </c>
      <c r="F1091">
        <v>0</v>
      </c>
      <c r="G1091">
        <v>10000000</v>
      </c>
      <c r="H1091">
        <v>0</v>
      </c>
      <c r="I1091">
        <v>0</v>
      </c>
      <c r="J1091">
        <v>0</v>
      </c>
      <c r="K1091">
        <v>30.931999999999999</v>
      </c>
      <c r="L1091" t="s">
        <v>54</v>
      </c>
      <c r="M1091" s="2">
        <v>309320000</v>
      </c>
      <c r="N1091" s="2" t="str">
        <f>VLOOKUP(Tabla1[[#This Row],[nemo]],'Nemos y clasificaciones'!$A$2:$B$5000,2,FALSE)</f>
        <v>CFI</v>
      </c>
      <c r="O1091" s="2" t="str">
        <f>VLOOKUP(Tabla1[[#This Row],[nemo]],'Nemos y clasificaciones'!$A$1:$C$3000,3,FALSE)</f>
        <v>CFI</v>
      </c>
      <c r="P1091" s="2"/>
      <c r="Q1091" s="2"/>
    </row>
    <row r="1092" spans="1:17" x14ac:dyDescent="0.25">
      <c r="A1092" t="s">
        <v>3481</v>
      </c>
      <c r="B1092" s="1">
        <v>44083</v>
      </c>
      <c r="C1092" s="1">
        <v>44089</v>
      </c>
      <c r="D1092" t="s">
        <v>14</v>
      </c>
      <c r="E1092" t="s">
        <v>132</v>
      </c>
      <c r="F1092">
        <v>0</v>
      </c>
      <c r="G1092">
        <v>7057136</v>
      </c>
      <c r="H1092">
        <v>0</v>
      </c>
      <c r="I1092">
        <v>0</v>
      </c>
      <c r="J1092">
        <v>0</v>
      </c>
      <c r="K1092">
        <v>39.536999999999999</v>
      </c>
      <c r="L1092" t="s">
        <v>54</v>
      </c>
      <c r="M1092" s="2">
        <v>279017986.03200001</v>
      </c>
      <c r="N1092" s="2" t="str">
        <f>VLOOKUP(Tabla1[[#This Row],[nemo]],'Nemos y clasificaciones'!$A$2:$B$5000,2,FALSE)</f>
        <v>CFI</v>
      </c>
      <c r="O1092" s="2" t="str">
        <f>VLOOKUP(Tabla1[[#This Row],[nemo]],'Nemos y clasificaciones'!$A$1:$C$3000,3,FALSE)</f>
        <v>CFI</v>
      </c>
      <c r="P1092" s="2"/>
      <c r="Q1092" s="2"/>
    </row>
    <row r="1093" spans="1:17" x14ac:dyDescent="0.25">
      <c r="A1093" t="s">
        <v>131</v>
      </c>
      <c r="B1093" s="1">
        <v>44448</v>
      </c>
      <c r="C1093" s="1">
        <v>44454</v>
      </c>
      <c r="D1093" t="s">
        <v>14</v>
      </c>
      <c r="E1093" t="s">
        <v>132</v>
      </c>
      <c r="F1093">
        <v>0</v>
      </c>
      <c r="G1093">
        <v>10000000</v>
      </c>
      <c r="H1093">
        <v>0</v>
      </c>
      <c r="I1093">
        <v>0</v>
      </c>
      <c r="J1093">
        <v>0</v>
      </c>
      <c r="K1093">
        <v>12.118</v>
      </c>
      <c r="L1093" t="s">
        <v>54</v>
      </c>
      <c r="M1093" s="2">
        <v>121180000</v>
      </c>
      <c r="N1093" s="2" t="str">
        <f>VLOOKUP(Tabla1[[#This Row],[nemo]],'Nemos y clasificaciones'!$A$2:$B$5000,2,FALSE)</f>
        <v>CFI</v>
      </c>
      <c r="O1093" s="2" t="str">
        <f>VLOOKUP(Tabla1[[#This Row],[nemo]],'Nemos y clasificaciones'!$A$1:$C$3000,3,FALSE)</f>
        <v>CFI</v>
      </c>
      <c r="P1093" s="2"/>
      <c r="Q1093" s="2"/>
    </row>
    <row r="1094" spans="1:17" x14ac:dyDescent="0.25">
      <c r="A1094" t="s">
        <v>5763</v>
      </c>
      <c r="B1094" s="1">
        <v>43686</v>
      </c>
      <c r="C1094" s="1">
        <v>43693</v>
      </c>
      <c r="D1094" t="s">
        <v>14</v>
      </c>
      <c r="E1094" t="s">
        <v>1685</v>
      </c>
      <c r="F1094">
        <v>0</v>
      </c>
      <c r="G1094">
        <v>220569255</v>
      </c>
      <c r="H1094">
        <v>0</v>
      </c>
      <c r="I1094">
        <v>0</v>
      </c>
      <c r="J1094">
        <v>0</v>
      </c>
      <c r="K1094">
        <v>28.222999999999999</v>
      </c>
      <c r="L1094" t="s">
        <v>54</v>
      </c>
      <c r="M1094" s="2">
        <v>6225126083.8649998</v>
      </c>
      <c r="N1094" s="2" t="str">
        <f>VLOOKUP(Tabla1[[#This Row],[nemo]],'Nemos y clasificaciones'!$A$2:$B$5000,2,FALSE)</f>
        <v>ZONA FRANCA DE IQUIQUE S.A.</v>
      </c>
      <c r="O1094" s="2" t="str">
        <f>VLOOKUP(Tabla1[[#This Row],[nemo]],'Nemos y clasificaciones'!$A$1:$C$3000,3,FALSE)</f>
        <v>Consumo</v>
      </c>
      <c r="P1094" s="2"/>
      <c r="Q1094" s="2"/>
    </row>
    <row r="1095" spans="1:17" x14ac:dyDescent="0.25">
      <c r="A1095" t="s">
        <v>6456</v>
      </c>
      <c r="B1095" s="1">
        <v>43589</v>
      </c>
      <c r="C1095" s="1">
        <v>43595</v>
      </c>
      <c r="D1095" t="s">
        <v>14</v>
      </c>
      <c r="E1095" t="s">
        <v>1685</v>
      </c>
      <c r="F1095">
        <v>0</v>
      </c>
      <c r="G1095">
        <v>220569255</v>
      </c>
      <c r="H1095">
        <v>0</v>
      </c>
      <c r="I1095">
        <v>0</v>
      </c>
      <c r="J1095">
        <v>0</v>
      </c>
      <c r="K1095">
        <v>28.222999999999999</v>
      </c>
      <c r="L1095" t="s">
        <v>54</v>
      </c>
      <c r="M1095" s="2">
        <v>6225126083.8649998</v>
      </c>
      <c r="N1095" s="2" t="str">
        <f>VLOOKUP(Tabla1[[#This Row],[nemo]],'Nemos y clasificaciones'!$A$2:$B$5000,2,FALSE)</f>
        <v>ZONA FRANCA DE IQUIQUE S.A.</v>
      </c>
      <c r="O1095" s="2" t="str">
        <f>VLOOKUP(Tabla1[[#This Row],[nemo]],'Nemos y clasificaciones'!$A$1:$C$3000,3,FALSE)</f>
        <v>Consumo</v>
      </c>
      <c r="P1095" s="2"/>
      <c r="Q1095" s="2"/>
    </row>
    <row r="1096" spans="1:17" x14ac:dyDescent="0.25">
      <c r="A1096" t="s">
        <v>3311</v>
      </c>
      <c r="B1096" s="1">
        <v>44119</v>
      </c>
      <c r="C1096" s="1">
        <v>44125</v>
      </c>
      <c r="D1096" t="s">
        <v>14</v>
      </c>
      <c r="E1096" t="s">
        <v>132</v>
      </c>
      <c r="F1096">
        <v>0</v>
      </c>
      <c r="G1096">
        <v>178495</v>
      </c>
      <c r="H1096">
        <v>0</v>
      </c>
      <c r="I1096">
        <v>0</v>
      </c>
      <c r="J1096">
        <v>0</v>
      </c>
      <c r="K1096">
        <v>94.158000000000001</v>
      </c>
      <c r="L1096" t="s">
        <v>54</v>
      </c>
      <c r="M1096" s="2">
        <v>16806732.210000001</v>
      </c>
      <c r="N1096" s="2" t="str">
        <f>VLOOKUP(Tabla1[[#This Row],[nemo]],'Nemos y clasificaciones'!$A$2:$B$5000,2,FALSE)</f>
        <v>CFI</v>
      </c>
      <c r="O1096" s="2" t="str">
        <f>VLOOKUP(Tabla1[[#This Row],[nemo]],'Nemos y clasificaciones'!$A$1:$C$3000,3,FALSE)</f>
        <v>CFI</v>
      </c>
      <c r="P1096" s="2"/>
      <c r="Q1096" s="2"/>
    </row>
    <row r="1097" spans="1:17" x14ac:dyDescent="0.25">
      <c r="A1097" t="s">
        <v>3655</v>
      </c>
      <c r="B1097" s="1">
        <v>44033</v>
      </c>
      <c r="C1097" s="1">
        <v>44039</v>
      </c>
      <c r="D1097" t="s">
        <v>14</v>
      </c>
      <c r="E1097" t="s">
        <v>132</v>
      </c>
      <c r="F1097">
        <v>0</v>
      </c>
      <c r="G1097">
        <v>178495</v>
      </c>
      <c r="H1097">
        <v>0</v>
      </c>
      <c r="I1097">
        <v>0</v>
      </c>
      <c r="J1097">
        <v>0</v>
      </c>
      <c r="K1097">
        <v>56.726999999999997</v>
      </c>
      <c r="L1097" t="s">
        <v>54</v>
      </c>
      <c r="M1097" s="2">
        <v>10125485.865</v>
      </c>
      <c r="N1097" s="2" t="str">
        <f>VLOOKUP(Tabla1[[#This Row],[nemo]],'Nemos y clasificaciones'!$A$2:$B$5000,2,FALSE)</f>
        <v>CFI</v>
      </c>
      <c r="O1097" s="2" t="str">
        <f>VLOOKUP(Tabla1[[#This Row],[nemo]],'Nemos y clasificaciones'!$A$1:$C$3000,3,FALSE)</f>
        <v>CFI</v>
      </c>
      <c r="P1097" s="2"/>
      <c r="Q1097" s="2"/>
    </row>
    <row r="1098" spans="1:17" x14ac:dyDescent="0.25">
      <c r="A1098" t="s">
        <v>177</v>
      </c>
      <c r="B1098" s="1">
        <v>44446</v>
      </c>
      <c r="C1098" s="1">
        <v>44452</v>
      </c>
      <c r="D1098" t="s">
        <v>14</v>
      </c>
      <c r="E1098" t="s">
        <v>178</v>
      </c>
      <c r="F1098">
        <v>0</v>
      </c>
      <c r="G1098">
        <v>168000000</v>
      </c>
      <c r="H1098">
        <v>0</v>
      </c>
      <c r="I1098">
        <v>0</v>
      </c>
      <c r="J1098">
        <v>0</v>
      </c>
      <c r="K1098">
        <v>37</v>
      </c>
      <c r="L1098" t="s">
        <v>54</v>
      </c>
      <c r="M1098" s="2">
        <v>6216000000</v>
      </c>
      <c r="N1098" s="2" t="str">
        <f>VLOOKUP(Tabla1[[#This Row],[nemo]],'Nemos y clasificaciones'!$A$2:$B$5000,2,FALSE)</f>
        <v>EMPRESAS GASCO S.A.</v>
      </c>
      <c r="O1098" s="2" t="str">
        <f>VLOOKUP(Tabla1[[#This Row],[nemo]],'Nemos y clasificaciones'!$A$1:$C$3000,3,FALSE)</f>
        <v>Servicios sanitarios y gas</v>
      </c>
      <c r="P1098" s="2"/>
      <c r="Q1098" s="2"/>
    </row>
    <row r="1099" spans="1:17" x14ac:dyDescent="0.25">
      <c r="A1099" t="s">
        <v>10796</v>
      </c>
      <c r="B1099" s="1">
        <v>42481</v>
      </c>
      <c r="C1099" s="1">
        <v>42487</v>
      </c>
      <c r="D1099" t="s">
        <v>14</v>
      </c>
      <c r="E1099" t="s">
        <v>2205</v>
      </c>
      <c r="F1099">
        <v>0</v>
      </c>
      <c r="G1099">
        <v>1034572184</v>
      </c>
      <c r="H1099">
        <v>0</v>
      </c>
      <c r="I1099">
        <v>0</v>
      </c>
      <c r="J1099">
        <v>0</v>
      </c>
      <c r="K1099">
        <v>6</v>
      </c>
      <c r="L1099" t="s">
        <v>16</v>
      </c>
      <c r="M1099" s="2">
        <v>6207433104</v>
      </c>
      <c r="N1099" s="2" t="str">
        <f>VLOOKUP(Tabla1[[#This Row],[nemo]],'Nemos y clasificaciones'!$A$2:$B$5000,2,FALSE)</f>
        <v>SOCIEDAD ANONIMA VIÑA SANTA RITA</v>
      </c>
      <c r="O1099" s="2" t="str">
        <f>VLOOKUP(Tabla1[[#This Row],[nemo]],'Nemos y clasificaciones'!$A$1:$C$3000,3,FALSE)</f>
        <v>Alimentos, bebidas y tabaco</v>
      </c>
      <c r="P1099" s="2"/>
      <c r="Q1099" s="2"/>
    </row>
    <row r="1100" spans="1:17" x14ac:dyDescent="0.25">
      <c r="A1100" t="s">
        <v>829</v>
      </c>
      <c r="B1100" s="1">
        <v>44385</v>
      </c>
      <c r="C1100" s="1">
        <v>44391</v>
      </c>
      <c r="D1100" t="s">
        <v>14</v>
      </c>
      <c r="E1100" t="s">
        <v>134</v>
      </c>
      <c r="F1100">
        <v>0</v>
      </c>
      <c r="G1100">
        <v>10000000</v>
      </c>
      <c r="H1100">
        <v>0</v>
      </c>
      <c r="I1100">
        <v>0</v>
      </c>
      <c r="J1100">
        <v>0</v>
      </c>
      <c r="K1100">
        <v>77.691999999999993</v>
      </c>
      <c r="L1100" t="s">
        <v>54</v>
      </c>
      <c r="M1100" s="2">
        <v>776920000</v>
      </c>
      <c r="N1100" s="2" t="str">
        <f>VLOOKUP(Tabla1[[#This Row],[nemo]],'Nemos y clasificaciones'!$A$2:$B$5000,2,FALSE)</f>
        <v>CFI</v>
      </c>
      <c r="O1100" s="2" t="str">
        <f>VLOOKUP(Tabla1[[#This Row],[nemo]],'Nemos y clasificaciones'!$A$1:$C$3000,3,FALSE)</f>
        <v>CFI</v>
      </c>
      <c r="P1100" s="2"/>
      <c r="Q1100" s="2"/>
    </row>
    <row r="1101" spans="1:17" x14ac:dyDescent="0.25">
      <c r="A1101" t="s">
        <v>1724</v>
      </c>
      <c r="B1101" s="1">
        <v>44335</v>
      </c>
      <c r="C1101" s="1">
        <v>44342</v>
      </c>
      <c r="D1101" t="s">
        <v>14</v>
      </c>
      <c r="E1101" t="s">
        <v>134</v>
      </c>
      <c r="F1101">
        <v>0</v>
      </c>
      <c r="G1101">
        <v>10000000</v>
      </c>
      <c r="H1101">
        <v>0</v>
      </c>
      <c r="I1101">
        <v>0</v>
      </c>
      <c r="J1101">
        <v>0</v>
      </c>
      <c r="K1101">
        <v>57.905000000000001</v>
      </c>
      <c r="L1101" t="s">
        <v>54</v>
      </c>
      <c r="M1101" s="2">
        <v>579050000</v>
      </c>
      <c r="N1101" s="2" t="str">
        <f>VLOOKUP(Tabla1[[#This Row],[nemo]],'Nemos y clasificaciones'!$A$2:$B$5000,2,FALSE)</f>
        <v>CFI</v>
      </c>
      <c r="O1101" s="2" t="str">
        <f>VLOOKUP(Tabla1[[#This Row],[nemo]],'Nemos y clasificaciones'!$A$1:$C$3000,3,FALSE)</f>
        <v>CFI</v>
      </c>
      <c r="P1101" s="2"/>
      <c r="Q1101" s="2"/>
    </row>
    <row r="1102" spans="1:17" x14ac:dyDescent="0.25">
      <c r="A1102" t="s">
        <v>3570</v>
      </c>
      <c r="B1102" s="1">
        <v>44057</v>
      </c>
      <c r="C1102" s="1">
        <v>44064</v>
      </c>
      <c r="D1102" t="s">
        <v>14</v>
      </c>
      <c r="E1102" t="s">
        <v>134</v>
      </c>
      <c r="F1102">
        <v>0</v>
      </c>
      <c r="G1102">
        <v>10000000</v>
      </c>
      <c r="H1102">
        <v>0</v>
      </c>
      <c r="I1102">
        <v>0</v>
      </c>
      <c r="J1102">
        <v>0</v>
      </c>
      <c r="K1102">
        <v>53.451000000000001</v>
      </c>
      <c r="L1102" t="s">
        <v>54</v>
      </c>
      <c r="M1102" s="2">
        <v>534510000</v>
      </c>
      <c r="N1102" s="2" t="str">
        <f>VLOOKUP(Tabla1[[#This Row],[nemo]],'Nemos y clasificaciones'!$A$2:$B$5000,2,FALSE)</f>
        <v>CFI</v>
      </c>
      <c r="O1102" s="2" t="str">
        <f>VLOOKUP(Tabla1[[#This Row],[nemo]],'Nemos y clasificaciones'!$A$1:$C$3000,3,FALSE)</f>
        <v>CFI</v>
      </c>
      <c r="P1102" s="2"/>
      <c r="Q1102" s="2"/>
    </row>
    <row r="1103" spans="1:17" x14ac:dyDescent="0.25">
      <c r="A1103" t="s">
        <v>6387</v>
      </c>
      <c r="B1103" s="1">
        <v>43595</v>
      </c>
      <c r="C1103" s="1">
        <v>43601</v>
      </c>
      <c r="D1103" t="s">
        <v>14</v>
      </c>
      <c r="E1103" t="s">
        <v>1839</v>
      </c>
      <c r="F1103">
        <v>0</v>
      </c>
      <c r="G1103">
        <v>244420704</v>
      </c>
      <c r="H1103">
        <v>0</v>
      </c>
      <c r="I1103">
        <v>0</v>
      </c>
      <c r="J1103">
        <v>0</v>
      </c>
      <c r="K1103">
        <v>25.265999999999998</v>
      </c>
      <c r="L1103" t="s">
        <v>54</v>
      </c>
      <c r="M1103" s="2">
        <v>6175533507.2639999</v>
      </c>
      <c r="N1103" s="2" t="str">
        <f>VLOOKUP(Tabla1[[#This Row],[nemo]],'Nemos y clasificaciones'!$A$2:$B$5000,2,FALSE)</f>
        <v>COCA COLA EMBONOR S.A.</v>
      </c>
      <c r="O1103" s="2" t="str">
        <f>VLOOKUP(Tabla1[[#This Row],[nemo]],'Nemos y clasificaciones'!$A$1:$C$3000,3,FALSE)</f>
        <v>Alimentos, bebidas y tabaco</v>
      </c>
      <c r="P1103" s="2"/>
      <c r="Q1103" s="2"/>
    </row>
    <row r="1104" spans="1:17" x14ac:dyDescent="0.25">
      <c r="A1104" t="s">
        <v>4499</v>
      </c>
      <c r="B1104" s="1">
        <v>43949</v>
      </c>
      <c r="C1104" s="1">
        <v>43956</v>
      </c>
      <c r="D1104" t="s">
        <v>14</v>
      </c>
      <c r="E1104" t="s">
        <v>2392</v>
      </c>
      <c r="F1104">
        <v>0</v>
      </c>
      <c r="G1104">
        <v>113238186</v>
      </c>
      <c r="H1104">
        <v>0</v>
      </c>
      <c r="I1104">
        <v>0</v>
      </c>
      <c r="J1104">
        <v>0</v>
      </c>
      <c r="K1104">
        <v>54.481000000000002</v>
      </c>
      <c r="L1104" t="s">
        <v>54</v>
      </c>
      <c r="M1104" s="2">
        <v>6169329611.4659996</v>
      </c>
      <c r="N1104" s="2" t="str">
        <f>VLOOKUP(Tabla1[[#This Row],[nemo]],'Nemos y clasificaciones'!$A$2:$B$5000,2,FALSE)</f>
        <v>PORTUARIA CABO FROWARD S.A.</v>
      </c>
      <c r="O1104" s="2" t="str">
        <f>VLOOKUP(Tabla1[[#This Row],[nemo]],'Nemos y clasificaciones'!$A$1:$C$3000,3,FALSE)</f>
        <v>Transportes y servicios marítimos</v>
      </c>
      <c r="P1104" s="2"/>
      <c r="Q1104" s="2"/>
    </row>
    <row r="1105" spans="1:17" x14ac:dyDescent="0.25">
      <c r="A1105" t="s">
        <v>4565</v>
      </c>
      <c r="B1105" s="1">
        <v>43943</v>
      </c>
      <c r="C1105" s="1">
        <v>43949</v>
      </c>
      <c r="D1105" t="s">
        <v>14</v>
      </c>
      <c r="E1105" t="s">
        <v>134</v>
      </c>
      <c r="F1105">
        <v>0</v>
      </c>
      <c r="G1105">
        <v>10000000</v>
      </c>
      <c r="H1105">
        <v>0</v>
      </c>
      <c r="I1105">
        <v>0</v>
      </c>
      <c r="J1105">
        <v>0</v>
      </c>
      <c r="K1105">
        <v>47.680999999999997</v>
      </c>
      <c r="L1105" t="s">
        <v>54</v>
      </c>
      <c r="M1105" s="2">
        <v>476810000</v>
      </c>
      <c r="N1105" s="2" t="str">
        <f>VLOOKUP(Tabla1[[#This Row],[nemo]],'Nemos y clasificaciones'!$A$2:$B$5000,2,FALSE)</f>
        <v>CFI</v>
      </c>
      <c r="O1105" s="2" t="str">
        <f>VLOOKUP(Tabla1[[#This Row],[nemo]],'Nemos y clasificaciones'!$A$1:$C$3000,3,FALSE)</f>
        <v>CFI</v>
      </c>
      <c r="P1105" s="2"/>
      <c r="Q1105" s="2"/>
    </row>
    <row r="1106" spans="1:17" x14ac:dyDescent="0.25">
      <c r="A1106" t="s">
        <v>515</v>
      </c>
      <c r="B1106" s="1">
        <v>44419</v>
      </c>
      <c r="C1106" s="1">
        <v>44425</v>
      </c>
      <c r="D1106" t="s">
        <v>14</v>
      </c>
      <c r="E1106" t="s">
        <v>134</v>
      </c>
      <c r="F1106">
        <v>0</v>
      </c>
      <c r="G1106">
        <v>10000000</v>
      </c>
      <c r="H1106">
        <v>0</v>
      </c>
      <c r="I1106">
        <v>0</v>
      </c>
      <c r="J1106">
        <v>0</v>
      </c>
      <c r="K1106">
        <v>42.968000000000004</v>
      </c>
      <c r="L1106" t="s">
        <v>54</v>
      </c>
      <c r="M1106" s="2">
        <v>429680000</v>
      </c>
      <c r="N1106" s="2" t="str">
        <f>VLOOKUP(Tabla1[[#This Row],[nemo]],'Nemos y clasificaciones'!$A$2:$B$5000,2,FALSE)</f>
        <v>CFI</v>
      </c>
      <c r="O1106" s="2" t="str">
        <f>VLOOKUP(Tabla1[[#This Row],[nemo]],'Nemos y clasificaciones'!$A$1:$C$3000,3,FALSE)</f>
        <v>CFI</v>
      </c>
      <c r="P1106" s="2"/>
      <c r="Q1106" s="2"/>
    </row>
    <row r="1107" spans="1:17" x14ac:dyDescent="0.25">
      <c r="A1107" t="s">
        <v>4039</v>
      </c>
      <c r="B1107" s="1">
        <v>43994</v>
      </c>
      <c r="C1107" s="1">
        <v>44000</v>
      </c>
      <c r="D1107" t="s">
        <v>14</v>
      </c>
      <c r="E1107" t="s">
        <v>134</v>
      </c>
      <c r="F1107">
        <v>0</v>
      </c>
      <c r="G1107">
        <v>10000000</v>
      </c>
      <c r="H1107">
        <v>0</v>
      </c>
      <c r="I1107">
        <v>0</v>
      </c>
      <c r="J1107">
        <v>0</v>
      </c>
      <c r="K1107">
        <v>41.192</v>
      </c>
      <c r="L1107" t="s">
        <v>54</v>
      </c>
      <c r="M1107" s="2">
        <v>411920000</v>
      </c>
      <c r="N1107" s="2" t="str">
        <f>VLOOKUP(Tabla1[[#This Row],[nemo]],'Nemos y clasificaciones'!$A$2:$B$5000,2,FALSE)</f>
        <v>CFI</v>
      </c>
      <c r="O1107" s="2" t="str">
        <f>VLOOKUP(Tabla1[[#This Row],[nemo]],'Nemos y clasificaciones'!$A$1:$C$3000,3,FALSE)</f>
        <v>CFI</v>
      </c>
      <c r="P1107" s="2"/>
      <c r="Q1107" s="2"/>
    </row>
    <row r="1108" spans="1:17" x14ac:dyDescent="0.25">
      <c r="A1108" t="s">
        <v>975</v>
      </c>
      <c r="B1108" s="1">
        <v>44370</v>
      </c>
      <c r="C1108" s="1">
        <v>44377</v>
      </c>
      <c r="D1108" t="s">
        <v>14</v>
      </c>
      <c r="E1108" t="s">
        <v>134</v>
      </c>
      <c r="F1108">
        <v>0</v>
      </c>
      <c r="G1108">
        <v>10000000</v>
      </c>
      <c r="H1108">
        <v>0</v>
      </c>
      <c r="I1108">
        <v>0</v>
      </c>
      <c r="J1108">
        <v>0</v>
      </c>
      <c r="K1108">
        <v>38.575000000000003</v>
      </c>
      <c r="L1108" t="s">
        <v>54</v>
      </c>
      <c r="M1108" s="2">
        <v>385750000</v>
      </c>
      <c r="N1108" s="2" t="str">
        <f>VLOOKUP(Tabla1[[#This Row],[nemo]],'Nemos y clasificaciones'!$A$2:$B$5000,2,FALSE)</f>
        <v>CFI</v>
      </c>
      <c r="O1108" s="2" t="str">
        <f>VLOOKUP(Tabla1[[#This Row],[nemo]],'Nemos y clasificaciones'!$A$1:$C$3000,3,FALSE)</f>
        <v>CFI</v>
      </c>
      <c r="P1108" s="2"/>
      <c r="Q1108" s="2"/>
    </row>
    <row r="1109" spans="1:17" x14ac:dyDescent="0.25">
      <c r="A1109" t="s">
        <v>7565</v>
      </c>
      <c r="B1109" s="1">
        <v>43336</v>
      </c>
      <c r="C1109" s="1">
        <v>43342</v>
      </c>
      <c r="D1109" t="s">
        <v>14</v>
      </c>
      <c r="E1109" t="s">
        <v>455</v>
      </c>
      <c r="F1109">
        <v>0</v>
      </c>
      <c r="G1109">
        <v>123000000</v>
      </c>
      <c r="H1109">
        <v>0</v>
      </c>
      <c r="I1109">
        <v>0</v>
      </c>
      <c r="J1109">
        <v>0</v>
      </c>
      <c r="K1109">
        <v>49.331000000000003</v>
      </c>
      <c r="L1109" t="s">
        <v>54</v>
      </c>
      <c r="M1109" s="2">
        <v>6067713000</v>
      </c>
      <c r="N1109" s="2" t="str">
        <f>VLOOKUP(Tabla1[[#This Row],[nemo]],'Nemos y clasificaciones'!$A$2:$B$5000,2,FALSE)</f>
        <v>ENAEX S.A.</v>
      </c>
      <c r="O1109" s="2" t="str">
        <f>VLOOKUP(Tabla1[[#This Row],[nemo]],'Nemos y clasificaciones'!$A$1:$C$3000,3,FALSE)</f>
        <v>Minería</v>
      </c>
      <c r="P1109" s="2"/>
      <c r="Q1109" s="2"/>
    </row>
    <row r="1110" spans="1:17" x14ac:dyDescent="0.25">
      <c r="A1110" t="s">
        <v>4315</v>
      </c>
      <c r="B1110" s="1">
        <v>43966</v>
      </c>
      <c r="C1110" s="1">
        <v>43973</v>
      </c>
      <c r="D1110" t="s">
        <v>14</v>
      </c>
      <c r="E1110" t="s">
        <v>134</v>
      </c>
      <c r="F1110">
        <v>0</v>
      </c>
      <c r="G1110">
        <v>10000000</v>
      </c>
      <c r="H1110">
        <v>0</v>
      </c>
      <c r="I1110">
        <v>0</v>
      </c>
      <c r="J1110">
        <v>0</v>
      </c>
      <c r="K1110">
        <v>34.381</v>
      </c>
      <c r="L1110" t="s">
        <v>54</v>
      </c>
      <c r="M1110" s="2">
        <v>343810000</v>
      </c>
      <c r="N1110" s="2" t="str">
        <f>VLOOKUP(Tabla1[[#This Row],[nemo]],'Nemos y clasificaciones'!$A$2:$B$5000,2,FALSE)</f>
        <v>CFI</v>
      </c>
      <c r="O1110" s="2" t="str">
        <f>VLOOKUP(Tabla1[[#This Row],[nemo]],'Nemos y clasificaciones'!$A$1:$C$3000,3,FALSE)</f>
        <v>CFI</v>
      </c>
      <c r="P1110" s="2"/>
      <c r="Q1110" s="2"/>
    </row>
    <row r="1111" spans="1:17" x14ac:dyDescent="0.25">
      <c r="A1111" t="s">
        <v>2563</v>
      </c>
      <c r="B1111" s="1">
        <v>44237</v>
      </c>
      <c r="C1111" s="1">
        <v>44243</v>
      </c>
      <c r="D1111" t="s">
        <v>14</v>
      </c>
      <c r="E1111" t="s">
        <v>134</v>
      </c>
      <c r="F1111">
        <v>0</v>
      </c>
      <c r="G1111">
        <v>10000000</v>
      </c>
      <c r="H1111">
        <v>0</v>
      </c>
      <c r="I1111">
        <v>0</v>
      </c>
      <c r="J1111">
        <v>0</v>
      </c>
      <c r="K1111">
        <v>30.81</v>
      </c>
      <c r="L1111" t="s">
        <v>54</v>
      </c>
      <c r="M1111" s="2">
        <v>308100000</v>
      </c>
      <c r="N1111" s="2" t="str">
        <f>VLOOKUP(Tabla1[[#This Row],[nemo]],'Nemos y clasificaciones'!$A$2:$B$5000,2,FALSE)</f>
        <v>CFI</v>
      </c>
      <c r="O1111" s="2" t="str">
        <f>VLOOKUP(Tabla1[[#This Row],[nemo]],'Nemos y clasificaciones'!$A$1:$C$3000,3,FALSE)</f>
        <v>CFI</v>
      </c>
      <c r="P1111" s="2"/>
      <c r="Q1111" s="2"/>
    </row>
    <row r="1112" spans="1:17" x14ac:dyDescent="0.25">
      <c r="A1112" t="s">
        <v>133</v>
      </c>
      <c r="B1112" s="1">
        <v>44448</v>
      </c>
      <c r="C1112" s="1">
        <v>44454</v>
      </c>
      <c r="D1112" t="s">
        <v>14</v>
      </c>
      <c r="E1112" t="s">
        <v>134</v>
      </c>
      <c r="F1112">
        <v>0</v>
      </c>
      <c r="G1112">
        <v>10000000</v>
      </c>
      <c r="H1112">
        <v>0</v>
      </c>
      <c r="I1112">
        <v>0</v>
      </c>
      <c r="J1112">
        <v>0</v>
      </c>
      <c r="K1112">
        <v>12.041</v>
      </c>
      <c r="L1112" t="s">
        <v>54</v>
      </c>
      <c r="M1112" s="2">
        <v>120410000</v>
      </c>
      <c r="N1112" s="2" t="str">
        <f>VLOOKUP(Tabla1[[#This Row],[nemo]],'Nemos y clasificaciones'!$A$2:$B$5000,2,FALSE)</f>
        <v>CFI</v>
      </c>
      <c r="O1112" s="2" t="str">
        <f>VLOOKUP(Tabla1[[#This Row],[nemo]],'Nemos y clasificaciones'!$A$1:$C$3000,3,FALSE)</f>
        <v>CFI</v>
      </c>
      <c r="P1112" s="2"/>
      <c r="Q1112" s="2"/>
    </row>
    <row r="1113" spans="1:17" x14ac:dyDescent="0.25">
      <c r="A1113" t="s">
        <v>3323</v>
      </c>
      <c r="B1113" s="1">
        <v>44119</v>
      </c>
      <c r="C1113" s="1">
        <v>44125</v>
      </c>
      <c r="D1113" t="s">
        <v>14</v>
      </c>
      <c r="E1113" t="s">
        <v>1839</v>
      </c>
      <c r="F1113">
        <v>0</v>
      </c>
      <c r="G1113">
        <v>244420704</v>
      </c>
      <c r="H1113">
        <v>0</v>
      </c>
      <c r="I1113">
        <v>0</v>
      </c>
      <c r="J1113">
        <v>0</v>
      </c>
      <c r="K1113">
        <v>24.762</v>
      </c>
      <c r="L1113" t="s">
        <v>54</v>
      </c>
      <c r="M1113" s="2">
        <v>6052345472.448</v>
      </c>
      <c r="N1113" s="2" t="str">
        <f>VLOOKUP(Tabla1[[#This Row],[nemo]],'Nemos y clasificaciones'!$A$2:$B$5000,2,FALSE)</f>
        <v>COCA COLA EMBONOR S.A.</v>
      </c>
      <c r="O1113" s="2" t="str">
        <f>VLOOKUP(Tabla1[[#This Row],[nemo]],'Nemos y clasificaciones'!$A$1:$C$3000,3,FALSE)</f>
        <v>Alimentos, bebidas y tabaco</v>
      </c>
      <c r="P1113" s="2"/>
      <c r="Q1113" s="2"/>
    </row>
    <row r="1114" spans="1:17" x14ac:dyDescent="0.25">
      <c r="A1114" t="s">
        <v>5352</v>
      </c>
      <c r="B1114" s="1">
        <v>43796</v>
      </c>
      <c r="C1114" s="1">
        <v>43802</v>
      </c>
      <c r="D1114" t="s">
        <v>14</v>
      </c>
      <c r="E1114" t="s">
        <v>1839</v>
      </c>
      <c r="F1114">
        <v>0</v>
      </c>
      <c r="G1114">
        <v>244420704</v>
      </c>
      <c r="H1114">
        <v>0</v>
      </c>
      <c r="I1114">
        <v>0</v>
      </c>
      <c r="J1114">
        <v>0</v>
      </c>
      <c r="K1114">
        <v>24.762</v>
      </c>
      <c r="L1114" t="s">
        <v>54</v>
      </c>
      <c r="M1114" s="2">
        <v>6052345472.448</v>
      </c>
      <c r="N1114" s="2" t="str">
        <f>VLOOKUP(Tabla1[[#This Row],[nemo]],'Nemos y clasificaciones'!$A$2:$B$5000,2,FALSE)</f>
        <v>COCA COLA EMBONOR S.A.</v>
      </c>
      <c r="O1114" s="2" t="str">
        <f>VLOOKUP(Tabla1[[#This Row],[nemo]],'Nemos y clasificaciones'!$A$1:$C$3000,3,FALSE)</f>
        <v>Alimentos, bebidas y tabaco</v>
      </c>
      <c r="P1114" s="2"/>
      <c r="Q1114" s="2"/>
    </row>
    <row r="1115" spans="1:17" x14ac:dyDescent="0.25">
      <c r="A1115" t="s">
        <v>2222</v>
      </c>
      <c r="B1115" s="1">
        <v>44293</v>
      </c>
      <c r="C1115" s="1">
        <v>44299</v>
      </c>
      <c r="D1115" t="s">
        <v>14</v>
      </c>
      <c r="E1115" t="s">
        <v>134</v>
      </c>
      <c r="F1115">
        <v>0</v>
      </c>
      <c r="G1115">
        <v>854878</v>
      </c>
      <c r="H1115">
        <v>0</v>
      </c>
      <c r="I1115">
        <v>0</v>
      </c>
      <c r="J1115">
        <v>0</v>
      </c>
      <c r="K1115">
        <v>58.517000000000003</v>
      </c>
      <c r="L1115" t="s">
        <v>54</v>
      </c>
      <c r="M1115" s="2">
        <v>50024895.925999999</v>
      </c>
      <c r="N1115" s="2" t="str">
        <f>VLOOKUP(Tabla1[[#This Row],[nemo]],'Nemos y clasificaciones'!$A$2:$B$5000,2,FALSE)</f>
        <v>CFI</v>
      </c>
      <c r="O1115" s="2" t="str">
        <f>VLOOKUP(Tabla1[[#This Row],[nemo]],'Nemos y clasificaciones'!$A$1:$C$3000,3,FALSE)</f>
        <v>CFI</v>
      </c>
      <c r="P1115" s="2"/>
      <c r="Q1115" s="2"/>
    </row>
    <row r="1116" spans="1:17" x14ac:dyDescent="0.25">
      <c r="A1116" t="s">
        <v>5707</v>
      </c>
      <c r="B1116" s="1">
        <v>43707</v>
      </c>
      <c r="C1116" s="1">
        <v>43713</v>
      </c>
      <c r="D1116" t="s">
        <v>14</v>
      </c>
      <c r="E1116" t="s">
        <v>357</v>
      </c>
      <c r="F1116">
        <v>0</v>
      </c>
      <c r="G1116">
        <v>871057175</v>
      </c>
      <c r="H1116">
        <v>0</v>
      </c>
      <c r="I1116">
        <v>0</v>
      </c>
      <c r="J1116">
        <v>0</v>
      </c>
      <c r="K1116">
        <v>6.9290000000000003</v>
      </c>
      <c r="L1116" t="s">
        <v>16</v>
      </c>
      <c r="M1116" s="2">
        <v>6035555165.5749998</v>
      </c>
      <c r="N1116" s="2" t="str">
        <f>VLOOKUP(Tabla1[[#This Row],[nemo]],'Nemos y clasificaciones'!$A$2:$B$5000,2,FALSE)</f>
        <v>SONDA S.A.</v>
      </c>
      <c r="O1116" s="2" t="str">
        <f>VLOOKUP(Tabla1[[#This Row],[nemo]],'Nemos y clasificaciones'!$A$1:$C$3000,3,FALSE)</f>
        <v>Telecomunicaciones</v>
      </c>
      <c r="P1116" s="2"/>
      <c r="Q1116" s="2"/>
    </row>
    <row r="1117" spans="1:17" x14ac:dyDescent="0.25">
      <c r="A1117" t="s">
        <v>3309</v>
      </c>
      <c r="B1117" s="1">
        <v>44119</v>
      </c>
      <c r="C1117" s="1">
        <v>44125</v>
      </c>
      <c r="D1117" t="s">
        <v>14</v>
      </c>
      <c r="E1117" t="s">
        <v>134</v>
      </c>
      <c r="F1117">
        <v>0</v>
      </c>
      <c r="G1117">
        <v>14609</v>
      </c>
      <c r="H1117">
        <v>0</v>
      </c>
      <c r="I1117">
        <v>0</v>
      </c>
      <c r="J1117">
        <v>0</v>
      </c>
      <c r="K1117">
        <v>93.914000000000001</v>
      </c>
      <c r="L1117" t="s">
        <v>54</v>
      </c>
      <c r="M1117" s="2">
        <v>1371989.6259999999</v>
      </c>
      <c r="N1117" s="2" t="str">
        <f>VLOOKUP(Tabla1[[#This Row],[nemo]],'Nemos y clasificaciones'!$A$2:$B$5000,2,FALSE)</f>
        <v>CFI</v>
      </c>
      <c r="O1117" s="2" t="str">
        <f>VLOOKUP(Tabla1[[#This Row],[nemo]],'Nemos y clasificaciones'!$A$1:$C$3000,3,FALSE)</f>
        <v>CFI</v>
      </c>
      <c r="P1117" s="2"/>
      <c r="Q1117" s="2"/>
    </row>
    <row r="1118" spans="1:17" x14ac:dyDescent="0.25">
      <c r="A1118" t="s">
        <v>3654</v>
      </c>
      <c r="B1118" s="1">
        <v>44033</v>
      </c>
      <c r="C1118" s="1">
        <v>44039</v>
      </c>
      <c r="D1118" t="s">
        <v>14</v>
      </c>
      <c r="E1118" t="s">
        <v>134</v>
      </c>
      <c r="F1118">
        <v>0</v>
      </c>
      <c r="G1118">
        <v>12712</v>
      </c>
      <c r="H1118">
        <v>0</v>
      </c>
      <c r="I1118">
        <v>0</v>
      </c>
      <c r="J1118">
        <v>0</v>
      </c>
      <c r="K1118">
        <v>56.636000000000003</v>
      </c>
      <c r="L1118" t="s">
        <v>54</v>
      </c>
      <c r="M1118" s="2">
        <v>719956.83200000005</v>
      </c>
      <c r="N1118" s="2" t="str">
        <f>VLOOKUP(Tabla1[[#This Row],[nemo]],'Nemos y clasificaciones'!$A$2:$B$5000,2,FALSE)</f>
        <v>CFI</v>
      </c>
      <c r="O1118" s="2" t="str">
        <f>VLOOKUP(Tabla1[[#This Row],[nemo]],'Nemos y clasificaciones'!$A$1:$C$3000,3,FALSE)</f>
        <v>CFI</v>
      </c>
      <c r="P1118" s="2"/>
      <c r="Q1118" s="2"/>
    </row>
    <row r="1119" spans="1:17" x14ac:dyDescent="0.25">
      <c r="A1119" t="s">
        <v>8107</v>
      </c>
      <c r="B1119" s="1">
        <v>43237</v>
      </c>
      <c r="C1119" s="1">
        <v>43244</v>
      </c>
      <c r="D1119" t="s">
        <v>14</v>
      </c>
      <c r="E1119" t="s">
        <v>1694</v>
      </c>
      <c r="F1119">
        <v>0</v>
      </c>
      <c r="G1119">
        <v>18017579131</v>
      </c>
      <c r="H1119">
        <v>0</v>
      </c>
      <c r="I1119">
        <v>0</v>
      </c>
      <c r="J1119">
        <v>0</v>
      </c>
      <c r="K1119">
        <v>0.33400000000000002</v>
      </c>
      <c r="L1119" t="s">
        <v>23</v>
      </c>
      <c r="M1119" s="2">
        <v>6017871429.7539997</v>
      </c>
      <c r="N1119" s="2" t="str">
        <f>VLOOKUP(Tabla1[[#This Row],[nemo]],'Nemos y clasificaciones'!$A$2:$B$5000,2,FALSE)</f>
        <v>ALMENDRAL S.A.</v>
      </c>
      <c r="O1119" s="2" t="str">
        <f>VLOOKUP(Tabla1[[#This Row],[nemo]],'Nemos y clasificaciones'!$A$1:$C$3000,3,FALSE)</f>
        <v>Telecomunicaciones</v>
      </c>
      <c r="P1119" s="2"/>
      <c r="Q1119" s="2"/>
    </row>
    <row r="1120" spans="1:17" x14ac:dyDescent="0.25">
      <c r="A1120" t="s">
        <v>3477</v>
      </c>
      <c r="B1120" s="1">
        <v>44083</v>
      </c>
      <c r="C1120" s="1">
        <v>44089</v>
      </c>
      <c r="D1120" t="s">
        <v>14</v>
      </c>
      <c r="E1120" t="s">
        <v>134</v>
      </c>
      <c r="F1120">
        <v>0</v>
      </c>
      <c r="G1120">
        <v>13623</v>
      </c>
      <c r="H1120">
        <v>0</v>
      </c>
      <c r="I1120">
        <v>0</v>
      </c>
      <c r="J1120">
        <v>0</v>
      </c>
      <c r="K1120">
        <v>39.451000000000001</v>
      </c>
      <c r="L1120" t="s">
        <v>54</v>
      </c>
      <c r="M1120" s="2">
        <v>537440.973</v>
      </c>
      <c r="N1120" s="2" t="str">
        <f>VLOOKUP(Tabla1[[#This Row],[nemo]],'Nemos y clasificaciones'!$A$2:$B$5000,2,FALSE)</f>
        <v>CFI</v>
      </c>
      <c r="O1120" s="2" t="str">
        <f>VLOOKUP(Tabla1[[#This Row],[nemo]],'Nemos y clasificaciones'!$A$1:$C$3000,3,FALSE)</f>
        <v>CFI</v>
      </c>
      <c r="P1120" s="2"/>
      <c r="Q1120" s="2"/>
    </row>
    <row r="1121" spans="1:17" x14ac:dyDescent="0.25">
      <c r="A1121" t="s">
        <v>6868</v>
      </c>
      <c r="B1121" s="1">
        <v>43512</v>
      </c>
      <c r="C1121" s="1">
        <v>43518</v>
      </c>
      <c r="D1121" t="s">
        <v>14</v>
      </c>
      <c r="E1121" t="s">
        <v>415</v>
      </c>
      <c r="F1121">
        <v>0</v>
      </c>
      <c r="G1121">
        <v>10000000</v>
      </c>
      <c r="H1121">
        <v>0</v>
      </c>
      <c r="I1121">
        <v>0</v>
      </c>
      <c r="J1121">
        <v>0</v>
      </c>
      <c r="K1121">
        <v>1252.03</v>
      </c>
      <c r="L1121" t="s">
        <v>19</v>
      </c>
      <c r="M1121" s="2">
        <v>12520300000</v>
      </c>
      <c r="N1121" s="2" t="str">
        <f>VLOOKUP(Tabla1[[#This Row],[nemo]],'Nemos y clasificaciones'!$A$2:$B$5000,2,FALSE)</f>
        <v>CFI</v>
      </c>
      <c r="O1121" s="2" t="str">
        <f>VLOOKUP(Tabla1[[#This Row],[nemo]],'Nemos y clasificaciones'!$A$1:$C$3000,3,FALSE)</f>
        <v>CFI</v>
      </c>
      <c r="P1121" s="2"/>
      <c r="Q1121" s="2"/>
    </row>
    <row r="1122" spans="1:17" x14ac:dyDescent="0.25">
      <c r="A1122" t="s">
        <v>414</v>
      </c>
      <c r="B1122" s="1">
        <v>44432</v>
      </c>
      <c r="C1122" s="1">
        <v>44438</v>
      </c>
      <c r="D1122" t="s">
        <v>14</v>
      </c>
      <c r="E1122" t="s">
        <v>415</v>
      </c>
      <c r="F1122">
        <v>0</v>
      </c>
      <c r="G1122">
        <v>10000000</v>
      </c>
      <c r="H1122">
        <v>0</v>
      </c>
      <c r="I1122">
        <v>0</v>
      </c>
      <c r="J1122">
        <v>0</v>
      </c>
      <c r="K1122">
        <v>1114.4639999999999</v>
      </c>
      <c r="L1122" t="s">
        <v>19</v>
      </c>
      <c r="M1122" s="2">
        <v>11144640000</v>
      </c>
      <c r="N1122" s="2" t="str">
        <f>VLOOKUP(Tabla1[[#This Row],[nemo]],'Nemos y clasificaciones'!$A$2:$B$5000,2,FALSE)</f>
        <v>CFI</v>
      </c>
      <c r="O1122" s="2" t="str">
        <f>VLOOKUP(Tabla1[[#This Row],[nemo]],'Nemos y clasificaciones'!$A$1:$C$3000,3,FALSE)</f>
        <v>CFI</v>
      </c>
      <c r="P1122" s="2"/>
      <c r="Q1122" s="2"/>
    </row>
    <row r="1123" spans="1:17" x14ac:dyDescent="0.25">
      <c r="A1123" t="s">
        <v>4843</v>
      </c>
      <c r="B1123" s="1">
        <v>43881</v>
      </c>
      <c r="C1123" s="1">
        <v>43887</v>
      </c>
      <c r="D1123" t="s">
        <v>14</v>
      </c>
      <c r="E1123" t="s">
        <v>415</v>
      </c>
      <c r="F1123">
        <v>0</v>
      </c>
      <c r="G1123">
        <v>10000000</v>
      </c>
      <c r="H1123">
        <v>0</v>
      </c>
      <c r="I1123">
        <v>0</v>
      </c>
      <c r="J1123">
        <v>0</v>
      </c>
      <c r="K1123">
        <v>795.7</v>
      </c>
      <c r="L1123" t="s">
        <v>19</v>
      </c>
      <c r="M1123" s="2">
        <v>7957000000</v>
      </c>
      <c r="N1123" s="2" t="str">
        <f>VLOOKUP(Tabla1[[#This Row],[nemo]],'Nemos y clasificaciones'!$A$2:$B$5000,2,FALSE)</f>
        <v>CFI</v>
      </c>
      <c r="O1123" s="2" t="str">
        <f>VLOOKUP(Tabla1[[#This Row],[nemo]],'Nemos y clasificaciones'!$A$1:$C$3000,3,FALSE)</f>
        <v>CFI</v>
      </c>
      <c r="P1123" s="2"/>
      <c r="Q1123" s="2"/>
    </row>
    <row r="1124" spans="1:17" x14ac:dyDescent="0.25">
      <c r="A1124" t="s">
        <v>3118</v>
      </c>
      <c r="B1124" s="1">
        <v>44159</v>
      </c>
      <c r="C1124" s="1">
        <v>44165</v>
      </c>
      <c r="D1124" t="s">
        <v>14</v>
      </c>
      <c r="E1124" t="s">
        <v>1685</v>
      </c>
      <c r="F1124">
        <v>0</v>
      </c>
      <c r="G1124">
        <v>220569255</v>
      </c>
      <c r="H1124">
        <v>0</v>
      </c>
      <c r="I1124">
        <v>0</v>
      </c>
      <c r="J1124">
        <v>0</v>
      </c>
      <c r="K1124">
        <v>27.145</v>
      </c>
      <c r="L1124" t="s">
        <v>54</v>
      </c>
      <c r="M1124" s="2">
        <v>5987352426.9750004</v>
      </c>
      <c r="N1124" s="2" t="str">
        <f>VLOOKUP(Tabla1[[#This Row],[nemo]],'Nemos y clasificaciones'!$A$2:$B$5000,2,FALSE)</f>
        <v>ZONA FRANCA DE IQUIQUE S.A.</v>
      </c>
      <c r="O1124" s="2" t="str">
        <f>VLOOKUP(Tabla1[[#This Row],[nemo]],'Nemos y clasificaciones'!$A$1:$C$3000,3,FALSE)</f>
        <v>Consumo</v>
      </c>
      <c r="P1124" s="2"/>
      <c r="Q1124" s="2"/>
    </row>
    <row r="1125" spans="1:17" x14ac:dyDescent="0.25">
      <c r="A1125" t="s">
        <v>5757</v>
      </c>
      <c r="B1125" s="1">
        <v>43690</v>
      </c>
      <c r="C1125" s="1">
        <v>43697</v>
      </c>
      <c r="D1125" t="s">
        <v>14</v>
      </c>
      <c r="E1125" t="s">
        <v>415</v>
      </c>
      <c r="F1125">
        <v>0</v>
      </c>
      <c r="G1125">
        <v>10000000</v>
      </c>
      <c r="H1125">
        <v>0</v>
      </c>
      <c r="I1125">
        <v>0</v>
      </c>
      <c r="J1125">
        <v>0</v>
      </c>
      <c r="K1125">
        <v>736.14599999999996</v>
      </c>
      <c r="L1125" t="s">
        <v>19</v>
      </c>
      <c r="M1125" s="2">
        <v>7361460000</v>
      </c>
      <c r="N1125" s="2" t="str">
        <f>VLOOKUP(Tabla1[[#This Row],[nemo]],'Nemos y clasificaciones'!$A$2:$B$5000,2,FALSE)</f>
        <v>CFI</v>
      </c>
      <c r="O1125" s="2" t="str">
        <f>VLOOKUP(Tabla1[[#This Row],[nemo]],'Nemos y clasificaciones'!$A$1:$C$3000,3,FALSE)</f>
        <v>CFI</v>
      </c>
      <c r="P1125" s="2"/>
      <c r="Q1125" s="2"/>
    </row>
    <row r="1126" spans="1:17" x14ac:dyDescent="0.25">
      <c r="A1126" t="s">
        <v>3639</v>
      </c>
      <c r="B1126" s="1">
        <v>44036</v>
      </c>
      <c r="C1126" s="1">
        <v>44042</v>
      </c>
      <c r="D1126" t="s">
        <v>14</v>
      </c>
      <c r="E1126" t="s">
        <v>415</v>
      </c>
      <c r="F1126">
        <v>0</v>
      </c>
      <c r="G1126">
        <v>10000000</v>
      </c>
      <c r="H1126">
        <v>0</v>
      </c>
      <c r="I1126">
        <v>0</v>
      </c>
      <c r="J1126">
        <v>0</v>
      </c>
      <c r="K1126">
        <v>715.31899999999996</v>
      </c>
      <c r="L1126" t="s">
        <v>19</v>
      </c>
      <c r="M1126" s="2">
        <v>7153190000</v>
      </c>
      <c r="N1126" s="2" t="str">
        <f>VLOOKUP(Tabla1[[#This Row],[nemo]],'Nemos y clasificaciones'!$A$2:$B$5000,2,FALSE)</f>
        <v>CFI</v>
      </c>
      <c r="O1126" s="2" t="str">
        <f>VLOOKUP(Tabla1[[#This Row],[nemo]],'Nemos y clasificaciones'!$A$1:$C$3000,3,FALSE)</f>
        <v>CFI</v>
      </c>
      <c r="P1126" s="2"/>
      <c r="Q1126" s="2"/>
    </row>
    <row r="1127" spans="1:17" x14ac:dyDescent="0.25">
      <c r="A1127" t="s">
        <v>1988</v>
      </c>
      <c r="B1127" s="1">
        <v>44320</v>
      </c>
      <c r="C1127" s="1">
        <v>44326</v>
      </c>
      <c r="D1127" t="s">
        <v>14</v>
      </c>
      <c r="E1127" t="s">
        <v>1989</v>
      </c>
      <c r="F1127">
        <v>0</v>
      </c>
      <c r="G1127">
        <v>22000000</v>
      </c>
      <c r="H1127">
        <v>0</v>
      </c>
      <c r="I1127">
        <v>0</v>
      </c>
      <c r="J1127">
        <v>0</v>
      </c>
      <c r="K1127">
        <v>270.62900000000002</v>
      </c>
      <c r="L1127" t="s">
        <v>19</v>
      </c>
      <c r="M1127" s="2">
        <v>5953838000</v>
      </c>
      <c r="N1127" s="2" t="str">
        <f>VLOOKUP(Tabla1[[#This Row],[nemo]],'Nemos y clasificaciones'!$A$2:$B$5000,2,FALSE)</f>
        <v>AGRICOLA NACIONAL S.A.C. E I.</v>
      </c>
      <c r="O1127" s="2" t="str">
        <f>VLOOKUP(Tabla1[[#This Row],[nemo]],'Nemos y clasificaciones'!$A$1:$C$3000,3,FALSE)</f>
        <v>Otros</v>
      </c>
      <c r="P1127" s="2"/>
      <c r="Q1127" s="2"/>
    </row>
    <row r="1128" spans="1:17" x14ac:dyDescent="0.25">
      <c r="A1128" t="s">
        <v>7559</v>
      </c>
      <c r="B1128" s="1">
        <v>43336</v>
      </c>
      <c r="C1128" s="1">
        <v>43342</v>
      </c>
      <c r="D1128" t="s">
        <v>14</v>
      </c>
      <c r="E1128" t="s">
        <v>415</v>
      </c>
      <c r="F1128">
        <v>0</v>
      </c>
      <c r="G1128">
        <v>10000000</v>
      </c>
      <c r="H1128">
        <v>0</v>
      </c>
      <c r="I1128">
        <v>0</v>
      </c>
      <c r="J1128">
        <v>0</v>
      </c>
      <c r="K1128">
        <v>601.19600000000003</v>
      </c>
      <c r="L1128" t="s">
        <v>19</v>
      </c>
      <c r="M1128" s="2">
        <v>6011960000</v>
      </c>
      <c r="N1128" s="2" t="str">
        <f>VLOOKUP(Tabla1[[#This Row],[nemo]],'Nemos y clasificaciones'!$A$2:$B$5000,2,FALSE)</f>
        <v>CFI</v>
      </c>
      <c r="O1128" s="2" t="str">
        <f>VLOOKUP(Tabla1[[#This Row],[nemo]],'Nemos y clasificaciones'!$A$1:$C$3000,3,FALSE)</f>
        <v>CFI</v>
      </c>
      <c r="P1128" s="2"/>
      <c r="Q1128" s="2"/>
    </row>
    <row r="1129" spans="1:17" x14ac:dyDescent="0.25">
      <c r="A1129" t="s">
        <v>2701</v>
      </c>
      <c r="B1129" s="1">
        <v>44202</v>
      </c>
      <c r="C1129" s="1">
        <v>44208</v>
      </c>
      <c r="D1129" t="s">
        <v>14</v>
      </c>
      <c r="E1129" t="s">
        <v>415</v>
      </c>
      <c r="F1129">
        <v>0</v>
      </c>
      <c r="G1129">
        <v>262101</v>
      </c>
      <c r="H1129">
        <v>0</v>
      </c>
      <c r="I1129">
        <v>0</v>
      </c>
      <c r="J1129">
        <v>0</v>
      </c>
      <c r="K1129">
        <v>742.37300000000005</v>
      </c>
      <c r="L1129" t="s">
        <v>19</v>
      </c>
      <c r="M1129" s="2">
        <v>194576705.67300001</v>
      </c>
      <c r="N1129" s="2" t="str">
        <f>VLOOKUP(Tabla1[[#This Row],[nemo]],'Nemos y clasificaciones'!$A$2:$B$5000,2,FALSE)</f>
        <v>CFI</v>
      </c>
      <c r="O1129" s="2" t="str">
        <f>VLOOKUP(Tabla1[[#This Row],[nemo]],'Nemos y clasificaciones'!$A$1:$C$3000,3,FALSE)</f>
        <v>CFI</v>
      </c>
      <c r="P1129" s="2"/>
      <c r="Q1129" s="2"/>
    </row>
    <row r="1130" spans="1:17" x14ac:dyDescent="0.25">
      <c r="A1130" t="s">
        <v>6867</v>
      </c>
      <c r="B1130" s="1">
        <v>43512</v>
      </c>
      <c r="C1130" s="1">
        <v>43518</v>
      </c>
      <c r="D1130" t="s">
        <v>14</v>
      </c>
      <c r="E1130" t="s">
        <v>417</v>
      </c>
      <c r="F1130">
        <v>0</v>
      </c>
      <c r="G1130">
        <v>10000000</v>
      </c>
      <c r="H1130">
        <v>0</v>
      </c>
      <c r="I1130">
        <v>0</v>
      </c>
      <c r="J1130">
        <v>0</v>
      </c>
      <c r="K1130">
        <v>1260.0250000000001</v>
      </c>
      <c r="L1130" t="s">
        <v>19</v>
      </c>
      <c r="M1130" s="2">
        <v>12600250000</v>
      </c>
      <c r="N1130" s="2" t="str">
        <f>VLOOKUP(Tabla1[[#This Row],[nemo]],'Nemos y clasificaciones'!$A$2:$B$5000,2,FALSE)</f>
        <v>CFI</v>
      </c>
      <c r="O1130" s="2" t="str">
        <f>VLOOKUP(Tabla1[[#This Row],[nemo]],'Nemos y clasificaciones'!$A$1:$C$3000,3,FALSE)</f>
        <v>CFI</v>
      </c>
      <c r="P1130" s="2"/>
      <c r="Q1130" s="2"/>
    </row>
    <row r="1131" spans="1:17" x14ac:dyDescent="0.25">
      <c r="A1131" t="s">
        <v>11638</v>
      </c>
      <c r="B1131" s="1">
        <v>42137</v>
      </c>
      <c r="C1131" s="1">
        <v>42143</v>
      </c>
      <c r="D1131" t="s">
        <v>14</v>
      </c>
      <c r="E1131" t="s">
        <v>1022</v>
      </c>
      <c r="F1131">
        <v>0</v>
      </c>
      <c r="G1131">
        <v>264221000</v>
      </c>
      <c r="H1131">
        <v>0</v>
      </c>
      <c r="I1131">
        <v>0</v>
      </c>
      <c r="J1131">
        <v>0</v>
      </c>
      <c r="K1131">
        <v>22.33</v>
      </c>
      <c r="L1131" t="s">
        <v>54</v>
      </c>
      <c r="M1131" s="2">
        <v>5900054930</v>
      </c>
      <c r="N1131" s="2" t="str">
        <f>VLOOKUP(Tabla1[[#This Row],[nemo]],'Nemos y clasificaciones'!$A$2:$B$5000,2,FALSE)</f>
        <v>CEMENTOS BIO BIO S.A.</v>
      </c>
      <c r="O1131" s="2" t="str">
        <f>VLOOKUP(Tabla1[[#This Row],[nemo]],'Nemos y clasificaciones'!$A$1:$C$3000,3,FALSE)</f>
        <v>Construcción</v>
      </c>
      <c r="P1131" s="2"/>
      <c r="Q1131" s="2"/>
    </row>
    <row r="1132" spans="1:17" x14ac:dyDescent="0.25">
      <c r="A1132" t="s">
        <v>6672</v>
      </c>
      <c r="B1132" s="1">
        <v>43568</v>
      </c>
      <c r="C1132" s="1">
        <v>43577</v>
      </c>
      <c r="D1132" t="s">
        <v>14</v>
      </c>
      <c r="E1132" t="s">
        <v>2205</v>
      </c>
      <c r="F1132">
        <v>0</v>
      </c>
      <c r="G1132">
        <v>1034572184</v>
      </c>
      <c r="H1132">
        <v>0</v>
      </c>
      <c r="I1132">
        <v>0</v>
      </c>
      <c r="J1132">
        <v>0</v>
      </c>
      <c r="K1132">
        <v>5.7</v>
      </c>
      <c r="L1132" t="s">
        <v>16</v>
      </c>
      <c r="M1132" s="2">
        <v>5897061448.8000002</v>
      </c>
      <c r="N1132" s="2" t="str">
        <f>VLOOKUP(Tabla1[[#This Row],[nemo]],'Nemos y clasificaciones'!$A$2:$B$5000,2,FALSE)</f>
        <v>SOCIEDAD ANONIMA VIÑA SANTA RITA</v>
      </c>
      <c r="O1132" s="2" t="str">
        <f>VLOOKUP(Tabla1[[#This Row],[nemo]],'Nemos y clasificaciones'!$A$1:$C$3000,3,FALSE)</f>
        <v>Alimentos, bebidas y tabaco</v>
      </c>
      <c r="P1132" s="2"/>
      <c r="Q1132" s="2"/>
    </row>
    <row r="1133" spans="1:17" x14ac:dyDescent="0.25">
      <c r="A1133" t="s">
        <v>10776</v>
      </c>
      <c r="B1133" s="1">
        <v>42482</v>
      </c>
      <c r="C1133" s="1">
        <v>42488</v>
      </c>
      <c r="D1133" t="s">
        <v>14</v>
      </c>
      <c r="E1133" t="s">
        <v>792</v>
      </c>
      <c r="F1133">
        <v>0</v>
      </c>
      <c r="G1133">
        <v>64000000</v>
      </c>
      <c r="H1133">
        <v>0</v>
      </c>
      <c r="I1133">
        <v>0</v>
      </c>
      <c r="J1133">
        <v>0</v>
      </c>
      <c r="K1133">
        <v>92.1</v>
      </c>
      <c r="L1133" t="s">
        <v>54</v>
      </c>
      <c r="M1133" s="2">
        <v>5894400000</v>
      </c>
      <c r="N1133" s="2" t="str">
        <f>VLOOKUP(Tabla1[[#This Row],[nemo]],'Nemos y clasificaciones'!$A$2:$B$5000,2,FALSE)</f>
        <v>CRISTALERIAS DE CHILE S.A.</v>
      </c>
      <c r="O1133" s="2" t="str">
        <f>VLOOKUP(Tabla1[[#This Row],[nemo]],'Nemos y clasificaciones'!$A$1:$C$3000,3,FALSE)</f>
        <v>Alimentos, bebidas y tabaco</v>
      </c>
      <c r="P1133" s="2"/>
      <c r="Q1133" s="2"/>
    </row>
    <row r="1134" spans="1:17" x14ac:dyDescent="0.25">
      <c r="A1134" t="s">
        <v>416</v>
      </c>
      <c r="B1134" s="1">
        <v>44432</v>
      </c>
      <c r="C1134" s="1">
        <v>44438</v>
      </c>
      <c r="D1134" t="s">
        <v>14</v>
      </c>
      <c r="E1134" t="s">
        <v>417</v>
      </c>
      <c r="F1134">
        <v>0</v>
      </c>
      <c r="G1134">
        <v>10000000</v>
      </c>
      <c r="H1134">
        <v>0</v>
      </c>
      <c r="I1134">
        <v>0</v>
      </c>
      <c r="J1134">
        <v>0</v>
      </c>
      <c r="K1134">
        <v>1134.9960000000001</v>
      </c>
      <c r="L1134" t="s">
        <v>19</v>
      </c>
      <c r="M1134" s="2">
        <v>11349960000</v>
      </c>
      <c r="N1134" s="2" t="str">
        <f>VLOOKUP(Tabla1[[#This Row],[nemo]],'Nemos y clasificaciones'!$A$2:$B$5000,2,FALSE)</f>
        <v>CFI</v>
      </c>
      <c r="O1134" s="2" t="str">
        <f>VLOOKUP(Tabla1[[#This Row],[nemo]],'Nemos y clasificaciones'!$A$1:$C$3000,3,FALSE)</f>
        <v>CFI</v>
      </c>
      <c r="P1134" s="2"/>
      <c r="Q1134" s="2"/>
    </row>
    <row r="1135" spans="1:17" x14ac:dyDescent="0.25">
      <c r="A1135" t="s">
        <v>8201</v>
      </c>
      <c r="B1135" s="1">
        <v>43230</v>
      </c>
      <c r="C1135" s="1">
        <v>43236</v>
      </c>
      <c r="D1135" t="s">
        <v>14</v>
      </c>
      <c r="E1135" t="s">
        <v>4287</v>
      </c>
      <c r="F1135">
        <v>0</v>
      </c>
      <c r="G1135">
        <v>1936052298</v>
      </c>
      <c r="H1135">
        <v>0</v>
      </c>
      <c r="I1135">
        <v>0</v>
      </c>
      <c r="J1135">
        <v>0</v>
      </c>
      <c r="K1135">
        <v>3.0419999999999998</v>
      </c>
      <c r="L1135" t="s">
        <v>16</v>
      </c>
      <c r="M1135" s="2">
        <v>5889471090.5159998</v>
      </c>
      <c r="N1135" s="2" t="str">
        <f>VLOOKUP(Tabla1[[#This Row],[nemo]],'Nemos y clasificaciones'!$A$2:$B$5000,2,FALSE)</f>
        <v>RIPLEY CORP S.A.</v>
      </c>
      <c r="O1135" s="2" t="str">
        <f>VLOOKUP(Tabla1[[#This Row],[nemo]],'Nemos y clasificaciones'!$A$1:$C$3000,3,FALSE)</f>
        <v>Consumo</v>
      </c>
      <c r="P1135" s="2"/>
      <c r="Q1135" s="2"/>
    </row>
    <row r="1136" spans="1:17" x14ac:dyDescent="0.25">
      <c r="A1136" t="s">
        <v>8095</v>
      </c>
      <c r="B1136" s="1">
        <v>43237</v>
      </c>
      <c r="C1136" s="1">
        <v>43244</v>
      </c>
      <c r="D1136" t="s">
        <v>14</v>
      </c>
      <c r="E1136" t="s">
        <v>1839</v>
      </c>
      <c r="F1136">
        <v>0</v>
      </c>
      <c r="G1136">
        <v>244420704</v>
      </c>
      <c r="H1136">
        <v>0</v>
      </c>
      <c r="I1136">
        <v>0</v>
      </c>
      <c r="J1136">
        <v>0</v>
      </c>
      <c r="K1136">
        <v>24.087</v>
      </c>
      <c r="L1136" t="s">
        <v>54</v>
      </c>
      <c r="M1136" s="2">
        <v>5887361497.2480001</v>
      </c>
      <c r="N1136" s="2" t="str">
        <f>VLOOKUP(Tabla1[[#This Row],[nemo]],'Nemos y clasificaciones'!$A$2:$B$5000,2,FALSE)</f>
        <v>COCA COLA EMBONOR S.A.</v>
      </c>
      <c r="O1136" s="2" t="str">
        <f>VLOOKUP(Tabla1[[#This Row],[nemo]],'Nemos y clasificaciones'!$A$1:$C$3000,3,FALSE)</f>
        <v>Alimentos, bebidas y tabaco</v>
      </c>
      <c r="P1136" s="2"/>
      <c r="Q1136" s="2"/>
    </row>
    <row r="1137" spans="1:17" x14ac:dyDescent="0.25">
      <c r="A1137" t="s">
        <v>4842</v>
      </c>
      <c r="B1137" s="1">
        <v>43881</v>
      </c>
      <c r="C1137" s="1">
        <v>43887</v>
      </c>
      <c r="D1137" t="s">
        <v>14</v>
      </c>
      <c r="E1137" t="s">
        <v>417</v>
      </c>
      <c r="F1137">
        <v>0</v>
      </c>
      <c r="G1137">
        <v>10000000</v>
      </c>
      <c r="H1137">
        <v>0</v>
      </c>
      <c r="I1137">
        <v>0</v>
      </c>
      <c r="J1137">
        <v>0</v>
      </c>
      <c r="K1137">
        <v>804.59299999999996</v>
      </c>
      <c r="L1137" t="s">
        <v>19</v>
      </c>
      <c r="M1137" s="2">
        <v>8045930000</v>
      </c>
      <c r="N1137" s="2" t="str">
        <f>VLOOKUP(Tabla1[[#This Row],[nemo]],'Nemos y clasificaciones'!$A$2:$B$5000,2,FALSE)</f>
        <v>CFI</v>
      </c>
      <c r="O1137" s="2" t="str">
        <f>VLOOKUP(Tabla1[[#This Row],[nemo]],'Nemos y clasificaciones'!$A$1:$C$3000,3,FALSE)</f>
        <v>CFI</v>
      </c>
      <c r="P1137" s="2"/>
      <c r="Q1137" s="2"/>
    </row>
    <row r="1138" spans="1:17" x14ac:dyDescent="0.25">
      <c r="A1138" t="s">
        <v>10819</v>
      </c>
      <c r="B1138" s="1">
        <v>42475</v>
      </c>
      <c r="C1138" s="1">
        <v>42481</v>
      </c>
      <c r="D1138" t="s">
        <v>14</v>
      </c>
      <c r="E1138" t="s">
        <v>178</v>
      </c>
      <c r="F1138">
        <v>0</v>
      </c>
      <c r="G1138">
        <v>168000000</v>
      </c>
      <c r="H1138">
        <v>0</v>
      </c>
      <c r="I1138">
        <v>0</v>
      </c>
      <c r="J1138">
        <v>0</v>
      </c>
      <c r="K1138">
        <v>35</v>
      </c>
      <c r="L1138" t="s">
        <v>54</v>
      </c>
      <c r="M1138" s="2">
        <v>5880000000</v>
      </c>
      <c r="N1138" s="2" t="str">
        <f>VLOOKUP(Tabla1[[#This Row],[nemo]],'Nemos y clasificaciones'!$A$2:$B$5000,2,FALSE)</f>
        <v>EMPRESAS GASCO S.A.</v>
      </c>
      <c r="O1138" s="2" t="str">
        <f>VLOOKUP(Tabla1[[#This Row],[nemo]],'Nemos y clasificaciones'!$A$1:$C$3000,3,FALSE)</f>
        <v>Servicios sanitarios y gas</v>
      </c>
      <c r="P1138" s="2"/>
      <c r="Q1138" s="2"/>
    </row>
    <row r="1139" spans="1:17" x14ac:dyDescent="0.25">
      <c r="A1139" t="s">
        <v>10359</v>
      </c>
      <c r="B1139" s="1">
        <v>42412</v>
      </c>
      <c r="C1139" s="1">
        <v>42418</v>
      </c>
      <c r="D1139" t="s">
        <v>14</v>
      </c>
      <c r="E1139" t="s">
        <v>178</v>
      </c>
      <c r="F1139">
        <v>0</v>
      </c>
      <c r="G1139">
        <v>168000000</v>
      </c>
      <c r="H1139">
        <v>0</v>
      </c>
      <c r="I1139">
        <v>0</v>
      </c>
      <c r="J1139">
        <v>0</v>
      </c>
      <c r="K1139">
        <v>35</v>
      </c>
      <c r="L1139" t="s">
        <v>54</v>
      </c>
      <c r="M1139" s="2">
        <v>5880000000</v>
      </c>
      <c r="N1139" s="2" t="str">
        <f>VLOOKUP(Tabla1[[#This Row],[nemo]],'Nemos y clasificaciones'!$A$2:$B$5000,2,FALSE)</f>
        <v>EMPRESAS GASCO S.A.</v>
      </c>
      <c r="O1139" s="2" t="str">
        <f>VLOOKUP(Tabla1[[#This Row],[nemo]],'Nemos y clasificaciones'!$A$1:$C$3000,3,FALSE)</f>
        <v>Servicios sanitarios y gas</v>
      </c>
      <c r="P1139" s="2"/>
      <c r="Q1139" s="2"/>
    </row>
    <row r="1140" spans="1:17" x14ac:dyDescent="0.25">
      <c r="A1140" t="s">
        <v>11110</v>
      </c>
      <c r="B1140" s="1">
        <v>42349</v>
      </c>
      <c r="C1140" s="1">
        <v>42355</v>
      </c>
      <c r="D1140" t="s">
        <v>14</v>
      </c>
      <c r="E1140" t="s">
        <v>178</v>
      </c>
      <c r="F1140">
        <v>0</v>
      </c>
      <c r="G1140">
        <v>168000000</v>
      </c>
      <c r="H1140">
        <v>0</v>
      </c>
      <c r="I1140">
        <v>0</v>
      </c>
      <c r="J1140">
        <v>0</v>
      </c>
      <c r="K1140">
        <v>35</v>
      </c>
      <c r="L1140" t="s">
        <v>54</v>
      </c>
      <c r="M1140" s="2">
        <v>5880000000</v>
      </c>
      <c r="N1140" s="2" t="str">
        <f>VLOOKUP(Tabla1[[#This Row],[nemo]],'Nemos y clasificaciones'!$A$2:$B$5000,2,FALSE)</f>
        <v>EMPRESAS GASCO S.A.</v>
      </c>
      <c r="O1140" s="2" t="str">
        <f>VLOOKUP(Tabla1[[#This Row],[nemo]],'Nemos y clasificaciones'!$A$1:$C$3000,3,FALSE)</f>
        <v>Servicios sanitarios y gas</v>
      </c>
      <c r="P1140" s="2"/>
      <c r="Q1140" s="2"/>
    </row>
    <row r="1141" spans="1:17" x14ac:dyDescent="0.25">
      <c r="A1141" t="s">
        <v>11209</v>
      </c>
      <c r="B1141" s="1">
        <v>42293</v>
      </c>
      <c r="C1141" s="1">
        <v>42299</v>
      </c>
      <c r="D1141" t="s">
        <v>14</v>
      </c>
      <c r="E1141" t="s">
        <v>178</v>
      </c>
      <c r="F1141">
        <v>0</v>
      </c>
      <c r="G1141">
        <v>168000000</v>
      </c>
      <c r="H1141">
        <v>0</v>
      </c>
      <c r="I1141">
        <v>0</v>
      </c>
      <c r="J1141">
        <v>0</v>
      </c>
      <c r="K1141">
        <v>35</v>
      </c>
      <c r="L1141" t="s">
        <v>54</v>
      </c>
      <c r="M1141" s="2">
        <v>5880000000</v>
      </c>
      <c r="N1141" s="2" t="str">
        <f>VLOOKUP(Tabla1[[#This Row],[nemo]],'Nemos y clasificaciones'!$A$2:$B$5000,2,FALSE)</f>
        <v>EMPRESAS GASCO S.A.</v>
      </c>
      <c r="O1141" s="2" t="str">
        <f>VLOOKUP(Tabla1[[#This Row],[nemo]],'Nemos y clasificaciones'!$A$1:$C$3000,3,FALSE)</f>
        <v>Servicios sanitarios y gas</v>
      </c>
      <c r="P1141" s="2"/>
      <c r="Q1141" s="2"/>
    </row>
    <row r="1142" spans="1:17" x14ac:dyDescent="0.25">
      <c r="A1142" t="s">
        <v>11327</v>
      </c>
      <c r="B1142" s="1">
        <v>42229</v>
      </c>
      <c r="C1142" s="1">
        <v>42236</v>
      </c>
      <c r="D1142" t="s">
        <v>14</v>
      </c>
      <c r="E1142" t="s">
        <v>178</v>
      </c>
      <c r="F1142">
        <v>0</v>
      </c>
      <c r="G1142">
        <v>168000000</v>
      </c>
      <c r="H1142">
        <v>0</v>
      </c>
      <c r="I1142">
        <v>0</v>
      </c>
      <c r="J1142">
        <v>0</v>
      </c>
      <c r="K1142">
        <v>35</v>
      </c>
      <c r="L1142" t="s">
        <v>54</v>
      </c>
      <c r="M1142" s="2">
        <v>5880000000</v>
      </c>
      <c r="N1142" s="2" t="str">
        <f>VLOOKUP(Tabla1[[#This Row],[nemo]],'Nemos y clasificaciones'!$A$2:$B$5000,2,FALSE)</f>
        <v>EMPRESAS GASCO S.A.</v>
      </c>
      <c r="O1142" s="2" t="str">
        <f>VLOOKUP(Tabla1[[#This Row],[nemo]],'Nemos y clasificaciones'!$A$1:$C$3000,3,FALSE)</f>
        <v>Servicios sanitarios y gas</v>
      </c>
      <c r="P1142" s="2"/>
      <c r="Q1142" s="2"/>
    </row>
    <row r="1143" spans="1:17" x14ac:dyDescent="0.25">
      <c r="A1143" t="s">
        <v>11481</v>
      </c>
      <c r="B1143" s="1">
        <v>42167</v>
      </c>
      <c r="C1143" s="1">
        <v>42173</v>
      </c>
      <c r="D1143" t="s">
        <v>14</v>
      </c>
      <c r="E1143" t="s">
        <v>178</v>
      </c>
      <c r="F1143">
        <v>0</v>
      </c>
      <c r="G1143">
        <v>168000000</v>
      </c>
      <c r="H1143">
        <v>0</v>
      </c>
      <c r="I1143">
        <v>0</v>
      </c>
      <c r="J1143">
        <v>0</v>
      </c>
      <c r="K1143">
        <v>35</v>
      </c>
      <c r="L1143" t="s">
        <v>54</v>
      </c>
      <c r="M1143" s="2">
        <v>5880000000</v>
      </c>
      <c r="N1143" s="2" t="str">
        <f>VLOOKUP(Tabla1[[#This Row],[nemo]],'Nemos y clasificaciones'!$A$2:$B$5000,2,FALSE)</f>
        <v>EMPRESAS GASCO S.A.</v>
      </c>
      <c r="O1143" s="2" t="str">
        <f>VLOOKUP(Tabla1[[#This Row],[nemo]],'Nemos y clasificaciones'!$A$1:$C$3000,3,FALSE)</f>
        <v>Servicios sanitarios y gas</v>
      </c>
      <c r="P1143" s="2"/>
      <c r="Q1143" s="2"/>
    </row>
    <row r="1144" spans="1:17" x14ac:dyDescent="0.25">
      <c r="A1144" t="s">
        <v>10359</v>
      </c>
      <c r="B1144" s="1">
        <v>42048</v>
      </c>
      <c r="C1144" s="1">
        <v>42054</v>
      </c>
      <c r="D1144" t="s">
        <v>14</v>
      </c>
      <c r="E1144" t="s">
        <v>178</v>
      </c>
      <c r="F1144">
        <v>0</v>
      </c>
      <c r="G1144">
        <v>168000000</v>
      </c>
      <c r="H1144">
        <v>0</v>
      </c>
      <c r="I1144">
        <v>0</v>
      </c>
      <c r="J1144">
        <v>0</v>
      </c>
      <c r="K1144">
        <v>35</v>
      </c>
      <c r="L1144" t="s">
        <v>54</v>
      </c>
      <c r="M1144" s="2">
        <v>5880000000</v>
      </c>
      <c r="N1144" s="2" t="str">
        <f>VLOOKUP(Tabla1[[#This Row],[nemo]],'Nemos y clasificaciones'!$A$2:$B$5000,2,FALSE)</f>
        <v>EMPRESAS GASCO S.A.</v>
      </c>
      <c r="O1144" s="2" t="str">
        <f>VLOOKUP(Tabla1[[#This Row],[nemo]],'Nemos y clasificaciones'!$A$1:$C$3000,3,FALSE)</f>
        <v>Servicios sanitarios y gas</v>
      </c>
      <c r="P1144" s="2"/>
      <c r="Q1144" s="2"/>
    </row>
    <row r="1145" spans="1:17" x14ac:dyDescent="0.25">
      <c r="A1145" t="s">
        <v>5756</v>
      </c>
      <c r="B1145" s="1">
        <v>43690</v>
      </c>
      <c r="C1145" s="1">
        <v>43697</v>
      </c>
      <c r="D1145" t="s">
        <v>14</v>
      </c>
      <c r="E1145" t="s">
        <v>417</v>
      </c>
      <c r="F1145">
        <v>0</v>
      </c>
      <c r="G1145">
        <v>10000000</v>
      </c>
      <c r="H1145">
        <v>0</v>
      </c>
      <c r="I1145">
        <v>0</v>
      </c>
      <c r="J1145">
        <v>0</v>
      </c>
      <c r="K1145">
        <v>742.03700000000003</v>
      </c>
      <c r="L1145" t="s">
        <v>19</v>
      </c>
      <c r="M1145" s="2">
        <v>7420370000</v>
      </c>
      <c r="N1145" s="2" t="str">
        <f>VLOOKUP(Tabla1[[#This Row],[nemo]],'Nemos y clasificaciones'!$A$2:$B$5000,2,FALSE)</f>
        <v>CFI</v>
      </c>
      <c r="O1145" s="2" t="str">
        <f>VLOOKUP(Tabla1[[#This Row],[nemo]],'Nemos y clasificaciones'!$A$1:$C$3000,3,FALSE)</f>
        <v>CFI</v>
      </c>
      <c r="P1145" s="2"/>
      <c r="Q1145" s="2"/>
    </row>
    <row r="1146" spans="1:17" x14ac:dyDescent="0.25">
      <c r="A1146" t="s">
        <v>3638</v>
      </c>
      <c r="B1146" s="1">
        <v>44036</v>
      </c>
      <c r="C1146" s="1">
        <v>44042</v>
      </c>
      <c r="D1146" t="s">
        <v>14</v>
      </c>
      <c r="E1146" t="s">
        <v>417</v>
      </c>
      <c r="F1146">
        <v>0</v>
      </c>
      <c r="G1146">
        <v>10000000</v>
      </c>
      <c r="H1146">
        <v>0</v>
      </c>
      <c r="I1146">
        <v>0</v>
      </c>
      <c r="J1146">
        <v>0</v>
      </c>
      <c r="K1146">
        <v>724.35900000000004</v>
      </c>
      <c r="L1146" t="s">
        <v>19</v>
      </c>
      <c r="M1146" s="2">
        <v>7243590000</v>
      </c>
      <c r="N1146" s="2" t="str">
        <f>VLOOKUP(Tabla1[[#This Row],[nemo]],'Nemos y clasificaciones'!$A$2:$B$5000,2,FALSE)</f>
        <v>CFI</v>
      </c>
      <c r="O1146" s="2" t="str">
        <f>VLOOKUP(Tabla1[[#This Row],[nemo]],'Nemos y clasificaciones'!$A$1:$C$3000,3,FALSE)</f>
        <v>CFI</v>
      </c>
      <c r="P1146" s="2"/>
      <c r="Q1146" s="2"/>
    </row>
    <row r="1147" spans="1:17" x14ac:dyDescent="0.25">
      <c r="A1147" t="s">
        <v>7558</v>
      </c>
      <c r="B1147" s="1">
        <v>43336</v>
      </c>
      <c r="C1147" s="1">
        <v>43342</v>
      </c>
      <c r="D1147" t="s">
        <v>14</v>
      </c>
      <c r="E1147" t="s">
        <v>417</v>
      </c>
      <c r="F1147">
        <v>0</v>
      </c>
      <c r="G1147">
        <v>10000000</v>
      </c>
      <c r="H1147">
        <v>0</v>
      </c>
      <c r="I1147">
        <v>0</v>
      </c>
      <c r="J1147">
        <v>0</v>
      </c>
      <c r="K1147">
        <v>603.88400000000001</v>
      </c>
      <c r="L1147" t="s">
        <v>19</v>
      </c>
      <c r="M1147" s="2">
        <v>6038840000</v>
      </c>
      <c r="N1147" s="2" t="str">
        <f>VLOOKUP(Tabla1[[#This Row],[nemo]],'Nemos y clasificaciones'!$A$2:$B$5000,2,FALSE)</f>
        <v>CFI</v>
      </c>
      <c r="O1147" s="2" t="str">
        <f>VLOOKUP(Tabla1[[#This Row],[nemo]],'Nemos y clasificaciones'!$A$1:$C$3000,3,FALSE)</f>
        <v>CFI</v>
      </c>
      <c r="P1147" s="2"/>
      <c r="Q1147" s="2"/>
    </row>
    <row r="1148" spans="1:17" x14ac:dyDescent="0.25">
      <c r="A1148" t="s">
        <v>2702</v>
      </c>
      <c r="B1148" s="1">
        <v>44202</v>
      </c>
      <c r="C1148" s="1">
        <v>44208</v>
      </c>
      <c r="D1148" t="s">
        <v>14</v>
      </c>
      <c r="E1148" t="s">
        <v>417</v>
      </c>
      <c r="F1148">
        <v>0</v>
      </c>
      <c r="G1148">
        <v>744415</v>
      </c>
      <c r="H1148">
        <v>0</v>
      </c>
      <c r="I1148">
        <v>0</v>
      </c>
      <c r="J1148">
        <v>0</v>
      </c>
      <c r="K1148">
        <v>753.65499999999997</v>
      </c>
      <c r="L1148" t="s">
        <v>19</v>
      </c>
      <c r="M1148" s="2">
        <v>561032086.82500005</v>
      </c>
      <c r="N1148" s="2" t="str">
        <f>VLOOKUP(Tabla1[[#This Row],[nemo]],'Nemos y clasificaciones'!$A$2:$B$5000,2,FALSE)</f>
        <v>CFI</v>
      </c>
      <c r="O1148" s="2" t="str">
        <f>VLOOKUP(Tabla1[[#This Row],[nemo]],'Nemos y clasificaciones'!$A$1:$C$3000,3,FALSE)</f>
        <v>CFI</v>
      </c>
      <c r="P1148" s="2"/>
      <c r="Q1148" s="2"/>
    </row>
    <row r="1149" spans="1:17" x14ac:dyDescent="0.25">
      <c r="A1149" t="s">
        <v>2579</v>
      </c>
      <c r="B1149" s="1">
        <v>44230</v>
      </c>
      <c r="C1149" s="1">
        <v>44236</v>
      </c>
      <c r="D1149" t="s">
        <v>14</v>
      </c>
      <c r="E1149" t="s">
        <v>1958</v>
      </c>
      <c r="F1149">
        <v>0</v>
      </c>
      <c r="G1149">
        <v>8000000000</v>
      </c>
      <c r="H1149">
        <v>0</v>
      </c>
      <c r="I1149">
        <v>0</v>
      </c>
      <c r="J1149">
        <v>0</v>
      </c>
      <c r="K1149">
        <v>0.20100000000000001</v>
      </c>
      <c r="L1149" t="s">
        <v>23</v>
      </c>
      <c r="M1149" s="2">
        <v>1608000000</v>
      </c>
      <c r="N1149" s="2" t="str">
        <f>VLOOKUP(Tabla1[[#This Row],[nemo]],'Nemos y clasificaciones'!$A$2:$B$5000,2,FALSE)</f>
        <v>CFI</v>
      </c>
      <c r="O1149" s="2" t="str">
        <f>VLOOKUP(Tabla1[[#This Row],[nemo]],'Nemos y clasificaciones'!$A$1:$C$3000,3,FALSE)</f>
        <v>CFI</v>
      </c>
      <c r="P1149" s="2"/>
      <c r="Q1149" s="2"/>
    </row>
    <row r="1150" spans="1:17" x14ac:dyDescent="0.25">
      <c r="A1150" t="s">
        <v>1957</v>
      </c>
      <c r="B1150" s="1">
        <v>44322</v>
      </c>
      <c r="C1150" s="1">
        <v>44328</v>
      </c>
      <c r="D1150" t="s">
        <v>14</v>
      </c>
      <c r="E1150" t="s">
        <v>1958</v>
      </c>
      <c r="F1150">
        <v>0</v>
      </c>
      <c r="G1150">
        <v>8000000000</v>
      </c>
      <c r="H1150">
        <v>0</v>
      </c>
      <c r="I1150">
        <v>0</v>
      </c>
      <c r="J1150">
        <v>0</v>
      </c>
      <c r="K1150">
        <v>6.7000000000000004E-2</v>
      </c>
      <c r="L1150" t="s">
        <v>23</v>
      </c>
      <c r="M1150" s="2">
        <v>536000000</v>
      </c>
      <c r="N1150" s="2" t="str">
        <f>VLOOKUP(Tabla1[[#This Row],[nemo]],'Nemos y clasificaciones'!$A$2:$B$5000,2,FALSE)</f>
        <v>CFI</v>
      </c>
      <c r="O1150" s="2" t="str">
        <f>VLOOKUP(Tabla1[[#This Row],[nemo]],'Nemos y clasificaciones'!$A$1:$C$3000,3,FALSE)</f>
        <v>CFI</v>
      </c>
      <c r="P1150" s="2"/>
      <c r="Q1150" s="2"/>
    </row>
    <row r="1151" spans="1:17" x14ac:dyDescent="0.25">
      <c r="A1151" t="s">
        <v>9112</v>
      </c>
      <c r="B1151" s="1">
        <v>42977</v>
      </c>
      <c r="C1151" s="1">
        <v>42983</v>
      </c>
      <c r="D1151" t="s">
        <v>14</v>
      </c>
      <c r="E1151" t="s">
        <v>357</v>
      </c>
      <c r="F1151">
        <v>0</v>
      </c>
      <c r="G1151">
        <v>871057175</v>
      </c>
      <c r="H1151">
        <v>0</v>
      </c>
      <c r="I1151">
        <v>0</v>
      </c>
      <c r="J1151">
        <v>0</v>
      </c>
      <c r="K1151">
        <v>6.7009999999999996</v>
      </c>
      <c r="L1151" t="s">
        <v>16</v>
      </c>
      <c r="M1151" s="2">
        <v>5836954129.6750002</v>
      </c>
      <c r="N1151" s="2" t="str">
        <f>VLOOKUP(Tabla1[[#This Row],[nemo]],'Nemos y clasificaciones'!$A$2:$B$5000,2,FALSE)</f>
        <v>SONDA S.A.</v>
      </c>
      <c r="O1151" s="2" t="str">
        <f>VLOOKUP(Tabla1[[#This Row],[nemo]],'Nemos y clasificaciones'!$A$1:$C$3000,3,FALSE)</f>
        <v>Telecomunicaciones</v>
      </c>
      <c r="P1151" s="2"/>
      <c r="Q1151" s="2"/>
    </row>
    <row r="1152" spans="1:17" x14ac:dyDescent="0.25">
      <c r="A1152" t="s">
        <v>11801</v>
      </c>
      <c r="B1152" s="1">
        <v>42116</v>
      </c>
      <c r="C1152" s="1">
        <v>42122</v>
      </c>
      <c r="D1152" t="s">
        <v>14</v>
      </c>
      <c r="E1152" t="s">
        <v>1895</v>
      </c>
      <c r="F1152">
        <v>0</v>
      </c>
      <c r="G1152">
        <v>125000000</v>
      </c>
      <c r="H1152">
        <v>0</v>
      </c>
      <c r="I1152">
        <v>0</v>
      </c>
      <c r="J1152">
        <v>0</v>
      </c>
      <c r="K1152">
        <v>46.677999999999997</v>
      </c>
      <c r="L1152" t="s">
        <v>54</v>
      </c>
      <c r="M1152" s="2">
        <v>5834750000</v>
      </c>
      <c r="N1152" s="2" t="str">
        <f>VLOOKUP(Tabla1[[#This Row],[nemo]],'Nemos y clasificaciones'!$A$2:$B$5000,2,FALSE)</f>
        <v>FORESTAL CONSTRUCTORA Y COMERCIAL DEL PACIFICO SUR S.A.</v>
      </c>
      <c r="O1152" s="2" t="str">
        <f>VLOOKUP(Tabla1[[#This Row],[nemo]],'Nemos y clasificaciones'!$A$1:$C$3000,3,FALSE)</f>
        <v>Forestal</v>
      </c>
      <c r="P1152" s="2"/>
      <c r="Q1152" s="2"/>
    </row>
    <row r="1153" spans="1:17" x14ac:dyDescent="0.25">
      <c r="A1153" t="s">
        <v>10665</v>
      </c>
      <c r="B1153" s="1">
        <v>42495</v>
      </c>
      <c r="C1153" s="1">
        <v>42501</v>
      </c>
      <c r="D1153" t="s">
        <v>14</v>
      </c>
      <c r="E1153" t="s">
        <v>182</v>
      </c>
      <c r="F1153">
        <v>0</v>
      </c>
      <c r="G1153">
        <v>1430000000</v>
      </c>
      <c r="H1153">
        <v>0</v>
      </c>
      <c r="I1153">
        <v>0</v>
      </c>
      <c r="J1153">
        <v>0</v>
      </c>
      <c r="K1153">
        <v>4.08</v>
      </c>
      <c r="L1153" t="s">
        <v>16</v>
      </c>
      <c r="M1153" s="2">
        <v>5834400000</v>
      </c>
      <c r="N1153" s="2" t="str">
        <f>VLOOKUP(Tabla1[[#This Row],[nemo]],'Nemos y clasificaciones'!$A$2:$B$5000,2,FALSE)</f>
        <v>BANVIDA S.A.</v>
      </c>
      <c r="O1153" s="2" t="str">
        <f>VLOOKUP(Tabla1[[#This Row],[nemo]],'Nemos y clasificaciones'!$A$1:$C$3000,3,FALSE)</f>
        <v>Servicios de salud</v>
      </c>
      <c r="P1153" s="2"/>
      <c r="Q1153" s="2"/>
    </row>
    <row r="1154" spans="1:17" x14ac:dyDescent="0.25">
      <c r="A1154" t="s">
        <v>1980</v>
      </c>
      <c r="B1154" s="1">
        <v>44320</v>
      </c>
      <c r="C1154" s="1">
        <v>44326</v>
      </c>
      <c r="D1154" t="s">
        <v>21</v>
      </c>
      <c r="E1154" t="s">
        <v>1981</v>
      </c>
      <c r="F1154">
        <v>0</v>
      </c>
      <c r="G1154">
        <v>10000000</v>
      </c>
      <c r="H1154">
        <v>0</v>
      </c>
      <c r="I1154">
        <v>0</v>
      </c>
      <c r="J1154">
        <v>0</v>
      </c>
      <c r="K1154">
        <v>0.70799999999999996</v>
      </c>
      <c r="L1154" t="s">
        <v>23</v>
      </c>
      <c r="M1154" s="2">
        <v>7080000</v>
      </c>
      <c r="N1154" s="2" t="str">
        <f>VLOOKUP(Tabla1[[#This Row],[nemo]],'Nemos y clasificaciones'!$A$2:$B$5000,2,FALSE)</f>
        <v>CFI</v>
      </c>
      <c r="O1154" s="2" t="str">
        <f>VLOOKUP(Tabla1[[#This Row],[nemo]],'Nemos y clasificaciones'!$A$1:$C$3000,3,FALSE)</f>
        <v>CFI</v>
      </c>
      <c r="P1154" s="2"/>
      <c r="Q1154" s="2"/>
    </row>
    <row r="1155" spans="1:17" x14ac:dyDescent="0.25">
      <c r="A1155" t="s">
        <v>1982</v>
      </c>
      <c r="B1155" s="1">
        <v>44320</v>
      </c>
      <c r="C1155" s="1">
        <v>44326</v>
      </c>
      <c r="D1155" t="s">
        <v>21</v>
      </c>
      <c r="E1155" t="s">
        <v>1983</v>
      </c>
      <c r="F1155">
        <v>0</v>
      </c>
      <c r="G1155">
        <v>10000000</v>
      </c>
      <c r="H1155">
        <v>0</v>
      </c>
      <c r="I1155">
        <v>0</v>
      </c>
      <c r="J1155">
        <v>0</v>
      </c>
      <c r="K1155">
        <v>0.73099999999999998</v>
      </c>
      <c r="L1155" t="s">
        <v>23</v>
      </c>
      <c r="M1155" s="2">
        <v>7310000</v>
      </c>
      <c r="N1155" s="2" t="str">
        <f>VLOOKUP(Tabla1[[#This Row],[nemo]],'Nemos y clasificaciones'!$A$2:$B$5000,2,FALSE)</f>
        <v>CFI</v>
      </c>
      <c r="O1155" s="2" t="str">
        <f>VLOOKUP(Tabla1[[#This Row],[nemo]],'Nemos y clasificaciones'!$A$1:$C$3000,3,FALSE)</f>
        <v>CFI</v>
      </c>
      <c r="P1155" s="2"/>
      <c r="Q1155" s="2"/>
    </row>
    <row r="1156" spans="1:17" x14ac:dyDescent="0.25">
      <c r="A1156" t="s">
        <v>8391</v>
      </c>
      <c r="B1156" s="1">
        <v>43208</v>
      </c>
      <c r="C1156" s="1">
        <v>43214</v>
      </c>
      <c r="D1156" t="s">
        <v>14</v>
      </c>
      <c r="E1156" t="s">
        <v>8392</v>
      </c>
      <c r="F1156">
        <v>0</v>
      </c>
      <c r="G1156">
        <v>145000000</v>
      </c>
      <c r="H1156">
        <v>0</v>
      </c>
      <c r="I1156">
        <v>0</v>
      </c>
      <c r="J1156">
        <v>0</v>
      </c>
      <c r="K1156">
        <v>40.146000000000001</v>
      </c>
      <c r="L1156" t="s">
        <v>54</v>
      </c>
      <c r="M1156" s="2">
        <v>5821170000</v>
      </c>
      <c r="N1156" s="2" t="str">
        <f>VLOOKUP(Tabla1[[#This Row],[nemo]],'Nemos y clasificaciones'!$A$2:$B$5000,2,FALSE)</f>
        <v>PACIFICO V REGION S.A.</v>
      </c>
      <c r="O1156" s="2" t="str">
        <f>VLOOKUP(Tabla1[[#This Row],[nemo]],'Nemos y clasificaciones'!$A$1:$C$3000,3,FALSE)</f>
        <v>Minería</v>
      </c>
      <c r="P1156" s="2"/>
      <c r="Q1156" s="2"/>
    </row>
    <row r="1157" spans="1:17" x14ac:dyDescent="0.25">
      <c r="A1157" t="s">
        <v>1984</v>
      </c>
      <c r="B1157" s="1">
        <v>44320</v>
      </c>
      <c r="C1157" s="1">
        <v>44326</v>
      </c>
      <c r="D1157" t="s">
        <v>21</v>
      </c>
      <c r="E1157" t="s">
        <v>1985</v>
      </c>
      <c r="F1157">
        <v>0</v>
      </c>
      <c r="G1157">
        <v>10000000</v>
      </c>
      <c r="H1157">
        <v>0</v>
      </c>
      <c r="I1157">
        <v>0</v>
      </c>
      <c r="J1157">
        <v>0</v>
      </c>
      <c r="K1157">
        <v>0.749</v>
      </c>
      <c r="L1157" t="s">
        <v>23</v>
      </c>
      <c r="M1157" s="2">
        <v>7490000</v>
      </c>
      <c r="N1157" s="2" t="str">
        <f>VLOOKUP(Tabla1[[#This Row],[nemo]],'Nemos y clasificaciones'!$A$2:$B$5000,2,FALSE)</f>
        <v>CFI</v>
      </c>
      <c r="O1157" s="2" t="str">
        <f>VLOOKUP(Tabla1[[#This Row],[nemo]],'Nemos y clasificaciones'!$A$1:$C$3000,3,FALSE)</f>
        <v>CFI</v>
      </c>
      <c r="P1157" s="2"/>
      <c r="Q1157" s="2"/>
    </row>
    <row r="1158" spans="1:17" x14ac:dyDescent="0.25">
      <c r="A1158" t="s">
        <v>11494</v>
      </c>
      <c r="B1158" s="1">
        <v>42160</v>
      </c>
      <c r="C1158" s="1">
        <v>42166</v>
      </c>
      <c r="D1158" t="s">
        <v>14</v>
      </c>
      <c r="E1158" t="s">
        <v>1851</v>
      </c>
      <c r="F1158">
        <v>0</v>
      </c>
      <c r="G1158">
        <v>131492625130</v>
      </c>
      <c r="H1158">
        <v>0</v>
      </c>
      <c r="I1158">
        <v>0</v>
      </c>
      <c r="J1158">
        <v>0</v>
      </c>
      <c r="K1158">
        <v>4.3999999999999997E-2</v>
      </c>
      <c r="L1158" t="s">
        <v>23</v>
      </c>
      <c r="M1158" s="2">
        <v>5785675505.7200003</v>
      </c>
      <c r="N1158" s="2" t="str">
        <f>VLOOKUP(Tabla1[[#This Row],[nemo]],'Nemos y clasificaciones'!$A$2:$B$5000,2,FALSE)</f>
        <v>SOCIEDAD DE INVERSIONES ORO BLANCO S.A.</v>
      </c>
      <c r="O1158" s="2" t="str">
        <f>VLOOKUP(Tabla1[[#This Row],[nemo]],'Nemos y clasificaciones'!$A$1:$C$3000,3,FALSE)</f>
        <v>Servicios financieros</v>
      </c>
      <c r="P1158" s="2"/>
      <c r="Q1158" s="2"/>
    </row>
    <row r="1159" spans="1:17" x14ac:dyDescent="0.25">
      <c r="A1159" t="s">
        <v>9764</v>
      </c>
      <c r="B1159" s="1">
        <v>42843</v>
      </c>
      <c r="C1159" s="1">
        <v>42850</v>
      </c>
      <c r="D1159" t="s">
        <v>14</v>
      </c>
      <c r="E1159" t="s">
        <v>757</v>
      </c>
      <c r="F1159">
        <v>0</v>
      </c>
      <c r="G1159">
        <v>43800000</v>
      </c>
      <c r="H1159">
        <v>0</v>
      </c>
      <c r="I1159">
        <v>0</v>
      </c>
      <c r="J1159">
        <v>0</v>
      </c>
      <c r="K1159">
        <v>132.05000000000001</v>
      </c>
      <c r="L1159" t="s">
        <v>19</v>
      </c>
      <c r="M1159" s="2">
        <v>5783790000</v>
      </c>
      <c r="N1159" s="2" t="str">
        <f>VLOOKUP(Tabla1[[#This Row],[nemo]],'Nemos y clasificaciones'!$A$2:$B$5000,2,FALSE)</f>
        <v>COMPAÑIA ELECTRO METALURGICA S.A.</v>
      </c>
      <c r="O1159" s="2" t="str">
        <f>VLOOKUP(Tabla1[[#This Row],[nemo]],'Nemos y clasificaciones'!$A$1:$C$3000,3,FALSE)</f>
        <v>Eléctrico</v>
      </c>
      <c r="P1159" s="2"/>
      <c r="Q1159" s="2"/>
    </row>
    <row r="1160" spans="1:17" x14ac:dyDescent="0.25">
      <c r="A1160" t="s">
        <v>3300</v>
      </c>
      <c r="B1160" s="1">
        <v>44125</v>
      </c>
      <c r="C1160" s="1">
        <v>44131</v>
      </c>
      <c r="D1160" t="s">
        <v>14</v>
      </c>
      <c r="E1160" t="s">
        <v>409</v>
      </c>
      <c r="F1160">
        <v>0</v>
      </c>
      <c r="G1160">
        <v>199572843</v>
      </c>
      <c r="H1160">
        <v>0</v>
      </c>
      <c r="I1160">
        <v>0</v>
      </c>
      <c r="J1160">
        <v>0</v>
      </c>
      <c r="K1160">
        <v>7.3920000000000003</v>
      </c>
      <c r="L1160" t="s">
        <v>16</v>
      </c>
      <c r="M1160" s="2">
        <v>1475242455.4560001</v>
      </c>
      <c r="N1160" s="2" t="str">
        <f>VLOOKUP(Tabla1[[#This Row],[nemo]],'Nemos y clasificaciones'!$A$2:$B$5000,2,FALSE)</f>
        <v>CFI</v>
      </c>
      <c r="O1160" s="2" t="str">
        <f>VLOOKUP(Tabla1[[#This Row],[nemo]],'Nemos y clasificaciones'!$A$1:$C$3000,3,FALSE)</f>
        <v>CFI</v>
      </c>
      <c r="P1160" s="2"/>
      <c r="Q1160" s="2"/>
    </row>
    <row r="1161" spans="1:17" x14ac:dyDescent="0.25">
      <c r="A1161" t="s">
        <v>4556</v>
      </c>
      <c r="B1161" s="1">
        <v>43944</v>
      </c>
      <c r="C1161" s="1">
        <v>43950</v>
      </c>
      <c r="D1161" t="s">
        <v>14</v>
      </c>
      <c r="E1161" t="s">
        <v>4557</v>
      </c>
      <c r="F1161">
        <v>0</v>
      </c>
      <c r="G1161">
        <v>17874655</v>
      </c>
      <c r="H1161">
        <v>0</v>
      </c>
      <c r="I1161">
        <v>0</v>
      </c>
      <c r="J1161">
        <v>0</v>
      </c>
      <c r="K1161">
        <v>322.80900000000003</v>
      </c>
      <c r="L1161" t="s">
        <v>19</v>
      </c>
      <c r="M1161" s="2">
        <v>5770099505.8950005</v>
      </c>
      <c r="N1161" s="2" t="str">
        <f>VLOOKUP(Tabla1[[#This Row],[nemo]],'Nemos y clasificaciones'!$A$2:$B$5000,2,FALSE)</f>
        <v>CEMENTO POLPAICO S.A.</v>
      </c>
      <c r="O1161" s="2" t="str">
        <f>VLOOKUP(Tabla1[[#This Row],[nemo]],'Nemos y clasificaciones'!$A$1:$C$3000,3,FALSE)</f>
        <v>Construcción</v>
      </c>
      <c r="P1161" s="2"/>
      <c r="Q1161" s="2"/>
    </row>
    <row r="1162" spans="1:17" x14ac:dyDescent="0.25">
      <c r="A1162" t="s">
        <v>677</v>
      </c>
      <c r="B1162" s="1">
        <v>44401</v>
      </c>
      <c r="C1162" s="1">
        <v>44407</v>
      </c>
      <c r="D1162" t="s">
        <v>14</v>
      </c>
      <c r="E1162" t="s">
        <v>409</v>
      </c>
      <c r="F1162">
        <v>0</v>
      </c>
      <c r="G1162">
        <v>35368645</v>
      </c>
      <c r="H1162">
        <v>0</v>
      </c>
      <c r="I1162">
        <v>0</v>
      </c>
      <c r="J1162">
        <v>0</v>
      </c>
      <c r="K1162">
        <v>8.7949999999999999</v>
      </c>
      <c r="L1162" t="s">
        <v>16</v>
      </c>
      <c r="M1162" s="2">
        <v>311067232.77499998</v>
      </c>
      <c r="N1162" s="2" t="str">
        <f>VLOOKUP(Tabla1[[#This Row],[nemo]],'Nemos y clasificaciones'!$A$2:$B$5000,2,FALSE)</f>
        <v>CFI</v>
      </c>
      <c r="O1162" s="2" t="str">
        <f>VLOOKUP(Tabla1[[#This Row],[nemo]],'Nemos y clasificaciones'!$A$1:$C$3000,3,FALSE)</f>
        <v>CFI</v>
      </c>
      <c r="P1162" s="2"/>
      <c r="Q1162" s="2"/>
    </row>
    <row r="1163" spans="1:17" x14ac:dyDescent="0.25">
      <c r="A1163" t="s">
        <v>10441</v>
      </c>
      <c r="B1163" s="1">
        <v>42536</v>
      </c>
      <c r="C1163" s="1">
        <v>42542</v>
      </c>
      <c r="D1163" t="s">
        <v>14</v>
      </c>
      <c r="E1163" t="s">
        <v>116</v>
      </c>
      <c r="F1163">
        <v>0</v>
      </c>
      <c r="G1163">
        <v>1075000000</v>
      </c>
      <c r="H1163">
        <v>0</v>
      </c>
      <c r="I1163">
        <v>0</v>
      </c>
      <c r="J1163">
        <v>0</v>
      </c>
      <c r="K1163">
        <v>5.343</v>
      </c>
      <c r="L1163" t="s">
        <v>16</v>
      </c>
      <c r="M1163" s="2">
        <v>5743725000</v>
      </c>
      <c r="N1163" s="2" t="str">
        <f>VLOOKUP(Tabla1[[#This Row],[nemo]],'Nemos y clasificaciones'!$A$2:$B$5000,2,FALSE)</f>
        <v>SIGDO KOPPERS S.A.</v>
      </c>
      <c r="O1163" s="2" t="str">
        <f>VLOOKUP(Tabla1[[#This Row],[nemo]],'Nemos y clasificaciones'!$A$1:$C$3000,3,FALSE)</f>
        <v>Conglomerados</v>
      </c>
      <c r="P1163" s="2"/>
      <c r="Q1163" s="2"/>
    </row>
    <row r="1164" spans="1:17" x14ac:dyDescent="0.25">
      <c r="A1164" t="s">
        <v>2444</v>
      </c>
      <c r="B1164" s="1">
        <v>44271</v>
      </c>
      <c r="C1164" s="1">
        <v>44277</v>
      </c>
      <c r="D1164" t="s">
        <v>14</v>
      </c>
      <c r="E1164" t="s">
        <v>409</v>
      </c>
      <c r="F1164">
        <v>0</v>
      </c>
      <c r="G1164">
        <v>25867363</v>
      </c>
      <c r="H1164">
        <v>0</v>
      </c>
      <c r="I1164">
        <v>0</v>
      </c>
      <c r="J1164">
        <v>0</v>
      </c>
      <c r="K1164">
        <v>5.8570000000000002</v>
      </c>
      <c r="L1164" t="s">
        <v>16</v>
      </c>
      <c r="M1164" s="2">
        <v>151505145.09099999</v>
      </c>
      <c r="N1164" s="2" t="str">
        <f>VLOOKUP(Tabla1[[#This Row],[nemo]],'Nemos y clasificaciones'!$A$2:$B$5000,2,FALSE)</f>
        <v>CFI</v>
      </c>
      <c r="O1164" s="2" t="str">
        <f>VLOOKUP(Tabla1[[#This Row],[nemo]],'Nemos y clasificaciones'!$A$1:$C$3000,3,FALSE)</f>
        <v>CFI</v>
      </c>
      <c r="P1164" s="2"/>
      <c r="Q1164" s="2"/>
    </row>
    <row r="1165" spans="1:17" x14ac:dyDescent="0.25">
      <c r="A1165" t="s">
        <v>1018</v>
      </c>
      <c r="B1165" s="1">
        <v>44370</v>
      </c>
      <c r="C1165" s="1">
        <v>44377</v>
      </c>
      <c r="D1165" t="s">
        <v>14</v>
      </c>
      <c r="E1165" t="s">
        <v>409</v>
      </c>
      <c r="F1165">
        <v>0</v>
      </c>
      <c r="G1165">
        <v>33072486</v>
      </c>
      <c r="H1165">
        <v>0</v>
      </c>
      <c r="I1165">
        <v>0</v>
      </c>
      <c r="J1165">
        <v>0</v>
      </c>
      <c r="K1165">
        <v>4.5389999999999997</v>
      </c>
      <c r="L1165" t="s">
        <v>16</v>
      </c>
      <c r="M1165" s="2">
        <v>150116013.954</v>
      </c>
      <c r="N1165" s="2" t="str">
        <f>VLOOKUP(Tabla1[[#This Row],[nemo]],'Nemos y clasificaciones'!$A$2:$B$5000,2,FALSE)</f>
        <v>CFI</v>
      </c>
      <c r="O1165" s="2" t="str">
        <f>VLOOKUP(Tabla1[[#This Row],[nemo]],'Nemos y clasificaciones'!$A$1:$C$3000,3,FALSE)</f>
        <v>CFI</v>
      </c>
      <c r="P1165" s="2"/>
      <c r="Q1165" s="2"/>
    </row>
    <row r="1166" spans="1:17" x14ac:dyDescent="0.25">
      <c r="A1166" t="s">
        <v>2661</v>
      </c>
      <c r="B1166" s="1">
        <v>44216</v>
      </c>
      <c r="C1166" s="1">
        <v>44222</v>
      </c>
      <c r="D1166" t="s">
        <v>14</v>
      </c>
      <c r="E1166" t="s">
        <v>409</v>
      </c>
      <c r="F1166">
        <v>0</v>
      </c>
      <c r="G1166">
        <v>24513621</v>
      </c>
      <c r="H1166">
        <v>0</v>
      </c>
      <c r="I1166">
        <v>0</v>
      </c>
      <c r="J1166">
        <v>0</v>
      </c>
      <c r="K1166">
        <v>5.4740000000000002</v>
      </c>
      <c r="L1166" t="s">
        <v>16</v>
      </c>
      <c r="M1166" s="2">
        <v>134187561.354</v>
      </c>
      <c r="N1166" s="2" t="str">
        <f>VLOOKUP(Tabla1[[#This Row],[nemo]],'Nemos y clasificaciones'!$A$2:$B$5000,2,FALSE)</f>
        <v>CFI</v>
      </c>
      <c r="O1166" s="2" t="str">
        <f>VLOOKUP(Tabla1[[#This Row],[nemo]],'Nemos y clasificaciones'!$A$1:$C$3000,3,FALSE)</f>
        <v>CFI</v>
      </c>
      <c r="P1166" s="2"/>
      <c r="Q1166" s="2"/>
    </row>
    <row r="1167" spans="1:17" x14ac:dyDescent="0.25">
      <c r="A1167" t="s">
        <v>2551</v>
      </c>
      <c r="B1167" s="1">
        <v>44243</v>
      </c>
      <c r="C1167" s="1">
        <v>44249</v>
      </c>
      <c r="D1167" t="s">
        <v>14</v>
      </c>
      <c r="E1167" t="s">
        <v>409</v>
      </c>
      <c r="F1167">
        <v>0</v>
      </c>
      <c r="G1167">
        <v>25404568</v>
      </c>
      <c r="H1167">
        <v>0</v>
      </c>
      <c r="I1167">
        <v>0</v>
      </c>
      <c r="J1167">
        <v>0</v>
      </c>
      <c r="K1167">
        <v>4.6289999999999996</v>
      </c>
      <c r="L1167" t="s">
        <v>16</v>
      </c>
      <c r="M1167" s="2">
        <v>117597745.272</v>
      </c>
      <c r="N1167" s="2" t="str">
        <f>VLOOKUP(Tabla1[[#This Row],[nemo]],'Nemos y clasificaciones'!$A$2:$B$5000,2,FALSE)</f>
        <v>CFI</v>
      </c>
      <c r="O1167" s="2" t="str">
        <f>VLOOKUP(Tabla1[[#This Row],[nemo]],'Nemos y clasificaciones'!$A$1:$C$3000,3,FALSE)</f>
        <v>CFI</v>
      </c>
      <c r="P1167" s="2"/>
      <c r="Q1167" s="2"/>
    </row>
    <row r="1168" spans="1:17" x14ac:dyDescent="0.25">
      <c r="A1168" t="s">
        <v>2129</v>
      </c>
      <c r="B1168" s="1">
        <v>44307</v>
      </c>
      <c r="C1168" s="1">
        <v>44313</v>
      </c>
      <c r="D1168" t="s">
        <v>14</v>
      </c>
      <c r="E1168" t="s">
        <v>409</v>
      </c>
      <c r="F1168">
        <v>0</v>
      </c>
      <c r="G1168">
        <v>30195283</v>
      </c>
      <c r="H1168">
        <v>0</v>
      </c>
      <c r="I1168">
        <v>0</v>
      </c>
      <c r="J1168">
        <v>0</v>
      </c>
      <c r="K1168">
        <v>3.5670000000000002</v>
      </c>
      <c r="L1168" t="s">
        <v>16</v>
      </c>
      <c r="M1168" s="2">
        <v>107706574.461</v>
      </c>
      <c r="N1168" s="2" t="str">
        <f>VLOOKUP(Tabla1[[#This Row],[nemo]],'Nemos y clasificaciones'!$A$2:$B$5000,2,FALSE)</f>
        <v>CFI</v>
      </c>
      <c r="O1168" s="2" t="str">
        <f>VLOOKUP(Tabla1[[#This Row],[nemo]],'Nemos y clasificaciones'!$A$1:$C$3000,3,FALSE)</f>
        <v>CFI</v>
      </c>
      <c r="P1168" s="2"/>
      <c r="Q1168" s="2"/>
    </row>
    <row r="1169" spans="1:18" x14ac:dyDescent="0.25">
      <c r="A1169" t="s">
        <v>4305</v>
      </c>
      <c r="B1169" s="1">
        <v>43969</v>
      </c>
      <c r="C1169" s="1">
        <v>43976</v>
      </c>
      <c r="D1169" t="s">
        <v>14</v>
      </c>
      <c r="E1169" t="s">
        <v>409</v>
      </c>
      <c r="F1169">
        <v>0</v>
      </c>
      <c r="G1169">
        <v>10000000</v>
      </c>
      <c r="H1169">
        <v>0</v>
      </c>
      <c r="I1169">
        <v>0</v>
      </c>
      <c r="J1169">
        <v>0</v>
      </c>
      <c r="K1169">
        <v>10.420999999999999</v>
      </c>
      <c r="L1169" t="s">
        <v>54</v>
      </c>
      <c r="M1169" s="2">
        <v>104210000</v>
      </c>
      <c r="N1169" s="2" t="str">
        <f>VLOOKUP(Tabla1[[#This Row],[nemo]],'Nemos y clasificaciones'!$A$2:$B$5000,2,FALSE)</f>
        <v>CFI</v>
      </c>
      <c r="O1169" s="2" t="str">
        <f>VLOOKUP(Tabla1[[#This Row],[nemo]],'Nemos y clasificaciones'!$A$1:$C$3000,3,FALSE)</f>
        <v>CFI</v>
      </c>
      <c r="P1169" s="2"/>
      <c r="Q1169" s="2"/>
    </row>
    <row r="1170" spans="1:18" x14ac:dyDescent="0.25">
      <c r="A1170" t="s">
        <v>4582</v>
      </c>
      <c r="B1170" s="1">
        <v>43942</v>
      </c>
      <c r="C1170" s="1">
        <v>43948</v>
      </c>
      <c r="D1170" t="s">
        <v>14</v>
      </c>
      <c r="E1170" t="s">
        <v>409</v>
      </c>
      <c r="F1170">
        <v>0</v>
      </c>
      <c r="G1170">
        <v>10000000</v>
      </c>
      <c r="H1170">
        <v>0</v>
      </c>
      <c r="I1170">
        <v>0</v>
      </c>
      <c r="J1170">
        <v>0</v>
      </c>
      <c r="K1170">
        <v>10.385</v>
      </c>
      <c r="L1170" t="s">
        <v>54</v>
      </c>
      <c r="M1170" s="2">
        <v>103850000</v>
      </c>
      <c r="N1170" s="2" t="str">
        <f>VLOOKUP(Tabla1[[#This Row],[nemo]],'Nemos y clasificaciones'!$A$2:$B$5000,2,FALSE)</f>
        <v>CFI</v>
      </c>
      <c r="O1170" s="2" t="str">
        <f>VLOOKUP(Tabla1[[#This Row],[nemo]],'Nemos y clasificaciones'!$A$1:$C$3000,3,FALSE)</f>
        <v>CFI</v>
      </c>
      <c r="P1170" s="2"/>
      <c r="Q1170" s="2"/>
    </row>
    <row r="1171" spans="1:18" x14ac:dyDescent="0.25">
      <c r="A1171" t="s">
        <v>3663</v>
      </c>
      <c r="B1171" s="1">
        <v>44029</v>
      </c>
      <c r="C1171" s="1">
        <v>44035</v>
      </c>
      <c r="D1171" t="s">
        <v>14</v>
      </c>
      <c r="E1171" t="s">
        <v>409</v>
      </c>
      <c r="F1171">
        <v>0</v>
      </c>
      <c r="G1171">
        <v>10000000</v>
      </c>
      <c r="H1171">
        <v>0</v>
      </c>
      <c r="I1171">
        <v>0</v>
      </c>
      <c r="J1171">
        <v>0</v>
      </c>
      <c r="K1171">
        <v>10.122999999999999</v>
      </c>
      <c r="L1171" t="s">
        <v>54</v>
      </c>
      <c r="M1171" s="2">
        <v>101230000</v>
      </c>
      <c r="N1171" s="2" t="str">
        <f>VLOOKUP(Tabla1[[#This Row],[nemo]],'Nemos y clasificaciones'!$A$2:$B$5000,2,FALSE)</f>
        <v>CFI</v>
      </c>
      <c r="O1171" s="2" t="str">
        <f>VLOOKUP(Tabla1[[#This Row],[nemo]],'Nemos y clasificaciones'!$A$1:$C$3000,3,FALSE)</f>
        <v>CFI</v>
      </c>
      <c r="P1171" s="2"/>
      <c r="Q1171" s="2"/>
    </row>
    <row r="1172" spans="1:18" x14ac:dyDescent="0.25">
      <c r="A1172" t="s">
        <v>9551</v>
      </c>
      <c r="B1172" s="1">
        <v>42868</v>
      </c>
      <c r="C1172" s="1">
        <v>42874</v>
      </c>
      <c r="D1172" t="s">
        <v>14</v>
      </c>
      <c r="E1172" t="s">
        <v>1839</v>
      </c>
      <c r="F1172">
        <v>0</v>
      </c>
      <c r="G1172">
        <v>244420704</v>
      </c>
      <c r="H1172">
        <v>0</v>
      </c>
      <c r="I1172">
        <v>0</v>
      </c>
      <c r="J1172">
        <v>0</v>
      </c>
      <c r="K1172">
        <v>23.178000000000001</v>
      </c>
      <c r="L1172" t="s">
        <v>54</v>
      </c>
      <c r="M1172" s="2">
        <v>5665183077.3120003</v>
      </c>
      <c r="N1172" s="2" t="str">
        <f>VLOOKUP(Tabla1[[#This Row],[nemo]],'Nemos y clasificaciones'!$A$2:$B$5000,2,FALSE)</f>
        <v>COCA COLA EMBONOR S.A.</v>
      </c>
      <c r="O1172" s="2" t="str">
        <f>VLOOKUP(Tabla1[[#This Row],[nemo]],'Nemos y clasificaciones'!$A$1:$C$3000,3,FALSE)</f>
        <v>Alimentos, bebidas y tabaco</v>
      </c>
      <c r="P1172" s="2"/>
      <c r="Q1172" s="2"/>
    </row>
    <row r="1173" spans="1:18" x14ac:dyDescent="0.25">
      <c r="A1173" t="s">
        <v>5958</v>
      </c>
      <c r="B1173" s="1">
        <v>43636</v>
      </c>
      <c r="C1173" s="1">
        <v>43642</v>
      </c>
      <c r="D1173" t="s">
        <v>14</v>
      </c>
      <c r="E1173" t="s">
        <v>409</v>
      </c>
      <c r="F1173">
        <v>0</v>
      </c>
      <c r="G1173">
        <v>10000000</v>
      </c>
      <c r="H1173">
        <v>0</v>
      </c>
      <c r="I1173">
        <v>0</v>
      </c>
      <c r="J1173">
        <v>0</v>
      </c>
      <c r="K1173">
        <v>7.8760000000000003</v>
      </c>
      <c r="L1173" t="s">
        <v>16</v>
      </c>
      <c r="M1173" s="2">
        <v>78760000</v>
      </c>
      <c r="N1173" s="2" t="str">
        <f>VLOOKUP(Tabla1[[#This Row],[nemo]],'Nemos y clasificaciones'!$A$2:$B$5000,2,FALSE)</f>
        <v>CFI</v>
      </c>
      <c r="O1173" s="2" t="str">
        <f>VLOOKUP(Tabla1[[#This Row],[nemo]],'Nemos y clasificaciones'!$A$1:$C$3000,3,FALSE)</f>
        <v>CFI</v>
      </c>
      <c r="P1173" s="2"/>
      <c r="Q1173" s="2"/>
    </row>
    <row r="1174" spans="1:18" x14ac:dyDescent="0.25">
      <c r="A1174" t="s">
        <v>6399</v>
      </c>
      <c r="B1174" s="1">
        <v>43595</v>
      </c>
      <c r="C1174" s="1">
        <v>43601</v>
      </c>
      <c r="D1174" t="s">
        <v>14</v>
      </c>
      <c r="E1174" t="s">
        <v>4287</v>
      </c>
      <c r="F1174">
        <v>0</v>
      </c>
      <c r="G1174">
        <v>1936052298</v>
      </c>
      <c r="H1174">
        <v>0</v>
      </c>
      <c r="I1174">
        <v>0</v>
      </c>
      <c r="J1174">
        <v>0</v>
      </c>
      <c r="K1174">
        <v>2.91</v>
      </c>
      <c r="L1174" t="s">
        <v>16</v>
      </c>
      <c r="M1174" s="2">
        <v>5633912187.1800003</v>
      </c>
      <c r="N1174" s="2" t="str">
        <f>VLOOKUP(Tabla1[[#This Row],[nemo]],'Nemos y clasificaciones'!$A$2:$B$5000,2,FALSE)</f>
        <v>RIPLEY CORP S.A.</v>
      </c>
      <c r="O1174" s="2" t="str">
        <f>VLOOKUP(Tabla1[[#This Row],[nemo]],'Nemos y clasificaciones'!$A$1:$C$3000,3,FALSE)</f>
        <v>Consumo</v>
      </c>
      <c r="P1174" s="2"/>
      <c r="Q1174" s="2"/>
    </row>
    <row r="1175" spans="1:18" x14ac:dyDescent="0.25">
      <c r="A1175" t="s">
        <v>3559</v>
      </c>
      <c r="B1175" s="1">
        <v>44064</v>
      </c>
      <c r="C1175" s="1">
        <v>44070</v>
      </c>
      <c r="D1175" t="s">
        <v>14</v>
      </c>
      <c r="E1175" t="s">
        <v>409</v>
      </c>
      <c r="F1175">
        <v>0</v>
      </c>
      <c r="G1175">
        <v>10000000</v>
      </c>
      <c r="H1175">
        <v>0</v>
      </c>
      <c r="I1175">
        <v>0</v>
      </c>
      <c r="J1175">
        <v>0</v>
      </c>
      <c r="K1175">
        <v>7.1849999999999996</v>
      </c>
      <c r="L1175" t="s">
        <v>16</v>
      </c>
      <c r="M1175" s="2">
        <v>71850000</v>
      </c>
      <c r="N1175" s="2" t="str">
        <f>VLOOKUP(Tabla1[[#This Row],[nemo]],'Nemos y clasificaciones'!$A$2:$B$5000,2,FALSE)</f>
        <v>CFI</v>
      </c>
      <c r="O1175" s="2" t="str">
        <f>VLOOKUP(Tabla1[[#This Row],[nemo]],'Nemos y clasificaciones'!$A$1:$C$3000,3,FALSE)</f>
        <v>CFI</v>
      </c>
      <c r="P1175" s="2"/>
      <c r="Q1175" s="2"/>
      <c r="R1175">
        <v>3487</v>
      </c>
    </row>
    <row r="1176" spans="1:18" x14ac:dyDescent="0.25">
      <c r="A1176" t="s">
        <v>3139</v>
      </c>
      <c r="B1176" s="1">
        <v>44153</v>
      </c>
      <c r="C1176" s="1">
        <v>44159</v>
      </c>
      <c r="D1176" t="s">
        <v>14</v>
      </c>
      <c r="E1176" t="s">
        <v>409</v>
      </c>
      <c r="F1176">
        <v>0</v>
      </c>
      <c r="G1176">
        <v>10000000</v>
      </c>
      <c r="H1176">
        <v>0</v>
      </c>
      <c r="I1176">
        <v>0</v>
      </c>
      <c r="J1176">
        <v>0</v>
      </c>
      <c r="K1176">
        <v>6.8140000000000001</v>
      </c>
      <c r="L1176" t="s">
        <v>16</v>
      </c>
      <c r="M1176" s="2">
        <v>68140000</v>
      </c>
      <c r="N1176" s="2" t="str">
        <f>VLOOKUP(Tabla1[[#This Row],[nemo]],'Nemos y clasificaciones'!$A$2:$B$5000,2,FALSE)</f>
        <v>CFI</v>
      </c>
      <c r="O1176" s="2" t="str">
        <f>VLOOKUP(Tabla1[[#This Row],[nemo]],'Nemos y clasificaciones'!$A$1:$C$3000,3,FALSE)</f>
        <v>CFI</v>
      </c>
      <c r="P1176" s="2"/>
      <c r="Q1176" s="2"/>
    </row>
    <row r="1177" spans="1:18" x14ac:dyDescent="0.25">
      <c r="A1177" t="s">
        <v>5275</v>
      </c>
      <c r="B1177" s="1">
        <v>43811</v>
      </c>
      <c r="C1177" s="1">
        <v>43817</v>
      </c>
      <c r="D1177" t="s">
        <v>14</v>
      </c>
      <c r="E1177" t="s">
        <v>409</v>
      </c>
      <c r="F1177">
        <v>0</v>
      </c>
      <c r="G1177">
        <v>10000000</v>
      </c>
      <c r="H1177">
        <v>0</v>
      </c>
      <c r="I1177">
        <v>0</v>
      </c>
      <c r="J1177">
        <v>0</v>
      </c>
      <c r="K1177">
        <v>6.2990000000000004</v>
      </c>
      <c r="L1177" t="s">
        <v>16</v>
      </c>
      <c r="M1177" s="2">
        <v>62990000</v>
      </c>
      <c r="N1177" s="2" t="str">
        <f>VLOOKUP(Tabla1[[#This Row],[nemo]],'Nemos y clasificaciones'!$A$2:$B$5000,2,FALSE)</f>
        <v>CFI</v>
      </c>
      <c r="O1177" s="2" t="str">
        <f>VLOOKUP(Tabla1[[#This Row],[nemo]],'Nemos y clasificaciones'!$A$1:$C$3000,3,FALSE)</f>
        <v>CFI</v>
      </c>
      <c r="P1177" s="2"/>
      <c r="Q1177" s="2"/>
    </row>
    <row r="1178" spans="1:18" x14ac:dyDescent="0.25">
      <c r="A1178" t="s">
        <v>5750</v>
      </c>
      <c r="B1178" s="1">
        <v>43698</v>
      </c>
      <c r="C1178" s="1">
        <v>43704</v>
      </c>
      <c r="D1178" t="s">
        <v>14</v>
      </c>
      <c r="E1178" t="s">
        <v>409</v>
      </c>
      <c r="F1178">
        <v>0</v>
      </c>
      <c r="G1178">
        <v>10000000</v>
      </c>
      <c r="H1178">
        <v>0</v>
      </c>
      <c r="I1178">
        <v>0</v>
      </c>
      <c r="J1178">
        <v>0</v>
      </c>
      <c r="K1178">
        <v>6.2779999999999996</v>
      </c>
      <c r="L1178" t="s">
        <v>16</v>
      </c>
      <c r="M1178" s="2">
        <v>62780000</v>
      </c>
      <c r="N1178" s="2" t="str">
        <f>VLOOKUP(Tabla1[[#This Row],[nemo]],'Nemos y clasificaciones'!$A$2:$B$5000,2,FALSE)</f>
        <v>CFI</v>
      </c>
      <c r="O1178" s="2" t="str">
        <f>VLOOKUP(Tabla1[[#This Row],[nemo]],'Nemos y clasificaciones'!$A$1:$C$3000,3,FALSE)</f>
        <v>CFI</v>
      </c>
      <c r="P1178" s="2"/>
      <c r="Q1178" s="2"/>
    </row>
    <row r="1179" spans="1:18" x14ac:dyDescent="0.25">
      <c r="A1179" t="s">
        <v>408</v>
      </c>
      <c r="B1179" s="1">
        <v>44433</v>
      </c>
      <c r="C1179" s="1">
        <v>44439</v>
      </c>
      <c r="D1179" t="s">
        <v>14</v>
      </c>
      <c r="E1179" t="s">
        <v>409</v>
      </c>
      <c r="F1179">
        <v>0</v>
      </c>
      <c r="G1179">
        <v>10000000</v>
      </c>
      <c r="H1179">
        <v>0</v>
      </c>
      <c r="I1179">
        <v>0</v>
      </c>
      <c r="J1179">
        <v>0</v>
      </c>
      <c r="K1179">
        <v>6.2060000000000004</v>
      </c>
      <c r="L1179" t="s">
        <v>16</v>
      </c>
      <c r="M1179" s="2">
        <v>62060000</v>
      </c>
      <c r="N1179" s="2" t="str">
        <f>VLOOKUP(Tabla1[[#This Row],[nemo]],'Nemos y clasificaciones'!$A$2:$B$5000,2,FALSE)</f>
        <v>CFI</v>
      </c>
      <c r="O1179" s="2" t="str">
        <f>VLOOKUP(Tabla1[[#This Row],[nemo]],'Nemos y clasificaciones'!$A$1:$C$3000,3,FALSE)</f>
        <v>CFI</v>
      </c>
      <c r="P1179" s="2"/>
      <c r="Q1179" s="2"/>
    </row>
    <row r="1180" spans="1:18" x14ac:dyDescent="0.25">
      <c r="A1180" t="s">
        <v>1652</v>
      </c>
      <c r="B1180" s="1">
        <v>44341</v>
      </c>
      <c r="C1180" s="1">
        <v>44347</v>
      </c>
      <c r="D1180" t="s">
        <v>14</v>
      </c>
      <c r="E1180" t="s">
        <v>409</v>
      </c>
      <c r="F1180">
        <v>0</v>
      </c>
      <c r="G1180">
        <v>10000000</v>
      </c>
      <c r="H1180">
        <v>0</v>
      </c>
      <c r="I1180">
        <v>0</v>
      </c>
      <c r="J1180">
        <v>0</v>
      </c>
      <c r="K1180">
        <v>5.7350000000000003</v>
      </c>
      <c r="L1180" t="s">
        <v>16</v>
      </c>
      <c r="M1180" s="2">
        <v>57350000</v>
      </c>
      <c r="N1180" s="2" t="str">
        <f>VLOOKUP(Tabla1[[#This Row],[nemo]],'Nemos y clasificaciones'!$A$2:$B$5000,2,FALSE)</f>
        <v>CFI</v>
      </c>
      <c r="O1180" s="2" t="str">
        <f>VLOOKUP(Tabla1[[#This Row],[nemo]],'Nemos y clasificaciones'!$A$1:$C$3000,3,FALSE)</f>
        <v>CFI</v>
      </c>
      <c r="P1180" s="2"/>
      <c r="Q1180" s="2"/>
    </row>
    <row r="1181" spans="1:18" x14ac:dyDescent="0.25">
      <c r="A1181" t="s">
        <v>5608</v>
      </c>
      <c r="B1181" s="1">
        <v>43732</v>
      </c>
      <c r="C1181" s="1">
        <v>43738</v>
      </c>
      <c r="D1181" t="s">
        <v>14</v>
      </c>
      <c r="E1181" t="s">
        <v>409</v>
      </c>
      <c r="F1181">
        <v>0</v>
      </c>
      <c r="G1181">
        <v>10000000</v>
      </c>
      <c r="H1181">
        <v>0</v>
      </c>
      <c r="I1181">
        <v>0</v>
      </c>
      <c r="J1181">
        <v>0</v>
      </c>
      <c r="K1181">
        <v>5.415</v>
      </c>
      <c r="L1181" t="s">
        <v>16</v>
      </c>
      <c r="M1181" s="2">
        <v>54150000</v>
      </c>
      <c r="N1181" s="2" t="str">
        <f>VLOOKUP(Tabla1[[#This Row],[nemo]],'Nemos y clasificaciones'!$A$2:$B$5000,2,FALSE)</f>
        <v>CFI</v>
      </c>
      <c r="O1181" s="2" t="str">
        <f>VLOOKUP(Tabla1[[#This Row],[nemo]],'Nemos y clasificaciones'!$A$1:$C$3000,3,FALSE)</f>
        <v>CFI</v>
      </c>
      <c r="P1181" s="2"/>
      <c r="Q1181" s="2"/>
    </row>
    <row r="1182" spans="1:18" x14ac:dyDescent="0.25">
      <c r="A1182" t="s">
        <v>5442</v>
      </c>
      <c r="B1182" s="1">
        <v>43762</v>
      </c>
      <c r="C1182" s="1">
        <v>43768</v>
      </c>
      <c r="D1182" t="s">
        <v>14</v>
      </c>
      <c r="E1182" t="s">
        <v>409</v>
      </c>
      <c r="F1182">
        <v>0</v>
      </c>
      <c r="G1182">
        <v>10000000</v>
      </c>
      <c r="H1182">
        <v>0</v>
      </c>
      <c r="I1182">
        <v>0</v>
      </c>
      <c r="J1182">
        <v>0</v>
      </c>
      <c r="K1182">
        <v>5.4109999999999996</v>
      </c>
      <c r="L1182" t="s">
        <v>16</v>
      </c>
      <c r="M1182" s="2">
        <v>54110000</v>
      </c>
      <c r="N1182" s="2" t="str">
        <f>VLOOKUP(Tabla1[[#This Row],[nemo]],'Nemos y clasificaciones'!$A$2:$B$5000,2,FALSE)</f>
        <v>CFI</v>
      </c>
      <c r="O1182" s="2" t="str">
        <f>VLOOKUP(Tabla1[[#This Row],[nemo]],'Nemos y clasificaciones'!$A$1:$C$3000,3,FALSE)</f>
        <v>CFI</v>
      </c>
      <c r="P1182" s="2"/>
      <c r="Q1182" s="2"/>
    </row>
    <row r="1183" spans="1:18" x14ac:dyDescent="0.25">
      <c r="A1183" t="s">
        <v>11804</v>
      </c>
      <c r="B1183" s="1">
        <v>42116</v>
      </c>
      <c r="C1183" s="1">
        <v>42122</v>
      </c>
      <c r="D1183" t="s">
        <v>14</v>
      </c>
      <c r="E1183" t="s">
        <v>680</v>
      </c>
      <c r="F1183">
        <v>0</v>
      </c>
      <c r="G1183">
        <v>2500000000</v>
      </c>
      <c r="H1183">
        <v>0</v>
      </c>
      <c r="I1183">
        <v>0</v>
      </c>
      <c r="J1183">
        <v>0</v>
      </c>
      <c r="K1183">
        <v>2.2330000000000001</v>
      </c>
      <c r="L1183" t="s">
        <v>16</v>
      </c>
      <c r="M1183" s="2">
        <v>5582500000</v>
      </c>
      <c r="N1183" s="2" t="str">
        <f>VLOOKUP(Tabla1[[#This Row],[nemo]],'Nemos y clasificaciones'!$A$2:$B$5000,2,FALSE)</f>
        <v>EMPRESAS CMPC S.A.</v>
      </c>
      <c r="O1183" s="2" t="str">
        <f>VLOOKUP(Tabla1[[#This Row],[nemo]],'Nemos y clasificaciones'!$A$1:$C$3000,3,FALSE)</f>
        <v>Forestal</v>
      </c>
      <c r="P1183" s="2"/>
      <c r="Q1183" s="2"/>
    </row>
    <row r="1184" spans="1:18" x14ac:dyDescent="0.25">
      <c r="A1184" t="s">
        <v>11775</v>
      </c>
      <c r="B1184" s="1">
        <v>42118</v>
      </c>
      <c r="C1184" s="1">
        <v>42124</v>
      </c>
      <c r="D1184" t="s">
        <v>14</v>
      </c>
      <c r="E1184" t="s">
        <v>5657</v>
      </c>
      <c r="F1184">
        <v>0</v>
      </c>
      <c r="G1184">
        <v>195356689</v>
      </c>
      <c r="H1184">
        <v>0</v>
      </c>
      <c r="I1184">
        <v>0</v>
      </c>
      <c r="J1184">
        <v>0</v>
      </c>
      <c r="K1184">
        <v>28.497</v>
      </c>
      <c r="L1184" t="s">
        <v>54</v>
      </c>
      <c r="M1184" s="2">
        <v>5567079566.4329996</v>
      </c>
      <c r="N1184" s="2" t="str">
        <f>VLOOKUP(Tabla1[[#This Row],[nemo]],'Nemos y clasificaciones'!$A$2:$B$5000,2,FALSE)</f>
        <v>SOCIEDAD PESQUERA COLOSO S.A.</v>
      </c>
      <c r="O1184" s="2" t="str">
        <f>VLOOKUP(Tabla1[[#This Row],[nemo]],'Nemos y clasificaciones'!$A$1:$C$3000,3,FALSE)</f>
        <v>Alimentos, bebidas y tabaco</v>
      </c>
      <c r="P1184" s="2"/>
      <c r="Q1184" s="2"/>
    </row>
    <row r="1185" spans="1:17" x14ac:dyDescent="0.25">
      <c r="A1185" t="s">
        <v>2863</v>
      </c>
      <c r="B1185" s="1">
        <v>44186</v>
      </c>
      <c r="C1185" s="1">
        <v>44193</v>
      </c>
      <c r="D1185" t="s">
        <v>14</v>
      </c>
      <c r="E1185" t="s">
        <v>409</v>
      </c>
      <c r="F1185">
        <v>0</v>
      </c>
      <c r="G1185">
        <v>10000000</v>
      </c>
      <c r="H1185">
        <v>0</v>
      </c>
      <c r="I1185">
        <v>0</v>
      </c>
      <c r="J1185">
        <v>0</v>
      </c>
      <c r="K1185">
        <v>5.2560000000000002</v>
      </c>
      <c r="L1185" t="s">
        <v>16</v>
      </c>
      <c r="M1185" s="2">
        <v>52560000</v>
      </c>
      <c r="N1185" s="2" t="str">
        <f>VLOOKUP(Tabla1[[#This Row],[nemo]],'Nemos y clasificaciones'!$A$2:$B$5000,2,FALSE)</f>
        <v>CFI</v>
      </c>
      <c r="O1185" s="2" t="str">
        <f>VLOOKUP(Tabla1[[#This Row],[nemo]],'Nemos y clasificaciones'!$A$1:$C$3000,3,FALSE)</f>
        <v>CFI</v>
      </c>
      <c r="P1185" s="2"/>
      <c r="Q1185" s="2"/>
    </row>
    <row r="1186" spans="1:17" x14ac:dyDescent="0.25">
      <c r="A1186" t="s">
        <v>3914</v>
      </c>
      <c r="B1186" s="1">
        <v>44000</v>
      </c>
      <c r="C1186" s="1">
        <v>44006</v>
      </c>
      <c r="D1186" t="s">
        <v>14</v>
      </c>
      <c r="E1186" t="s">
        <v>409</v>
      </c>
      <c r="F1186">
        <v>0</v>
      </c>
      <c r="G1186">
        <v>10000000</v>
      </c>
      <c r="H1186">
        <v>0</v>
      </c>
      <c r="I1186">
        <v>0</v>
      </c>
      <c r="J1186">
        <v>0</v>
      </c>
      <c r="K1186">
        <v>5.109</v>
      </c>
      <c r="L1186" t="s">
        <v>16</v>
      </c>
      <c r="M1186" s="2">
        <v>51090000</v>
      </c>
      <c r="N1186" s="2" t="str">
        <f>VLOOKUP(Tabla1[[#This Row],[nemo]],'Nemos y clasificaciones'!$A$2:$B$5000,2,FALSE)</f>
        <v>CFI</v>
      </c>
      <c r="O1186" s="2" t="str">
        <f>VLOOKUP(Tabla1[[#This Row],[nemo]],'Nemos y clasificaciones'!$A$1:$C$3000,3,FALSE)</f>
        <v>CFI</v>
      </c>
      <c r="P1186" s="2"/>
      <c r="Q1186" s="2"/>
    </row>
    <row r="1187" spans="1:17" x14ac:dyDescent="0.25">
      <c r="A1187" t="s">
        <v>3472</v>
      </c>
      <c r="B1187" s="1">
        <v>44089</v>
      </c>
      <c r="C1187" s="1">
        <v>44097</v>
      </c>
      <c r="D1187" t="s">
        <v>14</v>
      </c>
      <c r="E1187" t="s">
        <v>409</v>
      </c>
      <c r="F1187">
        <v>0</v>
      </c>
      <c r="G1187">
        <v>10000000</v>
      </c>
      <c r="H1187">
        <v>0</v>
      </c>
      <c r="I1187">
        <v>0</v>
      </c>
      <c r="J1187">
        <v>0</v>
      </c>
      <c r="K1187">
        <v>5.0519999999999996</v>
      </c>
      <c r="L1187" t="s">
        <v>16</v>
      </c>
      <c r="M1187" s="2">
        <v>50520000</v>
      </c>
      <c r="N1187" s="2" t="str">
        <f>VLOOKUP(Tabla1[[#This Row],[nemo]],'Nemos y clasificaciones'!$A$2:$B$5000,2,FALSE)</f>
        <v>CFI</v>
      </c>
      <c r="O1187" s="2" t="str">
        <f>VLOOKUP(Tabla1[[#This Row],[nemo]],'Nemos y clasificaciones'!$A$1:$C$3000,3,FALSE)</f>
        <v>CFI</v>
      </c>
      <c r="P1187" s="2"/>
      <c r="Q1187" s="2"/>
    </row>
    <row r="1188" spans="1:17" x14ac:dyDescent="0.25">
      <c r="A1188" t="s">
        <v>4342</v>
      </c>
      <c r="B1188" s="1">
        <v>43965</v>
      </c>
      <c r="C1188" s="1">
        <v>43971</v>
      </c>
      <c r="D1188" t="s">
        <v>14</v>
      </c>
      <c r="E1188" t="s">
        <v>1839</v>
      </c>
      <c r="F1188">
        <v>0</v>
      </c>
      <c r="G1188">
        <v>244420704</v>
      </c>
      <c r="H1188">
        <v>0</v>
      </c>
      <c r="I1188">
        <v>0</v>
      </c>
      <c r="J1188">
        <v>0</v>
      </c>
      <c r="K1188">
        <v>22.582999999999998</v>
      </c>
      <c r="L1188" t="s">
        <v>54</v>
      </c>
      <c r="M1188" s="2">
        <v>5519752758.4320002</v>
      </c>
      <c r="N1188" s="2" t="str">
        <f>VLOOKUP(Tabla1[[#This Row],[nemo]],'Nemos y clasificaciones'!$A$2:$B$5000,2,FALSE)</f>
        <v>COCA COLA EMBONOR S.A.</v>
      </c>
      <c r="O1188" s="2" t="str">
        <f>VLOOKUP(Tabla1[[#This Row],[nemo]],'Nemos y clasificaciones'!$A$1:$C$3000,3,FALSE)</f>
        <v>Alimentos, bebidas y tabaco</v>
      </c>
      <c r="P1188" s="2"/>
      <c r="Q1188" s="2"/>
    </row>
    <row r="1189" spans="1:17" x14ac:dyDescent="0.25">
      <c r="A1189" t="s">
        <v>4648</v>
      </c>
      <c r="B1189" s="1">
        <v>43924</v>
      </c>
      <c r="C1189" s="1">
        <v>43930</v>
      </c>
      <c r="D1189" t="s">
        <v>14</v>
      </c>
      <c r="E1189" t="s">
        <v>357</v>
      </c>
      <c r="F1189">
        <v>0</v>
      </c>
      <c r="G1189">
        <v>871057175</v>
      </c>
      <c r="H1189">
        <v>0</v>
      </c>
      <c r="I1189">
        <v>0</v>
      </c>
      <c r="J1189">
        <v>0</v>
      </c>
      <c r="K1189">
        <v>6.335</v>
      </c>
      <c r="L1189" t="s">
        <v>16</v>
      </c>
      <c r="M1189" s="2">
        <v>5518147203.625</v>
      </c>
      <c r="N1189" s="2" t="str">
        <f>VLOOKUP(Tabla1[[#This Row],[nemo]],'Nemos y clasificaciones'!$A$2:$B$5000,2,FALSE)</f>
        <v>SONDA S.A.</v>
      </c>
      <c r="O1189" s="2" t="str">
        <f>VLOOKUP(Tabla1[[#This Row],[nemo]],'Nemos y clasificaciones'!$A$1:$C$3000,3,FALSE)</f>
        <v>Telecomunicaciones</v>
      </c>
      <c r="P1189" s="2"/>
      <c r="Q1189" s="2"/>
    </row>
    <row r="1190" spans="1:17" x14ac:dyDescent="0.25">
      <c r="A1190" t="s">
        <v>5401</v>
      </c>
      <c r="B1190" s="1">
        <v>43781</v>
      </c>
      <c r="C1190" s="1">
        <v>43787</v>
      </c>
      <c r="D1190" t="s">
        <v>14</v>
      </c>
      <c r="E1190" t="s">
        <v>409</v>
      </c>
      <c r="F1190">
        <v>0</v>
      </c>
      <c r="G1190">
        <v>10000000</v>
      </c>
      <c r="H1190">
        <v>0</v>
      </c>
      <c r="I1190">
        <v>0</v>
      </c>
      <c r="J1190">
        <v>0</v>
      </c>
      <c r="K1190">
        <v>4.2240000000000002</v>
      </c>
      <c r="L1190" t="s">
        <v>16</v>
      </c>
      <c r="M1190" s="2">
        <v>42240000</v>
      </c>
      <c r="N1190" s="2" t="str">
        <f>VLOOKUP(Tabla1[[#This Row],[nemo]],'Nemos y clasificaciones'!$A$2:$B$5000,2,FALSE)</f>
        <v>CFI</v>
      </c>
      <c r="O1190" s="2" t="str">
        <f>VLOOKUP(Tabla1[[#This Row],[nemo]],'Nemos y clasificaciones'!$A$1:$C$3000,3,FALSE)</f>
        <v>CFI</v>
      </c>
      <c r="P1190" s="2"/>
      <c r="Q1190" s="2"/>
    </row>
    <row r="1191" spans="1:17" x14ac:dyDescent="0.25">
      <c r="A1191" t="s">
        <v>4847</v>
      </c>
      <c r="B1191" s="1">
        <v>43874</v>
      </c>
      <c r="C1191" s="1">
        <v>43880</v>
      </c>
      <c r="D1191" t="s">
        <v>14</v>
      </c>
      <c r="E1191" t="s">
        <v>409</v>
      </c>
      <c r="F1191">
        <v>0</v>
      </c>
      <c r="G1191">
        <v>10000000</v>
      </c>
      <c r="H1191">
        <v>0</v>
      </c>
      <c r="I1191">
        <v>0</v>
      </c>
      <c r="J1191">
        <v>0</v>
      </c>
      <c r="K1191">
        <v>3.62</v>
      </c>
      <c r="L1191" t="s">
        <v>16</v>
      </c>
      <c r="M1191" s="2">
        <v>36200000</v>
      </c>
      <c r="N1191" s="2" t="str">
        <f>VLOOKUP(Tabla1[[#This Row],[nemo]],'Nemos y clasificaciones'!$A$2:$B$5000,2,FALSE)</f>
        <v>CFI</v>
      </c>
      <c r="O1191" s="2" t="str">
        <f>VLOOKUP(Tabla1[[#This Row],[nemo]],'Nemos y clasificaciones'!$A$1:$C$3000,3,FALSE)</f>
        <v>CFI</v>
      </c>
      <c r="P1191" s="2"/>
      <c r="Q1191" s="2"/>
    </row>
    <row r="1192" spans="1:17" x14ac:dyDescent="0.25">
      <c r="A1192" t="s">
        <v>4753</v>
      </c>
      <c r="B1192" s="1">
        <v>43907</v>
      </c>
      <c r="C1192" s="1">
        <v>43913</v>
      </c>
      <c r="D1192" t="s">
        <v>14</v>
      </c>
      <c r="E1192" t="s">
        <v>409</v>
      </c>
      <c r="F1192">
        <v>0</v>
      </c>
      <c r="G1192">
        <v>10000000</v>
      </c>
      <c r="H1192">
        <v>0</v>
      </c>
      <c r="I1192">
        <v>0</v>
      </c>
      <c r="J1192">
        <v>0</v>
      </c>
      <c r="K1192">
        <v>2.95</v>
      </c>
      <c r="L1192" t="s">
        <v>16</v>
      </c>
      <c r="M1192" s="2">
        <v>29500000</v>
      </c>
      <c r="N1192" s="2" t="str">
        <f>VLOOKUP(Tabla1[[#This Row],[nemo]],'Nemos y clasificaciones'!$A$2:$B$5000,2,FALSE)</f>
        <v>CFI</v>
      </c>
      <c r="O1192" s="2" t="str">
        <f>VLOOKUP(Tabla1[[#This Row],[nemo]],'Nemos y clasificaciones'!$A$1:$C$3000,3,FALSE)</f>
        <v>CFI</v>
      </c>
      <c r="P1192" s="2"/>
      <c r="Q1192" s="2"/>
    </row>
    <row r="1193" spans="1:17" x14ac:dyDescent="0.25">
      <c r="A1193" t="s">
        <v>4935</v>
      </c>
      <c r="B1193" s="1">
        <v>43854</v>
      </c>
      <c r="C1193" s="1">
        <v>43860</v>
      </c>
      <c r="D1193" t="s">
        <v>14</v>
      </c>
      <c r="E1193" t="s">
        <v>409</v>
      </c>
      <c r="F1193">
        <v>0</v>
      </c>
      <c r="G1193">
        <v>10000000</v>
      </c>
      <c r="H1193">
        <v>0</v>
      </c>
      <c r="I1193">
        <v>0</v>
      </c>
      <c r="J1193">
        <v>0</v>
      </c>
      <c r="K1193">
        <v>2.5859999999999999</v>
      </c>
      <c r="L1193" t="s">
        <v>16</v>
      </c>
      <c r="M1193" s="2">
        <v>25860000</v>
      </c>
      <c r="N1193" s="2" t="str">
        <f>VLOOKUP(Tabla1[[#This Row],[nemo]],'Nemos y clasificaciones'!$A$2:$B$5000,2,FALSE)</f>
        <v>CFI</v>
      </c>
      <c r="O1193" s="2" t="str">
        <f>VLOOKUP(Tabla1[[#This Row],[nemo]],'Nemos y clasificaciones'!$A$1:$C$3000,3,FALSE)</f>
        <v>CFI</v>
      </c>
      <c r="P1193" s="2"/>
      <c r="Q1193" s="2"/>
    </row>
    <row r="1194" spans="1:17" x14ac:dyDescent="0.25">
      <c r="A1194" t="s">
        <v>5825</v>
      </c>
      <c r="B1194" s="1">
        <v>43669</v>
      </c>
      <c r="C1194" s="1">
        <v>43675</v>
      </c>
      <c r="D1194" t="s">
        <v>14</v>
      </c>
      <c r="E1194" t="s">
        <v>409</v>
      </c>
      <c r="F1194">
        <v>0</v>
      </c>
      <c r="G1194">
        <v>10000000</v>
      </c>
      <c r="H1194">
        <v>0</v>
      </c>
      <c r="I1194">
        <v>0</v>
      </c>
      <c r="J1194">
        <v>0</v>
      </c>
      <c r="K1194">
        <v>1.7569999999999999</v>
      </c>
      <c r="L1194" t="s">
        <v>16</v>
      </c>
      <c r="M1194" s="2">
        <v>17570000</v>
      </c>
      <c r="N1194" s="2" t="str">
        <f>VLOOKUP(Tabla1[[#This Row],[nemo]],'Nemos y clasificaciones'!$A$2:$B$5000,2,FALSE)</f>
        <v>CFI</v>
      </c>
      <c r="O1194" s="2" t="str">
        <f>VLOOKUP(Tabla1[[#This Row],[nemo]],'Nemos y clasificaciones'!$A$1:$C$3000,3,FALSE)</f>
        <v>CFI</v>
      </c>
      <c r="P1194" s="2"/>
      <c r="Q1194" s="2"/>
    </row>
    <row r="1195" spans="1:17" x14ac:dyDescent="0.25">
      <c r="A1195" t="s">
        <v>4430</v>
      </c>
      <c r="B1195" s="1">
        <v>43957</v>
      </c>
      <c r="C1195" s="1">
        <v>43963</v>
      </c>
      <c r="D1195" t="s">
        <v>14</v>
      </c>
      <c r="E1195" t="s">
        <v>1954</v>
      </c>
      <c r="F1195">
        <v>0</v>
      </c>
      <c r="G1195">
        <v>100000000</v>
      </c>
      <c r="H1195">
        <v>0</v>
      </c>
      <c r="I1195">
        <v>0</v>
      </c>
      <c r="J1195">
        <v>0</v>
      </c>
      <c r="K1195">
        <v>55</v>
      </c>
      <c r="L1195" t="s">
        <v>54</v>
      </c>
      <c r="M1195" s="2">
        <v>5500000000</v>
      </c>
      <c r="N1195" s="2" t="str">
        <f>VLOOKUP(Tabla1[[#This Row],[nemo]],'Nemos y clasificaciones'!$A$2:$B$5000,2,FALSE)</f>
        <v>DUNCAN FOX S.A.</v>
      </c>
      <c r="O1195" s="2" t="str">
        <f>VLOOKUP(Tabla1[[#This Row],[nemo]],'Nemos y clasificaciones'!$A$1:$C$3000,3,FALSE)</f>
        <v>Alimentos, bebidas y tabaco</v>
      </c>
      <c r="P1195" s="2"/>
      <c r="Q1195" s="2"/>
    </row>
    <row r="1196" spans="1:17" x14ac:dyDescent="0.25">
      <c r="A1196" t="s">
        <v>1495</v>
      </c>
      <c r="B1196" s="1">
        <v>44356</v>
      </c>
      <c r="C1196" s="1">
        <v>44362</v>
      </c>
      <c r="D1196" t="s">
        <v>14</v>
      </c>
      <c r="E1196" t="s">
        <v>1496</v>
      </c>
      <c r="F1196">
        <v>0</v>
      </c>
      <c r="G1196">
        <v>78649626</v>
      </c>
      <c r="H1196">
        <v>0</v>
      </c>
      <c r="I1196">
        <v>0</v>
      </c>
      <c r="J1196">
        <v>0</v>
      </c>
      <c r="K1196">
        <v>17.341999999999999</v>
      </c>
      <c r="L1196" t="s">
        <v>54</v>
      </c>
      <c r="M1196" s="2">
        <v>1363941814.092</v>
      </c>
      <c r="N1196" s="2" t="str">
        <f>VLOOKUP(Tabla1[[#This Row],[nemo]],'Nemos y clasificaciones'!$A$2:$B$5000,2,FALSE)</f>
        <v>CFI</v>
      </c>
      <c r="O1196" s="2" t="str">
        <f>VLOOKUP(Tabla1[[#This Row],[nemo]],'Nemos y clasificaciones'!$A$1:$C$3000,3,FALSE)</f>
        <v>CFI</v>
      </c>
      <c r="P1196" s="2"/>
      <c r="Q1196" s="2"/>
    </row>
    <row r="1197" spans="1:17" x14ac:dyDescent="0.25">
      <c r="A1197" t="s">
        <v>11751</v>
      </c>
      <c r="B1197" s="1">
        <v>42123</v>
      </c>
      <c r="C1197" s="1">
        <v>42130</v>
      </c>
      <c r="D1197" t="s">
        <v>14</v>
      </c>
      <c r="E1197" t="s">
        <v>8392</v>
      </c>
      <c r="F1197">
        <v>0</v>
      </c>
      <c r="G1197">
        <v>145000000</v>
      </c>
      <c r="H1197">
        <v>0</v>
      </c>
      <c r="I1197">
        <v>0</v>
      </c>
      <c r="J1197">
        <v>0</v>
      </c>
      <c r="K1197">
        <v>37.884999999999998</v>
      </c>
      <c r="L1197" t="s">
        <v>54</v>
      </c>
      <c r="M1197" s="2">
        <v>5493325000</v>
      </c>
      <c r="N1197" s="2" t="str">
        <f>VLOOKUP(Tabla1[[#This Row],[nemo]],'Nemos y clasificaciones'!$A$2:$B$5000,2,FALSE)</f>
        <v>PACIFICO V REGION S.A.</v>
      </c>
      <c r="O1197" s="2" t="str">
        <f>VLOOKUP(Tabla1[[#This Row],[nemo]],'Nemos y clasificaciones'!$A$1:$C$3000,3,FALSE)</f>
        <v>Minería</v>
      </c>
      <c r="P1197" s="2"/>
      <c r="Q1197" s="2"/>
    </row>
    <row r="1198" spans="1:17" x14ac:dyDescent="0.25">
      <c r="A1198" t="s">
        <v>1656</v>
      </c>
      <c r="B1198" s="1">
        <v>44341</v>
      </c>
      <c r="C1198" s="1">
        <v>44347</v>
      </c>
      <c r="D1198" t="s">
        <v>14</v>
      </c>
      <c r="E1198" t="s">
        <v>1496</v>
      </c>
      <c r="F1198">
        <v>0</v>
      </c>
      <c r="G1198">
        <v>78649626</v>
      </c>
      <c r="H1198">
        <v>0</v>
      </c>
      <c r="I1198">
        <v>0</v>
      </c>
      <c r="J1198">
        <v>0</v>
      </c>
      <c r="K1198">
        <v>8.11</v>
      </c>
      <c r="L1198" t="s">
        <v>16</v>
      </c>
      <c r="M1198" s="2">
        <v>637848466.86000001</v>
      </c>
      <c r="N1198" s="2" t="str">
        <f>VLOOKUP(Tabla1[[#This Row],[nemo]],'Nemos y clasificaciones'!$A$2:$B$5000,2,FALSE)</f>
        <v>CFI</v>
      </c>
      <c r="O1198" s="2" t="str">
        <f>VLOOKUP(Tabla1[[#This Row],[nemo]],'Nemos y clasificaciones'!$A$1:$C$3000,3,FALSE)</f>
        <v>CFI</v>
      </c>
      <c r="P1198" s="2"/>
      <c r="Q1198" s="2"/>
    </row>
    <row r="1199" spans="1:17" x14ac:dyDescent="0.25">
      <c r="A1199" t="s">
        <v>5632</v>
      </c>
      <c r="B1199" s="1">
        <v>43724</v>
      </c>
      <c r="C1199" s="1">
        <v>43733</v>
      </c>
      <c r="D1199" t="s">
        <v>14</v>
      </c>
      <c r="E1199" t="s">
        <v>116</v>
      </c>
      <c r="F1199">
        <v>0</v>
      </c>
      <c r="G1199">
        <v>1075000000</v>
      </c>
      <c r="H1199">
        <v>0</v>
      </c>
      <c r="I1199">
        <v>0</v>
      </c>
      <c r="J1199">
        <v>0</v>
      </c>
      <c r="K1199">
        <v>5.069</v>
      </c>
      <c r="L1199" t="s">
        <v>16</v>
      </c>
      <c r="M1199" s="2">
        <v>5449175000</v>
      </c>
      <c r="N1199" s="2" t="str">
        <f>VLOOKUP(Tabla1[[#This Row],[nemo]],'Nemos y clasificaciones'!$A$2:$B$5000,2,FALSE)</f>
        <v>SIGDO KOPPERS S.A.</v>
      </c>
      <c r="O1199" s="2" t="str">
        <f>VLOOKUP(Tabla1[[#This Row],[nemo]],'Nemos y clasificaciones'!$A$1:$C$3000,3,FALSE)</f>
        <v>Conglomerados</v>
      </c>
      <c r="P1199" s="2"/>
      <c r="Q1199" s="2"/>
    </row>
    <row r="1200" spans="1:17" x14ac:dyDescent="0.25">
      <c r="A1200" t="s">
        <v>3483</v>
      </c>
      <c r="B1200" s="1">
        <v>44083</v>
      </c>
      <c r="C1200" s="1">
        <v>44089</v>
      </c>
      <c r="D1200" t="s">
        <v>14</v>
      </c>
      <c r="E1200" t="s">
        <v>1496</v>
      </c>
      <c r="F1200">
        <v>0</v>
      </c>
      <c r="G1200">
        <v>80230289</v>
      </c>
      <c r="H1200">
        <v>0</v>
      </c>
      <c r="I1200">
        <v>0</v>
      </c>
      <c r="J1200">
        <v>0</v>
      </c>
      <c r="K1200">
        <v>7.9029999999999996</v>
      </c>
      <c r="L1200" t="s">
        <v>16</v>
      </c>
      <c r="M1200" s="2">
        <v>634059973.96700001</v>
      </c>
      <c r="N1200" s="2" t="str">
        <f>VLOOKUP(Tabla1[[#This Row],[nemo]],'Nemos y clasificaciones'!$A$2:$B$5000,2,FALSE)</f>
        <v>CFI</v>
      </c>
      <c r="O1200" s="2" t="str">
        <f>VLOOKUP(Tabla1[[#This Row],[nemo]],'Nemos y clasificaciones'!$A$1:$C$3000,3,FALSE)</f>
        <v>CFI</v>
      </c>
      <c r="P1200" s="2"/>
      <c r="Q1200" s="2"/>
    </row>
    <row r="1201" spans="1:17" x14ac:dyDescent="0.25">
      <c r="A1201" t="s">
        <v>6767</v>
      </c>
      <c r="B1201" s="1">
        <v>43545</v>
      </c>
      <c r="C1201" s="1">
        <v>43551</v>
      </c>
      <c r="D1201" t="s">
        <v>14</v>
      </c>
      <c r="E1201" t="s">
        <v>1496</v>
      </c>
      <c r="F1201">
        <v>0</v>
      </c>
      <c r="G1201">
        <v>62701460</v>
      </c>
      <c r="H1201">
        <v>0</v>
      </c>
      <c r="I1201">
        <v>0</v>
      </c>
      <c r="J1201">
        <v>0</v>
      </c>
      <c r="K1201">
        <v>3.976</v>
      </c>
      <c r="L1201" t="s">
        <v>16</v>
      </c>
      <c r="M1201" s="2">
        <v>249301004.96000001</v>
      </c>
      <c r="N1201" s="2" t="str">
        <f>VLOOKUP(Tabla1[[#This Row],[nemo]],'Nemos y clasificaciones'!$A$2:$B$5000,2,FALSE)</f>
        <v>CFI</v>
      </c>
      <c r="O1201" s="2" t="str">
        <f>VLOOKUP(Tabla1[[#This Row],[nemo]],'Nemos y clasificaciones'!$A$1:$C$3000,3,FALSE)</f>
        <v>CFI</v>
      </c>
      <c r="P1201" s="2"/>
      <c r="Q1201" s="2"/>
    </row>
    <row r="1202" spans="1:17" x14ac:dyDescent="0.25">
      <c r="A1202" t="s">
        <v>2455</v>
      </c>
      <c r="B1202" s="1">
        <v>44265</v>
      </c>
      <c r="C1202" s="1">
        <v>44271</v>
      </c>
      <c r="D1202" t="s">
        <v>14</v>
      </c>
      <c r="E1202" t="s">
        <v>1496</v>
      </c>
      <c r="F1202">
        <v>0</v>
      </c>
      <c r="G1202">
        <v>1000000</v>
      </c>
      <c r="H1202">
        <v>0</v>
      </c>
      <c r="I1202">
        <v>0</v>
      </c>
      <c r="J1202">
        <v>0</v>
      </c>
      <c r="K1202">
        <v>11.007999999999999</v>
      </c>
      <c r="L1202" t="s">
        <v>54</v>
      </c>
      <c r="M1202" s="2">
        <v>11008000</v>
      </c>
      <c r="N1202" s="2" t="str">
        <f>VLOOKUP(Tabla1[[#This Row],[nemo]],'Nemos y clasificaciones'!$A$2:$B$5000,2,FALSE)</f>
        <v>CFI</v>
      </c>
      <c r="O1202" s="2" t="str">
        <f>VLOOKUP(Tabla1[[#This Row],[nemo]],'Nemos y clasificaciones'!$A$1:$C$3000,3,FALSE)</f>
        <v>CFI</v>
      </c>
      <c r="P1202" s="2"/>
      <c r="Q1202" s="2"/>
    </row>
    <row r="1203" spans="1:17" x14ac:dyDescent="0.25">
      <c r="A1203" t="s">
        <v>10681</v>
      </c>
      <c r="B1203" s="1">
        <v>42494</v>
      </c>
      <c r="C1203" s="1">
        <v>42500</v>
      </c>
      <c r="D1203" t="s">
        <v>14</v>
      </c>
      <c r="E1203" t="s">
        <v>1954</v>
      </c>
      <c r="F1203">
        <v>0</v>
      </c>
      <c r="G1203">
        <v>100000000</v>
      </c>
      <c r="H1203">
        <v>0</v>
      </c>
      <c r="I1203">
        <v>0</v>
      </c>
      <c r="J1203">
        <v>0</v>
      </c>
      <c r="K1203">
        <v>54.01</v>
      </c>
      <c r="L1203" t="s">
        <v>54</v>
      </c>
      <c r="M1203" s="2">
        <v>5401000000</v>
      </c>
      <c r="N1203" s="2" t="str">
        <f>VLOOKUP(Tabla1[[#This Row],[nemo]],'Nemos y clasificaciones'!$A$2:$B$5000,2,FALSE)</f>
        <v>DUNCAN FOX S.A.</v>
      </c>
      <c r="O1203" s="2" t="str">
        <f>VLOOKUP(Tabla1[[#This Row],[nemo]],'Nemos y clasificaciones'!$A$1:$C$3000,3,FALSE)</f>
        <v>Alimentos, bebidas y tabaco</v>
      </c>
      <c r="P1203" s="2"/>
      <c r="Q1203" s="2"/>
    </row>
    <row r="1204" spans="1:17" x14ac:dyDescent="0.25">
      <c r="A1204" t="s">
        <v>7343</v>
      </c>
      <c r="B1204" s="1">
        <v>43398</v>
      </c>
      <c r="C1204" s="1">
        <v>43404</v>
      </c>
      <c r="D1204" t="s">
        <v>14</v>
      </c>
      <c r="E1204" t="s">
        <v>1496</v>
      </c>
      <c r="F1204">
        <v>0</v>
      </c>
      <c r="G1204">
        <v>1000000</v>
      </c>
      <c r="H1204">
        <v>0</v>
      </c>
      <c r="I1204">
        <v>0</v>
      </c>
      <c r="J1204">
        <v>0</v>
      </c>
      <c r="K1204">
        <v>10.241</v>
      </c>
      <c r="L1204" t="s">
        <v>54</v>
      </c>
      <c r="M1204" s="2">
        <v>10241000</v>
      </c>
      <c r="N1204" s="2" t="str">
        <f>VLOOKUP(Tabla1[[#This Row],[nemo]],'Nemos y clasificaciones'!$A$2:$B$5000,2,FALSE)</f>
        <v>CFI</v>
      </c>
      <c r="O1204" s="2" t="str">
        <f>VLOOKUP(Tabla1[[#This Row],[nemo]],'Nemos y clasificaciones'!$A$1:$C$3000,3,FALSE)</f>
        <v>CFI</v>
      </c>
      <c r="P1204" s="2"/>
      <c r="Q1204" s="2"/>
    </row>
    <row r="1205" spans="1:17" x14ac:dyDescent="0.25">
      <c r="A1205" t="s">
        <v>2897</v>
      </c>
      <c r="B1205" s="1">
        <v>44180</v>
      </c>
      <c r="C1205" s="1">
        <v>44186</v>
      </c>
      <c r="D1205" t="s">
        <v>14</v>
      </c>
      <c r="E1205" t="s">
        <v>1496</v>
      </c>
      <c r="F1205">
        <v>0</v>
      </c>
      <c r="G1205">
        <v>1000000</v>
      </c>
      <c r="H1205">
        <v>0</v>
      </c>
      <c r="I1205">
        <v>0</v>
      </c>
      <c r="J1205">
        <v>0</v>
      </c>
      <c r="K1205">
        <v>10.122999999999999</v>
      </c>
      <c r="L1205" t="s">
        <v>54</v>
      </c>
      <c r="M1205" s="2">
        <v>10123000</v>
      </c>
      <c r="N1205" s="2" t="str">
        <f>VLOOKUP(Tabla1[[#This Row],[nemo]],'Nemos y clasificaciones'!$A$2:$B$5000,2,FALSE)</f>
        <v>CFI</v>
      </c>
      <c r="O1205" s="2" t="str">
        <f>VLOOKUP(Tabla1[[#This Row],[nemo]],'Nemos y clasificaciones'!$A$1:$C$3000,3,FALSE)</f>
        <v>CFI</v>
      </c>
      <c r="P1205" s="2"/>
      <c r="Q1205" s="2"/>
    </row>
    <row r="1206" spans="1:17" x14ac:dyDescent="0.25">
      <c r="A1206" t="s">
        <v>6575</v>
      </c>
      <c r="B1206" s="1">
        <v>43581</v>
      </c>
      <c r="C1206" s="1">
        <v>43588</v>
      </c>
      <c r="D1206" t="s">
        <v>14</v>
      </c>
      <c r="E1206" t="s">
        <v>1496</v>
      </c>
      <c r="F1206">
        <v>0</v>
      </c>
      <c r="G1206">
        <v>1000000</v>
      </c>
      <c r="H1206">
        <v>0</v>
      </c>
      <c r="I1206">
        <v>0</v>
      </c>
      <c r="J1206">
        <v>0</v>
      </c>
      <c r="K1206">
        <v>9.08</v>
      </c>
      <c r="L1206" t="s">
        <v>16</v>
      </c>
      <c r="M1206" s="2">
        <v>9080000</v>
      </c>
      <c r="N1206" s="2" t="str">
        <f>VLOOKUP(Tabla1[[#This Row],[nemo]],'Nemos y clasificaciones'!$A$2:$B$5000,2,FALSE)</f>
        <v>CFI</v>
      </c>
      <c r="O1206" s="2" t="str">
        <f>VLOOKUP(Tabla1[[#This Row],[nemo]],'Nemos y clasificaciones'!$A$1:$C$3000,3,FALSE)</f>
        <v>CFI</v>
      </c>
      <c r="P1206" s="2"/>
      <c r="Q1206" s="2"/>
    </row>
    <row r="1207" spans="1:17" x14ac:dyDescent="0.25">
      <c r="A1207" t="s">
        <v>5947</v>
      </c>
      <c r="B1207" s="1">
        <v>43636</v>
      </c>
      <c r="C1207" s="1">
        <v>43642</v>
      </c>
      <c r="D1207" t="s">
        <v>14</v>
      </c>
      <c r="E1207" t="s">
        <v>1496</v>
      </c>
      <c r="F1207">
        <v>0</v>
      </c>
      <c r="G1207">
        <v>1000000</v>
      </c>
      <c r="H1207">
        <v>0</v>
      </c>
      <c r="I1207">
        <v>0</v>
      </c>
      <c r="J1207">
        <v>0</v>
      </c>
      <c r="K1207">
        <v>8.3780000000000001</v>
      </c>
      <c r="L1207" t="s">
        <v>16</v>
      </c>
      <c r="M1207" s="2">
        <v>8378000</v>
      </c>
      <c r="N1207" s="2" t="str">
        <f>VLOOKUP(Tabla1[[#This Row],[nemo]],'Nemos y clasificaciones'!$A$2:$B$5000,2,FALSE)</f>
        <v>CFI</v>
      </c>
      <c r="O1207" s="2" t="str">
        <f>VLOOKUP(Tabla1[[#This Row],[nemo]],'Nemos y clasificaciones'!$A$1:$C$3000,3,FALSE)</f>
        <v>CFI</v>
      </c>
      <c r="P1207" s="2"/>
      <c r="Q1207" s="2"/>
    </row>
    <row r="1208" spans="1:17" x14ac:dyDescent="0.25">
      <c r="A1208" t="s">
        <v>9152</v>
      </c>
      <c r="B1208" s="1">
        <v>42941</v>
      </c>
      <c r="C1208" s="1">
        <v>42947</v>
      </c>
      <c r="D1208" t="s">
        <v>14</v>
      </c>
      <c r="E1208" t="s">
        <v>1496</v>
      </c>
      <c r="F1208">
        <v>0</v>
      </c>
      <c r="G1208">
        <v>1000000</v>
      </c>
      <c r="H1208">
        <v>0</v>
      </c>
      <c r="I1208">
        <v>0</v>
      </c>
      <c r="J1208">
        <v>0</v>
      </c>
      <c r="K1208">
        <v>8.1489999999999991</v>
      </c>
      <c r="L1208" t="s">
        <v>16</v>
      </c>
      <c r="M1208" s="2">
        <v>8149000</v>
      </c>
      <c r="N1208" s="2" t="str">
        <f>VLOOKUP(Tabla1[[#This Row],[nemo]],'Nemos y clasificaciones'!$A$2:$B$5000,2,FALSE)</f>
        <v>CFI</v>
      </c>
      <c r="O1208" s="2" t="str">
        <f>VLOOKUP(Tabla1[[#This Row],[nemo]],'Nemos y clasificaciones'!$A$1:$C$3000,3,FALSE)</f>
        <v>CFI</v>
      </c>
      <c r="P1208" s="2"/>
      <c r="Q1208" s="2"/>
    </row>
    <row r="1209" spans="1:17" x14ac:dyDescent="0.25">
      <c r="A1209" t="s">
        <v>10461</v>
      </c>
      <c r="B1209" s="1">
        <v>42517</v>
      </c>
      <c r="C1209" s="1">
        <v>42523</v>
      </c>
      <c r="D1209" t="s">
        <v>14</v>
      </c>
      <c r="E1209" t="s">
        <v>1496</v>
      </c>
      <c r="F1209">
        <v>0</v>
      </c>
      <c r="G1209">
        <v>1000000</v>
      </c>
      <c r="H1209">
        <v>0</v>
      </c>
      <c r="I1209">
        <v>0</v>
      </c>
      <c r="J1209">
        <v>0</v>
      </c>
      <c r="K1209">
        <v>8.0960000000000001</v>
      </c>
      <c r="L1209" t="s">
        <v>16</v>
      </c>
      <c r="M1209" s="2">
        <v>8096000</v>
      </c>
      <c r="N1209" s="2" t="str">
        <f>VLOOKUP(Tabla1[[#This Row],[nemo]],'Nemos y clasificaciones'!$A$2:$B$5000,2,FALSE)</f>
        <v>CFI</v>
      </c>
      <c r="O1209" s="2" t="str">
        <f>VLOOKUP(Tabla1[[#This Row],[nemo]],'Nemos y clasificaciones'!$A$1:$C$3000,3,FALSE)</f>
        <v>CFI</v>
      </c>
      <c r="P1209" s="2"/>
      <c r="Q1209" s="2"/>
    </row>
    <row r="1210" spans="1:17" x14ac:dyDescent="0.25">
      <c r="A1210" t="s">
        <v>8338</v>
      </c>
      <c r="B1210" s="1">
        <v>43214</v>
      </c>
      <c r="C1210" s="1">
        <v>43220</v>
      </c>
      <c r="D1210" t="s">
        <v>14</v>
      </c>
      <c r="E1210" t="s">
        <v>1496</v>
      </c>
      <c r="F1210">
        <v>0</v>
      </c>
      <c r="G1210">
        <v>1000000</v>
      </c>
      <c r="H1210">
        <v>0</v>
      </c>
      <c r="I1210">
        <v>0</v>
      </c>
      <c r="J1210">
        <v>0</v>
      </c>
      <c r="K1210">
        <v>7.8289999999999997</v>
      </c>
      <c r="L1210" t="s">
        <v>16</v>
      </c>
      <c r="M1210" s="2">
        <v>7829000</v>
      </c>
      <c r="N1210" s="2" t="str">
        <f>VLOOKUP(Tabla1[[#This Row],[nemo]],'Nemos y clasificaciones'!$A$2:$B$5000,2,FALSE)</f>
        <v>CFI</v>
      </c>
      <c r="O1210" s="2" t="str">
        <f>VLOOKUP(Tabla1[[#This Row],[nemo]],'Nemos y clasificaciones'!$A$1:$C$3000,3,FALSE)</f>
        <v>CFI</v>
      </c>
      <c r="P1210" s="2"/>
      <c r="Q1210" s="2"/>
    </row>
    <row r="1211" spans="1:17" x14ac:dyDescent="0.25">
      <c r="A1211" t="s">
        <v>11790</v>
      </c>
      <c r="B1211" s="1">
        <v>42117</v>
      </c>
      <c r="C1211" s="1">
        <v>42123</v>
      </c>
      <c r="D1211" t="s">
        <v>14</v>
      </c>
      <c r="E1211" t="s">
        <v>8985</v>
      </c>
      <c r="F1211">
        <v>0</v>
      </c>
      <c r="G1211">
        <v>177981620</v>
      </c>
      <c r="H1211">
        <v>0</v>
      </c>
      <c r="I1211">
        <v>0</v>
      </c>
      <c r="J1211">
        <v>0</v>
      </c>
      <c r="K1211">
        <v>30</v>
      </c>
      <c r="L1211" t="s">
        <v>54</v>
      </c>
      <c r="M1211" s="2">
        <v>5339448600</v>
      </c>
      <c r="N1211" s="2" t="str">
        <f>VLOOKUP(Tabla1[[#This Row],[nemo]],'Nemos y clasificaciones'!$A$2:$B$5000,2,FALSE)</f>
        <v>CGE DISTRIBUCION S.A.</v>
      </c>
      <c r="O1211" s="2" t="str">
        <f>VLOOKUP(Tabla1[[#This Row],[nemo]],'Nemos y clasificaciones'!$A$1:$C$3000,3,FALSE)</f>
        <v>Eléctrico</v>
      </c>
      <c r="P1211" s="2"/>
      <c r="Q1211" s="2"/>
    </row>
    <row r="1212" spans="1:17" x14ac:dyDescent="0.25">
      <c r="A1212" t="s">
        <v>8008</v>
      </c>
      <c r="B1212" s="1">
        <v>43245</v>
      </c>
      <c r="C1212" s="1">
        <v>43251</v>
      </c>
      <c r="D1212" t="s">
        <v>14</v>
      </c>
      <c r="E1212" t="s">
        <v>1496</v>
      </c>
      <c r="F1212">
        <v>0</v>
      </c>
      <c r="G1212">
        <v>1000000</v>
      </c>
      <c r="H1212">
        <v>0</v>
      </c>
      <c r="I1212">
        <v>0</v>
      </c>
      <c r="J1212">
        <v>0</v>
      </c>
      <c r="K1212">
        <v>7.5270000000000001</v>
      </c>
      <c r="L1212" t="s">
        <v>16</v>
      </c>
      <c r="M1212" s="2">
        <v>7527000</v>
      </c>
      <c r="N1212" s="2" t="str">
        <f>VLOOKUP(Tabla1[[#This Row],[nemo]],'Nemos y clasificaciones'!$A$2:$B$5000,2,FALSE)</f>
        <v>CFI</v>
      </c>
      <c r="O1212" s="2" t="str">
        <f>VLOOKUP(Tabla1[[#This Row],[nemo]],'Nemos y clasificaciones'!$A$1:$C$3000,3,FALSE)</f>
        <v>CFI</v>
      </c>
      <c r="P1212" s="2"/>
      <c r="Q1212" s="2"/>
    </row>
    <row r="1213" spans="1:17" x14ac:dyDescent="0.25">
      <c r="A1213" t="s">
        <v>4357</v>
      </c>
      <c r="B1213" s="1">
        <v>43963</v>
      </c>
      <c r="C1213" s="1">
        <v>43969</v>
      </c>
      <c r="D1213" t="s">
        <v>14</v>
      </c>
      <c r="E1213" t="s">
        <v>4358</v>
      </c>
      <c r="F1213">
        <v>0</v>
      </c>
      <c r="G1213">
        <v>40945048730</v>
      </c>
      <c r="H1213">
        <v>0</v>
      </c>
      <c r="I1213">
        <v>0</v>
      </c>
      <c r="J1213">
        <v>0</v>
      </c>
      <c r="K1213">
        <v>0.13</v>
      </c>
      <c r="L1213" t="s">
        <v>23</v>
      </c>
      <c r="M1213" s="2">
        <v>5322856334.8999996</v>
      </c>
      <c r="N1213" s="2" t="str">
        <f>VLOOKUP(Tabla1[[#This Row],[nemo]],'Nemos y clasificaciones'!$A$2:$B$5000,2,FALSE)</f>
        <v>AXXION S.A.</v>
      </c>
      <c r="O1213" s="2" t="str">
        <f>VLOOKUP(Tabla1[[#This Row],[nemo]],'Nemos y clasificaciones'!$A$1:$C$3000,3,FALSE)</f>
        <v>Servicios financieros</v>
      </c>
      <c r="P1213" s="2"/>
      <c r="Q1213" s="2"/>
    </row>
    <row r="1214" spans="1:17" x14ac:dyDescent="0.25">
      <c r="A1214" t="s">
        <v>5272</v>
      </c>
      <c r="B1214" s="1">
        <v>43811</v>
      </c>
      <c r="C1214" s="1">
        <v>43817</v>
      </c>
      <c r="D1214" t="s">
        <v>14</v>
      </c>
      <c r="E1214" t="s">
        <v>1496</v>
      </c>
      <c r="F1214">
        <v>0</v>
      </c>
      <c r="G1214">
        <v>1000000</v>
      </c>
      <c r="H1214">
        <v>0</v>
      </c>
      <c r="I1214">
        <v>0</v>
      </c>
      <c r="J1214">
        <v>0</v>
      </c>
      <c r="K1214">
        <v>7.3949999999999996</v>
      </c>
      <c r="L1214" t="s">
        <v>16</v>
      </c>
      <c r="M1214" s="2">
        <v>7395000</v>
      </c>
      <c r="N1214" s="2" t="str">
        <f>VLOOKUP(Tabla1[[#This Row],[nemo]],'Nemos y clasificaciones'!$A$2:$B$5000,2,FALSE)</f>
        <v>CFI</v>
      </c>
      <c r="O1214" s="2" t="str">
        <f>VLOOKUP(Tabla1[[#This Row],[nemo]],'Nemos y clasificaciones'!$A$1:$C$3000,3,FALSE)</f>
        <v>CFI</v>
      </c>
      <c r="P1214" s="2"/>
      <c r="Q1214" s="2"/>
    </row>
    <row r="1215" spans="1:17" x14ac:dyDescent="0.25">
      <c r="A1215" t="s">
        <v>8610</v>
      </c>
      <c r="B1215" s="1">
        <v>43125</v>
      </c>
      <c r="C1215" s="1">
        <v>43131</v>
      </c>
      <c r="D1215" t="s">
        <v>14</v>
      </c>
      <c r="E1215" t="s">
        <v>1496</v>
      </c>
      <c r="F1215">
        <v>0</v>
      </c>
      <c r="G1215">
        <v>1000000</v>
      </c>
      <c r="H1215">
        <v>0</v>
      </c>
      <c r="I1215">
        <v>0</v>
      </c>
      <c r="J1215">
        <v>0</v>
      </c>
      <c r="K1215">
        <v>7.27</v>
      </c>
      <c r="L1215" t="s">
        <v>16</v>
      </c>
      <c r="M1215" s="2">
        <v>7270000</v>
      </c>
      <c r="N1215" s="2" t="str">
        <f>VLOOKUP(Tabla1[[#This Row],[nemo]],'Nemos y clasificaciones'!$A$2:$B$5000,2,FALSE)</f>
        <v>CFI</v>
      </c>
      <c r="O1215" s="2" t="str">
        <f>VLOOKUP(Tabla1[[#This Row],[nemo]],'Nemos y clasificaciones'!$A$1:$C$3000,3,FALSE)</f>
        <v>CFI</v>
      </c>
      <c r="P1215" s="2"/>
      <c r="Q1215" s="2"/>
    </row>
    <row r="1216" spans="1:17" x14ac:dyDescent="0.25">
      <c r="A1216" t="s">
        <v>8945</v>
      </c>
      <c r="B1216" s="1">
        <v>43032</v>
      </c>
      <c r="C1216" s="1">
        <v>43039</v>
      </c>
      <c r="D1216" t="s">
        <v>14</v>
      </c>
      <c r="E1216" t="s">
        <v>1496</v>
      </c>
      <c r="F1216">
        <v>0</v>
      </c>
      <c r="G1216">
        <v>1000000</v>
      </c>
      <c r="H1216">
        <v>0</v>
      </c>
      <c r="I1216">
        <v>0</v>
      </c>
      <c r="J1216">
        <v>0</v>
      </c>
      <c r="K1216">
        <v>7.0869999999999997</v>
      </c>
      <c r="L1216" t="s">
        <v>16</v>
      </c>
      <c r="M1216" s="2">
        <v>7087000</v>
      </c>
      <c r="N1216" s="2" t="str">
        <f>VLOOKUP(Tabla1[[#This Row],[nemo]],'Nemos y clasificaciones'!$A$2:$B$5000,2,FALSE)</f>
        <v>CFI</v>
      </c>
      <c r="O1216" s="2" t="str">
        <f>VLOOKUP(Tabla1[[#This Row],[nemo]],'Nemos y clasificaciones'!$A$1:$C$3000,3,FALSE)</f>
        <v>CFI</v>
      </c>
      <c r="P1216" s="2"/>
      <c r="Q1216" s="2"/>
    </row>
    <row r="1217" spans="1:17" x14ac:dyDescent="0.25">
      <c r="A1217" t="s">
        <v>4095</v>
      </c>
      <c r="B1217" s="1">
        <v>43986</v>
      </c>
      <c r="C1217" s="1">
        <v>43992</v>
      </c>
      <c r="D1217" t="s">
        <v>14</v>
      </c>
      <c r="E1217" t="s">
        <v>1496</v>
      </c>
      <c r="F1217">
        <v>0</v>
      </c>
      <c r="G1217">
        <v>1000000</v>
      </c>
      <c r="H1217">
        <v>0</v>
      </c>
      <c r="I1217">
        <v>0</v>
      </c>
      <c r="J1217">
        <v>0</v>
      </c>
      <c r="K1217">
        <v>6.593</v>
      </c>
      <c r="L1217" t="s">
        <v>16</v>
      </c>
      <c r="M1217" s="2">
        <v>6593000</v>
      </c>
      <c r="N1217" s="2" t="str">
        <f>VLOOKUP(Tabla1[[#This Row],[nemo]],'Nemos y clasificaciones'!$A$2:$B$5000,2,FALSE)</f>
        <v>CFI</v>
      </c>
      <c r="O1217" s="2" t="str">
        <f>VLOOKUP(Tabla1[[#This Row],[nemo]],'Nemos y clasificaciones'!$A$1:$C$3000,3,FALSE)</f>
        <v>CFI</v>
      </c>
      <c r="P1217" s="2"/>
      <c r="Q1217" s="2"/>
    </row>
    <row r="1218" spans="1:17" x14ac:dyDescent="0.25">
      <c r="A1218" t="s">
        <v>5592</v>
      </c>
      <c r="B1218" s="1">
        <v>43732</v>
      </c>
      <c r="C1218" s="1">
        <v>43738</v>
      </c>
      <c r="D1218" t="s">
        <v>14</v>
      </c>
      <c r="E1218" t="s">
        <v>1496</v>
      </c>
      <c r="F1218">
        <v>0</v>
      </c>
      <c r="G1218">
        <v>1000000</v>
      </c>
      <c r="H1218">
        <v>0</v>
      </c>
      <c r="I1218">
        <v>0</v>
      </c>
      <c r="J1218">
        <v>0</v>
      </c>
      <c r="K1218">
        <v>5.7359999999999998</v>
      </c>
      <c r="L1218" t="s">
        <v>16</v>
      </c>
      <c r="M1218" s="2">
        <v>5736000</v>
      </c>
      <c r="N1218" s="2" t="str">
        <f>VLOOKUP(Tabla1[[#This Row],[nemo]],'Nemos y clasificaciones'!$A$2:$B$5000,2,FALSE)</f>
        <v>CFI</v>
      </c>
      <c r="O1218" s="2" t="str">
        <f>VLOOKUP(Tabla1[[#This Row],[nemo]],'Nemos y clasificaciones'!$A$1:$C$3000,3,FALSE)</f>
        <v>CFI</v>
      </c>
      <c r="P1218" s="2"/>
      <c r="Q1218" s="2"/>
    </row>
    <row r="1219" spans="1:17" x14ac:dyDescent="0.25">
      <c r="A1219" t="s">
        <v>10762</v>
      </c>
      <c r="B1219" s="1">
        <v>42482</v>
      </c>
      <c r="C1219" s="1">
        <v>42488</v>
      </c>
      <c r="D1219" t="s">
        <v>14</v>
      </c>
      <c r="E1219" t="s">
        <v>1496</v>
      </c>
      <c r="F1219">
        <v>0</v>
      </c>
      <c r="G1219">
        <v>1000000</v>
      </c>
      <c r="H1219">
        <v>0</v>
      </c>
      <c r="I1219">
        <v>0</v>
      </c>
      <c r="J1219">
        <v>0</v>
      </c>
      <c r="K1219">
        <v>4.8650000000000002</v>
      </c>
      <c r="L1219" t="s">
        <v>16</v>
      </c>
      <c r="M1219" s="2">
        <v>4865000</v>
      </c>
      <c r="N1219" s="2" t="str">
        <f>VLOOKUP(Tabla1[[#This Row],[nemo]],'Nemos y clasificaciones'!$A$2:$B$5000,2,FALSE)</f>
        <v>CFI</v>
      </c>
      <c r="O1219" s="2" t="str">
        <f>VLOOKUP(Tabla1[[#This Row],[nemo]],'Nemos y clasificaciones'!$A$1:$C$3000,3,FALSE)</f>
        <v>CFI</v>
      </c>
      <c r="P1219" s="2"/>
      <c r="Q1219" s="2"/>
    </row>
    <row r="1220" spans="1:17" x14ac:dyDescent="0.25">
      <c r="A1220" t="s">
        <v>1844</v>
      </c>
      <c r="B1220" s="1">
        <v>44328</v>
      </c>
      <c r="C1220" s="1">
        <v>44335</v>
      </c>
      <c r="D1220" t="s">
        <v>14</v>
      </c>
      <c r="E1220" t="s">
        <v>1845</v>
      </c>
      <c r="F1220">
        <v>0</v>
      </c>
      <c r="G1220">
        <v>272116691</v>
      </c>
      <c r="H1220">
        <v>0</v>
      </c>
      <c r="I1220">
        <v>0</v>
      </c>
      <c r="J1220">
        <v>0</v>
      </c>
      <c r="K1220">
        <v>19.367999999999999</v>
      </c>
      <c r="L1220" t="s">
        <v>54</v>
      </c>
      <c r="M1220" s="2">
        <v>5270356071.2880001</v>
      </c>
      <c r="N1220" s="2" t="str">
        <f>VLOOKUP(Tabla1[[#This Row],[nemo]],'Nemos y clasificaciones'!$A$2:$B$5000,2,FALSE)</f>
        <v>SOQUIMICH COMERCIAL S.A.</v>
      </c>
      <c r="O1220" s="2" t="str">
        <f>VLOOKUP(Tabla1[[#This Row],[nemo]],'Nemos y clasificaciones'!$A$1:$C$3000,3,FALSE)</f>
        <v>Minería</v>
      </c>
      <c r="P1220" s="2"/>
      <c r="Q1220" s="2"/>
    </row>
    <row r="1221" spans="1:17" x14ac:dyDescent="0.25">
      <c r="A1221" t="s">
        <v>9714</v>
      </c>
      <c r="B1221" s="1">
        <v>42850</v>
      </c>
      <c r="C1221" s="1">
        <v>42857</v>
      </c>
      <c r="D1221" t="s">
        <v>14</v>
      </c>
      <c r="E1221" t="s">
        <v>1496</v>
      </c>
      <c r="F1221">
        <v>0</v>
      </c>
      <c r="G1221">
        <v>1000000</v>
      </c>
      <c r="H1221">
        <v>0</v>
      </c>
      <c r="I1221">
        <v>0</v>
      </c>
      <c r="J1221">
        <v>0</v>
      </c>
      <c r="K1221">
        <v>3.8780000000000001</v>
      </c>
      <c r="L1221" t="s">
        <v>16</v>
      </c>
      <c r="M1221" s="2">
        <v>3878000</v>
      </c>
      <c r="N1221" s="2" t="str">
        <f>VLOOKUP(Tabla1[[#This Row],[nemo]],'Nemos y clasificaciones'!$A$2:$B$5000,2,FALSE)</f>
        <v>CFI</v>
      </c>
      <c r="O1221" s="2" t="str">
        <f>VLOOKUP(Tabla1[[#This Row],[nemo]],'Nemos y clasificaciones'!$A$1:$C$3000,3,FALSE)</f>
        <v>CFI</v>
      </c>
      <c r="P1221" s="2"/>
      <c r="Q1221" s="2"/>
    </row>
    <row r="1222" spans="1:17" x14ac:dyDescent="0.25">
      <c r="A1222" t="s">
        <v>4349</v>
      </c>
      <c r="B1222" s="1">
        <v>43964</v>
      </c>
      <c r="C1222" s="1">
        <v>43970</v>
      </c>
      <c r="D1222" t="s">
        <v>14</v>
      </c>
      <c r="E1222" t="s">
        <v>1496</v>
      </c>
      <c r="F1222">
        <v>0</v>
      </c>
      <c r="G1222">
        <v>1000000</v>
      </c>
      <c r="H1222">
        <v>0</v>
      </c>
      <c r="I1222">
        <v>0</v>
      </c>
      <c r="J1222">
        <v>0</v>
      </c>
      <c r="K1222">
        <v>3.75</v>
      </c>
      <c r="L1222" t="s">
        <v>16</v>
      </c>
      <c r="M1222" s="2">
        <v>3750000</v>
      </c>
      <c r="N1222" s="2" t="str">
        <f>VLOOKUP(Tabla1[[#This Row],[nemo]],'Nemos y clasificaciones'!$A$2:$B$5000,2,FALSE)</f>
        <v>CFI</v>
      </c>
      <c r="O1222" s="2" t="str">
        <f>VLOOKUP(Tabla1[[#This Row],[nemo]],'Nemos y clasificaciones'!$A$1:$C$3000,3,FALSE)</f>
        <v>CFI</v>
      </c>
      <c r="P1222" s="2"/>
      <c r="Q1222" s="2"/>
    </row>
    <row r="1223" spans="1:17" x14ac:dyDescent="0.25">
      <c r="A1223" t="s">
        <v>4761</v>
      </c>
      <c r="B1223" s="1">
        <v>43901</v>
      </c>
      <c r="C1223" s="1">
        <v>43907</v>
      </c>
      <c r="D1223" t="s">
        <v>14</v>
      </c>
      <c r="E1223" t="s">
        <v>1496</v>
      </c>
      <c r="F1223">
        <v>0</v>
      </c>
      <c r="G1223">
        <v>1000000</v>
      </c>
      <c r="H1223">
        <v>0</v>
      </c>
      <c r="I1223">
        <v>0</v>
      </c>
      <c r="J1223">
        <v>0</v>
      </c>
      <c r="K1223">
        <v>3.681</v>
      </c>
      <c r="L1223" t="s">
        <v>16</v>
      </c>
      <c r="M1223" s="2">
        <v>3681000</v>
      </c>
      <c r="N1223" s="2" t="str">
        <f>VLOOKUP(Tabla1[[#This Row],[nemo]],'Nemos y clasificaciones'!$A$2:$B$5000,2,FALSE)</f>
        <v>CFI</v>
      </c>
      <c r="O1223" s="2" t="str">
        <f>VLOOKUP(Tabla1[[#This Row],[nemo]],'Nemos y clasificaciones'!$A$1:$C$3000,3,FALSE)</f>
        <v>CFI</v>
      </c>
      <c r="P1223" s="2"/>
      <c r="Q1223" s="2"/>
    </row>
    <row r="1224" spans="1:17" x14ac:dyDescent="0.25">
      <c r="A1224" t="s">
        <v>7616</v>
      </c>
      <c r="B1224" s="1">
        <v>43306</v>
      </c>
      <c r="C1224" s="1">
        <v>43312</v>
      </c>
      <c r="D1224" t="s">
        <v>14</v>
      </c>
      <c r="E1224" t="s">
        <v>1496</v>
      </c>
      <c r="F1224">
        <v>0</v>
      </c>
      <c r="G1224">
        <v>1000000</v>
      </c>
      <c r="H1224">
        <v>0</v>
      </c>
      <c r="I1224">
        <v>0</v>
      </c>
      <c r="J1224">
        <v>0</v>
      </c>
      <c r="K1224">
        <v>3.375</v>
      </c>
      <c r="L1224" t="s">
        <v>16</v>
      </c>
      <c r="M1224" s="2">
        <v>3375000</v>
      </c>
      <c r="N1224" s="2" t="str">
        <f>VLOOKUP(Tabla1[[#This Row],[nemo]],'Nemos y clasificaciones'!$A$2:$B$5000,2,FALSE)</f>
        <v>CFI</v>
      </c>
      <c r="O1224" s="2" t="str">
        <f>VLOOKUP(Tabla1[[#This Row],[nemo]],'Nemos y clasificaciones'!$A$1:$C$3000,3,FALSE)</f>
        <v>CFI</v>
      </c>
      <c r="P1224" s="2"/>
      <c r="Q1224" s="2"/>
    </row>
    <row r="1225" spans="1:17" x14ac:dyDescent="0.25">
      <c r="A1225" t="s">
        <v>10182</v>
      </c>
      <c r="B1225" s="1">
        <v>42664</v>
      </c>
      <c r="C1225" s="1">
        <v>42670</v>
      </c>
      <c r="D1225" t="s">
        <v>14</v>
      </c>
      <c r="E1225" t="s">
        <v>1496</v>
      </c>
      <c r="F1225">
        <v>0</v>
      </c>
      <c r="G1225">
        <v>1000000</v>
      </c>
      <c r="H1225">
        <v>0</v>
      </c>
      <c r="I1225">
        <v>0</v>
      </c>
      <c r="J1225">
        <v>0</v>
      </c>
      <c r="K1225">
        <v>3.1960000000000002</v>
      </c>
      <c r="L1225" t="s">
        <v>16</v>
      </c>
      <c r="M1225" s="2">
        <v>3196000</v>
      </c>
      <c r="N1225" s="2" t="str">
        <f>VLOOKUP(Tabla1[[#This Row],[nemo]],'Nemos y clasificaciones'!$A$2:$B$5000,2,FALSE)</f>
        <v>CFI</v>
      </c>
      <c r="O1225" s="2" t="str">
        <f>VLOOKUP(Tabla1[[#This Row],[nemo]],'Nemos y clasificaciones'!$A$1:$C$3000,3,FALSE)</f>
        <v>CFI</v>
      </c>
      <c r="P1225" s="2"/>
      <c r="Q1225" s="2"/>
    </row>
    <row r="1226" spans="1:17" x14ac:dyDescent="0.25">
      <c r="A1226" t="s">
        <v>11828</v>
      </c>
      <c r="B1226" s="1">
        <v>42111</v>
      </c>
      <c r="C1226" s="1">
        <v>42117</v>
      </c>
      <c r="D1226" t="s">
        <v>14</v>
      </c>
      <c r="E1226" t="s">
        <v>457</v>
      </c>
      <c r="F1226">
        <v>0</v>
      </c>
      <c r="G1226">
        <v>149448112</v>
      </c>
      <c r="H1226">
        <v>0</v>
      </c>
      <c r="I1226">
        <v>0</v>
      </c>
      <c r="J1226">
        <v>0</v>
      </c>
      <c r="K1226">
        <v>35</v>
      </c>
      <c r="L1226" t="s">
        <v>54</v>
      </c>
      <c r="M1226" s="2">
        <v>5230683920</v>
      </c>
      <c r="N1226" s="2" t="str">
        <f>VLOOKUP(Tabla1[[#This Row],[nemo]],'Nemos y clasificaciones'!$A$2:$B$5000,2,FALSE)</f>
        <v>CAP S.A.</v>
      </c>
      <c r="O1226" s="2" t="str">
        <f>VLOOKUP(Tabla1[[#This Row],[nemo]],'Nemos y clasificaciones'!$A$1:$C$3000,3,FALSE)</f>
        <v>Minería</v>
      </c>
      <c r="P1226" s="2"/>
      <c r="Q1226" s="2"/>
    </row>
    <row r="1227" spans="1:17" x14ac:dyDescent="0.25">
      <c r="A1227" t="s">
        <v>10317</v>
      </c>
      <c r="B1227" s="1">
        <v>42572</v>
      </c>
      <c r="C1227" s="1">
        <v>42578</v>
      </c>
      <c r="D1227" t="s">
        <v>14</v>
      </c>
      <c r="E1227" t="s">
        <v>1496</v>
      </c>
      <c r="F1227">
        <v>0</v>
      </c>
      <c r="G1227">
        <v>1000000</v>
      </c>
      <c r="H1227">
        <v>0</v>
      </c>
      <c r="I1227">
        <v>0</v>
      </c>
      <c r="J1227">
        <v>0</v>
      </c>
      <c r="K1227">
        <v>3.1669999999999998</v>
      </c>
      <c r="L1227" t="s">
        <v>16</v>
      </c>
      <c r="M1227" s="2">
        <v>3167000</v>
      </c>
      <c r="N1227" s="2" t="str">
        <f>VLOOKUP(Tabla1[[#This Row],[nemo]],'Nemos y clasificaciones'!$A$2:$B$5000,2,FALSE)</f>
        <v>CFI</v>
      </c>
      <c r="O1227" s="2" t="str">
        <f>VLOOKUP(Tabla1[[#This Row],[nemo]],'Nemos y clasificaciones'!$A$1:$C$3000,3,FALSE)</f>
        <v>CFI</v>
      </c>
      <c r="P1227" s="2"/>
      <c r="Q1227" s="2"/>
    </row>
    <row r="1228" spans="1:17" x14ac:dyDescent="0.25">
      <c r="A1228" t="s">
        <v>2800</v>
      </c>
      <c r="B1228" s="1">
        <v>44188</v>
      </c>
      <c r="C1228" s="1">
        <v>44195</v>
      </c>
      <c r="D1228" t="s">
        <v>14</v>
      </c>
      <c r="E1228" t="s">
        <v>1848</v>
      </c>
      <c r="F1228">
        <v>0</v>
      </c>
      <c r="G1228">
        <v>747005982</v>
      </c>
      <c r="H1228">
        <v>0</v>
      </c>
      <c r="I1228">
        <v>0</v>
      </c>
      <c r="J1228">
        <v>0</v>
      </c>
      <c r="K1228">
        <v>7</v>
      </c>
      <c r="L1228" t="s">
        <v>16</v>
      </c>
      <c r="M1228" s="2">
        <v>5229041874</v>
      </c>
      <c r="N1228" s="2" t="str">
        <f>VLOOKUP(Tabla1[[#This Row],[nemo]],'Nemos y clasificaciones'!$A$2:$B$5000,2,FALSE)</f>
        <v>VIÑA CONCHA Y TORO S.A.</v>
      </c>
      <c r="O1228" s="2" t="str">
        <f>VLOOKUP(Tabla1[[#This Row],[nemo]],'Nemos y clasificaciones'!$A$1:$C$3000,3,FALSE)</f>
        <v>Alimentos, bebidas y tabaco</v>
      </c>
      <c r="P1228" s="2"/>
      <c r="Q1228" s="2"/>
    </row>
    <row r="1229" spans="1:17" x14ac:dyDescent="0.25">
      <c r="A1229" t="s">
        <v>9925</v>
      </c>
      <c r="B1229" s="1">
        <v>42755</v>
      </c>
      <c r="C1229" s="1">
        <v>42761</v>
      </c>
      <c r="D1229" t="s">
        <v>14</v>
      </c>
      <c r="E1229" t="s">
        <v>1496</v>
      </c>
      <c r="F1229">
        <v>0</v>
      </c>
      <c r="G1229">
        <v>1000000</v>
      </c>
      <c r="H1229">
        <v>0</v>
      </c>
      <c r="I1229">
        <v>0</v>
      </c>
      <c r="J1229">
        <v>0</v>
      </c>
      <c r="K1229">
        <v>1.8759999999999999</v>
      </c>
      <c r="L1229" t="s">
        <v>16</v>
      </c>
      <c r="M1229" s="2">
        <v>1876000</v>
      </c>
      <c r="N1229" s="2" t="str">
        <f>VLOOKUP(Tabla1[[#This Row],[nemo]],'Nemos y clasificaciones'!$A$2:$B$5000,2,FALSE)</f>
        <v>CFI</v>
      </c>
      <c r="O1229" s="2" t="str">
        <f>VLOOKUP(Tabla1[[#This Row],[nemo]],'Nemos y clasificaciones'!$A$1:$C$3000,3,FALSE)</f>
        <v>CFI</v>
      </c>
      <c r="P1229" s="2"/>
      <c r="Q1229" s="2"/>
    </row>
    <row r="1230" spans="1:17" x14ac:dyDescent="0.25">
      <c r="A1230" t="s">
        <v>10779</v>
      </c>
      <c r="B1230" s="1">
        <v>42482</v>
      </c>
      <c r="C1230" s="1">
        <v>42488</v>
      </c>
      <c r="D1230" t="s">
        <v>14</v>
      </c>
      <c r="E1230" t="s">
        <v>2117</v>
      </c>
      <c r="F1230">
        <v>0</v>
      </c>
      <c r="G1230">
        <v>132999304</v>
      </c>
      <c r="H1230">
        <v>0</v>
      </c>
      <c r="I1230">
        <v>0</v>
      </c>
      <c r="J1230">
        <v>0</v>
      </c>
      <c r="K1230">
        <v>39.204000000000001</v>
      </c>
      <c r="L1230" t="s">
        <v>54</v>
      </c>
      <c r="M1230" s="2">
        <v>5214104714.0159998</v>
      </c>
      <c r="N1230" s="2" t="str">
        <f>VLOOKUP(Tabla1[[#This Row],[nemo]],'Nemos y clasificaciones'!$A$2:$B$5000,2,FALSE)</f>
        <v>MOLIBDENOS Y METALES S. A.</v>
      </c>
      <c r="O1230" s="2" t="str">
        <f>VLOOKUP(Tabla1[[#This Row],[nemo]],'Nemos y clasificaciones'!$A$1:$C$3000,3,FALSE)</f>
        <v>Minería</v>
      </c>
      <c r="P1230" s="2"/>
      <c r="Q1230" s="2"/>
    </row>
    <row r="1231" spans="1:17" x14ac:dyDescent="0.25">
      <c r="A1231" t="s">
        <v>9398</v>
      </c>
      <c r="B1231" s="1">
        <v>42887</v>
      </c>
      <c r="C1231" s="1">
        <v>42893</v>
      </c>
      <c r="D1231" t="s">
        <v>14</v>
      </c>
      <c r="E1231" t="s">
        <v>1496</v>
      </c>
      <c r="F1231">
        <v>0</v>
      </c>
      <c r="G1231">
        <v>1000000</v>
      </c>
      <c r="H1231">
        <v>0</v>
      </c>
      <c r="I1231">
        <v>0</v>
      </c>
      <c r="J1231">
        <v>0</v>
      </c>
      <c r="K1231">
        <v>1.5309999999999999</v>
      </c>
      <c r="L1231" t="s">
        <v>16</v>
      </c>
      <c r="M1231" s="2">
        <v>1531000</v>
      </c>
      <c r="N1231" s="2" t="str">
        <f>VLOOKUP(Tabla1[[#This Row],[nemo]],'Nemos y clasificaciones'!$A$2:$B$5000,2,FALSE)</f>
        <v>CFI</v>
      </c>
      <c r="O1231" s="2" t="str">
        <f>VLOOKUP(Tabla1[[#This Row],[nemo]],'Nemos y clasificaciones'!$A$1:$C$3000,3,FALSE)</f>
        <v>CFI</v>
      </c>
      <c r="P1231" s="2"/>
      <c r="Q1231" s="2"/>
    </row>
    <row r="1232" spans="1:17" x14ac:dyDescent="0.25">
      <c r="A1232" t="s">
        <v>3482</v>
      </c>
      <c r="B1232" s="1">
        <v>44083</v>
      </c>
      <c r="C1232" s="1">
        <v>44089</v>
      </c>
      <c r="D1232" t="s">
        <v>14</v>
      </c>
      <c r="E1232" t="s">
        <v>1494</v>
      </c>
      <c r="F1232">
        <v>0</v>
      </c>
      <c r="G1232">
        <v>32849914</v>
      </c>
      <c r="H1232">
        <v>0</v>
      </c>
      <c r="I1232">
        <v>0</v>
      </c>
      <c r="J1232">
        <v>0</v>
      </c>
      <c r="K1232">
        <v>13.624000000000001</v>
      </c>
      <c r="L1232" t="s">
        <v>54</v>
      </c>
      <c r="M1232" s="2">
        <v>447547228.33600003</v>
      </c>
      <c r="N1232" s="2" t="str">
        <f>VLOOKUP(Tabla1[[#This Row],[nemo]],'Nemos y clasificaciones'!$A$2:$B$5000,2,FALSE)</f>
        <v>CFI</v>
      </c>
      <c r="O1232" s="2" t="str">
        <f>VLOOKUP(Tabla1[[#This Row],[nemo]],'Nemos y clasificaciones'!$A$1:$C$3000,3,FALSE)</f>
        <v>CFI</v>
      </c>
      <c r="P1232" s="2"/>
      <c r="Q1232" s="2"/>
    </row>
    <row r="1233" spans="1:17" x14ac:dyDescent="0.25">
      <c r="A1233" t="s">
        <v>2908</v>
      </c>
      <c r="B1233" s="1">
        <v>44180</v>
      </c>
      <c r="C1233" s="1">
        <v>44186</v>
      </c>
      <c r="D1233" t="s">
        <v>14</v>
      </c>
      <c r="E1233" t="s">
        <v>1494</v>
      </c>
      <c r="F1233">
        <v>0</v>
      </c>
      <c r="G1233">
        <v>32849914</v>
      </c>
      <c r="H1233">
        <v>0</v>
      </c>
      <c r="I1233">
        <v>0</v>
      </c>
      <c r="J1233">
        <v>0</v>
      </c>
      <c r="K1233">
        <v>9.0869999999999997</v>
      </c>
      <c r="L1233" t="s">
        <v>16</v>
      </c>
      <c r="M1233" s="2">
        <v>298507168.51800001</v>
      </c>
      <c r="N1233" s="2" t="str">
        <f>VLOOKUP(Tabla1[[#This Row],[nemo]],'Nemos y clasificaciones'!$A$2:$B$5000,2,FALSE)</f>
        <v>CFI</v>
      </c>
      <c r="O1233" s="2" t="str">
        <f>VLOOKUP(Tabla1[[#This Row],[nemo]],'Nemos y clasificaciones'!$A$1:$C$3000,3,FALSE)</f>
        <v>CFI</v>
      </c>
      <c r="P1233" s="2"/>
      <c r="Q1233" s="2"/>
    </row>
    <row r="1234" spans="1:17" x14ac:dyDescent="0.25">
      <c r="A1234" t="s">
        <v>1493</v>
      </c>
      <c r="B1234" s="1">
        <v>44356</v>
      </c>
      <c r="C1234" s="1">
        <v>44362</v>
      </c>
      <c r="D1234" t="s">
        <v>14</v>
      </c>
      <c r="E1234" t="s">
        <v>1494</v>
      </c>
      <c r="F1234">
        <v>0</v>
      </c>
      <c r="G1234">
        <v>32849914</v>
      </c>
      <c r="H1234">
        <v>0</v>
      </c>
      <c r="I1234">
        <v>0</v>
      </c>
      <c r="J1234">
        <v>0</v>
      </c>
      <c r="K1234">
        <v>8.8140000000000001</v>
      </c>
      <c r="L1234" t="s">
        <v>16</v>
      </c>
      <c r="M1234" s="2">
        <v>289539141.99599999</v>
      </c>
      <c r="N1234" s="2" t="str">
        <f>VLOOKUP(Tabla1[[#This Row],[nemo]],'Nemos y clasificaciones'!$A$2:$B$5000,2,FALSE)</f>
        <v>CFI</v>
      </c>
      <c r="O1234" s="2" t="str">
        <f>VLOOKUP(Tabla1[[#This Row],[nemo]],'Nemos y clasificaciones'!$A$1:$C$3000,3,FALSE)</f>
        <v>CFI</v>
      </c>
      <c r="P1234" s="2"/>
      <c r="Q1234" s="2"/>
    </row>
    <row r="1235" spans="1:17" x14ac:dyDescent="0.25">
      <c r="A1235" t="s">
        <v>5090</v>
      </c>
      <c r="B1235" s="1">
        <v>43822</v>
      </c>
      <c r="C1235" s="1">
        <v>43829</v>
      </c>
      <c r="D1235" t="s">
        <v>14</v>
      </c>
      <c r="E1235" t="s">
        <v>1494</v>
      </c>
      <c r="F1235">
        <v>0</v>
      </c>
      <c r="G1235">
        <v>10000000</v>
      </c>
      <c r="H1235">
        <v>0</v>
      </c>
      <c r="I1235">
        <v>0</v>
      </c>
      <c r="J1235">
        <v>0</v>
      </c>
      <c r="K1235">
        <v>15.071999999999999</v>
      </c>
      <c r="L1235" t="s">
        <v>54</v>
      </c>
      <c r="M1235" s="2">
        <v>150720000</v>
      </c>
      <c r="N1235" s="2" t="str">
        <f>VLOOKUP(Tabla1[[#This Row],[nemo]],'Nemos y clasificaciones'!$A$2:$B$5000,2,FALSE)</f>
        <v>CFI</v>
      </c>
      <c r="O1235" s="2" t="str">
        <f>VLOOKUP(Tabla1[[#This Row],[nemo]],'Nemos y clasificaciones'!$A$1:$C$3000,3,FALSE)</f>
        <v>CFI</v>
      </c>
      <c r="P1235" s="2"/>
      <c r="Q1235" s="2"/>
    </row>
    <row r="1236" spans="1:17" x14ac:dyDescent="0.25">
      <c r="A1236" t="s">
        <v>7025</v>
      </c>
      <c r="B1236" s="1">
        <v>43455</v>
      </c>
      <c r="C1236" s="1">
        <v>43462</v>
      </c>
      <c r="D1236" t="s">
        <v>14</v>
      </c>
      <c r="E1236" t="s">
        <v>1494</v>
      </c>
      <c r="F1236">
        <v>0</v>
      </c>
      <c r="G1236">
        <v>10000000</v>
      </c>
      <c r="H1236">
        <v>0</v>
      </c>
      <c r="I1236">
        <v>0</v>
      </c>
      <c r="J1236">
        <v>0</v>
      </c>
      <c r="K1236">
        <v>10.586</v>
      </c>
      <c r="L1236" t="s">
        <v>54</v>
      </c>
      <c r="M1236" s="2">
        <v>105860000</v>
      </c>
      <c r="N1236" s="2" t="str">
        <f>VLOOKUP(Tabla1[[#This Row],[nemo]],'Nemos y clasificaciones'!$A$2:$B$5000,2,FALSE)</f>
        <v>CFI</v>
      </c>
      <c r="O1236" s="2" t="str">
        <f>VLOOKUP(Tabla1[[#This Row],[nemo]],'Nemos y clasificaciones'!$A$1:$C$3000,3,FALSE)</f>
        <v>CFI</v>
      </c>
      <c r="P1236" s="2"/>
      <c r="Q1236" s="2"/>
    </row>
    <row r="1237" spans="1:17" x14ac:dyDescent="0.25">
      <c r="A1237" t="s">
        <v>3786</v>
      </c>
      <c r="B1237" s="1">
        <v>44005</v>
      </c>
      <c r="C1237" s="1">
        <v>44012</v>
      </c>
      <c r="D1237" t="s">
        <v>14</v>
      </c>
      <c r="E1237" t="s">
        <v>1494</v>
      </c>
      <c r="F1237">
        <v>0</v>
      </c>
      <c r="G1237">
        <v>10000000</v>
      </c>
      <c r="H1237">
        <v>0</v>
      </c>
      <c r="I1237">
        <v>0</v>
      </c>
      <c r="J1237">
        <v>0</v>
      </c>
      <c r="K1237">
        <v>9.02</v>
      </c>
      <c r="L1237" t="s">
        <v>16</v>
      </c>
      <c r="M1237" s="2">
        <v>90200000</v>
      </c>
      <c r="N1237" s="2" t="str">
        <f>VLOOKUP(Tabla1[[#This Row],[nemo]],'Nemos y clasificaciones'!$A$2:$B$5000,2,FALSE)</f>
        <v>CFI</v>
      </c>
      <c r="O1237" s="2" t="str">
        <f>VLOOKUP(Tabla1[[#This Row],[nemo]],'Nemos y clasificaciones'!$A$1:$C$3000,3,FALSE)</f>
        <v>CFI</v>
      </c>
      <c r="P1237" s="2"/>
      <c r="Q1237" s="2"/>
    </row>
    <row r="1238" spans="1:17" x14ac:dyDescent="0.25">
      <c r="A1238" t="s">
        <v>1651</v>
      </c>
      <c r="B1238" s="1">
        <v>44341</v>
      </c>
      <c r="C1238" s="1">
        <v>44347</v>
      </c>
      <c r="D1238" t="s">
        <v>14</v>
      </c>
      <c r="E1238" t="s">
        <v>1494</v>
      </c>
      <c r="F1238">
        <v>0</v>
      </c>
      <c r="G1238">
        <v>10000000</v>
      </c>
      <c r="H1238">
        <v>0</v>
      </c>
      <c r="I1238">
        <v>0</v>
      </c>
      <c r="J1238">
        <v>0</v>
      </c>
      <c r="K1238">
        <v>7.9989999999999997</v>
      </c>
      <c r="L1238" t="s">
        <v>16</v>
      </c>
      <c r="M1238" s="2">
        <v>79990000</v>
      </c>
      <c r="N1238" s="2" t="str">
        <f>VLOOKUP(Tabla1[[#This Row],[nemo]],'Nemos y clasificaciones'!$A$2:$B$5000,2,FALSE)</f>
        <v>CFI</v>
      </c>
      <c r="O1238" s="2" t="str">
        <f>VLOOKUP(Tabla1[[#This Row],[nemo]],'Nemos y clasificaciones'!$A$1:$C$3000,3,FALSE)</f>
        <v>CFI</v>
      </c>
      <c r="P1238" s="2"/>
      <c r="Q1238" s="2"/>
    </row>
    <row r="1239" spans="1:17" x14ac:dyDescent="0.25">
      <c r="A1239" t="s">
        <v>4352</v>
      </c>
      <c r="B1239" s="1">
        <v>43963</v>
      </c>
      <c r="C1239" s="1">
        <v>43969</v>
      </c>
      <c r="D1239" t="s">
        <v>14</v>
      </c>
      <c r="E1239" t="s">
        <v>1494</v>
      </c>
      <c r="F1239">
        <v>0</v>
      </c>
      <c r="G1239">
        <v>10000000</v>
      </c>
      <c r="H1239">
        <v>0</v>
      </c>
      <c r="I1239">
        <v>0</v>
      </c>
      <c r="J1239">
        <v>0</v>
      </c>
      <c r="K1239">
        <v>6.1189999999999998</v>
      </c>
      <c r="L1239" t="s">
        <v>16</v>
      </c>
      <c r="M1239" s="2">
        <v>61190000</v>
      </c>
      <c r="N1239" s="2" t="str">
        <f>VLOOKUP(Tabla1[[#This Row],[nemo]],'Nemos y clasificaciones'!$A$2:$B$5000,2,FALSE)</f>
        <v>CFI</v>
      </c>
      <c r="O1239" s="2" t="str">
        <f>VLOOKUP(Tabla1[[#This Row],[nemo]],'Nemos y clasificaciones'!$A$1:$C$3000,3,FALSE)</f>
        <v>CFI</v>
      </c>
      <c r="P1239" s="2"/>
      <c r="Q1239" s="2"/>
    </row>
    <row r="1240" spans="1:17" x14ac:dyDescent="0.25">
      <c r="A1240" t="s">
        <v>6763</v>
      </c>
      <c r="B1240" s="1">
        <v>43545</v>
      </c>
      <c r="C1240" s="1">
        <v>43551</v>
      </c>
      <c r="D1240" t="s">
        <v>14</v>
      </c>
      <c r="E1240" t="s">
        <v>1494</v>
      </c>
      <c r="F1240">
        <v>0</v>
      </c>
      <c r="G1240">
        <v>13122243</v>
      </c>
      <c r="H1240">
        <v>0</v>
      </c>
      <c r="I1240">
        <v>0</v>
      </c>
      <c r="J1240">
        <v>0</v>
      </c>
      <c r="K1240">
        <v>3.81</v>
      </c>
      <c r="L1240" t="s">
        <v>16</v>
      </c>
      <c r="M1240" s="2">
        <v>49995745.829999998</v>
      </c>
      <c r="N1240" s="2" t="str">
        <f>VLOOKUP(Tabla1[[#This Row],[nemo]],'Nemos y clasificaciones'!$A$2:$B$5000,2,FALSE)</f>
        <v>CFI</v>
      </c>
      <c r="O1240" s="2" t="str">
        <f>VLOOKUP(Tabla1[[#This Row],[nemo]],'Nemos y clasificaciones'!$A$1:$C$3000,3,FALSE)</f>
        <v>CFI</v>
      </c>
      <c r="P1240" s="2"/>
      <c r="Q1240" s="2"/>
    </row>
    <row r="1241" spans="1:17" x14ac:dyDescent="0.25">
      <c r="A1241" t="s">
        <v>2458</v>
      </c>
      <c r="B1241" s="1">
        <v>44265</v>
      </c>
      <c r="C1241" s="1">
        <v>44271</v>
      </c>
      <c r="D1241" t="s">
        <v>14</v>
      </c>
      <c r="E1241" t="s">
        <v>1494</v>
      </c>
      <c r="F1241">
        <v>0</v>
      </c>
      <c r="G1241">
        <v>10000000</v>
      </c>
      <c r="H1241">
        <v>0</v>
      </c>
      <c r="I1241">
        <v>0</v>
      </c>
      <c r="J1241">
        <v>0</v>
      </c>
      <c r="K1241">
        <v>4.8040000000000003</v>
      </c>
      <c r="L1241" t="s">
        <v>16</v>
      </c>
      <c r="M1241" s="2">
        <v>48040000</v>
      </c>
      <c r="N1241" s="2" t="str">
        <f>VLOOKUP(Tabla1[[#This Row],[nemo]],'Nemos y clasificaciones'!$A$2:$B$5000,2,FALSE)</f>
        <v>CFI</v>
      </c>
      <c r="O1241" s="2" t="str">
        <f>VLOOKUP(Tabla1[[#This Row],[nemo]],'Nemos y clasificaciones'!$A$1:$C$3000,3,FALSE)</f>
        <v>CFI</v>
      </c>
      <c r="P1241" s="2"/>
      <c r="Q1241" s="2"/>
    </row>
    <row r="1242" spans="1:17" x14ac:dyDescent="0.25">
      <c r="A1242" t="s">
        <v>10626</v>
      </c>
      <c r="B1242" s="1">
        <v>42500</v>
      </c>
      <c r="C1242" s="1">
        <v>42506</v>
      </c>
      <c r="D1242" t="s">
        <v>14</v>
      </c>
      <c r="E1242" t="s">
        <v>1851</v>
      </c>
      <c r="F1242">
        <v>0</v>
      </c>
      <c r="G1242">
        <v>136927891634</v>
      </c>
      <c r="H1242">
        <v>0</v>
      </c>
      <c r="I1242">
        <v>0</v>
      </c>
      <c r="J1242">
        <v>0</v>
      </c>
      <c r="K1242">
        <v>3.6999999999999998E-2</v>
      </c>
      <c r="L1242" t="s">
        <v>23</v>
      </c>
      <c r="M1242" s="2">
        <v>5066331990.4580002</v>
      </c>
      <c r="N1242" s="2" t="str">
        <f>VLOOKUP(Tabla1[[#This Row],[nemo]],'Nemos y clasificaciones'!$A$2:$B$5000,2,FALSE)</f>
        <v>SOCIEDAD DE INVERSIONES ORO BLANCO S.A.</v>
      </c>
      <c r="O1242" s="2" t="str">
        <f>VLOOKUP(Tabla1[[#This Row],[nemo]],'Nemos y clasificaciones'!$A$1:$C$3000,3,FALSE)</f>
        <v>Servicios financieros</v>
      </c>
      <c r="P1242" s="2"/>
      <c r="Q1242" s="2"/>
    </row>
    <row r="1243" spans="1:17" x14ac:dyDescent="0.25">
      <c r="A1243" t="s">
        <v>11842</v>
      </c>
      <c r="B1243" s="1">
        <v>42110</v>
      </c>
      <c r="C1243" s="1">
        <v>42116</v>
      </c>
      <c r="D1243" t="s">
        <v>14</v>
      </c>
      <c r="E1243" t="s">
        <v>2205</v>
      </c>
      <c r="F1243">
        <v>0</v>
      </c>
      <c r="G1243">
        <v>1034572184</v>
      </c>
      <c r="H1243">
        <v>0</v>
      </c>
      <c r="I1243">
        <v>0</v>
      </c>
      <c r="J1243">
        <v>0</v>
      </c>
      <c r="K1243">
        <v>4.8869999999999996</v>
      </c>
      <c r="L1243" t="s">
        <v>16</v>
      </c>
      <c r="M1243" s="2">
        <v>5055954263.2080002</v>
      </c>
      <c r="N1243" s="2" t="str">
        <f>VLOOKUP(Tabla1[[#This Row],[nemo]],'Nemos y clasificaciones'!$A$2:$B$5000,2,FALSE)</f>
        <v>SOCIEDAD ANONIMA VIÑA SANTA RITA</v>
      </c>
      <c r="O1243" s="2" t="str">
        <f>VLOOKUP(Tabla1[[#This Row],[nemo]],'Nemos y clasificaciones'!$A$1:$C$3000,3,FALSE)</f>
        <v>Alimentos, bebidas y tabaco</v>
      </c>
      <c r="P1243" s="2"/>
      <c r="Q1243" s="2"/>
    </row>
    <row r="1244" spans="1:17" x14ac:dyDescent="0.25">
      <c r="A1244" t="s">
        <v>9628</v>
      </c>
      <c r="B1244" s="1">
        <v>42860</v>
      </c>
      <c r="C1244" s="1">
        <v>42866</v>
      </c>
      <c r="D1244" t="s">
        <v>14</v>
      </c>
      <c r="E1244" t="s">
        <v>182</v>
      </c>
      <c r="F1244">
        <v>0</v>
      </c>
      <c r="G1244">
        <v>1430000000</v>
      </c>
      <c r="H1244">
        <v>0</v>
      </c>
      <c r="I1244">
        <v>0</v>
      </c>
      <c r="J1244">
        <v>0</v>
      </c>
      <c r="K1244">
        <v>3.53</v>
      </c>
      <c r="L1244" t="s">
        <v>16</v>
      </c>
      <c r="M1244" s="2">
        <v>5047900000</v>
      </c>
      <c r="N1244" s="2" t="str">
        <f>VLOOKUP(Tabla1[[#This Row],[nemo]],'Nemos y clasificaciones'!$A$2:$B$5000,2,FALSE)</f>
        <v>BANVIDA S.A.</v>
      </c>
      <c r="O1244" s="2" t="str">
        <f>VLOOKUP(Tabla1[[#This Row],[nemo]],'Nemos y clasificaciones'!$A$1:$C$3000,3,FALSE)</f>
        <v>Servicios de salud</v>
      </c>
      <c r="P1244" s="2"/>
      <c r="Q1244" s="2"/>
    </row>
    <row r="1245" spans="1:17" x14ac:dyDescent="0.25">
      <c r="A1245" t="s">
        <v>9498</v>
      </c>
      <c r="B1245" s="1">
        <v>42874</v>
      </c>
      <c r="C1245" s="1">
        <v>42880</v>
      </c>
      <c r="D1245" t="s">
        <v>14</v>
      </c>
      <c r="E1245" t="s">
        <v>1694</v>
      </c>
      <c r="F1245">
        <v>0</v>
      </c>
      <c r="G1245">
        <v>18017579131</v>
      </c>
      <c r="H1245">
        <v>0</v>
      </c>
      <c r="I1245">
        <v>0</v>
      </c>
      <c r="J1245">
        <v>0</v>
      </c>
      <c r="K1245">
        <v>0.28000000000000003</v>
      </c>
      <c r="L1245" t="s">
        <v>23</v>
      </c>
      <c r="M1245" s="2">
        <v>5044922156.6800003</v>
      </c>
      <c r="N1245" s="2" t="str">
        <f>VLOOKUP(Tabla1[[#This Row],[nemo]],'Nemos y clasificaciones'!$A$2:$B$5000,2,FALSE)</f>
        <v>ALMENDRAL S.A.</v>
      </c>
      <c r="O1245" s="2" t="str">
        <f>VLOOKUP(Tabla1[[#This Row],[nemo]],'Nemos y clasificaciones'!$A$1:$C$3000,3,FALSE)</f>
        <v>Telecomunicaciones</v>
      </c>
      <c r="P1245" s="2"/>
      <c r="Q1245" s="2"/>
    </row>
    <row r="1246" spans="1:17" x14ac:dyDescent="0.25">
      <c r="A1246" t="s">
        <v>4738</v>
      </c>
      <c r="B1246" s="1">
        <v>43914</v>
      </c>
      <c r="C1246" s="1">
        <v>43920</v>
      </c>
      <c r="D1246" t="s">
        <v>14</v>
      </c>
      <c r="E1246" t="s">
        <v>1494</v>
      </c>
      <c r="F1246">
        <v>0</v>
      </c>
      <c r="G1246">
        <v>10000000</v>
      </c>
      <c r="H1246">
        <v>0</v>
      </c>
      <c r="I1246">
        <v>0</v>
      </c>
      <c r="J1246">
        <v>0</v>
      </c>
      <c r="K1246">
        <v>3.8460000000000001</v>
      </c>
      <c r="L1246" t="s">
        <v>16</v>
      </c>
      <c r="M1246" s="2">
        <v>38460000</v>
      </c>
      <c r="N1246" s="2" t="str">
        <f>VLOOKUP(Tabla1[[#This Row],[nemo]],'Nemos y clasificaciones'!$A$2:$B$5000,2,FALSE)</f>
        <v>CFI</v>
      </c>
      <c r="O1246" s="2" t="str">
        <f>VLOOKUP(Tabla1[[#This Row],[nemo]],'Nemos y clasificaciones'!$A$1:$C$3000,3,FALSE)</f>
        <v>CFI</v>
      </c>
      <c r="P1246" s="2"/>
      <c r="Q1246" s="2"/>
    </row>
    <row r="1247" spans="1:17" x14ac:dyDescent="0.25">
      <c r="A1247" t="s">
        <v>5646</v>
      </c>
      <c r="B1247" s="1">
        <v>43721</v>
      </c>
      <c r="C1247" s="1">
        <v>43731</v>
      </c>
      <c r="D1247" t="s">
        <v>14</v>
      </c>
      <c r="E1247" t="s">
        <v>1494</v>
      </c>
      <c r="F1247">
        <v>0</v>
      </c>
      <c r="G1247">
        <v>10000000</v>
      </c>
      <c r="H1247">
        <v>0</v>
      </c>
      <c r="I1247">
        <v>0</v>
      </c>
      <c r="J1247">
        <v>0</v>
      </c>
      <c r="K1247">
        <v>2.0649999999999999</v>
      </c>
      <c r="L1247" t="s">
        <v>16</v>
      </c>
      <c r="M1247" s="2">
        <v>20650000</v>
      </c>
      <c r="N1247" s="2" t="str">
        <f>VLOOKUP(Tabla1[[#This Row],[nemo]],'Nemos y clasificaciones'!$A$2:$B$5000,2,FALSE)</f>
        <v>CFI</v>
      </c>
      <c r="O1247" s="2" t="str">
        <f>VLOOKUP(Tabla1[[#This Row],[nemo]],'Nemos y clasificaciones'!$A$1:$C$3000,3,FALSE)</f>
        <v>CFI</v>
      </c>
      <c r="P1247" s="2"/>
      <c r="Q1247" s="2"/>
    </row>
    <row r="1248" spans="1:17" x14ac:dyDescent="0.25">
      <c r="A1248" t="s">
        <v>6231</v>
      </c>
      <c r="B1248" s="1">
        <v>43609</v>
      </c>
      <c r="C1248" s="1">
        <v>43615</v>
      </c>
      <c r="D1248" t="s">
        <v>14</v>
      </c>
      <c r="E1248" t="s">
        <v>1494</v>
      </c>
      <c r="F1248">
        <v>0</v>
      </c>
      <c r="G1248">
        <v>10000000</v>
      </c>
      <c r="H1248">
        <v>0</v>
      </c>
      <c r="I1248">
        <v>0</v>
      </c>
      <c r="J1248">
        <v>0</v>
      </c>
      <c r="K1248">
        <v>1.4790000000000001</v>
      </c>
      <c r="L1248" t="s">
        <v>16</v>
      </c>
      <c r="M1248" s="2">
        <v>14790000</v>
      </c>
      <c r="N1248" s="2" t="str">
        <f>VLOOKUP(Tabla1[[#This Row],[nemo]],'Nemos y clasificaciones'!$A$2:$B$5000,2,FALSE)</f>
        <v>CFI</v>
      </c>
      <c r="O1248" s="2" t="str">
        <f>VLOOKUP(Tabla1[[#This Row],[nemo]],'Nemos y clasificaciones'!$A$1:$C$3000,3,FALSE)</f>
        <v>CFI</v>
      </c>
      <c r="P1248" s="2"/>
      <c r="Q1248" s="2"/>
    </row>
    <row r="1249" spans="1:17" x14ac:dyDescent="0.25">
      <c r="A1249" t="s">
        <v>5091</v>
      </c>
      <c r="B1249" s="1">
        <v>43822</v>
      </c>
      <c r="C1249" s="1">
        <v>43829</v>
      </c>
      <c r="D1249" t="s">
        <v>14</v>
      </c>
      <c r="E1249" t="s">
        <v>1461</v>
      </c>
      <c r="F1249">
        <v>0</v>
      </c>
      <c r="G1249">
        <v>10000000</v>
      </c>
      <c r="H1249">
        <v>0</v>
      </c>
      <c r="I1249">
        <v>0</v>
      </c>
      <c r="J1249">
        <v>0</v>
      </c>
      <c r="K1249">
        <v>15.282999999999999</v>
      </c>
      <c r="L1249" t="s">
        <v>54</v>
      </c>
      <c r="M1249" s="2">
        <v>152830000</v>
      </c>
      <c r="N1249" s="2" t="str">
        <f>VLOOKUP(Tabla1[[#This Row],[nemo]],'Nemos y clasificaciones'!$A$2:$B$5000,2,FALSE)</f>
        <v>CFI</v>
      </c>
      <c r="O1249" s="2" t="str">
        <f>VLOOKUP(Tabla1[[#This Row],[nemo]],'Nemos y clasificaciones'!$A$1:$C$3000,3,FALSE)</f>
        <v>CFI</v>
      </c>
      <c r="P1249" s="2"/>
      <c r="Q1249" s="2"/>
    </row>
    <row r="1250" spans="1:17" x14ac:dyDescent="0.25">
      <c r="A1250" t="s">
        <v>7026</v>
      </c>
      <c r="B1250" s="1">
        <v>43455</v>
      </c>
      <c r="C1250" s="1">
        <v>43462</v>
      </c>
      <c r="D1250" t="s">
        <v>14</v>
      </c>
      <c r="E1250" t="s">
        <v>1461</v>
      </c>
      <c r="F1250">
        <v>0</v>
      </c>
      <c r="G1250">
        <v>10000000</v>
      </c>
      <c r="H1250">
        <v>0</v>
      </c>
      <c r="I1250">
        <v>0</v>
      </c>
      <c r="J1250">
        <v>0</v>
      </c>
      <c r="K1250">
        <v>10.657</v>
      </c>
      <c r="L1250" t="s">
        <v>54</v>
      </c>
      <c r="M1250" s="2">
        <v>106570000</v>
      </c>
      <c r="N1250" s="2" t="str">
        <f>VLOOKUP(Tabla1[[#This Row],[nemo]],'Nemos y clasificaciones'!$A$2:$B$5000,2,FALSE)</f>
        <v>CFI</v>
      </c>
      <c r="O1250" s="2" t="str">
        <f>VLOOKUP(Tabla1[[#This Row],[nemo]],'Nemos y clasificaciones'!$A$1:$C$3000,3,FALSE)</f>
        <v>CFI</v>
      </c>
      <c r="P1250" s="2"/>
      <c r="Q1250" s="2"/>
    </row>
    <row r="1251" spans="1:17" x14ac:dyDescent="0.25">
      <c r="A1251" t="s">
        <v>2903</v>
      </c>
      <c r="B1251" s="1">
        <v>44180</v>
      </c>
      <c r="C1251" s="1">
        <v>44186</v>
      </c>
      <c r="D1251" t="s">
        <v>14</v>
      </c>
      <c r="E1251" t="s">
        <v>1461</v>
      </c>
      <c r="F1251">
        <v>0</v>
      </c>
      <c r="G1251">
        <v>10000000</v>
      </c>
      <c r="H1251">
        <v>0</v>
      </c>
      <c r="I1251">
        <v>0</v>
      </c>
      <c r="J1251">
        <v>0</v>
      </c>
      <c r="K1251">
        <v>9.282</v>
      </c>
      <c r="L1251" t="s">
        <v>16</v>
      </c>
      <c r="M1251" s="2">
        <v>92820000</v>
      </c>
      <c r="N1251" s="2" t="str">
        <f>VLOOKUP(Tabla1[[#This Row],[nemo]],'Nemos y clasificaciones'!$A$2:$B$5000,2,FALSE)</f>
        <v>CFI</v>
      </c>
      <c r="O1251" s="2" t="str">
        <f>VLOOKUP(Tabla1[[#This Row],[nemo]],'Nemos y clasificaciones'!$A$1:$C$3000,3,FALSE)</f>
        <v>CFI</v>
      </c>
      <c r="P1251" s="2"/>
      <c r="Q1251" s="2"/>
    </row>
    <row r="1252" spans="1:17" x14ac:dyDescent="0.25">
      <c r="A1252" t="s">
        <v>3787</v>
      </c>
      <c r="B1252" s="1">
        <v>44005</v>
      </c>
      <c r="C1252" s="1">
        <v>44012</v>
      </c>
      <c r="D1252" t="s">
        <v>14</v>
      </c>
      <c r="E1252" t="s">
        <v>1461</v>
      </c>
      <c r="F1252">
        <v>0</v>
      </c>
      <c r="G1252">
        <v>10000000</v>
      </c>
      <c r="H1252">
        <v>0</v>
      </c>
      <c r="I1252">
        <v>0</v>
      </c>
      <c r="J1252">
        <v>0</v>
      </c>
      <c r="K1252">
        <v>9.1809999999999992</v>
      </c>
      <c r="L1252" t="s">
        <v>16</v>
      </c>
      <c r="M1252" s="2">
        <v>91810000</v>
      </c>
      <c r="N1252" s="2" t="str">
        <f>VLOOKUP(Tabla1[[#This Row],[nemo]],'Nemos y clasificaciones'!$A$2:$B$5000,2,FALSE)</f>
        <v>CFI</v>
      </c>
      <c r="O1252" s="2" t="str">
        <f>VLOOKUP(Tabla1[[#This Row],[nemo]],'Nemos y clasificaciones'!$A$1:$C$3000,3,FALSE)</f>
        <v>CFI</v>
      </c>
      <c r="P1252" s="2"/>
      <c r="Q1252" s="2"/>
    </row>
    <row r="1253" spans="1:17" x14ac:dyDescent="0.25">
      <c r="A1253" t="s">
        <v>1650</v>
      </c>
      <c r="B1253" s="1">
        <v>44341</v>
      </c>
      <c r="C1253" s="1">
        <v>44347</v>
      </c>
      <c r="D1253" t="s">
        <v>14</v>
      </c>
      <c r="E1253" t="s">
        <v>1461</v>
      </c>
      <c r="F1253">
        <v>0</v>
      </c>
      <c r="G1253">
        <v>10000000</v>
      </c>
      <c r="H1253">
        <v>0</v>
      </c>
      <c r="I1253">
        <v>0</v>
      </c>
      <c r="J1253">
        <v>0</v>
      </c>
      <c r="K1253">
        <v>8.1969999999999992</v>
      </c>
      <c r="L1253" t="s">
        <v>16</v>
      </c>
      <c r="M1253" s="2">
        <v>81970000</v>
      </c>
      <c r="N1253" s="2" t="str">
        <f>VLOOKUP(Tabla1[[#This Row],[nemo]],'Nemos y clasificaciones'!$A$2:$B$5000,2,FALSE)</f>
        <v>CFI</v>
      </c>
      <c r="O1253" s="2" t="str">
        <f>VLOOKUP(Tabla1[[#This Row],[nemo]],'Nemos y clasificaciones'!$A$1:$C$3000,3,FALSE)</f>
        <v>CFI</v>
      </c>
      <c r="P1253" s="2"/>
      <c r="Q1253" s="2"/>
    </row>
    <row r="1254" spans="1:17" x14ac:dyDescent="0.25">
      <c r="A1254" t="s">
        <v>4353</v>
      </c>
      <c r="B1254" s="1">
        <v>43963</v>
      </c>
      <c r="C1254" s="1">
        <v>43969</v>
      </c>
      <c r="D1254" t="s">
        <v>14</v>
      </c>
      <c r="E1254" t="s">
        <v>1461</v>
      </c>
      <c r="F1254">
        <v>0</v>
      </c>
      <c r="G1254">
        <v>10000000</v>
      </c>
      <c r="H1254">
        <v>0</v>
      </c>
      <c r="I1254">
        <v>0</v>
      </c>
      <c r="J1254">
        <v>0</v>
      </c>
      <c r="K1254">
        <v>6.2220000000000004</v>
      </c>
      <c r="L1254" t="s">
        <v>16</v>
      </c>
      <c r="M1254" s="2">
        <v>62220000</v>
      </c>
      <c r="N1254" s="2" t="str">
        <f>VLOOKUP(Tabla1[[#This Row],[nemo]],'Nemos y clasificaciones'!$A$2:$B$5000,2,FALSE)</f>
        <v>CFI</v>
      </c>
      <c r="O1254" s="2" t="str">
        <f>VLOOKUP(Tabla1[[#This Row],[nemo]],'Nemos y clasificaciones'!$A$1:$C$3000,3,FALSE)</f>
        <v>CFI</v>
      </c>
      <c r="P1254" s="2"/>
      <c r="Q1254" s="2"/>
    </row>
    <row r="1255" spans="1:17" x14ac:dyDescent="0.25">
      <c r="A1255" t="s">
        <v>3479</v>
      </c>
      <c r="B1255" s="1">
        <v>44083</v>
      </c>
      <c r="C1255" s="1">
        <v>44089</v>
      </c>
      <c r="D1255" t="s">
        <v>14</v>
      </c>
      <c r="E1255" t="s">
        <v>1461</v>
      </c>
      <c r="F1255">
        <v>0</v>
      </c>
      <c r="G1255">
        <v>3795531</v>
      </c>
      <c r="H1255">
        <v>0</v>
      </c>
      <c r="I1255">
        <v>0</v>
      </c>
      <c r="J1255">
        <v>0</v>
      </c>
      <c r="K1255">
        <v>13.888999999999999</v>
      </c>
      <c r="L1255" t="s">
        <v>54</v>
      </c>
      <c r="M1255" s="2">
        <v>52716130.059</v>
      </c>
      <c r="N1255" s="2" t="str">
        <f>VLOOKUP(Tabla1[[#This Row],[nemo]],'Nemos y clasificaciones'!$A$2:$B$5000,2,FALSE)</f>
        <v>CFI</v>
      </c>
      <c r="O1255" s="2" t="str">
        <f>VLOOKUP(Tabla1[[#This Row],[nemo]],'Nemos y clasificaciones'!$A$1:$C$3000,3,FALSE)</f>
        <v>CFI</v>
      </c>
      <c r="P1255" s="2"/>
      <c r="Q1255" s="2"/>
    </row>
    <row r="1256" spans="1:17" x14ac:dyDescent="0.25">
      <c r="A1256" t="s">
        <v>2459</v>
      </c>
      <c r="B1256" s="1">
        <v>44265</v>
      </c>
      <c r="C1256" s="1">
        <v>44271</v>
      </c>
      <c r="D1256" t="s">
        <v>14</v>
      </c>
      <c r="E1256" t="s">
        <v>1461</v>
      </c>
      <c r="F1256">
        <v>0</v>
      </c>
      <c r="G1256">
        <v>10000000</v>
      </c>
      <c r="H1256">
        <v>0</v>
      </c>
      <c r="I1256">
        <v>0</v>
      </c>
      <c r="J1256">
        <v>0</v>
      </c>
      <c r="K1256">
        <v>4.915</v>
      </c>
      <c r="L1256" t="s">
        <v>16</v>
      </c>
      <c r="M1256" s="2">
        <v>49150000</v>
      </c>
      <c r="N1256" s="2" t="str">
        <f>VLOOKUP(Tabla1[[#This Row],[nemo]],'Nemos y clasificaciones'!$A$2:$B$5000,2,FALSE)</f>
        <v>CFI</v>
      </c>
      <c r="O1256" s="2" t="str">
        <f>VLOOKUP(Tabla1[[#This Row],[nemo]],'Nemos y clasificaciones'!$A$1:$C$3000,3,FALSE)</f>
        <v>CFI</v>
      </c>
      <c r="P1256" s="2"/>
      <c r="Q1256" s="2"/>
    </row>
    <row r="1257" spans="1:17" x14ac:dyDescent="0.25">
      <c r="A1257" t="s">
        <v>11950</v>
      </c>
      <c r="B1257" s="1">
        <v>42048</v>
      </c>
      <c r="C1257" s="1">
        <v>42054</v>
      </c>
      <c r="D1257" t="s">
        <v>14</v>
      </c>
      <c r="E1257" t="s">
        <v>2205</v>
      </c>
      <c r="F1257">
        <v>0</v>
      </c>
      <c r="G1257">
        <v>1034572184</v>
      </c>
      <c r="H1257">
        <v>0</v>
      </c>
      <c r="I1257">
        <v>0</v>
      </c>
      <c r="J1257">
        <v>0</v>
      </c>
      <c r="K1257">
        <v>4.8330000000000002</v>
      </c>
      <c r="L1257" t="s">
        <v>16</v>
      </c>
      <c r="M1257" s="2">
        <v>5000087365.2720003</v>
      </c>
      <c r="N1257" s="2" t="str">
        <f>VLOOKUP(Tabla1[[#This Row],[nemo]],'Nemos y clasificaciones'!$A$2:$B$5000,2,FALSE)</f>
        <v>SOCIEDAD ANONIMA VIÑA SANTA RITA</v>
      </c>
      <c r="O1257" s="2" t="str">
        <f>VLOOKUP(Tabla1[[#This Row],[nemo]],'Nemos y clasificaciones'!$A$1:$C$3000,3,FALSE)</f>
        <v>Alimentos, bebidas y tabaco</v>
      </c>
      <c r="P1257" s="2"/>
      <c r="Q1257" s="2"/>
    </row>
    <row r="1258" spans="1:17" x14ac:dyDescent="0.25">
      <c r="A1258" t="s">
        <v>4737</v>
      </c>
      <c r="B1258" s="1">
        <v>43914</v>
      </c>
      <c r="C1258" s="1">
        <v>43920</v>
      </c>
      <c r="D1258" t="s">
        <v>14</v>
      </c>
      <c r="E1258" t="s">
        <v>1461</v>
      </c>
      <c r="F1258">
        <v>0</v>
      </c>
      <c r="G1258">
        <v>10000000</v>
      </c>
      <c r="H1258">
        <v>0</v>
      </c>
      <c r="I1258">
        <v>0</v>
      </c>
      <c r="J1258">
        <v>0</v>
      </c>
      <c r="K1258">
        <v>3.907</v>
      </c>
      <c r="L1258" t="s">
        <v>16</v>
      </c>
      <c r="M1258" s="2">
        <v>39070000</v>
      </c>
      <c r="N1258" s="2" t="str">
        <f>VLOOKUP(Tabla1[[#This Row],[nemo]],'Nemos y clasificaciones'!$A$2:$B$5000,2,FALSE)</f>
        <v>CFI</v>
      </c>
      <c r="O1258" s="2" t="str">
        <f>VLOOKUP(Tabla1[[#This Row],[nemo]],'Nemos y clasificaciones'!$A$1:$C$3000,3,FALSE)</f>
        <v>CFI</v>
      </c>
      <c r="P1258" s="2"/>
      <c r="Q1258" s="2"/>
    </row>
    <row r="1259" spans="1:17" x14ac:dyDescent="0.25">
      <c r="A1259" t="s">
        <v>6760</v>
      </c>
      <c r="B1259" s="1">
        <v>43545</v>
      </c>
      <c r="C1259" s="1">
        <v>43551</v>
      </c>
      <c r="D1259" t="s">
        <v>14</v>
      </c>
      <c r="E1259" t="s">
        <v>1461</v>
      </c>
      <c r="F1259">
        <v>0</v>
      </c>
      <c r="G1259">
        <v>10000000</v>
      </c>
      <c r="H1259">
        <v>0</v>
      </c>
      <c r="I1259">
        <v>0</v>
      </c>
      <c r="J1259">
        <v>0</v>
      </c>
      <c r="K1259">
        <v>3.8420000000000001</v>
      </c>
      <c r="L1259" t="s">
        <v>16</v>
      </c>
      <c r="M1259" s="2">
        <v>38420000</v>
      </c>
      <c r="N1259" s="2" t="str">
        <f>VLOOKUP(Tabla1[[#This Row],[nemo]],'Nemos y clasificaciones'!$A$2:$B$5000,2,FALSE)</f>
        <v>CFI</v>
      </c>
      <c r="O1259" s="2" t="str">
        <f>VLOOKUP(Tabla1[[#This Row],[nemo]],'Nemos y clasificaciones'!$A$1:$C$3000,3,FALSE)</f>
        <v>CFI</v>
      </c>
      <c r="P1259" s="2"/>
      <c r="Q1259" s="2"/>
    </row>
    <row r="1260" spans="1:17" x14ac:dyDescent="0.25">
      <c r="A1260" t="s">
        <v>1460</v>
      </c>
      <c r="B1260" s="1">
        <v>44356</v>
      </c>
      <c r="C1260" s="1">
        <v>44362</v>
      </c>
      <c r="D1260" t="s">
        <v>14</v>
      </c>
      <c r="E1260" t="s">
        <v>1461</v>
      </c>
      <c r="F1260">
        <v>0</v>
      </c>
      <c r="G1260">
        <v>3795531</v>
      </c>
      <c r="H1260">
        <v>0</v>
      </c>
      <c r="I1260">
        <v>0</v>
      </c>
      <c r="J1260">
        <v>0</v>
      </c>
      <c r="K1260">
        <v>9.0340000000000007</v>
      </c>
      <c r="L1260" t="s">
        <v>16</v>
      </c>
      <c r="M1260" s="2">
        <v>34288827.053999998</v>
      </c>
      <c r="N1260" s="2" t="str">
        <f>VLOOKUP(Tabla1[[#This Row],[nemo]],'Nemos y clasificaciones'!$A$2:$B$5000,2,FALSE)</f>
        <v>CFI</v>
      </c>
      <c r="O1260" s="2" t="str">
        <f>VLOOKUP(Tabla1[[#This Row],[nemo]],'Nemos y clasificaciones'!$A$1:$C$3000,3,FALSE)</f>
        <v>CFI</v>
      </c>
      <c r="P1260" s="2"/>
      <c r="Q1260" s="2"/>
    </row>
    <row r="1261" spans="1:17" x14ac:dyDescent="0.25">
      <c r="A1261" t="s">
        <v>6232</v>
      </c>
      <c r="B1261" s="1">
        <v>43609</v>
      </c>
      <c r="C1261" s="1">
        <v>43615</v>
      </c>
      <c r="D1261" t="s">
        <v>14</v>
      </c>
      <c r="E1261" t="s">
        <v>1461</v>
      </c>
      <c r="F1261">
        <v>0</v>
      </c>
      <c r="G1261">
        <v>10000000</v>
      </c>
      <c r="H1261">
        <v>0</v>
      </c>
      <c r="I1261">
        <v>0</v>
      </c>
      <c r="J1261">
        <v>0</v>
      </c>
      <c r="K1261">
        <v>1.4930000000000001</v>
      </c>
      <c r="L1261" t="s">
        <v>16</v>
      </c>
      <c r="M1261" s="2">
        <v>14930000</v>
      </c>
      <c r="N1261" s="2" t="str">
        <f>VLOOKUP(Tabla1[[#This Row],[nemo]],'Nemos y clasificaciones'!$A$2:$B$5000,2,FALSE)</f>
        <v>CFI</v>
      </c>
      <c r="O1261" s="2" t="str">
        <f>VLOOKUP(Tabla1[[#This Row],[nemo]],'Nemos y clasificaciones'!$A$1:$C$3000,3,FALSE)</f>
        <v>CFI</v>
      </c>
      <c r="P1261" s="2"/>
      <c r="Q1261" s="2"/>
    </row>
    <row r="1262" spans="1:17" x14ac:dyDescent="0.25">
      <c r="A1262" t="s">
        <v>5647</v>
      </c>
      <c r="B1262" s="1">
        <v>43721</v>
      </c>
      <c r="C1262" s="1">
        <v>43731</v>
      </c>
      <c r="D1262" t="s">
        <v>14</v>
      </c>
      <c r="E1262" t="s">
        <v>5648</v>
      </c>
      <c r="F1262">
        <v>0</v>
      </c>
      <c r="G1262">
        <v>10000000</v>
      </c>
      <c r="H1262">
        <v>0</v>
      </c>
      <c r="I1262">
        <v>0</v>
      </c>
      <c r="J1262">
        <v>0</v>
      </c>
      <c r="K1262">
        <v>2.089</v>
      </c>
      <c r="L1262" t="s">
        <v>16</v>
      </c>
      <c r="M1262" s="2">
        <v>20890000</v>
      </c>
      <c r="N1262" s="2" t="str">
        <f>VLOOKUP(Tabla1[[#This Row],[nemo]],'Nemos y clasificaciones'!$A$2:$B$5000,2,FALSE)</f>
        <v>CFI</v>
      </c>
      <c r="O1262" s="2" t="str">
        <f>VLOOKUP(Tabla1[[#This Row],[nemo]],'Nemos y clasificaciones'!$A$1:$C$3000,3,FALSE)</f>
        <v>CFI</v>
      </c>
      <c r="P1262" s="2"/>
      <c r="Q1262" s="2"/>
    </row>
    <row r="1263" spans="1:17" x14ac:dyDescent="0.25">
      <c r="A1263" t="s">
        <v>3194</v>
      </c>
      <c r="B1263" s="1">
        <v>44141</v>
      </c>
      <c r="C1263" s="1">
        <v>44147</v>
      </c>
      <c r="D1263" t="s">
        <v>14</v>
      </c>
      <c r="E1263" t="s">
        <v>317</v>
      </c>
      <c r="F1263">
        <v>0</v>
      </c>
      <c r="G1263">
        <v>10000000</v>
      </c>
      <c r="H1263">
        <v>0</v>
      </c>
      <c r="I1263">
        <v>0</v>
      </c>
      <c r="J1263">
        <v>0</v>
      </c>
      <c r="K1263">
        <v>3.4460000000000002</v>
      </c>
      <c r="L1263" t="s">
        <v>16</v>
      </c>
      <c r="M1263" s="2">
        <v>34460000</v>
      </c>
      <c r="N1263" s="2" t="str">
        <f>VLOOKUP(Tabla1[[#This Row],[nemo]],'Nemos y clasificaciones'!$A$2:$B$5000,2,FALSE)</f>
        <v>CFI</v>
      </c>
      <c r="O1263" s="2" t="str">
        <f>VLOOKUP(Tabla1[[#This Row],[nemo]],'Nemos y clasificaciones'!$A$1:$C$3000,3,FALSE)</f>
        <v>CFI</v>
      </c>
      <c r="P1263" s="2"/>
      <c r="Q1263" s="2"/>
    </row>
    <row r="1264" spans="1:17" x14ac:dyDescent="0.25">
      <c r="A1264" t="s">
        <v>316</v>
      </c>
      <c r="B1264" s="1">
        <v>44441</v>
      </c>
      <c r="C1264" s="1">
        <v>44447</v>
      </c>
      <c r="D1264" t="s">
        <v>14</v>
      </c>
      <c r="E1264" t="s">
        <v>317</v>
      </c>
      <c r="F1264">
        <v>0</v>
      </c>
      <c r="G1264">
        <v>10000000</v>
      </c>
      <c r="H1264">
        <v>0</v>
      </c>
      <c r="I1264">
        <v>0</v>
      </c>
      <c r="J1264">
        <v>0</v>
      </c>
      <c r="K1264">
        <v>2.5870000000000002</v>
      </c>
      <c r="L1264" t="s">
        <v>16</v>
      </c>
      <c r="M1264" s="2">
        <v>25870000</v>
      </c>
      <c r="N1264" s="2" t="str">
        <f>VLOOKUP(Tabla1[[#This Row],[nemo]],'Nemos y clasificaciones'!$A$2:$B$5000,2,FALSE)</f>
        <v>CFI</v>
      </c>
      <c r="O1264" s="2" t="str">
        <f>VLOOKUP(Tabla1[[#This Row],[nemo]],'Nemos y clasificaciones'!$A$1:$C$3000,3,FALSE)</f>
        <v>CFI</v>
      </c>
      <c r="P1264" s="2"/>
      <c r="Q1264" s="2"/>
    </row>
    <row r="1265" spans="1:17" x14ac:dyDescent="0.25">
      <c r="A1265" t="s">
        <v>1527</v>
      </c>
      <c r="B1265" s="1">
        <v>44351</v>
      </c>
      <c r="C1265" s="1">
        <v>44357</v>
      </c>
      <c r="D1265" t="s">
        <v>14</v>
      </c>
      <c r="E1265" t="s">
        <v>317</v>
      </c>
      <c r="F1265">
        <v>0</v>
      </c>
      <c r="G1265">
        <v>10000000</v>
      </c>
      <c r="H1265">
        <v>0</v>
      </c>
      <c r="I1265">
        <v>0</v>
      </c>
      <c r="J1265">
        <v>0</v>
      </c>
      <c r="K1265">
        <v>2.4670000000000001</v>
      </c>
      <c r="L1265" t="s">
        <v>16</v>
      </c>
      <c r="M1265" s="2">
        <v>24670000</v>
      </c>
      <c r="N1265" s="2" t="str">
        <f>VLOOKUP(Tabla1[[#This Row],[nemo]],'Nemos y clasificaciones'!$A$2:$B$5000,2,FALSE)</f>
        <v>CFI</v>
      </c>
      <c r="O1265" s="2" t="str">
        <f>VLOOKUP(Tabla1[[#This Row],[nemo]],'Nemos y clasificaciones'!$A$1:$C$3000,3,FALSE)</f>
        <v>CFI</v>
      </c>
      <c r="P1265" s="2"/>
      <c r="Q1265" s="2"/>
    </row>
    <row r="1266" spans="1:17" x14ac:dyDescent="0.25">
      <c r="A1266" t="s">
        <v>2269</v>
      </c>
      <c r="B1266" s="1">
        <v>44287</v>
      </c>
      <c r="C1266" s="1">
        <v>44295</v>
      </c>
      <c r="D1266" t="s">
        <v>14</v>
      </c>
      <c r="E1266" t="s">
        <v>317</v>
      </c>
      <c r="F1266">
        <v>0</v>
      </c>
      <c r="G1266">
        <v>10000000</v>
      </c>
      <c r="H1266">
        <v>0</v>
      </c>
      <c r="I1266">
        <v>0</v>
      </c>
      <c r="J1266">
        <v>0</v>
      </c>
      <c r="K1266">
        <v>2.4489999999999998</v>
      </c>
      <c r="L1266" t="s">
        <v>16</v>
      </c>
      <c r="M1266" s="2">
        <v>24490000</v>
      </c>
      <c r="N1266" s="2" t="str">
        <f>VLOOKUP(Tabla1[[#This Row],[nemo]],'Nemos y clasificaciones'!$A$2:$B$5000,2,FALSE)</f>
        <v>CFI</v>
      </c>
      <c r="O1266" s="2" t="str">
        <f>VLOOKUP(Tabla1[[#This Row],[nemo]],'Nemos y clasificaciones'!$A$1:$C$3000,3,FALSE)</f>
        <v>CFI</v>
      </c>
      <c r="P1266" s="2"/>
      <c r="Q1266" s="2"/>
    </row>
    <row r="1267" spans="1:17" x14ac:dyDescent="0.25">
      <c r="A1267" t="s">
        <v>2587</v>
      </c>
      <c r="B1267" s="1">
        <v>44229</v>
      </c>
      <c r="C1267" s="1">
        <v>44235</v>
      </c>
      <c r="D1267" t="s">
        <v>14</v>
      </c>
      <c r="E1267" t="s">
        <v>317</v>
      </c>
      <c r="F1267">
        <v>0</v>
      </c>
      <c r="G1267">
        <v>10000000</v>
      </c>
      <c r="H1267">
        <v>0</v>
      </c>
      <c r="I1267">
        <v>0</v>
      </c>
      <c r="J1267">
        <v>0</v>
      </c>
      <c r="K1267">
        <v>2.2120000000000002</v>
      </c>
      <c r="L1267" t="s">
        <v>16</v>
      </c>
      <c r="M1267" s="2">
        <v>22120000</v>
      </c>
      <c r="N1267" s="2" t="str">
        <f>VLOOKUP(Tabla1[[#This Row],[nemo]],'Nemos y clasificaciones'!$A$2:$B$5000,2,FALSE)</f>
        <v>CFI</v>
      </c>
      <c r="O1267" s="2" t="str">
        <f>VLOOKUP(Tabla1[[#This Row],[nemo]],'Nemos y clasificaciones'!$A$1:$C$3000,3,FALSE)</f>
        <v>CFI</v>
      </c>
      <c r="P1267" s="2"/>
      <c r="Q1267" s="2"/>
    </row>
    <row r="1268" spans="1:17" x14ac:dyDescent="0.25">
      <c r="A1268" t="s">
        <v>2710</v>
      </c>
      <c r="B1268" s="1">
        <v>44201</v>
      </c>
      <c r="C1268" s="1">
        <v>44207</v>
      </c>
      <c r="D1268" t="s">
        <v>14</v>
      </c>
      <c r="E1268" t="s">
        <v>317</v>
      </c>
      <c r="F1268">
        <v>0</v>
      </c>
      <c r="G1268">
        <v>6015564</v>
      </c>
      <c r="H1268">
        <v>0</v>
      </c>
      <c r="I1268">
        <v>0</v>
      </c>
      <c r="J1268">
        <v>0</v>
      </c>
      <c r="K1268">
        <v>2.665</v>
      </c>
      <c r="L1268" t="s">
        <v>16</v>
      </c>
      <c r="M1268" s="2">
        <v>16031478.060000001</v>
      </c>
      <c r="N1268" s="2" t="str">
        <f>VLOOKUP(Tabla1[[#This Row],[nemo]],'Nemos y clasificaciones'!$A$2:$B$5000,2,FALSE)</f>
        <v>CFI</v>
      </c>
      <c r="O1268" s="2" t="str">
        <f>VLOOKUP(Tabla1[[#This Row],[nemo]],'Nemos y clasificaciones'!$A$1:$C$3000,3,FALSE)</f>
        <v>CFI</v>
      </c>
      <c r="P1268" s="2"/>
      <c r="Q1268" s="2"/>
    </row>
    <row r="1269" spans="1:17" x14ac:dyDescent="0.25">
      <c r="A1269" t="s">
        <v>578</v>
      </c>
      <c r="B1269" s="1">
        <v>44412</v>
      </c>
      <c r="C1269" s="1">
        <v>44418</v>
      </c>
      <c r="D1269" t="s">
        <v>14</v>
      </c>
      <c r="E1269" t="s">
        <v>317</v>
      </c>
      <c r="F1269">
        <v>0</v>
      </c>
      <c r="G1269">
        <v>6015564</v>
      </c>
      <c r="H1269">
        <v>0</v>
      </c>
      <c r="I1269">
        <v>0</v>
      </c>
      <c r="J1269">
        <v>0</v>
      </c>
      <c r="K1269">
        <v>2.492</v>
      </c>
      <c r="L1269" t="s">
        <v>16</v>
      </c>
      <c r="M1269" s="2">
        <v>14990785.488</v>
      </c>
      <c r="N1269" s="2" t="str">
        <f>VLOOKUP(Tabla1[[#This Row],[nemo]],'Nemos y clasificaciones'!$A$2:$B$5000,2,FALSE)</f>
        <v>CFI</v>
      </c>
      <c r="O1269" s="2" t="str">
        <f>VLOOKUP(Tabla1[[#This Row],[nemo]],'Nemos y clasificaciones'!$A$1:$C$3000,3,FALSE)</f>
        <v>CFI</v>
      </c>
      <c r="P1269" s="2"/>
      <c r="Q1269" s="2"/>
    </row>
    <row r="1270" spans="1:17" x14ac:dyDescent="0.25">
      <c r="A1270" t="s">
        <v>914</v>
      </c>
      <c r="B1270" s="1">
        <v>44378</v>
      </c>
      <c r="C1270" s="1">
        <v>44384</v>
      </c>
      <c r="D1270" t="s">
        <v>14</v>
      </c>
      <c r="E1270" t="s">
        <v>317</v>
      </c>
      <c r="F1270">
        <v>0</v>
      </c>
      <c r="G1270">
        <v>6015564</v>
      </c>
      <c r="H1270">
        <v>0</v>
      </c>
      <c r="I1270">
        <v>0</v>
      </c>
      <c r="J1270">
        <v>0</v>
      </c>
      <c r="K1270">
        <v>2.379</v>
      </c>
      <c r="L1270" t="s">
        <v>16</v>
      </c>
      <c r="M1270" s="2">
        <v>14311026.755999999</v>
      </c>
      <c r="N1270" s="2" t="str">
        <f>VLOOKUP(Tabla1[[#This Row],[nemo]],'Nemos y clasificaciones'!$A$2:$B$5000,2,FALSE)</f>
        <v>CFI</v>
      </c>
      <c r="O1270" s="2" t="str">
        <f>VLOOKUP(Tabla1[[#This Row],[nemo]],'Nemos y clasificaciones'!$A$1:$C$3000,3,FALSE)</f>
        <v>CFI</v>
      </c>
      <c r="P1270" s="2"/>
      <c r="Q1270" s="2"/>
    </row>
    <row r="1271" spans="1:17" x14ac:dyDescent="0.25">
      <c r="A1271" t="s">
        <v>1970</v>
      </c>
      <c r="B1271" s="1">
        <v>44321</v>
      </c>
      <c r="C1271" s="1">
        <v>44327</v>
      </c>
      <c r="D1271" t="s">
        <v>14</v>
      </c>
      <c r="E1271" t="s">
        <v>317</v>
      </c>
      <c r="F1271">
        <v>0</v>
      </c>
      <c r="G1271">
        <v>6015564</v>
      </c>
      <c r="H1271">
        <v>0</v>
      </c>
      <c r="I1271">
        <v>0</v>
      </c>
      <c r="J1271">
        <v>0</v>
      </c>
      <c r="K1271">
        <v>2.3780000000000001</v>
      </c>
      <c r="L1271" t="s">
        <v>16</v>
      </c>
      <c r="M1271" s="2">
        <v>14305011.192</v>
      </c>
      <c r="N1271" s="2" t="str">
        <f>VLOOKUP(Tabla1[[#This Row],[nemo]],'Nemos y clasificaciones'!$A$2:$B$5000,2,FALSE)</f>
        <v>CFI</v>
      </c>
      <c r="O1271" s="2" t="str">
        <f>VLOOKUP(Tabla1[[#This Row],[nemo]],'Nemos y clasificaciones'!$A$1:$C$3000,3,FALSE)</f>
        <v>CFI</v>
      </c>
      <c r="P1271" s="2"/>
      <c r="Q1271" s="2"/>
    </row>
    <row r="1272" spans="1:17" x14ac:dyDescent="0.25">
      <c r="A1272" t="s">
        <v>2499</v>
      </c>
      <c r="B1272" s="1">
        <v>44257</v>
      </c>
      <c r="C1272" s="1">
        <v>44263</v>
      </c>
      <c r="D1272" t="s">
        <v>14</v>
      </c>
      <c r="E1272" t="s">
        <v>317</v>
      </c>
      <c r="F1272">
        <v>0</v>
      </c>
      <c r="G1272">
        <v>6015564</v>
      </c>
      <c r="H1272">
        <v>0</v>
      </c>
      <c r="I1272">
        <v>0</v>
      </c>
      <c r="J1272">
        <v>0</v>
      </c>
      <c r="K1272">
        <v>2.14</v>
      </c>
      <c r="L1272" t="s">
        <v>16</v>
      </c>
      <c r="M1272" s="2">
        <v>12873306.960000001</v>
      </c>
      <c r="N1272" s="2" t="str">
        <f>VLOOKUP(Tabla1[[#This Row],[nemo]],'Nemos y clasificaciones'!$A$2:$B$5000,2,FALSE)</f>
        <v>CFI</v>
      </c>
      <c r="O1272" s="2" t="str">
        <f>VLOOKUP(Tabla1[[#This Row],[nemo]],'Nemos y clasificaciones'!$A$1:$C$3000,3,FALSE)</f>
        <v>CFI</v>
      </c>
      <c r="P1272" s="2"/>
      <c r="Q1272" s="2"/>
    </row>
    <row r="1273" spans="1:17" x14ac:dyDescent="0.25">
      <c r="A1273" t="s">
        <v>8390</v>
      </c>
      <c r="B1273" s="1">
        <v>43208</v>
      </c>
      <c r="C1273" s="1">
        <v>43214</v>
      </c>
      <c r="D1273" t="s">
        <v>14</v>
      </c>
      <c r="E1273" t="s">
        <v>792</v>
      </c>
      <c r="F1273">
        <v>0</v>
      </c>
      <c r="G1273">
        <v>64000000</v>
      </c>
      <c r="H1273">
        <v>0</v>
      </c>
      <c r="I1273">
        <v>0</v>
      </c>
      <c r="J1273">
        <v>0</v>
      </c>
      <c r="K1273">
        <v>77.680000000000007</v>
      </c>
      <c r="L1273" t="s">
        <v>54</v>
      </c>
      <c r="M1273" s="2">
        <v>4971520000</v>
      </c>
      <c r="N1273" s="2" t="str">
        <f>VLOOKUP(Tabla1[[#This Row],[nemo]],'Nemos y clasificaciones'!$A$2:$B$5000,2,FALSE)</f>
        <v>CRISTALERIAS DE CHILE S.A.</v>
      </c>
      <c r="O1273" s="2" t="str">
        <f>VLOOKUP(Tabla1[[#This Row],[nemo]],'Nemos y clasificaciones'!$A$1:$C$3000,3,FALSE)</f>
        <v>Alimentos, bebidas y tabaco</v>
      </c>
      <c r="P1273" s="2"/>
      <c r="Q1273" s="2"/>
    </row>
    <row r="1274" spans="1:17" x14ac:dyDescent="0.25">
      <c r="A1274" t="s">
        <v>3097</v>
      </c>
      <c r="B1274" s="1">
        <v>44166</v>
      </c>
      <c r="C1274" s="1">
        <v>44172</v>
      </c>
      <c r="D1274" t="s">
        <v>14</v>
      </c>
      <c r="E1274" t="s">
        <v>317</v>
      </c>
      <c r="F1274">
        <v>0</v>
      </c>
      <c r="G1274">
        <v>3016280</v>
      </c>
      <c r="H1274">
        <v>0</v>
      </c>
      <c r="I1274">
        <v>0</v>
      </c>
      <c r="J1274">
        <v>0</v>
      </c>
      <c r="K1274">
        <v>1.9950000000000001</v>
      </c>
      <c r="L1274" t="s">
        <v>16</v>
      </c>
      <c r="M1274" s="2">
        <v>6017478.5999999996</v>
      </c>
      <c r="N1274" s="2" t="str">
        <f>VLOOKUP(Tabla1[[#This Row],[nemo]],'Nemos y clasificaciones'!$A$2:$B$5000,2,FALSE)</f>
        <v>CFI</v>
      </c>
      <c r="O1274" s="2" t="str">
        <f>VLOOKUP(Tabla1[[#This Row],[nemo]],'Nemos y clasificaciones'!$A$1:$C$3000,3,FALSE)</f>
        <v>CFI</v>
      </c>
      <c r="P1274" s="2"/>
      <c r="Q1274" s="2"/>
    </row>
    <row r="1275" spans="1:17" x14ac:dyDescent="0.25">
      <c r="A1275" t="s">
        <v>318</v>
      </c>
      <c r="B1275" s="1">
        <v>44441</v>
      </c>
      <c r="C1275" s="1">
        <v>44447</v>
      </c>
      <c r="D1275" t="s">
        <v>14</v>
      </c>
      <c r="E1275" t="s">
        <v>319</v>
      </c>
      <c r="F1275">
        <v>0</v>
      </c>
      <c r="G1275">
        <v>10000000</v>
      </c>
      <c r="H1275">
        <v>0</v>
      </c>
      <c r="I1275">
        <v>0</v>
      </c>
      <c r="J1275">
        <v>0</v>
      </c>
      <c r="K1275">
        <v>4.1459999999999999</v>
      </c>
      <c r="L1275" t="s">
        <v>16</v>
      </c>
      <c r="M1275" s="2">
        <v>41460000</v>
      </c>
      <c r="N1275" s="2" t="str">
        <f>VLOOKUP(Tabla1[[#This Row],[nemo]],'Nemos y clasificaciones'!$A$2:$B$5000,2,FALSE)</f>
        <v>CFI</v>
      </c>
      <c r="O1275" s="2" t="str">
        <f>VLOOKUP(Tabla1[[#This Row],[nemo]],'Nemos y clasificaciones'!$A$1:$C$3000,3,FALSE)</f>
        <v>CFI</v>
      </c>
      <c r="P1275" s="2"/>
      <c r="Q1275" s="2"/>
    </row>
    <row r="1276" spans="1:17" x14ac:dyDescent="0.25">
      <c r="A1276" t="s">
        <v>1528</v>
      </c>
      <c r="B1276" s="1">
        <v>44351</v>
      </c>
      <c r="C1276" s="1">
        <v>44357</v>
      </c>
      <c r="D1276" t="s">
        <v>14</v>
      </c>
      <c r="E1276" t="s">
        <v>319</v>
      </c>
      <c r="F1276">
        <v>0</v>
      </c>
      <c r="G1276">
        <v>10000000</v>
      </c>
      <c r="H1276">
        <v>0</v>
      </c>
      <c r="I1276">
        <v>0</v>
      </c>
      <c r="J1276">
        <v>0</v>
      </c>
      <c r="K1276">
        <v>1.9079999999999999</v>
      </c>
      <c r="L1276" t="s">
        <v>16</v>
      </c>
      <c r="M1276" s="2">
        <v>19080000</v>
      </c>
      <c r="N1276" s="2" t="str">
        <f>VLOOKUP(Tabla1[[#This Row],[nemo]],'Nemos y clasificaciones'!$A$2:$B$5000,2,FALSE)</f>
        <v>CFI</v>
      </c>
      <c r="O1276" s="2" t="str">
        <f>VLOOKUP(Tabla1[[#This Row],[nemo]],'Nemos y clasificaciones'!$A$1:$C$3000,3,FALSE)</f>
        <v>CFI</v>
      </c>
      <c r="P1276" s="2"/>
      <c r="Q1276" s="2"/>
    </row>
    <row r="1277" spans="1:17" x14ac:dyDescent="0.25">
      <c r="A1277" t="s">
        <v>577</v>
      </c>
      <c r="B1277" s="1">
        <v>44412</v>
      </c>
      <c r="C1277" s="1">
        <v>44418</v>
      </c>
      <c r="D1277" t="s">
        <v>14</v>
      </c>
      <c r="E1277" t="s">
        <v>319</v>
      </c>
      <c r="F1277">
        <v>0</v>
      </c>
      <c r="G1277">
        <v>3864545</v>
      </c>
      <c r="H1277">
        <v>0</v>
      </c>
      <c r="I1277">
        <v>0</v>
      </c>
      <c r="J1277">
        <v>0</v>
      </c>
      <c r="K1277">
        <v>3.8380000000000001</v>
      </c>
      <c r="L1277" t="s">
        <v>16</v>
      </c>
      <c r="M1277" s="2">
        <v>14832123.710000001</v>
      </c>
      <c r="N1277" s="2" t="str">
        <f>VLOOKUP(Tabla1[[#This Row],[nemo]],'Nemos y clasificaciones'!$A$2:$B$5000,2,FALSE)</f>
        <v>CFI</v>
      </c>
      <c r="O1277" s="2" t="str">
        <f>VLOOKUP(Tabla1[[#This Row],[nemo]],'Nemos y clasificaciones'!$A$1:$C$3000,3,FALSE)</f>
        <v>CFI</v>
      </c>
      <c r="P1277" s="2"/>
      <c r="Q1277" s="2"/>
    </row>
    <row r="1278" spans="1:17" x14ac:dyDescent="0.25">
      <c r="A1278" t="s">
        <v>913</v>
      </c>
      <c r="B1278" s="1">
        <v>44378</v>
      </c>
      <c r="C1278" s="1">
        <v>44384</v>
      </c>
      <c r="D1278" t="s">
        <v>21</v>
      </c>
      <c r="E1278" t="s">
        <v>319</v>
      </c>
      <c r="F1278">
        <v>0</v>
      </c>
      <c r="G1278">
        <v>2973352</v>
      </c>
      <c r="H1278">
        <v>0</v>
      </c>
      <c r="I1278">
        <v>0</v>
      </c>
      <c r="J1278">
        <v>0</v>
      </c>
      <c r="K1278">
        <v>3.8849999999999998</v>
      </c>
      <c r="L1278" t="s">
        <v>16</v>
      </c>
      <c r="M1278" s="2">
        <v>11551472.52</v>
      </c>
      <c r="N1278" s="2" t="str">
        <f>VLOOKUP(Tabla1[[#This Row],[nemo]],'Nemos y clasificaciones'!$A$2:$B$5000,2,FALSE)</f>
        <v>CFI</v>
      </c>
      <c r="O1278" s="2" t="str">
        <f>VLOOKUP(Tabla1[[#This Row],[nemo]],'Nemos y clasificaciones'!$A$1:$C$3000,3,FALSE)</f>
        <v>CFI</v>
      </c>
      <c r="P1278" s="2"/>
      <c r="Q1278" s="2"/>
    </row>
    <row r="1279" spans="1:17" x14ac:dyDescent="0.25">
      <c r="A1279" t="s">
        <v>1475</v>
      </c>
      <c r="B1279" s="1">
        <v>44356</v>
      </c>
      <c r="C1279" s="1">
        <v>44362</v>
      </c>
      <c r="D1279" t="s">
        <v>21</v>
      </c>
      <c r="E1279" t="s">
        <v>1476</v>
      </c>
      <c r="F1279">
        <v>0</v>
      </c>
      <c r="G1279">
        <v>10000000</v>
      </c>
      <c r="H1279">
        <v>0</v>
      </c>
      <c r="I1279">
        <v>0</v>
      </c>
      <c r="J1279">
        <v>0</v>
      </c>
      <c r="K1279">
        <v>1.7000000000000001E-2</v>
      </c>
      <c r="L1279" t="s">
        <v>23</v>
      </c>
      <c r="M1279" s="2">
        <v>170000</v>
      </c>
      <c r="N1279" s="2" t="str">
        <f>VLOOKUP(Tabla1[[#This Row],[nemo]],'Nemos y clasificaciones'!$A$2:$B$5000,2,FALSE)</f>
        <v>CFI</v>
      </c>
      <c r="O1279" s="2" t="str">
        <f>VLOOKUP(Tabla1[[#This Row],[nemo]],'Nemos y clasificaciones'!$A$1:$C$3000,3,FALSE)</f>
        <v>CFI</v>
      </c>
      <c r="P1279" s="2"/>
      <c r="Q1279" s="2"/>
    </row>
    <row r="1280" spans="1:17" x14ac:dyDescent="0.25">
      <c r="A1280" t="s">
        <v>1473</v>
      </c>
      <c r="B1280" s="1">
        <v>44356</v>
      </c>
      <c r="C1280" s="1">
        <v>44362</v>
      </c>
      <c r="D1280" t="s">
        <v>21</v>
      </c>
      <c r="E1280" t="s">
        <v>1474</v>
      </c>
      <c r="F1280">
        <v>0</v>
      </c>
      <c r="G1280">
        <v>10000000</v>
      </c>
      <c r="H1280">
        <v>0</v>
      </c>
      <c r="I1280">
        <v>0</v>
      </c>
      <c r="J1280">
        <v>0</v>
      </c>
      <c r="K1280">
        <v>1.6E-2</v>
      </c>
      <c r="L1280" t="s">
        <v>23</v>
      </c>
      <c r="M1280" s="2">
        <v>160000</v>
      </c>
      <c r="N1280" s="2" t="str">
        <f>VLOOKUP(Tabla1[[#This Row],[nemo]],'Nemos y clasificaciones'!$A$2:$B$5000,2,FALSE)</f>
        <v>CFI</v>
      </c>
      <c r="O1280" s="2" t="str">
        <f>VLOOKUP(Tabla1[[#This Row],[nemo]],'Nemos y clasificaciones'!$A$1:$C$3000,3,FALSE)</f>
        <v>CFI</v>
      </c>
      <c r="P1280" s="2"/>
      <c r="Q1280" s="2"/>
    </row>
    <row r="1281" spans="1:17" x14ac:dyDescent="0.25">
      <c r="A1281" t="s">
        <v>1477</v>
      </c>
      <c r="B1281" s="1">
        <v>44356</v>
      </c>
      <c r="C1281" s="1">
        <v>44362</v>
      </c>
      <c r="D1281" t="s">
        <v>21</v>
      </c>
      <c r="E1281" t="s">
        <v>1478</v>
      </c>
      <c r="F1281">
        <v>0</v>
      </c>
      <c r="G1281">
        <v>10000000</v>
      </c>
      <c r="H1281">
        <v>0</v>
      </c>
      <c r="I1281">
        <v>0</v>
      </c>
      <c r="J1281">
        <v>0</v>
      </c>
      <c r="K1281">
        <v>1.6E-2</v>
      </c>
      <c r="L1281" t="s">
        <v>23</v>
      </c>
      <c r="M1281" s="2">
        <v>160000</v>
      </c>
      <c r="N1281" s="2" t="str">
        <f>VLOOKUP(Tabla1[[#This Row],[nemo]],'Nemos y clasificaciones'!$A$2:$B$5000,2,FALSE)</f>
        <v>CFI</v>
      </c>
      <c r="O1281" s="2" t="str">
        <f>VLOOKUP(Tabla1[[#This Row],[nemo]],'Nemos y clasificaciones'!$A$1:$C$3000,3,FALSE)</f>
        <v>CFI</v>
      </c>
      <c r="P1281" s="2"/>
      <c r="Q1281" s="2"/>
    </row>
    <row r="1282" spans="1:17" x14ac:dyDescent="0.25">
      <c r="A1282" t="s">
        <v>535</v>
      </c>
      <c r="B1282" s="1">
        <v>44415</v>
      </c>
      <c r="C1282" s="1">
        <v>44421</v>
      </c>
      <c r="D1282" t="s">
        <v>86</v>
      </c>
      <c r="E1282" t="s">
        <v>536</v>
      </c>
      <c r="F1282">
        <v>0</v>
      </c>
      <c r="G1282">
        <v>127219999</v>
      </c>
      <c r="H1282">
        <v>0</v>
      </c>
      <c r="I1282">
        <v>0</v>
      </c>
      <c r="J1282">
        <v>0</v>
      </c>
      <c r="K1282">
        <v>1.2999999999999999E-2</v>
      </c>
      <c r="L1282" t="s">
        <v>23</v>
      </c>
      <c r="M1282" s="2">
        <v>1653859.987</v>
      </c>
      <c r="N1282" s="2" t="str">
        <f>VLOOKUP(Tabla1[[#This Row],[nemo]],'Nemos y clasificaciones'!$A$2:$B$5000,2,FALSE)</f>
        <v>CFI</v>
      </c>
      <c r="O1282" s="2" t="str">
        <f>VLOOKUP(Tabla1[[#This Row],[nemo]],'Nemos y clasificaciones'!$A$1:$C$3000,3,FALSE)</f>
        <v>CFI</v>
      </c>
      <c r="P1282" s="2"/>
      <c r="Q1282" s="2"/>
    </row>
    <row r="1283" spans="1:17" x14ac:dyDescent="0.25">
      <c r="A1283" t="s">
        <v>8955</v>
      </c>
      <c r="B1283" s="1">
        <v>43032</v>
      </c>
      <c r="C1283" s="1">
        <v>43039</v>
      </c>
      <c r="D1283" t="s">
        <v>86</v>
      </c>
      <c r="E1283" t="s">
        <v>536</v>
      </c>
      <c r="F1283">
        <v>0</v>
      </c>
      <c r="G1283">
        <v>10000000</v>
      </c>
      <c r="H1283">
        <v>0</v>
      </c>
      <c r="I1283">
        <v>0</v>
      </c>
      <c r="J1283">
        <v>0</v>
      </c>
      <c r="K1283">
        <v>0.104</v>
      </c>
      <c r="L1283" t="s">
        <v>23</v>
      </c>
      <c r="M1283" s="2">
        <v>1040000</v>
      </c>
      <c r="N1283" s="2" t="str">
        <f>VLOOKUP(Tabla1[[#This Row],[nemo]],'Nemos y clasificaciones'!$A$2:$B$5000,2,FALSE)</f>
        <v>CFI</v>
      </c>
      <c r="O1283" s="2" t="str">
        <f>VLOOKUP(Tabla1[[#This Row],[nemo]],'Nemos y clasificaciones'!$A$1:$C$3000,3,FALSE)</f>
        <v>CFI</v>
      </c>
      <c r="P1283" s="2"/>
      <c r="Q1283" s="2"/>
    </row>
    <row r="1284" spans="1:17" x14ac:dyDescent="0.25">
      <c r="A1284" t="s">
        <v>6112</v>
      </c>
      <c r="B1284" s="1">
        <v>43628</v>
      </c>
      <c r="C1284" s="1">
        <v>43634</v>
      </c>
      <c r="D1284" t="s">
        <v>14</v>
      </c>
      <c r="E1284" t="s">
        <v>116</v>
      </c>
      <c r="F1284">
        <v>0</v>
      </c>
      <c r="G1284">
        <v>1075000000</v>
      </c>
      <c r="H1284">
        <v>0</v>
      </c>
      <c r="I1284">
        <v>0</v>
      </c>
      <c r="J1284">
        <v>0</v>
      </c>
      <c r="K1284">
        <v>4.5529999999999999</v>
      </c>
      <c r="L1284" t="s">
        <v>16</v>
      </c>
      <c r="M1284" s="2">
        <v>4894475000</v>
      </c>
      <c r="N1284" s="2" t="str">
        <f>VLOOKUP(Tabla1[[#This Row],[nemo]],'Nemos y clasificaciones'!$A$2:$B$5000,2,FALSE)</f>
        <v>SIGDO KOPPERS S.A.</v>
      </c>
      <c r="O1284" s="2" t="str">
        <f>VLOOKUP(Tabla1[[#This Row],[nemo]],'Nemos y clasificaciones'!$A$1:$C$3000,3,FALSE)</f>
        <v>Conglomerados</v>
      </c>
      <c r="P1284" s="2"/>
      <c r="Q1284" s="2"/>
    </row>
    <row r="1285" spans="1:17" x14ac:dyDescent="0.25">
      <c r="A1285" t="s">
        <v>5780</v>
      </c>
      <c r="B1285" s="1">
        <v>43680</v>
      </c>
      <c r="C1285" s="1">
        <v>43686</v>
      </c>
      <c r="D1285" t="s">
        <v>86</v>
      </c>
      <c r="E1285" t="s">
        <v>536</v>
      </c>
      <c r="F1285">
        <v>0</v>
      </c>
      <c r="G1285">
        <v>10000000</v>
      </c>
      <c r="H1285">
        <v>0</v>
      </c>
      <c r="I1285">
        <v>0</v>
      </c>
      <c r="J1285">
        <v>0</v>
      </c>
      <c r="K1285">
        <v>2.1999999999999999E-2</v>
      </c>
      <c r="L1285" t="s">
        <v>23</v>
      </c>
      <c r="M1285" s="2">
        <v>220000</v>
      </c>
      <c r="N1285" s="2" t="str">
        <f>VLOOKUP(Tabla1[[#This Row],[nemo]],'Nemos y clasificaciones'!$A$2:$B$5000,2,FALSE)</f>
        <v>CFI</v>
      </c>
      <c r="O1285" s="2" t="str">
        <f>VLOOKUP(Tabla1[[#This Row],[nemo]],'Nemos y clasificaciones'!$A$1:$C$3000,3,FALSE)</f>
        <v>CFI</v>
      </c>
      <c r="P1285" s="2"/>
      <c r="Q1285" s="2"/>
    </row>
    <row r="1286" spans="1:17" x14ac:dyDescent="0.25">
      <c r="A1286" t="s">
        <v>9389</v>
      </c>
      <c r="B1286" s="1">
        <v>42888</v>
      </c>
      <c r="C1286" s="1">
        <v>42894</v>
      </c>
      <c r="D1286" t="s">
        <v>86</v>
      </c>
      <c r="E1286" t="s">
        <v>536</v>
      </c>
      <c r="F1286">
        <v>0</v>
      </c>
      <c r="G1286">
        <v>10000000</v>
      </c>
      <c r="H1286">
        <v>0</v>
      </c>
      <c r="I1286">
        <v>0</v>
      </c>
      <c r="J1286">
        <v>0</v>
      </c>
      <c r="K1286">
        <v>0.01</v>
      </c>
      <c r="L1286" t="s">
        <v>23</v>
      </c>
      <c r="M1286" s="2">
        <v>100000</v>
      </c>
      <c r="N1286" s="2" t="str">
        <f>VLOOKUP(Tabla1[[#This Row],[nemo]],'Nemos y clasificaciones'!$A$2:$B$5000,2,FALSE)</f>
        <v>CFI</v>
      </c>
      <c r="O1286" s="2" t="str">
        <f>VLOOKUP(Tabla1[[#This Row],[nemo]],'Nemos y clasificaciones'!$A$1:$C$3000,3,FALSE)</f>
        <v>CFI</v>
      </c>
      <c r="P1286" s="2"/>
      <c r="Q1286" s="2"/>
    </row>
    <row r="1287" spans="1:17" x14ac:dyDescent="0.25">
      <c r="A1287" t="s">
        <v>11640</v>
      </c>
      <c r="B1287" s="1">
        <v>42137</v>
      </c>
      <c r="C1287" s="1">
        <v>42143</v>
      </c>
      <c r="D1287" t="s">
        <v>14</v>
      </c>
      <c r="E1287" t="s">
        <v>4501</v>
      </c>
      <c r="F1287">
        <v>0</v>
      </c>
      <c r="G1287">
        <v>855096691</v>
      </c>
      <c r="H1287">
        <v>0</v>
      </c>
      <c r="I1287">
        <v>0</v>
      </c>
      <c r="J1287">
        <v>0</v>
      </c>
      <c r="K1287">
        <v>5.7089999999999996</v>
      </c>
      <c r="L1287" t="s">
        <v>16</v>
      </c>
      <c r="M1287" s="2">
        <v>4881747008.9189997</v>
      </c>
      <c r="N1287" s="2" t="str">
        <f>VLOOKUP(Tabla1[[#This Row],[nemo]],'Nemos y clasificaciones'!$A$2:$B$5000,2,FALSE)</f>
        <v>AGENCIAS UNIVERSALES S.A.</v>
      </c>
      <c r="O1287" s="2" t="str">
        <f>VLOOKUP(Tabla1[[#This Row],[nemo]],'Nemos y clasificaciones'!$A$1:$C$3000,3,FALSE)</f>
        <v>Transportes y servicios marítimos</v>
      </c>
      <c r="P1287" s="2"/>
      <c r="Q1287" s="2"/>
    </row>
    <row r="1288" spans="1:17" x14ac:dyDescent="0.25">
      <c r="A1288" t="s">
        <v>7193</v>
      </c>
      <c r="B1288" s="1">
        <v>43448</v>
      </c>
      <c r="C1288" s="1">
        <v>43454</v>
      </c>
      <c r="D1288" t="s">
        <v>14</v>
      </c>
      <c r="E1288" t="s">
        <v>60</v>
      </c>
      <c r="F1288">
        <v>0</v>
      </c>
      <c r="G1288">
        <v>10000000</v>
      </c>
      <c r="H1288">
        <v>0</v>
      </c>
      <c r="I1288">
        <v>0</v>
      </c>
      <c r="J1288">
        <v>0</v>
      </c>
      <c r="K1288">
        <v>181.405</v>
      </c>
      <c r="L1288" t="s">
        <v>19</v>
      </c>
      <c r="M1288" s="2">
        <v>1814050000</v>
      </c>
      <c r="N1288" s="2" t="str">
        <f>VLOOKUP(Tabla1[[#This Row],[nemo]],'Nemos y clasificaciones'!$A$2:$B$5000,2,FALSE)</f>
        <v>CFI</v>
      </c>
      <c r="O1288" s="2" t="str">
        <f>VLOOKUP(Tabla1[[#This Row],[nemo]],'Nemos y clasificaciones'!$A$1:$C$3000,3,FALSE)</f>
        <v>CFI</v>
      </c>
      <c r="P1288" s="2"/>
      <c r="Q1288" s="2"/>
    </row>
    <row r="1289" spans="1:17" x14ac:dyDescent="0.25">
      <c r="A1289" t="s">
        <v>5823</v>
      </c>
      <c r="B1289" s="1">
        <v>43669</v>
      </c>
      <c r="C1289" s="1">
        <v>43675</v>
      </c>
      <c r="D1289" t="s">
        <v>14</v>
      </c>
      <c r="E1289" t="s">
        <v>60</v>
      </c>
      <c r="F1289">
        <v>0</v>
      </c>
      <c r="G1289">
        <v>10000000</v>
      </c>
      <c r="H1289">
        <v>0</v>
      </c>
      <c r="I1289">
        <v>0</v>
      </c>
      <c r="J1289">
        <v>0</v>
      </c>
      <c r="K1289">
        <v>173.32300000000001</v>
      </c>
      <c r="L1289" t="s">
        <v>19</v>
      </c>
      <c r="M1289" s="2">
        <v>1733230000</v>
      </c>
      <c r="N1289" s="2" t="str">
        <f>VLOOKUP(Tabla1[[#This Row],[nemo]],'Nemos y clasificaciones'!$A$2:$B$5000,2,FALSE)</f>
        <v>CFI</v>
      </c>
      <c r="O1289" s="2" t="str">
        <f>VLOOKUP(Tabla1[[#This Row],[nemo]],'Nemos y clasificaciones'!$A$1:$C$3000,3,FALSE)</f>
        <v>CFI</v>
      </c>
      <c r="P1289" s="2"/>
      <c r="Q1289" s="2"/>
    </row>
    <row r="1290" spans="1:17" x14ac:dyDescent="0.25">
      <c r="A1290" t="s">
        <v>5089</v>
      </c>
      <c r="B1290" s="1">
        <v>43822</v>
      </c>
      <c r="C1290" s="1">
        <v>43829</v>
      </c>
      <c r="D1290" t="s">
        <v>14</v>
      </c>
      <c r="E1290" t="s">
        <v>60</v>
      </c>
      <c r="F1290">
        <v>0</v>
      </c>
      <c r="G1290">
        <v>10000000</v>
      </c>
      <c r="H1290">
        <v>0</v>
      </c>
      <c r="I1290">
        <v>0</v>
      </c>
      <c r="J1290">
        <v>0</v>
      </c>
      <c r="K1290">
        <v>152.976</v>
      </c>
      <c r="L1290" t="s">
        <v>19</v>
      </c>
      <c r="M1290" s="2">
        <v>1529760000</v>
      </c>
      <c r="N1290" s="2" t="str">
        <f>VLOOKUP(Tabla1[[#This Row],[nemo]],'Nemos y clasificaciones'!$A$2:$B$5000,2,FALSE)</f>
        <v>CFI</v>
      </c>
      <c r="O1290" s="2" t="str">
        <f>VLOOKUP(Tabla1[[#This Row],[nemo]],'Nemos y clasificaciones'!$A$1:$C$3000,3,FALSE)</f>
        <v>CFI</v>
      </c>
      <c r="P1290" s="2"/>
      <c r="Q1290" s="2"/>
    </row>
    <row r="1291" spans="1:17" x14ac:dyDescent="0.25">
      <c r="A1291" t="s">
        <v>6654</v>
      </c>
      <c r="B1291" s="1">
        <v>43572</v>
      </c>
      <c r="C1291" s="1">
        <v>43580</v>
      </c>
      <c r="D1291" t="s">
        <v>14</v>
      </c>
      <c r="E1291" t="s">
        <v>60</v>
      </c>
      <c r="F1291">
        <v>0</v>
      </c>
      <c r="G1291">
        <v>10000000</v>
      </c>
      <c r="H1291">
        <v>0</v>
      </c>
      <c r="I1291">
        <v>0</v>
      </c>
      <c r="J1291">
        <v>0</v>
      </c>
      <c r="K1291">
        <v>145.00200000000001</v>
      </c>
      <c r="L1291" t="s">
        <v>19</v>
      </c>
      <c r="M1291" s="2">
        <v>1450020000</v>
      </c>
      <c r="N1291" s="2" t="str">
        <f>VLOOKUP(Tabla1[[#This Row],[nemo]],'Nemos y clasificaciones'!$A$2:$B$5000,2,FALSE)</f>
        <v>CFI</v>
      </c>
      <c r="O1291" s="2" t="str">
        <f>VLOOKUP(Tabla1[[#This Row],[nemo]],'Nemos y clasificaciones'!$A$1:$C$3000,3,FALSE)</f>
        <v>CFI</v>
      </c>
      <c r="P1291" s="2"/>
      <c r="Q1291" s="2"/>
    </row>
    <row r="1292" spans="1:17" x14ac:dyDescent="0.25">
      <c r="A1292" t="s">
        <v>5749</v>
      </c>
      <c r="B1292" s="1">
        <v>43698</v>
      </c>
      <c r="C1292" s="1">
        <v>43704</v>
      </c>
      <c r="D1292" t="s">
        <v>14</v>
      </c>
      <c r="E1292" t="s">
        <v>60</v>
      </c>
      <c r="F1292">
        <v>0</v>
      </c>
      <c r="G1292">
        <v>10000000</v>
      </c>
      <c r="H1292">
        <v>0</v>
      </c>
      <c r="I1292">
        <v>0</v>
      </c>
      <c r="J1292">
        <v>0</v>
      </c>
      <c r="K1292">
        <v>135.91</v>
      </c>
      <c r="L1292" t="s">
        <v>19</v>
      </c>
      <c r="M1292" s="2">
        <v>1359100000</v>
      </c>
      <c r="N1292" s="2" t="str">
        <f>VLOOKUP(Tabla1[[#This Row],[nemo]],'Nemos y clasificaciones'!$A$2:$B$5000,2,FALSE)</f>
        <v>CFI</v>
      </c>
      <c r="O1292" s="2" t="str">
        <f>VLOOKUP(Tabla1[[#This Row],[nemo]],'Nemos y clasificaciones'!$A$1:$C$3000,3,FALSE)</f>
        <v>CFI</v>
      </c>
      <c r="P1292" s="2"/>
      <c r="Q1292" s="2"/>
    </row>
    <row r="1293" spans="1:17" x14ac:dyDescent="0.25">
      <c r="A1293" t="s">
        <v>7288</v>
      </c>
      <c r="B1293" s="1">
        <v>43420</v>
      </c>
      <c r="C1293" s="1">
        <v>43426</v>
      </c>
      <c r="D1293" t="s">
        <v>14</v>
      </c>
      <c r="E1293" t="s">
        <v>60</v>
      </c>
      <c r="F1293">
        <v>0</v>
      </c>
      <c r="G1293">
        <v>10000000</v>
      </c>
      <c r="H1293">
        <v>0</v>
      </c>
      <c r="I1293">
        <v>0</v>
      </c>
      <c r="J1293">
        <v>0</v>
      </c>
      <c r="K1293">
        <v>132.14400000000001</v>
      </c>
      <c r="L1293" t="s">
        <v>19</v>
      </c>
      <c r="M1293" s="2">
        <v>1321440000</v>
      </c>
      <c r="N1293" s="2" t="str">
        <f>VLOOKUP(Tabla1[[#This Row],[nemo]],'Nemos y clasificaciones'!$A$2:$B$5000,2,FALSE)</f>
        <v>CFI</v>
      </c>
      <c r="O1293" s="2" t="str">
        <f>VLOOKUP(Tabla1[[#This Row],[nemo]],'Nemos y clasificaciones'!$A$1:$C$3000,3,FALSE)</f>
        <v>CFI</v>
      </c>
      <c r="P1293" s="2"/>
      <c r="Q1293" s="2"/>
    </row>
    <row r="1294" spans="1:17" x14ac:dyDescent="0.25">
      <c r="A1294" t="s">
        <v>4936</v>
      </c>
      <c r="B1294" s="1">
        <v>43854</v>
      </c>
      <c r="C1294" s="1">
        <v>43860</v>
      </c>
      <c r="D1294" t="s">
        <v>14</v>
      </c>
      <c r="E1294" t="s">
        <v>60</v>
      </c>
      <c r="F1294">
        <v>0</v>
      </c>
      <c r="G1294">
        <v>10000000</v>
      </c>
      <c r="H1294">
        <v>0</v>
      </c>
      <c r="I1294">
        <v>0</v>
      </c>
      <c r="J1294">
        <v>0</v>
      </c>
      <c r="K1294">
        <v>130.59700000000001</v>
      </c>
      <c r="L1294" t="s">
        <v>19</v>
      </c>
      <c r="M1294" s="2">
        <v>1305970000</v>
      </c>
      <c r="N1294" s="2" t="str">
        <f>VLOOKUP(Tabla1[[#This Row],[nemo]],'Nemos y clasificaciones'!$A$2:$B$5000,2,FALSE)</f>
        <v>CFI</v>
      </c>
      <c r="O1294" s="2" t="str">
        <f>VLOOKUP(Tabla1[[#This Row],[nemo]],'Nemos y clasificaciones'!$A$1:$C$3000,3,FALSE)</f>
        <v>CFI</v>
      </c>
      <c r="P1294" s="2"/>
      <c r="Q1294" s="2"/>
    </row>
    <row r="1295" spans="1:17" x14ac:dyDescent="0.25">
      <c r="A1295" t="s">
        <v>11708</v>
      </c>
      <c r="B1295" s="1">
        <v>42130</v>
      </c>
      <c r="C1295" s="1">
        <v>42136</v>
      </c>
      <c r="D1295" t="s">
        <v>14</v>
      </c>
      <c r="E1295" t="s">
        <v>9656</v>
      </c>
      <c r="F1295">
        <v>0</v>
      </c>
      <c r="G1295">
        <v>369190350</v>
      </c>
      <c r="H1295">
        <v>0</v>
      </c>
      <c r="I1295">
        <v>0</v>
      </c>
      <c r="J1295">
        <v>0</v>
      </c>
      <c r="K1295">
        <v>13.108000000000001</v>
      </c>
      <c r="L1295" t="s">
        <v>54</v>
      </c>
      <c r="M1295" s="2">
        <v>4839347107.8000002</v>
      </c>
      <c r="N1295" s="2" t="str">
        <f>VLOOKUP(Tabla1[[#This Row],[nemo]],'Nemos y clasificaciones'!$A$2:$B$5000,2,FALSE)</f>
        <v>FORESTAL CHOLGUAN S.A.</v>
      </c>
      <c r="O1295" s="2" t="str">
        <f>VLOOKUP(Tabla1[[#This Row],[nemo]],'Nemos y clasificaciones'!$A$1:$C$3000,3,FALSE)</f>
        <v>Forestal</v>
      </c>
      <c r="P1295" s="2"/>
      <c r="Q1295" s="2"/>
    </row>
    <row r="1296" spans="1:17" x14ac:dyDescent="0.25">
      <c r="A1296" t="s">
        <v>4550</v>
      </c>
      <c r="B1296" s="1">
        <v>43944</v>
      </c>
      <c r="C1296" s="1">
        <v>43950</v>
      </c>
      <c r="D1296" t="s">
        <v>14</v>
      </c>
      <c r="E1296" t="s">
        <v>60</v>
      </c>
      <c r="F1296">
        <v>0</v>
      </c>
      <c r="G1296">
        <v>10000000</v>
      </c>
      <c r="H1296">
        <v>0</v>
      </c>
      <c r="I1296">
        <v>0</v>
      </c>
      <c r="J1296">
        <v>0</v>
      </c>
      <c r="K1296">
        <v>116.40300000000001</v>
      </c>
      <c r="L1296" t="s">
        <v>19</v>
      </c>
      <c r="M1296" s="2">
        <v>1164030000</v>
      </c>
      <c r="N1296" s="2" t="str">
        <f>VLOOKUP(Tabla1[[#This Row],[nemo]],'Nemos y clasificaciones'!$A$2:$B$5000,2,FALSE)</f>
        <v>CFI</v>
      </c>
      <c r="O1296" s="2" t="str">
        <f>VLOOKUP(Tabla1[[#This Row],[nemo]],'Nemos y clasificaciones'!$A$1:$C$3000,3,FALSE)</f>
        <v>CFI</v>
      </c>
      <c r="P1296" s="2"/>
      <c r="Q1296" s="2"/>
    </row>
    <row r="1297" spans="1:17" x14ac:dyDescent="0.25">
      <c r="A1297" t="s">
        <v>4841</v>
      </c>
      <c r="B1297" s="1">
        <v>43882</v>
      </c>
      <c r="C1297" s="1">
        <v>43888</v>
      </c>
      <c r="D1297" t="s">
        <v>14</v>
      </c>
      <c r="E1297" t="s">
        <v>60</v>
      </c>
      <c r="F1297">
        <v>0</v>
      </c>
      <c r="G1297">
        <v>10000000</v>
      </c>
      <c r="H1297">
        <v>0</v>
      </c>
      <c r="I1297">
        <v>0</v>
      </c>
      <c r="J1297">
        <v>0</v>
      </c>
      <c r="K1297">
        <v>115.36799999999999</v>
      </c>
      <c r="L1297" t="s">
        <v>19</v>
      </c>
      <c r="M1297" s="2">
        <v>1153680000</v>
      </c>
      <c r="N1297" s="2" t="str">
        <f>VLOOKUP(Tabla1[[#This Row],[nemo]],'Nemos y clasificaciones'!$A$2:$B$5000,2,FALSE)</f>
        <v>CFI</v>
      </c>
      <c r="O1297" s="2" t="str">
        <f>VLOOKUP(Tabla1[[#This Row],[nemo]],'Nemos y clasificaciones'!$A$1:$C$3000,3,FALSE)</f>
        <v>CFI</v>
      </c>
      <c r="P1297" s="2"/>
      <c r="Q1297" s="2"/>
    </row>
    <row r="1298" spans="1:17" x14ac:dyDescent="0.25">
      <c r="A1298" t="s">
        <v>2283</v>
      </c>
      <c r="B1298" s="1">
        <v>44287</v>
      </c>
      <c r="C1298" s="1">
        <v>44295</v>
      </c>
      <c r="D1298" t="s">
        <v>14</v>
      </c>
      <c r="E1298" t="s">
        <v>2284</v>
      </c>
      <c r="F1298">
        <v>0</v>
      </c>
      <c r="G1298">
        <v>6909829902</v>
      </c>
      <c r="H1298">
        <v>0</v>
      </c>
      <c r="I1298">
        <v>0</v>
      </c>
      <c r="J1298">
        <v>0</v>
      </c>
      <c r="K1298">
        <v>0.69899999999999995</v>
      </c>
      <c r="L1298" t="s">
        <v>23</v>
      </c>
      <c r="M1298" s="2">
        <v>4829971101.4980001</v>
      </c>
      <c r="N1298" s="2" t="str">
        <f>VLOOKUP(Tabla1[[#This Row],[nemo]],'Nemos y clasificaciones'!$A$2:$B$5000,2,FALSE)</f>
        <v>GRUPO EMPRESAS NAVIERAS S.A.</v>
      </c>
      <c r="O1298" s="2" t="str">
        <f>VLOOKUP(Tabla1[[#This Row],[nemo]],'Nemos y clasificaciones'!$A$1:$C$3000,3,FALSE)</f>
        <v>Conglomerados</v>
      </c>
      <c r="P1298" s="2"/>
      <c r="Q1298" s="2"/>
    </row>
    <row r="1299" spans="1:17" x14ac:dyDescent="0.25">
      <c r="A1299" t="s">
        <v>8351</v>
      </c>
      <c r="B1299" s="1">
        <v>43211</v>
      </c>
      <c r="C1299" s="1">
        <v>43217</v>
      </c>
      <c r="D1299" t="s">
        <v>14</v>
      </c>
      <c r="E1299" t="s">
        <v>192</v>
      </c>
      <c r="F1299">
        <v>0</v>
      </c>
      <c r="G1299">
        <v>149448112</v>
      </c>
      <c r="H1299">
        <v>0</v>
      </c>
      <c r="I1299">
        <v>0</v>
      </c>
      <c r="J1299">
        <v>0</v>
      </c>
      <c r="K1299">
        <v>32.29</v>
      </c>
      <c r="L1299" t="s">
        <v>54</v>
      </c>
      <c r="M1299" s="2">
        <v>4825679536.4799995</v>
      </c>
      <c r="N1299" s="2" t="str">
        <f>VLOOKUP(Tabla1[[#This Row],[nemo]],'Nemos y clasificaciones'!$A$2:$B$5000,2,FALSE)</f>
        <v>INVERCAP S.A.</v>
      </c>
      <c r="O1299" s="2" t="str">
        <f>VLOOKUP(Tabla1[[#This Row],[nemo]],'Nemos y clasificaciones'!$A$1:$C$3000,3,FALSE)</f>
        <v>Minería</v>
      </c>
      <c r="P1299" s="2"/>
      <c r="Q1299" s="2"/>
    </row>
    <row r="1300" spans="1:17" x14ac:dyDescent="0.25">
      <c r="A1300" t="s">
        <v>11690</v>
      </c>
      <c r="B1300" s="1">
        <v>42131</v>
      </c>
      <c r="C1300" s="1">
        <v>42137</v>
      </c>
      <c r="D1300" t="s">
        <v>14</v>
      </c>
      <c r="E1300" t="s">
        <v>182</v>
      </c>
      <c r="F1300">
        <v>0</v>
      </c>
      <c r="G1300">
        <v>1430000000</v>
      </c>
      <c r="H1300">
        <v>0</v>
      </c>
      <c r="I1300">
        <v>0</v>
      </c>
      <c r="J1300">
        <v>0</v>
      </c>
      <c r="K1300">
        <v>3.3690000000000002</v>
      </c>
      <c r="L1300" t="s">
        <v>16</v>
      </c>
      <c r="M1300" s="2">
        <v>4817670000</v>
      </c>
      <c r="N1300" s="2" t="str">
        <f>VLOOKUP(Tabla1[[#This Row],[nemo]],'Nemos y clasificaciones'!$A$2:$B$5000,2,FALSE)</f>
        <v>BANVIDA S.A.</v>
      </c>
      <c r="O1300" s="2" t="str">
        <f>VLOOKUP(Tabla1[[#This Row],[nemo]],'Nemos y clasificaciones'!$A$1:$C$3000,3,FALSE)</f>
        <v>Servicios de salud</v>
      </c>
      <c r="P1300" s="2"/>
      <c r="Q1300" s="2"/>
    </row>
    <row r="1301" spans="1:17" x14ac:dyDescent="0.25">
      <c r="A1301" t="s">
        <v>8101</v>
      </c>
      <c r="B1301" s="1">
        <v>43237</v>
      </c>
      <c r="C1301" s="1">
        <v>43244</v>
      </c>
      <c r="D1301" t="s">
        <v>14</v>
      </c>
      <c r="E1301" t="s">
        <v>1869</v>
      </c>
      <c r="F1301">
        <v>0</v>
      </c>
      <c r="G1301">
        <v>307933743</v>
      </c>
      <c r="H1301">
        <v>0</v>
      </c>
      <c r="I1301">
        <v>0</v>
      </c>
      <c r="J1301">
        <v>0</v>
      </c>
      <c r="K1301">
        <v>15.638999999999999</v>
      </c>
      <c r="L1301" t="s">
        <v>54</v>
      </c>
      <c r="M1301" s="2">
        <v>4815775806.7770004</v>
      </c>
      <c r="N1301" s="2" t="str">
        <f>VLOOKUP(Tabla1[[#This Row],[nemo]],'Nemos y clasificaciones'!$A$2:$B$5000,2,FALSE)</f>
        <v>AGUAS ANDINAS S.A.</v>
      </c>
      <c r="O1301" s="2" t="str">
        <f>VLOOKUP(Tabla1[[#This Row],[nemo]],'Nemos y clasificaciones'!$A$1:$C$3000,3,FALSE)</f>
        <v>Servicios sanitarios y gas</v>
      </c>
      <c r="P1301" s="2"/>
      <c r="Q1301" s="2"/>
    </row>
    <row r="1302" spans="1:17" x14ac:dyDescent="0.25">
      <c r="A1302" t="s">
        <v>6310</v>
      </c>
      <c r="B1302" s="1">
        <v>43600</v>
      </c>
      <c r="C1302" s="1">
        <v>43607</v>
      </c>
      <c r="D1302" t="s">
        <v>14</v>
      </c>
      <c r="E1302" t="s">
        <v>60</v>
      </c>
      <c r="F1302">
        <v>0</v>
      </c>
      <c r="G1302">
        <v>10000000</v>
      </c>
      <c r="H1302">
        <v>0</v>
      </c>
      <c r="I1302">
        <v>0</v>
      </c>
      <c r="J1302">
        <v>0</v>
      </c>
      <c r="K1302">
        <v>106.82899999999999</v>
      </c>
      <c r="L1302" t="s">
        <v>19</v>
      </c>
      <c r="M1302" s="2">
        <v>1068290000</v>
      </c>
      <c r="N1302" s="2" t="str">
        <f>VLOOKUP(Tabla1[[#This Row],[nemo]],'Nemos y clasificaciones'!$A$2:$B$5000,2,FALSE)</f>
        <v>CFI</v>
      </c>
      <c r="O1302" s="2" t="str">
        <f>VLOOKUP(Tabla1[[#This Row],[nemo]],'Nemos y clasificaciones'!$A$1:$C$3000,3,FALSE)</f>
        <v>CFI</v>
      </c>
      <c r="P1302" s="2"/>
      <c r="Q1302" s="2"/>
    </row>
    <row r="1303" spans="1:17" x14ac:dyDescent="0.25">
      <c r="A1303" t="s">
        <v>4332</v>
      </c>
      <c r="B1303" s="1">
        <v>43965</v>
      </c>
      <c r="C1303" s="1">
        <v>43971</v>
      </c>
      <c r="D1303" t="s">
        <v>14</v>
      </c>
      <c r="E1303" t="s">
        <v>60</v>
      </c>
      <c r="F1303">
        <v>0</v>
      </c>
      <c r="G1303">
        <v>10000000</v>
      </c>
      <c r="H1303">
        <v>0</v>
      </c>
      <c r="I1303">
        <v>0</v>
      </c>
      <c r="J1303">
        <v>0</v>
      </c>
      <c r="K1303">
        <v>102.58</v>
      </c>
      <c r="L1303" t="s">
        <v>19</v>
      </c>
      <c r="M1303" s="2">
        <v>1025800000</v>
      </c>
      <c r="N1303" s="2" t="str">
        <f>VLOOKUP(Tabla1[[#This Row],[nemo]],'Nemos y clasificaciones'!$A$2:$B$5000,2,FALSE)</f>
        <v>CFI</v>
      </c>
      <c r="O1303" s="2" t="str">
        <f>VLOOKUP(Tabla1[[#This Row],[nemo]],'Nemos y clasificaciones'!$A$1:$C$3000,3,FALSE)</f>
        <v>CFI</v>
      </c>
      <c r="P1303" s="2"/>
      <c r="Q1303" s="2"/>
    </row>
    <row r="1304" spans="1:17" x14ac:dyDescent="0.25">
      <c r="A1304" t="s">
        <v>7540</v>
      </c>
      <c r="B1304" s="1">
        <v>43347</v>
      </c>
      <c r="C1304" s="1">
        <v>43353</v>
      </c>
      <c r="D1304" t="s">
        <v>14</v>
      </c>
      <c r="E1304" t="s">
        <v>1685</v>
      </c>
      <c r="F1304">
        <v>0</v>
      </c>
      <c r="G1304">
        <v>220569255</v>
      </c>
      <c r="H1304">
        <v>0</v>
      </c>
      <c r="I1304">
        <v>0</v>
      </c>
      <c r="J1304">
        <v>0</v>
      </c>
      <c r="K1304">
        <v>21.768000000000001</v>
      </c>
      <c r="L1304" t="s">
        <v>54</v>
      </c>
      <c r="M1304" s="2">
        <v>4801351542.8400002</v>
      </c>
      <c r="N1304" s="2" t="str">
        <f>VLOOKUP(Tabla1[[#This Row],[nemo]],'Nemos y clasificaciones'!$A$2:$B$5000,2,FALSE)</f>
        <v>ZONA FRANCA DE IQUIQUE S.A.</v>
      </c>
      <c r="O1304" s="2" t="str">
        <f>VLOOKUP(Tabla1[[#This Row],[nemo]],'Nemos y clasificaciones'!$A$1:$C$3000,3,FALSE)</f>
        <v>Consumo</v>
      </c>
      <c r="P1304" s="2"/>
      <c r="Q1304" s="2"/>
    </row>
    <row r="1305" spans="1:17" x14ac:dyDescent="0.25">
      <c r="A1305" t="s">
        <v>8238</v>
      </c>
      <c r="B1305" s="1">
        <v>43224</v>
      </c>
      <c r="C1305" s="1">
        <v>43230</v>
      </c>
      <c r="D1305" t="s">
        <v>14</v>
      </c>
      <c r="E1305" t="s">
        <v>1685</v>
      </c>
      <c r="F1305">
        <v>0</v>
      </c>
      <c r="G1305">
        <v>220569255</v>
      </c>
      <c r="H1305">
        <v>0</v>
      </c>
      <c r="I1305">
        <v>0</v>
      </c>
      <c r="J1305">
        <v>0</v>
      </c>
      <c r="K1305">
        <v>21.768000000000001</v>
      </c>
      <c r="L1305" t="s">
        <v>54</v>
      </c>
      <c r="M1305" s="2">
        <v>4801351542.8400002</v>
      </c>
      <c r="N1305" s="2" t="str">
        <f>VLOOKUP(Tabla1[[#This Row],[nemo]],'Nemos y clasificaciones'!$A$2:$B$5000,2,FALSE)</f>
        <v>ZONA FRANCA DE IQUIQUE S.A.</v>
      </c>
      <c r="O1305" s="2" t="str">
        <f>VLOOKUP(Tabla1[[#This Row],[nemo]],'Nemos y clasificaciones'!$A$1:$C$3000,3,FALSE)</f>
        <v>Consumo</v>
      </c>
      <c r="P1305" s="2"/>
      <c r="Q1305" s="2"/>
    </row>
    <row r="1306" spans="1:17" x14ac:dyDescent="0.25">
      <c r="A1306" t="s">
        <v>3561</v>
      </c>
      <c r="B1306" s="1">
        <v>44064</v>
      </c>
      <c r="C1306" s="1">
        <v>44070</v>
      </c>
      <c r="D1306" t="s">
        <v>14</v>
      </c>
      <c r="E1306" t="s">
        <v>60</v>
      </c>
      <c r="F1306">
        <v>0</v>
      </c>
      <c r="G1306">
        <v>10000000</v>
      </c>
      <c r="H1306">
        <v>0</v>
      </c>
      <c r="I1306">
        <v>0</v>
      </c>
      <c r="J1306">
        <v>0</v>
      </c>
      <c r="K1306">
        <v>102.003</v>
      </c>
      <c r="L1306" t="s">
        <v>19</v>
      </c>
      <c r="M1306" s="2">
        <v>1020030000</v>
      </c>
      <c r="N1306" s="2" t="str">
        <f>VLOOKUP(Tabla1[[#This Row],[nemo]],'Nemos y clasificaciones'!$A$2:$B$5000,2,FALSE)</f>
        <v>CFI</v>
      </c>
      <c r="O1306" s="2" t="str">
        <f>VLOOKUP(Tabla1[[#This Row],[nemo]],'Nemos y clasificaciones'!$A$1:$C$3000,3,FALSE)</f>
        <v>CFI</v>
      </c>
      <c r="P1306" s="2"/>
      <c r="Q1306" s="2"/>
    </row>
    <row r="1307" spans="1:17" x14ac:dyDescent="0.25">
      <c r="A1307" t="s">
        <v>5610</v>
      </c>
      <c r="B1307" s="1">
        <v>43732</v>
      </c>
      <c r="C1307" s="1">
        <v>43738</v>
      </c>
      <c r="D1307" t="s">
        <v>14</v>
      </c>
      <c r="E1307" t="s">
        <v>60</v>
      </c>
      <c r="F1307">
        <v>0</v>
      </c>
      <c r="G1307">
        <v>10000000</v>
      </c>
      <c r="H1307">
        <v>0</v>
      </c>
      <c r="I1307">
        <v>0</v>
      </c>
      <c r="J1307">
        <v>0</v>
      </c>
      <c r="K1307">
        <v>89.938999999999993</v>
      </c>
      <c r="L1307" t="s">
        <v>54</v>
      </c>
      <c r="M1307" s="2">
        <v>899390000</v>
      </c>
      <c r="N1307" s="2" t="str">
        <f>VLOOKUP(Tabla1[[#This Row],[nemo]],'Nemos y clasificaciones'!$A$2:$B$5000,2,FALSE)</f>
        <v>CFI</v>
      </c>
      <c r="O1307" s="2" t="str">
        <f>VLOOKUP(Tabla1[[#This Row],[nemo]],'Nemos y clasificaciones'!$A$1:$C$3000,3,FALSE)</f>
        <v>CFI</v>
      </c>
      <c r="P1307" s="2"/>
      <c r="Q1307" s="2"/>
    </row>
    <row r="1308" spans="1:17" x14ac:dyDescent="0.25">
      <c r="A1308" t="s">
        <v>2784</v>
      </c>
      <c r="B1308" s="1">
        <v>44188</v>
      </c>
      <c r="C1308" s="1">
        <v>44195</v>
      </c>
      <c r="D1308" t="s">
        <v>14</v>
      </c>
      <c r="E1308" t="s">
        <v>60</v>
      </c>
      <c r="F1308">
        <v>0</v>
      </c>
      <c r="G1308">
        <v>10000000</v>
      </c>
      <c r="H1308">
        <v>0</v>
      </c>
      <c r="I1308">
        <v>0</v>
      </c>
      <c r="J1308">
        <v>0</v>
      </c>
      <c r="K1308">
        <v>89.363</v>
      </c>
      <c r="L1308" t="s">
        <v>54</v>
      </c>
      <c r="M1308" s="2">
        <v>893630000</v>
      </c>
      <c r="N1308" s="2" t="str">
        <f>VLOOKUP(Tabla1[[#This Row],[nemo]],'Nemos y clasificaciones'!$A$2:$B$5000,2,FALSE)</f>
        <v>CFI</v>
      </c>
      <c r="O1308" s="2" t="str">
        <f>VLOOKUP(Tabla1[[#This Row],[nemo]],'Nemos y clasificaciones'!$A$1:$C$3000,3,FALSE)</f>
        <v>CFI</v>
      </c>
      <c r="P1308" s="2"/>
      <c r="Q1308" s="2"/>
    </row>
    <row r="1309" spans="1:17" x14ac:dyDescent="0.25">
      <c r="A1309" t="s">
        <v>6758</v>
      </c>
      <c r="B1309" s="1">
        <v>43545</v>
      </c>
      <c r="C1309" s="1">
        <v>43551</v>
      </c>
      <c r="D1309" t="s">
        <v>14</v>
      </c>
      <c r="E1309" t="s">
        <v>60</v>
      </c>
      <c r="F1309">
        <v>0</v>
      </c>
      <c r="G1309">
        <v>10000000</v>
      </c>
      <c r="H1309">
        <v>0</v>
      </c>
      <c r="I1309">
        <v>0</v>
      </c>
      <c r="J1309">
        <v>0</v>
      </c>
      <c r="K1309">
        <v>77.430000000000007</v>
      </c>
      <c r="L1309" t="s">
        <v>54</v>
      </c>
      <c r="M1309" s="2">
        <v>774300000</v>
      </c>
      <c r="N1309" s="2" t="str">
        <f>VLOOKUP(Tabla1[[#This Row],[nemo]],'Nemos y clasificaciones'!$A$2:$B$5000,2,FALSE)</f>
        <v>CFI</v>
      </c>
      <c r="O1309" s="2" t="str">
        <f>VLOOKUP(Tabla1[[#This Row],[nemo]],'Nemos y clasificaciones'!$A$1:$C$3000,3,FALSE)</f>
        <v>CFI</v>
      </c>
      <c r="P1309" s="2"/>
      <c r="Q1309" s="2"/>
    </row>
    <row r="1310" spans="1:17" x14ac:dyDescent="0.25">
      <c r="A1310" t="s">
        <v>5384</v>
      </c>
      <c r="B1310" s="1">
        <v>43791</v>
      </c>
      <c r="C1310" s="1">
        <v>43797</v>
      </c>
      <c r="D1310" t="s">
        <v>14</v>
      </c>
      <c r="E1310" t="s">
        <v>60</v>
      </c>
      <c r="F1310">
        <v>0</v>
      </c>
      <c r="G1310">
        <v>10000000</v>
      </c>
      <c r="H1310">
        <v>0</v>
      </c>
      <c r="I1310">
        <v>0</v>
      </c>
      <c r="J1310">
        <v>0</v>
      </c>
      <c r="K1310">
        <v>77.239000000000004</v>
      </c>
      <c r="L1310" t="s">
        <v>54</v>
      </c>
      <c r="M1310" s="2">
        <v>772390000</v>
      </c>
      <c r="N1310" s="2" t="str">
        <f>VLOOKUP(Tabla1[[#This Row],[nemo]],'Nemos y clasificaciones'!$A$2:$B$5000,2,FALSE)</f>
        <v>CFI</v>
      </c>
      <c r="O1310" s="2" t="str">
        <f>VLOOKUP(Tabla1[[#This Row],[nemo]],'Nemos y clasificaciones'!$A$1:$C$3000,3,FALSE)</f>
        <v>CFI</v>
      </c>
      <c r="P1310" s="2"/>
      <c r="Q1310" s="2"/>
    </row>
    <row r="1311" spans="1:17" x14ac:dyDescent="0.25">
      <c r="A1311" t="s">
        <v>5942</v>
      </c>
      <c r="B1311" s="1">
        <v>43637</v>
      </c>
      <c r="C1311" s="1">
        <v>43643</v>
      </c>
      <c r="D1311" t="s">
        <v>14</v>
      </c>
      <c r="E1311" t="s">
        <v>60</v>
      </c>
      <c r="F1311">
        <v>0</v>
      </c>
      <c r="G1311">
        <v>10000000</v>
      </c>
      <c r="H1311">
        <v>0</v>
      </c>
      <c r="I1311">
        <v>0</v>
      </c>
      <c r="J1311">
        <v>0</v>
      </c>
      <c r="K1311">
        <v>73.736999999999995</v>
      </c>
      <c r="L1311" t="s">
        <v>54</v>
      </c>
      <c r="M1311" s="2">
        <v>737370000</v>
      </c>
      <c r="N1311" s="2" t="str">
        <f>VLOOKUP(Tabla1[[#This Row],[nemo]],'Nemos y clasificaciones'!$A$2:$B$5000,2,FALSE)</f>
        <v>CFI</v>
      </c>
      <c r="O1311" s="2" t="str">
        <f>VLOOKUP(Tabla1[[#This Row],[nemo]],'Nemos y clasificaciones'!$A$1:$C$3000,3,FALSE)</f>
        <v>CFI</v>
      </c>
      <c r="P1311" s="2"/>
      <c r="Q1311" s="2"/>
    </row>
    <row r="1312" spans="1:17" x14ac:dyDescent="0.25">
      <c r="A1312" t="s">
        <v>10259</v>
      </c>
      <c r="B1312" s="1">
        <v>42621</v>
      </c>
      <c r="C1312" s="1">
        <v>42627</v>
      </c>
      <c r="D1312" t="s">
        <v>14</v>
      </c>
      <c r="E1312" t="s">
        <v>116</v>
      </c>
      <c r="F1312">
        <v>0</v>
      </c>
      <c r="G1312">
        <v>1075000000</v>
      </c>
      <c r="H1312">
        <v>0</v>
      </c>
      <c r="I1312">
        <v>0</v>
      </c>
      <c r="J1312">
        <v>0</v>
      </c>
      <c r="K1312">
        <v>4.4290000000000003</v>
      </c>
      <c r="L1312" t="s">
        <v>16</v>
      </c>
      <c r="M1312" s="2">
        <v>4761175000</v>
      </c>
      <c r="N1312" s="2" t="str">
        <f>VLOOKUP(Tabla1[[#This Row],[nemo]],'Nemos y clasificaciones'!$A$2:$B$5000,2,FALSE)</f>
        <v>SIGDO KOPPERS S.A.</v>
      </c>
      <c r="O1312" s="2" t="str">
        <f>VLOOKUP(Tabla1[[#This Row],[nemo]],'Nemos y clasificaciones'!$A$1:$C$3000,3,FALSE)</f>
        <v>Conglomerados</v>
      </c>
      <c r="P1312" s="2"/>
      <c r="Q1312" s="2"/>
    </row>
    <row r="1313" spans="1:17" x14ac:dyDescent="0.25">
      <c r="A1313" t="s">
        <v>5443</v>
      </c>
      <c r="B1313" s="1">
        <v>43762</v>
      </c>
      <c r="C1313" s="1">
        <v>43768</v>
      </c>
      <c r="D1313" t="s">
        <v>14</v>
      </c>
      <c r="E1313" t="s">
        <v>60</v>
      </c>
      <c r="F1313">
        <v>0</v>
      </c>
      <c r="G1313">
        <v>10000000</v>
      </c>
      <c r="H1313">
        <v>0</v>
      </c>
      <c r="I1313">
        <v>0</v>
      </c>
      <c r="J1313">
        <v>0</v>
      </c>
      <c r="K1313">
        <v>72.75</v>
      </c>
      <c r="L1313" t="s">
        <v>54</v>
      </c>
      <c r="M1313" s="2">
        <v>727500000</v>
      </c>
      <c r="N1313" s="2" t="str">
        <f>VLOOKUP(Tabla1[[#This Row],[nemo]],'Nemos y clasificaciones'!$A$2:$B$5000,2,FALSE)</f>
        <v>CFI</v>
      </c>
      <c r="O1313" s="2" t="str">
        <f>VLOOKUP(Tabla1[[#This Row],[nemo]],'Nemos y clasificaciones'!$A$1:$C$3000,3,FALSE)</f>
        <v>CFI</v>
      </c>
      <c r="P1313" s="2"/>
      <c r="Q1313" s="2"/>
    </row>
    <row r="1314" spans="1:17" x14ac:dyDescent="0.25">
      <c r="A1314" t="s">
        <v>4739</v>
      </c>
      <c r="B1314" s="1">
        <v>43914</v>
      </c>
      <c r="C1314" s="1">
        <v>43920</v>
      </c>
      <c r="D1314" t="s">
        <v>14</v>
      </c>
      <c r="E1314" t="s">
        <v>60</v>
      </c>
      <c r="F1314">
        <v>0</v>
      </c>
      <c r="G1314">
        <v>10000000</v>
      </c>
      <c r="H1314">
        <v>0</v>
      </c>
      <c r="I1314">
        <v>0</v>
      </c>
      <c r="J1314">
        <v>0</v>
      </c>
      <c r="K1314">
        <v>64.682000000000002</v>
      </c>
      <c r="L1314" t="s">
        <v>54</v>
      </c>
      <c r="M1314" s="2">
        <v>646820000</v>
      </c>
      <c r="N1314" s="2" t="str">
        <f>VLOOKUP(Tabla1[[#This Row],[nemo]],'Nemos y clasificaciones'!$A$2:$B$5000,2,FALSE)</f>
        <v>CFI</v>
      </c>
      <c r="O1314" s="2" t="str">
        <f>VLOOKUP(Tabla1[[#This Row],[nemo]],'Nemos y clasificaciones'!$A$1:$C$3000,3,FALSE)</f>
        <v>CFI</v>
      </c>
      <c r="P1314" s="2"/>
      <c r="Q1314" s="2"/>
    </row>
    <row r="1315" spans="1:17" x14ac:dyDescent="0.25">
      <c r="A1315" t="s">
        <v>7580</v>
      </c>
      <c r="B1315" s="1">
        <v>43329</v>
      </c>
      <c r="C1315" s="1">
        <v>43335</v>
      </c>
      <c r="D1315" t="s">
        <v>14</v>
      </c>
      <c r="E1315" t="s">
        <v>60</v>
      </c>
      <c r="F1315">
        <v>0</v>
      </c>
      <c r="G1315">
        <v>10000000</v>
      </c>
      <c r="H1315">
        <v>0</v>
      </c>
      <c r="I1315">
        <v>0</v>
      </c>
      <c r="J1315">
        <v>0</v>
      </c>
      <c r="K1315">
        <v>56.2</v>
      </c>
      <c r="L1315" t="s">
        <v>54</v>
      </c>
      <c r="M1315" s="2">
        <v>562000000</v>
      </c>
      <c r="N1315" s="2" t="str">
        <f>VLOOKUP(Tabla1[[#This Row],[nemo]],'Nemos y clasificaciones'!$A$2:$B$5000,2,FALSE)</f>
        <v>CFI</v>
      </c>
      <c r="O1315" s="2" t="str">
        <f>VLOOKUP(Tabla1[[#This Row],[nemo]],'Nemos y clasificaciones'!$A$1:$C$3000,3,FALSE)</f>
        <v>CFI</v>
      </c>
      <c r="P1315" s="2"/>
      <c r="Q1315" s="2"/>
    </row>
    <row r="1316" spans="1:17" x14ac:dyDescent="0.25">
      <c r="A1316" t="s">
        <v>6921</v>
      </c>
      <c r="B1316" s="1">
        <v>43487</v>
      </c>
      <c r="C1316" s="1">
        <v>43493</v>
      </c>
      <c r="D1316" t="s">
        <v>14</v>
      </c>
      <c r="E1316" t="s">
        <v>60</v>
      </c>
      <c r="F1316">
        <v>0</v>
      </c>
      <c r="G1316">
        <v>10000000</v>
      </c>
      <c r="H1316">
        <v>0</v>
      </c>
      <c r="I1316">
        <v>0</v>
      </c>
      <c r="J1316">
        <v>0</v>
      </c>
      <c r="K1316">
        <v>54.652000000000001</v>
      </c>
      <c r="L1316" t="s">
        <v>54</v>
      </c>
      <c r="M1316" s="2">
        <v>546520000</v>
      </c>
      <c r="N1316" s="2" t="str">
        <f>VLOOKUP(Tabla1[[#This Row],[nemo]],'Nemos y clasificaciones'!$A$2:$B$5000,2,FALSE)</f>
        <v>CFI</v>
      </c>
      <c r="O1316" s="2" t="str">
        <f>VLOOKUP(Tabla1[[#This Row],[nemo]],'Nemos y clasificaciones'!$A$1:$C$3000,3,FALSE)</f>
        <v>CFI</v>
      </c>
      <c r="P1316" s="2"/>
      <c r="Q1316" s="2"/>
    </row>
    <row r="1317" spans="1:17" x14ac:dyDescent="0.25">
      <c r="A1317" t="s">
        <v>7379</v>
      </c>
      <c r="B1317" s="1">
        <v>43391</v>
      </c>
      <c r="C1317" s="1">
        <v>43397</v>
      </c>
      <c r="D1317" t="s">
        <v>14</v>
      </c>
      <c r="E1317" t="s">
        <v>60</v>
      </c>
      <c r="F1317">
        <v>0</v>
      </c>
      <c r="G1317">
        <v>10000000</v>
      </c>
      <c r="H1317">
        <v>0</v>
      </c>
      <c r="I1317">
        <v>0</v>
      </c>
      <c r="J1317">
        <v>0</v>
      </c>
      <c r="K1317">
        <v>51.271999999999998</v>
      </c>
      <c r="L1317" t="s">
        <v>54</v>
      </c>
      <c r="M1317" s="2">
        <v>512720000</v>
      </c>
      <c r="N1317" s="2" t="str">
        <f>VLOOKUP(Tabla1[[#This Row],[nemo]],'Nemos y clasificaciones'!$A$2:$B$5000,2,FALSE)</f>
        <v>CFI</v>
      </c>
      <c r="O1317" s="2" t="str">
        <f>VLOOKUP(Tabla1[[#This Row],[nemo]],'Nemos y clasificaciones'!$A$1:$C$3000,3,FALSE)</f>
        <v>CFI</v>
      </c>
      <c r="P1317" s="2"/>
      <c r="Q1317" s="2"/>
    </row>
    <row r="1318" spans="1:17" x14ac:dyDescent="0.25">
      <c r="A1318" t="s">
        <v>6877</v>
      </c>
      <c r="B1318" s="1">
        <v>43511</v>
      </c>
      <c r="C1318" s="1">
        <v>43517</v>
      </c>
      <c r="D1318" t="s">
        <v>14</v>
      </c>
      <c r="E1318" t="s">
        <v>60</v>
      </c>
      <c r="F1318">
        <v>0</v>
      </c>
      <c r="G1318">
        <v>10000000</v>
      </c>
      <c r="H1318">
        <v>0</v>
      </c>
      <c r="I1318">
        <v>0</v>
      </c>
      <c r="J1318">
        <v>0</v>
      </c>
      <c r="K1318">
        <v>49.395000000000003</v>
      </c>
      <c r="L1318" t="s">
        <v>54</v>
      </c>
      <c r="M1318" s="2">
        <v>493950000</v>
      </c>
      <c r="N1318" s="2" t="str">
        <f>VLOOKUP(Tabla1[[#This Row],[nemo]],'Nemos y clasificaciones'!$A$2:$B$5000,2,FALSE)</f>
        <v>CFI</v>
      </c>
      <c r="O1318" s="2" t="str">
        <f>VLOOKUP(Tabla1[[#This Row],[nemo]],'Nemos y clasificaciones'!$A$1:$C$3000,3,FALSE)</f>
        <v>CFI</v>
      </c>
      <c r="P1318" s="2"/>
      <c r="Q1318" s="2"/>
    </row>
    <row r="1319" spans="1:17" x14ac:dyDescent="0.25">
      <c r="A1319" t="s">
        <v>7880</v>
      </c>
      <c r="B1319" s="1">
        <v>43266</v>
      </c>
      <c r="C1319" s="1">
        <v>43272</v>
      </c>
      <c r="D1319" t="s">
        <v>14</v>
      </c>
      <c r="E1319" t="s">
        <v>60</v>
      </c>
      <c r="F1319">
        <v>0</v>
      </c>
      <c r="G1319">
        <v>10000000</v>
      </c>
      <c r="H1319">
        <v>0</v>
      </c>
      <c r="I1319">
        <v>0</v>
      </c>
      <c r="J1319">
        <v>0</v>
      </c>
      <c r="K1319">
        <v>42.167000000000002</v>
      </c>
      <c r="L1319" t="s">
        <v>54</v>
      </c>
      <c r="M1319" s="2">
        <v>421670000</v>
      </c>
      <c r="N1319" s="2" t="str">
        <f>VLOOKUP(Tabla1[[#This Row],[nemo]],'Nemos y clasificaciones'!$A$2:$B$5000,2,FALSE)</f>
        <v>CFI</v>
      </c>
      <c r="O1319" s="2" t="str">
        <f>VLOOKUP(Tabla1[[#This Row],[nemo]],'Nemos y clasificaciones'!$A$1:$C$3000,3,FALSE)</f>
        <v>CFI</v>
      </c>
      <c r="P1319" s="2"/>
      <c r="Q1319" s="2"/>
    </row>
    <row r="1320" spans="1:17" x14ac:dyDescent="0.25">
      <c r="A1320" t="s">
        <v>10521</v>
      </c>
      <c r="B1320" s="1">
        <v>42509</v>
      </c>
      <c r="C1320" s="1">
        <v>42516</v>
      </c>
      <c r="D1320" t="s">
        <v>14</v>
      </c>
      <c r="E1320" t="s">
        <v>2284</v>
      </c>
      <c r="F1320">
        <v>0</v>
      </c>
      <c r="G1320">
        <v>6909829902</v>
      </c>
      <c r="H1320">
        <v>0</v>
      </c>
      <c r="I1320">
        <v>0</v>
      </c>
      <c r="J1320">
        <v>0</v>
      </c>
      <c r="K1320">
        <v>0.68600000000000005</v>
      </c>
      <c r="L1320" t="s">
        <v>23</v>
      </c>
      <c r="M1320" s="2">
        <v>4740143312.7720003</v>
      </c>
      <c r="N1320" s="2" t="str">
        <f>VLOOKUP(Tabla1[[#This Row],[nemo]],'Nemos y clasificaciones'!$A$2:$B$5000,2,FALSE)</f>
        <v>GRUPO EMPRESAS NAVIERAS S.A.</v>
      </c>
      <c r="O1320" s="2" t="str">
        <f>VLOOKUP(Tabla1[[#This Row],[nemo]],'Nemos y clasificaciones'!$A$1:$C$3000,3,FALSE)</f>
        <v>Conglomerados</v>
      </c>
      <c r="P1320" s="2"/>
      <c r="Q1320" s="2"/>
    </row>
    <row r="1321" spans="1:17" x14ac:dyDescent="0.25">
      <c r="A1321" t="s">
        <v>7629</v>
      </c>
      <c r="B1321" s="1">
        <v>43300</v>
      </c>
      <c r="C1321" s="1">
        <v>43306</v>
      </c>
      <c r="D1321" t="s">
        <v>14</v>
      </c>
      <c r="E1321" t="s">
        <v>60</v>
      </c>
      <c r="F1321">
        <v>0</v>
      </c>
      <c r="G1321">
        <v>10000000</v>
      </c>
      <c r="H1321">
        <v>0</v>
      </c>
      <c r="I1321">
        <v>0</v>
      </c>
      <c r="J1321">
        <v>0</v>
      </c>
      <c r="K1321">
        <v>31.818999999999999</v>
      </c>
      <c r="L1321" t="s">
        <v>54</v>
      </c>
      <c r="M1321" s="2">
        <v>318190000</v>
      </c>
      <c r="N1321" s="2" t="str">
        <f>VLOOKUP(Tabla1[[#This Row],[nemo]],'Nemos y clasificaciones'!$A$2:$B$5000,2,FALSE)</f>
        <v>CFI</v>
      </c>
      <c r="O1321" s="2" t="str">
        <f>VLOOKUP(Tabla1[[#This Row],[nemo]],'Nemos y clasificaciones'!$A$1:$C$3000,3,FALSE)</f>
        <v>CFI</v>
      </c>
      <c r="P1321" s="2"/>
      <c r="Q1321" s="2"/>
    </row>
    <row r="1322" spans="1:17" x14ac:dyDescent="0.25">
      <c r="A1322" t="s">
        <v>7505</v>
      </c>
      <c r="B1322" s="1">
        <v>43355</v>
      </c>
      <c r="C1322" s="1">
        <v>43364</v>
      </c>
      <c r="D1322" t="s">
        <v>14</v>
      </c>
      <c r="E1322" t="s">
        <v>60</v>
      </c>
      <c r="F1322">
        <v>0</v>
      </c>
      <c r="G1322">
        <v>10000000</v>
      </c>
      <c r="H1322">
        <v>0</v>
      </c>
      <c r="I1322">
        <v>0</v>
      </c>
      <c r="J1322">
        <v>0</v>
      </c>
      <c r="K1322">
        <v>30.78</v>
      </c>
      <c r="L1322" t="s">
        <v>54</v>
      </c>
      <c r="M1322" s="2">
        <v>307800000</v>
      </c>
      <c r="N1322" s="2" t="str">
        <f>VLOOKUP(Tabla1[[#This Row],[nemo]],'Nemos y clasificaciones'!$A$2:$B$5000,2,FALSE)</f>
        <v>CFI</v>
      </c>
      <c r="O1322" s="2" t="str">
        <f>VLOOKUP(Tabla1[[#This Row],[nemo]],'Nemos y clasificaciones'!$A$1:$C$3000,3,FALSE)</f>
        <v>CFI</v>
      </c>
      <c r="P1322" s="2"/>
      <c r="Q1322" s="2"/>
    </row>
    <row r="1323" spans="1:17" x14ac:dyDescent="0.25">
      <c r="A1323" t="s">
        <v>3789</v>
      </c>
      <c r="B1323" s="1">
        <v>44005</v>
      </c>
      <c r="C1323" s="1">
        <v>44012</v>
      </c>
      <c r="D1323" t="s">
        <v>14</v>
      </c>
      <c r="E1323" t="s">
        <v>60</v>
      </c>
      <c r="F1323">
        <v>0</v>
      </c>
      <c r="G1323">
        <v>10000000</v>
      </c>
      <c r="H1323">
        <v>0</v>
      </c>
      <c r="I1323">
        <v>0</v>
      </c>
      <c r="J1323">
        <v>0</v>
      </c>
      <c r="K1323">
        <v>16.198</v>
      </c>
      <c r="L1323" t="s">
        <v>54</v>
      </c>
      <c r="M1323" s="2">
        <v>161980000</v>
      </c>
      <c r="N1323" s="2" t="str">
        <f>VLOOKUP(Tabla1[[#This Row],[nemo]],'Nemos y clasificaciones'!$A$2:$B$5000,2,FALSE)</f>
        <v>CFI</v>
      </c>
      <c r="O1323" s="2" t="str">
        <f>VLOOKUP(Tabla1[[#This Row],[nemo]],'Nemos y clasificaciones'!$A$1:$C$3000,3,FALSE)</f>
        <v>CFI</v>
      </c>
      <c r="P1323" s="2"/>
      <c r="Q1323" s="2"/>
    </row>
    <row r="1324" spans="1:17" x14ac:dyDescent="0.25">
      <c r="A1324" t="s">
        <v>1166</v>
      </c>
      <c r="B1324" s="1">
        <v>44362</v>
      </c>
      <c r="C1324" s="1">
        <v>44369</v>
      </c>
      <c r="D1324" t="s">
        <v>14</v>
      </c>
      <c r="E1324" t="s">
        <v>60</v>
      </c>
      <c r="F1324">
        <v>0</v>
      </c>
      <c r="G1324">
        <v>299116</v>
      </c>
      <c r="H1324">
        <v>0</v>
      </c>
      <c r="I1324">
        <v>0</v>
      </c>
      <c r="J1324">
        <v>0</v>
      </c>
      <c r="K1324">
        <v>265.32600000000002</v>
      </c>
      <c r="L1324" t="s">
        <v>19</v>
      </c>
      <c r="M1324" s="2">
        <v>79363251.816</v>
      </c>
      <c r="N1324" s="2" t="str">
        <f>VLOOKUP(Tabla1[[#This Row],[nemo]],'Nemos y clasificaciones'!$A$2:$B$5000,2,FALSE)</f>
        <v>CFI</v>
      </c>
      <c r="O1324" s="2" t="str">
        <f>VLOOKUP(Tabla1[[#This Row],[nemo]],'Nemos y clasificaciones'!$A$1:$C$3000,3,FALSE)</f>
        <v>CFI</v>
      </c>
      <c r="P1324" s="2"/>
      <c r="Q1324" s="2"/>
    </row>
    <row r="1325" spans="1:17" x14ac:dyDescent="0.25">
      <c r="A1325" t="s">
        <v>9537</v>
      </c>
      <c r="B1325" s="1">
        <v>42871</v>
      </c>
      <c r="C1325" s="1">
        <v>42877</v>
      </c>
      <c r="D1325" t="s">
        <v>14</v>
      </c>
      <c r="E1325" t="s">
        <v>1869</v>
      </c>
      <c r="F1325">
        <v>0</v>
      </c>
      <c r="G1325">
        <v>307934743</v>
      </c>
      <c r="H1325">
        <v>0</v>
      </c>
      <c r="I1325">
        <v>0</v>
      </c>
      <c r="J1325">
        <v>0</v>
      </c>
      <c r="K1325">
        <v>15.257</v>
      </c>
      <c r="L1325" t="s">
        <v>54</v>
      </c>
      <c r="M1325" s="2">
        <v>4698160373.9510002</v>
      </c>
      <c r="N1325" s="2" t="str">
        <f>VLOOKUP(Tabla1[[#This Row],[nemo]],'Nemos y clasificaciones'!$A$2:$B$5000,2,FALSE)</f>
        <v>AGUAS ANDINAS S.A.</v>
      </c>
      <c r="O1325" s="2" t="str">
        <f>VLOOKUP(Tabla1[[#This Row],[nemo]],'Nemos y clasificaciones'!$A$1:$C$3000,3,FALSE)</f>
        <v>Servicios sanitarios y gas</v>
      </c>
      <c r="P1325" s="2"/>
      <c r="Q1325" s="2"/>
    </row>
    <row r="1326" spans="1:17" x14ac:dyDescent="0.25">
      <c r="A1326" t="s">
        <v>11976</v>
      </c>
      <c r="B1326" s="1">
        <v>42027</v>
      </c>
      <c r="C1326" s="1">
        <v>42033</v>
      </c>
      <c r="D1326" t="s">
        <v>14</v>
      </c>
      <c r="E1326" t="s">
        <v>434</v>
      </c>
      <c r="F1326">
        <v>0</v>
      </c>
      <c r="G1326">
        <v>473289368</v>
      </c>
      <c r="H1326">
        <v>0</v>
      </c>
      <c r="I1326">
        <v>0</v>
      </c>
      <c r="J1326">
        <v>0</v>
      </c>
      <c r="K1326">
        <v>9.9</v>
      </c>
      <c r="L1326" t="s">
        <v>16</v>
      </c>
      <c r="M1326" s="2">
        <v>4685564743.1999998</v>
      </c>
      <c r="N1326" s="2" t="str">
        <f>VLOOKUP(Tabla1[[#This Row],[nemo]],'Nemos y clasificaciones'!$A$2:$B$5000,2,FALSE)</f>
        <v>EMBOTELLADORA ANDINA S.A.</v>
      </c>
      <c r="O1326" s="2" t="str">
        <f>VLOOKUP(Tabla1[[#This Row],[nemo]],'Nemos y clasificaciones'!$A$1:$C$3000,3,FALSE)</f>
        <v>Alimentos, bebidas y tabaco</v>
      </c>
      <c r="P1326" s="2"/>
      <c r="Q1326" s="2"/>
    </row>
    <row r="1327" spans="1:17" x14ac:dyDescent="0.25">
      <c r="A1327" t="s">
        <v>6230</v>
      </c>
      <c r="B1327" s="1">
        <v>43609</v>
      </c>
      <c r="C1327" s="1">
        <v>43615</v>
      </c>
      <c r="D1327" t="s">
        <v>14</v>
      </c>
      <c r="E1327" t="s">
        <v>60</v>
      </c>
      <c r="F1327">
        <v>0</v>
      </c>
      <c r="G1327">
        <v>10000000</v>
      </c>
      <c r="H1327">
        <v>0</v>
      </c>
      <c r="I1327">
        <v>0</v>
      </c>
      <c r="J1327">
        <v>0</v>
      </c>
      <c r="K1327">
        <v>5.7629999999999999</v>
      </c>
      <c r="L1327" t="s">
        <v>16</v>
      </c>
      <c r="M1327" s="2">
        <v>57630000</v>
      </c>
      <c r="N1327" s="2" t="str">
        <f>VLOOKUP(Tabla1[[#This Row],[nemo]],'Nemos y clasificaciones'!$A$2:$B$5000,2,FALSE)</f>
        <v>CFI</v>
      </c>
      <c r="O1327" s="2" t="str">
        <f>VLOOKUP(Tabla1[[#This Row],[nemo]],'Nemos y clasificaciones'!$A$1:$C$3000,3,FALSE)</f>
        <v>CFI</v>
      </c>
      <c r="P1327" s="2"/>
      <c r="Q1327" s="2"/>
    </row>
    <row r="1328" spans="1:17" x14ac:dyDescent="0.25">
      <c r="A1328" t="s">
        <v>384</v>
      </c>
      <c r="B1328" s="1">
        <v>44433</v>
      </c>
      <c r="C1328" s="1">
        <v>44439</v>
      </c>
      <c r="D1328" t="s">
        <v>14</v>
      </c>
      <c r="E1328" t="s">
        <v>60</v>
      </c>
      <c r="F1328">
        <v>0</v>
      </c>
      <c r="G1328">
        <v>292641</v>
      </c>
      <c r="H1328">
        <v>0</v>
      </c>
      <c r="I1328">
        <v>0</v>
      </c>
      <c r="J1328">
        <v>0</v>
      </c>
      <c r="K1328">
        <v>171.92599999999999</v>
      </c>
      <c r="L1328" t="s">
        <v>19</v>
      </c>
      <c r="M1328" s="2">
        <v>50312596.566</v>
      </c>
      <c r="N1328" s="2" t="str">
        <f>VLOOKUP(Tabla1[[#This Row],[nemo]],'Nemos y clasificaciones'!$A$2:$B$5000,2,FALSE)</f>
        <v>CFI</v>
      </c>
      <c r="O1328" s="2" t="str">
        <f>VLOOKUP(Tabla1[[#This Row],[nemo]],'Nemos y clasificaciones'!$A$1:$C$3000,3,FALSE)</f>
        <v>CFI</v>
      </c>
      <c r="P1328" s="2"/>
      <c r="Q1328" s="2"/>
    </row>
    <row r="1329" spans="1:17" x14ac:dyDescent="0.25">
      <c r="A1329" t="s">
        <v>6536</v>
      </c>
      <c r="B1329" s="1">
        <v>43587</v>
      </c>
      <c r="C1329" s="1">
        <v>43593</v>
      </c>
      <c r="D1329" t="s">
        <v>14</v>
      </c>
      <c r="E1329" t="s">
        <v>357</v>
      </c>
      <c r="F1329">
        <v>0</v>
      </c>
      <c r="G1329">
        <v>871057175</v>
      </c>
      <c r="H1329">
        <v>0</v>
      </c>
      <c r="I1329">
        <v>0</v>
      </c>
      <c r="J1329">
        <v>0</v>
      </c>
      <c r="K1329">
        <v>5.367</v>
      </c>
      <c r="L1329" t="s">
        <v>16</v>
      </c>
      <c r="M1329" s="2">
        <v>4674963858.2250004</v>
      </c>
      <c r="N1329" s="2" t="str">
        <f>VLOOKUP(Tabla1[[#This Row],[nemo]],'Nemos y clasificaciones'!$A$2:$B$5000,2,FALSE)</f>
        <v>SONDA S.A.</v>
      </c>
      <c r="O1329" s="2" t="str">
        <f>VLOOKUP(Tabla1[[#This Row],[nemo]],'Nemos y clasificaciones'!$A$1:$C$3000,3,FALSE)</f>
        <v>Telecomunicaciones</v>
      </c>
      <c r="P1329" s="2"/>
      <c r="Q1329" s="2"/>
    </row>
    <row r="1330" spans="1:17" x14ac:dyDescent="0.25">
      <c r="A1330" t="s">
        <v>59</v>
      </c>
      <c r="B1330" s="1">
        <v>44454</v>
      </c>
      <c r="C1330" s="1">
        <v>44462</v>
      </c>
      <c r="D1330" t="s">
        <v>14</v>
      </c>
      <c r="E1330" t="s">
        <v>60</v>
      </c>
      <c r="F1330">
        <v>0</v>
      </c>
      <c r="G1330">
        <v>291200</v>
      </c>
      <c r="H1330">
        <v>0</v>
      </c>
      <c r="I1330">
        <v>0</v>
      </c>
      <c r="J1330">
        <v>0</v>
      </c>
      <c r="K1330">
        <v>151.98099999999999</v>
      </c>
      <c r="L1330" t="s">
        <v>19</v>
      </c>
      <c r="M1330" s="2">
        <v>44256867.200000003</v>
      </c>
      <c r="N1330" s="2" t="str">
        <f>VLOOKUP(Tabla1[[#This Row],[nemo]],'Nemos y clasificaciones'!$A$2:$B$5000,2,FALSE)</f>
        <v>CFI</v>
      </c>
      <c r="O1330" s="2" t="str">
        <f>VLOOKUP(Tabla1[[#This Row],[nemo]],'Nemos y clasificaciones'!$A$1:$C$3000,3,FALSE)</f>
        <v>CFI</v>
      </c>
      <c r="P1330" s="2"/>
      <c r="Q1330" s="2"/>
    </row>
    <row r="1331" spans="1:17" x14ac:dyDescent="0.25">
      <c r="A1331" t="s">
        <v>710</v>
      </c>
      <c r="B1331" s="1">
        <v>44398</v>
      </c>
      <c r="C1331" s="1">
        <v>44404</v>
      </c>
      <c r="D1331" t="s">
        <v>14</v>
      </c>
      <c r="E1331" t="s">
        <v>60</v>
      </c>
      <c r="F1331">
        <v>0</v>
      </c>
      <c r="G1331">
        <v>293283</v>
      </c>
      <c r="H1331">
        <v>0</v>
      </c>
      <c r="I1331">
        <v>0</v>
      </c>
      <c r="J1331">
        <v>0</v>
      </c>
      <c r="K1331">
        <v>133.38800000000001</v>
      </c>
      <c r="L1331" t="s">
        <v>19</v>
      </c>
      <c r="M1331" s="2">
        <v>39120432.803999998</v>
      </c>
      <c r="N1331" s="2" t="str">
        <f>VLOOKUP(Tabla1[[#This Row],[nemo]],'Nemos y clasificaciones'!$A$2:$B$5000,2,FALSE)</f>
        <v>CFI</v>
      </c>
      <c r="O1331" s="2" t="str">
        <f>VLOOKUP(Tabla1[[#This Row],[nemo]],'Nemos y clasificaciones'!$A$1:$C$3000,3,FALSE)</f>
        <v>CFI</v>
      </c>
      <c r="P1331" s="2"/>
      <c r="Q1331" s="2"/>
    </row>
    <row r="1332" spans="1:17" x14ac:dyDescent="0.25">
      <c r="A1332" t="s">
        <v>8383</v>
      </c>
      <c r="B1332" s="1">
        <v>43209</v>
      </c>
      <c r="C1332" s="1">
        <v>43215</v>
      </c>
      <c r="D1332" t="s">
        <v>14</v>
      </c>
      <c r="E1332" t="s">
        <v>2145</v>
      </c>
      <c r="F1332">
        <v>0</v>
      </c>
      <c r="G1332">
        <v>439817195</v>
      </c>
      <c r="H1332">
        <v>0</v>
      </c>
      <c r="I1332">
        <v>0</v>
      </c>
      <c r="J1332">
        <v>0</v>
      </c>
      <c r="K1332">
        <v>10.601000000000001</v>
      </c>
      <c r="L1332" t="s">
        <v>54</v>
      </c>
      <c r="M1332" s="2">
        <v>4662502084.1949997</v>
      </c>
      <c r="N1332" s="2" t="str">
        <f>VLOOKUP(Tabla1[[#This Row],[nemo]],'Nemos y clasificaciones'!$A$2:$B$5000,2,FALSE)</f>
        <v>CINTAC S.A.</v>
      </c>
      <c r="O1332" s="2" t="str">
        <f>VLOOKUP(Tabla1[[#This Row],[nemo]],'Nemos y clasificaciones'!$A$1:$C$3000,3,FALSE)</f>
        <v>Construcción</v>
      </c>
      <c r="P1332" s="2"/>
      <c r="Q1332" s="2"/>
    </row>
    <row r="1333" spans="1:17" x14ac:dyDescent="0.25">
      <c r="A1333" t="s">
        <v>2121</v>
      </c>
      <c r="B1333" s="1">
        <v>44307</v>
      </c>
      <c r="C1333" s="1">
        <v>44313</v>
      </c>
      <c r="D1333" t="s">
        <v>14</v>
      </c>
      <c r="E1333" t="s">
        <v>60</v>
      </c>
      <c r="F1333">
        <v>0</v>
      </c>
      <c r="G1333">
        <v>299116</v>
      </c>
      <c r="H1333">
        <v>0</v>
      </c>
      <c r="I1333">
        <v>0</v>
      </c>
      <c r="J1333">
        <v>0</v>
      </c>
      <c r="K1333">
        <v>130.20099999999999</v>
      </c>
      <c r="L1333" t="s">
        <v>19</v>
      </c>
      <c r="M1333" s="2">
        <v>38945202.316</v>
      </c>
      <c r="N1333" s="2" t="str">
        <f>VLOOKUP(Tabla1[[#This Row],[nemo]],'Nemos y clasificaciones'!$A$2:$B$5000,2,FALSE)</f>
        <v>CFI</v>
      </c>
      <c r="O1333" s="2" t="str">
        <f>VLOOKUP(Tabla1[[#This Row],[nemo]],'Nemos y clasificaciones'!$A$1:$C$3000,3,FALSE)</f>
        <v>CFI</v>
      </c>
      <c r="P1333" s="2"/>
      <c r="Q1333" s="2"/>
    </row>
    <row r="1334" spans="1:17" x14ac:dyDescent="0.25">
      <c r="A1334" t="s">
        <v>2404</v>
      </c>
      <c r="B1334" s="1">
        <v>44274</v>
      </c>
      <c r="C1334" s="1">
        <v>44280</v>
      </c>
      <c r="D1334" t="s">
        <v>14</v>
      </c>
      <c r="E1334" t="s">
        <v>60</v>
      </c>
      <c r="F1334">
        <v>0</v>
      </c>
      <c r="G1334">
        <v>299116</v>
      </c>
      <c r="H1334">
        <v>0</v>
      </c>
      <c r="I1334">
        <v>0</v>
      </c>
      <c r="J1334">
        <v>0</v>
      </c>
      <c r="K1334">
        <v>113.953</v>
      </c>
      <c r="L1334" t="s">
        <v>19</v>
      </c>
      <c r="M1334" s="2">
        <v>34085165.548</v>
      </c>
      <c r="N1334" s="2" t="str">
        <f>VLOOKUP(Tabla1[[#This Row],[nemo]],'Nemos y clasificaciones'!$A$2:$B$5000,2,FALSE)</f>
        <v>CFI</v>
      </c>
      <c r="O1334" s="2" t="str">
        <f>VLOOKUP(Tabla1[[#This Row],[nemo]],'Nemos y clasificaciones'!$A$1:$C$3000,3,FALSE)</f>
        <v>CFI</v>
      </c>
      <c r="P1334" s="2"/>
      <c r="Q1334" s="2"/>
    </row>
    <row r="1335" spans="1:17" x14ac:dyDescent="0.25">
      <c r="A1335" t="s">
        <v>2524</v>
      </c>
      <c r="B1335" s="1">
        <v>44246</v>
      </c>
      <c r="C1335" s="1">
        <v>44252</v>
      </c>
      <c r="D1335" t="s">
        <v>14</v>
      </c>
      <c r="E1335" t="s">
        <v>60</v>
      </c>
      <c r="F1335">
        <v>0</v>
      </c>
      <c r="G1335">
        <v>300670</v>
      </c>
      <c r="H1335">
        <v>0</v>
      </c>
      <c r="I1335">
        <v>0</v>
      </c>
      <c r="J1335">
        <v>0</v>
      </c>
      <c r="K1335">
        <v>105.56699999999999</v>
      </c>
      <c r="L1335" t="s">
        <v>19</v>
      </c>
      <c r="M1335" s="2">
        <v>31740829.890000001</v>
      </c>
      <c r="N1335" s="2" t="str">
        <f>VLOOKUP(Tabla1[[#This Row],[nemo]],'Nemos y clasificaciones'!$A$2:$B$5000,2,FALSE)</f>
        <v>CFI</v>
      </c>
      <c r="O1335" s="2" t="str">
        <f>VLOOKUP(Tabla1[[#This Row],[nemo]],'Nemos y clasificaciones'!$A$1:$C$3000,3,FALSE)</f>
        <v>CFI</v>
      </c>
      <c r="P1335" s="2"/>
      <c r="Q1335" s="2"/>
    </row>
    <row r="1336" spans="1:17" x14ac:dyDescent="0.25">
      <c r="A1336" t="s">
        <v>3131</v>
      </c>
      <c r="B1336" s="1">
        <v>44154</v>
      </c>
      <c r="C1336" s="1">
        <v>44160</v>
      </c>
      <c r="D1336" t="s">
        <v>14</v>
      </c>
      <c r="E1336" t="s">
        <v>60</v>
      </c>
      <c r="F1336">
        <v>0</v>
      </c>
      <c r="G1336">
        <v>302076</v>
      </c>
      <c r="H1336">
        <v>0</v>
      </c>
      <c r="I1336">
        <v>0</v>
      </c>
      <c r="J1336">
        <v>0</v>
      </c>
      <c r="K1336">
        <v>102.146</v>
      </c>
      <c r="L1336" t="s">
        <v>19</v>
      </c>
      <c r="M1336" s="2">
        <v>30855855.096000001</v>
      </c>
      <c r="N1336" s="2" t="str">
        <f>VLOOKUP(Tabla1[[#This Row],[nemo]],'Nemos y clasificaciones'!$A$2:$B$5000,2,FALSE)</f>
        <v>CFI</v>
      </c>
      <c r="O1336" s="2" t="str">
        <f>VLOOKUP(Tabla1[[#This Row],[nemo]],'Nemos y clasificaciones'!$A$1:$C$3000,3,FALSE)</f>
        <v>CFI</v>
      </c>
      <c r="P1336" s="2"/>
      <c r="Q1336" s="2"/>
    </row>
    <row r="1337" spans="1:17" x14ac:dyDescent="0.25">
      <c r="A1337" t="s">
        <v>3630</v>
      </c>
      <c r="B1337" s="1">
        <v>44036</v>
      </c>
      <c r="C1337" s="1">
        <v>44042</v>
      </c>
      <c r="D1337" t="s">
        <v>14</v>
      </c>
      <c r="E1337" t="s">
        <v>60</v>
      </c>
      <c r="F1337">
        <v>0</v>
      </c>
      <c r="G1337">
        <v>303114</v>
      </c>
      <c r="H1337">
        <v>0</v>
      </c>
      <c r="I1337">
        <v>0</v>
      </c>
      <c r="J1337">
        <v>0</v>
      </c>
      <c r="K1337">
        <v>101.575</v>
      </c>
      <c r="L1337" t="s">
        <v>19</v>
      </c>
      <c r="M1337" s="2">
        <v>30788804.550000001</v>
      </c>
      <c r="N1337" s="2" t="str">
        <f>VLOOKUP(Tabla1[[#This Row],[nemo]],'Nemos y clasificaciones'!$A$2:$B$5000,2,FALSE)</f>
        <v>CFI</v>
      </c>
      <c r="O1337" s="2" t="str">
        <f>VLOOKUP(Tabla1[[#This Row],[nemo]],'Nemos y clasificaciones'!$A$1:$C$3000,3,FALSE)</f>
        <v>CFI</v>
      </c>
      <c r="P1337" s="2"/>
      <c r="Q1337" s="2"/>
    </row>
    <row r="1338" spans="1:17" x14ac:dyDescent="0.25">
      <c r="A1338" t="s">
        <v>1644</v>
      </c>
      <c r="B1338" s="1">
        <v>44341</v>
      </c>
      <c r="C1338" s="1">
        <v>44347</v>
      </c>
      <c r="D1338" t="s">
        <v>14</v>
      </c>
      <c r="E1338" t="s">
        <v>60</v>
      </c>
      <c r="F1338">
        <v>0</v>
      </c>
      <c r="G1338">
        <v>299116</v>
      </c>
      <c r="H1338">
        <v>0</v>
      </c>
      <c r="I1338">
        <v>0</v>
      </c>
      <c r="J1338">
        <v>0</v>
      </c>
      <c r="K1338">
        <v>102.76900000000001</v>
      </c>
      <c r="L1338" t="s">
        <v>19</v>
      </c>
      <c r="M1338" s="2">
        <v>30739852.204</v>
      </c>
      <c r="N1338" s="2" t="str">
        <f>VLOOKUP(Tabla1[[#This Row],[nemo]],'Nemos y clasificaciones'!$A$2:$B$5000,2,FALSE)</f>
        <v>CFI</v>
      </c>
      <c r="O1338" s="2" t="str">
        <f>VLOOKUP(Tabla1[[#This Row],[nemo]],'Nemos y clasificaciones'!$A$1:$C$3000,3,FALSE)</f>
        <v>CFI</v>
      </c>
      <c r="P1338" s="2"/>
      <c r="Q1338" s="2"/>
    </row>
    <row r="1339" spans="1:17" x14ac:dyDescent="0.25">
      <c r="A1339" t="s">
        <v>2641</v>
      </c>
      <c r="B1339" s="1">
        <v>44217</v>
      </c>
      <c r="C1339" s="1">
        <v>44223</v>
      </c>
      <c r="D1339" t="s">
        <v>14</v>
      </c>
      <c r="E1339" t="s">
        <v>60</v>
      </c>
      <c r="F1339">
        <v>0</v>
      </c>
      <c r="G1339">
        <v>300670</v>
      </c>
      <c r="H1339">
        <v>0</v>
      </c>
      <c r="I1339">
        <v>0</v>
      </c>
      <c r="J1339">
        <v>0</v>
      </c>
      <c r="K1339">
        <v>89.363</v>
      </c>
      <c r="L1339" t="s">
        <v>54</v>
      </c>
      <c r="M1339" s="2">
        <v>26868773.210000001</v>
      </c>
      <c r="N1339" s="2" t="str">
        <f>VLOOKUP(Tabla1[[#This Row],[nemo]],'Nemos y clasificaciones'!$A$2:$B$5000,2,FALSE)</f>
        <v>CFI</v>
      </c>
      <c r="O1339" s="2" t="str">
        <f>VLOOKUP(Tabla1[[#This Row],[nemo]],'Nemos y clasificaciones'!$A$1:$C$3000,3,FALSE)</f>
        <v>CFI</v>
      </c>
      <c r="P1339" s="2"/>
      <c r="Q1339" s="2"/>
    </row>
    <row r="1340" spans="1:17" x14ac:dyDescent="0.25">
      <c r="A1340" t="s">
        <v>9615</v>
      </c>
      <c r="B1340" s="1">
        <v>42861</v>
      </c>
      <c r="C1340" s="1">
        <v>42867</v>
      </c>
      <c r="D1340" t="s">
        <v>14</v>
      </c>
      <c r="E1340" t="s">
        <v>1874</v>
      </c>
      <c r="F1340">
        <v>0</v>
      </c>
      <c r="G1340">
        <v>12837423057</v>
      </c>
      <c r="H1340">
        <v>0</v>
      </c>
      <c r="I1340">
        <v>0</v>
      </c>
      <c r="J1340">
        <v>0</v>
      </c>
      <c r="K1340">
        <v>0.35899999999999999</v>
      </c>
      <c r="L1340" t="s">
        <v>23</v>
      </c>
      <c r="M1340" s="2">
        <v>4608634877.4630003</v>
      </c>
      <c r="N1340" s="2" t="str">
        <f>VLOOKUP(Tabla1[[#This Row],[nemo]],'Nemos y clasificaciones'!$A$2:$B$5000,2,FALSE)</f>
        <v>ADMINISTRADORA  DE FONDOS DE PENSIONES CUPRUM S.A.</v>
      </c>
      <c r="O1340" s="2" t="str">
        <f>VLOOKUP(Tabla1[[#This Row],[nemo]],'Nemos y clasificaciones'!$A$1:$C$3000,3,FALSE)</f>
        <v>Servicios financieros</v>
      </c>
      <c r="P1340" s="2"/>
      <c r="Q1340" s="2"/>
    </row>
    <row r="1341" spans="1:17" x14ac:dyDescent="0.25">
      <c r="A1341" t="s">
        <v>3429</v>
      </c>
      <c r="B1341" s="1">
        <v>44097</v>
      </c>
      <c r="C1341" s="1">
        <v>44103</v>
      </c>
      <c r="D1341" t="s">
        <v>14</v>
      </c>
      <c r="E1341" t="s">
        <v>60</v>
      </c>
      <c r="F1341">
        <v>0</v>
      </c>
      <c r="G1341">
        <v>302076</v>
      </c>
      <c r="H1341">
        <v>0</v>
      </c>
      <c r="I1341">
        <v>0</v>
      </c>
      <c r="J1341">
        <v>0</v>
      </c>
      <c r="K1341">
        <v>81.078999999999994</v>
      </c>
      <c r="L1341" t="s">
        <v>54</v>
      </c>
      <c r="M1341" s="2">
        <v>24492020.004000001</v>
      </c>
      <c r="N1341" s="2" t="str">
        <f>VLOOKUP(Tabla1[[#This Row],[nemo]],'Nemos y clasificaciones'!$A$2:$B$5000,2,FALSE)</f>
        <v>CFI</v>
      </c>
      <c r="O1341" s="2" t="str">
        <f>VLOOKUP(Tabla1[[#This Row],[nemo]],'Nemos y clasificaciones'!$A$1:$C$3000,3,FALSE)</f>
        <v>CFI</v>
      </c>
      <c r="P1341" s="2"/>
      <c r="Q1341" s="2"/>
    </row>
    <row r="1342" spans="1:17" x14ac:dyDescent="0.25">
      <c r="A1342" t="s">
        <v>3276</v>
      </c>
      <c r="B1342" s="1">
        <v>44126</v>
      </c>
      <c r="C1342" s="1">
        <v>44132</v>
      </c>
      <c r="D1342" t="s">
        <v>14</v>
      </c>
      <c r="E1342" t="s">
        <v>60</v>
      </c>
      <c r="F1342">
        <v>0</v>
      </c>
      <c r="G1342">
        <v>302076</v>
      </c>
      <c r="H1342">
        <v>0</v>
      </c>
      <c r="I1342">
        <v>0</v>
      </c>
      <c r="J1342">
        <v>0</v>
      </c>
      <c r="K1342">
        <v>70.540000000000006</v>
      </c>
      <c r="L1342" t="s">
        <v>54</v>
      </c>
      <c r="M1342" s="2">
        <v>21308441.039999999</v>
      </c>
      <c r="N1342" s="2" t="str">
        <f>VLOOKUP(Tabla1[[#This Row],[nemo]],'Nemos y clasificaciones'!$A$2:$B$5000,2,FALSE)</f>
        <v>CFI</v>
      </c>
      <c r="O1342" s="2" t="str">
        <f>VLOOKUP(Tabla1[[#This Row],[nemo]],'Nemos y clasificaciones'!$A$1:$C$3000,3,FALSE)</f>
        <v>CFI</v>
      </c>
      <c r="P1342" s="2"/>
      <c r="Q1342" s="2"/>
    </row>
    <row r="1343" spans="1:17" x14ac:dyDescent="0.25">
      <c r="A1343" t="s">
        <v>1185</v>
      </c>
      <c r="B1343" s="1">
        <v>44362</v>
      </c>
      <c r="C1343" s="1">
        <v>44369</v>
      </c>
      <c r="D1343" t="s">
        <v>14</v>
      </c>
      <c r="E1343" t="s">
        <v>62</v>
      </c>
      <c r="F1343">
        <v>0</v>
      </c>
      <c r="G1343">
        <v>10000000</v>
      </c>
      <c r="H1343">
        <v>0</v>
      </c>
      <c r="I1343">
        <v>0</v>
      </c>
      <c r="J1343">
        <v>0</v>
      </c>
      <c r="K1343">
        <v>269.10199999999998</v>
      </c>
      <c r="L1343" t="s">
        <v>19</v>
      </c>
      <c r="M1343" s="2">
        <v>2691020000</v>
      </c>
      <c r="N1343" s="2" t="str">
        <f>VLOOKUP(Tabla1[[#This Row],[nemo]],'Nemos y clasificaciones'!$A$2:$B$5000,2,FALSE)</f>
        <v>CFI</v>
      </c>
      <c r="O1343" s="2" t="str">
        <f>VLOOKUP(Tabla1[[#This Row],[nemo]],'Nemos y clasificaciones'!$A$1:$C$3000,3,FALSE)</f>
        <v>CFI</v>
      </c>
      <c r="P1343" s="2"/>
      <c r="Q1343" s="2"/>
    </row>
    <row r="1344" spans="1:17" x14ac:dyDescent="0.25">
      <c r="A1344" t="s">
        <v>7192</v>
      </c>
      <c r="B1344" s="1">
        <v>43448</v>
      </c>
      <c r="C1344" s="1">
        <v>43454</v>
      </c>
      <c r="D1344" t="s">
        <v>14</v>
      </c>
      <c r="E1344" t="s">
        <v>62</v>
      </c>
      <c r="F1344">
        <v>0</v>
      </c>
      <c r="G1344">
        <v>10000000</v>
      </c>
      <c r="H1344">
        <v>0</v>
      </c>
      <c r="I1344">
        <v>0</v>
      </c>
      <c r="J1344">
        <v>0</v>
      </c>
      <c r="K1344">
        <v>181.81100000000001</v>
      </c>
      <c r="L1344" t="s">
        <v>19</v>
      </c>
      <c r="M1344" s="2">
        <v>1818110000</v>
      </c>
      <c r="N1344" s="2" t="str">
        <f>VLOOKUP(Tabla1[[#This Row],[nemo]],'Nemos y clasificaciones'!$A$2:$B$5000,2,FALSE)</f>
        <v>CFI</v>
      </c>
      <c r="O1344" s="2" t="str">
        <f>VLOOKUP(Tabla1[[#This Row],[nemo]],'Nemos y clasificaciones'!$A$1:$C$3000,3,FALSE)</f>
        <v>CFI</v>
      </c>
      <c r="P1344" s="2"/>
      <c r="Q1344" s="2"/>
    </row>
    <row r="1345" spans="1:17" x14ac:dyDescent="0.25">
      <c r="A1345" t="s">
        <v>407</v>
      </c>
      <c r="B1345" s="1">
        <v>44433</v>
      </c>
      <c r="C1345" s="1">
        <v>44439</v>
      </c>
      <c r="D1345" t="s">
        <v>14</v>
      </c>
      <c r="E1345" t="s">
        <v>62</v>
      </c>
      <c r="F1345">
        <v>0</v>
      </c>
      <c r="G1345">
        <v>10000000</v>
      </c>
      <c r="H1345">
        <v>0</v>
      </c>
      <c r="I1345">
        <v>0</v>
      </c>
      <c r="J1345">
        <v>0</v>
      </c>
      <c r="K1345">
        <v>174.559</v>
      </c>
      <c r="L1345" t="s">
        <v>19</v>
      </c>
      <c r="M1345" s="2">
        <v>1745590000</v>
      </c>
      <c r="N1345" s="2" t="str">
        <f>VLOOKUP(Tabla1[[#This Row],[nemo]],'Nemos y clasificaciones'!$A$2:$B$5000,2,FALSE)</f>
        <v>CFI</v>
      </c>
      <c r="O1345" s="2" t="str">
        <f>VLOOKUP(Tabla1[[#This Row],[nemo]],'Nemos y clasificaciones'!$A$1:$C$3000,3,FALSE)</f>
        <v>CFI</v>
      </c>
      <c r="P1345" s="2"/>
      <c r="Q1345" s="2"/>
    </row>
    <row r="1346" spans="1:17" x14ac:dyDescent="0.25">
      <c r="A1346" t="s">
        <v>3071</v>
      </c>
      <c r="B1346" s="1">
        <v>44167</v>
      </c>
      <c r="C1346" s="1">
        <v>44174</v>
      </c>
      <c r="D1346" t="s">
        <v>14</v>
      </c>
      <c r="E1346" t="s">
        <v>116</v>
      </c>
      <c r="F1346">
        <v>0</v>
      </c>
      <c r="G1346">
        <v>1075000000</v>
      </c>
      <c r="H1346">
        <v>0</v>
      </c>
      <c r="I1346">
        <v>0</v>
      </c>
      <c r="J1346">
        <v>0</v>
      </c>
      <c r="K1346">
        <v>4.2549999999999999</v>
      </c>
      <c r="L1346" t="s">
        <v>16</v>
      </c>
      <c r="M1346" s="2">
        <v>4574125000</v>
      </c>
      <c r="N1346" s="2" t="str">
        <f>VLOOKUP(Tabla1[[#This Row],[nemo]],'Nemos y clasificaciones'!$A$2:$B$5000,2,FALSE)</f>
        <v>SIGDO KOPPERS S.A.</v>
      </c>
      <c r="O1346" s="2" t="str">
        <f>VLOOKUP(Tabla1[[#This Row],[nemo]],'Nemos y clasificaciones'!$A$1:$C$3000,3,FALSE)</f>
        <v>Conglomerados</v>
      </c>
      <c r="P1346" s="2"/>
      <c r="Q1346" s="2"/>
    </row>
    <row r="1347" spans="1:17" x14ac:dyDescent="0.25">
      <c r="A1347" t="s">
        <v>5824</v>
      </c>
      <c r="B1347" s="1">
        <v>43669</v>
      </c>
      <c r="C1347" s="1">
        <v>43675</v>
      </c>
      <c r="D1347" t="s">
        <v>14</v>
      </c>
      <c r="E1347" t="s">
        <v>62</v>
      </c>
      <c r="F1347">
        <v>0</v>
      </c>
      <c r="G1347">
        <v>10000000</v>
      </c>
      <c r="H1347">
        <v>0</v>
      </c>
      <c r="I1347">
        <v>0</v>
      </c>
      <c r="J1347">
        <v>0</v>
      </c>
      <c r="K1347">
        <v>174.12899999999999</v>
      </c>
      <c r="L1347" t="s">
        <v>19</v>
      </c>
      <c r="M1347" s="2">
        <v>1741290000</v>
      </c>
      <c r="N1347" s="2" t="str">
        <f>VLOOKUP(Tabla1[[#This Row],[nemo]],'Nemos y clasificaciones'!$A$2:$B$5000,2,FALSE)</f>
        <v>CFI</v>
      </c>
      <c r="O1347" s="2" t="str">
        <f>VLOOKUP(Tabla1[[#This Row],[nemo]],'Nemos y clasificaciones'!$A$1:$C$3000,3,FALSE)</f>
        <v>CFI</v>
      </c>
      <c r="P1347" s="2"/>
      <c r="Q1347" s="2"/>
    </row>
    <row r="1348" spans="1:17" x14ac:dyDescent="0.25">
      <c r="A1348" t="s">
        <v>5088</v>
      </c>
      <c r="B1348" s="1">
        <v>43822</v>
      </c>
      <c r="C1348" s="1">
        <v>43829</v>
      </c>
      <c r="D1348" t="s">
        <v>14</v>
      </c>
      <c r="E1348" t="s">
        <v>62</v>
      </c>
      <c r="F1348">
        <v>0</v>
      </c>
      <c r="G1348">
        <v>10000000</v>
      </c>
      <c r="H1348">
        <v>0</v>
      </c>
      <c r="I1348">
        <v>0</v>
      </c>
      <c r="J1348">
        <v>0</v>
      </c>
      <c r="K1348">
        <v>154.19499999999999</v>
      </c>
      <c r="L1348" t="s">
        <v>19</v>
      </c>
      <c r="M1348" s="2">
        <v>1541950000</v>
      </c>
      <c r="N1348" s="2" t="str">
        <f>VLOOKUP(Tabla1[[#This Row],[nemo]],'Nemos y clasificaciones'!$A$2:$B$5000,2,FALSE)</f>
        <v>CFI</v>
      </c>
      <c r="O1348" s="2" t="str">
        <f>VLOOKUP(Tabla1[[#This Row],[nemo]],'Nemos y clasificaciones'!$A$1:$C$3000,3,FALSE)</f>
        <v>CFI</v>
      </c>
      <c r="P1348" s="2"/>
      <c r="Q1348" s="2"/>
    </row>
    <row r="1349" spans="1:17" x14ac:dyDescent="0.25">
      <c r="A1349" t="s">
        <v>6653</v>
      </c>
      <c r="B1349" s="1">
        <v>43572</v>
      </c>
      <c r="C1349" s="1">
        <v>43580</v>
      </c>
      <c r="D1349" t="s">
        <v>14</v>
      </c>
      <c r="E1349" t="s">
        <v>62</v>
      </c>
      <c r="F1349">
        <v>0</v>
      </c>
      <c r="G1349">
        <v>10000000</v>
      </c>
      <c r="H1349">
        <v>0</v>
      </c>
      <c r="I1349">
        <v>0</v>
      </c>
      <c r="J1349">
        <v>0</v>
      </c>
      <c r="K1349">
        <v>145.51400000000001</v>
      </c>
      <c r="L1349" t="s">
        <v>19</v>
      </c>
      <c r="M1349" s="2">
        <v>1455140000</v>
      </c>
      <c r="N1349" s="2" t="str">
        <f>VLOOKUP(Tabla1[[#This Row],[nemo]],'Nemos y clasificaciones'!$A$2:$B$5000,2,FALSE)</f>
        <v>CFI</v>
      </c>
      <c r="O1349" s="2" t="str">
        <f>VLOOKUP(Tabla1[[#This Row],[nemo]],'Nemos y clasificaciones'!$A$1:$C$3000,3,FALSE)</f>
        <v>CFI</v>
      </c>
      <c r="P1349" s="2"/>
      <c r="Q1349" s="2"/>
    </row>
    <row r="1350" spans="1:17" x14ac:dyDescent="0.25">
      <c r="A1350" t="s">
        <v>5748</v>
      </c>
      <c r="B1350" s="1">
        <v>43698</v>
      </c>
      <c r="C1350" s="1">
        <v>43704</v>
      </c>
      <c r="D1350" t="s">
        <v>14</v>
      </c>
      <c r="E1350" t="s">
        <v>62</v>
      </c>
      <c r="F1350">
        <v>0</v>
      </c>
      <c r="G1350">
        <v>10000000</v>
      </c>
      <c r="H1350">
        <v>0</v>
      </c>
      <c r="I1350">
        <v>0</v>
      </c>
      <c r="J1350">
        <v>0</v>
      </c>
      <c r="K1350">
        <v>136.62899999999999</v>
      </c>
      <c r="L1350" t="s">
        <v>19</v>
      </c>
      <c r="M1350" s="2">
        <v>1366290000</v>
      </c>
      <c r="N1350" s="2" t="str">
        <f>VLOOKUP(Tabla1[[#This Row],[nemo]],'Nemos y clasificaciones'!$A$2:$B$5000,2,FALSE)</f>
        <v>CFI</v>
      </c>
      <c r="O1350" s="2" t="str">
        <f>VLOOKUP(Tabla1[[#This Row],[nemo]],'Nemos y clasificaciones'!$A$1:$C$3000,3,FALSE)</f>
        <v>CFI</v>
      </c>
      <c r="P1350" s="2"/>
      <c r="Q1350" s="2"/>
    </row>
    <row r="1351" spans="1:17" x14ac:dyDescent="0.25">
      <c r="A1351" t="s">
        <v>7289</v>
      </c>
      <c r="B1351" s="1">
        <v>43420</v>
      </c>
      <c r="C1351" s="1">
        <v>43426</v>
      </c>
      <c r="D1351" t="s">
        <v>14</v>
      </c>
      <c r="E1351" t="s">
        <v>62</v>
      </c>
      <c r="F1351">
        <v>0</v>
      </c>
      <c r="G1351">
        <v>10000000</v>
      </c>
      <c r="H1351">
        <v>0</v>
      </c>
      <c r="I1351">
        <v>0</v>
      </c>
      <c r="J1351">
        <v>0</v>
      </c>
      <c r="K1351">
        <v>132.77000000000001</v>
      </c>
      <c r="L1351" t="s">
        <v>19</v>
      </c>
      <c r="M1351" s="2">
        <v>1327700000</v>
      </c>
      <c r="N1351" s="2" t="str">
        <f>VLOOKUP(Tabla1[[#This Row],[nemo]],'Nemos y clasificaciones'!$A$2:$B$5000,2,FALSE)</f>
        <v>CFI</v>
      </c>
      <c r="O1351" s="2" t="str">
        <f>VLOOKUP(Tabla1[[#This Row],[nemo]],'Nemos y clasificaciones'!$A$1:$C$3000,3,FALSE)</f>
        <v>CFI</v>
      </c>
      <c r="P1351" s="2"/>
      <c r="Q1351" s="2"/>
    </row>
    <row r="1352" spans="1:17" x14ac:dyDescent="0.25">
      <c r="A1352" t="s">
        <v>4840</v>
      </c>
      <c r="B1352" s="1">
        <v>43882</v>
      </c>
      <c r="C1352" s="1">
        <v>43888</v>
      </c>
      <c r="D1352" t="s">
        <v>14</v>
      </c>
      <c r="E1352" t="s">
        <v>62</v>
      </c>
      <c r="F1352">
        <v>0</v>
      </c>
      <c r="G1352">
        <v>10000000</v>
      </c>
      <c r="H1352">
        <v>0</v>
      </c>
      <c r="I1352">
        <v>0</v>
      </c>
      <c r="J1352">
        <v>0</v>
      </c>
      <c r="K1352">
        <v>131.70099999999999</v>
      </c>
      <c r="L1352" t="s">
        <v>19</v>
      </c>
      <c r="M1352" s="2">
        <v>1317010000</v>
      </c>
      <c r="N1352" s="2" t="str">
        <f>VLOOKUP(Tabla1[[#This Row],[nemo]],'Nemos y clasificaciones'!$A$2:$B$5000,2,FALSE)</f>
        <v>CFI</v>
      </c>
      <c r="O1352" s="2" t="str">
        <f>VLOOKUP(Tabla1[[#This Row],[nemo]],'Nemos y clasificaciones'!$A$1:$C$3000,3,FALSE)</f>
        <v>CFI</v>
      </c>
      <c r="P1352" s="2"/>
      <c r="Q1352" s="2"/>
    </row>
    <row r="1353" spans="1:17" x14ac:dyDescent="0.25">
      <c r="A1353" t="s">
        <v>4937</v>
      </c>
      <c r="B1353" s="1">
        <v>43854</v>
      </c>
      <c r="C1353" s="1">
        <v>43860</v>
      </c>
      <c r="D1353" t="s">
        <v>14</v>
      </c>
      <c r="E1353" t="s">
        <v>62</v>
      </c>
      <c r="F1353">
        <v>0</v>
      </c>
      <c r="G1353">
        <v>10000000</v>
      </c>
      <c r="H1353">
        <v>0</v>
      </c>
      <c r="I1353">
        <v>0</v>
      </c>
      <c r="J1353">
        <v>0</v>
      </c>
      <c r="K1353">
        <v>131.70099999999999</v>
      </c>
      <c r="L1353" t="s">
        <v>19</v>
      </c>
      <c r="M1353" s="2">
        <v>1317010000</v>
      </c>
      <c r="N1353" s="2" t="str">
        <f>VLOOKUP(Tabla1[[#This Row],[nemo]],'Nemos y clasificaciones'!$A$2:$B$5000,2,FALSE)</f>
        <v>CFI</v>
      </c>
      <c r="O1353" s="2" t="str">
        <f>VLOOKUP(Tabla1[[#This Row],[nemo]],'Nemos y clasificaciones'!$A$1:$C$3000,3,FALSE)</f>
        <v>CFI</v>
      </c>
      <c r="P1353" s="2"/>
      <c r="Q1353" s="2"/>
    </row>
    <row r="1354" spans="1:17" x14ac:dyDescent="0.25">
      <c r="A1354" t="s">
        <v>8832</v>
      </c>
      <c r="B1354" s="1">
        <v>43082</v>
      </c>
      <c r="C1354" s="1">
        <v>43088</v>
      </c>
      <c r="D1354" t="s">
        <v>14</v>
      </c>
      <c r="E1354" t="s">
        <v>116</v>
      </c>
      <c r="F1354">
        <v>0</v>
      </c>
      <c r="G1354">
        <v>1075000000</v>
      </c>
      <c r="H1354">
        <v>0</v>
      </c>
      <c r="I1354">
        <v>0</v>
      </c>
      <c r="J1354">
        <v>0</v>
      </c>
      <c r="K1354">
        <v>4.1959999999999997</v>
      </c>
      <c r="L1354" t="s">
        <v>16</v>
      </c>
      <c r="M1354" s="2">
        <v>4510700000</v>
      </c>
      <c r="N1354" s="2" t="str">
        <f>VLOOKUP(Tabla1[[#This Row],[nemo]],'Nemos y clasificaciones'!$A$2:$B$5000,2,FALSE)</f>
        <v>SIGDO KOPPERS S.A.</v>
      </c>
      <c r="O1354" s="2" t="str">
        <f>VLOOKUP(Tabla1[[#This Row],[nemo]],'Nemos y clasificaciones'!$A$1:$C$3000,3,FALSE)</f>
        <v>Conglomerados</v>
      </c>
      <c r="P1354" s="2"/>
      <c r="Q1354" s="2"/>
    </row>
    <row r="1355" spans="1:17" x14ac:dyDescent="0.25">
      <c r="A1355" t="s">
        <v>6298</v>
      </c>
      <c r="B1355" s="1">
        <v>43601</v>
      </c>
      <c r="C1355" s="1">
        <v>43608</v>
      </c>
      <c r="D1355" t="s">
        <v>14</v>
      </c>
      <c r="E1355" t="s">
        <v>1869</v>
      </c>
      <c r="F1355">
        <v>0</v>
      </c>
      <c r="G1355">
        <v>307933743</v>
      </c>
      <c r="H1355">
        <v>0</v>
      </c>
      <c r="I1355">
        <v>0</v>
      </c>
      <c r="J1355">
        <v>0</v>
      </c>
      <c r="K1355">
        <v>14.647</v>
      </c>
      <c r="L1355" t="s">
        <v>54</v>
      </c>
      <c r="M1355" s="2">
        <v>4510305533.7209997</v>
      </c>
      <c r="N1355" s="2" t="str">
        <f>VLOOKUP(Tabla1[[#This Row],[nemo]],'Nemos y clasificaciones'!$A$2:$B$5000,2,FALSE)</f>
        <v>AGUAS ANDINAS S.A.</v>
      </c>
      <c r="O1355" s="2" t="str">
        <f>VLOOKUP(Tabla1[[#This Row],[nemo]],'Nemos y clasificaciones'!$A$1:$C$3000,3,FALSE)</f>
        <v>Servicios sanitarios y gas</v>
      </c>
      <c r="P1355" s="2"/>
      <c r="Q1355" s="2"/>
    </row>
    <row r="1356" spans="1:17" x14ac:dyDescent="0.25">
      <c r="A1356" t="s">
        <v>4549</v>
      </c>
      <c r="B1356" s="1">
        <v>43944</v>
      </c>
      <c r="C1356" s="1">
        <v>43950</v>
      </c>
      <c r="D1356" t="s">
        <v>14</v>
      </c>
      <c r="E1356" t="s">
        <v>62</v>
      </c>
      <c r="F1356">
        <v>0</v>
      </c>
      <c r="G1356">
        <v>10000000</v>
      </c>
      <c r="H1356">
        <v>0</v>
      </c>
      <c r="I1356">
        <v>0</v>
      </c>
      <c r="J1356">
        <v>0</v>
      </c>
      <c r="K1356">
        <v>117.46</v>
      </c>
      <c r="L1356" t="s">
        <v>19</v>
      </c>
      <c r="M1356" s="2">
        <v>1174600000</v>
      </c>
      <c r="N1356" s="2" t="str">
        <f>VLOOKUP(Tabla1[[#This Row],[nemo]],'Nemos y clasificaciones'!$A$2:$B$5000,2,FALSE)</f>
        <v>CFI</v>
      </c>
      <c r="O1356" s="2" t="str">
        <f>VLOOKUP(Tabla1[[#This Row],[nemo]],'Nemos y clasificaciones'!$A$1:$C$3000,3,FALSE)</f>
        <v>CFI</v>
      </c>
      <c r="P1356" s="2"/>
      <c r="Q1356" s="2"/>
    </row>
    <row r="1357" spans="1:17" x14ac:dyDescent="0.25">
      <c r="A1357" t="s">
        <v>2412</v>
      </c>
      <c r="B1357" s="1">
        <v>44274</v>
      </c>
      <c r="C1357" s="1">
        <v>44280</v>
      </c>
      <c r="D1357" t="s">
        <v>14</v>
      </c>
      <c r="E1357" t="s">
        <v>62</v>
      </c>
      <c r="F1357">
        <v>0</v>
      </c>
      <c r="G1357">
        <v>10000000</v>
      </c>
      <c r="H1357">
        <v>0</v>
      </c>
      <c r="I1357">
        <v>0</v>
      </c>
      <c r="J1357">
        <v>0</v>
      </c>
      <c r="K1357">
        <v>115.43600000000001</v>
      </c>
      <c r="L1357" t="s">
        <v>19</v>
      </c>
      <c r="M1357" s="2">
        <v>1154360000</v>
      </c>
      <c r="N1357" s="2" t="str">
        <f>VLOOKUP(Tabla1[[#This Row],[nemo]],'Nemos y clasificaciones'!$A$2:$B$5000,2,FALSE)</f>
        <v>CFI</v>
      </c>
      <c r="O1357" s="2" t="str">
        <f>VLOOKUP(Tabla1[[#This Row],[nemo]],'Nemos y clasificaciones'!$A$1:$C$3000,3,FALSE)</f>
        <v>CFI</v>
      </c>
      <c r="P1357" s="2"/>
      <c r="Q1357" s="2"/>
    </row>
    <row r="1358" spans="1:17" x14ac:dyDescent="0.25">
      <c r="A1358" t="s">
        <v>6311</v>
      </c>
      <c r="B1358" s="1">
        <v>43600</v>
      </c>
      <c r="C1358" s="1">
        <v>43607</v>
      </c>
      <c r="D1358" t="s">
        <v>14</v>
      </c>
      <c r="E1358" t="s">
        <v>62</v>
      </c>
      <c r="F1358">
        <v>0</v>
      </c>
      <c r="G1358">
        <v>10000000</v>
      </c>
      <c r="H1358">
        <v>0</v>
      </c>
      <c r="I1358">
        <v>0</v>
      </c>
      <c r="J1358">
        <v>0</v>
      </c>
      <c r="K1358">
        <v>107.23399999999999</v>
      </c>
      <c r="L1358" t="s">
        <v>19</v>
      </c>
      <c r="M1358" s="2">
        <v>1072340000</v>
      </c>
      <c r="N1358" s="2" t="str">
        <f>VLOOKUP(Tabla1[[#This Row],[nemo]],'Nemos y clasificaciones'!$A$2:$B$5000,2,FALSE)</f>
        <v>CFI</v>
      </c>
      <c r="O1358" s="2" t="str">
        <f>VLOOKUP(Tabla1[[#This Row],[nemo]],'Nemos y clasificaciones'!$A$1:$C$3000,3,FALSE)</f>
        <v>CFI</v>
      </c>
      <c r="P1358" s="2"/>
      <c r="Q1358" s="2"/>
    </row>
    <row r="1359" spans="1:17" x14ac:dyDescent="0.25">
      <c r="A1359" t="s">
        <v>1649</v>
      </c>
      <c r="B1359" s="1">
        <v>44341</v>
      </c>
      <c r="C1359" s="1">
        <v>44347</v>
      </c>
      <c r="D1359" t="s">
        <v>14</v>
      </c>
      <c r="E1359" t="s">
        <v>62</v>
      </c>
      <c r="F1359">
        <v>0</v>
      </c>
      <c r="G1359">
        <v>10000000</v>
      </c>
      <c r="H1359">
        <v>0</v>
      </c>
      <c r="I1359">
        <v>0</v>
      </c>
      <c r="J1359">
        <v>0</v>
      </c>
      <c r="K1359">
        <v>104.202</v>
      </c>
      <c r="L1359" t="s">
        <v>19</v>
      </c>
      <c r="M1359" s="2">
        <v>1042020000</v>
      </c>
      <c r="N1359" s="2" t="str">
        <f>VLOOKUP(Tabla1[[#This Row],[nemo]],'Nemos y clasificaciones'!$A$2:$B$5000,2,FALSE)</f>
        <v>CFI</v>
      </c>
      <c r="O1359" s="2" t="str">
        <f>VLOOKUP(Tabla1[[#This Row],[nemo]],'Nemos y clasificaciones'!$A$1:$C$3000,3,FALSE)</f>
        <v>CFI</v>
      </c>
      <c r="P1359" s="2"/>
      <c r="Q1359" s="2"/>
    </row>
    <row r="1360" spans="1:17" x14ac:dyDescent="0.25">
      <c r="A1360" t="s">
        <v>4333</v>
      </c>
      <c r="B1360" s="1">
        <v>43965</v>
      </c>
      <c r="C1360" s="1">
        <v>43971</v>
      </c>
      <c r="D1360" t="s">
        <v>14</v>
      </c>
      <c r="E1360" t="s">
        <v>62</v>
      </c>
      <c r="F1360">
        <v>0</v>
      </c>
      <c r="G1360">
        <v>10000000</v>
      </c>
      <c r="H1360">
        <v>0</v>
      </c>
      <c r="I1360">
        <v>0</v>
      </c>
      <c r="J1360">
        <v>0</v>
      </c>
      <c r="K1360">
        <v>103.548</v>
      </c>
      <c r="L1360" t="s">
        <v>19</v>
      </c>
      <c r="M1360" s="2">
        <v>1035480000</v>
      </c>
      <c r="N1360" s="2" t="str">
        <f>VLOOKUP(Tabla1[[#This Row],[nemo]],'Nemos y clasificaciones'!$A$2:$B$5000,2,FALSE)</f>
        <v>CFI</v>
      </c>
      <c r="O1360" s="2" t="str">
        <f>VLOOKUP(Tabla1[[#This Row],[nemo]],'Nemos y clasificaciones'!$A$1:$C$3000,3,FALSE)</f>
        <v>CFI</v>
      </c>
      <c r="P1360" s="2"/>
      <c r="Q1360" s="2"/>
    </row>
    <row r="1361" spans="1:17" x14ac:dyDescent="0.25">
      <c r="A1361" t="s">
        <v>10587</v>
      </c>
      <c r="B1361" s="1">
        <v>42503</v>
      </c>
      <c r="C1361" s="1">
        <v>42509</v>
      </c>
      <c r="D1361" t="s">
        <v>14</v>
      </c>
      <c r="E1361" t="s">
        <v>1842</v>
      </c>
      <c r="F1361">
        <v>0</v>
      </c>
      <c r="G1361">
        <v>266432526</v>
      </c>
      <c r="H1361">
        <v>0</v>
      </c>
      <c r="I1361">
        <v>0</v>
      </c>
      <c r="J1361">
        <v>0</v>
      </c>
      <c r="K1361">
        <v>16.867000000000001</v>
      </c>
      <c r="L1361" t="s">
        <v>54</v>
      </c>
      <c r="M1361" s="2">
        <v>4493917416.0419998</v>
      </c>
      <c r="N1361" s="2" t="str">
        <f>VLOOKUP(Tabla1[[#This Row],[nemo]],'Nemos y clasificaciones'!$A$2:$B$5000,2,FALSE)</f>
        <v>COCA COLA EMBONOR S.A.</v>
      </c>
      <c r="O1361" s="2" t="str">
        <f>VLOOKUP(Tabla1[[#This Row],[nemo]],'Nemos y clasificaciones'!$A$1:$C$3000,3,FALSE)</f>
        <v>Alimentos, bebidas y tabaco</v>
      </c>
      <c r="P1361" s="2"/>
      <c r="Q1361" s="2"/>
    </row>
    <row r="1362" spans="1:17" x14ac:dyDescent="0.25">
      <c r="A1362" t="s">
        <v>11361</v>
      </c>
      <c r="B1362" s="1">
        <v>42202</v>
      </c>
      <c r="C1362" s="1">
        <v>42208</v>
      </c>
      <c r="D1362" t="s">
        <v>14</v>
      </c>
      <c r="E1362" t="s">
        <v>457</v>
      </c>
      <c r="F1362">
        <v>0</v>
      </c>
      <c r="G1362">
        <v>149448112</v>
      </c>
      <c r="H1362">
        <v>0</v>
      </c>
      <c r="I1362">
        <v>0</v>
      </c>
      <c r="J1362">
        <v>0</v>
      </c>
      <c r="K1362">
        <v>30</v>
      </c>
      <c r="L1362" t="s">
        <v>54</v>
      </c>
      <c r="M1362" s="2">
        <v>4483443360</v>
      </c>
      <c r="N1362" s="2" t="str">
        <f>VLOOKUP(Tabla1[[#This Row],[nemo]],'Nemos y clasificaciones'!$A$2:$B$5000,2,FALSE)</f>
        <v>CAP S.A.</v>
      </c>
      <c r="O1362" s="2" t="str">
        <f>VLOOKUP(Tabla1[[#This Row],[nemo]],'Nemos y clasificaciones'!$A$1:$C$3000,3,FALSE)</f>
        <v>Minería</v>
      </c>
      <c r="P1362" s="2"/>
      <c r="Q1362" s="2"/>
    </row>
    <row r="1363" spans="1:17" x14ac:dyDescent="0.25">
      <c r="A1363" t="s">
        <v>3560</v>
      </c>
      <c r="B1363" s="1">
        <v>44064</v>
      </c>
      <c r="C1363" s="1">
        <v>44070</v>
      </c>
      <c r="D1363" t="s">
        <v>14</v>
      </c>
      <c r="E1363" t="s">
        <v>62</v>
      </c>
      <c r="F1363">
        <v>0</v>
      </c>
      <c r="G1363">
        <v>10000000</v>
      </c>
      <c r="H1363">
        <v>0</v>
      </c>
      <c r="I1363">
        <v>0</v>
      </c>
      <c r="J1363">
        <v>0</v>
      </c>
      <c r="K1363">
        <v>103.114</v>
      </c>
      <c r="L1363" t="s">
        <v>19</v>
      </c>
      <c r="M1363" s="2">
        <v>1031140000</v>
      </c>
      <c r="N1363" s="2" t="str">
        <f>VLOOKUP(Tabla1[[#This Row],[nemo]],'Nemos y clasificaciones'!$A$2:$B$5000,2,FALSE)</f>
        <v>CFI</v>
      </c>
      <c r="O1363" s="2" t="str">
        <f>VLOOKUP(Tabla1[[#This Row],[nemo]],'Nemos y clasificaciones'!$A$1:$C$3000,3,FALSE)</f>
        <v>CFI</v>
      </c>
      <c r="P1363" s="2"/>
      <c r="Q1363" s="2"/>
    </row>
    <row r="1364" spans="1:17" x14ac:dyDescent="0.25">
      <c r="A1364" t="s">
        <v>5609</v>
      </c>
      <c r="B1364" s="1">
        <v>43732</v>
      </c>
      <c r="C1364" s="1">
        <v>43738</v>
      </c>
      <c r="D1364" t="s">
        <v>14</v>
      </c>
      <c r="E1364" t="s">
        <v>62</v>
      </c>
      <c r="F1364">
        <v>0</v>
      </c>
      <c r="G1364">
        <v>10000000</v>
      </c>
      <c r="H1364">
        <v>0</v>
      </c>
      <c r="I1364">
        <v>0</v>
      </c>
      <c r="J1364">
        <v>0</v>
      </c>
      <c r="K1364">
        <v>90.484999999999999</v>
      </c>
      <c r="L1364" t="s">
        <v>54</v>
      </c>
      <c r="M1364" s="2">
        <v>904850000</v>
      </c>
      <c r="N1364" s="2" t="str">
        <f>VLOOKUP(Tabla1[[#This Row],[nemo]],'Nemos y clasificaciones'!$A$2:$B$5000,2,FALSE)</f>
        <v>CFI</v>
      </c>
      <c r="O1364" s="2" t="str">
        <f>VLOOKUP(Tabla1[[#This Row],[nemo]],'Nemos y clasificaciones'!$A$1:$C$3000,3,FALSE)</f>
        <v>CFI</v>
      </c>
      <c r="P1364" s="2"/>
      <c r="Q1364" s="2"/>
    </row>
    <row r="1365" spans="1:17" x14ac:dyDescent="0.25">
      <c r="A1365" t="s">
        <v>2785</v>
      </c>
      <c r="B1365" s="1">
        <v>44188</v>
      </c>
      <c r="C1365" s="1">
        <v>44195</v>
      </c>
      <c r="D1365" t="s">
        <v>14</v>
      </c>
      <c r="E1365" t="s">
        <v>62</v>
      </c>
      <c r="F1365">
        <v>0</v>
      </c>
      <c r="G1365">
        <v>10000000</v>
      </c>
      <c r="H1365">
        <v>0</v>
      </c>
      <c r="I1365">
        <v>0</v>
      </c>
      <c r="J1365">
        <v>0</v>
      </c>
      <c r="K1365">
        <v>90.418999999999997</v>
      </c>
      <c r="L1365" t="s">
        <v>54</v>
      </c>
      <c r="M1365" s="2">
        <v>904190000</v>
      </c>
      <c r="N1365" s="2" t="str">
        <f>VLOOKUP(Tabla1[[#This Row],[nemo]],'Nemos y clasificaciones'!$A$2:$B$5000,2,FALSE)</f>
        <v>CFI</v>
      </c>
      <c r="O1365" s="2" t="str">
        <f>VLOOKUP(Tabla1[[#This Row],[nemo]],'Nemos y clasificaciones'!$A$1:$C$3000,3,FALSE)</f>
        <v>CFI</v>
      </c>
      <c r="P1365" s="2"/>
      <c r="Q1365" s="2"/>
    </row>
    <row r="1366" spans="1:17" x14ac:dyDescent="0.25">
      <c r="A1366" t="s">
        <v>5383</v>
      </c>
      <c r="B1366" s="1">
        <v>43791</v>
      </c>
      <c r="C1366" s="1">
        <v>43797</v>
      </c>
      <c r="D1366" t="s">
        <v>14</v>
      </c>
      <c r="E1366" t="s">
        <v>62</v>
      </c>
      <c r="F1366">
        <v>0</v>
      </c>
      <c r="G1366">
        <v>10000000</v>
      </c>
      <c r="H1366">
        <v>0</v>
      </c>
      <c r="I1366">
        <v>0</v>
      </c>
      <c r="J1366">
        <v>0</v>
      </c>
      <c r="K1366">
        <v>77.81</v>
      </c>
      <c r="L1366" t="s">
        <v>54</v>
      </c>
      <c r="M1366" s="2">
        <v>778100000</v>
      </c>
      <c r="N1366" s="2" t="str">
        <f>VLOOKUP(Tabla1[[#This Row],[nemo]],'Nemos y clasificaciones'!$A$2:$B$5000,2,FALSE)</f>
        <v>CFI</v>
      </c>
      <c r="O1366" s="2" t="str">
        <f>VLOOKUP(Tabla1[[#This Row],[nemo]],'Nemos y clasificaciones'!$A$1:$C$3000,3,FALSE)</f>
        <v>CFI</v>
      </c>
      <c r="P1366" s="2"/>
      <c r="Q1366" s="2"/>
    </row>
    <row r="1367" spans="1:17" x14ac:dyDescent="0.25">
      <c r="A1367" t="s">
        <v>3020</v>
      </c>
      <c r="B1367" s="1">
        <v>44177</v>
      </c>
      <c r="C1367" s="1">
        <v>44183</v>
      </c>
      <c r="D1367" t="s">
        <v>14</v>
      </c>
      <c r="E1367" t="s">
        <v>757</v>
      </c>
      <c r="F1367">
        <v>0</v>
      </c>
      <c r="G1367">
        <v>43800000</v>
      </c>
      <c r="H1367">
        <v>0</v>
      </c>
      <c r="I1367">
        <v>0</v>
      </c>
      <c r="J1367">
        <v>0</v>
      </c>
      <c r="K1367">
        <v>102</v>
      </c>
      <c r="L1367" t="s">
        <v>19</v>
      </c>
      <c r="M1367" s="2">
        <v>4467600000</v>
      </c>
      <c r="N1367" s="2" t="str">
        <f>VLOOKUP(Tabla1[[#This Row],[nemo]],'Nemos y clasificaciones'!$A$2:$B$5000,2,FALSE)</f>
        <v>COMPAÑIA ELECTRO METALURGICA S.A.</v>
      </c>
      <c r="O1367" s="2" t="str">
        <f>VLOOKUP(Tabla1[[#This Row],[nemo]],'Nemos y clasificaciones'!$A$1:$C$3000,3,FALSE)</f>
        <v>Eléctrico</v>
      </c>
      <c r="P1367" s="2"/>
      <c r="Q1367" s="2"/>
    </row>
    <row r="1368" spans="1:17" x14ac:dyDescent="0.25">
      <c r="A1368" t="s">
        <v>6759</v>
      </c>
      <c r="B1368" s="1">
        <v>43545</v>
      </c>
      <c r="C1368" s="1">
        <v>43551</v>
      </c>
      <c r="D1368" t="s">
        <v>14</v>
      </c>
      <c r="E1368" t="s">
        <v>62</v>
      </c>
      <c r="F1368">
        <v>0</v>
      </c>
      <c r="G1368">
        <v>10000000</v>
      </c>
      <c r="H1368">
        <v>0</v>
      </c>
      <c r="I1368">
        <v>0</v>
      </c>
      <c r="J1368">
        <v>0</v>
      </c>
      <c r="K1368">
        <v>77.682000000000002</v>
      </c>
      <c r="L1368" t="s">
        <v>54</v>
      </c>
      <c r="M1368" s="2">
        <v>776820000</v>
      </c>
      <c r="N1368" s="2" t="str">
        <f>VLOOKUP(Tabla1[[#This Row],[nemo]],'Nemos y clasificaciones'!$A$2:$B$5000,2,FALSE)</f>
        <v>CFI</v>
      </c>
      <c r="O1368" s="2" t="str">
        <f>VLOOKUP(Tabla1[[#This Row],[nemo]],'Nemos y clasificaciones'!$A$1:$C$3000,3,FALSE)</f>
        <v>CFI</v>
      </c>
      <c r="P1368" s="2"/>
      <c r="Q1368" s="2"/>
    </row>
    <row r="1369" spans="1:17" x14ac:dyDescent="0.25">
      <c r="A1369" t="s">
        <v>10541</v>
      </c>
      <c r="B1369" s="1">
        <v>42508</v>
      </c>
      <c r="C1369" s="1">
        <v>42515</v>
      </c>
      <c r="D1369" t="s">
        <v>14</v>
      </c>
      <c r="E1369" t="s">
        <v>1869</v>
      </c>
      <c r="F1369">
        <v>0</v>
      </c>
      <c r="G1369">
        <v>307934743</v>
      </c>
      <c r="H1369">
        <v>0</v>
      </c>
      <c r="I1369">
        <v>0</v>
      </c>
      <c r="J1369">
        <v>0</v>
      </c>
      <c r="K1369">
        <v>14.454000000000001</v>
      </c>
      <c r="L1369" t="s">
        <v>54</v>
      </c>
      <c r="M1369" s="2">
        <v>4450888775.3219995</v>
      </c>
      <c r="N1369" s="2" t="str">
        <f>VLOOKUP(Tabla1[[#This Row],[nemo]],'Nemos y clasificaciones'!$A$2:$B$5000,2,FALSE)</f>
        <v>AGUAS ANDINAS S.A.</v>
      </c>
      <c r="O1369" s="2" t="str">
        <f>VLOOKUP(Tabla1[[#This Row],[nemo]],'Nemos y clasificaciones'!$A$1:$C$3000,3,FALSE)</f>
        <v>Servicios sanitarios y gas</v>
      </c>
      <c r="P1369" s="2"/>
      <c r="Q1369" s="2"/>
    </row>
    <row r="1370" spans="1:17" x14ac:dyDescent="0.25">
      <c r="A1370" t="s">
        <v>7494</v>
      </c>
      <c r="B1370" s="1">
        <v>43363</v>
      </c>
      <c r="C1370" s="1">
        <v>43369</v>
      </c>
      <c r="D1370" t="s">
        <v>14</v>
      </c>
      <c r="E1370" t="s">
        <v>3198</v>
      </c>
      <c r="F1370">
        <v>0</v>
      </c>
      <c r="G1370">
        <v>105961665413</v>
      </c>
      <c r="H1370">
        <v>0</v>
      </c>
      <c r="I1370">
        <v>0</v>
      </c>
      <c r="J1370">
        <v>0</v>
      </c>
      <c r="K1370">
        <v>4.2000000000000003E-2</v>
      </c>
      <c r="L1370" t="s">
        <v>23</v>
      </c>
      <c r="M1370" s="2">
        <v>4450389947.3459997</v>
      </c>
      <c r="N1370" s="2" t="str">
        <f>VLOOKUP(Tabla1[[#This Row],[nemo]],'Nemos y clasificaciones'!$A$2:$B$5000,2,FALSE)</f>
        <v>NORTE GRANDE S.A.</v>
      </c>
      <c r="O1370" s="2" t="str">
        <f>VLOOKUP(Tabla1[[#This Row],[nemo]],'Nemos y clasificaciones'!$A$1:$C$3000,3,FALSE)</f>
        <v>Minería</v>
      </c>
      <c r="P1370" s="2"/>
      <c r="Q1370" s="2"/>
    </row>
    <row r="1371" spans="1:17" x14ac:dyDescent="0.25">
      <c r="A1371" t="s">
        <v>11488</v>
      </c>
      <c r="B1371" s="1">
        <v>42163</v>
      </c>
      <c r="C1371" s="1">
        <v>42168</v>
      </c>
      <c r="D1371" t="s">
        <v>14</v>
      </c>
      <c r="E1371" t="s">
        <v>3198</v>
      </c>
      <c r="F1371">
        <v>0</v>
      </c>
      <c r="G1371">
        <v>105961665413</v>
      </c>
      <c r="H1371">
        <v>0</v>
      </c>
      <c r="I1371">
        <v>0</v>
      </c>
      <c r="J1371">
        <v>0</v>
      </c>
      <c r="K1371">
        <v>4.2000000000000003E-2</v>
      </c>
      <c r="L1371" t="s">
        <v>23</v>
      </c>
      <c r="M1371" s="2">
        <v>4450389947.3459997</v>
      </c>
      <c r="N1371" s="2" t="str">
        <f>VLOOKUP(Tabla1[[#This Row],[nemo]],'Nemos y clasificaciones'!$A$2:$B$5000,2,FALSE)</f>
        <v>NORTE GRANDE S.A.</v>
      </c>
      <c r="O1371" s="2" t="str">
        <f>VLOOKUP(Tabla1[[#This Row],[nemo]],'Nemos y clasificaciones'!$A$1:$C$3000,3,FALSE)</f>
        <v>Minería</v>
      </c>
      <c r="P1371" s="2"/>
      <c r="Q1371" s="2"/>
    </row>
    <row r="1372" spans="1:17" x14ac:dyDescent="0.25">
      <c r="A1372" t="s">
        <v>5941</v>
      </c>
      <c r="B1372" s="1">
        <v>43637</v>
      </c>
      <c r="C1372" s="1">
        <v>43643</v>
      </c>
      <c r="D1372" t="s">
        <v>14</v>
      </c>
      <c r="E1372" t="s">
        <v>62</v>
      </c>
      <c r="F1372">
        <v>0</v>
      </c>
      <c r="G1372">
        <v>10000000</v>
      </c>
      <c r="H1372">
        <v>0</v>
      </c>
      <c r="I1372">
        <v>0</v>
      </c>
      <c r="J1372">
        <v>0</v>
      </c>
      <c r="K1372">
        <v>74.042000000000002</v>
      </c>
      <c r="L1372" t="s">
        <v>54</v>
      </c>
      <c r="M1372" s="2">
        <v>740420000</v>
      </c>
      <c r="N1372" s="2" t="str">
        <f>VLOOKUP(Tabla1[[#This Row],[nemo]],'Nemos y clasificaciones'!$A$2:$B$5000,2,FALSE)</f>
        <v>CFI</v>
      </c>
      <c r="O1372" s="2" t="str">
        <f>VLOOKUP(Tabla1[[#This Row],[nemo]],'Nemos y clasificaciones'!$A$1:$C$3000,3,FALSE)</f>
        <v>CFI</v>
      </c>
      <c r="P1372" s="2"/>
      <c r="Q1372" s="2"/>
    </row>
    <row r="1373" spans="1:17" x14ac:dyDescent="0.25">
      <c r="A1373" t="s">
        <v>5444</v>
      </c>
      <c r="B1373" s="1">
        <v>43762</v>
      </c>
      <c r="C1373" s="1">
        <v>43768</v>
      </c>
      <c r="D1373" t="s">
        <v>14</v>
      </c>
      <c r="E1373" t="s">
        <v>62</v>
      </c>
      <c r="F1373">
        <v>0</v>
      </c>
      <c r="G1373">
        <v>10000000</v>
      </c>
      <c r="H1373">
        <v>0</v>
      </c>
      <c r="I1373">
        <v>0</v>
      </c>
      <c r="J1373">
        <v>0</v>
      </c>
      <c r="K1373">
        <v>73.242000000000004</v>
      </c>
      <c r="L1373" t="s">
        <v>54</v>
      </c>
      <c r="M1373" s="2">
        <v>732420000</v>
      </c>
      <c r="N1373" s="2" t="str">
        <f>VLOOKUP(Tabla1[[#This Row],[nemo]],'Nemos y clasificaciones'!$A$2:$B$5000,2,FALSE)</f>
        <v>CFI</v>
      </c>
      <c r="O1373" s="2" t="str">
        <f>VLOOKUP(Tabla1[[#This Row],[nemo]],'Nemos y clasificaciones'!$A$1:$C$3000,3,FALSE)</f>
        <v>CFI</v>
      </c>
      <c r="P1373" s="2"/>
      <c r="Q1373" s="2"/>
    </row>
    <row r="1374" spans="1:17" x14ac:dyDescent="0.25">
      <c r="A1374" t="s">
        <v>3284</v>
      </c>
      <c r="B1374" s="1">
        <v>44126</v>
      </c>
      <c r="C1374" s="1">
        <v>44132</v>
      </c>
      <c r="D1374" t="s">
        <v>14</v>
      </c>
      <c r="E1374" t="s">
        <v>62</v>
      </c>
      <c r="F1374">
        <v>0</v>
      </c>
      <c r="G1374">
        <v>10000000</v>
      </c>
      <c r="H1374">
        <v>0</v>
      </c>
      <c r="I1374">
        <v>0</v>
      </c>
      <c r="J1374">
        <v>0</v>
      </c>
      <c r="K1374">
        <v>71.326999999999998</v>
      </c>
      <c r="L1374" t="s">
        <v>54</v>
      </c>
      <c r="M1374" s="2">
        <v>713270000</v>
      </c>
      <c r="N1374" s="2" t="str">
        <f>VLOOKUP(Tabla1[[#This Row],[nemo]],'Nemos y clasificaciones'!$A$2:$B$5000,2,FALSE)</f>
        <v>CFI</v>
      </c>
      <c r="O1374" s="2" t="str">
        <f>VLOOKUP(Tabla1[[#This Row],[nemo]],'Nemos y clasificaciones'!$A$1:$C$3000,3,FALSE)</f>
        <v>CFI</v>
      </c>
      <c r="P1374" s="2"/>
      <c r="Q1374" s="2"/>
    </row>
    <row r="1375" spans="1:17" x14ac:dyDescent="0.25">
      <c r="A1375" t="s">
        <v>10539</v>
      </c>
      <c r="B1375" s="1">
        <v>42508</v>
      </c>
      <c r="C1375" s="1">
        <v>42515</v>
      </c>
      <c r="D1375" t="s">
        <v>14</v>
      </c>
      <c r="E1375" t="s">
        <v>455</v>
      </c>
      <c r="F1375">
        <v>0</v>
      </c>
      <c r="G1375">
        <v>123000000</v>
      </c>
      <c r="H1375">
        <v>0</v>
      </c>
      <c r="I1375">
        <v>0</v>
      </c>
      <c r="J1375">
        <v>0</v>
      </c>
      <c r="K1375">
        <v>36.104999999999997</v>
      </c>
      <c r="L1375" t="s">
        <v>54</v>
      </c>
      <c r="M1375" s="2">
        <v>4440915000</v>
      </c>
      <c r="N1375" s="2" t="str">
        <f>VLOOKUP(Tabla1[[#This Row],[nemo]],'Nemos y clasificaciones'!$A$2:$B$5000,2,FALSE)</f>
        <v>ENAEX S.A.</v>
      </c>
      <c r="O1375" s="2" t="str">
        <f>VLOOKUP(Tabla1[[#This Row],[nemo]],'Nemos y clasificaciones'!$A$1:$C$3000,3,FALSE)</f>
        <v>Minería</v>
      </c>
      <c r="P1375" s="2"/>
      <c r="Q1375" s="2"/>
    </row>
    <row r="1376" spans="1:17" x14ac:dyDescent="0.25">
      <c r="A1376" t="s">
        <v>4740</v>
      </c>
      <c r="B1376" s="1">
        <v>43914</v>
      </c>
      <c r="C1376" s="1">
        <v>43920</v>
      </c>
      <c r="D1376" t="s">
        <v>14</v>
      </c>
      <c r="E1376" t="s">
        <v>62</v>
      </c>
      <c r="F1376">
        <v>0</v>
      </c>
      <c r="G1376">
        <v>10000000</v>
      </c>
      <c r="H1376">
        <v>0</v>
      </c>
      <c r="I1376">
        <v>0</v>
      </c>
      <c r="J1376">
        <v>0</v>
      </c>
      <c r="K1376">
        <v>65.242000000000004</v>
      </c>
      <c r="L1376" t="s">
        <v>54</v>
      </c>
      <c r="M1376" s="2">
        <v>652420000</v>
      </c>
      <c r="N1376" s="2" t="str">
        <f>VLOOKUP(Tabla1[[#This Row],[nemo]],'Nemos y clasificaciones'!$A$2:$B$5000,2,FALSE)</f>
        <v>CFI</v>
      </c>
      <c r="O1376" s="2" t="str">
        <f>VLOOKUP(Tabla1[[#This Row],[nemo]],'Nemos y clasificaciones'!$A$1:$C$3000,3,FALSE)</f>
        <v>CFI</v>
      </c>
      <c r="P1376" s="2"/>
      <c r="Q1376" s="2"/>
    </row>
    <row r="1377" spans="1:17" x14ac:dyDescent="0.25">
      <c r="A1377" t="s">
        <v>7579</v>
      </c>
      <c r="B1377" s="1">
        <v>43329</v>
      </c>
      <c r="C1377" s="1">
        <v>43335</v>
      </c>
      <c r="D1377" t="s">
        <v>14</v>
      </c>
      <c r="E1377" t="s">
        <v>62</v>
      </c>
      <c r="F1377">
        <v>0</v>
      </c>
      <c r="G1377">
        <v>10000000</v>
      </c>
      <c r="H1377">
        <v>0</v>
      </c>
      <c r="I1377">
        <v>0</v>
      </c>
      <c r="J1377">
        <v>0</v>
      </c>
      <c r="K1377">
        <v>56.305999999999997</v>
      </c>
      <c r="L1377" t="s">
        <v>54</v>
      </c>
      <c r="M1377" s="2">
        <v>563060000</v>
      </c>
      <c r="N1377" s="2" t="str">
        <f>VLOOKUP(Tabla1[[#This Row],[nemo]],'Nemos y clasificaciones'!$A$2:$B$5000,2,FALSE)</f>
        <v>CFI</v>
      </c>
      <c r="O1377" s="2" t="str">
        <f>VLOOKUP(Tabla1[[#This Row],[nemo]],'Nemos y clasificaciones'!$A$1:$C$3000,3,FALSE)</f>
        <v>CFI</v>
      </c>
      <c r="P1377" s="2"/>
      <c r="Q1377" s="2"/>
    </row>
    <row r="1378" spans="1:17" x14ac:dyDescent="0.25">
      <c r="A1378" t="s">
        <v>6922</v>
      </c>
      <c r="B1378" s="1">
        <v>43487</v>
      </c>
      <c r="C1378" s="1">
        <v>43493</v>
      </c>
      <c r="D1378" t="s">
        <v>14</v>
      </c>
      <c r="E1378" t="s">
        <v>62</v>
      </c>
      <c r="F1378">
        <v>0</v>
      </c>
      <c r="G1378">
        <v>10000000</v>
      </c>
      <c r="H1378">
        <v>0</v>
      </c>
      <c r="I1378">
        <v>0</v>
      </c>
      <c r="J1378">
        <v>0</v>
      </c>
      <c r="K1378">
        <v>54.795000000000002</v>
      </c>
      <c r="L1378" t="s">
        <v>54</v>
      </c>
      <c r="M1378" s="2">
        <v>547950000</v>
      </c>
      <c r="N1378" s="2" t="str">
        <f>VLOOKUP(Tabla1[[#This Row],[nemo]],'Nemos y clasificaciones'!$A$2:$B$5000,2,FALSE)</f>
        <v>CFI</v>
      </c>
      <c r="O1378" s="2" t="str">
        <f>VLOOKUP(Tabla1[[#This Row],[nemo]],'Nemos y clasificaciones'!$A$1:$C$3000,3,FALSE)</f>
        <v>CFI</v>
      </c>
      <c r="P1378" s="2"/>
      <c r="Q1378" s="2"/>
    </row>
    <row r="1379" spans="1:17" x14ac:dyDescent="0.25">
      <c r="A1379" t="s">
        <v>9759</v>
      </c>
      <c r="B1379" s="1">
        <v>42845</v>
      </c>
      <c r="C1379" s="1">
        <v>42851</v>
      </c>
      <c r="D1379" t="s">
        <v>14</v>
      </c>
      <c r="E1379" t="s">
        <v>2145</v>
      </c>
      <c r="F1379">
        <v>0</v>
      </c>
      <c r="G1379">
        <v>439817195</v>
      </c>
      <c r="H1379">
        <v>0</v>
      </c>
      <c r="I1379">
        <v>0</v>
      </c>
      <c r="J1379">
        <v>0</v>
      </c>
      <c r="K1379">
        <v>10.087</v>
      </c>
      <c r="L1379" t="s">
        <v>54</v>
      </c>
      <c r="M1379" s="2">
        <v>4436436045.9650002</v>
      </c>
      <c r="N1379" s="2" t="str">
        <f>VLOOKUP(Tabla1[[#This Row],[nemo]],'Nemos y clasificaciones'!$A$2:$B$5000,2,FALSE)</f>
        <v>CINTAC S.A.</v>
      </c>
      <c r="O1379" s="2" t="str">
        <f>VLOOKUP(Tabla1[[#This Row],[nemo]],'Nemos y clasificaciones'!$A$1:$C$3000,3,FALSE)</f>
        <v>Construcción</v>
      </c>
      <c r="P1379" s="2"/>
      <c r="Q1379" s="2"/>
    </row>
    <row r="1380" spans="1:17" x14ac:dyDescent="0.25">
      <c r="A1380" t="s">
        <v>11805</v>
      </c>
      <c r="B1380" s="1">
        <v>42116</v>
      </c>
      <c r="C1380" s="1">
        <v>42122</v>
      </c>
      <c r="D1380" t="s">
        <v>14</v>
      </c>
      <c r="E1380" t="s">
        <v>680</v>
      </c>
      <c r="F1380">
        <v>0</v>
      </c>
      <c r="G1380">
        <v>2500000000</v>
      </c>
      <c r="H1380">
        <v>0</v>
      </c>
      <c r="I1380">
        <v>0</v>
      </c>
      <c r="J1380">
        <v>0</v>
      </c>
      <c r="K1380">
        <v>1.7669999999999999</v>
      </c>
      <c r="L1380" t="s">
        <v>16</v>
      </c>
      <c r="M1380" s="2">
        <v>4417500000</v>
      </c>
      <c r="N1380" s="2" t="str">
        <f>VLOOKUP(Tabla1[[#This Row],[nemo]],'Nemos y clasificaciones'!$A$2:$B$5000,2,FALSE)</f>
        <v>EMPRESAS CMPC S.A.</v>
      </c>
      <c r="O1380" s="2" t="str">
        <f>VLOOKUP(Tabla1[[#This Row],[nemo]],'Nemos y clasificaciones'!$A$1:$C$3000,3,FALSE)</f>
        <v>Forestal</v>
      </c>
      <c r="P1380" s="2"/>
      <c r="Q1380" s="2"/>
    </row>
    <row r="1381" spans="1:17" x14ac:dyDescent="0.25">
      <c r="A1381" t="s">
        <v>6533</v>
      </c>
      <c r="B1381" s="1">
        <v>43587</v>
      </c>
      <c r="C1381" s="1">
        <v>43593</v>
      </c>
      <c r="D1381" t="s">
        <v>14</v>
      </c>
      <c r="E1381" t="s">
        <v>2027</v>
      </c>
      <c r="F1381">
        <v>0</v>
      </c>
      <c r="G1381">
        <v>140930266</v>
      </c>
      <c r="H1381">
        <v>0</v>
      </c>
      <c r="I1381">
        <v>0</v>
      </c>
      <c r="J1381">
        <v>0</v>
      </c>
      <c r="K1381">
        <v>31.3</v>
      </c>
      <c r="L1381" t="s">
        <v>54</v>
      </c>
      <c r="M1381" s="2">
        <v>4411117325.8000002</v>
      </c>
      <c r="N1381" s="2" t="str">
        <f>VLOOKUP(Tabla1[[#This Row],[nemo]],'Nemos y clasificaciones'!$A$2:$B$5000,2,FALSE)</f>
        <v>INSTITUTO DE DIAGNOSTICO S.A.</v>
      </c>
      <c r="O1381" s="2" t="str">
        <f>VLOOKUP(Tabla1[[#This Row],[nemo]],'Nemos y clasificaciones'!$A$1:$C$3000,3,FALSE)</f>
        <v>Servicios de salud</v>
      </c>
      <c r="P1381" s="2"/>
      <c r="Q1381" s="2"/>
    </row>
    <row r="1382" spans="1:17" x14ac:dyDescent="0.25">
      <c r="A1382" t="s">
        <v>7378</v>
      </c>
      <c r="B1382" s="1">
        <v>43391</v>
      </c>
      <c r="C1382" s="1">
        <v>43397</v>
      </c>
      <c r="D1382" t="s">
        <v>14</v>
      </c>
      <c r="E1382" t="s">
        <v>62</v>
      </c>
      <c r="F1382">
        <v>0</v>
      </c>
      <c r="G1382">
        <v>10000000</v>
      </c>
      <c r="H1382">
        <v>0</v>
      </c>
      <c r="I1382">
        <v>0</v>
      </c>
      <c r="J1382">
        <v>0</v>
      </c>
      <c r="K1382">
        <v>51.515000000000001</v>
      </c>
      <c r="L1382" t="s">
        <v>54</v>
      </c>
      <c r="M1382" s="2">
        <v>515150000</v>
      </c>
      <c r="N1382" s="2" t="str">
        <f>VLOOKUP(Tabla1[[#This Row],[nemo]],'Nemos y clasificaciones'!$A$2:$B$5000,2,FALSE)</f>
        <v>CFI</v>
      </c>
      <c r="O1382" s="2" t="str">
        <f>VLOOKUP(Tabla1[[#This Row],[nemo]],'Nemos y clasificaciones'!$A$1:$C$3000,3,FALSE)</f>
        <v>CFI</v>
      </c>
      <c r="P1382" s="2"/>
      <c r="Q1382" s="2"/>
    </row>
    <row r="1383" spans="1:17" x14ac:dyDescent="0.25">
      <c r="A1383" t="s">
        <v>6876</v>
      </c>
      <c r="B1383" s="1">
        <v>43511</v>
      </c>
      <c r="C1383" s="1">
        <v>43517</v>
      </c>
      <c r="D1383" t="s">
        <v>14</v>
      </c>
      <c r="E1383" t="s">
        <v>62</v>
      </c>
      <c r="F1383">
        <v>0</v>
      </c>
      <c r="G1383">
        <v>10000000</v>
      </c>
      <c r="H1383">
        <v>0</v>
      </c>
      <c r="I1383">
        <v>0</v>
      </c>
      <c r="J1383">
        <v>0</v>
      </c>
      <c r="K1383">
        <v>49.537999999999997</v>
      </c>
      <c r="L1383" t="s">
        <v>54</v>
      </c>
      <c r="M1383" s="2">
        <v>495380000</v>
      </c>
      <c r="N1383" s="2" t="str">
        <f>VLOOKUP(Tabla1[[#This Row],[nemo]],'Nemos y clasificaciones'!$A$2:$B$5000,2,FALSE)</f>
        <v>CFI</v>
      </c>
      <c r="O1383" s="2" t="str">
        <f>VLOOKUP(Tabla1[[#This Row],[nemo]],'Nemos y clasificaciones'!$A$1:$C$3000,3,FALSE)</f>
        <v>CFI</v>
      </c>
      <c r="P1383" s="2"/>
      <c r="Q1383" s="2"/>
    </row>
    <row r="1384" spans="1:17" x14ac:dyDescent="0.25">
      <c r="A1384" t="s">
        <v>7879</v>
      </c>
      <c r="B1384" s="1">
        <v>43266</v>
      </c>
      <c r="C1384" s="1">
        <v>43272</v>
      </c>
      <c r="D1384" t="s">
        <v>14</v>
      </c>
      <c r="E1384" t="s">
        <v>62</v>
      </c>
      <c r="F1384">
        <v>0</v>
      </c>
      <c r="G1384">
        <v>10000000</v>
      </c>
      <c r="H1384">
        <v>0</v>
      </c>
      <c r="I1384">
        <v>0</v>
      </c>
      <c r="J1384">
        <v>0</v>
      </c>
      <c r="K1384">
        <v>42.192999999999998</v>
      </c>
      <c r="L1384" t="s">
        <v>54</v>
      </c>
      <c r="M1384" s="2">
        <v>421930000</v>
      </c>
      <c r="N1384" s="2" t="str">
        <f>VLOOKUP(Tabla1[[#This Row],[nemo]],'Nemos y clasificaciones'!$A$2:$B$5000,2,FALSE)</f>
        <v>CFI</v>
      </c>
      <c r="O1384" s="2" t="str">
        <f>VLOOKUP(Tabla1[[#This Row],[nemo]],'Nemos y clasificaciones'!$A$1:$C$3000,3,FALSE)</f>
        <v>CFI</v>
      </c>
      <c r="P1384" s="2"/>
      <c r="Q1384" s="2"/>
    </row>
    <row r="1385" spans="1:17" x14ac:dyDescent="0.25">
      <c r="A1385" t="s">
        <v>11857</v>
      </c>
      <c r="B1385" s="1">
        <v>42096</v>
      </c>
      <c r="C1385" s="1">
        <v>42104</v>
      </c>
      <c r="D1385" t="s">
        <v>14</v>
      </c>
      <c r="E1385" t="s">
        <v>4242</v>
      </c>
      <c r="F1385">
        <v>0</v>
      </c>
      <c r="G1385">
        <v>8288998</v>
      </c>
      <c r="H1385">
        <v>0</v>
      </c>
      <c r="I1385">
        <v>0</v>
      </c>
      <c r="J1385">
        <v>0</v>
      </c>
      <c r="K1385">
        <v>530.298</v>
      </c>
      <c r="L1385" t="s">
        <v>19</v>
      </c>
      <c r="M1385" s="2">
        <v>4395639061.4040003</v>
      </c>
      <c r="N1385" s="2" t="str">
        <f>VLOOKUP(Tabla1[[#This Row],[nemo]],'Nemos y clasificaciones'!$A$2:$B$5000,2,FALSE)</f>
        <v>CLINICA LAS CONDES S.A.</v>
      </c>
      <c r="O1385" s="2" t="str">
        <f>VLOOKUP(Tabla1[[#This Row],[nemo]],'Nemos y clasificaciones'!$A$1:$C$3000,3,FALSE)</f>
        <v>Servicios de salud</v>
      </c>
      <c r="P1385" s="2"/>
      <c r="Q1385" s="2"/>
    </row>
    <row r="1386" spans="1:17" x14ac:dyDescent="0.25">
      <c r="A1386" t="s">
        <v>7630</v>
      </c>
      <c r="B1386" s="1">
        <v>43300</v>
      </c>
      <c r="C1386" s="1">
        <v>43306</v>
      </c>
      <c r="D1386" t="s">
        <v>14</v>
      </c>
      <c r="E1386" t="s">
        <v>62</v>
      </c>
      <c r="F1386">
        <v>0</v>
      </c>
      <c r="G1386">
        <v>10000000</v>
      </c>
      <c r="H1386">
        <v>0</v>
      </c>
      <c r="I1386">
        <v>0</v>
      </c>
      <c r="J1386">
        <v>0</v>
      </c>
      <c r="K1386">
        <v>31.85</v>
      </c>
      <c r="L1386" t="s">
        <v>54</v>
      </c>
      <c r="M1386" s="2">
        <v>318500000</v>
      </c>
      <c r="N1386" s="2" t="str">
        <f>VLOOKUP(Tabla1[[#This Row],[nemo]],'Nemos y clasificaciones'!$A$2:$B$5000,2,FALSE)</f>
        <v>CFI</v>
      </c>
      <c r="O1386" s="2" t="str">
        <f>VLOOKUP(Tabla1[[#This Row],[nemo]],'Nemos y clasificaciones'!$A$1:$C$3000,3,FALSE)</f>
        <v>CFI</v>
      </c>
      <c r="P1386" s="2"/>
      <c r="Q1386" s="2"/>
    </row>
    <row r="1387" spans="1:17" x14ac:dyDescent="0.25">
      <c r="A1387" t="s">
        <v>7506</v>
      </c>
      <c r="B1387" s="1">
        <v>43355</v>
      </c>
      <c r="C1387" s="1">
        <v>43364</v>
      </c>
      <c r="D1387" t="s">
        <v>14</v>
      </c>
      <c r="E1387" t="s">
        <v>62</v>
      </c>
      <c r="F1387">
        <v>0</v>
      </c>
      <c r="G1387">
        <v>10000000</v>
      </c>
      <c r="H1387">
        <v>0</v>
      </c>
      <c r="I1387">
        <v>0</v>
      </c>
      <c r="J1387">
        <v>0</v>
      </c>
      <c r="K1387">
        <v>30.89</v>
      </c>
      <c r="L1387" t="s">
        <v>54</v>
      </c>
      <c r="M1387" s="2">
        <v>308900000</v>
      </c>
      <c r="N1387" s="2" t="str">
        <f>VLOOKUP(Tabla1[[#This Row],[nemo]],'Nemos y clasificaciones'!$A$2:$B$5000,2,FALSE)</f>
        <v>CFI</v>
      </c>
      <c r="O1387" s="2" t="str">
        <f>VLOOKUP(Tabla1[[#This Row],[nemo]],'Nemos y clasificaciones'!$A$1:$C$3000,3,FALSE)</f>
        <v>CFI</v>
      </c>
      <c r="P1387" s="2"/>
      <c r="Q1387" s="2"/>
    </row>
    <row r="1388" spans="1:17" x14ac:dyDescent="0.25">
      <c r="A1388" t="s">
        <v>3788</v>
      </c>
      <c r="B1388" s="1">
        <v>44005</v>
      </c>
      <c r="C1388" s="1">
        <v>44012</v>
      </c>
      <c r="D1388" t="s">
        <v>14</v>
      </c>
      <c r="E1388" t="s">
        <v>62</v>
      </c>
      <c r="F1388">
        <v>0</v>
      </c>
      <c r="G1388">
        <v>10000000</v>
      </c>
      <c r="H1388">
        <v>0</v>
      </c>
      <c r="I1388">
        <v>0</v>
      </c>
      <c r="J1388">
        <v>0</v>
      </c>
      <c r="K1388">
        <v>16.361000000000001</v>
      </c>
      <c r="L1388" t="s">
        <v>54</v>
      </c>
      <c r="M1388" s="2">
        <v>163610000</v>
      </c>
      <c r="N1388" s="2" t="str">
        <f>VLOOKUP(Tabla1[[#This Row],[nemo]],'Nemos y clasificaciones'!$A$2:$B$5000,2,FALSE)</f>
        <v>CFI</v>
      </c>
      <c r="O1388" s="2" t="str">
        <f>VLOOKUP(Tabla1[[#This Row],[nemo]],'Nemos y clasificaciones'!$A$1:$C$3000,3,FALSE)</f>
        <v>CFI</v>
      </c>
      <c r="P1388" s="2"/>
      <c r="Q1388" s="2"/>
    </row>
    <row r="1389" spans="1:17" x14ac:dyDescent="0.25">
      <c r="A1389" t="s">
        <v>7500</v>
      </c>
      <c r="B1389" s="1">
        <v>43357</v>
      </c>
      <c r="C1389" s="1">
        <v>43367</v>
      </c>
      <c r="D1389" t="s">
        <v>14</v>
      </c>
      <c r="E1389" t="s">
        <v>1851</v>
      </c>
      <c r="F1389">
        <v>0</v>
      </c>
      <c r="G1389">
        <v>136927891634</v>
      </c>
      <c r="H1389">
        <v>0</v>
      </c>
      <c r="I1389">
        <v>0</v>
      </c>
      <c r="J1389">
        <v>0</v>
      </c>
      <c r="K1389">
        <v>3.2000000000000001E-2</v>
      </c>
      <c r="L1389" t="s">
        <v>23</v>
      </c>
      <c r="M1389" s="2">
        <v>4381692532.2880001</v>
      </c>
      <c r="N1389" s="2" t="str">
        <f>VLOOKUP(Tabla1[[#This Row],[nemo]],'Nemos y clasificaciones'!$A$2:$B$5000,2,FALSE)</f>
        <v>SOCIEDAD DE INVERSIONES ORO BLANCO S.A.</v>
      </c>
      <c r="O1389" s="2" t="str">
        <f>VLOOKUP(Tabla1[[#This Row],[nemo]],'Nemos y clasificaciones'!$A$1:$C$3000,3,FALSE)</f>
        <v>Servicios financieros</v>
      </c>
      <c r="P1389" s="2"/>
      <c r="Q1389" s="2"/>
    </row>
    <row r="1390" spans="1:17" x14ac:dyDescent="0.25">
      <c r="A1390" t="s">
        <v>9497</v>
      </c>
      <c r="B1390" s="1">
        <v>42874</v>
      </c>
      <c r="C1390" s="1">
        <v>42880</v>
      </c>
      <c r="D1390" t="s">
        <v>14</v>
      </c>
      <c r="E1390" t="s">
        <v>2284</v>
      </c>
      <c r="F1390">
        <v>0</v>
      </c>
      <c r="G1390">
        <v>6909829902</v>
      </c>
      <c r="H1390">
        <v>0</v>
      </c>
      <c r="I1390">
        <v>0</v>
      </c>
      <c r="J1390">
        <v>0</v>
      </c>
      <c r="K1390">
        <v>0.63400000000000001</v>
      </c>
      <c r="L1390" t="s">
        <v>23</v>
      </c>
      <c r="M1390" s="2">
        <v>4380832157.868</v>
      </c>
      <c r="N1390" s="2" t="str">
        <f>VLOOKUP(Tabla1[[#This Row],[nemo]],'Nemos y clasificaciones'!$A$2:$B$5000,2,FALSE)</f>
        <v>GRUPO EMPRESAS NAVIERAS S.A.</v>
      </c>
      <c r="O1390" s="2" t="str">
        <f>VLOOKUP(Tabla1[[#This Row],[nemo]],'Nemos y clasificaciones'!$A$1:$C$3000,3,FALSE)</f>
        <v>Conglomerados</v>
      </c>
      <c r="P1390" s="2"/>
      <c r="Q1390" s="2"/>
    </row>
    <row r="1391" spans="1:17" x14ac:dyDescent="0.25">
      <c r="A1391" t="s">
        <v>4345</v>
      </c>
      <c r="B1391" s="1">
        <v>43965</v>
      </c>
      <c r="C1391" s="1">
        <v>43971</v>
      </c>
      <c r="D1391" t="s">
        <v>14</v>
      </c>
      <c r="E1391" t="s">
        <v>1845</v>
      </c>
      <c r="F1391">
        <v>0</v>
      </c>
      <c r="G1391">
        <v>272116691</v>
      </c>
      <c r="H1391">
        <v>0</v>
      </c>
      <c r="I1391">
        <v>0</v>
      </c>
      <c r="J1391">
        <v>0</v>
      </c>
      <c r="K1391">
        <v>16.085999999999999</v>
      </c>
      <c r="L1391" t="s">
        <v>54</v>
      </c>
      <c r="M1391" s="2">
        <v>4377269091.4259996</v>
      </c>
      <c r="N1391" s="2" t="str">
        <f>VLOOKUP(Tabla1[[#This Row],[nemo]],'Nemos y clasificaciones'!$A$2:$B$5000,2,FALSE)</f>
        <v>SOQUIMICH COMERCIAL S.A.</v>
      </c>
      <c r="O1391" s="2" t="str">
        <f>VLOOKUP(Tabla1[[#This Row],[nemo]],'Nemos y clasificaciones'!$A$1:$C$3000,3,FALSE)</f>
        <v>Minería</v>
      </c>
      <c r="P1391" s="2"/>
      <c r="Q1391" s="2"/>
    </row>
    <row r="1392" spans="1:17" x14ac:dyDescent="0.25">
      <c r="A1392" t="s">
        <v>9713</v>
      </c>
      <c r="B1392" s="1">
        <v>42851</v>
      </c>
      <c r="C1392" s="1">
        <v>42858</v>
      </c>
      <c r="D1392" t="s">
        <v>14</v>
      </c>
      <c r="E1392" t="s">
        <v>8392</v>
      </c>
      <c r="F1392">
        <v>0</v>
      </c>
      <c r="G1392">
        <v>145000000</v>
      </c>
      <c r="H1392">
        <v>0</v>
      </c>
      <c r="I1392">
        <v>0</v>
      </c>
      <c r="J1392">
        <v>0</v>
      </c>
      <c r="K1392">
        <v>30.094000000000001</v>
      </c>
      <c r="L1392" t="s">
        <v>54</v>
      </c>
      <c r="M1392" s="2">
        <v>4363630000</v>
      </c>
      <c r="N1392" s="2" t="str">
        <f>VLOOKUP(Tabla1[[#This Row],[nemo]],'Nemos y clasificaciones'!$A$2:$B$5000,2,FALSE)</f>
        <v>PACIFICO V REGION S.A.</v>
      </c>
      <c r="O1392" s="2" t="str">
        <f>VLOOKUP(Tabla1[[#This Row],[nemo]],'Nemos y clasificaciones'!$A$1:$C$3000,3,FALSE)</f>
        <v>Minería</v>
      </c>
      <c r="P1392" s="2"/>
      <c r="Q1392" s="2"/>
    </row>
    <row r="1393" spans="1:17" x14ac:dyDescent="0.25">
      <c r="A1393" t="s">
        <v>6229</v>
      </c>
      <c r="B1393" s="1">
        <v>43609</v>
      </c>
      <c r="C1393" s="1">
        <v>43615</v>
      </c>
      <c r="D1393" t="s">
        <v>14</v>
      </c>
      <c r="E1393" t="s">
        <v>62</v>
      </c>
      <c r="F1393">
        <v>0</v>
      </c>
      <c r="G1393">
        <v>10000000</v>
      </c>
      <c r="H1393">
        <v>0</v>
      </c>
      <c r="I1393">
        <v>0</v>
      </c>
      <c r="J1393">
        <v>0</v>
      </c>
      <c r="K1393">
        <v>5.7850000000000001</v>
      </c>
      <c r="L1393" t="s">
        <v>16</v>
      </c>
      <c r="M1393" s="2">
        <v>57850000</v>
      </c>
      <c r="N1393" s="2" t="str">
        <f>VLOOKUP(Tabla1[[#This Row],[nemo]],'Nemos y clasificaciones'!$A$2:$B$5000,2,FALSE)</f>
        <v>CFI</v>
      </c>
      <c r="O1393" s="2" t="str">
        <f>VLOOKUP(Tabla1[[#This Row],[nemo]],'Nemos y clasificaciones'!$A$1:$C$3000,3,FALSE)</f>
        <v>CFI</v>
      </c>
      <c r="P1393" s="2"/>
      <c r="Q1393" s="2"/>
    </row>
    <row r="1394" spans="1:17" x14ac:dyDescent="0.25">
      <c r="A1394" t="s">
        <v>61</v>
      </c>
      <c r="B1394" s="1">
        <v>44454</v>
      </c>
      <c r="C1394" s="1">
        <v>44462</v>
      </c>
      <c r="D1394" t="s">
        <v>14</v>
      </c>
      <c r="E1394" t="s">
        <v>62</v>
      </c>
      <c r="F1394">
        <v>0</v>
      </c>
      <c r="G1394">
        <v>306798</v>
      </c>
      <c r="H1394">
        <v>0</v>
      </c>
      <c r="I1394">
        <v>0</v>
      </c>
      <c r="J1394">
        <v>0</v>
      </c>
      <c r="K1394">
        <v>154.36600000000001</v>
      </c>
      <c r="L1394" t="s">
        <v>19</v>
      </c>
      <c r="M1394" s="2">
        <v>47359180.068000004</v>
      </c>
      <c r="N1394" s="2" t="str">
        <f>VLOOKUP(Tabla1[[#This Row],[nemo]],'Nemos y clasificaciones'!$A$2:$B$5000,2,FALSE)</f>
        <v>CFI</v>
      </c>
      <c r="O1394" s="2" t="str">
        <f>VLOOKUP(Tabla1[[#This Row],[nemo]],'Nemos y clasificaciones'!$A$1:$C$3000,3,FALSE)</f>
        <v>CFI</v>
      </c>
      <c r="P1394" s="2"/>
      <c r="Q1394" s="2"/>
    </row>
    <row r="1395" spans="1:17" x14ac:dyDescent="0.25">
      <c r="A1395" t="s">
        <v>711</v>
      </c>
      <c r="B1395" s="1">
        <v>44398</v>
      </c>
      <c r="C1395" s="1">
        <v>44404</v>
      </c>
      <c r="D1395" t="s">
        <v>14</v>
      </c>
      <c r="E1395" t="s">
        <v>62</v>
      </c>
      <c r="F1395">
        <v>0</v>
      </c>
      <c r="G1395">
        <v>309381</v>
      </c>
      <c r="H1395">
        <v>0</v>
      </c>
      <c r="I1395">
        <v>0</v>
      </c>
      <c r="J1395">
        <v>0</v>
      </c>
      <c r="K1395">
        <v>135.363</v>
      </c>
      <c r="L1395" t="s">
        <v>19</v>
      </c>
      <c r="M1395" s="2">
        <v>41878740.303000003</v>
      </c>
      <c r="N1395" s="2" t="str">
        <f>VLOOKUP(Tabla1[[#This Row],[nemo]],'Nemos y clasificaciones'!$A$2:$B$5000,2,FALSE)</f>
        <v>CFI</v>
      </c>
      <c r="O1395" s="2" t="str">
        <f>VLOOKUP(Tabla1[[#This Row],[nemo]],'Nemos y clasificaciones'!$A$1:$C$3000,3,FALSE)</f>
        <v>CFI</v>
      </c>
      <c r="P1395" s="2"/>
      <c r="Q1395" s="2"/>
    </row>
    <row r="1396" spans="1:17" x14ac:dyDescent="0.25">
      <c r="A1396" t="s">
        <v>2122</v>
      </c>
      <c r="B1396" s="1">
        <v>44307</v>
      </c>
      <c r="C1396" s="1">
        <v>44313</v>
      </c>
      <c r="D1396" t="s">
        <v>14</v>
      </c>
      <c r="E1396" t="s">
        <v>62</v>
      </c>
      <c r="F1396">
        <v>0</v>
      </c>
      <c r="G1396">
        <v>311124</v>
      </c>
      <c r="H1396">
        <v>0</v>
      </c>
      <c r="I1396">
        <v>0</v>
      </c>
      <c r="J1396">
        <v>0</v>
      </c>
      <c r="K1396">
        <v>131.95599999999999</v>
      </c>
      <c r="L1396" t="s">
        <v>19</v>
      </c>
      <c r="M1396" s="2">
        <v>41054678.544</v>
      </c>
      <c r="N1396" s="2" t="str">
        <f>VLOOKUP(Tabla1[[#This Row],[nemo]],'Nemos y clasificaciones'!$A$2:$B$5000,2,FALSE)</f>
        <v>CFI</v>
      </c>
      <c r="O1396" s="2" t="str">
        <f>VLOOKUP(Tabla1[[#This Row],[nemo]],'Nemos y clasificaciones'!$A$1:$C$3000,3,FALSE)</f>
        <v>CFI</v>
      </c>
      <c r="P1396" s="2"/>
      <c r="Q1396" s="2"/>
    </row>
    <row r="1397" spans="1:17" x14ac:dyDescent="0.25">
      <c r="A1397" t="s">
        <v>2525</v>
      </c>
      <c r="B1397" s="1">
        <v>44246</v>
      </c>
      <c r="C1397" s="1">
        <v>44252</v>
      </c>
      <c r="D1397" t="s">
        <v>14</v>
      </c>
      <c r="E1397" t="s">
        <v>62</v>
      </c>
      <c r="F1397">
        <v>0</v>
      </c>
      <c r="G1397">
        <v>311124</v>
      </c>
      <c r="H1397">
        <v>0</v>
      </c>
      <c r="I1397">
        <v>0</v>
      </c>
      <c r="J1397">
        <v>0</v>
      </c>
      <c r="K1397">
        <v>106.9</v>
      </c>
      <c r="L1397" t="s">
        <v>19</v>
      </c>
      <c r="M1397" s="2">
        <v>33259155.600000001</v>
      </c>
      <c r="N1397" s="2" t="str">
        <f>VLOOKUP(Tabla1[[#This Row],[nemo]],'Nemos y clasificaciones'!$A$2:$B$5000,2,FALSE)</f>
        <v>CFI</v>
      </c>
      <c r="O1397" s="2" t="str">
        <f>VLOOKUP(Tabla1[[#This Row],[nemo]],'Nemos y clasificaciones'!$A$1:$C$3000,3,FALSE)</f>
        <v>CFI</v>
      </c>
      <c r="P1397" s="2"/>
      <c r="Q1397" s="2"/>
    </row>
    <row r="1398" spans="1:17" x14ac:dyDescent="0.25">
      <c r="A1398" t="s">
        <v>9586</v>
      </c>
      <c r="B1398" s="1">
        <v>42866</v>
      </c>
      <c r="C1398" s="1">
        <v>42872</v>
      </c>
      <c r="D1398" t="s">
        <v>14</v>
      </c>
      <c r="E1398" t="s">
        <v>1895</v>
      </c>
      <c r="F1398">
        <v>0</v>
      </c>
      <c r="G1398">
        <v>125000000</v>
      </c>
      <c r="H1398">
        <v>0</v>
      </c>
      <c r="I1398">
        <v>0</v>
      </c>
      <c r="J1398">
        <v>0</v>
      </c>
      <c r="K1398">
        <v>34.679000000000002</v>
      </c>
      <c r="L1398" t="s">
        <v>54</v>
      </c>
      <c r="M1398" s="2">
        <v>4334875000</v>
      </c>
      <c r="N1398" s="2" t="str">
        <f>VLOOKUP(Tabla1[[#This Row],[nemo]],'Nemos y clasificaciones'!$A$2:$B$5000,2,FALSE)</f>
        <v>FORESTAL CONSTRUCTORA Y COMERCIAL DEL PACIFICO SUR S.A.</v>
      </c>
      <c r="O1398" s="2" t="str">
        <f>VLOOKUP(Tabla1[[#This Row],[nemo]],'Nemos y clasificaciones'!$A$1:$C$3000,3,FALSE)</f>
        <v>Forestal</v>
      </c>
      <c r="P1398" s="2"/>
      <c r="Q1398" s="2"/>
    </row>
    <row r="1399" spans="1:17" x14ac:dyDescent="0.25">
      <c r="A1399" t="s">
        <v>3132</v>
      </c>
      <c r="B1399" s="1">
        <v>44154</v>
      </c>
      <c r="C1399" s="1">
        <v>44160</v>
      </c>
      <c r="D1399" t="s">
        <v>14</v>
      </c>
      <c r="E1399" t="s">
        <v>62</v>
      </c>
      <c r="F1399">
        <v>0</v>
      </c>
      <c r="G1399">
        <v>311124</v>
      </c>
      <c r="H1399">
        <v>0</v>
      </c>
      <c r="I1399">
        <v>0</v>
      </c>
      <c r="J1399">
        <v>0</v>
      </c>
      <c r="K1399">
        <v>103.316</v>
      </c>
      <c r="L1399" t="s">
        <v>19</v>
      </c>
      <c r="M1399" s="2">
        <v>32144087.184</v>
      </c>
      <c r="N1399" s="2" t="str">
        <f>VLOOKUP(Tabla1[[#This Row],[nemo]],'Nemos y clasificaciones'!$A$2:$B$5000,2,FALSE)</f>
        <v>CFI</v>
      </c>
      <c r="O1399" s="2" t="str">
        <f>VLOOKUP(Tabla1[[#This Row],[nemo]],'Nemos y clasificaciones'!$A$1:$C$3000,3,FALSE)</f>
        <v>CFI</v>
      </c>
      <c r="P1399" s="2"/>
      <c r="Q1399" s="2"/>
    </row>
    <row r="1400" spans="1:17" x14ac:dyDescent="0.25">
      <c r="A1400" t="s">
        <v>3631</v>
      </c>
      <c r="B1400" s="1">
        <v>44036</v>
      </c>
      <c r="C1400" s="1">
        <v>44042</v>
      </c>
      <c r="D1400" t="s">
        <v>14</v>
      </c>
      <c r="E1400" t="s">
        <v>62</v>
      </c>
      <c r="F1400">
        <v>0</v>
      </c>
      <c r="G1400">
        <v>311124</v>
      </c>
      <c r="H1400">
        <v>0</v>
      </c>
      <c r="I1400">
        <v>0</v>
      </c>
      <c r="J1400">
        <v>0</v>
      </c>
      <c r="K1400">
        <v>102.64700000000001</v>
      </c>
      <c r="L1400" t="s">
        <v>19</v>
      </c>
      <c r="M1400" s="2">
        <v>31935945.228</v>
      </c>
      <c r="N1400" s="2" t="str">
        <f>VLOOKUP(Tabla1[[#This Row],[nemo]],'Nemos y clasificaciones'!$A$2:$B$5000,2,FALSE)</f>
        <v>CFI</v>
      </c>
      <c r="O1400" s="2" t="str">
        <f>VLOOKUP(Tabla1[[#This Row],[nemo]],'Nemos y clasificaciones'!$A$1:$C$3000,3,FALSE)</f>
        <v>CFI</v>
      </c>
      <c r="P1400" s="2"/>
      <c r="Q1400" s="2"/>
    </row>
    <row r="1401" spans="1:17" x14ac:dyDescent="0.25">
      <c r="A1401" t="s">
        <v>2642</v>
      </c>
      <c r="B1401" s="1">
        <v>44217</v>
      </c>
      <c r="C1401" s="1">
        <v>44223</v>
      </c>
      <c r="D1401" t="s">
        <v>14</v>
      </c>
      <c r="E1401" t="s">
        <v>62</v>
      </c>
      <c r="F1401">
        <v>0</v>
      </c>
      <c r="G1401">
        <v>311124</v>
      </c>
      <c r="H1401">
        <v>0</v>
      </c>
      <c r="I1401">
        <v>0</v>
      </c>
      <c r="J1401">
        <v>0</v>
      </c>
      <c r="K1401">
        <v>90.418999999999997</v>
      </c>
      <c r="L1401" t="s">
        <v>54</v>
      </c>
      <c r="M1401" s="2">
        <v>28131520.956</v>
      </c>
      <c r="N1401" s="2" t="str">
        <f>VLOOKUP(Tabla1[[#This Row],[nemo]],'Nemos y clasificaciones'!$A$2:$B$5000,2,FALSE)</f>
        <v>CFI</v>
      </c>
      <c r="O1401" s="2" t="str">
        <f>VLOOKUP(Tabla1[[#This Row],[nemo]],'Nemos y clasificaciones'!$A$1:$C$3000,3,FALSE)</f>
        <v>CFI</v>
      </c>
      <c r="P1401" s="2"/>
      <c r="Q1401" s="2"/>
    </row>
    <row r="1402" spans="1:17" x14ac:dyDescent="0.25">
      <c r="A1402" t="s">
        <v>3430</v>
      </c>
      <c r="B1402" s="1">
        <v>44097</v>
      </c>
      <c r="C1402" s="1">
        <v>44103</v>
      </c>
      <c r="D1402" t="s">
        <v>14</v>
      </c>
      <c r="E1402" t="s">
        <v>62</v>
      </c>
      <c r="F1402">
        <v>0</v>
      </c>
      <c r="G1402">
        <v>311124</v>
      </c>
      <c r="H1402">
        <v>0</v>
      </c>
      <c r="I1402">
        <v>0</v>
      </c>
      <c r="J1402">
        <v>0</v>
      </c>
      <c r="K1402">
        <v>81.986999999999995</v>
      </c>
      <c r="L1402" t="s">
        <v>54</v>
      </c>
      <c r="M1402" s="2">
        <v>25508123.388</v>
      </c>
      <c r="N1402" s="2" t="str">
        <f>VLOOKUP(Tabla1[[#This Row],[nemo]],'Nemos y clasificaciones'!$A$2:$B$5000,2,FALSE)</f>
        <v>CFI</v>
      </c>
      <c r="O1402" s="2" t="str">
        <f>VLOOKUP(Tabla1[[#This Row],[nemo]],'Nemos y clasificaciones'!$A$1:$C$3000,3,FALSE)</f>
        <v>CFI</v>
      </c>
      <c r="P1402" s="2"/>
      <c r="Q1402" s="2"/>
    </row>
    <row r="1403" spans="1:17" x14ac:dyDescent="0.25">
      <c r="A1403" t="s">
        <v>8441</v>
      </c>
      <c r="B1403" s="1">
        <v>43188</v>
      </c>
      <c r="C1403" s="1">
        <v>43196</v>
      </c>
      <c r="D1403" t="s">
        <v>14</v>
      </c>
      <c r="E1403" t="s">
        <v>8440</v>
      </c>
      <c r="F1403">
        <v>0</v>
      </c>
      <c r="G1403">
        <v>10000000</v>
      </c>
      <c r="H1403">
        <v>0</v>
      </c>
      <c r="I1403">
        <v>0</v>
      </c>
      <c r="J1403">
        <v>0</v>
      </c>
      <c r="K1403">
        <v>11.340999999999999</v>
      </c>
      <c r="L1403" t="s">
        <v>54</v>
      </c>
      <c r="M1403" s="2">
        <v>113410000</v>
      </c>
      <c r="N1403" s="2" t="str">
        <f>VLOOKUP(Tabla1[[#This Row],[nemo]],'Nemos y clasificaciones'!$A$2:$B$5000,2,FALSE)</f>
        <v>CFI</v>
      </c>
      <c r="O1403" s="2" t="str">
        <f>VLOOKUP(Tabla1[[#This Row],[nemo]],'Nemos y clasificaciones'!$A$1:$C$3000,3,FALSE)</f>
        <v>CFI</v>
      </c>
      <c r="P1403" s="2"/>
      <c r="Q1403" s="2"/>
    </row>
    <row r="1404" spans="1:17" x14ac:dyDescent="0.25">
      <c r="A1404" t="s">
        <v>8439</v>
      </c>
      <c r="B1404" s="1">
        <v>43188</v>
      </c>
      <c r="C1404" s="1">
        <v>43196</v>
      </c>
      <c r="D1404" t="s">
        <v>14</v>
      </c>
      <c r="E1404" t="s">
        <v>8440</v>
      </c>
      <c r="F1404">
        <v>0</v>
      </c>
      <c r="G1404">
        <v>10000000</v>
      </c>
      <c r="H1404">
        <v>0</v>
      </c>
      <c r="I1404">
        <v>0</v>
      </c>
      <c r="J1404">
        <v>0</v>
      </c>
      <c r="K1404">
        <v>4.59</v>
      </c>
      <c r="L1404" t="s">
        <v>16</v>
      </c>
      <c r="M1404" s="2">
        <v>45900000</v>
      </c>
      <c r="N1404" s="2" t="str">
        <f>VLOOKUP(Tabla1[[#This Row],[nemo]],'Nemos y clasificaciones'!$A$2:$B$5000,2,FALSE)</f>
        <v>CFI</v>
      </c>
      <c r="O1404" s="2" t="str">
        <f>VLOOKUP(Tabla1[[#This Row],[nemo]],'Nemos y clasificaciones'!$A$1:$C$3000,3,FALSE)</f>
        <v>CFI</v>
      </c>
      <c r="P1404" s="2"/>
      <c r="Q1404" s="2"/>
    </row>
    <row r="1405" spans="1:17" x14ac:dyDescent="0.25">
      <c r="A1405" t="s">
        <v>1710</v>
      </c>
      <c r="B1405" s="1">
        <v>44336</v>
      </c>
      <c r="C1405" s="1">
        <v>44343</v>
      </c>
      <c r="D1405" t="s">
        <v>14</v>
      </c>
      <c r="E1405" t="s">
        <v>455</v>
      </c>
      <c r="F1405">
        <v>0</v>
      </c>
      <c r="G1405">
        <v>123000000</v>
      </c>
      <c r="H1405">
        <v>0</v>
      </c>
      <c r="I1405">
        <v>0</v>
      </c>
      <c r="J1405">
        <v>0</v>
      </c>
      <c r="K1405">
        <v>35.139000000000003</v>
      </c>
      <c r="L1405" t="s">
        <v>54</v>
      </c>
      <c r="M1405" s="2">
        <v>4322097000</v>
      </c>
      <c r="N1405" s="2" t="str">
        <f>VLOOKUP(Tabla1[[#This Row],[nemo]],'Nemos y clasificaciones'!$A$2:$B$5000,2,FALSE)</f>
        <v>ENAEX S.A.</v>
      </c>
      <c r="O1405" s="2" t="str">
        <f>VLOOKUP(Tabla1[[#This Row],[nemo]],'Nemos y clasificaciones'!$A$1:$C$3000,3,FALSE)</f>
        <v>Minería</v>
      </c>
      <c r="P1405" s="2"/>
      <c r="Q1405" s="2"/>
    </row>
    <row r="1406" spans="1:17" x14ac:dyDescent="0.25">
      <c r="A1406" t="s">
        <v>8444</v>
      </c>
      <c r="B1406" s="1">
        <v>43188</v>
      </c>
      <c r="C1406" s="1">
        <v>43196</v>
      </c>
      <c r="D1406" t="s">
        <v>14</v>
      </c>
      <c r="E1406" t="s">
        <v>8443</v>
      </c>
      <c r="F1406">
        <v>0</v>
      </c>
      <c r="G1406">
        <v>10000000</v>
      </c>
      <c r="H1406">
        <v>0</v>
      </c>
      <c r="I1406">
        <v>0</v>
      </c>
      <c r="J1406">
        <v>0</v>
      </c>
      <c r="K1406">
        <v>11.358000000000001</v>
      </c>
      <c r="L1406" t="s">
        <v>54</v>
      </c>
      <c r="M1406" s="2">
        <v>113580000</v>
      </c>
      <c r="N1406" s="2" t="str">
        <f>VLOOKUP(Tabla1[[#This Row],[nemo]],'Nemos y clasificaciones'!$A$2:$B$5000,2,FALSE)</f>
        <v>CFI</v>
      </c>
      <c r="O1406" s="2" t="str">
        <f>VLOOKUP(Tabla1[[#This Row],[nemo]],'Nemos y clasificaciones'!$A$1:$C$3000,3,FALSE)</f>
        <v>CFI</v>
      </c>
      <c r="P1406" s="2"/>
      <c r="Q1406" s="2"/>
    </row>
    <row r="1407" spans="1:17" x14ac:dyDescent="0.25">
      <c r="A1407" t="s">
        <v>8442</v>
      </c>
      <c r="B1407" s="1">
        <v>43188</v>
      </c>
      <c r="C1407" s="1">
        <v>43196</v>
      </c>
      <c r="D1407" t="s">
        <v>14</v>
      </c>
      <c r="E1407" t="s">
        <v>8443</v>
      </c>
      <c r="F1407">
        <v>0</v>
      </c>
      <c r="G1407">
        <v>10000000</v>
      </c>
      <c r="H1407">
        <v>0</v>
      </c>
      <c r="I1407">
        <v>0</v>
      </c>
      <c r="J1407">
        <v>0</v>
      </c>
      <c r="K1407">
        <v>4.5970000000000004</v>
      </c>
      <c r="L1407" t="s">
        <v>16</v>
      </c>
      <c r="M1407" s="2">
        <v>45970000</v>
      </c>
      <c r="N1407" s="2" t="str">
        <f>VLOOKUP(Tabla1[[#This Row],[nemo]],'Nemos y clasificaciones'!$A$2:$B$5000,2,FALSE)</f>
        <v>CFI</v>
      </c>
      <c r="O1407" s="2" t="str">
        <f>VLOOKUP(Tabla1[[#This Row],[nemo]],'Nemos y clasificaciones'!$A$1:$C$3000,3,FALSE)</f>
        <v>CFI</v>
      </c>
      <c r="P1407" s="2"/>
      <c r="Q1407" s="2"/>
    </row>
    <row r="1408" spans="1:17" x14ac:dyDescent="0.25">
      <c r="A1408" t="s">
        <v>8447</v>
      </c>
      <c r="B1408" s="1">
        <v>43188</v>
      </c>
      <c r="C1408" s="1">
        <v>43196</v>
      </c>
      <c r="D1408" t="s">
        <v>14</v>
      </c>
      <c r="E1408" t="s">
        <v>8446</v>
      </c>
      <c r="F1408">
        <v>0</v>
      </c>
      <c r="G1408">
        <v>10000000</v>
      </c>
      <c r="H1408">
        <v>0</v>
      </c>
      <c r="I1408">
        <v>0</v>
      </c>
      <c r="J1408">
        <v>0</v>
      </c>
      <c r="K1408">
        <v>11.346</v>
      </c>
      <c r="L1408" t="s">
        <v>54</v>
      </c>
      <c r="M1408" s="2">
        <v>113460000</v>
      </c>
      <c r="N1408" s="2" t="str">
        <f>VLOOKUP(Tabla1[[#This Row],[nemo]],'Nemos y clasificaciones'!$A$2:$B$5000,2,FALSE)</f>
        <v>CFI</v>
      </c>
      <c r="O1408" s="2" t="str">
        <f>VLOOKUP(Tabla1[[#This Row],[nemo]],'Nemos y clasificaciones'!$A$1:$C$3000,3,FALSE)</f>
        <v>CFI</v>
      </c>
      <c r="P1408" s="2"/>
      <c r="Q1408" s="2"/>
    </row>
    <row r="1409" spans="1:17" x14ac:dyDescent="0.25">
      <c r="A1409" t="s">
        <v>8445</v>
      </c>
      <c r="B1409" s="1">
        <v>43188</v>
      </c>
      <c r="C1409" s="1">
        <v>43196</v>
      </c>
      <c r="D1409" t="s">
        <v>14</v>
      </c>
      <c r="E1409" t="s">
        <v>8446</v>
      </c>
      <c r="F1409">
        <v>0</v>
      </c>
      <c r="G1409">
        <v>10000000</v>
      </c>
      <c r="H1409">
        <v>0</v>
      </c>
      <c r="I1409">
        <v>0</v>
      </c>
      <c r="J1409">
        <v>0</v>
      </c>
      <c r="K1409">
        <v>4.5919999999999996</v>
      </c>
      <c r="L1409" t="s">
        <v>16</v>
      </c>
      <c r="M1409" s="2">
        <v>45920000</v>
      </c>
      <c r="N1409" s="2" t="str">
        <f>VLOOKUP(Tabla1[[#This Row],[nemo]],'Nemos y clasificaciones'!$A$2:$B$5000,2,FALSE)</f>
        <v>CFI</v>
      </c>
      <c r="O1409" s="2" t="str">
        <f>VLOOKUP(Tabla1[[#This Row],[nemo]],'Nemos y clasificaciones'!$A$1:$C$3000,3,FALSE)</f>
        <v>CFI</v>
      </c>
      <c r="P1409" s="2"/>
      <c r="Q1409" s="2"/>
    </row>
    <row r="1410" spans="1:17" x14ac:dyDescent="0.25">
      <c r="A1410" t="s">
        <v>6289</v>
      </c>
      <c r="B1410" s="1">
        <v>43602</v>
      </c>
      <c r="C1410" s="1">
        <v>43609</v>
      </c>
      <c r="D1410" t="s">
        <v>14</v>
      </c>
      <c r="E1410" t="s">
        <v>2284</v>
      </c>
      <c r="F1410">
        <v>0</v>
      </c>
      <c r="G1410">
        <v>6909829902</v>
      </c>
      <c r="H1410">
        <v>0</v>
      </c>
      <c r="I1410">
        <v>0</v>
      </c>
      <c r="J1410">
        <v>0</v>
      </c>
      <c r="K1410">
        <v>0.624</v>
      </c>
      <c r="L1410" t="s">
        <v>23</v>
      </c>
      <c r="M1410" s="2">
        <v>4311733858.8479996</v>
      </c>
      <c r="N1410" s="2" t="str">
        <f>VLOOKUP(Tabla1[[#This Row],[nemo]],'Nemos y clasificaciones'!$A$2:$B$5000,2,FALSE)</f>
        <v>GRUPO EMPRESAS NAVIERAS S.A.</v>
      </c>
      <c r="O1410" s="2" t="str">
        <f>VLOOKUP(Tabla1[[#This Row],[nemo]],'Nemos y clasificaciones'!$A$1:$C$3000,3,FALSE)</f>
        <v>Conglomerados</v>
      </c>
      <c r="P1410" s="2"/>
      <c r="Q1410" s="2"/>
    </row>
    <row r="1411" spans="1:17" x14ac:dyDescent="0.25">
      <c r="A1411" t="s">
        <v>4346</v>
      </c>
      <c r="B1411" s="1">
        <v>43965</v>
      </c>
      <c r="C1411" s="1">
        <v>43971</v>
      </c>
      <c r="D1411" t="s">
        <v>14</v>
      </c>
      <c r="E1411" t="s">
        <v>1845</v>
      </c>
      <c r="F1411">
        <v>0</v>
      </c>
      <c r="G1411">
        <v>272116691</v>
      </c>
      <c r="H1411">
        <v>0</v>
      </c>
      <c r="I1411">
        <v>0</v>
      </c>
      <c r="J1411">
        <v>0</v>
      </c>
      <c r="K1411">
        <v>15.836</v>
      </c>
      <c r="L1411" t="s">
        <v>54</v>
      </c>
      <c r="M1411" s="2">
        <v>4309239918.6759996</v>
      </c>
      <c r="N1411" s="2" t="str">
        <f>VLOOKUP(Tabla1[[#This Row],[nemo]],'Nemos y clasificaciones'!$A$2:$B$5000,2,FALSE)</f>
        <v>SOQUIMICH COMERCIAL S.A.</v>
      </c>
      <c r="O1411" s="2" t="str">
        <f>VLOOKUP(Tabla1[[#This Row],[nemo]],'Nemos y clasificaciones'!$A$1:$C$3000,3,FALSE)</f>
        <v>Minería</v>
      </c>
      <c r="P1411" s="2"/>
      <c r="Q1411" s="2"/>
    </row>
    <row r="1412" spans="1:17" x14ac:dyDescent="0.25">
      <c r="A1412" t="s">
        <v>1056</v>
      </c>
      <c r="B1412" s="1">
        <v>44365</v>
      </c>
      <c r="C1412" s="1">
        <v>44372</v>
      </c>
      <c r="D1412" t="s">
        <v>14</v>
      </c>
      <c r="E1412" t="s">
        <v>1057</v>
      </c>
      <c r="F1412">
        <v>0</v>
      </c>
      <c r="G1412">
        <v>6341650</v>
      </c>
      <c r="H1412">
        <v>0</v>
      </c>
      <c r="I1412">
        <v>0</v>
      </c>
      <c r="J1412">
        <v>0</v>
      </c>
      <c r="K1412">
        <v>21.72</v>
      </c>
      <c r="L1412" t="s">
        <v>54</v>
      </c>
      <c r="M1412" s="2">
        <v>137740638</v>
      </c>
      <c r="N1412" s="2" t="str">
        <f>VLOOKUP(Tabla1[[#This Row],[nemo]],'Nemos y clasificaciones'!$A$2:$B$5000,2,FALSE)</f>
        <v>CFI</v>
      </c>
      <c r="O1412" s="2" t="str">
        <f>VLOOKUP(Tabla1[[#This Row],[nemo]],'Nemos y clasificaciones'!$A$1:$C$3000,3,FALSE)</f>
        <v>CFI</v>
      </c>
      <c r="P1412" s="2"/>
      <c r="Q1412" s="2"/>
    </row>
    <row r="1413" spans="1:17" x14ac:dyDescent="0.25">
      <c r="A1413" t="s">
        <v>11552</v>
      </c>
      <c r="B1413" s="1">
        <v>42146</v>
      </c>
      <c r="C1413" s="1">
        <v>42152</v>
      </c>
      <c r="D1413" t="s">
        <v>14</v>
      </c>
      <c r="E1413" t="s">
        <v>455</v>
      </c>
      <c r="F1413">
        <v>0</v>
      </c>
      <c r="G1413">
        <v>123000000</v>
      </c>
      <c r="H1413">
        <v>0</v>
      </c>
      <c r="I1413">
        <v>0</v>
      </c>
      <c r="J1413">
        <v>0</v>
      </c>
      <c r="K1413">
        <v>34.978999999999999</v>
      </c>
      <c r="L1413" t="s">
        <v>54</v>
      </c>
      <c r="M1413" s="2">
        <v>4302417000</v>
      </c>
      <c r="N1413" s="2" t="str">
        <f>VLOOKUP(Tabla1[[#This Row],[nemo]],'Nemos y clasificaciones'!$A$2:$B$5000,2,FALSE)</f>
        <v>ENAEX S.A.</v>
      </c>
      <c r="O1413" s="2" t="str">
        <f>VLOOKUP(Tabla1[[#This Row],[nemo]],'Nemos y clasificaciones'!$A$1:$C$3000,3,FALSE)</f>
        <v>Minería</v>
      </c>
      <c r="P1413" s="2"/>
      <c r="Q1413" s="2"/>
    </row>
    <row r="1414" spans="1:17" x14ac:dyDescent="0.25">
      <c r="A1414" t="s">
        <v>2144</v>
      </c>
      <c r="B1414" s="1">
        <v>44306</v>
      </c>
      <c r="C1414" s="1">
        <v>44312</v>
      </c>
      <c r="D1414" t="s">
        <v>14</v>
      </c>
      <c r="E1414" t="s">
        <v>2145</v>
      </c>
      <c r="F1414">
        <v>0</v>
      </c>
      <c r="G1414">
        <v>439817195</v>
      </c>
      <c r="H1414">
        <v>0</v>
      </c>
      <c r="I1414">
        <v>0</v>
      </c>
      <c r="J1414">
        <v>0</v>
      </c>
      <c r="K1414">
        <v>9.7780000000000005</v>
      </c>
      <c r="L1414" t="s">
        <v>16</v>
      </c>
      <c r="M1414" s="2">
        <v>4300532532.71</v>
      </c>
      <c r="N1414" s="2" t="str">
        <f>VLOOKUP(Tabla1[[#This Row],[nemo]],'Nemos y clasificaciones'!$A$2:$B$5000,2,FALSE)</f>
        <v>CINTAC S.A.</v>
      </c>
      <c r="O1414" s="2" t="str">
        <f>VLOOKUP(Tabla1[[#This Row],[nemo]],'Nemos y clasificaciones'!$A$1:$C$3000,3,FALSE)</f>
        <v>Construcción</v>
      </c>
      <c r="P1414" s="2"/>
      <c r="Q1414" s="2"/>
    </row>
    <row r="1415" spans="1:17" x14ac:dyDescent="0.25">
      <c r="A1415" t="s">
        <v>6193</v>
      </c>
      <c r="B1415" s="1">
        <v>43617</v>
      </c>
      <c r="C1415" s="1">
        <v>43623</v>
      </c>
      <c r="D1415" t="s">
        <v>14</v>
      </c>
      <c r="E1415" t="s">
        <v>1057</v>
      </c>
      <c r="F1415">
        <v>0</v>
      </c>
      <c r="G1415">
        <v>10000000</v>
      </c>
      <c r="H1415">
        <v>0</v>
      </c>
      <c r="I1415">
        <v>0</v>
      </c>
      <c r="J1415">
        <v>0</v>
      </c>
      <c r="K1415">
        <v>12.545999999999999</v>
      </c>
      <c r="L1415" t="s">
        <v>54</v>
      </c>
      <c r="M1415" s="2">
        <v>125460000</v>
      </c>
      <c r="N1415" s="2" t="str">
        <f>VLOOKUP(Tabla1[[#This Row],[nemo]],'Nemos y clasificaciones'!$A$2:$B$5000,2,FALSE)</f>
        <v>CFI</v>
      </c>
      <c r="O1415" s="2" t="str">
        <f>VLOOKUP(Tabla1[[#This Row],[nemo]],'Nemos y clasificaciones'!$A$1:$C$3000,3,FALSE)</f>
        <v>CFI</v>
      </c>
      <c r="P1415" s="2"/>
      <c r="Q1415" s="2"/>
    </row>
    <row r="1416" spans="1:17" x14ac:dyDescent="0.25">
      <c r="A1416" t="s">
        <v>2102</v>
      </c>
      <c r="B1416" s="1">
        <v>44309</v>
      </c>
      <c r="C1416" s="1">
        <v>44315</v>
      </c>
      <c r="D1416" t="s">
        <v>14</v>
      </c>
      <c r="E1416" t="s">
        <v>1057</v>
      </c>
      <c r="F1416">
        <v>0</v>
      </c>
      <c r="G1416">
        <v>10000000</v>
      </c>
      <c r="H1416">
        <v>0</v>
      </c>
      <c r="I1416">
        <v>0</v>
      </c>
      <c r="J1416">
        <v>0</v>
      </c>
      <c r="K1416">
        <v>11.436</v>
      </c>
      <c r="L1416" t="s">
        <v>54</v>
      </c>
      <c r="M1416" s="2">
        <v>114360000</v>
      </c>
      <c r="N1416" s="2" t="str">
        <f>VLOOKUP(Tabla1[[#This Row],[nemo]],'Nemos y clasificaciones'!$A$2:$B$5000,2,FALSE)</f>
        <v>CFI</v>
      </c>
      <c r="O1416" s="2" t="str">
        <f>VLOOKUP(Tabla1[[#This Row],[nemo]],'Nemos y clasificaciones'!$A$1:$C$3000,3,FALSE)</f>
        <v>CFI</v>
      </c>
      <c r="P1416" s="2"/>
      <c r="Q1416" s="2"/>
    </row>
    <row r="1417" spans="1:17" x14ac:dyDescent="0.25">
      <c r="A1417" t="s">
        <v>6926</v>
      </c>
      <c r="B1417" s="1">
        <v>43484</v>
      </c>
      <c r="C1417" s="1">
        <v>43490</v>
      </c>
      <c r="D1417" t="s">
        <v>14</v>
      </c>
      <c r="E1417" t="s">
        <v>1057</v>
      </c>
      <c r="F1417">
        <v>0</v>
      </c>
      <c r="G1417">
        <v>10000000</v>
      </c>
      <c r="H1417">
        <v>0</v>
      </c>
      <c r="I1417">
        <v>0</v>
      </c>
      <c r="J1417">
        <v>0</v>
      </c>
      <c r="K1417">
        <v>10.923</v>
      </c>
      <c r="L1417" t="s">
        <v>54</v>
      </c>
      <c r="M1417" s="2">
        <v>109230000</v>
      </c>
      <c r="N1417" s="2" t="str">
        <f>VLOOKUP(Tabla1[[#This Row],[nemo]],'Nemos y clasificaciones'!$A$2:$B$5000,2,FALSE)</f>
        <v>CFI</v>
      </c>
      <c r="O1417" s="2" t="str">
        <f>VLOOKUP(Tabla1[[#This Row],[nemo]],'Nemos y clasificaciones'!$A$1:$C$3000,3,FALSE)</f>
        <v>CFI</v>
      </c>
      <c r="P1417" s="2"/>
      <c r="Q1417" s="2"/>
    </row>
    <row r="1418" spans="1:17" x14ac:dyDescent="0.25">
      <c r="A1418" t="s">
        <v>10662</v>
      </c>
      <c r="B1418" s="1">
        <v>42495</v>
      </c>
      <c r="C1418" s="1">
        <v>42501</v>
      </c>
      <c r="D1418" t="s">
        <v>14</v>
      </c>
      <c r="E1418" t="s">
        <v>1895</v>
      </c>
      <c r="F1418">
        <v>0</v>
      </c>
      <c r="G1418">
        <v>125000000</v>
      </c>
      <c r="H1418">
        <v>0</v>
      </c>
      <c r="I1418">
        <v>0</v>
      </c>
      <c r="J1418">
        <v>0</v>
      </c>
      <c r="K1418">
        <v>34.293999999999997</v>
      </c>
      <c r="L1418" t="s">
        <v>54</v>
      </c>
      <c r="M1418" s="2">
        <v>4286750000</v>
      </c>
      <c r="N1418" s="2" t="str">
        <f>VLOOKUP(Tabla1[[#This Row],[nemo]],'Nemos y clasificaciones'!$A$2:$B$5000,2,FALSE)</f>
        <v>FORESTAL CONSTRUCTORA Y COMERCIAL DEL PACIFICO SUR S.A.</v>
      </c>
      <c r="O1418" s="2" t="str">
        <f>VLOOKUP(Tabla1[[#This Row],[nemo]],'Nemos y clasificaciones'!$A$1:$C$3000,3,FALSE)</f>
        <v>Forestal</v>
      </c>
      <c r="P1418" s="2"/>
      <c r="Q1418" s="2"/>
    </row>
    <row r="1419" spans="1:17" x14ac:dyDescent="0.25">
      <c r="A1419" t="s">
        <v>3837</v>
      </c>
      <c r="B1419" s="1">
        <v>44002</v>
      </c>
      <c r="C1419" s="1">
        <v>44008</v>
      </c>
      <c r="D1419" t="s">
        <v>14</v>
      </c>
      <c r="E1419" t="s">
        <v>1057</v>
      </c>
      <c r="F1419">
        <v>0</v>
      </c>
      <c r="G1419">
        <v>10000000</v>
      </c>
      <c r="H1419">
        <v>0</v>
      </c>
      <c r="I1419">
        <v>0</v>
      </c>
      <c r="J1419">
        <v>0</v>
      </c>
      <c r="K1419">
        <v>10.173999999999999</v>
      </c>
      <c r="L1419" t="s">
        <v>54</v>
      </c>
      <c r="M1419" s="2">
        <v>101740000</v>
      </c>
      <c r="N1419" s="2" t="str">
        <f>VLOOKUP(Tabla1[[#This Row],[nemo]],'Nemos y clasificaciones'!$A$2:$B$5000,2,FALSE)</f>
        <v>CFI</v>
      </c>
      <c r="O1419" s="2" t="str">
        <f>VLOOKUP(Tabla1[[#This Row],[nemo]],'Nemos y clasificaciones'!$A$1:$C$3000,3,FALSE)</f>
        <v>CFI</v>
      </c>
      <c r="P1419" s="2"/>
      <c r="Q1419" s="2"/>
    </row>
    <row r="1420" spans="1:17" x14ac:dyDescent="0.25">
      <c r="A1420" t="s">
        <v>8924</v>
      </c>
      <c r="B1420" s="1">
        <v>43041</v>
      </c>
      <c r="C1420" s="1">
        <v>43047</v>
      </c>
      <c r="D1420" t="s">
        <v>14</v>
      </c>
      <c r="E1420" t="s">
        <v>4285</v>
      </c>
      <c r="F1420">
        <v>0</v>
      </c>
      <c r="G1420">
        <v>1410665600</v>
      </c>
      <c r="H1420">
        <v>0</v>
      </c>
      <c r="I1420">
        <v>0</v>
      </c>
      <c r="J1420">
        <v>0</v>
      </c>
      <c r="K1420">
        <v>3.0310000000000001</v>
      </c>
      <c r="L1420" t="s">
        <v>16</v>
      </c>
      <c r="M1420" s="2">
        <v>4275727433.5999999</v>
      </c>
      <c r="N1420" s="2" t="str">
        <f>VLOOKUP(Tabla1[[#This Row],[nemo]],'Nemos y clasificaciones'!$A$2:$B$5000,2,FALSE)</f>
        <v>MULTIEXPORT FOODS S.A.</v>
      </c>
      <c r="O1420" s="2" t="str">
        <f>VLOOKUP(Tabla1[[#This Row],[nemo]],'Nemos y clasificaciones'!$A$1:$C$3000,3,FALSE)</f>
        <v>Alimentos, bebidas y tabaco</v>
      </c>
      <c r="P1420" s="2"/>
      <c r="Q1420" s="2"/>
    </row>
    <row r="1421" spans="1:17" x14ac:dyDescent="0.25">
      <c r="A1421" t="s">
        <v>4263</v>
      </c>
      <c r="B1421" s="1">
        <v>43973</v>
      </c>
      <c r="C1421" s="1">
        <v>43979</v>
      </c>
      <c r="D1421" t="s">
        <v>14</v>
      </c>
      <c r="E1421" t="s">
        <v>455</v>
      </c>
      <c r="F1421">
        <v>0</v>
      </c>
      <c r="G1421">
        <v>123000000</v>
      </c>
      <c r="H1421">
        <v>0</v>
      </c>
      <c r="I1421">
        <v>0</v>
      </c>
      <c r="J1421">
        <v>0</v>
      </c>
      <c r="K1421">
        <v>34.728000000000002</v>
      </c>
      <c r="L1421" t="s">
        <v>54</v>
      </c>
      <c r="M1421" s="2">
        <v>4271544000</v>
      </c>
      <c r="N1421" s="2" t="str">
        <f>VLOOKUP(Tabla1[[#This Row],[nemo]],'Nemos y clasificaciones'!$A$2:$B$5000,2,FALSE)</f>
        <v>ENAEX S.A.</v>
      </c>
      <c r="O1421" s="2" t="str">
        <f>VLOOKUP(Tabla1[[#This Row],[nemo]],'Nemos y clasificaciones'!$A$1:$C$3000,3,FALSE)</f>
        <v>Minería</v>
      </c>
      <c r="P1421" s="2"/>
      <c r="Q1421" s="2"/>
    </row>
    <row r="1422" spans="1:17" x14ac:dyDescent="0.25">
      <c r="A1422" t="s">
        <v>4762</v>
      </c>
      <c r="B1422" s="1">
        <v>43901</v>
      </c>
      <c r="C1422" s="1">
        <v>43907</v>
      </c>
      <c r="D1422" t="s">
        <v>14</v>
      </c>
      <c r="E1422" t="s">
        <v>1057</v>
      </c>
      <c r="F1422">
        <v>0</v>
      </c>
      <c r="G1422">
        <v>10000000</v>
      </c>
      <c r="H1422">
        <v>0</v>
      </c>
      <c r="I1422">
        <v>0</v>
      </c>
      <c r="J1422">
        <v>0</v>
      </c>
      <c r="K1422">
        <v>9.5890000000000004</v>
      </c>
      <c r="L1422" t="s">
        <v>16</v>
      </c>
      <c r="M1422" s="2">
        <v>95890000</v>
      </c>
      <c r="N1422" s="2" t="str">
        <f>VLOOKUP(Tabla1[[#This Row],[nemo]],'Nemos y clasificaciones'!$A$2:$B$5000,2,FALSE)</f>
        <v>CFI</v>
      </c>
      <c r="O1422" s="2" t="str">
        <f>VLOOKUP(Tabla1[[#This Row],[nemo]],'Nemos y clasificaciones'!$A$1:$C$3000,3,FALSE)</f>
        <v>CFI</v>
      </c>
      <c r="P1422" s="2"/>
      <c r="Q1422" s="2"/>
    </row>
    <row r="1423" spans="1:17" x14ac:dyDescent="0.25">
      <c r="A1423" t="s">
        <v>11977</v>
      </c>
      <c r="B1423" s="1">
        <v>42027</v>
      </c>
      <c r="C1423" s="1">
        <v>42033</v>
      </c>
      <c r="D1423" t="s">
        <v>14</v>
      </c>
      <c r="E1423" t="s">
        <v>432</v>
      </c>
      <c r="F1423">
        <v>0</v>
      </c>
      <c r="G1423">
        <v>473289368</v>
      </c>
      <c r="H1423">
        <v>0</v>
      </c>
      <c r="I1423">
        <v>0</v>
      </c>
      <c r="J1423">
        <v>0</v>
      </c>
      <c r="K1423">
        <v>9</v>
      </c>
      <c r="L1423" t="s">
        <v>16</v>
      </c>
      <c r="M1423" s="2">
        <v>4259604312</v>
      </c>
      <c r="N1423" s="2" t="str">
        <f>VLOOKUP(Tabla1[[#This Row],[nemo]],'Nemos y clasificaciones'!$A$2:$B$5000,2,FALSE)</f>
        <v>EMBOTELLADORA ANDINA S.A.</v>
      </c>
      <c r="O1423" s="2" t="str">
        <f>VLOOKUP(Tabla1[[#This Row],[nemo]],'Nemos y clasificaciones'!$A$1:$C$3000,3,FALSE)</f>
        <v>Alimentos, bebidas y tabaco</v>
      </c>
      <c r="P1423" s="2"/>
      <c r="Q1423" s="2"/>
    </row>
    <row r="1424" spans="1:17" x14ac:dyDescent="0.25">
      <c r="A1424" t="s">
        <v>5367</v>
      </c>
      <c r="B1424" s="1">
        <v>43792</v>
      </c>
      <c r="C1424" s="1">
        <v>43798</v>
      </c>
      <c r="D1424" t="s">
        <v>14</v>
      </c>
      <c r="E1424" t="s">
        <v>1057</v>
      </c>
      <c r="F1424">
        <v>0</v>
      </c>
      <c r="G1424">
        <v>10000000</v>
      </c>
      <c r="H1424">
        <v>0</v>
      </c>
      <c r="I1424">
        <v>0</v>
      </c>
      <c r="J1424">
        <v>0</v>
      </c>
      <c r="K1424">
        <v>9.5020000000000007</v>
      </c>
      <c r="L1424" t="s">
        <v>16</v>
      </c>
      <c r="M1424" s="2">
        <v>95020000</v>
      </c>
      <c r="N1424" s="2" t="str">
        <f>VLOOKUP(Tabla1[[#This Row],[nemo]],'Nemos y clasificaciones'!$A$2:$B$5000,2,FALSE)</f>
        <v>CFI</v>
      </c>
      <c r="O1424" s="2" t="str">
        <f>VLOOKUP(Tabla1[[#This Row],[nemo]],'Nemos y clasificaciones'!$A$1:$C$3000,3,FALSE)</f>
        <v>CFI</v>
      </c>
      <c r="P1424" s="2"/>
      <c r="Q1424" s="2"/>
    </row>
    <row r="1425" spans="1:17" x14ac:dyDescent="0.25">
      <c r="A1425" t="s">
        <v>5719</v>
      </c>
      <c r="B1425" s="1">
        <v>43700</v>
      </c>
      <c r="C1425" s="1">
        <v>43706</v>
      </c>
      <c r="D1425" t="s">
        <v>14</v>
      </c>
      <c r="E1425" t="s">
        <v>1057</v>
      </c>
      <c r="F1425">
        <v>0</v>
      </c>
      <c r="G1425">
        <v>10000000</v>
      </c>
      <c r="H1425">
        <v>0</v>
      </c>
      <c r="I1425">
        <v>0</v>
      </c>
      <c r="J1425">
        <v>0</v>
      </c>
      <c r="K1425">
        <v>6.6580000000000004</v>
      </c>
      <c r="L1425" t="s">
        <v>16</v>
      </c>
      <c r="M1425" s="2">
        <v>66580000</v>
      </c>
      <c r="N1425" s="2" t="str">
        <f>VLOOKUP(Tabla1[[#This Row],[nemo]],'Nemos y clasificaciones'!$A$2:$B$5000,2,FALSE)</f>
        <v>CFI</v>
      </c>
      <c r="O1425" s="2" t="str">
        <f>VLOOKUP(Tabla1[[#This Row],[nemo]],'Nemos y clasificaciones'!$A$1:$C$3000,3,FALSE)</f>
        <v>CFI</v>
      </c>
      <c r="P1425" s="2"/>
      <c r="Q1425" s="2"/>
    </row>
    <row r="1426" spans="1:17" x14ac:dyDescent="0.25">
      <c r="A1426" t="s">
        <v>3202</v>
      </c>
      <c r="B1426" s="1">
        <v>44138</v>
      </c>
      <c r="C1426" s="1">
        <v>44144</v>
      </c>
      <c r="D1426" t="s">
        <v>14</v>
      </c>
      <c r="E1426" t="s">
        <v>1057</v>
      </c>
      <c r="F1426">
        <v>0</v>
      </c>
      <c r="G1426">
        <v>6182269</v>
      </c>
      <c r="H1426">
        <v>0</v>
      </c>
      <c r="I1426">
        <v>0</v>
      </c>
      <c r="J1426">
        <v>0</v>
      </c>
      <c r="K1426">
        <v>9.6199999999999992</v>
      </c>
      <c r="L1426" t="s">
        <v>16</v>
      </c>
      <c r="M1426" s="2">
        <v>59473427.780000001</v>
      </c>
      <c r="N1426" s="2" t="str">
        <f>VLOOKUP(Tabla1[[#This Row],[nemo]],'Nemos y clasificaciones'!$A$2:$B$5000,2,FALSE)</f>
        <v>CFI</v>
      </c>
      <c r="O1426" s="2" t="str">
        <f>VLOOKUP(Tabla1[[#This Row],[nemo]],'Nemos y clasificaciones'!$A$1:$C$3000,3,FALSE)</f>
        <v>CFI</v>
      </c>
      <c r="P1426" s="2"/>
      <c r="Q1426" s="2"/>
    </row>
    <row r="1427" spans="1:17" x14ac:dyDescent="0.25">
      <c r="A1427" t="s">
        <v>2617</v>
      </c>
      <c r="B1427" s="1">
        <v>44223</v>
      </c>
      <c r="C1427" s="1">
        <v>44229</v>
      </c>
      <c r="D1427" t="s">
        <v>14</v>
      </c>
      <c r="E1427" t="s">
        <v>1057</v>
      </c>
      <c r="F1427">
        <v>0</v>
      </c>
      <c r="G1427">
        <v>5565739</v>
      </c>
      <c r="H1427">
        <v>0</v>
      </c>
      <c r="I1427">
        <v>0</v>
      </c>
      <c r="J1427">
        <v>0</v>
      </c>
      <c r="K1427">
        <v>10.263</v>
      </c>
      <c r="L1427" t="s">
        <v>54</v>
      </c>
      <c r="M1427" s="2">
        <v>57121179.357000001</v>
      </c>
      <c r="N1427" s="2" t="str">
        <f>VLOOKUP(Tabla1[[#This Row],[nemo]],'Nemos y clasificaciones'!$A$2:$B$5000,2,FALSE)</f>
        <v>CFI</v>
      </c>
      <c r="O1427" s="2" t="str">
        <f>VLOOKUP(Tabla1[[#This Row],[nemo]],'Nemos y clasificaciones'!$A$1:$C$3000,3,FALSE)</f>
        <v>CFI</v>
      </c>
      <c r="P1427" s="2"/>
      <c r="Q1427" s="2"/>
    </row>
    <row r="1428" spans="1:17" x14ac:dyDescent="0.25">
      <c r="A1428" t="s">
        <v>2252</v>
      </c>
      <c r="B1428" s="1">
        <v>44292</v>
      </c>
      <c r="C1428" s="1">
        <v>44298</v>
      </c>
      <c r="D1428" t="s">
        <v>14</v>
      </c>
      <c r="E1428" t="s">
        <v>520</v>
      </c>
      <c r="F1428">
        <v>0</v>
      </c>
      <c r="G1428">
        <v>576172664</v>
      </c>
      <c r="H1428">
        <v>0</v>
      </c>
      <c r="I1428">
        <v>0</v>
      </c>
      <c r="J1428">
        <v>0</v>
      </c>
      <c r="K1428">
        <v>7.3280000000000003</v>
      </c>
      <c r="L1428" t="s">
        <v>16</v>
      </c>
      <c r="M1428" s="2">
        <v>4222193281.7919998</v>
      </c>
      <c r="N1428" s="2" t="str">
        <f>VLOOKUP(Tabla1[[#This Row],[nemo]],'Nemos y clasificaciones'!$A$2:$B$5000,2,FALSE)</f>
        <v>BESALCO S.A.</v>
      </c>
      <c r="O1428" s="2" t="str">
        <f>VLOOKUP(Tabla1[[#This Row],[nemo]],'Nemos y clasificaciones'!$A$1:$C$3000,3,FALSE)</f>
        <v>Construcción</v>
      </c>
      <c r="P1428" s="2"/>
      <c r="Q1428" s="2"/>
    </row>
    <row r="1429" spans="1:17" x14ac:dyDescent="0.25">
      <c r="A1429" t="s">
        <v>11650</v>
      </c>
      <c r="B1429" s="1">
        <v>42136</v>
      </c>
      <c r="C1429" s="1">
        <v>42142</v>
      </c>
      <c r="D1429" t="s">
        <v>14</v>
      </c>
      <c r="E1429" t="s">
        <v>6518</v>
      </c>
      <c r="F1429">
        <v>0</v>
      </c>
      <c r="G1429">
        <v>5727891780</v>
      </c>
      <c r="H1429">
        <v>0</v>
      </c>
      <c r="I1429">
        <v>0</v>
      </c>
      <c r="J1429">
        <v>0</v>
      </c>
      <c r="K1429">
        <v>0.73699999999999999</v>
      </c>
      <c r="L1429" t="s">
        <v>23</v>
      </c>
      <c r="M1429" s="2">
        <v>4221456241.8600001</v>
      </c>
      <c r="N1429" s="2" t="str">
        <f>VLOOKUP(Tabla1[[#This Row],[nemo]],'Nemos y clasificaciones'!$A$2:$B$5000,2,FALSE)</f>
        <v>INMOBILIARIA SAN PATRICIO S.A.</v>
      </c>
      <c r="O1429" s="2" t="str">
        <f>VLOOKUP(Tabla1[[#This Row],[nemo]],'Nemos y clasificaciones'!$A$1:$C$3000,3,FALSE)</f>
        <v>Construcción</v>
      </c>
      <c r="P1429" s="2"/>
      <c r="Q1429" s="2"/>
    </row>
    <row r="1430" spans="1:17" x14ac:dyDescent="0.25">
      <c r="A1430" t="s">
        <v>2619</v>
      </c>
      <c r="B1430" s="1">
        <v>44223</v>
      </c>
      <c r="C1430" s="1">
        <v>44229</v>
      </c>
      <c r="D1430" t="s">
        <v>14</v>
      </c>
      <c r="E1430" t="s">
        <v>1069</v>
      </c>
      <c r="F1430">
        <v>0</v>
      </c>
      <c r="G1430">
        <v>22113058</v>
      </c>
      <c r="H1430">
        <v>0</v>
      </c>
      <c r="I1430">
        <v>0</v>
      </c>
      <c r="J1430">
        <v>0</v>
      </c>
      <c r="K1430">
        <v>10.119999999999999</v>
      </c>
      <c r="L1430" t="s">
        <v>54</v>
      </c>
      <c r="M1430" s="2">
        <v>223784146.96000001</v>
      </c>
      <c r="N1430" s="2" t="str">
        <f>VLOOKUP(Tabla1[[#This Row],[nemo]],'Nemos y clasificaciones'!$A$2:$B$5000,2,FALSE)</f>
        <v>CFI</v>
      </c>
      <c r="O1430" s="2" t="str">
        <f>VLOOKUP(Tabla1[[#This Row],[nemo]],'Nemos y clasificaciones'!$A$1:$C$3000,3,FALSE)</f>
        <v>CFI</v>
      </c>
      <c r="P1430" s="2"/>
      <c r="Q1430" s="2"/>
    </row>
    <row r="1431" spans="1:17" x14ac:dyDescent="0.25">
      <c r="A1431" t="s">
        <v>1068</v>
      </c>
      <c r="B1431" s="1">
        <v>44365</v>
      </c>
      <c r="C1431" s="1">
        <v>44372</v>
      </c>
      <c r="D1431" t="s">
        <v>14</v>
      </c>
      <c r="E1431" t="s">
        <v>1069</v>
      </c>
      <c r="F1431">
        <v>0</v>
      </c>
      <c r="G1431">
        <v>10000000</v>
      </c>
      <c r="H1431">
        <v>0</v>
      </c>
      <c r="I1431">
        <v>0</v>
      </c>
      <c r="J1431">
        <v>0</v>
      </c>
      <c r="K1431">
        <v>21.472000000000001</v>
      </c>
      <c r="L1431" t="s">
        <v>54</v>
      </c>
      <c r="M1431" s="2">
        <v>214720000</v>
      </c>
      <c r="N1431" s="2" t="str">
        <f>VLOOKUP(Tabla1[[#This Row],[nemo]],'Nemos y clasificaciones'!$A$2:$B$5000,2,FALSE)</f>
        <v>CFI</v>
      </c>
      <c r="O1431" s="2" t="str">
        <f>VLOOKUP(Tabla1[[#This Row],[nemo]],'Nemos y clasificaciones'!$A$1:$C$3000,3,FALSE)</f>
        <v>CFI</v>
      </c>
      <c r="P1431" s="2"/>
      <c r="Q1431" s="2"/>
    </row>
    <row r="1432" spans="1:17" x14ac:dyDescent="0.25">
      <c r="A1432" t="s">
        <v>11487</v>
      </c>
      <c r="B1432" s="1">
        <v>42164</v>
      </c>
      <c r="C1432" s="1">
        <v>42170</v>
      </c>
      <c r="D1432" t="s">
        <v>14</v>
      </c>
      <c r="E1432" t="s">
        <v>180</v>
      </c>
      <c r="F1432">
        <v>0</v>
      </c>
      <c r="G1432">
        <v>1202879835</v>
      </c>
      <c r="H1432">
        <v>0</v>
      </c>
      <c r="I1432">
        <v>0</v>
      </c>
      <c r="J1432">
        <v>0</v>
      </c>
      <c r="K1432">
        <v>3.4980000000000002</v>
      </c>
      <c r="L1432" t="s">
        <v>16</v>
      </c>
      <c r="M1432" s="2">
        <v>4207673662.8299999</v>
      </c>
      <c r="N1432" s="2" t="str">
        <f>VLOOKUP(Tabla1[[#This Row],[nemo]],'Nemos y clasificaciones'!$A$2:$B$5000,2,FALSE)</f>
        <v>PUERTO VENTANAS S.A.</v>
      </c>
      <c r="O1432" s="2" t="str">
        <f>VLOOKUP(Tabla1[[#This Row],[nemo]],'Nemos y clasificaciones'!$A$1:$C$3000,3,FALSE)</f>
        <v>Transportes y servicios marítimos</v>
      </c>
      <c r="P1432" s="2"/>
      <c r="Q1432" s="2"/>
    </row>
    <row r="1433" spans="1:17" x14ac:dyDescent="0.25">
      <c r="A1433" t="s">
        <v>3204</v>
      </c>
      <c r="B1433" s="1">
        <v>44138</v>
      </c>
      <c r="C1433" s="1">
        <v>44144</v>
      </c>
      <c r="D1433" t="s">
        <v>14</v>
      </c>
      <c r="E1433" t="s">
        <v>1069</v>
      </c>
      <c r="F1433">
        <v>0</v>
      </c>
      <c r="G1433">
        <v>22307206</v>
      </c>
      <c r="H1433">
        <v>0</v>
      </c>
      <c r="I1433">
        <v>0</v>
      </c>
      <c r="J1433">
        <v>0</v>
      </c>
      <c r="K1433">
        <v>9.4749999999999996</v>
      </c>
      <c r="L1433" t="s">
        <v>16</v>
      </c>
      <c r="M1433" s="2">
        <v>211360776.84999999</v>
      </c>
      <c r="N1433" s="2" t="str">
        <f>VLOOKUP(Tabla1[[#This Row],[nemo]],'Nemos y clasificaciones'!$A$2:$B$5000,2,FALSE)</f>
        <v>CFI</v>
      </c>
      <c r="O1433" s="2" t="str">
        <f>VLOOKUP(Tabla1[[#This Row],[nemo]],'Nemos y clasificaciones'!$A$1:$C$3000,3,FALSE)</f>
        <v>CFI</v>
      </c>
      <c r="P1433" s="2"/>
      <c r="Q1433" s="2"/>
    </row>
    <row r="1434" spans="1:17" x14ac:dyDescent="0.25">
      <c r="A1434" t="s">
        <v>6191</v>
      </c>
      <c r="B1434" s="1">
        <v>43617</v>
      </c>
      <c r="C1434" s="1">
        <v>43623</v>
      </c>
      <c r="D1434" t="s">
        <v>14</v>
      </c>
      <c r="E1434" t="s">
        <v>1069</v>
      </c>
      <c r="F1434">
        <v>0</v>
      </c>
      <c r="G1434">
        <v>10000000</v>
      </c>
      <c r="H1434">
        <v>0</v>
      </c>
      <c r="I1434">
        <v>0</v>
      </c>
      <c r="J1434">
        <v>0</v>
      </c>
      <c r="K1434">
        <v>12.348000000000001</v>
      </c>
      <c r="L1434" t="s">
        <v>54</v>
      </c>
      <c r="M1434" s="2">
        <v>123480000</v>
      </c>
      <c r="N1434" s="2" t="str">
        <f>VLOOKUP(Tabla1[[#This Row],[nemo]],'Nemos y clasificaciones'!$A$2:$B$5000,2,FALSE)</f>
        <v>CFI</v>
      </c>
      <c r="O1434" s="2" t="str">
        <f>VLOOKUP(Tabla1[[#This Row],[nemo]],'Nemos y clasificaciones'!$A$1:$C$3000,3,FALSE)</f>
        <v>CFI</v>
      </c>
      <c r="P1434" s="2"/>
      <c r="Q1434" s="2"/>
    </row>
    <row r="1435" spans="1:17" x14ac:dyDescent="0.25">
      <c r="A1435" t="s">
        <v>1793</v>
      </c>
      <c r="B1435" s="1">
        <v>44329</v>
      </c>
      <c r="C1435" s="1">
        <v>44336</v>
      </c>
      <c r="D1435" t="s">
        <v>14</v>
      </c>
      <c r="E1435" t="s">
        <v>178</v>
      </c>
      <c r="F1435">
        <v>0</v>
      </c>
      <c r="G1435">
        <v>168000000</v>
      </c>
      <c r="H1435">
        <v>0</v>
      </c>
      <c r="I1435">
        <v>0</v>
      </c>
      <c r="J1435">
        <v>0</v>
      </c>
      <c r="K1435">
        <v>25</v>
      </c>
      <c r="L1435" t="s">
        <v>54</v>
      </c>
      <c r="M1435" s="2">
        <v>4200000000</v>
      </c>
      <c r="N1435" s="2" t="str">
        <f>VLOOKUP(Tabla1[[#This Row],[nemo]],'Nemos y clasificaciones'!$A$2:$B$5000,2,FALSE)</f>
        <v>EMPRESAS GASCO S.A.</v>
      </c>
      <c r="O1435" s="2" t="str">
        <f>VLOOKUP(Tabla1[[#This Row],[nemo]],'Nemos y clasificaciones'!$A$1:$C$3000,3,FALSE)</f>
        <v>Servicios sanitarios y gas</v>
      </c>
      <c r="P1435" s="2"/>
      <c r="Q1435" s="2"/>
    </row>
    <row r="1436" spans="1:17" x14ac:dyDescent="0.25">
      <c r="A1436" t="s">
        <v>2101</v>
      </c>
      <c r="B1436" s="1">
        <v>44309</v>
      </c>
      <c r="C1436" s="1">
        <v>44315</v>
      </c>
      <c r="D1436" t="s">
        <v>14</v>
      </c>
      <c r="E1436" t="s">
        <v>1069</v>
      </c>
      <c r="F1436">
        <v>0</v>
      </c>
      <c r="G1436">
        <v>10000000</v>
      </c>
      <c r="H1436">
        <v>0</v>
      </c>
      <c r="I1436">
        <v>0</v>
      </c>
      <c r="J1436">
        <v>0</v>
      </c>
      <c r="K1436">
        <v>11.295</v>
      </c>
      <c r="L1436" t="s">
        <v>54</v>
      </c>
      <c r="M1436" s="2">
        <v>112950000</v>
      </c>
      <c r="N1436" s="2" t="str">
        <f>VLOOKUP(Tabla1[[#This Row],[nemo]],'Nemos y clasificaciones'!$A$2:$B$5000,2,FALSE)</f>
        <v>CFI</v>
      </c>
      <c r="O1436" s="2" t="str">
        <f>VLOOKUP(Tabla1[[#This Row],[nemo]],'Nemos y clasificaciones'!$A$1:$C$3000,3,FALSE)</f>
        <v>CFI</v>
      </c>
      <c r="P1436" s="2"/>
      <c r="Q1436" s="2"/>
    </row>
    <row r="1437" spans="1:17" x14ac:dyDescent="0.25">
      <c r="A1437" t="s">
        <v>1793</v>
      </c>
      <c r="B1437" s="1">
        <v>43231</v>
      </c>
      <c r="C1437" s="1">
        <v>43237</v>
      </c>
      <c r="D1437" t="s">
        <v>14</v>
      </c>
      <c r="E1437" t="s">
        <v>178</v>
      </c>
      <c r="F1437">
        <v>0</v>
      </c>
      <c r="G1437">
        <v>168000000</v>
      </c>
      <c r="H1437">
        <v>0</v>
      </c>
      <c r="I1437">
        <v>0</v>
      </c>
      <c r="J1437">
        <v>0</v>
      </c>
      <c r="K1437">
        <v>25</v>
      </c>
      <c r="L1437" t="s">
        <v>54</v>
      </c>
      <c r="M1437" s="2">
        <v>4200000000</v>
      </c>
      <c r="N1437" s="2" t="str">
        <f>VLOOKUP(Tabla1[[#This Row],[nemo]],'Nemos y clasificaciones'!$A$2:$B$5000,2,FALSE)</f>
        <v>EMPRESAS GASCO S.A.</v>
      </c>
      <c r="O1437" s="2" t="str">
        <f>VLOOKUP(Tabla1[[#This Row],[nemo]],'Nemos y clasificaciones'!$A$1:$C$3000,3,FALSE)</f>
        <v>Servicios sanitarios y gas</v>
      </c>
      <c r="P1437" s="2"/>
      <c r="Q1437" s="2"/>
    </row>
    <row r="1438" spans="1:17" x14ac:dyDescent="0.25">
      <c r="A1438" t="s">
        <v>6928</v>
      </c>
      <c r="B1438" s="1">
        <v>43484</v>
      </c>
      <c r="C1438" s="1">
        <v>43490</v>
      </c>
      <c r="D1438" t="s">
        <v>14</v>
      </c>
      <c r="E1438" t="s">
        <v>1069</v>
      </c>
      <c r="F1438">
        <v>0</v>
      </c>
      <c r="G1438">
        <v>10000000</v>
      </c>
      <c r="H1438">
        <v>0</v>
      </c>
      <c r="I1438">
        <v>0</v>
      </c>
      <c r="J1438">
        <v>0</v>
      </c>
      <c r="K1438">
        <v>10.749000000000001</v>
      </c>
      <c r="L1438" t="s">
        <v>54</v>
      </c>
      <c r="M1438" s="2">
        <v>107490000</v>
      </c>
      <c r="N1438" s="2" t="str">
        <f>VLOOKUP(Tabla1[[#This Row],[nemo]],'Nemos y clasificaciones'!$A$2:$B$5000,2,FALSE)</f>
        <v>CFI</v>
      </c>
      <c r="O1438" s="2" t="str">
        <f>VLOOKUP(Tabla1[[#This Row],[nemo]],'Nemos y clasificaciones'!$A$1:$C$3000,3,FALSE)</f>
        <v>CFI</v>
      </c>
      <c r="P1438" s="2"/>
      <c r="Q1438" s="2"/>
    </row>
    <row r="1439" spans="1:17" x14ac:dyDescent="0.25">
      <c r="A1439" t="s">
        <v>3836</v>
      </c>
      <c r="B1439" s="1">
        <v>44002</v>
      </c>
      <c r="C1439" s="1">
        <v>44008</v>
      </c>
      <c r="D1439" t="s">
        <v>14</v>
      </c>
      <c r="E1439" t="s">
        <v>1069</v>
      </c>
      <c r="F1439">
        <v>0</v>
      </c>
      <c r="G1439">
        <v>10000000</v>
      </c>
      <c r="H1439">
        <v>0</v>
      </c>
      <c r="I1439">
        <v>0</v>
      </c>
      <c r="J1439">
        <v>0</v>
      </c>
      <c r="K1439">
        <v>10.019</v>
      </c>
      <c r="L1439" t="s">
        <v>54</v>
      </c>
      <c r="M1439" s="2">
        <v>100190000</v>
      </c>
      <c r="N1439" s="2" t="str">
        <f>VLOOKUP(Tabla1[[#This Row],[nemo]],'Nemos y clasificaciones'!$A$2:$B$5000,2,FALSE)</f>
        <v>CFI</v>
      </c>
      <c r="O1439" s="2" t="str">
        <f>VLOOKUP(Tabla1[[#This Row],[nemo]],'Nemos y clasificaciones'!$A$1:$C$3000,3,FALSE)</f>
        <v>CFI</v>
      </c>
      <c r="P1439" s="2"/>
      <c r="Q1439" s="2"/>
    </row>
    <row r="1440" spans="1:17" x14ac:dyDescent="0.25">
      <c r="A1440" t="s">
        <v>4763</v>
      </c>
      <c r="B1440" s="1">
        <v>43901</v>
      </c>
      <c r="C1440" s="1">
        <v>43907</v>
      </c>
      <c r="D1440" t="s">
        <v>14</v>
      </c>
      <c r="E1440" t="s">
        <v>1069</v>
      </c>
      <c r="F1440">
        <v>0</v>
      </c>
      <c r="G1440">
        <v>10000000</v>
      </c>
      <c r="H1440">
        <v>0</v>
      </c>
      <c r="I1440">
        <v>0</v>
      </c>
      <c r="J1440">
        <v>0</v>
      </c>
      <c r="K1440">
        <v>9.4390000000000001</v>
      </c>
      <c r="L1440" t="s">
        <v>16</v>
      </c>
      <c r="M1440" s="2">
        <v>94390000</v>
      </c>
      <c r="N1440" s="2" t="str">
        <f>VLOOKUP(Tabla1[[#This Row],[nemo]],'Nemos y clasificaciones'!$A$2:$B$5000,2,FALSE)</f>
        <v>CFI</v>
      </c>
      <c r="O1440" s="2" t="str">
        <f>VLOOKUP(Tabla1[[#This Row],[nemo]],'Nemos y clasificaciones'!$A$1:$C$3000,3,FALSE)</f>
        <v>CFI</v>
      </c>
      <c r="P1440" s="2"/>
      <c r="Q1440" s="2"/>
    </row>
    <row r="1441" spans="1:17" x14ac:dyDescent="0.25">
      <c r="A1441" t="s">
        <v>10103</v>
      </c>
      <c r="B1441" s="1">
        <v>42718</v>
      </c>
      <c r="C1441" s="1">
        <v>42724</v>
      </c>
      <c r="D1441" t="s">
        <v>14</v>
      </c>
      <c r="E1441" t="s">
        <v>116</v>
      </c>
      <c r="F1441">
        <v>0</v>
      </c>
      <c r="G1441">
        <v>1075000000</v>
      </c>
      <c r="H1441">
        <v>0</v>
      </c>
      <c r="I1441">
        <v>0</v>
      </c>
      <c r="J1441">
        <v>0</v>
      </c>
      <c r="K1441">
        <v>3.8940000000000001</v>
      </c>
      <c r="L1441" t="s">
        <v>16</v>
      </c>
      <c r="M1441" s="2">
        <v>4186050000</v>
      </c>
      <c r="N1441" s="2" t="str">
        <f>VLOOKUP(Tabla1[[#This Row],[nemo]],'Nemos y clasificaciones'!$A$2:$B$5000,2,FALSE)</f>
        <v>SIGDO KOPPERS S.A.</v>
      </c>
      <c r="O1441" s="2" t="str">
        <f>VLOOKUP(Tabla1[[#This Row],[nemo]],'Nemos y clasificaciones'!$A$1:$C$3000,3,FALSE)</f>
        <v>Conglomerados</v>
      </c>
      <c r="P1441" s="2"/>
      <c r="Q1441" s="2"/>
    </row>
    <row r="1442" spans="1:17" x14ac:dyDescent="0.25">
      <c r="A1442" t="s">
        <v>5366</v>
      </c>
      <c r="B1442" s="1">
        <v>43792</v>
      </c>
      <c r="C1442" s="1">
        <v>43798</v>
      </c>
      <c r="D1442" t="s">
        <v>14</v>
      </c>
      <c r="E1442" t="s">
        <v>1069</v>
      </c>
      <c r="F1442">
        <v>0</v>
      </c>
      <c r="G1442">
        <v>10000000</v>
      </c>
      <c r="H1442">
        <v>0</v>
      </c>
      <c r="I1442">
        <v>0</v>
      </c>
      <c r="J1442">
        <v>0</v>
      </c>
      <c r="K1442">
        <v>9.3510000000000009</v>
      </c>
      <c r="L1442" t="s">
        <v>16</v>
      </c>
      <c r="M1442" s="2">
        <v>93510000</v>
      </c>
      <c r="N1442" s="2" t="str">
        <f>VLOOKUP(Tabla1[[#This Row],[nemo]],'Nemos y clasificaciones'!$A$2:$B$5000,2,FALSE)</f>
        <v>CFI</v>
      </c>
      <c r="O1442" s="2" t="str">
        <f>VLOOKUP(Tabla1[[#This Row],[nemo]],'Nemos y clasificaciones'!$A$1:$C$3000,3,FALSE)</f>
        <v>CFI</v>
      </c>
      <c r="P1442" s="2"/>
      <c r="Q1442" s="2"/>
    </row>
    <row r="1443" spans="1:17" x14ac:dyDescent="0.25">
      <c r="A1443" t="s">
        <v>5720</v>
      </c>
      <c r="B1443" s="1">
        <v>43700</v>
      </c>
      <c r="C1443" s="1">
        <v>43706</v>
      </c>
      <c r="D1443" t="s">
        <v>14</v>
      </c>
      <c r="E1443" t="s">
        <v>1069</v>
      </c>
      <c r="F1443">
        <v>0</v>
      </c>
      <c r="G1443">
        <v>10000000</v>
      </c>
      <c r="H1443">
        <v>0</v>
      </c>
      <c r="I1443">
        <v>0</v>
      </c>
      <c r="J1443">
        <v>0</v>
      </c>
      <c r="K1443">
        <v>6.5519999999999996</v>
      </c>
      <c r="L1443" t="s">
        <v>16</v>
      </c>
      <c r="M1443" s="2">
        <v>65520000</v>
      </c>
      <c r="N1443" s="2" t="str">
        <f>VLOOKUP(Tabla1[[#This Row],[nemo]],'Nemos y clasificaciones'!$A$2:$B$5000,2,FALSE)</f>
        <v>CFI</v>
      </c>
      <c r="O1443" s="2" t="str">
        <f>VLOOKUP(Tabla1[[#This Row],[nemo]],'Nemos y clasificaciones'!$A$1:$C$3000,3,FALSE)</f>
        <v>CFI</v>
      </c>
      <c r="P1443" s="2"/>
      <c r="Q1443" s="2"/>
    </row>
    <row r="1444" spans="1:17" x14ac:dyDescent="0.25">
      <c r="A1444" t="s">
        <v>1098</v>
      </c>
      <c r="B1444" s="1">
        <v>44365</v>
      </c>
      <c r="C1444" s="1">
        <v>44372</v>
      </c>
      <c r="D1444" t="s">
        <v>14</v>
      </c>
      <c r="E1444" t="s">
        <v>1099</v>
      </c>
      <c r="F1444">
        <v>0</v>
      </c>
      <c r="G1444">
        <v>12301448</v>
      </c>
      <c r="H1444">
        <v>0</v>
      </c>
      <c r="I1444">
        <v>0</v>
      </c>
      <c r="J1444">
        <v>0</v>
      </c>
      <c r="K1444">
        <v>21.95</v>
      </c>
      <c r="L1444" t="s">
        <v>54</v>
      </c>
      <c r="M1444" s="2">
        <v>270016783.60000002</v>
      </c>
      <c r="N1444" s="2" t="str">
        <f>VLOOKUP(Tabla1[[#This Row],[nemo]],'Nemos y clasificaciones'!$A$2:$B$5000,2,FALSE)</f>
        <v>CFI</v>
      </c>
      <c r="O1444" s="2" t="str">
        <f>VLOOKUP(Tabla1[[#This Row],[nemo]],'Nemos y clasificaciones'!$A$1:$C$3000,3,FALSE)</f>
        <v>CFI</v>
      </c>
      <c r="P1444" s="2"/>
      <c r="Q1444" s="2"/>
    </row>
    <row r="1445" spans="1:17" x14ac:dyDescent="0.25">
      <c r="A1445" t="s">
        <v>2618</v>
      </c>
      <c r="B1445" s="1">
        <v>44223</v>
      </c>
      <c r="C1445" s="1">
        <v>44229</v>
      </c>
      <c r="D1445" t="s">
        <v>14</v>
      </c>
      <c r="E1445" t="s">
        <v>1099</v>
      </c>
      <c r="F1445">
        <v>0</v>
      </c>
      <c r="G1445">
        <v>12808927</v>
      </c>
      <c r="H1445">
        <v>0</v>
      </c>
      <c r="I1445">
        <v>0</v>
      </c>
      <c r="J1445">
        <v>0</v>
      </c>
      <c r="K1445">
        <v>10.353999999999999</v>
      </c>
      <c r="L1445" t="s">
        <v>54</v>
      </c>
      <c r="M1445" s="2">
        <v>132623630.15800001</v>
      </c>
      <c r="N1445" s="2" t="str">
        <f>VLOOKUP(Tabla1[[#This Row],[nemo]],'Nemos y clasificaciones'!$A$2:$B$5000,2,FALSE)</f>
        <v>CFI</v>
      </c>
      <c r="O1445" s="2" t="str">
        <f>VLOOKUP(Tabla1[[#This Row],[nemo]],'Nemos y clasificaciones'!$A$1:$C$3000,3,FALSE)</f>
        <v>CFI</v>
      </c>
      <c r="P1445" s="2"/>
      <c r="Q1445" s="2"/>
    </row>
    <row r="1446" spans="1:17" x14ac:dyDescent="0.25">
      <c r="A1446" t="s">
        <v>3203</v>
      </c>
      <c r="B1446" s="1">
        <v>44138</v>
      </c>
      <c r="C1446" s="1">
        <v>44144</v>
      </c>
      <c r="D1446" t="s">
        <v>14</v>
      </c>
      <c r="E1446" t="s">
        <v>1099</v>
      </c>
      <c r="F1446">
        <v>0</v>
      </c>
      <c r="G1446">
        <v>13503556</v>
      </c>
      <c r="H1446">
        <v>0</v>
      </c>
      <c r="I1446">
        <v>0</v>
      </c>
      <c r="J1446">
        <v>0</v>
      </c>
      <c r="K1446">
        <v>9.6950000000000003</v>
      </c>
      <c r="L1446" t="s">
        <v>16</v>
      </c>
      <c r="M1446" s="2">
        <v>130916975.42</v>
      </c>
      <c r="N1446" s="2" t="str">
        <f>VLOOKUP(Tabla1[[#This Row],[nemo]],'Nemos y clasificaciones'!$A$2:$B$5000,2,FALSE)</f>
        <v>CFI</v>
      </c>
      <c r="O1446" s="2" t="str">
        <f>VLOOKUP(Tabla1[[#This Row],[nemo]],'Nemos y clasificaciones'!$A$1:$C$3000,3,FALSE)</f>
        <v>CFI</v>
      </c>
      <c r="P1446" s="2"/>
      <c r="Q1446" s="2"/>
    </row>
    <row r="1447" spans="1:17" x14ac:dyDescent="0.25">
      <c r="A1447" t="s">
        <v>6192</v>
      </c>
      <c r="B1447" s="1">
        <v>43617</v>
      </c>
      <c r="C1447" s="1">
        <v>43623</v>
      </c>
      <c r="D1447" t="s">
        <v>14</v>
      </c>
      <c r="E1447" t="s">
        <v>1099</v>
      </c>
      <c r="F1447">
        <v>0</v>
      </c>
      <c r="G1447">
        <v>10000000</v>
      </c>
      <c r="H1447">
        <v>0</v>
      </c>
      <c r="I1447">
        <v>0</v>
      </c>
      <c r="J1447">
        <v>0</v>
      </c>
      <c r="K1447">
        <v>12.574999999999999</v>
      </c>
      <c r="L1447" t="s">
        <v>54</v>
      </c>
      <c r="M1447" s="2">
        <v>125750000</v>
      </c>
      <c r="N1447" s="2" t="str">
        <f>VLOOKUP(Tabla1[[#This Row],[nemo]],'Nemos y clasificaciones'!$A$2:$B$5000,2,FALSE)</f>
        <v>CFI</v>
      </c>
      <c r="O1447" s="2" t="str">
        <f>VLOOKUP(Tabla1[[#This Row],[nemo]],'Nemos y clasificaciones'!$A$1:$C$3000,3,FALSE)</f>
        <v>CFI</v>
      </c>
      <c r="P1447" s="2"/>
      <c r="Q1447" s="2"/>
    </row>
    <row r="1448" spans="1:17" x14ac:dyDescent="0.25">
      <c r="A1448" t="s">
        <v>2103</v>
      </c>
      <c r="B1448" s="1">
        <v>44309</v>
      </c>
      <c r="C1448" s="1">
        <v>44315</v>
      </c>
      <c r="D1448" t="s">
        <v>14</v>
      </c>
      <c r="E1448" t="s">
        <v>1099</v>
      </c>
      <c r="F1448">
        <v>0</v>
      </c>
      <c r="G1448">
        <v>10000000</v>
      </c>
      <c r="H1448">
        <v>0</v>
      </c>
      <c r="I1448">
        <v>0</v>
      </c>
      <c r="J1448">
        <v>0</v>
      </c>
      <c r="K1448">
        <v>11.548999999999999</v>
      </c>
      <c r="L1448" t="s">
        <v>54</v>
      </c>
      <c r="M1448" s="2">
        <v>115490000</v>
      </c>
      <c r="N1448" s="2" t="str">
        <f>VLOOKUP(Tabla1[[#This Row],[nemo]],'Nemos y clasificaciones'!$A$2:$B$5000,2,FALSE)</f>
        <v>CFI</v>
      </c>
      <c r="O1448" s="2" t="str">
        <f>VLOOKUP(Tabla1[[#This Row],[nemo]],'Nemos y clasificaciones'!$A$1:$C$3000,3,FALSE)</f>
        <v>CFI</v>
      </c>
      <c r="P1448" s="2"/>
      <c r="Q1448" s="2"/>
    </row>
    <row r="1449" spans="1:17" x14ac:dyDescent="0.25">
      <c r="A1449" t="s">
        <v>8897</v>
      </c>
      <c r="B1449" s="1">
        <v>43057</v>
      </c>
      <c r="C1449" s="1">
        <v>43063</v>
      </c>
      <c r="D1449" t="s">
        <v>14</v>
      </c>
      <c r="E1449" t="s">
        <v>1685</v>
      </c>
      <c r="F1449">
        <v>0</v>
      </c>
      <c r="G1449">
        <v>220569255</v>
      </c>
      <c r="H1449">
        <v>0</v>
      </c>
      <c r="I1449">
        <v>0</v>
      </c>
      <c r="J1449">
        <v>0</v>
      </c>
      <c r="K1449">
        <v>18.763000000000002</v>
      </c>
      <c r="L1449" t="s">
        <v>54</v>
      </c>
      <c r="M1449" s="2">
        <v>4138540931.5650001</v>
      </c>
      <c r="N1449" s="2" t="str">
        <f>VLOOKUP(Tabla1[[#This Row],[nemo]],'Nemos y clasificaciones'!$A$2:$B$5000,2,FALSE)</f>
        <v>ZONA FRANCA DE IQUIQUE S.A.</v>
      </c>
      <c r="O1449" s="2" t="str">
        <f>VLOOKUP(Tabla1[[#This Row],[nemo]],'Nemos y clasificaciones'!$A$1:$C$3000,3,FALSE)</f>
        <v>Consumo</v>
      </c>
      <c r="P1449" s="2"/>
      <c r="Q1449" s="2"/>
    </row>
    <row r="1450" spans="1:17" x14ac:dyDescent="0.25">
      <c r="A1450" t="s">
        <v>9450</v>
      </c>
      <c r="B1450" s="1">
        <v>42875</v>
      </c>
      <c r="C1450" s="1">
        <v>42881</v>
      </c>
      <c r="D1450" t="s">
        <v>14</v>
      </c>
      <c r="E1450" t="s">
        <v>1685</v>
      </c>
      <c r="F1450">
        <v>0</v>
      </c>
      <c r="G1450">
        <v>220569255</v>
      </c>
      <c r="H1450">
        <v>0</v>
      </c>
      <c r="I1450">
        <v>0</v>
      </c>
      <c r="J1450">
        <v>0</v>
      </c>
      <c r="K1450">
        <v>18.763000000000002</v>
      </c>
      <c r="L1450" t="s">
        <v>54</v>
      </c>
      <c r="M1450" s="2">
        <v>4138540931.5650001</v>
      </c>
      <c r="N1450" s="2" t="str">
        <f>VLOOKUP(Tabla1[[#This Row],[nemo]],'Nemos y clasificaciones'!$A$2:$B$5000,2,FALSE)</f>
        <v>ZONA FRANCA DE IQUIQUE S.A.</v>
      </c>
      <c r="O1450" s="2" t="str">
        <f>VLOOKUP(Tabla1[[#This Row],[nemo]],'Nemos y clasificaciones'!$A$1:$C$3000,3,FALSE)</f>
        <v>Consumo</v>
      </c>
      <c r="P1450" s="2"/>
      <c r="Q1450" s="2"/>
    </row>
    <row r="1451" spans="1:17" x14ac:dyDescent="0.25">
      <c r="A1451" t="s">
        <v>11145</v>
      </c>
      <c r="B1451" s="1">
        <v>42329</v>
      </c>
      <c r="C1451" s="1">
        <v>42335</v>
      </c>
      <c r="D1451" t="s">
        <v>14</v>
      </c>
      <c r="E1451" t="s">
        <v>93</v>
      </c>
      <c r="F1451">
        <v>0</v>
      </c>
      <c r="G1451">
        <v>258469000</v>
      </c>
      <c r="H1451">
        <v>0</v>
      </c>
      <c r="I1451">
        <v>0</v>
      </c>
      <c r="J1451">
        <v>0</v>
      </c>
      <c r="K1451">
        <v>16</v>
      </c>
      <c r="L1451" t="s">
        <v>54</v>
      </c>
      <c r="M1451" s="2">
        <v>4135504000</v>
      </c>
      <c r="N1451" s="2" t="str">
        <f>VLOOKUP(Tabla1[[#This Row],[nemo]],'Nemos y clasificaciones'!$A$2:$B$5000,2,FALSE)</f>
        <v>FORUS S.A.</v>
      </c>
      <c r="O1451" s="2" t="str">
        <f>VLOOKUP(Tabla1[[#This Row],[nemo]],'Nemos y clasificaciones'!$A$1:$C$3000,3,FALSE)</f>
        <v>Consumo</v>
      </c>
      <c r="P1451" s="2"/>
      <c r="Q1451" s="2"/>
    </row>
    <row r="1452" spans="1:17" x14ac:dyDescent="0.25">
      <c r="A1452" t="s">
        <v>6927</v>
      </c>
      <c r="B1452" s="1">
        <v>43484</v>
      </c>
      <c r="C1452" s="1">
        <v>43490</v>
      </c>
      <c r="D1452" t="s">
        <v>14</v>
      </c>
      <c r="E1452" t="s">
        <v>1099</v>
      </c>
      <c r="F1452">
        <v>0</v>
      </c>
      <c r="G1452">
        <v>10000000</v>
      </c>
      <c r="H1452">
        <v>0</v>
      </c>
      <c r="I1452">
        <v>0</v>
      </c>
      <c r="J1452">
        <v>0</v>
      </c>
      <c r="K1452">
        <v>10.926</v>
      </c>
      <c r="L1452" t="s">
        <v>54</v>
      </c>
      <c r="M1452" s="2">
        <v>109260000</v>
      </c>
      <c r="N1452" s="2" t="str">
        <f>VLOOKUP(Tabla1[[#This Row],[nemo]],'Nemos y clasificaciones'!$A$2:$B$5000,2,FALSE)</f>
        <v>CFI</v>
      </c>
      <c r="O1452" s="2" t="str">
        <f>VLOOKUP(Tabla1[[#This Row],[nemo]],'Nemos y clasificaciones'!$A$1:$C$3000,3,FALSE)</f>
        <v>CFI</v>
      </c>
      <c r="P1452" s="2"/>
      <c r="Q1452" s="2"/>
    </row>
    <row r="1453" spans="1:17" x14ac:dyDescent="0.25">
      <c r="A1453" t="s">
        <v>2029</v>
      </c>
      <c r="B1453" s="1">
        <v>44315</v>
      </c>
      <c r="C1453" s="1">
        <v>44322</v>
      </c>
      <c r="D1453" t="s">
        <v>14</v>
      </c>
      <c r="E1453" t="s">
        <v>2030</v>
      </c>
      <c r="F1453">
        <v>0</v>
      </c>
      <c r="G1453">
        <v>449900787</v>
      </c>
      <c r="H1453">
        <v>0</v>
      </c>
      <c r="I1453">
        <v>0</v>
      </c>
      <c r="J1453">
        <v>0</v>
      </c>
      <c r="K1453">
        <v>9.17</v>
      </c>
      <c r="L1453" t="s">
        <v>16</v>
      </c>
      <c r="M1453" s="2">
        <v>4125590216.79</v>
      </c>
      <c r="N1453" s="2" t="str">
        <f>VLOOKUP(Tabla1[[#This Row],[nemo]],'Nemos y clasificaciones'!$A$2:$B$5000,2,FALSE)</f>
        <v>SALFACORP S.A.</v>
      </c>
      <c r="O1453" s="2" t="str">
        <f>VLOOKUP(Tabla1[[#This Row],[nemo]],'Nemos y clasificaciones'!$A$1:$C$3000,3,FALSE)</f>
        <v>Construcción</v>
      </c>
      <c r="P1453" s="2"/>
      <c r="Q1453" s="2"/>
    </row>
    <row r="1454" spans="1:17" x14ac:dyDescent="0.25">
      <c r="A1454" t="s">
        <v>3844</v>
      </c>
      <c r="B1454" s="1">
        <v>44002</v>
      </c>
      <c r="C1454" s="1">
        <v>44008</v>
      </c>
      <c r="D1454" t="s">
        <v>14</v>
      </c>
      <c r="E1454" t="s">
        <v>1099</v>
      </c>
      <c r="F1454">
        <v>0</v>
      </c>
      <c r="G1454">
        <v>10000000</v>
      </c>
      <c r="H1454">
        <v>0</v>
      </c>
      <c r="I1454">
        <v>0</v>
      </c>
      <c r="J1454">
        <v>0</v>
      </c>
      <c r="K1454">
        <v>10.233000000000001</v>
      </c>
      <c r="L1454" t="s">
        <v>54</v>
      </c>
      <c r="M1454" s="2">
        <v>102330000</v>
      </c>
      <c r="N1454" s="2" t="str">
        <f>VLOOKUP(Tabla1[[#This Row],[nemo]],'Nemos y clasificaciones'!$A$2:$B$5000,2,FALSE)</f>
        <v>CFI</v>
      </c>
      <c r="O1454" s="2" t="str">
        <f>VLOOKUP(Tabla1[[#This Row],[nemo]],'Nemos y clasificaciones'!$A$1:$C$3000,3,FALSE)</f>
        <v>CFI</v>
      </c>
      <c r="P1454" s="2"/>
      <c r="Q1454" s="2"/>
    </row>
    <row r="1455" spans="1:17" x14ac:dyDescent="0.25">
      <c r="A1455" t="s">
        <v>4764</v>
      </c>
      <c r="B1455" s="1">
        <v>43901</v>
      </c>
      <c r="C1455" s="1">
        <v>43907</v>
      </c>
      <c r="D1455" t="s">
        <v>14</v>
      </c>
      <c r="E1455" t="s">
        <v>1099</v>
      </c>
      <c r="F1455">
        <v>0</v>
      </c>
      <c r="G1455">
        <v>10000000</v>
      </c>
      <c r="H1455">
        <v>0</v>
      </c>
      <c r="I1455">
        <v>0</v>
      </c>
      <c r="J1455">
        <v>0</v>
      </c>
      <c r="K1455">
        <v>9.6340000000000003</v>
      </c>
      <c r="L1455" t="s">
        <v>16</v>
      </c>
      <c r="M1455" s="2">
        <v>96340000</v>
      </c>
      <c r="N1455" s="2" t="str">
        <f>VLOOKUP(Tabla1[[#This Row],[nemo]],'Nemos y clasificaciones'!$A$2:$B$5000,2,FALSE)</f>
        <v>CFI</v>
      </c>
      <c r="O1455" s="2" t="str">
        <f>VLOOKUP(Tabla1[[#This Row],[nemo]],'Nemos y clasificaciones'!$A$1:$C$3000,3,FALSE)</f>
        <v>CFI</v>
      </c>
      <c r="P1455" s="2"/>
      <c r="Q1455" s="2"/>
    </row>
    <row r="1456" spans="1:17" x14ac:dyDescent="0.25">
      <c r="A1456" t="s">
        <v>5363</v>
      </c>
      <c r="B1456" s="1">
        <v>43792</v>
      </c>
      <c r="C1456" s="1">
        <v>43798</v>
      </c>
      <c r="D1456" t="s">
        <v>14</v>
      </c>
      <c r="E1456" t="s">
        <v>1099</v>
      </c>
      <c r="F1456">
        <v>0</v>
      </c>
      <c r="G1456">
        <v>10000000</v>
      </c>
      <c r="H1456">
        <v>0</v>
      </c>
      <c r="I1456">
        <v>0</v>
      </c>
      <c r="J1456">
        <v>0</v>
      </c>
      <c r="K1456">
        <v>9.5459999999999994</v>
      </c>
      <c r="L1456" t="s">
        <v>16</v>
      </c>
      <c r="M1456" s="2">
        <v>95460000</v>
      </c>
      <c r="N1456" s="2" t="str">
        <f>VLOOKUP(Tabla1[[#This Row],[nemo]],'Nemos y clasificaciones'!$A$2:$B$5000,2,FALSE)</f>
        <v>CFI</v>
      </c>
      <c r="O1456" s="2" t="str">
        <f>VLOOKUP(Tabla1[[#This Row],[nemo]],'Nemos y clasificaciones'!$A$1:$C$3000,3,FALSE)</f>
        <v>CFI</v>
      </c>
      <c r="P1456" s="2"/>
      <c r="Q1456" s="2"/>
    </row>
    <row r="1457" spans="1:17" x14ac:dyDescent="0.25">
      <c r="A1457" t="s">
        <v>5718</v>
      </c>
      <c r="B1457" s="1">
        <v>43700</v>
      </c>
      <c r="C1457" s="1">
        <v>43706</v>
      </c>
      <c r="D1457" t="s">
        <v>14</v>
      </c>
      <c r="E1457" t="s">
        <v>1099</v>
      </c>
      <c r="F1457">
        <v>0</v>
      </c>
      <c r="G1457">
        <v>10000000</v>
      </c>
      <c r="H1457">
        <v>0</v>
      </c>
      <c r="I1457">
        <v>0</v>
      </c>
      <c r="J1457">
        <v>0</v>
      </c>
      <c r="K1457">
        <v>6.68</v>
      </c>
      <c r="L1457" t="s">
        <v>16</v>
      </c>
      <c r="M1457" s="2">
        <v>66800000</v>
      </c>
      <c r="N1457" s="2" t="str">
        <f>VLOOKUP(Tabla1[[#This Row],[nemo]],'Nemos y clasificaciones'!$A$2:$B$5000,2,FALSE)</f>
        <v>CFI</v>
      </c>
      <c r="O1457" s="2" t="str">
        <f>VLOOKUP(Tabla1[[#This Row],[nemo]],'Nemos y clasificaciones'!$A$1:$C$3000,3,FALSE)</f>
        <v>CFI</v>
      </c>
      <c r="P1457" s="2"/>
      <c r="Q1457" s="2"/>
    </row>
    <row r="1458" spans="1:17" x14ac:dyDescent="0.25">
      <c r="A1458" t="s">
        <v>3845</v>
      </c>
      <c r="B1458" s="1">
        <v>44002</v>
      </c>
      <c r="C1458" s="1">
        <v>44008</v>
      </c>
      <c r="D1458" t="s">
        <v>14</v>
      </c>
      <c r="E1458" t="s">
        <v>3846</v>
      </c>
      <c r="F1458">
        <v>0</v>
      </c>
      <c r="G1458">
        <v>10000000</v>
      </c>
      <c r="H1458">
        <v>0</v>
      </c>
      <c r="I1458">
        <v>0</v>
      </c>
      <c r="J1458">
        <v>0</v>
      </c>
      <c r="K1458">
        <v>19.093</v>
      </c>
      <c r="L1458" t="s">
        <v>54</v>
      </c>
      <c r="M1458" s="2">
        <v>190930000</v>
      </c>
      <c r="N1458" s="2" t="str">
        <f>VLOOKUP(Tabla1[[#This Row],[nemo]],'Nemos y clasificaciones'!$A$2:$B$5000,2,FALSE)</f>
        <v>CFI</v>
      </c>
      <c r="O1458" s="2" t="str">
        <f>VLOOKUP(Tabla1[[#This Row],[nemo]],'Nemos y clasificaciones'!$A$1:$C$3000,3,FALSE)</f>
        <v>CFI</v>
      </c>
      <c r="P1458" s="2"/>
      <c r="Q1458" s="2"/>
    </row>
    <row r="1459" spans="1:17" x14ac:dyDescent="0.25">
      <c r="A1459" t="s">
        <v>11583</v>
      </c>
      <c r="B1459" s="1">
        <v>42143</v>
      </c>
      <c r="C1459" s="1">
        <v>42150</v>
      </c>
      <c r="D1459" t="s">
        <v>14</v>
      </c>
      <c r="E1459" t="s">
        <v>1869</v>
      </c>
      <c r="F1459">
        <v>0</v>
      </c>
      <c r="G1459">
        <v>307934743</v>
      </c>
      <c r="H1459">
        <v>0</v>
      </c>
      <c r="I1459">
        <v>0</v>
      </c>
      <c r="J1459">
        <v>0</v>
      </c>
      <c r="K1459">
        <v>13.167</v>
      </c>
      <c r="L1459" t="s">
        <v>54</v>
      </c>
      <c r="M1459" s="2">
        <v>4054576761.0809999</v>
      </c>
      <c r="N1459" s="2" t="str">
        <f>VLOOKUP(Tabla1[[#This Row],[nemo]],'Nemos y clasificaciones'!$A$2:$B$5000,2,FALSE)</f>
        <v>AGUAS ANDINAS S.A.</v>
      </c>
      <c r="O1459" s="2" t="str">
        <f>VLOOKUP(Tabla1[[#This Row],[nemo]],'Nemos y clasificaciones'!$A$1:$C$3000,3,FALSE)</f>
        <v>Servicios sanitarios y gas</v>
      </c>
      <c r="P1459" s="2"/>
      <c r="Q1459" s="2"/>
    </row>
    <row r="1460" spans="1:17" x14ac:dyDescent="0.25">
      <c r="A1460" t="s">
        <v>6609</v>
      </c>
      <c r="B1460" s="1">
        <v>43579</v>
      </c>
      <c r="C1460" s="1">
        <v>43585</v>
      </c>
      <c r="D1460" t="s">
        <v>14</v>
      </c>
      <c r="E1460" t="s">
        <v>2255</v>
      </c>
      <c r="F1460">
        <v>0</v>
      </c>
      <c r="G1460">
        <v>2025507814</v>
      </c>
      <c r="H1460">
        <v>0</v>
      </c>
      <c r="I1460">
        <v>0</v>
      </c>
      <c r="J1460">
        <v>0</v>
      </c>
      <c r="K1460">
        <v>2</v>
      </c>
      <c r="L1460" t="s">
        <v>16</v>
      </c>
      <c r="M1460" s="2">
        <v>4051015628</v>
      </c>
      <c r="N1460" s="2" t="str">
        <f>VLOOKUP(Tabla1[[#This Row],[nemo]],'Nemos y clasificaciones'!$A$2:$B$5000,2,FALSE)</f>
        <v>COMPAÑIA GENERAL DE ELECTRICIDAD S.A.</v>
      </c>
      <c r="O1460" s="2" t="str">
        <f>VLOOKUP(Tabla1[[#This Row],[nemo]],'Nemos y clasificaciones'!$A$1:$C$3000,3,FALSE)</f>
        <v>Eléctrico</v>
      </c>
      <c r="P1460" s="2"/>
      <c r="Q1460" s="2"/>
    </row>
    <row r="1461" spans="1:17" x14ac:dyDescent="0.25">
      <c r="A1461" t="s">
        <v>6194</v>
      </c>
      <c r="B1461" s="1">
        <v>43617</v>
      </c>
      <c r="C1461" s="1">
        <v>43623</v>
      </c>
      <c r="D1461" t="s">
        <v>14</v>
      </c>
      <c r="E1461" t="s">
        <v>3846</v>
      </c>
      <c r="F1461">
        <v>0</v>
      </c>
      <c r="G1461">
        <v>10000000</v>
      </c>
      <c r="H1461">
        <v>0</v>
      </c>
      <c r="I1461">
        <v>0</v>
      </c>
      <c r="J1461">
        <v>0</v>
      </c>
      <c r="K1461">
        <v>13.238</v>
      </c>
      <c r="L1461" t="s">
        <v>54</v>
      </c>
      <c r="M1461" s="2">
        <v>132380000</v>
      </c>
      <c r="N1461" s="2" t="str">
        <f>VLOOKUP(Tabla1[[#This Row],[nemo]],'Nemos y clasificaciones'!$A$2:$B$5000,2,FALSE)</f>
        <v>CFI</v>
      </c>
      <c r="O1461" s="2" t="str">
        <f>VLOOKUP(Tabla1[[#This Row],[nemo]],'Nemos y clasificaciones'!$A$1:$C$3000,3,FALSE)</f>
        <v>CFI</v>
      </c>
      <c r="P1461" s="2"/>
      <c r="Q1461" s="2"/>
    </row>
    <row r="1462" spans="1:17" x14ac:dyDescent="0.25">
      <c r="A1462" t="s">
        <v>3847</v>
      </c>
      <c r="B1462" s="1">
        <v>44002</v>
      </c>
      <c r="C1462" s="1">
        <v>44008</v>
      </c>
      <c r="D1462" t="s">
        <v>14</v>
      </c>
      <c r="E1462" t="s">
        <v>3848</v>
      </c>
      <c r="F1462">
        <v>0</v>
      </c>
      <c r="G1462">
        <v>10000000</v>
      </c>
      <c r="H1462">
        <v>0</v>
      </c>
      <c r="I1462">
        <v>0</v>
      </c>
      <c r="J1462">
        <v>0</v>
      </c>
      <c r="K1462">
        <v>21.524999999999999</v>
      </c>
      <c r="L1462" t="s">
        <v>54</v>
      </c>
      <c r="M1462" s="2">
        <v>215250000</v>
      </c>
      <c r="N1462" s="2" t="str">
        <f>VLOOKUP(Tabla1[[#This Row],[nemo]],'Nemos y clasificaciones'!$A$2:$B$5000,2,FALSE)</f>
        <v>CFI</v>
      </c>
      <c r="O1462" s="2" t="str">
        <f>VLOOKUP(Tabla1[[#This Row],[nemo]],'Nemos y clasificaciones'!$A$1:$C$3000,3,FALSE)</f>
        <v>CFI</v>
      </c>
      <c r="P1462" s="2"/>
      <c r="Q1462" s="2"/>
    </row>
    <row r="1463" spans="1:17" x14ac:dyDescent="0.25">
      <c r="A1463" t="s">
        <v>6195</v>
      </c>
      <c r="B1463" s="1">
        <v>43617</v>
      </c>
      <c r="C1463" s="1">
        <v>43623</v>
      </c>
      <c r="D1463" t="s">
        <v>14</v>
      </c>
      <c r="E1463" t="s">
        <v>3848</v>
      </c>
      <c r="F1463">
        <v>0</v>
      </c>
      <c r="G1463">
        <v>10000000</v>
      </c>
      <c r="H1463">
        <v>0</v>
      </c>
      <c r="I1463">
        <v>0</v>
      </c>
      <c r="J1463">
        <v>0</v>
      </c>
      <c r="K1463">
        <v>14.975</v>
      </c>
      <c r="L1463" t="s">
        <v>54</v>
      </c>
      <c r="M1463" s="2">
        <v>149750000</v>
      </c>
      <c r="N1463" s="2" t="str">
        <f>VLOOKUP(Tabla1[[#This Row],[nemo]],'Nemos y clasificaciones'!$A$2:$B$5000,2,FALSE)</f>
        <v>CFI</v>
      </c>
      <c r="O1463" s="2" t="str">
        <f>VLOOKUP(Tabla1[[#This Row],[nemo]],'Nemos y clasificaciones'!$A$1:$C$3000,3,FALSE)</f>
        <v>CFI</v>
      </c>
      <c r="P1463" s="2"/>
      <c r="Q1463" s="2"/>
    </row>
    <row r="1464" spans="1:17" x14ac:dyDescent="0.25">
      <c r="A1464" t="s">
        <v>7858</v>
      </c>
      <c r="B1464" s="1">
        <v>43270</v>
      </c>
      <c r="C1464" s="1">
        <v>43276</v>
      </c>
      <c r="D1464" t="s">
        <v>14</v>
      </c>
      <c r="E1464" t="s">
        <v>3848</v>
      </c>
      <c r="F1464">
        <v>0</v>
      </c>
      <c r="G1464">
        <v>10000000</v>
      </c>
      <c r="H1464">
        <v>0</v>
      </c>
      <c r="I1464">
        <v>0</v>
      </c>
      <c r="J1464">
        <v>0</v>
      </c>
      <c r="K1464">
        <v>6.0060000000000002</v>
      </c>
      <c r="L1464" t="s">
        <v>16</v>
      </c>
      <c r="M1464" s="2">
        <v>60060000</v>
      </c>
      <c r="N1464" s="2" t="str">
        <f>VLOOKUP(Tabla1[[#This Row],[nemo]],'Nemos y clasificaciones'!$A$2:$B$5000,2,FALSE)</f>
        <v>CFI</v>
      </c>
      <c r="O1464" s="2" t="str">
        <f>VLOOKUP(Tabla1[[#This Row],[nemo]],'Nemos y clasificaciones'!$A$1:$C$3000,3,FALSE)</f>
        <v>CFI</v>
      </c>
      <c r="P1464" s="2"/>
      <c r="Q1464" s="2"/>
    </row>
    <row r="1465" spans="1:17" x14ac:dyDescent="0.25">
      <c r="A1465" t="s">
        <v>7964</v>
      </c>
      <c r="B1465" s="1">
        <v>43256</v>
      </c>
      <c r="C1465" s="1">
        <v>43262</v>
      </c>
      <c r="D1465" t="s">
        <v>14</v>
      </c>
      <c r="E1465" t="s">
        <v>7965</v>
      </c>
      <c r="F1465">
        <v>0</v>
      </c>
      <c r="G1465">
        <v>10000000</v>
      </c>
      <c r="H1465">
        <v>0</v>
      </c>
      <c r="I1465">
        <v>0</v>
      </c>
      <c r="J1465">
        <v>0</v>
      </c>
      <c r="K1465">
        <v>10.545999999999999</v>
      </c>
      <c r="L1465" t="s">
        <v>54</v>
      </c>
      <c r="M1465" s="2">
        <v>105460000</v>
      </c>
      <c r="N1465" s="2" t="str">
        <f>VLOOKUP(Tabla1[[#This Row],[nemo]],'Nemos y clasificaciones'!$A$2:$B$5000,2,FALSE)</f>
        <v>CFI</v>
      </c>
      <c r="O1465" s="2" t="str">
        <f>VLOOKUP(Tabla1[[#This Row],[nemo]],'Nemos y clasificaciones'!$A$1:$C$3000,3,FALSE)</f>
        <v>CFI</v>
      </c>
      <c r="P1465" s="2"/>
      <c r="Q1465" s="2"/>
    </row>
    <row r="1466" spans="1:17" x14ac:dyDescent="0.25">
      <c r="A1466" t="s">
        <v>7966</v>
      </c>
      <c r="B1466" s="1">
        <v>43256</v>
      </c>
      <c r="C1466" s="1">
        <v>43262</v>
      </c>
      <c r="D1466" t="s">
        <v>14</v>
      </c>
      <c r="E1466" t="s">
        <v>7967</v>
      </c>
      <c r="F1466">
        <v>0</v>
      </c>
      <c r="G1466">
        <v>10000000</v>
      </c>
      <c r="H1466">
        <v>0</v>
      </c>
      <c r="I1466">
        <v>0</v>
      </c>
      <c r="J1466">
        <v>0</v>
      </c>
      <c r="K1466">
        <v>9.6780000000000008</v>
      </c>
      <c r="L1466" t="s">
        <v>16</v>
      </c>
      <c r="M1466" s="2">
        <v>96780000</v>
      </c>
      <c r="N1466" s="2" t="str">
        <f>VLOOKUP(Tabla1[[#This Row],[nemo]],'Nemos y clasificaciones'!$A$2:$B$5000,2,FALSE)</f>
        <v>CFI</v>
      </c>
      <c r="O1466" s="2" t="str">
        <f>VLOOKUP(Tabla1[[#This Row],[nemo]],'Nemos y clasificaciones'!$A$1:$C$3000,3,FALSE)</f>
        <v>CFI</v>
      </c>
      <c r="P1466" s="2"/>
      <c r="Q1466" s="2"/>
    </row>
    <row r="1467" spans="1:17" x14ac:dyDescent="0.25">
      <c r="A1467" t="s">
        <v>7968</v>
      </c>
      <c r="B1467" s="1">
        <v>43256</v>
      </c>
      <c r="C1467" s="1">
        <v>43262</v>
      </c>
      <c r="D1467" t="s">
        <v>14</v>
      </c>
      <c r="E1467" t="s">
        <v>7969</v>
      </c>
      <c r="F1467">
        <v>0</v>
      </c>
      <c r="G1467">
        <v>10000000</v>
      </c>
      <c r="H1467">
        <v>0</v>
      </c>
      <c r="I1467">
        <v>0</v>
      </c>
      <c r="J1467">
        <v>0</v>
      </c>
      <c r="K1467">
        <v>9.2889999999999997</v>
      </c>
      <c r="L1467" t="s">
        <v>16</v>
      </c>
      <c r="M1467" s="2">
        <v>92890000</v>
      </c>
      <c r="N1467" s="2" t="str">
        <f>VLOOKUP(Tabla1[[#This Row],[nemo]],'Nemos y clasificaciones'!$A$2:$B$5000,2,FALSE)</f>
        <v>CFI</v>
      </c>
      <c r="O1467" s="2" t="str">
        <f>VLOOKUP(Tabla1[[#This Row],[nemo]],'Nemos y clasificaciones'!$A$1:$C$3000,3,FALSE)</f>
        <v>CFI</v>
      </c>
      <c r="P1467" s="2"/>
      <c r="Q1467" s="2"/>
    </row>
    <row r="1468" spans="1:17" x14ac:dyDescent="0.25">
      <c r="A1468" t="s">
        <v>7970</v>
      </c>
      <c r="B1468" s="1">
        <v>43256</v>
      </c>
      <c r="C1468" s="1">
        <v>43262</v>
      </c>
      <c r="D1468" t="s">
        <v>14</v>
      </c>
      <c r="E1468" t="s">
        <v>7971</v>
      </c>
      <c r="F1468">
        <v>0</v>
      </c>
      <c r="G1468">
        <v>10000000</v>
      </c>
      <c r="H1468">
        <v>0</v>
      </c>
      <c r="I1468">
        <v>0</v>
      </c>
      <c r="J1468">
        <v>0</v>
      </c>
      <c r="K1468">
        <v>8.91</v>
      </c>
      <c r="L1468" t="s">
        <v>16</v>
      </c>
      <c r="M1468" s="2">
        <v>89100000</v>
      </c>
      <c r="N1468" s="2" t="str">
        <f>VLOOKUP(Tabla1[[#This Row],[nemo]],'Nemos y clasificaciones'!$A$2:$B$5000,2,FALSE)</f>
        <v>CFI</v>
      </c>
      <c r="O1468" s="2" t="str">
        <f>VLOOKUP(Tabla1[[#This Row],[nemo]],'Nemos y clasificaciones'!$A$1:$C$3000,3,FALSE)</f>
        <v>CFI</v>
      </c>
      <c r="P1468" s="2"/>
      <c r="Q1468" s="2"/>
    </row>
    <row r="1469" spans="1:17" x14ac:dyDescent="0.25">
      <c r="A1469" t="s">
        <v>2195</v>
      </c>
      <c r="B1469" s="1">
        <v>44300</v>
      </c>
      <c r="C1469" s="1">
        <v>44306</v>
      </c>
      <c r="D1469" t="s">
        <v>14</v>
      </c>
      <c r="E1469" t="s">
        <v>935</v>
      </c>
      <c r="F1469">
        <v>0</v>
      </c>
      <c r="G1469">
        <v>1181420348</v>
      </c>
      <c r="H1469">
        <v>0</v>
      </c>
      <c r="I1469">
        <v>0</v>
      </c>
      <c r="J1469">
        <v>0</v>
      </c>
      <c r="K1469">
        <v>3.4</v>
      </c>
      <c r="L1469" t="s">
        <v>16</v>
      </c>
      <c r="M1469" s="2">
        <v>4016829183.1999998</v>
      </c>
      <c r="N1469" s="2" t="str">
        <f>VLOOKUP(Tabla1[[#This Row],[nemo]],'Nemos y clasificaciones'!$A$2:$B$5000,2,FALSE)</f>
        <v>COMPAÑIAS CIC S.A.</v>
      </c>
      <c r="O1469" s="2" t="str">
        <f>VLOOKUP(Tabla1[[#This Row],[nemo]],'Nemos y clasificaciones'!$A$1:$C$3000,3,FALSE)</f>
        <v>Consumo</v>
      </c>
      <c r="P1469" s="2"/>
      <c r="Q1469" s="2"/>
    </row>
    <row r="1470" spans="1:17" x14ac:dyDescent="0.25">
      <c r="A1470" t="s">
        <v>7972</v>
      </c>
      <c r="B1470" s="1">
        <v>43256</v>
      </c>
      <c r="C1470" s="1">
        <v>43262</v>
      </c>
      <c r="D1470" t="s">
        <v>14</v>
      </c>
      <c r="E1470" t="s">
        <v>7973</v>
      </c>
      <c r="F1470">
        <v>0</v>
      </c>
      <c r="G1470">
        <v>10000000</v>
      </c>
      <c r="H1470">
        <v>0</v>
      </c>
      <c r="I1470">
        <v>0</v>
      </c>
      <c r="J1470">
        <v>0</v>
      </c>
      <c r="K1470">
        <v>10.541</v>
      </c>
      <c r="L1470" t="s">
        <v>54</v>
      </c>
      <c r="M1470" s="2">
        <v>105410000</v>
      </c>
      <c r="N1470" s="2" t="str">
        <f>VLOOKUP(Tabla1[[#This Row],[nemo]],'Nemos y clasificaciones'!$A$2:$B$5000,2,FALSE)</f>
        <v>CFI</v>
      </c>
      <c r="O1470" s="2" t="str">
        <f>VLOOKUP(Tabla1[[#This Row],[nemo]],'Nemos y clasificaciones'!$A$1:$C$3000,3,FALSE)</f>
        <v>CFI</v>
      </c>
      <c r="P1470" s="2"/>
      <c r="Q1470" s="2"/>
    </row>
    <row r="1471" spans="1:17" x14ac:dyDescent="0.25">
      <c r="A1471" t="s">
        <v>9505</v>
      </c>
      <c r="B1471" s="1">
        <v>42873</v>
      </c>
      <c r="C1471" s="1">
        <v>42879</v>
      </c>
      <c r="D1471" t="s">
        <v>14</v>
      </c>
      <c r="E1471" t="s">
        <v>1845</v>
      </c>
      <c r="F1471">
        <v>0</v>
      </c>
      <c r="G1471">
        <v>272116691</v>
      </c>
      <c r="H1471">
        <v>0</v>
      </c>
      <c r="I1471">
        <v>0</v>
      </c>
      <c r="J1471">
        <v>0</v>
      </c>
      <c r="K1471">
        <v>14.747</v>
      </c>
      <c r="L1471" t="s">
        <v>54</v>
      </c>
      <c r="M1471" s="2">
        <v>4012904842.177</v>
      </c>
      <c r="N1471" s="2" t="str">
        <f>VLOOKUP(Tabla1[[#This Row],[nemo]],'Nemos y clasificaciones'!$A$2:$B$5000,2,FALSE)</f>
        <v>SOQUIMICH COMERCIAL S.A.</v>
      </c>
      <c r="O1471" s="2" t="str">
        <f>VLOOKUP(Tabla1[[#This Row],[nemo]],'Nemos y clasificaciones'!$A$1:$C$3000,3,FALSE)</f>
        <v>Minería</v>
      </c>
      <c r="P1471" s="2"/>
      <c r="Q1471" s="2"/>
    </row>
    <row r="1472" spans="1:17" x14ac:dyDescent="0.25">
      <c r="A1472" t="s">
        <v>7509</v>
      </c>
      <c r="B1472" s="1">
        <v>43355</v>
      </c>
      <c r="C1472" s="1">
        <v>43364</v>
      </c>
      <c r="D1472" t="s">
        <v>14</v>
      </c>
      <c r="E1472" t="s">
        <v>116</v>
      </c>
      <c r="F1472">
        <v>0</v>
      </c>
      <c r="G1472">
        <v>1075000000</v>
      </c>
      <c r="H1472">
        <v>0</v>
      </c>
      <c r="I1472">
        <v>0</v>
      </c>
      <c r="J1472">
        <v>0</v>
      </c>
      <c r="K1472">
        <v>3.7320000000000002</v>
      </c>
      <c r="L1472" t="s">
        <v>16</v>
      </c>
      <c r="M1472" s="2">
        <v>4011900000</v>
      </c>
      <c r="N1472" s="2" t="str">
        <f>VLOOKUP(Tabla1[[#This Row],[nemo]],'Nemos y clasificaciones'!$A$2:$B$5000,2,FALSE)</f>
        <v>SIGDO KOPPERS S.A.</v>
      </c>
      <c r="O1472" s="2" t="str">
        <f>VLOOKUP(Tabla1[[#This Row],[nemo]],'Nemos y clasificaciones'!$A$1:$C$3000,3,FALSE)</f>
        <v>Conglomerados</v>
      </c>
      <c r="P1472" s="2"/>
      <c r="Q1472" s="2"/>
    </row>
    <row r="1473" spans="1:17" x14ac:dyDescent="0.25">
      <c r="A1473" t="s">
        <v>3838</v>
      </c>
      <c r="B1473" s="1">
        <v>44002</v>
      </c>
      <c r="C1473" s="1">
        <v>44008</v>
      </c>
      <c r="D1473" t="s">
        <v>21</v>
      </c>
      <c r="E1473" t="s">
        <v>3839</v>
      </c>
      <c r="F1473">
        <v>0</v>
      </c>
      <c r="G1473">
        <v>10000000</v>
      </c>
      <c r="H1473">
        <v>0</v>
      </c>
      <c r="I1473">
        <v>0</v>
      </c>
      <c r="J1473">
        <v>0</v>
      </c>
      <c r="K1473">
        <v>8.0000000000000002E-3</v>
      </c>
      <c r="L1473" t="s">
        <v>23</v>
      </c>
      <c r="M1473" s="3">
        <v>80000</v>
      </c>
      <c r="N1473" s="2" t="str">
        <f>VLOOKUP(Tabla1[[#This Row],[nemo]],'Nemos y clasificaciones'!$A$2:$B$5000,2,FALSE)</f>
        <v>CFI</v>
      </c>
      <c r="O1473" s="3" t="str">
        <f>VLOOKUP(Tabla1[[#This Row],[nemo]],'Nemos y clasificaciones'!$A$1:$C$3000,3,FALSE)</f>
        <v>CFI</v>
      </c>
      <c r="P1473" s="3"/>
      <c r="Q1473" s="3"/>
    </row>
    <row r="1474" spans="1:17" x14ac:dyDescent="0.25">
      <c r="A1474" t="s">
        <v>3840</v>
      </c>
      <c r="B1474" s="1">
        <v>44002</v>
      </c>
      <c r="C1474" s="1">
        <v>44008</v>
      </c>
      <c r="D1474" t="s">
        <v>21</v>
      </c>
      <c r="E1474" t="s">
        <v>3841</v>
      </c>
      <c r="F1474">
        <v>0</v>
      </c>
      <c r="G1474">
        <v>10000000</v>
      </c>
      <c r="H1474">
        <v>0</v>
      </c>
      <c r="I1474">
        <v>0</v>
      </c>
      <c r="J1474">
        <v>0</v>
      </c>
      <c r="K1474">
        <v>8.0000000000000002E-3</v>
      </c>
      <c r="L1474" t="s">
        <v>23</v>
      </c>
      <c r="M1474" s="3">
        <v>80000</v>
      </c>
      <c r="N1474" s="2" t="str">
        <f>VLOOKUP(Tabla1[[#This Row],[nemo]],'Nemos y clasificaciones'!$A$2:$B$5000,2,FALSE)</f>
        <v>CFI</v>
      </c>
      <c r="O1474" s="3" t="str">
        <f>VLOOKUP(Tabla1[[#This Row],[nemo]],'Nemos y clasificaciones'!$A$1:$C$3000,3,FALSE)</f>
        <v>CFI</v>
      </c>
      <c r="P1474" s="3"/>
      <c r="Q1474" s="3"/>
    </row>
    <row r="1475" spans="1:17" x14ac:dyDescent="0.25">
      <c r="A1475" t="s">
        <v>8335</v>
      </c>
      <c r="B1475" s="1">
        <v>43215</v>
      </c>
      <c r="C1475" s="1">
        <v>43222</v>
      </c>
      <c r="D1475" t="s">
        <v>14</v>
      </c>
      <c r="E1475" t="s">
        <v>4503</v>
      </c>
      <c r="F1475">
        <v>0</v>
      </c>
      <c r="G1475">
        <v>914418949</v>
      </c>
      <c r="H1475">
        <v>0</v>
      </c>
      <c r="I1475">
        <v>0</v>
      </c>
      <c r="J1475">
        <v>0</v>
      </c>
      <c r="K1475">
        <v>4.3789999999999996</v>
      </c>
      <c r="L1475" t="s">
        <v>16</v>
      </c>
      <c r="M1475" s="2">
        <v>4004240577.671</v>
      </c>
      <c r="N1475" s="2" t="str">
        <f>VLOOKUP(Tabla1[[#This Row],[nemo]],'Nemos y clasificaciones'!$A$2:$B$5000,2,FALSE)</f>
        <v>COMPAÑIA MARITIMA CHILENA S.A.</v>
      </c>
      <c r="O1475" s="2" t="str">
        <f>VLOOKUP(Tabla1[[#This Row],[nemo]],'Nemos y clasificaciones'!$A$1:$C$3000,3,FALSE)</f>
        <v>Transportes y servicios marítimos</v>
      </c>
      <c r="P1475" s="2"/>
      <c r="Q1475" s="2"/>
    </row>
    <row r="1476" spans="1:17" x14ac:dyDescent="0.25">
      <c r="A1476" t="s">
        <v>3842</v>
      </c>
      <c r="B1476" s="1">
        <v>44002</v>
      </c>
      <c r="C1476" s="1">
        <v>44008</v>
      </c>
      <c r="D1476" t="s">
        <v>21</v>
      </c>
      <c r="E1476" t="s">
        <v>3843</v>
      </c>
      <c r="F1476">
        <v>0</v>
      </c>
      <c r="G1476">
        <v>10000000</v>
      </c>
      <c r="H1476">
        <v>0</v>
      </c>
      <c r="I1476">
        <v>0</v>
      </c>
      <c r="J1476">
        <v>0</v>
      </c>
      <c r="K1476">
        <v>7.0000000000000001E-3</v>
      </c>
      <c r="L1476" t="s">
        <v>23</v>
      </c>
      <c r="M1476" s="3">
        <v>70000</v>
      </c>
      <c r="N1476" s="2" t="str">
        <f>VLOOKUP(Tabla1[[#This Row],[nemo]],'Nemos y clasificaciones'!$A$2:$B$5000,2,FALSE)</f>
        <v>CFI</v>
      </c>
      <c r="O1476" s="3" t="str">
        <f>VLOOKUP(Tabla1[[#This Row],[nemo]],'Nemos y clasificaciones'!$A$1:$C$3000,3,FALSE)</f>
        <v>CFI</v>
      </c>
      <c r="P1476" s="3"/>
      <c r="Q1476" s="3"/>
    </row>
    <row r="1477" spans="1:17" x14ac:dyDescent="0.25">
      <c r="A1477" t="s">
        <v>1213</v>
      </c>
      <c r="B1477" s="1">
        <v>44359</v>
      </c>
      <c r="C1477" s="1">
        <v>44365</v>
      </c>
      <c r="D1477" t="s">
        <v>21</v>
      </c>
      <c r="E1477" t="s">
        <v>1214</v>
      </c>
      <c r="F1477">
        <v>0</v>
      </c>
      <c r="G1477">
        <v>10000000</v>
      </c>
      <c r="H1477">
        <v>0</v>
      </c>
      <c r="I1477">
        <v>0</v>
      </c>
      <c r="J1477">
        <v>0</v>
      </c>
      <c r="K1477">
        <v>0.02</v>
      </c>
      <c r="L1477" t="s">
        <v>23</v>
      </c>
      <c r="M1477" s="2">
        <v>200000</v>
      </c>
      <c r="N1477" s="2" t="str">
        <f>VLOOKUP(Tabla1[[#This Row],[nemo]],'Nemos y clasificaciones'!$A$2:$B$5000,2,FALSE)</f>
        <v>CFI</v>
      </c>
      <c r="O1477" s="2" t="str">
        <f>VLOOKUP(Tabla1[[#This Row],[nemo]],'Nemos y clasificaciones'!$A$1:$C$3000,3,FALSE)</f>
        <v>CFI</v>
      </c>
      <c r="P1477" s="2"/>
      <c r="Q1477" s="2"/>
    </row>
    <row r="1478" spans="1:17" x14ac:dyDescent="0.25">
      <c r="A1478" t="s">
        <v>4041</v>
      </c>
      <c r="B1478" s="1">
        <v>43994</v>
      </c>
      <c r="C1478" s="1">
        <v>44000</v>
      </c>
      <c r="D1478" t="s">
        <v>21</v>
      </c>
      <c r="E1478" t="s">
        <v>1214</v>
      </c>
      <c r="F1478">
        <v>0</v>
      </c>
      <c r="G1478">
        <v>10000000</v>
      </c>
      <c r="H1478">
        <v>0</v>
      </c>
      <c r="I1478">
        <v>0</v>
      </c>
      <c r="J1478">
        <v>0</v>
      </c>
      <c r="K1478">
        <v>0.02</v>
      </c>
      <c r="L1478" t="s">
        <v>23</v>
      </c>
      <c r="M1478" s="2">
        <v>200000</v>
      </c>
      <c r="N1478" s="2" t="str">
        <f>VLOOKUP(Tabla1[[#This Row],[nemo]],'Nemos y clasificaciones'!$A$2:$B$5000,2,FALSE)</f>
        <v>CFI</v>
      </c>
      <c r="O1478" s="2" t="str">
        <f>VLOOKUP(Tabla1[[#This Row],[nemo]],'Nemos y clasificaciones'!$A$1:$C$3000,3,FALSE)</f>
        <v>CFI</v>
      </c>
      <c r="P1478" s="2"/>
      <c r="Q1478" s="2"/>
    </row>
    <row r="1479" spans="1:17" x14ac:dyDescent="0.25">
      <c r="A1479" t="s">
        <v>1215</v>
      </c>
      <c r="B1479" s="1">
        <v>44359</v>
      </c>
      <c r="C1479" s="1">
        <v>44365</v>
      </c>
      <c r="D1479" t="s">
        <v>21</v>
      </c>
      <c r="E1479" t="s">
        <v>1216</v>
      </c>
      <c r="F1479">
        <v>0</v>
      </c>
      <c r="G1479">
        <v>10000000</v>
      </c>
      <c r="H1479">
        <v>0</v>
      </c>
      <c r="I1479">
        <v>0</v>
      </c>
      <c r="J1479">
        <v>0</v>
      </c>
      <c r="K1479">
        <v>0.02</v>
      </c>
      <c r="L1479" t="s">
        <v>23</v>
      </c>
      <c r="M1479" s="2">
        <v>200000</v>
      </c>
      <c r="N1479" s="2" t="str">
        <f>VLOOKUP(Tabla1[[#This Row],[nemo]],'Nemos y clasificaciones'!$A$2:$B$5000,2,FALSE)</f>
        <v>CFI</v>
      </c>
      <c r="O1479" s="2" t="str">
        <f>VLOOKUP(Tabla1[[#This Row],[nemo]],'Nemos y clasificaciones'!$A$1:$C$3000,3,FALSE)</f>
        <v>CFI</v>
      </c>
      <c r="P1479" s="2"/>
      <c r="Q1479" s="2"/>
    </row>
    <row r="1480" spans="1:17" x14ac:dyDescent="0.25">
      <c r="A1480" t="s">
        <v>5732</v>
      </c>
      <c r="B1480" s="1">
        <v>43699</v>
      </c>
      <c r="C1480" s="1">
        <v>43705</v>
      </c>
      <c r="D1480" t="s">
        <v>14</v>
      </c>
      <c r="E1480" t="s">
        <v>2277</v>
      </c>
      <c r="F1480">
        <v>0</v>
      </c>
      <c r="G1480">
        <v>61500000</v>
      </c>
      <c r="H1480">
        <v>0</v>
      </c>
      <c r="I1480">
        <v>0</v>
      </c>
      <c r="J1480">
        <v>0</v>
      </c>
      <c r="K1480">
        <v>65</v>
      </c>
      <c r="L1480" t="s">
        <v>54</v>
      </c>
      <c r="M1480" s="2">
        <v>3997500000</v>
      </c>
      <c r="N1480" s="2" t="str">
        <f>VLOOKUP(Tabla1[[#This Row],[nemo]],'Nemos y clasificaciones'!$A$2:$B$5000,2,FALSE)</f>
        <v>COMPAÑIA CHILENA DE FOSFOROS S.A.</v>
      </c>
      <c r="O1480" s="2" t="str">
        <f>VLOOKUP(Tabla1[[#This Row],[nemo]],'Nemos y clasificaciones'!$A$1:$C$3000,3,FALSE)</f>
        <v>Alimentos, bebidas y tabaco</v>
      </c>
      <c r="P1480" s="2"/>
      <c r="Q1480" s="2"/>
    </row>
    <row r="1481" spans="1:17" x14ac:dyDescent="0.25">
      <c r="A1481" t="s">
        <v>4042</v>
      </c>
      <c r="B1481" s="1">
        <v>43994</v>
      </c>
      <c r="C1481" s="1">
        <v>44000</v>
      </c>
      <c r="D1481" t="s">
        <v>21</v>
      </c>
      <c r="E1481" t="s">
        <v>1216</v>
      </c>
      <c r="F1481">
        <v>0</v>
      </c>
      <c r="G1481">
        <v>10000000</v>
      </c>
      <c r="H1481">
        <v>0</v>
      </c>
      <c r="I1481">
        <v>0</v>
      </c>
      <c r="J1481">
        <v>0</v>
      </c>
      <c r="K1481">
        <v>8.0000000000000002E-3</v>
      </c>
      <c r="L1481" t="s">
        <v>23</v>
      </c>
      <c r="M1481" s="3">
        <v>80000</v>
      </c>
      <c r="N1481" s="2" t="str">
        <f>VLOOKUP(Tabla1[[#This Row],[nemo]],'Nemos y clasificaciones'!$A$2:$B$5000,2,FALSE)</f>
        <v>CFI</v>
      </c>
      <c r="O1481" s="3" t="str">
        <f>VLOOKUP(Tabla1[[#This Row],[nemo]],'Nemos y clasificaciones'!$A$1:$C$3000,3,FALSE)</f>
        <v>CFI</v>
      </c>
      <c r="P1481" s="3"/>
      <c r="Q1481" s="3"/>
    </row>
    <row r="1482" spans="1:17" x14ac:dyDescent="0.25">
      <c r="A1482" t="s">
        <v>4839</v>
      </c>
      <c r="B1482" s="1">
        <v>43882</v>
      </c>
      <c r="C1482" s="1">
        <v>43888</v>
      </c>
      <c r="D1482" t="s">
        <v>21</v>
      </c>
      <c r="E1482" t="s">
        <v>1044</v>
      </c>
      <c r="F1482">
        <v>0</v>
      </c>
      <c r="G1482">
        <v>10000000</v>
      </c>
      <c r="H1482">
        <v>0</v>
      </c>
      <c r="I1482">
        <v>0</v>
      </c>
      <c r="J1482">
        <v>0</v>
      </c>
      <c r="K1482">
        <v>0.13400000000000001</v>
      </c>
      <c r="L1482" t="s">
        <v>23</v>
      </c>
      <c r="M1482" s="2">
        <v>1340000</v>
      </c>
      <c r="N1482" s="2" t="str">
        <f>VLOOKUP(Tabla1[[#This Row],[nemo]],'Nemos y clasificaciones'!$A$2:$B$5000,2,FALSE)</f>
        <v>CFI</v>
      </c>
      <c r="O1482" s="2" t="str">
        <f>VLOOKUP(Tabla1[[#This Row],[nemo]],'Nemos y clasificaciones'!$A$1:$C$3000,3,FALSE)</f>
        <v>CFI</v>
      </c>
      <c r="P1482" s="2"/>
      <c r="Q1482" s="2"/>
    </row>
    <row r="1483" spans="1:17" x14ac:dyDescent="0.25">
      <c r="A1483" t="s">
        <v>8419</v>
      </c>
      <c r="B1483" s="1">
        <v>43193</v>
      </c>
      <c r="C1483" s="1">
        <v>43199</v>
      </c>
      <c r="D1483" t="s">
        <v>21</v>
      </c>
      <c r="E1483" t="s">
        <v>1044</v>
      </c>
      <c r="F1483">
        <v>0</v>
      </c>
      <c r="G1483">
        <v>10000000</v>
      </c>
      <c r="H1483">
        <v>0</v>
      </c>
      <c r="I1483">
        <v>0</v>
      </c>
      <c r="J1483">
        <v>0</v>
      </c>
      <c r="K1483">
        <v>9.6000000000000002E-2</v>
      </c>
      <c r="L1483" t="s">
        <v>23</v>
      </c>
      <c r="M1483" s="2">
        <v>960000</v>
      </c>
      <c r="N1483" s="2" t="str">
        <f>VLOOKUP(Tabla1[[#This Row],[nemo]],'Nemos y clasificaciones'!$A$2:$B$5000,2,FALSE)</f>
        <v>CFI</v>
      </c>
      <c r="O1483" s="2" t="str">
        <f>VLOOKUP(Tabla1[[#This Row],[nemo]],'Nemos y clasificaciones'!$A$1:$C$3000,3,FALSE)</f>
        <v>CFI</v>
      </c>
      <c r="P1483" s="2"/>
      <c r="Q1483" s="2"/>
    </row>
    <row r="1484" spans="1:17" x14ac:dyDescent="0.25">
      <c r="A1484" t="s">
        <v>2810</v>
      </c>
      <c r="B1484" s="1">
        <v>44187</v>
      </c>
      <c r="C1484" s="1">
        <v>44194</v>
      </c>
      <c r="D1484" t="s">
        <v>21</v>
      </c>
      <c r="E1484" t="s">
        <v>1044</v>
      </c>
      <c r="F1484">
        <v>0</v>
      </c>
      <c r="G1484">
        <v>10000000</v>
      </c>
      <c r="H1484">
        <v>0</v>
      </c>
      <c r="I1484">
        <v>0</v>
      </c>
      <c r="J1484">
        <v>0</v>
      </c>
      <c r="K1484">
        <v>5.7000000000000002E-2</v>
      </c>
      <c r="L1484" t="s">
        <v>23</v>
      </c>
      <c r="M1484" s="2">
        <v>570000</v>
      </c>
      <c r="N1484" s="2" t="str">
        <f>VLOOKUP(Tabla1[[#This Row],[nemo]],'Nemos y clasificaciones'!$A$2:$B$5000,2,FALSE)</f>
        <v>CFI</v>
      </c>
      <c r="O1484" s="2" t="str">
        <f>VLOOKUP(Tabla1[[#This Row],[nemo]],'Nemos y clasificaciones'!$A$1:$C$3000,3,FALSE)</f>
        <v>CFI</v>
      </c>
      <c r="P1484" s="2"/>
      <c r="Q1484" s="2"/>
    </row>
    <row r="1485" spans="1:17" x14ac:dyDescent="0.25">
      <c r="A1485" t="s">
        <v>6904</v>
      </c>
      <c r="B1485" s="1">
        <v>43491</v>
      </c>
      <c r="C1485" s="1">
        <v>43497</v>
      </c>
      <c r="D1485" t="s">
        <v>21</v>
      </c>
      <c r="E1485" t="s">
        <v>1044</v>
      </c>
      <c r="F1485">
        <v>0</v>
      </c>
      <c r="G1485">
        <v>10000000</v>
      </c>
      <c r="H1485">
        <v>0</v>
      </c>
      <c r="I1485">
        <v>0</v>
      </c>
      <c r="J1485">
        <v>0</v>
      </c>
      <c r="K1485">
        <v>5.2999999999999999E-2</v>
      </c>
      <c r="L1485" t="s">
        <v>23</v>
      </c>
      <c r="M1485" s="2">
        <v>530000</v>
      </c>
      <c r="N1485" s="2" t="str">
        <f>VLOOKUP(Tabla1[[#This Row],[nemo]],'Nemos y clasificaciones'!$A$2:$B$5000,2,FALSE)</f>
        <v>CFI</v>
      </c>
      <c r="O1485" s="2" t="str">
        <f>VLOOKUP(Tabla1[[#This Row],[nemo]],'Nemos y clasificaciones'!$A$1:$C$3000,3,FALSE)</f>
        <v>CFI</v>
      </c>
      <c r="P1485" s="2"/>
      <c r="Q1485" s="2"/>
    </row>
    <row r="1486" spans="1:17" x14ac:dyDescent="0.25">
      <c r="A1486" t="s">
        <v>3525</v>
      </c>
      <c r="B1486" s="1">
        <v>44071</v>
      </c>
      <c r="C1486" s="1">
        <v>44077</v>
      </c>
      <c r="D1486" t="s">
        <v>21</v>
      </c>
      <c r="E1486" t="s">
        <v>1044</v>
      </c>
      <c r="F1486">
        <v>0</v>
      </c>
      <c r="G1486">
        <v>10000000</v>
      </c>
      <c r="H1486">
        <v>0</v>
      </c>
      <c r="I1486">
        <v>0</v>
      </c>
      <c r="J1486">
        <v>0</v>
      </c>
      <c r="K1486">
        <v>1.4999999999999999E-2</v>
      </c>
      <c r="L1486" t="s">
        <v>23</v>
      </c>
      <c r="M1486" s="2">
        <v>150000</v>
      </c>
      <c r="N1486" s="2" t="str">
        <f>VLOOKUP(Tabla1[[#This Row],[nemo]],'Nemos y clasificaciones'!$A$2:$B$5000,2,FALSE)</f>
        <v>CFI</v>
      </c>
      <c r="O1486" s="2" t="str">
        <f>VLOOKUP(Tabla1[[#This Row],[nemo]],'Nemos y clasificaciones'!$A$1:$C$3000,3,FALSE)</f>
        <v>CFI</v>
      </c>
      <c r="P1486" s="2"/>
      <c r="Q1486" s="2"/>
    </row>
    <row r="1487" spans="1:17" x14ac:dyDescent="0.25">
      <c r="A1487" t="s">
        <v>1043</v>
      </c>
      <c r="B1487" s="1">
        <v>44369</v>
      </c>
      <c r="C1487" s="1">
        <v>44376</v>
      </c>
      <c r="D1487" t="s">
        <v>21</v>
      </c>
      <c r="E1487" t="s">
        <v>1044</v>
      </c>
      <c r="F1487">
        <v>0</v>
      </c>
      <c r="G1487">
        <v>15533575</v>
      </c>
      <c r="H1487">
        <v>0</v>
      </c>
      <c r="I1487">
        <v>0</v>
      </c>
      <c r="J1487">
        <v>0</v>
      </c>
      <c r="K1487">
        <v>8.9999999999999993E-3</v>
      </c>
      <c r="L1487" t="s">
        <v>23</v>
      </c>
      <c r="M1487" s="2">
        <v>139802.17499999999</v>
      </c>
      <c r="N1487" s="2" t="str">
        <f>VLOOKUP(Tabla1[[#This Row],[nemo]],'Nemos y clasificaciones'!$A$2:$B$5000,2,FALSE)</f>
        <v>CFI</v>
      </c>
      <c r="O1487" s="2" t="str">
        <f>VLOOKUP(Tabla1[[#This Row],[nemo]],'Nemos y clasificaciones'!$A$1:$C$3000,3,FALSE)</f>
        <v>CFI</v>
      </c>
      <c r="P1487" s="2"/>
      <c r="Q1487" s="2"/>
    </row>
    <row r="1488" spans="1:17" x14ac:dyDescent="0.25">
      <c r="A1488" t="s">
        <v>3572</v>
      </c>
      <c r="B1488" s="1">
        <v>44055</v>
      </c>
      <c r="C1488" s="1">
        <v>44062</v>
      </c>
      <c r="D1488" t="s">
        <v>21</v>
      </c>
      <c r="E1488" t="s">
        <v>1044</v>
      </c>
      <c r="F1488">
        <v>0</v>
      </c>
      <c r="G1488">
        <v>10000000</v>
      </c>
      <c r="H1488">
        <v>0</v>
      </c>
      <c r="I1488">
        <v>0</v>
      </c>
      <c r="J1488">
        <v>0</v>
      </c>
      <c r="K1488">
        <v>1.2E-2</v>
      </c>
      <c r="L1488" t="s">
        <v>23</v>
      </c>
      <c r="M1488" s="2">
        <v>120000</v>
      </c>
      <c r="N1488" s="2" t="str">
        <f>VLOOKUP(Tabla1[[#This Row],[nemo]],'Nemos y clasificaciones'!$A$2:$B$5000,2,FALSE)</f>
        <v>CFI</v>
      </c>
      <c r="O1488" s="2" t="str">
        <f>VLOOKUP(Tabla1[[#This Row],[nemo]],'Nemos y clasificaciones'!$A$1:$C$3000,3,FALSE)</f>
        <v>CFI</v>
      </c>
      <c r="P1488" s="2"/>
      <c r="Q1488" s="2"/>
    </row>
    <row r="1489" spans="1:17" x14ac:dyDescent="0.25">
      <c r="A1489" t="s">
        <v>4045</v>
      </c>
      <c r="B1489" s="1">
        <v>43993</v>
      </c>
      <c r="C1489" s="1">
        <v>43999</v>
      </c>
      <c r="D1489" t="s">
        <v>21</v>
      </c>
      <c r="E1489" t="s">
        <v>300</v>
      </c>
      <c r="F1489">
        <v>0</v>
      </c>
      <c r="G1489">
        <v>10000000</v>
      </c>
      <c r="H1489">
        <v>0</v>
      </c>
      <c r="I1489">
        <v>0</v>
      </c>
      <c r="J1489">
        <v>0</v>
      </c>
      <c r="K1489">
        <v>4.9000000000000002E-2</v>
      </c>
      <c r="L1489" t="s">
        <v>23</v>
      </c>
      <c r="M1489" s="2">
        <v>490000</v>
      </c>
      <c r="N1489" s="2" t="str">
        <f>VLOOKUP(Tabla1[[#This Row],[nemo]],'Nemos y clasificaciones'!$A$2:$B$5000,2,FALSE)</f>
        <v>CFI</v>
      </c>
      <c r="O1489" s="2" t="str">
        <f>VLOOKUP(Tabla1[[#This Row],[nemo]],'Nemos y clasificaciones'!$A$1:$C$3000,3,FALSE)</f>
        <v>CFI</v>
      </c>
      <c r="P1489" s="2"/>
      <c r="Q1489" s="2"/>
    </row>
    <row r="1490" spans="1:17" x14ac:dyDescent="0.25">
      <c r="A1490" t="s">
        <v>7787</v>
      </c>
      <c r="B1490" s="1">
        <v>43271</v>
      </c>
      <c r="C1490" s="1">
        <v>43277</v>
      </c>
      <c r="D1490" t="s">
        <v>21</v>
      </c>
      <c r="E1490" t="s">
        <v>300</v>
      </c>
      <c r="F1490">
        <v>0</v>
      </c>
      <c r="G1490">
        <v>10000000</v>
      </c>
      <c r="H1490">
        <v>0</v>
      </c>
      <c r="I1490">
        <v>0</v>
      </c>
      <c r="J1490">
        <v>0</v>
      </c>
      <c r="K1490">
        <v>3.5999999999999997E-2</v>
      </c>
      <c r="L1490" t="s">
        <v>23</v>
      </c>
      <c r="M1490" s="2">
        <v>360000</v>
      </c>
      <c r="N1490" s="2" t="str">
        <f>VLOOKUP(Tabla1[[#This Row],[nemo]],'Nemos y clasificaciones'!$A$2:$B$5000,2,FALSE)</f>
        <v>CFI</v>
      </c>
      <c r="O1490" s="2" t="str">
        <f>VLOOKUP(Tabla1[[#This Row],[nemo]],'Nemos y clasificaciones'!$A$1:$C$3000,3,FALSE)</f>
        <v>CFI</v>
      </c>
      <c r="P1490" s="2"/>
      <c r="Q1490" s="2"/>
    </row>
    <row r="1491" spans="1:17" x14ac:dyDescent="0.25">
      <c r="A1491" t="s">
        <v>5364</v>
      </c>
      <c r="B1491" s="1">
        <v>43792</v>
      </c>
      <c r="C1491" s="1">
        <v>43798</v>
      </c>
      <c r="D1491" t="s">
        <v>21</v>
      </c>
      <c r="E1491" t="s">
        <v>300</v>
      </c>
      <c r="F1491">
        <v>0</v>
      </c>
      <c r="G1491">
        <v>10000000</v>
      </c>
      <c r="H1491">
        <v>0</v>
      </c>
      <c r="I1491">
        <v>0</v>
      </c>
      <c r="J1491">
        <v>0</v>
      </c>
      <c r="K1491">
        <v>2.4E-2</v>
      </c>
      <c r="L1491" t="s">
        <v>23</v>
      </c>
      <c r="M1491" s="2">
        <v>240000</v>
      </c>
      <c r="N1491" s="2" t="str">
        <f>VLOOKUP(Tabla1[[#This Row],[nemo]],'Nemos y clasificaciones'!$A$2:$B$5000,2,FALSE)</f>
        <v>CFI</v>
      </c>
      <c r="O1491" s="2" t="str">
        <f>VLOOKUP(Tabla1[[#This Row],[nemo]],'Nemos y clasificaciones'!$A$1:$C$3000,3,FALSE)</f>
        <v>CFI</v>
      </c>
      <c r="P1491" s="2"/>
      <c r="Q1491" s="2"/>
    </row>
    <row r="1492" spans="1:17" x14ac:dyDescent="0.25">
      <c r="A1492" t="s">
        <v>5713</v>
      </c>
      <c r="B1492" s="1">
        <v>43704</v>
      </c>
      <c r="C1492" s="1">
        <v>43710</v>
      </c>
      <c r="D1492" t="s">
        <v>21</v>
      </c>
      <c r="E1492" t="s">
        <v>300</v>
      </c>
      <c r="F1492">
        <v>0</v>
      </c>
      <c r="G1492">
        <v>10000000</v>
      </c>
      <c r="H1492">
        <v>0</v>
      </c>
      <c r="I1492">
        <v>0</v>
      </c>
      <c r="J1492">
        <v>0</v>
      </c>
      <c r="K1492">
        <v>2.4E-2</v>
      </c>
      <c r="L1492" t="s">
        <v>23</v>
      </c>
      <c r="M1492" s="2">
        <v>240000</v>
      </c>
      <c r="N1492" s="2" t="str">
        <f>VLOOKUP(Tabla1[[#This Row],[nemo]],'Nemos y clasificaciones'!$A$2:$B$5000,2,FALSE)</f>
        <v>CFI</v>
      </c>
      <c r="O1492" s="2" t="str">
        <f>VLOOKUP(Tabla1[[#This Row],[nemo]],'Nemos y clasificaciones'!$A$1:$C$3000,3,FALSE)</f>
        <v>CFI</v>
      </c>
      <c r="P1492" s="2"/>
      <c r="Q1492" s="2"/>
    </row>
    <row r="1493" spans="1:17" x14ac:dyDescent="0.25">
      <c r="A1493" t="s">
        <v>6757</v>
      </c>
      <c r="B1493" s="1">
        <v>43545</v>
      </c>
      <c r="C1493" s="1">
        <v>43551</v>
      </c>
      <c r="D1493" t="s">
        <v>21</v>
      </c>
      <c r="E1493" t="s">
        <v>300</v>
      </c>
      <c r="F1493">
        <v>0</v>
      </c>
      <c r="G1493">
        <v>10000000</v>
      </c>
      <c r="H1493">
        <v>0</v>
      </c>
      <c r="I1493">
        <v>0</v>
      </c>
      <c r="J1493">
        <v>0</v>
      </c>
      <c r="K1493">
        <v>2.4E-2</v>
      </c>
      <c r="L1493" t="s">
        <v>23</v>
      </c>
      <c r="M1493" s="2">
        <v>240000</v>
      </c>
      <c r="N1493" s="2" t="str">
        <f>VLOOKUP(Tabla1[[#This Row],[nemo]],'Nemos y clasificaciones'!$A$2:$B$5000,2,FALSE)</f>
        <v>CFI</v>
      </c>
      <c r="O1493" s="2" t="str">
        <f>VLOOKUP(Tabla1[[#This Row],[nemo]],'Nemos y clasificaciones'!$A$1:$C$3000,3,FALSE)</f>
        <v>CFI</v>
      </c>
      <c r="P1493" s="2"/>
      <c r="Q1493" s="2"/>
    </row>
    <row r="1494" spans="1:17" x14ac:dyDescent="0.25">
      <c r="A1494" t="s">
        <v>6243</v>
      </c>
      <c r="B1494" s="1">
        <v>43608</v>
      </c>
      <c r="C1494" s="1">
        <v>43614</v>
      </c>
      <c r="D1494" t="s">
        <v>21</v>
      </c>
      <c r="E1494" t="s">
        <v>300</v>
      </c>
      <c r="F1494">
        <v>0</v>
      </c>
      <c r="G1494">
        <v>10000000</v>
      </c>
      <c r="H1494">
        <v>0</v>
      </c>
      <c r="I1494">
        <v>0</v>
      </c>
      <c r="J1494">
        <v>0</v>
      </c>
      <c r="K1494">
        <v>2.1000000000000001E-2</v>
      </c>
      <c r="L1494" t="s">
        <v>23</v>
      </c>
      <c r="M1494" s="2">
        <v>210000</v>
      </c>
      <c r="N1494" s="2" t="str">
        <f>VLOOKUP(Tabla1[[#This Row],[nemo]],'Nemos y clasificaciones'!$A$2:$B$5000,2,FALSE)</f>
        <v>CFI</v>
      </c>
      <c r="O1494" s="2" t="str">
        <f>VLOOKUP(Tabla1[[#This Row],[nemo]],'Nemos y clasificaciones'!$A$1:$C$3000,3,FALSE)</f>
        <v>CFI</v>
      </c>
      <c r="P1494" s="2"/>
      <c r="Q1494" s="2"/>
    </row>
    <row r="1495" spans="1:17" x14ac:dyDescent="0.25">
      <c r="A1495" t="s">
        <v>7516</v>
      </c>
      <c r="B1495" s="1">
        <v>43349</v>
      </c>
      <c r="C1495" s="1">
        <v>43355</v>
      </c>
      <c r="D1495" t="s">
        <v>21</v>
      </c>
      <c r="E1495" t="s">
        <v>300</v>
      </c>
      <c r="F1495">
        <v>0</v>
      </c>
      <c r="G1495">
        <v>10000000</v>
      </c>
      <c r="H1495">
        <v>0</v>
      </c>
      <c r="I1495">
        <v>0</v>
      </c>
      <c r="J1495">
        <v>0</v>
      </c>
      <c r="K1495">
        <v>1.7999999999999999E-2</v>
      </c>
      <c r="L1495" t="s">
        <v>23</v>
      </c>
      <c r="M1495" s="2">
        <v>180000</v>
      </c>
      <c r="N1495" s="2" t="str">
        <f>VLOOKUP(Tabla1[[#This Row],[nemo]],'Nemos y clasificaciones'!$A$2:$B$5000,2,FALSE)</f>
        <v>CFI</v>
      </c>
      <c r="O1495" s="2" t="str">
        <f>VLOOKUP(Tabla1[[#This Row],[nemo]],'Nemos y clasificaciones'!$A$1:$C$3000,3,FALSE)</f>
        <v>CFI</v>
      </c>
      <c r="P1495" s="2"/>
      <c r="Q1495" s="2"/>
    </row>
    <row r="1496" spans="1:17" x14ac:dyDescent="0.25">
      <c r="A1496" t="s">
        <v>2214</v>
      </c>
      <c r="B1496" s="1">
        <v>44294</v>
      </c>
      <c r="C1496" s="1">
        <v>44300</v>
      </c>
      <c r="D1496" t="s">
        <v>21</v>
      </c>
      <c r="E1496" t="s">
        <v>300</v>
      </c>
      <c r="F1496">
        <v>0</v>
      </c>
      <c r="G1496">
        <v>10000000</v>
      </c>
      <c r="H1496">
        <v>0</v>
      </c>
      <c r="I1496">
        <v>0</v>
      </c>
      <c r="J1496">
        <v>0</v>
      </c>
      <c r="K1496">
        <v>1.6E-2</v>
      </c>
      <c r="L1496" t="s">
        <v>23</v>
      </c>
      <c r="M1496" s="2">
        <v>160000</v>
      </c>
      <c r="N1496" s="2" t="str">
        <f>VLOOKUP(Tabla1[[#This Row],[nemo]],'Nemos y clasificaciones'!$A$2:$B$5000,2,FALSE)</f>
        <v>CFI</v>
      </c>
      <c r="O1496" s="2" t="str">
        <f>VLOOKUP(Tabla1[[#This Row],[nemo]],'Nemos y clasificaciones'!$A$1:$C$3000,3,FALSE)</f>
        <v>CFI</v>
      </c>
      <c r="P1496" s="2"/>
      <c r="Q1496" s="2"/>
    </row>
    <row r="1497" spans="1:17" x14ac:dyDescent="0.25">
      <c r="A1497" t="s">
        <v>7219</v>
      </c>
      <c r="B1497" s="1">
        <v>43440</v>
      </c>
      <c r="C1497" s="1">
        <v>43447</v>
      </c>
      <c r="D1497" t="s">
        <v>21</v>
      </c>
      <c r="E1497" t="s">
        <v>300</v>
      </c>
      <c r="F1497">
        <v>0</v>
      </c>
      <c r="G1497">
        <v>10000000</v>
      </c>
      <c r="H1497">
        <v>0</v>
      </c>
      <c r="I1497">
        <v>0</v>
      </c>
      <c r="J1497">
        <v>0</v>
      </c>
      <c r="K1497">
        <v>0.01</v>
      </c>
      <c r="L1497" t="s">
        <v>23</v>
      </c>
      <c r="M1497" s="2">
        <v>100000</v>
      </c>
      <c r="N1497" s="2" t="str">
        <f>VLOOKUP(Tabla1[[#This Row],[nemo]],'Nemos y clasificaciones'!$A$2:$B$5000,2,FALSE)</f>
        <v>CFI</v>
      </c>
      <c r="O1497" s="2" t="str">
        <f>VLOOKUP(Tabla1[[#This Row],[nemo]],'Nemos y clasificaciones'!$A$1:$C$3000,3,FALSE)</f>
        <v>CFI</v>
      </c>
      <c r="P1497" s="2"/>
      <c r="Q1497" s="2"/>
    </row>
    <row r="1498" spans="1:17" x14ac:dyDescent="0.25">
      <c r="A1498" t="s">
        <v>7786</v>
      </c>
      <c r="B1498" s="1">
        <v>43271</v>
      </c>
      <c r="C1498" s="1">
        <v>43277</v>
      </c>
      <c r="D1498" t="s">
        <v>21</v>
      </c>
      <c r="E1498" t="s">
        <v>300</v>
      </c>
      <c r="F1498">
        <v>0</v>
      </c>
      <c r="G1498">
        <v>10000000</v>
      </c>
      <c r="H1498">
        <v>0</v>
      </c>
      <c r="I1498">
        <v>0</v>
      </c>
      <c r="J1498">
        <v>0</v>
      </c>
      <c r="K1498">
        <v>8.0000000000000002E-3</v>
      </c>
      <c r="L1498" t="s">
        <v>23</v>
      </c>
      <c r="M1498" s="3">
        <v>80000</v>
      </c>
      <c r="N1498" s="2" t="str">
        <f>VLOOKUP(Tabla1[[#This Row],[nemo]],'Nemos y clasificaciones'!$A$2:$B$5000,2,FALSE)</f>
        <v>CFI</v>
      </c>
      <c r="O1498" s="3" t="str">
        <f>VLOOKUP(Tabla1[[#This Row],[nemo]],'Nemos y clasificaciones'!$A$1:$C$3000,3,FALSE)</f>
        <v>CFI</v>
      </c>
      <c r="P1498" s="3"/>
      <c r="Q1498" s="3"/>
    </row>
    <row r="1499" spans="1:17" x14ac:dyDescent="0.25">
      <c r="A1499" t="s">
        <v>299</v>
      </c>
      <c r="B1499" s="1">
        <v>44441</v>
      </c>
      <c r="C1499" s="1">
        <v>44447</v>
      </c>
      <c r="D1499" t="s">
        <v>21</v>
      </c>
      <c r="E1499" t="s">
        <v>300</v>
      </c>
      <c r="F1499">
        <v>0</v>
      </c>
      <c r="G1499">
        <v>2503436</v>
      </c>
      <c r="H1499">
        <v>0</v>
      </c>
      <c r="I1499">
        <v>0</v>
      </c>
      <c r="J1499">
        <v>0</v>
      </c>
      <c r="K1499">
        <v>1.4E-2</v>
      </c>
      <c r="L1499" t="s">
        <v>23</v>
      </c>
      <c r="M1499" s="3">
        <v>35048.103999999999</v>
      </c>
      <c r="N1499" s="2" t="str">
        <f>VLOOKUP(Tabla1[[#This Row],[nemo]],'Nemos y clasificaciones'!$A$2:$B$5000,2,FALSE)</f>
        <v>CFI</v>
      </c>
      <c r="O1499" s="3" t="str">
        <f>VLOOKUP(Tabla1[[#This Row],[nemo]],'Nemos y clasificaciones'!$A$1:$C$3000,3,FALSE)</f>
        <v>CFI</v>
      </c>
      <c r="P1499" s="3"/>
      <c r="Q1499" s="3"/>
    </row>
    <row r="1500" spans="1:17" x14ac:dyDescent="0.25">
      <c r="A1500" t="s">
        <v>4044</v>
      </c>
      <c r="B1500" s="1">
        <v>43993</v>
      </c>
      <c r="C1500" s="1">
        <v>43999</v>
      </c>
      <c r="D1500" t="s">
        <v>21</v>
      </c>
      <c r="E1500" t="s">
        <v>305</v>
      </c>
      <c r="F1500">
        <v>0</v>
      </c>
      <c r="G1500">
        <v>10000000</v>
      </c>
      <c r="H1500">
        <v>0</v>
      </c>
      <c r="I1500">
        <v>0</v>
      </c>
      <c r="J1500">
        <v>0</v>
      </c>
      <c r="K1500">
        <v>0.05</v>
      </c>
      <c r="L1500" t="s">
        <v>23</v>
      </c>
      <c r="M1500" s="2">
        <v>500000</v>
      </c>
      <c r="N1500" s="2" t="str">
        <f>VLOOKUP(Tabla1[[#This Row],[nemo]],'Nemos y clasificaciones'!$A$2:$B$5000,2,FALSE)</f>
        <v>CFI</v>
      </c>
      <c r="O1500" s="2" t="str">
        <f>VLOOKUP(Tabla1[[#This Row],[nemo]],'Nemos y clasificaciones'!$A$1:$C$3000,3,FALSE)</f>
        <v>CFI</v>
      </c>
      <c r="P1500" s="2"/>
      <c r="Q1500" s="2"/>
    </row>
    <row r="1501" spans="1:17" x14ac:dyDescent="0.25">
      <c r="A1501" t="s">
        <v>7785</v>
      </c>
      <c r="B1501" s="1">
        <v>43271</v>
      </c>
      <c r="C1501" s="1">
        <v>43277</v>
      </c>
      <c r="D1501" t="s">
        <v>21</v>
      </c>
      <c r="E1501" t="s">
        <v>305</v>
      </c>
      <c r="F1501">
        <v>0</v>
      </c>
      <c r="G1501">
        <v>10000000</v>
      </c>
      <c r="H1501">
        <v>0</v>
      </c>
      <c r="I1501">
        <v>0</v>
      </c>
      <c r="J1501">
        <v>0</v>
      </c>
      <c r="K1501">
        <v>3.5999999999999997E-2</v>
      </c>
      <c r="L1501" t="s">
        <v>23</v>
      </c>
      <c r="M1501" s="2">
        <v>360000</v>
      </c>
      <c r="N1501" s="2" t="str">
        <f>VLOOKUP(Tabla1[[#This Row],[nemo]],'Nemos y clasificaciones'!$A$2:$B$5000,2,FALSE)</f>
        <v>CFI</v>
      </c>
      <c r="O1501" s="2" t="str">
        <f>VLOOKUP(Tabla1[[#This Row],[nemo]],'Nemos y clasificaciones'!$A$1:$C$3000,3,FALSE)</f>
        <v>CFI</v>
      </c>
      <c r="P1501" s="2"/>
      <c r="Q1501" s="2"/>
    </row>
    <row r="1502" spans="1:17" x14ac:dyDescent="0.25">
      <c r="A1502" t="s">
        <v>6756</v>
      </c>
      <c r="B1502" s="1">
        <v>43545</v>
      </c>
      <c r="C1502" s="1">
        <v>43551</v>
      </c>
      <c r="D1502" t="s">
        <v>21</v>
      </c>
      <c r="E1502" t="s">
        <v>305</v>
      </c>
      <c r="F1502">
        <v>0</v>
      </c>
      <c r="G1502">
        <v>10000000</v>
      </c>
      <c r="H1502">
        <v>0</v>
      </c>
      <c r="I1502">
        <v>0</v>
      </c>
      <c r="J1502">
        <v>0</v>
      </c>
      <c r="K1502">
        <v>2.5000000000000001E-2</v>
      </c>
      <c r="L1502" t="s">
        <v>23</v>
      </c>
      <c r="M1502" s="2">
        <v>250000</v>
      </c>
      <c r="N1502" s="2" t="str">
        <f>VLOOKUP(Tabla1[[#This Row],[nemo]],'Nemos y clasificaciones'!$A$2:$B$5000,2,FALSE)</f>
        <v>CFI</v>
      </c>
      <c r="O1502" s="2" t="str">
        <f>VLOOKUP(Tabla1[[#This Row],[nemo]],'Nemos y clasificaciones'!$A$1:$C$3000,3,FALSE)</f>
        <v>CFI</v>
      </c>
      <c r="P1502" s="2"/>
      <c r="Q1502" s="2"/>
    </row>
    <row r="1503" spans="1:17" x14ac:dyDescent="0.25">
      <c r="A1503" t="s">
        <v>10698</v>
      </c>
      <c r="B1503" s="1">
        <v>42493</v>
      </c>
      <c r="C1503" s="1">
        <v>42499</v>
      </c>
      <c r="D1503" t="s">
        <v>14</v>
      </c>
      <c r="E1503" t="s">
        <v>2027</v>
      </c>
      <c r="F1503">
        <v>0</v>
      </c>
      <c r="G1503">
        <v>80574510</v>
      </c>
      <c r="H1503">
        <v>0</v>
      </c>
      <c r="I1503">
        <v>0</v>
      </c>
      <c r="J1503">
        <v>0</v>
      </c>
      <c r="K1503">
        <v>48.9</v>
      </c>
      <c r="L1503" t="s">
        <v>54</v>
      </c>
      <c r="M1503" s="2">
        <v>3940093539</v>
      </c>
      <c r="N1503" s="2" t="str">
        <f>VLOOKUP(Tabla1[[#This Row],[nemo]],'Nemos y clasificaciones'!$A$2:$B$5000,2,FALSE)</f>
        <v>INSTITUTO DE DIAGNOSTICO S.A.</v>
      </c>
      <c r="O1503" s="2" t="str">
        <f>VLOOKUP(Tabla1[[#This Row],[nemo]],'Nemos y clasificaciones'!$A$1:$C$3000,3,FALSE)</f>
        <v>Servicios de salud</v>
      </c>
      <c r="P1503" s="2"/>
      <c r="Q1503" s="2"/>
    </row>
    <row r="1504" spans="1:17" x14ac:dyDescent="0.25">
      <c r="A1504" t="s">
        <v>5365</v>
      </c>
      <c r="B1504" s="1">
        <v>43792</v>
      </c>
      <c r="C1504" s="1">
        <v>43798</v>
      </c>
      <c r="D1504" t="s">
        <v>21</v>
      </c>
      <c r="E1504" t="s">
        <v>305</v>
      </c>
      <c r="F1504">
        <v>0</v>
      </c>
      <c r="G1504">
        <v>10000000</v>
      </c>
      <c r="H1504">
        <v>0</v>
      </c>
      <c r="I1504">
        <v>0</v>
      </c>
      <c r="J1504">
        <v>0</v>
      </c>
      <c r="K1504">
        <v>2.4E-2</v>
      </c>
      <c r="L1504" t="s">
        <v>23</v>
      </c>
      <c r="M1504" s="2">
        <v>240000</v>
      </c>
      <c r="N1504" s="2" t="str">
        <f>VLOOKUP(Tabla1[[#This Row],[nemo]],'Nemos y clasificaciones'!$A$2:$B$5000,2,FALSE)</f>
        <v>CFI</v>
      </c>
      <c r="O1504" s="2" t="str">
        <f>VLOOKUP(Tabla1[[#This Row],[nemo]],'Nemos y clasificaciones'!$A$1:$C$3000,3,FALSE)</f>
        <v>CFI</v>
      </c>
      <c r="P1504" s="2"/>
      <c r="Q1504" s="2"/>
    </row>
    <row r="1505" spans="1:17" x14ac:dyDescent="0.25">
      <c r="A1505" t="s">
        <v>5712</v>
      </c>
      <c r="B1505" s="1">
        <v>43704</v>
      </c>
      <c r="C1505" s="1">
        <v>43710</v>
      </c>
      <c r="D1505" t="s">
        <v>21</v>
      </c>
      <c r="E1505" t="s">
        <v>305</v>
      </c>
      <c r="F1505">
        <v>0</v>
      </c>
      <c r="G1505">
        <v>10000000</v>
      </c>
      <c r="H1505">
        <v>0</v>
      </c>
      <c r="I1505">
        <v>0</v>
      </c>
      <c r="J1505">
        <v>0</v>
      </c>
      <c r="K1505">
        <v>2.4E-2</v>
      </c>
      <c r="L1505" t="s">
        <v>23</v>
      </c>
      <c r="M1505" s="2">
        <v>240000</v>
      </c>
      <c r="N1505" s="2" t="str">
        <f>VLOOKUP(Tabla1[[#This Row],[nemo]],'Nemos y clasificaciones'!$A$2:$B$5000,2,FALSE)</f>
        <v>CFI</v>
      </c>
      <c r="O1505" s="2" t="str">
        <f>VLOOKUP(Tabla1[[#This Row],[nemo]],'Nemos y clasificaciones'!$A$1:$C$3000,3,FALSE)</f>
        <v>CFI</v>
      </c>
      <c r="P1505" s="2"/>
      <c r="Q1505" s="2"/>
    </row>
    <row r="1506" spans="1:17" x14ac:dyDescent="0.25">
      <c r="A1506" t="s">
        <v>6244</v>
      </c>
      <c r="B1506" s="1">
        <v>43608</v>
      </c>
      <c r="C1506" s="1">
        <v>43614</v>
      </c>
      <c r="D1506" t="s">
        <v>21</v>
      </c>
      <c r="E1506" t="s">
        <v>305</v>
      </c>
      <c r="F1506">
        <v>0</v>
      </c>
      <c r="G1506">
        <v>10000000</v>
      </c>
      <c r="H1506">
        <v>0</v>
      </c>
      <c r="I1506">
        <v>0</v>
      </c>
      <c r="J1506">
        <v>0</v>
      </c>
      <c r="K1506">
        <v>2.1999999999999999E-2</v>
      </c>
      <c r="L1506" t="s">
        <v>23</v>
      </c>
      <c r="M1506" s="2">
        <v>220000</v>
      </c>
      <c r="N1506" s="2" t="str">
        <f>VLOOKUP(Tabla1[[#This Row],[nemo]],'Nemos y clasificaciones'!$A$2:$B$5000,2,FALSE)</f>
        <v>CFI</v>
      </c>
      <c r="O1506" s="2" t="str">
        <f>VLOOKUP(Tabla1[[#This Row],[nemo]],'Nemos y clasificaciones'!$A$1:$C$3000,3,FALSE)</f>
        <v>CFI</v>
      </c>
      <c r="P1506" s="2"/>
      <c r="Q1506" s="2"/>
    </row>
    <row r="1507" spans="1:17" x14ac:dyDescent="0.25">
      <c r="A1507" t="s">
        <v>10584</v>
      </c>
      <c r="B1507" s="1">
        <v>42503</v>
      </c>
      <c r="C1507" s="1">
        <v>42509</v>
      </c>
      <c r="D1507" t="s">
        <v>14</v>
      </c>
      <c r="E1507" t="s">
        <v>1839</v>
      </c>
      <c r="F1507">
        <v>0</v>
      </c>
      <c r="G1507">
        <v>244420704</v>
      </c>
      <c r="H1507">
        <v>0</v>
      </c>
      <c r="I1507">
        <v>0</v>
      </c>
      <c r="J1507">
        <v>0</v>
      </c>
      <c r="K1507">
        <v>16.064</v>
      </c>
      <c r="L1507" t="s">
        <v>54</v>
      </c>
      <c r="M1507" s="2">
        <v>3926374189.0560002</v>
      </c>
      <c r="N1507" s="2" t="str">
        <f>VLOOKUP(Tabla1[[#This Row],[nemo]],'Nemos y clasificaciones'!$A$2:$B$5000,2,FALSE)</f>
        <v>COCA COLA EMBONOR S.A.</v>
      </c>
      <c r="O1507" s="2" t="str">
        <f>VLOOKUP(Tabla1[[#This Row],[nemo]],'Nemos y clasificaciones'!$A$1:$C$3000,3,FALSE)</f>
        <v>Alimentos, bebidas y tabaco</v>
      </c>
      <c r="P1507" s="2"/>
      <c r="Q1507" s="2"/>
    </row>
    <row r="1508" spans="1:17" x14ac:dyDescent="0.25">
      <c r="A1508" t="s">
        <v>10142</v>
      </c>
      <c r="B1508" s="1">
        <v>42693</v>
      </c>
      <c r="C1508" s="1">
        <v>42699</v>
      </c>
      <c r="D1508" t="s">
        <v>14</v>
      </c>
      <c r="E1508" t="s">
        <v>1685</v>
      </c>
      <c r="F1508">
        <v>0</v>
      </c>
      <c r="G1508">
        <v>220569255</v>
      </c>
      <c r="H1508">
        <v>0</v>
      </c>
      <c r="I1508">
        <v>0</v>
      </c>
      <c r="J1508">
        <v>0</v>
      </c>
      <c r="K1508">
        <v>17.768000000000001</v>
      </c>
      <c r="L1508" t="s">
        <v>54</v>
      </c>
      <c r="M1508" s="2">
        <v>3919074522.8400002</v>
      </c>
      <c r="N1508" s="2" t="str">
        <f>VLOOKUP(Tabla1[[#This Row],[nemo]],'Nemos y clasificaciones'!$A$2:$B$5000,2,FALSE)</f>
        <v>ZONA FRANCA DE IQUIQUE S.A.</v>
      </c>
      <c r="O1508" s="2" t="str">
        <f>VLOOKUP(Tabla1[[#This Row],[nemo]],'Nemos y clasificaciones'!$A$1:$C$3000,3,FALSE)</f>
        <v>Consumo</v>
      </c>
      <c r="P1508" s="2"/>
      <c r="Q1508" s="2"/>
    </row>
    <row r="1509" spans="1:17" x14ac:dyDescent="0.25">
      <c r="A1509" t="s">
        <v>10485</v>
      </c>
      <c r="B1509" s="1">
        <v>42510</v>
      </c>
      <c r="C1509" s="1">
        <v>42517</v>
      </c>
      <c r="D1509" t="s">
        <v>14</v>
      </c>
      <c r="E1509" t="s">
        <v>1685</v>
      </c>
      <c r="F1509">
        <v>0</v>
      </c>
      <c r="G1509">
        <v>220569255</v>
      </c>
      <c r="H1509">
        <v>0</v>
      </c>
      <c r="I1509">
        <v>0</v>
      </c>
      <c r="J1509">
        <v>0</v>
      </c>
      <c r="K1509">
        <v>17.768000000000001</v>
      </c>
      <c r="L1509" t="s">
        <v>54</v>
      </c>
      <c r="M1509" s="2">
        <v>3919074522.8400002</v>
      </c>
      <c r="N1509" s="2" t="str">
        <f>VLOOKUP(Tabla1[[#This Row],[nemo]],'Nemos y clasificaciones'!$A$2:$B$5000,2,FALSE)</f>
        <v>ZONA FRANCA DE IQUIQUE S.A.</v>
      </c>
      <c r="O1509" s="2" t="str">
        <f>VLOOKUP(Tabla1[[#This Row],[nemo]],'Nemos y clasificaciones'!$A$1:$C$3000,3,FALSE)</f>
        <v>Consumo</v>
      </c>
      <c r="P1509" s="2"/>
      <c r="Q1509" s="2"/>
    </row>
    <row r="1510" spans="1:17" x14ac:dyDescent="0.25">
      <c r="A1510" t="s">
        <v>7517</v>
      </c>
      <c r="B1510" s="1">
        <v>43349</v>
      </c>
      <c r="C1510" s="1">
        <v>43355</v>
      </c>
      <c r="D1510" t="s">
        <v>21</v>
      </c>
      <c r="E1510" t="s">
        <v>305</v>
      </c>
      <c r="F1510">
        <v>0</v>
      </c>
      <c r="G1510">
        <v>10000000</v>
      </c>
      <c r="H1510">
        <v>0</v>
      </c>
      <c r="I1510">
        <v>0</v>
      </c>
      <c r="J1510">
        <v>0</v>
      </c>
      <c r="K1510">
        <v>1.9E-2</v>
      </c>
      <c r="L1510" t="s">
        <v>23</v>
      </c>
      <c r="M1510" s="2">
        <v>190000</v>
      </c>
      <c r="N1510" s="2" t="str">
        <f>VLOOKUP(Tabla1[[#This Row],[nemo]],'Nemos y clasificaciones'!$A$2:$B$5000,2,FALSE)</f>
        <v>CFI</v>
      </c>
      <c r="O1510" s="2" t="str">
        <f>VLOOKUP(Tabla1[[#This Row],[nemo]],'Nemos y clasificaciones'!$A$1:$C$3000,3,FALSE)</f>
        <v>CFI</v>
      </c>
      <c r="P1510" s="2"/>
      <c r="Q1510" s="2"/>
    </row>
    <row r="1511" spans="1:17" x14ac:dyDescent="0.25">
      <c r="A1511" t="s">
        <v>2215</v>
      </c>
      <c r="B1511" s="1">
        <v>44294</v>
      </c>
      <c r="C1511" s="1">
        <v>44300</v>
      </c>
      <c r="D1511" t="s">
        <v>21</v>
      </c>
      <c r="E1511" t="s">
        <v>305</v>
      </c>
      <c r="F1511">
        <v>0</v>
      </c>
      <c r="G1511">
        <v>10000000</v>
      </c>
      <c r="H1511">
        <v>0</v>
      </c>
      <c r="I1511">
        <v>0</v>
      </c>
      <c r="J1511">
        <v>0</v>
      </c>
      <c r="K1511">
        <v>1.6E-2</v>
      </c>
      <c r="L1511" t="s">
        <v>23</v>
      </c>
      <c r="M1511" s="2">
        <v>160000</v>
      </c>
      <c r="N1511" s="2" t="str">
        <f>VLOOKUP(Tabla1[[#This Row],[nemo]],'Nemos y clasificaciones'!$A$2:$B$5000,2,FALSE)</f>
        <v>CFI</v>
      </c>
      <c r="O1511" s="2" t="str">
        <f>VLOOKUP(Tabla1[[#This Row],[nemo]],'Nemos y clasificaciones'!$A$1:$C$3000,3,FALSE)</f>
        <v>CFI</v>
      </c>
      <c r="P1511" s="2"/>
      <c r="Q1511" s="2"/>
    </row>
    <row r="1512" spans="1:17" x14ac:dyDescent="0.25">
      <c r="A1512" t="s">
        <v>7218</v>
      </c>
      <c r="B1512" s="1">
        <v>43440</v>
      </c>
      <c r="C1512" s="1">
        <v>43447</v>
      </c>
      <c r="D1512" t="s">
        <v>21</v>
      </c>
      <c r="E1512" t="s">
        <v>305</v>
      </c>
      <c r="F1512">
        <v>0</v>
      </c>
      <c r="G1512">
        <v>10000000</v>
      </c>
      <c r="H1512">
        <v>0</v>
      </c>
      <c r="I1512">
        <v>0</v>
      </c>
      <c r="J1512">
        <v>0</v>
      </c>
      <c r="K1512">
        <v>0.01</v>
      </c>
      <c r="L1512" t="s">
        <v>23</v>
      </c>
      <c r="M1512" s="2">
        <v>100000</v>
      </c>
      <c r="N1512" s="2" t="str">
        <f>VLOOKUP(Tabla1[[#This Row],[nemo]],'Nemos y clasificaciones'!$A$2:$B$5000,2,FALSE)</f>
        <v>CFI</v>
      </c>
      <c r="O1512" s="2" t="str">
        <f>VLOOKUP(Tabla1[[#This Row],[nemo]],'Nemos y clasificaciones'!$A$1:$C$3000,3,FALSE)</f>
        <v>CFI</v>
      </c>
      <c r="P1512" s="2"/>
      <c r="Q1512" s="2"/>
    </row>
    <row r="1513" spans="1:17" x14ac:dyDescent="0.25">
      <c r="A1513" t="s">
        <v>304</v>
      </c>
      <c r="B1513" s="1">
        <v>44441</v>
      </c>
      <c r="C1513" s="1">
        <v>44447</v>
      </c>
      <c r="D1513" t="s">
        <v>21</v>
      </c>
      <c r="E1513" t="s">
        <v>305</v>
      </c>
      <c r="F1513">
        <v>0</v>
      </c>
      <c r="G1513">
        <v>6663598</v>
      </c>
      <c r="H1513">
        <v>0</v>
      </c>
      <c r="I1513">
        <v>0</v>
      </c>
      <c r="J1513">
        <v>0</v>
      </c>
      <c r="K1513">
        <v>1.4E-2</v>
      </c>
      <c r="L1513" t="s">
        <v>23</v>
      </c>
      <c r="M1513" s="3">
        <v>93290.372000000003</v>
      </c>
      <c r="N1513" s="2" t="str">
        <f>VLOOKUP(Tabla1[[#This Row],[nemo]],'Nemos y clasificaciones'!$A$2:$B$5000,2,FALSE)</f>
        <v>CFI</v>
      </c>
      <c r="O1513" s="3" t="str">
        <f>VLOOKUP(Tabla1[[#This Row],[nemo]],'Nemos y clasificaciones'!$A$1:$C$3000,3,FALSE)</f>
        <v>CFI</v>
      </c>
      <c r="P1513" s="3"/>
      <c r="Q1513" s="3"/>
    </row>
    <row r="1514" spans="1:17" x14ac:dyDescent="0.25">
      <c r="A1514" t="s">
        <v>2887</v>
      </c>
      <c r="B1514" s="1">
        <v>44182</v>
      </c>
      <c r="C1514" s="1">
        <v>44188</v>
      </c>
      <c r="D1514" t="s">
        <v>14</v>
      </c>
      <c r="E1514" t="s">
        <v>192</v>
      </c>
      <c r="F1514">
        <v>0</v>
      </c>
      <c r="G1514">
        <v>149448112</v>
      </c>
      <c r="H1514">
        <v>0</v>
      </c>
      <c r="I1514">
        <v>0</v>
      </c>
      <c r="J1514">
        <v>0</v>
      </c>
      <c r="K1514">
        <v>26</v>
      </c>
      <c r="L1514" t="s">
        <v>54</v>
      </c>
      <c r="M1514" s="2">
        <v>3885650912</v>
      </c>
      <c r="N1514" s="2" t="str">
        <f>VLOOKUP(Tabla1[[#This Row],[nemo]],'Nemos y clasificaciones'!$A$2:$B$5000,2,FALSE)</f>
        <v>INVERCAP S.A.</v>
      </c>
      <c r="O1514" s="2" t="str">
        <f>VLOOKUP(Tabla1[[#This Row],[nemo]],'Nemos y clasificaciones'!$A$1:$C$3000,3,FALSE)</f>
        <v>Minería</v>
      </c>
      <c r="P1514" s="2"/>
      <c r="Q1514" s="2"/>
    </row>
    <row r="1515" spans="1:17" x14ac:dyDescent="0.25">
      <c r="A1515" t="s">
        <v>9638</v>
      </c>
      <c r="B1515" s="1">
        <v>42859</v>
      </c>
      <c r="C1515" s="1">
        <v>42865</v>
      </c>
      <c r="D1515" t="s">
        <v>14</v>
      </c>
      <c r="E1515" t="s">
        <v>2027</v>
      </c>
      <c r="F1515">
        <v>0</v>
      </c>
      <c r="G1515">
        <v>80574510</v>
      </c>
      <c r="H1515">
        <v>0</v>
      </c>
      <c r="I1515">
        <v>0</v>
      </c>
      <c r="J1515">
        <v>0</v>
      </c>
      <c r="K1515">
        <v>48.2</v>
      </c>
      <c r="L1515" t="s">
        <v>54</v>
      </c>
      <c r="M1515" s="2">
        <v>3883691382</v>
      </c>
      <c r="N1515" s="2" t="str">
        <f>VLOOKUP(Tabla1[[#This Row],[nemo]],'Nemos y clasificaciones'!$A$2:$B$5000,2,FALSE)</f>
        <v>INSTITUTO DE DIAGNOSTICO S.A.</v>
      </c>
      <c r="O1515" s="2" t="str">
        <f>VLOOKUP(Tabla1[[#This Row],[nemo]],'Nemos y clasificaciones'!$A$1:$C$3000,3,FALSE)</f>
        <v>Servicios de salud</v>
      </c>
      <c r="P1515" s="2"/>
      <c r="Q1515" s="2"/>
    </row>
    <row r="1516" spans="1:17" x14ac:dyDescent="0.25">
      <c r="A1516" t="s">
        <v>10483</v>
      </c>
      <c r="B1516" s="1">
        <v>42510</v>
      </c>
      <c r="C1516" s="1">
        <v>42517</v>
      </c>
      <c r="D1516" t="s">
        <v>14</v>
      </c>
      <c r="E1516" t="s">
        <v>4442</v>
      </c>
      <c r="F1516">
        <v>0</v>
      </c>
      <c r="G1516">
        <v>10993232</v>
      </c>
      <c r="H1516">
        <v>0</v>
      </c>
      <c r="I1516">
        <v>0</v>
      </c>
      <c r="J1516">
        <v>0</v>
      </c>
      <c r="K1516">
        <v>353.07400000000001</v>
      </c>
      <c r="L1516" t="s">
        <v>19</v>
      </c>
      <c r="M1516" s="2">
        <v>3881424395.1680002</v>
      </c>
      <c r="N1516" s="2" t="str">
        <f>VLOOKUP(Tabla1[[#This Row],[nemo]],'Nemos y clasificaciones'!$A$2:$B$5000,2,FALSE)</f>
        <v>IPAL S.A.</v>
      </c>
      <c r="O1516" s="2" t="str">
        <f>VLOOKUP(Tabla1[[#This Row],[nemo]],'Nemos y clasificaciones'!$A$1:$C$3000,3,FALSE)</f>
        <v>Alimentos, bebidas y tabaco</v>
      </c>
      <c r="P1516" s="2"/>
      <c r="Q1516" s="2"/>
    </row>
    <row r="1517" spans="1:17" x14ac:dyDescent="0.25">
      <c r="A1517" t="s">
        <v>7784</v>
      </c>
      <c r="B1517" s="1">
        <v>43271</v>
      </c>
      <c r="C1517" s="1">
        <v>43277</v>
      </c>
      <c r="D1517" t="s">
        <v>21</v>
      </c>
      <c r="E1517" t="s">
        <v>305</v>
      </c>
      <c r="F1517">
        <v>0</v>
      </c>
      <c r="G1517">
        <v>10000000</v>
      </c>
      <c r="H1517">
        <v>0</v>
      </c>
      <c r="I1517">
        <v>0</v>
      </c>
      <c r="J1517">
        <v>0</v>
      </c>
      <c r="K1517">
        <v>8.0000000000000002E-3</v>
      </c>
      <c r="L1517" t="s">
        <v>23</v>
      </c>
      <c r="M1517" s="3">
        <v>80000</v>
      </c>
      <c r="N1517" s="2" t="str">
        <f>VLOOKUP(Tabla1[[#This Row],[nemo]],'Nemos y clasificaciones'!$A$2:$B$5000,2,FALSE)</f>
        <v>CFI</v>
      </c>
      <c r="O1517" s="3" t="str">
        <f>VLOOKUP(Tabla1[[#This Row],[nemo]],'Nemos y clasificaciones'!$A$1:$C$3000,3,FALSE)</f>
        <v>CFI</v>
      </c>
      <c r="P1517" s="3"/>
      <c r="Q1517" s="3"/>
    </row>
    <row r="1518" spans="1:17" x14ac:dyDescent="0.25">
      <c r="A1518" t="s">
        <v>2188</v>
      </c>
      <c r="B1518" s="1">
        <v>44301</v>
      </c>
      <c r="C1518" s="1">
        <v>44307</v>
      </c>
      <c r="D1518" t="s">
        <v>21</v>
      </c>
      <c r="E1518" t="s">
        <v>739</v>
      </c>
      <c r="F1518">
        <v>0</v>
      </c>
      <c r="G1518">
        <v>10000000</v>
      </c>
      <c r="H1518">
        <v>0</v>
      </c>
      <c r="I1518">
        <v>0</v>
      </c>
      <c r="J1518">
        <v>0</v>
      </c>
      <c r="K1518">
        <v>2.3E-2</v>
      </c>
      <c r="L1518" t="s">
        <v>23</v>
      </c>
      <c r="M1518" s="2">
        <v>230000</v>
      </c>
      <c r="N1518" s="2" t="str">
        <f>VLOOKUP(Tabla1[[#This Row],[nemo]],'Nemos y clasificaciones'!$A$2:$B$5000,2,FALSE)</f>
        <v>CFI</v>
      </c>
      <c r="O1518" s="2" t="str">
        <f>VLOOKUP(Tabla1[[#This Row],[nemo]],'Nemos y clasificaciones'!$A$1:$C$3000,3,FALSE)</f>
        <v>CFI</v>
      </c>
      <c r="P1518" s="2"/>
      <c r="Q1518" s="2"/>
    </row>
    <row r="1519" spans="1:17" x14ac:dyDescent="0.25">
      <c r="A1519" t="s">
        <v>1924</v>
      </c>
      <c r="B1519" s="1">
        <v>44323</v>
      </c>
      <c r="C1519" s="1">
        <v>44329</v>
      </c>
      <c r="D1519" t="s">
        <v>14</v>
      </c>
      <c r="E1519" t="s">
        <v>1925</v>
      </c>
      <c r="F1519">
        <v>0</v>
      </c>
      <c r="G1519">
        <v>1223935691</v>
      </c>
      <c r="H1519">
        <v>0</v>
      </c>
      <c r="I1519">
        <v>0</v>
      </c>
      <c r="J1519">
        <v>0</v>
      </c>
      <c r="K1519">
        <v>3.1589999999999998</v>
      </c>
      <c r="L1519" t="s">
        <v>16</v>
      </c>
      <c r="M1519" s="2">
        <v>3866412847.869</v>
      </c>
      <c r="N1519" s="2" t="str">
        <f>VLOOKUP(Tabla1[[#This Row],[nemo]],'Nemos y clasificaciones'!$A$2:$B$5000,2,FALSE)</f>
        <v>SOCOVESA S.A.</v>
      </c>
      <c r="O1519" s="2" t="str">
        <f>VLOOKUP(Tabla1[[#This Row],[nemo]],'Nemos y clasificaciones'!$A$1:$C$3000,3,FALSE)</f>
        <v>Construcción</v>
      </c>
      <c r="P1519" s="2"/>
      <c r="Q1519" s="2"/>
    </row>
    <row r="1520" spans="1:17" x14ac:dyDescent="0.25">
      <c r="A1520" t="s">
        <v>738</v>
      </c>
      <c r="B1520" s="1">
        <v>44397</v>
      </c>
      <c r="C1520" s="1">
        <v>44403</v>
      </c>
      <c r="D1520" t="s">
        <v>21</v>
      </c>
      <c r="E1520" t="s">
        <v>739</v>
      </c>
      <c r="F1520">
        <v>0</v>
      </c>
      <c r="G1520">
        <v>4233892</v>
      </c>
      <c r="H1520">
        <v>0</v>
      </c>
      <c r="I1520">
        <v>0</v>
      </c>
      <c r="J1520">
        <v>0</v>
      </c>
      <c r="K1520">
        <v>2.4E-2</v>
      </c>
      <c r="L1520" t="s">
        <v>23</v>
      </c>
      <c r="M1520" s="2">
        <v>101613.408</v>
      </c>
      <c r="N1520" s="2" t="str">
        <f>VLOOKUP(Tabla1[[#This Row],[nemo]],'Nemos y clasificaciones'!$A$2:$B$5000,2,FALSE)</f>
        <v>CFI</v>
      </c>
      <c r="O1520" s="2" t="str">
        <f>VLOOKUP(Tabla1[[#This Row],[nemo]],'Nemos y clasificaciones'!$A$1:$C$3000,3,FALSE)</f>
        <v>CFI</v>
      </c>
      <c r="P1520" s="2"/>
      <c r="Q1520" s="2"/>
    </row>
    <row r="1521" spans="1:17" x14ac:dyDescent="0.25">
      <c r="A1521" t="s">
        <v>736</v>
      </c>
      <c r="B1521" s="1">
        <v>44397</v>
      </c>
      <c r="C1521" s="1">
        <v>44403</v>
      </c>
      <c r="D1521" t="s">
        <v>21</v>
      </c>
      <c r="E1521" t="s">
        <v>737</v>
      </c>
      <c r="F1521">
        <v>0</v>
      </c>
      <c r="G1521">
        <v>2419368</v>
      </c>
      <c r="H1521">
        <v>0</v>
      </c>
      <c r="I1521">
        <v>0</v>
      </c>
      <c r="J1521">
        <v>0</v>
      </c>
      <c r="K1521">
        <v>2.4E-2</v>
      </c>
      <c r="L1521" t="s">
        <v>23</v>
      </c>
      <c r="M1521" s="3">
        <v>58064.832000000002</v>
      </c>
      <c r="N1521" s="2" t="str">
        <f>VLOOKUP(Tabla1[[#This Row],[nemo]],'Nemos y clasificaciones'!$A$2:$B$5000,2,FALSE)</f>
        <v>CFI</v>
      </c>
      <c r="O1521" s="3" t="str">
        <f>VLOOKUP(Tabla1[[#This Row],[nemo]],'Nemos y clasificaciones'!$A$1:$C$3000,3,FALSE)</f>
        <v>CFI</v>
      </c>
      <c r="P1521" s="3"/>
      <c r="Q1521" s="3"/>
    </row>
    <row r="1522" spans="1:17" x14ac:dyDescent="0.25">
      <c r="A1522" t="s">
        <v>2181</v>
      </c>
      <c r="B1522" s="1">
        <v>44301</v>
      </c>
      <c r="C1522" s="1">
        <v>44307</v>
      </c>
      <c r="D1522" t="s">
        <v>21</v>
      </c>
      <c r="E1522" t="s">
        <v>737</v>
      </c>
      <c r="F1522">
        <v>0</v>
      </c>
      <c r="G1522">
        <v>2419368</v>
      </c>
      <c r="H1522">
        <v>0</v>
      </c>
      <c r="I1522">
        <v>0</v>
      </c>
      <c r="J1522">
        <v>0</v>
      </c>
      <c r="K1522">
        <v>2.3E-2</v>
      </c>
      <c r="L1522" t="s">
        <v>23</v>
      </c>
      <c r="M1522" s="3">
        <v>55645.464</v>
      </c>
      <c r="N1522" s="2" t="str">
        <f>VLOOKUP(Tabla1[[#This Row],[nemo]],'Nemos y clasificaciones'!$A$2:$B$5000,2,FALSE)</f>
        <v>CFI</v>
      </c>
      <c r="O1522" s="3" t="str">
        <f>VLOOKUP(Tabla1[[#This Row],[nemo]],'Nemos y clasificaciones'!$A$1:$C$3000,3,FALSE)</f>
        <v>CFI</v>
      </c>
      <c r="P1522" s="3"/>
      <c r="Q1522" s="3"/>
    </row>
    <row r="1523" spans="1:17" x14ac:dyDescent="0.25">
      <c r="A1523" t="s">
        <v>734</v>
      </c>
      <c r="B1523" s="1">
        <v>44397</v>
      </c>
      <c r="C1523" s="1">
        <v>44403</v>
      </c>
      <c r="D1523" t="s">
        <v>21</v>
      </c>
      <c r="E1523" t="s">
        <v>735</v>
      </c>
      <c r="F1523">
        <v>0</v>
      </c>
      <c r="G1523">
        <v>2052085</v>
      </c>
      <c r="H1523">
        <v>0</v>
      </c>
      <c r="I1523">
        <v>0</v>
      </c>
      <c r="J1523">
        <v>0</v>
      </c>
      <c r="K1523">
        <v>2.4E-2</v>
      </c>
      <c r="L1523" t="s">
        <v>23</v>
      </c>
      <c r="M1523" s="3">
        <v>49250.04</v>
      </c>
      <c r="N1523" s="2" t="str">
        <f>VLOOKUP(Tabla1[[#This Row],[nemo]],'Nemos y clasificaciones'!$A$2:$B$5000,2,FALSE)</f>
        <v>CFI</v>
      </c>
      <c r="O1523" s="3" t="str">
        <f>VLOOKUP(Tabla1[[#This Row],[nemo]],'Nemos y clasificaciones'!$A$1:$C$3000,3,FALSE)</f>
        <v>CFI</v>
      </c>
      <c r="P1523" s="3"/>
      <c r="Q1523" s="3"/>
    </row>
    <row r="1524" spans="1:17" x14ac:dyDescent="0.25">
      <c r="A1524" t="s">
        <v>2180</v>
      </c>
      <c r="B1524" s="1">
        <v>44301</v>
      </c>
      <c r="C1524" s="1">
        <v>44307</v>
      </c>
      <c r="D1524" t="s">
        <v>21</v>
      </c>
      <c r="E1524" t="s">
        <v>735</v>
      </c>
      <c r="F1524">
        <v>0</v>
      </c>
      <c r="G1524">
        <v>2052085</v>
      </c>
      <c r="H1524">
        <v>0</v>
      </c>
      <c r="I1524">
        <v>0</v>
      </c>
      <c r="J1524">
        <v>0</v>
      </c>
      <c r="K1524">
        <v>2.1999999999999999E-2</v>
      </c>
      <c r="L1524" t="s">
        <v>23</v>
      </c>
      <c r="M1524" s="3">
        <v>45145.87</v>
      </c>
      <c r="N1524" s="2" t="str">
        <f>VLOOKUP(Tabla1[[#This Row],[nemo]],'Nemos y clasificaciones'!$A$2:$B$5000,2,FALSE)</f>
        <v>CFI</v>
      </c>
      <c r="O1524" s="3" t="str">
        <f>VLOOKUP(Tabla1[[#This Row],[nemo]],'Nemos y clasificaciones'!$A$1:$C$3000,3,FALSE)</f>
        <v>CFI</v>
      </c>
      <c r="P1524" s="3"/>
      <c r="Q1524" s="3"/>
    </row>
    <row r="1525" spans="1:17" x14ac:dyDescent="0.25">
      <c r="A1525" t="s">
        <v>4735</v>
      </c>
      <c r="B1525" s="1">
        <v>43914</v>
      </c>
      <c r="C1525" s="1">
        <v>43920</v>
      </c>
      <c r="D1525" t="s">
        <v>21</v>
      </c>
      <c r="E1525" t="s">
        <v>4736</v>
      </c>
      <c r="F1525">
        <v>0</v>
      </c>
      <c r="G1525">
        <v>10000000</v>
      </c>
      <c r="H1525">
        <v>0</v>
      </c>
      <c r="I1525">
        <v>0</v>
      </c>
      <c r="J1525">
        <v>0</v>
      </c>
      <c r="K1525">
        <v>0.15</v>
      </c>
      <c r="L1525" t="s">
        <v>23</v>
      </c>
      <c r="M1525" s="2">
        <v>1500000</v>
      </c>
      <c r="N1525" s="2" t="str">
        <f>VLOOKUP(Tabla1[[#This Row],[nemo]],'Nemos y clasificaciones'!$A$2:$B$5000,2,FALSE)</f>
        <v>CFI</v>
      </c>
      <c r="O1525" s="2" t="str">
        <f>VLOOKUP(Tabla1[[#This Row],[nemo]],'Nemos y clasificaciones'!$A$1:$C$3000,3,FALSE)</f>
        <v>CFI</v>
      </c>
      <c r="P1525" s="2"/>
      <c r="Q1525" s="2"/>
    </row>
    <row r="1526" spans="1:17" x14ac:dyDescent="0.25">
      <c r="A1526" t="s">
        <v>4190</v>
      </c>
      <c r="B1526" s="1">
        <v>43978</v>
      </c>
      <c r="C1526" s="1">
        <v>43984</v>
      </c>
      <c r="D1526" t="s">
        <v>86</v>
      </c>
      <c r="E1526" t="s">
        <v>4191</v>
      </c>
      <c r="F1526">
        <v>0</v>
      </c>
      <c r="G1526">
        <v>10000000</v>
      </c>
      <c r="H1526">
        <v>0</v>
      </c>
      <c r="I1526">
        <v>0</v>
      </c>
      <c r="J1526">
        <v>0</v>
      </c>
      <c r="K1526">
        <v>2.4E-2</v>
      </c>
      <c r="L1526" t="s">
        <v>23</v>
      </c>
      <c r="M1526" s="2">
        <v>240000</v>
      </c>
      <c r="N1526" s="2" t="str">
        <f>VLOOKUP(Tabla1[[#This Row],[nemo]],'Nemos y clasificaciones'!$A$2:$B$5000,2,FALSE)</f>
        <v>CFI</v>
      </c>
      <c r="O1526" s="2" t="str">
        <f>VLOOKUP(Tabla1[[#This Row],[nemo]],'Nemos y clasificaciones'!$A$1:$C$3000,3,FALSE)</f>
        <v>CFI</v>
      </c>
      <c r="P1526" s="2"/>
      <c r="Q1526" s="2"/>
    </row>
    <row r="1527" spans="1:17" x14ac:dyDescent="0.25">
      <c r="A1527" t="s">
        <v>4186</v>
      </c>
      <c r="B1527" s="1">
        <v>43978</v>
      </c>
      <c r="C1527" s="1">
        <v>43984</v>
      </c>
      <c r="D1527" t="s">
        <v>86</v>
      </c>
      <c r="E1527" t="s">
        <v>4187</v>
      </c>
      <c r="F1527">
        <v>0</v>
      </c>
      <c r="G1527">
        <v>10000000</v>
      </c>
      <c r="H1527">
        <v>0</v>
      </c>
      <c r="I1527">
        <v>0</v>
      </c>
      <c r="J1527">
        <v>0</v>
      </c>
      <c r="K1527">
        <v>2.5000000000000001E-2</v>
      </c>
      <c r="L1527" t="s">
        <v>23</v>
      </c>
      <c r="M1527" s="2">
        <v>250000</v>
      </c>
      <c r="N1527" s="2" t="str">
        <f>VLOOKUP(Tabla1[[#This Row],[nemo]],'Nemos y clasificaciones'!$A$2:$B$5000,2,FALSE)</f>
        <v>CFI</v>
      </c>
      <c r="O1527" s="2" t="str">
        <f>VLOOKUP(Tabla1[[#This Row],[nemo]],'Nemos y clasificaciones'!$A$1:$C$3000,3,FALSE)</f>
        <v>CFI</v>
      </c>
      <c r="P1527" s="2"/>
      <c r="Q1527" s="2"/>
    </row>
    <row r="1528" spans="1:17" x14ac:dyDescent="0.25">
      <c r="A1528" t="s">
        <v>4188</v>
      </c>
      <c r="B1528" s="1">
        <v>43978</v>
      </c>
      <c r="C1528" s="1">
        <v>43984</v>
      </c>
      <c r="D1528" t="s">
        <v>86</v>
      </c>
      <c r="E1528" t="s">
        <v>4189</v>
      </c>
      <c r="F1528">
        <v>0</v>
      </c>
      <c r="G1528">
        <v>10000000</v>
      </c>
      <c r="H1528">
        <v>0</v>
      </c>
      <c r="I1528">
        <v>0</v>
      </c>
      <c r="J1528">
        <v>0</v>
      </c>
      <c r="K1528">
        <v>2.5000000000000001E-2</v>
      </c>
      <c r="L1528" t="s">
        <v>23</v>
      </c>
      <c r="M1528" s="2">
        <v>250000</v>
      </c>
      <c r="N1528" s="2" t="str">
        <f>VLOOKUP(Tabla1[[#This Row],[nemo]],'Nemos y clasificaciones'!$A$2:$B$5000,2,FALSE)</f>
        <v>CFI</v>
      </c>
      <c r="O1528" s="2" t="str">
        <f>VLOOKUP(Tabla1[[#This Row],[nemo]],'Nemos y clasificaciones'!$A$1:$C$3000,3,FALSE)</f>
        <v>CFI</v>
      </c>
      <c r="P1528" s="2"/>
      <c r="Q1528" s="2"/>
    </row>
    <row r="1529" spans="1:17" x14ac:dyDescent="0.25">
      <c r="A1529" t="s">
        <v>6425</v>
      </c>
      <c r="B1529" s="1">
        <v>43594</v>
      </c>
      <c r="C1529" s="1">
        <v>43600</v>
      </c>
      <c r="D1529" t="s">
        <v>14</v>
      </c>
      <c r="E1529" t="s">
        <v>1851</v>
      </c>
      <c r="F1529">
        <v>0</v>
      </c>
      <c r="G1529">
        <v>136927891634</v>
      </c>
      <c r="H1529">
        <v>0</v>
      </c>
      <c r="I1529">
        <v>0</v>
      </c>
      <c r="J1529">
        <v>0</v>
      </c>
      <c r="K1529">
        <v>2.8000000000000001E-2</v>
      </c>
      <c r="L1529" t="s">
        <v>23</v>
      </c>
      <c r="M1529" s="2">
        <v>3833980965.7519999</v>
      </c>
      <c r="N1529" s="2" t="str">
        <f>VLOOKUP(Tabla1[[#This Row],[nemo]],'Nemos y clasificaciones'!$A$2:$B$5000,2,FALSE)</f>
        <v>SOCIEDAD DE INVERSIONES ORO BLANCO S.A.</v>
      </c>
      <c r="O1529" s="2" t="str">
        <f>VLOOKUP(Tabla1[[#This Row],[nemo]],'Nemos y clasificaciones'!$A$1:$C$3000,3,FALSE)</f>
        <v>Servicios financieros</v>
      </c>
      <c r="P1529" s="2"/>
      <c r="Q1529" s="2"/>
    </row>
    <row r="1530" spans="1:17" x14ac:dyDescent="0.25">
      <c r="A1530" t="s">
        <v>2285</v>
      </c>
      <c r="B1530" s="1">
        <v>44287</v>
      </c>
      <c r="C1530" s="1">
        <v>44295</v>
      </c>
      <c r="D1530" t="s">
        <v>14</v>
      </c>
      <c r="E1530" t="s">
        <v>2284</v>
      </c>
      <c r="F1530">
        <v>0</v>
      </c>
      <c r="G1530">
        <v>6909829902</v>
      </c>
      <c r="H1530">
        <v>0</v>
      </c>
      <c r="I1530">
        <v>0</v>
      </c>
      <c r="J1530">
        <v>0</v>
      </c>
      <c r="K1530">
        <v>0.55400000000000005</v>
      </c>
      <c r="L1530" t="s">
        <v>23</v>
      </c>
      <c r="M1530" s="2">
        <v>3828045765.7080002</v>
      </c>
      <c r="N1530" s="2" t="str">
        <f>VLOOKUP(Tabla1[[#This Row],[nemo]],'Nemos y clasificaciones'!$A$2:$B$5000,2,FALSE)</f>
        <v>GRUPO EMPRESAS NAVIERAS S.A.</v>
      </c>
      <c r="O1530" s="2" t="str">
        <f>VLOOKUP(Tabla1[[#This Row],[nemo]],'Nemos y clasificaciones'!$A$1:$C$3000,3,FALSE)</f>
        <v>Conglomerados</v>
      </c>
      <c r="P1530" s="2"/>
      <c r="Q1530" s="2"/>
    </row>
    <row r="1531" spans="1:17" x14ac:dyDescent="0.25">
      <c r="A1531" t="s">
        <v>4175</v>
      </c>
      <c r="B1531" s="1">
        <v>43979</v>
      </c>
      <c r="C1531" s="1">
        <v>43985</v>
      </c>
      <c r="D1531" t="s">
        <v>14</v>
      </c>
      <c r="E1531" t="s">
        <v>4176</v>
      </c>
      <c r="F1531">
        <v>0</v>
      </c>
      <c r="G1531">
        <v>10000000</v>
      </c>
      <c r="H1531">
        <v>0</v>
      </c>
      <c r="I1531">
        <v>0</v>
      </c>
      <c r="J1531">
        <v>0</v>
      </c>
      <c r="K1531">
        <v>30.853000000000002</v>
      </c>
      <c r="L1531" t="s">
        <v>54</v>
      </c>
      <c r="M1531" s="2">
        <v>308530000</v>
      </c>
      <c r="N1531" s="2" t="str">
        <f>VLOOKUP(Tabla1[[#This Row],[nemo]],'Nemos y clasificaciones'!$A$2:$B$5000,2,FALSE)</f>
        <v>CFI</v>
      </c>
      <c r="O1531" s="2" t="str">
        <f>VLOOKUP(Tabla1[[#This Row],[nemo]],'Nemos y clasificaciones'!$A$1:$C$3000,3,FALSE)</f>
        <v>CFI</v>
      </c>
      <c r="P1531" s="2"/>
      <c r="Q1531" s="2"/>
    </row>
    <row r="1532" spans="1:17" x14ac:dyDescent="0.25">
      <c r="A1532" t="s">
        <v>5308</v>
      </c>
      <c r="B1532" s="1">
        <v>43805</v>
      </c>
      <c r="C1532" s="1">
        <v>43811</v>
      </c>
      <c r="D1532" t="s">
        <v>14</v>
      </c>
      <c r="E1532" t="s">
        <v>4176</v>
      </c>
      <c r="F1532">
        <v>0</v>
      </c>
      <c r="G1532">
        <v>10000000</v>
      </c>
      <c r="H1532">
        <v>0</v>
      </c>
      <c r="I1532">
        <v>0</v>
      </c>
      <c r="J1532">
        <v>0</v>
      </c>
      <c r="K1532">
        <v>6.3570000000000002</v>
      </c>
      <c r="L1532" t="s">
        <v>16</v>
      </c>
      <c r="M1532" s="2">
        <v>63570000</v>
      </c>
      <c r="N1532" s="2" t="str">
        <f>VLOOKUP(Tabla1[[#This Row],[nemo]],'Nemos y clasificaciones'!$A$2:$B$5000,2,FALSE)</f>
        <v>CFI</v>
      </c>
      <c r="O1532" s="2" t="str">
        <f>VLOOKUP(Tabla1[[#This Row],[nemo]],'Nemos y clasificaciones'!$A$1:$C$3000,3,FALSE)</f>
        <v>CFI</v>
      </c>
      <c r="P1532" s="2"/>
      <c r="Q1532" s="2"/>
    </row>
    <row r="1533" spans="1:17" x14ac:dyDescent="0.25">
      <c r="A1533" t="s">
        <v>4177</v>
      </c>
      <c r="B1533" s="1">
        <v>43979</v>
      </c>
      <c r="C1533" s="1">
        <v>43985</v>
      </c>
      <c r="D1533" t="s">
        <v>14</v>
      </c>
      <c r="E1533" t="s">
        <v>4178</v>
      </c>
      <c r="F1533">
        <v>0</v>
      </c>
      <c r="G1533">
        <v>10000000</v>
      </c>
      <c r="H1533">
        <v>0</v>
      </c>
      <c r="I1533">
        <v>0</v>
      </c>
      <c r="J1533">
        <v>0</v>
      </c>
      <c r="K1533">
        <v>31.068999999999999</v>
      </c>
      <c r="L1533" t="s">
        <v>54</v>
      </c>
      <c r="M1533" s="2">
        <v>310690000</v>
      </c>
      <c r="N1533" s="2" t="str">
        <f>VLOOKUP(Tabla1[[#This Row],[nemo]],'Nemos y clasificaciones'!$A$2:$B$5000,2,FALSE)</f>
        <v>CFI</v>
      </c>
      <c r="O1533" s="2" t="str">
        <f>VLOOKUP(Tabla1[[#This Row],[nemo]],'Nemos y clasificaciones'!$A$1:$C$3000,3,FALSE)</f>
        <v>CFI</v>
      </c>
      <c r="P1533" s="2"/>
      <c r="Q1533" s="2"/>
    </row>
    <row r="1534" spans="1:17" x14ac:dyDescent="0.25">
      <c r="A1534" t="s">
        <v>5307</v>
      </c>
      <c r="B1534" s="1">
        <v>43805</v>
      </c>
      <c r="C1534" s="1">
        <v>43811</v>
      </c>
      <c r="D1534" t="s">
        <v>14</v>
      </c>
      <c r="E1534" t="s">
        <v>4178</v>
      </c>
      <c r="F1534">
        <v>0</v>
      </c>
      <c r="G1534">
        <v>10000000</v>
      </c>
      <c r="H1534">
        <v>0</v>
      </c>
      <c r="I1534">
        <v>0</v>
      </c>
      <c r="J1534">
        <v>0</v>
      </c>
      <c r="K1534">
        <v>6.3570000000000002</v>
      </c>
      <c r="L1534" t="s">
        <v>16</v>
      </c>
      <c r="M1534" s="2">
        <v>63570000</v>
      </c>
      <c r="N1534" s="2" t="str">
        <f>VLOOKUP(Tabla1[[#This Row],[nemo]],'Nemos y clasificaciones'!$A$2:$B$5000,2,FALSE)</f>
        <v>CFI</v>
      </c>
      <c r="O1534" s="2" t="str">
        <f>VLOOKUP(Tabla1[[#This Row],[nemo]],'Nemos y clasificaciones'!$A$1:$C$3000,3,FALSE)</f>
        <v>CFI</v>
      </c>
      <c r="P1534" s="2"/>
      <c r="Q1534" s="2"/>
    </row>
    <row r="1535" spans="1:17" x14ac:dyDescent="0.25">
      <c r="A1535" t="s">
        <v>380</v>
      </c>
      <c r="B1535" s="1">
        <v>44434</v>
      </c>
      <c r="C1535" s="1">
        <v>44440</v>
      </c>
      <c r="D1535" t="s">
        <v>14</v>
      </c>
      <c r="E1535" t="s">
        <v>381</v>
      </c>
      <c r="F1535">
        <v>0</v>
      </c>
      <c r="G1535">
        <v>36906243</v>
      </c>
      <c r="H1535">
        <v>0</v>
      </c>
      <c r="I1535">
        <v>0</v>
      </c>
      <c r="J1535">
        <v>0</v>
      </c>
      <c r="K1535">
        <v>9.41</v>
      </c>
      <c r="L1535" t="s">
        <v>16</v>
      </c>
      <c r="M1535" s="2">
        <v>347287746.63</v>
      </c>
      <c r="N1535" s="2" t="str">
        <f>VLOOKUP(Tabla1[[#This Row],[nemo]],'Nemos y clasificaciones'!$A$2:$B$5000,2,FALSE)</f>
        <v>CFI</v>
      </c>
      <c r="O1535" s="2" t="str">
        <f>VLOOKUP(Tabla1[[#This Row],[nemo]],'Nemos y clasificaciones'!$A$1:$C$3000,3,FALSE)</f>
        <v>CFI</v>
      </c>
      <c r="P1535" s="2"/>
      <c r="Q1535" s="2"/>
    </row>
    <row r="1536" spans="1:17" x14ac:dyDescent="0.25">
      <c r="A1536" t="s">
        <v>2501</v>
      </c>
      <c r="B1536" s="1">
        <v>44257</v>
      </c>
      <c r="C1536" s="1">
        <v>44263</v>
      </c>
      <c r="D1536" t="s">
        <v>14</v>
      </c>
      <c r="E1536" t="s">
        <v>381</v>
      </c>
      <c r="F1536">
        <v>0</v>
      </c>
      <c r="G1536">
        <v>36906243</v>
      </c>
      <c r="H1536">
        <v>0</v>
      </c>
      <c r="I1536">
        <v>0</v>
      </c>
      <c r="J1536">
        <v>0</v>
      </c>
      <c r="K1536">
        <v>9.2100000000000009</v>
      </c>
      <c r="L1536" t="s">
        <v>16</v>
      </c>
      <c r="M1536" s="2">
        <v>339906498.02999997</v>
      </c>
      <c r="N1536" s="2" t="str">
        <f>VLOOKUP(Tabla1[[#This Row],[nemo]],'Nemos y clasificaciones'!$A$2:$B$5000,2,FALSE)</f>
        <v>CFI</v>
      </c>
      <c r="O1536" s="2" t="str">
        <f>VLOOKUP(Tabla1[[#This Row],[nemo]],'Nemos y clasificaciones'!$A$1:$C$3000,3,FALSE)</f>
        <v>CFI</v>
      </c>
      <c r="P1536" s="2"/>
      <c r="Q1536" s="2"/>
    </row>
    <row r="1537" spans="1:17" x14ac:dyDescent="0.25">
      <c r="A1537" t="s">
        <v>3070</v>
      </c>
      <c r="B1537" s="1">
        <v>44167</v>
      </c>
      <c r="C1537" s="1">
        <v>44174</v>
      </c>
      <c r="D1537" t="s">
        <v>14</v>
      </c>
      <c r="E1537" t="s">
        <v>381</v>
      </c>
      <c r="F1537">
        <v>0</v>
      </c>
      <c r="G1537">
        <v>36906243</v>
      </c>
      <c r="H1537">
        <v>0</v>
      </c>
      <c r="I1537">
        <v>0</v>
      </c>
      <c r="J1537">
        <v>0</v>
      </c>
      <c r="K1537">
        <v>9.1199999999999992</v>
      </c>
      <c r="L1537" t="s">
        <v>16</v>
      </c>
      <c r="M1537" s="2">
        <v>336584936.16000003</v>
      </c>
      <c r="N1537" s="2" t="str">
        <f>VLOOKUP(Tabla1[[#This Row],[nemo]],'Nemos y clasificaciones'!$A$2:$B$5000,2,FALSE)</f>
        <v>CFI</v>
      </c>
      <c r="O1537" s="2" t="str">
        <f>VLOOKUP(Tabla1[[#This Row],[nemo]],'Nemos y clasificaciones'!$A$1:$C$3000,3,FALSE)</f>
        <v>CFI</v>
      </c>
      <c r="P1537" s="2"/>
      <c r="Q1537" s="2"/>
    </row>
    <row r="1538" spans="1:17" x14ac:dyDescent="0.25">
      <c r="A1538" t="s">
        <v>3576</v>
      </c>
      <c r="B1538" s="1">
        <v>44047</v>
      </c>
      <c r="C1538" s="1">
        <v>44053</v>
      </c>
      <c r="D1538" t="s">
        <v>14</v>
      </c>
      <c r="E1538" t="s">
        <v>381</v>
      </c>
      <c r="F1538">
        <v>0</v>
      </c>
      <c r="G1538">
        <v>10000000</v>
      </c>
      <c r="H1538">
        <v>0</v>
      </c>
      <c r="I1538">
        <v>0</v>
      </c>
      <c r="J1538">
        <v>0</v>
      </c>
      <c r="K1538">
        <v>9.0660000000000007</v>
      </c>
      <c r="L1538" t="s">
        <v>16</v>
      </c>
      <c r="M1538" s="2">
        <v>90660000</v>
      </c>
      <c r="N1538" s="2" t="str">
        <f>VLOOKUP(Tabla1[[#This Row],[nemo]],'Nemos y clasificaciones'!$A$2:$B$5000,2,FALSE)</f>
        <v>CFI</v>
      </c>
      <c r="O1538" s="2" t="str">
        <f>VLOOKUP(Tabla1[[#This Row],[nemo]],'Nemos y clasificaciones'!$A$1:$C$3000,3,FALSE)</f>
        <v>CFI</v>
      </c>
      <c r="P1538" s="2"/>
      <c r="Q1538" s="2"/>
    </row>
    <row r="1539" spans="1:17" x14ac:dyDescent="0.25">
      <c r="A1539" t="s">
        <v>5796</v>
      </c>
      <c r="B1539" s="1">
        <v>43677</v>
      </c>
      <c r="C1539" s="1">
        <v>43683</v>
      </c>
      <c r="D1539" t="s">
        <v>14</v>
      </c>
      <c r="E1539" t="s">
        <v>381</v>
      </c>
      <c r="F1539">
        <v>0</v>
      </c>
      <c r="G1539">
        <v>10000000</v>
      </c>
      <c r="H1539">
        <v>0</v>
      </c>
      <c r="I1539">
        <v>0</v>
      </c>
      <c r="J1539">
        <v>0</v>
      </c>
      <c r="K1539">
        <v>9.048</v>
      </c>
      <c r="L1539" t="s">
        <v>16</v>
      </c>
      <c r="M1539" s="2">
        <v>90480000</v>
      </c>
      <c r="N1539" s="2" t="str">
        <f>VLOOKUP(Tabla1[[#This Row],[nemo]],'Nemos y clasificaciones'!$A$2:$B$5000,2,FALSE)</f>
        <v>CFI</v>
      </c>
      <c r="O1539" s="2" t="str">
        <f>VLOOKUP(Tabla1[[#This Row],[nemo]],'Nemos y clasificaciones'!$A$1:$C$3000,3,FALSE)</f>
        <v>CFI</v>
      </c>
      <c r="P1539" s="2"/>
      <c r="Q1539" s="2"/>
    </row>
    <row r="1540" spans="1:17" x14ac:dyDescent="0.25">
      <c r="A1540" t="s">
        <v>6235</v>
      </c>
      <c r="B1540" s="1">
        <v>43609</v>
      </c>
      <c r="C1540" s="1">
        <v>43615</v>
      </c>
      <c r="D1540" t="s">
        <v>14</v>
      </c>
      <c r="E1540" t="s">
        <v>455</v>
      </c>
      <c r="F1540">
        <v>0</v>
      </c>
      <c r="G1540">
        <v>123000000</v>
      </c>
      <c r="H1540">
        <v>0</v>
      </c>
      <c r="I1540">
        <v>0</v>
      </c>
      <c r="J1540">
        <v>0</v>
      </c>
      <c r="K1540">
        <v>30.751999999999999</v>
      </c>
      <c r="L1540" t="s">
        <v>54</v>
      </c>
      <c r="M1540" s="2">
        <v>3782496000</v>
      </c>
      <c r="N1540" s="2" t="str">
        <f>VLOOKUP(Tabla1[[#This Row],[nemo]],'Nemos y clasificaciones'!$A$2:$B$5000,2,FALSE)</f>
        <v>ENAEX S.A.</v>
      </c>
      <c r="O1540" s="2" t="str">
        <f>VLOOKUP(Tabla1[[#This Row],[nemo]],'Nemos y clasificaciones'!$A$1:$C$3000,3,FALSE)</f>
        <v>Minería</v>
      </c>
      <c r="P1540" s="2"/>
      <c r="Q1540" s="2"/>
    </row>
    <row r="1541" spans="1:17" x14ac:dyDescent="0.25">
      <c r="A1541" t="s">
        <v>1526</v>
      </c>
      <c r="B1541" s="1">
        <v>44351</v>
      </c>
      <c r="C1541" s="1">
        <v>44357</v>
      </c>
      <c r="D1541" t="s">
        <v>14</v>
      </c>
      <c r="E1541" t="s">
        <v>381</v>
      </c>
      <c r="F1541">
        <v>0</v>
      </c>
      <c r="G1541">
        <v>10000000</v>
      </c>
      <c r="H1541">
        <v>0</v>
      </c>
      <c r="I1541">
        <v>0</v>
      </c>
      <c r="J1541">
        <v>0</v>
      </c>
      <c r="K1541">
        <v>9.0220000000000002</v>
      </c>
      <c r="L1541" t="s">
        <v>16</v>
      </c>
      <c r="M1541" s="2">
        <v>90220000</v>
      </c>
      <c r="N1541" s="2" t="str">
        <f>VLOOKUP(Tabla1[[#This Row],[nemo]],'Nemos y clasificaciones'!$A$2:$B$5000,2,FALSE)</f>
        <v>CFI</v>
      </c>
      <c r="O1541" s="2" t="str">
        <f>VLOOKUP(Tabla1[[#This Row],[nemo]],'Nemos y clasificaciones'!$A$1:$C$3000,3,FALSE)</f>
        <v>CFI</v>
      </c>
      <c r="P1541" s="2"/>
      <c r="Q1541" s="2"/>
    </row>
    <row r="1542" spans="1:17" x14ac:dyDescent="0.25">
      <c r="A1542" t="s">
        <v>4769</v>
      </c>
      <c r="B1542" s="1">
        <v>43897</v>
      </c>
      <c r="C1542" s="1">
        <v>43903</v>
      </c>
      <c r="D1542" t="s">
        <v>14</v>
      </c>
      <c r="E1542" t="s">
        <v>381</v>
      </c>
      <c r="F1542">
        <v>0</v>
      </c>
      <c r="G1542">
        <v>10000000</v>
      </c>
      <c r="H1542">
        <v>0</v>
      </c>
      <c r="I1542">
        <v>0</v>
      </c>
      <c r="J1542">
        <v>0</v>
      </c>
      <c r="K1542">
        <v>8.9619999999999997</v>
      </c>
      <c r="L1542" t="s">
        <v>16</v>
      </c>
      <c r="M1542" s="2">
        <v>89620000</v>
      </c>
      <c r="N1542" s="2" t="str">
        <f>VLOOKUP(Tabla1[[#This Row],[nemo]],'Nemos y clasificaciones'!$A$2:$B$5000,2,FALSE)</f>
        <v>CFI</v>
      </c>
      <c r="O1542" s="2" t="str">
        <f>VLOOKUP(Tabla1[[#This Row],[nemo]],'Nemos y clasificaciones'!$A$1:$C$3000,3,FALSE)</f>
        <v>CFI</v>
      </c>
      <c r="P1542" s="2"/>
      <c r="Q1542" s="2"/>
    </row>
    <row r="1543" spans="1:17" x14ac:dyDescent="0.25">
      <c r="A1543" t="s">
        <v>11208</v>
      </c>
      <c r="B1543" s="1">
        <v>42293</v>
      </c>
      <c r="C1543" s="1">
        <v>42299</v>
      </c>
      <c r="D1543" t="s">
        <v>14</v>
      </c>
      <c r="E1543" t="s">
        <v>457</v>
      </c>
      <c r="F1543">
        <v>0</v>
      </c>
      <c r="G1543">
        <v>149448112</v>
      </c>
      <c r="H1543">
        <v>0</v>
      </c>
      <c r="I1543">
        <v>0</v>
      </c>
      <c r="J1543">
        <v>0</v>
      </c>
      <c r="K1543">
        <v>25.295000000000002</v>
      </c>
      <c r="L1543" t="s">
        <v>54</v>
      </c>
      <c r="M1543" s="2">
        <v>3780289993.04</v>
      </c>
      <c r="N1543" s="2" t="str">
        <f>VLOOKUP(Tabla1[[#This Row],[nemo]],'Nemos y clasificaciones'!$A$2:$B$5000,2,FALSE)</f>
        <v>CAP S.A.</v>
      </c>
      <c r="O1543" s="2" t="str">
        <f>VLOOKUP(Tabla1[[#This Row],[nemo]],'Nemos y clasificaciones'!$A$1:$C$3000,3,FALSE)</f>
        <v>Minería</v>
      </c>
      <c r="P1543" s="2"/>
      <c r="Q1543" s="2"/>
    </row>
    <row r="1544" spans="1:17" x14ac:dyDescent="0.25">
      <c r="A1544" t="s">
        <v>4179</v>
      </c>
      <c r="B1544" s="1">
        <v>43979</v>
      </c>
      <c r="C1544" s="1">
        <v>43985</v>
      </c>
      <c r="D1544" t="s">
        <v>14</v>
      </c>
      <c r="E1544" t="s">
        <v>381</v>
      </c>
      <c r="F1544">
        <v>0</v>
      </c>
      <c r="G1544">
        <v>10000000</v>
      </c>
      <c r="H1544">
        <v>0</v>
      </c>
      <c r="I1544">
        <v>0</v>
      </c>
      <c r="J1544">
        <v>0</v>
      </c>
      <c r="K1544">
        <v>8.875</v>
      </c>
      <c r="L1544" t="s">
        <v>16</v>
      </c>
      <c r="M1544" s="2">
        <v>88750000</v>
      </c>
      <c r="N1544" s="2" t="str">
        <f>VLOOKUP(Tabla1[[#This Row],[nemo]],'Nemos y clasificaciones'!$A$2:$B$5000,2,FALSE)</f>
        <v>CFI</v>
      </c>
      <c r="O1544" s="2" t="str">
        <f>VLOOKUP(Tabla1[[#This Row],[nemo]],'Nemos y clasificaciones'!$A$1:$C$3000,3,FALSE)</f>
        <v>CFI</v>
      </c>
      <c r="P1544" s="2"/>
      <c r="Q1544" s="2"/>
    </row>
    <row r="1545" spans="1:17" x14ac:dyDescent="0.25">
      <c r="A1545" t="s">
        <v>4356</v>
      </c>
      <c r="B1545" s="1">
        <v>43963</v>
      </c>
      <c r="C1545" s="1">
        <v>43969</v>
      </c>
      <c r="D1545" t="s">
        <v>14</v>
      </c>
      <c r="E1545" t="s">
        <v>180</v>
      </c>
      <c r="F1545">
        <v>0</v>
      </c>
      <c r="G1545">
        <v>1202879835</v>
      </c>
      <c r="H1545">
        <v>0</v>
      </c>
      <c r="I1545">
        <v>0</v>
      </c>
      <c r="J1545">
        <v>0</v>
      </c>
      <c r="K1545">
        <v>3.14</v>
      </c>
      <c r="L1545" t="s">
        <v>16</v>
      </c>
      <c r="M1545" s="2">
        <v>3777042681.9000001</v>
      </c>
      <c r="N1545" s="2" t="str">
        <f>VLOOKUP(Tabla1[[#This Row],[nemo]],'Nemos y clasificaciones'!$A$2:$B$5000,2,FALSE)</f>
        <v>PUERTO VENTANAS S.A.</v>
      </c>
      <c r="O1545" s="2" t="str">
        <f>VLOOKUP(Tabla1[[#This Row],[nemo]],'Nemos y clasificaciones'!$A$1:$C$3000,3,FALSE)</f>
        <v>Transportes y servicios marítimos</v>
      </c>
      <c r="P1545" s="2"/>
      <c r="Q1545" s="2"/>
    </row>
    <row r="1546" spans="1:17" x14ac:dyDescent="0.25">
      <c r="A1546" t="s">
        <v>1902</v>
      </c>
      <c r="B1546" s="1">
        <v>44324</v>
      </c>
      <c r="C1546" s="1">
        <v>44330</v>
      </c>
      <c r="D1546" t="s">
        <v>14</v>
      </c>
      <c r="E1546" t="s">
        <v>1903</v>
      </c>
      <c r="F1546">
        <v>0</v>
      </c>
      <c r="G1546">
        <v>179739039</v>
      </c>
      <c r="H1546">
        <v>0</v>
      </c>
      <c r="I1546">
        <v>0</v>
      </c>
      <c r="J1546">
        <v>0</v>
      </c>
      <c r="K1546">
        <v>21</v>
      </c>
      <c r="L1546" t="s">
        <v>54</v>
      </c>
      <c r="M1546" s="2">
        <v>3774519819</v>
      </c>
      <c r="N1546" s="2" t="str">
        <f>VLOOKUP(Tabla1[[#This Row],[nemo]],'Nemos y clasificaciones'!$A$2:$B$5000,2,FALSE)</f>
        <v>FERIA DE OSORNO S.A.</v>
      </c>
      <c r="O1546" s="2" t="str">
        <f>VLOOKUP(Tabla1[[#This Row],[nemo]],'Nemos y clasificaciones'!$A$1:$C$3000,3,FALSE)</f>
        <v>Alimentos, bebidas y tabaco</v>
      </c>
      <c r="P1546" s="2"/>
      <c r="Q1546" s="2"/>
    </row>
    <row r="1547" spans="1:17" x14ac:dyDescent="0.25">
      <c r="A1547" t="s">
        <v>5362</v>
      </c>
      <c r="B1547" s="1">
        <v>43792</v>
      </c>
      <c r="C1547" s="1">
        <v>43798</v>
      </c>
      <c r="D1547" t="s">
        <v>14</v>
      </c>
      <c r="E1547" t="s">
        <v>381</v>
      </c>
      <c r="F1547">
        <v>0</v>
      </c>
      <c r="G1547">
        <v>10000000</v>
      </c>
      <c r="H1547">
        <v>0</v>
      </c>
      <c r="I1547">
        <v>0</v>
      </c>
      <c r="J1547">
        <v>0</v>
      </c>
      <c r="K1547">
        <v>8.875</v>
      </c>
      <c r="L1547" t="s">
        <v>16</v>
      </c>
      <c r="M1547" s="2">
        <v>88750000</v>
      </c>
      <c r="N1547" s="2" t="str">
        <f>VLOOKUP(Tabla1[[#This Row],[nemo]],'Nemos y clasificaciones'!$A$2:$B$5000,2,FALSE)</f>
        <v>CFI</v>
      </c>
      <c r="O1547" s="2" t="str">
        <f>VLOOKUP(Tabla1[[#This Row],[nemo]],'Nemos y clasificaciones'!$A$1:$C$3000,3,FALSE)</f>
        <v>CFI</v>
      </c>
      <c r="P1547" s="2"/>
      <c r="Q1547" s="2"/>
    </row>
    <row r="1548" spans="1:17" x14ac:dyDescent="0.25">
      <c r="A1548" t="s">
        <v>6598</v>
      </c>
      <c r="B1548" s="1">
        <v>43579</v>
      </c>
      <c r="C1548" s="1">
        <v>43585</v>
      </c>
      <c r="D1548" t="s">
        <v>14</v>
      </c>
      <c r="E1548" t="s">
        <v>381</v>
      </c>
      <c r="F1548">
        <v>0</v>
      </c>
      <c r="G1548">
        <v>10000000</v>
      </c>
      <c r="H1548">
        <v>0</v>
      </c>
      <c r="I1548">
        <v>0</v>
      </c>
      <c r="J1548">
        <v>0</v>
      </c>
      <c r="K1548">
        <v>7.9749999999999996</v>
      </c>
      <c r="L1548" t="s">
        <v>16</v>
      </c>
      <c r="M1548" s="2">
        <v>79750000</v>
      </c>
      <c r="N1548" s="2" t="str">
        <f>VLOOKUP(Tabla1[[#This Row],[nemo]],'Nemos y clasificaciones'!$A$2:$B$5000,2,FALSE)</f>
        <v>CFI</v>
      </c>
      <c r="O1548" s="2" t="str">
        <f>VLOOKUP(Tabla1[[#This Row],[nemo]],'Nemos y clasificaciones'!$A$1:$C$3000,3,FALSE)</f>
        <v>CFI</v>
      </c>
      <c r="P1548" s="2"/>
      <c r="Q1548" s="2"/>
    </row>
    <row r="1549" spans="1:17" x14ac:dyDescent="0.25">
      <c r="A1549" t="s">
        <v>5801</v>
      </c>
      <c r="B1549" s="1">
        <v>43676</v>
      </c>
      <c r="C1549" s="1">
        <v>43682</v>
      </c>
      <c r="D1549" t="s">
        <v>14</v>
      </c>
      <c r="E1549" t="s">
        <v>3611</v>
      </c>
      <c r="F1549">
        <v>0</v>
      </c>
      <c r="G1549">
        <v>10000000</v>
      </c>
      <c r="H1549">
        <v>0</v>
      </c>
      <c r="I1549">
        <v>0</v>
      </c>
      <c r="J1549">
        <v>0</v>
      </c>
      <c r="K1549">
        <v>713.66899999999998</v>
      </c>
      <c r="L1549" t="s">
        <v>19</v>
      </c>
      <c r="M1549" s="2">
        <v>7136690000</v>
      </c>
      <c r="N1549" s="2" t="str">
        <f>VLOOKUP(Tabla1[[#This Row],[nemo]],'Nemos y clasificaciones'!$A$2:$B$5000,2,FALSE)</f>
        <v>CFI</v>
      </c>
      <c r="O1549" s="2" t="str">
        <f>VLOOKUP(Tabla1[[#This Row],[nemo]],'Nemos y clasificaciones'!$A$1:$C$3000,3,FALSE)</f>
        <v>CFI</v>
      </c>
      <c r="P1549" s="2"/>
      <c r="Q1549" s="2"/>
    </row>
    <row r="1550" spans="1:17" x14ac:dyDescent="0.25">
      <c r="A1550" t="s">
        <v>6869</v>
      </c>
      <c r="B1550" s="1">
        <v>43512</v>
      </c>
      <c r="C1550" s="1">
        <v>43518</v>
      </c>
      <c r="D1550" t="s">
        <v>14</v>
      </c>
      <c r="E1550" t="s">
        <v>3611</v>
      </c>
      <c r="F1550">
        <v>0</v>
      </c>
      <c r="G1550">
        <v>10000000</v>
      </c>
      <c r="H1550">
        <v>0</v>
      </c>
      <c r="I1550">
        <v>0</v>
      </c>
      <c r="J1550">
        <v>0</v>
      </c>
      <c r="K1550">
        <v>618.67999999999995</v>
      </c>
      <c r="L1550" t="s">
        <v>19</v>
      </c>
      <c r="M1550" s="2">
        <v>6186800000</v>
      </c>
      <c r="N1550" s="2" t="str">
        <f>VLOOKUP(Tabla1[[#This Row],[nemo]],'Nemos y clasificaciones'!$A$2:$B$5000,2,FALSE)</f>
        <v>CFI</v>
      </c>
      <c r="O1550" s="2" t="str">
        <f>VLOOKUP(Tabla1[[#This Row],[nemo]],'Nemos y clasificaciones'!$A$1:$C$3000,3,FALSE)</f>
        <v>CFI</v>
      </c>
      <c r="P1550" s="2"/>
      <c r="Q1550" s="2"/>
    </row>
    <row r="1551" spans="1:17" x14ac:dyDescent="0.25">
      <c r="A1551" t="s">
        <v>4874</v>
      </c>
      <c r="B1551" s="1">
        <v>43865</v>
      </c>
      <c r="C1551" s="1">
        <v>43871</v>
      </c>
      <c r="D1551" t="s">
        <v>14</v>
      </c>
      <c r="E1551" t="s">
        <v>3611</v>
      </c>
      <c r="F1551">
        <v>0</v>
      </c>
      <c r="G1551">
        <v>10000000</v>
      </c>
      <c r="H1551">
        <v>0</v>
      </c>
      <c r="I1551">
        <v>0</v>
      </c>
      <c r="J1551">
        <v>0</v>
      </c>
      <c r="K1551">
        <v>497.90899999999999</v>
      </c>
      <c r="L1551" t="s">
        <v>19</v>
      </c>
      <c r="M1551" s="2">
        <v>4979090000</v>
      </c>
      <c r="N1551" s="2" t="str">
        <f>VLOOKUP(Tabla1[[#This Row],[nemo]],'Nemos y clasificaciones'!$A$2:$B$5000,2,FALSE)</f>
        <v>CFI</v>
      </c>
      <c r="O1551" s="2" t="str">
        <f>VLOOKUP(Tabla1[[#This Row],[nemo]],'Nemos y clasificaciones'!$A$1:$C$3000,3,FALSE)</f>
        <v>CFI</v>
      </c>
      <c r="P1551" s="2"/>
      <c r="Q1551" s="2"/>
    </row>
    <row r="1552" spans="1:17" x14ac:dyDescent="0.25">
      <c r="A1552" t="s">
        <v>3610</v>
      </c>
      <c r="B1552" s="1">
        <v>44041</v>
      </c>
      <c r="C1552" s="1">
        <v>44047</v>
      </c>
      <c r="D1552" t="s">
        <v>14</v>
      </c>
      <c r="E1552" t="s">
        <v>3611</v>
      </c>
      <c r="F1552">
        <v>0</v>
      </c>
      <c r="G1552">
        <v>10000000</v>
      </c>
      <c r="H1552">
        <v>0</v>
      </c>
      <c r="I1552">
        <v>0</v>
      </c>
      <c r="J1552">
        <v>0</v>
      </c>
      <c r="K1552">
        <v>248.95400000000001</v>
      </c>
      <c r="L1552" t="s">
        <v>19</v>
      </c>
      <c r="M1552" s="2">
        <v>2489540000</v>
      </c>
      <c r="N1552" s="2" t="str">
        <f>VLOOKUP(Tabla1[[#This Row],[nemo]],'Nemos y clasificaciones'!$A$2:$B$5000,2,FALSE)</f>
        <v>CFI</v>
      </c>
      <c r="O1552" s="2" t="str">
        <f>VLOOKUP(Tabla1[[#This Row],[nemo]],'Nemos y clasificaciones'!$A$1:$C$3000,3,FALSE)</f>
        <v>CFI</v>
      </c>
      <c r="P1552" s="2"/>
      <c r="Q1552" s="2"/>
    </row>
    <row r="1553" spans="1:17" x14ac:dyDescent="0.25">
      <c r="A1553" t="s">
        <v>85</v>
      </c>
      <c r="B1553" s="1">
        <v>44454</v>
      </c>
      <c r="C1553" s="1">
        <v>44462</v>
      </c>
      <c r="D1553" t="s">
        <v>86</v>
      </c>
      <c r="E1553" t="s">
        <v>87</v>
      </c>
      <c r="F1553">
        <v>0</v>
      </c>
      <c r="G1553">
        <v>36317487</v>
      </c>
      <c r="H1553">
        <v>0</v>
      </c>
      <c r="I1553">
        <v>0</v>
      </c>
      <c r="J1553">
        <v>0</v>
      </c>
      <c r="K1553">
        <v>5.2999999999999999E-2</v>
      </c>
      <c r="L1553" t="s">
        <v>23</v>
      </c>
      <c r="M1553" s="2">
        <v>1924826.811</v>
      </c>
      <c r="N1553" s="2" t="str">
        <f>VLOOKUP(Tabla1[[#This Row],[nemo]],'Nemos y clasificaciones'!$A$2:$B$5000,2,FALSE)</f>
        <v>CFI</v>
      </c>
      <c r="O1553" s="2" t="str">
        <f>VLOOKUP(Tabla1[[#This Row],[nemo]],'Nemos y clasificaciones'!$A$1:$C$3000,3,FALSE)</f>
        <v>CFI</v>
      </c>
      <c r="P1553" s="2"/>
      <c r="Q1553" s="2"/>
    </row>
    <row r="1554" spans="1:17" x14ac:dyDescent="0.25">
      <c r="A1554" t="s">
        <v>1977</v>
      </c>
      <c r="B1554" s="1">
        <v>44320</v>
      </c>
      <c r="C1554" s="1">
        <v>44326</v>
      </c>
      <c r="D1554" t="s">
        <v>86</v>
      </c>
      <c r="E1554" t="s">
        <v>87</v>
      </c>
      <c r="F1554">
        <v>0</v>
      </c>
      <c r="G1554">
        <v>1000000</v>
      </c>
      <c r="H1554">
        <v>0</v>
      </c>
      <c r="I1554">
        <v>0</v>
      </c>
      <c r="J1554">
        <v>0</v>
      </c>
      <c r="K1554">
        <v>6.0000000000000001E-3</v>
      </c>
      <c r="L1554" t="s">
        <v>23</v>
      </c>
      <c r="M1554" s="4">
        <v>6000</v>
      </c>
      <c r="N1554" s="2" t="str">
        <f>VLOOKUP(Tabla1[[#This Row],[nemo]],'Nemos y clasificaciones'!$A$2:$B$5000,2,FALSE)</f>
        <v>CFI</v>
      </c>
      <c r="O1554" s="4" t="str">
        <f>VLOOKUP(Tabla1[[#This Row],[nemo]],'Nemos y clasificaciones'!$A$1:$C$3000,3,FALSE)</f>
        <v>CFI</v>
      </c>
      <c r="P1554" s="4"/>
      <c r="Q1554" s="4"/>
    </row>
    <row r="1555" spans="1:17" x14ac:dyDescent="0.25">
      <c r="A1555" t="s">
        <v>2391</v>
      </c>
      <c r="B1555" s="1">
        <v>44280</v>
      </c>
      <c r="C1555" s="1">
        <v>44286</v>
      </c>
      <c r="D1555" t="s">
        <v>14</v>
      </c>
      <c r="E1555" t="s">
        <v>2392</v>
      </c>
      <c r="F1555">
        <v>0</v>
      </c>
      <c r="G1555">
        <v>113238186</v>
      </c>
      <c r="H1555">
        <v>0</v>
      </c>
      <c r="I1555">
        <v>0</v>
      </c>
      <c r="J1555">
        <v>0</v>
      </c>
      <c r="K1555">
        <v>33.014000000000003</v>
      </c>
      <c r="L1555" t="s">
        <v>54</v>
      </c>
      <c r="M1555" s="2">
        <v>3738445472.6040001</v>
      </c>
      <c r="N1555" s="2" t="str">
        <f>VLOOKUP(Tabla1[[#This Row],[nemo]],'Nemos y clasificaciones'!$A$2:$B$5000,2,FALSE)</f>
        <v>PORTUARIA CABO FROWARD S.A.</v>
      </c>
      <c r="O1555" s="2" t="str">
        <f>VLOOKUP(Tabla1[[#This Row],[nemo]],'Nemos y clasificaciones'!$A$1:$C$3000,3,FALSE)</f>
        <v>Transportes y servicios marítimos</v>
      </c>
      <c r="P1555" s="2"/>
      <c r="Q1555" s="2"/>
    </row>
    <row r="1556" spans="1:17" x14ac:dyDescent="0.25">
      <c r="A1556" t="s">
        <v>2756</v>
      </c>
      <c r="B1556" s="1">
        <v>44188</v>
      </c>
      <c r="C1556" s="1">
        <v>44195</v>
      </c>
      <c r="D1556" t="s">
        <v>86</v>
      </c>
      <c r="E1556" t="s">
        <v>87</v>
      </c>
      <c r="F1556">
        <v>0</v>
      </c>
      <c r="G1556">
        <v>1000000</v>
      </c>
      <c r="H1556">
        <v>0</v>
      </c>
      <c r="I1556">
        <v>0</v>
      </c>
      <c r="J1556">
        <v>0</v>
      </c>
      <c r="K1556">
        <v>2E-3</v>
      </c>
      <c r="L1556" t="s">
        <v>23</v>
      </c>
      <c r="M1556" s="4">
        <v>2000</v>
      </c>
      <c r="N1556" s="2" t="str">
        <f>VLOOKUP(Tabla1[[#This Row],[nemo]],'Nemos y clasificaciones'!$A$2:$B$5000,2,FALSE)</f>
        <v>CFI</v>
      </c>
      <c r="O1556" s="4" t="str">
        <f>VLOOKUP(Tabla1[[#This Row],[nemo]],'Nemos y clasificaciones'!$A$1:$C$3000,3,FALSE)</f>
        <v>CFI</v>
      </c>
      <c r="P1556" s="4"/>
      <c r="Q1556" s="4"/>
    </row>
    <row r="1557" spans="1:17" x14ac:dyDescent="0.25">
      <c r="A1557" t="s">
        <v>163</v>
      </c>
      <c r="B1557" s="1">
        <v>44446</v>
      </c>
      <c r="C1557" s="1">
        <v>44452</v>
      </c>
      <c r="D1557" t="s">
        <v>21</v>
      </c>
      <c r="E1557" t="s">
        <v>164</v>
      </c>
      <c r="F1557">
        <v>0</v>
      </c>
      <c r="G1557">
        <v>1000000</v>
      </c>
      <c r="H1557">
        <v>0</v>
      </c>
      <c r="I1557">
        <v>0</v>
      </c>
      <c r="J1557">
        <v>0</v>
      </c>
      <c r="K1557">
        <v>0.64100000000000001</v>
      </c>
      <c r="L1557" t="s">
        <v>23</v>
      </c>
      <c r="M1557" s="2">
        <v>641000</v>
      </c>
      <c r="N1557" s="2" t="str">
        <f>VLOOKUP(Tabla1[[#This Row],[nemo]],'Nemos y clasificaciones'!$A$2:$B$5000,2,FALSE)</f>
        <v>CFI</v>
      </c>
      <c r="O1557" s="2" t="str">
        <f>VLOOKUP(Tabla1[[#This Row],[nemo]],'Nemos y clasificaciones'!$A$1:$C$3000,3,FALSE)</f>
        <v>CFI</v>
      </c>
      <c r="P1557" s="2"/>
      <c r="Q1557" s="2"/>
    </row>
    <row r="1558" spans="1:17" x14ac:dyDescent="0.25">
      <c r="A1558" t="s">
        <v>1631</v>
      </c>
      <c r="B1558" s="1">
        <v>44344</v>
      </c>
      <c r="C1558" s="1">
        <v>44350</v>
      </c>
      <c r="D1558" t="s">
        <v>21</v>
      </c>
      <c r="E1558" t="s">
        <v>164</v>
      </c>
      <c r="F1558">
        <v>0</v>
      </c>
      <c r="G1558">
        <v>1000000</v>
      </c>
      <c r="H1558">
        <v>0</v>
      </c>
      <c r="I1558">
        <v>0</v>
      </c>
      <c r="J1558">
        <v>0</v>
      </c>
      <c r="K1558">
        <v>0.57499999999999996</v>
      </c>
      <c r="L1558" t="s">
        <v>23</v>
      </c>
      <c r="M1558" s="2">
        <v>575000</v>
      </c>
      <c r="N1558" s="2" t="str">
        <f>VLOOKUP(Tabla1[[#This Row],[nemo]],'Nemos y clasificaciones'!$A$2:$B$5000,2,FALSE)</f>
        <v>CFI</v>
      </c>
      <c r="O1558" s="2" t="str">
        <f>VLOOKUP(Tabla1[[#This Row],[nemo]],'Nemos y clasificaciones'!$A$1:$C$3000,3,FALSE)</f>
        <v>CFI</v>
      </c>
      <c r="P1558" s="2"/>
      <c r="Q1558" s="2"/>
    </row>
    <row r="1559" spans="1:17" x14ac:dyDescent="0.25">
      <c r="A1559" t="s">
        <v>6671</v>
      </c>
      <c r="B1559" s="1">
        <v>43570</v>
      </c>
      <c r="C1559" s="1">
        <v>43578</v>
      </c>
      <c r="D1559" t="s">
        <v>14</v>
      </c>
      <c r="E1559" t="s">
        <v>792</v>
      </c>
      <c r="F1559">
        <v>0</v>
      </c>
      <c r="G1559">
        <v>64000000</v>
      </c>
      <c r="H1559">
        <v>0</v>
      </c>
      <c r="I1559">
        <v>0</v>
      </c>
      <c r="J1559">
        <v>0</v>
      </c>
      <c r="K1559">
        <v>57.88</v>
      </c>
      <c r="L1559" t="s">
        <v>54</v>
      </c>
      <c r="M1559" s="2">
        <v>3704320000</v>
      </c>
      <c r="N1559" s="2" t="str">
        <f>VLOOKUP(Tabla1[[#This Row],[nemo]],'Nemos y clasificaciones'!$A$2:$B$5000,2,FALSE)</f>
        <v>CRISTALERIAS DE CHILE S.A.</v>
      </c>
      <c r="O1559" s="2" t="str">
        <f>VLOOKUP(Tabla1[[#This Row],[nemo]],'Nemos y clasificaciones'!$A$1:$C$3000,3,FALSE)</f>
        <v>Alimentos, bebidas y tabaco</v>
      </c>
      <c r="P1559" s="2"/>
      <c r="Q1559" s="2"/>
    </row>
    <row r="1560" spans="1:17" x14ac:dyDescent="0.25">
      <c r="A1560" t="s">
        <v>1021</v>
      </c>
      <c r="B1560" s="1">
        <v>44370</v>
      </c>
      <c r="C1560" s="1">
        <v>44377</v>
      </c>
      <c r="D1560" t="s">
        <v>14</v>
      </c>
      <c r="E1560" t="s">
        <v>1022</v>
      </c>
      <c r="F1560">
        <v>0</v>
      </c>
      <c r="G1560">
        <v>264221000</v>
      </c>
      <c r="H1560">
        <v>0</v>
      </c>
      <c r="I1560">
        <v>0</v>
      </c>
      <c r="J1560">
        <v>0</v>
      </c>
      <c r="K1560">
        <v>14</v>
      </c>
      <c r="L1560" t="s">
        <v>54</v>
      </c>
      <c r="M1560" s="2">
        <v>3699094000</v>
      </c>
      <c r="N1560" s="2" t="str">
        <f>VLOOKUP(Tabla1[[#This Row],[nemo]],'Nemos y clasificaciones'!$A$2:$B$5000,2,FALSE)</f>
        <v>CEMENTOS BIO BIO S.A.</v>
      </c>
      <c r="O1560" s="2" t="str">
        <f>VLOOKUP(Tabla1[[#This Row],[nemo]],'Nemos y clasificaciones'!$A$1:$C$3000,3,FALSE)</f>
        <v>Construcción</v>
      </c>
      <c r="P1560" s="2"/>
      <c r="Q1560" s="2"/>
    </row>
    <row r="1561" spans="1:17" x14ac:dyDescent="0.25">
      <c r="A1561" t="s">
        <v>2615</v>
      </c>
      <c r="B1561" s="1">
        <v>44224</v>
      </c>
      <c r="C1561" s="1">
        <v>44230</v>
      </c>
      <c r="D1561" t="s">
        <v>14</v>
      </c>
      <c r="E1561" t="s">
        <v>1022</v>
      </c>
      <c r="F1561">
        <v>0</v>
      </c>
      <c r="G1561">
        <v>264221000</v>
      </c>
      <c r="H1561">
        <v>0</v>
      </c>
      <c r="I1561">
        <v>0</v>
      </c>
      <c r="J1561">
        <v>0</v>
      </c>
      <c r="K1561">
        <v>14</v>
      </c>
      <c r="L1561" t="s">
        <v>54</v>
      </c>
      <c r="M1561" s="2">
        <v>3699094000</v>
      </c>
      <c r="N1561" s="2" t="str">
        <f>VLOOKUP(Tabla1[[#This Row],[nemo]],'Nemos y clasificaciones'!$A$2:$B$5000,2,FALSE)</f>
        <v>CEMENTOS BIO BIO S.A.</v>
      </c>
      <c r="O1561" s="2" t="str">
        <f>VLOOKUP(Tabla1[[#This Row],[nemo]],'Nemos y clasificaciones'!$A$1:$C$3000,3,FALSE)</f>
        <v>Construcción</v>
      </c>
      <c r="P1561" s="2"/>
      <c r="Q1561" s="2"/>
    </row>
    <row r="1562" spans="1:17" x14ac:dyDescent="0.25">
      <c r="A1562" t="s">
        <v>6389</v>
      </c>
      <c r="B1562" s="1">
        <v>43595</v>
      </c>
      <c r="C1562" s="1">
        <v>43601</v>
      </c>
      <c r="D1562" t="s">
        <v>14</v>
      </c>
      <c r="E1562" t="s">
        <v>1022</v>
      </c>
      <c r="F1562">
        <v>0</v>
      </c>
      <c r="G1562">
        <v>264221000</v>
      </c>
      <c r="H1562">
        <v>0</v>
      </c>
      <c r="I1562">
        <v>0</v>
      </c>
      <c r="J1562">
        <v>0</v>
      </c>
      <c r="K1562">
        <v>14</v>
      </c>
      <c r="L1562" t="s">
        <v>54</v>
      </c>
      <c r="M1562" s="2">
        <v>3699094000</v>
      </c>
      <c r="N1562" s="2" t="str">
        <f>VLOOKUP(Tabla1[[#This Row],[nemo]],'Nemos y clasificaciones'!$A$2:$B$5000,2,FALSE)</f>
        <v>CEMENTOS BIO BIO S.A.</v>
      </c>
      <c r="O1562" s="2" t="str">
        <f>VLOOKUP(Tabla1[[#This Row],[nemo]],'Nemos y clasificaciones'!$A$1:$C$3000,3,FALSE)</f>
        <v>Construcción</v>
      </c>
      <c r="P1562" s="2"/>
      <c r="Q1562" s="2"/>
    </row>
    <row r="1563" spans="1:17" x14ac:dyDescent="0.25">
      <c r="A1563" t="s">
        <v>10612</v>
      </c>
      <c r="B1563" s="1">
        <v>42501</v>
      </c>
      <c r="C1563" s="1">
        <v>42507</v>
      </c>
      <c r="D1563" t="s">
        <v>14</v>
      </c>
      <c r="E1563" t="s">
        <v>1022</v>
      </c>
      <c r="F1563">
        <v>0</v>
      </c>
      <c r="G1563">
        <v>264221000</v>
      </c>
      <c r="H1563">
        <v>0</v>
      </c>
      <c r="I1563">
        <v>0</v>
      </c>
      <c r="J1563">
        <v>0</v>
      </c>
      <c r="K1563">
        <v>14</v>
      </c>
      <c r="L1563" t="s">
        <v>54</v>
      </c>
      <c r="M1563" s="2">
        <v>3699094000</v>
      </c>
      <c r="N1563" s="2" t="str">
        <f>VLOOKUP(Tabla1[[#This Row],[nemo]],'Nemos y clasificaciones'!$A$2:$B$5000,2,FALSE)</f>
        <v>CEMENTOS BIO BIO S.A.</v>
      </c>
      <c r="O1563" s="2" t="str">
        <f>VLOOKUP(Tabla1[[#This Row],[nemo]],'Nemos y clasificaciones'!$A$1:$C$3000,3,FALSE)</f>
        <v>Construcción</v>
      </c>
      <c r="P1563" s="2"/>
      <c r="Q1563" s="2"/>
    </row>
    <row r="1564" spans="1:17" x14ac:dyDescent="0.25">
      <c r="A1564" t="s">
        <v>10072</v>
      </c>
      <c r="B1564" s="1">
        <v>42724</v>
      </c>
      <c r="C1564" s="1">
        <v>42730</v>
      </c>
      <c r="D1564" t="s">
        <v>14</v>
      </c>
      <c r="E1564" t="s">
        <v>1851</v>
      </c>
      <c r="F1564">
        <v>0</v>
      </c>
      <c r="G1564">
        <v>136927891634</v>
      </c>
      <c r="H1564">
        <v>0</v>
      </c>
      <c r="I1564">
        <v>0</v>
      </c>
      <c r="J1564">
        <v>0</v>
      </c>
      <c r="K1564">
        <v>2.7E-2</v>
      </c>
      <c r="L1564" t="s">
        <v>23</v>
      </c>
      <c r="M1564" s="2">
        <v>3697053074.118</v>
      </c>
      <c r="N1564" s="2" t="str">
        <f>VLOOKUP(Tabla1[[#This Row],[nemo]],'Nemos y clasificaciones'!$A$2:$B$5000,2,FALSE)</f>
        <v>SOCIEDAD DE INVERSIONES ORO BLANCO S.A.</v>
      </c>
      <c r="O1564" s="2" t="str">
        <f>VLOOKUP(Tabla1[[#This Row],[nemo]],'Nemos y clasificaciones'!$A$1:$C$3000,3,FALSE)</f>
        <v>Servicios financieros</v>
      </c>
      <c r="P1564" s="2"/>
      <c r="Q1564" s="2"/>
    </row>
    <row r="1565" spans="1:17" x14ac:dyDescent="0.25">
      <c r="A1565" t="s">
        <v>4340</v>
      </c>
      <c r="B1565" s="1">
        <v>43965</v>
      </c>
      <c r="C1565" s="1">
        <v>43971</v>
      </c>
      <c r="D1565" t="s">
        <v>14</v>
      </c>
      <c r="E1565" t="s">
        <v>178</v>
      </c>
      <c r="F1565">
        <v>0</v>
      </c>
      <c r="G1565">
        <v>168000000</v>
      </c>
      <c r="H1565">
        <v>0</v>
      </c>
      <c r="I1565">
        <v>0</v>
      </c>
      <c r="J1565">
        <v>0</v>
      </c>
      <c r="K1565">
        <v>22</v>
      </c>
      <c r="L1565" t="s">
        <v>54</v>
      </c>
      <c r="M1565" s="2">
        <v>3696000000</v>
      </c>
      <c r="N1565" s="2" t="str">
        <f>VLOOKUP(Tabla1[[#This Row],[nemo]],'Nemos y clasificaciones'!$A$2:$B$5000,2,FALSE)</f>
        <v>EMPRESAS GASCO S.A.</v>
      </c>
      <c r="O1565" s="2" t="str">
        <f>VLOOKUP(Tabla1[[#This Row],[nemo]],'Nemos y clasificaciones'!$A$1:$C$3000,3,FALSE)</f>
        <v>Servicios sanitarios y gas</v>
      </c>
      <c r="P1565" s="2"/>
      <c r="Q1565" s="2"/>
    </row>
    <row r="1566" spans="1:17" x14ac:dyDescent="0.25">
      <c r="A1566" t="s">
        <v>6416</v>
      </c>
      <c r="B1566" s="1">
        <v>43594</v>
      </c>
      <c r="C1566" s="1">
        <v>43600</v>
      </c>
      <c r="D1566" t="s">
        <v>14</v>
      </c>
      <c r="E1566" t="s">
        <v>178</v>
      </c>
      <c r="F1566">
        <v>0</v>
      </c>
      <c r="G1566">
        <v>168000000</v>
      </c>
      <c r="H1566">
        <v>0</v>
      </c>
      <c r="I1566">
        <v>0</v>
      </c>
      <c r="J1566">
        <v>0</v>
      </c>
      <c r="K1566">
        <v>22</v>
      </c>
      <c r="L1566" t="s">
        <v>54</v>
      </c>
      <c r="M1566" s="2">
        <v>3696000000</v>
      </c>
      <c r="N1566" s="2" t="str">
        <f>VLOOKUP(Tabla1[[#This Row],[nemo]],'Nemos y clasificaciones'!$A$2:$B$5000,2,FALSE)</f>
        <v>EMPRESAS GASCO S.A.</v>
      </c>
      <c r="O1566" s="2" t="str">
        <f>VLOOKUP(Tabla1[[#This Row],[nemo]],'Nemos y clasificaciones'!$A$1:$C$3000,3,FALSE)</f>
        <v>Servicios sanitarios y gas</v>
      </c>
      <c r="P1566" s="2"/>
      <c r="Q1566" s="2"/>
    </row>
    <row r="1567" spans="1:17" x14ac:dyDescent="0.25">
      <c r="A1567" t="s">
        <v>1632</v>
      </c>
      <c r="B1567" s="1">
        <v>44344</v>
      </c>
      <c r="C1567" s="1">
        <v>44350</v>
      </c>
      <c r="D1567" t="s">
        <v>21</v>
      </c>
      <c r="E1567" t="s">
        <v>164</v>
      </c>
      <c r="F1567">
        <v>0</v>
      </c>
      <c r="G1567">
        <v>1000000</v>
      </c>
      <c r="H1567">
        <v>0</v>
      </c>
      <c r="I1567">
        <v>0</v>
      </c>
      <c r="J1567">
        <v>0</v>
      </c>
      <c r="K1567">
        <v>1.4999999999999999E-2</v>
      </c>
      <c r="L1567" t="s">
        <v>23</v>
      </c>
      <c r="M1567" s="3">
        <v>15000</v>
      </c>
      <c r="N1567" s="2" t="str">
        <f>VLOOKUP(Tabla1[[#This Row],[nemo]],'Nemos y clasificaciones'!$A$2:$B$5000,2,FALSE)</f>
        <v>CFI</v>
      </c>
      <c r="O1567" s="3" t="str">
        <f>VLOOKUP(Tabla1[[#This Row],[nemo]],'Nemos y clasificaciones'!$A$1:$C$3000,3,FALSE)</f>
        <v>CFI</v>
      </c>
      <c r="P1567" s="3"/>
      <c r="Q1567" s="3"/>
    </row>
    <row r="1568" spans="1:17" x14ac:dyDescent="0.25">
      <c r="A1568" t="s">
        <v>161</v>
      </c>
      <c r="B1568" s="1">
        <v>44446</v>
      </c>
      <c r="C1568" s="1">
        <v>44452</v>
      </c>
      <c r="D1568" t="s">
        <v>21</v>
      </c>
      <c r="E1568" t="s">
        <v>162</v>
      </c>
      <c r="F1568">
        <v>0</v>
      </c>
      <c r="G1568">
        <v>1000000</v>
      </c>
      <c r="H1568">
        <v>0</v>
      </c>
      <c r="I1568">
        <v>0</v>
      </c>
      <c r="J1568">
        <v>0</v>
      </c>
      <c r="K1568">
        <v>7.5999999999999998E-2</v>
      </c>
      <c r="L1568" t="s">
        <v>23</v>
      </c>
      <c r="M1568" s="3">
        <v>76000</v>
      </c>
      <c r="N1568" s="2" t="str">
        <f>VLOOKUP(Tabla1[[#This Row],[nemo]],'Nemos y clasificaciones'!$A$2:$B$5000,2,FALSE)</f>
        <v>CFI</v>
      </c>
      <c r="O1568" s="3" t="str">
        <f>VLOOKUP(Tabla1[[#This Row],[nemo]],'Nemos y clasificaciones'!$A$1:$C$3000,3,FALSE)</f>
        <v>CFI</v>
      </c>
      <c r="P1568" s="3"/>
      <c r="Q1568" s="3"/>
    </row>
    <row r="1569" spans="1:17" x14ac:dyDescent="0.25">
      <c r="A1569" t="s">
        <v>1629</v>
      </c>
      <c r="B1569" s="1">
        <v>44344</v>
      </c>
      <c r="C1569" s="1">
        <v>44350</v>
      </c>
      <c r="D1569" t="s">
        <v>21</v>
      </c>
      <c r="E1569" t="s">
        <v>162</v>
      </c>
      <c r="F1569">
        <v>0</v>
      </c>
      <c r="G1569">
        <v>1000000</v>
      </c>
      <c r="H1569">
        <v>0</v>
      </c>
      <c r="I1569">
        <v>0</v>
      </c>
      <c r="J1569">
        <v>0</v>
      </c>
      <c r="K1569">
        <v>6.8000000000000005E-2</v>
      </c>
      <c r="L1569" t="s">
        <v>23</v>
      </c>
      <c r="M1569" s="3">
        <v>68000</v>
      </c>
      <c r="N1569" s="2" t="str">
        <f>VLOOKUP(Tabla1[[#This Row],[nemo]],'Nemos y clasificaciones'!$A$2:$B$5000,2,FALSE)</f>
        <v>CFI</v>
      </c>
      <c r="O1569" s="3" t="str">
        <f>VLOOKUP(Tabla1[[#This Row],[nemo]],'Nemos y clasificaciones'!$A$1:$C$3000,3,FALSE)</f>
        <v>CFI</v>
      </c>
      <c r="P1569" s="3"/>
      <c r="Q1569" s="3"/>
    </row>
    <row r="1570" spans="1:17" x14ac:dyDescent="0.25">
      <c r="A1570" t="s">
        <v>11647</v>
      </c>
      <c r="B1570" s="1">
        <v>42136</v>
      </c>
      <c r="C1570" s="1">
        <v>42142</v>
      </c>
      <c r="D1570" t="s">
        <v>14</v>
      </c>
      <c r="E1570" t="s">
        <v>1845</v>
      </c>
      <c r="F1570">
        <v>0</v>
      </c>
      <c r="G1570">
        <v>272116691</v>
      </c>
      <c r="H1570">
        <v>0</v>
      </c>
      <c r="I1570">
        <v>0</v>
      </c>
      <c r="J1570">
        <v>0</v>
      </c>
      <c r="K1570">
        <v>13.467000000000001</v>
      </c>
      <c r="L1570" t="s">
        <v>54</v>
      </c>
      <c r="M1570" s="2">
        <v>3664595477.697</v>
      </c>
      <c r="N1570" s="2" t="str">
        <f>VLOOKUP(Tabla1[[#This Row],[nemo]],'Nemos y clasificaciones'!$A$2:$B$5000,2,FALSE)</f>
        <v>SOQUIMICH COMERCIAL S.A.</v>
      </c>
      <c r="O1570" s="2" t="str">
        <f>VLOOKUP(Tabla1[[#This Row],[nemo]],'Nemos y clasificaciones'!$A$1:$C$3000,3,FALSE)</f>
        <v>Minería</v>
      </c>
      <c r="P1570" s="2"/>
      <c r="Q1570" s="2"/>
    </row>
    <row r="1571" spans="1:17" x14ac:dyDescent="0.25">
      <c r="A1571" t="s">
        <v>1630</v>
      </c>
      <c r="B1571" s="1">
        <v>44344</v>
      </c>
      <c r="C1571" s="1">
        <v>44350</v>
      </c>
      <c r="D1571" t="s">
        <v>21</v>
      </c>
      <c r="E1571" t="s">
        <v>162</v>
      </c>
      <c r="F1571">
        <v>0</v>
      </c>
      <c r="G1571">
        <v>1000000</v>
      </c>
      <c r="H1571">
        <v>0</v>
      </c>
      <c r="I1571">
        <v>0</v>
      </c>
      <c r="J1571">
        <v>0</v>
      </c>
      <c r="K1571">
        <v>2E-3</v>
      </c>
      <c r="L1571" t="s">
        <v>23</v>
      </c>
      <c r="M1571" s="4">
        <v>2000</v>
      </c>
      <c r="N1571" s="2" t="str">
        <f>VLOOKUP(Tabla1[[#This Row],[nemo]],'Nemos y clasificaciones'!$A$2:$B$5000,2,FALSE)</f>
        <v>CFI</v>
      </c>
      <c r="O1571" s="4" t="str">
        <f>VLOOKUP(Tabla1[[#This Row],[nemo]],'Nemos y clasificaciones'!$A$1:$C$3000,3,FALSE)</f>
        <v>CFI</v>
      </c>
      <c r="P1571" s="4"/>
      <c r="Q1571" s="4"/>
    </row>
    <row r="1572" spans="1:17" x14ac:dyDescent="0.25">
      <c r="A1572" t="s">
        <v>1968</v>
      </c>
      <c r="B1572" s="1">
        <v>44321</v>
      </c>
      <c r="C1572" s="1">
        <v>44327</v>
      </c>
      <c r="D1572" t="s">
        <v>14</v>
      </c>
      <c r="E1572" t="s">
        <v>571</v>
      </c>
      <c r="F1572">
        <v>0</v>
      </c>
      <c r="G1572">
        <v>1328250</v>
      </c>
      <c r="H1572">
        <v>0</v>
      </c>
      <c r="I1572">
        <v>0</v>
      </c>
      <c r="J1572">
        <v>0</v>
      </c>
      <c r="K1572">
        <v>44.591999999999999</v>
      </c>
      <c r="L1572" t="s">
        <v>54</v>
      </c>
      <c r="M1572" s="2">
        <v>59229324</v>
      </c>
      <c r="N1572" s="2" t="str">
        <f>VLOOKUP(Tabla1[[#This Row],[nemo]],'Nemos y clasificaciones'!$A$2:$B$5000,2,FALSE)</f>
        <v>CFI</v>
      </c>
      <c r="O1572" s="2" t="str">
        <f>VLOOKUP(Tabla1[[#This Row],[nemo]],'Nemos y clasificaciones'!$A$1:$C$3000,3,FALSE)</f>
        <v>CFI</v>
      </c>
      <c r="P1572" s="2"/>
      <c r="Q1572" s="2"/>
    </row>
    <row r="1573" spans="1:17" x14ac:dyDescent="0.25">
      <c r="A1573" t="s">
        <v>570</v>
      </c>
      <c r="B1573" s="1">
        <v>44412</v>
      </c>
      <c r="C1573" s="1">
        <v>44418</v>
      </c>
      <c r="D1573" t="s">
        <v>14</v>
      </c>
      <c r="E1573" t="s">
        <v>571</v>
      </c>
      <c r="F1573">
        <v>0</v>
      </c>
      <c r="G1573">
        <v>1328250</v>
      </c>
      <c r="H1573">
        <v>0</v>
      </c>
      <c r="I1573">
        <v>0</v>
      </c>
      <c r="J1573">
        <v>0</v>
      </c>
      <c r="K1573">
        <v>22.446000000000002</v>
      </c>
      <c r="L1573" t="s">
        <v>54</v>
      </c>
      <c r="M1573" s="2">
        <v>29813899.5</v>
      </c>
      <c r="N1573" s="2" t="str">
        <f>VLOOKUP(Tabla1[[#This Row],[nemo]],'Nemos y clasificaciones'!$A$2:$B$5000,2,FALSE)</f>
        <v>CFI</v>
      </c>
      <c r="O1573" s="2" t="str">
        <f>VLOOKUP(Tabla1[[#This Row],[nemo]],'Nemos y clasificaciones'!$A$1:$C$3000,3,FALSE)</f>
        <v>CFI</v>
      </c>
      <c r="P1573" s="2"/>
      <c r="Q1573" s="2"/>
    </row>
    <row r="1574" spans="1:17" x14ac:dyDescent="0.25">
      <c r="A1574" t="s">
        <v>575</v>
      </c>
      <c r="B1574" s="1">
        <v>44412</v>
      </c>
      <c r="C1574" s="1">
        <v>44418</v>
      </c>
      <c r="D1574" t="s">
        <v>14</v>
      </c>
      <c r="E1574" t="s">
        <v>576</v>
      </c>
      <c r="F1574">
        <v>0</v>
      </c>
      <c r="G1574">
        <v>3111539</v>
      </c>
      <c r="H1574">
        <v>0</v>
      </c>
      <c r="I1574">
        <v>0</v>
      </c>
      <c r="J1574">
        <v>0</v>
      </c>
      <c r="K1574">
        <v>18.523</v>
      </c>
      <c r="L1574" t="s">
        <v>54</v>
      </c>
      <c r="M1574" s="2">
        <v>57635036.897</v>
      </c>
      <c r="N1574" s="2" t="str">
        <f>VLOOKUP(Tabla1[[#This Row],[nemo]],'Nemos y clasificaciones'!$A$2:$B$5000,2,FALSE)</f>
        <v>CFI</v>
      </c>
      <c r="O1574" s="2" t="str">
        <f>VLOOKUP(Tabla1[[#This Row],[nemo]],'Nemos y clasificaciones'!$A$1:$C$3000,3,FALSE)</f>
        <v>CFI</v>
      </c>
      <c r="P1574" s="2"/>
      <c r="Q1574" s="2"/>
    </row>
    <row r="1575" spans="1:17" x14ac:dyDescent="0.25">
      <c r="A1575" t="s">
        <v>1964</v>
      </c>
      <c r="B1575" s="1">
        <v>44321</v>
      </c>
      <c r="C1575" s="1">
        <v>44327</v>
      </c>
      <c r="D1575" t="s">
        <v>14</v>
      </c>
      <c r="E1575" t="s">
        <v>576</v>
      </c>
      <c r="F1575">
        <v>0</v>
      </c>
      <c r="G1575">
        <v>500000</v>
      </c>
      <c r="H1575">
        <v>0</v>
      </c>
      <c r="I1575">
        <v>0</v>
      </c>
      <c r="J1575">
        <v>0</v>
      </c>
      <c r="K1575">
        <v>69.869</v>
      </c>
      <c r="L1575" t="s">
        <v>54</v>
      </c>
      <c r="M1575" s="2">
        <v>34934500</v>
      </c>
      <c r="N1575" s="2" t="str">
        <f>VLOOKUP(Tabla1[[#This Row],[nemo]],'Nemos y clasificaciones'!$A$2:$B$5000,2,FALSE)</f>
        <v>CFI</v>
      </c>
      <c r="O1575" s="2" t="str">
        <f>VLOOKUP(Tabla1[[#This Row],[nemo]],'Nemos y clasificaciones'!$A$1:$C$3000,3,FALSE)</f>
        <v>CFI</v>
      </c>
      <c r="P1575" s="2"/>
      <c r="Q1575" s="2"/>
    </row>
    <row r="1576" spans="1:17" x14ac:dyDescent="0.25">
      <c r="A1576" t="s">
        <v>3058</v>
      </c>
      <c r="B1576" s="1">
        <v>44168</v>
      </c>
      <c r="C1576" s="1">
        <v>44175</v>
      </c>
      <c r="D1576" t="s">
        <v>86</v>
      </c>
      <c r="E1576" t="s">
        <v>1862</v>
      </c>
      <c r="F1576">
        <v>0</v>
      </c>
      <c r="G1576">
        <v>46434723</v>
      </c>
      <c r="H1576">
        <v>0</v>
      </c>
      <c r="I1576">
        <v>0</v>
      </c>
      <c r="J1576">
        <v>0</v>
      </c>
      <c r="K1576">
        <v>1.0999999999999999E-2</v>
      </c>
      <c r="L1576" t="s">
        <v>23</v>
      </c>
      <c r="M1576" s="2">
        <v>510781.95299999998</v>
      </c>
      <c r="N1576" s="2" t="str">
        <f>VLOOKUP(Tabla1[[#This Row],[nemo]],'Nemos y clasificaciones'!$A$2:$B$5000,2,FALSE)</f>
        <v>CFI</v>
      </c>
      <c r="O1576" s="2" t="str">
        <f>VLOOKUP(Tabla1[[#This Row],[nemo]],'Nemos y clasificaciones'!$A$1:$C$3000,3,FALSE)</f>
        <v>CFI</v>
      </c>
      <c r="P1576" s="2"/>
      <c r="Q1576" s="2"/>
    </row>
    <row r="1577" spans="1:17" x14ac:dyDescent="0.25">
      <c r="A1577" t="s">
        <v>1979</v>
      </c>
      <c r="B1577" s="1">
        <v>44320</v>
      </c>
      <c r="C1577" s="1">
        <v>44326</v>
      </c>
      <c r="D1577" t="s">
        <v>86</v>
      </c>
      <c r="E1577" t="s">
        <v>1862</v>
      </c>
      <c r="F1577">
        <v>0</v>
      </c>
      <c r="G1577">
        <v>10000000</v>
      </c>
      <c r="H1577">
        <v>0</v>
      </c>
      <c r="I1577">
        <v>0</v>
      </c>
      <c r="J1577">
        <v>0</v>
      </c>
      <c r="K1577">
        <v>1.2999999999999999E-2</v>
      </c>
      <c r="L1577" t="s">
        <v>23</v>
      </c>
      <c r="M1577" s="2">
        <v>130000</v>
      </c>
      <c r="N1577" s="2" t="str">
        <f>VLOOKUP(Tabla1[[#This Row],[nemo]],'Nemos y clasificaciones'!$A$2:$B$5000,2,FALSE)</f>
        <v>CFI</v>
      </c>
      <c r="O1577" s="2" t="str">
        <f>VLOOKUP(Tabla1[[#This Row],[nemo]],'Nemos y clasificaciones'!$A$1:$C$3000,3,FALSE)</f>
        <v>CFI</v>
      </c>
      <c r="P1577" s="2"/>
      <c r="Q1577" s="2"/>
    </row>
    <row r="1578" spans="1:17" x14ac:dyDescent="0.25">
      <c r="A1578" t="s">
        <v>3238</v>
      </c>
      <c r="B1578" s="1">
        <v>44132</v>
      </c>
      <c r="C1578" s="1">
        <v>44139</v>
      </c>
      <c r="D1578" t="s">
        <v>86</v>
      </c>
      <c r="E1578" t="s">
        <v>1862</v>
      </c>
      <c r="F1578">
        <v>0</v>
      </c>
      <c r="G1578">
        <v>10000000</v>
      </c>
      <c r="H1578">
        <v>0</v>
      </c>
      <c r="I1578">
        <v>0</v>
      </c>
      <c r="J1578">
        <v>0</v>
      </c>
      <c r="K1578">
        <v>1.2E-2</v>
      </c>
      <c r="L1578" t="s">
        <v>23</v>
      </c>
      <c r="M1578" s="2">
        <v>120000</v>
      </c>
      <c r="N1578" s="2" t="str">
        <f>VLOOKUP(Tabla1[[#This Row],[nemo]],'Nemos y clasificaciones'!$A$2:$B$5000,2,FALSE)</f>
        <v>CFI</v>
      </c>
      <c r="O1578" s="2" t="str">
        <f>VLOOKUP(Tabla1[[#This Row],[nemo]],'Nemos y clasificaciones'!$A$1:$C$3000,3,FALSE)</f>
        <v>CFI</v>
      </c>
      <c r="P1578" s="2"/>
      <c r="Q1578" s="2"/>
    </row>
    <row r="1579" spans="1:17" x14ac:dyDescent="0.25">
      <c r="A1579" t="s">
        <v>1861</v>
      </c>
      <c r="B1579" s="1">
        <v>44327</v>
      </c>
      <c r="C1579" s="1">
        <v>44334</v>
      </c>
      <c r="D1579" t="s">
        <v>86</v>
      </c>
      <c r="E1579" t="s">
        <v>1862</v>
      </c>
      <c r="F1579">
        <v>0</v>
      </c>
      <c r="G1579">
        <v>10000000</v>
      </c>
      <c r="H1579">
        <v>0</v>
      </c>
      <c r="I1579">
        <v>0</v>
      </c>
      <c r="J1579">
        <v>0</v>
      </c>
      <c r="K1579">
        <v>8.9999999999999993E-3</v>
      </c>
      <c r="L1579" t="s">
        <v>23</v>
      </c>
      <c r="M1579" s="3">
        <v>90000</v>
      </c>
      <c r="N1579" s="2" t="str">
        <f>VLOOKUP(Tabla1[[#This Row],[nemo]],'Nemos y clasificaciones'!$A$2:$B$5000,2,FALSE)</f>
        <v>CFI</v>
      </c>
      <c r="O1579" s="3" t="str">
        <f>VLOOKUP(Tabla1[[#This Row],[nemo]],'Nemos y clasificaciones'!$A$1:$C$3000,3,FALSE)</f>
        <v>CFI</v>
      </c>
      <c r="P1579" s="3"/>
      <c r="Q1579" s="3"/>
    </row>
    <row r="1580" spans="1:17" x14ac:dyDescent="0.25">
      <c r="A1580" t="s">
        <v>7059</v>
      </c>
      <c r="B1580" s="1">
        <v>43454</v>
      </c>
      <c r="C1580" s="1">
        <v>43461</v>
      </c>
      <c r="D1580" t="s">
        <v>86</v>
      </c>
      <c r="E1580" t="s">
        <v>1862</v>
      </c>
      <c r="F1580">
        <v>0</v>
      </c>
      <c r="G1580">
        <v>10000000</v>
      </c>
      <c r="H1580">
        <v>0</v>
      </c>
      <c r="I1580">
        <v>0</v>
      </c>
      <c r="J1580">
        <v>0</v>
      </c>
      <c r="K1580">
        <v>4.0000000000000001E-3</v>
      </c>
      <c r="L1580" t="s">
        <v>23</v>
      </c>
      <c r="M1580" s="3">
        <v>40000</v>
      </c>
      <c r="N1580" s="2" t="str">
        <f>VLOOKUP(Tabla1[[#This Row],[nemo]],'Nemos y clasificaciones'!$A$2:$B$5000,2,FALSE)</f>
        <v>CFI</v>
      </c>
      <c r="O1580" s="3" t="str">
        <f>VLOOKUP(Tabla1[[#This Row],[nemo]],'Nemos y clasificaciones'!$A$1:$C$3000,3,FALSE)</f>
        <v>CFI</v>
      </c>
      <c r="P1580" s="3"/>
      <c r="Q1580" s="3"/>
    </row>
    <row r="1581" spans="1:17" x14ac:dyDescent="0.25">
      <c r="A1581" t="s">
        <v>5262</v>
      </c>
      <c r="B1581" s="1">
        <v>43813</v>
      </c>
      <c r="C1581" s="1">
        <v>43819</v>
      </c>
      <c r="D1581" t="s">
        <v>86</v>
      </c>
      <c r="E1581" t="s">
        <v>1862</v>
      </c>
      <c r="F1581">
        <v>0</v>
      </c>
      <c r="G1581">
        <v>10000000</v>
      </c>
      <c r="H1581">
        <v>0</v>
      </c>
      <c r="I1581">
        <v>0</v>
      </c>
      <c r="J1581">
        <v>0</v>
      </c>
      <c r="K1581">
        <v>2E-3</v>
      </c>
      <c r="L1581" t="s">
        <v>23</v>
      </c>
      <c r="M1581" s="3">
        <v>20000</v>
      </c>
      <c r="N1581" s="2" t="str">
        <f>VLOOKUP(Tabla1[[#This Row],[nemo]],'Nemos y clasificaciones'!$A$2:$B$5000,2,FALSE)</f>
        <v>CFI</v>
      </c>
      <c r="O1581" s="3" t="str">
        <f>VLOOKUP(Tabla1[[#This Row],[nemo]],'Nemos y clasificaciones'!$A$1:$C$3000,3,FALSE)</f>
        <v>CFI</v>
      </c>
      <c r="P1581" s="3"/>
      <c r="Q1581" s="3"/>
    </row>
    <row r="1582" spans="1:17" x14ac:dyDescent="0.25">
      <c r="A1582" t="s">
        <v>4857</v>
      </c>
      <c r="B1582" s="1">
        <v>43869</v>
      </c>
      <c r="C1582" s="1">
        <v>43875</v>
      </c>
      <c r="D1582" t="s">
        <v>14</v>
      </c>
      <c r="E1582" t="s">
        <v>93</v>
      </c>
      <c r="F1582">
        <v>0</v>
      </c>
      <c r="G1582">
        <v>258469000</v>
      </c>
      <c r="H1582">
        <v>0</v>
      </c>
      <c r="I1582">
        <v>0</v>
      </c>
      <c r="J1582">
        <v>0</v>
      </c>
      <c r="K1582">
        <v>14</v>
      </c>
      <c r="L1582" t="s">
        <v>54</v>
      </c>
      <c r="M1582" s="2">
        <v>3618566000</v>
      </c>
      <c r="N1582" s="2" t="str">
        <f>VLOOKUP(Tabla1[[#This Row],[nemo]],'Nemos y clasificaciones'!$A$2:$B$5000,2,FALSE)</f>
        <v>FORUS S.A.</v>
      </c>
      <c r="O1582" s="2" t="str">
        <f>VLOOKUP(Tabla1[[#This Row],[nemo]],'Nemos y clasificaciones'!$A$1:$C$3000,3,FALSE)</f>
        <v>Consumo</v>
      </c>
      <c r="P1582" s="2"/>
      <c r="Q1582" s="2"/>
    </row>
    <row r="1583" spans="1:17" x14ac:dyDescent="0.25">
      <c r="A1583" t="s">
        <v>5302</v>
      </c>
      <c r="B1583" s="1">
        <v>43806</v>
      </c>
      <c r="C1583" s="1">
        <v>43812</v>
      </c>
      <c r="D1583" t="s">
        <v>14</v>
      </c>
      <c r="E1583" t="s">
        <v>93</v>
      </c>
      <c r="F1583">
        <v>0</v>
      </c>
      <c r="G1583">
        <v>258469000</v>
      </c>
      <c r="H1583">
        <v>0</v>
      </c>
      <c r="I1583">
        <v>0</v>
      </c>
      <c r="J1583">
        <v>0</v>
      </c>
      <c r="K1583">
        <v>14</v>
      </c>
      <c r="L1583" t="s">
        <v>54</v>
      </c>
      <c r="M1583" s="2">
        <v>3618566000</v>
      </c>
      <c r="N1583" s="2" t="str">
        <f>VLOOKUP(Tabla1[[#This Row],[nemo]],'Nemos y clasificaciones'!$A$2:$B$5000,2,FALSE)</f>
        <v>FORUS S.A.</v>
      </c>
      <c r="O1583" s="2" t="str">
        <f>VLOOKUP(Tabla1[[#This Row],[nemo]],'Nemos y clasificaciones'!$A$1:$C$3000,3,FALSE)</f>
        <v>Consumo</v>
      </c>
      <c r="P1583" s="2"/>
      <c r="Q1583" s="2"/>
    </row>
    <row r="1584" spans="1:17" x14ac:dyDescent="0.25">
      <c r="A1584" t="s">
        <v>7282</v>
      </c>
      <c r="B1584" s="1">
        <v>43421</v>
      </c>
      <c r="C1584" s="1">
        <v>43427</v>
      </c>
      <c r="D1584" t="s">
        <v>14</v>
      </c>
      <c r="E1584" t="s">
        <v>93</v>
      </c>
      <c r="F1584">
        <v>0</v>
      </c>
      <c r="G1584">
        <v>258469000</v>
      </c>
      <c r="H1584">
        <v>0</v>
      </c>
      <c r="I1584">
        <v>0</v>
      </c>
      <c r="J1584">
        <v>0</v>
      </c>
      <c r="K1584">
        <v>14</v>
      </c>
      <c r="L1584" t="s">
        <v>54</v>
      </c>
      <c r="M1584" s="2">
        <v>3618566000</v>
      </c>
      <c r="N1584" s="2" t="str">
        <f>VLOOKUP(Tabla1[[#This Row],[nemo]],'Nemos y clasificaciones'!$A$2:$B$5000,2,FALSE)</f>
        <v>FORUS S.A.</v>
      </c>
      <c r="O1584" s="2" t="str">
        <f>VLOOKUP(Tabla1[[#This Row],[nemo]],'Nemos y clasificaciones'!$A$1:$C$3000,3,FALSE)</f>
        <v>Consumo</v>
      </c>
      <c r="P1584" s="2"/>
      <c r="Q1584" s="2"/>
    </row>
    <row r="1585" spans="1:17" x14ac:dyDescent="0.25">
      <c r="A1585" t="s">
        <v>8898</v>
      </c>
      <c r="B1585" s="1">
        <v>43057</v>
      </c>
      <c r="C1585" s="1">
        <v>43063</v>
      </c>
      <c r="D1585" t="s">
        <v>14</v>
      </c>
      <c r="E1585" t="s">
        <v>93</v>
      </c>
      <c r="F1585">
        <v>0</v>
      </c>
      <c r="G1585">
        <v>258469000</v>
      </c>
      <c r="H1585">
        <v>0</v>
      </c>
      <c r="I1585">
        <v>0</v>
      </c>
      <c r="J1585">
        <v>0</v>
      </c>
      <c r="K1585">
        <v>14</v>
      </c>
      <c r="L1585" t="s">
        <v>54</v>
      </c>
      <c r="M1585" s="2">
        <v>3618566000</v>
      </c>
      <c r="N1585" s="2" t="str">
        <f>VLOOKUP(Tabla1[[#This Row],[nemo]],'Nemos y clasificaciones'!$A$2:$B$5000,2,FALSE)</f>
        <v>FORUS S.A.</v>
      </c>
      <c r="O1585" s="2" t="str">
        <f>VLOOKUP(Tabla1[[#This Row],[nemo]],'Nemos y clasificaciones'!$A$1:$C$3000,3,FALSE)</f>
        <v>Consumo</v>
      </c>
      <c r="P1585" s="2"/>
      <c r="Q1585" s="2"/>
    </row>
    <row r="1586" spans="1:17" x14ac:dyDescent="0.25">
      <c r="A1586" t="s">
        <v>10143</v>
      </c>
      <c r="B1586" s="1">
        <v>42693</v>
      </c>
      <c r="C1586" s="1">
        <v>42699</v>
      </c>
      <c r="D1586" t="s">
        <v>14</v>
      </c>
      <c r="E1586" t="s">
        <v>93</v>
      </c>
      <c r="F1586">
        <v>0</v>
      </c>
      <c r="G1586">
        <v>258469000</v>
      </c>
      <c r="H1586">
        <v>0</v>
      </c>
      <c r="I1586">
        <v>0</v>
      </c>
      <c r="J1586">
        <v>0</v>
      </c>
      <c r="K1586">
        <v>14</v>
      </c>
      <c r="L1586" t="s">
        <v>54</v>
      </c>
      <c r="M1586" s="2">
        <v>3618566000</v>
      </c>
      <c r="N1586" s="2" t="str">
        <f>VLOOKUP(Tabla1[[#This Row],[nemo]],'Nemos y clasificaciones'!$A$2:$B$5000,2,FALSE)</f>
        <v>FORUS S.A.</v>
      </c>
      <c r="O1586" s="2" t="str">
        <f>VLOOKUP(Tabla1[[#This Row],[nemo]],'Nemos y clasificaciones'!$A$1:$C$3000,3,FALSE)</f>
        <v>Consumo</v>
      </c>
      <c r="P1586" s="2"/>
      <c r="Q1586" s="2"/>
    </row>
    <row r="1587" spans="1:17" x14ac:dyDescent="0.25">
      <c r="A1587" t="s">
        <v>7354</v>
      </c>
      <c r="B1587" s="1">
        <v>43393</v>
      </c>
      <c r="C1587" s="1">
        <v>43399</v>
      </c>
      <c r="D1587" t="s">
        <v>86</v>
      </c>
      <c r="E1587" t="s">
        <v>1862</v>
      </c>
      <c r="F1587">
        <v>0</v>
      </c>
      <c r="G1587">
        <v>10000000</v>
      </c>
      <c r="H1587">
        <v>0</v>
      </c>
      <c r="I1587">
        <v>0</v>
      </c>
      <c r="J1587">
        <v>0</v>
      </c>
      <c r="K1587">
        <v>2E-3</v>
      </c>
      <c r="L1587" t="s">
        <v>23</v>
      </c>
      <c r="M1587" s="3">
        <v>20000</v>
      </c>
      <c r="N1587" s="2" t="str">
        <f>VLOOKUP(Tabla1[[#This Row],[nemo]],'Nemos y clasificaciones'!$A$2:$B$5000,2,FALSE)</f>
        <v>CFI</v>
      </c>
      <c r="O1587" s="3" t="str">
        <f>VLOOKUP(Tabla1[[#This Row],[nemo]],'Nemos y clasificaciones'!$A$1:$C$3000,3,FALSE)</f>
        <v>CFI</v>
      </c>
      <c r="P1587" s="3"/>
      <c r="Q1587" s="3"/>
    </row>
    <row r="1588" spans="1:17" x14ac:dyDescent="0.25">
      <c r="A1588" t="s">
        <v>312</v>
      </c>
      <c r="B1588" s="1">
        <v>44441</v>
      </c>
      <c r="C1588" s="1">
        <v>44447</v>
      </c>
      <c r="D1588" t="s">
        <v>14</v>
      </c>
      <c r="E1588" t="s">
        <v>313</v>
      </c>
      <c r="F1588">
        <v>0</v>
      </c>
      <c r="G1588">
        <v>10000000</v>
      </c>
      <c r="H1588">
        <v>0</v>
      </c>
      <c r="I1588">
        <v>0</v>
      </c>
      <c r="J1588">
        <v>0</v>
      </c>
      <c r="K1588">
        <v>2.1749999999999998</v>
      </c>
      <c r="L1588" t="s">
        <v>16</v>
      </c>
      <c r="M1588" s="2">
        <v>21750000</v>
      </c>
      <c r="N1588" s="2" t="str">
        <f>VLOOKUP(Tabla1[[#This Row],[nemo]],'Nemos y clasificaciones'!$A$2:$B$5000,2,FALSE)</f>
        <v>CFI</v>
      </c>
      <c r="O1588" s="2" t="str">
        <f>VLOOKUP(Tabla1[[#This Row],[nemo]],'Nemos y clasificaciones'!$A$1:$C$3000,3,FALSE)</f>
        <v>CFI</v>
      </c>
      <c r="P1588" s="2"/>
      <c r="Q1588" s="2"/>
    </row>
    <row r="1589" spans="1:17" x14ac:dyDescent="0.25">
      <c r="A1589" t="s">
        <v>1525</v>
      </c>
      <c r="B1589" s="1">
        <v>44351</v>
      </c>
      <c r="C1589" s="1">
        <v>44357</v>
      </c>
      <c r="D1589" t="s">
        <v>14</v>
      </c>
      <c r="E1589" t="s">
        <v>313</v>
      </c>
      <c r="F1589">
        <v>0</v>
      </c>
      <c r="G1589">
        <v>10000000</v>
      </c>
      <c r="H1589">
        <v>0</v>
      </c>
      <c r="I1589">
        <v>0</v>
      </c>
      <c r="J1589">
        <v>0</v>
      </c>
      <c r="K1589">
        <v>2.0539999999999998</v>
      </c>
      <c r="L1589" t="s">
        <v>16</v>
      </c>
      <c r="M1589" s="2">
        <v>20540000</v>
      </c>
      <c r="N1589" s="2" t="str">
        <f>VLOOKUP(Tabla1[[#This Row],[nemo]],'Nemos y clasificaciones'!$A$2:$B$5000,2,FALSE)</f>
        <v>CFI</v>
      </c>
      <c r="O1589" s="2" t="str">
        <f>VLOOKUP(Tabla1[[#This Row],[nemo]],'Nemos y clasificaciones'!$A$1:$C$3000,3,FALSE)</f>
        <v>CFI</v>
      </c>
      <c r="P1589" s="2"/>
      <c r="Q1589" s="2"/>
    </row>
    <row r="1590" spans="1:17" x14ac:dyDescent="0.25">
      <c r="A1590" t="s">
        <v>4218</v>
      </c>
      <c r="B1590" s="1">
        <v>43974</v>
      </c>
      <c r="C1590" s="1">
        <v>43980</v>
      </c>
      <c r="D1590" t="s">
        <v>14</v>
      </c>
      <c r="E1590" t="s">
        <v>1685</v>
      </c>
      <c r="F1590">
        <v>0</v>
      </c>
      <c r="G1590">
        <v>220569255</v>
      </c>
      <c r="H1590">
        <v>0</v>
      </c>
      <c r="I1590">
        <v>0</v>
      </c>
      <c r="J1590">
        <v>0</v>
      </c>
      <c r="K1590">
        <v>16.286999999999999</v>
      </c>
      <c r="L1590" t="s">
        <v>54</v>
      </c>
      <c r="M1590" s="2">
        <v>3592411456.1849999</v>
      </c>
      <c r="N1590" s="2" t="str">
        <f>VLOOKUP(Tabla1[[#This Row],[nemo]],'Nemos y clasificaciones'!$A$2:$B$5000,2,FALSE)</f>
        <v>ZONA FRANCA DE IQUIQUE S.A.</v>
      </c>
      <c r="O1590" s="2" t="str">
        <f>VLOOKUP(Tabla1[[#This Row],[nemo]],'Nemos y clasificaciones'!$A$1:$C$3000,3,FALSE)</f>
        <v>Consumo</v>
      </c>
      <c r="P1590" s="2"/>
      <c r="Q1590" s="2"/>
    </row>
    <row r="1591" spans="1:17" x14ac:dyDescent="0.25">
      <c r="A1591" t="s">
        <v>2268</v>
      </c>
      <c r="B1591" s="1">
        <v>44287</v>
      </c>
      <c r="C1591" s="1">
        <v>44295</v>
      </c>
      <c r="D1591" t="s">
        <v>14</v>
      </c>
      <c r="E1591" t="s">
        <v>313</v>
      </c>
      <c r="F1591">
        <v>0</v>
      </c>
      <c r="G1591">
        <v>10000000</v>
      </c>
      <c r="H1591">
        <v>0</v>
      </c>
      <c r="I1591">
        <v>0</v>
      </c>
      <c r="J1591">
        <v>0</v>
      </c>
      <c r="K1591">
        <v>2.036</v>
      </c>
      <c r="L1591" t="s">
        <v>16</v>
      </c>
      <c r="M1591" s="2">
        <v>20360000</v>
      </c>
      <c r="N1591" s="2" t="str">
        <f>VLOOKUP(Tabla1[[#This Row],[nemo]],'Nemos y clasificaciones'!$A$2:$B$5000,2,FALSE)</f>
        <v>CFI</v>
      </c>
      <c r="O1591" s="2" t="str">
        <f>VLOOKUP(Tabla1[[#This Row],[nemo]],'Nemos y clasificaciones'!$A$1:$C$3000,3,FALSE)</f>
        <v>CFI</v>
      </c>
      <c r="P1591" s="2"/>
      <c r="Q1591" s="2"/>
    </row>
    <row r="1592" spans="1:17" x14ac:dyDescent="0.25">
      <c r="A1592" t="s">
        <v>3192</v>
      </c>
      <c r="B1592" s="1">
        <v>44141</v>
      </c>
      <c r="C1592" s="1">
        <v>44147</v>
      </c>
      <c r="D1592" t="s">
        <v>14</v>
      </c>
      <c r="E1592" t="s">
        <v>313</v>
      </c>
      <c r="F1592">
        <v>0</v>
      </c>
      <c r="G1592">
        <v>10000000</v>
      </c>
      <c r="H1592">
        <v>0</v>
      </c>
      <c r="I1592">
        <v>0</v>
      </c>
      <c r="J1592">
        <v>0</v>
      </c>
      <c r="K1592">
        <v>1.925</v>
      </c>
      <c r="L1592" t="s">
        <v>16</v>
      </c>
      <c r="M1592" s="2">
        <v>19250000</v>
      </c>
      <c r="N1592" s="2" t="str">
        <f>VLOOKUP(Tabla1[[#This Row],[nemo]],'Nemos y clasificaciones'!$A$2:$B$5000,2,FALSE)</f>
        <v>CFI</v>
      </c>
      <c r="O1592" s="2" t="str">
        <f>VLOOKUP(Tabla1[[#This Row],[nemo]],'Nemos y clasificaciones'!$A$1:$C$3000,3,FALSE)</f>
        <v>CFI</v>
      </c>
      <c r="P1592" s="2"/>
      <c r="Q1592" s="2"/>
    </row>
    <row r="1593" spans="1:17" x14ac:dyDescent="0.25">
      <c r="A1593" t="s">
        <v>2586</v>
      </c>
      <c r="B1593" s="1">
        <v>44229</v>
      </c>
      <c r="C1593" s="1">
        <v>44235</v>
      </c>
      <c r="D1593" t="s">
        <v>14</v>
      </c>
      <c r="E1593" t="s">
        <v>313</v>
      </c>
      <c r="F1593">
        <v>0</v>
      </c>
      <c r="G1593">
        <v>10000000</v>
      </c>
      <c r="H1593">
        <v>0</v>
      </c>
      <c r="I1593">
        <v>0</v>
      </c>
      <c r="J1593">
        <v>0</v>
      </c>
      <c r="K1593">
        <v>1.84</v>
      </c>
      <c r="L1593" t="s">
        <v>16</v>
      </c>
      <c r="M1593" s="2">
        <v>18400000</v>
      </c>
      <c r="N1593" s="2" t="str">
        <f>VLOOKUP(Tabla1[[#This Row],[nemo]],'Nemos y clasificaciones'!$A$2:$B$5000,2,FALSE)</f>
        <v>CFI</v>
      </c>
      <c r="O1593" s="2" t="str">
        <f>VLOOKUP(Tabla1[[#This Row],[nemo]],'Nemos y clasificaciones'!$A$1:$C$3000,3,FALSE)</f>
        <v>CFI</v>
      </c>
      <c r="P1593" s="2"/>
      <c r="Q1593" s="2"/>
    </row>
    <row r="1594" spans="1:17" x14ac:dyDescent="0.25">
      <c r="A1594" t="s">
        <v>11610</v>
      </c>
      <c r="B1594" s="1">
        <v>42139</v>
      </c>
      <c r="C1594" s="1">
        <v>42146</v>
      </c>
      <c r="D1594" t="s">
        <v>14</v>
      </c>
      <c r="E1594" t="s">
        <v>1842</v>
      </c>
      <c r="F1594">
        <v>0</v>
      </c>
      <c r="G1594">
        <v>266432526</v>
      </c>
      <c r="H1594">
        <v>0</v>
      </c>
      <c r="I1594">
        <v>0</v>
      </c>
      <c r="J1594">
        <v>0</v>
      </c>
      <c r="K1594">
        <v>13.436</v>
      </c>
      <c r="L1594" t="s">
        <v>54</v>
      </c>
      <c r="M1594" s="2">
        <v>3579787419.336</v>
      </c>
      <c r="N1594" s="2" t="str">
        <f>VLOOKUP(Tabla1[[#This Row],[nemo]],'Nemos y clasificaciones'!$A$2:$B$5000,2,FALSE)</f>
        <v>COCA COLA EMBONOR S.A.</v>
      </c>
      <c r="O1594" s="2" t="str">
        <f>VLOOKUP(Tabla1[[#This Row],[nemo]],'Nemos y clasificaciones'!$A$1:$C$3000,3,FALSE)</f>
        <v>Alimentos, bebidas y tabaco</v>
      </c>
      <c r="P1594" s="2"/>
      <c r="Q1594" s="2"/>
    </row>
    <row r="1595" spans="1:17" x14ac:dyDescent="0.25">
      <c r="A1595" t="s">
        <v>2709</v>
      </c>
      <c r="B1595" s="1">
        <v>44201</v>
      </c>
      <c r="C1595" s="1">
        <v>44207</v>
      </c>
      <c r="D1595" t="s">
        <v>14</v>
      </c>
      <c r="E1595" t="s">
        <v>313</v>
      </c>
      <c r="F1595">
        <v>0</v>
      </c>
      <c r="G1595">
        <v>1142042</v>
      </c>
      <c r="H1595">
        <v>0</v>
      </c>
      <c r="I1595">
        <v>0</v>
      </c>
      <c r="J1595">
        <v>0</v>
      </c>
      <c r="K1595">
        <v>2.2650000000000001</v>
      </c>
      <c r="L1595" t="s">
        <v>16</v>
      </c>
      <c r="M1595" s="2">
        <v>2586725.13</v>
      </c>
      <c r="N1595" s="2" t="str">
        <f>VLOOKUP(Tabla1[[#This Row],[nemo]],'Nemos y clasificaciones'!$A$2:$B$5000,2,FALSE)</f>
        <v>CFI</v>
      </c>
      <c r="O1595" s="2" t="str">
        <f>VLOOKUP(Tabla1[[#This Row],[nemo]],'Nemos y clasificaciones'!$A$1:$C$3000,3,FALSE)</f>
        <v>CFI</v>
      </c>
      <c r="P1595" s="2"/>
      <c r="Q1595" s="2"/>
    </row>
    <row r="1596" spans="1:17" x14ac:dyDescent="0.25">
      <c r="A1596" t="s">
        <v>8329</v>
      </c>
      <c r="B1596" s="1">
        <v>43216</v>
      </c>
      <c r="C1596" s="1">
        <v>43223</v>
      </c>
      <c r="D1596" t="s">
        <v>14</v>
      </c>
      <c r="E1596" t="s">
        <v>2027</v>
      </c>
      <c r="F1596">
        <v>0</v>
      </c>
      <c r="G1596">
        <v>140930401</v>
      </c>
      <c r="H1596">
        <v>0</v>
      </c>
      <c r="I1596">
        <v>0</v>
      </c>
      <c r="J1596">
        <v>0</v>
      </c>
      <c r="K1596">
        <v>25.3</v>
      </c>
      <c r="L1596" t="s">
        <v>54</v>
      </c>
      <c r="M1596" s="2">
        <v>3565539145.3000002</v>
      </c>
      <c r="N1596" s="2" t="str">
        <f>VLOOKUP(Tabla1[[#This Row],[nemo]],'Nemos y clasificaciones'!$A$2:$B$5000,2,FALSE)</f>
        <v>INSTITUTO DE DIAGNOSTICO S.A.</v>
      </c>
      <c r="O1596" s="2" t="str">
        <f>VLOOKUP(Tabla1[[#This Row],[nemo]],'Nemos y clasificaciones'!$A$1:$C$3000,3,FALSE)</f>
        <v>Servicios de salud</v>
      </c>
      <c r="P1596" s="2"/>
      <c r="Q1596" s="2"/>
    </row>
    <row r="1597" spans="1:17" x14ac:dyDescent="0.25">
      <c r="A1597" t="s">
        <v>10791</v>
      </c>
      <c r="B1597" s="1">
        <v>42481</v>
      </c>
      <c r="C1597" s="1">
        <v>42487</v>
      </c>
      <c r="D1597" t="s">
        <v>14</v>
      </c>
      <c r="E1597" t="s">
        <v>2277</v>
      </c>
      <c r="F1597">
        <v>0</v>
      </c>
      <c r="G1597">
        <v>61500000</v>
      </c>
      <c r="H1597">
        <v>0</v>
      </c>
      <c r="I1597">
        <v>0</v>
      </c>
      <c r="J1597">
        <v>0</v>
      </c>
      <c r="K1597">
        <v>57.87</v>
      </c>
      <c r="L1597" t="s">
        <v>54</v>
      </c>
      <c r="M1597" s="2">
        <v>3559005000</v>
      </c>
      <c r="N1597" s="2" t="str">
        <f>VLOOKUP(Tabla1[[#This Row],[nemo]],'Nemos y clasificaciones'!$A$2:$B$5000,2,FALSE)</f>
        <v>COMPAÑIA CHILENA DE FOSFOROS S.A.</v>
      </c>
      <c r="O1597" s="2" t="str">
        <f>VLOOKUP(Tabla1[[#This Row],[nemo]],'Nemos y clasificaciones'!$A$1:$C$3000,3,FALSE)</f>
        <v>Alimentos, bebidas y tabaco</v>
      </c>
      <c r="P1597" s="2"/>
      <c r="Q1597" s="2"/>
    </row>
    <row r="1598" spans="1:17" x14ac:dyDescent="0.25">
      <c r="A1598" t="s">
        <v>569</v>
      </c>
      <c r="B1598" s="1">
        <v>44412</v>
      </c>
      <c r="C1598" s="1">
        <v>44418</v>
      </c>
      <c r="D1598" t="s">
        <v>14</v>
      </c>
      <c r="E1598" t="s">
        <v>313</v>
      </c>
      <c r="F1598">
        <v>0</v>
      </c>
      <c r="G1598">
        <v>1307042</v>
      </c>
      <c r="H1598">
        <v>0</v>
      </c>
      <c r="I1598">
        <v>0</v>
      </c>
      <c r="J1598">
        <v>0</v>
      </c>
      <c r="K1598">
        <v>1.927</v>
      </c>
      <c r="L1598" t="s">
        <v>16</v>
      </c>
      <c r="M1598" s="2">
        <v>2518669.9339999999</v>
      </c>
      <c r="N1598" s="2" t="str">
        <f>VLOOKUP(Tabla1[[#This Row],[nemo]],'Nemos y clasificaciones'!$A$2:$B$5000,2,FALSE)</f>
        <v>CFI</v>
      </c>
      <c r="O1598" s="2" t="str">
        <f>VLOOKUP(Tabla1[[#This Row],[nemo]],'Nemos y clasificaciones'!$A$1:$C$3000,3,FALSE)</f>
        <v>CFI</v>
      </c>
      <c r="P1598" s="2"/>
      <c r="Q1598" s="2"/>
    </row>
    <row r="1599" spans="1:17" x14ac:dyDescent="0.25">
      <c r="A1599" t="s">
        <v>912</v>
      </c>
      <c r="B1599" s="1">
        <v>44378</v>
      </c>
      <c r="C1599" s="1">
        <v>44384</v>
      </c>
      <c r="D1599" t="s">
        <v>14</v>
      </c>
      <c r="E1599" t="s">
        <v>313</v>
      </c>
      <c r="F1599">
        <v>0</v>
      </c>
      <c r="G1599">
        <v>1142042</v>
      </c>
      <c r="H1599">
        <v>0</v>
      </c>
      <c r="I1599">
        <v>0</v>
      </c>
      <c r="J1599">
        <v>0</v>
      </c>
      <c r="K1599">
        <v>1.9790000000000001</v>
      </c>
      <c r="L1599" t="s">
        <v>16</v>
      </c>
      <c r="M1599" s="2">
        <v>2260101.1179999998</v>
      </c>
      <c r="N1599" s="2" t="str">
        <f>VLOOKUP(Tabla1[[#This Row],[nemo]],'Nemos y clasificaciones'!$A$2:$B$5000,2,FALSE)</f>
        <v>CFI</v>
      </c>
      <c r="O1599" s="2" t="str">
        <f>VLOOKUP(Tabla1[[#This Row],[nemo]],'Nemos y clasificaciones'!$A$1:$C$3000,3,FALSE)</f>
        <v>CFI</v>
      </c>
      <c r="P1599" s="2"/>
      <c r="Q1599" s="2"/>
    </row>
    <row r="1600" spans="1:17" x14ac:dyDescent="0.25">
      <c r="A1600" t="s">
        <v>1967</v>
      </c>
      <c r="B1600" s="1">
        <v>44321</v>
      </c>
      <c r="C1600" s="1">
        <v>44327</v>
      </c>
      <c r="D1600" t="s">
        <v>14</v>
      </c>
      <c r="E1600" t="s">
        <v>313</v>
      </c>
      <c r="F1600">
        <v>0</v>
      </c>
      <c r="G1600">
        <v>1142042</v>
      </c>
      <c r="H1600">
        <v>0</v>
      </c>
      <c r="I1600">
        <v>0</v>
      </c>
      <c r="J1600">
        <v>0</v>
      </c>
      <c r="K1600">
        <v>1.9790000000000001</v>
      </c>
      <c r="L1600" t="s">
        <v>16</v>
      </c>
      <c r="M1600" s="2">
        <v>2260101.1179999998</v>
      </c>
      <c r="N1600" s="2" t="str">
        <f>VLOOKUP(Tabla1[[#This Row],[nemo]],'Nemos y clasificaciones'!$A$2:$B$5000,2,FALSE)</f>
        <v>CFI</v>
      </c>
      <c r="O1600" s="2" t="str">
        <f>VLOOKUP(Tabla1[[#This Row],[nemo]],'Nemos y clasificaciones'!$A$1:$C$3000,3,FALSE)</f>
        <v>CFI</v>
      </c>
      <c r="P1600" s="2"/>
      <c r="Q1600" s="2"/>
    </row>
    <row r="1601" spans="1:17" x14ac:dyDescent="0.25">
      <c r="A1601" t="s">
        <v>2498</v>
      </c>
      <c r="B1601" s="1">
        <v>44257</v>
      </c>
      <c r="C1601" s="1">
        <v>44263</v>
      </c>
      <c r="D1601" t="s">
        <v>14</v>
      </c>
      <c r="E1601" t="s">
        <v>313</v>
      </c>
      <c r="F1601">
        <v>0</v>
      </c>
      <c r="G1601">
        <v>1142042</v>
      </c>
      <c r="H1601">
        <v>0</v>
      </c>
      <c r="I1601">
        <v>0</v>
      </c>
      <c r="J1601">
        <v>0</v>
      </c>
      <c r="K1601">
        <v>1.7809999999999999</v>
      </c>
      <c r="L1601" t="s">
        <v>16</v>
      </c>
      <c r="M1601" s="2">
        <v>2033976.8019999999</v>
      </c>
      <c r="N1601" s="2" t="str">
        <f>VLOOKUP(Tabla1[[#This Row],[nemo]],'Nemos y clasificaciones'!$A$2:$B$5000,2,FALSE)</f>
        <v>CFI</v>
      </c>
      <c r="O1601" s="2" t="str">
        <f>VLOOKUP(Tabla1[[#This Row],[nemo]],'Nemos y clasificaciones'!$A$1:$C$3000,3,FALSE)</f>
        <v>CFI</v>
      </c>
      <c r="P1601" s="2"/>
      <c r="Q1601" s="2"/>
    </row>
    <row r="1602" spans="1:17" x14ac:dyDescent="0.25">
      <c r="A1602" t="s">
        <v>3096</v>
      </c>
      <c r="B1602" s="1">
        <v>44166</v>
      </c>
      <c r="C1602" s="1">
        <v>44172</v>
      </c>
      <c r="D1602" t="s">
        <v>14</v>
      </c>
      <c r="E1602" t="s">
        <v>313</v>
      </c>
      <c r="F1602">
        <v>0</v>
      </c>
      <c r="G1602">
        <v>1042199</v>
      </c>
      <c r="H1602">
        <v>0</v>
      </c>
      <c r="I1602">
        <v>0</v>
      </c>
      <c r="J1602">
        <v>0</v>
      </c>
      <c r="K1602">
        <v>1.643</v>
      </c>
      <c r="L1602" t="s">
        <v>16</v>
      </c>
      <c r="M1602" s="2">
        <v>1712332.9569999999</v>
      </c>
      <c r="N1602" s="2" t="str">
        <f>VLOOKUP(Tabla1[[#This Row],[nemo]],'Nemos y clasificaciones'!$A$2:$B$5000,2,FALSE)</f>
        <v>CFI</v>
      </c>
      <c r="O1602" s="2" t="str">
        <f>VLOOKUP(Tabla1[[#This Row],[nemo]],'Nemos y clasificaciones'!$A$1:$C$3000,3,FALSE)</f>
        <v>CFI</v>
      </c>
      <c r="P1602" s="2"/>
      <c r="Q1602" s="2"/>
    </row>
    <row r="1603" spans="1:17" x14ac:dyDescent="0.25">
      <c r="A1603" t="s">
        <v>11733</v>
      </c>
      <c r="B1603" s="1">
        <v>42126</v>
      </c>
      <c r="C1603" s="1">
        <v>42132</v>
      </c>
      <c r="D1603" t="s">
        <v>14</v>
      </c>
      <c r="E1603" t="s">
        <v>2027</v>
      </c>
      <c r="F1603">
        <v>0</v>
      </c>
      <c r="G1603">
        <v>80574510</v>
      </c>
      <c r="H1603">
        <v>0</v>
      </c>
      <c r="I1603">
        <v>0</v>
      </c>
      <c r="J1603">
        <v>0</v>
      </c>
      <c r="K1603">
        <v>43.7</v>
      </c>
      <c r="L1603" t="s">
        <v>54</v>
      </c>
      <c r="M1603" s="2">
        <v>3521106087</v>
      </c>
      <c r="N1603" s="2" t="str">
        <f>VLOOKUP(Tabla1[[#This Row],[nemo]],'Nemos y clasificaciones'!$A$2:$B$5000,2,FALSE)</f>
        <v>INSTITUTO DE DIAGNOSTICO S.A.</v>
      </c>
      <c r="O1603" s="2" t="str">
        <f>VLOOKUP(Tabla1[[#This Row],[nemo]],'Nemos y clasificaciones'!$A$1:$C$3000,3,FALSE)</f>
        <v>Servicios de salud</v>
      </c>
      <c r="P1603" s="2"/>
      <c r="Q1603" s="2"/>
    </row>
    <row r="1604" spans="1:17" x14ac:dyDescent="0.25">
      <c r="A1604" t="s">
        <v>3193</v>
      </c>
      <c r="B1604" s="1">
        <v>44141</v>
      </c>
      <c r="C1604" s="1">
        <v>44147</v>
      </c>
      <c r="D1604" t="s">
        <v>14</v>
      </c>
      <c r="E1604" t="s">
        <v>315</v>
      </c>
      <c r="F1604">
        <v>0</v>
      </c>
      <c r="G1604">
        <v>10000000</v>
      </c>
      <c r="H1604">
        <v>0</v>
      </c>
      <c r="I1604">
        <v>0</v>
      </c>
      <c r="J1604">
        <v>0</v>
      </c>
      <c r="K1604">
        <v>4.9470000000000001</v>
      </c>
      <c r="L1604" t="s">
        <v>16</v>
      </c>
      <c r="M1604" s="2">
        <v>49470000</v>
      </c>
      <c r="N1604" s="2" t="str">
        <f>VLOOKUP(Tabla1[[#This Row],[nemo]],'Nemos y clasificaciones'!$A$2:$B$5000,2,FALSE)</f>
        <v>CFI</v>
      </c>
      <c r="O1604" s="2" t="str">
        <f>VLOOKUP(Tabla1[[#This Row],[nemo]],'Nemos y clasificaciones'!$A$1:$C$3000,3,FALSE)</f>
        <v>CFI</v>
      </c>
      <c r="P1604" s="2"/>
      <c r="Q1604" s="2"/>
    </row>
    <row r="1605" spans="1:17" x14ac:dyDescent="0.25">
      <c r="A1605" t="s">
        <v>4493</v>
      </c>
      <c r="B1605" s="1">
        <v>43950</v>
      </c>
      <c r="C1605" s="1">
        <v>43957</v>
      </c>
      <c r="D1605" t="s">
        <v>14</v>
      </c>
      <c r="E1605" t="s">
        <v>2027</v>
      </c>
      <c r="F1605">
        <v>0</v>
      </c>
      <c r="G1605">
        <v>140930266</v>
      </c>
      <c r="H1605">
        <v>0</v>
      </c>
      <c r="I1605">
        <v>0</v>
      </c>
      <c r="J1605">
        <v>0</v>
      </c>
      <c r="K1605">
        <v>24.8</v>
      </c>
      <c r="L1605" t="s">
        <v>54</v>
      </c>
      <c r="M1605" s="2">
        <v>3495070596.8000002</v>
      </c>
      <c r="N1605" s="2" t="str">
        <f>VLOOKUP(Tabla1[[#This Row],[nemo]],'Nemos y clasificaciones'!$A$2:$B$5000,2,FALSE)</f>
        <v>INSTITUTO DE DIAGNOSTICO S.A.</v>
      </c>
      <c r="O1605" s="2" t="str">
        <f>VLOOKUP(Tabla1[[#This Row],[nemo]],'Nemos y clasificaciones'!$A$1:$C$3000,3,FALSE)</f>
        <v>Servicios de salud</v>
      </c>
      <c r="P1605" s="2"/>
      <c r="Q1605" s="2"/>
    </row>
    <row r="1606" spans="1:17" x14ac:dyDescent="0.25">
      <c r="A1606" t="s">
        <v>314</v>
      </c>
      <c r="B1606" s="1">
        <v>44441</v>
      </c>
      <c r="C1606" s="1">
        <v>44447</v>
      </c>
      <c r="D1606" t="s">
        <v>14</v>
      </c>
      <c r="E1606" t="s">
        <v>315</v>
      </c>
      <c r="F1606">
        <v>0</v>
      </c>
      <c r="G1606">
        <v>10000000</v>
      </c>
      <c r="H1606">
        <v>0</v>
      </c>
      <c r="I1606">
        <v>0</v>
      </c>
      <c r="J1606">
        <v>0</v>
      </c>
      <c r="K1606">
        <v>3.6629999999999998</v>
      </c>
      <c r="L1606" t="s">
        <v>16</v>
      </c>
      <c r="M1606" s="2">
        <v>36630000</v>
      </c>
      <c r="N1606" s="2" t="str">
        <f>VLOOKUP(Tabla1[[#This Row],[nemo]],'Nemos y clasificaciones'!$A$2:$B$5000,2,FALSE)</f>
        <v>CFI</v>
      </c>
      <c r="O1606" s="2" t="str">
        <f>VLOOKUP(Tabla1[[#This Row],[nemo]],'Nemos y clasificaciones'!$A$1:$C$3000,3,FALSE)</f>
        <v>CFI</v>
      </c>
      <c r="P1606" s="2"/>
      <c r="Q1606" s="2"/>
    </row>
    <row r="1607" spans="1:17" x14ac:dyDescent="0.25">
      <c r="A1607" t="s">
        <v>1846</v>
      </c>
      <c r="B1607" s="1">
        <v>44328</v>
      </c>
      <c r="C1607" s="1">
        <v>44335</v>
      </c>
      <c r="D1607" t="s">
        <v>14</v>
      </c>
      <c r="E1607" t="s">
        <v>1845</v>
      </c>
      <c r="F1607">
        <v>0</v>
      </c>
      <c r="G1607">
        <v>272116691</v>
      </c>
      <c r="H1607">
        <v>0</v>
      </c>
      <c r="I1607">
        <v>0</v>
      </c>
      <c r="J1607">
        <v>0</v>
      </c>
      <c r="K1607">
        <v>12.807</v>
      </c>
      <c r="L1607" t="s">
        <v>54</v>
      </c>
      <c r="M1607" s="2">
        <v>3484998461.6370001</v>
      </c>
      <c r="N1607" s="2" t="str">
        <f>VLOOKUP(Tabla1[[#This Row],[nemo]],'Nemos y clasificaciones'!$A$2:$B$5000,2,FALSE)</f>
        <v>SOQUIMICH COMERCIAL S.A.</v>
      </c>
      <c r="O1607" s="2" t="str">
        <f>VLOOKUP(Tabla1[[#This Row],[nemo]],'Nemos y clasificaciones'!$A$1:$C$3000,3,FALSE)</f>
        <v>Minería</v>
      </c>
      <c r="P1607" s="2"/>
      <c r="Q1607" s="2"/>
    </row>
    <row r="1608" spans="1:17" x14ac:dyDescent="0.25">
      <c r="A1608" t="s">
        <v>2105</v>
      </c>
      <c r="B1608" s="1">
        <v>44309</v>
      </c>
      <c r="C1608" s="1">
        <v>44315</v>
      </c>
      <c r="D1608" t="s">
        <v>14</v>
      </c>
      <c r="E1608" t="s">
        <v>180</v>
      </c>
      <c r="F1608">
        <v>0</v>
      </c>
      <c r="G1608">
        <v>1202879835</v>
      </c>
      <c r="H1608">
        <v>0</v>
      </c>
      <c r="I1608">
        <v>0</v>
      </c>
      <c r="J1608">
        <v>0</v>
      </c>
      <c r="K1608">
        <v>2.8940000000000001</v>
      </c>
      <c r="L1608" t="s">
        <v>16</v>
      </c>
      <c r="M1608" s="2">
        <v>3481134242.4899998</v>
      </c>
      <c r="N1608" s="2" t="str">
        <f>VLOOKUP(Tabla1[[#This Row],[nemo]],'Nemos y clasificaciones'!$A$2:$B$5000,2,FALSE)</f>
        <v>PUERTO VENTANAS S.A.</v>
      </c>
      <c r="O1608" s="2" t="str">
        <f>VLOOKUP(Tabla1[[#This Row],[nemo]],'Nemos y clasificaciones'!$A$1:$C$3000,3,FALSE)</f>
        <v>Transportes y servicios marítimos</v>
      </c>
      <c r="P1608" s="2"/>
      <c r="Q1608" s="2"/>
    </row>
    <row r="1609" spans="1:17" x14ac:dyDescent="0.25">
      <c r="A1609" t="s">
        <v>8178</v>
      </c>
      <c r="B1609" s="1">
        <v>43231</v>
      </c>
      <c r="C1609" s="1">
        <v>43237</v>
      </c>
      <c r="D1609" t="s">
        <v>14</v>
      </c>
      <c r="E1609" t="s">
        <v>4501</v>
      </c>
      <c r="F1609">
        <v>0</v>
      </c>
      <c r="G1609">
        <v>855096691</v>
      </c>
      <c r="H1609">
        <v>0</v>
      </c>
      <c r="I1609">
        <v>0</v>
      </c>
      <c r="J1609">
        <v>0</v>
      </c>
      <c r="K1609">
        <v>4.069</v>
      </c>
      <c r="L1609" t="s">
        <v>16</v>
      </c>
      <c r="M1609" s="2">
        <v>3479388435.6789999</v>
      </c>
      <c r="N1609" s="2" t="str">
        <f>VLOOKUP(Tabla1[[#This Row],[nemo]],'Nemos y clasificaciones'!$A$2:$B$5000,2,FALSE)</f>
        <v>AGENCIAS UNIVERSALES S.A.</v>
      </c>
      <c r="O1609" s="2" t="str">
        <f>VLOOKUP(Tabla1[[#This Row],[nemo]],'Nemos y clasificaciones'!$A$1:$C$3000,3,FALSE)</f>
        <v>Transportes y servicios marítimos</v>
      </c>
      <c r="P1609" s="2"/>
      <c r="Q1609" s="2"/>
    </row>
    <row r="1610" spans="1:17" x14ac:dyDescent="0.25">
      <c r="A1610" t="s">
        <v>1794</v>
      </c>
      <c r="B1610" s="1">
        <v>44329</v>
      </c>
      <c r="C1610" s="1">
        <v>44336</v>
      </c>
      <c r="D1610" t="s">
        <v>14</v>
      </c>
      <c r="E1610" t="s">
        <v>1795</v>
      </c>
      <c r="F1610">
        <v>0</v>
      </c>
      <c r="G1610">
        <v>283369203</v>
      </c>
      <c r="H1610">
        <v>0</v>
      </c>
      <c r="I1610">
        <v>0</v>
      </c>
      <c r="J1610">
        <v>0</v>
      </c>
      <c r="K1610">
        <v>12.19</v>
      </c>
      <c r="L1610" t="s">
        <v>54</v>
      </c>
      <c r="M1610" s="2">
        <v>3454270584.5700002</v>
      </c>
      <c r="N1610" s="2" t="str">
        <f>VLOOKUP(Tabla1[[#This Row],[nemo]],'Nemos y clasificaciones'!$A$2:$B$5000,2,FALSE)</f>
        <v>PAZ CORP S.A.</v>
      </c>
      <c r="O1610" s="2" t="str">
        <f>VLOOKUP(Tabla1[[#This Row],[nemo]],'Nemos y clasificaciones'!$A$1:$C$3000,3,FALSE)</f>
        <v>Construcción</v>
      </c>
      <c r="P1610" s="2"/>
      <c r="Q1610" s="2"/>
    </row>
    <row r="1611" spans="1:17" x14ac:dyDescent="0.25">
      <c r="A1611" t="s">
        <v>1524</v>
      </c>
      <c r="B1611" s="1">
        <v>44351</v>
      </c>
      <c r="C1611" s="1">
        <v>44357</v>
      </c>
      <c r="D1611" t="s">
        <v>14</v>
      </c>
      <c r="E1611" t="s">
        <v>315</v>
      </c>
      <c r="F1611">
        <v>0</v>
      </c>
      <c r="G1611">
        <v>10000000</v>
      </c>
      <c r="H1611">
        <v>0</v>
      </c>
      <c r="I1611">
        <v>0</v>
      </c>
      <c r="J1611">
        <v>0</v>
      </c>
      <c r="K1611">
        <v>3.609</v>
      </c>
      <c r="L1611" t="s">
        <v>16</v>
      </c>
      <c r="M1611" s="2">
        <v>36090000</v>
      </c>
      <c r="N1611" s="2" t="str">
        <f>VLOOKUP(Tabla1[[#This Row],[nemo]],'Nemos y clasificaciones'!$A$2:$B$5000,2,FALSE)</f>
        <v>CFI</v>
      </c>
      <c r="O1611" s="2" t="str">
        <f>VLOOKUP(Tabla1[[#This Row],[nemo]],'Nemos y clasificaciones'!$A$1:$C$3000,3,FALSE)</f>
        <v>CFI</v>
      </c>
      <c r="P1611" s="2"/>
      <c r="Q1611" s="2"/>
    </row>
    <row r="1612" spans="1:17" x14ac:dyDescent="0.25">
      <c r="A1612" t="s">
        <v>2267</v>
      </c>
      <c r="B1612" s="1">
        <v>44287</v>
      </c>
      <c r="C1612" s="1">
        <v>44295</v>
      </c>
      <c r="D1612" t="s">
        <v>14</v>
      </c>
      <c r="E1612" t="s">
        <v>315</v>
      </c>
      <c r="F1612">
        <v>0</v>
      </c>
      <c r="G1612">
        <v>10000000</v>
      </c>
      <c r="H1612">
        <v>0</v>
      </c>
      <c r="I1612">
        <v>0</v>
      </c>
      <c r="J1612">
        <v>0</v>
      </c>
      <c r="K1612">
        <v>3.5910000000000002</v>
      </c>
      <c r="L1612" t="s">
        <v>16</v>
      </c>
      <c r="M1612" s="2">
        <v>35910000</v>
      </c>
      <c r="N1612" s="2" t="str">
        <f>VLOOKUP(Tabla1[[#This Row],[nemo]],'Nemos y clasificaciones'!$A$2:$B$5000,2,FALSE)</f>
        <v>CFI</v>
      </c>
      <c r="O1612" s="2" t="str">
        <f>VLOOKUP(Tabla1[[#This Row],[nemo]],'Nemos y clasificaciones'!$A$1:$C$3000,3,FALSE)</f>
        <v>CFI</v>
      </c>
      <c r="P1612" s="2"/>
      <c r="Q1612" s="2"/>
    </row>
    <row r="1613" spans="1:17" x14ac:dyDescent="0.25">
      <c r="A1613" t="s">
        <v>7275</v>
      </c>
      <c r="B1613" s="1">
        <v>43426</v>
      </c>
      <c r="C1613" s="1">
        <v>43432</v>
      </c>
      <c r="D1613" t="s">
        <v>14</v>
      </c>
      <c r="E1613" t="s">
        <v>1022</v>
      </c>
      <c r="F1613">
        <v>0</v>
      </c>
      <c r="G1613">
        <v>264221000</v>
      </c>
      <c r="H1613">
        <v>0</v>
      </c>
      <c r="I1613">
        <v>0</v>
      </c>
      <c r="J1613">
        <v>0</v>
      </c>
      <c r="K1613">
        <v>13</v>
      </c>
      <c r="L1613" t="s">
        <v>54</v>
      </c>
      <c r="M1613" s="2">
        <v>3434873000</v>
      </c>
      <c r="N1613" s="2" t="str">
        <f>VLOOKUP(Tabla1[[#This Row],[nemo]],'Nemos y clasificaciones'!$A$2:$B$5000,2,FALSE)</f>
        <v>CEMENTOS BIO BIO S.A.</v>
      </c>
      <c r="O1613" s="2" t="str">
        <f>VLOOKUP(Tabla1[[#This Row],[nemo]],'Nemos y clasificaciones'!$A$1:$C$3000,3,FALSE)</f>
        <v>Construcción</v>
      </c>
      <c r="P1613" s="2"/>
      <c r="Q1613" s="2"/>
    </row>
    <row r="1614" spans="1:17" x14ac:dyDescent="0.25">
      <c r="A1614" t="s">
        <v>9896</v>
      </c>
      <c r="B1614" s="1">
        <v>42775</v>
      </c>
      <c r="C1614" s="1">
        <v>42781</v>
      </c>
      <c r="D1614" t="s">
        <v>14</v>
      </c>
      <c r="E1614" t="s">
        <v>1022</v>
      </c>
      <c r="F1614">
        <v>0</v>
      </c>
      <c r="G1614">
        <v>264221000</v>
      </c>
      <c r="H1614">
        <v>0</v>
      </c>
      <c r="I1614">
        <v>0</v>
      </c>
      <c r="J1614">
        <v>0</v>
      </c>
      <c r="K1614">
        <v>13</v>
      </c>
      <c r="L1614" t="s">
        <v>54</v>
      </c>
      <c r="M1614" s="2">
        <v>3434873000</v>
      </c>
      <c r="N1614" s="2" t="str">
        <f>VLOOKUP(Tabla1[[#This Row],[nemo]],'Nemos y clasificaciones'!$A$2:$B$5000,2,FALSE)</f>
        <v>CEMENTOS BIO BIO S.A.</v>
      </c>
      <c r="O1614" s="2" t="str">
        <f>VLOOKUP(Tabla1[[#This Row],[nemo]],'Nemos y clasificaciones'!$A$1:$C$3000,3,FALSE)</f>
        <v>Construcción</v>
      </c>
      <c r="P1614" s="2"/>
      <c r="Q1614" s="2"/>
    </row>
    <row r="1615" spans="1:17" x14ac:dyDescent="0.25">
      <c r="A1615" t="s">
        <v>10250</v>
      </c>
      <c r="B1615" s="1">
        <v>42629</v>
      </c>
      <c r="C1615" s="1">
        <v>42636</v>
      </c>
      <c r="D1615" t="s">
        <v>14</v>
      </c>
      <c r="E1615" t="s">
        <v>1022</v>
      </c>
      <c r="F1615">
        <v>0</v>
      </c>
      <c r="G1615">
        <v>264221000</v>
      </c>
      <c r="H1615">
        <v>0</v>
      </c>
      <c r="I1615">
        <v>0</v>
      </c>
      <c r="J1615">
        <v>0</v>
      </c>
      <c r="K1615">
        <v>13</v>
      </c>
      <c r="L1615" t="s">
        <v>54</v>
      </c>
      <c r="M1615" s="2">
        <v>3434873000</v>
      </c>
      <c r="N1615" s="2" t="str">
        <f>VLOOKUP(Tabla1[[#This Row],[nemo]],'Nemos y clasificaciones'!$A$2:$B$5000,2,FALSE)</f>
        <v>CEMENTOS BIO BIO S.A.</v>
      </c>
      <c r="O1615" s="2" t="str">
        <f>VLOOKUP(Tabla1[[#This Row],[nemo]],'Nemos y clasificaciones'!$A$1:$C$3000,3,FALSE)</f>
        <v>Construcción</v>
      </c>
      <c r="P1615" s="2"/>
      <c r="Q1615" s="2"/>
    </row>
    <row r="1616" spans="1:17" x14ac:dyDescent="0.25">
      <c r="A1616" t="s">
        <v>7891</v>
      </c>
      <c r="B1616" s="1">
        <v>43265</v>
      </c>
      <c r="C1616" s="1">
        <v>43271</v>
      </c>
      <c r="D1616" t="s">
        <v>14</v>
      </c>
      <c r="E1616" t="s">
        <v>1851</v>
      </c>
      <c r="F1616">
        <v>0</v>
      </c>
      <c r="G1616">
        <v>136927891634</v>
      </c>
      <c r="H1616">
        <v>0</v>
      </c>
      <c r="I1616">
        <v>0</v>
      </c>
      <c r="J1616">
        <v>0</v>
      </c>
      <c r="K1616">
        <v>2.5000000000000001E-2</v>
      </c>
      <c r="L1616" t="s">
        <v>23</v>
      </c>
      <c r="M1616" s="2">
        <v>3423197290.8499999</v>
      </c>
      <c r="N1616" s="2" t="str">
        <f>VLOOKUP(Tabla1[[#This Row],[nemo]],'Nemos y clasificaciones'!$A$2:$B$5000,2,FALSE)</f>
        <v>SOCIEDAD DE INVERSIONES ORO BLANCO S.A.</v>
      </c>
      <c r="O1616" s="2" t="str">
        <f>VLOOKUP(Tabla1[[#This Row],[nemo]],'Nemos y clasificaciones'!$A$1:$C$3000,3,FALSE)</f>
        <v>Servicios financieros</v>
      </c>
      <c r="P1616" s="2"/>
      <c r="Q1616" s="2"/>
    </row>
    <row r="1617" spans="1:17" x14ac:dyDescent="0.25">
      <c r="A1617" t="s">
        <v>2585</v>
      </c>
      <c r="B1617" s="1">
        <v>44229</v>
      </c>
      <c r="C1617" s="1">
        <v>44235</v>
      </c>
      <c r="D1617" t="s">
        <v>14</v>
      </c>
      <c r="E1617" t="s">
        <v>315</v>
      </c>
      <c r="F1617">
        <v>0</v>
      </c>
      <c r="G1617">
        <v>10000000</v>
      </c>
      <c r="H1617">
        <v>0</v>
      </c>
      <c r="I1617">
        <v>0</v>
      </c>
      <c r="J1617">
        <v>0</v>
      </c>
      <c r="K1617">
        <v>3.19</v>
      </c>
      <c r="L1617" t="s">
        <v>16</v>
      </c>
      <c r="M1617" s="2">
        <v>31900000</v>
      </c>
      <c r="N1617" s="2" t="str">
        <f>VLOOKUP(Tabla1[[#This Row],[nemo]],'Nemos y clasificaciones'!$A$2:$B$5000,2,FALSE)</f>
        <v>CFI</v>
      </c>
      <c r="O1617" s="2" t="str">
        <f>VLOOKUP(Tabla1[[#This Row],[nemo]],'Nemos y clasificaciones'!$A$1:$C$3000,3,FALSE)</f>
        <v>CFI</v>
      </c>
      <c r="P1617" s="2"/>
      <c r="Q1617" s="2"/>
    </row>
    <row r="1618" spans="1:17" x14ac:dyDescent="0.25">
      <c r="A1618" t="s">
        <v>7215</v>
      </c>
      <c r="B1618" s="1">
        <v>43441</v>
      </c>
      <c r="C1618" s="1">
        <v>43448</v>
      </c>
      <c r="D1618" t="s">
        <v>14</v>
      </c>
      <c r="E1618" t="s">
        <v>116</v>
      </c>
      <c r="F1618">
        <v>0</v>
      </c>
      <c r="G1618">
        <v>1075000000</v>
      </c>
      <c r="H1618">
        <v>0</v>
      </c>
      <c r="I1618">
        <v>0</v>
      </c>
      <c r="J1618">
        <v>0</v>
      </c>
      <c r="K1618">
        <v>3.1819999999999999</v>
      </c>
      <c r="L1618" t="s">
        <v>16</v>
      </c>
      <c r="M1618" s="2">
        <v>3420650000</v>
      </c>
      <c r="N1618" s="2" t="str">
        <f>VLOOKUP(Tabla1[[#This Row],[nemo]],'Nemos y clasificaciones'!$A$2:$B$5000,2,FALSE)</f>
        <v>SIGDO KOPPERS S.A.</v>
      </c>
      <c r="O1618" s="2" t="str">
        <f>VLOOKUP(Tabla1[[#This Row],[nemo]],'Nemos y clasificaciones'!$A$1:$C$3000,3,FALSE)</f>
        <v>Conglomerados</v>
      </c>
      <c r="P1618" s="2"/>
      <c r="Q1618" s="2"/>
    </row>
    <row r="1619" spans="1:17" x14ac:dyDescent="0.25">
      <c r="A1619" t="s">
        <v>572</v>
      </c>
      <c r="B1619" s="1">
        <v>44412</v>
      </c>
      <c r="C1619" s="1">
        <v>44418</v>
      </c>
      <c r="D1619" t="s">
        <v>14</v>
      </c>
      <c r="E1619" t="s">
        <v>315</v>
      </c>
      <c r="F1619">
        <v>0</v>
      </c>
      <c r="G1619">
        <v>1434513</v>
      </c>
      <c r="H1619">
        <v>0</v>
      </c>
      <c r="I1619">
        <v>0</v>
      </c>
      <c r="J1619">
        <v>0</v>
      </c>
      <c r="K1619">
        <v>3.3279999999999998</v>
      </c>
      <c r="L1619" t="s">
        <v>16</v>
      </c>
      <c r="M1619" s="2">
        <v>4774059.2640000004</v>
      </c>
      <c r="N1619" s="2" t="str">
        <f>VLOOKUP(Tabla1[[#This Row],[nemo]],'Nemos y clasificaciones'!$A$2:$B$5000,2,FALSE)</f>
        <v>CFI</v>
      </c>
      <c r="O1619" s="2" t="str">
        <f>VLOOKUP(Tabla1[[#This Row],[nemo]],'Nemos y clasificaciones'!$A$1:$C$3000,3,FALSE)</f>
        <v>CFI</v>
      </c>
      <c r="P1619" s="2"/>
      <c r="Q1619" s="2"/>
    </row>
    <row r="1620" spans="1:17" x14ac:dyDescent="0.25">
      <c r="A1620" t="s">
        <v>2708</v>
      </c>
      <c r="B1620" s="1">
        <v>44201</v>
      </c>
      <c r="C1620" s="1">
        <v>44207</v>
      </c>
      <c r="D1620" t="s">
        <v>14</v>
      </c>
      <c r="E1620" t="s">
        <v>315</v>
      </c>
      <c r="F1620">
        <v>0</v>
      </c>
      <c r="G1620">
        <v>1102123</v>
      </c>
      <c r="H1620">
        <v>0</v>
      </c>
      <c r="I1620">
        <v>0</v>
      </c>
      <c r="J1620">
        <v>0</v>
      </c>
      <c r="K1620">
        <v>3.8319999999999999</v>
      </c>
      <c r="L1620" t="s">
        <v>16</v>
      </c>
      <c r="M1620" s="2">
        <v>4223335.3360000001</v>
      </c>
      <c r="N1620" s="2" t="str">
        <f>VLOOKUP(Tabla1[[#This Row],[nemo]],'Nemos y clasificaciones'!$A$2:$B$5000,2,FALSE)</f>
        <v>CFI</v>
      </c>
      <c r="O1620" s="2" t="str">
        <f>VLOOKUP(Tabla1[[#This Row],[nemo]],'Nemos y clasificaciones'!$A$1:$C$3000,3,FALSE)</f>
        <v>CFI</v>
      </c>
      <c r="P1620" s="2"/>
      <c r="Q1620" s="2"/>
    </row>
    <row r="1621" spans="1:17" x14ac:dyDescent="0.25">
      <c r="A1621" t="s">
        <v>1965</v>
      </c>
      <c r="B1621" s="1">
        <v>44321</v>
      </c>
      <c r="C1621" s="1">
        <v>44327</v>
      </c>
      <c r="D1621" t="s">
        <v>14</v>
      </c>
      <c r="E1621" t="s">
        <v>315</v>
      </c>
      <c r="F1621">
        <v>0</v>
      </c>
      <c r="G1621">
        <v>1097368</v>
      </c>
      <c r="H1621">
        <v>0</v>
      </c>
      <c r="I1621">
        <v>0</v>
      </c>
      <c r="J1621">
        <v>0</v>
      </c>
      <c r="K1621">
        <v>3.4830000000000001</v>
      </c>
      <c r="L1621" t="s">
        <v>16</v>
      </c>
      <c r="M1621" s="2">
        <v>3822132.7439999999</v>
      </c>
      <c r="N1621" s="2" t="str">
        <f>VLOOKUP(Tabla1[[#This Row],[nemo]],'Nemos y clasificaciones'!$A$2:$B$5000,2,FALSE)</f>
        <v>CFI</v>
      </c>
      <c r="O1621" s="2" t="str">
        <f>VLOOKUP(Tabla1[[#This Row],[nemo]],'Nemos y clasificaciones'!$A$1:$C$3000,3,FALSE)</f>
        <v>CFI</v>
      </c>
      <c r="P1621" s="2"/>
      <c r="Q1621" s="2"/>
    </row>
    <row r="1622" spans="1:17" x14ac:dyDescent="0.25">
      <c r="A1622" t="s">
        <v>911</v>
      </c>
      <c r="B1622" s="1">
        <v>44378</v>
      </c>
      <c r="C1622" s="1">
        <v>44384</v>
      </c>
      <c r="D1622" t="s">
        <v>14</v>
      </c>
      <c r="E1622" t="s">
        <v>315</v>
      </c>
      <c r="F1622">
        <v>0</v>
      </c>
      <c r="G1622">
        <v>1095614</v>
      </c>
      <c r="H1622">
        <v>0</v>
      </c>
      <c r="I1622">
        <v>0</v>
      </c>
      <c r="J1622">
        <v>0</v>
      </c>
      <c r="K1622">
        <v>3.234</v>
      </c>
      <c r="L1622" t="s">
        <v>16</v>
      </c>
      <c r="M1622" s="2">
        <v>3543215.676</v>
      </c>
      <c r="N1622" s="2" t="str">
        <f>VLOOKUP(Tabla1[[#This Row],[nemo]],'Nemos y clasificaciones'!$A$2:$B$5000,2,FALSE)</f>
        <v>CFI</v>
      </c>
      <c r="O1622" s="2" t="str">
        <f>VLOOKUP(Tabla1[[#This Row],[nemo]],'Nemos y clasificaciones'!$A$1:$C$3000,3,FALSE)</f>
        <v>CFI</v>
      </c>
      <c r="P1622" s="2"/>
      <c r="Q1622" s="2"/>
    </row>
    <row r="1623" spans="1:17" x14ac:dyDescent="0.25">
      <c r="A1623" t="s">
        <v>2497</v>
      </c>
      <c r="B1623" s="1">
        <v>44257</v>
      </c>
      <c r="C1623" s="1">
        <v>44263</v>
      </c>
      <c r="D1623" t="s">
        <v>14</v>
      </c>
      <c r="E1623" t="s">
        <v>315</v>
      </c>
      <c r="F1623">
        <v>0</v>
      </c>
      <c r="G1623">
        <v>1097368</v>
      </c>
      <c r="H1623">
        <v>0</v>
      </c>
      <c r="I1623">
        <v>0</v>
      </c>
      <c r="J1623">
        <v>0</v>
      </c>
      <c r="K1623">
        <v>3.1339999999999999</v>
      </c>
      <c r="L1623" t="s">
        <v>16</v>
      </c>
      <c r="M1623" s="2">
        <v>3439151.3119999999</v>
      </c>
      <c r="N1623" s="2" t="str">
        <f>VLOOKUP(Tabla1[[#This Row],[nemo]],'Nemos y clasificaciones'!$A$2:$B$5000,2,FALSE)</f>
        <v>CFI</v>
      </c>
      <c r="O1623" s="2" t="str">
        <f>VLOOKUP(Tabla1[[#This Row],[nemo]],'Nemos y clasificaciones'!$A$1:$C$3000,3,FALSE)</f>
        <v>CFI</v>
      </c>
      <c r="P1623" s="2"/>
      <c r="Q1623" s="2"/>
    </row>
    <row r="1624" spans="1:17" x14ac:dyDescent="0.25">
      <c r="A1624" t="s">
        <v>3081</v>
      </c>
      <c r="B1624" s="1">
        <v>44166</v>
      </c>
      <c r="C1624" s="1">
        <v>44172</v>
      </c>
      <c r="D1624" t="s">
        <v>14</v>
      </c>
      <c r="E1624" t="s">
        <v>315</v>
      </c>
      <c r="F1624">
        <v>0</v>
      </c>
      <c r="G1624">
        <v>981951</v>
      </c>
      <c r="H1624">
        <v>0</v>
      </c>
      <c r="I1624">
        <v>0</v>
      </c>
      <c r="J1624">
        <v>0</v>
      </c>
      <c r="K1624">
        <v>2.7669999999999999</v>
      </c>
      <c r="L1624" t="s">
        <v>16</v>
      </c>
      <c r="M1624" s="2">
        <v>2717058.4169999999</v>
      </c>
      <c r="N1624" s="2" t="str">
        <f>VLOOKUP(Tabla1[[#This Row],[nemo]],'Nemos y clasificaciones'!$A$2:$B$5000,2,FALSE)</f>
        <v>CFI</v>
      </c>
      <c r="O1624" s="2" t="str">
        <f>VLOOKUP(Tabla1[[#This Row],[nemo]],'Nemos y clasificaciones'!$A$1:$C$3000,3,FALSE)</f>
        <v>CFI</v>
      </c>
      <c r="P1624" s="2"/>
      <c r="Q1624" s="2"/>
    </row>
    <row r="1625" spans="1:17" x14ac:dyDescent="0.25">
      <c r="A1625" t="s">
        <v>1969</v>
      </c>
      <c r="B1625" s="1">
        <v>44321</v>
      </c>
      <c r="C1625" s="1">
        <v>44327</v>
      </c>
      <c r="D1625" t="s">
        <v>14</v>
      </c>
      <c r="E1625" t="s">
        <v>574</v>
      </c>
      <c r="F1625">
        <v>0</v>
      </c>
      <c r="G1625">
        <v>2139957</v>
      </c>
      <c r="H1625">
        <v>0</v>
      </c>
      <c r="I1625">
        <v>0</v>
      </c>
      <c r="J1625">
        <v>0</v>
      </c>
      <c r="K1625">
        <v>44.095999999999997</v>
      </c>
      <c r="L1625" t="s">
        <v>54</v>
      </c>
      <c r="M1625" s="2">
        <v>94363543.871999994</v>
      </c>
      <c r="N1625" s="2" t="str">
        <f>VLOOKUP(Tabla1[[#This Row],[nemo]],'Nemos y clasificaciones'!$A$2:$B$5000,2,FALSE)</f>
        <v>CFI</v>
      </c>
      <c r="O1625" s="2" t="str">
        <f>VLOOKUP(Tabla1[[#This Row],[nemo]],'Nemos y clasificaciones'!$A$1:$C$3000,3,FALSE)</f>
        <v>CFI</v>
      </c>
      <c r="P1625" s="2"/>
      <c r="Q1625" s="2"/>
    </row>
    <row r="1626" spans="1:17" x14ac:dyDescent="0.25">
      <c r="A1626" t="s">
        <v>6288</v>
      </c>
      <c r="B1626" s="1">
        <v>43602</v>
      </c>
      <c r="C1626" s="1">
        <v>43609</v>
      </c>
      <c r="D1626" t="s">
        <v>14</v>
      </c>
      <c r="E1626" t="s">
        <v>180</v>
      </c>
      <c r="F1626">
        <v>0</v>
      </c>
      <c r="G1626">
        <v>1202879835</v>
      </c>
      <c r="H1626">
        <v>0</v>
      </c>
      <c r="I1626">
        <v>0</v>
      </c>
      <c r="J1626">
        <v>0</v>
      </c>
      <c r="K1626">
        <v>2.802</v>
      </c>
      <c r="L1626" t="s">
        <v>16</v>
      </c>
      <c r="M1626" s="2">
        <v>3370469297.6700001</v>
      </c>
      <c r="N1626" s="2" t="str">
        <f>VLOOKUP(Tabla1[[#This Row],[nemo]],'Nemos y clasificaciones'!$A$2:$B$5000,2,FALSE)</f>
        <v>PUERTO VENTANAS S.A.</v>
      </c>
      <c r="O1626" s="2" t="str">
        <f>VLOOKUP(Tabla1[[#This Row],[nemo]],'Nemos y clasificaciones'!$A$1:$C$3000,3,FALSE)</f>
        <v>Transportes y servicios marítimos</v>
      </c>
      <c r="P1626" s="2"/>
      <c r="Q1626" s="2"/>
    </row>
    <row r="1627" spans="1:17" x14ac:dyDescent="0.25">
      <c r="A1627" t="s">
        <v>9570</v>
      </c>
      <c r="B1627" s="1">
        <v>42867</v>
      </c>
      <c r="C1627" s="1">
        <v>42873</v>
      </c>
      <c r="D1627" t="s">
        <v>14</v>
      </c>
      <c r="E1627" t="s">
        <v>178</v>
      </c>
      <c r="F1627">
        <v>0</v>
      </c>
      <c r="G1627">
        <v>168000000</v>
      </c>
      <c r="H1627">
        <v>0</v>
      </c>
      <c r="I1627">
        <v>0</v>
      </c>
      <c r="J1627">
        <v>0</v>
      </c>
      <c r="K1627">
        <v>20</v>
      </c>
      <c r="L1627" t="s">
        <v>54</v>
      </c>
      <c r="M1627" s="2">
        <v>3360000000</v>
      </c>
      <c r="N1627" s="2" t="str">
        <f>VLOOKUP(Tabla1[[#This Row],[nemo]],'Nemos y clasificaciones'!$A$2:$B$5000,2,FALSE)</f>
        <v>EMPRESAS GASCO S.A.</v>
      </c>
      <c r="O1627" s="2" t="str">
        <f>VLOOKUP(Tabla1[[#This Row],[nemo]],'Nemos y clasificaciones'!$A$1:$C$3000,3,FALSE)</f>
        <v>Servicios sanitarios y gas</v>
      </c>
      <c r="P1627" s="2"/>
      <c r="Q1627" s="2"/>
    </row>
    <row r="1628" spans="1:17" x14ac:dyDescent="0.25">
      <c r="A1628" t="s">
        <v>573</v>
      </c>
      <c r="B1628" s="1">
        <v>44412</v>
      </c>
      <c r="C1628" s="1">
        <v>44418</v>
      </c>
      <c r="D1628" t="s">
        <v>14</v>
      </c>
      <c r="E1628" t="s">
        <v>574</v>
      </c>
      <c r="F1628">
        <v>0</v>
      </c>
      <c r="G1628">
        <v>2201498</v>
      </c>
      <c r="H1628">
        <v>0</v>
      </c>
      <c r="I1628">
        <v>0</v>
      </c>
      <c r="J1628">
        <v>0</v>
      </c>
      <c r="K1628">
        <v>19.984000000000002</v>
      </c>
      <c r="L1628" t="s">
        <v>54</v>
      </c>
      <c r="M1628" s="2">
        <v>43994736.031999998</v>
      </c>
      <c r="N1628" s="2" t="str">
        <f>VLOOKUP(Tabla1[[#This Row],[nemo]],'Nemos y clasificaciones'!$A$2:$B$5000,2,FALSE)</f>
        <v>CFI</v>
      </c>
      <c r="O1628" s="2" t="str">
        <f>VLOOKUP(Tabla1[[#This Row],[nemo]],'Nemos y clasificaciones'!$A$1:$C$3000,3,FALSE)</f>
        <v>CFI</v>
      </c>
      <c r="P1628" s="2"/>
      <c r="Q1628" s="2"/>
    </row>
    <row r="1629" spans="1:17" x14ac:dyDescent="0.25">
      <c r="A1629" t="s">
        <v>1966</v>
      </c>
      <c r="B1629" s="1">
        <v>44321</v>
      </c>
      <c r="C1629" s="1">
        <v>44327</v>
      </c>
      <c r="D1629" t="s">
        <v>14</v>
      </c>
      <c r="E1629" t="s">
        <v>568</v>
      </c>
      <c r="F1629">
        <v>0</v>
      </c>
      <c r="G1629">
        <v>1117218</v>
      </c>
      <c r="H1629">
        <v>0</v>
      </c>
      <c r="I1629">
        <v>0</v>
      </c>
      <c r="J1629">
        <v>0</v>
      </c>
      <c r="K1629">
        <v>54.634999999999998</v>
      </c>
      <c r="L1629" t="s">
        <v>54</v>
      </c>
      <c r="M1629" s="2">
        <v>61039205.43</v>
      </c>
      <c r="N1629" s="2" t="str">
        <f>VLOOKUP(Tabla1[[#This Row],[nemo]],'Nemos y clasificaciones'!$A$2:$B$5000,2,FALSE)</f>
        <v>CFI</v>
      </c>
      <c r="O1629" s="2" t="str">
        <f>VLOOKUP(Tabla1[[#This Row],[nemo]],'Nemos y clasificaciones'!$A$1:$C$3000,3,FALSE)</f>
        <v>CFI</v>
      </c>
      <c r="P1629" s="2"/>
      <c r="Q1629" s="2"/>
    </row>
    <row r="1630" spans="1:17" x14ac:dyDescent="0.25">
      <c r="A1630" t="s">
        <v>567</v>
      </c>
      <c r="B1630" s="1">
        <v>44412</v>
      </c>
      <c r="C1630" s="1">
        <v>44418</v>
      </c>
      <c r="D1630" t="s">
        <v>14</v>
      </c>
      <c r="E1630" t="s">
        <v>568</v>
      </c>
      <c r="F1630">
        <v>0</v>
      </c>
      <c r="G1630">
        <v>1017218</v>
      </c>
      <c r="H1630">
        <v>0</v>
      </c>
      <c r="I1630">
        <v>0</v>
      </c>
      <c r="J1630">
        <v>0</v>
      </c>
      <c r="K1630">
        <v>23.760999999999999</v>
      </c>
      <c r="L1630" t="s">
        <v>54</v>
      </c>
      <c r="M1630" s="2">
        <v>24170116.897999998</v>
      </c>
      <c r="N1630" s="2" t="str">
        <f>VLOOKUP(Tabla1[[#This Row],[nemo]],'Nemos y clasificaciones'!$A$2:$B$5000,2,FALSE)</f>
        <v>CFI</v>
      </c>
      <c r="O1630" s="2" t="str">
        <f>VLOOKUP(Tabla1[[#This Row],[nemo]],'Nemos y clasificaciones'!$A$1:$C$3000,3,FALSE)</f>
        <v>CFI</v>
      </c>
      <c r="P1630" s="2"/>
      <c r="Q1630" s="2"/>
    </row>
    <row r="1631" spans="1:17" x14ac:dyDescent="0.25">
      <c r="A1631" t="s">
        <v>471</v>
      </c>
      <c r="B1631" s="1">
        <v>44426</v>
      </c>
      <c r="C1631" s="1">
        <v>44432</v>
      </c>
      <c r="D1631" t="s">
        <v>21</v>
      </c>
      <c r="E1631" t="s">
        <v>472</v>
      </c>
      <c r="F1631">
        <v>0</v>
      </c>
      <c r="G1631">
        <v>86382227</v>
      </c>
      <c r="H1631">
        <v>0</v>
      </c>
      <c r="I1631">
        <v>0</v>
      </c>
      <c r="J1631">
        <v>0</v>
      </c>
      <c r="K1631">
        <v>7.8E-2</v>
      </c>
      <c r="L1631" t="s">
        <v>23</v>
      </c>
      <c r="M1631" s="2">
        <v>6737813.7060000002</v>
      </c>
      <c r="N1631" s="2" t="str">
        <f>VLOOKUP(Tabla1[[#This Row],[nemo]],'Nemos y clasificaciones'!$A$2:$B$5000,2,FALSE)</f>
        <v>CFI</v>
      </c>
      <c r="O1631" s="2" t="str">
        <f>VLOOKUP(Tabla1[[#This Row],[nemo]],'Nemos y clasificaciones'!$A$1:$C$3000,3,FALSE)</f>
        <v>CFI</v>
      </c>
      <c r="P1631" s="2"/>
      <c r="Q1631" s="2"/>
    </row>
    <row r="1632" spans="1:17" x14ac:dyDescent="0.25">
      <c r="A1632" t="s">
        <v>7900</v>
      </c>
      <c r="B1632" s="1">
        <v>43264</v>
      </c>
      <c r="C1632" s="1">
        <v>43270</v>
      </c>
      <c r="D1632" t="s">
        <v>14</v>
      </c>
      <c r="E1632" t="s">
        <v>116</v>
      </c>
      <c r="F1632">
        <v>0</v>
      </c>
      <c r="G1632">
        <v>1075000000</v>
      </c>
      <c r="H1632">
        <v>0</v>
      </c>
      <c r="I1632">
        <v>0</v>
      </c>
      <c r="J1632">
        <v>0</v>
      </c>
      <c r="K1632">
        <v>3.101</v>
      </c>
      <c r="L1632" t="s">
        <v>16</v>
      </c>
      <c r="M1632" s="2">
        <v>3333575000</v>
      </c>
      <c r="N1632" s="2" t="str">
        <f>VLOOKUP(Tabla1[[#This Row],[nemo]],'Nemos y clasificaciones'!$A$2:$B$5000,2,FALSE)</f>
        <v>SIGDO KOPPERS S.A.</v>
      </c>
      <c r="O1632" s="2" t="str">
        <f>VLOOKUP(Tabla1[[#This Row],[nemo]],'Nemos y clasificaciones'!$A$1:$C$3000,3,FALSE)</f>
        <v>Conglomerados</v>
      </c>
      <c r="P1632" s="2"/>
      <c r="Q1632" s="2"/>
    </row>
    <row r="1633" spans="1:17" x14ac:dyDescent="0.25">
      <c r="A1633" t="s">
        <v>628</v>
      </c>
      <c r="B1633" s="1">
        <v>44405</v>
      </c>
      <c r="C1633" s="1">
        <v>44411</v>
      </c>
      <c r="D1633" t="s">
        <v>21</v>
      </c>
      <c r="E1633" t="s">
        <v>472</v>
      </c>
      <c r="F1633">
        <v>0</v>
      </c>
      <c r="G1633">
        <v>86382227</v>
      </c>
      <c r="H1633">
        <v>0</v>
      </c>
      <c r="I1633">
        <v>0</v>
      </c>
      <c r="J1633">
        <v>0</v>
      </c>
      <c r="K1633">
        <v>6.3E-2</v>
      </c>
      <c r="L1633" t="s">
        <v>23</v>
      </c>
      <c r="M1633" s="2">
        <v>5442080.301</v>
      </c>
      <c r="N1633" s="2" t="str">
        <f>VLOOKUP(Tabla1[[#This Row],[nemo]],'Nemos y clasificaciones'!$A$2:$B$5000,2,FALSE)</f>
        <v>CFI</v>
      </c>
      <c r="O1633" s="2" t="str">
        <f>VLOOKUP(Tabla1[[#This Row],[nemo]],'Nemos y clasificaciones'!$A$1:$C$3000,3,FALSE)</f>
        <v>CFI</v>
      </c>
      <c r="P1633" s="2"/>
      <c r="Q1633" s="2"/>
    </row>
    <row r="1634" spans="1:17" x14ac:dyDescent="0.25">
      <c r="A1634" t="s">
        <v>5406</v>
      </c>
      <c r="B1634" s="1">
        <v>43777</v>
      </c>
      <c r="C1634" s="1">
        <v>43783</v>
      </c>
      <c r="D1634" t="s">
        <v>14</v>
      </c>
      <c r="E1634" t="s">
        <v>2284</v>
      </c>
      <c r="F1634">
        <v>0</v>
      </c>
      <c r="G1634">
        <v>6909829902</v>
      </c>
      <c r="H1634">
        <v>0</v>
      </c>
      <c r="I1634">
        <v>0</v>
      </c>
      <c r="J1634">
        <v>0</v>
      </c>
      <c r="K1634">
        <v>0.48099999999999998</v>
      </c>
      <c r="L1634" t="s">
        <v>23</v>
      </c>
      <c r="M1634" s="2">
        <v>3323628182.862</v>
      </c>
      <c r="N1634" s="2" t="str">
        <f>VLOOKUP(Tabla1[[#This Row],[nemo]],'Nemos y clasificaciones'!$A$2:$B$5000,2,FALSE)</f>
        <v>GRUPO EMPRESAS NAVIERAS S.A.</v>
      </c>
      <c r="O1634" s="2" t="str">
        <f>VLOOKUP(Tabla1[[#This Row],[nemo]],'Nemos y clasificaciones'!$A$1:$C$3000,3,FALSE)</f>
        <v>Conglomerados</v>
      </c>
      <c r="P1634" s="2"/>
      <c r="Q1634" s="2"/>
    </row>
    <row r="1635" spans="1:17" x14ac:dyDescent="0.25">
      <c r="A1635" t="s">
        <v>2238</v>
      </c>
      <c r="B1635" s="1">
        <v>44293</v>
      </c>
      <c r="C1635" s="1">
        <v>44299</v>
      </c>
      <c r="D1635" t="s">
        <v>21</v>
      </c>
      <c r="E1635" t="s">
        <v>472</v>
      </c>
      <c r="F1635">
        <v>0</v>
      </c>
      <c r="G1635">
        <v>86382227</v>
      </c>
      <c r="H1635">
        <v>0</v>
      </c>
      <c r="I1635">
        <v>0</v>
      </c>
      <c r="J1635">
        <v>0</v>
      </c>
      <c r="K1635">
        <v>2.8000000000000001E-2</v>
      </c>
      <c r="L1635" t="s">
        <v>23</v>
      </c>
      <c r="M1635" s="2">
        <v>2418702.3560000001</v>
      </c>
      <c r="N1635" s="2" t="str">
        <f>VLOOKUP(Tabla1[[#This Row],[nemo]],'Nemos y clasificaciones'!$A$2:$B$5000,2,FALSE)</f>
        <v>CFI</v>
      </c>
      <c r="O1635" s="2" t="str">
        <f>VLOOKUP(Tabla1[[#This Row],[nemo]],'Nemos y clasificaciones'!$A$1:$C$3000,3,FALSE)</f>
        <v>CFI</v>
      </c>
      <c r="P1635" s="2"/>
      <c r="Q1635" s="2"/>
    </row>
    <row r="1636" spans="1:17" x14ac:dyDescent="0.25">
      <c r="A1636" t="s">
        <v>8036</v>
      </c>
      <c r="B1636" s="1">
        <v>43243</v>
      </c>
      <c r="C1636" s="1">
        <v>43249</v>
      </c>
      <c r="D1636" t="s">
        <v>14</v>
      </c>
      <c r="E1636" t="s">
        <v>455</v>
      </c>
      <c r="F1636">
        <v>0</v>
      </c>
      <c r="G1636">
        <v>123000000</v>
      </c>
      <c r="H1636">
        <v>0</v>
      </c>
      <c r="I1636">
        <v>0</v>
      </c>
      <c r="J1636">
        <v>0</v>
      </c>
      <c r="K1636">
        <v>26.852</v>
      </c>
      <c r="L1636" t="s">
        <v>54</v>
      </c>
      <c r="M1636" s="2">
        <v>3302796000</v>
      </c>
      <c r="N1636" s="2" t="str">
        <f>VLOOKUP(Tabla1[[#This Row],[nemo]],'Nemos y clasificaciones'!$A$2:$B$5000,2,FALSE)</f>
        <v>ENAEX S.A.</v>
      </c>
      <c r="O1636" s="2" t="str">
        <f>VLOOKUP(Tabla1[[#This Row],[nemo]],'Nemos y clasificaciones'!$A$1:$C$3000,3,FALSE)</f>
        <v>Minería</v>
      </c>
      <c r="P1636" s="2"/>
      <c r="Q1636" s="2"/>
    </row>
    <row r="1637" spans="1:17" x14ac:dyDescent="0.25">
      <c r="A1637" t="s">
        <v>1498</v>
      </c>
      <c r="B1637" s="1">
        <v>44356</v>
      </c>
      <c r="C1637" s="1">
        <v>44362</v>
      </c>
      <c r="D1637" t="s">
        <v>21</v>
      </c>
      <c r="E1637" t="s">
        <v>472</v>
      </c>
      <c r="F1637">
        <v>0</v>
      </c>
      <c r="G1637">
        <v>86382227</v>
      </c>
      <c r="H1637">
        <v>0</v>
      </c>
      <c r="I1637">
        <v>0</v>
      </c>
      <c r="J1637">
        <v>0</v>
      </c>
      <c r="K1637">
        <v>2.3E-2</v>
      </c>
      <c r="L1637" t="s">
        <v>23</v>
      </c>
      <c r="M1637" s="2">
        <v>1986791.2209999999</v>
      </c>
      <c r="N1637" s="2" t="str">
        <f>VLOOKUP(Tabla1[[#This Row],[nemo]],'Nemos y clasificaciones'!$A$2:$B$5000,2,FALSE)</f>
        <v>CFI</v>
      </c>
      <c r="O1637" s="2" t="str">
        <f>VLOOKUP(Tabla1[[#This Row],[nemo]],'Nemos y clasificaciones'!$A$1:$C$3000,3,FALSE)</f>
        <v>CFI</v>
      </c>
      <c r="P1637" s="2"/>
      <c r="Q1637" s="2"/>
    </row>
    <row r="1638" spans="1:17" x14ac:dyDescent="0.25">
      <c r="A1638" t="s">
        <v>2555</v>
      </c>
      <c r="B1638" s="1">
        <v>44238</v>
      </c>
      <c r="C1638" s="1">
        <v>44244</v>
      </c>
      <c r="D1638" t="s">
        <v>21</v>
      </c>
      <c r="E1638" t="s">
        <v>472</v>
      </c>
      <c r="F1638">
        <v>0</v>
      </c>
      <c r="G1638">
        <v>1000000</v>
      </c>
      <c r="H1638">
        <v>0</v>
      </c>
      <c r="I1638">
        <v>0</v>
      </c>
      <c r="J1638">
        <v>0</v>
      </c>
      <c r="K1638">
        <v>5.3999999999999999E-2</v>
      </c>
      <c r="L1638" t="s">
        <v>23</v>
      </c>
      <c r="M1638" s="3">
        <v>54000</v>
      </c>
      <c r="N1638" s="2" t="str">
        <f>VLOOKUP(Tabla1[[#This Row],[nemo]],'Nemos y clasificaciones'!$A$2:$B$5000,2,FALSE)</f>
        <v>CFI</v>
      </c>
      <c r="O1638" s="3" t="str">
        <f>VLOOKUP(Tabla1[[#This Row],[nemo]],'Nemos y clasificaciones'!$A$1:$C$3000,3,FALSE)</f>
        <v>CFI</v>
      </c>
      <c r="P1638" s="3"/>
      <c r="Q1638" s="3"/>
    </row>
    <row r="1639" spans="1:17" x14ac:dyDescent="0.25">
      <c r="A1639" t="s">
        <v>179</v>
      </c>
      <c r="B1639" s="1">
        <v>44446</v>
      </c>
      <c r="C1639" s="1">
        <v>44452</v>
      </c>
      <c r="D1639" t="s">
        <v>14</v>
      </c>
      <c r="E1639" t="s">
        <v>180</v>
      </c>
      <c r="F1639">
        <v>0</v>
      </c>
      <c r="G1639">
        <v>1202879835</v>
      </c>
      <c r="H1639">
        <v>0</v>
      </c>
      <c r="I1639">
        <v>0</v>
      </c>
      <c r="J1639">
        <v>0</v>
      </c>
      <c r="K1639">
        <v>2.7349999999999999</v>
      </c>
      <c r="L1639" t="s">
        <v>16</v>
      </c>
      <c r="M1639" s="2">
        <v>3289876348.7249999</v>
      </c>
      <c r="N1639" s="2" t="str">
        <f>VLOOKUP(Tabla1[[#This Row],[nemo]],'Nemos y clasificaciones'!$A$2:$B$5000,2,FALSE)</f>
        <v>PUERTO VENTANAS S.A.</v>
      </c>
      <c r="O1639" s="2" t="str">
        <f>VLOOKUP(Tabla1[[#This Row],[nemo]],'Nemos y clasificaciones'!$A$1:$C$3000,3,FALSE)</f>
        <v>Transportes y servicios marítimos</v>
      </c>
      <c r="P1639" s="2"/>
      <c r="Q1639" s="2"/>
    </row>
    <row r="1640" spans="1:17" x14ac:dyDescent="0.25">
      <c r="A1640" t="s">
        <v>1930</v>
      </c>
      <c r="B1640" s="1">
        <v>44323</v>
      </c>
      <c r="C1640" s="1">
        <v>44329</v>
      </c>
      <c r="D1640" t="s">
        <v>14</v>
      </c>
      <c r="E1640" t="s">
        <v>1929</v>
      </c>
      <c r="F1640">
        <v>0</v>
      </c>
      <c r="G1640">
        <v>2508844629</v>
      </c>
      <c r="H1640">
        <v>0</v>
      </c>
      <c r="I1640">
        <v>0</v>
      </c>
      <c r="J1640">
        <v>0</v>
      </c>
      <c r="K1640">
        <v>1.31</v>
      </c>
      <c r="L1640" t="s">
        <v>16</v>
      </c>
      <c r="M1640" s="2">
        <v>3286586463.9899998</v>
      </c>
      <c r="N1640" s="2" t="str">
        <f>VLOOKUP(Tabla1[[#This Row],[nemo]],'Nemos y clasificaciones'!$A$2:$B$5000,2,FALSE)</f>
        <v>FALABELLA S.A.</v>
      </c>
      <c r="O1640" s="2" t="str">
        <f>VLOOKUP(Tabla1[[#This Row],[nemo]],'Nemos y clasificaciones'!$A$1:$C$3000,3,FALSE)</f>
        <v>Consumo</v>
      </c>
      <c r="P1640" s="2"/>
      <c r="Q1640" s="2"/>
    </row>
    <row r="1641" spans="1:17" x14ac:dyDescent="0.25">
      <c r="A1641" t="s">
        <v>9076</v>
      </c>
      <c r="B1641" s="1">
        <v>42992</v>
      </c>
      <c r="C1641" s="1">
        <v>43000</v>
      </c>
      <c r="D1641" t="s">
        <v>14</v>
      </c>
      <c r="E1641" t="s">
        <v>1851</v>
      </c>
      <c r="F1641">
        <v>0</v>
      </c>
      <c r="G1641">
        <v>136927891634</v>
      </c>
      <c r="H1641">
        <v>0</v>
      </c>
      <c r="I1641">
        <v>0</v>
      </c>
      <c r="J1641">
        <v>0</v>
      </c>
      <c r="K1641">
        <v>2.4E-2</v>
      </c>
      <c r="L1641" t="s">
        <v>23</v>
      </c>
      <c r="M1641" s="2">
        <v>3286269399.2160001</v>
      </c>
      <c r="N1641" s="2" t="str">
        <f>VLOOKUP(Tabla1[[#This Row],[nemo]],'Nemos y clasificaciones'!$A$2:$B$5000,2,FALSE)</f>
        <v>SOCIEDAD DE INVERSIONES ORO BLANCO S.A.</v>
      </c>
      <c r="O1641" s="2" t="str">
        <f>VLOOKUP(Tabla1[[#This Row],[nemo]],'Nemos y clasificaciones'!$A$1:$C$3000,3,FALSE)</f>
        <v>Servicios financieros</v>
      </c>
      <c r="P1641" s="2"/>
      <c r="Q1641" s="2"/>
    </row>
    <row r="1642" spans="1:17" x14ac:dyDescent="0.25">
      <c r="A1642" t="s">
        <v>10800</v>
      </c>
      <c r="B1642" s="1">
        <v>42479</v>
      </c>
      <c r="C1642" s="1">
        <v>42485</v>
      </c>
      <c r="D1642" t="s">
        <v>14</v>
      </c>
      <c r="E1642" t="s">
        <v>2176</v>
      </c>
      <c r="F1642">
        <v>0</v>
      </c>
      <c r="G1642">
        <v>129460300</v>
      </c>
      <c r="H1642">
        <v>0</v>
      </c>
      <c r="I1642">
        <v>0</v>
      </c>
      <c r="J1642">
        <v>0</v>
      </c>
      <c r="K1642">
        <v>25.376000000000001</v>
      </c>
      <c r="L1642" t="s">
        <v>54</v>
      </c>
      <c r="M1642" s="2">
        <v>3285184572.8000002</v>
      </c>
      <c r="N1642" s="2" t="str">
        <f>VLOOKUP(Tabla1[[#This Row],[nemo]],'Nemos y clasificaciones'!$A$2:$B$5000,2,FALSE)</f>
        <v>SOCIEDAD PUNTA DEL COBRE S.A.</v>
      </c>
      <c r="O1642" s="2" t="str">
        <f>VLOOKUP(Tabla1[[#This Row],[nemo]],'Nemos y clasificaciones'!$A$1:$C$3000,3,FALSE)</f>
        <v>Minería</v>
      </c>
      <c r="P1642" s="2"/>
      <c r="Q1642" s="2"/>
    </row>
    <row r="1643" spans="1:17" x14ac:dyDescent="0.25">
      <c r="A1643" t="s">
        <v>11390</v>
      </c>
      <c r="B1643" s="1">
        <v>42181</v>
      </c>
      <c r="C1643" s="1">
        <v>42188</v>
      </c>
      <c r="D1643" t="s">
        <v>14</v>
      </c>
      <c r="E1643" t="s">
        <v>11391</v>
      </c>
      <c r="F1643">
        <v>0</v>
      </c>
      <c r="G1643">
        <v>383480</v>
      </c>
      <c r="H1643">
        <v>0</v>
      </c>
      <c r="I1643">
        <v>0</v>
      </c>
      <c r="J1643">
        <v>0</v>
      </c>
      <c r="K1643">
        <v>8105.1660000000002</v>
      </c>
      <c r="L1643" t="s">
        <v>19</v>
      </c>
      <c r="M1643" s="2">
        <v>3108169057.6799998</v>
      </c>
      <c r="N1643" s="2" t="str">
        <f>VLOOKUP(Tabla1[[#This Row],[nemo]],'Nemos y clasificaciones'!$A$2:$B$5000,2,FALSE)</f>
        <v>CFI</v>
      </c>
      <c r="O1643" s="2" t="str">
        <f>VLOOKUP(Tabla1[[#This Row],[nemo]],'Nemos y clasificaciones'!$A$1:$C$3000,3,FALSE)</f>
        <v>CFI</v>
      </c>
      <c r="P1643" s="2"/>
      <c r="Q1643" s="2"/>
    </row>
    <row r="1644" spans="1:17" x14ac:dyDescent="0.25">
      <c r="A1644" t="s">
        <v>6690</v>
      </c>
      <c r="B1644" s="1">
        <v>43558</v>
      </c>
      <c r="C1644" s="1">
        <v>43564</v>
      </c>
      <c r="D1644" t="s">
        <v>14</v>
      </c>
      <c r="E1644" t="s">
        <v>6691</v>
      </c>
      <c r="F1644">
        <v>0</v>
      </c>
      <c r="G1644">
        <v>350000</v>
      </c>
      <c r="H1644">
        <v>0</v>
      </c>
      <c r="I1644">
        <v>0</v>
      </c>
      <c r="J1644">
        <v>0</v>
      </c>
      <c r="K1644">
        <v>12067.151</v>
      </c>
      <c r="L1644" t="s">
        <v>19</v>
      </c>
      <c r="M1644" s="2">
        <v>4223502850</v>
      </c>
      <c r="N1644" s="2" t="str">
        <f>VLOOKUP(Tabla1[[#This Row],[nemo]],'Nemos y clasificaciones'!$A$2:$B$5000,2,FALSE)</f>
        <v>CFI</v>
      </c>
      <c r="O1644" s="2" t="str">
        <f>VLOOKUP(Tabla1[[#This Row],[nemo]],'Nemos y clasificaciones'!$A$1:$C$3000,3,FALSE)</f>
        <v>CFI</v>
      </c>
      <c r="P1644" s="2"/>
      <c r="Q1644" s="2"/>
    </row>
    <row r="1645" spans="1:17" x14ac:dyDescent="0.25">
      <c r="A1645" t="s">
        <v>10445</v>
      </c>
      <c r="B1645" s="1">
        <v>42531</v>
      </c>
      <c r="C1645" s="1">
        <v>42537</v>
      </c>
      <c r="D1645" t="s">
        <v>14</v>
      </c>
      <c r="E1645" t="s">
        <v>180</v>
      </c>
      <c r="F1645">
        <v>0</v>
      </c>
      <c r="G1645">
        <v>1202879835</v>
      </c>
      <c r="H1645">
        <v>0</v>
      </c>
      <c r="I1645">
        <v>0</v>
      </c>
      <c r="J1645">
        <v>0</v>
      </c>
      <c r="K1645">
        <v>2.72</v>
      </c>
      <c r="L1645" t="s">
        <v>16</v>
      </c>
      <c r="M1645" s="2">
        <v>3271833151.1999998</v>
      </c>
      <c r="N1645" s="2" t="str">
        <f>VLOOKUP(Tabla1[[#This Row],[nemo]],'Nemos y clasificaciones'!$A$2:$B$5000,2,FALSE)</f>
        <v>PUERTO VENTANAS S.A.</v>
      </c>
      <c r="O1645" s="2" t="str">
        <f>VLOOKUP(Tabla1[[#This Row],[nemo]],'Nemos y clasificaciones'!$A$1:$C$3000,3,FALSE)</f>
        <v>Transportes y servicios marítimos</v>
      </c>
      <c r="P1645" s="2"/>
      <c r="Q1645" s="2"/>
    </row>
    <row r="1646" spans="1:17" x14ac:dyDescent="0.25">
      <c r="A1646" t="s">
        <v>6977</v>
      </c>
      <c r="B1646" s="1">
        <v>43468</v>
      </c>
      <c r="C1646" s="1">
        <v>43474</v>
      </c>
      <c r="D1646" t="s">
        <v>14</v>
      </c>
      <c r="E1646" t="s">
        <v>6691</v>
      </c>
      <c r="F1646">
        <v>0</v>
      </c>
      <c r="G1646">
        <v>350000</v>
      </c>
      <c r="H1646">
        <v>0</v>
      </c>
      <c r="I1646">
        <v>0</v>
      </c>
      <c r="J1646">
        <v>0</v>
      </c>
      <c r="K1646">
        <v>5776.2389999999996</v>
      </c>
      <c r="L1646" t="s">
        <v>19</v>
      </c>
      <c r="M1646" s="2">
        <v>2021683650</v>
      </c>
      <c r="N1646" s="2" t="str">
        <f>VLOOKUP(Tabla1[[#This Row],[nemo]],'Nemos y clasificaciones'!$A$2:$B$5000,2,FALSE)</f>
        <v>CFI</v>
      </c>
      <c r="O1646" s="2" t="str">
        <f>VLOOKUP(Tabla1[[#This Row],[nemo]],'Nemos y clasificaciones'!$A$1:$C$3000,3,FALSE)</f>
        <v>CFI</v>
      </c>
      <c r="P1646" s="2"/>
      <c r="Q1646" s="2"/>
    </row>
    <row r="1647" spans="1:17" x14ac:dyDescent="0.25">
      <c r="A1647" t="s">
        <v>3046</v>
      </c>
      <c r="B1647" s="1">
        <v>44174</v>
      </c>
      <c r="C1647" s="1">
        <v>44180</v>
      </c>
      <c r="D1647" t="s">
        <v>14</v>
      </c>
      <c r="E1647" t="s">
        <v>1869</v>
      </c>
      <c r="F1647">
        <v>0</v>
      </c>
      <c r="G1647">
        <v>307933743</v>
      </c>
      <c r="H1647">
        <v>0</v>
      </c>
      <c r="I1647">
        <v>0</v>
      </c>
      <c r="J1647">
        <v>0</v>
      </c>
      <c r="K1647">
        <v>10.59</v>
      </c>
      <c r="L1647" t="s">
        <v>54</v>
      </c>
      <c r="M1647" s="2">
        <v>3261018338.3699999</v>
      </c>
      <c r="N1647" s="2" t="str">
        <f>VLOOKUP(Tabla1[[#This Row],[nemo]],'Nemos y clasificaciones'!$A$2:$B$5000,2,FALSE)</f>
        <v>AGUAS ANDINAS S.A.</v>
      </c>
      <c r="O1647" s="2" t="str">
        <f>VLOOKUP(Tabla1[[#This Row],[nemo]],'Nemos y clasificaciones'!$A$1:$C$3000,3,FALSE)</f>
        <v>Servicios sanitarios y gas</v>
      </c>
      <c r="P1647" s="2"/>
      <c r="Q1647" s="2"/>
    </row>
    <row r="1648" spans="1:17" x14ac:dyDescent="0.25">
      <c r="A1648" t="s">
        <v>10442</v>
      </c>
      <c r="B1648" s="1">
        <v>42532</v>
      </c>
      <c r="C1648" s="1">
        <v>42538</v>
      </c>
      <c r="D1648" t="s">
        <v>14</v>
      </c>
      <c r="E1648" t="s">
        <v>6691</v>
      </c>
      <c r="F1648">
        <v>0</v>
      </c>
      <c r="G1648">
        <v>350000</v>
      </c>
      <c r="H1648">
        <v>0</v>
      </c>
      <c r="I1648">
        <v>0</v>
      </c>
      <c r="J1648">
        <v>0</v>
      </c>
      <c r="K1648">
        <v>5456.732</v>
      </c>
      <c r="L1648" t="s">
        <v>19</v>
      </c>
      <c r="M1648" s="2">
        <v>1909856200</v>
      </c>
      <c r="N1648" s="2" t="str">
        <f>VLOOKUP(Tabla1[[#This Row],[nemo]],'Nemos y clasificaciones'!$A$2:$B$5000,2,FALSE)</f>
        <v>CFI</v>
      </c>
      <c r="O1648" s="2" t="str">
        <f>VLOOKUP(Tabla1[[#This Row],[nemo]],'Nemos y clasificaciones'!$A$1:$C$3000,3,FALSE)</f>
        <v>CFI</v>
      </c>
      <c r="P1648" s="2"/>
      <c r="Q1648" s="2"/>
    </row>
    <row r="1649" spans="1:17" x14ac:dyDescent="0.25">
      <c r="A1649" t="s">
        <v>9661</v>
      </c>
      <c r="B1649" s="1">
        <v>42857</v>
      </c>
      <c r="C1649" s="1">
        <v>42863</v>
      </c>
      <c r="D1649" t="s">
        <v>14</v>
      </c>
      <c r="E1649" t="s">
        <v>6691</v>
      </c>
      <c r="F1649">
        <v>0</v>
      </c>
      <c r="G1649">
        <v>350000</v>
      </c>
      <c r="H1649">
        <v>0</v>
      </c>
      <c r="I1649">
        <v>0</v>
      </c>
      <c r="J1649">
        <v>0</v>
      </c>
      <c r="K1649">
        <v>2725.32</v>
      </c>
      <c r="L1649" t="s">
        <v>19</v>
      </c>
      <c r="M1649" s="2">
        <v>953862000</v>
      </c>
      <c r="N1649" s="2" t="str">
        <f>VLOOKUP(Tabla1[[#This Row],[nemo]],'Nemos y clasificaciones'!$A$2:$B$5000,2,FALSE)</f>
        <v>CFI</v>
      </c>
      <c r="O1649" s="2" t="str">
        <f>VLOOKUP(Tabla1[[#This Row],[nemo]],'Nemos y clasificaciones'!$A$1:$C$3000,3,FALSE)</f>
        <v>CFI</v>
      </c>
      <c r="P1649" s="2"/>
      <c r="Q1649" s="2"/>
    </row>
    <row r="1650" spans="1:17" x14ac:dyDescent="0.25">
      <c r="A1650" t="s">
        <v>10619</v>
      </c>
      <c r="B1650" s="1">
        <v>42500</v>
      </c>
      <c r="C1650" s="1">
        <v>42506</v>
      </c>
      <c r="D1650" t="s">
        <v>14</v>
      </c>
      <c r="E1650" t="s">
        <v>1845</v>
      </c>
      <c r="F1650">
        <v>0</v>
      </c>
      <c r="G1650">
        <v>272116691</v>
      </c>
      <c r="H1650">
        <v>0</v>
      </c>
      <c r="I1650">
        <v>0</v>
      </c>
      <c r="J1650">
        <v>0</v>
      </c>
      <c r="K1650">
        <v>11.968999999999999</v>
      </c>
      <c r="L1650" t="s">
        <v>54</v>
      </c>
      <c r="M1650" s="2">
        <v>3256964674.579</v>
      </c>
      <c r="N1650" s="2" t="str">
        <f>VLOOKUP(Tabla1[[#This Row],[nemo]],'Nemos y clasificaciones'!$A$2:$B$5000,2,FALSE)</f>
        <v>SOQUIMICH COMERCIAL S.A.</v>
      </c>
      <c r="O1650" s="2" t="str">
        <f>VLOOKUP(Tabla1[[#This Row],[nemo]],'Nemos y clasificaciones'!$A$1:$C$3000,3,FALSE)</f>
        <v>Minería</v>
      </c>
      <c r="P1650" s="2"/>
      <c r="Q1650" s="2"/>
    </row>
    <row r="1651" spans="1:17" x14ac:dyDescent="0.25">
      <c r="A1651" t="s">
        <v>9492</v>
      </c>
      <c r="B1651" s="1">
        <v>42874</v>
      </c>
      <c r="C1651" s="1">
        <v>42880</v>
      </c>
      <c r="D1651" t="s">
        <v>14</v>
      </c>
      <c r="E1651" t="s">
        <v>455</v>
      </c>
      <c r="F1651">
        <v>0</v>
      </c>
      <c r="G1651">
        <v>123000000</v>
      </c>
      <c r="H1651">
        <v>0</v>
      </c>
      <c r="I1651">
        <v>0</v>
      </c>
      <c r="J1651">
        <v>0</v>
      </c>
      <c r="K1651">
        <v>26.472999999999999</v>
      </c>
      <c r="L1651" t="s">
        <v>54</v>
      </c>
      <c r="M1651" s="2">
        <v>3256179000</v>
      </c>
      <c r="N1651" s="2" t="str">
        <f>VLOOKUP(Tabla1[[#This Row],[nemo]],'Nemos y clasificaciones'!$A$2:$B$5000,2,FALSE)</f>
        <v>ENAEX S.A.</v>
      </c>
      <c r="O1651" s="2" t="str">
        <f>VLOOKUP(Tabla1[[#This Row],[nemo]],'Nemos y clasificaciones'!$A$1:$C$3000,3,FALSE)</f>
        <v>Minería</v>
      </c>
      <c r="P1651" s="2"/>
      <c r="Q1651" s="2"/>
    </row>
    <row r="1652" spans="1:17" x14ac:dyDescent="0.25">
      <c r="A1652" t="s">
        <v>9809</v>
      </c>
      <c r="B1652" s="1">
        <v>42819</v>
      </c>
      <c r="C1652" s="1">
        <v>42825</v>
      </c>
      <c r="D1652" t="s">
        <v>14</v>
      </c>
      <c r="E1652" t="s">
        <v>6691</v>
      </c>
      <c r="F1652">
        <v>0</v>
      </c>
      <c r="G1652">
        <v>350000</v>
      </c>
      <c r="H1652">
        <v>0</v>
      </c>
      <c r="I1652">
        <v>0</v>
      </c>
      <c r="J1652">
        <v>0</v>
      </c>
      <c r="K1652">
        <v>1455.9880000000001</v>
      </c>
      <c r="L1652" t="s">
        <v>19</v>
      </c>
      <c r="M1652" s="2">
        <v>509595800</v>
      </c>
      <c r="N1652" s="2" t="str">
        <f>VLOOKUP(Tabla1[[#This Row],[nemo]],'Nemos y clasificaciones'!$A$2:$B$5000,2,FALSE)</f>
        <v>CFI</v>
      </c>
      <c r="O1652" s="2" t="str">
        <f>VLOOKUP(Tabla1[[#This Row],[nemo]],'Nemos y clasificaciones'!$A$1:$C$3000,3,FALSE)</f>
        <v>CFI</v>
      </c>
      <c r="P1652" s="2"/>
      <c r="Q1652" s="2"/>
    </row>
    <row r="1653" spans="1:17" x14ac:dyDescent="0.25">
      <c r="A1653" t="s">
        <v>7983</v>
      </c>
      <c r="B1653" s="1">
        <v>43252</v>
      </c>
      <c r="C1653" s="1">
        <v>43258</v>
      </c>
      <c r="D1653" t="s">
        <v>14</v>
      </c>
      <c r="E1653" t="s">
        <v>6691</v>
      </c>
      <c r="F1653">
        <v>0</v>
      </c>
      <c r="G1653">
        <v>350000</v>
      </c>
      <c r="H1653">
        <v>0</v>
      </c>
      <c r="I1653">
        <v>0</v>
      </c>
      <c r="J1653">
        <v>0</v>
      </c>
      <c r="K1653">
        <v>333.64699999999999</v>
      </c>
      <c r="L1653" t="s">
        <v>19</v>
      </c>
      <c r="M1653" s="2">
        <v>116776450</v>
      </c>
      <c r="N1653" s="2" t="str">
        <f>VLOOKUP(Tabla1[[#This Row],[nemo]],'Nemos y clasificaciones'!$A$2:$B$5000,2,FALSE)</f>
        <v>CFI</v>
      </c>
      <c r="O1653" s="2" t="str">
        <f>VLOOKUP(Tabla1[[#This Row],[nemo]],'Nemos y clasificaciones'!$A$1:$C$3000,3,FALSE)</f>
        <v>CFI</v>
      </c>
      <c r="P1653" s="2"/>
      <c r="Q1653" s="2"/>
    </row>
    <row r="1654" spans="1:17" x14ac:dyDescent="0.25">
      <c r="A1654" t="s">
        <v>756</v>
      </c>
      <c r="B1654" s="1">
        <v>44394</v>
      </c>
      <c r="C1654" s="1">
        <v>44400</v>
      </c>
      <c r="D1654" t="s">
        <v>14</v>
      </c>
      <c r="E1654" t="s">
        <v>757</v>
      </c>
      <c r="F1654">
        <v>0</v>
      </c>
      <c r="G1654">
        <v>43800000</v>
      </c>
      <c r="H1654">
        <v>0</v>
      </c>
      <c r="I1654">
        <v>0</v>
      </c>
      <c r="J1654">
        <v>0</v>
      </c>
      <c r="K1654">
        <v>74</v>
      </c>
      <c r="L1654" t="s">
        <v>54</v>
      </c>
      <c r="M1654" s="2">
        <v>3241200000</v>
      </c>
      <c r="N1654" s="2" t="str">
        <f>VLOOKUP(Tabla1[[#This Row],[nemo]],'Nemos y clasificaciones'!$A$2:$B$5000,2,FALSE)</f>
        <v>COMPAÑIA ELECTRO METALURGICA S.A.</v>
      </c>
      <c r="O1654" s="2" t="str">
        <f>VLOOKUP(Tabla1[[#This Row],[nemo]],'Nemos y clasificaciones'!$A$1:$C$3000,3,FALSE)</f>
        <v>Eléctrico</v>
      </c>
      <c r="P1654" s="2"/>
      <c r="Q1654" s="2"/>
    </row>
    <row r="1655" spans="1:17" x14ac:dyDescent="0.25">
      <c r="A1655" t="s">
        <v>5011</v>
      </c>
      <c r="B1655" s="1">
        <v>43840</v>
      </c>
      <c r="C1655" s="1">
        <v>43846</v>
      </c>
      <c r="D1655" t="s">
        <v>14</v>
      </c>
      <c r="E1655" t="s">
        <v>757</v>
      </c>
      <c r="F1655">
        <v>0</v>
      </c>
      <c r="G1655">
        <v>43800000</v>
      </c>
      <c r="H1655">
        <v>0</v>
      </c>
      <c r="I1655">
        <v>0</v>
      </c>
      <c r="J1655">
        <v>0</v>
      </c>
      <c r="K1655">
        <v>74</v>
      </c>
      <c r="L1655" t="s">
        <v>54</v>
      </c>
      <c r="M1655" s="2">
        <v>3241200000</v>
      </c>
      <c r="N1655" s="2" t="str">
        <f>VLOOKUP(Tabla1[[#This Row],[nemo]],'Nemos y clasificaciones'!$A$2:$B$5000,2,FALSE)</f>
        <v>COMPAÑIA ELECTRO METALURGICA S.A.</v>
      </c>
      <c r="O1655" s="2" t="str">
        <f>VLOOKUP(Tabla1[[#This Row],[nemo]],'Nemos y clasificaciones'!$A$1:$C$3000,3,FALSE)</f>
        <v>Eléctrico</v>
      </c>
      <c r="P1655" s="2"/>
      <c r="Q1655" s="2"/>
    </row>
    <row r="1656" spans="1:17" x14ac:dyDescent="0.25">
      <c r="A1656" t="s">
        <v>5479</v>
      </c>
      <c r="B1656" s="1">
        <v>43756</v>
      </c>
      <c r="C1656" s="1">
        <v>43762</v>
      </c>
      <c r="D1656" t="s">
        <v>14</v>
      </c>
      <c r="E1656" t="s">
        <v>757</v>
      </c>
      <c r="F1656">
        <v>0</v>
      </c>
      <c r="G1656">
        <v>43800000</v>
      </c>
      <c r="H1656">
        <v>0</v>
      </c>
      <c r="I1656">
        <v>0</v>
      </c>
      <c r="J1656">
        <v>0</v>
      </c>
      <c r="K1656">
        <v>74</v>
      </c>
      <c r="L1656" t="s">
        <v>54</v>
      </c>
      <c r="M1656" s="2">
        <v>3241200000</v>
      </c>
      <c r="N1656" s="2" t="str">
        <f>VLOOKUP(Tabla1[[#This Row],[nemo]],'Nemos y clasificaciones'!$A$2:$B$5000,2,FALSE)</f>
        <v>COMPAÑIA ELECTRO METALURGICA S.A.</v>
      </c>
      <c r="O1656" s="2" t="str">
        <f>VLOOKUP(Tabla1[[#This Row],[nemo]],'Nemos y clasificaciones'!$A$1:$C$3000,3,FALSE)</f>
        <v>Eléctrico</v>
      </c>
      <c r="P1656" s="2"/>
      <c r="Q1656" s="2"/>
    </row>
    <row r="1657" spans="1:17" x14ac:dyDescent="0.25">
      <c r="A1657" t="s">
        <v>5844</v>
      </c>
      <c r="B1657" s="1">
        <v>43658</v>
      </c>
      <c r="C1657" s="1">
        <v>43665</v>
      </c>
      <c r="D1657" t="s">
        <v>14</v>
      </c>
      <c r="E1657" t="s">
        <v>757</v>
      </c>
      <c r="F1657">
        <v>0</v>
      </c>
      <c r="G1657">
        <v>43800000</v>
      </c>
      <c r="H1657">
        <v>0</v>
      </c>
      <c r="I1657">
        <v>0</v>
      </c>
      <c r="J1657">
        <v>0</v>
      </c>
      <c r="K1657">
        <v>74</v>
      </c>
      <c r="L1657" t="s">
        <v>54</v>
      </c>
      <c r="M1657" s="2">
        <v>3241200000</v>
      </c>
      <c r="N1657" s="2" t="str">
        <f>VLOOKUP(Tabla1[[#This Row],[nemo]],'Nemos y clasificaciones'!$A$2:$B$5000,2,FALSE)</f>
        <v>COMPAÑIA ELECTRO METALURGICA S.A.</v>
      </c>
      <c r="O1657" s="2" t="str">
        <f>VLOOKUP(Tabla1[[#This Row],[nemo]],'Nemos y clasificaciones'!$A$1:$C$3000,3,FALSE)</f>
        <v>Eléctrico</v>
      </c>
      <c r="P1657" s="2"/>
      <c r="Q1657" s="2"/>
    </row>
    <row r="1658" spans="1:17" x14ac:dyDescent="0.25">
      <c r="A1658" t="s">
        <v>6957</v>
      </c>
      <c r="B1658" s="1">
        <v>43477</v>
      </c>
      <c r="C1658" s="1">
        <v>43483</v>
      </c>
      <c r="D1658" t="s">
        <v>14</v>
      </c>
      <c r="E1658" t="s">
        <v>757</v>
      </c>
      <c r="F1658">
        <v>0</v>
      </c>
      <c r="G1658">
        <v>43800000</v>
      </c>
      <c r="H1658">
        <v>0</v>
      </c>
      <c r="I1658">
        <v>0</v>
      </c>
      <c r="J1658">
        <v>0</v>
      </c>
      <c r="K1658">
        <v>74</v>
      </c>
      <c r="L1658" t="s">
        <v>54</v>
      </c>
      <c r="M1658" s="2">
        <v>3241200000</v>
      </c>
      <c r="N1658" s="2" t="str">
        <f>VLOOKUP(Tabla1[[#This Row],[nemo]],'Nemos y clasificaciones'!$A$2:$B$5000,2,FALSE)</f>
        <v>COMPAÑIA ELECTRO METALURGICA S.A.</v>
      </c>
      <c r="O1658" s="2" t="str">
        <f>VLOOKUP(Tabla1[[#This Row],[nemo]],'Nemos y clasificaciones'!$A$1:$C$3000,3,FALSE)</f>
        <v>Eléctrico</v>
      </c>
      <c r="P1658" s="2"/>
      <c r="Q1658" s="2"/>
    </row>
    <row r="1659" spans="1:17" x14ac:dyDescent="0.25">
      <c r="A1659" t="s">
        <v>7382</v>
      </c>
      <c r="B1659" s="1">
        <v>43385</v>
      </c>
      <c r="C1659" s="1">
        <v>43392</v>
      </c>
      <c r="D1659" t="s">
        <v>14</v>
      </c>
      <c r="E1659" t="s">
        <v>757</v>
      </c>
      <c r="F1659">
        <v>0</v>
      </c>
      <c r="G1659">
        <v>43800000</v>
      </c>
      <c r="H1659">
        <v>0</v>
      </c>
      <c r="I1659">
        <v>0</v>
      </c>
      <c r="J1659">
        <v>0</v>
      </c>
      <c r="K1659">
        <v>74</v>
      </c>
      <c r="L1659" t="s">
        <v>54</v>
      </c>
      <c r="M1659" s="2">
        <v>3241200000</v>
      </c>
      <c r="N1659" s="2" t="str">
        <f>VLOOKUP(Tabla1[[#This Row],[nemo]],'Nemos y clasificaciones'!$A$2:$B$5000,2,FALSE)</f>
        <v>COMPAÑIA ELECTRO METALURGICA S.A.</v>
      </c>
      <c r="O1659" s="2" t="str">
        <f>VLOOKUP(Tabla1[[#This Row],[nemo]],'Nemos y clasificaciones'!$A$1:$C$3000,3,FALSE)</f>
        <v>Eléctrico</v>
      </c>
      <c r="P1659" s="2"/>
      <c r="Q1659" s="2"/>
    </row>
    <row r="1660" spans="1:17" x14ac:dyDescent="0.25">
      <c r="A1660" t="s">
        <v>7632</v>
      </c>
      <c r="B1660" s="1">
        <v>43294</v>
      </c>
      <c r="C1660" s="1">
        <v>43301</v>
      </c>
      <c r="D1660" t="s">
        <v>14</v>
      </c>
      <c r="E1660" t="s">
        <v>757</v>
      </c>
      <c r="F1660">
        <v>0</v>
      </c>
      <c r="G1660">
        <v>43800000</v>
      </c>
      <c r="H1660">
        <v>0</v>
      </c>
      <c r="I1660">
        <v>0</v>
      </c>
      <c r="J1660">
        <v>0</v>
      </c>
      <c r="K1660">
        <v>74</v>
      </c>
      <c r="L1660" t="s">
        <v>54</v>
      </c>
      <c r="M1660" s="2">
        <v>3241200000</v>
      </c>
      <c r="N1660" s="2" t="str">
        <f>VLOOKUP(Tabla1[[#This Row],[nemo]],'Nemos y clasificaciones'!$A$2:$B$5000,2,FALSE)</f>
        <v>COMPAÑIA ELECTRO METALURGICA S.A.</v>
      </c>
      <c r="O1660" s="2" t="str">
        <f>VLOOKUP(Tabla1[[#This Row],[nemo]],'Nemos y clasificaciones'!$A$1:$C$3000,3,FALSE)</f>
        <v>Eléctrico</v>
      </c>
      <c r="P1660" s="2"/>
      <c r="Q1660" s="2"/>
    </row>
    <row r="1661" spans="1:17" x14ac:dyDescent="0.25">
      <c r="A1661" t="s">
        <v>8640</v>
      </c>
      <c r="B1661" s="1">
        <v>43112</v>
      </c>
      <c r="C1661" s="1">
        <v>43118</v>
      </c>
      <c r="D1661" t="s">
        <v>14</v>
      </c>
      <c r="E1661" t="s">
        <v>757</v>
      </c>
      <c r="F1661">
        <v>0</v>
      </c>
      <c r="G1661">
        <v>43800000</v>
      </c>
      <c r="H1661">
        <v>0</v>
      </c>
      <c r="I1661">
        <v>0</v>
      </c>
      <c r="J1661">
        <v>0</v>
      </c>
      <c r="K1661">
        <v>74</v>
      </c>
      <c r="L1661" t="s">
        <v>54</v>
      </c>
      <c r="M1661" s="2">
        <v>3241200000</v>
      </c>
      <c r="N1661" s="2" t="str">
        <f>VLOOKUP(Tabla1[[#This Row],[nemo]],'Nemos y clasificaciones'!$A$2:$B$5000,2,FALSE)</f>
        <v>COMPAÑIA ELECTRO METALURGICA S.A.</v>
      </c>
      <c r="O1661" s="2" t="str">
        <f>VLOOKUP(Tabla1[[#This Row],[nemo]],'Nemos y clasificaciones'!$A$1:$C$3000,3,FALSE)</f>
        <v>Eléctrico</v>
      </c>
      <c r="P1661" s="2"/>
      <c r="Q1661" s="2"/>
    </row>
    <row r="1662" spans="1:17" x14ac:dyDescent="0.25">
      <c r="A1662" t="s">
        <v>8976</v>
      </c>
      <c r="B1662" s="1">
        <v>43026</v>
      </c>
      <c r="C1662" s="1">
        <v>43032</v>
      </c>
      <c r="D1662" t="s">
        <v>14</v>
      </c>
      <c r="E1662" t="s">
        <v>757</v>
      </c>
      <c r="F1662">
        <v>0</v>
      </c>
      <c r="G1662">
        <v>43800000</v>
      </c>
      <c r="H1662">
        <v>0</v>
      </c>
      <c r="I1662">
        <v>0</v>
      </c>
      <c r="J1662">
        <v>0</v>
      </c>
      <c r="K1662">
        <v>74</v>
      </c>
      <c r="L1662" t="s">
        <v>54</v>
      </c>
      <c r="M1662" s="2">
        <v>3241200000</v>
      </c>
      <c r="N1662" s="2" t="str">
        <f>VLOOKUP(Tabla1[[#This Row],[nemo]],'Nemos y clasificaciones'!$A$2:$B$5000,2,FALSE)</f>
        <v>COMPAÑIA ELECTRO METALURGICA S.A.</v>
      </c>
      <c r="O1662" s="2" t="str">
        <f>VLOOKUP(Tabla1[[#This Row],[nemo]],'Nemos y clasificaciones'!$A$1:$C$3000,3,FALSE)</f>
        <v>Eléctrico</v>
      </c>
      <c r="P1662" s="2"/>
      <c r="Q1662" s="2"/>
    </row>
    <row r="1663" spans="1:17" x14ac:dyDescent="0.25">
      <c r="A1663" t="s">
        <v>9162</v>
      </c>
      <c r="B1663" s="1">
        <v>42936</v>
      </c>
      <c r="C1663" s="1">
        <v>42942</v>
      </c>
      <c r="D1663" t="s">
        <v>14</v>
      </c>
      <c r="E1663" t="s">
        <v>757</v>
      </c>
      <c r="F1663">
        <v>0</v>
      </c>
      <c r="G1663">
        <v>43800000</v>
      </c>
      <c r="H1663">
        <v>0</v>
      </c>
      <c r="I1663">
        <v>0</v>
      </c>
      <c r="J1663">
        <v>0</v>
      </c>
      <c r="K1663">
        <v>74</v>
      </c>
      <c r="L1663" t="s">
        <v>54</v>
      </c>
      <c r="M1663" s="2">
        <v>3241200000</v>
      </c>
      <c r="N1663" s="2" t="str">
        <f>VLOOKUP(Tabla1[[#This Row],[nemo]],'Nemos y clasificaciones'!$A$2:$B$5000,2,FALSE)</f>
        <v>COMPAÑIA ELECTRO METALURGICA S.A.</v>
      </c>
      <c r="O1663" s="2" t="str">
        <f>VLOOKUP(Tabla1[[#This Row],[nemo]],'Nemos y clasificaciones'!$A$1:$C$3000,3,FALSE)</f>
        <v>Eléctrico</v>
      </c>
      <c r="P1663" s="2"/>
      <c r="Q1663" s="2"/>
    </row>
    <row r="1664" spans="1:17" x14ac:dyDescent="0.25">
      <c r="A1664" t="s">
        <v>9952</v>
      </c>
      <c r="B1664" s="1">
        <v>42741</v>
      </c>
      <c r="C1664" s="1">
        <v>42747</v>
      </c>
      <c r="D1664" t="s">
        <v>14</v>
      </c>
      <c r="E1664" t="s">
        <v>757</v>
      </c>
      <c r="F1664">
        <v>0</v>
      </c>
      <c r="G1664">
        <v>43800000</v>
      </c>
      <c r="H1664">
        <v>0</v>
      </c>
      <c r="I1664">
        <v>0</v>
      </c>
      <c r="J1664">
        <v>0</v>
      </c>
      <c r="K1664">
        <v>74</v>
      </c>
      <c r="L1664" t="s">
        <v>54</v>
      </c>
      <c r="M1664" s="2">
        <v>3241200000</v>
      </c>
      <c r="N1664" s="2" t="str">
        <f>VLOOKUP(Tabla1[[#This Row],[nemo]],'Nemos y clasificaciones'!$A$2:$B$5000,2,FALSE)</f>
        <v>COMPAÑIA ELECTRO METALURGICA S.A.</v>
      </c>
      <c r="O1664" s="2" t="str">
        <f>VLOOKUP(Tabla1[[#This Row],[nemo]],'Nemos y clasificaciones'!$A$1:$C$3000,3,FALSE)</f>
        <v>Eléctrico</v>
      </c>
      <c r="P1664" s="2"/>
      <c r="Q1664" s="2"/>
    </row>
    <row r="1665" spans="1:17" x14ac:dyDescent="0.25">
      <c r="A1665" t="s">
        <v>10190</v>
      </c>
      <c r="B1665" s="1">
        <v>42658</v>
      </c>
      <c r="C1665" s="1">
        <v>42664</v>
      </c>
      <c r="D1665" t="s">
        <v>14</v>
      </c>
      <c r="E1665" t="s">
        <v>757</v>
      </c>
      <c r="F1665">
        <v>0</v>
      </c>
      <c r="G1665">
        <v>43800000</v>
      </c>
      <c r="H1665">
        <v>0</v>
      </c>
      <c r="I1665">
        <v>0</v>
      </c>
      <c r="J1665">
        <v>0</v>
      </c>
      <c r="K1665">
        <v>74</v>
      </c>
      <c r="L1665" t="s">
        <v>54</v>
      </c>
      <c r="M1665" s="2">
        <v>3241200000</v>
      </c>
      <c r="N1665" s="2" t="str">
        <f>VLOOKUP(Tabla1[[#This Row],[nemo]],'Nemos y clasificaciones'!$A$2:$B$5000,2,FALSE)</f>
        <v>COMPAÑIA ELECTRO METALURGICA S.A.</v>
      </c>
      <c r="O1665" s="2" t="str">
        <f>VLOOKUP(Tabla1[[#This Row],[nemo]],'Nemos y clasificaciones'!$A$1:$C$3000,3,FALSE)</f>
        <v>Eléctrico</v>
      </c>
      <c r="P1665" s="2"/>
      <c r="Q1665" s="2"/>
    </row>
    <row r="1666" spans="1:17" x14ac:dyDescent="0.25">
      <c r="A1666" t="s">
        <v>10324</v>
      </c>
      <c r="B1666" s="1">
        <v>42565</v>
      </c>
      <c r="C1666" s="1">
        <v>42572</v>
      </c>
      <c r="D1666" t="s">
        <v>14</v>
      </c>
      <c r="E1666" t="s">
        <v>757</v>
      </c>
      <c r="F1666">
        <v>0</v>
      </c>
      <c r="G1666">
        <v>43800000</v>
      </c>
      <c r="H1666">
        <v>0</v>
      </c>
      <c r="I1666">
        <v>0</v>
      </c>
      <c r="J1666">
        <v>0</v>
      </c>
      <c r="K1666">
        <v>74</v>
      </c>
      <c r="L1666" t="s">
        <v>54</v>
      </c>
      <c r="M1666" s="2">
        <v>3241200000</v>
      </c>
      <c r="N1666" s="2" t="str">
        <f>VLOOKUP(Tabla1[[#This Row],[nemo]],'Nemos y clasificaciones'!$A$2:$B$5000,2,FALSE)</f>
        <v>COMPAÑIA ELECTRO METALURGICA S.A.</v>
      </c>
      <c r="O1666" s="2" t="str">
        <f>VLOOKUP(Tabla1[[#This Row],[nemo]],'Nemos y clasificaciones'!$A$1:$C$3000,3,FALSE)</f>
        <v>Eléctrico</v>
      </c>
      <c r="P1666" s="2"/>
      <c r="Q1666" s="2"/>
    </row>
    <row r="1667" spans="1:17" x14ac:dyDescent="0.25">
      <c r="A1667" t="s">
        <v>8654</v>
      </c>
      <c r="B1667" s="1">
        <v>43103</v>
      </c>
      <c r="C1667" s="1">
        <v>43109</v>
      </c>
      <c r="D1667" t="s">
        <v>14</v>
      </c>
      <c r="E1667" t="s">
        <v>5869</v>
      </c>
      <c r="F1667">
        <v>0</v>
      </c>
      <c r="G1667">
        <v>650000</v>
      </c>
      <c r="H1667">
        <v>0</v>
      </c>
      <c r="I1667">
        <v>0</v>
      </c>
      <c r="J1667">
        <v>0</v>
      </c>
      <c r="K1667">
        <v>4398.7110000000002</v>
      </c>
      <c r="L1667" t="s">
        <v>19</v>
      </c>
      <c r="M1667" s="2">
        <v>2859162150</v>
      </c>
      <c r="N1667" s="2" t="str">
        <f>VLOOKUP(Tabla1[[#This Row],[nemo]],'Nemos y clasificaciones'!$A$2:$B$5000,2,FALSE)</f>
        <v>CFI</v>
      </c>
      <c r="O1667" s="2" t="str">
        <f>VLOOKUP(Tabla1[[#This Row],[nemo]],'Nemos y clasificaciones'!$A$1:$C$3000,3,FALSE)</f>
        <v>CFI</v>
      </c>
      <c r="P1667" s="2"/>
      <c r="Q1667" s="2"/>
    </row>
    <row r="1668" spans="1:17" x14ac:dyDescent="0.25">
      <c r="A1668" t="s">
        <v>9347</v>
      </c>
      <c r="B1668" s="1">
        <v>42900</v>
      </c>
      <c r="C1668" s="1">
        <v>42906</v>
      </c>
      <c r="D1668" t="s">
        <v>14</v>
      </c>
      <c r="E1668" t="s">
        <v>116</v>
      </c>
      <c r="F1668">
        <v>0</v>
      </c>
      <c r="G1668">
        <v>1075000000</v>
      </c>
      <c r="H1668">
        <v>0</v>
      </c>
      <c r="I1668">
        <v>0</v>
      </c>
      <c r="J1668">
        <v>0</v>
      </c>
      <c r="K1668">
        <v>3.0129999999999999</v>
      </c>
      <c r="L1668" t="s">
        <v>16</v>
      </c>
      <c r="M1668" s="2">
        <v>3238975000</v>
      </c>
      <c r="N1668" s="2" t="str">
        <f>VLOOKUP(Tabla1[[#This Row],[nemo]],'Nemos y clasificaciones'!$A$2:$B$5000,2,FALSE)</f>
        <v>SIGDO KOPPERS S.A.</v>
      </c>
      <c r="O1668" s="2" t="str">
        <f>VLOOKUP(Tabla1[[#This Row],[nemo]],'Nemos y clasificaciones'!$A$1:$C$3000,3,FALSE)</f>
        <v>Conglomerados</v>
      </c>
      <c r="P1668" s="2"/>
      <c r="Q1668" s="2"/>
    </row>
    <row r="1669" spans="1:17" x14ac:dyDescent="0.25">
      <c r="A1669" t="s">
        <v>5868</v>
      </c>
      <c r="B1669" s="1">
        <v>43649</v>
      </c>
      <c r="C1669" s="1">
        <v>43655</v>
      </c>
      <c r="D1669" t="s">
        <v>14</v>
      </c>
      <c r="E1669" t="s">
        <v>5869</v>
      </c>
      <c r="F1669">
        <v>0</v>
      </c>
      <c r="G1669">
        <v>650000</v>
      </c>
      <c r="H1669">
        <v>0</v>
      </c>
      <c r="I1669">
        <v>0</v>
      </c>
      <c r="J1669">
        <v>0</v>
      </c>
      <c r="K1669">
        <v>2730.56</v>
      </c>
      <c r="L1669" t="s">
        <v>19</v>
      </c>
      <c r="M1669" s="2">
        <v>1774864000</v>
      </c>
      <c r="N1669" s="2" t="str">
        <f>VLOOKUP(Tabla1[[#This Row],[nemo]],'Nemos y clasificaciones'!$A$2:$B$5000,2,FALSE)</f>
        <v>CFI</v>
      </c>
      <c r="O1669" s="2" t="str">
        <f>VLOOKUP(Tabla1[[#This Row],[nemo]],'Nemos y clasificaciones'!$A$1:$C$3000,3,FALSE)</f>
        <v>CFI</v>
      </c>
      <c r="P1669" s="2"/>
      <c r="Q1669" s="2"/>
    </row>
    <row r="1670" spans="1:17" x14ac:dyDescent="0.25">
      <c r="A1670" t="s">
        <v>4605</v>
      </c>
      <c r="B1670" s="1">
        <v>43938</v>
      </c>
      <c r="C1670" s="1">
        <v>43944</v>
      </c>
      <c r="D1670" t="s">
        <v>14</v>
      </c>
      <c r="E1670" t="s">
        <v>757</v>
      </c>
      <c r="F1670">
        <v>0</v>
      </c>
      <c r="G1670">
        <v>43800000</v>
      </c>
      <c r="H1670">
        <v>0</v>
      </c>
      <c r="I1670">
        <v>0</v>
      </c>
      <c r="J1670">
        <v>0</v>
      </c>
      <c r="K1670">
        <v>73.7</v>
      </c>
      <c r="L1670" t="s">
        <v>54</v>
      </c>
      <c r="M1670" s="2">
        <v>3228060000</v>
      </c>
      <c r="N1670" s="2" t="str">
        <f>VLOOKUP(Tabla1[[#This Row],[nemo]],'Nemos y clasificaciones'!$A$2:$B$5000,2,FALSE)</f>
        <v>COMPAÑIA ELECTRO METALURGICA S.A.</v>
      </c>
      <c r="O1670" s="2" t="str">
        <f>VLOOKUP(Tabla1[[#This Row],[nemo]],'Nemos y clasificaciones'!$A$1:$C$3000,3,FALSE)</f>
        <v>Eléctrico</v>
      </c>
      <c r="P1670" s="2"/>
      <c r="Q1670" s="2"/>
    </row>
    <row r="1671" spans="1:17" x14ac:dyDescent="0.25">
      <c r="A1671" t="s">
        <v>9018</v>
      </c>
      <c r="B1671" s="1">
        <v>43004</v>
      </c>
      <c r="C1671" s="1">
        <v>43010</v>
      </c>
      <c r="D1671" t="s">
        <v>14</v>
      </c>
      <c r="E1671" t="s">
        <v>5869</v>
      </c>
      <c r="F1671">
        <v>0</v>
      </c>
      <c r="G1671">
        <v>650000</v>
      </c>
      <c r="H1671">
        <v>0</v>
      </c>
      <c r="I1671">
        <v>0</v>
      </c>
      <c r="J1671">
        <v>0</v>
      </c>
      <c r="K1671">
        <v>2299.6579999999999</v>
      </c>
      <c r="L1671" t="s">
        <v>19</v>
      </c>
      <c r="M1671" s="2">
        <v>1494777700</v>
      </c>
      <c r="N1671" s="2" t="str">
        <f>VLOOKUP(Tabla1[[#This Row],[nemo]],'Nemos y clasificaciones'!$A$2:$B$5000,2,FALSE)</f>
        <v>CFI</v>
      </c>
      <c r="O1671" s="2" t="str">
        <f>VLOOKUP(Tabla1[[#This Row],[nemo]],'Nemos y clasificaciones'!$A$1:$C$3000,3,FALSE)</f>
        <v>CFI</v>
      </c>
      <c r="P1671" s="2"/>
      <c r="Q1671" s="2"/>
    </row>
    <row r="1672" spans="1:17" x14ac:dyDescent="0.25">
      <c r="A1672" t="s">
        <v>10661</v>
      </c>
      <c r="B1672" s="1">
        <v>42495</v>
      </c>
      <c r="C1672" s="1">
        <v>42501</v>
      </c>
      <c r="D1672" t="s">
        <v>14</v>
      </c>
      <c r="E1672" t="s">
        <v>1895</v>
      </c>
      <c r="F1672">
        <v>0</v>
      </c>
      <c r="G1672">
        <v>125000000</v>
      </c>
      <c r="H1672">
        <v>0</v>
      </c>
      <c r="I1672">
        <v>0</v>
      </c>
      <c r="J1672">
        <v>0</v>
      </c>
      <c r="K1672">
        <v>25.706</v>
      </c>
      <c r="L1672" t="s">
        <v>54</v>
      </c>
      <c r="M1672" s="2">
        <v>3213250000</v>
      </c>
      <c r="N1672" s="2" t="str">
        <f>VLOOKUP(Tabla1[[#This Row],[nemo]],'Nemos y clasificaciones'!$A$2:$B$5000,2,FALSE)</f>
        <v>FORESTAL CONSTRUCTORA Y COMERCIAL DEL PACIFICO SUR S.A.</v>
      </c>
      <c r="O1672" s="2" t="str">
        <f>VLOOKUP(Tabla1[[#This Row],[nemo]],'Nemos y clasificaciones'!$A$1:$C$3000,3,FALSE)</f>
        <v>Forestal</v>
      </c>
      <c r="P1672" s="2"/>
      <c r="Q1672" s="2"/>
    </row>
    <row r="1673" spans="1:17" x14ac:dyDescent="0.25">
      <c r="A1673" t="s">
        <v>6223</v>
      </c>
      <c r="B1673" s="1">
        <v>43610</v>
      </c>
      <c r="C1673" s="1">
        <v>43616</v>
      </c>
      <c r="D1673" t="s">
        <v>14</v>
      </c>
      <c r="E1673" t="s">
        <v>1772</v>
      </c>
      <c r="F1673">
        <v>0</v>
      </c>
      <c r="G1673">
        <v>2036690512</v>
      </c>
      <c r="H1673">
        <v>0</v>
      </c>
      <c r="I1673">
        <v>0</v>
      </c>
      <c r="J1673">
        <v>0</v>
      </c>
      <c r="K1673">
        <v>1.577</v>
      </c>
      <c r="L1673" t="s">
        <v>16</v>
      </c>
      <c r="M1673" s="2">
        <v>3211860937.4239998</v>
      </c>
      <c r="N1673" s="2" t="str">
        <f>VLOOKUP(Tabla1[[#This Row],[nemo]],'Nemos y clasificaciones'!$A$2:$B$5000,2,FALSE)</f>
        <v>ADMINISTRADORA DE FONDOS DE PENSIONES PLANVITAL S.A.</v>
      </c>
      <c r="O1673" s="2" t="str">
        <f>VLOOKUP(Tabla1[[#This Row],[nemo]],'Nemos y clasificaciones'!$A$1:$C$3000,3,FALSE)</f>
        <v>Servicios financieros</v>
      </c>
      <c r="P1673" s="2"/>
      <c r="Q1673" s="2"/>
    </row>
    <row r="1674" spans="1:17" x14ac:dyDescent="0.25">
      <c r="A1674" t="s">
        <v>10780</v>
      </c>
      <c r="B1674" s="1">
        <v>42482</v>
      </c>
      <c r="C1674" s="1">
        <v>42488</v>
      </c>
      <c r="D1674" t="s">
        <v>14</v>
      </c>
      <c r="E1674" t="s">
        <v>457</v>
      </c>
      <c r="F1674">
        <v>0</v>
      </c>
      <c r="G1674">
        <v>149448112</v>
      </c>
      <c r="H1674">
        <v>0</v>
      </c>
      <c r="I1674">
        <v>0</v>
      </c>
      <c r="J1674">
        <v>0</v>
      </c>
      <c r="K1674">
        <v>21.465</v>
      </c>
      <c r="L1674" t="s">
        <v>54</v>
      </c>
      <c r="M1674" s="2">
        <v>3207903724.0799999</v>
      </c>
      <c r="N1674" s="2" t="str">
        <f>VLOOKUP(Tabla1[[#This Row],[nemo]],'Nemos y clasificaciones'!$A$2:$B$5000,2,FALSE)</f>
        <v>CAP S.A.</v>
      </c>
      <c r="O1674" s="2" t="str">
        <f>VLOOKUP(Tabla1[[#This Row],[nemo]],'Nemos y clasificaciones'!$A$1:$C$3000,3,FALSE)</f>
        <v>Minería</v>
      </c>
      <c r="P1674" s="2"/>
      <c r="Q1674" s="2"/>
    </row>
    <row r="1675" spans="1:17" x14ac:dyDescent="0.25">
      <c r="A1675" t="s">
        <v>9081</v>
      </c>
      <c r="B1675" s="1">
        <v>42991</v>
      </c>
      <c r="C1675" s="1">
        <v>42999</v>
      </c>
      <c r="D1675" t="s">
        <v>14</v>
      </c>
      <c r="E1675" t="s">
        <v>116</v>
      </c>
      <c r="F1675">
        <v>0</v>
      </c>
      <c r="G1675">
        <v>1075000000</v>
      </c>
      <c r="H1675">
        <v>0</v>
      </c>
      <c r="I1675">
        <v>0</v>
      </c>
      <c r="J1675">
        <v>0</v>
      </c>
      <c r="K1675">
        <v>2.984</v>
      </c>
      <c r="L1675" t="s">
        <v>16</v>
      </c>
      <c r="M1675" s="2">
        <v>3207800000</v>
      </c>
      <c r="N1675" s="2" t="str">
        <f>VLOOKUP(Tabla1[[#This Row],[nemo]],'Nemos y clasificaciones'!$A$2:$B$5000,2,FALSE)</f>
        <v>SIGDO KOPPERS S.A.</v>
      </c>
      <c r="O1675" s="2" t="str">
        <f>VLOOKUP(Tabla1[[#This Row],[nemo]],'Nemos y clasificaciones'!$A$1:$C$3000,3,FALSE)</f>
        <v>Conglomerados</v>
      </c>
      <c r="P1675" s="2"/>
      <c r="Q1675" s="2"/>
    </row>
    <row r="1676" spans="1:17" x14ac:dyDescent="0.25">
      <c r="A1676" t="s">
        <v>791</v>
      </c>
      <c r="B1676" s="1">
        <v>44390</v>
      </c>
      <c r="C1676" s="1">
        <v>44397</v>
      </c>
      <c r="D1676" t="s">
        <v>14</v>
      </c>
      <c r="E1676" t="s">
        <v>792</v>
      </c>
      <c r="F1676">
        <v>0</v>
      </c>
      <c r="G1676">
        <v>64000000</v>
      </c>
      <c r="H1676">
        <v>0</v>
      </c>
      <c r="I1676">
        <v>0</v>
      </c>
      <c r="J1676">
        <v>0</v>
      </c>
      <c r="K1676">
        <v>50</v>
      </c>
      <c r="L1676" t="s">
        <v>54</v>
      </c>
      <c r="M1676" s="2">
        <v>3200000000</v>
      </c>
      <c r="N1676" s="2" t="str">
        <f>VLOOKUP(Tabla1[[#This Row],[nemo]],'Nemos y clasificaciones'!$A$2:$B$5000,2,FALSE)</f>
        <v>CRISTALERIAS DE CHILE S.A.</v>
      </c>
      <c r="O1676" s="2" t="str">
        <f>VLOOKUP(Tabla1[[#This Row],[nemo]],'Nemos y clasificaciones'!$A$1:$C$3000,3,FALSE)</f>
        <v>Alimentos, bebidas y tabaco</v>
      </c>
      <c r="P1676" s="2"/>
      <c r="Q1676" s="2"/>
    </row>
    <row r="1677" spans="1:17" x14ac:dyDescent="0.25">
      <c r="A1677" t="s">
        <v>5014</v>
      </c>
      <c r="B1677" s="1">
        <v>43838</v>
      </c>
      <c r="C1677" s="1">
        <v>43844</v>
      </c>
      <c r="D1677" t="s">
        <v>14</v>
      </c>
      <c r="E1677" t="s">
        <v>792</v>
      </c>
      <c r="F1677">
        <v>0</v>
      </c>
      <c r="G1677">
        <v>64000000</v>
      </c>
      <c r="H1677">
        <v>0</v>
      </c>
      <c r="I1677">
        <v>0</v>
      </c>
      <c r="J1677">
        <v>0</v>
      </c>
      <c r="K1677">
        <v>50</v>
      </c>
      <c r="L1677" t="s">
        <v>54</v>
      </c>
      <c r="M1677" s="2">
        <v>3200000000</v>
      </c>
      <c r="N1677" s="2" t="str">
        <f>VLOOKUP(Tabla1[[#This Row],[nemo]],'Nemos y clasificaciones'!$A$2:$B$5000,2,FALSE)</f>
        <v>CRISTALERIAS DE CHILE S.A.</v>
      </c>
      <c r="O1677" s="2" t="str">
        <f>VLOOKUP(Tabla1[[#This Row],[nemo]],'Nemos y clasificaciones'!$A$1:$C$3000,3,FALSE)</f>
        <v>Alimentos, bebidas y tabaco</v>
      </c>
      <c r="P1677" s="2"/>
      <c r="Q1677" s="2"/>
    </row>
    <row r="1678" spans="1:17" x14ac:dyDescent="0.25">
      <c r="A1678" t="s">
        <v>5503</v>
      </c>
      <c r="B1678" s="1">
        <v>43754</v>
      </c>
      <c r="C1678" s="1">
        <v>43760</v>
      </c>
      <c r="D1678" t="s">
        <v>14</v>
      </c>
      <c r="E1678" t="s">
        <v>792</v>
      </c>
      <c r="F1678">
        <v>0</v>
      </c>
      <c r="G1678">
        <v>64000000</v>
      </c>
      <c r="H1678">
        <v>0</v>
      </c>
      <c r="I1678">
        <v>0</v>
      </c>
      <c r="J1678">
        <v>0</v>
      </c>
      <c r="K1678">
        <v>50</v>
      </c>
      <c r="L1678" t="s">
        <v>54</v>
      </c>
      <c r="M1678" s="2">
        <v>3200000000</v>
      </c>
      <c r="N1678" s="2" t="str">
        <f>VLOOKUP(Tabla1[[#This Row],[nemo]],'Nemos y clasificaciones'!$A$2:$B$5000,2,FALSE)</f>
        <v>CRISTALERIAS DE CHILE S.A.</v>
      </c>
      <c r="O1678" s="2" t="str">
        <f>VLOOKUP(Tabla1[[#This Row],[nemo]],'Nemos y clasificaciones'!$A$1:$C$3000,3,FALSE)</f>
        <v>Alimentos, bebidas y tabaco</v>
      </c>
      <c r="P1678" s="2"/>
      <c r="Q1678" s="2"/>
    </row>
    <row r="1679" spans="1:17" x14ac:dyDescent="0.25">
      <c r="A1679" t="s">
        <v>5852</v>
      </c>
      <c r="B1679" s="1">
        <v>43656</v>
      </c>
      <c r="C1679" s="1">
        <v>43663</v>
      </c>
      <c r="D1679" t="s">
        <v>14</v>
      </c>
      <c r="E1679" t="s">
        <v>792</v>
      </c>
      <c r="F1679">
        <v>0</v>
      </c>
      <c r="G1679">
        <v>64000000</v>
      </c>
      <c r="H1679">
        <v>0</v>
      </c>
      <c r="I1679">
        <v>0</v>
      </c>
      <c r="J1679">
        <v>0</v>
      </c>
      <c r="K1679">
        <v>50</v>
      </c>
      <c r="L1679" t="s">
        <v>54</v>
      </c>
      <c r="M1679" s="2">
        <v>3200000000</v>
      </c>
      <c r="N1679" s="2" t="str">
        <f>VLOOKUP(Tabla1[[#This Row],[nemo]],'Nemos y clasificaciones'!$A$2:$B$5000,2,FALSE)</f>
        <v>CRISTALERIAS DE CHILE S.A.</v>
      </c>
      <c r="O1679" s="2" t="str">
        <f>VLOOKUP(Tabla1[[#This Row],[nemo]],'Nemos y clasificaciones'!$A$1:$C$3000,3,FALSE)</f>
        <v>Alimentos, bebidas y tabaco</v>
      </c>
      <c r="P1679" s="2"/>
      <c r="Q1679" s="2"/>
    </row>
    <row r="1680" spans="1:17" x14ac:dyDescent="0.25">
      <c r="A1680" t="s">
        <v>6965</v>
      </c>
      <c r="B1680" s="1">
        <v>43474</v>
      </c>
      <c r="C1680" s="1">
        <v>43480</v>
      </c>
      <c r="D1680" t="s">
        <v>14</v>
      </c>
      <c r="E1680" t="s">
        <v>792</v>
      </c>
      <c r="F1680">
        <v>0</v>
      </c>
      <c r="G1680">
        <v>64000000</v>
      </c>
      <c r="H1680">
        <v>0</v>
      </c>
      <c r="I1680">
        <v>0</v>
      </c>
      <c r="J1680">
        <v>0</v>
      </c>
      <c r="K1680">
        <v>50</v>
      </c>
      <c r="L1680" t="s">
        <v>54</v>
      </c>
      <c r="M1680" s="2">
        <v>3200000000</v>
      </c>
      <c r="N1680" s="2" t="str">
        <f>VLOOKUP(Tabla1[[#This Row],[nemo]],'Nemos y clasificaciones'!$A$2:$B$5000,2,FALSE)</f>
        <v>CRISTALERIAS DE CHILE S.A.</v>
      </c>
      <c r="O1680" s="2" t="str">
        <f>VLOOKUP(Tabla1[[#This Row],[nemo]],'Nemos y clasificaciones'!$A$1:$C$3000,3,FALSE)</f>
        <v>Alimentos, bebidas y tabaco</v>
      </c>
      <c r="P1680" s="2"/>
      <c r="Q1680" s="2"/>
    </row>
    <row r="1681" spans="1:17" x14ac:dyDescent="0.25">
      <c r="A1681" t="s">
        <v>7396</v>
      </c>
      <c r="B1681" s="1">
        <v>43382</v>
      </c>
      <c r="C1681" s="1">
        <v>43389</v>
      </c>
      <c r="D1681" t="s">
        <v>14</v>
      </c>
      <c r="E1681" t="s">
        <v>792</v>
      </c>
      <c r="F1681">
        <v>0</v>
      </c>
      <c r="G1681">
        <v>64000000</v>
      </c>
      <c r="H1681">
        <v>0</v>
      </c>
      <c r="I1681">
        <v>0</v>
      </c>
      <c r="J1681">
        <v>0</v>
      </c>
      <c r="K1681">
        <v>50</v>
      </c>
      <c r="L1681" t="s">
        <v>54</v>
      </c>
      <c r="M1681" s="2">
        <v>3200000000</v>
      </c>
      <c r="N1681" s="2" t="str">
        <f>VLOOKUP(Tabla1[[#This Row],[nemo]],'Nemos y clasificaciones'!$A$2:$B$5000,2,FALSE)</f>
        <v>CRISTALERIAS DE CHILE S.A.</v>
      </c>
      <c r="O1681" s="2" t="str">
        <f>VLOOKUP(Tabla1[[#This Row],[nemo]],'Nemos y clasificaciones'!$A$1:$C$3000,3,FALSE)</f>
        <v>Alimentos, bebidas y tabaco</v>
      </c>
      <c r="P1681" s="2"/>
      <c r="Q1681" s="2"/>
    </row>
    <row r="1682" spans="1:17" x14ac:dyDescent="0.25">
      <c r="A1682" t="s">
        <v>7646</v>
      </c>
      <c r="B1682" s="1">
        <v>43291</v>
      </c>
      <c r="C1682" s="1">
        <v>43298</v>
      </c>
      <c r="D1682" t="s">
        <v>14</v>
      </c>
      <c r="E1682" t="s">
        <v>792</v>
      </c>
      <c r="F1682">
        <v>0</v>
      </c>
      <c r="G1682">
        <v>64000000</v>
      </c>
      <c r="H1682">
        <v>0</v>
      </c>
      <c r="I1682">
        <v>0</v>
      </c>
      <c r="J1682">
        <v>0</v>
      </c>
      <c r="K1682">
        <v>50</v>
      </c>
      <c r="L1682" t="s">
        <v>54</v>
      </c>
      <c r="M1682" s="2">
        <v>3200000000</v>
      </c>
      <c r="N1682" s="2" t="str">
        <f>VLOOKUP(Tabla1[[#This Row],[nemo]],'Nemos y clasificaciones'!$A$2:$B$5000,2,FALSE)</f>
        <v>CRISTALERIAS DE CHILE S.A.</v>
      </c>
      <c r="O1682" s="2" t="str">
        <f>VLOOKUP(Tabla1[[#This Row],[nemo]],'Nemos y clasificaciones'!$A$1:$C$3000,3,FALSE)</f>
        <v>Alimentos, bebidas y tabaco</v>
      </c>
      <c r="P1682" s="2"/>
      <c r="Q1682" s="2"/>
    </row>
    <row r="1683" spans="1:17" x14ac:dyDescent="0.25">
      <c r="A1683" t="s">
        <v>8641</v>
      </c>
      <c r="B1683" s="1">
        <v>43110</v>
      </c>
      <c r="C1683" s="1">
        <v>43116</v>
      </c>
      <c r="D1683" t="s">
        <v>14</v>
      </c>
      <c r="E1683" t="s">
        <v>792</v>
      </c>
      <c r="F1683">
        <v>0</v>
      </c>
      <c r="G1683">
        <v>64000000</v>
      </c>
      <c r="H1683">
        <v>0</v>
      </c>
      <c r="I1683">
        <v>0</v>
      </c>
      <c r="J1683">
        <v>0</v>
      </c>
      <c r="K1683">
        <v>50</v>
      </c>
      <c r="L1683" t="s">
        <v>54</v>
      </c>
      <c r="M1683" s="2">
        <v>3200000000</v>
      </c>
      <c r="N1683" s="2" t="str">
        <f>VLOOKUP(Tabla1[[#This Row],[nemo]],'Nemos y clasificaciones'!$A$2:$B$5000,2,FALSE)</f>
        <v>CRISTALERIAS DE CHILE S.A.</v>
      </c>
      <c r="O1683" s="2" t="str">
        <f>VLOOKUP(Tabla1[[#This Row],[nemo]],'Nemos y clasificaciones'!$A$1:$C$3000,3,FALSE)</f>
        <v>Alimentos, bebidas y tabaco</v>
      </c>
      <c r="P1683" s="2"/>
      <c r="Q1683" s="2"/>
    </row>
    <row r="1684" spans="1:17" x14ac:dyDescent="0.25">
      <c r="A1684" t="s">
        <v>8982</v>
      </c>
      <c r="B1684" s="1">
        <v>43021</v>
      </c>
      <c r="C1684" s="1">
        <v>43027</v>
      </c>
      <c r="D1684" t="s">
        <v>14</v>
      </c>
      <c r="E1684" t="s">
        <v>792</v>
      </c>
      <c r="F1684">
        <v>0</v>
      </c>
      <c r="G1684">
        <v>64000000</v>
      </c>
      <c r="H1684">
        <v>0</v>
      </c>
      <c r="I1684">
        <v>0</v>
      </c>
      <c r="J1684">
        <v>0</v>
      </c>
      <c r="K1684">
        <v>50</v>
      </c>
      <c r="L1684" t="s">
        <v>54</v>
      </c>
      <c r="M1684" s="2">
        <v>3200000000</v>
      </c>
      <c r="N1684" s="2" t="str">
        <f>VLOOKUP(Tabla1[[#This Row],[nemo]],'Nemos y clasificaciones'!$A$2:$B$5000,2,FALSE)</f>
        <v>CRISTALERIAS DE CHILE S.A.</v>
      </c>
      <c r="O1684" s="2" t="str">
        <f>VLOOKUP(Tabla1[[#This Row],[nemo]],'Nemos y clasificaciones'!$A$1:$C$3000,3,FALSE)</f>
        <v>Alimentos, bebidas y tabaco</v>
      </c>
      <c r="P1684" s="2"/>
      <c r="Q1684" s="2"/>
    </row>
    <row r="1685" spans="1:17" x14ac:dyDescent="0.25">
      <c r="A1685" t="s">
        <v>9169</v>
      </c>
      <c r="B1685" s="1">
        <v>42930</v>
      </c>
      <c r="C1685" s="1">
        <v>42936</v>
      </c>
      <c r="D1685" t="s">
        <v>14</v>
      </c>
      <c r="E1685" t="s">
        <v>792</v>
      </c>
      <c r="F1685">
        <v>0</v>
      </c>
      <c r="G1685">
        <v>64000000</v>
      </c>
      <c r="H1685">
        <v>0</v>
      </c>
      <c r="I1685">
        <v>0</v>
      </c>
      <c r="J1685">
        <v>0</v>
      </c>
      <c r="K1685">
        <v>50</v>
      </c>
      <c r="L1685" t="s">
        <v>54</v>
      </c>
      <c r="M1685" s="2">
        <v>3200000000</v>
      </c>
      <c r="N1685" s="2" t="str">
        <f>VLOOKUP(Tabla1[[#This Row],[nemo]],'Nemos y clasificaciones'!$A$2:$B$5000,2,FALSE)</f>
        <v>CRISTALERIAS DE CHILE S.A.</v>
      </c>
      <c r="O1685" s="2" t="str">
        <f>VLOOKUP(Tabla1[[#This Row],[nemo]],'Nemos y clasificaciones'!$A$1:$C$3000,3,FALSE)</f>
        <v>Alimentos, bebidas y tabaco</v>
      </c>
      <c r="P1685" s="2"/>
      <c r="Q1685" s="2"/>
    </row>
    <row r="1686" spans="1:17" x14ac:dyDescent="0.25">
      <c r="A1686" t="s">
        <v>9957</v>
      </c>
      <c r="B1686" s="1">
        <v>42739</v>
      </c>
      <c r="C1686" s="1">
        <v>42745</v>
      </c>
      <c r="D1686" t="s">
        <v>14</v>
      </c>
      <c r="E1686" t="s">
        <v>792</v>
      </c>
      <c r="F1686">
        <v>0</v>
      </c>
      <c r="G1686">
        <v>64000000</v>
      </c>
      <c r="H1686">
        <v>0</v>
      </c>
      <c r="I1686">
        <v>0</v>
      </c>
      <c r="J1686">
        <v>0</v>
      </c>
      <c r="K1686">
        <v>50</v>
      </c>
      <c r="L1686" t="s">
        <v>54</v>
      </c>
      <c r="M1686" s="2">
        <v>3200000000</v>
      </c>
      <c r="N1686" s="2" t="str">
        <f>VLOOKUP(Tabla1[[#This Row],[nemo]],'Nemos y clasificaciones'!$A$2:$B$5000,2,FALSE)</f>
        <v>CRISTALERIAS DE CHILE S.A.</v>
      </c>
      <c r="O1686" s="2" t="str">
        <f>VLOOKUP(Tabla1[[#This Row],[nemo]],'Nemos y clasificaciones'!$A$1:$C$3000,3,FALSE)</f>
        <v>Alimentos, bebidas y tabaco</v>
      </c>
      <c r="P1686" s="2"/>
      <c r="Q1686" s="2"/>
    </row>
    <row r="1687" spans="1:17" x14ac:dyDescent="0.25">
      <c r="A1687" t="s">
        <v>10198</v>
      </c>
      <c r="B1687" s="1">
        <v>42656</v>
      </c>
      <c r="C1687" s="1">
        <v>42662</v>
      </c>
      <c r="D1687" t="s">
        <v>14</v>
      </c>
      <c r="E1687" t="s">
        <v>792</v>
      </c>
      <c r="F1687">
        <v>0</v>
      </c>
      <c r="G1687">
        <v>64000000</v>
      </c>
      <c r="H1687">
        <v>0</v>
      </c>
      <c r="I1687">
        <v>0</v>
      </c>
      <c r="J1687">
        <v>0</v>
      </c>
      <c r="K1687">
        <v>50</v>
      </c>
      <c r="L1687" t="s">
        <v>54</v>
      </c>
      <c r="M1687" s="2">
        <v>3200000000</v>
      </c>
      <c r="N1687" s="2" t="str">
        <f>VLOOKUP(Tabla1[[#This Row],[nemo]],'Nemos y clasificaciones'!$A$2:$B$5000,2,FALSE)</f>
        <v>CRISTALERIAS DE CHILE S.A.</v>
      </c>
      <c r="O1687" s="2" t="str">
        <f>VLOOKUP(Tabla1[[#This Row],[nemo]],'Nemos y clasificaciones'!$A$1:$C$3000,3,FALSE)</f>
        <v>Alimentos, bebidas y tabaco</v>
      </c>
      <c r="P1687" s="2"/>
      <c r="Q1687" s="2"/>
    </row>
    <row r="1688" spans="1:17" x14ac:dyDescent="0.25">
      <c r="A1688" t="s">
        <v>10327</v>
      </c>
      <c r="B1688" s="1">
        <v>42563</v>
      </c>
      <c r="C1688" s="1">
        <v>42570</v>
      </c>
      <c r="D1688" t="s">
        <v>14</v>
      </c>
      <c r="E1688" t="s">
        <v>792</v>
      </c>
      <c r="F1688">
        <v>0</v>
      </c>
      <c r="G1688">
        <v>64000000</v>
      </c>
      <c r="H1688">
        <v>0</v>
      </c>
      <c r="I1688">
        <v>0</v>
      </c>
      <c r="J1688">
        <v>0</v>
      </c>
      <c r="K1688">
        <v>50</v>
      </c>
      <c r="L1688" t="s">
        <v>54</v>
      </c>
      <c r="M1688" s="2">
        <v>3200000000</v>
      </c>
      <c r="N1688" s="2" t="str">
        <f>VLOOKUP(Tabla1[[#This Row],[nemo]],'Nemos y clasificaciones'!$A$2:$B$5000,2,FALSE)</f>
        <v>CRISTALERIAS DE CHILE S.A.</v>
      </c>
      <c r="O1688" s="2" t="str">
        <f>VLOOKUP(Tabla1[[#This Row],[nemo]],'Nemos y clasificaciones'!$A$1:$C$3000,3,FALSE)</f>
        <v>Alimentos, bebidas y tabaco</v>
      </c>
      <c r="P1688" s="2"/>
      <c r="Q1688" s="2"/>
    </row>
    <row r="1689" spans="1:17" x14ac:dyDescent="0.25">
      <c r="A1689" t="s">
        <v>9215</v>
      </c>
      <c r="B1689" s="1">
        <v>42909</v>
      </c>
      <c r="C1689" s="1">
        <v>42916</v>
      </c>
      <c r="D1689" t="s">
        <v>14</v>
      </c>
      <c r="E1689" t="s">
        <v>5869</v>
      </c>
      <c r="F1689">
        <v>0</v>
      </c>
      <c r="G1689">
        <v>650000</v>
      </c>
      <c r="H1689">
        <v>0</v>
      </c>
      <c r="I1689">
        <v>0</v>
      </c>
      <c r="J1689">
        <v>0</v>
      </c>
      <c r="K1689">
        <v>1573.7660000000001</v>
      </c>
      <c r="L1689" t="s">
        <v>19</v>
      </c>
      <c r="M1689" s="2">
        <v>1022947900</v>
      </c>
      <c r="N1689" s="2" t="str">
        <f>VLOOKUP(Tabla1[[#This Row],[nemo]],'Nemos y clasificaciones'!$A$2:$B$5000,2,FALSE)</f>
        <v>CFI</v>
      </c>
      <c r="O1689" s="2" t="str">
        <f>VLOOKUP(Tabla1[[#This Row],[nemo]],'Nemos y clasificaciones'!$A$1:$C$3000,3,FALSE)</f>
        <v>CFI</v>
      </c>
      <c r="P1689" s="2"/>
      <c r="Q1689" s="2"/>
    </row>
    <row r="1690" spans="1:17" x14ac:dyDescent="0.25">
      <c r="A1690" t="s">
        <v>6978</v>
      </c>
      <c r="B1690" s="1">
        <v>43468</v>
      </c>
      <c r="C1690" s="1">
        <v>43474</v>
      </c>
      <c r="D1690" t="s">
        <v>14</v>
      </c>
      <c r="E1690" t="s">
        <v>5869</v>
      </c>
      <c r="F1690">
        <v>0</v>
      </c>
      <c r="G1690">
        <v>650000</v>
      </c>
      <c r="H1690">
        <v>0</v>
      </c>
      <c r="I1690">
        <v>0</v>
      </c>
      <c r="J1690">
        <v>0</v>
      </c>
      <c r="K1690">
        <v>1124.4090000000001</v>
      </c>
      <c r="L1690" t="s">
        <v>19</v>
      </c>
      <c r="M1690" s="2">
        <v>730865850</v>
      </c>
      <c r="N1690" s="2" t="str">
        <f>VLOOKUP(Tabla1[[#This Row],[nemo]],'Nemos y clasificaciones'!$A$2:$B$5000,2,FALSE)</f>
        <v>CFI</v>
      </c>
      <c r="O1690" s="2" t="str">
        <f>VLOOKUP(Tabla1[[#This Row],[nemo]],'Nemos y clasificaciones'!$A$1:$C$3000,3,FALSE)</f>
        <v>CFI</v>
      </c>
      <c r="P1690" s="2"/>
      <c r="Q1690" s="2"/>
    </row>
    <row r="1691" spans="1:17" x14ac:dyDescent="0.25">
      <c r="A1691" t="s">
        <v>11392</v>
      </c>
      <c r="B1691" s="1">
        <v>42181</v>
      </c>
      <c r="C1691" s="1">
        <v>42188</v>
      </c>
      <c r="D1691" t="s">
        <v>14</v>
      </c>
      <c r="E1691" t="s">
        <v>5869</v>
      </c>
      <c r="F1691">
        <v>0</v>
      </c>
      <c r="G1691">
        <v>650000</v>
      </c>
      <c r="H1691">
        <v>0</v>
      </c>
      <c r="I1691">
        <v>0</v>
      </c>
      <c r="J1691">
        <v>0</v>
      </c>
      <c r="K1691">
        <v>58.127000000000002</v>
      </c>
      <c r="L1691" t="s">
        <v>54</v>
      </c>
      <c r="M1691" s="2">
        <v>37782550</v>
      </c>
      <c r="N1691" s="2" t="str">
        <f>VLOOKUP(Tabla1[[#This Row],[nemo]],'Nemos y clasificaciones'!$A$2:$B$5000,2,FALSE)</f>
        <v>CFI</v>
      </c>
      <c r="O1691" s="2" t="str">
        <f>VLOOKUP(Tabla1[[#This Row],[nemo]],'Nemos y clasificaciones'!$A$1:$C$3000,3,FALSE)</f>
        <v>CFI</v>
      </c>
      <c r="P1691" s="2"/>
      <c r="Q1691" s="2"/>
    </row>
    <row r="1692" spans="1:17" x14ac:dyDescent="0.25">
      <c r="A1692" t="s">
        <v>3513</v>
      </c>
      <c r="B1692" s="1">
        <v>44075</v>
      </c>
      <c r="C1692" s="1">
        <v>44081</v>
      </c>
      <c r="D1692" t="s">
        <v>14</v>
      </c>
      <c r="E1692" t="s">
        <v>817</v>
      </c>
      <c r="F1692">
        <v>0</v>
      </c>
      <c r="G1692">
        <v>100000000</v>
      </c>
      <c r="H1692">
        <v>0</v>
      </c>
      <c r="I1692">
        <v>0</v>
      </c>
      <c r="J1692">
        <v>0</v>
      </c>
      <c r="K1692">
        <v>1784.9190000000001</v>
      </c>
      <c r="L1692" t="s">
        <v>19</v>
      </c>
      <c r="M1692" s="2">
        <v>178491900000</v>
      </c>
      <c r="N1692" s="2" t="str">
        <f>VLOOKUP(Tabla1[[#This Row],[nemo]],'Nemos y clasificaciones'!$A$2:$B$5000,2,FALSE)</f>
        <v>CFI</v>
      </c>
      <c r="O1692" s="2" t="str">
        <f>VLOOKUP(Tabla1[[#This Row],[nemo]],'Nemos y clasificaciones'!$A$1:$C$3000,3,FALSE)</f>
        <v>CFI</v>
      </c>
      <c r="P1692" s="2"/>
      <c r="Q1692" s="2"/>
    </row>
    <row r="1693" spans="1:17" x14ac:dyDescent="0.25">
      <c r="A1693" t="s">
        <v>6361</v>
      </c>
      <c r="B1693" s="1">
        <v>43596</v>
      </c>
      <c r="C1693" s="1">
        <v>43602</v>
      </c>
      <c r="D1693" t="s">
        <v>14</v>
      </c>
      <c r="E1693" t="s">
        <v>3198</v>
      </c>
      <c r="F1693">
        <v>0</v>
      </c>
      <c r="G1693">
        <v>105961665413</v>
      </c>
      <c r="H1693">
        <v>0</v>
      </c>
      <c r="I1693">
        <v>0</v>
      </c>
      <c r="J1693">
        <v>0</v>
      </c>
      <c r="K1693">
        <v>0.03</v>
      </c>
      <c r="L1693" t="s">
        <v>23</v>
      </c>
      <c r="M1693" s="2">
        <v>3178849962.3899999</v>
      </c>
      <c r="N1693" s="2" t="str">
        <f>VLOOKUP(Tabla1[[#This Row],[nemo]],'Nemos y clasificaciones'!$A$2:$B$5000,2,FALSE)</f>
        <v>NORTE GRANDE S.A.</v>
      </c>
      <c r="O1693" s="2" t="str">
        <f>VLOOKUP(Tabla1[[#This Row],[nemo]],'Nemos y clasificaciones'!$A$1:$C$3000,3,FALSE)</f>
        <v>Minería</v>
      </c>
      <c r="P1693" s="2"/>
      <c r="Q1693" s="2"/>
    </row>
    <row r="1694" spans="1:17" x14ac:dyDescent="0.25">
      <c r="A1694" t="s">
        <v>9625</v>
      </c>
      <c r="B1694" s="1">
        <v>42860</v>
      </c>
      <c r="C1694" s="1">
        <v>42866</v>
      </c>
      <c r="D1694" t="s">
        <v>14</v>
      </c>
      <c r="E1694" t="s">
        <v>4221</v>
      </c>
      <c r="F1694">
        <v>0</v>
      </c>
      <c r="G1694">
        <v>377124663</v>
      </c>
      <c r="H1694">
        <v>0</v>
      </c>
      <c r="I1694">
        <v>0</v>
      </c>
      <c r="J1694">
        <v>0</v>
      </c>
      <c r="K1694">
        <v>8.4280000000000008</v>
      </c>
      <c r="L1694" t="s">
        <v>16</v>
      </c>
      <c r="M1694" s="2">
        <v>3178406659.7639999</v>
      </c>
      <c r="N1694" s="2" t="str">
        <f>VLOOKUP(Tabla1[[#This Row],[nemo]],'Nemos y clasificaciones'!$A$2:$B$5000,2,FALSE)</f>
        <v>EMPRESAS HITES S.A.</v>
      </c>
      <c r="O1694" s="2" t="str">
        <f>VLOOKUP(Tabla1[[#This Row],[nemo]],'Nemos y clasificaciones'!$A$1:$C$3000,3,FALSE)</f>
        <v>Consumo</v>
      </c>
      <c r="P1694" s="2"/>
      <c r="Q1694" s="2"/>
    </row>
    <row r="1695" spans="1:17" x14ac:dyDescent="0.25">
      <c r="A1695" t="s">
        <v>816</v>
      </c>
      <c r="B1695" s="1">
        <v>44386</v>
      </c>
      <c r="C1695" s="1">
        <v>44392</v>
      </c>
      <c r="D1695" t="s">
        <v>14</v>
      </c>
      <c r="E1695" t="s">
        <v>817</v>
      </c>
      <c r="F1695">
        <v>0</v>
      </c>
      <c r="G1695">
        <v>100000000</v>
      </c>
      <c r="H1695">
        <v>0</v>
      </c>
      <c r="I1695">
        <v>0</v>
      </c>
      <c r="J1695">
        <v>0</v>
      </c>
      <c r="K1695">
        <v>1112.2819999999999</v>
      </c>
      <c r="L1695" t="s">
        <v>19</v>
      </c>
      <c r="M1695" s="2">
        <v>111228200000</v>
      </c>
      <c r="N1695" s="2" t="str">
        <f>VLOOKUP(Tabla1[[#This Row],[nemo]],'Nemos y clasificaciones'!$A$2:$B$5000,2,FALSE)</f>
        <v>CFI</v>
      </c>
      <c r="O1695" s="2" t="str">
        <f>VLOOKUP(Tabla1[[#This Row],[nemo]],'Nemos y clasificaciones'!$A$1:$C$3000,3,FALSE)</f>
        <v>CFI</v>
      </c>
      <c r="P1695" s="2"/>
      <c r="Q1695" s="2"/>
    </row>
    <row r="1696" spans="1:17" x14ac:dyDescent="0.25">
      <c r="A1696" t="s">
        <v>9323</v>
      </c>
      <c r="B1696" s="1">
        <v>42902</v>
      </c>
      <c r="C1696" s="1">
        <v>42908</v>
      </c>
      <c r="D1696" t="s">
        <v>14</v>
      </c>
      <c r="E1696" t="s">
        <v>4221</v>
      </c>
      <c r="F1696">
        <v>0</v>
      </c>
      <c r="G1696">
        <v>377124663</v>
      </c>
      <c r="H1696">
        <v>0</v>
      </c>
      <c r="I1696">
        <v>0</v>
      </c>
      <c r="J1696">
        <v>0</v>
      </c>
      <c r="K1696">
        <v>8.3979999999999997</v>
      </c>
      <c r="L1696" t="s">
        <v>16</v>
      </c>
      <c r="M1696" s="2">
        <v>3167092919.8740001</v>
      </c>
      <c r="N1696" s="2" t="str">
        <f>VLOOKUP(Tabla1[[#This Row],[nemo]],'Nemos y clasificaciones'!$A$2:$B$5000,2,FALSE)</f>
        <v>EMPRESAS HITES S.A.</v>
      </c>
      <c r="O1696" s="2" t="str">
        <f>VLOOKUP(Tabla1[[#This Row],[nemo]],'Nemos y clasificaciones'!$A$1:$C$3000,3,FALSE)</f>
        <v>Consumo</v>
      </c>
      <c r="P1696" s="2"/>
      <c r="Q1696" s="2"/>
    </row>
    <row r="1697" spans="1:17" x14ac:dyDescent="0.25">
      <c r="A1697" t="s">
        <v>9587</v>
      </c>
      <c r="B1697" s="1">
        <v>42866</v>
      </c>
      <c r="C1697" s="1">
        <v>42872</v>
      </c>
      <c r="D1697" t="s">
        <v>14</v>
      </c>
      <c r="E1697" t="s">
        <v>1895</v>
      </c>
      <c r="F1697">
        <v>0</v>
      </c>
      <c r="G1697">
        <v>125000000</v>
      </c>
      <c r="H1697">
        <v>0</v>
      </c>
      <c r="I1697">
        <v>0</v>
      </c>
      <c r="J1697">
        <v>0</v>
      </c>
      <c r="K1697">
        <v>25.321000000000002</v>
      </c>
      <c r="L1697" t="s">
        <v>54</v>
      </c>
      <c r="M1697" s="2">
        <v>3165125000</v>
      </c>
      <c r="N1697" s="2" t="str">
        <f>VLOOKUP(Tabla1[[#This Row],[nemo]],'Nemos y clasificaciones'!$A$2:$B$5000,2,FALSE)</f>
        <v>FORESTAL CONSTRUCTORA Y COMERCIAL DEL PACIFICO SUR S.A.</v>
      </c>
      <c r="O1697" s="2" t="str">
        <f>VLOOKUP(Tabla1[[#This Row],[nemo]],'Nemos y clasificaciones'!$A$1:$C$3000,3,FALSE)</f>
        <v>Forestal</v>
      </c>
      <c r="P1697" s="2"/>
      <c r="Q1697" s="2"/>
    </row>
    <row r="1698" spans="1:17" x14ac:dyDescent="0.25">
      <c r="A1698" t="s">
        <v>125</v>
      </c>
      <c r="B1698" s="1">
        <v>44448</v>
      </c>
      <c r="C1698" s="1">
        <v>44454</v>
      </c>
      <c r="D1698" t="s">
        <v>14</v>
      </c>
      <c r="E1698" t="s">
        <v>126</v>
      </c>
      <c r="F1698">
        <v>0</v>
      </c>
      <c r="G1698">
        <v>562322</v>
      </c>
      <c r="H1698">
        <v>0</v>
      </c>
      <c r="I1698">
        <v>0</v>
      </c>
      <c r="J1698">
        <v>0</v>
      </c>
      <c r="K1698">
        <v>1845.92</v>
      </c>
      <c r="L1698" t="s">
        <v>19</v>
      </c>
      <c r="M1698" s="2">
        <v>1038001426.24</v>
      </c>
      <c r="N1698" s="2" t="str">
        <f>VLOOKUP(Tabla1[[#This Row],[nemo]],'Nemos y clasificaciones'!$A$2:$B$5000,2,FALSE)</f>
        <v>CFI</v>
      </c>
      <c r="O1698" s="2" t="str">
        <f>VLOOKUP(Tabla1[[#This Row],[nemo]],'Nemos y clasificaciones'!$A$1:$C$3000,3,FALSE)</f>
        <v>CFI</v>
      </c>
      <c r="P1698" s="2"/>
      <c r="Q1698" s="2"/>
    </row>
    <row r="1699" spans="1:17" x14ac:dyDescent="0.25">
      <c r="A1699" t="s">
        <v>11158</v>
      </c>
      <c r="B1699" s="1">
        <v>42322</v>
      </c>
      <c r="C1699" s="1">
        <v>42328</v>
      </c>
      <c r="D1699" t="s">
        <v>14</v>
      </c>
      <c r="E1699" t="s">
        <v>1685</v>
      </c>
      <c r="F1699">
        <v>0</v>
      </c>
      <c r="G1699">
        <v>220569255</v>
      </c>
      <c r="H1699">
        <v>0</v>
      </c>
      <c r="I1699">
        <v>0</v>
      </c>
      <c r="J1699">
        <v>0</v>
      </c>
      <c r="K1699">
        <v>14.292999999999999</v>
      </c>
      <c r="L1699" t="s">
        <v>54</v>
      </c>
      <c r="M1699" s="2">
        <v>3152596361.7150002</v>
      </c>
      <c r="N1699" s="2" t="str">
        <f>VLOOKUP(Tabla1[[#This Row],[nemo]],'Nemos y clasificaciones'!$A$2:$B$5000,2,FALSE)</f>
        <v>ZONA FRANCA DE IQUIQUE S.A.</v>
      </c>
      <c r="O1699" s="2" t="str">
        <f>VLOOKUP(Tabla1[[#This Row],[nemo]],'Nemos y clasificaciones'!$A$1:$C$3000,3,FALSE)</f>
        <v>Consumo</v>
      </c>
      <c r="P1699" s="2"/>
      <c r="Q1699" s="2"/>
    </row>
    <row r="1700" spans="1:17" x14ac:dyDescent="0.25">
      <c r="A1700" t="s">
        <v>11607</v>
      </c>
      <c r="B1700" s="1">
        <v>42139</v>
      </c>
      <c r="C1700" s="1">
        <v>42146</v>
      </c>
      <c r="D1700" t="s">
        <v>14</v>
      </c>
      <c r="E1700" t="s">
        <v>1685</v>
      </c>
      <c r="F1700">
        <v>0</v>
      </c>
      <c r="G1700">
        <v>220569255</v>
      </c>
      <c r="H1700">
        <v>0</v>
      </c>
      <c r="I1700">
        <v>0</v>
      </c>
      <c r="J1700">
        <v>0</v>
      </c>
      <c r="K1700">
        <v>14.292999999999999</v>
      </c>
      <c r="L1700" t="s">
        <v>54</v>
      </c>
      <c r="M1700" s="2">
        <v>3152596361.7150002</v>
      </c>
      <c r="N1700" s="2" t="str">
        <f>VLOOKUP(Tabla1[[#This Row],[nemo]],'Nemos y clasificaciones'!$A$2:$B$5000,2,FALSE)</f>
        <v>ZONA FRANCA DE IQUIQUE S.A.</v>
      </c>
      <c r="O1700" s="2" t="str">
        <f>VLOOKUP(Tabla1[[#This Row],[nemo]],'Nemos y clasificaciones'!$A$1:$C$3000,3,FALSE)</f>
        <v>Consumo</v>
      </c>
      <c r="P1700" s="2"/>
      <c r="Q1700" s="2"/>
    </row>
    <row r="1701" spans="1:17" x14ac:dyDescent="0.25">
      <c r="A1701" t="s">
        <v>5930</v>
      </c>
      <c r="B1701" s="1">
        <v>43638</v>
      </c>
      <c r="C1701" s="1">
        <v>43644</v>
      </c>
      <c r="D1701" t="s">
        <v>14</v>
      </c>
      <c r="E1701" t="s">
        <v>126</v>
      </c>
      <c r="F1701">
        <v>0</v>
      </c>
      <c r="G1701">
        <v>10000000</v>
      </c>
      <c r="H1701">
        <v>0</v>
      </c>
      <c r="I1701">
        <v>0</v>
      </c>
      <c r="J1701">
        <v>0</v>
      </c>
      <c r="K1701">
        <v>22.119</v>
      </c>
      <c r="L1701" t="s">
        <v>54</v>
      </c>
      <c r="M1701" s="2">
        <v>221190000</v>
      </c>
      <c r="N1701" s="2" t="str">
        <f>VLOOKUP(Tabla1[[#This Row],[nemo]],'Nemos y clasificaciones'!$A$2:$B$5000,2,FALSE)</f>
        <v>CFI</v>
      </c>
      <c r="O1701" s="2" t="str">
        <f>VLOOKUP(Tabla1[[#This Row],[nemo]],'Nemos y clasificaciones'!$A$1:$C$3000,3,FALSE)</f>
        <v>CFI</v>
      </c>
      <c r="P1701" s="2"/>
      <c r="Q1701" s="2"/>
    </row>
    <row r="1702" spans="1:17" x14ac:dyDescent="0.25">
      <c r="A1702" t="s">
        <v>9645</v>
      </c>
      <c r="B1702" s="1">
        <v>42859</v>
      </c>
      <c r="C1702" s="1">
        <v>42865</v>
      </c>
      <c r="D1702" t="s">
        <v>14</v>
      </c>
      <c r="E1702" t="s">
        <v>680</v>
      </c>
      <c r="F1702">
        <v>0</v>
      </c>
      <c r="G1702">
        <v>2500000000</v>
      </c>
      <c r="H1702">
        <v>0</v>
      </c>
      <c r="I1702">
        <v>0</v>
      </c>
      <c r="J1702">
        <v>0</v>
      </c>
      <c r="K1702">
        <v>1.26</v>
      </c>
      <c r="L1702" t="s">
        <v>16</v>
      </c>
      <c r="M1702" s="2">
        <v>3150000000</v>
      </c>
      <c r="N1702" s="2" t="str">
        <f>VLOOKUP(Tabla1[[#This Row],[nemo]],'Nemos y clasificaciones'!$A$2:$B$5000,2,FALSE)</f>
        <v>EMPRESAS CMPC S.A.</v>
      </c>
      <c r="O1702" s="2" t="str">
        <f>VLOOKUP(Tabla1[[#This Row],[nemo]],'Nemos y clasificaciones'!$A$1:$C$3000,3,FALSE)</f>
        <v>Forestal</v>
      </c>
      <c r="P1702" s="2"/>
      <c r="Q1702" s="2"/>
    </row>
    <row r="1703" spans="1:17" x14ac:dyDescent="0.25">
      <c r="A1703" t="s">
        <v>4128</v>
      </c>
      <c r="B1703" s="1">
        <v>43984</v>
      </c>
      <c r="C1703" s="1">
        <v>43990</v>
      </c>
      <c r="D1703" t="s">
        <v>14</v>
      </c>
      <c r="E1703" t="s">
        <v>4129</v>
      </c>
      <c r="F1703">
        <v>0</v>
      </c>
      <c r="G1703">
        <v>9348994</v>
      </c>
      <c r="H1703">
        <v>0</v>
      </c>
      <c r="I1703">
        <v>0</v>
      </c>
      <c r="J1703">
        <v>0</v>
      </c>
      <c r="K1703">
        <v>143.30799999999999</v>
      </c>
      <c r="L1703" t="s">
        <v>19</v>
      </c>
      <c r="M1703" s="2">
        <v>1339785632.152</v>
      </c>
      <c r="N1703" s="2" t="str">
        <f>VLOOKUP(Tabla1[[#This Row],[nemo]],'Nemos y clasificaciones'!$A$2:$B$5000,2,FALSE)</f>
        <v>CFI</v>
      </c>
      <c r="O1703" s="2" t="str">
        <f>VLOOKUP(Tabla1[[#This Row],[nemo]],'Nemos y clasificaciones'!$A$1:$C$3000,3,FALSE)</f>
        <v>CFI</v>
      </c>
      <c r="P1703" s="2"/>
      <c r="Q1703" s="2"/>
    </row>
    <row r="1704" spans="1:17" x14ac:dyDescent="0.25">
      <c r="A1704" t="s">
        <v>11608</v>
      </c>
      <c r="B1704" s="1">
        <v>42139</v>
      </c>
      <c r="C1704" s="1">
        <v>42146</v>
      </c>
      <c r="D1704" t="s">
        <v>14</v>
      </c>
      <c r="E1704" t="s">
        <v>1839</v>
      </c>
      <c r="F1704">
        <v>0</v>
      </c>
      <c r="G1704">
        <v>244420704</v>
      </c>
      <c r="H1704">
        <v>0</v>
      </c>
      <c r="I1704">
        <v>0</v>
      </c>
      <c r="J1704">
        <v>0</v>
      </c>
      <c r="K1704">
        <v>12.795999999999999</v>
      </c>
      <c r="L1704" t="s">
        <v>54</v>
      </c>
      <c r="M1704" s="2">
        <v>3127607328.3839998</v>
      </c>
      <c r="N1704" s="2" t="str">
        <f>VLOOKUP(Tabla1[[#This Row],[nemo]],'Nemos y clasificaciones'!$A$2:$B$5000,2,FALSE)</f>
        <v>COCA COLA EMBONOR S.A.</v>
      </c>
      <c r="O1704" s="2" t="str">
        <f>VLOOKUP(Tabla1[[#This Row],[nemo]],'Nemos y clasificaciones'!$A$1:$C$3000,3,FALSE)</f>
        <v>Alimentos, bebidas y tabaco</v>
      </c>
      <c r="P1704" s="2"/>
      <c r="Q1704" s="2"/>
    </row>
    <row r="1705" spans="1:17" x14ac:dyDescent="0.25">
      <c r="A1705" t="s">
        <v>1186</v>
      </c>
      <c r="B1705" s="1">
        <v>44362</v>
      </c>
      <c r="C1705" s="1">
        <v>44369</v>
      </c>
      <c r="D1705" t="s">
        <v>14</v>
      </c>
      <c r="E1705" t="s">
        <v>1187</v>
      </c>
      <c r="F1705">
        <v>0</v>
      </c>
      <c r="G1705">
        <v>10000000</v>
      </c>
      <c r="H1705">
        <v>0</v>
      </c>
      <c r="I1705">
        <v>0</v>
      </c>
      <c r="J1705">
        <v>0</v>
      </c>
      <c r="K1705">
        <v>2.8889999999999998</v>
      </c>
      <c r="L1705" t="s">
        <v>16</v>
      </c>
      <c r="M1705" s="2">
        <v>28890000</v>
      </c>
      <c r="N1705" s="2" t="str">
        <f>VLOOKUP(Tabla1[[#This Row],[nemo]],'Nemos y clasificaciones'!$A$2:$B$5000,2,FALSE)</f>
        <v>CFI</v>
      </c>
      <c r="O1705" s="2" t="str">
        <f>VLOOKUP(Tabla1[[#This Row],[nemo]],'Nemos y clasificaciones'!$A$1:$C$3000,3,FALSE)</f>
        <v>CFI</v>
      </c>
      <c r="P1705" s="2"/>
      <c r="Q1705" s="2"/>
    </row>
    <row r="1706" spans="1:17" x14ac:dyDescent="0.25">
      <c r="A1706" t="s">
        <v>10726</v>
      </c>
      <c r="B1706" s="1">
        <v>42490</v>
      </c>
      <c r="C1706" s="1">
        <v>42496</v>
      </c>
      <c r="D1706" t="s">
        <v>14</v>
      </c>
      <c r="E1706" t="s">
        <v>180</v>
      </c>
      <c r="F1706">
        <v>0</v>
      </c>
      <c r="G1706">
        <v>1202879835</v>
      </c>
      <c r="H1706">
        <v>0</v>
      </c>
      <c r="I1706">
        <v>0</v>
      </c>
      <c r="J1706">
        <v>0</v>
      </c>
      <c r="K1706">
        <v>2.589</v>
      </c>
      <c r="L1706" t="s">
        <v>16</v>
      </c>
      <c r="M1706" s="2">
        <v>3114255892.8150001</v>
      </c>
      <c r="N1706" s="2" t="str">
        <f>VLOOKUP(Tabla1[[#This Row],[nemo]],'Nemos y clasificaciones'!$A$2:$B$5000,2,FALSE)</f>
        <v>PUERTO VENTANAS S.A.</v>
      </c>
      <c r="O1706" s="2" t="str">
        <f>VLOOKUP(Tabla1[[#This Row],[nemo]],'Nemos y clasificaciones'!$A$1:$C$3000,3,FALSE)</f>
        <v>Transportes y servicios marítimos</v>
      </c>
      <c r="P1706" s="2"/>
      <c r="Q1706" s="2"/>
    </row>
    <row r="1707" spans="1:17" x14ac:dyDescent="0.25">
      <c r="A1707" t="s">
        <v>6274</v>
      </c>
      <c r="B1707" s="1">
        <v>43602</v>
      </c>
      <c r="C1707" s="1">
        <v>43609</v>
      </c>
      <c r="D1707" t="s">
        <v>14</v>
      </c>
      <c r="E1707" t="s">
        <v>6275</v>
      </c>
      <c r="F1707">
        <v>0</v>
      </c>
      <c r="G1707">
        <v>14582198</v>
      </c>
      <c r="H1707">
        <v>0</v>
      </c>
      <c r="I1707">
        <v>0</v>
      </c>
      <c r="J1707">
        <v>0</v>
      </c>
      <c r="K1707">
        <v>77.453999999999994</v>
      </c>
      <c r="L1707" t="s">
        <v>54</v>
      </c>
      <c r="M1707" s="2">
        <v>1129449563.892</v>
      </c>
      <c r="N1707" s="2" t="str">
        <f>VLOOKUP(Tabla1[[#This Row],[nemo]],'Nemos y clasificaciones'!$A$2:$B$5000,2,FALSE)</f>
        <v>CFI</v>
      </c>
      <c r="O1707" s="2" t="str">
        <f>VLOOKUP(Tabla1[[#This Row],[nemo]],'Nemos y clasificaciones'!$A$1:$C$3000,3,FALSE)</f>
        <v>CFI</v>
      </c>
      <c r="P1707" s="2"/>
      <c r="Q1707" s="2"/>
    </row>
    <row r="1708" spans="1:17" x14ac:dyDescent="0.25">
      <c r="A1708" t="s">
        <v>11387</v>
      </c>
      <c r="B1708" s="1">
        <v>42185</v>
      </c>
      <c r="C1708" s="1">
        <v>42191</v>
      </c>
      <c r="D1708" t="s">
        <v>14</v>
      </c>
      <c r="E1708" t="s">
        <v>6275</v>
      </c>
      <c r="F1708">
        <v>0</v>
      </c>
      <c r="G1708">
        <v>4178081</v>
      </c>
      <c r="H1708">
        <v>0</v>
      </c>
      <c r="I1708">
        <v>0</v>
      </c>
      <c r="J1708">
        <v>0</v>
      </c>
      <c r="K1708">
        <v>191.446</v>
      </c>
      <c r="L1708" t="s">
        <v>19</v>
      </c>
      <c r="M1708" s="2">
        <v>799876895.12600005</v>
      </c>
      <c r="N1708" s="2" t="str">
        <f>VLOOKUP(Tabla1[[#This Row],[nemo]],'Nemos y clasificaciones'!$A$2:$B$5000,2,FALSE)</f>
        <v>CFI</v>
      </c>
      <c r="O1708" s="2" t="str">
        <f>VLOOKUP(Tabla1[[#This Row],[nemo]],'Nemos y clasificaciones'!$A$1:$C$3000,3,FALSE)</f>
        <v>CFI</v>
      </c>
      <c r="P1708" s="2"/>
      <c r="Q1708" s="2"/>
    </row>
    <row r="1709" spans="1:17" x14ac:dyDescent="0.25">
      <c r="A1709" t="s">
        <v>4158</v>
      </c>
      <c r="B1709" s="1">
        <v>43981</v>
      </c>
      <c r="C1709" s="1">
        <v>43987</v>
      </c>
      <c r="D1709" t="s">
        <v>14</v>
      </c>
      <c r="E1709" t="s">
        <v>1040</v>
      </c>
      <c r="F1709">
        <v>0</v>
      </c>
      <c r="G1709">
        <v>24361803</v>
      </c>
      <c r="H1709">
        <v>0</v>
      </c>
      <c r="I1709">
        <v>0</v>
      </c>
      <c r="J1709">
        <v>0</v>
      </c>
      <c r="K1709">
        <v>37.353999999999999</v>
      </c>
      <c r="L1709" t="s">
        <v>54</v>
      </c>
      <c r="M1709" s="2">
        <v>910010789.26199996</v>
      </c>
      <c r="N1709" s="2" t="str">
        <f>VLOOKUP(Tabla1[[#This Row],[nemo]],'Nemos y clasificaciones'!$A$2:$B$5000,2,FALSE)</f>
        <v>CFI</v>
      </c>
      <c r="O1709" s="2" t="str">
        <f>VLOOKUP(Tabla1[[#This Row],[nemo]],'Nemos y clasificaciones'!$A$1:$C$3000,3,FALSE)</f>
        <v>CFI</v>
      </c>
      <c r="P1709" s="2"/>
      <c r="Q1709" s="2"/>
    </row>
    <row r="1710" spans="1:17" x14ac:dyDescent="0.25">
      <c r="A1710" t="s">
        <v>6269</v>
      </c>
      <c r="B1710" s="1">
        <v>43602</v>
      </c>
      <c r="C1710" s="1">
        <v>43609</v>
      </c>
      <c r="D1710" t="s">
        <v>14</v>
      </c>
      <c r="E1710" t="s">
        <v>1040</v>
      </c>
      <c r="F1710">
        <v>0</v>
      </c>
      <c r="G1710">
        <v>10000000</v>
      </c>
      <c r="H1710">
        <v>0</v>
      </c>
      <c r="I1710">
        <v>0</v>
      </c>
      <c r="J1710">
        <v>0</v>
      </c>
      <c r="K1710">
        <v>24.106000000000002</v>
      </c>
      <c r="L1710" t="s">
        <v>54</v>
      </c>
      <c r="M1710" s="2">
        <v>241060000</v>
      </c>
      <c r="N1710" s="2" t="str">
        <f>VLOOKUP(Tabla1[[#This Row],[nemo]],'Nemos y clasificaciones'!$A$2:$B$5000,2,FALSE)</f>
        <v>CFI</v>
      </c>
      <c r="O1710" s="2" t="str">
        <f>VLOOKUP(Tabla1[[#This Row],[nemo]],'Nemos y clasificaciones'!$A$1:$C$3000,3,FALSE)</f>
        <v>CFI</v>
      </c>
      <c r="P1710" s="2"/>
      <c r="Q1710" s="2"/>
    </row>
    <row r="1711" spans="1:17" x14ac:dyDescent="0.25">
      <c r="A1711" t="s">
        <v>1039</v>
      </c>
      <c r="B1711" s="1">
        <v>44369</v>
      </c>
      <c r="C1711" s="1">
        <v>44376</v>
      </c>
      <c r="D1711" t="s">
        <v>14</v>
      </c>
      <c r="E1711" t="s">
        <v>1040</v>
      </c>
      <c r="F1711">
        <v>0</v>
      </c>
      <c r="G1711">
        <v>10000000</v>
      </c>
      <c r="H1711">
        <v>0</v>
      </c>
      <c r="I1711">
        <v>0</v>
      </c>
      <c r="J1711">
        <v>0</v>
      </c>
      <c r="K1711">
        <v>15.382</v>
      </c>
      <c r="L1711" t="s">
        <v>54</v>
      </c>
      <c r="M1711" s="2">
        <v>153820000</v>
      </c>
      <c r="N1711" s="2" t="str">
        <f>VLOOKUP(Tabla1[[#This Row],[nemo]],'Nemos y clasificaciones'!$A$2:$B$5000,2,FALSE)</f>
        <v>CFI</v>
      </c>
      <c r="O1711" s="2" t="str">
        <f>VLOOKUP(Tabla1[[#This Row],[nemo]],'Nemos y clasificaciones'!$A$1:$C$3000,3,FALSE)</f>
        <v>CFI</v>
      </c>
      <c r="P1711" s="2"/>
      <c r="Q1711" s="2"/>
    </row>
    <row r="1712" spans="1:17" x14ac:dyDescent="0.25">
      <c r="A1712" t="s">
        <v>4161</v>
      </c>
      <c r="B1712" s="1">
        <v>43981</v>
      </c>
      <c r="C1712" s="1">
        <v>43987</v>
      </c>
      <c r="D1712" t="s">
        <v>14</v>
      </c>
      <c r="E1712" t="s">
        <v>1046</v>
      </c>
      <c r="F1712">
        <v>0</v>
      </c>
      <c r="G1712">
        <v>100000000</v>
      </c>
      <c r="H1712">
        <v>0</v>
      </c>
      <c r="I1712">
        <v>0</v>
      </c>
      <c r="J1712">
        <v>0</v>
      </c>
      <c r="K1712">
        <v>19.632999999999999</v>
      </c>
      <c r="L1712" t="s">
        <v>54</v>
      </c>
      <c r="M1712" s="2">
        <v>1963300000</v>
      </c>
      <c r="N1712" s="2" t="str">
        <f>VLOOKUP(Tabla1[[#This Row],[nemo]],'Nemos y clasificaciones'!$A$2:$B$5000,2,FALSE)</f>
        <v>CFI</v>
      </c>
      <c r="O1712" s="2" t="str">
        <f>VLOOKUP(Tabla1[[#This Row],[nemo]],'Nemos y clasificaciones'!$A$1:$C$3000,3,FALSE)</f>
        <v>CFI</v>
      </c>
      <c r="P1712" s="2"/>
      <c r="Q1712" s="2"/>
    </row>
    <row r="1713" spans="1:17" x14ac:dyDescent="0.25">
      <c r="A1713" t="s">
        <v>1045</v>
      </c>
      <c r="B1713" s="1">
        <v>44369</v>
      </c>
      <c r="C1713" s="1">
        <v>44376</v>
      </c>
      <c r="D1713" t="s">
        <v>14</v>
      </c>
      <c r="E1713" t="s">
        <v>1046</v>
      </c>
      <c r="F1713">
        <v>0</v>
      </c>
      <c r="G1713">
        <v>100000000</v>
      </c>
      <c r="H1713">
        <v>0</v>
      </c>
      <c r="I1713">
        <v>0</v>
      </c>
      <c r="J1713">
        <v>0</v>
      </c>
      <c r="K1713">
        <v>11.486000000000001</v>
      </c>
      <c r="L1713" t="s">
        <v>54</v>
      </c>
      <c r="M1713" s="2">
        <v>1148600000</v>
      </c>
      <c r="N1713" s="2" t="str">
        <f>VLOOKUP(Tabla1[[#This Row],[nemo]],'Nemos y clasificaciones'!$A$2:$B$5000,2,FALSE)</f>
        <v>CFI</v>
      </c>
      <c r="O1713" s="2" t="str">
        <f>VLOOKUP(Tabla1[[#This Row],[nemo]],'Nemos y clasificaciones'!$A$1:$C$3000,3,FALSE)</f>
        <v>CFI</v>
      </c>
      <c r="P1713" s="2"/>
      <c r="Q1713" s="2"/>
    </row>
    <row r="1714" spans="1:17" x14ac:dyDescent="0.25">
      <c r="A1714" t="s">
        <v>6280</v>
      </c>
      <c r="B1714" s="1">
        <v>43602</v>
      </c>
      <c r="C1714" s="1">
        <v>43609</v>
      </c>
      <c r="D1714" t="s">
        <v>14</v>
      </c>
      <c r="E1714" t="s">
        <v>1046</v>
      </c>
      <c r="F1714">
        <v>0</v>
      </c>
      <c r="G1714">
        <v>100000000</v>
      </c>
      <c r="H1714">
        <v>0</v>
      </c>
      <c r="I1714">
        <v>0</v>
      </c>
      <c r="J1714">
        <v>0</v>
      </c>
      <c r="K1714">
        <v>4.3920000000000003</v>
      </c>
      <c r="L1714" t="s">
        <v>16</v>
      </c>
      <c r="M1714" s="2">
        <v>439200000</v>
      </c>
      <c r="N1714" s="2" t="str">
        <f>VLOOKUP(Tabla1[[#This Row],[nemo]],'Nemos y clasificaciones'!$A$2:$B$5000,2,FALSE)</f>
        <v>CFI</v>
      </c>
      <c r="O1714" s="2" t="str">
        <f>VLOOKUP(Tabla1[[#This Row],[nemo]],'Nemos y clasificaciones'!$A$1:$C$3000,3,FALSE)</f>
        <v>CFI</v>
      </c>
      <c r="P1714" s="2"/>
      <c r="Q1714" s="2"/>
    </row>
    <row r="1715" spans="1:17" x14ac:dyDescent="0.25">
      <c r="A1715" t="s">
        <v>9401</v>
      </c>
      <c r="B1715" s="1">
        <v>42887</v>
      </c>
      <c r="C1715" s="1">
        <v>42893</v>
      </c>
      <c r="D1715" t="s">
        <v>14</v>
      </c>
      <c r="E1715" t="s">
        <v>1046</v>
      </c>
      <c r="F1715">
        <v>0</v>
      </c>
      <c r="G1715">
        <v>100000000</v>
      </c>
      <c r="H1715">
        <v>0</v>
      </c>
      <c r="I1715">
        <v>0</v>
      </c>
      <c r="J1715">
        <v>0</v>
      </c>
      <c r="K1715">
        <v>2.863</v>
      </c>
      <c r="L1715" t="s">
        <v>16</v>
      </c>
      <c r="M1715" s="2">
        <v>286300000</v>
      </c>
      <c r="N1715" s="2" t="str">
        <f>VLOOKUP(Tabla1[[#This Row],[nemo]],'Nemos y clasificaciones'!$A$2:$B$5000,2,FALSE)</f>
        <v>CFI</v>
      </c>
      <c r="O1715" s="2" t="str">
        <f>VLOOKUP(Tabla1[[#This Row],[nemo]],'Nemos y clasificaciones'!$A$1:$C$3000,3,FALSE)</f>
        <v>CFI</v>
      </c>
      <c r="P1715" s="2"/>
      <c r="Q1715" s="2"/>
    </row>
    <row r="1716" spans="1:17" x14ac:dyDescent="0.25">
      <c r="A1716" t="s">
        <v>4159</v>
      </c>
      <c r="B1716" s="1">
        <v>43981</v>
      </c>
      <c r="C1716" s="1">
        <v>43987</v>
      </c>
      <c r="D1716" t="s">
        <v>14</v>
      </c>
      <c r="E1716" t="s">
        <v>4160</v>
      </c>
      <c r="F1716">
        <v>0</v>
      </c>
      <c r="G1716">
        <v>100000000</v>
      </c>
      <c r="H1716">
        <v>0</v>
      </c>
      <c r="I1716">
        <v>0</v>
      </c>
      <c r="J1716">
        <v>0</v>
      </c>
      <c r="K1716">
        <v>5.68</v>
      </c>
      <c r="L1716" t="s">
        <v>16</v>
      </c>
      <c r="M1716" s="2">
        <v>568000000</v>
      </c>
      <c r="N1716" s="2" t="str">
        <f>VLOOKUP(Tabla1[[#This Row],[nemo]],'Nemos y clasificaciones'!$A$2:$B$5000,2,FALSE)</f>
        <v>CFI</v>
      </c>
      <c r="O1716" s="2" t="str">
        <f>VLOOKUP(Tabla1[[#This Row],[nemo]],'Nemos y clasificaciones'!$A$1:$C$3000,3,FALSE)</f>
        <v>CFI</v>
      </c>
      <c r="P1716" s="2"/>
      <c r="Q1716" s="2"/>
    </row>
    <row r="1717" spans="1:17" x14ac:dyDescent="0.25">
      <c r="A1717" t="s">
        <v>7395</v>
      </c>
      <c r="B1717" s="1">
        <v>43383</v>
      </c>
      <c r="C1717" s="1">
        <v>43390</v>
      </c>
      <c r="D1717" t="s">
        <v>14</v>
      </c>
      <c r="E1717" t="s">
        <v>2284</v>
      </c>
      <c r="F1717">
        <v>0</v>
      </c>
      <c r="G1717">
        <v>6909829902</v>
      </c>
      <c r="H1717">
        <v>0</v>
      </c>
      <c r="I1717">
        <v>0</v>
      </c>
      <c r="J1717">
        <v>0</v>
      </c>
      <c r="K1717">
        <v>0.44500000000000001</v>
      </c>
      <c r="L1717" t="s">
        <v>23</v>
      </c>
      <c r="M1717" s="2">
        <v>3074874306.3899999</v>
      </c>
      <c r="N1717" s="2" t="str">
        <f>VLOOKUP(Tabla1[[#This Row],[nemo]],'Nemos y clasificaciones'!$A$2:$B$5000,2,FALSE)</f>
        <v>GRUPO EMPRESAS NAVIERAS S.A.</v>
      </c>
      <c r="O1717" s="2" t="str">
        <f>VLOOKUP(Tabla1[[#This Row],[nemo]],'Nemos y clasificaciones'!$A$1:$C$3000,3,FALSE)</f>
        <v>Conglomerados</v>
      </c>
      <c r="P1717" s="2"/>
      <c r="Q1717" s="2"/>
    </row>
    <row r="1718" spans="1:17" x14ac:dyDescent="0.25">
      <c r="A1718" t="s">
        <v>10522</v>
      </c>
      <c r="B1718" s="1">
        <v>42509</v>
      </c>
      <c r="C1718" s="1">
        <v>42516</v>
      </c>
      <c r="D1718" t="s">
        <v>14</v>
      </c>
      <c r="E1718" t="s">
        <v>8028</v>
      </c>
      <c r="F1718">
        <v>0</v>
      </c>
      <c r="G1718">
        <v>7839105291</v>
      </c>
      <c r="H1718">
        <v>0</v>
      </c>
      <c r="I1718">
        <v>0</v>
      </c>
      <c r="J1718">
        <v>0</v>
      </c>
      <c r="K1718">
        <v>0.39100000000000001</v>
      </c>
      <c r="L1718" t="s">
        <v>23</v>
      </c>
      <c r="M1718" s="2">
        <v>3065090168.7810001</v>
      </c>
      <c r="N1718" s="2" t="str">
        <f>VLOOKUP(Tabla1[[#This Row],[nemo]],'Nemos y clasificaciones'!$A$2:$B$5000,2,FALSE)</f>
        <v>MASISA S.A.</v>
      </c>
      <c r="O1718" s="2" t="str">
        <f>VLOOKUP(Tabla1[[#This Row],[nemo]],'Nemos y clasificaciones'!$A$1:$C$3000,3,FALSE)</f>
        <v>Forestal</v>
      </c>
      <c r="P1718" s="2"/>
      <c r="Q1718" s="2"/>
    </row>
    <row r="1719" spans="1:17" x14ac:dyDescent="0.25">
      <c r="A1719" t="s">
        <v>6123</v>
      </c>
      <c r="B1719" s="1">
        <v>43627</v>
      </c>
      <c r="C1719" s="1">
        <v>43633</v>
      </c>
      <c r="D1719" t="s">
        <v>14</v>
      </c>
      <c r="E1719" t="s">
        <v>180</v>
      </c>
      <c r="F1719">
        <v>0</v>
      </c>
      <c r="G1719">
        <v>1202879835</v>
      </c>
      <c r="H1719">
        <v>0</v>
      </c>
      <c r="I1719">
        <v>0</v>
      </c>
      <c r="J1719">
        <v>0</v>
      </c>
      <c r="K1719">
        <v>2.536</v>
      </c>
      <c r="L1719" t="s">
        <v>16</v>
      </c>
      <c r="M1719" s="2">
        <v>3050503261.5599999</v>
      </c>
      <c r="N1719" s="2" t="str">
        <f>VLOOKUP(Tabla1[[#This Row],[nemo]],'Nemos y clasificaciones'!$A$2:$B$5000,2,FALSE)</f>
        <v>PUERTO VENTANAS S.A.</v>
      </c>
      <c r="O1719" s="2" t="str">
        <f>VLOOKUP(Tabla1[[#This Row],[nemo]],'Nemos y clasificaciones'!$A$1:$C$3000,3,FALSE)</f>
        <v>Transportes y servicios marítimos</v>
      </c>
      <c r="P1719" s="2"/>
      <c r="Q1719" s="2"/>
    </row>
    <row r="1720" spans="1:17" x14ac:dyDescent="0.25">
      <c r="A1720" t="s">
        <v>6319</v>
      </c>
      <c r="B1720" s="1">
        <v>43600</v>
      </c>
      <c r="C1720" s="1">
        <v>43607</v>
      </c>
      <c r="D1720" t="s">
        <v>14</v>
      </c>
      <c r="E1720" t="s">
        <v>4501</v>
      </c>
      <c r="F1720">
        <v>0</v>
      </c>
      <c r="G1720">
        <v>855096691</v>
      </c>
      <c r="H1720">
        <v>0</v>
      </c>
      <c r="I1720">
        <v>0</v>
      </c>
      <c r="J1720">
        <v>0</v>
      </c>
      <c r="K1720">
        <v>3.5590000000000002</v>
      </c>
      <c r="L1720" t="s">
        <v>16</v>
      </c>
      <c r="M1720" s="2">
        <v>3043289123.2690001</v>
      </c>
      <c r="N1720" s="2" t="str">
        <f>VLOOKUP(Tabla1[[#This Row],[nemo]],'Nemos y clasificaciones'!$A$2:$B$5000,2,FALSE)</f>
        <v>AGENCIAS UNIVERSALES S.A.</v>
      </c>
      <c r="O1720" s="2" t="str">
        <f>VLOOKUP(Tabla1[[#This Row],[nemo]],'Nemos y clasificaciones'!$A$1:$C$3000,3,FALSE)</f>
        <v>Transportes y servicios marítimos</v>
      </c>
      <c r="P1720" s="2"/>
      <c r="Q1720" s="2"/>
    </row>
    <row r="1721" spans="1:17" x14ac:dyDescent="0.25">
      <c r="A1721" t="s">
        <v>5928</v>
      </c>
      <c r="B1721" s="1">
        <v>43638</v>
      </c>
      <c r="C1721" s="1">
        <v>43644</v>
      </c>
      <c r="D1721" t="s">
        <v>14</v>
      </c>
      <c r="E1721" t="s">
        <v>5929</v>
      </c>
      <c r="F1721">
        <v>0</v>
      </c>
      <c r="G1721">
        <v>10000000</v>
      </c>
      <c r="H1721">
        <v>0</v>
      </c>
      <c r="I1721">
        <v>0</v>
      </c>
      <c r="J1721">
        <v>0</v>
      </c>
      <c r="K1721">
        <v>72.935000000000002</v>
      </c>
      <c r="L1721" t="s">
        <v>54</v>
      </c>
      <c r="M1721" s="2">
        <v>729350000</v>
      </c>
      <c r="N1721" s="2" t="str">
        <f>VLOOKUP(Tabla1[[#This Row],[nemo]],'Nemos y clasificaciones'!$A$2:$B$5000,2,FALSE)</f>
        <v>CFI</v>
      </c>
      <c r="O1721" s="2" t="str">
        <f>VLOOKUP(Tabla1[[#This Row],[nemo]],'Nemos y clasificaciones'!$A$1:$C$3000,3,FALSE)</f>
        <v>CFI</v>
      </c>
      <c r="P1721" s="2"/>
      <c r="Q1721" s="2"/>
    </row>
    <row r="1722" spans="1:17" x14ac:dyDescent="0.25">
      <c r="A1722" t="s">
        <v>4113</v>
      </c>
      <c r="B1722" s="1">
        <v>43985</v>
      </c>
      <c r="C1722" s="1">
        <v>43991</v>
      </c>
      <c r="D1722" t="s">
        <v>14</v>
      </c>
      <c r="E1722" t="s">
        <v>4114</v>
      </c>
      <c r="F1722">
        <v>0</v>
      </c>
      <c r="G1722">
        <v>10000000</v>
      </c>
      <c r="H1722">
        <v>0</v>
      </c>
      <c r="I1722">
        <v>0</v>
      </c>
      <c r="J1722">
        <v>0</v>
      </c>
      <c r="K1722">
        <v>34.802999999999997</v>
      </c>
      <c r="L1722" t="s">
        <v>54</v>
      </c>
      <c r="M1722" s="2">
        <v>348030000</v>
      </c>
      <c r="N1722" s="2" t="str">
        <f>VLOOKUP(Tabla1[[#This Row],[nemo]],'Nemos y clasificaciones'!$A$2:$B$5000,2,FALSE)</f>
        <v>CFI</v>
      </c>
      <c r="O1722" s="2" t="str">
        <f>VLOOKUP(Tabla1[[#This Row],[nemo]],'Nemos y clasificaciones'!$A$1:$C$3000,3,FALSE)</f>
        <v>CFI</v>
      </c>
      <c r="P1722" s="2"/>
      <c r="Q1722" s="2"/>
    </row>
    <row r="1723" spans="1:17" x14ac:dyDescent="0.25">
      <c r="A1723" t="s">
        <v>4130</v>
      </c>
      <c r="B1723" s="1">
        <v>43984</v>
      </c>
      <c r="C1723" s="1">
        <v>43990</v>
      </c>
      <c r="D1723" t="s">
        <v>14</v>
      </c>
      <c r="E1723" t="s">
        <v>4131</v>
      </c>
      <c r="F1723">
        <v>0</v>
      </c>
      <c r="G1723">
        <v>10000000</v>
      </c>
      <c r="H1723">
        <v>0</v>
      </c>
      <c r="I1723">
        <v>0</v>
      </c>
      <c r="J1723">
        <v>0</v>
      </c>
      <c r="K1723">
        <v>30.116</v>
      </c>
      <c r="L1723" t="s">
        <v>54</v>
      </c>
      <c r="M1723" s="2">
        <v>301160000</v>
      </c>
      <c r="N1723" s="2" t="str">
        <f>VLOOKUP(Tabla1[[#This Row],[nemo]],'Nemos y clasificaciones'!$A$2:$B$5000,2,FALSE)</f>
        <v>CFI</v>
      </c>
      <c r="O1723" s="2" t="str">
        <f>VLOOKUP(Tabla1[[#This Row],[nemo]],'Nemos y clasificaciones'!$A$1:$C$3000,3,FALSE)</f>
        <v>CFI</v>
      </c>
      <c r="P1723" s="2"/>
      <c r="Q1723" s="2"/>
    </row>
    <row r="1724" spans="1:17" x14ac:dyDescent="0.25">
      <c r="A1724" t="s">
        <v>7905</v>
      </c>
      <c r="B1724" s="1">
        <v>43260</v>
      </c>
      <c r="C1724" s="1">
        <v>43266</v>
      </c>
      <c r="D1724" t="s">
        <v>14</v>
      </c>
      <c r="E1724" t="s">
        <v>4131</v>
      </c>
      <c r="F1724">
        <v>0</v>
      </c>
      <c r="G1724">
        <v>10000000</v>
      </c>
      <c r="H1724">
        <v>0</v>
      </c>
      <c r="I1724">
        <v>0</v>
      </c>
      <c r="J1724">
        <v>0</v>
      </c>
      <c r="K1724">
        <v>8.66</v>
      </c>
      <c r="L1724" t="s">
        <v>16</v>
      </c>
      <c r="M1724" s="2">
        <v>86600000</v>
      </c>
      <c r="N1724" s="2" t="str">
        <f>VLOOKUP(Tabla1[[#This Row],[nemo]],'Nemos y clasificaciones'!$A$2:$B$5000,2,FALSE)</f>
        <v>CFI</v>
      </c>
      <c r="O1724" s="2" t="str">
        <f>VLOOKUP(Tabla1[[#This Row],[nemo]],'Nemos y clasificaciones'!$A$1:$C$3000,3,FALSE)</f>
        <v>CFI</v>
      </c>
      <c r="P1724" s="2"/>
      <c r="Q1724" s="2"/>
    </row>
    <row r="1725" spans="1:17" x14ac:dyDescent="0.25">
      <c r="A1725" t="s">
        <v>4132</v>
      </c>
      <c r="B1725" s="1">
        <v>43984</v>
      </c>
      <c r="C1725" s="1">
        <v>43990</v>
      </c>
      <c r="D1725" t="s">
        <v>14</v>
      </c>
      <c r="E1725" t="s">
        <v>1071</v>
      </c>
      <c r="F1725">
        <v>0</v>
      </c>
      <c r="G1725">
        <v>10000000</v>
      </c>
      <c r="H1725">
        <v>0</v>
      </c>
      <c r="I1725">
        <v>0</v>
      </c>
      <c r="J1725">
        <v>0</v>
      </c>
      <c r="K1725">
        <v>19.986000000000001</v>
      </c>
      <c r="L1725" t="s">
        <v>54</v>
      </c>
      <c r="M1725" s="2">
        <v>199860000</v>
      </c>
      <c r="N1725" s="2" t="str">
        <f>VLOOKUP(Tabla1[[#This Row],[nemo]],'Nemos y clasificaciones'!$A$2:$B$5000,2,FALSE)</f>
        <v>CFI</v>
      </c>
      <c r="O1725" s="2" t="str">
        <f>VLOOKUP(Tabla1[[#This Row],[nemo]],'Nemos y clasificaciones'!$A$1:$C$3000,3,FALSE)</f>
        <v>CFI</v>
      </c>
      <c r="P1725" s="2"/>
      <c r="Q1725" s="2"/>
    </row>
    <row r="1726" spans="1:17" x14ac:dyDescent="0.25">
      <c r="A1726" t="s">
        <v>11614</v>
      </c>
      <c r="B1726" s="1">
        <v>42139</v>
      </c>
      <c r="C1726" s="1">
        <v>42146</v>
      </c>
      <c r="D1726" t="s">
        <v>14</v>
      </c>
      <c r="E1726" t="s">
        <v>180</v>
      </c>
      <c r="F1726">
        <v>0</v>
      </c>
      <c r="G1726">
        <v>1202879835</v>
      </c>
      <c r="H1726">
        <v>0</v>
      </c>
      <c r="I1726">
        <v>0</v>
      </c>
      <c r="J1726">
        <v>0</v>
      </c>
      <c r="K1726">
        <v>2.5219999999999998</v>
      </c>
      <c r="L1726" t="s">
        <v>16</v>
      </c>
      <c r="M1726" s="2">
        <v>3033662943.8699999</v>
      </c>
      <c r="N1726" s="2" t="str">
        <f>VLOOKUP(Tabla1[[#This Row],[nemo]],'Nemos y clasificaciones'!$A$2:$B$5000,2,FALSE)</f>
        <v>PUERTO VENTANAS S.A.</v>
      </c>
      <c r="O1726" s="2" t="str">
        <f>VLOOKUP(Tabla1[[#This Row],[nemo]],'Nemos y clasificaciones'!$A$1:$C$3000,3,FALSE)</f>
        <v>Transportes y servicios marítimos</v>
      </c>
      <c r="P1726" s="2"/>
      <c r="Q1726" s="2"/>
    </row>
    <row r="1727" spans="1:17" x14ac:dyDescent="0.25">
      <c r="A1727" t="s">
        <v>1070</v>
      </c>
      <c r="B1727" s="1">
        <v>44365</v>
      </c>
      <c r="C1727" s="1">
        <v>44372</v>
      </c>
      <c r="D1727" t="s">
        <v>14</v>
      </c>
      <c r="E1727" t="s">
        <v>1071</v>
      </c>
      <c r="F1727">
        <v>0</v>
      </c>
      <c r="G1727">
        <v>10000000</v>
      </c>
      <c r="H1727">
        <v>0</v>
      </c>
      <c r="I1727">
        <v>0</v>
      </c>
      <c r="J1727">
        <v>0</v>
      </c>
      <c r="K1727">
        <v>4.2809999999999997</v>
      </c>
      <c r="L1727" t="s">
        <v>16</v>
      </c>
      <c r="M1727" s="2">
        <v>42810000</v>
      </c>
      <c r="N1727" s="2" t="str">
        <f>VLOOKUP(Tabla1[[#This Row],[nemo]],'Nemos y clasificaciones'!$A$2:$B$5000,2,FALSE)</f>
        <v>CFI</v>
      </c>
      <c r="O1727" s="2" t="str">
        <f>VLOOKUP(Tabla1[[#This Row],[nemo]],'Nemos y clasificaciones'!$A$1:$C$3000,3,FALSE)</f>
        <v>CFI</v>
      </c>
      <c r="P1727" s="2"/>
      <c r="Q1727" s="2"/>
    </row>
    <row r="1728" spans="1:17" x14ac:dyDescent="0.25">
      <c r="A1728" t="s">
        <v>9370</v>
      </c>
      <c r="B1728" s="1">
        <v>42895</v>
      </c>
      <c r="C1728" s="1">
        <v>42901</v>
      </c>
      <c r="D1728" t="s">
        <v>14</v>
      </c>
      <c r="E1728" t="s">
        <v>180</v>
      </c>
      <c r="F1728">
        <v>0</v>
      </c>
      <c r="G1728">
        <v>1202879835</v>
      </c>
      <c r="H1728">
        <v>0</v>
      </c>
      <c r="I1728">
        <v>0</v>
      </c>
      <c r="J1728">
        <v>0</v>
      </c>
      <c r="K1728">
        <v>2.5139999999999998</v>
      </c>
      <c r="L1728" t="s">
        <v>16</v>
      </c>
      <c r="M1728" s="2">
        <v>3024039905.1900001</v>
      </c>
      <c r="N1728" s="2" t="str">
        <f>VLOOKUP(Tabla1[[#This Row],[nemo]],'Nemos y clasificaciones'!$A$2:$B$5000,2,FALSE)</f>
        <v>PUERTO VENTANAS S.A.</v>
      </c>
      <c r="O1728" s="2" t="str">
        <f>VLOOKUP(Tabla1[[#This Row],[nemo]],'Nemos y clasificaciones'!$A$1:$C$3000,3,FALSE)</f>
        <v>Transportes y servicios marítimos</v>
      </c>
      <c r="P1728" s="2"/>
      <c r="Q1728" s="2"/>
    </row>
    <row r="1729" spans="1:17" x14ac:dyDescent="0.25">
      <c r="A1729" t="s">
        <v>9216</v>
      </c>
      <c r="B1729" s="1">
        <v>42909</v>
      </c>
      <c r="C1729" s="1">
        <v>42916</v>
      </c>
      <c r="D1729" t="s">
        <v>14</v>
      </c>
      <c r="E1729" t="s">
        <v>541</v>
      </c>
      <c r="F1729">
        <v>0</v>
      </c>
      <c r="G1729">
        <v>1000000</v>
      </c>
      <c r="H1729">
        <v>0</v>
      </c>
      <c r="I1729">
        <v>0</v>
      </c>
      <c r="J1729">
        <v>0</v>
      </c>
      <c r="K1729">
        <v>465.85399999999998</v>
      </c>
      <c r="L1729" t="s">
        <v>19</v>
      </c>
      <c r="M1729" s="2">
        <v>465854000</v>
      </c>
      <c r="N1729" s="2" t="str">
        <f>VLOOKUP(Tabla1[[#This Row],[nemo]],'Nemos y clasificaciones'!$A$2:$B$5000,2,FALSE)</f>
        <v>CFI</v>
      </c>
      <c r="O1729" s="2" t="str">
        <f>VLOOKUP(Tabla1[[#This Row],[nemo]],'Nemos y clasificaciones'!$A$1:$C$3000,3,FALSE)</f>
        <v>CFI</v>
      </c>
      <c r="P1729" s="2"/>
      <c r="Q1729" s="2"/>
    </row>
    <row r="1730" spans="1:17" x14ac:dyDescent="0.25">
      <c r="A1730" t="s">
        <v>8314</v>
      </c>
      <c r="B1730" s="1">
        <v>43217</v>
      </c>
      <c r="C1730" s="1">
        <v>43224</v>
      </c>
      <c r="D1730" t="s">
        <v>14</v>
      </c>
      <c r="E1730" t="s">
        <v>2284</v>
      </c>
      <c r="F1730">
        <v>0</v>
      </c>
      <c r="G1730">
        <v>6909829902</v>
      </c>
      <c r="H1730">
        <v>0</v>
      </c>
      <c r="I1730">
        <v>0</v>
      </c>
      <c r="J1730">
        <v>0</v>
      </c>
      <c r="K1730">
        <v>0.437</v>
      </c>
      <c r="L1730" t="s">
        <v>23</v>
      </c>
      <c r="M1730" s="2">
        <v>3019595667.1739998</v>
      </c>
      <c r="N1730" s="2" t="str">
        <f>VLOOKUP(Tabla1[[#This Row],[nemo]],'Nemos y clasificaciones'!$A$2:$B$5000,2,FALSE)</f>
        <v>GRUPO EMPRESAS NAVIERAS S.A.</v>
      </c>
      <c r="O1730" s="2" t="str">
        <f>VLOOKUP(Tabla1[[#This Row],[nemo]],'Nemos y clasificaciones'!$A$1:$C$3000,3,FALSE)</f>
        <v>Conglomerados</v>
      </c>
      <c r="P1730" s="2"/>
      <c r="Q1730" s="2"/>
    </row>
    <row r="1731" spans="1:17" x14ac:dyDescent="0.25">
      <c r="A1731" t="s">
        <v>3274</v>
      </c>
      <c r="B1731" s="1">
        <v>44127</v>
      </c>
      <c r="C1731" s="1">
        <v>44133</v>
      </c>
      <c r="D1731" t="s">
        <v>14</v>
      </c>
      <c r="E1731" t="s">
        <v>18</v>
      </c>
      <c r="F1731">
        <v>0</v>
      </c>
      <c r="G1731">
        <v>4017243347</v>
      </c>
      <c r="H1731">
        <v>0</v>
      </c>
      <c r="I1731">
        <v>0</v>
      </c>
      <c r="J1731">
        <v>0</v>
      </c>
      <c r="K1731">
        <v>0.75</v>
      </c>
      <c r="L1731" t="s">
        <v>23</v>
      </c>
      <c r="M1731" s="2">
        <v>3012932510.25</v>
      </c>
      <c r="N1731" s="2" t="str">
        <f>VLOOKUP(Tabla1[[#This Row],[nemo]],'Nemos y clasificaciones'!$A$2:$B$5000,2,FALSE)</f>
        <v>SECURITIZADORA SECURITY S.A.</v>
      </c>
      <c r="O1731" s="2" t="str">
        <f>VLOOKUP(Tabla1[[#This Row],[nemo]],'Nemos y clasificaciones'!$A$1:$C$3000,3,FALSE)</f>
        <v>Servicios financieros</v>
      </c>
      <c r="P1731" s="2"/>
      <c r="Q1731" s="2"/>
    </row>
    <row r="1732" spans="1:17" x14ac:dyDescent="0.25">
      <c r="A1732" t="s">
        <v>7216</v>
      </c>
      <c r="B1732" s="1">
        <v>43441</v>
      </c>
      <c r="C1732" s="1">
        <v>43448</v>
      </c>
      <c r="D1732" t="s">
        <v>14</v>
      </c>
      <c r="E1732" t="s">
        <v>180</v>
      </c>
      <c r="F1732">
        <v>0</v>
      </c>
      <c r="G1732">
        <v>1202879835</v>
      </c>
      <c r="H1732">
        <v>0</v>
      </c>
      <c r="I1732">
        <v>0</v>
      </c>
      <c r="J1732">
        <v>0</v>
      </c>
      <c r="K1732">
        <v>2.496</v>
      </c>
      <c r="L1732" t="s">
        <v>16</v>
      </c>
      <c r="M1732" s="2">
        <v>3002388068.1599998</v>
      </c>
      <c r="N1732" s="2" t="str">
        <f>VLOOKUP(Tabla1[[#This Row],[nemo]],'Nemos y clasificaciones'!$A$2:$B$5000,2,FALSE)</f>
        <v>PUERTO VENTANAS S.A.</v>
      </c>
      <c r="O1732" s="2" t="str">
        <f>VLOOKUP(Tabla1[[#This Row],[nemo]],'Nemos y clasificaciones'!$A$1:$C$3000,3,FALSE)</f>
        <v>Transportes y servicios marítimos</v>
      </c>
      <c r="P1732" s="2"/>
      <c r="Q1732" s="2"/>
    </row>
    <row r="1733" spans="1:17" x14ac:dyDescent="0.25">
      <c r="A1733" t="s">
        <v>9810</v>
      </c>
      <c r="B1733" s="1">
        <v>42819</v>
      </c>
      <c r="C1733" s="1">
        <v>42825</v>
      </c>
      <c r="D1733" t="s">
        <v>14</v>
      </c>
      <c r="E1733" t="s">
        <v>541</v>
      </c>
      <c r="F1733">
        <v>0</v>
      </c>
      <c r="G1733">
        <v>1000000</v>
      </c>
      <c r="H1733">
        <v>0</v>
      </c>
      <c r="I1733">
        <v>0</v>
      </c>
      <c r="J1733">
        <v>0</v>
      </c>
      <c r="K1733">
        <v>333.16500000000002</v>
      </c>
      <c r="L1733" t="s">
        <v>19</v>
      </c>
      <c r="M1733" s="2">
        <v>333165000</v>
      </c>
      <c r="N1733" s="2" t="str">
        <f>VLOOKUP(Tabla1[[#This Row],[nemo]],'Nemos y clasificaciones'!$A$2:$B$5000,2,FALSE)</f>
        <v>CFI</v>
      </c>
      <c r="O1733" s="2" t="str">
        <f>VLOOKUP(Tabla1[[#This Row],[nemo]],'Nemos y clasificaciones'!$A$1:$C$3000,3,FALSE)</f>
        <v>CFI</v>
      </c>
      <c r="P1733" s="2"/>
      <c r="Q1733" s="2"/>
    </row>
    <row r="1734" spans="1:17" x14ac:dyDescent="0.25">
      <c r="A1734" t="s">
        <v>6413</v>
      </c>
      <c r="B1734" s="1">
        <v>43594</v>
      </c>
      <c r="C1734" s="1">
        <v>43600</v>
      </c>
      <c r="D1734" t="s">
        <v>14</v>
      </c>
      <c r="E1734" t="s">
        <v>326</v>
      </c>
      <c r="F1734">
        <v>0</v>
      </c>
      <c r="G1734">
        <v>75000000</v>
      </c>
      <c r="H1734">
        <v>0</v>
      </c>
      <c r="I1734">
        <v>0</v>
      </c>
      <c r="J1734">
        <v>0</v>
      </c>
      <c r="K1734">
        <v>40</v>
      </c>
      <c r="L1734" t="s">
        <v>54</v>
      </c>
      <c r="M1734" s="2">
        <v>3000000000</v>
      </c>
      <c r="N1734" s="2" t="str">
        <f>VLOOKUP(Tabla1[[#This Row],[nemo]],'Nemos y clasificaciones'!$A$2:$B$5000,2,FALSE)</f>
        <v>COMPAÑIA INDUSTRIAL EL VOLCAN S.A.</v>
      </c>
      <c r="O1734" s="2" t="str">
        <f>VLOOKUP(Tabla1[[#This Row],[nemo]],'Nemos y clasificaciones'!$A$1:$C$3000,3,FALSE)</f>
        <v>Construcción</v>
      </c>
      <c r="P1734" s="2"/>
      <c r="Q1734" s="2"/>
    </row>
    <row r="1735" spans="1:17" x14ac:dyDescent="0.25">
      <c r="A1735" t="s">
        <v>9068</v>
      </c>
      <c r="B1735" s="1">
        <v>42994</v>
      </c>
      <c r="C1735" s="1">
        <v>43003</v>
      </c>
      <c r="D1735" t="s">
        <v>14</v>
      </c>
      <c r="E1735" t="s">
        <v>7305</v>
      </c>
      <c r="F1735">
        <v>0</v>
      </c>
      <c r="G1735">
        <v>400000</v>
      </c>
      <c r="H1735">
        <v>0</v>
      </c>
      <c r="I1735">
        <v>0</v>
      </c>
      <c r="J1735">
        <v>0</v>
      </c>
      <c r="K1735">
        <v>7500</v>
      </c>
      <c r="L1735" t="s">
        <v>19</v>
      </c>
      <c r="M1735" s="2">
        <v>3000000000</v>
      </c>
      <c r="N1735" s="2" t="str">
        <f>VLOOKUP(Tabla1[[#This Row],[nemo]],'Nemos y clasificaciones'!$A$2:$B$5000,2,FALSE)</f>
        <v>INMOBILIARIA CLUB DE CAMPO S.A.</v>
      </c>
      <c r="O1735" s="2" t="str">
        <f>VLOOKUP(Tabla1[[#This Row],[nemo]],'Nemos y clasificaciones'!$A$1:$C$3000,3,FALSE)</f>
        <v>Recreación y servicios educacionales</v>
      </c>
      <c r="P1735" s="2"/>
      <c r="Q1735" s="2"/>
    </row>
    <row r="1736" spans="1:17" x14ac:dyDescent="0.25">
      <c r="A1736" t="s">
        <v>11500</v>
      </c>
      <c r="B1736" s="1">
        <v>42159</v>
      </c>
      <c r="C1736" s="1">
        <v>42165</v>
      </c>
      <c r="D1736" t="s">
        <v>14</v>
      </c>
      <c r="E1736" t="s">
        <v>326</v>
      </c>
      <c r="F1736">
        <v>0</v>
      </c>
      <c r="G1736">
        <v>75000000</v>
      </c>
      <c r="H1736">
        <v>0</v>
      </c>
      <c r="I1736">
        <v>0</v>
      </c>
      <c r="J1736">
        <v>0</v>
      </c>
      <c r="K1736">
        <v>40</v>
      </c>
      <c r="L1736" t="s">
        <v>54</v>
      </c>
      <c r="M1736" s="2">
        <v>3000000000</v>
      </c>
      <c r="N1736" s="2" t="str">
        <f>VLOOKUP(Tabla1[[#This Row],[nemo]],'Nemos y clasificaciones'!$A$2:$B$5000,2,FALSE)</f>
        <v>COMPAÑIA INDUSTRIAL EL VOLCAN S.A.</v>
      </c>
      <c r="O1736" s="2" t="str">
        <f>VLOOKUP(Tabla1[[#This Row],[nemo]],'Nemos y clasificaciones'!$A$1:$C$3000,3,FALSE)</f>
        <v>Construcción</v>
      </c>
      <c r="P1736" s="2"/>
      <c r="Q1736" s="2"/>
    </row>
    <row r="1737" spans="1:17" x14ac:dyDescent="0.25">
      <c r="A1737" t="s">
        <v>7689</v>
      </c>
      <c r="B1737" s="1">
        <v>43278</v>
      </c>
      <c r="C1737" s="1">
        <v>43285</v>
      </c>
      <c r="D1737" t="s">
        <v>14</v>
      </c>
      <c r="E1737" t="s">
        <v>541</v>
      </c>
      <c r="F1737">
        <v>0</v>
      </c>
      <c r="G1737">
        <v>1000000</v>
      </c>
      <c r="H1737">
        <v>0</v>
      </c>
      <c r="I1737">
        <v>0</v>
      </c>
      <c r="J1737">
        <v>0</v>
      </c>
      <c r="K1737">
        <v>273.00599999999997</v>
      </c>
      <c r="L1737" t="s">
        <v>19</v>
      </c>
      <c r="M1737" s="2">
        <v>273006000</v>
      </c>
      <c r="N1737" s="2" t="str">
        <f>VLOOKUP(Tabla1[[#This Row],[nemo]],'Nemos y clasificaciones'!$A$2:$B$5000,2,FALSE)</f>
        <v>CFI</v>
      </c>
      <c r="O1737" s="2" t="str">
        <f>VLOOKUP(Tabla1[[#This Row],[nemo]],'Nemos y clasificaciones'!$A$1:$C$3000,3,FALSE)</f>
        <v>CFI</v>
      </c>
      <c r="P1737" s="2"/>
      <c r="Q1737" s="2"/>
    </row>
    <row r="1738" spans="1:17" x14ac:dyDescent="0.25">
      <c r="A1738" t="s">
        <v>8452</v>
      </c>
      <c r="B1738" s="1">
        <v>43187</v>
      </c>
      <c r="C1738" s="1">
        <v>43195</v>
      </c>
      <c r="D1738" t="s">
        <v>14</v>
      </c>
      <c r="E1738" t="s">
        <v>2277</v>
      </c>
      <c r="F1738">
        <v>0</v>
      </c>
      <c r="G1738">
        <v>61500000</v>
      </c>
      <c r="H1738">
        <v>0</v>
      </c>
      <c r="I1738">
        <v>0</v>
      </c>
      <c r="J1738">
        <v>0</v>
      </c>
      <c r="K1738">
        <v>48.67</v>
      </c>
      <c r="L1738" t="s">
        <v>54</v>
      </c>
      <c r="M1738" s="2">
        <v>2993205000</v>
      </c>
      <c r="N1738" s="2" t="str">
        <f>VLOOKUP(Tabla1[[#This Row],[nemo]],'Nemos y clasificaciones'!$A$2:$B$5000,2,FALSE)</f>
        <v>COMPAÑIA CHILENA DE FOSFOROS S.A.</v>
      </c>
      <c r="O1738" s="2" t="str">
        <f>VLOOKUP(Tabla1[[#This Row],[nemo]],'Nemos y clasificaciones'!$A$1:$C$3000,3,FALSE)</f>
        <v>Alimentos, bebidas y tabaco</v>
      </c>
      <c r="P1738" s="2"/>
      <c r="Q1738" s="2"/>
    </row>
    <row r="1739" spans="1:17" x14ac:dyDescent="0.25">
      <c r="A1739" t="s">
        <v>11098</v>
      </c>
      <c r="B1739" s="1">
        <v>42353</v>
      </c>
      <c r="C1739" s="1">
        <v>42359</v>
      </c>
      <c r="D1739" t="s">
        <v>14</v>
      </c>
      <c r="E1739" t="s">
        <v>180</v>
      </c>
      <c r="F1739">
        <v>0</v>
      </c>
      <c r="G1739">
        <v>1202879835</v>
      </c>
      <c r="H1739">
        <v>0</v>
      </c>
      <c r="I1739">
        <v>0</v>
      </c>
      <c r="J1739">
        <v>0</v>
      </c>
      <c r="K1739">
        <v>2.4860000000000002</v>
      </c>
      <c r="L1739" t="s">
        <v>16</v>
      </c>
      <c r="M1739" s="2">
        <v>2990359269.8099999</v>
      </c>
      <c r="N1739" s="2" t="str">
        <f>VLOOKUP(Tabla1[[#This Row],[nemo]],'Nemos y clasificaciones'!$A$2:$B$5000,2,FALSE)</f>
        <v>PUERTO VENTANAS S.A.</v>
      </c>
      <c r="O1739" s="2" t="str">
        <f>VLOOKUP(Tabla1[[#This Row],[nemo]],'Nemos y clasificaciones'!$A$1:$C$3000,3,FALSE)</f>
        <v>Transportes y servicios marítimos</v>
      </c>
      <c r="P1739" s="2"/>
      <c r="Q1739" s="2"/>
    </row>
    <row r="1740" spans="1:17" x14ac:dyDescent="0.25">
      <c r="A1740" t="s">
        <v>3224</v>
      </c>
      <c r="B1740" s="1">
        <v>44133</v>
      </c>
      <c r="C1740" s="1">
        <v>44140</v>
      </c>
      <c r="D1740" t="s">
        <v>14</v>
      </c>
      <c r="E1740" t="s">
        <v>192</v>
      </c>
      <c r="F1740">
        <v>0</v>
      </c>
      <c r="G1740">
        <v>149448112</v>
      </c>
      <c r="H1740">
        <v>0</v>
      </c>
      <c r="I1740">
        <v>0</v>
      </c>
      <c r="J1740">
        <v>0</v>
      </c>
      <c r="K1740">
        <v>20</v>
      </c>
      <c r="L1740" t="s">
        <v>54</v>
      </c>
      <c r="M1740" s="2">
        <v>2988962240</v>
      </c>
      <c r="N1740" s="2" t="str">
        <f>VLOOKUP(Tabla1[[#This Row],[nemo]],'Nemos y clasificaciones'!$A$2:$B$5000,2,FALSE)</f>
        <v>INVERCAP S.A.</v>
      </c>
      <c r="O1740" s="2" t="str">
        <f>VLOOKUP(Tabla1[[#This Row],[nemo]],'Nemos y clasificaciones'!$A$1:$C$3000,3,FALSE)</f>
        <v>Minería</v>
      </c>
      <c r="P1740" s="2"/>
      <c r="Q1740" s="2"/>
    </row>
    <row r="1741" spans="1:17" x14ac:dyDescent="0.25">
      <c r="A1741" t="s">
        <v>2394</v>
      </c>
      <c r="B1741" s="1">
        <v>44280</v>
      </c>
      <c r="C1741" s="1">
        <v>44286</v>
      </c>
      <c r="D1741" t="s">
        <v>14</v>
      </c>
      <c r="E1741" t="s">
        <v>1848</v>
      </c>
      <c r="F1741">
        <v>0</v>
      </c>
      <c r="G1741">
        <v>747005982</v>
      </c>
      <c r="H1741">
        <v>0</v>
      </c>
      <c r="I1741">
        <v>0</v>
      </c>
      <c r="J1741">
        <v>0</v>
      </c>
      <c r="K1741">
        <v>4</v>
      </c>
      <c r="L1741" t="s">
        <v>16</v>
      </c>
      <c r="M1741" s="2">
        <v>2988023928</v>
      </c>
      <c r="N1741" s="2" t="str">
        <f>VLOOKUP(Tabla1[[#This Row],[nemo]],'Nemos y clasificaciones'!$A$2:$B$5000,2,FALSE)</f>
        <v>VIÑA CONCHA Y TORO S.A.</v>
      </c>
      <c r="O1741" s="2" t="str">
        <f>VLOOKUP(Tabla1[[#This Row],[nemo]],'Nemos y clasificaciones'!$A$1:$C$3000,3,FALSE)</f>
        <v>Alimentos, bebidas y tabaco</v>
      </c>
      <c r="P1741" s="2"/>
      <c r="Q1741" s="2"/>
    </row>
    <row r="1742" spans="1:17" x14ac:dyDescent="0.25">
      <c r="A1742" t="s">
        <v>2889</v>
      </c>
      <c r="B1742" s="1">
        <v>44182</v>
      </c>
      <c r="C1742" s="1">
        <v>44188</v>
      </c>
      <c r="D1742" t="s">
        <v>14</v>
      </c>
      <c r="E1742" t="s">
        <v>1848</v>
      </c>
      <c r="F1742">
        <v>0</v>
      </c>
      <c r="G1742">
        <v>747005982</v>
      </c>
      <c r="H1742">
        <v>0</v>
      </c>
      <c r="I1742">
        <v>0</v>
      </c>
      <c r="J1742">
        <v>0</v>
      </c>
      <c r="K1742">
        <v>4</v>
      </c>
      <c r="L1742" t="s">
        <v>16</v>
      </c>
      <c r="M1742" s="2">
        <v>2988023928</v>
      </c>
      <c r="N1742" s="2" t="str">
        <f>VLOOKUP(Tabla1[[#This Row],[nemo]],'Nemos y clasificaciones'!$A$2:$B$5000,2,FALSE)</f>
        <v>VIÑA CONCHA Y TORO S.A.</v>
      </c>
      <c r="O1742" s="2" t="str">
        <f>VLOOKUP(Tabla1[[#This Row],[nemo]],'Nemos y clasificaciones'!$A$1:$C$3000,3,FALSE)</f>
        <v>Alimentos, bebidas y tabaco</v>
      </c>
      <c r="P1742" s="2"/>
      <c r="Q1742" s="2"/>
    </row>
    <row r="1743" spans="1:17" x14ac:dyDescent="0.25">
      <c r="A1743" t="s">
        <v>3399</v>
      </c>
      <c r="B1743" s="1">
        <v>44098</v>
      </c>
      <c r="C1743" s="1">
        <v>44104</v>
      </c>
      <c r="D1743" t="s">
        <v>14</v>
      </c>
      <c r="E1743" t="s">
        <v>1848</v>
      </c>
      <c r="F1743">
        <v>0</v>
      </c>
      <c r="G1743">
        <v>747005982</v>
      </c>
      <c r="H1743">
        <v>0</v>
      </c>
      <c r="I1743">
        <v>0</v>
      </c>
      <c r="J1743">
        <v>0</v>
      </c>
      <c r="K1743">
        <v>4</v>
      </c>
      <c r="L1743" t="s">
        <v>16</v>
      </c>
      <c r="M1743" s="2">
        <v>2988023928</v>
      </c>
      <c r="N1743" s="2" t="str">
        <f>VLOOKUP(Tabla1[[#This Row],[nemo]],'Nemos y clasificaciones'!$A$2:$B$5000,2,FALSE)</f>
        <v>VIÑA CONCHA Y TORO S.A.</v>
      </c>
      <c r="O1743" s="2" t="str">
        <f>VLOOKUP(Tabla1[[#This Row],[nemo]],'Nemos y clasificaciones'!$A$1:$C$3000,3,FALSE)</f>
        <v>Alimentos, bebidas y tabaco</v>
      </c>
      <c r="P1743" s="2"/>
      <c r="Q1743" s="2"/>
    </row>
    <row r="1744" spans="1:17" x14ac:dyDescent="0.25">
      <c r="A1744" t="s">
        <v>4912</v>
      </c>
      <c r="B1744" s="1">
        <v>43855</v>
      </c>
      <c r="C1744" s="1">
        <v>43861</v>
      </c>
      <c r="D1744" t="s">
        <v>14</v>
      </c>
      <c r="E1744" t="s">
        <v>541</v>
      </c>
      <c r="F1744">
        <v>0</v>
      </c>
      <c r="G1744">
        <v>1000000</v>
      </c>
      <c r="H1744">
        <v>0</v>
      </c>
      <c r="I1744">
        <v>0</v>
      </c>
      <c r="J1744">
        <v>0</v>
      </c>
      <c r="K1744">
        <v>264.82799999999997</v>
      </c>
      <c r="L1744" t="s">
        <v>19</v>
      </c>
      <c r="M1744" s="2">
        <v>264828000</v>
      </c>
      <c r="N1744" s="2" t="str">
        <f>VLOOKUP(Tabla1[[#This Row],[nemo]],'Nemos y clasificaciones'!$A$2:$B$5000,2,FALSE)</f>
        <v>CFI</v>
      </c>
      <c r="O1744" s="2" t="str">
        <f>VLOOKUP(Tabla1[[#This Row],[nemo]],'Nemos y clasificaciones'!$A$1:$C$3000,3,FALSE)</f>
        <v>CFI</v>
      </c>
      <c r="P1744" s="2"/>
      <c r="Q1744" s="2"/>
    </row>
    <row r="1745" spans="1:17" x14ac:dyDescent="0.25">
      <c r="A1745" t="s">
        <v>6692</v>
      </c>
      <c r="B1745" s="1">
        <v>43558</v>
      </c>
      <c r="C1745" s="1">
        <v>43564</v>
      </c>
      <c r="D1745" t="s">
        <v>14</v>
      </c>
      <c r="E1745" t="s">
        <v>541</v>
      </c>
      <c r="F1745">
        <v>0</v>
      </c>
      <c r="G1745">
        <v>1000000</v>
      </c>
      <c r="H1745">
        <v>0</v>
      </c>
      <c r="I1745">
        <v>0</v>
      </c>
      <c r="J1745">
        <v>0</v>
      </c>
      <c r="K1745">
        <v>264.82799999999997</v>
      </c>
      <c r="L1745" t="s">
        <v>19</v>
      </c>
      <c r="M1745" s="2">
        <v>264828000</v>
      </c>
      <c r="N1745" s="2" t="str">
        <f>VLOOKUP(Tabla1[[#This Row],[nemo]],'Nemos y clasificaciones'!$A$2:$B$5000,2,FALSE)</f>
        <v>CFI</v>
      </c>
      <c r="O1745" s="2" t="str">
        <f>VLOOKUP(Tabla1[[#This Row],[nemo]],'Nemos y clasificaciones'!$A$1:$C$3000,3,FALSE)</f>
        <v>CFI</v>
      </c>
      <c r="P1745" s="2"/>
      <c r="Q1745" s="2"/>
    </row>
    <row r="1746" spans="1:17" x14ac:dyDescent="0.25">
      <c r="A1746" t="s">
        <v>7870</v>
      </c>
      <c r="B1746" s="1">
        <v>43267</v>
      </c>
      <c r="C1746" s="1">
        <v>43273</v>
      </c>
      <c r="D1746" t="s">
        <v>14</v>
      </c>
      <c r="E1746" t="s">
        <v>3198</v>
      </c>
      <c r="F1746">
        <v>0</v>
      </c>
      <c r="G1746">
        <v>105961665413</v>
      </c>
      <c r="H1746">
        <v>0</v>
      </c>
      <c r="I1746">
        <v>0</v>
      </c>
      <c r="J1746">
        <v>0</v>
      </c>
      <c r="K1746">
        <v>2.8000000000000001E-2</v>
      </c>
      <c r="L1746" t="s">
        <v>23</v>
      </c>
      <c r="M1746" s="2">
        <v>2966926631.5640001</v>
      </c>
      <c r="N1746" s="2" t="str">
        <f>VLOOKUP(Tabla1[[#This Row],[nemo]],'Nemos y clasificaciones'!$A$2:$B$5000,2,FALSE)</f>
        <v>NORTE GRANDE S.A.</v>
      </c>
      <c r="O1746" s="2" t="str">
        <f>VLOOKUP(Tabla1[[#This Row],[nemo]],'Nemos y clasificaciones'!$A$1:$C$3000,3,FALSE)</f>
        <v>Minería</v>
      </c>
      <c r="P1746" s="2"/>
      <c r="Q1746" s="2"/>
    </row>
    <row r="1747" spans="1:17" x14ac:dyDescent="0.25">
      <c r="A1747" t="s">
        <v>7261</v>
      </c>
      <c r="B1747" s="1">
        <v>43431</v>
      </c>
      <c r="C1747" s="1">
        <v>43437</v>
      </c>
      <c r="D1747" t="s">
        <v>14</v>
      </c>
      <c r="E1747" t="s">
        <v>541</v>
      </c>
      <c r="F1747">
        <v>0</v>
      </c>
      <c r="G1747">
        <v>1000000</v>
      </c>
      <c r="H1747">
        <v>0</v>
      </c>
      <c r="I1747">
        <v>0</v>
      </c>
      <c r="J1747">
        <v>0</v>
      </c>
      <c r="K1747">
        <v>264.82799999999997</v>
      </c>
      <c r="L1747" t="s">
        <v>19</v>
      </c>
      <c r="M1747" s="2">
        <v>264828000</v>
      </c>
      <c r="N1747" s="2" t="str">
        <f>VLOOKUP(Tabla1[[#This Row],[nemo]],'Nemos y clasificaciones'!$A$2:$B$5000,2,FALSE)</f>
        <v>CFI</v>
      </c>
      <c r="O1747" s="2" t="str">
        <f>VLOOKUP(Tabla1[[#This Row],[nemo]],'Nemos y clasificaciones'!$A$1:$C$3000,3,FALSE)</f>
        <v>CFI</v>
      </c>
      <c r="P1747" s="2"/>
      <c r="Q1747" s="2"/>
    </row>
    <row r="1748" spans="1:17" x14ac:dyDescent="0.25">
      <c r="A1748" t="s">
        <v>8455</v>
      </c>
      <c r="B1748" s="1">
        <v>43185</v>
      </c>
      <c r="C1748" s="1">
        <v>43193</v>
      </c>
      <c r="D1748" t="s">
        <v>14</v>
      </c>
      <c r="E1748" t="s">
        <v>541</v>
      </c>
      <c r="F1748">
        <v>0</v>
      </c>
      <c r="G1748">
        <v>1000000</v>
      </c>
      <c r="H1748">
        <v>0</v>
      </c>
      <c r="I1748">
        <v>0</v>
      </c>
      <c r="J1748">
        <v>0</v>
      </c>
      <c r="K1748">
        <v>257.71800000000002</v>
      </c>
      <c r="L1748" t="s">
        <v>19</v>
      </c>
      <c r="M1748" s="2">
        <v>257718000</v>
      </c>
      <c r="N1748" s="2" t="str">
        <f>VLOOKUP(Tabla1[[#This Row],[nemo]],'Nemos y clasificaciones'!$A$2:$B$5000,2,FALSE)</f>
        <v>CFI</v>
      </c>
      <c r="O1748" s="2" t="str">
        <f>VLOOKUP(Tabla1[[#This Row],[nemo]],'Nemos y clasificaciones'!$A$1:$C$3000,3,FALSE)</f>
        <v>CFI</v>
      </c>
      <c r="P1748" s="2"/>
      <c r="Q1748" s="2"/>
    </row>
    <row r="1749" spans="1:17" x14ac:dyDescent="0.25">
      <c r="A1749" t="s">
        <v>9019</v>
      </c>
      <c r="B1749" s="1">
        <v>43004</v>
      </c>
      <c r="C1749" s="1">
        <v>43010</v>
      </c>
      <c r="D1749" t="s">
        <v>14</v>
      </c>
      <c r="E1749" t="s">
        <v>541</v>
      </c>
      <c r="F1749">
        <v>0</v>
      </c>
      <c r="G1749">
        <v>1000000</v>
      </c>
      <c r="H1749">
        <v>0</v>
      </c>
      <c r="I1749">
        <v>0</v>
      </c>
      <c r="J1749">
        <v>0</v>
      </c>
      <c r="K1749">
        <v>252.40299999999999</v>
      </c>
      <c r="L1749" t="s">
        <v>19</v>
      </c>
      <c r="M1749" s="2">
        <v>252403000</v>
      </c>
      <c r="N1749" s="2" t="str">
        <f>VLOOKUP(Tabla1[[#This Row],[nemo]],'Nemos y clasificaciones'!$A$2:$B$5000,2,FALSE)</f>
        <v>CFI</v>
      </c>
      <c r="O1749" s="2" t="str">
        <f>VLOOKUP(Tabla1[[#This Row],[nemo]],'Nemos y clasificaciones'!$A$1:$C$3000,3,FALSE)</f>
        <v>CFI</v>
      </c>
      <c r="P1749" s="2"/>
      <c r="Q1749" s="2"/>
    </row>
    <row r="1750" spans="1:17" x14ac:dyDescent="0.25">
      <c r="A1750" t="s">
        <v>2559</v>
      </c>
      <c r="B1750" s="1">
        <v>44237</v>
      </c>
      <c r="C1750" s="1">
        <v>44243</v>
      </c>
      <c r="D1750" t="s">
        <v>14</v>
      </c>
      <c r="E1750" t="s">
        <v>541</v>
      </c>
      <c r="F1750">
        <v>0</v>
      </c>
      <c r="G1750">
        <v>1000000</v>
      </c>
      <c r="H1750">
        <v>0</v>
      </c>
      <c r="I1750">
        <v>0</v>
      </c>
      <c r="J1750">
        <v>0</v>
      </c>
      <c r="K1750">
        <v>222.45500000000001</v>
      </c>
      <c r="L1750" t="s">
        <v>19</v>
      </c>
      <c r="M1750" s="2">
        <v>222455000</v>
      </c>
      <c r="N1750" s="2" t="str">
        <f>VLOOKUP(Tabla1[[#This Row],[nemo]],'Nemos y clasificaciones'!$A$2:$B$5000,2,FALSE)</f>
        <v>CFI</v>
      </c>
      <c r="O1750" s="2" t="str">
        <f>VLOOKUP(Tabla1[[#This Row],[nemo]],'Nemos y clasificaciones'!$A$1:$C$3000,3,FALSE)</f>
        <v>CFI</v>
      </c>
      <c r="P1750" s="2"/>
      <c r="Q1750" s="2"/>
    </row>
    <row r="1751" spans="1:17" x14ac:dyDescent="0.25">
      <c r="A1751" t="s">
        <v>5870</v>
      </c>
      <c r="B1751" s="1">
        <v>43649</v>
      </c>
      <c r="C1751" s="1">
        <v>43655</v>
      </c>
      <c r="D1751" t="s">
        <v>14</v>
      </c>
      <c r="E1751" t="s">
        <v>541</v>
      </c>
      <c r="F1751">
        <v>0</v>
      </c>
      <c r="G1751">
        <v>1000000</v>
      </c>
      <c r="H1751">
        <v>0</v>
      </c>
      <c r="I1751">
        <v>0</v>
      </c>
      <c r="J1751">
        <v>0</v>
      </c>
      <c r="K1751">
        <v>211.86199999999999</v>
      </c>
      <c r="L1751" t="s">
        <v>19</v>
      </c>
      <c r="M1751" s="2">
        <v>211862000</v>
      </c>
      <c r="N1751" s="2" t="str">
        <f>VLOOKUP(Tabla1[[#This Row],[nemo]],'Nemos y clasificaciones'!$A$2:$B$5000,2,FALSE)</f>
        <v>CFI</v>
      </c>
      <c r="O1751" s="2" t="str">
        <f>VLOOKUP(Tabla1[[#This Row],[nemo]],'Nemos y clasificaciones'!$A$1:$C$3000,3,FALSE)</f>
        <v>CFI</v>
      </c>
      <c r="P1751" s="2"/>
      <c r="Q1751" s="2"/>
    </row>
    <row r="1752" spans="1:17" x14ac:dyDescent="0.25">
      <c r="A1752" t="s">
        <v>6534</v>
      </c>
      <c r="B1752" s="1">
        <v>43587</v>
      </c>
      <c r="C1752" s="1">
        <v>43593</v>
      </c>
      <c r="D1752" t="s">
        <v>14</v>
      </c>
      <c r="E1752" t="s">
        <v>2027</v>
      </c>
      <c r="F1752">
        <v>0</v>
      </c>
      <c r="G1752">
        <v>140930266</v>
      </c>
      <c r="H1752">
        <v>0</v>
      </c>
      <c r="I1752">
        <v>0</v>
      </c>
      <c r="J1752">
        <v>0</v>
      </c>
      <c r="K1752">
        <v>20.8</v>
      </c>
      <c r="L1752" t="s">
        <v>54</v>
      </c>
      <c r="M1752" s="2">
        <v>2931349532.8000002</v>
      </c>
      <c r="N1752" s="2" t="str">
        <f>VLOOKUP(Tabla1[[#This Row],[nemo]],'Nemos y clasificaciones'!$A$2:$B$5000,2,FALSE)</f>
        <v>INSTITUTO DE DIAGNOSTICO S.A.</v>
      </c>
      <c r="O1752" s="2" t="str">
        <f>VLOOKUP(Tabla1[[#This Row],[nemo]],'Nemos y clasificaciones'!$A$1:$C$3000,3,FALSE)</f>
        <v>Servicios de salud</v>
      </c>
      <c r="P1752" s="2"/>
      <c r="Q1752" s="2"/>
    </row>
    <row r="1753" spans="1:17" x14ac:dyDescent="0.25">
      <c r="A1753" t="s">
        <v>3105</v>
      </c>
      <c r="B1753" s="1">
        <v>44161</v>
      </c>
      <c r="C1753" s="1">
        <v>44167</v>
      </c>
      <c r="D1753" t="s">
        <v>14</v>
      </c>
      <c r="E1753" t="s">
        <v>180</v>
      </c>
      <c r="F1753">
        <v>0</v>
      </c>
      <c r="G1753">
        <v>1202879835</v>
      </c>
      <c r="H1753">
        <v>0</v>
      </c>
      <c r="I1753">
        <v>0</v>
      </c>
      <c r="J1753">
        <v>0</v>
      </c>
      <c r="K1753">
        <v>2.4359999999999999</v>
      </c>
      <c r="L1753" t="s">
        <v>16</v>
      </c>
      <c r="M1753" s="2">
        <v>2930215278.0599999</v>
      </c>
      <c r="N1753" s="2" t="str">
        <f>VLOOKUP(Tabla1[[#This Row],[nemo]],'Nemos y clasificaciones'!$A$2:$B$5000,2,FALSE)</f>
        <v>PUERTO VENTANAS S.A.</v>
      </c>
      <c r="O1753" s="2" t="str">
        <f>VLOOKUP(Tabla1[[#This Row],[nemo]],'Nemos y clasificaciones'!$A$1:$C$3000,3,FALSE)</f>
        <v>Transportes y servicios marítimos</v>
      </c>
      <c r="P1753" s="2"/>
      <c r="Q1753" s="2"/>
    </row>
    <row r="1754" spans="1:17" x14ac:dyDescent="0.25">
      <c r="A1754" t="s">
        <v>6979</v>
      </c>
      <c r="B1754" s="1">
        <v>43468</v>
      </c>
      <c r="C1754" s="1">
        <v>43474</v>
      </c>
      <c r="D1754" t="s">
        <v>14</v>
      </c>
      <c r="E1754" t="s">
        <v>541</v>
      </c>
      <c r="F1754">
        <v>0</v>
      </c>
      <c r="G1754">
        <v>1000000</v>
      </c>
      <c r="H1754">
        <v>0</v>
      </c>
      <c r="I1754">
        <v>0</v>
      </c>
      <c r="J1754">
        <v>0</v>
      </c>
      <c r="K1754">
        <v>204.76400000000001</v>
      </c>
      <c r="L1754" t="s">
        <v>19</v>
      </c>
      <c r="M1754" s="2">
        <v>204764000</v>
      </c>
      <c r="N1754" s="2" t="str">
        <f>VLOOKUP(Tabla1[[#This Row],[nemo]],'Nemos y clasificaciones'!$A$2:$B$5000,2,FALSE)</f>
        <v>CFI</v>
      </c>
      <c r="O1754" s="2" t="str">
        <f>VLOOKUP(Tabla1[[#This Row],[nemo]],'Nemos y clasificaciones'!$A$1:$C$3000,3,FALSE)</f>
        <v>CFI</v>
      </c>
      <c r="P1754" s="2"/>
      <c r="Q1754" s="2"/>
    </row>
    <row r="1755" spans="1:17" x14ac:dyDescent="0.25">
      <c r="A1755" t="s">
        <v>3668</v>
      </c>
      <c r="B1755" s="1">
        <v>44025</v>
      </c>
      <c r="C1755" s="1">
        <v>44032</v>
      </c>
      <c r="D1755" t="s">
        <v>14</v>
      </c>
      <c r="E1755" t="s">
        <v>541</v>
      </c>
      <c r="F1755">
        <v>0</v>
      </c>
      <c r="G1755">
        <v>1000000</v>
      </c>
      <c r="H1755">
        <v>0</v>
      </c>
      <c r="I1755">
        <v>0</v>
      </c>
      <c r="J1755">
        <v>0</v>
      </c>
      <c r="K1755">
        <v>169.49</v>
      </c>
      <c r="L1755" t="s">
        <v>19</v>
      </c>
      <c r="M1755" s="2">
        <v>169490000</v>
      </c>
      <c r="N1755" s="2" t="str">
        <f>VLOOKUP(Tabla1[[#This Row],[nemo]],'Nemos y clasificaciones'!$A$2:$B$5000,2,FALSE)</f>
        <v>CFI</v>
      </c>
      <c r="O1755" s="2" t="str">
        <f>VLOOKUP(Tabla1[[#This Row],[nemo]],'Nemos y clasificaciones'!$A$1:$C$3000,3,FALSE)</f>
        <v>CFI</v>
      </c>
      <c r="P1755" s="2"/>
      <c r="Q1755" s="2"/>
    </row>
    <row r="1756" spans="1:17" x14ac:dyDescent="0.25">
      <c r="A1756" t="s">
        <v>11276</v>
      </c>
      <c r="B1756" s="1">
        <v>42261</v>
      </c>
      <c r="C1756" s="1">
        <v>42269</v>
      </c>
      <c r="D1756" t="s">
        <v>14</v>
      </c>
      <c r="E1756" t="s">
        <v>180</v>
      </c>
      <c r="F1756">
        <v>0</v>
      </c>
      <c r="G1756">
        <v>1202879835</v>
      </c>
      <c r="H1756">
        <v>0</v>
      </c>
      <c r="I1756">
        <v>0</v>
      </c>
      <c r="J1756">
        <v>0</v>
      </c>
      <c r="K1756">
        <v>2.4300000000000002</v>
      </c>
      <c r="L1756" t="s">
        <v>16</v>
      </c>
      <c r="M1756" s="2">
        <v>2922997999.0500002</v>
      </c>
      <c r="N1756" s="2" t="str">
        <f>VLOOKUP(Tabla1[[#This Row],[nemo]],'Nemos y clasificaciones'!$A$2:$B$5000,2,FALSE)</f>
        <v>PUERTO VENTANAS S.A.</v>
      </c>
      <c r="O1756" s="2" t="str">
        <f>VLOOKUP(Tabla1[[#This Row],[nemo]],'Nemos y clasificaciones'!$A$1:$C$3000,3,FALSE)</f>
        <v>Transportes y servicios marítimos</v>
      </c>
      <c r="P1756" s="2"/>
      <c r="Q1756" s="2"/>
    </row>
    <row r="1757" spans="1:17" x14ac:dyDescent="0.25">
      <c r="A1757" t="s">
        <v>3668</v>
      </c>
      <c r="B1757" s="1">
        <v>43762</v>
      </c>
      <c r="C1757" s="1">
        <v>43768</v>
      </c>
      <c r="D1757" t="s">
        <v>14</v>
      </c>
      <c r="E1757" t="s">
        <v>541</v>
      </c>
      <c r="F1757">
        <v>0</v>
      </c>
      <c r="G1757">
        <v>1000000</v>
      </c>
      <c r="H1757">
        <v>0</v>
      </c>
      <c r="I1757">
        <v>0</v>
      </c>
      <c r="J1757">
        <v>0</v>
      </c>
      <c r="K1757">
        <v>169.49</v>
      </c>
      <c r="L1757" t="s">
        <v>19</v>
      </c>
      <c r="M1757" s="2">
        <v>169490000</v>
      </c>
      <c r="N1757" s="2" t="str">
        <f>VLOOKUP(Tabla1[[#This Row],[nemo]],'Nemos y clasificaciones'!$A$2:$B$5000,2,FALSE)</f>
        <v>CFI</v>
      </c>
      <c r="O1757" s="2" t="str">
        <f>VLOOKUP(Tabla1[[#This Row],[nemo]],'Nemos y clasificaciones'!$A$1:$C$3000,3,FALSE)</f>
        <v>CFI</v>
      </c>
      <c r="P1757" s="2"/>
      <c r="Q1757" s="2"/>
    </row>
    <row r="1758" spans="1:17" x14ac:dyDescent="0.25">
      <c r="A1758" t="s">
        <v>8655</v>
      </c>
      <c r="B1758" s="1">
        <v>43103</v>
      </c>
      <c r="C1758" s="1">
        <v>43109</v>
      </c>
      <c r="D1758" t="s">
        <v>14</v>
      </c>
      <c r="E1758" t="s">
        <v>541</v>
      </c>
      <c r="F1758">
        <v>0</v>
      </c>
      <c r="G1758">
        <v>1000000</v>
      </c>
      <c r="H1758">
        <v>0</v>
      </c>
      <c r="I1758">
        <v>0</v>
      </c>
      <c r="J1758">
        <v>0</v>
      </c>
      <c r="K1758">
        <v>153.976</v>
      </c>
      <c r="L1758" t="s">
        <v>19</v>
      </c>
      <c r="M1758" s="2">
        <v>153976000</v>
      </c>
      <c r="N1758" s="2" t="str">
        <f>VLOOKUP(Tabla1[[#This Row],[nemo]],'Nemos y clasificaciones'!$A$2:$B$5000,2,FALSE)</f>
        <v>CFI</v>
      </c>
      <c r="O1758" s="2" t="str">
        <f>VLOOKUP(Tabla1[[#This Row],[nemo]],'Nemos y clasificaciones'!$A$1:$C$3000,3,FALSE)</f>
        <v>CFI</v>
      </c>
      <c r="P1758" s="2"/>
      <c r="Q1758" s="2"/>
    </row>
    <row r="1759" spans="1:17" x14ac:dyDescent="0.25">
      <c r="A1759" t="s">
        <v>11153</v>
      </c>
      <c r="B1759" s="1">
        <v>42326</v>
      </c>
      <c r="C1759" s="1">
        <v>42332</v>
      </c>
      <c r="D1759" t="s">
        <v>14</v>
      </c>
      <c r="E1759" t="s">
        <v>1022</v>
      </c>
      <c r="F1759">
        <v>0</v>
      </c>
      <c r="G1759">
        <v>264221000</v>
      </c>
      <c r="H1759">
        <v>0</v>
      </c>
      <c r="I1759">
        <v>0</v>
      </c>
      <c r="J1759">
        <v>0</v>
      </c>
      <c r="K1759">
        <v>11</v>
      </c>
      <c r="L1759" t="s">
        <v>54</v>
      </c>
      <c r="M1759" s="2">
        <v>2906431000</v>
      </c>
      <c r="N1759" s="2" t="str">
        <f>VLOOKUP(Tabla1[[#This Row],[nemo]],'Nemos y clasificaciones'!$A$2:$B$5000,2,FALSE)</f>
        <v>CEMENTOS BIO BIO S.A.</v>
      </c>
      <c r="O1759" s="2" t="str">
        <f>VLOOKUP(Tabla1[[#This Row],[nemo]],'Nemos y clasificaciones'!$A$1:$C$3000,3,FALSE)</f>
        <v>Construcción</v>
      </c>
      <c r="P1759" s="2"/>
      <c r="Q1759" s="2"/>
    </row>
    <row r="1760" spans="1:17" x14ac:dyDescent="0.25">
      <c r="A1760" t="s">
        <v>5312</v>
      </c>
      <c r="B1760" s="1">
        <v>43805</v>
      </c>
      <c r="C1760" s="1">
        <v>43811</v>
      </c>
      <c r="D1760" t="s">
        <v>14</v>
      </c>
      <c r="E1760" t="s">
        <v>180</v>
      </c>
      <c r="F1760">
        <v>0</v>
      </c>
      <c r="G1760">
        <v>1202879835</v>
      </c>
      <c r="H1760">
        <v>0</v>
      </c>
      <c r="I1760">
        <v>0</v>
      </c>
      <c r="J1760">
        <v>0</v>
      </c>
      <c r="K1760">
        <v>2.415</v>
      </c>
      <c r="L1760" t="s">
        <v>16</v>
      </c>
      <c r="M1760" s="2">
        <v>2904954801.5250001</v>
      </c>
      <c r="N1760" s="2" t="str">
        <f>VLOOKUP(Tabla1[[#This Row],[nemo]],'Nemos y clasificaciones'!$A$2:$B$5000,2,FALSE)</f>
        <v>PUERTO VENTANAS S.A.</v>
      </c>
      <c r="O1760" s="2" t="str">
        <f>VLOOKUP(Tabla1[[#This Row],[nemo]],'Nemos y clasificaciones'!$A$1:$C$3000,3,FALSE)</f>
        <v>Transportes y servicios marítimos</v>
      </c>
      <c r="P1760" s="2"/>
      <c r="Q1760" s="2"/>
    </row>
    <row r="1761" spans="1:17" x14ac:dyDescent="0.25">
      <c r="A1761" t="s">
        <v>3571</v>
      </c>
      <c r="B1761" s="1">
        <v>44055</v>
      </c>
      <c r="C1761" s="1">
        <v>44062</v>
      </c>
      <c r="D1761" t="s">
        <v>14</v>
      </c>
      <c r="E1761" t="s">
        <v>541</v>
      </c>
      <c r="F1761">
        <v>0</v>
      </c>
      <c r="G1761">
        <v>1000000</v>
      </c>
      <c r="H1761">
        <v>0</v>
      </c>
      <c r="I1761">
        <v>0</v>
      </c>
      <c r="J1761">
        <v>0</v>
      </c>
      <c r="K1761">
        <v>116.524</v>
      </c>
      <c r="L1761" t="s">
        <v>19</v>
      </c>
      <c r="M1761" s="2">
        <v>116524000</v>
      </c>
      <c r="N1761" s="2" t="str">
        <f>VLOOKUP(Tabla1[[#This Row],[nemo]],'Nemos y clasificaciones'!$A$2:$B$5000,2,FALSE)</f>
        <v>CFI</v>
      </c>
      <c r="O1761" s="2" t="str">
        <f>VLOOKUP(Tabla1[[#This Row],[nemo]],'Nemos y clasificaciones'!$A$1:$C$3000,3,FALSE)</f>
        <v>CFI</v>
      </c>
      <c r="P1761" s="2"/>
      <c r="Q1761" s="2"/>
    </row>
    <row r="1762" spans="1:17" x14ac:dyDescent="0.25">
      <c r="A1762" t="s">
        <v>11858</v>
      </c>
      <c r="B1762" s="1">
        <v>42096</v>
      </c>
      <c r="C1762" s="1">
        <v>42104</v>
      </c>
      <c r="D1762" t="s">
        <v>14</v>
      </c>
      <c r="E1762" t="s">
        <v>4242</v>
      </c>
      <c r="F1762">
        <v>0</v>
      </c>
      <c r="G1762">
        <v>8288998</v>
      </c>
      <c r="H1762">
        <v>0</v>
      </c>
      <c r="I1762">
        <v>0</v>
      </c>
      <c r="J1762">
        <v>0</v>
      </c>
      <c r="K1762">
        <v>349.702</v>
      </c>
      <c r="L1762" t="s">
        <v>19</v>
      </c>
      <c r="M1762" s="2">
        <v>2898679178.5960002</v>
      </c>
      <c r="N1762" s="2" t="str">
        <f>VLOOKUP(Tabla1[[#This Row],[nemo]],'Nemos y clasificaciones'!$A$2:$B$5000,2,FALSE)</f>
        <v>CLINICA LAS CONDES S.A.</v>
      </c>
      <c r="O1762" s="2" t="str">
        <f>VLOOKUP(Tabla1[[#This Row],[nemo]],'Nemos y clasificaciones'!$A$1:$C$3000,3,FALSE)</f>
        <v>Servicios de salud</v>
      </c>
      <c r="P1762" s="2"/>
      <c r="Q1762" s="2"/>
    </row>
    <row r="1763" spans="1:17" x14ac:dyDescent="0.25">
      <c r="A1763" t="s">
        <v>3152</v>
      </c>
      <c r="B1763" s="1">
        <v>44148</v>
      </c>
      <c r="C1763" s="1">
        <v>44154</v>
      </c>
      <c r="D1763" t="s">
        <v>14</v>
      </c>
      <c r="E1763" t="s">
        <v>541</v>
      </c>
      <c r="F1763">
        <v>0</v>
      </c>
      <c r="G1763">
        <v>1000000</v>
      </c>
      <c r="H1763">
        <v>0</v>
      </c>
      <c r="I1763">
        <v>0</v>
      </c>
      <c r="J1763">
        <v>0</v>
      </c>
      <c r="K1763">
        <v>84.745000000000005</v>
      </c>
      <c r="L1763" t="s">
        <v>54</v>
      </c>
      <c r="M1763" s="2">
        <v>84745000</v>
      </c>
      <c r="N1763" s="2" t="str">
        <f>VLOOKUP(Tabla1[[#This Row],[nemo]],'Nemos y clasificaciones'!$A$2:$B$5000,2,FALSE)</f>
        <v>CFI</v>
      </c>
      <c r="O1763" s="2" t="str">
        <f>VLOOKUP(Tabla1[[#This Row],[nemo]],'Nemos y clasificaciones'!$A$1:$C$3000,3,FALSE)</f>
        <v>CFI</v>
      </c>
      <c r="P1763" s="2"/>
      <c r="Q1763" s="2"/>
    </row>
    <row r="1764" spans="1:17" x14ac:dyDescent="0.25">
      <c r="A1764" t="s">
        <v>9604</v>
      </c>
      <c r="B1764" s="1">
        <v>42864</v>
      </c>
      <c r="C1764" s="1">
        <v>42870</v>
      </c>
      <c r="D1764" t="s">
        <v>14</v>
      </c>
      <c r="E1764" t="s">
        <v>180</v>
      </c>
      <c r="F1764">
        <v>0</v>
      </c>
      <c r="G1764">
        <v>1202879835</v>
      </c>
      <c r="H1764">
        <v>0</v>
      </c>
      <c r="I1764">
        <v>0</v>
      </c>
      <c r="J1764">
        <v>0</v>
      </c>
      <c r="K1764">
        <v>2.4039999999999999</v>
      </c>
      <c r="L1764" t="s">
        <v>16</v>
      </c>
      <c r="M1764" s="2">
        <v>2891723123.3400002</v>
      </c>
      <c r="N1764" s="2" t="str">
        <f>VLOOKUP(Tabla1[[#This Row],[nemo]],'Nemos y clasificaciones'!$A$2:$B$5000,2,FALSE)</f>
        <v>PUERTO VENTANAS S.A.</v>
      </c>
      <c r="O1764" s="2" t="str">
        <f>VLOOKUP(Tabla1[[#This Row],[nemo]],'Nemos y clasificaciones'!$A$1:$C$3000,3,FALSE)</f>
        <v>Transportes y servicios marítimos</v>
      </c>
      <c r="P1764" s="2"/>
      <c r="Q1764" s="2"/>
    </row>
    <row r="1765" spans="1:17" x14ac:dyDescent="0.25">
      <c r="A1765" t="s">
        <v>10946</v>
      </c>
      <c r="B1765" s="1">
        <v>42378</v>
      </c>
      <c r="C1765" s="1">
        <v>42384</v>
      </c>
      <c r="D1765" t="s">
        <v>14</v>
      </c>
      <c r="E1765" t="s">
        <v>757</v>
      </c>
      <c r="F1765">
        <v>0</v>
      </c>
      <c r="G1765">
        <v>43800000</v>
      </c>
      <c r="H1765">
        <v>0</v>
      </c>
      <c r="I1765">
        <v>0</v>
      </c>
      <c r="J1765">
        <v>0</v>
      </c>
      <c r="K1765">
        <v>66</v>
      </c>
      <c r="L1765" t="s">
        <v>54</v>
      </c>
      <c r="M1765" s="2">
        <v>2890800000</v>
      </c>
      <c r="N1765" s="2" t="str">
        <f>VLOOKUP(Tabla1[[#This Row],[nemo]],'Nemos y clasificaciones'!$A$2:$B$5000,2,FALSE)</f>
        <v>COMPAÑIA ELECTRO METALURGICA S.A.</v>
      </c>
      <c r="O1765" s="2" t="str">
        <f>VLOOKUP(Tabla1[[#This Row],[nemo]],'Nemos y clasificaciones'!$A$1:$C$3000,3,FALSE)</f>
        <v>Eléctrico</v>
      </c>
      <c r="P1765" s="2"/>
      <c r="Q1765" s="2"/>
    </row>
    <row r="1766" spans="1:17" x14ac:dyDescent="0.25">
      <c r="A1766" t="s">
        <v>11217</v>
      </c>
      <c r="B1766" s="1">
        <v>42286</v>
      </c>
      <c r="C1766" s="1">
        <v>42293</v>
      </c>
      <c r="D1766" t="s">
        <v>14</v>
      </c>
      <c r="E1766" t="s">
        <v>757</v>
      </c>
      <c r="F1766">
        <v>0</v>
      </c>
      <c r="G1766">
        <v>43800000</v>
      </c>
      <c r="H1766">
        <v>0</v>
      </c>
      <c r="I1766">
        <v>0</v>
      </c>
      <c r="J1766">
        <v>0</v>
      </c>
      <c r="K1766">
        <v>66</v>
      </c>
      <c r="L1766" t="s">
        <v>54</v>
      </c>
      <c r="M1766" s="2">
        <v>2890800000</v>
      </c>
      <c r="N1766" s="2" t="str">
        <f>VLOOKUP(Tabla1[[#This Row],[nemo]],'Nemos y clasificaciones'!$A$2:$B$5000,2,FALSE)</f>
        <v>COMPAÑIA ELECTRO METALURGICA S.A.</v>
      </c>
      <c r="O1766" s="2" t="str">
        <f>VLOOKUP(Tabla1[[#This Row],[nemo]],'Nemos y clasificaciones'!$A$1:$C$3000,3,FALSE)</f>
        <v>Eléctrico</v>
      </c>
      <c r="P1766" s="2"/>
      <c r="Q1766" s="2"/>
    </row>
    <row r="1767" spans="1:17" x14ac:dyDescent="0.25">
      <c r="A1767" t="s">
        <v>11360</v>
      </c>
      <c r="B1767" s="1">
        <v>42202</v>
      </c>
      <c r="C1767" s="1">
        <v>42208</v>
      </c>
      <c r="D1767" t="s">
        <v>14</v>
      </c>
      <c r="E1767" t="s">
        <v>757</v>
      </c>
      <c r="F1767">
        <v>0</v>
      </c>
      <c r="G1767">
        <v>43800000</v>
      </c>
      <c r="H1767">
        <v>0</v>
      </c>
      <c r="I1767">
        <v>0</v>
      </c>
      <c r="J1767">
        <v>0</v>
      </c>
      <c r="K1767">
        <v>66</v>
      </c>
      <c r="L1767" t="s">
        <v>54</v>
      </c>
      <c r="M1767" s="2">
        <v>2890800000</v>
      </c>
      <c r="N1767" s="2" t="str">
        <f>VLOOKUP(Tabla1[[#This Row],[nemo]],'Nemos y clasificaciones'!$A$2:$B$5000,2,FALSE)</f>
        <v>COMPAÑIA ELECTRO METALURGICA S.A.</v>
      </c>
      <c r="O1767" s="2" t="str">
        <f>VLOOKUP(Tabla1[[#This Row],[nemo]],'Nemos y clasificaciones'!$A$1:$C$3000,3,FALSE)</f>
        <v>Eléctrico</v>
      </c>
      <c r="P1767" s="2"/>
      <c r="Q1767" s="2"/>
    </row>
    <row r="1768" spans="1:17" x14ac:dyDescent="0.25">
      <c r="A1768" t="s">
        <v>11988</v>
      </c>
      <c r="B1768" s="1">
        <v>42017</v>
      </c>
      <c r="C1768" s="1">
        <v>42023</v>
      </c>
      <c r="D1768" t="s">
        <v>14</v>
      </c>
      <c r="E1768" t="s">
        <v>757</v>
      </c>
      <c r="F1768">
        <v>0</v>
      </c>
      <c r="G1768">
        <v>43800000</v>
      </c>
      <c r="H1768">
        <v>0</v>
      </c>
      <c r="I1768">
        <v>0</v>
      </c>
      <c r="J1768">
        <v>0</v>
      </c>
      <c r="K1768">
        <v>66</v>
      </c>
      <c r="L1768" t="s">
        <v>54</v>
      </c>
      <c r="M1768" s="2">
        <v>2890800000</v>
      </c>
      <c r="N1768" s="2" t="str">
        <f>VLOOKUP(Tabla1[[#This Row],[nemo]],'Nemos y clasificaciones'!$A$2:$B$5000,2,FALSE)</f>
        <v>COMPAÑIA ELECTRO METALURGICA S.A.</v>
      </c>
      <c r="O1768" s="2" t="str">
        <f>VLOOKUP(Tabla1[[#This Row],[nemo]],'Nemos y clasificaciones'!$A$1:$C$3000,3,FALSE)</f>
        <v>Eléctrico</v>
      </c>
      <c r="P1768" s="2"/>
      <c r="Q1768" s="2"/>
    </row>
    <row r="1769" spans="1:17" x14ac:dyDescent="0.25">
      <c r="A1769" t="s">
        <v>540</v>
      </c>
      <c r="B1769" s="1">
        <v>44414</v>
      </c>
      <c r="C1769" s="1">
        <v>44420</v>
      </c>
      <c r="D1769" t="s">
        <v>14</v>
      </c>
      <c r="E1769" t="s">
        <v>541</v>
      </c>
      <c r="F1769">
        <v>0</v>
      </c>
      <c r="G1769">
        <v>1000000</v>
      </c>
      <c r="H1769">
        <v>0</v>
      </c>
      <c r="I1769">
        <v>0</v>
      </c>
      <c r="J1769">
        <v>0</v>
      </c>
      <c r="K1769">
        <v>82.52</v>
      </c>
      <c r="L1769" t="s">
        <v>54</v>
      </c>
      <c r="M1769" s="2">
        <v>82520000</v>
      </c>
      <c r="N1769" s="2" t="str">
        <f>VLOOKUP(Tabla1[[#This Row],[nemo]],'Nemos y clasificaciones'!$A$2:$B$5000,2,FALSE)</f>
        <v>CFI</v>
      </c>
      <c r="O1769" s="2" t="str">
        <f>VLOOKUP(Tabla1[[#This Row],[nemo]],'Nemos y clasificaciones'!$A$1:$C$3000,3,FALSE)</f>
        <v>CFI</v>
      </c>
      <c r="P1769" s="2"/>
      <c r="Q1769" s="2"/>
    </row>
    <row r="1770" spans="1:17" x14ac:dyDescent="0.25">
      <c r="A1770" t="s">
        <v>8251</v>
      </c>
      <c r="B1770" s="1">
        <v>43223</v>
      </c>
      <c r="C1770" s="1">
        <v>43229</v>
      </c>
      <c r="D1770" t="s">
        <v>14</v>
      </c>
      <c r="E1770" t="s">
        <v>326</v>
      </c>
      <c r="F1770">
        <v>0</v>
      </c>
      <c r="G1770">
        <v>75000000</v>
      </c>
      <c r="H1770">
        <v>0</v>
      </c>
      <c r="I1770">
        <v>0</v>
      </c>
      <c r="J1770">
        <v>0</v>
      </c>
      <c r="K1770">
        <v>38.514000000000003</v>
      </c>
      <c r="L1770" t="s">
        <v>54</v>
      </c>
      <c r="M1770" s="2">
        <v>2888550000</v>
      </c>
      <c r="N1770" s="2" t="str">
        <f>VLOOKUP(Tabla1[[#This Row],[nemo]],'Nemos y clasificaciones'!$A$2:$B$5000,2,FALSE)</f>
        <v>COMPAÑIA INDUSTRIAL EL VOLCAN S.A.</v>
      </c>
      <c r="O1770" s="2" t="str">
        <f>VLOOKUP(Tabla1[[#This Row],[nemo]],'Nemos y clasificaciones'!$A$1:$C$3000,3,FALSE)</f>
        <v>Construcción</v>
      </c>
      <c r="P1770" s="2"/>
      <c r="Q1770" s="2"/>
    </row>
    <row r="1771" spans="1:17" x14ac:dyDescent="0.25">
      <c r="A1771" t="s">
        <v>4151</v>
      </c>
      <c r="B1771" s="1">
        <v>43981</v>
      </c>
      <c r="C1771" s="1">
        <v>43987</v>
      </c>
      <c r="D1771" t="s">
        <v>21</v>
      </c>
      <c r="E1771" t="s">
        <v>4152</v>
      </c>
      <c r="F1771">
        <v>0</v>
      </c>
      <c r="G1771">
        <v>10000000</v>
      </c>
      <c r="H1771">
        <v>0</v>
      </c>
      <c r="I1771">
        <v>0</v>
      </c>
      <c r="J1771">
        <v>0</v>
      </c>
      <c r="K1771">
        <v>0.47299999999999998</v>
      </c>
      <c r="L1771" t="s">
        <v>23</v>
      </c>
      <c r="M1771" s="2">
        <v>4730000</v>
      </c>
      <c r="N1771" s="2" t="str">
        <f>VLOOKUP(Tabla1[[#This Row],[nemo]],'Nemos y clasificaciones'!$A$2:$B$5000,2,FALSE)</f>
        <v>CFI</v>
      </c>
      <c r="O1771" s="2" t="str">
        <f>VLOOKUP(Tabla1[[#This Row],[nemo]],'Nemos y clasificaciones'!$A$1:$C$3000,3,FALSE)</f>
        <v>CFI</v>
      </c>
      <c r="P1771" s="2"/>
      <c r="Q1771" s="2"/>
    </row>
    <row r="1772" spans="1:17" x14ac:dyDescent="0.25">
      <c r="A1772" t="s">
        <v>8828</v>
      </c>
      <c r="B1772" s="1">
        <v>43083</v>
      </c>
      <c r="C1772" s="1">
        <v>43089</v>
      </c>
      <c r="D1772" t="s">
        <v>14</v>
      </c>
      <c r="E1772" t="s">
        <v>1851</v>
      </c>
      <c r="F1772">
        <v>0</v>
      </c>
      <c r="G1772">
        <v>136927891634</v>
      </c>
      <c r="H1772">
        <v>0</v>
      </c>
      <c r="I1772">
        <v>0</v>
      </c>
      <c r="J1772">
        <v>0</v>
      </c>
      <c r="K1772">
        <v>2.1000000000000001E-2</v>
      </c>
      <c r="L1772" t="s">
        <v>23</v>
      </c>
      <c r="M1772" s="2">
        <v>2875485724.3140001</v>
      </c>
      <c r="N1772" s="2" t="str">
        <f>VLOOKUP(Tabla1[[#This Row],[nemo]],'Nemos y clasificaciones'!$A$2:$B$5000,2,FALSE)</f>
        <v>SOCIEDAD DE INVERSIONES ORO BLANCO S.A.</v>
      </c>
      <c r="O1772" s="2" t="str">
        <f>VLOOKUP(Tabla1[[#This Row],[nemo]],'Nemos y clasificaciones'!$A$1:$C$3000,3,FALSE)</f>
        <v>Servicios financieros</v>
      </c>
      <c r="P1772" s="2"/>
      <c r="Q1772" s="2"/>
    </row>
    <row r="1773" spans="1:17" x14ac:dyDescent="0.25">
      <c r="A1773" t="s">
        <v>9328</v>
      </c>
      <c r="B1773" s="1">
        <v>42901</v>
      </c>
      <c r="C1773" s="1">
        <v>42907</v>
      </c>
      <c r="D1773" t="s">
        <v>14</v>
      </c>
      <c r="E1773" t="s">
        <v>1851</v>
      </c>
      <c r="F1773">
        <v>0</v>
      </c>
      <c r="G1773">
        <v>136927891634</v>
      </c>
      <c r="H1773">
        <v>0</v>
      </c>
      <c r="I1773">
        <v>0</v>
      </c>
      <c r="J1773">
        <v>0</v>
      </c>
      <c r="K1773">
        <v>2.1000000000000001E-2</v>
      </c>
      <c r="L1773" t="s">
        <v>23</v>
      </c>
      <c r="M1773" s="2">
        <v>2875485724.3140001</v>
      </c>
      <c r="N1773" s="2" t="str">
        <f>VLOOKUP(Tabla1[[#This Row],[nemo]],'Nemos y clasificaciones'!$A$2:$B$5000,2,FALSE)</f>
        <v>SOCIEDAD DE INVERSIONES ORO BLANCO S.A.</v>
      </c>
      <c r="O1773" s="2" t="str">
        <f>VLOOKUP(Tabla1[[#This Row],[nemo]],'Nemos y clasificaciones'!$A$1:$C$3000,3,FALSE)</f>
        <v>Servicios financieros</v>
      </c>
      <c r="P1773" s="2"/>
      <c r="Q1773" s="2"/>
    </row>
    <row r="1774" spans="1:17" x14ac:dyDescent="0.25">
      <c r="A1774" t="s">
        <v>4153</v>
      </c>
      <c r="B1774" s="1">
        <v>43981</v>
      </c>
      <c r="C1774" s="1">
        <v>43987</v>
      </c>
      <c r="D1774" t="s">
        <v>21</v>
      </c>
      <c r="E1774" t="s">
        <v>4154</v>
      </c>
      <c r="F1774">
        <v>0</v>
      </c>
      <c r="G1774">
        <v>10000000</v>
      </c>
      <c r="H1774">
        <v>0</v>
      </c>
      <c r="I1774">
        <v>0</v>
      </c>
      <c r="J1774">
        <v>0</v>
      </c>
      <c r="K1774">
        <v>0.53</v>
      </c>
      <c r="L1774" t="s">
        <v>23</v>
      </c>
      <c r="M1774" s="2">
        <v>5300000</v>
      </c>
      <c r="N1774" s="2" t="str">
        <f>VLOOKUP(Tabla1[[#This Row],[nemo]],'Nemos y clasificaciones'!$A$2:$B$5000,2,FALSE)</f>
        <v>CFI</v>
      </c>
      <c r="O1774" s="2" t="str">
        <f>VLOOKUP(Tabla1[[#This Row],[nemo]],'Nemos y clasificaciones'!$A$1:$C$3000,3,FALSE)</f>
        <v>CFI</v>
      </c>
      <c r="P1774" s="2"/>
      <c r="Q1774" s="2"/>
    </row>
    <row r="1775" spans="1:17" x14ac:dyDescent="0.25">
      <c r="A1775" t="s">
        <v>9606</v>
      </c>
      <c r="B1775" s="1">
        <v>42861</v>
      </c>
      <c r="C1775" s="1">
        <v>42867</v>
      </c>
      <c r="D1775" t="s">
        <v>21</v>
      </c>
      <c r="E1775" t="s">
        <v>4154</v>
      </c>
      <c r="F1775">
        <v>0</v>
      </c>
      <c r="G1775">
        <v>10000000</v>
      </c>
      <c r="H1775">
        <v>0</v>
      </c>
      <c r="I1775">
        <v>0</v>
      </c>
      <c r="J1775">
        <v>0</v>
      </c>
      <c r="K1775">
        <v>0.312</v>
      </c>
      <c r="L1775" t="s">
        <v>23</v>
      </c>
      <c r="M1775" s="2">
        <v>3120000</v>
      </c>
      <c r="N1775" s="2" t="str">
        <f>VLOOKUP(Tabla1[[#This Row],[nemo]],'Nemos y clasificaciones'!$A$2:$B$5000,2,FALSE)</f>
        <v>CFI</v>
      </c>
      <c r="O1775" s="2" t="str">
        <f>VLOOKUP(Tabla1[[#This Row],[nemo]],'Nemos y clasificaciones'!$A$1:$C$3000,3,FALSE)</f>
        <v>CFI</v>
      </c>
      <c r="P1775" s="2"/>
      <c r="Q1775" s="2"/>
    </row>
    <row r="1776" spans="1:17" x14ac:dyDescent="0.25">
      <c r="A1776" t="s">
        <v>4125</v>
      </c>
      <c r="B1776" s="1">
        <v>43985</v>
      </c>
      <c r="C1776" s="1">
        <v>43991</v>
      </c>
      <c r="D1776" t="s">
        <v>14</v>
      </c>
      <c r="E1776" t="s">
        <v>1193</v>
      </c>
      <c r="F1776">
        <v>0</v>
      </c>
      <c r="G1776">
        <v>100000000</v>
      </c>
      <c r="H1776">
        <v>0</v>
      </c>
      <c r="I1776">
        <v>0</v>
      </c>
      <c r="J1776">
        <v>0</v>
      </c>
      <c r="K1776">
        <v>79.953000000000003</v>
      </c>
      <c r="L1776" t="s">
        <v>54</v>
      </c>
      <c r="M1776" s="2">
        <v>7995300000</v>
      </c>
      <c r="N1776" s="2" t="str">
        <f>VLOOKUP(Tabla1[[#This Row],[nemo]],'Nemos y clasificaciones'!$A$2:$B$5000,2,FALSE)</f>
        <v>CFI</v>
      </c>
      <c r="O1776" s="2" t="str">
        <f>VLOOKUP(Tabla1[[#This Row],[nemo]],'Nemos y clasificaciones'!$A$1:$C$3000,3,FALSE)</f>
        <v>CFI</v>
      </c>
      <c r="P1776" s="2"/>
      <c r="Q1776" s="2"/>
    </row>
    <row r="1777" spans="1:17" x14ac:dyDescent="0.25">
      <c r="A1777" t="s">
        <v>1192</v>
      </c>
      <c r="B1777" s="1">
        <v>44362</v>
      </c>
      <c r="C1777" s="1">
        <v>44369</v>
      </c>
      <c r="D1777" t="s">
        <v>14</v>
      </c>
      <c r="E1777" t="s">
        <v>1193</v>
      </c>
      <c r="F1777">
        <v>0</v>
      </c>
      <c r="G1777">
        <v>100000000</v>
      </c>
      <c r="H1777">
        <v>0</v>
      </c>
      <c r="I1777">
        <v>0</v>
      </c>
      <c r="J1777">
        <v>0</v>
      </c>
      <c r="K1777">
        <v>26.896000000000001</v>
      </c>
      <c r="L1777" t="s">
        <v>54</v>
      </c>
      <c r="M1777" s="2">
        <v>2689600000</v>
      </c>
      <c r="N1777" s="2" t="str">
        <f>VLOOKUP(Tabla1[[#This Row],[nemo]],'Nemos y clasificaciones'!$A$2:$B$5000,2,FALSE)</f>
        <v>CFI</v>
      </c>
      <c r="O1777" s="2" t="str">
        <f>VLOOKUP(Tabla1[[#This Row],[nemo]],'Nemos y clasificaciones'!$A$1:$C$3000,3,FALSE)</f>
        <v>CFI</v>
      </c>
      <c r="P1777" s="2"/>
      <c r="Q1777" s="2"/>
    </row>
    <row r="1778" spans="1:17" x14ac:dyDescent="0.25">
      <c r="A1778" t="s">
        <v>7994</v>
      </c>
      <c r="B1778" s="1">
        <v>43252</v>
      </c>
      <c r="C1778" s="1">
        <v>43258</v>
      </c>
      <c r="D1778" t="s">
        <v>14</v>
      </c>
      <c r="E1778" t="s">
        <v>1193</v>
      </c>
      <c r="F1778">
        <v>0</v>
      </c>
      <c r="G1778">
        <v>100000000</v>
      </c>
      <c r="H1778">
        <v>0</v>
      </c>
      <c r="I1778">
        <v>0</v>
      </c>
      <c r="J1778">
        <v>0</v>
      </c>
      <c r="K1778">
        <v>6.6989999999999998</v>
      </c>
      <c r="L1778" t="s">
        <v>16</v>
      </c>
      <c r="M1778" s="2">
        <v>669900000</v>
      </c>
      <c r="N1778" s="2" t="str">
        <f>VLOOKUP(Tabla1[[#This Row],[nemo]],'Nemos y clasificaciones'!$A$2:$B$5000,2,FALSE)</f>
        <v>CFI</v>
      </c>
      <c r="O1778" s="2" t="str">
        <f>VLOOKUP(Tabla1[[#This Row],[nemo]],'Nemos y clasificaciones'!$A$1:$C$3000,3,FALSE)</f>
        <v>CFI</v>
      </c>
      <c r="P1778" s="2"/>
      <c r="Q1778" s="2"/>
    </row>
    <row r="1779" spans="1:17" x14ac:dyDescent="0.25">
      <c r="A1779" t="s">
        <v>9322</v>
      </c>
      <c r="B1779" s="1">
        <v>42902</v>
      </c>
      <c r="C1779" s="1">
        <v>42908</v>
      </c>
      <c r="D1779" t="s">
        <v>14</v>
      </c>
      <c r="E1779" t="s">
        <v>1193</v>
      </c>
      <c r="F1779">
        <v>0</v>
      </c>
      <c r="G1779">
        <v>100000000</v>
      </c>
      <c r="H1779">
        <v>0</v>
      </c>
      <c r="I1779">
        <v>0</v>
      </c>
      <c r="J1779">
        <v>0</v>
      </c>
      <c r="K1779">
        <v>1.0169999999999999</v>
      </c>
      <c r="L1779" t="s">
        <v>16</v>
      </c>
      <c r="M1779" s="2">
        <v>101700000</v>
      </c>
      <c r="N1779" s="2" t="str">
        <f>VLOOKUP(Tabla1[[#This Row],[nemo]],'Nemos y clasificaciones'!$A$2:$B$5000,2,FALSE)</f>
        <v>CFI</v>
      </c>
      <c r="O1779" s="2" t="str">
        <f>VLOOKUP(Tabla1[[#This Row],[nemo]],'Nemos y clasificaciones'!$A$1:$C$3000,3,FALSE)</f>
        <v>CFI</v>
      </c>
      <c r="P1779" s="2"/>
      <c r="Q1779" s="2"/>
    </row>
    <row r="1780" spans="1:17" x14ac:dyDescent="0.25">
      <c r="A1780" t="s">
        <v>4126</v>
      </c>
      <c r="B1780" s="1">
        <v>43985</v>
      </c>
      <c r="C1780" s="1">
        <v>43991</v>
      </c>
      <c r="D1780" t="s">
        <v>14</v>
      </c>
      <c r="E1780" t="s">
        <v>1160</v>
      </c>
      <c r="F1780">
        <v>0</v>
      </c>
      <c r="G1780">
        <v>100000000</v>
      </c>
      <c r="H1780">
        <v>0</v>
      </c>
      <c r="I1780">
        <v>0</v>
      </c>
      <c r="J1780">
        <v>0</v>
      </c>
      <c r="K1780">
        <v>52.244</v>
      </c>
      <c r="L1780" t="s">
        <v>54</v>
      </c>
      <c r="M1780" s="2">
        <v>5224400000</v>
      </c>
      <c r="N1780" s="2" t="str">
        <f>VLOOKUP(Tabla1[[#This Row],[nemo]],'Nemos y clasificaciones'!$A$2:$B$5000,2,FALSE)</f>
        <v>CFI</v>
      </c>
      <c r="O1780" s="2" t="str">
        <f>VLOOKUP(Tabla1[[#This Row],[nemo]],'Nemos y clasificaciones'!$A$1:$C$3000,3,FALSE)</f>
        <v>CFI</v>
      </c>
      <c r="P1780" s="2"/>
      <c r="Q1780" s="2"/>
    </row>
    <row r="1781" spans="1:17" x14ac:dyDescent="0.25">
      <c r="A1781" t="s">
        <v>1159</v>
      </c>
      <c r="B1781" s="1">
        <v>44363</v>
      </c>
      <c r="C1781" s="1">
        <v>44370</v>
      </c>
      <c r="D1781" t="s">
        <v>14</v>
      </c>
      <c r="E1781" t="s">
        <v>1160</v>
      </c>
      <c r="F1781">
        <v>0</v>
      </c>
      <c r="G1781">
        <v>100000000</v>
      </c>
      <c r="H1781">
        <v>0</v>
      </c>
      <c r="I1781">
        <v>0</v>
      </c>
      <c r="J1781">
        <v>0</v>
      </c>
      <c r="K1781">
        <v>31.11</v>
      </c>
      <c r="L1781" t="s">
        <v>54</v>
      </c>
      <c r="M1781" s="2">
        <v>3111000000</v>
      </c>
      <c r="N1781" s="2" t="str">
        <f>VLOOKUP(Tabla1[[#This Row],[nemo]],'Nemos y clasificaciones'!$A$2:$B$5000,2,FALSE)</f>
        <v>CFI</v>
      </c>
      <c r="O1781" s="2" t="str">
        <f>VLOOKUP(Tabla1[[#This Row],[nemo]],'Nemos y clasificaciones'!$A$1:$C$3000,3,FALSE)</f>
        <v>CFI</v>
      </c>
      <c r="P1781" s="2"/>
      <c r="Q1781" s="2"/>
    </row>
    <row r="1782" spans="1:17" x14ac:dyDescent="0.25">
      <c r="A1782" t="s">
        <v>7995</v>
      </c>
      <c r="B1782" s="1">
        <v>43252</v>
      </c>
      <c r="C1782" s="1">
        <v>43258</v>
      </c>
      <c r="D1782" t="s">
        <v>14</v>
      </c>
      <c r="E1782" t="s">
        <v>1160</v>
      </c>
      <c r="F1782">
        <v>0</v>
      </c>
      <c r="G1782">
        <v>100000000</v>
      </c>
      <c r="H1782">
        <v>0</v>
      </c>
      <c r="I1782">
        <v>0</v>
      </c>
      <c r="J1782">
        <v>0</v>
      </c>
      <c r="K1782">
        <v>21.943999999999999</v>
      </c>
      <c r="L1782" t="s">
        <v>54</v>
      </c>
      <c r="M1782" s="2">
        <v>2194400000</v>
      </c>
      <c r="N1782" s="2" t="str">
        <f>VLOOKUP(Tabla1[[#This Row],[nemo]],'Nemos y clasificaciones'!$A$2:$B$5000,2,FALSE)</f>
        <v>CFI</v>
      </c>
      <c r="O1782" s="2" t="str">
        <f>VLOOKUP(Tabla1[[#This Row],[nemo]],'Nemos y clasificaciones'!$A$1:$C$3000,3,FALSE)</f>
        <v>CFI</v>
      </c>
      <c r="P1782" s="2"/>
      <c r="Q1782" s="2"/>
    </row>
    <row r="1783" spans="1:17" x14ac:dyDescent="0.25">
      <c r="A1783" t="s">
        <v>9321</v>
      </c>
      <c r="B1783" s="1">
        <v>42902</v>
      </c>
      <c r="C1783" s="1">
        <v>42908</v>
      </c>
      <c r="D1783" t="s">
        <v>14</v>
      </c>
      <c r="E1783" t="s">
        <v>1160</v>
      </c>
      <c r="F1783">
        <v>0</v>
      </c>
      <c r="G1783">
        <v>100000000</v>
      </c>
      <c r="H1783">
        <v>0</v>
      </c>
      <c r="I1783">
        <v>0</v>
      </c>
      <c r="J1783">
        <v>0</v>
      </c>
      <c r="K1783">
        <v>4.07</v>
      </c>
      <c r="L1783" t="s">
        <v>16</v>
      </c>
      <c r="M1783" s="2">
        <v>407000000</v>
      </c>
      <c r="N1783" s="2" t="str">
        <f>VLOOKUP(Tabla1[[#This Row],[nemo]],'Nemos y clasificaciones'!$A$2:$B$5000,2,FALSE)</f>
        <v>CFI</v>
      </c>
      <c r="O1783" s="2" t="str">
        <f>VLOOKUP(Tabla1[[#This Row],[nemo]],'Nemos y clasificaciones'!$A$1:$C$3000,3,FALSE)</f>
        <v>CFI</v>
      </c>
      <c r="P1783" s="2"/>
      <c r="Q1783" s="2"/>
    </row>
    <row r="1784" spans="1:17" x14ac:dyDescent="0.25">
      <c r="A1784" t="s">
        <v>4115</v>
      </c>
      <c r="B1784" s="1">
        <v>43985</v>
      </c>
      <c r="C1784" s="1">
        <v>43991</v>
      </c>
      <c r="D1784" t="s">
        <v>14</v>
      </c>
      <c r="E1784" t="s">
        <v>1144</v>
      </c>
      <c r="F1784">
        <v>0</v>
      </c>
      <c r="G1784">
        <v>10000000</v>
      </c>
      <c r="H1784">
        <v>0</v>
      </c>
      <c r="I1784">
        <v>0</v>
      </c>
      <c r="J1784">
        <v>0</v>
      </c>
      <c r="K1784">
        <v>35.606000000000002</v>
      </c>
      <c r="L1784" t="s">
        <v>54</v>
      </c>
      <c r="M1784" s="2">
        <v>356060000</v>
      </c>
      <c r="N1784" s="2" t="str">
        <f>VLOOKUP(Tabla1[[#This Row],[nemo]],'Nemos y clasificaciones'!$A$2:$B$5000,2,FALSE)</f>
        <v>CFI</v>
      </c>
      <c r="O1784" s="2" t="str">
        <f>VLOOKUP(Tabla1[[#This Row],[nemo]],'Nemos y clasificaciones'!$A$1:$C$3000,3,FALSE)</f>
        <v>CFI</v>
      </c>
      <c r="P1784" s="2"/>
      <c r="Q1784" s="2"/>
    </row>
    <row r="1785" spans="1:17" x14ac:dyDescent="0.25">
      <c r="A1785" t="s">
        <v>1143</v>
      </c>
      <c r="B1785" s="1">
        <v>44363</v>
      </c>
      <c r="C1785" s="1">
        <v>44370</v>
      </c>
      <c r="D1785" t="s">
        <v>14</v>
      </c>
      <c r="E1785" t="s">
        <v>1144</v>
      </c>
      <c r="F1785">
        <v>0</v>
      </c>
      <c r="G1785">
        <v>10000000</v>
      </c>
      <c r="H1785">
        <v>0</v>
      </c>
      <c r="I1785">
        <v>0</v>
      </c>
      <c r="J1785">
        <v>0</v>
      </c>
      <c r="K1785">
        <v>21.356999999999999</v>
      </c>
      <c r="L1785" t="s">
        <v>54</v>
      </c>
      <c r="M1785" s="2">
        <v>213570000</v>
      </c>
      <c r="N1785" s="2" t="str">
        <f>VLOOKUP(Tabla1[[#This Row],[nemo]],'Nemos y clasificaciones'!$A$2:$B$5000,2,FALSE)</f>
        <v>CFI</v>
      </c>
      <c r="O1785" s="2" t="str">
        <f>VLOOKUP(Tabla1[[#This Row],[nemo]],'Nemos y clasificaciones'!$A$1:$C$3000,3,FALSE)</f>
        <v>CFI</v>
      </c>
      <c r="P1785" s="2"/>
      <c r="Q1785" s="2"/>
    </row>
    <row r="1786" spans="1:17" x14ac:dyDescent="0.25">
      <c r="A1786" t="s">
        <v>11100</v>
      </c>
      <c r="B1786" s="1">
        <v>42350</v>
      </c>
      <c r="C1786" s="1">
        <v>42356</v>
      </c>
      <c r="D1786" t="s">
        <v>14</v>
      </c>
      <c r="E1786" t="s">
        <v>795</v>
      </c>
      <c r="F1786">
        <v>0</v>
      </c>
      <c r="G1786">
        <v>1000000</v>
      </c>
      <c r="H1786">
        <v>0</v>
      </c>
      <c r="I1786">
        <v>0</v>
      </c>
      <c r="J1786">
        <v>0</v>
      </c>
      <c r="K1786">
        <v>536.03800000000001</v>
      </c>
      <c r="L1786" t="s">
        <v>19</v>
      </c>
      <c r="M1786" s="2">
        <v>536038000</v>
      </c>
      <c r="N1786" s="2" t="str">
        <f>VLOOKUP(Tabla1[[#This Row],[nemo]],'Nemos y clasificaciones'!$A$2:$B$5000,2,FALSE)</f>
        <v>CFI</v>
      </c>
      <c r="O1786" s="2" t="str">
        <f>VLOOKUP(Tabla1[[#This Row],[nemo]],'Nemos y clasificaciones'!$A$1:$C$3000,3,FALSE)</f>
        <v>CFI</v>
      </c>
      <c r="P1786" s="2"/>
      <c r="Q1786" s="2"/>
    </row>
    <row r="1787" spans="1:17" x14ac:dyDescent="0.25">
      <c r="A1787" t="s">
        <v>10063</v>
      </c>
      <c r="B1787" s="1">
        <v>42726</v>
      </c>
      <c r="C1787" s="1">
        <v>42732</v>
      </c>
      <c r="D1787" t="s">
        <v>14</v>
      </c>
      <c r="E1787" t="s">
        <v>795</v>
      </c>
      <c r="F1787">
        <v>0</v>
      </c>
      <c r="G1787">
        <v>1000000</v>
      </c>
      <c r="H1787">
        <v>0</v>
      </c>
      <c r="I1787">
        <v>0</v>
      </c>
      <c r="J1787">
        <v>0</v>
      </c>
      <c r="K1787">
        <v>451.34199999999998</v>
      </c>
      <c r="L1787" t="s">
        <v>19</v>
      </c>
      <c r="M1787" s="2">
        <v>451342000</v>
      </c>
      <c r="N1787" s="2" t="str">
        <f>VLOOKUP(Tabla1[[#This Row],[nemo]],'Nemos y clasificaciones'!$A$2:$B$5000,2,FALSE)</f>
        <v>CFI</v>
      </c>
      <c r="O1787" s="2" t="str">
        <f>VLOOKUP(Tabla1[[#This Row],[nemo]],'Nemos y clasificaciones'!$A$1:$C$3000,3,FALSE)</f>
        <v>CFI</v>
      </c>
      <c r="P1787" s="2"/>
      <c r="Q1787" s="2"/>
    </row>
    <row r="1788" spans="1:17" x14ac:dyDescent="0.25">
      <c r="A1788" t="s">
        <v>6980</v>
      </c>
      <c r="B1788" s="1">
        <v>43468</v>
      </c>
      <c r="C1788" s="1">
        <v>43474</v>
      </c>
      <c r="D1788" t="s">
        <v>14</v>
      </c>
      <c r="E1788" t="s">
        <v>795</v>
      </c>
      <c r="F1788">
        <v>0</v>
      </c>
      <c r="G1788">
        <v>1000000</v>
      </c>
      <c r="H1788">
        <v>0</v>
      </c>
      <c r="I1788">
        <v>0</v>
      </c>
      <c r="J1788">
        <v>0</v>
      </c>
      <c r="K1788">
        <v>417.21699999999998</v>
      </c>
      <c r="L1788" t="s">
        <v>19</v>
      </c>
      <c r="M1788" s="2">
        <v>417217000</v>
      </c>
      <c r="N1788" s="2" t="str">
        <f>VLOOKUP(Tabla1[[#This Row],[nemo]],'Nemos y clasificaciones'!$A$2:$B$5000,2,FALSE)</f>
        <v>CFI</v>
      </c>
      <c r="O1788" s="2" t="str">
        <f>VLOOKUP(Tabla1[[#This Row],[nemo]],'Nemos y clasificaciones'!$A$1:$C$3000,3,FALSE)</f>
        <v>CFI</v>
      </c>
      <c r="P1788" s="2"/>
      <c r="Q1788" s="2"/>
    </row>
    <row r="1789" spans="1:17" x14ac:dyDescent="0.25">
      <c r="A1789" t="s">
        <v>6726</v>
      </c>
      <c r="B1789" s="1">
        <v>43550</v>
      </c>
      <c r="C1789" s="1">
        <v>43556</v>
      </c>
      <c r="D1789" t="s">
        <v>14</v>
      </c>
      <c r="E1789" t="s">
        <v>795</v>
      </c>
      <c r="F1789">
        <v>0</v>
      </c>
      <c r="G1789">
        <v>1000000</v>
      </c>
      <c r="H1789">
        <v>0</v>
      </c>
      <c r="I1789">
        <v>0</v>
      </c>
      <c r="J1789">
        <v>0</v>
      </c>
      <c r="K1789">
        <v>391.14100000000002</v>
      </c>
      <c r="L1789" t="s">
        <v>19</v>
      </c>
      <c r="M1789" s="2">
        <v>391141000</v>
      </c>
      <c r="N1789" s="2" t="str">
        <f>VLOOKUP(Tabla1[[#This Row],[nemo]],'Nemos y clasificaciones'!$A$2:$B$5000,2,FALSE)</f>
        <v>CFI</v>
      </c>
      <c r="O1789" s="2" t="str">
        <f>VLOOKUP(Tabla1[[#This Row],[nemo]],'Nemos y clasificaciones'!$A$1:$C$3000,3,FALSE)</f>
        <v>CFI</v>
      </c>
      <c r="P1789" s="2"/>
      <c r="Q1789" s="2"/>
    </row>
    <row r="1790" spans="1:17" x14ac:dyDescent="0.25">
      <c r="A1790" t="s">
        <v>9070</v>
      </c>
      <c r="B1790" s="1">
        <v>42994</v>
      </c>
      <c r="C1790" s="1">
        <v>43003</v>
      </c>
      <c r="D1790" t="s">
        <v>14</v>
      </c>
      <c r="E1790" t="s">
        <v>3198</v>
      </c>
      <c r="F1790">
        <v>0</v>
      </c>
      <c r="G1790">
        <v>105961665413</v>
      </c>
      <c r="H1790">
        <v>0</v>
      </c>
      <c r="I1790">
        <v>0</v>
      </c>
      <c r="J1790">
        <v>0</v>
      </c>
      <c r="K1790">
        <v>2.5999999999999999E-2</v>
      </c>
      <c r="L1790" t="s">
        <v>23</v>
      </c>
      <c r="M1790" s="2">
        <v>2755003300.7379999</v>
      </c>
      <c r="N1790" s="2" t="str">
        <f>VLOOKUP(Tabla1[[#This Row],[nemo]],'Nemos y clasificaciones'!$A$2:$B$5000,2,FALSE)</f>
        <v>NORTE GRANDE S.A.</v>
      </c>
      <c r="O1790" s="2" t="str">
        <f>VLOOKUP(Tabla1[[#This Row],[nemo]],'Nemos y clasificaciones'!$A$1:$C$3000,3,FALSE)</f>
        <v>Minería</v>
      </c>
      <c r="P1790" s="2"/>
      <c r="Q1790" s="2"/>
    </row>
    <row r="1791" spans="1:17" x14ac:dyDescent="0.25">
      <c r="A1791" t="s">
        <v>4911</v>
      </c>
      <c r="B1791" s="1">
        <v>43855</v>
      </c>
      <c r="C1791" s="1">
        <v>43861</v>
      </c>
      <c r="D1791" t="s">
        <v>14</v>
      </c>
      <c r="E1791" t="s">
        <v>795</v>
      </c>
      <c r="F1791">
        <v>0</v>
      </c>
      <c r="G1791">
        <v>1000000</v>
      </c>
      <c r="H1791">
        <v>0</v>
      </c>
      <c r="I1791">
        <v>0</v>
      </c>
      <c r="J1791">
        <v>0</v>
      </c>
      <c r="K1791">
        <v>369.52800000000002</v>
      </c>
      <c r="L1791" t="s">
        <v>19</v>
      </c>
      <c r="M1791" s="2">
        <v>369528000</v>
      </c>
      <c r="N1791" s="2" t="str">
        <f>VLOOKUP(Tabla1[[#This Row],[nemo]],'Nemos y clasificaciones'!$A$2:$B$5000,2,FALSE)</f>
        <v>CFI</v>
      </c>
      <c r="O1791" s="2" t="str">
        <f>VLOOKUP(Tabla1[[#This Row],[nemo]],'Nemos y clasificaciones'!$A$1:$C$3000,3,FALSE)</f>
        <v>CFI</v>
      </c>
      <c r="P1791" s="2"/>
      <c r="Q1791" s="2"/>
    </row>
    <row r="1792" spans="1:17" x14ac:dyDescent="0.25">
      <c r="A1792" t="s">
        <v>10240</v>
      </c>
      <c r="B1792" s="1">
        <v>42637</v>
      </c>
      <c r="C1792" s="1">
        <v>42643</v>
      </c>
      <c r="D1792" t="s">
        <v>14</v>
      </c>
      <c r="E1792" t="s">
        <v>795</v>
      </c>
      <c r="F1792">
        <v>0</v>
      </c>
      <c r="G1792">
        <v>1000000</v>
      </c>
      <c r="H1792">
        <v>0</v>
      </c>
      <c r="I1792">
        <v>0</v>
      </c>
      <c r="J1792">
        <v>0</v>
      </c>
      <c r="K1792">
        <v>278.60599999999999</v>
      </c>
      <c r="L1792" t="s">
        <v>19</v>
      </c>
      <c r="M1792" s="2">
        <v>278606000</v>
      </c>
      <c r="N1792" s="2" t="str">
        <f>VLOOKUP(Tabla1[[#This Row],[nemo]],'Nemos y clasificaciones'!$A$2:$B$5000,2,FALSE)</f>
        <v>CFI</v>
      </c>
      <c r="O1792" s="2" t="str">
        <f>VLOOKUP(Tabla1[[#This Row],[nemo]],'Nemos y clasificaciones'!$A$1:$C$3000,3,FALSE)</f>
        <v>CFI</v>
      </c>
      <c r="P1792" s="2"/>
      <c r="Q1792" s="2"/>
    </row>
    <row r="1793" spans="1:17" x14ac:dyDescent="0.25">
      <c r="A1793" t="s">
        <v>6114</v>
      </c>
      <c r="B1793" s="1">
        <v>43628</v>
      </c>
      <c r="C1793" s="1">
        <v>43634</v>
      </c>
      <c r="D1793" t="s">
        <v>14</v>
      </c>
      <c r="E1793" t="s">
        <v>1851</v>
      </c>
      <c r="F1793">
        <v>0</v>
      </c>
      <c r="G1793">
        <v>136927891634</v>
      </c>
      <c r="H1793">
        <v>0</v>
      </c>
      <c r="I1793">
        <v>0</v>
      </c>
      <c r="J1793">
        <v>0</v>
      </c>
      <c r="K1793">
        <v>0.02</v>
      </c>
      <c r="L1793" t="s">
        <v>23</v>
      </c>
      <c r="M1793" s="2">
        <v>2738557832.6799998</v>
      </c>
      <c r="N1793" s="2" t="str">
        <f>VLOOKUP(Tabla1[[#This Row],[nemo]],'Nemos y clasificaciones'!$A$2:$B$5000,2,FALSE)</f>
        <v>SOCIEDAD DE INVERSIONES ORO BLANCO S.A.</v>
      </c>
      <c r="O1793" s="2" t="str">
        <f>VLOOKUP(Tabla1[[#This Row],[nemo]],'Nemos y clasificaciones'!$A$1:$C$3000,3,FALSE)</f>
        <v>Servicios financieros</v>
      </c>
      <c r="P1793" s="2"/>
      <c r="Q1793" s="2"/>
    </row>
    <row r="1794" spans="1:17" x14ac:dyDescent="0.25">
      <c r="A1794" t="s">
        <v>8203</v>
      </c>
      <c r="B1794" s="1">
        <v>43230</v>
      </c>
      <c r="C1794" s="1">
        <v>43236</v>
      </c>
      <c r="D1794" t="s">
        <v>14</v>
      </c>
      <c r="E1794" t="s">
        <v>1851</v>
      </c>
      <c r="F1794">
        <v>0</v>
      </c>
      <c r="G1794">
        <v>136927891634</v>
      </c>
      <c r="H1794">
        <v>0</v>
      </c>
      <c r="I1794">
        <v>0</v>
      </c>
      <c r="J1794">
        <v>0</v>
      </c>
      <c r="K1794">
        <v>0.02</v>
      </c>
      <c r="L1794" t="s">
        <v>23</v>
      </c>
      <c r="M1794" s="2">
        <v>2738557832.6799998</v>
      </c>
      <c r="N1794" s="2" t="str">
        <f>VLOOKUP(Tabla1[[#This Row],[nemo]],'Nemos y clasificaciones'!$A$2:$B$5000,2,FALSE)</f>
        <v>SOCIEDAD DE INVERSIONES ORO BLANCO S.A.</v>
      </c>
      <c r="O1794" s="2" t="str">
        <f>VLOOKUP(Tabla1[[#This Row],[nemo]],'Nemos y clasificaciones'!$A$1:$C$3000,3,FALSE)</f>
        <v>Servicios financieros</v>
      </c>
      <c r="P1794" s="2"/>
      <c r="Q1794" s="2"/>
    </row>
    <row r="1795" spans="1:17" x14ac:dyDescent="0.25">
      <c r="A1795" t="s">
        <v>4719</v>
      </c>
      <c r="B1795" s="1">
        <v>43914</v>
      </c>
      <c r="C1795" s="1">
        <v>43920</v>
      </c>
      <c r="D1795" t="s">
        <v>14</v>
      </c>
      <c r="E1795" t="s">
        <v>795</v>
      </c>
      <c r="F1795">
        <v>0</v>
      </c>
      <c r="G1795">
        <v>1000000</v>
      </c>
      <c r="H1795">
        <v>0</v>
      </c>
      <c r="I1795">
        <v>0</v>
      </c>
      <c r="J1795">
        <v>0</v>
      </c>
      <c r="K1795">
        <v>258.50900000000001</v>
      </c>
      <c r="L1795" t="s">
        <v>19</v>
      </c>
      <c r="M1795" s="2">
        <v>258509000</v>
      </c>
      <c r="N1795" s="2" t="str">
        <f>VLOOKUP(Tabla1[[#This Row],[nemo]],'Nemos y clasificaciones'!$A$2:$B$5000,2,FALSE)</f>
        <v>CFI</v>
      </c>
      <c r="O1795" s="2" t="str">
        <f>VLOOKUP(Tabla1[[#This Row],[nemo]],'Nemos y clasificaciones'!$A$1:$C$3000,3,FALSE)</f>
        <v>CFI</v>
      </c>
      <c r="P1795" s="2"/>
      <c r="Q1795" s="2"/>
    </row>
    <row r="1796" spans="1:17" x14ac:dyDescent="0.25">
      <c r="A1796" t="s">
        <v>5436</v>
      </c>
      <c r="B1796" s="1">
        <v>43762</v>
      </c>
      <c r="C1796" s="1">
        <v>43768</v>
      </c>
      <c r="D1796" t="s">
        <v>14</v>
      </c>
      <c r="E1796" t="s">
        <v>795</v>
      </c>
      <c r="F1796">
        <v>0</v>
      </c>
      <c r="G1796">
        <v>1000000</v>
      </c>
      <c r="H1796">
        <v>0</v>
      </c>
      <c r="I1796">
        <v>0</v>
      </c>
      <c r="J1796">
        <v>0</v>
      </c>
      <c r="K1796">
        <v>245.274</v>
      </c>
      <c r="L1796" t="s">
        <v>19</v>
      </c>
      <c r="M1796" s="2">
        <v>245274000</v>
      </c>
      <c r="N1796" s="2" t="str">
        <f>VLOOKUP(Tabla1[[#This Row],[nemo]],'Nemos y clasificaciones'!$A$2:$B$5000,2,FALSE)</f>
        <v>CFI</v>
      </c>
      <c r="O1796" s="2" t="str">
        <f>VLOOKUP(Tabla1[[#This Row],[nemo]],'Nemos y clasificaciones'!$A$1:$C$3000,3,FALSE)</f>
        <v>CFI</v>
      </c>
      <c r="P1796" s="2"/>
      <c r="Q1796" s="2"/>
    </row>
    <row r="1797" spans="1:17" x14ac:dyDescent="0.25">
      <c r="A1797" t="s">
        <v>2199</v>
      </c>
      <c r="B1797" s="1">
        <v>44299</v>
      </c>
      <c r="C1797" s="1">
        <v>44305</v>
      </c>
      <c r="D1797" t="s">
        <v>14</v>
      </c>
      <c r="E1797" t="s">
        <v>795</v>
      </c>
      <c r="F1797">
        <v>0</v>
      </c>
      <c r="G1797">
        <v>1000000</v>
      </c>
      <c r="H1797">
        <v>0</v>
      </c>
      <c r="I1797">
        <v>0</v>
      </c>
      <c r="J1797">
        <v>0</v>
      </c>
      <c r="K1797">
        <v>236.36500000000001</v>
      </c>
      <c r="L1797" t="s">
        <v>19</v>
      </c>
      <c r="M1797" s="2">
        <v>236365000</v>
      </c>
      <c r="N1797" s="2" t="str">
        <f>VLOOKUP(Tabla1[[#This Row],[nemo]],'Nemos y clasificaciones'!$A$2:$B$5000,2,FALSE)</f>
        <v>CFI</v>
      </c>
      <c r="O1797" s="2" t="str">
        <f>VLOOKUP(Tabla1[[#This Row],[nemo]],'Nemos y clasificaciones'!$A$1:$C$3000,3,FALSE)</f>
        <v>CFI</v>
      </c>
      <c r="P1797" s="2"/>
      <c r="Q1797" s="2"/>
    </row>
    <row r="1798" spans="1:17" x14ac:dyDescent="0.25">
      <c r="A1798" t="s">
        <v>8230</v>
      </c>
      <c r="B1798" s="1">
        <v>43224</v>
      </c>
      <c r="C1798" s="1">
        <v>43230</v>
      </c>
      <c r="D1798" t="s">
        <v>14</v>
      </c>
      <c r="E1798" t="s">
        <v>1989</v>
      </c>
      <c r="F1798">
        <v>0</v>
      </c>
      <c r="G1798">
        <v>22000000</v>
      </c>
      <c r="H1798">
        <v>0</v>
      </c>
      <c r="I1798">
        <v>0</v>
      </c>
      <c r="J1798">
        <v>0</v>
      </c>
      <c r="K1798">
        <v>123.389</v>
      </c>
      <c r="L1798" t="s">
        <v>19</v>
      </c>
      <c r="M1798" s="2">
        <v>2714558000</v>
      </c>
      <c r="N1798" s="2" t="str">
        <f>VLOOKUP(Tabla1[[#This Row],[nemo]],'Nemos y clasificaciones'!$A$2:$B$5000,2,FALSE)</f>
        <v>AGRICOLA NACIONAL S.A.C. E I.</v>
      </c>
      <c r="O1798" s="2" t="str">
        <f>VLOOKUP(Tabla1[[#This Row],[nemo]],'Nemos y clasificaciones'!$A$1:$C$3000,3,FALSE)</f>
        <v>Otros</v>
      </c>
      <c r="P1798" s="2"/>
      <c r="Q1798" s="2"/>
    </row>
    <row r="1799" spans="1:17" x14ac:dyDescent="0.25">
      <c r="A1799" t="s">
        <v>7514</v>
      </c>
      <c r="B1799" s="1">
        <v>43350</v>
      </c>
      <c r="C1799" s="1">
        <v>43356</v>
      </c>
      <c r="D1799" t="s">
        <v>14</v>
      </c>
      <c r="E1799" t="s">
        <v>180</v>
      </c>
      <c r="F1799">
        <v>0</v>
      </c>
      <c r="G1799">
        <v>1202879835</v>
      </c>
      <c r="H1799">
        <v>0</v>
      </c>
      <c r="I1799">
        <v>0</v>
      </c>
      <c r="J1799">
        <v>0</v>
      </c>
      <c r="K1799">
        <v>2.2530000000000001</v>
      </c>
      <c r="L1799" t="s">
        <v>16</v>
      </c>
      <c r="M1799" s="2">
        <v>2710088268.2550001</v>
      </c>
      <c r="N1799" s="2" t="str">
        <f>VLOOKUP(Tabla1[[#This Row],[nemo]],'Nemos y clasificaciones'!$A$2:$B$5000,2,FALSE)</f>
        <v>PUERTO VENTANAS S.A.</v>
      </c>
      <c r="O1799" s="2" t="str">
        <f>VLOOKUP(Tabla1[[#This Row],[nemo]],'Nemos y clasificaciones'!$A$1:$C$3000,3,FALSE)</f>
        <v>Transportes y servicios marítimos</v>
      </c>
      <c r="P1799" s="2"/>
      <c r="Q1799" s="2"/>
    </row>
    <row r="1800" spans="1:17" x14ac:dyDescent="0.25">
      <c r="A1800" t="s">
        <v>5673</v>
      </c>
      <c r="B1800" s="1">
        <v>43714</v>
      </c>
      <c r="C1800" s="1">
        <v>43720</v>
      </c>
      <c r="D1800" t="s">
        <v>14</v>
      </c>
      <c r="E1800" t="s">
        <v>180</v>
      </c>
      <c r="F1800">
        <v>0</v>
      </c>
      <c r="G1800">
        <v>1202879835</v>
      </c>
      <c r="H1800">
        <v>0</v>
      </c>
      <c r="I1800">
        <v>0</v>
      </c>
      <c r="J1800">
        <v>0</v>
      </c>
      <c r="K1800">
        <v>2.2480000000000002</v>
      </c>
      <c r="L1800" t="s">
        <v>16</v>
      </c>
      <c r="M1800" s="2">
        <v>2704073869.0799999</v>
      </c>
      <c r="N1800" s="2" t="str">
        <f>VLOOKUP(Tabla1[[#This Row],[nemo]],'Nemos y clasificaciones'!$A$2:$B$5000,2,FALSE)</f>
        <v>PUERTO VENTANAS S.A.</v>
      </c>
      <c r="O1800" s="2" t="str">
        <f>VLOOKUP(Tabla1[[#This Row],[nemo]],'Nemos y clasificaciones'!$A$1:$C$3000,3,FALSE)</f>
        <v>Transportes y servicios marítimos</v>
      </c>
      <c r="P1800" s="2"/>
      <c r="Q1800" s="2"/>
    </row>
    <row r="1801" spans="1:17" x14ac:dyDescent="0.25">
      <c r="A1801" t="s">
        <v>1501</v>
      </c>
      <c r="B1801" s="1">
        <v>44355</v>
      </c>
      <c r="C1801" s="1">
        <v>44361</v>
      </c>
      <c r="D1801" t="s">
        <v>14</v>
      </c>
      <c r="E1801" t="s">
        <v>180</v>
      </c>
      <c r="F1801">
        <v>0</v>
      </c>
      <c r="G1801">
        <v>1202879835</v>
      </c>
      <c r="H1801">
        <v>0</v>
      </c>
      <c r="I1801">
        <v>0</v>
      </c>
      <c r="J1801">
        <v>0</v>
      </c>
      <c r="K1801">
        <v>2.246</v>
      </c>
      <c r="L1801" t="s">
        <v>16</v>
      </c>
      <c r="M1801" s="2">
        <v>2701668109.4099998</v>
      </c>
      <c r="N1801" s="2" t="str">
        <f>VLOOKUP(Tabla1[[#This Row],[nemo]],'Nemos y clasificaciones'!$A$2:$B$5000,2,FALSE)</f>
        <v>PUERTO VENTANAS S.A.</v>
      </c>
      <c r="O1801" s="2" t="str">
        <f>VLOOKUP(Tabla1[[#This Row],[nemo]],'Nemos y clasificaciones'!$A$1:$C$3000,3,FALSE)</f>
        <v>Transportes y servicios marítimos</v>
      </c>
      <c r="P1801" s="2"/>
      <c r="Q1801" s="2"/>
    </row>
    <row r="1802" spans="1:17" x14ac:dyDescent="0.25">
      <c r="A1802" t="s">
        <v>6981</v>
      </c>
      <c r="B1802" s="1">
        <v>43468</v>
      </c>
      <c r="C1802" s="1">
        <v>43474</v>
      </c>
      <c r="D1802" t="s">
        <v>14</v>
      </c>
      <c r="E1802" t="s">
        <v>326</v>
      </c>
      <c r="F1802">
        <v>0</v>
      </c>
      <c r="G1802">
        <v>75000000</v>
      </c>
      <c r="H1802">
        <v>0</v>
      </c>
      <c r="I1802">
        <v>0</v>
      </c>
      <c r="J1802">
        <v>0</v>
      </c>
      <c r="K1802">
        <v>36</v>
      </c>
      <c r="L1802" t="s">
        <v>54</v>
      </c>
      <c r="M1802" s="2">
        <v>2700000000</v>
      </c>
      <c r="N1802" s="2" t="str">
        <f>VLOOKUP(Tabla1[[#This Row],[nemo]],'Nemos y clasificaciones'!$A$2:$B$5000,2,FALSE)</f>
        <v>COMPAÑIA INDUSTRIAL EL VOLCAN S.A.</v>
      </c>
      <c r="O1802" s="2" t="str">
        <f>VLOOKUP(Tabla1[[#This Row],[nemo]],'Nemos y clasificaciones'!$A$1:$C$3000,3,FALSE)</f>
        <v>Construcción</v>
      </c>
      <c r="P1802" s="2"/>
      <c r="Q1802" s="2"/>
    </row>
    <row r="1803" spans="1:17" x14ac:dyDescent="0.25">
      <c r="A1803" t="s">
        <v>7519</v>
      </c>
      <c r="B1803" s="1">
        <v>43349</v>
      </c>
      <c r="C1803" s="1">
        <v>43355</v>
      </c>
      <c r="D1803" t="s">
        <v>14</v>
      </c>
      <c r="E1803" t="s">
        <v>326</v>
      </c>
      <c r="F1803">
        <v>0</v>
      </c>
      <c r="G1803">
        <v>75000000</v>
      </c>
      <c r="H1803">
        <v>0</v>
      </c>
      <c r="I1803">
        <v>0</v>
      </c>
      <c r="J1803">
        <v>0</v>
      </c>
      <c r="K1803">
        <v>36</v>
      </c>
      <c r="L1803" t="s">
        <v>54</v>
      </c>
      <c r="M1803" s="2">
        <v>2700000000</v>
      </c>
      <c r="N1803" s="2" t="str">
        <f>VLOOKUP(Tabla1[[#This Row],[nemo]],'Nemos y clasificaciones'!$A$2:$B$5000,2,FALSE)</f>
        <v>COMPAÑIA INDUSTRIAL EL VOLCAN S.A.</v>
      </c>
      <c r="O1803" s="2" t="str">
        <f>VLOOKUP(Tabla1[[#This Row],[nemo]],'Nemos y clasificaciones'!$A$1:$C$3000,3,FALSE)</f>
        <v>Construcción</v>
      </c>
      <c r="P1803" s="2"/>
      <c r="Q1803" s="2"/>
    </row>
    <row r="1804" spans="1:17" x14ac:dyDescent="0.25">
      <c r="A1804" t="s">
        <v>9674</v>
      </c>
      <c r="B1804" s="1">
        <v>42857</v>
      </c>
      <c r="C1804" s="1">
        <v>42863</v>
      </c>
      <c r="D1804" t="s">
        <v>14</v>
      </c>
      <c r="E1804" t="s">
        <v>1954</v>
      </c>
      <c r="F1804">
        <v>0</v>
      </c>
      <c r="G1804">
        <v>100000000</v>
      </c>
      <c r="H1804">
        <v>0</v>
      </c>
      <c r="I1804">
        <v>0</v>
      </c>
      <c r="J1804">
        <v>0</v>
      </c>
      <c r="K1804">
        <v>27</v>
      </c>
      <c r="L1804" t="s">
        <v>54</v>
      </c>
      <c r="M1804" s="2">
        <v>2700000000</v>
      </c>
      <c r="N1804" s="2" t="str">
        <f>VLOOKUP(Tabla1[[#This Row],[nemo]],'Nemos y clasificaciones'!$A$2:$B$5000,2,FALSE)</f>
        <v>DUNCAN FOX S.A.</v>
      </c>
      <c r="O1804" s="2" t="str">
        <f>VLOOKUP(Tabla1[[#This Row],[nemo]],'Nemos y clasificaciones'!$A$1:$C$3000,3,FALSE)</f>
        <v>Alimentos, bebidas y tabaco</v>
      </c>
      <c r="P1804" s="2"/>
      <c r="Q1804" s="2"/>
    </row>
    <row r="1805" spans="1:17" x14ac:dyDescent="0.25">
      <c r="A1805" t="s">
        <v>8656</v>
      </c>
      <c r="B1805" s="1">
        <v>43103</v>
      </c>
      <c r="C1805" s="1">
        <v>43109</v>
      </c>
      <c r="D1805" t="s">
        <v>14</v>
      </c>
      <c r="E1805" t="s">
        <v>795</v>
      </c>
      <c r="F1805">
        <v>0</v>
      </c>
      <c r="G1805">
        <v>1000000</v>
      </c>
      <c r="H1805">
        <v>0</v>
      </c>
      <c r="I1805">
        <v>0</v>
      </c>
      <c r="J1805">
        <v>0</v>
      </c>
      <c r="K1805">
        <v>223.999</v>
      </c>
      <c r="L1805" t="s">
        <v>19</v>
      </c>
      <c r="M1805" s="2">
        <v>223999000</v>
      </c>
      <c r="N1805" s="2" t="str">
        <f>VLOOKUP(Tabla1[[#This Row],[nemo]],'Nemos y clasificaciones'!$A$2:$B$5000,2,FALSE)</f>
        <v>CFI</v>
      </c>
      <c r="O1805" s="2" t="str">
        <f>VLOOKUP(Tabla1[[#This Row],[nemo]],'Nemos y clasificaciones'!$A$1:$C$3000,3,FALSE)</f>
        <v>CFI</v>
      </c>
      <c r="P1805" s="2"/>
      <c r="Q1805" s="2"/>
    </row>
    <row r="1806" spans="1:17" x14ac:dyDescent="0.25">
      <c r="A1806" t="s">
        <v>11177</v>
      </c>
      <c r="B1806" s="1">
        <v>42301</v>
      </c>
      <c r="C1806" s="1">
        <v>42307</v>
      </c>
      <c r="D1806" t="s">
        <v>14</v>
      </c>
      <c r="E1806" t="s">
        <v>795</v>
      </c>
      <c r="F1806">
        <v>0</v>
      </c>
      <c r="G1806">
        <v>1000000</v>
      </c>
      <c r="H1806">
        <v>0</v>
      </c>
      <c r="I1806">
        <v>0</v>
      </c>
      <c r="J1806">
        <v>0</v>
      </c>
      <c r="K1806">
        <v>222.88499999999999</v>
      </c>
      <c r="L1806" t="s">
        <v>19</v>
      </c>
      <c r="M1806" s="2">
        <v>222885000</v>
      </c>
      <c r="N1806" s="2" t="str">
        <f>VLOOKUP(Tabla1[[#This Row],[nemo]],'Nemos y clasificaciones'!$A$2:$B$5000,2,FALSE)</f>
        <v>CFI</v>
      </c>
      <c r="O1806" s="2" t="str">
        <f>VLOOKUP(Tabla1[[#This Row],[nemo]],'Nemos y clasificaciones'!$A$1:$C$3000,3,FALSE)</f>
        <v>CFI</v>
      </c>
      <c r="P1806" s="2"/>
      <c r="Q1806" s="2"/>
    </row>
    <row r="1807" spans="1:17" x14ac:dyDescent="0.25">
      <c r="A1807" t="s">
        <v>10694</v>
      </c>
      <c r="B1807" s="1">
        <v>42493</v>
      </c>
      <c r="C1807" s="1">
        <v>42499</v>
      </c>
      <c r="D1807" t="s">
        <v>14</v>
      </c>
      <c r="E1807" t="s">
        <v>4242</v>
      </c>
      <c r="F1807">
        <v>0</v>
      </c>
      <c r="G1807">
        <v>8288999</v>
      </c>
      <c r="H1807">
        <v>0</v>
      </c>
      <c r="I1807">
        <v>0</v>
      </c>
      <c r="J1807">
        <v>0</v>
      </c>
      <c r="K1807">
        <v>323.48599999999999</v>
      </c>
      <c r="L1807" t="s">
        <v>19</v>
      </c>
      <c r="M1807" s="2">
        <v>2681375130.5139999</v>
      </c>
      <c r="N1807" s="2" t="str">
        <f>VLOOKUP(Tabla1[[#This Row],[nemo]],'Nemos y clasificaciones'!$A$2:$B$5000,2,FALSE)</f>
        <v>CLINICA LAS CONDES S.A.</v>
      </c>
      <c r="O1807" s="2" t="str">
        <f>VLOOKUP(Tabla1[[#This Row],[nemo]],'Nemos y clasificaciones'!$A$1:$C$3000,3,FALSE)</f>
        <v>Servicios de salud</v>
      </c>
      <c r="P1807" s="2"/>
      <c r="Q1807" s="2"/>
    </row>
    <row r="1808" spans="1:17" x14ac:dyDescent="0.25">
      <c r="A1808" t="s">
        <v>7915</v>
      </c>
      <c r="B1808" s="1">
        <v>43259</v>
      </c>
      <c r="C1808" s="1">
        <v>43265</v>
      </c>
      <c r="D1808" t="s">
        <v>14</v>
      </c>
      <c r="E1808" t="s">
        <v>4221</v>
      </c>
      <c r="F1808">
        <v>0</v>
      </c>
      <c r="G1808">
        <v>377124663</v>
      </c>
      <c r="H1808">
        <v>0</v>
      </c>
      <c r="I1808">
        <v>0</v>
      </c>
      <c r="J1808">
        <v>0</v>
      </c>
      <c r="K1808">
        <v>7.0949999999999998</v>
      </c>
      <c r="L1808" t="s">
        <v>16</v>
      </c>
      <c r="M1808" s="2">
        <v>2675699483.9850001</v>
      </c>
      <c r="N1808" s="2" t="str">
        <f>VLOOKUP(Tabla1[[#This Row],[nemo]],'Nemos y clasificaciones'!$A$2:$B$5000,2,FALSE)</f>
        <v>EMPRESAS HITES S.A.</v>
      </c>
      <c r="O1808" s="2" t="str">
        <f>VLOOKUP(Tabla1[[#This Row],[nemo]],'Nemos y clasificaciones'!$A$1:$C$3000,3,FALSE)</f>
        <v>Consumo</v>
      </c>
      <c r="P1808" s="2"/>
      <c r="Q1808" s="2"/>
    </row>
    <row r="1809" spans="1:17" x14ac:dyDescent="0.25">
      <c r="A1809" t="s">
        <v>7615</v>
      </c>
      <c r="B1809" s="1">
        <v>43306</v>
      </c>
      <c r="C1809" s="1">
        <v>43312</v>
      </c>
      <c r="D1809" t="s">
        <v>14</v>
      </c>
      <c r="E1809" t="s">
        <v>795</v>
      </c>
      <c r="F1809">
        <v>0</v>
      </c>
      <c r="G1809">
        <v>1000000</v>
      </c>
      <c r="H1809">
        <v>0</v>
      </c>
      <c r="I1809">
        <v>0</v>
      </c>
      <c r="J1809">
        <v>0</v>
      </c>
      <c r="K1809">
        <v>209.06800000000001</v>
      </c>
      <c r="L1809" t="s">
        <v>19</v>
      </c>
      <c r="M1809" s="2">
        <v>209068000</v>
      </c>
      <c r="N1809" s="2" t="str">
        <f>VLOOKUP(Tabla1[[#This Row],[nemo]],'Nemos y clasificaciones'!$A$2:$B$5000,2,FALSE)</f>
        <v>CFI</v>
      </c>
      <c r="O1809" s="2" t="str">
        <f>VLOOKUP(Tabla1[[#This Row],[nemo]],'Nemos y clasificaciones'!$A$1:$C$3000,3,FALSE)</f>
        <v>CFI</v>
      </c>
      <c r="P1809" s="2"/>
      <c r="Q1809" s="2"/>
    </row>
    <row r="1810" spans="1:17" x14ac:dyDescent="0.25">
      <c r="A1810" t="s">
        <v>8454</v>
      </c>
      <c r="B1810" s="1">
        <v>43185</v>
      </c>
      <c r="C1810" s="1">
        <v>43193</v>
      </c>
      <c r="D1810" t="s">
        <v>14</v>
      </c>
      <c r="E1810" t="s">
        <v>795</v>
      </c>
      <c r="F1810">
        <v>0</v>
      </c>
      <c r="G1810">
        <v>1000000</v>
      </c>
      <c r="H1810">
        <v>0</v>
      </c>
      <c r="I1810">
        <v>0</v>
      </c>
      <c r="J1810">
        <v>0</v>
      </c>
      <c r="K1810">
        <v>195.024</v>
      </c>
      <c r="L1810" t="s">
        <v>19</v>
      </c>
      <c r="M1810" s="2">
        <v>195024000</v>
      </c>
      <c r="N1810" s="2" t="str">
        <f>VLOOKUP(Tabla1[[#This Row],[nemo]],'Nemos y clasificaciones'!$A$2:$B$5000,2,FALSE)</f>
        <v>CFI</v>
      </c>
      <c r="O1810" s="2" t="str">
        <f>VLOOKUP(Tabla1[[#This Row],[nemo]],'Nemos y clasificaciones'!$A$1:$C$3000,3,FALSE)</f>
        <v>CFI</v>
      </c>
      <c r="P1810" s="2"/>
      <c r="Q1810" s="2"/>
    </row>
    <row r="1811" spans="1:17" x14ac:dyDescent="0.25">
      <c r="A1811" t="s">
        <v>9020</v>
      </c>
      <c r="B1811" s="1">
        <v>43004</v>
      </c>
      <c r="C1811" s="1">
        <v>43010</v>
      </c>
      <c r="D1811" t="s">
        <v>14</v>
      </c>
      <c r="E1811" t="s">
        <v>795</v>
      </c>
      <c r="F1811">
        <v>0</v>
      </c>
      <c r="G1811">
        <v>1000000</v>
      </c>
      <c r="H1811">
        <v>0</v>
      </c>
      <c r="I1811">
        <v>0</v>
      </c>
      <c r="J1811">
        <v>0</v>
      </c>
      <c r="K1811">
        <v>195.024</v>
      </c>
      <c r="L1811" t="s">
        <v>19</v>
      </c>
      <c r="M1811" s="2">
        <v>195024000</v>
      </c>
      <c r="N1811" s="2" t="str">
        <f>VLOOKUP(Tabla1[[#This Row],[nemo]],'Nemos y clasificaciones'!$A$2:$B$5000,2,FALSE)</f>
        <v>CFI</v>
      </c>
      <c r="O1811" s="2" t="str">
        <f>VLOOKUP(Tabla1[[#This Row],[nemo]],'Nemos y clasificaciones'!$A$1:$C$3000,3,FALSE)</f>
        <v>CFI</v>
      </c>
      <c r="P1811" s="2"/>
      <c r="Q1811" s="2"/>
    </row>
    <row r="1812" spans="1:17" x14ac:dyDescent="0.25">
      <c r="A1812" t="s">
        <v>9020</v>
      </c>
      <c r="B1812" s="1">
        <v>42909</v>
      </c>
      <c r="C1812" s="1">
        <v>42916</v>
      </c>
      <c r="D1812" t="s">
        <v>14</v>
      </c>
      <c r="E1812" t="s">
        <v>795</v>
      </c>
      <c r="F1812">
        <v>0</v>
      </c>
      <c r="G1812">
        <v>1000000</v>
      </c>
      <c r="H1812">
        <v>0</v>
      </c>
      <c r="I1812">
        <v>0</v>
      </c>
      <c r="J1812">
        <v>0</v>
      </c>
      <c r="K1812">
        <v>195.024</v>
      </c>
      <c r="L1812" t="s">
        <v>19</v>
      </c>
      <c r="M1812" s="2">
        <v>195024000</v>
      </c>
      <c r="N1812" s="2" t="str">
        <f>VLOOKUP(Tabla1[[#This Row],[nemo]],'Nemos y clasificaciones'!$A$2:$B$5000,2,FALSE)</f>
        <v>CFI</v>
      </c>
      <c r="O1812" s="2" t="str">
        <f>VLOOKUP(Tabla1[[#This Row],[nemo]],'Nemos y clasificaciones'!$A$1:$C$3000,3,FALSE)</f>
        <v>CFI</v>
      </c>
      <c r="P1812" s="2"/>
      <c r="Q1812" s="2"/>
    </row>
    <row r="1813" spans="1:17" x14ac:dyDescent="0.25">
      <c r="A1813" t="s">
        <v>9316</v>
      </c>
      <c r="B1813" s="1">
        <v>42903</v>
      </c>
      <c r="C1813" s="1">
        <v>42909</v>
      </c>
      <c r="D1813" t="s">
        <v>14</v>
      </c>
      <c r="E1813" t="s">
        <v>3198</v>
      </c>
      <c r="F1813">
        <v>0</v>
      </c>
      <c r="G1813">
        <v>105961665413</v>
      </c>
      <c r="H1813">
        <v>0</v>
      </c>
      <c r="I1813">
        <v>0</v>
      </c>
      <c r="J1813">
        <v>0</v>
      </c>
      <c r="K1813">
        <v>2.5000000000000001E-2</v>
      </c>
      <c r="L1813" t="s">
        <v>23</v>
      </c>
      <c r="M1813" s="2">
        <v>2649041635.3249998</v>
      </c>
      <c r="N1813" s="2" t="str">
        <f>VLOOKUP(Tabla1[[#This Row],[nemo]],'Nemos y clasificaciones'!$A$2:$B$5000,2,FALSE)</f>
        <v>NORTE GRANDE S.A.</v>
      </c>
      <c r="O1813" s="2" t="str">
        <f>VLOOKUP(Tabla1[[#This Row],[nemo]],'Nemos y clasificaciones'!$A$1:$C$3000,3,FALSE)</f>
        <v>Minería</v>
      </c>
      <c r="P1813" s="2"/>
      <c r="Q1813" s="2"/>
    </row>
    <row r="1814" spans="1:17" x14ac:dyDescent="0.25">
      <c r="A1814" t="s">
        <v>10104</v>
      </c>
      <c r="B1814" s="1">
        <v>42717</v>
      </c>
      <c r="C1814" s="1">
        <v>42723</v>
      </c>
      <c r="D1814" t="s">
        <v>14</v>
      </c>
      <c r="E1814" t="s">
        <v>180</v>
      </c>
      <c r="F1814">
        <v>0</v>
      </c>
      <c r="G1814">
        <v>1202879835</v>
      </c>
      <c r="H1814">
        <v>0</v>
      </c>
      <c r="I1814">
        <v>0</v>
      </c>
      <c r="J1814">
        <v>0</v>
      </c>
      <c r="K1814">
        <v>2.198</v>
      </c>
      <c r="L1814" t="s">
        <v>16</v>
      </c>
      <c r="M1814" s="2">
        <v>2643929877.3299999</v>
      </c>
      <c r="N1814" s="2" t="str">
        <f>VLOOKUP(Tabla1[[#This Row],[nemo]],'Nemos y clasificaciones'!$A$2:$B$5000,2,FALSE)</f>
        <v>PUERTO VENTANAS S.A.</v>
      </c>
      <c r="O1814" s="2" t="str">
        <f>VLOOKUP(Tabla1[[#This Row],[nemo]],'Nemos y clasificaciones'!$A$1:$C$3000,3,FALSE)</f>
        <v>Transportes y servicios marítimos</v>
      </c>
      <c r="P1814" s="2"/>
      <c r="Q1814" s="2"/>
    </row>
    <row r="1815" spans="1:17" x14ac:dyDescent="0.25">
      <c r="A1815" t="s">
        <v>2120</v>
      </c>
      <c r="B1815" s="1">
        <v>44308</v>
      </c>
      <c r="C1815" s="1">
        <v>44314</v>
      </c>
      <c r="D1815" t="s">
        <v>14</v>
      </c>
      <c r="E1815" t="s">
        <v>1022</v>
      </c>
      <c r="F1815">
        <v>0</v>
      </c>
      <c r="G1815">
        <v>264221000</v>
      </c>
      <c r="H1815">
        <v>0</v>
      </c>
      <c r="I1815">
        <v>0</v>
      </c>
      <c r="J1815">
        <v>0</v>
      </c>
      <c r="K1815">
        <v>10</v>
      </c>
      <c r="L1815" t="s">
        <v>16</v>
      </c>
      <c r="M1815" s="2">
        <v>2642210000</v>
      </c>
      <c r="N1815" s="2" t="str">
        <f>VLOOKUP(Tabla1[[#This Row],[nemo]],'Nemos y clasificaciones'!$A$2:$B$5000,2,FALSE)</f>
        <v>CEMENTOS BIO BIO S.A.</v>
      </c>
      <c r="O1815" s="2" t="str">
        <f>VLOOKUP(Tabla1[[#This Row],[nemo]],'Nemos y clasificaciones'!$A$1:$C$3000,3,FALSE)</f>
        <v>Construcción</v>
      </c>
      <c r="P1815" s="2"/>
      <c r="Q1815" s="2"/>
    </row>
    <row r="1816" spans="1:17" x14ac:dyDescent="0.25">
      <c r="A1816" t="s">
        <v>8567</v>
      </c>
      <c r="B1816" s="1">
        <v>43140</v>
      </c>
      <c r="C1816" s="1">
        <v>43146</v>
      </c>
      <c r="D1816" t="s">
        <v>14</v>
      </c>
      <c r="E1816" t="s">
        <v>1022</v>
      </c>
      <c r="F1816">
        <v>0</v>
      </c>
      <c r="G1816">
        <v>264221000</v>
      </c>
      <c r="H1816">
        <v>0</v>
      </c>
      <c r="I1816">
        <v>0</v>
      </c>
      <c r="J1816">
        <v>0</v>
      </c>
      <c r="K1816">
        <v>10</v>
      </c>
      <c r="L1816" t="s">
        <v>16</v>
      </c>
      <c r="M1816" s="2">
        <v>2642210000</v>
      </c>
      <c r="N1816" s="2" t="str">
        <f>VLOOKUP(Tabla1[[#This Row],[nemo]],'Nemos y clasificaciones'!$A$2:$B$5000,2,FALSE)</f>
        <v>CEMENTOS BIO BIO S.A.</v>
      </c>
      <c r="O1816" s="2" t="str">
        <f>VLOOKUP(Tabla1[[#This Row],[nemo]],'Nemos y clasificaciones'!$A$1:$C$3000,3,FALSE)</f>
        <v>Construcción</v>
      </c>
      <c r="P1816" s="2"/>
      <c r="Q1816" s="2"/>
    </row>
    <row r="1817" spans="1:17" x14ac:dyDescent="0.25">
      <c r="A1817" t="s">
        <v>9811</v>
      </c>
      <c r="B1817" s="1">
        <v>42819</v>
      </c>
      <c r="C1817" s="1">
        <v>42825</v>
      </c>
      <c r="D1817" t="s">
        <v>14</v>
      </c>
      <c r="E1817" t="s">
        <v>795</v>
      </c>
      <c r="F1817">
        <v>0</v>
      </c>
      <c r="G1817">
        <v>1000000</v>
      </c>
      <c r="H1817">
        <v>0</v>
      </c>
      <c r="I1817">
        <v>0</v>
      </c>
      <c r="J1817">
        <v>0</v>
      </c>
      <c r="K1817">
        <v>195.024</v>
      </c>
      <c r="L1817" t="s">
        <v>19</v>
      </c>
      <c r="M1817" s="2">
        <v>195024000</v>
      </c>
      <c r="N1817" s="2" t="str">
        <f>VLOOKUP(Tabla1[[#This Row],[nemo]],'Nemos y clasificaciones'!$A$2:$B$5000,2,FALSE)</f>
        <v>CFI</v>
      </c>
      <c r="O1817" s="2" t="str">
        <f>VLOOKUP(Tabla1[[#This Row],[nemo]],'Nemos y clasificaciones'!$A$1:$C$3000,3,FALSE)</f>
        <v>CFI</v>
      </c>
      <c r="P1817" s="2"/>
      <c r="Q1817" s="2"/>
    </row>
    <row r="1818" spans="1:17" x14ac:dyDescent="0.25">
      <c r="A1818" t="s">
        <v>794</v>
      </c>
      <c r="B1818" s="1">
        <v>44386</v>
      </c>
      <c r="C1818" s="1">
        <v>44392</v>
      </c>
      <c r="D1818" t="s">
        <v>14</v>
      </c>
      <c r="E1818" t="s">
        <v>795</v>
      </c>
      <c r="F1818">
        <v>0</v>
      </c>
      <c r="G1818">
        <v>1000000</v>
      </c>
      <c r="H1818">
        <v>0</v>
      </c>
      <c r="I1818">
        <v>0</v>
      </c>
      <c r="J1818">
        <v>0</v>
      </c>
      <c r="K1818">
        <v>189.09200000000001</v>
      </c>
      <c r="L1818" t="s">
        <v>19</v>
      </c>
      <c r="M1818" s="2">
        <v>189092000</v>
      </c>
      <c r="N1818" s="2" t="str">
        <f>VLOOKUP(Tabla1[[#This Row],[nemo]],'Nemos y clasificaciones'!$A$2:$B$5000,2,FALSE)</f>
        <v>CFI</v>
      </c>
      <c r="O1818" s="2" t="str">
        <f>VLOOKUP(Tabla1[[#This Row],[nemo]],'Nemos y clasificaciones'!$A$1:$C$3000,3,FALSE)</f>
        <v>CFI</v>
      </c>
      <c r="P1818" s="2"/>
      <c r="Q1818" s="2"/>
    </row>
    <row r="1819" spans="1:17" x14ac:dyDescent="0.25">
      <c r="A1819" t="s">
        <v>6629</v>
      </c>
      <c r="B1819" s="1">
        <v>43578</v>
      </c>
      <c r="C1819" s="1">
        <v>43584</v>
      </c>
      <c r="D1819" t="s">
        <v>14</v>
      </c>
      <c r="E1819" t="s">
        <v>192</v>
      </c>
      <c r="F1819">
        <v>0</v>
      </c>
      <c r="G1819">
        <v>149448112</v>
      </c>
      <c r="H1819">
        <v>0</v>
      </c>
      <c r="I1819">
        <v>0</v>
      </c>
      <c r="J1819">
        <v>0</v>
      </c>
      <c r="K1819">
        <v>17.66</v>
      </c>
      <c r="L1819" t="s">
        <v>54</v>
      </c>
      <c r="M1819" s="2">
        <v>2639253657.9200001</v>
      </c>
      <c r="N1819" s="2" t="str">
        <f>VLOOKUP(Tabla1[[#This Row],[nemo]],'Nemos y clasificaciones'!$A$2:$B$5000,2,FALSE)</f>
        <v>INVERCAP S.A.</v>
      </c>
      <c r="O1819" s="2" t="str">
        <f>VLOOKUP(Tabla1[[#This Row],[nemo]],'Nemos y clasificaciones'!$A$1:$C$3000,3,FALSE)</f>
        <v>Minería</v>
      </c>
      <c r="P1819" s="2"/>
      <c r="Q1819" s="2"/>
    </row>
    <row r="1820" spans="1:17" x14ac:dyDescent="0.25">
      <c r="A1820" t="s">
        <v>2693</v>
      </c>
      <c r="B1820" s="1">
        <v>44205</v>
      </c>
      <c r="C1820" s="1">
        <v>44211</v>
      </c>
      <c r="D1820" t="s">
        <v>14</v>
      </c>
      <c r="E1820" t="s">
        <v>795</v>
      </c>
      <c r="F1820">
        <v>0</v>
      </c>
      <c r="G1820">
        <v>1000000</v>
      </c>
      <c r="H1820">
        <v>0</v>
      </c>
      <c r="I1820">
        <v>0</v>
      </c>
      <c r="J1820">
        <v>0</v>
      </c>
      <c r="K1820">
        <v>187.70099999999999</v>
      </c>
      <c r="L1820" t="s">
        <v>19</v>
      </c>
      <c r="M1820" s="2">
        <v>187701000</v>
      </c>
      <c r="N1820" s="2" t="str">
        <f>VLOOKUP(Tabla1[[#This Row],[nemo]],'Nemos y clasificaciones'!$A$2:$B$5000,2,FALSE)</f>
        <v>CFI</v>
      </c>
      <c r="O1820" s="2" t="str">
        <f>VLOOKUP(Tabla1[[#This Row],[nemo]],'Nemos y clasificaciones'!$A$1:$C$3000,3,FALSE)</f>
        <v>CFI</v>
      </c>
      <c r="P1820" s="2"/>
      <c r="Q1820" s="2"/>
    </row>
    <row r="1821" spans="1:17" x14ac:dyDescent="0.25">
      <c r="A1821" t="s">
        <v>10435</v>
      </c>
      <c r="B1821" s="1">
        <v>42538</v>
      </c>
      <c r="C1821" s="1">
        <v>42544</v>
      </c>
      <c r="D1821" t="s">
        <v>14</v>
      </c>
      <c r="E1821" t="s">
        <v>795</v>
      </c>
      <c r="F1821">
        <v>0</v>
      </c>
      <c r="G1821">
        <v>1000000</v>
      </c>
      <c r="H1821">
        <v>0</v>
      </c>
      <c r="I1821">
        <v>0</v>
      </c>
      <c r="J1821">
        <v>0</v>
      </c>
      <c r="K1821">
        <v>167.16399999999999</v>
      </c>
      <c r="L1821" t="s">
        <v>19</v>
      </c>
      <c r="M1821" s="2">
        <v>167164000</v>
      </c>
      <c r="N1821" s="2" t="str">
        <f>VLOOKUP(Tabla1[[#This Row],[nemo]],'Nemos y clasificaciones'!$A$2:$B$5000,2,FALSE)</f>
        <v>CFI</v>
      </c>
      <c r="O1821" s="2" t="str">
        <f>VLOOKUP(Tabla1[[#This Row],[nemo]],'Nemos y clasificaciones'!$A$1:$C$3000,3,FALSE)</f>
        <v>CFI</v>
      </c>
      <c r="P1821" s="2"/>
      <c r="Q1821" s="2"/>
    </row>
    <row r="1822" spans="1:17" x14ac:dyDescent="0.25">
      <c r="A1822" t="s">
        <v>3273</v>
      </c>
      <c r="B1822" s="1">
        <v>44127</v>
      </c>
      <c r="C1822" s="1">
        <v>44133</v>
      </c>
      <c r="D1822" t="s">
        <v>14</v>
      </c>
      <c r="E1822" t="s">
        <v>757</v>
      </c>
      <c r="F1822">
        <v>0</v>
      </c>
      <c r="G1822">
        <v>43800000</v>
      </c>
      <c r="H1822">
        <v>0</v>
      </c>
      <c r="I1822">
        <v>0</v>
      </c>
      <c r="J1822">
        <v>0</v>
      </c>
      <c r="K1822">
        <v>60</v>
      </c>
      <c r="L1822" t="s">
        <v>54</v>
      </c>
      <c r="M1822" s="2">
        <v>2628000000</v>
      </c>
      <c r="N1822" s="2" t="str">
        <f>VLOOKUP(Tabla1[[#This Row],[nemo]],'Nemos y clasificaciones'!$A$2:$B$5000,2,FALSE)</f>
        <v>COMPAÑIA ELECTRO METALURGICA S.A.</v>
      </c>
      <c r="O1822" s="2" t="str">
        <f>VLOOKUP(Tabla1[[#This Row],[nemo]],'Nemos y clasificaciones'!$A$1:$C$3000,3,FALSE)</f>
        <v>Eléctrico</v>
      </c>
      <c r="P1822" s="2"/>
      <c r="Q1822" s="2"/>
    </row>
    <row r="1823" spans="1:17" x14ac:dyDescent="0.25">
      <c r="A1823" t="s">
        <v>3662</v>
      </c>
      <c r="B1823" s="1">
        <v>44030</v>
      </c>
      <c r="C1823" s="1">
        <v>44036</v>
      </c>
      <c r="D1823" t="s">
        <v>14</v>
      </c>
      <c r="E1823" t="s">
        <v>757</v>
      </c>
      <c r="F1823">
        <v>0</v>
      </c>
      <c r="G1823">
        <v>43800000</v>
      </c>
      <c r="H1823">
        <v>0</v>
      </c>
      <c r="I1823">
        <v>0</v>
      </c>
      <c r="J1823">
        <v>0</v>
      </c>
      <c r="K1823">
        <v>60</v>
      </c>
      <c r="L1823" t="s">
        <v>54</v>
      </c>
      <c r="M1823" s="2">
        <v>2628000000</v>
      </c>
      <c r="N1823" s="2" t="str">
        <f>VLOOKUP(Tabla1[[#This Row],[nemo]],'Nemos y clasificaciones'!$A$2:$B$5000,2,FALSE)</f>
        <v>COMPAÑIA ELECTRO METALURGICA S.A.</v>
      </c>
      <c r="O1823" s="2" t="str">
        <f>VLOOKUP(Tabla1[[#This Row],[nemo]],'Nemos y clasificaciones'!$A$1:$C$3000,3,FALSE)</f>
        <v>Eléctrico</v>
      </c>
      <c r="P1823" s="2"/>
      <c r="Q1823" s="2"/>
    </row>
    <row r="1824" spans="1:17" x14ac:dyDescent="0.25">
      <c r="A1824" t="s">
        <v>10836</v>
      </c>
      <c r="B1824" s="1">
        <v>42458</v>
      </c>
      <c r="C1824" s="1">
        <v>42464</v>
      </c>
      <c r="D1824" t="s">
        <v>14</v>
      </c>
      <c r="E1824" t="s">
        <v>795</v>
      </c>
      <c r="F1824">
        <v>0</v>
      </c>
      <c r="G1824">
        <v>1000000</v>
      </c>
      <c r="H1824">
        <v>0</v>
      </c>
      <c r="I1824">
        <v>0</v>
      </c>
      <c r="J1824">
        <v>0</v>
      </c>
      <c r="K1824">
        <v>167.16399999999999</v>
      </c>
      <c r="L1824" t="s">
        <v>19</v>
      </c>
      <c r="M1824" s="2">
        <v>167164000</v>
      </c>
      <c r="N1824" s="2" t="str">
        <f>VLOOKUP(Tabla1[[#This Row],[nemo]],'Nemos y clasificaciones'!$A$2:$B$5000,2,FALSE)</f>
        <v>CFI</v>
      </c>
      <c r="O1824" s="2" t="str">
        <f>VLOOKUP(Tabla1[[#This Row],[nemo]],'Nemos y clasificaciones'!$A$1:$C$3000,3,FALSE)</f>
        <v>CFI</v>
      </c>
      <c r="P1824" s="2"/>
      <c r="Q1824" s="2"/>
    </row>
    <row r="1825" spans="1:17" x14ac:dyDescent="0.25">
      <c r="A1825" t="s">
        <v>10699</v>
      </c>
      <c r="B1825" s="1">
        <v>42493</v>
      </c>
      <c r="C1825" s="1">
        <v>42499</v>
      </c>
      <c r="D1825" t="s">
        <v>14</v>
      </c>
      <c r="E1825" t="s">
        <v>2027</v>
      </c>
      <c r="F1825">
        <v>0</v>
      </c>
      <c r="G1825">
        <v>80574510</v>
      </c>
      <c r="H1825">
        <v>0</v>
      </c>
      <c r="I1825">
        <v>0</v>
      </c>
      <c r="J1825">
        <v>0</v>
      </c>
      <c r="K1825">
        <v>32.6</v>
      </c>
      <c r="L1825" t="s">
        <v>54</v>
      </c>
      <c r="M1825" s="2">
        <v>2626729026</v>
      </c>
      <c r="N1825" s="2" t="str">
        <f>VLOOKUP(Tabla1[[#This Row],[nemo]],'Nemos y clasificaciones'!$A$2:$B$5000,2,FALSE)</f>
        <v>INSTITUTO DE DIAGNOSTICO S.A.</v>
      </c>
      <c r="O1825" s="2" t="str">
        <f>VLOOKUP(Tabla1[[#This Row],[nemo]],'Nemos y clasificaciones'!$A$1:$C$3000,3,FALSE)</f>
        <v>Servicios de salud</v>
      </c>
      <c r="P1825" s="2"/>
      <c r="Q1825" s="2"/>
    </row>
    <row r="1826" spans="1:17" x14ac:dyDescent="0.25">
      <c r="A1826" t="s">
        <v>10836</v>
      </c>
      <c r="B1826" s="1">
        <v>42109</v>
      </c>
      <c r="C1826" s="1">
        <v>42115</v>
      </c>
      <c r="D1826" t="s">
        <v>14</v>
      </c>
      <c r="E1826" t="s">
        <v>795</v>
      </c>
      <c r="F1826">
        <v>0</v>
      </c>
      <c r="G1826">
        <v>1000000</v>
      </c>
      <c r="H1826">
        <v>0</v>
      </c>
      <c r="I1826">
        <v>0</v>
      </c>
      <c r="J1826">
        <v>0</v>
      </c>
      <c r="K1826">
        <v>167.16399999999999</v>
      </c>
      <c r="L1826" t="s">
        <v>19</v>
      </c>
      <c r="M1826" s="2">
        <v>167164000</v>
      </c>
      <c r="N1826" s="2" t="str">
        <f>VLOOKUP(Tabla1[[#This Row],[nemo]],'Nemos y clasificaciones'!$A$2:$B$5000,2,FALSE)</f>
        <v>CFI</v>
      </c>
      <c r="O1826" s="2" t="str">
        <f>VLOOKUP(Tabla1[[#This Row],[nemo]],'Nemos y clasificaciones'!$A$1:$C$3000,3,FALSE)</f>
        <v>CFI</v>
      </c>
      <c r="P1826" s="2"/>
      <c r="Q1826" s="2"/>
    </row>
    <row r="1827" spans="1:17" x14ac:dyDescent="0.25">
      <c r="A1827" t="s">
        <v>3667</v>
      </c>
      <c r="B1827" s="1">
        <v>44025</v>
      </c>
      <c r="C1827" s="1">
        <v>44032</v>
      </c>
      <c r="D1827" t="s">
        <v>14</v>
      </c>
      <c r="E1827" t="s">
        <v>795</v>
      </c>
      <c r="F1827">
        <v>0</v>
      </c>
      <c r="G1827">
        <v>1000000</v>
      </c>
      <c r="H1827">
        <v>0</v>
      </c>
      <c r="I1827">
        <v>0</v>
      </c>
      <c r="J1827">
        <v>0</v>
      </c>
      <c r="K1827">
        <v>145.434</v>
      </c>
      <c r="L1827" t="s">
        <v>19</v>
      </c>
      <c r="M1827" s="2">
        <v>145434000</v>
      </c>
      <c r="N1827" s="2" t="str">
        <f>VLOOKUP(Tabla1[[#This Row],[nemo]],'Nemos y clasificaciones'!$A$2:$B$5000,2,FALSE)</f>
        <v>CFI</v>
      </c>
      <c r="O1827" s="2" t="str">
        <f>VLOOKUP(Tabla1[[#This Row],[nemo]],'Nemos y clasificaciones'!$A$1:$C$3000,3,FALSE)</f>
        <v>CFI</v>
      </c>
      <c r="P1827" s="2"/>
      <c r="Q1827" s="2"/>
    </row>
    <row r="1828" spans="1:17" x14ac:dyDescent="0.25">
      <c r="A1828" t="s">
        <v>4717</v>
      </c>
      <c r="B1828" s="1">
        <v>43915</v>
      </c>
      <c r="C1828" s="1">
        <v>43921</v>
      </c>
      <c r="D1828" t="s">
        <v>14</v>
      </c>
      <c r="E1828" t="s">
        <v>1848</v>
      </c>
      <c r="F1828">
        <v>0</v>
      </c>
      <c r="G1828">
        <v>747005982</v>
      </c>
      <c r="H1828">
        <v>0</v>
      </c>
      <c r="I1828">
        <v>0</v>
      </c>
      <c r="J1828">
        <v>0</v>
      </c>
      <c r="K1828">
        <v>3.5</v>
      </c>
      <c r="L1828" t="s">
        <v>16</v>
      </c>
      <c r="M1828" s="2">
        <v>2614520937</v>
      </c>
      <c r="N1828" s="2" t="str">
        <f>VLOOKUP(Tabla1[[#This Row],[nemo]],'Nemos y clasificaciones'!$A$2:$B$5000,2,FALSE)</f>
        <v>VIÑA CONCHA Y TORO S.A.</v>
      </c>
      <c r="O1828" s="2" t="str">
        <f>VLOOKUP(Tabla1[[#This Row],[nemo]],'Nemos y clasificaciones'!$A$1:$C$3000,3,FALSE)</f>
        <v>Alimentos, bebidas y tabaco</v>
      </c>
      <c r="P1828" s="2"/>
      <c r="Q1828" s="2"/>
    </row>
    <row r="1829" spans="1:17" x14ac:dyDescent="0.25">
      <c r="A1829" t="s">
        <v>5094</v>
      </c>
      <c r="B1829" s="1">
        <v>43822</v>
      </c>
      <c r="C1829" s="1">
        <v>43829</v>
      </c>
      <c r="D1829" t="s">
        <v>14</v>
      </c>
      <c r="E1829" t="s">
        <v>1848</v>
      </c>
      <c r="F1829">
        <v>0</v>
      </c>
      <c r="G1829">
        <v>747005982</v>
      </c>
      <c r="H1829">
        <v>0</v>
      </c>
      <c r="I1829">
        <v>0</v>
      </c>
      <c r="J1829">
        <v>0</v>
      </c>
      <c r="K1829">
        <v>3.5</v>
      </c>
      <c r="L1829" t="s">
        <v>16</v>
      </c>
      <c r="M1829" s="2">
        <v>2614520937</v>
      </c>
      <c r="N1829" s="2" t="str">
        <f>VLOOKUP(Tabla1[[#This Row],[nemo]],'Nemos y clasificaciones'!$A$2:$B$5000,2,FALSE)</f>
        <v>VIÑA CONCHA Y TORO S.A.</v>
      </c>
      <c r="O1829" s="2" t="str">
        <f>VLOOKUP(Tabla1[[#This Row],[nemo]],'Nemos y clasificaciones'!$A$1:$C$3000,3,FALSE)</f>
        <v>Alimentos, bebidas y tabaco</v>
      </c>
      <c r="P1829" s="2"/>
      <c r="Q1829" s="2"/>
    </row>
    <row r="1830" spans="1:17" x14ac:dyDescent="0.25">
      <c r="A1830" t="s">
        <v>5622</v>
      </c>
      <c r="B1830" s="1">
        <v>43729</v>
      </c>
      <c r="C1830" s="1">
        <v>43735</v>
      </c>
      <c r="D1830" t="s">
        <v>14</v>
      </c>
      <c r="E1830" t="s">
        <v>1848</v>
      </c>
      <c r="F1830">
        <v>0</v>
      </c>
      <c r="G1830">
        <v>747005982</v>
      </c>
      <c r="H1830">
        <v>0</v>
      </c>
      <c r="I1830">
        <v>0</v>
      </c>
      <c r="J1830">
        <v>0</v>
      </c>
      <c r="K1830">
        <v>3.5</v>
      </c>
      <c r="L1830" t="s">
        <v>16</v>
      </c>
      <c r="M1830" s="2">
        <v>2614520937</v>
      </c>
      <c r="N1830" s="2" t="str">
        <f>VLOOKUP(Tabla1[[#This Row],[nemo]],'Nemos y clasificaciones'!$A$2:$B$5000,2,FALSE)</f>
        <v>VIÑA CONCHA Y TORO S.A.</v>
      </c>
      <c r="O1830" s="2" t="str">
        <f>VLOOKUP(Tabla1[[#This Row],[nemo]],'Nemos y clasificaciones'!$A$1:$C$3000,3,FALSE)</f>
        <v>Alimentos, bebidas y tabaco</v>
      </c>
      <c r="P1830" s="2"/>
      <c r="Q1830" s="2"/>
    </row>
    <row r="1831" spans="1:17" x14ac:dyDescent="0.25">
      <c r="A1831" t="s">
        <v>6734</v>
      </c>
      <c r="B1831" s="1">
        <v>43547</v>
      </c>
      <c r="C1831" s="1">
        <v>43553</v>
      </c>
      <c r="D1831" t="s">
        <v>14</v>
      </c>
      <c r="E1831" t="s">
        <v>1848</v>
      </c>
      <c r="F1831">
        <v>0</v>
      </c>
      <c r="G1831">
        <v>747005982</v>
      </c>
      <c r="H1831">
        <v>0</v>
      </c>
      <c r="I1831">
        <v>0</v>
      </c>
      <c r="J1831">
        <v>0</v>
      </c>
      <c r="K1831">
        <v>3.5</v>
      </c>
      <c r="L1831" t="s">
        <v>16</v>
      </c>
      <c r="M1831" s="2">
        <v>2614520937</v>
      </c>
      <c r="N1831" s="2" t="str">
        <f>VLOOKUP(Tabla1[[#This Row],[nemo]],'Nemos y clasificaciones'!$A$2:$B$5000,2,FALSE)</f>
        <v>VIÑA CONCHA Y TORO S.A.</v>
      </c>
      <c r="O1831" s="2" t="str">
        <f>VLOOKUP(Tabla1[[#This Row],[nemo]],'Nemos y clasificaciones'!$A$1:$C$3000,3,FALSE)</f>
        <v>Alimentos, bebidas y tabaco</v>
      </c>
      <c r="P1831" s="2"/>
      <c r="Q1831" s="2"/>
    </row>
    <row r="1832" spans="1:17" x14ac:dyDescent="0.25">
      <c r="A1832" t="s">
        <v>7028</v>
      </c>
      <c r="B1832" s="1">
        <v>43455</v>
      </c>
      <c r="C1832" s="1">
        <v>43462</v>
      </c>
      <c r="D1832" t="s">
        <v>14</v>
      </c>
      <c r="E1832" t="s">
        <v>1848</v>
      </c>
      <c r="F1832">
        <v>0</v>
      </c>
      <c r="G1832">
        <v>747005982</v>
      </c>
      <c r="H1832">
        <v>0</v>
      </c>
      <c r="I1832">
        <v>0</v>
      </c>
      <c r="J1832">
        <v>0</v>
      </c>
      <c r="K1832">
        <v>3.5</v>
      </c>
      <c r="L1832" t="s">
        <v>16</v>
      </c>
      <c r="M1832" s="2">
        <v>2614520937</v>
      </c>
      <c r="N1832" s="2" t="str">
        <f>VLOOKUP(Tabla1[[#This Row],[nemo]],'Nemos y clasificaciones'!$A$2:$B$5000,2,FALSE)</f>
        <v>VIÑA CONCHA Y TORO S.A.</v>
      </c>
      <c r="O1832" s="2" t="str">
        <f>VLOOKUP(Tabla1[[#This Row],[nemo]],'Nemos y clasificaciones'!$A$1:$C$3000,3,FALSE)</f>
        <v>Alimentos, bebidas y tabaco</v>
      </c>
      <c r="P1832" s="2"/>
      <c r="Q1832" s="2"/>
    </row>
    <row r="1833" spans="1:17" x14ac:dyDescent="0.25">
      <c r="A1833" t="s">
        <v>7482</v>
      </c>
      <c r="B1833" s="1">
        <v>43365</v>
      </c>
      <c r="C1833" s="1">
        <v>43371</v>
      </c>
      <c r="D1833" t="s">
        <v>14</v>
      </c>
      <c r="E1833" t="s">
        <v>1848</v>
      </c>
      <c r="F1833">
        <v>0</v>
      </c>
      <c r="G1833">
        <v>747005982</v>
      </c>
      <c r="H1833">
        <v>0</v>
      </c>
      <c r="I1833">
        <v>0</v>
      </c>
      <c r="J1833">
        <v>0</v>
      </c>
      <c r="K1833">
        <v>3.5</v>
      </c>
      <c r="L1833" t="s">
        <v>16</v>
      </c>
      <c r="M1833" s="2">
        <v>2614520937</v>
      </c>
      <c r="N1833" s="2" t="str">
        <f>VLOOKUP(Tabla1[[#This Row],[nemo]],'Nemos y clasificaciones'!$A$2:$B$5000,2,FALSE)</f>
        <v>VIÑA CONCHA Y TORO S.A.</v>
      </c>
      <c r="O1833" s="2" t="str">
        <f>VLOOKUP(Tabla1[[#This Row],[nemo]],'Nemos y clasificaciones'!$A$1:$C$3000,3,FALSE)</f>
        <v>Alimentos, bebidas y tabaco</v>
      </c>
      <c r="P1833" s="2"/>
      <c r="Q1833" s="2"/>
    </row>
    <row r="1834" spans="1:17" x14ac:dyDescent="0.25">
      <c r="A1834" t="s">
        <v>8464</v>
      </c>
      <c r="B1834" s="1">
        <v>43182</v>
      </c>
      <c r="C1834" s="1">
        <v>43188</v>
      </c>
      <c r="D1834" t="s">
        <v>14</v>
      </c>
      <c r="E1834" t="s">
        <v>1848</v>
      </c>
      <c r="F1834">
        <v>0</v>
      </c>
      <c r="G1834">
        <v>747005982</v>
      </c>
      <c r="H1834">
        <v>0</v>
      </c>
      <c r="I1834">
        <v>0</v>
      </c>
      <c r="J1834">
        <v>0</v>
      </c>
      <c r="K1834">
        <v>3.5</v>
      </c>
      <c r="L1834" t="s">
        <v>16</v>
      </c>
      <c r="M1834" s="2">
        <v>2614520937</v>
      </c>
      <c r="N1834" s="2" t="str">
        <f>VLOOKUP(Tabla1[[#This Row],[nemo]],'Nemos y clasificaciones'!$A$2:$B$5000,2,FALSE)</f>
        <v>VIÑA CONCHA Y TORO S.A.</v>
      </c>
      <c r="O1834" s="2" t="str">
        <f>VLOOKUP(Tabla1[[#This Row],[nemo]],'Nemos y clasificaciones'!$A$1:$C$3000,3,FALSE)</f>
        <v>Alimentos, bebidas y tabaco</v>
      </c>
      <c r="P1834" s="2"/>
      <c r="Q1834" s="2"/>
    </row>
    <row r="1835" spans="1:17" x14ac:dyDescent="0.25">
      <c r="A1835" t="s">
        <v>8693</v>
      </c>
      <c r="B1835" s="1">
        <v>43091</v>
      </c>
      <c r="C1835" s="1">
        <v>43098</v>
      </c>
      <c r="D1835" t="s">
        <v>14</v>
      </c>
      <c r="E1835" t="s">
        <v>1848</v>
      </c>
      <c r="F1835">
        <v>0</v>
      </c>
      <c r="G1835">
        <v>747005982</v>
      </c>
      <c r="H1835">
        <v>0</v>
      </c>
      <c r="I1835">
        <v>0</v>
      </c>
      <c r="J1835">
        <v>0</v>
      </c>
      <c r="K1835">
        <v>3.5</v>
      </c>
      <c r="L1835" t="s">
        <v>16</v>
      </c>
      <c r="M1835" s="2">
        <v>2614520937</v>
      </c>
      <c r="N1835" s="2" t="str">
        <f>VLOOKUP(Tabla1[[#This Row],[nemo]],'Nemos y clasificaciones'!$A$2:$B$5000,2,FALSE)</f>
        <v>VIÑA CONCHA Y TORO S.A.</v>
      </c>
      <c r="O1835" s="2" t="str">
        <f>VLOOKUP(Tabla1[[#This Row],[nemo]],'Nemos y clasificaciones'!$A$1:$C$3000,3,FALSE)</f>
        <v>Alimentos, bebidas y tabaco</v>
      </c>
      <c r="P1835" s="2"/>
      <c r="Q1835" s="2"/>
    </row>
    <row r="1836" spans="1:17" x14ac:dyDescent="0.25">
      <c r="A1836" t="s">
        <v>9052</v>
      </c>
      <c r="B1836" s="1">
        <v>43001</v>
      </c>
      <c r="C1836" s="1">
        <v>43007</v>
      </c>
      <c r="D1836" t="s">
        <v>14</v>
      </c>
      <c r="E1836" t="s">
        <v>1848</v>
      </c>
      <c r="F1836">
        <v>0</v>
      </c>
      <c r="G1836">
        <v>747005982</v>
      </c>
      <c r="H1836">
        <v>0</v>
      </c>
      <c r="I1836">
        <v>0</v>
      </c>
      <c r="J1836">
        <v>0</v>
      </c>
      <c r="K1836">
        <v>3.5</v>
      </c>
      <c r="L1836" t="s">
        <v>16</v>
      </c>
      <c r="M1836" s="2">
        <v>2614520937</v>
      </c>
      <c r="N1836" s="2" t="str">
        <f>VLOOKUP(Tabla1[[#This Row],[nemo]],'Nemos y clasificaciones'!$A$2:$B$5000,2,FALSE)</f>
        <v>VIÑA CONCHA Y TORO S.A.</v>
      </c>
      <c r="O1836" s="2" t="str">
        <f>VLOOKUP(Tabla1[[#This Row],[nemo]],'Nemos y clasificaciones'!$A$1:$C$3000,3,FALSE)</f>
        <v>Alimentos, bebidas y tabaco</v>
      </c>
      <c r="P1836" s="2"/>
      <c r="Q1836" s="2"/>
    </row>
    <row r="1837" spans="1:17" x14ac:dyDescent="0.25">
      <c r="A1837" t="s">
        <v>9816</v>
      </c>
      <c r="B1837" s="1">
        <v>42819</v>
      </c>
      <c r="C1837" s="1">
        <v>42825</v>
      </c>
      <c r="D1837" t="s">
        <v>14</v>
      </c>
      <c r="E1837" t="s">
        <v>1848</v>
      </c>
      <c r="F1837">
        <v>0</v>
      </c>
      <c r="G1837">
        <v>747005982</v>
      </c>
      <c r="H1837">
        <v>0</v>
      </c>
      <c r="I1837">
        <v>0</v>
      </c>
      <c r="J1837">
        <v>0</v>
      </c>
      <c r="K1837">
        <v>3.5</v>
      </c>
      <c r="L1837" t="s">
        <v>16</v>
      </c>
      <c r="M1837" s="2">
        <v>2614520937</v>
      </c>
      <c r="N1837" s="2" t="str">
        <f>VLOOKUP(Tabla1[[#This Row],[nemo]],'Nemos y clasificaciones'!$A$2:$B$5000,2,FALSE)</f>
        <v>VIÑA CONCHA Y TORO S.A.</v>
      </c>
      <c r="O1837" s="2" t="str">
        <f>VLOOKUP(Tabla1[[#This Row],[nemo]],'Nemos y clasificaciones'!$A$1:$C$3000,3,FALSE)</f>
        <v>Alimentos, bebidas y tabaco</v>
      </c>
      <c r="P1837" s="2"/>
      <c r="Q1837" s="2"/>
    </row>
    <row r="1838" spans="1:17" x14ac:dyDescent="0.25">
      <c r="A1838" t="s">
        <v>9977</v>
      </c>
      <c r="B1838" s="1">
        <v>42728</v>
      </c>
      <c r="C1838" s="1">
        <v>42734</v>
      </c>
      <c r="D1838" t="s">
        <v>14</v>
      </c>
      <c r="E1838" t="s">
        <v>1848</v>
      </c>
      <c r="F1838">
        <v>0</v>
      </c>
      <c r="G1838">
        <v>747005982</v>
      </c>
      <c r="H1838">
        <v>0</v>
      </c>
      <c r="I1838">
        <v>0</v>
      </c>
      <c r="J1838">
        <v>0</v>
      </c>
      <c r="K1838">
        <v>3.5</v>
      </c>
      <c r="L1838" t="s">
        <v>16</v>
      </c>
      <c r="M1838" s="2">
        <v>2614520937</v>
      </c>
      <c r="N1838" s="2" t="str">
        <f>VLOOKUP(Tabla1[[#This Row],[nemo]],'Nemos y clasificaciones'!$A$2:$B$5000,2,FALSE)</f>
        <v>VIÑA CONCHA Y TORO S.A.</v>
      </c>
      <c r="O1838" s="2" t="str">
        <f>VLOOKUP(Tabla1[[#This Row],[nemo]],'Nemos y clasificaciones'!$A$1:$C$3000,3,FALSE)</f>
        <v>Alimentos, bebidas y tabaco</v>
      </c>
      <c r="P1838" s="2"/>
      <c r="Q1838" s="2"/>
    </row>
    <row r="1839" spans="1:17" x14ac:dyDescent="0.25">
      <c r="A1839" t="s">
        <v>10244</v>
      </c>
      <c r="B1839" s="1">
        <v>42637</v>
      </c>
      <c r="C1839" s="1">
        <v>42643</v>
      </c>
      <c r="D1839" t="s">
        <v>14</v>
      </c>
      <c r="E1839" t="s">
        <v>1848</v>
      </c>
      <c r="F1839">
        <v>0</v>
      </c>
      <c r="G1839">
        <v>747005982</v>
      </c>
      <c r="H1839">
        <v>0</v>
      </c>
      <c r="I1839">
        <v>0</v>
      </c>
      <c r="J1839">
        <v>0</v>
      </c>
      <c r="K1839">
        <v>3.5</v>
      </c>
      <c r="L1839" t="s">
        <v>16</v>
      </c>
      <c r="M1839" s="2">
        <v>2614520937</v>
      </c>
      <c r="N1839" s="2" t="str">
        <f>VLOOKUP(Tabla1[[#This Row],[nemo]],'Nemos y clasificaciones'!$A$2:$B$5000,2,FALSE)</f>
        <v>VIÑA CONCHA Y TORO S.A.</v>
      </c>
      <c r="O1839" s="2" t="str">
        <f>VLOOKUP(Tabla1[[#This Row],[nemo]],'Nemos y clasificaciones'!$A$1:$C$3000,3,FALSE)</f>
        <v>Alimentos, bebidas y tabaco</v>
      </c>
      <c r="P1839" s="2"/>
      <c r="Q1839" s="2"/>
    </row>
    <row r="1840" spans="1:17" x14ac:dyDescent="0.25">
      <c r="A1840" t="s">
        <v>3327</v>
      </c>
      <c r="B1840" s="1">
        <v>44117</v>
      </c>
      <c r="C1840" s="1">
        <v>44123</v>
      </c>
      <c r="D1840" t="s">
        <v>14</v>
      </c>
      <c r="E1840" t="s">
        <v>795</v>
      </c>
      <c r="F1840">
        <v>0</v>
      </c>
      <c r="G1840">
        <v>1000000</v>
      </c>
      <c r="H1840">
        <v>0</v>
      </c>
      <c r="I1840">
        <v>0</v>
      </c>
      <c r="J1840">
        <v>0</v>
      </c>
      <c r="K1840">
        <v>143.48699999999999</v>
      </c>
      <c r="L1840" t="s">
        <v>19</v>
      </c>
      <c r="M1840" s="2">
        <v>143487000</v>
      </c>
      <c r="N1840" s="2" t="str">
        <f>VLOOKUP(Tabla1[[#This Row],[nemo]],'Nemos y clasificaciones'!$A$2:$B$5000,2,FALSE)</f>
        <v>CFI</v>
      </c>
      <c r="O1840" s="2" t="str">
        <f>VLOOKUP(Tabla1[[#This Row],[nemo]],'Nemos y clasificaciones'!$A$1:$C$3000,3,FALSE)</f>
        <v>CFI</v>
      </c>
      <c r="P1840" s="2"/>
      <c r="Q1840" s="2"/>
    </row>
    <row r="1841" spans="1:17" x14ac:dyDescent="0.25">
      <c r="A1841" t="s">
        <v>10311</v>
      </c>
      <c r="B1841" s="1">
        <v>42580</v>
      </c>
      <c r="C1841" s="1">
        <v>42586</v>
      </c>
      <c r="D1841" t="s">
        <v>14</v>
      </c>
      <c r="E1841" t="s">
        <v>4221</v>
      </c>
      <c r="F1841">
        <v>0</v>
      </c>
      <c r="G1841">
        <v>377124663</v>
      </c>
      <c r="H1841">
        <v>0</v>
      </c>
      <c r="I1841">
        <v>0</v>
      </c>
      <c r="J1841">
        <v>0</v>
      </c>
      <c r="K1841">
        <v>6.9080000000000004</v>
      </c>
      <c r="L1841" t="s">
        <v>16</v>
      </c>
      <c r="M1841" s="2">
        <v>2605177172.0040002</v>
      </c>
      <c r="N1841" s="2" t="str">
        <f>VLOOKUP(Tabla1[[#This Row],[nemo]],'Nemos y clasificaciones'!$A$2:$B$5000,2,FALSE)</f>
        <v>EMPRESAS HITES S.A.</v>
      </c>
      <c r="O1841" s="2" t="str">
        <f>VLOOKUP(Tabla1[[#This Row],[nemo]],'Nemos y clasificaciones'!$A$1:$C$3000,3,FALSE)</f>
        <v>Consumo</v>
      </c>
      <c r="P1841" s="2"/>
      <c r="Q1841" s="2"/>
    </row>
    <row r="1842" spans="1:17" x14ac:dyDescent="0.25">
      <c r="A1842" t="s">
        <v>11308</v>
      </c>
      <c r="B1842" s="1">
        <v>42241</v>
      </c>
      <c r="C1842" s="1">
        <v>42247</v>
      </c>
      <c r="D1842" t="s">
        <v>14</v>
      </c>
      <c r="E1842" t="s">
        <v>795</v>
      </c>
      <c r="F1842">
        <v>0</v>
      </c>
      <c r="G1842">
        <v>1000000</v>
      </c>
      <c r="H1842">
        <v>0</v>
      </c>
      <c r="I1842">
        <v>0</v>
      </c>
      <c r="J1842">
        <v>0</v>
      </c>
      <c r="K1842">
        <v>89.153999999999996</v>
      </c>
      <c r="L1842" t="s">
        <v>54</v>
      </c>
      <c r="M1842" s="2">
        <v>89154000</v>
      </c>
      <c r="N1842" s="2" t="str">
        <f>VLOOKUP(Tabla1[[#This Row],[nemo]],'Nemos y clasificaciones'!$A$2:$B$5000,2,FALSE)</f>
        <v>CFI</v>
      </c>
      <c r="O1842" s="2" t="str">
        <f>VLOOKUP(Tabla1[[#This Row],[nemo]],'Nemos y clasificaciones'!$A$1:$C$3000,3,FALSE)</f>
        <v>CFI</v>
      </c>
      <c r="P1842" s="2"/>
      <c r="Q1842" s="2"/>
    </row>
    <row r="1843" spans="1:17" x14ac:dyDescent="0.25">
      <c r="A1843" t="s">
        <v>6431</v>
      </c>
      <c r="B1843" s="1">
        <v>43593</v>
      </c>
      <c r="C1843" s="1">
        <v>43599</v>
      </c>
      <c r="D1843" t="s">
        <v>14</v>
      </c>
      <c r="E1843" t="s">
        <v>6432</v>
      </c>
      <c r="F1843">
        <v>0</v>
      </c>
      <c r="G1843">
        <v>1457779466</v>
      </c>
      <c r="H1843">
        <v>0</v>
      </c>
      <c r="I1843">
        <v>0</v>
      </c>
      <c r="J1843">
        <v>0</v>
      </c>
      <c r="K1843">
        <v>1.7829999999999999</v>
      </c>
      <c r="L1843" t="s">
        <v>16</v>
      </c>
      <c r="M1843" s="2">
        <v>2599220787.8779998</v>
      </c>
      <c r="N1843" s="2" t="str">
        <f>VLOOKUP(Tabla1[[#This Row],[nemo]],'Nemos y clasificaciones'!$A$2:$B$5000,2,FALSE)</f>
        <v>INVERMAR S.A.</v>
      </c>
      <c r="O1843" s="2" t="str">
        <f>VLOOKUP(Tabla1[[#This Row],[nemo]],'Nemos y clasificaciones'!$A$1:$C$3000,3,FALSE)</f>
        <v>Alimentos, bebidas y tabaco</v>
      </c>
      <c r="P1843" s="2"/>
      <c r="Q1843" s="2"/>
    </row>
    <row r="1844" spans="1:17" x14ac:dyDescent="0.25">
      <c r="A1844" t="s">
        <v>1131</v>
      </c>
      <c r="B1844" s="1">
        <v>43685</v>
      </c>
      <c r="C1844" s="1">
        <v>43691</v>
      </c>
      <c r="D1844" t="s">
        <v>14</v>
      </c>
      <c r="E1844" t="s">
        <v>795</v>
      </c>
      <c r="F1844">
        <v>0</v>
      </c>
      <c r="G1844">
        <v>1000000</v>
      </c>
      <c r="H1844">
        <v>0</v>
      </c>
      <c r="I1844">
        <v>0</v>
      </c>
      <c r="J1844">
        <v>0</v>
      </c>
      <c r="K1844">
        <v>60</v>
      </c>
      <c r="L1844" t="s">
        <v>54</v>
      </c>
      <c r="M1844" s="2">
        <v>60000000</v>
      </c>
      <c r="N1844" s="2" t="str">
        <f>VLOOKUP(Tabla1[[#This Row],[nemo]],'Nemos y clasificaciones'!$A$2:$B$5000,2,FALSE)</f>
        <v>CFI</v>
      </c>
      <c r="O1844" s="2" t="str">
        <f>VLOOKUP(Tabla1[[#This Row],[nemo]],'Nemos y clasificaciones'!$A$1:$C$3000,3,FALSE)</f>
        <v>CFI</v>
      </c>
      <c r="P1844" s="2"/>
      <c r="Q1844" s="2"/>
    </row>
    <row r="1845" spans="1:17" x14ac:dyDescent="0.25">
      <c r="A1845" t="s">
        <v>9639</v>
      </c>
      <c r="B1845" s="1">
        <v>42859</v>
      </c>
      <c r="C1845" s="1">
        <v>42865</v>
      </c>
      <c r="D1845" t="s">
        <v>14</v>
      </c>
      <c r="E1845" t="s">
        <v>2027</v>
      </c>
      <c r="F1845">
        <v>0</v>
      </c>
      <c r="G1845">
        <v>80574510</v>
      </c>
      <c r="H1845">
        <v>0</v>
      </c>
      <c r="I1845">
        <v>0</v>
      </c>
      <c r="J1845">
        <v>0</v>
      </c>
      <c r="K1845">
        <v>32.1</v>
      </c>
      <c r="L1845" t="s">
        <v>54</v>
      </c>
      <c r="M1845" s="2">
        <v>2586441771</v>
      </c>
      <c r="N1845" s="2" t="str">
        <f>VLOOKUP(Tabla1[[#This Row],[nemo]],'Nemos y clasificaciones'!$A$2:$B$5000,2,FALSE)</f>
        <v>INSTITUTO DE DIAGNOSTICO S.A.</v>
      </c>
      <c r="O1845" s="2" t="str">
        <f>VLOOKUP(Tabla1[[#This Row],[nemo]],'Nemos y clasificaciones'!$A$1:$C$3000,3,FALSE)</f>
        <v>Servicios de salud</v>
      </c>
      <c r="P1845" s="2"/>
      <c r="Q1845" s="2"/>
    </row>
    <row r="1846" spans="1:17" x14ac:dyDescent="0.25">
      <c r="A1846" t="s">
        <v>10630</v>
      </c>
      <c r="B1846" s="1">
        <v>42497</v>
      </c>
      <c r="C1846" s="1">
        <v>42503</v>
      </c>
      <c r="D1846" t="s">
        <v>14</v>
      </c>
      <c r="E1846" t="s">
        <v>4371</v>
      </c>
      <c r="F1846">
        <v>0</v>
      </c>
      <c r="G1846">
        <v>362573810</v>
      </c>
      <c r="H1846">
        <v>0</v>
      </c>
      <c r="I1846">
        <v>0</v>
      </c>
      <c r="J1846">
        <v>0</v>
      </c>
      <c r="K1846">
        <v>7.11</v>
      </c>
      <c r="L1846" t="s">
        <v>16</v>
      </c>
      <c r="M1846" s="2">
        <v>2577899789.0999999</v>
      </c>
      <c r="N1846" s="2" t="str">
        <f>VLOOKUP(Tabla1[[#This Row],[nemo]],'Nemos y clasificaciones'!$A$2:$B$5000,2,FALSE)</f>
        <v>INVERSIONES SIEMEL S.A.</v>
      </c>
      <c r="O1846" s="2" t="str">
        <f>VLOOKUP(Tabla1[[#This Row],[nemo]],'Nemos y clasificaciones'!$A$1:$C$3000,3,FALSE)</f>
        <v>Conglomerados</v>
      </c>
      <c r="P1846" s="2"/>
      <c r="Q1846" s="2"/>
    </row>
    <row r="1847" spans="1:17" x14ac:dyDescent="0.25">
      <c r="A1847" t="s">
        <v>5445</v>
      </c>
      <c r="B1847" s="1">
        <v>43762</v>
      </c>
      <c r="C1847" s="1">
        <v>43768</v>
      </c>
      <c r="D1847" t="s">
        <v>21</v>
      </c>
      <c r="E1847" t="s">
        <v>5446</v>
      </c>
      <c r="F1847">
        <v>0</v>
      </c>
      <c r="G1847">
        <v>10000000</v>
      </c>
      <c r="H1847">
        <v>0</v>
      </c>
      <c r="I1847">
        <v>0</v>
      </c>
      <c r="J1847">
        <v>0</v>
      </c>
      <c r="K1847">
        <v>1071.4290000000001</v>
      </c>
      <c r="L1847" t="s">
        <v>19</v>
      </c>
      <c r="M1847" s="2">
        <v>10714290000</v>
      </c>
      <c r="N1847" s="2" t="str">
        <f>VLOOKUP(Tabla1[[#This Row],[nemo]],'Nemos y clasificaciones'!$A$2:$B$5000,2,FALSE)</f>
        <v>CFI</v>
      </c>
      <c r="O1847" s="2" t="str">
        <f>VLOOKUP(Tabla1[[#This Row],[nemo]],'Nemos y clasificaciones'!$A$1:$C$3000,3,FALSE)</f>
        <v>CFI</v>
      </c>
      <c r="P1847" s="2"/>
      <c r="Q1847" s="2"/>
    </row>
    <row r="1848" spans="1:17" x14ac:dyDescent="0.25">
      <c r="A1848" t="s">
        <v>1072</v>
      </c>
      <c r="B1848" s="1">
        <v>44365</v>
      </c>
      <c r="C1848" s="1">
        <v>44372</v>
      </c>
      <c r="D1848" t="s">
        <v>14</v>
      </c>
      <c r="E1848" t="s">
        <v>1073</v>
      </c>
      <c r="F1848">
        <v>0</v>
      </c>
      <c r="G1848">
        <v>10000000</v>
      </c>
      <c r="H1848">
        <v>0</v>
      </c>
      <c r="I1848">
        <v>0</v>
      </c>
      <c r="J1848">
        <v>0</v>
      </c>
      <c r="K1848">
        <v>60.418999999999997</v>
      </c>
      <c r="L1848" t="s">
        <v>54</v>
      </c>
      <c r="M1848" s="2">
        <v>604190000</v>
      </c>
      <c r="N1848" s="2" t="str">
        <f>VLOOKUP(Tabla1[[#This Row],[nemo]],'Nemos y clasificaciones'!$A$2:$B$5000,2,FALSE)</f>
        <v>CFI</v>
      </c>
      <c r="O1848" s="2" t="str">
        <f>VLOOKUP(Tabla1[[#This Row],[nemo]],'Nemos y clasificaciones'!$A$1:$C$3000,3,FALSE)</f>
        <v>CFI</v>
      </c>
      <c r="P1848" s="2"/>
      <c r="Q1848" s="2"/>
    </row>
    <row r="1849" spans="1:17" x14ac:dyDescent="0.25">
      <c r="A1849" t="s">
        <v>8808</v>
      </c>
      <c r="B1849" s="1">
        <v>43085</v>
      </c>
      <c r="C1849" s="1">
        <v>43091</v>
      </c>
      <c r="D1849" t="s">
        <v>14</v>
      </c>
      <c r="E1849" t="s">
        <v>2284</v>
      </c>
      <c r="F1849">
        <v>0</v>
      </c>
      <c r="G1849">
        <v>6909829902</v>
      </c>
      <c r="H1849">
        <v>0</v>
      </c>
      <c r="I1849">
        <v>0</v>
      </c>
      <c r="J1849">
        <v>0</v>
      </c>
      <c r="K1849">
        <v>0.371</v>
      </c>
      <c r="L1849" t="s">
        <v>23</v>
      </c>
      <c r="M1849" s="2">
        <v>2563546893.6420002</v>
      </c>
      <c r="N1849" s="2" t="str">
        <f>VLOOKUP(Tabla1[[#This Row],[nemo]],'Nemos y clasificaciones'!$A$2:$B$5000,2,FALSE)</f>
        <v>GRUPO EMPRESAS NAVIERAS S.A.</v>
      </c>
      <c r="O1849" s="2" t="str">
        <f>VLOOKUP(Tabla1[[#This Row],[nemo]],'Nemos y clasificaciones'!$A$1:$C$3000,3,FALSE)</f>
        <v>Conglomerados</v>
      </c>
      <c r="P1849" s="2"/>
      <c r="Q1849" s="2"/>
    </row>
    <row r="1850" spans="1:17" x14ac:dyDescent="0.25">
      <c r="A1850" t="s">
        <v>10964</v>
      </c>
      <c r="B1850" s="1">
        <v>42375</v>
      </c>
      <c r="C1850" s="1">
        <v>42381</v>
      </c>
      <c r="D1850" t="s">
        <v>14</v>
      </c>
      <c r="E1850" t="s">
        <v>792</v>
      </c>
      <c r="F1850">
        <v>0</v>
      </c>
      <c r="G1850">
        <v>64000000</v>
      </c>
      <c r="H1850">
        <v>0</v>
      </c>
      <c r="I1850">
        <v>0</v>
      </c>
      <c r="J1850">
        <v>0</v>
      </c>
      <c r="K1850">
        <v>40</v>
      </c>
      <c r="L1850" t="s">
        <v>54</v>
      </c>
      <c r="M1850" s="2">
        <v>2560000000</v>
      </c>
      <c r="N1850" s="2" t="str">
        <f>VLOOKUP(Tabla1[[#This Row],[nemo]],'Nemos y clasificaciones'!$A$2:$B$5000,2,FALSE)</f>
        <v>CRISTALERIAS DE CHILE S.A.</v>
      </c>
      <c r="O1850" s="2" t="str">
        <f>VLOOKUP(Tabla1[[#This Row],[nemo]],'Nemos y clasificaciones'!$A$1:$C$3000,3,FALSE)</f>
        <v>Alimentos, bebidas y tabaco</v>
      </c>
      <c r="P1850" s="2"/>
      <c r="Q1850" s="2"/>
    </row>
    <row r="1851" spans="1:17" x14ac:dyDescent="0.25">
      <c r="A1851" t="s">
        <v>11219</v>
      </c>
      <c r="B1851" s="1">
        <v>42284</v>
      </c>
      <c r="C1851" s="1">
        <v>42291</v>
      </c>
      <c r="D1851" t="s">
        <v>14</v>
      </c>
      <c r="E1851" t="s">
        <v>792</v>
      </c>
      <c r="F1851">
        <v>0</v>
      </c>
      <c r="G1851">
        <v>64000000</v>
      </c>
      <c r="H1851">
        <v>0</v>
      </c>
      <c r="I1851">
        <v>0</v>
      </c>
      <c r="J1851">
        <v>0</v>
      </c>
      <c r="K1851">
        <v>40</v>
      </c>
      <c r="L1851" t="s">
        <v>54</v>
      </c>
      <c r="M1851" s="2">
        <v>2560000000</v>
      </c>
      <c r="N1851" s="2" t="str">
        <f>VLOOKUP(Tabla1[[#This Row],[nemo]],'Nemos y clasificaciones'!$A$2:$B$5000,2,FALSE)</f>
        <v>CRISTALERIAS DE CHILE S.A.</v>
      </c>
      <c r="O1851" s="2" t="str">
        <f>VLOOKUP(Tabla1[[#This Row],[nemo]],'Nemos y clasificaciones'!$A$1:$C$3000,3,FALSE)</f>
        <v>Alimentos, bebidas y tabaco</v>
      </c>
      <c r="P1851" s="2"/>
      <c r="Q1851" s="2"/>
    </row>
    <row r="1852" spans="1:17" x14ac:dyDescent="0.25">
      <c r="A1852" t="s">
        <v>11364</v>
      </c>
      <c r="B1852" s="1">
        <v>42199</v>
      </c>
      <c r="C1852" s="1">
        <v>42206</v>
      </c>
      <c r="D1852" t="s">
        <v>14</v>
      </c>
      <c r="E1852" t="s">
        <v>792</v>
      </c>
      <c r="F1852">
        <v>0</v>
      </c>
      <c r="G1852">
        <v>64000000</v>
      </c>
      <c r="H1852">
        <v>0</v>
      </c>
      <c r="I1852">
        <v>0</v>
      </c>
      <c r="J1852">
        <v>0</v>
      </c>
      <c r="K1852">
        <v>40</v>
      </c>
      <c r="L1852" t="s">
        <v>54</v>
      </c>
      <c r="M1852" s="2">
        <v>2560000000</v>
      </c>
      <c r="N1852" s="2" t="str">
        <f>VLOOKUP(Tabla1[[#This Row],[nemo]],'Nemos y clasificaciones'!$A$2:$B$5000,2,FALSE)</f>
        <v>CRISTALERIAS DE CHILE S.A.</v>
      </c>
      <c r="O1852" s="2" t="str">
        <f>VLOOKUP(Tabla1[[#This Row],[nemo]],'Nemos y clasificaciones'!$A$1:$C$3000,3,FALSE)</f>
        <v>Alimentos, bebidas y tabaco</v>
      </c>
      <c r="P1852" s="2"/>
      <c r="Q1852" s="2"/>
    </row>
    <row r="1853" spans="1:17" x14ac:dyDescent="0.25">
      <c r="A1853" t="s">
        <v>12003</v>
      </c>
      <c r="B1853" s="1">
        <v>42013</v>
      </c>
      <c r="C1853" s="1">
        <v>42019</v>
      </c>
      <c r="D1853" t="s">
        <v>14</v>
      </c>
      <c r="E1853" t="s">
        <v>792</v>
      </c>
      <c r="F1853">
        <v>0</v>
      </c>
      <c r="G1853">
        <v>64000000</v>
      </c>
      <c r="H1853">
        <v>0</v>
      </c>
      <c r="I1853">
        <v>0</v>
      </c>
      <c r="J1853">
        <v>0</v>
      </c>
      <c r="K1853">
        <v>40</v>
      </c>
      <c r="L1853" t="s">
        <v>54</v>
      </c>
      <c r="M1853" s="2">
        <v>2560000000</v>
      </c>
      <c r="N1853" s="2" t="str">
        <f>VLOOKUP(Tabla1[[#This Row],[nemo]],'Nemos y clasificaciones'!$A$2:$B$5000,2,FALSE)</f>
        <v>CRISTALERIAS DE CHILE S.A.</v>
      </c>
      <c r="O1853" s="2" t="str">
        <f>VLOOKUP(Tabla1[[#This Row],[nemo]],'Nemos y clasificaciones'!$A$1:$C$3000,3,FALSE)</f>
        <v>Alimentos, bebidas y tabaco</v>
      </c>
      <c r="P1853" s="2"/>
      <c r="Q1853" s="2"/>
    </row>
    <row r="1854" spans="1:17" x14ac:dyDescent="0.25">
      <c r="A1854" t="s">
        <v>8837</v>
      </c>
      <c r="B1854" s="1">
        <v>43081</v>
      </c>
      <c r="C1854" s="1">
        <v>43087</v>
      </c>
      <c r="D1854" t="s">
        <v>14</v>
      </c>
      <c r="E1854" t="s">
        <v>180</v>
      </c>
      <c r="F1854">
        <v>0</v>
      </c>
      <c r="G1854">
        <v>1202879835</v>
      </c>
      <c r="H1854">
        <v>0</v>
      </c>
      <c r="I1854">
        <v>0</v>
      </c>
      <c r="J1854">
        <v>0</v>
      </c>
      <c r="K1854">
        <v>2.1230000000000002</v>
      </c>
      <c r="L1854" t="s">
        <v>16</v>
      </c>
      <c r="M1854" s="2">
        <v>2553713889.7049999</v>
      </c>
      <c r="N1854" s="2" t="str">
        <f>VLOOKUP(Tabla1[[#This Row],[nemo]],'Nemos y clasificaciones'!$A$2:$B$5000,2,FALSE)</f>
        <v>PUERTO VENTANAS S.A.</v>
      </c>
      <c r="O1854" s="2" t="str">
        <f>VLOOKUP(Tabla1[[#This Row],[nemo]],'Nemos y clasificaciones'!$A$1:$C$3000,3,FALSE)</f>
        <v>Transportes y servicios marítimos</v>
      </c>
      <c r="P1854" s="2"/>
      <c r="Q1854" s="2"/>
    </row>
    <row r="1855" spans="1:17" x14ac:dyDescent="0.25">
      <c r="A1855" t="s">
        <v>4133</v>
      </c>
      <c r="B1855" s="1">
        <v>43984</v>
      </c>
      <c r="C1855" s="1">
        <v>43990</v>
      </c>
      <c r="D1855" t="s">
        <v>14</v>
      </c>
      <c r="E1855" t="s">
        <v>1073</v>
      </c>
      <c r="F1855">
        <v>0</v>
      </c>
      <c r="G1855">
        <v>10000000</v>
      </c>
      <c r="H1855">
        <v>0</v>
      </c>
      <c r="I1855">
        <v>0</v>
      </c>
      <c r="J1855">
        <v>0</v>
      </c>
      <c r="K1855">
        <v>26.164999999999999</v>
      </c>
      <c r="L1855" t="s">
        <v>54</v>
      </c>
      <c r="M1855" s="2">
        <v>261650000</v>
      </c>
      <c r="N1855" s="2" t="str">
        <f>VLOOKUP(Tabla1[[#This Row],[nemo]],'Nemos y clasificaciones'!$A$2:$B$5000,2,FALSE)</f>
        <v>CFI</v>
      </c>
      <c r="O1855" s="2" t="str">
        <f>VLOOKUP(Tabla1[[#This Row],[nemo]],'Nemos y clasificaciones'!$A$1:$C$3000,3,FALSE)</f>
        <v>CFI</v>
      </c>
      <c r="P1855" s="2"/>
      <c r="Q1855" s="2"/>
    </row>
    <row r="1856" spans="1:17" x14ac:dyDescent="0.25">
      <c r="A1856" t="s">
        <v>6210</v>
      </c>
      <c r="B1856" s="1">
        <v>43614</v>
      </c>
      <c r="C1856" s="1">
        <v>43620</v>
      </c>
      <c r="D1856" t="s">
        <v>14</v>
      </c>
      <c r="E1856" t="s">
        <v>1073</v>
      </c>
      <c r="F1856">
        <v>0</v>
      </c>
      <c r="G1856">
        <v>10000000</v>
      </c>
      <c r="H1856">
        <v>0</v>
      </c>
      <c r="I1856">
        <v>0</v>
      </c>
      <c r="J1856">
        <v>0</v>
      </c>
      <c r="K1856">
        <v>21.411000000000001</v>
      </c>
      <c r="L1856" t="s">
        <v>54</v>
      </c>
      <c r="M1856" s="2">
        <v>214110000</v>
      </c>
      <c r="N1856" s="2" t="str">
        <f>VLOOKUP(Tabla1[[#This Row],[nemo]],'Nemos y clasificaciones'!$A$2:$B$5000,2,FALSE)</f>
        <v>CFI</v>
      </c>
      <c r="O1856" s="2" t="str">
        <f>VLOOKUP(Tabla1[[#This Row],[nemo]],'Nemos y clasificaciones'!$A$1:$C$3000,3,FALSE)</f>
        <v>CFI</v>
      </c>
      <c r="P1856" s="2"/>
      <c r="Q1856" s="2"/>
    </row>
    <row r="1857" spans="1:17" x14ac:dyDescent="0.25">
      <c r="A1857" t="s">
        <v>5927</v>
      </c>
      <c r="B1857" s="1">
        <v>43638</v>
      </c>
      <c r="C1857" s="1">
        <v>43644</v>
      </c>
      <c r="D1857" t="s">
        <v>14</v>
      </c>
      <c r="E1857" t="s">
        <v>1073</v>
      </c>
      <c r="F1857">
        <v>0</v>
      </c>
      <c r="G1857">
        <v>10000000</v>
      </c>
      <c r="H1857">
        <v>0</v>
      </c>
      <c r="I1857">
        <v>0</v>
      </c>
      <c r="J1857">
        <v>0</v>
      </c>
      <c r="K1857">
        <v>2.95</v>
      </c>
      <c r="L1857" t="s">
        <v>16</v>
      </c>
      <c r="M1857" s="2">
        <v>29500000</v>
      </c>
      <c r="N1857" s="2" t="str">
        <f>VLOOKUP(Tabla1[[#This Row],[nemo]],'Nemos y clasificaciones'!$A$2:$B$5000,2,FALSE)</f>
        <v>CFI</v>
      </c>
      <c r="O1857" s="2" t="str">
        <f>VLOOKUP(Tabla1[[#This Row],[nemo]],'Nemos y clasificaciones'!$A$1:$C$3000,3,FALSE)</f>
        <v>CFI</v>
      </c>
      <c r="P1857" s="2"/>
      <c r="Q1857" s="2"/>
    </row>
    <row r="1858" spans="1:17" x14ac:dyDescent="0.25">
      <c r="A1858" t="s">
        <v>4093</v>
      </c>
      <c r="B1858" s="1">
        <v>43987</v>
      </c>
      <c r="C1858" s="1">
        <v>43993</v>
      </c>
      <c r="D1858" t="s">
        <v>14</v>
      </c>
      <c r="E1858" t="s">
        <v>180</v>
      </c>
      <c r="F1858">
        <v>0</v>
      </c>
      <c r="G1858">
        <v>1202879835</v>
      </c>
      <c r="H1858">
        <v>0</v>
      </c>
      <c r="I1858">
        <v>0</v>
      </c>
      <c r="J1858">
        <v>0</v>
      </c>
      <c r="K1858">
        <v>2.0950000000000002</v>
      </c>
      <c r="L1858" t="s">
        <v>16</v>
      </c>
      <c r="M1858" s="2">
        <v>2520033254.3249998</v>
      </c>
      <c r="N1858" s="2" t="str">
        <f>VLOOKUP(Tabla1[[#This Row],[nemo]],'Nemos y clasificaciones'!$A$2:$B$5000,2,FALSE)</f>
        <v>PUERTO VENTANAS S.A.</v>
      </c>
      <c r="O1858" s="2" t="str">
        <f>VLOOKUP(Tabla1[[#This Row],[nemo]],'Nemos y clasificaciones'!$A$1:$C$3000,3,FALSE)</f>
        <v>Transportes y servicios marítimos</v>
      </c>
      <c r="P1858" s="2"/>
      <c r="Q1858" s="2"/>
    </row>
    <row r="1859" spans="1:17" x14ac:dyDescent="0.25">
      <c r="A1859" t="s">
        <v>2718</v>
      </c>
      <c r="B1859" s="1">
        <v>44196</v>
      </c>
      <c r="C1859" s="1">
        <v>44203</v>
      </c>
      <c r="D1859" t="s">
        <v>14</v>
      </c>
      <c r="E1859" t="s">
        <v>2719</v>
      </c>
      <c r="F1859">
        <v>0</v>
      </c>
      <c r="G1859">
        <v>10000000</v>
      </c>
      <c r="H1859">
        <v>0</v>
      </c>
      <c r="I1859">
        <v>0</v>
      </c>
      <c r="J1859">
        <v>0</v>
      </c>
      <c r="K1859">
        <v>11.863</v>
      </c>
      <c r="L1859" t="s">
        <v>54</v>
      </c>
      <c r="M1859" s="2">
        <v>118630000</v>
      </c>
      <c r="N1859" s="2" t="str">
        <f>VLOOKUP(Tabla1[[#This Row],[nemo]],'Nemos y clasificaciones'!$A$2:$B$5000,2,FALSE)</f>
        <v>CFI</v>
      </c>
      <c r="O1859" s="2" t="str">
        <f>VLOOKUP(Tabla1[[#This Row],[nemo]],'Nemos y clasificaciones'!$A$1:$C$3000,3,FALSE)</f>
        <v>CFI</v>
      </c>
      <c r="P1859" s="2"/>
      <c r="Q1859" s="2"/>
    </row>
    <row r="1860" spans="1:17" x14ac:dyDescent="0.25">
      <c r="A1860" t="s">
        <v>6992</v>
      </c>
      <c r="B1860" s="1">
        <v>43463</v>
      </c>
      <c r="C1860" s="1">
        <v>43472</v>
      </c>
      <c r="D1860" t="s">
        <v>14</v>
      </c>
      <c r="E1860" t="s">
        <v>2719</v>
      </c>
      <c r="F1860">
        <v>0</v>
      </c>
      <c r="G1860">
        <v>10000000</v>
      </c>
      <c r="H1860">
        <v>0</v>
      </c>
      <c r="I1860">
        <v>0</v>
      </c>
      <c r="J1860">
        <v>0</v>
      </c>
      <c r="K1860">
        <v>6.5490000000000004</v>
      </c>
      <c r="L1860" t="s">
        <v>16</v>
      </c>
      <c r="M1860" s="2">
        <v>65490000</v>
      </c>
      <c r="N1860" s="2" t="str">
        <f>VLOOKUP(Tabla1[[#This Row],[nemo]],'Nemos y clasificaciones'!$A$2:$B$5000,2,FALSE)</f>
        <v>CFI</v>
      </c>
      <c r="O1860" s="2" t="str">
        <f>VLOOKUP(Tabla1[[#This Row],[nemo]],'Nemos y clasificaciones'!$A$1:$C$3000,3,FALSE)</f>
        <v>CFI</v>
      </c>
      <c r="P1860" s="2"/>
      <c r="Q1860" s="2"/>
    </row>
    <row r="1861" spans="1:17" x14ac:dyDescent="0.25">
      <c r="A1861" t="s">
        <v>2720</v>
      </c>
      <c r="B1861" s="1">
        <v>44196</v>
      </c>
      <c r="C1861" s="1">
        <v>44203</v>
      </c>
      <c r="D1861" t="s">
        <v>14</v>
      </c>
      <c r="E1861" t="s">
        <v>2721</v>
      </c>
      <c r="F1861">
        <v>0</v>
      </c>
      <c r="G1861">
        <v>10000000</v>
      </c>
      <c r="H1861">
        <v>0</v>
      </c>
      <c r="I1861">
        <v>0</v>
      </c>
      <c r="J1861">
        <v>0</v>
      </c>
      <c r="K1861">
        <v>11.712999999999999</v>
      </c>
      <c r="L1861" t="s">
        <v>54</v>
      </c>
      <c r="M1861" s="2">
        <v>117130000</v>
      </c>
      <c r="N1861" s="2" t="str">
        <f>VLOOKUP(Tabla1[[#This Row],[nemo]],'Nemos y clasificaciones'!$A$2:$B$5000,2,FALSE)</f>
        <v>CFI</v>
      </c>
      <c r="O1861" s="2" t="str">
        <f>VLOOKUP(Tabla1[[#This Row],[nemo]],'Nemos y clasificaciones'!$A$1:$C$3000,3,FALSE)</f>
        <v>CFI</v>
      </c>
      <c r="P1861" s="2"/>
      <c r="Q1861" s="2"/>
    </row>
    <row r="1862" spans="1:17" x14ac:dyDescent="0.25">
      <c r="A1862" t="s">
        <v>6991</v>
      </c>
      <c r="B1862" s="1">
        <v>43463</v>
      </c>
      <c r="C1862" s="1">
        <v>43472</v>
      </c>
      <c r="D1862" t="s">
        <v>14</v>
      </c>
      <c r="E1862" t="s">
        <v>2721</v>
      </c>
      <c r="F1862">
        <v>0</v>
      </c>
      <c r="G1862">
        <v>10000000</v>
      </c>
      <c r="H1862">
        <v>0</v>
      </c>
      <c r="I1862">
        <v>0</v>
      </c>
      <c r="J1862">
        <v>0</v>
      </c>
      <c r="K1862">
        <v>6.5019999999999998</v>
      </c>
      <c r="L1862" t="s">
        <v>16</v>
      </c>
      <c r="M1862" s="2">
        <v>65020000</v>
      </c>
      <c r="N1862" s="2" t="str">
        <f>VLOOKUP(Tabla1[[#This Row],[nemo]],'Nemos y clasificaciones'!$A$2:$B$5000,2,FALSE)</f>
        <v>CFI</v>
      </c>
      <c r="O1862" s="2" t="str">
        <f>VLOOKUP(Tabla1[[#This Row],[nemo]],'Nemos y clasificaciones'!$A$1:$C$3000,3,FALSE)</f>
        <v>CFI</v>
      </c>
      <c r="P1862" s="2"/>
      <c r="Q1862" s="2"/>
    </row>
    <row r="1863" spans="1:17" x14ac:dyDescent="0.25">
      <c r="A1863" t="s">
        <v>6314</v>
      </c>
      <c r="B1863" s="1">
        <v>43600</v>
      </c>
      <c r="C1863" s="1">
        <v>43607</v>
      </c>
      <c r="D1863" t="s">
        <v>14</v>
      </c>
      <c r="E1863" t="s">
        <v>2392</v>
      </c>
      <c r="F1863">
        <v>0</v>
      </c>
      <c r="G1863">
        <v>113238186</v>
      </c>
      <c r="H1863">
        <v>0</v>
      </c>
      <c r="I1863">
        <v>0</v>
      </c>
      <c r="J1863">
        <v>0</v>
      </c>
      <c r="K1863">
        <v>22.044</v>
      </c>
      <c r="L1863" t="s">
        <v>54</v>
      </c>
      <c r="M1863" s="2">
        <v>2496222572.184</v>
      </c>
      <c r="N1863" s="2" t="str">
        <f>VLOOKUP(Tabla1[[#This Row],[nemo]],'Nemos y clasificaciones'!$A$2:$B$5000,2,FALSE)</f>
        <v>PORTUARIA CABO FROWARD S.A.</v>
      </c>
      <c r="O1863" s="2" t="str">
        <f>VLOOKUP(Tabla1[[#This Row],[nemo]],'Nemos y clasificaciones'!$A$1:$C$3000,3,FALSE)</f>
        <v>Transportes y servicios marítimos</v>
      </c>
      <c r="P1863" s="2"/>
      <c r="Q1863" s="2"/>
    </row>
    <row r="1864" spans="1:17" x14ac:dyDescent="0.25">
      <c r="A1864" t="s">
        <v>6315</v>
      </c>
      <c r="B1864" s="1">
        <v>43600</v>
      </c>
      <c r="C1864" s="1">
        <v>43607</v>
      </c>
      <c r="D1864" t="s">
        <v>14</v>
      </c>
      <c r="E1864" t="s">
        <v>2392</v>
      </c>
      <c r="F1864">
        <v>0</v>
      </c>
      <c r="G1864">
        <v>113238186</v>
      </c>
      <c r="H1864">
        <v>0</v>
      </c>
      <c r="I1864">
        <v>0</v>
      </c>
      <c r="J1864">
        <v>0</v>
      </c>
      <c r="K1864">
        <v>22.03</v>
      </c>
      <c r="L1864" t="s">
        <v>54</v>
      </c>
      <c r="M1864" s="2">
        <v>2494637237.5799999</v>
      </c>
      <c r="N1864" s="2" t="str">
        <f>VLOOKUP(Tabla1[[#This Row],[nemo]],'Nemos y clasificaciones'!$A$2:$B$5000,2,FALSE)</f>
        <v>PORTUARIA CABO FROWARD S.A.</v>
      </c>
      <c r="O1864" s="2" t="str">
        <f>VLOOKUP(Tabla1[[#This Row],[nemo]],'Nemos y clasificaciones'!$A$1:$C$3000,3,FALSE)</f>
        <v>Transportes y servicios marítimos</v>
      </c>
      <c r="P1864" s="2"/>
      <c r="Q1864" s="2"/>
    </row>
    <row r="1865" spans="1:17" x14ac:dyDescent="0.25">
      <c r="A1865" t="s">
        <v>11347</v>
      </c>
      <c r="B1865" s="1">
        <v>42210</v>
      </c>
      <c r="C1865" s="1">
        <v>42216</v>
      </c>
      <c r="D1865" t="s">
        <v>14</v>
      </c>
      <c r="E1865" t="s">
        <v>4221</v>
      </c>
      <c r="F1865">
        <v>0</v>
      </c>
      <c r="G1865">
        <v>377124663</v>
      </c>
      <c r="H1865">
        <v>0</v>
      </c>
      <c r="I1865">
        <v>0</v>
      </c>
      <c r="J1865">
        <v>0</v>
      </c>
      <c r="K1865">
        <v>6.609</v>
      </c>
      <c r="L1865" t="s">
        <v>16</v>
      </c>
      <c r="M1865" s="2">
        <v>2492416897.7670002</v>
      </c>
      <c r="N1865" s="2" t="str">
        <f>VLOOKUP(Tabla1[[#This Row],[nemo]],'Nemos y clasificaciones'!$A$2:$B$5000,2,FALSE)</f>
        <v>EMPRESAS HITES S.A.</v>
      </c>
      <c r="O1865" s="2" t="str">
        <f>VLOOKUP(Tabla1[[#This Row],[nemo]],'Nemos y clasificaciones'!$A$1:$C$3000,3,FALSE)</f>
        <v>Consumo</v>
      </c>
      <c r="P1865" s="2"/>
      <c r="Q1865" s="2"/>
    </row>
    <row r="1866" spans="1:17" x14ac:dyDescent="0.25">
      <c r="A1866" t="s">
        <v>2722</v>
      </c>
      <c r="B1866" s="1">
        <v>44196</v>
      </c>
      <c r="C1866" s="1">
        <v>44203</v>
      </c>
      <c r="D1866" t="s">
        <v>14</v>
      </c>
      <c r="E1866" t="s">
        <v>2723</v>
      </c>
      <c r="F1866">
        <v>0</v>
      </c>
      <c r="G1866">
        <v>10000000</v>
      </c>
      <c r="H1866">
        <v>0</v>
      </c>
      <c r="I1866">
        <v>0</v>
      </c>
      <c r="J1866">
        <v>0</v>
      </c>
      <c r="K1866">
        <v>12.134</v>
      </c>
      <c r="L1866" t="s">
        <v>54</v>
      </c>
      <c r="M1866" s="2">
        <v>121340000</v>
      </c>
      <c r="N1866" s="2" t="str">
        <f>VLOOKUP(Tabla1[[#This Row],[nemo]],'Nemos y clasificaciones'!$A$2:$B$5000,2,FALSE)</f>
        <v>CFI</v>
      </c>
      <c r="O1866" s="2" t="str">
        <f>VLOOKUP(Tabla1[[#This Row],[nemo]],'Nemos y clasificaciones'!$A$1:$C$3000,3,FALSE)</f>
        <v>CFI</v>
      </c>
      <c r="P1866" s="2"/>
      <c r="Q1866" s="2"/>
    </row>
    <row r="1867" spans="1:17" x14ac:dyDescent="0.25">
      <c r="A1867" t="s">
        <v>6990</v>
      </c>
      <c r="B1867" s="1">
        <v>43463</v>
      </c>
      <c r="C1867" s="1">
        <v>43472</v>
      </c>
      <c r="D1867" t="s">
        <v>14</v>
      </c>
      <c r="E1867" t="s">
        <v>2723</v>
      </c>
      <c r="F1867">
        <v>0</v>
      </c>
      <c r="G1867">
        <v>10000000</v>
      </c>
      <c r="H1867">
        <v>0</v>
      </c>
      <c r="I1867">
        <v>0</v>
      </c>
      <c r="J1867">
        <v>0</v>
      </c>
      <c r="K1867">
        <v>6.6630000000000003</v>
      </c>
      <c r="L1867" t="s">
        <v>16</v>
      </c>
      <c r="M1867" s="2">
        <v>66630000</v>
      </c>
      <c r="N1867" s="2" t="str">
        <f>VLOOKUP(Tabla1[[#This Row],[nemo]],'Nemos y clasificaciones'!$A$2:$B$5000,2,FALSE)</f>
        <v>CFI</v>
      </c>
      <c r="O1867" s="2" t="str">
        <f>VLOOKUP(Tabla1[[#This Row],[nemo]],'Nemos y clasificaciones'!$A$1:$C$3000,3,FALSE)</f>
        <v>CFI</v>
      </c>
      <c r="P1867" s="2"/>
      <c r="Q1867" s="2"/>
    </row>
    <row r="1868" spans="1:17" x14ac:dyDescent="0.25">
      <c r="A1868" t="s">
        <v>8658</v>
      </c>
      <c r="B1868" s="1">
        <v>43102</v>
      </c>
      <c r="C1868" s="1">
        <v>43108</v>
      </c>
      <c r="D1868" t="s">
        <v>14</v>
      </c>
      <c r="E1868" t="s">
        <v>6989</v>
      </c>
      <c r="F1868">
        <v>0</v>
      </c>
      <c r="G1868">
        <v>1000000</v>
      </c>
      <c r="H1868">
        <v>0</v>
      </c>
      <c r="I1868">
        <v>0</v>
      </c>
      <c r="J1868">
        <v>0</v>
      </c>
      <c r="K1868">
        <v>514.82299999999998</v>
      </c>
      <c r="L1868" t="s">
        <v>19</v>
      </c>
      <c r="M1868" s="2">
        <v>514823000</v>
      </c>
      <c r="N1868" s="2" t="str">
        <f>VLOOKUP(Tabla1[[#This Row],[nemo]],'Nemos y clasificaciones'!$A$2:$B$5000,2,FALSE)</f>
        <v>CFI</v>
      </c>
      <c r="O1868" s="2" t="str">
        <f>VLOOKUP(Tabla1[[#This Row],[nemo]],'Nemos y clasificaciones'!$A$1:$C$3000,3,FALSE)</f>
        <v>CFI</v>
      </c>
      <c r="P1868" s="2"/>
      <c r="Q1868" s="2"/>
    </row>
    <row r="1869" spans="1:17" x14ac:dyDescent="0.25">
      <c r="A1869" t="s">
        <v>6656</v>
      </c>
      <c r="B1869" s="1">
        <v>43572</v>
      </c>
      <c r="C1869" s="1">
        <v>43580</v>
      </c>
      <c r="D1869" t="s">
        <v>14</v>
      </c>
      <c r="E1869" t="s">
        <v>757</v>
      </c>
      <c r="F1869">
        <v>0</v>
      </c>
      <c r="G1869">
        <v>43800000</v>
      </c>
      <c r="H1869">
        <v>0</v>
      </c>
      <c r="I1869">
        <v>0</v>
      </c>
      <c r="J1869">
        <v>0</v>
      </c>
      <c r="K1869">
        <v>56.3</v>
      </c>
      <c r="L1869" t="s">
        <v>54</v>
      </c>
      <c r="M1869" s="2">
        <v>2465940000</v>
      </c>
      <c r="N1869" s="2" t="str">
        <f>VLOOKUP(Tabla1[[#This Row],[nemo]],'Nemos y clasificaciones'!$A$2:$B$5000,2,FALSE)</f>
        <v>COMPAÑIA ELECTRO METALURGICA S.A.</v>
      </c>
      <c r="O1869" s="2" t="str">
        <f>VLOOKUP(Tabla1[[#This Row],[nemo]],'Nemos y clasificaciones'!$A$1:$C$3000,3,FALSE)</f>
        <v>Eléctrico</v>
      </c>
      <c r="P1869" s="2"/>
      <c r="Q1869" s="2"/>
    </row>
    <row r="1870" spans="1:17" x14ac:dyDescent="0.25">
      <c r="A1870" t="s">
        <v>6988</v>
      </c>
      <c r="B1870" s="1">
        <v>43463</v>
      </c>
      <c r="C1870" s="1">
        <v>43472</v>
      </c>
      <c r="D1870" t="s">
        <v>14</v>
      </c>
      <c r="E1870" t="s">
        <v>6989</v>
      </c>
      <c r="F1870">
        <v>0</v>
      </c>
      <c r="G1870">
        <v>1000000</v>
      </c>
      <c r="H1870">
        <v>0</v>
      </c>
      <c r="I1870">
        <v>0</v>
      </c>
      <c r="J1870">
        <v>0</v>
      </c>
      <c r="K1870">
        <v>135.86199999999999</v>
      </c>
      <c r="L1870" t="s">
        <v>19</v>
      </c>
      <c r="M1870" s="2">
        <v>135862000</v>
      </c>
      <c r="N1870" s="2" t="str">
        <f>VLOOKUP(Tabla1[[#This Row],[nemo]],'Nemos y clasificaciones'!$A$2:$B$5000,2,FALSE)</f>
        <v>CFI</v>
      </c>
      <c r="O1870" s="2" t="str">
        <f>VLOOKUP(Tabla1[[#This Row],[nemo]],'Nemos y clasificaciones'!$A$1:$C$3000,3,FALSE)</f>
        <v>CFI</v>
      </c>
      <c r="P1870" s="2"/>
      <c r="Q1870" s="2"/>
    </row>
    <row r="1871" spans="1:17" x14ac:dyDescent="0.25">
      <c r="A1871" t="s">
        <v>9591</v>
      </c>
      <c r="B1871" s="1">
        <v>42866</v>
      </c>
      <c r="C1871" s="1">
        <v>42872</v>
      </c>
      <c r="D1871" t="s">
        <v>14</v>
      </c>
      <c r="E1871" t="s">
        <v>1851</v>
      </c>
      <c r="F1871">
        <v>0</v>
      </c>
      <c r="G1871">
        <v>136927891634</v>
      </c>
      <c r="H1871">
        <v>0</v>
      </c>
      <c r="I1871">
        <v>0</v>
      </c>
      <c r="J1871">
        <v>0</v>
      </c>
      <c r="K1871">
        <v>1.7999999999999999E-2</v>
      </c>
      <c r="L1871" t="s">
        <v>23</v>
      </c>
      <c r="M1871" s="2">
        <v>2464702049.4120002</v>
      </c>
      <c r="N1871" s="2" t="str">
        <f>VLOOKUP(Tabla1[[#This Row],[nemo]],'Nemos y clasificaciones'!$A$2:$B$5000,2,FALSE)</f>
        <v>SOCIEDAD DE INVERSIONES ORO BLANCO S.A.</v>
      </c>
      <c r="O1871" s="2" t="str">
        <f>VLOOKUP(Tabla1[[#This Row],[nemo]],'Nemos y clasificaciones'!$A$1:$C$3000,3,FALSE)</f>
        <v>Servicios financieros</v>
      </c>
      <c r="P1871" s="2"/>
      <c r="Q1871" s="2"/>
    </row>
    <row r="1872" spans="1:17" x14ac:dyDescent="0.25">
      <c r="A1872" t="s">
        <v>11774</v>
      </c>
      <c r="B1872" s="1">
        <v>42118</v>
      </c>
      <c r="C1872" s="1">
        <v>42124</v>
      </c>
      <c r="D1872" t="s">
        <v>14</v>
      </c>
      <c r="E1872" t="s">
        <v>5657</v>
      </c>
      <c r="F1872">
        <v>0</v>
      </c>
      <c r="G1872">
        <v>195356689</v>
      </c>
      <c r="H1872">
        <v>0</v>
      </c>
      <c r="I1872">
        <v>0</v>
      </c>
      <c r="J1872">
        <v>0</v>
      </c>
      <c r="K1872">
        <v>12.608000000000001</v>
      </c>
      <c r="L1872" t="s">
        <v>54</v>
      </c>
      <c r="M1872" s="2">
        <v>2463057134.9120002</v>
      </c>
      <c r="N1872" s="2" t="str">
        <f>VLOOKUP(Tabla1[[#This Row],[nemo]],'Nemos y clasificaciones'!$A$2:$B$5000,2,FALSE)</f>
        <v>SOCIEDAD PESQUERA COLOSO S.A.</v>
      </c>
      <c r="O1872" s="2" t="str">
        <f>VLOOKUP(Tabla1[[#This Row],[nemo]],'Nemos y clasificaciones'!$A$1:$C$3000,3,FALSE)</f>
        <v>Alimentos, bebidas y tabaco</v>
      </c>
      <c r="P1872" s="2"/>
      <c r="Q1872" s="2"/>
    </row>
    <row r="1873" spans="1:17" x14ac:dyDescent="0.25">
      <c r="A1873" t="s">
        <v>8657</v>
      </c>
      <c r="B1873" s="1">
        <v>43102</v>
      </c>
      <c r="C1873" s="1">
        <v>43108</v>
      </c>
      <c r="D1873" t="s">
        <v>14</v>
      </c>
      <c r="E1873" t="s">
        <v>6987</v>
      </c>
      <c r="F1873">
        <v>0</v>
      </c>
      <c r="G1873">
        <v>1000000</v>
      </c>
      <c r="H1873">
        <v>0</v>
      </c>
      <c r="I1873">
        <v>0</v>
      </c>
      <c r="J1873">
        <v>0</v>
      </c>
      <c r="K1873">
        <v>517.11300000000006</v>
      </c>
      <c r="L1873" t="s">
        <v>19</v>
      </c>
      <c r="M1873" s="2">
        <v>517113000</v>
      </c>
      <c r="N1873" s="2" t="str">
        <f>VLOOKUP(Tabla1[[#This Row],[nemo]],'Nemos y clasificaciones'!$A$2:$B$5000,2,FALSE)</f>
        <v>CFI</v>
      </c>
      <c r="O1873" s="2" t="str">
        <f>VLOOKUP(Tabla1[[#This Row],[nemo]],'Nemos y clasificaciones'!$A$1:$C$3000,3,FALSE)</f>
        <v>CFI</v>
      </c>
      <c r="P1873" s="2"/>
      <c r="Q1873" s="2"/>
    </row>
    <row r="1874" spans="1:17" x14ac:dyDescent="0.25">
      <c r="A1874" t="s">
        <v>11737</v>
      </c>
      <c r="B1874" s="1">
        <v>42126</v>
      </c>
      <c r="C1874" s="1">
        <v>42132</v>
      </c>
      <c r="D1874" t="s">
        <v>14</v>
      </c>
      <c r="E1874" t="s">
        <v>4221</v>
      </c>
      <c r="F1874">
        <v>0</v>
      </c>
      <c r="G1874">
        <v>377124663</v>
      </c>
      <c r="H1874">
        <v>0</v>
      </c>
      <c r="I1874">
        <v>0</v>
      </c>
      <c r="J1874">
        <v>0</v>
      </c>
      <c r="K1874">
        <v>6.516</v>
      </c>
      <c r="L1874" t="s">
        <v>16</v>
      </c>
      <c r="M1874" s="2">
        <v>2457344304.1079998</v>
      </c>
      <c r="N1874" s="2" t="str">
        <f>VLOOKUP(Tabla1[[#This Row],[nemo]],'Nemos y clasificaciones'!$A$2:$B$5000,2,FALSE)</f>
        <v>EMPRESAS HITES S.A.</v>
      </c>
      <c r="O1874" s="2" t="str">
        <f>VLOOKUP(Tabla1[[#This Row],[nemo]],'Nemos y clasificaciones'!$A$1:$C$3000,3,FALSE)</f>
        <v>Consumo</v>
      </c>
      <c r="P1874" s="2"/>
      <c r="Q1874" s="2"/>
    </row>
    <row r="1875" spans="1:17" x14ac:dyDescent="0.25">
      <c r="A1875" t="s">
        <v>6986</v>
      </c>
      <c r="B1875" s="1">
        <v>43463</v>
      </c>
      <c r="C1875" s="1">
        <v>43472</v>
      </c>
      <c r="D1875" t="s">
        <v>14</v>
      </c>
      <c r="E1875" t="s">
        <v>6987</v>
      </c>
      <c r="F1875">
        <v>0</v>
      </c>
      <c r="G1875">
        <v>1000000</v>
      </c>
      <c r="H1875">
        <v>0</v>
      </c>
      <c r="I1875">
        <v>0</v>
      </c>
      <c r="J1875">
        <v>0</v>
      </c>
      <c r="K1875">
        <v>135.17500000000001</v>
      </c>
      <c r="L1875" t="s">
        <v>19</v>
      </c>
      <c r="M1875" s="2">
        <v>135175000</v>
      </c>
      <c r="N1875" s="2" t="str">
        <f>VLOOKUP(Tabla1[[#This Row],[nemo]],'Nemos y clasificaciones'!$A$2:$B$5000,2,FALSE)</f>
        <v>CFI</v>
      </c>
      <c r="O1875" s="2" t="str">
        <f>VLOOKUP(Tabla1[[#This Row],[nemo]],'Nemos y clasificaciones'!$A$1:$C$3000,3,FALSE)</f>
        <v>CFI</v>
      </c>
      <c r="P1875" s="2"/>
      <c r="Q1875" s="2"/>
    </row>
    <row r="1876" spans="1:17" x14ac:dyDescent="0.25">
      <c r="A1876" t="s">
        <v>8856</v>
      </c>
      <c r="B1876" s="1">
        <v>43074</v>
      </c>
      <c r="C1876" s="1">
        <v>43081</v>
      </c>
      <c r="D1876" t="s">
        <v>14</v>
      </c>
      <c r="E1876" t="s">
        <v>6987</v>
      </c>
      <c r="F1876">
        <v>0</v>
      </c>
      <c r="G1876">
        <v>1000000</v>
      </c>
      <c r="H1876">
        <v>0</v>
      </c>
      <c r="I1876">
        <v>0</v>
      </c>
      <c r="J1876">
        <v>0</v>
      </c>
      <c r="K1876">
        <v>57.076999999999998</v>
      </c>
      <c r="L1876" t="s">
        <v>54</v>
      </c>
      <c r="M1876" s="2">
        <v>57077000</v>
      </c>
      <c r="N1876" s="2" t="str">
        <f>VLOOKUP(Tabla1[[#This Row],[nemo]],'Nemos y clasificaciones'!$A$2:$B$5000,2,FALSE)</f>
        <v>CFI</v>
      </c>
      <c r="O1876" s="2" t="str">
        <f>VLOOKUP(Tabla1[[#This Row],[nemo]],'Nemos y clasificaciones'!$A$1:$C$3000,3,FALSE)</f>
        <v>CFI</v>
      </c>
      <c r="P1876" s="2"/>
      <c r="Q1876" s="2"/>
    </row>
    <row r="1877" spans="1:17" x14ac:dyDescent="0.25">
      <c r="A1877" t="s">
        <v>10615</v>
      </c>
      <c r="B1877" s="1">
        <v>42501</v>
      </c>
      <c r="C1877" s="1">
        <v>42507</v>
      </c>
      <c r="D1877" t="s">
        <v>14</v>
      </c>
      <c r="E1877" t="s">
        <v>3198</v>
      </c>
      <c r="F1877">
        <v>0</v>
      </c>
      <c r="G1877">
        <v>105961665413</v>
      </c>
      <c r="H1877">
        <v>0</v>
      </c>
      <c r="I1877">
        <v>0</v>
      </c>
      <c r="J1877">
        <v>0</v>
      </c>
      <c r="K1877">
        <v>2.3E-2</v>
      </c>
      <c r="L1877" t="s">
        <v>23</v>
      </c>
      <c r="M1877" s="2">
        <v>2437118304.4990001</v>
      </c>
      <c r="N1877" s="2" t="str">
        <f>VLOOKUP(Tabla1[[#This Row],[nemo]],'Nemos y clasificaciones'!$A$2:$B$5000,2,FALSE)</f>
        <v>NORTE GRANDE S.A.</v>
      </c>
      <c r="O1877" s="2" t="str">
        <f>VLOOKUP(Tabla1[[#This Row],[nemo]],'Nemos y clasificaciones'!$A$1:$C$3000,3,FALSE)</f>
        <v>Minería</v>
      </c>
      <c r="P1877" s="2"/>
      <c r="Q1877" s="2"/>
    </row>
    <row r="1878" spans="1:17" x14ac:dyDescent="0.25">
      <c r="A1878" t="s">
        <v>11672</v>
      </c>
      <c r="B1878" s="1">
        <v>42132</v>
      </c>
      <c r="C1878" s="1">
        <v>42138</v>
      </c>
      <c r="D1878" t="s">
        <v>14</v>
      </c>
      <c r="E1878" t="s">
        <v>1898</v>
      </c>
      <c r="F1878">
        <v>0</v>
      </c>
      <c r="G1878">
        <v>125000000</v>
      </c>
      <c r="H1878">
        <v>0</v>
      </c>
      <c r="I1878">
        <v>0</v>
      </c>
      <c r="J1878">
        <v>0</v>
      </c>
      <c r="K1878">
        <v>19.483000000000001</v>
      </c>
      <c r="L1878" t="s">
        <v>54</v>
      </c>
      <c r="M1878" s="2">
        <v>2435375000</v>
      </c>
      <c r="N1878" s="2" t="str">
        <f>VLOOKUP(Tabla1[[#This Row],[nemo]],'Nemos y clasificaciones'!$A$2:$B$5000,2,FALSE)</f>
        <v>MINERA VALPARAISO S.A.</v>
      </c>
      <c r="O1878" s="2" t="str">
        <f>VLOOKUP(Tabla1[[#This Row],[nemo]],'Nemos y clasificaciones'!$A$1:$C$3000,3,FALSE)</f>
        <v>Eléctrico</v>
      </c>
      <c r="P1878" s="2"/>
      <c r="Q1878" s="2"/>
    </row>
    <row r="1879" spans="1:17" x14ac:dyDescent="0.25">
      <c r="A1879" t="s">
        <v>6499</v>
      </c>
      <c r="B1879" s="1">
        <v>43588</v>
      </c>
      <c r="C1879" s="1">
        <v>43594</v>
      </c>
      <c r="D1879" t="s">
        <v>21</v>
      </c>
      <c r="E1879" t="s">
        <v>622</v>
      </c>
      <c r="F1879">
        <v>0</v>
      </c>
      <c r="G1879">
        <v>10000000</v>
      </c>
      <c r="H1879">
        <v>0</v>
      </c>
      <c r="I1879">
        <v>0</v>
      </c>
      <c r="J1879">
        <v>0</v>
      </c>
      <c r="K1879">
        <v>3.3000000000000002E-2</v>
      </c>
      <c r="L1879" t="s">
        <v>23</v>
      </c>
      <c r="M1879" s="2">
        <v>330000</v>
      </c>
      <c r="N1879" s="2" t="str">
        <f>VLOOKUP(Tabla1[[#This Row],[nemo]],'Nemos y clasificaciones'!$A$2:$B$5000,2,FALSE)</f>
        <v>CFI</v>
      </c>
      <c r="O1879" s="2" t="str">
        <f>VLOOKUP(Tabla1[[#This Row],[nemo]],'Nemos y clasificaciones'!$A$1:$C$3000,3,FALSE)</f>
        <v>CFI</v>
      </c>
      <c r="P1879" s="2"/>
      <c r="Q1879" s="2"/>
    </row>
    <row r="1880" spans="1:17" x14ac:dyDescent="0.25">
      <c r="A1880" t="s">
        <v>11668</v>
      </c>
      <c r="B1880" s="1">
        <v>42132</v>
      </c>
      <c r="C1880" s="1">
        <v>42138</v>
      </c>
      <c r="D1880" t="s">
        <v>14</v>
      </c>
      <c r="E1880" t="s">
        <v>1989</v>
      </c>
      <c r="F1880">
        <v>0</v>
      </c>
      <c r="G1880">
        <v>22000000</v>
      </c>
      <c r="H1880">
        <v>0</v>
      </c>
      <c r="I1880">
        <v>0</v>
      </c>
      <c r="J1880">
        <v>0</v>
      </c>
      <c r="K1880">
        <v>110.34699999999999</v>
      </c>
      <c r="L1880" t="s">
        <v>19</v>
      </c>
      <c r="M1880" s="2">
        <v>2427634000</v>
      </c>
      <c r="N1880" s="2" t="str">
        <f>VLOOKUP(Tabla1[[#This Row],[nemo]],'Nemos y clasificaciones'!$A$2:$B$5000,2,FALSE)</f>
        <v>AGRICOLA NACIONAL S.A.C. E I.</v>
      </c>
      <c r="O1880" s="2" t="str">
        <f>VLOOKUP(Tabla1[[#This Row],[nemo]],'Nemos y clasificaciones'!$A$1:$C$3000,3,FALSE)</f>
        <v>Otros</v>
      </c>
      <c r="P1880" s="2"/>
      <c r="Q1880" s="2"/>
    </row>
    <row r="1881" spans="1:17" x14ac:dyDescent="0.25">
      <c r="A1881" t="s">
        <v>621</v>
      </c>
      <c r="B1881" s="1">
        <v>44406</v>
      </c>
      <c r="C1881" s="1">
        <v>44412</v>
      </c>
      <c r="D1881" t="s">
        <v>21</v>
      </c>
      <c r="E1881" t="s">
        <v>622</v>
      </c>
      <c r="F1881">
        <v>0</v>
      </c>
      <c r="G1881">
        <v>10000000</v>
      </c>
      <c r="H1881">
        <v>0</v>
      </c>
      <c r="I1881">
        <v>0</v>
      </c>
      <c r="J1881">
        <v>0</v>
      </c>
      <c r="K1881">
        <v>2.8000000000000001E-2</v>
      </c>
      <c r="L1881" t="s">
        <v>23</v>
      </c>
      <c r="M1881" s="2">
        <v>280000</v>
      </c>
      <c r="N1881" s="2" t="str">
        <f>VLOOKUP(Tabla1[[#This Row],[nemo]],'Nemos y clasificaciones'!$A$2:$B$5000,2,FALSE)</f>
        <v>CFI</v>
      </c>
      <c r="O1881" s="2" t="str">
        <f>VLOOKUP(Tabla1[[#This Row],[nemo]],'Nemos y clasificaciones'!$A$1:$C$3000,3,FALSE)</f>
        <v>CFI</v>
      </c>
      <c r="P1881" s="2"/>
      <c r="Q1881" s="2"/>
    </row>
    <row r="1882" spans="1:17" x14ac:dyDescent="0.25">
      <c r="A1882" t="s">
        <v>9514</v>
      </c>
      <c r="B1882" s="1">
        <v>42872</v>
      </c>
      <c r="C1882" s="1">
        <v>42878</v>
      </c>
      <c r="D1882" t="s">
        <v>14</v>
      </c>
      <c r="E1882" t="s">
        <v>4501</v>
      </c>
      <c r="F1882">
        <v>0</v>
      </c>
      <c r="G1882">
        <v>855096691</v>
      </c>
      <c r="H1882">
        <v>0</v>
      </c>
      <c r="I1882">
        <v>0</v>
      </c>
      <c r="J1882">
        <v>0</v>
      </c>
      <c r="K1882">
        <v>2.8250000000000002</v>
      </c>
      <c r="L1882" t="s">
        <v>16</v>
      </c>
      <c r="M1882" s="2">
        <v>2415648152.0749998</v>
      </c>
      <c r="N1882" s="2" t="str">
        <f>VLOOKUP(Tabla1[[#This Row],[nemo]],'Nemos y clasificaciones'!$A$2:$B$5000,2,FALSE)</f>
        <v>AGENCIAS UNIVERSALES S.A.</v>
      </c>
      <c r="O1882" s="2" t="str">
        <f>VLOOKUP(Tabla1[[#This Row],[nemo]],'Nemos y clasificaciones'!$A$1:$C$3000,3,FALSE)</f>
        <v>Transportes y servicios marítimos</v>
      </c>
      <c r="P1882" s="2"/>
      <c r="Q1882" s="2"/>
    </row>
    <row r="1883" spans="1:17" x14ac:dyDescent="0.25">
      <c r="A1883" t="s">
        <v>4370</v>
      </c>
      <c r="B1883" s="1">
        <v>43960</v>
      </c>
      <c r="C1883" s="1">
        <v>43966</v>
      </c>
      <c r="D1883" t="s">
        <v>14</v>
      </c>
      <c r="E1883" t="s">
        <v>4371</v>
      </c>
      <c r="F1883">
        <v>0</v>
      </c>
      <c r="G1883">
        <v>362573810</v>
      </c>
      <c r="H1883">
        <v>0</v>
      </c>
      <c r="I1883">
        <v>0</v>
      </c>
      <c r="J1883">
        <v>0</v>
      </c>
      <c r="K1883">
        <v>6.66</v>
      </c>
      <c r="L1883" t="s">
        <v>16</v>
      </c>
      <c r="M1883" s="2">
        <v>2414741574.5999999</v>
      </c>
      <c r="N1883" s="2" t="str">
        <f>VLOOKUP(Tabla1[[#This Row],[nemo]],'Nemos y clasificaciones'!$A$2:$B$5000,2,FALSE)</f>
        <v>INVERSIONES SIEMEL S.A.</v>
      </c>
      <c r="O1883" s="2" t="str">
        <f>VLOOKUP(Tabla1[[#This Row],[nemo]],'Nemos y clasificaciones'!$A$1:$C$3000,3,FALSE)</f>
        <v>Conglomerados</v>
      </c>
      <c r="P1883" s="2"/>
      <c r="Q1883" s="2"/>
    </row>
    <row r="1884" spans="1:17" x14ac:dyDescent="0.25">
      <c r="A1884" t="s">
        <v>5110</v>
      </c>
      <c r="B1884" s="1">
        <v>43819</v>
      </c>
      <c r="C1884" s="1">
        <v>43826</v>
      </c>
      <c r="D1884" t="s">
        <v>21</v>
      </c>
      <c r="E1884" t="s">
        <v>622</v>
      </c>
      <c r="F1884">
        <v>0</v>
      </c>
      <c r="G1884">
        <v>10000000</v>
      </c>
      <c r="H1884">
        <v>0</v>
      </c>
      <c r="I1884">
        <v>0</v>
      </c>
      <c r="J1884">
        <v>0</v>
      </c>
      <c r="K1884">
        <v>2.5000000000000001E-2</v>
      </c>
      <c r="L1884" t="s">
        <v>23</v>
      </c>
      <c r="M1884" s="2">
        <v>250000</v>
      </c>
      <c r="N1884" s="2" t="str">
        <f>VLOOKUP(Tabla1[[#This Row],[nemo]],'Nemos y clasificaciones'!$A$2:$B$5000,2,FALSE)</f>
        <v>CFI</v>
      </c>
      <c r="O1884" s="2" t="str">
        <f>VLOOKUP(Tabla1[[#This Row],[nemo]],'Nemos y clasificaciones'!$A$1:$C$3000,3,FALSE)</f>
        <v>CFI</v>
      </c>
      <c r="P1884" s="2"/>
      <c r="Q1884" s="2"/>
    </row>
    <row r="1885" spans="1:17" x14ac:dyDescent="0.25">
      <c r="A1885" t="s">
        <v>4614</v>
      </c>
      <c r="B1885" s="1">
        <v>43936</v>
      </c>
      <c r="C1885" s="1">
        <v>43942</v>
      </c>
      <c r="D1885" t="s">
        <v>14</v>
      </c>
      <c r="E1885" t="s">
        <v>792</v>
      </c>
      <c r="F1885">
        <v>0</v>
      </c>
      <c r="G1885">
        <v>64000000</v>
      </c>
      <c r="H1885">
        <v>0</v>
      </c>
      <c r="I1885">
        <v>0</v>
      </c>
      <c r="J1885">
        <v>0</v>
      </c>
      <c r="K1885">
        <v>37.700000000000003</v>
      </c>
      <c r="L1885" t="s">
        <v>54</v>
      </c>
      <c r="M1885" s="2">
        <v>2412800000</v>
      </c>
      <c r="N1885" s="2" t="str">
        <f>VLOOKUP(Tabla1[[#This Row],[nemo]],'Nemos y clasificaciones'!$A$2:$B$5000,2,FALSE)</f>
        <v>CRISTALERIAS DE CHILE S.A.</v>
      </c>
      <c r="O1885" s="2" t="str">
        <f>VLOOKUP(Tabla1[[#This Row],[nemo]],'Nemos y clasificaciones'!$A$1:$C$3000,3,FALSE)</f>
        <v>Alimentos, bebidas y tabaco</v>
      </c>
      <c r="P1885" s="2"/>
      <c r="Q1885" s="2"/>
    </row>
    <row r="1886" spans="1:17" x14ac:dyDescent="0.25">
      <c r="A1886" t="s">
        <v>2385</v>
      </c>
      <c r="B1886" s="1">
        <v>44280</v>
      </c>
      <c r="C1886" s="1">
        <v>44286</v>
      </c>
      <c r="D1886" t="s">
        <v>21</v>
      </c>
      <c r="E1886" t="s">
        <v>622</v>
      </c>
      <c r="F1886">
        <v>0</v>
      </c>
      <c r="G1886">
        <v>10000000</v>
      </c>
      <c r="H1886">
        <v>0</v>
      </c>
      <c r="I1886">
        <v>0</v>
      </c>
      <c r="J1886">
        <v>0</v>
      </c>
      <c r="K1886">
        <v>1.9E-2</v>
      </c>
      <c r="L1886" t="s">
        <v>23</v>
      </c>
      <c r="M1886" s="2">
        <v>190000</v>
      </c>
      <c r="N1886" s="2" t="str">
        <f>VLOOKUP(Tabla1[[#This Row],[nemo]],'Nemos y clasificaciones'!$A$2:$B$5000,2,FALSE)</f>
        <v>CFI</v>
      </c>
      <c r="O1886" s="2" t="str">
        <f>VLOOKUP(Tabla1[[#This Row],[nemo]],'Nemos y clasificaciones'!$A$1:$C$3000,3,FALSE)</f>
        <v>CFI</v>
      </c>
      <c r="P1886" s="2"/>
      <c r="Q1886" s="2"/>
    </row>
    <row r="1887" spans="1:17" x14ac:dyDescent="0.25">
      <c r="A1887" t="s">
        <v>9727</v>
      </c>
      <c r="B1887" s="1">
        <v>42847</v>
      </c>
      <c r="C1887" s="1">
        <v>42853</v>
      </c>
      <c r="D1887" t="s">
        <v>14</v>
      </c>
      <c r="E1887" t="s">
        <v>9728</v>
      </c>
      <c r="F1887">
        <v>0</v>
      </c>
      <c r="G1887">
        <v>225063190</v>
      </c>
      <c r="H1887">
        <v>0</v>
      </c>
      <c r="I1887">
        <v>0</v>
      </c>
      <c r="J1887">
        <v>0</v>
      </c>
      <c r="K1887">
        <v>10.68</v>
      </c>
      <c r="L1887" t="s">
        <v>54</v>
      </c>
      <c r="M1887" s="2">
        <v>2403674869.1999998</v>
      </c>
      <c r="N1887" s="2" t="str">
        <f>VLOOKUP(Tabla1[[#This Row],[nemo]],'Nemos y clasificaciones'!$A$2:$B$5000,2,FALSE)</f>
        <v>COMPAÑIA NACIONAL DE TELEFONOS, TELEFONICA DEL SUR S.A.</v>
      </c>
      <c r="O1887" s="2" t="str">
        <f>VLOOKUP(Tabla1[[#This Row],[nemo]],'Nemos y clasificaciones'!$A$1:$C$3000,3,FALSE)</f>
        <v>Telecomunicaciones</v>
      </c>
      <c r="P1887" s="2"/>
      <c r="Q1887" s="2"/>
    </row>
    <row r="1888" spans="1:17" x14ac:dyDescent="0.25">
      <c r="A1888" t="s">
        <v>5543</v>
      </c>
      <c r="B1888" s="1">
        <v>43736</v>
      </c>
      <c r="C1888" s="1">
        <v>43742</v>
      </c>
      <c r="D1888" t="s">
        <v>21</v>
      </c>
      <c r="E1888" t="s">
        <v>622</v>
      </c>
      <c r="F1888">
        <v>0</v>
      </c>
      <c r="G1888">
        <v>10000000</v>
      </c>
      <c r="H1888">
        <v>0</v>
      </c>
      <c r="I1888">
        <v>0</v>
      </c>
      <c r="J1888">
        <v>0</v>
      </c>
      <c r="K1888">
        <v>1.6E-2</v>
      </c>
      <c r="L1888" t="s">
        <v>23</v>
      </c>
      <c r="M1888" s="2">
        <v>160000</v>
      </c>
      <c r="N1888" s="2" t="str">
        <f>VLOOKUP(Tabla1[[#This Row],[nemo]],'Nemos y clasificaciones'!$A$2:$B$5000,2,FALSE)</f>
        <v>CFI</v>
      </c>
      <c r="O1888" s="2" t="str">
        <f>VLOOKUP(Tabla1[[#This Row],[nemo]],'Nemos y clasificaciones'!$A$1:$C$3000,3,FALSE)</f>
        <v>CFI</v>
      </c>
      <c r="P1888" s="2"/>
      <c r="Q1888" s="2"/>
    </row>
    <row r="1889" spans="1:17" x14ac:dyDescent="0.25">
      <c r="A1889" t="s">
        <v>6499</v>
      </c>
      <c r="B1889" s="1">
        <v>43588</v>
      </c>
      <c r="C1889" s="1">
        <v>43594</v>
      </c>
      <c r="D1889" t="s">
        <v>21</v>
      </c>
      <c r="E1889" t="s">
        <v>624</v>
      </c>
      <c r="F1889">
        <v>0</v>
      </c>
      <c r="G1889">
        <v>10000000</v>
      </c>
      <c r="H1889">
        <v>0</v>
      </c>
      <c r="I1889">
        <v>0</v>
      </c>
      <c r="J1889">
        <v>0</v>
      </c>
      <c r="K1889">
        <v>3.3000000000000002E-2</v>
      </c>
      <c r="L1889" t="s">
        <v>23</v>
      </c>
      <c r="M1889" s="2">
        <v>330000</v>
      </c>
      <c r="N1889" s="2" t="str">
        <f>VLOOKUP(Tabla1[[#This Row],[nemo]],'Nemos y clasificaciones'!$A$2:$B$5000,2,FALSE)</f>
        <v>CFI</v>
      </c>
      <c r="O1889" s="2" t="str">
        <f>VLOOKUP(Tabla1[[#This Row],[nemo]],'Nemos y clasificaciones'!$A$1:$C$3000,3,FALSE)</f>
        <v>CFI</v>
      </c>
      <c r="P1889" s="2"/>
      <c r="Q1889" s="2"/>
    </row>
    <row r="1890" spans="1:17" x14ac:dyDescent="0.25">
      <c r="A1890" t="s">
        <v>623</v>
      </c>
      <c r="B1890" s="1">
        <v>44406</v>
      </c>
      <c r="C1890" s="1">
        <v>44412</v>
      </c>
      <c r="D1890" t="s">
        <v>21</v>
      </c>
      <c r="E1890" t="s">
        <v>624</v>
      </c>
      <c r="F1890">
        <v>0</v>
      </c>
      <c r="G1890">
        <v>10000000</v>
      </c>
      <c r="H1890">
        <v>0</v>
      </c>
      <c r="I1890">
        <v>0</v>
      </c>
      <c r="J1890">
        <v>0</v>
      </c>
      <c r="K1890">
        <v>2.8000000000000001E-2</v>
      </c>
      <c r="L1890" t="s">
        <v>23</v>
      </c>
      <c r="M1890" s="2">
        <v>280000</v>
      </c>
      <c r="N1890" s="2" t="str">
        <f>VLOOKUP(Tabla1[[#This Row],[nemo]],'Nemos y clasificaciones'!$A$2:$B$5000,2,FALSE)</f>
        <v>CFI</v>
      </c>
      <c r="O1890" s="2" t="str">
        <f>VLOOKUP(Tabla1[[#This Row],[nemo]],'Nemos y clasificaciones'!$A$1:$C$3000,3,FALSE)</f>
        <v>CFI</v>
      </c>
      <c r="P1890" s="2"/>
      <c r="Q1890" s="2"/>
    </row>
    <row r="1891" spans="1:17" x14ac:dyDescent="0.25">
      <c r="A1891" t="s">
        <v>8330</v>
      </c>
      <c r="B1891" s="1">
        <v>43216</v>
      </c>
      <c r="C1891" s="1">
        <v>43223</v>
      </c>
      <c r="D1891" t="s">
        <v>14</v>
      </c>
      <c r="E1891" t="s">
        <v>2027</v>
      </c>
      <c r="F1891">
        <v>0</v>
      </c>
      <c r="G1891">
        <v>140930401</v>
      </c>
      <c r="H1891">
        <v>0</v>
      </c>
      <c r="I1891">
        <v>0</v>
      </c>
      <c r="J1891">
        <v>0</v>
      </c>
      <c r="K1891">
        <v>16.899999999999999</v>
      </c>
      <c r="L1891" t="s">
        <v>54</v>
      </c>
      <c r="M1891" s="2">
        <v>2381723776.9000001</v>
      </c>
      <c r="N1891" s="2" t="str">
        <f>VLOOKUP(Tabla1[[#This Row],[nemo]],'Nemos y clasificaciones'!$A$2:$B$5000,2,FALSE)</f>
        <v>INSTITUTO DE DIAGNOSTICO S.A.</v>
      </c>
      <c r="O1891" s="2" t="str">
        <f>VLOOKUP(Tabla1[[#This Row],[nemo]],'Nemos y clasificaciones'!$A$1:$C$3000,3,FALSE)</f>
        <v>Servicios de salud</v>
      </c>
      <c r="P1891" s="2"/>
      <c r="Q1891" s="2"/>
    </row>
    <row r="1892" spans="1:17" x14ac:dyDescent="0.25">
      <c r="A1892" t="s">
        <v>5109</v>
      </c>
      <c r="B1892" s="1">
        <v>43819</v>
      </c>
      <c r="C1892" s="1">
        <v>43826</v>
      </c>
      <c r="D1892" t="s">
        <v>21</v>
      </c>
      <c r="E1892" t="s">
        <v>624</v>
      </c>
      <c r="F1892">
        <v>0</v>
      </c>
      <c r="G1892">
        <v>10000000</v>
      </c>
      <c r="H1892">
        <v>0</v>
      </c>
      <c r="I1892">
        <v>0</v>
      </c>
      <c r="J1892">
        <v>0</v>
      </c>
      <c r="K1892">
        <v>2.5000000000000001E-2</v>
      </c>
      <c r="L1892" t="s">
        <v>23</v>
      </c>
      <c r="M1892" s="2">
        <v>250000</v>
      </c>
      <c r="N1892" s="2" t="str">
        <f>VLOOKUP(Tabla1[[#This Row],[nemo]],'Nemos y clasificaciones'!$A$2:$B$5000,2,FALSE)</f>
        <v>CFI</v>
      </c>
      <c r="O1892" s="2" t="str">
        <f>VLOOKUP(Tabla1[[#This Row],[nemo]],'Nemos y clasificaciones'!$A$1:$C$3000,3,FALSE)</f>
        <v>CFI</v>
      </c>
      <c r="P1892" s="2"/>
      <c r="Q1892" s="2"/>
    </row>
    <row r="1893" spans="1:17" x14ac:dyDescent="0.25">
      <c r="A1893" t="s">
        <v>10803</v>
      </c>
      <c r="B1893" s="1">
        <v>42479</v>
      </c>
      <c r="C1893" s="1">
        <v>42485</v>
      </c>
      <c r="D1893" t="s">
        <v>14</v>
      </c>
      <c r="E1893" t="s">
        <v>8379</v>
      </c>
      <c r="F1893">
        <v>0</v>
      </c>
      <c r="G1893">
        <v>182932687</v>
      </c>
      <c r="H1893">
        <v>0</v>
      </c>
      <c r="I1893">
        <v>0</v>
      </c>
      <c r="J1893">
        <v>0</v>
      </c>
      <c r="K1893">
        <v>13</v>
      </c>
      <c r="L1893" t="s">
        <v>54</v>
      </c>
      <c r="M1893" s="2">
        <v>2378124931</v>
      </c>
      <c r="N1893" s="2" t="str">
        <f>VLOOKUP(Tabla1[[#This Row],[nemo]],'Nemos y clasificaciones'!$A$2:$B$5000,2,FALSE)</f>
        <v>EMPRESA ELECTRICA DE IQUIQUE S.A.</v>
      </c>
      <c r="O1893" s="2" t="str">
        <f>VLOOKUP(Tabla1[[#This Row],[nemo]],'Nemos y clasificaciones'!$A$1:$C$3000,3,FALSE)</f>
        <v>Eléctrico</v>
      </c>
      <c r="P1893" s="2"/>
      <c r="Q1893" s="2"/>
    </row>
    <row r="1894" spans="1:17" x14ac:dyDescent="0.25">
      <c r="A1894" t="s">
        <v>2384</v>
      </c>
      <c r="B1894" s="1">
        <v>44280</v>
      </c>
      <c r="C1894" s="1">
        <v>44286</v>
      </c>
      <c r="D1894" t="s">
        <v>21</v>
      </c>
      <c r="E1894" t="s">
        <v>624</v>
      </c>
      <c r="F1894">
        <v>0</v>
      </c>
      <c r="G1894">
        <v>10000000</v>
      </c>
      <c r="H1894">
        <v>0</v>
      </c>
      <c r="I1894">
        <v>0</v>
      </c>
      <c r="J1894">
        <v>0</v>
      </c>
      <c r="K1894">
        <v>1.9E-2</v>
      </c>
      <c r="L1894" t="s">
        <v>23</v>
      </c>
      <c r="M1894" s="2">
        <v>190000</v>
      </c>
      <c r="N1894" s="2" t="str">
        <f>VLOOKUP(Tabla1[[#This Row],[nemo]],'Nemos y clasificaciones'!$A$2:$B$5000,2,FALSE)</f>
        <v>CFI</v>
      </c>
      <c r="O1894" s="2" t="str">
        <f>VLOOKUP(Tabla1[[#This Row],[nemo]],'Nemos y clasificaciones'!$A$1:$C$3000,3,FALSE)</f>
        <v>CFI</v>
      </c>
      <c r="P1894" s="2"/>
      <c r="Q1894" s="2"/>
    </row>
    <row r="1895" spans="1:17" x14ac:dyDescent="0.25">
      <c r="A1895" t="s">
        <v>10255</v>
      </c>
      <c r="B1895" s="1">
        <v>42622</v>
      </c>
      <c r="C1895" s="1">
        <v>42628</v>
      </c>
      <c r="D1895" t="s">
        <v>14</v>
      </c>
      <c r="E1895" t="s">
        <v>180</v>
      </c>
      <c r="F1895">
        <v>0</v>
      </c>
      <c r="G1895">
        <v>1202879835</v>
      </c>
      <c r="H1895">
        <v>0</v>
      </c>
      <c r="I1895">
        <v>0</v>
      </c>
      <c r="J1895">
        <v>0</v>
      </c>
      <c r="K1895">
        <v>1.9670000000000001</v>
      </c>
      <c r="L1895" t="s">
        <v>16</v>
      </c>
      <c r="M1895" s="2">
        <v>2366064635.4450002</v>
      </c>
      <c r="N1895" s="2" t="str">
        <f>VLOOKUP(Tabla1[[#This Row],[nemo]],'Nemos y clasificaciones'!$A$2:$B$5000,2,FALSE)</f>
        <v>PUERTO VENTANAS S.A.</v>
      </c>
      <c r="O1895" s="2" t="str">
        <f>VLOOKUP(Tabla1[[#This Row],[nemo]],'Nemos y clasificaciones'!$A$1:$C$3000,3,FALSE)</f>
        <v>Transportes y servicios marítimos</v>
      </c>
      <c r="P1895" s="2"/>
      <c r="Q1895" s="2"/>
    </row>
    <row r="1896" spans="1:17" x14ac:dyDescent="0.25">
      <c r="A1896" t="s">
        <v>10725</v>
      </c>
      <c r="B1896" s="1">
        <v>42490</v>
      </c>
      <c r="C1896" s="1">
        <v>42496</v>
      </c>
      <c r="D1896" t="s">
        <v>14</v>
      </c>
      <c r="E1896" t="s">
        <v>6512</v>
      </c>
      <c r="F1896">
        <v>0</v>
      </c>
      <c r="G1896">
        <v>804681783</v>
      </c>
      <c r="H1896">
        <v>0</v>
      </c>
      <c r="I1896">
        <v>0</v>
      </c>
      <c r="J1896">
        <v>0</v>
      </c>
      <c r="K1896">
        <v>2.9369999999999998</v>
      </c>
      <c r="L1896" t="s">
        <v>16</v>
      </c>
      <c r="M1896" s="2">
        <v>2363350396.671</v>
      </c>
      <c r="N1896" s="2" t="str">
        <f>VLOOKUP(Tabla1[[#This Row],[nemo]],'Nemos y clasificaciones'!$A$2:$B$5000,2,FALSE)</f>
        <v>BANMEDICA S.A.</v>
      </c>
      <c r="O1896" s="2" t="str">
        <f>VLOOKUP(Tabla1[[#This Row],[nemo]],'Nemos y clasificaciones'!$A$1:$C$3000,3,FALSE)</f>
        <v>Servicios de salud</v>
      </c>
      <c r="P1896" s="2"/>
      <c r="Q1896" s="2"/>
    </row>
    <row r="1897" spans="1:17" x14ac:dyDescent="0.25">
      <c r="A1897" t="s">
        <v>5543</v>
      </c>
      <c r="B1897" s="1">
        <v>43736</v>
      </c>
      <c r="C1897" s="1">
        <v>43742</v>
      </c>
      <c r="D1897" t="s">
        <v>21</v>
      </c>
      <c r="E1897" t="s">
        <v>624</v>
      </c>
      <c r="F1897">
        <v>0</v>
      </c>
      <c r="G1897">
        <v>10000000</v>
      </c>
      <c r="H1897">
        <v>0</v>
      </c>
      <c r="I1897">
        <v>0</v>
      </c>
      <c r="J1897">
        <v>0</v>
      </c>
      <c r="K1897">
        <v>1.6E-2</v>
      </c>
      <c r="L1897" t="s">
        <v>23</v>
      </c>
      <c r="M1897" s="2">
        <v>160000</v>
      </c>
      <c r="N1897" s="2" t="str">
        <f>VLOOKUP(Tabla1[[#This Row],[nemo]],'Nemos y clasificaciones'!$A$2:$B$5000,2,FALSE)</f>
        <v>CFI</v>
      </c>
      <c r="O1897" s="2" t="str">
        <f>VLOOKUP(Tabla1[[#This Row],[nemo]],'Nemos y clasificaciones'!$A$1:$C$3000,3,FALSE)</f>
        <v>CFI</v>
      </c>
      <c r="P1897" s="2"/>
      <c r="Q1897" s="2"/>
    </row>
    <row r="1898" spans="1:17" x14ac:dyDescent="0.25">
      <c r="A1898" t="s">
        <v>4590</v>
      </c>
      <c r="B1898" s="1">
        <v>43939</v>
      </c>
      <c r="C1898" s="1">
        <v>43945</v>
      </c>
      <c r="D1898" t="s">
        <v>14</v>
      </c>
      <c r="E1898" t="s">
        <v>4591</v>
      </c>
      <c r="F1898">
        <v>0</v>
      </c>
      <c r="G1898">
        <v>10000000</v>
      </c>
      <c r="H1898">
        <v>0</v>
      </c>
      <c r="I1898">
        <v>0</v>
      </c>
      <c r="J1898">
        <v>0</v>
      </c>
      <c r="K1898">
        <v>22.689</v>
      </c>
      <c r="L1898" t="s">
        <v>54</v>
      </c>
      <c r="M1898" s="2">
        <v>226890000</v>
      </c>
      <c r="N1898" s="2" t="str">
        <f>VLOOKUP(Tabla1[[#This Row],[nemo]],'Nemos y clasificaciones'!$A$2:$B$5000,2,FALSE)</f>
        <v>CFI</v>
      </c>
      <c r="O1898" s="2" t="str">
        <f>VLOOKUP(Tabla1[[#This Row],[nemo]],'Nemos y clasificaciones'!$A$1:$C$3000,3,FALSE)</f>
        <v>CFI</v>
      </c>
      <c r="P1898" s="2"/>
      <c r="Q1898" s="2"/>
    </row>
    <row r="1899" spans="1:17" x14ac:dyDescent="0.25">
      <c r="A1899" t="s">
        <v>6663</v>
      </c>
      <c r="B1899" s="1">
        <v>43571</v>
      </c>
      <c r="C1899" s="1">
        <v>43579</v>
      </c>
      <c r="D1899" t="s">
        <v>14</v>
      </c>
      <c r="E1899" t="s">
        <v>4591</v>
      </c>
      <c r="F1899">
        <v>0</v>
      </c>
      <c r="G1899">
        <v>10000000</v>
      </c>
      <c r="H1899">
        <v>0</v>
      </c>
      <c r="I1899">
        <v>0</v>
      </c>
      <c r="J1899">
        <v>0</v>
      </c>
      <c r="K1899">
        <v>4.3659999999999997</v>
      </c>
      <c r="L1899" t="s">
        <v>16</v>
      </c>
      <c r="M1899" s="2">
        <v>43660000</v>
      </c>
      <c r="N1899" s="2" t="str">
        <f>VLOOKUP(Tabla1[[#This Row],[nemo]],'Nemos y clasificaciones'!$A$2:$B$5000,2,FALSE)</f>
        <v>CFI</v>
      </c>
      <c r="O1899" s="2" t="str">
        <f>VLOOKUP(Tabla1[[#This Row],[nemo]],'Nemos y clasificaciones'!$A$1:$C$3000,3,FALSE)</f>
        <v>CFI</v>
      </c>
      <c r="P1899" s="2"/>
      <c r="Q1899" s="2"/>
    </row>
    <row r="1900" spans="1:17" x14ac:dyDescent="0.25">
      <c r="A1900" t="s">
        <v>8191</v>
      </c>
      <c r="B1900" s="1">
        <v>43230</v>
      </c>
      <c r="C1900" s="1">
        <v>43236</v>
      </c>
      <c r="D1900" t="s">
        <v>14</v>
      </c>
      <c r="E1900" t="s">
        <v>4591</v>
      </c>
      <c r="F1900">
        <v>0</v>
      </c>
      <c r="G1900">
        <v>10000000</v>
      </c>
      <c r="H1900">
        <v>0</v>
      </c>
      <c r="I1900">
        <v>0</v>
      </c>
      <c r="J1900">
        <v>0</v>
      </c>
      <c r="K1900">
        <v>0.50700000000000001</v>
      </c>
      <c r="L1900" t="s">
        <v>23</v>
      </c>
      <c r="M1900" s="2">
        <v>5070000</v>
      </c>
      <c r="N1900" s="2" t="str">
        <f>VLOOKUP(Tabla1[[#This Row],[nemo]],'Nemos y clasificaciones'!$A$2:$B$5000,2,FALSE)</f>
        <v>CFI</v>
      </c>
      <c r="O1900" s="2" t="str">
        <f>VLOOKUP(Tabla1[[#This Row],[nemo]],'Nemos y clasificaciones'!$A$1:$C$3000,3,FALSE)</f>
        <v>CFI</v>
      </c>
      <c r="P1900" s="2"/>
      <c r="Q1900" s="2"/>
    </row>
    <row r="1901" spans="1:17" x14ac:dyDescent="0.25">
      <c r="A1901" t="s">
        <v>4588</v>
      </c>
      <c r="B1901" s="1">
        <v>43939</v>
      </c>
      <c r="C1901" s="1">
        <v>43945</v>
      </c>
      <c r="D1901" t="s">
        <v>14</v>
      </c>
      <c r="E1901" t="s">
        <v>4589</v>
      </c>
      <c r="F1901">
        <v>0</v>
      </c>
      <c r="G1901">
        <v>10000000</v>
      </c>
      <c r="H1901">
        <v>0</v>
      </c>
      <c r="I1901">
        <v>0</v>
      </c>
      <c r="J1901">
        <v>0</v>
      </c>
      <c r="K1901">
        <v>23.035</v>
      </c>
      <c r="L1901" t="s">
        <v>54</v>
      </c>
      <c r="M1901" s="2">
        <v>230350000</v>
      </c>
      <c r="N1901" s="2" t="str">
        <f>VLOOKUP(Tabla1[[#This Row],[nemo]],'Nemos y clasificaciones'!$A$2:$B$5000,2,FALSE)</f>
        <v>CFI</v>
      </c>
      <c r="O1901" s="2" t="str">
        <f>VLOOKUP(Tabla1[[#This Row],[nemo]],'Nemos y clasificaciones'!$A$1:$C$3000,3,FALSE)</f>
        <v>CFI</v>
      </c>
      <c r="P1901" s="2"/>
      <c r="Q1901" s="2"/>
    </row>
    <row r="1902" spans="1:17" x14ac:dyDescent="0.25">
      <c r="A1902" t="s">
        <v>6664</v>
      </c>
      <c r="B1902" s="1">
        <v>43571</v>
      </c>
      <c r="C1902" s="1">
        <v>43579</v>
      </c>
      <c r="D1902" t="s">
        <v>14</v>
      </c>
      <c r="E1902" t="s">
        <v>4589</v>
      </c>
      <c r="F1902">
        <v>0</v>
      </c>
      <c r="G1902">
        <v>10000000</v>
      </c>
      <c r="H1902">
        <v>0</v>
      </c>
      <c r="I1902">
        <v>0</v>
      </c>
      <c r="J1902">
        <v>0</v>
      </c>
      <c r="K1902">
        <v>4.444</v>
      </c>
      <c r="L1902" t="s">
        <v>16</v>
      </c>
      <c r="M1902" s="2">
        <v>44440000</v>
      </c>
      <c r="N1902" s="2" t="str">
        <f>VLOOKUP(Tabla1[[#This Row],[nemo]],'Nemos y clasificaciones'!$A$2:$B$5000,2,FALSE)</f>
        <v>CFI</v>
      </c>
      <c r="O1902" s="2" t="str">
        <f>VLOOKUP(Tabla1[[#This Row],[nemo]],'Nemos y clasificaciones'!$A$1:$C$3000,3,FALSE)</f>
        <v>CFI</v>
      </c>
      <c r="P1902" s="2"/>
      <c r="Q1902" s="2"/>
    </row>
    <row r="1903" spans="1:17" x14ac:dyDescent="0.25">
      <c r="A1903" t="s">
        <v>5656</v>
      </c>
      <c r="B1903" s="1">
        <v>43715</v>
      </c>
      <c r="C1903" s="1">
        <v>43721</v>
      </c>
      <c r="D1903" t="s">
        <v>14</v>
      </c>
      <c r="E1903" t="s">
        <v>5657</v>
      </c>
      <c r="F1903">
        <v>0</v>
      </c>
      <c r="G1903">
        <v>178864992</v>
      </c>
      <c r="H1903">
        <v>0</v>
      </c>
      <c r="I1903">
        <v>0</v>
      </c>
      <c r="J1903">
        <v>0</v>
      </c>
      <c r="K1903">
        <v>13.122</v>
      </c>
      <c r="L1903" t="s">
        <v>54</v>
      </c>
      <c r="M1903" s="2">
        <v>2347066425.0240002</v>
      </c>
      <c r="N1903" s="2" t="str">
        <f>VLOOKUP(Tabla1[[#This Row],[nemo]],'Nemos y clasificaciones'!$A$2:$B$5000,2,FALSE)</f>
        <v>SOCIEDAD PESQUERA COLOSO S.A.</v>
      </c>
      <c r="O1903" s="2" t="str">
        <f>VLOOKUP(Tabla1[[#This Row],[nemo]],'Nemos y clasificaciones'!$A$1:$C$3000,3,FALSE)</f>
        <v>Alimentos, bebidas y tabaco</v>
      </c>
      <c r="P1903" s="2"/>
      <c r="Q1903" s="2"/>
    </row>
    <row r="1904" spans="1:17" x14ac:dyDescent="0.25">
      <c r="A1904" t="s">
        <v>11734</v>
      </c>
      <c r="B1904" s="1">
        <v>42126</v>
      </c>
      <c r="C1904" s="1">
        <v>42132</v>
      </c>
      <c r="D1904" t="s">
        <v>14</v>
      </c>
      <c r="E1904" t="s">
        <v>2027</v>
      </c>
      <c r="F1904">
        <v>0</v>
      </c>
      <c r="G1904">
        <v>80574510</v>
      </c>
      <c r="H1904">
        <v>0</v>
      </c>
      <c r="I1904">
        <v>0</v>
      </c>
      <c r="J1904">
        <v>0</v>
      </c>
      <c r="K1904">
        <v>29.1</v>
      </c>
      <c r="L1904" t="s">
        <v>54</v>
      </c>
      <c r="M1904" s="2">
        <v>2344718241</v>
      </c>
      <c r="N1904" s="2" t="str">
        <f>VLOOKUP(Tabla1[[#This Row],[nemo]],'Nemos y clasificaciones'!$A$2:$B$5000,2,FALSE)</f>
        <v>INSTITUTO DE DIAGNOSTICO S.A.</v>
      </c>
      <c r="O1904" s="2" t="str">
        <f>VLOOKUP(Tabla1[[#This Row],[nemo]],'Nemos y clasificaciones'!$A$1:$C$3000,3,FALSE)</f>
        <v>Servicios de salud</v>
      </c>
      <c r="P1904" s="2"/>
      <c r="Q1904" s="2"/>
    </row>
    <row r="1905" spans="1:17" x14ac:dyDescent="0.25">
      <c r="A1905" t="s">
        <v>3069</v>
      </c>
      <c r="B1905" s="1">
        <v>44167</v>
      </c>
      <c r="C1905" s="1">
        <v>44174</v>
      </c>
      <c r="D1905" t="s">
        <v>14</v>
      </c>
      <c r="E1905" t="s">
        <v>1190</v>
      </c>
      <c r="F1905">
        <v>0</v>
      </c>
      <c r="G1905">
        <v>13081284</v>
      </c>
      <c r="H1905">
        <v>0</v>
      </c>
      <c r="I1905">
        <v>0</v>
      </c>
      <c r="J1905">
        <v>0</v>
      </c>
      <c r="K1905">
        <v>179</v>
      </c>
      <c r="L1905" t="s">
        <v>19</v>
      </c>
      <c r="M1905" s="2">
        <v>2341549836</v>
      </c>
      <c r="N1905" s="2" t="str">
        <f>VLOOKUP(Tabla1[[#This Row],[nemo]],'Nemos y clasificaciones'!$A$2:$B$5000,2,FALSE)</f>
        <v>EMPRESA ELECTRICA DE MAGALLANES S.A.</v>
      </c>
      <c r="O1905" s="2" t="str">
        <f>VLOOKUP(Tabla1[[#This Row],[nemo]],'Nemos y clasificaciones'!$A$1:$C$3000,3,FALSE)</f>
        <v>Eléctrico</v>
      </c>
      <c r="P1905" s="2"/>
      <c r="Q1905" s="2"/>
    </row>
    <row r="1906" spans="1:17" x14ac:dyDescent="0.25">
      <c r="A1906" t="s">
        <v>11993</v>
      </c>
      <c r="B1906" s="1">
        <v>42014</v>
      </c>
      <c r="C1906" s="1">
        <v>42020</v>
      </c>
      <c r="D1906" t="s">
        <v>14</v>
      </c>
      <c r="E1906" t="s">
        <v>192</v>
      </c>
      <c r="F1906">
        <v>0</v>
      </c>
      <c r="G1906">
        <v>149448112</v>
      </c>
      <c r="H1906">
        <v>0</v>
      </c>
      <c r="I1906">
        <v>0</v>
      </c>
      <c r="J1906">
        <v>0</v>
      </c>
      <c r="K1906">
        <v>15.66</v>
      </c>
      <c r="L1906" t="s">
        <v>54</v>
      </c>
      <c r="M1906" s="2">
        <v>2340357433.9200001</v>
      </c>
      <c r="N1906" s="2" t="str">
        <f>VLOOKUP(Tabla1[[#This Row],[nemo]],'Nemos y clasificaciones'!$A$2:$B$5000,2,FALSE)</f>
        <v>INVERCAP S.A.</v>
      </c>
      <c r="O1906" s="2" t="str">
        <f>VLOOKUP(Tabla1[[#This Row],[nemo]],'Nemos y clasificaciones'!$A$1:$C$3000,3,FALSE)</f>
        <v>Minería</v>
      </c>
      <c r="P1906" s="2"/>
      <c r="Q1906" s="2"/>
    </row>
    <row r="1907" spans="1:17" x14ac:dyDescent="0.25">
      <c r="A1907" t="s">
        <v>6103</v>
      </c>
      <c r="B1907" s="1">
        <v>43630</v>
      </c>
      <c r="C1907" s="1">
        <v>43636</v>
      </c>
      <c r="D1907" t="s">
        <v>14</v>
      </c>
      <c r="E1907" t="s">
        <v>3198</v>
      </c>
      <c r="F1907">
        <v>0</v>
      </c>
      <c r="G1907">
        <v>105961665413</v>
      </c>
      <c r="H1907">
        <v>0</v>
      </c>
      <c r="I1907">
        <v>0</v>
      </c>
      <c r="J1907">
        <v>0</v>
      </c>
      <c r="K1907">
        <v>2.1999999999999999E-2</v>
      </c>
      <c r="L1907" t="s">
        <v>23</v>
      </c>
      <c r="M1907" s="2">
        <v>2331156639.086</v>
      </c>
      <c r="N1907" s="2" t="str">
        <f>VLOOKUP(Tabla1[[#This Row],[nemo]],'Nemos y clasificaciones'!$A$2:$B$5000,2,FALSE)</f>
        <v>NORTE GRANDE S.A.</v>
      </c>
      <c r="O1907" s="2" t="str">
        <f>VLOOKUP(Tabla1[[#This Row],[nemo]],'Nemos y clasificaciones'!$A$1:$C$3000,3,FALSE)</f>
        <v>Minería</v>
      </c>
      <c r="P1907" s="2"/>
      <c r="Q1907" s="2"/>
    </row>
    <row r="1908" spans="1:17" x14ac:dyDescent="0.25">
      <c r="A1908" t="s">
        <v>9091</v>
      </c>
      <c r="B1908" s="1">
        <v>42986</v>
      </c>
      <c r="C1908" s="1">
        <v>42992</v>
      </c>
      <c r="D1908" t="s">
        <v>14</v>
      </c>
      <c r="E1908" t="s">
        <v>180</v>
      </c>
      <c r="F1908">
        <v>0</v>
      </c>
      <c r="G1908">
        <v>1202879835</v>
      </c>
      <c r="H1908">
        <v>0</v>
      </c>
      <c r="I1908">
        <v>0</v>
      </c>
      <c r="J1908">
        <v>0</v>
      </c>
      <c r="K1908">
        <v>1.9330000000000001</v>
      </c>
      <c r="L1908" t="s">
        <v>16</v>
      </c>
      <c r="M1908" s="2">
        <v>2325166721.0549998</v>
      </c>
      <c r="N1908" s="2" t="str">
        <f>VLOOKUP(Tabla1[[#This Row],[nemo]],'Nemos y clasificaciones'!$A$2:$B$5000,2,FALSE)</f>
        <v>PUERTO VENTANAS S.A.</v>
      </c>
      <c r="O1908" s="2" t="str">
        <f>VLOOKUP(Tabla1[[#This Row],[nemo]],'Nemos y clasificaciones'!$A$1:$C$3000,3,FALSE)</f>
        <v>Transportes y servicios marítimos</v>
      </c>
      <c r="P1908" s="2"/>
      <c r="Q1908" s="2"/>
    </row>
    <row r="1909" spans="1:17" x14ac:dyDescent="0.25">
      <c r="A1909" t="s">
        <v>9637</v>
      </c>
      <c r="B1909" s="1">
        <v>42859</v>
      </c>
      <c r="C1909" s="1">
        <v>42865</v>
      </c>
      <c r="D1909" t="s">
        <v>14</v>
      </c>
      <c r="E1909" t="s">
        <v>326</v>
      </c>
      <c r="F1909">
        <v>0</v>
      </c>
      <c r="G1909">
        <v>75000000</v>
      </c>
      <c r="H1909">
        <v>0</v>
      </c>
      <c r="I1909">
        <v>0</v>
      </c>
      <c r="J1909">
        <v>0</v>
      </c>
      <c r="K1909">
        <v>31</v>
      </c>
      <c r="L1909" t="s">
        <v>54</v>
      </c>
      <c r="M1909" s="2">
        <v>2325000000</v>
      </c>
      <c r="N1909" s="2" t="str">
        <f>VLOOKUP(Tabla1[[#This Row],[nemo]],'Nemos y clasificaciones'!$A$2:$B$5000,2,FALSE)</f>
        <v>COMPAÑIA INDUSTRIAL EL VOLCAN S.A.</v>
      </c>
      <c r="O1909" s="2" t="str">
        <f>VLOOKUP(Tabla1[[#This Row],[nemo]],'Nemos y clasificaciones'!$A$1:$C$3000,3,FALSE)</f>
        <v>Construcción</v>
      </c>
      <c r="P1909" s="2"/>
      <c r="Q1909" s="2"/>
    </row>
    <row r="1910" spans="1:17" x14ac:dyDescent="0.25">
      <c r="A1910" t="s">
        <v>8193</v>
      </c>
      <c r="B1910" s="1">
        <v>43230</v>
      </c>
      <c r="C1910" s="1">
        <v>43236</v>
      </c>
      <c r="D1910" t="s">
        <v>14</v>
      </c>
      <c r="E1910" t="s">
        <v>4589</v>
      </c>
      <c r="F1910">
        <v>0</v>
      </c>
      <c r="G1910">
        <v>10000000</v>
      </c>
      <c r="H1910">
        <v>0</v>
      </c>
      <c r="I1910">
        <v>0</v>
      </c>
      <c r="J1910">
        <v>0</v>
      </c>
      <c r="K1910">
        <v>0.51700000000000002</v>
      </c>
      <c r="L1910" t="s">
        <v>23</v>
      </c>
      <c r="M1910" s="2">
        <v>5170000</v>
      </c>
      <c r="N1910" s="2" t="str">
        <f>VLOOKUP(Tabla1[[#This Row],[nemo]],'Nemos y clasificaciones'!$A$2:$B$5000,2,FALSE)</f>
        <v>CFI</v>
      </c>
      <c r="O1910" s="2" t="str">
        <f>VLOOKUP(Tabla1[[#This Row],[nemo]],'Nemos y clasificaciones'!$A$1:$C$3000,3,FALSE)</f>
        <v>CFI</v>
      </c>
      <c r="P1910" s="2"/>
      <c r="Q1910" s="2"/>
    </row>
    <row r="1911" spans="1:17" x14ac:dyDescent="0.25">
      <c r="A1911" t="s">
        <v>8179</v>
      </c>
      <c r="B1911" s="1">
        <v>43231</v>
      </c>
      <c r="C1911" s="1">
        <v>43237</v>
      </c>
      <c r="D1911" t="s">
        <v>14</v>
      </c>
      <c r="E1911" t="s">
        <v>4501</v>
      </c>
      <c r="F1911">
        <v>0</v>
      </c>
      <c r="G1911">
        <v>855096691</v>
      </c>
      <c r="H1911">
        <v>0</v>
      </c>
      <c r="I1911">
        <v>0</v>
      </c>
      <c r="J1911">
        <v>0</v>
      </c>
      <c r="K1911">
        <v>2.7130000000000001</v>
      </c>
      <c r="L1911" t="s">
        <v>16</v>
      </c>
      <c r="M1911" s="2">
        <v>2319877322.6830001</v>
      </c>
      <c r="N1911" s="2" t="str">
        <f>VLOOKUP(Tabla1[[#This Row],[nemo]],'Nemos y clasificaciones'!$A$2:$B$5000,2,FALSE)</f>
        <v>AGENCIAS UNIVERSALES S.A.</v>
      </c>
      <c r="O1911" s="2" t="str">
        <f>VLOOKUP(Tabla1[[#This Row],[nemo]],'Nemos y clasificaciones'!$A$1:$C$3000,3,FALSE)</f>
        <v>Transportes y servicios marítimos</v>
      </c>
      <c r="P1911" s="2"/>
      <c r="Q1911" s="2"/>
    </row>
    <row r="1912" spans="1:17" x14ac:dyDescent="0.25">
      <c r="A1912" t="s">
        <v>8241</v>
      </c>
      <c r="B1912" s="1">
        <v>43224</v>
      </c>
      <c r="C1912" s="1">
        <v>43230</v>
      </c>
      <c r="D1912" t="s">
        <v>14</v>
      </c>
      <c r="E1912" t="s">
        <v>4221</v>
      </c>
      <c r="F1912">
        <v>0</v>
      </c>
      <c r="G1912">
        <v>377124663</v>
      </c>
      <c r="H1912">
        <v>0</v>
      </c>
      <c r="I1912">
        <v>0</v>
      </c>
      <c r="J1912">
        <v>0</v>
      </c>
      <c r="K1912">
        <v>6.1360000000000001</v>
      </c>
      <c r="L1912" t="s">
        <v>16</v>
      </c>
      <c r="M1912" s="2">
        <v>2314036932.1680002</v>
      </c>
      <c r="N1912" s="2" t="str">
        <f>VLOOKUP(Tabla1[[#This Row],[nemo]],'Nemos y clasificaciones'!$A$2:$B$5000,2,FALSE)</f>
        <v>EMPRESAS HITES S.A.</v>
      </c>
      <c r="O1912" s="2" t="str">
        <f>VLOOKUP(Tabla1[[#This Row],[nemo]],'Nemos y clasificaciones'!$A$1:$C$3000,3,FALSE)</f>
        <v>Consumo</v>
      </c>
      <c r="P1912" s="2"/>
      <c r="Q1912" s="2"/>
    </row>
    <row r="1913" spans="1:17" x14ac:dyDescent="0.25">
      <c r="A1913" t="s">
        <v>10697</v>
      </c>
      <c r="B1913" s="1">
        <v>42493</v>
      </c>
      <c r="C1913" s="1">
        <v>42499</v>
      </c>
      <c r="D1913" t="s">
        <v>14</v>
      </c>
      <c r="E1913" t="s">
        <v>5762</v>
      </c>
      <c r="F1913">
        <v>0</v>
      </c>
      <c r="G1913">
        <v>31219070</v>
      </c>
      <c r="H1913">
        <v>0</v>
      </c>
      <c r="I1913">
        <v>0</v>
      </c>
      <c r="J1913">
        <v>0</v>
      </c>
      <c r="K1913">
        <v>74.06</v>
      </c>
      <c r="L1913" t="s">
        <v>54</v>
      </c>
      <c r="M1913" s="2">
        <v>2312084324.1999998</v>
      </c>
      <c r="N1913" s="2" t="str">
        <f>VLOOKUP(Tabla1[[#This Row],[nemo]],'Nemos y clasificaciones'!$A$2:$B$5000,2,FALSE)</f>
        <v>COMPAÑIA AGROPECUARIA COPEVAL S.A.</v>
      </c>
      <c r="O1913" s="2" t="str">
        <f>VLOOKUP(Tabla1[[#This Row],[nemo]],'Nemos y clasificaciones'!$A$1:$C$3000,3,FALSE)</f>
        <v>Alimentos, bebidas y tabaco</v>
      </c>
      <c r="P1913" s="2"/>
      <c r="Q1913" s="2"/>
    </row>
    <row r="1914" spans="1:17" x14ac:dyDescent="0.25">
      <c r="A1914" t="s">
        <v>1035</v>
      </c>
      <c r="B1914" s="1">
        <v>44369</v>
      </c>
      <c r="C1914" s="1">
        <v>44376</v>
      </c>
      <c r="D1914" t="s">
        <v>21</v>
      </c>
      <c r="E1914" t="s">
        <v>1036</v>
      </c>
      <c r="F1914">
        <v>0</v>
      </c>
      <c r="G1914">
        <v>10000000</v>
      </c>
      <c r="H1914">
        <v>0</v>
      </c>
      <c r="I1914">
        <v>0</v>
      </c>
      <c r="J1914">
        <v>0</v>
      </c>
      <c r="K1914">
        <v>8.0000000000000002E-3</v>
      </c>
      <c r="L1914" t="s">
        <v>23</v>
      </c>
      <c r="M1914" s="3">
        <v>80000</v>
      </c>
      <c r="N1914" s="2" t="str">
        <f>VLOOKUP(Tabla1[[#This Row],[nemo]],'Nemos y clasificaciones'!$A$2:$B$5000,2,FALSE)</f>
        <v>CFI</v>
      </c>
      <c r="O1914" s="3" t="str">
        <f>VLOOKUP(Tabla1[[#This Row],[nemo]],'Nemos y clasificaciones'!$A$1:$C$3000,3,FALSE)</f>
        <v>CFI</v>
      </c>
      <c r="P1914" s="3"/>
      <c r="Q1914" s="3"/>
    </row>
    <row r="1915" spans="1:17" x14ac:dyDescent="0.25">
      <c r="A1915" t="s">
        <v>3888</v>
      </c>
      <c r="B1915" s="1">
        <v>44001</v>
      </c>
      <c r="C1915" s="1">
        <v>44007</v>
      </c>
      <c r="D1915" t="s">
        <v>21</v>
      </c>
      <c r="E1915" t="s">
        <v>1036</v>
      </c>
      <c r="F1915">
        <v>0</v>
      </c>
      <c r="G1915">
        <v>10000000</v>
      </c>
      <c r="H1915">
        <v>0</v>
      </c>
      <c r="I1915">
        <v>0</v>
      </c>
      <c r="J1915">
        <v>0</v>
      </c>
      <c r="K1915">
        <v>7.0000000000000001E-3</v>
      </c>
      <c r="L1915" t="s">
        <v>23</v>
      </c>
      <c r="M1915" s="3">
        <v>70000</v>
      </c>
      <c r="N1915" s="2" t="str">
        <f>VLOOKUP(Tabla1[[#This Row],[nemo]],'Nemos y clasificaciones'!$A$2:$B$5000,2,FALSE)</f>
        <v>CFI</v>
      </c>
      <c r="O1915" s="3" t="str">
        <f>VLOOKUP(Tabla1[[#This Row],[nemo]],'Nemos y clasificaciones'!$A$1:$C$3000,3,FALSE)</f>
        <v>CFI</v>
      </c>
      <c r="P1915" s="3"/>
      <c r="Q1915" s="3"/>
    </row>
    <row r="1916" spans="1:17" x14ac:dyDescent="0.25">
      <c r="A1916" t="s">
        <v>1037</v>
      </c>
      <c r="B1916" s="1">
        <v>44369</v>
      </c>
      <c r="C1916" s="1">
        <v>44376</v>
      </c>
      <c r="D1916" t="s">
        <v>21</v>
      </c>
      <c r="E1916" t="s">
        <v>1038</v>
      </c>
      <c r="F1916">
        <v>0</v>
      </c>
      <c r="G1916">
        <v>10000000</v>
      </c>
      <c r="H1916">
        <v>0</v>
      </c>
      <c r="I1916">
        <v>0</v>
      </c>
      <c r="J1916">
        <v>0</v>
      </c>
      <c r="K1916">
        <v>8.0000000000000002E-3</v>
      </c>
      <c r="L1916" t="s">
        <v>23</v>
      </c>
      <c r="M1916" s="3">
        <v>80000</v>
      </c>
      <c r="N1916" s="2" t="str">
        <f>VLOOKUP(Tabla1[[#This Row],[nemo]],'Nemos y clasificaciones'!$A$2:$B$5000,2,FALSE)</f>
        <v>CFI</v>
      </c>
      <c r="O1916" s="3" t="str">
        <f>VLOOKUP(Tabla1[[#This Row],[nemo]],'Nemos y clasificaciones'!$A$1:$C$3000,3,FALSE)</f>
        <v>CFI</v>
      </c>
      <c r="P1916" s="3"/>
      <c r="Q1916" s="3"/>
    </row>
    <row r="1917" spans="1:17" x14ac:dyDescent="0.25">
      <c r="A1917" t="s">
        <v>3889</v>
      </c>
      <c r="B1917" s="1">
        <v>44001</v>
      </c>
      <c r="C1917" s="1">
        <v>44007</v>
      </c>
      <c r="D1917" t="s">
        <v>21</v>
      </c>
      <c r="E1917" t="s">
        <v>1038</v>
      </c>
      <c r="F1917">
        <v>0</v>
      </c>
      <c r="G1917">
        <v>10000000</v>
      </c>
      <c r="H1917">
        <v>0</v>
      </c>
      <c r="I1917">
        <v>0</v>
      </c>
      <c r="J1917">
        <v>0</v>
      </c>
      <c r="K1917">
        <v>7.0000000000000001E-3</v>
      </c>
      <c r="L1917" t="s">
        <v>23</v>
      </c>
      <c r="M1917" s="3">
        <v>70000</v>
      </c>
      <c r="N1917" s="2" t="str">
        <f>VLOOKUP(Tabla1[[#This Row],[nemo]],'Nemos y clasificaciones'!$A$2:$B$5000,2,FALSE)</f>
        <v>CFI</v>
      </c>
      <c r="O1917" s="3" t="str">
        <f>VLOOKUP(Tabla1[[#This Row],[nemo]],'Nemos y clasificaciones'!$A$1:$C$3000,3,FALSE)</f>
        <v>CFI</v>
      </c>
      <c r="P1917" s="3"/>
      <c r="Q1917" s="3"/>
    </row>
    <row r="1918" spans="1:17" x14ac:dyDescent="0.25">
      <c r="A1918" t="s">
        <v>4592</v>
      </c>
      <c r="B1918" s="1">
        <v>43939</v>
      </c>
      <c r="C1918" s="1">
        <v>43945</v>
      </c>
      <c r="D1918" t="s">
        <v>21</v>
      </c>
      <c r="E1918" t="s">
        <v>4593</v>
      </c>
      <c r="F1918">
        <v>0</v>
      </c>
      <c r="G1918">
        <v>10000000</v>
      </c>
      <c r="H1918">
        <v>0</v>
      </c>
      <c r="I1918">
        <v>0</v>
      </c>
      <c r="J1918">
        <v>0</v>
      </c>
      <c r="K1918">
        <v>0.621</v>
      </c>
      <c r="L1918" t="s">
        <v>23</v>
      </c>
      <c r="M1918" s="2">
        <v>6210000</v>
      </c>
      <c r="N1918" s="2" t="str">
        <f>VLOOKUP(Tabla1[[#This Row],[nemo]],'Nemos y clasificaciones'!$A$2:$B$5000,2,FALSE)</f>
        <v>CFI</v>
      </c>
      <c r="O1918" s="2" t="str">
        <f>VLOOKUP(Tabla1[[#This Row],[nemo]],'Nemos y clasificaciones'!$A$1:$C$3000,3,FALSE)</f>
        <v>CFI</v>
      </c>
      <c r="P1918" s="2"/>
      <c r="Q1918" s="2"/>
    </row>
    <row r="1919" spans="1:17" x14ac:dyDescent="0.25">
      <c r="A1919" t="s">
        <v>8194</v>
      </c>
      <c r="B1919" s="1">
        <v>43230</v>
      </c>
      <c r="C1919" s="1">
        <v>43236</v>
      </c>
      <c r="D1919" t="s">
        <v>21</v>
      </c>
      <c r="E1919" t="s">
        <v>4593</v>
      </c>
      <c r="F1919">
        <v>0</v>
      </c>
      <c r="G1919">
        <v>10000000</v>
      </c>
      <c r="H1919">
        <v>0</v>
      </c>
      <c r="I1919">
        <v>0</v>
      </c>
      <c r="J1919">
        <v>0</v>
      </c>
      <c r="K1919">
        <v>3.5999999999999997E-2</v>
      </c>
      <c r="L1919" t="s">
        <v>23</v>
      </c>
      <c r="M1919" s="2">
        <v>360000</v>
      </c>
      <c r="N1919" s="2" t="str">
        <f>VLOOKUP(Tabla1[[#This Row],[nemo]],'Nemos y clasificaciones'!$A$2:$B$5000,2,FALSE)</f>
        <v>CFI</v>
      </c>
      <c r="O1919" s="2" t="str">
        <f>VLOOKUP(Tabla1[[#This Row],[nemo]],'Nemos y clasificaciones'!$A$1:$C$3000,3,FALSE)</f>
        <v>CFI</v>
      </c>
      <c r="P1919" s="2"/>
      <c r="Q1919" s="2"/>
    </row>
    <row r="1920" spans="1:17" x14ac:dyDescent="0.25">
      <c r="A1920" t="s">
        <v>11835</v>
      </c>
      <c r="B1920" s="1">
        <v>42111</v>
      </c>
      <c r="C1920" s="1">
        <v>42117</v>
      </c>
      <c r="D1920" t="s">
        <v>14</v>
      </c>
      <c r="E1920" t="s">
        <v>9558</v>
      </c>
      <c r="F1920">
        <v>0</v>
      </c>
      <c r="G1920">
        <v>3983886864</v>
      </c>
      <c r="H1920">
        <v>0</v>
      </c>
      <c r="I1920">
        <v>0</v>
      </c>
      <c r="J1920">
        <v>0</v>
      </c>
      <c r="K1920">
        <v>0.57499999999999996</v>
      </c>
      <c r="L1920" t="s">
        <v>23</v>
      </c>
      <c r="M1920" s="2">
        <v>2290734946.8000002</v>
      </c>
      <c r="N1920" s="2" t="str">
        <f>VLOOKUP(Tabla1[[#This Row],[nemo]],'Nemos y clasificaciones'!$A$2:$B$5000,2,FALSE)</f>
        <v>EMPRESAS IANSA S.A.</v>
      </c>
      <c r="O1920" s="2" t="str">
        <f>VLOOKUP(Tabla1[[#This Row],[nemo]],'Nemos y clasificaciones'!$A$1:$C$3000,3,FALSE)</f>
        <v>Alimentos, bebidas y tabaco</v>
      </c>
      <c r="P1920" s="2"/>
      <c r="Q1920" s="2"/>
    </row>
    <row r="1921" spans="1:17" x14ac:dyDescent="0.25">
      <c r="A1921" t="s">
        <v>4594</v>
      </c>
      <c r="B1921" s="1">
        <v>43939</v>
      </c>
      <c r="C1921" s="1">
        <v>43945</v>
      </c>
      <c r="D1921" t="s">
        <v>21</v>
      </c>
      <c r="E1921" t="s">
        <v>4595</v>
      </c>
      <c r="F1921">
        <v>0</v>
      </c>
      <c r="G1921">
        <v>10000000</v>
      </c>
      <c r="H1921">
        <v>0</v>
      </c>
      <c r="I1921">
        <v>0</v>
      </c>
      <c r="J1921">
        <v>0</v>
      </c>
      <c r="K1921">
        <v>0.59199999999999997</v>
      </c>
      <c r="L1921" t="s">
        <v>23</v>
      </c>
      <c r="M1921" s="2">
        <v>5920000</v>
      </c>
      <c r="N1921" s="2" t="str">
        <f>VLOOKUP(Tabla1[[#This Row],[nemo]],'Nemos y clasificaciones'!$A$2:$B$5000,2,FALSE)</f>
        <v>CFI</v>
      </c>
      <c r="O1921" s="2" t="str">
        <f>VLOOKUP(Tabla1[[#This Row],[nemo]],'Nemos y clasificaciones'!$A$1:$C$3000,3,FALSE)</f>
        <v>CFI</v>
      </c>
      <c r="P1921" s="2"/>
      <c r="Q1921" s="2"/>
    </row>
    <row r="1922" spans="1:17" x14ac:dyDescent="0.25">
      <c r="A1922" t="s">
        <v>8192</v>
      </c>
      <c r="B1922" s="1">
        <v>43230</v>
      </c>
      <c r="C1922" s="1">
        <v>43236</v>
      </c>
      <c r="D1922" t="s">
        <v>21</v>
      </c>
      <c r="E1922" t="s">
        <v>4595</v>
      </c>
      <c r="F1922">
        <v>0</v>
      </c>
      <c r="G1922">
        <v>10000000</v>
      </c>
      <c r="H1922">
        <v>0</v>
      </c>
      <c r="I1922">
        <v>0</v>
      </c>
      <c r="J1922">
        <v>0</v>
      </c>
      <c r="K1922">
        <v>3.4000000000000002E-2</v>
      </c>
      <c r="L1922" t="s">
        <v>23</v>
      </c>
      <c r="M1922" s="2">
        <v>340000</v>
      </c>
      <c r="N1922" s="2" t="str">
        <f>VLOOKUP(Tabla1[[#This Row],[nemo]],'Nemos y clasificaciones'!$A$2:$B$5000,2,FALSE)</f>
        <v>CFI</v>
      </c>
      <c r="O1922" s="2" t="str">
        <f>VLOOKUP(Tabla1[[#This Row],[nemo]],'Nemos y clasificaciones'!$A$1:$C$3000,3,FALSE)</f>
        <v>CFI</v>
      </c>
      <c r="P1922" s="2"/>
      <c r="Q1922" s="2"/>
    </row>
    <row r="1923" spans="1:17" x14ac:dyDescent="0.25">
      <c r="A1923" t="s">
        <v>6324</v>
      </c>
      <c r="B1923" s="1">
        <v>43600</v>
      </c>
      <c r="C1923" s="1">
        <v>43607</v>
      </c>
      <c r="D1923" t="s">
        <v>14</v>
      </c>
      <c r="E1923" t="s">
        <v>2636</v>
      </c>
      <c r="F1923">
        <v>0</v>
      </c>
      <c r="G1923">
        <v>12273975815</v>
      </c>
      <c r="H1923">
        <v>0</v>
      </c>
      <c r="I1923">
        <v>0</v>
      </c>
      <c r="J1923">
        <v>0</v>
      </c>
      <c r="K1923">
        <v>0.186</v>
      </c>
      <c r="L1923" t="s">
        <v>23</v>
      </c>
      <c r="M1923" s="2">
        <v>2282959501.5900002</v>
      </c>
      <c r="N1923" s="2" t="str">
        <f>VLOOKUP(Tabla1[[#This Row],[nemo]],'Nemos y clasificaciones'!$A$2:$B$5000,2,FALSE)</f>
        <v>SANTANA S.A.</v>
      </c>
      <c r="O1923" s="2" t="str">
        <f>VLOOKUP(Tabla1[[#This Row],[nemo]],'Nemos y clasificaciones'!$A$1:$C$3000,3,FALSE)</f>
        <v>Servicios financieros</v>
      </c>
      <c r="P1923" s="2"/>
      <c r="Q1923" s="2"/>
    </row>
    <row r="1924" spans="1:17" x14ac:dyDescent="0.25">
      <c r="A1924" t="s">
        <v>7742</v>
      </c>
      <c r="B1924" s="1">
        <v>43273</v>
      </c>
      <c r="C1924" s="1">
        <v>43279</v>
      </c>
      <c r="D1924" t="s">
        <v>14</v>
      </c>
      <c r="E1924" t="s">
        <v>7743</v>
      </c>
      <c r="F1924">
        <v>0</v>
      </c>
      <c r="G1924">
        <v>2000000</v>
      </c>
      <c r="H1924">
        <v>0</v>
      </c>
      <c r="I1924">
        <v>0</v>
      </c>
      <c r="J1924">
        <v>0</v>
      </c>
      <c r="K1924">
        <v>2075.4989999999998</v>
      </c>
      <c r="L1924" t="s">
        <v>19</v>
      </c>
      <c r="M1924" s="2">
        <v>4150998000</v>
      </c>
      <c r="N1924" s="2" t="str">
        <f>VLOOKUP(Tabla1[[#This Row],[nemo]],'Nemos y clasificaciones'!$A$2:$B$5000,2,FALSE)</f>
        <v>CFI</v>
      </c>
      <c r="O1924" s="2" t="str">
        <f>VLOOKUP(Tabla1[[#This Row],[nemo]],'Nemos y clasificaciones'!$A$1:$C$3000,3,FALSE)</f>
        <v>CFI</v>
      </c>
      <c r="P1924" s="2"/>
      <c r="Q1924" s="2"/>
    </row>
    <row r="1925" spans="1:17" x14ac:dyDescent="0.25">
      <c r="A1925" t="s">
        <v>9232</v>
      </c>
      <c r="B1925" s="1">
        <v>42907</v>
      </c>
      <c r="C1925" s="1">
        <v>42914</v>
      </c>
      <c r="D1925" t="s">
        <v>14</v>
      </c>
      <c r="E1925" t="s">
        <v>7743</v>
      </c>
      <c r="F1925">
        <v>0</v>
      </c>
      <c r="G1925">
        <v>2000000</v>
      </c>
      <c r="H1925">
        <v>0</v>
      </c>
      <c r="I1925">
        <v>0</v>
      </c>
      <c r="J1925">
        <v>0</v>
      </c>
      <c r="K1925">
        <v>1062.2619999999999</v>
      </c>
      <c r="L1925" t="s">
        <v>19</v>
      </c>
      <c r="M1925" s="2">
        <v>2124524000</v>
      </c>
      <c r="N1925" s="2" t="str">
        <f>VLOOKUP(Tabla1[[#This Row],[nemo]],'Nemos y clasificaciones'!$A$2:$B$5000,2,FALSE)</f>
        <v>CFI</v>
      </c>
      <c r="O1925" s="2" t="str">
        <f>VLOOKUP(Tabla1[[#This Row],[nemo]],'Nemos y clasificaciones'!$A$1:$C$3000,3,FALSE)</f>
        <v>CFI</v>
      </c>
      <c r="P1925" s="2"/>
      <c r="Q1925" s="2"/>
    </row>
    <row r="1926" spans="1:17" x14ac:dyDescent="0.25">
      <c r="A1926" t="s">
        <v>8171</v>
      </c>
      <c r="B1926" s="1">
        <v>43231</v>
      </c>
      <c r="C1926" s="1">
        <v>43237</v>
      </c>
      <c r="D1926" t="s">
        <v>14</v>
      </c>
      <c r="E1926" t="s">
        <v>2392</v>
      </c>
      <c r="F1926">
        <v>0</v>
      </c>
      <c r="G1926">
        <v>113238186</v>
      </c>
      <c r="H1926">
        <v>0</v>
      </c>
      <c r="I1926">
        <v>0</v>
      </c>
      <c r="J1926">
        <v>0</v>
      </c>
      <c r="K1926">
        <v>20.039000000000001</v>
      </c>
      <c r="L1926" t="s">
        <v>54</v>
      </c>
      <c r="M1926" s="2">
        <v>2269180009.2540002</v>
      </c>
      <c r="N1926" s="2" t="str">
        <f>VLOOKUP(Tabla1[[#This Row],[nemo]],'Nemos y clasificaciones'!$A$2:$B$5000,2,FALSE)</f>
        <v>PORTUARIA CABO FROWARD S.A.</v>
      </c>
      <c r="O1926" s="2" t="str">
        <f>VLOOKUP(Tabla1[[#This Row],[nemo]],'Nemos y clasificaciones'!$A$1:$C$3000,3,FALSE)</f>
        <v>Transportes y servicios marítimos</v>
      </c>
      <c r="P1926" s="2"/>
      <c r="Q1926" s="2"/>
    </row>
    <row r="1927" spans="1:17" x14ac:dyDescent="0.25">
      <c r="A1927" t="s">
        <v>8172</v>
      </c>
      <c r="B1927" s="1">
        <v>43231</v>
      </c>
      <c r="C1927" s="1">
        <v>43237</v>
      </c>
      <c r="D1927" t="s">
        <v>14</v>
      </c>
      <c r="E1927" t="s">
        <v>2392</v>
      </c>
      <c r="F1927">
        <v>0</v>
      </c>
      <c r="G1927">
        <v>113238186</v>
      </c>
      <c r="H1927">
        <v>0</v>
      </c>
      <c r="I1927">
        <v>0</v>
      </c>
      <c r="J1927">
        <v>0</v>
      </c>
      <c r="K1927">
        <v>20.033000000000001</v>
      </c>
      <c r="L1927" t="s">
        <v>54</v>
      </c>
      <c r="M1927" s="2">
        <v>2268500580.138</v>
      </c>
      <c r="N1927" s="2" t="str">
        <f>VLOOKUP(Tabla1[[#This Row],[nemo]],'Nemos y clasificaciones'!$A$2:$B$5000,2,FALSE)</f>
        <v>PORTUARIA CABO FROWARD S.A.</v>
      </c>
      <c r="O1927" s="2" t="str">
        <f>VLOOKUP(Tabla1[[#This Row],[nemo]],'Nemos y clasificaciones'!$A$1:$C$3000,3,FALSE)</f>
        <v>Transportes y servicios marítimos</v>
      </c>
      <c r="P1927" s="2"/>
      <c r="Q1927" s="2"/>
    </row>
    <row r="1928" spans="1:17" x14ac:dyDescent="0.25">
      <c r="A1928" t="s">
        <v>7056</v>
      </c>
      <c r="B1928" s="1">
        <v>43454</v>
      </c>
      <c r="C1928" s="1">
        <v>43461</v>
      </c>
      <c r="D1928" t="s">
        <v>14</v>
      </c>
      <c r="E1928" t="s">
        <v>7057</v>
      </c>
      <c r="F1928">
        <v>0</v>
      </c>
      <c r="G1928">
        <v>2000000</v>
      </c>
      <c r="H1928">
        <v>0</v>
      </c>
      <c r="I1928">
        <v>0</v>
      </c>
      <c r="J1928">
        <v>0</v>
      </c>
      <c r="K1928">
        <v>709.58699999999999</v>
      </c>
      <c r="L1928" t="s">
        <v>19</v>
      </c>
      <c r="M1928" s="2">
        <v>1419174000</v>
      </c>
      <c r="N1928" s="2" t="str">
        <f>VLOOKUP(Tabla1[[#This Row],[nemo]],'Nemos y clasificaciones'!$A$2:$B$5000,2,FALSE)</f>
        <v>CFI</v>
      </c>
      <c r="O1928" s="2" t="str">
        <f>VLOOKUP(Tabla1[[#This Row],[nemo]],'Nemos y clasificaciones'!$A$1:$C$3000,3,FALSE)</f>
        <v>CFI</v>
      </c>
      <c r="P1928" s="2"/>
      <c r="Q1928" s="2"/>
    </row>
    <row r="1929" spans="1:17" x14ac:dyDescent="0.25">
      <c r="A1929" t="s">
        <v>2204</v>
      </c>
      <c r="B1929" s="1">
        <v>44299</v>
      </c>
      <c r="C1929" s="1">
        <v>44305</v>
      </c>
      <c r="D1929" t="s">
        <v>14</v>
      </c>
      <c r="E1929" t="s">
        <v>2205</v>
      </c>
      <c r="F1929">
        <v>0</v>
      </c>
      <c r="G1929">
        <v>1034572184</v>
      </c>
      <c r="H1929">
        <v>0</v>
      </c>
      <c r="I1929">
        <v>0</v>
      </c>
      <c r="J1929">
        <v>0</v>
      </c>
      <c r="K1929">
        <v>2.1760000000000002</v>
      </c>
      <c r="L1929" t="s">
        <v>16</v>
      </c>
      <c r="M1929" s="2">
        <v>2251229072.3839998</v>
      </c>
      <c r="N1929" s="2" t="str">
        <f>VLOOKUP(Tabla1[[#This Row],[nemo]],'Nemos y clasificaciones'!$A$2:$B$5000,2,FALSE)</f>
        <v>SOCIEDAD ANONIMA VIÑA SANTA RITA</v>
      </c>
      <c r="O1929" s="2" t="str">
        <f>VLOOKUP(Tabla1[[#This Row],[nemo]],'Nemos y clasificaciones'!$A$1:$C$3000,3,FALSE)</f>
        <v>Alimentos, bebidas y tabaco</v>
      </c>
      <c r="P1929" s="2"/>
      <c r="Q1929" s="2"/>
    </row>
    <row r="1930" spans="1:17" x14ac:dyDescent="0.25">
      <c r="A1930" t="s">
        <v>2697</v>
      </c>
      <c r="B1930" s="1">
        <v>44203</v>
      </c>
      <c r="C1930" s="1">
        <v>44209</v>
      </c>
      <c r="D1930" t="s">
        <v>14</v>
      </c>
      <c r="E1930" t="s">
        <v>326</v>
      </c>
      <c r="F1930">
        <v>0</v>
      </c>
      <c r="G1930">
        <v>75000000</v>
      </c>
      <c r="H1930">
        <v>0</v>
      </c>
      <c r="I1930">
        <v>0</v>
      </c>
      <c r="J1930">
        <v>0</v>
      </c>
      <c r="K1930">
        <v>30</v>
      </c>
      <c r="L1930" t="s">
        <v>54</v>
      </c>
      <c r="M1930" s="2">
        <v>2250000000</v>
      </c>
      <c r="N1930" s="2" t="str">
        <f>VLOOKUP(Tabla1[[#This Row],[nemo]],'Nemos y clasificaciones'!$A$2:$B$5000,2,FALSE)</f>
        <v>COMPAÑIA INDUSTRIAL EL VOLCAN S.A.</v>
      </c>
      <c r="O1930" s="2" t="str">
        <f>VLOOKUP(Tabla1[[#This Row],[nemo]],'Nemos y clasificaciones'!$A$1:$C$3000,3,FALSE)</f>
        <v>Construcción</v>
      </c>
      <c r="P1930" s="2"/>
      <c r="Q1930" s="2"/>
    </row>
    <row r="1931" spans="1:17" x14ac:dyDescent="0.25">
      <c r="A1931" t="s">
        <v>8652</v>
      </c>
      <c r="B1931" s="1">
        <v>43104</v>
      </c>
      <c r="C1931" s="1">
        <v>43110</v>
      </c>
      <c r="D1931" t="s">
        <v>14</v>
      </c>
      <c r="E1931" t="s">
        <v>326</v>
      </c>
      <c r="F1931">
        <v>0</v>
      </c>
      <c r="G1931">
        <v>75000000</v>
      </c>
      <c r="H1931">
        <v>0</v>
      </c>
      <c r="I1931">
        <v>0</v>
      </c>
      <c r="J1931">
        <v>0</v>
      </c>
      <c r="K1931">
        <v>30</v>
      </c>
      <c r="L1931" t="s">
        <v>54</v>
      </c>
      <c r="M1931" s="2">
        <v>2250000000</v>
      </c>
      <c r="N1931" s="2" t="str">
        <f>VLOOKUP(Tabla1[[#This Row],[nemo]],'Nemos y clasificaciones'!$A$2:$B$5000,2,FALSE)</f>
        <v>COMPAÑIA INDUSTRIAL EL VOLCAN S.A.</v>
      </c>
      <c r="O1931" s="2" t="str">
        <f>VLOOKUP(Tabla1[[#This Row],[nemo]],'Nemos y clasificaciones'!$A$1:$C$3000,3,FALSE)</f>
        <v>Construcción</v>
      </c>
      <c r="P1931" s="2"/>
      <c r="Q1931" s="2"/>
    </row>
    <row r="1932" spans="1:17" x14ac:dyDescent="0.25">
      <c r="A1932" t="s">
        <v>9955</v>
      </c>
      <c r="B1932" s="1">
        <v>42740</v>
      </c>
      <c r="C1932" s="1">
        <v>42746</v>
      </c>
      <c r="D1932" t="s">
        <v>14</v>
      </c>
      <c r="E1932" t="s">
        <v>326</v>
      </c>
      <c r="F1932">
        <v>0</v>
      </c>
      <c r="G1932">
        <v>75000000</v>
      </c>
      <c r="H1932">
        <v>0</v>
      </c>
      <c r="I1932">
        <v>0</v>
      </c>
      <c r="J1932">
        <v>0</v>
      </c>
      <c r="K1932">
        <v>30</v>
      </c>
      <c r="L1932" t="s">
        <v>54</v>
      </c>
      <c r="M1932" s="2">
        <v>2250000000</v>
      </c>
      <c r="N1932" s="2" t="str">
        <f>VLOOKUP(Tabla1[[#This Row],[nemo]],'Nemos y clasificaciones'!$A$2:$B$5000,2,FALSE)</f>
        <v>COMPAÑIA INDUSTRIAL EL VOLCAN S.A.</v>
      </c>
      <c r="O1932" s="2" t="str">
        <f>VLOOKUP(Tabla1[[#This Row],[nemo]],'Nemos y clasificaciones'!$A$1:$C$3000,3,FALSE)</f>
        <v>Construcción</v>
      </c>
      <c r="P1932" s="2"/>
      <c r="Q1932" s="2"/>
    </row>
    <row r="1933" spans="1:17" x14ac:dyDescent="0.25">
      <c r="A1933" t="s">
        <v>11694</v>
      </c>
      <c r="B1933" s="1">
        <v>42130</v>
      </c>
      <c r="C1933" s="1">
        <v>42136</v>
      </c>
      <c r="D1933" t="s">
        <v>14</v>
      </c>
      <c r="E1933" t="s">
        <v>11695</v>
      </c>
      <c r="F1933">
        <v>0</v>
      </c>
      <c r="G1933">
        <v>790070</v>
      </c>
      <c r="H1933">
        <v>0</v>
      </c>
      <c r="I1933">
        <v>0</v>
      </c>
      <c r="J1933">
        <v>0</v>
      </c>
      <c r="K1933">
        <v>3959.1320000000001</v>
      </c>
      <c r="L1933" t="s">
        <v>19</v>
      </c>
      <c r="M1933" s="2">
        <v>3127991419.2399998</v>
      </c>
      <c r="N1933" s="2" t="str">
        <f>VLOOKUP(Tabla1[[#This Row],[nemo]],'Nemos y clasificaciones'!$A$2:$B$5000,2,FALSE)</f>
        <v>CFI</v>
      </c>
      <c r="O1933" s="2" t="str">
        <f>VLOOKUP(Tabla1[[#This Row],[nemo]],'Nemos y clasificaciones'!$A$1:$C$3000,3,FALSE)</f>
        <v>CFI</v>
      </c>
      <c r="P1933" s="2"/>
      <c r="Q1933" s="2"/>
    </row>
    <row r="1934" spans="1:17" x14ac:dyDescent="0.25">
      <c r="A1934" t="s">
        <v>2381</v>
      </c>
      <c r="B1934" s="1">
        <v>44280</v>
      </c>
      <c r="C1934" s="1">
        <v>44286</v>
      </c>
      <c r="D1934" t="s">
        <v>14</v>
      </c>
      <c r="E1934" t="s">
        <v>1017</v>
      </c>
      <c r="F1934">
        <v>0</v>
      </c>
      <c r="G1934">
        <v>10000000</v>
      </c>
      <c r="H1934">
        <v>0</v>
      </c>
      <c r="I1934">
        <v>0</v>
      </c>
      <c r="J1934">
        <v>0</v>
      </c>
      <c r="K1934">
        <v>585.80399999999997</v>
      </c>
      <c r="L1934" t="s">
        <v>19</v>
      </c>
      <c r="M1934" s="2">
        <v>5858040000</v>
      </c>
      <c r="N1934" s="2" t="str">
        <f>VLOOKUP(Tabla1[[#This Row],[nemo]],'Nemos y clasificaciones'!$A$2:$B$5000,2,FALSE)</f>
        <v>CFI</v>
      </c>
      <c r="O1934" s="2" t="str">
        <f>VLOOKUP(Tabla1[[#This Row],[nemo]],'Nemos y clasificaciones'!$A$1:$C$3000,3,FALSE)</f>
        <v>CFI</v>
      </c>
      <c r="P1934" s="2"/>
      <c r="Q1934" s="2"/>
    </row>
    <row r="1935" spans="1:17" x14ac:dyDescent="0.25">
      <c r="A1935" t="s">
        <v>8842</v>
      </c>
      <c r="B1935" s="1">
        <v>43078</v>
      </c>
      <c r="C1935" s="1">
        <v>43084</v>
      </c>
      <c r="D1935" t="s">
        <v>14</v>
      </c>
      <c r="E1935" t="s">
        <v>192</v>
      </c>
      <c r="F1935">
        <v>0</v>
      </c>
      <c r="G1935">
        <v>149448112</v>
      </c>
      <c r="H1935">
        <v>0</v>
      </c>
      <c r="I1935">
        <v>0</v>
      </c>
      <c r="J1935">
        <v>0</v>
      </c>
      <c r="K1935">
        <v>15</v>
      </c>
      <c r="L1935" t="s">
        <v>54</v>
      </c>
      <c r="M1935" s="2">
        <v>2241721680</v>
      </c>
      <c r="N1935" s="2" t="str">
        <f>VLOOKUP(Tabla1[[#This Row],[nemo]],'Nemos y clasificaciones'!$A$2:$B$5000,2,FALSE)</f>
        <v>INVERCAP S.A.</v>
      </c>
      <c r="O1935" s="2" t="str">
        <f>VLOOKUP(Tabla1[[#This Row],[nemo]],'Nemos y clasificaciones'!$A$1:$C$3000,3,FALSE)</f>
        <v>Minería</v>
      </c>
      <c r="P1935" s="2"/>
      <c r="Q1935" s="2"/>
    </row>
    <row r="1936" spans="1:17" x14ac:dyDescent="0.25">
      <c r="A1936" t="s">
        <v>10842</v>
      </c>
      <c r="B1936" s="1">
        <v>42452</v>
      </c>
      <c r="C1936" s="1">
        <v>42460</v>
      </c>
      <c r="D1936" t="s">
        <v>14</v>
      </c>
      <c r="E1936" t="s">
        <v>1848</v>
      </c>
      <c r="F1936">
        <v>0</v>
      </c>
      <c r="G1936">
        <v>747005982</v>
      </c>
      <c r="H1936">
        <v>0</v>
      </c>
      <c r="I1936">
        <v>0</v>
      </c>
      <c r="J1936">
        <v>0</v>
      </c>
      <c r="K1936">
        <v>3</v>
      </c>
      <c r="L1936" t="s">
        <v>16</v>
      </c>
      <c r="M1936" s="2">
        <v>2241017946</v>
      </c>
      <c r="N1936" s="2" t="str">
        <f>VLOOKUP(Tabla1[[#This Row],[nemo]],'Nemos y clasificaciones'!$A$2:$B$5000,2,FALSE)</f>
        <v>VIÑA CONCHA Y TORO S.A.</v>
      </c>
      <c r="O1936" s="2" t="str">
        <f>VLOOKUP(Tabla1[[#This Row],[nemo]],'Nemos y clasificaciones'!$A$1:$C$3000,3,FALSE)</f>
        <v>Alimentos, bebidas y tabaco</v>
      </c>
      <c r="P1936" s="2"/>
      <c r="Q1936" s="2"/>
    </row>
    <row r="1937" spans="1:17" x14ac:dyDescent="0.25">
      <c r="A1937" t="s">
        <v>11019</v>
      </c>
      <c r="B1937" s="1">
        <v>42361</v>
      </c>
      <c r="C1937" s="1">
        <v>42368</v>
      </c>
      <c r="D1937" t="s">
        <v>14</v>
      </c>
      <c r="E1937" t="s">
        <v>1848</v>
      </c>
      <c r="F1937">
        <v>0</v>
      </c>
      <c r="G1937">
        <v>747005982</v>
      </c>
      <c r="H1937">
        <v>0</v>
      </c>
      <c r="I1937">
        <v>0</v>
      </c>
      <c r="J1937">
        <v>0</v>
      </c>
      <c r="K1937">
        <v>3</v>
      </c>
      <c r="L1937" t="s">
        <v>16</v>
      </c>
      <c r="M1937" s="2">
        <v>2241017946</v>
      </c>
      <c r="N1937" s="2" t="str">
        <f>VLOOKUP(Tabla1[[#This Row],[nemo]],'Nemos y clasificaciones'!$A$2:$B$5000,2,FALSE)</f>
        <v>VIÑA CONCHA Y TORO S.A.</v>
      </c>
      <c r="O1937" s="2" t="str">
        <f>VLOOKUP(Tabla1[[#This Row],[nemo]],'Nemos y clasificaciones'!$A$1:$C$3000,3,FALSE)</f>
        <v>Alimentos, bebidas y tabaco</v>
      </c>
      <c r="P1937" s="2"/>
      <c r="Q1937" s="2"/>
    </row>
    <row r="1938" spans="1:17" x14ac:dyDescent="0.25">
      <c r="A1938" t="s">
        <v>11262</v>
      </c>
      <c r="B1938" s="1">
        <v>42271</v>
      </c>
      <c r="C1938" s="1">
        <v>42277</v>
      </c>
      <c r="D1938" t="s">
        <v>14</v>
      </c>
      <c r="E1938" t="s">
        <v>1848</v>
      </c>
      <c r="F1938">
        <v>0</v>
      </c>
      <c r="G1938">
        <v>747005982</v>
      </c>
      <c r="H1938">
        <v>0</v>
      </c>
      <c r="I1938">
        <v>0</v>
      </c>
      <c r="J1938">
        <v>0</v>
      </c>
      <c r="K1938">
        <v>3</v>
      </c>
      <c r="L1938" t="s">
        <v>16</v>
      </c>
      <c r="M1938" s="2">
        <v>2241017946</v>
      </c>
      <c r="N1938" s="2" t="str">
        <f>VLOOKUP(Tabla1[[#This Row],[nemo]],'Nemos y clasificaciones'!$A$2:$B$5000,2,FALSE)</f>
        <v>VIÑA CONCHA Y TORO S.A.</v>
      </c>
      <c r="O1938" s="2" t="str">
        <f>VLOOKUP(Tabla1[[#This Row],[nemo]],'Nemos y clasificaciones'!$A$1:$C$3000,3,FALSE)</f>
        <v>Alimentos, bebidas y tabaco</v>
      </c>
      <c r="P1938" s="2"/>
      <c r="Q1938" s="2"/>
    </row>
    <row r="1939" spans="1:17" x14ac:dyDescent="0.25">
      <c r="A1939" t="s">
        <v>11898</v>
      </c>
      <c r="B1939" s="1">
        <v>42088</v>
      </c>
      <c r="C1939" s="1">
        <v>42094</v>
      </c>
      <c r="D1939" t="s">
        <v>14</v>
      </c>
      <c r="E1939" t="s">
        <v>1848</v>
      </c>
      <c r="F1939">
        <v>0</v>
      </c>
      <c r="G1939">
        <v>747005982</v>
      </c>
      <c r="H1939">
        <v>0</v>
      </c>
      <c r="I1939">
        <v>0</v>
      </c>
      <c r="J1939">
        <v>0</v>
      </c>
      <c r="K1939">
        <v>3</v>
      </c>
      <c r="L1939" t="s">
        <v>16</v>
      </c>
      <c r="M1939" s="2">
        <v>2241017946</v>
      </c>
      <c r="N1939" s="2" t="str">
        <f>VLOOKUP(Tabla1[[#This Row],[nemo]],'Nemos y clasificaciones'!$A$2:$B$5000,2,FALSE)</f>
        <v>VIÑA CONCHA Y TORO S.A.</v>
      </c>
      <c r="O1939" s="2" t="str">
        <f>VLOOKUP(Tabla1[[#This Row],[nemo]],'Nemos y clasificaciones'!$A$1:$C$3000,3,FALSE)</f>
        <v>Alimentos, bebidas y tabaco</v>
      </c>
      <c r="P1939" s="2"/>
      <c r="Q1939" s="2"/>
    </row>
    <row r="1940" spans="1:17" x14ac:dyDescent="0.25">
      <c r="A1940" t="s">
        <v>3031</v>
      </c>
      <c r="B1940" s="1">
        <v>44175</v>
      </c>
      <c r="C1940" s="1">
        <v>44181</v>
      </c>
      <c r="D1940" t="s">
        <v>14</v>
      </c>
      <c r="E1940" t="s">
        <v>792</v>
      </c>
      <c r="F1940">
        <v>0</v>
      </c>
      <c r="G1940">
        <v>64000000</v>
      </c>
      <c r="H1940">
        <v>0</v>
      </c>
      <c r="I1940">
        <v>0</v>
      </c>
      <c r="J1940">
        <v>0</v>
      </c>
      <c r="K1940">
        <v>35</v>
      </c>
      <c r="L1940" t="s">
        <v>54</v>
      </c>
      <c r="M1940" s="2">
        <v>2240000000</v>
      </c>
      <c r="N1940" s="2" t="str">
        <f>VLOOKUP(Tabla1[[#This Row],[nemo]],'Nemos y clasificaciones'!$A$2:$B$5000,2,FALSE)</f>
        <v>CRISTALERIAS DE CHILE S.A.</v>
      </c>
      <c r="O1940" s="2" t="str">
        <f>VLOOKUP(Tabla1[[#This Row],[nemo]],'Nemos y clasificaciones'!$A$1:$C$3000,3,FALSE)</f>
        <v>Alimentos, bebidas y tabaco</v>
      </c>
      <c r="P1940" s="2"/>
      <c r="Q1940" s="2"/>
    </row>
    <row r="1941" spans="1:17" x14ac:dyDescent="0.25">
      <c r="A1941" t="s">
        <v>3299</v>
      </c>
      <c r="B1941" s="1">
        <v>44125</v>
      </c>
      <c r="C1941" s="1">
        <v>44131</v>
      </c>
      <c r="D1941" t="s">
        <v>14</v>
      </c>
      <c r="E1941" t="s">
        <v>792</v>
      </c>
      <c r="F1941">
        <v>0</v>
      </c>
      <c r="G1941">
        <v>64000000</v>
      </c>
      <c r="H1941">
        <v>0</v>
      </c>
      <c r="I1941">
        <v>0</v>
      </c>
      <c r="J1941">
        <v>0</v>
      </c>
      <c r="K1941">
        <v>35</v>
      </c>
      <c r="L1941" t="s">
        <v>54</v>
      </c>
      <c r="M1941" s="2">
        <v>2240000000</v>
      </c>
      <c r="N1941" s="2" t="str">
        <f>VLOOKUP(Tabla1[[#This Row],[nemo]],'Nemos y clasificaciones'!$A$2:$B$5000,2,FALSE)</f>
        <v>CRISTALERIAS DE CHILE S.A.</v>
      </c>
      <c r="O1941" s="2" t="str">
        <f>VLOOKUP(Tabla1[[#This Row],[nemo]],'Nemos y clasificaciones'!$A$1:$C$3000,3,FALSE)</f>
        <v>Alimentos, bebidas y tabaco</v>
      </c>
      <c r="P1941" s="2"/>
      <c r="Q1941" s="2"/>
    </row>
    <row r="1942" spans="1:17" x14ac:dyDescent="0.25">
      <c r="A1942" t="s">
        <v>3665</v>
      </c>
      <c r="B1942" s="1">
        <v>44026</v>
      </c>
      <c r="C1942" s="1">
        <v>44033</v>
      </c>
      <c r="D1942" t="s">
        <v>14</v>
      </c>
      <c r="E1942" t="s">
        <v>792</v>
      </c>
      <c r="F1942">
        <v>0</v>
      </c>
      <c r="G1942">
        <v>64000000</v>
      </c>
      <c r="H1942">
        <v>0</v>
      </c>
      <c r="I1942">
        <v>0</v>
      </c>
      <c r="J1942">
        <v>0</v>
      </c>
      <c r="K1942">
        <v>35</v>
      </c>
      <c r="L1942" t="s">
        <v>54</v>
      </c>
      <c r="M1942" s="2">
        <v>2240000000</v>
      </c>
      <c r="N1942" s="2" t="str">
        <f>VLOOKUP(Tabla1[[#This Row],[nemo]],'Nemos y clasificaciones'!$A$2:$B$5000,2,FALSE)</f>
        <v>CRISTALERIAS DE CHILE S.A.</v>
      </c>
      <c r="O1942" s="2" t="str">
        <f>VLOOKUP(Tabla1[[#This Row],[nemo]],'Nemos y clasificaciones'!$A$1:$C$3000,3,FALSE)</f>
        <v>Alimentos, bebidas y tabaco</v>
      </c>
      <c r="P1942" s="2"/>
      <c r="Q1942" s="2"/>
    </row>
    <row r="1943" spans="1:17" x14ac:dyDescent="0.25">
      <c r="A1943" t="s">
        <v>1016</v>
      </c>
      <c r="B1943" s="1">
        <v>44370</v>
      </c>
      <c r="C1943" s="1">
        <v>44377</v>
      </c>
      <c r="D1943" t="s">
        <v>14</v>
      </c>
      <c r="E1943" t="s">
        <v>1017</v>
      </c>
      <c r="F1943">
        <v>0</v>
      </c>
      <c r="G1943">
        <v>10000000</v>
      </c>
      <c r="H1943">
        <v>0</v>
      </c>
      <c r="I1943">
        <v>0</v>
      </c>
      <c r="J1943">
        <v>0</v>
      </c>
      <c r="K1943">
        <v>475.98</v>
      </c>
      <c r="L1943" t="s">
        <v>19</v>
      </c>
      <c r="M1943" s="2">
        <v>4759800000</v>
      </c>
      <c r="N1943" s="2" t="str">
        <f>VLOOKUP(Tabla1[[#This Row],[nemo]],'Nemos y clasificaciones'!$A$2:$B$5000,2,FALSE)</f>
        <v>CFI</v>
      </c>
      <c r="O1943" s="2" t="str">
        <f>VLOOKUP(Tabla1[[#This Row],[nemo]],'Nemos y clasificaciones'!$A$1:$C$3000,3,FALSE)</f>
        <v>CFI</v>
      </c>
      <c r="P1943" s="2"/>
      <c r="Q1943" s="2"/>
    </row>
    <row r="1944" spans="1:17" x14ac:dyDescent="0.25">
      <c r="A1944" t="s">
        <v>2382</v>
      </c>
      <c r="B1944" s="1">
        <v>44280</v>
      </c>
      <c r="C1944" s="1">
        <v>44286</v>
      </c>
      <c r="D1944" t="s">
        <v>14</v>
      </c>
      <c r="E1944" t="s">
        <v>1015</v>
      </c>
      <c r="F1944">
        <v>0</v>
      </c>
      <c r="G1944">
        <v>10000000</v>
      </c>
      <c r="H1944">
        <v>0</v>
      </c>
      <c r="I1944">
        <v>0</v>
      </c>
      <c r="J1944">
        <v>0</v>
      </c>
      <c r="K1944">
        <v>584.96600000000001</v>
      </c>
      <c r="L1944" t="s">
        <v>19</v>
      </c>
      <c r="M1944" s="2">
        <v>5849660000</v>
      </c>
      <c r="N1944" s="2" t="str">
        <f>VLOOKUP(Tabla1[[#This Row],[nemo]],'Nemos y clasificaciones'!$A$2:$B$5000,2,FALSE)</f>
        <v>CFI</v>
      </c>
      <c r="O1944" s="2" t="str">
        <f>VLOOKUP(Tabla1[[#This Row],[nemo]],'Nemos y clasificaciones'!$A$1:$C$3000,3,FALSE)</f>
        <v>CFI</v>
      </c>
      <c r="P1944" s="2"/>
      <c r="Q1944" s="2"/>
    </row>
    <row r="1945" spans="1:17" x14ac:dyDescent="0.25">
      <c r="A1945" t="s">
        <v>4998</v>
      </c>
      <c r="B1945" s="1">
        <v>43844</v>
      </c>
      <c r="C1945" s="1">
        <v>43850</v>
      </c>
      <c r="D1945" t="s">
        <v>14</v>
      </c>
      <c r="E1945" t="s">
        <v>1869</v>
      </c>
      <c r="F1945">
        <v>0</v>
      </c>
      <c r="G1945">
        <v>307933743</v>
      </c>
      <c r="H1945">
        <v>0</v>
      </c>
      <c r="I1945">
        <v>0</v>
      </c>
      <c r="J1945">
        <v>0</v>
      </c>
      <c r="K1945">
        <v>7.2619999999999996</v>
      </c>
      <c r="L1945" t="s">
        <v>16</v>
      </c>
      <c r="M1945" s="2">
        <v>2236214841.6659999</v>
      </c>
      <c r="N1945" s="2" t="str">
        <f>VLOOKUP(Tabla1[[#This Row],[nemo]],'Nemos y clasificaciones'!$A$2:$B$5000,2,FALSE)</f>
        <v>AGUAS ANDINAS S.A.</v>
      </c>
      <c r="O1945" s="2" t="str">
        <f>VLOOKUP(Tabla1[[#This Row],[nemo]],'Nemos y clasificaciones'!$A$1:$C$3000,3,FALSE)</f>
        <v>Servicios sanitarios y gas</v>
      </c>
      <c r="P1945" s="2"/>
      <c r="Q1945" s="2"/>
    </row>
    <row r="1946" spans="1:17" x14ac:dyDescent="0.25">
      <c r="A1946" t="s">
        <v>1014</v>
      </c>
      <c r="B1946" s="1">
        <v>44370</v>
      </c>
      <c r="C1946" s="1">
        <v>44377</v>
      </c>
      <c r="D1946" t="s">
        <v>14</v>
      </c>
      <c r="E1946" t="s">
        <v>1015</v>
      </c>
      <c r="F1946">
        <v>0</v>
      </c>
      <c r="G1946">
        <v>10000000</v>
      </c>
      <c r="H1946">
        <v>0</v>
      </c>
      <c r="I1946">
        <v>0</v>
      </c>
      <c r="J1946">
        <v>0</v>
      </c>
      <c r="K1946">
        <v>474.61900000000003</v>
      </c>
      <c r="L1946" t="s">
        <v>19</v>
      </c>
      <c r="M1946" s="2">
        <v>4746190000</v>
      </c>
      <c r="N1946" s="2" t="str">
        <f>VLOOKUP(Tabla1[[#This Row],[nemo]],'Nemos y clasificaciones'!$A$2:$B$5000,2,FALSE)</f>
        <v>CFI</v>
      </c>
      <c r="O1946" s="2" t="str">
        <f>VLOOKUP(Tabla1[[#This Row],[nemo]],'Nemos y clasificaciones'!$A$1:$C$3000,3,FALSE)</f>
        <v>CFI</v>
      </c>
      <c r="P1946" s="2"/>
      <c r="Q1946" s="2"/>
    </row>
    <row r="1947" spans="1:17" x14ac:dyDescent="0.25">
      <c r="A1947" t="s">
        <v>8809</v>
      </c>
      <c r="B1947" s="1">
        <v>43085</v>
      </c>
      <c r="C1947" s="1">
        <v>43091</v>
      </c>
      <c r="D1947" t="s">
        <v>14</v>
      </c>
      <c r="E1947" t="s">
        <v>3198</v>
      </c>
      <c r="F1947">
        <v>0</v>
      </c>
      <c r="G1947">
        <v>105961665413</v>
      </c>
      <c r="H1947">
        <v>0</v>
      </c>
      <c r="I1947">
        <v>0</v>
      </c>
      <c r="J1947">
        <v>0</v>
      </c>
      <c r="K1947">
        <v>2.1000000000000001E-2</v>
      </c>
      <c r="L1947" t="s">
        <v>23</v>
      </c>
      <c r="M1947" s="2">
        <v>2225194973.6729999</v>
      </c>
      <c r="N1947" s="2" t="str">
        <f>VLOOKUP(Tabla1[[#This Row],[nemo]],'Nemos y clasificaciones'!$A$2:$B$5000,2,FALSE)</f>
        <v>NORTE GRANDE S.A.</v>
      </c>
      <c r="O1947" s="2" t="str">
        <f>VLOOKUP(Tabla1[[#This Row],[nemo]],'Nemos y clasificaciones'!$A$1:$C$3000,3,FALSE)</f>
        <v>Minería</v>
      </c>
      <c r="P1947" s="2"/>
      <c r="Q1947" s="2"/>
    </row>
    <row r="1948" spans="1:17" x14ac:dyDescent="0.25">
      <c r="A1948" t="s">
        <v>2383</v>
      </c>
      <c r="B1948" s="1">
        <v>44280</v>
      </c>
      <c r="C1948" s="1">
        <v>44286</v>
      </c>
      <c r="D1948" t="s">
        <v>14</v>
      </c>
      <c r="E1948" t="s">
        <v>1013</v>
      </c>
      <c r="F1948">
        <v>0</v>
      </c>
      <c r="G1948">
        <v>10000000</v>
      </c>
      <c r="H1948">
        <v>0</v>
      </c>
      <c r="I1948">
        <v>0</v>
      </c>
      <c r="J1948">
        <v>0</v>
      </c>
      <c r="K1948">
        <v>585.55200000000002</v>
      </c>
      <c r="L1948" t="s">
        <v>19</v>
      </c>
      <c r="M1948" s="2">
        <v>5855520000</v>
      </c>
      <c r="N1948" s="2" t="str">
        <f>VLOOKUP(Tabla1[[#This Row],[nemo]],'Nemos y clasificaciones'!$A$2:$B$5000,2,FALSE)</f>
        <v>CFI</v>
      </c>
      <c r="O1948" s="2" t="str">
        <f>VLOOKUP(Tabla1[[#This Row],[nemo]],'Nemos y clasificaciones'!$A$1:$C$3000,3,FALSE)</f>
        <v>CFI</v>
      </c>
      <c r="P1948" s="2"/>
      <c r="Q1948" s="2"/>
    </row>
    <row r="1949" spans="1:17" x14ac:dyDescent="0.25">
      <c r="A1949" t="s">
        <v>4062</v>
      </c>
      <c r="B1949" s="1">
        <v>43992</v>
      </c>
      <c r="C1949" s="1">
        <v>43998</v>
      </c>
      <c r="D1949" t="s">
        <v>14</v>
      </c>
      <c r="E1949" t="s">
        <v>116</v>
      </c>
      <c r="F1949">
        <v>0</v>
      </c>
      <c r="G1949">
        <v>1075000000</v>
      </c>
      <c r="H1949">
        <v>0</v>
      </c>
      <c r="I1949">
        <v>0</v>
      </c>
      <c r="J1949">
        <v>0</v>
      </c>
      <c r="K1949">
        <v>2.0670000000000002</v>
      </c>
      <c r="L1949" t="s">
        <v>16</v>
      </c>
      <c r="M1949" s="2">
        <v>2222025000</v>
      </c>
      <c r="N1949" s="2" t="str">
        <f>VLOOKUP(Tabla1[[#This Row],[nemo]],'Nemos y clasificaciones'!$A$2:$B$5000,2,FALSE)</f>
        <v>SIGDO KOPPERS S.A.</v>
      </c>
      <c r="O1949" s="2" t="str">
        <f>VLOOKUP(Tabla1[[#This Row],[nemo]],'Nemos y clasificaciones'!$A$1:$C$3000,3,FALSE)</f>
        <v>Conglomerados</v>
      </c>
      <c r="P1949" s="2"/>
      <c r="Q1949" s="2"/>
    </row>
    <row r="1950" spans="1:17" x14ac:dyDescent="0.25">
      <c r="A1950" t="s">
        <v>1012</v>
      </c>
      <c r="B1950" s="1">
        <v>44370</v>
      </c>
      <c r="C1950" s="1">
        <v>44377</v>
      </c>
      <c r="D1950" t="s">
        <v>14</v>
      </c>
      <c r="E1950" t="s">
        <v>1013</v>
      </c>
      <c r="F1950">
        <v>0</v>
      </c>
      <c r="G1950">
        <v>10000000</v>
      </c>
      <c r="H1950">
        <v>0</v>
      </c>
      <c r="I1950">
        <v>0</v>
      </c>
      <c r="J1950">
        <v>0</v>
      </c>
      <c r="K1950">
        <v>475.57</v>
      </c>
      <c r="L1950" t="s">
        <v>19</v>
      </c>
      <c r="M1950" s="2">
        <v>4755700000</v>
      </c>
      <c r="N1950" s="2" t="str">
        <f>VLOOKUP(Tabla1[[#This Row],[nemo]],'Nemos y clasificaciones'!$A$2:$B$5000,2,FALSE)</f>
        <v>CFI</v>
      </c>
      <c r="O1950" s="2" t="str">
        <f>VLOOKUP(Tabla1[[#This Row],[nemo]],'Nemos y clasificaciones'!$A$1:$C$3000,3,FALSE)</f>
        <v>CFI</v>
      </c>
      <c r="P1950" s="2"/>
      <c r="Q1950" s="2"/>
    </row>
    <row r="1951" spans="1:17" x14ac:dyDescent="0.25">
      <c r="A1951" t="s">
        <v>2380</v>
      </c>
      <c r="B1951" s="1">
        <v>44280</v>
      </c>
      <c r="C1951" s="1">
        <v>44286</v>
      </c>
      <c r="D1951" t="s">
        <v>14</v>
      </c>
      <c r="E1951" t="s">
        <v>1011</v>
      </c>
      <c r="F1951">
        <v>0</v>
      </c>
      <c r="G1951">
        <v>10000000</v>
      </c>
      <c r="H1951">
        <v>0</v>
      </c>
      <c r="I1951">
        <v>0</v>
      </c>
      <c r="J1951">
        <v>0</v>
      </c>
      <c r="K1951">
        <v>585.97199999999998</v>
      </c>
      <c r="L1951" t="s">
        <v>19</v>
      </c>
      <c r="M1951" s="2">
        <v>5859720000</v>
      </c>
      <c r="N1951" s="2" t="str">
        <f>VLOOKUP(Tabla1[[#This Row],[nemo]],'Nemos y clasificaciones'!$A$2:$B$5000,2,FALSE)</f>
        <v>CFI</v>
      </c>
      <c r="O1951" s="2" t="str">
        <f>VLOOKUP(Tabla1[[#This Row],[nemo]],'Nemos y clasificaciones'!$A$1:$C$3000,3,FALSE)</f>
        <v>CFI</v>
      </c>
      <c r="P1951" s="2"/>
      <c r="Q1951" s="2"/>
    </row>
    <row r="1952" spans="1:17" x14ac:dyDescent="0.25">
      <c r="A1952" t="s">
        <v>11845</v>
      </c>
      <c r="B1952" s="1">
        <v>42108</v>
      </c>
      <c r="C1952" s="1">
        <v>42114</v>
      </c>
      <c r="D1952" t="s">
        <v>14</v>
      </c>
      <c r="E1952" t="s">
        <v>11846</v>
      </c>
      <c r="F1952">
        <v>0</v>
      </c>
      <c r="G1952">
        <v>276235822</v>
      </c>
      <c r="H1952">
        <v>0</v>
      </c>
      <c r="I1952">
        <v>0</v>
      </c>
      <c r="J1952">
        <v>0</v>
      </c>
      <c r="K1952">
        <v>7.9809999999999999</v>
      </c>
      <c r="L1952" t="s">
        <v>16</v>
      </c>
      <c r="M1952" s="2">
        <v>2204638095.382</v>
      </c>
      <c r="N1952" s="2" t="str">
        <f>VLOOKUP(Tabla1[[#This Row],[nemo]],'Nemos y clasificaciones'!$A$2:$B$5000,2,FALSE)</f>
        <v>INDIVER S.A.</v>
      </c>
      <c r="O1952" s="2" t="str">
        <f>VLOOKUP(Tabla1[[#This Row],[nemo]],'Nemos y clasificaciones'!$A$1:$C$3000,3,FALSE)</f>
        <v>Servicios financieros</v>
      </c>
      <c r="P1952" s="2"/>
      <c r="Q1952" s="2"/>
    </row>
    <row r="1953" spans="1:17" x14ac:dyDescent="0.25">
      <c r="A1953" t="s">
        <v>1010</v>
      </c>
      <c r="B1953" s="1">
        <v>44370</v>
      </c>
      <c r="C1953" s="1">
        <v>44377</v>
      </c>
      <c r="D1953" t="s">
        <v>14</v>
      </c>
      <c r="E1953" t="s">
        <v>1011</v>
      </c>
      <c r="F1953">
        <v>0</v>
      </c>
      <c r="G1953">
        <v>10000000</v>
      </c>
      <c r="H1953">
        <v>0</v>
      </c>
      <c r="I1953">
        <v>0</v>
      </c>
      <c r="J1953">
        <v>0</v>
      </c>
      <c r="K1953">
        <v>476.25200000000001</v>
      </c>
      <c r="L1953" t="s">
        <v>19</v>
      </c>
      <c r="M1953" s="2">
        <v>4762520000</v>
      </c>
      <c r="N1953" s="2" t="str">
        <f>VLOOKUP(Tabla1[[#This Row],[nemo]],'Nemos y clasificaciones'!$A$2:$B$5000,2,FALSE)</f>
        <v>CFI</v>
      </c>
      <c r="O1953" s="2" t="str">
        <f>VLOOKUP(Tabla1[[#This Row],[nemo]],'Nemos y clasificaciones'!$A$1:$C$3000,3,FALSE)</f>
        <v>CFI</v>
      </c>
      <c r="P1953" s="2"/>
      <c r="Q1953" s="2"/>
    </row>
    <row r="1954" spans="1:17" x14ac:dyDescent="0.25">
      <c r="A1954" t="s">
        <v>4120</v>
      </c>
      <c r="B1954" s="1">
        <v>43985</v>
      </c>
      <c r="C1954" s="1">
        <v>43991</v>
      </c>
      <c r="D1954" t="s">
        <v>14</v>
      </c>
      <c r="E1954" t="s">
        <v>4121</v>
      </c>
      <c r="F1954">
        <v>0</v>
      </c>
      <c r="G1954">
        <v>10000000</v>
      </c>
      <c r="H1954">
        <v>0</v>
      </c>
      <c r="I1954">
        <v>0</v>
      </c>
      <c r="J1954">
        <v>0</v>
      </c>
      <c r="K1954">
        <v>66.584000000000003</v>
      </c>
      <c r="L1954" t="s">
        <v>54</v>
      </c>
      <c r="M1954" s="2">
        <v>665840000</v>
      </c>
      <c r="N1954" s="2" t="str">
        <f>VLOOKUP(Tabla1[[#This Row],[nemo]],'Nemos y clasificaciones'!$A$2:$B$5000,2,FALSE)</f>
        <v>CFI</v>
      </c>
      <c r="O1954" s="2" t="str">
        <f>VLOOKUP(Tabla1[[#This Row],[nemo]],'Nemos y clasificaciones'!$A$1:$C$3000,3,FALSE)</f>
        <v>CFI</v>
      </c>
      <c r="P1954" s="2"/>
      <c r="Q1954" s="2"/>
    </row>
    <row r="1955" spans="1:17" x14ac:dyDescent="0.25">
      <c r="A1955" t="s">
        <v>4119</v>
      </c>
      <c r="B1955" s="1">
        <v>43985</v>
      </c>
      <c r="C1955" s="1">
        <v>43991</v>
      </c>
      <c r="D1955" t="s">
        <v>14</v>
      </c>
      <c r="E1955" t="s">
        <v>1148</v>
      </c>
      <c r="F1955">
        <v>0</v>
      </c>
      <c r="G1955">
        <v>10000000</v>
      </c>
      <c r="H1955">
        <v>0</v>
      </c>
      <c r="I1955">
        <v>0</v>
      </c>
      <c r="J1955">
        <v>0</v>
      </c>
      <c r="K1955">
        <v>30.655999999999999</v>
      </c>
      <c r="L1955" t="s">
        <v>54</v>
      </c>
      <c r="M1955" s="2">
        <v>306560000</v>
      </c>
      <c r="N1955" s="2" t="str">
        <f>VLOOKUP(Tabla1[[#This Row],[nemo]],'Nemos y clasificaciones'!$A$2:$B$5000,2,FALSE)</f>
        <v>CFI</v>
      </c>
      <c r="O1955" s="2" t="str">
        <f>VLOOKUP(Tabla1[[#This Row],[nemo]],'Nemos y clasificaciones'!$A$1:$C$3000,3,FALSE)</f>
        <v>CFI</v>
      </c>
      <c r="P1955" s="2"/>
      <c r="Q1955" s="2"/>
    </row>
    <row r="1956" spans="1:17" x14ac:dyDescent="0.25">
      <c r="A1956" t="s">
        <v>6955</v>
      </c>
      <c r="B1956" s="1">
        <v>43481</v>
      </c>
      <c r="C1956" s="1">
        <v>43487</v>
      </c>
      <c r="D1956" t="s">
        <v>14</v>
      </c>
      <c r="E1956" t="s">
        <v>1869</v>
      </c>
      <c r="F1956">
        <v>0</v>
      </c>
      <c r="G1956">
        <v>307933743</v>
      </c>
      <c r="H1956">
        <v>0</v>
      </c>
      <c r="I1956">
        <v>0</v>
      </c>
      <c r="J1956">
        <v>0</v>
      </c>
      <c r="K1956">
        <v>7.0640000000000001</v>
      </c>
      <c r="L1956" t="s">
        <v>16</v>
      </c>
      <c r="M1956" s="2">
        <v>2175243960.552</v>
      </c>
      <c r="N1956" s="2" t="str">
        <f>VLOOKUP(Tabla1[[#This Row],[nemo]],'Nemos y clasificaciones'!$A$2:$B$5000,2,FALSE)</f>
        <v>AGUAS ANDINAS S.A.</v>
      </c>
      <c r="O1956" s="2" t="str">
        <f>VLOOKUP(Tabla1[[#This Row],[nemo]],'Nemos y clasificaciones'!$A$1:$C$3000,3,FALSE)</f>
        <v>Servicios sanitarios y gas</v>
      </c>
      <c r="P1956" s="2"/>
      <c r="Q1956" s="2"/>
    </row>
    <row r="1957" spans="1:17" x14ac:dyDescent="0.25">
      <c r="A1957" t="s">
        <v>10648</v>
      </c>
      <c r="B1957" s="1">
        <v>42496</v>
      </c>
      <c r="C1957" s="1">
        <v>42502</v>
      </c>
      <c r="D1957" t="s">
        <v>14</v>
      </c>
      <c r="E1957" t="s">
        <v>4221</v>
      </c>
      <c r="F1957">
        <v>0</v>
      </c>
      <c r="G1957">
        <v>377124663</v>
      </c>
      <c r="H1957">
        <v>0</v>
      </c>
      <c r="I1957">
        <v>0</v>
      </c>
      <c r="J1957">
        <v>0</v>
      </c>
      <c r="K1957">
        <v>5.7460000000000004</v>
      </c>
      <c r="L1957" t="s">
        <v>16</v>
      </c>
      <c r="M1957" s="2">
        <v>2166958313.598</v>
      </c>
      <c r="N1957" s="2" t="str">
        <f>VLOOKUP(Tabla1[[#This Row],[nemo]],'Nemos y clasificaciones'!$A$2:$B$5000,2,FALSE)</f>
        <v>EMPRESAS HITES S.A.</v>
      </c>
      <c r="O1957" s="2" t="str">
        <f>VLOOKUP(Tabla1[[#This Row],[nemo]],'Nemos y clasificaciones'!$A$1:$C$3000,3,FALSE)</f>
        <v>Consumo</v>
      </c>
      <c r="P1957" s="2"/>
      <c r="Q1957" s="2"/>
    </row>
    <row r="1958" spans="1:17" x14ac:dyDescent="0.25">
      <c r="A1958" t="s">
        <v>1147</v>
      </c>
      <c r="B1958" s="1">
        <v>44363</v>
      </c>
      <c r="C1958" s="1">
        <v>44370</v>
      </c>
      <c r="D1958" t="s">
        <v>14</v>
      </c>
      <c r="E1958" t="s">
        <v>1148</v>
      </c>
      <c r="F1958">
        <v>0</v>
      </c>
      <c r="G1958">
        <v>10000000</v>
      </c>
      <c r="H1958">
        <v>0</v>
      </c>
      <c r="I1958">
        <v>0</v>
      </c>
      <c r="J1958">
        <v>0</v>
      </c>
      <c r="K1958">
        <v>11.252000000000001</v>
      </c>
      <c r="L1958" t="s">
        <v>54</v>
      </c>
      <c r="M1958" s="2">
        <v>112520000</v>
      </c>
      <c r="N1958" s="2" t="str">
        <f>VLOOKUP(Tabla1[[#This Row],[nemo]],'Nemos y clasificaciones'!$A$2:$B$5000,2,FALSE)</f>
        <v>CFI</v>
      </c>
      <c r="O1958" s="2" t="str">
        <f>VLOOKUP(Tabla1[[#This Row],[nemo]],'Nemos y clasificaciones'!$A$1:$C$3000,3,FALSE)</f>
        <v>CFI</v>
      </c>
      <c r="P1958" s="2"/>
      <c r="Q1958" s="2"/>
    </row>
    <row r="1959" spans="1:17" x14ac:dyDescent="0.25">
      <c r="A1959" t="s">
        <v>4116</v>
      </c>
      <c r="B1959" s="1">
        <v>43985</v>
      </c>
      <c r="C1959" s="1">
        <v>43991</v>
      </c>
      <c r="D1959" t="s">
        <v>14</v>
      </c>
      <c r="E1959" t="s">
        <v>1146</v>
      </c>
      <c r="F1959">
        <v>0</v>
      </c>
      <c r="G1959">
        <v>10000000</v>
      </c>
      <c r="H1959">
        <v>0</v>
      </c>
      <c r="I1959">
        <v>0</v>
      </c>
      <c r="J1959">
        <v>0</v>
      </c>
      <c r="K1959">
        <v>35.344000000000001</v>
      </c>
      <c r="L1959" t="s">
        <v>54</v>
      </c>
      <c r="M1959" s="2">
        <v>353440000</v>
      </c>
      <c r="N1959" s="2" t="str">
        <f>VLOOKUP(Tabla1[[#This Row],[nemo]],'Nemos y clasificaciones'!$A$2:$B$5000,2,FALSE)</f>
        <v>CFI</v>
      </c>
      <c r="O1959" s="2" t="str">
        <f>VLOOKUP(Tabla1[[#This Row],[nemo]],'Nemos y clasificaciones'!$A$1:$C$3000,3,FALSE)</f>
        <v>CFI</v>
      </c>
      <c r="P1959" s="2"/>
      <c r="Q1959" s="2"/>
    </row>
    <row r="1960" spans="1:17" x14ac:dyDescent="0.25">
      <c r="A1960" t="s">
        <v>1145</v>
      </c>
      <c r="B1960" s="1">
        <v>44363</v>
      </c>
      <c r="C1960" s="1">
        <v>44370</v>
      </c>
      <c r="D1960" t="s">
        <v>14</v>
      </c>
      <c r="E1960" t="s">
        <v>1146</v>
      </c>
      <c r="F1960">
        <v>0</v>
      </c>
      <c r="G1960">
        <v>10000000</v>
      </c>
      <c r="H1960">
        <v>0</v>
      </c>
      <c r="I1960">
        <v>0</v>
      </c>
      <c r="J1960">
        <v>0</v>
      </c>
      <c r="K1960">
        <v>12.88</v>
      </c>
      <c r="L1960" t="s">
        <v>54</v>
      </c>
      <c r="M1960" s="2">
        <v>128800000</v>
      </c>
      <c r="N1960" s="2" t="str">
        <f>VLOOKUP(Tabla1[[#This Row],[nemo]],'Nemos y clasificaciones'!$A$2:$B$5000,2,FALSE)</f>
        <v>CFI</v>
      </c>
      <c r="O1960" s="2" t="str">
        <f>VLOOKUP(Tabla1[[#This Row],[nemo]],'Nemos y clasificaciones'!$A$1:$C$3000,3,FALSE)</f>
        <v>CFI</v>
      </c>
      <c r="P1960" s="2"/>
      <c r="Q1960" s="2"/>
    </row>
    <row r="1961" spans="1:17" x14ac:dyDescent="0.25">
      <c r="A1961" t="s">
        <v>6247</v>
      </c>
      <c r="B1961" s="1">
        <v>43607</v>
      </c>
      <c r="C1961" s="1">
        <v>43613</v>
      </c>
      <c r="D1961" t="s">
        <v>14</v>
      </c>
      <c r="E1961" t="s">
        <v>1146</v>
      </c>
      <c r="F1961">
        <v>0</v>
      </c>
      <c r="G1961">
        <v>10000000</v>
      </c>
      <c r="H1961">
        <v>0</v>
      </c>
      <c r="I1961">
        <v>0</v>
      </c>
      <c r="J1961">
        <v>0</v>
      </c>
      <c r="K1961">
        <v>1.659</v>
      </c>
      <c r="L1961" t="s">
        <v>16</v>
      </c>
      <c r="M1961" s="2">
        <v>16590000</v>
      </c>
      <c r="N1961" s="2" t="str">
        <f>VLOOKUP(Tabla1[[#This Row],[nemo]],'Nemos y clasificaciones'!$A$2:$B$5000,2,FALSE)</f>
        <v>CFI</v>
      </c>
      <c r="O1961" s="2" t="str">
        <f>VLOOKUP(Tabla1[[#This Row],[nemo]],'Nemos y clasificaciones'!$A$1:$C$3000,3,FALSE)</f>
        <v>CFI</v>
      </c>
      <c r="P1961" s="2"/>
      <c r="Q1961" s="2"/>
    </row>
    <row r="1962" spans="1:17" x14ac:dyDescent="0.25">
      <c r="A1962" t="s">
        <v>4117</v>
      </c>
      <c r="B1962" s="1">
        <v>43985</v>
      </c>
      <c r="C1962" s="1">
        <v>43991</v>
      </c>
      <c r="D1962" t="s">
        <v>14</v>
      </c>
      <c r="E1962" t="s">
        <v>4118</v>
      </c>
      <c r="F1962">
        <v>0</v>
      </c>
      <c r="G1962">
        <v>10000000</v>
      </c>
      <c r="H1962">
        <v>0</v>
      </c>
      <c r="I1962">
        <v>0</v>
      </c>
      <c r="J1962">
        <v>0</v>
      </c>
      <c r="K1962">
        <v>66.003</v>
      </c>
      <c r="L1962" t="s">
        <v>54</v>
      </c>
      <c r="M1962" s="2">
        <v>660030000</v>
      </c>
      <c r="N1962" s="2" t="str">
        <f>VLOOKUP(Tabla1[[#This Row],[nemo]],'Nemos y clasificaciones'!$A$2:$B$5000,2,FALSE)</f>
        <v>CFI</v>
      </c>
      <c r="O1962" s="2" t="str">
        <f>VLOOKUP(Tabla1[[#This Row],[nemo]],'Nemos y clasificaciones'!$A$1:$C$3000,3,FALSE)</f>
        <v>CFI</v>
      </c>
      <c r="P1962" s="2"/>
      <c r="Q1962" s="2"/>
    </row>
    <row r="1963" spans="1:17" x14ac:dyDescent="0.25">
      <c r="A1963" t="s">
        <v>9871</v>
      </c>
      <c r="B1963" s="1">
        <v>42802</v>
      </c>
      <c r="C1963" s="1">
        <v>42808</v>
      </c>
      <c r="D1963" t="s">
        <v>14</v>
      </c>
      <c r="E1963" t="s">
        <v>4775</v>
      </c>
      <c r="F1963">
        <v>0</v>
      </c>
      <c r="G1963">
        <v>1379107</v>
      </c>
      <c r="H1963">
        <v>0</v>
      </c>
      <c r="I1963">
        <v>0</v>
      </c>
      <c r="J1963">
        <v>0</v>
      </c>
      <c r="K1963">
        <v>838.93100000000004</v>
      </c>
      <c r="L1963" t="s">
        <v>19</v>
      </c>
      <c r="M1963" s="2">
        <v>1156975614.6170001</v>
      </c>
      <c r="N1963" s="2" t="str">
        <f>VLOOKUP(Tabla1[[#This Row],[nemo]],'Nemos y clasificaciones'!$A$2:$B$5000,2,FALSE)</f>
        <v>CFI</v>
      </c>
      <c r="O1963" s="2" t="str">
        <f>VLOOKUP(Tabla1[[#This Row],[nemo]],'Nemos y clasificaciones'!$A$1:$C$3000,3,FALSE)</f>
        <v>CFI</v>
      </c>
      <c r="P1963" s="2"/>
      <c r="Q1963" s="2"/>
    </row>
    <row r="1964" spans="1:17" x14ac:dyDescent="0.25">
      <c r="A1964" t="s">
        <v>8552</v>
      </c>
      <c r="B1964" s="1">
        <v>43158</v>
      </c>
      <c r="C1964" s="1">
        <v>43164</v>
      </c>
      <c r="D1964" t="s">
        <v>14</v>
      </c>
      <c r="E1964" t="s">
        <v>4775</v>
      </c>
      <c r="F1964">
        <v>0</v>
      </c>
      <c r="G1964">
        <v>1379107</v>
      </c>
      <c r="H1964">
        <v>0</v>
      </c>
      <c r="I1964">
        <v>0</v>
      </c>
      <c r="J1964">
        <v>0</v>
      </c>
      <c r="K1964">
        <v>588.91700000000003</v>
      </c>
      <c r="L1964" t="s">
        <v>19</v>
      </c>
      <c r="M1964" s="2">
        <v>812179557.11899996</v>
      </c>
      <c r="N1964" s="2" t="str">
        <f>VLOOKUP(Tabla1[[#This Row],[nemo]],'Nemos y clasificaciones'!$A$2:$B$5000,2,FALSE)</f>
        <v>CFI</v>
      </c>
      <c r="O1964" s="2" t="str">
        <f>VLOOKUP(Tabla1[[#This Row],[nemo]],'Nemos y clasificaciones'!$A$1:$C$3000,3,FALSE)</f>
        <v>CFI</v>
      </c>
      <c r="P1964" s="2"/>
      <c r="Q1964" s="2"/>
    </row>
    <row r="1965" spans="1:17" x14ac:dyDescent="0.25">
      <c r="A1965" t="s">
        <v>11851</v>
      </c>
      <c r="B1965" s="1">
        <v>42105</v>
      </c>
      <c r="C1965" s="1">
        <v>42111</v>
      </c>
      <c r="D1965" t="s">
        <v>14</v>
      </c>
      <c r="E1965" t="s">
        <v>4775</v>
      </c>
      <c r="F1965">
        <v>0</v>
      </c>
      <c r="G1965">
        <v>1379107</v>
      </c>
      <c r="H1965">
        <v>0</v>
      </c>
      <c r="I1965">
        <v>0</v>
      </c>
      <c r="J1965">
        <v>0</v>
      </c>
      <c r="K1965">
        <v>528.16800000000001</v>
      </c>
      <c r="L1965" t="s">
        <v>19</v>
      </c>
      <c r="M1965" s="2">
        <v>728400185.97599995</v>
      </c>
      <c r="N1965" s="2" t="str">
        <f>VLOOKUP(Tabla1[[#This Row],[nemo]],'Nemos y clasificaciones'!$A$2:$B$5000,2,FALSE)</f>
        <v>CFI</v>
      </c>
      <c r="O1965" s="2" t="str">
        <f>VLOOKUP(Tabla1[[#This Row],[nemo]],'Nemos y clasificaciones'!$A$1:$C$3000,3,FALSE)</f>
        <v>CFI</v>
      </c>
      <c r="P1965" s="2"/>
      <c r="Q1965" s="2"/>
    </row>
    <row r="1966" spans="1:17" x14ac:dyDescent="0.25">
      <c r="A1966" t="s">
        <v>4774</v>
      </c>
      <c r="B1966" s="1">
        <v>43894</v>
      </c>
      <c r="C1966" s="1">
        <v>43900</v>
      </c>
      <c r="D1966" t="s">
        <v>14</v>
      </c>
      <c r="E1966" t="s">
        <v>4775</v>
      </c>
      <c r="F1966">
        <v>0</v>
      </c>
      <c r="G1966">
        <v>1379107</v>
      </c>
      <c r="H1966">
        <v>0</v>
      </c>
      <c r="I1966">
        <v>0</v>
      </c>
      <c r="J1966">
        <v>0</v>
      </c>
      <c r="K1966">
        <v>295.98500000000001</v>
      </c>
      <c r="L1966" t="s">
        <v>19</v>
      </c>
      <c r="M1966" s="2">
        <v>408194985.39499998</v>
      </c>
      <c r="N1966" s="2" t="str">
        <f>VLOOKUP(Tabla1[[#This Row],[nemo]],'Nemos y clasificaciones'!$A$2:$B$5000,2,FALSE)</f>
        <v>CFI</v>
      </c>
      <c r="O1966" s="2" t="str">
        <f>VLOOKUP(Tabla1[[#This Row],[nemo]],'Nemos y clasificaciones'!$A$1:$C$3000,3,FALSE)</f>
        <v>CFI</v>
      </c>
      <c r="P1966" s="2"/>
      <c r="Q1966" s="2"/>
    </row>
    <row r="1967" spans="1:17" x14ac:dyDescent="0.25">
      <c r="A1967" t="s">
        <v>6830</v>
      </c>
      <c r="B1967" s="1">
        <v>43529</v>
      </c>
      <c r="C1967" s="1">
        <v>43535</v>
      </c>
      <c r="D1967" t="s">
        <v>14</v>
      </c>
      <c r="E1967" t="s">
        <v>4775</v>
      </c>
      <c r="F1967">
        <v>0</v>
      </c>
      <c r="G1967">
        <v>1379107</v>
      </c>
      <c r="H1967">
        <v>0</v>
      </c>
      <c r="I1967">
        <v>0</v>
      </c>
      <c r="J1967">
        <v>0</v>
      </c>
      <c r="K1967">
        <v>140.81299999999999</v>
      </c>
      <c r="L1967" t="s">
        <v>19</v>
      </c>
      <c r="M1967" s="2">
        <v>194196193.991</v>
      </c>
      <c r="N1967" s="2" t="str">
        <f>VLOOKUP(Tabla1[[#This Row],[nemo]],'Nemos y clasificaciones'!$A$2:$B$5000,2,FALSE)</f>
        <v>CFI</v>
      </c>
      <c r="O1967" s="2" t="str">
        <f>VLOOKUP(Tabla1[[#This Row],[nemo]],'Nemos y clasificaciones'!$A$1:$C$3000,3,FALSE)</f>
        <v>CFI</v>
      </c>
      <c r="P1967" s="2"/>
      <c r="Q1967" s="2"/>
    </row>
    <row r="1968" spans="1:17" x14ac:dyDescent="0.25">
      <c r="A1968" t="s">
        <v>11756</v>
      </c>
      <c r="B1968" s="1">
        <v>42122</v>
      </c>
      <c r="C1968" s="1">
        <v>42129</v>
      </c>
      <c r="D1968" t="s">
        <v>14</v>
      </c>
      <c r="E1968" t="s">
        <v>5762</v>
      </c>
      <c r="F1968">
        <v>0</v>
      </c>
      <c r="G1968">
        <v>31219070</v>
      </c>
      <c r="H1968">
        <v>0</v>
      </c>
      <c r="I1968">
        <v>0</v>
      </c>
      <c r="J1968">
        <v>0</v>
      </c>
      <c r="K1968">
        <v>68.930000000000007</v>
      </c>
      <c r="L1968" t="s">
        <v>54</v>
      </c>
      <c r="M1968" s="2">
        <v>2151930495.0999999</v>
      </c>
      <c r="N1968" s="2" t="str">
        <f>VLOOKUP(Tabla1[[#This Row],[nemo]],'Nemos y clasificaciones'!$A$2:$B$5000,2,FALSE)</f>
        <v>COMPAÑIA AGROPECUARIA COPEVAL S.A.</v>
      </c>
      <c r="O1968" s="2" t="str">
        <f>VLOOKUP(Tabla1[[#This Row],[nemo]],'Nemos y clasificaciones'!$A$1:$C$3000,3,FALSE)</f>
        <v>Alimentos, bebidas y tabaco</v>
      </c>
      <c r="P1968" s="2"/>
      <c r="Q1968" s="2"/>
    </row>
    <row r="1969" spans="1:17" x14ac:dyDescent="0.25">
      <c r="A1969" t="s">
        <v>3784</v>
      </c>
      <c r="B1969" s="1">
        <v>44005</v>
      </c>
      <c r="C1969" s="1">
        <v>44012</v>
      </c>
      <c r="D1969" t="s">
        <v>14</v>
      </c>
      <c r="E1969" t="s">
        <v>3785</v>
      </c>
      <c r="F1969">
        <v>0</v>
      </c>
      <c r="G1969">
        <v>10000000</v>
      </c>
      <c r="H1969">
        <v>0</v>
      </c>
      <c r="I1969">
        <v>0</v>
      </c>
      <c r="J1969">
        <v>0</v>
      </c>
      <c r="K1969">
        <v>281.19600000000003</v>
      </c>
      <c r="L1969" t="s">
        <v>19</v>
      </c>
      <c r="M1969" s="2">
        <v>2811960000</v>
      </c>
      <c r="N1969" s="2" t="str">
        <f>VLOOKUP(Tabla1[[#This Row],[nemo]],'Nemos y clasificaciones'!$A$2:$B$5000,2,FALSE)</f>
        <v>CFI</v>
      </c>
      <c r="O1969" s="2" t="str">
        <f>VLOOKUP(Tabla1[[#This Row],[nemo]],'Nemos y clasificaciones'!$A$1:$C$3000,3,FALSE)</f>
        <v>CFI</v>
      </c>
      <c r="P1969" s="2"/>
      <c r="Q1969" s="2"/>
    </row>
    <row r="1970" spans="1:17" x14ac:dyDescent="0.25">
      <c r="A1970" t="s">
        <v>9774</v>
      </c>
      <c r="B1970" s="1">
        <v>42842</v>
      </c>
      <c r="C1970" s="1">
        <v>42849</v>
      </c>
      <c r="D1970" t="s">
        <v>14</v>
      </c>
      <c r="E1970" t="s">
        <v>4285</v>
      </c>
      <c r="F1970">
        <v>0</v>
      </c>
      <c r="G1970">
        <v>1410665600</v>
      </c>
      <c r="H1970">
        <v>0</v>
      </c>
      <c r="I1970">
        <v>0</v>
      </c>
      <c r="J1970">
        <v>0</v>
      </c>
      <c r="K1970">
        <v>1.5129999999999999</v>
      </c>
      <c r="L1970" t="s">
        <v>16</v>
      </c>
      <c r="M1970" s="2">
        <v>2134337052.8</v>
      </c>
      <c r="N1970" s="2" t="str">
        <f>VLOOKUP(Tabla1[[#This Row],[nemo]],'Nemos y clasificaciones'!$A$2:$B$5000,2,FALSE)</f>
        <v>MULTIEXPORT FOODS S.A.</v>
      </c>
      <c r="O1970" s="2" t="str">
        <f>VLOOKUP(Tabla1[[#This Row],[nemo]],'Nemos y clasificaciones'!$A$1:$C$3000,3,FALSE)</f>
        <v>Alimentos, bebidas y tabaco</v>
      </c>
      <c r="P1970" s="2"/>
      <c r="Q1970" s="2"/>
    </row>
    <row r="1971" spans="1:17" x14ac:dyDescent="0.25">
      <c r="A1971" t="s">
        <v>6497</v>
      </c>
      <c r="B1971" s="1">
        <v>43588</v>
      </c>
      <c r="C1971" s="1">
        <v>43594</v>
      </c>
      <c r="D1971" t="s">
        <v>14</v>
      </c>
      <c r="E1971" t="s">
        <v>3785</v>
      </c>
      <c r="F1971">
        <v>0</v>
      </c>
      <c r="G1971">
        <v>10000000</v>
      </c>
      <c r="H1971">
        <v>0</v>
      </c>
      <c r="I1971">
        <v>0</v>
      </c>
      <c r="J1971">
        <v>0</v>
      </c>
      <c r="K1971">
        <v>142.21100000000001</v>
      </c>
      <c r="L1971" t="s">
        <v>19</v>
      </c>
      <c r="M1971" s="2">
        <v>1422110000</v>
      </c>
      <c r="N1971" s="2" t="str">
        <f>VLOOKUP(Tabla1[[#This Row],[nemo]],'Nemos y clasificaciones'!$A$2:$B$5000,2,FALSE)</f>
        <v>CFI</v>
      </c>
      <c r="O1971" s="2" t="str">
        <f>VLOOKUP(Tabla1[[#This Row],[nemo]],'Nemos y clasificaciones'!$A$1:$C$3000,3,FALSE)</f>
        <v>CFI</v>
      </c>
      <c r="P1971" s="2"/>
      <c r="Q1971" s="2"/>
    </row>
    <row r="1972" spans="1:17" x14ac:dyDescent="0.25">
      <c r="A1972" t="s">
        <v>3780</v>
      </c>
      <c r="B1972" s="1">
        <v>44005</v>
      </c>
      <c r="C1972" s="1">
        <v>44012</v>
      </c>
      <c r="D1972" t="s">
        <v>14</v>
      </c>
      <c r="E1972" t="s">
        <v>3781</v>
      </c>
      <c r="F1972">
        <v>0</v>
      </c>
      <c r="G1972">
        <v>10000000</v>
      </c>
      <c r="H1972">
        <v>0</v>
      </c>
      <c r="I1972">
        <v>0</v>
      </c>
      <c r="J1972">
        <v>0</v>
      </c>
      <c r="K1972">
        <v>266.976</v>
      </c>
      <c r="L1972" t="s">
        <v>19</v>
      </c>
      <c r="M1972" s="2">
        <v>2669760000</v>
      </c>
      <c r="N1972" s="2" t="str">
        <f>VLOOKUP(Tabla1[[#This Row],[nemo]],'Nemos y clasificaciones'!$A$2:$B$5000,2,FALSE)</f>
        <v>CFI</v>
      </c>
      <c r="O1972" s="2" t="str">
        <f>VLOOKUP(Tabla1[[#This Row],[nemo]],'Nemos y clasificaciones'!$A$1:$C$3000,3,FALSE)</f>
        <v>CFI</v>
      </c>
      <c r="P1972" s="2"/>
      <c r="Q1972" s="2"/>
    </row>
    <row r="1973" spans="1:17" x14ac:dyDescent="0.25">
      <c r="A1973" t="s">
        <v>6498</v>
      </c>
      <c r="B1973" s="1">
        <v>43588</v>
      </c>
      <c r="C1973" s="1">
        <v>43594</v>
      </c>
      <c r="D1973" t="s">
        <v>14</v>
      </c>
      <c r="E1973" t="s">
        <v>3781</v>
      </c>
      <c r="F1973">
        <v>0</v>
      </c>
      <c r="G1973">
        <v>10000000</v>
      </c>
      <c r="H1973">
        <v>0</v>
      </c>
      <c r="I1973">
        <v>0</v>
      </c>
      <c r="J1973">
        <v>0</v>
      </c>
      <c r="K1973">
        <v>134.55099999999999</v>
      </c>
      <c r="L1973" t="s">
        <v>19</v>
      </c>
      <c r="M1973" s="2">
        <v>1345510000</v>
      </c>
      <c r="N1973" s="2" t="str">
        <f>VLOOKUP(Tabla1[[#This Row],[nemo]],'Nemos y clasificaciones'!$A$2:$B$5000,2,FALSE)</f>
        <v>CFI</v>
      </c>
      <c r="O1973" s="2" t="str">
        <f>VLOOKUP(Tabla1[[#This Row],[nemo]],'Nemos y clasificaciones'!$A$1:$C$3000,3,FALSE)</f>
        <v>CFI</v>
      </c>
      <c r="P1973" s="2"/>
      <c r="Q1973" s="2"/>
    </row>
    <row r="1974" spans="1:17" x14ac:dyDescent="0.25">
      <c r="A1974" t="s">
        <v>3782</v>
      </c>
      <c r="B1974" s="1">
        <v>44005</v>
      </c>
      <c r="C1974" s="1">
        <v>44012</v>
      </c>
      <c r="D1974" t="s">
        <v>14</v>
      </c>
      <c r="E1974" t="s">
        <v>3783</v>
      </c>
      <c r="F1974">
        <v>0</v>
      </c>
      <c r="G1974">
        <v>10000000</v>
      </c>
      <c r="H1974">
        <v>0</v>
      </c>
      <c r="I1974">
        <v>0</v>
      </c>
      <c r="J1974">
        <v>0</v>
      </c>
      <c r="K1974">
        <v>267.46300000000002</v>
      </c>
      <c r="L1974" t="s">
        <v>19</v>
      </c>
      <c r="M1974" s="2">
        <v>2674630000</v>
      </c>
      <c r="N1974" s="2" t="str">
        <f>VLOOKUP(Tabla1[[#This Row],[nemo]],'Nemos y clasificaciones'!$A$2:$B$5000,2,FALSE)</f>
        <v>CFI</v>
      </c>
      <c r="O1974" s="2" t="str">
        <f>VLOOKUP(Tabla1[[#This Row],[nemo]],'Nemos y clasificaciones'!$A$1:$C$3000,3,FALSE)</f>
        <v>CFI</v>
      </c>
      <c r="P1974" s="2"/>
      <c r="Q1974" s="2"/>
    </row>
    <row r="1975" spans="1:17" x14ac:dyDescent="0.25">
      <c r="A1975" t="s">
        <v>6501</v>
      </c>
      <c r="B1975" s="1">
        <v>43588</v>
      </c>
      <c r="C1975" s="1">
        <v>43594</v>
      </c>
      <c r="D1975" t="s">
        <v>14</v>
      </c>
      <c r="E1975" t="s">
        <v>3783</v>
      </c>
      <c r="F1975">
        <v>0</v>
      </c>
      <c r="G1975">
        <v>10000000</v>
      </c>
      <c r="H1975">
        <v>0</v>
      </c>
      <c r="I1975">
        <v>0</v>
      </c>
      <c r="J1975">
        <v>0</v>
      </c>
      <c r="K1975">
        <v>134.614</v>
      </c>
      <c r="L1975" t="s">
        <v>19</v>
      </c>
      <c r="M1975" s="2">
        <v>1346140000</v>
      </c>
      <c r="N1975" s="2" t="str">
        <f>VLOOKUP(Tabla1[[#This Row],[nemo]],'Nemos y clasificaciones'!$A$2:$B$5000,2,FALSE)</f>
        <v>CFI</v>
      </c>
      <c r="O1975" s="2" t="str">
        <f>VLOOKUP(Tabla1[[#This Row],[nemo]],'Nemos y clasificaciones'!$A$1:$C$3000,3,FALSE)</f>
        <v>CFI</v>
      </c>
      <c r="P1975" s="2"/>
      <c r="Q1975" s="2"/>
    </row>
    <row r="1976" spans="1:17" x14ac:dyDescent="0.25">
      <c r="A1976" t="s">
        <v>8162</v>
      </c>
      <c r="B1976" s="1">
        <v>43232</v>
      </c>
      <c r="C1976" s="1">
        <v>43238</v>
      </c>
      <c r="D1976" t="s">
        <v>14</v>
      </c>
      <c r="E1976" t="s">
        <v>3198</v>
      </c>
      <c r="F1976">
        <v>0</v>
      </c>
      <c r="G1976">
        <v>105961665413</v>
      </c>
      <c r="H1976">
        <v>0</v>
      </c>
      <c r="I1976">
        <v>0</v>
      </c>
      <c r="J1976">
        <v>0</v>
      </c>
      <c r="K1976">
        <v>0.02</v>
      </c>
      <c r="L1976" t="s">
        <v>23</v>
      </c>
      <c r="M1976" s="2">
        <v>2119233308.26</v>
      </c>
      <c r="N1976" s="2" t="str">
        <f>VLOOKUP(Tabla1[[#This Row],[nemo]],'Nemos y clasificaciones'!$A$2:$B$5000,2,FALSE)</f>
        <v>NORTE GRANDE S.A.</v>
      </c>
      <c r="O1976" s="2" t="str">
        <f>VLOOKUP(Tabla1[[#This Row],[nemo]],'Nemos y clasificaciones'!$A$1:$C$3000,3,FALSE)</f>
        <v>Minería</v>
      </c>
      <c r="P1976" s="2"/>
      <c r="Q1976" s="2"/>
    </row>
    <row r="1977" spans="1:17" x14ac:dyDescent="0.25">
      <c r="A1977" t="s">
        <v>10005</v>
      </c>
      <c r="B1977" s="1">
        <v>42727</v>
      </c>
      <c r="C1977" s="1">
        <v>42733</v>
      </c>
      <c r="D1977" t="s">
        <v>14</v>
      </c>
      <c r="E1977" t="s">
        <v>3198</v>
      </c>
      <c r="F1977">
        <v>0</v>
      </c>
      <c r="G1977">
        <v>105961665413</v>
      </c>
      <c r="H1977">
        <v>0</v>
      </c>
      <c r="I1977">
        <v>0</v>
      </c>
      <c r="J1977">
        <v>0</v>
      </c>
      <c r="K1977">
        <v>0.02</v>
      </c>
      <c r="L1977" t="s">
        <v>23</v>
      </c>
      <c r="M1977" s="2">
        <v>2119233308.26</v>
      </c>
      <c r="N1977" s="2" t="str">
        <f>VLOOKUP(Tabla1[[#This Row],[nemo]],'Nemos y clasificaciones'!$A$2:$B$5000,2,FALSE)</f>
        <v>NORTE GRANDE S.A.</v>
      </c>
      <c r="O1977" s="2" t="str">
        <f>VLOOKUP(Tabla1[[#This Row],[nemo]],'Nemos y clasificaciones'!$A$1:$C$3000,3,FALSE)</f>
        <v>Minería</v>
      </c>
      <c r="P1977" s="2"/>
      <c r="Q1977" s="2"/>
    </row>
    <row r="1978" spans="1:17" x14ac:dyDescent="0.25">
      <c r="A1978" t="s">
        <v>3778</v>
      </c>
      <c r="B1978" s="1">
        <v>44005</v>
      </c>
      <c r="C1978" s="1">
        <v>44012</v>
      </c>
      <c r="D1978" t="s">
        <v>14</v>
      </c>
      <c r="E1978" t="s">
        <v>3779</v>
      </c>
      <c r="F1978">
        <v>0</v>
      </c>
      <c r="G1978">
        <v>10000000</v>
      </c>
      <c r="H1978">
        <v>0</v>
      </c>
      <c r="I1978">
        <v>0</v>
      </c>
      <c r="J1978">
        <v>0</v>
      </c>
      <c r="K1978">
        <v>284.14</v>
      </c>
      <c r="L1978" t="s">
        <v>19</v>
      </c>
      <c r="M1978" s="2">
        <v>2841400000</v>
      </c>
      <c r="N1978" s="2" t="str">
        <f>VLOOKUP(Tabla1[[#This Row],[nemo]],'Nemos y clasificaciones'!$A$2:$B$5000,2,FALSE)</f>
        <v>CFI</v>
      </c>
      <c r="O1978" s="2" t="str">
        <f>VLOOKUP(Tabla1[[#This Row],[nemo]],'Nemos y clasificaciones'!$A$1:$C$3000,3,FALSE)</f>
        <v>CFI</v>
      </c>
      <c r="P1978" s="2"/>
      <c r="Q1978" s="2"/>
    </row>
    <row r="1979" spans="1:17" x14ac:dyDescent="0.25">
      <c r="A1979" t="s">
        <v>2705</v>
      </c>
      <c r="B1979" s="1">
        <v>44202</v>
      </c>
      <c r="C1979" s="1">
        <v>44208</v>
      </c>
      <c r="D1979" t="s">
        <v>14</v>
      </c>
      <c r="E1979" t="s">
        <v>1022</v>
      </c>
      <c r="F1979">
        <v>0</v>
      </c>
      <c r="G1979">
        <v>264221000</v>
      </c>
      <c r="H1979">
        <v>0</v>
      </c>
      <c r="I1979">
        <v>0</v>
      </c>
      <c r="J1979">
        <v>0</v>
      </c>
      <c r="K1979">
        <v>8</v>
      </c>
      <c r="L1979" t="s">
        <v>16</v>
      </c>
      <c r="M1979" s="2">
        <v>2113768000</v>
      </c>
      <c r="N1979" s="2" t="str">
        <f>VLOOKUP(Tabla1[[#This Row],[nemo]],'Nemos y clasificaciones'!$A$2:$B$5000,2,FALSE)</f>
        <v>CEMENTOS BIO BIO S.A.</v>
      </c>
      <c r="O1979" s="2" t="str">
        <f>VLOOKUP(Tabla1[[#This Row],[nemo]],'Nemos y clasificaciones'!$A$1:$C$3000,3,FALSE)</f>
        <v>Construcción</v>
      </c>
      <c r="P1979" s="2"/>
      <c r="Q1979" s="2"/>
    </row>
    <row r="1980" spans="1:17" x14ac:dyDescent="0.25">
      <c r="A1980" t="s">
        <v>9573</v>
      </c>
      <c r="B1980" s="1">
        <v>42867</v>
      </c>
      <c r="C1980" s="1">
        <v>42873</v>
      </c>
      <c r="D1980" t="s">
        <v>14</v>
      </c>
      <c r="E1980" t="s">
        <v>1022</v>
      </c>
      <c r="F1980">
        <v>0</v>
      </c>
      <c r="G1980">
        <v>264221000</v>
      </c>
      <c r="H1980">
        <v>0</v>
      </c>
      <c r="I1980">
        <v>0</v>
      </c>
      <c r="J1980">
        <v>0</v>
      </c>
      <c r="K1980">
        <v>8</v>
      </c>
      <c r="L1980" t="s">
        <v>16</v>
      </c>
      <c r="M1980" s="2">
        <v>2113768000</v>
      </c>
      <c r="N1980" s="2" t="str">
        <f>VLOOKUP(Tabla1[[#This Row],[nemo]],'Nemos y clasificaciones'!$A$2:$B$5000,2,FALSE)</f>
        <v>CEMENTOS BIO BIO S.A.</v>
      </c>
      <c r="O1980" s="2" t="str">
        <f>VLOOKUP(Tabla1[[#This Row],[nemo]],'Nemos y clasificaciones'!$A$1:$C$3000,3,FALSE)</f>
        <v>Construcción</v>
      </c>
      <c r="P1980" s="2"/>
      <c r="Q1980" s="2"/>
    </row>
    <row r="1981" spans="1:17" x14ac:dyDescent="0.25">
      <c r="A1981" t="s">
        <v>12011</v>
      </c>
      <c r="B1981" s="1">
        <v>42011</v>
      </c>
      <c r="C1981" s="1">
        <v>42017</v>
      </c>
      <c r="D1981" t="s">
        <v>14</v>
      </c>
      <c r="E1981" t="s">
        <v>1022</v>
      </c>
      <c r="F1981">
        <v>0</v>
      </c>
      <c r="G1981">
        <v>264221000</v>
      </c>
      <c r="H1981">
        <v>0</v>
      </c>
      <c r="I1981">
        <v>0</v>
      </c>
      <c r="J1981">
        <v>0</v>
      </c>
      <c r="K1981">
        <v>8</v>
      </c>
      <c r="L1981" t="s">
        <v>16</v>
      </c>
      <c r="M1981" s="2">
        <v>2113768000</v>
      </c>
      <c r="N1981" s="2" t="str">
        <f>VLOOKUP(Tabla1[[#This Row],[nemo]],'Nemos y clasificaciones'!$A$2:$B$5000,2,FALSE)</f>
        <v>CEMENTOS BIO BIO S.A.</v>
      </c>
      <c r="O1981" s="2" t="str">
        <f>VLOOKUP(Tabla1[[#This Row],[nemo]],'Nemos y clasificaciones'!$A$1:$C$3000,3,FALSE)</f>
        <v>Construcción</v>
      </c>
      <c r="P1981" s="2"/>
      <c r="Q1981" s="2"/>
    </row>
    <row r="1982" spans="1:17" x14ac:dyDescent="0.25">
      <c r="A1982" t="s">
        <v>8638</v>
      </c>
      <c r="B1982" s="1">
        <v>43118</v>
      </c>
      <c r="C1982" s="1">
        <v>43124</v>
      </c>
      <c r="D1982" t="s">
        <v>14</v>
      </c>
      <c r="E1982" t="s">
        <v>1869</v>
      </c>
      <c r="F1982">
        <v>0</v>
      </c>
      <c r="G1982">
        <v>307934743</v>
      </c>
      <c r="H1982">
        <v>0</v>
      </c>
      <c r="I1982">
        <v>0</v>
      </c>
      <c r="J1982">
        <v>0</v>
      </c>
      <c r="K1982">
        <v>6.8609999999999998</v>
      </c>
      <c r="L1982" t="s">
        <v>16</v>
      </c>
      <c r="M1982" s="2">
        <v>2112740271.723</v>
      </c>
      <c r="N1982" s="2" t="str">
        <f>VLOOKUP(Tabla1[[#This Row],[nemo]],'Nemos y clasificaciones'!$A$2:$B$5000,2,FALSE)</f>
        <v>AGUAS ANDINAS S.A.</v>
      </c>
      <c r="O1982" s="2" t="str">
        <f>VLOOKUP(Tabla1[[#This Row],[nemo]],'Nemos y clasificaciones'!$A$1:$C$3000,3,FALSE)</f>
        <v>Servicios sanitarios y gas</v>
      </c>
      <c r="P1982" s="2"/>
      <c r="Q1982" s="2"/>
    </row>
    <row r="1983" spans="1:17" x14ac:dyDescent="0.25">
      <c r="A1983" t="s">
        <v>9941</v>
      </c>
      <c r="B1983" s="1">
        <v>42747</v>
      </c>
      <c r="C1983" s="1">
        <v>42753</v>
      </c>
      <c r="D1983" t="s">
        <v>14</v>
      </c>
      <c r="E1983" t="s">
        <v>1869</v>
      </c>
      <c r="F1983">
        <v>0</v>
      </c>
      <c r="G1983">
        <v>307934743</v>
      </c>
      <c r="H1983">
        <v>0</v>
      </c>
      <c r="I1983">
        <v>0</v>
      </c>
      <c r="J1983">
        <v>0</v>
      </c>
      <c r="K1983">
        <v>6.8609999999999998</v>
      </c>
      <c r="L1983" t="s">
        <v>16</v>
      </c>
      <c r="M1983" s="2">
        <v>2112740271.723</v>
      </c>
      <c r="N1983" s="2" t="str">
        <f>VLOOKUP(Tabla1[[#This Row],[nemo]],'Nemos y clasificaciones'!$A$2:$B$5000,2,FALSE)</f>
        <v>AGUAS ANDINAS S.A.</v>
      </c>
      <c r="O1983" s="2" t="str">
        <f>VLOOKUP(Tabla1[[#This Row],[nemo]],'Nemos y clasificaciones'!$A$1:$C$3000,3,FALSE)</f>
        <v>Servicios sanitarios y gas</v>
      </c>
      <c r="P1983" s="2"/>
      <c r="Q1983" s="2"/>
    </row>
    <row r="1984" spans="1:17" x14ac:dyDescent="0.25">
      <c r="A1984" t="s">
        <v>11617</v>
      </c>
      <c r="B1984" s="1">
        <v>42139</v>
      </c>
      <c r="C1984" s="1">
        <v>42146</v>
      </c>
      <c r="D1984" t="s">
        <v>14</v>
      </c>
      <c r="E1984" t="s">
        <v>2284</v>
      </c>
      <c r="F1984">
        <v>0</v>
      </c>
      <c r="G1984">
        <v>6909829902</v>
      </c>
      <c r="H1984">
        <v>0</v>
      </c>
      <c r="I1984">
        <v>0</v>
      </c>
      <c r="J1984">
        <v>0</v>
      </c>
      <c r="K1984">
        <v>0.30499999999999999</v>
      </c>
      <c r="L1984" t="s">
        <v>23</v>
      </c>
      <c r="M1984" s="2">
        <v>2107498120.1099999</v>
      </c>
      <c r="N1984" s="2" t="str">
        <f>VLOOKUP(Tabla1[[#This Row],[nemo]],'Nemos y clasificaciones'!$A$2:$B$5000,2,FALSE)</f>
        <v>GRUPO EMPRESAS NAVIERAS S.A.</v>
      </c>
      <c r="O1984" s="2" t="str">
        <f>VLOOKUP(Tabla1[[#This Row],[nemo]],'Nemos y clasificaciones'!$A$1:$C$3000,3,FALSE)</f>
        <v>Conglomerados</v>
      </c>
      <c r="P1984" s="2"/>
      <c r="Q1984" s="2"/>
    </row>
    <row r="1985" spans="1:17" x14ac:dyDescent="0.25">
      <c r="A1985" t="s">
        <v>6500</v>
      </c>
      <c r="B1985" s="1">
        <v>43588</v>
      </c>
      <c r="C1985" s="1">
        <v>43594</v>
      </c>
      <c r="D1985" t="s">
        <v>14</v>
      </c>
      <c r="E1985" t="s">
        <v>3779</v>
      </c>
      <c r="F1985">
        <v>0</v>
      </c>
      <c r="G1985">
        <v>10000000</v>
      </c>
      <c r="H1985">
        <v>0</v>
      </c>
      <c r="I1985">
        <v>0</v>
      </c>
      <c r="J1985">
        <v>0</v>
      </c>
      <c r="K1985">
        <v>142.85599999999999</v>
      </c>
      <c r="L1985" t="s">
        <v>19</v>
      </c>
      <c r="M1985" s="2">
        <v>1428560000</v>
      </c>
      <c r="N1985" s="2" t="str">
        <f>VLOOKUP(Tabla1[[#This Row],[nemo]],'Nemos y clasificaciones'!$A$2:$B$5000,2,FALSE)</f>
        <v>CFI</v>
      </c>
      <c r="O1985" s="2" t="str">
        <f>VLOOKUP(Tabla1[[#This Row],[nemo]],'Nemos y clasificaciones'!$A$1:$C$3000,3,FALSE)</f>
        <v>CFI</v>
      </c>
      <c r="P1985" s="2"/>
      <c r="Q1985" s="2"/>
    </row>
    <row r="1986" spans="1:17" x14ac:dyDescent="0.25">
      <c r="A1986" t="s">
        <v>3486</v>
      </c>
      <c r="B1986" s="1">
        <v>44082</v>
      </c>
      <c r="C1986" s="1">
        <v>44088</v>
      </c>
      <c r="D1986" t="s">
        <v>14</v>
      </c>
      <c r="E1986" t="s">
        <v>180</v>
      </c>
      <c r="F1986">
        <v>0</v>
      </c>
      <c r="G1986">
        <v>1202879835</v>
      </c>
      <c r="H1986">
        <v>0</v>
      </c>
      <c r="I1986">
        <v>0</v>
      </c>
      <c r="J1986">
        <v>0</v>
      </c>
      <c r="K1986">
        <v>1.7509999999999999</v>
      </c>
      <c r="L1986" t="s">
        <v>16</v>
      </c>
      <c r="M1986" s="2">
        <v>2106242591.085</v>
      </c>
      <c r="N1986" s="2" t="str">
        <f>VLOOKUP(Tabla1[[#This Row],[nemo]],'Nemos y clasificaciones'!$A$2:$B$5000,2,FALSE)</f>
        <v>PUERTO VENTANAS S.A.</v>
      </c>
      <c r="O1986" s="2" t="str">
        <f>VLOOKUP(Tabla1[[#This Row],[nemo]],'Nemos y clasificaciones'!$A$1:$C$3000,3,FALSE)</f>
        <v>Transportes y servicios marítimos</v>
      </c>
      <c r="P1986" s="2"/>
      <c r="Q1986" s="2"/>
    </row>
    <row r="1987" spans="1:17" x14ac:dyDescent="0.25">
      <c r="A1987" t="s">
        <v>10258</v>
      </c>
      <c r="B1987" s="1">
        <v>42621</v>
      </c>
      <c r="C1987" s="1">
        <v>42627</v>
      </c>
      <c r="D1987" t="s">
        <v>14</v>
      </c>
      <c r="E1987" t="s">
        <v>326</v>
      </c>
      <c r="F1987">
        <v>0</v>
      </c>
      <c r="G1987">
        <v>75000000</v>
      </c>
      <c r="H1987">
        <v>0</v>
      </c>
      <c r="I1987">
        <v>0</v>
      </c>
      <c r="J1987">
        <v>0</v>
      </c>
      <c r="K1987">
        <v>28</v>
      </c>
      <c r="L1987" t="s">
        <v>54</v>
      </c>
      <c r="M1987" s="2">
        <v>2100000000</v>
      </c>
      <c r="N1987" s="2" t="str">
        <f>VLOOKUP(Tabla1[[#This Row],[nemo]],'Nemos y clasificaciones'!$A$2:$B$5000,2,FALSE)</f>
        <v>COMPAÑIA INDUSTRIAL EL VOLCAN S.A.</v>
      </c>
      <c r="O1987" s="2" t="str">
        <f>VLOOKUP(Tabla1[[#This Row],[nemo]],'Nemos y clasificaciones'!$A$1:$C$3000,3,FALSE)</f>
        <v>Construcción</v>
      </c>
      <c r="P1987" s="2"/>
      <c r="Q1987" s="2"/>
    </row>
    <row r="1988" spans="1:17" x14ac:dyDescent="0.25">
      <c r="A1988" t="s">
        <v>11683</v>
      </c>
      <c r="B1988" s="1">
        <v>42131</v>
      </c>
      <c r="C1988" s="1">
        <v>42137</v>
      </c>
      <c r="D1988" t="s">
        <v>14</v>
      </c>
      <c r="E1988" t="s">
        <v>326</v>
      </c>
      <c r="F1988">
        <v>0</v>
      </c>
      <c r="G1988">
        <v>75000000</v>
      </c>
      <c r="H1988">
        <v>0</v>
      </c>
      <c r="I1988">
        <v>0</v>
      </c>
      <c r="J1988">
        <v>0</v>
      </c>
      <c r="K1988">
        <v>28</v>
      </c>
      <c r="L1988" t="s">
        <v>54</v>
      </c>
      <c r="M1988" s="2">
        <v>2100000000</v>
      </c>
      <c r="N1988" s="2" t="str">
        <f>VLOOKUP(Tabla1[[#This Row],[nemo]],'Nemos y clasificaciones'!$A$2:$B$5000,2,FALSE)</f>
        <v>COMPAÑIA INDUSTRIAL EL VOLCAN S.A.</v>
      </c>
      <c r="O1988" s="2" t="str">
        <f>VLOOKUP(Tabla1[[#This Row],[nemo]],'Nemos y clasificaciones'!$A$1:$C$3000,3,FALSE)</f>
        <v>Construcción</v>
      </c>
      <c r="P1988" s="2"/>
      <c r="Q1988" s="2"/>
    </row>
    <row r="1989" spans="1:17" x14ac:dyDescent="0.25">
      <c r="A1989" t="s">
        <v>8215</v>
      </c>
      <c r="B1989" s="1">
        <v>43228</v>
      </c>
      <c r="C1989" s="1">
        <v>43234</v>
      </c>
      <c r="D1989" t="s">
        <v>14</v>
      </c>
      <c r="E1989" t="s">
        <v>180</v>
      </c>
      <c r="F1989">
        <v>0</v>
      </c>
      <c r="G1989">
        <v>1202879835</v>
      </c>
      <c r="H1989">
        <v>0</v>
      </c>
      <c r="I1989">
        <v>0</v>
      </c>
      <c r="J1989">
        <v>0</v>
      </c>
      <c r="K1989">
        <v>1.74</v>
      </c>
      <c r="L1989" t="s">
        <v>16</v>
      </c>
      <c r="M1989" s="2">
        <v>2093010912.9000001</v>
      </c>
      <c r="N1989" s="2" t="str">
        <f>VLOOKUP(Tabla1[[#This Row],[nemo]],'Nemos y clasificaciones'!$A$2:$B$5000,2,FALSE)</f>
        <v>PUERTO VENTANAS S.A.</v>
      </c>
      <c r="O1989" s="2" t="str">
        <f>VLOOKUP(Tabla1[[#This Row],[nemo]],'Nemos y clasificaciones'!$A$1:$C$3000,3,FALSE)</f>
        <v>Transportes y servicios marítimos</v>
      </c>
      <c r="P1989" s="2"/>
      <c r="Q1989" s="2"/>
    </row>
    <row r="1990" spans="1:17" x14ac:dyDescent="0.25">
      <c r="A1990" t="s">
        <v>4767</v>
      </c>
      <c r="B1990" s="1">
        <v>43900</v>
      </c>
      <c r="C1990" s="1">
        <v>43906</v>
      </c>
      <c r="D1990" t="s">
        <v>21</v>
      </c>
      <c r="E1990" t="s">
        <v>3376</v>
      </c>
      <c r="F1990">
        <v>0</v>
      </c>
      <c r="G1990">
        <v>10000000</v>
      </c>
      <c r="H1990">
        <v>0</v>
      </c>
      <c r="I1990">
        <v>0</v>
      </c>
      <c r="J1990">
        <v>0</v>
      </c>
      <c r="K1990">
        <v>6.0999999999999999E-2</v>
      </c>
      <c r="L1990" t="s">
        <v>23</v>
      </c>
      <c r="M1990" s="2">
        <v>610000</v>
      </c>
      <c r="N1990" s="2" t="str">
        <f>VLOOKUP(Tabla1[[#This Row],[nemo]],'Nemos y clasificaciones'!$A$2:$B$5000,2,FALSE)</f>
        <v>CFI</v>
      </c>
      <c r="O1990" s="2" t="str">
        <f>VLOOKUP(Tabla1[[#This Row],[nemo]],'Nemos y clasificaciones'!$A$1:$C$3000,3,FALSE)</f>
        <v>CFI</v>
      </c>
      <c r="P1990" s="2"/>
      <c r="Q1990" s="2"/>
    </row>
    <row r="1991" spans="1:17" x14ac:dyDescent="0.25">
      <c r="A1991" t="s">
        <v>3375</v>
      </c>
      <c r="B1991" s="1">
        <v>44104</v>
      </c>
      <c r="C1991" s="1">
        <v>44110</v>
      </c>
      <c r="D1991" t="s">
        <v>21</v>
      </c>
      <c r="E1991" t="s">
        <v>3376</v>
      </c>
      <c r="F1991">
        <v>0</v>
      </c>
      <c r="G1991">
        <v>10000000</v>
      </c>
      <c r="H1991">
        <v>0</v>
      </c>
      <c r="I1991">
        <v>0</v>
      </c>
      <c r="J1991">
        <v>0</v>
      </c>
      <c r="K1991">
        <v>4.0000000000000001E-3</v>
      </c>
      <c r="L1991" t="s">
        <v>23</v>
      </c>
      <c r="M1991" s="3">
        <v>40000</v>
      </c>
      <c r="N1991" s="2" t="str">
        <f>VLOOKUP(Tabla1[[#This Row],[nemo]],'Nemos y clasificaciones'!$A$2:$B$5000,2,FALSE)</f>
        <v>CFI</v>
      </c>
      <c r="O1991" s="3" t="str">
        <f>VLOOKUP(Tabla1[[#This Row],[nemo]],'Nemos y clasificaciones'!$A$1:$C$3000,3,FALSE)</f>
        <v>CFI</v>
      </c>
      <c r="P1991" s="3"/>
      <c r="Q1991" s="3"/>
    </row>
    <row r="1992" spans="1:17" x14ac:dyDescent="0.25">
      <c r="A1992" t="s">
        <v>4768</v>
      </c>
      <c r="B1992" s="1">
        <v>43900</v>
      </c>
      <c r="C1992" s="1">
        <v>43906</v>
      </c>
      <c r="D1992" t="s">
        <v>21</v>
      </c>
      <c r="E1992" t="s">
        <v>3378</v>
      </c>
      <c r="F1992">
        <v>0</v>
      </c>
      <c r="G1992">
        <v>10000000</v>
      </c>
      <c r="H1992">
        <v>0</v>
      </c>
      <c r="I1992">
        <v>0</v>
      </c>
      <c r="J1992">
        <v>0</v>
      </c>
      <c r="K1992">
        <v>6.0999999999999999E-2</v>
      </c>
      <c r="L1992" t="s">
        <v>23</v>
      </c>
      <c r="M1992" s="2">
        <v>610000</v>
      </c>
      <c r="N1992" s="2" t="str">
        <f>VLOOKUP(Tabla1[[#This Row],[nemo]],'Nemos y clasificaciones'!$A$2:$B$5000,2,FALSE)</f>
        <v>CFI</v>
      </c>
      <c r="O1992" s="2" t="str">
        <f>VLOOKUP(Tabla1[[#This Row],[nemo]],'Nemos y clasificaciones'!$A$1:$C$3000,3,FALSE)</f>
        <v>CFI</v>
      </c>
      <c r="P1992" s="2"/>
      <c r="Q1992" s="2"/>
    </row>
    <row r="1993" spans="1:17" x14ac:dyDescent="0.25">
      <c r="A1993" t="s">
        <v>3377</v>
      </c>
      <c r="B1993" s="1">
        <v>44104</v>
      </c>
      <c r="C1993" s="1">
        <v>44110</v>
      </c>
      <c r="D1993" t="s">
        <v>21</v>
      </c>
      <c r="E1993" t="s">
        <v>3378</v>
      </c>
      <c r="F1993">
        <v>0</v>
      </c>
      <c r="G1993">
        <v>10000000</v>
      </c>
      <c r="H1993">
        <v>0</v>
      </c>
      <c r="I1993">
        <v>0</v>
      </c>
      <c r="J1993">
        <v>0</v>
      </c>
      <c r="K1993">
        <v>4.0000000000000001E-3</v>
      </c>
      <c r="L1993" t="s">
        <v>23</v>
      </c>
      <c r="M1993" s="3">
        <v>40000</v>
      </c>
      <c r="N1993" s="2" t="str">
        <f>VLOOKUP(Tabla1[[#This Row],[nemo]],'Nemos y clasificaciones'!$A$2:$B$5000,2,FALSE)</f>
        <v>CFI</v>
      </c>
      <c r="O1993" s="3" t="str">
        <f>VLOOKUP(Tabla1[[#This Row],[nemo]],'Nemos y clasificaciones'!$A$1:$C$3000,3,FALSE)</f>
        <v>CFI</v>
      </c>
      <c r="P1993" s="3"/>
      <c r="Q1993" s="3"/>
    </row>
    <row r="1994" spans="1:17" x14ac:dyDescent="0.25">
      <c r="A1994" t="s">
        <v>171</v>
      </c>
      <c r="B1994" s="1">
        <v>44446</v>
      </c>
      <c r="C1994" s="1">
        <v>44452</v>
      </c>
      <c r="D1994" t="s">
        <v>86</v>
      </c>
      <c r="E1994" t="s">
        <v>172</v>
      </c>
      <c r="F1994">
        <v>0</v>
      </c>
      <c r="G1994">
        <v>10000000</v>
      </c>
      <c r="H1994">
        <v>0</v>
      </c>
      <c r="I1994">
        <v>0</v>
      </c>
      <c r="J1994">
        <v>0</v>
      </c>
      <c r="K1994">
        <v>8.0000000000000002E-3</v>
      </c>
      <c r="L1994" t="s">
        <v>23</v>
      </c>
      <c r="M1994" s="3">
        <v>80000</v>
      </c>
      <c r="N1994" s="2" t="str">
        <f>VLOOKUP(Tabla1[[#This Row],[nemo]],'Nemos y clasificaciones'!$A$2:$B$5000,2,FALSE)</f>
        <v>CFI</v>
      </c>
      <c r="O1994" s="3" t="str">
        <f>VLOOKUP(Tabla1[[#This Row],[nemo]],'Nemos y clasificaciones'!$A$1:$C$3000,3,FALSE)</f>
        <v>CFI</v>
      </c>
      <c r="P1994" s="3"/>
      <c r="Q1994" s="3"/>
    </row>
    <row r="1995" spans="1:17" x14ac:dyDescent="0.25">
      <c r="A1995" t="s">
        <v>1708</v>
      </c>
      <c r="B1995" s="1">
        <v>44336</v>
      </c>
      <c r="C1995" s="1">
        <v>44343</v>
      </c>
      <c r="D1995" t="s">
        <v>14</v>
      </c>
      <c r="E1995" t="s">
        <v>1709</v>
      </c>
      <c r="F1995">
        <v>0</v>
      </c>
      <c r="G1995">
        <v>11000000</v>
      </c>
      <c r="H1995">
        <v>0</v>
      </c>
      <c r="I1995">
        <v>0</v>
      </c>
      <c r="J1995">
        <v>0</v>
      </c>
      <c r="K1995">
        <v>186.69900000000001</v>
      </c>
      <c r="L1995" t="s">
        <v>19</v>
      </c>
      <c r="M1995" s="2">
        <v>2053689000</v>
      </c>
      <c r="N1995" s="2" t="str">
        <f>VLOOKUP(Tabla1[[#This Row],[nemo]],'Nemos y clasificaciones'!$A$2:$B$5000,2,FALSE)</f>
        <v>SOCIEDAD AGRICOLA LA ROSA SOFRUCO S.A.</v>
      </c>
      <c r="O1995" s="2" t="str">
        <f>VLOOKUP(Tabla1[[#This Row],[nemo]],'Nemos y clasificaciones'!$A$1:$C$3000,3,FALSE)</f>
        <v>Otros</v>
      </c>
      <c r="P1995" s="2"/>
      <c r="Q1995" s="2"/>
    </row>
    <row r="1996" spans="1:17" x14ac:dyDescent="0.25">
      <c r="A1996" t="s">
        <v>173</v>
      </c>
      <c r="B1996" s="1">
        <v>44446</v>
      </c>
      <c r="C1996" s="1">
        <v>44452</v>
      </c>
      <c r="D1996" t="s">
        <v>86</v>
      </c>
      <c r="E1996" t="s">
        <v>174</v>
      </c>
      <c r="F1996">
        <v>0</v>
      </c>
      <c r="G1996">
        <v>10000000</v>
      </c>
      <c r="H1996">
        <v>0</v>
      </c>
      <c r="I1996">
        <v>0</v>
      </c>
      <c r="J1996">
        <v>0</v>
      </c>
      <c r="K1996">
        <v>8.9999999999999993E-3</v>
      </c>
      <c r="L1996" t="s">
        <v>23</v>
      </c>
      <c r="M1996" s="3">
        <v>90000</v>
      </c>
      <c r="N1996" s="2" t="str">
        <f>VLOOKUP(Tabla1[[#This Row],[nemo]],'Nemos y clasificaciones'!$A$2:$B$5000,2,FALSE)</f>
        <v>CFI</v>
      </c>
      <c r="O1996" s="3" t="str">
        <f>VLOOKUP(Tabla1[[#This Row],[nemo]],'Nemos y clasificaciones'!$A$1:$C$3000,3,FALSE)</f>
        <v>CFI</v>
      </c>
      <c r="P1996" s="3"/>
      <c r="Q1996" s="3"/>
    </row>
    <row r="1997" spans="1:17" x14ac:dyDescent="0.25">
      <c r="A1997" t="s">
        <v>10957</v>
      </c>
      <c r="B1997" s="1">
        <v>42376</v>
      </c>
      <c r="C1997" s="1">
        <v>42382</v>
      </c>
      <c r="D1997" t="s">
        <v>14</v>
      </c>
      <c r="E1997" t="s">
        <v>1869</v>
      </c>
      <c r="F1997">
        <v>0</v>
      </c>
      <c r="G1997">
        <v>307934743</v>
      </c>
      <c r="H1997">
        <v>0</v>
      </c>
      <c r="I1997">
        <v>0</v>
      </c>
      <c r="J1997">
        <v>0</v>
      </c>
      <c r="K1997">
        <v>6.6289999999999996</v>
      </c>
      <c r="L1997" t="s">
        <v>16</v>
      </c>
      <c r="M1997" s="2">
        <v>2041299411.3469999</v>
      </c>
      <c r="N1997" s="2" t="str">
        <f>VLOOKUP(Tabla1[[#This Row],[nemo]],'Nemos y clasificaciones'!$A$2:$B$5000,2,FALSE)</f>
        <v>AGUAS ANDINAS S.A.</v>
      </c>
      <c r="O1997" s="2" t="str">
        <f>VLOOKUP(Tabla1[[#This Row],[nemo]],'Nemos y clasificaciones'!$A$1:$C$3000,3,FALSE)</f>
        <v>Servicios sanitarios y gas</v>
      </c>
      <c r="P1997" s="2"/>
      <c r="Q1997" s="2"/>
    </row>
    <row r="1998" spans="1:17" x14ac:dyDescent="0.25">
      <c r="A1998" t="s">
        <v>175</v>
      </c>
      <c r="B1998" s="1">
        <v>44446</v>
      </c>
      <c r="C1998" s="1">
        <v>44452</v>
      </c>
      <c r="D1998" t="s">
        <v>86</v>
      </c>
      <c r="E1998" t="s">
        <v>176</v>
      </c>
      <c r="F1998">
        <v>0</v>
      </c>
      <c r="G1998">
        <v>10000000</v>
      </c>
      <c r="H1998">
        <v>0</v>
      </c>
      <c r="I1998">
        <v>0</v>
      </c>
      <c r="J1998">
        <v>0</v>
      </c>
      <c r="K1998">
        <v>8.9999999999999993E-3</v>
      </c>
      <c r="L1998" t="s">
        <v>23</v>
      </c>
      <c r="M1998" s="3">
        <v>90000</v>
      </c>
      <c r="N1998" s="2" t="str">
        <f>VLOOKUP(Tabla1[[#This Row],[nemo]],'Nemos y clasificaciones'!$A$2:$B$5000,2,FALSE)</f>
        <v>CFI</v>
      </c>
      <c r="O1998" s="3" t="str">
        <f>VLOOKUP(Tabla1[[#This Row],[nemo]],'Nemos y clasificaciones'!$A$1:$C$3000,3,FALSE)</f>
        <v>CFI</v>
      </c>
      <c r="P1998" s="3"/>
      <c r="Q1998" s="3"/>
    </row>
    <row r="1999" spans="1:17" x14ac:dyDescent="0.25">
      <c r="A1999" t="s">
        <v>615</v>
      </c>
      <c r="B1999" s="1">
        <v>44407</v>
      </c>
      <c r="C1999" s="1">
        <v>44413</v>
      </c>
      <c r="D1999" t="s">
        <v>21</v>
      </c>
      <c r="E1999" t="s">
        <v>616</v>
      </c>
      <c r="F1999">
        <v>0</v>
      </c>
      <c r="G1999">
        <v>10000000</v>
      </c>
      <c r="H1999">
        <v>0</v>
      </c>
      <c r="I1999">
        <v>0</v>
      </c>
      <c r="J1999">
        <v>0</v>
      </c>
      <c r="K1999">
        <v>7.0000000000000001E-3</v>
      </c>
      <c r="L1999" t="s">
        <v>23</v>
      </c>
      <c r="M1999" s="3">
        <v>70000</v>
      </c>
      <c r="N1999" s="2" t="str">
        <f>VLOOKUP(Tabla1[[#This Row],[nemo]],'Nemos y clasificaciones'!$A$2:$B$5000,2,FALSE)</f>
        <v>CFI</v>
      </c>
      <c r="O1999" s="3" t="str">
        <f>VLOOKUP(Tabla1[[#This Row],[nemo]],'Nemos y clasificaciones'!$A$1:$C$3000,3,FALSE)</f>
        <v>CFI</v>
      </c>
      <c r="P1999" s="3"/>
      <c r="Q1999" s="3"/>
    </row>
    <row r="2000" spans="1:17" x14ac:dyDescent="0.25">
      <c r="A2000" t="s">
        <v>11764</v>
      </c>
      <c r="B2000" s="1">
        <v>42121</v>
      </c>
      <c r="C2000" s="1">
        <v>42128</v>
      </c>
      <c r="D2000" t="s">
        <v>14</v>
      </c>
      <c r="E2000" t="s">
        <v>2277</v>
      </c>
      <c r="F2000">
        <v>0</v>
      </c>
      <c r="G2000">
        <v>61500000</v>
      </c>
      <c r="H2000">
        <v>0</v>
      </c>
      <c r="I2000">
        <v>0</v>
      </c>
      <c r="J2000">
        <v>0</v>
      </c>
      <c r="K2000">
        <v>33</v>
      </c>
      <c r="L2000" t="s">
        <v>54</v>
      </c>
      <c r="M2000" s="2">
        <v>2029500000</v>
      </c>
      <c r="N2000" s="2" t="str">
        <f>VLOOKUP(Tabla1[[#This Row],[nemo]],'Nemos y clasificaciones'!$A$2:$B$5000,2,FALSE)</f>
        <v>COMPAÑIA CHILENA DE FOSFOROS S.A.</v>
      </c>
      <c r="O2000" s="2" t="str">
        <f>VLOOKUP(Tabla1[[#This Row],[nemo]],'Nemos y clasificaciones'!$A$1:$C$3000,3,FALSE)</f>
        <v>Alimentos, bebidas y tabaco</v>
      </c>
      <c r="P2000" s="2"/>
      <c r="Q2000" s="2"/>
    </row>
    <row r="2001" spans="1:17" x14ac:dyDescent="0.25">
      <c r="A2001" t="s">
        <v>4383</v>
      </c>
      <c r="B2001" s="1">
        <v>43959</v>
      </c>
      <c r="C2001" s="1">
        <v>43965</v>
      </c>
      <c r="D2001" t="s">
        <v>14</v>
      </c>
      <c r="E2001" t="s">
        <v>326</v>
      </c>
      <c r="F2001">
        <v>0</v>
      </c>
      <c r="G2001">
        <v>75000000</v>
      </c>
      <c r="H2001">
        <v>0</v>
      </c>
      <c r="I2001">
        <v>0</v>
      </c>
      <c r="J2001">
        <v>0</v>
      </c>
      <c r="K2001">
        <v>27</v>
      </c>
      <c r="L2001" t="s">
        <v>54</v>
      </c>
      <c r="M2001" s="2">
        <v>2025000000</v>
      </c>
      <c r="N2001" s="2" t="str">
        <f>VLOOKUP(Tabla1[[#This Row],[nemo]],'Nemos y clasificaciones'!$A$2:$B$5000,2,FALSE)</f>
        <v>COMPAÑIA INDUSTRIAL EL VOLCAN S.A.</v>
      </c>
      <c r="O2001" s="2" t="str">
        <f>VLOOKUP(Tabla1[[#This Row],[nemo]],'Nemos y clasificaciones'!$A$1:$C$3000,3,FALSE)</f>
        <v>Construcción</v>
      </c>
      <c r="P2001" s="2"/>
      <c r="Q2001" s="2"/>
    </row>
    <row r="2002" spans="1:17" x14ac:dyDescent="0.25">
      <c r="A2002" t="s">
        <v>9092</v>
      </c>
      <c r="B2002" s="1">
        <v>42985</v>
      </c>
      <c r="C2002" s="1">
        <v>42991</v>
      </c>
      <c r="D2002" t="s">
        <v>14</v>
      </c>
      <c r="E2002" t="s">
        <v>326</v>
      </c>
      <c r="F2002">
        <v>0</v>
      </c>
      <c r="G2002">
        <v>75000000</v>
      </c>
      <c r="H2002">
        <v>0</v>
      </c>
      <c r="I2002">
        <v>0</v>
      </c>
      <c r="J2002">
        <v>0</v>
      </c>
      <c r="K2002">
        <v>27</v>
      </c>
      <c r="L2002" t="s">
        <v>54</v>
      </c>
      <c r="M2002" s="2">
        <v>2025000000</v>
      </c>
      <c r="N2002" s="2" t="str">
        <f>VLOOKUP(Tabla1[[#This Row],[nemo]],'Nemos y clasificaciones'!$A$2:$B$5000,2,FALSE)</f>
        <v>COMPAÑIA INDUSTRIAL EL VOLCAN S.A.</v>
      </c>
      <c r="O2002" s="2" t="str">
        <f>VLOOKUP(Tabla1[[#This Row],[nemo]],'Nemos y clasificaciones'!$A$1:$C$3000,3,FALSE)</f>
        <v>Construcción</v>
      </c>
      <c r="P2002" s="2"/>
      <c r="Q2002" s="2"/>
    </row>
    <row r="2003" spans="1:17" x14ac:dyDescent="0.25">
      <c r="A2003" t="s">
        <v>6320</v>
      </c>
      <c r="B2003" s="1">
        <v>43600</v>
      </c>
      <c r="C2003" s="1">
        <v>43607</v>
      </c>
      <c r="D2003" t="s">
        <v>14</v>
      </c>
      <c r="E2003" t="s">
        <v>4501</v>
      </c>
      <c r="F2003">
        <v>0</v>
      </c>
      <c r="G2003">
        <v>855096691</v>
      </c>
      <c r="H2003">
        <v>0</v>
      </c>
      <c r="I2003">
        <v>0</v>
      </c>
      <c r="J2003">
        <v>0</v>
      </c>
      <c r="K2003">
        <v>2.3679999999999999</v>
      </c>
      <c r="L2003" t="s">
        <v>16</v>
      </c>
      <c r="M2003" s="2">
        <v>2024868964.2880001</v>
      </c>
      <c r="N2003" s="2" t="str">
        <f>VLOOKUP(Tabla1[[#This Row],[nemo]],'Nemos y clasificaciones'!$A$2:$B$5000,2,FALSE)</f>
        <v>AGENCIAS UNIVERSALES S.A.</v>
      </c>
      <c r="O2003" s="2" t="str">
        <f>VLOOKUP(Tabla1[[#This Row],[nemo]],'Nemos y clasificaciones'!$A$1:$C$3000,3,FALSE)</f>
        <v>Transportes y servicios marítimos</v>
      </c>
      <c r="P2003" s="2"/>
      <c r="Q2003" s="2"/>
    </row>
    <row r="2004" spans="1:17" x14ac:dyDescent="0.25">
      <c r="A2004" t="s">
        <v>611</v>
      </c>
      <c r="B2004" s="1">
        <v>44407</v>
      </c>
      <c r="C2004" s="1">
        <v>44413</v>
      </c>
      <c r="D2004" t="s">
        <v>21</v>
      </c>
      <c r="E2004" t="s">
        <v>612</v>
      </c>
      <c r="F2004">
        <v>0</v>
      </c>
      <c r="G2004">
        <v>10000000</v>
      </c>
      <c r="H2004">
        <v>0</v>
      </c>
      <c r="I2004">
        <v>0</v>
      </c>
      <c r="J2004">
        <v>0</v>
      </c>
      <c r="K2004">
        <v>7.0000000000000001E-3</v>
      </c>
      <c r="L2004" t="s">
        <v>23</v>
      </c>
      <c r="M2004" s="3">
        <v>70000</v>
      </c>
      <c r="N2004" s="2" t="str">
        <f>VLOOKUP(Tabla1[[#This Row],[nemo]],'Nemos y clasificaciones'!$A$2:$B$5000,2,FALSE)</f>
        <v>CFI</v>
      </c>
      <c r="O2004" s="3" t="str">
        <f>VLOOKUP(Tabla1[[#This Row],[nemo]],'Nemos y clasificaciones'!$A$1:$C$3000,3,FALSE)</f>
        <v>CFI</v>
      </c>
      <c r="P2004" s="3"/>
      <c r="Q2004" s="3"/>
    </row>
    <row r="2005" spans="1:17" x14ac:dyDescent="0.25">
      <c r="A2005" t="s">
        <v>6682</v>
      </c>
      <c r="B2005" s="1">
        <v>43566</v>
      </c>
      <c r="C2005" s="1">
        <v>43572</v>
      </c>
      <c r="D2005" t="s">
        <v>14</v>
      </c>
      <c r="E2005" t="s">
        <v>520</v>
      </c>
      <c r="F2005">
        <v>0</v>
      </c>
      <c r="G2005">
        <v>576172664</v>
      </c>
      <c r="H2005">
        <v>0</v>
      </c>
      <c r="I2005">
        <v>0</v>
      </c>
      <c r="J2005">
        <v>0</v>
      </c>
      <c r="K2005">
        <v>3.5049999999999999</v>
      </c>
      <c r="L2005" t="s">
        <v>16</v>
      </c>
      <c r="M2005" s="2">
        <v>2019485187.3199999</v>
      </c>
      <c r="N2005" s="2" t="str">
        <f>VLOOKUP(Tabla1[[#This Row],[nemo]],'Nemos y clasificaciones'!$A$2:$B$5000,2,FALSE)</f>
        <v>BESALCO S.A.</v>
      </c>
      <c r="O2005" s="2" t="str">
        <f>VLOOKUP(Tabla1[[#This Row],[nemo]],'Nemos y clasificaciones'!$A$1:$C$3000,3,FALSE)</f>
        <v>Construcción</v>
      </c>
      <c r="P2005" s="2"/>
      <c r="Q2005" s="2"/>
    </row>
    <row r="2006" spans="1:17" x14ac:dyDescent="0.25">
      <c r="A2006" t="s">
        <v>507</v>
      </c>
      <c r="B2006" s="1">
        <v>44421</v>
      </c>
      <c r="C2006" s="1">
        <v>44427</v>
      </c>
      <c r="D2006" t="s">
        <v>14</v>
      </c>
      <c r="E2006" t="s">
        <v>178</v>
      </c>
      <c r="F2006">
        <v>0</v>
      </c>
      <c r="G2006">
        <v>168000000</v>
      </c>
      <c r="H2006">
        <v>0</v>
      </c>
      <c r="I2006">
        <v>0</v>
      </c>
      <c r="J2006">
        <v>0</v>
      </c>
      <c r="K2006">
        <v>12</v>
      </c>
      <c r="L2006" t="s">
        <v>54</v>
      </c>
      <c r="M2006" s="2">
        <v>2016000000</v>
      </c>
      <c r="N2006" s="2" t="str">
        <f>VLOOKUP(Tabla1[[#This Row],[nemo]],'Nemos y clasificaciones'!$A$2:$B$5000,2,FALSE)</f>
        <v>EMPRESAS GASCO S.A.</v>
      </c>
      <c r="O2006" s="2" t="str">
        <f>VLOOKUP(Tabla1[[#This Row],[nemo]],'Nemos y clasificaciones'!$A$1:$C$3000,3,FALSE)</f>
        <v>Servicios sanitarios y gas</v>
      </c>
      <c r="P2006" s="2"/>
      <c r="Q2006" s="2"/>
    </row>
    <row r="2007" spans="1:17" x14ac:dyDescent="0.25">
      <c r="A2007" t="s">
        <v>1243</v>
      </c>
      <c r="B2007" s="1">
        <v>44358</v>
      </c>
      <c r="C2007" s="1">
        <v>44364</v>
      </c>
      <c r="D2007" t="s">
        <v>14</v>
      </c>
      <c r="E2007" t="s">
        <v>178</v>
      </c>
      <c r="F2007">
        <v>0</v>
      </c>
      <c r="G2007">
        <v>168000000</v>
      </c>
      <c r="H2007">
        <v>0</v>
      </c>
      <c r="I2007">
        <v>0</v>
      </c>
      <c r="J2007">
        <v>0</v>
      </c>
      <c r="K2007">
        <v>12</v>
      </c>
      <c r="L2007" t="s">
        <v>54</v>
      </c>
      <c r="M2007" s="2">
        <v>2016000000</v>
      </c>
      <c r="N2007" s="2" t="str">
        <f>VLOOKUP(Tabla1[[#This Row],[nemo]],'Nemos y clasificaciones'!$A$2:$B$5000,2,FALSE)</f>
        <v>EMPRESAS GASCO S.A.</v>
      </c>
      <c r="O2007" s="2" t="str">
        <f>VLOOKUP(Tabla1[[#This Row],[nemo]],'Nemos y clasificaciones'!$A$1:$C$3000,3,FALSE)</f>
        <v>Servicios sanitarios y gas</v>
      </c>
      <c r="P2007" s="2"/>
      <c r="Q2007" s="2"/>
    </row>
    <row r="2008" spans="1:17" x14ac:dyDescent="0.25">
      <c r="A2008" t="s">
        <v>1243</v>
      </c>
      <c r="B2008" s="1">
        <v>44239</v>
      </c>
      <c r="C2008" s="1">
        <v>44245</v>
      </c>
      <c r="D2008" t="s">
        <v>14</v>
      </c>
      <c r="E2008" t="s">
        <v>178</v>
      </c>
      <c r="F2008">
        <v>0</v>
      </c>
      <c r="G2008">
        <v>168000000</v>
      </c>
      <c r="H2008">
        <v>0</v>
      </c>
      <c r="I2008">
        <v>0</v>
      </c>
      <c r="J2008">
        <v>0</v>
      </c>
      <c r="K2008">
        <v>12</v>
      </c>
      <c r="L2008" t="s">
        <v>54</v>
      </c>
      <c r="M2008" s="2">
        <v>2016000000</v>
      </c>
      <c r="N2008" s="2" t="str">
        <f>VLOOKUP(Tabla1[[#This Row],[nemo]],'Nemos y clasificaciones'!$A$2:$B$5000,2,FALSE)</f>
        <v>EMPRESAS GASCO S.A.</v>
      </c>
      <c r="O2008" s="2" t="str">
        <f>VLOOKUP(Tabla1[[#This Row],[nemo]],'Nemos y clasificaciones'!$A$1:$C$3000,3,FALSE)</f>
        <v>Servicios sanitarios y gas</v>
      </c>
      <c r="P2008" s="2"/>
      <c r="Q2008" s="2"/>
    </row>
    <row r="2009" spans="1:17" x14ac:dyDescent="0.25">
      <c r="A2009" t="s">
        <v>1243</v>
      </c>
      <c r="B2009" s="1">
        <v>44176</v>
      </c>
      <c r="C2009" s="1">
        <v>44182</v>
      </c>
      <c r="D2009" t="s">
        <v>14</v>
      </c>
      <c r="E2009" t="s">
        <v>178</v>
      </c>
      <c r="F2009">
        <v>0</v>
      </c>
      <c r="G2009">
        <v>168000000</v>
      </c>
      <c r="H2009">
        <v>0</v>
      </c>
      <c r="I2009">
        <v>0</v>
      </c>
      <c r="J2009">
        <v>0</v>
      </c>
      <c r="K2009">
        <v>12</v>
      </c>
      <c r="L2009" t="s">
        <v>54</v>
      </c>
      <c r="M2009" s="2">
        <v>2016000000</v>
      </c>
      <c r="N2009" s="2" t="str">
        <f>VLOOKUP(Tabla1[[#This Row],[nemo]],'Nemos y clasificaciones'!$A$2:$B$5000,2,FALSE)</f>
        <v>EMPRESAS GASCO S.A.</v>
      </c>
      <c r="O2009" s="2" t="str">
        <f>VLOOKUP(Tabla1[[#This Row],[nemo]],'Nemos y clasificaciones'!$A$1:$C$3000,3,FALSE)</f>
        <v>Servicios sanitarios y gas</v>
      </c>
      <c r="P2009" s="2"/>
      <c r="Q2009" s="2"/>
    </row>
    <row r="2010" spans="1:17" x14ac:dyDescent="0.25">
      <c r="A2010" t="s">
        <v>1243</v>
      </c>
      <c r="B2010" s="1">
        <v>44120</v>
      </c>
      <c r="C2010" s="1">
        <v>44126</v>
      </c>
      <c r="D2010" t="s">
        <v>14</v>
      </c>
      <c r="E2010" t="s">
        <v>178</v>
      </c>
      <c r="F2010">
        <v>0</v>
      </c>
      <c r="G2010">
        <v>168000000</v>
      </c>
      <c r="H2010">
        <v>0</v>
      </c>
      <c r="I2010">
        <v>0</v>
      </c>
      <c r="J2010">
        <v>0</v>
      </c>
      <c r="K2010">
        <v>12</v>
      </c>
      <c r="L2010" t="s">
        <v>54</v>
      </c>
      <c r="M2010" s="2">
        <v>2016000000</v>
      </c>
      <c r="N2010" s="2" t="str">
        <f>VLOOKUP(Tabla1[[#This Row],[nemo]],'Nemos y clasificaciones'!$A$2:$B$5000,2,FALSE)</f>
        <v>EMPRESAS GASCO S.A.</v>
      </c>
      <c r="O2010" s="2" t="str">
        <f>VLOOKUP(Tabla1[[#This Row],[nemo]],'Nemos y clasificaciones'!$A$1:$C$3000,3,FALSE)</f>
        <v>Servicios sanitarios y gas</v>
      </c>
      <c r="P2010" s="2"/>
      <c r="Q2010" s="2"/>
    </row>
    <row r="2011" spans="1:17" x14ac:dyDescent="0.25">
      <c r="A2011" t="s">
        <v>507</v>
      </c>
      <c r="B2011" s="1">
        <v>44056</v>
      </c>
      <c r="C2011" s="1">
        <v>44063</v>
      </c>
      <c r="D2011" t="s">
        <v>14</v>
      </c>
      <c r="E2011" t="s">
        <v>178</v>
      </c>
      <c r="F2011">
        <v>0</v>
      </c>
      <c r="G2011">
        <v>168000000</v>
      </c>
      <c r="H2011">
        <v>0</v>
      </c>
      <c r="I2011">
        <v>0</v>
      </c>
      <c r="J2011">
        <v>0</v>
      </c>
      <c r="K2011">
        <v>12</v>
      </c>
      <c r="L2011" t="s">
        <v>54</v>
      </c>
      <c r="M2011" s="2">
        <v>2016000000</v>
      </c>
      <c r="N2011" s="2" t="str">
        <f>VLOOKUP(Tabla1[[#This Row],[nemo]],'Nemos y clasificaciones'!$A$2:$B$5000,2,FALSE)</f>
        <v>EMPRESAS GASCO S.A.</v>
      </c>
      <c r="O2011" s="2" t="str">
        <f>VLOOKUP(Tabla1[[#This Row],[nemo]],'Nemos y clasificaciones'!$A$1:$C$3000,3,FALSE)</f>
        <v>Servicios sanitarios y gas</v>
      </c>
      <c r="P2011" s="2"/>
      <c r="Q2011" s="2"/>
    </row>
    <row r="2012" spans="1:17" x14ac:dyDescent="0.25">
      <c r="A2012" t="s">
        <v>1243</v>
      </c>
      <c r="B2012" s="1">
        <v>43994</v>
      </c>
      <c r="C2012" s="1">
        <v>44000</v>
      </c>
      <c r="D2012" t="s">
        <v>14</v>
      </c>
      <c r="E2012" t="s">
        <v>178</v>
      </c>
      <c r="F2012">
        <v>0</v>
      </c>
      <c r="G2012">
        <v>168000000</v>
      </c>
      <c r="H2012">
        <v>0</v>
      </c>
      <c r="I2012">
        <v>0</v>
      </c>
      <c r="J2012">
        <v>0</v>
      </c>
      <c r="K2012">
        <v>12</v>
      </c>
      <c r="L2012" t="s">
        <v>54</v>
      </c>
      <c r="M2012" s="2">
        <v>2016000000</v>
      </c>
      <c r="N2012" s="2" t="str">
        <f>VLOOKUP(Tabla1[[#This Row],[nemo]],'Nemos y clasificaciones'!$A$2:$B$5000,2,FALSE)</f>
        <v>EMPRESAS GASCO S.A.</v>
      </c>
      <c r="O2012" s="2" t="str">
        <f>VLOOKUP(Tabla1[[#This Row],[nemo]],'Nemos y clasificaciones'!$A$1:$C$3000,3,FALSE)</f>
        <v>Servicios sanitarios y gas</v>
      </c>
      <c r="P2012" s="2"/>
      <c r="Q2012" s="2"/>
    </row>
    <row r="2013" spans="1:17" x14ac:dyDescent="0.25">
      <c r="A2013" t="s">
        <v>4846</v>
      </c>
      <c r="B2013" s="1">
        <v>43875</v>
      </c>
      <c r="C2013" s="1">
        <v>43881</v>
      </c>
      <c r="D2013" t="s">
        <v>14</v>
      </c>
      <c r="E2013" t="s">
        <v>178</v>
      </c>
      <c r="F2013">
        <v>0</v>
      </c>
      <c r="G2013">
        <v>168000000</v>
      </c>
      <c r="H2013">
        <v>0</v>
      </c>
      <c r="I2013">
        <v>0</v>
      </c>
      <c r="J2013">
        <v>0</v>
      </c>
      <c r="K2013">
        <v>12</v>
      </c>
      <c r="L2013" t="s">
        <v>54</v>
      </c>
      <c r="M2013" s="2">
        <v>2016000000</v>
      </c>
      <c r="N2013" s="2" t="str">
        <f>VLOOKUP(Tabla1[[#This Row],[nemo]],'Nemos y clasificaciones'!$A$2:$B$5000,2,FALSE)</f>
        <v>EMPRESAS GASCO S.A.</v>
      </c>
      <c r="O2013" s="2" t="str">
        <f>VLOOKUP(Tabla1[[#This Row],[nemo]],'Nemos y clasificaciones'!$A$1:$C$3000,3,FALSE)</f>
        <v>Servicios sanitarios y gas</v>
      </c>
      <c r="P2013" s="2"/>
      <c r="Q2013" s="2"/>
    </row>
    <row r="2014" spans="1:17" x14ac:dyDescent="0.25">
      <c r="A2014" t="s">
        <v>5271</v>
      </c>
      <c r="B2014" s="1">
        <v>43812</v>
      </c>
      <c r="C2014" s="1">
        <v>43818</v>
      </c>
      <c r="D2014" t="s">
        <v>14</v>
      </c>
      <c r="E2014" t="s">
        <v>178</v>
      </c>
      <c r="F2014">
        <v>0</v>
      </c>
      <c r="G2014">
        <v>168000000</v>
      </c>
      <c r="H2014">
        <v>0</v>
      </c>
      <c r="I2014">
        <v>0</v>
      </c>
      <c r="J2014">
        <v>0</v>
      </c>
      <c r="K2014">
        <v>12</v>
      </c>
      <c r="L2014" t="s">
        <v>54</v>
      </c>
      <c r="M2014" s="2">
        <v>2016000000</v>
      </c>
      <c r="N2014" s="2" t="str">
        <f>VLOOKUP(Tabla1[[#This Row],[nemo]],'Nemos y clasificaciones'!$A$2:$B$5000,2,FALSE)</f>
        <v>EMPRESAS GASCO S.A.</v>
      </c>
      <c r="O2014" s="2" t="str">
        <f>VLOOKUP(Tabla1[[#This Row],[nemo]],'Nemos y clasificaciones'!$A$1:$C$3000,3,FALSE)</f>
        <v>Servicios sanitarios y gas</v>
      </c>
      <c r="P2014" s="2"/>
      <c r="Q2014" s="2"/>
    </row>
    <row r="2015" spans="1:17" x14ac:dyDescent="0.25">
      <c r="A2015" t="s">
        <v>5481</v>
      </c>
      <c r="B2015" s="1">
        <v>43756</v>
      </c>
      <c r="C2015" s="1">
        <v>43762</v>
      </c>
      <c r="D2015" t="s">
        <v>14</v>
      </c>
      <c r="E2015" t="s">
        <v>178</v>
      </c>
      <c r="F2015">
        <v>0</v>
      </c>
      <c r="G2015">
        <v>168000000</v>
      </c>
      <c r="H2015">
        <v>0</v>
      </c>
      <c r="I2015">
        <v>0</v>
      </c>
      <c r="J2015">
        <v>0</v>
      </c>
      <c r="K2015">
        <v>12</v>
      </c>
      <c r="L2015" t="s">
        <v>54</v>
      </c>
      <c r="M2015" s="2">
        <v>2016000000</v>
      </c>
      <c r="N2015" s="2" t="str">
        <f>VLOOKUP(Tabla1[[#This Row],[nemo]],'Nemos y clasificaciones'!$A$2:$B$5000,2,FALSE)</f>
        <v>EMPRESAS GASCO S.A.</v>
      </c>
      <c r="O2015" s="2" t="str">
        <f>VLOOKUP(Tabla1[[#This Row],[nemo]],'Nemos y clasificaciones'!$A$1:$C$3000,3,FALSE)</f>
        <v>Servicios sanitarios y gas</v>
      </c>
      <c r="P2015" s="2"/>
      <c r="Q2015" s="2"/>
    </row>
    <row r="2016" spans="1:17" x14ac:dyDescent="0.25">
      <c r="A2016" t="s">
        <v>507</v>
      </c>
      <c r="B2016" s="1">
        <v>43693</v>
      </c>
      <c r="C2016" s="1">
        <v>43699</v>
      </c>
      <c r="D2016" t="s">
        <v>14</v>
      </c>
      <c r="E2016" t="s">
        <v>178</v>
      </c>
      <c r="F2016">
        <v>0</v>
      </c>
      <c r="G2016">
        <v>168000000</v>
      </c>
      <c r="H2016">
        <v>0</v>
      </c>
      <c r="I2016">
        <v>0</v>
      </c>
      <c r="J2016">
        <v>0</v>
      </c>
      <c r="K2016">
        <v>12</v>
      </c>
      <c r="L2016" t="s">
        <v>54</v>
      </c>
      <c r="M2016" s="2">
        <v>2016000000</v>
      </c>
      <c r="N2016" s="2" t="str">
        <f>VLOOKUP(Tabla1[[#This Row],[nemo]],'Nemos y clasificaciones'!$A$2:$B$5000,2,FALSE)</f>
        <v>EMPRESAS GASCO S.A.</v>
      </c>
      <c r="O2016" s="2" t="str">
        <f>VLOOKUP(Tabla1[[#This Row],[nemo]],'Nemos y clasificaciones'!$A$1:$C$3000,3,FALSE)</f>
        <v>Servicios sanitarios y gas</v>
      </c>
      <c r="P2016" s="2"/>
      <c r="Q2016" s="2"/>
    </row>
    <row r="2017" spans="1:17" x14ac:dyDescent="0.25">
      <c r="A2017" t="s">
        <v>6101</v>
      </c>
      <c r="B2017" s="1">
        <v>43630</v>
      </c>
      <c r="C2017" s="1">
        <v>43636</v>
      </c>
      <c r="D2017" t="s">
        <v>14</v>
      </c>
      <c r="E2017" t="s">
        <v>178</v>
      </c>
      <c r="F2017">
        <v>0</v>
      </c>
      <c r="G2017">
        <v>168000000</v>
      </c>
      <c r="H2017">
        <v>0</v>
      </c>
      <c r="I2017">
        <v>0</v>
      </c>
      <c r="J2017">
        <v>0</v>
      </c>
      <c r="K2017">
        <v>12</v>
      </c>
      <c r="L2017" t="s">
        <v>54</v>
      </c>
      <c r="M2017" s="2">
        <v>2016000000</v>
      </c>
      <c r="N2017" s="2" t="str">
        <f>VLOOKUP(Tabla1[[#This Row],[nemo]],'Nemos y clasificaciones'!$A$2:$B$5000,2,FALSE)</f>
        <v>EMPRESAS GASCO S.A.</v>
      </c>
      <c r="O2017" s="2" t="str">
        <f>VLOOKUP(Tabla1[[#This Row],[nemo]],'Nemos y clasificaciones'!$A$1:$C$3000,3,FALSE)</f>
        <v>Servicios sanitarios y gas</v>
      </c>
      <c r="P2017" s="2"/>
      <c r="Q2017" s="2"/>
    </row>
    <row r="2018" spans="1:17" x14ac:dyDescent="0.25">
      <c r="A2018" t="s">
        <v>4846</v>
      </c>
      <c r="B2018" s="1">
        <v>43511</v>
      </c>
      <c r="C2018" s="1">
        <v>43517</v>
      </c>
      <c r="D2018" t="s">
        <v>14</v>
      </c>
      <c r="E2018" t="s">
        <v>178</v>
      </c>
      <c r="F2018">
        <v>0</v>
      </c>
      <c r="G2018">
        <v>168000000</v>
      </c>
      <c r="H2018">
        <v>0</v>
      </c>
      <c r="I2018">
        <v>0</v>
      </c>
      <c r="J2018">
        <v>0</v>
      </c>
      <c r="K2018">
        <v>12</v>
      </c>
      <c r="L2018" t="s">
        <v>54</v>
      </c>
      <c r="M2018" s="2">
        <v>2016000000</v>
      </c>
      <c r="N2018" s="2" t="str">
        <f>VLOOKUP(Tabla1[[#This Row],[nemo]],'Nemos y clasificaciones'!$A$2:$B$5000,2,FALSE)</f>
        <v>EMPRESAS GASCO S.A.</v>
      </c>
      <c r="O2018" s="2" t="str">
        <f>VLOOKUP(Tabla1[[#This Row],[nemo]],'Nemos y clasificaciones'!$A$1:$C$3000,3,FALSE)</f>
        <v>Servicios sanitarios y gas</v>
      </c>
      <c r="P2018" s="2"/>
      <c r="Q2018" s="2"/>
    </row>
    <row r="2019" spans="1:17" x14ac:dyDescent="0.25">
      <c r="A2019" t="s">
        <v>5271</v>
      </c>
      <c r="B2019" s="1">
        <v>43448</v>
      </c>
      <c r="C2019" s="1">
        <v>43454</v>
      </c>
      <c r="D2019" t="s">
        <v>14</v>
      </c>
      <c r="E2019" t="s">
        <v>178</v>
      </c>
      <c r="F2019">
        <v>0</v>
      </c>
      <c r="G2019">
        <v>168000000</v>
      </c>
      <c r="H2019">
        <v>0</v>
      </c>
      <c r="I2019">
        <v>0</v>
      </c>
      <c r="J2019">
        <v>0</v>
      </c>
      <c r="K2019">
        <v>12</v>
      </c>
      <c r="L2019" t="s">
        <v>54</v>
      </c>
      <c r="M2019" s="2">
        <v>2016000000</v>
      </c>
      <c r="N2019" s="2" t="str">
        <f>VLOOKUP(Tabla1[[#This Row],[nemo]],'Nemos y clasificaciones'!$A$2:$B$5000,2,FALSE)</f>
        <v>EMPRESAS GASCO S.A.</v>
      </c>
      <c r="O2019" s="2" t="str">
        <f>VLOOKUP(Tabla1[[#This Row],[nemo]],'Nemos y clasificaciones'!$A$1:$C$3000,3,FALSE)</f>
        <v>Servicios sanitarios y gas</v>
      </c>
      <c r="P2019" s="2"/>
      <c r="Q2019" s="2"/>
    </row>
    <row r="2020" spans="1:17" x14ac:dyDescent="0.25">
      <c r="A2020" t="s">
        <v>5481</v>
      </c>
      <c r="B2020" s="1">
        <v>43392</v>
      </c>
      <c r="C2020" s="1">
        <v>43398</v>
      </c>
      <c r="D2020" t="s">
        <v>14</v>
      </c>
      <c r="E2020" t="s">
        <v>178</v>
      </c>
      <c r="F2020">
        <v>0</v>
      </c>
      <c r="G2020">
        <v>168000000</v>
      </c>
      <c r="H2020">
        <v>0</v>
      </c>
      <c r="I2020">
        <v>0</v>
      </c>
      <c r="J2020">
        <v>0</v>
      </c>
      <c r="K2020">
        <v>12</v>
      </c>
      <c r="L2020" t="s">
        <v>54</v>
      </c>
      <c r="M2020" s="2">
        <v>2016000000</v>
      </c>
      <c r="N2020" s="2" t="str">
        <f>VLOOKUP(Tabla1[[#This Row],[nemo]],'Nemos y clasificaciones'!$A$2:$B$5000,2,FALSE)</f>
        <v>EMPRESAS GASCO S.A.</v>
      </c>
      <c r="O2020" s="2" t="str">
        <f>VLOOKUP(Tabla1[[#This Row],[nemo]],'Nemos y clasificaciones'!$A$1:$C$3000,3,FALSE)</f>
        <v>Servicios sanitarios y gas</v>
      </c>
      <c r="P2020" s="2"/>
      <c r="Q2020" s="2"/>
    </row>
    <row r="2021" spans="1:17" x14ac:dyDescent="0.25">
      <c r="A2021" t="s">
        <v>507</v>
      </c>
      <c r="B2021" s="1">
        <v>43329</v>
      </c>
      <c r="C2021" s="1">
        <v>43335</v>
      </c>
      <c r="D2021" t="s">
        <v>14</v>
      </c>
      <c r="E2021" t="s">
        <v>178</v>
      </c>
      <c r="F2021">
        <v>0</v>
      </c>
      <c r="G2021">
        <v>168000000</v>
      </c>
      <c r="H2021">
        <v>0</v>
      </c>
      <c r="I2021">
        <v>0</v>
      </c>
      <c r="J2021">
        <v>0</v>
      </c>
      <c r="K2021">
        <v>12</v>
      </c>
      <c r="L2021" t="s">
        <v>54</v>
      </c>
      <c r="M2021" s="2">
        <v>2016000000</v>
      </c>
      <c r="N2021" s="2" t="str">
        <f>VLOOKUP(Tabla1[[#This Row],[nemo]],'Nemos y clasificaciones'!$A$2:$B$5000,2,FALSE)</f>
        <v>EMPRESAS GASCO S.A.</v>
      </c>
      <c r="O2021" s="2" t="str">
        <f>VLOOKUP(Tabla1[[#This Row],[nemo]],'Nemos y clasificaciones'!$A$1:$C$3000,3,FALSE)</f>
        <v>Servicios sanitarios y gas</v>
      </c>
      <c r="P2021" s="2"/>
      <c r="Q2021" s="2"/>
    </row>
    <row r="2022" spans="1:17" x14ac:dyDescent="0.25">
      <c r="A2022" t="s">
        <v>6101</v>
      </c>
      <c r="B2022" s="1">
        <v>43266</v>
      </c>
      <c r="C2022" s="1">
        <v>43272</v>
      </c>
      <c r="D2022" t="s">
        <v>14</v>
      </c>
      <c r="E2022" t="s">
        <v>178</v>
      </c>
      <c r="F2022">
        <v>0</v>
      </c>
      <c r="G2022">
        <v>168000000</v>
      </c>
      <c r="H2022">
        <v>0</v>
      </c>
      <c r="I2022">
        <v>0</v>
      </c>
      <c r="J2022">
        <v>0</v>
      </c>
      <c r="K2022">
        <v>12</v>
      </c>
      <c r="L2022" t="s">
        <v>54</v>
      </c>
      <c r="M2022" s="2">
        <v>2016000000</v>
      </c>
      <c r="N2022" s="2" t="str">
        <f>VLOOKUP(Tabla1[[#This Row],[nemo]],'Nemos y clasificaciones'!$A$2:$B$5000,2,FALSE)</f>
        <v>EMPRESAS GASCO S.A.</v>
      </c>
      <c r="O2022" s="2" t="str">
        <f>VLOOKUP(Tabla1[[#This Row],[nemo]],'Nemos y clasificaciones'!$A$1:$C$3000,3,FALSE)</f>
        <v>Servicios sanitarios y gas</v>
      </c>
      <c r="P2022" s="2"/>
      <c r="Q2022" s="2"/>
    </row>
    <row r="2023" spans="1:17" x14ac:dyDescent="0.25">
      <c r="A2023" t="s">
        <v>4846</v>
      </c>
      <c r="B2023" s="1">
        <v>43147</v>
      </c>
      <c r="C2023" s="1">
        <v>43153</v>
      </c>
      <c r="D2023" t="s">
        <v>14</v>
      </c>
      <c r="E2023" t="s">
        <v>178</v>
      </c>
      <c r="F2023">
        <v>0</v>
      </c>
      <c r="G2023">
        <v>168000000</v>
      </c>
      <c r="H2023">
        <v>0</v>
      </c>
      <c r="I2023">
        <v>0</v>
      </c>
      <c r="J2023">
        <v>0</v>
      </c>
      <c r="K2023">
        <v>12</v>
      </c>
      <c r="L2023" t="s">
        <v>54</v>
      </c>
      <c r="M2023" s="2">
        <v>2016000000</v>
      </c>
      <c r="N2023" s="2" t="str">
        <f>VLOOKUP(Tabla1[[#This Row],[nemo]],'Nemos y clasificaciones'!$A$2:$B$5000,2,FALSE)</f>
        <v>EMPRESAS GASCO S.A.</v>
      </c>
      <c r="O2023" s="2" t="str">
        <f>VLOOKUP(Tabla1[[#This Row],[nemo]],'Nemos y clasificaciones'!$A$1:$C$3000,3,FALSE)</f>
        <v>Servicios sanitarios y gas</v>
      </c>
      <c r="P2023" s="2"/>
      <c r="Q2023" s="2"/>
    </row>
    <row r="2024" spans="1:17" x14ac:dyDescent="0.25">
      <c r="A2024" t="s">
        <v>5271</v>
      </c>
      <c r="B2024" s="1">
        <v>43084</v>
      </c>
      <c r="C2024" s="1">
        <v>43090</v>
      </c>
      <c r="D2024" t="s">
        <v>14</v>
      </c>
      <c r="E2024" t="s">
        <v>178</v>
      </c>
      <c r="F2024">
        <v>0</v>
      </c>
      <c r="G2024">
        <v>168000000</v>
      </c>
      <c r="H2024">
        <v>0</v>
      </c>
      <c r="I2024">
        <v>0</v>
      </c>
      <c r="J2024">
        <v>0</v>
      </c>
      <c r="K2024">
        <v>12</v>
      </c>
      <c r="L2024" t="s">
        <v>54</v>
      </c>
      <c r="M2024" s="2">
        <v>2016000000</v>
      </c>
      <c r="N2024" s="2" t="str">
        <f>VLOOKUP(Tabla1[[#This Row],[nemo]],'Nemos y clasificaciones'!$A$2:$B$5000,2,FALSE)</f>
        <v>EMPRESAS GASCO S.A.</v>
      </c>
      <c r="O2024" s="2" t="str">
        <f>VLOOKUP(Tabla1[[#This Row],[nemo]],'Nemos y clasificaciones'!$A$1:$C$3000,3,FALSE)</f>
        <v>Servicios sanitarios y gas</v>
      </c>
      <c r="P2024" s="2"/>
      <c r="Q2024" s="2"/>
    </row>
    <row r="2025" spans="1:17" x14ac:dyDescent="0.25">
      <c r="A2025" t="s">
        <v>5481</v>
      </c>
      <c r="B2025" s="1">
        <v>43028</v>
      </c>
      <c r="C2025" s="1">
        <v>43034</v>
      </c>
      <c r="D2025" t="s">
        <v>14</v>
      </c>
      <c r="E2025" t="s">
        <v>178</v>
      </c>
      <c r="F2025">
        <v>0</v>
      </c>
      <c r="G2025">
        <v>168000000</v>
      </c>
      <c r="H2025">
        <v>0</v>
      </c>
      <c r="I2025">
        <v>0</v>
      </c>
      <c r="J2025">
        <v>0</v>
      </c>
      <c r="K2025">
        <v>12</v>
      </c>
      <c r="L2025" t="s">
        <v>54</v>
      </c>
      <c r="M2025" s="2">
        <v>2016000000</v>
      </c>
      <c r="N2025" s="2" t="str">
        <f>VLOOKUP(Tabla1[[#This Row],[nemo]],'Nemos y clasificaciones'!$A$2:$B$5000,2,FALSE)</f>
        <v>EMPRESAS GASCO S.A.</v>
      </c>
      <c r="O2025" s="2" t="str">
        <f>VLOOKUP(Tabla1[[#This Row],[nemo]],'Nemos y clasificaciones'!$A$1:$C$3000,3,FALSE)</f>
        <v>Servicios sanitarios y gas</v>
      </c>
      <c r="P2025" s="2"/>
      <c r="Q2025" s="2"/>
    </row>
    <row r="2026" spans="1:17" x14ac:dyDescent="0.25">
      <c r="A2026" t="s">
        <v>507</v>
      </c>
      <c r="B2026" s="1">
        <v>42965</v>
      </c>
      <c r="C2026" s="1">
        <v>42971</v>
      </c>
      <c r="D2026" t="s">
        <v>14</v>
      </c>
      <c r="E2026" t="s">
        <v>178</v>
      </c>
      <c r="F2026">
        <v>0</v>
      </c>
      <c r="G2026">
        <v>168000000</v>
      </c>
      <c r="H2026">
        <v>0</v>
      </c>
      <c r="I2026">
        <v>0</v>
      </c>
      <c r="J2026">
        <v>0</v>
      </c>
      <c r="K2026">
        <v>12</v>
      </c>
      <c r="L2026" t="s">
        <v>54</v>
      </c>
      <c r="M2026" s="2">
        <v>2016000000</v>
      </c>
      <c r="N2026" s="2" t="str">
        <f>VLOOKUP(Tabla1[[#This Row],[nemo]],'Nemos y clasificaciones'!$A$2:$B$5000,2,FALSE)</f>
        <v>EMPRESAS GASCO S.A.</v>
      </c>
      <c r="O2026" s="2" t="str">
        <f>VLOOKUP(Tabla1[[#This Row],[nemo]],'Nemos y clasificaciones'!$A$1:$C$3000,3,FALSE)</f>
        <v>Servicios sanitarios y gas</v>
      </c>
      <c r="P2026" s="2"/>
      <c r="Q2026" s="2"/>
    </row>
    <row r="2027" spans="1:17" x14ac:dyDescent="0.25">
      <c r="A2027" t="s">
        <v>6101</v>
      </c>
      <c r="B2027" s="1">
        <v>42893</v>
      </c>
      <c r="C2027" s="1">
        <v>42899</v>
      </c>
      <c r="D2027" t="s">
        <v>14</v>
      </c>
      <c r="E2027" t="s">
        <v>178</v>
      </c>
      <c r="F2027">
        <v>0</v>
      </c>
      <c r="G2027">
        <v>168000000</v>
      </c>
      <c r="H2027">
        <v>0</v>
      </c>
      <c r="I2027">
        <v>0</v>
      </c>
      <c r="J2027">
        <v>0</v>
      </c>
      <c r="K2027">
        <v>12</v>
      </c>
      <c r="L2027" t="s">
        <v>54</v>
      </c>
      <c r="M2027" s="2">
        <v>2016000000</v>
      </c>
      <c r="N2027" s="2" t="str">
        <f>VLOOKUP(Tabla1[[#This Row],[nemo]],'Nemos y clasificaciones'!$A$2:$B$5000,2,FALSE)</f>
        <v>EMPRESAS GASCO S.A.</v>
      </c>
      <c r="O2027" s="2" t="str">
        <f>VLOOKUP(Tabla1[[#This Row],[nemo]],'Nemos y clasificaciones'!$A$1:$C$3000,3,FALSE)</f>
        <v>Servicios sanitarios y gas</v>
      </c>
      <c r="P2027" s="2"/>
      <c r="Q2027" s="2"/>
    </row>
    <row r="2028" spans="1:17" x14ac:dyDescent="0.25">
      <c r="A2028" t="s">
        <v>4846</v>
      </c>
      <c r="B2028" s="1">
        <v>42783</v>
      </c>
      <c r="C2028" s="1">
        <v>42789</v>
      </c>
      <c r="D2028" t="s">
        <v>14</v>
      </c>
      <c r="E2028" t="s">
        <v>178</v>
      </c>
      <c r="F2028">
        <v>0</v>
      </c>
      <c r="G2028">
        <v>168000000</v>
      </c>
      <c r="H2028">
        <v>0</v>
      </c>
      <c r="I2028">
        <v>0</v>
      </c>
      <c r="J2028">
        <v>0</v>
      </c>
      <c r="K2028">
        <v>12</v>
      </c>
      <c r="L2028" t="s">
        <v>54</v>
      </c>
      <c r="M2028" s="2">
        <v>2016000000</v>
      </c>
      <c r="N2028" s="2" t="str">
        <f>VLOOKUP(Tabla1[[#This Row],[nemo]],'Nemos y clasificaciones'!$A$2:$B$5000,2,FALSE)</f>
        <v>EMPRESAS GASCO S.A.</v>
      </c>
      <c r="O2028" s="2" t="str">
        <f>VLOOKUP(Tabla1[[#This Row],[nemo]],'Nemos y clasificaciones'!$A$1:$C$3000,3,FALSE)</f>
        <v>Servicios sanitarios y gas</v>
      </c>
      <c r="P2028" s="2"/>
      <c r="Q2028" s="2"/>
    </row>
    <row r="2029" spans="1:17" x14ac:dyDescent="0.25">
      <c r="A2029" t="s">
        <v>5481</v>
      </c>
      <c r="B2029" s="1">
        <v>42720</v>
      </c>
      <c r="C2029" s="1">
        <v>42726</v>
      </c>
      <c r="D2029" t="s">
        <v>14</v>
      </c>
      <c r="E2029" t="s">
        <v>178</v>
      </c>
      <c r="F2029">
        <v>0</v>
      </c>
      <c r="G2029">
        <v>168000000</v>
      </c>
      <c r="H2029">
        <v>0</v>
      </c>
      <c r="I2029">
        <v>0</v>
      </c>
      <c r="J2029">
        <v>0</v>
      </c>
      <c r="K2029">
        <v>12</v>
      </c>
      <c r="L2029" t="s">
        <v>54</v>
      </c>
      <c r="M2029" s="2">
        <v>2016000000</v>
      </c>
      <c r="N2029" s="2" t="str">
        <f>VLOOKUP(Tabla1[[#This Row],[nemo]],'Nemos y clasificaciones'!$A$2:$B$5000,2,FALSE)</f>
        <v>EMPRESAS GASCO S.A.</v>
      </c>
      <c r="O2029" s="2" t="str">
        <f>VLOOKUP(Tabla1[[#This Row],[nemo]],'Nemos y clasificaciones'!$A$1:$C$3000,3,FALSE)</f>
        <v>Servicios sanitarios y gas</v>
      </c>
      <c r="P2029" s="2"/>
      <c r="Q2029" s="2"/>
    </row>
    <row r="2030" spans="1:17" x14ac:dyDescent="0.25">
      <c r="A2030" t="s">
        <v>507</v>
      </c>
      <c r="B2030" s="1">
        <v>42664</v>
      </c>
      <c r="C2030" s="1">
        <v>42670</v>
      </c>
      <c r="D2030" t="s">
        <v>14</v>
      </c>
      <c r="E2030" t="s">
        <v>178</v>
      </c>
      <c r="F2030">
        <v>0</v>
      </c>
      <c r="G2030">
        <v>168000000</v>
      </c>
      <c r="H2030">
        <v>0</v>
      </c>
      <c r="I2030">
        <v>0</v>
      </c>
      <c r="J2030">
        <v>0</v>
      </c>
      <c r="K2030">
        <v>12</v>
      </c>
      <c r="L2030" t="s">
        <v>54</v>
      </c>
      <c r="M2030" s="2">
        <v>2016000000</v>
      </c>
      <c r="N2030" s="2" t="str">
        <f>VLOOKUP(Tabla1[[#This Row],[nemo]],'Nemos y clasificaciones'!$A$2:$B$5000,2,FALSE)</f>
        <v>EMPRESAS GASCO S.A.</v>
      </c>
      <c r="O2030" s="2" t="str">
        <f>VLOOKUP(Tabla1[[#This Row],[nemo]],'Nemos y clasificaciones'!$A$1:$C$3000,3,FALSE)</f>
        <v>Servicios sanitarios y gas</v>
      </c>
      <c r="P2030" s="2"/>
      <c r="Q2030" s="2"/>
    </row>
    <row r="2031" spans="1:17" x14ac:dyDescent="0.25">
      <c r="A2031" t="s">
        <v>6101</v>
      </c>
      <c r="B2031" s="1">
        <v>42601</v>
      </c>
      <c r="C2031" s="1">
        <v>42607</v>
      </c>
      <c r="D2031" t="s">
        <v>14</v>
      </c>
      <c r="E2031" t="s">
        <v>178</v>
      </c>
      <c r="F2031">
        <v>0</v>
      </c>
      <c r="G2031">
        <v>168000000</v>
      </c>
      <c r="H2031">
        <v>0</v>
      </c>
      <c r="I2031">
        <v>0</v>
      </c>
      <c r="J2031">
        <v>0</v>
      </c>
      <c r="K2031">
        <v>12</v>
      </c>
      <c r="L2031" t="s">
        <v>54</v>
      </c>
      <c r="M2031" s="2">
        <v>2016000000</v>
      </c>
      <c r="N2031" s="2" t="str">
        <f>VLOOKUP(Tabla1[[#This Row],[nemo]],'Nemos y clasificaciones'!$A$2:$B$5000,2,FALSE)</f>
        <v>EMPRESAS GASCO S.A.</v>
      </c>
      <c r="O2031" s="2" t="str">
        <f>VLOOKUP(Tabla1[[#This Row],[nemo]],'Nemos y clasificaciones'!$A$1:$C$3000,3,FALSE)</f>
        <v>Servicios sanitarios y gas</v>
      </c>
      <c r="P2031" s="2"/>
      <c r="Q2031" s="2"/>
    </row>
    <row r="2032" spans="1:17" x14ac:dyDescent="0.25">
      <c r="A2032" t="s">
        <v>6683</v>
      </c>
      <c r="B2032" s="1">
        <v>43566</v>
      </c>
      <c r="C2032" s="1">
        <v>43572</v>
      </c>
      <c r="D2032" t="s">
        <v>14</v>
      </c>
      <c r="E2032" t="s">
        <v>520</v>
      </c>
      <c r="F2032">
        <v>0</v>
      </c>
      <c r="G2032">
        <v>576172664</v>
      </c>
      <c r="H2032">
        <v>0</v>
      </c>
      <c r="I2032">
        <v>0</v>
      </c>
      <c r="J2032">
        <v>0</v>
      </c>
      <c r="K2032">
        <v>3.4950000000000001</v>
      </c>
      <c r="L2032" t="s">
        <v>16</v>
      </c>
      <c r="M2032" s="2">
        <v>2013723460.6800001</v>
      </c>
      <c r="N2032" s="2" t="str">
        <f>VLOOKUP(Tabla1[[#This Row],[nemo]],'Nemos y clasificaciones'!$A$2:$B$5000,2,FALSE)</f>
        <v>BESALCO S.A.</v>
      </c>
      <c r="O2032" s="2" t="str">
        <f>VLOOKUP(Tabla1[[#This Row],[nemo]],'Nemos y clasificaciones'!$A$1:$C$3000,3,FALSE)</f>
        <v>Construcción</v>
      </c>
      <c r="P2032" s="2"/>
      <c r="Q2032" s="2"/>
    </row>
    <row r="2033" spans="1:17" x14ac:dyDescent="0.25">
      <c r="A2033" t="s">
        <v>613</v>
      </c>
      <c r="B2033" s="1">
        <v>44407</v>
      </c>
      <c r="C2033" s="1">
        <v>44413</v>
      </c>
      <c r="D2033" t="s">
        <v>21</v>
      </c>
      <c r="E2033" t="s">
        <v>614</v>
      </c>
      <c r="F2033">
        <v>0</v>
      </c>
      <c r="G2033">
        <v>10000000</v>
      </c>
      <c r="H2033">
        <v>0</v>
      </c>
      <c r="I2033">
        <v>0</v>
      </c>
      <c r="J2033">
        <v>0</v>
      </c>
      <c r="K2033">
        <v>7.0000000000000001E-3</v>
      </c>
      <c r="L2033" t="s">
        <v>23</v>
      </c>
      <c r="M2033" s="3">
        <v>70000</v>
      </c>
      <c r="N2033" s="2" t="str">
        <f>VLOOKUP(Tabla1[[#This Row],[nemo]],'Nemos y clasificaciones'!$A$2:$B$5000,2,FALSE)</f>
        <v>CFI</v>
      </c>
      <c r="O2033" s="3" t="str">
        <f>VLOOKUP(Tabla1[[#This Row],[nemo]],'Nemos y clasificaciones'!$A$1:$C$3000,3,FALSE)</f>
        <v>CFI</v>
      </c>
      <c r="P2033" s="3"/>
      <c r="Q2033" s="3"/>
    </row>
    <row r="2034" spans="1:17" x14ac:dyDescent="0.25">
      <c r="A2034" t="s">
        <v>4631</v>
      </c>
      <c r="B2034" s="1">
        <v>43935</v>
      </c>
      <c r="C2034" s="1">
        <v>43941</v>
      </c>
      <c r="D2034" t="s">
        <v>14</v>
      </c>
      <c r="E2034" t="s">
        <v>2205</v>
      </c>
      <c r="F2034">
        <v>0</v>
      </c>
      <c r="G2034">
        <v>1034572184</v>
      </c>
      <c r="H2034">
        <v>0</v>
      </c>
      <c r="I2034">
        <v>0</v>
      </c>
      <c r="J2034">
        <v>0</v>
      </c>
      <c r="K2034">
        <v>1.9450000000000001</v>
      </c>
      <c r="L2034" t="s">
        <v>16</v>
      </c>
      <c r="M2034" s="2">
        <v>2012242897.8800001</v>
      </c>
      <c r="N2034" s="2" t="str">
        <f>VLOOKUP(Tabla1[[#This Row],[nemo]],'Nemos y clasificaciones'!$A$2:$B$5000,2,FALSE)</f>
        <v>SOCIEDAD ANONIMA VIÑA SANTA RITA</v>
      </c>
      <c r="O2034" s="2" t="str">
        <f>VLOOKUP(Tabla1[[#This Row],[nemo]],'Nemos y clasificaciones'!$A$1:$C$3000,3,FALSE)</f>
        <v>Alimentos, bebidas y tabaco</v>
      </c>
      <c r="P2034" s="2"/>
      <c r="Q2034" s="2"/>
    </row>
    <row r="2035" spans="1:17" x14ac:dyDescent="0.25">
      <c r="A2035" t="s">
        <v>10155</v>
      </c>
      <c r="B2035" s="1">
        <v>42678</v>
      </c>
      <c r="C2035" s="1">
        <v>42684</v>
      </c>
      <c r="D2035" t="s">
        <v>21</v>
      </c>
      <c r="E2035" t="s">
        <v>10156</v>
      </c>
      <c r="F2035">
        <v>0</v>
      </c>
      <c r="G2035">
        <v>500000000</v>
      </c>
      <c r="H2035">
        <v>0</v>
      </c>
      <c r="I2035">
        <v>0</v>
      </c>
      <c r="J2035">
        <v>0</v>
      </c>
      <c r="K2035">
        <v>6.4000000000000001E-2</v>
      </c>
      <c r="L2035" t="s">
        <v>23</v>
      </c>
      <c r="M2035" s="2">
        <v>32000000</v>
      </c>
      <c r="N2035" s="2" t="str">
        <f>VLOOKUP(Tabla1[[#This Row],[nemo]],'Nemos y clasificaciones'!$A$2:$B$5000,2,FALSE)</f>
        <v>CFI</v>
      </c>
      <c r="O2035" s="2" t="str">
        <f>VLOOKUP(Tabla1[[#This Row],[nemo]],'Nemos y clasificaciones'!$A$1:$C$3000,3,FALSE)</f>
        <v>CFI</v>
      </c>
      <c r="P2035" s="2"/>
      <c r="Q2035" s="2"/>
    </row>
    <row r="2036" spans="1:17" x14ac:dyDescent="0.25">
      <c r="A2036" t="s">
        <v>10179</v>
      </c>
      <c r="B2036" s="1">
        <v>42665</v>
      </c>
      <c r="C2036" s="1">
        <v>42671</v>
      </c>
      <c r="D2036" t="s">
        <v>21</v>
      </c>
      <c r="E2036" t="s">
        <v>10156</v>
      </c>
      <c r="F2036">
        <v>0</v>
      </c>
      <c r="G2036">
        <v>500000000</v>
      </c>
      <c r="H2036">
        <v>0</v>
      </c>
      <c r="I2036">
        <v>0</v>
      </c>
      <c r="J2036">
        <v>0</v>
      </c>
      <c r="K2036">
        <v>5.1999999999999998E-2</v>
      </c>
      <c r="L2036" t="s">
        <v>23</v>
      </c>
      <c r="M2036" s="2">
        <v>26000000</v>
      </c>
      <c r="N2036" s="2" t="str">
        <f>VLOOKUP(Tabla1[[#This Row],[nemo]],'Nemos y clasificaciones'!$A$2:$B$5000,2,FALSE)</f>
        <v>CFI</v>
      </c>
      <c r="O2036" s="2" t="str">
        <f>VLOOKUP(Tabla1[[#This Row],[nemo]],'Nemos y clasificaciones'!$A$1:$C$3000,3,FALSE)</f>
        <v>CFI</v>
      </c>
      <c r="P2036" s="2"/>
      <c r="Q2036" s="2"/>
    </row>
    <row r="2037" spans="1:17" x14ac:dyDescent="0.25">
      <c r="A2037" t="s">
        <v>2576</v>
      </c>
      <c r="B2037" s="1">
        <v>43740</v>
      </c>
      <c r="C2037" s="1">
        <v>43746</v>
      </c>
      <c r="D2037" t="s">
        <v>14</v>
      </c>
      <c r="E2037" t="s">
        <v>935</v>
      </c>
      <c r="F2037">
        <v>0</v>
      </c>
      <c r="G2037">
        <v>1181420348</v>
      </c>
      <c r="H2037">
        <v>0</v>
      </c>
      <c r="I2037">
        <v>0</v>
      </c>
      <c r="J2037">
        <v>0</v>
      </c>
      <c r="K2037">
        <v>1.7</v>
      </c>
      <c r="L2037" t="s">
        <v>16</v>
      </c>
      <c r="M2037" s="2">
        <v>2008414591.5999999</v>
      </c>
      <c r="N2037" s="2" t="str">
        <f>VLOOKUP(Tabla1[[#This Row],[nemo]],'Nemos y clasificaciones'!$A$2:$B$5000,2,FALSE)</f>
        <v>COMPAÑIAS CIC S.A.</v>
      </c>
      <c r="O2037" s="2" t="str">
        <f>VLOOKUP(Tabla1[[#This Row],[nemo]],'Nemos y clasificaciones'!$A$1:$C$3000,3,FALSE)</f>
        <v>Consumo</v>
      </c>
      <c r="P2037" s="2"/>
      <c r="Q2037" s="2"/>
    </row>
    <row r="2038" spans="1:17" x14ac:dyDescent="0.25">
      <c r="A2038" t="s">
        <v>7511</v>
      </c>
      <c r="B2038" s="1">
        <v>43351</v>
      </c>
      <c r="C2038" s="1">
        <v>43357</v>
      </c>
      <c r="D2038" t="s">
        <v>14</v>
      </c>
      <c r="E2038" t="s">
        <v>935</v>
      </c>
      <c r="F2038">
        <v>0</v>
      </c>
      <c r="G2038">
        <v>1181420348</v>
      </c>
      <c r="H2038">
        <v>0</v>
      </c>
      <c r="I2038">
        <v>0</v>
      </c>
      <c r="J2038">
        <v>0</v>
      </c>
      <c r="K2038">
        <v>1.7</v>
      </c>
      <c r="L2038" t="s">
        <v>16</v>
      </c>
      <c r="M2038" s="2">
        <v>2008414591.5999999</v>
      </c>
      <c r="N2038" s="2" t="str">
        <f>VLOOKUP(Tabla1[[#This Row],[nemo]],'Nemos y clasificaciones'!$A$2:$B$5000,2,FALSE)</f>
        <v>COMPAÑIAS CIC S.A.</v>
      </c>
      <c r="O2038" s="2" t="str">
        <f>VLOOKUP(Tabla1[[#This Row],[nemo]],'Nemos y clasificaciones'!$A$1:$C$3000,3,FALSE)</f>
        <v>Consumo</v>
      </c>
      <c r="P2038" s="2"/>
      <c r="Q2038" s="2"/>
    </row>
    <row r="2039" spans="1:17" x14ac:dyDescent="0.25">
      <c r="A2039" t="s">
        <v>3474</v>
      </c>
      <c r="B2039" s="1">
        <v>44088</v>
      </c>
      <c r="C2039" s="1">
        <v>44096</v>
      </c>
      <c r="D2039" t="s">
        <v>14</v>
      </c>
      <c r="E2039" t="s">
        <v>116</v>
      </c>
      <c r="F2039">
        <v>0</v>
      </c>
      <c r="G2039">
        <v>1075000000</v>
      </c>
      <c r="H2039">
        <v>0</v>
      </c>
      <c r="I2039">
        <v>0</v>
      </c>
      <c r="J2039">
        <v>0</v>
      </c>
      <c r="K2039">
        <v>1.867</v>
      </c>
      <c r="L2039" t="s">
        <v>16</v>
      </c>
      <c r="M2039" s="2">
        <v>2007025000</v>
      </c>
      <c r="N2039" s="2" t="str">
        <f>VLOOKUP(Tabla1[[#This Row],[nemo]],'Nemos y clasificaciones'!$A$2:$B$5000,2,FALSE)</f>
        <v>SIGDO KOPPERS S.A.</v>
      </c>
      <c r="O2039" s="2" t="str">
        <f>VLOOKUP(Tabla1[[#This Row],[nemo]],'Nemos y clasificaciones'!$A$1:$C$3000,3,FALSE)</f>
        <v>Conglomerados</v>
      </c>
      <c r="P2039" s="2"/>
      <c r="Q2039" s="2"/>
    </row>
    <row r="2040" spans="1:17" x14ac:dyDescent="0.25">
      <c r="A2040" t="s">
        <v>9511</v>
      </c>
      <c r="B2040" s="1">
        <v>42872</v>
      </c>
      <c r="C2040" s="1">
        <v>42878</v>
      </c>
      <c r="D2040" t="s">
        <v>14</v>
      </c>
      <c r="E2040" t="s">
        <v>2392</v>
      </c>
      <c r="F2040">
        <v>0</v>
      </c>
      <c r="G2040">
        <v>113238186</v>
      </c>
      <c r="H2040">
        <v>0</v>
      </c>
      <c r="I2040">
        <v>0</v>
      </c>
      <c r="J2040">
        <v>0</v>
      </c>
      <c r="K2040">
        <v>17.709</v>
      </c>
      <c r="L2040" t="s">
        <v>54</v>
      </c>
      <c r="M2040" s="2">
        <v>2005335035.8740001</v>
      </c>
      <c r="N2040" s="2" t="str">
        <f>VLOOKUP(Tabla1[[#This Row],[nemo]],'Nemos y clasificaciones'!$A$2:$B$5000,2,FALSE)</f>
        <v>PORTUARIA CABO FROWARD S.A.</v>
      </c>
      <c r="O2040" s="2" t="str">
        <f>VLOOKUP(Tabla1[[#This Row],[nemo]],'Nemos y clasificaciones'!$A$1:$C$3000,3,FALSE)</f>
        <v>Transportes y servicios marítimos</v>
      </c>
      <c r="P2040" s="2"/>
      <c r="Q2040" s="2"/>
    </row>
    <row r="2041" spans="1:17" x14ac:dyDescent="0.25">
      <c r="A2041" t="s">
        <v>10293</v>
      </c>
      <c r="B2041" s="1">
        <v>42594</v>
      </c>
      <c r="C2041" s="1">
        <v>42601</v>
      </c>
      <c r="D2041" t="s">
        <v>21</v>
      </c>
      <c r="E2041" t="s">
        <v>10156</v>
      </c>
      <c r="F2041">
        <v>0</v>
      </c>
      <c r="G2041">
        <v>500000000</v>
      </c>
      <c r="H2041">
        <v>0</v>
      </c>
      <c r="I2041">
        <v>0</v>
      </c>
      <c r="J2041">
        <v>0</v>
      </c>
      <c r="K2041">
        <v>4.7E-2</v>
      </c>
      <c r="L2041" t="s">
        <v>23</v>
      </c>
      <c r="M2041" s="2">
        <v>23500000</v>
      </c>
      <c r="N2041" s="2" t="str">
        <f>VLOOKUP(Tabla1[[#This Row],[nemo]],'Nemos y clasificaciones'!$A$2:$B$5000,2,FALSE)</f>
        <v>CFI</v>
      </c>
      <c r="O2041" s="2" t="str">
        <f>VLOOKUP(Tabla1[[#This Row],[nemo]],'Nemos y clasificaciones'!$A$1:$C$3000,3,FALSE)</f>
        <v>CFI</v>
      </c>
      <c r="P2041" s="2"/>
      <c r="Q2041" s="2"/>
    </row>
    <row r="2042" spans="1:17" x14ac:dyDescent="0.25">
      <c r="A2042" t="s">
        <v>9512</v>
      </c>
      <c r="B2042" s="1">
        <v>42872</v>
      </c>
      <c r="C2042" s="1">
        <v>42878</v>
      </c>
      <c r="D2042" t="s">
        <v>14</v>
      </c>
      <c r="E2042" t="s">
        <v>2392</v>
      </c>
      <c r="F2042">
        <v>0</v>
      </c>
      <c r="G2042">
        <v>113238186</v>
      </c>
      <c r="H2042">
        <v>0</v>
      </c>
      <c r="I2042">
        <v>0</v>
      </c>
      <c r="J2042">
        <v>0</v>
      </c>
      <c r="K2042">
        <v>17.702999999999999</v>
      </c>
      <c r="L2042" t="s">
        <v>54</v>
      </c>
      <c r="M2042" s="2">
        <v>2004655606.7579999</v>
      </c>
      <c r="N2042" s="2" t="str">
        <f>VLOOKUP(Tabla1[[#This Row],[nemo]],'Nemos y clasificaciones'!$A$2:$B$5000,2,FALSE)</f>
        <v>PORTUARIA CABO FROWARD S.A.</v>
      </c>
      <c r="O2042" s="2" t="str">
        <f>VLOOKUP(Tabla1[[#This Row],[nemo]],'Nemos y clasificaciones'!$A$1:$C$3000,3,FALSE)</f>
        <v>Transportes y servicios marítimos</v>
      </c>
      <c r="P2042" s="2"/>
      <c r="Q2042" s="2"/>
    </row>
    <row r="2043" spans="1:17" x14ac:dyDescent="0.25">
      <c r="A2043" t="s">
        <v>10556</v>
      </c>
      <c r="B2043" s="1">
        <v>42507</v>
      </c>
      <c r="C2043" s="1">
        <v>42514</v>
      </c>
      <c r="D2043" t="s">
        <v>21</v>
      </c>
      <c r="E2043" t="s">
        <v>10156</v>
      </c>
      <c r="F2043">
        <v>0</v>
      </c>
      <c r="G2043">
        <v>500000000</v>
      </c>
      <c r="H2043">
        <v>0</v>
      </c>
      <c r="I2043">
        <v>0</v>
      </c>
      <c r="J2043">
        <v>0</v>
      </c>
      <c r="K2043">
        <v>2.8000000000000001E-2</v>
      </c>
      <c r="L2043" t="s">
        <v>23</v>
      </c>
      <c r="M2043" s="2">
        <v>14000000</v>
      </c>
      <c r="N2043" s="2" t="str">
        <f>VLOOKUP(Tabla1[[#This Row],[nemo]],'Nemos y clasificaciones'!$A$2:$B$5000,2,FALSE)</f>
        <v>CFI</v>
      </c>
      <c r="O2043" s="2" t="str">
        <f>VLOOKUP(Tabla1[[#This Row],[nemo]],'Nemos y clasificaciones'!$A$1:$C$3000,3,FALSE)</f>
        <v>CFI</v>
      </c>
      <c r="P2043" s="2"/>
      <c r="Q2043" s="2"/>
    </row>
    <row r="2044" spans="1:17" x14ac:dyDescent="0.25">
      <c r="A2044" t="s">
        <v>10153</v>
      </c>
      <c r="B2044" s="1">
        <v>42678</v>
      </c>
      <c r="C2044" s="1">
        <v>42684</v>
      </c>
      <c r="D2044" t="s">
        <v>21</v>
      </c>
      <c r="E2044" t="s">
        <v>10154</v>
      </c>
      <c r="F2044">
        <v>0</v>
      </c>
      <c r="G2044">
        <v>500000000</v>
      </c>
      <c r="H2044">
        <v>0</v>
      </c>
      <c r="I2044">
        <v>0</v>
      </c>
      <c r="J2044">
        <v>0</v>
      </c>
      <c r="K2044">
        <v>6.6000000000000003E-2</v>
      </c>
      <c r="L2044" t="s">
        <v>23</v>
      </c>
      <c r="M2044" s="2">
        <v>33000000</v>
      </c>
      <c r="N2044" s="2" t="str">
        <f>VLOOKUP(Tabla1[[#This Row],[nemo]],'Nemos y clasificaciones'!$A$2:$B$5000,2,FALSE)</f>
        <v>CFI</v>
      </c>
      <c r="O2044" s="2" t="str">
        <f>VLOOKUP(Tabla1[[#This Row],[nemo]],'Nemos y clasificaciones'!$A$1:$C$3000,3,FALSE)</f>
        <v>CFI</v>
      </c>
      <c r="P2044" s="2"/>
      <c r="Q2044" s="2"/>
    </row>
    <row r="2045" spans="1:17" x14ac:dyDescent="0.25">
      <c r="A2045" t="s">
        <v>10178</v>
      </c>
      <c r="B2045" s="1">
        <v>42665</v>
      </c>
      <c r="C2045" s="1">
        <v>42671</v>
      </c>
      <c r="D2045" t="s">
        <v>21</v>
      </c>
      <c r="E2045" t="s">
        <v>10154</v>
      </c>
      <c r="F2045">
        <v>0</v>
      </c>
      <c r="G2045">
        <v>500000000</v>
      </c>
      <c r="H2045">
        <v>0</v>
      </c>
      <c r="I2045">
        <v>0</v>
      </c>
      <c r="J2045">
        <v>0</v>
      </c>
      <c r="K2045">
        <v>5.2999999999999999E-2</v>
      </c>
      <c r="L2045" t="s">
        <v>23</v>
      </c>
      <c r="M2045" s="2">
        <v>26500000</v>
      </c>
      <c r="N2045" s="2" t="str">
        <f>VLOOKUP(Tabla1[[#This Row],[nemo]],'Nemos y clasificaciones'!$A$2:$B$5000,2,FALSE)</f>
        <v>CFI</v>
      </c>
      <c r="O2045" s="2" t="str">
        <f>VLOOKUP(Tabla1[[#This Row],[nemo]],'Nemos y clasificaciones'!$A$1:$C$3000,3,FALSE)</f>
        <v>CFI</v>
      </c>
      <c r="P2045" s="2"/>
      <c r="Q2045" s="2"/>
    </row>
    <row r="2046" spans="1:17" x14ac:dyDescent="0.25">
      <c r="A2046" t="s">
        <v>10792</v>
      </c>
      <c r="B2046" s="1">
        <v>42481</v>
      </c>
      <c r="C2046" s="1">
        <v>42487</v>
      </c>
      <c r="D2046" t="s">
        <v>14</v>
      </c>
      <c r="E2046" t="s">
        <v>8392</v>
      </c>
      <c r="F2046">
        <v>0</v>
      </c>
      <c r="G2046">
        <v>145000000</v>
      </c>
      <c r="H2046">
        <v>0</v>
      </c>
      <c r="I2046">
        <v>0</v>
      </c>
      <c r="J2046">
        <v>0</v>
      </c>
      <c r="K2046">
        <v>13.733000000000001</v>
      </c>
      <c r="L2046" t="s">
        <v>54</v>
      </c>
      <c r="M2046" s="2">
        <v>1991285000</v>
      </c>
      <c r="N2046" s="2" t="str">
        <f>VLOOKUP(Tabla1[[#This Row],[nemo]],'Nemos y clasificaciones'!$A$2:$B$5000,2,FALSE)</f>
        <v>PACIFICO V REGION S.A.</v>
      </c>
      <c r="O2046" s="2" t="str">
        <f>VLOOKUP(Tabla1[[#This Row],[nemo]],'Nemos y clasificaciones'!$A$1:$C$3000,3,FALSE)</f>
        <v>Minería</v>
      </c>
      <c r="P2046" s="2"/>
      <c r="Q2046" s="2"/>
    </row>
    <row r="2047" spans="1:17" x14ac:dyDescent="0.25">
      <c r="A2047" t="s">
        <v>10292</v>
      </c>
      <c r="B2047" s="1">
        <v>42594</v>
      </c>
      <c r="C2047" s="1">
        <v>42601</v>
      </c>
      <c r="D2047" t="s">
        <v>21</v>
      </c>
      <c r="E2047" t="s">
        <v>10154</v>
      </c>
      <c r="F2047">
        <v>0</v>
      </c>
      <c r="G2047">
        <v>500000000</v>
      </c>
      <c r="H2047">
        <v>0</v>
      </c>
      <c r="I2047">
        <v>0</v>
      </c>
      <c r="J2047">
        <v>0</v>
      </c>
      <c r="K2047">
        <v>4.8000000000000001E-2</v>
      </c>
      <c r="L2047" t="s">
        <v>23</v>
      </c>
      <c r="M2047" s="2">
        <v>24000000</v>
      </c>
      <c r="N2047" s="2" t="str">
        <f>VLOOKUP(Tabla1[[#This Row],[nemo]],'Nemos y clasificaciones'!$A$2:$B$5000,2,FALSE)</f>
        <v>CFI</v>
      </c>
      <c r="O2047" s="2" t="str">
        <f>VLOOKUP(Tabla1[[#This Row],[nemo]],'Nemos y clasificaciones'!$A$1:$C$3000,3,FALSE)</f>
        <v>CFI</v>
      </c>
      <c r="P2047" s="2"/>
      <c r="Q2047" s="2"/>
    </row>
    <row r="2048" spans="1:17" x14ac:dyDescent="0.25">
      <c r="A2048" t="s">
        <v>11150</v>
      </c>
      <c r="B2048" s="1">
        <v>42326</v>
      </c>
      <c r="C2048" s="1">
        <v>42332</v>
      </c>
      <c r="D2048" t="s">
        <v>14</v>
      </c>
      <c r="E2048" t="s">
        <v>8377</v>
      </c>
      <c r="F2048">
        <v>0</v>
      </c>
      <c r="G2048">
        <v>180804998</v>
      </c>
      <c r="H2048">
        <v>0</v>
      </c>
      <c r="I2048">
        <v>0</v>
      </c>
      <c r="J2048">
        <v>0</v>
      </c>
      <c r="K2048">
        <v>11</v>
      </c>
      <c r="L2048" t="s">
        <v>54</v>
      </c>
      <c r="M2048" s="2">
        <v>1988854978</v>
      </c>
      <c r="N2048" s="2" t="str">
        <f>VLOOKUP(Tabla1[[#This Row],[nemo]],'Nemos y clasificaciones'!$A$2:$B$5000,2,FALSE)</f>
        <v>EMPRESA ELECTRICA DE ANTOFAGASTA S.A.</v>
      </c>
      <c r="O2048" s="2" t="str">
        <f>VLOOKUP(Tabla1[[#This Row],[nemo]],'Nemos y clasificaciones'!$A$1:$C$3000,3,FALSE)</f>
        <v>Eléctrico</v>
      </c>
      <c r="P2048" s="2"/>
      <c r="Q2048" s="2"/>
    </row>
    <row r="2049" spans="1:17" x14ac:dyDescent="0.25">
      <c r="A2049" t="s">
        <v>10557</v>
      </c>
      <c r="B2049" s="1">
        <v>42507</v>
      </c>
      <c r="C2049" s="1">
        <v>42514</v>
      </c>
      <c r="D2049" t="s">
        <v>21</v>
      </c>
      <c r="E2049" t="s">
        <v>10154</v>
      </c>
      <c r="F2049">
        <v>0</v>
      </c>
      <c r="G2049">
        <v>500000000</v>
      </c>
      <c r="H2049">
        <v>0</v>
      </c>
      <c r="I2049">
        <v>0</v>
      </c>
      <c r="J2049">
        <v>0</v>
      </c>
      <c r="K2049">
        <v>2.8000000000000001E-2</v>
      </c>
      <c r="L2049" t="s">
        <v>23</v>
      </c>
      <c r="M2049" s="2">
        <v>14000000</v>
      </c>
      <c r="N2049" s="2" t="str">
        <f>VLOOKUP(Tabla1[[#This Row],[nemo]],'Nemos y clasificaciones'!$A$2:$B$5000,2,FALSE)</f>
        <v>CFI</v>
      </c>
      <c r="O2049" s="2" t="str">
        <f>VLOOKUP(Tabla1[[#This Row],[nemo]],'Nemos y clasificaciones'!$A$1:$C$3000,3,FALSE)</f>
        <v>CFI</v>
      </c>
      <c r="P2049" s="2"/>
      <c r="Q2049" s="2"/>
    </row>
    <row r="2050" spans="1:17" x14ac:dyDescent="0.25">
      <c r="A2050" t="s">
        <v>10542</v>
      </c>
      <c r="B2050" s="1">
        <v>42508</v>
      </c>
      <c r="C2050" s="1">
        <v>42515</v>
      </c>
      <c r="D2050" t="s">
        <v>21</v>
      </c>
      <c r="E2050" t="s">
        <v>10154</v>
      </c>
      <c r="F2050">
        <v>0</v>
      </c>
      <c r="G2050">
        <v>500000000</v>
      </c>
      <c r="H2050">
        <v>0</v>
      </c>
      <c r="I2050">
        <v>0</v>
      </c>
      <c r="J2050">
        <v>0</v>
      </c>
      <c r="K2050">
        <v>2E-3</v>
      </c>
      <c r="L2050" t="s">
        <v>23</v>
      </c>
      <c r="M2050" s="2">
        <v>1000000</v>
      </c>
      <c r="N2050" s="2" t="str">
        <f>VLOOKUP(Tabla1[[#This Row],[nemo]],'Nemos y clasificaciones'!$A$2:$B$5000,2,FALSE)</f>
        <v>CFI</v>
      </c>
      <c r="O2050" s="2" t="str">
        <f>VLOOKUP(Tabla1[[#This Row],[nemo]],'Nemos y clasificaciones'!$A$1:$C$3000,3,FALSE)</f>
        <v>CFI</v>
      </c>
      <c r="P2050" s="2"/>
      <c r="Q2050" s="2"/>
    </row>
    <row r="2051" spans="1:17" x14ac:dyDescent="0.25">
      <c r="A2051" t="s">
        <v>3469</v>
      </c>
      <c r="B2051" s="1">
        <v>44096</v>
      </c>
      <c r="C2051" s="1">
        <v>44102</v>
      </c>
      <c r="D2051" t="s">
        <v>14</v>
      </c>
      <c r="E2051" t="s">
        <v>1190</v>
      </c>
      <c r="F2051">
        <v>0</v>
      </c>
      <c r="G2051">
        <v>13081284</v>
      </c>
      <c r="H2051">
        <v>0</v>
      </c>
      <c r="I2051">
        <v>0</v>
      </c>
      <c r="J2051">
        <v>0</v>
      </c>
      <c r="K2051">
        <v>151</v>
      </c>
      <c r="L2051" t="s">
        <v>19</v>
      </c>
      <c r="M2051" s="2">
        <v>1975273884</v>
      </c>
      <c r="N2051" s="2" t="str">
        <f>VLOOKUP(Tabla1[[#This Row],[nemo]],'Nemos y clasificaciones'!$A$2:$B$5000,2,FALSE)</f>
        <v>EMPRESA ELECTRICA DE MAGALLANES S.A.</v>
      </c>
      <c r="O2051" s="2" t="str">
        <f>VLOOKUP(Tabla1[[#This Row],[nemo]],'Nemos y clasificaciones'!$A$1:$C$3000,3,FALSE)</f>
        <v>Eléctrico</v>
      </c>
      <c r="P2051" s="2"/>
      <c r="Q2051" s="2"/>
    </row>
    <row r="2052" spans="1:17" x14ac:dyDescent="0.25">
      <c r="A2052" t="s">
        <v>3340</v>
      </c>
      <c r="B2052" s="1">
        <v>44107</v>
      </c>
      <c r="C2052" s="1">
        <v>44113</v>
      </c>
      <c r="D2052" t="s">
        <v>14</v>
      </c>
      <c r="E2052" t="s">
        <v>3341</v>
      </c>
      <c r="F2052">
        <v>0</v>
      </c>
      <c r="G2052">
        <v>7845435</v>
      </c>
      <c r="H2052">
        <v>0</v>
      </c>
      <c r="I2052">
        <v>0</v>
      </c>
      <c r="J2052">
        <v>0</v>
      </c>
      <c r="K2052">
        <v>131.23500000000001</v>
      </c>
      <c r="L2052" t="s">
        <v>19</v>
      </c>
      <c r="M2052" s="2">
        <v>1029595662.225</v>
      </c>
      <c r="N2052" s="2" t="str">
        <f>VLOOKUP(Tabla1[[#This Row],[nemo]],'Nemos y clasificaciones'!$A$2:$B$5000,2,FALSE)</f>
        <v>CFI</v>
      </c>
      <c r="O2052" s="2" t="str">
        <f>VLOOKUP(Tabla1[[#This Row],[nemo]],'Nemos y clasificaciones'!$A$1:$C$3000,3,FALSE)</f>
        <v>CFI</v>
      </c>
      <c r="P2052" s="2"/>
      <c r="Q2052" s="2"/>
    </row>
    <row r="2053" spans="1:17" x14ac:dyDescent="0.25">
      <c r="A2053" t="s">
        <v>4088</v>
      </c>
      <c r="B2053" s="1">
        <v>43987</v>
      </c>
      <c r="C2053" s="1">
        <v>43993</v>
      </c>
      <c r="D2053" t="s">
        <v>14</v>
      </c>
      <c r="E2053" t="s">
        <v>3341</v>
      </c>
      <c r="F2053">
        <v>0</v>
      </c>
      <c r="G2053">
        <v>10000000</v>
      </c>
      <c r="H2053">
        <v>0</v>
      </c>
      <c r="I2053">
        <v>0</v>
      </c>
      <c r="J2053">
        <v>0</v>
      </c>
      <c r="K2053">
        <v>80.138999999999996</v>
      </c>
      <c r="L2053" t="s">
        <v>54</v>
      </c>
      <c r="M2053" s="2">
        <v>801390000</v>
      </c>
      <c r="N2053" s="2" t="str">
        <f>VLOOKUP(Tabla1[[#This Row],[nemo]],'Nemos y clasificaciones'!$A$2:$B$5000,2,FALSE)</f>
        <v>CFI</v>
      </c>
      <c r="O2053" s="2" t="str">
        <f>VLOOKUP(Tabla1[[#This Row],[nemo]],'Nemos y clasificaciones'!$A$1:$C$3000,3,FALSE)</f>
        <v>CFI</v>
      </c>
      <c r="P2053" s="2"/>
      <c r="Q2053" s="2"/>
    </row>
    <row r="2054" spans="1:17" x14ac:dyDescent="0.25">
      <c r="A2054" t="s">
        <v>11959</v>
      </c>
      <c r="B2054" s="1">
        <v>42034</v>
      </c>
      <c r="C2054" s="1">
        <v>42041</v>
      </c>
      <c r="D2054" t="s">
        <v>14</v>
      </c>
      <c r="E2054" t="s">
        <v>359</v>
      </c>
      <c r="F2054">
        <v>0</v>
      </c>
      <c r="G2054">
        <v>1000000</v>
      </c>
      <c r="H2054">
        <v>0</v>
      </c>
      <c r="I2054">
        <v>0</v>
      </c>
      <c r="J2054">
        <v>0</v>
      </c>
      <c r="K2054">
        <v>5814.6</v>
      </c>
      <c r="L2054" t="s">
        <v>19</v>
      </c>
      <c r="M2054" s="2">
        <v>5814600000</v>
      </c>
      <c r="N2054" s="2" t="str">
        <f>VLOOKUP(Tabla1[[#This Row],[nemo]],'Nemos y clasificaciones'!$A$2:$B$5000,2,FALSE)</f>
        <v>CFI</v>
      </c>
      <c r="O2054" s="2" t="str">
        <f>VLOOKUP(Tabla1[[#This Row],[nemo]],'Nemos y clasificaciones'!$A$1:$C$3000,3,FALSE)</f>
        <v>CFI</v>
      </c>
      <c r="P2054" s="2"/>
      <c r="Q2054" s="2"/>
    </row>
    <row r="2055" spans="1:17" x14ac:dyDescent="0.25">
      <c r="A2055" t="s">
        <v>9547</v>
      </c>
      <c r="B2055" s="1">
        <v>42868</v>
      </c>
      <c r="C2055" s="1">
        <v>42874</v>
      </c>
      <c r="D2055" t="s">
        <v>14</v>
      </c>
      <c r="E2055" t="s">
        <v>4442</v>
      </c>
      <c r="F2055">
        <v>0</v>
      </c>
      <c r="G2055">
        <v>10993232</v>
      </c>
      <c r="H2055">
        <v>0</v>
      </c>
      <c r="I2055">
        <v>0</v>
      </c>
      <c r="J2055">
        <v>0</v>
      </c>
      <c r="K2055">
        <v>178.10400000000001</v>
      </c>
      <c r="L2055" t="s">
        <v>19</v>
      </c>
      <c r="M2055" s="2">
        <v>1957938592.128</v>
      </c>
      <c r="N2055" s="2" t="str">
        <f>VLOOKUP(Tabla1[[#This Row],[nemo]],'Nemos y clasificaciones'!$A$2:$B$5000,2,FALSE)</f>
        <v>IPAL S.A.</v>
      </c>
      <c r="O2055" s="2" t="str">
        <f>VLOOKUP(Tabla1[[#This Row],[nemo]],'Nemos y clasificaciones'!$A$1:$C$3000,3,FALSE)</f>
        <v>Alimentos, bebidas y tabaco</v>
      </c>
      <c r="P2055" s="2"/>
      <c r="Q2055" s="2"/>
    </row>
    <row r="2056" spans="1:17" x14ac:dyDescent="0.25">
      <c r="A2056" t="s">
        <v>12029</v>
      </c>
      <c r="B2056" s="1">
        <v>42004</v>
      </c>
      <c r="C2056" s="1">
        <v>42011</v>
      </c>
      <c r="D2056" t="s">
        <v>14</v>
      </c>
      <c r="E2056" t="s">
        <v>359</v>
      </c>
      <c r="F2056">
        <v>0</v>
      </c>
      <c r="G2056">
        <v>1000000</v>
      </c>
      <c r="H2056">
        <v>0</v>
      </c>
      <c r="I2056">
        <v>0</v>
      </c>
      <c r="J2056">
        <v>0</v>
      </c>
      <c r="K2056">
        <v>5007.79</v>
      </c>
      <c r="L2056" t="s">
        <v>19</v>
      </c>
      <c r="M2056" s="2">
        <v>5007790000</v>
      </c>
      <c r="N2056" s="2" t="str">
        <f>VLOOKUP(Tabla1[[#This Row],[nemo]],'Nemos y clasificaciones'!$A$2:$B$5000,2,FALSE)</f>
        <v>CFI</v>
      </c>
      <c r="O2056" s="2" t="str">
        <f>VLOOKUP(Tabla1[[#This Row],[nemo]],'Nemos y clasificaciones'!$A$1:$C$3000,3,FALSE)</f>
        <v>CFI</v>
      </c>
      <c r="P2056" s="2"/>
      <c r="Q2056" s="2"/>
    </row>
    <row r="2057" spans="1:17" x14ac:dyDescent="0.25">
      <c r="A2057" t="s">
        <v>12012</v>
      </c>
      <c r="B2057" s="1">
        <v>42011</v>
      </c>
      <c r="C2057" s="1">
        <v>42017</v>
      </c>
      <c r="D2057" t="s">
        <v>14</v>
      </c>
      <c r="E2057" t="s">
        <v>1869</v>
      </c>
      <c r="F2057">
        <v>0</v>
      </c>
      <c r="G2057">
        <v>307935743</v>
      </c>
      <c r="H2057">
        <v>0</v>
      </c>
      <c r="I2057">
        <v>0</v>
      </c>
      <c r="J2057">
        <v>0</v>
      </c>
      <c r="K2057">
        <v>6.35</v>
      </c>
      <c r="L2057" t="s">
        <v>16</v>
      </c>
      <c r="M2057" s="2">
        <v>1955391968.05</v>
      </c>
      <c r="N2057" s="2" t="str">
        <f>VLOOKUP(Tabla1[[#This Row],[nemo]],'Nemos y clasificaciones'!$A$2:$B$5000,2,FALSE)</f>
        <v>AGUAS ANDINAS S.A.</v>
      </c>
      <c r="O2057" s="2" t="str">
        <f>VLOOKUP(Tabla1[[#This Row],[nemo]],'Nemos y clasificaciones'!$A$1:$C$3000,3,FALSE)</f>
        <v>Servicios sanitarios y gas</v>
      </c>
      <c r="P2057" s="2"/>
      <c r="Q2057" s="2"/>
    </row>
    <row r="2058" spans="1:17" x14ac:dyDescent="0.25">
      <c r="A2058" t="s">
        <v>12006</v>
      </c>
      <c r="B2058" s="1">
        <v>42012</v>
      </c>
      <c r="C2058" s="1">
        <v>42018</v>
      </c>
      <c r="D2058" t="s">
        <v>14</v>
      </c>
      <c r="E2058" t="s">
        <v>326</v>
      </c>
      <c r="F2058">
        <v>0</v>
      </c>
      <c r="G2058">
        <v>75000000</v>
      </c>
      <c r="H2058">
        <v>0</v>
      </c>
      <c r="I2058">
        <v>0</v>
      </c>
      <c r="J2058">
        <v>0</v>
      </c>
      <c r="K2058">
        <v>26</v>
      </c>
      <c r="L2058" t="s">
        <v>54</v>
      </c>
      <c r="M2058" s="2">
        <v>1950000000</v>
      </c>
      <c r="N2058" s="2" t="str">
        <f>VLOOKUP(Tabla1[[#This Row],[nemo]],'Nemos y clasificaciones'!$A$2:$B$5000,2,FALSE)</f>
        <v>COMPAÑIA INDUSTRIAL EL VOLCAN S.A.</v>
      </c>
      <c r="O2058" s="2" t="str">
        <f>VLOOKUP(Tabla1[[#This Row],[nemo]],'Nemos y clasificaciones'!$A$1:$C$3000,3,FALSE)</f>
        <v>Construcción</v>
      </c>
      <c r="P2058" s="2"/>
      <c r="Q2058" s="2"/>
    </row>
    <row r="2059" spans="1:17" x14ac:dyDescent="0.25">
      <c r="A2059" t="s">
        <v>12013</v>
      </c>
      <c r="B2059" s="1">
        <v>42010</v>
      </c>
      <c r="C2059" s="1">
        <v>42016</v>
      </c>
      <c r="D2059" t="s">
        <v>14</v>
      </c>
      <c r="E2059" t="s">
        <v>359</v>
      </c>
      <c r="F2059">
        <v>0</v>
      </c>
      <c r="G2059">
        <v>1000000</v>
      </c>
      <c r="H2059">
        <v>0</v>
      </c>
      <c r="I2059">
        <v>0</v>
      </c>
      <c r="J2059">
        <v>0</v>
      </c>
      <c r="K2059">
        <v>1251.9469999999999</v>
      </c>
      <c r="L2059" t="s">
        <v>19</v>
      </c>
      <c r="M2059" s="2">
        <v>1251947000</v>
      </c>
      <c r="N2059" s="2" t="str">
        <f>VLOOKUP(Tabla1[[#This Row],[nemo]],'Nemos y clasificaciones'!$A$2:$B$5000,2,FALSE)</f>
        <v>CFI</v>
      </c>
      <c r="O2059" s="2" t="str">
        <f>VLOOKUP(Tabla1[[#This Row],[nemo]],'Nemos y clasificaciones'!$A$1:$C$3000,3,FALSE)</f>
        <v>CFI</v>
      </c>
      <c r="P2059" s="2"/>
      <c r="Q2059" s="2"/>
    </row>
    <row r="2060" spans="1:17" x14ac:dyDescent="0.25">
      <c r="A2060" t="s">
        <v>8148</v>
      </c>
      <c r="B2060" s="1">
        <v>43232</v>
      </c>
      <c r="C2060" s="1">
        <v>43238</v>
      </c>
      <c r="D2060" t="s">
        <v>14</v>
      </c>
      <c r="E2060" t="s">
        <v>4442</v>
      </c>
      <c r="F2060">
        <v>0</v>
      </c>
      <c r="G2060">
        <v>10993232</v>
      </c>
      <c r="H2060">
        <v>0</v>
      </c>
      <c r="I2060">
        <v>0</v>
      </c>
      <c r="J2060">
        <v>0</v>
      </c>
      <c r="K2060">
        <v>176.25700000000001</v>
      </c>
      <c r="L2060" t="s">
        <v>19</v>
      </c>
      <c r="M2060" s="2">
        <v>1937634092.6240001</v>
      </c>
      <c r="N2060" s="2" t="str">
        <f>VLOOKUP(Tabla1[[#This Row],[nemo]],'Nemos y clasificaciones'!$A$2:$B$5000,2,FALSE)</f>
        <v>IPAL S.A.</v>
      </c>
      <c r="O2060" s="2" t="str">
        <f>VLOOKUP(Tabla1[[#This Row],[nemo]],'Nemos y clasificaciones'!$A$1:$C$3000,3,FALSE)</f>
        <v>Alimentos, bebidas y tabaco</v>
      </c>
      <c r="P2060" s="2"/>
      <c r="Q2060" s="2"/>
    </row>
    <row r="2061" spans="1:17" x14ac:dyDescent="0.25">
      <c r="A2061" t="s">
        <v>1870</v>
      </c>
      <c r="B2061" s="1">
        <v>44328</v>
      </c>
      <c r="C2061" s="1">
        <v>44334</v>
      </c>
      <c r="D2061" t="s">
        <v>14</v>
      </c>
      <c r="E2061" t="s">
        <v>1869</v>
      </c>
      <c r="F2061">
        <v>0</v>
      </c>
      <c r="G2061">
        <v>307933743</v>
      </c>
      <c r="H2061">
        <v>0</v>
      </c>
      <c r="I2061">
        <v>0</v>
      </c>
      <c r="J2061">
        <v>0</v>
      </c>
      <c r="K2061">
        <v>6.2809999999999997</v>
      </c>
      <c r="L2061" t="s">
        <v>16</v>
      </c>
      <c r="M2061" s="2">
        <v>1934131839.783</v>
      </c>
      <c r="N2061" s="2" t="str">
        <f>VLOOKUP(Tabla1[[#This Row],[nemo]],'Nemos y clasificaciones'!$A$2:$B$5000,2,FALSE)</f>
        <v>AGUAS ANDINAS S.A.</v>
      </c>
      <c r="O2061" s="2" t="str">
        <f>VLOOKUP(Tabla1[[#This Row],[nemo]],'Nemos y clasificaciones'!$A$1:$C$3000,3,FALSE)</f>
        <v>Servicios sanitarios y gas</v>
      </c>
      <c r="P2061" s="2"/>
      <c r="Q2061" s="2"/>
    </row>
    <row r="2062" spans="1:17" x14ac:dyDescent="0.25">
      <c r="A2062" t="s">
        <v>4484</v>
      </c>
      <c r="B2062" s="1">
        <v>43951</v>
      </c>
      <c r="C2062" s="1">
        <v>43958</v>
      </c>
      <c r="D2062" t="s">
        <v>14</v>
      </c>
      <c r="E2062" t="s">
        <v>520</v>
      </c>
      <c r="F2062">
        <v>0</v>
      </c>
      <c r="G2062">
        <v>576172664</v>
      </c>
      <c r="H2062">
        <v>0</v>
      </c>
      <c r="I2062">
        <v>0</v>
      </c>
      <c r="J2062">
        <v>0</v>
      </c>
      <c r="K2062">
        <v>3.3519999999999999</v>
      </c>
      <c r="L2062" t="s">
        <v>16</v>
      </c>
      <c r="M2062" s="2">
        <v>1931330769.7279999</v>
      </c>
      <c r="N2062" s="2" t="str">
        <f>VLOOKUP(Tabla1[[#This Row],[nemo]],'Nemos y clasificaciones'!$A$2:$B$5000,2,FALSE)</f>
        <v>BESALCO S.A.</v>
      </c>
      <c r="O2062" s="2" t="str">
        <f>VLOOKUP(Tabla1[[#This Row],[nemo]],'Nemos y clasificaciones'!$A$1:$C$3000,3,FALSE)</f>
        <v>Construcción</v>
      </c>
      <c r="P2062" s="2"/>
      <c r="Q2062" s="2"/>
    </row>
    <row r="2063" spans="1:17" x14ac:dyDescent="0.25">
      <c r="A2063" t="s">
        <v>2308</v>
      </c>
      <c r="B2063" s="1">
        <v>44074</v>
      </c>
      <c r="C2063" s="1">
        <v>44079</v>
      </c>
      <c r="D2063" t="s">
        <v>14</v>
      </c>
      <c r="E2063" t="s">
        <v>359</v>
      </c>
      <c r="F2063">
        <v>0</v>
      </c>
      <c r="G2063">
        <v>1339664585</v>
      </c>
      <c r="H2063">
        <v>0</v>
      </c>
      <c r="I2063">
        <v>0</v>
      </c>
      <c r="J2063">
        <v>0</v>
      </c>
      <c r="K2063">
        <v>0.45</v>
      </c>
      <c r="L2063" t="s">
        <v>23</v>
      </c>
      <c r="M2063" s="2">
        <v>602849063.25</v>
      </c>
      <c r="N2063" s="2" t="str">
        <f>VLOOKUP(Tabla1[[#This Row],[nemo]],'Nemos y clasificaciones'!$A$2:$B$5000,2,FALSE)</f>
        <v>CFI</v>
      </c>
      <c r="O2063" s="2" t="str">
        <f>VLOOKUP(Tabla1[[#This Row],[nemo]],'Nemos y clasificaciones'!$A$1:$C$3000,3,FALSE)</f>
        <v>CFI</v>
      </c>
      <c r="P2063" s="2"/>
      <c r="Q2063" s="2"/>
    </row>
    <row r="2064" spans="1:17" x14ac:dyDescent="0.25">
      <c r="A2064" t="s">
        <v>2308</v>
      </c>
      <c r="B2064" s="1">
        <v>44286</v>
      </c>
      <c r="C2064" s="1">
        <v>44294</v>
      </c>
      <c r="D2064" t="s">
        <v>14</v>
      </c>
      <c r="E2064" t="s">
        <v>359</v>
      </c>
      <c r="F2064">
        <v>0</v>
      </c>
      <c r="G2064">
        <v>1267978817</v>
      </c>
      <c r="H2064">
        <v>0</v>
      </c>
      <c r="I2064">
        <v>0</v>
      </c>
      <c r="J2064">
        <v>0</v>
      </c>
      <c r="K2064">
        <v>0.45</v>
      </c>
      <c r="L2064" t="s">
        <v>23</v>
      </c>
      <c r="M2064" s="2">
        <v>570590467.64999998</v>
      </c>
      <c r="N2064" s="2" t="str">
        <f>VLOOKUP(Tabla1[[#This Row],[nemo]],'Nemos y clasificaciones'!$A$2:$B$5000,2,FALSE)</f>
        <v>CFI</v>
      </c>
      <c r="O2064" s="2" t="str">
        <f>VLOOKUP(Tabla1[[#This Row],[nemo]],'Nemos y clasificaciones'!$A$1:$C$3000,3,FALSE)</f>
        <v>CFI</v>
      </c>
      <c r="P2064" s="2"/>
      <c r="Q2064" s="2"/>
    </row>
    <row r="2065" spans="1:17" x14ac:dyDescent="0.25">
      <c r="A2065" t="s">
        <v>5650</v>
      </c>
      <c r="B2065" s="1">
        <v>43721</v>
      </c>
      <c r="C2065" s="1">
        <v>43731</v>
      </c>
      <c r="D2065" t="s">
        <v>14</v>
      </c>
      <c r="E2065" t="s">
        <v>1851</v>
      </c>
      <c r="F2065">
        <v>0</v>
      </c>
      <c r="G2065">
        <v>136927891634</v>
      </c>
      <c r="H2065">
        <v>0</v>
      </c>
      <c r="I2065">
        <v>0</v>
      </c>
      <c r="J2065">
        <v>0</v>
      </c>
      <c r="K2065">
        <v>1.4E-2</v>
      </c>
      <c r="L2065" t="s">
        <v>23</v>
      </c>
      <c r="M2065" s="2">
        <v>1916990482.8759999</v>
      </c>
      <c r="N2065" s="2" t="str">
        <f>VLOOKUP(Tabla1[[#This Row],[nemo]],'Nemos y clasificaciones'!$A$2:$B$5000,2,FALSE)</f>
        <v>SOCIEDAD DE INVERSIONES ORO BLANCO S.A.</v>
      </c>
      <c r="O2065" s="2" t="str">
        <f>VLOOKUP(Tabla1[[#This Row],[nemo]],'Nemos y clasificaciones'!$A$1:$C$3000,3,FALSE)</f>
        <v>Servicios financieros</v>
      </c>
      <c r="P2065" s="2"/>
      <c r="Q2065" s="2"/>
    </row>
    <row r="2066" spans="1:17" x14ac:dyDescent="0.25">
      <c r="A2066" t="s">
        <v>2020</v>
      </c>
      <c r="B2066" s="1">
        <v>44253</v>
      </c>
      <c r="C2066" s="1">
        <v>44259</v>
      </c>
      <c r="D2066" t="s">
        <v>14</v>
      </c>
      <c r="E2066" t="s">
        <v>359</v>
      </c>
      <c r="F2066">
        <v>0</v>
      </c>
      <c r="G2066">
        <v>1334053451</v>
      </c>
      <c r="H2066">
        <v>0</v>
      </c>
      <c r="I2066">
        <v>0</v>
      </c>
      <c r="J2066">
        <v>0</v>
      </c>
      <c r="K2066">
        <v>0.42</v>
      </c>
      <c r="L2066" t="s">
        <v>23</v>
      </c>
      <c r="M2066" s="2">
        <v>560302449.41999996</v>
      </c>
      <c r="N2066" s="2" t="str">
        <f>VLOOKUP(Tabla1[[#This Row],[nemo]],'Nemos y clasificaciones'!$A$2:$B$5000,2,FALSE)</f>
        <v>CFI</v>
      </c>
      <c r="O2066" s="2" t="str">
        <f>VLOOKUP(Tabla1[[#This Row],[nemo]],'Nemos y clasificaciones'!$A$1:$C$3000,3,FALSE)</f>
        <v>CFI</v>
      </c>
      <c r="P2066" s="2"/>
      <c r="Q2066" s="2"/>
    </row>
    <row r="2067" spans="1:17" x14ac:dyDescent="0.25">
      <c r="A2067" t="s">
        <v>2020</v>
      </c>
      <c r="B2067" s="1">
        <v>44225</v>
      </c>
      <c r="C2067" s="1">
        <v>44231</v>
      </c>
      <c r="D2067" t="s">
        <v>14</v>
      </c>
      <c r="E2067" t="s">
        <v>359</v>
      </c>
      <c r="F2067">
        <v>0</v>
      </c>
      <c r="G2067">
        <v>1334053451</v>
      </c>
      <c r="H2067">
        <v>0</v>
      </c>
      <c r="I2067">
        <v>0</v>
      </c>
      <c r="J2067">
        <v>0</v>
      </c>
      <c r="K2067">
        <v>0.42</v>
      </c>
      <c r="L2067" t="s">
        <v>23</v>
      </c>
      <c r="M2067" s="2">
        <v>560302449.41999996</v>
      </c>
      <c r="N2067" s="2" t="str">
        <f>VLOOKUP(Tabla1[[#This Row],[nemo]],'Nemos y clasificaciones'!$A$2:$B$5000,2,FALSE)</f>
        <v>CFI</v>
      </c>
      <c r="O2067" s="2" t="str">
        <f>VLOOKUP(Tabla1[[#This Row],[nemo]],'Nemos y clasificaciones'!$A$1:$C$3000,3,FALSE)</f>
        <v>CFI</v>
      </c>
      <c r="P2067" s="2"/>
      <c r="Q2067" s="2"/>
    </row>
    <row r="2068" spans="1:17" x14ac:dyDescent="0.25">
      <c r="A2068" t="s">
        <v>2020</v>
      </c>
      <c r="B2068" s="1">
        <v>44216</v>
      </c>
      <c r="C2068" s="1">
        <v>44222</v>
      </c>
      <c r="D2068" t="s">
        <v>14</v>
      </c>
      <c r="E2068" t="s">
        <v>359</v>
      </c>
      <c r="F2068">
        <v>0</v>
      </c>
      <c r="G2068">
        <v>1334053451</v>
      </c>
      <c r="H2068">
        <v>0</v>
      </c>
      <c r="I2068">
        <v>0</v>
      </c>
      <c r="J2068">
        <v>0</v>
      </c>
      <c r="K2068">
        <v>0.42</v>
      </c>
      <c r="L2068" t="s">
        <v>23</v>
      </c>
      <c r="M2068" s="2">
        <v>560302449.41999996</v>
      </c>
      <c r="N2068" s="2" t="str">
        <f>VLOOKUP(Tabla1[[#This Row],[nemo]],'Nemos y clasificaciones'!$A$2:$B$5000,2,FALSE)</f>
        <v>CFI</v>
      </c>
      <c r="O2068" s="2" t="str">
        <f>VLOOKUP(Tabla1[[#This Row],[nemo]],'Nemos y clasificaciones'!$A$1:$C$3000,3,FALSE)</f>
        <v>CFI</v>
      </c>
      <c r="P2068" s="2"/>
      <c r="Q2068" s="2"/>
    </row>
    <row r="2069" spans="1:17" x14ac:dyDescent="0.25">
      <c r="A2069" t="s">
        <v>2020</v>
      </c>
      <c r="B2069" s="1">
        <v>44316</v>
      </c>
      <c r="C2069" s="1">
        <v>44323</v>
      </c>
      <c r="D2069" t="s">
        <v>14</v>
      </c>
      <c r="E2069" t="s">
        <v>359</v>
      </c>
      <c r="F2069">
        <v>0</v>
      </c>
      <c r="G2069">
        <v>1268582887</v>
      </c>
      <c r="H2069">
        <v>0</v>
      </c>
      <c r="I2069">
        <v>0</v>
      </c>
      <c r="J2069">
        <v>0</v>
      </c>
      <c r="K2069">
        <v>0.42</v>
      </c>
      <c r="L2069" t="s">
        <v>23</v>
      </c>
      <c r="M2069" s="2">
        <v>532804812.54000002</v>
      </c>
      <c r="N2069" s="2" t="str">
        <f>VLOOKUP(Tabla1[[#This Row],[nemo]],'Nemos y clasificaciones'!$A$2:$B$5000,2,FALSE)</f>
        <v>CFI</v>
      </c>
      <c r="O2069" s="2" t="str">
        <f>VLOOKUP(Tabla1[[#This Row],[nemo]],'Nemos y clasificaciones'!$A$1:$C$3000,3,FALSE)</f>
        <v>CFI</v>
      </c>
      <c r="P2069" s="2"/>
      <c r="Q2069" s="2"/>
    </row>
    <row r="2070" spans="1:17" x14ac:dyDescent="0.25">
      <c r="A2070" t="s">
        <v>10199</v>
      </c>
      <c r="B2070" s="1">
        <v>42654</v>
      </c>
      <c r="C2070" s="1">
        <v>42660</v>
      </c>
      <c r="D2070" t="s">
        <v>14</v>
      </c>
      <c r="E2070" t="s">
        <v>10200</v>
      </c>
      <c r="F2070">
        <v>0</v>
      </c>
      <c r="G2070">
        <v>119154744</v>
      </c>
      <c r="H2070">
        <v>0</v>
      </c>
      <c r="I2070">
        <v>0</v>
      </c>
      <c r="J2070">
        <v>0</v>
      </c>
      <c r="K2070">
        <v>16</v>
      </c>
      <c r="L2070" t="s">
        <v>54</v>
      </c>
      <c r="M2070" s="2">
        <v>1906475904</v>
      </c>
      <c r="N2070" s="2" t="str">
        <f>VLOOKUP(Tabla1[[#This Row],[nemo]],'Nemos y clasificaciones'!$A$2:$B$5000,2,FALSE)</f>
        <v>DETROIT CHILE S.A.</v>
      </c>
      <c r="O2070" s="2" t="str">
        <f>VLOOKUP(Tabla1[[#This Row],[nemo]],'Nemos y clasificaciones'!$A$1:$C$3000,3,FALSE)</f>
        <v>Minería</v>
      </c>
      <c r="P2070" s="2"/>
      <c r="Q2070" s="2"/>
    </row>
    <row r="2071" spans="1:17" x14ac:dyDescent="0.25">
      <c r="A2071" t="s">
        <v>936</v>
      </c>
      <c r="B2071" s="1">
        <v>44377</v>
      </c>
      <c r="C2071" s="1">
        <v>44383</v>
      </c>
      <c r="D2071" t="s">
        <v>14</v>
      </c>
      <c r="E2071" t="s">
        <v>359</v>
      </c>
      <c r="F2071">
        <v>0</v>
      </c>
      <c r="G2071">
        <v>1209992629</v>
      </c>
      <c r="H2071">
        <v>0</v>
      </c>
      <c r="I2071">
        <v>0</v>
      </c>
      <c r="J2071">
        <v>0</v>
      </c>
      <c r="K2071">
        <v>0.4</v>
      </c>
      <c r="L2071" t="s">
        <v>23</v>
      </c>
      <c r="M2071" s="2">
        <v>483997051.60000002</v>
      </c>
      <c r="N2071" s="2" t="str">
        <f>VLOOKUP(Tabla1[[#This Row],[nemo]],'Nemos y clasificaciones'!$A$2:$B$5000,2,FALSE)</f>
        <v>CFI</v>
      </c>
      <c r="O2071" s="2" t="str">
        <f>VLOOKUP(Tabla1[[#This Row],[nemo]],'Nemos y clasificaciones'!$A$1:$C$3000,3,FALSE)</f>
        <v>CFI</v>
      </c>
      <c r="P2071" s="2"/>
      <c r="Q2071" s="2"/>
    </row>
    <row r="2072" spans="1:17" x14ac:dyDescent="0.25">
      <c r="A2072" t="s">
        <v>5616</v>
      </c>
      <c r="B2072" s="1">
        <v>43729</v>
      </c>
      <c r="C2072" s="1">
        <v>43735</v>
      </c>
      <c r="D2072" t="s">
        <v>14</v>
      </c>
      <c r="E2072" t="s">
        <v>1190</v>
      </c>
      <c r="F2072">
        <v>0</v>
      </c>
      <c r="G2072">
        <v>13081284</v>
      </c>
      <c r="H2072">
        <v>0</v>
      </c>
      <c r="I2072">
        <v>0</v>
      </c>
      <c r="J2072">
        <v>0</v>
      </c>
      <c r="K2072">
        <v>145</v>
      </c>
      <c r="L2072" t="s">
        <v>19</v>
      </c>
      <c r="M2072" s="2">
        <v>1896786180</v>
      </c>
      <c r="N2072" s="2" t="str">
        <f>VLOOKUP(Tabla1[[#This Row],[nemo]],'Nemos y clasificaciones'!$A$2:$B$5000,2,FALSE)</f>
        <v>EMPRESA ELECTRICA DE MAGALLANES S.A.</v>
      </c>
      <c r="O2072" s="2" t="str">
        <f>VLOOKUP(Tabla1[[#This Row],[nemo]],'Nemos y clasificaciones'!$A$1:$C$3000,3,FALSE)</f>
        <v>Eléctrico</v>
      </c>
      <c r="P2072" s="2"/>
      <c r="Q2072" s="2"/>
    </row>
    <row r="2073" spans="1:17" x14ac:dyDescent="0.25">
      <c r="A2073" t="s">
        <v>4220</v>
      </c>
      <c r="B2073" s="1">
        <v>43974</v>
      </c>
      <c r="C2073" s="1">
        <v>43980</v>
      </c>
      <c r="D2073" t="s">
        <v>14</v>
      </c>
      <c r="E2073" t="s">
        <v>4221</v>
      </c>
      <c r="F2073">
        <v>0</v>
      </c>
      <c r="G2073">
        <v>377124663</v>
      </c>
      <c r="H2073">
        <v>0</v>
      </c>
      <c r="I2073">
        <v>0</v>
      </c>
      <c r="J2073">
        <v>0</v>
      </c>
      <c r="K2073">
        <v>5.0259999999999998</v>
      </c>
      <c r="L2073" t="s">
        <v>16</v>
      </c>
      <c r="M2073" s="2">
        <v>1895428556.2379999</v>
      </c>
      <c r="N2073" s="2" t="str">
        <f>VLOOKUP(Tabla1[[#This Row],[nemo]],'Nemos y clasificaciones'!$A$2:$B$5000,2,FALSE)</f>
        <v>EMPRESAS HITES S.A.</v>
      </c>
      <c r="O2073" s="2" t="str">
        <f>VLOOKUP(Tabla1[[#This Row],[nemo]],'Nemos y clasificaciones'!$A$1:$C$3000,3,FALSE)</f>
        <v>Consumo</v>
      </c>
      <c r="P2073" s="2"/>
      <c r="Q2073" s="2"/>
    </row>
    <row r="2074" spans="1:17" x14ac:dyDescent="0.25">
      <c r="A2074" t="s">
        <v>358</v>
      </c>
      <c r="B2074" s="1">
        <v>44407</v>
      </c>
      <c r="C2074" s="1">
        <v>44413</v>
      </c>
      <c r="D2074" t="s">
        <v>14</v>
      </c>
      <c r="E2074" t="s">
        <v>359</v>
      </c>
      <c r="F2074">
        <v>0</v>
      </c>
      <c r="G2074">
        <v>1211498738</v>
      </c>
      <c r="H2074">
        <v>0</v>
      </c>
      <c r="I2074">
        <v>0</v>
      </c>
      <c r="J2074">
        <v>0</v>
      </c>
      <c r="K2074">
        <v>0.38</v>
      </c>
      <c r="L2074" t="s">
        <v>23</v>
      </c>
      <c r="M2074" s="2">
        <v>460369520.44</v>
      </c>
      <c r="N2074" s="2" t="str">
        <f>VLOOKUP(Tabla1[[#This Row],[nemo]],'Nemos y clasificaciones'!$A$2:$B$5000,2,FALSE)</f>
        <v>CFI</v>
      </c>
      <c r="O2074" s="2" t="str">
        <f>VLOOKUP(Tabla1[[#This Row],[nemo]],'Nemos y clasificaciones'!$A$1:$C$3000,3,FALSE)</f>
        <v>CFI</v>
      </c>
      <c r="P2074" s="2"/>
      <c r="Q2074" s="2"/>
    </row>
    <row r="2075" spans="1:17" x14ac:dyDescent="0.25">
      <c r="A2075" t="s">
        <v>1684</v>
      </c>
      <c r="B2075" s="1">
        <v>44338</v>
      </c>
      <c r="C2075" s="1">
        <v>44344</v>
      </c>
      <c r="D2075" t="s">
        <v>14</v>
      </c>
      <c r="E2075" t="s">
        <v>1685</v>
      </c>
      <c r="F2075">
        <v>0</v>
      </c>
      <c r="G2075">
        <v>220569255</v>
      </c>
      <c r="H2075">
        <v>0</v>
      </c>
      <c r="I2075">
        <v>0</v>
      </c>
      <c r="J2075">
        <v>0</v>
      </c>
      <c r="K2075">
        <v>8.5760000000000005</v>
      </c>
      <c r="L2075" t="s">
        <v>16</v>
      </c>
      <c r="M2075" s="2">
        <v>1891601930.8800001</v>
      </c>
      <c r="N2075" s="2" t="str">
        <f>VLOOKUP(Tabla1[[#This Row],[nemo]],'Nemos y clasificaciones'!$A$2:$B$5000,2,FALSE)</f>
        <v>ZONA FRANCA DE IQUIQUE S.A.</v>
      </c>
      <c r="O2075" s="2" t="str">
        <f>VLOOKUP(Tabla1[[#This Row],[nemo]],'Nemos y clasificaciones'!$A$1:$C$3000,3,FALSE)</f>
        <v>Consumo</v>
      </c>
      <c r="P2075" s="2"/>
      <c r="Q2075" s="2"/>
    </row>
    <row r="2076" spans="1:17" x14ac:dyDescent="0.25">
      <c r="A2076" t="s">
        <v>358</v>
      </c>
      <c r="B2076" s="1">
        <v>44439</v>
      </c>
      <c r="C2076" s="1">
        <v>44445</v>
      </c>
      <c r="D2076" t="s">
        <v>14</v>
      </c>
      <c r="E2076" t="s">
        <v>359</v>
      </c>
      <c r="F2076">
        <v>0</v>
      </c>
      <c r="G2076">
        <v>1150362358</v>
      </c>
      <c r="H2076">
        <v>0</v>
      </c>
      <c r="I2076">
        <v>0</v>
      </c>
      <c r="J2076">
        <v>0</v>
      </c>
      <c r="K2076">
        <v>0.38</v>
      </c>
      <c r="L2076" t="s">
        <v>23</v>
      </c>
      <c r="M2076" s="2">
        <v>437137696.04000002</v>
      </c>
      <c r="N2076" s="2" t="str">
        <f>VLOOKUP(Tabla1[[#This Row],[nemo]],'Nemos y clasificaciones'!$A$2:$B$5000,2,FALSE)</f>
        <v>CFI</v>
      </c>
      <c r="O2076" s="2" t="str">
        <f>VLOOKUP(Tabla1[[#This Row],[nemo]],'Nemos y clasificaciones'!$A$1:$C$3000,3,FALSE)</f>
        <v>CFI</v>
      </c>
      <c r="P2076" s="2"/>
      <c r="Q2076" s="2"/>
    </row>
    <row r="2077" spans="1:17" x14ac:dyDescent="0.25">
      <c r="A2077" t="s">
        <v>10916</v>
      </c>
      <c r="B2077" s="1">
        <v>42399</v>
      </c>
      <c r="C2077" s="1">
        <v>42405</v>
      </c>
      <c r="D2077" t="s">
        <v>14</v>
      </c>
      <c r="E2077" t="s">
        <v>359</v>
      </c>
      <c r="F2077">
        <v>0</v>
      </c>
      <c r="G2077">
        <v>488652759</v>
      </c>
      <c r="H2077">
        <v>0</v>
      </c>
      <c r="I2077">
        <v>0</v>
      </c>
      <c r="J2077">
        <v>0</v>
      </c>
      <c r="K2077">
        <v>0.60599999999999998</v>
      </c>
      <c r="L2077" t="s">
        <v>23</v>
      </c>
      <c r="M2077" s="2">
        <v>296123571.954</v>
      </c>
      <c r="N2077" s="2" t="str">
        <f>VLOOKUP(Tabla1[[#This Row],[nemo]],'Nemos y clasificaciones'!$A$2:$B$5000,2,FALSE)</f>
        <v>CFI</v>
      </c>
      <c r="O2077" s="2" t="str">
        <f>VLOOKUP(Tabla1[[#This Row],[nemo]],'Nemos y clasificaciones'!$A$1:$C$3000,3,FALSE)</f>
        <v>CFI</v>
      </c>
      <c r="P2077" s="2"/>
      <c r="Q2077" s="2"/>
    </row>
    <row r="2078" spans="1:17" x14ac:dyDescent="0.25">
      <c r="A2078" t="s">
        <v>9908</v>
      </c>
      <c r="B2078" s="1">
        <v>42766</v>
      </c>
      <c r="C2078" s="1">
        <v>42772</v>
      </c>
      <c r="D2078" t="s">
        <v>14</v>
      </c>
      <c r="E2078" t="s">
        <v>359</v>
      </c>
      <c r="F2078">
        <v>0</v>
      </c>
      <c r="G2078">
        <v>359440000</v>
      </c>
      <c r="H2078">
        <v>0</v>
      </c>
      <c r="I2078">
        <v>0</v>
      </c>
      <c r="J2078">
        <v>0</v>
      </c>
      <c r="K2078">
        <v>0.628</v>
      </c>
      <c r="L2078" t="s">
        <v>23</v>
      </c>
      <c r="M2078" s="2">
        <v>225728320</v>
      </c>
      <c r="N2078" s="2" t="str">
        <f>VLOOKUP(Tabla1[[#This Row],[nemo]],'Nemos y clasificaciones'!$A$2:$B$5000,2,FALSE)</f>
        <v>CFI</v>
      </c>
      <c r="O2078" s="2" t="str">
        <f>VLOOKUP(Tabla1[[#This Row],[nemo]],'Nemos y clasificaciones'!$A$1:$C$3000,3,FALSE)</f>
        <v>CFI</v>
      </c>
      <c r="P2078" s="2"/>
      <c r="Q2078" s="2"/>
    </row>
    <row r="2079" spans="1:17" x14ac:dyDescent="0.25">
      <c r="A2079" t="s">
        <v>10834</v>
      </c>
      <c r="B2079" s="1">
        <v>42460</v>
      </c>
      <c r="C2079" s="1">
        <v>42466</v>
      </c>
      <c r="D2079" t="s">
        <v>14</v>
      </c>
      <c r="E2079" t="s">
        <v>359</v>
      </c>
      <c r="F2079">
        <v>0</v>
      </c>
      <c r="G2079">
        <v>359440000</v>
      </c>
      <c r="H2079">
        <v>0</v>
      </c>
      <c r="I2079">
        <v>0</v>
      </c>
      <c r="J2079">
        <v>0</v>
      </c>
      <c r="K2079">
        <v>0.61799999999999999</v>
      </c>
      <c r="L2079" t="s">
        <v>23</v>
      </c>
      <c r="M2079" s="2">
        <v>222133920</v>
      </c>
      <c r="N2079" s="2" t="str">
        <f>VLOOKUP(Tabla1[[#This Row],[nemo]],'Nemos y clasificaciones'!$A$2:$B$5000,2,FALSE)</f>
        <v>CFI</v>
      </c>
      <c r="O2079" s="2" t="str">
        <f>VLOOKUP(Tabla1[[#This Row],[nemo]],'Nemos y clasificaciones'!$A$1:$C$3000,3,FALSE)</f>
        <v>CFI</v>
      </c>
      <c r="P2079" s="2"/>
      <c r="Q2079" s="2"/>
    </row>
    <row r="2080" spans="1:17" x14ac:dyDescent="0.25">
      <c r="A2080" t="s">
        <v>10165</v>
      </c>
      <c r="B2080" s="1">
        <v>42672</v>
      </c>
      <c r="C2080" s="1">
        <v>42681</v>
      </c>
      <c r="D2080" t="s">
        <v>14</v>
      </c>
      <c r="E2080" t="s">
        <v>359</v>
      </c>
      <c r="F2080">
        <v>0</v>
      </c>
      <c r="G2080">
        <v>359440000</v>
      </c>
      <c r="H2080">
        <v>0</v>
      </c>
      <c r="I2080">
        <v>0</v>
      </c>
      <c r="J2080">
        <v>0</v>
      </c>
      <c r="K2080">
        <v>0.61699999999999999</v>
      </c>
      <c r="L2080" t="s">
        <v>23</v>
      </c>
      <c r="M2080" s="2">
        <v>221774480</v>
      </c>
      <c r="N2080" s="2" t="str">
        <f>VLOOKUP(Tabla1[[#This Row],[nemo]],'Nemos y clasificaciones'!$A$2:$B$5000,2,FALSE)</f>
        <v>CFI</v>
      </c>
      <c r="O2080" s="2" t="str">
        <f>VLOOKUP(Tabla1[[#This Row],[nemo]],'Nemos y clasificaciones'!$A$1:$C$3000,3,FALSE)</f>
        <v>CFI</v>
      </c>
      <c r="P2080" s="2"/>
      <c r="Q2080" s="2"/>
    </row>
    <row r="2081" spans="1:17" x14ac:dyDescent="0.25">
      <c r="A2081" t="s">
        <v>10273</v>
      </c>
      <c r="B2081" s="1">
        <v>42613</v>
      </c>
      <c r="C2081" s="1">
        <v>42619</v>
      </c>
      <c r="D2081" t="s">
        <v>14</v>
      </c>
      <c r="E2081" t="s">
        <v>359</v>
      </c>
      <c r="F2081">
        <v>0</v>
      </c>
      <c r="G2081">
        <v>359440000</v>
      </c>
      <c r="H2081">
        <v>0</v>
      </c>
      <c r="I2081">
        <v>0</v>
      </c>
      <c r="J2081">
        <v>0</v>
      </c>
      <c r="K2081">
        <v>0.61699999999999999</v>
      </c>
      <c r="L2081" t="s">
        <v>23</v>
      </c>
      <c r="M2081" s="2">
        <v>221774480</v>
      </c>
      <c r="N2081" s="2" t="str">
        <f>VLOOKUP(Tabla1[[#This Row],[nemo]],'Nemos y clasificaciones'!$A$2:$B$5000,2,FALSE)</f>
        <v>CFI</v>
      </c>
      <c r="O2081" s="2" t="str">
        <f>VLOOKUP(Tabla1[[#This Row],[nemo]],'Nemos y clasificaciones'!$A$1:$C$3000,3,FALSE)</f>
        <v>CFI</v>
      </c>
      <c r="P2081" s="2"/>
      <c r="Q2081" s="2"/>
    </row>
    <row r="2082" spans="1:17" x14ac:dyDescent="0.25">
      <c r="A2082" t="s">
        <v>9962</v>
      </c>
      <c r="B2082" s="1">
        <v>42738</v>
      </c>
      <c r="C2082" s="1">
        <v>42744</v>
      </c>
      <c r="D2082" t="s">
        <v>14</v>
      </c>
      <c r="E2082" t="s">
        <v>359</v>
      </c>
      <c r="F2082">
        <v>0</v>
      </c>
      <c r="G2082">
        <v>359440000</v>
      </c>
      <c r="H2082">
        <v>0</v>
      </c>
      <c r="I2082">
        <v>0</v>
      </c>
      <c r="J2082">
        <v>0</v>
      </c>
      <c r="K2082">
        <v>0.61099999999999999</v>
      </c>
      <c r="L2082" t="s">
        <v>23</v>
      </c>
      <c r="M2082" s="2">
        <v>219617840</v>
      </c>
      <c r="N2082" s="2" t="str">
        <f>VLOOKUP(Tabla1[[#This Row],[nemo]],'Nemos y clasificaciones'!$A$2:$B$5000,2,FALSE)</f>
        <v>CFI</v>
      </c>
      <c r="O2082" s="2" t="str">
        <f>VLOOKUP(Tabla1[[#This Row],[nemo]],'Nemos y clasificaciones'!$A$1:$C$3000,3,FALSE)</f>
        <v>CFI</v>
      </c>
      <c r="P2082" s="2"/>
      <c r="Q2082" s="2"/>
    </row>
    <row r="2083" spans="1:17" x14ac:dyDescent="0.25">
      <c r="A2083" t="s">
        <v>10309</v>
      </c>
      <c r="B2083" s="1">
        <v>42581</v>
      </c>
      <c r="C2083" s="1">
        <v>42587</v>
      </c>
      <c r="D2083" t="s">
        <v>14</v>
      </c>
      <c r="E2083" t="s">
        <v>359</v>
      </c>
      <c r="F2083">
        <v>0</v>
      </c>
      <c r="G2083">
        <v>359440000</v>
      </c>
      <c r="H2083">
        <v>0</v>
      </c>
      <c r="I2083">
        <v>0</v>
      </c>
      <c r="J2083">
        <v>0</v>
      </c>
      <c r="K2083">
        <v>0.61099999999999999</v>
      </c>
      <c r="L2083" t="s">
        <v>23</v>
      </c>
      <c r="M2083" s="2">
        <v>219617840</v>
      </c>
      <c r="N2083" s="2" t="str">
        <f>VLOOKUP(Tabla1[[#This Row],[nemo]],'Nemos y clasificaciones'!$A$2:$B$5000,2,FALSE)</f>
        <v>CFI</v>
      </c>
      <c r="O2083" s="2" t="str">
        <f>VLOOKUP(Tabla1[[#This Row],[nemo]],'Nemos y clasificaciones'!$A$1:$C$3000,3,FALSE)</f>
        <v>CFI</v>
      </c>
      <c r="P2083" s="2"/>
      <c r="Q2083" s="2"/>
    </row>
    <row r="2084" spans="1:17" x14ac:dyDescent="0.25">
      <c r="A2084" t="s">
        <v>10460</v>
      </c>
      <c r="B2084" s="1">
        <v>42521</v>
      </c>
      <c r="C2084" s="1">
        <v>42527</v>
      </c>
      <c r="D2084" t="s">
        <v>14</v>
      </c>
      <c r="E2084" t="s">
        <v>359</v>
      </c>
      <c r="F2084">
        <v>0</v>
      </c>
      <c r="G2084">
        <v>359440000</v>
      </c>
      <c r="H2084">
        <v>0</v>
      </c>
      <c r="I2084">
        <v>0</v>
      </c>
      <c r="J2084">
        <v>0</v>
      </c>
      <c r="K2084">
        <v>0.61099999999999999</v>
      </c>
      <c r="L2084" t="s">
        <v>23</v>
      </c>
      <c r="M2084" s="2">
        <v>219617840</v>
      </c>
      <c r="N2084" s="2" t="str">
        <f>VLOOKUP(Tabla1[[#This Row],[nemo]],'Nemos y clasificaciones'!$A$2:$B$5000,2,FALSE)</f>
        <v>CFI</v>
      </c>
      <c r="O2084" s="2" t="str">
        <f>VLOOKUP(Tabla1[[#This Row],[nemo]],'Nemos y clasificaciones'!$A$1:$C$3000,3,FALSE)</f>
        <v>CFI</v>
      </c>
      <c r="P2084" s="2"/>
      <c r="Q2084" s="2"/>
    </row>
    <row r="2085" spans="1:17" x14ac:dyDescent="0.25">
      <c r="A2085" t="s">
        <v>10723</v>
      </c>
      <c r="B2085" s="1">
        <v>42490</v>
      </c>
      <c r="C2085" s="1">
        <v>42496</v>
      </c>
      <c r="D2085" t="s">
        <v>14</v>
      </c>
      <c r="E2085" t="s">
        <v>359</v>
      </c>
      <c r="F2085">
        <v>0</v>
      </c>
      <c r="G2085">
        <v>359440000</v>
      </c>
      <c r="H2085">
        <v>0</v>
      </c>
      <c r="I2085">
        <v>0</v>
      </c>
      <c r="J2085">
        <v>0</v>
      </c>
      <c r="K2085">
        <v>0.60899999999999999</v>
      </c>
      <c r="L2085" t="s">
        <v>23</v>
      </c>
      <c r="M2085" s="2">
        <v>218898960</v>
      </c>
      <c r="N2085" s="2" t="str">
        <f>VLOOKUP(Tabla1[[#This Row],[nemo]],'Nemos y clasificaciones'!$A$2:$B$5000,2,FALSE)</f>
        <v>CFI</v>
      </c>
      <c r="O2085" s="2" t="str">
        <f>VLOOKUP(Tabla1[[#This Row],[nemo]],'Nemos y clasificaciones'!$A$1:$C$3000,3,FALSE)</f>
        <v>CFI</v>
      </c>
      <c r="P2085" s="2"/>
      <c r="Q2085" s="2"/>
    </row>
    <row r="2086" spans="1:17" x14ac:dyDescent="0.25">
      <c r="A2086" t="s">
        <v>10211</v>
      </c>
      <c r="B2086" s="1">
        <v>42643</v>
      </c>
      <c r="C2086" s="1">
        <v>42649</v>
      </c>
      <c r="D2086" t="s">
        <v>14</v>
      </c>
      <c r="E2086" t="s">
        <v>359</v>
      </c>
      <c r="F2086">
        <v>0</v>
      </c>
      <c r="G2086">
        <v>359440000</v>
      </c>
      <c r="H2086">
        <v>0</v>
      </c>
      <c r="I2086">
        <v>0</v>
      </c>
      <c r="J2086">
        <v>0</v>
      </c>
      <c r="K2086">
        <v>0.60699999999999998</v>
      </c>
      <c r="L2086" t="s">
        <v>23</v>
      </c>
      <c r="M2086" s="2">
        <v>218180080</v>
      </c>
      <c r="N2086" s="2" t="str">
        <f>VLOOKUP(Tabla1[[#This Row],[nemo]],'Nemos y clasificaciones'!$A$2:$B$5000,2,FALSE)</f>
        <v>CFI</v>
      </c>
      <c r="O2086" s="2" t="str">
        <f>VLOOKUP(Tabla1[[#This Row],[nemo]],'Nemos y clasificaciones'!$A$1:$C$3000,3,FALSE)</f>
        <v>CFI</v>
      </c>
      <c r="P2086" s="2"/>
      <c r="Q2086" s="2"/>
    </row>
    <row r="2087" spans="1:17" x14ac:dyDescent="0.25">
      <c r="A2087" t="s">
        <v>10897</v>
      </c>
      <c r="B2087" s="1">
        <v>42429</v>
      </c>
      <c r="C2087" s="1">
        <v>42434</v>
      </c>
      <c r="D2087" t="s">
        <v>14</v>
      </c>
      <c r="E2087" t="s">
        <v>359</v>
      </c>
      <c r="F2087">
        <v>0</v>
      </c>
      <c r="G2087">
        <v>359440000</v>
      </c>
      <c r="H2087">
        <v>0</v>
      </c>
      <c r="I2087">
        <v>0</v>
      </c>
      <c r="J2087">
        <v>0</v>
      </c>
      <c r="K2087">
        <v>0.59599999999999997</v>
      </c>
      <c r="L2087" t="s">
        <v>23</v>
      </c>
      <c r="M2087" s="2">
        <v>214226240</v>
      </c>
      <c r="N2087" s="2" t="str">
        <f>VLOOKUP(Tabla1[[#This Row],[nemo]],'Nemos y clasificaciones'!$A$2:$B$5000,2,FALSE)</f>
        <v>CFI</v>
      </c>
      <c r="O2087" s="2" t="str">
        <f>VLOOKUP(Tabla1[[#This Row],[nemo]],'Nemos y clasificaciones'!$A$1:$C$3000,3,FALSE)</f>
        <v>CFI</v>
      </c>
      <c r="P2087" s="2"/>
      <c r="Q2087" s="2"/>
    </row>
    <row r="2088" spans="1:17" x14ac:dyDescent="0.25">
      <c r="A2088" t="s">
        <v>9801</v>
      </c>
      <c r="B2088" s="1">
        <v>42825</v>
      </c>
      <c r="C2088" s="1">
        <v>42831</v>
      </c>
      <c r="D2088" t="s">
        <v>14</v>
      </c>
      <c r="E2088" t="s">
        <v>359</v>
      </c>
      <c r="F2088">
        <v>0</v>
      </c>
      <c r="G2088">
        <v>359440000</v>
      </c>
      <c r="H2088">
        <v>0</v>
      </c>
      <c r="I2088">
        <v>0</v>
      </c>
      <c r="J2088">
        <v>0</v>
      </c>
      <c r="K2088">
        <v>0.59199999999999997</v>
      </c>
      <c r="L2088" t="s">
        <v>23</v>
      </c>
      <c r="M2088" s="2">
        <v>212788480</v>
      </c>
      <c r="N2088" s="2" t="str">
        <f>VLOOKUP(Tabla1[[#This Row],[nemo]],'Nemos y clasificaciones'!$A$2:$B$5000,2,FALSE)</f>
        <v>CFI</v>
      </c>
      <c r="O2088" s="2" t="str">
        <f>VLOOKUP(Tabla1[[#This Row],[nemo]],'Nemos y clasificaciones'!$A$1:$C$3000,3,FALSE)</f>
        <v>CFI</v>
      </c>
      <c r="P2088" s="2"/>
      <c r="Q2088" s="2"/>
    </row>
    <row r="2089" spans="1:17" x14ac:dyDescent="0.25">
      <c r="A2089" t="s">
        <v>11151</v>
      </c>
      <c r="B2089" s="1">
        <v>42326</v>
      </c>
      <c r="C2089" s="1">
        <v>42332</v>
      </c>
      <c r="D2089" t="s">
        <v>14</v>
      </c>
      <c r="E2089" t="s">
        <v>8379</v>
      </c>
      <c r="F2089">
        <v>0</v>
      </c>
      <c r="G2089">
        <v>182932687</v>
      </c>
      <c r="H2089">
        <v>0</v>
      </c>
      <c r="I2089">
        <v>0</v>
      </c>
      <c r="J2089">
        <v>0</v>
      </c>
      <c r="K2089">
        <v>10</v>
      </c>
      <c r="L2089" t="s">
        <v>16</v>
      </c>
      <c r="M2089" s="2">
        <v>1829326870</v>
      </c>
      <c r="N2089" s="2" t="str">
        <f>VLOOKUP(Tabla1[[#This Row],[nemo]],'Nemos y clasificaciones'!$A$2:$B$5000,2,FALSE)</f>
        <v>EMPRESA ELECTRICA DE IQUIQUE S.A.</v>
      </c>
      <c r="O2089" s="2" t="str">
        <f>VLOOKUP(Tabla1[[#This Row],[nemo]],'Nemos y clasificaciones'!$A$1:$C$3000,3,FALSE)</f>
        <v>Eléctrico</v>
      </c>
      <c r="P2089" s="2"/>
      <c r="Q2089" s="2"/>
    </row>
    <row r="2090" spans="1:17" x14ac:dyDescent="0.25">
      <c r="A2090" t="s">
        <v>11298</v>
      </c>
      <c r="B2090" s="1">
        <v>42247</v>
      </c>
      <c r="C2090" s="1">
        <v>42252</v>
      </c>
      <c r="D2090" t="s">
        <v>14</v>
      </c>
      <c r="E2090" t="s">
        <v>359</v>
      </c>
      <c r="F2090">
        <v>0</v>
      </c>
      <c r="G2090">
        <v>359440000</v>
      </c>
      <c r="H2090">
        <v>0</v>
      </c>
      <c r="I2090">
        <v>0</v>
      </c>
      <c r="J2090">
        <v>0</v>
      </c>
      <c r="K2090">
        <v>0.58399999999999996</v>
      </c>
      <c r="L2090" t="s">
        <v>23</v>
      </c>
      <c r="M2090" s="2">
        <v>209912960</v>
      </c>
      <c r="N2090" s="2" t="str">
        <f>VLOOKUP(Tabla1[[#This Row],[nemo]],'Nemos y clasificaciones'!$A$2:$B$5000,2,FALSE)</f>
        <v>CFI</v>
      </c>
      <c r="O2090" s="2" t="str">
        <f>VLOOKUP(Tabla1[[#This Row],[nemo]],'Nemos y clasificaciones'!$A$1:$C$3000,3,FALSE)</f>
        <v>CFI</v>
      </c>
      <c r="P2090" s="2"/>
      <c r="Q2090" s="2"/>
    </row>
    <row r="2091" spans="1:17" x14ac:dyDescent="0.25">
      <c r="A2091" t="s">
        <v>11135</v>
      </c>
      <c r="B2091" s="1">
        <v>42338</v>
      </c>
      <c r="C2091" s="1">
        <v>42343</v>
      </c>
      <c r="D2091" t="s">
        <v>14</v>
      </c>
      <c r="E2091" t="s">
        <v>359</v>
      </c>
      <c r="F2091">
        <v>0</v>
      </c>
      <c r="G2091">
        <v>359440000</v>
      </c>
      <c r="H2091">
        <v>0</v>
      </c>
      <c r="I2091">
        <v>0</v>
      </c>
      <c r="J2091">
        <v>0</v>
      </c>
      <c r="K2091">
        <v>0.58299999999999996</v>
      </c>
      <c r="L2091" t="s">
        <v>23</v>
      </c>
      <c r="M2091" s="2">
        <v>209553520</v>
      </c>
      <c r="N2091" s="2" t="str">
        <f>VLOOKUP(Tabla1[[#This Row],[nemo]],'Nemos y clasificaciones'!$A$2:$B$5000,2,FALSE)</f>
        <v>CFI</v>
      </c>
      <c r="O2091" s="2" t="str">
        <f>VLOOKUP(Tabla1[[#This Row],[nemo]],'Nemos y clasificaciones'!$A$1:$C$3000,3,FALSE)</f>
        <v>CFI</v>
      </c>
      <c r="P2091" s="2"/>
      <c r="Q2091" s="2"/>
    </row>
    <row r="2092" spans="1:17" x14ac:dyDescent="0.25">
      <c r="A2092" t="s">
        <v>10352</v>
      </c>
      <c r="B2092" s="1">
        <v>42551</v>
      </c>
      <c r="C2092" s="1">
        <v>42557</v>
      </c>
      <c r="D2092" t="s">
        <v>14</v>
      </c>
      <c r="E2092" t="s">
        <v>359</v>
      </c>
      <c r="F2092">
        <v>0</v>
      </c>
      <c r="G2092">
        <v>359440000</v>
      </c>
      <c r="H2092">
        <v>0</v>
      </c>
      <c r="I2092">
        <v>0</v>
      </c>
      <c r="J2092">
        <v>0</v>
      </c>
      <c r="K2092">
        <v>0.58199999999999996</v>
      </c>
      <c r="L2092" t="s">
        <v>23</v>
      </c>
      <c r="M2092" s="2">
        <v>209194080</v>
      </c>
      <c r="N2092" s="2" t="str">
        <f>VLOOKUP(Tabla1[[#This Row],[nemo]],'Nemos y clasificaciones'!$A$2:$B$5000,2,FALSE)</f>
        <v>CFI</v>
      </c>
      <c r="O2092" s="2" t="str">
        <f>VLOOKUP(Tabla1[[#This Row],[nemo]],'Nemos y clasificaciones'!$A$1:$C$3000,3,FALSE)</f>
        <v>CFI</v>
      </c>
      <c r="P2092" s="2"/>
      <c r="Q2092" s="2"/>
    </row>
    <row r="2093" spans="1:17" x14ac:dyDescent="0.25">
      <c r="A2093" t="s">
        <v>11340</v>
      </c>
      <c r="B2093" s="1">
        <v>42216</v>
      </c>
      <c r="C2093" s="1">
        <v>42222</v>
      </c>
      <c r="D2093" t="s">
        <v>14</v>
      </c>
      <c r="E2093" t="s">
        <v>359</v>
      </c>
      <c r="F2093">
        <v>0</v>
      </c>
      <c r="G2093">
        <v>359440000</v>
      </c>
      <c r="H2093">
        <v>0</v>
      </c>
      <c r="I2093">
        <v>0</v>
      </c>
      <c r="J2093">
        <v>0</v>
      </c>
      <c r="K2093">
        <v>0.58199999999999996</v>
      </c>
      <c r="L2093" t="s">
        <v>23</v>
      </c>
      <c r="M2093" s="2">
        <v>209194080</v>
      </c>
      <c r="N2093" s="2" t="str">
        <f>VLOOKUP(Tabla1[[#This Row],[nemo]],'Nemos y clasificaciones'!$A$2:$B$5000,2,FALSE)</f>
        <v>CFI</v>
      </c>
      <c r="O2093" s="2" t="str">
        <f>VLOOKUP(Tabla1[[#This Row],[nemo]],'Nemos y clasificaciones'!$A$1:$C$3000,3,FALSE)</f>
        <v>CFI</v>
      </c>
      <c r="P2093" s="2"/>
      <c r="Q2093" s="2"/>
    </row>
    <row r="2094" spans="1:17" x14ac:dyDescent="0.25">
      <c r="A2094" t="s">
        <v>11514</v>
      </c>
      <c r="B2094" s="1">
        <v>42154</v>
      </c>
      <c r="C2094" s="1">
        <v>42160</v>
      </c>
      <c r="D2094" t="s">
        <v>14</v>
      </c>
      <c r="E2094" t="s">
        <v>359</v>
      </c>
      <c r="F2094">
        <v>0</v>
      </c>
      <c r="G2094">
        <v>359440000</v>
      </c>
      <c r="H2094">
        <v>0</v>
      </c>
      <c r="I2094">
        <v>0</v>
      </c>
      <c r="J2094">
        <v>0</v>
      </c>
      <c r="K2094">
        <v>0.57599999999999996</v>
      </c>
      <c r="L2094" t="s">
        <v>23</v>
      </c>
      <c r="M2094" s="2">
        <v>207037440</v>
      </c>
      <c r="N2094" s="2" t="str">
        <f>VLOOKUP(Tabla1[[#This Row],[nemo]],'Nemos y clasificaciones'!$A$2:$B$5000,2,FALSE)</f>
        <v>CFI</v>
      </c>
      <c r="O2094" s="2" t="str">
        <f>VLOOKUP(Tabla1[[#This Row],[nemo]],'Nemos y clasificaciones'!$A$1:$C$3000,3,FALSE)</f>
        <v>CFI</v>
      </c>
      <c r="P2094" s="2"/>
      <c r="Q2094" s="2"/>
    </row>
    <row r="2095" spans="1:17" x14ac:dyDescent="0.25">
      <c r="A2095" t="s">
        <v>9641</v>
      </c>
      <c r="B2095" s="1">
        <v>42859</v>
      </c>
      <c r="C2095" s="1">
        <v>42865</v>
      </c>
      <c r="D2095" t="s">
        <v>14</v>
      </c>
      <c r="E2095" t="s">
        <v>3241</v>
      </c>
      <c r="F2095">
        <v>0</v>
      </c>
      <c r="G2095">
        <v>229992891</v>
      </c>
      <c r="H2095">
        <v>0</v>
      </c>
      <c r="I2095">
        <v>0</v>
      </c>
      <c r="J2095">
        <v>0</v>
      </c>
      <c r="K2095">
        <v>7.867</v>
      </c>
      <c r="L2095" t="s">
        <v>16</v>
      </c>
      <c r="M2095" s="2">
        <v>1809354073.497</v>
      </c>
      <c r="N2095" s="2" t="str">
        <f>VLOOKUP(Tabla1[[#This Row],[nemo]],'Nemos y clasificaciones'!$A$2:$B$5000,2,FALSE)</f>
        <v>PUERTOS Y LOGISTICA S.A.</v>
      </c>
      <c r="O2095" s="2" t="str">
        <f>VLOOKUP(Tabla1[[#This Row],[nemo]],'Nemos y clasificaciones'!$A$1:$C$3000,3,FALSE)</f>
        <v>Transportes y servicios marítimos</v>
      </c>
      <c r="P2095" s="2"/>
      <c r="Q2095" s="2"/>
    </row>
    <row r="2096" spans="1:17" x14ac:dyDescent="0.25">
      <c r="A2096" t="s">
        <v>10487</v>
      </c>
      <c r="B2096" s="1">
        <v>42510</v>
      </c>
      <c r="C2096" s="1">
        <v>42517</v>
      </c>
      <c r="D2096" t="s">
        <v>14</v>
      </c>
      <c r="E2096" t="s">
        <v>1795</v>
      </c>
      <c r="F2096">
        <v>0</v>
      </c>
      <c r="G2096">
        <v>283369203</v>
      </c>
      <c r="H2096">
        <v>0</v>
      </c>
      <c r="I2096">
        <v>0</v>
      </c>
      <c r="J2096">
        <v>0</v>
      </c>
      <c r="K2096">
        <v>6.367</v>
      </c>
      <c r="L2096" t="s">
        <v>16</v>
      </c>
      <c r="M2096" s="2">
        <v>1804211715.5009999</v>
      </c>
      <c r="N2096" s="2" t="str">
        <f>VLOOKUP(Tabla1[[#This Row],[nemo]],'Nemos y clasificaciones'!$A$2:$B$5000,2,FALSE)</f>
        <v>PAZ CORP S.A.</v>
      </c>
      <c r="O2096" s="2" t="str">
        <f>VLOOKUP(Tabla1[[#This Row],[nemo]],'Nemos y clasificaciones'!$A$1:$C$3000,3,FALSE)</f>
        <v>Construcción</v>
      </c>
      <c r="P2096" s="2"/>
      <c r="Q2096" s="2"/>
    </row>
    <row r="2097" spans="1:17" x14ac:dyDescent="0.25">
      <c r="A2097" t="s">
        <v>10125</v>
      </c>
      <c r="B2097" s="1">
        <v>42704</v>
      </c>
      <c r="C2097" s="1">
        <v>42710</v>
      </c>
      <c r="D2097" t="s">
        <v>14</v>
      </c>
      <c r="E2097" t="s">
        <v>359</v>
      </c>
      <c r="F2097">
        <v>0</v>
      </c>
      <c r="G2097">
        <v>359440000</v>
      </c>
      <c r="H2097">
        <v>0</v>
      </c>
      <c r="I2097">
        <v>0</v>
      </c>
      <c r="J2097">
        <v>0</v>
      </c>
      <c r="K2097">
        <v>0.57499999999999996</v>
      </c>
      <c r="L2097" t="s">
        <v>23</v>
      </c>
      <c r="M2097" s="2">
        <v>206678000</v>
      </c>
      <c r="N2097" s="2" t="str">
        <f>VLOOKUP(Tabla1[[#This Row],[nemo]],'Nemos y clasificaciones'!$A$2:$B$5000,2,FALSE)</f>
        <v>CFI</v>
      </c>
      <c r="O2097" s="2" t="str">
        <f>VLOOKUP(Tabla1[[#This Row],[nemo]],'Nemos y clasificaciones'!$A$1:$C$3000,3,FALSE)</f>
        <v>CFI</v>
      </c>
      <c r="P2097" s="2"/>
      <c r="Q2097" s="2"/>
    </row>
    <row r="2098" spans="1:17" x14ac:dyDescent="0.25">
      <c r="A2098" t="s">
        <v>9559</v>
      </c>
      <c r="B2098" s="1">
        <v>42868</v>
      </c>
      <c r="C2098" s="1">
        <v>42874</v>
      </c>
      <c r="D2098" t="s">
        <v>14</v>
      </c>
      <c r="E2098" t="s">
        <v>3198</v>
      </c>
      <c r="F2098">
        <v>0</v>
      </c>
      <c r="G2098">
        <v>105961665413</v>
      </c>
      <c r="H2098">
        <v>0</v>
      </c>
      <c r="I2098">
        <v>0</v>
      </c>
      <c r="J2098">
        <v>0</v>
      </c>
      <c r="K2098">
        <v>1.7000000000000001E-2</v>
      </c>
      <c r="L2098" t="s">
        <v>23</v>
      </c>
      <c r="M2098" s="2">
        <v>1801348312.0209999</v>
      </c>
      <c r="N2098" s="2" t="str">
        <f>VLOOKUP(Tabla1[[#This Row],[nemo]],'Nemos y clasificaciones'!$A$2:$B$5000,2,FALSE)</f>
        <v>NORTE GRANDE S.A.</v>
      </c>
      <c r="O2098" s="2" t="str">
        <f>VLOOKUP(Tabla1[[#This Row],[nemo]],'Nemos y clasificaciones'!$A$1:$C$3000,3,FALSE)</f>
        <v>Minería</v>
      </c>
      <c r="P2098" s="2"/>
      <c r="Q2098" s="2"/>
    </row>
    <row r="2099" spans="1:17" x14ac:dyDescent="0.25">
      <c r="A2099" t="s">
        <v>11231</v>
      </c>
      <c r="B2099" s="1">
        <v>42277</v>
      </c>
      <c r="C2099" s="1">
        <v>42283</v>
      </c>
      <c r="D2099" t="s">
        <v>14</v>
      </c>
      <c r="E2099" t="s">
        <v>359</v>
      </c>
      <c r="F2099">
        <v>0</v>
      </c>
      <c r="G2099">
        <v>359440000</v>
      </c>
      <c r="H2099">
        <v>0</v>
      </c>
      <c r="I2099">
        <v>0</v>
      </c>
      <c r="J2099">
        <v>0</v>
      </c>
      <c r="K2099">
        <v>0.57199999999999995</v>
      </c>
      <c r="L2099" t="s">
        <v>23</v>
      </c>
      <c r="M2099" s="2">
        <v>205599680</v>
      </c>
      <c r="N2099" s="2" t="str">
        <f>VLOOKUP(Tabla1[[#This Row],[nemo]],'Nemos y clasificaciones'!$A$2:$B$5000,2,FALSE)</f>
        <v>CFI</v>
      </c>
      <c r="O2099" s="2" t="str">
        <f>VLOOKUP(Tabla1[[#This Row],[nemo]],'Nemos y clasificaciones'!$A$1:$C$3000,3,FALSE)</f>
        <v>CFI</v>
      </c>
      <c r="P2099" s="2"/>
      <c r="Q2099" s="2"/>
    </row>
    <row r="2100" spans="1:17" x14ac:dyDescent="0.25">
      <c r="A2100" t="s">
        <v>11859</v>
      </c>
      <c r="B2100" s="1">
        <v>42094</v>
      </c>
      <c r="C2100" s="1">
        <v>42102</v>
      </c>
      <c r="D2100" t="s">
        <v>14</v>
      </c>
      <c r="E2100" t="s">
        <v>359</v>
      </c>
      <c r="F2100">
        <v>0</v>
      </c>
      <c r="G2100">
        <v>35944</v>
      </c>
      <c r="H2100">
        <v>0</v>
      </c>
      <c r="I2100">
        <v>0</v>
      </c>
      <c r="J2100">
        <v>0</v>
      </c>
      <c r="K2100">
        <v>5705.4120000000003</v>
      </c>
      <c r="L2100" t="s">
        <v>19</v>
      </c>
      <c r="M2100" s="2">
        <v>205075328.928</v>
      </c>
      <c r="N2100" s="2" t="str">
        <f>VLOOKUP(Tabla1[[#This Row],[nemo]],'Nemos y clasificaciones'!$A$2:$B$5000,2,FALSE)</f>
        <v>CFI</v>
      </c>
      <c r="O2100" s="2" t="str">
        <f>VLOOKUP(Tabla1[[#This Row],[nemo]],'Nemos y clasificaciones'!$A$1:$C$3000,3,FALSE)</f>
        <v>CFI</v>
      </c>
      <c r="P2100" s="2"/>
      <c r="Q2100" s="2"/>
    </row>
    <row r="2101" spans="1:17" x14ac:dyDescent="0.25">
      <c r="A2101" t="s">
        <v>10495</v>
      </c>
      <c r="B2101" s="1">
        <v>42510</v>
      </c>
      <c r="C2101" s="1">
        <v>42517</v>
      </c>
      <c r="D2101" t="s">
        <v>14</v>
      </c>
      <c r="E2101" t="s">
        <v>15</v>
      </c>
      <c r="F2101">
        <v>0</v>
      </c>
      <c r="G2101">
        <v>2357459928</v>
      </c>
      <c r="H2101">
        <v>0</v>
      </c>
      <c r="I2101">
        <v>0</v>
      </c>
      <c r="J2101">
        <v>0</v>
      </c>
      <c r="K2101">
        <v>0.76300000000000001</v>
      </c>
      <c r="L2101" t="s">
        <v>23</v>
      </c>
      <c r="M2101" s="2">
        <v>1798741925.0639999</v>
      </c>
      <c r="N2101" s="2" t="str">
        <f>VLOOKUP(Tabla1[[#This Row],[nemo]],'Nemos y clasificaciones'!$A$2:$B$5000,2,FALSE)</f>
        <v>ENJOY S.A.</v>
      </c>
      <c r="O2101" s="2" t="str">
        <f>VLOOKUP(Tabla1[[#This Row],[nemo]],'Nemos y clasificaciones'!$A$1:$C$3000,3,FALSE)</f>
        <v>Recreación y servicios educacionales</v>
      </c>
      <c r="P2101" s="2"/>
      <c r="Q2101" s="2"/>
    </row>
    <row r="2102" spans="1:17" x14ac:dyDescent="0.25">
      <c r="A2102" t="s">
        <v>8451</v>
      </c>
      <c r="B2102" s="1">
        <v>43187</v>
      </c>
      <c r="C2102" s="1">
        <v>43195</v>
      </c>
      <c r="D2102" t="s">
        <v>14</v>
      </c>
      <c r="E2102" t="s">
        <v>2277</v>
      </c>
      <c r="F2102">
        <v>0</v>
      </c>
      <c r="G2102">
        <v>61500000</v>
      </c>
      <c r="H2102">
        <v>0</v>
      </c>
      <c r="I2102">
        <v>0</v>
      </c>
      <c r="J2102">
        <v>0</v>
      </c>
      <c r="K2102">
        <v>28.99</v>
      </c>
      <c r="L2102" t="s">
        <v>54</v>
      </c>
      <c r="M2102" s="2">
        <v>1782885000</v>
      </c>
      <c r="N2102" s="2" t="str">
        <f>VLOOKUP(Tabla1[[#This Row],[nemo]],'Nemos y clasificaciones'!$A$2:$B$5000,2,FALSE)</f>
        <v>COMPAÑIA CHILENA DE FOSFOROS S.A.</v>
      </c>
      <c r="O2102" s="2" t="str">
        <f>VLOOKUP(Tabla1[[#This Row],[nemo]],'Nemos y clasificaciones'!$A$1:$C$3000,3,FALSE)</f>
        <v>Alimentos, bebidas y tabaco</v>
      </c>
      <c r="P2102" s="2"/>
      <c r="Q2102" s="2"/>
    </row>
    <row r="2103" spans="1:17" x14ac:dyDescent="0.25">
      <c r="A2103" t="s">
        <v>6560</v>
      </c>
      <c r="B2103" s="1">
        <v>43585</v>
      </c>
      <c r="C2103" s="1">
        <v>43592</v>
      </c>
      <c r="D2103" t="s">
        <v>14</v>
      </c>
      <c r="E2103" t="s">
        <v>1989</v>
      </c>
      <c r="F2103">
        <v>0</v>
      </c>
      <c r="G2103">
        <v>22000000</v>
      </c>
      <c r="H2103">
        <v>0</v>
      </c>
      <c r="I2103">
        <v>0</v>
      </c>
      <c r="J2103">
        <v>0</v>
      </c>
      <c r="K2103">
        <v>80.69</v>
      </c>
      <c r="L2103" t="s">
        <v>54</v>
      </c>
      <c r="M2103" s="2">
        <v>1775180000</v>
      </c>
      <c r="N2103" s="2" t="str">
        <f>VLOOKUP(Tabla1[[#This Row],[nemo]],'Nemos y clasificaciones'!$A$2:$B$5000,2,FALSE)</f>
        <v>AGRICOLA NACIONAL S.A.C. E I.</v>
      </c>
      <c r="O2103" s="2" t="str">
        <f>VLOOKUP(Tabla1[[#This Row],[nemo]],'Nemos y clasificaciones'!$A$1:$C$3000,3,FALSE)</f>
        <v>Otros</v>
      </c>
      <c r="P2103" s="2"/>
      <c r="Q2103" s="2"/>
    </row>
    <row r="2104" spans="1:17" x14ac:dyDescent="0.25">
      <c r="A2104" t="s">
        <v>11389</v>
      </c>
      <c r="B2104" s="1">
        <v>42185</v>
      </c>
      <c r="C2104" s="1">
        <v>42191</v>
      </c>
      <c r="D2104" t="s">
        <v>14</v>
      </c>
      <c r="E2104" t="s">
        <v>359</v>
      </c>
      <c r="F2104">
        <v>0</v>
      </c>
      <c r="G2104">
        <v>359440000</v>
      </c>
      <c r="H2104">
        <v>0</v>
      </c>
      <c r="I2104">
        <v>0</v>
      </c>
      <c r="J2104">
        <v>0</v>
      </c>
      <c r="K2104">
        <v>0.56599999999999995</v>
      </c>
      <c r="L2104" t="s">
        <v>23</v>
      </c>
      <c r="M2104" s="2">
        <v>203443040</v>
      </c>
      <c r="N2104" s="2" t="str">
        <f>VLOOKUP(Tabla1[[#This Row],[nemo]],'Nemos y clasificaciones'!$A$2:$B$5000,2,FALSE)</f>
        <v>CFI</v>
      </c>
      <c r="O2104" s="2" t="str">
        <f>VLOOKUP(Tabla1[[#This Row],[nemo]],'Nemos y clasificaciones'!$A$1:$C$3000,3,FALSE)</f>
        <v>CFI</v>
      </c>
      <c r="P2104" s="2"/>
      <c r="Q2104" s="2"/>
    </row>
    <row r="2105" spans="1:17" x14ac:dyDescent="0.25">
      <c r="A2105" t="s">
        <v>9697</v>
      </c>
      <c r="B2105" s="1">
        <v>42853</v>
      </c>
      <c r="C2105" s="1">
        <v>42860</v>
      </c>
      <c r="D2105" t="s">
        <v>14</v>
      </c>
      <c r="E2105" t="s">
        <v>359</v>
      </c>
      <c r="F2105">
        <v>0</v>
      </c>
      <c r="G2105">
        <v>359440000</v>
      </c>
      <c r="H2105">
        <v>0</v>
      </c>
      <c r="I2105">
        <v>0</v>
      </c>
      <c r="J2105">
        <v>0</v>
      </c>
      <c r="K2105">
        <v>0.56499999999999995</v>
      </c>
      <c r="L2105" t="s">
        <v>23</v>
      </c>
      <c r="M2105" s="2">
        <v>203083600</v>
      </c>
      <c r="N2105" s="2" t="str">
        <f>VLOOKUP(Tabla1[[#This Row],[nemo]],'Nemos y clasificaciones'!$A$2:$B$5000,2,FALSE)</f>
        <v>CFI</v>
      </c>
      <c r="O2105" s="2" t="str">
        <f>VLOOKUP(Tabla1[[#This Row],[nemo]],'Nemos y clasificaciones'!$A$1:$C$3000,3,FALSE)</f>
        <v>CFI</v>
      </c>
      <c r="P2105" s="2"/>
      <c r="Q2105" s="2"/>
    </row>
    <row r="2106" spans="1:17" x14ac:dyDescent="0.25">
      <c r="A2106" t="s">
        <v>8595</v>
      </c>
      <c r="B2106" s="1">
        <v>43131</v>
      </c>
      <c r="C2106" s="1">
        <v>43137</v>
      </c>
      <c r="D2106" t="s">
        <v>14</v>
      </c>
      <c r="E2106" t="s">
        <v>359</v>
      </c>
      <c r="F2106">
        <v>0</v>
      </c>
      <c r="G2106">
        <v>359440000</v>
      </c>
      <c r="H2106">
        <v>0</v>
      </c>
      <c r="I2106">
        <v>0</v>
      </c>
      <c r="J2106">
        <v>0</v>
      </c>
      <c r="K2106">
        <v>0.56200000000000006</v>
      </c>
      <c r="L2106" t="s">
        <v>23</v>
      </c>
      <c r="M2106" s="2">
        <v>202005280</v>
      </c>
      <c r="N2106" s="2" t="str">
        <f>VLOOKUP(Tabla1[[#This Row],[nemo]],'Nemos y clasificaciones'!$A$2:$B$5000,2,FALSE)</f>
        <v>CFI</v>
      </c>
      <c r="O2106" s="2" t="str">
        <f>VLOOKUP(Tabla1[[#This Row],[nemo]],'Nemos y clasificaciones'!$A$1:$C$3000,3,FALSE)</f>
        <v>CFI</v>
      </c>
      <c r="P2106" s="2"/>
      <c r="Q2106" s="2"/>
    </row>
    <row r="2107" spans="1:17" x14ac:dyDescent="0.25">
      <c r="A2107" t="s">
        <v>9405</v>
      </c>
      <c r="B2107" s="1">
        <v>42886</v>
      </c>
      <c r="C2107" s="1">
        <v>42892</v>
      </c>
      <c r="D2107" t="s">
        <v>14</v>
      </c>
      <c r="E2107" t="s">
        <v>359</v>
      </c>
      <c r="F2107">
        <v>0</v>
      </c>
      <c r="G2107">
        <v>359440000</v>
      </c>
      <c r="H2107">
        <v>0</v>
      </c>
      <c r="I2107">
        <v>0</v>
      </c>
      <c r="J2107">
        <v>0</v>
      </c>
      <c r="K2107">
        <v>0.55900000000000005</v>
      </c>
      <c r="L2107" t="s">
        <v>23</v>
      </c>
      <c r="M2107" s="2">
        <v>200926960</v>
      </c>
      <c r="N2107" s="2" t="str">
        <f>VLOOKUP(Tabla1[[#This Row],[nemo]],'Nemos y clasificaciones'!$A$2:$B$5000,2,FALSE)</f>
        <v>CFI</v>
      </c>
      <c r="O2107" s="2" t="str">
        <f>VLOOKUP(Tabla1[[#This Row],[nemo]],'Nemos y clasificaciones'!$A$1:$C$3000,3,FALSE)</f>
        <v>CFI</v>
      </c>
      <c r="P2107" s="2"/>
      <c r="Q2107" s="2"/>
    </row>
    <row r="2108" spans="1:17" x14ac:dyDescent="0.25">
      <c r="A2108" t="s">
        <v>11742</v>
      </c>
      <c r="B2108" s="1">
        <v>42124</v>
      </c>
      <c r="C2108" s="1">
        <v>42131</v>
      </c>
      <c r="D2108" t="s">
        <v>14</v>
      </c>
      <c r="E2108" t="s">
        <v>359</v>
      </c>
      <c r="F2108">
        <v>0</v>
      </c>
      <c r="G2108">
        <v>35944</v>
      </c>
      <c r="H2108">
        <v>0</v>
      </c>
      <c r="I2108">
        <v>0</v>
      </c>
      <c r="J2108">
        <v>0</v>
      </c>
      <c r="K2108">
        <v>5575.1750000000002</v>
      </c>
      <c r="L2108" t="s">
        <v>19</v>
      </c>
      <c r="M2108" s="2">
        <v>200394090.19999999</v>
      </c>
      <c r="N2108" s="2" t="str">
        <f>VLOOKUP(Tabla1[[#This Row],[nemo]],'Nemos y clasificaciones'!$A$2:$B$5000,2,FALSE)</f>
        <v>CFI</v>
      </c>
      <c r="O2108" s="2" t="str">
        <f>VLOOKUP(Tabla1[[#This Row],[nemo]],'Nemos y clasificaciones'!$A$1:$C$3000,3,FALSE)</f>
        <v>CFI</v>
      </c>
      <c r="P2108" s="2"/>
      <c r="Q2108" s="2"/>
    </row>
    <row r="2109" spans="1:17" x14ac:dyDescent="0.25">
      <c r="A2109" t="s">
        <v>8297</v>
      </c>
      <c r="B2109" s="1">
        <v>43220</v>
      </c>
      <c r="C2109" s="1">
        <v>43227</v>
      </c>
      <c r="D2109" t="s">
        <v>14</v>
      </c>
      <c r="E2109" t="s">
        <v>359</v>
      </c>
      <c r="F2109">
        <v>0</v>
      </c>
      <c r="G2109">
        <v>359440000</v>
      </c>
      <c r="H2109">
        <v>0</v>
      </c>
      <c r="I2109">
        <v>0</v>
      </c>
      <c r="J2109">
        <v>0</v>
      </c>
      <c r="K2109">
        <v>0.55500000000000005</v>
      </c>
      <c r="L2109" t="s">
        <v>23</v>
      </c>
      <c r="M2109" s="2">
        <v>199489200</v>
      </c>
      <c r="N2109" s="2" t="str">
        <f>VLOOKUP(Tabla1[[#This Row],[nemo]],'Nemos y clasificaciones'!$A$2:$B$5000,2,FALSE)</f>
        <v>CFI</v>
      </c>
      <c r="O2109" s="2" t="str">
        <f>VLOOKUP(Tabla1[[#This Row],[nemo]],'Nemos y clasificaciones'!$A$1:$C$3000,3,FALSE)</f>
        <v>CFI</v>
      </c>
      <c r="P2109" s="2"/>
      <c r="Q2109" s="2"/>
    </row>
    <row r="2110" spans="1:17" x14ac:dyDescent="0.25">
      <c r="A2110" t="s">
        <v>9105</v>
      </c>
      <c r="B2110" s="1">
        <v>42978</v>
      </c>
      <c r="C2110" s="1">
        <v>42984</v>
      </c>
      <c r="D2110" t="s">
        <v>14</v>
      </c>
      <c r="E2110" t="s">
        <v>359</v>
      </c>
      <c r="F2110">
        <v>0</v>
      </c>
      <c r="G2110">
        <v>359440000</v>
      </c>
      <c r="H2110">
        <v>0</v>
      </c>
      <c r="I2110">
        <v>0</v>
      </c>
      <c r="J2110">
        <v>0</v>
      </c>
      <c r="K2110">
        <v>0.55300000000000005</v>
      </c>
      <c r="L2110" t="s">
        <v>23</v>
      </c>
      <c r="M2110" s="2">
        <v>198770320</v>
      </c>
      <c r="N2110" s="2" t="str">
        <f>VLOOKUP(Tabla1[[#This Row],[nemo]],'Nemos y clasificaciones'!$A$2:$B$5000,2,FALSE)</f>
        <v>CFI</v>
      </c>
      <c r="O2110" s="2" t="str">
        <f>VLOOKUP(Tabla1[[#This Row],[nemo]],'Nemos y clasificaciones'!$A$1:$C$3000,3,FALSE)</f>
        <v>CFI</v>
      </c>
      <c r="P2110" s="2"/>
      <c r="Q2110" s="2"/>
    </row>
    <row r="2111" spans="1:17" x14ac:dyDescent="0.25">
      <c r="A2111" t="s">
        <v>6316</v>
      </c>
      <c r="B2111" s="1">
        <v>43600</v>
      </c>
      <c r="C2111" s="1">
        <v>43607</v>
      </c>
      <c r="D2111" t="s">
        <v>14</v>
      </c>
      <c r="E2111" t="s">
        <v>1845</v>
      </c>
      <c r="F2111">
        <v>0</v>
      </c>
      <c r="G2111">
        <v>272116691</v>
      </c>
      <c r="H2111">
        <v>0</v>
      </c>
      <c r="I2111">
        <v>0</v>
      </c>
      <c r="J2111">
        <v>0</v>
      </c>
      <c r="K2111">
        <v>6.4329999999999998</v>
      </c>
      <c r="L2111" t="s">
        <v>16</v>
      </c>
      <c r="M2111" s="2">
        <v>1750526673.2030001</v>
      </c>
      <c r="N2111" s="2" t="str">
        <f>VLOOKUP(Tabla1[[#This Row],[nemo]],'Nemos y clasificaciones'!$A$2:$B$5000,2,FALSE)</f>
        <v>SOQUIMICH COMERCIAL S.A.</v>
      </c>
      <c r="O2111" s="2" t="str">
        <f>VLOOKUP(Tabla1[[#This Row],[nemo]],'Nemos y clasificaciones'!$A$1:$C$3000,3,FALSE)</f>
        <v>Minería</v>
      </c>
      <c r="P2111" s="2"/>
      <c r="Q2111" s="2"/>
    </row>
    <row r="2112" spans="1:17" x14ac:dyDescent="0.25">
      <c r="A2112" t="s">
        <v>9718</v>
      </c>
      <c r="B2112" s="1">
        <v>42850</v>
      </c>
      <c r="C2112" s="1">
        <v>42857</v>
      </c>
      <c r="D2112" t="s">
        <v>14</v>
      </c>
      <c r="E2112" t="s">
        <v>357</v>
      </c>
      <c r="F2112">
        <v>0</v>
      </c>
      <c r="G2112">
        <v>871057175</v>
      </c>
      <c r="H2112">
        <v>0</v>
      </c>
      <c r="I2112">
        <v>0</v>
      </c>
      <c r="J2112">
        <v>0</v>
      </c>
      <c r="K2112">
        <v>2.0059999999999998</v>
      </c>
      <c r="L2112" t="s">
        <v>16</v>
      </c>
      <c r="M2112" s="2">
        <v>1747340693.05</v>
      </c>
      <c r="N2112" s="2" t="str">
        <f>VLOOKUP(Tabla1[[#This Row],[nemo]],'Nemos y clasificaciones'!$A$2:$B$5000,2,FALSE)</f>
        <v>SONDA S.A.</v>
      </c>
      <c r="O2112" s="2" t="str">
        <f>VLOOKUP(Tabla1[[#This Row],[nemo]],'Nemos y clasificaciones'!$A$1:$C$3000,3,FALSE)</f>
        <v>Telecomunicaciones</v>
      </c>
      <c r="P2112" s="2"/>
      <c r="Q2112" s="2"/>
    </row>
    <row r="2113" spans="1:17" x14ac:dyDescent="0.25">
      <c r="A2113" t="s">
        <v>6202</v>
      </c>
      <c r="B2113" s="1">
        <v>43616</v>
      </c>
      <c r="C2113" s="1">
        <v>43622</v>
      </c>
      <c r="D2113" t="s">
        <v>14</v>
      </c>
      <c r="E2113" t="s">
        <v>359</v>
      </c>
      <c r="F2113">
        <v>0</v>
      </c>
      <c r="G2113">
        <v>359440000</v>
      </c>
      <c r="H2113">
        <v>0</v>
      </c>
      <c r="I2113">
        <v>0</v>
      </c>
      <c r="J2113">
        <v>0</v>
      </c>
      <c r="K2113">
        <v>0.55000000000000004</v>
      </c>
      <c r="L2113" t="s">
        <v>23</v>
      </c>
      <c r="M2113" s="2">
        <v>197692000</v>
      </c>
      <c r="N2113" s="2" t="str">
        <f>VLOOKUP(Tabla1[[#This Row],[nemo]],'Nemos y clasificaciones'!$A$2:$B$5000,2,FALSE)</f>
        <v>CFI</v>
      </c>
      <c r="O2113" s="2" t="str">
        <f>VLOOKUP(Tabla1[[#This Row],[nemo]],'Nemos y clasificaciones'!$A$1:$C$3000,3,FALSE)</f>
        <v>CFI</v>
      </c>
      <c r="P2113" s="2"/>
      <c r="Q2113" s="2"/>
    </row>
    <row r="2114" spans="1:17" x14ac:dyDescent="0.25">
      <c r="A2114" t="s">
        <v>8180</v>
      </c>
      <c r="B2114" s="1">
        <v>43231</v>
      </c>
      <c r="C2114" s="1">
        <v>43237</v>
      </c>
      <c r="D2114" t="s">
        <v>14</v>
      </c>
      <c r="E2114" t="s">
        <v>2636</v>
      </c>
      <c r="F2114">
        <v>0</v>
      </c>
      <c r="G2114">
        <v>2589040240</v>
      </c>
      <c r="H2114">
        <v>0</v>
      </c>
      <c r="I2114">
        <v>0</v>
      </c>
      <c r="J2114">
        <v>0</v>
      </c>
      <c r="K2114">
        <v>0.67300000000000004</v>
      </c>
      <c r="L2114" t="s">
        <v>23</v>
      </c>
      <c r="M2114" s="2">
        <v>1742424081.52</v>
      </c>
      <c r="N2114" s="2" t="str">
        <f>VLOOKUP(Tabla1[[#This Row],[nemo]],'Nemos y clasificaciones'!$A$2:$B$5000,2,FALSE)</f>
        <v>SANTANA S.A.</v>
      </c>
      <c r="O2114" s="2" t="str">
        <f>VLOOKUP(Tabla1[[#This Row],[nemo]],'Nemos y clasificaciones'!$A$1:$C$3000,3,FALSE)</f>
        <v>Servicios financieros</v>
      </c>
      <c r="P2114" s="2"/>
      <c r="Q2114" s="2"/>
    </row>
    <row r="2115" spans="1:17" x14ac:dyDescent="0.25">
      <c r="A2115" t="s">
        <v>6568</v>
      </c>
      <c r="B2115" s="1">
        <v>43585</v>
      </c>
      <c r="C2115" s="1">
        <v>43592</v>
      </c>
      <c r="D2115" t="s">
        <v>14</v>
      </c>
      <c r="E2115" t="s">
        <v>359</v>
      </c>
      <c r="F2115">
        <v>0</v>
      </c>
      <c r="G2115">
        <v>359440000</v>
      </c>
      <c r="H2115">
        <v>0</v>
      </c>
      <c r="I2115">
        <v>0</v>
      </c>
      <c r="J2115">
        <v>0</v>
      </c>
      <c r="K2115">
        <v>0.55000000000000004</v>
      </c>
      <c r="L2115" t="s">
        <v>23</v>
      </c>
      <c r="M2115" s="2">
        <v>197692000</v>
      </c>
      <c r="N2115" s="2" t="str">
        <f>VLOOKUP(Tabla1[[#This Row],[nemo]],'Nemos y clasificaciones'!$A$2:$B$5000,2,FALSE)</f>
        <v>CFI</v>
      </c>
      <c r="O2115" s="2" t="str">
        <f>VLOOKUP(Tabla1[[#This Row],[nemo]],'Nemos y clasificaciones'!$A$1:$C$3000,3,FALSE)</f>
        <v>CFI</v>
      </c>
      <c r="P2115" s="2"/>
      <c r="Q2115" s="2"/>
    </row>
    <row r="2116" spans="1:17" x14ac:dyDescent="0.25">
      <c r="A2116" t="s">
        <v>11261</v>
      </c>
      <c r="B2116" s="1">
        <v>42271</v>
      </c>
      <c r="C2116" s="1">
        <v>42277</v>
      </c>
      <c r="D2116" t="s">
        <v>14</v>
      </c>
      <c r="E2116" t="s">
        <v>4221</v>
      </c>
      <c r="F2116">
        <v>0</v>
      </c>
      <c r="G2116">
        <v>377124663</v>
      </c>
      <c r="H2116">
        <v>0</v>
      </c>
      <c r="I2116">
        <v>0</v>
      </c>
      <c r="J2116">
        <v>0</v>
      </c>
      <c r="K2116">
        <v>4.6150000000000002</v>
      </c>
      <c r="L2116" t="s">
        <v>16</v>
      </c>
      <c r="M2116" s="2">
        <v>1740430319.7449999</v>
      </c>
      <c r="N2116" s="2" t="str">
        <f>VLOOKUP(Tabla1[[#This Row],[nemo]],'Nemos y clasificaciones'!$A$2:$B$5000,2,FALSE)</f>
        <v>EMPRESAS HITES S.A.</v>
      </c>
      <c r="O2116" s="2" t="str">
        <f>VLOOKUP(Tabla1[[#This Row],[nemo]],'Nemos y clasificaciones'!$A$1:$C$3000,3,FALSE)</f>
        <v>Consumo</v>
      </c>
      <c r="P2116" s="2"/>
      <c r="Q2116" s="2"/>
    </row>
    <row r="2117" spans="1:17" x14ac:dyDescent="0.25">
      <c r="A2117" t="s">
        <v>11615</v>
      </c>
      <c r="B2117" s="1">
        <v>42139</v>
      </c>
      <c r="C2117" s="1">
        <v>42146</v>
      </c>
      <c r="D2117" t="s">
        <v>14</v>
      </c>
      <c r="E2117" t="s">
        <v>2093</v>
      </c>
      <c r="F2117">
        <v>0</v>
      </c>
      <c r="G2117">
        <v>4713485125</v>
      </c>
      <c r="H2117">
        <v>0</v>
      </c>
      <c r="I2117">
        <v>0</v>
      </c>
      <c r="J2117">
        <v>0</v>
      </c>
      <c r="K2117">
        <v>0.36799999999999999</v>
      </c>
      <c r="L2117" t="s">
        <v>23</v>
      </c>
      <c r="M2117" s="2">
        <v>1734562526</v>
      </c>
      <c r="N2117" s="2" t="str">
        <f>VLOOKUP(Tabla1[[#This Row],[nemo]],'Nemos y clasificaciones'!$A$2:$B$5000,2,FALSE)</f>
        <v>FERROCARRIL DEL PACIFICO S.A.</v>
      </c>
      <c r="O2117" s="2" t="str">
        <f>VLOOKUP(Tabla1[[#This Row],[nemo]],'Nemos y clasificaciones'!$A$1:$C$3000,3,FALSE)</f>
        <v>Transportes de ferrocarriles y por carreteras</v>
      </c>
      <c r="P2117" s="2"/>
      <c r="Q2117" s="2"/>
    </row>
    <row r="2118" spans="1:17" x14ac:dyDescent="0.25">
      <c r="A2118" t="s">
        <v>6202</v>
      </c>
      <c r="B2118" s="1">
        <v>43558</v>
      </c>
      <c r="C2118" s="1">
        <v>43564</v>
      </c>
      <c r="D2118" t="s">
        <v>14</v>
      </c>
      <c r="E2118" t="s">
        <v>359</v>
      </c>
      <c r="F2118">
        <v>0</v>
      </c>
      <c r="G2118">
        <v>359440000</v>
      </c>
      <c r="H2118">
        <v>0</v>
      </c>
      <c r="I2118">
        <v>0</v>
      </c>
      <c r="J2118">
        <v>0</v>
      </c>
      <c r="K2118">
        <v>0.55000000000000004</v>
      </c>
      <c r="L2118" t="s">
        <v>23</v>
      </c>
      <c r="M2118" s="2">
        <v>197692000</v>
      </c>
      <c r="N2118" s="2" t="str">
        <f>VLOOKUP(Tabla1[[#This Row],[nemo]],'Nemos y clasificaciones'!$A$2:$B$5000,2,FALSE)</f>
        <v>CFI</v>
      </c>
      <c r="O2118" s="2" t="str">
        <f>VLOOKUP(Tabla1[[#This Row],[nemo]],'Nemos y clasificaciones'!$A$1:$C$3000,3,FALSE)</f>
        <v>CFI</v>
      </c>
      <c r="P2118" s="2"/>
      <c r="Q2118" s="2"/>
    </row>
    <row r="2119" spans="1:17" x14ac:dyDescent="0.25">
      <c r="A2119" t="s">
        <v>519</v>
      </c>
      <c r="B2119" s="1">
        <v>44419</v>
      </c>
      <c r="C2119" s="1">
        <v>44425</v>
      </c>
      <c r="D2119" t="s">
        <v>14</v>
      </c>
      <c r="E2119" t="s">
        <v>520</v>
      </c>
      <c r="F2119">
        <v>0</v>
      </c>
      <c r="G2119">
        <v>576172664</v>
      </c>
      <c r="H2119">
        <v>0</v>
      </c>
      <c r="I2119">
        <v>0</v>
      </c>
      <c r="J2119">
        <v>0</v>
      </c>
      <c r="K2119">
        <v>3</v>
      </c>
      <c r="L2119" t="s">
        <v>16</v>
      </c>
      <c r="M2119" s="2">
        <v>1728517992</v>
      </c>
      <c r="N2119" s="2" t="str">
        <f>VLOOKUP(Tabla1[[#This Row],[nemo]],'Nemos y clasificaciones'!$A$2:$B$5000,2,FALSE)</f>
        <v>BESALCO S.A.</v>
      </c>
      <c r="O2119" s="2" t="str">
        <f>VLOOKUP(Tabla1[[#This Row],[nemo]],'Nemos y clasificaciones'!$A$1:$C$3000,3,FALSE)</f>
        <v>Construcción</v>
      </c>
      <c r="P2119" s="2"/>
      <c r="Q2119" s="2"/>
    </row>
    <row r="2120" spans="1:17" x14ac:dyDescent="0.25">
      <c r="A2120" t="s">
        <v>3200</v>
      </c>
      <c r="B2120" s="1">
        <v>44139</v>
      </c>
      <c r="C2120" s="1">
        <v>44145</v>
      </c>
      <c r="D2120" t="s">
        <v>14</v>
      </c>
      <c r="E2120" t="s">
        <v>520</v>
      </c>
      <c r="F2120">
        <v>0</v>
      </c>
      <c r="G2120">
        <v>576172664</v>
      </c>
      <c r="H2120">
        <v>0</v>
      </c>
      <c r="I2120">
        <v>0</v>
      </c>
      <c r="J2120">
        <v>0</v>
      </c>
      <c r="K2120">
        <v>3</v>
      </c>
      <c r="L2120" t="s">
        <v>16</v>
      </c>
      <c r="M2120" s="2">
        <v>1728517992</v>
      </c>
      <c r="N2120" s="2" t="str">
        <f>VLOOKUP(Tabla1[[#This Row],[nemo]],'Nemos y clasificaciones'!$A$2:$B$5000,2,FALSE)</f>
        <v>BESALCO S.A.</v>
      </c>
      <c r="O2120" s="2" t="str">
        <f>VLOOKUP(Tabla1[[#This Row],[nemo]],'Nemos y clasificaciones'!$A$1:$C$3000,3,FALSE)</f>
        <v>Construcción</v>
      </c>
      <c r="P2120" s="2"/>
      <c r="Q2120" s="2"/>
    </row>
    <row r="2121" spans="1:17" x14ac:dyDescent="0.25">
      <c r="A2121" t="s">
        <v>11162</v>
      </c>
      <c r="B2121" s="1">
        <v>42314</v>
      </c>
      <c r="C2121" s="1">
        <v>42320</v>
      </c>
      <c r="D2121" t="s">
        <v>14</v>
      </c>
      <c r="E2121" t="s">
        <v>520</v>
      </c>
      <c r="F2121">
        <v>0</v>
      </c>
      <c r="G2121">
        <v>576172664</v>
      </c>
      <c r="H2121">
        <v>0</v>
      </c>
      <c r="I2121">
        <v>0</v>
      </c>
      <c r="J2121">
        <v>0</v>
      </c>
      <c r="K2121">
        <v>3</v>
      </c>
      <c r="L2121" t="s">
        <v>16</v>
      </c>
      <c r="M2121" s="2">
        <v>1728517992</v>
      </c>
      <c r="N2121" s="2" t="str">
        <f>VLOOKUP(Tabla1[[#This Row],[nemo]],'Nemos y clasificaciones'!$A$2:$B$5000,2,FALSE)</f>
        <v>BESALCO S.A.</v>
      </c>
      <c r="O2121" s="2" t="str">
        <f>VLOOKUP(Tabla1[[#This Row],[nemo]],'Nemos y clasificaciones'!$A$1:$C$3000,3,FALSE)</f>
        <v>Construcción</v>
      </c>
      <c r="P2121" s="2"/>
      <c r="Q2121" s="2"/>
    </row>
    <row r="2122" spans="1:17" x14ac:dyDescent="0.25">
      <c r="A2122" t="s">
        <v>11328</v>
      </c>
      <c r="B2122" s="1">
        <v>42229</v>
      </c>
      <c r="C2122" s="1">
        <v>42236</v>
      </c>
      <c r="D2122" t="s">
        <v>14</v>
      </c>
      <c r="E2122" t="s">
        <v>520</v>
      </c>
      <c r="F2122">
        <v>0</v>
      </c>
      <c r="G2122">
        <v>576172664</v>
      </c>
      <c r="H2122">
        <v>0</v>
      </c>
      <c r="I2122">
        <v>0</v>
      </c>
      <c r="J2122">
        <v>0</v>
      </c>
      <c r="K2122">
        <v>3</v>
      </c>
      <c r="L2122" t="s">
        <v>16</v>
      </c>
      <c r="M2122" s="2">
        <v>1728517992</v>
      </c>
      <c r="N2122" s="2" t="str">
        <f>VLOOKUP(Tabla1[[#This Row],[nemo]],'Nemos y clasificaciones'!$A$2:$B$5000,2,FALSE)</f>
        <v>BESALCO S.A.</v>
      </c>
      <c r="O2122" s="2" t="str">
        <f>VLOOKUP(Tabla1[[#This Row],[nemo]],'Nemos y clasificaciones'!$A$1:$C$3000,3,FALSE)</f>
        <v>Construcción</v>
      </c>
      <c r="P2122" s="2"/>
      <c r="Q2122" s="2"/>
    </row>
    <row r="2123" spans="1:17" x14ac:dyDescent="0.25">
      <c r="A2123" t="s">
        <v>6202</v>
      </c>
      <c r="B2123" s="1">
        <v>43524</v>
      </c>
      <c r="C2123" s="1">
        <v>43530</v>
      </c>
      <c r="D2123" t="s">
        <v>14</v>
      </c>
      <c r="E2123" t="s">
        <v>359</v>
      </c>
      <c r="F2123">
        <v>0</v>
      </c>
      <c r="G2123">
        <v>359440000</v>
      </c>
      <c r="H2123">
        <v>0</v>
      </c>
      <c r="I2123">
        <v>0</v>
      </c>
      <c r="J2123">
        <v>0</v>
      </c>
      <c r="K2123">
        <v>0.55000000000000004</v>
      </c>
      <c r="L2123" t="s">
        <v>23</v>
      </c>
      <c r="M2123" s="2">
        <v>197692000</v>
      </c>
      <c r="N2123" s="2" t="str">
        <f>VLOOKUP(Tabla1[[#This Row],[nemo]],'Nemos y clasificaciones'!$A$2:$B$5000,2,FALSE)</f>
        <v>CFI</v>
      </c>
      <c r="O2123" s="2" t="str">
        <f>VLOOKUP(Tabla1[[#This Row],[nemo]],'Nemos y clasificaciones'!$A$1:$C$3000,3,FALSE)</f>
        <v>CFI</v>
      </c>
      <c r="P2123" s="2"/>
      <c r="Q2123" s="2"/>
    </row>
    <row r="2124" spans="1:17" x14ac:dyDescent="0.25">
      <c r="A2124" t="s">
        <v>6202</v>
      </c>
      <c r="B2124" s="1">
        <v>43496</v>
      </c>
      <c r="C2124" s="1">
        <v>43502</v>
      </c>
      <c r="D2124" t="s">
        <v>14</v>
      </c>
      <c r="E2124" t="s">
        <v>359</v>
      </c>
      <c r="F2124">
        <v>0</v>
      </c>
      <c r="G2124">
        <v>359440000</v>
      </c>
      <c r="H2124">
        <v>0</v>
      </c>
      <c r="I2124">
        <v>0</v>
      </c>
      <c r="J2124">
        <v>0</v>
      </c>
      <c r="K2124">
        <v>0.55000000000000004</v>
      </c>
      <c r="L2124" t="s">
        <v>23</v>
      </c>
      <c r="M2124" s="2">
        <v>197692000</v>
      </c>
      <c r="N2124" s="2" t="str">
        <f>VLOOKUP(Tabla1[[#This Row],[nemo]],'Nemos y clasificaciones'!$A$2:$B$5000,2,FALSE)</f>
        <v>CFI</v>
      </c>
      <c r="O2124" s="2" t="str">
        <f>VLOOKUP(Tabla1[[#This Row],[nemo]],'Nemos y clasificaciones'!$A$1:$C$3000,3,FALSE)</f>
        <v>CFI</v>
      </c>
      <c r="P2124" s="2"/>
      <c r="Q2124" s="2"/>
    </row>
    <row r="2125" spans="1:17" x14ac:dyDescent="0.25">
      <c r="A2125" t="s">
        <v>10201</v>
      </c>
      <c r="B2125" s="1">
        <v>42650</v>
      </c>
      <c r="C2125" s="1">
        <v>42657</v>
      </c>
      <c r="D2125" t="s">
        <v>14</v>
      </c>
      <c r="E2125" t="s">
        <v>2277</v>
      </c>
      <c r="F2125">
        <v>0</v>
      </c>
      <c r="G2125">
        <v>61500000</v>
      </c>
      <c r="H2125">
        <v>0</v>
      </c>
      <c r="I2125">
        <v>0</v>
      </c>
      <c r="J2125">
        <v>0</v>
      </c>
      <c r="K2125">
        <v>28</v>
      </c>
      <c r="L2125" t="s">
        <v>54</v>
      </c>
      <c r="M2125" s="2">
        <v>1722000000</v>
      </c>
      <c r="N2125" s="2" t="str">
        <f>VLOOKUP(Tabla1[[#This Row],[nemo]],'Nemos y clasificaciones'!$A$2:$B$5000,2,FALSE)</f>
        <v>COMPAÑIA CHILENA DE FOSFOROS S.A.</v>
      </c>
      <c r="O2125" s="2" t="str">
        <f>VLOOKUP(Tabla1[[#This Row],[nemo]],'Nemos y clasificaciones'!$A$1:$C$3000,3,FALSE)</f>
        <v>Alimentos, bebidas y tabaco</v>
      </c>
      <c r="P2125" s="2"/>
      <c r="Q2125" s="2"/>
    </row>
    <row r="2126" spans="1:17" x14ac:dyDescent="0.25">
      <c r="A2126" t="s">
        <v>6985</v>
      </c>
      <c r="B2126" s="1">
        <v>43467</v>
      </c>
      <c r="C2126" s="1">
        <v>43473</v>
      </c>
      <c r="D2126" t="s">
        <v>14</v>
      </c>
      <c r="E2126" t="s">
        <v>359</v>
      </c>
      <c r="F2126">
        <v>0</v>
      </c>
      <c r="G2126">
        <v>359440000</v>
      </c>
      <c r="H2126">
        <v>0</v>
      </c>
      <c r="I2126">
        <v>0</v>
      </c>
      <c r="J2126">
        <v>0</v>
      </c>
      <c r="K2126">
        <v>0.55000000000000004</v>
      </c>
      <c r="L2126" t="s">
        <v>23</v>
      </c>
      <c r="M2126" s="2">
        <v>197692000</v>
      </c>
      <c r="N2126" s="2" t="str">
        <f>VLOOKUP(Tabla1[[#This Row],[nemo]],'Nemos y clasificaciones'!$A$2:$B$5000,2,FALSE)</f>
        <v>CFI</v>
      </c>
      <c r="O2126" s="2" t="str">
        <f>VLOOKUP(Tabla1[[#This Row],[nemo]],'Nemos y clasificaciones'!$A$1:$C$3000,3,FALSE)</f>
        <v>CFI</v>
      </c>
      <c r="P2126" s="2"/>
      <c r="Q2126" s="2"/>
    </row>
    <row r="2127" spans="1:17" x14ac:dyDescent="0.25">
      <c r="A2127" t="s">
        <v>7256</v>
      </c>
      <c r="B2127" s="1">
        <v>43434</v>
      </c>
      <c r="C2127" s="1">
        <v>43440</v>
      </c>
      <c r="D2127" t="s">
        <v>14</v>
      </c>
      <c r="E2127" t="s">
        <v>359</v>
      </c>
      <c r="F2127">
        <v>0</v>
      </c>
      <c r="G2127">
        <v>359440000</v>
      </c>
      <c r="H2127">
        <v>0</v>
      </c>
      <c r="I2127">
        <v>0</v>
      </c>
      <c r="J2127">
        <v>0</v>
      </c>
      <c r="K2127">
        <v>0.55000000000000004</v>
      </c>
      <c r="L2127" t="s">
        <v>23</v>
      </c>
      <c r="M2127" s="2">
        <v>197692000</v>
      </c>
      <c r="N2127" s="2" t="str">
        <f>VLOOKUP(Tabla1[[#This Row],[nemo]],'Nemos y clasificaciones'!$A$2:$B$5000,2,FALSE)</f>
        <v>CFI</v>
      </c>
      <c r="O2127" s="2" t="str">
        <f>VLOOKUP(Tabla1[[#This Row],[nemo]],'Nemos y clasificaciones'!$A$1:$C$3000,3,FALSE)</f>
        <v>CFI</v>
      </c>
      <c r="P2127" s="2"/>
      <c r="Q2127" s="2"/>
    </row>
    <row r="2128" spans="1:17" x14ac:dyDescent="0.25">
      <c r="A2128" t="s">
        <v>7686</v>
      </c>
      <c r="B2128" s="1">
        <v>43280</v>
      </c>
      <c r="C2128" s="1">
        <v>43287</v>
      </c>
      <c r="D2128" t="s">
        <v>14</v>
      </c>
      <c r="E2128" t="s">
        <v>359</v>
      </c>
      <c r="F2128">
        <v>0</v>
      </c>
      <c r="G2128">
        <v>359440000</v>
      </c>
      <c r="H2128">
        <v>0</v>
      </c>
      <c r="I2128">
        <v>0</v>
      </c>
      <c r="J2128">
        <v>0</v>
      </c>
      <c r="K2128">
        <v>0.54900000000000004</v>
      </c>
      <c r="L2128" t="s">
        <v>23</v>
      </c>
      <c r="M2128" s="2">
        <v>197332560</v>
      </c>
      <c r="N2128" s="2" t="str">
        <f>VLOOKUP(Tabla1[[#This Row],[nemo]],'Nemos y clasificaciones'!$A$2:$B$5000,2,FALSE)</f>
        <v>CFI</v>
      </c>
      <c r="O2128" s="2" t="str">
        <f>VLOOKUP(Tabla1[[#This Row],[nemo]],'Nemos y clasificaciones'!$A$1:$C$3000,3,FALSE)</f>
        <v>CFI</v>
      </c>
      <c r="P2128" s="2"/>
      <c r="Q2128" s="2"/>
    </row>
    <row r="2129" spans="1:17" x14ac:dyDescent="0.25">
      <c r="A2129" t="s">
        <v>10695</v>
      </c>
      <c r="B2129" s="1">
        <v>42493</v>
      </c>
      <c r="C2129" s="1">
        <v>42499</v>
      </c>
      <c r="D2129" t="s">
        <v>14</v>
      </c>
      <c r="E2129" t="s">
        <v>4242</v>
      </c>
      <c r="F2129">
        <v>0</v>
      </c>
      <c r="G2129">
        <v>8288999</v>
      </c>
      <c r="H2129">
        <v>0</v>
      </c>
      <c r="I2129">
        <v>0</v>
      </c>
      <c r="J2129">
        <v>0</v>
      </c>
      <c r="K2129">
        <v>206.51400000000001</v>
      </c>
      <c r="L2129" t="s">
        <v>19</v>
      </c>
      <c r="M2129" s="2">
        <v>1711794339.4860001</v>
      </c>
      <c r="N2129" s="2" t="str">
        <f>VLOOKUP(Tabla1[[#This Row],[nemo]],'Nemos y clasificaciones'!$A$2:$B$5000,2,FALSE)</f>
        <v>CLINICA LAS CONDES S.A.</v>
      </c>
      <c r="O2129" s="2" t="str">
        <f>VLOOKUP(Tabla1[[#This Row],[nemo]],'Nemos y clasificaciones'!$A$1:$C$3000,3,FALSE)</f>
        <v>Servicios de salud</v>
      </c>
      <c r="P2129" s="2"/>
      <c r="Q2129" s="2"/>
    </row>
    <row r="2130" spans="1:17" x14ac:dyDescent="0.25">
      <c r="A2130" t="s">
        <v>7999</v>
      </c>
      <c r="B2130" s="1">
        <v>43251</v>
      </c>
      <c r="C2130" s="1">
        <v>43257</v>
      </c>
      <c r="D2130" t="s">
        <v>14</v>
      </c>
      <c r="E2130" t="s">
        <v>359</v>
      </c>
      <c r="F2130">
        <v>0</v>
      </c>
      <c r="G2130">
        <v>359440000</v>
      </c>
      <c r="H2130">
        <v>0</v>
      </c>
      <c r="I2130">
        <v>0</v>
      </c>
      <c r="J2130">
        <v>0</v>
      </c>
      <c r="K2130">
        <v>0.54900000000000004</v>
      </c>
      <c r="L2130" t="s">
        <v>23</v>
      </c>
      <c r="M2130" s="2">
        <v>197332560</v>
      </c>
      <c r="N2130" s="2" t="str">
        <f>VLOOKUP(Tabla1[[#This Row],[nemo]],'Nemos y clasificaciones'!$A$2:$B$5000,2,FALSE)</f>
        <v>CFI</v>
      </c>
      <c r="O2130" s="2" t="str">
        <f>VLOOKUP(Tabla1[[#This Row],[nemo]],'Nemos y clasificaciones'!$A$1:$C$3000,3,FALSE)</f>
        <v>CFI</v>
      </c>
      <c r="P2130" s="2"/>
      <c r="Q2130" s="2"/>
    </row>
    <row r="2131" spans="1:17" x14ac:dyDescent="0.25">
      <c r="A2131" t="s">
        <v>9881</v>
      </c>
      <c r="B2131" s="1">
        <v>42794</v>
      </c>
      <c r="C2131" s="1">
        <v>42800</v>
      </c>
      <c r="D2131" t="s">
        <v>14</v>
      </c>
      <c r="E2131" t="s">
        <v>359</v>
      </c>
      <c r="F2131">
        <v>0</v>
      </c>
      <c r="G2131">
        <v>359440000</v>
      </c>
      <c r="H2131">
        <v>0</v>
      </c>
      <c r="I2131">
        <v>0</v>
      </c>
      <c r="J2131">
        <v>0</v>
      </c>
      <c r="K2131">
        <v>0.54900000000000004</v>
      </c>
      <c r="L2131" t="s">
        <v>23</v>
      </c>
      <c r="M2131" s="2">
        <v>197332560</v>
      </c>
      <c r="N2131" s="2" t="str">
        <f>VLOOKUP(Tabla1[[#This Row],[nemo]],'Nemos y clasificaciones'!$A$2:$B$5000,2,FALSE)</f>
        <v>CFI</v>
      </c>
      <c r="O2131" s="2" t="str">
        <f>VLOOKUP(Tabla1[[#This Row],[nemo]],'Nemos y clasificaciones'!$A$1:$C$3000,3,FALSE)</f>
        <v>CFI</v>
      </c>
      <c r="P2131" s="2"/>
      <c r="Q2131" s="2"/>
    </row>
    <row r="2132" spans="1:17" x14ac:dyDescent="0.25">
      <c r="A2132" t="s">
        <v>9060</v>
      </c>
      <c r="B2132" s="1">
        <v>43000</v>
      </c>
      <c r="C2132" s="1">
        <v>43006</v>
      </c>
      <c r="D2132" t="s">
        <v>14</v>
      </c>
      <c r="E2132" t="s">
        <v>4221</v>
      </c>
      <c r="F2132">
        <v>0</v>
      </c>
      <c r="G2132">
        <v>377124663</v>
      </c>
      <c r="H2132">
        <v>0</v>
      </c>
      <c r="I2132">
        <v>0</v>
      </c>
      <c r="J2132">
        <v>0</v>
      </c>
      <c r="K2132">
        <v>4.5060000000000002</v>
      </c>
      <c r="L2132" t="s">
        <v>16</v>
      </c>
      <c r="M2132" s="2">
        <v>1699323731.4779999</v>
      </c>
      <c r="N2132" s="2" t="str">
        <f>VLOOKUP(Tabla1[[#This Row],[nemo]],'Nemos y clasificaciones'!$A$2:$B$5000,2,FALSE)</f>
        <v>EMPRESAS HITES S.A.</v>
      </c>
      <c r="O2132" s="2" t="str">
        <f>VLOOKUP(Tabla1[[#This Row],[nemo]],'Nemos y clasificaciones'!$A$1:$C$3000,3,FALSE)</f>
        <v>Consumo</v>
      </c>
      <c r="P2132" s="2"/>
      <c r="Q2132" s="2"/>
    </row>
    <row r="2133" spans="1:17" x14ac:dyDescent="0.25">
      <c r="A2133" t="s">
        <v>8448</v>
      </c>
      <c r="B2133" s="1">
        <v>43188</v>
      </c>
      <c r="C2133" s="1">
        <v>43196</v>
      </c>
      <c r="D2133" t="s">
        <v>14</v>
      </c>
      <c r="E2133" t="s">
        <v>359</v>
      </c>
      <c r="F2133">
        <v>0</v>
      </c>
      <c r="G2133">
        <v>359440000</v>
      </c>
      <c r="H2133">
        <v>0</v>
      </c>
      <c r="I2133">
        <v>0</v>
      </c>
      <c r="J2133">
        <v>0</v>
      </c>
      <c r="K2133">
        <v>0.54800000000000004</v>
      </c>
      <c r="L2133" t="s">
        <v>23</v>
      </c>
      <c r="M2133" s="2">
        <v>196973120</v>
      </c>
      <c r="N2133" s="2" t="str">
        <f>VLOOKUP(Tabla1[[#This Row],[nemo]],'Nemos y clasificaciones'!$A$2:$B$5000,2,FALSE)</f>
        <v>CFI</v>
      </c>
      <c r="O2133" s="2" t="str">
        <f>VLOOKUP(Tabla1[[#This Row],[nemo]],'Nemos y clasificaciones'!$A$1:$C$3000,3,FALSE)</f>
        <v>CFI</v>
      </c>
      <c r="P2133" s="2"/>
      <c r="Q2133" s="2"/>
    </row>
    <row r="2134" spans="1:17" x14ac:dyDescent="0.25">
      <c r="A2134" t="s">
        <v>9146</v>
      </c>
      <c r="B2134" s="1">
        <v>42947</v>
      </c>
      <c r="C2134" s="1">
        <v>42952</v>
      </c>
      <c r="D2134" t="s">
        <v>14</v>
      </c>
      <c r="E2134" t="s">
        <v>359</v>
      </c>
      <c r="F2134">
        <v>0</v>
      </c>
      <c r="G2134">
        <v>359440000</v>
      </c>
      <c r="H2134">
        <v>0</v>
      </c>
      <c r="I2134">
        <v>0</v>
      </c>
      <c r="J2134">
        <v>0</v>
      </c>
      <c r="K2134">
        <v>0.54700000000000004</v>
      </c>
      <c r="L2134" t="s">
        <v>23</v>
      </c>
      <c r="M2134" s="2">
        <v>196613680</v>
      </c>
      <c r="N2134" s="2" t="str">
        <f>VLOOKUP(Tabla1[[#This Row],[nemo]],'Nemos y clasificaciones'!$A$2:$B$5000,2,FALSE)</f>
        <v>CFI</v>
      </c>
      <c r="O2134" s="2" t="str">
        <f>VLOOKUP(Tabla1[[#This Row],[nemo]],'Nemos y clasificaciones'!$A$1:$C$3000,3,FALSE)</f>
        <v>CFI</v>
      </c>
      <c r="P2134" s="2"/>
      <c r="Q2134" s="2"/>
    </row>
    <row r="2135" spans="1:17" x14ac:dyDescent="0.25">
      <c r="A2135" t="s">
        <v>8550</v>
      </c>
      <c r="B2135" s="1">
        <v>43159</v>
      </c>
      <c r="C2135" s="1">
        <v>43165</v>
      </c>
      <c r="D2135" t="s">
        <v>14</v>
      </c>
      <c r="E2135" t="s">
        <v>359</v>
      </c>
      <c r="F2135">
        <v>0</v>
      </c>
      <c r="G2135">
        <v>359440000</v>
      </c>
      <c r="H2135">
        <v>0</v>
      </c>
      <c r="I2135">
        <v>0</v>
      </c>
      <c r="J2135">
        <v>0</v>
      </c>
      <c r="K2135">
        <v>0.54400000000000004</v>
      </c>
      <c r="L2135" t="s">
        <v>23</v>
      </c>
      <c r="M2135" s="2">
        <v>195535360</v>
      </c>
      <c r="N2135" s="2" t="str">
        <f>VLOOKUP(Tabla1[[#This Row],[nemo]],'Nemos y clasificaciones'!$A$2:$B$5000,2,FALSE)</f>
        <v>CFI</v>
      </c>
      <c r="O2135" s="2" t="str">
        <f>VLOOKUP(Tabla1[[#This Row],[nemo]],'Nemos y clasificaciones'!$A$1:$C$3000,3,FALSE)</f>
        <v>CFI</v>
      </c>
      <c r="P2135" s="2"/>
      <c r="Q2135" s="2"/>
    </row>
    <row r="2136" spans="1:17" x14ac:dyDescent="0.25">
      <c r="A2136" t="s">
        <v>7433</v>
      </c>
      <c r="B2136" s="1">
        <v>43371</v>
      </c>
      <c r="C2136" s="1">
        <v>43377</v>
      </c>
      <c r="D2136" t="s">
        <v>14</v>
      </c>
      <c r="E2136" t="s">
        <v>359</v>
      </c>
      <c r="F2136">
        <v>0</v>
      </c>
      <c r="G2136">
        <v>359440000</v>
      </c>
      <c r="H2136">
        <v>0</v>
      </c>
      <c r="I2136">
        <v>0</v>
      </c>
      <c r="J2136">
        <v>0</v>
      </c>
      <c r="K2136">
        <v>0.54100000000000004</v>
      </c>
      <c r="L2136" t="s">
        <v>23</v>
      </c>
      <c r="M2136" s="2">
        <v>194457040</v>
      </c>
      <c r="N2136" s="2" t="str">
        <f>VLOOKUP(Tabla1[[#This Row],[nemo]],'Nemos y clasificaciones'!$A$2:$B$5000,2,FALSE)</f>
        <v>CFI</v>
      </c>
      <c r="O2136" s="2" t="str">
        <f>VLOOKUP(Tabla1[[#This Row],[nemo]],'Nemos y clasificaciones'!$A$1:$C$3000,3,FALSE)</f>
        <v>CFI</v>
      </c>
      <c r="P2136" s="2"/>
      <c r="Q2136" s="2"/>
    </row>
    <row r="2137" spans="1:17" x14ac:dyDescent="0.25">
      <c r="A2137" t="s">
        <v>10555</v>
      </c>
      <c r="B2137" s="1">
        <v>42507</v>
      </c>
      <c r="C2137" s="1">
        <v>42514</v>
      </c>
      <c r="D2137" t="s">
        <v>14</v>
      </c>
      <c r="E2137" t="s">
        <v>2392</v>
      </c>
      <c r="F2137">
        <v>0</v>
      </c>
      <c r="G2137">
        <v>113238186</v>
      </c>
      <c r="H2137">
        <v>0</v>
      </c>
      <c r="I2137">
        <v>0</v>
      </c>
      <c r="J2137">
        <v>0</v>
      </c>
      <c r="K2137">
        <v>14.744</v>
      </c>
      <c r="L2137" t="s">
        <v>54</v>
      </c>
      <c r="M2137" s="2">
        <v>1669583814.3840001</v>
      </c>
      <c r="N2137" s="2" t="str">
        <f>VLOOKUP(Tabla1[[#This Row],[nemo]],'Nemos y clasificaciones'!$A$2:$B$5000,2,FALSE)</f>
        <v>PORTUARIA CABO FROWARD S.A.</v>
      </c>
      <c r="O2137" s="2" t="str">
        <f>VLOOKUP(Tabla1[[#This Row],[nemo]],'Nemos y clasificaciones'!$A$1:$C$3000,3,FALSE)</f>
        <v>Transportes y servicios marítimos</v>
      </c>
      <c r="P2137" s="2"/>
      <c r="Q2137" s="2"/>
    </row>
    <row r="2138" spans="1:17" x14ac:dyDescent="0.25">
      <c r="A2138" t="s">
        <v>7433</v>
      </c>
      <c r="B2138" s="1">
        <v>43343</v>
      </c>
      <c r="C2138" s="1">
        <v>43349</v>
      </c>
      <c r="D2138" t="s">
        <v>14</v>
      </c>
      <c r="E2138" t="s">
        <v>359</v>
      </c>
      <c r="F2138">
        <v>0</v>
      </c>
      <c r="G2138">
        <v>359440000</v>
      </c>
      <c r="H2138">
        <v>0</v>
      </c>
      <c r="I2138">
        <v>0</v>
      </c>
      <c r="J2138">
        <v>0</v>
      </c>
      <c r="K2138">
        <v>0.54100000000000004</v>
      </c>
      <c r="L2138" t="s">
        <v>23</v>
      </c>
      <c r="M2138" s="2">
        <v>194457040</v>
      </c>
      <c r="N2138" s="2" t="str">
        <f>VLOOKUP(Tabla1[[#This Row],[nemo]],'Nemos y clasificaciones'!$A$2:$B$5000,2,FALSE)</f>
        <v>CFI</v>
      </c>
      <c r="O2138" s="2" t="str">
        <f>VLOOKUP(Tabla1[[#This Row],[nemo]],'Nemos y clasificaciones'!$A$1:$C$3000,3,FALSE)</f>
        <v>CFI</v>
      </c>
      <c r="P2138" s="2"/>
      <c r="Q2138" s="2"/>
    </row>
    <row r="2139" spans="1:17" x14ac:dyDescent="0.25">
      <c r="A2139" t="s">
        <v>7433</v>
      </c>
      <c r="B2139" s="1">
        <v>43312</v>
      </c>
      <c r="C2139" s="1">
        <v>43318</v>
      </c>
      <c r="D2139" t="s">
        <v>14</v>
      </c>
      <c r="E2139" t="s">
        <v>359</v>
      </c>
      <c r="F2139">
        <v>0</v>
      </c>
      <c r="G2139">
        <v>359440000</v>
      </c>
      <c r="H2139">
        <v>0</v>
      </c>
      <c r="I2139">
        <v>0</v>
      </c>
      <c r="J2139">
        <v>0</v>
      </c>
      <c r="K2139">
        <v>0.54100000000000004</v>
      </c>
      <c r="L2139" t="s">
        <v>23</v>
      </c>
      <c r="M2139" s="2">
        <v>194457040</v>
      </c>
      <c r="N2139" s="2" t="str">
        <f>VLOOKUP(Tabla1[[#This Row],[nemo]],'Nemos y clasificaciones'!$A$2:$B$5000,2,FALSE)</f>
        <v>CFI</v>
      </c>
      <c r="O2139" s="2" t="str">
        <f>VLOOKUP(Tabla1[[#This Row],[nemo]],'Nemos y clasificaciones'!$A$1:$C$3000,3,FALSE)</f>
        <v>CFI</v>
      </c>
      <c r="P2139" s="2"/>
      <c r="Q2139" s="2"/>
    </row>
    <row r="2140" spans="1:17" x14ac:dyDescent="0.25">
      <c r="A2140" t="s">
        <v>6131</v>
      </c>
      <c r="B2140" s="1">
        <v>43624</v>
      </c>
      <c r="C2140" s="1">
        <v>43630</v>
      </c>
      <c r="D2140" t="s">
        <v>14</v>
      </c>
      <c r="E2140" t="s">
        <v>4221</v>
      </c>
      <c r="F2140">
        <v>0</v>
      </c>
      <c r="G2140">
        <v>377124663</v>
      </c>
      <c r="H2140">
        <v>0</v>
      </c>
      <c r="I2140">
        <v>0</v>
      </c>
      <c r="J2140">
        <v>0</v>
      </c>
      <c r="K2140">
        <v>4.4020000000000001</v>
      </c>
      <c r="L2140" t="s">
        <v>16</v>
      </c>
      <c r="M2140" s="2">
        <v>1660102766.526</v>
      </c>
      <c r="N2140" s="2" t="str">
        <f>VLOOKUP(Tabla1[[#This Row],[nemo]],'Nemos y clasificaciones'!$A$2:$B$5000,2,FALSE)</f>
        <v>EMPRESAS HITES S.A.</v>
      </c>
      <c r="O2140" s="2" t="str">
        <f>VLOOKUP(Tabla1[[#This Row],[nemo]],'Nemos y clasificaciones'!$A$1:$C$3000,3,FALSE)</f>
        <v>Consumo</v>
      </c>
      <c r="P2140" s="2"/>
      <c r="Q2140" s="2"/>
    </row>
    <row r="2141" spans="1:17" x14ac:dyDescent="0.25">
      <c r="A2141" t="s">
        <v>11170</v>
      </c>
      <c r="B2141" s="1">
        <v>42307</v>
      </c>
      <c r="C2141" s="1">
        <v>42314</v>
      </c>
      <c r="D2141" t="s">
        <v>14</v>
      </c>
      <c r="E2141" t="s">
        <v>359</v>
      </c>
      <c r="F2141">
        <v>0</v>
      </c>
      <c r="G2141">
        <v>359440000</v>
      </c>
      <c r="H2141">
        <v>0</v>
      </c>
      <c r="I2141">
        <v>0</v>
      </c>
      <c r="J2141">
        <v>0</v>
      </c>
      <c r="K2141">
        <v>0.54</v>
      </c>
      <c r="L2141" t="s">
        <v>23</v>
      </c>
      <c r="M2141" s="2">
        <v>194097600</v>
      </c>
      <c r="N2141" s="2" t="str">
        <f>VLOOKUP(Tabla1[[#This Row],[nemo]],'Nemos y clasificaciones'!$A$2:$B$5000,2,FALSE)</f>
        <v>CFI</v>
      </c>
      <c r="O2141" s="2" t="str">
        <f>VLOOKUP(Tabla1[[#This Row],[nemo]],'Nemos y clasificaciones'!$A$1:$C$3000,3,FALSE)</f>
        <v>CFI</v>
      </c>
      <c r="P2141" s="2"/>
      <c r="Q2141" s="2"/>
    </row>
    <row r="2142" spans="1:17" x14ac:dyDescent="0.25">
      <c r="A2142" t="s">
        <v>8933</v>
      </c>
      <c r="B2142" s="1">
        <v>43039</v>
      </c>
      <c r="C2142" s="1">
        <v>43046</v>
      </c>
      <c r="D2142" t="s">
        <v>14</v>
      </c>
      <c r="E2142" t="s">
        <v>359</v>
      </c>
      <c r="F2142">
        <v>0</v>
      </c>
      <c r="G2142">
        <v>359440000</v>
      </c>
      <c r="H2142">
        <v>0</v>
      </c>
      <c r="I2142">
        <v>0</v>
      </c>
      <c r="J2142">
        <v>0</v>
      </c>
      <c r="K2142">
        <v>0.53900000000000003</v>
      </c>
      <c r="L2142" t="s">
        <v>23</v>
      </c>
      <c r="M2142" s="2">
        <v>193738160</v>
      </c>
      <c r="N2142" s="2" t="str">
        <f>VLOOKUP(Tabla1[[#This Row],[nemo]],'Nemos y clasificaciones'!$A$2:$B$5000,2,FALSE)</f>
        <v>CFI</v>
      </c>
      <c r="O2142" s="2" t="str">
        <f>VLOOKUP(Tabla1[[#This Row],[nemo]],'Nemos y clasificaciones'!$A$1:$C$3000,3,FALSE)</f>
        <v>CFI</v>
      </c>
      <c r="P2142" s="2"/>
      <c r="Q2142" s="2"/>
    </row>
    <row r="2143" spans="1:17" x14ac:dyDescent="0.25">
      <c r="A2143" t="s">
        <v>9193</v>
      </c>
      <c r="B2143" s="1">
        <v>42916</v>
      </c>
      <c r="C2143" s="1">
        <v>42922</v>
      </c>
      <c r="D2143" t="s">
        <v>14</v>
      </c>
      <c r="E2143" t="s">
        <v>359</v>
      </c>
      <c r="F2143">
        <v>0</v>
      </c>
      <c r="G2143">
        <v>359440000</v>
      </c>
      <c r="H2143">
        <v>0</v>
      </c>
      <c r="I2143">
        <v>0</v>
      </c>
      <c r="J2143">
        <v>0</v>
      </c>
      <c r="K2143">
        <v>0.53700000000000003</v>
      </c>
      <c r="L2143" t="s">
        <v>23</v>
      </c>
      <c r="M2143" s="2">
        <v>193019280</v>
      </c>
      <c r="N2143" s="2" t="str">
        <f>VLOOKUP(Tabla1[[#This Row],[nemo]],'Nemos y clasificaciones'!$A$2:$B$5000,2,FALSE)</f>
        <v>CFI</v>
      </c>
      <c r="O2143" s="2" t="str">
        <f>VLOOKUP(Tabla1[[#This Row],[nemo]],'Nemos y clasificaciones'!$A$1:$C$3000,3,FALSE)</f>
        <v>CFI</v>
      </c>
      <c r="P2143" s="2"/>
      <c r="Q2143" s="2"/>
    </row>
    <row r="2144" spans="1:17" x14ac:dyDescent="0.25">
      <c r="A2144" t="s">
        <v>11932</v>
      </c>
      <c r="B2144" s="1">
        <v>42063</v>
      </c>
      <c r="C2144" s="1">
        <v>42069</v>
      </c>
      <c r="D2144" t="s">
        <v>14</v>
      </c>
      <c r="E2144" t="s">
        <v>359</v>
      </c>
      <c r="F2144">
        <v>0</v>
      </c>
      <c r="G2144">
        <v>35944</v>
      </c>
      <c r="H2144">
        <v>0</v>
      </c>
      <c r="I2144">
        <v>0</v>
      </c>
      <c r="J2144">
        <v>0</v>
      </c>
      <c r="K2144">
        <v>5369.4639999999999</v>
      </c>
      <c r="L2144" t="s">
        <v>19</v>
      </c>
      <c r="M2144" s="2">
        <v>193000014.016</v>
      </c>
      <c r="N2144" s="2" t="str">
        <f>VLOOKUP(Tabla1[[#This Row],[nemo]],'Nemos y clasificaciones'!$A$2:$B$5000,2,FALSE)</f>
        <v>CFI</v>
      </c>
      <c r="O2144" s="2" t="str">
        <f>VLOOKUP(Tabla1[[#This Row],[nemo]],'Nemos y clasificaciones'!$A$1:$C$3000,3,FALSE)</f>
        <v>CFI</v>
      </c>
      <c r="P2144" s="2"/>
      <c r="Q2144" s="2"/>
    </row>
    <row r="2145" spans="1:17" x14ac:dyDescent="0.25">
      <c r="A2145" t="s">
        <v>8905</v>
      </c>
      <c r="B2145" s="1">
        <v>43055</v>
      </c>
      <c r="C2145" s="1">
        <v>43061</v>
      </c>
      <c r="D2145" t="s">
        <v>14</v>
      </c>
      <c r="E2145" t="s">
        <v>8379</v>
      </c>
      <c r="F2145">
        <v>0</v>
      </c>
      <c r="G2145">
        <v>182932687</v>
      </c>
      <c r="H2145">
        <v>0</v>
      </c>
      <c r="I2145">
        <v>0</v>
      </c>
      <c r="J2145">
        <v>0</v>
      </c>
      <c r="K2145">
        <v>9</v>
      </c>
      <c r="L2145" t="s">
        <v>16</v>
      </c>
      <c r="M2145" s="2">
        <v>1646394183</v>
      </c>
      <c r="N2145" s="2" t="str">
        <f>VLOOKUP(Tabla1[[#This Row],[nemo]],'Nemos y clasificaciones'!$A$2:$B$5000,2,FALSE)</f>
        <v>EMPRESA ELECTRICA DE IQUIQUE S.A.</v>
      </c>
      <c r="O2145" s="2" t="str">
        <f>VLOOKUP(Tabla1[[#This Row],[nemo]],'Nemos y clasificaciones'!$A$1:$C$3000,3,FALSE)</f>
        <v>Eléctrico</v>
      </c>
      <c r="P2145" s="2"/>
      <c r="Q2145" s="2"/>
    </row>
    <row r="2146" spans="1:17" x14ac:dyDescent="0.25">
      <c r="A2146" t="s">
        <v>8662</v>
      </c>
      <c r="B2146" s="1">
        <v>43102</v>
      </c>
      <c r="C2146" s="1">
        <v>43108</v>
      </c>
      <c r="D2146" t="s">
        <v>14</v>
      </c>
      <c r="E2146" t="s">
        <v>359</v>
      </c>
      <c r="F2146">
        <v>0</v>
      </c>
      <c r="G2146">
        <v>359440000</v>
      </c>
      <c r="H2146">
        <v>0</v>
      </c>
      <c r="I2146">
        <v>0</v>
      </c>
      <c r="J2146">
        <v>0</v>
      </c>
      <c r="K2146">
        <v>0.53600000000000003</v>
      </c>
      <c r="L2146" t="s">
        <v>23</v>
      </c>
      <c r="M2146" s="2">
        <v>192659840</v>
      </c>
      <c r="N2146" s="2" t="str">
        <f>VLOOKUP(Tabla1[[#This Row],[nemo]],'Nemos y clasificaciones'!$A$2:$B$5000,2,FALSE)</f>
        <v>CFI</v>
      </c>
      <c r="O2146" s="2" t="str">
        <f>VLOOKUP(Tabla1[[#This Row],[nemo]],'Nemos y clasificaciones'!$A$1:$C$3000,3,FALSE)</f>
        <v>CFI</v>
      </c>
      <c r="P2146" s="2"/>
      <c r="Q2146" s="2"/>
    </row>
    <row r="2147" spans="1:17" x14ac:dyDescent="0.25">
      <c r="A2147" t="s">
        <v>11814</v>
      </c>
      <c r="B2147" s="1">
        <v>42112</v>
      </c>
      <c r="C2147" s="1">
        <v>42118</v>
      </c>
      <c r="D2147" t="s">
        <v>14</v>
      </c>
      <c r="E2147" t="s">
        <v>192</v>
      </c>
      <c r="F2147">
        <v>0</v>
      </c>
      <c r="G2147">
        <v>149448112</v>
      </c>
      <c r="H2147">
        <v>0</v>
      </c>
      <c r="I2147">
        <v>0</v>
      </c>
      <c r="J2147">
        <v>0</v>
      </c>
      <c r="K2147">
        <v>10.96</v>
      </c>
      <c r="L2147" t="s">
        <v>54</v>
      </c>
      <c r="M2147" s="2">
        <v>1637951307.52</v>
      </c>
      <c r="N2147" s="2" t="str">
        <f>VLOOKUP(Tabla1[[#This Row],[nemo]],'Nemos y clasificaciones'!$A$2:$B$5000,2,FALSE)</f>
        <v>INVERCAP S.A.</v>
      </c>
      <c r="O2147" s="2" t="str">
        <f>VLOOKUP(Tabla1[[#This Row],[nemo]],'Nemos y clasificaciones'!$A$1:$C$3000,3,FALSE)</f>
        <v>Minería</v>
      </c>
      <c r="P2147" s="2"/>
      <c r="Q2147" s="2"/>
    </row>
    <row r="2148" spans="1:17" x14ac:dyDescent="0.25">
      <c r="A2148" t="s">
        <v>8869</v>
      </c>
      <c r="B2148" s="1">
        <v>43069</v>
      </c>
      <c r="C2148" s="1">
        <v>43075</v>
      </c>
      <c r="D2148" t="s">
        <v>14</v>
      </c>
      <c r="E2148" t="s">
        <v>359</v>
      </c>
      <c r="F2148">
        <v>0</v>
      </c>
      <c r="G2148">
        <v>359440000</v>
      </c>
      <c r="H2148">
        <v>0</v>
      </c>
      <c r="I2148">
        <v>0</v>
      </c>
      <c r="J2148">
        <v>0</v>
      </c>
      <c r="K2148">
        <v>0.53400000000000003</v>
      </c>
      <c r="L2148" t="s">
        <v>23</v>
      </c>
      <c r="M2148" s="2">
        <v>191940960</v>
      </c>
      <c r="N2148" s="2" t="str">
        <f>VLOOKUP(Tabla1[[#This Row],[nemo]],'Nemos y clasificaciones'!$A$2:$B$5000,2,FALSE)</f>
        <v>CFI</v>
      </c>
      <c r="O2148" s="2" t="str">
        <f>VLOOKUP(Tabla1[[#This Row],[nemo]],'Nemos y clasificaciones'!$A$1:$C$3000,3,FALSE)</f>
        <v>CFI</v>
      </c>
      <c r="P2148" s="2"/>
      <c r="Q2148" s="2"/>
    </row>
    <row r="2149" spans="1:17" x14ac:dyDescent="0.25">
      <c r="A2149" t="s">
        <v>4480</v>
      </c>
      <c r="B2149" s="1">
        <v>43951</v>
      </c>
      <c r="C2149" s="1">
        <v>43958</v>
      </c>
      <c r="D2149" t="s">
        <v>14</v>
      </c>
      <c r="E2149" t="s">
        <v>1989</v>
      </c>
      <c r="F2149">
        <v>0</v>
      </c>
      <c r="G2149">
        <v>22000000</v>
      </c>
      <c r="H2149">
        <v>0</v>
      </c>
      <c r="I2149">
        <v>0</v>
      </c>
      <c r="J2149">
        <v>0</v>
      </c>
      <c r="K2149">
        <v>74.41</v>
      </c>
      <c r="L2149" t="s">
        <v>54</v>
      </c>
      <c r="M2149" s="2">
        <v>1637020000</v>
      </c>
      <c r="N2149" s="2" t="str">
        <f>VLOOKUP(Tabla1[[#This Row],[nemo]],'Nemos y clasificaciones'!$A$2:$B$5000,2,FALSE)</f>
        <v>AGRICOLA NACIONAL S.A.C. E I.</v>
      </c>
      <c r="O2149" s="2" t="str">
        <f>VLOOKUP(Tabla1[[#This Row],[nemo]],'Nemos y clasificaciones'!$A$1:$C$3000,3,FALSE)</f>
        <v>Otros</v>
      </c>
      <c r="P2149" s="2"/>
      <c r="Q2149" s="2"/>
    </row>
    <row r="2150" spans="1:17" x14ac:dyDescent="0.25">
      <c r="A2150" t="s">
        <v>2275</v>
      </c>
      <c r="B2150" s="1">
        <v>44287</v>
      </c>
      <c r="C2150" s="1">
        <v>44295</v>
      </c>
      <c r="D2150" t="s">
        <v>14</v>
      </c>
      <c r="E2150" t="s">
        <v>1190</v>
      </c>
      <c r="F2150">
        <v>0</v>
      </c>
      <c r="G2150">
        <v>13081284</v>
      </c>
      <c r="H2150">
        <v>0</v>
      </c>
      <c r="I2150">
        <v>0</v>
      </c>
      <c r="J2150">
        <v>0</v>
      </c>
      <c r="K2150">
        <v>125</v>
      </c>
      <c r="L2150" t="s">
        <v>19</v>
      </c>
      <c r="M2150" s="2">
        <v>1635160500</v>
      </c>
      <c r="N2150" s="2" t="str">
        <f>VLOOKUP(Tabla1[[#This Row],[nemo]],'Nemos y clasificaciones'!$A$2:$B$5000,2,FALSE)</f>
        <v>EMPRESA ELECTRICA DE MAGALLANES S.A.</v>
      </c>
      <c r="O2150" s="2" t="str">
        <f>VLOOKUP(Tabla1[[#This Row],[nemo]],'Nemos y clasificaciones'!$A$1:$C$3000,3,FALSE)</f>
        <v>Eléctrico</v>
      </c>
      <c r="P2150" s="2"/>
      <c r="Q2150" s="2"/>
    </row>
    <row r="2151" spans="1:17" x14ac:dyDescent="0.25">
      <c r="A2151" t="s">
        <v>10781</v>
      </c>
      <c r="B2151" s="1">
        <v>42482</v>
      </c>
      <c r="C2151" s="1">
        <v>42488</v>
      </c>
      <c r="D2151" t="s">
        <v>14</v>
      </c>
      <c r="E2151" t="s">
        <v>8377</v>
      </c>
      <c r="F2151">
        <v>0</v>
      </c>
      <c r="G2151">
        <v>180804998</v>
      </c>
      <c r="H2151">
        <v>0</v>
      </c>
      <c r="I2151">
        <v>0</v>
      </c>
      <c r="J2151">
        <v>0</v>
      </c>
      <c r="K2151">
        <v>9</v>
      </c>
      <c r="L2151" t="s">
        <v>16</v>
      </c>
      <c r="M2151" s="2">
        <v>1627244982</v>
      </c>
      <c r="N2151" s="2" t="str">
        <f>VLOOKUP(Tabla1[[#This Row],[nemo]],'Nemos y clasificaciones'!$A$2:$B$5000,2,FALSE)</f>
        <v>EMPRESA ELECTRICA DE ANTOFAGASTA S.A.</v>
      </c>
      <c r="O2151" s="2" t="str">
        <f>VLOOKUP(Tabla1[[#This Row],[nemo]],'Nemos y clasificaciones'!$A$1:$C$3000,3,FALSE)</f>
        <v>Eléctrico</v>
      </c>
      <c r="P2151" s="2"/>
      <c r="Q2151" s="2"/>
    </row>
    <row r="2152" spans="1:17" x14ac:dyDescent="0.25">
      <c r="A2152" t="s">
        <v>5899</v>
      </c>
      <c r="B2152" s="1">
        <v>43644</v>
      </c>
      <c r="C2152" s="1">
        <v>43651</v>
      </c>
      <c r="D2152" t="s">
        <v>14</v>
      </c>
      <c r="E2152" t="s">
        <v>359</v>
      </c>
      <c r="F2152">
        <v>0</v>
      </c>
      <c r="G2152">
        <v>359440000</v>
      </c>
      <c r="H2152">
        <v>0</v>
      </c>
      <c r="I2152">
        <v>0</v>
      </c>
      <c r="J2152">
        <v>0</v>
      </c>
      <c r="K2152">
        <v>0.53</v>
      </c>
      <c r="L2152" t="s">
        <v>23</v>
      </c>
      <c r="M2152" s="2">
        <v>190503200</v>
      </c>
      <c r="N2152" s="2" t="str">
        <f>VLOOKUP(Tabla1[[#This Row],[nemo]],'Nemos y clasificaciones'!$A$2:$B$5000,2,FALSE)</f>
        <v>CFI</v>
      </c>
      <c r="O2152" s="2" t="str">
        <f>VLOOKUP(Tabla1[[#This Row],[nemo]],'Nemos y clasificaciones'!$A$1:$C$3000,3,FALSE)</f>
        <v>CFI</v>
      </c>
      <c r="P2152" s="2"/>
      <c r="Q2152" s="2"/>
    </row>
    <row r="2153" spans="1:17" x14ac:dyDescent="0.25">
      <c r="A2153" t="s">
        <v>7320</v>
      </c>
      <c r="B2153" s="1">
        <v>43404</v>
      </c>
      <c r="C2153" s="1">
        <v>43412</v>
      </c>
      <c r="D2153" t="s">
        <v>14</v>
      </c>
      <c r="E2153" t="s">
        <v>359</v>
      </c>
      <c r="F2153">
        <v>0</v>
      </c>
      <c r="G2153">
        <v>359440000</v>
      </c>
      <c r="H2153">
        <v>0</v>
      </c>
      <c r="I2153">
        <v>0</v>
      </c>
      <c r="J2153">
        <v>0</v>
      </c>
      <c r="K2153">
        <v>0.52800000000000002</v>
      </c>
      <c r="L2153" t="s">
        <v>23</v>
      </c>
      <c r="M2153" s="2">
        <v>189784320</v>
      </c>
      <c r="N2153" s="2" t="str">
        <f>VLOOKUP(Tabla1[[#This Row],[nemo]],'Nemos y clasificaciones'!$A$2:$B$5000,2,FALSE)</f>
        <v>CFI</v>
      </c>
      <c r="O2153" s="2" t="str">
        <f>VLOOKUP(Tabla1[[#This Row],[nemo]],'Nemos y clasificaciones'!$A$1:$C$3000,3,FALSE)</f>
        <v>CFI</v>
      </c>
      <c r="P2153" s="2"/>
      <c r="Q2153" s="2"/>
    </row>
    <row r="2154" spans="1:17" x14ac:dyDescent="0.25">
      <c r="A2154" t="s">
        <v>8825</v>
      </c>
      <c r="B2154" s="1">
        <v>43083</v>
      </c>
      <c r="C2154" s="1">
        <v>43089</v>
      </c>
      <c r="D2154" t="s">
        <v>14</v>
      </c>
      <c r="E2154" t="s">
        <v>4503</v>
      </c>
      <c r="F2154">
        <v>0</v>
      </c>
      <c r="G2154">
        <v>914418949</v>
      </c>
      <c r="H2154">
        <v>0</v>
      </c>
      <c r="I2154">
        <v>0</v>
      </c>
      <c r="J2154">
        <v>0</v>
      </c>
      <c r="K2154">
        <v>1.7749999999999999</v>
      </c>
      <c r="L2154" t="s">
        <v>16</v>
      </c>
      <c r="M2154" s="2">
        <v>1623093634.4749999</v>
      </c>
      <c r="N2154" s="2" t="str">
        <f>VLOOKUP(Tabla1[[#This Row],[nemo]],'Nemos y clasificaciones'!$A$2:$B$5000,2,FALSE)</f>
        <v>COMPAÑIA MARITIMA CHILENA S.A.</v>
      </c>
      <c r="O2154" s="2" t="str">
        <f>VLOOKUP(Tabla1[[#This Row],[nemo]],'Nemos y clasificaciones'!$A$1:$C$3000,3,FALSE)</f>
        <v>Transportes y servicios marítimos</v>
      </c>
      <c r="P2154" s="2"/>
      <c r="Q2154" s="2"/>
    </row>
    <row r="2155" spans="1:17" x14ac:dyDescent="0.25">
      <c r="A2155" t="s">
        <v>9009</v>
      </c>
      <c r="B2155" s="1">
        <v>43007</v>
      </c>
      <c r="C2155" s="1">
        <v>43013</v>
      </c>
      <c r="D2155" t="s">
        <v>14</v>
      </c>
      <c r="E2155" t="s">
        <v>359</v>
      </c>
      <c r="F2155">
        <v>0</v>
      </c>
      <c r="G2155">
        <v>359440000</v>
      </c>
      <c r="H2155">
        <v>0</v>
      </c>
      <c r="I2155">
        <v>0</v>
      </c>
      <c r="J2155">
        <v>0</v>
      </c>
      <c r="K2155">
        <v>0.52600000000000002</v>
      </c>
      <c r="L2155" t="s">
        <v>23</v>
      </c>
      <c r="M2155" s="2">
        <v>189065440</v>
      </c>
      <c r="N2155" s="2" t="str">
        <f>VLOOKUP(Tabla1[[#This Row],[nemo]],'Nemos y clasificaciones'!$A$2:$B$5000,2,FALSE)</f>
        <v>CFI</v>
      </c>
      <c r="O2155" s="2" t="str">
        <f>VLOOKUP(Tabla1[[#This Row],[nemo]],'Nemos y clasificaciones'!$A$1:$C$3000,3,FALSE)</f>
        <v>CFI</v>
      </c>
      <c r="P2155" s="2"/>
      <c r="Q2155" s="2"/>
    </row>
    <row r="2156" spans="1:17" x14ac:dyDescent="0.25">
      <c r="A2156" t="s">
        <v>5799</v>
      </c>
      <c r="B2156" s="1">
        <v>43677</v>
      </c>
      <c r="C2156" s="1">
        <v>43683</v>
      </c>
      <c r="D2156" t="s">
        <v>14</v>
      </c>
      <c r="E2156" t="s">
        <v>359</v>
      </c>
      <c r="F2156">
        <v>0</v>
      </c>
      <c r="G2156">
        <v>359440000</v>
      </c>
      <c r="H2156">
        <v>0</v>
      </c>
      <c r="I2156">
        <v>0</v>
      </c>
      <c r="J2156">
        <v>0</v>
      </c>
      <c r="K2156">
        <v>0.52300000000000002</v>
      </c>
      <c r="L2156" t="s">
        <v>23</v>
      </c>
      <c r="M2156" s="2">
        <v>187987120</v>
      </c>
      <c r="N2156" s="2" t="str">
        <f>VLOOKUP(Tabla1[[#This Row],[nemo]],'Nemos y clasificaciones'!$A$2:$B$5000,2,FALSE)</f>
        <v>CFI</v>
      </c>
      <c r="O2156" s="2" t="str">
        <f>VLOOKUP(Tabla1[[#This Row],[nemo]],'Nemos y clasificaciones'!$A$1:$C$3000,3,FALSE)</f>
        <v>CFI</v>
      </c>
      <c r="P2156" s="2"/>
      <c r="Q2156" s="2"/>
    </row>
    <row r="2157" spans="1:17" x14ac:dyDescent="0.25">
      <c r="A2157" t="s">
        <v>5705</v>
      </c>
      <c r="B2157" s="1">
        <v>43707</v>
      </c>
      <c r="C2157" s="1">
        <v>43713</v>
      </c>
      <c r="D2157" t="s">
        <v>14</v>
      </c>
      <c r="E2157" t="s">
        <v>359</v>
      </c>
      <c r="F2157">
        <v>0</v>
      </c>
      <c r="G2157">
        <v>359440000</v>
      </c>
      <c r="H2157">
        <v>0</v>
      </c>
      <c r="I2157">
        <v>0</v>
      </c>
      <c r="J2157">
        <v>0</v>
      </c>
      <c r="K2157">
        <v>0.51300000000000001</v>
      </c>
      <c r="L2157" t="s">
        <v>23</v>
      </c>
      <c r="M2157" s="2">
        <v>184392720</v>
      </c>
      <c r="N2157" s="2" t="str">
        <f>VLOOKUP(Tabla1[[#This Row],[nemo]],'Nemos y clasificaciones'!$A$2:$B$5000,2,FALSE)</f>
        <v>CFI</v>
      </c>
      <c r="O2157" s="2" t="str">
        <f>VLOOKUP(Tabla1[[#This Row],[nemo]],'Nemos y clasificaciones'!$A$1:$C$3000,3,FALSE)</f>
        <v>CFI</v>
      </c>
      <c r="P2157" s="2"/>
      <c r="Q2157" s="2"/>
    </row>
    <row r="2158" spans="1:17" x14ac:dyDescent="0.25">
      <c r="A2158" t="s">
        <v>9515</v>
      </c>
      <c r="B2158" s="1">
        <v>42872</v>
      </c>
      <c r="C2158" s="1">
        <v>42878</v>
      </c>
      <c r="D2158" t="s">
        <v>14</v>
      </c>
      <c r="E2158" t="s">
        <v>4501</v>
      </c>
      <c r="F2158">
        <v>0</v>
      </c>
      <c r="G2158">
        <v>855096691</v>
      </c>
      <c r="H2158">
        <v>0</v>
      </c>
      <c r="I2158">
        <v>0</v>
      </c>
      <c r="J2158">
        <v>0</v>
      </c>
      <c r="K2158">
        <v>1.8720000000000001</v>
      </c>
      <c r="L2158" t="s">
        <v>16</v>
      </c>
      <c r="M2158" s="2">
        <v>1600741005.552</v>
      </c>
      <c r="N2158" s="2" t="str">
        <f>VLOOKUP(Tabla1[[#This Row],[nemo]],'Nemos y clasificaciones'!$A$2:$B$5000,2,FALSE)</f>
        <v>AGENCIAS UNIVERSALES S.A.</v>
      </c>
      <c r="O2158" s="2" t="str">
        <f>VLOOKUP(Tabla1[[#This Row],[nemo]],'Nemos y clasificaciones'!$A$1:$C$3000,3,FALSE)</f>
        <v>Transportes y servicios marítimos</v>
      </c>
      <c r="P2158" s="2"/>
      <c r="Q2158" s="2"/>
    </row>
    <row r="2159" spans="1:17" x14ac:dyDescent="0.25">
      <c r="A2159" t="s">
        <v>1953</v>
      </c>
      <c r="B2159" s="1">
        <v>44322</v>
      </c>
      <c r="C2159" s="1">
        <v>44328</v>
      </c>
      <c r="D2159" t="s">
        <v>14</v>
      </c>
      <c r="E2159" t="s">
        <v>1954</v>
      </c>
      <c r="F2159">
        <v>0</v>
      </c>
      <c r="G2159">
        <v>100000000</v>
      </c>
      <c r="H2159">
        <v>0</v>
      </c>
      <c r="I2159">
        <v>0</v>
      </c>
      <c r="J2159">
        <v>0</v>
      </c>
      <c r="K2159">
        <v>16</v>
      </c>
      <c r="L2159" t="s">
        <v>54</v>
      </c>
      <c r="M2159" s="2">
        <v>1600000000</v>
      </c>
      <c r="N2159" s="2" t="str">
        <f>VLOOKUP(Tabla1[[#This Row],[nemo]],'Nemos y clasificaciones'!$A$2:$B$5000,2,FALSE)</f>
        <v>DUNCAN FOX S.A.</v>
      </c>
      <c r="O2159" s="2" t="str">
        <f>VLOOKUP(Tabla1[[#This Row],[nemo]],'Nemos y clasificaciones'!$A$1:$C$3000,3,FALSE)</f>
        <v>Alimentos, bebidas y tabaco</v>
      </c>
      <c r="P2159" s="2"/>
      <c r="Q2159" s="2"/>
    </row>
    <row r="2160" spans="1:17" x14ac:dyDescent="0.25">
      <c r="A2160" t="s">
        <v>10974</v>
      </c>
      <c r="B2160" s="1">
        <v>42368</v>
      </c>
      <c r="C2160" s="1">
        <v>42376</v>
      </c>
      <c r="D2160" t="s">
        <v>14</v>
      </c>
      <c r="E2160" t="s">
        <v>359</v>
      </c>
      <c r="F2160">
        <v>0</v>
      </c>
      <c r="G2160">
        <v>359440000</v>
      </c>
      <c r="H2160">
        <v>0</v>
      </c>
      <c r="I2160">
        <v>0</v>
      </c>
      <c r="J2160">
        <v>0</v>
      </c>
      <c r="K2160">
        <v>0.501</v>
      </c>
      <c r="L2160" t="s">
        <v>23</v>
      </c>
      <c r="M2160" s="2">
        <v>180079440</v>
      </c>
      <c r="N2160" s="2" t="str">
        <f>VLOOKUP(Tabla1[[#This Row],[nemo]],'Nemos y clasificaciones'!$A$2:$B$5000,2,FALSE)</f>
        <v>CFI</v>
      </c>
      <c r="O2160" s="2" t="str">
        <f>VLOOKUP(Tabla1[[#This Row],[nemo]],'Nemos y clasificaciones'!$A$1:$C$3000,3,FALSE)</f>
        <v>CFI</v>
      </c>
      <c r="P2160" s="2"/>
      <c r="Q2160" s="2"/>
    </row>
    <row r="2161" spans="1:17" x14ac:dyDescent="0.25">
      <c r="A2161" t="s">
        <v>5541</v>
      </c>
      <c r="B2161" s="1">
        <v>43738</v>
      </c>
      <c r="C2161" s="1">
        <v>43743</v>
      </c>
      <c r="D2161" t="s">
        <v>14</v>
      </c>
      <c r="E2161" t="s">
        <v>359</v>
      </c>
      <c r="F2161">
        <v>0</v>
      </c>
      <c r="G2161">
        <v>359440000</v>
      </c>
      <c r="H2161">
        <v>0</v>
      </c>
      <c r="I2161">
        <v>0</v>
      </c>
      <c r="J2161">
        <v>0</v>
      </c>
      <c r="K2161">
        <v>0.5</v>
      </c>
      <c r="L2161" t="s">
        <v>23</v>
      </c>
      <c r="M2161" s="2">
        <v>179720000</v>
      </c>
      <c r="N2161" s="2" t="str">
        <f>VLOOKUP(Tabla1[[#This Row],[nemo]],'Nemos y clasificaciones'!$A$2:$B$5000,2,FALSE)</f>
        <v>CFI</v>
      </c>
      <c r="O2161" s="2" t="str">
        <f>VLOOKUP(Tabla1[[#This Row],[nemo]],'Nemos y clasificaciones'!$A$1:$C$3000,3,FALSE)</f>
        <v>CFI</v>
      </c>
      <c r="P2161" s="2"/>
      <c r="Q2161" s="2"/>
    </row>
    <row r="2162" spans="1:17" x14ac:dyDescent="0.25">
      <c r="A2162" t="s">
        <v>4134</v>
      </c>
      <c r="B2162" s="1">
        <v>43983</v>
      </c>
      <c r="C2162" s="1">
        <v>43988</v>
      </c>
      <c r="D2162" t="s">
        <v>14</v>
      </c>
      <c r="E2162" t="s">
        <v>359</v>
      </c>
      <c r="F2162">
        <v>0</v>
      </c>
      <c r="G2162">
        <v>359440000</v>
      </c>
      <c r="H2162">
        <v>0</v>
      </c>
      <c r="I2162">
        <v>0</v>
      </c>
      <c r="J2162">
        <v>0</v>
      </c>
      <c r="K2162">
        <v>0.47399999999999998</v>
      </c>
      <c r="L2162" t="s">
        <v>23</v>
      </c>
      <c r="M2162" s="2">
        <v>170374560</v>
      </c>
      <c r="N2162" s="2" t="str">
        <f>VLOOKUP(Tabla1[[#This Row],[nemo]],'Nemos y clasificaciones'!$A$2:$B$5000,2,FALSE)</f>
        <v>CFI</v>
      </c>
      <c r="O2162" s="2" t="str">
        <f>VLOOKUP(Tabla1[[#This Row],[nemo]],'Nemos y clasificaciones'!$A$1:$C$3000,3,FALSE)</f>
        <v>CFI</v>
      </c>
      <c r="P2162" s="2"/>
      <c r="Q2162" s="2"/>
    </row>
    <row r="2163" spans="1:17" x14ac:dyDescent="0.25">
      <c r="A2163" t="s">
        <v>3291</v>
      </c>
      <c r="B2163" s="1">
        <v>44126</v>
      </c>
      <c r="C2163" s="1">
        <v>44132</v>
      </c>
      <c r="D2163" t="s">
        <v>14</v>
      </c>
      <c r="E2163" t="s">
        <v>1022</v>
      </c>
      <c r="F2163">
        <v>0</v>
      </c>
      <c r="G2163">
        <v>264221000</v>
      </c>
      <c r="H2163">
        <v>0</v>
      </c>
      <c r="I2163">
        <v>0</v>
      </c>
      <c r="J2163">
        <v>0</v>
      </c>
      <c r="K2163">
        <v>6</v>
      </c>
      <c r="L2163" t="s">
        <v>16</v>
      </c>
      <c r="M2163" s="2">
        <v>1585326000</v>
      </c>
      <c r="N2163" s="2" t="str">
        <f>VLOOKUP(Tabla1[[#This Row],[nemo]],'Nemos y clasificaciones'!$A$2:$B$5000,2,FALSE)</f>
        <v>CEMENTOS BIO BIO S.A.</v>
      </c>
      <c r="O2163" s="2" t="str">
        <f>VLOOKUP(Tabla1[[#This Row],[nemo]],'Nemos y clasificaciones'!$A$1:$C$3000,3,FALSE)</f>
        <v>Construcción</v>
      </c>
      <c r="P2163" s="2"/>
      <c r="Q2163" s="2"/>
    </row>
    <row r="2164" spans="1:17" x14ac:dyDescent="0.25">
      <c r="A2164" t="s">
        <v>5400</v>
      </c>
      <c r="B2164" s="1">
        <v>43783</v>
      </c>
      <c r="C2164" s="1">
        <v>43789</v>
      </c>
      <c r="D2164" t="s">
        <v>14</v>
      </c>
      <c r="E2164" t="s">
        <v>1022</v>
      </c>
      <c r="F2164">
        <v>0</v>
      </c>
      <c r="G2164">
        <v>264221000</v>
      </c>
      <c r="H2164">
        <v>0</v>
      </c>
      <c r="I2164">
        <v>0</v>
      </c>
      <c r="J2164">
        <v>0</v>
      </c>
      <c r="K2164">
        <v>6</v>
      </c>
      <c r="L2164" t="s">
        <v>16</v>
      </c>
      <c r="M2164" s="2">
        <v>1585326000</v>
      </c>
      <c r="N2164" s="2" t="str">
        <f>VLOOKUP(Tabla1[[#This Row],[nemo]],'Nemos y clasificaciones'!$A$2:$B$5000,2,FALSE)</f>
        <v>CEMENTOS BIO BIO S.A.</v>
      </c>
      <c r="O2164" s="2" t="str">
        <f>VLOOKUP(Tabla1[[#This Row],[nemo]],'Nemos y clasificaciones'!$A$1:$C$3000,3,FALSE)</f>
        <v>Construcción</v>
      </c>
      <c r="P2164" s="2"/>
      <c r="Q2164" s="2"/>
    </row>
    <row r="2165" spans="1:17" x14ac:dyDescent="0.25">
      <c r="A2165" t="s">
        <v>5733</v>
      </c>
      <c r="B2165" s="1">
        <v>43699</v>
      </c>
      <c r="C2165" s="1">
        <v>43705</v>
      </c>
      <c r="D2165" t="s">
        <v>14</v>
      </c>
      <c r="E2165" t="s">
        <v>1022</v>
      </c>
      <c r="F2165">
        <v>0</v>
      </c>
      <c r="G2165">
        <v>264221000</v>
      </c>
      <c r="H2165">
        <v>0</v>
      </c>
      <c r="I2165">
        <v>0</v>
      </c>
      <c r="J2165">
        <v>0</v>
      </c>
      <c r="K2165">
        <v>6</v>
      </c>
      <c r="L2165" t="s">
        <v>16</v>
      </c>
      <c r="M2165" s="2">
        <v>1585326000</v>
      </c>
      <c r="N2165" s="2" t="str">
        <f>VLOOKUP(Tabla1[[#This Row],[nemo]],'Nemos y clasificaciones'!$A$2:$B$5000,2,FALSE)</f>
        <v>CEMENTOS BIO BIO S.A.</v>
      </c>
      <c r="O2165" s="2" t="str">
        <f>VLOOKUP(Tabla1[[#This Row],[nemo]],'Nemos y clasificaciones'!$A$1:$C$3000,3,FALSE)</f>
        <v>Construcción</v>
      </c>
      <c r="P2165" s="2"/>
      <c r="Q2165" s="2"/>
    </row>
    <row r="2166" spans="1:17" x14ac:dyDescent="0.25">
      <c r="A2166" t="s">
        <v>8891</v>
      </c>
      <c r="B2166" s="1">
        <v>43060</v>
      </c>
      <c r="C2166" s="1">
        <v>43066</v>
      </c>
      <c r="D2166" t="s">
        <v>14</v>
      </c>
      <c r="E2166" t="s">
        <v>1022</v>
      </c>
      <c r="F2166">
        <v>0</v>
      </c>
      <c r="G2166">
        <v>264221000</v>
      </c>
      <c r="H2166">
        <v>0</v>
      </c>
      <c r="I2166">
        <v>0</v>
      </c>
      <c r="J2166">
        <v>0</v>
      </c>
      <c r="K2166">
        <v>6</v>
      </c>
      <c r="L2166" t="s">
        <v>16</v>
      </c>
      <c r="M2166" s="2">
        <v>1585326000</v>
      </c>
      <c r="N2166" s="2" t="str">
        <f>VLOOKUP(Tabla1[[#This Row],[nemo]],'Nemos y clasificaciones'!$A$2:$B$5000,2,FALSE)</f>
        <v>CEMENTOS BIO BIO S.A.</v>
      </c>
      <c r="O2166" s="2" t="str">
        <f>VLOOKUP(Tabla1[[#This Row],[nemo]],'Nemos y clasificaciones'!$A$1:$C$3000,3,FALSE)</f>
        <v>Construcción</v>
      </c>
      <c r="P2166" s="2"/>
      <c r="Q2166" s="2"/>
    </row>
    <row r="2167" spans="1:17" x14ac:dyDescent="0.25">
      <c r="A2167" t="s">
        <v>5675</v>
      </c>
      <c r="B2167" s="1">
        <v>43713</v>
      </c>
      <c r="C2167" s="1">
        <v>43719</v>
      </c>
      <c r="D2167" t="s">
        <v>14</v>
      </c>
      <c r="E2167" t="s">
        <v>326</v>
      </c>
      <c r="F2167">
        <v>0</v>
      </c>
      <c r="G2167">
        <v>75000000</v>
      </c>
      <c r="H2167">
        <v>0</v>
      </c>
      <c r="I2167">
        <v>0</v>
      </c>
      <c r="J2167">
        <v>0</v>
      </c>
      <c r="K2167">
        <v>21</v>
      </c>
      <c r="L2167" t="s">
        <v>54</v>
      </c>
      <c r="M2167" s="2">
        <v>1575000000</v>
      </c>
      <c r="N2167" s="2" t="str">
        <f>VLOOKUP(Tabla1[[#This Row],[nemo]],'Nemos y clasificaciones'!$A$2:$B$5000,2,FALSE)</f>
        <v>COMPAÑIA INDUSTRIAL EL VOLCAN S.A.</v>
      </c>
      <c r="O2167" s="2" t="str">
        <f>VLOOKUP(Tabla1[[#This Row],[nemo]],'Nemos y clasificaciones'!$A$1:$C$3000,3,FALSE)</f>
        <v>Construcción</v>
      </c>
      <c r="P2167" s="2"/>
      <c r="Q2167" s="2"/>
    </row>
    <row r="2168" spans="1:17" x14ac:dyDescent="0.25">
      <c r="A2168" t="s">
        <v>10660</v>
      </c>
      <c r="B2168" s="1">
        <v>42495</v>
      </c>
      <c r="C2168" s="1">
        <v>42501</v>
      </c>
      <c r="D2168" t="s">
        <v>14</v>
      </c>
      <c r="E2168" t="s">
        <v>326</v>
      </c>
      <c r="F2168">
        <v>0</v>
      </c>
      <c r="G2168">
        <v>75000000</v>
      </c>
      <c r="H2168">
        <v>0</v>
      </c>
      <c r="I2168">
        <v>0</v>
      </c>
      <c r="J2168">
        <v>0</v>
      </c>
      <c r="K2168">
        <v>21</v>
      </c>
      <c r="L2168" t="s">
        <v>54</v>
      </c>
      <c r="M2168" s="2">
        <v>1575000000</v>
      </c>
      <c r="N2168" s="2" t="str">
        <f>VLOOKUP(Tabla1[[#This Row],[nemo]],'Nemos y clasificaciones'!$A$2:$B$5000,2,FALSE)</f>
        <v>COMPAÑIA INDUSTRIAL EL VOLCAN S.A.</v>
      </c>
      <c r="O2168" s="2" t="str">
        <f>VLOOKUP(Tabla1[[#This Row],[nemo]],'Nemos y clasificaciones'!$A$1:$C$3000,3,FALSE)</f>
        <v>Construcción</v>
      </c>
      <c r="P2168" s="2"/>
      <c r="Q2168" s="2"/>
    </row>
    <row r="2169" spans="1:17" x14ac:dyDescent="0.25">
      <c r="A2169" t="s">
        <v>10956</v>
      </c>
      <c r="B2169" s="1">
        <v>42376</v>
      </c>
      <c r="C2169" s="1">
        <v>42382</v>
      </c>
      <c r="D2169" t="s">
        <v>14</v>
      </c>
      <c r="E2169" t="s">
        <v>326</v>
      </c>
      <c r="F2169">
        <v>0</v>
      </c>
      <c r="G2169">
        <v>75000000</v>
      </c>
      <c r="H2169">
        <v>0</v>
      </c>
      <c r="I2169">
        <v>0</v>
      </c>
      <c r="J2169">
        <v>0</v>
      </c>
      <c r="K2169">
        <v>21</v>
      </c>
      <c r="L2169" t="s">
        <v>54</v>
      </c>
      <c r="M2169" s="2">
        <v>1575000000</v>
      </c>
      <c r="N2169" s="2" t="str">
        <f>VLOOKUP(Tabla1[[#This Row],[nemo]],'Nemos y clasificaciones'!$A$2:$B$5000,2,FALSE)</f>
        <v>COMPAÑIA INDUSTRIAL EL VOLCAN S.A.</v>
      </c>
      <c r="O2169" s="2" t="str">
        <f>VLOOKUP(Tabla1[[#This Row],[nemo]],'Nemos y clasificaciones'!$A$1:$C$3000,3,FALSE)</f>
        <v>Construcción</v>
      </c>
      <c r="P2169" s="2"/>
      <c r="Q2169" s="2"/>
    </row>
    <row r="2170" spans="1:17" x14ac:dyDescent="0.25">
      <c r="A2170" t="s">
        <v>10243</v>
      </c>
      <c r="B2170" s="1">
        <v>42637</v>
      </c>
      <c r="C2170" s="1">
        <v>42643</v>
      </c>
      <c r="D2170" t="s">
        <v>14</v>
      </c>
      <c r="E2170" t="s">
        <v>4221</v>
      </c>
      <c r="F2170">
        <v>0</v>
      </c>
      <c r="G2170">
        <v>377124663</v>
      </c>
      <c r="H2170">
        <v>0</v>
      </c>
      <c r="I2170">
        <v>0</v>
      </c>
      <c r="J2170">
        <v>0</v>
      </c>
      <c r="K2170">
        <v>4.1689999999999996</v>
      </c>
      <c r="L2170" t="s">
        <v>16</v>
      </c>
      <c r="M2170" s="2">
        <v>1572232720.0469999</v>
      </c>
      <c r="N2170" s="2" t="str">
        <f>VLOOKUP(Tabla1[[#This Row],[nemo]],'Nemos y clasificaciones'!$A$2:$B$5000,2,FALSE)</f>
        <v>EMPRESAS HITES S.A.</v>
      </c>
      <c r="O2170" s="2" t="str">
        <f>VLOOKUP(Tabla1[[#This Row],[nemo]],'Nemos y clasificaciones'!$A$1:$C$3000,3,FALSE)</f>
        <v>Consumo</v>
      </c>
      <c r="P2170" s="2"/>
      <c r="Q2170" s="2"/>
    </row>
    <row r="2171" spans="1:17" x14ac:dyDescent="0.25">
      <c r="A2171" t="s">
        <v>4134</v>
      </c>
      <c r="B2171" s="1">
        <v>43951</v>
      </c>
      <c r="C2171" s="1">
        <v>43958</v>
      </c>
      <c r="D2171" t="s">
        <v>14</v>
      </c>
      <c r="E2171" t="s">
        <v>359</v>
      </c>
      <c r="F2171">
        <v>0</v>
      </c>
      <c r="G2171">
        <v>359440000</v>
      </c>
      <c r="H2171">
        <v>0</v>
      </c>
      <c r="I2171">
        <v>0</v>
      </c>
      <c r="J2171">
        <v>0</v>
      </c>
      <c r="K2171">
        <v>0.47399999999999998</v>
      </c>
      <c r="L2171" t="s">
        <v>23</v>
      </c>
      <c r="M2171" s="2">
        <v>170374560</v>
      </c>
      <c r="N2171" s="2" t="str">
        <f>VLOOKUP(Tabla1[[#This Row],[nemo]],'Nemos y clasificaciones'!$A$2:$B$5000,2,FALSE)</f>
        <v>CFI</v>
      </c>
      <c r="O2171" s="2" t="str">
        <f>VLOOKUP(Tabla1[[#This Row],[nemo]],'Nemos y clasificaciones'!$A$1:$C$3000,3,FALSE)</f>
        <v>CFI</v>
      </c>
      <c r="P2171" s="2"/>
      <c r="Q2171" s="2"/>
    </row>
    <row r="2172" spans="1:17" x14ac:dyDescent="0.25">
      <c r="A2172" t="s">
        <v>4241</v>
      </c>
      <c r="B2172" s="1">
        <v>43973</v>
      </c>
      <c r="C2172" s="1">
        <v>43979</v>
      </c>
      <c r="D2172" t="s">
        <v>14</v>
      </c>
      <c r="E2172" t="s">
        <v>4242</v>
      </c>
      <c r="F2172">
        <v>0</v>
      </c>
      <c r="G2172">
        <v>8375856</v>
      </c>
      <c r="H2172">
        <v>0</v>
      </c>
      <c r="I2172">
        <v>0</v>
      </c>
      <c r="J2172">
        <v>0</v>
      </c>
      <c r="K2172">
        <v>186.947</v>
      </c>
      <c r="L2172" t="s">
        <v>19</v>
      </c>
      <c r="M2172" s="2">
        <v>1565841151.632</v>
      </c>
      <c r="N2172" s="2" t="str">
        <f>VLOOKUP(Tabla1[[#This Row],[nemo]],'Nemos y clasificaciones'!$A$2:$B$5000,2,FALSE)</f>
        <v>CLINICA LAS CONDES S.A.</v>
      </c>
      <c r="O2172" s="2" t="str">
        <f>VLOOKUP(Tabla1[[#This Row],[nemo]],'Nemos y clasificaciones'!$A$1:$C$3000,3,FALSE)</f>
        <v>Servicios de salud</v>
      </c>
      <c r="P2172" s="2"/>
      <c r="Q2172" s="2"/>
    </row>
    <row r="2173" spans="1:17" x14ac:dyDescent="0.25">
      <c r="A2173" t="s">
        <v>4134</v>
      </c>
      <c r="B2173" s="1">
        <v>43921</v>
      </c>
      <c r="C2173" s="1">
        <v>43927</v>
      </c>
      <c r="D2173" t="s">
        <v>14</v>
      </c>
      <c r="E2173" t="s">
        <v>359</v>
      </c>
      <c r="F2173">
        <v>0</v>
      </c>
      <c r="G2173">
        <v>359440000</v>
      </c>
      <c r="H2173">
        <v>0</v>
      </c>
      <c r="I2173">
        <v>0</v>
      </c>
      <c r="J2173">
        <v>0</v>
      </c>
      <c r="K2173">
        <v>0.47399999999999998</v>
      </c>
      <c r="L2173" t="s">
        <v>23</v>
      </c>
      <c r="M2173" s="2">
        <v>170374560</v>
      </c>
      <c r="N2173" s="2" t="str">
        <f>VLOOKUP(Tabla1[[#This Row],[nemo]],'Nemos y clasificaciones'!$A$2:$B$5000,2,FALSE)</f>
        <v>CFI</v>
      </c>
      <c r="O2173" s="2" t="str">
        <f>VLOOKUP(Tabla1[[#This Row],[nemo]],'Nemos y clasificaciones'!$A$1:$C$3000,3,FALSE)</f>
        <v>CFI</v>
      </c>
      <c r="P2173" s="2"/>
      <c r="Q2173" s="2"/>
    </row>
    <row r="2174" spans="1:17" x14ac:dyDescent="0.25">
      <c r="A2174" t="s">
        <v>5430</v>
      </c>
      <c r="B2174" s="1">
        <v>43768</v>
      </c>
      <c r="C2174" s="1">
        <v>43776</v>
      </c>
      <c r="D2174" t="s">
        <v>14</v>
      </c>
      <c r="E2174" t="s">
        <v>359</v>
      </c>
      <c r="F2174">
        <v>0</v>
      </c>
      <c r="G2174">
        <v>359440000</v>
      </c>
      <c r="H2174">
        <v>0</v>
      </c>
      <c r="I2174">
        <v>0</v>
      </c>
      <c r="J2174">
        <v>0</v>
      </c>
      <c r="K2174">
        <v>0.46500000000000002</v>
      </c>
      <c r="L2174" t="s">
        <v>23</v>
      </c>
      <c r="M2174" s="2">
        <v>167139600</v>
      </c>
      <c r="N2174" s="2" t="str">
        <f>VLOOKUP(Tabla1[[#This Row],[nemo]],'Nemos y clasificaciones'!$A$2:$B$5000,2,FALSE)</f>
        <v>CFI</v>
      </c>
      <c r="O2174" s="2" t="str">
        <f>VLOOKUP(Tabla1[[#This Row],[nemo]],'Nemos y clasificaciones'!$A$1:$C$3000,3,FALSE)</f>
        <v>CFI</v>
      </c>
      <c r="P2174" s="2"/>
      <c r="Q2174" s="2"/>
    </row>
    <row r="2175" spans="1:17" x14ac:dyDescent="0.25">
      <c r="A2175" t="s">
        <v>2308</v>
      </c>
      <c r="B2175" s="1">
        <v>44166</v>
      </c>
      <c r="C2175" s="1">
        <v>44172</v>
      </c>
      <c r="D2175" t="s">
        <v>14</v>
      </c>
      <c r="E2175" t="s">
        <v>359</v>
      </c>
      <c r="F2175">
        <v>0</v>
      </c>
      <c r="G2175">
        <v>359440000</v>
      </c>
      <c r="H2175">
        <v>0</v>
      </c>
      <c r="I2175">
        <v>0</v>
      </c>
      <c r="J2175">
        <v>0</v>
      </c>
      <c r="K2175">
        <v>0.45</v>
      </c>
      <c r="L2175" t="s">
        <v>23</v>
      </c>
      <c r="M2175" s="2">
        <v>161748000</v>
      </c>
      <c r="N2175" s="2" t="str">
        <f>VLOOKUP(Tabla1[[#This Row],[nemo]],'Nemos y clasificaciones'!$A$2:$B$5000,2,FALSE)</f>
        <v>CFI</v>
      </c>
      <c r="O2175" s="2" t="str">
        <f>VLOOKUP(Tabla1[[#This Row],[nemo]],'Nemos y clasificaciones'!$A$1:$C$3000,3,FALSE)</f>
        <v>CFI</v>
      </c>
      <c r="P2175" s="2"/>
      <c r="Q2175" s="2"/>
    </row>
    <row r="2176" spans="1:17" x14ac:dyDescent="0.25">
      <c r="A2176" t="s">
        <v>2308</v>
      </c>
      <c r="B2176" s="1">
        <v>44138</v>
      </c>
      <c r="C2176" s="1">
        <v>44144</v>
      </c>
      <c r="D2176" t="s">
        <v>14</v>
      </c>
      <c r="E2176" t="s">
        <v>359</v>
      </c>
      <c r="F2176">
        <v>0</v>
      </c>
      <c r="G2176">
        <v>359440000</v>
      </c>
      <c r="H2176">
        <v>0</v>
      </c>
      <c r="I2176">
        <v>0</v>
      </c>
      <c r="J2176">
        <v>0</v>
      </c>
      <c r="K2176">
        <v>0.45</v>
      </c>
      <c r="L2176" t="s">
        <v>23</v>
      </c>
      <c r="M2176" s="2">
        <v>161748000</v>
      </c>
      <c r="N2176" s="2" t="str">
        <f>VLOOKUP(Tabla1[[#This Row],[nemo]],'Nemos y clasificaciones'!$A$2:$B$5000,2,FALSE)</f>
        <v>CFI</v>
      </c>
      <c r="O2176" s="2" t="str">
        <f>VLOOKUP(Tabla1[[#This Row],[nemo]],'Nemos y clasificaciones'!$A$1:$C$3000,3,FALSE)</f>
        <v>CFI</v>
      </c>
      <c r="P2176" s="2"/>
      <c r="Q2176" s="2"/>
    </row>
    <row r="2177" spans="1:17" x14ac:dyDescent="0.25">
      <c r="A2177" t="s">
        <v>2308</v>
      </c>
      <c r="B2177" s="1">
        <v>44104</v>
      </c>
      <c r="C2177" s="1">
        <v>44110</v>
      </c>
      <c r="D2177" t="s">
        <v>14</v>
      </c>
      <c r="E2177" t="s">
        <v>359</v>
      </c>
      <c r="F2177">
        <v>0</v>
      </c>
      <c r="G2177">
        <v>359440000</v>
      </c>
      <c r="H2177">
        <v>0</v>
      </c>
      <c r="I2177">
        <v>0</v>
      </c>
      <c r="J2177">
        <v>0</v>
      </c>
      <c r="K2177">
        <v>0.45</v>
      </c>
      <c r="L2177" t="s">
        <v>23</v>
      </c>
      <c r="M2177" s="2">
        <v>161748000</v>
      </c>
      <c r="N2177" s="2" t="str">
        <f>VLOOKUP(Tabla1[[#This Row],[nemo]],'Nemos y clasificaciones'!$A$2:$B$5000,2,FALSE)</f>
        <v>CFI</v>
      </c>
      <c r="O2177" s="2" t="str">
        <f>VLOOKUP(Tabla1[[#This Row],[nemo]],'Nemos y clasificaciones'!$A$1:$C$3000,3,FALSE)</f>
        <v>CFI</v>
      </c>
      <c r="P2177" s="2"/>
      <c r="Q2177" s="2"/>
    </row>
    <row r="2178" spans="1:17" x14ac:dyDescent="0.25">
      <c r="A2178" t="s">
        <v>10934</v>
      </c>
      <c r="B2178" s="1">
        <v>42388</v>
      </c>
      <c r="C2178" s="1">
        <v>42394</v>
      </c>
      <c r="D2178" t="s">
        <v>14</v>
      </c>
      <c r="E2178" t="s">
        <v>1882</v>
      </c>
      <c r="F2178">
        <v>0</v>
      </c>
      <c r="G2178">
        <v>33392179</v>
      </c>
      <c r="H2178">
        <v>0</v>
      </c>
      <c r="I2178">
        <v>0</v>
      </c>
      <c r="J2178">
        <v>0</v>
      </c>
      <c r="K2178">
        <v>46.368000000000002</v>
      </c>
      <c r="L2178" t="s">
        <v>54</v>
      </c>
      <c r="M2178" s="2">
        <v>1548328555.872</v>
      </c>
      <c r="N2178" s="2" t="str">
        <f>VLOOKUP(Tabla1[[#This Row],[nemo]],'Nemos y clasificaciones'!$A$2:$B$5000,2,FALSE)</f>
        <v>INVERSIONES TRICAHUE S.A.</v>
      </c>
      <c r="O2178" s="2" t="str">
        <f>VLOOKUP(Tabla1[[#This Row],[nemo]],'Nemos y clasificaciones'!$A$1:$C$3000,3,FALSE)</f>
        <v>Eléctrico</v>
      </c>
      <c r="P2178" s="2"/>
      <c r="Q2178" s="2"/>
    </row>
    <row r="2179" spans="1:17" x14ac:dyDescent="0.25">
      <c r="A2179" t="s">
        <v>4454</v>
      </c>
      <c r="B2179" s="1">
        <v>43953</v>
      </c>
      <c r="C2179" s="1">
        <v>43959</v>
      </c>
      <c r="D2179" t="s">
        <v>14</v>
      </c>
      <c r="E2179" t="s">
        <v>2277</v>
      </c>
      <c r="F2179">
        <v>0</v>
      </c>
      <c r="G2179">
        <v>61500000</v>
      </c>
      <c r="H2179">
        <v>0</v>
      </c>
      <c r="I2179">
        <v>0</v>
      </c>
      <c r="J2179">
        <v>0</v>
      </c>
      <c r="K2179">
        <v>25.15</v>
      </c>
      <c r="L2179" t="s">
        <v>54</v>
      </c>
      <c r="M2179" s="2">
        <v>1546725000</v>
      </c>
      <c r="N2179" s="2" t="str">
        <f>VLOOKUP(Tabla1[[#This Row],[nemo]],'Nemos y clasificaciones'!$A$2:$B$5000,2,FALSE)</f>
        <v>COMPAÑIA CHILENA DE FOSFOROS S.A.</v>
      </c>
      <c r="O2179" s="2" t="str">
        <f>VLOOKUP(Tabla1[[#This Row],[nemo]],'Nemos y clasificaciones'!$A$1:$C$3000,3,FALSE)</f>
        <v>Alimentos, bebidas y tabaco</v>
      </c>
      <c r="P2179" s="2"/>
      <c r="Q2179" s="2"/>
    </row>
    <row r="2180" spans="1:17" x14ac:dyDescent="0.25">
      <c r="A2180" t="s">
        <v>2308</v>
      </c>
      <c r="B2180" s="1">
        <v>43889</v>
      </c>
      <c r="C2180" s="1">
        <v>43895</v>
      </c>
      <c r="D2180" t="s">
        <v>14</v>
      </c>
      <c r="E2180" t="s">
        <v>359</v>
      </c>
      <c r="F2180">
        <v>0</v>
      </c>
      <c r="G2180">
        <v>359440000</v>
      </c>
      <c r="H2180">
        <v>0</v>
      </c>
      <c r="I2180">
        <v>0</v>
      </c>
      <c r="J2180">
        <v>0</v>
      </c>
      <c r="K2180">
        <v>0.45</v>
      </c>
      <c r="L2180" t="s">
        <v>23</v>
      </c>
      <c r="M2180" s="2">
        <v>161748000</v>
      </c>
      <c r="N2180" s="2" t="str">
        <f>VLOOKUP(Tabla1[[#This Row],[nemo]],'Nemos y clasificaciones'!$A$2:$B$5000,2,FALSE)</f>
        <v>CFI</v>
      </c>
      <c r="O2180" s="2" t="str">
        <f>VLOOKUP(Tabla1[[#This Row],[nemo]],'Nemos y clasificaciones'!$A$1:$C$3000,3,FALSE)</f>
        <v>CFI</v>
      </c>
      <c r="P2180" s="2"/>
      <c r="Q2180" s="2"/>
    </row>
    <row r="2181" spans="1:17" x14ac:dyDescent="0.25">
      <c r="A2181" t="s">
        <v>1591</v>
      </c>
      <c r="B2181" s="1">
        <v>44347</v>
      </c>
      <c r="C2181" s="1">
        <v>44352</v>
      </c>
      <c r="D2181" t="s">
        <v>14</v>
      </c>
      <c r="E2181" t="s">
        <v>359</v>
      </c>
      <c r="F2181">
        <v>0</v>
      </c>
      <c r="G2181">
        <v>359440000</v>
      </c>
      <c r="H2181">
        <v>0</v>
      </c>
      <c r="I2181">
        <v>0</v>
      </c>
      <c r="J2181">
        <v>0</v>
      </c>
      <c r="K2181">
        <v>0.4</v>
      </c>
      <c r="L2181" t="s">
        <v>23</v>
      </c>
      <c r="M2181" s="2">
        <v>143776000</v>
      </c>
      <c r="N2181" s="2" t="str">
        <f>VLOOKUP(Tabla1[[#This Row],[nemo]],'Nemos y clasificaciones'!$A$2:$B$5000,2,FALSE)</f>
        <v>CFI</v>
      </c>
      <c r="O2181" s="2" t="str">
        <f>VLOOKUP(Tabla1[[#This Row],[nemo]],'Nemos y clasificaciones'!$A$1:$C$3000,3,FALSE)</f>
        <v>CFI</v>
      </c>
      <c r="P2181" s="2"/>
      <c r="Q2181" s="2"/>
    </row>
    <row r="2182" spans="1:17" x14ac:dyDescent="0.25">
      <c r="A2182" t="s">
        <v>2015</v>
      </c>
      <c r="B2182" s="1">
        <v>44316</v>
      </c>
      <c r="C2182" s="1">
        <v>44323</v>
      </c>
      <c r="D2182" t="s">
        <v>14</v>
      </c>
      <c r="E2182" t="s">
        <v>257</v>
      </c>
      <c r="F2182">
        <v>0</v>
      </c>
      <c r="G2182">
        <v>142819552</v>
      </c>
      <c r="H2182">
        <v>0</v>
      </c>
      <c r="I2182">
        <v>0</v>
      </c>
      <c r="J2182">
        <v>0</v>
      </c>
      <c r="K2182">
        <v>10.792999999999999</v>
      </c>
      <c r="L2182" t="s">
        <v>54</v>
      </c>
      <c r="M2182" s="2">
        <v>1541451424.7360001</v>
      </c>
      <c r="N2182" s="2" t="str">
        <f>VLOOKUP(Tabla1[[#This Row],[nemo]],'Nemos y clasificaciones'!$A$2:$B$5000,2,FALSE)</f>
        <v>SOCIEDAD QUIMICA Y MINERA DE CHILE S.A.</v>
      </c>
      <c r="O2182" s="2" t="str">
        <f>VLOOKUP(Tabla1[[#This Row],[nemo]],'Nemos y clasificaciones'!$A$1:$C$3000,3,FALSE)</f>
        <v>Minería</v>
      </c>
      <c r="P2182" s="2"/>
      <c r="Q2182" s="2"/>
    </row>
    <row r="2183" spans="1:17" x14ac:dyDescent="0.25">
      <c r="A2183" t="s">
        <v>1892</v>
      </c>
      <c r="B2183" s="1">
        <v>44324</v>
      </c>
      <c r="C2183" s="1">
        <v>44330</v>
      </c>
      <c r="D2183" t="s">
        <v>14</v>
      </c>
      <c r="E2183" t="s">
        <v>1893</v>
      </c>
      <c r="F2183">
        <v>0</v>
      </c>
      <c r="G2183">
        <v>20000000</v>
      </c>
      <c r="H2183">
        <v>0</v>
      </c>
      <c r="I2183">
        <v>0</v>
      </c>
      <c r="J2183">
        <v>0</v>
      </c>
      <c r="K2183">
        <v>77</v>
      </c>
      <c r="L2183" t="s">
        <v>54</v>
      </c>
      <c r="M2183" s="2">
        <v>1540000000</v>
      </c>
      <c r="N2183" s="2" t="str">
        <f>VLOOKUP(Tabla1[[#This Row],[nemo]],'Nemos y clasificaciones'!$A$2:$B$5000,2,FALSE)</f>
        <v>QUILICURA S.A.</v>
      </c>
      <c r="O2183" s="2" t="str">
        <f>VLOOKUP(Tabla1[[#This Row],[nemo]],'Nemos y clasificaciones'!$A$1:$C$3000,3,FALSE)</f>
        <v>Servicios financieros</v>
      </c>
      <c r="P2183" s="2"/>
      <c r="Q2183" s="2"/>
    </row>
    <row r="2184" spans="1:17" x14ac:dyDescent="0.25">
      <c r="A2184" t="s">
        <v>2253</v>
      </c>
      <c r="B2184" s="1">
        <v>44292</v>
      </c>
      <c r="C2184" s="1">
        <v>44298</v>
      </c>
      <c r="D2184" t="s">
        <v>14</v>
      </c>
      <c r="E2184" t="s">
        <v>520</v>
      </c>
      <c r="F2184">
        <v>0</v>
      </c>
      <c r="G2184">
        <v>576172664</v>
      </c>
      <c r="H2184">
        <v>0</v>
      </c>
      <c r="I2184">
        <v>0</v>
      </c>
      <c r="J2184">
        <v>0</v>
      </c>
      <c r="K2184">
        <v>2.6720000000000002</v>
      </c>
      <c r="L2184" t="s">
        <v>16</v>
      </c>
      <c r="M2184" s="2">
        <v>1539533358.2079999</v>
      </c>
      <c r="N2184" s="2" t="str">
        <f>VLOOKUP(Tabla1[[#This Row],[nemo]],'Nemos y clasificaciones'!$A$2:$B$5000,2,FALSE)</f>
        <v>BESALCO S.A.</v>
      </c>
      <c r="O2184" s="2" t="str">
        <f>VLOOKUP(Tabla1[[#This Row],[nemo]],'Nemos y clasificaciones'!$A$1:$C$3000,3,FALSE)</f>
        <v>Construcción</v>
      </c>
      <c r="P2184" s="2"/>
      <c r="Q2184" s="2"/>
    </row>
    <row r="2185" spans="1:17" x14ac:dyDescent="0.25">
      <c r="A2185" t="s">
        <v>3601</v>
      </c>
      <c r="B2185" s="1">
        <v>44043</v>
      </c>
      <c r="C2185" s="1">
        <v>44049</v>
      </c>
      <c r="D2185" t="s">
        <v>14</v>
      </c>
      <c r="E2185" t="s">
        <v>359</v>
      </c>
      <c r="F2185">
        <v>0</v>
      </c>
      <c r="G2185">
        <v>359440000</v>
      </c>
      <c r="H2185">
        <v>0</v>
      </c>
      <c r="I2185">
        <v>0</v>
      </c>
      <c r="J2185">
        <v>0</v>
      </c>
      <c r="K2185">
        <v>0.4</v>
      </c>
      <c r="L2185" t="s">
        <v>23</v>
      </c>
      <c r="M2185" s="2">
        <v>143776000</v>
      </c>
      <c r="N2185" s="2" t="str">
        <f>VLOOKUP(Tabla1[[#This Row],[nemo]],'Nemos y clasificaciones'!$A$2:$B$5000,2,FALSE)</f>
        <v>CFI</v>
      </c>
      <c r="O2185" s="2" t="str">
        <f>VLOOKUP(Tabla1[[#This Row],[nemo]],'Nemos y clasificaciones'!$A$1:$C$3000,3,FALSE)</f>
        <v>CFI</v>
      </c>
      <c r="P2185" s="2"/>
      <c r="Q2185" s="2"/>
    </row>
    <row r="2186" spans="1:17" x14ac:dyDescent="0.25">
      <c r="A2186" t="s">
        <v>11380</v>
      </c>
      <c r="B2186" s="1">
        <v>42188</v>
      </c>
      <c r="C2186" s="1">
        <v>42194</v>
      </c>
      <c r="D2186" t="s">
        <v>14</v>
      </c>
      <c r="E2186" t="s">
        <v>2277</v>
      </c>
      <c r="F2186">
        <v>0</v>
      </c>
      <c r="G2186">
        <v>61500000</v>
      </c>
      <c r="H2186">
        <v>0</v>
      </c>
      <c r="I2186">
        <v>0</v>
      </c>
      <c r="J2186">
        <v>0</v>
      </c>
      <c r="K2186">
        <v>25</v>
      </c>
      <c r="L2186" t="s">
        <v>54</v>
      </c>
      <c r="M2186" s="2">
        <v>1537500000</v>
      </c>
      <c r="N2186" s="2" t="str">
        <f>VLOOKUP(Tabla1[[#This Row],[nemo]],'Nemos y clasificaciones'!$A$2:$B$5000,2,FALSE)</f>
        <v>COMPAÑIA CHILENA DE FOSFOROS S.A.</v>
      </c>
      <c r="O2186" s="2" t="str">
        <f>VLOOKUP(Tabla1[[#This Row],[nemo]],'Nemos y clasificaciones'!$A$1:$C$3000,3,FALSE)</f>
        <v>Alimentos, bebidas y tabaco</v>
      </c>
      <c r="P2186" s="2"/>
      <c r="Q2186" s="2"/>
    </row>
    <row r="2187" spans="1:17" x14ac:dyDescent="0.25">
      <c r="A2187" t="s">
        <v>936</v>
      </c>
      <c r="B2187" s="1">
        <v>44013</v>
      </c>
      <c r="C2187" s="1">
        <v>44019</v>
      </c>
      <c r="D2187" t="s">
        <v>14</v>
      </c>
      <c r="E2187" t="s">
        <v>359</v>
      </c>
      <c r="F2187">
        <v>0</v>
      </c>
      <c r="G2187">
        <v>359440000</v>
      </c>
      <c r="H2187">
        <v>0</v>
      </c>
      <c r="I2187">
        <v>0</v>
      </c>
      <c r="J2187">
        <v>0</v>
      </c>
      <c r="K2187">
        <v>0.4</v>
      </c>
      <c r="L2187" t="s">
        <v>23</v>
      </c>
      <c r="M2187" s="2">
        <v>143776000</v>
      </c>
      <c r="N2187" s="2" t="str">
        <f>VLOOKUP(Tabla1[[#This Row],[nemo]],'Nemos y clasificaciones'!$A$2:$B$5000,2,FALSE)</f>
        <v>CFI</v>
      </c>
      <c r="O2187" s="2" t="str">
        <f>VLOOKUP(Tabla1[[#This Row],[nemo]],'Nemos y clasificaciones'!$A$1:$C$3000,3,FALSE)</f>
        <v>CFI</v>
      </c>
      <c r="P2187" s="2"/>
      <c r="Q2187" s="2"/>
    </row>
    <row r="2188" spans="1:17" x14ac:dyDescent="0.25">
      <c r="A2188" t="s">
        <v>8334</v>
      </c>
      <c r="B2188" s="1">
        <v>43215</v>
      </c>
      <c r="C2188" s="1">
        <v>43222</v>
      </c>
      <c r="D2188" t="s">
        <v>14</v>
      </c>
      <c r="E2188" t="s">
        <v>4503</v>
      </c>
      <c r="F2188">
        <v>0</v>
      </c>
      <c r="G2188">
        <v>914418949</v>
      </c>
      <c r="H2188">
        <v>0</v>
      </c>
      <c r="I2188">
        <v>0</v>
      </c>
      <c r="J2188">
        <v>0</v>
      </c>
      <c r="K2188">
        <v>1.679</v>
      </c>
      <c r="L2188" t="s">
        <v>16</v>
      </c>
      <c r="M2188" s="2">
        <v>1535309415.3710001</v>
      </c>
      <c r="N2188" s="2" t="str">
        <f>VLOOKUP(Tabla1[[#This Row],[nemo]],'Nemos y clasificaciones'!$A$2:$B$5000,2,FALSE)</f>
        <v>COMPAÑIA MARITIMA CHILENA S.A.</v>
      </c>
      <c r="O2188" s="2" t="str">
        <f>VLOOKUP(Tabla1[[#This Row],[nemo]],'Nemos y clasificaciones'!$A$1:$C$3000,3,FALSE)</f>
        <v>Transportes y servicios marítimos</v>
      </c>
      <c r="P2188" s="2"/>
      <c r="Q2188" s="2"/>
    </row>
    <row r="2189" spans="1:17" x14ac:dyDescent="0.25">
      <c r="A2189" t="s">
        <v>936</v>
      </c>
      <c r="B2189" s="1">
        <v>43861</v>
      </c>
      <c r="C2189" s="1">
        <v>43867</v>
      </c>
      <c r="D2189" t="s">
        <v>14</v>
      </c>
      <c r="E2189" t="s">
        <v>359</v>
      </c>
      <c r="F2189">
        <v>0</v>
      </c>
      <c r="G2189">
        <v>359440000</v>
      </c>
      <c r="H2189">
        <v>0</v>
      </c>
      <c r="I2189">
        <v>0</v>
      </c>
      <c r="J2189">
        <v>0</v>
      </c>
      <c r="K2189">
        <v>0.4</v>
      </c>
      <c r="L2189" t="s">
        <v>23</v>
      </c>
      <c r="M2189" s="2">
        <v>143776000</v>
      </c>
      <c r="N2189" s="2" t="str">
        <f>VLOOKUP(Tabla1[[#This Row],[nemo]],'Nemos y clasificaciones'!$A$2:$B$5000,2,FALSE)</f>
        <v>CFI</v>
      </c>
      <c r="O2189" s="2" t="str">
        <f>VLOOKUP(Tabla1[[#This Row],[nemo]],'Nemos y clasificaciones'!$A$1:$C$3000,3,FALSE)</f>
        <v>CFI</v>
      </c>
      <c r="P2189" s="2"/>
      <c r="Q2189" s="2"/>
    </row>
    <row r="2190" spans="1:17" x14ac:dyDescent="0.25">
      <c r="A2190" t="s">
        <v>5343</v>
      </c>
      <c r="B2190" s="1">
        <v>43798</v>
      </c>
      <c r="C2190" s="1">
        <v>43804</v>
      </c>
      <c r="D2190" t="s">
        <v>14</v>
      </c>
      <c r="E2190" t="s">
        <v>359</v>
      </c>
      <c r="F2190">
        <v>0</v>
      </c>
      <c r="G2190">
        <v>359440000</v>
      </c>
      <c r="H2190">
        <v>0</v>
      </c>
      <c r="I2190">
        <v>0</v>
      </c>
      <c r="J2190">
        <v>0</v>
      </c>
      <c r="K2190">
        <v>0.4</v>
      </c>
      <c r="L2190" t="s">
        <v>23</v>
      </c>
      <c r="M2190" s="2">
        <v>143776000</v>
      </c>
      <c r="N2190" s="2" t="str">
        <f>VLOOKUP(Tabla1[[#This Row],[nemo]],'Nemos y clasificaciones'!$A$2:$B$5000,2,FALSE)</f>
        <v>CFI</v>
      </c>
      <c r="O2190" s="2" t="str">
        <f>VLOOKUP(Tabla1[[#This Row],[nemo]],'Nemos y clasificaciones'!$A$1:$C$3000,3,FALSE)</f>
        <v>CFI</v>
      </c>
      <c r="P2190" s="2"/>
      <c r="Q2190" s="2"/>
    </row>
    <row r="2191" spans="1:17" x14ac:dyDescent="0.25">
      <c r="A2191" t="s">
        <v>4953</v>
      </c>
      <c r="B2191" s="1">
        <v>43851</v>
      </c>
      <c r="C2191" s="1">
        <v>43857</v>
      </c>
      <c r="D2191" t="s">
        <v>14</v>
      </c>
      <c r="E2191" t="s">
        <v>359</v>
      </c>
      <c r="F2191">
        <v>0</v>
      </c>
      <c r="G2191">
        <v>359440000</v>
      </c>
      <c r="H2191">
        <v>0</v>
      </c>
      <c r="I2191">
        <v>0</v>
      </c>
      <c r="J2191">
        <v>0</v>
      </c>
      <c r="K2191">
        <v>0.35</v>
      </c>
      <c r="L2191" t="s">
        <v>23</v>
      </c>
      <c r="M2191" s="2">
        <v>125804000</v>
      </c>
      <c r="N2191" s="2" t="str">
        <f>VLOOKUP(Tabla1[[#This Row],[nemo]],'Nemos y clasificaciones'!$A$2:$B$5000,2,FALSE)</f>
        <v>CFI</v>
      </c>
      <c r="O2191" s="2" t="str">
        <f>VLOOKUP(Tabla1[[#This Row],[nemo]],'Nemos y clasificaciones'!$A$1:$C$3000,3,FALSE)</f>
        <v>CFI</v>
      </c>
      <c r="P2191" s="2"/>
      <c r="Q2191" s="2"/>
    </row>
    <row r="2192" spans="1:17" x14ac:dyDescent="0.25">
      <c r="A2192" t="s">
        <v>10969</v>
      </c>
      <c r="B2192" s="1">
        <v>42374</v>
      </c>
      <c r="C2192" s="1">
        <v>42380</v>
      </c>
      <c r="D2192" t="s">
        <v>14</v>
      </c>
      <c r="E2192" t="s">
        <v>359</v>
      </c>
      <c r="F2192">
        <v>0</v>
      </c>
      <c r="G2192">
        <v>359440000</v>
      </c>
      <c r="H2192">
        <v>0</v>
      </c>
      <c r="I2192">
        <v>0</v>
      </c>
      <c r="J2192">
        <v>0</v>
      </c>
      <c r="K2192">
        <v>0.13700000000000001</v>
      </c>
      <c r="L2192" t="s">
        <v>23</v>
      </c>
      <c r="M2192" s="2">
        <v>49243280</v>
      </c>
      <c r="N2192" s="2" t="str">
        <f>VLOOKUP(Tabla1[[#This Row],[nemo]],'Nemos y clasificaciones'!$A$2:$B$5000,2,FALSE)</f>
        <v>CFI</v>
      </c>
      <c r="O2192" s="2" t="str">
        <f>VLOOKUP(Tabla1[[#This Row],[nemo]],'Nemos y clasificaciones'!$A$1:$C$3000,3,FALSE)</f>
        <v>CFI</v>
      </c>
      <c r="P2192" s="2"/>
      <c r="Q2192" s="2"/>
    </row>
    <row r="2193" spans="1:17" x14ac:dyDescent="0.25">
      <c r="A2193" t="s">
        <v>4063</v>
      </c>
      <c r="B2193" s="1">
        <v>43992</v>
      </c>
      <c r="C2193" s="1">
        <v>43998</v>
      </c>
      <c r="D2193" t="s">
        <v>14</v>
      </c>
      <c r="E2193" t="s">
        <v>1851</v>
      </c>
      <c r="F2193">
        <v>0</v>
      </c>
      <c r="G2193">
        <v>136927891634</v>
      </c>
      <c r="H2193">
        <v>0</v>
      </c>
      <c r="I2193">
        <v>0</v>
      </c>
      <c r="J2193">
        <v>0</v>
      </c>
      <c r="K2193">
        <v>1.0999999999999999E-2</v>
      </c>
      <c r="L2193" t="s">
        <v>23</v>
      </c>
      <c r="M2193" s="2">
        <v>1506206807.974</v>
      </c>
      <c r="N2193" s="2" t="str">
        <f>VLOOKUP(Tabla1[[#This Row],[nemo]],'Nemos y clasificaciones'!$A$2:$B$5000,2,FALSE)</f>
        <v>SOCIEDAD DE INVERSIONES ORO BLANCO S.A.</v>
      </c>
      <c r="O2193" s="2" t="str">
        <f>VLOOKUP(Tabla1[[#This Row],[nemo]],'Nemos y clasificaciones'!$A$1:$C$3000,3,FALSE)</f>
        <v>Servicios financieros</v>
      </c>
      <c r="P2193" s="2"/>
      <c r="Q2193" s="2"/>
    </row>
    <row r="2194" spans="1:17" x14ac:dyDescent="0.25">
      <c r="A2194" t="s">
        <v>661</v>
      </c>
      <c r="B2194" s="1">
        <v>44391</v>
      </c>
      <c r="C2194" s="1">
        <v>44407</v>
      </c>
      <c r="D2194" t="s">
        <v>14</v>
      </c>
      <c r="E2194" t="s">
        <v>359</v>
      </c>
      <c r="F2194">
        <v>359440000</v>
      </c>
      <c r="G2194">
        <v>0</v>
      </c>
      <c r="H2194">
        <v>0</v>
      </c>
      <c r="I2194">
        <v>0</v>
      </c>
      <c r="J2194">
        <v>0</v>
      </c>
      <c r="K2194">
        <v>94</v>
      </c>
      <c r="L2194" t="s">
        <v>54</v>
      </c>
      <c r="M2194" s="2">
        <v>0</v>
      </c>
      <c r="N2194" s="2" t="str">
        <f>VLOOKUP(Tabla1[[#This Row],[nemo]],'Nemos y clasificaciones'!$A$2:$B$5000,2,FALSE)</f>
        <v>CFI</v>
      </c>
      <c r="O2194" s="2" t="str">
        <f>VLOOKUP(Tabla1[[#This Row],[nemo]],'Nemos y clasificaciones'!$A$1:$C$3000,3,FALSE)</f>
        <v>CFI</v>
      </c>
      <c r="P2194" s="2"/>
      <c r="Q2194" s="2"/>
    </row>
    <row r="2195" spans="1:17" x14ac:dyDescent="0.25">
      <c r="A2195" t="s">
        <v>3494</v>
      </c>
      <c r="B2195" s="1">
        <v>44077</v>
      </c>
      <c r="C2195" s="1">
        <v>44083</v>
      </c>
      <c r="D2195" t="s">
        <v>14</v>
      </c>
      <c r="E2195" t="s">
        <v>326</v>
      </c>
      <c r="F2195">
        <v>0</v>
      </c>
      <c r="G2195">
        <v>75000000</v>
      </c>
      <c r="H2195">
        <v>0</v>
      </c>
      <c r="I2195">
        <v>0</v>
      </c>
      <c r="J2195">
        <v>0</v>
      </c>
      <c r="K2195">
        <v>20</v>
      </c>
      <c r="L2195" t="s">
        <v>54</v>
      </c>
      <c r="M2195" s="2">
        <v>1500000000</v>
      </c>
      <c r="N2195" s="2" t="str">
        <f>VLOOKUP(Tabla1[[#This Row],[nemo]],'Nemos y clasificaciones'!$A$2:$B$5000,2,FALSE)</f>
        <v>COMPAÑIA INDUSTRIAL EL VOLCAN S.A.</v>
      </c>
      <c r="O2195" s="2" t="str">
        <f>VLOOKUP(Tabla1[[#This Row],[nemo]],'Nemos y clasificaciones'!$A$1:$C$3000,3,FALSE)</f>
        <v>Construcción</v>
      </c>
      <c r="P2195" s="2"/>
      <c r="Q2195" s="2"/>
    </row>
    <row r="2196" spans="1:17" x14ac:dyDescent="0.25">
      <c r="A2196" t="s">
        <v>5013</v>
      </c>
      <c r="B2196" s="1">
        <v>43839</v>
      </c>
      <c r="C2196" s="1">
        <v>43845</v>
      </c>
      <c r="D2196" t="s">
        <v>14</v>
      </c>
      <c r="E2196" t="s">
        <v>326</v>
      </c>
      <c r="F2196">
        <v>0</v>
      </c>
      <c r="G2196">
        <v>75000000</v>
      </c>
      <c r="H2196">
        <v>0</v>
      </c>
      <c r="I2196">
        <v>0</v>
      </c>
      <c r="J2196">
        <v>0</v>
      </c>
      <c r="K2196">
        <v>20</v>
      </c>
      <c r="L2196" t="s">
        <v>54</v>
      </c>
      <c r="M2196" s="2">
        <v>1500000000</v>
      </c>
      <c r="N2196" s="2" t="str">
        <f>VLOOKUP(Tabla1[[#This Row],[nemo]],'Nemos y clasificaciones'!$A$2:$B$5000,2,FALSE)</f>
        <v>COMPAÑIA INDUSTRIAL EL VOLCAN S.A.</v>
      </c>
      <c r="O2196" s="2" t="str">
        <f>VLOOKUP(Tabla1[[#This Row],[nemo]],'Nemos y clasificaciones'!$A$1:$C$3000,3,FALSE)</f>
        <v>Construcción</v>
      </c>
      <c r="P2196" s="2"/>
      <c r="Q2196" s="2"/>
    </row>
    <row r="2197" spans="1:17" x14ac:dyDescent="0.25">
      <c r="A2197" t="s">
        <v>6944</v>
      </c>
      <c r="B2197" s="1">
        <v>43473</v>
      </c>
      <c r="C2197" s="1">
        <v>43488</v>
      </c>
      <c r="D2197" t="s">
        <v>14</v>
      </c>
      <c r="E2197" t="s">
        <v>359</v>
      </c>
      <c r="F2197">
        <v>359440000</v>
      </c>
      <c r="G2197">
        <v>0</v>
      </c>
      <c r="H2197">
        <v>0</v>
      </c>
      <c r="I2197">
        <v>102</v>
      </c>
      <c r="J2197">
        <v>102</v>
      </c>
      <c r="K2197">
        <v>105</v>
      </c>
      <c r="L2197" t="s">
        <v>19</v>
      </c>
      <c r="M2197" s="2">
        <v>0</v>
      </c>
      <c r="N2197" s="2" t="str">
        <f>VLOOKUP(Tabla1[[#This Row],[nemo]],'Nemos y clasificaciones'!$A$2:$B$5000,2,FALSE)</f>
        <v>CFI</v>
      </c>
      <c r="O2197" s="2" t="str">
        <f>VLOOKUP(Tabla1[[#This Row],[nemo]],'Nemos y clasificaciones'!$A$1:$C$3000,3,FALSE)</f>
        <v>CFI</v>
      </c>
      <c r="P2197" s="2"/>
      <c r="Q2197" s="2"/>
    </row>
    <row r="2198" spans="1:17" x14ac:dyDescent="0.25">
      <c r="A2198" t="s">
        <v>7195</v>
      </c>
      <c r="B2198" s="1">
        <v>43448</v>
      </c>
      <c r="C2198" s="1">
        <v>43454</v>
      </c>
      <c r="D2198" t="s">
        <v>14</v>
      </c>
      <c r="E2198" t="s">
        <v>192</v>
      </c>
      <c r="F2198">
        <v>0</v>
      </c>
      <c r="G2198">
        <v>149448112</v>
      </c>
      <c r="H2198">
        <v>0</v>
      </c>
      <c r="I2198">
        <v>0</v>
      </c>
      <c r="J2198">
        <v>0</v>
      </c>
      <c r="K2198">
        <v>10</v>
      </c>
      <c r="L2198" t="s">
        <v>16</v>
      </c>
      <c r="M2198" s="2">
        <v>1494481120</v>
      </c>
      <c r="N2198" s="2" t="str">
        <f>VLOOKUP(Tabla1[[#This Row],[nemo]],'Nemos y clasificaciones'!$A$2:$B$5000,2,FALSE)</f>
        <v>INVERCAP S.A.</v>
      </c>
      <c r="O2198" s="2" t="str">
        <f>VLOOKUP(Tabla1[[#This Row],[nemo]],'Nemos y clasificaciones'!$A$1:$C$3000,3,FALSE)</f>
        <v>Minería</v>
      </c>
      <c r="P2198" s="2"/>
      <c r="Q2198" s="2"/>
    </row>
    <row r="2199" spans="1:17" x14ac:dyDescent="0.25">
      <c r="A2199" t="s">
        <v>9909</v>
      </c>
      <c r="B2199" s="1">
        <v>42766</v>
      </c>
      <c r="C2199" s="1">
        <v>42772</v>
      </c>
      <c r="D2199" t="s">
        <v>14</v>
      </c>
      <c r="E2199" t="s">
        <v>355</v>
      </c>
      <c r="F2199">
        <v>0</v>
      </c>
      <c r="G2199">
        <v>500000000</v>
      </c>
      <c r="H2199">
        <v>0</v>
      </c>
      <c r="I2199">
        <v>0</v>
      </c>
      <c r="J2199">
        <v>0</v>
      </c>
      <c r="K2199">
        <v>0.65</v>
      </c>
      <c r="L2199" t="s">
        <v>23</v>
      </c>
      <c r="M2199" s="2">
        <v>325000000</v>
      </c>
      <c r="N2199" s="2" t="str">
        <f>VLOOKUP(Tabla1[[#This Row],[nemo]],'Nemos y clasificaciones'!$A$2:$B$5000,2,FALSE)</f>
        <v>CFI</v>
      </c>
      <c r="O2199" s="2" t="str">
        <f>VLOOKUP(Tabla1[[#This Row],[nemo]],'Nemos y clasificaciones'!$A$1:$C$3000,3,FALSE)</f>
        <v>CFI</v>
      </c>
      <c r="P2199" s="2"/>
      <c r="Q2199" s="2"/>
    </row>
    <row r="2200" spans="1:17" x14ac:dyDescent="0.25">
      <c r="A2200" t="s">
        <v>5633</v>
      </c>
      <c r="B2200" s="1">
        <v>43724</v>
      </c>
      <c r="C2200" s="1">
        <v>43733</v>
      </c>
      <c r="D2200" t="s">
        <v>14</v>
      </c>
      <c r="E2200" t="s">
        <v>3198</v>
      </c>
      <c r="F2200">
        <v>0</v>
      </c>
      <c r="G2200">
        <v>105961665413</v>
      </c>
      <c r="H2200">
        <v>0</v>
      </c>
      <c r="I2200">
        <v>0</v>
      </c>
      <c r="J2200">
        <v>0</v>
      </c>
      <c r="K2200">
        <v>1.4E-2</v>
      </c>
      <c r="L2200" t="s">
        <v>23</v>
      </c>
      <c r="M2200" s="2">
        <v>1483463315.7820001</v>
      </c>
      <c r="N2200" s="2" t="str">
        <f>VLOOKUP(Tabla1[[#This Row],[nemo]],'Nemos y clasificaciones'!$A$2:$B$5000,2,FALSE)</f>
        <v>NORTE GRANDE S.A.</v>
      </c>
      <c r="O2200" s="2" t="str">
        <f>VLOOKUP(Tabla1[[#This Row],[nemo]],'Nemos y clasificaciones'!$A$1:$C$3000,3,FALSE)</f>
        <v>Minería</v>
      </c>
      <c r="P2200" s="2"/>
      <c r="Q2200" s="2"/>
    </row>
    <row r="2201" spans="1:17" x14ac:dyDescent="0.25">
      <c r="A2201" t="s">
        <v>10166</v>
      </c>
      <c r="B2201" s="1">
        <v>42672</v>
      </c>
      <c r="C2201" s="1">
        <v>42681</v>
      </c>
      <c r="D2201" t="s">
        <v>14</v>
      </c>
      <c r="E2201" t="s">
        <v>355</v>
      </c>
      <c r="F2201">
        <v>0</v>
      </c>
      <c r="G2201">
        <v>500000000</v>
      </c>
      <c r="H2201">
        <v>0</v>
      </c>
      <c r="I2201">
        <v>0</v>
      </c>
      <c r="J2201">
        <v>0</v>
      </c>
      <c r="K2201">
        <v>0.64</v>
      </c>
      <c r="L2201" t="s">
        <v>23</v>
      </c>
      <c r="M2201" s="2">
        <v>320000000</v>
      </c>
      <c r="N2201" s="2" t="str">
        <f>VLOOKUP(Tabla1[[#This Row],[nemo]],'Nemos y clasificaciones'!$A$2:$B$5000,2,FALSE)</f>
        <v>CFI</v>
      </c>
      <c r="O2201" s="2" t="str">
        <f>VLOOKUP(Tabla1[[#This Row],[nemo]],'Nemos y clasificaciones'!$A$1:$C$3000,3,FALSE)</f>
        <v>CFI</v>
      </c>
      <c r="P2201" s="2"/>
      <c r="Q2201" s="2"/>
    </row>
    <row r="2202" spans="1:17" x14ac:dyDescent="0.25">
      <c r="A2202" t="s">
        <v>10274</v>
      </c>
      <c r="B2202" s="1">
        <v>42613</v>
      </c>
      <c r="C2202" s="1">
        <v>42619</v>
      </c>
      <c r="D2202" t="s">
        <v>14</v>
      </c>
      <c r="E2202" t="s">
        <v>355</v>
      </c>
      <c r="F2202">
        <v>0</v>
      </c>
      <c r="G2202">
        <v>500000000</v>
      </c>
      <c r="H2202">
        <v>0</v>
      </c>
      <c r="I2202">
        <v>0</v>
      </c>
      <c r="J2202">
        <v>0</v>
      </c>
      <c r="K2202">
        <v>0.64</v>
      </c>
      <c r="L2202" t="s">
        <v>23</v>
      </c>
      <c r="M2202" s="2">
        <v>320000000</v>
      </c>
      <c r="N2202" s="2" t="str">
        <f>VLOOKUP(Tabla1[[#This Row],[nemo]],'Nemos y clasificaciones'!$A$2:$B$5000,2,FALSE)</f>
        <v>CFI</v>
      </c>
      <c r="O2202" s="2" t="str">
        <f>VLOOKUP(Tabla1[[#This Row],[nemo]],'Nemos y clasificaciones'!$A$1:$C$3000,3,FALSE)</f>
        <v>CFI</v>
      </c>
      <c r="P2202" s="2"/>
      <c r="Q2202" s="2"/>
    </row>
    <row r="2203" spans="1:17" x14ac:dyDescent="0.25">
      <c r="A2203" t="s">
        <v>10148</v>
      </c>
      <c r="B2203" s="1">
        <v>42690</v>
      </c>
      <c r="C2203" s="1">
        <v>42696</v>
      </c>
      <c r="D2203" t="s">
        <v>14</v>
      </c>
      <c r="E2203" t="s">
        <v>8379</v>
      </c>
      <c r="F2203">
        <v>0</v>
      </c>
      <c r="G2203">
        <v>182932687</v>
      </c>
      <c r="H2203">
        <v>0</v>
      </c>
      <c r="I2203">
        <v>0</v>
      </c>
      <c r="J2203">
        <v>0</v>
      </c>
      <c r="K2203">
        <v>8</v>
      </c>
      <c r="L2203" t="s">
        <v>16</v>
      </c>
      <c r="M2203" s="2">
        <v>1463461496</v>
      </c>
      <c r="N2203" s="2" t="str">
        <f>VLOOKUP(Tabla1[[#This Row],[nemo]],'Nemos y clasificaciones'!$A$2:$B$5000,2,FALSE)</f>
        <v>EMPRESA ELECTRICA DE IQUIQUE S.A.</v>
      </c>
      <c r="O2203" s="2" t="str">
        <f>VLOOKUP(Tabla1[[#This Row],[nemo]],'Nemos y clasificaciones'!$A$1:$C$3000,3,FALSE)</f>
        <v>Eléctrico</v>
      </c>
      <c r="P2203" s="2"/>
      <c r="Q2203" s="2"/>
    </row>
    <row r="2204" spans="1:17" x14ac:dyDescent="0.25">
      <c r="A2204" t="s">
        <v>9963</v>
      </c>
      <c r="B2204" s="1">
        <v>42738</v>
      </c>
      <c r="C2204" s="1">
        <v>42744</v>
      </c>
      <c r="D2204" t="s">
        <v>14</v>
      </c>
      <c r="E2204" t="s">
        <v>355</v>
      </c>
      <c r="F2204">
        <v>0</v>
      </c>
      <c r="G2204">
        <v>500000000</v>
      </c>
      <c r="H2204">
        <v>0</v>
      </c>
      <c r="I2204">
        <v>0</v>
      </c>
      <c r="J2204">
        <v>0</v>
      </c>
      <c r="K2204">
        <v>0.63700000000000001</v>
      </c>
      <c r="L2204" t="s">
        <v>23</v>
      </c>
      <c r="M2204" s="2">
        <v>318500000</v>
      </c>
      <c r="N2204" s="2" t="str">
        <f>VLOOKUP(Tabla1[[#This Row],[nemo]],'Nemos y clasificaciones'!$A$2:$B$5000,2,FALSE)</f>
        <v>CFI</v>
      </c>
      <c r="O2204" s="2" t="str">
        <f>VLOOKUP(Tabla1[[#This Row],[nemo]],'Nemos y clasificaciones'!$A$1:$C$3000,3,FALSE)</f>
        <v>CFI</v>
      </c>
      <c r="P2204" s="2"/>
      <c r="Q2204" s="2"/>
    </row>
    <row r="2205" spans="1:17" x14ac:dyDescent="0.25">
      <c r="A2205" t="s">
        <v>10212</v>
      </c>
      <c r="B2205" s="1">
        <v>42643</v>
      </c>
      <c r="C2205" s="1">
        <v>42649</v>
      </c>
      <c r="D2205" t="s">
        <v>14</v>
      </c>
      <c r="E2205" t="s">
        <v>355</v>
      </c>
      <c r="F2205">
        <v>0</v>
      </c>
      <c r="G2205">
        <v>500000000</v>
      </c>
      <c r="H2205">
        <v>0</v>
      </c>
      <c r="I2205">
        <v>0</v>
      </c>
      <c r="J2205">
        <v>0</v>
      </c>
      <c r="K2205">
        <v>0.62</v>
      </c>
      <c r="L2205" t="s">
        <v>23</v>
      </c>
      <c r="M2205" s="2">
        <v>310000000</v>
      </c>
      <c r="N2205" s="2" t="str">
        <f>VLOOKUP(Tabla1[[#This Row],[nemo]],'Nemos y clasificaciones'!$A$2:$B$5000,2,FALSE)</f>
        <v>CFI</v>
      </c>
      <c r="O2205" s="2" t="str">
        <f>VLOOKUP(Tabla1[[#This Row],[nemo]],'Nemos y clasificaciones'!$A$1:$C$3000,3,FALSE)</f>
        <v>CFI</v>
      </c>
      <c r="P2205" s="2"/>
      <c r="Q2205" s="2"/>
    </row>
    <row r="2206" spans="1:17" x14ac:dyDescent="0.25">
      <c r="A2206" t="s">
        <v>9802</v>
      </c>
      <c r="B2206" s="1">
        <v>42825</v>
      </c>
      <c r="C2206" s="1">
        <v>42831</v>
      </c>
      <c r="D2206" t="s">
        <v>14</v>
      </c>
      <c r="E2206" t="s">
        <v>355</v>
      </c>
      <c r="F2206">
        <v>0</v>
      </c>
      <c r="G2206">
        <v>500000000</v>
      </c>
      <c r="H2206">
        <v>0</v>
      </c>
      <c r="I2206">
        <v>0</v>
      </c>
      <c r="J2206">
        <v>0</v>
      </c>
      <c r="K2206">
        <v>0.61499999999999999</v>
      </c>
      <c r="L2206" t="s">
        <v>23</v>
      </c>
      <c r="M2206" s="2">
        <v>307500000</v>
      </c>
      <c r="N2206" s="2" t="str">
        <f>VLOOKUP(Tabla1[[#This Row],[nemo]],'Nemos y clasificaciones'!$A$2:$B$5000,2,FALSE)</f>
        <v>CFI</v>
      </c>
      <c r="O2206" s="2" t="str">
        <f>VLOOKUP(Tabla1[[#This Row],[nemo]],'Nemos y clasificaciones'!$A$1:$C$3000,3,FALSE)</f>
        <v>CFI</v>
      </c>
      <c r="P2206" s="2"/>
      <c r="Q2206" s="2"/>
    </row>
    <row r="2207" spans="1:17" x14ac:dyDescent="0.25">
      <c r="A2207" t="s">
        <v>10126</v>
      </c>
      <c r="B2207" s="1">
        <v>42704</v>
      </c>
      <c r="C2207" s="1">
        <v>42710</v>
      </c>
      <c r="D2207" t="s">
        <v>14</v>
      </c>
      <c r="E2207" t="s">
        <v>355</v>
      </c>
      <c r="F2207">
        <v>0</v>
      </c>
      <c r="G2207">
        <v>500000000</v>
      </c>
      <c r="H2207">
        <v>0</v>
      </c>
      <c r="I2207">
        <v>0</v>
      </c>
      <c r="J2207">
        <v>0</v>
      </c>
      <c r="K2207">
        <v>0.60599999999999998</v>
      </c>
      <c r="L2207" t="s">
        <v>23</v>
      </c>
      <c r="M2207" s="2">
        <v>303000000</v>
      </c>
      <c r="N2207" s="2" t="str">
        <f>VLOOKUP(Tabla1[[#This Row],[nemo]],'Nemos y clasificaciones'!$A$2:$B$5000,2,FALSE)</f>
        <v>CFI</v>
      </c>
      <c r="O2207" s="2" t="str">
        <f>VLOOKUP(Tabla1[[#This Row],[nemo]],'Nemos y clasificaciones'!$A$1:$C$3000,3,FALSE)</f>
        <v>CFI</v>
      </c>
      <c r="P2207" s="2"/>
      <c r="Q2207" s="2"/>
    </row>
    <row r="2208" spans="1:17" x14ac:dyDescent="0.25">
      <c r="A2208" t="s">
        <v>11182</v>
      </c>
      <c r="B2208" s="1">
        <v>42301</v>
      </c>
      <c r="C2208" s="1">
        <v>42307</v>
      </c>
      <c r="D2208" t="s">
        <v>14</v>
      </c>
      <c r="E2208" t="s">
        <v>4557</v>
      </c>
      <c r="F2208">
        <v>0</v>
      </c>
      <c r="G2208">
        <v>17874655</v>
      </c>
      <c r="H2208">
        <v>0</v>
      </c>
      <c r="I2208">
        <v>0</v>
      </c>
      <c r="J2208">
        <v>0</v>
      </c>
      <c r="K2208">
        <v>81.364000000000004</v>
      </c>
      <c r="L2208" t="s">
        <v>54</v>
      </c>
      <c r="M2208" s="2">
        <v>1454353429.4200001</v>
      </c>
      <c r="N2208" s="2" t="str">
        <f>VLOOKUP(Tabla1[[#This Row],[nemo]],'Nemos y clasificaciones'!$A$2:$B$5000,2,FALSE)</f>
        <v>CEMENTO POLPAICO S.A.</v>
      </c>
      <c r="O2208" s="2" t="str">
        <f>VLOOKUP(Tabla1[[#This Row],[nemo]],'Nemos y clasificaciones'!$A$1:$C$3000,3,FALSE)</f>
        <v>Construcción</v>
      </c>
      <c r="P2208" s="2"/>
      <c r="Q2208" s="2"/>
    </row>
    <row r="2209" spans="1:17" x14ac:dyDescent="0.25">
      <c r="A2209" t="s">
        <v>11331</v>
      </c>
      <c r="B2209" s="1">
        <v>42224</v>
      </c>
      <c r="C2209" s="1">
        <v>42230</v>
      </c>
      <c r="D2209" t="s">
        <v>14</v>
      </c>
      <c r="E2209" t="s">
        <v>4557</v>
      </c>
      <c r="F2209">
        <v>0</v>
      </c>
      <c r="G2209">
        <v>17874655</v>
      </c>
      <c r="H2209">
        <v>0</v>
      </c>
      <c r="I2209">
        <v>0</v>
      </c>
      <c r="J2209">
        <v>0</v>
      </c>
      <c r="K2209">
        <v>81.364000000000004</v>
      </c>
      <c r="L2209" t="s">
        <v>54</v>
      </c>
      <c r="M2209" s="2">
        <v>1454353429.4200001</v>
      </c>
      <c r="N2209" s="2" t="str">
        <f>VLOOKUP(Tabla1[[#This Row],[nemo]],'Nemos y clasificaciones'!$A$2:$B$5000,2,FALSE)</f>
        <v>CEMENTO POLPAICO S.A.</v>
      </c>
      <c r="O2209" s="2" t="str">
        <f>VLOOKUP(Tabla1[[#This Row],[nemo]],'Nemos y clasificaciones'!$A$1:$C$3000,3,FALSE)</f>
        <v>Construcción</v>
      </c>
      <c r="P2209" s="2"/>
      <c r="Q2209" s="2"/>
    </row>
    <row r="2210" spans="1:17" x14ac:dyDescent="0.25">
      <c r="A2210" t="s">
        <v>8596</v>
      </c>
      <c r="B2210" s="1">
        <v>43131</v>
      </c>
      <c r="C2210" s="1">
        <v>43137</v>
      </c>
      <c r="D2210" t="s">
        <v>14</v>
      </c>
      <c r="E2210" t="s">
        <v>355</v>
      </c>
      <c r="F2210">
        <v>0</v>
      </c>
      <c r="G2210">
        <v>500000000</v>
      </c>
      <c r="H2210">
        <v>0</v>
      </c>
      <c r="I2210">
        <v>0</v>
      </c>
      <c r="J2210">
        <v>0</v>
      </c>
      <c r="K2210">
        <v>0.59299999999999997</v>
      </c>
      <c r="L2210" t="s">
        <v>23</v>
      </c>
      <c r="M2210" s="2">
        <v>296500000</v>
      </c>
      <c r="N2210" s="2" t="str">
        <f>VLOOKUP(Tabla1[[#This Row],[nemo]],'Nemos y clasificaciones'!$A$2:$B$5000,2,FALSE)</f>
        <v>CFI</v>
      </c>
      <c r="O2210" s="2" t="str">
        <f>VLOOKUP(Tabla1[[#This Row],[nemo]],'Nemos y clasificaciones'!$A$1:$C$3000,3,FALSE)</f>
        <v>CFI</v>
      </c>
      <c r="P2210" s="2"/>
      <c r="Q2210" s="2"/>
    </row>
    <row r="2211" spans="1:17" x14ac:dyDescent="0.25">
      <c r="A2211" t="s">
        <v>9698</v>
      </c>
      <c r="B2211" s="1">
        <v>42853</v>
      </c>
      <c r="C2211" s="1">
        <v>42860</v>
      </c>
      <c r="D2211" t="s">
        <v>14</v>
      </c>
      <c r="E2211" t="s">
        <v>355</v>
      </c>
      <c r="F2211">
        <v>0</v>
      </c>
      <c r="G2211">
        <v>500000000</v>
      </c>
      <c r="H2211">
        <v>0</v>
      </c>
      <c r="I2211">
        <v>0</v>
      </c>
      <c r="J2211">
        <v>0</v>
      </c>
      <c r="K2211">
        <v>0.58699999999999997</v>
      </c>
      <c r="L2211" t="s">
        <v>23</v>
      </c>
      <c r="M2211" s="2">
        <v>293500000</v>
      </c>
      <c r="N2211" s="2" t="str">
        <f>VLOOKUP(Tabla1[[#This Row],[nemo]],'Nemos y clasificaciones'!$A$2:$B$5000,2,FALSE)</f>
        <v>CFI</v>
      </c>
      <c r="O2211" s="2" t="str">
        <f>VLOOKUP(Tabla1[[#This Row],[nemo]],'Nemos y clasificaciones'!$A$1:$C$3000,3,FALSE)</f>
        <v>CFI</v>
      </c>
      <c r="P2211" s="2"/>
      <c r="Q2211" s="2"/>
    </row>
    <row r="2212" spans="1:17" x14ac:dyDescent="0.25">
      <c r="A2212" t="s">
        <v>9406</v>
      </c>
      <c r="B2212" s="1">
        <v>42886</v>
      </c>
      <c r="C2212" s="1">
        <v>42892</v>
      </c>
      <c r="D2212" t="s">
        <v>14</v>
      </c>
      <c r="E2212" t="s">
        <v>355</v>
      </c>
      <c r="F2212">
        <v>0</v>
      </c>
      <c r="G2212">
        <v>500000000</v>
      </c>
      <c r="H2212">
        <v>0</v>
      </c>
      <c r="I2212">
        <v>0</v>
      </c>
      <c r="J2212">
        <v>0</v>
      </c>
      <c r="K2212">
        <v>0.58199999999999996</v>
      </c>
      <c r="L2212" t="s">
        <v>23</v>
      </c>
      <c r="M2212" s="2">
        <v>291000000</v>
      </c>
      <c r="N2212" s="2" t="str">
        <f>VLOOKUP(Tabla1[[#This Row],[nemo]],'Nemos y clasificaciones'!$A$2:$B$5000,2,FALSE)</f>
        <v>CFI</v>
      </c>
      <c r="O2212" s="2" t="str">
        <f>VLOOKUP(Tabla1[[#This Row],[nemo]],'Nemos y clasificaciones'!$A$1:$C$3000,3,FALSE)</f>
        <v>CFI</v>
      </c>
      <c r="P2212" s="2"/>
      <c r="Q2212" s="2"/>
    </row>
    <row r="2213" spans="1:17" x14ac:dyDescent="0.25">
      <c r="A2213" t="s">
        <v>8298</v>
      </c>
      <c r="B2213" s="1">
        <v>43220</v>
      </c>
      <c r="C2213" s="1">
        <v>43227</v>
      </c>
      <c r="D2213" t="s">
        <v>14</v>
      </c>
      <c r="E2213" t="s">
        <v>355</v>
      </c>
      <c r="F2213">
        <v>0</v>
      </c>
      <c r="G2213">
        <v>500000000</v>
      </c>
      <c r="H2213">
        <v>0</v>
      </c>
      <c r="I2213">
        <v>0</v>
      </c>
      <c r="J2213">
        <v>0</v>
      </c>
      <c r="K2213">
        <v>0.57799999999999996</v>
      </c>
      <c r="L2213" t="s">
        <v>23</v>
      </c>
      <c r="M2213" s="2">
        <v>289000000</v>
      </c>
      <c r="N2213" s="2" t="str">
        <f>VLOOKUP(Tabla1[[#This Row],[nemo]],'Nemos y clasificaciones'!$A$2:$B$5000,2,FALSE)</f>
        <v>CFI</v>
      </c>
      <c r="O2213" s="2" t="str">
        <f>VLOOKUP(Tabla1[[#This Row],[nemo]],'Nemos y clasificaciones'!$A$1:$C$3000,3,FALSE)</f>
        <v>CFI</v>
      </c>
      <c r="P2213" s="2"/>
      <c r="Q2213" s="2"/>
    </row>
    <row r="2214" spans="1:17" x14ac:dyDescent="0.25">
      <c r="A2214" t="s">
        <v>9106</v>
      </c>
      <c r="B2214" s="1">
        <v>42978</v>
      </c>
      <c r="C2214" s="1">
        <v>42984</v>
      </c>
      <c r="D2214" t="s">
        <v>14</v>
      </c>
      <c r="E2214" t="s">
        <v>355</v>
      </c>
      <c r="F2214">
        <v>0</v>
      </c>
      <c r="G2214">
        <v>500000000</v>
      </c>
      <c r="H2214">
        <v>0</v>
      </c>
      <c r="I2214">
        <v>0</v>
      </c>
      <c r="J2214">
        <v>0</v>
      </c>
      <c r="K2214">
        <v>0.57299999999999995</v>
      </c>
      <c r="L2214" t="s">
        <v>23</v>
      </c>
      <c r="M2214" s="2">
        <v>286500000</v>
      </c>
      <c r="N2214" s="2" t="str">
        <f>VLOOKUP(Tabla1[[#This Row],[nemo]],'Nemos y clasificaciones'!$A$2:$B$5000,2,FALSE)</f>
        <v>CFI</v>
      </c>
      <c r="O2214" s="2" t="str">
        <f>VLOOKUP(Tabla1[[#This Row],[nemo]],'Nemos y clasificaciones'!$A$1:$C$3000,3,FALSE)</f>
        <v>CFI</v>
      </c>
      <c r="P2214" s="2"/>
      <c r="Q2214" s="2"/>
    </row>
    <row r="2215" spans="1:17" x14ac:dyDescent="0.25">
      <c r="A2215" t="s">
        <v>9882</v>
      </c>
      <c r="B2215" s="1">
        <v>42794</v>
      </c>
      <c r="C2215" s="1">
        <v>42800</v>
      </c>
      <c r="D2215" t="s">
        <v>14</v>
      </c>
      <c r="E2215" t="s">
        <v>355</v>
      </c>
      <c r="F2215">
        <v>0</v>
      </c>
      <c r="G2215">
        <v>500000000</v>
      </c>
      <c r="H2215">
        <v>0</v>
      </c>
      <c r="I2215">
        <v>0</v>
      </c>
      <c r="J2215">
        <v>0</v>
      </c>
      <c r="K2215">
        <v>0.57199999999999995</v>
      </c>
      <c r="L2215" t="s">
        <v>23</v>
      </c>
      <c r="M2215" s="2">
        <v>286000000</v>
      </c>
      <c r="N2215" s="2" t="str">
        <f>VLOOKUP(Tabla1[[#This Row],[nemo]],'Nemos y clasificaciones'!$A$2:$B$5000,2,FALSE)</f>
        <v>CFI</v>
      </c>
      <c r="O2215" s="2" t="str">
        <f>VLOOKUP(Tabla1[[#This Row],[nemo]],'Nemos y clasificaciones'!$A$1:$C$3000,3,FALSE)</f>
        <v>CFI</v>
      </c>
      <c r="P2215" s="2"/>
      <c r="Q2215" s="2"/>
    </row>
    <row r="2216" spans="1:17" x14ac:dyDescent="0.25">
      <c r="A2216" t="s">
        <v>10326</v>
      </c>
      <c r="B2216" s="1">
        <v>42564</v>
      </c>
      <c r="C2216" s="1">
        <v>42571</v>
      </c>
      <c r="D2216" t="s">
        <v>14</v>
      </c>
      <c r="E2216" t="s">
        <v>10200</v>
      </c>
      <c r="F2216">
        <v>0</v>
      </c>
      <c r="G2216">
        <v>119154744</v>
      </c>
      <c r="H2216">
        <v>0</v>
      </c>
      <c r="I2216">
        <v>0</v>
      </c>
      <c r="J2216">
        <v>0</v>
      </c>
      <c r="K2216">
        <v>12</v>
      </c>
      <c r="L2216" t="s">
        <v>54</v>
      </c>
      <c r="M2216" s="2">
        <v>1429856928</v>
      </c>
      <c r="N2216" s="2" t="str">
        <f>VLOOKUP(Tabla1[[#This Row],[nemo]],'Nemos y clasificaciones'!$A$2:$B$5000,2,FALSE)</f>
        <v>DETROIT CHILE S.A.</v>
      </c>
      <c r="O2216" s="2" t="str">
        <f>VLOOKUP(Tabla1[[#This Row],[nemo]],'Nemos y clasificaciones'!$A$1:$C$3000,3,FALSE)</f>
        <v>Minería</v>
      </c>
      <c r="P2216" s="2"/>
      <c r="Q2216" s="2"/>
    </row>
    <row r="2217" spans="1:17" x14ac:dyDescent="0.25">
      <c r="A2217" t="s">
        <v>10941</v>
      </c>
      <c r="B2217" s="1">
        <v>42384</v>
      </c>
      <c r="C2217" s="1">
        <v>42390</v>
      </c>
      <c r="D2217" t="s">
        <v>14</v>
      </c>
      <c r="E2217" t="s">
        <v>10200</v>
      </c>
      <c r="F2217">
        <v>0</v>
      </c>
      <c r="G2217">
        <v>119154744</v>
      </c>
      <c r="H2217">
        <v>0</v>
      </c>
      <c r="I2217">
        <v>0</v>
      </c>
      <c r="J2217">
        <v>0</v>
      </c>
      <c r="K2217">
        <v>12</v>
      </c>
      <c r="L2217" t="s">
        <v>54</v>
      </c>
      <c r="M2217" s="2">
        <v>1429856928</v>
      </c>
      <c r="N2217" s="2" t="str">
        <f>VLOOKUP(Tabla1[[#This Row],[nemo]],'Nemos y clasificaciones'!$A$2:$B$5000,2,FALSE)</f>
        <v>DETROIT CHILE S.A.</v>
      </c>
      <c r="O2217" s="2" t="str">
        <f>VLOOKUP(Tabla1[[#This Row],[nemo]],'Nemos y clasificaciones'!$A$1:$C$3000,3,FALSE)</f>
        <v>Minería</v>
      </c>
      <c r="P2217" s="2"/>
      <c r="Q2217" s="2"/>
    </row>
    <row r="2218" spans="1:17" x14ac:dyDescent="0.25">
      <c r="A2218" t="s">
        <v>11216</v>
      </c>
      <c r="B2218" s="1">
        <v>42291</v>
      </c>
      <c r="C2218" s="1">
        <v>42297</v>
      </c>
      <c r="D2218" t="s">
        <v>14</v>
      </c>
      <c r="E2218" t="s">
        <v>10200</v>
      </c>
      <c r="F2218">
        <v>0</v>
      </c>
      <c r="G2218">
        <v>119154744</v>
      </c>
      <c r="H2218">
        <v>0</v>
      </c>
      <c r="I2218">
        <v>0</v>
      </c>
      <c r="J2218">
        <v>0</v>
      </c>
      <c r="K2218">
        <v>12</v>
      </c>
      <c r="L2218" t="s">
        <v>54</v>
      </c>
      <c r="M2218" s="2">
        <v>1429856928</v>
      </c>
      <c r="N2218" s="2" t="str">
        <f>VLOOKUP(Tabla1[[#This Row],[nemo]],'Nemos y clasificaciones'!$A$2:$B$5000,2,FALSE)</f>
        <v>DETROIT CHILE S.A.</v>
      </c>
      <c r="O2218" s="2" t="str">
        <f>VLOOKUP(Tabla1[[#This Row],[nemo]],'Nemos y clasificaciones'!$A$1:$C$3000,3,FALSE)</f>
        <v>Minería</v>
      </c>
      <c r="P2218" s="2"/>
      <c r="Q2218" s="2"/>
    </row>
    <row r="2219" spans="1:17" x14ac:dyDescent="0.25">
      <c r="A2219" t="s">
        <v>11365</v>
      </c>
      <c r="B2219" s="1">
        <v>42199</v>
      </c>
      <c r="C2219" s="1">
        <v>42206</v>
      </c>
      <c r="D2219" t="s">
        <v>14</v>
      </c>
      <c r="E2219" t="s">
        <v>10200</v>
      </c>
      <c r="F2219">
        <v>0</v>
      </c>
      <c r="G2219">
        <v>119154744</v>
      </c>
      <c r="H2219">
        <v>0</v>
      </c>
      <c r="I2219">
        <v>0</v>
      </c>
      <c r="J2219">
        <v>0</v>
      </c>
      <c r="K2219">
        <v>12</v>
      </c>
      <c r="L2219" t="s">
        <v>54</v>
      </c>
      <c r="M2219" s="2">
        <v>1429856928</v>
      </c>
      <c r="N2219" s="2" t="str">
        <f>VLOOKUP(Tabla1[[#This Row],[nemo]],'Nemos y clasificaciones'!$A$2:$B$5000,2,FALSE)</f>
        <v>DETROIT CHILE S.A.</v>
      </c>
      <c r="O2219" s="2" t="str">
        <f>VLOOKUP(Tabla1[[#This Row],[nemo]],'Nemos y clasificaciones'!$A$1:$C$3000,3,FALSE)</f>
        <v>Minería</v>
      </c>
      <c r="P2219" s="2"/>
      <c r="Q2219" s="2"/>
    </row>
    <row r="2220" spans="1:17" x14ac:dyDescent="0.25">
      <c r="A2220" t="s">
        <v>9147</v>
      </c>
      <c r="B2220" s="1">
        <v>42947</v>
      </c>
      <c r="C2220" s="1">
        <v>42952</v>
      </c>
      <c r="D2220" t="s">
        <v>14</v>
      </c>
      <c r="E2220" t="s">
        <v>355</v>
      </c>
      <c r="F2220">
        <v>0</v>
      </c>
      <c r="G2220">
        <v>500000000</v>
      </c>
      <c r="H2220">
        <v>0</v>
      </c>
      <c r="I2220">
        <v>0</v>
      </c>
      <c r="J2220">
        <v>0</v>
      </c>
      <c r="K2220">
        <v>0.56999999999999995</v>
      </c>
      <c r="L2220" t="s">
        <v>23</v>
      </c>
      <c r="M2220" s="2">
        <v>285000000</v>
      </c>
      <c r="N2220" s="2" t="str">
        <f>VLOOKUP(Tabla1[[#This Row],[nemo]],'Nemos y clasificaciones'!$A$2:$B$5000,2,FALSE)</f>
        <v>CFI</v>
      </c>
      <c r="O2220" s="2" t="str">
        <f>VLOOKUP(Tabla1[[#This Row],[nemo]],'Nemos y clasificaciones'!$A$1:$C$3000,3,FALSE)</f>
        <v>CFI</v>
      </c>
      <c r="P2220" s="2"/>
      <c r="Q2220" s="2"/>
    </row>
    <row r="2221" spans="1:17" x14ac:dyDescent="0.25">
      <c r="A2221" t="s">
        <v>10590</v>
      </c>
      <c r="B2221" s="1">
        <v>42503</v>
      </c>
      <c r="C2221" s="1">
        <v>42509</v>
      </c>
      <c r="D2221" t="s">
        <v>14</v>
      </c>
      <c r="E2221" t="s">
        <v>2093</v>
      </c>
      <c r="F2221">
        <v>0</v>
      </c>
      <c r="G2221">
        <v>4713485125</v>
      </c>
      <c r="H2221">
        <v>0</v>
      </c>
      <c r="I2221">
        <v>0</v>
      </c>
      <c r="J2221">
        <v>0</v>
      </c>
      <c r="K2221">
        <v>0.30299999999999999</v>
      </c>
      <c r="L2221" t="s">
        <v>23</v>
      </c>
      <c r="M2221" s="2">
        <v>1428185992.875</v>
      </c>
      <c r="N2221" s="2" t="str">
        <f>VLOOKUP(Tabla1[[#This Row],[nemo]],'Nemos y clasificaciones'!$A$2:$B$5000,2,FALSE)</f>
        <v>FERROCARRIL DEL PACIFICO S.A.</v>
      </c>
      <c r="O2221" s="2" t="str">
        <f>VLOOKUP(Tabla1[[#This Row],[nemo]],'Nemos y clasificaciones'!$A$1:$C$3000,3,FALSE)</f>
        <v>Transportes de ferrocarriles y por carreteras</v>
      </c>
      <c r="P2221" s="2"/>
      <c r="Q2221" s="2"/>
    </row>
    <row r="2222" spans="1:17" x14ac:dyDescent="0.25">
      <c r="A2222" t="s">
        <v>7687</v>
      </c>
      <c r="B2222" s="1">
        <v>43280</v>
      </c>
      <c r="C2222" s="1">
        <v>43287</v>
      </c>
      <c r="D2222" t="s">
        <v>14</v>
      </c>
      <c r="E2222" t="s">
        <v>355</v>
      </c>
      <c r="F2222">
        <v>0</v>
      </c>
      <c r="G2222">
        <v>500000000</v>
      </c>
      <c r="H2222">
        <v>0</v>
      </c>
      <c r="I2222">
        <v>0</v>
      </c>
      <c r="J2222">
        <v>0</v>
      </c>
      <c r="K2222">
        <v>0.56899999999999995</v>
      </c>
      <c r="L2222" t="s">
        <v>23</v>
      </c>
      <c r="M2222" s="2">
        <v>284500000</v>
      </c>
      <c r="N2222" s="2" t="str">
        <f>VLOOKUP(Tabla1[[#This Row],[nemo]],'Nemos y clasificaciones'!$A$2:$B$5000,2,FALSE)</f>
        <v>CFI</v>
      </c>
      <c r="O2222" s="2" t="str">
        <f>VLOOKUP(Tabla1[[#This Row],[nemo]],'Nemos y clasificaciones'!$A$1:$C$3000,3,FALSE)</f>
        <v>CFI</v>
      </c>
      <c r="P2222" s="2"/>
      <c r="Q2222" s="2"/>
    </row>
    <row r="2223" spans="1:17" x14ac:dyDescent="0.25">
      <c r="A2223" t="s">
        <v>8000</v>
      </c>
      <c r="B2223" s="1">
        <v>43251</v>
      </c>
      <c r="C2223" s="1">
        <v>43257</v>
      </c>
      <c r="D2223" t="s">
        <v>14</v>
      </c>
      <c r="E2223" t="s">
        <v>355</v>
      </c>
      <c r="F2223">
        <v>0</v>
      </c>
      <c r="G2223">
        <v>500000000</v>
      </c>
      <c r="H2223">
        <v>0</v>
      </c>
      <c r="I2223">
        <v>0</v>
      </c>
      <c r="J2223">
        <v>0</v>
      </c>
      <c r="K2223">
        <v>0.56899999999999995</v>
      </c>
      <c r="L2223" t="s">
        <v>23</v>
      </c>
      <c r="M2223" s="2">
        <v>284500000</v>
      </c>
      <c r="N2223" s="2" t="str">
        <f>VLOOKUP(Tabla1[[#This Row],[nemo]],'Nemos y clasificaciones'!$A$2:$B$5000,2,FALSE)</f>
        <v>CFI</v>
      </c>
      <c r="O2223" s="2" t="str">
        <f>VLOOKUP(Tabla1[[#This Row],[nemo]],'Nemos y clasificaciones'!$A$1:$C$3000,3,FALSE)</f>
        <v>CFI</v>
      </c>
      <c r="P2223" s="2"/>
      <c r="Q2223" s="2"/>
    </row>
    <row r="2224" spans="1:17" x14ac:dyDescent="0.25">
      <c r="A2224" t="s">
        <v>7916</v>
      </c>
      <c r="B2224" s="1">
        <v>43259</v>
      </c>
      <c r="C2224" s="1">
        <v>43265</v>
      </c>
      <c r="D2224" t="s">
        <v>14</v>
      </c>
      <c r="E2224" t="s">
        <v>180</v>
      </c>
      <c r="F2224">
        <v>0</v>
      </c>
      <c r="G2224">
        <v>1202879835</v>
      </c>
      <c r="H2224">
        <v>0</v>
      </c>
      <c r="I2224">
        <v>0</v>
      </c>
      <c r="J2224">
        <v>0</v>
      </c>
      <c r="K2224">
        <v>1.1859999999999999</v>
      </c>
      <c r="L2224" t="s">
        <v>16</v>
      </c>
      <c r="M2224" s="2">
        <v>1426615484.3099999</v>
      </c>
      <c r="N2224" s="2" t="str">
        <f>VLOOKUP(Tabla1[[#This Row],[nemo]],'Nemos y clasificaciones'!$A$2:$B$5000,2,FALSE)</f>
        <v>PUERTO VENTANAS S.A.</v>
      </c>
      <c r="O2224" s="2" t="str">
        <f>VLOOKUP(Tabla1[[#This Row],[nemo]],'Nemos y clasificaciones'!$A$1:$C$3000,3,FALSE)</f>
        <v>Transportes y servicios marítimos</v>
      </c>
      <c r="P2224" s="2"/>
      <c r="Q2224" s="2"/>
    </row>
    <row r="2225" spans="1:17" x14ac:dyDescent="0.25">
      <c r="A2225" t="s">
        <v>8449</v>
      </c>
      <c r="B2225" s="1">
        <v>43188</v>
      </c>
      <c r="C2225" s="1">
        <v>43196</v>
      </c>
      <c r="D2225" t="s">
        <v>14</v>
      </c>
      <c r="E2225" t="s">
        <v>355</v>
      </c>
      <c r="F2225">
        <v>0</v>
      </c>
      <c r="G2225">
        <v>500000000</v>
      </c>
      <c r="H2225">
        <v>0</v>
      </c>
      <c r="I2225">
        <v>0</v>
      </c>
      <c r="J2225">
        <v>0</v>
      </c>
      <c r="K2225">
        <v>0.56899999999999995</v>
      </c>
      <c r="L2225" t="s">
        <v>23</v>
      </c>
      <c r="M2225" s="2">
        <v>284500000</v>
      </c>
      <c r="N2225" s="2" t="str">
        <f>VLOOKUP(Tabla1[[#This Row],[nemo]],'Nemos y clasificaciones'!$A$2:$B$5000,2,FALSE)</f>
        <v>CFI</v>
      </c>
      <c r="O2225" s="2" t="str">
        <f>VLOOKUP(Tabla1[[#This Row],[nemo]],'Nemos y clasificaciones'!$A$1:$C$3000,3,FALSE)</f>
        <v>CFI</v>
      </c>
      <c r="P2225" s="2"/>
      <c r="Q2225" s="2"/>
    </row>
    <row r="2226" spans="1:17" x14ac:dyDescent="0.25">
      <c r="A2226" t="s">
        <v>6625</v>
      </c>
      <c r="B2226" s="1">
        <v>43578</v>
      </c>
      <c r="C2226" s="1">
        <v>43584</v>
      </c>
      <c r="D2226" t="s">
        <v>14</v>
      </c>
      <c r="E2226" t="s">
        <v>1893</v>
      </c>
      <c r="F2226">
        <v>0</v>
      </c>
      <c r="G2226">
        <v>20000000</v>
      </c>
      <c r="H2226">
        <v>0</v>
      </c>
      <c r="I2226">
        <v>0</v>
      </c>
      <c r="J2226">
        <v>0</v>
      </c>
      <c r="K2226">
        <v>71</v>
      </c>
      <c r="L2226" t="s">
        <v>54</v>
      </c>
      <c r="M2226" s="2">
        <v>1420000000</v>
      </c>
      <c r="N2226" s="2" t="str">
        <f>VLOOKUP(Tabla1[[#This Row],[nemo]],'Nemos y clasificaciones'!$A$2:$B$5000,2,FALSE)</f>
        <v>QUILICURA S.A.</v>
      </c>
      <c r="O2226" s="2" t="str">
        <f>VLOOKUP(Tabla1[[#This Row],[nemo]],'Nemos y clasificaciones'!$A$1:$C$3000,3,FALSE)</f>
        <v>Servicios financieros</v>
      </c>
      <c r="P2226" s="2"/>
      <c r="Q2226" s="2"/>
    </row>
    <row r="2227" spans="1:17" x14ac:dyDescent="0.25">
      <c r="A2227" t="s">
        <v>6695</v>
      </c>
      <c r="B2227" s="1">
        <v>43558</v>
      </c>
      <c r="C2227" s="1">
        <v>43564</v>
      </c>
      <c r="D2227" t="s">
        <v>14</v>
      </c>
      <c r="E2227" t="s">
        <v>355</v>
      </c>
      <c r="F2227">
        <v>0</v>
      </c>
      <c r="G2227">
        <v>500000000</v>
      </c>
      <c r="H2227">
        <v>0</v>
      </c>
      <c r="I2227">
        <v>0</v>
      </c>
      <c r="J2227">
        <v>0</v>
      </c>
      <c r="K2227">
        <v>0.56599999999999995</v>
      </c>
      <c r="L2227" t="s">
        <v>23</v>
      </c>
      <c r="M2227" s="2">
        <v>283000000</v>
      </c>
      <c r="N2227" s="2" t="str">
        <f>VLOOKUP(Tabla1[[#This Row],[nemo]],'Nemos y clasificaciones'!$A$2:$B$5000,2,FALSE)</f>
        <v>CFI</v>
      </c>
      <c r="O2227" s="2" t="str">
        <f>VLOOKUP(Tabla1[[#This Row],[nemo]],'Nemos y clasificaciones'!$A$1:$C$3000,3,FALSE)</f>
        <v>CFI</v>
      </c>
      <c r="P2227" s="2"/>
      <c r="Q2227" s="2"/>
    </row>
    <row r="2228" spans="1:17" x14ac:dyDescent="0.25">
      <c r="A2228" t="s">
        <v>4281</v>
      </c>
      <c r="B2228" s="1">
        <v>43971</v>
      </c>
      <c r="C2228" s="1">
        <v>43978</v>
      </c>
      <c r="D2228" t="s">
        <v>14</v>
      </c>
      <c r="E2228" t="s">
        <v>4282</v>
      </c>
      <c r="F2228">
        <v>0</v>
      </c>
      <c r="G2228">
        <v>106151800</v>
      </c>
      <c r="H2228">
        <v>0</v>
      </c>
      <c r="I2228">
        <v>0</v>
      </c>
      <c r="J2228">
        <v>0</v>
      </c>
      <c r="K2228">
        <v>13.266</v>
      </c>
      <c r="L2228" t="s">
        <v>54</v>
      </c>
      <c r="M2228" s="2">
        <v>1408209778.8</v>
      </c>
      <c r="N2228" s="2" t="str">
        <f>VLOOKUP(Tabla1[[#This Row],[nemo]],'Nemos y clasificaciones'!$A$2:$B$5000,2,FALSE)</f>
        <v>SIPSA SOCIEDAD ANONIMA</v>
      </c>
      <c r="O2228" s="2" t="str">
        <f>VLOOKUP(Tabla1[[#This Row],[nemo]],'Nemos y clasificaciones'!$A$1:$C$3000,3,FALSE)</f>
        <v>Transportes y servicios marítimos</v>
      </c>
      <c r="P2228" s="2"/>
      <c r="Q2228" s="2"/>
    </row>
    <row r="2229" spans="1:17" x14ac:dyDescent="0.25">
      <c r="A2229" t="s">
        <v>11356</v>
      </c>
      <c r="B2229" s="1">
        <v>42203</v>
      </c>
      <c r="C2229" s="1">
        <v>42209</v>
      </c>
      <c r="D2229" t="s">
        <v>14</v>
      </c>
      <c r="E2229" t="s">
        <v>192</v>
      </c>
      <c r="F2229">
        <v>0</v>
      </c>
      <c r="G2229">
        <v>149448112</v>
      </c>
      <c r="H2229">
        <v>0</v>
      </c>
      <c r="I2229">
        <v>0</v>
      </c>
      <c r="J2229">
        <v>0</v>
      </c>
      <c r="K2229">
        <v>9.4</v>
      </c>
      <c r="L2229" t="s">
        <v>16</v>
      </c>
      <c r="M2229" s="2">
        <v>1404812252.8</v>
      </c>
      <c r="N2229" s="2" t="str">
        <f>VLOOKUP(Tabla1[[#This Row],[nemo]],'Nemos y clasificaciones'!$A$2:$B$5000,2,FALSE)</f>
        <v>INVERCAP S.A.</v>
      </c>
      <c r="O2229" s="2" t="str">
        <f>VLOOKUP(Tabla1[[#This Row],[nemo]],'Nemos y clasificaciones'!$A$1:$C$3000,3,FALSE)</f>
        <v>Minería</v>
      </c>
      <c r="P2229" s="2"/>
      <c r="Q2229" s="2"/>
    </row>
    <row r="2230" spans="1:17" x14ac:dyDescent="0.25">
      <c r="A2230" t="s">
        <v>6695</v>
      </c>
      <c r="B2230" s="1">
        <v>43524</v>
      </c>
      <c r="C2230" s="1">
        <v>43530</v>
      </c>
      <c r="D2230" t="s">
        <v>14</v>
      </c>
      <c r="E2230" t="s">
        <v>355</v>
      </c>
      <c r="F2230">
        <v>0</v>
      </c>
      <c r="G2230">
        <v>500000000</v>
      </c>
      <c r="H2230">
        <v>0</v>
      </c>
      <c r="I2230">
        <v>0</v>
      </c>
      <c r="J2230">
        <v>0</v>
      </c>
      <c r="K2230">
        <v>0.56599999999999995</v>
      </c>
      <c r="L2230" t="s">
        <v>23</v>
      </c>
      <c r="M2230" s="2">
        <v>283000000</v>
      </c>
      <c r="N2230" s="2" t="str">
        <f>VLOOKUP(Tabla1[[#This Row],[nemo]],'Nemos y clasificaciones'!$A$2:$B$5000,2,FALSE)</f>
        <v>CFI</v>
      </c>
      <c r="O2230" s="2" t="str">
        <f>VLOOKUP(Tabla1[[#This Row],[nemo]],'Nemos y clasificaciones'!$A$1:$C$3000,3,FALSE)</f>
        <v>CFI</v>
      </c>
      <c r="P2230" s="2"/>
      <c r="Q2230" s="2"/>
    </row>
    <row r="2231" spans="1:17" x14ac:dyDescent="0.25">
      <c r="A2231" t="s">
        <v>6695</v>
      </c>
      <c r="B2231" s="1">
        <v>43496</v>
      </c>
      <c r="C2231" s="1">
        <v>43502</v>
      </c>
      <c r="D2231" t="s">
        <v>14</v>
      </c>
      <c r="E2231" t="s">
        <v>355</v>
      </c>
      <c r="F2231">
        <v>0</v>
      </c>
      <c r="G2231">
        <v>500000000</v>
      </c>
      <c r="H2231">
        <v>0</v>
      </c>
      <c r="I2231">
        <v>0</v>
      </c>
      <c r="J2231">
        <v>0</v>
      </c>
      <c r="K2231">
        <v>0.56599999999999995</v>
      </c>
      <c r="L2231" t="s">
        <v>23</v>
      </c>
      <c r="M2231" s="2">
        <v>283000000</v>
      </c>
      <c r="N2231" s="2" t="str">
        <f>VLOOKUP(Tabla1[[#This Row],[nemo]],'Nemos y clasificaciones'!$A$2:$B$5000,2,FALSE)</f>
        <v>CFI</v>
      </c>
      <c r="O2231" s="2" t="str">
        <f>VLOOKUP(Tabla1[[#This Row],[nemo]],'Nemos y clasificaciones'!$A$1:$C$3000,3,FALSE)</f>
        <v>CFI</v>
      </c>
      <c r="P2231" s="2"/>
      <c r="Q2231" s="2"/>
    </row>
    <row r="2232" spans="1:17" x14ac:dyDescent="0.25">
      <c r="A2232" t="s">
        <v>4406</v>
      </c>
      <c r="B2232" s="1">
        <v>43958</v>
      </c>
      <c r="C2232" s="1">
        <v>43964</v>
      </c>
      <c r="D2232" t="s">
        <v>14</v>
      </c>
      <c r="E2232" t="s">
        <v>1929</v>
      </c>
      <c r="F2232">
        <v>0</v>
      </c>
      <c r="G2232">
        <v>2508844629</v>
      </c>
      <c r="H2232">
        <v>0</v>
      </c>
      <c r="I2232">
        <v>0</v>
      </c>
      <c r="J2232">
        <v>0</v>
      </c>
      <c r="K2232">
        <v>0.55700000000000005</v>
      </c>
      <c r="L2232" t="s">
        <v>23</v>
      </c>
      <c r="M2232" s="2">
        <v>1397426458.3529999</v>
      </c>
      <c r="N2232" s="2" t="str">
        <f>VLOOKUP(Tabla1[[#This Row],[nemo]],'Nemos y clasificaciones'!$A$2:$B$5000,2,FALSE)</f>
        <v>FALABELLA S.A.</v>
      </c>
      <c r="O2232" s="2" t="str">
        <f>VLOOKUP(Tabla1[[#This Row],[nemo]],'Nemos y clasificaciones'!$A$1:$C$3000,3,FALSE)</f>
        <v>Consumo</v>
      </c>
      <c r="P2232" s="2"/>
      <c r="Q2232" s="2"/>
    </row>
    <row r="2233" spans="1:17" x14ac:dyDescent="0.25">
      <c r="A2233" t="s">
        <v>4513</v>
      </c>
      <c r="B2233" s="1">
        <v>43948</v>
      </c>
      <c r="C2233" s="1">
        <v>43955</v>
      </c>
      <c r="D2233" t="s">
        <v>14</v>
      </c>
      <c r="E2233" t="s">
        <v>2145</v>
      </c>
      <c r="F2233">
        <v>0</v>
      </c>
      <c r="G2233">
        <v>439817195</v>
      </c>
      <c r="H2233">
        <v>0</v>
      </c>
      <c r="I2233">
        <v>0</v>
      </c>
      <c r="J2233">
        <v>0</v>
      </c>
      <c r="K2233">
        <v>3.17</v>
      </c>
      <c r="L2233" t="s">
        <v>16</v>
      </c>
      <c r="M2233" s="2">
        <v>1394220508.1500001</v>
      </c>
      <c r="N2233" s="2" t="str">
        <f>VLOOKUP(Tabla1[[#This Row],[nemo]],'Nemos y clasificaciones'!$A$2:$B$5000,2,FALSE)</f>
        <v>CINTAC S.A.</v>
      </c>
      <c r="O2233" s="2" t="str">
        <f>VLOOKUP(Tabla1[[#This Row],[nemo]],'Nemos y clasificaciones'!$A$1:$C$3000,3,FALSE)</f>
        <v>Construcción</v>
      </c>
      <c r="P2233" s="2"/>
      <c r="Q2233" s="2"/>
    </row>
    <row r="2234" spans="1:17" x14ac:dyDescent="0.25">
      <c r="A2234" t="s">
        <v>6695</v>
      </c>
      <c r="B2234" s="1">
        <v>43467</v>
      </c>
      <c r="C2234" s="1">
        <v>43473</v>
      </c>
      <c r="D2234" t="s">
        <v>14</v>
      </c>
      <c r="E2234" t="s">
        <v>355</v>
      </c>
      <c r="F2234">
        <v>0</v>
      </c>
      <c r="G2234">
        <v>500000000</v>
      </c>
      <c r="H2234">
        <v>0</v>
      </c>
      <c r="I2234">
        <v>0</v>
      </c>
      <c r="J2234">
        <v>0</v>
      </c>
      <c r="K2234">
        <v>0.56599999999999995</v>
      </c>
      <c r="L2234" t="s">
        <v>23</v>
      </c>
      <c r="M2234" s="2">
        <v>283000000</v>
      </c>
      <c r="N2234" s="2" t="str">
        <f>VLOOKUP(Tabla1[[#This Row],[nemo]],'Nemos y clasificaciones'!$A$2:$B$5000,2,FALSE)</f>
        <v>CFI</v>
      </c>
      <c r="O2234" s="2" t="str">
        <f>VLOOKUP(Tabla1[[#This Row],[nemo]],'Nemos y clasificaciones'!$A$1:$C$3000,3,FALSE)</f>
        <v>CFI</v>
      </c>
      <c r="P2234" s="2"/>
      <c r="Q2234" s="2"/>
    </row>
    <row r="2235" spans="1:17" x14ac:dyDescent="0.25">
      <c r="A2235" t="s">
        <v>6695</v>
      </c>
      <c r="B2235" s="1">
        <v>43434</v>
      </c>
      <c r="C2235" s="1">
        <v>43440</v>
      </c>
      <c r="D2235" t="s">
        <v>14</v>
      </c>
      <c r="E2235" t="s">
        <v>355</v>
      </c>
      <c r="F2235">
        <v>0</v>
      </c>
      <c r="G2235">
        <v>500000000</v>
      </c>
      <c r="H2235">
        <v>0</v>
      </c>
      <c r="I2235">
        <v>0</v>
      </c>
      <c r="J2235">
        <v>0</v>
      </c>
      <c r="K2235">
        <v>0.56599999999999995</v>
      </c>
      <c r="L2235" t="s">
        <v>23</v>
      </c>
      <c r="M2235" s="2">
        <v>283000000</v>
      </c>
      <c r="N2235" s="2" t="str">
        <f>VLOOKUP(Tabla1[[#This Row],[nemo]],'Nemos y clasificaciones'!$A$2:$B$5000,2,FALSE)</f>
        <v>CFI</v>
      </c>
      <c r="O2235" s="2" t="str">
        <f>VLOOKUP(Tabla1[[#This Row],[nemo]],'Nemos y clasificaciones'!$A$1:$C$3000,3,FALSE)</f>
        <v>CFI</v>
      </c>
      <c r="P2235" s="2"/>
      <c r="Q2235" s="2"/>
    </row>
    <row r="2236" spans="1:17" x14ac:dyDescent="0.25">
      <c r="A2236" t="s">
        <v>6695</v>
      </c>
      <c r="B2236" s="1">
        <v>43404</v>
      </c>
      <c r="C2236" s="1">
        <v>43412</v>
      </c>
      <c r="D2236" t="s">
        <v>14</v>
      </c>
      <c r="E2236" t="s">
        <v>355</v>
      </c>
      <c r="F2236">
        <v>0</v>
      </c>
      <c r="G2236">
        <v>500000000</v>
      </c>
      <c r="H2236">
        <v>0</v>
      </c>
      <c r="I2236">
        <v>0</v>
      </c>
      <c r="J2236">
        <v>0</v>
      </c>
      <c r="K2236">
        <v>0.56599999999999995</v>
      </c>
      <c r="L2236" t="s">
        <v>23</v>
      </c>
      <c r="M2236" s="2">
        <v>283000000</v>
      </c>
      <c r="N2236" s="2" t="str">
        <f>VLOOKUP(Tabla1[[#This Row],[nemo]],'Nemos y clasificaciones'!$A$2:$B$5000,2,FALSE)</f>
        <v>CFI</v>
      </c>
      <c r="O2236" s="2" t="str">
        <f>VLOOKUP(Tabla1[[#This Row],[nemo]],'Nemos y clasificaciones'!$A$1:$C$3000,3,FALSE)</f>
        <v>CFI</v>
      </c>
      <c r="P2236" s="2"/>
      <c r="Q2236" s="2"/>
    </row>
    <row r="2237" spans="1:17" x14ac:dyDescent="0.25">
      <c r="A2237" t="s">
        <v>6695</v>
      </c>
      <c r="B2237" s="1">
        <v>43371</v>
      </c>
      <c r="C2237" s="1">
        <v>43377</v>
      </c>
      <c r="D2237" t="s">
        <v>14</v>
      </c>
      <c r="E2237" t="s">
        <v>355</v>
      </c>
      <c r="F2237">
        <v>0</v>
      </c>
      <c r="G2237">
        <v>500000000</v>
      </c>
      <c r="H2237">
        <v>0</v>
      </c>
      <c r="I2237">
        <v>0</v>
      </c>
      <c r="J2237">
        <v>0</v>
      </c>
      <c r="K2237">
        <v>0.56599999999999995</v>
      </c>
      <c r="L2237" t="s">
        <v>23</v>
      </c>
      <c r="M2237" s="2">
        <v>283000000</v>
      </c>
      <c r="N2237" s="2" t="str">
        <f>VLOOKUP(Tabla1[[#This Row],[nemo]],'Nemos y clasificaciones'!$A$2:$B$5000,2,FALSE)</f>
        <v>CFI</v>
      </c>
      <c r="O2237" s="2" t="str">
        <f>VLOOKUP(Tabla1[[#This Row],[nemo]],'Nemos y clasificaciones'!$A$1:$C$3000,3,FALSE)</f>
        <v>CFI</v>
      </c>
      <c r="P2237" s="2"/>
      <c r="Q2237" s="2"/>
    </row>
    <row r="2238" spans="1:17" x14ac:dyDescent="0.25">
      <c r="A2238" t="s">
        <v>6695</v>
      </c>
      <c r="B2238" s="1">
        <v>43343</v>
      </c>
      <c r="C2238" s="1">
        <v>43349</v>
      </c>
      <c r="D2238" t="s">
        <v>14</v>
      </c>
      <c r="E2238" t="s">
        <v>355</v>
      </c>
      <c r="F2238">
        <v>0</v>
      </c>
      <c r="G2238">
        <v>500000000</v>
      </c>
      <c r="H2238">
        <v>0</v>
      </c>
      <c r="I2238">
        <v>0</v>
      </c>
      <c r="J2238">
        <v>0</v>
      </c>
      <c r="K2238">
        <v>0.56599999999999995</v>
      </c>
      <c r="L2238" t="s">
        <v>23</v>
      </c>
      <c r="M2238" s="2">
        <v>283000000</v>
      </c>
      <c r="N2238" s="2" t="str">
        <f>VLOOKUP(Tabla1[[#This Row],[nemo]],'Nemos y clasificaciones'!$A$2:$B$5000,2,FALSE)</f>
        <v>CFI</v>
      </c>
      <c r="O2238" s="2" t="str">
        <f>VLOOKUP(Tabla1[[#This Row],[nemo]],'Nemos y clasificaciones'!$A$1:$C$3000,3,FALSE)</f>
        <v>CFI</v>
      </c>
      <c r="P2238" s="2"/>
      <c r="Q2238" s="2"/>
    </row>
    <row r="2239" spans="1:17" x14ac:dyDescent="0.25">
      <c r="A2239" t="s">
        <v>6695</v>
      </c>
      <c r="B2239" s="1">
        <v>43312</v>
      </c>
      <c r="C2239" s="1">
        <v>43318</v>
      </c>
      <c r="D2239" t="s">
        <v>14</v>
      </c>
      <c r="E2239" t="s">
        <v>355</v>
      </c>
      <c r="F2239">
        <v>0</v>
      </c>
      <c r="G2239">
        <v>500000000</v>
      </c>
      <c r="H2239">
        <v>0</v>
      </c>
      <c r="I2239">
        <v>0</v>
      </c>
      <c r="J2239">
        <v>0</v>
      </c>
      <c r="K2239">
        <v>0.56599999999999995</v>
      </c>
      <c r="L2239" t="s">
        <v>23</v>
      </c>
      <c r="M2239" s="2">
        <v>283000000</v>
      </c>
      <c r="N2239" s="2" t="str">
        <f>VLOOKUP(Tabla1[[#This Row],[nemo]],'Nemos y clasificaciones'!$A$2:$B$5000,2,FALSE)</f>
        <v>CFI</v>
      </c>
      <c r="O2239" s="2" t="str">
        <f>VLOOKUP(Tabla1[[#This Row],[nemo]],'Nemos y clasificaciones'!$A$1:$C$3000,3,FALSE)</f>
        <v>CFI</v>
      </c>
      <c r="P2239" s="2"/>
      <c r="Q2239" s="2"/>
    </row>
    <row r="2240" spans="1:17" x14ac:dyDescent="0.25">
      <c r="A2240" t="s">
        <v>8551</v>
      </c>
      <c r="B2240" s="1">
        <v>43159</v>
      </c>
      <c r="C2240" s="1">
        <v>43165</v>
      </c>
      <c r="D2240" t="s">
        <v>14</v>
      </c>
      <c r="E2240" t="s">
        <v>355</v>
      </c>
      <c r="F2240">
        <v>0</v>
      </c>
      <c r="G2240">
        <v>500000000</v>
      </c>
      <c r="H2240">
        <v>0</v>
      </c>
      <c r="I2240">
        <v>0</v>
      </c>
      <c r="J2240">
        <v>0</v>
      </c>
      <c r="K2240">
        <v>0.56599999999999995</v>
      </c>
      <c r="L2240" t="s">
        <v>23</v>
      </c>
      <c r="M2240" s="2">
        <v>283000000</v>
      </c>
      <c r="N2240" s="2" t="str">
        <f>VLOOKUP(Tabla1[[#This Row],[nemo]],'Nemos y clasificaciones'!$A$2:$B$5000,2,FALSE)</f>
        <v>CFI</v>
      </c>
      <c r="O2240" s="2" t="str">
        <f>VLOOKUP(Tabla1[[#This Row],[nemo]],'Nemos y clasificaciones'!$A$1:$C$3000,3,FALSE)</f>
        <v>CFI</v>
      </c>
      <c r="P2240" s="2"/>
      <c r="Q2240" s="2"/>
    </row>
    <row r="2241" spans="1:17" x14ac:dyDescent="0.25">
      <c r="A2241" t="s">
        <v>9194</v>
      </c>
      <c r="B2241" s="1">
        <v>42916</v>
      </c>
      <c r="C2241" s="1">
        <v>42922</v>
      </c>
      <c r="D2241" t="s">
        <v>14</v>
      </c>
      <c r="E2241" t="s">
        <v>355</v>
      </c>
      <c r="F2241">
        <v>0</v>
      </c>
      <c r="G2241">
        <v>500000000</v>
      </c>
      <c r="H2241">
        <v>0</v>
      </c>
      <c r="I2241">
        <v>0</v>
      </c>
      <c r="J2241">
        <v>0</v>
      </c>
      <c r="K2241">
        <v>0.56599999999999995</v>
      </c>
      <c r="L2241" t="s">
        <v>23</v>
      </c>
      <c r="M2241" s="2">
        <v>283000000</v>
      </c>
      <c r="N2241" s="2" t="str">
        <f>VLOOKUP(Tabla1[[#This Row],[nemo]],'Nemos y clasificaciones'!$A$2:$B$5000,2,FALSE)</f>
        <v>CFI</v>
      </c>
      <c r="O2241" s="2" t="str">
        <f>VLOOKUP(Tabla1[[#This Row],[nemo]],'Nemos y clasificaciones'!$A$1:$C$3000,3,FALSE)</f>
        <v>CFI</v>
      </c>
      <c r="P2241" s="2"/>
      <c r="Q2241" s="2"/>
    </row>
    <row r="2242" spans="1:17" x14ac:dyDescent="0.25">
      <c r="A2242" t="s">
        <v>6203</v>
      </c>
      <c r="B2242" s="1">
        <v>43616</v>
      </c>
      <c r="C2242" s="1">
        <v>43622</v>
      </c>
      <c r="D2242" t="s">
        <v>14</v>
      </c>
      <c r="E2242" t="s">
        <v>355</v>
      </c>
      <c r="F2242">
        <v>0</v>
      </c>
      <c r="G2242">
        <v>500000000</v>
      </c>
      <c r="H2242">
        <v>0</v>
      </c>
      <c r="I2242">
        <v>0</v>
      </c>
      <c r="J2242">
        <v>0</v>
      </c>
      <c r="K2242">
        <v>0.56399999999999995</v>
      </c>
      <c r="L2242" t="s">
        <v>23</v>
      </c>
      <c r="M2242" s="2">
        <v>282000000</v>
      </c>
      <c r="N2242" s="2" t="str">
        <f>VLOOKUP(Tabla1[[#This Row],[nemo]],'Nemos y clasificaciones'!$A$2:$B$5000,2,FALSE)</f>
        <v>CFI</v>
      </c>
      <c r="O2242" s="2" t="str">
        <f>VLOOKUP(Tabla1[[#This Row],[nemo]],'Nemos y clasificaciones'!$A$1:$C$3000,3,FALSE)</f>
        <v>CFI</v>
      </c>
      <c r="P2242" s="2"/>
      <c r="Q2242" s="2"/>
    </row>
    <row r="2243" spans="1:17" x14ac:dyDescent="0.25">
      <c r="A2243" t="s">
        <v>6203</v>
      </c>
      <c r="B2243" s="1">
        <v>43585</v>
      </c>
      <c r="C2243" s="1">
        <v>43592</v>
      </c>
      <c r="D2243" t="s">
        <v>14</v>
      </c>
      <c r="E2243" t="s">
        <v>355</v>
      </c>
      <c r="F2243">
        <v>0</v>
      </c>
      <c r="G2243">
        <v>500000000</v>
      </c>
      <c r="H2243">
        <v>0</v>
      </c>
      <c r="I2243">
        <v>0</v>
      </c>
      <c r="J2243">
        <v>0</v>
      </c>
      <c r="K2243">
        <v>0.56399999999999995</v>
      </c>
      <c r="L2243" t="s">
        <v>23</v>
      </c>
      <c r="M2243" s="2">
        <v>282000000</v>
      </c>
      <c r="N2243" s="2" t="str">
        <f>VLOOKUP(Tabla1[[#This Row],[nemo]],'Nemos y clasificaciones'!$A$2:$B$5000,2,FALSE)</f>
        <v>CFI</v>
      </c>
      <c r="O2243" s="2" t="str">
        <f>VLOOKUP(Tabla1[[#This Row],[nemo]],'Nemos y clasificaciones'!$A$1:$C$3000,3,FALSE)</f>
        <v>CFI</v>
      </c>
      <c r="P2243" s="2"/>
      <c r="Q2243" s="2"/>
    </row>
    <row r="2244" spans="1:17" x14ac:dyDescent="0.25">
      <c r="A2244" t="s">
        <v>8934</v>
      </c>
      <c r="B2244" s="1">
        <v>43039</v>
      </c>
      <c r="C2244" s="1">
        <v>43046</v>
      </c>
      <c r="D2244" t="s">
        <v>14</v>
      </c>
      <c r="E2244" t="s">
        <v>355</v>
      </c>
      <c r="F2244">
        <v>0</v>
      </c>
      <c r="G2244">
        <v>500000000</v>
      </c>
      <c r="H2244">
        <v>0</v>
      </c>
      <c r="I2244">
        <v>0</v>
      </c>
      <c r="J2244">
        <v>0</v>
      </c>
      <c r="K2244">
        <v>0.55900000000000005</v>
      </c>
      <c r="L2244" t="s">
        <v>23</v>
      </c>
      <c r="M2244" s="2">
        <v>279500000</v>
      </c>
      <c r="N2244" s="2" t="str">
        <f>VLOOKUP(Tabla1[[#This Row],[nemo]],'Nemos y clasificaciones'!$A$2:$B$5000,2,FALSE)</f>
        <v>CFI</v>
      </c>
      <c r="O2244" s="2" t="str">
        <f>VLOOKUP(Tabla1[[#This Row],[nemo]],'Nemos y clasificaciones'!$A$1:$C$3000,3,FALSE)</f>
        <v>CFI</v>
      </c>
      <c r="P2244" s="2"/>
      <c r="Q2244" s="2"/>
    </row>
    <row r="2245" spans="1:17" x14ac:dyDescent="0.25">
      <c r="A2245" t="s">
        <v>8663</v>
      </c>
      <c r="B2245" s="1">
        <v>43102</v>
      </c>
      <c r="C2245" s="1">
        <v>43108</v>
      </c>
      <c r="D2245" t="s">
        <v>14</v>
      </c>
      <c r="E2245" t="s">
        <v>355</v>
      </c>
      <c r="F2245">
        <v>0</v>
      </c>
      <c r="G2245">
        <v>500000000</v>
      </c>
      <c r="H2245">
        <v>0</v>
      </c>
      <c r="I2245">
        <v>0</v>
      </c>
      <c r="J2245">
        <v>0</v>
      </c>
      <c r="K2245">
        <v>0.55500000000000005</v>
      </c>
      <c r="L2245" t="s">
        <v>23</v>
      </c>
      <c r="M2245" s="2">
        <v>277500000</v>
      </c>
      <c r="N2245" s="2" t="str">
        <f>VLOOKUP(Tabla1[[#This Row],[nemo]],'Nemos y clasificaciones'!$A$2:$B$5000,2,FALSE)</f>
        <v>CFI</v>
      </c>
      <c r="O2245" s="2" t="str">
        <f>VLOOKUP(Tabla1[[#This Row],[nemo]],'Nemos y clasificaciones'!$A$1:$C$3000,3,FALSE)</f>
        <v>CFI</v>
      </c>
      <c r="P2245" s="2"/>
      <c r="Q2245" s="2"/>
    </row>
    <row r="2246" spans="1:17" x14ac:dyDescent="0.25">
      <c r="A2246" t="s">
        <v>8870</v>
      </c>
      <c r="B2246" s="1">
        <v>43069</v>
      </c>
      <c r="C2246" s="1">
        <v>43075</v>
      </c>
      <c r="D2246" t="s">
        <v>14</v>
      </c>
      <c r="E2246" t="s">
        <v>355</v>
      </c>
      <c r="F2246">
        <v>0</v>
      </c>
      <c r="G2246">
        <v>500000000</v>
      </c>
      <c r="H2246">
        <v>0</v>
      </c>
      <c r="I2246">
        <v>0</v>
      </c>
      <c r="J2246">
        <v>0</v>
      </c>
      <c r="K2246">
        <v>0.55500000000000005</v>
      </c>
      <c r="L2246" t="s">
        <v>23</v>
      </c>
      <c r="M2246" s="2">
        <v>277500000</v>
      </c>
      <c r="N2246" s="2" t="str">
        <f>VLOOKUP(Tabla1[[#This Row],[nemo]],'Nemos y clasificaciones'!$A$2:$B$5000,2,FALSE)</f>
        <v>CFI</v>
      </c>
      <c r="O2246" s="2" t="str">
        <f>VLOOKUP(Tabla1[[#This Row],[nemo]],'Nemos y clasificaciones'!$A$1:$C$3000,3,FALSE)</f>
        <v>CFI</v>
      </c>
      <c r="P2246" s="2"/>
      <c r="Q2246" s="2"/>
    </row>
    <row r="2247" spans="1:17" x14ac:dyDescent="0.25">
      <c r="A2247" t="s">
        <v>11660</v>
      </c>
      <c r="B2247" s="1">
        <v>42133</v>
      </c>
      <c r="C2247" s="1">
        <v>42139</v>
      </c>
      <c r="D2247" t="s">
        <v>14</v>
      </c>
      <c r="E2247" t="s">
        <v>4371</v>
      </c>
      <c r="F2247">
        <v>0</v>
      </c>
      <c r="G2247">
        <v>362573810</v>
      </c>
      <c r="H2247">
        <v>0</v>
      </c>
      <c r="I2247">
        <v>0</v>
      </c>
      <c r="J2247">
        <v>0</v>
      </c>
      <c r="K2247">
        <v>3.798</v>
      </c>
      <c r="L2247" t="s">
        <v>16</v>
      </c>
      <c r="M2247" s="2">
        <v>1377055330.3800001</v>
      </c>
      <c r="N2247" s="2" t="str">
        <f>VLOOKUP(Tabla1[[#This Row],[nemo]],'Nemos y clasificaciones'!$A$2:$B$5000,2,FALSE)</f>
        <v>INVERSIONES SIEMEL S.A.</v>
      </c>
      <c r="O2247" s="2" t="str">
        <f>VLOOKUP(Tabla1[[#This Row],[nemo]],'Nemos y clasificaciones'!$A$1:$C$3000,3,FALSE)</f>
        <v>Conglomerados</v>
      </c>
      <c r="P2247" s="2"/>
      <c r="Q2247" s="2"/>
    </row>
    <row r="2248" spans="1:17" x14ac:dyDescent="0.25">
      <c r="A2248" t="s">
        <v>5900</v>
      </c>
      <c r="B2248" s="1">
        <v>43644</v>
      </c>
      <c r="C2248" s="1">
        <v>43651</v>
      </c>
      <c r="D2248" t="s">
        <v>14</v>
      </c>
      <c r="E2248" t="s">
        <v>355</v>
      </c>
      <c r="F2248">
        <v>0</v>
      </c>
      <c r="G2248">
        <v>500000000</v>
      </c>
      <c r="H2248">
        <v>0</v>
      </c>
      <c r="I2248">
        <v>0</v>
      </c>
      <c r="J2248">
        <v>0</v>
      </c>
      <c r="K2248">
        <v>0.55300000000000005</v>
      </c>
      <c r="L2248" t="s">
        <v>23</v>
      </c>
      <c r="M2248" s="2">
        <v>276500000</v>
      </c>
      <c r="N2248" s="2" t="str">
        <f>VLOOKUP(Tabla1[[#This Row],[nemo]],'Nemos y clasificaciones'!$A$2:$B$5000,2,FALSE)</f>
        <v>CFI</v>
      </c>
      <c r="O2248" s="2" t="str">
        <f>VLOOKUP(Tabla1[[#This Row],[nemo]],'Nemos y clasificaciones'!$A$1:$C$3000,3,FALSE)</f>
        <v>CFI</v>
      </c>
      <c r="P2248" s="2"/>
      <c r="Q2248" s="2"/>
    </row>
    <row r="2249" spans="1:17" x14ac:dyDescent="0.25">
      <c r="A2249" t="s">
        <v>9010</v>
      </c>
      <c r="B2249" s="1">
        <v>43007</v>
      </c>
      <c r="C2249" s="1">
        <v>43013</v>
      </c>
      <c r="D2249" t="s">
        <v>14</v>
      </c>
      <c r="E2249" t="s">
        <v>355</v>
      </c>
      <c r="F2249">
        <v>0</v>
      </c>
      <c r="G2249">
        <v>500000000</v>
      </c>
      <c r="H2249">
        <v>0</v>
      </c>
      <c r="I2249">
        <v>0</v>
      </c>
      <c r="J2249">
        <v>0</v>
      </c>
      <c r="K2249">
        <v>0.54900000000000004</v>
      </c>
      <c r="L2249" t="s">
        <v>23</v>
      </c>
      <c r="M2249" s="2">
        <v>274500000</v>
      </c>
      <c r="N2249" s="2" t="str">
        <f>VLOOKUP(Tabla1[[#This Row],[nemo]],'Nemos y clasificaciones'!$A$2:$B$5000,2,FALSE)</f>
        <v>CFI</v>
      </c>
      <c r="O2249" s="2" t="str">
        <f>VLOOKUP(Tabla1[[#This Row],[nemo]],'Nemos y clasificaciones'!$A$1:$C$3000,3,FALSE)</f>
        <v>CFI</v>
      </c>
      <c r="P2249" s="2"/>
      <c r="Q2249" s="2"/>
    </row>
    <row r="2250" spans="1:17" x14ac:dyDescent="0.25">
      <c r="A2250" t="s">
        <v>5800</v>
      </c>
      <c r="B2250" s="1">
        <v>43677</v>
      </c>
      <c r="C2250" s="1">
        <v>43683</v>
      </c>
      <c r="D2250" t="s">
        <v>14</v>
      </c>
      <c r="E2250" t="s">
        <v>355</v>
      </c>
      <c r="F2250">
        <v>0</v>
      </c>
      <c r="G2250">
        <v>500000000</v>
      </c>
      <c r="H2250">
        <v>0</v>
      </c>
      <c r="I2250">
        <v>0</v>
      </c>
      <c r="J2250">
        <v>0</v>
      </c>
      <c r="K2250">
        <v>0.54400000000000004</v>
      </c>
      <c r="L2250" t="s">
        <v>23</v>
      </c>
      <c r="M2250" s="2">
        <v>272000000</v>
      </c>
      <c r="N2250" s="2" t="str">
        <f>VLOOKUP(Tabla1[[#This Row],[nemo]],'Nemos y clasificaciones'!$A$2:$B$5000,2,FALSE)</f>
        <v>CFI</v>
      </c>
      <c r="O2250" s="2" t="str">
        <f>VLOOKUP(Tabla1[[#This Row],[nemo]],'Nemos y clasificaciones'!$A$1:$C$3000,3,FALSE)</f>
        <v>CFI</v>
      </c>
      <c r="P2250" s="2"/>
      <c r="Q2250" s="2"/>
    </row>
    <row r="2251" spans="1:17" x14ac:dyDescent="0.25">
      <c r="A2251" t="s">
        <v>5706</v>
      </c>
      <c r="B2251" s="1">
        <v>43707</v>
      </c>
      <c r="C2251" s="1">
        <v>43713</v>
      </c>
      <c r="D2251" t="s">
        <v>14</v>
      </c>
      <c r="E2251" t="s">
        <v>355</v>
      </c>
      <c r="F2251">
        <v>0</v>
      </c>
      <c r="G2251">
        <v>500000000</v>
      </c>
      <c r="H2251">
        <v>0</v>
      </c>
      <c r="I2251">
        <v>0</v>
      </c>
      <c r="J2251">
        <v>0</v>
      </c>
      <c r="K2251">
        <v>0.53500000000000003</v>
      </c>
      <c r="L2251" t="s">
        <v>23</v>
      </c>
      <c r="M2251" s="2">
        <v>267500000</v>
      </c>
      <c r="N2251" s="2" t="str">
        <f>VLOOKUP(Tabla1[[#This Row],[nemo]],'Nemos y clasificaciones'!$A$2:$B$5000,2,FALSE)</f>
        <v>CFI</v>
      </c>
      <c r="O2251" s="2" t="str">
        <f>VLOOKUP(Tabla1[[#This Row],[nemo]],'Nemos y clasificaciones'!$A$1:$C$3000,3,FALSE)</f>
        <v>CFI</v>
      </c>
      <c r="P2251" s="2"/>
      <c r="Q2251" s="2"/>
    </row>
    <row r="2252" spans="1:17" x14ac:dyDescent="0.25">
      <c r="A2252" t="s">
        <v>5542</v>
      </c>
      <c r="B2252" s="1">
        <v>43738</v>
      </c>
      <c r="C2252" s="1">
        <v>43743</v>
      </c>
      <c r="D2252" t="s">
        <v>14</v>
      </c>
      <c r="E2252" t="s">
        <v>355</v>
      </c>
      <c r="F2252">
        <v>0</v>
      </c>
      <c r="G2252">
        <v>500000000</v>
      </c>
      <c r="H2252">
        <v>0</v>
      </c>
      <c r="I2252">
        <v>0</v>
      </c>
      <c r="J2252">
        <v>0</v>
      </c>
      <c r="K2252">
        <v>0.52300000000000002</v>
      </c>
      <c r="L2252" t="s">
        <v>23</v>
      </c>
      <c r="M2252" s="2">
        <v>261500000</v>
      </c>
      <c r="N2252" s="2" t="str">
        <f>VLOOKUP(Tabla1[[#This Row],[nemo]],'Nemos y clasificaciones'!$A$2:$B$5000,2,FALSE)</f>
        <v>CFI</v>
      </c>
      <c r="O2252" s="2" t="str">
        <f>VLOOKUP(Tabla1[[#This Row],[nemo]],'Nemos y clasificaciones'!$A$1:$C$3000,3,FALSE)</f>
        <v>CFI</v>
      </c>
      <c r="P2252" s="2"/>
      <c r="Q2252" s="2"/>
    </row>
    <row r="2253" spans="1:17" x14ac:dyDescent="0.25">
      <c r="A2253" t="s">
        <v>4135</v>
      </c>
      <c r="B2253" s="1">
        <v>43983</v>
      </c>
      <c r="C2253" s="1">
        <v>43988</v>
      </c>
      <c r="D2253" t="s">
        <v>14</v>
      </c>
      <c r="E2253" t="s">
        <v>355</v>
      </c>
      <c r="F2253">
        <v>0</v>
      </c>
      <c r="G2253">
        <v>500000000</v>
      </c>
      <c r="H2253">
        <v>0</v>
      </c>
      <c r="I2253">
        <v>0</v>
      </c>
      <c r="J2253">
        <v>0</v>
      </c>
      <c r="K2253">
        <v>0.496</v>
      </c>
      <c r="L2253" t="s">
        <v>23</v>
      </c>
      <c r="M2253" s="2">
        <v>248000000</v>
      </c>
      <c r="N2253" s="2" t="str">
        <f>VLOOKUP(Tabla1[[#This Row],[nemo]],'Nemos y clasificaciones'!$A$2:$B$5000,2,FALSE)</f>
        <v>CFI</v>
      </c>
      <c r="O2253" s="2" t="str">
        <f>VLOOKUP(Tabla1[[#This Row],[nemo]],'Nemos y clasificaciones'!$A$1:$C$3000,3,FALSE)</f>
        <v>CFI</v>
      </c>
      <c r="P2253" s="2"/>
      <c r="Q2253" s="2"/>
    </row>
    <row r="2254" spans="1:17" x14ac:dyDescent="0.25">
      <c r="A2254" t="s">
        <v>1796</v>
      </c>
      <c r="B2254" s="1">
        <v>44329</v>
      </c>
      <c r="C2254" s="1">
        <v>44336</v>
      </c>
      <c r="D2254" t="s">
        <v>14</v>
      </c>
      <c r="E2254" t="s">
        <v>1795</v>
      </c>
      <c r="F2254">
        <v>0</v>
      </c>
      <c r="G2254">
        <v>283369203</v>
      </c>
      <c r="H2254">
        <v>0</v>
      </c>
      <c r="I2254">
        <v>0</v>
      </c>
      <c r="J2254">
        <v>0</v>
      </c>
      <c r="K2254">
        <v>4.8099999999999996</v>
      </c>
      <c r="L2254" t="s">
        <v>16</v>
      </c>
      <c r="M2254" s="2">
        <v>1363005866.4300001</v>
      </c>
      <c r="N2254" s="2" t="str">
        <f>VLOOKUP(Tabla1[[#This Row],[nemo]],'Nemos y clasificaciones'!$A$2:$B$5000,2,FALSE)</f>
        <v>PAZ CORP S.A.</v>
      </c>
      <c r="O2254" s="2" t="str">
        <f>VLOOKUP(Tabla1[[#This Row],[nemo]],'Nemos y clasificaciones'!$A$1:$C$3000,3,FALSE)</f>
        <v>Construcción</v>
      </c>
      <c r="P2254" s="2"/>
      <c r="Q2254" s="2"/>
    </row>
    <row r="2255" spans="1:17" x14ac:dyDescent="0.25">
      <c r="A2255" t="s">
        <v>1904</v>
      </c>
      <c r="B2255" s="1">
        <v>44324</v>
      </c>
      <c r="C2255" s="1">
        <v>44330</v>
      </c>
      <c r="D2255" t="s">
        <v>14</v>
      </c>
      <c r="E2255" t="s">
        <v>93</v>
      </c>
      <c r="F2255">
        <v>0</v>
      </c>
      <c r="G2255">
        <v>258469000</v>
      </c>
      <c r="H2255">
        <v>0</v>
      </c>
      <c r="I2255">
        <v>0</v>
      </c>
      <c r="J2255">
        <v>0</v>
      </c>
      <c r="K2255">
        <v>5.2679999999999998</v>
      </c>
      <c r="L2255" t="s">
        <v>16</v>
      </c>
      <c r="M2255" s="2">
        <v>1361614692</v>
      </c>
      <c r="N2255" s="2" t="str">
        <f>VLOOKUP(Tabla1[[#This Row],[nemo]],'Nemos y clasificaciones'!$A$2:$B$5000,2,FALSE)</f>
        <v>FORUS S.A.</v>
      </c>
      <c r="O2255" s="2" t="str">
        <f>VLOOKUP(Tabla1[[#This Row],[nemo]],'Nemos y clasificaciones'!$A$1:$C$3000,3,FALSE)</f>
        <v>Consumo</v>
      </c>
      <c r="P2255" s="2"/>
      <c r="Q2255" s="2"/>
    </row>
    <row r="2256" spans="1:17" x14ac:dyDescent="0.25">
      <c r="A2256" t="s">
        <v>4135</v>
      </c>
      <c r="B2256" s="1">
        <v>43951</v>
      </c>
      <c r="C2256" s="1">
        <v>43958</v>
      </c>
      <c r="D2256" t="s">
        <v>14</v>
      </c>
      <c r="E2256" t="s">
        <v>355</v>
      </c>
      <c r="F2256">
        <v>0</v>
      </c>
      <c r="G2256">
        <v>500000000</v>
      </c>
      <c r="H2256">
        <v>0</v>
      </c>
      <c r="I2256">
        <v>0</v>
      </c>
      <c r="J2256">
        <v>0</v>
      </c>
      <c r="K2256">
        <v>0.496</v>
      </c>
      <c r="L2256" t="s">
        <v>23</v>
      </c>
      <c r="M2256" s="2">
        <v>248000000</v>
      </c>
      <c r="N2256" s="2" t="str">
        <f>VLOOKUP(Tabla1[[#This Row],[nemo]],'Nemos y clasificaciones'!$A$2:$B$5000,2,FALSE)</f>
        <v>CFI</v>
      </c>
      <c r="O2256" s="2" t="str">
        <f>VLOOKUP(Tabla1[[#This Row],[nemo]],'Nemos y clasificaciones'!$A$1:$C$3000,3,FALSE)</f>
        <v>CFI</v>
      </c>
      <c r="P2256" s="2"/>
      <c r="Q2256" s="2"/>
    </row>
    <row r="2257" spans="1:17" x14ac:dyDescent="0.25">
      <c r="A2257" t="s">
        <v>4135</v>
      </c>
      <c r="B2257" s="1">
        <v>43921</v>
      </c>
      <c r="C2257" s="1">
        <v>43927</v>
      </c>
      <c r="D2257" t="s">
        <v>14</v>
      </c>
      <c r="E2257" t="s">
        <v>355</v>
      </c>
      <c r="F2257">
        <v>0</v>
      </c>
      <c r="G2257">
        <v>500000000</v>
      </c>
      <c r="H2257">
        <v>0</v>
      </c>
      <c r="I2257">
        <v>0</v>
      </c>
      <c r="J2257">
        <v>0</v>
      </c>
      <c r="K2257">
        <v>0.496</v>
      </c>
      <c r="L2257" t="s">
        <v>23</v>
      </c>
      <c r="M2257" s="2">
        <v>248000000</v>
      </c>
      <c r="N2257" s="2" t="str">
        <f>VLOOKUP(Tabla1[[#This Row],[nemo]],'Nemos y clasificaciones'!$A$2:$B$5000,2,FALSE)</f>
        <v>CFI</v>
      </c>
      <c r="O2257" s="2" t="str">
        <f>VLOOKUP(Tabla1[[#This Row],[nemo]],'Nemos y clasificaciones'!$A$1:$C$3000,3,FALSE)</f>
        <v>CFI</v>
      </c>
      <c r="P2257" s="2"/>
      <c r="Q2257" s="2"/>
    </row>
    <row r="2258" spans="1:17" x14ac:dyDescent="0.25">
      <c r="A2258" t="s">
        <v>5431</v>
      </c>
      <c r="B2258" s="1">
        <v>43768</v>
      </c>
      <c r="C2258" s="1">
        <v>43776</v>
      </c>
      <c r="D2258" t="s">
        <v>14</v>
      </c>
      <c r="E2258" t="s">
        <v>355</v>
      </c>
      <c r="F2258">
        <v>0</v>
      </c>
      <c r="G2258">
        <v>500000000</v>
      </c>
      <c r="H2258">
        <v>0</v>
      </c>
      <c r="I2258">
        <v>0</v>
      </c>
      <c r="J2258">
        <v>0</v>
      </c>
      <c r="K2258">
        <v>0.48799999999999999</v>
      </c>
      <c r="L2258" t="s">
        <v>23</v>
      </c>
      <c r="M2258" s="2">
        <v>244000000</v>
      </c>
      <c r="N2258" s="2" t="str">
        <f>VLOOKUP(Tabla1[[#This Row],[nemo]],'Nemos y clasificaciones'!$A$2:$B$5000,2,FALSE)</f>
        <v>CFI</v>
      </c>
      <c r="O2258" s="2" t="str">
        <f>VLOOKUP(Tabla1[[#This Row],[nemo]],'Nemos y clasificaciones'!$A$1:$C$3000,3,FALSE)</f>
        <v>CFI</v>
      </c>
      <c r="P2258" s="2"/>
      <c r="Q2258" s="2"/>
    </row>
    <row r="2259" spans="1:17" x14ac:dyDescent="0.25">
      <c r="A2259" t="s">
        <v>10782</v>
      </c>
      <c r="B2259" s="1">
        <v>42482</v>
      </c>
      <c r="C2259" s="1">
        <v>42488</v>
      </c>
      <c r="D2259" t="s">
        <v>14</v>
      </c>
      <c r="E2259" t="s">
        <v>9728</v>
      </c>
      <c r="F2259">
        <v>0</v>
      </c>
      <c r="G2259">
        <v>225063190</v>
      </c>
      <c r="H2259">
        <v>0</v>
      </c>
      <c r="I2259">
        <v>0</v>
      </c>
      <c r="J2259">
        <v>0</v>
      </c>
      <c r="K2259">
        <v>6.01</v>
      </c>
      <c r="L2259" t="s">
        <v>16</v>
      </c>
      <c r="M2259" s="2">
        <v>1352629771.9000001</v>
      </c>
      <c r="N2259" s="2" t="str">
        <f>VLOOKUP(Tabla1[[#This Row],[nemo]],'Nemos y clasificaciones'!$A$2:$B$5000,2,FALSE)</f>
        <v>COMPAÑIA NACIONAL DE TELEFONOS, TELEFONICA DEL SUR S.A.</v>
      </c>
      <c r="O2259" s="2" t="str">
        <f>VLOOKUP(Tabla1[[#This Row],[nemo]],'Nemos y clasificaciones'!$A$1:$C$3000,3,FALSE)</f>
        <v>Telecomunicaciones</v>
      </c>
      <c r="P2259" s="2"/>
      <c r="Q2259" s="2"/>
    </row>
    <row r="2260" spans="1:17" x14ac:dyDescent="0.25">
      <c r="A2260" t="s">
        <v>6227</v>
      </c>
      <c r="B2260" s="1">
        <v>43609</v>
      </c>
      <c r="C2260" s="1">
        <v>43615</v>
      </c>
      <c r="D2260" t="s">
        <v>14</v>
      </c>
      <c r="E2260" t="s">
        <v>4242</v>
      </c>
      <c r="F2260">
        <v>0</v>
      </c>
      <c r="G2260">
        <v>8375856</v>
      </c>
      <c r="H2260">
        <v>0</v>
      </c>
      <c r="I2260">
        <v>0</v>
      </c>
      <c r="J2260">
        <v>0</v>
      </c>
      <c r="K2260">
        <v>161.346</v>
      </c>
      <c r="L2260" t="s">
        <v>19</v>
      </c>
      <c r="M2260" s="2">
        <v>1351410862.1760001</v>
      </c>
      <c r="N2260" s="2" t="str">
        <f>VLOOKUP(Tabla1[[#This Row],[nemo]],'Nemos y clasificaciones'!$A$2:$B$5000,2,FALSE)</f>
        <v>CLINICA LAS CONDES S.A.</v>
      </c>
      <c r="O2260" s="2" t="str">
        <f>VLOOKUP(Tabla1[[#This Row],[nemo]],'Nemos y clasificaciones'!$A$1:$C$3000,3,FALSE)</f>
        <v>Servicios de salud</v>
      </c>
      <c r="P2260" s="2"/>
      <c r="Q2260" s="2"/>
    </row>
    <row r="2261" spans="1:17" x14ac:dyDescent="0.25">
      <c r="A2261" t="s">
        <v>4814</v>
      </c>
      <c r="B2261" s="1">
        <v>43889</v>
      </c>
      <c r="C2261" s="1">
        <v>43895</v>
      </c>
      <c r="D2261" t="s">
        <v>14</v>
      </c>
      <c r="E2261" t="s">
        <v>355</v>
      </c>
      <c r="F2261">
        <v>0</v>
      </c>
      <c r="G2261">
        <v>500000000</v>
      </c>
      <c r="H2261">
        <v>0</v>
      </c>
      <c r="I2261">
        <v>0</v>
      </c>
      <c r="J2261">
        <v>0</v>
      </c>
      <c r="K2261">
        <v>0.47299999999999998</v>
      </c>
      <c r="L2261" t="s">
        <v>23</v>
      </c>
      <c r="M2261" s="2">
        <v>236500000</v>
      </c>
      <c r="N2261" s="2" t="str">
        <f>VLOOKUP(Tabla1[[#This Row],[nemo]],'Nemos y clasificaciones'!$A$2:$B$5000,2,FALSE)</f>
        <v>CFI</v>
      </c>
      <c r="O2261" s="2" t="str">
        <f>VLOOKUP(Tabla1[[#This Row],[nemo]],'Nemos y clasificaciones'!$A$1:$C$3000,3,FALSE)</f>
        <v>CFI</v>
      </c>
      <c r="P2261" s="2"/>
      <c r="Q2261" s="2"/>
    </row>
    <row r="2262" spans="1:17" x14ac:dyDescent="0.25">
      <c r="A2262" t="s">
        <v>2306</v>
      </c>
      <c r="B2262" s="1">
        <v>44166</v>
      </c>
      <c r="C2262" s="1">
        <v>44172</v>
      </c>
      <c r="D2262" t="s">
        <v>14</v>
      </c>
      <c r="E2262" t="s">
        <v>355</v>
      </c>
      <c r="F2262">
        <v>0</v>
      </c>
      <c r="G2262">
        <v>500000000</v>
      </c>
      <c r="H2262">
        <v>0</v>
      </c>
      <c r="I2262">
        <v>0</v>
      </c>
      <c r="J2262">
        <v>0</v>
      </c>
      <c r="K2262">
        <v>0.47</v>
      </c>
      <c r="L2262" t="s">
        <v>23</v>
      </c>
      <c r="M2262" s="2">
        <v>235000000</v>
      </c>
      <c r="N2262" s="2" t="str">
        <f>VLOOKUP(Tabla1[[#This Row],[nemo]],'Nemos y clasificaciones'!$A$2:$B$5000,2,FALSE)</f>
        <v>CFI</v>
      </c>
      <c r="O2262" s="2" t="str">
        <f>VLOOKUP(Tabla1[[#This Row],[nemo]],'Nemos y clasificaciones'!$A$1:$C$3000,3,FALSE)</f>
        <v>CFI</v>
      </c>
      <c r="P2262" s="2"/>
      <c r="Q2262" s="2"/>
    </row>
    <row r="2263" spans="1:17" x14ac:dyDescent="0.25">
      <c r="A2263" t="s">
        <v>2306</v>
      </c>
      <c r="B2263" s="1">
        <v>44138</v>
      </c>
      <c r="C2263" s="1">
        <v>44144</v>
      </c>
      <c r="D2263" t="s">
        <v>14</v>
      </c>
      <c r="E2263" t="s">
        <v>355</v>
      </c>
      <c r="F2263">
        <v>0</v>
      </c>
      <c r="G2263">
        <v>500000000</v>
      </c>
      <c r="H2263">
        <v>0</v>
      </c>
      <c r="I2263">
        <v>0</v>
      </c>
      <c r="J2263">
        <v>0</v>
      </c>
      <c r="K2263">
        <v>0.47</v>
      </c>
      <c r="L2263" t="s">
        <v>23</v>
      </c>
      <c r="M2263" s="2">
        <v>235000000</v>
      </c>
      <c r="N2263" s="2" t="str">
        <f>VLOOKUP(Tabla1[[#This Row],[nemo]],'Nemos y clasificaciones'!$A$2:$B$5000,2,FALSE)</f>
        <v>CFI</v>
      </c>
      <c r="O2263" s="2" t="str">
        <f>VLOOKUP(Tabla1[[#This Row],[nemo]],'Nemos y clasificaciones'!$A$1:$C$3000,3,FALSE)</f>
        <v>CFI</v>
      </c>
      <c r="P2263" s="2"/>
      <c r="Q2263" s="2"/>
    </row>
    <row r="2264" spans="1:17" x14ac:dyDescent="0.25">
      <c r="A2264" t="s">
        <v>9113</v>
      </c>
      <c r="B2264" s="1">
        <v>42976</v>
      </c>
      <c r="C2264" s="1">
        <v>42982</v>
      </c>
      <c r="D2264" t="s">
        <v>14</v>
      </c>
      <c r="E2264" t="s">
        <v>935</v>
      </c>
      <c r="F2264">
        <v>0</v>
      </c>
      <c r="G2264">
        <v>1181420348</v>
      </c>
      <c r="H2264">
        <v>0</v>
      </c>
      <c r="I2264">
        <v>0</v>
      </c>
      <c r="J2264">
        <v>0</v>
      </c>
      <c r="K2264">
        <v>1.1399999999999999</v>
      </c>
      <c r="L2264" t="s">
        <v>16</v>
      </c>
      <c r="M2264" s="2">
        <v>1346819196.72</v>
      </c>
      <c r="N2264" s="2" t="str">
        <f>VLOOKUP(Tabla1[[#This Row],[nemo]],'Nemos y clasificaciones'!$A$2:$B$5000,2,FALSE)</f>
        <v>COMPAÑIAS CIC S.A.</v>
      </c>
      <c r="O2264" s="2" t="str">
        <f>VLOOKUP(Tabla1[[#This Row],[nemo]],'Nemos y clasificaciones'!$A$1:$C$3000,3,FALSE)</f>
        <v>Consumo</v>
      </c>
      <c r="P2264" s="2"/>
      <c r="Q2264" s="2"/>
    </row>
    <row r="2265" spans="1:17" x14ac:dyDescent="0.25">
      <c r="A2265" t="s">
        <v>2306</v>
      </c>
      <c r="B2265" s="1">
        <v>44104</v>
      </c>
      <c r="C2265" s="1">
        <v>44110</v>
      </c>
      <c r="D2265" t="s">
        <v>14</v>
      </c>
      <c r="E2265" t="s">
        <v>355</v>
      </c>
      <c r="F2265">
        <v>0</v>
      </c>
      <c r="G2265">
        <v>500000000</v>
      </c>
      <c r="H2265">
        <v>0</v>
      </c>
      <c r="I2265">
        <v>0</v>
      </c>
      <c r="J2265">
        <v>0</v>
      </c>
      <c r="K2265">
        <v>0.47</v>
      </c>
      <c r="L2265" t="s">
        <v>23</v>
      </c>
      <c r="M2265" s="2">
        <v>235000000</v>
      </c>
      <c r="N2265" s="2" t="str">
        <f>VLOOKUP(Tabla1[[#This Row],[nemo]],'Nemos y clasificaciones'!$A$2:$B$5000,2,FALSE)</f>
        <v>CFI</v>
      </c>
      <c r="O2265" s="2" t="str">
        <f>VLOOKUP(Tabla1[[#This Row],[nemo]],'Nemos y clasificaciones'!$A$1:$C$3000,3,FALSE)</f>
        <v>CFI</v>
      </c>
      <c r="P2265" s="2"/>
      <c r="Q2265" s="2"/>
    </row>
    <row r="2266" spans="1:17" x14ac:dyDescent="0.25">
      <c r="A2266" t="s">
        <v>1868</v>
      </c>
      <c r="B2266" s="1">
        <v>44328</v>
      </c>
      <c r="C2266" s="1">
        <v>44334</v>
      </c>
      <c r="D2266" t="s">
        <v>14</v>
      </c>
      <c r="E2266" t="s">
        <v>1869</v>
      </c>
      <c r="F2266">
        <v>0</v>
      </c>
      <c r="G2266">
        <v>307933743</v>
      </c>
      <c r="H2266">
        <v>0</v>
      </c>
      <c r="I2266">
        <v>0</v>
      </c>
      <c r="J2266">
        <v>0</v>
      </c>
      <c r="K2266">
        <v>4.3710000000000004</v>
      </c>
      <c r="L2266" t="s">
        <v>16</v>
      </c>
      <c r="M2266" s="2">
        <v>1345978390.6530001</v>
      </c>
      <c r="N2266" s="2" t="str">
        <f>VLOOKUP(Tabla1[[#This Row],[nemo]],'Nemos y clasificaciones'!$A$2:$B$5000,2,FALSE)</f>
        <v>AGUAS ANDINAS S.A.</v>
      </c>
      <c r="O2266" s="2" t="str">
        <f>VLOOKUP(Tabla1[[#This Row],[nemo]],'Nemos y clasificaciones'!$A$1:$C$3000,3,FALSE)</f>
        <v>Servicios sanitarios y gas</v>
      </c>
      <c r="P2266" s="2"/>
      <c r="Q2266" s="2"/>
    </row>
    <row r="2267" spans="1:17" x14ac:dyDescent="0.25">
      <c r="A2267" t="s">
        <v>3600</v>
      </c>
      <c r="B2267" s="1">
        <v>44013</v>
      </c>
      <c r="C2267" s="1">
        <v>44019</v>
      </c>
      <c r="D2267" t="s">
        <v>14</v>
      </c>
      <c r="E2267" t="s">
        <v>355</v>
      </c>
      <c r="F2267">
        <v>0</v>
      </c>
      <c r="G2267">
        <v>500000000</v>
      </c>
      <c r="H2267">
        <v>0</v>
      </c>
      <c r="I2267">
        <v>0</v>
      </c>
      <c r="J2267">
        <v>0</v>
      </c>
      <c r="K2267">
        <v>0.42299999999999999</v>
      </c>
      <c r="L2267" t="s">
        <v>23</v>
      </c>
      <c r="M2267" s="2">
        <v>211500000</v>
      </c>
      <c r="N2267" s="2" t="str">
        <f>VLOOKUP(Tabla1[[#This Row],[nemo]],'Nemos y clasificaciones'!$A$2:$B$5000,2,FALSE)</f>
        <v>CFI</v>
      </c>
      <c r="O2267" s="2" t="str">
        <f>VLOOKUP(Tabla1[[#This Row],[nemo]],'Nemos y clasificaciones'!$A$1:$C$3000,3,FALSE)</f>
        <v>CFI</v>
      </c>
      <c r="P2267" s="2"/>
      <c r="Q2267" s="2"/>
    </row>
    <row r="2268" spans="1:17" x14ac:dyDescent="0.25">
      <c r="A2268" t="s">
        <v>3600</v>
      </c>
      <c r="B2268" s="1">
        <v>43861</v>
      </c>
      <c r="C2268" s="1">
        <v>43867</v>
      </c>
      <c r="D2268" t="s">
        <v>14</v>
      </c>
      <c r="E2268" t="s">
        <v>355</v>
      </c>
      <c r="F2268">
        <v>0</v>
      </c>
      <c r="G2268">
        <v>500000000</v>
      </c>
      <c r="H2268">
        <v>0</v>
      </c>
      <c r="I2268">
        <v>0</v>
      </c>
      <c r="J2268">
        <v>0</v>
      </c>
      <c r="K2268">
        <v>0.42299999999999999</v>
      </c>
      <c r="L2268" t="s">
        <v>23</v>
      </c>
      <c r="M2268" s="2">
        <v>211500000</v>
      </c>
      <c r="N2268" s="2" t="str">
        <f>VLOOKUP(Tabla1[[#This Row],[nemo]],'Nemos y clasificaciones'!$A$2:$B$5000,2,FALSE)</f>
        <v>CFI</v>
      </c>
      <c r="O2268" s="2" t="str">
        <f>VLOOKUP(Tabla1[[#This Row],[nemo]],'Nemos y clasificaciones'!$A$1:$C$3000,3,FALSE)</f>
        <v>CFI</v>
      </c>
      <c r="P2268" s="2"/>
      <c r="Q2268" s="2"/>
    </row>
    <row r="2269" spans="1:17" x14ac:dyDescent="0.25">
      <c r="A2269" t="s">
        <v>5344</v>
      </c>
      <c r="B2269" s="1">
        <v>43798</v>
      </c>
      <c r="C2269" s="1">
        <v>43804</v>
      </c>
      <c r="D2269" t="s">
        <v>14</v>
      </c>
      <c r="E2269" t="s">
        <v>355</v>
      </c>
      <c r="F2269">
        <v>0</v>
      </c>
      <c r="G2269">
        <v>500000000</v>
      </c>
      <c r="H2269">
        <v>0</v>
      </c>
      <c r="I2269">
        <v>0</v>
      </c>
      <c r="J2269">
        <v>0</v>
      </c>
      <c r="K2269">
        <v>0.42299999999999999</v>
      </c>
      <c r="L2269" t="s">
        <v>23</v>
      </c>
      <c r="M2269" s="2">
        <v>211500000</v>
      </c>
      <c r="N2269" s="2" t="str">
        <f>VLOOKUP(Tabla1[[#This Row],[nemo]],'Nemos y clasificaciones'!$A$2:$B$5000,2,FALSE)</f>
        <v>CFI</v>
      </c>
      <c r="O2269" s="2" t="str">
        <f>VLOOKUP(Tabla1[[#This Row],[nemo]],'Nemos y clasificaciones'!$A$1:$C$3000,3,FALSE)</f>
        <v>CFI</v>
      </c>
      <c r="P2269" s="2"/>
      <c r="Q2269" s="2"/>
    </row>
    <row r="2270" spans="1:17" x14ac:dyDescent="0.25">
      <c r="A2270" t="s">
        <v>11571</v>
      </c>
      <c r="B2270" s="1">
        <v>42143</v>
      </c>
      <c r="C2270" s="1">
        <v>42150</v>
      </c>
      <c r="D2270" t="s">
        <v>14</v>
      </c>
      <c r="E2270" t="s">
        <v>1661</v>
      </c>
      <c r="F2270">
        <v>0</v>
      </c>
      <c r="G2270">
        <v>2500000</v>
      </c>
      <c r="H2270">
        <v>0</v>
      </c>
      <c r="I2270">
        <v>0</v>
      </c>
      <c r="J2270">
        <v>0</v>
      </c>
      <c r="K2270">
        <v>536.18799999999999</v>
      </c>
      <c r="L2270" t="s">
        <v>19</v>
      </c>
      <c r="M2270" s="2">
        <v>1340470000</v>
      </c>
      <c r="N2270" s="2" t="str">
        <f>VLOOKUP(Tabla1[[#This Row],[nemo]],'Nemos y clasificaciones'!$A$2:$B$5000,2,FALSE)</f>
        <v>COMPAÑIA ELECTRICA DEL LITORAL S.A.</v>
      </c>
      <c r="O2270" s="2" t="str">
        <f>VLOOKUP(Tabla1[[#This Row],[nemo]],'Nemos y clasificaciones'!$A$1:$C$3000,3,FALSE)</f>
        <v>Eléctrico</v>
      </c>
      <c r="P2270" s="2"/>
      <c r="Q2270" s="2"/>
    </row>
    <row r="2271" spans="1:17" x14ac:dyDescent="0.25">
      <c r="A2271" t="s">
        <v>932</v>
      </c>
      <c r="B2271" s="1">
        <v>44347</v>
      </c>
      <c r="C2271" s="1">
        <v>44352</v>
      </c>
      <c r="D2271" t="s">
        <v>14</v>
      </c>
      <c r="E2271" t="s">
        <v>355</v>
      </c>
      <c r="F2271">
        <v>0</v>
      </c>
      <c r="G2271">
        <v>500000000</v>
      </c>
      <c r="H2271">
        <v>0</v>
      </c>
      <c r="I2271">
        <v>0</v>
      </c>
      <c r="J2271">
        <v>0</v>
      </c>
      <c r="K2271">
        <v>0.42</v>
      </c>
      <c r="L2271" t="s">
        <v>23</v>
      </c>
      <c r="M2271" s="2">
        <v>210000000</v>
      </c>
      <c r="N2271" s="2" t="str">
        <f>VLOOKUP(Tabla1[[#This Row],[nemo]],'Nemos y clasificaciones'!$A$2:$B$5000,2,FALSE)</f>
        <v>CFI</v>
      </c>
      <c r="O2271" s="2" t="str">
        <f>VLOOKUP(Tabla1[[#This Row],[nemo]],'Nemos y clasificaciones'!$A$1:$C$3000,3,FALSE)</f>
        <v>CFI</v>
      </c>
      <c r="P2271" s="2"/>
      <c r="Q2271" s="2"/>
    </row>
    <row r="2272" spans="1:17" x14ac:dyDescent="0.25">
      <c r="A2272" t="s">
        <v>10310</v>
      </c>
      <c r="B2272" s="1">
        <v>42581</v>
      </c>
      <c r="C2272" s="1">
        <v>42587</v>
      </c>
      <c r="D2272" t="s">
        <v>14</v>
      </c>
      <c r="E2272" t="s">
        <v>355</v>
      </c>
      <c r="F2272">
        <v>0</v>
      </c>
      <c r="G2272">
        <v>500000000</v>
      </c>
      <c r="H2272">
        <v>0</v>
      </c>
      <c r="I2272">
        <v>0</v>
      </c>
      <c r="J2272">
        <v>0</v>
      </c>
      <c r="K2272">
        <v>0.40799999999999997</v>
      </c>
      <c r="L2272" t="s">
        <v>23</v>
      </c>
      <c r="M2272" s="2">
        <v>204000000</v>
      </c>
      <c r="N2272" s="2" t="str">
        <f>VLOOKUP(Tabla1[[#This Row],[nemo]],'Nemos y clasificaciones'!$A$2:$B$5000,2,FALSE)</f>
        <v>CFI</v>
      </c>
      <c r="O2272" s="2" t="str">
        <f>VLOOKUP(Tabla1[[#This Row],[nemo]],'Nemos y clasificaciones'!$A$1:$C$3000,3,FALSE)</f>
        <v>CFI</v>
      </c>
      <c r="P2272" s="2"/>
      <c r="Q2272" s="2"/>
    </row>
    <row r="2273" spans="1:17" x14ac:dyDescent="0.25">
      <c r="A2273" t="s">
        <v>354</v>
      </c>
      <c r="B2273" s="1">
        <v>44407</v>
      </c>
      <c r="C2273" s="1">
        <v>44413</v>
      </c>
      <c r="D2273" t="s">
        <v>14</v>
      </c>
      <c r="E2273" t="s">
        <v>355</v>
      </c>
      <c r="F2273">
        <v>0</v>
      </c>
      <c r="G2273">
        <v>500000000</v>
      </c>
      <c r="H2273">
        <v>0</v>
      </c>
      <c r="I2273">
        <v>0</v>
      </c>
      <c r="J2273">
        <v>0</v>
      </c>
      <c r="K2273">
        <v>0.4</v>
      </c>
      <c r="L2273" t="s">
        <v>23</v>
      </c>
      <c r="M2273" s="2">
        <v>200000000</v>
      </c>
      <c r="N2273" s="2" t="str">
        <f>VLOOKUP(Tabla1[[#This Row],[nemo]],'Nemos y clasificaciones'!$A$2:$B$5000,2,FALSE)</f>
        <v>CFI</v>
      </c>
      <c r="O2273" s="2" t="str">
        <f>VLOOKUP(Tabla1[[#This Row],[nemo]],'Nemos y clasificaciones'!$A$1:$C$3000,3,FALSE)</f>
        <v>CFI</v>
      </c>
      <c r="P2273" s="2"/>
      <c r="Q2273" s="2"/>
    </row>
    <row r="2274" spans="1:17" x14ac:dyDescent="0.25">
      <c r="A2274" t="s">
        <v>4954</v>
      </c>
      <c r="B2274" s="1">
        <v>43851</v>
      </c>
      <c r="C2274" s="1">
        <v>43857</v>
      </c>
      <c r="D2274" t="s">
        <v>14</v>
      </c>
      <c r="E2274" t="s">
        <v>355</v>
      </c>
      <c r="F2274">
        <v>0</v>
      </c>
      <c r="G2274">
        <v>500000000</v>
      </c>
      <c r="H2274">
        <v>0</v>
      </c>
      <c r="I2274">
        <v>0</v>
      </c>
      <c r="J2274">
        <v>0</v>
      </c>
      <c r="K2274">
        <v>0.373</v>
      </c>
      <c r="L2274" t="s">
        <v>23</v>
      </c>
      <c r="M2274" s="2">
        <v>186500000</v>
      </c>
      <c r="N2274" s="2" t="str">
        <f>VLOOKUP(Tabla1[[#This Row],[nemo]],'Nemos y clasificaciones'!$A$2:$B$5000,2,FALSE)</f>
        <v>CFI</v>
      </c>
      <c r="O2274" s="2" t="str">
        <f>VLOOKUP(Tabla1[[#This Row],[nemo]],'Nemos y clasificaciones'!$A$1:$C$3000,3,FALSE)</f>
        <v>CFI</v>
      </c>
      <c r="P2274" s="2"/>
      <c r="Q2274" s="2"/>
    </row>
    <row r="2275" spans="1:17" x14ac:dyDescent="0.25">
      <c r="A2275" t="s">
        <v>3514</v>
      </c>
      <c r="B2275" s="1">
        <v>44074</v>
      </c>
      <c r="C2275" s="1">
        <v>44079</v>
      </c>
      <c r="D2275" t="s">
        <v>14</v>
      </c>
      <c r="E2275" t="s">
        <v>355</v>
      </c>
      <c r="F2275">
        <v>0</v>
      </c>
      <c r="G2275">
        <v>216638121</v>
      </c>
      <c r="H2275">
        <v>0</v>
      </c>
      <c r="I2275">
        <v>0</v>
      </c>
      <c r="J2275">
        <v>0</v>
      </c>
      <c r="K2275">
        <v>0.47</v>
      </c>
      <c r="L2275" t="s">
        <v>23</v>
      </c>
      <c r="M2275" s="2">
        <v>101819916.87</v>
      </c>
      <c r="N2275" s="2" t="str">
        <f>VLOOKUP(Tabla1[[#This Row],[nemo]],'Nemos y clasificaciones'!$A$2:$B$5000,2,FALSE)</f>
        <v>CFI</v>
      </c>
      <c r="O2275" s="2" t="str">
        <f>VLOOKUP(Tabla1[[#This Row],[nemo]],'Nemos y clasificaciones'!$A$1:$C$3000,3,FALSE)</f>
        <v>CFI</v>
      </c>
      <c r="P2275" s="2"/>
      <c r="Q2275" s="2"/>
    </row>
    <row r="2276" spans="1:17" x14ac:dyDescent="0.25">
      <c r="A2276" t="s">
        <v>2306</v>
      </c>
      <c r="B2276" s="1">
        <v>44286</v>
      </c>
      <c r="C2276" s="1">
        <v>44294</v>
      </c>
      <c r="D2276" t="s">
        <v>14</v>
      </c>
      <c r="E2276" t="s">
        <v>355</v>
      </c>
      <c r="F2276">
        <v>0</v>
      </c>
      <c r="G2276">
        <v>205178177</v>
      </c>
      <c r="H2276">
        <v>0</v>
      </c>
      <c r="I2276">
        <v>0</v>
      </c>
      <c r="J2276">
        <v>0</v>
      </c>
      <c r="K2276">
        <v>0.47</v>
      </c>
      <c r="L2276" t="s">
        <v>23</v>
      </c>
      <c r="M2276" s="2">
        <v>96433743.189999998</v>
      </c>
      <c r="N2276" s="2" t="str">
        <f>VLOOKUP(Tabla1[[#This Row],[nemo]],'Nemos y clasificaciones'!$A$2:$B$5000,2,FALSE)</f>
        <v>CFI</v>
      </c>
      <c r="O2276" s="2" t="str">
        <f>VLOOKUP(Tabla1[[#This Row],[nemo]],'Nemos y clasificaciones'!$A$1:$C$3000,3,FALSE)</f>
        <v>CFI</v>
      </c>
      <c r="P2276" s="2"/>
      <c r="Q2276" s="2"/>
    </row>
    <row r="2277" spans="1:17" x14ac:dyDescent="0.25">
      <c r="A2277" t="s">
        <v>2016</v>
      </c>
      <c r="B2277" s="1">
        <v>44253</v>
      </c>
      <c r="C2277" s="1">
        <v>44259</v>
      </c>
      <c r="D2277" t="s">
        <v>14</v>
      </c>
      <c r="E2277" t="s">
        <v>355</v>
      </c>
      <c r="F2277">
        <v>0</v>
      </c>
      <c r="G2277">
        <v>216638121</v>
      </c>
      <c r="H2277">
        <v>0</v>
      </c>
      <c r="I2277">
        <v>0</v>
      </c>
      <c r="J2277">
        <v>0</v>
      </c>
      <c r="K2277">
        <v>0.44</v>
      </c>
      <c r="L2277" t="s">
        <v>23</v>
      </c>
      <c r="M2277" s="2">
        <v>95320773.239999995</v>
      </c>
      <c r="N2277" s="2" t="str">
        <f>VLOOKUP(Tabla1[[#This Row],[nemo]],'Nemos y clasificaciones'!$A$2:$B$5000,2,FALSE)</f>
        <v>CFI</v>
      </c>
      <c r="O2277" s="2" t="str">
        <f>VLOOKUP(Tabla1[[#This Row],[nemo]],'Nemos y clasificaciones'!$A$1:$C$3000,3,FALSE)</f>
        <v>CFI</v>
      </c>
      <c r="P2277" s="2"/>
      <c r="Q2277" s="2"/>
    </row>
    <row r="2278" spans="1:17" x14ac:dyDescent="0.25">
      <c r="A2278" t="s">
        <v>2016</v>
      </c>
      <c r="B2278" s="1">
        <v>44225</v>
      </c>
      <c r="C2278" s="1">
        <v>44231</v>
      </c>
      <c r="D2278" t="s">
        <v>14</v>
      </c>
      <c r="E2278" t="s">
        <v>355</v>
      </c>
      <c r="F2278">
        <v>0</v>
      </c>
      <c r="G2278">
        <v>216638121</v>
      </c>
      <c r="H2278">
        <v>0</v>
      </c>
      <c r="I2278">
        <v>0</v>
      </c>
      <c r="J2278">
        <v>0</v>
      </c>
      <c r="K2278">
        <v>0.44</v>
      </c>
      <c r="L2278" t="s">
        <v>23</v>
      </c>
      <c r="M2278" s="2">
        <v>95320773.239999995</v>
      </c>
      <c r="N2278" s="2" t="str">
        <f>VLOOKUP(Tabla1[[#This Row],[nemo]],'Nemos y clasificaciones'!$A$2:$B$5000,2,FALSE)</f>
        <v>CFI</v>
      </c>
      <c r="O2278" s="2" t="str">
        <f>VLOOKUP(Tabla1[[#This Row],[nemo]],'Nemos y clasificaciones'!$A$1:$C$3000,3,FALSE)</f>
        <v>CFI</v>
      </c>
      <c r="P2278" s="2"/>
      <c r="Q2278" s="2"/>
    </row>
    <row r="2279" spans="1:17" x14ac:dyDescent="0.25">
      <c r="A2279" t="s">
        <v>9059</v>
      </c>
      <c r="B2279" s="1">
        <v>43000</v>
      </c>
      <c r="C2279" s="1">
        <v>43006</v>
      </c>
      <c r="D2279" t="s">
        <v>14</v>
      </c>
      <c r="E2279" t="s">
        <v>1190</v>
      </c>
      <c r="F2279">
        <v>0</v>
      </c>
      <c r="G2279">
        <v>13081284</v>
      </c>
      <c r="H2279">
        <v>0</v>
      </c>
      <c r="I2279">
        <v>0</v>
      </c>
      <c r="J2279">
        <v>0</v>
      </c>
      <c r="K2279">
        <v>102</v>
      </c>
      <c r="L2279" t="s">
        <v>19</v>
      </c>
      <c r="M2279" s="2">
        <v>1334290968</v>
      </c>
      <c r="N2279" s="2" t="str">
        <f>VLOOKUP(Tabla1[[#This Row],[nemo]],'Nemos y clasificaciones'!$A$2:$B$5000,2,FALSE)</f>
        <v>EMPRESA ELECTRICA DE MAGALLANES S.A.</v>
      </c>
      <c r="O2279" s="2" t="str">
        <f>VLOOKUP(Tabla1[[#This Row],[nemo]],'Nemos y clasificaciones'!$A$1:$C$3000,3,FALSE)</f>
        <v>Eléctrico</v>
      </c>
      <c r="P2279" s="2"/>
      <c r="Q2279" s="2"/>
    </row>
    <row r="2280" spans="1:17" x14ac:dyDescent="0.25">
      <c r="A2280" t="s">
        <v>10774</v>
      </c>
      <c r="B2280" s="1">
        <v>42482</v>
      </c>
      <c r="C2280" s="1">
        <v>42488</v>
      </c>
      <c r="D2280" t="s">
        <v>14</v>
      </c>
      <c r="E2280" t="s">
        <v>1190</v>
      </c>
      <c r="F2280">
        <v>0</v>
      </c>
      <c r="G2280">
        <v>13081284</v>
      </c>
      <c r="H2280">
        <v>0</v>
      </c>
      <c r="I2280">
        <v>0</v>
      </c>
      <c r="J2280">
        <v>0</v>
      </c>
      <c r="K2280">
        <v>102</v>
      </c>
      <c r="L2280" t="s">
        <v>19</v>
      </c>
      <c r="M2280" s="2">
        <v>1334290968</v>
      </c>
      <c r="N2280" s="2" t="str">
        <f>VLOOKUP(Tabla1[[#This Row],[nemo]],'Nemos y clasificaciones'!$A$2:$B$5000,2,FALSE)</f>
        <v>EMPRESA ELECTRICA DE MAGALLANES S.A.</v>
      </c>
      <c r="O2280" s="2" t="str">
        <f>VLOOKUP(Tabla1[[#This Row],[nemo]],'Nemos y clasificaciones'!$A$1:$C$3000,3,FALSE)</f>
        <v>Eléctrico</v>
      </c>
      <c r="P2280" s="2"/>
      <c r="Q2280" s="2"/>
    </row>
    <row r="2281" spans="1:17" x14ac:dyDescent="0.25">
      <c r="A2281" t="s">
        <v>2016</v>
      </c>
      <c r="B2281" s="1">
        <v>44216</v>
      </c>
      <c r="C2281" s="1">
        <v>44222</v>
      </c>
      <c r="D2281" t="s">
        <v>14</v>
      </c>
      <c r="E2281" t="s">
        <v>355</v>
      </c>
      <c r="F2281">
        <v>0</v>
      </c>
      <c r="G2281">
        <v>216638121</v>
      </c>
      <c r="H2281">
        <v>0</v>
      </c>
      <c r="I2281">
        <v>0</v>
      </c>
      <c r="J2281">
        <v>0</v>
      </c>
      <c r="K2281">
        <v>0.44</v>
      </c>
      <c r="L2281" t="s">
        <v>23</v>
      </c>
      <c r="M2281" s="2">
        <v>95320773.239999995</v>
      </c>
      <c r="N2281" s="2" t="str">
        <f>VLOOKUP(Tabla1[[#This Row],[nemo]],'Nemos y clasificaciones'!$A$2:$B$5000,2,FALSE)</f>
        <v>CFI</v>
      </c>
      <c r="O2281" s="2" t="str">
        <f>VLOOKUP(Tabla1[[#This Row],[nemo]],'Nemos y clasificaciones'!$A$1:$C$3000,3,FALSE)</f>
        <v>CFI</v>
      </c>
      <c r="P2281" s="2"/>
      <c r="Q2281" s="2"/>
    </row>
    <row r="2282" spans="1:17" x14ac:dyDescent="0.25">
      <c r="A2282" t="s">
        <v>6719</v>
      </c>
      <c r="B2282" s="1">
        <v>43553</v>
      </c>
      <c r="C2282" s="1">
        <v>43559</v>
      </c>
      <c r="D2282" t="s">
        <v>14</v>
      </c>
      <c r="E2282" t="s">
        <v>2277</v>
      </c>
      <c r="F2282">
        <v>0</v>
      </c>
      <c r="G2282">
        <v>61500000</v>
      </c>
      <c r="H2282">
        <v>0</v>
      </c>
      <c r="I2282">
        <v>0</v>
      </c>
      <c r="J2282">
        <v>0</v>
      </c>
      <c r="K2282">
        <v>21.63</v>
      </c>
      <c r="L2282" t="s">
        <v>54</v>
      </c>
      <c r="M2282" s="2">
        <v>1330245000</v>
      </c>
      <c r="N2282" s="2" t="str">
        <f>VLOOKUP(Tabla1[[#This Row],[nemo]],'Nemos y clasificaciones'!$A$2:$B$5000,2,FALSE)</f>
        <v>COMPAÑIA CHILENA DE FOSFOROS S.A.</v>
      </c>
      <c r="O2282" s="2" t="str">
        <f>VLOOKUP(Tabla1[[#This Row],[nemo]],'Nemos y clasificaciones'!$A$1:$C$3000,3,FALSE)</f>
        <v>Alimentos, bebidas y tabaco</v>
      </c>
      <c r="P2282" s="2"/>
      <c r="Q2282" s="2"/>
    </row>
    <row r="2283" spans="1:17" x14ac:dyDescent="0.25">
      <c r="A2283" t="s">
        <v>3600</v>
      </c>
      <c r="B2283" s="1">
        <v>44043</v>
      </c>
      <c r="C2283" s="1">
        <v>44049</v>
      </c>
      <c r="D2283" t="s">
        <v>14</v>
      </c>
      <c r="E2283" t="s">
        <v>355</v>
      </c>
      <c r="F2283">
        <v>0</v>
      </c>
      <c r="G2283">
        <v>216638121</v>
      </c>
      <c r="H2283">
        <v>0</v>
      </c>
      <c r="I2283">
        <v>0</v>
      </c>
      <c r="J2283">
        <v>0</v>
      </c>
      <c r="K2283">
        <v>0.42299999999999999</v>
      </c>
      <c r="L2283" t="s">
        <v>23</v>
      </c>
      <c r="M2283" s="2">
        <v>91637925.182999998</v>
      </c>
      <c r="N2283" s="2" t="str">
        <f>VLOOKUP(Tabla1[[#This Row],[nemo]],'Nemos y clasificaciones'!$A$2:$B$5000,2,FALSE)</f>
        <v>CFI</v>
      </c>
      <c r="O2283" s="2" t="str">
        <f>VLOOKUP(Tabla1[[#This Row],[nemo]],'Nemos y clasificaciones'!$A$1:$C$3000,3,FALSE)</f>
        <v>CFI</v>
      </c>
      <c r="P2283" s="2"/>
      <c r="Q2283" s="2"/>
    </row>
    <row r="2284" spans="1:17" x14ac:dyDescent="0.25">
      <c r="A2284" t="s">
        <v>9784</v>
      </c>
      <c r="B2284" s="1">
        <v>42832</v>
      </c>
      <c r="C2284" s="1">
        <v>42838</v>
      </c>
      <c r="D2284" t="s">
        <v>14</v>
      </c>
      <c r="E2284" t="s">
        <v>7305</v>
      </c>
      <c r="F2284">
        <v>0</v>
      </c>
      <c r="G2284">
        <v>400000</v>
      </c>
      <c r="H2284">
        <v>0</v>
      </c>
      <c r="I2284">
        <v>0</v>
      </c>
      <c r="J2284">
        <v>0</v>
      </c>
      <c r="K2284">
        <v>3325.076</v>
      </c>
      <c r="L2284" t="s">
        <v>19</v>
      </c>
      <c r="M2284" s="2">
        <v>1330030400</v>
      </c>
      <c r="N2284" s="2" t="str">
        <f>VLOOKUP(Tabla1[[#This Row],[nemo]],'Nemos y clasificaciones'!$A$2:$B$5000,2,FALSE)</f>
        <v>INMOBILIARIA CLUB DE CAMPO S.A.</v>
      </c>
      <c r="O2284" s="2" t="str">
        <f>VLOOKUP(Tabla1[[#This Row],[nemo]],'Nemos y clasificaciones'!$A$1:$C$3000,3,FALSE)</f>
        <v>Recreación y servicios educacionales</v>
      </c>
      <c r="P2284" s="2"/>
      <c r="Q2284" s="2"/>
    </row>
    <row r="2285" spans="1:17" x14ac:dyDescent="0.25">
      <c r="A2285" t="s">
        <v>2016</v>
      </c>
      <c r="B2285" s="1">
        <v>44316</v>
      </c>
      <c r="C2285" s="1">
        <v>44323</v>
      </c>
      <c r="D2285" t="s">
        <v>14</v>
      </c>
      <c r="E2285" t="s">
        <v>355</v>
      </c>
      <c r="F2285">
        <v>0</v>
      </c>
      <c r="G2285">
        <v>204573701</v>
      </c>
      <c r="H2285">
        <v>0</v>
      </c>
      <c r="I2285">
        <v>0</v>
      </c>
      <c r="J2285">
        <v>0</v>
      </c>
      <c r="K2285">
        <v>0.44</v>
      </c>
      <c r="L2285" t="s">
        <v>23</v>
      </c>
      <c r="M2285" s="2">
        <v>90012428.439999998</v>
      </c>
      <c r="N2285" s="2" t="str">
        <f>VLOOKUP(Tabla1[[#This Row],[nemo]],'Nemos y clasificaciones'!$A$2:$B$5000,2,FALSE)</f>
        <v>CFI</v>
      </c>
      <c r="O2285" s="2" t="str">
        <f>VLOOKUP(Tabla1[[#This Row],[nemo]],'Nemos y clasificaciones'!$A$1:$C$3000,3,FALSE)</f>
        <v>CFI</v>
      </c>
      <c r="P2285" s="2"/>
      <c r="Q2285" s="2"/>
    </row>
    <row r="2286" spans="1:17" x14ac:dyDescent="0.25">
      <c r="A2286" t="s">
        <v>932</v>
      </c>
      <c r="B2286" s="1">
        <v>44377</v>
      </c>
      <c r="C2286" s="1">
        <v>44383</v>
      </c>
      <c r="D2286" t="s">
        <v>14</v>
      </c>
      <c r="E2286" t="s">
        <v>355</v>
      </c>
      <c r="F2286">
        <v>0</v>
      </c>
      <c r="G2286">
        <v>189506130</v>
      </c>
      <c r="H2286">
        <v>0</v>
      </c>
      <c r="I2286">
        <v>0</v>
      </c>
      <c r="J2286">
        <v>0</v>
      </c>
      <c r="K2286">
        <v>0.42</v>
      </c>
      <c r="L2286" t="s">
        <v>23</v>
      </c>
      <c r="M2286" s="2">
        <v>79592574.599999994</v>
      </c>
      <c r="N2286" s="2" t="str">
        <f>VLOOKUP(Tabla1[[#This Row],[nemo]],'Nemos y clasificaciones'!$A$2:$B$5000,2,FALSE)</f>
        <v>CFI</v>
      </c>
      <c r="O2286" s="2" t="str">
        <f>VLOOKUP(Tabla1[[#This Row],[nemo]],'Nemos y clasificaciones'!$A$1:$C$3000,3,FALSE)</f>
        <v>CFI</v>
      </c>
      <c r="P2286" s="2"/>
      <c r="Q2286" s="2"/>
    </row>
    <row r="2287" spans="1:17" x14ac:dyDescent="0.25">
      <c r="A2287" t="s">
        <v>6417</v>
      </c>
      <c r="B2287" s="1">
        <v>43594</v>
      </c>
      <c r="C2287" s="1">
        <v>43600</v>
      </c>
      <c r="D2287" t="s">
        <v>14</v>
      </c>
      <c r="E2287" t="s">
        <v>4221</v>
      </c>
      <c r="F2287">
        <v>0</v>
      </c>
      <c r="G2287">
        <v>377124663</v>
      </c>
      <c r="H2287">
        <v>0</v>
      </c>
      <c r="I2287">
        <v>0</v>
      </c>
      <c r="J2287">
        <v>0</v>
      </c>
      <c r="K2287">
        <v>3.508</v>
      </c>
      <c r="L2287" t="s">
        <v>16</v>
      </c>
      <c r="M2287" s="2">
        <v>1322953317.8039999</v>
      </c>
      <c r="N2287" s="2" t="str">
        <f>VLOOKUP(Tabla1[[#This Row],[nemo]],'Nemos y clasificaciones'!$A$2:$B$5000,2,FALSE)</f>
        <v>EMPRESAS HITES S.A.</v>
      </c>
      <c r="O2287" s="2" t="str">
        <f>VLOOKUP(Tabla1[[#This Row],[nemo]],'Nemos y clasificaciones'!$A$1:$C$3000,3,FALSE)</f>
        <v>Consumo</v>
      </c>
      <c r="P2287" s="2"/>
      <c r="Q2287" s="2"/>
    </row>
    <row r="2288" spans="1:17" x14ac:dyDescent="0.25">
      <c r="A2288" t="s">
        <v>354</v>
      </c>
      <c r="B2288" s="1">
        <v>44439</v>
      </c>
      <c r="C2288" s="1">
        <v>44445</v>
      </c>
      <c r="D2288" t="s">
        <v>14</v>
      </c>
      <c r="E2288" t="s">
        <v>355</v>
      </c>
      <c r="F2288">
        <v>0</v>
      </c>
      <c r="G2288">
        <v>180592296</v>
      </c>
      <c r="H2288">
        <v>0</v>
      </c>
      <c r="I2288">
        <v>0</v>
      </c>
      <c r="J2288">
        <v>0</v>
      </c>
      <c r="K2288">
        <v>0.4</v>
      </c>
      <c r="L2288" t="s">
        <v>23</v>
      </c>
      <c r="M2288" s="2">
        <v>72236918.400000006</v>
      </c>
      <c r="N2288" s="2" t="str">
        <f>VLOOKUP(Tabla1[[#This Row],[nemo]],'Nemos y clasificaciones'!$A$2:$B$5000,2,FALSE)</f>
        <v>CFI</v>
      </c>
      <c r="O2288" s="2" t="str">
        <f>VLOOKUP(Tabla1[[#This Row],[nemo]],'Nemos y clasificaciones'!$A$1:$C$3000,3,FALSE)</f>
        <v>CFI</v>
      </c>
      <c r="P2288" s="2"/>
      <c r="Q2288" s="2"/>
    </row>
    <row r="2289" spans="1:17" x14ac:dyDescent="0.25">
      <c r="A2289" t="s">
        <v>6882</v>
      </c>
      <c r="B2289" s="1">
        <v>43503</v>
      </c>
      <c r="C2289" s="1">
        <v>43509</v>
      </c>
      <c r="D2289" t="s">
        <v>14</v>
      </c>
      <c r="E2289" t="s">
        <v>1022</v>
      </c>
      <c r="F2289">
        <v>0</v>
      </c>
      <c r="G2289">
        <v>264221000</v>
      </c>
      <c r="H2289">
        <v>0</v>
      </c>
      <c r="I2289">
        <v>0</v>
      </c>
      <c r="J2289">
        <v>0</v>
      </c>
      <c r="K2289">
        <v>5</v>
      </c>
      <c r="L2289" t="s">
        <v>16</v>
      </c>
      <c r="M2289" s="2">
        <v>1321105000</v>
      </c>
      <c r="N2289" s="2" t="str">
        <f>VLOOKUP(Tabla1[[#This Row],[nemo]],'Nemos y clasificaciones'!$A$2:$B$5000,2,FALSE)</f>
        <v>CEMENTOS BIO BIO S.A.</v>
      </c>
      <c r="O2289" s="2" t="str">
        <f>VLOOKUP(Tabla1[[#This Row],[nemo]],'Nemos y clasificaciones'!$A$1:$C$3000,3,FALSE)</f>
        <v>Construcción</v>
      </c>
      <c r="P2289" s="2"/>
      <c r="Q2289" s="2"/>
    </row>
    <row r="2290" spans="1:17" x14ac:dyDescent="0.25">
      <c r="A2290" t="s">
        <v>7583</v>
      </c>
      <c r="B2290" s="1">
        <v>43328</v>
      </c>
      <c r="C2290" s="1">
        <v>43334</v>
      </c>
      <c r="D2290" t="s">
        <v>14</v>
      </c>
      <c r="E2290" t="s">
        <v>1022</v>
      </c>
      <c r="F2290">
        <v>0</v>
      </c>
      <c r="G2290">
        <v>264221000</v>
      </c>
      <c r="H2290">
        <v>0</v>
      </c>
      <c r="I2290">
        <v>0</v>
      </c>
      <c r="J2290">
        <v>0</v>
      </c>
      <c r="K2290">
        <v>5</v>
      </c>
      <c r="L2290" t="s">
        <v>16</v>
      </c>
      <c r="M2290" s="2">
        <v>1321105000</v>
      </c>
      <c r="N2290" s="2" t="str">
        <f>VLOOKUP(Tabla1[[#This Row],[nemo]],'Nemos y clasificaciones'!$A$2:$B$5000,2,FALSE)</f>
        <v>CEMENTOS BIO BIO S.A.</v>
      </c>
      <c r="O2290" s="2" t="str">
        <f>VLOOKUP(Tabla1[[#This Row],[nemo]],'Nemos y clasificaciones'!$A$1:$C$3000,3,FALSE)</f>
        <v>Construcción</v>
      </c>
      <c r="P2290" s="2"/>
      <c r="Q2290" s="2"/>
    </row>
    <row r="2291" spans="1:17" x14ac:dyDescent="0.25">
      <c r="A2291" t="s">
        <v>9128</v>
      </c>
      <c r="B2291" s="1">
        <v>42957</v>
      </c>
      <c r="C2291" s="1">
        <v>42964</v>
      </c>
      <c r="D2291" t="s">
        <v>14</v>
      </c>
      <c r="E2291" t="s">
        <v>1022</v>
      </c>
      <c r="F2291">
        <v>0</v>
      </c>
      <c r="G2291">
        <v>264221000</v>
      </c>
      <c r="H2291">
        <v>0</v>
      </c>
      <c r="I2291">
        <v>0</v>
      </c>
      <c r="J2291">
        <v>0</v>
      </c>
      <c r="K2291">
        <v>5</v>
      </c>
      <c r="L2291" t="s">
        <v>16</v>
      </c>
      <c r="M2291" s="2">
        <v>1321105000</v>
      </c>
      <c r="N2291" s="2" t="str">
        <f>VLOOKUP(Tabla1[[#This Row],[nemo]],'Nemos y clasificaciones'!$A$2:$B$5000,2,FALSE)</f>
        <v>CEMENTOS BIO BIO S.A.</v>
      </c>
      <c r="O2291" s="2" t="str">
        <f>VLOOKUP(Tabla1[[#This Row],[nemo]],'Nemos y clasificaciones'!$A$1:$C$3000,3,FALSE)</f>
        <v>Construcción</v>
      </c>
      <c r="P2291" s="2"/>
      <c r="Q2291" s="2"/>
    </row>
    <row r="2292" spans="1:17" x14ac:dyDescent="0.25">
      <c r="A2292" t="s">
        <v>6943</v>
      </c>
      <c r="B2292" s="1">
        <v>43473</v>
      </c>
      <c r="C2292" s="1">
        <v>43488</v>
      </c>
      <c r="D2292" t="s">
        <v>14</v>
      </c>
      <c r="E2292" t="s">
        <v>355</v>
      </c>
      <c r="F2292">
        <v>500000000</v>
      </c>
      <c r="G2292">
        <v>0</v>
      </c>
      <c r="H2292">
        <v>0</v>
      </c>
      <c r="I2292">
        <v>101.5</v>
      </c>
      <c r="J2292">
        <v>101.5</v>
      </c>
      <c r="K2292">
        <v>105</v>
      </c>
      <c r="L2292" t="s">
        <v>19</v>
      </c>
      <c r="M2292" s="2">
        <v>0</v>
      </c>
      <c r="N2292" s="2" t="str">
        <f>VLOOKUP(Tabla1[[#This Row],[nemo]],'Nemos y clasificaciones'!$A$2:$B$5000,2,FALSE)</f>
        <v>CFI</v>
      </c>
      <c r="O2292" s="2" t="str">
        <f>VLOOKUP(Tabla1[[#This Row],[nemo]],'Nemos y clasificaciones'!$A$1:$C$3000,3,FALSE)</f>
        <v>CFI</v>
      </c>
      <c r="P2292" s="2"/>
      <c r="Q2292" s="2"/>
    </row>
    <row r="2293" spans="1:17" x14ac:dyDescent="0.25">
      <c r="A2293" t="s">
        <v>4780</v>
      </c>
      <c r="B2293" s="1">
        <v>43894</v>
      </c>
      <c r="C2293" s="1">
        <v>43900</v>
      </c>
      <c r="D2293" t="s">
        <v>14</v>
      </c>
      <c r="E2293" t="s">
        <v>4781</v>
      </c>
      <c r="F2293">
        <v>0</v>
      </c>
      <c r="G2293">
        <v>10000000</v>
      </c>
      <c r="H2293">
        <v>0</v>
      </c>
      <c r="I2293">
        <v>0</v>
      </c>
      <c r="J2293">
        <v>0</v>
      </c>
      <c r="K2293">
        <v>14.038</v>
      </c>
      <c r="L2293" t="s">
        <v>54</v>
      </c>
      <c r="M2293" s="2">
        <v>140380000</v>
      </c>
      <c r="N2293" s="2" t="str">
        <f>VLOOKUP(Tabla1[[#This Row],[nemo]],'Nemos y clasificaciones'!$A$2:$B$5000,2,FALSE)</f>
        <v>CFI</v>
      </c>
      <c r="O2293" s="2" t="str">
        <f>VLOOKUP(Tabla1[[#This Row],[nemo]],'Nemos y clasificaciones'!$A$1:$C$3000,3,FALSE)</f>
        <v>CFI</v>
      </c>
      <c r="P2293" s="2"/>
      <c r="Q2293" s="2"/>
    </row>
    <row r="2294" spans="1:17" x14ac:dyDescent="0.25">
      <c r="A2294" t="s">
        <v>8554</v>
      </c>
      <c r="B2294" s="1">
        <v>43158</v>
      </c>
      <c r="C2294" s="1">
        <v>43164</v>
      </c>
      <c r="D2294" t="s">
        <v>14</v>
      </c>
      <c r="E2294" t="s">
        <v>4781</v>
      </c>
      <c r="F2294">
        <v>0</v>
      </c>
      <c r="G2294">
        <v>10000000</v>
      </c>
      <c r="H2294">
        <v>0</v>
      </c>
      <c r="I2294">
        <v>0</v>
      </c>
      <c r="J2294">
        <v>0</v>
      </c>
      <c r="K2294">
        <v>9.6359999999999992</v>
      </c>
      <c r="L2294" t="s">
        <v>16</v>
      </c>
      <c r="M2294" s="2">
        <v>96360000</v>
      </c>
      <c r="N2294" s="2" t="str">
        <f>VLOOKUP(Tabla1[[#This Row],[nemo]],'Nemos y clasificaciones'!$A$2:$B$5000,2,FALSE)</f>
        <v>CFI</v>
      </c>
      <c r="O2294" s="2" t="str">
        <f>VLOOKUP(Tabla1[[#This Row],[nemo]],'Nemos y clasificaciones'!$A$1:$C$3000,3,FALSE)</f>
        <v>CFI</v>
      </c>
      <c r="P2294" s="2"/>
      <c r="Q2294" s="2"/>
    </row>
    <row r="2295" spans="1:17" x14ac:dyDescent="0.25">
      <c r="A2295" t="s">
        <v>9866</v>
      </c>
      <c r="B2295" s="1">
        <v>42808</v>
      </c>
      <c r="C2295" s="1">
        <v>42814</v>
      </c>
      <c r="D2295" t="s">
        <v>14</v>
      </c>
      <c r="E2295" t="s">
        <v>4781</v>
      </c>
      <c r="F2295">
        <v>0</v>
      </c>
      <c r="G2295">
        <v>10000000</v>
      </c>
      <c r="H2295">
        <v>0</v>
      </c>
      <c r="I2295">
        <v>0</v>
      </c>
      <c r="J2295">
        <v>0</v>
      </c>
      <c r="K2295">
        <v>2.4700000000000002</v>
      </c>
      <c r="L2295" t="s">
        <v>16</v>
      </c>
      <c r="M2295" s="2">
        <v>24700000</v>
      </c>
      <c r="N2295" s="2" t="str">
        <f>VLOOKUP(Tabla1[[#This Row],[nemo]],'Nemos y clasificaciones'!$A$2:$B$5000,2,FALSE)</f>
        <v>CFI</v>
      </c>
      <c r="O2295" s="2" t="str">
        <f>VLOOKUP(Tabla1[[#This Row],[nemo]],'Nemos y clasificaciones'!$A$1:$C$3000,3,FALSE)</f>
        <v>CFI</v>
      </c>
      <c r="P2295" s="2"/>
      <c r="Q2295" s="2"/>
    </row>
    <row r="2296" spans="1:17" x14ac:dyDescent="0.25">
      <c r="A2296" t="s">
        <v>4782</v>
      </c>
      <c r="B2296" s="1">
        <v>43894</v>
      </c>
      <c r="C2296" s="1">
        <v>43900</v>
      </c>
      <c r="D2296" t="s">
        <v>14</v>
      </c>
      <c r="E2296" t="s">
        <v>4783</v>
      </c>
      <c r="F2296">
        <v>0</v>
      </c>
      <c r="G2296">
        <v>10000000</v>
      </c>
      <c r="H2296">
        <v>0</v>
      </c>
      <c r="I2296">
        <v>0</v>
      </c>
      <c r="J2296">
        <v>0</v>
      </c>
      <c r="K2296">
        <v>14.042</v>
      </c>
      <c r="L2296" t="s">
        <v>54</v>
      </c>
      <c r="M2296" s="2">
        <v>140420000</v>
      </c>
      <c r="N2296" s="2" t="str">
        <f>VLOOKUP(Tabla1[[#This Row],[nemo]],'Nemos y clasificaciones'!$A$2:$B$5000,2,FALSE)</f>
        <v>CFI</v>
      </c>
      <c r="O2296" s="2" t="str">
        <f>VLOOKUP(Tabla1[[#This Row],[nemo]],'Nemos y clasificaciones'!$A$1:$C$3000,3,FALSE)</f>
        <v>CFI</v>
      </c>
      <c r="P2296" s="2"/>
      <c r="Q2296" s="2"/>
    </row>
    <row r="2297" spans="1:17" x14ac:dyDescent="0.25">
      <c r="A2297" t="s">
        <v>11765</v>
      </c>
      <c r="B2297" s="1">
        <v>42121</v>
      </c>
      <c r="C2297" s="1">
        <v>42128</v>
      </c>
      <c r="D2297" t="s">
        <v>14</v>
      </c>
      <c r="E2297" t="s">
        <v>10200</v>
      </c>
      <c r="F2297">
        <v>0</v>
      </c>
      <c r="G2297">
        <v>119154744</v>
      </c>
      <c r="H2297">
        <v>0</v>
      </c>
      <c r="I2297">
        <v>0</v>
      </c>
      <c r="J2297">
        <v>0</v>
      </c>
      <c r="K2297">
        <v>11</v>
      </c>
      <c r="L2297" t="s">
        <v>54</v>
      </c>
      <c r="M2297" s="2">
        <v>1310702184</v>
      </c>
      <c r="N2297" s="2" t="str">
        <f>VLOOKUP(Tabla1[[#This Row],[nemo]],'Nemos y clasificaciones'!$A$2:$B$5000,2,FALSE)</f>
        <v>DETROIT CHILE S.A.</v>
      </c>
      <c r="O2297" s="2" t="str">
        <f>VLOOKUP(Tabla1[[#This Row],[nemo]],'Nemos y clasificaciones'!$A$1:$C$3000,3,FALSE)</f>
        <v>Minería</v>
      </c>
      <c r="P2297" s="2"/>
      <c r="Q2297" s="2"/>
    </row>
    <row r="2298" spans="1:17" x14ac:dyDescent="0.25">
      <c r="A2298" t="s">
        <v>8555</v>
      </c>
      <c r="B2298" s="1">
        <v>43158</v>
      </c>
      <c r="C2298" s="1">
        <v>43164</v>
      </c>
      <c r="D2298" t="s">
        <v>14</v>
      </c>
      <c r="E2298" t="s">
        <v>4783</v>
      </c>
      <c r="F2298">
        <v>0</v>
      </c>
      <c r="G2298">
        <v>10000000</v>
      </c>
      <c r="H2298">
        <v>0</v>
      </c>
      <c r="I2298">
        <v>0</v>
      </c>
      <c r="J2298">
        <v>0</v>
      </c>
      <c r="K2298">
        <v>9.6910000000000007</v>
      </c>
      <c r="L2298" t="s">
        <v>16</v>
      </c>
      <c r="M2298" s="2">
        <v>96910000</v>
      </c>
      <c r="N2298" s="2" t="str">
        <f>VLOOKUP(Tabla1[[#This Row],[nemo]],'Nemos y clasificaciones'!$A$2:$B$5000,2,FALSE)</f>
        <v>CFI</v>
      </c>
      <c r="O2298" s="2" t="str">
        <f>VLOOKUP(Tabla1[[#This Row],[nemo]],'Nemos y clasificaciones'!$A$1:$C$3000,3,FALSE)</f>
        <v>CFI</v>
      </c>
      <c r="P2298" s="2"/>
      <c r="Q2298" s="2"/>
    </row>
    <row r="2299" spans="1:17" x14ac:dyDescent="0.25">
      <c r="A2299" t="s">
        <v>9865</v>
      </c>
      <c r="B2299" s="1">
        <v>42808</v>
      </c>
      <c r="C2299" s="1">
        <v>42814</v>
      </c>
      <c r="D2299" t="s">
        <v>14</v>
      </c>
      <c r="E2299" t="s">
        <v>4783</v>
      </c>
      <c r="F2299">
        <v>0</v>
      </c>
      <c r="G2299">
        <v>10000000</v>
      </c>
      <c r="H2299">
        <v>0</v>
      </c>
      <c r="I2299">
        <v>0</v>
      </c>
      <c r="J2299">
        <v>0</v>
      </c>
      <c r="K2299">
        <v>2.476</v>
      </c>
      <c r="L2299" t="s">
        <v>16</v>
      </c>
      <c r="M2299" s="2">
        <v>24760000</v>
      </c>
      <c r="N2299" s="2" t="str">
        <f>VLOOKUP(Tabla1[[#This Row],[nemo]],'Nemos y clasificaciones'!$A$2:$B$5000,2,FALSE)</f>
        <v>CFI</v>
      </c>
      <c r="O2299" s="2" t="str">
        <f>VLOOKUP(Tabla1[[#This Row],[nemo]],'Nemos y clasificaciones'!$A$1:$C$3000,3,FALSE)</f>
        <v>CFI</v>
      </c>
      <c r="P2299" s="2"/>
      <c r="Q2299" s="2"/>
    </row>
    <row r="2300" spans="1:17" x14ac:dyDescent="0.25">
      <c r="A2300" t="s">
        <v>4784</v>
      </c>
      <c r="B2300" s="1">
        <v>43894</v>
      </c>
      <c r="C2300" s="1">
        <v>43900</v>
      </c>
      <c r="D2300" t="s">
        <v>14</v>
      </c>
      <c r="E2300" t="s">
        <v>4785</v>
      </c>
      <c r="F2300">
        <v>0</v>
      </c>
      <c r="G2300">
        <v>10000000</v>
      </c>
      <c r="H2300">
        <v>0</v>
      </c>
      <c r="I2300">
        <v>0</v>
      </c>
      <c r="J2300">
        <v>0</v>
      </c>
      <c r="K2300">
        <v>13.151</v>
      </c>
      <c r="L2300" t="s">
        <v>54</v>
      </c>
      <c r="M2300" s="2">
        <v>131510000</v>
      </c>
      <c r="N2300" s="2" t="str">
        <f>VLOOKUP(Tabla1[[#This Row],[nemo]],'Nemos y clasificaciones'!$A$2:$B$5000,2,FALSE)</f>
        <v>CFI</v>
      </c>
      <c r="O2300" s="2" t="str">
        <f>VLOOKUP(Tabla1[[#This Row],[nemo]],'Nemos y clasificaciones'!$A$1:$C$3000,3,FALSE)</f>
        <v>CFI</v>
      </c>
      <c r="P2300" s="2"/>
      <c r="Q2300" s="2"/>
    </row>
    <row r="2301" spans="1:17" x14ac:dyDescent="0.25">
      <c r="A2301" t="s">
        <v>3068</v>
      </c>
      <c r="B2301" s="1">
        <v>44167</v>
      </c>
      <c r="C2301" s="1">
        <v>44174</v>
      </c>
      <c r="D2301" t="s">
        <v>14</v>
      </c>
      <c r="E2301" t="s">
        <v>1190</v>
      </c>
      <c r="F2301">
        <v>0</v>
      </c>
      <c r="G2301">
        <v>13081284</v>
      </c>
      <c r="H2301">
        <v>0</v>
      </c>
      <c r="I2301">
        <v>0</v>
      </c>
      <c r="J2301">
        <v>0</v>
      </c>
      <c r="K2301">
        <v>100</v>
      </c>
      <c r="L2301" t="s">
        <v>54</v>
      </c>
      <c r="M2301" s="2">
        <v>1308128400</v>
      </c>
      <c r="N2301" s="2" t="str">
        <f>VLOOKUP(Tabla1[[#This Row],[nemo]],'Nemos y clasificaciones'!$A$2:$B$5000,2,FALSE)</f>
        <v>EMPRESA ELECTRICA DE MAGALLANES S.A.</v>
      </c>
      <c r="O2301" s="2" t="str">
        <f>VLOOKUP(Tabla1[[#This Row],[nemo]],'Nemos y clasificaciones'!$A$1:$C$3000,3,FALSE)</f>
        <v>Eléctrico</v>
      </c>
      <c r="P2301" s="2"/>
      <c r="Q2301" s="2"/>
    </row>
    <row r="2302" spans="1:17" x14ac:dyDescent="0.25">
      <c r="A2302" t="s">
        <v>11093</v>
      </c>
      <c r="B2302" s="1">
        <v>42355</v>
      </c>
      <c r="C2302" s="1">
        <v>42361</v>
      </c>
      <c r="D2302" t="s">
        <v>14</v>
      </c>
      <c r="E2302" t="s">
        <v>1190</v>
      </c>
      <c r="F2302">
        <v>0</v>
      </c>
      <c r="G2302">
        <v>13081284</v>
      </c>
      <c r="H2302">
        <v>0</v>
      </c>
      <c r="I2302">
        <v>0</v>
      </c>
      <c r="J2302">
        <v>0</v>
      </c>
      <c r="K2302">
        <v>100</v>
      </c>
      <c r="L2302" t="s">
        <v>54</v>
      </c>
      <c r="M2302" s="2">
        <v>1308128400</v>
      </c>
      <c r="N2302" s="2" t="str">
        <f>VLOOKUP(Tabla1[[#This Row],[nemo]],'Nemos y clasificaciones'!$A$2:$B$5000,2,FALSE)</f>
        <v>EMPRESA ELECTRICA DE MAGALLANES S.A.</v>
      </c>
      <c r="O2302" s="2" t="str">
        <f>VLOOKUP(Tabla1[[#This Row],[nemo]],'Nemos y clasificaciones'!$A$1:$C$3000,3,FALSE)</f>
        <v>Eléctrico</v>
      </c>
      <c r="P2302" s="2"/>
      <c r="Q2302" s="2"/>
    </row>
    <row r="2303" spans="1:17" x14ac:dyDescent="0.25">
      <c r="A2303" t="s">
        <v>9862</v>
      </c>
      <c r="B2303" s="1">
        <v>42808</v>
      </c>
      <c r="C2303" s="1">
        <v>42814</v>
      </c>
      <c r="D2303" t="s">
        <v>14</v>
      </c>
      <c r="E2303" t="s">
        <v>9863</v>
      </c>
      <c r="F2303">
        <v>0</v>
      </c>
      <c r="G2303">
        <v>8402640</v>
      </c>
      <c r="H2303">
        <v>0</v>
      </c>
      <c r="I2303">
        <v>0</v>
      </c>
      <c r="J2303">
        <v>0</v>
      </c>
      <c r="K2303">
        <v>2061.116</v>
      </c>
      <c r="L2303" t="s">
        <v>19</v>
      </c>
      <c r="M2303" s="2">
        <v>17318815746.240002</v>
      </c>
      <c r="N2303" s="2" t="str">
        <f>VLOOKUP(Tabla1[[#This Row],[nemo]],'Nemos y clasificaciones'!$A$2:$B$5000,2,FALSE)</f>
        <v>CFI</v>
      </c>
      <c r="O2303" s="2" t="str">
        <f>VLOOKUP(Tabla1[[#This Row],[nemo]],'Nemos y clasificaciones'!$A$1:$C$3000,3,FALSE)</f>
        <v>CFI</v>
      </c>
      <c r="P2303" s="2"/>
      <c r="Q2303" s="2"/>
    </row>
    <row r="2304" spans="1:17" x14ac:dyDescent="0.25">
      <c r="A2304" t="s">
        <v>2015</v>
      </c>
      <c r="B2304" s="1">
        <v>44316</v>
      </c>
      <c r="C2304" s="1">
        <v>44323</v>
      </c>
      <c r="D2304" t="s">
        <v>14</v>
      </c>
      <c r="E2304" t="s">
        <v>256</v>
      </c>
      <c r="F2304">
        <v>0</v>
      </c>
      <c r="G2304">
        <v>120376972</v>
      </c>
      <c r="H2304">
        <v>0</v>
      </c>
      <c r="I2304">
        <v>0</v>
      </c>
      <c r="J2304">
        <v>0</v>
      </c>
      <c r="K2304">
        <v>10.792999999999999</v>
      </c>
      <c r="L2304" t="s">
        <v>54</v>
      </c>
      <c r="M2304" s="2">
        <v>1299228658.796</v>
      </c>
      <c r="N2304" s="2" t="str">
        <f>VLOOKUP(Tabla1[[#This Row],[nemo]],'Nemos y clasificaciones'!$A$2:$B$5000,2,FALSE)</f>
        <v>SOCIEDAD QUIMICA Y MINERA DE CHILE S.A.</v>
      </c>
      <c r="O2304" s="2" t="str">
        <f>VLOOKUP(Tabla1[[#This Row],[nemo]],'Nemos y clasificaciones'!$A$1:$C$3000,3,FALSE)</f>
        <v>Minería</v>
      </c>
      <c r="P2304" s="2"/>
      <c r="Q2304" s="2"/>
    </row>
    <row r="2305" spans="1:17" x14ac:dyDescent="0.25">
      <c r="A2305" t="s">
        <v>9864</v>
      </c>
      <c r="B2305" s="1">
        <v>42808</v>
      </c>
      <c r="C2305" s="1">
        <v>42814</v>
      </c>
      <c r="D2305" t="s">
        <v>14</v>
      </c>
      <c r="E2305" t="s">
        <v>9863</v>
      </c>
      <c r="F2305">
        <v>0</v>
      </c>
      <c r="G2305">
        <v>8402640</v>
      </c>
      <c r="H2305">
        <v>0</v>
      </c>
      <c r="I2305">
        <v>0</v>
      </c>
      <c r="J2305">
        <v>0</v>
      </c>
      <c r="K2305">
        <v>2061.116</v>
      </c>
      <c r="L2305" t="s">
        <v>19</v>
      </c>
      <c r="M2305" s="2">
        <v>17318815746.240002</v>
      </c>
      <c r="N2305" s="2" t="str">
        <f>VLOOKUP(Tabla1[[#This Row],[nemo]],'Nemos y clasificaciones'!$A$2:$B$5000,2,FALSE)</f>
        <v>CFI</v>
      </c>
      <c r="O2305" s="2" t="str">
        <f>VLOOKUP(Tabla1[[#This Row],[nemo]],'Nemos y clasificaciones'!$A$1:$C$3000,3,FALSE)</f>
        <v>CFI</v>
      </c>
      <c r="P2305" s="2"/>
      <c r="Q2305" s="2"/>
    </row>
    <row r="2306" spans="1:17" x14ac:dyDescent="0.25">
      <c r="A2306" t="s">
        <v>4786</v>
      </c>
      <c r="B2306" s="1">
        <v>43894</v>
      </c>
      <c r="C2306" s="1">
        <v>43900</v>
      </c>
      <c r="D2306" t="s">
        <v>14</v>
      </c>
      <c r="E2306" t="s">
        <v>4787</v>
      </c>
      <c r="F2306">
        <v>0</v>
      </c>
      <c r="G2306">
        <v>10000000</v>
      </c>
      <c r="H2306">
        <v>0</v>
      </c>
      <c r="I2306">
        <v>0</v>
      </c>
      <c r="J2306">
        <v>0</v>
      </c>
      <c r="K2306">
        <v>17.709</v>
      </c>
      <c r="L2306" t="s">
        <v>54</v>
      </c>
      <c r="M2306" s="2">
        <v>177090000</v>
      </c>
      <c r="N2306" s="2" t="str">
        <f>VLOOKUP(Tabla1[[#This Row],[nemo]],'Nemos y clasificaciones'!$A$2:$B$5000,2,FALSE)</f>
        <v>CFI</v>
      </c>
      <c r="O2306" s="2" t="str">
        <f>VLOOKUP(Tabla1[[#This Row],[nemo]],'Nemos y clasificaciones'!$A$1:$C$3000,3,FALSE)</f>
        <v>CFI</v>
      </c>
      <c r="P2306" s="2"/>
      <c r="Q2306" s="2"/>
    </row>
    <row r="2307" spans="1:17" x14ac:dyDescent="0.25">
      <c r="A2307" t="s">
        <v>2189</v>
      </c>
      <c r="B2307" s="1">
        <v>44301</v>
      </c>
      <c r="C2307" s="1">
        <v>44307</v>
      </c>
      <c r="D2307" t="s">
        <v>14</v>
      </c>
      <c r="E2307" t="s">
        <v>686</v>
      </c>
      <c r="F2307">
        <v>0</v>
      </c>
      <c r="G2307">
        <v>10000000</v>
      </c>
      <c r="H2307">
        <v>0</v>
      </c>
      <c r="I2307">
        <v>0</v>
      </c>
      <c r="J2307">
        <v>0</v>
      </c>
      <c r="K2307">
        <v>115</v>
      </c>
      <c r="L2307" t="s">
        <v>19</v>
      </c>
      <c r="M2307" s="2">
        <v>1150000000</v>
      </c>
      <c r="N2307" s="2" t="str">
        <f>VLOOKUP(Tabla1[[#This Row],[nemo]],'Nemos y clasificaciones'!$A$2:$B$5000,2,FALSE)</f>
        <v>CFI</v>
      </c>
      <c r="O2307" s="2" t="str">
        <f>VLOOKUP(Tabla1[[#This Row],[nemo]],'Nemos y clasificaciones'!$A$1:$C$3000,3,FALSE)</f>
        <v>CFI</v>
      </c>
      <c r="P2307" s="2"/>
      <c r="Q2307" s="2"/>
    </row>
    <row r="2308" spans="1:17" x14ac:dyDescent="0.25">
      <c r="A2308" t="s">
        <v>2194</v>
      </c>
      <c r="B2308" s="1">
        <v>44300</v>
      </c>
      <c r="C2308" s="1">
        <v>44306</v>
      </c>
      <c r="D2308" t="s">
        <v>14</v>
      </c>
      <c r="E2308" t="s">
        <v>792</v>
      </c>
      <c r="F2308">
        <v>0</v>
      </c>
      <c r="G2308">
        <v>64000000</v>
      </c>
      <c r="H2308">
        <v>0</v>
      </c>
      <c r="I2308">
        <v>0</v>
      </c>
      <c r="J2308">
        <v>0</v>
      </c>
      <c r="K2308">
        <v>20.09</v>
      </c>
      <c r="L2308" t="s">
        <v>54</v>
      </c>
      <c r="M2308" s="2">
        <v>1285760000</v>
      </c>
      <c r="N2308" s="2" t="str">
        <f>VLOOKUP(Tabla1[[#This Row],[nemo]],'Nemos y clasificaciones'!$A$2:$B$5000,2,FALSE)</f>
        <v>CRISTALERIAS DE CHILE S.A.</v>
      </c>
      <c r="O2308" s="2" t="str">
        <f>VLOOKUP(Tabla1[[#This Row],[nemo]],'Nemos y clasificaciones'!$A$1:$C$3000,3,FALSE)</f>
        <v>Alimentos, bebidas y tabaco</v>
      </c>
      <c r="P2308" s="2"/>
      <c r="Q2308" s="2"/>
    </row>
    <row r="2309" spans="1:17" x14ac:dyDescent="0.25">
      <c r="A2309" t="s">
        <v>6688</v>
      </c>
      <c r="B2309" s="1">
        <v>43560</v>
      </c>
      <c r="C2309" s="1">
        <v>43566</v>
      </c>
      <c r="D2309" t="s">
        <v>14</v>
      </c>
      <c r="E2309" t="s">
        <v>5657</v>
      </c>
      <c r="F2309">
        <v>0</v>
      </c>
      <c r="G2309">
        <v>178864992</v>
      </c>
      <c r="H2309">
        <v>0</v>
      </c>
      <c r="I2309">
        <v>0</v>
      </c>
      <c r="J2309">
        <v>0</v>
      </c>
      <c r="K2309">
        <v>7.165</v>
      </c>
      <c r="L2309" t="s">
        <v>16</v>
      </c>
      <c r="M2309" s="2">
        <v>1281567667.6800001</v>
      </c>
      <c r="N2309" s="2" t="str">
        <f>VLOOKUP(Tabla1[[#This Row],[nemo]],'Nemos y clasificaciones'!$A$2:$B$5000,2,FALSE)</f>
        <v>SOCIEDAD PESQUERA COLOSO S.A.</v>
      </c>
      <c r="O2309" s="2" t="str">
        <f>VLOOKUP(Tabla1[[#This Row],[nemo]],'Nemos y clasificaciones'!$A$1:$C$3000,3,FALSE)</f>
        <v>Alimentos, bebidas y tabaco</v>
      </c>
      <c r="P2309" s="2"/>
      <c r="Q2309" s="2"/>
    </row>
    <row r="2310" spans="1:17" x14ac:dyDescent="0.25">
      <c r="A2310" t="s">
        <v>6693</v>
      </c>
      <c r="B2310" s="1">
        <v>43558</v>
      </c>
      <c r="C2310" s="1">
        <v>43564</v>
      </c>
      <c r="D2310" t="s">
        <v>14</v>
      </c>
      <c r="E2310" t="s">
        <v>686</v>
      </c>
      <c r="F2310">
        <v>0</v>
      </c>
      <c r="G2310">
        <v>10000000</v>
      </c>
      <c r="H2310">
        <v>0</v>
      </c>
      <c r="I2310">
        <v>0</v>
      </c>
      <c r="J2310">
        <v>0</v>
      </c>
      <c r="K2310">
        <v>113.93600000000001</v>
      </c>
      <c r="L2310" t="s">
        <v>19</v>
      </c>
      <c r="M2310" s="2">
        <v>1139360000</v>
      </c>
      <c r="N2310" s="2" t="str">
        <f>VLOOKUP(Tabla1[[#This Row],[nemo]],'Nemos y clasificaciones'!$A$2:$B$5000,2,FALSE)</f>
        <v>CFI</v>
      </c>
      <c r="O2310" s="2" t="str">
        <f>VLOOKUP(Tabla1[[#This Row],[nemo]],'Nemos y clasificaciones'!$A$1:$C$3000,3,FALSE)</f>
        <v>CFI</v>
      </c>
      <c r="P2310" s="2"/>
      <c r="Q2310" s="2"/>
    </row>
    <row r="2311" spans="1:17" x14ac:dyDescent="0.25">
      <c r="A2311" t="s">
        <v>7376</v>
      </c>
      <c r="B2311" s="1">
        <v>43391</v>
      </c>
      <c r="C2311" s="1">
        <v>43397</v>
      </c>
      <c r="D2311" t="s">
        <v>14</v>
      </c>
      <c r="E2311" t="s">
        <v>686</v>
      </c>
      <c r="F2311">
        <v>0</v>
      </c>
      <c r="G2311">
        <v>10000000</v>
      </c>
      <c r="H2311">
        <v>0</v>
      </c>
      <c r="I2311">
        <v>0</v>
      </c>
      <c r="J2311">
        <v>0</v>
      </c>
      <c r="K2311">
        <v>111.33799999999999</v>
      </c>
      <c r="L2311" t="s">
        <v>19</v>
      </c>
      <c r="M2311" s="2">
        <v>1113380000</v>
      </c>
      <c r="N2311" s="2" t="str">
        <f>VLOOKUP(Tabla1[[#This Row],[nemo]],'Nemos y clasificaciones'!$A$2:$B$5000,2,FALSE)</f>
        <v>CFI</v>
      </c>
      <c r="O2311" s="2" t="str">
        <f>VLOOKUP(Tabla1[[#This Row],[nemo]],'Nemos y clasificaciones'!$A$1:$C$3000,3,FALSE)</f>
        <v>CFI</v>
      </c>
      <c r="P2311" s="2"/>
      <c r="Q2311" s="2"/>
    </row>
    <row r="2312" spans="1:17" x14ac:dyDescent="0.25">
      <c r="A2312" t="s">
        <v>7614</v>
      </c>
      <c r="B2312" s="1">
        <v>43312</v>
      </c>
      <c r="C2312" s="1">
        <v>43318</v>
      </c>
      <c r="D2312" t="s">
        <v>14</v>
      </c>
      <c r="E2312" t="s">
        <v>686</v>
      </c>
      <c r="F2312">
        <v>0</v>
      </c>
      <c r="G2312">
        <v>10000000</v>
      </c>
      <c r="H2312">
        <v>0</v>
      </c>
      <c r="I2312">
        <v>0</v>
      </c>
      <c r="J2312">
        <v>0</v>
      </c>
      <c r="K2312">
        <v>111.003</v>
      </c>
      <c r="L2312" t="s">
        <v>19</v>
      </c>
      <c r="M2312" s="2">
        <v>1110030000</v>
      </c>
      <c r="N2312" s="2" t="str">
        <f>VLOOKUP(Tabla1[[#This Row],[nemo]],'Nemos y clasificaciones'!$A$2:$B$5000,2,FALSE)</f>
        <v>CFI</v>
      </c>
      <c r="O2312" s="2" t="str">
        <f>VLOOKUP(Tabla1[[#This Row],[nemo]],'Nemos y clasificaciones'!$A$1:$C$3000,3,FALSE)</f>
        <v>CFI</v>
      </c>
      <c r="P2312" s="2"/>
      <c r="Q2312" s="2"/>
    </row>
    <row r="2313" spans="1:17" x14ac:dyDescent="0.25">
      <c r="A2313" t="s">
        <v>6984</v>
      </c>
      <c r="B2313" s="1">
        <v>43467</v>
      </c>
      <c r="C2313" s="1">
        <v>43473</v>
      </c>
      <c r="D2313" t="s">
        <v>14</v>
      </c>
      <c r="E2313" t="s">
        <v>686</v>
      </c>
      <c r="F2313">
        <v>0</v>
      </c>
      <c r="G2313">
        <v>10000000</v>
      </c>
      <c r="H2313">
        <v>0</v>
      </c>
      <c r="I2313">
        <v>0</v>
      </c>
      <c r="J2313">
        <v>0</v>
      </c>
      <c r="K2313">
        <v>109.67100000000001</v>
      </c>
      <c r="L2313" t="s">
        <v>19</v>
      </c>
      <c r="M2313" s="2">
        <v>1096710000</v>
      </c>
      <c r="N2313" s="2" t="str">
        <f>VLOOKUP(Tabla1[[#This Row],[nemo]],'Nemos y clasificaciones'!$A$2:$B$5000,2,FALSE)</f>
        <v>CFI</v>
      </c>
      <c r="O2313" s="2" t="str">
        <f>VLOOKUP(Tabla1[[#This Row],[nemo]],'Nemos y clasificaciones'!$A$1:$C$3000,3,FALSE)</f>
        <v>CFI</v>
      </c>
      <c r="P2313" s="2"/>
      <c r="Q2313" s="2"/>
    </row>
    <row r="2314" spans="1:17" x14ac:dyDescent="0.25">
      <c r="A2314" t="s">
        <v>4938</v>
      </c>
      <c r="B2314" s="1">
        <v>43853</v>
      </c>
      <c r="C2314" s="1">
        <v>43859</v>
      </c>
      <c r="D2314" t="s">
        <v>14</v>
      </c>
      <c r="E2314" t="s">
        <v>686</v>
      </c>
      <c r="F2314">
        <v>0</v>
      </c>
      <c r="G2314">
        <v>10000000</v>
      </c>
      <c r="H2314">
        <v>0</v>
      </c>
      <c r="I2314">
        <v>0</v>
      </c>
      <c r="J2314">
        <v>0</v>
      </c>
      <c r="K2314">
        <v>107</v>
      </c>
      <c r="L2314" t="s">
        <v>19</v>
      </c>
      <c r="M2314" s="2">
        <v>1070000000</v>
      </c>
      <c r="N2314" s="2" t="str">
        <f>VLOOKUP(Tabla1[[#This Row],[nemo]],'Nemos y clasificaciones'!$A$2:$B$5000,2,FALSE)</f>
        <v>CFI</v>
      </c>
      <c r="O2314" s="2" t="str">
        <f>VLOOKUP(Tabla1[[#This Row],[nemo]],'Nemos y clasificaciones'!$A$1:$C$3000,3,FALSE)</f>
        <v>CFI</v>
      </c>
      <c r="P2314" s="2"/>
      <c r="Q2314" s="2"/>
    </row>
    <row r="2315" spans="1:17" x14ac:dyDescent="0.25">
      <c r="A2315" t="s">
        <v>5549</v>
      </c>
      <c r="B2315" s="1">
        <v>43735</v>
      </c>
      <c r="C2315" s="1">
        <v>43741</v>
      </c>
      <c r="D2315" t="s">
        <v>14</v>
      </c>
      <c r="E2315" t="s">
        <v>686</v>
      </c>
      <c r="F2315">
        <v>0</v>
      </c>
      <c r="G2315">
        <v>10000000</v>
      </c>
      <c r="H2315">
        <v>0</v>
      </c>
      <c r="I2315">
        <v>0</v>
      </c>
      <c r="J2315">
        <v>0</v>
      </c>
      <c r="K2315">
        <v>106</v>
      </c>
      <c r="L2315" t="s">
        <v>19</v>
      </c>
      <c r="M2315" s="2">
        <v>1060000000</v>
      </c>
      <c r="N2315" s="2" t="str">
        <f>VLOOKUP(Tabla1[[#This Row],[nemo]],'Nemos y clasificaciones'!$A$2:$B$5000,2,FALSE)</f>
        <v>CFI</v>
      </c>
      <c r="O2315" s="2" t="str">
        <f>VLOOKUP(Tabla1[[#This Row],[nemo]],'Nemos y clasificaciones'!$A$1:$C$3000,3,FALSE)</f>
        <v>CFI</v>
      </c>
      <c r="P2315" s="2"/>
      <c r="Q2315" s="2"/>
    </row>
    <row r="2316" spans="1:17" x14ac:dyDescent="0.25">
      <c r="A2316" t="s">
        <v>4369</v>
      </c>
      <c r="B2316" s="1">
        <v>43960</v>
      </c>
      <c r="C2316" s="1">
        <v>43966</v>
      </c>
      <c r="D2316" t="s">
        <v>14</v>
      </c>
      <c r="E2316" t="s">
        <v>1903</v>
      </c>
      <c r="F2316">
        <v>0</v>
      </c>
      <c r="G2316">
        <v>179739039</v>
      </c>
      <c r="H2316">
        <v>0</v>
      </c>
      <c r="I2316">
        <v>0</v>
      </c>
      <c r="J2316">
        <v>0</v>
      </c>
      <c r="K2316">
        <v>7</v>
      </c>
      <c r="L2316" t="s">
        <v>16</v>
      </c>
      <c r="M2316" s="2">
        <v>1258173273</v>
      </c>
      <c r="N2316" s="2" t="str">
        <f>VLOOKUP(Tabla1[[#This Row],[nemo]],'Nemos y clasificaciones'!$A$2:$B$5000,2,FALSE)</f>
        <v>FERIA DE OSORNO S.A.</v>
      </c>
      <c r="O2316" s="2" t="str">
        <f>VLOOKUP(Tabla1[[#This Row],[nemo]],'Nemos y clasificaciones'!$A$1:$C$3000,3,FALSE)</f>
        <v>Alimentos, bebidas y tabaco</v>
      </c>
      <c r="P2316" s="2"/>
      <c r="Q2316" s="2"/>
    </row>
    <row r="2317" spans="1:17" x14ac:dyDescent="0.25">
      <c r="A2317" t="s">
        <v>2673</v>
      </c>
      <c r="B2317" s="1">
        <v>44211</v>
      </c>
      <c r="C2317" s="1">
        <v>44217</v>
      </c>
      <c r="D2317" t="s">
        <v>14</v>
      </c>
      <c r="E2317" t="s">
        <v>686</v>
      </c>
      <c r="F2317">
        <v>0</v>
      </c>
      <c r="G2317">
        <v>10000000</v>
      </c>
      <c r="H2317">
        <v>0</v>
      </c>
      <c r="I2317">
        <v>0</v>
      </c>
      <c r="J2317">
        <v>0</v>
      </c>
      <c r="K2317">
        <v>105</v>
      </c>
      <c r="L2317" t="s">
        <v>19</v>
      </c>
      <c r="M2317" s="2">
        <v>1050000000</v>
      </c>
      <c r="N2317" s="2" t="str">
        <f>VLOOKUP(Tabla1[[#This Row],[nemo]],'Nemos y clasificaciones'!$A$2:$B$5000,2,FALSE)</f>
        <v>CFI</v>
      </c>
      <c r="O2317" s="2" t="str">
        <f>VLOOKUP(Tabla1[[#This Row],[nemo]],'Nemos y clasificaciones'!$A$1:$C$3000,3,FALSE)</f>
        <v>CFI</v>
      </c>
      <c r="P2317" s="2"/>
      <c r="Q2317" s="2"/>
    </row>
    <row r="2318" spans="1:17" x14ac:dyDescent="0.25">
      <c r="A2318" t="s">
        <v>11540</v>
      </c>
      <c r="B2318" s="1">
        <v>42147</v>
      </c>
      <c r="C2318" s="1">
        <v>42153</v>
      </c>
      <c r="D2318" t="s">
        <v>14</v>
      </c>
      <c r="E2318" t="s">
        <v>1772</v>
      </c>
      <c r="F2318">
        <v>0</v>
      </c>
      <c r="G2318">
        <v>1964773937</v>
      </c>
      <c r="H2318">
        <v>0</v>
      </c>
      <c r="I2318">
        <v>0</v>
      </c>
      <c r="J2318">
        <v>0</v>
      </c>
      <c r="K2318">
        <v>0.63800000000000001</v>
      </c>
      <c r="L2318" t="s">
        <v>23</v>
      </c>
      <c r="M2318" s="2">
        <v>1253525771.806</v>
      </c>
      <c r="N2318" s="2" t="str">
        <f>VLOOKUP(Tabla1[[#This Row],[nemo]],'Nemos y clasificaciones'!$A$2:$B$5000,2,FALSE)</f>
        <v>ADMINISTRADORA DE FONDOS DE PENSIONES PLANVITAL S.A.</v>
      </c>
      <c r="O2318" s="2" t="str">
        <f>VLOOKUP(Tabla1[[#This Row],[nemo]],'Nemos y clasificaciones'!$A$1:$C$3000,3,FALSE)</f>
        <v>Servicios financieros</v>
      </c>
      <c r="P2318" s="2"/>
      <c r="Q2318" s="2"/>
    </row>
    <row r="2319" spans="1:17" x14ac:dyDescent="0.25">
      <c r="A2319" t="s">
        <v>2673</v>
      </c>
      <c r="B2319" s="1">
        <v>43644</v>
      </c>
      <c r="C2319" s="1">
        <v>43651</v>
      </c>
      <c r="D2319" t="s">
        <v>14</v>
      </c>
      <c r="E2319" t="s">
        <v>686</v>
      </c>
      <c r="F2319">
        <v>0</v>
      </c>
      <c r="G2319">
        <v>10000000</v>
      </c>
      <c r="H2319">
        <v>0</v>
      </c>
      <c r="I2319">
        <v>0</v>
      </c>
      <c r="J2319">
        <v>0</v>
      </c>
      <c r="K2319">
        <v>105</v>
      </c>
      <c r="L2319" t="s">
        <v>19</v>
      </c>
      <c r="M2319" s="2">
        <v>1050000000</v>
      </c>
      <c r="N2319" s="2" t="str">
        <f>VLOOKUP(Tabla1[[#This Row],[nemo]],'Nemos y clasificaciones'!$A$2:$B$5000,2,FALSE)</f>
        <v>CFI</v>
      </c>
      <c r="O2319" s="2" t="str">
        <f>VLOOKUP(Tabla1[[#This Row],[nemo]],'Nemos y clasificaciones'!$A$1:$C$3000,3,FALSE)</f>
        <v>CFI</v>
      </c>
      <c r="P2319" s="2"/>
      <c r="Q2319" s="2"/>
    </row>
    <row r="2320" spans="1:17" x14ac:dyDescent="0.25">
      <c r="A2320" t="s">
        <v>11771</v>
      </c>
      <c r="B2320" s="1">
        <v>42118</v>
      </c>
      <c r="C2320" s="1">
        <v>42124</v>
      </c>
      <c r="D2320" t="s">
        <v>14</v>
      </c>
      <c r="E2320" t="s">
        <v>4557</v>
      </c>
      <c r="F2320">
        <v>0</v>
      </c>
      <c r="G2320">
        <v>17874655</v>
      </c>
      <c r="H2320">
        <v>0</v>
      </c>
      <c r="I2320">
        <v>0</v>
      </c>
      <c r="J2320">
        <v>0</v>
      </c>
      <c r="K2320">
        <v>70</v>
      </c>
      <c r="L2320" t="s">
        <v>54</v>
      </c>
      <c r="M2320" s="2">
        <v>1251225850</v>
      </c>
      <c r="N2320" s="2" t="str">
        <f>VLOOKUP(Tabla1[[#This Row],[nemo]],'Nemos y clasificaciones'!$A$2:$B$5000,2,FALSE)</f>
        <v>CEMENTO POLPAICO S.A.</v>
      </c>
      <c r="O2320" s="2" t="str">
        <f>VLOOKUP(Tabla1[[#This Row],[nemo]],'Nemos y clasificaciones'!$A$1:$C$3000,3,FALSE)</f>
        <v>Construcción</v>
      </c>
      <c r="P2320" s="2"/>
      <c r="Q2320" s="2"/>
    </row>
    <row r="2321" spans="1:17" x14ac:dyDescent="0.25">
      <c r="A2321" t="s">
        <v>4524</v>
      </c>
      <c r="B2321" s="1">
        <v>43945</v>
      </c>
      <c r="C2321" s="1">
        <v>43951</v>
      </c>
      <c r="D2321" t="s">
        <v>14</v>
      </c>
      <c r="E2321" t="s">
        <v>686</v>
      </c>
      <c r="F2321">
        <v>0</v>
      </c>
      <c r="G2321">
        <v>10000000</v>
      </c>
      <c r="H2321">
        <v>0</v>
      </c>
      <c r="I2321">
        <v>0</v>
      </c>
      <c r="J2321">
        <v>0</v>
      </c>
      <c r="K2321">
        <v>102</v>
      </c>
      <c r="L2321" t="s">
        <v>19</v>
      </c>
      <c r="M2321" s="2">
        <v>1020000000</v>
      </c>
      <c r="N2321" s="2" t="str">
        <f>VLOOKUP(Tabla1[[#This Row],[nemo]],'Nemos y clasificaciones'!$A$2:$B$5000,2,FALSE)</f>
        <v>CFI</v>
      </c>
      <c r="O2321" s="2" t="str">
        <f>VLOOKUP(Tabla1[[#This Row],[nemo]],'Nemos y clasificaciones'!$A$1:$C$3000,3,FALSE)</f>
        <v>CFI</v>
      </c>
      <c r="P2321" s="2"/>
      <c r="Q2321" s="2"/>
    </row>
    <row r="2322" spans="1:17" x14ac:dyDescent="0.25">
      <c r="A2322" t="s">
        <v>150</v>
      </c>
      <c r="B2322" s="1">
        <v>44033</v>
      </c>
      <c r="C2322" s="1">
        <v>44039</v>
      </c>
      <c r="D2322" t="s">
        <v>14</v>
      </c>
      <c r="E2322" t="s">
        <v>686</v>
      </c>
      <c r="F2322">
        <v>0</v>
      </c>
      <c r="G2322">
        <v>10000000</v>
      </c>
      <c r="H2322">
        <v>0</v>
      </c>
      <c r="I2322">
        <v>0</v>
      </c>
      <c r="J2322">
        <v>0</v>
      </c>
      <c r="K2322">
        <v>100</v>
      </c>
      <c r="L2322" t="s">
        <v>54</v>
      </c>
      <c r="M2322" s="2">
        <v>1000000000</v>
      </c>
      <c r="N2322" s="2" t="str">
        <f>VLOOKUP(Tabla1[[#This Row],[nemo]],'Nemos y clasificaciones'!$A$2:$B$5000,2,FALSE)</f>
        <v>CFI</v>
      </c>
      <c r="O2322" s="2" t="str">
        <f>VLOOKUP(Tabla1[[#This Row],[nemo]],'Nemos y clasificaciones'!$A$1:$C$3000,3,FALSE)</f>
        <v>CFI</v>
      </c>
      <c r="P2322" s="2"/>
      <c r="Q2322" s="2"/>
    </row>
    <row r="2323" spans="1:17" x14ac:dyDescent="0.25">
      <c r="A2323" t="s">
        <v>684</v>
      </c>
      <c r="B2323" s="1">
        <v>44400</v>
      </c>
      <c r="C2323" s="1">
        <v>44406</v>
      </c>
      <c r="D2323" t="s">
        <v>14</v>
      </c>
      <c r="E2323" t="s">
        <v>686</v>
      </c>
      <c r="F2323">
        <v>0</v>
      </c>
      <c r="G2323">
        <v>7917992</v>
      </c>
      <c r="H2323">
        <v>0</v>
      </c>
      <c r="I2323">
        <v>0</v>
      </c>
      <c r="J2323">
        <v>0</v>
      </c>
      <c r="K2323">
        <v>125</v>
      </c>
      <c r="L2323" t="s">
        <v>19</v>
      </c>
      <c r="M2323" s="2">
        <v>989749000</v>
      </c>
      <c r="N2323" s="2" t="str">
        <f>VLOOKUP(Tabla1[[#This Row],[nemo]],'Nemos y clasificaciones'!$A$2:$B$5000,2,FALSE)</f>
        <v>CFI</v>
      </c>
      <c r="O2323" s="2" t="str">
        <f>VLOOKUP(Tabla1[[#This Row],[nemo]],'Nemos y clasificaciones'!$A$1:$C$3000,3,FALSE)</f>
        <v>CFI</v>
      </c>
      <c r="P2323" s="2"/>
      <c r="Q2323" s="2"/>
    </row>
    <row r="2324" spans="1:17" x14ac:dyDescent="0.25">
      <c r="A2324" t="s">
        <v>150</v>
      </c>
      <c r="B2324" s="1">
        <v>44124</v>
      </c>
      <c r="C2324" s="1">
        <v>44130</v>
      </c>
      <c r="D2324" t="s">
        <v>14</v>
      </c>
      <c r="E2324" t="s">
        <v>686</v>
      </c>
      <c r="F2324">
        <v>0</v>
      </c>
      <c r="G2324">
        <v>8397174</v>
      </c>
      <c r="H2324">
        <v>0</v>
      </c>
      <c r="I2324">
        <v>0</v>
      </c>
      <c r="J2324">
        <v>0</v>
      </c>
      <c r="K2324">
        <v>100</v>
      </c>
      <c r="L2324" t="s">
        <v>54</v>
      </c>
      <c r="M2324" s="2">
        <v>839717400</v>
      </c>
      <c r="N2324" s="2" t="str">
        <f>VLOOKUP(Tabla1[[#This Row],[nemo]],'Nemos y clasificaciones'!$A$2:$B$5000,2,FALSE)</f>
        <v>CFI</v>
      </c>
      <c r="O2324" s="2" t="str">
        <f>VLOOKUP(Tabla1[[#This Row],[nemo]],'Nemos y clasificaciones'!$A$1:$C$3000,3,FALSE)</f>
        <v>CFI</v>
      </c>
      <c r="P2324" s="2"/>
      <c r="Q2324" s="2"/>
    </row>
    <row r="2325" spans="1:17" x14ac:dyDescent="0.25">
      <c r="A2325" t="s">
        <v>2189</v>
      </c>
      <c r="B2325" s="1">
        <v>44301</v>
      </c>
      <c r="C2325" s="1">
        <v>44307</v>
      </c>
      <c r="D2325" t="s">
        <v>14</v>
      </c>
      <c r="E2325" t="s">
        <v>685</v>
      </c>
      <c r="F2325">
        <v>0</v>
      </c>
      <c r="G2325">
        <v>10000000</v>
      </c>
      <c r="H2325">
        <v>0</v>
      </c>
      <c r="I2325">
        <v>0</v>
      </c>
      <c r="J2325">
        <v>0</v>
      </c>
      <c r="K2325">
        <v>115</v>
      </c>
      <c r="L2325" t="s">
        <v>19</v>
      </c>
      <c r="M2325" s="2">
        <v>1150000000</v>
      </c>
      <c r="N2325" s="2" t="str">
        <f>VLOOKUP(Tabla1[[#This Row],[nemo]],'Nemos y clasificaciones'!$A$2:$B$5000,2,FALSE)</f>
        <v>CFI</v>
      </c>
      <c r="O2325" s="2" t="str">
        <f>VLOOKUP(Tabla1[[#This Row],[nemo]],'Nemos y clasificaciones'!$A$1:$C$3000,3,FALSE)</f>
        <v>CFI</v>
      </c>
      <c r="P2325" s="2"/>
      <c r="Q2325" s="2"/>
    </row>
    <row r="2326" spans="1:17" x14ac:dyDescent="0.25">
      <c r="A2326" t="s">
        <v>6694</v>
      </c>
      <c r="B2326" s="1">
        <v>43558</v>
      </c>
      <c r="C2326" s="1">
        <v>43564</v>
      </c>
      <c r="D2326" t="s">
        <v>14</v>
      </c>
      <c r="E2326" t="s">
        <v>685</v>
      </c>
      <c r="F2326">
        <v>0</v>
      </c>
      <c r="G2326">
        <v>10000000</v>
      </c>
      <c r="H2326">
        <v>0</v>
      </c>
      <c r="I2326">
        <v>0</v>
      </c>
      <c r="J2326">
        <v>0</v>
      </c>
      <c r="K2326">
        <v>114.18600000000001</v>
      </c>
      <c r="L2326" t="s">
        <v>19</v>
      </c>
      <c r="M2326" s="2">
        <v>1141860000</v>
      </c>
      <c r="N2326" s="2" t="str">
        <f>VLOOKUP(Tabla1[[#This Row],[nemo]],'Nemos y clasificaciones'!$A$2:$B$5000,2,FALSE)</f>
        <v>CFI</v>
      </c>
      <c r="O2326" s="2" t="str">
        <f>VLOOKUP(Tabla1[[#This Row],[nemo]],'Nemos y clasificaciones'!$A$1:$C$3000,3,FALSE)</f>
        <v>CFI</v>
      </c>
      <c r="P2326" s="2"/>
      <c r="Q2326" s="2"/>
    </row>
    <row r="2327" spans="1:17" x14ac:dyDescent="0.25">
      <c r="A2327" t="s">
        <v>7377</v>
      </c>
      <c r="B2327" s="1">
        <v>43391</v>
      </c>
      <c r="C2327" s="1">
        <v>43397</v>
      </c>
      <c r="D2327" t="s">
        <v>14</v>
      </c>
      <c r="E2327" t="s">
        <v>685</v>
      </c>
      <c r="F2327">
        <v>0</v>
      </c>
      <c r="G2327">
        <v>10000000</v>
      </c>
      <c r="H2327">
        <v>0</v>
      </c>
      <c r="I2327">
        <v>0</v>
      </c>
      <c r="J2327">
        <v>0</v>
      </c>
      <c r="K2327">
        <v>111.541</v>
      </c>
      <c r="L2327" t="s">
        <v>19</v>
      </c>
      <c r="M2327" s="2">
        <v>1115410000</v>
      </c>
      <c r="N2327" s="2" t="str">
        <f>VLOOKUP(Tabla1[[#This Row],[nemo]],'Nemos y clasificaciones'!$A$2:$B$5000,2,FALSE)</f>
        <v>CFI</v>
      </c>
      <c r="O2327" s="2" t="str">
        <f>VLOOKUP(Tabla1[[#This Row],[nemo]],'Nemos y clasificaciones'!$A$1:$C$3000,3,FALSE)</f>
        <v>CFI</v>
      </c>
      <c r="P2327" s="2"/>
      <c r="Q2327" s="2"/>
    </row>
    <row r="2328" spans="1:17" x14ac:dyDescent="0.25">
      <c r="A2328" t="s">
        <v>8167</v>
      </c>
      <c r="B2328" s="1">
        <v>43231</v>
      </c>
      <c r="C2328" s="1">
        <v>43237</v>
      </c>
      <c r="D2328" t="s">
        <v>14</v>
      </c>
      <c r="E2328" t="s">
        <v>1222</v>
      </c>
      <c r="F2328">
        <v>0</v>
      </c>
      <c r="G2328">
        <v>23100000</v>
      </c>
      <c r="H2328">
        <v>0</v>
      </c>
      <c r="I2328">
        <v>0</v>
      </c>
      <c r="J2328">
        <v>0</v>
      </c>
      <c r="K2328">
        <v>53.798999999999999</v>
      </c>
      <c r="L2328" t="s">
        <v>54</v>
      </c>
      <c r="M2328" s="2">
        <v>1242756900</v>
      </c>
      <c r="N2328" s="2" t="str">
        <f>VLOOKUP(Tabla1[[#This Row],[nemo]],'Nemos y clasificaciones'!$A$2:$B$5000,2,FALSE)</f>
        <v>INVERSIONES UNION ESPAÑOLA S.A.</v>
      </c>
      <c r="O2328" s="2" t="str">
        <f>VLOOKUP(Tabla1[[#This Row],[nemo]],'Nemos y clasificaciones'!$A$1:$C$3000,3,FALSE)</f>
        <v>Servicios financieros</v>
      </c>
      <c r="P2328" s="2"/>
      <c r="Q2328" s="2"/>
    </row>
    <row r="2329" spans="1:17" x14ac:dyDescent="0.25">
      <c r="A2329" t="s">
        <v>11559</v>
      </c>
      <c r="B2329" s="1">
        <v>42146</v>
      </c>
      <c r="C2329" s="1">
        <v>42152</v>
      </c>
      <c r="D2329" t="s">
        <v>14</v>
      </c>
      <c r="E2329" t="s">
        <v>2636</v>
      </c>
      <c r="F2329">
        <v>0</v>
      </c>
      <c r="G2329">
        <v>2589040240</v>
      </c>
      <c r="H2329">
        <v>0</v>
      </c>
      <c r="I2329">
        <v>0</v>
      </c>
      <c r="J2329">
        <v>0</v>
      </c>
      <c r="K2329">
        <v>0.48</v>
      </c>
      <c r="L2329" t="s">
        <v>23</v>
      </c>
      <c r="M2329" s="2">
        <v>1242739315.2</v>
      </c>
      <c r="N2329" s="2" t="str">
        <f>VLOOKUP(Tabla1[[#This Row],[nemo]],'Nemos y clasificaciones'!$A$2:$B$5000,2,FALSE)</f>
        <v>SANTANA S.A.</v>
      </c>
      <c r="O2329" s="2" t="str">
        <f>VLOOKUP(Tabla1[[#This Row],[nemo]],'Nemos y clasificaciones'!$A$1:$C$3000,3,FALSE)</f>
        <v>Servicios financieros</v>
      </c>
      <c r="P2329" s="2"/>
      <c r="Q2329" s="2"/>
    </row>
    <row r="2330" spans="1:17" x14ac:dyDescent="0.25">
      <c r="A2330" t="s">
        <v>6624</v>
      </c>
      <c r="B2330" s="1">
        <v>43578</v>
      </c>
      <c r="C2330" s="1">
        <v>43584</v>
      </c>
      <c r="D2330" t="s">
        <v>14</v>
      </c>
      <c r="E2330" t="s">
        <v>1190</v>
      </c>
      <c r="F2330">
        <v>0</v>
      </c>
      <c r="G2330">
        <v>13081284</v>
      </c>
      <c r="H2330">
        <v>0</v>
      </c>
      <c r="I2330">
        <v>0</v>
      </c>
      <c r="J2330">
        <v>0</v>
      </c>
      <c r="K2330">
        <v>95</v>
      </c>
      <c r="L2330" t="s">
        <v>54</v>
      </c>
      <c r="M2330" s="2">
        <v>1242721980</v>
      </c>
      <c r="N2330" s="2" t="str">
        <f>VLOOKUP(Tabla1[[#This Row],[nemo]],'Nemos y clasificaciones'!$A$2:$B$5000,2,FALSE)</f>
        <v>EMPRESA ELECTRICA DE MAGALLANES S.A.</v>
      </c>
      <c r="O2330" s="2" t="str">
        <f>VLOOKUP(Tabla1[[#This Row],[nemo]],'Nemos y clasificaciones'!$A$1:$C$3000,3,FALSE)</f>
        <v>Eléctrico</v>
      </c>
      <c r="P2330" s="2"/>
      <c r="Q2330" s="2"/>
    </row>
    <row r="2331" spans="1:17" x14ac:dyDescent="0.25">
      <c r="A2331" t="s">
        <v>10642</v>
      </c>
      <c r="B2331" s="1">
        <v>42496</v>
      </c>
      <c r="C2331" s="1">
        <v>42502</v>
      </c>
      <c r="D2331" t="s">
        <v>14</v>
      </c>
      <c r="E2331" t="s">
        <v>1989</v>
      </c>
      <c r="F2331">
        <v>0</v>
      </c>
      <c r="G2331">
        <v>22000000</v>
      </c>
      <c r="H2331">
        <v>0</v>
      </c>
      <c r="I2331">
        <v>0</v>
      </c>
      <c r="J2331">
        <v>0</v>
      </c>
      <c r="K2331">
        <v>56.198999999999998</v>
      </c>
      <c r="L2331" t="s">
        <v>54</v>
      </c>
      <c r="M2331" s="2">
        <v>1236378000</v>
      </c>
      <c r="N2331" s="2" t="str">
        <f>VLOOKUP(Tabla1[[#This Row],[nemo]],'Nemos y clasificaciones'!$A$2:$B$5000,2,FALSE)</f>
        <v>AGRICOLA NACIONAL S.A.C. E I.</v>
      </c>
      <c r="O2331" s="2" t="str">
        <f>VLOOKUP(Tabla1[[#This Row],[nemo]],'Nemos y clasificaciones'!$A$1:$C$3000,3,FALSE)</f>
        <v>Otros</v>
      </c>
      <c r="P2331" s="2"/>
      <c r="Q2331" s="2"/>
    </row>
    <row r="2332" spans="1:17" x14ac:dyDescent="0.25">
      <c r="A2332" t="s">
        <v>7613</v>
      </c>
      <c r="B2332" s="1">
        <v>43312</v>
      </c>
      <c r="C2332" s="1">
        <v>43318</v>
      </c>
      <c r="D2332" t="s">
        <v>14</v>
      </c>
      <c r="E2332" t="s">
        <v>685</v>
      </c>
      <c r="F2332">
        <v>0</v>
      </c>
      <c r="G2332">
        <v>10000000</v>
      </c>
      <c r="H2332">
        <v>0</v>
      </c>
      <c r="I2332">
        <v>0</v>
      </c>
      <c r="J2332">
        <v>0</v>
      </c>
      <c r="K2332">
        <v>111.151</v>
      </c>
      <c r="L2332" t="s">
        <v>19</v>
      </c>
      <c r="M2332" s="2">
        <v>1111510000</v>
      </c>
      <c r="N2332" s="2" t="str">
        <f>VLOOKUP(Tabla1[[#This Row],[nemo]],'Nemos y clasificaciones'!$A$2:$B$5000,2,FALSE)</f>
        <v>CFI</v>
      </c>
      <c r="O2332" s="2" t="str">
        <f>VLOOKUP(Tabla1[[#This Row],[nemo]],'Nemos y clasificaciones'!$A$1:$C$3000,3,FALSE)</f>
        <v>CFI</v>
      </c>
      <c r="P2332" s="2"/>
      <c r="Q2332" s="2"/>
    </row>
    <row r="2333" spans="1:17" x14ac:dyDescent="0.25">
      <c r="A2333" t="s">
        <v>6983</v>
      </c>
      <c r="B2333" s="1">
        <v>43467</v>
      </c>
      <c r="C2333" s="1">
        <v>43473</v>
      </c>
      <c r="D2333" t="s">
        <v>14</v>
      </c>
      <c r="E2333" t="s">
        <v>685</v>
      </c>
      <c r="F2333">
        <v>0</v>
      </c>
      <c r="G2333">
        <v>10000000</v>
      </c>
      <c r="H2333">
        <v>0</v>
      </c>
      <c r="I2333">
        <v>0</v>
      </c>
      <c r="J2333">
        <v>0</v>
      </c>
      <c r="K2333">
        <v>109.91</v>
      </c>
      <c r="L2333" t="s">
        <v>19</v>
      </c>
      <c r="M2333" s="2">
        <v>1099100000</v>
      </c>
      <c r="N2333" s="2" t="str">
        <f>VLOOKUP(Tabla1[[#This Row],[nemo]],'Nemos y clasificaciones'!$A$2:$B$5000,2,FALSE)</f>
        <v>CFI</v>
      </c>
      <c r="O2333" s="2" t="str">
        <f>VLOOKUP(Tabla1[[#This Row],[nemo]],'Nemos y clasificaciones'!$A$1:$C$3000,3,FALSE)</f>
        <v>CFI</v>
      </c>
      <c r="P2333" s="2"/>
      <c r="Q2333" s="2"/>
    </row>
    <row r="2334" spans="1:17" x14ac:dyDescent="0.25">
      <c r="A2334" t="s">
        <v>4938</v>
      </c>
      <c r="B2334" s="1">
        <v>43853</v>
      </c>
      <c r="C2334" s="1">
        <v>43859</v>
      </c>
      <c r="D2334" t="s">
        <v>14</v>
      </c>
      <c r="E2334" t="s">
        <v>685</v>
      </c>
      <c r="F2334">
        <v>0</v>
      </c>
      <c r="G2334">
        <v>10000000</v>
      </c>
      <c r="H2334">
        <v>0</v>
      </c>
      <c r="I2334">
        <v>0</v>
      </c>
      <c r="J2334">
        <v>0</v>
      </c>
      <c r="K2334">
        <v>107</v>
      </c>
      <c r="L2334" t="s">
        <v>19</v>
      </c>
      <c r="M2334" s="2">
        <v>1070000000</v>
      </c>
      <c r="N2334" s="2" t="str">
        <f>VLOOKUP(Tabla1[[#This Row],[nemo]],'Nemos y clasificaciones'!$A$2:$B$5000,2,FALSE)</f>
        <v>CFI</v>
      </c>
      <c r="O2334" s="2" t="str">
        <f>VLOOKUP(Tabla1[[#This Row],[nemo]],'Nemos y clasificaciones'!$A$1:$C$3000,3,FALSE)</f>
        <v>CFI</v>
      </c>
      <c r="P2334" s="2"/>
      <c r="Q2334" s="2"/>
    </row>
    <row r="2335" spans="1:17" x14ac:dyDescent="0.25">
      <c r="A2335" t="s">
        <v>5549</v>
      </c>
      <c r="B2335" s="1">
        <v>43735</v>
      </c>
      <c r="C2335" s="1">
        <v>43741</v>
      </c>
      <c r="D2335" t="s">
        <v>14</v>
      </c>
      <c r="E2335" t="s">
        <v>685</v>
      </c>
      <c r="F2335">
        <v>0</v>
      </c>
      <c r="G2335">
        <v>10000000</v>
      </c>
      <c r="H2335">
        <v>0</v>
      </c>
      <c r="I2335">
        <v>0</v>
      </c>
      <c r="J2335">
        <v>0</v>
      </c>
      <c r="K2335">
        <v>106</v>
      </c>
      <c r="L2335" t="s">
        <v>19</v>
      </c>
      <c r="M2335" s="2">
        <v>1060000000</v>
      </c>
      <c r="N2335" s="2" t="str">
        <f>VLOOKUP(Tabla1[[#This Row],[nemo]],'Nemos y clasificaciones'!$A$2:$B$5000,2,FALSE)</f>
        <v>CFI</v>
      </c>
      <c r="O2335" s="2" t="str">
        <f>VLOOKUP(Tabla1[[#This Row],[nemo]],'Nemos y clasificaciones'!$A$1:$C$3000,3,FALSE)</f>
        <v>CFI</v>
      </c>
      <c r="P2335" s="2"/>
      <c r="Q2335" s="2"/>
    </row>
    <row r="2336" spans="1:17" x14ac:dyDescent="0.25">
      <c r="A2336" t="s">
        <v>10497</v>
      </c>
      <c r="B2336" s="1">
        <v>42510</v>
      </c>
      <c r="C2336" s="1">
        <v>42517</v>
      </c>
      <c r="D2336" t="s">
        <v>14</v>
      </c>
      <c r="E2336" t="s">
        <v>2636</v>
      </c>
      <c r="F2336">
        <v>0</v>
      </c>
      <c r="G2336">
        <v>2589040240</v>
      </c>
      <c r="H2336">
        <v>0</v>
      </c>
      <c r="I2336">
        <v>0</v>
      </c>
      <c r="J2336">
        <v>0</v>
      </c>
      <c r="K2336">
        <v>0.47199999999999998</v>
      </c>
      <c r="L2336" t="s">
        <v>23</v>
      </c>
      <c r="M2336" s="2">
        <v>1222026993.28</v>
      </c>
      <c r="N2336" s="2" t="str">
        <f>VLOOKUP(Tabla1[[#This Row],[nemo]],'Nemos y clasificaciones'!$A$2:$B$5000,2,FALSE)</f>
        <v>SANTANA S.A.</v>
      </c>
      <c r="O2336" s="2" t="str">
        <f>VLOOKUP(Tabla1[[#This Row],[nemo]],'Nemos y clasificaciones'!$A$1:$C$3000,3,FALSE)</f>
        <v>Servicios financieros</v>
      </c>
      <c r="P2336" s="2"/>
      <c r="Q2336" s="2"/>
    </row>
    <row r="2337" spans="1:17" x14ac:dyDescent="0.25">
      <c r="A2337" t="s">
        <v>2673</v>
      </c>
      <c r="B2337" s="1">
        <v>44211</v>
      </c>
      <c r="C2337" s="1">
        <v>44217</v>
      </c>
      <c r="D2337" t="s">
        <v>14</v>
      </c>
      <c r="E2337" t="s">
        <v>685</v>
      </c>
      <c r="F2337">
        <v>0</v>
      </c>
      <c r="G2337">
        <v>10000000</v>
      </c>
      <c r="H2337">
        <v>0</v>
      </c>
      <c r="I2337">
        <v>0</v>
      </c>
      <c r="J2337">
        <v>0</v>
      </c>
      <c r="K2337">
        <v>105</v>
      </c>
      <c r="L2337" t="s">
        <v>19</v>
      </c>
      <c r="M2337" s="2">
        <v>1050000000</v>
      </c>
      <c r="N2337" s="2" t="str">
        <f>VLOOKUP(Tabla1[[#This Row],[nemo]],'Nemos y clasificaciones'!$A$2:$B$5000,2,FALSE)</f>
        <v>CFI</v>
      </c>
      <c r="O2337" s="2" t="str">
        <f>VLOOKUP(Tabla1[[#This Row],[nemo]],'Nemos y clasificaciones'!$A$1:$C$3000,3,FALSE)</f>
        <v>CFI</v>
      </c>
      <c r="P2337" s="2"/>
      <c r="Q2337" s="2"/>
    </row>
    <row r="2338" spans="1:17" x14ac:dyDescent="0.25">
      <c r="A2338" t="s">
        <v>10245</v>
      </c>
      <c r="B2338" s="1">
        <v>42635</v>
      </c>
      <c r="C2338" s="1">
        <v>42641</v>
      </c>
      <c r="D2338" t="s">
        <v>14</v>
      </c>
      <c r="E2338" t="s">
        <v>1190</v>
      </c>
      <c r="F2338">
        <v>0</v>
      </c>
      <c r="G2338">
        <v>13081284</v>
      </c>
      <c r="H2338">
        <v>0</v>
      </c>
      <c r="I2338">
        <v>0</v>
      </c>
      <c r="J2338">
        <v>0</v>
      </c>
      <c r="K2338">
        <v>93</v>
      </c>
      <c r="L2338" t="s">
        <v>54</v>
      </c>
      <c r="M2338" s="2">
        <v>1216559412</v>
      </c>
      <c r="N2338" s="2" t="str">
        <f>VLOOKUP(Tabla1[[#This Row],[nemo]],'Nemos y clasificaciones'!$A$2:$B$5000,2,FALSE)</f>
        <v>EMPRESA ELECTRICA DE MAGALLANES S.A.</v>
      </c>
      <c r="O2338" s="2" t="str">
        <f>VLOOKUP(Tabla1[[#This Row],[nemo]],'Nemos y clasificaciones'!$A$1:$C$3000,3,FALSE)</f>
        <v>Eléctrico</v>
      </c>
      <c r="P2338" s="2"/>
      <c r="Q2338" s="2"/>
    </row>
    <row r="2339" spans="1:17" x14ac:dyDescent="0.25">
      <c r="A2339" t="s">
        <v>2673</v>
      </c>
      <c r="B2339" s="1">
        <v>43644</v>
      </c>
      <c r="C2339" s="1">
        <v>43651</v>
      </c>
      <c r="D2339" t="s">
        <v>14</v>
      </c>
      <c r="E2339" t="s">
        <v>685</v>
      </c>
      <c r="F2339">
        <v>0</v>
      </c>
      <c r="G2339">
        <v>10000000</v>
      </c>
      <c r="H2339">
        <v>0</v>
      </c>
      <c r="I2339">
        <v>0</v>
      </c>
      <c r="J2339">
        <v>0</v>
      </c>
      <c r="K2339">
        <v>105</v>
      </c>
      <c r="L2339" t="s">
        <v>19</v>
      </c>
      <c r="M2339" s="2">
        <v>1050000000</v>
      </c>
      <c r="N2339" s="2" t="str">
        <f>VLOOKUP(Tabla1[[#This Row],[nemo]],'Nemos y clasificaciones'!$A$2:$B$5000,2,FALSE)</f>
        <v>CFI</v>
      </c>
      <c r="O2339" s="2" t="str">
        <f>VLOOKUP(Tabla1[[#This Row],[nemo]],'Nemos y clasificaciones'!$A$1:$C$3000,3,FALSE)</f>
        <v>CFI</v>
      </c>
      <c r="P2339" s="2"/>
      <c r="Q2339" s="2"/>
    </row>
    <row r="2340" spans="1:17" x14ac:dyDescent="0.25">
      <c r="A2340" t="s">
        <v>11832</v>
      </c>
      <c r="B2340" s="1">
        <v>42111</v>
      </c>
      <c r="C2340" s="1">
        <v>42117</v>
      </c>
      <c r="D2340" t="s">
        <v>14</v>
      </c>
      <c r="E2340" t="s">
        <v>8381</v>
      </c>
      <c r="F2340">
        <v>0</v>
      </c>
      <c r="G2340">
        <v>185994529</v>
      </c>
      <c r="H2340">
        <v>0</v>
      </c>
      <c r="I2340">
        <v>0</v>
      </c>
      <c r="J2340">
        <v>0</v>
      </c>
      <c r="K2340">
        <v>6.5</v>
      </c>
      <c r="L2340" t="s">
        <v>16</v>
      </c>
      <c r="M2340" s="2">
        <v>1208964438.5</v>
      </c>
      <c r="N2340" s="2" t="str">
        <f>VLOOKUP(Tabla1[[#This Row],[nemo]],'Nemos y clasificaciones'!$A$2:$B$5000,2,FALSE)</f>
        <v>EMPRESA ELECTRICA DE ARICA S.A.</v>
      </c>
      <c r="O2340" s="2" t="str">
        <f>VLOOKUP(Tabla1[[#This Row],[nemo]],'Nemos y clasificaciones'!$A$1:$C$3000,3,FALSE)</f>
        <v>Eléctrico</v>
      </c>
      <c r="P2340" s="2"/>
      <c r="Q2340" s="2"/>
    </row>
    <row r="2341" spans="1:17" x14ac:dyDescent="0.25">
      <c r="A2341" t="s">
        <v>4524</v>
      </c>
      <c r="B2341" s="1">
        <v>43945</v>
      </c>
      <c r="C2341" s="1">
        <v>43951</v>
      </c>
      <c r="D2341" t="s">
        <v>14</v>
      </c>
      <c r="E2341" t="s">
        <v>685</v>
      </c>
      <c r="F2341">
        <v>0</v>
      </c>
      <c r="G2341">
        <v>10000000</v>
      </c>
      <c r="H2341">
        <v>0</v>
      </c>
      <c r="I2341">
        <v>0</v>
      </c>
      <c r="J2341">
        <v>0</v>
      </c>
      <c r="K2341">
        <v>102</v>
      </c>
      <c r="L2341" t="s">
        <v>19</v>
      </c>
      <c r="M2341" s="2">
        <v>1020000000</v>
      </c>
      <c r="N2341" s="2" t="str">
        <f>VLOOKUP(Tabla1[[#This Row],[nemo]],'Nemos y clasificaciones'!$A$2:$B$5000,2,FALSE)</f>
        <v>CFI</v>
      </c>
      <c r="O2341" s="2" t="str">
        <f>VLOOKUP(Tabla1[[#This Row],[nemo]],'Nemos y clasificaciones'!$A$1:$C$3000,3,FALSE)</f>
        <v>CFI</v>
      </c>
      <c r="P2341" s="2"/>
      <c r="Q2341" s="2"/>
    </row>
    <row r="2342" spans="1:17" x14ac:dyDescent="0.25">
      <c r="A2342" t="s">
        <v>150</v>
      </c>
      <c r="B2342" s="1">
        <v>44124</v>
      </c>
      <c r="C2342" s="1">
        <v>44130</v>
      </c>
      <c r="D2342" t="s">
        <v>14</v>
      </c>
      <c r="E2342" t="s">
        <v>685</v>
      </c>
      <c r="F2342">
        <v>0</v>
      </c>
      <c r="G2342">
        <v>10000000</v>
      </c>
      <c r="H2342">
        <v>0</v>
      </c>
      <c r="I2342">
        <v>0</v>
      </c>
      <c r="J2342">
        <v>0</v>
      </c>
      <c r="K2342">
        <v>100</v>
      </c>
      <c r="L2342" t="s">
        <v>54</v>
      </c>
      <c r="M2342" s="2">
        <v>1000000000</v>
      </c>
      <c r="N2342" s="2" t="str">
        <f>VLOOKUP(Tabla1[[#This Row],[nemo]],'Nemos y clasificaciones'!$A$2:$B$5000,2,FALSE)</f>
        <v>CFI</v>
      </c>
      <c r="O2342" s="2" t="str">
        <f>VLOOKUP(Tabla1[[#This Row],[nemo]],'Nemos y clasificaciones'!$A$1:$C$3000,3,FALSE)</f>
        <v>CFI</v>
      </c>
      <c r="P2342" s="2"/>
      <c r="Q2342" s="2"/>
    </row>
    <row r="2343" spans="1:17" x14ac:dyDescent="0.25">
      <c r="A2343" t="s">
        <v>150</v>
      </c>
      <c r="B2343" s="1">
        <v>44033</v>
      </c>
      <c r="C2343" s="1">
        <v>44039</v>
      </c>
      <c r="D2343" t="s">
        <v>14</v>
      </c>
      <c r="E2343" t="s">
        <v>685</v>
      </c>
      <c r="F2343">
        <v>0</v>
      </c>
      <c r="G2343">
        <v>10000000</v>
      </c>
      <c r="H2343">
        <v>0</v>
      </c>
      <c r="I2343">
        <v>0</v>
      </c>
      <c r="J2343">
        <v>0</v>
      </c>
      <c r="K2343">
        <v>100</v>
      </c>
      <c r="L2343" t="s">
        <v>54</v>
      </c>
      <c r="M2343" s="2">
        <v>1000000000</v>
      </c>
      <c r="N2343" s="2" t="str">
        <f>VLOOKUP(Tabla1[[#This Row],[nemo]],'Nemos y clasificaciones'!$A$2:$B$5000,2,FALSE)</f>
        <v>CFI</v>
      </c>
      <c r="O2343" s="2" t="str">
        <f>VLOOKUP(Tabla1[[#This Row],[nemo]],'Nemos y clasificaciones'!$A$1:$C$3000,3,FALSE)</f>
        <v>CFI</v>
      </c>
      <c r="P2343" s="2"/>
      <c r="Q2343" s="2"/>
    </row>
    <row r="2344" spans="1:17" x14ac:dyDescent="0.25">
      <c r="A2344" t="s">
        <v>11268</v>
      </c>
      <c r="B2344" s="1">
        <v>42264</v>
      </c>
      <c r="C2344" s="1">
        <v>42272</v>
      </c>
      <c r="D2344" t="s">
        <v>14</v>
      </c>
      <c r="E2344" t="s">
        <v>1190</v>
      </c>
      <c r="F2344">
        <v>0</v>
      </c>
      <c r="G2344">
        <v>13081284</v>
      </c>
      <c r="H2344">
        <v>0</v>
      </c>
      <c r="I2344">
        <v>0</v>
      </c>
      <c r="J2344">
        <v>0</v>
      </c>
      <c r="K2344">
        <v>92</v>
      </c>
      <c r="L2344" t="s">
        <v>54</v>
      </c>
      <c r="M2344" s="2">
        <v>1203478128</v>
      </c>
      <c r="N2344" s="2" t="str">
        <f>VLOOKUP(Tabla1[[#This Row],[nemo]],'Nemos y clasificaciones'!$A$2:$B$5000,2,FALSE)</f>
        <v>EMPRESA ELECTRICA DE MAGALLANES S.A.</v>
      </c>
      <c r="O2344" s="2" t="str">
        <f>VLOOKUP(Tabla1[[#This Row],[nemo]],'Nemos y clasificaciones'!$A$1:$C$3000,3,FALSE)</f>
        <v>Eléctrico</v>
      </c>
      <c r="P2344" s="2"/>
      <c r="Q2344" s="2"/>
    </row>
    <row r="2345" spans="1:17" x14ac:dyDescent="0.25">
      <c r="A2345" t="s">
        <v>684</v>
      </c>
      <c r="B2345" s="1">
        <v>44400</v>
      </c>
      <c r="C2345" s="1">
        <v>44406</v>
      </c>
      <c r="D2345" t="s">
        <v>14</v>
      </c>
      <c r="E2345" t="s">
        <v>685</v>
      </c>
      <c r="F2345">
        <v>0</v>
      </c>
      <c r="G2345">
        <v>2138317</v>
      </c>
      <c r="H2345">
        <v>0</v>
      </c>
      <c r="I2345">
        <v>0</v>
      </c>
      <c r="J2345">
        <v>0</v>
      </c>
      <c r="K2345">
        <v>125</v>
      </c>
      <c r="L2345" t="s">
        <v>19</v>
      </c>
      <c r="M2345" s="2">
        <v>267289625</v>
      </c>
      <c r="N2345" s="2" t="str">
        <f>VLOOKUP(Tabla1[[#This Row],[nemo]],'Nemos y clasificaciones'!$A$2:$B$5000,2,FALSE)</f>
        <v>CFI</v>
      </c>
      <c r="O2345" s="2" t="str">
        <f>VLOOKUP(Tabla1[[#This Row],[nemo]],'Nemos y clasificaciones'!$A$1:$C$3000,3,FALSE)</f>
        <v>CFI</v>
      </c>
      <c r="P2345" s="2"/>
      <c r="Q2345" s="2"/>
    </row>
    <row r="2346" spans="1:17" x14ac:dyDescent="0.25">
      <c r="A2346" t="s">
        <v>2435</v>
      </c>
      <c r="B2346" s="1">
        <v>44273</v>
      </c>
      <c r="C2346" s="1">
        <v>44279</v>
      </c>
      <c r="D2346" t="s">
        <v>21</v>
      </c>
      <c r="E2346" t="s">
        <v>2436</v>
      </c>
      <c r="F2346">
        <v>0</v>
      </c>
      <c r="G2346">
        <v>10000000</v>
      </c>
      <c r="H2346">
        <v>0</v>
      </c>
      <c r="I2346">
        <v>0</v>
      </c>
      <c r="J2346">
        <v>0</v>
      </c>
      <c r="K2346">
        <v>0.32700000000000001</v>
      </c>
      <c r="L2346" t="s">
        <v>23</v>
      </c>
      <c r="M2346" s="2">
        <v>3270000</v>
      </c>
      <c r="N2346" s="2" t="str">
        <f>VLOOKUP(Tabla1[[#This Row],[nemo]],'Nemos y clasificaciones'!$A$2:$B$5000,2,FALSE)</f>
        <v>CFI</v>
      </c>
      <c r="O2346" s="2" t="str">
        <f>VLOOKUP(Tabla1[[#This Row],[nemo]],'Nemos y clasificaciones'!$A$1:$C$3000,3,FALSE)</f>
        <v>CFI</v>
      </c>
      <c r="P2346" s="2"/>
      <c r="Q2346" s="2"/>
    </row>
    <row r="2347" spans="1:17" x14ac:dyDescent="0.25">
      <c r="A2347" t="s">
        <v>10496</v>
      </c>
      <c r="B2347" s="1">
        <v>42510</v>
      </c>
      <c r="C2347" s="1">
        <v>42517</v>
      </c>
      <c r="D2347" t="s">
        <v>14</v>
      </c>
      <c r="E2347" t="s">
        <v>15</v>
      </c>
      <c r="F2347">
        <v>0</v>
      </c>
      <c r="G2347">
        <v>2357459928</v>
      </c>
      <c r="H2347">
        <v>0</v>
      </c>
      <c r="I2347">
        <v>0</v>
      </c>
      <c r="J2347">
        <v>0</v>
      </c>
      <c r="K2347">
        <v>0.50900000000000001</v>
      </c>
      <c r="L2347" t="s">
        <v>23</v>
      </c>
      <c r="M2347" s="2">
        <v>1199947103.352</v>
      </c>
      <c r="N2347" s="2" t="str">
        <f>VLOOKUP(Tabla1[[#This Row],[nemo]],'Nemos y clasificaciones'!$A$2:$B$5000,2,FALSE)</f>
        <v>ENJOY S.A.</v>
      </c>
      <c r="O2347" s="2" t="str">
        <f>VLOOKUP(Tabla1[[#This Row],[nemo]],'Nemos y clasificaciones'!$A$1:$C$3000,3,FALSE)</f>
        <v>Recreación y servicios educacionales</v>
      </c>
      <c r="P2347" s="2"/>
      <c r="Q2347" s="2"/>
    </row>
    <row r="2348" spans="1:17" x14ac:dyDescent="0.25">
      <c r="A2348" t="s">
        <v>9789</v>
      </c>
      <c r="B2348" s="1">
        <v>42832</v>
      </c>
      <c r="C2348" s="1">
        <v>42838</v>
      </c>
      <c r="D2348" t="s">
        <v>14</v>
      </c>
      <c r="E2348" t="s">
        <v>520</v>
      </c>
      <c r="F2348">
        <v>0</v>
      </c>
      <c r="G2348">
        <v>576172664</v>
      </c>
      <c r="H2348">
        <v>0</v>
      </c>
      <c r="I2348">
        <v>0</v>
      </c>
      <c r="J2348">
        <v>0</v>
      </c>
      <c r="K2348">
        <v>2.077</v>
      </c>
      <c r="L2348" t="s">
        <v>16</v>
      </c>
      <c r="M2348" s="2">
        <v>1196710623.128</v>
      </c>
      <c r="N2348" s="2" t="str">
        <f>VLOOKUP(Tabla1[[#This Row],[nemo]],'Nemos y clasificaciones'!$A$2:$B$5000,2,FALSE)</f>
        <v>BESALCO S.A.</v>
      </c>
      <c r="O2348" s="2" t="str">
        <f>VLOOKUP(Tabla1[[#This Row],[nemo]],'Nemos y clasificaciones'!$A$1:$C$3000,3,FALSE)</f>
        <v>Construcción</v>
      </c>
      <c r="P2348" s="2"/>
      <c r="Q2348" s="2"/>
    </row>
    <row r="2349" spans="1:17" x14ac:dyDescent="0.25">
      <c r="A2349" t="s">
        <v>2174</v>
      </c>
      <c r="B2349" s="1">
        <v>44302</v>
      </c>
      <c r="C2349" s="1">
        <v>44308</v>
      </c>
      <c r="D2349" t="s">
        <v>14</v>
      </c>
      <c r="E2349" t="s">
        <v>757</v>
      </c>
      <c r="F2349">
        <v>0</v>
      </c>
      <c r="G2349">
        <v>43800000</v>
      </c>
      <c r="H2349">
        <v>0</v>
      </c>
      <c r="I2349">
        <v>0</v>
      </c>
      <c r="J2349">
        <v>0</v>
      </c>
      <c r="K2349">
        <v>27.25</v>
      </c>
      <c r="L2349" t="s">
        <v>54</v>
      </c>
      <c r="M2349" s="2">
        <v>1193550000</v>
      </c>
      <c r="N2349" s="2" t="str">
        <f>VLOOKUP(Tabla1[[#This Row],[nemo]],'Nemos y clasificaciones'!$A$2:$B$5000,2,FALSE)</f>
        <v>COMPAÑIA ELECTRO METALURGICA S.A.</v>
      </c>
      <c r="O2349" s="2" t="str">
        <f>VLOOKUP(Tabla1[[#This Row],[nemo]],'Nemos y clasificaciones'!$A$1:$C$3000,3,FALSE)</f>
        <v>Eléctrico</v>
      </c>
      <c r="P2349" s="2"/>
      <c r="Q2349" s="2"/>
    </row>
    <row r="2350" spans="1:17" x14ac:dyDescent="0.25">
      <c r="A2350" t="s">
        <v>11558</v>
      </c>
      <c r="B2350" s="1">
        <v>42146</v>
      </c>
      <c r="C2350" s="1">
        <v>42152</v>
      </c>
      <c r="D2350" t="s">
        <v>14</v>
      </c>
      <c r="E2350" t="s">
        <v>4285</v>
      </c>
      <c r="F2350">
        <v>0</v>
      </c>
      <c r="G2350">
        <v>1410665600</v>
      </c>
      <c r="H2350">
        <v>0</v>
      </c>
      <c r="I2350">
        <v>0</v>
      </c>
      <c r="J2350">
        <v>0</v>
      </c>
      <c r="K2350">
        <v>0.84599999999999997</v>
      </c>
      <c r="L2350" t="s">
        <v>23</v>
      </c>
      <c r="M2350" s="2">
        <v>1193423097.5999999</v>
      </c>
      <c r="N2350" s="2" t="str">
        <f>VLOOKUP(Tabla1[[#This Row],[nemo]],'Nemos y clasificaciones'!$A$2:$B$5000,2,FALSE)</f>
        <v>MULTIEXPORT FOODS S.A.</v>
      </c>
      <c r="O2350" s="2" t="str">
        <f>VLOOKUP(Tabla1[[#This Row],[nemo]],'Nemos y clasificaciones'!$A$1:$C$3000,3,FALSE)</f>
        <v>Alimentos, bebidas y tabaco</v>
      </c>
      <c r="P2350" s="2"/>
      <c r="Q2350" s="2"/>
    </row>
    <row r="2351" spans="1:17" x14ac:dyDescent="0.25">
      <c r="A2351" t="s">
        <v>11984</v>
      </c>
      <c r="B2351" s="1">
        <v>42019</v>
      </c>
      <c r="C2351" s="1">
        <v>42025</v>
      </c>
      <c r="D2351" t="s">
        <v>14</v>
      </c>
      <c r="E2351" t="s">
        <v>10200</v>
      </c>
      <c r="F2351">
        <v>0</v>
      </c>
      <c r="G2351">
        <v>119154744</v>
      </c>
      <c r="H2351">
        <v>0</v>
      </c>
      <c r="I2351">
        <v>0</v>
      </c>
      <c r="J2351">
        <v>0</v>
      </c>
      <c r="K2351">
        <v>10</v>
      </c>
      <c r="L2351" t="s">
        <v>16</v>
      </c>
      <c r="M2351" s="2">
        <v>1191547440</v>
      </c>
      <c r="N2351" s="2" t="str">
        <f>VLOOKUP(Tabla1[[#This Row],[nemo]],'Nemos y clasificaciones'!$A$2:$B$5000,2,FALSE)</f>
        <v>DETROIT CHILE S.A.</v>
      </c>
      <c r="O2351" s="2" t="str">
        <f>VLOOKUP(Tabla1[[#This Row],[nemo]],'Nemos y clasificaciones'!$A$1:$C$3000,3,FALSE)</f>
        <v>Minería</v>
      </c>
      <c r="P2351" s="2"/>
      <c r="Q2351" s="2"/>
    </row>
    <row r="2352" spans="1:17" x14ac:dyDescent="0.25">
      <c r="A2352" t="s">
        <v>2437</v>
      </c>
      <c r="B2352" s="1">
        <v>44273</v>
      </c>
      <c r="C2352" s="1">
        <v>44279</v>
      </c>
      <c r="D2352" t="s">
        <v>21</v>
      </c>
      <c r="E2352" t="s">
        <v>2438</v>
      </c>
      <c r="F2352">
        <v>0</v>
      </c>
      <c r="G2352">
        <v>10000000</v>
      </c>
      <c r="H2352">
        <v>0</v>
      </c>
      <c r="I2352">
        <v>0</v>
      </c>
      <c r="J2352">
        <v>0</v>
      </c>
      <c r="K2352">
        <v>0.32800000000000001</v>
      </c>
      <c r="L2352" t="s">
        <v>23</v>
      </c>
      <c r="M2352" s="2">
        <v>3280000</v>
      </c>
      <c r="N2352" s="2" t="str">
        <f>VLOOKUP(Tabla1[[#This Row],[nemo]],'Nemos y clasificaciones'!$A$2:$B$5000,2,FALSE)</f>
        <v>CFI</v>
      </c>
      <c r="O2352" s="2" t="str">
        <f>VLOOKUP(Tabla1[[#This Row],[nemo]],'Nemos y clasificaciones'!$A$1:$C$3000,3,FALSE)</f>
        <v>CFI</v>
      </c>
      <c r="P2352" s="2"/>
      <c r="Q2352" s="2"/>
    </row>
    <row r="2353" spans="1:17" x14ac:dyDescent="0.25">
      <c r="A2353" t="s">
        <v>11773</v>
      </c>
      <c r="B2353" s="1">
        <v>42118</v>
      </c>
      <c r="C2353" s="1">
        <v>42124</v>
      </c>
      <c r="D2353" t="s">
        <v>14</v>
      </c>
      <c r="E2353" t="s">
        <v>1882</v>
      </c>
      <c r="F2353">
        <v>0</v>
      </c>
      <c r="G2353">
        <v>33392179</v>
      </c>
      <c r="H2353">
        <v>0</v>
      </c>
      <c r="I2353">
        <v>0</v>
      </c>
      <c r="J2353">
        <v>0</v>
      </c>
      <c r="K2353">
        <v>35.5</v>
      </c>
      <c r="L2353" t="s">
        <v>54</v>
      </c>
      <c r="M2353" s="2">
        <v>1185422354.5</v>
      </c>
      <c r="N2353" s="2" t="str">
        <f>VLOOKUP(Tabla1[[#This Row],[nemo]],'Nemos y clasificaciones'!$A$2:$B$5000,2,FALSE)</f>
        <v>INVERSIONES TRICAHUE S.A.</v>
      </c>
      <c r="O2353" s="2" t="str">
        <f>VLOOKUP(Tabla1[[#This Row],[nemo]],'Nemos y clasificaciones'!$A$1:$C$3000,3,FALSE)</f>
        <v>Eléctrico</v>
      </c>
      <c r="P2353" s="2"/>
      <c r="Q2353" s="2"/>
    </row>
    <row r="2354" spans="1:17" x14ac:dyDescent="0.25">
      <c r="A2354" t="s">
        <v>9569</v>
      </c>
      <c r="B2354" s="1">
        <v>42867</v>
      </c>
      <c r="C2354" s="1">
        <v>42873</v>
      </c>
      <c r="D2354" t="s">
        <v>14</v>
      </c>
      <c r="E2354" t="s">
        <v>1222</v>
      </c>
      <c r="F2354">
        <v>0</v>
      </c>
      <c r="G2354">
        <v>23100000</v>
      </c>
      <c r="H2354">
        <v>0</v>
      </c>
      <c r="I2354">
        <v>0</v>
      </c>
      <c r="J2354">
        <v>0</v>
      </c>
      <c r="K2354">
        <v>51.3</v>
      </c>
      <c r="L2354" t="s">
        <v>54</v>
      </c>
      <c r="M2354" s="2">
        <v>1185030000</v>
      </c>
      <c r="N2354" s="2" t="str">
        <f>VLOOKUP(Tabla1[[#This Row],[nemo]],'Nemos y clasificaciones'!$A$2:$B$5000,2,FALSE)</f>
        <v>INVERSIONES UNION ESPAÑOLA S.A.</v>
      </c>
      <c r="O2354" s="2" t="str">
        <f>VLOOKUP(Tabla1[[#This Row],[nemo]],'Nemos y clasificaciones'!$A$1:$C$3000,3,FALSE)</f>
        <v>Servicios financieros</v>
      </c>
      <c r="P2354" s="2"/>
      <c r="Q2354" s="2"/>
    </row>
    <row r="2355" spans="1:17" x14ac:dyDescent="0.25">
      <c r="A2355" t="s">
        <v>4788</v>
      </c>
      <c r="B2355" s="1">
        <v>43894</v>
      </c>
      <c r="C2355" s="1">
        <v>43900</v>
      </c>
      <c r="D2355" t="s">
        <v>21</v>
      </c>
      <c r="E2355" t="s">
        <v>2434</v>
      </c>
      <c r="F2355">
        <v>0</v>
      </c>
      <c r="G2355">
        <v>10000000</v>
      </c>
      <c r="H2355">
        <v>0</v>
      </c>
      <c r="I2355">
        <v>0</v>
      </c>
      <c r="J2355">
        <v>0</v>
      </c>
      <c r="K2355">
        <v>5.734</v>
      </c>
      <c r="L2355" t="s">
        <v>16</v>
      </c>
      <c r="M2355" s="2">
        <v>57340000</v>
      </c>
      <c r="N2355" s="2" t="str">
        <f>VLOOKUP(Tabla1[[#This Row],[nemo]],'Nemos y clasificaciones'!$A$2:$B$5000,2,FALSE)</f>
        <v>CFI</v>
      </c>
      <c r="O2355" s="2" t="str">
        <f>VLOOKUP(Tabla1[[#This Row],[nemo]],'Nemos y clasificaciones'!$A$1:$C$3000,3,FALSE)</f>
        <v>CFI</v>
      </c>
      <c r="P2355" s="2"/>
      <c r="Q2355" s="2"/>
    </row>
    <row r="2356" spans="1:17" x14ac:dyDescent="0.25">
      <c r="A2356" t="s">
        <v>11198</v>
      </c>
      <c r="B2356" s="1">
        <v>42294</v>
      </c>
      <c r="C2356" s="1">
        <v>42300</v>
      </c>
      <c r="D2356" t="s">
        <v>14</v>
      </c>
      <c r="E2356" t="s">
        <v>192</v>
      </c>
      <c r="F2356">
        <v>0</v>
      </c>
      <c r="G2356">
        <v>149448112</v>
      </c>
      <c r="H2356">
        <v>0</v>
      </c>
      <c r="I2356">
        <v>0</v>
      </c>
      <c r="J2356">
        <v>0</v>
      </c>
      <c r="K2356">
        <v>7.8849999999999998</v>
      </c>
      <c r="L2356" t="s">
        <v>16</v>
      </c>
      <c r="M2356" s="2">
        <v>1178398363.1199999</v>
      </c>
      <c r="N2356" s="2" t="str">
        <f>VLOOKUP(Tabla1[[#This Row],[nemo]],'Nemos y clasificaciones'!$A$2:$B$5000,2,FALSE)</f>
        <v>INVERCAP S.A.</v>
      </c>
      <c r="O2356" s="2" t="str">
        <f>VLOOKUP(Tabla1[[#This Row],[nemo]],'Nemos y clasificaciones'!$A$1:$C$3000,3,FALSE)</f>
        <v>Minería</v>
      </c>
      <c r="P2356" s="2"/>
      <c r="Q2356" s="2"/>
    </row>
    <row r="2357" spans="1:17" x14ac:dyDescent="0.25">
      <c r="A2357" t="s">
        <v>10366</v>
      </c>
      <c r="B2357" s="1">
        <v>42543</v>
      </c>
      <c r="C2357" s="1">
        <v>42550</v>
      </c>
      <c r="D2357" t="s">
        <v>14</v>
      </c>
      <c r="E2357" t="s">
        <v>1190</v>
      </c>
      <c r="F2357">
        <v>0</v>
      </c>
      <c r="G2357">
        <v>13081284</v>
      </c>
      <c r="H2357">
        <v>0</v>
      </c>
      <c r="I2357">
        <v>0</v>
      </c>
      <c r="J2357">
        <v>0</v>
      </c>
      <c r="K2357">
        <v>90</v>
      </c>
      <c r="L2357" t="s">
        <v>54</v>
      </c>
      <c r="M2357" s="2">
        <v>1177315560</v>
      </c>
      <c r="N2357" s="2" t="str">
        <f>VLOOKUP(Tabla1[[#This Row],[nemo]],'Nemos y clasificaciones'!$A$2:$B$5000,2,FALSE)</f>
        <v>EMPRESA ELECTRICA DE MAGALLANES S.A.</v>
      </c>
      <c r="O2357" s="2" t="str">
        <f>VLOOKUP(Tabla1[[#This Row],[nemo]],'Nemos y clasificaciones'!$A$1:$C$3000,3,FALSE)</f>
        <v>Eléctrico</v>
      </c>
      <c r="P2357" s="2"/>
      <c r="Q2357" s="2"/>
    </row>
    <row r="2358" spans="1:17" x14ac:dyDescent="0.25">
      <c r="A2358" t="s">
        <v>2433</v>
      </c>
      <c r="B2358" s="1">
        <v>44273</v>
      </c>
      <c r="C2358" s="1">
        <v>44279</v>
      </c>
      <c r="D2358" t="s">
        <v>21</v>
      </c>
      <c r="E2358" t="s">
        <v>2434</v>
      </c>
      <c r="F2358">
        <v>0</v>
      </c>
      <c r="G2358">
        <v>10000000</v>
      </c>
      <c r="H2358">
        <v>0</v>
      </c>
      <c r="I2358">
        <v>0</v>
      </c>
      <c r="J2358">
        <v>0</v>
      </c>
      <c r="K2358">
        <v>4.5759999999999996</v>
      </c>
      <c r="L2358" t="s">
        <v>16</v>
      </c>
      <c r="M2358" s="2">
        <v>45760000</v>
      </c>
      <c r="N2358" s="2" t="str">
        <f>VLOOKUP(Tabla1[[#This Row],[nemo]],'Nemos y clasificaciones'!$A$2:$B$5000,2,FALSE)</f>
        <v>CFI</v>
      </c>
      <c r="O2358" s="2" t="str">
        <f>VLOOKUP(Tabla1[[#This Row],[nemo]],'Nemos y clasificaciones'!$A$1:$C$3000,3,FALSE)</f>
        <v>CFI</v>
      </c>
      <c r="P2358" s="2"/>
      <c r="Q2358" s="2"/>
    </row>
    <row r="2359" spans="1:17" x14ac:dyDescent="0.25">
      <c r="A2359" t="s">
        <v>8553</v>
      </c>
      <c r="B2359" s="1">
        <v>43158</v>
      </c>
      <c r="C2359" s="1">
        <v>43164</v>
      </c>
      <c r="D2359" t="s">
        <v>21</v>
      </c>
      <c r="E2359" t="s">
        <v>2434</v>
      </c>
      <c r="F2359">
        <v>0</v>
      </c>
      <c r="G2359">
        <v>10000000</v>
      </c>
      <c r="H2359">
        <v>0</v>
      </c>
      <c r="I2359">
        <v>0</v>
      </c>
      <c r="J2359">
        <v>0</v>
      </c>
      <c r="K2359">
        <v>2.319</v>
      </c>
      <c r="L2359" t="s">
        <v>16</v>
      </c>
      <c r="M2359" s="2">
        <v>23190000</v>
      </c>
      <c r="N2359" s="2" t="str">
        <f>VLOOKUP(Tabla1[[#This Row],[nemo]],'Nemos y clasificaciones'!$A$2:$B$5000,2,FALSE)</f>
        <v>CFI</v>
      </c>
      <c r="O2359" s="2" t="str">
        <f>VLOOKUP(Tabla1[[#This Row],[nemo]],'Nemos y clasificaciones'!$A$1:$C$3000,3,FALSE)</f>
        <v>CFI</v>
      </c>
      <c r="P2359" s="2"/>
      <c r="Q2359" s="2"/>
    </row>
    <row r="2360" spans="1:17" x14ac:dyDescent="0.25">
      <c r="A2360" t="s">
        <v>10798</v>
      </c>
      <c r="B2360" s="1">
        <v>42480</v>
      </c>
      <c r="C2360" s="1">
        <v>42486</v>
      </c>
      <c r="D2360" t="s">
        <v>14</v>
      </c>
      <c r="E2360" t="s">
        <v>1882</v>
      </c>
      <c r="F2360">
        <v>0</v>
      </c>
      <c r="G2360">
        <v>33392179</v>
      </c>
      <c r="H2360">
        <v>0</v>
      </c>
      <c r="I2360">
        <v>0</v>
      </c>
      <c r="J2360">
        <v>0</v>
      </c>
      <c r="K2360">
        <v>35.061999999999998</v>
      </c>
      <c r="L2360" t="s">
        <v>54</v>
      </c>
      <c r="M2360" s="2">
        <v>1170796580.098</v>
      </c>
      <c r="N2360" s="2" t="str">
        <f>VLOOKUP(Tabla1[[#This Row],[nemo]],'Nemos y clasificaciones'!$A$2:$B$5000,2,FALSE)</f>
        <v>INVERSIONES TRICAHUE S.A.</v>
      </c>
      <c r="O2360" s="2" t="str">
        <f>VLOOKUP(Tabla1[[#This Row],[nemo]],'Nemos y clasificaciones'!$A$1:$C$3000,3,FALSE)</f>
        <v>Eléctrico</v>
      </c>
      <c r="P2360" s="2"/>
      <c r="Q2360" s="2"/>
    </row>
    <row r="2361" spans="1:17" x14ac:dyDescent="0.25">
      <c r="A2361" t="s">
        <v>7434</v>
      </c>
      <c r="B2361" s="1">
        <v>43371</v>
      </c>
      <c r="C2361" s="1">
        <v>43377</v>
      </c>
      <c r="D2361" t="s">
        <v>14</v>
      </c>
      <c r="E2361" t="s">
        <v>4221</v>
      </c>
      <c r="F2361">
        <v>0</v>
      </c>
      <c r="G2361">
        <v>377124663</v>
      </c>
      <c r="H2361">
        <v>0</v>
      </c>
      <c r="I2361">
        <v>0</v>
      </c>
      <c r="J2361">
        <v>0</v>
      </c>
      <c r="K2361">
        <v>3.0939999999999999</v>
      </c>
      <c r="L2361" t="s">
        <v>16</v>
      </c>
      <c r="M2361" s="2">
        <v>1166823707.322</v>
      </c>
      <c r="N2361" s="2" t="str">
        <f>VLOOKUP(Tabla1[[#This Row],[nemo]],'Nemos y clasificaciones'!$A$2:$B$5000,2,FALSE)</f>
        <v>EMPRESAS HITES S.A.</v>
      </c>
      <c r="O2361" s="2" t="str">
        <f>VLOOKUP(Tabla1[[#This Row],[nemo]],'Nemos y clasificaciones'!$A$1:$C$3000,3,FALSE)</f>
        <v>Consumo</v>
      </c>
      <c r="P2361" s="2"/>
      <c r="Q2361" s="2"/>
    </row>
    <row r="2362" spans="1:17" x14ac:dyDescent="0.25">
      <c r="A2362" t="s">
        <v>6670</v>
      </c>
      <c r="B2362" s="1">
        <v>43570</v>
      </c>
      <c r="C2362" s="1">
        <v>43578</v>
      </c>
      <c r="D2362" t="s">
        <v>14</v>
      </c>
      <c r="E2362" t="s">
        <v>672</v>
      </c>
      <c r="F2362">
        <v>0</v>
      </c>
      <c r="G2362">
        <v>10000000</v>
      </c>
      <c r="H2362">
        <v>0</v>
      </c>
      <c r="I2362">
        <v>0</v>
      </c>
      <c r="J2362">
        <v>0</v>
      </c>
      <c r="K2362">
        <v>510</v>
      </c>
      <c r="L2362" t="s">
        <v>19</v>
      </c>
      <c r="M2362" s="2">
        <v>5100000000</v>
      </c>
      <c r="N2362" s="2" t="str">
        <f>VLOOKUP(Tabla1[[#This Row],[nemo]],'Nemos y clasificaciones'!$A$2:$B$5000,2,FALSE)</f>
        <v>CFI</v>
      </c>
      <c r="O2362" s="2" t="str">
        <f>VLOOKUP(Tabla1[[#This Row],[nemo]],'Nemos y clasificaciones'!$A$1:$C$3000,3,FALSE)</f>
        <v>CFI</v>
      </c>
      <c r="P2362" s="2"/>
      <c r="Q2362" s="2"/>
    </row>
    <row r="2363" spans="1:17" x14ac:dyDescent="0.25">
      <c r="A2363" t="s">
        <v>4969</v>
      </c>
      <c r="B2363" s="1">
        <v>43847</v>
      </c>
      <c r="C2363" s="1">
        <v>43853</v>
      </c>
      <c r="D2363" t="s">
        <v>14</v>
      </c>
      <c r="E2363" t="s">
        <v>672</v>
      </c>
      <c r="F2363">
        <v>0</v>
      </c>
      <c r="G2363">
        <v>10000000</v>
      </c>
      <c r="H2363">
        <v>0</v>
      </c>
      <c r="I2363">
        <v>0</v>
      </c>
      <c r="J2363">
        <v>0</v>
      </c>
      <c r="K2363">
        <v>500</v>
      </c>
      <c r="L2363" t="s">
        <v>19</v>
      </c>
      <c r="M2363" s="2">
        <v>5000000000</v>
      </c>
      <c r="N2363" s="2" t="str">
        <f>VLOOKUP(Tabla1[[#This Row],[nemo]],'Nemos y clasificaciones'!$A$2:$B$5000,2,FALSE)</f>
        <v>CFI</v>
      </c>
      <c r="O2363" s="2" t="str">
        <f>VLOOKUP(Tabla1[[#This Row],[nemo]],'Nemos y clasificaciones'!$A$1:$C$3000,3,FALSE)</f>
        <v>CFI</v>
      </c>
      <c r="P2363" s="2"/>
      <c r="Q2363" s="2"/>
    </row>
    <row r="2364" spans="1:17" x14ac:dyDescent="0.25">
      <c r="A2364" t="s">
        <v>10775</v>
      </c>
      <c r="B2364" s="1">
        <v>42482</v>
      </c>
      <c r="C2364" s="1">
        <v>42488</v>
      </c>
      <c r="D2364" t="s">
        <v>14</v>
      </c>
      <c r="E2364" t="s">
        <v>4557</v>
      </c>
      <c r="F2364">
        <v>0</v>
      </c>
      <c r="G2364">
        <v>17874655</v>
      </c>
      <c r="H2364">
        <v>0</v>
      </c>
      <c r="I2364">
        <v>0</v>
      </c>
      <c r="J2364">
        <v>0</v>
      </c>
      <c r="K2364">
        <v>65.141999999999996</v>
      </c>
      <c r="L2364" t="s">
        <v>54</v>
      </c>
      <c r="M2364" s="2">
        <v>1164390776.01</v>
      </c>
      <c r="N2364" s="2" t="str">
        <f>VLOOKUP(Tabla1[[#This Row],[nemo]],'Nemos y clasificaciones'!$A$2:$B$5000,2,FALSE)</f>
        <v>CEMENTO POLPAICO S.A.</v>
      </c>
      <c r="O2364" s="2" t="str">
        <f>VLOOKUP(Tabla1[[#This Row],[nemo]],'Nemos y clasificaciones'!$A$1:$C$3000,3,FALSE)</f>
        <v>Construcción</v>
      </c>
      <c r="P2364" s="2"/>
      <c r="Q2364" s="2"/>
    </row>
    <row r="2365" spans="1:17" x14ac:dyDescent="0.25">
      <c r="A2365" t="s">
        <v>4969</v>
      </c>
      <c r="B2365" s="1">
        <v>43761</v>
      </c>
      <c r="C2365" s="1">
        <v>43767</v>
      </c>
      <c r="D2365" t="s">
        <v>14</v>
      </c>
      <c r="E2365" t="s">
        <v>672</v>
      </c>
      <c r="F2365">
        <v>0</v>
      </c>
      <c r="G2365">
        <v>10000000</v>
      </c>
      <c r="H2365">
        <v>0</v>
      </c>
      <c r="I2365">
        <v>0</v>
      </c>
      <c r="J2365">
        <v>0</v>
      </c>
      <c r="K2365">
        <v>500</v>
      </c>
      <c r="L2365" t="s">
        <v>19</v>
      </c>
      <c r="M2365" s="2">
        <v>5000000000</v>
      </c>
      <c r="N2365" s="2" t="str">
        <f>VLOOKUP(Tabla1[[#This Row],[nemo]],'Nemos y clasificaciones'!$A$2:$B$5000,2,FALSE)</f>
        <v>CFI</v>
      </c>
      <c r="O2365" s="2" t="str">
        <f>VLOOKUP(Tabla1[[#This Row],[nemo]],'Nemos y clasificaciones'!$A$1:$C$3000,3,FALSE)</f>
        <v>CFI</v>
      </c>
      <c r="P2365" s="2"/>
      <c r="Q2365" s="2"/>
    </row>
    <row r="2366" spans="1:17" x14ac:dyDescent="0.25">
      <c r="A2366" t="s">
        <v>10787</v>
      </c>
      <c r="B2366" s="1">
        <v>42482</v>
      </c>
      <c r="C2366" s="1">
        <v>42488</v>
      </c>
      <c r="D2366" t="s">
        <v>14</v>
      </c>
      <c r="E2366" t="s">
        <v>520</v>
      </c>
      <c r="F2366">
        <v>0</v>
      </c>
      <c r="G2366">
        <v>576172664</v>
      </c>
      <c r="H2366">
        <v>0</v>
      </c>
      <c r="I2366">
        <v>0</v>
      </c>
      <c r="J2366">
        <v>0</v>
      </c>
      <c r="K2366">
        <v>2.0179999999999998</v>
      </c>
      <c r="L2366" t="s">
        <v>16</v>
      </c>
      <c r="M2366" s="2">
        <v>1162716435.9519999</v>
      </c>
      <c r="N2366" s="2" t="str">
        <f>VLOOKUP(Tabla1[[#This Row],[nemo]],'Nemos y clasificaciones'!$A$2:$B$5000,2,FALSE)</f>
        <v>BESALCO S.A.</v>
      </c>
      <c r="O2366" s="2" t="str">
        <f>VLOOKUP(Tabla1[[#This Row],[nemo]],'Nemos y clasificaciones'!$A$1:$C$3000,3,FALSE)</f>
        <v>Construcción</v>
      </c>
      <c r="P2366" s="2"/>
      <c r="Q2366" s="2"/>
    </row>
    <row r="2367" spans="1:17" x14ac:dyDescent="0.25">
      <c r="A2367" t="s">
        <v>4969</v>
      </c>
      <c r="B2367" s="1">
        <v>43670</v>
      </c>
      <c r="C2367" s="1">
        <v>43676</v>
      </c>
      <c r="D2367" t="s">
        <v>14</v>
      </c>
      <c r="E2367" t="s">
        <v>672</v>
      </c>
      <c r="F2367">
        <v>0</v>
      </c>
      <c r="G2367">
        <v>10000000</v>
      </c>
      <c r="H2367">
        <v>0</v>
      </c>
      <c r="I2367">
        <v>0</v>
      </c>
      <c r="J2367">
        <v>0</v>
      </c>
      <c r="K2367">
        <v>500</v>
      </c>
      <c r="L2367" t="s">
        <v>19</v>
      </c>
      <c r="M2367" s="2">
        <v>5000000000</v>
      </c>
      <c r="N2367" s="2" t="str">
        <f>VLOOKUP(Tabla1[[#This Row],[nemo]],'Nemos y clasificaciones'!$A$2:$B$5000,2,FALSE)</f>
        <v>CFI</v>
      </c>
      <c r="O2367" s="2" t="str">
        <f>VLOOKUP(Tabla1[[#This Row],[nemo]],'Nemos y clasificaciones'!$A$1:$C$3000,3,FALSE)</f>
        <v>CFI</v>
      </c>
      <c r="P2367" s="2"/>
      <c r="Q2367" s="2"/>
    </row>
    <row r="2368" spans="1:17" x14ac:dyDescent="0.25">
      <c r="A2368" t="s">
        <v>4969</v>
      </c>
      <c r="B2368" s="1">
        <v>43468</v>
      </c>
      <c r="C2368" s="1">
        <v>43474</v>
      </c>
      <c r="D2368" t="s">
        <v>14</v>
      </c>
      <c r="E2368" t="s">
        <v>672</v>
      </c>
      <c r="F2368">
        <v>0</v>
      </c>
      <c r="G2368">
        <v>10000000</v>
      </c>
      <c r="H2368">
        <v>0</v>
      </c>
      <c r="I2368">
        <v>0</v>
      </c>
      <c r="J2368">
        <v>0</v>
      </c>
      <c r="K2368">
        <v>500</v>
      </c>
      <c r="L2368" t="s">
        <v>19</v>
      </c>
      <c r="M2368" s="2">
        <v>5000000000</v>
      </c>
      <c r="N2368" s="2" t="str">
        <f>VLOOKUP(Tabla1[[#This Row],[nemo]],'Nemos y clasificaciones'!$A$2:$B$5000,2,FALSE)</f>
        <v>CFI</v>
      </c>
      <c r="O2368" s="2" t="str">
        <f>VLOOKUP(Tabla1[[#This Row],[nemo]],'Nemos y clasificaciones'!$A$1:$C$3000,3,FALSE)</f>
        <v>CFI</v>
      </c>
      <c r="P2368" s="2"/>
      <c r="Q2368" s="2"/>
    </row>
    <row r="2369" spans="1:17" x14ac:dyDescent="0.25">
      <c r="A2369" t="s">
        <v>4494</v>
      </c>
      <c r="B2369" s="1">
        <v>43950</v>
      </c>
      <c r="C2369" s="1">
        <v>43957</v>
      </c>
      <c r="D2369" t="s">
        <v>14</v>
      </c>
      <c r="E2369" t="s">
        <v>2027</v>
      </c>
      <c r="F2369">
        <v>0</v>
      </c>
      <c r="G2369">
        <v>140930266</v>
      </c>
      <c r="H2369">
        <v>0</v>
      </c>
      <c r="I2369">
        <v>0</v>
      </c>
      <c r="J2369">
        <v>0</v>
      </c>
      <c r="K2369">
        <v>8.1999999999999993</v>
      </c>
      <c r="L2369" t="s">
        <v>16</v>
      </c>
      <c r="M2369" s="2">
        <v>1155628181.2</v>
      </c>
      <c r="N2369" s="2" t="str">
        <f>VLOOKUP(Tabla1[[#This Row],[nemo]],'Nemos y clasificaciones'!$A$2:$B$5000,2,FALSE)</f>
        <v>INSTITUTO DE DIAGNOSTICO S.A.</v>
      </c>
      <c r="O2369" s="2" t="str">
        <f>VLOOKUP(Tabla1[[#This Row],[nemo]],'Nemos y clasificaciones'!$A$1:$C$3000,3,FALSE)</f>
        <v>Servicios de salud</v>
      </c>
      <c r="P2369" s="2"/>
      <c r="Q2369" s="2"/>
    </row>
    <row r="2370" spans="1:17" x14ac:dyDescent="0.25">
      <c r="A2370" t="s">
        <v>1221</v>
      </c>
      <c r="B2370" s="1">
        <v>44359</v>
      </c>
      <c r="C2370" s="1">
        <v>44365</v>
      </c>
      <c r="D2370" t="s">
        <v>14</v>
      </c>
      <c r="E2370" t="s">
        <v>1222</v>
      </c>
      <c r="F2370">
        <v>0</v>
      </c>
      <c r="G2370">
        <v>23100000</v>
      </c>
      <c r="H2370">
        <v>0</v>
      </c>
      <c r="I2370">
        <v>0</v>
      </c>
      <c r="J2370">
        <v>0</v>
      </c>
      <c r="K2370">
        <v>50</v>
      </c>
      <c r="L2370" t="s">
        <v>54</v>
      </c>
      <c r="M2370" s="2">
        <v>1155000000</v>
      </c>
      <c r="N2370" s="2" t="str">
        <f>VLOOKUP(Tabla1[[#This Row],[nemo]],'Nemos y clasificaciones'!$A$2:$B$5000,2,FALSE)</f>
        <v>INVERSIONES UNION ESPAÑOLA S.A.</v>
      </c>
      <c r="O2370" s="2" t="str">
        <f>VLOOKUP(Tabla1[[#This Row],[nemo]],'Nemos y clasificaciones'!$A$1:$C$3000,3,FALSE)</f>
        <v>Servicios financieros</v>
      </c>
      <c r="P2370" s="2"/>
      <c r="Q2370" s="2"/>
    </row>
    <row r="2371" spans="1:17" x14ac:dyDescent="0.25">
      <c r="A2371" t="s">
        <v>7355</v>
      </c>
      <c r="B2371" s="1">
        <v>43393</v>
      </c>
      <c r="C2371" s="1">
        <v>43399</v>
      </c>
      <c r="D2371" t="s">
        <v>14</v>
      </c>
      <c r="E2371" t="s">
        <v>672</v>
      </c>
      <c r="F2371">
        <v>0</v>
      </c>
      <c r="G2371">
        <v>10000000</v>
      </c>
      <c r="H2371">
        <v>0</v>
      </c>
      <c r="I2371">
        <v>0</v>
      </c>
      <c r="J2371">
        <v>0</v>
      </c>
      <c r="K2371">
        <v>490</v>
      </c>
      <c r="L2371" t="s">
        <v>19</v>
      </c>
      <c r="M2371" s="2">
        <v>4900000000</v>
      </c>
      <c r="N2371" s="2" t="str">
        <f>VLOOKUP(Tabla1[[#This Row],[nemo]],'Nemos y clasificaciones'!$A$2:$B$5000,2,FALSE)</f>
        <v>CFI</v>
      </c>
      <c r="O2371" s="2" t="str">
        <f>VLOOKUP(Tabla1[[#This Row],[nemo]],'Nemos y clasificaciones'!$A$1:$C$3000,3,FALSE)</f>
        <v>CFI</v>
      </c>
      <c r="P2371" s="2"/>
      <c r="Q2371" s="2"/>
    </row>
    <row r="2372" spans="1:17" x14ac:dyDescent="0.25">
      <c r="A2372" t="s">
        <v>7723</v>
      </c>
      <c r="B2372" s="1">
        <v>43277</v>
      </c>
      <c r="C2372" s="1">
        <v>43284</v>
      </c>
      <c r="D2372" t="s">
        <v>14</v>
      </c>
      <c r="E2372" t="s">
        <v>672</v>
      </c>
      <c r="F2372">
        <v>0</v>
      </c>
      <c r="G2372">
        <v>10000000</v>
      </c>
      <c r="H2372">
        <v>0</v>
      </c>
      <c r="I2372">
        <v>0</v>
      </c>
      <c r="J2372">
        <v>0</v>
      </c>
      <c r="K2372">
        <v>485</v>
      </c>
      <c r="L2372" t="s">
        <v>19</v>
      </c>
      <c r="M2372" s="2">
        <v>4850000000</v>
      </c>
      <c r="N2372" s="2" t="str">
        <f>VLOOKUP(Tabla1[[#This Row],[nemo]],'Nemos y clasificaciones'!$A$2:$B$5000,2,FALSE)</f>
        <v>CFI</v>
      </c>
      <c r="O2372" s="2" t="str">
        <f>VLOOKUP(Tabla1[[#This Row],[nemo]],'Nemos y clasificaciones'!$A$1:$C$3000,3,FALSE)</f>
        <v>CFI</v>
      </c>
      <c r="P2372" s="2"/>
      <c r="Q2372" s="2"/>
    </row>
    <row r="2373" spans="1:17" x14ac:dyDescent="0.25">
      <c r="A2373" t="s">
        <v>8342</v>
      </c>
      <c r="B2373" s="1">
        <v>43214</v>
      </c>
      <c r="C2373" s="1">
        <v>43220</v>
      </c>
      <c r="D2373" t="s">
        <v>14</v>
      </c>
      <c r="E2373" t="s">
        <v>672</v>
      </c>
      <c r="F2373">
        <v>0</v>
      </c>
      <c r="G2373">
        <v>10000000</v>
      </c>
      <c r="H2373">
        <v>0</v>
      </c>
      <c r="I2373">
        <v>0</v>
      </c>
      <c r="J2373">
        <v>0</v>
      </c>
      <c r="K2373">
        <v>480</v>
      </c>
      <c r="L2373" t="s">
        <v>19</v>
      </c>
      <c r="M2373" s="2">
        <v>4800000000</v>
      </c>
      <c r="N2373" s="2" t="str">
        <f>VLOOKUP(Tabla1[[#This Row],[nemo]],'Nemos y clasificaciones'!$A$2:$B$5000,2,FALSE)</f>
        <v>CFI</v>
      </c>
      <c r="O2373" s="2" t="str">
        <f>VLOOKUP(Tabla1[[#This Row],[nemo]],'Nemos y clasificaciones'!$A$1:$C$3000,3,FALSE)</f>
        <v>CFI</v>
      </c>
      <c r="P2373" s="2"/>
      <c r="Q2373" s="2"/>
    </row>
    <row r="2374" spans="1:17" x14ac:dyDescent="0.25">
      <c r="A2374" t="s">
        <v>5412</v>
      </c>
      <c r="B2374" s="1">
        <v>43775</v>
      </c>
      <c r="C2374" s="1">
        <v>43781</v>
      </c>
      <c r="D2374" t="s">
        <v>14</v>
      </c>
      <c r="E2374" t="s">
        <v>520</v>
      </c>
      <c r="F2374">
        <v>0</v>
      </c>
      <c r="G2374">
        <v>576172664</v>
      </c>
      <c r="H2374">
        <v>0</v>
      </c>
      <c r="I2374">
        <v>0</v>
      </c>
      <c r="J2374">
        <v>0</v>
      </c>
      <c r="K2374">
        <v>2</v>
      </c>
      <c r="L2374" t="s">
        <v>16</v>
      </c>
      <c r="M2374" s="2">
        <v>1152345328</v>
      </c>
      <c r="N2374" s="2" t="str">
        <f>VLOOKUP(Tabla1[[#This Row],[nemo]],'Nemos y clasificaciones'!$A$2:$B$5000,2,FALSE)</f>
        <v>BESALCO S.A.</v>
      </c>
      <c r="O2374" s="2" t="str">
        <f>VLOOKUP(Tabla1[[#This Row],[nemo]],'Nemos y clasificaciones'!$A$1:$C$3000,3,FALSE)</f>
        <v>Construcción</v>
      </c>
      <c r="P2374" s="2"/>
      <c r="Q2374" s="2"/>
    </row>
    <row r="2375" spans="1:17" x14ac:dyDescent="0.25">
      <c r="A2375" t="s">
        <v>5785</v>
      </c>
      <c r="B2375" s="1">
        <v>43679</v>
      </c>
      <c r="C2375" s="1">
        <v>43685</v>
      </c>
      <c r="D2375" t="s">
        <v>14</v>
      </c>
      <c r="E2375" t="s">
        <v>520</v>
      </c>
      <c r="F2375">
        <v>0</v>
      </c>
      <c r="G2375">
        <v>576172664</v>
      </c>
      <c r="H2375">
        <v>0</v>
      </c>
      <c r="I2375">
        <v>0</v>
      </c>
      <c r="J2375">
        <v>0</v>
      </c>
      <c r="K2375">
        <v>2</v>
      </c>
      <c r="L2375" t="s">
        <v>16</v>
      </c>
      <c r="M2375" s="2">
        <v>1152345328</v>
      </c>
      <c r="N2375" s="2" t="str">
        <f>VLOOKUP(Tabla1[[#This Row],[nemo]],'Nemos y clasificaciones'!$A$2:$B$5000,2,FALSE)</f>
        <v>BESALCO S.A.</v>
      </c>
      <c r="O2375" s="2" t="str">
        <f>VLOOKUP(Tabla1[[#This Row],[nemo]],'Nemos y clasificaciones'!$A$1:$C$3000,3,FALSE)</f>
        <v>Construcción</v>
      </c>
      <c r="P2375" s="2"/>
      <c r="Q2375" s="2"/>
    </row>
    <row r="2376" spans="1:17" x14ac:dyDescent="0.25">
      <c r="A2376" t="s">
        <v>7321</v>
      </c>
      <c r="B2376" s="1">
        <v>43404</v>
      </c>
      <c r="C2376" s="1">
        <v>43412</v>
      </c>
      <c r="D2376" t="s">
        <v>14</v>
      </c>
      <c r="E2376" t="s">
        <v>520</v>
      </c>
      <c r="F2376">
        <v>0</v>
      </c>
      <c r="G2376">
        <v>576172664</v>
      </c>
      <c r="H2376">
        <v>0</v>
      </c>
      <c r="I2376">
        <v>0</v>
      </c>
      <c r="J2376">
        <v>0</v>
      </c>
      <c r="K2376">
        <v>2</v>
      </c>
      <c r="L2376" t="s">
        <v>16</v>
      </c>
      <c r="M2376" s="2">
        <v>1152345328</v>
      </c>
      <c r="N2376" s="2" t="str">
        <f>VLOOKUP(Tabla1[[#This Row],[nemo]],'Nemos y clasificaciones'!$A$2:$B$5000,2,FALSE)</f>
        <v>BESALCO S.A.</v>
      </c>
      <c r="O2376" s="2" t="str">
        <f>VLOOKUP(Tabla1[[#This Row],[nemo]],'Nemos y clasificaciones'!$A$1:$C$3000,3,FALSE)</f>
        <v>Construcción</v>
      </c>
      <c r="P2376" s="2"/>
      <c r="Q2376" s="2"/>
    </row>
    <row r="2377" spans="1:17" x14ac:dyDescent="0.25">
      <c r="A2377" t="s">
        <v>7591</v>
      </c>
      <c r="B2377" s="1">
        <v>43315</v>
      </c>
      <c r="C2377" s="1">
        <v>43321</v>
      </c>
      <c r="D2377" t="s">
        <v>14</v>
      </c>
      <c r="E2377" t="s">
        <v>520</v>
      </c>
      <c r="F2377">
        <v>0</v>
      </c>
      <c r="G2377">
        <v>576172664</v>
      </c>
      <c r="H2377">
        <v>0</v>
      </c>
      <c r="I2377">
        <v>0</v>
      </c>
      <c r="J2377">
        <v>0</v>
      </c>
      <c r="K2377">
        <v>2</v>
      </c>
      <c r="L2377" t="s">
        <v>16</v>
      </c>
      <c r="M2377" s="2">
        <v>1152345328</v>
      </c>
      <c r="N2377" s="2" t="str">
        <f>VLOOKUP(Tabla1[[#This Row],[nemo]],'Nemos y clasificaciones'!$A$2:$B$5000,2,FALSE)</f>
        <v>BESALCO S.A.</v>
      </c>
      <c r="O2377" s="2" t="str">
        <f>VLOOKUP(Tabla1[[#This Row],[nemo]],'Nemos y clasificaciones'!$A$1:$C$3000,3,FALSE)</f>
        <v>Construcción</v>
      </c>
      <c r="P2377" s="2"/>
      <c r="Q2377" s="2"/>
    </row>
    <row r="2378" spans="1:17" x14ac:dyDescent="0.25">
      <c r="A2378" t="s">
        <v>8921</v>
      </c>
      <c r="B2378" s="1">
        <v>43042</v>
      </c>
      <c r="C2378" s="1">
        <v>43048</v>
      </c>
      <c r="D2378" t="s">
        <v>14</v>
      </c>
      <c r="E2378" t="s">
        <v>520</v>
      </c>
      <c r="F2378">
        <v>0</v>
      </c>
      <c r="G2378">
        <v>576172664</v>
      </c>
      <c r="H2378">
        <v>0</v>
      </c>
      <c r="I2378">
        <v>0</v>
      </c>
      <c r="J2378">
        <v>0</v>
      </c>
      <c r="K2378">
        <v>2</v>
      </c>
      <c r="L2378" t="s">
        <v>16</v>
      </c>
      <c r="M2378" s="2">
        <v>1152345328</v>
      </c>
      <c r="N2378" s="2" t="str">
        <f>VLOOKUP(Tabla1[[#This Row],[nemo]],'Nemos y clasificaciones'!$A$2:$B$5000,2,FALSE)</f>
        <v>BESALCO S.A.</v>
      </c>
      <c r="O2378" s="2" t="str">
        <f>VLOOKUP(Tabla1[[#This Row],[nemo]],'Nemos y clasificaciones'!$A$1:$C$3000,3,FALSE)</f>
        <v>Construcción</v>
      </c>
      <c r="P2378" s="2"/>
      <c r="Q2378" s="2"/>
    </row>
    <row r="2379" spans="1:17" x14ac:dyDescent="0.25">
      <c r="A2379" t="s">
        <v>9134</v>
      </c>
      <c r="B2379" s="1">
        <v>42951</v>
      </c>
      <c r="C2379" s="1">
        <v>42957</v>
      </c>
      <c r="D2379" t="s">
        <v>14</v>
      </c>
      <c r="E2379" t="s">
        <v>520</v>
      </c>
      <c r="F2379">
        <v>0</v>
      </c>
      <c r="G2379">
        <v>576172664</v>
      </c>
      <c r="H2379">
        <v>0</v>
      </c>
      <c r="I2379">
        <v>0</v>
      </c>
      <c r="J2379">
        <v>0</v>
      </c>
      <c r="K2379">
        <v>2</v>
      </c>
      <c r="L2379" t="s">
        <v>16</v>
      </c>
      <c r="M2379" s="2">
        <v>1152345328</v>
      </c>
      <c r="N2379" s="2" t="str">
        <f>VLOOKUP(Tabla1[[#This Row],[nemo]],'Nemos y clasificaciones'!$A$2:$B$5000,2,FALSE)</f>
        <v>BESALCO S.A.</v>
      </c>
      <c r="O2379" s="2" t="str">
        <f>VLOOKUP(Tabla1[[#This Row],[nemo]],'Nemos y clasificaciones'!$A$1:$C$3000,3,FALSE)</f>
        <v>Construcción</v>
      </c>
      <c r="P2379" s="2"/>
      <c r="Q2379" s="2"/>
    </row>
    <row r="2380" spans="1:17" x14ac:dyDescent="0.25">
      <c r="A2380" t="s">
        <v>10157</v>
      </c>
      <c r="B2380" s="1">
        <v>42678</v>
      </c>
      <c r="C2380" s="1">
        <v>42684</v>
      </c>
      <c r="D2380" t="s">
        <v>14</v>
      </c>
      <c r="E2380" t="s">
        <v>520</v>
      </c>
      <c r="F2380">
        <v>0</v>
      </c>
      <c r="G2380">
        <v>576172664</v>
      </c>
      <c r="H2380">
        <v>0</v>
      </c>
      <c r="I2380">
        <v>0</v>
      </c>
      <c r="J2380">
        <v>0</v>
      </c>
      <c r="K2380">
        <v>2</v>
      </c>
      <c r="L2380" t="s">
        <v>16</v>
      </c>
      <c r="M2380" s="2">
        <v>1152345328</v>
      </c>
      <c r="N2380" s="2" t="str">
        <f>VLOOKUP(Tabla1[[#This Row],[nemo]],'Nemos y clasificaciones'!$A$2:$B$5000,2,FALSE)</f>
        <v>BESALCO S.A.</v>
      </c>
      <c r="O2380" s="2" t="str">
        <f>VLOOKUP(Tabla1[[#This Row],[nemo]],'Nemos y clasificaciones'!$A$1:$C$3000,3,FALSE)</f>
        <v>Construcción</v>
      </c>
      <c r="P2380" s="2"/>
      <c r="Q2380" s="2"/>
    </row>
    <row r="2381" spans="1:17" x14ac:dyDescent="0.25">
      <c r="A2381" t="s">
        <v>10312</v>
      </c>
      <c r="B2381" s="1">
        <v>42580</v>
      </c>
      <c r="C2381" s="1">
        <v>42586</v>
      </c>
      <c r="D2381" t="s">
        <v>14</v>
      </c>
      <c r="E2381" t="s">
        <v>520</v>
      </c>
      <c r="F2381">
        <v>0</v>
      </c>
      <c r="G2381">
        <v>576172664</v>
      </c>
      <c r="H2381">
        <v>0</v>
      </c>
      <c r="I2381">
        <v>0</v>
      </c>
      <c r="J2381">
        <v>0</v>
      </c>
      <c r="K2381">
        <v>2</v>
      </c>
      <c r="L2381" t="s">
        <v>16</v>
      </c>
      <c r="M2381" s="2">
        <v>1152345328</v>
      </c>
      <c r="N2381" s="2" t="str">
        <f>VLOOKUP(Tabla1[[#This Row],[nemo]],'Nemos y clasificaciones'!$A$2:$B$5000,2,FALSE)</f>
        <v>BESALCO S.A.</v>
      </c>
      <c r="O2381" s="2" t="str">
        <f>VLOOKUP(Tabla1[[#This Row],[nemo]],'Nemos y clasificaciones'!$A$1:$C$3000,3,FALSE)</f>
        <v>Construcción</v>
      </c>
      <c r="P2381" s="2"/>
      <c r="Q2381" s="2"/>
    </row>
    <row r="2382" spans="1:17" x14ac:dyDescent="0.25">
      <c r="A2382" t="s">
        <v>8667</v>
      </c>
      <c r="B2382" s="1">
        <v>43098</v>
      </c>
      <c r="C2382" s="1">
        <v>43105</v>
      </c>
      <c r="D2382" t="s">
        <v>14</v>
      </c>
      <c r="E2382" t="s">
        <v>672</v>
      </c>
      <c r="F2382">
        <v>0</v>
      </c>
      <c r="G2382">
        <v>10000000</v>
      </c>
      <c r="H2382">
        <v>0</v>
      </c>
      <c r="I2382">
        <v>0</v>
      </c>
      <c r="J2382">
        <v>0</v>
      </c>
      <c r="K2382">
        <v>475</v>
      </c>
      <c r="L2382" t="s">
        <v>19</v>
      </c>
      <c r="M2382" s="2">
        <v>4750000000</v>
      </c>
      <c r="N2382" s="2" t="str">
        <f>VLOOKUP(Tabla1[[#This Row],[nemo]],'Nemos y clasificaciones'!$A$2:$B$5000,2,FALSE)</f>
        <v>CFI</v>
      </c>
      <c r="O2382" s="2" t="str">
        <f>VLOOKUP(Tabla1[[#This Row],[nemo]],'Nemos y clasificaciones'!$A$1:$C$3000,3,FALSE)</f>
        <v>CFI</v>
      </c>
      <c r="P2382" s="2"/>
      <c r="Q2382" s="2"/>
    </row>
    <row r="2383" spans="1:17" x14ac:dyDescent="0.25">
      <c r="A2383" t="s">
        <v>671</v>
      </c>
      <c r="B2383" s="1">
        <v>44401</v>
      </c>
      <c r="C2383" s="1">
        <v>44407</v>
      </c>
      <c r="D2383" t="s">
        <v>14</v>
      </c>
      <c r="E2383" t="s">
        <v>672</v>
      </c>
      <c r="F2383">
        <v>0</v>
      </c>
      <c r="G2383">
        <v>10000000</v>
      </c>
      <c r="H2383">
        <v>0</v>
      </c>
      <c r="I2383">
        <v>0</v>
      </c>
      <c r="J2383">
        <v>0</v>
      </c>
      <c r="K2383">
        <v>450</v>
      </c>
      <c r="L2383" t="s">
        <v>19</v>
      </c>
      <c r="M2383" s="2">
        <v>4500000000</v>
      </c>
      <c r="N2383" s="2" t="str">
        <f>VLOOKUP(Tabla1[[#This Row],[nemo]],'Nemos y clasificaciones'!$A$2:$B$5000,2,FALSE)</f>
        <v>CFI</v>
      </c>
      <c r="O2383" s="2" t="str">
        <f>VLOOKUP(Tabla1[[#This Row],[nemo]],'Nemos y clasificaciones'!$A$1:$C$3000,3,FALSE)</f>
        <v>CFI</v>
      </c>
      <c r="P2383" s="2"/>
      <c r="Q2383" s="2"/>
    </row>
    <row r="2384" spans="1:17" x14ac:dyDescent="0.25">
      <c r="A2384" t="s">
        <v>671</v>
      </c>
      <c r="B2384" s="1">
        <v>44219</v>
      </c>
      <c r="C2384" s="1">
        <v>44225</v>
      </c>
      <c r="D2384" t="s">
        <v>14</v>
      </c>
      <c r="E2384" t="s">
        <v>672</v>
      </c>
      <c r="F2384">
        <v>0</v>
      </c>
      <c r="G2384">
        <v>10000000</v>
      </c>
      <c r="H2384">
        <v>0</v>
      </c>
      <c r="I2384">
        <v>0</v>
      </c>
      <c r="J2384">
        <v>0</v>
      </c>
      <c r="K2384">
        <v>450</v>
      </c>
      <c r="L2384" t="s">
        <v>19</v>
      </c>
      <c r="M2384" s="2">
        <v>4500000000</v>
      </c>
      <c r="N2384" s="2" t="str">
        <f>VLOOKUP(Tabla1[[#This Row],[nemo]],'Nemos y clasificaciones'!$A$2:$B$5000,2,FALSE)</f>
        <v>CFI</v>
      </c>
      <c r="O2384" s="2" t="str">
        <f>VLOOKUP(Tabla1[[#This Row],[nemo]],'Nemos y clasificaciones'!$A$1:$C$3000,3,FALSE)</f>
        <v>CFI</v>
      </c>
      <c r="P2384" s="2"/>
      <c r="Q2384" s="2"/>
    </row>
    <row r="2385" spans="1:17" x14ac:dyDescent="0.25">
      <c r="A2385" t="s">
        <v>671</v>
      </c>
      <c r="B2385" s="1">
        <v>43945</v>
      </c>
      <c r="C2385" s="1">
        <v>43951</v>
      </c>
      <c r="D2385" t="s">
        <v>14</v>
      </c>
      <c r="E2385" t="s">
        <v>672</v>
      </c>
      <c r="F2385">
        <v>0</v>
      </c>
      <c r="G2385">
        <v>10000000</v>
      </c>
      <c r="H2385">
        <v>0</v>
      </c>
      <c r="I2385">
        <v>0</v>
      </c>
      <c r="J2385">
        <v>0</v>
      </c>
      <c r="K2385">
        <v>450</v>
      </c>
      <c r="L2385" t="s">
        <v>19</v>
      </c>
      <c r="M2385" s="2">
        <v>4500000000</v>
      </c>
      <c r="N2385" s="2" t="str">
        <f>VLOOKUP(Tabla1[[#This Row],[nemo]],'Nemos y clasificaciones'!$A$2:$B$5000,2,FALSE)</f>
        <v>CFI</v>
      </c>
      <c r="O2385" s="2" t="str">
        <f>VLOOKUP(Tabla1[[#This Row],[nemo]],'Nemos y clasificaciones'!$A$1:$C$3000,3,FALSE)</f>
        <v>CFI</v>
      </c>
      <c r="P2385" s="2"/>
      <c r="Q2385" s="2"/>
    </row>
    <row r="2386" spans="1:17" x14ac:dyDescent="0.25">
      <c r="A2386" t="s">
        <v>7293</v>
      </c>
      <c r="B2386" s="1">
        <v>43032</v>
      </c>
      <c r="C2386" s="1">
        <v>43039</v>
      </c>
      <c r="D2386" t="s">
        <v>14</v>
      </c>
      <c r="E2386" t="s">
        <v>672</v>
      </c>
      <c r="F2386">
        <v>0</v>
      </c>
      <c r="G2386">
        <v>10000000</v>
      </c>
      <c r="H2386">
        <v>0</v>
      </c>
      <c r="I2386">
        <v>0</v>
      </c>
      <c r="J2386">
        <v>0</v>
      </c>
      <c r="K2386">
        <v>400</v>
      </c>
      <c r="L2386" t="s">
        <v>19</v>
      </c>
      <c r="M2386" s="2">
        <v>4000000000</v>
      </c>
      <c r="N2386" s="2" t="str">
        <f>VLOOKUP(Tabla1[[#This Row],[nemo]],'Nemos y clasificaciones'!$A$2:$B$5000,2,FALSE)</f>
        <v>CFI</v>
      </c>
      <c r="O2386" s="2" t="str">
        <f>VLOOKUP(Tabla1[[#This Row],[nemo]],'Nemos y clasificaciones'!$A$1:$C$3000,3,FALSE)</f>
        <v>CFI</v>
      </c>
      <c r="P2386" s="2"/>
      <c r="Q2386" s="2"/>
    </row>
    <row r="2387" spans="1:17" x14ac:dyDescent="0.25">
      <c r="A2387" t="s">
        <v>671</v>
      </c>
      <c r="B2387" s="1">
        <v>44310</v>
      </c>
      <c r="C2387" s="1">
        <v>44316</v>
      </c>
      <c r="D2387" t="s">
        <v>14</v>
      </c>
      <c r="E2387" t="s">
        <v>672</v>
      </c>
      <c r="F2387">
        <v>0</v>
      </c>
      <c r="G2387">
        <v>8535765</v>
      </c>
      <c r="H2387">
        <v>0</v>
      </c>
      <c r="I2387">
        <v>0</v>
      </c>
      <c r="J2387">
        <v>0</v>
      </c>
      <c r="K2387">
        <v>450</v>
      </c>
      <c r="L2387" t="s">
        <v>19</v>
      </c>
      <c r="M2387" s="2">
        <v>3841094250</v>
      </c>
      <c r="N2387" s="2" t="str">
        <f>VLOOKUP(Tabla1[[#This Row],[nemo]],'Nemos y clasificaciones'!$A$2:$B$5000,2,FALSE)</f>
        <v>CFI</v>
      </c>
      <c r="O2387" s="2" t="str">
        <f>VLOOKUP(Tabla1[[#This Row],[nemo]],'Nemos y clasificaciones'!$A$1:$C$3000,3,FALSE)</f>
        <v>CFI</v>
      </c>
      <c r="P2387" s="2"/>
      <c r="Q2387" s="2"/>
    </row>
    <row r="2388" spans="1:17" x14ac:dyDescent="0.25">
      <c r="A2388" t="s">
        <v>671</v>
      </c>
      <c r="B2388" s="1">
        <v>44128</v>
      </c>
      <c r="C2388" s="1">
        <v>44134</v>
      </c>
      <c r="D2388" t="s">
        <v>14</v>
      </c>
      <c r="E2388" t="s">
        <v>672</v>
      </c>
      <c r="F2388">
        <v>0</v>
      </c>
      <c r="G2388">
        <v>8535765</v>
      </c>
      <c r="H2388">
        <v>0</v>
      </c>
      <c r="I2388">
        <v>0</v>
      </c>
      <c r="J2388">
        <v>0</v>
      </c>
      <c r="K2388">
        <v>450</v>
      </c>
      <c r="L2388" t="s">
        <v>19</v>
      </c>
      <c r="M2388" s="2">
        <v>3841094250</v>
      </c>
      <c r="N2388" s="2" t="str">
        <f>VLOOKUP(Tabla1[[#This Row],[nemo]],'Nemos y clasificaciones'!$A$2:$B$5000,2,FALSE)</f>
        <v>CFI</v>
      </c>
      <c r="O2388" s="2" t="str">
        <f>VLOOKUP(Tabla1[[#This Row],[nemo]],'Nemos y clasificaciones'!$A$1:$C$3000,3,FALSE)</f>
        <v>CFI</v>
      </c>
      <c r="P2388" s="2"/>
      <c r="Q2388" s="2"/>
    </row>
    <row r="2389" spans="1:17" x14ac:dyDescent="0.25">
      <c r="A2389" t="s">
        <v>11981</v>
      </c>
      <c r="B2389" s="1">
        <v>42021</v>
      </c>
      <c r="C2389" s="1">
        <v>42027</v>
      </c>
      <c r="D2389" t="s">
        <v>14</v>
      </c>
      <c r="E2389" t="s">
        <v>1882</v>
      </c>
      <c r="F2389">
        <v>0</v>
      </c>
      <c r="G2389">
        <v>33392179</v>
      </c>
      <c r="H2389">
        <v>0</v>
      </c>
      <c r="I2389">
        <v>0</v>
      </c>
      <c r="J2389">
        <v>0</v>
      </c>
      <c r="K2389">
        <v>34.200000000000003</v>
      </c>
      <c r="L2389" t="s">
        <v>54</v>
      </c>
      <c r="M2389" s="2">
        <v>1142012521.8</v>
      </c>
      <c r="N2389" s="2" t="str">
        <f>VLOOKUP(Tabla1[[#This Row],[nemo]],'Nemos y clasificaciones'!$A$2:$B$5000,2,FALSE)</f>
        <v>INVERSIONES TRICAHUE S.A.</v>
      </c>
      <c r="O2389" s="2" t="str">
        <f>VLOOKUP(Tabla1[[#This Row],[nemo]],'Nemos y clasificaciones'!$A$1:$C$3000,3,FALSE)</f>
        <v>Eléctrico</v>
      </c>
      <c r="P2389" s="2"/>
      <c r="Q2389" s="2"/>
    </row>
    <row r="2390" spans="1:17" x14ac:dyDescent="0.25">
      <c r="A2390" t="s">
        <v>10786</v>
      </c>
      <c r="B2390" s="1">
        <v>42482</v>
      </c>
      <c r="C2390" s="1">
        <v>42488</v>
      </c>
      <c r="D2390" t="s">
        <v>14</v>
      </c>
      <c r="E2390" t="s">
        <v>520</v>
      </c>
      <c r="F2390">
        <v>0</v>
      </c>
      <c r="G2390">
        <v>576172664</v>
      </c>
      <c r="H2390">
        <v>0</v>
      </c>
      <c r="I2390">
        <v>0</v>
      </c>
      <c r="J2390">
        <v>0</v>
      </c>
      <c r="K2390">
        <v>1.982</v>
      </c>
      <c r="L2390" t="s">
        <v>16</v>
      </c>
      <c r="M2390" s="2">
        <v>1141974220.0480001</v>
      </c>
      <c r="N2390" s="2" t="str">
        <f>VLOOKUP(Tabla1[[#This Row],[nemo]],'Nemos y clasificaciones'!$A$2:$B$5000,2,FALSE)</f>
        <v>BESALCO S.A.</v>
      </c>
      <c r="O2390" s="2" t="str">
        <f>VLOOKUP(Tabla1[[#This Row],[nemo]],'Nemos y clasificaciones'!$A$1:$C$3000,3,FALSE)</f>
        <v>Construcción</v>
      </c>
      <c r="P2390" s="2"/>
      <c r="Q2390" s="2"/>
    </row>
    <row r="2391" spans="1:17" x14ac:dyDescent="0.25">
      <c r="A2391" t="s">
        <v>671</v>
      </c>
      <c r="B2391" s="1">
        <v>44037</v>
      </c>
      <c r="C2391" s="1">
        <v>44043</v>
      </c>
      <c r="D2391" t="s">
        <v>14</v>
      </c>
      <c r="E2391" t="s">
        <v>672</v>
      </c>
      <c r="F2391">
        <v>0</v>
      </c>
      <c r="G2391">
        <v>8535765</v>
      </c>
      <c r="H2391">
        <v>0</v>
      </c>
      <c r="I2391">
        <v>0</v>
      </c>
      <c r="J2391">
        <v>0</v>
      </c>
      <c r="K2391">
        <v>450</v>
      </c>
      <c r="L2391" t="s">
        <v>19</v>
      </c>
      <c r="M2391" s="2">
        <v>3841094250</v>
      </c>
      <c r="N2391" s="2" t="str">
        <f>VLOOKUP(Tabla1[[#This Row],[nemo]],'Nemos y clasificaciones'!$A$2:$B$5000,2,FALSE)</f>
        <v>CFI</v>
      </c>
      <c r="O2391" s="2" t="str">
        <f>VLOOKUP(Tabla1[[#This Row],[nemo]],'Nemos y clasificaciones'!$A$1:$C$3000,3,FALSE)</f>
        <v>CFI</v>
      </c>
      <c r="P2391" s="2"/>
      <c r="Q2391" s="2"/>
    </row>
    <row r="2392" spans="1:17" x14ac:dyDescent="0.25">
      <c r="A2392" t="s">
        <v>9155</v>
      </c>
      <c r="B2392" s="1">
        <v>42941</v>
      </c>
      <c r="C2392" s="1">
        <v>42947</v>
      </c>
      <c r="D2392" t="s">
        <v>14</v>
      </c>
      <c r="E2392" t="s">
        <v>672</v>
      </c>
      <c r="F2392">
        <v>0</v>
      </c>
      <c r="G2392">
        <v>10000000</v>
      </c>
      <c r="H2392">
        <v>0</v>
      </c>
      <c r="I2392">
        <v>0</v>
      </c>
      <c r="J2392">
        <v>0</v>
      </c>
      <c r="K2392">
        <v>310</v>
      </c>
      <c r="L2392" t="s">
        <v>19</v>
      </c>
      <c r="M2392" s="2">
        <v>3100000000</v>
      </c>
      <c r="N2392" s="2" t="str">
        <f>VLOOKUP(Tabla1[[#This Row],[nemo]],'Nemos y clasificaciones'!$A$2:$B$5000,2,FALSE)</f>
        <v>CFI</v>
      </c>
      <c r="O2392" s="2" t="str">
        <f>VLOOKUP(Tabla1[[#This Row],[nemo]],'Nemos y clasificaciones'!$A$1:$C$3000,3,FALSE)</f>
        <v>CFI</v>
      </c>
      <c r="P2392" s="2"/>
      <c r="Q2392" s="2"/>
    </row>
    <row r="2393" spans="1:17" x14ac:dyDescent="0.25">
      <c r="A2393" t="s">
        <v>9693</v>
      </c>
      <c r="B2393" s="1">
        <v>42853</v>
      </c>
      <c r="C2393" s="1">
        <v>42860</v>
      </c>
      <c r="D2393" t="s">
        <v>14</v>
      </c>
      <c r="E2393" t="s">
        <v>672</v>
      </c>
      <c r="F2393">
        <v>0</v>
      </c>
      <c r="G2393">
        <v>10000000</v>
      </c>
      <c r="H2393">
        <v>0</v>
      </c>
      <c r="I2393">
        <v>0</v>
      </c>
      <c r="J2393">
        <v>0</v>
      </c>
      <c r="K2393">
        <v>310</v>
      </c>
      <c r="L2393" t="s">
        <v>19</v>
      </c>
      <c r="M2393" s="2">
        <v>3100000000</v>
      </c>
      <c r="N2393" s="2" t="str">
        <f>VLOOKUP(Tabla1[[#This Row],[nemo]],'Nemos y clasificaciones'!$A$2:$B$5000,2,FALSE)</f>
        <v>CFI</v>
      </c>
      <c r="O2393" s="2" t="str">
        <f>VLOOKUP(Tabla1[[#This Row],[nemo]],'Nemos y clasificaciones'!$A$1:$C$3000,3,FALSE)</f>
        <v>CFI</v>
      </c>
      <c r="P2393" s="2"/>
      <c r="Q2393" s="2"/>
    </row>
    <row r="2394" spans="1:17" x14ac:dyDescent="0.25">
      <c r="A2394" t="s">
        <v>8343</v>
      </c>
      <c r="B2394" s="1">
        <v>43214</v>
      </c>
      <c r="C2394" s="1">
        <v>43220</v>
      </c>
      <c r="D2394" t="s">
        <v>14</v>
      </c>
      <c r="E2394" t="s">
        <v>1893</v>
      </c>
      <c r="F2394">
        <v>0</v>
      </c>
      <c r="G2394">
        <v>20000000</v>
      </c>
      <c r="H2394">
        <v>0</v>
      </c>
      <c r="I2394">
        <v>0</v>
      </c>
      <c r="J2394">
        <v>0</v>
      </c>
      <c r="K2394">
        <v>57</v>
      </c>
      <c r="L2394" t="s">
        <v>54</v>
      </c>
      <c r="M2394" s="2">
        <v>1140000000</v>
      </c>
      <c r="N2394" s="2" t="str">
        <f>VLOOKUP(Tabla1[[#This Row],[nemo]],'Nemos y clasificaciones'!$A$2:$B$5000,2,FALSE)</f>
        <v>QUILICURA S.A.</v>
      </c>
      <c r="O2394" s="2" t="str">
        <f>VLOOKUP(Tabla1[[#This Row],[nemo]],'Nemos y clasificaciones'!$A$1:$C$3000,3,FALSE)</f>
        <v>Servicios financieros</v>
      </c>
      <c r="P2394" s="2"/>
      <c r="Q2394" s="2"/>
    </row>
    <row r="2395" spans="1:17" x14ac:dyDescent="0.25">
      <c r="A2395" t="s">
        <v>6321</v>
      </c>
      <c r="B2395" s="1">
        <v>43600</v>
      </c>
      <c r="C2395" s="1">
        <v>43607</v>
      </c>
      <c r="D2395" t="s">
        <v>14</v>
      </c>
      <c r="E2395" t="s">
        <v>4503</v>
      </c>
      <c r="F2395">
        <v>0</v>
      </c>
      <c r="G2395">
        <v>914418949</v>
      </c>
      <c r="H2395">
        <v>0</v>
      </c>
      <c r="I2395">
        <v>0</v>
      </c>
      <c r="J2395">
        <v>0</v>
      </c>
      <c r="K2395">
        <v>1.246</v>
      </c>
      <c r="L2395" t="s">
        <v>16</v>
      </c>
      <c r="M2395" s="2">
        <v>1139366010.454</v>
      </c>
      <c r="N2395" s="2" t="str">
        <f>VLOOKUP(Tabla1[[#This Row],[nemo]],'Nemos y clasificaciones'!$A$2:$B$5000,2,FALSE)</f>
        <v>COMPAÑIA MARITIMA CHILENA S.A.</v>
      </c>
      <c r="O2395" s="2" t="str">
        <f>VLOOKUP(Tabla1[[#This Row],[nemo]],'Nemos y clasificaciones'!$A$1:$C$3000,3,FALSE)</f>
        <v>Transportes y servicios marítimos</v>
      </c>
      <c r="P2395" s="2"/>
      <c r="Q2395" s="2"/>
    </row>
    <row r="2396" spans="1:17" x14ac:dyDescent="0.25">
      <c r="A2396" t="s">
        <v>9155</v>
      </c>
      <c r="B2396" s="1">
        <v>42760</v>
      </c>
      <c r="C2396" s="1">
        <v>42766</v>
      </c>
      <c r="D2396" t="s">
        <v>14</v>
      </c>
      <c r="E2396" t="s">
        <v>672</v>
      </c>
      <c r="F2396">
        <v>0</v>
      </c>
      <c r="G2396">
        <v>10000000</v>
      </c>
      <c r="H2396">
        <v>0</v>
      </c>
      <c r="I2396">
        <v>0</v>
      </c>
      <c r="J2396">
        <v>0</v>
      </c>
      <c r="K2396">
        <v>310</v>
      </c>
      <c r="L2396" t="s">
        <v>19</v>
      </c>
      <c r="M2396" s="2">
        <v>3100000000</v>
      </c>
      <c r="N2396" s="2" t="str">
        <f>VLOOKUP(Tabla1[[#This Row],[nemo]],'Nemos y clasificaciones'!$A$2:$B$5000,2,FALSE)</f>
        <v>CFI</v>
      </c>
      <c r="O2396" s="2" t="str">
        <f>VLOOKUP(Tabla1[[#This Row],[nemo]],'Nemos y clasificaciones'!$A$1:$C$3000,3,FALSE)</f>
        <v>CFI</v>
      </c>
      <c r="P2396" s="2"/>
      <c r="Q2396" s="2"/>
    </row>
    <row r="2397" spans="1:17" x14ac:dyDescent="0.25">
      <c r="A2397" t="s">
        <v>9716</v>
      </c>
      <c r="B2397" s="1">
        <v>42850</v>
      </c>
      <c r="C2397" s="1">
        <v>42857</v>
      </c>
      <c r="D2397" t="s">
        <v>14</v>
      </c>
      <c r="E2397" t="s">
        <v>4557</v>
      </c>
      <c r="F2397">
        <v>0</v>
      </c>
      <c r="G2397">
        <v>17874655</v>
      </c>
      <c r="H2397">
        <v>0</v>
      </c>
      <c r="I2397">
        <v>0</v>
      </c>
      <c r="J2397">
        <v>0</v>
      </c>
      <c r="K2397">
        <v>63.671999999999997</v>
      </c>
      <c r="L2397" t="s">
        <v>54</v>
      </c>
      <c r="M2397" s="2">
        <v>1138115033.1600001</v>
      </c>
      <c r="N2397" s="2" t="str">
        <f>VLOOKUP(Tabla1[[#This Row],[nemo]],'Nemos y clasificaciones'!$A$2:$B$5000,2,FALSE)</f>
        <v>CEMENTO POLPAICO S.A.</v>
      </c>
      <c r="O2397" s="2" t="str">
        <f>VLOOKUP(Tabla1[[#This Row],[nemo]],'Nemos y clasificaciones'!$A$1:$C$3000,3,FALSE)</f>
        <v>Construcción</v>
      </c>
      <c r="P2397" s="2"/>
      <c r="Q2397" s="2"/>
    </row>
    <row r="2398" spans="1:17" x14ac:dyDescent="0.25">
      <c r="A2398" t="s">
        <v>9155</v>
      </c>
      <c r="B2398" s="1">
        <v>42665</v>
      </c>
      <c r="C2398" s="1">
        <v>42671</v>
      </c>
      <c r="D2398" t="s">
        <v>14</v>
      </c>
      <c r="E2398" t="s">
        <v>672</v>
      </c>
      <c r="F2398">
        <v>0</v>
      </c>
      <c r="G2398">
        <v>10000000</v>
      </c>
      <c r="H2398">
        <v>0</v>
      </c>
      <c r="I2398">
        <v>0</v>
      </c>
      <c r="J2398">
        <v>0</v>
      </c>
      <c r="K2398">
        <v>310</v>
      </c>
      <c r="L2398" t="s">
        <v>19</v>
      </c>
      <c r="M2398" s="2">
        <v>3100000000</v>
      </c>
      <c r="N2398" s="2" t="str">
        <f>VLOOKUP(Tabla1[[#This Row],[nemo]],'Nemos y clasificaciones'!$A$2:$B$5000,2,FALSE)</f>
        <v>CFI</v>
      </c>
      <c r="O2398" s="2" t="str">
        <f>VLOOKUP(Tabla1[[#This Row],[nemo]],'Nemos y clasificaciones'!$A$1:$C$3000,3,FALSE)</f>
        <v>CFI</v>
      </c>
      <c r="P2398" s="2"/>
      <c r="Q2398" s="2"/>
    </row>
    <row r="2399" spans="1:17" x14ac:dyDescent="0.25">
      <c r="A2399" t="s">
        <v>12020</v>
      </c>
      <c r="B2399" s="1">
        <v>42007</v>
      </c>
      <c r="C2399" s="1">
        <v>42013</v>
      </c>
      <c r="D2399" t="s">
        <v>14</v>
      </c>
      <c r="E2399" t="s">
        <v>672</v>
      </c>
      <c r="F2399">
        <v>0</v>
      </c>
      <c r="G2399">
        <v>10000000</v>
      </c>
      <c r="H2399">
        <v>0</v>
      </c>
      <c r="I2399">
        <v>0</v>
      </c>
      <c r="J2399">
        <v>0</v>
      </c>
      <c r="K2399">
        <v>260</v>
      </c>
      <c r="L2399" t="s">
        <v>19</v>
      </c>
      <c r="M2399" s="2">
        <v>2600000000</v>
      </c>
      <c r="N2399" s="2" t="str">
        <f>VLOOKUP(Tabla1[[#This Row],[nemo]],'Nemos y clasificaciones'!$A$2:$B$5000,2,FALSE)</f>
        <v>CFI</v>
      </c>
      <c r="O2399" s="2" t="str">
        <f>VLOOKUP(Tabla1[[#This Row],[nemo]],'Nemos y clasificaciones'!$A$1:$C$3000,3,FALSE)</f>
        <v>CFI</v>
      </c>
      <c r="P2399" s="2"/>
      <c r="Q2399" s="2"/>
    </row>
    <row r="2400" spans="1:17" x14ac:dyDescent="0.25">
      <c r="A2400" t="s">
        <v>7881</v>
      </c>
      <c r="B2400" s="1">
        <v>43266</v>
      </c>
      <c r="C2400" s="1">
        <v>43272</v>
      </c>
      <c r="D2400" t="s">
        <v>14</v>
      </c>
      <c r="E2400" t="s">
        <v>672</v>
      </c>
      <c r="F2400">
        <v>0</v>
      </c>
      <c r="G2400">
        <v>10000000</v>
      </c>
      <c r="H2400">
        <v>0</v>
      </c>
      <c r="I2400">
        <v>0</v>
      </c>
      <c r="J2400">
        <v>0</v>
      </c>
      <c r="K2400">
        <v>250</v>
      </c>
      <c r="L2400" t="s">
        <v>19</v>
      </c>
      <c r="M2400" s="2">
        <v>2500000000</v>
      </c>
      <c r="N2400" s="2" t="str">
        <f>VLOOKUP(Tabla1[[#This Row],[nemo]],'Nemos y clasificaciones'!$A$2:$B$5000,2,FALSE)</f>
        <v>CFI</v>
      </c>
      <c r="O2400" s="2" t="str">
        <f>VLOOKUP(Tabla1[[#This Row],[nemo]],'Nemos y clasificaciones'!$A$1:$C$3000,3,FALSE)</f>
        <v>CFI</v>
      </c>
      <c r="P2400" s="2"/>
      <c r="Q2400" s="2"/>
    </row>
    <row r="2401" spans="1:17" x14ac:dyDescent="0.25">
      <c r="A2401" t="s">
        <v>3016</v>
      </c>
      <c r="B2401" s="1">
        <v>42571</v>
      </c>
      <c r="C2401" s="1">
        <v>42577</v>
      </c>
      <c r="D2401" t="s">
        <v>14</v>
      </c>
      <c r="E2401" t="s">
        <v>672</v>
      </c>
      <c r="F2401">
        <v>0</v>
      </c>
      <c r="G2401">
        <v>10000000</v>
      </c>
      <c r="H2401">
        <v>0</v>
      </c>
      <c r="I2401">
        <v>0</v>
      </c>
      <c r="J2401">
        <v>0</v>
      </c>
      <c r="K2401">
        <v>236</v>
      </c>
      <c r="L2401" t="s">
        <v>19</v>
      </c>
      <c r="M2401" s="2">
        <v>2360000000</v>
      </c>
      <c r="N2401" s="2" t="str">
        <f>VLOOKUP(Tabla1[[#This Row],[nemo]],'Nemos y clasificaciones'!$A$2:$B$5000,2,FALSE)</f>
        <v>CFI</v>
      </c>
      <c r="O2401" s="2" t="str">
        <f>VLOOKUP(Tabla1[[#This Row],[nemo]],'Nemos y clasificaciones'!$A$1:$C$3000,3,FALSE)</f>
        <v>CFI</v>
      </c>
      <c r="P2401" s="2"/>
      <c r="Q2401" s="2"/>
    </row>
    <row r="2402" spans="1:17" x14ac:dyDescent="0.25">
      <c r="A2402" t="s">
        <v>10510</v>
      </c>
      <c r="B2402" s="1">
        <v>42509</v>
      </c>
      <c r="C2402" s="1">
        <v>42516</v>
      </c>
      <c r="D2402" t="s">
        <v>14</v>
      </c>
      <c r="E2402" t="s">
        <v>672</v>
      </c>
      <c r="F2402">
        <v>0</v>
      </c>
      <c r="G2402">
        <v>10000000</v>
      </c>
      <c r="H2402">
        <v>0</v>
      </c>
      <c r="I2402">
        <v>0</v>
      </c>
      <c r="J2402">
        <v>0</v>
      </c>
      <c r="K2402">
        <v>235</v>
      </c>
      <c r="L2402" t="s">
        <v>19</v>
      </c>
      <c r="M2402" s="2">
        <v>2350000000</v>
      </c>
      <c r="N2402" s="2" t="str">
        <f>VLOOKUP(Tabla1[[#This Row],[nemo]],'Nemos y clasificaciones'!$A$2:$B$5000,2,FALSE)</f>
        <v>CFI</v>
      </c>
      <c r="O2402" s="2" t="str">
        <f>VLOOKUP(Tabla1[[#This Row],[nemo]],'Nemos y clasificaciones'!$A$1:$C$3000,3,FALSE)</f>
        <v>CFI</v>
      </c>
      <c r="P2402" s="2"/>
      <c r="Q2402" s="2"/>
    </row>
    <row r="2403" spans="1:17" x14ac:dyDescent="0.25">
      <c r="A2403" t="s">
        <v>10933</v>
      </c>
      <c r="B2403" s="1">
        <v>42388</v>
      </c>
      <c r="C2403" s="1">
        <v>42394</v>
      </c>
      <c r="D2403" t="s">
        <v>14</v>
      </c>
      <c r="E2403" t="s">
        <v>672</v>
      </c>
      <c r="F2403">
        <v>0</v>
      </c>
      <c r="G2403">
        <v>10000000</v>
      </c>
      <c r="H2403">
        <v>0</v>
      </c>
      <c r="I2403">
        <v>0</v>
      </c>
      <c r="J2403">
        <v>0</v>
      </c>
      <c r="K2403">
        <v>232</v>
      </c>
      <c r="L2403" t="s">
        <v>19</v>
      </c>
      <c r="M2403" s="2">
        <v>2320000000</v>
      </c>
      <c r="N2403" s="2" t="str">
        <f>VLOOKUP(Tabla1[[#This Row],[nemo]],'Nemos y clasificaciones'!$A$2:$B$5000,2,FALSE)</f>
        <v>CFI</v>
      </c>
      <c r="O2403" s="2" t="str">
        <f>VLOOKUP(Tabla1[[#This Row],[nemo]],'Nemos y clasificaciones'!$A$1:$C$3000,3,FALSE)</f>
        <v>CFI</v>
      </c>
      <c r="P2403" s="2"/>
      <c r="Q2403" s="2"/>
    </row>
    <row r="2404" spans="1:17" x14ac:dyDescent="0.25">
      <c r="A2404" t="s">
        <v>10804</v>
      </c>
      <c r="B2404" s="1">
        <v>42479</v>
      </c>
      <c r="C2404" s="1">
        <v>42485</v>
      </c>
      <c r="D2404" t="s">
        <v>14</v>
      </c>
      <c r="E2404" t="s">
        <v>8381</v>
      </c>
      <c r="F2404">
        <v>0</v>
      </c>
      <c r="G2404">
        <v>185994529</v>
      </c>
      <c r="H2404">
        <v>0</v>
      </c>
      <c r="I2404">
        <v>0</v>
      </c>
      <c r="J2404">
        <v>0</v>
      </c>
      <c r="K2404">
        <v>6</v>
      </c>
      <c r="L2404" t="s">
        <v>16</v>
      </c>
      <c r="M2404" s="2">
        <v>1115967174</v>
      </c>
      <c r="N2404" s="2" t="str">
        <f>VLOOKUP(Tabla1[[#This Row],[nemo]],'Nemos y clasificaciones'!$A$2:$B$5000,2,FALSE)</f>
        <v>EMPRESA ELECTRICA DE ARICA S.A.</v>
      </c>
      <c r="O2404" s="2" t="str">
        <f>VLOOKUP(Tabla1[[#This Row],[nemo]],'Nemos y clasificaciones'!$A$1:$C$3000,3,FALSE)</f>
        <v>Eléctrico</v>
      </c>
      <c r="P2404" s="2"/>
      <c r="Q2404" s="2"/>
    </row>
    <row r="2405" spans="1:17" x14ac:dyDescent="0.25">
      <c r="A2405" t="s">
        <v>11152</v>
      </c>
      <c r="B2405" s="1">
        <v>42326</v>
      </c>
      <c r="C2405" s="1">
        <v>42332</v>
      </c>
      <c r="D2405" t="s">
        <v>14</v>
      </c>
      <c r="E2405" t="s">
        <v>8381</v>
      </c>
      <c r="F2405">
        <v>0</v>
      </c>
      <c r="G2405">
        <v>185994529</v>
      </c>
      <c r="H2405">
        <v>0</v>
      </c>
      <c r="I2405">
        <v>0</v>
      </c>
      <c r="J2405">
        <v>0</v>
      </c>
      <c r="K2405">
        <v>6</v>
      </c>
      <c r="L2405" t="s">
        <v>16</v>
      </c>
      <c r="M2405" s="2">
        <v>1115967174</v>
      </c>
      <c r="N2405" s="2" t="str">
        <f>VLOOKUP(Tabla1[[#This Row],[nemo]],'Nemos y clasificaciones'!$A$2:$B$5000,2,FALSE)</f>
        <v>EMPRESA ELECTRICA DE ARICA S.A.</v>
      </c>
      <c r="O2405" s="2" t="str">
        <f>VLOOKUP(Tabla1[[#This Row],[nemo]],'Nemos y clasificaciones'!$A$1:$C$3000,3,FALSE)</f>
        <v>Eléctrico</v>
      </c>
      <c r="P2405" s="2"/>
      <c r="Q2405" s="2"/>
    </row>
    <row r="2406" spans="1:17" x14ac:dyDescent="0.25">
      <c r="A2406" t="s">
        <v>11215</v>
      </c>
      <c r="B2406" s="1">
        <v>42291</v>
      </c>
      <c r="C2406" s="1">
        <v>42297</v>
      </c>
      <c r="D2406" t="s">
        <v>14</v>
      </c>
      <c r="E2406" t="s">
        <v>672</v>
      </c>
      <c r="F2406">
        <v>0</v>
      </c>
      <c r="G2406">
        <v>10000000</v>
      </c>
      <c r="H2406">
        <v>0</v>
      </c>
      <c r="I2406">
        <v>0</v>
      </c>
      <c r="J2406">
        <v>0</v>
      </c>
      <c r="K2406">
        <v>230</v>
      </c>
      <c r="L2406" t="s">
        <v>19</v>
      </c>
      <c r="M2406" s="2">
        <v>2300000000</v>
      </c>
      <c r="N2406" s="2" t="str">
        <f>VLOOKUP(Tabla1[[#This Row],[nemo]],'Nemos y clasificaciones'!$A$2:$B$5000,2,FALSE)</f>
        <v>CFI</v>
      </c>
      <c r="O2406" s="2" t="str">
        <f>VLOOKUP(Tabla1[[#This Row],[nemo]],'Nemos y clasificaciones'!$A$1:$C$3000,3,FALSE)</f>
        <v>CFI</v>
      </c>
      <c r="P2406" s="2"/>
      <c r="Q2406" s="2"/>
    </row>
    <row r="2407" spans="1:17" x14ac:dyDescent="0.25">
      <c r="A2407" t="s">
        <v>7353</v>
      </c>
      <c r="B2407" s="1">
        <v>42210</v>
      </c>
      <c r="C2407" s="1">
        <v>42216</v>
      </c>
      <c r="D2407" t="s">
        <v>14</v>
      </c>
      <c r="E2407" t="s">
        <v>672</v>
      </c>
      <c r="F2407">
        <v>0</v>
      </c>
      <c r="G2407">
        <v>10000000</v>
      </c>
      <c r="H2407">
        <v>0</v>
      </c>
      <c r="I2407">
        <v>0</v>
      </c>
      <c r="J2407">
        <v>0</v>
      </c>
      <c r="K2407">
        <v>201</v>
      </c>
      <c r="L2407" t="s">
        <v>19</v>
      </c>
      <c r="M2407" s="2">
        <v>2010000000</v>
      </c>
      <c r="N2407" s="2" t="str">
        <f>VLOOKUP(Tabla1[[#This Row],[nemo]],'Nemos y clasificaciones'!$A$2:$B$5000,2,FALSE)</f>
        <v>CFI</v>
      </c>
      <c r="O2407" s="2" t="str">
        <f>VLOOKUP(Tabla1[[#This Row],[nemo]],'Nemos y clasificaciones'!$A$1:$C$3000,3,FALSE)</f>
        <v>CFI</v>
      </c>
      <c r="P2407" s="2"/>
      <c r="Q2407" s="2"/>
    </row>
    <row r="2408" spans="1:17" x14ac:dyDescent="0.25">
      <c r="A2408" t="s">
        <v>1189</v>
      </c>
      <c r="B2408" s="1">
        <v>44362</v>
      </c>
      <c r="C2408" s="1">
        <v>44369</v>
      </c>
      <c r="D2408" t="s">
        <v>14</v>
      </c>
      <c r="E2408" t="s">
        <v>1190</v>
      </c>
      <c r="F2408">
        <v>0</v>
      </c>
      <c r="G2408">
        <v>13081284</v>
      </c>
      <c r="H2408">
        <v>0</v>
      </c>
      <c r="I2408">
        <v>0</v>
      </c>
      <c r="J2408">
        <v>0</v>
      </c>
      <c r="K2408">
        <v>85</v>
      </c>
      <c r="L2408" t="s">
        <v>54</v>
      </c>
      <c r="M2408" s="2">
        <v>1111909140</v>
      </c>
      <c r="N2408" s="2" t="str">
        <f>VLOOKUP(Tabla1[[#This Row],[nemo]],'Nemos y clasificaciones'!$A$2:$B$5000,2,FALSE)</f>
        <v>EMPRESA ELECTRICA DE MAGALLANES S.A.</v>
      </c>
      <c r="O2408" s="2" t="str">
        <f>VLOOKUP(Tabla1[[#This Row],[nemo]],'Nemos y clasificaciones'!$A$1:$C$3000,3,FALSE)</f>
        <v>Eléctrico</v>
      </c>
      <c r="P2408" s="2"/>
      <c r="Q2408" s="2"/>
    </row>
    <row r="2409" spans="1:17" x14ac:dyDescent="0.25">
      <c r="A2409" t="s">
        <v>7353</v>
      </c>
      <c r="B2409" s="1">
        <v>42137</v>
      </c>
      <c r="C2409" s="1">
        <v>42143</v>
      </c>
      <c r="D2409" t="s">
        <v>14</v>
      </c>
      <c r="E2409" t="s">
        <v>672</v>
      </c>
      <c r="F2409">
        <v>0</v>
      </c>
      <c r="G2409">
        <v>10000000</v>
      </c>
      <c r="H2409">
        <v>0</v>
      </c>
      <c r="I2409">
        <v>0</v>
      </c>
      <c r="J2409">
        <v>0</v>
      </c>
      <c r="K2409">
        <v>201</v>
      </c>
      <c r="L2409" t="s">
        <v>19</v>
      </c>
      <c r="M2409" s="2">
        <v>2010000000</v>
      </c>
      <c r="N2409" s="2" t="str">
        <f>VLOOKUP(Tabla1[[#This Row],[nemo]],'Nemos y clasificaciones'!$A$2:$B$5000,2,FALSE)</f>
        <v>CFI</v>
      </c>
      <c r="O2409" s="2" t="str">
        <f>VLOOKUP(Tabla1[[#This Row],[nemo]],'Nemos y clasificaciones'!$A$1:$C$3000,3,FALSE)</f>
        <v>CFI</v>
      </c>
      <c r="P2409" s="2"/>
      <c r="Q2409" s="2"/>
    </row>
    <row r="2410" spans="1:17" x14ac:dyDescent="0.25">
      <c r="A2410" t="s">
        <v>6133</v>
      </c>
      <c r="B2410" s="1">
        <v>43614</v>
      </c>
      <c r="C2410" s="1">
        <v>43629</v>
      </c>
      <c r="D2410" t="s">
        <v>14</v>
      </c>
      <c r="E2410" t="s">
        <v>672</v>
      </c>
      <c r="F2410">
        <v>10000000</v>
      </c>
      <c r="G2410">
        <v>0</v>
      </c>
      <c r="H2410">
        <v>12707373</v>
      </c>
      <c r="I2410">
        <v>59313</v>
      </c>
      <c r="J2410">
        <v>57328.82</v>
      </c>
      <c r="K2410">
        <v>50000</v>
      </c>
      <c r="L2410" t="s">
        <v>19</v>
      </c>
      <c r="M2410" s="2">
        <v>0</v>
      </c>
      <c r="N2410" s="2" t="str">
        <f>VLOOKUP(Tabla1[[#This Row],[nemo]],'Nemos y clasificaciones'!$A$2:$B$5000,2,FALSE)</f>
        <v>CFI</v>
      </c>
      <c r="O2410" s="2" t="str">
        <f>VLOOKUP(Tabla1[[#This Row],[nemo]],'Nemos y clasificaciones'!$A$1:$C$3000,3,FALSE)</f>
        <v>CFI</v>
      </c>
      <c r="P2410" s="2"/>
      <c r="Q2410" s="2"/>
    </row>
    <row r="2411" spans="1:17" x14ac:dyDescent="0.25">
      <c r="A2411" t="s">
        <v>7647</v>
      </c>
      <c r="B2411" s="1">
        <v>43277</v>
      </c>
      <c r="C2411" s="1">
        <v>43293</v>
      </c>
      <c r="D2411" t="s">
        <v>14</v>
      </c>
      <c r="E2411" t="s">
        <v>672</v>
      </c>
      <c r="F2411">
        <v>10000000</v>
      </c>
      <c r="G2411">
        <v>0</v>
      </c>
      <c r="H2411">
        <v>11336720</v>
      </c>
      <c r="I2411">
        <v>50500</v>
      </c>
      <c r="J2411">
        <v>50240.36</v>
      </c>
      <c r="K2411">
        <v>48298</v>
      </c>
      <c r="L2411" t="s">
        <v>19</v>
      </c>
      <c r="M2411" s="2">
        <v>0</v>
      </c>
      <c r="N2411" s="2" t="str">
        <f>VLOOKUP(Tabla1[[#This Row],[nemo]],'Nemos y clasificaciones'!$A$2:$B$5000,2,FALSE)</f>
        <v>CFI</v>
      </c>
      <c r="O2411" s="2" t="str">
        <f>VLOOKUP(Tabla1[[#This Row],[nemo]],'Nemos y clasificaciones'!$A$1:$C$3000,3,FALSE)</f>
        <v>CFI</v>
      </c>
      <c r="P2411" s="2"/>
      <c r="Q2411" s="2"/>
    </row>
    <row r="2412" spans="1:17" x14ac:dyDescent="0.25">
      <c r="A2412" t="s">
        <v>9790</v>
      </c>
      <c r="B2412" s="1">
        <v>42832</v>
      </c>
      <c r="C2412" s="1">
        <v>42838</v>
      </c>
      <c r="D2412" t="s">
        <v>14</v>
      </c>
      <c r="E2412" t="s">
        <v>520</v>
      </c>
      <c r="F2412">
        <v>0</v>
      </c>
      <c r="G2412">
        <v>576172664</v>
      </c>
      <c r="H2412">
        <v>0</v>
      </c>
      <c r="I2412">
        <v>0</v>
      </c>
      <c r="J2412">
        <v>0</v>
      </c>
      <c r="K2412">
        <v>1.923</v>
      </c>
      <c r="L2412" t="s">
        <v>16</v>
      </c>
      <c r="M2412" s="2">
        <v>1107980032.872</v>
      </c>
      <c r="N2412" s="2" t="str">
        <f>VLOOKUP(Tabla1[[#This Row],[nemo]],'Nemos y clasificaciones'!$A$2:$B$5000,2,FALSE)</f>
        <v>BESALCO S.A.</v>
      </c>
      <c r="O2412" s="2" t="str">
        <f>VLOOKUP(Tabla1[[#This Row],[nemo]],'Nemos y clasificaciones'!$A$1:$C$3000,3,FALSE)</f>
        <v>Construcción</v>
      </c>
      <c r="P2412" s="2"/>
      <c r="Q2412" s="2"/>
    </row>
    <row r="2413" spans="1:17" x14ac:dyDescent="0.25">
      <c r="A2413" t="s">
        <v>671</v>
      </c>
      <c r="B2413" s="1">
        <v>44401</v>
      </c>
      <c r="C2413" s="1">
        <v>44407</v>
      </c>
      <c r="D2413" t="s">
        <v>14</v>
      </c>
      <c r="E2413" t="s">
        <v>673</v>
      </c>
      <c r="F2413">
        <v>0</v>
      </c>
      <c r="G2413">
        <v>10000000</v>
      </c>
      <c r="H2413">
        <v>0</v>
      </c>
      <c r="I2413">
        <v>0</v>
      </c>
      <c r="J2413">
        <v>0</v>
      </c>
      <c r="K2413">
        <v>450</v>
      </c>
      <c r="L2413" t="s">
        <v>19</v>
      </c>
      <c r="M2413" s="2">
        <v>4500000000</v>
      </c>
      <c r="N2413" s="2" t="str">
        <f>VLOOKUP(Tabla1[[#This Row],[nemo]],'Nemos y clasificaciones'!$A$2:$B$5000,2,FALSE)</f>
        <v>CFI</v>
      </c>
      <c r="O2413" s="2" t="str">
        <f>VLOOKUP(Tabla1[[#This Row],[nemo]],'Nemos y clasificaciones'!$A$1:$C$3000,3,FALSE)</f>
        <v>CFI</v>
      </c>
      <c r="P2413" s="2"/>
      <c r="Q2413" s="2"/>
    </row>
    <row r="2414" spans="1:17" x14ac:dyDescent="0.25">
      <c r="A2414" t="s">
        <v>2178</v>
      </c>
      <c r="B2414" s="1">
        <v>44301</v>
      </c>
      <c r="C2414" s="1">
        <v>44307</v>
      </c>
      <c r="D2414" t="s">
        <v>14</v>
      </c>
      <c r="E2414" t="s">
        <v>2179</v>
      </c>
      <c r="F2414">
        <v>0</v>
      </c>
      <c r="G2414">
        <v>339243</v>
      </c>
      <c r="H2414">
        <v>0</v>
      </c>
      <c r="I2414">
        <v>0</v>
      </c>
      <c r="J2414">
        <v>0</v>
      </c>
      <c r="K2414">
        <v>312.27100000000002</v>
      </c>
      <c r="L2414" t="s">
        <v>19</v>
      </c>
      <c r="M2414" s="2">
        <v>105935750.853</v>
      </c>
      <c r="N2414" s="2" t="str">
        <f>VLOOKUP(Tabla1[[#This Row],[nemo]],'Nemos y clasificaciones'!$A$2:$B$5000,2,FALSE)</f>
        <v>CFI</v>
      </c>
      <c r="O2414" s="2" t="str">
        <f>VLOOKUP(Tabla1[[#This Row],[nemo]],'Nemos y clasificaciones'!$A$1:$C$3000,3,FALSE)</f>
        <v>CFI</v>
      </c>
      <c r="P2414" s="2"/>
      <c r="Q2414" s="2"/>
    </row>
    <row r="2415" spans="1:17" x14ac:dyDescent="0.25">
      <c r="A2415" t="s">
        <v>4334</v>
      </c>
      <c r="B2415" s="1">
        <v>43965</v>
      </c>
      <c r="C2415" s="1">
        <v>43971</v>
      </c>
      <c r="D2415" t="s">
        <v>14</v>
      </c>
      <c r="E2415" t="s">
        <v>2179</v>
      </c>
      <c r="F2415">
        <v>0</v>
      </c>
      <c r="G2415">
        <v>10000000</v>
      </c>
      <c r="H2415">
        <v>0</v>
      </c>
      <c r="I2415">
        <v>0</v>
      </c>
      <c r="J2415">
        <v>0</v>
      </c>
      <c r="K2415">
        <v>8.8580000000000005</v>
      </c>
      <c r="L2415" t="s">
        <v>16</v>
      </c>
      <c r="M2415" s="2">
        <v>88580000</v>
      </c>
      <c r="N2415" s="2" t="str">
        <f>VLOOKUP(Tabla1[[#This Row],[nemo]],'Nemos y clasificaciones'!$A$2:$B$5000,2,FALSE)</f>
        <v>CFI</v>
      </c>
      <c r="O2415" s="2" t="str">
        <f>VLOOKUP(Tabla1[[#This Row],[nemo]],'Nemos y clasificaciones'!$A$1:$C$3000,3,FALSE)</f>
        <v>CFI</v>
      </c>
      <c r="P2415" s="2"/>
      <c r="Q2415" s="2"/>
    </row>
    <row r="2416" spans="1:17" x14ac:dyDescent="0.25">
      <c r="A2416" t="s">
        <v>6252</v>
      </c>
      <c r="B2416" s="1">
        <v>43605</v>
      </c>
      <c r="C2416" s="1">
        <v>43612</v>
      </c>
      <c r="D2416" t="s">
        <v>14</v>
      </c>
      <c r="E2416" t="s">
        <v>664</v>
      </c>
      <c r="F2416">
        <v>0</v>
      </c>
      <c r="G2416">
        <v>10000000</v>
      </c>
      <c r="H2416">
        <v>0</v>
      </c>
      <c r="I2416">
        <v>0</v>
      </c>
      <c r="J2416">
        <v>0</v>
      </c>
      <c r="K2416">
        <v>229.84800000000001</v>
      </c>
      <c r="L2416" t="s">
        <v>19</v>
      </c>
      <c r="M2416" s="2">
        <v>2298480000</v>
      </c>
      <c r="N2416" s="2" t="str">
        <f>VLOOKUP(Tabla1[[#This Row],[nemo]],'Nemos y clasificaciones'!$A$2:$B$5000,2,FALSE)</f>
        <v>CFI</v>
      </c>
      <c r="O2416" s="2" t="str">
        <f>VLOOKUP(Tabla1[[#This Row],[nemo]],'Nemos y clasificaciones'!$A$1:$C$3000,3,FALSE)</f>
        <v>CFI</v>
      </c>
      <c r="P2416" s="2"/>
      <c r="Q2416" s="2"/>
    </row>
    <row r="2417" spans="1:17" x14ac:dyDescent="0.25">
      <c r="A2417" t="s">
        <v>3618</v>
      </c>
      <c r="B2417" s="1">
        <v>43945</v>
      </c>
      <c r="C2417" s="1">
        <v>43951</v>
      </c>
      <c r="D2417" t="s">
        <v>14</v>
      </c>
      <c r="E2417" t="s">
        <v>664</v>
      </c>
      <c r="F2417">
        <v>0</v>
      </c>
      <c r="G2417">
        <v>10000000</v>
      </c>
      <c r="H2417">
        <v>0</v>
      </c>
      <c r="I2417">
        <v>0</v>
      </c>
      <c r="J2417">
        <v>0</v>
      </c>
      <c r="K2417">
        <v>155</v>
      </c>
      <c r="L2417" t="s">
        <v>19</v>
      </c>
      <c r="M2417" s="2">
        <v>1550000000</v>
      </c>
      <c r="N2417" s="2" t="str">
        <f>VLOOKUP(Tabla1[[#This Row],[nemo]],'Nemos y clasificaciones'!$A$2:$B$5000,2,FALSE)</f>
        <v>CFI</v>
      </c>
      <c r="O2417" s="2" t="str">
        <f>VLOOKUP(Tabla1[[#This Row],[nemo]],'Nemos y clasificaciones'!$A$1:$C$3000,3,FALSE)</f>
        <v>CFI</v>
      </c>
      <c r="P2417" s="2"/>
      <c r="Q2417" s="2"/>
    </row>
    <row r="2418" spans="1:17" x14ac:dyDescent="0.25">
      <c r="A2418" t="s">
        <v>8331</v>
      </c>
      <c r="B2418" s="1">
        <v>43216</v>
      </c>
      <c r="C2418" s="1">
        <v>43223</v>
      </c>
      <c r="D2418" t="s">
        <v>14</v>
      </c>
      <c r="E2418" t="s">
        <v>520</v>
      </c>
      <c r="F2418">
        <v>0</v>
      </c>
      <c r="G2418">
        <v>576172664</v>
      </c>
      <c r="H2418">
        <v>0</v>
      </c>
      <c r="I2418">
        <v>0</v>
      </c>
      <c r="J2418">
        <v>0</v>
      </c>
      <c r="K2418">
        <v>1.893</v>
      </c>
      <c r="L2418" t="s">
        <v>16</v>
      </c>
      <c r="M2418" s="2">
        <v>1090694852.9519999</v>
      </c>
      <c r="N2418" s="2" t="str">
        <f>VLOOKUP(Tabla1[[#This Row],[nemo]],'Nemos y clasificaciones'!$A$2:$B$5000,2,FALSE)</f>
        <v>BESALCO S.A.</v>
      </c>
      <c r="O2418" s="2" t="str">
        <f>VLOOKUP(Tabla1[[#This Row],[nemo]],'Nemos y clasificaciones'!$A$1:$C$3000,3,FALSE)</f>
        <v>Construcción</v>
      </c>
      <c r="P2418" s="2"/>
      <c r="Q2418" s="2"/>
    </row>
    <row r="2419" spans="1:17" x14ac:dyDescent="0.25">
      <c r="A2419" t="s">
        <v>10795</v>
      </c>
      <c r="B2419" s="1">
        <v>42481</v>
      </c>
      <c r="C2419" s="1">
        <v>42487</v>
      </c>
      <c r="D2419" t="s">
        <v>14</v>
      </c>
      <c r="E2419" t="s">
        <v>2145</v>
      </c>
      <c r="F2419">
        <v>0</v>
      </c>
      <c r="G2419">
        <v>439817195</v>
      </c>
      <c r="H2419">
        <v>0</v>
      </c>
      <c r="I2419">
        <v>0</v>
      </c>
      <c r="J2419">
        <v>0</v>
      </c>
      <c r="K2419">
        <v>2.4780000000000002</v>
      </c>
      <c r="L2419" t="s">
        <v>16</v>
      </c>
      <c r="M2419" s="2">
        <v>1089867009.21</v>
      </c>
      <c r="N2419" s="2" t="str">
        <f>VLOOKUP(Tabla1[[#This Row],[nemo]],'Nemos y clasificaciones'!$A$2:$B$5000,2,FALSE)</f>
        <v>CINTAC S.A.</v>
      </c>
      <c r="O2419" s="2" t="str">
        <f>VLOOKUP(Tabla1[[#This Row],[nemo]],'Nemos y clasificaciones'!$A$1:$C$3000,3,FALSE)</f>
        <v>Construcción</v>
      </c>
      <c r="P2419" s="2"/>
      <c r="Q2419" s="2"/>
    </row>
    <row r="2420" spans="1:17" x14ac:dyDescent="0.25">
      <c r="A2420" t="s">
        <v>385</v>
      </c>
      <c r="B2420" s="1">
        <v>43847</v>
      </c>
      <c r="C2420" s="1">
        <v>43853</v>
      </c>
      <c r="D2420" t="s">
        <v>14</v>
      </c>
      <c r="E2420" t="s">
        <v>664</v>
      </c>
      <c r="F2420">
        <v>0</v>
      </c>
      <c r="G2420">
        <v>10000000</v>
      </c>
      <c r="H2420">
        <v>0</v>
      </c>
      <c r="I2420">
        <v>0</v>
      </c>
      <c r="J2420">
        <v>0</v>
      </c>
      <c r="K2420">
        <v>131</v>
      </c>
      <c r="L2420" t="s">
        <v>19</v>
      </c>
      <c r="M2420" s="2">
        <v>1310000000</v>
      </c>
      <c r="N2420" s="2" t="str">
        <f>VLOOKUP(Tabla1[[#This Row],[nemo]],'Nemos y clasificaciones'!$A$2:$B$5000,2,FALSE)</f>
        <v>CFI</v>
      </c>
      <c r="O2420" s="2" t="str">
        <f>VLOOKUP(Tabla1[[#This Row],[nemo]],'Nemos y clasificaciones'!$A$1:$C$3000,3,FALSE)</f>
        <v>CFI</v>
      </c>
      <c r="P2420" s="2"/>
      <c r="Q2420" s="2"/>
    </row>
    <row r="2421" spans="1:17" x14ac:dyDescent="0.25">
      <c r="A2421" t="s">
        <v>10514</v>
      </c>
      <c r="B2421" s="1">
        <v>42509</v>
      </c>
      <c r="C2421" s="1">
        <v>42516</v>
      </c>
      <c r="D2421" t="s">
        <v>14</v>
      </c>
      <c r="E2421" t="s">
        <v>1222</v>
      </c>
      <c r="F2421">
        <v>0</v>
      </c>
      <c r="G2421">
        <v>23100000</v>
      </c>
      <c r="H2421">
        <v>0</v>
      </c>
      <c r="I2421">
        <v>0</v>
      </c>
      <c r="J2421">
        <v>0</v>
      </c>
      <c r="K2421">
        <v>46.857999999999997</v>
      </c>
      <c r="L2421" t="s">
        <v>54</v>
      </c>
      <c r="M2421" s="2">
        <v>1082419800</v>
      </c>
      <c r="N2421" s="2" t="str">
        <f>VLOOKUP(Tabla1[[#This Row],[nemo]],'Nemos y clasificaciones'!$A$2:$B$5000,2,FALSE)</f>
        <v>INVERSIONES UNION ESPAÑOLA S.A.</v>
      </c>
      <c r="O2421" s="2" t="str">
        <f>VLOOKUP(Tabla1[[#This Row],[nemo]],'Nemos y clasificaciones'!$A$1:$C$3000,3,FALSE)</f>
        <v>Servicios financieros</v>
      </c>
      <c r="P2421" s="2"/>
      <c r="Q2421" s="2"/>
    </row>
    <row r="2422" spans="1:17" x14ac:dyDescent="0.25">
      <c r="A2422" t="s">
        <v>684</v>
      </c>
      <c r="B2422" s="1">
        <v>43761</v>
      </c>
      <c r="C2422" s="1">
        <v>43767</v>
      </c>
      <c r="D2422" t="s">
        <v>14</v>
      </c>
      <c r="E2422" t="s">
        <v>664</v>
      </c>
      <c r="F2422">
        <v>0</v>
      </c>
      <c r="G2422">
        <v>10000000</v>
      </c>
      <c r="H2422">
        <v>0</v>
      </c>
      <c r="I2422">
        <v>0</v>
      </c>
      <c r="J2422">
        <v>0</v>
      </c>
      <c r="K2422">
        <v>125</v>
      </c>
      <c r="L2422" t="s">
        <v>19</v>
      </c>
      <c r="M2422" s="2">
        <v>1250000000</v>
      </c>
      <c r="N2422" s="2" t="str">
        <f>VLOOKUP(Tabla1[[#This Row],[nemo]],'Nemos y clasificaciones'!$A$2:$B$5000,2,FALSE)</f>
        <v>CFI</v>
      </c>
      <c r="O2422" s="2" t="str">
        <f>VLOOKUP(Tabla1[[#This Row],[nemo]],'Nemos y clasificaciones'!$A$1:$C$3000,3,FALSE)</f>
        <v>CFI</v>
      </c>
      <c r="P2422" s="2"/>
      <c r="Q2422" s="2"/>
    </row>
    <row r="2423" spans="1:17" x14ac:dyDescent="0.25">
      <c r="A2423" t="s">
        <v>6440</v>
      </c>
      <c r="B2423" s="1">
        <v>43592</v>
      </c>
      <c r="C2423" s="1">
        <v>43598</v>
      </c>
      <c r="D2423" t="s">
        <v>14</v>
      </c>
      <c r="E2423" t="s">
        <v>1954</v>
      </c>
      <c r="F2423">
        <v>0</v>
      </c>
      <c r="G2423">
        <v>100000000</v>
      </c>
      <c r="H2423">
        <v>0</v>
      </c>
      <c r="I2423">
        <v>0</v>
      </c>
      <c r="J2423">
        <v>0</v>
      </c>
      <c r="K2423">
        <v>10.82</v>
      </c>
      <c r="L2423" t="s">
        <v>54</v>
      </c>
      <c r="M2423" s="2">
        <v>1082000000</v>
      </c>
      <c r="N2423" s="2" t="str">
        <f>VLOOKUP(Tabla1[[#This Row],[nemo]],'Nemos y clasificaciones'!$A$2:$B$5000,2,FALSE)</f>
        <v>DUNCAN FOX S.A.</v>
      </c>
      <c r="O2423" s="2" t="str">
        <f>VLOOKUP(Tabla1[[#This Row],[nemo]],'Nemos y clasificaciones'!$A$1:$C$3000,3,FALSE)</f>
        <v>Alimentos, bebidas y tabaco</v>
      </c>
      <c r="P2423" s="2"/>
      <c r="Q2423" s="2"/>
    </row>
    <row r="2424" spans="1:17" x14ac:dyDescent="0.25">
      <c r="A2424" t="s">
        <v>684</v>
      </c>
      <c r="B2424" s="1">
        <v>43670</v>
      </c>
      <c r="C2424" s="1">
        <v>43676</v>
      </c>
      <c r="D2424" t="s">
        <v>14</v>
      </c>
      <c r="E2424" t="s">
        <v>664</v>
      </c>
      <c r="F2424">
        <v>0</v>
      </c>
      <c r="G2424">
        <v>10000000</v>
      </c>
      <c r="H2424">
        <v>0</v>
      </c>
      <c r="I2424">
        <v>0</v>
      </c>
      <c r="J2424">
        <v>0</v>
      </c>
      <c r="K2424">
        <v>125</v>
      </c>
      <c r="L2424" t="s">
        <v>19</v>
      </c>
      <c r="M2424" s="2">
        <v>1250000000</v>
      </c>
      <c r="N2424" s="2" t="str">
        <f>VLOOKUP(Tabla1[[#This Row],[nemo]],'Nemos y clasificaciones'!$A$2:$B$5000,2,FALSE)</f>
        <v>CFI</v>
      </c>
      <c r="O2424" s="2" t="str">
        <f>VLOOKUP(Tabla1[[#This Row],[nemo]],'Nemos y clasificaciones'!$A$1:$C$3000,3,FALSE)</f>
        <v>CFI</v>
      </c>
      <c r="P2424" s="2"/>
      <c r="Q2424" s="2"/>
    </row>
    <row r="2425" spans="1:17" x14ac:dyDescent="0.25">
      <c r="A2425" t="s">
        <v>11776</v>
      </c>
      <c r="B2425" s="1">
        <v>42118</v>
      </c>
      <c r="C2425" s="1">
        <v>42124</v>
      </c>
      <c r="D2425" t="s">
        <v>14</v>
      </c>
      <c r="E2425" t="s">
        <v>2145</v>
      </c>
      <c r="F2425">
        <v>0</v>
      </c>
      <c r="G2425">
        <v>439817195</v>
      </c>
      <c r="H2425">
        <v>0</v>
      </c>
      <c r="I2425">
        <v>0</v>
      </c>
      <c r="J2425">
        <v>0</v>
      </c>
      <c r="K2425">
        <v>2.456</v>
      </c>
      <c r="L2425" t="s">
        <v>16</v>
      </c>
      <c r="M2425" s="2">
        <v>1080191030.9200001</v>
      </c>
      <c r="N2425" s="2" t="str">
        <f>VLOOKUP(Tabla1[[#This Row],[nemo]],'Nemos y clasificaciones'!$A$2:$B$5000,2,FALSE)</f>
        <v>CINTAC S.A.</v>
      </c>
      <c r="O2425" s="2" t="str">
        <f>VLOOKUP(Tabla1[[#This Row],[nemo]],'Nemos y clasificaciones'!$A$1:$C$3000,3,FALSE)</f>
        <v>Construcción</v>
      </c>
      <c r="P2425" s="2"/>
      <c r="Q2425" s="2"/>
    </row>
    <row r="2426" spans="1:17" x14ac:dyDescent="0.25">
      <c r="A2426" t="s">
        <v>7060</v>
      </c>
      <c r="B2426" s="1">
        <v>43454</v>
      </c>
      <c r="C2426" s="1">
        <v>43461</v>
      </c>
      <c r="D2426" t="s">
        <v>14</v>
      </c>
      <c r="E2426" t="s">
        <v>1190</v>
      </c>
      <c r="F2426">
        <v>0</v>
      </c>
      <c r="G2426">
        <v>13081284</v>
      </c>
      <c r="H2426">
        <v>0</v>
      </c>
      <c r="I2426">
        <v>0</v>
      </c>
      <c r="J2426">
        <v>0</v>
      </c>
      <c r="K2426">
        <v>82</v>
      </c>
      <c r="L2426" t="s">
        <v>54</v>
      </c>
      <c r="M2426" s="2">
        <v>1072665288</v>
      </c>
      <c r="N2426" s="2" t="str">
        <f>VLOOKUP(Tabla1[[#This Row],[nemo]],'Nemos y clasificaciones'!$A$2:$B$5000,2,FALSE)</f>
        <v>EMPRESA ELECTRICA DE MAGALLANES S.A.</v>
      </c>
      <c r="O2426" s="2" t="str">
        <f>VLOOKUP(Tabla1[[#This Row],[nemo]],'Nemos y clasificaciones'!$A$1:$C$3000,3,FALSE)</f>
        <v>Eléctrico</v>
      </c>
      <c r="P2426" s="2"/>
      <c r="Q2426" s="2"/>
    </row>
    <row r="2427" spans="1:17" x14ac:dyDescent="0.25">
      <c r="A2427" t="s">
        <v>662</v>
      </c>
      <c r="B2427" s="1">
        <v>44401</v>
      </c>
      <c r="C2427" s="1">
        <v>44407</v>
      </c>
      <c r="D2427" t="s">
        <v>14</v>
      </c>
      <c r="E2427" t="s">
        <v>664</v>
      </c>
      <c r="F2427">
        <v>0</v>
      </c>
      <c r="G2427">
        <v>1924121</v>
      </c>
      <c r="H2427">
        <v>0</v>
      </c>
      <c r="I2427">
        <v>0</v>
      </c>
      <c r="J2427">
        <v>0</v>
      </c>
      <c r="K2427">
        <v>145</v>
      </c>
      <c r="L2427" t="s">
        <v>19</v>
      </c>
      <c r="M2427" s="2">
        <v>278997545</v>
      </c>
      <c r="N2427" s="2" t="str">
        <f>VLOOKUP(Tabla1[[#This Row],[nemo]],'Nemos y clasificaciones'!$A$2:$B$5000,2,FALSE)</f>
        <v>CFI</v>
      </c>
      <c r="O2427" s="2" t="str">
        <f>VLOOKUP(Tabla1[[#This Row],[nemo]],'Nemos y clasificaciones'!$A$1:$C$3000,3,FALSE)</f>
        <v>CFI</v>
      </c>
      <c r="P2427" s="2"/>
      <c r="Q2427" s="2"/>
    </row>
    <row r="2428" spans="1:17" x14ac:dyDescent="0.25">
      <c r="A2428" t="s">
        <v>3618</v>
      </c>
      <c r="B2428" s="1">
        <v>44037</v>
      </c>
      <c r="C2428" s="1">
        <v>44043</v>
      </c>
      <c r="D2428" t="s">
        <v>14</v>
      </c>
      <c r="E2428" t="s">
        <v>664</v>
      </c>
      <c r="F2428">
        <v>0</v>
      </c>
      <c r="G2428">
        <v>1387308</v>
      </c>
      <c r="H2428">
        <v>0</v>
      </c>
      <c r="I2428">
        <v>0</v>
      </c>
      <c r="J2428">
        <v>0</v>
      </c>
      <c r="K2428">
        <v>155</v>
      </c>
      <c r="L2428" t="s">
        <v>19</v>
      </c>
      <c r="M2428" s="2">
        <v>215032740</v>
      </c>
      <c r="N2428" s="2" t="str">
        <f>VLOOKUP(Tabla1[[#This Row],[nemo]],'Nemos y clasificaciones'!$A$2:$B$5000,2,FALSE)</f>
        <v>CFI</v>
      </c>
      <c r="O2428" s="2" t="str">
        <f>VLOOKUP(Tabla1[[#This Row],[nemo]],'Nemos y clasificaciones'!$A$1:$C$3000,3,FALSE)</f>
        <v>CFI</v>
      </c>
      <c r="P2428" s="2"/>
      <c r="Q2428" s="2"/>
    </row>
    <row r="2429" spans="1:17" x14ac:dyDescent="0.25">
      <c r="A2429" t="s">
        <v>662</v>
      </c>
      <c r="B2429" s="1">
        <v>44310</v>
      </c>
      <c r="C2429" s="1">
        <v>44316</v>
      </c>
      <c r="D2429" t="s">
        <v>14</v>
      </c>
      <c r="E2429" t="s">
        <v>664</v>
      </c>
      <c r="F2429">
        <v>0</v>
      </c>
      <c r="G2429">
        <v>1387308</v>
      </c>
      <c r="H2429">
        <v>0</v>
      </c>
      <c r="I2429">
        <v>0</v>
      </c>
      <c r="J2429">
        <v>0</v>
      </c>
      <c r="K2429">
        <v>145</v>
      </c>
      <c r="L2429" t="s">
        <v>19</v>
      </c>
      <c r="M2429" s="2">
        <v>201159660</v>
      </c>
      <c r="N2429" s="2" t="str">
        <f>VLOOKUP(Tabla1[[#This Row],[nemo]],'Nemos y clasificaciones'!$A$2:$B$5000,2,FALSE)</f>
        <v>CFI</v>
      </c>
      <c r="O2429" s="2" t="str">
        <f>VLOOKUP(Tabla1[[#This Row],[nemo]],'Nemos y clasificaciones'!$A$1:$C$3000,3,FALSE)</f>
        <v>CFI</v>
      </c>
      <c r="P2429" s="2"/>
      <c r="Q2429" s="2"/>
    </row>
    <row r="2430" spans="1:17" x14ac:dyDescent="0.25">
      <c r="A2430" t="s">
        <v>385</v>
      </c>
      <c r="B2430" s="1">
        <v>44219</v>
      </c>
      <c r="C2430" s="1">
        <v>44225</v>
      </c>
      <c r="D2430" t="s">
        <v>14</v>
      </c>
      <c r="E2430" t="s">
        <v>664</v>
      </c>
      <c r="F2430">
        <v>0</v>
      </c>
      <c r="G2430">
        <v>1387308</v>
      </c>
      <c r="H2430">
        <v>0</v>
      </c>
      <c r="I2430">
        <v>0</v>
      </c>
      <c r="J2430">
        <v>0</v>
      </c>
      <c r="K2430">
        <v>131</v>
      </c>
      <c r="L2430" t="s">
        <v>19</v>
      </c>
      <c r="M2430" s="2">
        <v>181737348</v>
      </c>
      <c r="N2430" s="2" t="str">
        <f>VLOOKUP(Tabla1[[#This Row],[nemo]],'Nemos y clasificaciones'!$A$2:$B$5000,2,FALSE)</f>
        <v>CFI</v>
      </c>
      <c r="O2430" s="2" t="str">
        <f>VLOOKUP(Tabla1[[#This Row],[nemo]],'Nemos y clasificaciones'!$A$1:$C$3000,3,FALSE)</f>
        <v>CFI</v>
      </c>
      <c r="P2430" s="2"/>
      <c r="Q2430" s="2"/>
    </row>
    <row r="2431" spans="1:17" x14ac:dyDescent="0.25">
      <c r="A2431" t="s">
        <v>385</v>
      </c>
      <c r="B2431" s="1">
        <v>44128</v>
      </c>
      <c r="C2431" s="1">
        <v>44134</v>
      </c>
      <c r="D2431" t="s">
        <v>14</v>
      </c>
      <c r="E2431" t="s">
        <v>664</v>
      </c>
      <c r="F2431">
        <v>0</v>
      </c>
      <c r="G2431">
        <v>1387308</v>
      </c>
      <c r="H2431">
        <v>0</v>
      </c>
      <c r="I2431">
        <v>0</v>
      </c>
      <c r="J2431">
        <v>0</v>
      </c>
      <c r="K2431">
        <v>131</v>
      </c>
      <c r="L2431" t="s">
        <v>19</v>
      </c>
      <c r="M2431" s="2">
        <v>181737348</v>
      </c>
      <c r="N2431" s="2" t="str">
        <f>VLOOKUP(Tabla1[[#This Row],[nemo]],'Nemos y clasificaciones'!$A$2:$B$5000,2,FALSE)</f>
        <v>CFI</v>
      </c>
      <c r="O2431" s="2" t="str">
        <f>VLOOKUP(Tabla1[[#This Row],[nemo]],'Nemos y clasificaciones'!$A$1:$C$3000,3,FALSE)</f>
        <v>CFI</v>
      </c>
      <c r="P2431" s="2"/>
      <c r="Q2431" s="2"/>
    </row>
    <row r="2432" spans="1:17" x14ac:dyDescent="0.25">
      <c r="A2432" t="s">
        <v>6253</v>
      </c>
      <c r="B2432" s="1">
        <v>43605</v>
      </c>
      <c r="C2432" s="1">
        <v>43612</v>
      </c>
      <c r="D2432" t="s">
        <v>14</v>
      </c>
      <c r="E2432" t="s">
        <v>666</v>
      </c>
      <c r="F2432">
        <v>0</v>
      </c>
      <c r="G2432">
        <v>10000000</v>
      </c>
      <c r="H2432">
        <v>0</v>
      </c>
      <c r="I2432">
        <v>0</v>
      </c>
      <c r="J2432">
        <v>0</v>
      </c>
      <c r="K2432">
        <v>230.09899999999999</v>
      </c>
      <c r="L2432" t="s">
        <v>19</v>
      </c>
      <c r="M2432" s="2">
        <v>2300990000</v>
      </c>
      <c r="N2432" s="2" t="str">
        <f>VLOOKUP(Tabla1[[#This Row],[nemo]],'Nemos y clasificaciones'!$A$2:$B$5000,2,FALSE)</f>
        <v>CFI</v>
      </c>
      <c r="O2432" s="2" t="str">
        <f>VLOOKUP(Tabla1[[#This Row],[nemo]],'Nemos y clasificaciones'!$A$1:$C$3000,3,FALSE)</f>
        <v>CFI</v>
      </c>
      <c r="P2432" s="2"/>
      <c r="Q2432" s="2"/>
    </row>
    <row r="2433" spans="1:17" x14ac:dyDescent="0.25">
      <c r="A2433" t="s">
        <v>3618</v>
      </c>
      <c r="B2433" s="1">
        <v>43945</v>
      </c>
      <c r="C2433" s="1">
        <v>43951</v>
      </c>
      <c r="D2433" t="s">
        <v>14</v>
      </c>
      <c r="E2433" t="s">
        <v>666</v>
      </c>
      <c r="F2433">
        <v>0</v>
      </c>
      <c r="G2433">
        <v>10000000</v>
      </c>
      <c r="H2433">
        <v>0</v>
      </c>
      <c r="I2433">
        <v>0</v>
      </c>
      <c r="J2433">
        <v>0</v>
      </c>
      <c r="K2433">
        <v>155</v>
      </c>
      <c r="L2433" t="s">
        <v>19</v>
      </c>
      <c r="M2433" s="2">
        <v>1550000000</v>
      </c>
      <c r="N2433" s="2" t="str">
        <f>VLOOKUP(Tabla1[[#This Row],[nemo]],'Nemos y clasificaciones'!$A$2:$B$5000,2,FALSE)</f>
        <v>CFI</v>
      </c>
      <c r="O2433" s="2" t="str">
        <f>VLOOKUP(Tabla1[[#This Row],[nemo]],'Nemos y clasificaciones'!$A$1:$C$3000,3,FALSE)</f>
        <v>CFI</v>
      </c>
      <c r="P2433" s="2"/>
      <c r="Q2433" s="2"/>
    </row>
    <row r="2434" spans="1:17" x14ac:dyDescent="0.25">
      <c r="A2434" t="s">
        <v>385</v>
      </c>
      <c r="B2434" s="1">
        <v>43847</v>
      </c>
      <c r="C2434" s="1">
        <v>43853</v>
      </c>
      <c r="D2434" t="s">
        <v>14</v>
      </c>
      <c r="E2434" t="s">
        <v>666</v>
      </c>
      <c r="F2434">
        <v>0</v>
      </c>
      <c r="G2434">
        <v>10000000</v>
      </c>
      <c r="H2434">
        <v>0</v>
      </c>
      <c r="I2434">
        <v>0</v>
      </c>
      <c r="J2434">
        <v>0</v>
      </c>
      <c r="K2434">
        <v>131</v>
      </c>
      <c r="L2434" t="s">
        <v>19</v>
      </c>
      <c r="M2434" s="2">
        <v>1310000000</v>
      </c>
      <c r="N2434" s="2" t="str">
        <f>VLOOKUP(Tabla1[[#This Row],[nemo]],'Nemos y clasificaciones'!$A$2:$B$5000,2,FALSE)</f>
        <v>CFI</v>
      </c>
      <c r="O2434" s="2" t="str">
        <f>VLOOKUP(Tabla1[[#This Row],[nemo]],'Nemos y clasificaciones'!$A$1:$C$3000,3,FALSE)</f>
        <v>CFI</v>
      </c>
      <c r="P2434" s="2"/>
      <c r="Q2434" s="2"/>
    </row>
    <row r="2435" spans="1:17" x14ac:dyDescent="0.25">
      <c r="A2435" t="s">
        <v>4261</v>
      </c>
      <c r="B2435" s="1">
        <v>43973</v>
      </c>
      <c r="C2435" s="1">
        <v>43979</v>
      </c>
      <c r="D2435" t="s">
        <v>14</v>
      </c>
      <c r="E2435" t="s">
        <v>1222</v>
      </c>
      <c r="F2435">
        <v>0</v>
      </c>
      <c r="G2435">
        <v>23100000</v>
      </c>
      <c r="H2435">
        <v>0</v>
      </c>
      <c r="I2435">
        <v>0</v>
      </c>
      <c r="J2435">
        <v>0</v>
      </c>
      <c r="K2435">
        <v>46.124000000000002</v>
      </c>
      <c r="L2435" t="s">
        <v>54</v>
      </c>
      <c r="M2435" s="2">
        <v>1065464400</v>
      </c>
      <c r="N2435" s="2" t="str">
        <f>VLOOKUP(Tabla1[[#This Row],[nemo]],'Nemos y clasificaciones'!$A$2:$B$5000,2,FALSE)</f>
        <v>INVERSIONES UNION ESPAÑOLA S.A.</v>
      </c>
      <c r="O2435" s="2" t="str">
        <f>VLOOKUP(Tabla1[[#This Row],[nemo]],'Nemos y clasificaciones'!$A$1:$C$3000,3,FALSE)</f>
        <v>Servicios financieros</v>
      </c>
      <c r="P2435" s="2"/>
      <c r="Q2435" s="2"/>
    </row>
    <row r="2436" spans="1:17" x14ac:dyDescent="0.25">
      <c r="A2436" t="s">
        <v>3523</v>
      </c>
      <c r="B2436" s="1">
        <v>44072</v>
      </c>
      <c r="C2436" s="1">
        <v>44078</v>
      </c>
      <c r="D2436" t="s">
        <v>14</v>
      </c>
      <c r="E2436" t="s">
        <v>357</v>
      </c>
      <c r="F2436">
        <v>0</v>
      </c>
      <c r="G2436">
        <v>871057175</v>
      </c>
      <c r="H2436">
        <v>0</v>
      </c>
      <c r="I2436">
        <v>0</v>
      </c>
      <c r="J2436">
        <v>0</v>
      </c>
      <c r="K2436">
        <v>1.2210000000000001</v>
      </c>
      <c r="L2436" t="s">
        <v>16</v>
      </c>
      <c r="M2436" s="2">
        <v>1063560810.675</v>
      </c>
      <c r="N2436" s="2" t="str">
        <f>VLOOKUP(Tabla1[[#This Row],[nemo]],'Nemos y clasificaciones'!$A$2:$B$5000,2,FALSE)</f>
        <v>SONDA S.A.</v>
      </c>
      <c r="O2436" s="2" t="str">
        <f>VLOOKUP(Tabla1[[#This Row],[nemo]],'Nemos y clasificaciones'!$A$1:$C$3000,3,FALSE)</f>
        <v>Telecomunicaciones</v>
      </c>
      <c r="P2436" s="2"/>
      <c r="Q2436" s="2"/>
    </row>
    <row r="2437" spans="1:17" x14ac:dyDescent="0.25">
      <c r="A2437" t="s">
        <v>684</v>
      </c>
      <c r="B2437" s="1">
        <v>43761</v>
      </c>
      <c r="C2437" s="1">
        <v>43767</v>
      </c>
      <c r="D2437" t="s">
        <v>14</v>
      </c>
      <c r="E2437" t="s">
        <v>666</v>
      </c>
      <c r="F2437">
        <v>0</v>
      </c>
      <c r="G2437">
        <v>10000000</v>
      </c>
      <c r="H2437">
        <v>0</v>
      </c>
      <c r="I2437">
        <v>0</v>
      </c>
      <c r="J2437">
        <v>0</v>
      </c>
      <c r="K2437">
        <v>125</v>
      </c>
      <c r="L2437" t="s">
        <v>19</v>
      </c>
      <c r="M2437" s="2">
        <v>1250000000</v>
      </c>
      <c r="N2437" s="2" t="str">
        <f>VLOOKUP(Tabla1[[#This Row],[nemo]],'Nemos y clasificaciones'!$A$2:$B$5000,2,FALSE)</f>
        <v>CFI</v>
      </c>
      <c r="O2437" s="2" t="str">
        <f>VLOOKUP(Tabla1[[#This Row],[nemo]],'Nemos y clasificaciones'!$A$1:$C$3000,3,FALSE)</f>
        <v>CFI</v>
      </c>
      <c r="P2437" s="2"/>
      <c r="Q2437" s="2"/>
    </row>
    <row r="2438" spans="1:17" x14ac:dyDescent="0.25">
      <c r="A2438" t="s">
        <v>684</v>
      </c>
      <c r="B2438" s="1">
        <v>43670</v>
      </c>
      <c r="C2438" s="1">
        <v>43676</v>
      </c>
      <c r="D2438" t="s">
        <v>14</v>
      </c>
      <c r="E2438" t="s">
        <v>666</v>
      </c>
      <c r="F2438">
        <v>0</v>
      </c>
      <c r="G2438">
        <v>10000000</v>
      </c>
      <c r="H2438">
        <v>0</v>
      </c>
      <c r="I2438">
        <v>0</v>
      </c>
      <c r="J2438">
        <v>0</v>
      </c>
      <c r="K2438">
        <v>125</v>
      </c>
      <c r="L2438" t="s">
        <v>19</v>
      </c>
      <c r="M2438" s="2">
        <v>1250000000</v>
      </c>
      <c r="N2438" s="2" t="str">
        <f>VLOOKUP(Tabla1[[#This Row],[nemo]],'Nemos y clasificaciones'!$A$2:$B$5000,2,FALSE)</f>
        <v>CFI</v>
      </c>
      <c r="O2438" s="2" t="str">
        <f>VLOOKUP(Tabla1[[#This Row],[nemo]],'Nemos y clasificaciones'!$A$1:$C$3000,3,FALSE)</f>
        <v>CFI</v>
      </c>
      <c r="P2438" s="2"/>
      <c r="Q2438" s="2"/>
    </row>
    <row r="2439" spans="1:17" x14ac:dyDescent="0.25">
      <c r="A2439" t="s">
        <v>662</v>
      </c>
      <c r="B2439" s="1">
        <v>44401</v>
      </c>
      <c r="C2439" s="1">
        <v>44407</v>
      </c>
      <c r="D2439" t="s">
        <v>14</v>
      </c>
      <c r="E2439" t="s">
        <v>666</v>
      </c>
      <c r="F2439">
        <v>0</v>
      </c>
      <c r="G2439">
        <v>2756644</v>
      </c>
      <c r="H2439">
        <v>0</v>
      </c>
      <c r="I2439">
        <v>0</v>
      </c>
      <c r="J2439">
        <v>0</v>
      </c>
      <c r="K2439">
        <v>145</v>
      </c>
      <c r="L2439" t="s">
        <v>19</v>
      </c>
      <c r="M2439" s="2">
        <v>399713380</v>
      </c>
      <c r="N2439" s="2" t="str">
        <f>VLOOKUP(Tabla1[[#This Row],[nemo]],'Nemos y clasificaciones'!$A$2:$B$5000,2,FALSE)</f>
        <v>CFI</v>
      </c>
      <c r="O2439" s="2" t="str">
        <f>VLOOKUP(Tabla1[[#This Row],[nemo]],'Nemos y clasificaciones'!$A$1:$C$3000,3,FALSE)</f>
        <v>CFI</v>
      </c>
      <c r="P2439" s="2"/>
      <c r="Q2439" s="2"/>
    </row>
    <row r="2440" spans="1:17" x14ac:dyDescent="0.25">
      <c r="A2440" t="s">
        <v>9533</v>
      </c>
      <c r="B2440" s="1">
        <v>42871</v>
      </c>
      <c r="C2440" s="1">
        <v>42877</v>
      </c>
      <c r="D2440" t="s">
        <v>14</v>
      </c>
      <c r="E2440" t="s">
        <v>1893</v>
      </c>
      <c r="F2440">
        <v>0</v>
      </c>
      <c r="G2440">
        <v>20000000</v>
      </c>
      <c r="H2440">
        <v>0</v>
      </c>
      <c r="I2440">
        <v>0</v>
      </c>
      <c r="J2440">
        <v>0</v>
      </c>
      <c r="K2440">
        <v>53</v>
      </c>
      <c r="L2440" t="s">
        <v>54</v>
      </c>
      <c r="M2440" s="2">
        <v>1060000000</v>
      </c>
      <c r="N2440" s="2" t="str">
        <f>VLOOKUP(Tabla1[[#This Row],[nemo]],'Nemos y clasificaciones'!$A$2:$B$5000,2,FALSE)</f>
        <v>QUILICURA S.A.</v>
      </c>
      <c r="O2440" s="2" t="str">
        <f>VLOOKUP(Tabla1[[#This Row],[nemo]],'Nemos y clasificaciones'!$A$1:$C$3000,3,FALSE)</f>
        <v>Servicios financieros</v>
      </c>
      <c r="P2440" s="2"/>
      <c r="Q2440" s="2"/>
    </row>
    <row r="2441" spans="1:17" x14ac:dyDescent="0.25">
      <c r="A2441" t="s">
        <v>2028</v>
      </c>
      <c r="B2441" s="1">
        <v>44315</v>
      </c>
      <c r="C2441" s="1">
        <v>44322</v>
      </c>
      <c r="D2441" t="s">
        <v>14</v>
      </c>
      <c r="E2441" t="s">
        <v>2027</v>
      </c>
      <c r="F2441">
        <v>0</v>
      </c>
      <c r="G2441">
        <v>140930266</v>
      </c>
      <c r="H2441">
        <v>0</v>
      </c>
      <c r="I2441">
        <v>0</v>
      </c>
      <c r="J2441">
        <v>0</v>
      </c>
      <c r="K2441">
        <v>7.5</v>
      </c>
      <c r="L2441" t="s">
        <v>16</v>
      </c>
      <c r="M2441" s="2">
        <v>1056976995</v>
      </c>
      <c r="N2441" s="2" t="str">
        <f>VLOOKUP(Tabla1[[#This Row],[nemo]],'Nemos y clasificaciones'!$A$2:$B$5000,2,FALSE)</f>
        <v>INSTITUTO DE DIAGNOSTICO S.A.</v>
      </c>
      <c r="O2441" s="2" t="str">
        <f>VLOOKUP(Tabla1[[#This Row],[nemo]],'Nemos y clasificaciones'!$A$1:$C$3000,3,FALSE)</f>
        <v>Servicios de salud</v>
      </c>
      <c r="P2441" s="2"/>
      <c r="Q2441" s="2"/>
    </row>
    <row r="2442" spans="1:17" x14ac:dyDescent="0.25">
      <c r="A2442" t="s">
        <v>4864</v>
      </c>
      <c r="B2442" s="1">
        <v>43867</v>
      </c>
      <c r="C2442" s="1">
        <v>43873</v>
      </c>
      <c r="D2442" t="s">
        <v>14</v>
      </c>
      <c r="E2442" t="s">
        <v>1022</v>
      </c>
      <c r="F2442">
        <v>0</v>
      </c>
      <c r="G2442">
        <v>264221000</v>
      </c>
      <c r="H2442">
        <v>0</v>
      </c>
      <c r="I2442">
        <v>0</v>
      </c>
      <c r="J2442">
        <v>0</v>
      </c>
      <c r="K2442">
        <v>4</v>
      </c>
      <c r="L2442" t="s">
        <v>16</v>
      </c>
      <c r="M2442" s="2">
        <v>1056884000</v>
      </c>
      <c r="N2442" s="2" t="str">
        <f>VLOOKUP(Tabla1[[#This Row],[nemo]],'Nemos y clasificaciones'!$A$2:$B$5000,2,FALSE)</f>
        <v>CEMENTOS BIO BIO S.A.</v>
      </c>
      <c r="O2442" s="2" t="str">
        <f>VLOOKUP(Tabla1[[#This Row],[nemo]],'Nemos y clasificaciones'!$A$1:$C$3000,3,FALSE)</f>
        <v>Construcción</v>
      </c>
      <c r="P2442" s="2"/>
      <c r="Q2442" s="2"/>
    </row>
    <row r="2443" spans="1:17" x14ac:dyDescent="0.25">
      <c r="A2443" t="s">
        <v>3618</v>
      </c>
      <c r="B2443" s="1">
        <v>44037</v>
      </c>
      <c r="C2443" s="1">
        <v>44043</v>
      </c>
      <c r="D2443" t="s">
        <v>14</v>
      </c>
      <c r="E2443" t="s">
        <v>666</v>
      </c>
      <c r="F2443">
        <v>0</v>
      </c>
      <c r="G2443">
        <v>2055109</v>
      </c>
      <c r="H2443">
        <v>0</v>
      </c>
      <c r="I2443">
        <v>0</v>
      </c>
      <c r="J2443">
        <v>0</v>
      </c>
      <c r="K2443">
        <v>155</v>
      </c>
      <c r="L2443" t="s">
        <v>19</v>
      </c>
      <c r="M2443" s="2">
        <v>318541895</v>
      </c>
      <c r="N2443" s="2" t="str">
        <f>VLOOKUP(Tabla1[[#This Row],[nemo]],'Nemos y clasificaciones'!$A$2:$B$5000,2,FALSE)</f>
        <v>CFI</v>
      </c>
      <c r="O2443" s="2" t="str">
        <f>VLOOKUP(Tabla1[[#This Row],[nemo]],'Nemos y clasificaciones'!$A$1:$C$3000,3,FALSE)</f>
        <v>CFI</v>
      </c>
      <c r="P2443" s="2"/>
      <c r="Q2443" s="2"/>
    </row>
    <row r="2444" spans="1:17" x14ac:dyDescent="0.25">
      <c r="A2444" t="s">
        <v>662</v>
      </c>
      <c r="B2444" s="1">
        <v>44310</v>
      </c>
      <c r="C2444" s="1">
        <v>44316</v>
      </c>
      <c r="D2444" t="s">
        <v>14</v>
      </c>
      <c r="E2444" t="s">
        <v>666</v>
      </c>
      <c r="F2444">
        <v>0</v>
      </c>
      <c r="G2444">
        <v>2055109</v>
      </c>
      <c r="H2444">
        <v>0</v>
      </c>
      <c r="I2444">
        <v>0</v>
      </c>
      <c r="J2444">
        <v>0</v>
      </c>
      <c r="K2444">
        <v>145</v>
      </c>
      <c r="L2444" t="s">
        <v>19</v>
      </c>
      <c r="M2444" s="2">
        <v>297990805</v>
      </c>
      <c r="N2444" s="2" t="str">
        <f>VLOOKUP(Tabla1[[#This Row],[nemo]],'Nemos y clasificaciones'!$A$2:$B$5000,2,FALSE)</f>
        <v>CFI</v>
      </c>
      <c r="O2444" s="2" t="str">
        <f>VLOOKUP(Tabla1[[#This Row],[nemo]],'Nemos y clasificaciones'!$A$1:$C$3000,3,FALSE)</f>
        <v>CFI</v>
      </c>
      <c r="P2444" s="2"/>
      <c r="Q2444" s="2"/>
    </row>
    <row r="2445" spans="1:17" x14ac:dyDescent="0.25">
      <c r="A2445" t="s">
        <v>385</v>
      </c>
      <c r="B2445" s="1">
        <v>44219</v>
      </c>
      <c r="C2445" s="1">
        <v>44225</v>
      </c>
      <c r="D2445" t="s">
        <v>14</v>
      </c>
      <c r="E2445" t="s">
        <v>666</v>
      </c>
      <c r="F2445">
        <v>0</v>
      </c>
      <c r="G2445">
        <v>2055109</v>
      </c>
      <c r="H2445">
        <v>0</v>
      </c>
      <c r="I2445">
        <v>0</v>
      </c>
      <c r="J2445">
        <v>0</v>
      </c>
      <c r="K2445">
        <v>131</v>
      </c>
      <c r="L2445" t="s">
        <v>19</v>
      </c>
      <c r="M2445" s="2">
        <v>269219279</v>
      </c>
      <c r="N2445" s="2" t="str">
        <f>VLOOKUP(Tabla1[[#This Row],[nemo]],'Nemos y clasificaciones'!$A$2:$B$5000,2,FALSE)</f>
        <v>CFI</v>
      </c>
      <c r="O2445" s="2" t="str">
        <f>VLOOKUP(Tabla1[[#This Row],[nemo]],'Nemos y clasificaciones'!$A$1:$C$3000,3,FALSE)</f>
        <v>CFI</v>
      </c>
      <c r="P2445" s="2"/>
      <c r="Q2445" s="2"/>
    </row>
    <row r="2446" spans="1:17" x14ac:dyDescent="0.25">
      <c r="A2446" t="s">
        <v>385</v>
      </c>
      <c r="B2446" s="1">
        <v>44128</v>
      </c>
      <c r="C2446" s="1">
        <v>44134</v>
      </c>
      <c r="D2446" t="s">
        <v>14</v>
      </c>
      <c r="E2446" t="s">
        <v>666</v>
      </c>
      <c r="F2446">
        <v>0</v>
      </c>
      <c r="G2446">
        <v>2055109</v>
      </c>
      <c r="H2446">
        <v>0</v>
      </c>
      <c r="I2446">
        <v>0</v>
      </c>
      <c r="J2446">
        <v>0</v>
      </c>
      <c r="K2446">
        <v>131</v>
      </c>
      <c r="L2446" t="s">
        <v>19</v>
      </c>
      <c r="M2446" s="2">
        <v>269219279</v>
      </c>
      <c r="N2446" s="2" t="str">
        <f>VLOOKUP(Tabla1[[#This Row],[nemo]],'Nemos y clasificaciones'!$A$2:$B$5000,2,FALSE)</f>
        <v>CFI</v>
      </c>
      <c r="O2446" s="2" t="str">
        <f>VLOOKUP(Tabla1[[#This Row],[nemo]],'Nemos y clasificaciones'!$A$1:$C$3000,3,FALSE)</f>
        <v>CFI</v>
      </c>
      <c r="P2446" s="2"/>
      <c r="Q2446" s="2"/>
    </row>
    <row r="2447" spans="1:17" x14ac:dyDescent="0.25">
      <c r="A2447" t="s">
        <v>6254</v>
      </c>
      <c r="B2447" s="1">
        <v>43605</v>
      </c>
      <c r="C2447" s="1">
        <v>43612</v>
      </c>
      <c r="D2447" t="s">
        <v>14</v>
      </c>
      <c r="E2447" t="s">
        <v>663</v>
      </c>
      <c r="F2447">
        <v>0</v>
      </c>
      <c r="G2447">
        <v>10000000</v>
      </c>
      <c r="H2447">
        <v>0</v>
      </c>
      <c r="I2447">
        <v>0</v>
      </c>
      <c r="J2447">
        <v>0</v>
      </c>
      <c r="K2447">
        <v>230.14500000000001</v>
      </c>
      <c r="L2447" t="s">
        <v>19</v>
      </c>
      <c r="M2447" s="2">
        <v>2301450000</v>
      </c>
      <c r="N2447" s="2" t="str">
        <f>VLOOKUP(Tabla1[[#This Row],[nemo]],'Nemos y clasificaciones'!$A$2:$B$5000,2,FALSE)</f>
        <v>CFI</v>
      </c>
      <c r="O2447" s="2" t="str">
        <f>VLOOKUP(Tabla1[[#This Row],[nemo]],'Nemos y clasificaciones'!$A$1:$C$3000,3,FALSE)</f>
        <v>CFI</v>
      </c>
      <c r="P2447" s="2"/>
      <c r="Q2447" s="2"/>
    </row>
    <row r="2448" spans="1:17" x14ac:dyDescent="0.25">
      <c r="A2448" t="s">
        <v>3618</v>
      </c>
      <c r="B2448" s="1">
        <v>43945</v>
      </c>
      <c r="C2448" s="1">
        <v>43951</v>
      </c>
      <c r="D2448" t="s">
        <v>14</v>
      </c>
      <c r="E2448" t="s">
        <v>663</v>
      </c>
      <c r="F2448">
        <v>0</v>
      </c>
      <c r="G2448">
        <v>10000000</v>
      </c>
      <c r="H2448">
        <v>0</v>
      </c>
      <c r="I2448">
        <v>0</v>
      </c>
      <c r="J2448">
        <v>0</v>
      </c>
      <c r="K2448">
        <v>155</v>
      </c>
      <c r="L2448" t="s">
        <v>19</v>
      </c>
      <c r="M2448" s="2">
        <v>1550000000</v>
      </c>
      <c r="N2448" s="2" t="str">
        <f>VLOOKUP(Tabla1[[#This Row],[nemo]],'Nemos y clasificaciones'!$A$2:$B$5000,2,FALSE)</f>
        <v>CFI</v>
      </c>
      <c r="O2448" s="2" t="str">
        <f>VLOOKUP(Tabla1[[#This Row],[nemo]],'Nemos y clasificaciones'!$A$1:$C$3000,3,FALSE)</f>
        <v>CFI</v>
      </c>
      <c r="P2448" s="2"/>
      <c r="Q2448" s="2"/>
    </row>
    <row r="2449" spans="1:17" x14ac:dyDescent="0.25">
      <c r="A2449" t="s">
        <v>10067</v>
      </c>
      <c r="B2449" s="1">
        <v>42726</v>
      </c>
      <c r="C2449" s="1">
        <v>42732</v>
      </c>
      <c r="D2449" t="s">
        <v>14</v>
      </c>
      <c r="E2449" t="s">
        <v>1190</v>
      </c>
      <c r="F2449">
        <v>0</v>
      </c>
      <c r="G2449">
        <v>13081284</v>
      </c>
      <c r="H2449">
        <v>0</v>
      </c>
      <c r="I2449">
        <v>0</v>
      </c>
      <c r="J2449">
        <v>0</v>
      </c>
      <c r="K2449">
        <v>80</v>
      </c>
      <c r="L2449" t="s">
        <v>54</v>
      </c>
      <c r="M2449" s="2">
        <v>1046502720</v>
      </c>
      <c r="N2449" s="2" t="str">
        <f>VLOOKUP(Tabla1[[#This Row],[nemo]],'Nemos y clasificaciones'!$A$2:$B$5000,2,FALSE)</f>
        <v>EMPRESA ELECTRICA DE MAGALLANES S.A.</v>
      </c>
      <c r="O2449" s="2" t="str">
        <f>VLOOKUP(Tabla1[[#This Row],[nemo]],'Nemos y clasificaciones'!$A$1:$C$3000,3,FALSE)</f>
        <v>Eléctrico</v>
      </c>
      <c r="P2449" s="2"/>
      <c r="Q2449" s="2"/>
    </row>
    <row r="2450" spans="1:17" x14ac:dyDescent="0.25">
      <c r="A2450" t="s">
        <v>662</v>
      </c>
      <c r="B2450" s="1">
        <v>44310</v>
      </c>
      <c r="C2450" s="1">
        <v>44316</v>
      </c>
      <c r="D2450" t="s">
        <v>14</v>
      </c>
      <c r="E2450" t="s">
        <v>663</v>
      </c>
      <c r="F2450">
        <v>0</v>
      </c>
      <c r="G2450">
        <v>10000000</v>
      </c>
      <c r="H2450">
        <v>0</v>
      </c>
      <c r="I2450">
        <v>0</v>
      </c>
      <c r="J2450">
        <v>0</v>
      </c>
      <c r="K2450">
        <v>145</v>
      </c>
      <c r="L2450" t="s">
        <v>19</v>
      </c>
      <c r="M2450" s="2">
        <v>1450000000</v>
      </c>
      <c r="N2450" s="2" t="str">
        <f>VLOOKUP(Tabla1[[#This Row],[nemo]],'Nemos y clasificaciones'!$A$2:$B$5000,2,FALSE)</f>
        <v>CFI</v>
      </c>
      <c r="O2450" s="2" t="str">
        <f>VLOOKUP(Tabla1[[#This Row],[nemo]],'Nemos y clasificaciones'!$A$1:$C$3000,3,FALSE)</f>
        <v>CFI</v>
      </c>
      <c r="P2450" s="2"/>
      <c r="Q2450" s="2"/>
    </row>
    <row r="2451" spans="1:17" x14ac:dyDescent="0.25">
      <c r="A2451" t="s">
        <v>385</v>
      </c>
      <c r="B2451" s="1">
        <v>43847</v>
      </c>
      <c r="C2451" s="1">
        <v>43853</v>
      </c>
      <c r="D2451" t="s">
        <v>14</v>
      </c>
      <c r="E2451" t="s">
        <v>663</v>
      </c>
      <c r="F2451">
        <v>0</v>
      </c>
      <c r="G2451">
        <v>10000000</v>
      </c>
      <c r="H2451">
        <v>0</v>
      </c>
      <c r="I2451">
        <v>0</v>
      </c>
      <c r="J2451">
        <v>0</v>
      </c>
      <c r="K2451">
        <v>131</v>
      </c>
      <c r="L2451" t="s">
        <v>19</v>
      </c>
      <c r="M2451" s="2">
        <v>1310000000</v>
      </c>
      <c r="N2451" s="2" t="str">
        <f>VLOOKUP(Tabla1[[#This Row],[nemo]],'Nemos y clasificaciones'!$A$2:$B$5000,2,FALSE)</f>
        <v>CFI</v>
      </c>
      <c r="O2451" s="2" t="str">
        <f>VLOOKUP(Tabla1[[#This Row],[nemo]],'Nemos y clasificaciones'!$A$1:$C$3000,3,FALSE)</f>
        <v>CFI</v>
      </c>
      <c r="P2451" s="2"/>
      <c r="Q2451" s="2"/>
    </row>
    <row r="2452" spans="1:17" x14ac:dyDescent="0.25">
      <c r="A2452" t="s">
        <v>684</v>
      </c>
      <c r="B2452" s="1">
        <v>43761</v>
      </c>
      <c r="C2452" s="1">
        <v>43767</v>
      </c>
      <c r="D2452" t="s">
        <v>14</v>
      </c>
      <c r="E2452" t="s">
        <v>663</v>
      </c>
      <c r="F2452">
        <v>0</v>
      </c>
      <c r="G2452">
        <v>10000000</v>
      </c>
      <c r="H2452">
        <v>0</v>
      </c>
      <c r="I2452">
        <v>0</v>
      </c>
      <c r="J2452">
        <v>0</v>
      </c>
      <c r="K2452">
        <v>125</v>
      </c>
      <c r="L2452" t="s">
        <v>19</v>
      </c>
      <c r="M2452" s="2">
        <v>1250000000</v>
      </c>
      <c r="N2452" s="2" t="str">
        <f>VLOOKUP(Tabla1[[#This Row],[nemo]],'Nemos y clasificaciones'!$A$2:$B$5000,2,FALSE)</f>
        <v>CFI</v>
      </c>
      <c r="O2452" s="2" t="str">
        <f>VLOOKUP(Tabla1[[#This Row],[nemo]],'Nemos y clasificaciones'!$A$1:$C$3000,3,FALSE)</f>
        <v>CFI</v>
      </c>
      <c r="P2452" s="2"/>
      <c r="Q2452" s="2"/>
    </row>
    <row r="2453" spans="1:17" x14ac:dyDescent="0.25">
      <c r="A2453" t="s">
        <v>684</v>
      </c>
      <c r="B2453" s="1">
        <v>43670</v>
      </c>
      <c r="C2453" s="1">
        <v>43676</v>
      </c>
      <c r="D2453" t="s">
        <v>14</v>
      </c>
      <c r="E2453" t="s">
        <v>663</v>
      </c>
      <c r="F2453">
        <v>0</v>
      </c>
      <c r="G2453">
        <v>10000000</v>
      </c>
      <c r="H2453">
        <v>0</v>
      </c>
      <c r="I2453">
        <v>0</v>
      </c>
      <c r="J2453">
        <v>0</v>
      </c>
      <c r="K2453">
        <v>125</v>
      </c>
      <c r="L2453" t="s">
        <v>19</v>
      </c>
      <c r="M2453" s="2">
        <v>1250000000</v>
      </c>
      <c r="N2453" s="2" t="str">
        <f>VLOOKUP(Tabla1[[#This Row],[nemo]],'Nemos y clasificaciones'!$A$2:$B$5000,2,FALSE)</f>
        <v>CFI</v>
      </c>
      <c r="O2453" s="2" t="str">
        <f>VLOOKUP(Tabla1[[#This Row],[nemo]],'Nemos y clasificaciones'!$A$1:$C$3000,3,FALSE)</f>
        <v>CFI</v>
      </c>
      <c r="P2453" s="2"/>
      <c r="Q2453" s="2"/>
    </row>
    <row r="2454" spans="1:17" x14ac:dyDescent="0.25">
      <c r="A2454" t="s">
        <v>662</v>
      </c>
      <c r="B2454" s="1">
        <v>44401</v>
      </c>
      <c r="C2454" s="1">
        <v>44407</v>
      </c>
      <c r="D2454" t="s">
        <v>14</v>
      </c>
      <c r="E2454" t="s">
        <v>663</v>
      </c>
      <c r="F2454">
        <v>0</v>
      </c>
      <c r="G2454">
        <v>305212</v>
      </c>
      <c r="H2454">
        <v>0</v>
      </c>
      <c r="I2454">
        <v>0</v>
      </c>
      <c r="J2454">
        <v>0</v>
      </c>
      <c r="K2454">
        <v>145</v>
      </c>
      <c r="L2454" t="s">
        <v>19</v>
      </c>
      <c r="M2454" s="2">
        <v>44255740</v>
      </c>
      <c r="N2454" s="2" t="str">
        <f>VLOOKUP(Tabla1[[#This Row],[nemo]],'Nemos y clasificaciones'!$A$2:$B$5000,2,FALSE)</f>
        <v>CFI</v>
      </c>
      <c r="O2454" s="2" t="str">
        <f>VLOOKUP(Tabla1[[#This Row],[nemo]],'Nemos y clasificaciones'!$A$1:$C$3000,3,FALSE)</f>
        <v>CFI</v>
      </c>
      <c r="P2454" s="2"/>
      <c r="Q2454" s="2"/>
    </row>
    <row r="2455" spans="1:17" x14ac:dyDescent="0.25">
      <c r="A2455" t="s">
        <v>3618</v>
      </c>
      <c r="B2455" s="1">
        <v>44037</v>
      </c>
      <c r="C2455" s="1">
        <v>44043</v>
      </c>
      <c r="D2455" t="s">
        <v>14</v>
      </c>
      <c r="E2455" t="s">
        <v>663</v>
      </c>
      <c r="F2455">
        <v>0</v>
      </c>
      <c r="G2455">
        <v>219611</v>
      </c>
      <c r="H2455">
        <v>0</v>
      </c>
      <c r="I2455">
        <v>0</v>
      </c>
      <c r="J2455">
        <v>0</v>
      </c>
      <c r="K2455">
        <v>155</v>
      </c>
      <c r="L2455" t="s">
        <v>19</v>
      </c>
      <c r="M2455" s="2">
        <v>34039705</v>
      </c>
      <c r="N2455" s="2" t="str">
        <f>VLOOKUP(Tabla1[[#This Row],[nemo]],'Nemos y clasificaciones'!$A$2:$B$5000,2,FALSE)</f>
        <v>CFI</v>
      </c>
      <c r="O2455" s="2" t="str">
        <f>VLOOKUP(Tabla1[[#This Row],[nemo]],'Nemos y clasificaciones'!$A$1:$C$3000,3,FALSE)</f>
        <v>CFI</v>
      </c>
      <c r="P2455" s="2"/>
      <c r="Q2455" s="2"/>
    </row>
    <row r="2456" spans="1:17" x14ac:dyDescent="0.25">
      <c r="A2456" t="s">
        <v>385</v>
      </c>
      <c r="B2456" s="1">
        <v>44219</v>
      </c>
      <c r="C2456" s="1">
        <v>44225</v>
      </c>
      <c r="D2456" t="s">
        <v>14</v>
      </c>
      <c r="E2456" t="s">
        <v>663</v>
      </c>
      <c r="F2456">
        <v>0</v>
      </c>
      <c r="G2456">
        <v>219611</v>
      </c>
      <c r="H2456">
        <v>0</v>
      </c>
      <c r="I2456">
        <v>0</v>
      </c>
      <c r="J2456">
        <v>0</v>
      </c>
      <c r="K2456">
        <v>131</v>
      </c>
      <c r="L2456" t="s">
        <v>19</v>
      </c>
      <c r="M2456" s="2">
        <v>28769041</v>
      </c>
      <c r="N2456" s="2" t="str">
        <f>VLOOKUP(Tabla1[[#This Row],[nemo]],'Nemos y clasificaciones'!$A$2:$B$5000,2,FALSE)</f>
        <v>CFI</v>
      </c>
      <c r="O2456" s="2" t="str">
        <f>VLOOKUP(Tabla1[[#This Row],[nemo]],'Nemos y clasificaciones'!$A$1:$C$3000,3,FALSE)</f>
        <v>CFI</v>
      </c>
      <c r="P2456" s="2"/>
      <c r="Q2456" s="2"/>
    </row>
    <row r="2457" spans="1:17" x14ac:dyDescent="0.25">
      <c r="A2457" t="s">
        <v>385</v>
      </c>
      <c r="B2457" s="1">
        <v>44128</v>
      </c>
      <c r="C2457" s="1">
        <v>44134</v>
      </c>
      <c r="D2457" t="s">
        <v>14</v>
      </c>
      <c r="E2457" t="s">
        <v>663</v>
      </c>
      <c r="F2457">
        <v>0</v>
      </c>
      <c r="G2457">
        <v>219611</v>
      </c>
      <c r="H2457">
        <v>0</v>
      </c>
      <c r="I2457">
        <v>0</v>
      </c>
      <c r="J2457">
        <v>0</v>
      </c>
      <c r="K2457">
        <v>131</v>
      </c>
      <c r="L2457" t="s">
        <v>19</v>
      </c>
      <c r="M2457" s="2">
        <v>28769041</v>
      </c>
      <c r="N2457" s="2" t="str">
        <f>VLOOKUP(Tabla1[[#This Row],[nemo]],'Nemos y clasificaciones'!$A$2:$B$5000,2,FALSE)</f>
        <v>CFI</v>
      </c>
      <c r="O2457" s="2" t="str">
        <f>VLOOKUP(Tabla1[[#This Row],[nemo]],'Nemos y clasificaciones'!$A$1:$C$3000,3,FALSE)</f>
        <v>CFI</v>
      </c>
      <c r="P2457" s="2"/>
      <c r="Q2457" s="2"/>
    </row>
    <row r="2458" spans="1:17" x14ac:dyDescent="0.25">
      <c r="A2458" t="s">
        <v>9516</v>
      </c>
      <c r="B2458" s="1">
        <v>42872</v>
      </c>
      <c r="C2458" s="1">
        <v>42878</v>
      </c>
      <c r="D2458" t="s">
        <v>14</v>
      </c>
      <c r="E2458" t="s">
        <v>4503</v>
      </c>
      <c r="F2458">
        <v>0</v>
      </c>
      <c r="G2458">
        <v>914418949</v>
      </c>
      <c r="H2458">
        <v>0</v>
      </c>
      <c r="I2458">
        <v>0</v>
      </c>
      <c r="J2458">
        <v>0</v>
      </c>
      <c r="K2458">
        <v>1.123</v>
      </c>
      <c r="L2458" t="s">
        <v>16</v>
      </c>
      <c r="M2458" s="2">
        <v>1026892479.727</v>
      </c>
      <c r="N2458" s="2" t="str">
        <f>VLOOKUP(Tabla1[[#This Row],[nemo]],'Nemos y clasificaciones'!$A$2:$B$5000,2,FALSE)</f>
        <v>COMPAÑIA MARITIMA CHILENA S.A.</v>
      </c>
      <c r="O2458" s="2" t="str">
        <f>VLOOKUP(Tabla1[[#This Row],[nemo]],'Nemos y clasificaciones'!$A$1:$C$3000,3,FALSE)</f>
        <v>Transportes y servicios marítimos</v>
      </c>
      <c r="P2458" s="2"/>
      <c r="Q2458" s="2"/>
    </row>
    <row r="2459" spans="1:17" x14ac:dyDescent="0.25">
      <c r="A2459" t="s">
        <v>5096</v>
      </c>
      <c r="B2459" s="1">
        <v>43819</v>
      </c>
      <c r="C2459" s="1">
        <v>43826</v>
      </c>
      <c r="D2459" t="s">
        <v>21</v>
      </c>
      <c r="E2459" t="s">
        <v>5097</v>
      </c>
      <c r="F2459">
        <v>0</v>
      </c>
      <c r="G2459">
        <v>1000000</v>
      </c>
      <c r="H2459">
        <v>0</v>
      </c>
      <c r="I2459">
        <v>0</v>
      </c>
      <c r="J2459">
        <v>0</v>
      </c>
      <c r="K2459">
        <v>6.41</v>
      </c>
      <c r="L2459" t="s">
        <v>16</v>
      </c>
      <c r="M2459" s="2">
        <v>6410000</v>
      </c>
      <c r="N2459" s="2" t="str">
        <f>VLOOKUP(Tabla1[[#This Row],[nemo]],'Nemos y clasificaciones'!$A$2:$B$5000,2,FALSE)</f>
        <v>CFI</v>
      </c>
      <c r="O2459" s="2" t="str">
        <f>VLOOKUP(Tabla1[[#This Row],[nemo]],'Nemos y clasificaciones'!$A$1:$C$3000,3,FALSE)</f>
        <v>CFI</v>
      </c>
      <c r="P2459" s="2"/>
      <c r="Q2459" s="2"/>
    </row>
    <row r="2460" spans="1:17" x14ac:dyDescent="0.25">
      <c r="A2460" t="s">
        <v>8453</v>
      </c>
      <c r="B2460" s="1">
        <v>43185</v>
      </c>
      <c r="C2460" s="1">
        <v>43193</v>
      </c>
      <c r="D2460" t="s">
        <v>21</v>
      </c>
      <c r="E2460" t="s">
        <v>5097</v>
      </c>
      <c r="F2460">
        <v>0</v>
      </c>
      <c r="G2460">
        <v>1000000</v>
      </c>
      <c r="H2460">
        <v>0</v>
      </c>
      <c r="I2460">
        <v>0</v>
      </c>
      <c r="J2460">
        <v>0</v>
      </c>
      <c r="K2460">
        <v>2</v>
      </c>
      <c r="L2460" t="s">
        <v>16</v>
      </c>
      <c r="M2460" s="2">
        <v>2000000</v>
      </c>
      <c r="N2460" s="2" t="str">
        <f>VLOOKUP(Tabla1[[#This Row],[nemo]],'Nemos y clasificaciones'!$A$2:$B$5000,2,FALSE)</f>
        <v>CFI</v>
      </c>
      <c r="O2460" s="2" t="str">
        <f>VLOOKUP(Tabla1[[#This Row],[nemo]],'Nemos y clasificaciones'!$A$1:$C$3000,3,FALSE)</f>
        <v>CFI</v>
      </c>
      <c r="P2460" s="2"/>
      <c r="Q2460" s="2"/>
    </row>
    <row r="2461" spans="1:17" x14ac:dyDescent="0.25">
      <c r="A2461" t="s">
        <v>9359</v>
      </c>
      <c r="B2461" s="1">
        <v>42895</v>
      </c>
      <c r="C2461" s="1">
        <v>42901</v>
      </c>
      <c r="D2461" t="s">
        <v>21</v>
      </c>
      <c r="E2461" t="s">
        <v>5097</v>
      </c>
      <c r="F2461">
        <v>0</v>
      </c>
      <c r="G2461">
        <v>1000000</v>
      </c>
      <c r="H2461">
        <v>0</v>
      </c>
      <c r="I2461">
        <v>0</v>
      </c>
      <c r="J2461">
        <v>0</v>
      </c>
      <c r="K2461">
        <v>0.435</v>
      </c>
      <c r="L2461" t="s">
        <v>23</v>
      </c>
      <c r="M2461" s="2">
        <v>435000</v>
      </c>
      <c r="N2461" s="2" t="str">
        <f>VLOOKUP(Tabla1[[#This Row],[nemo]],'Nemos y clasificaciones'!$A$2:$B$5000,2,FALSE)</f>
        <v>CFI</v>
      </c>
      <c r="O2461" s="2" t="str">
        <f>VLOOKUP(Tabla1[[#This Row],[nemo]],'Nemos y clasificaciones'!$A$1:$C$3000,3,FALSE)</f>
        <v>CFI</v>
      </c>
      <c r="P2461" s="2"/>
      <c r="Q2461" s="2"/>
    </row>
    <row r="2462" spans="1:17" x14ac:dyDescent="0.25">
      <c r="A2462" t="s">
        <v>609</v>
      </c>
      <c r="B2462" s="1">
        <v>44407</v>
      </c>
      <c r="C2462" s="1">
        <v>44413</v>
      </c>
      <c r="D2462" t="s">
        <v>21</v>
      </c>
      <c r="E2462" t="s">
        <v>610</v>
      </c>
      <c r="F2462">
        <v>0</v>
      </c>
      <c r="G2462">
        <v>10000000</v>
      </c>
      <c r="H2462">
        <v>0</v>
      </c>
      <c r="I2462">
        <v>0</v>
      </c>
      <c r="J2462">
        <v>0</v>
      </c>
      <c r="K2462">
        <v>34</v>
      </c>
      <c r="L2462" t="s">
        <v>54</v>
      </c>
      <c r="M2462" s="2">
        <v>340000000</v>
      </c>
      <c r="N2462" s="2" t="str">
        <f>VLOOKUP(Tabla1[[#This Row],[nemo]],'Nemos y clasificaciones'!$A$2:$B$5000,2,FALSE)</f>
        <v>CFI</v>
      </c>
      <c r="O2462" s="2" t="str">
        <f>VLOOKUP(Tabla1[[#This Row],[nemo]],'Nemos y clasificaciones'!$A$1:$C$3000,3,FALSE)</f>
        <v>CFI</v>
      </c>
      <c r="P2462" s="2"/>
      <c r="Q2462" s="2"/>
    </row>
    <row r="2463" spans="1:17" x14ac:dyDescent="0.25">
      <c r="A2463" t="s">
        <v>1878</v>
      </c>
      <c r="B2463" s="1">
        <v>44327</v>
      </c>
      <c r="C2463" s="1">
        <v>44333</v>
      </c>
      <c r="D2463" t="s">
        <v>21</v>
      </c>
      <c r="E2463" t="s">
        <v>610</v>
      </c>
      <c r="F2463">
        <v>0</v>
      </c>
      <c r="G2463">
        <v>10000000</v>
      </c>
      <c r="H2463">
        <v>0</v>
      </c>
      <c r="I2463">
        <v>0</v>
      </c>
      <c r="J2463">
        <v>0</v>
      </c>
      <c r="K2463">
        <v>2.2469999999999999</v>
      </c>
      <c r="L2463" t="s">
        <v>16</v>
      </c>
      <c r="M2463" s="2">
        <v>22470000</v>
      </c>
      <c r="N2463" s="2" t="str">
        <f>VLOOKUP(Tabla1[[#This Row],[nemo]],'Nemos y clasificaciones'!$A$2:$B$5000,2,FALSE)</f>
        <v>CFI</v>
      </c>
      <c r="O2463" s="2" t="str">
        <f>VLOOKUP(Tabla1[[#This Row],[nemo]],'Nemos y clasificaciones'!$A$1:$C$3000,3,FALSE)</f>
        <v>CFI</v>
      </c>
      <c r="P2463" s="2"/>
      <c r="Q2463" s="2"/>
    </row>
    <row r="2464" spans="1:17" x14ac:dyDescent="0.25">
      <c r="A2464" t="s">
        <v>1877</v>
      </c>
      <c r="B2464" s="1">
        <v>44327</v>
      </c>
      <c r="C2464" s="1">
        <v>44333</v>
      </c>
      <c r="D2464" t="s">
        <v>21</v>
      </c>
      <c r="E2464" t="s">
        <v>610</v>
      </c>
      <c r="F2464">
        <v>0</v>
      </c>
      <c r="G2464">
        <v>10000000</v>
      </c>
      <c r="H2464">
        <v>0</v>
      </c>
      <c r="I2464">
        <v>0</v>
      </c>
      <c r="J2464">
        <v>0</v>
      </c>
      <c r="K2464">
        <v>1.3640000000000001</v>
      </c>
      <c r="L2464" t="s">
        <v>16</v>
      </c>
      <c r="M2464" s="2">
        <v>13640000</v>
      </c>
      <c r="N2464" s="2" t="str">
        <f>VLOOKUP(Tabla1[[#This Row],[nemo]],'Nemos y clasificaciones'!$A$2:$B$5000,2,FALSE)</f>
        <v>CFI</v>
      </c>
      <c r="O2464" s="2" t="str">
        <f>VLOOKUP(Tabla1[[#This Row],[nemo]],'Nemos y clasificaciones'!$A$1:$C$3000,3,FALSE)</f>
        <v>CFI</v>
      </c>
      <c r="P2464" s="2"/>
      <c r="Q2464" s="2"/>
    </row>
    <row r="2465" spans="1:17" x14ac:dyDescent="0.25">
      <c r="A2465" t="s">
        <v>7926</v>
      </c>
      <c r="B2465" s="1">
        <v>43256</v>
      </c>
      <c r="C2465" s="1">
        <v>43262</v>
      </c>
      <c r="D2465" t="s">
        <v>14</v>
      </c>
      <c r="E2465" t="s">
        <v>5291</v>
      </c>
      <c r="F2465">
        <v>0</v>
      </c>
      <c r="G2465">
        <v>14580</v>
      </c>
      <c r="H2465">
        <v>0</v>
      </c>
      <c r="I2465">
        <v>0</v>
      </c>
      <c r="J2465">
        <v>0</v>
      </c>
      <c r="K2465">
        <v>2680.451</v>
      </c>
      <c r="L2465" t="s">
        <v>19</v>
      </c>
      <c r="M2465" s="2">
        <v>39080975.579999998</v>
      </c>
      <c r="N2465" s="2" t="str">
        <f>VLOOKUP(Tabla1[[#This Row],[nemo]],'Nemos y clasificaciones'!$A$2:$B$5000,2,FALSE)</f>
        <v>CFI</v>
      </c>
      <c r="O2465" s="2" t="str">
        <f>VLOOKUP(Tabla1[[#This Row],[nemo]],'Nemos y clasificaciones'!$A$1:$C$3000,3,FALSE)</f>
        <v>CFI</v>
      </c>
      <c r="P2465" s="2"/>
      <c r="Q2465" s="2"/>
    </row>
    <row r="2466" spans="1:17" x14ac:dyDescent="0.25">
      <c r="A2466" t="s">
        <v>1841</v>
      </c>
      <c r="B2466" s="1">
        <v>44328</v>
      </c>
      <c r="C2466" s="1">
        <v>44335</v>
      </c>
      <c r="D2466" t="s">
        <v>14</v>
      </c>
      <c r="E2466" t="s">
        <v>1842</v>
      </c>
      <c r="F2466">
        <v>0</v>
      </c>
      <c r="G2466">
        <v>266432526</v>
      </c>
      <c r="H2466">
        <v>0</v>
      </c>
      <c r="I2466">
        <v>0</v>
      </c>
      <c r="J2466">
        <v>0</v>
      </c>
      <c r="K2466">
        <v>3.8279999999999998</v>
      </c>
      <c r="L2466" t="s">
        <v>16</v>
      </c>
      <c r="M2466" s="2">
        <v>1019903709.528</v>
      </c>
      <c r="N2466" s="2" t="str">
        <f>VLOOKUP(Tabla1[[#This Row],[nemo]],'Nemos y clasificaciones'!$A$2:$B$5000,2,FALSE)</f>
        <v>COCA COLA EMBONOR S.A.</v>
      </c>
      <c r="O2466" s="2" t="str">
        <f>VLOOKUP(Tabla1[[#This Row],[nemo]],'Nemos y clasificaciones'!$A$1:$C$3000,3,FALSE)</f>
        <v>Alimentos, bebidas y tabaco</v>
      </c>
      <c r="P2466" s="2"/>
      <c r="Q2466" s="2"/>
    </row>
    <row r="2467" spans="1:17" x14ac:dyDescent="0.25">
      <c r="A2467" t="s">
        <v>6905</v>
      </c>
      <c r="B2467" s="1">
        <v>43490</v>
      </c>
      <c r="C2467" s="1">
        <v>43496</v>
      </c>
      <c r="D2467" t="s">
        <v>14</v>
      </c>
      <c r="E2467" t="s">
        <v>5291</v>
      </c>
      <c r="F2467">
        <v>0</v>
      </c>
      <c r="G2467">
        <v>14580</v>
      </c>
      <c r="H2467">
        <v>0</v>
      </c>
      <c r="I2467">
        <v>0</v>
      </c>
      <c r="J2467">
        <v>0</v>
      </c>
      <c r="K2467">
        <v>1578.798</v>
      </c>
      <c r="L2467" t="s">
        <v>19</v>
      </c>
      <c r="M2467" s="2">
        <v>23018874.84</v>
      </c>
      <c r="N2467" s="2" t="str">
        <f>VLOOKUP(Tabla1[[#This Row],[nemo]],'Nemos y clasificaciones'!$A$2:$B$5000,2,FALSE)</f>
        <v>CFI</v>
      </c>
      <c r="O2467" s="2" t="str">
        <f>VLOOKUP(Tabla1[[#This Row],[nemo]],'Nemos y clasificaciones'!$A$1:$C$3000,3,FALSE)</f>
        <v>CFI</v>
      </c>
      <c r="P2467" s="2"/>
      <c r="Q2467" s="2"/>
    </row>
    <row r="2468" spans="1:17" x14ac:dyDescent="0.25">
      <c r="A2468" t="s">
        <v>5290</v>
      </c>
      <c r="B2468" s="1">
        <v>43806</v>
      </c>
      <c r="C2468" s="1">
        <v>43812</v>
      </c>
      <c r="D2468" t="s">
        <v>14</v>
      </c>
      <c r="E2468" t="s">
        <v>5291</v>
      </c>
      <c r="F2468">
        <v>0</v>
      </c>
      <c r="G2468">
        <v>14580</v>
      </c>
      <c r="H2468">
        <v>0</v>
      </c>
      <c r="I2468">
        <v>0</v>
      </c>
      <c r="J2468">
        <v>0</v>
      </c>
      <c r="K2468">
        <v>96.706999999999994</v>
      </c>
      <c r="L2468" t="s">
        <v>54</v>
      </c>
      <c r="M2468" s="2">
        <v>1409988.06</v>
      </c>
      <c r="N2468" s="2" t="str">
        <f>VLOOKUP(Tabla1[[#This Row],[nemo]],'Nemos y clasificaciones'!$A$2:$B$5000,2,FALSE)</f>
        <v>CFI</v>
      </c>
      <c r="O2468" s="2" t="str">
        <f>VLOOKUP(Tabla1[[#This Row],[nemo]],'Nemos y clasificaciones'!$A$1:$C$3000,3,FALSE)</f>
        <v>CFI</v>
      </c>
      <c r="P2468" s="2"/>
      <c r="Q2468" s="2"/>
    </row>
    <row r="2469" spans="1:17" x14ac:dyDescent="0.25">
      <c r="A2469" t="s">
        <v>4519</v>
      </c>
      <c r="B2469" s="1">
        <v>43945</v>
      </c>
      <c r="C2469" s="1">
        <v>43951</v>
      </c>
      <c r="D2469" t="s">
        <v>21</v>
      </c>
      <c r="E2469" t="s">
        <v>4520</v>
      </c>
      <c r="F2469">
        <v>0</v>
      </c>
      <c r="G2469">
        <v>1000000</v>
      </c>
      <c r="H2469">
        <v>0</v>
      </c>
      <c r="I2469">
        <v>0</v>
      </c>
      <c r="J2469">
        <v>0</v>
      </c>
      <c r="K2469">
        <v>0.38400000000000001</v>
      </c>
      <c r="L2469" t="s">
        <v>23</v>
      </c>
      <c r="M2469" s="2">
        <v>384000</v>
      </c>
      <c r="N2469" s="2" t="str">
        <f>VLOOKUP(Tabla1[[#This Row],[nemo]],'Nemos y clasificaciones'!$A$2:$B$5000,2,FALSE)</f>
        <v>CFI</v>
      </c>
      <c r="O2469" s="2" t="str">
        <f>VLOOKUP(Tabla1[[#This Row],[nemo]],'Nemos y clasificaciones'!$A$1:$C$3000,3,FALSE)</f>
        <v>CFI</v>
      </c>
      <c r="P2469" s="2"/>
      <c r="Q2469" s="2"/>
    </row>
    <row r="2470" spans="1:17" x14ac:dyDescent="0.25">
      <c r="A2470" t="s">
        <v>11207</v>
      </c>
      <c r="B2470" s="1">
        <v>42293</v>
      </c>
      <c r="C2470" s="1">
        <v>42299</v>
      </c>
      <c r="D2470" t="s">
        <v>14</v>
      </c>
      <c r="E2470" t="s">
        <v>1222</v>
      </c>
      <c r="F2470">
        <v>0</v>
      </c>
      <c r="G2470">
        <v>23100000</v>
      </c>
      <c r="H2470">
        <v>0</v>
      </c>
      <c r="I2470">
        <v>0</v>
      </c>
      <c r="J2470">
        <v>0</v>
      </c>
      <c r="K2470">
        <v>44</v>
      </c>
      <c r="L2470" t="s">
        <v>54</v>
      </c>
      <c r="M2470" s="2">
        <v>1016400000</v>
      </c>
      <c r="N2470" s="2" t="str">
        <f>VLOOKUP(Tabla1[[#This Row],[nemo]],'Nemos y clasificaciones'!$A$2:$B$5000,2,FALSE)</f>
        <v>INVERSIONES UNION ESPAÑOLA S.A.</v>
      </c>
      <c r="O2470" s="2" t="str">
        <f>VLOOKUP(Tabla1[[#This Row],[nemo]],'Nemos y clasificaciones'!$A$1:$C$3000,3,FALSE)</f>
        <v>Servicios financieros</v>
      </c>
      <c r="P2470" s="2"/>
      <c r="Q2470" s="2"/>
    </row>
    <row r="2471" spans="1:17" x14ac:dyDescent="0.25">
      <c r="A2471" t="s">
        <v>5148</v>
      </c>
      <c r="B2471" s="1">
        <v>43816</v>
      </c>
      <c r="C2471" s="1">
        <v>43822</v>
      </c>
      <c r="D2471" t="s">
        <v>21</v>
      </c>
      <c r="E2471" t="s">
        <v>3777</v>
      </c>
      <c r="F2471">
        <v>0</v>
      </c>
      <c r="G2471">
        <v>10000000</v>
      </c>
      <c r="H2471">
        <v>0</v>
      </c>
      <c r="I2471">
        <v>0</v>
      </c>
      <c r="J2471">
        <v>0</v>
      </c>
      <c r="K2471">
        <v>0.16900000000000001</v>
      </c>
      <c r="L2471" t="s">
        <v>23</v>
      </c>
      <c r="M2471" s="2">
        <v>1690000</v>
      </c>
      <c r="N2471" s="2" t="str">
        <f>VLOOKUP(Tabla1[[#This Row],[nemo]],'Nemos y clasificaciones'!$A$2:$B$5000,2,FALSE)</f>
        <v>CFI</v>
      </c>
      <c r="O2471" s="2" t="str">
        <f>VLOOKUP(Tabla1[[#This Row],[nemo]],'Nemos y clasificaciones'!$A$1:$C$3000,3,FALSE)</f>
        <v>CFI</v>
      </c>
      <c r="P2471" s="2"/>
      <c r="Q2471" s="2"/>
    </row>
    <row r="2472" spans="1:17" x14ac:dyDescent="0.25">
      <c r="A2472" t="s">
        <v>3776</v>
      </c>
      <c r="B2472" s="1">
        <v>44005</v>
      </c>
      <c r="C2472" s="1">
        <v>44012</v>
      </c>
      <c r="D2472" t="s">
        <v>21</v>
      </c>
      <c r="E2472" t="s">
        <v>3777</v>
      </c>
      <c r="F2472">
        <v>0</v>
      </c>
      <c r="G2472">
        <v>10000000</v>
      </c>
      <c r="H2472">
        <v>0</v>
      </c>
      <c r="I2472">
        <v>0</v>
      </c>
      <c r="J2472">
        <v>0</v>
      </c>
      <c r="K2472">
        <v>9.7000000000000003E-2</v>
      </c>
      <c r="L2472" t="s">
        <v>23</v>
      </c>
      <c r="M2472" s="2">
        <v>970000</v>
      </c>
      <c r="N2472" s="2" t="str">
        <f>VLOOKUP(Tabla1[[#This Row],[nemo]],'Nemos y clasificaciones'!$A$2:$B$5000,2,FALSE)</f>
        <v>CFI</v>
      </c>
      <c r="O2472" s="2" t="str">
        <f>VLOOKUP(Tabla1[[#This Row],[nemo]],'Nemos y clasificaciones'!$A$1:$C$3000,3,FALSE)</f>
        <v>CFI</v>
      </c>
      <c r="P2472" s="2"/>
      <c r="Q2472" s="2"/>
    </row>
    <row r="2473" spans="1:17" x14ac:dyDescent="0.25">
      <c r="A2473" t="s">
        <v>6718</v>
      </c>
      <c r="B2473" s="1">
        <v>43553</v>
      </c>
      <c r="C2473" s="1">
        <v>43559</v>
      </c>
      <c r="D2473" t="s">
        <v>14</v>
      </c>
      <c r="E2473" t="s">
        <v>2277</v>
      </c>
      <c r="F2473">
        <v>0</v>
      </c>
      <c r="G2473">
        <v>61500000</v>
      </c>
      <c r="H2473">
        <v>0</v>
      </c>
      <c r="I2473">
        <v>0</v>
      </c>
      <c r="J2473">
        <v>0</v>
      </c>
      <c r="K2473">
        <v>16.37</v>
      </c>
      <c r="L2473" t="s">
        <v>54</v>
      </c>
      <c r="M2473" s="2">
        <v>1006755000</v>
      </c>
      <c r="N2473" s="2" t="str">
        <f>VLOOKUP(Tabla1[[#This Row],[nemo]],'Nemos y clasificaciones'!$A$2:$B$5000,2,FALSE)</f>
        <v>COMPAÑIA CHILENA DE FOSFOROS S.A.</v>
      </c>
      <c r="O2473" s="2" t="str">
        <f>VLOOKUP(Tabla1[[#This Row],[nemo]],'Nemos y clasificaciones'!$A$1:$C$3000,3,FALSE)</f>
        <v>Alimentos, bebidas y tabaco</v>
      </c>
      <c r="P2473" s="2"/>
      <c r="Q2473" s="2"/>
    </row>
    <row r="2474" spans="1:17" x14ac:dyDescent="0.25">
      <c r="A2474" t="s">
        <v>8946</v>
      </c>
      <c r="B2474" s="1">
        <v>43032</v>
      </c>
      <c r="C2474" s="1">
        <v>43039</v>
      </c>
      <c r="D2474" t="s">
        <v>21</v>
      </c>
      <c r="E2474" t="s">
        <v>603</v>
      </c>
      <c r="F2474">
        <v>0</v>
      </c>
      <c r="G2474">
        <v>1000000</v>
      </c>
      <c r="H2474">
        <v>0</v>
      </c>
      <c r="I2474">
        <v>0</v>
      </c>
      <c r="J2474">
        <v>0</v>
      </c>
      <c r="K2474">
        <v>0.107</v>
      </c>
      <c r="L2474" t="s">
        <v>23</v>
      </c>
      <c r="M2474" s="2">
        <v>107000</v>
      </c>
      <c r="N2474" s="2" t="str">
        <f>VLOOKUP(Tabla1[[#This Row],[nemo]],'Nemos y clasificaciones'!$A$2:$B$5000,2,FALSE)</f>
        <v>CFI</v>
      </c>
      <c r="O2474" s="2" t="str">
        <f>VLOOKUP(Tabla1[[#This Row],[nemo]],'Nemos y clasificaciones'!$A$1:$C$3000,3,FALSE)</f>
        <v>CFI</v>
      </c>
      <c r="P2474" s="2"/>
      <c r="Q2474" s="2"/>
    </row>
    <row r="2475" spans="1:17" x14ac:dyDescent="0.25">
      <c r="A2475" t="s">
        <v>2452</v>
      </c>
      <c r="B2475" s="1">
        <v>44266</v>
      </c>
      <c r="C2475" s="1">
        <v>44272</v>
      </c>
      <c r="D2475" t="s">
        <v>21</v>
      </c>
      <c r="E2475" t="s">
        <v>603</v>
      </c>
      <c r="F2475">
        <v>0</v>
      </c>
      <c r="G2475">
        <v>1000000</v>
      </c>
      <c r="H2475">
        <v>0</v>
      </c>
      <c r="I2475">
        <v>0</v>
      </c>
      <c r="J2475">
        <v>0</v>
      </c>
      <c r="K2475">
        <v>8.8999999999999996E-2</v>
      </c>
      <c r="L2475" t="s">
        <v>23</v>
      </c>
      <c r="M2475" s="3">
        <v>89000</v>
      </c>
      <c r="N2475" s="2" t="str">
        <f>VLOOKUP(Tabla1[[#This Row],[nemo]],'Nemos y clasificaciones'!$A$2:$B$5000,2,FALSE)</f>
        <v>CFI</v>
      </c>
      <c r="O2475" s="3" t="str">
        <f>VLOOKUP(Tabla1[[#This Row],[nemo]],'Nemos y clasificaciones'!$A$1:$C$3000,3,FALSE)</f>
        <v>CFI</v>
      </c>
      <c r="P2475" s="3"/>
      <c r="Q2475" s="3"/>
    </row>
    <row r="2476" spans="1:17" x14ac:dyDescent="0.25">
      <c r="A2476" t="s">
        <v>1031</v>
      </c>
      <c r="B2476" s="1">
        <v>44369</v>
      </c>
      <c r="C2476" s="1">
        <v>44376</v>
      </c>
      <c r="D2476" t="s">
        <v>21</v>
      </c>
      <c r="E2476" t="s">
        <v>603</v>
      </c>
      <c r="F2476">
        <v>0</v>
      </c>
      <c r="G2476">
        <v>1000000</v>
      </c>
      <c r="H2476">
        <v>0</v>
      </c>
      <c r="I2476">
        <v>0</v>
      </c>
      <c r="J2476">
        <v>0</v>
      </c>
      <c r="K2476">
        <v>8.3000000000000004E-2</v>
      </c>
      <c r="L2476" t="s">
        <v>23</v>
      </c>
      <c r="M2476" s="3">
        <v>83000</v>
      </c>
      <c r="N2476" s="2" t="str">
        <f>VLOOKUP(Tabla1[[#This Row],[nemo]],'Nemos y clasificaciones'!$A$2:$B$5000,2,FALSE)</f>
        <v>CFI</v>
      </c>
      <c r="O2476" s="3" t="str">
        <f>VLOOKUP(Tabla1[[#This Row],[nemo]],'Nemos y clasificaciones'!$A$1:$C$3000,3,FALSE)</f>
        <v>CFI</v>
      </c>
      <c r="P2476" s="3"/>
      <c r="Q2476" s="3"/>
    </row>
    <row r="2477" spans="1:17" x14ac:dyDescent="0.25">
      <c r="A2477" t="s">
        <v>2643</v>
      </c>
      <c r="B2477" s="1">
        <v>44217</v>
      </c>
      <c r="C2477" s="1">
        <v>44223</v>
      </c>
      <c r="D2477" t="s">
        <v>21</v>
      </c>
      <c r="E2477" t="s">
        <v>603</v>
      </c>
      <c r="F2477">
        <v>0</v>
      </c>
      <c r="G2477">
        <v>1000000</v>
      </c>
      <c r="H2477">
        <v>0</v>
      </c>
      <c r="I2477">
        <v>0</v>
      </c>
      <c r="J2477">
        <v>0</v>
      </c>
      <c r="K2477">
        <v>5.3999999999999999E-2</v>
      </c>
      <c r="L2477" t="s">
        <v>23</v>
      </c>
      <c r="M2477" s="3">
        <v>54000</v>
      </c>
      <c r="N2477" s="2" t="str">
        <f>VLOOKUP(Tabla1[[#This Row],[nemo]],'Nemos y clasificaciones'!$A$2:$B$5000,2,FALSE)</f>
        <v>CFI</v>
      </c>
      <c r="O2477" s="3" t="str">
        <f>VLOOKUP(Tabla1[[#This Row],[nemo]],'Nemos y clasificaciones'!$A$1:$C$3000,3,FALSE)</f>
        <v>CFI</v>
      </c>
      <c r="P2477" s="3"/>
      <c r="Q2477" s="3"/>
    </row>
    <row r="2478" spans="1:17" x14ac:dyDescent="0.25">
      <c r="A2478" t="s">
        <v>10527</v>
      </c>
      <c r="B2478" s="1">
        <v>42508</v>
      </c>
      <c r="C2478" s="1">
        <v>42515</v>
      </c>
      <c r="D2478" t="s">
        <v>14</v>
      </c>
      <c r="E2478" t="s">
        <v>1661</v>
      </c>
      <c r="F2478">
        <v>0</v>
      </c>
      <c r="G2478">
        <v>2500000</v>
      </c>
      <c r="H2478">
        <v>0</v>
      </c>
      <c r="I2478">
        <v>0</v>
      </c>
      <c r="J2478">
        <v>0</v>
      </c>
      <c r="K2478">
        <v>401</v>
      </c>
      <c r="L2478" t="s">
        <v>19</v>
      </c>
      <c r="M2478" s="2">
        <v>1002500000</v>
      </c>
      <c r="N2478" s="2" t="str">
        <f>VLOOKUP(Tabla1[[#This Row],[nemo]],'Nemos y clasificaciones'!$A$2:$B$5000,2,FALSE)</f>
        <v>COMPAÑIA ELECTRICA DEL LITORAL S.A.</v>
      </c>
      <c r="O2478" s="2" t="str">
        <f>VLOOKUP(Tabla1[[#This Row],[nemo]],'Nemos y clasificaciones'!$A$1:$C$3000,3,FALSE)</f>
        <v>Eléctrico</v>
      </c>
      <c r="P2478" s="2"/>
      <c r="Q2478" s="2"/>
    </row>
    <row r="2479" spans="1:17" x14ac:dyDescent="0.25">
      <c r="A2479" t="s">
        <v>10554</v>
      </c>
      <c r="B2479" s="1">
        <v>42507</v>
      </c>
      <c r="C2479" s="1">
        <v>42514</v>
      </c>
      <c r="D2479" t="s">
        <v>14</v>
      </c>
      <c r="E2479" t="s">
        <v>2392</v>
      </c>
      <c r="F2479">
        <v>0</v>
      </c>
      <c r="G2479">
        <v>113238186</v>
      </c>
      <c r="H2479">
        <v>0</v>
      </c>
      <c r="I2479">
        <v>0</v>
      </c>
      <c r="J2479">
        <v>0</v>
      </c>
      <c r="K2479">
        <v>8.85</v>
      </c>
      <c r="L2479" t="s">
        <v>16</v>
      </c>
      <c r="M2479" s="2">
        <v>1002157946.1</v>
      </c>
      <c r="N2479" s="2" t="str">
        <f>VLOOKUP(Tabla1[[#This Row],[nemo]],'Nemos y clasificaciones'!$A$2:$B$5000,2,FALSE)</f>
        <v>PORTUARIA CABO FROWARD S.A.</v>
      </c>
      <c r="O2479" s="2" t="str">
        <f>VLOOKUP(Tabla1[[#This Row],[nemo]],'Nemos y clasificaciones'!$A$1:$C$3000,3,FALSE)</f>
        <v>Transportes y servicios marítimos</v>
      </c>
      <c r="P2479" s="2"/>
      <c r="Q2479" s="2"/>
    </row>
    <row r="2480" spans="1:17" x14ac:dyDescent="0.25">
      <c r="A2480" t="s">
        <v>2540</v>
      </c>
      <c r="B2480" s="1">
        <v>44245</v>
      </c>
      <c r="C2480" s="1">
        <v>44251</v>
      </c>
      <c r="D2480" t="s">
        <v>21</v>
      </c>
      <c r="E2480" t="s">
        <v>603</v>
      </c>
      <c r="F2480">
        <v>0</v>
      </c>
      <c r="G2480">
        <v>1000000</v>
      </c>
      <c r="H2480">
        <v>0</v>
      </c>
      <c r="I2480">
        <v>0</v>
      </c>
      <c r="J2480">
        <v>0</v>
      </c>
      <c r="K2480">
        <v>4.2000000000000003E-2</v>
      </c>
      <c r="L2480" t="s">
        <v>23</v>
      </c>
      <c r="M2480" s="3">
        <v>42000</v>
      </c>
      <c r="N2480" s="2" t="str">
        <f>VLOOKUP(Tabla1[[#This Row],[nemo]],'Nemos y clasificaciones'!$A$2:$B$5000,2,FALSE)</f>
        <v>CFI</v>
      </c>
      <c r="O2480" s="3" t="str">
        <f>VLOOKUP(Tabla1[[#This Row],[nemo]],'Nemos y clasificaciones'!$A$1:$C$3000,3,FALSE)</f>
        <v>CFI</v>
      </c>
      <c r="P2480" s="3"/>
      <c r="Q2480" s="3"/>
    </row>
    <row r="2481" spans="1:17" x14ac:dyDescent="0.25">
      <c r="A2481" t="s">
        <v>602</v>
      </c>
      <c r="B2481" s="1">
        <v>44407</v>
      </c>
      <c r="C2481" s="1">
        <v>44413</v>
      </c>
      <c r="D2481" t="s">
        <v>21</v>
      </c>
      <c r="E2481" t="s">
        <v>603</v>
      </c>
      <c r="F2481">
        <v>0</v>
      </c>
      <c r="G2481">
        <v>1000000</v>
      </c>
      <c r="H2481">
        <v>0</v>
      </c>
      <c r="I2481">
        <v>0</v>
      </c>
      <c r="J2481">
        <v>0</v>
      </c>
      <c r="K2481">
        <v>2.1000000000000001E-2</v>
      </c>
      <c r="L2481" t="s">
        <v>23</v>
      </c>
      <c r="M2481" s="3">
        <v>21000</v>
      </c>
      <c r="N2481" s="2" t="str">
        <f>VLOOKUP(Tabla1[[#This Row],[nemo]],'Nemos y clasificaciones'!$A$2:$B$5000,2,FALSE)</f>
        <v>CFI</v>
      </c>
      <c r="O2481" s="3" t="str">
        <f>VLOOKUP(Tabla1[[#This Row],[nemo]],'Nemos y clasificaciones'!$A$1:$C$3000,3,FALSE)</f>
        <v>CFI</v>
      </c>
      <c r="P2481" s="3"/>
      <c r="Q2481" s="3"/>
    </row>
    <row r="2482" spans="1:17" x14ac:dyDescent="0.25">
      <c r="A2482" t="s">
        <v>9349</v>
      </c>
      <c r="B2482" s="1">
        <v>42899</v>
      </c>
      <c r="C2482" s="1">
        <v>42905</v>
      </c>
      <c r="D2482" t="s">
        <v>21</v>
      </c>
      <c r="E2482" t="s">
        <v>603</v>
      </c>
      <c r="F2482">
        <v>0</v>
      </c>
      <c r="G2482">
        <v>1000000</v>
      </c>
      <c r="H2482">
        <v>0</v>
      </c>
      <c r="I2482">
        <v>0</v>
      </c>
      <c r="J2482">
        <v>0</v>
      </c>
      <c r="K2482">
        <v>2E-3</v>
      </c>
      <c r="L2482" t="s">
        <v>23</v>
      </c>
      <c r="M2482" s="4">
        <v>2000</v>
      </c>
      <c r="N2482" s="2" t="str">
        <f>VLOOKUP(Tabla1[[#This Row],[nemo]],'Nemos y clasificaciones'!$A$2:$B$5000,2,FALSE)</f>
        <v>CFI</v>
      </c>
      <c r="O2482" s="4" t="str">
        <f>VLOOKUP(Tabla1[[#This Row],[nemo]],'Nemos y clasificaciones'!$A$1:$C$3000,3,FALSE)</f>
        <v>CFI</v>
      </c>
      <c r="P2482" s="4"/>
      <c r="Q2482" s="4"/>
    </row>
    <row r="2483" spans="1:17" x14ac:dyDescent="0.25">
      <c r="A2483" t="s">
        <v>1479</v>
      </c>
      <c r="B2483" s="1">
        <v>44356</v>
      </c>
      <c r="C2483" s="1">
        <v>44362</v>
      </c>
      <c r="D2483" t="s">
        <v>14</v>
      </c>
      <c r="E2483" t="s">
        <v>1480</v>
      </c>
      <c r="F2483">
        <v>0</v>
      </c>
      <c r="G2483">
        <v>10000000</v>
      </c>
      <c r="H2483">
        <v>0</v>
      </c>
      <c r="I2483">
        <v>0</v>
      </c>
      <c r="J2483">
        <v>0</v>
      </c>
      <c r="K2483">
        <v>8.7840000000000007</v>
      </c>
      <c r="L2483" t="s">
        <v>16</v>
      </c>
      <c r="M2483" s="2">
        <v>87840000</v>
      </c>
      <c r="N2483" s="2" t="str">
        <f>VLOOKUP(Tabla1[[#This Row],[nemo]],'Nemos y clasificaciones'!$A$2:$B$5000,2,FALSE)</f>
        <v>CFI</v>
      </c>
      <c r="O2483" s="2" t="str">
        <f>VLOOKUP(Tabla1[[#This Row],[nemo]],'Nemos y clasificaciones'!$A$1:$C$3000,3,FALSE)</f>
        <v>CFI</v>
      </c>
      <c r="P2483" s="2"/>
      <c r="Q2483" s="2"/>
    </row>
    <row r="2484" spans="1:17" x14ac:dyDescent="0.25">
      <c r="A2484" t="s">
        <v>1481</v>
      </c>
      <c r="B2484" s="1">
        <v>44356</v>
      </c>
      <c r="C2484" s="1">
        <v>44362</v>
      </c>
      <c r="D2484" t="s">
        <v>14</v>
      </c>
      <c r="E2484" t="s">
        <v>1482</v>
      </c>
      <c r="F2484">
        <v>0</v>
      </c>
      <c r="G2484">
        <v>10000000</v>
      </c>
      <c r="H2484">
        <v>0</v>
      </c>
      <c r="I2484">
        <v>0</v>
      </c>
      <c r="J2484">
        <v>0</v>
      </c>
      <c r="K2484">
        <v>8.1959999999999997</v>
      </c>
      <c r="L2484" t="s">
        <v>16</v>
      </c>
      <c r="M2484" s="2">
        <v>81960000</v>
      </c>
      <c r="N2484" s="2" t="str">
        <f>VLOOKUP(Tabla1[[#This Row],[nemo]],'Nemos y clasificaciones'!$A$2:$B$5000,2,FALSE)</f>
        <v>CFI</v>
      </c>
      <c r="O2484" s="2" t="str">
        <f>VLOOKUP(Tabla1[[#This Row],[nemo]],'Nemos y clasificaciones'!$A$1:$C$3000,3,FALSE)</f>
        <v>CFI</v>
      </c>
      <c r="P2484" s="2"/>
      <c r="Q2484" s="2"/>
    </row>
    <row r="2485" spans="1:17" x14ac:dyDescent="0.25">
      <c r="A2485" t="s">
        <v>2544</v>
      </c>
      <c r="B2485" s="1">
        <v>44245</v>
      </c>
      <c r="C2485" s="1">
        <v>44251</v>
      </c>
      <c r="D2485" t="s">
        <v>21</v>
      </c>
      <c r="E2485" t="s">
        <v>373</v>
      </c>
      <c r="F2485">
        <v>0</v>
      </c>
      <c r="G2485">
        <v>10000000</v>
      </c>
      <c r="H2485">
        <v>0</v>
      </c>
      <c r="I2485">
        <v>0</v>
      </c>
      <c r="J2485">
        <v>0</v>
      </c>
      <c r="K2485">
        <v>0.40100000000000002</v>
      </c>
      <c r="L2485" t="s">
        <v>23</v>
      </c>
      <c r="M2485" s="2">
        <v>4010000</v>
      </c>
      <c r="N2485" s="2" t="str">
        <f>VLOOKUP(Tabla1[[#This Row],[nemo]],'Nemos y clasificaciones'!$A$2:$B$5000,2,FALSE)</f>
        <v>CFI</v>
      </c>
      <c r="O2485" s="2" t="str">
        <f>VLOOKUP(Tabla1[[#This Row],[nemo]],'Nemos y clasificaciones'!$A$1:$C$3000,3,FALSE)</f>
        <v>CFI</v>
      </c>
      <c r="P2485" s="2"/>
      <c r="Q2485" s="2"/>
    </row>
    <row r="2486" spans="1:17" x14ac:dyDescent="0.25">
      <c r="A2486" t="s">
        <v>5045</v>
      </c>
      <c r="B2486" s="1">
        <v>43829</v>
      </c>
      <c r="C2486" s="1">
        <v>43836</v>
      </c>
      <c r="D2486" t="s">
        <v>21</v>
      </c>
      <c r="E2486" t="s">
        <v>373</v>
      </c>
      <c r="F2486">
        <v>0</v>
      </c>
      <c r="G2486">
        <v>10000000</v>
      </c>
      <c r="H2486">
        <v>0</v>
      </c>
      <c r="I2486">
        <v>0</v>
      </c>
      <c r="J2486">
        <v>0</v>
      </c>
      <c r="K2486">
        <v>4.5999999999999999E-2</v>
      </c>
      <c r="L2486" t="s">
        <v>23</v>
      </c>
      <c r="M2486" s="2">
        <v>460000</v>
      </c>
      <c r="N2486" s="2" t="str">
        <f>VLOOKUP(Tabla1[[#This Row],[nemo]],'Nemos y clasificaciones'!$A$2:$B$5000,2,FALSE)</f>
        <v>CFI</v>
      </c>
      <c r="O2486" s="2" t="str">
        <f>VLOOKUP(Tabla1[[#This Row],[nemo]],'Nemos y clasificaciones'!$A$1:$C$3000,3,FALSE)</f>
        <v>CFI</v>
      </c>
      <c r="P2486" s="2"/>
      <c r="Q2486" s="2"/>
    </row>
    <row r="2487" spans="1:17" x14ac:dyDescent="0.25">
      <c r="A2487" t="s">
        <v>372</v>
      </c>
      <c r="B2487" s="1">
        <v>44434</v>
      </c>
      <c r="C2487" s="1">
        <v>44440</v>
      </c>
      <c r="D2487" t="s">
        <v>21</v>
      </c>
      <c r="E2487" t="s">
        <v>373</v>
      </c>
      <c r="F2487">
        <v>0</v>
      </c>
      <c r="G2487">
        <v>10000000</v>
      </c>
      <c r="H2487">
        <v>0</v>
      </c>
      <c r="I2487">
        <v>0</v>
      </c>
      <c r="J2487">
        <v>0</v>
      </c>
      <c r="K2487">
        <v>3.6999999999999998E-2</v>
      </c>
      <c r="L2487" t="s">
        <v>23</v>
      </c>
      <c r="M2487" s="2">
        <v>370000</v>
      </c>
      <c r="N2487" s="2" t="str">
        <f>VLOOKUP(Tabla1[[#This Row],[nemo]],'Nemos y clasificaciones'!$A$2:$B$5000,2,FALSE)</f>
        <v>CFI</v>
      </c>
      <c r="O2487" s="2" t="str">
        <f>VLOOKUP(Tabla1[[#This Row],[nemo]],'Nemos y clasificaciones'!$A$1:$C$3000,3,FALSE)</f>
        <v>CFI</v>
      </c>
      <c r="P2487" s="2"/>
      <c r="Q2487" s="2"/>
    </row>
    <row r="2488" spans="1:17" x14ac:dyDescent="0.25">
      <c r="A2488" t="s">
        <v>1075</v>
      </c>
      <c r="B2488" s="1">
        <v>44365</v>
      </c>
      <c r="C2488" s="1">
        <v>44372</v>
      </c>
      <c r="D2488" t="s">
        <v>21</v>
      </c>
      <c r="E2488" t="s">
        <v>373</v>
      </c>
      <c r="F2488">
        <v>0</v>
      </c>
      <c r="G2488">
        <v>10000000</v>
      </c>
      <c r="H2488">
        <v>0</v>
      </c>
      <c r="I2488">
        <v>0</v>
      </c>
      <c r="J2488">
        <v>0</v>
      </c>
      <c r="K2488">
        <v>8.0000000000000002E-3</v>
      </c>
      <c r="L2488" t="s">
        <v>23</v>
      </c>
      <c r="M2488" s="3">
        <v>80000</v>
      </c>
      <c r="N2488" s="2" t="str">
        <f>VLOOKUP(Tabla1[[#This Row],[nemo]],'Nemos y clasificaciones'!$A$2:$B$5000,2,FALSE)</f>
        <v>CFI</v>
      </c>
      <c r="O2488" s="3" t="str">
        <f>VLOOKUP(Tabla1[[#This Row],[nemo]],'Nemos y clasificaciones'!$A$1:$C$3000,3,FALSE)</f>
        <v>CFI</v>
      </c>
      <c r="P2488" s="3"/>
      <c r="Q2488" s="3"/>
    </row>
    <row r="2489" spans="1:17" x14ac:dyDescent="0.25">
      <c r="A2489" t="s">
        <v>5046</v>
      </c>
      <c r="B2489" s="1">
        <v>43829</v>
      </c>
      <c r="C2489" s="1">
        <v>43836</v>
      </c>
      <c r="D2489" t="s">
        <v>21</v>
      </c>
      <c r="E2489" t="s">
        <v>375</v>
      </c>
      <c r="F2489">
        <v>0</v>
      </c>
      <c r="G2489">
        <v>10000000</v>
      </c>
      <c r="H2489">
        <v>0</v>
      </c>
      <c r="I2489">
        <v>0</v>
      </c>
      <c r="J2489">
        <v>0</v>
      </c>
      <c r="K2489">
        <v>4.8000000000000001E-2</v>
      </c>
      <c r="L2489" t="s">
        <v>23</v>
      </c>
      <c r="M2489" s="2">
        <v>480000</v>
      </c>
      <c r="N2489" s="2" t="str">
        <f>VLOOKUP(Tabla1[[#This Row],[nemo]],'Nemos y clasificaciones'!$A$2:$B$5000,2,FALSE)</f>
        <v>CFI</v>
      </c>
      <c r="O2489" s="2" t="str">
        <f>VLOOKUP(Tabla1[[#This Row],[nemo]],'Nemos y clasificaciones'!$A$1:$C$3000,3,FALSE)</f>
        <v>CFI</v>
      </c>
      <c r="P2489" s="2"/>
      <c r="Q2489" s="2"/>
    </row>
    <row r="2490" spans="1:17" x14ac:dyDescent="0.25">
      <c r="A2490" t="s">
        <v>11542</v>
      </c>
      <c r="B2490" s="1">
        <v>42147</v>
      </c>
      <c r="C2490" s="1">
        <v>42153</v>
      </c>
      <c r="D2490" t="s">
        <v>14</v>
      </c>
      <c r="E2490" t="s">
        <v>15</v>
      </c>
      <c r="F2490">
        <v>0</v>
      </c>
      <c r="G2490">
        <v>2357459928</v>
      </c>
      <c r="H2490">
        <v>0</v>
      </c>
      <c r="I2490">
        <v>0</v>
      </c>
      <c r="J2490">
        <v>0</v>
      </c>
      <c r="K2490">
        <v>0.42399999999999999</v>
      </c>
      <c r="L2490" t="s">
        <v>23</v>
      </c>
      <c r="M2490" s="2">
        <v>999563009.472</v>
      </c>
      <c r="N2490" s="2" t="str">
        <f>VLOOKUP(Tabla1[[#This Row],[nemo]],'Nemos y clasificaciones'!$A$2:$B$5000,2,FALSE)</f>
        <v>ENJOY S.A.</v>
      </c>
      <c r="O2490" s="2" t="str">
        <f>VLOOKUP(Tabla1[[#This Row],[nemo]],'Nemos y clasificaciones'!$A$1:$C$3000,3,FALSE)</f>
        <v>Recreación y servicios educacionales</v>
      </c>
      <c r="P2490" s="2"/>
      <c r="Q2490" s="2"/>
    </row>
    <row r="2491" spans="1:17" x14ac:dyDescent="0.25">
      <c r="A2491" t="s">
        <v>2543</v>
      </c>
      <c r="B2491" s="1">
        <v>44245</v>
      </c>
      <c r="C2491" s="1">
        <v>44251</v>
      </c>
      <c r="D2491" t="s">
        <v>21</v>
      </c>
      <c r="E2491" t="s">
        <v>375</v>
      </c>
      <c r="F2491">
        <v>0</v>
      </c>
      <c r="G2491">
        <v>10000000</v>
      </c>
      <c r="H2491">
        <v>0</v>
      </c>
      <c r="I2491">
        <v>0</v>
      </c>
      <c r="J2491">
        <v>0</v>
      </c>
      <c r="K2491">
        <v>4.2999999999999997E-2</v>
      </c>
      <c r="L2491" t="s">
        <v>23</v>
      </c>
      <c r="M2491" s="2">
        <v>430000</v>
      </c>
      <c r="N2491" s="2" t="str">
        <f>VLOOKUP(Tabla1[[#This Row],[nemo]],'Nemos y clasificaciones'!$A$2:$B$5000,2,FALSE)</f>
        <v>CFI</v>
      </c>
      <c r="O2491" s="2" t="str">
        <f>VLOOKUP(Tabla1[[#This Row],[nemo]],'Nemos y clasificaciones'!$A$1:$C$3000,3,FALSE)</f>
        <v>CFI</v>
      </c>
      <c r="P2491" s="2"/>
      <c r="Q2491" s="2"/>
    </row>
    <row r="2492" spans="1:17" x14ac:dyDescent="0.25">
      <c r="A2492" t="s">
        <v>374</v>
      </c>
      <c r="B2492" s="1">
        <v>44434</v>
      </c>
      <c r="C2492" s="1">
        <v>44440</v>
      </c>
      <c r="D2492" t="s">
        <v>21</v>
      </c>
      <c r="E2492" t="s">
        <v>375</v>
      </c>
      <c r="F2492">
        <v>0</v>
      </c>
      <c r="G2492">
        <v>10000000</v>
      </c>
      <c r="H2492">
        <v>0</v>
      </c>
      <c r="I2492">
        <v>0</v>
      </c>
      <c r="J2492">
        <v>0</v>
      </c>
      <c r="K2492">
        <v>0.04</v>
      </c>
      <c r="L2492" t="s">
        <v>23</v>
      </c>
      <c r="M2492" s="2">
        <v>400000</v>
      </c>
      <c r="N2492" s="2" t="str">
        <f>VLOOKUP(Tabla1[[#This Row],[nemo]],'Nemos y clasificaciones'!$A$2:$B$5000,2,FALSE)</f>
        <v>CFI</v>
      </c>
      <c r="O2492" s="2" t="str">
        <f>VLOOKUP(Tabla1[[#This Row],[nemo]],'Nemos y clasificaciones'!$A$1:$C$3000,3,FALSE)</f>
        <v>CFI</v>
      </c>
      <c r="P2492" s="2"/>
      <c r="Q2492" s="2"/>
    </row>
    <row r="2493" spans="1:17" x14ac:dyDescent="0.25">
      <c r="A2493" t="s">
        <v>1074</v>
      </c>
      <c r="B2493" s="1">
        <v>44365</v>
      </c>
      <c r="C2493" s="1">
        <v>44372</v>
      </c>
      <c r="D2493" t="s">
        <v>21</v>
      </c>
      <c r="E2493" t="s">
        <v>375</v>
      </c>
      <c r="F2493">
        <v>0</v>
      </c>
      <c r="G2493">
        <v>10000000</v>
      </c>
      <c r="H2493">
        <v>0</v>
      </c>
      <c r="I2493">
        <v>0</v>
      </c>
      <c r="J2493">
        <v>0</v>
      </c>
      <c r="K2493">
        <v>8.0000000000000002E-3</v>
      </c>
      <c r="L2493" t="s">
        <v>23</v>
      </c>
      <c r="M2493" s="3">
        <v>80000</v>
      </c>
      <c r="N2493" s="2" t="str">
        <f>VLOOKUP(Tabla1[[#This Row],[nemo]],'Nemos y clasificaciones'!$A$2:$B$5000,2,FALSE)</f>
        <v>CFI</v>
      </c>
      <c r="O2493" s="3" t="str">
        <f>VLOOKUP(Tabla1[[#This Row],[nemo]],'Nemos y clasificaciones'!$A$1:$C$3000,3,FALSE)</f>
        <v>CFI</v>
      </c>
      <c r="P2493" s="3"/>
      <c r="Q2493" s="3"/>
    </row>
    <row r="2494" spans="1:17" x14ac:dyDescent="0.25">
      <c r="A2494" t="s">
        <v>6379</v>
      </c>
      <c r="B2494" s="1">
        <v>43595</v>
      </c>
      <c r="C2494" s="1">
        <v>43601</v>
      </c>
      <c r="D2494" t="s">
        <v>14</v>
      </c>
      <c r="E2494" t="s">
        <v>1222</v>
      </c>
      <c r="F2494">
        <v>0</v>
      </c>
      <c r="G2494">
        <v>23100000</v>
      </c>
      <c r="H2494">
        <v>0</v>
      </c>
      <c r="I2494">
        <v>0</v>
      </c>
      <c r="J2494">
        <v>0</v>
      </c>
      <c r="K2494">
        <v>43.115000000000002</v>
      </c>
      <c r="L2494" t="s">
        <v>54</v>
      </c>
      <c r="M2494" s="2">
        <v>995956500</v>
      </c>
      <c r="N2494" s="2" t="str">
        <f>VLOOKUP(Tabla1[[#This Row],[nemo]],'Nemos y clasificaciones'!$A$2:$B$5000,2,FALSE)</f>
        <v>INVERSIONES UNION ESPAÑOLA S.A.</v>
      </c>
      <c r="O2494" s="2" t="str">
        <f>VLOOKUP(Tabla1[[#This Row],[nemo]],'Nemos y clasificaciones'!$A$1:$C$3000,3,FALSE)</f>
        <v>Servicios financieros</v>
      </c>
      <c r="P2494" s="2"/>
      <c r="Q2494" s="2"/>
    </row>
    <row r="2495" spans="1:17" x14ac:dyDescent="0.25">
      <c r="A2495" t="s">
        <v>2113</v>
      </c>
      <c r="B2495" s="1">
        <v>44308</v>
      </c>
      <c r="C2495" s="1">
        <v>44314</v>
      </c>
      <c r="D2495" t="s">
        <v>21</v>
      </c>
      <c r="E2495" t="s">
        <v>377</v>
      </c>
      <c r="F2495">
        <v>0</v>
      </c>
      <c r="G2495">
        <v>10000000</v>
      </c>
      <c r="H2495">
        <v>0</v>
      </c>
      <c r="I2495">
        <v>0</v>
      </c>
      <c r="J2495">
        <v>0</v>
      </c>
      <c r="K2495">
        <v>4.4999999999999998E-2</v>
      </c>
      <c r="L2495" t="s">
        <v>23</v>
      </c>
      <c r="M2495" s="2">
        <v>450000</v>
      </c>
      <c r="N2495" s="2" t="str">
        <f>VLOOKUP(Tabla1[[#This Row],[nemo]],'Nemos y clasificaciones'!$A$2:$B$5000,2,FALSE)</f>
        <v>CFI</v>
      </c>
      <c r="O2495" s="2" t="str">
        <f>VLOOKUP(Tabla1[[#This Row],[nemo]],'Nemos y clasificaciones'!$A$1:$C$3000,3,FALSE)</f>
        <v>CFI</v>
      </c>
      <c r="P2495" s="2"/>
      <c r="Q2495" s="2"/>
    </row>
    <row r="2496" spans="1:17" x14ac:dyDescent="0.25">
      <c r="A2496" t="s">
        <v>5111</v>
      </c>
      <c r="B2496" s="1">
        <v>43819</v>
      </c>
      <c r="C2496" s="1">
        <v>43826</v>
      </c>
      <c r="D2496" t="s">
        <v>14</v>
      </c>
      <c r="E2496" t="s">
        <v>1190</v>
      </c>
      <c r="F2496">
        <v>0</v>
      </c>
      <c r="G2496">
        <v>13081284</v>
      </c>
      <c r="H2496">
        <v>0</v>
      </c>
      <c r="I2496">
        <v>0</v>
      </c>
      <c r="J2496">
        <v>0</v>
      </c>
      <c r="K2496">
        <v>76</v>
      </c>
      <c r="L2496" t="s">
        <v>54</v>
      </c>
      <c r="M2496" s="2">
        <v>994177584</v>
      </c>
      <c r="N2496" s="2" t="str">
        <f>VLOOKUP(Tabla1[[#This Row],[nemo]],'Nemos y clasificaciones'!$A$2:$B$5000,2,FALSE)</f>
        <v>EMPRESA ELECTRICA DE MAGALLANES S.A.</v>
      </c>
      <c r="O2496" s="2" t="str">
        <f>VLOOKUP(Tabla1[[#This Row],[nemo]],'Nemos y clasificaciones'!$A$1:$C$3000,3,FALSE)</f>
        <v>Eléctrico</v>
      </c>
      <c r="P2496" s="2"/>
      <c r="Q2496" s="2"/>
    </row>
    <row r="2497" spans="1:17" x14ac:dyDescent="0.25">
      <c r="A2497" t="s">
        <v>376</v>
      </c>
      <c r="B2497" s="1">
        <v>44434</v>
      </c>
      <c r="C2497" s="1">
        <v>44440</v>
      </c>
      <c r="D2497" t="s">
        <v>21</v>
      </c>
      <c r="E2497" t="s">
        <v>377</v>
      </c>
      <c r="F2497">
        <v>0</v>
      </c>
      <c r="G2497">
        <v>10000000</v>
      </c>
      <c r="H2497">
        <v>0</v>
      </c>
      <c r="I2497">
        <v>0</v>
      </c>
      <c r="J2497">
        <v>0</v>
      </c>
      <c r="K2497">
        <v>2.4E-2</v>
      </c>
      <c r="L2497" t="s">
        <v>23</v>
      </c>
      <c r="M2497" s="2">
        <v>240000</v>
      </c>
      <c r="N2497" s="2" t="str">
        <f>VLOOKUP(Tabla1[[#This Row],[nemo]],'Nemos y clasificaciones'!$A$2:$B$5000,2,FALSE)</f>
        <v>CFI</v>
      </c>
      <c r="O2497" s="2" t="str">
        <f>VLOOKUP(Tabla1[[#This Row],[nemo]],'Nemos y clasificaciones'!$A$1:$C$3000,3,FALSE)</f>
        <v>CFI</v>
      </c>
      <c r="P2497" s="2"/>
      <c r="Q2497" s="2"/>
    </row>
    <row r="2498" spans="1:17" x14ac:dyDescent="0.25">
      <c r="A2498" t="s">
        <v>2114</v>
      </c>
      <c r="B2498" s="1">
        <v>44308</v>
      </c>
      <c r="C2498" s="1">
        <v>44314</v>
      </c>
      <c r="D2498" t="s">
        <v>21</v>
      </c>
      <c r="E2498" t="s">
        <v>379</v>
      </c>
      <c r="F2498">
        <v>0</v>
      </c>
      <c r="G2498">
        <v>10000000</v>
      </c>
      <c r="H2498">
        <v>0</v>
      </c>
      <c r="I2498">
        <v>0</v>
      </c>
      <c r="J2498">
        <v>0</v>
      </c>
      <c r="K2498">
        <v>4.5999999999999999E-2</v>
      </c>
      <c r="L2498" t="s">
        <v>23</v>
      </c>
      <c r="M2498" s="2">
        <v>460000</v>
      </c>
      <c r="N2498" s="2" t="str">
        <f>VLOOKUP(Tabla1[[#This Row],[nemo]],'Nemos y clasificaciones'!$A$2:$B$5000,2,FALSE)</f>
        <v>CFI</v>
      </c>
      <c r="O2498" s="2" t="str">
        <f>VLOOKUP(Tabla1[[#This Row],[nemo]],'Nemos y clasificaciones'!$A$1:$C$3000,3,FALSE)</f>
        <v>CFI</v>
      </c>
      <c r="P2498" s="2"/>
      <c r="Q2498" s="2"/>
    </row>
    <row r="2499" spans="1:17" x14ac:dyDescent="0.25">
      <c r="A2499" t="s">
        <v>378</v>
      </c>
      <c r="B2499" s="1">
        <v>44434</v>
      </c>
      <c r="C2499" s="1">
        <v>44440</v>
      </c>
      <c r="D2499" t="s">
        <v>21</v>
      </c>
      <c r="E2499" t="s">
        <v>379</v>
      </c>
      <c r="F2499">
        <v>0</v>
      </c>
      <c r="G2499">
        <v>10000000</v>
      </c>
      <c r="H2499">
        <v>0</v>
      </c>
      <c r="I2499">
        <v>0</v>
      </c>
      <c r="J2499">
        <v>0</v>
      </c>
      <c r="K2499">
        <v>2.4E-2</v>
      </c>
      <c r="L2499" t="s">
        <v>23</v>
      </c>
      <c r="M2499" s="2">
        <v>240000</v>
      </c>
      <c r="N2499" s="2" t="str">
        <f>VLOOKUP(Tabla1[[#This Row],[nemo]],'Nemos y clasificaciones'!$A$2:$B$5000,2,FALSE)</f>
        <v>CFI</v>
      </c>
      <c r="O2499" s="2" t="str">
        <f>VLOOKUP(Tabla1[[#This Row],[nemo]],'Nemos y clasificaciones'!$A$1:$C$3000,3,FALSE)</f>
        <v>CFI</v>
      </c>
      <c r="P2499" s="2"/>
      <c r="Q2499" s="2"/>
    </row>
    <row r="2500" spans="1:17" x14ac:dyDescent="0.25">
      <c r="A2500" t="s">
        <v>3737</v>
      </c>
      <c r="B2500" s="1">
        <v>44005</v>
      </c>
      <c r="C2500" s="1">
        <v>44012</v>
      </c>
      <c r="D2500" t="s">
        <v>14</v>
      </c>
      <c r="E2500" t="s">
        <v>3738</v>
      </c>
      <c r="F2500">
        <v>0</v>
      </c>
      <c r="G2500">
        <v>1000000</v>
      </c>
      <c r="H2500">
        <v>0</v>
      </c>
      <c r="I2500">
        <v>0</v>
      </c>
      <c r="J2500">
        <v>0</v>
      </c>
      <c r="K2500">
        <v>8.6560000000000006</v>
      </c>
      <c r="L2500" t="s">
        <v>16</v>
      </c>
      <c r="M2500" s="2">
        <v>8656000</v>
      </c>
      <c r="N2500" s="2" t="str">
        <f>VLOOKUP(Tabla1[[#This Row],[nemo]],'Nemos y clasificaciones'!$A$2:$B$5000,2,FALSE)</f>
        <v>CFI</v>
      </c>
      <c r="O2500" s="2" t="str">
        <f>VLOOKUP(Tabla1[[#This Row],[nemo]],'Nemos y clasificaciones'!$A$1:$C$3000,3,FALSE)</f>
        <v>CFI</v>
      </c>
      <c r="P2500" s="2"/>
      <c r="Q2500" s="2"/>
    </row>
    <row r="2501" spans="1:17" x14ac:dyDescent="0.25">
      <c r="A2501" t="s">
        <v>3774</v>
      </c>
      <c r="B2501" s="1">
        <v>44005</v>
      </c>
      <c r="C2501" s="1">
        <v>44012</v>
      </c>
      <c r="D2501" t="s">
        <v>14</v>
      </c>
      <c r="E2501" t="s">
        <v>3775</v>
      </c>
      <c r="F2501">
        <v>0</v>
      </c>
      <c r="G2501">
        <v>10000000</v>
      </c>
      <c r="H2501">
        <v>0</v>
      </c>
      <c r="I2501">
        <v>0</v>
      </c>
      <c r="J2501">
        <v>0</v>
      </c>
      <c r="K2501">
        <v>8.6359999999999992</v>
      </c>
      <c r="L2501" t="s">
        <v>16</v>
      </c>
      <c r="M2501" s="2">
        <v>86360000</v>
      </c>
      <c r="N2501" s="2" t="str">
        <f>VLOOKUP(Tabla1[[#This Row],[nemo]],'Nemos y clasificaciones'!$A$2:$B$5000,2,FALSE)</f>
        <v>CFI</v>
      </c>
      <c r="O2501" s="2" t="str">
        <f>VLOOKUP(Tabla1[[#This Row],[nemo]],'Nemos y clasificaciones'!$A$1:$C$3000,3,FALSE)</f>
        <v>CFI</v>
      </c>
      <c r="P2501" s="2"/>
      <c r="Q2501" s="2"/>
    </row>
    <row r="2502" spans="1:17" x14ac:dyDescent="0.25">
      <c r="A2502" t="s">
        <v>9236</v>
      </c>
      <c r="B2502" s="1">
        <v>42907</v>
      </c>
      <c r="C2502" s="1">
        <v>42914</v>
      </c>
      <c r="D2502" t="s">
        <v>14</v>
      </c>
      <c r="E2502" t="s">
        <v>1190</v>
      </c>
      <c r="F2502">
        <v>0</v>
      </c>
      <c r="G2502">
        <v>13081284</v>
      </c>
      <c r="H2502">
        <v>0</v>
      </c>
      <c r="I2502">
        <v>0</v>
      </c>
      <c r="J2502">
        <v>0</v>
      </c>
      <c r="K2502">
        <v>75</v>
      </c>
      <c r="L2502" t="s">
        <v>54</v>
      </c>
      <c r="M2502" s="2">
        <v>981096300</v>
      </c>
      <c r="N2502" s="2" t="str">
        <f>VLOOKUP(Tabla1[[#This Row],[nemo]],'Nemos y clasificaciones'!$A$2:$B$5000,2,FALSE)</f>
        <v>EMPRESA ELECTRICA DE MAGALLANES S.A.</v>
      </c>
      <c r="O2502" s="2" t="str">
        <f>VLOOKUP(Tabla1[[#This Row],[nemo]],'Nemos y clasificaciones'!$A$1:$C$3000,3,FALSE)</f>
        <v>Eléctrico</v>
      </c>
      <c r="P2502" s="2"/>
      <c r="Q2502" s="2"/>
    </row>
    <row r="2503" spans="1:17" x14ac:dyDescent="0.25">
      <c r="A2503" t="s">
        <v>11469</v>
      </c>
      <c r="B2503" s="1">
        <v>42174</v>
      </c>
      <c r="C2503" s="1">
        <v>42180</v>
      </c>
      <c r="D2503" t="s">
        <v>14</v>
      </c>
      <c r="E2503" t="s">
        <v>1190</v>
      </c>
      <c r="F2503">
        <v>0</v>
      </c>
      <c r="G2503">
        <v>13081284</v>
      </c>
      <c r="H2503">
        <v>0</v>
      </c>
      <c r="I2503">
        <v>0</v>
      </c>
      <c r="J2503">
        <v>0</v>
      </c>
      <c r="K2503">
        <v>75</v>
      </c>
      <c r="L2503" t="s">
        <v>54</v>
      </c>
      <c r="M2503" s="2">
        <v>981096300</v>
      </c>
      <c r="N2503" s="2" t="str">
        <f>VLOOKUP(Tabla1[[#This Row],[nemo]],'Nemos y clasificaciones'!$A$2:$B$5000,2,FALSE)</f>
        <v>EMPRESA ELECTRICA DE MAGALLANES S.A.</v>
      </c>
      <c r="O2503" s="2" t="str">
        <f>VLOOKUP(Tabla1[[#This Row],[nemo]],'Nemos y clasificaciones'!$A$1:$C$3000,3,FALSE)</f>
        <v>Eléctrico</v>
      </c>
      <c r="P2503" s="2"/>
      <c r="Q2503" s="2"/>
    </row>
    <row r="2504" spans="1:17" x14ac:dyDescent="0.25">
      <c r="A2504" t="s">
        <v>3739</v>
      </c>
      <c r="B2504" s="1">
        <v>44005</v>
      </c>
      <c r="C2504" s="1">
        <v>44012</v>
      </c>
      <c r="D2504" t="s">
        <v>14</v>
      </c>
      <c r="E2504" t="s">
        <v>3740</v>
      </c>
      <c r="F2504">
        <v>0</v>
      </c>
      <c r="G2504">
        <v>1000000</v>
      </c>
      <c r="H2504">
        <v>0</v>
      </c>
      <c r="I2504">
        <v>0</v>
      </c>
      <c r="J2504">
        <v>0</v>
      </c>
      <c r="K2504">
        <v>8.9559999999999995</v>
      </c>
      <c r="L2504" t="s">
        <v>16</v>
      </c>
      <c r="M2504" s="2">
        <v>8956000</v>
      </c>
      <c r="N2504" s="2" t="str">
        <f>VLOOKUP(Tabla1[[#This Row],[nemo]],'Nemos y clasificaciones'!$A$2:$B$5000,2,FALSE)</f>
        <v>CFI</v>
      </c>
      <c r="O2504" s="2" t="str">
        <f>VLOOKUP(Tabla1[[#This Row],[nemo]],'Nemos y clasificaciones'!$A$1:$C$3000,3,FALSE)</f>
        <v>CFI</v>
      </c>
      <c r="P2504" s="2"/>
      <c r="Q2504" s="2"/>
    </row>
    <row r="2505" spans="1:17" x14ac:dyDescent="0.25">
      <c r="A2505" t="s">
        <v>9358</v>
      </c>
      <c r="B2505" s="1">
        <v>42895</v>
      </c>
      <c r="C2505" s="1">
        <v>42901</v>
      </c>
      <c r="D2505" t="s">
        <v>14</v>
      </c>
      <c r="E2505" t="s">
        <v>5911</v>
      </c>
      <c r="F2505">
        <v>0</v>
      </c>
      <c r="G2505">
        <v>1000000</v>
      </c>
      <c r="H2505">
        <v>0</v>
      </c>
      <c r="I2505">
        <v>0</v>
      </c>
      <c r="J2505">
        <v>0</v>
      </c>
      <c r="K2505">
        <v>32.225000000000001</v>
      </c>
      <c r="L2505" t="s">
        <v>54</v>
      </c>
      <c r="M2505" s="2">
        <v>32225000</v>
      </c>
      <c r="N2505" s="2" t="str">
        <f>VLOOKUP(Tabla1[[#This Row],[nemo]],'Nemos y clasificaciones'!$A$2:$B$5000,2,FALSE)</f>
        <v>CFI</v>
      </c>
      <c r="O2505" s="2" t="str">
        <f>VLOOKUP(Tabla1[[#This Row],[nemo]],'Nemos y clasificaciones'!$A$1:$C$3000,3,FALSE)</f>
        <v>CFI</v>
      </c>
      <c r="P2505" s="2"/>
      <c r="Q2505" s="2"/>
    </row>
    <row r="2506" spans="1:17" x14ac:dyDescent="0.25">
      <c r="A2506" t="s">
        <v>5910</v>
      </c>
      <c r="B2506" s="1">
        <v>43638</v>
      </c>
      <c r="C2506" s="1">
        <v>43644</v>
      </c>
      <c r="D2506" t="s">
        <v>14</v>
      </c>
      <c r="E2506" t="s">
        <v>5911</v>
      </c>
      <c r="F2506">
        <v>0</v>
      </c>
      <c r="G2506">
        <v>1000000</v>
      </c>
      <c r="H2506">
        <v>0</v>
      </c>
      <c r="I2506">
        <v>0</v>
      </c>
      <c r="J2506">
        <v>0</v>
      </c>
      <c r="K2506">
        <v>8.1739999999999995</v>
      </c>
      <c r="L2506" t="s">
        <v>16</v>
      </c>
      <c r="M2506" s="2">
        <v>8174000</v>
      </c>
      <c r="N2506" s="2" t="str">
        <f>VLOOKUP(Tabla1[[#This Row],[nemo]],'Nemos y clasificaciones'!$A$2:$B$5000,2,FALSE)</f>
        <v>CFI</v>
      </c>
      <c r="O2506" s="2" t="str">
        <f>VLOOKUP(Tabla1[[#This Row],[nemo]],'Nemos y clasificaciones'!$A$1:$C$3000,3,FALSE)</f>
        <v>CFI</v>
      </c>
      <c r="P2506" s="2"/>
      <c r="Q2506" s="2"/>
    </row>
    <row r="2507" spans="1:17" x14ac:dyDescent="0.25">
      <c r="A2507" t="s">
        <v>7740</v>
      </c>
      <c r="B2507" s="1">
        <v>43273</v>
      </c>
      <c r="C2507" s="1">
        <v>43279</v>
      </c>
      <c r="D2507" t="s">
        <v>14</v>
      </c>
      <c r="E2507" t="s">
        <v>5911</v>
      </c>
      <c r="F2507">
        <v>0</v>
      </c>
      <c r="G2507">
        <v>1000000</v>
      </c>
      <c r="H2507">
        <v>0</v>
      </c>
      <c r="I2507">
        <v>0</v>
      </c>
      <c r="J2507">
        <v>0</v>
      </c>
      <c r="K2507">
        <v>0.751</v>
      </c>
      <c r="L2507" t="s">
        <v>23</v>
      </c>
      <c r="M2507" s="2">
        <v>751000</v>
      </c>
      <c r="N2507" s="2" t="str">
        <f>VLOOKUP(Tabla1[[#This Row],[nemo]],'Nemos y clasificaciones'!$A$2:$B$5000,2,FALSE)</f>
        <v>CFI</v>
      </c>
      <c r="O2507" s="2" t="str">
        <f>VLOOKUP(Tabla1[[#This Row],[nemo]],'Nemos y clasificaciones'!$A$1:$C$3000,3,FALSE)</f>
        <v>CFI</v>
      </c>
      <c r="P2507" s="2"/>
      <c r="Q2507" s="2"/>
    </row>
    <row r="2508" spans="1:17" x14ac:dyDescent="0.25">
      <c r="A2508" t="s">
        <v>9357</v>
      </c>
      <c r="B2508" s="1">
        <v>42895</v>
      </c>
      <c r="C2508" s="1">
        <v>42901</v>
      </c>
      <c r="D2508" t="s">
        <v>14</v>
      </c>
      <c r="E2508" t="s">
        <v>5913</v>
      </c>
      <c r="F2508">
        <v>0</v>
      </c>
      <c r="G2508">
        <v>1000000</v>
      </c>
      <c r="H2508">
        <v>0</v>
      </c>
      <c r="I2508">
        <v>0</v>
      </c>
      <c r="J2508">
        <v>0</v>
      </c>
      <c r="K2508">
        <v>32.372</v>
      </c>
      <c r="L2508" t="s">
        <v>54</v>
      </c>
      <c r="M2508" s="2">
        <v>32372000</v>
      </c>
      <c r="N2508" s="2" t="str">
        <f>VLOOKUP(Tabla1[[#This Row],[nemo]],'Nemos y clasificaciones'!$A$2:$B$5000,2,FALSE)</f>
        <v>CFI</v>
      </c>
      <c r="O2508" s="2" t="str">
        <f>VLOOKUP(Tabla1[[#This Row],[nemo]],'Nemos y clasificaciones'!$A$1:$C$3000,3,FALSE)</f>
        <v>CFI</v>
      </c>
      <c r="P2508" s="2"/>
      <c r="Q2508" s="2"/>
    </row>
    <row r="2509" spans="1:17" x14ac:dyDescent="0.25">
      <c r="A2509" t="s">
        <v>5912</v>
      </c>
      <c r="B2509" s="1">
        <v>43638</v>
      </c>
      <c r="C2509" s="1">
        <v>43644</v>
      </c>
      <c r="D2509" t="s">
        <v>14</v>
      </c>
      <c r="E2509" t="s">
        <v>5913</v>
      </c>
      <c r="F2509">
        <v>0</v>
      </c>
      <c r="G2509">
        <v>1000000</v>
      </c>
      <c r="H2509">
        <v>0</v>
      </c>
      <c r="I2509">
        <v>0</v>
      </c>
      <c r="J2509">
        <v>0</v>
      </c>
      <c r="K2509">
        <v>8.2810000000000006</v>
      </c>
      <c r="L2509" t="s">
        <v>16</v>
      </c>
      <c r="M2509" s="2">
        <v>8281000</v>
      </c>
      <c r="N2509" s="2" t="str">
        <f>VLOOKUP(Tabla1[[#This Row],[nemo]],'Nemos y clasificaciones'!$A$2:$B$5000,2,FALSE)</f>
        <v>CFI</v>
      </c>
      <c r="O2509" s="2" t="str">
        <f>VLOOKUP(Tabla1[[#This Row],[nemo]],'Nemos y clasificaciones'!$A$1:$C$3000,3,FALSE)</f>
        <v>CFI</v>
      </c>
      <c r="P2509" s="2"/>
      <c r="Q2509" s="2"/>
    </row>
    <row r="2510" spans="1:17" x14ac:dyDescent="0.25">
      <c r="A2510" t="s">
        <v>5943</v>
      </c>
      <c r="B2510" s="1">
        <v>43637</v>
      </c>
      <c r="C2510" s="1">
        <v>43643</v>
      </c>
      <c r="D2510" t="s">
        <v>14</v>
      </c>
      <c r="E2510" t="s">
        <v>1190</v>
      </c>
      <c r="F2510">
        <v>0</v>
      </c>
      <c r="G2510">
        <v>13081284</v>
      </c>
      <c r="H2510">
        <v>0</v>
      </c>
      <c r="I2510">
        <v>0</v>
      </c>
      <c r="J2510">
        <v>0</v>
      </c>
      <c r="K2510">
        <v>74</v>
      </c>
      <c r="L2510" t="s">
        <v>54</v>
      </c>
      <c r="M2510" s="2">
        <v>968015016</v>
      </c>
      <c r="N2510" s="2" t="str">
        <f>VLOOKUP(Tabla1[[#This Row],[nemo]],'Nemos y clasificaciones'!$A$2:$B$5000,2,FALSE)</f>
        <v>EMPRESA ELECTRICA DE MAGALLANES S.A.</v>
      </c>
      <c r="O2510" s="2" t="str">
        <f>VLOOKUP(Tabla1[[#This Row],[nemo]],'Nemos y clasificaciones'!$A$1:$C$3000,3,FALSE)</f>
        <v>Eléctrico</v>
      </c>
      <c r="P2510" s="2"/>
      <c r="Q2510" s="2"/>
    </row>
    <row r="2511" spans="1:17" x14ac:dyDescent="0.25">
      <c r="A2511" t="s">
        <v>9752</v>
      </c>
      <c r="B2511" s="1">
        <v>42845</v>
      </c>
      <c r="C2511" s="1">
        <v>42851</v>
      </c>
      <c r="D2511" t="s">
        <v>14</v>
      </c>
      <c r="E2511" t="s">
        <v>1190</v>
      </c>
      <c r="F2511">
        <v>0</v>
      </c>
      <c r="G2511">
        <v>13081284</v>
      </c>
      <c r="H2511">
        <v>0</v>
      </c>
      <c r="I2511">
        <v>0</v>
      </c>
      <c r="J2511">
        <v>0</v>
      </c>
      <c r="K2511">
        <v>74</v>
      </c>
      <c r="L2511" t="s">
        <v>54</v>
      </c>
      <c r="M2511" s="2">
        <v>968015016</v>
      </c>
      <c r="N2511" s="2" t="str">
        <f>VLOOKUP(Tabla1[[#This Row],[nemo]],'Nemos y clasificaciones'!$A$2:$B$5000,2,FALSE)</f>
        <v>EMPRESA ELECTRICA DE MAGALLANES S.A.</v>
      </c>
      <c r="O2511" s="2" t="str">
        <f>VLOOKUP(Tabla1[[#This Row],[nemo]],'Nemos y clasificaciones'!$A$1:$C$3000,3,FALSE)</f>
        <v>Eléctrico</v>
      </c>
      <c r="P2511" s="2"/>
      <c r="Q2511" s="2"/>
    </row>
    <row r="2512" spans="1:17" x14ac:dyDescent="0.25">
      <c r="A2512" t="s">
        <v>7741</v>
      </c>
      <c r="B2512" s="1">
        <v>43273</v>
      </c>
      <c r="C2512" s="1">
        <v>43279</v>
      </c>
      <c r="D2512" t="s">
        <v>14</v>
      </c>
      <c r="E2512" t="s">
        <v>5913</v>
      </c>
      <c r="F2512">
        <v>0</v>
      </c>
      <c r="G2512">
        <v>1000000</v>
      </c>
      <c r="H2512">
        <v>0</v>
      </c>
      <c r="I2512">
        <v>0</v>
      </c>
      <c r="J2512">
        <v>0</v>
      </c>
      <c r="K2512">
        <v>0.75800000000000001</v>
      </c>
      <c r="L2512" t="s">
        <v>23</v>
      </c>
      <c r="M2512" s="2">
        <v>758000</v>
      </c>
      <c r="N2512" s="2" t="str">
        <f>VLOOKUP(Tabla1[[#This Row],[nemo]],'Nemos y clasificaciones'!$A$2:$B$5000,2,FALSE)</f>
        <v>CFI</v>
      </c>
      <c r="O2512" s="2" t="str">
        <f>VLOOKUP(Tabla1[[#This Row],[nemo]],'Nemos y clasificaciones'!$A$1:$C$3000,3,FALSE)</f>
        <v>CFI</v>
      </c>
      <c r="P2512" s="2"/>
      <c r="Q2512" s="2"/>
    </row>
    <row r="2513" spans="1:17" x14ac:dyDescent="0.25">
      <c r="A2513" t="s">
        <v>607</v>
      </c>
      <c r="B2513" s="1">
        <v>44407</v>
      </c>
      <c r="C2513" s="1">
        <v>44413</v>
      </c>
      <c r="D2513" t="s">
        <v>21</v>
      </c>
      <c r="E2513" t="s">
        <v>608</v>
      </c>
      <c r="F2513">
        <v>0</v>
      </c>
      <c r="G2513">
        <v>10000000</v>
      </c>
      <c r="H2513">
        <v>0</v>
      </c>
      <c r="I2513">
        <v>0</v>
      </c>
      <c r="J2513">
        <v>0</v>
      </c>
      <c r="K2513">
        <v>41.905999999999999</v>
      </c>
      <c r="L2513" t="s">
        <v>54</v>
      </c>
      <c r="M2513" s="2">
        <v>419060000</v>
      </c>
      <c r="N2513" s="2" t="str">
        <f>VLOOKUP(Tabla1[[#This Row],[nemo]],'Nemos y clasificaciones'!$A$2:$B$5000,2,FALSE)</f>
        <v>CFI</v>
      </c>
      <c r="O2513" s="2" t="str">
        <f>VLOOKUP(Tabla1[[#This Row],[nemo]],'Nemos y clasificaciones'!$A$1:$C$3000,3,FALSE)</f>
        <v>CFI</v>
      </c>
      <c r="P2513" s="2"/>
      <c r="Q2513" s="2"/>
    </row>
    <row r="2514" spans="1:17" x14ac:dyDescent="0.25">
      <c r="A2514" t="s">
        <v>6290</v>
      </c>
      <c r="B2514" s="1">
        <v>43602</v>
      </c>
      <c r="C2514" s="1">
        <v>43609</v>
      </c>
      <c r="D2514" t="s">
        <v>14</v>
      </c>
      <c r="E2514" t="s">
        <v>2284</v>
      </c>
      <c r="F2514">
        <v>0</v>
      </c>
      <c r="G2514">
        <v>6909829902</v>
      </c>
      <c r="H2514">
        <v>0</v>
      </c>
      <c r="I2514">
        <v>0</v>
      </c>
      <c r="J2514">
        <v>0</v>
      </c>
      <c r="K2514">
        <v>0.13900000000000001</v>
      </c>
      <c r="L2514" t="s">
        <v>23</v>
      </c>
      <c r="M2514" s="2">
        <v>960466356.37800002</v>
      </c>
      <c r="N2514" s="2" t="str">
        <f>VLOOKUP(Tabla1[[#This Row],[nemo]],'Nemos y clasificaciones'!$A$2:$B$5000,2,FALSE)</f>
        <v>GRUPO EMPRESAS NAVIERAS S.A.</v>
      </c>
      <c r="O2514" s="2" t="str">
        <f>VLOOKUP(Tabla1[[#This Row],[nemo]],'Nemos y clasificaciones'!$A$1:$C$3000,3,FALSE)</f>
        <v>Conglomerados</v>
      </c>
      <c r="P2514" s="2"/>
      <c r="Q2514" s="2"/>
    </row>
    <row r="2515" spans="1:17" x14ac:dyDescent="0.25">
      <c r="A2515" t="s">
        <v>2098</v>
      </c>
      <c r="B2515" s="1">
        <v>44309</v>
      </c>
      <c r="C2515" s="1">
        <v>44315</v>
      </c>
      <c r="D2515" t="s">
        <v>21</v>
      </c>
      <c r="E2515" t="s">
        <v>608</v>
      </c>
      <c r="F2515">
        <v>0</v>
      </c>
      <c r="G2515">
        <v>10000000</v>
      </c>
      <c r="H2515">
        <v>0</v>
      </c>
      <c r="I2515">
        <v>0</v>
      </c>
      <c r="J2515">
        <v>0</v>
      </c>
      <c r="K2515">
        <v>1.181</v>
      </c>
      <c r="L2515" t="s">
        <v>16</v>
      </c>
      <c r="M2515" s="2">
        <v>11810000</v>
      </c>
      <c r="N2515" s="2" t="str">
        <f>VLOOKUP(Tabla1[[#This Row],[nemo]],'Nemos y clasificaciones'!$A$2:$B$5000,2,FALSE)</f>
        <v>CFI</v>
      </c>
      <c r="O2515" s="2" t="str">
        <f>VLOOKUP(Tabla1[[#This Row],[nemo]],'Nemos y clasificaciones'!$A$1:$C$3000,3,FALSE)</f>
        <v>CFI</v>
      </c>
      <c r="P2515" s="2"/>
      <c r="Q2515" s="2"/>
    </row>
    <row r="2516" spans="1:17" x14ac:dyDescent="0.25">
      <c r="A2516" t="s">
        <v>6605</v>
      </c>
      <c r="B2516" s="1">
        <v>43579</v>
      </c>
      <c r="C2516" s="1">
        <v>43585</v>
      </c>
      <c r="D2516" t="s">
        <v>14</v>
      </c>
      <c r="E2516" t="s">
        <v>2018</v>
      </c>
      <c r="F2516">
        <v>0</v>
      </c>
      <c r="G2516">
        <v>720000000</v>
      </c>
      <c r="H2516">
        <v>0</v>
      </c>
      <c r="I2516">
        <v>0</v>
      </c>
      <c r="J2516">
        <v>0</v>
      </c>
      <c r="K2516">
        <v>1.33</v>
      </c>
      <c r="L2516" t="s">
        <v>16</v>
      </c>
      <c r="M2516" s="2">
        <v>957600000</v>
      </c>
      <c r="N2516" s="2" t="str">
        <f>VLOOKUP(Tabla1[[#This Row],[nemo]],'Nemos y clasificaciones'!$A$2:$B$5000,2,FALSE)</f>
        <v>FRUTICOLA VICONTO S.A.</v>
      </c>
      <c r="O2516" s="2" t="str">
        <f>VLOOKUP(Tabla1[[#This Row],[nemo]],'Nemos y clasificaciones'!$A$1:$C$3000,3,FALSE)</f>
        <v>Alimentos, bebidas y tabaco</v>
      </c>
      <c r="P2516" s="2"/>
      <c r="Q2516" s="2"/>
    </row>
    <row r="2517" spans="1:17" x14ac:dyDescent="0.25">
      <c r="A2517" t="s">
        <v>9785</v>
      </c>
      <c r="B2517" s="1">
        <v>42832</v>
      </c>
      <c r="C2517" s="1">
        <v>42838</v>
      </c>
      <c r="D2517" t="s">
        <v>14</v>
      </c>
      <c r="E2517" t="s">
        <v>7305</v>
      </c>
      <c r="F2517">
        <v>0</v>
      </c>
      <c r="G2517">
        <v>400000</v>
      </c>
      <c r="H2517">
        <v>0</v>
      </c>
      <c r="I2517">
        <v>0</v>
      </c>
      <c r="J2517">
        <v>0</v>
      </c>
      <c r="K2517">
        <v>2389.779</v>
      </c>
      <c r="L2517" t="s">
        <v>19</v>
      </c>
      <c r="M2517" s="2">
        <v>955911600</v>
      </c>
      <c r="N2517" s="2" t="str">
        <f>VLOOKUP(Tabla1[[#This Row],[nemo]],'Nemos y clasificaciones'!$A$2:$B$5000,2,FALSE)</f>
        <v>INMOBILIARIA CLUB DE CAMPO S.A.</v>
      </c>
      <c r="O2517" s="2" t="str">
        <f>VLOOKUP(Tabla1[[#This Row],[nemo]],'Nemos y clasificaciones'!$A$1:$C$3000,3,FALSE)</f>
        <v>Recreación y servicios educacionales</v>
      </c>
      <c r="P2517" s="2"/>
      <c r="Q2517" s="2"/>
    </row>
    <row r="2518" spans="1:17" x14ac:dyDescent="0.25">
      <c r="A2518" t="s">
        <v>5926</v>
      </c>
      <c r="B2518" s="1">
        <v>43638</v>
      </c>
      <c r="C2518" s="1">
        <v>43644</v>
      </c>
      <c r="D2518" t="s">
        <v>14</v>
      </c>
      <c r="E2518" t="s">
        <v>1484</v>
      </c>
      <c r="F2518">
        <v>0</v>
      </c>
      <c r="G2518">
        <v>10000000</v>
      </c>
      <c r="H2518">
        <v>0</v>
      </c>
      <c r="I2518">
        <v>0</v>
      </c>
      <c r="J2518">
        <v>0</v>
      </c>
      <c r="K2518">
        <v>30.625</v>
      </c>
      <c r="L2518" t="s">
        <v>54</v>
      </c>
      <c r="M2518" s="2">
        <v>306250000</v>
      </c>
      <c r="N2518" s="2" t="str">
        <f>VLOOKUP(Tabla1[[#This Row],[nemo]],'Nemos y clasificaciones'!$A$2:$B$5000,2,FALSE)</f>
        <v>CFI</v>
      </c>
      <c r="O2518" s="2" t="str">
        <f>VLOOKUP(Tabla1[[#This Row],[nemo]],'Nemos y clasificaciones'!$A$1:$C$3000,3,FALSE)</f>
        <v>CFI</v>
      </c>
      <c r="P2518" s="2"/>
      <c r="Q2518" s="2"/>
    </row>
    <row r="2519" spans="1:17" x14ac:dyDescent="0.25">
      <c r="A2519" t="s">
        <v>9366</v>
      </c>
      <c r="B2519" s="1">
        <v>42895</v>
      </c>
      <c r="C2519" s="1">
        <v>42901</v>
      </c>
      <c r="D2519" t="s">
        <v>14</v>
      </c>
      <c r="E2519" t="s">
        <v>1484</v>
      </c>
      <c r="F2519">
        <v>0</v>
      </c>
      <c r="G2519">
        <v>10000000</v>
      </c>
      <c r="H2519">
        <v>0</v>
      </c>
      <c r="I2519">
        <v>0</v>
      </c>
      <c r="J2519">
        <v>0</v>
      </c>
      <c r="K2519">
        <v>21.876999999999999</v>
      </c>
      <c r="L2519" t="s">
        <v>54</v>
      </c>
      <c r="M2519" s="2">
        <v>218770000</v>
      </c>
      <c r="N2519" s="2" t="str">
        <f>VLOOKUP(Tabla1[[#This Row],[nemo]],'Nemos y clasificaciones'!$A$2:$B$5000,2,FALSE)</f>
        <v>CFI</v>
      </c>
      <c r="O2519" s="2" t="str">
        <f>VLOOKUP(Tabla1[[#This Row],[nemo]],'Nemos y clasificaciones'!$A$1:$C$3000,3,FALSE)</f>
        <v>CFI</v>
      </c>
      <c r="P2519" s="2"/>
      <c r="Q2519" s="2"/>
    </row>
    <row r="2520" spans="1:17" x14ac:dyDescent="0.25">
      <c r="A2520" t="s">
        <v>1483</v>
      </c>
      <c r="B2520" s="1">
        <v>44356</v>
      </c>
      <c r="C2520" s="1">
        <v>44362</v>
      </c>
      <c r="D2520" t="s">
        <v>14</v>
      </c>
      <c r="E2520" t="s">
        <v>1484</v>
      </c>
      <c r="F2520">
        <v>0</v>
      </c>
      <c r="G2520">
        <v>10000000</v>
      </c>
      <c r="H2520">
        <v>0</v>
      </c>
      <c r="I2520">
        <v>0</v>
      </c>
      <c r="J2520">
        <v>0</v>
      </c>
      <c r="K2520">
        <v>8.5289999999999999</v>
      </c>
      <c r="L2520" t="s">
        <v>16</v>
      </c>
      <c r="M2520" s="2">
        <v>85290000</v>
      </c>
      <c r="N2520" s="2" t="str">
        <f>VLOOKUP(Tabla1[[#This Row],[nemo]],'Nemos y clasificaciones'!$A$2:$B$5000,2,FALSE)</f>
        <v>CFI</v>
      </c>
      <c r="O2520" s="2" t="str">
        <f>VLOOKUP(Tabla1[[#This Row],[nemo]],'Nemos y clasificaciones'!$A$1:$C$3000,3,FALSE)</f>
        <v>CFI</v>
      </c>
      <c r="P2520" s="2"/>
      <c r="Q2520" s="2"/>
    </row>
    <row r="2521" spans="1:17" x14ac:dyDescent="0.25">
      <c r="A2521" t="s">
        <v>9611</v>
      </c>
      <c r="B2521" s="1">
        <v>42861</v>
      </c>
      <c r="C2521" s="1">
        <v>42867</v>
      </c>
      <c r="D2521" t="s">
        <v>14</v>
      </c>
      <c r="E2521" t="s">
        <v>2018</v>
      </c>
      <c r="F2521">
        <v>0</v>
      </c>
      <c r="G2521">
        <v>720000000</v>
      </c>
      <c r="H2521">
        <v>0</v>
      </c>
      <c r="I2521">
        <v>0</v>
      </c>
      <c r="J2521">
        <v>0</v>
      </c>
      <c r="K2521">
        <v>1.32</v>
      </c>
      <c r="L2521" t="s">
        <v>16</v>
      </c>
      <c r="M2521" s="2">
        <v>950400000</v>
      </c>
      <c r="N2521" s="2" t="str">
        <f>VLOOKUP(Tabla1[[#This Row],[nemo]],'Nemos y clasificaciones'!$A$2:$B$5000,2,FALSE)</f>
        <v>FRUTICOLA VICONTO S.A.</v>
      </c>
      <c r="O2521" s="2" t="str">
        <f>VLOOKUP(Tabla1[[#This Row],[nemo]],'Nemos y clasificaciones'!$A$1:$C$3000,3,FALSE)</f>
        <v>Alimentos, bebidas y tabaco</v>
      </c>
      <c r="P2521" s="2"/>
      <c r="Q2521" s="2"/>
    </row>
    <row r="2522" spans="1:17" x14ac:dyDescent="0.25">
      <c r="A2522" t="s">
        <v>8644</v>
      </c>
      <c r="B2522" s="1">
        <v>43106</v>
      </c>
      <c r="C2522" s="1">
        <v>43112</v>
      </c>
      <c r="D2522" t="s">
        <v>14</v>
      </c>
      <c r="E2522" t="s">
        <v>8645</v>
      </c>
      <c r="F2522">
        <v>0</v>
      </c>
      <c r="G2522">
        <v>10000000</v>
      </c>
      <c r="H2522">
        <v>0</v>
      </c>
      <c r="I2522">
        <v>0</v>
      </c>
      <c r="J2522">
        <v>0</v>
      </c>
      <c r="K2522">
        <v>0.16300000000000001</v>
      </c>
      <c r="L2522" t="s">
        <v>23</v>
      </c>
      <c r="M2522" s="2">
        <v>1630000</v>
      </c>
      <c r="N2522" s="2" t="str">
        <f>VLOOKUP(Tabla1[[#This Row],[nemo]],'Nemos y clasificaciones'!$A$2:$B$5000,2,FALSE)</f>
        <v>CFI</v>
      </c>
      <c r="O2522" s="2" t="str">
        <f>VLOOKUP(Tabla1[[#This Row],[nemo]],'Nemos y clasificaciones'!$A$1:$C$3000,3,FALSE)</f>
        <v>CFI</v>
      </c>
      <c r="P2522" s="2"/>
      <c r="Q2522" s="2"/>
    </row>
    <row r="2523" spans="1:17" x14ac:dyDescent="0.25">
      <c r="A2523" t="s">
        <v>4384</v>
      </c>
      <c r="B2523" s="1">
        <v>43953</v>
      </c>
      <c r="C2523" s="1">
        <v>43959</v>
      </c>
      <c r="D2523" t="s">
        <v>14</v>
      </c>
      <c r="E2523" t="s">
        <v>1893</v>
      </c>
      <c r="F2523">
        <v>0</v>
      </c>
      <c r="G2523">
        <v>20000000</v>
      </c>
      <c r="H2523">
        <v>0</v>
      </c>
      <c r="I2523">
        <v>0</v>
      </c>
      <c r="J2523">
        <v>0</v>
      </c>
      <c r="K2523">
        <v>47</v>
      </c>
      <c r="L2523" t="s">
        <v>54</v>
      </c>
      <c r="M2523" s="2">
        <v>940000000</v>
      </c>
      <c r="N2523" s="2" t="str">
        <f>VLOOKUP(Tabla1[[#This Row],[nemo]],'Nemos y clasificaciones'!$A$2:$B$5000,2,FALSE)</f>
        <v>QUILICURA S.A.</v>
      </c>
      <c r="O2523" s="2" t="str">
        <f>VLOOKUP(Tabla1[[#This Row],[nemo]],'Nemos y clasificaciones'!$A$1:$C$3000,3,FALSE)</f>
        <v>Servicios financieros</v>
      </c>
      <c r="P2523" s="2"/>
      <c r="Q2523" s="2"/>
    </row>
    <row r="2524" spans="1:17" x14ac:dyDescent="0.25">
      <c r="A2524" t="s">
        <v>10149</v>
      </c>
      <c r="B2524" s="1">
        <v>42690</v>
      </c>
      <c r="C2524" s="1">
        <v>42696</v>
      </c>
      <c r="D2524" t="s">
        <v>14</v>
      </c>
      <c r="E2524" t="s">
        <v>8381</v>
      </c>
      <c r="F2524">
        <v>0</v>
      </c>
      <c r="G2524">
        <v>185994529</v>
      </c>
      <c r="H2524">
        <v>0</v>
      </c>
      <c r="I2524">
        <v>0</v>
      </c>
      <c r="J2524">
        <v>0</v>
      </c>
      <c r="K2524">
        <v>5</v>
      </c>
      <c r="L2524" t="s">
        <v>16</v>
      </c>
      <c r="M2524" s="2">
        <v>929972645</v>
      </c>
      <c r="N2524" s="2" t="str">
        <f>VLOOKUP(Tabla1[[#This Row],[nemo]],'Nemos y clasificaciones'!$A$2:$B$5000,2,FALSE)</f>
        <v>EMPRESA ELECTRICA DE ARICA S.A.</v>
      </c>
      <c r="O2524" s="2" t="str">
        <f>VLOOKUP(Tabla1[[#This Row],[nemo]],'Nemos y clasificaciones'!$A$1:$C$3000,3,FALSE)</f>
        <v>Eléctrico</v>
      </c>
      <c r="P2524" s="2"/>
      <c r="Q2524" s="2"/>
    </row>
    <row r="2525" spans="1:17" x14ac:dyDescent="0.25">
      <c r="A2525" t="s">
        <v>8659</v>
      </c>
      <c r="B2525" s="1">
        <v>43102</v>
      </c>
      <c r="C2525" s="1">
        <v>43108</v>
      </c>
      <c r="D2525" t="s">
        <v>14</v>
      </c>
      <c r="E2525" t="s">
        <v>8660</v>
      </c>
      <c r="F2525">
        <v>0</v>
      </c>
      <c r="G2525">
        <v>1000000</v>
      </c>
      <c r="H2525">
        <v>0</v>
      </c>
      <c r="I2525">
        <v>0</v>
      </c>
      <c r="J2525">
        <v>0</v>
      </c>
      <c r="K2525">
        <v>21309.163</v>
      </c>
      <c r="L2525" t="s">
        <v>19</v>
      </c>
      <c r="M2525" s="2">
        <v>21309163000</v>
      </c>
      <c r="N2525" s="2" t="str">
        <f>VLOOKUP(Tabla1[[#This Row],[nemo]],'Nemos y clasificaciones'!$A$2:$B$5000,2,FALSE)</f>
        <v>CFI</v>
      </c>
      <c r="O2525" s="2" t="str">
        <f>VLOOKUP(Tabla1[[#This Row],[nemo]],'Nemos y clasificaciones'!$A$1:$C$3000,3,FALSE)</f>
        <v>CFI</v>
      </c>
      <c r="P2525" s="2"/>
      <c r="Q2525" s="2"/>
    </row>
    <row r="2526" spans="1:17" x14ac:dyDescent="0.25">
      <c r="A2526" t="s">
        <v>9885</v>
      </c>
      <c r="B2526" s="1">
        <v>42783</v>
      </c>
      <c r="C2526" s="1">
        <v>42789</v>
      </c>
      <c r="D2526" t="s">
        <v>14</v>
      </c>
      <c r="E2526" t="s">
        <v>8660</v>
      </c>
      <c r="F2526">
        <v>0</v>
      </c>
      <c r="G2526">
        <v>1000000</v>
      </c>
      <c r="H2526">
        <v>0</v>
      </c>
      <c r="I2526">
        <v>0</v>
      </c>
      <c r="J2526">
        <v>0</v>
      </c>
      <c r="K2526">
        <v>2636.86</v>
      </c>
      <c r="L2526" t="s">
        <v>19</v>
      </c>
      <c r="M2526" s="2">
        <v>2636860000</v>
      </c>
      <c r="N2526" s="2" t="str">
        <f>VLOOKUP(Tabla1[[#This Row],[nemo]],'Nemos y clasificaciones'!$A$2:$B$5000,2,FALSE)</f>
        <v>CFI</v>
      </c>
      <c r="O2526" s="2" t="str">
        <f>VLOOKUP(Tabla1[[#This Row],[nemo]],'Nemos y clasificaciones'!$A$1:$C$3000,3,FALSE)</f>
        <v>CFI</v>
      </c>
      <c r="P2526" s="2"/>
      <c r="Q2526" s="2"/>
    </row>
    <row r="2527" spans="1:17" x14ac:dyDescent="0.25">
      <c r="A2527" t="s">
        <v>9218</v>
      </c>
      <c r="B2527" s="1">
        <v>42908</v>
      </c>
      <c r="C2527" s="1">
        <v>42915</v>
      </c>
      <c r="D2527" t="s">
        <v>14</v>
      </c>
      <c r="E2527" t="s">
        <v>8660</v>
      </c>
      <c r="F2527">
        <v>0</v>
      </c>
      <c r="G2527">
        <v>1000000</v>
      </c>
      <c r="H2527">
        <v>0</v>
      </c>
      <c r="I2527">
        <v>0</v>
      </c>
      <c r="J2527">
        <v>0</v>
      </c>
      <c r="K2527">
        <v>533.28399999999999</v>
      </c>
      <c r="L2527" t="s">
        <v>19</v>
      </c>
      <c r="M2527" s="2">
        <v>533284000</v>
      </c>
      <c r="N2527" s="2" t="str">
        <f>VLOOKUP(Tabla1[[#This Row],[nemo]],'Nemos y clasificaciones'!$A$2:$B$5000,2,FALSE)</f>
        <v>CFI</v>
      </c>
      <c r="O2527" s="2" t="str">
        <f>VLOOKUP(Tabla1[[#This Row],[nemo]],'Nemos y clasificaciones'!$A$1:$C$3000,3,FALSE)</f>
        <v>CFI</v>
      </c>
      <c r="P2527" s="2"/>
      <c r="Q2527" s="2"/>
    </row>
    <row r="2528" spans="1:17" x14ac:dyDescent="0.25">
      <c r="A2528" t="s">
        <v>8272</v>
      </c>
      <c r="B2528" s="1">
        <v>43222</v>
      </c>
      <c r="C2528" s="1">
        <v>43228</v>
      </c>
      <c r="D2528" t="s">
        <v>14</v>
      </c>
      <c r="E2528" t="s">
        <v>935</v>
      </c>
      <c r="F2528">
        <v>0</v>
      </c>
      <c r="G2528">
        <v>1181420348</v>
      </c>
      <c r="H2528">
        <v>0</v>
      </c>
      <c r="I2528">
        <v>0</v>
      </c>
      <c r="J2528">
        <v>0</v>
      </c>
      <c r="K2528">
        <v>0.78500000000000003</v>
      </c>
      <c r="L2528" t="s">
        <v>23</v>
      </c>
      <c r="M2528" s="2">
        <v>927414973.17999995</v>
      </c>
      <c r="N2528" s="2" t="str">
        <f>VLOOKUP(Tabla1[[#This Row],[nemo]],'Nemos y clasificaciones'!$A$2:$B$5000,2,FALSE)</f>
        <v>COMPAÑIAS CIC S.A.</v>
      </c>
      <c r="O2528" s="2" t="str">
        <f>VLOOKUP(Tabla1[[#This Row],[nemo]],'Nemos y clasificaciones'!$A$1:$C$3000,3,FALSE)</f>
        <v>Consumo</v>
      </c>
      <c r="P2528" s="2"/>
      <c r="Q2528" s="2"/>
    </row>
    <row r="2529" spans="1:17" x14ac:dyDescent="0.25">
      <c r="A2529" t="s">
        <v>10001</v>
      </c>
      <c r="B2529" s="1">
        <v>42727</v>
      </c>
      <c r="C2529" s="1">
        <v>42733</v>
      </c>
      <c r="D2529" t="s">
        <v>14</v>
      </c>
      <c r="E2529" t="s">
        <v>8660</v>
      </c>
      <c r="F2529">
        <v>0</v>
      </c>
      <c r="G2529">
        <v>1000000</v>
      </c>
      <c r="H2529">
        <v>0</v>
      </c>
      <c r="I2529">
        <v>0</v>
      </c>
      <c r="J2529">
        <v>0</v>
      </c>
      <c r="K2529">
        <v>526.92600000000004</v>
      </c>
      <c r="L2529" t="s">
        <v>19</v>
      </c>
      <c r="M2529" s="2">
        <v>526926000</v>
      </c>
      <c r="N2529" s="2" t="str">
        <f>VLOOKUP(Tabla1[[#This Row],[nemo]],'Nemos y clasificaciones'!$A$2:$B$5000,2,FALSE)</f>
        <v>CFI</v>
      </c>
      <c r="O2529" s="2" t="str">
        <f>VLOOKUP(Tabla1[[#This Row],[nemo]],'Nemos y clasificaciones'!$A$1:$C$3000,3,FALSE)</f>
        <v>CFI</v>
      </c>
      <c r="P2529" s="2"/>
      <c r="Q2529" s="2"/>
    </row>
    <row r="2530" spans="1:17" x14ac:dyDescent="0.25">
      <c r="A2530" t="s">
        <v>9794</v>
      </c>
      <c r="B2530" s="1">
        <v>42831</v>
      </c>
      <c r="C2530" s="1">
        <v>42837</v>
      </c>
      <c r="D2530" t="s">
        <v>14</v>
      </c>
      <c r="E2530" t="s">
        <v>2277</v>
      </c>
      <c r="F2530">
        <v>0</v>
      </c>
      <c r="G2530">
        <v>61500000</v>
      </c>
      <c r="H2530">
        <v>0</v>
      </c>
      <c r="I2530">
        <v>0</v>
      </c>
      <c r="J2530">
        <v>0</v>
      </c>
      <c r="K2530">
        <v>15.03</v>
      </c>
      <c r="L2530" t="s">
        <v>54</v>
      </c>
      <c r="M2530" s="2">
        <v>924345000</v>
      </c>
      <c r="N2530" s="2" t="str">
        <f>VLOOKUP(Tabla1[[#This Row],[nemo]],'Nemos y clasificaciones'!$A$2:$B$5000,2,FALSE)</f>
        <v>COMPAÑIA CHILENA DE FOSFOROS S.A.</v>
      </c>
      <c r="O2530" s="2" t="str">
        <f>VLOOKUP(Tabla1[[#This Row],[nemo]],'Nemos y clasificaciones'!$A$1:$C$3000,3,FALSE)</f>
        <v>Alimentos, bebidas y tabaco</v>
      </c>
      <c r="P2530" s="2"/>
      <c r="Q2530" s="2"/>
    </row>
    <row r="2531" spans="1:17" x14ac:dyDescent="0.25">
      <c r="A2531" t="s">
        <v>10354</v>
      </c>
      <c r="B2531" s="1">
        <v>42544</v>
      </c>
      <c r="C2531" s="1">
        <v>42551</v>
      </c>
      <c r="D2531" t="s">
        <v>14</v>
      </c>
      <c r="E2531" t="s">
        <v>8660</v>
      </c>
      <c r="F2531">
        <v>0</v>
      </c>
      <c r="G2531">
        <v>1000000</v>
      </c>
      <c r="H2531">
        <v>0</v>
      </c>
      <c r="I2531">
        <v>0</v>
      </c>
      <c r="J2531">
        <v>0</v>
      </c>
      <c r="K2531">
        <v>521.04100000000005</v>
      </c>
      <c r="L2531" t="s">
        <v>19</v>
      </c>
      <c r="M2531" s="2">
        <v>521041000</v>
      </c>
      <c r="N2531" s="2" t="str">
        <f>VLOOKUP(Tabla1[[#This Row],[nemo]],'Nemos y clasificaciones'!$A$2:$B$5000,2,FALSE)</f>
        <v>CFI</v>
      </c>
      <c r="O2531" s="2" t="str">
        <f>VLOOKUP(Tabla1[[#This Row],[nemo]],'Nemos y clasificaciones'!$A$1:$C$3000,3,FALSE)</f>
        <v>CFI</v>
      </c>
      <c r="P2531" s="2"/>
      <c r="Q2531" s="2"/>
    </row>
    <row r="2532" spans="1:17" x14ac:dyDescent="0.25">
      <c r="A2532" t="s">
        <v>11786</v>
      </c>
      <c r="B2532" s="1">
        <v>42117</v>
      </c>
      <c r="C2532" s="1">
        <v>42123</v>
      </c>
      <c r="D2532" t="s">
        <v>14</v>
      </c>
      <c r="E2532" t="s">
        <v>1190</v>
      </c>
      <c r="F2532">
        <v>0</v>
      </c>
      <c r="G2532">
        <v>13081284</v>
      </c>
      <c r="H2532">
        <v>0</v>
      </c>
      <c r="I2532">
        <v>0</v>
      </c>
      <c r="J2532">
        <v>0</v>
      </c>
      <c r="K2532">
        <v>70</v>
      </c>
      <c r="L2532" t="s">
        <v>54</v>
      </c>
      <c r="M2532" s="2">
        <v>915689880</v>
      </c>
      <c r="N2532" s="2" t="str">
        <f>VLOOKUP(Tabla1[[#This Row],[nemo]],'Nemos y clasificaciones'!$A$2:$B$5000,2,FALSE)</f>
        <v>EMPRESA ELECTRICA DE MAGALLANES S.A.</v>
      </c>
      <c r="O2532" s="2" t="str">
        <f>VLOOKUP(Tabla1[[#This Row],[nemo]],'Nemos y clasificaciones'!$A$1:$C$3000,3,FALSE)</f>
        <v>Eléctrico</v>
      </c>
      <c r="P2532" s="2"/>
      <c r="Q2532" s="2"/>
    </row>
    <row r="2533" spans="1:17" x14ac:dyDescent="0.25">
      <c r="A2533" t="s">
        <v>2453</v>
      </c>
      <c r="B2533" s="1">
        <v>44266</v>
      </c>
      <c r="C2533" s="1">
        <v>44272</v>
      </c>
      <c r="D2533" t="s">
        <v>21</v>
      </c>
      <c r="E2533" t="s">
        <v>2100</v>
      </c>
      <c r="F2533">
        <v>0</v>
      </c>
      <c r="G2533">
        <v>10000000</v>
      </c>
      <c r="H2533">
        <v>0</v>
      </c>
      <c r="I2533">
        <v>0</v>
      </c>
      <c r="J2533">
        <v>0</v>
      </c>
      <c r="K2533">
        <v>3.5000000000000003E-2</v>
      </c>
      <c r="L2533" t="s">
        <v>23</v>
      </c>
      <c r="M2533" s="2">
        <v>350000</v>
      </c>
      <c r="N2533" s="2" t="str">
        <f>VLOOKUP(Tabla1[[#This Row],[nemo]],'Nemos y clasificaciones'!$A$2:$B$5000,2,FALSE)</f>
        <v>CFI</v>
      </c>
      <c r="O2533" s="2" t="str">
        <f>VLOOKUP(Tabla1[[#This Row],[nemo]],'Nemos y clasificaciones'!$A$1:$C$3000,3,FALSE)</f>
        <v>CFI</v>
      </c>
      <c r="P2533" s="2"/>
      <c r="Q2533" s="2"/>
    </row>
    <row r="2534" spans="1:17" x14ac:dyDescent="0.25">
      <c r="A2534" t="s">
        <v>8378</v>
      </c>
      <c r="B2534" s="1">
        <v>43209</v>
      </c>
      <c r="C2534" s="1">
        <v>43215</v>
      </c>
      <c r="D2534" t="s">
        <v>14</v>
      </c>
      <c r="E2534" t="s">
        <v>8379</v>
      </c>
      <c r="F2534">
        <v>0</v>
      </c>
      <c r="G2534">
        <v>182932687</v>
      </c>
      <c r="H2534">
        <v>0</v>
      </c>
      <c r="I2534">
        <v>0</v>
      </c>
      <c r="J2534">
        <v>0</v>
      </c>
      <c r="K2534">
        <v>5</v>
      </c>
      <c r="L2534" t="s">
        <v>16</v>
      </c>
      <c r="M2534" s="2">
        <v>914663435</v>
      </c>
      <c r="N2534" s="2" t="str">
        <f>VLOOKUP(Tabla1[[#This Row],[nemo]],'Nemos y clasificaciones'!$A$2:$B$5000,2,FALSE)</f>
        <v>EMPRESA ELECTRICA DE IQUIQUE S.A.</v>
      </c>
      <c r="O2534" s="2" t="str">
        <f>VLOOKUP(Tabla1[[#This Row],[nemo]],'Nemos y clasificaciones'!$A$1:$C$3000,3,FALSE)</f>
        <v>Eléctrico</v>
      </c>
      <c r="P2534" s="2"/>
      <c r="Q2534" s="2"/>
    </row>
    <row r="2535" spans="1:17" x14ac:dyDescent="0.25">
      <c r="A2535" t="s">
        <v>2099</v>
      </c>
      <c r="B2535" s="1">
        <v>44309</v>
      </c>
      <c r="C2535" s="1">
        <v>44315</v>
      </c>
      <c r="D2535" t="s">
        <v>21</v>
      </c>
      <c r="E2535" t="s">
        <v>2100</v>
      </c>
      <c r="F2535">
        <v>0</v>
      </c>
      <c r="G2535">
        <v>10000000</v>
      </c>
      <c r="H2535">
        <v>0</v>
      </c>
      <c r="I2535">
        <v>0</v>
      </c>
      <c r="J2535">
        <v>0</v>
      </c>
      <c r="K2535">
        <v>8.0000000000000002E-3</v>
      </c>
      <c r="L2535" t="s">
        <v>23</v>
      </c>
      <c r="M2535" s="3">
        <v>80000</v>
      </c>
      <c r="N2535" s="2" t="str">
        <f>VLOOKUP(Tabla1[[#This Row],[nemo]],'Nemos y clasificaciones'!$A$2:$B$5000,2,FALSE)</f>
        <v>CFI</v>
      </c>
      <c r="O2535" s="3" t="str">
        <f>VLOOKUP(Tabla1[[#This Row],[nemo]],'Nemos y clasificaciones'!$A$1:$C$3000,3,FALSE)</f>
        <v>CFI</v>
      </c>
      <c r="P2535" s="3"/>
      <c r="Q2535" s="3"/>
    </row>
    <row r="2536" spans="1:17" x14ac:dyDescent="0.25">
      <c r="A2536" t="s">
        <v>2567</v>
      </c>
      <c r="B2536" s="1">
        <v>44236</v>
      </c>
      <c r="C2536" s="1">
        <v>44242</v>
      </c>
      <c r="D2536" t="s">
        <v>14</v>
      </c>
      <c r="E2536" t="s">
        <v>2568</v>
      </c>
      <c r="F2536">
        <v>0</v>
      </c>
      <c r="G2536">
        <v>10000000</v>
      </c>
      <c r="H2536">
        <v>0</v>
      </c>
      <c r="I2536">
        <v>0</v>
      </c>
      <c r="J2536">
        <v>0</v>
      </c>
      <c r="K2536">
        <v>399.49</v>
      </c>
      <c r="L2536" t="s">
        <v>19</v>
      </c>
      <c r="M2536" s="2">
        <v>3994900000</v>
      </c>
      <c r="N2536" s="2" t="str">
        <f>VLOOKUP(Tabla1[[#This Row],[nemo]],'Nemos y clasificaciones'!$A$2:$B$5000,2,FALSE)</f>
        <v>CFI</v>
      </c>
      <c r="O2536" s="2" t="str">
        <f>VLOOKUP(Tabla1[[#This Row],[nemo]],'Nemos y clasificaciones'!$A$1:$C$3000,3,FALSE)</f>
        <v>CFI</v>
      </c>
      <c r="P2536" s="2"/>
      <c r="Q2536" s="2"/>
    </row>
    <row r="2537" spans="1:17" x14ac:dyDescent="0.25">
      <c r="A2537" t="s">
        <v>8173</v>
      </c>
      <c r="B2537" s="1">
        <v>43231</v>
      </c>
      <c r="C2537" s="1">
        <v>43237</v>
      </c>
      <c r="D2537" t="s">
        <v>14</v>
      </c>
      <c r="E2537" t="s">
        <v>6415</v>
      </c>
      <c r="F2537">
        <v>0</v>
      </c>
      <c r="G2537">
        <v>113589915</v>
      </c>
      <c r="H2537">
        <v>0</v>
      </c>
      <c r="I2537">
        <v>0</v>
      </c>
      <c r="J2537">
        <v>0</v>
      </c>
      <c r="K2537">
        <v>8</v>
      </c>
      <c r="L2537" t="s">
        <v>16</v>
      </c>
      <c r="M2537" s="2">
        <v>908719320</v>
      </c>
      <c r="N2537" s="2" t="str">
        <f>VLOOKUP(Tabla1[[#This Row],[nemo]],'Nemos y clasificaciones'!$A$2:$B$5000,2,FALSE)</f>
        <v>ENVASES DEL PACIFICO S.A.</v>
      </c>
      <c r="O2537" s="2" t="str">
        <f>VLOOKUP(Tabla1[[#This Row],[nemo]],'Nemos y clasificaciones'!$A$1:$C$3000,3,FALSE)</f>
        <v>Alimentos, bebidas y tabaco</v>
      </c>
      <c r="P2537" s="2"/>
      <c r="Q2537" s="2"/>
    </row>
    <row r="2538" spans="1:17" x14ac:dyDescent="0.25">
      <c r="A2538" t="s">
        <v>8243</v>
      </c>
      <c r="B2538" s="1">
        <v>43224</v>
      </c>
      <c r="C2538" s="1">
        <v>43230</v>
      </c>
      <c r="D2538" t="s">
        <v>14</v>
      </c>
      <c r="E2538" t="s">
        <v>2018</v>
      </c>
      <c r="F2538">
        <v>0</v>
      </c>
      <c r="G2538">
        <v>720000000</v>
      </c>
      <c r="H2538">
        <v>0</v>
      </c>
      <c r="I2538">
        <v>0</v>
      </c>
      <c r="J2538">
        <v>0</v>
      </c>
      <c r="K2538">
        <v>1.2609999999999999</v>
      </c>
      <c r="L2538" t="s">
        <v>16</v>
      </c>
      <c r="M2538" s="2">
        <v>907920000</v>
      </c>
      <c r="N2538" s="2" t="str">
        <f>VLOOKUP(Tabla1[[#This Row],[nemo]],'Nemos y clasificaciones'!$A$2:$B$5000,2,FALSE)</f>
        <v>FRUTICOLA VICONTO S.A.</v>
      </c>
      <c r="O2538" s="2" t="str">
        <f>VLOOKUP(Tabla1[[#This Row],[nemo]],'Nemos y clasificaciones'!$A$1:$C$3000,3,FALSE)</f>
        <v>Alimentos, bebidas y tabaco</v>
      </c>
      <c r="P2538" s="2"/>
      <c r="Q2538" s="2"/>
    </row>
    <row r="2539" spans="1:17" x14ac:dyDescent="0.25">
      <c r="A2539" t="s">
        <v>2565</v>
      </c>
      <c r="B2539" s="1">
        <v>44236</v>
      </c>
      <c r="C2539" s="1">
        <v>44242</v>
      </c>
      <c r="D2539" t="s">
        <v>14</v>
      </c>
      <c r="E2539" t="s">
        <v>2566</v>
      </c>
      <c r="F2539">
        <v>0</v>
      </c>
      <c r="G2539">
        <v>10000000</v>
      </c>
      <c r="H2539">
        <v>0</v>
      </c>
      <c r="I2539">
        <v>0</v>
      </c>
      <c r="J2539">
        <v>0</v>
      </c>
      <c r="K2539">
        <v>396.98</v>
      </c>
      <c r="L2539" t="s">
        <v>19</v>
      </c>
      <c r="M2539" s="2">
        <v>3969800000</v>
      </c>
      <c r="N2539" s="2" t="str">
        <f>VLOOKUP(Tabla1[[#This Row],[nemo]],'Nemos y clasificaciones'!$A$2:$B$5000,2,FALSE)</f>
        <v>CFI</v>
      </c>
      <c r="O2539" s="2" t="str">
        <f>VLOOKUP(Tabla1[[#This Row],[nemo]],'Nemos y clasificaciones'!$A$1:$C$3000,3,FALSE)</f>
        <v>CFI</v>
      </c>
      <c r="P2539" s="2"/>
      <c r="Q2539" s="2"/>
    </row>
    <row r="2540" spans="1:17" x14ac:dyDescent="0.25">
      <c r="A2540" t="s">
        <v>8001</v>
      </c>
      <c r="B2540" s="1">
        <v>43250</v>
      </c>
      <c r="C2540" s="1">
        <v>43256</v>
      </c>
      <c r="D2540" t="s">
        <v>14</v>
      </c>
      <c r="E2540" t="s">
        <v>7064</v>
      </c>
      <c r="F2540">
        <v>0</v>
      </c>
      <c r="G2540">
        <v>2000000</v>
      </c>
      <c r="H2540">
        <v>0</v>
      </c>
      <c r="I2540">
        <v>0</v>
      </c>
      <c r="J2540">
        <v>0</v>
      </c>
      <c r="K2540">
        <v>2171.7979999999998</v>
      </c>
      <c r="L2540" t="s">
        <v>19</v>
      </c>
      <c r="M2540" s="2">
        <v>4343596000</v>
      </c>
      <c r="N2540" s="2" t="str">
        <f>VLOOKUP(Tabla1[[#This Row],[nemo]],'Nemos y clasificaciones'!$A$2:$B$5000,2,FALSE)</f>
        <v>CFI</v>
      </c>
      <c r="O2540" s="2" t="str">
        <f>VLOOKUP(Tabla1[[#This Row],[nemo]],'Nemos y clasificaciones'!$A$1:$C$3000,3,FALSE)</f>
        <v>CFI</v>
      </c>
      <c r="P2540" s="2"/>
      <c r="Q2540" s="2"/>
    </row>
    <row r="2541" spans="1:17" x14ac:dyDescent="0.25">
      <c r="A2541" t="s">
        <v>10147</v>
      </c>
      <c r="B2541" s="1">
        <v>42690</v>
      </c>
      <c r="C2541" s="1">
        <v>42696</v>
      </c>
      <c r="D2541" t="s">
        <v>14</v>
      </c>
      <c r="E2541" t="s">
        <v>8377</v>
      </c>
      <c r="F2541">
        <v>0</v>
      </c>
      <c r="G2541">
        <v>180804998</v>
      </c>
      <c r="H2541">
        <v>0</v>
      </c>
      <c r="I2541">
        <v>0</v>
      </c>
      <c r="J2541">
        <v>0</v>
      </c>
      <c r="K2541">
        <v>5</v>
      </c>
      <c r="L2541" t="s">
        <v>16</v>
      </c>
      <c r="M2541" s="2">
        <v>904024990</v>
      </c>
      <c r="N2541" s="2" t="str">
        <f>VLOOKUP(Tabla1[[#This Row],[nemo]],'Nemos y clasificaciones'!$A$2:$B$5000,2,FALSE)</f>
        <v>EMPRESA ELECTRICA DE ANTOFAGASTA S.A.</v>
      </c>
      <c r="O2541" s="2" t="str">
        <f>VLOOKUP(Tabla1[[#This Row],[nemo]],'Nemos y clasificaciones'!$A$1:$C$3000,3,FALSE)</f>
        <v>Eléctrico</v>
      </c>
      <c r="P2541" s="2"/>
      <c r="Q2541" s="2"/>
    </row>
    <row r="2542" spans="1:17" x14ac:dyDescent="0.25">
      <c r="A2542" t="s">
        <v>8406</v>
      </c>
      <c r="B2542" s="1">
        <v>43202</v>
      </c>
      <c r="C2542" s="1">
        <v>43208</v>
      </c>
      <c r="D2542" t="s">
        <v>14</v>
      </c>
      <c r="E2542" t="s">
        <v>7064</v>
      </c>
      <c r="F2542">
        <v>0</v>
      </c>
      <c r="G2542">
        <v>2000000</v>
      </c>
      <c r="H2542">
        <v>0</v>
      </c>
      <c r="I2542">
        <v>0</v>
      </c>
      <c r="J2542">
        <v>0</v>
      </c>
      <c r="K2542">
        <v>2164.366</v>
      </c>
      <c r="L2542" t="s">
        <v>19</v>
      </c>
      <c r="M2542" s="2">
        <v>4328732000</v>
      </c>
      <c r="N2542" s="2" t="str">
        <f>VLOOKUP(Tabla1[[#This Row],[nemo]],'Nemos y clasificaciones'!$A$2:$B$5000,2,FALSE)</f>
        <v>CFI</v>
      </c>
      <c r="O2542" s="2" t="str">
        <f>VLOOKUP(Tabla1[[#This Row],[nemo]],'Nemos y clasificaciones'!$A$1:$C$3000,3,FALSE)</f>
        <v>CFI</v>
      </c>
      <c r="P2542" s="2"/>
      <c r="Q2542" s="2"/>
    </row>
    <row r="2543" spans="1:17" x14ac:dyDescent="0.25">
      <c r="A2543" t="s">
        <v>8573</v>
      </c>
      <c r="B2543" s="1">
        <v>43137</v>
      </c>
      <c r="C2543" s="1">
        <v>43143</v>
      </c>
      <c r="D2543" t="s">
        <v>14</v>
      </c>
      <c r="E2543" t="s">
        <v>7064</v>
      </c>
      <c r="F2543">
        <v>0</v>
      </c>
      <c r="G2543">
        <v>2000000</v>
      </c>
      <c r="H2543">
        <v>0</v>
      </c>
      <c r="I2543">
        <v>0</v>
      </c>
      <c r="J2543">
        <v>0</v>
      </c>
      <c r="K2543">
        <v>1844.877</v>
      </c>
      <c r="L2543" t="s">
        <v>19</v>
      </c>
      <c r="M2543" s="2">
        <v>3689754000</v>
      </c>
      <c r="N2543" s="2" t="str">
        <f>VLOOKUP(Tabla1[[#This Row],[nemo]],'Nemos y clasificaciones'!$A$2:$B$5000,2,FALSE)</f>
        <v>CFI</v>
      </c>
      <c r="O2543" s="2" t="str">
        <f>VLOOKUP(Tabla1[[#This Row],[nemo]],'Nemos y clasificaciones'!$A$1:$C$3000,3,FALSE)</f>
        <v>CFI</v>
      </c>
      <c r="P2543" s="2"/>
      <c r="Q2543" s="2"/>
    </row>
    <row r="2544" spans="1:17" x14ac:dyDescent="0.25">
      <c r="A2544" t="s">
        <v>7063</v>
      </c>
      <c r="B2544" s="1">
        <v>43453</v>
      </c>
      <c r="C2544" s="1">
        <v>43460</v>
      </c>
      <c r="D2544" t="s">
        <v>14</v>
      </c>
      <c r="E2544" t="s">
        <v>7064</v>
      </c>
      <c r="F2544">
        <v>0</v>
      </c>
      <c r="G2544">
        <v>2000000</v>
      </c>
      <c r="H2544">
        <v>0</v>
      </c>
      <c r="I2544">
        <v>0</v>
      </c>
      <c r="J2544">
        <v>0</v>
      </c>
      <c r="K2544">
        <v>1447.3019999999999</v>
      </c>
      <c r="L2544" t="s">
        <v>19</v>
      </c>
      <c r="M2544" s="2">
        <v>2894604000</v>
      </c>
      <c r="N2544" s="2" t="str">
        <f>VLOOKUP(Tabla1[[#This Row],[nemo]],'Nemos y clasificaciones'!$A$2:$B$5000,2,FALSE)</f>
        <v>CFI</v>
      </c>
      <c r="O2544" s="2" t="str">
        <f>VLOOKUP(Tabla1[[#This Row],[nemo]],'Nemos y clasificaciones'!$A$1:$C$3000,3,FALSE)</f>
        <v>CFI</v>
      </c>
      <c r="P2544" s="2"/>
      <c r="Q2544" s="2"/>
    </row>
    <row r="2545" spans="1:17" x14ac:dyDescent="0.25">
      <c r="A2545" t="s">
        <v>6351</v>
      </c>
      <c r="B2545" s="1">
        <v>43596</v>
      </c>
      <c r="C2545" s="1">
        <v>43602</v>
      </c>
      <c r="D2545" t="s">
        <v>14</v>
      </c>
      <c r="E2545" t="s">
        <v>1903</v>
      </c>
      <c r="F2545">
        <v>0</v>
      </c>
      <c r="G2545">
        <v>179739039</v>
      </c>
      <c r="H2545">
        <v>0</v>
      </c>
      <c r="I2545">
        <v>0</v>
      </c>
      <c r="J2545">
        <v>0</v>
      </c>
      <c r="K2545">
        <v>5</v>
      </c>
      <c r="L2545" t="s">
        <v>16</v>
      </c>
      <c r="M2545" s="2">
        <v>898695195</v>
      </c>
      <c r="N2545" s="2" t="str">
        <f>VLOOKUP(Tabla1[[#This Row],[nemo]],'Nemos y clasificaciones'!$A$2:$B$5000,2,FALSE)</f>
        <v>FERIA DE OSORNO S.A.</v>
      </c>
      <c r="O2545" s="2" t="str">
        <f>VLOOKUP(Tabla1[[#This Row],[nemo]],'Nemos y clasificaciones'!$A$1:$C$3000,3,FALSE)</f>
        <v>Alimentos, bebidas y tabaco</v>
      </c>
      <c r="P2545" s="2"/>
      <c r="Q2545" s="2"/>
    </row>
    <row r="2546" spans="1:17" x14ac:dyDescent="0.25">
      <c r="A2546" t="s">
        <v>7612</v>
      </c>
      <c r="B2546" s="1">
        <v>43312</v>
      </c>
      <c r="C2546" s="1">
        <v>43318</v>
      </c>
      <c r="D2546" t="s">
        <v>14</v>
      </c>
      <c r="E2546" t="s">
        <v>7064</v>
      </c>
      <c r="F2546">
        <v>0</v>
      </c>
      <c r="G2546">
        <v>2000000</v>
      </c>
      <c r="H2546">
        <v>0</v>
      </c>
      <c r="I2546">
        <v>0</v>
      </c>
      <c r="J2546">
        <v>0</v>
      </c>
      <c r="K2546">
        <v>1269.5350000000001</v>
      </c>
      <c r="L2546" t="s">
        <v>19</v>
      </c>
      <c r="M2546" s="2">
        <v>2539070000</v>
      </c>
      <c r="N2546" s="2" t="str">
        <f>VLOOKUP(Tabla1[[#This Row],[nemo]],'Nemos y clasificaciones'!$A$2:$B$5000,2,FALSE)</f>
        <v>CFI</v>
      </c>
      <c r="O2546" s="2" t="str">
        <f>VLOOKUP(Tabla1[[#This Row],[nemo]],'Nemos y clasificaciones'!$A$1:$C$3000,3,FALSE)</f>
        <v>CFI</v>
      </c>
      <c r="P2546" s="2"/>
      <c r="Q2546" s="2"/>
    </row>
    <row r="2547" spans="1:17" x14ac:dyDescent="0.25">
      <c r="A2547" t="s">
        <v>7549</v>
      </c>
      <c r="B2547" s="1">
        <v>43342</v>
      </c>
      <c r="C2547" s="1">
        <v>43348</v>
      </c>
      <c r="D2547" t="s">
        <v>14</v>
      </c>
      <c r="E2547" t="s">
        <v>7064</v>
      </c>
      <c r="F2547">
        <v>0</v>
      </c>
      <c r="G2547">
        <v>2000000</v>
      </c>
      <c r="H2547">
        <v>0</v>
      </c>
      <c r="I2547">
        <v>0</v>
      </c>
      <c r="J2547">
        <v>0</v>
      </c>
      <c r="K2547">
        <v>1082.3399999999999</v>
      </c>
      <c r="L2547" t="s">
        <v>19</v>
      </c>
      <c r="M2547" s="2">
        <v>2164680000</v>
      </c>
      <c r="N2547" s="2" t="str">
        <f>VLOOKUP(Tabla1[[#This Row],[nemo]],'Nemos y clasificaciones'!$A$2:$B$5000,2,FALSE)</f>
        <v>CFI</v>
      </c>
      <c r="O2547" s="2" t="str">
        <f>VLOOKUP(Tabla1[[#This Row],[nemo]],'Nemos y clasificaciones'!$A$1:$C$3000,3,FALSE)</f>
        <v>CFI</v>
      </c>
      <c r="P2547" s="2"/>
      <c r="Q2547" s="2"/>
    </row>
    <row r="2548" spans="1:17" x14ac:dyDescent="0.25">
      <c r="A2548" t="s">
        <v>8953</v>
      </c>
      <c r="B2548" s="1">
        <v>43032</v>
      </c>
      <c r="C2548" s="1">
        <v>43039</v>
      </c>
      <c r="D2548" t="s">
        <v>14</v>
      </c>
      <c r="E2548" t="s">
        <v>7064</v>
      </c>
      <c r="F2548">
        <v>0</v>
      </c>
      <c r="G2548">
        <v>2000000</v>
      </c>
      <c r="H2548">
        <v>0</v>
      </c>
      <c r="I2548">
        <v>0</v>
      </c>
      <c r="J2548">
        <v>0</v>
      </c>
      <c r="K2548">
        <v>915.56299999999999</v>
      </c>
      <c r="L2548" t="s">
        <v>19</v>
      </c>
      <c r="M2548" s="2">
        <v>1831126000</v>
      </c>
      <c r="N2548" s="2" t="str">
        <f>VLOOKUP(Tabla1[[#This Row],[nemo]],'Nemos y clasificaciones'!$A$2:$B$5000,2,FALSE)</f>
        <v>CFI</v>
      </c>
      <c r="O2548" s="2" t="str">
        <f>VLOOKUP(Tabla1[[#This Row],[nemo]],'Nemos y clasificaciones'!$A$1:$C$3000,3,FALSE)</f>
        <v>CFI</v>
      </c>
      <c r="P2548" s="2"/>
      <c r="Q2548" s="2"/>
    </row>
    <row r="2549" spans="1:17" x14ac:dyDescent="0.25">
      <c r="A2549" t="s">
        <v>11839</v>
      </c>
      <c r="B2549" s="1">
        <v>42110</v>
      </c>
      <c r="C2549" s="1">
        <v>42116</v>
      </c>
      <c r="D2549" t="s">
        <v>14</v>
      </c>
      <c r="E2549" t="s">
        <v>7064</v>
      </c>
      <c r="F2549">
        <v>0</v>
      </c>
      <c r="G2549">
        <v>2000000</v>
      </c>
      <c r="H2549">
        <v>0</v>
      </c>
      <c r="I2549">
        <v>0</v>
      </c>
      <c r="J2549">
        <v>0</v>
      </c>
      <c r="K2549">
        <v>764.66499999999996</v>
      </c>
      <c r="L2549" t="s">
        <v>19</v>
      </c>
      <c r="M2549" s="2">
        <v>1529330000</v>
      </c>
      <c r="N2549" s="2" t="str">
        <f>VLOOKUP(Tabla1[[#This Row],[nemo]],'Nemos y clasificaciones'!$A$2:$B$5000,2,FALSE)</f>
        <v>CFI</v>
      </c>
      <c r="O2549" s="2" t="str">
        <f>VLOOKUP(Tabla1[[#This Row],[nemo]],'Nemos y clasificaciones'!$A$1:$C$3000,3,FALSE)</f>
        <v>CFI</v>
      </c>
      <c r="P2549" s="2"/>
      <c r="Q2549" s="2"/>
    </row>
    <row r="2550" spans="1:17" x14ac:dyDescent="0.25">
      <c r="A2550" t="s">
        <v>11309</v>
      </c>
      <c r="B2550" s="1">
        <v>42241</v>
      </c>
      <c r="C2550" s="1">
        <v>42247</v>
      </c>
      <c r="D2550" t="s">
        <v>14</v>
      </c>
      <c r="E2550" t="s">
        <v>7064</v>
      </c>
      <c r="F2550">
        <v>0</v>
      </c>
      <c r="G2550">
        <v>2000000</v>
      </c>
      <c r="H2550">
        <v>0</v>
      </c>
      <c r="I2550">
        <v>0</v>
      </c>
      <c r="J2550">
        <v>0</v>
      </c>
      <c r="K2550">
        <v>721.74199999999996</v>
      </c>
      <c r="L2550" t="s">
        <v>19</v>
      </c>
      <c r="M2550" s="2">
        <v>1443484000</v>
      </c>
      <c r="N2550" s="2" t="str">
        <f>VLOOKUP(Tabla1[[#This Row],[nemo]],'Nemos y clasificaciones'!$A$2:$B$5000,2,FALSE)</f>
        <v>CFI</v>
      </c>
      <c r="O2550" s="2" t="str">
        <f>VLOOKUP(Tabla1[[#This Row],[nemo]],'Nemos y clasificaciones'!$A$1:$C$3000,3,FALSE)</f>
        <v>CFI</v>
      </c>
      <c r="P2550" s="2"/>
      <c r="Q2550" s="2"/>
    </row>
    <row r="2551" spans="1:17" x14ac:dyDescent="0.25">
      <c r="A2551" t="s">
        <v>11175</v>
      </c>
      <c r="B2551" s="1">
        <v>42304</v>
      </c>
      <c r="C2551" s="1">
        <v>42311</v>
      </c>
      <c r="D2551" t="s">
        <v>14</v>
      </c>
      <c r="E2551" t="s">
        <v>7064</v>
      </c>
      <c r="F2551">
        <v>0</v>
      </c>
      <c r="G2551">
        <v>2000000</v>
      </c>
      <c r="H2551">
        <v>0</v>
      </c>
      <c r="I2551">
        <v>0</v>
      </c>
      <c r="J2551">
        <v>0</v>
      </c>
      <c r="K2551">
        <v>687.53200000000004</v>
      </c>
      <c r="L2551" t="s">
        <v>19</v>
      </c>
      <c r="M2551" s="2">
        <v>1375064000</v>
      </c>
      <c r="N2551" s="2" t="str">
        <f>VLOOKUP(Tabla1[[#This Row],[nemo]],'Nemos y clasificaciones'!$A$2:$B$5000,2,FALSE)</f>
        <v>CFI</v>
      </c>
      <c r="O2551" s="2" t="str">
        <f>VLOOKUP(Tabla1[[#This Row],[nemo]],'Nemos y clasificaciones'!$A$1:$C$3000,3,FALSE)</f>
        <v>CFI</v>
      </c>
      <c r="P2551" s="2"/>
      <c r="Q2551" s="2"/>
    </row>
    <row r="2552" spans="1:17" x14ac:dyDescent="0.25">
      <c r="A2552" t="s">
        <v>4355</v>
      </c>
      <c r="B2552" s="1">
        <v>43963</v>
      </c>
      <c r="C2552" s="1">
        <v>43969</v>
      </c>
      <c r="D2552" t="s">
        <v>14</v>
      </c>
      <c r="E2552" t="s">
        <v>1882</v>
      </c>
      <c r="F2552">
        <v>0</v>
      </c>
      <c r="G2552">
        <v>33392179</v>
      </c>
      <c r="H2552">
        <v>0</v>
      </c>
      <c r="I2552">
        <v>0</v>
      </c>
      <c r="J2552">
        <v>0</v>
      </c>
      <c r="K2552">
        <v>26.72</v>
      </c>
      <c r="L2552" t="s">
        <v>54</v>
      </c>
      <c r="M2552" s="2">
        <v>892239022.88</v>
      </c>
      <c r="N2552" s="2" t="str">
        <f>VLOOKUP(Tabla1[[#This Row],[nemo]],'Nemos y clasificaciones'!$A$2:$B$5000,2,FALSE)</f>
        <v>INVERSIONES TRICAHUE S.A.</v>
      </c>
      <c r="O2552" s="2" t="str">
        <f>VLOOKUP(Tabla1[[#This Row],[nemo]],'Nemos y clasificaciones'!$A$1:$C$3000,3,FALSE)</f>
        <v>Eléctrico</v>
      </c>
      <c r="P2552" s="2"/>
      <c r="Q2552" s="2"/>
    </row>
    <row r="2553" spans="1:17" x14ac:dyDescent="0.25">
      <c r="A2553" t="s">
        <v>11277</v>
      </c>
      <c r="B2553" s="1">
        <v>42256</v>
      </c>
      <c r="C2553" s="1">
        <v>42262</v>
      </c>
      <c r="D2553" t="s">
        <v>14</v>
      </c>
      <c r="E2553" t="s">
        <v>7064</v>
      </c>
      <c r="F2553">
        <v>0</v>
      </c>
      <c r="G2553">
        <v>2000000</v>
      </c>
      <c r="H2553">
        <v>0</v>
      </c>
      <c r="I2553">
        <v>0</v>
      </c>
      <c r="J2553">
        <v>0</v>
      </c>
      <c r="K2553">
        <v>458.35399999999998</v>
      </c>
      <c r="L2553" t="s">
        <v>19</v>
      </c>
      <c r="M2553" s="2">
        <v>916708000</v>
      </c>
      <c r="N2553" s="2" t="str">
        <f>VLOOKUP(Tabla1[[#This Row],[nemo]],'Nemos y clasificaciones'!$A$2:$B$5000,2,FALSE)</f>
        <v>CFI</v>
      </c>
      <c r="O2553" s="2" t="str">
        <f>VLOOKUP(Tabla1[[#This Row],[nemo]],'Nemos y clasificaciones'!$A$1:$C$3000,3,FALSE)</f>
        <v>CFI</v>
      </c>
      <c r="P2553" s="2"/>
      <c r="Q2553" s="2"/>
    </row>
    <row r="2554" spans="1:17" x14ac:dyDescent="0.25">
      <c r="A2554" t="s">
        <v>1838</v>
      </c>
      <c r="B2554" s="1">
        <v>44328</v>
      </c>
      <c r="C2554" s="1">
        <v>44335</v>
      </c>
      <c r="D2554" t="s">
        <v>14</v>
      </c>
      <c r="E2554" t="s">
        <v>1839</v>
      </c>
      <c r="F2554">
        <v>0</v>
      </c>
      <c r="G2554">
        <v>244420704</v>
      </c>
      <c r="H2554">
        <v>0</v>
      </c>
      <c r="I2554">
        <v>0</v>
      </c>
      <c r="J2554">
        <v>0</v>
      </c>
      <c r="K2554">
        <v>3.6459999999999999</v>
      </c>
      <c r="L2554" t="s">
        <v>16</v>
      </c>
      <c r="M2554" s="2">
        <v>891157886.78400004</v>
      </c>
      <c r="N2554" s="2" t="str">
        <f>VLOOKUP(Tabla1[[#This Row],[nemo]],'Nemos y clasificaciones'!$A$2:$B$5000,2,FALSE)</f>
        <v>COCA COLA EMBONOR S.A.</v>
      </c>
      <c r="O2554" s="2" t="str">
        <f>VLOOKUP(Tabla1[[#This Row],[nemo]],'Nemos y clasificaciones'!$A$1:$C$3000,3,FALSE)</f>
        <v>Alimentos, bebidas y tabaco</v>
      </c>
      <c r="P2554" s="2"/>
      <c r="Q2554" s="2"/>
    </row>
    <row r="2555" spans="1:17" x14ac:dyDescent="0.25">
      <c r="A2555" t="s">
        <v>11230</v>
      </c>
      <c r="B2555" s="1">
        <v>42277</v>
      </c>
      <c r="C2555" s="1">
        <v>42283</v>
      </c>
      <c r="D2555" t="s">
        <v>14</v>
      </c>
      <c r="E2555" t="s">
        <v>7064</v>
      </c>
      <c r="F2555">
        <v>0</v>
      </c>
      <c r="G2555">
        <v>2000000</v>
      </c>
      <c r="H2555">
        <v>0</v>
      </c>
      <c r="I2555">
        <v>0</v>
      </c>
      <c r="J2555">
        <v>0</v>
      </c>
      <c r="K2555">
        <v>343.76600000000002</v>
      </c>
      <c r="L2555" t="s">
        <v>19</v>
      </c>
      <c r="M2555" s="2">
        <v>687532000</v>
      </c>
      <c r="N2555" s="2" t="str">
        <f>VLOOKUP(Tabla1[[#This Row],[nemo]],'Nemos y clasificaciones'!$A$2:$B$5000,2,FALSE)</f>
        <v>CFI</v>
      </c>
      <c r="O2555" s="2" t="str">
        <f>VLOOKUP(Tabla1[[#This Row],[nemo]],'Nemos y clasificaciones'!$A$1:$C$3000,3,FALSE)</f>
        <v>CFI</v>
      </c>
      <c r="P2555" s="2"/>
      <c r="Q2555" s="2"/>
    </row>
    <row r="2556" spans="1:17" x14ac:dyDescent="0.25">
      <c r="A2556" t="s">
        <v>8719</v>
      </c>
      <c r="B2556" s="1">
        <v>43090</v>
      </c>
      <c r="C2556" s="1">
        <v>43097</v>
      </c>
      <c r="D2556" t="s">
        <v>14</v>
      </c>
      <c r="E2556" t="s">
        <v>1190</v>
      </c>
      <c r="F2556">
        <v>0</v>
      </c>
      <c r="G2556">
        <v>13081284</v>
      </c>
      <c r="H2556">
        <v>0</v>
      </c>
      <c r="I2556">
        <v>0</v>
      </c>
      <c r="J2556">
        <v>0</v>
      </c>
      <c r="K2556">
        <v>68</v>
      </c>
      <c r="L2556" t="s">
        <v>54</v>
      </c>
      <c r="M2556" s="2">
        <v>889527312</v>
      </c>
      <c r="N2556" s="2" t="str">
        <f>VLOOKUP(Tabla1[[#This Row],[nemo]],'Nemos y clasificaciones'!$A$2:$B$5000,2,FALSE)</f>
        <v>EMPRESA ELECTRICA DE MAGALLANES S.A.</v>
      </c>
      <c r="O2556" s="2" t="str">
        <f>VLOOKUP(Tabla1[[#This Row],[nemo]],'Nemos y clasificaciones'!$A$1:$C$3000,3,FALSE)</f>
        <v>Eléctrico</v>
      </c>
      <c r="P2556" s="2"/>
      <c r="Q2556" s="2"/>
    </row>
    <row r="2557" spans="1:17" x14ac:dyDescent="0.25">
      <c r="A2557" t="s">
        <v>11471</v>
      </c>
      <c r="B2557" s="1">
        <v>42173</v>
      </c>
      <c r="C2557" s="1">
        <v>42179</v>
      </c>
      <c r="D2557" t="s">
        <v>14</v>
      </c>
      <c r="E2557" t="s">
        <v>7064</v>
      </c>
      <c r="F2557">
        <v>0</v>
      </c>
      <c r="G2557">
        <v>2000000</v>
      </c>
      <c r="H2557">
        <v>0</v>
      </c>
      <c r="I2557">
        <v>0</v>
      </c>
      <c r="J2557">
        <v>0</v>
      </c>
      <c r="K2557">
        <v>286.47199999999998</v>
      </c>
      <c r="L2557" t="s">
        <v>19</v>
      </c>
      <c r="M2557" s="2">
        <v>572944000</v>
      </c>
      <c r="N2557" s="2" t="str">
        <f>VLOOKUP(Tabla1[[#This Row],[nemo]],'Nemos y clasificaciones'!$A$2:$B$5000,2,FALSE)</f>
        <v>CFI</v>
      </c>
      <c r="O2557" s="2" t="str">
        <f>VLOOKUP(Tabla1[[#This Row],[nemo]],'Nemos y clasificaciones'!$A$1:$C$3000,3,FALSE)</f>
        <v>CFI</v>
      </c>
      <c r="P2557" s="2"/>
      <c r="Q2557" s="2"/>
    </row>
    <row r="2558" spans="1:17" x14ac:dyDescent="0.25">
      <c r="A2558" t="s">
        <v>9119</v>
      </c>
      <c r="B2558" s="1">
        <v>42971</v>
      </c>
      <c r="C2558" s="1">
        <v>42977</v>
      </c>
      <c r="D2558" t="s">
        <v>14</v>
      </c>
      <c r="E2558" t="s">
        <v>5393</v>
      </c>
      <c r="F2558">
        <v>0</v>
      </c>
      <c r="G2558">
        <v>2000000</v>
      </c>
      <c r="H2558">
        <v>0</v>
      </c>
      <c r="I2558">
        <v>0</v>
      </c>
      <c r="J2558">
        <v>0</v>
      </c>
      <c r="K2558">
        <v>4546.1220000000003</v>
      </c>
      <c r="L2558" t="s">
        <v>19</v>
      </c>
      <c r="M2558" s="2">
        <v>9092244000</v>
      </c>
      <c r="N2558" s="2" t="str">
        <f>VLOOKUP(Tabla1[[#This Row],[nemo]],'Nemos y clasificaciones'!$A$2:$B$5000,2,FALSE)</f>
        <v>CFI</v>
      </c>
      <c r="O2558" s="2" t="str">
        <f>VLOOKUP(Tabla1[[#This Row],[nemo]],'Nemos y clasificaciones'!$A$1:$C$3000,3,FALSE)</f>
        <v>CFI</v>
      </c>
      <c r="P2558" s="2"/>
      <c r="Q2558" s="2"/>
    </row>
    <row r="2559" spans="1:17" x14ac:dyDescent="0.25">
      <c r="A2559" t="s">
        <v>9805</v>
      </c>
      <c r="B2559" s="1">
        <v>42823</v>
      </c>
      <c r="C2559" s="1">
        <v>42829</v>
      </c>
      <c r="D2559" t="s">
        <v>14</v>
      </c>
      <c r="E2559" t="s">
        <v>5393</v>
      </c>
      <c r="F2559">
        <v>0</v>
      </c>
      <c r="G2559">
        <v>2000000</v>
      </c>
      <c r="H2559">
        <v>0</v>
      </c>
      <c r="I2559">
        <v>0</v>
      </c>
      <c r="J2559">
        <v>0</v>
      </c>
      <c r="K2559">
        <v>2520.6370000000002</v>
      </c>
      <c r="L2559" t="s">
        <v>19</v>
      </c>
      <c r="M2559" s="2">
        <v>5041274000</v>
      </c>
      <c r="N2559" s="2" t="str">
        <f>VLOOKUP(Tabla1[[#This Row],[nemo]],'Nemos y clasificaciones'!$A$2:$B$5000,2,FALSE)</f>
        <v>CFI</v>
      </c>
      <c r="O2559" s="2" t="str">
        <f>VLOOKUP(Tabla1[[#This Row],[nemo]],'Nemos y clasificaciones'!$A$1:$C$3000,3,FALSE)</f>
        <v>CFI</v>
      </c>
      <c r="P2559" s="2"/>
      <c r="Q2559" s="2"/>
    </row>
    <row r="2560" spans="1:17" x14ac:dyDescent="0.25">
      <c r="A2560" t="s">
        <v>8960</v>
      </c>
      <c r="B2560" s="1">
        <v>43031</v>
      </c>
      <c r="C2560" s="1">
        <v>43038</v>
      </c>
      <c r="D2560" t="s">
        <v>14</v>
      </c>
      <c r="E2560" t="s">
        <v>5393</v>
      </c>
      <c r="F2560">
        <v>0</v>
      </c>
      <c r="G2560">
        <v>2000000</v>
      </c>
      <c r="H2560">
        <v>0</v>
      </c>
      <c r="I2560">
        <v>0</v>
      </c>
      <c r="J2560">
        <v>0</v>
      </c>
      <c r="K2560">
        <v>2031.9</v>
      </c>
      <c r="L2560" t="s">
        <v>19</v>
      </c>
      <c r="M2560" s="2">
        <v>4063800000</v>
      </c>
      <c r="N2560" s="2" t="str">
        <f>VLOOKUP(Tabla1[[#This Row],[nemo]],'Nemos y clasificaciones'!$A$2:$B$5000,2,FALSE)</f>
        <v>CFI</v>
      </c>
      <c r="O2560" s="2" t="str">
        <f>VLOOKUP(Tabla1[[#This Row],[nemo]],'Nemos y clasificaciones'!$A$1:$C$3000,3,FALSE)</f>
        <v>CFI</v>
      </c>
      <c r="P2560" s="2"/>
      <c r="Q2560" s="2"/>
    </row>
    <row r="2561" spans="1:17" x14ac:dyDescent="0.25">
      <c r="A2561" t="s">
        <v>5392</v>
      </c>
      <c r="B2561" s="1">
        <v>43790</v>
      </c>
      <c r="C2561" s="1">
        <v>43796</v>
      </c>
      <c r="D2561" t="s">
        <v>14</v>
      </c>
      <c r="E2561" t="s">
        <v>5393</v>
      </c>
      <c r="F2561">
        <v>0</v>
      </c>
      <c r="G2561">
        <v>2000000</v>
      </c>
      <c r="H2561">
        <v>0</v>
      </c>
      <c r="I2561">
        <v>0</v>
      </c>
      <c r="J2561">
        <v>0</v>
      </c>
      <c r="K2561">
        <v>1979.4649999999999</v>
      </c>
      <c r="L2561" t="s">
        <v>19</v>
      </c>
      <c r="M2561" s="2">
        <v>3958930000</v>
      </c>
      <c r="N2561" s="2" t="str">
        <f>VLOOKUP(Tabla1[[#This Row],[nemo]],'Nemos y clasificaciones'!$A$2:$B$5000,2,FALSE)</f>
        <v>CFI</v>
      </c>
      <c r="O2561" s="2" t="str">
        <f>VLOOKUP(Tabla1[[#This Row],[nemo]],'Nemos y clasificaciones'!$A$1:$C$3000,3,FALSE)</f>
        <v>CFI</v>
      </c>
      <c r="P2561" s="2"/>
      <c r="Q2561" s="2"/>
    </row>
    <row r="2562" spans="1:17" x14ac:dyDescent="0.25">
      <c r="A2562" t="s">
        <v>2635</v>
      </c>
      <c r="B2562" s="1">
        <v>44219</v>
      </c>
      <c r="C2562" s="1">
        <v>44225</v>
      </c>
      <c r="D2562" t="s">
        <v>14</v>
      </c>
      <c r="E2562" t="s">
        <v>2636</v>
      </c>
      <c r="F2562">
        <v>0</v>
      </c>
      <c r="G2562">
        <v>12273975815</v>
      </c>
      <c r="H2562">
        <v>0</v>
      </c>
      <c r="I2562">
        <v>0</v>
      </c>
      <c r="J2562">
        <v>0</v>
      </c>
      <c r="K2562">
        <v>7.1999999999999995E-2</v>
      </c>
      <c r="L2562" t="s">
        <v>23</v>
      </c>
      <c r="M2562" s="2">
        <v>883726258.67999995</v>
      </c>
      <c r="N2562" s="2" t="str">
        <f>VLOOKUP(Tabla1[[#This Row],[nemo]],'Nemos y clasificaciones'!$A$2:$B$5000,2,FALSE)</f>
        <v>SANTANA S.A.</v>
      </c>
      <c r="O2562" s="2" t="str">
        <f>VLOOKUP(Tabla1[[#This Row],[nemo]],'Nemos y clasificaciones'!$A$1:$C$3000,3,FALSE)</f>
        <v>Servicios financieros</v>
      </c>
      <c r="P2562" s="2"/>
      <c r="Q2562" s="2"/>
    </row>
    <row r="2563" spans="1:17" x14ac:dyDescent="0.25">
      <c r="A2563" t="s">
        <v>5898</v>
      </c>
      <c r="B2563" s="1">
        <v>43644</v>
      </c>
      <c r="C2563" s="1">
        <v>43651</v>
      </c>
      <c r="D2563" t="s">
        <v>14</v>
      </c>
      <c r="E2563" t="s">
        <v>5393</v>
      </c>
      <c r="F2563">
        <v>0</v>
      </c>
      <c r="G2563">
        <v>2000000</v>
      </c>
      <c r="H2563">
        <v>0</v>
      </c>
      <c r="I2563">
        <v>0</v>
      </c>
      <c r="J2563">
        <v>0</v>
      </c>
      <c r="K2563">
        <v>1792.5509999999999</v>
      </c>
      <c r="L2563" t="s">
        <v>19</v>
      </c>
      <c r="M2563" s="2">
        <v>3585102000</v>
      </c>
      <c r="N2563" s="2" t="str">
        <f>VLOOKUP(Tabla1[[#This Row],[nemo]],'Nemos y clasificaciones'!$A$2:$B$5000,2,FALSE)</f>
        <v>CFI</v>
      </c>
      <c r="O2563" s="2" t="str">
        <f>VLOOKUP(Tabla1[[#This Row],[nemo]],'Nemos y clasificaciones'!$A$1:$C$3000,3,FALSE)</f>
        <v>CFI</v>
      </c>
      <c r="P2563" s="2"/>
      <c r="Q2563" s="2"/>
    </row>
    <row r="2564" spans="1:17" x14ac:dyDescent="0.25">
      <c r="A2564" t="s">
        <v>1881</v>
      </c>
      <c r="B2564" s="1">
        <v>44327</v>
      </c>
      <c r="C2564" s="1">
        <v>44333</v>
      </c>
      <c r="D2564" t="s">
        <v>14</v>
      </c>
      <c r="E2564" t="s">
        <v>1882</v>
      </c>
      <c r="F2564">
        <v>0</v>
      </c>
      <c r="G2564">
        <v>33392179</v>
      </c>
      <c r="H2564">
        <v>0</v>
      </c>
      <c r="I2564">
        <v>0</v>
      </c>
      <c r="J2564">
        <v>0</v>
      </c>
      <c r="K2564">
        <v>26.431999999999999</v>
      </c>
      <c r="L2564" t="s">
        <v>54</v>
      </c>
      <c r="M2564" s="2">
        <v>882622075.32799995</v>
      </c>
      <c r="N2564" s="2" t="str">
        <f>VLOOKUP(Tabla1[[#This Row],[nemo]],'Nemos y clasificaciones'!$A$2:$B$5000,2,FALSE)</f>
        <v>INVERSIONES TRICAHUE S.A.</v>
      </c>
      <c r="O2564" s="2" t="str">
        <f>VLOOKUP(Tabla1[[#This Row],[nemo]],'Nemos y clasificaciones'!$A$1:$C$3000,3,FALSE)</f>
        <v>Eléctrico</v>
      </c>
      <c r="P2564" s="2"/>
      <c r="Q2564" s="2"/>
    </row>
    <row r="2565" spans="1:17" x14ac:dyDescent="0.25">
      <c r="A2565" t="s">
        <v>10763</v>
      </c>
      <c r="B2565" s="1">
        <v>42482</v>
      </c>
      <c r="C2565" s="1">
        <v>42488</v>
      </c>
      <c r="D2565" t="s">
        <v>14</v>
      </c>
      <c r="E2565" t="s">
        <v>5393</v>
      </c>
      <c r="F2565">
        <v>0</v>
      </c>
      <c r="G2565">
        <v>2000000</v>
      </c>
      <c r="H2565">
        <v>0</v>
      </c>
      <c r="I2565">
        <v>0</v>
      </c>
      <c r="J2565">
        <v>0</v>
      </c>
      <c r="K2565">
        <v>1510.771</v>
      </c>
      <c r="L2565" t="s">
        <v>19</v>
      </c>
      <c r="M2565" s="2">
        <v>3021542000</v>
      </c>
      <c r="N2565" s="2" t="str">
        <f>VLOOKUP(Tabla1[[#This Row],[nemo]],'Nemos y clasificaciones'!$A$2:$B$5000,2,FALSE)</f>
        <v>CFI</v>
      </c>
      <c r="O2565" s="2" t="str">
        <f>VLOOKUP(Tabla1[[#This Row],[nemo]],'Nemos y clasificaciones'!$A$1:$C$3000,3,FALSE)</f>
        <v>CFI</v>
      </c>
      <c r="P2565" s="2"/>
      <c r="Q2565" s="2"/>
    </row>
    <row r="2566" spans="1:17" x14ac:dyDescent="0.25">
      <c r="A2566" t="s">
        <v>5516</v>
      </c>
      <c r="B2566" s="1">
        <v>43742</v>
      </c>
      <c r="C2566" s="1">
        <v>43748</v>
      </c>
      <c r="D2566" t="s">
        <v>14</v>
      </c>
      <c r="E2566" t="s">
        <v>1222</v>
      </c>
      <c r="F2566">
        <v>0</v>
      </c>
      <c r="G2566">
        <v>23100000</v>
      </c>
      <c r="H2566">
        <v>0</v>
      </c>
      <c r="I2566">
        <v>0</v>
      </c>
      <c r="J2566">
        <v>0</v>
      </c>
      <c r="K2566">
        <v>38</v>
      </c>
      <c r="L2566" t="s">
        <v>54</v>
      </c>
      <c r="M2566" s="2">
        <v>877800000</v>
      </c>
      <c r="N2566" s="2" t="str">
        <f>VLOOKUP(Tabla1[[#This Row],[nemo]],'Nemos y clasificaciones'!$A$2:$B$5000,2,FALSE)</f>
        <v>INVERSIONES UNION ESPAÑOLA S.A.</v>
      </c>
      <c r="O2566" s="2" t="str">
        <f>VLOOKUP(Tabla1[[#This Row],[nemo]],'Nemos y clasificaciones'!$A$1:$C$3000,3,FALSE)</f>
        <v>Servicios financieros</v>
      </c>
      <c r="P2566" s="2"/>
      <c r="Q2566" s="2"/>
    </row>
    <row r="2567" spans="1:17" x14ac:dyDescent="0.25">
      <c r="A2567" t="s">
        <v>9407</v>
      </c>
      <c r="B2567" s="1">
        <v>42881</v>
      </c>
      <c r="C2567" s="1">
        <v>42887</v>
      </c>
      <c r="D2567" t="s">
        <v>14</v>
      </c>
      <c r="E2567" t="s">
        <v>5393</v>
      </c>
      <c r="F2567">
        <v>0</v>
      </c>
      <c r="G2567">
        <v>2000000</v>
      </c>
      <c r="H2567">
        <v>0</v>
      </c>
      <c r="I2567">
        <v>0</v>
      </c>
      <c r="J2567">
        <v>0</v>
      </c>
      <c r="K2567">
        <v>1189.934</v>
      </c>
      <c r="L2567" t="s">
        <v>19</v>
      </c>
      <c r="M2567" s="2">
        <v>2379868000</v>
      </c>
      <c r="N2567" s="2" t="str">
        <f>VLOOKUP(Tabla1[[#This Row],[nemo]],'Nemos y clasificaciones'!$A$2:$B$5000,2,FALSE)</f>
        <v>CFI</v>
      </c>
      <c r="O2567" s="2" t="str">
        <f>VLOOKUP(Tabla1[[#This Row],[nemo]],'Nemos y clasificaciones'!$A$1:$C$3000,3,FALSE)</f>
        <v>CFI</v>
      </c>
      <c r="P2567" s="2"/>
      <c r="Q2567" s="2"/>
    </row>
    <row r="2568" spans="1:17" x14ac:dyDescent="0.25">
      <c r="A2568" t="s">
        <v>5447</v>
      </c>
      <c r="B2568" s="1">
        <v>43762</v>
      </c>
      <c r="C2568" s="1">
        <v>43768</v>
      </c>
      <c r="D2568" t="s">
        <v>14</v>
      </c>
      <c r="E2568" t="s">
        <v>1882</v>
      </c>
      <c r="F2568">
        <v>0</v>
      </c>
      <c r="G2568">
        <v>33392179</v>
      </c>
      <c r="H2568">
        <v>0</v>
      </c>
      <c r="I2568">
        <v>0</v>
      </c>
      <c r="J2568">
        <v>0</v>
      </c>
      <c r="K2568">
        <v>26.2</v>
      </c>
      <c r="L2568" t="s">
        <v>54</v>
      </c>
      <c r="M2568" s="2">
        <v>874875089.79999995</v>
      </c>
      <c r="N2568" s="2" t="str">
        <f>VLOOKUP(Tabla1[[#This Row],[nemo]],'Nemos y clasificaciones'!$A$2:$B$5000,2,FALSE)</f>
        <v>INVERSIONES TRICAHUE S.A.</v>
      </c>
      <c r="O2568" s="2" t="str">
        <f>VLOOKUP(Tabla1[[#This Row],[nemo]],'Nemos y clasificaciones'!$A$1:$C$3000,3,FALSE)</f>
        <v>Eléctrico</v>
      </c>
      <c r="P2568" s="2"/>
      <c r="Q2568" s="2"/>
    </row>
    <row r="2569" spans="1:17" x14ac:dyDescent="0.25">
      <c r="A2569" t="s">
        <v>7356</v>
      </c>
      <c r="B2569" s="1">
        <v>43393</v>
      </c>
      <c r="C2569" s="1">
        <v>43399</v>
      </c>
      <c r="D2569" t="s">
        <v>14</v>
      </c>
      <c r="E2569" t="s">
        <v>1882</v>
      </c>
      <c r="F2569">
        <v>0</v>
      </c>
      <c r="G2569">
        <v>33392179</v>
      </c>
      <c r="H2569">
        <v>0</v>
      </c>
      <c r="I2569">
        <v>0</v>
      </c>
      <c r="J2569">
        <v>0</v>
      </c>
      <c r="K2569">
        <v>26.1</v>
      </c>
      <c r="L2569" t="s">
        <v>54</v>
      </c>
      <c r="M2569" s="2">
        <v>871535871.89999998</v>
      </c>
      <c r="N2569" s="2" t="str">
        <f>VLOOKUP(Tabla1[[#This Row],[nemo]],'Nemos y clasificaciones'!$A$2:$B$5000,2,FALSE)</f>
        <v>INVERSIONES TRICAHUE S.A.</v>
      </c>
      <c r="O2569" s="2" t="str">
        <f>VLOOKUP(Tabla1[[#This Row],[nemo]],'Nemos y clasificaciones'!$A$1:$C$3000,3,FALSE)</f>
        <v>Eléctrico</v>
      </c>
      <c r="P2569" s="2"/>
      <c r="Q2569" s="2"/>
    </row>
    <row r="2570" spans="1:17" x14ac:dyDescent="0.25">
      <c r="A2570" t="s">
        <v>11310</v>
      </c>
      <c r="B2570" s="1">
        <v>42241</v>
      </c>
      <c r="C2570" s="1">
        <v>42247</v>
      </c>
      <c r="D2570" t="s">
        <v>14</v>
      </c>
      <c r="E2570" t="s">
        <v>9153</v>
      </c>
      <c r="F2570">
        <v>0</v>
      </c>
      <c r="G2570">
        <v>2380484</v>
      </c>
      <c r="H2570">
        <v>0</v>
      </c>
      <c r="I2570">
        <v>0</v>
      </c>
      <c r="J2570">
        <v>0</v>
      </c>
      <c r="K2570">
        <v>2830</v>
      </c>
      <c r="L2570" t="s">
        <v>19</v>
      </c>
      <c r="M2570" s="2">
        <v>6736769720</v>
      </c>
      <c r="N2570" s="2" t="str">
        <f>VLOOKUP(Tabla1[[#This Row],[nemo]],'Nemos y clasificaciones'!$A$2:$B$5000,2,FALSE)</f>
        <v>CFI</v>
      </c>
      <c r="O2570" s="2" t="str">
        <f>VLOOKUP(Tabla1[[#This Row],[nemo]],'Nemos y clasificaciones'!$A$1:$C$3000,3,FALSE)</f>
        <v>CFI</v>
      </c>
      <c r="P2570" s="2"/>
      <c r="Q2570" s="2"/>
    </row>
    <row r="2571" spans="1:17" x14ac:dyDescent="0.25">
      <c r="A2571" t="s">
        <v>4844</v>
      </c>
      <c r="B2571" s="1">
        <v>42291</v>
      </c>
      <c r="C2571" s="1">
        <v>42297</v>
      </c>
      <c r="D2571" t="s">
        <v>14</v>
      </c>
      <c r="E2571" t="s">
        <v>9153</v>
      </c>
      <c r="F2571">
        <v>0</v>
      </c>
      <c r="G2571">
        <v>2380484</v>
      </c>
      <c r="H2571">
        <v>0</v>
      </c>
      <c r="I2571">
        <v>0</v>
      </c>
      <c r="J2571">
        <v>0</v>
      </c>
      <c r="K2571">
        <v>1200</v>
      </c>
      <c r="L2571" t="s">
        <v>19</v>
      </c>
      <c r="M2571" s="2">
        <v>2856580800</v>
      </c>
      <c r="N2571" s="2" t="str">
        <f>VLOOKUP(Tabla1[[#This Row],[nemo]],'Nemos y clasificaciones'!$A$2:$B$5000,2,FALSE)</f>
        <v>CFI</v>
      </c>
      <c r="O2571" s="2" t="str">
        <f>VLOOKUP(Tabla1[[#This Row],[nemo]],'Nemos y clasificaciones'!$A$1:$C$3000,3,FALSE)</f>
        <v>CFI</v>
      </c>
      <c r="P2571" s="2"/>
      <c r="Q2571" s="2"/>
    </row>
    <row r="2572" spans="1:17" x14ac:dyDescent="0.25">
      <c r="A2572" t="s">
        <v>9722</v>
      </c>
      <c r="B2572" s="1">
        <v>42847</v>
      </c>
      <c r="C2572" s="1">
        <v>42853</v>
      </c>
      <c r="D2572" t="s">
        <v>14</v>
      </c>
      <c r="E2572" t="s">
        <v>1882</v>
      </c>
      <c r="F2572">
        <v>0</v>
      </c>
      <c r="G2572">
        <v>33392179</v>
      </c>
      <c r="H2572">
        <v>0</v>
      </c>
      <c r="I2572">
        <v>0</v>
      </c>
      <c r="J2572">
        <v>0</v>
      </c>
      <c r="K2572">
        <v>25.9</v>
      </c>
      <c r="L2572" t="s">
        <v>54</v>
      </c>
      <c r="M2572" s="2">
        <v>864857436.10000002</v>
      </c>
      <c r="N2572" s="2" t="str">
        <f>VLOOKUP(Tabla1[[#This Row],[nemo]],'Nemos y clasificaciones'!$A$2:$B$5000,2,FALSE)</f>
        <v>INVERSIONES TRICAHUE S.A.</v>
      </c>
      <c r="O2572" s="2" t="str">
        <f>VLOOKUP(Tabla1[[#This Row],[nemo]],'Nemos y clasificaciones'!$A$1:$C$3000,3,FALSE)</f>
        <v>Eléctrico</v>
      </c>
      <c r="P2572" s="2"/>
      <c r="Q2572" s="2"/>
    </row>
    <row r="2573" spans="1:17" x14ac:dyDescent="0.25">
      <c r="A2573" t="s">
        <v>10319</v>
      </c>
      <c r="B2573" s="1">
        <v>42571</v>
      </c>
      <c r="C2573" s="1">
        <v>42577</v>
      </c>
      <c r="D2573" t="s">
        <v>14</v>
      </c>
      <c r="E2573" t="s">
        <v>9153</v>
      </c>
      <c r="F2573">
        <v>0</v>
      </c>
      <c r="G2573">
        <v>2380484</v>
      </c>
      <c r="H2573">
        <v>0</v>
      </c>
      <c r="I2573">
        <v>0</v>
      </c>
      <c r="J2573">
        <v>0</v>
      </c>
      <c r="K2573">
        <v>508</v>
      </c>
      <c r="L2573" t="s">
        <v>19</v>
      </c>
      <c r="M2573" s="2">
        <v>1209285872</v>
      </c>
      <c r="N2573" s="2" t="str">
        <f>VLOOKUP(Tabla1[[#This Row],[nemo]],'Nemos y clasificaciones'!$A$2:$B$5000,2,FALSE)</f>
        <v>CFI</v>
      </c>
      <c r="O2573" s="2" t="str">
        <f>VLOOKUP(Tabla1[[#This Row],[nemo]],'Nemos y clasificaciones'!$A$1:$C$3000,3,FALSE)</f>
        <v>CFI</v>
      </c>
      <c r="P2573" s="2"/>
      <c r="Q2573" s="2"/>
    </row>
    <row r="2574" spans="1:17" x14ac:dyDescent="0.25">
      <c r="A2574" t="s">
        <v>7355</v>
      </c>
      <c r="B2574" s="1">
        <v>42665</v>
      </c>
      <c r="C2574" s="1">
        <v>42671</v>
      </c>
      <c r="D2574" t="s">
        <v>14</v>
      </c>
      <c r="E2574" t="s">
        <v>9153</v>
      </c>
      <c r="F2574">
        <v>0</v>
      </c>
      <c r="G2574">
        <v>2380484</v>
      </c>
      <c r="H2574">
        <v>0</v>
      </c>
      <c r="I2574">
        <v>0</v>
      </c>
      <c r="J2574">
        <v>0</v>
      </c>
      <c r="K2574">
        <v>490</v>
      </c>
      <c r="L2574" t="s">
        <v>19</v>
      </c>
      <c r="M2574" s="2">
        <v>1166437160</v>
      </c>
      <c r="N2574" s="2" t="str">
        <f>VLOOKUP(Tabla1[[#This Row],[nemo]],'Nemos y clasificaciones'!$A$2:$B$5000,2,FALSE)</f>
        <v>CFI</v>
      </c>
      <c r="O2574" s="2" t="str">
        <f>VLOOKUP(Tabla1[[#This Row],[nemo]],'Nemos y clasificaciones'!$A$1:$C$3000,3,FALSE)</f>
        <v>CFI</v>
      </c>
      <c r="P2574" s="2"/>
      <c r="Q2574" s="2"/>
    </row>
    <row r="2575" spans="1:17" x14ac:dyDescent="0.25">
      <c r="A2575" t="s">
        <v>2276</v>
      </c>
      <c r="B2575" s="1">
        <v>44287</v>
      </c>
      <c r="C2575" s="1">
        <v>44295</v>
      </c>
      <c r="D2575" t="s">
        <v>14</v>
      </c>
      <c r="E2575" t="s">
        <v>2277</v>
      </c>
      <c r="F2575">
        <v>0</v>
      </c>
      <c r="G2575">
        <v>61500000</v>
      </c>
      <c r="H2575">
        <v>0</v>
      </c>
      <c r="I2575">
        <v>0</v>
      </c>
      <c r="J2575">
        <v>0</v>
      </c>
      <c r="K2575">
        <v>14.02</v>
      </c>
      <c r="L2575" t="s">
        <v>54</v>
      </c>
      <c r="M2575" s="2">
        <v>862230000</v>
      </c>
      <c r="N2575" s="2" t="str">
        <f>VLOOKUP(Tabla1[[#This Row],[nemo]],'Nemos y clasificaciones'!$A$2:$B$5000,2,FALSE)</f>
        <v>COMPAÑIA CHILENA DE FOSFOROS S.A.</v>
      </c>
      <c r="O2575" s="2" t="str">
        <f>VLOOKUP(Tabla1[[#This Row],[nemo]],'Nemos y clasificaciones'!$A$1:$C$3000,3,FALSE)</f>
        <v>Alimentos, bebidas y tabaco</v>
      </c>
      <c r="P2575" s="2"/>
      <c r="Q2575" s="2"/>
    </row>
    <row r="2576" spans="1:17" x14ac:dyDescent="0.25">
      <c r="A2576" t="s">
        <v>8667</v>
      </c>
      <c r="B2576" s="1">
        <v>42509</v>
      </c>
      <c r="C2576" s="1">
        <v>42516</v>
      </c>
      <c r="D2576" t="s">
        <v>14</v>
      </c>
      <c r="E2576" t="s">
        <v>9153</v>
      </c>
      <c r="F2576">
        <v>0</v>
      </c>
      <c r="G2576">
        <v>2380484</v>
      </c>
      <c r="H2576">
        <v>0</v>
      </c>
      <c r="I2576">
        <v>0</v>
      </c>
      <c r="J2576">
        <v>0</v>
      </c>
      <c r="K2576">
        <v>475</v>
      </c>
      <c r="L2576" t="s">
        <v>19</v>
      </c>
      <c r="M2576" s="2">
        <v>1130729900</v>
      </c>
      <c r="N2576" s="2" t="str">
        <f>VLOOKUP(Tabla1[[#This Row],[nemo]],'Nemos y clasificaciones'!$A$2:$B$5000,2,FALSE)</f>
        <v>CFI</v>
      </c>
      <c r="O2576" s="2" t="str">
        <f>VLOOKUP(Tabla1[[#This Row],[nemo]],'Nemos y clasificaciones'!$A$1:$C$3000,3,FALSE)</f>
        <v>CFI</v>
      </c>
      <c r="P2576" s="2"/>
      <c r="Q2576" s="2"/>
    </row>
    <row r="2577" spans="1:17" x14ac:dyDescent="0.25">
      <c r="A2577" t="s">
        <v>10932</v>
      </c>
      <c r="B2577" s="1">
        <v>42388</v>
      </c>
      <c r="C2577" s="1">
        <v>42394</v>
      </c>
      <c r="D2577" t="s">
        <v>14</v>
      </c>
      <c r="E2577" t="s">
        <v>9153</v>
      </c>
      <c r="F2577">
        <v>0</v>
      </c>
      <c r="G2577">
        <v>2380484</v>
      </c>
      <c r="H2577">
        <v>0</v>
      </c>
      <c r="I2577">
        <v>0</v>
      </c>
      <c r="J2577">
        <v>0</v>
      </c>
      <c r="K2577">
        <v>465</v>
      </c>
      <c r="L2577" t="s">
        <v>19</v>
      </c>
      <c r="M2577" s="2">
        <v>1106925060</v>
      </c>
      <c r="N2577" s="2" t="str">
        <f>VLOOKUP(Tabla1[[#This Row],[nemo]],'Nemos y clasificaciones'!$A$2:$B$5000,2,FALSE)</f>
        <v>CFI</v>
      </c>
      <c r="O2577" s="2" t="str">
        <f>VLOOKUP(Tabla1[[#This Row],[nemo]],'Nemos y clasificaciones'!$A$1:$C$3000,3,FALSE)</f>
        <v>CFI</v>
      </c>
      <c r="P2577" s="2"/>
      <c r="Q2577" s="2"/>
    </row>
    <row r="2578" spans="1:17" x14ac:dyDescent="0.25">
      <c r="A2578" t="s">
        <v>11815</v>
      </c>
      <c r="B2578" s="1">
        <v>42112</v>
      </c>
      <c r="C2578" s="1">
        <v>42118</v>
      </c>
      <c r="D2578" t="s">
        <v>14</v>
      </c>
      <c r="E2578" t="s">
        <v>10746</v>
      </c>
      <c r="F2578">
        <v>0</v>
      </c>
      <c r="G2578">
        <v>934796001</v>
      </c>
      <c r="H2578">
        <v>0</v>
      </c>
      <c r="I2578">
        <v>0</v>
      </c>
      <c r="J2578">
        <v>0</v>
      </c>
      <c r="K2578">
        <v>0.91800000000000004</v>
      </c>
      <c r="L2578" t="s">
        <v>23</v>
      </c>
      <c r="M2578" s="2">
        <v>858142728.91799998</v>
      </c>
      <c r="N2578" s="2" t="str">
        <f>VLOOKUP(Tabla1[[#This Row],[nemo]],'Nemos y clasificaciones'!$A$2:$B$5000,2,FALSE)</f>
        <v>SOCIEDAD DE INVERSIONES CAMPOS CHILENOS S.A.</v>
      </c>
      <c r="O2578" s="2" t="str">
        <f>VLOOKUP(Tabla1[[#This Row],[nemo]],'Nemos y clasificaciones'!$A$1:$C$3000,3,FALSE)</f>
        <v>Alimentos, bebidas y tabaco</v>
      </c>
      <c r="P2578" s="2"/>
      <c r="Q2578" s="2"/>
    </row>
    <row r="2579" spans="1:17" x14ac:dyDescent="0.25">
      <c r="A2579" t="s">
        <v>671</v>
      </c>
      <c r="B2579" s="1">
        <v>42941</v>
      </c>
      <c r="C2579" s="1">
        <v>42947</v>
      </c>
      <c r="D2579" t="s">
        <v>14</v>
      </c>
      <c r="E2579" t="s">
        <v>9153</v>
      </c>
      <c r="F2579">
        <v>0</v>
      </c>
      <c r="G2579">
        <v>2380484</v>
      </c>
      <c r="H2579">
        <v>0</v>
      </c>
      <c r="I2579">
        <v>0</v>
      </c>
      <c r="J2579">
        <v>0</v>
      </c>
      <c r="K2579">
        <v>450</v>
      </c>
      <c r="L2579" t="s">
        <v>19</v>
      </c>
      <c r="M2579" s="2">
        <v>1071217800</v>
      </c>
      <c r="N2579" s="2" t="str">
        <f>VLOOKUP(Tabla1[[#This Row],[nemo]],'Nemos y clasificaciones'!$A$2:$B$5000,2,FALSE)</f>
        <v>CFI</v>
      </c>
      <c r="O2579" s="2" t="str">
        <f>VLOOKUP(Tabla1[[#This Row],[nemo]],'Nemos y clasificaciones'!$A$1:$C$3000,3,FALSE)</f>
        <v>CFI</v>
      </c>
      <c r="P2579" s="2"/>
      <c r="Q2579" s="2"/>
    </row>
    <row r="2580" spans="1:17" x14ac:dyDescent="0.25">
      <c r="A2580" t="s">
        <v>6221</v>
      </c>
      <c r="B2580" s="1">
        <v>43610</v>
      </c>
      <c r="C2580" s="1">
        <v>43616</v>
      </c>
      <c r="D2580" t="s">
        <v>14</v>
      </c>
      <c r="E2580" t="s">
        <v>1882</v>
      </c>
      <c r="F2580">
        <v>0</v>
      </c>
      <c r="G2580">
        <v>33392179</v>
      </c>
      <c r="H2580">
        <v>0</v>
      </c>
      <c r="I2580">
        <v>0</v>
      </c>
      <c r="J2580">
        <v>0</v>
      </c>
      <c r="K2580">
        <v>25.646999999999998</v>
      </c>
      <c r="L2580" t="s">
        <v>54</v>
      </c>
      <c r="M2580" s="2">
        <v>856409214.81299996</v>
      </c>
      <c r="N2580" s="2" t="str">
        <f>VLOOKUP(Tabla1[[#This Row],[nemo]],'Nemos y clasificaciones'!$A$2:$B$5000,2,FALSE)</f>
        <v>INVERSIONES TRICAHUE S.A.</v>
      </c>
      <c r="O2580" s="2" t="str">
        <f>VLOOKUP(Tabla1[[#This Row],[nemo]],'Nemos y clasificaciones'!$A$1:$C$3000,3,FALSE)</f>
        <v>Eléctrico</v>
      </c>
      <c r="P2580" s="2"/>
      <c r="Q2580" s="2"/>
    </row>
    <row r="2581" spans="1:17" x14ac:dyDescent="0.25">
      <c r="A2581" t="s">
        <v>7402</v>
      </c>
      <c r="B2581" s="1">
        <v>43379</v>
      </c>
      <c r="C2581" s="1">
        <v>43385</v>
      </c>
      <c r="D2581" t="s">
        <v>14</v>
      </c>
      <c r="E2581" t="s">
        <v>1222</v>
      </c>
      <c r="F2581">
        <v>0</v>
      </c>
      <c r="G2581">
        <v>23100000</v>
      </c>
      <c r="H2581">
        <v>0</v>
      </c>
      <c r="I2581">
        <v>0</v>
      </c>
      <c r="J2581">
        <v>0</v>
      </c>
      <c r="K2581">
        <v>37</v>
      </c>
      <c r="L2581" t="s">
        <v>54</v>
      </c>
      <c r="M2581" s="2">
        <v>854700000</v>
      </c>
      <c r="N2581" s="2" t="str">
        <f>VLOOKUP(Tabla1[[#This Row],[nemo]],'Nemos y clasificaciones'!$A$2:$B$5000,2,FALSE)</f>
        <v>INVERSIONES UNION ESPAÑOLA S.A.</v>
      </c>
      <c r="O2581" s="2" t="str">
        <f>VLOOKUP(Tabla1[[#This Row],[nemo]],'Nemos y clasificaciones'!$A$1:$C$3000,3,FALSE)</f>
        <v>Servicios financieros</v>
      </c>
      <c r="P2581" s="2"/>
      <c r="Q2581" s="2"/>
    </row>
    <row r="2582" spans="1:17" x14ac:dyDescent="0.25">
      <c r="A2582" t="s">
        <v>9525</v>
      </c>
      <c r="B2582" s="1">
        <v>42871</v>
      </c>
      <c r="C2582" s="1">
        <v>42877</v>
      </c>
      <c r="D2582" t="s">
        <v>14</v>
      </c>
      <c r="E2582" t="s">
        <v>9153</v>
      </c>
      <c r="F2582">
        <v>0</v>
      </c>
      <c r="G2582">
        <v>2380484</v>
      </c>
      <c r="H2582">
        <v>0</v>
      </c>
      <c r="I2582">
        <v>0</v>
      </c>
      <c r="J2582">
        <v>0</v>
      </c>
      <c r="K2582">
        <v>450</v>
      </c>
      <c r="L2582" t="s">
        <v>19</v>
      </c>
      <c r="M2582" s="2">
        <v>1071217800</v>
      </c>
      <c r="N2582" s="2" t="str">
        <f>VLOOKUP(Tabla1[[#This Row],[nemo]],'Nemos y clasificaciones'!$A$2:$B$5000,2,FALSE)</f>
        <v>CFI</v>
      </c>
      <c r="O2582" s="2" t="str">
        <f>VLOOKUP(Tabla1[[#This Row],[nemo]],'Nemos y clasificaciones'!$A$1:$C$3000,3,FALSE)</f>
        <v>CFI</v>
      </c>
      <c r="P2582" s="2"/>
      <c r="Q2582" s="2"/>
    </row>
    <row r="2583" spans="1:17" x14ac:dyDescent="0.25">
      <c r="A2583" t="s">
        <v>671</v>
      </c>
      <c r="B2583" s="1">
        <v>42760</v>
      </c>
      <c r="C2583" s="1">
        <v>42766</v>
      </c>
      <c r="D2583" t="s">
        <v>14</v>
      </c>
      <c r="E2583" t="s">
        <v>9153</v>
      </c>
      <c r="F2583">
        <v>0</v>
      </c>
      <c r="G2583">
        <v>2380484</v>
      </c>
      <c r="H2583">
        <v>0</v>
      </c>
      <c r="I2583">
        <v>0</v>
      </c>
      <c r="J2583">
        <v>0</v>
      </c>
      <c r="K2583">
        <v>450</v>
      </c>
      <c r="L2583" t="s">
        <v>19</v>
      </c>
      <c r="M2583" s="2">
        <v>1071217800</v>
      </c>
      <c r="N2583" s="2" t="str">
        <f>VLOOKUP(Tabla1[[#This Row],[nemo]],'Nemos y clasificaciones'!$A$2:$B$5000,2,FALSE)</f>
        <v>CFI</v>
      </c>
      <c r="O2583" s="2" t="str">
        <f>VLOOKUP(Tabla1[[#This Row],[nemo]],'Nemos y clasificaciones'!$A$1:$C$3000,3,FALSE)</f>
        <v>CFI</v>
      </c>
      <c r="P2583" s="2"/>
      <c r="Q2583" s="2"/>
    </row>
    <row r="2584" spans="1:17" x14ac:dyDescent="0.25">
      <c r="A2584" t="s">
        <v>11343</v>
      </c>
      <c r="B2584" s="1">
        <v>42210</v>
      </c>
      <c r="C2584" s="1">
        <v>42216</v>
      </c>
      <c r="D2584" t="s">
        <v>14</v>
      </c>
      <c r="E2584" t="s">
        <v>9153</v>
      </c>
      <c r="F2584">
        <v>0</v>
      </c>
      <c r="G2584">
        <v>2380484</v>
      </c>
      <c r="H2584">
        <v>0</v>
      </c>
      <c r="I2584">
        <v>0</v>
      </c>
      <c r="J2584">
        <v>0</v>
      </c>
      <c r="K2584">
        <v>331</v>
      </c>
      <c r="L2584" t="s">
        <v>19</v>
      </c>
      <c r="M2584" s="2">
        <v>787940204</v>
      </c>
      <c r="N2584" s="2" t="str">
        <f>VLOOKUP(Tabla1[[#This Row],[nemo]],'Nemos y clasificaciones'!$A$2:$B$5000,2,FALSE)</f>
        <v>CFI</v>
      </c>
      <c r="O2584" s="2" t="str">
        <f>VLOOKUP(Tabla1[[#This Row],[nemo]],'Nemos y clasificaciones'!$A$1:$C$3000,3,FALSE)</f>
        <v>CFI</v>
      </c>
      <c r="P2584" s="2"/>
      <c r="Q2584" s="2"/>
    </row>
    <row r="2585" spans="1:17" x14ac:dyDescent="0.25">
      <c r="A2585" t="s">
        <v>1850</v>
      </c>
      <c r="B2585" s="1">
        <v>44328</v>
      </c>
      <c r="C2585" s="1">
        <v>44335</v>
      </c>
      <c r="D2585" t="s">
        <v>14</v>
      </c>
      <c r="E2585" t="s">
        <v>1851</v>
      </c>
      <c r="F2585">
        <v>0</v>
      </c>
      <c r="G2585">
        <v>212551108088</v>
      </c>
      <c r="H2585">
        <v>0</v>
      </c>
      <c r="I2585">
        <v>0</v>
      </c>
      <c r="J2585">
        <v>0</v>
      </c>
      <c r="K2585">
        <v>4.0000000000000001E-3</v>
      </c>
      <c r="L2585" t="s">
        <v>23</v>
      </c>
      <c r="M2585" s="2">
        <v>850204432.352</v>
      </c>
      <c r="N2585" s="2" t="str">
        <f>VLOOKUP(Tabla1[[#This Row],[nemo]],'Nemos y clasificaciones'!$A$2:$B$5000,2,FALSE)</f>
        <v>SOCIEDAD DE INVERSIONES ORO BLANCO S.A.</v>
      </c>
      <c r="O2585" s="2" t="str">
        <f>VLOOKUP(Tabla1[[#This Row],[nemo]],'Nemos y clasificaciones'!$A$1:$C$3000,3,FALSE)</f>
        <v>Servicios financieros</v>
      </c>
      <c r="P2585" s="2"/>
      <c r="Q2585" s="2"/>
    </row>
    <row r="2586" spans="1:17" x14ac:dyDescent="0.25">
      <c r="A2586" t="s">
        <v>11343</v>
      </c>
      <c r="B2586" s="1">
        <v>42137</v>
      </c>
      <c r="C2586" s="1">
        <v>42143</v>
      </c>
      <c r="D2586" t="s">
        <v>14</v>
      </c>
      <c r="E2586" t="s">
        <v>9153</v>
      </c>
      <c r="F2586">
        <v>0</v>
      </c>
      <c r="G2586">
        <v>2380484</v>
      </c>
      <c r="H2586">
        <v>0</v>
      </c>
      <c r="I2586">
        <v>0</v>
      </c>
      <c r="J2586">
        <v>0</v>
      </c>
      <c r="K2586">
        <v>331</v>
      </c>
      <c r="L2586" t="s">
        <v>19</v>
      </c>
      <c r="M2586" s="2">
        <v>787940204</v>
      </c>
      <c r="N2586" s="2" t="str">
        <f>VLOOKUP(Tabla1[[#This Row],[nemo]],'Nemos y clasificaciones'!$A$2:$B$5000,2,FALSE)</f>
        <v>CFI</v>
      </c>
      <c r="O2586" s="2" t="str">
        <f>VLOOKUP(Tabla1[[#This Row],[nemo]],'Nemos y clasificaciones'!$A$1:$C$3000,3,FALSE)</f>
        <v>CFI</v>
      </c>
      <c r="P2586" s="2"/>
      <c r="Q2586" s="2"/>
    </row>
    <row r="2587" spans="1:17" x14ac:dyDescent="0.25">
      <c r="A2587" t="s">
        <v>9430</v>
      </c>
      <c r="B2587" s="1">
        <v>42875</v>
      </c>
      <c r="C2587" s="1">
        <v>42881</v>
      </c>
      <c r="D2587" t="s">
        <v>14</v>
      </c>
      <c r="E2587" t="s">
        <v>1661</v>
      </c>
      <c r="F2587">
        <v>0</v>
      </c>
      <c r="G2587">
        <v>2500000</v>
      </c>
      <c r="H2587">
        <v>0</v>
      </c>
      <c r="I2587">
        <v>0</v>
      </c>
      <c r="J2587">
        <v>0</v>
      </c>
      <c r="K2587">
        <v>339</v>
      </c>
      <c r="L2587" t="s">
        <v>19</v>
      </c>
      <c r="M2587" s="2">
        <v>847500000</v>
      </c>
      <c r="N2587" s="2" t="str">
        <f>VLOOKUP(Tabla1[[#This Row],[nemo]],'Nemos y clasificaciones'!$A$2:$B$5000,2,FALSE)</f>
        <v>COMPAÑIA ELECTRICA DEL LITORAL S.A.</v>
      </c>
      <c r="O2587" s="2" t="str">
        <f>VLOOKUP(Tabla1[[#This Row],[nemo]],'Nemos y clasificaciones'!$A$1:$C$3000,3,FALSE)</f>
        <v>Eléctrico</v>
      </c>
      <c r="P2587" s="2"/>
      <c r="Q2587" s="2"/>
    </row>
    <row r="2588" spans="1:17" x14ac:dyDescent="0.25">
      <c r="A2588" t="s">
        <v>11580</v>
      </c>
      <c r="B2588" s="1">
        <v>42143</v>
      </c>
      <c r="C2588" s="1">
        <v>42150</v>
      </c>
      <c r="D2588" t="s">
        <v>14</v>
      </c>
      <c r="E2588" t="s">
        <v>1222</v>
      </c>
      <c r="F2588">
        <v>0</v>
      </c>
      <c r="G2588">
        <v>23100000</v>
      </c>
      <c r="H2588">
        <v>0</v>
      </c>
      <c r="I2588">
        <v>0</v>
      </c>
      <c r="J2588">
        <v>0</v>
      </c>
      <c r="K2588">
        <v>36.68</v>
      </c>
      <c r="L2588" t="s">
        <v>54</v>
      </c>
      <c r="M2588" s="2">
        <v>847308000</v>
      </c>
      <c r="N2588" s="2" t="str">
        <f>VLOOKUP(Tabla1[[#This Row],[nemo]],'Nemos y clasificaciones'!$A$2:$B$5000,2,FALSE)</f>
        <v>INVERSIONES UNION ESPAÑOLA S.A.</v>
      </c>
      <c r="O2588" s="2" t="str">
        <f>VLOOKUP(Tabla1[[#This Row],[nemo]],'Nemos y clasificaciones'!$A$1:$C$3000,3,FALSE)</f>
        <v>Servicios financieros</v>
      </c>
      <c r="P2588" s="2"/>
      <c r="Q2588" s="2"/>
    </row>
    <row r="2589" spans="1:17" x14ac:dyDescent="0.25">
      <c r="A2589" t="s">
        <v>12015</v>
      </c>
      <c r="B2589" s="1">
        <v>42007</v>
      </c>
      <c r="C2589" s="1">
        <v>42013</v>
      </c>
      <c r="D2589" t="s">
        <v>14</v>
      </c>
      <c r="E2589" t="s">
        <v>9153</v>
      </c>
      <c r="F2589">
        <v>0</v>
      </c>
      <c r="G2589">
        <v>2380484</v>
      </c>
      <c r="H2589">
        <v>0</v>
      </c>
      <c r="I2589">
        <v>0</v>
      </c>
      <c r="J2589">
        <v>0</v>
      </c>
      <c r="K2589">
        <v>327</v>
      </c>
      <c r="L2589" t="s">
        <v>19</v>
      </c>
      <c r="M2589" s="2">
        <v>778418268</v>
      </c>
      <c r="N2589" s="2" t="str">
        <f>VLOOKUP(Tabla1[[#This Row],[nemo]],'Nemos y clasificaciones'!$A$2:$B$5000,2,FALSE)</f>
        <v>CFI</v>
      </c>
      <c r="O2589" s="2" t="str">
        <f>VLOOKUP(Tabla1[[#This Row],[nemo]],'Nemos y clasificaciones'!$A$1:$C$3000,3,FALSE)</f>
        <v>CFI</v>
      </c>
      <c r="P2589" s="2"/>
      <c r="Q2589" s="2"/>
    </row>
    <row r="2590" spans="1:17" x14ac:dyDescent="0.25">
      <c r="A2590" t="s">
        <v>3263</v>
      </c>
      <c r="B2590" s="1">
        <v>44128</v>
      </c>
      <c r="C2590" s="1">
        <v>44134</v>
      </c>
      <c r="D2590" t="s">
        <v>14</v>
      </c>
      <c r="E2590" t="s">
        <v>1882</v>
      </c>
      <c r="F2590">
        <v>0</v>
      </c>
      <c r="G2590">
        <v>33392179</v>
      </c>
      <c r="H2590">
        <v>0</v>
      </c>
      <c r="I2590">
        <v>0</v>
      </c>
      <c r="J2590">
        <v>0</v>
      </c>
      <c r="K2590">
        <v>25.2</v>
      </c>
      <c r="L2590" t="s">
        <v>54</v>
      </c>
      <c r="M2590" s="2">
        <v>841482910.79999995</v>
      </c>
      <c r="N2590" s="2" t="str">
        <f>VLOOKUP(Tabla1[[#This Row],[nemo]],'Nemos y clasificaciones'!$A$2:$B$5000,2,FALSE)</f>
        <v>INVERSIONES TRICAHUE S.A.</v>
      </c>
      <c r="O2590" s="2" t="str">
        <f>VLOOKUP(Tabla1[[#This Row],[nemo]],'Nemos y clasificaciones'!$A$1:$C$3000,3,FALSE)</f>
        <v>Eléctrico</v>
      </c>
      <c r="P2590" s="2"/>
      <c r="Q2590" s="2"/>
    </row>
    <row r="2591" spans="1:17" x14ac:dyDescent="0.25">
      <c r="A2591" t="s">
        <v>7752</v>
      </c>
      <c r="B2591" s="1">
        <v>43273</v>
      </c>
      <c r="C2591" s="1">
        <v>43279</v>
      </c>
      <c r="D2591" t="s">
        <v>21</v>
      </c>
      <c r="E2591" t="s">
        <v>7753</v>
      </c>
      <c r="F2591">
        <v>0</v>
      </c>
      <c r="G2591">
        <v>10000000</v>
      </c>
      <c r="H2591">
        <v>0</v>
      </c>
      <c r="I2591">
        <v>0</v>
      </c>
      <c r="J2591">
        <v>0</v>
      </c>
      <c r="K2591">
        <v>1.2E-2</v>
      </c>
      <c r="L2591" t="s">
        <v>23</v>
      </c>
      <c r="M2591" s="2">
        <v>120000</v>
      </c>
      <c r="N2591" s="2" t="str">
        <f>VLOOKUP(Tabla1[[#This Row],[nemo]],'Nemos y clasificaciones'!$A$2:$B$5000,2,FALSE)</f>
        <v>CFI</v>
      </c>
      <c r="O2591" s="2" t="str">
        <f>VLOOKUP(Tabla1[[#This Row],[nemo]],'Nemos y clasificaciones'!$A$1:$C$3000,3,FALSE)</f>
        <v>CFI</v>
      </c>
      <c r="P2591" s="2"/>
      <c r="Q2591" s="2"/>
    </row>
    <row r="2592" spans="1:17" x14ac:dyDescent="0.25">
      <c r="A2592" t="s">
        <v>7754</v>
      </c>
      <c r="B2592" s="1">
        <v>43273</v>
      </c>
      <c r="C2592" s="1">
        <v>43279</v>
      </c>
      <c r="D2592" t="s">
        <v>21</v>
      </c>
      <c r="E2592" t="s">
        <v>7755</v>
      </c>
      <c r="F2592">
        <v>0</v>
      </c>
      <c r="G2592">
        <v>10000000</v>
      </c>
      <c r="H2592">
        <v>0</v>
      </c>
      <c r="I2592">
        <v>0</v>
      </c>
      <c r="J2592">
        <v>0</v>
      </c>
      <c r="K2592">
        <v>1.2E-2</v>
      </c>
      <c r="L2592" t="s">
        <v>23</v>
      </c>
      <c r="M2592" s="2">
        <v>120000</v>
      </c>
      <c r="N2592" s="2" t="str">
        <f>VLOOKUP(Tabla1[[#This Row],[nemo]],'Nemos y clasificaciones'!$A$2:$B$5000,2,FALSE)</f>
        <v>CFI</v>
      </c>
      <c r="O2592" s="2" t="str">
        <f>VLOOKUP(Tabla1[[#This Row],[nemo]],'Nemos y clasificaciones'!$A$1:$C$3000,3,FALSE)</f>
        <v>CFI</v>
      </c>
      <c r="P2592" s="2"/>
      <c r="Q2592" s="2"/>
    </row>
    <row r="2593" spans="1:17" x14ac:dyDescent="0.25">
      <c r="A2593" t="s">
        <v>2692</v>
      </c>
      <c r="B2593" s="1">
        <v>44209</v>
      </c>
      <c r="C2593" s="1">
        <v>44215</v>
      </c>
      <c r="D2593" t="s">
        <v>21</v>
      </c>
      <c r="E2593" t="s">
        <v>566</v>
      </c>
      <c r="F2593">
        <v>0</v>
      </c>
      <c r="G2593">
        <v>62712368</v>
      </c>
      <c r="H2593">
        <v>0</v>
      </c>
      <c r="I2593">
        <v>0</v>
      </c>
      <c r="J2593">
        <v>0</v>
      </c>
      <c r="K2593">
        <v>3.3000000000000002E-2</v>
      </c>
      <c r="L2593" t="s">
        <v>23</v>
      </c>
      <c r="M2593" s="2">
        <v>2069508.1440000001</v>
      </c>
      <c r="N2593" s="2" t="str">
        <f>VLOOKUP(Tabla1[[#This Row],[nemo]],'Nemos y clasificaciones'!$A$2:$B$5000,2,FALSE)</f>
        <v>CFI</v>
      </c>
      <c r="O2593" s="2" t="str">
        <f>VLOOKUP(Tabla1[[#This Row],[nemo]],'Nemos y clasificaciones'!$A$1:$C$3000,3,FALSE)</f>
        <v>CFI</v>
      </c>
      <c r="P2593" s="2"/>
      <c r="Q2593" s="2"/>
    </row>
    <row r="2594" spans="1:17" x14ac:dyDescent="0.25">
      <c r="A2594" t="s">
        <v>8948</v>
      </c>
      <c r="B2594" s="1">
        <v>43032</v>
      </c>
      <c r="C2594" s="1">
        <v>43039</v>
      </c>
      <c r="D2594" t="s">
        <v>21</v>
      </c>
      <c r="E2594" t="s">
        <v>566</v>
      </c>
      <c r="F2594">
        <v>0</v>
      </c>
      <c r="G2594">
        <v>1000000</v>
      </c>
      <c r="H2594">
        <v>0</v>
      </c>
      <c r="I2594">
        <v>0</v>
      </c>
      <c r="J2594">
        <v>0</v>
      </c>
      <c r="K2594">
        <v>0.16300000000000001</v>
      </c>
      <c r="L2594" t="s">
        <v>23</v>
      </c>
      <c r="M2594" s="2">
        <v>163000</v>
      </c>
      <c r="N2594" s="2" t="str">
        <f>VLOOKUP(Tabla1[[#This Row],[nemo]],'Nemos y clasificaciones'!$A$2:$B$5000,2,FALSE)</f>
        <v>CFI</v>
      </c>
      <c r="O2594" s="2" t="str">
        <f>VLOOKUP(Tabla1[[#This Row],[nemo]],'Nemos y clasificaciones'!$A$1:$C$3000,3,FALSE)</f>
        <v>CFI</v>
      </c>
      <c r="P2594" s="2"/>
      <c r="Q2594" s="2"/>
    </row>
    <row r="2595" spans="1:17" x14ac:dyDescent="0.25">
      <c r="A2595" t="s">
        <v>8570</v>
      </c>
      <c r="B2595" s="1">
        <v>43137</v>
      </c>
      <c r="C2595" s="1">
        <v>43143</v>
      </c>
      <c r="D2595" t="s">
        <v>21</v>
      </c>
      <c r="E2595" t="s">
        <v>566</v>
      </c>
      <c r="F2595">
        <v>0</v>
      </c>
      <c r="G2595">
        <v>1000000</v>
      </c>
      <c r="H2595">
        <v>0</v>
      </c>
      <c r="I2595">
        <v>0</v>
      </c>
      <c r="J2595">
        <v>0</v>
      </c>
      <c r="K2595">
        <v>4.3999999999999997E-2</v>
      </c>
      <c r="L2595" t="s">
        <v>23</v>
      </c>
      <c r="M2595" s="3">
        <v>44000</v>
      </c>
      <c r="N2595" s="2" t="str">
        <f>VLOOKUP(Tabla1[[#This Row],[nemo]],'Nemos y clasificaciones'!$A$2:$B$5000,2,FALSE)</f>
        <v>CFI</v>
      </c>
      <c r="O2595" s="3" t="str">
        <f>VLOOKUP(Tabla1[[#This Row],[nemo]],'Nemos y clasificaciones'!$A$1:$C$3000,3,FALSE)</f>
        <v>CFI</v>
      </c>
      <c r="P2595" s="3"/>
      <c r="Q2595" s="3"/>
    </row>
    <row r="2596" spans="1:17" x14ac:dyDescent="0.25">
      <c r="A2596" t="s">
        <v>2004</v>
      </c>
      <c r="B2596" s="1">
        <v>44316</v>
      </c>
      <c r="C2596" s="1">
        <v>44323</v>
      </c>
      <c r="D2596" t="s">
        <v>21</v>
      </c>
      <c r="E2596" t="s">
        <v>566</v>
      </c>
      <c r="F2596">
        <v>0</v>
      </c>
      <c r="G2596">
        <v>1000000</v>
      </c>
      <c r="H2596">
        <v>0</v>
      </c>
      <c r="I2596">
        <v>0</v>
      </c>
      <c r="J2596">
        <v>0</v>
      </c>
      <c r="K2596">
        <v>2.4E-2</v>
      </c>
      <c r="L2596" t="s">
        <v>23</v>
      </c>
      <c r="M2596" s="3">
        <v>24000</v>
      </c>
      <c r="N2596" s="2" t="str">
        <f>VLOOKUP(Tabla1[[#This Row],[nemo]],'Nemos y clasificaciones'!$A$2:$B$5000,2,FALSE)</f>
        <v>CFI</v>
      </c>
      <c r="O2596" s="3" t="str">
        <f>VLOOKUP(Tabla1[[#This Row],[nemo]],'Nemos y clasificaciones'!$A$1:$C$3000,3,FALSE)</f>
        <v>CFI</v>
      </c>
      <c r="P2596" s="3"/>
      <c r="Q2596" s="3"/>
    </row>
    <row r="2597" spans="1:17" x14ac:dyDescent="0.25">
      <c r="A2597" t="s">
        <v>1234</v>
      </c>
      <c r="B2597" s="1">
        <v>44358</v>
      </c>
      <c r="C2597" s="1">
        <v>44364</v>
      </c>
      <c r="D2597" t="s">
        <v>21</v>
      </c>
      <c r="E2597" t="s">
        <v>566</v>
      </c>
      <c r="F2597">
        <v>0</v>
      </c>
      <c r="G2597">
        <v>1000000</v>
      </c>
      <c r="H2597">
        <v>0</v>
      </c>
      <c r="I2597">
        <v>0</v>
      </c>
      <c r="J2597">
        <v>0</v>
      </c>
      <c r="K2597">
        <v>1.7999999999999999E-2</v>
      </c>
      <c r="L2597" t="s">
        <v>23</v>
      </c>
      <c r="M2597" s="3">
        <v>18000</v>
      </c>
      <c r="N2597" s="2" t="str">
        <f>VLOOKUP(Tabla1[[#This Row],[nemo]],'Nemos y clasificaciones'!$A$2:$B$5000,2,FALSE)</f>
        <v>CFI</v>
      </c>
      <c r="O2597" s="3" t="str">
        <f>VLOOKUP(Tabla1[[#This Row],[nemo]],'Nemos y clasificaciones'!$A$1:$C$3000,3,FALSE)</f>
        <v>CFI</v>
      </c>
      <c r="P2597" s="3"/>
      <c r="Q2597" s="3"/>
    </row>
    <row r="2598" spans="1:17" x14ac:dyDescent="0.25">
      <c r="A2598" t="s">
        <v>10516</v>
      </c>
      <c r="B2598" s="1">
        <v>42509</v>
      </c>
      <c r="C2598" s="1">
        <v>42516</v>
      </c>
      <c r="D2598" t="s">
        <v>14</v>
      </c>
      <c r="E2598" t="s">
        <v>10200</v>
      </c>
      <c r="F2598">
        <v>0</v>
      </c>
      <c r="G2598">
        <v>119154744</v>
      </c>
      <c r="H2598">
        <v>0</v>
      </c>
      <c r="I2598">
        <v>0</v>
      </c>
      <c r="J2598">
        <v>0</v>
      </c>
      <c r="K2598">
        <v>7</v>
      </c>
      <c r="L2598" t="s">
        <v>16</v>
      </c>
      <c r="M2598" s="2">
        <v>834083208</v>
      </c>
      <c r="N2598" s="2" t="str">
        <f>VLOOKUP(Tabla1[[#This Row],[nemo]],'Nemos y clasificaciones'!$A$2:$B$5000,2,FALSE)</f>
        <v>DETROIT CHILE S.A.</v>
      </c>
      <c r="O2598" s="2" t="str">
        <f>VLOOKUP(Tabla1[[#This Row],[nemo]],'Nemos y clasificaciones'!$A$1:$C$3000,3,FALSE)</f>
        <v>Minería</v>
      </c>
      <c r="P2598" s="2"/>
      <c r="Q2598" s="2"/>
    </row>
    <row r="2599" spans="1:17" x14ac:dyDescent="0.25">
      <c r="A2599" t="s">
        <v>8988</v>
      </c>
      <c r="B2599" s="1">
        <v>43013</v>
      </c>
      <c r="C2599" s="1">
        <v>43020</v>
      </c>
      <c r="D2599" t="s">
        <v>14</v>
      </c>
      <c r="E2599" t="s">
        <v>1222</v>
      </c>
      <c r="F2599">
        <v>0</v>
      </c>
      <c r="G2599">
        <v>23100000</v>
      </c>
      <c r="H2599">
        <v>0</v>
      </c>
      <c r="I2599">
        <v>0</v>
      </c>
      <c r="J2599">
        <v>0</v>
      </c>
      <c r="K2599">
        <v>36</v>
      </c>
      <c r="L2599" t="s">
        <v>54</v>
      </c>
      <c r="M2599" s="2">
        <v>831600000</v>
      </c>
      <c r="N2599" s="2" t="str">
        <f>VLOOKUP(Tabla1[[#This Row],[nemo]],'Nemos y clasificaciones'!$A$2:$B$5000,2,FALSE)</f>
        <v>INVERSIONES UNION ESPAÑOLA S.A.</v>
      </c>
      <c r="O2599" s="2" t="str">
        <f>VLOOKUP(Tabla1[[#This Row],[nemo]],'Nemos y clasificaciones'!$A$1:$C$3000,3,FALSE)</f>
        <v>Servicios financieros</v>
      </c>
      <c r="P2599" s="2"/>
      <c r="Q2599" s="2"/>
    </row>
    <row r="2600" spans="1:17" x14ac:dyDescent="0.25">
      <c r="A2600" t="s">
        <v>10194</v>
      </c>
      <c r="B2600" s="1">
        <v>42657</v>
      </c>
      <c r="C2600" s="1">
        <v>42663</v>
      </c>
      <c r="D2600" t="s">
        <v>14</v>
      </c>
      <c r="E2600" t="s">
        <v>1222</v>
      </c>
      <c r="F2600">
        <v>0</v>
      </c>
      <c r="G2600">
        <v>23100000</v>
      </c>
      <c r="H2600">
        <v>0</v>
      </c>
      <c r="I2600">
        <v>0</v>
      </c>
      <c r="J2600">
        <v>0</v>
      </c>
      <c r="K2600">
        <v>36</v>
      </c>
      <c r="L2600" t="s">
        <v>54</v>
      </c>
      <c r="M2600" s="2">
        <v>831600000</v>
      </c>
      <c r="N2600" s="2" t="str">
        <f>VLOOKUP(Tabla1[[#This Row],[nemo]],'Nemos y clasificaciones'!$A$2:$B$5000,2,FALSE)</f>
        <v>INVERSIONES UNION ESPAÑOLA S.A.</v>
      </c>
      <c r="O2600" s="2" t="str">
        <f>VLOOKUP(Tabla1[[#This Row],[nemo]],'Nemos y clasificaciones'!$A$1:$C$3000,3,FALSE)</f>
        <v>Servicios financieros</v>
      </c>
      <c r="P2600" s="2"/>
      <c r="Q2600" s="2"/>
    </row>
    <row r="2601" spans="1:17" x14ac:dyDescent="0.25">
      <c r="A2601" t="s">
        <v>8223</v>
      </c>
      <c r="B2601" s="1">
        <v>43225</v>
      </c>
      <c r="C2601" s="1">
        <v>43231</v>
      </c>
      <c r="D2601" t="s">
        <v>14</v>
      </c>
      <c r="E2601" t="s">
        <v>1954</v>
      </c>
      <c r="F2601">
        <v>0</v>
      </c>
      <c r="G2601">
        <v>100000000</v>
      </c>
      <c r="H2601">
        <v>0</v>
      </c>
      <c r="I2601">
        <v>0</v>
      </c>
      <c r="J2601">
        <v>0</v>
      </c>
      <c r="K2601">
        <v>8.31</v>
      </c>
      <c r="L2601" t="s">
        <v>16</v>
      </c>
      <c r="M2601" s="2">
        <v>831000000</v>
      </c>
      <c r="N2601" s="2" t="str">
        <f>VLOOKUP(Tabla1[[#This Row],[nemo]],'Nemos y clasificaciones'!$A$2:$B$5000,2,FALSE)</f>
        <v>DUNCAN FOX S.A.</v>
      </c>
      <c r="O2601" s="2" t="str">
        <f>VLOOKUP(Tabla1[[#This Row],[nemo]],'Nemos y clasificaciones'!$A$1:$C$3000,3,FALSE)</f>
        <v>Alimentos, bebidas y tabaco</v>
      </c>
      <c r="P2601" s="2"/>
      <c r="Q2601" s="2"/>
    </row>
    <row r="2602" spans="1:17" x14ac:dyDescent="0.25">
      <c r="A2602" t="s">
        <v>6574</v>
      </c>
      <c r="B2602" s="1">
        <v>43584</v>
      </c>
      <c r="C2602" s="1">
        <v>43591</v>
      </c>
      <c r="D2602" t="s">
        <v>14</v>
      </c>
      <c r="E2602" t="s">
        <v>4442</v>
      </c>
      <c r="F2602">
        <v>0</v>
      </c>
      <c r="G2602">
        <v>10993232</v>
      </c>
      <c r="H2602">
        <v>0</v>
      </c>
      <c r="I2602">
        <v>0</v>
      </c>
      <c r="J2602">
        <v>0</v>
      </c>
      <c r="K2602">
        <v>75.533000000000001</v>
      </c>
      <c r="L2602" t="s">
        <v>54</v>
      </c>
      <c r="M2602" s="2">
        <v>830351792.65600002</v>
      </c>
      <c r="N2602" s="2" t="str">
        <f>VLOOKUP(Tabla1[[#This Row],[nemo]],'Nemos y clasificaciones'!$A$2:$B$5000,2,FALSE)</f>
        <v>IPAL S.A.</v>
      </c>
      <c r="O2602" s="2" t="str">
        <f>VLOOKUP(Tabla1[[#This Row],[nemo]],'Nemos y clasificaciones'!$A$1:$C$3000,3,FALSE)</f>
        <v>Alimentos, bebidas y tabaco</v>
      </c>
      <c r="P2602" s="2"/>
      <c r="Q2602" s="2"/>
    </row>
    <row r="2603" spans="1:17" x14ac:dyDescent="0.25">
      <c r="A2603" t="s">
        <v>7488</v>
      </c>
      <c r="B2603" s="1">
        <v>43364</v>
      </c>
      <c r="C2603" s="1">
        <v>43370</v>
      </c>
      <c r="D2603" t="s">
        <v>14</v>
      </c>
      <c r="E2603" t="s">
        <v>1190</v>
      </c>
      <c r="F2603">
        <v>0</v>
      </c>
      <c r="G2603">
        <v>13081284</v>
      </c>
      <c r="H2603">
        <v>0</v>
      </c>
      <c r="I2603">
        <v>0</v>
      </c>
      <c r="J2603">
        <v>0</v>
      </c>
      <c r="K2603">
        <v>63</v>
      </c>
      <c r="L2603" t="s">
        <v>54</v>
      </c>
      <c r="M2603" s="2">
        <v>824120892</v>
      </c>
      <c r="N2603" s="2" t="str">
        <f>VLOOKUP(Tabla1[[#This Row],[nemo]],'Nemos y clasificaciones'!$A$2:$B$5000,2,FALSE)</f>
        <v>EMPRESA ELECTRICA DE MAGALLANES S.A.</v>
      </c>
      <c r="O2603" s="2" t="str">
        <f>VLOOKUP(Tabla1[[#This Row],[nemo]],'Nemos y clasificaciones'!$A$1:$C$3000,3,FALSE)</f>
        <v>Eléctrico</v>
      </c>
      <c r="P2603" s="2"/>
      <c r="Q2603" s="2"/>
    </row>
    <row r="2604" spans="1:17" x14ac:dyDescent="0.25">
      <c r="A2604" t="s">
        <v>565</v>
      </c>
      <c r="B2604" s="1">
        <v>44412</v>
      </c>
      <c r="C2604" s="1">
        <v>44418</v>
      </c>
      <c r="D2604" t="s">
        <v>21</v>
      </c>
      <c r="E2604" t="s">
        <v>566</v>
      </c>
      <c r="F2604">
        <v>0</v>
      </c>
      <c r="G2604">
        <v>1000000</v>
      </c>
      <c r="H2604">
        <v>0</v>
      </c>
      <c r="I2604">
        <v>0</v>
      </c>
      <c r="J2604">
        <v>0</v>
      </c>
      <c r="K2604">
        <v>0.01</v>
      </c>
      <c r="L2604" t="s">
        <v>23</v>
      </c>
      <c r="M2604" s="3">
        <v>10000</v>
      </c>
      <c r="N2604" s="2" t="str">
        <f>VLOOKUP(Tabla1[[#This Row],[nemo]],'Nemos y clasificaciones'!$A$2:$B$5000,2,FALSE)</f>
        <v>CFI</v>
      </c>
      <c r="O2604" s="3" t="str">
        <f>VLOOKUP(Tabla1[[#This Row],[nemo]],'Nemos y clasificaciones'!$A$1:$C$3000,3,FALSE)</f>
        <v>CFI</v>
      </c>
      <c r="P2604" s="3"/>
      <c r="Q2604" s="3"/>
    </row>
    <row r="2605" spans="1:17" x14ac:dyDescent="0.25">
      <c r="A2605" t="s">
        <v>6199</v>
      </c>
      <c r="B2605" s="1">
        <v>43616</v>
      </c>
      <c r="C2605" s="1">
        <v>43622</v>
      </c>
      <c r="D2605" t="s">
        <v>21</v>
      </c>
      <c r="E2605" t="s">
        <v>566</v>
      </c>
      <c r="F2605">
        <v>0</v>
      </c>
      <c r="G2605">
        <v>1000000</v>
      </c>
      <c r="H2605">
        <v>0</v>
      </c>
      <c r="I2605">
        <v>0</v>
      </c>
      <c r="J2605">
        <v>0</v>
      </c>
      <c r="K2605">
        <v>0.01</v>
      </c>
      <c r="L2605" t="s">
        <v>23</v>
      </c>
      <c r="M2605" s="3">
        <v>10000</v>
      </c>
      <c r="N2605" s="2" t="str">
        <f>VLOOKUP(Tabla1[[#This Row],[nemo]],'Nemos y clasificaciones'!$A$2:$B$5000,2,FALSE)</f>
        <v>CFI</v>
      </c>
      <c r="O2605" s="3" t="str">
        <f>VLOOKUP(Tabla1[[#This Row],[nemo]],'Nemos y clasificaciones'!$A$1:$C$3000,3,FALSE)</f>
        <v>CFI</v>
      </c>
      <c r="P2605" s="3"/>
      <c r="Q2605" s="3"/>
    </row>
    <row r="2606" spans="1:17" x14ac:dyDescent="0.25">
      <c r="A2606" t="s">
        <v>6199</v>
      </c>
      <c r="B2606" s="1">
        <v>43578</v>
      </c>
      <c r="C2606" s="1">
        <v>43584</v>
      </c>
      <c r="D2606" t="s">
        <v>21</v>
      </c>
      <c r="E2606" t="s">
        <v>566</v>
      </c>
      <c r="F2606">
        <v>0</v>
      </c>
      <c r="G2606">
        <v>1000000</v>
      </c>
      <c r="H2606">
        <v>0</v>
      </c>
      <c r="I2606">
        <v>0</v>
      </c>
      <c r="J2606">
        <v>0</v>
      </c>
      <c r="K2606">
        <v>0.01</v>
      </c>
      <c r="L2606" t="s">
        <v>23</v>
      </c>
      <c r="M2606" s="3">
        <v>10000</v>
      </c>
      <c r="N2606" s="2" t="str">
        <f>VLOOKUP(Tabla1[[#This Row],[nemo]],'Nemos y clasificaciones'!$A$2:$B$5000,2,FALSE)</f>
        <v>CFI</v>
      </c>
      <c r="O2606" s="3" t="str">
        <f>VLOOKUP(Tabla1[[#This Row],[nemo]],'Nemos y clasificaciones'!$A$1:$C$3000,3,FALSE)</f>
        <v>CFI</v>
      </c>
      <c r="P2606" s="3"/>
      <c r="Q2606" s="3"/>
    </row>
    <row r="2607" spans="1:17" x14ac:dyDescent="0.25">
      <c r="A2607" t="s">
        <v>5282</v>
      </c>
      <c r="B2607" s="1">
        <v>43811</v>
      </c>
      <c r="C2607" s="1">
        <v>43817</v>
      </c>
      <c r="D2607" t="s">
        <v>14</v>
      </c>
      <c r="E2607" t="s">
        <v>1851</v>
      </c>
      <c r="F2607">
        <v>0</v>
      </c>
      <c r="G2607">
        <v>136927891634</v>
      </c>
      <c r="H2607">
        <v>0</v>
      </c>
      <c r="I2607">
        <v>0</v>
      </c>
      <c r="J2607">
        <v>0</v>
      </c>
      <c r="K2607">
        <v>6.0000000000000001E-3</v>
      </c>
      <c r="L2607" t="s">
        <v>23</v>
      </c>
      <c r="M2607" s="2">
        <v>821567349.80400002</v>
      </c>
      <c r="N2607" s="2" t="str">
        <f>VLOOKUP(Tabla1[[#This Row],[nemo]],'Nemos y clasificaciones'!$A$2:$B$5000,2,FALSE)</f>
        <v>SOCIEDAD DE INVERSIONES ORO BLANCO S.A.</v>
      </c>
      <c r="O2607" s="2" t="str">
        <f>VLOOKUP(Tabla1[[#This Row],[nemo]],'Nemos y clasificaciones'!$A$1:$C$3000,3,FALSE)</f>
        <v>Servicios financieros</v>
      </c>
      <c r="P2607" s="2"/>
      <c r="Q2607" s="2"/>
    </row>
    <row r="2608" spans="1:17" x14ac:dyDescent="0.25">
      <c r="A2608" t="s">
        <v>7209</v>
      </c>
      <c r="B2608" s="1">
        <v>43445</v>
      </c>
      <c r="C2608" s="1">
        <v>43451</v>
      </c>
      <c r="D2608" t="s">
        <v>14</v>
      </c>
      <c r="E2608" t="s">
        <v>1851</v>
      </c>
      <c r="F2608">
        <v>0</v>
      </c>
      <c r="G2608">
        <v>136927891634</v>
      </c>
      <c r="H2608">
        <v>0</v>
      </c>
      <c r="I2608">
        <v>0</v>
      </c>
      <c r="J2608">
        <v>0</v>
      </c>
      <c r="K2608">
        <v>6.0000000000000001E-3</v>
      </c>
      <c r="L2608" t="s">
        <v>23</v>
      </c>
      <c r="M2608" s="2">
        <v>821567349.80400002</v>
      </c>
      <c r="N2608" s="2" t="str">
        <f>VLOOKUP(Tabla1[[#This Row],[nemo]],'Nemos y clasificaciones'!$A$2:$B$5000,2,FALSE)</f>
        <v>SOCIEDAD DE INVERSIONES ORO BLANCO S.A.</v>
      </c>
      <c r="O2608" s="2" t="str">
        <f>VLOOKUP(Tabla1[[#This Row],[nemo]],'Nemos y clasificaciones'!$A$1:$C$3000,3,FALSE)</f>
        <v>Servicios financieros</v>
      </c>
      <c r="P2608" s="2"/>
      <c r="Q2608" s="2"/>
    </row>
    <row r="2609" spans="1:17" x14ac:dyDescent="0.25">
      <c r="A2609" t="s">
        <v>9380</v>
      </c>
      <c r="B2609" s="1">
        <v>42889</v>
      </c>
      <c r="C2609" s="1">
        <v>42895</v>
      </c>
      <c r="D2609" t="s">
        <v>21</v>
      </c>
      <c r="E2609" t="s">
        <v>566</v>
      </c>
      <c r="F2609">
        <v>0</v>
      </c>
      <c r="G2609">
        <v>1000000</v>
      </c>
      <c r="H2609">
        <v>0</v>
      </c>
      <c r="I2609">
        <v>0</v>
      </c>
      <c r="J2609">
        <v>0</v>
      </c>
      <c r="K2609">
        <v>0.01</v>
      </c>
      <c r="L2609" t="s">
        <v>23</v>
      </c>
      <c r="M2609" s="3">
        <v>10000</v>
      </c>
      <c r="N2609" s="2" t="str">
        <f>VLOOKUP(Tabla1[[#This Row],[nemo]],'Nemos y clasificaciones'!$A$2:$B$5000,2,FALSE)</f>
        <v>CFI</v>
      </c>
      <c r="O2609" s="3" t="str">
        <f>VLOOKUP(Tabla1[[#This Row],[nemo]],'Nemos y clasificaciones'!$A$1:$C$3000,3,FALSE)</f>
        <v>CFI</v>
      </c>
      <c r="P2609" s="3"/>
      <c r="Q2609" s="3"/>
    </row>
    <row r="2610" spans="1:17" x14ac:dyDescent="0.25">
      <c r="A2610" t="s">
        <v>8273</v>
      </c>
      <c r="B2610" s="1">
        <v>43222</v>
      </c>
      <c r="C2610" s="1">
        <v>43228</v>
      </c>
      <c r="D2610" t="s">
        <v>14</v>
      </c>
      <c r="E2610" t="s">
        <v>935</v>
      </c>
      <c r="F2610">
        <v>0</v>
      </c>
      <c r="G2610">
        <v>1181420348</v>
      </c>
      <c r="H2610">
        <v>0</v>
      </c>
      <c r="I2610">
        <v>0</v>
      </c>
      <c r="J2610">
        <v>0</v>
      </c>
      <c r="K2610">
        <v>0.69299999999999995</v>
      </c>
      <c r="L2610" t="s">
        <v>23</v>
      </c>
      <c r="M2610" s="2">
        <v>818724301.16400003</v>
      </c>
      <c r="N2610" s="2" t="str">
        <f>VLOOKUP(Tabla1[[#This Row],[nemo]],'Nemos y clasificaciones'!$A$2:$B$5000,2,FALSE)</f>
        <v>COMPAÑIAS CIC S.A.</v>
      </c>
      <c r="O2610" s="2" t="str">
        <f>VLOOKUP(Tabla1[[#This Row],[nemo]],'Nemos y clasificaciones'!$A$1:$C$3000,3,FALSE)</f>
        <v>Consumo</v>
      </c>
      <c r="P2610" s="2"/>
      <c r="Q2610" s="2"/>
    </row>
    <row r="2611" spans="1:17" x14ac:dyDescent="0.25">
      <c r="A2611" t="s">
        <v>7477</v>
      </c>
      <c r="B2611" s="1">
        <v>43368</v>
      </c>
      <c r="C2611" s="1">
        <v>43374</v>
      </c>
      <c r="D2611" t="s">
        <v>21</v>
      </c>
      <c r="E2611" t="s">
        <v>566</v>
      </c>
      <c r="F2611">
        <v>0</v>
      </c>
      <c r="G2611">
        <v>1000000</v>
      </c>
      <c r="H2611">
        <v>0</v>
      </c>
      <c r="I2611">
        <v>0</v>
      </c>
      <c r="J2611">
        <v>0</v>
      </c>
      <c r="K2611">
        <v>7.0000000000000001E-3</v>
      </c>
      <c r="L2611" t="s">
        <v>23</v>
      </c>
      <c r="M2611" s="4">
        <v>7000</v>
      </c>
      <c r="N2611" s="2" t="str">
        <f>VLOOKUP(Tabla1[[#This Row],[nemo]],'Nemos y clasificaciones'!$A$2:$B$5000,2,FALSE)</f>
        <v>CFI</v>
      </c>
      <c r="O2611" s="4" t="str">
        <f>VLOOKUP(Tabla1[[#This Row],[nemo]],'Nemos y clasificaciones'!$A$1:$C$3000,3,FALSE)</f>
        <v>CFI</v>
      </c>
      <c r="P2611" s="4"/>
      <c r="Q2611" s="4"/>
    </row>
    <row r="2612" spans="1:17" x14ac:dyDescent="0.25">
      <c r="A2612" t="s">
        <v>10757</v>
      </c>
      <c r="B2612" s="1">
        <v>42483</v>
      </c>
      <c r="C2612" s="1">
        <v>42489</v>
      </c>
      <c r="D2612" t="s">
        <v>14</v>
      </c>
      <c r="E2612" t="s">
        <v>9558</v>
      </c>
      <c r="F2612">
        <v>0</v>
      </c>
      <c r="G2612">
        <v>3983886864</v>
      </c>
      <c r="H2612">
        <v>0</v>
      </c>
      <c r="I2612">
        <v>0</v>
      </c>
      <c r="J2612">
        <v>0</v>
      </c>
      <c r="K2612">
        <v>0.20399999999999999</v>
      </c>
      <c r="L2612" t="s">
        <v>23</v>
      </c>
      <c r="M2612" s="2">
        <v>812712920.25600004</v>
      </c>
      <c r="N2612" s="2" t="str">
        <f>VLOOKUP(Tabla1[[#This Row],[nemo]],'Nemos y clasificaciones'!$A$2:$B$5000,2,FALSE)</f>
        <v>EMPRESAS IANSA S.A.</v>
      </c>
      <c r="O2612" s="2" t="str">
        <f>VLOOKUP(Tabla1[[#This Row],[nemo]],'Nemos y clasificaciones'!$A$1:$C$3000,3,FALSE)</f>
        <v>Alimentos, bebidas y tabaco</v>
      </c>
      <c r="P2612" s="2"/>
      <c r="Q2612" s="2"/>
    </row>
    <row r="2613" spans="1:17" x14ac:dyDescent="0.25">
      <c r="A2613" t="s">
        <v>5752</v>
      </c>
      <c r="B2613" s="1">
        <v>43697</v>
      </c>
      <c r="C2613" s="1">
        <v>43703</v>
      </c>
      <c r="D2613" t="s">
        <v>21</v>
      </c>
      <c r="E2613" t="s">
        <v>566</v>
      </c>
      <c r="F2613">
        <v>0</v>
      </c>
      <c r="G2613">
        <v>1000000</v>
      </c>
      <c r="H2613">
        <v>0</v>
      </c>
      <c r="I2613">
        <v>0</v>
      </c>
      <c r="J2613">
        <v>0</v>
      </c>
      <c r="K2613">
        <v>6.0000000000000001E-3</v>
      </c>
      <c r="L2613" t="s">
        <v>23</v>
      </c>
      <c r="M2613" s="4">
        <v>6000</v>
      </c>
      <c r="N2613" s="2" t="str">
        <f>VLOOKUP(Tabla1[[#This Row],[nemo]],'Nemos y clasificaciones'!$A$2:$B$5000,2,FALSE)</f>
        <v>CFI</v>
      </c>
      <c r="O2613" s="4" t="str">
        <f>VLOOKUP(Tabla1[[#This Row],[nemo]],'Nemos y clasificaciones'!$A$1:$C$3000,3,FALSE)</f>
        <v>CFI</v>
      </c>
      <c r="P2613" s="4"/>
      <c r="Q2613" s="4"/>
    </row>
    <row r="2614" spans="1:17" x14ac:dyDescent="0.25">
      <c r="A2614" t="s">
        <v>3919</v>
      </c>
      <c r="B2614" s="1">
        <v>44000</v>
      </c>
      <c r="C2614" s="1">
        <v>44006</v>
      </c>
      <c r="D2614" t="s">
        <v>14</v>
      </c>
      <c r="E2614" t="s">
        <v>1190</v>
      </c>
      <c r="F2614">
        <v>0</v>
      </c>
      <c r="G2614">
        <v>13081284</v>
      </c>
      <c r="H2614">
        <v>0</v>
      </c>
      <c r="I2614">
        <v>0</v>
      </c>
      <c r="J2614">
        <v>0</v>
      </c>
      <c r="K2614">
        <v>62</v>
      </c>
      <c r="L2614" t="s">
        <v>54</v>
      </c>
      <c r="M2614" s="2">
        <v>811039608</v>
      </c>
      <c r="N2614" s="2" t="str">
        <f>VLOOKUP(Tabla1[[#This Row],[nemo]],'Nemos y clasificaciones'!$A$2:$B$5000,2,FALSE)</f>
        <v>EMPRESA ELECTRICA DE MAGALLANES S.A.</v>
      </c>
      <c r="O2614" s="2" t="str">
        <f>VLOOKUP(Tabla1[[#This Row],[nemo]],'Nemos y clasificaciones'!$A$1:$C$3000,3,FALSE)</f>
        <v>Eléctrico</v>
      </c>
      <c r="P2614" s="2"/>
      <c r="Q2614" s="2"/>
    </row>
    <row r="2615" spans="1:17" x14ac:dyDescent="0.25">
      <c r="A2615" t="s">
        <v>11109</v>
      </c>
      <c r="B2615" s="1">
        <v>42349</v>
      </c>
      <c r="C2615" s="1">
        <v>42355</v>
      </c>
      <c r="D2615" t="s">
        <v>14</v>
      </c>
      <c r="E2615" t="s">
        <v>1945</v>
      </c>
      <c r="F2615">
        <v>0</v>
      </c>
      <c r="G2615">
        <v>28875307</v>
      </c>
      <c r="H2615">
        <v>0</v>
      </c>
      <c r="I2615">
        <v>0</v>
      </c>
      <c r="J2615">
        <v>0</v>
      </c>
      <c r="K2615">
        <v>28</v>
      </c>
      <c r="L2615" t="s">
        <v>54</v>
      </c>
      <c r="M2615" s="2">
        <v>808508596</v>
      </c>
      <c r="N2615" s="2" t="str">
        <f>VLOOKUP(Tabla1[[#This Row],[nemo]],'Nemos y clasificaciones'!$A$2:$B$5000,2,FALSE)</f>
        <v>MUELLES DE PENCO S.A.</v>
      </c>
      <c r="O2615" s="2" t="str">
        <f>VLOOKUP(Tabla1[[#This Row],[nemo]],'Nemos y clasificaciones'!$A$1:$C$3000,3,FALSE)</f>
        <v>Transportes y servicios marítimos</v>
      </c>
      <c r="P2615" s="2"/>
      <c r="Q2615" s="2"/>
    </row>
    <row r="2616" spans="1:17" x14ac:dyDescent="0.25">
      <c r="A2616" t="s">
        <v>11669</v>
      </c>
      <c r="B2616" s="1">
        <v>42132</v>
      </c>
      <c r="C2616" s="1">
        <v>42138</v>
      </c>
      <c r="D2616" t="s">
        <v>14</v>
      </c>
      <c r="E2616" t="s">
        <v>1945</v>
      </c>
      <c r="F2616">
        <v>0</v>
      </c>
      <c r="G2616">
        <v>28875307</v>
      </c>
      <c r="H2616">
        <v>0</v>
      </c>
      <c r="I2616">
        <v>0</v>
      </c>
      <c r="J2616">
        <v>0</v>
      </c>
      <c r="K2616">
        <v>28</v>
      </c>
      <c r="L2616" t="s">
        <v>54</v>
      </c>
      <c r="M2616" s="2">
        <v>808508596</v>
      </c>
      <c r="N2616" s="2" t="str">
        <f>VLOOKUP(Tabla1[[#This Row],[nemo]],'Nemos y clasificaciones'!$A$2:$B$5000,2,FALSE)</f>
        <v>MUELLES DE PENCO S.A.</v>
      </c>
      <c r="O2616" s="2" t="str">
        <f>VLOOKUP(Tabla1[[#This Row],[nemo]],'Nemos y clasificaciones'!$A$1:$C$3000,3,FALSE)</f>
        <v>Transportes y servicios marítimos</v>
      </c>
      <c r="P2616" s="2"/>
      <c r="Q2616" s="2"/>
    </row>
    <row r="2617" spans="1:17" x14ac:dyDescent="0.25">
      <c r="A2617" t="s">
        <v>7306</v>
      </c>
      <c r="B2617" s="1">
        <v>43412</v>
      </c>
      <c r="C2617" s="1">
        <v>43418</v>
      </c>
      <c r="D2617" t="s">
        <v>14</v>
      </c>
      <c r="E2617" t="s">
        <v>7305</v>
      </c>
      <c r="F2617">
        <v>0</v>
      </c>
      <c r="G2617">
        <v>400000</v>
      </c>
      <c r="H2617">
        <v>0</v>
      </c>
      <c r="I2617">
        <v>0</v>
      </c>
      <c r="J2617">
        <v>0</v>
      </c>
      <c r="K2617">
        <v>2012.75</v>
      </c>
      <c r="L2617" t="s">
        <v>19</v>
      </c>
      <c r="M2617" s="2">
        <v>805100000</v>
      </c>
      <c r="N2617" s="2" t="str">
        <f>VLOOKUP(Tabla1[[#This Row],[nemo]],'Nemos y clasificaciones'!$A$2:$B$5000,2,FALSE)</f>
        <v>INMOBILIARIA CLUB DE CAMPO S.A.</v>
      </c>
      <c r="O2617" s="2" t="str">
        <f>VLOOKUP(Tabla1[[#This Row],[nemo]],'Nemos y clasificaciones'!$A$1:$C$3000,3,FALSE)</f>
        <v>Recreación y servicios educacionales</v>
      </c>
      <c r="P2617" s="2"/>
      <c r="Q2617" s="2"/>
    </row>
    <row r="2618" spans="1:17" x14ac:dyDescent="0.25">
      <c r="A2618" t="s">
        <v>4578</v>
      </c>
      <c r="B2618" s="1">
        <v>43942</v>
      </c>
      <c r="C2618" s="1">
        <v>43948</v>
      </c>
      <c r="D2618" t="s">
        <v>21</v>
      </c>
      <c r="E2618" t="s">
        <v>566</v>
      </c>
      <c r="F2618">
        <v>0</v>
      </c>
      <c r="G2618">
        <v>1000000</v>
      </c>
      <c r="H2618">
        <v>0</v>
      </c>
      <c r="I2618">
        <v>0</v>
      </c>
      <c r="J2618">
        <v>0</v>
      </c>
      <c r="K2618">
        <v>5.0000000000000001E-3</v>
      </c>
      <c r="L2618" t="s">
        <v>23</v>
      </c>
      <c r="M2618" s="4">
        <v>5000</v>
      </c>
      <c r="N2618" s="2" t="str">
        <f>VLOOKUP(Tabla1[[#This Row],[nemo]],'Nemos y clasificaciones'!$A$2:$B$5000,2,FALSE)</f>
        <v>CFI</v>
      </c>
      <c r="O2618" s="4" t="str">
        <f>VLOOKUP(Tabla1[[#This Row],[nemo]],'Nemos y clasificaciones'!$A$1:$C$3000,3,FALSE)</f>
        <v>CFI</v>
      </c>
      <c r="P2618" s="4"/>
      <c r="Q2618" s="4"/>
    </row>
    <row r="2619" spans="1:17" x14ac:dyDescent="0.25">
      <c r="A2619" t="s">
        <v>5099</v>
      </c>
      <c r="B2619" s="1">
        <v>43819</v>
      </c>
      <c r="C2619" s="1">
        <v>43826</v>
      </c>
      <c r="D2619" t="s">
        <v>21</v>
      </c>
      <c r="E2619" t="s">
        <v>566</v>
      </c>
      <c r="F2619">
        <v>0</v>
      </c>
      <c r="G2619">
        <v>1000000</v>
      </c>
      <c r="H2619">
        <v>0</v>
      </c>
      <c r="I2619">
        <v>0</v>
      </c>
      <c r="J2619">
        <v>0</v>
      </c>
      <c r="K2619">
        <v>5.0000000000000001E-3</v>
      </c>
      <c r="L2619" t="s">
        <v>23</v>
      </c>
      <c r="M2619" s="4">
        <v>5000</v>
      </c>
      <c r="N2619" s="2" t="str">
        <f>VLOOKUP(Tabla1[[#This Row],[nemo]],'Nemos y clasificaciones'!$A$2:$B$5000,2,FALSE)</f>
        <v>CFI</v>
      </c>
      <c r="O2619" s="4" t="str">
        <f>VLOOKUP(Tabla1[[#This Row],[nemo]],'Nemos y clasificaciones'!$A$1:$C$3000,3,FALSE)</f>
        <v>CFI</v>
      </c>
      <c r="P2619" s="4"/>
      <c r="Q2619" s="4"/>
    </row>
    <row r="2620" spans="1:17" x14ac:dyDescent="0.25">
      <c r="A2620" t="s">
        <v>5391</v>
      </c>
      <c r="B2620" s="1">
        <v>43790</v>
      </c>
      <c r="C2620" s="1">
        <v>43796</v>
      </c>
      <c r="D2620" t="s">
        <v>21</v>
      </c>
      <c r="E2620" t="s">
        <v>566</v>
      </c>
      <c r="F2620">
        <v>0</v>
      </c>
      <c r="G2620">
        <v>1000000</v>
      </c>
      <c r="H2620">
        <v>0</v>
      </c>
      <c r="I2620">
        <v>0</v>
      </c>
      <c r="J2620">
        <v>0</v>
      </c>
      <c r="K2620">
        <v>5.0000000000000001E-3</v>
      </c>
      <c r="L2620" t="s">
        <v>23</v>
      </c>
      <c r="M2620" s="4">
        <v>5000</v>
      </c>
      <c r="N2620" s="2" t="str">
        <f>VLOOKUP(Tabla1[[#This Row],[nemo]],'Nemos y clasificaciones'!$A$2:$B$5000,2,FALSE)</f>
        <v>CFI</v>
      </c>
      <c r="O2620" s="4" t="str">
        <f>VLOOKUP(Tabla1[[#This Row],[nemo]],'Nemos y clasificaciones'!$A$1:$C$3000,3,FALSE)</f>
        <v>CFI</v>
      </c>
      <c r="P2620" s="4"/>
      <c r="Q2620" s="4"/>
    </row>
    <row r="2621" spans="1:17" x14ac:dyDescent="0.25">
      <c r="A2621" t="s">
        <v>5473</v>
      </c>
      <c r="B2621" s="1">
        <v>43756</v>
      </c>
      <c r="C2621" s="1">
        <v>43762</v>
      </c>
      <c r="D2621" t="s">
        <v>21</v>
      </c>
      <c r="E2621" t="s">
        <v>566</v>
      </c>
      <c r="F2621">
        <v>0</v>
      </c>
      <c r="G2621">
        <v>1000000</v>
      </c>
      <c r="H2621">
        <v>0</v>
      </c>
      <c r="I2621">
        <v>0</v>
      </c>
      <c r="J2621">
        <v>0</v>
      </c>
      <c r="K2621">
        <v>5.0000000000000001E-3</v>
      </c>
      <c r="L2621" t="s">
        <v>23</v>
      </c>
      <c r="M2621" s="4">
        <v>5000</v>
      </c>
      <c r="N2621" s="2" t="str">
        <f>VLOOKUP(Tabla1[[#This Row],[nemo]],'Nemos y clasificaciones'!$A$2:$B$5000,2,FALSE)</f>
        <v>CFI</v>
      </c>
      <c r="O2621" s="4" t="str">
        <f>VLOOKUP(Tabla1[[#This Row],[nemo]],'Nemos y clasificaciones'!$A$1:$C$3000,3,FALSE)</f>
        <v>CFI</v>
      </c>
      <c r="P2621" s="4"/>
      <c r="Q2621" s="4"/>
    </row>
    <row r="2622" spans="1:17" x14ac:dyDescent="0.25">
      <c r="A2622" t="s">
        <v>2486</v>
      </c>
      <c r="B2622" s="1">
        <v>44259</v>
      </c>
      <c r="C2622" s="1">
        <v>44265</v>
      </c>
      <c r="D2622" t="s">
        <v>21</v>
      </c>
      <c r="E2622" t="s">
        <v>566</v>
      </c>
      <c r="F2622">
        <v>0</v>
      </c>
      <c r="G2622">
        <v>1000000</v>
      </c>
      <c r="H2622">
        <v>0</v>
      </c>
      <c r="I2622">
        <v>0</v>
      </c>
      <c r="J2622">
        <v>0</v>
      </c>
      <c r="K2622">
        <v>4.0000000000000001E-3</v>
      </c>
      <c r="L2622" t="s">
        <v>23</v>
      </c>
      <c r="M2622" s="4">
        <v>4000</v>
      </c>
      <c r="N2622" s="2" t="str">
        <f>VLOOKUP(Tabla1[[#This Row],[nemo]],'Nemos y clasificaciones'!$A$2:$B$5000,2,FALSE)</f>
        <v>CFI</v>
      </c>
      <c r="O2622" s="4" t="str">
        <f>VLOOKUP(Tabla1[[#This Row],[nemo]],'Nemos y clasificaciones'!$A$1:$C$3000,3,FALSE)</f>
        <v>CFI</v>
      </c>
      <c r="P2622" s="4"/>
      <c r="Q2622" s="4"/>
    </row>
    <row r="2623" spans="1:17" x14ac:dyDescent="0.25">
      <c r="A2623" t="s">
        <v>9793</v>
      </c>
      <c r="B2623" s="1">
        <v>42831</v>
      </c>
      <c r="C2623" s="1">
        <v>42837</v>
      </c>
      <c r="D2623" t="s">
        <v>14</v>
      </c>
      <c r="E2623" t="s">
        <v>2277</v>
      </c>
      <c r="F2623">
        <v>0</v>
      </c>
      <c r="G2623">
        <v>61500000</v>
      </c>
      <c r="H2623">
        <v>0</v>
      </c>
      <c r="I2623">
        <v>0</v>
      </c>
      <c r="J2623">
        <v>0</v>
      </c>
      <c r="K2623">
        <v>12.97</v>
      </c>
      <c r="L2623" t="s">
        <v>54</v>
      </c>
      <c r="M2623" s="2">
        <v>797655000</v>
      </c>
      <c r="N2623" s="2" t="str">
        <f>VLOOKUP(Tabla1[[#This Row],[nemo]],'Nemos y clasificaciones'!$A$2:$B$5000,2,FALSE)</f>
        <v>COMPAÑIA CHILENA DE FOSFOROS S.A.</v>
      </c>
      <c r="O2623" s="2" t="str">
        <f>VLOOKUP(Tabla1[[#This Row],[nemo]],'Nemos y clasificaciones'!$A$1:$C$3000,3,FALSE)</f>
        <v>Alimentos, bebidas y tabaco</v>
      </c>
      <c r="P2623" s="2"/>
      <c r="Q2623" s="2"/>
    </row>
    <row r="2624" spans="1:17" x14ac:dyDescent="0.25">
      <c r="A2624" t="s">
        <v>4873</v>
      </c>
      <c r="B2624" s="1">
        <v>43865</v>
      </c>
      <c r="C2624" s="1">
        <v>43871</v>
      </c>
      <c r="D2624" t="s">
        <v>21</v>
      </c>
      <c r="E2624" t="s">
        <v>566</v>
      </c>
      <c r="F2624">
        <v>0</v>
      </c>
      <c r="G2624">
        <v>1000000</v>
      </c>
      <c r="H2624">
        <v>0</v>
      </c>
      <c r="I2624">
        <v>0</v>
      </c>
      <c r="J2624">
        <v>0</v>
      </c>
      <c r="K2624">
        <v>4.0000000000000001E-3</v>
      </c>
      <c r="L2624" t="s">
        <v>23</v>
      </c>
      <c r="M2624" s="4">
        <v>4000</v>
      </c>
      <c r="N2624" s="2" t="str">
        <f>VLOOKUP(Tabla1[[#This Row],[nemo]],'Nemos y clasificaciones'!$A$2:$B$5000,2,FALSE)</f>
        <v>CFI</v>
      </c>
      <c r="O2624" s="4" t="str">
        <f>VLOOKUP(Tabla1[[#This Row],[nemo]],'Nemos y clasificaciones'!$A$1:$C$3000,3,FALSE)</f>
        <v>CFI</v>
      </c>
      <c r="P2624" s="4"/>
      <c r="Q2624" s="4"/>
    </row>
    <row r="2625" spans="1:17" x14ac:dyDescent="0.25">
      <c r="A2625" t="s">
        <v>7633</v>
      </c>
      <c r="B2625" s="1">
        <v>43293</v>
      </c>
      <c r="C2625" s="1">
        <v>43300</v>
      </c>
      <c r="D2625" t="s">
        <v>21</v>
      </c>
      <c r="E2625" t="s">
        <v>566</v>
      </c>
      <c r="F2625">
        <v>0</v>
      </c>
      <c r="G2625">
        <v>1000000</v>
      </c>
      <c r="H2625">
        <v>0</v>
      </c>
      <c r="I2625">
        <v>0</v>
      </c>
      <c r="J2625">
        <v>0</v>
      </c>
      <c r="K2625">
        <v>4.0000000000000001E-3</v>
      </c>
      <c r="L2625" t="s">
        <v>23</v>
      </c>
      <c r="M2625" s="4">
        <v>4000</v>
      </c>
      <c r="N2625" s="2" t="str">
        <f>VLOOKUP(Tabla1[[#This Row],[nemo]],'Nemos y clasificaciones'!$A$2:$B$5000,2,FALSE)</f>
        <v>CFI</v>
      </c>
      <c r="O2625" s="4" t="str">
        <f>VLOOKUP(Tabla1[[#This Row],[nemo]],'Nemos y clasificaciones'!$A$1:$C$3000,3,FALSE)</f>
        <v>CFI</v>
      </c>
      <c r="P2625" s="4"/>
      <c r="Q2625" s="4"/>
    </row>
    <row r="2626" spans="1:17" x14ac:dyDescent="0.25">
      <c r="A2626" t="s">
        <v>6097</v>
      </c>
      <c r="B2626" s="1">
        <v>43630</v>
      </c>
      <c r="C2626" s="1">
        <v>43636</v>
      </c>
      <c r="D2626" t="s">
        <v>21</v>
      </c>
      <c r="E2626" t="s">
        <v>566</v>
      </c>
      <c r="F2626">
        <v>0</v>
      </c>
      <c r="G2626">
        <v>1000000</v>
      </c>
      <c r="H2626">
        <v>0</v>
      </c>
      <c r="I2626">
        <v>0</v>
      </c>
      <c r="J2626">
        <v>0</v>
      </c>
      <c r="K2626">
        <v>3.0000000000000001E-3</v>
      </c>
      <c r="L2626" t="s">
        <v>23</v>
      </c>
      <c r="M2626" s="4">
        <v>3000</v>
      </c>
      <c r="N2626" s="2" t="str">
        <f>VLOOKUP(Tabla1[[#This Row],[nemo]],'Nemos y clasificaciones'!$A$2:$B$5000,2,FALSE)</f>
        <v>CFI</v>
      </c>
      <c r="O2626" s="4" t="str">
        <f>VLOOKUP(Tabla1[[#This Row],[nemo]],'Nemos y clasificaciones'!$A$1:$C$3000,3,FALSE)</f>
        <v>CFI</v>
      </c>
      <c r="P2626" s="4"/>
      <c r="Q2626" s="4"/>
    </row>
    <row r="2627" spans="1:17" x14ac:dyDescent="0.25">
      <c r="A2627" t="s">
        <v>2200</v>
      </c>
      <c r="B2627" s="1">
        <v>44299</v>
      </c>
      <c r="C2627" s="1">
        <v>44305</v>
      </c>
      <c r="D2627" t="s">
        <v>86</v>
      </c>
      <c r="E2627" t="s">
        <v>1707</v>
      </c>
      <c r="F2627">
        <v>0</v>
      </c>
      <c r="G2627">
        <v>1000000</v>
      </c>
      <c r="H2627">
        <v>0</v>
      </c>
      <c r="I2627">
        <v>0</v>
      </c>
      <c r="J2627">
        <v>0</v>
      </c>
      <c r="K2627">
        <v>5.3999999999999999E-2</v>
      </c>
      <c r="L2627" t="s">
        <v>23</v>
      </c>
      <c r="M2627" s="3">
        <v>54000</v>
      </c>
      <c r="N2627" s="2" t="str">
        <f>VLOOKUP(Tabla1[[#This Row],[nemo]],'Nemos y clasificaciones'!$A$2:$B$5000,2,FALSE)</f>
        <v>CFI</v>
      </c>
      <c r="O2627" s="3" t="str">
        <f>VLOOKUP(Tabla1[[#This Row],[nemo]],'Nemos y clasificaciones'!$A$1:$C$3000,3,FALSE)</f>
        <v>CFI</v>
      </c>
      <c r="P2627" s="3"/>
      <c r="Q2627" s="3"/>
    </row>
    <row r="2628" spans="1:17" x14ac:dyDescent="0.25">
      <c r="A2628" t="s">
        <v>3191</v>
      </c>
      <c r="B2628" s="1">
        <v>44141</v>
      </c>
      <c r="C2628" s="1">
        <v>44147</v>
      </c>
      <c r="D2628" t="s">
        <v>86</v>
      </c>
      <c r="E2628" t="s">
        <v>1707</v>
      </c>
      <c r="F2628">
        <v>0</v>
      </c>
      <c r="G2628">
        <v>1000000</v>
      </c>
      <c r="H2628">
        <v>0</v>
      </c>
      <c r="I2628">
        <v>0</v>
      </c>
      <c r="J2628">
        <v>0</v>
      </c>
      <c r="K2628">
        <v>4.4999999999999998E-2</v>
      </c>
      <c r="L2628" t="s">
        <v>23</v>
      </c>
      <c r="M2628" s="3">
        <v>45000</v>
      </c>
      <c r="N2628" s="2" t="str">
        <f>VLOOKUP(Tabla1[[#This Row],[nemo]],'Nemos y clasificaciones'!$A$2:$B$5000,2,FALSE)</f>
        <v>CFI</v>
      </c>
      <c r="O2628" s="3" t="str">
        <f>VLOOKUP(Tabla1[[#This Row],[nemo]],'Nemos y clasificaciones'!$A$1:$C$3000,3,FALSE)</f>
        <v>CFI</v>
      </c>
      <c r="P2628" s="3"/>
      <c r="Q2628" s="3"/>
    </row>
    <row r="2629" spans="1:17" x14ac:dyDescent="0.25">
      <c r="A2629" t="s">
        <v>1706</v>
      </c>
      <c r="B2629" s="1">
        <v>44336</v>
      </c>
      <c r="C2629" s="1">
        <v>44343</v>
      </c>
      <c r="D2629" t="s">
        <v>21</v>
      </c>
      <c r="E2629" t="s">
        <v>1707</v>
      </c>
      <c r="F2629">
        <v>0</v>
      </c>
      <c r="G2629">
        <v>1000000</v>
      </c>
      <c r="H2629">
        <v>0</v>
      </c>
      <c r="I2629">
        <v>0</v>
      </c>
      <c r="J2629">
        <v>0</v>
      </c>
      <c r="K2629">
        <v>4.1000000000000002E-2</v>
      </c>
      <c r="L2629" t="s">
        <v>23</v>
      </c>
      <c r="M2629" s="3">
        <v>41000</v>
      </c>
      <c r="N2629" s="2" t="str">
        <f>VLOOKUP(Tabla1[[#This Row],[nemo]],'Nemos y clasificaciones'!$A$2:$B$5000,2,FALSE)</f>
        <v>CFI</v>
      </c>
      <c r="O2629" s="3" t="str">
        <f>VLOOKUP(Tabla1[[#This Row],[nemo]],'Nemos y clasificaciones'!$A$1:$C$3000,3,FALSE)</f>
        <v>CFI</v>
      </c>
      <c r="P2629" s="3"/>
      <c r="Q2629" s="3"/>
    </row>
    <row r="2630" spans="1:17" x14ac:dyDescent="0.25">
      <c r="A2630" t="s">
        <v>8947</v>
      </c>
      <c r="B2630" s="1">
        <v>43032</v>
      </c>
      <c r="C2630" s="1">
        <v>43039</v>
      </c>
      <c r="D2630" t="s">
        <v>86</v>
      </c>
      <c r="E2630" t="s">
        <v>1707</v>
      </c>
      <c r="F2630">
        <v>0</v>
      </c>
      <c r="G2630">
        <v>1000000</v>
      </c>
      <c r="H2630">
        <v>0</v>
      </c>
      <c r="I2630">
        <v>0</v>
      </c>
      <c r="J2630">
        <v>0</v>
      </c>
      <c r="K2630">
        <v>1.7999999999999999E-2</v>
      </c>
      <c r="L2630" t="s">
        <v>23</v>
      </c>
      <c r="M2630" s="3">
        <v>18000</v>
      </c>
      <c r="N2630" s="2" t="str">
        <f>VLOOKUP(Tabla1[[#This Row],[nemo]],'Nemos y clasificaciones'!$A$2:$B$5000,2,FALSE)</f>
        <v>CFI</v>
      </c>
      <c r="O2630" s="3" t="str">
        <f>VLOOKUP(Tabla1[[#This Row],[nemo]],'Nemos y clasificaciones'!$A$1:$C$3000,3,FALSE)</f>
        <v>CFI</v>
      </c>
      <c r="P2630" s="3"/>
      <c r="Q2630" s="3"/>
    </row>
    <row r="2631" spans="1:17" x14ac:dyDescent="0.25">
      <c r="A2631" t="s">
        <v>8250</v>
      </c>
      <c r="B2631" s="1">
        <v>43223</v>
      </c>
      <c r="C2631" s="1">
        <v>43229</v>
      </c>
      <c r="D2631" t="s">
        <v>14</v>
      </c>
      <c r="E2631" t="s">
        <v>1882</v>
      </c>
      <c r="F2631">
        <v>0</v>
      </c>
      <c r="G2631">
        <v>33392179</v>
      </c>
      <c r="H2631">
        <v>0</v>
      </c>
      <c r="I2631">
        <v>0</v>
      </c>
      <c r="J2631">
        <v>0</v>
      </c>
      <c r="K2631">
        <v>23.5</v>
      </c>
      <c r="L2631" t="s">
        <v>54</v>
      </c>
      <c r="M2631" s="2">
        <v>784716206.5</v>
      </c>
      <c r="N2631" s="2" t="str">
        <f>VLOOKUP(Tabla1[[#This Row],[nemo]],'Nemos y clasificaciones'!$A$2:$B$5000,2,FALSE)</f>
        <v>INVERSIONES TRICAHUE S.A.</v>
      </c>
      <c r="O2631" s="2" t="str">
        <f>VLOOKUP(Tabla1[[#This Row],[nemo]],'Nemos y clasificaciones'!$A$1:$C$3000,3,FALSE)</f>
        <v>Eléctrico</v>
      </c>
      <c r="P2631" s="2"/>
      <c r="Q2631" s="2"/>
    </row>
    <row r="2632" spans="1:17" x14ac:dyDescent="0.25">
      <c r="A2632" t="s">
        <v>9379</v>
      </c>
      <c r="B2632" s="1">
        <v>42889</v>
      </c>
      <c r="C2632" s="1">
        <v>42895</v>
      </c>
      <c r="D2632" t="s">
        <v>86</v>
      </c>
      <c r="E2632" t="s">
        <v>1707</v>
      </c>
      <c r="F2632">
        <v>0</v>
      </c>
      <c r="G2632">
        <v>1000000</v>
      </c>
      <c r="H2632">
        <v>0</v>
      </c>
      <c r="I2632">
        <v>0</v>
      </c>
      <c r="J2632">
        <v>0</v>
      </c>
      <c r="K2632">
        <v>1.2999999999999999E-2</v>
      </c>
      <c r="L2632" t="s">
        <v>23</v>
      </c>
      <c r="M2632" s="3">
        <v>13000</v>
      </c>
      <c r="N2632" s="2" t="str">
        <f>VLOOKUP(Tabla1[[#This Row],[nemo]],'Nemos y clasificaciones'!$A$2:$B$5000,2,FALSE)</f>
        <v>CFI</v>
      </c>
      <c r="O2632" s="3" t="str">
        <f>VLOOKUP(Tabla1[[#This Row],[nemo]],'Nemos y clasificaciones'!$A$1:$C$3000,3,FALSE)</f>
        <v>CFI</v>
      </c>
      <c r="P2632" s="3"/>
      <c r="Q2632" s="3"/>
    </row>
    <row r="2633" spans="1:17" x14ac:dyDescent="0.25">
      <c r="A2633" t="s">
        <v>1125</v>
      </c>
      <c r="B2633" s="1">
        <v>44364</v>
      </c>
      <c r="C2633" s="1">
        <v>44371</v>
      </c>
      <c r="D2633" t="s">
        <v>21</v>
      </c>
      <c r="E2633" t="s">
        <v>1126</v>
      </c>
      <c r="F2633">
        <v>0</v>
      </c>
      <c r="G2633">
        <v>10000000</v>
      </c>
      <c r="H2633">
        <v>0</v>
      </c>
      <c r="I2633">
        <v>0</v>
      </c>
      <c r="J2633">
        <v>0</v>
      </c>
      <c r="K2633">
        <v>2.8000000000000001E-2</v>
      </c>
      <c r="L2633" t="s">
        <v>23</v>
      </c>
      <c r="M2633" s="2">
        <v>280000</v>
      </c>
      <c r="N2633" s="2" t="str">
        <f>VLOOKUP(Tabla1[[#This Row],[nemo]],'Nemos y clasificaciones'!$A$2:$B$5000,2,FALSE)</f>
        <v>CFI</v>
      </c>
      <c r="O2633" s="2" t="str">
        <f>VLOOKUP(Tabla1[[#This Row],[nemo]],'Nemos y clasificaciones'!$A$1:$C$3000,3,FALSE)</f>
        <v>CFI</v>
      </c>
      <c r="P2633" s="2"/>
      <c r="Q2633" s="2"/>
    </row>
    <row r="2634" spans="1:17" x14ac:dyDescent="0.25">
      <c r="A2634" t="s">
        <v>1127</v>
      </c>
      <c r="B2634" s="1">
        <v>44364</v>
      </c>
      <c r="C2634" s="1">
        <v>44371</v>
      </c>
      <c r="D2634" t="s">
        <v>21</v>
      </c>
      <c r="E2634" t="s">
        <v>1128</v>
      </c>
      <c r="F2634">
        <v>0</v>
      </c>
      <c r="G2634">
        <v>10000000</v>
      </c>
      <c r="H2634">
        <v>0</v>
      </c>
      <c r="I2634">
        <v>0</v>
      </c>
      <c r="J2634">
        <v>0</v>
      </c>
      <c r="K2634">
        <v>3.9E-2</v>
      </c>
      <c r="L2634" t="s">
        <v>23</v>
      </c>
      <c r="M2634" s="2">
        <v>390000</v>
      </c>
      <c r="N2634" s="2" t="str">
        <f>VLOOKUP(Tabla1[[#This Row],[nemo]],'Nemos y clasificaciones'!$A$2:$B$5000,2,FALSE)</f>
        <v>CFI</v>
      </c>
      <c r="O2634" s="2" t="str">
        <f>VLOOKUP(Tabla1[[#This Row],[nemo]],'Nemos y clasificaciones'!$A$1:$C$3000,3,FALSE)</f>
        <v>CFI</v>
      </c>
      <c r="P2634" s="2"/>
      <c r="Q2634" s="2"/>
    </row>
    <row r="2635" spans="1:17" x14ac:dyDescent="0.25">
      <c r="A2635" t="s">
        <v>8956</v>
      </c>
      <c r="B2635" s="1">
        <v>43032</v>
      </c>
      <c r="C2635" s="1">
        <v>43039</v>
      </c>
      <c r="D2635" t="s">
        <v>21</v>
      </c>
      <c r="E2635" t="s">
        <v>459</v>
      </c>
      <c r="F2635">
        <v>0</v>
      </c>
      <c r="G2635">
        <v>600000000</v>
      </c>
      <c r="H2635">
        <v>0</v>
      </c>
      <c r="I2635">
        <v>0</v>
      </c>
      <c r="J2635">
        <v>0</v>
      </c>
      <c r="K2635">
        <v>0.13700000000000001</v>
      </c>
      <c r="L2635" t="s">
        <v>23</v>
      </c>
      <c r="M2635" s="2">
        <v>82200000</v>
      </c>
      <c r="N2635" s="2" t="str">
        <f>VLOOKUP(Tabla1[[#This Row],[nemo]],'Nemos y clasificaciones'!$A$2:$B$5000,2,FALSE)</f>
        <v>CFI</v>
      </c>
      <c r="O2635" s="2" t="str">
        <f>VLOOKUP(Tabla1[[#This Row],[nemo]],'Nemos y clasificaciones'!$A$1:$C$3000,3,FALSE)</f>
        <v>CFI</v>
      </c>
      <c r="P2635" s="2"/>
      <c r="Q2635" s="2"/>
    </row>
    <row r="2636" spans="1:17" x14ac:dyDescent="0.25">
      <c r="A2636" t="s">
        <v>625</v>
      </c>
      <c r="B2636" s="1">
        <v>44406</v>
      </c>
      <c r="C2636" s="1">
        <v>44412</v>
      </c>
      <c r="D2636" t="s">
        <v>21</v>
      </c>
      <c r="E2636" t="s">
        <v>459</v>
      </c>
      <c r="F2636">
        <v>0</v>
      </c>
      <c r="G2636">
        <v>600000000</v>
      </c>
      <c r="H2636">
        <v>0</v>
      </c>
      <c r="I2636">
        <v>0</v>
      </c>
      <c r="J2636">
        <v>0</v>
      </c>
      <c r="K2636">
        <v>6.6000000000000003E-2</v>
      </c>
      <c r="L2636" t="s">
        <v>23</v>
      </c>
      <c r="M2636" s="2">
        <v>39600000</v>
      </c>
      <c r="N2636" s="2" t="str">
        <f>VLOOKUP(Tabla1[[#This Row],[nemo]],'Nemos y clasificaciones'!$A$2:$B$5000,2,FALSE)</f>
        <v>CFI</v>
      </c>
      <c r="O2636" s="2" t="str">
        <f>VLOOKUP(Tabla1[[#This Row],[nemo]],'Nemos y clasificaciones'!$A$1:$C$3000,3,FALSE)</f>
        <v>CFI</v>
      </c>
      <c r="P2636" s="2"/>
      <c r="Q2636" s="2"/>
    </row>
    <row r="2637" spans="1:17" x14ac:dyDescent="0.25">
      <c r="A2637" t="s">
        <v>8892</v>
      </c>
      <c r="B2637" s="1">
        <v>43060</v>
      </c>
      <c r="C2637" s="1">
        <v>43066</v>
      </c>
      <c r="D2637" t="s">
        <v>21</v>
      </c>
      <c r="E2637" t="s">
        <v>459</v>
      </c>
      <c r="F2637">
        <v>0</v>
      </c>
      <c r="G2637">
        <v>600000000</v>
      </c>
      <c r="H2637">
        <v>0</v>
      </c>
      <c r="I2637">
        <v>0</v>
      </c>
      <c r="J2637">
        <v>0</v>
      </c>
      <c r="K2637">
        <v>4.9000000000000002E-2</v>
      </c>
      <c r="L2637" t="s">
        <v>23</v>
      </c>
      <c r="M2637" s="2">
        <v>29400000</v>
      </c>
      <c r="N2637" s="2" t="str">
        <f>VLOOKUP(Tabla1[[#This Row],[nemo]],'Nemos y clasificaciones'!$A$2:$B$5000,2,FALSE)</f>
        <v>CFI</v>
      </c>
      <c r="O2637" s="2" t="str">
        <f>VLOOKUP(Tabla1[[#This Row],[nemo]],'Nemos y clasificaciones'!$A$1:$C$3000,3,FALSE)</f>
        <v>CFI</v>
      </c>
      <c r="P2637" s="2"/>
      <c r="Q2637" s="2"/>
    </row>
    <row r="2638" spans="1:17" x14ac:dyDescent="0.25">
      <c r="A2638" t="s">
        <v>1871</v>
      </c>
      <c r="B2638" s="1">
        <v>44327</v>
      </c>
      <c r="C2638" s="1">
        <v>44334</v>
      </c>
      <c r="D2638" t="s">
        <v>21</v>
      </c>
      <c r="E2638" t="s">
        <v>459</v>
      </c>
      <c r="F2638">
        <v>0</v>
      </c>
      <c r="G2638">
        <v>600000000</v>
      </c>
      <c r="H2638">
        <v>0</v>
      </c>
      <c r="I2638">
        <v>0</v>
      </c>
      <c r="J2638">
        <v>0</v>
      </c>
      <c r="K2638">
        <v>4.1000000000000002E-2</v>
      </c>
      <c r="L2638" t="s">
        <v>23</v>
      </c>
      <c r="M2638" s="2">
        <v>24600000</v>
      </c>
      <c r="N2638" s="2" t="str">
        <f>VLOOKUP(Tabla1[[#This Row],[nemo]],'Nemos y clasificaciones'!$A$2:$B$5000,2,FALSE)</f>
        <v>CFI</v>
      </c>
      <c r="O2638" s="2" t="str">
        <f>VLOOKUP(Tabla1[[#This Row],[nemo]],'Nemos y clasificaciones'!$A$1:$C$3000,3,FALSE)</f>
        <v>CFI</v>
      </c>
      <c r="P2638" s="2"/>
      <c r="Q2638" s="2"/>
    </row>
    <row r="2639" spans="1:17" x14ac:dyDescent="0.25">
      <c r="A2639" t="s">
        <v>2466</v>
      </c>
      <c r="B2639" s="1">
        <v>44264</v>
      </c>
      <c r="C2639" s="1">
        <v>44270</v>
      </c>
      <c r="D2639" t="s">
        <v>21</v>
      </c>
      <c r="E2639" t="s">
        <v>459</v>
      </c>
      <c r="F2639">
        <v>0</v>
      </c>
      <c r="G2639">
        <v>600000000</v>
      </c>
      <c r="H2639">
        <v>0</v>
      </c>
      <c r="I2639">
        <v>0</v>
      </c>
      <c r="J2639">
        <v>0</v>
      </c>
      <c r="K2639">
        <v>2.5999999999999999E-2</v>
      </c>
      <c r="L2639" t="s">
        <v>23</v>
      </c>
      <c r="M2639" s="2">
        <v>15600000</v>
      </c>
      <c r="N2639" s="2" t="str">
        <f>VLOOKUP(Tabla1[[#This Row],[nemo]],'Nemos y clasificaciones'!$A$2:$B$5000,2,FALSE)</f>
        <v>CFI</v>
      </c>
      <c r="O2639" s="2" t="str">
        <f>VLOOKUP(Tabla1[[#This Row],[nemo]],'Nemos y clasificaciones'!$A$1:$C$3000,3,FALSE)</f>
        <v>CFI</v>
      </c>
      <c r="P2639" s="2"/>
      <c r="Q2639" s="2"/>
    </row>
    <row r="2640" spans="1:17" x14ac:dyDescent="0.25">
      <c r="A2640" t="s">
        <v>458</v>
      </c>
      <c r="B2640" s="1">
        <v>44428</v>
      </c>
      <c r="C2640" s="1">
        <v>44434</v>
      </c>
      <c r="D2640" t="s">
        <v>21</v>
      </c>
      <c r="E2640" t="s">
        <v>459</v>
      </c>
      <c r="F2640">
        <v>0</v>
      </c>
      <c r="G2640">
        <v>600000000</v>
      </c>
      <c r="H2640">
        <v>0</v>
      </c>
      <c r="I2640">
        <v>0</v>
      </c>
      <c r="J2640">
        <v>0</v>
      </c>
      <c r="K2640">
        <v>2.1999999999999999E-2</v>
      </c>
      <c r="L2640" t="s">
        <v>23</v>
      </c>
      <c r="M2640" s="2">
        <v>13200000</v>
      </c>
      <c r="N2640" s="2" t="str">
        <f>VLOOKUP(Tabla1[[#This Row],[nemo]],'Nemos y clasificaciones'!$A$2:$B$5000,2,FALSE)</f>
        <v>CFI</v>
      </c>
      <c r="O2640" s="2" t="str">
        <f>VLOOKUP(Tabla1[[#This Row],[nemo]],'Nemos y clasificaciones'!$A$1:$C$3000,3,FALSE)</f>
        <v>CFI</v>
      </c>
      <c r="P2640" s="2"/>
      <c r="Q2640" s="2"/>
    </row>
    <row r="2641" spans="1:17" x14ac:dyDescent="0.25">
      <c r="A2641" t="s">
        <v>4502</v>
      </c>
      <c r="B2641" s="1">
        <v>43949</v>
      </c>
      <c r="C2641" s="1">
        <v>43956</v>
      </c>
      <c r="D2641" t="s">
        <v>14</v>
      </c>
      <c r="E2641" t="s">
        <v>4503</v>
      </c>
      <c r="F2641">
        <v>0</v>
      </c>
      <c r="G2641">
        <v>914418949</v>
      </c>
      <c r="H2641">
        <v>0</v>
      </c>
      <c r="I2641">
        <v>0</v>
      </c>
      <c r="J2641">
        <v>0</v>
      </c>
      <c r="K2641">
        <v>0.84799999999999998</v>
      </c>
      <c r="L2641" t="s">
        <v>23</v>
      </c>
      <c r="M2641" s="2">
        <v>775427268.75199997</v>
      </c>
      <c r="N2641" s="2" t="str">
        <f>VLOOKUP(Tabla1[[#This Row],[nemo]],'Nemos y clasificaciones'!$A$2:$B$5000,2,FALSE)</f>
        <v>COMPAÑIA MARITIMA CHILENA S.A.</v>
      </c>
      <c r="O2641" s="2" t="str">
        <f>VLOOKUP(Tabla1[[#This Row],[nemo]],'Nemos y clasificaciones'!$A$1:$C$3000,3,FALSE)</f>
        <v>Transportes y servicios marítimos</v>
      </c>
      <c r="P2641" s="2"/>
      <c r="Q2641" s="2"/>
    </row>
    <row r="2642" spans="1:17" x14ac:dyDescent="0.25">
      <c r="A2642" t="s">
        <v>5974</v>
      </c>
      <c r="B2642" s="1">
        <v>43635</v>
      </c>
      <c r="C2642" s="1">
        <v>43641</v>
      </c>
      <c r="D2642" t="s">
        <v>21</v>
      </c>
      <c r="E2642" t="s">
        <v>459</v>
      </c>
      <c r="F2642">
        <v>0</v>
      </c>
      <c r="G2642">
        <v>600000000</v>
      </c>
      <c r="H2642">
        <v>0</v>
      </c>
      <c r="I2642">
        <v>0</v>
      </c>
      <c r="J2642">
        <v>0</v>
      </c>
      <c r="K2642">
        <v>0.02</v>
      </c>
      <c r="L2642" t="s">
        <v>23</v>
      </c>
      <c r="M2642" s="2">
        <v>12000000</v>
      </c>
      <c r="N2642" s="2" t="str">
        <f>VLOOKUP(Tabla1[[#This Row],[nemo]],'Nemos y clasificaciones'!$A$2:$B$5000,2,FALSE)</f>
        <v>CFI</v>
      </c>
      <c r="O2642" s="2" t="str">
        <f>VLOOKUP(Tabla1[[#This Row],[nemo]],'Nemos y clasificaciones'!$A$1:$C$3000,3,FALSE)</f>
        <v>CFI</v>
      </c>
      <c r="P2642" s="2"/>
      <c r="Q2642" s="2"/>
    </row>
    <row r="2643" spans="1:17" x14ac:dyDescent="0.25">
      <c r="A2643" t="s">
        <v>5395</v>
      </c>
      <c r="B2643" s="1">
        <v>43789</v>
      </c>
      <c r="C2643" s="1">
        <v>43795</v>
      </c>
      <c r="D2643" t="s">
        <v>21</v>
      </c>
      <c r="E2643" t="s">
        <v>459</v>
      </c>
      <c r="F2643">
        <v>0</v>
      </c>
      <c r="G2643">
        <v>600000000</v>
      </c>
      <c r="H2643">
        <v>0</v>
      </c>
      <c r="I2643">
        <v>0</v>
      </c>
      <c r="J2643">
        <v>0</v>
      </c>
      <c r="K2643">
        <v>1.4999999999999999E-2</v>
      </c>
      <c r="L2643" t="s">
        <v>23</v>
      </c>
      <c r="M2643" s="2">
        <v>9000000</v>
      </c>
      <c r="N2643" s="2" t="str">
        <f>VLOOKUP(Tabla1[[#This Row],[nemo]],'Nemos y clasificaciones'!$A$2:$B$5000,2,FALSE)</f>
        <v>CFI</v>
      </c>
      <c r="O2643" s="2" t="str">
        <f>VLOOKUP(Tabla1[[#This Row],[nemo]],'Nemos y clasificaciones'!$A$1:$C$3000,3,FALSE)</f>
        <v>CFI</v>
      </c>
      <c r="P2643" s="2"/>
      <c r="Q2643" s="2"/>
    </row>
    <row r="2644" spans="1:17" x14ac:dyDescent="0.25">
      <c r="A2644" t="s">
        <v>9377</v>
      </c>
      <c r="B2644" s="1">
        <v>42892</v>
      </c>
      <c r="C2644" s="1">
        <v>42898</v>
      </c>
      <c r="D2644" t="s">
        <v>21</v>
      </c>
      <c r="E2644" t="s">
        <v>459</v>
      </c>
      <c r="F2644">
        <v>0</v>
      </c>
      <c r="G2644">
        <v>600000000</v>
      </c>
      <c r="H2644">
        <v>0</v>
      </c>
      <c r="I2644">
        <v>0</v>
      </c>
      <c r="J2644">
        <v>0</v>
      </c>
      <c r="K2644">
        <v>1.4999999999999999E-2</v>
      </c>
      <c r="L2644" t="s">
        <v>23</v>
      </c>
      <c r="M2644" s="2">
        <v>9000000</v>
      </c>
      <c r="N2644" s="2" t="str">
        <f>VLOOKUP(Tabla1[[#This Row],[nemo]],'Nemos y clasificaciones'!$A$2:$B$5000,2,FALSE)</f>
        <v>CFI</v>
      </c>
      <c r="O2644" s="2" t="str">
        <f>VLOOKUP(Tabla1[[#This Row],[nemo]],'Nemos y clasificaciones'!$A$1:$C$3000,3,FALSE)</f>
        <v>CFI</v>
      </c>
      <c r="P2644" s="2"/>
      <c r="Q2644" s="2"/>
    </row>
    <row r="2645" spans="1:17" x14ac:dyDescent="0.25">
      <c r="A2645" t="s">
        <v>2484</v>
      </c>
      <c r="B2645" s="1">
        <v>44260</v>
      </c>
      <c r="C2645" s="1">
        <v>44266</v>
      </c>
      <c r="D2645" t="s">
        <v>21</v>
      </c>
      <c r="E2645" t="s">
        <v>459</v>
      </c>
      <c r="F2645">
        <v>0</v>
      </c>
      <c r="G2645">
        <v>600000000</v>
      </c>
      <c r="H2645">
        <v>0</v>
      </c>
      <c r="I2645">
        <v>0</v>
      </c>
      <c r="J2645">
        <v>0</v>
      </c>
      <c r="K2645">
        <v>8.0000000000000002E-3</v>
      </c>
      <c r="L2645" t="s">
        <v>23</v>
      </c>
      <c r="M2645" s="2">
        <v>4800000</v>
      </c>
      <c r="N2645" s="2" t="str">
        <f>VLOOKUP(Tabla1[[#This Row],[nemo]],'Nemos y clasificaciones'!$A$2:$B$5000,2,FALSE)</f>
        <v>CFI</v>
      </c>
      <c r="O2645" s="2" t="str">
        <f>VLOOKUP(Tabla1[[#This Row],[nemo]],'Nemos y clasificaciones'!$A$1:$C$3000,3,FALSE)</f>
        <v>CFI</v>
      </c>
      <c r="P2645" s="2"/>
      <c r="Q2645" s="2"/>
    </row>
    <row r="2646" spans="1:17" x14ac:dyDescent="0.25">
      <c r="A2646" t="s">
        <v>2538</v>
      </c>
      <c r="B2646" s="1">
        <v>44246</v>
      </c>
      <c r="C2646" s="1">
        <v>44252</v>
      </c>
      <c r="D2646" t="s">
        <v>21</v>
      </c>
      <c r="E2646" t="s">
        <v>459</v>
      </c>
      <c r="F2646">
        <v>0</v>
      </c>
      <c r="G2646">
        <v>600000000</v>
      </c>
      <c r="H2646">
        <v>0</v>
      </c>
      <c r="I2646">
        <v>0</v>
      </c>
      <c r="J2646">
        <v>0</v>
      </c>
      <c r="K2646">
        <v>8.0000000000000002E-3</v>
      </c>
      <c r="L2646" t="s">
        <v>23</v>
      </c>
      <c r="M2646" s="2">
        <v>4800000</v>
      </c>
      <c r="N2646" s="2" t="str">
        <f>VLOOKUP(Tabla1[[#This Row],[nemo]],'Nemos y clasificaciones'!$A$2:$B$5000,2,FALSE)</f>
        <v>CFI</v>
      </c>
      <c r="O2646" s="2" t="str">
        <f>VLOOKUP(Tabla1[[#This Row],[nemo]],'Nemos y clasificaciones'!$A$1:$C$3000,3,FALSE)</f>
        <v>CFI</v>
      </c>
      <c r="P2646" s="2"/>
      <c r="Q2646" s="2"/>
    </row>
    <row r="2647" spans="1:17" x14ac:dyDescent="0.25">
      <c r="A2647" t="s">
        <v>11836</v>
      </c>
      <c r="B2647" s="1">
        <v>42111</v>
      </c>
      <c r="C2647" s="1">
        <v>42117</v>
      </c>
      <c r="D2647" t="s">
        <v>14</v>
      </c>
      <c r="E2647" t="s">
        <v>9558</v>
      </c>
      <c r="F2647">
        <v>0</v>
      </c>
      <c r="G2647">
        <v>3983886864</v>
      </c>
      <c r="H2647">
        <v>0</v>
      </c>
      <c r="I2647">
        <v>0</v>
      </c>
      <c r="J2647">
        <v>0</v>
      </c>
      <c r="K2647">
        <v>0.192</v>
      </c>
      <c r="L2647" t="s">
        <v>23</v>
      </c>
      <c r="M2647" s="2">
        <v>764906277.88800001</v>
      </c>
      <c r="N2647" s="2" t="str">
        <f>VLOOKUP(Tabla1[[#This Row],[nemo]],'Nemos y clasificaciones'!$A$2:$B$5000,2,FALSE)</f>
        <v>EMPRESAS IANSA S.A.</v>
      </c>
      <c r="O2647" s="2" t="str">
        <f>VLOOKUP(Tabla1[[#This Row],[nemo]],'Nemos y clasificaciones'!$A$1:$C$3000,3,FALSE)</f>
        <v>Alimentos, bebidas y tabaco</v>
      </c>
      <c r="P2647" s="2"/>
      <c r="Q2647" s="2"/>
    </row>
    <row r="2648" spans="1:17" x14ac:dyDescent="0.25">
      <c r="A2648" t="s">
        <v>6174</v>
      </c>
      <c r="B2648" s="1">
        <v>43620</v>
      </c>
      <c r="C2648" s="1">
        <v>43626</v>
      </c>
      <c r="D2648" t="s">
        <v>21</v>
      </c>
      <c r="E2648" t="s">
        <v>459</v>
      </c>
      <c r="F2648">
        <v>0</v>
      </c>
      <c r="G2648">
        <v>600000000</v>
      </c>
      <c r="H2648">
        <v>0</v>
      </c>
      <c r="I2648">
        <v>0</v>
      </c>
      <c r="J2648">
        <v>0</v>
      </c>
      <c r="K2648">
        <v>6.0000000000000001E-3</v>
      </c>
      <c r="L2648" t="s">
        <v>23</v>
      </c>
      <c r="M2648" s="2">
        <v>3600000</v>
      </c>
      <c r="N2648" s="2" t="str">
        <f>VLOOKUP(Tabla1[[#This Row],[nemo]],'Nemos y clasificaciones'!$A$2:$B$5000,2,FALSE)</f>
        <v>CFI</v>
      </c>
      <c r="O2648" s="2" t="str">
        <f>VLOOKUP(Tabla1[[#This Row],[nemo]],'Nemos y clasificaciones'!$A$1:$C$3000,3,FALSE)</f>
        <v>CFI</v>
      </c>
      <c r="P2648" s="2"/>
      <c r="Q2648" s="2"/>
    </row>
    <row r="2649" spans="1:17" x14ac:dyDescent="0.25">
      <c r="A2649" t="s">
        <v>11644</v>
      </c>
      <c r="B2649" s="1">
        <v>42136</v>
      </c>
      <c r="C2649" s="1">
        <v>42142</v>
      </c>
      <c r="D2649" t="s">
        <v>14</v>
      </c>
      <c r="E2649" t="s">
        <v>4442</v>
      </c>
      <c r="F2649">
        <v>0</v>
      </c>
      <c r="G2649">
        <v>10993232</v>
      </c>
      <c r="H2649">
        <v>0</v>
      </c>
      <c r="I2649">
        <v>0</v>
      </c>
      <c r="J2649">
        <v>0</v>
      </c>
      <c r="K2649">
        <v>69.375</v>
      </c>
      <c r="L2649" t="s">
        <v>54</v>
      </c>
      <c r="M2649" s="2">
        <v>762655470</v>
      </c>
      <c r="N2649" s="2" t="str">
        <f>VLOOKUP(Tabla1[[#This Row],[nemo]],'Nemos y clasificaciones'!$A$2:$B$5000,2,FALSE)</f>
        <v>IPAL S.A.</v>
      </c>
      <c r="O2649" s="2" t="str">
        <f>VLOOKUP(Tabla1[[#This Row],[nemo]],'Nemos y clasificaciones'!$A$1:$C$3000,3,FALSE)</f>
        <v>Alimentos, bebidas y tabaco</v>
      </c>
      <c r="P2649" s="2"/>
      <c r="Q2649" s="2"/>
    </row>
    <row r="2650" spans="1:17" x14ac:dyDescent="0.25">
      <c r="A2650" t="s">
        <v>8063</v>
      </c>
      <c r="B2650" s="1">
        <v>43238</v>
      </c>
      <c r="C2650" s="1">
        <v>43245</v>
      </c>
      <c r="D2650" t="s">
        <v>21</v>
      </c>
      <c r="E2650" t="s">
        <v>459</v>
      </c>
      <c r="F2650">
        <v>0</v>
      </c>
      <c r="G2650">
        <v>600000000</v>
      </c>
      <c r="H2650">
        <v>0</v>
      </c>
      <c r="I2650">
        <v>0</v>
      </c>
      <c r="J2650">
        <v>0</v>
      </c>
      <c r="K2650">
        <v>5.0000000000000001E-3</v>
      </c>
      <c r="L2650" t="s">
        <v>23</v>
      </c>
      <c r="M2650" s="2">
        <v>3000000</v>
      </c>
      <c r="N2650" s="2" t="str">
        <f>VLOOKUP(Tabla1[[#This Row],[nemo]],'Nemos y clasificaciones'!$A$2:$B$5000,2,FALSE)</f>
        <v>CFI</v>
      </c>
      <c r="O2650" s="2" t="str">
        <f>VLOOKUP(Tabla1[[#This Row],[nemo]],'Nemos y clasificaciones'!$A$1:$C$3000,3,FALSE)</f>
        <v>CFI</v>
      </c>
      <c r="P2650" s="2"/>
      <c r="Q2650" s="2"/>
    </row>
    <row r="2651" spans="1:17" x14ac:dyDescent="0.25">
      <c r="A2651" t="s">
        <v>933</v>
      </c>
      <c r="B2651" s="1">
        <v>44377</v>
      </c>
      <c r="C2651" s="1">
        <v>44383</v>
      </c>
      <c r="D2651" t="s">
        <v>21</v>
      </c>
      <c r="E2651" t="s">
        <v>459</v>
      </c>
      <c r="F2651">
        <v>0</v>
      </c>
      <c r="G2651">
        <v>600000000</v>
      </c>
      <c r="H2651">
        <v>0</v>
      </c>
      <c r="I2651">
        <v>0</v>
      </c>
      <c r="J2651">
        <v>0</v>
      </c>
      <c r="K2651">
        <v>4.0000000000000001E-3</v>
      </c>
      <c r="L2651" t="s">
        <v>23</v>
      </c>
      <c r="M2651" s="2">
        <v>2400000</v>
      </c>
      <c r="N2651" s="2" t="str">
        <f>VLOOKUP(Tabla1[[#This Row],[nemo]],'Nemos y clasificaciones'!$A$2:$B$5000,2,FALSE)</f>
        <v>CFI</v>
      </c>
      <c r="O2651" s="2" t="str">
        <f>VLOOKUP(Tabla1[[#This Row],[nemo]],'Nemos y clasificaciones'!$A$1:$C$3000,3,FALSE)</f>
        <v>CFI</v>
      </c>
      <c r="P2651" s="2"/>
      <c r="Q2651" s="2"/>
    </row>
    <row r="2652" spans="1:17" x14ac:dyDescent="0.25">
      <c r="A2652" t="s">
        <v>5828</v>
      </c>
      <c r="B2652" s="1">
        <v>43669</v>
      </c>
      <c r="C2652" s="1">
        <v>43675</v>
      </c>
      <c r="D2652" t="s">
        <v>21</v>
      </c>
      <c r="E2652" t="s">
        <v>459</v>
      </c>
      <c r="F2652">
        <v>0</v>
      </c>
      <c r="G2652">
        <v>600000000</v>
      </c>
      <c r="H2652">
        <v>0</v>
      </c>
      <c r="I2652">
        <v>0</v>
      </c>
      <c r="J2652">
        <v>0</v>
      </c>
      <c r="K2652">
        <v>4.0000000000000001E-3</v>
      </c>
      <c r="L2652" t="s">
        <v>23</v>
      </c>
      <c r="M2652" s="2">
        <v>2400000</v>
      </c>
      <c r="N2652" s="2" t="str">
        <f>VLOOKUP(Tabla1[[#This Row],[nemo]],'Nemos y clasificaciones'!$A$2:$B$5000,2,FALSE)</f>
        <v>CFI</v>
      </c>
      <c r="O2652" s="2" t="str">
        <f>VLOOKUP(Tabla1[[#This Row],[nemo]],'Nemos y clasificaciones'!$A$1:$C$3000,3,FALSE)</f>
        <v>CFI</v>
      </c>
      <c r="P2652" s="2"/>
      <c r="Q2652" s="2"/>
    </row>
    <row r="2653" spans="1:17" x14ac:dyDescent="0.25">
      <c r="A2653" t="s">
        <v>7921</v>
      </c>
      <c r="B2653" s="1">
        <v>43258</v>
      </c>
      <c r="C2653" s="1">
        <v>43264</v>
      </c>
      <c r="D2653" t="s">
        <v>21</v>
      </c>
      <c r="E2653" t="s">
        <v>459</v>
      </c>
      <c r="F2653">
        <v>0</v>
      </c>
      <c r="G2653">
        <v>600000000</v>
      </c>
      <c r="H2653">
        <v>0</v>
      </c>
      <c r="I2653">
        <v>0</v>
      </c>
      <c r="J2653">
        <v>0</v>
      </c>
      <c r="K2653">
        <v>4.0000000000000001E-3</v>
      </c>
      <c r="L2653" t="s">
        <v>23</v>
      </c>
      <c r="M2653" s="2">
        <v>2400000</v>
      </c>
      <c r="N2653" s="2" t="str">
        <f>VLOOKUP(Tabla1[[#This Row],[nemo]],'Nemos y clasificaciones'!$A$2:$B$5000,2,FALSE)</f>
        <v>CFI</v>
      </c>
      <c r="O2653" s="2" t="str">
        <f>VLOOKUP(Tabla1[[#This Row],[nemo]],'Nemos y clasificaciones'!$A$1:$C$3000,3,FALSE)</f>
        <v>CFI</v>
      </c>
      <c r="P2653" s="2"/>
      <c r="Q2653" s="2"/>
    </row>
    <row r="2654" spans="1:17" x14ac:dyDescent="0.25">
      <c r="A2654" t="s">
        <v>1161</v>
      </c>
      <c r="B2654" s="1">
        <v>44363</v>
      </c>
      <c r="C2654" s="1">
        <v>44370</v>
      </c>
      <c r="D2654" t="s">
        <v>21</v>
      </c>
      <c r="E2654" t="s">
        <v>459</v>
      </c>
      <c r="F2654">
        <v>0</v>
      </c>
      <c r="G2654">
        <v>600000000</v>
      </c>
      <c r="H2654">
        <v>0</v>
      </c>
      <c r="I2654">
        <v>0</v>
      </c>
      <c r="J2654">
        <v>0</v>
      </c>
      <c r="K2654">
        <v>3.0000000000000001E-3</v>
      </c>
      <c r="L2654" t="s">
        <v>23</v>
      </c>
      <c r="M2654" s="2">
        <v>1800000</v>
      </c>
      <c r="N2654" s="2" t="str">
        <f>VLOOKUP(Tabla1[[#This Row],[nemo]],'Nemos y clasificaciones'!$A$2:$B$5000,2,FALSE)</f>
        <v>CFI</v>
      </c>
      <c r="O2654" s="2" t="str">
        <f>VLOOKUP(Tabla1[[#This Row],[nemo]],'Nemos y clasificaciones'!$A$1:$C$3000,3,FALSE)</f>
        <v>CFI</v>
      </c>
      <c r="P2654" s="2"/>
      <c r="Q2654" s="2"/>
    </row>
    <row r="2655" spans="1:17" x14ac:dyDescent="0.25">
      <c r="A2655" t="s">
        <v>4869</v>
      </c>
      <c r="B2655" s="1">
        <v>43866</v>
      </c>
      <c r="C2655" s="1">
        <v>43872</v>
      </c>
      <c r="D2655" t="s">
        <v>21</v>
      </c>
      <c r="E2655" t="s">
        <v>459</v>
      </c>
      <c r="F2655">
        <v>0</v>
      </c>
      <c r="G2655">
        <v>600000000</v>
      </c>
      <c r="H2655">
        <v>0</v>
      </c>
      <c r="I2655">
        <v>0</v>
      </c>
      <c r="J2655">
        <v>0</v>
      </c>
      <c r="K2655">
        <v>3.0000000000000001E-3</v>
      </c>
      <c r="L2655" t="s">
        <v>23</v>
      </c>
      <c r="M2655" s="2">
        <v>1800000</v>
      </c>
      <c r="N2655" s="2" t="str">
        <f>VLOOKUP(Tabla1[[#This Row],[nemo]],'Nemos y clasificaciones'!$A$2:$B$5000,2,FALSE)</f>
        <v>CFI</v>
      </c>
      <c r="O2655" s="2" t="str">
        <f>VLOOKUP(Tabla1[[#This Row],[nemo]],'Nemos y clasificaciones'!$A$1:$C$3000,3,FALSE)</f>
        <v>CFI</v>
      </c>
      <c r="P2655" s="2"/>
      <c r="Q2655" s="2"/>
    </row>
    <row r="2656" spans="1:17" x14ac:dyDescent="0.25">
      <c r="A2656" t="s">
        <v>6931</v>
      </c>
      <c r="B2656" s="1">
        <v>43484</v>
      </c>
      <c r="C2656" s="1">
        <v>43490</v>
      </c>
      <c r="D2656" t="s">
        <v>14</v>
      </c>
      <c r="E2656" t="s">
        <v>1882</v>
      </c>
      <c r="F2656">
        <v>0</v>
      </c>
      <c r="G2656">
        <v>33392179</v>
      </c>
      <c r="H2656">
        <v>0</v>
      </c>
      <c r="I2656">
        <v>0</v>
      </c>
      <c r="J2656">
        <v>0</v>
      </c>
      <c r="K2656">
        <v>22.6</v>
      </c>
      <c r="L2656" t="s">
        <v>54</v>
      </c>
      <c r="M2656" s="2">
        <v>754663245.39999998</v>
      </c>
      <c r="N2656" s="2" t="str">
        <f>VLOOKUP(Tabla1[[#This Row],[nemo]],'Nemos y clasificaciones'!$A$2:$B$5000,2,FALSE)</f>
        <v>INVERSIONES TRICAHUE S.A.</v>
      </c>
      <c r="O2656" s="2" t="str">
        <f>VLOOKUP(Tabla1[[#This Row],[nemo]],'Nemos y clasificaciones'!$A$1:$C$3000,3,FALSE)</f>
        <v>Eléctrico</v>
      </c>
      <c r="P2656" s="2"/>
      <c r="Q2656" s="2"/>
    </row>
    <row r="2657" spans="1:17" x14ac:dyDescent="0.25">
      <c r="A2657" t="s">
        <v>6322</v>
      </c>
      <c r="B2657" s="1">
        <v>43600</v>
      </c>
      <c r="C2657" s="1">
        <v>43607</v>
      </c>
      <c r="D2657" t="s">
        <v>14</v>
      </c>
      <c r="E2657" t="s">
        <v>4503</v>
      </c>
      <c r="F2657">
        <v>0</v>
      </c>
      <c r="G2657">
        <v>914418949</v>
      </c>
      <c r="H2657">
        <v>0</v>
      </c>
      <c r="I2657">
        <v>0</v>
      </c>
      <c r="J2657">
        <v>0</v>
      </c>
      <c r="K2657">
        <v>0.82399999999999995</v>
      </c>
      <c r="L2657" t="s">
        <v>23</v>
      </c>
      <c r="M2657" s="2">
        <v>753481213.97599995</v>
      </c>
      <c r="N2657" s="2" t="str">
        <f>VLOOKUP(Tabla1[[#This Row],[nemo]],'Nemos y clasificaciones'!$A$2:$B$5000,2,FALSE)</f>
        <v>COMPAÑIA MARITIMA CHILENA S.A.</v>
      </c>
      <c r="O2657" s="2" t="str">
        <f>VLOOKUP(Tabla1[[#This Row],[nemo]],'Nemos y clasificaciones'!$A$1:$C$3000,3,FALSE)</f>
        <v>Transportes y servicios marítimos</v>
      </c>
      <c r="P2657" s="2"/>
      <c r="Q2657" s="2"/>
    </row>
    <row r="2658" spans="1:17" x14ac:dyDescent="0.25">
      <c r="A2658" t="s">
        <v>5140</v>
      </c>
      <c r="B2658" s="1">
        <v>43818</v>
      </c>
      <c r="C2658" s="1">
        <v>43825</v>
      </c>
      <c r="D2658" t="s">
        <v>21</v>
      </c>
      <c r="E2658" t="s">
        <v>459</v>
      </c>
      <c r="F2658">
        <v>0</v>
      </c>
      <c r="G2658">
        <v>600000000</v>
      </c>
      <c r="H2658">
        <v>0</v>
      </c>
      <c r="I2658">
        <v>0</v>
      </c>
      <c r="J2658">
        <v>0</v>
      </c>
      <c r="K2658">
        <v>3.0000000000000001E-3</v>
      </c>
      <c r="L2658" t="s">
        <v>23</v>
      </c>
      <c r="M2658" s="2">
        <v>1800000</v>
      </c>
      <c r="N2658" s="2" t="str">
        <f>VLOOKUP(Tabla1[[#This Row],[nemo]],'Nemos y clasificaciones'!$A$2:$B$5000,2,FALSE)</f>
        <v>CFI</v>
      </c>
      <c r="O2658" s="2" t="str">
        <f>VLOOKUP(Tabla1[[#This Row],[nemo]],'Nemos y clasificaciones'!$A$1:$C$3000,3,FALSE)</f>
        <v>CFI</v>
      </c>
      <c r="P2658" s="2"/>
      <c r="Q2658" s="2"/>
    </row>
    <row r="2659" spans="1:17" x14ac:dyDescent="0.25">
      <c r="A2659" t="s">
        <v>9456</v>
      </c>
      <c r="B2659" s="1">
        <v>42875</v>
      </c>
      <c r="C2659" s="1">
        <v>42881</v>
      </c>
      <c r="D2659" t="s">
        <v>14</v>
      </c>
      <c r="E2659" t="s">
        <v>2636</v>
      </c>
      <c r="F2659">
        <v>0</v>
      </c>
      <c r="G2659">
        <v>2589040240</v>
      </c>
      <c r="H2659">
        <v>0</v>
      </c>
      <c r="I2659">
        <v>0</v>
      </c>
      <c r="J2659">
        <v>0</v>
      </c>
      <c r="K2659">
        <v>0.29099999999999998</v>
      </c>
      <c r="L2659" t="s">
        <v>23</v>
      </c>
      <c r="M2659" s="2">
        <v>753410709.84000003</v>
      </c>
      <c r="N2659" s="2" t="str">
        <f>VLOOKUP(Tabla1[[#This Row],[nemo]],'Nemos y clasificaciones'!$A$2:$B$5000,2,FALSE)</f>
        <v>SANTANA S.A.</v>
      </c>
      <c r="O2659" s="2" t="str">
        <f>VLOOKUP(Tabla1[[#This Row],[nemo]],'Nemos y clasificaciones'!$A$1:$C$3000,3,FALSE)</f>
        <v>Servicios financieros</v>
      </c>
      <c r="P2659" s="2"/>
      <c r="Q2659" s="2"/>
    </row>
    <row r="2660" spans="1:17" x14ac:dyDescent="0.25">
      <c r="A2660" t="s">
        <v>6725</v>
      </c>
      <c r="B2660" s="1">
        <v>43551</v>
      </c>
      <c r="C2660" s="1">
        <v>43557</v>
      </c>
      <c r="D2660" t="s">
        <v>21</v>
      </c>
      <c r="E2660" t="s">
        <v>459</v>
      </c>
      <c r="F2660">
        <v>0</v>
      </c>
      <c r="G2660">
        <v>111569219</v>
      </c>
      <c r="H2660">
        <v>0</v>
      </c>
      <c r="I2660">
        <v>0</v>
      </c>
      <c r="J2660">
        <v>0</v>
      </c>
      <c r="K2660">
        <v>1E-3</v>
      </c>
      <c r="L2660" t="s">
        <v>23</v>
      </c>
      <c r="M2660" s="2">
        <v>111569.219</v>
      </c>
      <c r="N2660" s="2" t="str">
        <f>VLOOKUP(Tabla1[[#This Row],[nemo]],'Nemos y clasificaciones'!$A$2:$B$5000,2,FALSE)</f>
        <v>CFI</v>
      </c>
      <c r="O2660" s="2" t="str">
        <f>VLOOKUP(Tabla1[[#This Row],[nemo]],'Nemos y clasificaciones'!$A$1:$C$3000,3,FALSE)</f>
        <v>CFI</v>
      </c>
      <c r="P2660" s="2"/>
      <c r="Q2660" s="2"/>
    </row>
    <row r="2661" spans="1:17" x14ac:dyDescent="0.25">
      <c r="A2661" t="s">
        <v>4055</v>
      </c>
      <c r="B2661" s="1">
        <v>43992</v>
      </c>
      <c r="C2661" s="1">
        <v>43998</v>
      </c>
      <c r="D2661" t="s">
        <v>21</v>
      </c>
      <c r="E2661" t="s">
        <v>4056</v>
      </c>
      <c r="F2661">
        <v>0</v>
      </c>
      <c r="G2661">
        <v>10000000</v>
      </c>
      <c r="H2661">
        <v>0</v>
      </c>
      <c r="I2661">
        <v>0</v>
      </c>
      <c r="J2661">
        <v>0</v>
      </c>
      <c r="K2661">
        <v>1E-3</v>
      </c>
      <c r="L2661" t="s">
        <v>23</v>
      </c>
      <c r="M2661" s="3">
        <v>10000</v>
      </c>
      <c r="N2661" s="2" t="str">
        <f>VLOOKUP(Tabla1[[#This Row],[nemo]],'Nemos y clasificaciones'!$A$2:$B$5000,2,FALSE)</f>
        <v>CFI</v>
      </c>
      <c r="O2661" s="3" t="str">
        <f>VLOOKUP(Tabla1[[#This Row],[nemo]],'Nemos y clasificaciones'!$A$1:$C$3000,3,FALSE)</f>
        <v>CFI</v>
      </c>
      <c r="P2661" s="3"/>
      <c r="Q2661" s="3"/>
    </row>
    <row r="2662" spans="1:17" x14ac:dyDescent="0.25">
      <c r="A2662" t="s">
        <v>4057</v>
      </c>
      <c r="B2662" s="1">
        <v>43992</v>
      </c>
      <c r="C2662" s="1">
        <v>43998</v>
      </c>
      <c r="D2662" t="s">
        <v>21</v>
      </c>
      <c r="E2662" t="s">
        <v>4058</v>
      </c>
      <c r="F2662">
        <v>0</v>
      </c>
      <c r="G2662">
        <v>10000000</v>
      </c>
      <c r="H2662">
        <v>0</v>
      </c>
      <c r="I2662">
        <v>0</v>
      </c>
      <c r="J2662">
        <v>0</v>
      </c>
      <c r="K2662">
        <v>1E-3</v>
      </c>
      <c r="L2662" t="s">
        <v>23</v>
      </c>
      <c r="M2662" s="3">
        <v>10000</v>
      </c>
      <c r="N2662" s="2" t="str">
        <f>VLOOKUP(Tabla1[[#This Row],[nemo]],'Nemos y clasificaciones'!$A$2:$B$5000,2,FALSE)</f>
        <v>CFI</v>
      </c>
      <c r="O2662" s="3" t="str">
        <f>VLOOKUP(Tabla1[[#This Row],[nemo]],'Nemos y clasificaciones'!$A$1:$C$3000,3,FALSE)</f>
        <v>CFI</v>
      </c>
      <c r="P2662" s="3"/>
      <c r="Q2662" s="3"/>
    </row>
    <row r="2663" spans="1:17" x14ac:dyDescent="0.25">
      <c r="A2663" t="s">
        <v>9768</v>
      </c>
      <c r="B2663" s="1">
        <v>42843</v>
      </c>
      <c r="C2663" s="1">
        <v>42850</v>
      </c>
      <c r="D2663" t="s">
        <v>14</v>
      </c>
      <c r="E2663" t="s">
        <v>935</v>
      </c>
      <c r="F2663">
        <v>0</v>
      </c>
      <c r="G2663">
        <v>1181420348</v>
      </c>
      <c r="H2663">
        <v>0</v>
      </c>
      <c r="I2663">
        <v>0</v>
      </c>
      <c r="J2663">
        <v>0</v>
      </c>
      <c r="K2663">
        <v>0.63</v>
      </c>
      <c r="L2663" t="s">
        <v>23</v>
      </c>
      <c r="M2663" s="2">
        <v>744294819.24000001</v>
      </c>
      <c r="N2663" s="2" t="str">
        <f>VLOOKUP(Tabla1[[#This Row],[nemo]],'Nemos y clasificaciones'!$A$2:$B$5000,2,FALSE)</f>
        <v>COMPAÑIAS CIC S.A.</v>
      </c>
      <c r="O2663" s="2" t="str">
        <f>VLOOKUP(Tabla1[[#This Row],[nemo]],'Nemos y clasificaciones'!$A$1:$C$3000,3,FALSE)</f>
        <v>Consumo</v>
      </c>
      <c r="P2663" s="2"/>
      <c r="Q2663" s="2"/>
    </row>
    <row r="2664" spans="1:17" x14ac:dyDescent="0.25">
      <c r="A2664" t="s">
        <v>1125</v>
      </c>
      <c r="B2664" s="1">
        <v>44364</v>
      </c>
      <c r="C2664" s="1">
        <v>44371</v>
      </c>
      <c r="D2664" t="s">
        <v>21</v>
      </c>
      <c r="E2664" t="s">
        <v>1129</v>
      </c>
      <c r="F2664">
        <v>0</v>
      </c>
      <c r="G2664">
        <v>10000000</v>
      </c>
      <c r="H2664">
        <v>0</v>
      </c>
      <c r="I2664">
        <v>0</v>
      </c>
      <c r="J2664">
        <v>0</v>
      </c>
      <c r="K2664">
        <v>2.8000000000000001E-2</v>
      </c>
      <c r="L2664" t="s">
        <v>23</v>
      </c>
      <c r="M2664" s="2">
        <v>280000</v>
      </c>
      <c r="N2664" s="2" t="str">
        <f>VLOOKUP(Tabla1[[#This Row],[nemo]],'Nemos y clasificaciones'!$A$2:$B$5000,2,FALSE)</f>
        <v>CFI</v>
      </c>
      <c r="O2664" s="2" t="str">
        <f>VLOOKUP(Tabla1[[#This Row],[nemo]],'Nemos y clasificaciones'!$A$1:$C$3000,3,FALSE)</f>
        <v>CFI</v>
      </c>
      <c r="P2664" s="2"/>
      <c r="Q2664" s="2"/>
    </row>
    <row r="2665" spans="1:17" x14ac:dyDescent="0.25">
      <c r="A2665" t="s">
        <v>8906</v>
      </c>
      <c r="B2665" s="1">
        <v>43055</v>
      </c>
      <c r="C2665" s="1">
        <v>43061</v>
      </c>
      <c r="D2665" t="s">
        <v>14</v>
      </c>
      <c r="E2665" t="s">
        <v>8381</v>
      </c>
      <c r="F2665">
        <v>0</v>
      </c>
      <c r="G2665">
        <v>185994529</v>
      </c>
      <c r="H2665">
        <v>0</v>
      </c>
      <c r="I2665">
        <v>0</v>
      </c>
      <c r="J2665">
        <v>0</v>
      </c>
      <c r="K2665">
        <v>4</v>
      </c>
      <c r="L2665" t="s">
        <v>16</v>
      </c>
      <c r="M2665" s="2">
        <v>743978116</v>
      </c>
      <c r="N2665" s="2" t="str">
        <f>VLOOKUP(Tabla1[[#This Row],[nemo]],'Nemos y clasificaciones'!$A$2:$B$5000,2,FALSE)</f>
        <v>EMPRESA ELECTRICA DE ARICA S.A.</v>
      </c>
      <c r="O2665" s="2" t="str">
        <f>VLOOKUP(Tabla1[[#This Row],[nemo]],'Nemos y clasificaciones'!$A$1:$C$3000,3,FALSE)</f>
        <v>Eléctrico</v>
      </c>
      <c r="P2665" s="2"/>
      <c r="Q2665" s="2"/>
    </row>
    <row r="2666" spans="1:17" x14ac:dyDescent="0.25">
      <c r="A2666" t="s">
        <v>4047</v>
      </c>
      <c r="B2666" s="1">
        <v>43993</v>
      </c>
      <c r="C2666" s="1">
        <v>43999</v>
      </c>
      <c r="D2666" t="s">
        <v>21</v>
      </c>
      <c r="E2666" t="s">
        <v>1129</v>
      </c>
      <c r="F2666">
        <v>0</v>
      </c>
      <c r="G2666">
        <v>10000000</v>
      </c>
      <c r="H2666">
        <v>0</v>
      </c>
      <c r="I2666">
        <v>0</v>
      </c>
      <c r="J2666">
        <v>0</v>
      </c>
      <c r="K2666">
        <v>1.9E-2</v>
      </c>
      <c r="L2666" t="s">
        <v>23</v>
      </c>
      <c r="M2666" s="2">
        <v>190000</v>
      </c>
      <c r="N2666" s="2" t="str">
        <f>VLOOKUP(Tabla1[[#This Row],[nemo]],'Nemos y clasificaciones'!$A$2:$B$5000,2,FALSE)</f>
        <v>CFI</v>
      </c>
      <c r="O2666" s="2" t="str">
        <f>VLOOKUP(Tabla1[[#This Row],[nemo]],'Nemos y clasificaciones'!$A$1:$C$3000,3,FALSE)</f>
        <v>CFI</v>
      </c>
      <c r="P2666" s="2"/>
      <c r="Q2666" s="2"/>
    </row>
    <row r="2667" spans="1:17" x14ac:dyDescent="0.25">
      <c r="A2667" t="s">
        <v>1127</v>
      </c>
      <c r="B2667" s="1">
        <v>44364</v>
      </c>
      <c r="C2667" s="1">
        <v>44371</v>
      </c>
      <c r="D2667" t="s">
        <v>21</v>
      </c>
      <c r="E2667" t="s">
        <v>1130</v>
      </c>
      <c r="F2667">
        <v>0</v>
      </c>
      <c r="G2667">
        <v>10000000</v>
      </c>
      <c r="H2667">
        <v>0</v>
      </c>
      <c r="I2667">
        <v>0</v>
      </c>
      <c r="J2667">
        <v>0</v>
      </c>
      <c r="K2667">
        <v>3.9E-2</v>
      </c>
      <c r="L2667" t="s">
        <v>23</v>
      </c>
      <c r="M2667" s="2">
        <v>390000</v>
      </c>
      <c r="N2667" s="2" t="str">
        <f>VLOOKUP(Tabla1[[#This Row],[nemo]],'Nemos y clasificaciones'!$A$2:$B$5000,2,FALSE)</f>
        <v>CFI</v>
      </c>
      <c r="O2667" s="2" t="str">
        <f>VLOOKUP(Tabla1[[#This Row],[nemo]],'Nemos y clasificaciones'!$A$1:$C$3000,3,FALSE)</f>
        <v>CFI</v>
      </c>
      <c r="P2667" s="2"/>
      <c r="Q2667" s="2"/>
    </row>
    <row r="2668" spans="1:17" x14ac:dyDescent="0.25">
      <c r="A2668" t="s">
        <v>4046</v>
      </c>
      <c r="B2668" s="1">
        <v>43993</v>
      </c>
      <c r="C2668" s="1">
        <v>43999</v>
      </c>
      <c r="D2668" t="s">
        <v>21</v>
      </c>
      <c r="E2668" t="s">
        <v>1130</v>
      </c>
      <c r="F2668">
        <v>0</v>
      </c>
      <c r="G2668">
        <v>10000000</v>
      </c>
      <c r="H2668">
        <v>0</v>
      </c>
      <c r="I2668">
        <v>0</v>
      </c>
      <c r="J2668">
        <v>0</v>
      </c>
      <c r="K2668">
        <v>2.5999999999999999E-2</v>
      </c>
      <c r="L2668" t="s">
        <v>23</v>
      </c>
      <c r="M2668" s="2">
        <v>260000</v>
      </c>
      <c r="N2668" s="2" t="str">
        <f>VLOOKUP(Tabla1[[#This Row],[nemo]],'Nemos y clasificaciones'!$A$2:$B$5000,2,FALSE)</f>
        <v>CFI</v>
      </c>
      <c r="O2668" s="2" t="str">
        <f>VLOOKUP(Tabla1[[#This Row],[nemo]],'Nemos y clasificaciones'!$A$1:$C$3000,3,FALSE)</f>
        <v>CFI</v>
      </c>
      <c r="P2668" s="2"/>
      <c r="Q2668" s="2"/>
    </row>
    <row r="2669" spans="1:17" x14ac:dyDescent="0.25">
      <c r="A2669" t="s">
        <v>4100</v>
      </c>
      <c r="B2669" s="1">
        <v>43986</v>
      </c>
      <c r="C2669" s="1">
        <v>43992</v>
      </c>
      <c r="D2669" t="s">
        <v>21</v>
      </c>
      <c r="E2669" t="s">
        <v>4101</v>
      </c>
      <c r="F2669">
        <v>0</v>
      </c>
      <c r="G2669">
        <v>10000000</v>
      </c>
      <c r="H2669">
        <v>0</v>
      </c>
      <c r="I2669">
        <v>0</v>
      </c>
      <c r="J2669">
        <v>0</v>
      </c>
      <c r="K2669">
        <v>4.0000000000000001E-3</v>
      </c>
      <c r="L2669" t="s">
        <v>23</v>
      </c>
      <c r="M2669" s="3">
        <v>40000</v>
      </c>
      <c r="N2669" s="2" t="str">
        <f>VLOOKUP(Tabla1[[#This Row],[nemo]],'Nemos y clasificaciones'!$A$2:$B$5000,2,FALSE)</f>
        <v>CFI</v>
      </c>
      <c r="O2669" s="3" t="str">
        <f>VLOOKUP(Tabla1[[#This Row],[nemo]],'Nemos y clasificaciones'!$A$1:$C$3000,3,FALSE)</f>
        <v>CFI</v>
      </c>
      <c r="P2669" s="3"/>
      <c r="Q2669" s="3"/>
    </row>
    <row r="2670" spans="1:17" x14ac:dyDescent="0.25">
      <c r="A2670" t="s">
        <v>4102</v>
      </c>
      <c r="B2670" s="1">
        <v>43986</v>
      </c>
      <c r="C2670" s="1">
        <v>43992</v>
      </c>
      <c r="D2670" t="s">
        <v>21</v>
      </c>
      <c r="E2670" t="s">
        <v>4103</v>
      </c>
      <c r="F2670">
        <v>0</v>
      </c>
      <c r="G2670">
        <v>10000000</v>
      </c>
      <c r="H2670">
        <v>0</v>
      </c>
      <c r="I2670">
        <v>0</v>
      </c>
      <c r="J2670">
        <v>0</v>
      </c>
      <c r="K2670">
        <v>5.0000000000000001E-3</v>
      </c>
      <c r="L2670" t="s">
        <v>23</v>
      </c>
      <c r="M2670" s="3">
        <v>50000</v>
      </c>
      <c r="N2670" s="2" t="str">
        <f>VLOOKUP(Tabla1[[#This Row],[nemo]],'Nemos y clasificaciones'!$A$2:$B$5000,2,FALSE)</f>
        <v>CFI</v>
      </c>
      <c r="O2670" s="3" t="str">
        <f>VLOOKUP(Tabla1[[#This Row],[nemo]],'Nemos y clasificaciones'!$A$1:$C$3000,3,FALSE)</f>
        <v>CFI</v>
      </c>
      <c r="P2670" s="3"/>
      <c r="Q2670" s="3"/>
    </row>
    <row r="2671" spans="1:17" x14ac:dyDescent="0.25">
      <c r="A2671" t="s">
        <v>7556</v>
      </c>
      <c r="B2671" s="1">
        <v>43341</v>
      </c>
      <c r="C2671" s="1">
        <v>43347</v>
      </c>
      <c r="D2671" t="s">
        <v>86</v>
      </c>
      <c r="E2671" t="s">
        <v>4860</v>
      </c>
      <c r="F2671">
        <v>0</v>
      </c>
      <c r="G2671">
        <v>5000000</v>
      </c>
      <c r="H2671">
        <v>0</v>
      </c>
      <c r="I2671">
        <v>0</v>
      </c>
      <c r="J2671">
        <v>0</v>
      </c>
      <c r="K2671">
        <v>22.991</v>
      </c>
      <c r="L2671" t="s">
        <v>54</v>
      </c>
      <c r="M2671" s="2">
        <v>114955000</v>
      </c>
      <c r="N2671" s="2" t="str">
        <f>VLOOKUP(Tabla1[[#This Row],[nemo]],'Nemos y clasificaciones'!$A$2:$B$5000,2,FALSE)</f>
        <v>CFI</v>
      </c>
      <c r="O2671" s="2" t="str">
        <f>VLOOKUP(Tabla1[[#This Row],[nemo]],'Nemos y clasificaciones'!$A$1:$C$3000,3,FALSE)</f>
        <v>CFI</v>
      </c>
      <c r="P2671" s="2"/>
      <c r="Q2671" s="2"/>
    </row>
    <row r="2672" spans="1:17" x14ac:dyDescent="0.25">
      <c r="A2672" t="s">
        <v>8394</v>
      </c>
      <c r="B2672" s="1">
        <v>43207</v>
      </c>
      <c r="C2672" s="1">
        <v>43213</v>
      </c>
      <c r="D2672" t="s">
        <v>86</v>
      </c>
      <c r="E2672" t="s">
        <v>4860</v>
      </c>
      <c r="F2672">
        <v>0</v>
      </c>
      <c r="G2672">
        <v>5000000</v>
      </c>
      <c r="H2672">
        <v>0</v>
      </c>
      <c r="I2672">
        <v>0</v>
      </c>
      <c r="J2672">
        <v>0</v>
      </c>
      <c r="K2672">
        <v>22.991</v>
      </c>
      <c r="L2672" t="s">
        <v>54</v>
      </c>
      <c r="M2672" s="2">
        <v>114955000</v>
      </c>
      <c r="N2672" s="2" t="str">
        <f>VLOOKUP(Tabla1[[#This Row],[nemo]],'Nemos y clasificaciones'!$A$2:$B$5000,2,FALSE)</f>
        <v>CFI</v>
      </c>
      <c r="O2672" s="2" t="str">
        <f>VLOOKUP(Tabla1[[#This Row],[nemo]],'Nemos y clasificaciones'!$A$1:$C$3000,3,FALSE)</f>
        <v>CFI</v>
      </c>
      <c r="P2672" s="2"/>
      <c r="Q2672" s="2"/>
    </row>
    <row r="2673" spans="1:17" x14ac:dyDescent="0.25">
      <c r="A2673" t="s">
        <v>10434</v>
      </c>
      <c r="B2673" s="1">
        <v>42539</v>
      </c>
      <c r="C2673" s="1">
        <v>42545</v>
      </c>
      <c r="D2673" t="s">
        <v>86</v>
      </c>
      <c r="E2673" t="s">
        <v>4860</v>
      </c>
      <c r="F2673">
        <v>0</v>
      </c>
      <c r="G2673">
        <v>5000000</v>
      </c>
      <c r="H2673">
        <v>0</v>
      </c>
      <c r="I2673">
        <v>0</v>
      </c>
      <c r="J2673">
        <v>0</v>
      </c>
      <c r="K2673">
        <v>17.670000000000002</v>
      </c>
      <c r="L2673" t="s">
        <v>54</v>
      </c>
      <c r="M2673" s="2">
        <v>88350000</v>
      </c>
      <c r="N2673" s="2" t="str">
        <f>VLOOKUP(Tabla1[[#This Row],[nemo]],'Nemos y clasificaciones'!$A$2:$B$5000,2,FALSE)</f>
        <v>CFI</v>
      </c>
      <c r="O2673" s="2" t="str">
        <f>VLOOKUP(Tabla1[[#This Row],[nemo]],'Nemos y clasificaciones'!$A$1:$C$3000,3,FALSE)</f>
        <v>CFI</v>
      </c>
      <c r="P2673" s="2"/>
      <c r="Q2673" s="2"/>
    </row>
    <row r="2674" spans="1:17" x14ac:dyDescent="0.25">
      <c r="A2674" t="s">
        <v>6147</v>
      </c>
      <c r="B2674" s="1">
        <v>43622</v>
      </c>
      <c r="C2674" s="1">
        <v>43628</v>
      </c>
      <c r="D2674" t="s">
        <v>14</v>
      </c>
      <c r="E2674" t="s">
        <v>4860</v>
      </c>
      <c r="F2674">
        <v>0</v>
      </c>
      <c r="G2674">
        <v>5000000</v>
      </c>
      <c r="H2674">
        <v>0</v>
      </c>
      <c r="I2674">
        <v>0</v>
      </c>
      <c r="J2674">
        <v>0</v>
      </c>
      <c r="K2674">
        <v>16.658999999999999</v>
      </c>
      <c r="L2674" t="s">
        <v>54</v>
      </c>
      <c r="M2674" s="2">
        <v>83295000</v>
      </c>
      <c r="N2674" s="2" t="str">
        <f>VLOOKUP(Tabla1[[#This Row],[nemo]],'Nemos y clasificaciones'!$A$2:$B$5000,2,FALSE)</f>
        <v>CFI</v>
      </c>
      <c r="O2674" s="2" t="str">
        <f>VLOOKUP(Tabla1[[#This Row],[nemo]],'Nemos y clasificaciones'!$A$1:$C$3000,3,FALSE)</f>
        <v>CFI</v>
      </c>
      <c r="P2674" s="2"/>
      <c r="Q2674" s="2"/>
    </row>
    <row r="2675" spans="1:17" x14ac:dyDescent="0.25">
      <c r="A2675" t="s">
        <v>9765</v>
      </c>
      <c r="B2675" s="1">
        <v>42843</v>
      </c>
      <c r="C2675" s="1">
        <v>42850</v>
      </c>
      <c r="D2675" t="s">
        <v>14</v>
      </c>
      <c r="E2675" t="s">
        <v>8379</v>
      </c>
      <c r="F2675">
        <v>0</v>
      </c>
      <c r="G2675">
        <v>182932687</v>
      </c>
      <c r="H2675">
        <v>0</v>
      </c>
      <c r="I2675">
        <v>0</v>
      </c>
      <c r="J2675">
        <v>0</v>
      </c>
      <c r="K2675">
        <v>4</v>
      </c>
      <c r="L2675" t="s">
        <v>16</v>
      </c>
      <c r="M2675" s="2">
        <v>731730748</v>
      </c>
      <c r="N2675" s="2" t="str">
        <f>VLOOKUP(Tabla1[[#This Row],[nemo]],'Nemos y clasificaciones'!$A$2:$B$5000,2,FALSE)</f>
        <v>EMPRESA ELECTRICA DE IQUIQUE S.A.</v>
      </c>
      <c r="O2675" s="2" t="str">
        <f>VLOOKUP(Tabla1[[#This Row],[nemo]],'Nemos y clasificaciones'!$A$1:$C$3000,3,FALSE)</f>
        <v>Eléctrico</v>
      </c>
      <c r="P2675" s="2"/>
      <c r="Q2675" s="2"/>
    </row>
    <row r="2676" spans="1:17" x14ac:dyDescent="0.25">
      <c r="A2676" t="s">
        <v>9400</v>
      </c>
      <c r="B2676" s="1">
        <v>42887</v>
      </c>
      <c r="C2676" s="1">
        <v>42893</v>
      </c>
      <c r="D2676" t="s">
        <v>86</v>
      </c>
      <c r="E2676" t="s">
        <v>4860</v>
      </c>
      <c r="F2676">
        <v>0</v>
      </c>
      <c r="G2676">
        <v>5000000</v>
      </c>
      <c r="H2676">
        <v>0</v>
      </c>
      <c r="I2676">
        <v>0</v>
      </c>
      <c r="J2676">
        <v>0</v>
      </c>
      <c r="K2676">
        <v>12.52</v>
      </c>
      <c r="L2676" t="s">
        <v>54</v>
      </c>
      <c r="M2676" s="2">
        <v>62600000</v>
      </c>
      <c r="N2676" s="2" t="str">
        <f>VLOOKUP(Tabla1[[#This Row],[nemo]],'Nemos y clasificaciones'!$A$2:$B$5000,2,FALSE)</f>
        <v>CFI</v>
      </c>
      <c r="O2676" s="2" t="str">
        <f>VLOOKUP(Tabla1[[#This Row],[nemo]],'Nemos y clasificaciones'!$A$1:$C$3000,3,FALSE)</f>
        <v>CFI</v>
      </c>
      <c r="P2676" s="2"/>
      <c r="Q2676" s="2"/>
    </row>
    <row r="2677" spans="1:17" x14ac:dyDescent="0.25">
      <c r="A2677" t="s">
        <v>10962</v>
      </c>
      <c r="B2677" s="1">
        <v>42375</v>
      </c>
      <c r="C2677" s="1">
        <v>42381</v>
      </c>
      <c r="D2677" t="s">
        <v>86</v>
      </c>
      <c r="E2677" t="s">
        <v>4860</v>
      </c>
      <c r="F2677">
        <v>0</v>
      </c>
      <c r="G2677">
        <v>5000000</v>
      </c>
      <c r="H2677">
        <v>0</v>
      </c>
      <c r="I2677">
        <v>0</v>
      </c>
      <c r="J2677">
        <v>0</v>
      </c>
      <c r="K2677">
        <v>12.298</v>
      </c>
      <c r="L2677" t="s">
        <v>54</v>
      </c>
      <c r="M2677" s="2">
        <v>61490000</v>
      </c>
      <c r="N2677" s="2" t="str">
        <f>VLOOKUP(Tabla1[[#This Row],[nemo]],'Nemos y clasificaciones'!$A$2:$B$5000,2,FALSE)</f>
        <v>CFI</v>
      </c>
      <c r="O2677" s="2" t="str">
        <f>VLOOKUP(Tabla1[[#This Row],[nemo]],'Nemos y clasificaciones'!$A$1:$C$3000,3,FALSE)</f>
        <v>CFI</v>
      </c>
      <c r="P2677" s="2"/>
      <c r="Q2677" s="2"/>
    </row>
    <row r="2678" spans="1:17" x14ac:dyDescent="0.25">
      <c r="A2678" t="s">
        <v>7341</v>
      </c>
      <c r="B2678" s="1">
        <v>43402</v>
      </c>
      <c r="C2678" s="1">
        <v>43410</v>
      </c>
      <c r="D2678" t="s">
        <v>86</v>
      </c>
      <c r="E2678" t="s">
        <v>4860</v>
      </c>
      <c r="F2678">
        <v>0</v>
      </c>
      <c r="G2678">
        <v>5000000</v>
      </c>
      <c r="H2678">
        <v>0</v>
      </c>
      <c r="I2678">
        <v>0</v>
      </c>
      <c r="J2678">
        <v>0</v>
      </c>
      <c r="K2678">
        <v>7.7809999999999997</v>
      </c>
      <c r="L2678" t="s">
        <v>16</v>
      </c>
      <c r="M2678" s="2">
        <v>38905000</v>
      </c>
      <c r="N2678" s="2" t="str">
        <f>VLOOKUP(Tabla1[[#This Row],[nemo]],'Nemos y clasificaciones'!$A$2:$B$5000,2,FALSE)</f>
        <v>CFI</v>
      </c>
      <c r="O2678" s="2" t="str">
        <f>VLOOKUP(Tabla1[[#This Row],[nemo]],'Nemos y clasificaciones'!$A$1:$C$3000,3,FALSE)</f>
        <v>CFI</v>
      </c>
      <c r="P2678" s="2"/>
      <c r="Q2678" s="2"/>
    </row>
    <row r="2679" spans="1:17" x14ac:dyDescent="0.25">
      <c r="A2679" t="s">
        <v>9325</v>
      </c>
      <c r="B2679" s="1">
        <v>42901</v>
      </c>
      <c r="C2679" s="1">
        <v>42907</v>
      </c>
      <c r="D2679" t="s">
        <v>86</v>
      </c>
      <c r="E2679" t="s">
        <v>4860</v>
      </c>
      <c r="F2679">
        <v>0</v>
      </c>
      <c r="G2679">
        <v>5000000</v>
      </c>
      <c r="H2679">
        <v>0</v>
      </c>
      <c r="I2679">
        <v>0</v>
      </c>
      <c r="J2679">
        <v>0</v>
      </c>
      <c r="K2679">
        <v>5.9619999999999997</v>
      </c>
      <c r="L2679" t="s">
        <v>16</v>
      </c>
      <c r="M2679" s="2">
        <v>29810000</v>
      </c>
      <c r="N2679" s="2" t="str">
        <f>VLOOKUP(Tabla1[[#This Row],[nemo]],'Nemos y clasificaciones'!$A$2:$B$5000,2,FALSE)</f>
        <v>CFI</v>
      </c>
      <c r="O2679" s="2" t="str">
        <f>VLOOKUP(Tabla1[[#This Row],[nemo]],'Nemos y clasificaciones'!$A$1:$C$3000,3,FALSE)</f>
        <v>CFI</v>
      </c>
      <c r="P2679" s="2"/>
      <c r="Q2679" s="2"/>
    </row>
    <row r="2680" spans="1:17" x14ac:dyDescent="0.25">
      <c r="A2680" t="s">
        <v>8954</v>
      </c>
      <c r="B2680" s="1">
        <v>43032</v>
      </c>
      <c r="C2680" s="1">
        <v>43039</v>
      </c>
      <c r="D2680" t="s">
        <v>86</v>
      </c>
      <c r="E2680" t="s">
        <v>4860</v>
      </c>
      <c r="F2680">
        <v>0</v>
      </c>
      <c r="G2680">
        <v>5000000</v>
      </c>
      <c r="H2680">
        <v>0</v>
      </c>
      <c r="I2680">
        <v>0</v>
      </c>
      <c r="J2680">
        <v>0</v>
      </c>
      <c r="K2680">
        <v>5.44</v>
      </c>
      <c r="L2680" t="s">
        <v>16</v>
      </c>
      <c r="M2680" s="2">
        <v>27200000</v>
      </c>
      <c r="N2680" s="2" t="str">
        <f>VLOOKUP(Tabla1[[#This Row],[nemo]],'Nemos y clasificaciones'!$A$2:$B$5000,2,FALSE)</f>
        <v>CFI</v>
      </c>
      <c r="O2680" s="2" t="str">
        <f>VLOOKUP(Tabla1[[#This Row],[nemo]],'Nemos y clasificaciones'!$A$1:$C$3000,3,FALSE)</f>
        <v>CFI</v>
      </c>
      <c r="P2680" s="2"/>
      <c r="Q2680" s="2"/>
    </row>
    <row r="2681" spans="1:17" x14ac:dyDescent="0.25">
      <c r="A2681" t="s">
        <v>9154</v>
      </c>
      <c r="B2681" s="1">
        <v>42941</v>
      </c>
      <c r="C2681" s="1">
        <v>42947</v>
      </c>
      <c r="D2681" t="s">
        <v>86</v>
      </c>
      <c r="E2681" t="s">
        <v>4860</v>
      </c>
      <c r="F2681">
        <v>0</v>
      </c>
      <c r="G2681">
        <v>5000000</v>
      </c>
      <c r="H2681">
        <v>0</v>
      </c>
      <c r="I2681">
        <v>0</v>
      </c>
      <c r="J2681">
        <v>0</v>
      </c>
      <c r="K2681">
        <v>4.3109999999999999</v>
      </c>
      <c r="L2681" t="s">
        <v>16</v>
      </c>
      <c r="M2681" s="2">
        <v>21555000</v>
      </c>
      <c r="N2681" s="2" t="str">
        <f>VLOOKUP(Tabla1[[#This Row],[nemo]],'Nemos y clasificaciones'!$A$2:$B$5000,2,FALSE)</f>
        <v>CFI</v>
      </c>
      <c r="O2681" s="2" t="str">
        <f>VLOOKUP(Tabla1[[#This Row],[nemo]],'Nemos y clasificaciones'!$A$1:$C$3000,3,FALSE)</f>
        <v>CFI</v>
      </c>
      <c r="P2681" s="2"/>
      <c r="Q2681" s="2"/>
    </row>
    <row r="2682" spans="1:17" x14ac:dyDescent="0.25">
      <c r="A2682" t="s">
        <v>8022</v>
      </c>
      <c r="B2682" s="1">
        <v>43245</v>
      </c>
      <c r="C2682" s="1">
        <v>43251</v>
      </c>
      <c r="D2682" t="s">
        <v>14</v>
      </c>
      <c r="E2682" t="s">
        <v>1772</v>
      </c>
      <c r="F2682">
        <v>0</v>
      </c>
      <c r="G2682">
        <v>2036690512</v>
      </c>
      <c r="H2682">
        <v>0</v>
      </c>
      <c r="I2682">
        <v>0</v>
      </c>
      <c r="J2682">
        <v>0</v>
      </c>
      <c r="K2682">
        <v>0.35399999999999998</v>
      </c>
      <c r="L2682" t="s">
        <v>23</v>
      </c>
      <c r="M2682" s="2">
        <v>720988441.24800003</v>
      </c>
      <c r="N2682" s="2" t="str">
        <f>VLOOKUP(Tabla1[[#This Row],[nemo]],'Nemos y clasificaciones'!$A$2:$B$5000,2,FALSE)</f>
        <v>ADMINISTRADORA DE FONDOS DE PENSIONES PLANVITAL S.A.</v>
      </c>
      <c r="O2682" s="2" t="str">
        <f>VLOOKUP(Tabla1[[#This Row],[nemo]],'Nemos y clasificaciones'!$A$1:$C$3000,3,FALSE)</f>
        <v>Servicios financieros</v>
      </c>
      <c r="P2682" s="2"/>
      <c r="Q2682" s="2"/>
    </row>
    <row r="2683" spans="1:17" x14ac:dyDescent="0.25">
      <c r="A2683" t="s">
        <v>2017</v>
      </c>
      <c r="B2683" s="1">
        <v>44316</v>
      </c>
      <c r="C2683" s="1">
        <v>44323</v>
      </c>
      <c r="D2683" t="s">
        <v>14</v>
      </c>
      <c r="E2683" t="s">
        <v>2018</v>
      </c>
      <c r="F2683">
        <v>0</v>
      </c>
      <c r="G2683">
        <v>720000000</v>
      </c>
      <c r="H2683">
        <v>0</v>
      </c>
      <c r="I2683">
        <v>0</v>
      </c>
      <c r="J2683">
        <v>0</v>
      </c>
      <c r="K2683">
        <v>1</v>
      </c>
      <c r="L2683" t="s">
        <v>23</v>
      </c>
      <c r="M2683" s="2">
        <v>720000000</v>
      </c>
      <c r="N2683" s="2" t="str">
        <f>VLOOKUP(Tabla1[[#This Row],[nemo]],'Nemos y clasificaciones'!$A$2:$B$5000,2,FALSE)</f>
        <v>FRUTICOLA VICONTO S.A.</v>
      </c>
      <c r="O2683" s="2" t="str">
        <f>VLOOKUP(Tabla1[[#This Row],[nemo]],'Nemos y clasificaciones'!$A$1:$C$3000,3,FALSE)</f>
        <v>Alimentos, bebidas y tabaco</v>
      </c>
      <c r="P2683" s="2"/>
      <c r="Q2683" s="2"/>
    </row>
    <row r="2684" spans="1:17" x14ac:dyDescent="0.25">
      <c r="A2684" t="s">
        <v>7492</v>
      </c>
      <c r="B2684" s="1">
        <v>43363</v>
      </c>
      <c r="C2684" s="1">
        <v>43369</v>
      </c>
      <c r="D2684" t="s">
        <v>86</v>
      </c>
      <c r="E2684" t="s">
        <v>4860</v>
      </c>
      <c r="F2684">
        <v>0</v>
      </c>
      <c r="G2684">
        <v>5000000</v>
      </c>
      <c r="H2684">
        <v>0</v>
      </c>
      <c r="I2684">
        <v>0</v>
      </c>
      <c r="J2684">
        <v>0</v>
      </c>
      <c r="K2684">
        <v>4.2439999999999998</v>
      </c>
      <c r="L2684" t="s">
        <v>16</v>
      </c>
      <c r="M2684" s="2">
        <v>21220000</v>
      </c>
      <c r="N2684" s="2" t="str">
        <f>VLOOKUP(Tabla1[[#This Row],[nemo]],'Nemos y clasificaciones'!$A$2:$B$5000,2,FALSE)</f>
        <v>CFI</v>
      </c>
      <c r="O2684" s="2" t="str">
        <f>VLOOKUP(Tabla1[[#This Row],[nemo]],'Nemos y clasificaciones'!$A$1:$C$3000,3,FALSE)</f>
        <v>CFI</v>
      </c>
      <c r="P2684" s="2"/>
      <c r="Q2684" s="2"/>
    </row>
    <row r="2685" spans="1:17" x14ac:dyDescent="0.25">
      <c r="A2685" t="s">
        <v>11121</v>
      </c>
      <c r="B2685" s="1">
        <v>42341</v>
      </c>
      <c r="C2685" s="1">
        <v>42348</v>
      </c>
      <c r="D2685" t="s">
        <v>86</v>
      </c>
      <c r="E2685" t="s">
        <v>4860</v>
      </c>
      <c r="F2685">
        <v>0</v>
      </c>
      <c r="G2685">
        <v>5000000</v>
      </c>
      <c r="H2685">
        <v>0</v>
      </c>
      <c r="I2685">
        <v>0</v>
      </c>
      <c r="J2685">
        <v>0</v>
      </c>
      <c r="K2685">
        <v>4.202</v>
      </c>
      <c r="L2685" t="s">
        <v>16</v>
      </c>
      <c r="M2685" s="2">
        <v>21010000</v>
      </c>
      <c r="N2685" s="2" t="str">
        <f>VLOOKUP(Tabla1[[#This Row],[nemo]],'Nemos y clasificaciones'!$A$2:$B$5000,2,FALSE)</f>
        <v>CFI</v>
      </c>
      <c r="O2685" s="2" t="str">
        <f>VLOOKUP(Tabla1[[#This Row],[nemo]],'Nemos y clasificaciones'!$A$1:$C$3000,3,FALSE)</f>
        <v>CFI</v>
      </c>
      <c r="P2685" s="2"/>
      <c r="Q2685" s="2"/>
    </row>
    <row r="2686" spans="1:17" x14ac:dyDescent="0.25">
      <c r="A2686" t="s">
        <v>5837</v>
      </c>
      <c r="B2686" s="1">
        <v>43664</v>
      </c>
      <c r="C2686" s="1">
        <v>43670</v>
      </c>
      <c r="D2686" t="s">
        <v>86</v>
      </c>
      <c r="E2686" t="s">
        <v>4860</v>
      </c>
      <c r="F2686">
        <v>0</v>
      </c>
      <c r="G2686">
        <v>5000000</v>
      </c>
      <c r="H2686">
        <v>0</v>
      </c>
      <c r="I2686">
        <v>0</v>
      </c>
      <c r="J2686">
        <v>0</v>
      </c>
      <c r="K2686">
        <v>3.1829999999999998</v>
      </c>
      <c r="L2686" t="s">
        <v>16</v>
      </c>
      <c r="M2686" s="2">
        <v>15915000</v>
      </c>
      <c r="N2686" s="2" t="str">
        <f>VLOOKUP(Tabla1[[#This Row],[nemo]],'Nemos y clasificaciones'!$A$2:$B$5000,2,FALSE)</f>
        <v>CFI</v>
      </c>
      <c r="O2686" s="2" t="str">
        <f>VLOOKUP(Tabla1[[#This Row],[nemo]],'Nemos y clasificaciones'!$A$1:$C$3000,3,FALSE)</f>
        <v>CFI</v>
      </c>
      <c r="P2686" s="2"/>
      <c r="Q2686" s="2"/>
    </row>
    <row r="2687" spans="1:17" x14ac:dyDescent="0.25">
      <c r="A2687" t="s">
        <v>8129</v>
      </c>
      <c r="B2687" s="1">
        <v>43235</v>
      </c>
      <c r="C2687" s="1">
        <v>43242</v>
      </c>
      <c r="D2687" t="s">
        <v>86</v>
      </c>
      <c r="E2687" t="s">
        <v>4860</v>
      </c>
      <c r="F2687">
        <v>0</v>
      </c>
      <c r="G2687">
        <v>5000000</v>
      </c>
      <c r="H2687">
        <v>0</v>
      </c>
      <c r="I2687">
        <v>0</v>
      </c>
      <c r="J2687">
        <v>0</v>
      </c>
      <c r="K2687">
        <v>3.0059999999999998</v>
      </c>
      <c r="L2687" t="s">
        <v>16</v>
      </c>
      <c r="M2687" s="2">
        <v>15030000</v>
      </c>
      <c r="N2687" s="2" t="str">
        <f>VLOOKUP(Tabla1[[#This Row],[nemo]],'Nemos y clasificaciones'!$A$2:$B$5000,2,FALSE)</f>
        <v>CFI</v>
      </c>
      <c r="O2687" s="2" t="str">
        <f>VLOOKUP(Tabla1[[#This Row],[nemo]],'Nemos y clasificaciones'!$A$1:$C$3000,3,FALSE)</f>
        <v>CFI</v>
      </c>
      <c r="P2687" s="2"/>
      <c r="Q2687" s="2"/>
    </row>
    <row r="2688" spans="1:17" x14ac:dyDescent="0.25">
      <c r="A2688" t="s">
        <v>7920</v>
      </c>
      <c r="B2688" s="1">
        <v>43258</v>
      </c>
      <c r="C2688" s="1">
        <v>43264</v>
      </c>
      <c r="D2688" t="s">
        <v>86</v>
      </c>
      <c r="E2688" t="s">
        <v>4860</v>
      </c>
      <c r="F2688">
        <v>0</v>
      </c>
      <c r="G2688">
        <v>5000000</v>
      </c>
      <c r="H2688">
        <v>0</v>
      </c>
      <c r="I2688">
        <v>0</v>
      </c>
      <c r="J2688">
        <v>0</v>
      </c>
      <c r="K2688">
        <v>2.83</v>
      </c>
      <c r="L2688" t="s">
        <v>16</v>
      </c>
      <c r="M2688" s="2">
        <v>14150000</v>
      </c>
      <c r="N2688" s="2" t="str">
        <f>VLOOKUP(Tabla1[[#This Row],[nemo]],'Nemos y clasificaciones'!$A$2:$B$5000,2,FALSE)</f>
        <v>CFI</v>
      </c>
      <c r="O2688" s="2" t="str">
        <f>VLOOKUP(Tabla1[[#This Row],[nemo]],'Nemos y clasificaciones'!$A$1:$C$3000,3,FALSE)</f>
        <v>CFI</v>
      </c>
      <c r="P2688" s="2"/>
      <c r="Q2688" s="2"/>
    </row>
    <row r="2689" spans="1:17" x14ac:dyDescent="0.25">
      <c r="A2689" t="s">
        <v>9634</v>
      </c>
      <c r="B2689" s="1">
        <v>42859</v>
      </c>
      <c r="C2689" s="1">
        <v>42865</v>
      </c>
      <c r="D2689" t="s">
        <v>86</v>
      </c>
      <c r="E2689" t="s">
        <v>4860</v>
      </c>
      <c r="F2689">
        <v>0</v>
      </c>
      <c r="G2689">
        <v>5000000</v>
      </c>
      <c r="H2689">
        <v>0</v>
      </c>
      <c r="I2689">
        <v>0</v>
      </c>
      <c r="J2689">
        <v>0</v>
      </c>
      <c r="K2689">
        <v>2.0659999999999998</v>
      </c>
      <c r="L2689" t="s">
        <v>16</v>
      </c>
      <c r="M2689" s="2">
        <v>10330000</v>
      </c>
      <c r="N2689" s="2" t="str">
        <f>VLOOKUP(Tabla1[[#This Row],[nemo]],'Nemos y clasificaciones'!$A$2:$B$5000,2,FALSE)</f>
        <v>CFI</v>
      </c>
      <c r="O2689" s="2" t="str">
        <f>VLOOKUP(Tabla1[[#This Row],[nemo]],'Nemos y clasificaciones'!$A$1:$C$3000,3,FALSE)</f>
        <v>CFI</v>
      </c>
      <c r="P2689" s="2"/>
      <c r="Q2689" s="2"/>
    </row>
    <row r="2690" spans="1:17" x14ac:dyDescent="0.25">
      <c r="A2690" t="s">
        <v>8594</v>
      </c>
      <c r="B2690" s="1">
        <v>43131</v>
      </c>
      <c r="C2690" s="1">
        <v>43137</v>
      </c>
      <c r="D2690" t="s">
        <v>86</v>
      </c>
      <c r="E2690" t="s">
        <v>4860</v>
      </c>
      <c r="F2690">
        <v>0</v>
      </c>
      <c r="G2690">
        <v>5000000</v>
      </c>
      <c r="H2690">
        <v>0</v>
      </c>
      <c r="I2690">
        <v>0</v>
      </c>
      <c r="J2690">
        <v>0</v>
      </c>
      <c r="K2690">
        <v>1.9339999999999999</v>
      </c>
      <c r="L2690" t="s">
        <v>16</v>
      </c>
      <c r="M2690" s="2">
        <v>9670000</v>
      </c>
      <c r="N2690" s="2" t="str">
        <f>VLOOKUP(Tabla1[[#This Row],[nemo]],'Nemos y clasificaciones'!$A$2:$B$5000,2,FALSE)</f>
        <v>CFI</v>
      </c>
      <c r="O2690" s="2" t="str">
        <f>VLOOKUP(Tabla1[[#This Row],[nemo]],'Nemos y clasificaciones'!$A$1:$C$3000,3,FALSE)</f>
        <v>CFI</v>
      </c>
      <c r="P2690" s="2"/>
      <c r="Q2690" s="2"/>
    </row>
    <row r="2691" spans="1:17" x14ac:dyDescent="0.25">
      <c r="A2691" t="s">
        <v>7255</v>
      </c>
      <c r="B2691" s="1">
        <v>43434</v>
      </c>
      <c r="C2691" s="1">
        <v>43440</v>
      </c>
      <c r="D2691" t="s">
        <v>86</v>
      </c>
      <c r="E2691" t="s">
        <v>4860</v>
      </c>
      <c r="F2691">
        <v>0</v>
      </c>
      <c r="G2691">
        <v>5000000</v>
      </c>
      <c r="H2691">
        <v>0</v>
      </c>
      <c r="I2691">
        <v>0</v>
      </c>
      <c r="J2691">
        <v>0</v>
      </c>
      <c r="K2691">
        <v>1.7689999999999999</v>
      </c>
      <c r="L2691" t="s">
        <v>16</v>
      </c>
      <c r="M2691" s="2">
        <v>8845000</v>
      </c>
      <c r="N2691" s="2" t="str">
        <f>VLOOKUP(Tabla1[[#This Row],[nemo]],'Nemos y clasificaciones'!$A$2:$B$5000,2,FALSE)</f>
        <v>CFI</v>
      </c>
      <c r="O2691" s="2" t="str">
        <f>VLOOKUP(Tabla1[[#This Row],[nemo]],'Nemos y clasificaciones'!$A$1:$C$3000,3,FALSE)</f>
        <v>CFI</v>
      </c>
      <c r="P2691" s="2"/>
      <c r="Q2691" s="2"/>
    </row>
    <row r="2692" spans="1:17" x14ac:dyDescent="0.25">
      <c r="A2692" t="s">
        <v>11673</v>
      </c>
      <c r="B2692" s="1">
        <v>42132</v>
      </c>
      <c r="C2692" s="1">
        <v>42138</v>
      </c>
      <c r="D2692" t="s">
        <v>14</v>
      </c>
      <c r="E2692" t="s">
        <v>2018</v>
      </c>
      <c r="F2692">
        <v>0</v>
      </c>
      <c r="G2692">
        <v>720000000</v>
      </c>
      <c r="H2692">
        <v>0</v>
      </c>
      <c r="I2692">
        <v>0</v>
      </c>
      <c r="J2692">
        <v>0</v>
      </c>
      <c r="K2692">
        <v>1</v>
      </c>
      <c r="L2692" t="s">
        <v>23</v>
      </c>
      <c r="M2692" s="2">
        <v>720000000</v>
      </c>
      <c r="N2692" s="2" t="str">
        <f>VLOOKUP(Tabla1[[#This Row],[nemo]],'Nemos y clasificaciones'!$A$2:$B$5000,2,FALSE)</f>
        <v>FRUTICOLA VICONTO S.A.</v>
      </c>
      <c r="O2692" s="2" t="str">
        <f>VLOOKUP(Tabla1[[#This Row],[nemo]],'Nemos y clasificaciones'!$A$1:$C$3000,3,FALSE)</f>
        <v>Alimentos, bebidas y tabaco</v>
      </c>
      <c r="P2692" s="2"/>
      <c r="Q2692" s="2"/>
    </row>
    <row r="2693" spans="1:17" x14ac:dyDescent="0.25">
      <c r="A2693" t="s">
        <v>9602</v>
      </c>
      <c r="B2693" s="1">
        <v>42864</v>
      </c>
      <c r="C2693" s="1">
        <v>42870</v>
      </c>
      <c r="D2693" t="s">
        <v>14</v>
      </c>
      <c r="E2693" t="s">
        <v>1903</v>
      </c>
      <c r="F2693">
        <v>0</v>
      </c>
      <c r="G2693">
        <v>179739039</v>
      </c>
      <c r="H2693">
        <v>0</v>
      </c>
      <c r="I2693">
        <v>0</v>
      </c>
      <c r="J2693">
        <v>0</v>
      </c>
      <c r="K2693">
        <v>4</v>
      </c>
      <c r="L2693" t="s">
        <v>16</v>
      </c>
      <c r="M2693" s="2">
        <v>718956156</v>
      </c>
      <c r="N2693" s="2" t="str">
        <f>VLOOKUP(Tabla1[[#This Row],[nemo]],'Nemos y clasificaciones'!$A$2:$B$5000,2,FALSE)</f>
        <v>FERIA DE OSORNO S.A.</v>
      </c>
      <c r="O2693" s="2" t="str">
        <f>VLOOKUP(Tabla1[[#This Row],[nemo]],'Nemos y clasificaciones'!$A$1:$C$3000,3,FALSE)</f>
        <v>Alimentos, bebidas y tabaco</v>
      </c>
      <c r="P2693" s="2"/>
      <c r="Q2693" s="2"/>
    </row>
    <row r="2694" spans="1:17" x14ac:dyDescent="0.25">
      <c r="A2694" t="s">
        <v>4526</v>
      </c>
      <c r="B2694" s="1">
        <v>43945</v>
      </c>
      <c r="C2694" s="1">
        <v>43951</v>
      </c>
      <c r="D2694" t="s">
        <v>14</v>
      </c>
      <c r="E2694" t="s">
        <v>2093</v>
      </c>
      <c r="F2694">
        <v>0</v>
      </c>
      <c r="G2694">
        <v>4713485125</v>
      </c>
      <c r="H2694">
        <v>0</v>
      </c>
      <c r="I2694">
        <v>0</v>
      </c>
      <c r="J2694">
        <v>0</v>
      </c>
      <c r="K2694">
        <v>0.152</v>
      </c>
      <c r="L2694" t="s">
        <v>23</v>
      </c>
      <c r="M2694" s="2">
        <v>716449739</v>
      </c>
      <c r="N2694" s="2" t="str">
        <f>VLOOKUP(Tabla1[[#This Row],[nemo]],'Nemos y clasificaciones'!$A$2:$B$5000,2,FALSE)</f>
        <v>FERROCARRIL DEL PACIFICO S.A.</v>
      </c>
      <c r="O2694" s="2" t="str">
        <f>VLOOKUP(Tabla1[[#This Row],[nemo]],'Nemos y clasificaciones'!$A$1:$C$3000,3,FALSE)</f>
        <v>Transportes de ferrocarriles y por carreteras</v>
      </c>
      <c r="P2694" s="2"/>
      <c r="Q2694" s="2"/>
    </row>
    <row r="2695" spans="1:17" x14ac:dyDescent="0.25">
      <c r="A2695" t="s">
        <v>8881</v>
      </c>
      <c r="B2695" s="1">
        <v>43061</v>
      </c>
      <c r="C2695" s="1">
        <v>43067</v>
      </c>
      <c r="D2695" t="s">
        <v>86</v>
      </c>
      <c r="E2695" t="s">
        <v>4860</v>
      </c>
      <c r="F2695">
        <v>0</v>
      </c>
      <c r="G2695">
        <v>5000000</v>
      </c>
      <c r="H2695">
        <v>0</v>
      </c>
      <c r="I2695">
        <v>0</v>
      </c>
      <c r="J2695">
        <v>0</v>
      </c>
      <c r="K2695">
        <v>1.28</v>
      </c>
      <c r="L2695" t="s">
        <v>16</v>
      </c>
      <c r="M2695" s="2">
        <v>6400000</v>
      </c>
      <c r="N2695" s="2" t="str">
        <f>VLOOKUP(Tabla1[[#This Row],[nemo]],'Nemos y clasificaciones'!$A$2:$B$5000,2,FALSE)</f>
        <v>CFI</v>
      </c>
      <c r="O2695" s="2" t="str">
        <f>VLOOKUP(Tabla1[[#This Row],[nemo]],'Nemos y clasificaciones'!$A$1:$C$3000,3,FALSE)</f>
        <v>CFI</v>
      </c>
      <c r="P2695" s="2"/>
      <c r="Q2695" s="2"/>
    </row>
    <row r="2696" spans="1:17" x14ac:dyDescent="0.25">
      <c r="A2696" t="s">
        <v>2696</v>
      </c>
      <c r="B2696" s="1">
        <v>44204</v>
      </c>
      <c r="C2696" s="1">
        <v>44210</v>
      </c>
      <c r="D2696" t="s">
        <v>14</v>
      </c>
      <c r="E2696" t="s">
        <v>1222</v>
      </c>
      <c r="F2696">
        <v>0</v>
      </c>
      <c r="G2696">
        <v>23100000</v>
      </c>
      <c r="H2696">
        <v>0</v>
      </c>
      <c r="I2696">
        <v>0</v>
      </c>
      <c r="J2696">
        <v>0</v>
      </c>
      <c r="K2696">
        <v>31</v>
      </c>
      <c r="L2696" t="s">
        <v>54</v>
      </c>
      <c r="M2696" s="2">
        <v>716100000</v>
      </c>
      <c r="N2696" s="2" t="str">
        <f>VLOOKUP(Tabla1[[#This Row],[nemo]],'Nemos y clasificaciones'!$A$2:$B$5000,2,FALSE)</f>
        <v>INVERSIONES UNION ESPAÑOLA S.A.</v>
      </c>
      <c r="O2696" s="2" t="str">
        <f>VLOOKUP(Tabla1[[#This Row],[nemo]],'Nemos y clasificaciones'!$A$1:$C$3000,3,FALSE)</f>
        <v>Servicios financieros</v>
      </c>
      <c r="P2696" s="2"/>
      <c r="Q2696" s="2"/>
    </row>
    <row r="2697" spans="1:17" x14ac:dyDescent="0.25">
      <c r="A2697" t="s">
        <v>9109</v>
      </c>
      <c r="B2697" s="1">
        <v>42977</v>
      </c>
      <c r="C2697" s="1">
        <v>42983</v>
      </c>
      <c r="D2697" t="s">
        <v>86</v>
      </c>
      <c r="E2697" t="s">
        <v>4860</v>
      </c>
      <c r="F2697">
        <v>0</v>
      </c>
      <c r="G2697">
        <v>5000000</v>
      </c>
      <c r="H2697">
        <v>0</v>
      </c>
      <c r="I2697">
        <v>0</v>
      </c>
      <c r="J2697">
        <v>0</v>
      </c>
      <c r="K2697">
        <v>1.0780000000000001</v>
      </c>
      <c r="L2697" t="s">
        <v>16</v>
      </c>
      <c r="M2697" s="2">
        <v>5390000</v>
      </c>
      <c r="N2697" s="2" t="str">
        <f>VLOOKUP(Tabla1[[#This Row],[nemo]],'Nemos y clasificaciones'!$A$2:$B$5000,2,FALSE)</f>
        <v>CFI</v>
      </c>
      <c r="O2697" s="2" t="str">
        <f>VLOOKUP(Tabla1[[#This Row],[nemo]],'Nemos y clasificaciones'!$A$1:$C$3000,3,FALSE)</f>
        <v>CFI</v>
      </c>
      <c r="P2697" s="2"/>
      <c r="Q2697" s="2"/>
    </row>
    <row r="2698" spans="1:17" x14ac:dyDescent="0.25">
      <c r="A2698" t="s">
        <v>6852</v>
      </c>
      <c r="B2698" s="1">
        <v>43525</v>
      </c>
      <c r="C2698" s="1">
        <v>43531</v>
      </c>
      <c r="D2698" t="s">
        <v>86</v>
      </c>
      <c r="E2698" t="s">
        <v>4860</v>
      </c>
      <c r="F2698">
        <v>0</v>
      </c>
      <c r="G2698">
        <v>5000000</v>
      </c>
      <c r="H2698">
        <v>0</v>
      </c>
      <c r="I2698">
        <v>0</v>
      </c>
      <c r="J2698">
        <v>0</v>
      </c>
      <c r="K2698">
        <v>0.81399999999999995</v>
      </c>
      <c r="L2698" t="s">
        <v>23</v>
      </c>
      <c r="M2698" s="2">
        <v>4070000</v>
      </c>
      <c r="N2698" s="2" t="str">
        <f>VLOOKUP(Tabla1[[#This Row],[nemo]],'Nemos y clasificaciones'!$A$2:$B$5000,2,FALSE)</f>
        <v>CFI</v>
      </c>
      <c r="O2698" s="2" t="str">
        <f>VLOOKUP(Tabla1[[#This Row],[nemo]],'Nemos y clasificaciones'!$A$1:$C$3000,3,FALSE)</f>
        <v>CFI</v>
      </c>
      <c r="P2698" s="2"/>
      <c r="Q2698" s="2"/>
    </row>
    <row r="2699" spans="1:17" x14ac:dyDescent="0.25">
      <c r="A2699" t="s">
        <v>10793</v>
      </c>
      <c r="B2699" s="1">
        <v>42481</v>
      </c>
      <c r="C2699" s="1">
        <v>42487</v>
      </c>
      <c r="D2699" t="s">
        <v>14</v>
      </c>
      <c r="E2699" t="s">
        <v>8985</v>
      </c>
      <c r="F2699">
        <v>0</v>
      </c>
      <c r="G2699">
        <v>177952073</v>
      </c>
      <c r="H2699">
        <v>0</v>
      </c>
      <c r="I2699">
        <v>0</v>
      </c>
      <c r="J2699">
        <v>0</v>
      </c>
      <c r="K2699">
        <v>4</v>
      </c>
      <c r="L2699" t="s">
        <v>16</v>
      </c>
      <c r="M2699" s="2">
        <v>711808292</v>
      </c>
      <c r="N2699" s="2" t="str">
        <f>VLOOKUP(Tabla1[[#This Row],[nemo]],'Nemos y clasificaciones'!$A$2:$B$5000,2,FALSE)</f>
        <v>CGE DISTRIBUCION S.A.</v>
      </c>
      <c r="O2699" s="2" t="str">
        <f>VLOOKUP(Tabla1[[#This Row],[nemo]],'Nemos y clasificaciones'!$A$1:$C$3000,3,FALSE)</f>
        <v>Eléctrico</v>
      </c>
      <c r="P2699" s="2"/>
      <c r="Q2699" s="2"/>
    </row>
    <row r="2700" spans="1:17" x14ac:dyDescent="0.25">
      <c r="A2700" t="s">
        <v>6913</v>
      </c>
      <c r="B2700" s="1">
        <v>43488</v>
      </c>
      <c r="C2700" s="1">
        <v>43494</v>
      </c>
      <c r="D2700" t="s">
        <v>86</v>
      </c>
      <c r="E2700" t="s">
        <v>4860</v>
      </c>
      <c r="F2700">
        <v>0</v>
      </c>
      <c r="G2700">
        <v>5000000</v>
      </c>
      <c r="H2700">
        <v>0</v>
      </c>
      <c r="I2700">
        <v>0</v>
      </c>
      <c r="J2700">
        <v>0</v>
      </c>
      <c r="K2700">
        <v>0.81399999999999995</v>
      </c>
      <c r="L2700" t="s">
        <v>23</v>
      </c>
      <c r="M2700" s="2">
        <v>4070000</v>
      </c>
      <c r="N2700" s="2" t="str">
        <f>VLOOKUP(Tabla1[[#This Row],[nemo]],'Nemos y clasificaciones'!$A$2:$B$5000,2,FALSE)</f>
        <v>CFI</v>
      </c>
      <c r="O2700" s="2" t="str">
        <f>VLOOKUP(Tabla1[[#This Row],[nemo]],'Nemos y clasificaciones'!$A$1:$C$3000,3,FALSE)</f>
        <v>CFI</v>
      </c>
      <c r="P2700" s="2"/>
      <c r="Q2700" s="2"/>
    </row>
    <row r="2701" spans="1:17" x14ac:dyDescent="0.25">
      <c r="A2701" t="s">
        <v>5552</v>
      </c>
      <c r="B2701" s="1">
        <v>43734</v>
      </c>
      <c r="C2701" s="1">
        <v>43740</v>
      </c>
      <c r="D2701" t="s">
        <v>86</v>
      </c>
      <c r="E2701" t="s">
        <v>4860</v>
      </c>
      <c r="F2701">
        <v>0</v>
      </c>
      <c r="G2701">
        <v>5000000</v>
      </c>
      <c r="H2701">
        <v>0</v>
      </c>
      <c r="I2701">
        <v>0</v>
      </c>
      <c r="J2701">
        <v>0</v>
      </c>
      <c r="K2701">
        <v>0.74299999999999999</v>
      </c>
      <c r="L2701" t="s">
        <v>23</v>
      </c>
      <c r="M2701" s="2">
        <v>3715000</v>
      </c>
      <c r="N2701" s="2" t="str">
        <f>VLOOKUP(Tabla1[[#This Row],[nemo]],'Nemos y clasificaciones'!$A$2:$B$5000,2,FALSE)</f>
        <v>CFI</v>
      </c>
      <c r="O2701" s="2" t="str">
        <f>VLOOKUP(Tabla1[[#This Row],[nemo]],'Nemos y clasificaciones'!$A$1:$C$3000,3,FALSE)</f>
        <v>CFI</v>
      </c>
      <c r="P2701" s="2"/>
      <c r="Q2701" s="2"/>
    </row>
    <row r="2702" spans="1:17" x14ac:dyDescent="0.25">
      <c r="A2702" t="s">
        <v>7644</v>
      </c>
      <c r="B2702" s="1">
        <v>43291</v>
      </c>
      <c r="C2702" s="1">
        <v>43298</v>
      </c>
      <c r="D2702" t="s">
        <v>86</v>
      </c>
      <c r="E2702" t="s">
        <v>4860</v>
      </c>
      <c r="F2702">
        <v>0</v>
      </c>
      <c r="G2702">
        <v>5000000</v>
      </c>
      <c r="H2702">
        <v>0</v>
      </c>
      <c r="I2702">
        <v>0</v>
      </c>
      <c r="J2702">
        <v>0</v>
      </c>
      <c r="K2702">
        <v>0.53100000000000003</v>
      </c>
      <c r="L2702" t="s">
        <v>23</v>
      </c>
      <c r="M2702" s="2">
        <v>2655000</v>
      </c>
      <c r="N2702" s="2" t="str">
        <f>VLOOKUP(Tabla1[[#This Row],[nemo]],'Nemos y clasificaciones'!$A$2:$B$5000,2,FALSE)</f>
        <v>CFI</v>
      </c>
      <c r="O2702" s="2" t="str">
        <f>VLOOKUP(Tabla1[[#This Row],[nemo]],'Nemos y clasificaciones'!$A$1:$C$3000,3,FALSE)</f>
        <v>CFI</v>
      </c>
      <c r="P2702" s="2"/>
      <c r="Q2702" s="2"/>
    </row>
    <row r="2703" spans="1:17" x14ac:dyDescent="0.25">
      <c r="A2703" t="s">
        <v>9496</v>
      </c>
      <c r="B2703" s="1">
        <v>42874</v>
      </c>
      <c r="C2703" s="1">
        <v>42880</v>
      </c>
      <c r="D2703" t="s">
        <v>14</v>
      </c>
      <c r="E2703" t="s">
        <v>6518</v>
      </c>
      <c r="F2703">
        <v>0</v>
      </c>
      <c r="G2703">
        <v>5686257343</v>
      </c>
      <c r="H2703">
        <v>0</v>
      </c>
      <c r="I2703">
        <v>0</v>
      </c>
      <c r="J2703">
        <v>0</v>
      </c>
      <c r="K2703">
        <v>0.124</v>
      </c>
      <c r="L2703" t="s">
        <v>23</v>
      </c>
      <c r="M2703" s="2">
        <v>705095910.53199995</v>
      </c>
      <c r="N2703" s="2" t="str">
        <f>VLOOKUP(Tabla1[[#This Row],[nemo]],'Nemos y clasificaciones'!$A$2:$B$5000,2,FALSE)</f>
        <v>INMOBILIARIA SAN PATRICIO S.A.</v>
      </c>
      <c r="O2703" s="2" t="str">
        <f>VLOOKUP(Tabla1[[#This Row],[nemo]],'Nemos y clasificaciones'!$A$1:$C$3000,3,FALSE)</f>
        <v>Construcción</v>
      </c>
      <c r="P2703" s="2"/>
      <c r="Q2703" s="2"/>
    </row>
    <row r="2704" spans="1:17" x14ac:dyDescent="0.25">
      <c r="A2704" t="s">
        <v>2629</v>
      </c>
      <c r="B2704" s="1">
        <v>44219</v>
      </c>
      <c r="C2704" s="1">
        <v>44225</v>
      </c>
      <c r="D2704" t="s">
        <v>14</v>
      </c>
      <c r="E2704" t="s">
        <v>1882</v>
      </c>
      <c r="F2704">
        <v>0</v>
      </c>
      <c r="G2704">
        <v>33392179</v>
      </c>
      <c r="H2704">
        <v>0</v>
      </c>
      <c r="I2704">
        <v>0</v>
      </c>
      <c r="J2704">
        <v>0</v>
      </c>
      <c r="K2704">
        <v>21</v>
      </c>
      <c r="L2704" t="s">
        <v>54</v>
      </c>
      <c r="M2704" s="2">
        <v>701235759</v>
      </c>
      <c r="N2704" s="2" t="str">
        <f>VLOOKUP(Tabla1[[#This Row],[nemo]],'Nemos y clasificaciones'!$A$2:$B$5000,2,FALSE)</f>
        <v>INVERSIONES TRICAHUE S.A.</v>
      </c>
      <c r="O2704" s="2" t="str">
        <f>VLOOKUP(Tabla1[[#This Row],[nemo]],'Nemos y clasificaciones'!$A$1:$C$3000,3,FALSE)</f>
        <v>Eléctrico</v>
      </c>
      <c r="P2704" s="2"/>
      <c r="Q2704" s="2"/>
    </row>
    <row r="2705" spans="1:17" x14ac:dyDescent="0.25">
      <c r="A2705" t="s">
        <v>4859</v>
      </c>
      <c r="B2705" s="1">
        <v>43868</v>
      </c>
      <c r="C2705" s="1">
        <v>43874</v>
      </c>
      <c r="D2705" t="s">
        <v>86</v>
      </c>
      <c r="E2705" t="s">
        <v>4860</v>
      </c>
      <c r="F2705">
        <v>0</v>
      </c>
      <c r="G2705">
        <v>5000000</v>
      </c>
      <c r="H2705">
        <v>0</v>
      </c>
      <c r="I2705">
        <v>0</v>
      </c>
      <c r="J2705">
        <v>0</v>
      </c>
      <c r="K2705">
        <v>0.115</v>
      </c>
      <c r="L2705" t="s">
        <v>23</v>
      </c>
      <c r="M2705" s="2">
        <v>575000</v>
      </c>
      <c r="N2705" s="2" t="str">
        <f>VLOOKUP(Tabla1[[#This Row],[nemo]],'Nemos y clasificaciones'!$A$2:$B$5000,2,FALSE)</f>
        <v>CFI</v>
      </c>
      <c r="O2705" s="2" t="str">
        <f>VLOOKUP(Tabla1[[#This Row],[nemo]],'Nemos y clasificaciones'!$A$1:$C$3000,3,FALSE)</f>
        <v>CFI</v>
      </c>
      <c r="P2705" s="2"/>
      <c r="Q2705" s="2"/>
    </row>
    <row r="2706" spans="1:17" x14ac:dyDescent="0.25">
      <c r="A2706" t="s">
        <v>5766</v>
      </c>
      <c r="B2706" s="1">
        <v>43684</v>
      </c>
      <c r="C2706" s="1">
        <v>43690</v>
      </c>
      <c r="D2706" t="s">
        <v>21</v>
      </c>
      <c r="E2706" t="s">
        <v>480</v>
      </c>
      <c r="F2706">
        <v>0</v>
      </c>
      <c r="G2706">
        <v>5000000</v>
      </c>
      <c r="H2706">
        <v>0</v>
      </c>
      <c r="I2706">
        <v>0</v>
      </c>
      <c r="J2706">
        <v>0</v>
      </c>
      <c r="K2706">
        <v>6.3460000000000001</v>
      </c>
      <c r="L2706" t="s">
        <v>16</v>
      </c>
      <c r="M2706" s="2">
        <v>31730000</v>
      </c>
      <c r="N2706" s="2" t="str">
        <f>VLOOKUP(Tabla1[[#This Row],[nemo]],'Nemos y clasificaciones'!$A$2:$B$5000,2,FALSE)</f>
        <v>CFI</v>
      </c>
      <c r="O2706" s="2" t="str">
        <f>VLOOKUP(Tabla1[[#This Row],[nemo]],'Nemos y clasificaciones'!$A$1:$C$3000,3,FALSE)</f>
        <v>CFI</v>
      </c>
      <c r="P2706" s="2"/>
      <c r="Q2706" s="2"/>
    </row>
    <row r="2707" spans="1:17" x14ac:dyDescent="0.25">
      <c r="A2707" t="s">
        <v>767</v>
      </c>
      <c r="B2707" s="1">
        <v>44391</v>
      </c>
      <c r="C2707" s="1">
        <v>44398</v>
      </c>
      <c r="D2707" t="s">
        <v>21</v>
      </c>
      <c r="E2707" t="s">
        <v>480</v>
      </c>
      <c r="F2707">
        <v>0</v>
      </c>
      <c r="G2707">
        <v>5000000</v>
      </c>
      <c r="H2707">
        <v>0</v>
      </c>
      <c r="I2707">
        <v>0</v>
      </c>
      <c r="J2707">
        <v>0</v>
      </c>
      <c r="K2707">
        <v>4.09</v>
      </c>
      <c r="L2707" t="s">
        <v>16</v>
      </c>
      <c r="M2707" s="2">
        <v>20450000</v>
      </c>
      <c r="N2707" s="2" t="str">
        <f>VLOOKUP(Tabla1[[#This Row],[nemo]],'Nemos y clasificaciones'!$A$2:$B$5000,2,FALSE)</f>
        <v>CFI</v>
      </c>
      <c r="O2707" s="2" t="str">
        <f>VLOOKUP(Tabla1[[#This Row],[nemo]],'Nemos y clasificaciones'!$A$1:$C$3000,3,FALSE)</f>
        <v>CFI</v>
      </c>
      <c r="P2707" s="2"/>
      <c r="Q2707" s="2"/>
    </row>
    <row r="2708" spans="1:17" x14ac:dyDescent="0.25">
      <c r="A2708" t="s">
        <v>10950</v>
      </c>
      <c r="B2708" s="1">
        <v>42377</v>
      </c>
      <c r="C2708" s="1">
        <v>42383</v>
      </c>
      <c r="D2708" t="s">
        <v>14</v>
      </c>
      <c r="E2708" t="s">
        <v>1222</v>
      </c>
      <c r="F2708">
        <v>0</v>
      </c>
      <c r="G2708">
        <v>23100000</v>
      </c>
      <c r="H2708">
        <v>0</v>
      </c>
      <c r="I2708">
        <v>0</v>
      </c>
      <c r="J2708">
        <v>0</v>
      </c>
      <c r="K2708">
        <v>30</v>
      </c>
      <c r="L2708" t="s">
        <v>54</v>
      </c>
      <c r="M2708" s="2">
        <v>693000000</v>
      </c>
      <c r="N2708" s="2" t="str">
        <f>VLOOKUP(Tabla1[[#This Row],[nemo]],'Nemos y clasificaciones'!$A$2:$B$5000,2,FALSE)</f>
        <v>INVERSIONES UNION ESPAÑOLA S.A.</v>
      </c>
      <c r="O2708" s="2" t="str">
        <f>VLOOKUP(Tabla1[[#This Row],[nemo]],'Nemos y clasificaciones'!$A$1:$C$3000,3,FALSE)</f>
        <v>Servicios financieros</v>
      </c>
      <c r="P2708" s="2"/>
      <c r="Q2708" s="2"/>
    </row>
    <row r="2709" spans="1:17" x14ac:dyDescent="0.25">
      <c r="A2709" t="s">
        <v>2327</v>
      </c>
      <c r="B2709" s="1">
        <v>44281</v>
      </c>
      <c r="C2709" s="1">
        <v>44287</v>
      </c>
      <c r="D2709" t="s">
        <v>14</v>
      </c>
      <c r="E2709" t="s">
        <v>480</v>
      </c>
      <c r="F2709">
        <v>0</v>
      </c>
      <c r="G2709">
        <v>5000000</v>
      </c>
      <c r="H2709">
        <v>0</v>
      </c>
      <c r="I2709">
        <v>0</v>
      </c>
      <c r="J2709">
        <v>0</v>
      </c>
      <c r="K2709">
        <v>2.7770000000000001</v>
      </c>
      <c r="L2709" t="s">
        <v>16</v>
      </c>
      <c r="M2709" s="2">
        <v>13885000</v>
      </c>
      <c r="N2709" s="2" t="str">
        <f>VLOOKUP(Tabla1[[#This Row],[nemo]],'Nemos y clasificaciones'!$A$2:$B$5000,2,FALSE)</f>
        <v>CFI</v>
      </c>
      <c r="O2709" s="2" t="str">
        <f>VLOOKUP(Tabla1[[#This Row],[nemo]],'Nemos y clasificaciones'!$A$1:$C$3000,3,FALSE)</f>
        <v>CFI</v>
      </c>
      <c r="P2709" s="2"/>
      <c r="Q2709" s="2"/>
    </row>
    <row r="2710" spans="1:17" x14ac:dyDescent="0.25">
      <c r="A2710" t="s">
        <v>11176</v>
      </c>
      <c r="B2710" s="1">
        <v>42303</v>
      </c>
      <c r="C2710" s="1">
        <v>42310</v>
      </c>
      <c r="D2710" t="s">
        <v>14</v>
      </c>
      <c r="E2710" t="s">
        <v>1882</v>
      </c>
      <c r="F2710">
        <v>0</v>
      </c>
      <c r="G2710">
        <v>33392179</v>
      </c>
      <c r="H2710">
        <v>0</v>
      </c>
      <c r="I2710">
        <v>0</v>
      </c>
      <c r="J2710">
        <v>0</v>
      </c>
      <c r="K2710">
        <v>20.7</v>
      </c>
      <c r="L2710" t="s">
        <v>54</v>
      </c>
      <c r="M2710" s="2">
        <v>691218105.29999995</v>
      </c>
      <c r="N2710" s="2" t="str">
        <f>VLOOKUP(Tabla1[[#This Row],[nemo]],'Nemos y clasificaciones'!$A$2:$B$5000,2,FALSE)</f>
        <v>INVERSIONES TRICAHUE S.A.</v>
      </c>
      <c r="O2710" s="2" t="str">
        <f>VLOOKUP(Tabla1[[#This Row],[nemo]],'Nemos y clasificaciones'!$A$1:$C$3000,3,FALSE)</f>
        <v>Eléctrico</v>
      </c>
      <c r="P2710" s="2"/>
      <c r="Q2710" s="2"/>
    </row>
    <row r="2711" spans="1:17" x14ac:dyDescent="0.25">
      <c r="A2711" t="s">
        <v>2026</v>
      </c>
      <c r="B2711" s="1">
        <v>44315</v>
      </c>
      <c r="C2711" s="1">
        <v>44322</v>
      </c>
      <c r="D2711" t="s">
        <v>14</v>
      </c>
      <c r="E2711" t="s">
        <v>2027</v>
      </c>
      <c r="F2711">
        <v>0</v>
      </c>
      <c r="G2711">
        <v>140930266</v>
      </c>
      <c r="H2711">
        <v>0</v>
      </c>
      <c r="I2711">
        <v>0</v>
      </c>
      <c r="J2711">
        <v>0</v>
      </c>
      <c r="K2711">
        <v>4.9000000000000004</v>
      </c>
      <c r="L2711" t="s">
        <v>16</v>
      </c>
      <c r="M2711" s="2">
        <v>690558303.39999998</v>
      </c>
      <c r="N2711" s="2" t="str">
        <f>VLOOKUP(Tabla1[[#This Row],[nemo]],'Nemos y clasificaciones'!$A$2:$B$5000,2,FALSE)</f>
        <v>INSTITUTO DE DIAGNOSTICO S.A.</v>
      </c>
      <c r="O2711" s="2" t="str">
        <f>VLOOKUP(Tabla1[[#This Row],[nemo]],'Nemos y clasificaciones'!$A$1:$C$3000,3,FALSE)</f>
        <v>Servicios de salud</v>
      </c>
      <c r="P2711" s="2"/>
      <c r="Q2711" s="2"/>
    </row>
    <row r="2712" spans="1:17" x14ac:dyDescent="0.25">
      <c r="A2712" t="s">
        <v>10663</v>
      </c>
      <c r="B2712" s="1">
        <v>42495</v>
      </c>
      <c r="C2712" s="1">
        <v>42501</v>
      </c>
      <c r="D2712" t="s">
        <v>14</v>
      </c>
      <c r="E2712" t="s">
        <v>3241</v>
      </c>
      <c r="F2712">
        <v>0</v>
      </c>
      <c r="G2712">
        <v>229992891</v>
      </c>
      <c r="H2712">
        <v>0</v>
      </c>
      <c r="I2712">
        <v>0</v>
      </c>
      <c r="J2712">
        <v>0</v>
      </c>
      <c r="K2712">
        <v>3</v>
      </c>
      <c r="L2712" t="s">
        <v>16</v>
      </c>
      <c r="M2712" s="2">
        <v>689978673</v>
      </c>
      <c r="N2712" s="2" t="str">
        <f>VLOOKUP(Tabla1[[#This Row],[nemo]],'Nemos y clasificaciones'!$A$2:$B$5000,2,FALSE)</f>
        <v>PUERTOS Y LOGISTICA S.A.</v>
      </c>
      <c r="O2712" s="2" t="str">
        <f>VLOOKUP(Tabla1[[#This Row],[nemo]],'Nemos y clasificaciones'!$A$1:$C$3000,3,FALSE)</f>
        <v>Transportes y servicios marítimos</v>
      </c>
      <c r="P2712" s="2"/>
      <c r="Q2712" s="2"/>
    </row>
    <row r="2713" spans="1:17" x14ac:dyDescent="0.25">
      <c r="A2713" t="s">
        <v>479</v>
      </c>
      <c r="B2713" s="1">
        <v>44425</v>
      </c>
      <c r="C2713" s="1">
        <v>44431</v>
      </c>
      <c r="D2713" t="s">
        <v>21</v>
      </c>
      <c r="E2713" t="s">
        <v>480</v>
      </c>
      <c r="F2713">
        <v>0</v>
      </c>
      <c r="G2713">
        <v>684632</v>
      </c>
      <c r="H2713">
        <v>0</v>
      </c>
      <c r="I2713">
        <v>0</v>
      </c>
      <c r="J2713">
        <v>0</v>
      </c>
      <c r="K2713">
        <v>6.069</v>
      </c>
      <c r="L2713" t="s">
        <v>16</v>
      </c>
      <c r="M2713" s="2">
        <v>4155031.608</v>
      </c>
      <c r="N2713" s="2" t="str">
        <f>VLOOKUP(Tabla1[[#This Row],[nemo]],'Nemos y clasificaciones'!$A$2:$B$5000,2,FALSE)</f>
        <v>CFI</v>
      </c>
      <c r="O2713" s="2" t="str">
        <f>VLOOKUP(Tabla1[[#This Row],[nemo]],'Nemos y clasificaciones'!$A$1:$C$3000,3,FALSE)</f>
        <v>CFI</v>
      </c>
      <c r="P2713" s="2"/>
      <c r="Q2713" s="2"/>
    </row>
    <row r="2714" spans="1:17" x14ac:dyDescent="0.25">
      <c r="A2714" t="s">
        <v>11334</v>
      </c>
      <c r="B2714" s="1">
        <v>42222</v>
      </c>
      <c r="C2714" s="1">
        <v>42228</v>
      </c>
      <c r="D2714" t="s">
        <v>21</v>
      </c>
      <c r="E2714" t="s">
        <v>339</v>
      </c>
      <c r="F2714">
        <v>0</v>
      </c>
      <c r="G2714">
        <v>3000000</v>
      </c>
      <c r="H2714">
        <v>0</v>
      </c>
      <c r="I2714">
        <v>0</v>
      </c>
      <c r="J2714">
        <v>0</v>
      </c>
      <c r="K2714">
        <v>9.4529999999999994</v>
      </c>
      <c r="L2714" t="s">
        <v>16</v>
      </c>
      <c r="M2714" s="2">
        <v>28359000</v>
      </c>
      <c r="N2714" s="2" t="str">
        <f>VLOOKUP(Tabla1[[#This Row],[nemo]],'Nemos y clasificaciones'!$A$2:$B$5000,2,FALSE)</f>
        <v>CFI</v>
      </c>
      <c r="O2714" s="2" t="str">
        <f>VLOOKUP(Tabla1[[#This Row],[nemo]],'Nemos y clasificaciones'!$A$1:$C$3000,3,FALSE)</f>
        <v>CFI</v>
      </c>
      <c r="P2714" s="2"/>
      <c r="Q2714" s="2"/>
    </row>
    <row r="2715" spans="1:17" x14ac:dyDescent="0.25">
      <c r="A2715" t="s">
        <v>10343</v>
      </c>
      <c r="B2715" s="1">
        <v>42556</v>
      </c>
      <c r="C2715" s="1">
        <v>42562</v>
      </c>
      <c r="D2715" t="s">
        <v>21</v>
      </c>
      <c r="E2715" t="s">
        <v>339</v>
      </c>
      <c r="F2715">
        <v>0</v>
      </c>
      <c r="G2715">
        <v>3000000</v>
      </c>
      <c r="H2715">
        <v>0</v>
      </c>
      <c r="I2715">
        <v>0</v>
      </c>
      <c r="J2715">
        <v>0</v>
      </c>
      <c r="K2715">
        <v>6.367</v>
      </c>
      <c r="L2715" t="s">
        <v>16</v>
      </c>
      <c r="M2715" s="2">
        <v>19101000</v>
      </c>
      <c r="N2715" s="2" t="str">
        <f>VLOOKUP(Tabla1[[#This Row],[nemo]],'Nemos y clasificaciones'!$A$2:$B$5000,2,FALSE)</f>
        <v>CFI</v>
      </c>
      <c r="O2715" s="2" t="str">
        <f>VLOOKUP(Tabla1[[#This Row],[nemo]],'Nemos y clasificaciones'!$A$1:$C$3000,3,FALSE)</f>
        <v>CFI</v>
      </c>
      <c r="P2715" s="2"/>
      <c r="Q2715" s="2"/>
    </row>
    <row r="2716" spans="1:17" x14ac:dyDescent="0.25">
      <c r="A2716" t="s">
        <v>9517</v>
      </c>
      <c r="B2716" s="1">
        <v>42872</v>
      </c>
      <c r="C2716" s="1">
        <v>42878</v>
      </c>
      <c r="D2716" t="s">
        <v>14</v>
      </c>
      <c r="E2716" t="s">
        <v>4503</v>
      </c>
      <c r="F2716">
        <v>0</v>
      </c>
      <c r="G2716">
        <v>914418949</v>
      </c>
      <c r="H2716">
        <v>0</v>
      </c>
      <c r="I2716">
        <v>0</v>
      </c>
      <c r="J2716">
        <v>0</v>
      </c>
      <c r="K2716">
        <v>0.749</v>
      </c>
      <c r="L2716" t="s">
        <v>23</v>
      </c>
      <c r="M2716" s="2">
        <v>684899792.801</v>
      </c>
      <c r="N2716" s="2" t="str">
        <f>VLOOKUP(Tabla1[[#This Row],[nemo]],'Nemos y clasificaciones'!$A$2:$B$5000,2,FALSE)</f>
        <v>COMPAÑIA MARITIMA CHILENA S.A.</v>
      </c>
      <c r="O2716" s="2" t="str">
        <f>VLOOKUP(Tabla1[[#This Row],[nemo]],'Nemos y clasificaciones'!$A$1:$C$3000,3,FALSE)</f>
        <v>Transportes y servicios marítimos</v>
      </c>
      <c r="P2716" s="2"/>
      <c r="Q2716" s="2"/>
    </row>
    <row r="2717" spans="1:17" x14ac:dyDescent="0.25">
      <c r="A2717" t="s">
        <v>338</v>
      </c>
      <c r="B2717" s="1">
        <v>44440</v>
      </c>
      <c r="C2717" s="1">
        <v>44446</v>
      </c>
      <c r="D2717" t="s">
        <v>21</v>
      </c>
      <c r="E2717" t="s">
        <v>339</v>
      </c>
      <c r="F2717">
        <v>0</v>
      </c>
      <c r="G2717">
        <v>3000000</v>
      </c>
      <c r="H2717">
        <v>0</v>
      </c>
      <c r="I2717">
        <v>0</v>
      </c>
      <c r="J2717">
        <v>0</v>
      </c>
      <c r="K2717">
        <v>5.609</v>
      </c>
      <c r="L2717" t="s">
        <v>16</v>
      </c>
      <c r="M2717" s="2">
        <v>16827000</v>
      </c>
      <c r="N2717" s="2" t="str">
        <f>VLOOKUP(Tabla1[[#This Row],[nemo]],'Nemos y clasificaciones'!$A$2:$B$5000,2,FALSE)</f>
        <v>CFI</v>
      </c>
      <c r="O2717" s="2" t="str">
        <f>VLOOKUP(Tabla1[[#This Row],[nemo]],'Nemos y clasificaciones'!$A$1:$C$3000,3,FALSE)</f>
        <v>CFI</v>
      </c>
      <c r="P2717" s="2"/>
      <c r="Q2717" s="2"/>
    </row>
    <row r="2718" spans="1:17" x14ac:dyDescent="0.25">
      <c r="A2718" t="s">
        <v>8722</v>
      </c>
      <c r="B2718" s="1">
        <v>43089</v>
      </c>
      <c r="C2718" s="1">
        <v>43096</v>
      </c>
      <c r="D2718" t="s">
        <v>21</v>
      </c>
      <c r="E2718" t="s">
        <v>339</v>
      </c>
      <c r="F2718">
        <v>0</v>
      </c>
      <c r="G2718">
        <v>3000000</v>
      </c>
      <c r="H2718">
        <v>0</v>
      </c>
      <c r="I2718">
        <v>0</v>
      </c>
      <c r="J2718">
        <v>0</v>
      </c>
      <c r="K2718">
        <v>4.5190000000000001</v>
      </c>
      <c r="L2718" t="s">
        <v>16</v>
      </c>
      <c r="M2718" s="2">
        <v>13557000</v>
      </c>
      <c r="N2718" s="2" t="str">
        <f>VLOOKUP(Tabla1[[#This Row],[nemo]],'Nemos y clasificaciones'!$A$2:$B$5000,2,FALSE)</f>
        <v>CFI</v>
      </c>
      <c r="O2718" s="2" t="str">
        <f>VLOOKUP(Tabla1[[#This Row],[nemo]],'Nemos y clasificaciones'!$A$1:$C$3000,3,FALSE)</f>
        <v>CFI</v>
      </c>
      <c r="P2718" s="2"/>
      <c r="Q2718" s="2"/>
    </row>
    <row r="2719" spans="1:17" x14ac:dyDescent="0.25">
      <c r="A2719" t="s">
        <v>10119</v>
      </c>
      <c r="B2719" s="1">
        <v>42705</v>
      </c>
      <c r="C2719" s="1">
        <v>42711</v>
      </c>
      <c r="D2719" t="s">
        <v>21</v>
      </c>
      <c r="E2719" t="s">
        <v>339</v>
      </c>
      <c r="F2719">
        <v>0</v>
      </c>
      <c r="G2719">
        <v>3000000</v>
      </c>
      <c r="H2719">
        <v>0</v>
      </c>
      <c r="I2719">
        <v>0</v>
      </c>
      <c r="J2719">
        <v>0</v>
      </c>
      <c r="K2719">
        <v>4.3529999999999998</v>
      </c>
      <c r="L2719" t="s">
        <v>16</v>
      </c>
      <c r="M2719" s="2">
        <v>13059000</v>
      </c>
      <c r="N2719" s="2" t="str">
        <f>VLOOKUP(Tabla1[[#This Row],[nemo]],'Nemos y clasificaciones'!$A$2:$B$5000,2,FALSE)</f>
        <v>CFI</v>
      </c>
      <c r="O2719" s="2" t="str">
        <f>VLOOKUP(Tabla1[[#This Row],[nemo]],'Nemos y clasificaciones'!$A$1:$C$3000,3,FALSE)</f>
        <v>CFI</v>
      </c>
      <c r="P2719" s="2"/>
      <c r="Q2719" s="2"/>
    </row>
    <row r="2720" spans="1:17" x14ac:dyDescent="0.25">
      <c r="A2720" t="s">
        <v>9384</v>
      </c>
      <c r="B2720" s="1">
        <v>42888</v>
      </c>
      <c r="C2720" s="1">
        <v>42894</v>
      </c>
      <c r="D2720" t="s">
        <v>21</v>
      </c>
      <c r="E2720" t="s">
        <v>339</v>
      </c>
      <c r="F2720">
        <v>0</v>
      </c>
      <c r="G2720">
        <v>3000000</v>
      </c>
      <c r="H2720">
        <v>0</v>
      </c>
      <c r="I2720">
        <v>0</v>
      </c>
      <c r="J2720">
        <v>0</v>
      </c>
      <c r="K2720">
        <v>4.1669999999999998</v>
      </c>
      <c r="L2720" t="s">
        <v>16</v>
      </c>
      <c r="M2720" s="2">
        <v>12501000</v>
      </c>
      <c r="N2720" s="2" t="str">
        <f>VLOOKUP(Tabla1[[#This Row],[nemo]],'Nemos y clasificaciones'!$A$2:$B$5000,2,FALSE)</f>
        <v>CFI</v>
      </c>
      <c r="O2720" s="2" t="str">
        <f>VLOOKUP(Tabla1[[#This Row],[nemo]],'Nemos y clasificaciones'!$A$1:$C$3000,3,FALSE)</f>
        <v>CFI</v>
      </c>
      <c r="P2720" s="2"/>
      <c r="Q2720" s="2"/>
    </row>
    <row r="2721" spans="1:17" x14ac:dyDescent="0.25">
      <c r="A2721" t="s">
        <v>7587</v>
      </c>
      <c r="B2721" s="1">
        <v>43322</v>
      </c>
      <c r="C2721" s="1">
        <v>43329</v>
      </c>
      <c r="D2721" t="s">
        <v>21</v>
      </c>
      <c r="E2721" t="s">
        <v>339</v>
      </c>
      <c r="F2721">
        <v>0</v>
      </c>
      <c r="G2721">
        <v>3000000</v>
      </c>
      <c r="H2721">
        <v>0</v>
      </c>
      <c r="I2721">
        <v>0</v>
      </c>
      <c r="J2721">
        <v>0</v>
      </c>
      <c r="K2721">
        <v>4.1239999999999997</v>
      </c>
      <c r="L2721" t="s">
        <v>16</v>
      </c>
      <c r="M2721" s="2">
        <v>12372000</v>
      </c>
      <c r="N2721" s="2" t="str">
        <f>VLOOKUP(Tabla1[[#This Row],[nemo]],'Nemos y clasificaciones'!$A$2:$B$5000,2,FALSE)</f>
        <v>CFI</v>
      </c>
      <c r="O2721" s="2" t="str">
        <f>VLOOKUP(Tabla1[[#This Row],[nemo]],'Nemos y clasificaciones'!$A$1:$C$3000,3,FALSE)</f>
        <v>CFI</v>
      </c>
      <c r="P2721" s="2"/>
      <c r="Q2721" s="2"/>
    </row>
    <row r="2722" spans="1:17" x14ac:dyDescent="0.25">
      <c r="A2722" t="s">
        <v>6643</v>
      </c>
      <c r="B2722" s="1">
        <v>43572</v>
      </c>
      <c r="C2722" s="1">
        <v>43580</v>
      </c>
      <c r="D2722" t="s">
        <v>21</v>
      </c>
      <c r="E2722" t="s">
        <v>339</v>
      </c>
      <c r="F2722">
        <v>0</v>
      </c>
      <c r="G2722">
        <v>3000000</v>
      </c>
      <c r="H2722">
        <v>0</v>
      </c>
      <c r="I2722">
        <v>0</v>
      </c>
      <c r="J2722">
        <v>0</v>
      </c>
      <c r="K2722">
        <v>4.0679999999999996</v>
      </c>
      <c r="L2722" t="s">
        <v>16</v>
      </c>
      <c r="M2722" s="2">
        <v>12204000</v>
      </c>
      <c r="N2722" s="2" t="str">
        <f>VLOOKUP(Tabla1[[#This Row],[nemo]],'Nemos y clasificaciones'!$A$2:$B$5000,2,FALSE)</f>
        <v>CFI</v>
      </c>
      <c r="O2722" s="2" t="str">
        <f>VLOOKUP(Tabla1[[#This Row],[nemo]],'Nemos y clasificaciones'!$A$1:$C$3000,3,FALSE)</f>
        <v>CFI</v>
      </c>
      <c r="P2722" s="2"/>
      <c r="Q2722" s="2"/>
    </row>
    <row r="2723" spans="1:17" x14ac:dyDescent="0.25">
      <c r="A2723" t="s">
        <v>9065</v>
      </c>
      <c r="B2723" s="1">
        <v>42998</v>
      </c>
      <c r="C2723" s="1">
        <v>43004</v>
      </c>
      <c r="D2723" t="s">
        <v>21</v>
      </c>
      <c r="E2723" t="s">
        <v>339</v>
      </c>
      <c r="F2723">
        <v>0</v>
      </c>
      <c r="G2723">
        <v>3000000</v>
      </c>
      <c r="H2723">
        <v>0</v>
      </c>
      <c r="I2723">
        <v>0</v>
      </c>
      <c r="J2723">
        <v>0</v>
      </c>
      <c r="K2723">
        <v>3.9550000000000001</v>
      </c>
      <c r="L2723" t="s">
        <v>16</v>
      </c>
      <c r="M2723" s="2">
        <v>11865000</v>
      </c>
      <c r="N2723" s="2" t="str">
        <f>VLOOKUP(Tabla1[[#This Row],[nemo]],'Nemos y clasificaciones'!$A$2:$B$5000,2,FALSE)</f>
        <v>CFI</v>
      </c>
      <c r="O2723" s="2" t="str">
        <f>VLOOKUP(Tabla1[[#This Row],[nemo]],'Nemos y clasificaciones'!$A$1:$C$3000,3,FALSE)</f>
        <v>CFI</v>
      </c>
      <c r="P2723" s="2"/>
      <c r="Q2723" s="2"/>
    </row>
    <row r="2724" spans="1:17" x14ac:dyDescent="0.25">
      <c r="A2724" t="s">
        <v>3634</v>
      </c>
      <c r="B2724" s="1">
        <v>44036</v>
      </c>
      <c r="C2724" s="1">
        <v>44042</v>
      </c>
      <c r="D2724" t="s">
        <v>21</v>
      </c>
      <c r="E2724" t="s">
        <v>339</v>
      </c>
      <c r="F2724">
        <v>0</v>
      </c>
      <c r="G2724">
        <v>3000000</v>
      </c>
      <c r="H2724">
        <v>0</v>
      </c>
      <c r="I2724">
        <v>0</v>
      </c>
      <c r="J2724">
        <v>0</v>
      </c>
      <c r="K2724">
        <v>3.4319999999999999</v>
      </c>
      <c r="L2724" t="s">
        <v>16</v>
      </c>
      <c r="M2724" s="2">
        <v>10296000</v>
      </c>
      <c r="N2724" s="2" t="str">
        <f>VLOOKUP(Tabla1[[#This Row],[nemo]],'Nemos y clasificaciones'!$A$2:$B$5000,2,FALSE)</f>
        <v>CFI</v>
      </c>
      <c r="O2724" s="2" t="str">
        <f>VLOOKUP(Tabla1[[#This Row],[nemo]],'Nemos y clasificaciones'!$A$1:$C$3000,3,FALSE)</f>
        <v>CFI</v>
      </c>
      <c r="P2724" s="2"/>
      <c r="Q2724" s="2"/>
    </row>
    <row r="2725" spans="1:17" x14ac:dyDescent="0.25">
      <c r="A2725" t="s">
        <v>5557</v>
      </c>
      <c r="B2725" s="1">
        <v>43733</v>
      </c>
      <c r="C2725" s="1">
        <v>43739</v>
      </c>
      <c r="D2725" t="s">
        <v>21</v>
      </c>
      <c r="E2725" t="s">
        <v>339</v>
      </c>
      <c r="F2725">
        <v>0</v>
      </c>
      <c r="G2725">
        <v>3000000</v>
      </c>
      <c r="H2725">
        <v>0</v>
      </c>
      <c r="I2725">
        <v>0</v>
      </c>
      <c r="J2725">
        <v>0</v>
      </c>
      <c r="K2725">
        <v>3.35</v>
      </c>
      <c r="L2725" t="s">
        <v>16</v>
      </c>
      <c r="M2725" s="2">
        <v>10050000</v>
      </c>
      <c r="N2725" s="2" t="str">
        <f>VLOOKUP(Tabla1[[#This Row],[nemo]],'Nemos y clasificaciones'!$A$2:$B$5000,2,FALSE)</f>
        <v>CFI</v>
      </c>
      <c r="O2725" s="2" t="str">
        <f>VLOOKUP(Tabla1[[#This Row],[nemo]],'Nemos y clasificaciones'!$A$1:$C$3000,3,FALSE)</f>
        <v>CFI</v>
      </c>
      <c r="P2725" s="2"/>
      <c r="Q2725" s="2"/>
    </row>
    <row r="2726" spans="1:17" x14ac:dyDescent="0.25">
      <c r="A2726" t="s">
        <v>7257</v>
      </c>
      <c r="B2726" s="1">
        <v>43433</v>
      </c>
      <c r="C2726" s="1">
        <v>43439</v>
      </c>
      <c r="D2726" t="s">
        <v>21</v>
      </c>
      <c r="E2726" t="s">
        <v>339</v>
      </c>
      <c r="F2726">
        <v>0</v>
      </c>
      <c r="G2726">
        <v>3000000</v>
      </c>
      <c r="H2726">
        <v>0</v>
      </c>
      <c r="I2726">
        <v>0</v>
      </c>
      <c r="J2726">
        <v>0</v>
      </c>
      <c r="K2726">
        <v>3.2</v>
      </c>
      <c r="L2726" t="s">
        <v>16</v>
      </c>
      <c r="M2726" s="2">
        <v>9600000</v>
      </c>
      <c r="N2726" s="2" t="str">
        <f>VLOOKUP(Tabla1[[#This Row],[nemo]],'Nemos y clasificaciones'!$A$2:$B$5000,2,FALSE)</f>
        <v>CFI</v>
      </c>
      <c r="O2726" s="2" t="str">
        <f>VLOOKUP(Tabla1[[#This Row],[nemo]],'Nemos y clasificaciones'!$A$1:$C$3000,3,FALSE)</f>
        <v>CFI</v>
      </c>
      <c r="P2726" s="2"/>
      <c r="Q2726" s="2"/>
    </row>
    <row r="2727" spans="1:17" x14ac:dyDescent="0.25">
      <c r="A2727" t="s">
        <v>9742</v>
      </c>
      <c r="B2727" s="1">
        <v>42846</v>
      </c>
      <c r="C2727" s="1">
        <v>42852</v>
      </c>
      <c r="D2727" t="s">
        <v>14</v>
      </c>
      <c r="E2727" t="s">
        <v>2117</v>
      </c>
      <c r="F2727">
        <v>0</v>
      </c>
      <c r="G2727">
        <v>132999304</v>
      </c>
      <c r="H2727">
        <v>0</v>
      </c>
      <c r="I2727">
        <v>0</v>
      </c>
      <c r="J2727">
        <v>0</v>
      </c>
      <c r="K2727">
        <v>5.0510000000000002</v>
      </c>
      <c r="L2727" t="s">
        <v>16</v>
      </c>
      <c r="M2727" s="2">
        <v>671779484.50399995</v>
      </c>
      <c r="N2727" s="2" t="str">
        <f>VLOOKUP(Tabla1[[#This Row],[nemo]],'Nemos y clasificaciones'!$A$2:$B$5000,2,FALSE)</f>
        <v>MOLIBDENOS Y METALES S. A.</v>
      </c>
      <c r="O2727" s="2" t="str">
        <f>VLOOKUP(Tabla1[[#This Row],[nemo]],'Nemos y clasificaciones'!$A$1:$C$3000,3,FALSE)</f>
        <v>Minería</v>
      </c>
      <c r="P2727" s="2"/>
      <c r="Q2727" s="2"/>
    </row>
    <row r="2728" spans="1:17" x14ac:dyDescent="0.25">
      <c r="A2728" t="s">
        <v>6104</v>
      </c>
      <c r="B2728" s="1">
        <v>43629</v>
      </c>
      <c r="C2728" s="1">
        <v>43635</v>
      </c>
      <c r="D2728" t="s">
        <v>21</v>
      </c>
      <c r="E2728" t="s">
        <v>339</v>
      </c>
      <c r="F2728">
        <v>0</v>
      </c>
      <c r="G2728">
        <v>3000000</v>
      </c>
      <c r="H2728">
        <v>0</v>
      </c>
      <c r="I2728">
        <v>0</v>
      </c>
      <c r="J2728">
        <v>0</v>
      </c>
      <c r="K2728">
        <v>3.1110000000000002</v>
      </c>
      <c r="L2728" t="s">
        <v>16</v>
      </c>
      <c r="M2728" s="2">
        <v>9333000</v>
      </c>
      <c r="N2728" s="2" t="str">
        <f>VLOOKUP(Tabla1[[#This Row],[nemo]],'Nemos y clasificaciones'!$A$2:$B$5000,2,FALSE)</f>
        <v>CFI</v>
      </c>
      <c r="O2728" s="2" t="str">
        <f>VLOOKUP(Tabla1[[#This Row],[nemo]],'Nemos y clasificaciones'!$A$1:$C$3000,3,FALSE)</f>
        <v>CFI</v>
      </c>
      <c r="P2728" s="2"/>
      <c r="Q2728" s="2"/>
    </row>
    <row r="2729" spans="1:17" x14ac:dyDescent="0.25">
      <c r="A2729" t="s">
        <v>11830</v>
      </c>
      <c r="B2729" s="1">
        <v>42111</v>
      </c>
      <c r="C2729" s="1">
        <v>42117</v>
      </c>
      <c r="D2729" t="s">
        <v>14</v>
      </c>
      <c r="E2729" t="s">
        <v>8377</v>
      </c>
      <c r="F2729">
        <v>0</v>
      </c>
      <c r="G2729">
        <v>180804998</v>
      </c>
      <c r="H2729">
        <v>0</v>
      </c>
      <c r="I2729">
        <v>0</v>
      </c>
      <c r="J2729">
        <v>0</v>
      </c>
      <c r="K2729">
        <v>3.7</v>
      </c>
      <c r="L2729" t="s">
        <v>16</v>
      </c>
      <c r="M2729" s="2">
        <v>668978492.60000002</v>
      </c>
      <c r="N2729" s="2" t="str">
        <f>VLOOKUP(Tabla1[[#This Row],[nemo]],'Nemos y clasificaciones'!$A$2:$B$5000,2,FALSE)</f>
        <v>EMPRESA ELECTRICA DE ANTOFAGASTA S.A.</v>
      </c>
      <c r="O2729" s="2" t="str">
        <f>VLOOKUP(Tabla1[[#This Row],[nemo]],'Nemos y clasificaciones'!$A$1:$C$3000,3,FALSE)</f>
        <v>Eléctrico</v>
      </c>
      <c r="P2729" s="2"/>
      <c r="Q2729" s="2"/>
    </row>
    <row r="2730" spans="1:17" x14ac:dyDescent="0.25">
      <c r="A2730" t="s">
        <v>7553</v>
      </c>
      <c r="B2730" s="1">
        <v>43342</v>
      </c>
      <c r="C2730" s="1">
        <v>43348</v>
      </c>
      <c r="D2730" t="s">
        <v>14</v>
      </c>
      <c r="E2730" t="s">
        <v>357</v>
      </c>
      <c r="F2730">
        <v>0</v>
      </c>
      <c r="G2730">
        <v>871057175</v>
      </c>
      <c r="H2730">
        <v>0</v>
      </c>
      <c r="I2730">
        <v>0</v>
      </c>
      <c r="J2730">
        <v>0</v>
      </c>
      <c r="K2730">
        <v>0.76700000000000002</v>
      </c>
      <c r="L2730" t="s">
        <v>23</v>
      </c>
      <c r="M2730" s="2">
        <v>668100853.22500002</v>
      </c>
      <c r="N2730" s="2" t="str">
        <f>VLOOKUP(Tabla1[[#This Row],[nemo]],'Nemos y clasificaciones'!$A$2:$B$5000,2,FALSE)</f>
        <v>SONDA S.A.</v>
      </c>
      <c r="O2730" s="2" t="str">
        <f>VLOOKUP(Tabla1[[#This Row],[nemo]],'Nemos y clasificaciones'!$A$1:$C$3000,3,FALSE)</f>
        <v>Telecomunicaciones</v>
      </c>
      <c r="P2730" s="2"/>
      <c r="Q2730" s="2"/>
    </row>
    <row r="2731" spans="1:17" x14ac:dyDescent="0.25">
      <c r="A2731" t="s">
        <v>2731</v>
      </c>
      <c r="B2731" s="1">
        <v>44195</v>
      </c>
      <c r="C2731" s="1">
        <v>44202</v>
      </c>
      <c r="D2731" t="s">
        <v>21</v>
      </c>
      <c r="E2731" t="s">
        <v>339</v>
      </c>
      <c r="F2731">
        <v>0</v>
      </c>
      <c r="G2731">
        <v>3000000</v>
      </c>
      <c r="H2731">
        <v>0</v>
      </c>
      <c r="I2731">
        <v>0</v>
      </c>
      <c r="J2731">
        <v>0</v>
      </c>
      <c r="K2731">
        <v>2.8370000000000002</v>
      </c>
      <c r="L2731" t="s">
        <v>16</v>
      </c>
      <c r="M2731" s="2">
        <v>8511000</v>
      </c>
      <c r="N2731" s="2" t="str">
        <f>VLOOKUP(Tabla1[[#This Row],[nemo]],'Nemos y clasificaciones'!$A$2:$B$5000,2,FALSE)</f>
        <v>CFI</v>
      </c>
      <c r="O2731" s="2" t="str">
        <f>VLOOKUP(Tabla1[[#This Row],[nemo]],'Nemos y clasificaciones'!$A$1:$C$3000,3,FALSE)</f>
        <v>CFI</v>
      </c>
      <c r="P2731" s="2"/>
      <c r="Q2731" s="2"/>
    </row>
    <row r="2732" spans="1:17" x14ac:dyDescent="0.25">
      <c r="A2732" t="s">
        <v>4453</v>
      </c>
      <c r="B2732" s="1">
        <v>43953</v>
      </c>
      <c r="C2732" s="1">
        <v>43959</v>
      </c>
      <c r="D2732" t="s">
        <v>14</v>
      </c>
      <c r="E2732" t="s">
        <v>2277</v>
      </c>
      <c r="F2732">
        <v>0</v>
      </c>
      <c r="G2732">
        <v>61500000</v>
      </c>
      <c r="H2732">
        <v>0</v>
      </c>
      <c r="I2732">
        <v>0</v>
      </c>
      <c r="J2732">
        <v>0</v>
      </c>
      <c r="K2732">
        <v>10.85</v>
      </c>
      <c r="L2732" t="s">
        <v>54</v>
      </c>
      <c r="M2732" s="2">
        <v>667275000</v>
      </c>
      <c r="N2732" s="2" t="str">
        <f>VLOOKUP(Tabla1[[#This Row],[nemo]],'Nemos y clasificaciones'!$A$2:$B$5000,2,FALSE)</f>
        <v>COMPAÑIA CHILENA DE FOSFOROS S.A.</v>
      </c>
      <c r="O2732" s="2" t="str">
        <f>VLOOKUP(Tabla1[[#This Row],[nemo]],'Nemos y clasificaciones'!$A$1:$C$3000,3,FALSE)</f>
        <v>Alimentos, bebidas y tabaco</v>
      </c>
      <c r="P2732" s="2"/>
      <c r="Q2732" s="2"/>
    </row>
    <row r="2733" spans="1:17" x14ac:dyDescent="0.25">
      <c r="A2733" t="s">
        <v>11541</v>
      </c>
      <c r="B2733" s="1">
        <v>42147</v>
      </c>
      <c r="C2733" s="1">
        <v>42153</v>
      </c>
      <c r="D2733" t="s">
        <v>14</v>
      </c>
      <c r="E2733" t="s">
        <v>15</v>
      </c>
      <c r="F2733">
        <v>0</v>
      </c>
      <c r="G2733">
        <v>2357459928</v>
      </c>
      <c r="H2733">
        <v>0</v>
      </c>
      <c r="I2733">
        <v>0</v>
      </c>
      <c r="J2733">
        <v>0</v>
      </c>
      <c r="K2733">
        <v>0.28299999999999997</v>
      </c>
      <c r="L2733" t="s">
        <v>23</v>
      </c>
      <c r="M2733" s="2">
        <v>667161159.62399995</v>
      </c>
      <c r="N2733" s="2" t="str">
        <f>VLOOKUP(Tabla1[[#This Row],[nemo]],'Nemos y clasificaciones'!$A$2:$B$5000,2,FALSE)</f>
        <v>ENJOY S.A.</v>
      </c>
      <c r="O2733" s="2" t="str">
        <f>VLOOKUP(Tabla1[[#This Row],[nemo]],'Nemos y clasificaciones'!$A$1:$C$3000,3,FALSE)</f>
        <v>Recreación y servicios educacionales</v>
      </c>
      <c r="P2733" s="2"/>
      <c r="Q2733" s="2"/>
    </row>
    <row r="2734" spans="1:17" x14ac:dyDescent="0.25">
      <c r="A2734" t="s">
        <v>11299</v>
      </c>
      <c r="B2734" s="1">
        <v>42245</v>
      </c>
      <c r="C2734" s="1">
        <v>42251</v>
      </c>
      <c r="D2734" t="s">
        <v>21</v>
      </c>
      <c r="E2734" t="s">
        <v>339</v>
      </c>
      <c r="F2734">
        <v>0</v>
      </c>
      <c r="G2734">
        <v>3000000</v>
      </c>
      <c r="H2734">
        <v>0</v>
      </c>
      <c r="I2734">
        <v>0</v>
      </c>
      <c r="J2734">
        <v>0</v>
      </c>
      <c r="K2734">
        <v>2.331</v>
      </c>
      <c r="L2734" t="s">
        <v>16</v>
      </c>
      <c r="M2734" s="2">
        <v>6993000</v>
      </c>
      <c r="N2734" s="2" t="str">
        <f>VLOOKUP(Tabla1[[#This Row],[nemo]],'Nemos y clasificaciones'!$A$2:$B$5000,2,FALSE)</f>
        <v>CFI</v>
      </c>
      <c r="O2734" s="2" t="str">
        <f>VLOOKUP(Tabla1[[#This Row],[nemo]],'Nemos y clasificaciones'!$A$1:$C$3000,3,FALSE)</f>
        <v>CFI</v>
      </c>
      <c r="P2734" s="2"/>
      <c r="Q2734" s="2"/>
    </row>
    <row r="2735" spans="1:17" x14ac:dyDescent="0.25">
      <c r="A2735" t="s">
        <v>7643</v>
      </c>
      <c r="B2735" s="1">
        <v>43291</v>
      </c>
      <c r="C2735" s="1">
        <v>43298</v>
      </c>
      <c r="D2735" t="s">
        <v>21</v>
      </c>
      <c r="E2735" t="s">
        <v>339</v>
      </c>
      <c r="F2735">
        <v>0</v>
      </c>
      <c r="G2735">
        <v>3000000</v>
      </c>
      <c r="H2735">
        <v>0</v>
      </c>
      <c r="I2735">
        <v>0</v>
      </c>
      <c r="J2735">
        <v>0</v>
      </c>
      <c r="K2735">
        <v>2.3199999999999998</v>
      </c>
      <c r="L2735" t="s">
        <v>16</v>
      </c>
      <c r="M2735" s="2">
        <v>6960000</v>
      </c>
      <c r="N2735" s="2" t="str">
        <f>VLOOKUP(Tabla1[[#This Row],[nemo]],'Nemos y clasificaciones'!$A$2:$B$5000,2,FALSE)</f>
        <v>CFI</v>
      </c>
      <c r="O2735" s="2" t="str">
        <f>VLOOKUP(Tabla1[[#This Row],[nemo]],'Nemos y clasificaciones'!$A$1:$C$3000,3,FALSE)</f>
        <v>CFI</v>
      </c>
      <c r="P2735" s="2"/>
      <c r="Q2735" s="2"/>
    </row>
    <row r="2736" spans="1:17" x14ac:dyDescent="0.25">
      <c r="A2736" t="s">
        <v>5832</v>
      </c>
      <c r="B2736" s="1">
        <v>43665</v>
      </c>
      <c r="C2736" s="1">
        <v>43671</v>
      </c>
      <c r="D2736" t="s">
        <v>21</v>
      </c>
      <c r="E2736" t="s">
        <v>339</v>
      </c>
      <c r="F2736">
        <v>0</v>
      </c>
      <c r="G2736">
        <v>3000000</v>
      </c>
      <c r="H2736">
        <v>0</v>
      </c>
      <c r="I2736">
        <v>0</v>
      </c>
      <c r="J2736">
        <v>0</v>
      </c>
      <c r="K2736">
        <v>2.1539999999999999</v>
      </c>
      <c r="L2736" t="s">
        <v>16</v>
      </c>
      <c r="M2736" s="2">
        <v>6462000</v>
      </c>
      <c r="N2736" s="2" t="str">
        <f>VLOOKUP(Tabla1[[#This Row],[nemo]],'Nemos y clasificaciones'!$A$2:$B$5000,2,FALSE)</f>
        <v>CFI</v>
      </c>
      <c r="O2736" s="2" t="str">
        <f>VLOOKUP(Tabla1[[#This Row],[nemo]],'Nemos y clasificaciones'!$A$1:$C$3000,3,FALSE)</f>
        <v>CFI</v>
      </c>
      <c r="P2736" s="2"/>
      <c r="Q2736" s="2"/>
    </row>
    <row r="2737" spans="1:17" x14ac:dyDescent="0.25">
      <c r="A2737" t="s">
        <v>3101</v>
      </c>
      <c r="B2737" s="1">
        <v>44162</v>
      </c>
      <c r="C2737" s="1">
        <v>44168</v>
      </c>
      <c r="D2737" t="s">
        <v>21</v>
      </c>
      <c r="E2737" t="s">
        <v>339</v>
      </c>
      <c r="F2737">
        <v>0</v>
      </c>
      <c r="G2737">
        <v>3000000</v>
      </c>
      <c r="H2737">
        <v>0</v>
      </c>
      <c r="I2737">
        <v>0</v>
      </c>
      <c r="J2737">
        <v>0</v>
      </c>
      <c r="K2737">
        <v>2.0659999999999998</v>
      </c>
      <c r="L2737" t="s">
        <v>16</v>
      </c>
      <c r="M2737" s="2">
        <v>6198000</v>
      </c>
      <c r="N2737" s="2" t="str">
        <f>VLOOKUP(Tabla1[[#This Row],[nemo]],'Nemos y clasificaciones'!$A$2:$B$5000,2,FALSE)</f>
        <v>CFI</v>
      </c>
      <c r="O2737" s="2" t="str">
        <f>VLOOKUP(Tabla1[[#This Row],[nemo]],'Nemos y clasificaciones'!$A$1:$C$3000,3,FALSE)</f>
        <v>CFI</v>
      </c>
      <c r="P2737" s="2"/>
      <c r="Q2737" s="2"/>
    </row>
    <row r="2738" spans="1:17" x14ac:dyDescent="0.25">
      <c r="A2738" t="s">
        <v>2092</v>
      </c>
      <c r="B2738" s="1">
        <v>44310</v>
      </c>
      <c r="C2738" s="1">
        <v>44316</v>
      </c>
      <c r="D2738" t="s">
        <v>14</v>
      </c>
      <c r="E2738" t="s">
        <v>2093</v>
      </c>
      <c r="F2738">
        <v>0</v>
      </c>
      <c r="G2738">
        <v>4713485125</v>
      </c>
      <c r="H2738">
        <v>0</v>
      </c>
      <c r="I2738">
        <v>0</v>
      </c>
      <c r="J2738">
        <v>0</v>
      </c>
      <c r="K2738">
        <v>0.14000000000000001</v>
      </c>
      <c r="L2738" t="s">
        <v>23</v>
      </c>
      <c r="M2738" s="2">
        <v>659887917.5</v>
      </c>
      <c r="N2738" s="2" t="str">
        <f>VLOOKUP(Tabla1[[#This Row],[nemo]],'Nemos y clasificaciones'!$A$2:$B$5000,2,FALSE)</f>
        <v>FERROCARRIL DEL PACIFICO S.A.</v>
      </c>
      <c r="O2738" s="2" t="str">
        <f>VLOOKUP(Tabla1[[#This Row],[nemo]],'Nemos y clasificaciones'!$A$1:$C$3000,3,FALSE)</f>
        <v>Transportes de ferrocarriles y por carreteras</v>
      </c>
      <c r="P2738" s="2"/>
      <c r="Q2738" s="2"/>
    </row>
    <row r="2739" spans="1:17" x14ac:dyDescent="0.25">
      <c r="A2739" t="s">
        <v>4441</v>
      </c>
      <c r="B2739" s="1">
        <v>43956</v>
      </c>
      <c r="C2739" s="1">
        <v>43962</v>
      </c>
      <c r="D2739" t="s">
        <v>14</v>
      </c>
      <c r="E2739" t="s">
        <v>4442</v>
      </c>
      <c r="F2739">
        <v>0</v>
      </c>
      <c r="G2739">
        <v>10993232</v>
      </c>
      <c r="H2739">
        <v>0</v>
      </c>
      <c r="I2739">
        <v>0</v>
      </c>
      <c r="J2739">
        <v>0</v>
      </c>
      <c r="K2739">
        <v>60</v>
      </c>
      <c r="L2739" t="s">
        <v>54</v>
      </c>
      <c r="M2739" s="2">
        <v>659593920</v>
      </c>
      <c r="N2739" s="2" t="str">
        <f>VLOOKUP(Tabla1[[#This Row],[nemo]],'Nemos y clasificaciones'!$A$2:$B$5000,2,FALSE)</f>
        <v>IPAL S.A.</v>
      </c>
      <c r="O2739" s="2" t="str">
        <f>VLOOKUP(Tabla1[[#This Row],[nemo]],'Nemos y clasificaciones'!$A$1:$C$3000,3,FALSE)</f>
        <v>Alimentos, bebidas y tabaco</v>
      </c>
      <c r="P2739" s="2"/>
      <c r="Q2739" s="2"/>
    </row>
    <row r="2740" spans="1:17" x14ac:dyDescent="0.25">
      <c r="A2740" t="s">
        <v>3101</v>
      </c>
      <c r="B2740" s="1">
        <v>44145</v>
      </c>
      <c r="C2740" s="1">
        <v>44151</v>
      </c>
      <c r="D2740" t="s">
        <v>21</v>
      </c>
      <c r="E2740" t="s">
        <v>339</v>
      </c>
      <c r="F2740">
        <v>0</v>
      </c>
      <c r="G2740">
        <v>3000000</v>
      </c>
      <c r="H2740">
        <v>0</v>
      </c>
      <c r="I2740">
        <v>0</v>
      </c>
      <c r="J2740">
        <v>0</v>
      </c>
      <c r="K2740">
        <v>2.0659999999999998</v>
      </c>
      <c r="L2740" t="s">
        <v>16</v>
      </c>
      <c r="M2740" s="2">
        <v>6198000</v>
      </c>
      <c r="N2740" s="2" t="str">
        <f>VLOOKUP(Tabla1[[#This Row],[nemo]],'Nemos y clasificaciones'!$A$2:$B$5000,2,FALSE)</f>
        <v>CFI</v>
      </c>
      <c r="O2740" s="2" t="str">
        <f>VLOOKUP(Tabla1[[#This Row],[nemo]],'Nemos y clasificaciones'!$A$1:$C$3000,3,FALSE)</f>
        <v>CFI</v>
      </c>
      <c r="P2740" s="2"/>
      <c r="Q2740" s="2"/>
    </row>
    <row r="2741" spans="1:17" x14ac:dyDescent="0.25">
      <c r="A2741" t="s">
        <v>9592</v>
      </c>
      <c r="B2741" s="1">
        <v>42865</v>
      </c>
      <c r="C2741" s="1">
        <v>42871</v>
      </c>
      <c r="D2741" t="s">
        <v>21</v>
      </c>
      <c r="E2741" t="s">
        <v>339</v>
      </c>
      <c r="F2741">
        <v>0</v>
      </c>
      <c r="G2741">
        <v>3000000</v>
      </c>
      <c r="H2741">
        <v>0</v>
      </c>
      <c r="I2741">
        <v>0</v>
      </c>
      <c r="J2741">
        <v>0</v>
      </c>
      <c r="K2741">
        <v>1.923</v>
      </c>
      <c r="L2741" t="s">
        <v>16</v>
      </c>
      <c r="M2741" s="2">
        <v>5769000</v>
      </c>
      <c r="N2741" s="2" t="str">
        <f>VLOOKUP(Tabla1[[#This Row],[nemo]],'Nemos y clasificaciones'!$A$2:$B$5000,2,FALSE)</f>
        <v>CFI</v>
      </c>
      <c r="O2741" s="2" t="str">
        <f>VLOOKUP(Tabla1[[#This Row],[nemo]],'Nemos y clasificaciones'!$A$1:$C$3000,3,FALSE)</f>
        <v>CFI</v>
      </c>
      <c r="P2741" s="2"/>
      <c r="Q2741" s="2"/>
    </row>
    <row r="2742" spans="1:17" x14ac:dyDescent="0.25">
      <c r="A2742" t="s">
        <v>2581</v>
      </c>
      <c r="B2742" s="1">
        <v>44229</v>
      </c>
      <c r="C2742" s="1">
        <v>44235</v>
      </c>
      <c r="D2742" t="s">
        <v>21</v>
      </c>
      <c r="E2742" t="s">
        <v>339</v>
      </c>
      <c r="F2742">
        <v>0</v>
      </c>
      <c r="G2742">
        <v>3000000</v>
      </c>
      <c r="H2742">
        <v>0</v>
      </c>
      <c r="I2742">
        <v>0</v>
      </c>
      <c r="J2742">
        <v>0</v>
      </c>
      <c r="K2742">
        <v>1.8839999999999999</v>
      </c>
      <c r="L2742" t="s">
        <v>16</v>
      </c>
      <c r="M2742" s="2">
        <v>5652000</v>
      </c>
      <c r="N2742" s="2" t="str">
        <f>VLOOKUP(Tabla1[[#This Row],[nemo]],'Nemos y clasificaciones'!$A$2:$B$5000,2,FALSE)</f>
        <v>CFI</v>
      </c>
      <c r="O2742" s="2" t="str">
        <f>VLOOKUP(Tabla1[[#This Row],[nemo]],'Nemos y clasificaciones'!$A$1:$C$3000,3,FALSE)</f>
        <v>CFI</v>
      </c>
      <c r="P2742" s="2"/>
      <c r="Q2742" s="2"/>
    </row>
    <row r="2743" spans="1:17" x14ac:dyDescent="0.25">
      <c r="A2743" t="s">
        <v>5356</v>
      </c>
      <c r="B2743" s="1">
        <v>43795</v>
      </c>
      <c r="C2743" s="1">
        <v>43801</v>
      </c>
      <c r="D2743" t="s">
        <v>21</v>
      </c>
      <c r="E2743" t="s">
        <v>339</v>
      </c>
      <c r="F2743">
        <v>0</v>
      </c>
      <c r="G2743">
        <v>3000000</v>
      </c>
      <c r="H2743">
        <v>0</v>
      </c>
      <c r="I2743">
        <v>0</v>
      </c>
      <c r="J2743">
        <v>0</v>
      </c>
      <c r="K2743">
        <v>1.7949999999999999</v>
      </c>
      <c r="L2743" t="s">
        <v>16</v>
      </c>
      <c r="M2743" s="2">
        <v>5385000</v>
      </c>
      <c r="N2743" s="2" t="str">
        <f>VLOOKUP(Tabla1[[#This Row],[nemo]],'Nemos y clasificaciones'!$A$2:$B$5000,2,FALSE)</f>
        <v>CFI</v>
      </c>
      <c r="O2743" s="2" t="str">
        <f>VLOOKUP(Tabla1[[#This Row],[nemo]],'Nemos y clasificaciones'!$A$1:$C$3000,3,FALSE)</f>
        <v>CFI</v>
      </c>
      <c r="P2743" s="2"/>
      <c r="Q2743" s="2"/>
    </row>
    <row r="2744" spans="1:17" x14ac:dyDescent="0.25">
      <c r="A2744" t="s">
        <v>3924</v>
      </c>
      <c r="B2744" s="1">
        <v>43999</v>
      </c>
      <c r="C2744" s="1">
        <v>44005</v>
      </c>
      <c r="D2744" t="s">
        <v>21</v>
      </c>
      <c r="E2744" t="s">
        <v>339</v>
      </c>
      <c r="F2744">
        <v>0</v>
      </c>
      <c r="G2744">
        <v>3000000</v>
      </c>
      <c r="H2744">
        <v>0</v>
      </c>
      <c r="I2744">
        <v>0</v>
      </c>
      <c r="J2744">
        <v>0</v>
      </c>
      <c r="K2744">
        <v>1.762</v>
      </c>
      <c r="L2744" t="s">
        <v>16</v>
      </c>
      <c r="M2744" s="2">
        <v>5286000</v>
      </c>
      <c r="N2744" s="2" t="str">
        <f>VLOOKUP(Tabla1[[#This Row],[nemo]],'Nemos y clasificaciones'!$A$2:$B$5000,2,FALSE)</f>
        <v>CFI</v>
      </c>
      <c r="O2744" s="2" t="str">
        <f>VLOOKUP(Tabla1[[#This Row],[nemo]],'Nemos y clasificaciones'!$A$1:$C$3000,3,FALSE)</f>
        <v>CFI</v>
      </c>
      <c r="P2744" s="2"/>
      <c r="Q2744" s="2"/>
    </row>
    <row r="2745" spans="1:17" x14ac:dyDescent="0.25">
      <c r="A2745" t="s">
        <v>10271</v>
      </c>
      <c r="B2745" s="1">
        <v>42613</v>
      </c>
      <c r="C2745" s="1">
        <v>42619</v>
      </c>
      <c r="D2745" t="s">
        <v>21</v>
      </c>
      <c r="E2745" t="s">
        <v>339</v>
      </c>
      <c r="F2745">
        <v>0</v>
      </c>
      <c r="G2745">
        <v>3000000</v>
      </c>
      <c r="H2745">
        <v>0</v>
      </c>
      <c r="I2745">
        <v>0</v>
      </c>
      <c r="J2745">
        <v>0</v>
      </c>
      <c r="K2745">
        <v>1.6040000000000001</v>
      </c>
      <c r="L2745" t="s">
        <v>16</v>
      </c>
      <c r="M2745" s="2">
        <v>4812000</v>
      </c>
      <c r="N2745" s="2" t="str">
        <f>VLOOKUP(Tabla1[[#This Row],[nemo]],'Nemos y clasificaciones'!$A$2:$B$5000,2,FALSE)</f>
        <v>CFI</v>
      </c>
      <c r="O2745" s="2" t="str">
        <f>VLOOKUP(Tabla1[[#This Row],[nemo]],'Nemos y clasificaciones'!$A$1:$C$3000,3,FALSE)</f>
        <v>CFI</v>
      </c>
      <c r="P2745" s="2"/>
      <c r="Q2745" s="2"/>
    </row>
    <row r="2746" spans="1:17" x14ac:dyDescent="0.25">
      <c r="A2746" t="s">
        <v>7485</v>
      </c>
      <c r="B2746" s="1">
        <v>43364</v>
      </c>
      <c r="C2746" s="1">
        <v>43370</v>
      </c>
      <c r="D2746" t="s">
        <v>21</v>
      </c>
      <c r="E2746" t="s">
        <v>339</v>
      </c>
      <c r="F2746">
        <v>0</v>
      </c>
      <c r="G2746">
        <v>3000000</v>
      </c>
      <c r="H2746">
        <v>0</v>
      </c>
      <c r="I2746">
        <v>0</v>
      </c>
      <c r="J2746">
        <v>0</v>
      </c>
      <c r="K2746">
        <v>1.6</v>
      </c>
      <c r="L2746" t="s">
        <v>16</v>
      </c>
      <c r="M2746" s="2">
        <v>4800000</v>
      </c>
      <c r="N2746" s="2" t="str">
        <f>VLOOKUP(Tabla1[[#This Row],[nemo]],'Nemos y clasificaciones'!$A$2:$B$5000,2,FALSE)</f>
        <v>CFI</v>
      </c>
      <c r="O2746" s="2" t="str">
        <f>VLOOKUP(Tabla1[[#This Row],[nemo]],'Nemos y clasificaciones'!$A$1:$C$3000,3,FALSE)</f>
        <v>CFI</v>
      </c>
      <c r="P2746" s="2"/>
      <c r="Q2746" s="2"/>
    </row>
    <row r="2747" spans="1:17" x14ac:dyDescent="0.25">
      <c r="A2747" t="s">
        <v>8961</v>
      </c>
      <c r="B2747" s="1">
        <v>43031</v>
      </c>
      <c r="C2747" s="1">
        <v>43038</v>
      </c>
      <c r="D2747" t="s">
        <v>21</v>
      </c>
      <c r="E2747" t="s">
        <v>339</v>
      </c>
      <c r="F2747">
        <v>0</v>
      </c>
      <c r="G2747">
        <v>3000000</v>
      </c>
      <c r="H2747">
        <v>0</v>
      </c>
      <c r="I2747">
        <v>0</v>
      </c>
      <c r="J2747">
        <v>0</v>
      </c>
      <c r="K2747">
        <v>1.569</v>
      </c>
      <c r="L2747" t="s">
        <v>16</v>
      </c>
      <c r="M2747" s="2">
        <v>4707000</v>
      </c>
      <c r="N2747" s="2" t="str">
        <f>VLOOKUP(Tabla1[[#This Row],[nemo]],'Nemos y clasificaciones'!$A$2:$B$5000,2,FALSE)</f>
        <v>CFI</v>
      </c>
      <c r="O2747" s="2" t="str">
        <f>VLOOKUP(Tabla1[[#This Row],[nemo]],'Nemos y clasificaciones'!$A$1:$C$3000,3,FALSE)</f>
        <v>CFI</v>
      </c>
      <c r="P2747" s="2"/>
      <c r="Q2747" s="2"/>
    </row>
    <row r="2748" spans="1:17" x14ac:dyDescent="0.25">
      <c r="A2748" t="s">
        <v>11119</v>
      </c>
      <c r="B2748" s="1">
        <v>42341</v>
      </c>
      <c r="C2748" s="1">
        <v>42348</v>
      </c>
      <c r="D2748" t="s">
        <v>21</v>
      </c>
      <c r="E2748" t="s">
        <v>339</v>
      </c>
      <c r="F2748">
        <v>0</v>
      </c>
      <c r="G2748">
        <v>3000000</v>
      </c>
      <c r="H2748">
        <v>0</v>
      </c>
      <c r="I2748">
        <v>0</v>
      </c>
      <c r="J2748">
        <v>0</v>
      </c>
      <c r="K2748">
        <v>1.4610000000000001</v>
      </c>
      <c r="L2748" t="s">
        <v>16</v>
      </c>
      <c r="M2748" s="2">
        <v>4383000</v>
      </c>
      <c r="N2748" s="2" t="str">
        <f>VLOOKUP(Tabla1[[#This Row],[nemo]],'Nemos y clasificaciones'!$A$2:$B$5000,2,FALSE)</f>
        <v>CFI</v>
      </c>
      <c r="O2748" s="2" t="str">
        <f>VLOOKUP(Tabla1[[#This Row],[nemo]],'Nemos y clasificaciones'!$A$1:$C$3000,3,FALSE)</f>
        <v>CFI</v>
      </c>
      <c r="P2748" s="2"/>
      <c r="Q2748" s="2"/>
    </row>
    <row r="2749" spans="1:17" x14ac:dyDescent="0.25">
      <c r="A2749" t="s">
        <v>10909</v>
      </c>
      <c r="B2749" s="1">
        <v>42402</v>
      </c>
      <c r="C2749" s="1">
        <v>42408</v>
      </c>
      <c r="D2749" t="s">
        <v>21</v>
      </c>
      <c r="E2749" t="s">
        <v>339</v>
      </c>
      <c r="F2749">
        <v>0</v>
      </c>
      <c r="G2749">
        <v>3000000</v>
      </c>
      <c r="H2749">
        <v>0</v>
      </c>
      <c r="I2749">
        <v>0</v>
      </c>
      <c r="J2749">
        <v>0</v>
      </c>
      <c r="K2749">
        <v>1.3979999999999999</v>
      </c>
      <c r="L2749" t="s">
        <v>16</v>
      </c>
      <c r="M2749" s="2">
        <v>4194000</v>
      </c>
      <c r="N2749" s="2" t="str">
        <f>VLOOKUP(Tabla1[[#This Row],[nemo]],'Nemos y clasificaciones'!$A$2:$B$5000,2,FALSE)</f>
        <v>CFI</v>
      </c>
      <c r="O2749" s="2" t="str">
        <f>VLOOKUP(Tabla1[[#This Row],[nemo]],'Nemos y clasificaciones'!$A$1:$C$3000,3,FALSE)</f>
        <v>CFI</v>
      </c>
      <c r="P2749" s="2"/>
      <c r="Q2749" s="2"/>
    </row>
    <row r="2750" spans="1:17" x14ac:dyDescent="0.25">
      <c r="A2750" t="s">
        <v>2577</v>
      </c>
      <c r="B2750" s="1">
        <v>44230</v>
      </c>
      <c r="C2750" s="1">
        <v>44236</v>
      </c>
      <c r="D2750" t="s">
        <v>21</v>
      </c>
      <c r="E2750" t="s">
        <v>339</v>
      </c>
      <c r="F2750">
        <v>0</v>
      </c>
      <c r="G2750">
        <v>3000000</v>
      </c>
      <c r="H2750">
        <v>0</v>
      </c>
      <c r="I2750">
        <v>0</v>
      </c>
      <c r="J2750">
        <v>0</v>
      </c>
      <c r="K2750">
        <v>1.2949999999999999</v>
      </c>
      <c r="L2750" t="s">
        <v>16</v>
      </c>
      <c r="M2750" s="2">
        <v>3885000</v>
      </c>
      <c r="N2750" s="2" t="str">
        <f>VLOOKUP(Tabla1[[#This Row],[nemo]],'Nemos y clasificaciones'!$A$2:$B$5000,2,FALSE)</f>
        <v>CFI</v>
      </c>
      <c r="O2750" s="2" t="str">
        <f>VLOOKUP(Tabla1[[#This Row],[nemo]],'Nemos y clasificaciones'!$A$1:$C$3000,3,FALSE)</f>
        <v>CFI</v>
      </c>
      <c r="P2750" s="2"/>
      <c r="Q2750" s="2"/>
    </row>
    <row r="2751" spans="1:17" x14ac:dyDescent="0.25">
      <c r="A2751" t="s">
        <v>11171</v>
      </c>
      <c r="B2751" s="1">
        <v>42305</v>
      </c>
      <c r="C2751" s="1">
        <v>42312</v>
      </c>
      <c r="D2751" t="s">
        <v>21</v>
      </c>
      <c r="E2751" t="s">
        <v>339</v>
      </c>
      <c r="F2751">
        <v>0</v>
      </c>
      <c r="G2751">
        <v>3000000</v>
      </c>
      <c r="H2751">
        <v>0</v>
      </c>
      <c r="I2751">
        <v>0</v>
      </c>
      <c r="J2751">
        <v>0</v>
      </c>
      <c r="K2751">
        <v>1.294</v>
      </c>
      <c r="L2751" t="s">
        <v>16</v>
      </c>
      <c r="M2751" s="2">
        <v>3882000</v>
      </c>
      <c r="N2751" s="2" t="str">
        <f>VLOOKUP(Tabla1[[#This Row],[nemo]],'Nemos y clasificaciones'!$A$2:$B$5000,2,FALSE)</f>
        <v>CFI</v>
      </c>
      <c r="O2751" s="2" t="str">
        <f>VLOOKUP(Tabla1[[#This Row],[nemo]],'Nemos y clasificaciones'!$A$1:$C$3000,3,FALSE)</f>
        <v>CFI</v>
      </c>
      <c r="P2751" s="2"/>
      <c r="Q2751" s="2"/>
    </row>
    <row r="2752" spans="1:17" x14ac:dyDescent="0.25">
      <c r="A2752" t="s">
        <v>7020</v>
      </c>
      <c r="B2752" s="1">
        <v>43455</v>
      </c>
      <c r="C2752" s="1">
        <v>43462</v>
      </c>
      <c r="D2752" t="s">
        <v>21</v>
      </c>
      <c r="E2752" t="s">
        <v>339</v>
      </c>
      <c r="F2752">
        <v>0</v>
      </c>
      <c r="G2752">
        <v>3000000</v>
      </c>
      <c r="H2752">
        <v>0</v>
      </c>
      <c r="I2752">
        <v>0</v>
      </c>
      <c r="J2752">
        <v>0</v>
      </c>
      <c r="K2752">
        <v>1.2310000000000001</v>
      </c>
      <c r="L2752" t="s">
        <v>16</v>
      </c>
      <c r="M2752" s="2">
        <v>3693000</v>
      </c>
      <c r="N2752" s="2" t="str">
        <f>VLOOKUP(Tabla1[[#This Row],[nemo]],'Nemos y clasificaciones'!$A$2:$B$5000,2,FALSE)</f>
        <v>CFI</v>
      </c>
      <c r="O2752" s="2" t="str">
        <f>VLOOKUP(Tabla1[[#This Row],[nemo]],'Nemos y clasificaciones'!$A$1:$C$3000,3,FALSE)</f>
        <v>CFI</v>
      </c>
      <c r="P2752" s="2"/>
      <c r="Q2752" s="2"/>
    </row>
    <row r="2753" spans="1:17" x14ac:dyDescent="0.25">
      <c r="A2753" t="s">
        <v>9766</v>
      </c>
      <c r="B2753" s="1">
        <v>42843</v>
      </c>
      <c r="C2753" s="1">
        <v>42850</v>
      </c>
      <c r="D2753" t="s">
        <v>14</v>
      </c>
      <c r="E2753" t="s">
        <v>8381</v>
      </c>
      <c r="F2753">
        <v>0</v>
      </c>
      <c r="G2753">
        <v>185994529</v>
      </c>
      <c r="H2753">
        <v>0</v>
      </c>
      <c r="I2753">
        <v>0</v>
      </c>
      <c r="J2753">
        <v>0</v>
      </c>
      <c r="K2753">
        <v>3.5</v>
      </c>
      <c r="L2753" t="s">
        <v>16</v>
      </c>
      <c r="M2753" s="2">
        <v>650980851.5</v>
      </c>
      <c r="N2753" s="2" t="str">
        <f>VLOOKUP(Tabla1[[#This Row],[nemo]],'Nemos y clasificaciones'!$A$2:$B$5000,2,FALSE)</f>
        <v>EMPRESA ELECTRICA DE ARICA S.A.</v>
      </c>
      <c r="O2753" s="2" t="str">
        <f>VLOOKUP(Tabla1[[#This Row],[nemo]],'Nemos y clasificaciones'!$A$1:$C$3000,3,FALSE)</f>
        <v>Eléctrico</v>
      </c>
      <c r="P2753" s="2"/>
      <c r="Q2753" s="2"/>
    </row>
    <row r="2754" spans="1:17" x14ac:dyDescent="0.25">
      <c r="A2754" t="s">
        <v>8601</v>
      </c>
      <c r="B2754" s="1">
        <v>43130</v>
      </c>
      <c r="C2754" s="1">
        <v>43136</v>
      </c>
      <c r="D2754" t="s">
        <v>21</v>
      </c>
      <c r="E2754" t="s">
        <v>339</v>
      </c>
      <c r="F2754">
        <v>0</v>
      </c>
      <c r="G2754">
        <v>3000000</v>
      </c>
      <c r="H2754">
        <v>0</v>
      </c>
      <c r="I2754">
        <v>0</v>
      </c>
      <c r="J2754">
        <v>0</v>
      </c>
      <c r="K2754">
        <v>1.2010000000000001</v>
      </c>
      <c r="L2754" t="s">
        <v>16</v>
      </c>
      <c r="M2754" s="2">
        <v>3603000</v>
      </c>
      <c r="N2754" s="2" t="str">
        <f>VLOOKUP(Tabla1[[#This Row],[nemo]],'Nemos y clasificaciones'!$A$2:$B$5000,2,FALSE)</f>
        <v>CFI</v>
      </c>
      <c r="O2754" s="2" t="str">
        <f>VLOOKUP(Tabla1[[#This Row],[nemo]],'Nemos y clasificaciones'!$A$1:$C$3000,3,FALSE)</f>
        <v>CFI</v>
      </c>
      <c r="P2754" s="2"/>
      <c r="Q2754" s="2"/>
    </row>
    <row r="2755" spans="1:17" x14ac:dyDescent="0.25">
      <c r="A2755" t="s">
        <v>9324</v>
      </c>
      <c r="B2755" s="1">
        <v>42901</v>
      </c>
      <c r="C2755" s="1">
        <v>42907</v>
      </c>
      <c r="D2755" t="s">
        <v>21</v>
      </c>
      <c r="E2755" t="s">
        <v>339</v>
      </c>
      <c r="F2755">
        <v>0</v>
      </c>
      <c r="G2755">
        <v>3000000</v>
      </c>
      <c r="H2755">
        <v>0</v>
      </c>
      <c r="I2755">
        <v>0</v>
      </c>
      <c r="J2755">
        <v>0</v>
      </c>
      <c r="K2755">
        <v>1.1930000000000001</v>
      </c>
      <c r="L2755" t="s">
        <v>16</v>
      </c>
      <c r="M2755" s="2">
        <v>3579000</v>
      </c>
      <c r="N2755" s="2" t="str">
        <f>VLOOKUP(Tabla1[[#This Row],[nemo]],'Nemos y clasificaciones'!$A$2:$B$5000,2,FALSE)</f>
        <v>CFI</v>
      </c>
      <c r="O2755" s="2" t="str">
        <f>VLOOKUP(Tabla1[[#This Row],[nemo]],'Nemos y clasificaciones'!$A$1:$C$3000,3,FALSE)</f>
        <v>CFI</v>
      </c>
      <c r="P2755" s="2"/>
      <c r="Q2755" s="2"/>
    </row>
    <row r="2756" spans="1:17" x14ac:dyDescent="0.25">
      <c r="A2756" t="s">
        <v>3530</v>
      </c>
      <c r="B2756" s="1">
        <v>44069</v>
      </c>
      <c r="C2756" s="1">
        <v>44075</v>
      </c>
      <c r="D2756" t="s">
        <v>21</v>
      </c>
      <c r="E2756" t="s">
        <v>339</v>
      </c>
      <c r="F2756">
        <v>0</v>
      </c>
      <c r="G2756">
        <v>3000000</v>
      </c>
      <c r="H2756">
        <v>0</v>
      </c>
      <c r="I2756">
        <v>0</v>
      </c>
      <c r="J2756">
        <v>0</v>
      </c>
      <c r="K2756">
        <v>1.167</v>
      </c>
      <c r="L2756" t="s">
        <v>16</v>
      </c>
      <c r="M2756" s="2">
        <v>3501000</v>
      </c>
      <c r="N2756" s="2" t="str">
        <f>VLOOKUP(Tabla1[[#This Row],[nemo]],'Nemos y clasificaciones'!$A$2:$B$5000,2,FALSE)</f>
        <v>CFI</v>
      </c>
      <c r="O2756" s="2" t="str">
        <f>VLOOKUP(Tabla1[[#This Row],[nemo]],'Nemos y clasificaciones'!$A$1:$C$3000,3,FALSE)</f>
        <v>CFI</v>
      </c>
      <c r="P2756" s="2"/>
      <c r="Q2756" s="2"/>
    </row>
    <row r="2757" spans="1:17" x14ac:dyDescent="0.25">
      <c r="A2757" t="s">
        <v>2302</v>
      </c>
      <c r="B2757" s="1">
        <v>44286</v>
      </c>
      <c r="C2757" s="1">
        <v>44294</v>
      </c>
      <c r="D2757" t="s">
        <v>21</v>
      </c>
      <c r="E2757" t="s">
        <v>339</v>
      </c>
      <c r="F2757">
        <v>0</v>
      </c>
      <c r="G2757">
        <v>3000000</v>
      </c>
      <c r="H2757">
        <v>0</v>
      </c>
      <c r="I2757">
        <v>0</v>
      </c>
      <c r="J2757">
        <v>0</v>
      </c>
      <c r="K2757">
        <v>1.091</v>
      </c>
      <c r="L2757" t="s">
        <v>16</v>
      </c>
      <c r="M2757" s="2">
        <v>3273000</v>
      </c>
      <c r="N2757" s="2" t="str">
        <f>VLOOKUP(Tabla1[[#This Row],[nemo]],'Nemos y clasificaciones'!$A$2:$B$5000,2,FALSE)</f>
        <v>CFI</v>
      </c>
      <c r="O2757" s="2" t="str">
        <f>VLOOKUP(Tabla1[[#This Row],[nemo]],'Nemos y clasificaciones'!$A$1:$C$3000,3,FALSE)</f>
        <v>CFI</v>
      </c>
      <c r="P2757" s="2"/>
      <c r="Q2757" s="2"/>
    </row>
    <row r="2758" spans="1:17" x14ac:dyDescent="0.25">
      <c r="A2758" t="s">
        <v>5488</v>
      </c>
      <c r="B2758" s="1">
        <v>43755</v>
      </c>
      <c r="C2758" s="1">
        <v>43761</v>
      </c>
      <c r="D2758" t="s">
        <v>21</v>
      </c>
      <c r="E2758" t="s">
        <v>339</v>
      </c>
      <c r="F2758">
        <v>0</v>
      </c>
      <c r="G2758">
        <v>3000000</v>
      </c>
      <c r="H2758">
        <v>0</v>
      </c>
      <c r="I2758">
        <v>0</v>
      </c>
      <c r="J2758">
        <v>0</v>
      </c>
      <c r="K2758">
        <v>1.0049999999999999</v>
      </c>
      <c r="L2758" t="s">
        <v>16</v>
      </c>
      <c r="M2758" s="2">
        <v>3015000</v>
      </c>
      <c r="N2758" s="2" t="str">
        <f>VLOOKUP(Tabla1[[#This Row],[nemo]],'Nemos y clasificaciones'!$A$2:$B$5000,2,FALSE)</f>
        <v>CFI</v>
      </c>
      <c r="O2758" s="2" t="str">
        <f>VLOOKUP(Tabla1[[#This Row],[nemo]],'Nemos y clasificaciones'!$A$1:$C$3000,3,FALSE)</f>
        <v>CFI</v>
      </c>
      <c r="P2758" s="2"/>
      <c r="Q2758" s="2"/>
    </row>
    <row r="2759" spans="1:17" x14ac:dyDescent="0.25">
      <c r="A2759" t="s">
        <v>7555</v>
      </c>
      <c r="B2759" s="1">
        <v>43341</v>
      </c>
      <c r="C2759" s="1">
        <v>43347</v>
      </c>
      <c r="D2759" t="s">
        <v>21</v>
      </c>
      <c r="E2759" t="s">
        <v>339</v>
      </c>
      <c r="F2759">
        <v>0</v>
      </c>
      <c r="G2759">
        <v>3000000</v>
      </c>
      <c r="H2759">
        <v>0</v>
      </c>
      <c r="I2759">
        <v>0</v>
      </c>
      <c r="J2759">
        <v>0</v>
      </c>
      <c r="K2759">
        <v>0.98499999999999999</v>
      </c>
      <c r="L2759" t="s">
        <v>23</v>
      </c>
      <c r="M2759" s="2">
        <v>2955000</v>
      </c>
      <c r="N2759" s="2" t="str">
        <f>VLOOKUP(Tabla1[[#This Row],[nemo]],'Nemos y clasificaciones'!$A$2:$B$5000,2,FALSE)</f>
        <v>CFI</v>
      </c>
      <c r="O2759" s="2" t="str">
        <f>VLOOKUP(Tabla1[[#This Row],[nemo]],'Nemos y clasificaciones'!$A$1:$C$3000,3,FALSE)</f>
        <v>CFI</v>
      </c>
      <c r="P2759" s="2"/>
      <c r="Q2759" s="2"/>
    </row>
    <row r="2760" spans="1:17" x14ac:dyDescent="0.25">
      <c r="A2760" t="s">
        <v>10175</v>
      </c>
      <c r="B2760" s="1">
        <v>42665</v>
      </c>
      <c r="C2760" s="1">
        <v>42671</v>
      </c>
      <c r="D2760" t="s">
        <v>14</v>
      </c>
      <c r="E2760" t="s">
        <v>1882</v>
      </c>
      <c r="F2760">
        <v>0</v>
      </c>
      <c r="G2760">
        <v>33392179</v>
      </c>
      <c r="H2760">
        <v>0</v>
      </c>
      <c r="I2760">
        <v>0</v>
      </c>
      <c r="J2760">
        <v>0</v>
      </c>
      <c r="K2760">
        <v>19.399999999999999</v>
      </c>
      <c r="L2760" t="s">
        <v>54</v>
      </c>
      <c r="M2760" s="2">
        <v>647808272.60000002</v>
      </c>
      <c r="N2760" s="2" t="str">
        <f>VLOOKUP(Tabla1[[#This Row],[nemo]],'Nemos y clasificaciones'!$A$2:$B$5000,2,FALSE)</f>
        <v>INVERSIONES TRICAHUE S.A.</v>
      </c>
      <c r="O2760" s="2" t="str">
        <f>VLOOKUP(Tabla1[[#This Row],[nemo]],'Nemos y clasificaciones'!$A$1:$C$3000,3,FALSE)</f>
        <v>Eléctrico</v>
      </c>
      <c r="P2760" s="2"/>
      <c r="Q2760" s="2"/>
    </row>
    <row r="2761" spans="1:17" x14ac:dyDescent="0.25">
      <c r="A2761" t="s">
        <v>6173</v>
      </c>
      <c r="B2761" s="1">
        <v>43620</v>
      </c>
      <c r="C2761" s="1">
        <v>43626</v>
      </c>
      <c r="D2761" t="s">
        <v>21</v>
      </c>
      <c r="E2761" t="s">
        <v>339</v>
      </c>
      <c r="F2761">
        <v>0</v>
      </c>
      <c r="G2761">
        <v>3000000</v>
      </c>
      <c r="H2761">
        <v>0</v>
      </c>
      <c r="I2761">
        <v>0</v>
      </c>
      <c r="J2761">
        <v>0</v>
      </c>
      <c r="K2761">
        <v>0.95699999999999996</v>
      </c>
      <c r="L2761" t="s">
        <v>23</v>
      </c>
      <c r="M2761" s="2">
        <v>2871000</v>
      </c>
      <c r="N2761" s="2" t="str">
        <f>VLOOKUP(Tabla1[[#This Row],[nemo]],'Nemos y clasificaciones'!$A$2:$B$5000,2,FALSE)</f>
        <v>CFI</v>
      </c>
      <c r="O2761" s="2" t="str">
        <f>VLOOKUP(Tabla1[[#This Row],[nemo]],'Nemos y clasificaciones'!$A$1:$C$3000,3,FALSE)</f>
        <v>CFI</v>
      </c>
      <c r="P2761" s="2"/>
      <c r="Q2761" s="2"/>
    </row>
    <row r="2762" spans="1:17" x14ac:dyDescent="0.25">
      <c r="A2762" t="s">
        <v>604</v>
      </c>
      <c r="B2762" s="1">
        <v>44407</v>
      </c>
      <c r="C2762" s="1">
        <v>44413</v>
      </c>
      <c r="D2762" t="s">
        <v>21</v>
      </c>
      <c r="E2762" t="s">
        <v>339</v>
      </c>
      <c r="F2762">
        <v>0</v>
      </c>
      <c r="G2762">
        <v>3000000</v>
      </c>
      <c r="H2762">
        <v>0</v>
      </c>
      <c r="I2762">
        <v>0</v>
      </c>
      <c r="J2762">
        <v>0</v>
      </c>
      <c r="K2762">
        <v>0.89500000000000002</v>
      </c>
      <c r="L2762" t="s">
        <v>23</v>
      </c>
      <c r="M2762" s="2">
        <v>2685000</v>
      </c>
      <c r="N2762" s="2" t="str">
        <f>VLOOKUP(Tabla1[[#This Row],[nemo]],'Nemos y clasificaciones'!$A$2:$B$5000,2,FALSE)</f>
        <v>CFI</v>
      </c>
      <c r="O2762" s="2" t="str">
        <f>VLOOKUP(Tabla1[[#This Row],[nemo]],'Nemos y clasificaciones'!$A$1:$C$3000,3,FALSE)</f>
        <v>CFI</v>
      </c>
      <c r="P2762" s="2"/>
      <c r="Q2762" s="2"/>
    </row>
    <row r="2763" spans="1:17" x14ac:dyDescent="0.25">
      <c r="A2763" t="s">
        <v>895</v>
      </c>
      <c r="B2763" s="1">
        <v>44379</v>
      </c>
      <c r="C2763" s="1">
        <v>44385</v>
      </c>
      <c r="D2763" t="s">
        <v>21</v>
      </c>
      <c r="E2763" t="s">
        <v>339</v>
      </c>
      <c r="F2763">
        <v>0</v>
      </c>
      <c r="G2763">
        <v>3000000</v>
      </c>
      <c r="H2763">
        <v>0</v>
      </c>
      <c r="I2763">
        <v>0</v>
      </c>
      <c r="J2763">
        <v>0</v>
      </c>
      <c r="K2763">
        <v>0.88600000000000001</v>
      </c>
      <c r="L2763" t="s">
        <v>23</v>
      </c>
      <c r="M2763" s="2">
        <v>2658000</v>
      </c>
      <c r="N2763" s="2" t="str">
        <f>VLOOKUP(Tabla1[[#This Row],[nemo]],'Nemos y clasificaciones'!$A$2:$B$5000,2,FALSE)</f>
        <v>CFI</v>
      </c>
      <c r="O2763" s="2" t="str">
        <f>VLOOKUP(Tabla1[[#This Row],[nemo]],'Nemos y clasificaciones'!$A$1:$C$3000,3,FALSE)</f>
        <v>CFI</v>
      </c>
      <c r="P2763" s="2"/>
      <c r="Q2763" s="2"/>
    </row>
    <row r="2764" spans="1:17" x14ac:dyDescent="0.25">
      <c r="A2764" t="s">
        <v>8404</v>
      </c>
      <c r="B2764" s="1">
        <v>43203</v>
      </c>
      <c r="C2764" s="1">
        <v>43209</v>
      </c>
      <c r="D2764" t="s">
        <v>21</v>
      </c>
      <c r="E2764" t="s">
        <v>339</v>
      </c>
      <c r="F2764">
        <v>0</v>
      </c>
      <c r="G2764">
        <v>3000000</v>
      </c>
      <c r="H2764">
        <v>0</v>
      </c>
      <c r="I2764">
        <v>0</v>
      </c>
      <c r="J2764">
        <v>0</v>
      </c>
      <c r="K2764">
        <v>0.83399999999999996</v>
      </c>
      <c r="L2764" t="s">
        <v>23</v>
      </c>
      <c r="M2764" s="2">
        <v>2502000</v>
      </c>
      <c r="N2764" s="2" t="str">
        <f>VLOOKUP(Tabla1[[#This Row],[nemo]],'Nemos y clasificaciones'!$A$2:$B$5000,2,FALSE)</f>
        <v>CFI</v>
      </c>
      <c r="O2764" s="2" t="str">
        <f>VLOOKUP(Tabla1[[#This Row],[nemo]],'Nemos y clasificaciones'!$A$1:$C$3000,3,FALSE)</f>
        <v>CFI</v>
      </c>
      <c r="P2764" s="2"/>
      <c r="Q2764" s="2"/>
    </row>
    <row r="2765" spans="1:17" x14ac:dyDescent="0.25">
      <c r="A2765" t="s">
        <v>3380</v>
      </c>
      <c r="B2765" s="1">
        <v>44103</v>
      </c>
      <c r="C2765" s="1">
        <v>44109</v>
      </c>
      <c r="D2765" t="s">
        <v>21</v>
      </c>
      <c r="E2765" t="s">
        <v>339</v>
      </c>
      <c r="F2765">
        <v>0</v>
      </c>
      <c r="G2765">
        <v>3000000</v>
      </c>
      <c r="H2765">
        <v>0</v>
      </c>
      <c r="I2765">
        <v>0</v>
      </c>
      <c r="J2765">
        <v>0</v>
      </c>
      <c r="K2765">
        <v>0.73199999999999998</v>
      </c>
      <c r="L2765" t="s">
        <v>23</v>
      </c>
      <c r="M2765" s="2">
        <v>2196000</v>
      </c>
      <c r="N2765" s="2" t="str">
        <f>VLOOKUP(Tabla1[[#This Row],[nemo]],'Nemos y clasificaciones'!$A$2:$B$5000,2,FALSE)</f>
        <v>CFI</v>
      </c>
      <c r="O2765" s="2" t="str">
        <f>VLOOKUP(Tabla1[[#This Row],[nemo]],'Nemos y clasificaciones'!$A$1:$C$3000,3,FALSE)</f>
        <v>CFI</v>
      </c>
      <c r="P2765" s="2"/>
      <c r="Q2765" s="2"/>
    </row>
    <row r="2766" spans="1:17" x14ac:dyDescent="0.25">
      <c r="A2766" t="s">
        <v>1539</v>
      </c>
      <c r="B2766" s="1">
        <v>44350</v>
      </c>
      <c r="C2766" s="1">
        <v>44356</v>
      </c>
      <c r="D2766" t="s">
        <v>21</v>
      </c>
      <c r="E2766" t="s">
        <v>339</v>
      </c>
      <c r="F2766">
        <v>0</v>
      </c>
      <c r="G2766">
        <v>3000000</v>
      </c>
      <c r="H2766">
        <v>0</v>
      </c>
      <c r="I2766">
        <v>0</v>
      </c>
      <c r="J2766">
        <v>0</v>
      </c>
      <c r="K2766">
        <v>0.66</v>
      </c>
      <c r="L2766" t="s">
        <v>23</v>
      </c>
      <c r="M2766" s="2">
        <v>1980000</v>
      </c>
      <c r="N2766" s="2" t="str">
        <f>VLOOKUP(Tabla1[[#This Row],[nemo]],'Nemos y clasificaciones'!$A$2:$B$5000,2,FALSE)</f>
        <v>CFI</v>
      </c>
      <c r="O2766" s="2" t="str">
        <f>VLOOKUP(Tabla1[[#This Row],[nemo]],'Nemos y clasificaciones'!$A$1:$C$3000,3,FALSE)</f>
        <v>CFI</v>
      </c>
      <c r="P2766" s="2"/>
      <c r="Q2766" s="2"/>
    </row>
    <row r="2767" spans="1:17" x14ac:dyDescent="0.25">
      <c r="A2767" t="s">
        <v>4673</v>
      </c>
      <c r="B2767" s="1">
        <v>43917</v>
      </c>
      <c r="C2767" s="1">
        <v>43923</v>
      </c>
      <c r="D2767" t="s">
        <v>21</v>
      </c>
      <c r="E2767" t="s">
        <v>339</v>
      </c>
      <c r="F2767">
        <v>0</v>
      </c>
      <c r="G2767">
        <v>3000000</v>
      </c>
      <c r="H2767">
        <v>0</v>
      </c>
      <c r="I2767">
        <v>0</v>
      </c>
      <c r="J2767">
        <v>0</v>
      </c>
      <c r="K2767">
        <v>0.47299999999999998</v>
      </c>
      <c r="L2767" t="s">
        <v>23</v>
      </c>
      <c r="M2767" s="2">
        <v>1419000</v>
      </c>
      <c r="N2767" s="2" t="str">
        <f>VLOOKUP(Tabla1[[#This Row],[nemo]],'Nemos y clasificaciones'!$A$2:$B$5000,2,FALSE)</f>
        <v>CFI</v>
      </c>
      <c r="O2767" s="2" t="str">
        <f>VLOOKUP(Tabla1[[#This Row],[nemo]],'Nemos y clasificaciones'!$A$1:$C$3000,3,FALSE)</f>
        <v>CFI</v>
      </c>
      <c r="P2767" s="2"/>
      <c r="Q2767" s="2"/>
    </row>
    <row r="2768" spans="1:17" x14ac:dyDescent="0.25">
      <c r="A2768" t="s">
        <v>6812</v>
      </c>
      <c r="B2768" s="1">
        <v>43544</v>
      </c>
      <c r="C2768" s="1">
        <v>43550</v>
      </c>
      <c r="D2768" t="s">
        <v>21</v>
      </c>
      <c r="E2768" t="s">
        <v>339</v>
      </c>
      <c r="F2768">
        <v>0</v>
      </c>
      <c r="G2768">
        <v>3000000</v>
      </c>
      <c r="H2768">
        <v>0</v>
      </c>
      <c r="I2768">
        <v>0</v>
      </c>
      <c r="J2768">
        <v>0</v>
      </c>
      <c r="K2768">
        <v>0.28699999999999998</v>
      </c>
      <c r="L2768" t="s">
        <v>23</v>
      </c>
      <c r="M2768" s="2">
        <v>861000</v>
      </c>
      <c r="N2768" s="2" t="str">
        <f>VLOOKUP(Tabla1[[#This Row],[nemo]],'Nemos y clasificaciones'!$A$2:$B$5000,2,FALSE)</f>
        <v>CFI</v>
      </c>
      <c r="O2768" s="2" t="str">
        <f>VLOOKUP(Tabla1[[#This Row],[nemo]],'Nemos y clasificaciones'!$A$1:$C$3000,3,FALSE)</f>
        <v>CFI</v>
      </c>
      <c r="P2768" s="2"/>
      <c r="Q2768" s="2"/>
    </row>
    <row r="2769" spans="1:17" x14ac:dyDescent="0.25">
      <c r="A2769" t="s">
        <v>3326</v>
      </c>
      <c r="B2769" s="1">
        <v>44117</v>
      </c>
      <c r="C2769" s="1">
        <v>44123</v>
      </c>
      <c r="D2769" t="s">
        <v>21</v>
      </c>
      <c r="E2769" t="s">
        <v>339</v>
      </c>
      <c r="F2769">
        <v>0</v>
      </c>
      <c r="G2769">
        <v>437068</v>
      </c>
      <c r="H2769">
        <v>0</v>
      </c>
      <c r="I2769">
        <v>0</v>
      </c>
      <c r="J2769">
        <v>0</v>
      </c>
      <c r="K2769">
        <v>1.35</v>
      </c>
      <c r="L2769" t="s">
        <v>16</v>
      </c>
      <c r="M2769" s="2">
        <v>590041.80000000005</v>
      </c>
      <c r="N2769" s="2" t="str">
        <f>VLOOKUP(Tabla1[[#This Row],[nemo]],'Nemos y clasificaciones'!$A$2:$B$5000,2,FALSE)</f>
        <v>CFI</v>
      </c>
      <c r="O2769" s="2" t="str">
        <f>VLOOKUP(Tabla1[[#This Row],[nemo]],'Nemos y clasificaciones'!$A$1:$C$3000,3,FALSE)</f>
        <v>CFI</v>
      </c>
      <c r="P2769" s="2"/>
      <c r="Q2769" s="2"/>
    </row>
    <row r="2770" spans="1:17" x14ac:dyDescent="0.25">
      <c r="A2770" t="s">
        <v>11117</v>
      </c>
      <c r="B2770" s="1">
        <v>42345</v>
      </c>
      <c r="C2770" s="1">
        <v>42352</v>
      </c>
      <c r="D2770" t="s">
        <v>21</v>
      </c>
      <c r="E2770" t="s">
        <v>345</v>
      </c>
      <c r="F2770">
        <v>0</v>
      </c>
      <c r="G2770">
        <v>300000000</v>
      </c>
      <c r="H2770">
        <v>0</v>
      </c>
      <c r="I2770">
        <v>0</v>
      </c>
      <c r="J2770">
        <v>0</v>
      </c>
      <c r="K2770">
        <v>0.107</v>
      </c>
      <c r="L2770" t="s">
        <v>23</v>
      </c>
      <c r="M2770" s="2">
        <v>32100000</v>
      </c>
      <c r="N2770" s="2" t="str">
        <f>VLOOKUP(Tabla1[[#This Row],[nemo]],'Nemos y clasificaciones'!$A$2:$B$5000,2,FALSE)</f>
        <v>CFI</v>
      </c>
      <c r="O2770" s="2" t="str">
        <f>VLOOKUP(Tabla1[[#This Row],[nemo]],'Nemos y clasificaciones'!$A$1:$C$3000,3,FALSE)</f>
        <v>CFI</v>
      </c>
      <c r="P2770" s="2"/>
      <c r="Q2770" s="2"/>
    </row>
    <row r="2771" spans="1:17" x14ac:dyDescent="0.25">
      <c r="A2771" t="s">
        <v>10270</v>
      </c>
      <c r="B2771" s="1">
        <v>42614</v>
      </c>
      <c r="C2771" s="1">
        <v>42620</v>
      </c>
      <c r="D2771" t="s">
        <v>21</v>
      </c>
      <c r="E2771" t="s">
        <v>345</v>
      </c>
      <c r="F2771">
        <v>0</v>
      </c>
      <c r="G2771">
        <v>300000000</v>
      </c>
      <c r="H2771">
        <v>0</v>
      </c>
      <c r="I2771">
        <v>0</v>
      </c>
      <c r="J2771">
        <v>0</v>
      </c>
      <c r="K2771">
        <v>9.1999999999999998E-2</v>
      </c>
      <c r="L2771" t="s">
        <v>23</v>
      </c>
      <c r="M2771" s="2">
        <v>27600000</v>
      </c>
      <c r="N2771" s="2" t="str">
        <f>VLOOKUP(Tabla1[[#This Row],[nemo]],'Nemos y clasificaciones'!$A$2:$B$5000,2,FALSE)</f>
        <v>CFI</v>
      </c>
      <c r="O2771" s="2" t="str">
        <f>VLOOKUP(Tabla1[[#This Row],[nemo]],'Nemos y clasificaciones'!$A$1:$C$3000,3,FALSE)</f>
        <v>CFI</v>
      </c>
      <c r="P2771" s="2"/>
      <c r="Q2771" s="2"/>
    </row>
    <row r="2772" spans="1:17" x14ac:dyDescent="0.25">
      <c r="A2772" t="s">
        <v>8332</v>
      </c>
      <c r="B2772" s="1">
        <v>43216</v>
      </c>
      <c r="C2772" s="1">
        <v>43223</v>
      </c>
      <c r="D2772" t="s">
        <v>14</v>
      </c>
      <c r="E2772" t="s">
        <v>520</v>
      </c>
      <c r="F2772">
        <v>0</v>
      </c>
      <c r="G2772">
        <v>576172664</v>
      </c>
      <c r="H2772">
        <v>0</v>
      </c>
      <c r="I2772">
        <v>0</v>
      </c>
      <c r="J2772">
        <v>0</v>
      </c>
      <c r="K2772">
        <v>1.107</v>
      </c>
      <c r="L2772" t="s">
        <v>16</v>
      </c>
      <c r="M2772" s="2">
        <v>637823139.04799998</v>
      </c>
      <c r="N2772" s="2" t="str">
        <f>VLOOKUP(Tabla1[[#This Row],[nemo]],'Nemos y clasificaciones'!$A$2:$B$5000,2,FALSE)</f>
        <v>BESALCO S.A.</v>
      </c>
      <c r="O2772" s="2" t="str">
        <f>VLOOKUP(Tabla1[[#This Row],[nemo]],'Nemos y clasificaciones'!$A$1:$C$3000,3,FALSE)</f>
        <v>Construcción</v>
      </c>
      <c r="P2772" s="2"/>
      <c r="Q2772" s="2"/>
    </row>
    <row r="2773" spans="1:17" x14ac:dyDescent="0.25">
      <c r="A2773" t="s">
        <v>1803</v>
      </c>
      <c r="B2773" s="1">
        <v>44330</v>
      </c>
      <c r="C2773" s="1">
        <v>44336</v>
      </c>
      <c r="D2773" t="s">
        <v>14</v>
      </c>
      <c r="E2773" t="s">
        <v>1804</v>
      </c>
      <c r="F2773">
        <v>0</v>
      </c>
      <c r="G2773">
        <v>636428572</v>
      </c>
      <c r="H2773">
        <v>0</v>
      </c>
      <c r="I2773">
        <v>0</v>
      </c>
      <c r="J2773">
        <v>0</v>
      </c>
      <c r="K2773">
        <v>1</v>
      </c>
      <c r="L2773" t="s">
        <v>23</v>
      </c>
      <c r="M2773" s="2">
        <v>636428572</v>
      </c>
      <c r="N2773" s="2" t="str">
        <f>VLOOKUP(Tabla1[[#This Row],[nemo]],'Nemos y clasificaciones'!$A$2:$B$5000,2,FALSE)</f>
        <v>VIÑEDOS EMILIANA S.A.</v>
      </c>
      <c r="O2773" s="2" t="str">
        <f>VLOOKUP(Tabla1[[#This Row],[nemo]],'Nemos y clasificaciones'!$A$1:$C$3000,3,FALSE)</f>
        <v>Alimentos, bebidas y tabaco</v>
      </c>
      <c r="P2773" s="2"/>
      <c r="Q2773" s="2"/>
    </row>
    <row r="2774" spans="1:17" x14ac:dyDescent="0.25">
      <c r="A2774" t="s">
        <v>6283</v>
      </c>
      <c r="B2774" s="1">
        <v>43602</v>
      </c>
      <c r="C2774" s="1">
        <v>43609</v>
      </c>
      <c r="D2774" t="s">
        <v>14</v>
      </c>
      <c r="E2774" t="s">
        <v>1804</v>
      </c>
      <c r="F2774">
        <v>0</v>
      </c>
      <c r="G2774">
        <v>636428572</v>
      </c>
      <c r="H2774">
        <v>0</v>
      </c>
      <c r="I2774">
        <v>0</v>
      </c>
      <c r="J2774">
        <v>0</v>
      </c>
      <c r="K2774">
        <v>1</v>
      </c>
      <c r="L2774" t="s">
        <v>23</v>
      </c>
      <c r="M2774" s="2">
        <v>636428572</v>
      </c>
      <c r="N2774" s="2" t="str">
        <f>VLOOKUP(Tabla1[[#This Row],[nemo]],'Nemos y clasificaciones'!$A$2:$B$5000,2,FALSE)</f>
        <v>VIÑEDOS EMILIANA S.A.</v>
      </c>
      <c r="O2774" s="2" t="str">
        <f>VLOOKUP(Tabla1[[#This Row],[nemo]],'Nemos y clasificaciones'!$A$1:$C$3000,3,FALSE)</f>
        <v>Alimentos, bebidas y tabaco</v>
      </c>
      <c r="P2774" s="2"/>
      <c r="Q2774" s="2"/>
    </row>
    <row r="2775" spans="1:17" x14ac:dyDescent="0.25">
      <c r="A2775" t="s">
        <v>8156</v>
      </c>
      <c r="B2775" s="1">
        <v>43232</v>
      </c>
      <c r="C2775" s="1">
        <v>43238</v>
      </c>
      <c r="D2775" t="s">
        <v>14</v>
      </c>
      <c r="E2775" t="s">
        <v>1804</v>
      </c>
      <c r="F2775">
        <v>0</v>
      </c>
      <c r="G2775">
        <v>636428572</v>
      </c>
      <c r="H2775">
        <v>0</v>
      </c>
      <c r="I2775">
        <v>0</v>
      </c>
      <c r="J2775">
        <v>0</v>
      </c>
      <c r="K2775">
        <v>1</v>
      </c>
      <c r="L2775" t="s">
        <v>23</v>
      </c>
      <c r="M2775" s="2">
        <v>636428572</v>
      </c>
      <c r="N2775" s="2" t="str">
        <f>VLOOKUP(Tabla1[[#This Row],[nemo]],'Nemos y clasificaciones'!$A$2:$B$5000,2,FALSE)</f>
        <v>VIÑEDOS EMILIANA S.A.</v>
      </c>
      <c r="O2775" s="2" t="str">
        <f>VLOOKUP(Tabla1[[#This Row],[nemo]],'Nemos y clasificaciones'!$A$1:$C$3000,3,FALSE)</f>
        <v>Alimentos, bebidas y tabaco</v>
      </c>
      <c r="P2775" s="2"/>
      <c r="Q2775" s="2"/>
    </row>
    <row r="2776" spans="1:17" x14ac:dyDescent="0.25">
      <c r="A2776" t="s">
        <v>11102</v>
      </c>
      <c r="B2776" s="1">
        <v>42350</v>
      </c>
      <c r="C2776" s="1">
        <v>42356</v>
      </c>
      <c r="D2776" t="s">
        <v>14</v>
      </c>
      <c r="E2776" t="s">
        <v>1804</v>
      </c>
      <c r="F2776">
        <v>0</v>
      </c>
      <c r="G2776">
        <v>636428572</v>
      </c>
      <c r="H2776">
        <v>0</v>
      </c>
      <c r="I2776">
        <v>0</v>
      </c>
      <c r="J2776">
        <v>0</v>
      </c>
      <c r="K2776">
        <v>1</v>
      </c>
      <c r="L2776" t="s">
        <v>23</v>
      </c>
      <c r="M2776" s="2">
        <v>636428572</v>
      </c>
      <c r="N2776" s="2" t="str">
        <f>VLOOKUP(Tabla1[[#This Row],[nemo]],'Nemos y clasificaciones'!$A$2:$B$5000,2,FALSE)</f>
        <v>VIÑEDOS EMILIANA S.A.</v>
      </c>
      <c r="O2776" s="2" t="str">
        <f>VLOOKUP(Tabla1[[#This Row],[nemo]],'Nemos y clasificaciones'!$A$1:$C$3000,3,FALSE)</f>
        <v>Alimentos, bebidas y tabaco</v>
      </c>
      <c r="P2776" s="2"/>
      <c r="Q2776" s="2"/>
    </row>
    <row r="2777" spans="1:17" x14ac:dyDescent="0.25">
      <c r="A2777" t="s">
        <v>6611</v>
      </c>
      <c r="B2777" s="1">
        <v>43579</v>
      </c>
      <c r="C2777" s="1">
        <v>43585</v>
      </c>
      <c r="D2777" t="s">
        <v>14</v>
      </c>
      <c r="E2777" t="s">
        <v>2093</v>
      </c>
      <c r="F2777">
        <v>0</v>
      </c>
      <c r="G2777">
        <v>4713485125</v>
      </c>
      <c r="H2777">
        <v>0</v>
      </c>
      <c r="I2777">
        <v>0</v>
      </c>
      <c r="J2777">
        <v>0</v>
      </c>
      <c r="K2777">
        <v>0.13500000000000001</v>
      </c>
      <c r="L2777" t="s">
        <v>23</v>
      </c>
      <c r="M2777" s="2">
        <v>636320491.875</v>
      </c>
      <c r="N2777" s="2" t="str">
        <f>VLOOKUP(Tabla1[[#This Row],[nemo]],'Nemos y clasificaciones'!$A$2:$B$5000,2,FALSE)</f>
        <v>FERROCARRIL DEL PACIFICO S.A.</v>
      </c>
      <c r="O2777" s="2" t="str">
        <f>VLOOKUP(Tabla1[[#This Row],[nemo]],'Nemos y clasificaciones'!$A$1:$C$3000,3,FALSE)</f>
        <v>Transportes de ferrocarriles y por carreteras</v>
      </c>
      <c r="P2777" s="2"/>
      <c r="Q2777" s="2"/>
    </row>
    <row r="2778" spans="1:17" x14ac:dyDescent="0.25">
      <c r="A2778" t="s">
        <v>1790</v>
      </c>
      <c r="B2778" s="1">
        <v>44330</v>
      </c>
      <c r="C2778" s="1">
        <v>44336</v>
      </c>
      <c r="D2778" t="s">
        <v>14</v>
      </c>
      <c r="E2778" t="s">
        <v>1222</v>
      </c>
      <c r="F2778">
        <v>0</v>
      </c>
      <c r="G2778">
        <v>23100000</v>
      </c>
      <c r="H2778">
        <v>0</v>
      </c>
      <c r="I2778">
        <v>0</v>
      </c>
      <c r="J2778">
        <v>0</v>
      </c>
      <c r="K2778">
        <v>27.545999999999999</v>
      </c>
      <c r="L2778" t="s">
        <v>54</v>
      </c>
      <c r="M2778" s="2">
        <v>636312600</v>
      </c>
      <c r="N2778" s="2" t="str">
        <f>VLOOKUP(Tabla1[[#This Row],[nemo]],'Nemos y clasificaciones'!$A$2:$B$5000,2,FALSE)</f>
        <v>INVERSIONES UNION ESPAÑOLA S.A.</v>
      </c>
      <c r="O2778" s="2" t="str">
        <f>VLOOKUP(Tabla1[[#This Row],[nemo]],'Nemos y clasificaciones'!$A$1:$C$3000,3,FALSE)</f>
        <v>Servicios financieros</v>
      </c>
      <c r="P2778" s="2"/>
      <c r="Q2778" s="2"/>
    </row>
    <row r="2779" spans="1:17" x14ac:dyDescent="0.25">
      <c r="A2779" t="s">
        <v>7196</v>
      </c>
      <c r="B2779" s="1">
        <v>43448</v>
      </c>
      <c r="C2779" s="1">
        <v>43454</v>
      </c>
      <c r="D2779" t="s">
        <v>14</v>
      </c>
      <c r="E2779" t="s">
        <v>3198</v>
      </c>
      <c r="F2779">
        <v>0</v>
      </c>
      <c r="G2779">
        <v>105961665413</v>
      </c>
      <c r="H2779">
        <v>0</v>
      </c>
      <c r="I2779">
        <v>0</v>
      </c>
      <c r="J2779">
        <v>0</v>
      </c>
      <c r="K2779">
        <v>6.0000000000000001E-3</v>
      </c>
      <c r="L2779" t="s">
        <v>23</v>
      </c>
      <c r="M2779" s="2">
        <v>635769992.47800004</v>
      </c>
      <c r="N2779" s="2" t="str">
        <f>VLOOKUP(Tabla1[[#This Row],[nemo]],'Nemos y clasificaciones'!$A$2:$B$5000,2,FALSE)</f>
        <v>NORTE GRANDE S.A.</v>
      </c>
      <c r="O2779" s="2" t="str">
        <f>VLOOKUP(Tabla1[[#This Row],[nemo]],'Nemos y clasificaciones'!$A$1:$C$3000,3,FALSE)</f>
        <v>Minería</v>
      </c>
      <c r="P2779" s="2"/>
      <c r="Q2779" s="2"/>
    </row>
    <row r="2780" spans="1:17" x14ac:dyDescent="0.25">
      <c r="A2780" t="s">
        <v>6630</v>
      </c>
      <c r="B2780" s="1">
        <v>43578</v>
      </c>
      <c r="C2780" s="1">
        <v>43584</v>
      </c>
      <c r="D2780" t="s">
        <v>21</v>
      </c>
      <c r="E2780" t="s">
        <v>345</v>
      </c>
      <c r="F2780">
        <v>0</v>
      </c>
      <c r="G2780">
        <v>300000000</v>
      </c>
      <c r="H2780">
        <v>0</v>
      </c>
      <c r="I2780">
        <v>0</v>
      </c>
      <c r="J2780">
        <v>0</v>
      </c>
      <c r="K2780">
        <v>5.2999999999999999E-2</v>
      </c>
      <c r="L2780" t="s">
        <v>23</v>
      </c>
      <c r="M2780" s="2">
        <v>15900000</v>
      </c>
      <c r="N2780" s="2" t="str">
        <f>VLOOKUP(Tabla1[[#This Row],[nemo]],'Nemos y clasificaciones'!$A$2:$B$5000,2,FALSE)</f>
        <v>CFI</v>
      </c>
      <c r="O2780" s="2" t="str">
        <f>VLOOKUP(Tabla1[[#This Row],[nemo]],'Nemos y clasificaciones'!$A$1:$C$3000,3,FALSE)</f>
        <v>CFI</v>
      </c>
      <c r="P2780" s="2"/>
      <c r="Q2780" s="2"/>
    </row>
    <row r="2781" spans="1:17" x14ac:dyDescent="0.25">
      <c r="A2781" t="s">
        <v>8396</v>
      </c>
      <c r="B2781" s="1">
        <v>43207</v>
      </c>
      <c r="C2781" s="1">
        <v>43213</v>
      </c>
      <c r="D2781" t="s">
        <v>21</v>
      </c>
      <c r="E2781" t="s">
        <v>345</v>
      </c>
      <c r="F2781">
        <v>0</v>
      </c>
      <c r="G2781">
        <v>300000000</v>
      </c>
      <c r="H2781">
        <v>0</v>
      </c>
      <c r="I2781">
        <v>0</v>
      </c>
      <c r="J2781">
        <v>0</v>
      </c>
      <c r="K2781">
        <v>4.5999999999999999E-2</v>
      </c>
      <c r="L2781" t="s">
        <v>23</v>
      </c>
      <c r="M2781" s="2">
        <v>13800000</v>
      </c>
      <c r="N2781" s="2" t="str">
        <f>VLOOKUP(Tabla1[[#This Row],[nemo]],'Nemos y clasificaciones'!$A$2:$B$5000,2,FALSE)</f>
        <v>CFI</v>
      </c>
      <c r="O2781" s="2" t="str">
        <f>VLOOKUP(Tabla1[[#This Row],[nemo]],'Nemos y clasificaciones'!$A$1:$C$3000,3,FALSE)</f>
        <v>CFI</v>
      </c>
      <c r="P2781" s="2"/>
      <c r="Q2781" s="2"/>
    </row>
    <row r="2782" spans="1:17" x14ac:dyDescent="0.25">
      <c r="A2782" t="s">
        <v>7276</v>
      </c>
      <c r="B2782" s="1">
        <v>43426</v>
      </c>
      <c r="C2782" s="1">
        <v>43432</v>
      </c>
      <c r="D2782" t="s">
        <v>21</v>
      </c>
      <c r="E2782" t="s">
        <v>345</v>
      </c>
      <c r="F2782">
        <v>0</v>
      </c>
      <c r="G2782">
        <v>300000000</v>
      </c>
      <c r="H2782">
        <v>0</v>
      </c>
      <c r="I2782">
        <v>0</v>
      </c>
      <c r="J2782">
        <v>0</v>
      </c>
      <c r="K2782">
        <v>4.3999999999999997E-2</v>
      </c>
      <c r="L2782" t="s">
        <v>23</v>
      </c>
      <c r="M2782" s="2">
        <v>13200000</v>
      </c>
      <c r="N2782" s="2" t="str">
        <f>VLOOKUP(Tabla1[[#This Row],[nemo]],'Nemos y clasificaciones'!$A$2:$B$5000,2,FALSE)</f>
        <v>CFI</v>
      </c>
      <c r="O2782" s="2" t="str">
        <f>VLOOKUP(Tabla1[[#This Row],[nemo]],'Nemos y clasificaciones'!$A$1:$C$3000,3,FALSE)</f>
        <v>CFI</v>
      </c>
      <c r="P2782" s="2"/>
      <c r="Q2782" s="2"/>
    </row>
    <row r="2783" spans="1:17" x14ac:dyDescent="0.25">
      <c r="A2783" t="s">
        <v>10124</v>
      </c>
      <c r="B2783" s="1">
        <v>42704</v>
      </c>
      <c r="C2783" s="1">
        <v>42710</v>
      </c>
      <c r="D2783" t="s">
        <v>21</v>
      </c>
      <c r="E2783" t="s">
        <v>345</v>
      </c>
      <c r="F2783">
        <v>0</v>
      </c>
      <c r="G2783">
        <v>300000000</v>
      </c>
      <c r="H2783">
        <v>0</v>
      </c>
      <c r="I2783">
        <v>0</v>
      </c>
      <c r="J2783">
        <v>0</v>
      </c>
      <c r="K2783">
        <v>4.3999999999999997E-2</v>
      </c>
      <c r="L2783" t="s">
        <v>23</v>
      </c>
      <c r="M2783" s="2">
        <v>13200000</v>
      </c>
      <c r="N2783" s="2" t="str">
        <f>VLOOKUP(Tabla1[[#This Row],[nemo]],'Nemos y clasificaciones'!$A$2:$B$5000,2,FALSE)</f>
        <v>CFI</v>
      </c>
      <c r="O2783" s="2" t="str">
        <f>VLOOKUP(Tabla1[[#This Row],[nemo]],'Nemos y clasificaciones'!$A$1:$C$3000,3,FALSE)</f>
        <v>CFI</v>
      </c>
      <c r="P2783" s="2"/>
      <c r="Q2783" s="2"/>
    </row>
    <row r="2784" spans="1:17" x14ac:dyDescent="0.25">
      <c r="A2784" t="s">
        <v>5827</v>
      </c>
      <c r="B2784" s="1">
        <v>43669</v>
      </c>
      <c r="C2784" s="1">
        <v>43675</v>
      </c>
      <c r="D2784" t="s">
        <v>21</v>
      </c>
      <c r="E2784" t="s">
        <v>345</v>
      </c>
      <c r="F2784">
        <v>0</v>
      </c>
      <c r="G2784">
        <v>300000000</v>
      </c>
      <c r="H2784">
        <v>0</v>
      </c>
      <c r="I2784">
        <v>0</v>
      </c>
      <c r="J2784">
        <v>0</v>
      </c>
      <c r="K2784">
        <v>3.9E-2</v>
      </c>
      <c r="L2784" t="s">
        <v>23</v>
      </c>
      <c r="M2784" s="2">
        <v>11700000</v>
      </c>
      <c r="N2784" s="2" t="str">
        <f>VLOOKUP(Tabla1[[#This Row],[nemo]],'Nemos y clasificaciones'!$A$2:$B$5000,2,FALSE)</f>
        <v>CFI</v>
      </c>
      <c r="O2784" s="2" t="str">
        <f>VLOOKUP(Tabla1[[#This Row],[nemo]],'Nemos y clasificaciones'!$A$1:$C$3000,3,FALSE)</f>
        <v>CFI</v>
      </c>
      <c r="P2784" s="2"/>
      <c r="Q2784" s="2"/>
    </row>
    <row r="2785" spans="1:17" x14ac:dyDescent="0.25">
      <c r="A2785" t="s">
        <v>9104</v>
      </c>
      <c r="B2785" s="1">
        <v>42978</v>
      </c>
      <c r="C2785" s="1">
        <v>42984</v>
      </c>
      <c r="D2785" t="s">
        <v>21</v>
      </c>
      <c r="E2785" t="s">
        <v>345</v>
      </c>
      <c r="F2785">
        <v>0</v>
      </c>
      <c r="G2785">
        <v>300000000</v>
      </c>
      <c r="H2785">
        <v>0</v>
      </c>
      <c r="I2785">
        <v>0</v>
      </c>
      <c r="J2785">
        <v>0</v>
      </c>
      <c r="K2785">
        <v>3.7999999999999999E-2</v>
      </c>
      <c r="L2785" t="s">
        <v>23</v>
      </c>
      <c r="M2785" s="2">
        <v>11400000</v>
      </c>
      <c r="N2785" s="2" t="str">
        <f>VLOOKUP(Tabla1[[#This Row],[nemo]],'Nemos y clasificaciones'!$A$2:$B$5000,2,FALSE)</f>
        <v>CFI</v>
      </c>
      <c r="O2785" s="2" t="str">
        <f>VLOOKUP(Tabla1[[#This Row],[nemo]],'Nemos y clasificaciones'!$A$1:$C$3000,3,FALSE)</f>
        <v>CFI</v>
      </c>
      <c r="P2785" s="2"/>
      <c r="Q2785" s="2"/>
    </row>
    <row r="2786" spans="1:17" x14ac:dyDescent="0.25">
      <c r="A2786" t="s">
        <v>2280</v>
      </c>
      <c r="B2786" s="1">
        <v>44287</v>
      </c>
      <c r="C2786" s="1">
        <v>44295</v>
      </c>
      <c r="D2786" t="s">
        <v>21</v>
      </c>
      <c r="E2786" t="s">
        <v>345</v>
      </c>
      <c r="F2786">
        <v>0</v>
      </c>
      <c r="G2786">
        <v>300000000</v>
      </c>
      <c r="H2786">
        <v>0</v>
      </c>
      <c r="I2786">
        <v>0</v>
      </c>
      <c r="J2786">
        <v>0</v>
      </c>
      <c r="K2786">
        <v>3.6999999999999998E-2</v>
      </c>
      <c r="L2786" t="s">
        <v>23</v>
      </c>
      <c r="M2786" s="2">
        <v>11100000</v>
      </c>
      <c r="N2786" s="2" t="str">
        <f>VLOOKUP(Tabla1[[#This Row],[nemo]],'Nemos y clasificaciones'!$A$2:$B$5000,2,FALSE)</f>
        <v>CFI</v>
      </c>
      <c r="O2786" s="2" t="str">
        <f>VLOOKUP(Tabla1[[#This Row],[nemo]],'Nemos y clasificaciones'!$A$1:$C$3000,3,FALSE)</f>
        <v>CFI</v>
      </c>
      <c r="P2786" s="2"/>
      <c r="Q2786" s="2"/>
    </row>
    <row r="2787" spans="1:17" x14ac:dyDescent="0.25">
      <c r="A2787" t="s">
        <v>10351</v>
      </c>
      <c r="B2787" s="1">
        <v>42552</v>
      </c>
      <c r="C2787" s="1">
        <v>42558</v>
      </c>
      <c r="D2787" t="s">
        <v>21</v>
      </c>
      <c r="E2787" t="s">
        <v>345</v>
      </c>
      <c r="F2787">
        <v>0</v>
      </c>
      <c r="G2787">
        <v>300000000</v>
      </c>
      <c r="H2787">
        <v>0</v>
      </c>
      <c r="I2787">
        <v>0</v>
      </c>
      <c r="J2787">
        <v>0</v>
      </c>
      <c r="K2787">
        <v>3.6999999999999998E-2</v>
      </c>
      <c r="L2787" t="s">
        <v>23</v>
      </c>
      <c r="M2787" s="2">
        <v>11100000</v>
      </c>
      <c r="N2787" s="2" t="str">
        <f>VLOOKUP(Tabla1[[#This Row],[nemo]],'Nemos y clasificaciones'!$A$2:$B$5000,2,FALSE)</f>
        <v>CFI</v>
      </c>
      <c r="O2787" s="2" t="str">
        <f>VLOOKUP(Tabla1[[#This Row],[nemo]],'Nemos y clasificaciones'!$A$1:$C$3000,3,FALSE)</f>
        <v>CFI</v>
      </c>
      <c r="P2787" s="2"/>
      <c r="Q2787" s="2"/>
    </row>
    <row r="2788" spans="1:17" x14ac:dyDescent="0.25">
      <c r="A2788" t="s">
        <v>8212</v>
      </c>
      <c r="B2788" s="1">
        <v>43228</v>
      </c>
      <c r="C2788" s="1">
        <v>43234</v>
      </c>
      <c r="D2788" t="s">
        <v>14</v>
      </c>
      <c r="E2788" t="s">
        <v>1903</v>
      </c>
      <c r="F2788">
        <v>0</v>
      </c>
      <c r="G2788">
        <v>179739039</v>
      </c>
      <c r="H2788">
        <v>0</v>
      </c>
      <c r="I2788">
        <v>0</v>
      </c>
      <c r="J2788">
        <v>0</v>
      </c>
      <c r="K2788">
        <v>3.5</v>
      </c>
      <c r="L2788" t="s">
        <v>16</v>
      </c>
      <c r="M2788" s="2">
        <v>629086636.5</v>
      </c>
      <c r="N2788" s="2" t="str">
        <f>VLOOKUP(Tabla1[[#This Row],[nemo]],'Nemos y clasificaciones'!$A$2:$B$5000,2,FALSE)</f>
        <v>FERIA DE OSORNO S.A.</v>
      </c>
      <c r="O2788" s="2" t="str">
        <f>VLOOKUP(Tabla1[[#This Row],[nemo]],'Nemos y clasificaciones'!$A$1:$C$3000,3,FALSE)</f>
        <v>Alimentos, bebidas y tabaco</v>
      </c>
      <c r="P2788" s="2"/>
      <c r="Q2788" s="2"/>
    </row>
    <row r="2789" spans="1:17" x14ac:dyDescent="0.25">
      <c r="A2789" t="s">
        <v>10618</v>
      </c>
      <c r="B2789" s="1">
        <v>42500</v>
      </c>
      <c r="C2789" s="1">
        <v>42506</v>
      </c>
      <c r="D2789" t="s">
        <v>14</v>
      </c>
      <c r="E2789" t="s">
        <v>1903</v>
      </c>
      <c r="F2789">
        <v>0</v>
      </c>
      <c r="G2789">
        <v>179739039</v>
      </c>
      <c r="H2789">
        <v>0</v>
      </c>
      <c r="I2789">
        <v>0</v>
      </c>
      <c r="J2789">
        <v>0</v>
      </c>
      <c r="K2789">
        <v>3.5</v>
      </c>
      <c r="L2789" t="s">
        <v>16</v>
      </c>
      <c r="M2789" s="2">
        <v>629086636.5</v>
      </c>
      <c r="N2789" s="2" t="str">
        <f>VLOOKUP(Tabla1[[#This Row],[nemo]],'Nemos y clasificaciones'!$A$2:$B$5000,2,FALSE)</f>
        <v>FERIA DE OSORNO S.A.</v>
      </c>
      <c r="O2789" s="2" t="str">
        <f>VLOOKUP(Tabla1[[#This Row],[nemo]],'Nemos y clasificaciones'!$A$1:$C$3000,3,FALSE)</f>
        <v>Alimentos, bebidas y tabaco</v>
      </c>
      <c r="P2789" s="2"/>
      <c r="Q2789" s="2"/>
    </row>
    <row r="2790" spans="1:17" x14ac:dyDescent="0.25">
      <c r="A2790" t="s">
        <v>583</v>
      </c>
      <c r="B2790" s="1">
        <v>44411</v>
      </c>
      <c r="C2790" s="1">
        <v>44417</v>
      </c>
      <c r="D2790" t="s">
        <v>21</v>
      </c>
      <c r="E2790" t="s">
        <v>345</v>
      </c>
      <c r="F2790">
        <v>0</v>
      </c>
      <c r="G2790">
        <v>300000000</v>
      </c>
      <c r="H2790">
        <v>0</v>
      </c>
      <c r="I2790">
        <v>0</v>
      </c>
      <c r="J2790">
        <v>0</v>
      </c>
      <c r="K2790">
        <v>3.5999999999999997E-2</v>
      </c>
      <c r="L2790" t="s">
        <v>23</v>
      </c>
      <c r="M2790" s="2">
        <v>10800000</v>
      </c>
      <c r="N2790" s="2" t="str">
        <f>VLOOKUP(Tabla1[[#This Row],[nemo]],'Nemos y clasificaciones'!$A$2:$B$5000,2,FALSE)</f>
        <v>CFI</v>
      </c>
      <c r="O2790" s="2" t="str">
        <f>VLOOKUP(Tabla1[[#This Row],[nemo]],'Nemos y clasificaciones'!$A$1:$C$3000,3,FALSE)</f>
        <v>CFI</v>
      </c>
      <c r="P2790" s="2"/>
      <c r="Q2790" s="2"/>
    </row>
    <row r="2791" spans="1:17" x14ac:dyDescent="0.25">
      <c r="A2791" t="s">
        <v>9589</v>
      </c>
      <c r="B2791" s="1">
        <v>42866</v>
      </c>
      <c r="C2791" s="1">
        <v>42872</v>
      </c>
      <c r="D2791" t="s">
        <v>21</v>
      </c>
      <c r="E2791" t="s">
        <v>345</v>
      </c>
      <c r="F2791">
        <v>0</v>
      </c>
      <c r="G2791">
        <v>300000000</v>
      </c>
      <c r="H2791">
        <v>0</v>
      </c>
      <c r="I2791">
        <v>0</v>
      </c>
      <c r="J2791">
        <v>0</v>
      </c>
      <c r="K2791">
        <v>3.5999999999999997E-2</v>
      </c>
      <c r="L2791" t="s">
        <v>23</v>
      </c>
      <c r="M2791" s="2">
        <v>10800000</v>
      </c>
      <c r="N2791" s="2" t="str">
        <f>VLOOKUP(Tabla1[[#This Row],[nemo]],'Nemos y clasificaciones'!$A$2:$B$5000,2,FALSE)</f>
        <v>CFI</v>
      </c>
      <c r="O2791" s="2" t="str">
        <f>VLOOKUP(Tabla1[[#This Row],[nemo]],'Nemos y clasificaciones'!$A$1:$C$3000,3,FALSE)</f>
        <v>CFI</v>
      </c>
      <c r="P2791" s="2"/>
      <c r="Q2791" s="2"/>
    </row>
    <row r="2792" spans="1:17" x14ac:dyDescent="0.25">
      <c r="A2792" t="s">
        <v>2483</v>
      </c>
      <c r="B2792" s="1">
        <v>44260</v>
      </c>
      <c r="C2792" s="1">
        <v>44266</v>
      </c>
      <c r="D2792" t="s">
        <v>21</v>
      </c>
      <c r="E2792" t="s">
        <v>345</v>
      </c>
      <c r="F2792">
        <v>0</v>
      </c>
      <c r="G2792">
        <v>300000000</v>
      </c>
      <c r="H2792">
        <v>0</v>
      </c>
      <c r="I2792">
        <v>0</v>
      </c>
      <c r="J2792">
        <v>0</v>
      </c>
      <c r="K2792">
        <v>3.4000000000000002E-2</v>
      </c>
      <c r="L2792" t="s">
        <v>23</v>
      </c>
      <c r="M2792" s="2">
        <v>10200000</v>
      </c>
      <c r="N2792" s="2" t="str">
        <f>VLOOKUP(Tabla1[[#This Row],[nemo]],'Nemos y clasificaciones'!$A$2:$B$5000,2,FALSE)</f>
        <v>CFI</v>
      </c>
      <c r="O2792" s="2" t="str">
        <f>VLOOKUP(Tabla1[[#This Row],[nemo]],'Nemos y clasificaciones'!$A$1:$C$3000,3,FALSE)</f>
        <v>CFI</v>
      </c>
      <c r="P2792" s="2"/>
      <c r="Q2792" s="2"/>
    </row>
    <row r="2793" spans="1:17" x14ac:dyDescent="0.25">
      <c r="A2793" t="s">
        <v>8592</v>
      </c>
      <c r="B2793" s="1">
        <v>43132</v>
      </c>
      <c r="C2793" s="1">
        <v>43138</v>
      </c>
      <c r="D2793" t="s">
        <v>21</v>
      </c>
      <c r="E2793" t="s">
        <v>345</v>
      </c>
      <c r="F2793">
        <v>0</v>
      </c>
      <c r="G2793">
        <v>300000000</v>
      </c>
      <c r="H2793">
        <v>0</v>
      </c>
      <c r="I2793">
        <v>0</v>
      </c>
      <c r="J2793">
        <v>0</v>
      </c>
      <c r="K2793">
        <v>3.4000000000000002E-2</v>
      </c>
      <c r="L2793" t="s">
        <v>23</v>
      </c>
      <c r="M2793" s="2">
        <v>10200000</v>
      </c>
      <c r="N2793" s="2" t="str">
        <f>VLOOKUP(Tabla1[[#This Row],[nemo]],'Nemos y clasificaciones'!$A$2:$B$5000,2,FALSE)</f>
        <v>CFI</v>
      </c>
      <c r="O2793" s="2" t="str">
        <f>VLOOKUP(Tabla1[[#This Row],[nemo]],'Nemos y clasificaciones'!$A$1:$C$3000,3,FALSE)</f>
        <v>CFI</v>
      </c>
      <c r="P2793" s="2"/>
      <c r="Q2793" s="2"/>
    </row>
    <row r="2794" spans="1:17" x14ac:dyDescent="0.25">
      <c r="A2794" t="s">
        <v>3606</v>
      </c>
      <c r="B2794" s="1">
        <v>44042</v>
      </c>
      <c r="C2794" s="1">
        <v>44048</v>
      </c>
      <c r="D2794" t="s">
        <v>21</v>
      </c>
      <c r="E2794" t="s">
        <v>345</v>
      </c>
      <c r="F2794">
        <v>0</v>
      </c>
      <c r="G2794">
        <v>300000000</v>
      </c>
      <c r="H2794">
        <v>0</v>
      </c>
      <c r="I2794">
        <v>0</v>
      </c>
      <c r="J2794">
        <v>0</v>
      </c>
      <c r="K2794">
        <v>3.3000000000000002E-2</v>
      </c>
      <c r="L2794" t="s">
        <v>23</v>
      </c>
      <c r="M2794" s="2">
        <v>9900000</v>
      </c>
      <c r="N2794" s="2" t="str">
        <f>VLOOKUP(Tabla1[[#This Row],[nemo]],'Nemos y clasificaciones'!$A$2:$B$5000,2,FALSE)</f>
        <v>CFI</v>
      </c>
      <c r="O2794" s="2" t="str">
        <f>VLOOKUP(Tabla1[[#This Row],[nemo]],'Nemos y clasificaciones'!$A$1:$C$3000,3,FALSE)</f>
        <v>CFI</v>
      </c>
      <c r="P2794" s="2"/>
      <c r="Q2794" s="2"/>
    </row>
    <row r="2795" spans="1:17" x14ac:dyDescent="0.25">
      <c r="A2795" t="s">
        <v>5482</v>
      </c>
      <c r="B2795" s="1">
        <v>43756</v>
      </c>
      <c r="C2795" s="1">
        <v>43762</v>
      </c>
      <c r="D2795" t="s">
        <v>21</v>
      </c>
      <c r="E2795" t="s">
        <v>345</v>
      </c>
      <c r="F2795">
        <v>0</v>
      </c>
      <c r="G2795">
        <v>300000000</v>
      </c>
      <c r="H2795">
        <v>0</v>
      </c>
      <c r="I2795">
        <v>0</v>
      </c>
      <c r="J2795">
        <v>0</v>
      </c>
      <c r="K2795">
        <v>3.2000000000000001E-2</v>
      </c>
      <c r="L2795" t="s">
        <v>23</v>
      </c>
      <c r="M2795" s="2">
        <v>9600000</v>
      </c>
      <c r="N2795" s="2" t="str">
        <f>VLOOKUP(Tabla1[[#This Row],[nemo]],'Nemos y clasificaciones'!$A$2:$B$5000,2,FALSE)</f>
        <v>CFI</v>
      </c>
      <c r="O2795" s="2" t="str">
        <f>VLOOKUP(Tabla1[[#This Row],[nemo]],'Nemos y clasificaciones'!$A$1:$C$3000,3,FALSE)</f>
        <v>CFI</v>
      </c>
      <c r="P2795" s="2"/>
      <c r="Q2795" s="2"/>
    </row>
    <row r="2796" spans="1:17" x14ac:dyDescent="0.25">
      <c r="A2796" t="s">
        <v>8884</v>
      </c>
      <c r="B2796" s="1">
        <v>43061</v>
      </c>
      <c r="C2796" s="1">
        <v>43067</v>
      </c>
      <c r="D2796" t="s">
        <v>21</v>
      </c>
      <c r="E2796" t="s">
        <v>345</v>
      </c>
      <c r="F2796">
        <v>0</v>
      </c>
      <c r="G2796">
        <v>300000000</v>
      </c>
      <c r="H2796">
        <v>0</v>
      </c>
      <c r="I2796">
        <v>0</v>
      </c>
      <c r="J2796">
        <v>0</v>
      </c>
      <c r="K2796">
        <v>2.9000000000000001E-2</v>
      </c>
      <c r="L2796" t="s">
        <v>23</v>
      </c>
      <c r="M2796" s="2">
        <v>8700000</v>
      </c>
      <c r="N2796" s="2" t="str">
        <f>VLOOKUP(Tabla1[[#This Row],[nemo]],'Nemos y clasificaciones'!$A$2:$B$5000,2,FALSE)</f>
        <v>CFI</v>
      </c>
      <c r="O2796" s="2" t="str">
        <f>VLOOKUP(Tabla1[[#This Row],[nemo]],'Nemos y clasificaciones'!$A$1:$C$3000,3,FALSE)</f>
        <v>CFI</v>
      </c>
      <c r="P2796" s="2"/>
      <c r="Q2796" s="2"/>
    </row>
    <row r="2797" spans="1:17" x14ac:dyDescent="0.25">
      <c r="A2797" t="s">
        <v>7641</v>
      </c>
      <c r="B2797" s="1">
        <v>43292</v>
      </c>
      <c r="C2797" s="1">
        <v>43299</v>
      </c>
      <c r="D2797" t="s">
        <v>21</v>
      </c>
      <c r="E2797" t="s">
        <v>345</v>
      </c>
      <c r="F2797">
        <v>0</v>
      </c>
      <c r="G2797">
        <v>300000000</v>
      </c>
      <c r="H2797">
        <v>0</v>
      </c>
      <c r="I2797">
        <v>0</v>
      </c>
      <c r="J2797">
        <v>0</v>
      </c>
      <c r="K2797">
        <v>2.7E-2</v>
      </c>
      <c r="L2797" t="s">
        <v>23</v>
      </c>
      <c r="M2797" s="2">
        <v>8100000</v>
      </c>
      <c r="N2797" s="2" t="str">
        <f>VLOOKUP(Tabla1[[#This Row],[nemo]],'Nemos y clasificaciones'!$A$2:$B$5000,2,FALSE)</f>
        <v>CFI</v>
      </c>
      <c r="O2797" s="2" t="str">
        <f>VLOOKUP(Tabla1[[#This Row],[nemo]],'Nemos y clasificaciones'!$A$1:$C$3000,3,FALSE)</f>
        <v>CFI</v>
      </c>
      <c r="P2797" s="2"/>
      <c r="Q2797" s="2"/>
    </row>
    <row r="2798" spans="1:17" x14ac:dyDescent="0.25">
      <c r="A2798" t="s">
        <v>11531</v>
      </c>
      <c r="B2798" s="1">
        <v>42147</v>
      </c>
      <c r="C2798" s="1">
        <v>42153</v>
      </c>
      <c r="D2798" t="s">
        <v>14</v>
      </c>
      <c r="E2798" t="s">
        <v>11532</v>
      </c>
      <c r="F2798">
        <v>0</v>
      </c>
      <c r="G2798">
        <v>50000000</v>
      </c>
      <c r="H2798">
        <v>0</v>
      </c>
      <c r="I2798">
        <v>0</v>
      </c>
      <c r="J2798">
        <v>0</v>
      </c>
      <c r="K2798">
        <v>12.362</v>
      </c>
      <c r="L2798" t="s">
        <v>54</v>
      </c>
      <c r="M2798" s="2">
        <v>618100000</v>
      </c>
      <c r="N2798" s="2" t="str">
        <f>VLOOKUP(Tabla1[[#This Row],[nemo]],'Nemos y clasificaciones'!$A$2:$B$5000,2,FALSE)</f>
        <v>EMPRESA ELECTRICA PILMAIQUEN S. A.</v>
      </c>
      <c r="O2798" s="2" t="str">
        <f>VLOOKUP(Tabla1[[#This Row],[nemo]],'Nemos y clasificaciones'!$A$1:$C$3000,3,FALSE)</f>
        <v>Eléctrico</v>
      </c>
      <c r="P2798" s="2"/>
      <c r="Q2798" s="2"/>
    </row>
    <row r="2799" spans="1:17" x14ac:dyDescent="0.25">
      <c r="A2799" t="s">
        <v>2735</v>
      </c>
      <c r="B2799" s="1">
        <v>44195</v>
      </c>
      <c r="C2799" s="1">
        <v>44202</v>
      </c>
      <c r="D2799" t="s">
        <v>21</v>
      </c>
      <c r="E2799" t="s">
        <v>345</v>
      </c>
      <c r="F2799">
        <v>0</v>
      </c>
      <c r="G2799">
        <v>300000000</v>
      </c>
      <c r="H2799">
        <v>0</v>
      </c>
      <c r="I2799">
        <v>0</v>
      </c>
      <c r="J2799">
        <v>0</v>
      </c>
      <c r="K2799">
        <v>2.5999999999999999E-2</v>
      </c>
      <c r="L2799" t="s">
        <v>23</v>
      </c>
      <c r="M2799" s="2">
        <v>7800000</v>
      </c>
      <c r="N2799" s="2" t="str">
        <f>VLOOKUP(Tabla1[[#This Row],[nemo]],'Nemos y clasificaciones'!$A$2:$B$5000,2,FALSE)</f>
        <v>CFI</v>
      </c>
      <c r="O2799" s="2" t="str">
        <f>VLOOKUP(Tabla1[[#This Row],[nemo]],'Nemos y clasificaciones'!$A$1:$C$3000,3,FALSE)</f>
        <v>CFI</v>
      </c>
      <c r="P2799" s="2"/>
      <c r="Q2799" s="2"/>
    </row>
    <row r="2800" spans="1:17" x14ac:dyDescent="0.25">
      <c r="A2800" t="s">
        <v>3797</v>
      </c>
      <c r="B2800" s="1">
        <v>44005</v>
      </c>
      <c r="C2800" s="1">
        <v>44012</v>
      </c>
      <c r="D2800" t="s">
        <v>21</v>
      </c>
      <c r="E2800" t="s">
        <v>345</v>
      </c>
      <c r="F2800">
        <v>0</v>
      </c>
      <c r="G2800">
        <v>300000000</v>
      </c>
      <c r="H2800">
        <v>0</v>
      </c>
      <c r="I2800">
        <v>0</v>
      </c>
      <c r="J2800">
        <v>0</v>
      </c>
      <c r="K2800">
        <v>2.5999999999999999E-2</v>
      </c>
      <c r="L2800" t="s">
        <v>23</v>
      </c>
      <c r="M2800" s="2">
        <v>7800000</v>
      </c>
      <c r="N2800" s="2" t="str">
        <f>VLOOKUP(Tabla1[[#This Row],[nemo]],'Nemos y clasificaciones'!$A$2:$B$5000,2,FALSE)</f>
        <v>CFI</v>
      </c>
      <c r="O2800" s="2" t="str">
        <f>VLOOKUP(Tabla1[[#This Row],[nemo]],'Nemos y clasificaciones'!$A$1:$C$3000,3,FALSE)</f>
        <v>CFI</v>
      </c>
      <c r="P2800" s="2"/>
      <c r="Q2800" s="2"/>
    </row>
    <row r="2801" spans="1:17" x14ac:dyDescent="0.25">
      <c r="A2801" t="s">
        <v>344</v>
      </c>
      <c r="B2801" s="1">
        <v>44440</v>
      </c>
      <c r="C2801" s="1">
        <v>44446</v>
      </c>
      <c r="D2801" t="s">
        <v>21</v>
      </c>
      <c r="E2801" t="s">
        <v>345</v>
      </c>
      <c r="F2801">
        <v>0</v>
      </c>
      <c r="G2801">
        <v>300000000</v>
      </c>
      <c r="H2801">
        <v>0</v>
      </c>
      <c r="I2801">
        <v>0</v>
      </c>
      <c r="J2801">
        <v>0</v>
      </c>
      <c r="K2801">
        <v>2.5000000000000001E-2</v>
      </c>
      <c r="L2801" t="s">
        <v>23</v>
      </c>
      <c r="M2801" s="2">
        <v>7500000</v>
      </c>
      <c r="N2801" s="2" t="str">
        <f>VLOOKUP(Tabla1[[#This Row],[nemo]],'Nemos y clasificaciones'!$A$2:$B$5000,2,FALSE)</f>
        <v>CFI</v>
      </c>
      <c r="O2801" s="2" t="str">
        <f>VLOOKUP(Tabla1[[#This Row],[nemo]],'Nemos y clasificaciones'!$A$1:$C$3000,3,FALSE)</f>
        <v>CFI</v>
      </c>
      <c r="P2801" s="2"/>
      <c r="Q2801" s="2"/>
    </row>
    <row r="2802" spans="1:17" x14ac:dyDescent="0.25">
      <c r="A2802" t="s">
        <v>10953</v>
      </c>
      <c r="B2802" s="1">
        <v>42377</v>
      </c>
      <c r="C2802" s="1">
        <v>42383</v>
      </c>
      <c r="D2802" t="s">
        <v>21</v>
      </c>
      <c r="E2802" t="s">
        <v>345</v>
      </c>
      <c r="F2802">
        <v>0</v>
      </c>
      <c r="G2802">
        <v>300000000</v>
      </c>
      <c r="H2802">
        <v>0</v>
      </c>
      <c r="I2802">
        <v>0</v>
      </c>
      <c r="J2802">
        <v>0</v>
      </c>
      <c r="K2802">
        <v>2.4E-2</v>
      </c>
      <c r="L2802" t="s">
        <v>23</v>
      </c>
      <c r="M2802" s="2">
        <v>7200000</v>
      </c>
      <c r="N2802" s="2" t="str">
        <f>VLOOKUP(Tabla1[[#This Row],[nemo]],'Nemos y clasificaciones'!$A$2:$B$5000,2,FALSE)</f>
        <v>CFI</v>
      </c>
      <c r="O2802" s="2" t="str">
        <f>VLOOKUP(Tabla1[[#This Row],[nemo]],'Nemos y clasificaciones'!$A$1:$C$3000,3,FALSE)</f>
        <v>CFI</v>
      </c>
      <c r="P2802" s="2"/>
      <c r="Q2802" s="2"/>
    </row>
    <row r="2803" spans="1:17" x14ac:dyDescent="0.25">
      <c r="A2803" t="s">
        <v>5353</v>
      </c>
      <c r="B2803" s="1">
        <v>43796</v>
      </c>
      <c r="C2803" s="1">
        <v>43802</v>
      </c>
      <c r="D2803" t="s">
        <v>21</v>
      </c>
      <c r="E2803" t="s">
        <v>345</v>
      </c>
      <c r="F2803">
        <v>0</v>
      </c>
      <c r="G2803">
        <v>300000000</v>
      </c>
      <c r="H2803">
        <v>0</v>
      </c>
      <c r="I2803">
        <v>0</v>
      </c>
      <c r="J2803">
        <v>0</v>
      </c>
      <c r="K2803">
        <v>2.1999999999999999E-2</v>
      </c>
      <c r="L2803" t="s">
        <v>23</v>
      </c>
      <c r="M2803" s="2">
        <v>6600000</v>
      </c>
      <c r="N2803" s="2" t="str">
        <f>VLOOKUP(Tabla1[[#This Row],[nemo]],'Nemos y clasificaciones'!$A$2:$B$5000,2,FALSE)</f>
        <v>CFI</v>
      </c>
      <c r="O2803" s="2" t="str">
        <f>VLOOKUP(Tabla1[[#This Row],[nemo]],'Nemos y clasificaciones'!$A$1:$C$3000,3,FALSE)</f>
        <v>CFI</v>
      </c>
      <c r="P2803" s="2"/>
      <c r="Q2803" s="2"/>
    </row>
    <row r="2804" spans="1:17" x14ac:dyDescent="0.25">
      <c r="A2804" t="s">
        <v>7758</v>
      </c>
      <c r="B2804" s="1">
        <v>43273</v>
      </c>
      <c r="C2804" s="1">
        <v>43279</v>
      </c>
      <c r="D2804" t="s">
        <v>14</v>
      </c>
      <c r="E2804" t="s">
        <v>1190</v>
      </c>
      <c r="F2804">
        <v>0</v>
      </c>
      <c r="G2804">
        <v>13081284</v>
      </c>
      <c r="H2804">
        <v>0</v>
      </c>
      <c r="I2804">
        <v>0</v>
      </c>
      <c r="J2804">
        <v>0</v>
      </c>
      <c r="K2804">
        <v>47</v>
      </c>
      <c r="L2804" t="s">
        <v>54</v>
      </c>
      <c r="M2804" s="2">
        <v>614820348</v>
      </c>
      <c r="N2804" s="2" t="str">
        <f>VLOOKUP(Tabla1[[#This Row],[nemo]],'Nemos y clasificaciones'!$A$2:$B$5000,2,FALSE)</f>
        <v>EMPRESA ELECTRICA DE MAGALLANES S.A.</v>
      </c>
      <c r="O2804" s="2" t="str">
        <f>VLOOKUP(Tabla1[[#This Row],[nemo]],'Nemos y clasificaciones'!$A$1:$C$3000,3,FALSE)</f>
        <v>Eléctrico</v>
      </c>
      <c r="P2804" s="2"/>
      <c r="Q2804" s="2"/>
    </row>
    <row r="2805" spans="1:17" x14ac:dyDescent="0.25">
      <c r="A2805" t="s">
        <v>4962</v>
      </c>
      <c r="B2805" s="1">
        <v>43848</v>
      </c>
      <c r="C2805" s="1">
        <v>43854</v>
      </c>
      <c r="D2805" t="s">
        <v>14</v>
      </c>
      <c r="E2805" t="s">
        <v>1882</v>
      </c>
      <c r="F2805">
        <v>0</v>
      </c>
      <c r="G2805">
        <v>33392179</v>
      </c>
      <c r="H2805">
        <v>0</v>
      </c>
      <c r="I2805">
        <v>0</v>
      </c>
      <c r="J2805">
        <v>0</v>
      </c>
      <c r="K2805">
        <v>18.399999999999999</v>
      </c>
      <c r="L2805" t="s">
        <v>54</v>
      </c>
      <c r="M2805" s="2">
        <v>614416093.60000002</v>
      </c>
      <c r="N2805" s="2" t="str">
        <f>VLOOKUP(Tabla1[[#This Row],[nemo]],'Nemos y clasificaciones'!$A$2:$B$5000,2,FALSE)</f>
        <v>INVERSIONES TRICAHUE S.A.</v>
      </c>
      <c r="O2805" s="2" t="str">
        <f>VLOOKUP(Tabla1[[#This Row],[nemo]],'Nemos y clasificaciones'!$A$1:$C$3000,3,FALSE)</f>
        <v>Eléctrico</v>
      </c>
      <c r="P2805" s="2"/>
      <c r="Q2805" s="2"/>
    </row>
    <row r="2806" spans="1:17" x14ac:dyDescent="0.25">
      <c r="A2806" t="s">
        <v>8939</v>
      </c>
      <c r="B2806" s="1">
        <v>43034</v>
      </c>
      <c r="C2806" s="1">
        <v>43042</v>
      </c>
      <c r="D2806" t="s">
        <v>21</v>
      </c>
      <c r="E2806" t="s">
        <v>345</v>
      </c>
      <c r="F2806">
        <v>0</v>
      </c>
      <c r="G2806">
        <v>300000000</v>
      </c>
      <c r="H2806">
        <v>0</v>
      </c>
      <c r="I2806">
        <v>0</v>
      </c>
      <c r="J2806">
        <v>0</v>
      </c>
      <c r="K2806">
        <v>2.1999999999999999E-2</v>
      </c>
      <c r="L2806" t="s">
        <v>23</v>
      </c>
      <c r="M2806" s="2">
        <v>6600000</v>
      </c>
      <c r="N2806" s="2" t="str">
        <f>VLOOKUP(Tabla1[[#This Row],[nemo]],'Nemos y clasificaciones'!$A$2:$B$5000,2,FALSE)</f>
        <v>CFI</v>
      </c>
      <c r="O2806" s="2" t="str">
        <f>VLOOKUP(Tabla1[[#This Row],[nemo]],'Nemos y clasificaciones'!$A$1:$C$3000,3,FALSE)</f>
        <v>CFI</v>
      </c>
      <c r="P2806" s="2"/>
      <c r="Q2806" s="2"/>
    </row>
    <row r="2807" spans="1:17" x14ac:dyDescent="0.25">
      <c r="A2807" t="s">
        <v>863</v>
      </c>
      <c r="B2807" s="1">
        <v>44383</v>
      </c>
      <c r="C2807" s="1">
        <v>44389</v>
      </c>
      <c r="D2807" t="s">
        <v>21</v>
      </c>
      <c r="E2807" t="s">
        <v>345</v>
      </c>
      <c r="F2807">
        <v>0</v>
      </c>
      <c r="G2807">
        <v>300000000</v>
      </c>
      <c r="H2807">
        <v>0</v>
      </c>
      <c r="I2807">
        <v>0</v>
      </c>
      <c r="J2807">
        <v>0</v>
      </c>
      <c r="K2807">
        <v>2.1000000000000001E-2</v>
      </c>
      <c r="L2807" t="s">
        <v>23</v>
      </c>
      <c r="M2807" s="2">
        <v>6300000</v>
      </c>
      <c r="N2807" s="2" t="str">
        <f>VLOOKUP(Tabla1[[#This Row],[nemo]],'Nemos y clasificaciones'!$A$2:$B$5000,2,FALSE)</f>
        <v>CFI</v>
      </c>
      <c r="O2807" s="2" t="str">
        <f>VLOOKUP(Tabla1[[#This Row],[nemo]],'Nemos y clasificaciones'!$A$1:$C$3000,3,FALSE)</f>
        <v>CFI</v>
      </c>
      <c r="P2807" s="2"/>
      <c r="Q2807" s="2"/>
    </row>
    <row r="2808" spans="1:17" x14ac:dyDescent="0.25">
      <c r="A2808" t="s">
        <v>4343</v>
      </c>
      <c r="B2808" s="1">
        <v>43965</v>
      </c>
      <c r="C2808" s="1">
        <v>43971</v>
      </c>
      <c r="D2808" t="s">
        <v>14</v>
      </c>
      <c r="E2808" t="s">
        <v>1842</v>
      </c>
      <c r="F2808">
        <v>0</v>
      </c>
      <c r="G2808">
        <v>266432526</v>
      </c>
      <c r="H2808">
        <v>0</v>
      </c>
      <c r="I2808">
        <v>0</v>
      </c>
      <c r="J2808">
        <v>0</v>
      </c>
      <c r="K2808">
        <v>2.2869999999999999</v>
      </c>
      <c r="L2808" t="s">
        <v>16</v>
      </c>
      <c r="M2808" s="2">
        <v>609331186.96200001</v>
      </c>
      <c r="N2808" s="2" t="str">
        <f>VLOOKUP(Tabla1[[#This Row],[nemo]],'Nemos y clasificaciones'!$A$2:$B$5000,2,FALSE)</f>
        <v>COCA COLA EMBONOR S.A.</v>
      </c>
      <c r="O2808" s="2" t="str">
        <f>VLOOKUP(Tabla1[[#This Row],[nemo]],'Nemos y clasificaciones'!$A$1:$C$3000,3,FALSE)</f>
        <v>Alimentos, bebidas y tabaco</v>
      </c>
      <c r="P2808" s="2"/>
      <c r="Q2808" s="2"/>
    </row>
    <row r="2809" spans="1:17" x14ac:dyDescent="0.25">
      <c r="A2809" t="s">
        <v>11752</v>
      </c>
      <c r="B2809" s="1">
        <v>42123</v>
      </c>
      <c r="C2809" s="1">
        <v>42130</v>
      </c>
      <c r="D2809" t="s">
        <v>14</v>
      </c>
      <c r="E2809" t="s">
        <v>3241</v>
      </c>
      <c r="F2809">
        <v>0</v>
      </c>
      <c r="G2809">
        <v>229992891</v>
      </c>
      <c r="H2809">
        <v>0</v>
      </c>
      <c r="I2809">
        <v>0</v>
      </c>
      <c r="J2809">
        <v>0</v>
      </c>
      <c r="K2809">
        <v>2.645</v>
      </c>
      <c r="L2809" t="s">
        <v>16</v>
      </c>
      <c r="M2809" s="2">
        <v>608331196.69500005</v>
      </c>
      <c r="N2809" s="2" t="str">
        <f>VLOOKUP(Tabla1[[#This Row],[nemo]],'Nemos y clasificaciones'!$A$2:$B$5000,2,FALSE)</f>
        <v>PUERTOS Y LOGISTICA S.A.</v>
      </c>
      <c r="O2809" s="2" t="str">
        <f>VLOOKUP(Tabla1[[#This Row],[nemo]],'Nemos y clasificaciones'!$A$1:$C$3000,3,FALSE)</f>
        <v>Transportes y servicios marítimos</v>
      </c>
      <c r="P2809" s="2"/>
      <c r="Q2809" s="2"/>
    </row>
    <row r="2810" spans="1:17" x14ac:dyDescent="0.25">
      <c r="A2810" t="s">
        <v>4351</v>
      </c>
      <c r="B2810" s="1">
        <v>43964</v>
      </c>
      <c r="C2810" s="1">
        <v>43970</v>
      </c>
      <c r="D2810" t="s">
        <v>14</v>
      </c>
      <c r="E2810" t="s">
        <v>1945</v>
      </c>
      <c r="F2810">
        <v>0</v>
      </c>
      <c r="G2810">
        <v>28875307</v>
      </c>
      <c r="H2810">
        <v>0</v>
      </c>
      <c r="I2810">
        <v>0</v>
      </c>
      <c r="J2810">
        <v>0</v>
      </c>
      <c r="K2810">
        <v>20.974</v>
      </c>
      <c r="L2810" t="s">
        <v>54</v>
      </c>
      <c r="M2810" s="2">
        <v>605630689.01800001</v>
      </c>
      <c r="N2810" s="2" t="str">
        <f>VLOOKUP(Tabla1[[#This Row],[nemo]],'Nemos y clasificaciones'!$A$2:$B$5000,2,FALSE)</f>
        <v>MUELLES DE PENCO S.A.</v>
      </c>
      <c r="O2810" s="2" t="str">
        <f>VLOOKUP(Tabla1[[#This Row],[nemo]],'Nemos y clasificaciones'!$A$1:$C$3000,3,FALSE)</f>
        <v>Transportes y servicios marítimos</v>
      </c>
      <c r="P2810" s="2"/>
      <c r="Q2810" s="2"/>
    </row>
    <row r="2811" spans="1:17" x14ac:dyDescent="0.25">
      <c r="A2811" t="s">
        <v>8462</v>
      </c>
      <c r="B2811" s="1">
        <v>43182</v>
      </c>
      <c r="C2811" s="1">
        <v>43188</v>
      </c>
      <c r="D2811" t="s">
        <v>14</v>
      </c>
      <c r="E2811" t="s">
        <v>1709</v>
      </c>
      <c r="F2811">
        <v>0</v>
      </c>
      <c r="G2811">
        <v>11000000</v>
      </c>
      <c r="H2811">
        <v>0</v>
      </c>
      <c r="I2811">
        <v>0</v>
      </c>
      <c r="J2811">
        <v>0</v>
      </c>
      <c r="K2811">
        <v>55</v>
      </c>
      <c r="L2811" t="s">
        <v>54</v>
      </c>
      <c r="M2811" s="2">
        <v>605000000</v>
      </c>
      <c r="N2811" s="2" t="str">
        <f>VLOOKUP(Tabla1[[#This Row],[nemo]],'Nemos y clasificaciones'!$A$2:$B$5000,2,FALSE)</f>
        <v>SOCIEDAD AGRICOLA LA ROSA SOFRUCO S.A.</v>
      </c>
      <c r="O2811" s="2" t="str">
        <f>VLOOKUP(Tabla1[[#This Row],[nemo]],'Nemos y clasificaciones'!$A$1:$C$3000,3,FALSE)</f>
        <v>Otros</v>
      </c>
      <c r="P2811" s="2"/>
      <c r="Q2811" s="2"/>
    </row>
    <row r="2812" spans="1:17" x14ac:dyDescent="0.25">
      <c r="A2812" t="s">
        <v>6201</v>
      </c>
      <c r="B2812" s="1">
        <v>43616</v>
      </c>
      <c r="C2812" s="1">
        <v>43622</v>
      </c>
      <c r="D2812" t="s">
        <v>21</v>
      </c>
      <c r="E2812" t="s">
        <v>345</v>
      </c>
      <c r="F2812">
        <v>0</v>
      </c>
      <c r="G2812">
        <v>300000000</v>
      </c>
      <c r="H2812">
        <v>0</v>
      </c>
      <c r="I2812">
        <v>0</v>
      </c>
      <c r="J2812">
        <v>0</v>
      </c>
      <c r="K2812">
        <v>0.02</v>
      </c>
      <c r="L2812" t="s">
        <v>23</v>
      </c>
      <c r="M2812" s="2">
        <v>6000000</v>
      </c>
      <c r="N2812" s="2" t="str">
        <f>VLOOKUP(Tabla1[[#This Row],[nemo]],'Nemos y clasificaciones'!$A$2:$B$5000,2,FALSE)</f>
        <v>CFI</v>
      </c>
      <c r="O2812" s="2" t="str">
        <f>VLOOKUP(Tabla1[[#This Row],[nemo]],'Nemos y clasificaciones'!$A$1:$C$3000,3,FALSE)</f>
        <v>CFI</v>
      </c>
      <c r="P2812" s="2"/>
      <c r="Q2812" s="2"/>
    </row>
    <row r="2813" spans="1:17" x14ac:dyDescent="0.25">
      <c r="A2813" t="s">
        <v>4525</v>
      </c>
      <c r="B2813" s="1">
        <v>43945</v>
      </c>
      <c r="C2813" s="1">
        <v>43951</v>
      </c>
      <c r="D2813" t="s">
        <v>21</v>
      </c>
      <c r="E2813" t="s">
        <v>345</v>
      </c>
      <c r="F2813">
        <v>0</v>
      </c>
      <c r="G2813">
        <v>300000000</v>
      </c>
      <c r="H2813">
        <v>0</v>
      </c>
      <c r="I2813">
        <v>0</v>
      </c>
      <c r="J2813">
        <v>0</v>
      </c>
      <c r="K2813">
        <v>1.7000000000000001E-2</v>
      </c>
      <c r="L2813" t="s">
        <v>23</v>
      </c>
      <c r="M2813" s="2">
        <v>5100000</v>
      </c>
      <c r="N2813" s="2" t="str">
        <f>VLOOKUP(Tabla1[[#This Row],[nemo]],'Nemos y clasificaciones'!$A$2:$B$5000,2,FALSE)</f>
        <v>CFI</v>
      </c>
      <c r="O2813" s="2" t="str">
        <f>VLOOKUP(Tabla1[[#This Row],[nemo]],'Nemos y clasificaciones'!$A$1:$C$3000,3,FALSE)</f>
        <v>CFI</v>
      </c>
      <c r="P2813" s="2"/>
      <c r="Q2813" s="2"/>
    </row>
    <row r="2814" spans="1:17" x14ac:dyDescent="0.25">
      <c r="A2814" t="s">
        <v>1535</v>
      </c>
      <c r="B2814" s="1">
        <v>44351</v>
      </c>
      <c r="C2814" s="1">
        <v>44357</v>
      </c>
      <c r="D2814" t="s">
        <v>21</v>
      </c>
      <c r="E2814" t="s">
        <v>345</v>
      </c>
      <c r="F2814">
        <v>0</v>
      </c>
      <c r="G2814">
        <v>300000000</v>
      </c>
      <c r="H2814">
        <v>0</v>
      </c>
      <c r="I2814">
        <v>0</v>
      </c>
      <c r="J2814">
        <v>0</v>
      </c>
      <c r="K2814">
        <v>1.6E-2</v>
      </c>
      <c r="L2814" t="s">
        <v>23</v>
      </c>
      <c r="M2814" s="2">
        <v>4800000</v>
      </c>
      <c r="N2814" s="2" t="str">
        <f>VLOOKUP(Tabla1[[#This Row],[nemo]],'Nemos y clasificaciones'!$A$2:$B$5000,2,FALSE)</f>
        <v>CFI</v>
      </c>
      <c r="O2814" s="2" t="str">
        <f>VLOOKUP(Tabla1[[#This Row],[nemo]],'Nemos y clasificaciones'!$A$1:$C$3000,3,FALSE)</f>
        <v>CFI</v>
      </c>
      <c r="P2814" s="2"/>
      <c r="Q2814" s="2"/>
    </row>
    <row r="2815" spans="1:17" x14ac:dyDescent="0.25">
      <c r="A2815" t="s">
        <v>3103</v>
      </c>
      <c r="B2815" s="1">
        <v>44162</v>
      </c>
      <c r="C2815" s="1">
        <v>44168</v>
      </c>
      <c r="D2815" t="s">
        <v>21</v>
      </c>
      <c r="E2815" t="s">
        <v>345</v>
      </c>
      <c r="F2815">
        <v>0</v>
      </c>
      <c r="G2815">
        <v>300000000</v>
      </c>
      <c r="H2815">
        <v>0</v>
      </c>
      <c r="I2815">
        <v>0</v>
      </c>
      <c r="J2815">
        <v>0</v>
      </c>
      <c r="K2815">
        <v>1.4999999999999999E-2</v>
      </c>
      <c r="L2815" t="s">
        <v>23</v>
      </c>
      <c r="M2815" s="2">
        <v>4500000</v>
      </c>
      <c r="N2815" s="2" t="str">
        <f>VLOOKUP(Tabla1[[#This Row],[nemo]],'Nemos y clasificaciones'!$A$2:$B$5000,2,FALSE)</f>
        <v>CFI</v>
      </c>
      <c r="O2815" s="2" t="str">
        <f>VLOOKUP(Tabla1[[#This Row],[nemo]],'Nemos y clasificaciones'!$A$1:$C$3000,3,FALSE)</f>
        <v>CFI</v>
      </c>
      <c r="P2815" s="2"/>
      <c r="Q2815" s="2"/>
    </row>
    <row r="2816" spans="1:17" x14ac:dyDescent="0.25">
      <c r="A2816" t="s">
        <v>1991</v>
      </c>
      <c r="B2816" s="1">
        <v>44320</v>
      </c>
      <c r="C2816" s="1">
        <v>44326</v>
      </c>
      <c r="D2816" t="s">
        <v>21</v>
      </c>
      <c r="E2816" t="s">
        <v>345</v>
      </c>
      <c r="F2816">
        <v>0</v>
      </c>
      <c r="G2816">
        <v>300000000</v>
      </c>
      <c r="H2816">
        <v>0</v>
      </c>
      <c r="I2816">
        <v>0</v>
      </c>
      <c r="J2816">
        <v>0</v>
      </c>
      <c r="K2816">
        <v>1.4E-2</v>
      </c>
      <c r="L2816" t="s">
        <v>23</v>
      </c>
      <c r="M2816" s="2">
        <v>4200000</v>
      </c>
      <c r="N2816" s="2" t="str">
        <f>VLOOKUP(Tabla1[[#This Row],[nemo]],'Nemos y clasificaciones'!$A$2:$B$5000,2,FALSE)</f>
        <v>CFI</v>
      </c>
      <c r="O2816" s="2" t="str">
        <f>VLOOKUP(Tabla1[[#This Row],[nemo]],'Nemos y clasificaciones'!$A$1:$C$3000,3,FALSE)</f>
        <v>CFI</v>
      </c>
      <c r="P2816" s="2"/>
      <c r="Q2816" s="2"/>
    </row>
    <row r="2817" spans="1:17" x14ac:dyDescent="0.25">
      <c r="A2817" t="s">
        <v>5734</v>
      </c>
      <c r="B2817" s="1">
        <v>43699</v>
      </c>
      <c r="C2817" s="1">
        <v>43705</v>
      </c>
      <c r="D2817" t="s">
        <v>21</v>
      </c>
      <c r="E2817" t="s">
        <v>345</v>
      </c>
      <c r="F2817">
        <v>0</v>
      </c>
      <c r="G2817">
        <v>300000000</v>
      </c>
      <c r="H2817">
        <v>0</v>
      </c>
      <c r="I2817">
        <v>0</v>
      </c>
      <c r="J2817">
        <v>0</v>
      </c>
      <c r="K2817">
        <v>1.4E-2</v>
      </c>
      <c r="L2817" t="s">
        <v>23</v>
      </c>
      <c r="M2817" s="2">
        <v>4200000</v>
      </c>
      <c r="N2817" s="2" t="str">
        <f>VLOOKUP(Tabla1[[#This Row],[nemo]],'Nemos y clasificaciones'!$A$2:$B$5000,2,FALSE)</f>
        <v>CFI</v>
      </c>
      <c r="O2817" s="2" t="str">
        <f>VLOOKUP(Tabla1[[#This Row],[nemo]],'Nemos y clasificaciones'!$A$1:$C$3000,3,FALSE)</f>
        <v>CFI</v>
      </c>
      <c r="P2817" s="2"/>
      <c r="Q2817" s="2"/>
    </row>
    <row r="2818" spans="1:17" x14ac:dyDescent="0.25">
      <c r="A2818" t="s">
        <v>4304</v>
      </c>
      <c r="B2818" s="1">
        <v>43970</v>
      </c>
      <c r="C2818" s="1">
        <v>43977</v>
      </c>
      <c r="D2818" t="s">
        <v>14</v>
      </c>
      <c r="E2818" t="s">
        <v>2636</v>
      </c>
      <c r="F2818">
        <v>0</v>
      </c>
      <c r="G2818">
        <v>12273975815</v>
      </c>
      <c r="H2818">
        <v>0</v>
      </c>
      <c r="I2818">
        <v>0</v>
      </c>
      <c r="J2818">
        <v>0</v>
      </c>
      <c r="K2818">
        <v>4.9000000000000002E-2</v>
      </c>
      <c r="L2818" t="s">
        <v>23</v>
      </c>
      <c r="M2818" s="2">
        <v>601424814.93499994</v>
      </c>
      <c r="N2818" s="2" t="str">
        <f>VLOOKUP(Tabla1[[#This Row],[nemo]],'Nemos y clasificaciones'!$A$2:$B$5000,2,FALSE)</f>
        <v>SANTANA S.A.</v>
      </c>
      <c r="O2818" s="2" t="str">
        <f>VLOOKUP(Tabla1[[#This Row],[nemo]],'Nemos y clasificaciones'!$A$1:$C$3000,3,FALSE)</f>
        <v>Servicios financieros</v>
      </c>
      <c r="P2818" s="2"/>
      <c r="Q2818" s="2"/>
    </row>
    <row r="2819" spans="1:17" x14ac:dyDescent="0.25">
      <c r="A2819" t="s">
        <v>5553</v>
      </c>
      <c r="B2819" s="1">
        <v>43734</v>
      </c>
      <c r="C2819" s="1">
        <v>43740</v>
      </c>
      <c r="D2819" t="s">
        <v>21</v>
      </c>
      <c r="E2819" t="s">
        <v>345</v>
      </c>
      <c r="F2819">
        <v>0</v>
      </c>
      <c r="G2819">
        <v>300000000</v>
      </c>
      <c r="H2819">
        <v>0</v>
      </c>
      <c r="I2819">
        <v>0</v>
      </c>
      <c r="J2819">
        <v>0</v>
      </c>
      <c r="K2819">
        <v>1.2E-2</v>
      </c>
      <c r="L2819" t="s">
        <v>23</v>
      </c>
      <c r="M2819" s="2">
        <v>3600000</v>
      </c>
      <c r="N2819" s="2" t="str">
        <f>VLOOKUP(Tabla1[[#This Row],[nemo]],'Nemos y clasificaciones'!$A$2:$B$5000,2,FALSE)</f>
        <v>CFI</v>
      </c>
      <c r="O2819" s="2" t="str">
        <f>VLOOKUP(Tabla1[[#This Row],[nemo]],'Nemos y clasificaciones'!$A$1:$C$3000,3,FALSE)</f>
        <v>CFI</v>
      </c>
      <c r="P2819" s="2"/>
      <c r="Q2819" s="2"/>
    </row>
    <row r="2820" spans="1:17" x14ac:dyDescent="0.25">
      <c r="A2820" t="s">
        <v>7062</v>
      </c>
      <c r="B2820" s="1">
        <v>43454</v>
      </c>
      <c r="C2820" s="1">
        <v>43461</v>
      </c>
      <c r="D2820" t="s">
        <v>21</v>
      </c>
      <c r="E2820" t="s">
        <v>345</v>
      </c>
      <c r="F2820">
        <v>0</v>
      </c>
      <c r="G2820">
        <v>300000000</v>
      </c>
      <c r="H2820">
        <v>0</v>
      </c>
      <c r="I2820">
        <v>0</v>
      </c>
      <c r="J2820">
        <v>0</v>
      </c>
      <c r="K2820">
        <v>1.0999999999999999E-2</v>
      </c>
      <c r="L2820" t="s">
        <v>23</v>
      </c>
      <c r="M2820" s="2">
        <v>3300000</v>
      </c>
      <c r="N2820" s="2" t="str">
        <f>VLOOKUP(Tabla1[[#This Row],[nemo]],'Nemos y clasificaciones'!$A$2:$B$5000,2,FALSE)</f>
        <v>CFI</v>
      </c>
      <c r="O2820" s="2" t="str">
        <f>VLOOKUP(Tabla1[[#This Row],[nemo]],'Nemos y clasificaciones'!$A$1:$C$3000,3,FALSE)</f>
        <v>CFI</v>
      </c>
      <c r="P2820" s="2"/>
      <c r="Q2820" s="2"/>
    </row>
    <row r="2821" spans="1:17" x14ac:dyDescent="0.25">
      <c r="A2821" t="s">
        <v>5138</v>
      </c>
      <c r="B2821" s="1">
        <v>43818</v>
      </c>
      <c r="C2821" s="1">
        <v>43825</v>
      </c>
      <c r="D2821" t="s">
        <v>21</v>
      </c>
      <c r="E2821" t="s">
        <v>345</v>
      </c>
      <c r="F2821">
        <v>0</v>
      </c>
      <c r="G2821">
        <v>300000000</v>
      </c>
      <c r="H2821">
        <v>0</v>
      </c>
      <c r="I2821">
        <v>0</v>
      </c>
      <c r="J2821">
        <v>0</v>
      </c>
      <c r="K2821">
        <v>0.01</v>
      </c>
      <c r="L2821" t="s">
        <v>23</v>
      </c>
      <c r="M2821" s="2">
        <v>3000000</v>
      </c>
      <c r="N2821" s="2" t="str">
        <f>VLOOKUP(Tabla1[[#This Row],[nemo]],'Nemos y clasificaciones'!$A$2:$B$5000,2,FALSE)</f>
        <v>CFI</v>
      </c>
      <c r="O2821" s="2" t="str">
        <f>VLOOKUP(Tabla1[[#This Row],[nemo]],'Nemos y clasificaciones'!$A$1:$C$3000,3,FALSE)</f>
        <v>CFI</v>
      </c>
      <c r="P2821" s="2"/>
      <c r="Q2821" s="2"/>
    </row>
    <row r="2822" spans="1:17" x14ac:dyDescent="0.25">
      <c r="A2822" t="s">
        <v>9016</v>
      </c>
      <c r="B2822" s="1">
        <v>43005</v>
      </c>
      <c r="C2822" s="1">
        <v>43011</v>
      </c>
      <c r="D2822" t="s">
        <v>21</v>
      </c>
      <c r="E2822" t="s">
        <v>345</v>
      </c>
      <c r="F2822">
        <v>0</v>
      </c>
      <c r="G2822">
        <v>300000000</v>
      </c>
      <c r="H2822">
        <v>0</v>
      </c>
      <c r="I2822">
        <v>0</v>
      </c>
      <c r="J2822">
        <v>0</v>
      </c>
      <c r="K2822">
        <v>7.0000000000000001E-3</v>
      </c>
      <c r="L2822" t="s">
        <v>23</v>
      </c>
      <c r="M2822" s="2">
        <v>2100000</v>
      </c>
      <c r="N2822" s="2" t="str">
        <f>VLOOKUP(Tabla1[[#This Row],[nemo]],'Nemos y clasificaciones'!$A$2:$B$5000,2,FALSE)</f>
        <v>CFI</v>
      </c>
      <c r="O2822" s="2" t="str">
        <f>VLOOKUP(Tabla1[[#This Row],[nemo]],'Nemos y clasificaciones'!$A$1:$C$3000,3,FALSE)</f>
        <v>CFI</v>
      </c>
      <c r="P2822" s="2"/>
      <c r="Q2822" s="2"/>
    </row>
    <row r="2823" spans="1:17" x14ac:dyDescent="0.25">
      <c r="A2823" t="s">
        <v>3527</v>
      </c>
      <c r="B2823" s="1">
        <v>44070</v>
      </c>
      <c r="C2823" s="1">
        <v>44076</v>
      </c>
      <c r="D2823" t="s">
        <v>21</v>
      </c>
      <c r="E2823" t="s">
        <v>345</v>
      </c>
      <c r="F2823">
        <v>0</v>
      </c>
      <c r="G2823">
        <v>83952963</v>
      </c>
      <c r="H2823">
        <v>0</v>
      </c>
      <c r="I2823">
        <v>0</v>
      </c>
      <c r="J2823">
        <v>0</v>
      </c>
      <c r="K2823">
        <v>2.4E-2</v>
      </c>
      <c r="L2823" t="s">
        <v>23</v>
      </c>
      <c r="M2823" s="2">
        <v>2014871.112</v>
      </c>
      <c r="N2823" s="2" t="str">
        <f>VLOOKUP(Tabla1[[#This Row],[nemo]],'Nemos y clasificaciones'!$A$2:$B$5000,2,FALSE)</f>
        <v>CFI</v>
      </c>
      <c r="O2823" s="2" t="str">
        <f>VLOOKUP(Tabla1[[#This Row],[nemo]],'Nemos y clasificaciones'!$A$1:$C$3000,3,FALSE)</f>
        <v>CFI</v>
      </c>
      <c r="P2823" s="2"/>
      <c r="Q2823" s="2"/>
    </row>
    <row r="2824" spans="1:17" x14ac:dyDescent="0.25">
      <c r="A2824" t="s">
        <v>7552</v>
      </c>
      <c r="B2824" s="1">
        <v>43342</v>
      </c>
      <c r="C2824" s="1">
        <v>43348</v>
      </c>
      <c r="D2824" t="s">
        <v>21</v>
      </c>
      <c r="E2824" t="s">
        <v>345</v>
      </c>
      <c r="F2824">
        <v>0</v>
      </c>
      <c r="G2824">
        <v>300000000</v>
      </c>
      <c r="H2824">
        <v>0</v>
      </c>
      <c r="I2824">
        <v>0</v>
      </c>
      <c r="J2824">
        <v>0</v>
      </c>
      <c r="K2824">
        <v>5.0000000000000001E-3</v>
      </c>
      <c r="L2824" t="s">
        <v>23</v>
      </c>
      <c r="M2824" s="2">
        <v>1500000</v>
      </c>
      <c r="N2824" s="2" t="str">
        <f>VLOOKUP(Tabla1[[#This Row],[nemo]],'Nemos y clasificaciones'!$A$2:$B$5000,2,FALSE)</f>
        <v>CFI</v>
      </c>
      <c r="O2824" s="2" t="str">
        <f>VLOOKUP(Tabla1[[#This Row],[nemo]],'Nemos y clasificaciones'!$A$1:$C$3000,3,FALSE)</f>
        <v>CFI</v>
      </c>
      <c r="P2824" s="2"/>
      <c r="Q2824" s="2"/>
    </row>
    <row r="2825" spans="1:17" x14ac:dyDescent="0.25">
      <c r="A2825" t="s">
        <v>8121</v>
      </c>
      <c r="B2825" s="1">
        <v>43236</v>
      </c>
      <c r="C2825" s="1">
        <v>43243</v>
      </c>
      <c r="D2825" t="s">
        <v>21</v>
      </c>
      <c r="E2825" t="s">
        <v>345</v>
      </c>
      <c r="F2825">
        <v>0</v>
      </c>
      <c r="G2825">
        <v>300000000</v>
      </c>
      <c r="H2825">
        <v>0</v>
      </c>
      <c r="I2825">
        <v>0</v>
      </c>
      <c r="J2825">
        <v>0</v>
      </c>
      <c r="K2825">
        <v>5.0000000000000001E-3</v>
      </c>
      <c r="L2825" t="s">
        <v>23</v>
      </c>
      <c r="M2825" s="2">
        <v>1500000</v>
      </c>
      <c r="N2825" s="2" t="str">
        <f>VLOOKUP(Tabla1[[#This Row],[nemo]],'Nemos y clasificaciones'!$A$2:$B$5000,2,FALSE)</f>
        <v>CFI</v>
      </c>
      <c r="O2825" s="2" t="str">
        <f>VLOOKUP(Tabla1[[#This Row],[nemo]],'Nemos y clasificaciones'!$A$1:$C$3000,3,FALSE)</f>
        <v>CFI</v>
      </c>
      <c r="P2825" s="2"/>
      <c r="Q2825" s="2"/>
    </row>
    <row r="2826" spans="1:17" x14ac:dyDescent="0.25">
      <c r="A2826" t="s">
        <v>10451</v>
      </c>
      <c r="B2826" s="1">
        <v>42523</v>
      </c>
      <c r="C2826" s="1">
        <v>42529</v>
      </c>
      <c r="D2826" t="s">
        <v>21</v>
      </c>
      <c r="E2826" t="s">
        <v>345</v>
      </c>
      <c r="F2826">
        <v>0</v>
      </c>
      <c r="G2826">
        <v>300000000</v>
      </c>
      <c r="H2826">
        <v>0</v>
      </c>
      <c r="I2826">
        <v>0</v>
      </c>
      <c r="J2826">
        <v>0</v>
      </c>
      <c r="K2826">
        <v>5.0000000000000001E-3</v>
      </c>
      <c r="L2826" t="s">
        <v>23</v>
      </c>
      <c r="M2826" s="2">
        <v>1500000</v>
      </c>
      <c r="N2826" s="2" t="str">
        <f>VLOOKUP(Tabla1[[#This Row],[nemo]],'Nemos y clasificaciones'!$A$2:$B$5000,2,FALSE)</f>
        <v>CFI</v>
      </c>
      <c r="O2826" s="2" t="str">
        <f>VLOOKUP(Tabla1[[#This Row],[nemo]],'Nemos y clasificaciones'!$A$1:$C$3000,3,FALSE)</f>
        <v>CFI</v>
      </c>
      <c r="P2826" s="2"/>
      <c r="Q2826" s="2"/>
    </row>
    <row r="2827" spans="1:17" x14ac:dyDescent="0.25">
      <c r="A2827" t="s">
        <v>6105</v>
      </c>
      <c r="B2827" s="1">
        <v>43629</v>
      </c>
      <c r="C2827" s="1">
        <v>43635</v>
      </c>
      <c r="D2827" t="s">
        <v>21</v>
      </c>
      <c r="E2827" t="s">
        <v>345</v>
      </c>
      <c r="F2827">
        <v>0</v>
      </c>
      <c r="G2827">
        <v>300000000</v>
      </c>
      <c r="H2827">
        <v>0</v>
      </c>
      <c r="I2827">
        <v>0</v>
      </c>
      <c r="J2827">
        <v>0</v>
      </c>
      <c r="K2827">
        <v>4.0000000000000001E-3</v>
      </c>
      <c r="L2827" t="s">
        <v>23</v>
      </c>
      <c r="M2827" s="2">
        <v>1200000</v>
      </c>
      <c r="N2827" s="2" t="str">
        <f>VLOOKUP(Tabla1[[#This Row],[nemo]],'Nemos y clasificaciones'!$A$2:$B$5000,2,FALSE)</f>
        <v>CFI</v>
      </c>
      <c r="O2827" s="2" t="str">
        <f>VLOOKUP(Tabla1[[#This Row],[nemo]],'Nemos y clasificaciones'!$A$1:$C$3000,3,FALSE)</f>
        <v>CFI</v>
      </c>
      <c r="P2827" s="2"/>
      <c r="Q2827" s="2"/>
    </row>
    <row r="2828" spans="1:17" x14ac:dyDescent="0.25">
      <c r="A2828" t="s">
        <v>3175</v>
      </c>
      <c r="B2828" s="1">
        <v>44146</v>
      </c>
      <c r="C2828" s="1">
        <v>44152</v>
      </c>
      <c r="D2828" t="s">
        <v>21</v>
      </c>
      <c r="E2828" t="s">
        <v>345</v>
      </c>
      <c r="F2828">
        <v>0</v>
      </c>
      <c r="G2828">
        <v>83952963</v>
      </c>
      <c r="H2828">
        <v>0</v>
      </c>
      <c r="I2828">
        <v>0</v>
      </c>
      <c r="J2828">
        <v>0</v>
      </c>
      <c r="K2828">
        <v>1.2999999999999999E-2</v>
      </c>
      <c r="L2828" t="s">
        <v>23</v>
      </c>
      <c r="M2828" s="2">
        <v>1091388.5190000001</v>
      </c>
      <c r="N2828" s="2" t="str">
        <f>VLOOKUP(Tabla1[[#This Row],[nemo]],'Nemos y clasificaciones'!$A$2:$B$5000,2,FALSE)</f>
        <v>CFI</v>
      </c>
      <c r="O2828" s="2" t="str">
        <f>VLOOKUP(Tabla1[[#This Row],[nemo]],'Nemos y clasificaciones'!$A$1:$C$3000,3,FALSE)</f>
        <v>CFI</v>
      </c>
      <c r="P2828" s="2"/>
      <c r="Q2828" s="2"/>
    </row>
    <row r="2829" spans="1:17" x14ac:dyDescent="0.25">
      <c r="A2829" t="s">
        <v>4900</v>
      </c>
      <c r="B2829" s="1">
        <v>43861</v>
      </c>
      <c r="C2829" s="1">
        <v>43867</v>
      </c>
      <c r="D2829" t="s">
        <v>21</v>
      </c>
      <c r="E2829" t="s">
        <v>345</v>
      </c>
      <c r="F2829">
        <v>0</v>
      </c>
      <c r="G2829">
        <v>300000000</v>
      </c>
      <c r="H2829">
        <v>0</v>
      </c>
      <c r="I2829">
        <v>0</v>
      </c>
      <c r="J2829">
        <v>0</v>
      </c>
      <c r="K2829">
        <v>3.0000000000000001E-3</v>
      </c>
      <c r="L2829" t="s">
        <v>23</v>
      </c>
      <c r="M2829" s="2">
        <v>900000</v>
      </c>
      <c r="N2829" s="2" t="str">
        <f>VLOOKUP(Tabla1[[#This Row],[nemo]],'Nemos y clasificaciones'!$A$2:$B$5000,2,FALSE)</f>
        <v>CFI</v>
      </c>
      <c r="O2829" s="2" t="str">
        <f>VLOOKUP(Tabla1[[#This Row],[nemo]],'Nemos y clasificaciones'!$A$1:$C$3000,3,FALSE)</f>
        <v>CFI</v>
      </c>
      <c r="P2829" s="2"/>
      <c r="Q2829" s="2"/>
    </row>
    <row r="2830" spans="1:17" x14ac:dyDescent="0.25">
      <c r="A2830" t="s">
        <v>3328</v>
      </c>
      <c r="B2830" s="1">
        <v>44117</v>
      </c>
      <c r="C2830" s="1">
        <v>44123</v>
      </c>
      <c r="D2830" t="s">
        <v>21</v>
      </c>
      <c r="E2830" t="s">
        <v>345</v>
      </c>
      <c r="F2830">
        <v>0</v>
      </c>
      <c r="G2830">
        <v>83952963</v>
      </c>
      <c r="H2830">
        <v>0</v>
      </c>
      <c r="I2830">
        <v>0</v>
      </c>
      <c r="J2830">
        <v>0</v>
      </c>
      <c r="K2830">
        <v>0.01</v>
      </c>
      <c r="L2830" t="s">
        <v>23</v>
      </c>
      <c r="M2830" s="2">
        <v>839529.63</v>
      </c>
      <c r="N2830" s="2" t="str">
        <f>VLOOKUP(Tabla1[[#This Row],[nemo]],'Nemos y clasificaciones'!$A$2:$B$5000,2,FALSE)</f>
        <v>CFI</v>
      </c>
      <c r="O2830" s="2" t="str">
        <f>VLOOKUP(Tabla1[[#This Row],[nemo]],'Nemos y clasificaciones'!$A$1:$C$3000,3,FALSE)</f>
        <v>CFI</v>
      </c>
      <c r="P2830" s="2"/>
      <c r="Q2830" s="2"/>
    </row>
    <row r="2831" spans="1:17" x14ac:dyDescent="0.25">
      <c r="A2831" t="s">
        <v>6813</v>
      </c>
      <c r="B2831" s="1">
        <v>43544</v>
      </c>
      <c r="C2831" s="1">
        <v>43550</v>
      </c>
      <c r="D2831" t="s">
        <v>21</v>
      </c>
      <c r="E2831" t="s">
        <v>345</v>
      </c>
      <c r="F2831">
        <v>0</v>
      </c>
      <c r="G2831">
        <v>300000000</v>
      </c>
      <c r="H2831">
        <v>0</v>
      </c>
      <c r="I2831">
        <v>0</v>
      </c>
      <c r="J2831">
        <v>0</v>
      </c>
      <c r="K2831">
        <v>2E-3</v>
      </c>
      <c r="L2831" t="s">
        <v>23</v>
      </c>
      <c r="M2831" s="2">
        <v>600000</v>
      </c>
      <c r="N2831" s="2" t="str">
        <f>VLOOKUP(Tabla1[[#This Row],[nemo]],'Nemos y clasificaciones'!$A$2:$B$5000,2,FALSE)</f>
        <v>CFI</v>
      </c>
      <c r="O2831" s="2" t="str">
        <f>VLOOKUP(Tabla1[[#This Row],[nemo]],'Nemos y clasificaciones'!$A$1:$C$3000,3,FALSE)</f>
        <v>CFI</v>
      </c>
      <c r="P2831" s="2"/>
      <c r="Q2831" s="2"/>
    </row>
    <row r="2832" spans="1:17" x14ac:dyDescent="0.25">
      <c r="A2832" t="s">
        <v>11353</v>
      </c>
      <c r="B2832" s="1">
        <v>42206</v>
      </c>
      <c r="C2832" s="1">
        <v>42212</v>
      </c>
      <c r="D2832" t="s">
        <v>14</v>
      </c>
      <c r="E2832" t="s">
        <v>1882</v>
      </c>
      <c r="F2832">
        <v>0</v>
      </c>
      <c r="G2832">
        <v>33392179</v>
      </c>
      <c r="H2832">
        <v>0</v>
      </c>
      <c r="I2832">
        <v>0</v>
      </c>
      <c r="J2832">
        <v>0</v>
      </c>
      <c r="K2832">
        <v>17.5</v>
      </c>
      <c r="L2832" t="s">
        <v>54</v>
      </c>
      <c r="M2832" s="2">
        <v>584363132.5</v>
      </c>
      <c r="N2832" s="2" t="str">
        <f>VLOOKUP(Tabla1[[#This Row],[nemo]],'Nemos y clasificaciones'!$A$2:$B$5000,2,FALSE)</f>
        <v>INVERSIONES TRICAHUE S.A.</v>
      </c>
      <c r="O2832" s="2" t="str">
        <f>VLOOKUP(Tabla1[[#This Row],[nemo]],'Nemos y clasificaciones'!$A$1:$C$3000,3,FALSE)</f>
        <v>Eléctrico</v>
      </c>
      <c r="P2832" s="2"/>
      <c r="Q2832" s="2"/>
    </row>
    <row r="2833" spans="1:17" x14ac:dyDescent="0.25">
      <c r="A2833" t="s">
        <v>2503</v>
      </c>
      <c r="B2833" s="1">
        <v>44257</v>
      </c>
      <c r="C2833" s="1">
        <v>44263</v>
      </c>
      <c r="D2833" t="s">
        <v>21</v>
      </c>
      <c r="E2833" t="s">
        <v>345</v>
      </c>
      <c r="F2833">
        <v>0</v>
      </c>
      <c r="G2833">
        <v>83952963</v>
      </c>
      <c r="H2833">
        <v>0</v>
      </c>
      <c r="I2833">
        <v>0</v>
      </c>
      <c r="J2833">
        <v>0</v>
      </c>
      <c r="K2833">
        <v>5.0000000000000001E-3</v>
      </c>
      <c r="L2833" t="s">
        <v>23</v>
      </c>
      <c r="M2833" s="2">
        <v>419764.815</v>
      </c>
      <c r="N2833" s="2" t="str">
        <f>VLOOKUP(Tabla1[[#This Row],[nemo]],'Nemos y clasificaciones'!$A$2:$B$5000,2,FALSE)</f>
        <v>CFI</v>
      </c>
      <c r="O2833" s="2" t="str">
        <f>VLOOKUP(Tabla1[[#This Row],[nemo]],'Nemos y clasificaciones'!$A$1:$C$3000,3,FALSE)</f>
        <v>CFI</v>
      </c>
      <c r="P2833" s="2"/>
      <c r="Q2833" s="2"/>
    </row>
    <row r="2834" spans="1:17" x14ac:dyDescent="0.25">
      <c r="A2834" t="s">
        <v>10907</v>
      </c>
      <c r="B2834" s="1">
        <v>42405</v>
      </c>
      <c r="C2834" s="1">
        <v>42411</v>
      </c>
      <c r="D2834" t="s">
        <v>21</v>
      </c>
      <c r="E2834" t="s">
        <v>343</v>
      </c>
      <c r="F2834">
        <v>0</v>
      </c>
      <c r="G2834">
        <v>63660439</v>
      </c>
      <c r="H2834">
        <v>0</v>
      </c>
      <c r="I2834">
        <v>0</v>
      </c>
      <c r="J2834">
        <v>0</v>
      </c>
      <c r="K2834">
        <v>0.1</v>
      </c>
      <c r="L2834" t="s">
        <v>23</v>
      </c>
      <c r="M2834" s="2">
        <v>6366043.9000000004</v>
      </c>
      <c r="N2834" s="2" t="str">
        <f>VLOOKUP(Tabla1[[#This Row],[nemo]],'Nemos y clasificaciones'!$A$2:$B$5000,2,FALSE)</f>
        <v>CFI</v>
      </c>
      <c r="O2834" s="2" t="str">
        <f>VLOOKUP(Tabla1[[#This Row],[nemo]],'Nemos y clasificaciones'!$A$1:$C$3000,3,FALSE)</f>
        <v>CFI</v>
      </c>
      <c r="P2834" s="2"/>
      <c r="Q2834" s="2"/>
    </row>
    <row r="2835" spans="1:17" x14ac:dyDescent="0.25">
      <c r="A2835" t="s">
        <v>10344</v>
      </c>
      <c r="B2835" s="1">
        <v>42556</v>
      </c>
      <c r="C2835" s="1">
        <v>42562</v>
      </c>
      <c r="D2835" t="s">
        <v>21</v>
      </c>
      <c r="E2835" t="s">
        <v>343</v>
      </c>
      <c r="F2835">
        <v>0</v>
      </c>
      <c r="G2835">
        <v>72927389</v>
      </c>
      <c r="H2835">
        <v>0</v>
      </c>
      <c r="I2835">
        <v>0</v>
      </c>
      <c r="J2835">
        <v>0</v>
      </c>
      <c r="K2835">
        <v>6.4000000000000001E-2</v>
      </c>
      <c r="L2835" t="s">
        <v>23</v>
      </c>
      <c r="M2835" s="2">
        <v>4667352.8959999997</v>
      </c>
      <c r="N2835" s="2" t="str">
        <f>VLOOKUP(Tabla1[[#This Row],[nemo]],'Nemos y clasificaciones'!$A$2:$B$5000,2,FALSE)</f>
        <v>CFI</v>
      </c>
      <c r="O2835" s="2" t="str">
        <f>VLOOKUP(Tabla1[[#This Row],[nemo]],'Nemos y clasificaciones'!$A$1:$C$3000,3,FALSE)</f>
        <v>CFI</v>
      </c>
      <c r="P2835" s="2"/>
      <c r="Q2835" s="2"/>
    </row>
    <row r="2836" spans="1:17" x14ac:dyDescent="0.25">
      <c r="A2836" t="s">
        <v>9898</v>
      </c>
      <c r="B2836" s="1">
        <v>42770</v>
      </c>
      <c r="C2836" s="1">
        <v>42776</v>
      </c>
      <c r="D2836" t="s">
        <v>21</v>
      </c>
      <c r="E2836" t="s">
        <v>343</v>
      </c>
      <c r="F2836">
        <v>0</v>
      </c>
      <c r="G2836">
        <v>72927389</v>
      </c>
      <c r="H2836">
        <v>0</v>
      </c>
      <c r="I2836">
        <v>0</v>
      </c>
      <c r="J2836">
        <v>0</v>
      </c>
      <c r="K2836">
        <v>5.8999999999999997E-2</v>
      </c>
      <c r="L2836" t="s">
        <v>23</v>
      </c>
      <c r="M2836" s="2">
        <v>4302715.9510000004</v>
      </c>
      <c r="N2836" s="2" t="str">
        <f>VLOOKUP(Tabla1[[#This Row],[nemo]],'Nemos y clasificaciones'!$A$2:$B$5000,2,FALSE)</f>
        <v>CFI</v>
      </c>
      <c r="O2836" s="2" t="str">
        <f>VLOOKUP(Tabla1[[#This Row],[nemo]],'Nemos y clasificaciones'!$A$1:$C$3000,3,FALSE)</f>
        <v>CFI</v>
      </c>
      <c r="P2836" s="2"/>
      <c r="Q2836" s="2"/>
    </row>
    <row r="2837" spans="1:17" x14ac:dyDescent="0.25">
      <c r="A2837" t="s">
        <v>11354</v>
      </c>
      <c r="B2837" s="1">
        <v>42206</v>
      </c>
      <c r="C2837" s="1">
        <v>42212</v>
      </c>
      <c r="D2837" t="s">
        <v>21</v>
      </c>
      <c r="E2837" t="s">
        <v>343</v>
      </c>
      <c r="F2837">
        <v>0</v>
      </c>
      <c r="G2837">
        <v>72927389</v>
      </c>
      <c r="H2837">
        <v>0</v>
      </c>
      <c r="I2837">
        <v>0</v>
      </c>
      <c r="J2837">
        <v>0</v>
      </c>
      <c r="K2837">
        <v>4.7E-2</v>
      </c>
      <c r="L2837" t="s">
        <v>23</v>
      </c>
      <c r="M2837" s="2">
        <v>3427587.2829999998</v>
      </c>
      <c r="N2837" s="2" t="str">
        <f>VLOOKUP(Tabla1[[#This Row],[nemo]],'Nemos y clasificaciones'!$A$2:$B$5000,2,FALSE)</f>
        <v>CFI</v>
      </c>
      <c r="O2837" s="2" t="str">
        <f>VLOOKUP(Tabla1[[#This Row],[nemo]],'Nemos y clasificaciones'!$A$1:$C$3000,3,FALSE)</f>
        <v>CFI</v>
      </c>
      <c r="P2837" s="2"/>
      <c r="Q2837" s="2"/>
    </row>
    <row r="2838" spans="1:17" x14ac:dyDescent="0.25">
      <c r="A2838" t="s">
        <v>11626</v>
      </c>
      <c r="B2838" s="1">
        <v>42138</v>
      </c>
      <c r="C2838" s="1">
        <v>42144</v>
      </c>
      <c r="D2838" t="s">
        <v>21</v>
      </c>
      <c r="E2838" t="s">
        <v>343</v>
      </c>
      <c r="F2838">
        <v>0</v>
      </c>
      <c r="G2838">
        <v>72927389</v>
      </c>
      <c r="H2838">
        <v>0</v>
      </c>
      <c r="I2838">
        <v>0</v>
      </c>
      <c r="J2838">
        <v>0</v>
      </c>
      <c r="K2838">
        <v>3.5999999999999997E-2</v>
      </c>
      <c r="L2838" t="s">
        <v>23</v>
      </c>
      <c r="M2838" s="2">
        <v>2625386.0040000002</v>
      </c>
      <c r="N2838" s="2" t="str">
        <f>VLOOKUP(Tabla1[[#This Row],[nemo]],'Nemos y clasificaciones'!$A$2:$B$5000,2,FALSE)</f>
        <v>CFI</v>
      </c>
      <c r="O2838" s="2" t="str">
        <f>VLOOKUP(Tabla1[[#This Row],[nemo]],'Nemos y clasificaciones'!$A$1:$C$3000,3,FALSE)</f>
        <v>CFI</v>
      </c>
      <c r="P2838" s="2"/>
      <c r="Q2838" s="2"/>
    </row>
    <row r="2839" spans="1:17" x14ac:dyDescent="0.25">
      <c r="A2839" t="s">
        <v>10272</v>
      </c>
      <c r="B2839" s="1">
        <v>42613</v>
      </c>
      <c r="C2839" s="1">
        <v>42619</v>
      </c>
      <c r="D2839" t="s">
        <v>21</v>
      </c>
      <c r="E2839" t="s">
        <v>343</v>
      </c>
      <c r="F2839">
        <v>0</v>
      </c>
      <c r="G2839">
        <v>72927389</v>
      </c>
      <c r="H2839">
        <v>0</v>
      </c>
      <c r="I2839">
        <v>0</v>
      </c>
      <c r="J2839">
        <v>0</v>
      </c>
      <c r="K2839">
        <v>3.5000000000000003E-2</v>
      </c>
      <c r="L2839" t="s">
        <v>23</v>
      </c>
      <c r="M2839" s="2">
        <v>2552458.6150000002</v>
      </c>
      <c r="N2839" s="2" t="str">
        <f>VLOOKUP(Tabla1[[#This Row],[nemo]],'Nemos y clasificaciones'!$A$2:$B$5000,2,FALSE)</f>
        <v>CFI</v>
      </c>
      <c r="O2839" s="2" t="str">
        <f>VLOOKUP(Tabla1[[#This Row],[nemo]],'Nemos y clasificaciones'!$A$1:$C$3000,3,FALSE)</f>
        <v>CFI</v>
      </c>
      <c r="P2839" s="2"/>
      <c r="Q2839" s="2"/>
    </row>
    <row r="2840" spans="1:17" x14ac:dyDescent="0.25">
      <c r="A2840" t="s">
        <v>11172</v>
      </c>
      <c r="B2840" s="1">
        <v>42305</v>
      </c>
      <c r="C2840" s="1">
        <v>42312</v>
      </c>
      <c r="D2840" t="s">
        <v>21</v>
      </c>
      <c r="E2840" t="s">
        <v>343</v>
      </c>
      <c r="F2840">
        <v>0</v>
      </c>
      <c r="G2840">
        <v>72927389</v>
      </c>
      <c r="H2840">
        <v>0</v>
      </c>
      <c r="I2840">
        <v>0</v>
      </c>
      <c r="J2840">
        <v>0</v>
      </c>
      <c r="K2840">
        <v>3.4000000000000002E-2</v>
      </c>
      <c r="L2840" t="s">
        <v>23</v>
      </c>
      <c r="M2840" s="2">
        <v>2479531.2259999998</v>
      </c>
      <c r="N2840" s="2" t="str">
        <f>VLOOKUP(Tabla1[[#This Row],[nemo]],'Nemos y clasificaciones'!$A$2:$B$5000,2,FALSE)</f>
        <v>CFI</v>
      </c>
      <c r="O2840" s="2" t="str">
        <f>VLOOKUP(Tabla1[[#This Row],[nemo]],'Nemos y clasificaciones'!$A$1:$C$3000,3,FALSE)</f>
        <v>CFI</v>
      </c>
      <c r="P2840" s="2"/>
      <c r="Q2840" s="2"/>
    </row>
    <row r="2841" spans="1:17" x14ac:dyDescent="0.25">
      <c r="A2841" t="s">
        <v>6100</v>
      </c>
      <c r="B2841" s="1">
        <v>43630</v>
      </c>
      <c r="C2841" s="1">
        <v>43636</v>
      </c>
      <c r="D2841" t="s">
        <v>21</v>
      </c>
      <c r="E2841" t="s">
        <v>343</v>
      </c>
      <c r="F2841">
        <v>0</v>
      </c>
      <c r="G2841">
        <v>72927389</v>
      </c>
      <c r="H2841">
        <v>0</v>
      </c>
      <c r="I2841">
        <v>0</v>
      </c>
      <c r="J2841">
        <v>0</v>
      </c>
      <c r="K2841">
        <v>3.3000000000000002E-2</v>
      </c>
      <c r="L2841" t="s">
        <v>23</v>
      </c>
      <c r="M2841" s="2">
        <v>2406603.8369999998</v>
      </c>
      <c r="N2841" s="2" t="str">
        <f>VLOOKUP(Tabla1[[#This Row],[nemo]],'Nemos y clasificaciones'!$A$2:$B$5000,2,FALSE)</f>
        <v>CFI</v>
      </c>
      <c r="O2841" s="2" t="str">
        <f>VLOOKUP(Tabla1[[#This Row],[nemo]],'Nemos y clasificaciones'!$A$1:$C$3000,3,FALSE)</f>
        <v>CFI</v>
      </c>
      <c r="P2841" s="2"/>
      <c r="Q2841" s="2"/>
    </row>
    <row r="2842" spans="1:17" x14ac:dyDescent="0.25">
      <c r="A2842" t="s">
        <v>9919</v>
      </c>
      <c r="B2842" s="1">
        <v>42756</v>
      </c>
      <c r="C2842" s="1">
        <v>42762</v>
      </c>
      <c r="D2842" t="s">
        <v>14</v>
      </c>
      <c r="E2842" t="s">
        <v>1882</v>
      </c>
      <c r="F2842">
        <v>0</v>
      </c>
      <c r="G2842">
        <v>33392179</v>
      </c>
      <c r="H2842">
        <v>0</v>
      </c>
      <c r="I2842">
        <v>0</v>
      </c>
      <c r="J2842">
        <v>0</v>
      </c>
      <c r="K2842">
        <v>17.3</v>
      </c>
      <c r="L2842" t="s">
        <v>54</v>
      </c>
      <c r="M2842" s="2">
        <v>577684696.70000005</v>
      </c>
      <c r="N2842" s="2" t="str">
        <f>VLOOKUP(Tabla1[[#This Row],[nemo]],'Nemos y clasificaciones'!$A$2:$B$5000,2,FALSE)</f>
        <v>INVERSIONES TRICAHUE S.A.</v>
      </c>
      <c r="O2842" s="2" t="str">
        <f>VLOOKUP(Tabla1[[#This Row],[nemo]],'Nemos y clasificaciones'!$A$1:$C$3000,3,FALSE)</f>
        <v>Eléctrico</v>
      </c>
      <c r="P2842" s="2"/>
      <c r="Q2842" s="2"/>
    </row>
    <row r="2843" spans="1:17" x14ac:dyDescent="0.25">
      <c r="A2843" t="s">
        <v>9156</v>
      </c>
      <c r="B2843" s="1">
        <v>42941</v>
      </c>
      <c r="C2843" s="1">
        <v>42947</v>
      </c>
      <c r="D2843" t="s">
        <v>21</v>
      </c>
      <c r="E2843" t="s">
        <v>343</v>
      </c>
      <c r="F2843">
        <v>0</v>
      </c>
      <c r="G2843">
        <v>72927389</v>
      </c>
      <c r="H2843">
        <v>0</v>
      </c>
      <c r="I2843">
        <v>0</v>
      </c>
      <c r="J2843">
        <v>0</v>
      </c>
      <c r="K2843">
        <v>3.2000000000000001E-2</v>
      </c>
      <c r="L2843" t="s">
        <v>23</v>
      </c>
      <c r="M2843" s="2">
        <v>2333676.4479999999</v>
      </c>
      <c r="N2843" s="2" t="str">
        <f>VLOOKUP(Tabla1[[#This Row],[nemo]],'Nemos y clasificaciones'!$A$2:$B$5000,2,FALSE)</f>
        <v>CFI</v>
      </c>
      <c r="O2843" s="2" t="str">
        <f>VLOOKUP(Tabla1[[#This Row],[nemo]],'Nemos y clasificaciones'!$A$1:$C$3000,3,FALSE)</f>
        <v>CFI</v>
      </c>
      <c r="P2843" s="2"/>
      <c r="Q2843" s="2"/>
    </row>
    <row r="2844" spans="1:17" x14ac:dyDescent="0.25">
      <c r="A2844" t="s">
        <v>7493</v>
      </c>
      <c r="B2844" s="1">
        <v>43363</v>
      </c>
      <c r="C2844" s="1">
        <v>43369</v>
      </c>
      <c r="D2844" t="s">
        <v>21</v>
      </c>
      <c r="E2844" t="s">
        <v>343</v>
      </c>
      <c r="F2844">
        <v>0</v>
      </c>
      <c r="G2844">
        <v>72927389</v>
      </c>
      <c r="H2844">
        <v>0</v>
      </c>
      <c r="I2844">
        <v>0</v>
      </c>
      <c r="J2844">
        <v>0</v>
      </c>
      <c r="K2844">
        <v>2.5999999999999999E-2</v>
      </c>
      <c r="L2844" t="s">
        <v>23</v>
      </c>
      <c r="M2844" s="2">
        <v>1896112.1140000001</v>
      </c>
      <c r="N2844" s="2" t="str">
        <f>VLOOKUP(Tabla1[[#This Row],[nemo]],'Nemos y clasificaciones'!$A$2:$B$5000,2,FALSE)</f>
        <v>CFI</v>
      </c>
      <c r="O2844" s="2" t="str">
        <f>VLOOKUP(Tabla1[[#This Row],[nemo]],'Nemos y clasificaciones'!$A$1:$C$3000,3,FALSE)</f>
        <v>CFI</v>
      </c>
      <c r="P2844" s="2"/>
      <c r="Q2844" s="2"/>
    </row>
    <row r="2845" spans="1:17" x14ac:dyDescent="0.25">
      <c r="A2845" t="s">
        <v>10123</v>
      </c>
      <c r="B2845" s="1">
        <v>42704</v>
      </c>
      <c r="C2845" s="1">
        <v>42710</v>
      </c>
      <c r="D2845" t="s">
        <v>21</v>
      </c>
      <c r="E2845" t="s">
        <v>343</v>
      </c>
      <c r="F2845">
        <v>0</v>
      </c>
      <c r="G2845">
        <v>72927389</v>
      </c>
      <c r="H2845">
        <v>0</v>
      </c>
      <c r="I2845">
        <v>0</v>
      </c>
      <c r="J2845">
        <v>0</v>
      </c>
      <c r="K2845">
        <v>2.5000000000000001E-2</v>
      </c>
      <c r="L2845" t="s">
        <v>23</v>
      </c>
      <c r="M2845" s="2">
        <v>1823184.7250000001</v>
      </c>
      <c r="N2845" s="2" t="str">
        <f>VLOOKUP(Tabla1[[#This Row],[nemo]],'Nemos y clasificaciones'!$A$2:$B$5000,2,FALSE)</f>
        <v>CFI</v>
      </c>
      <c r="O2845" s="2" t="str">
        <f>VLOOKUP(Tabla1[[#This Row],[nemo]],'Nemos y clasificaciones'!$A$1:$C$3000,3,FALSE)</f>
        <v>CFI</v>
      </c>
      <c r="P2845" s="2"/>
      <c r="Q2845" s="2"/>
    </row>
    <row r="2846" spans="1:17" x14ac:dyDescent="0.25">
      <c r="A2846" t="s">
        <v>8405</v>
      </c>
      <c r="B2846" s="1">
        <v>43203</v>
      </c>
      <c r="C2846" s="1">
        <v>43209</v>
      </c>
      <c r="D2846" t="s">
        <v>21</v>
      </c>
      <c r="E2846" t="s">
        <v>343</v>
      </c>
      <c r="F2846">
        <v>0</v>
      </c>
      <c r="G2846">
        <v>72927389</v>
      </c>
      <c r="H2846">
        <v>0</v>
      </c>
      <c r="I2846">
        <v>0</v>
      </c>
      <c r="J2846">
        <v>0</v>
      </c>
      <c r="K2846">
        <v>2.1000000000000001E-2</v>
      </c>
      <c r="L2846" t="s">
        <v>23</v>
      </c>
      <c r="M2846" s="2">
        <v>1531475.169</v>
      </c>
      <c r="N2846" s="2" t="str">
        <f>VLOOKUP(Tabla1[[#This Row],[nemo]],'Nemos y clasificaciones'!$A$2:$B$5000,2,FALSE)</f>
        <v>CFI</v>
      </c>
      <c r="O2846" s="2" t="str">
        <f>VLOOKUP(Tabla1[[#This Row],[nemo]],'Nemos y clasificaciones'!$A$1:$C$3000,3,FALSE)</f>
        <v>CFI</v>
      </c>
      <c r="P2846" s="2"/>
      <c r="Q2846" s="2"/>
    </row>
    <row r="2847" spans="1:17" x14ac:dyDescent="0.25">
      <c r="A2847" t="s">
        <v>6667</v>
      </c>
      <c r="B2847" s="1">
        <v>43571</v>
      </c>
      <c r="C2847" s="1">
        <v>43579</v>
      </c>
      <c r="D2847" t="s">
        <v>21</v>
      </c>
      <c r="E2847" t="s">
        <v>343</v>
      </c>
      <c r="F2847">
        <v>0</v>
      </c>
      <c r="G2847">
        <v>72927389</v>
      </c>
      <c r="H2847">
        <v>0</v>
      </c>
      <c r="I2847">
        <v>0</v>
      </c>
      <c r="J2847">
        <v>0</v>
      </c>
      <c r="K2847">
        <v>0.02</v>
      </c>
      <c r="L2847" t="s">
        <v>23</v>
      </c>
      <c r="M2847" s="2">
        <v>1458547.78</v>
      </c>
      <c r="N2847" s="2" t="str">
        <f>VLOOKUP(Tabla1[[#This Row],[nemo]],'Nemos y clasificaciones'!$A$2:$B$5000,2,FALSE)</f>
        <v>CFI</v>
      </c>
      <c r="O2847" s="2" t="str">
        <f>VLOOKUP(Tabla1[[#This Row],[nemo]],'Nemos y clasificaciones'!$A$1:$C$3000,3,FALSE)</f>
        <v>CFI</v>
      </c>
      <c r="P2847" s="2"/>
      <c r="Q2847" s="2"/>
    </row>
    <row r="2848" spans="1:17" x14ac:dyDescent="0.25">
      <c r="A2848" t="s">
        <v>9111</v>
      </c>
      <c r="B2848" s="1">
        <v>42977</v>
      </c>
      <c r="C2848" s="1">
        <v>42983</v>
      </c>
      <c r="D2848" t="s">
        <v>21</v>
      </c>
      <c r="E2848" t="s">
        <v>343</v>
      </c>
      <c r="F2848">
        <v>0</v>
      </c>
      <c r="G2848">
        <v>72927389</v>
      </c>
      <c r="H2848">
        <v>0</v>
      </c>
      <c r="I2848">
        <v>0</v>
      </c>
      <c r="J2848">
        <v>0</v>
      </c>
      <c r="K2848">
        <v>0.02</v>
      </c>
      <c r="L2848" t="s">
        <v>23</v>
      </c>
      <c r="M2848" s="2">
        <v>1458547.78</v>
      </c>
      <c r="N2848" s="2" t="str">
        <f>VLOOKUP(Tabla1[[#This Row],[nemo]],'Nemos y clasificaciones'!$A$2:$B$5000,2,FALSE)</f>
        <v>CFI</v>
      </c>
      <c r="O2848" s="2" t="str">
        <f>VLOOKUP(Tabla1[[#This Row],[nemo]],'Nemos y clasificaciones'!$A$1:$C$3000,3,FALSE)</f>
        <v>CFI</v>
      </c>
      <c r="P2848" s="2"/>
      <c r="Q2848" s="2"/>
    </row>
    <row r="2849" spans="1:17" x14ac:dyDescent="0.25">
      <c r="A2849" t="s">
        <v>2748</v>
      </c>
      <c r="B2849" s="1">
        <v>44194</v>
      </c>
      <c r="C2849" s="1">
        <v>44201</v>
      </c>
      <c r="D2849" t="s">
        <v>21</v>
      </c>
      <c r="E2849" t="s">
        <v>343</v>
      </c>
      <c r="F2849">
        <v>0</v>
      </c>
      <c r="G2849">
        <v>72927389</v>
      </c>
      <c r="H2849">
        <v>0</v>
      </c>
      <c r="I2849">
        <v>0</v>
      </c>
      <c r="J2849">
        <v>0</v>
      </c>
      <c r="K2849">
        <v>1.9E-2</v>
      </c>
      <c r="L2849" t="s">
        <v>23</v>
      </c>
      <c r="M2849" s="2">
        <v>1385620.3910000001</v>
      </c>
      <c r="N2849" s="2" t="str">
        <f>VLOOKUP(Tabla1[[#This Row],[nemo]],'Nemos y clasificaciones'!$A$2:$B$5000,2,FALSE)</f>
        <v>CFI</v>
      </c>
      <c r="O2849" s="2" t="str">
        <f>VLOOKUP(Tabla1[[#This Row],[nemo]],'Nemos y clasificaciones'!$A$1:$C$3000,3,FALSE)</f>
        <v>CFI</v>
      </c>
      <c r="P2849" s="2"/>
      <c r="Q2849" s="2"/>
    </row>
    <row r="2850" spans="1:17" x14ac:dyDescent="0.25">
      <c r="A2850" t="s">
        <v>2279</v>
      </c>
      <c r="B2850" s="1">
        <v>44287</v>
      </c>
      <c r="C2850" s="1">
        <v>44295</v>
      </c>
      <c r="D2850" t="s">
        <v>21</v>
      </c>
      <c r="E2850" t="s">
        <v>343</v>
      </c>
      <c r="F2850">
        <v>0</v>
      </c>
      <c r="G2850">
        <v>72927389</v>
      </c>
      <c r="H2850">
        <v>0</v>
      </c>
      <c r="I2850">
        <v>0</v>
      </c>
      <c r="J2850">
        <v>0</v>
      </c>
      <c r="K2850">
        <v>1.7999999999999999E-2</v>
      </c>
      <c r="L2850" t="s">
        <v>23</v>
      </c>
      <c r="M2850" s="2">
        <v>1312693.0020000001</v>
      </c>
      <c r="N2850" s="2" t="str">
        <f>VLOOKUP(Tabla1[[#This Row],[nemo]],'Nemos y clasificaciones'!$A$2:$B$5000,2,FALSE)</f>
        <v>CFI</v>
      </c>
      <c r="O2850" s="2" t="str">
        <f>VLOOKUP(Tabla1[[#This Row],[nemo]],'Nemos y clasificaciones'!$A$1:$C$3000,3,FALSE)</f>
        <v>CFI</v>
      </c>
      <c r="P2850" s="2"/>
      <c r="Q2850" s="2"/>
    </row>
    <row r="2851" spans="1:17" x14ac:dyDescent="0.25">
      <c r="A2851" t="s">
        <v>8903</v>
      </c>
      <c r="B2851" s="1">
        <v>43055</v>
      </c>
      <c r="C2851" s="1">
        <v>43061</v>
      </c>
      <c r="D2851" t="s">
        <v>21</v>
      </c>
      <c r="E2851" t="s">
        <v>343</v>
      </c>
      <c r="F2851">
        <v>0</v>
      </c>
      <c r="G2851">
        <v>72927389</v>
      </c>
      <c r="H2851">
        <v>0</v>
      </c>
      <c r="I2851">
        <v>0</v>
      </c>
      <c r="J2851">
        <v>0</v>
      </c>
      <c r="K2851">
        <v>1.7000000000000001E-2</v>
      </c>
      <c r="L2851" t="s">
        <v>23</v>
      </c>
      <c r="M2851" s="2">
        <v>1239765.6129999999</v>
      </c>
      <c r="N2851" s="2" t="str">
        <f>VLOOKUP(Tabla1[[#This Row],[nemo]],'Nemos y clasificaciones'!$A$2:$B$5000,2,FALSE)</f>
        <v>CFI</v>
      </c>
      <c r="O2851" s="2" t="str">
        <f>VLOOKUP(Tabla1[[#This Row],[nemo]],'Nemos y clasificaciones'!$A$1:$C$3000,3,FALSE)</f>
        <v>CFI</v>
      </c>
      <c r="P2851" s="2"/>
      <c r="Q2851" s="2"/>
    </row>
    <row r="2852" spans="1:17" x14ac:dyDescent="0.25">
      <c r="A2852" t="s">
        <v>5435</v>
      </c>
      <c r="B2852" s="1">
        <v>43767</v>
      </c>
      <c r="C2852" s="1">
        <v>43775</v>
      </c>
      <c r="D2852" t="s">
        <v>21</v>
      </c>
      <c r="E2852" t="s">
        <v>343</v>
      </c>
      <c r="F2852">
        <v>0</v>
      </c>
      <c r="G2852">
        <v>72927389</v>
      </c>
      <c r="H2852">
        <v>0</v>
      </c>
      <c r="I2852">
        <v>0</v>
      </c>
      <c r="J2852">
        <v>0</v>
      </c>
      <c r="K2852">
        <v>1.6E-2</v>
      </c>
      <c r="L2852" t="s">
        <v>23</v>
      </c>
      <c r="M2852" s="2">
        <v>1166838.2239999999</v>
      </c>
      <c r="N2852" s="2" t="str">
        <f>VLOOKUP(Tabla1[[#This Row],[nemo]],'Nemos y clasificaciones'!$A$2:$B$5000,2,FALSE)</f>
        <v>CFI</v>
      </c>
      <c r="O2852" s="2" t="str">
        <f>VLOOKUP(Tabla1[[#This Row],[nemo]],'Nemos y clasificaciones'!$A$1:$C$3000,3,FALSE)</f>
        <v>CFI</v>
      </c>
      <c r="P2852" s="2"/>
      <c r="Q2852" s="2"/>
    </row>
    <row r="2853" spans="1:17" x14ac:dyDescent="0.25">
      <c r="A2853" t="s">
        <v>5435</v>
      </c>
      <c r="B2853" s="1">
        <v>43291</v>
      </c>
      <c r="C2853" s="1">
        <v>43298</v>
      </c>
      <c r="D2853" t="s">
        <v>21</v>
      </c>
      <c r="E2853" t="s">
        <v>343</v>
      </c>
      <c r="F2853">
        <v>0</v>
      </c>
      <c r="G2853">
        <v>72927389</v>
      </c>
      <c r="H2853">
        <v>0</v>
      </c>
      <c r="I2853">
        <v>0</v>
      </c>
      <c r="J2853">
        <v>0</v>
      </c>
      <c r="K2853">
        <v>1.6E-2</v>
      </c>
      <c r="L2853" t="s">
        <v>23</v>
      </c>
      <c r="M2853" s="2">
        <v>1166838.2239999999</v>
      </c>
      <c r="N2853" s="2" t="str">
        <f>VLOOKUP(Tabla1[[#This Row],[nemo]],'Nemos y clasificaciones'!$A$2:$B$5000,2,FALSE)</f>
        <v>CFI</v>
      </c>
      <c r="O2853" s="2" t="str">
        <f>VLOOKUP(Tabla1[[#This Row],[nemo]],'Nemos y clasificaciones'!$A$1:$C$3000,3,FALSE)</f>
        <v>CFI</v>
      </c>
      <c r="P2853" s="2"/>
      <c r="Q2853" s="2"/>
    </row>
    <row r="2854" spans="1:17" x14ac:dyDescent="0.25">
      <c r="A2854" t="s">
        <v>5435</v>
      </c>
      <c r="B2854" s="1">
        <v>43235</v>
      </c>
      <c r="C2854" s="1">
        <v>43242</v>
      </c>
      <c r="D2854" t="s">
        <v>21</v>
      </c>
      <c r="E2854" t="s">
        <v>343</v>
      </c>
      <c r="F2854">
        <v>0</v>
      </c>
      <c r="G2854">
        <v>72927389</v>
      </c>
      <c r="H2854">
        <v>0</v>
      </c>
      <c r="I2854">
        <v>0</v>
      </c>
      <c r="J2854">
        <v>0</v>
      </c>
      <c r="K2854">
        <v>1.6E-2</v>
      </c>
      <c r="L2854" t="s">
        <v>23</v>
      </c>
      <c r="M2854" s="2">
        <v>1166838.2239999999</v>
      </c>
      <c r="N2854" s="2" t="str">
        <f>VLOOKUP(Tabla1[[#This Row],[nemo]],'Nemos y clasificaciones'!$A$2:$B$5000,2,FALSE)</f>
        <v>CFI</v>
      </c>
      <c r="O2854" s="2" t="str">
        <f>VLOOKUP(Tabla1[[#This Row],[nemo]],'Nemos y clasificaciones'!$A$1:$C$3000,3,FALSE)</f>
        <v>CFI</v>
      </c>
      <c r="P2854" s="2"/>
      <c r="Q2854" s="2"/>
    </row>
    <row r="2855" spans="1:17" x14ac:dyDescent="0.25">
      <c r="A2855" t="s">
        <v>8602</v>
      </c>
      <c r="B2855" s="1">
        <v>43130</v>
      </c>
      <c r="C2855" s="1">
        <v>43136</v>
      </c>
      <c r="D2855" t="s">
        <v>21</v>
      </c>
      <c r="E2855" t="s">
        <v>343</v>
      </c>
      <c r="F2855">
        <v>0</v>
      </c>
      <c r="G2855">
        <v>72927389</v>
      </c>
      <c r="H2855">
        <v>0</v>
      </c>
      <c r="I2855">
        <v>0</v>
      </c>
      <c r="J2855">
        <v>0</v>
      </c>
      <c r="K2855">
        <v>1.6E-2</v>
      </c>
      <c r="L2855" t="s">
        <v>23</v>
      </c>
      <c r="M2855" s="2">
        <v>1166838.2239999999</v>
      </c>
      <c r="N2855" s="2" t="str">
        <f>VLOOKUP(Tabla1[[#This Row],[nemo]],'Nemos y clasificaciones'!$A$2:$B$5000,2,FALSE)</f>
        <v>CFI</v>
      </c>
      <c r="O2855" s="2" t="str">
        <f>VLOOKUP(Tabla1[[#This Row],[nemo]],'Nemos y clasificaciones'!$A$1:$C$3000,3,FALSE)</f>
        <v>CFI</v>
      </c>
      <c r="P2855" s="2"/>
      <c r="Q2855" s="2"/>
    </row>
    <row r="2856" spans="1:17" x14ac:dyDescent="0.25">
      <c r="A2856" t="s">
        <v>862</v>
      </c>
      <c r="B2856" s="1">
        <v>44383</v>
      </c>
      <c r="C2856" s="1">
        <v>44389</v>
      </c>
      <c r="D2856" t="s">
        <v>21</v>
      </c>
      <c r="E2856" t="s">
        <v>343</v>
      </c>
      <c r="F2856">
        <v>0</v>
      </c>
      <c r="G2856">
        <v>72927389</v>
      </c>
      <c r="H2856">
        <v>0</v>
      </c>
      <c r="I2856">
        <v>0</v>
      </c>
      <c r="J2856">
        <v>0</v>
      </c>
      <c r="K2856">
        <v>1.4999999999999999E-2</v>
      </c>
      <c r="L2856" t="s">
        <v>23</v>
      </c>
      <c r="M2856" s="2">
        <v>1093910.835</v>
      </c>
      <c r="N2856" s="2" t="str">
        <f>VLOOKUP(Tabla1[[#This Row],[nemo]],'Nemos y clasificaciones'!$A$2:$B$5000,2,FALSE)</f>
        <v>CFI</v>
      </c>
      <c r="O2856" s="2" t="str">
        <f>VLOOKUP(Tabla1[[#This Row],[nemo]],'Nemos y clasificaciones'!$A$1:$C$3000,3,FALSE)</f>
        <v>CFI</v>
      </c>
      <c r="P2856" s="2"/>
      <c r="Q2856" s="2"/>
    </row>
    <row r="2857" spans="1:17" x14ac:dyDescent="0.25">
      <c r="A2857" t="s">
        <v>6414</v>
      </c>
      <c r="B2857" s="1">
        <v>43594</v>
      </c>
      <c r="C2857" s="1">
        <v>43600</v>
      </c>
      <c r="D2857" t="s">
        <v>14</v>
      </c>
      <c r="E2857" t="s">
        <v>6415</v>
      </c>
      <c r="F2857">
        <v>0</v>
      </c>
      <c r="G2857">
        <v>113589915</v>
      </c>
      <c r="H2857">
        <v>0</v>
      </c>
      <c r="I2857">
        <v>0</v>
      </c>
      <c r="J2857">
        <v>0</v>
      </c>
      <c r="K2857">
        <v>5</v>
      </c>
      <c r="L2857" t="s">
        <v>16</v>
      </c>
      <c r="M2857" s="2">
        <v>567949575</v>
      </c>
      <c r="N2857" s="2" t="str">
        <f>VLOOKUP(Tabla1[[#This Row],[nemo]],'Nemos y clasificaciones'!$A$2:$B$5000,2,FALSE)</f>
        <v>ENVASES DEL PACIFICO S.A.</v>
      </c>
      <c r="O2857" s="2" t="str">
        <f>VLOOKUP(Tabla1[[#This Row],[nemo]],'Nemos y clasificaciones'!$A$1:$C$3000,3,FALSE)</f>
        <v>Alimentos, bebidas y tabaco</v>
      </c>
      <c r="P2857" s="2"/>
      <c r="Q2857" s="2"/>
    </row>
    <row r="2858" spans="1:17" x14ac:dyDescent="0.25">
      <c r="A2858" t="s">
        <v>4863</v>
      </c>
      <c r="B2858" s="1">
        <v>43867</v>
      </c>
      <c r="C2858" s="1">
        <v>43873</v>
      </c>
      <c r="D2858" t="s">
        <v>21</v>
      </c>
      <c r="E2858" t="s">
        <v>343</v>
      </c>
      <c r="F2858">
        <v>0</v>
      </c>
      <c r="G2858">
        <v>72927389</v>
      </c>
      <c r="H2858">
        <v>0</v>
      </c>
      <c r="I2858">
        <v>0</v>
      </c>
      <c r="J2858">
        <v>0</v>
      </c>
      <c r="K2858">
        <v>1.4999999999999999E-2</v>
      </c>
      <c r="L2858" t="s">
        <v>23</v>
      </c>
      <c r="M2858" s="2">
        <v>1093910.835</v>
      </c>
      <c r="N2858" s="2" t="str">
        <f>VLOOKUP(Tabla1[[#This Row],[nemo]],'Nemos y clasificaciones'!$A$2:$B$5000,2,FALSE)</f>
        <v>CFI</v>
      </c>
      <c r="O2858" s="2" t="str">
        <f>VLOOKUP(Tabla1[[#This Row],[nemo]],'Nemos y clasificaciones'!$A$1:$C$3000,3,FALSE)</f>
        <v>CFI</v>
      </c>
      <c r="P2858" s="2"/>
      <c r="Q2858" s="2"/>
    </row>
    <row r="2859" spans="1:17" x14ac:dyDescent="0.25">
      <c r="A2859" t="s">
        <v>1567</v>
      </c>
      <c r="B2859" s="1">
        <v>44349</v>
      </c>
      <c r="C2859" s="1">
        <v>44355</v>
      </c>
      <c r="D2859" t="s">
        <v>21</v>
      </c>
      <c r="E2859" t="s">
        <v>343</v>
      </c>
      <c r="F2859">
        <v>0</v>
      </c>
      <c r="G2859">
        <v>72927389</v>
      </c>
      <c r="H2859">
        <v>0</v>
      </c>
      <c r="I2859">
        <v>0</v>
      </c>
      <c r="J2859">
        <v>0</v>
      </c>
      <c r="K2859">
        <v>1.4E-2</v>
      </c>
      <c r="L2859" t="s">
        <v>23</v>
      </c>
      <c r="M2859" s="2">
        <v>1020983.446</v>
      </c>
      <c r="N2859" s="2" t="str">
        <f>VLOOKUP(Tabla1[[#This Row],[nemo]],'Nemos y clasificaciones'!$A$2:$B$5000,2,FALSE)</f>
        <v>CFI</v>
      </c>
      <c r="O2859" s="2" t="str">
        <f>VLOOKUP(Tabla1[[#This Row],[nemo]],'Nemos y clasificaciones'!$A$1:$C$3000,3,FALSE)</f>
        <v>CFI</v>
      </c>
      <c r="P2859" s="2"/>
      <c r="Q2859" s="2"/>
    </row>
    <row r="2860" spans="1:17" x14ac:dyDescent="0.25">
      <c r="A2860" t="s">
        <v>4498</v>
      </c>
      <c r="B2860" s="1">
        <v>43949</v>
      </c>
      <c r="C2860" s="1">
        <v>43956</v>
      </c>
      <c r="D2860" t="s">
        <v>21</v>
      </c>
      <c r="E2860" t="s">
        <v>343</v>
      </c>
      <c r="F2860">
        <v>0</v>
      </c>
      <c r="G2860">
        <v>72927389</v>
      </c>
      <c r="H2860">
        <v>0</v>
      </c>
      <c r="I2860">
        <v>0</v>
      </c>
      <c r="J2860">
        <v>0</v>
      </c>
      <c r="K2860">
        <v>1.4E-2</v>
      </c>
      <c r="L2860" t="s">
        <v>23</v>
      </c>
      <c r="M2860" s="2">
        <v>1020983.446</v>
      </c>
      <c r="N2860" s="2" t="str">
        <f>VLOOKUP(Tabla1[[#This Row],[nemo]],'Nemos y clasificaciones'!$A$2:$B$5000,2,FALSE)</f>
        <v>CFI</v>
      </c>
      <c r="O2860" s="2" t="str">
        <f>VLOOKUP(Tabla1[[#This Row],[nemo]],'Nemos y clasificaciones'!$A$1:$C$3000,3,FALSE)</f>
        <v>CFI</v>
      </c>
      <c r="P2860" s="2"/>
      <c r="Q2860" s="2"/>
    </row>
    <row r="2861" spans="1:17" x14ac:dyDescent="0.25">
      <c r="A2861" t="s">
        <v>5751</v>
      </c>
      <c r="B2861" s="1">
        <v>43698</v>
      </c>
      <c r="C2861" s="1">
        <v>43704</v>
      </c>
      <c r="D2861" t="s">
        <v>21</v>
      </c>
      <c r="E2861" t="s">
        <v>343</v>
      </c>
      <c r="F2861">
        <v>0</v>
      </c>
      <c r="G2861">
        <v>72927389</v>
      </c>
      <c r="H2861">
        <v>0</v>
      </c>
      <c r="I2861">
        <v>0</v>
      </c>
      <c r="J2861">
        <v>0</v>
      </c>
      <c r="K2861">
        <v>1.4E-2</v>
      </c>
      <c r="L2861" t="s">
        <v>23</v>
      </c>
      <c r="M2861" s="2">
        <v>1020983.446</v>
      </c>
      <c r="N2861" s="2" t="str">
        <f>VLOOKUP(Tabla1[[#This Row],[nemo]],'Nemos y clasificaciones'!$A$2:$B$5000,2,FALSE)</f>
        <v>CFI</v>
      </c>
      <c r="O2861" s="2" t="str">
        <f>VLOOKUP(Tabla1[[#This Row],[nemo]],'Nemos y clasificaciones'!$A$1:$C$3000,3,FALSE)</f>
        <v>CFI</v>
      </c>
      <c r="P2861" s="2"/>
      <c r="Q2861" s="2"/>
    </row>
    <row r="2862" spans="1:17" x14ac:dyDescent="0.25">
      <c r="A2862" t="s">
        <v>5751</v>
      </c>
      <c r="B2862" s="1">
        <v>43402</v>
      </c>
      <c r="C2862" s="1">
        <v>43410</v>
      </c>
      <c r="D2862" t="s">
        <v>21</v>
      </c>
      <c r="E2862" t="s">
        <v>343</v>
      </c>
      <c r="F2862">
        <v>0</v>
      </c>
      <c r="G2862">
        <v>72927389</v>
      </c>
      <c r="H2862">
        <v>0</v>
      </c>
      <c r="I2862">
        <v>0</v>
      </c>
      <c r="J2862">
        <v>0</v>
      </c>
      <c r="K2862">
        <v>1.4E-2</v>
      </c>
      <c r="L2862" t="s">
        <v>23</v>
      </c>
      <c r="M2862" s="2">
        <v>1020983.446</v>
      </c>
      <c r="N2862" s="2" t="str">
        <f>VLOOKUP(Tabla1[[#This Row],[nemo]],'Nemos y clasificaciones'!$A$2:$B$5000,2,FALSE)</f>
        <v>CFI</v>
      </c>
      <c r="O2862" s="2" t="str">
        <f>VLOOKUP(Tabla1[[#This Row],[nemo]],'Nemos y clasificaciones'!$A$1:$C$3000,3,FALSE)</f>
        <v>CFI</v>
      </c>
      <c r="P2862" s="2"/>
      <c r="Q2862" s="2"/>
    </row>
    <row r="2863" spans="1:17" x14ac:dyDescent="0.25">
      <c r="A2863" t="s">
        <v>8962</v>
      </c>
      <c r="B2863" s="1">
        <v>43031</v>
      </c>
      <c r="C2863" s="1">
        <v>43038</v>
      </c>
      <c r="D2863" t="s">
        <v>21</v>
      </c>
      <c r="E2863" t="s">
        <v>343</v>
      </c>
      <c r="F2863">
        <v>0</v>
      </c>
      <c r="G2863">
        <v>72927389</v>
      </c>
      <c r="H2863">
        <v>0</v>
      </c>
      <c r="I2863">
        <v>0</v>
      </c>
      <c r="J2863">
        <v>0</v>
      </c>
      <c r="K2863">
        <v>1.4E-2</v>
      </c>
      <c r="L2863" t="s">
        <v>23</v>
      </c>
      <c r="M2863" s="2">
        <v>1020983.446</v>
      </c>
      <c r="N2863" s="2" t="str">
        <f>VLOOKUP(Tabla1[[#This Row],[nemo]],'Nemos y clasificaciones'!$A$2:$B$5000,2,FALSE)</f>
        <v>CFI</v>
      </c>
      <c r="O2863" s="2" t="str">
        <f>VLOOKUP(Tabla1[[#This Row],[nemo]],'Nemos y clasificaciones'!$A$1:$C$3000,3,FALSE)</f>
        <v>CFI</v>
      </c>
      <c r="P2863" s="2"/>
      <c r="Q2863" s="2"/>
    </row>
    <row r="2864" spans="1:17" x14ac:dyDescent="0.25">
      <c r="A2864" t="s">
        <v>4651</v>
      </c>
      <c r="B2864" s="1">
        <v>43923</v>
      </c>
      <c r="C2864" s="1">
        <v>43929</v>
      </c>
      <c r="D2864" t="s">
        <v>21</v>
      </c>
      <c r="E2864" t="s">
        <v>343</v>
      </c>
      <c r="F2864">
        <v>0</v>
      </c>
      <c r="G2864">
        <v>72927389</v>
      </c>
      <c r="H2864">
        <v>0</v>
      </c>
      <c r="I2864">
        <v>0</v>
      </c>
      <c r="J2864">
        <v>0</v>
      </c>
      <c r="K2864">
        <v>1.2999999999999999E-2</v>
      </c>
      <c r="L2864" t="s">
        <v>23</v>
      </c>
      <c r="M2864" s="2">
        <v>948056.05700000003</v>
      </c>
      <c r="N2864" s="2" t="str">
        <f>VLOOKUP(Tabla1[[#This Row],[nemo]],'Nemos y clasificaciones'!$A$2:$B$5000,2,FALSE)</f>
        <v>CFI</v>
      </c>
      <c r="O2864" s="2" t="str">
        <f>VLOOKUP(Tabla1[[#This Row],[nemo]],'Nemos y clasificaciones'!$A$1:$C$3000,3,FALSE)</f>
        <v>CFI</v>
      </c>
      <c r="P2864" s="2"/>
      <c r="Q2864" s="2"/>
    </row>
    <row r="2865" spans="1:17" x14ac:dyDescent="0.25">
      <c r="A2865" t="s">
        <v>5550</v>
      </c>
      <c r="B2865" s="1">
        <v>43735</v>
      </c>
      <c r="C2865" s="1">
        <v>43741</v>
      </c>
      <c r="D2865" t="s">
        <v>21</v>
      </c>
      <c r="E2865" t="s">
        <v>343</v>
      </c>
      <c r="F2865">
        <v>0</v>
      </c>
      <c r="G2865">
        <v>72927389</v>
      </c>
      <c r="H2865">
        <v>0</v>
      </c>
      <c r="I2865">
        <v>0</v>
      </c>
      <c r="J2865">
        <v>0</v>
      </c>
      <c r="K2865">
        <v>1.2999999999999999E-2</v>
      </c>
      <c r="L2865" t="s">
        <v>23</v>
      </c>
      <c r="M2865" s="2">
        <v>948056.05700000003</v>
      </c>
      <c r="N2865" s="2" t="str">
        <f>VLOOKUP(Tabla1[[#This Row],[nemo]],'Nemos y clasificaciones'!$A$2:$B$5000,2,FALSE)</f>
        <v>CFI</v>
      </c>
      <c r="O2865" s="2" t="str">
        <f>VLOOKUP(Tabla1[[#This Row],[nemo]],'Nemos y clasificaciones'!$A$1:$C$3000,3,FALSE)</f>
        <v>CFI</v>
      </c>
      <c r="P2865" s="2"/>
      <c r="Q2865" s="2"/>
    </row>
    <row r="2866" spans="1:17" x14ac:dyDescent="0.25">
      <c r="A2866" t="s">
        <v>8531</v>
      </c>
      <c r="B2866" s="1">
        <v>43173</v>
      </c>
      <c r="C2866" s="1">
        <v>43179</v>
      </c>
      <c r="D2866" t="s">
        <v>21</v>
      </c>
      <c r="E2866" t="s">
        <v>343</v>
      </c>
      <c r="F2866">
        <v>0</v>
      </c>
      <c r="G2866">
        <v>72927389</v>
      </c>
      <c r="H2866">
        <v>0</v>
      </c>
      <c r="I2866">
        <v>0</v>
      </c>
      <c r="J2866">
        <v>0</v>
      </c>
      <c r="K2866">
        <v>1.2999999999999999E-2</v>
      </c>
      <c r="L2866" t="s">
        <v>23</v>
      </c>
      <c r="M2866" s="2">
        <v>948056.05700000003</v>
      </c>
      <c r="N2866" s="2" t="str">
        <f>VLOOKUP(Tabla1[[#This Row],[nemo]],'Nemos y clasificaciones'!$A$2:$B$5000,2,FALSE)</f>
        <v>CFI</v>
      </c>
      <c r="O2866" s="2" t="str">
        <f>VLOOKUP(Tabla1[[#This Row],[nemo]],'Nemos y clasificaciones'!$A$1:$C$3000,3,FALSE)</f>
        <v>CFI</v>
      </c>
      <c r="P2866" s="2"/>
      <c r="Q2866" s="2"/>
    </row>
    <row r="2867" spans="1:17" x14ac:dyDescent="0.25">
      <c r="A2867" t="s">
        <v>6213</v>
      </c>
      <c r="B2867" s="1">
        <v>43614</v>
      </c>
      <c r="C2867" s="1">
        <v>43620</v>
      </c>
      <c r="D2867" t="s">
        <v>21</v>
      </c>
      <c r="E2867" t="s">
        <v>343</v>
      </c>
      <c r="F2867">
        <v>0</v>
      </c>
      <c r="G2867">
        <v>72927389</v>
      </c>
      <c r="H2867">
        <v>0</v>
      </c>
      <c r="I2867">
        <v>0</v>
      </c>
      <c r="J2867">
        <v>0</v>
      </c>
      <c r="K2867">
        <v>1.2E-2</v>
      </c>
      <c r="L2867" t="s">
        <v>23</v>
      </c>
      <c r="M2867" s="2">
        <v>875128.66799999995</v>
      </c>
      <c r="N2867" s="2" t="str">
        <f>VLOOKUP(Tabla1[[#This Row],[nemo]],'Nemos y clasificaciones'!$A$2:$B$5000,2,FALSE)</f>
        <v>CFI</v>
      </c>
      <c r="O2867" s="2" t="str">
        <f>VLOOKUP(Tabla1[[#This Row],[nemo]],'Nemos y clasificaciones'!$A$1:$C$3000,3,FALSE)</f>
        <v>CFI</v>
      </c>
      <c r="P2867" s="2"/>
      <c r="Q2867" s="2"/>
    </row>
    <row r="2868" spans="1:17" x14ac:dyDescent="0.25">
      <c r="A2868" t="s">
        <v>8380</v>
      </c>
      <c r="B2868" s="1">
        <v>43209</v>
      </c>
      <c r="C2868" s="1">
        <v>43215</v>
      </c>
      <c r="D2868" t="s">
        <v>14</v>
      </c>
      <c r="E2868" t="s">
        <v>8381</v>
      </c>
      <c r="F2868">
        <v>0</v>
      </c>
      <c r="G2868">
        <v>185994529</v>
      </c>
      <c r="H2868">
        <v>0</v>
      </c>
      <c r="I2868">
        <v>0</v>
      </c>
      <c r="J2868">
        <v>0</v>
      </c>
      <c r="K2868">
        <v>3</v>
      </c>
      <c r="L2868" t="s">
        <v>16</v>
      </c>
      <c r="M2868" s="2">
        <v>557983587</v>
      </c>
      <c r="N2868" s="2" t="str">
        <f>VLOOKUP(Tabla1[[#This Row],[nemo]],'Nemos y clasificaciones'!$A$2:$B$5000,2,FALSE)</f>
        <v>EMPRESA ELECTRICA DE ARICA S.A.</v>
      </c>
      <c r="O2868" s="2" t="str">
        <f>VLOOKUP(Tabla1[[#This Row],[nemo]],'Nemos y clasificaciones'!$A$1:$C$3000,3,FALSE)</f>
        <v>Eléctrico</v>
      </c>
      <c r="P2868" s="2"/>
      <c r="Q2868" s="2"/>
    </row>
    <row r="2869" spans="1:17" x14ac:dyDescent="0.25">
      <c r="A2869" t="s">
        <v>6213</v>
      </c>
      <c r="B2869" s="1">
        <v>43257</v>
      </c>
      <c r="C2869" s="1">
        <v>43263</v>
      </c>
      <c r="D2869" t="s">
        <v>21</v>
      </c>
      <c r="E2869" t="s">
        <v>343</v>
      </c>
      <c r="F2869">
        <v>0</v>
      </c>
      <c r="G2869">
        <v>72927389</v>
      </c>
      <c r="H2869">
        <v>0</v>
      </c>
      <c r="I2869">
        <v>0</v>
      </c>
      <c r="J2869">
        <v>0</v>
      </c>
      <c r="K2869">
        <v>1.2E-2</v>
      </c>
      <c r="L2869" t="s">
        <v>23</v>
      </c>
      <c r="M2869" s="2">
        <v>875128.66799999995</v>
      </c>
      <c r="N2869" s="2" t="str">
        <f>VLOOKUP(Tabla1[[#This Row],[nemo]],'Nemos y clasificaciones'!$A$2:$B$5000,2,FALSE)</f>
        <v>CFI</v>
      </c>
      <c r="O2869" s="2" t="str">
        <f>VLOOKUP(Tabla1[[#This Row],[nemo]],'Nemos y clasificaciones'!$A$1:$C$3000,3,FALSE)</f>
        <v>CFI</v>
      </c>
      <c r="P2869" s="2"/>
      <c r="Q2869" s="2"/>
    </row>
    <row r="2870" spans="1:17" x14ac:dyDescent="0.25">
      <c r="A2870" t="s">
        <v>1944</v>
      </c>
      <c r="B2870" s="1">
        <v>44322</v>
      </c>
      <c r="C2870" s="1">
        <v>44328</v>
      </c>
      <c r="D2870" t="s">
        <v>14</v>
      </c>
      <c r="E2870" t="s">
        <v>1945</v>
      </c>
      <c r="F2870">
        <v>0</v>
      </c>
      <c r="G2870">
        <v>28875307</v>
      </c>
      <c r="H2870">
        <v>0</v>
      </c>
      <c r="I2870">
        <v>0</v>
      </c>
      <c r="J2870">
        <v>0</v>
      </c>
      <c r="K2870">
        <v>19.257999999999999</v>
      </c>
      <c r="L2870" t="s">
        <v>54</v>
      </c>
      <c r="M2870" s="2">
        <v>556080662.20599997</v>
      </c>
      <c r="N2870" s="2" t="str">
        <f>VLOOKUP(Tabla1[[#This Row],[nemo]],'Nemos y clasificaciones'!$A$2:$B$5000,2,FALSE)</f>
        <v>MUELLES DE PENCO S.A.</v>
      </c>
      <c r="O2870" s="2" t="str">
        <f>VLOOKUP(Tabla1[[#This Row],[nemo]],'Nemos y clasificaciones'!$A$1:$C$3000,3,FALSE)</f>
        <v>Transportes y servicios marítimos</v>
      </c>
      <c r="P2870" s="2"/>
      <c r="Q2870" s="2"/>
    </row>
    <row r="2871" spans="1:17" x14ac:dyDescent="0.25">
      <c r="A2871" t="s">
        <v>8725</v>
      </c>
      <c r="B2871" s="1">
        <v>43089</v>
      </c>
      <c r="C2871" s="1">
        <v>43096</v>
      </c>
      <c r="D2871" t="s">
        <v>21</v>
      </c>
      <c r="E2871" t="s">
        <v>343</v>
      </c>
      <c r="F2871">
        <v>0</v>
      </c>
      <c r="G2871">
        <v>72927389</v>
      </c>
      <c r="H2871">
        <v>0</v>
      </c>
      <c r="I2871">
        <v>0</v>
      </c>
      <c r="J2871">
        <v>0</v>
      </c>
      <c r="K2871">
        <v>1.2E-2</v>
      </c>
      <c r="L2871" t="s">
        <v>23</v>
      </c>
      <c r="M2871" s="2">
        <v>875128.66799999995</v>
      </c>
      <c r="N2871" s="2" t="str">
        <f>VLOOKUP(Tabla1[[#This Row],[nemo]],'Nemos y clasificaciones'!$A$2:$B$5000,2,FALSE)</f>
        <v>CFI</v>
      </c>
      <c r="O2871" s="2" t="str">
        <f>VLOOKUP(Tabla1[[#This Row],[nemo]],'Nemos y clasificaciones'!$A$1:$C$3000,3,FALSE)</f>
        <v>CFI</v>
      </c>
      <c r="P2871" s="2"/>
      <c r="Q2871" s="2"/>
    </row>
    <row r="2872" spans="1:17" x14ac:dyDescent="0.25">
      <c r="A2872" t="s">
        <v>10591</v>
      </c>
      <c r="B2872" s="1">
        <v>42503</v>
      </c>
      <c r="C2872" s="1">
        <v>42509</v>
      </c>
      <c r="D2872" t="s">
        <v>14</v>
      </c>
      <c r="E2872" t="s">
        <v>6518</v>
      </c>
      <c r="F2872">
        <v>0</v>
      </c>
      <c r="G2872">
        <v>5727891780</v>
      </c>
      <c r="H2872">
        <v>0</v>
      </c>
      <c r="I2872">
        <v>0</v>
      </c>
      <c r="J2872">
        <v>0</v>
      </c>
      <c r="K2872">
        <v>9.6000000000000002E-2</v>
      </c>
      <c r="L2872" t="s">
        <v>23</v>
      </c>
      <c r="M2872" s="2">
        <v>549877610.88</v>
      </c>
      <c r="N2872" s="2" t="str">
        <f>VLOOKUP(Tabla1[[#This Row],[nemo]],'Nemos y clasificaciones'!$A$2:$B$5000,2,FALSE)</f>
        <v>INMOBILIARIA SAN PATRICIO S.A.</v>
      </c>
      <c r="O2872" s="2" t="str">
        <f>VLOOKUP(Tabla1[[#This Row],[nemo]],'Nemos y clasificaciones'!$A$1:$C$3000,3,FALSE)</f>
        <v>Construcción</v>
      </c>
      <c r="P2872" s="2"/>
      <c r="Q2872" s="2"/>
    </row>
    <row r="2873" spans="1:17" x14ac:dyDescent="0.25">
      <c r="A2873" t="s">
        <v>342</v>
      </c>
      <c r="B2873" s="1">
        <v>44440</v>
      </c>
      <c r="C2873" s="1">
        <v>44446</v>
      </c>
      <c r="D2873" t="s">
        <v>21</v>
      </c>
      <c r="E2873" t="s">
        <v>343</v>
      </c>
      <c r="F2873">
        <v>0</v>
      </c>
      <c r="G2873">
        <v>72927389</v>
      </c>
      <c r="H2873">
        <v>0</v>
      </c>
      <c r="I2873">
        <v>0</v>
      </c>
      <c r="J2873">
        <v>0</v>
      </c>
      <c r="K2873">
        <v>1.0999999999999999E-2</v>
      </c>
      <c r="L2873" t="s">
        <v>23</v>
      </c>
      <c r="M2873" s="2">
        <v>802201.27899999998</v>
      </c>
      <c r="N2873" s="2" t="str">
        <f>VLOOKUP(Tabla1[[#This Row],[nemo]],'Nemos y clasificaciones'!$A$2:$B$5000,2,FALSE)</f>
        <v>CFI</v>
      </c>
      <c r="O2873" s="2" t="str">
        <f>VLOOKUP(Tabla1[[#This Row],[nemo]],'Nemos y clasificaciones'!$A$1:$C$3000,3,FALSE)</f>
        <v>CFI</v>
      </c>
      <c r="P2873" s="2"/>
      <c r="Q2873" s="2"/>
    </row>
    <row r="2874" spans="1:17" x14ac:dyDescent="0.25">
      <c r="A2874" t="s">
        <v>11831</v>
      </c>
      <c r="B2874" s="1">
        <v>42111</v>
      </c>
      <c r="C2874" s="1">
        <v>42117</v>
      </c>
      <c r="D2874" t="s">
        <v>14</v>
      </c>
      <c r="E2874" t="s">
        <v>8379</v>
      </c>
      <c r="F2874">
        <v>0</v>
      </c>
      <c r="G2874">
        <v>182932687</v>
      </c>
      <c r="H2874">
        <v>0</v>
      </c>
      <c r="I2874">
        <v>0</v>
      </c>
      <c r="J2874">
        <v>0</v>
      </c>
      <c r="K2874">
        <v>3</v>
      </c>
      <c r="L2874" t="s">
        <v>16</v>
      </c>
      <c r="M2874" s="2">
        <v>548798061</v>
      </c>
      <c r="N2874" s="2" t="str">
        <f>VLOOKUP(Tabla1[[#This Row],[nemo]],'Nemos y clasificaciones'!$A$2:$B$5000,2,FALSE)</f>
        <v>EMPRESA ELECTRICA DE IQUIQUE S.A.</v>
      </c>
      <c r="O2874" s="2" t="str">
        <f>VLOOKUP(Tabla1[[#This Row],[nemo]],'Nemos y clasificaciones'!$A$1:$C$3000,3,FALSE)</f>
        <v>Eléctrico</v>
      </c>
      <c r="P2874" s="2"/>
      <c r="Q2874" s="2"/>
    </row>
    <row r="2875" spans="1:17" x14ac:dyDescent="0.25">
      <c r="A2875" t="s">
        <v>582</v>
      </c>
      <c r="B2875" s="1">
        <v>44411</v>
      </c>
      <c r="C2875" s="1">
        <v>44417</v>
      </c>
      <c r="D2875" t="s">
        <v>21</v>
      </c>
      <c r="E2875" t="s">
        <v>343</v>
      </c>
      <c r="F2875">
        <v>0</v>
      </c>
      <c r="G2875">
        <v>72927389</v>
      </c>
      <c r="H2875">
        <v>0</v>
      </c>
      <c r="I2875">
        <v>0</v>
      </c>
      <c r="J2875">
        <v>0</v>
      </c>
      <c r="K2875">
        <v>1.0999999999999999E-2</v>
      </c>
      <c r="L2875" t="s">
        <v>23</v>
      </c>
      <c r="M2875" s="2">
        <v>802201.27899999998</v>
      </c>
      <c r="N2875" s="2" t="str">
        <f>VLOOKUP(Tabla1[[#This Row],[nemo]],'Nemos y clasificaciones'!$A$2:$B$5000,2,FALSE)</f>
        <v>CFI</v>
      </c>
      <c r="O2875" s="2" t="str">
        <f>VLOOKUP(Tabla1[[#This Row],[nemo]],'Nemos y clasificaciones'!$A$1:$C$3000,3,FALSE)</f>
        <v>CFI</v>
      </c>
      <c r="P2875" s="2"/>
      <c r="Q2875" s="2"/>
    </row>
    <row r="2876" spans="1:17" x14ac:dyDescent="0.25">
      <c r="A2876" t="s">
        <v>7259</v>
      </c>
      <c r="B2876" s="1">
        <v>43433</v>
      </c>
      <c r="C2876" s="1">
        <v>43439</v>
      </c>
      <c r="D2876" t="s">
        <v>21</v>
      </c>
      <c r="E2876" t="s">
        <v>343</v>
      </c>
      <c r="F2876">
        <v>0</v>
      </c>
      <c r="G2876">
        <v>72927389</v>
      </c>
      <c r="H2876">
        <v>0</v>
      </c>
      <c r="I2876">
        <v>0</v>
      </c>
      <c r="J2876">
        <v>0</v>
      </c>
      <c r="K2876">
        <v>1.0999999999999999E-2</v>
      </c>
      <c r="L2876" t="s">
        <v>23</v>
      </c>
      <c r="M2876" s="2">
        <v>802201.27899999998</v>
      </c>
      <c r="N2876" s="2" t="str">
        <f>VLOOKUP(Tabla1[[#This Row],[nemo]],'Nemos y clasificaciones'!$A$2:$B$5000,2,FALSE)</f>
        <v>CFI</v>
      </c>
      <c r="O2876" s="2" t="str">
        <f>VLOOKUP(Tabla1[[#This Row],[nemo]],'Nemos y clasificaciones'!$A$1:$C$3000,3,FALSE)</f>
        <v>CFI</v>
      </c>
      <c r="P2876" s="2"/>
      <c r="Q2876" s="2"/>
    </row>
    <row r="2877" spans="1:17" x14ac:dyDescent="0.25">
      <c r="A2877" t="s">
        <v>2025</v>
      </c>
      <c r="B2877" s="1">
        <v>44315</v>
      </c>
      <c r="C2877" s="1">
        <v>44322</v>
      </c>
      <c r="D2877" t="s">
        <v>21</v>
      </c>
      <c r="E2877" t="s">
        <v>343</v>
      </c>
      <c r="F2877">
        <v>0</v>
      </c>
      <c r="G2877">
        <v>72927389</v>
      </c>
      <c r="H2877">
        <v>0</v>
      </c>
      <c r="I2877">
        <v>0</v>
      </c>
      <c r="J2877">
        <v>0</v>
      </c>
      <c r="K2877">
        <v>0.01</v>
      </c>
      <c r="L2877" t="s">
        <v>23</v>
      </c>
      <c r="M2877" s="2">
        <v>729273.89</v>
      </c>
      <c r="N2877" s="2" t="str">
        <f>VLOOKUP(Tabla1[[#This Row],[nemo]],'Nemos y clasificaciones'!$A$2:$B$5000,2,FALSE)</f>
        <v>CFI</v>
      </c>
      <c r="O2877" s="2" t="str">
        <f>VLOOKUP(Tabla1[[#This Row],[nemo]],'Nemos y clasificaciones'!$A$1:$C$3000,3,FALSE)</f>
        <v>CFI</v>
      </c>
      <c r="P2877" s="2"/>
      <c r="Q2877" s="2"/>
    </row>
    <row r="2878" spans="1:17" x14ac:dyDescent="0.25">
      <c r="A2878" t="s">
        <v>8904</v>
      </c>
      <c r="B2878" s="1">
        <v>43055</v>
      </c>
      <c r="C2878" s="1">
        <v>43061</v>
      </c>
      <c r="D2878" t="s">
        <v>14</v>
      </c>
      <c r="E2878" t="s">
        <v>8377</v>
      </c>
      <c r="F2878">
        <v>0</v>
      </c>
      <c r="G2878">
        <v>180804998</v>
      </c>
      <c r="H2878">
        <v>0</v>
      </c>
      <c r="I2878">
        <v>0</v>
      </c>
      <c r="J2878">
        <v>0</v>
      </c>
      <c r="K2878">
        <v>3</v>
      </c>
      <c r="L2878" t="s">
        <v>16</v>
      </c>
      <c r="M2878" s="2">
        <v>542414994</v>
      </c>
      <c r="N2878" s="2" t="str">
        <f>VLOOKUP(Tabla1[[#This Row],[nemo]],'Nemos y clasificaciones'!$A$2:$B$5000,2,FALSE)</f>
        <v>EMPRESA ELECTRICA DE ANTOFAGASTA S.A.</v>
      </c>
      <c r="O2878" s="2" t="str">
        <f>VLOOKUP(Tabla1[[#This Row],[nemo]],'Nemos y clasificaciones'!$A$1:$C$3000,3,FALSE)</f>
        <v>Eléctrico</v>
      </c>
      <c r="P2878" s="2"/>
      <c r="Q2878" s="2"/>
    </row>
    <row r="2879" spans="1:17" x14ac:dyDescent="0.25">
      <c r="A2879" t="s">
        <v>8380</v>
      </c>
      <c r="B2879" s="1">
        <v>42843</v>
      </c>
      <c r="C2879" s="1">
        <v>42850</v>
      </c>
      <c r="D2879" t="s">
        <v>14</v>
      </c>
      <c r="E2879" t="s">
        <v>8377</v>
      </c>
      <c r="F2879">
        <v>0</v>
      </c>
      <c r="G2879">
        <v>180804998</v>
      </c>
      <c r="H2879">
        <v>0</v>
      </c>
      <c r="I2879">
        <v>0</v>
      </c>
      <c r="J2879">
        <v>0</v>
      </c>
      <c r="K2879">
        <v>3</v>
      </c>
      <c r="L2879" t="s">
        <v>16</v>
      </c>
      <c r="M2879" s="2">
        <v>542414994</v>
      </c>
      <c r="N2879" s="2" t="str">
        <f>VLOOKUP(Tabla1[[#This Row],[nemo]],'Nemos y clasificaciones'!$A$2:$B$5000,2,FALSE)</f>
        <v>EMPRESA ELECTRICA DE ANTOFAGASTA S.A.</v>
      </c>
      <c r="O2879" s="2" t="str">
        <f>VLOOKUP(Tabla1[[#This Row],[nemo]],'Nemos y clasificaciones'!$A$1:$C$3000,3,FALSE)</f>
        <v>Eléctrico</v>
      </c>
      <c r="P2879" s="2"/>
      <c r="Q2879" s="2"/>
    </row>
    <row r="2880" spans="1:17" x14ac:dyDescent="0.25">
      <c r="A2880" t="s">
        <v>7564</v>
      </c>
      <c r="B2880" s="1">
        <v>43336</v>
      </c>
      <c r="C2880" s="1">
        <v>43342</v>
      </c>
      <c r="D2880" t="s">
        <v>21</v>
      </c>
      <c r="E2880" t="s">
        <v>343</v>
      </c>
      <c r="F2880">
        <v>0</v>
      </c>
      <c r="G2880">
        <v>72927389</v>
      </c>
      <c r="H2880">
        <v>0</v>
      </c>
      <c r="I2880">
        <v>0</v>
      </c>
      <c r="J2880">
        <v>0</v>
      </c>
      <c r="K2880">
        <v>0.01</v>
      </c>
      <c r="L2880" t="s">
        <v>23</v>
      </c>
      <c r="M2880" s="2">
        <v>729273.89</v>
      </c>
      <c r="N2880" s="2" t="str">
        <f>VLOOKUP(Tabla1[[#This Row],[nemo]],'Nemos y clasificaciones'!$A$2:$B$5000,2,FALSE)</f>
        <v>CFI</v>
      </c>
      <c r="O2880" s="2" t="str">
        <f>VLOOKUP(Tabla1[[#This Row],[nemo]],'Nemos y clasificaciones'!$A$1:$C$3000,3,FALSE)</f>
        <v>CFI</v>
      </c>
      <c r="P2880" s="2"/>
      <c r="Q2880" s="2"/>
    </row>
    <row r="2881" spans="1:17" x14ac:dyDescent="0.25">
      <c r="A2881" t="s">
        <v>3117</v>
      </c>
      <c r="B2881" s="1">
        <v>44159</v>
      </c>
      <c r="C2881" s="1">
        <v>44165</v>
      </c>
      <c r="D2881" t="s">
        <v>14</v>
      </c>
      <c r="E2881" t="s">
        <v>1903</v>
      </c>
      <c r="F2881">
        <v>0</v>
      </c>
      <c r="G2881">
        <v>179739039</v>
      </c>
      <c r="H2881">
        <v>0</v>
      </c>
      <c r="I2881">
        <v>0</v>
      </c>
      <c r="J2881">
        <v>0</v>
      </c>
      <c r="K2881">
        <v>3</v>
      </c>
      <c r="L2881" t="s">
        <v>16</v>
      </c>
      <c r="M2881" s="2">
        <v>539217117</v>
      </c>
      <c r="N2881" s="2" t="str">
        <f>VLOOKUP(Tabla1[[#This Row],[nemo]],'Nemos y clasificaciones'!$A$2:$B$5000,2,FALSE)</f>
        <v>FERIA DE OSORNO S.A.</v>
      </c>
      <c r="O2881" s="2" t="str">
        <f>VLOOKUP(Tabla1[[#This Row],[nemo]],'Nemos y clasificaciones'!$A$1:$C$3000,3,FALSE)</f>
        <v>Alimentos, bebidas y tabaco</v>
      </c>
      <c r="P2881" s="2"/>
      <c r="Q2881" s="2"/>
    </row>
    <row r="2882" spans="1:17" x14ac:dyDescent="0.25">
      <c r="A2882" t="s">
        <v>11123</v>
      </c>
      <c r="B2882" s="1">
        <v>42341</v>
      </c>
      <c r="C2882" s="1">
        <v>42348</v>
      </c>
      <c r="D2882" t="s">
        <v>21</v>
      </c>
      <c r="E2882" t="s">
        <v>343</v>
      </c>
      <c r="F2882">
        <v>0</v>
      </c>
      <c r="G2882">
        <v>72927389</v>
      </c>
      <c r="H2882">
        <v>0</v>
      </c>
      <c r="I2882">
        <v>0</v>
      </c>
      <c r="J2882">
        <v>0</v>
      </c>
      <c r="K2882">
        <v>8.9999999999999993E-3</v>
      </c>
      <c r="L2882" t="s">
        <v>23</v>
      </c>
      <c r="M2882" s="2">
        <v>656346.50100000005</v>
      </c>
      <c r="N2882" s="2" t="str">
        <f>VLOOKUP(Tabla1[[#This Row],[nemo]],'Nemos y clasificaciones'!$A$2:$B$5000,2,FALSE)</f>
        <v>CFI</v>
      </c>
      <c r="O2882" s="2" t="str">
        <f>VLOOKUP(Tabla1[[#This Row],[nemo]],'Nemos y clasificaciones'!$A$1:$C$3000,3,FALSE)</f>
        <v>CFI</v>
      </c>
      <c r="P2882" s="2"/>
      <c r="Q2882" s="2"/>
    </row>
    <row r="2883" spans="1:17" x14ac:dyDescent="0.25">
      <c r="A2883" t="s">
        <v>6856</v>
      </c>
      <c r="B2883" s="1">
        <v>43524</v>
      </c>
      <c r="C2883" s="1">
        <v>43530</v>
      </c>
      <c r="D2883" t="s">
        <v>21</v>
      </c>
      <c r="E2883" t="s">
        <v>343</v>
      </c>
      <c r="F2883">
        <v>0</v>
      </c>
      <c r="G2883">
        <v>72927389</v>
      </c>
      <c r="H2883">
        <v>0</v>
      </c>
      <c r="I2883">
        <v>0</v>
      </c>
      <c r="J2883">
        <v>0</v>
      </c>
      <c r="K2883">
        <v>8.0000000000000002E-3</v>
      </c>
      <c r="L2883" t="s">
        <v>23</v>
      </c>
      <c r="M2883" s="2">
        <v>583419.11199999996</v>
      </c>
      <c r="N2883" s="2" t="str">
        <f>VLOOKUP(Tabla1[[#This Row],[nemo]],'Nemos y clasificaciones'!$A$2:$B$5000,2,FALSE)</f>
        <v>CFI</v>
      </c>
      <c r="O2883" s="2" t="str">
        <f>VLOOKUP(Tabla1[[#This Row],[nemo]],'Nemos y clasificaciones'!$A$1:$C$3000,3,FALSE)</f>
        <v>CFI</v>
      </c>
      <c r="P2883" s="2"/>
      <c r="Q2883" s="2"/>
    </row>
    <row r="2884" spans="1:17" x14ac:dyDescent="0.25">
      <c r="A2884" t="s">
        <v>6910</v>
      </c>
      <c r="B2884" s="1">
        <v>43489</v>
      </c>
      <c r="C2884" s="1">
        <v>43495</v>
      </c>
      <c r="D2884" t="s">
        <v>21</v>
      </c>
      <c r="E2884" t="s">
        <v>343</v>
      </c>
      <c r="F2884">
        <v>0</v>
      </c>
      <c r="G2884">
        <v>72927389</v>
      </c>
      <c r="H2884">
        <v>0</v>
      </c>
      <c r="I2884">
        <v>0</v>
      </c>
      <c r="J2884">
        <v>0</v>
      </c>
      <c r="K2884">
        <v>8.0000000000000002E-3</v>
      </c>
      <c r="L2884" t="s">
        <v>23</v>
      </c>
      <c r="M2884" s="2">
        <v>583419.11199999996</v>
      </c>
      <c r="N2884" s="2" t="str">
        <f>VLOOKUP(Tabla1[[#This Row],[nemo]],'Nemos y clasificaciones'!$A$2:$B$5000,2,FALSE)</f>
        <v>CFI</v>
      </c>
      <c r="O2884" s="2" t="str">
        <f>VLOOKUP(Tabla1[[#This Row],[nemo]],'Nemos y clasificaciones'!$A$1:$C$3000,3,FALSE)</f>
        <v>CFI</v>
      </c>
      <c r="P2884" s="2"/>
      <c r="Q2884" s="2"/>
    </row>
    <row r="2885" spans="1:17" x14ac:dyDescent="0.25">
      <c r="A2885" t="s">
        <v>7061</v>
      </c>
      <c r="B2885" s="1">
        <v>43454</v>
      </c>
      <c r="C2885" s="1">
        <v>43461</v>
      </c>
      <c r="D2885" t="s">
        <v>21</v>
      </c>
      <c r="E2885" t="s">
        <v>343</v>
      </c>
      <c r="F2885">
        <v>0</v>
      </c>
      <c r="G2885">
        <v>72927389</v>
      </c>
      <c r="H2885">
        <v>0</v>
      </c>
      <c r="I2885">
        <v>0</v>
      </c>
      <c r="J2885">
        <v>0</v>
      </c>
      <c r="K2885">
        <v>8.0000000000000002E-3</v>
      </c>
      <c r="L2885" t="s">
        <v>23</v>
      </c>
      <c r="M2885" s="2">
        <v>583419.11199999996</v>
      </c>
      <c r="N2885" s="2" t="str">
        <f>VLOOKUP(Tabla1[[#This Row],[nemo]],'Nemos y clasificaciones'!$A$2:$B$5000,2,FALSE)</f>
        <v>CFI</v>
      </c>
      <c r="O2885" s="2" t="str">
        <f>VLOOKUP(Tabla1[[#This Row],[nemo]],'Nemos y clasificaciones'!$A$1:$C$3000,3,FALSE)</f>
        <v>CFI</v>
      </c>
      <c r="P2885" s="2"/>
      <c r="Q2885" s="2"/>
    </row>
    <row r="2886" spans="1:17" x14ac:dyDescent="0.25">
      <c r="A2886" t="s">
        <v>3385</v>
      </c>
      <c r="B2886" s="1">
        <v>44103</v>
      </c>
      <c r="C2886" s="1">
        <v>44109</v>
      </c>
      <c r="D2886" t="s">
        <v>21</v>
      </c>
      <c r="E2886" t="s">
        <v>343</v>
      </c>
      <c r="F2886">
        <v>0</v>
      </c>
      <c r="G2886">
        <v>72927389</v>
      </c>
      <c r="H2886">
        <v>0</v>
      </c>
      <c r="I2886">
        <v>0</v>
      </c>
      <c r="J2886">
        <v>0</v>
      </c>
      <c r="K2886">
        <v>7.0000000000000001E-3</v>
      </c>
      <c r="L2886" t="s">
        <v>23</v>
      </c>
      <c r="M2886" s="2">
        <v>510491.723</v>
      </c>
      <c r="N2886" s="2" t="str">
        <f>VLOOKUP(Tabla1[[#This Row],[nemo]],'Nemos y clasificaciones'!$A$2:$B$5000,2,FALSE)</f>
        <v>CFI</v>
      </c>
      <c r="O2886" s="2" t="str">
        <f>VLOOKUP(Tabla1[[#This Row],[nemo]],'Nemos y clasificaciones'!$A$1:$C$3000,3,FALSE)</f>
        <v>CFI</v>
      </c>
      <c r="P2886" s="2"/>
      <c r="Q2886" s="2"/>
    </row>
    <row r="2887" spans="1:17" x14ac:dyDescent="0.25">
      <c r="A2887" t="s">
        <v>5325</v>
      </c>
      <c r="B2887" s="1">
        <v>43802</v>
      </c>
      <c r="C2887" s="1">
        <v>43808</v>
      </c>
      <c r="D2887" t="s">
        <v>21</v>
      </c>
      <c r="E2887" t="s">
        <v>343</v>
      </c>
      <c r="F2887">
        <v>0</v>
      </c>
      <c r="G2887">
        <v>72927389</v>
      </c>
      <c r="H2887">
        <v>0</v>
      </c>
      <c r="I2887">
        <v>0</v>
      </c>
      <c r="J2887">
        <v>0</v>
      </c>
      <c r="K2887">
        <v>7.0000000000000001E-3</v>
      </c>
      <c r="L2887" t="s">
        <v>23</v>
      </c>
      <c r="M2887" s="2">
        <v>510491.723</v>
      </c>
      <c r="N2887" s="2" t="str">
        <f>VLOOKUP(Tabla1[[#This Row],[nemo]],'Nemos y clasificaciones'!$A$2:$B$5000,2,FALSE)</f>
        <v>CFI</v>
      </c>
      <c r="O2887" s="2" t="str">
        <f>VLOOKUP(Tabla1[[#This Row],[nemo]],'Nemos y clasificaciones'!$A$1:$C$3000,3,FALSE)</f>
        <v>CFI</v>
      </c>
      <c r="P2887" s="2"/>
      <c r="Q2887" s="2"/>
    </row>
    <row r="2888" spans="1:17" x14ac:dyDescent="0.25">
      <c r="A2888" t="s">
        <v>9067</v>
      </c>
      <c r="B2888" s="1">
        <v>42998</v>
      </c>
      <c r="C2888" s="1">
        <v>43004</v>
      </c>
      <c r="D2888" t="s">
        <v>21</v>
      </c>
      <c r="E2888" t="s">
        <v>343</v>
      </c>
      <c r="F2888">
        <v>0</v>
      </c>
      <c r="G2888">
        <v>72927389</v>
      </c>
      <c r="H2888">
        <v>0</v>
      </c>
      <c r="I2888">
        <v>0</v>
      </c>
      <c r="J2888">
        <v>0</v>
      </c>
      <c r="K2888">
        <v>7.0000000000000001E-3</v>
      </c>
      <c r="L2888" t="s">
        <v>23</v>
      </c>
      <c r="M2888" s="2">
        <v>510491.723</v>
      </c>
      <c r="N2888" s="2" t="str">
        <f>VLOOKUP(Tabla1[[#This Row],[nemo]],'Nemos y clasificaciones'!$A$2:$B$5000,2,FALSE)</f>
        <v>CFI</v>
      </c>
      <c r="O2888" s="2" t="str">
        <f>VLOOKUP(Tabla1[[#This Row],[nemo]],'Nemos y clasificaciones'!$A$1:$C$3000,3,FALSE)</f>
        <v>CFI</v>
      </c>
      <c r="P2888" s="2"/>
      <c r="Q2888" s="2"/>
    </row>
    <row r="2889" spans="1:17" x14ac:dyDescent="0.25">
      <c r="A2889" t="s">
        <v>2502</v>
      </c>
      <c r="B2889" s="1">
        <v>44257</v>
      </c>
      <c r="C2889" s="1">
        <v>44263</v>
      </c>
      <c r="D2889" t="s">
        <v>21</v>
      </c>
      <c r="E2889" t="s">
        <v>343</v>
      </c>
      <c r="F2889">
        <v>0</v>
      </c>
      <c r="G2889">
        <v>72927389</v>
      </c>
      <c r="H2889">
        <v>0</v>
      </c>
      <c r="I2889">
        <v>0</v>
      </c>
      <c r="J2889">
        <v>0</v>
      </c>
      <c r="K2889">
        <v>6.0000000000000001E-3</v>
      </c>
      <c r="L2889" t="s">
        <v>23</v>
      </c>
      <c r="M2889" s="2">
        <v>437564.33399999997</v>
      </c>
      <c r="N2889" s="2" t="str">
        <f>VLOOKUP(Tabla1[[#This Row],[nemo]],'Nemos y clasificaciones'!$A$2:$B$5000,2,FALSE)</f>
        <v>CFI</v>
      </c>
      <c r="O2889" s="2" t="str">
        <f>VLOOKUP(Tabla1[[#This Row],[nemo]],'Nemos y clasificaciones'!$A$1:$C$3000,3,FALSE)</f>
        <v>CFI</v>
      </c>
      <c r="P2889" s="2"/>
      <c r="Q2889" s="2"/>
    </row>
    <row r="2890" spans="1:17" x14ac:dyDescent="0.25">
      <c r="A2890" t="s">
        <v>3526</v>
      </c>
      <c r="B2890" s="1">
        <v>44071</v>
      </c>
      <c r="C2890" s="1">
        <v>44077</v>
      </c>
      <c r="D2890" t="s">
        <v>21</v>
      </c>
      <c r="E2890" t="s">
        <v>343</v>
      </c>
      <c r="F2890">
        <v>0</v>
      </c>
      <c r="G2890">
        <v>50922724</v>
      </c>
      <c r="H2890">
        <v>0</v>
      </c>
      <c r="I2890">
        <v>0</v>
      </c>
      <c r="J2890">
        <v>0</v>
      </c>
      <c r="K2890">
        <v>8.0000000000000002E-3</v>
      </c>
      <c r="L2890" t="s">
        <v>23</v>
      </c>
      <c r="M2890" s="2">
        <v>407381.79200000002</v>
      </c>
      <c r="N2890" s="2" t="str">
        <f>VLOOKUP(Tabla1[[#This Row],[nemo]],'Nemos y clasificaciones'!$A$2:$B$5000,2,FALSE)</f>
        <v>CFI</v>
      </c>
      <c r="O2890" s="2" t="str">
        <f>VLOOKUP(Tabla1[[#This Row],[nemo]],'Nemos y clasificaciones'!$A$1:$C$3000,3,FALSE)</f>
        <v>CFI</v>
      </c>
      <c r="P2890" s="2"/>
      <c r="Q2890" s="2"/>
    </row>
    <row r="2891" spans="1:17" x14ac:dyDescent="0.25">
      <c r="A2891" t="s">
        <v>3104</v>
      </c>
      <c r="B2891" s="1">
        <v>44161</v>
      </c>
      <c r="C2891" s="1">
        <v>44167</v>
      </c>
      <c r="D2891" t="s">
        <v>21</v>
      </c>
      <c r="E2891" t="s">
        <v>343</v>
      </c>
      <c r="F2891">
        <v>0</v>
      </c>
      <c r="G2891">
        <v>72927389</v>
      </c>
      <c r="H2891">
        <v>0</v>
      </c>
      <c r="I2891">
        <v>0</v>
      </c>
      <c r="J2891">
        <v>0</v>
      </c>
      <c r="K2891">
        <v>5.0000000000000001E-3</v>
      </c>
      <c r="L2891" t="s">
        <v>23</v>
      </c>
      <c r="M2891" s="2">
        <v>364636.94500000001</v>
      </c>
      <c r="N2891" s="2" t="str">
        <f>VLOOKUP(Tabla1[[#This Row],[nemo]],'Nemos y clasificaciones'!$A$2:$B$5000,2,FALSE)</f>
        <v>CFI</v>
      </c>
      <c r="O2891" s="2" t="str">
        <f>VLOOKUP(Tabla1[[#This Row],[nemo]],'Nemos y clasificaciones'!$A$1:$C$3000,3,FALSE)</f>
        <v>CFI</v>
      </c>
      <c r="P2891" s="2"/>
      <c r="Q2891" s="2"/>
    </row>
    <row r="2892" spans="1:17" x14ac:dyDescent="0.25">
      <c r="A2892" t="s">
        <v>4341</v>
      </c>
      <c r="B2892" s="1">
        <v>43965</v>
      </c>
      <c r="C2892" s="1">
        <v>43971</v>
      </c>
      <c r="D2892" t="s">
        <v>14</v>
      </c>
      <c r="E2892" t="s">
        <v>1839</v>
      </c>
      <c r="F2892">
        <v>0</v>
      </c>
      <c r="G2892">
        <v>244420704</v>
      </c>
      <c r="H2892">
        <v>0</v>
      </c>
      <c r="I2892">
        <v>0</v>
      </c>
      <c r="J2892">
        <v>0</v>
      </c>
      <c r="K2892">
        <v>2.1789999999999998</v>
      </c>
      <c r="L2892" t="s">
        <v>16</v>
      </c>
      <c r="M2892" s="2">
        <v>532592714.01599997</v>
      </c>
      <c r="N2892" s="2" t="str">
        <f>VLOOKUP(Tabla1[[#This Row],[nemo]],'Nemos y clasificaciones'!$A$2:$B$5000,2,FALSE)</f>
        <v>COCA COLA EMBONOR S.A.</v>
      </c>
      <c r="O2892" s="2" t="str">
        <f>VLOOKUP(Tabla1[[#This Row],[nemo]],'Nemos y clasificaciones'!$A$1:$C$3000,3,FALSE)</f>
        <v>Alimentos, bebidas y tabaco</v>
      </c>
      <c r="P2892" s="2"/>
      <c r="Q2892" s="2"/>
    </row>
    <row r="2893" spans="1:17" x14ac:dyDescent="0.25">
      <c r="A2893" t="s">
        <v>3104</v>
      </c>
      <c r="B2893" s="1">
        <v>44145</v>
      </c>
      <c r="C2893" s="1">
        <v>44151</v>
      </c>
      <c r="D2893" t="s">
        <v>21</v>
      </c>
      <c r="E2893" t="s">
        <v>343</v>
      </c>
      <c r="F2893">
        <v>0</v>
      </c>
      <c r="G2893">
        <v>72927389</v>
      </c>
      <c r="H2893">
        <v>0</v>
      </c>
      <c r="I2893">
        <v>0</v>
      </c>
      <c r="J2893">
        <v>0</v>
      </c>
      <c r="K2893">
        <v>5.0000000000000001E-3</v>
      </c>
      <c r="L2893" t="s">
        <v>23</v>
      </c>
      <c r="M2893" s="2">
        <v>364636.94500000001</v>
      </c>
      <c r="N2893" s="2" t="str">
        <f>VLOOKUP(Tabla1[[#This Row],[nemo]],'Nemos y clasificaciones'!$A$2:$B$5000,2,FALSE)</f>
        <v>CFI</v>
      </c>
      <c r="O2893" s="2" t="str">
        <f>VLOOKUP(Tabla1[[#This Row],[nemo]],'Nemos y clasificaciones'!$A$1:$C$3000,3,FALSE)</f>
        <v>CFI</v>
      </c>
      <c r="P2893" s="2"/>
      <c r="Q2893" s="2"/>
    </row>
    <row r="2894" spans="1:17" x14ac:dyDescent="0.25">
      <c r="A2894" t="s">
        <v>11301</v>
      </c>
      <c r="B2894" s="1">
        <v>42245</v>
      </c>
      <c r="C2894" s="1">
        <v>42251</v>
      </c>
      <c r="D2894" t="s">
        <v>21</v>
      </c>
      <c r="E2894" t="s">
        <v>343</v>
      </c>
      <c r="F2894">
        <v>0</v>
      </c>
      <c r="G2894">
        <v>72927389</v>
      </c>
      <c r="H2894">
        <v>0</v>
      </c>
      <c r="I2894">
        <v>0</v>
      </c>
      <c r="J2894">
        <v>0</v>
      </c>
      <c r="K2894">
        <v>4.0000000000000001E-3</v>
      </c>
      <c r="L2894" t="s">
        <v>23</v>
      </c>
      <c r="M2894" s="2">
        <v>291709.55599999998</v>
      </c>
      <c r="N2894" s="2" t="str">
        <f>VLOOKUP(Tabla1[[#This Row],[nemo]],'Nemos y clasificaciones'!$A$2:$B$5000,2,FALSE)</f>
        <v>CFI</v>
      </c>
      <c r="O2894" s="2" t="str">
        <f>VLOOKUP(Tabla1[[#This Row],[nemo]],'Nemos y clasificaciones'!$A$1:$C$3000,3,FALSE)</f>
        <v>CFI</v>
      </c>
      <c r="P2894" s="2"/>
      <c r="Q2894" s="2"/>
    </row>
    <row r="2895" spans="1:17" x14ac:dyDescent="0.25">
      <c r="A2895" t="s">
        <v>7745</v>
      </c>
      <c r="B2895" s="1">
        <v>43273</v>
      </c>
      <c r="C2895" s="1">
        <v>43279</v>
      </c>
      <c r="D2895" t="s">
        <v>14</v>
      </c>
      <c r="E2895" t="s">
        <v>7746</v>
      </c>
      <c r="F2895">
        <v>0</v>
      </c>
      <c r="G2895">
        <v>3836378</v>
      </c>
      <c r="H2895">
        <v>0</v>
      </c>
      <c r="I2895">
        <v>0</v>
      </c>
      <c r="J2895">
        <v>0</v>
      </c>
      <c r="K2895">
        <v>4439.3559999999998</v>
      </c>
      <c r="L2895" t="s">
        <v>19</v>
      </c>
      <c r="M2895" s="2">
        <v>17031047692.568001</v>
      </c>
      <c r="N2895" s="2" t="str">
        <f>VLOOKUP(Tabla1[[#This Row],[nemo]],'Nemos y clasificaciones'!$A$2:$B$5000,2,FALSE)</f>
        <v>CFI</v>
      </c>
      <c r="O2895" s="2" t="str">
        <f>VLOOKUP(Tabla1[[#This Row],[nemo]],'Nemos y clasificaciones'!$A$1:$C$3000,3,FALSE)</f>
        <v>CFI</v>
      </c>
      <c r="P2895" s="2"/>
      <c r="Q2895" s="2"/>
    </row>
    <row r="2896" spans="1:17" x14ac:dyDescent="0.25">
      <c r="A2896" t="s">
        <v>9293</v>
      </c>
      <c r="B2896" s="1">
        <v>42906</v>
      </c>
      <c r="C2896" s="1">
        <v>42913</v>
      </c>
      <c r="D2896" t="s">
        <v>14</v>
      </c>
      <c r="E2896" t="s">
        <v>7746</v>
      </c>
      <c r="F2896">
        <v>0</v>
      </c>
      <c r="G2896">
        <v>3836378</v>
      </c>
      <c r="H2896">
        <v>0</v>
      </c>
      <c r="I2896">
        <v>0</v>
      </c>
      <c r="J2896">
        <v>0</v>
      </c>
      <c r="K2896">
        <v>2332.7379999999998</v>
      </c>
      <c r="L2896" t="s">
        <v>19</v>
      </c>
      <c r="M2896" s="2">
        <v>8949264742.9640007</v>
      </c>
      <c r="N2896" s="2" t="str">
        <f>VLOOKUP(Tabla1[[#This Row],[nemo]],'Nemos y clasificaciones'!$A$2:$B$5000,2,FALSE)</f>
        <v>CFI</v>
      </c>
      <c r="O2896" s="2" t="str">
        <f>VLOOKUP(Tabla1[[#This Row],[nemo]],'Nemos y clasificaciones'!$A$1:$C$3000,3,FALSE)</f>
        <v>CFI</v>
      </c>
      <c r="P2896" s="2"/>
      <c r="Q2896" s="2"/>
    </row>
    <row r="2897" spans="1:17" x14ac:dyDescent="0.25">
      <c r="A2897" t="s">
        <v>1195</v>
      </c>
      <c r="B2897" s="1">
        <v>44362</v>
      </c>
      <c r="C2897" s="1">
        <v>44368</v>
      </c>
      <c r="D2897" t="s">
        <v>21</v>
      </c>
      <c r="E2897" t="s">
        <v>526</v>
      </c>
      <c r="F2897">
        <v>0</v>
      </c>
      <c r="G2897">
        <v>1000000</v>
      </c>
      <c r="H2897">
        <v>0</v>
      </c>
      <c r="I2897">
        <v>0</v>
      </c>
      <c r="J2897">
        <v>0</v>
      </c>
      <c r="K2897">
        <v>0.26400000000000001</v>
      </c>
      <c r="L2897" t="s">
        <v>23</v>
      </c>
      <c r="M2897" s="2">
        <v>264000</v>
      </c>
      <c r="N2897" s="2" t="str">
        <f>VLOOKUP(Tabla1[[#This Row],[nemo]],'Nemos y clasificaciones'!$A$2:$B$5000,2,FALSE)</f>
        <v>CFI</v>
      </c>
      <c r="O2897" s="2" t="str">
        <f>VLOOKUP(Tabla1[[#This Row],[nemo]],'Nemos y clasificaciones'!$A$1:$C$3000,3,FALSE)</f>
        <v>CFI</v>
      </c>
      <c r="P2897" s="2"/>
      <c r="Q2897" s="2"/>
    </row>
    <row r="2898" spans="1:17" x14ac:dyDescent="0.25">
      <c r="A2898" t="s">
        <v>821</v>
      </c>
      <c r="B2898" s="1">
        <v>44385</v>
      </c>
      <c r="C2898" s="1">
        <v>44391</v>
      </c>
      <c r="D2898" t="s">
        <v>21</v>
      </c>
      <c r="E2898" t="s">
        <v>526</v>
      </c>
      <c r="F2898">
        <v>0</v>
      </c>
      <c r="G2898">
        <v>1000000</v>
      </c>
      <c r="H2898">
        <v>0</v>
      </c>
      <c r="I2898">
        <v>0</v>
      </c>
      <c r="J2898">
        <v>0</v>
      </c>
      <c r="K2898">
        <v>0.11600000000000001</v>
      </c>
      <c r="L2898" t="s">
        <v>23</v>
      </c>
      <c r="M2898" s="2">
        <v>116000</v>
      </c>
      <c r="N2898" s="2" t="str">
        <f>VLOOKUP(Tabla1[[#This Row],[nemo]],'Nemos y clasificaciones'!$A$2:$B$5000,2,FALSE)</f>
        <v>CFI</v>
      </c>
      <c r="O2898" s="2" t="str">
        <f>VLOOKUP(Tabla1[[#This Row],[nemo]],'Nemos y clasificaciones'!$A$1:$C$3000,3,FALSE)</f>
        <v>CFI</v>
      </c>
      <c r="P2898" s="2"/>
      <c r="Q2898" s="2"/>
    </row>
    <row r="2899" spans="1:17" x14ac:dyDescent="0.25">
      <c r="A2899" t="s">
        <v>525</v>
      </c>
      <c r="B2899" s="1">
        <v>44418</v>
      </c>
      <c r="C2899" s="1">
        <v>44424</v>
      </c>
      <c r="D2899" t="s">
        <v>21</v>
      </c>
      <c r="E2899" t="s">
        <v>526</v>
      </c>
      <c r="F2899">
        <v>0</v>
      </c>
      <c r="G2899">
        <v>1000000</v>
      </c>
      <c r="H2899">
        <v>0</v>
      </c>
      <c r="I2899">
        <v>0</v>
      </c>
      <c r="J2899">
        <v>0</v>
      </c>
      <c r="K2899">
        <v>2.4E-2</v>
      </c>
      <c r="L2899" t="s">
        <v>23</v>
      </c>
      <c r="M2899" s="3">
        <v>24000</v>
      </c>
      <c r="N2899" s="2" t="str">
        <f>VLOOKUP(Tabla1[[#This Row],[nemo]],'Nemos y clasificaciones'!$A$2:$B$5000,2,FALSE)</f>
        <v>CFI</v>
      </c>
      <c r="O2899" s="3" t="str">
        <f>VLOOKUP(Tabla1[[#This Row],[nemo]],'Nemos y clasificaciones'!$A$1:$C$3000,3,FALSE)</f>
        <v>CFI</v>
      </c>
      <c r="P2899" s="3"/>
      <c r="Q2899" s="3"/>
    </row>
    <row r="2900" spans="1:17" x14ac:dyDescent="0.25">
      <c r="A2900" t="s">
        <v>8949</v>
      </c>
      <c r="B2900" s="1">
        <v>43032</v>
      </c>
      <c r="C2900" s="1">
        <v>43039</v>
      </c>
      <c r="D2900" t="s">
        <v>21</v>
      </c>
      <c r="E2900" t="s">
        <v>528</v>
      </c>
      <c r="F2900">
        <v>0</v>
      </c>
      <c r="G2900">
        <v>1000000</v>
      </c>
      <c r="H2900">
        <v>0</v>
      </c>
      <c r="I2900">
        <v>0</v>
      </c>
      <c r="J2900">
        <v>0</v>
      </c>
      <c r="K2900">
        <v>0.193</v>
      </c>
      <c r="L2900" t="s">
        <v>23</v>
      </c>
      <c r="M2900" s="2">
        <v>193000</v>
      </c>
      <c r="N2900" s="2" t="str">
        <f>VLOOKUP(Tabla1[[#This Row],[nemo]],'Nemos y clasificaciones'!$A$2:$B$5000,2,FALSE)</f>
        <v>CFI</v>
      </c>
      <c r="O2900" s="2" t="str">
        <f>VLOOKUP(Tabla1[[#This Row],[nemo]],'Nemos y clasificaciones'!$A$1:$C$3000,3,FALSE)</f>
        <v>CFI</v>
      </c>
      <c r="P2900" s="2"/>
      <c r="Q2900" s="2"/>
    </row>
    <row r="2901" spans="1:17" x14ac:dyDescent="0.25">
      <c r="A2901" t="s">
        <v>1196</v>
      </c>
      <c r="B2901" s="1">
        <v>44362</v>
      </c>
      <c r="C2901" s="1">
        <v>44368</v>
      </c>
      <c r="D2901" t="s">
        <v>21</v>
      </c>
      <c r="E2901" t="s">
        <v>528</v>
      </c>
      <c r="F2901">
        <v>0</v>
      </c>
      <c r="G2901">
        <v>1000000</v>
      </c>
      <c r="H2901">
        <v>0</v>
      </c>
      <c r="I2901">
        <v>0</v>
      </c>
      <c r="J2901">
        <v>0</v>
      </c>
      <c r="K2901">
        <v>0.124</v>
      </c>
      <c r="L2901" t="s">
        <v>23</v>
      </c>
      <c r="M2901" s="2">
        <v>124000</v>
      </c>
      <c r="N2901" s="2" t="str">
        <f>VLOOKUP(Tabla1[[#This Row],[nemo]],'Nemos y clasificaciones'!$A$2:$B$5000,2,FALSE)</f>
        <v>CFI</v>
      </c>
      <c r="O2901" s="2" t="str">
        <f>VLOOKUP(Tabla1[[#This Row],[nemo]],'Nemos y clasificaciones'!$A$1:$C$3000,3,FALSE)</f>
        <v>CFI</v>
      </c>
      <c r="P2901" s="2"/>
      <c r="Q2901" s="2"/>
    </row>
    <row r="2902" spans="1:17" x14ac:dyDescent="0.25">
      <c r="A2902" t="s">
        <v>11664</v>
      </c>
      <c r="B2902" s="1">
        <v>42132</v>
      </c>
      <c r="C2902" s="1">
        <v>42138</v>
      </c>
      <c r="D2902" t="s">
        <v>14</v>
      </c>
      <c r="E2902" t="s">
        <v>1819</v>
      </c>
      <c r="F2902">
        <v>0</v>
      </c>
      <c r="G2902">
        <v>930000</v>
      </c>
      <c r="H2902">
        <v>0</v>
      </c>
      <c r="I2902">
        <v>0</v>
      </c>
      <c r="J2902">
        <v>0</v>
      </c>
      <c r="K2902">
        <v>561</v>
      </c>
      <c r="L2902" t="s">
        <v>19</v>
      </c>
      <c r="M2902" s="2">
        <v>521730000</v>
      </c>
      <c r="N2902" s="2" t="str">
        <f>VLOOKUP(Tabla1[[#This Row],[nemo]],'Nemos y clasificaciones'!$A$2:$B$5000,2,FALSE)</f>
        <v>NIBSA S.A.</v>
      </c>
      <c r="O2902" s="2" t="str">
        <f>VLOOKUP(Tabla1[[#This Row],[nemo]],'Nemos y clasificaciones'!$A$1:$C$3000,3,FALSE)</f>
        <v>Minería</v>
      </c>
      <c r="P2902" s="2"/>
      <c r="Q2902" s="2"/>
    </row>
    <row r="2903" spans="1:17" x14ac:dyDescent="0.25">
      <c r="A2903" t="s">
        <v>8875</v>
      </c>
      <c r="B2903" s="1">
        <v>43063</v>
      </c>
      <c r="C2903" s="1">
        <v>43069</v>
      </c>
      <c r="D2903" t="s">
        <v>21</v>
      </c>
      <c r="E2903" t="s">
        <v>528</v>
      </c>
      <c r="F2903">
        <v>0</v>
      </c>
      <c r="G2903">
        <v>1000000</v>
      </c>
      <c r="H2903">
        <v>0</v>
      </c>
      <c r="I2903">
        <v>0</v>
      </c>
      <c r="J2903">
        <v>0</v>
      </c>
      <c r="K2903">
        <v>0.11600000000000001</v>
      </c>
      <c r="L2903" t="s">
        <v>23</v>
      </c>
      <c r="M2903" s="2">
        <v>116000</v>
      </c>
      <c r="N2903" s="2" t="str">
        <f>VLOOKUP(Tabla1[[#This Row],[nemo]],'Nemos y clasificaciones'!$A$2:$B$5000,2,FALSE)</f>
        <v>CFI</v>
      </c>
      <c r="O2903" s="2" t="str">
        <f>VLOOKUP(Tabla1[[#This Row],[nemo]],'Nemos y clasificaciones'!$A$1:$C$3000,3,FALSE)</f>
        <v>CFI</v>
      </c>
      <c r="P2903" s="2"/>
      <c r="Q2903" s="2"/>
    </row>
    <row r="2904" spans="1:17" x14ac:dyDescent="0.25">
      <c r="A2904" t="s">
        <v>820</v>
      </c>
      <c r="B2904" s="1">
        <v>44385</v>
      </c>
      <c r="C2904" s="1">
        <v>44391</v>
      </c>
      <c r="D2904" t="s">
        <v>21</v>
      </c>
      <c r="E2904" t="s">
        <v>528</v>
      </c>
      <c r="F2904">
        <v>0</v>
      </c>
      <c r="G2904">
        <v>1000000</v>
      </c>
      <c r="H2904">
        <v>0</v>
      </c>
      <c r="I2904">
        <v>0</v>
      </c>
      <c r="J2904">
        <v>0</v>
      </c>
      <c r="K2904">
        <v>5.5E-2</v>
      </c>
      <c r="L2904" t="s">
        <v>23</v>
      </c>
      <c r="M2904" s="3">
        <v>55000</v>
      </c>
      <c r="N2904" s="2" t="str">
        <f>VLOOKUP(Tabla1[[#This Row],[nemo]],'Nemos y clasificaciones'!$A$2:$B$5000,2,FALSE)</f>
        <v>CFI</v>
      </c>
      <c r="O2904" s="3" t="str">
        <f>VLOOKUP(Tabla1[[#This Row],[nemo]],'Nemos y clasificaciones'!$A$1:$C$3000,3,FALSE)</f>
        <v>CFI</v>
      </c>
      <c r="P2904" s="3"/>
      <c r="Q2904" s="3"/>
    </row>
    <row r="2905" spans="1:17" x14ac:dyDescent="0.25">
      <c r="A2905" t="s">
        <v>5000</v>
      </c>
      <c r="B2905" s="1">
        <v>43841</v>
      </c>
      <c r="C2905" s="1">
        <v>43847</v>
      </c>
      <c r="D2905" t="s">
        <v>21</v>
      </c>
      <c r="E2905" t="s">
        <v>528</v>
      </c>
      <c r="F2905">
        <v>0</v>
      </c>
      <c r="G2905">
        <v>1000000</v>
      </c>
      <c r="H2905">
        <v>0</v>
      </c>
      <c r="I2905">
        <v>0</v>
      </c>
      <c r="J2905">
        <v>0</v>
      </c>
      <c r="K2905">
        <v>0.03</v>
      </c>
      <c r="L2905" t="s">
        <v>23</v>
      </c>
      <c r="M2905" s="3">
        <v>30000</v>
      </c>
      <c r="N2905" s="2" t="str">
        <f>VLOOKUP(Tabla1[[#This Row],[nemo]],'Nemos y clasificaciones'!$A$2:$B$5000,2,FALSE)</f>
        <v>CFI</v>
      </c>
      <c r="O2905" s="3" t="str">
        <f>VLOOKUP(Tabla1[[#This Row],[nemo]],'Nemos y clasificaciones'!$A$1:$C$3000,3,FALSE)</f>
        <v>CFI</v>
      </c>
      <c r="P2905" s="3"/>
      <c r="Q2905" s="3"/>
    </row>
    <row r="2906" spans="1:17" x14ac:dyDescent="0.25">
      <c r="A2906" t="s">
        <v>3484</v>
      </c>
      <c r="B2906" s="1">
        <v>44082</v>
      </c>
      <c r="C2906" s="1">
        <v>44088</v>
      </c>
      <c r="D2906" t="s">
        <v>21</v>
      </c>
      <c r="E2906" t="s">
        <v>528</v>
      </c>
      <c r="F2906">
        <v>0</v>
      </c>
      <c r="G2906">
        <v>1000000</v>
      </c>
      <c r="H2906">
        <v>0</v>
      </c>
      <c r="I2906">
        <v>0</v>
      </c>
      <c r="J2906">
        <v>0</v>
      </c>
      <c r="K2906">
        <v>1.2E-2</v>
      </c>
      <c r="L2906" t="s">
        <v>23</v>
      </c>
      <c r="M2906" s="3">
        <v>12000</v>
      </c>
      <c r="N2906" s="2" t="str">
        <f>VLOOKUP(Tabla1[[#This Row],[nemo]],'Nemos y clasificaciones'!$A$2:$B$5000,2,FALSE)</f>
        <v>CFI</v>
      </c>
      <c r="O2906" s="3" t="str">
        <f>VLOOKUP(Tabla1[[#This Row],[nemo]],'Nemos y clasificaciones'!$A$1:$C$3000,3,FALSE)</f>
        <v>CFI</v>
      </c>
      <c r="P2906" s="3"/>
      <c r="Q2906" s="3"/>
    </row>
    <row r="2907" spans="1:17" x14ac:dyDescent="0.25">
      <c r="A2907" t="s">
        <v>2278</v>
      </c>
      <c r="B2907" s="1">
        <v>44287</v>
      </c>
      <c r="C2907" s="1">
        <v>44295</v>
      </c>
      <c r="D2907" t="s">
        <v>14</v>
      </c>
      <c r="E2907" t="s">
        <v>2277</v>
      </c>
      <c r="F2907">
        <v>0</v>
      </c>
      <c r="G2907">
        <v>61500000</v>
      </c>
      <c r="H2907">
        <v>0</v>
      </c>
      <c r="I2907">
        <v>0</v>
      </c>
      <c r="J2907">
        <v>0</v>
      </c>
      <c r="K2907">
        <v>8.42</v>
      </c>
      <c r="L2907" t="s">
        <v>16</v>
      </c>
      <c r="M2907" s="2">
        <v>517830000</v>
      </c>
      <c r="N2907" s="2" t="str">
        <f>VLOOKUP(Tabla1[[#This Row],[nemo]],'Nemos y clasificaciones'!$A$2:$B$5000,2,FALSE)</f>
        <v>COMPAÑIA CHILENA DE FOSFOROS S.A.</v>
      </c>
      <c r="O2907" s="2" t="str">
        <f>VLOOKUP(Tabla1[[#This Row],[nemo]],'Nemos y clasificaciones'!$A$1:$C$3000,3,FALSE)</f>
        <v>Alimentos, bebidas y tabaco</v>
      </c>
      <c r="P2907" s="2"/>
      <c r="Q2907" s="2"/>
    </row>
    <row r="2908" spans="1:17" x14ac:dyDescent="0.25">
      <c r="A2908" t="s">
        <v>527</v>
      </c>
      <c r="B2908" s="1">
        <v>44418</v>
      </c>
      <c r="C2908" s="1">
        <v>44424</v>
      </c>
      <c r="D2908" t="s">
        <v>21</v>
      </c>
      <c r="E2908" t="s">
        <v>528</v>
      </c>
      <c r="F2908">
        <v>0</v>
      </c>
      <c r="G2908">
        <v>1000000</v>
      </c>
      <c r="H2908">
        <v>0</v>
      </c>
      <c r="I2908">
        <v>0</v>
      </c>
      <c r="J2908">
        <v>0</v>
      </c>
      <c r="K2908">
        <v>1.0999999999999999E-2</v>
      </c>
      <c r="L2908" t="s">
        <v>23</v>
      </c>
      <c r="M2908" s="3">
        <v>11000</v>
      </c>
      <c r="N2908" s="2" t="str">
        <f>VLOOKUP(Tabla1[[#This Row],[nemo]],'Nemos y clasificaciones'!$A$2:$B$5000,2,FALSE)</f>
        <v>CFI</v>
      </c>
      <c r="O2908" s="3" t="str">
        <f>VLOOKUP(Tabla1[[#This Row],[nemo]],'Nemos y clasificaciones'!$A$1:$C$3000,3,FALSE)</f>
        <v>CFI</v>
      </c>
      <c r="P2908" s="3"/>
      <c r="Q2908" s="3"/>
    </row>
    <row r="2909" spans="1:17" x14ac:dyDescent="0.25">
      <c r="A2909" t="s">
        <v>4096</v>
      </c>
      <c r="B2909" s="1">
        <v>43986</v>
      </c>
      <c r="C2909" s="1">
        <v>43992</v>
      </c>
      <c r="D2909" t="s">
        <v>21</v>
      </c>
      <c r="E2909" t="s">
        <v>4097</v>
      </c>
      <c r="F2909">
        <v>0</v>
      </c>
      <c r="G2909">
        <v>10000000</v>
      </c>
      <c r="H2909">
        <v>0</v>
      </c>
      <c r="I2909">
        <v>0</v>
      </c>
      <c r="J2909">
        <v>0</v>
      </c>
      <c r="K2909">
        <v>5.0000000000000001E-3</v>
      </c>
      <c r="L2909" t="s">
        <v>23</v>
      </c>
      <c r="M2909" s="3">
        <v>50000</v>
      </c>
      <c r="N2909" s="2" t="str">
        <f>VLOOKUP(Tabla1[[#This Row],[nemo]],'Nemos y clasificaciones'!$A$2:$B$5000,2,FALSE)</f>
        <v>CFI</v>
      </c>
      <c r="O2909" s="3" t="str">
        <f>VLOOKUP(Tabla1[[#This Row],[nemo]],'Nemos y clasificaciones'!$A$1:$C$3000,3,FALSE)</f>
        <v>CFI</v>
      </c>
      <c r="P2909" s="3"/>
      <c r="Q2909" s="3"/>
    </row>
    <row r="2910" spans="1:17" x14ac:dyDescent="0.25">
      <c r="A2910" t="s">
        <v>4098</v>
      </c>
      <c r="B2910" s="1">
        <v>43986</v>
      </c>
      <c r="C2910" s="1">
        <v>43992</v>
      </c>
      <c r="D2910" t="s">
        <v>21</v>
      </c>
      <c r="E2910" t="s">
        <v>4099</v>
      </c>
      <c r="F2910">
        <v>0</v>
      </c>
      <c r="G2910">
        <v>10000000</v>
      </c>
      <c r="H2910">
        <v>0</v>
      </c>
      <c r="I2910">
        <v>0</v>
      </c>
      <c r="J2910">
        <v>0</v>
      </c>
      <c r="K2910">
        <v>5.0000000000000001E-3</v>
      </c>
      <c r="L2910" t="s">
        <v>23</v>
      </c>
      <c r="M2910" s="3">
        <v>50000</v>
      </c>
      <c r="N2910" s="2" t="str">
        <f>VLOOKUP(Tabla1[[#This Row],[nemo]],'Nemos y clasificaciones'!$A$2:$B$5000,2,FALSE)</f>
        <v>CFI</v>
      </c>
      <c r="O2910" s="3" t="str">
        <f>VLOOKUP(Tabla1[[#This Row],[nemo]],'Nemos y clasificaciones'!$A$1:$C$3000,3,FALSE)</f>
        <v>CFI</v>
      </c>
      <c r="P2910" s="3"/>
      <c r="Q2910" s="3"/>
    </row>
    <row r="2911" spans="1:17" x14ac:dyDescent="0.25">
      <c r="A2911" t="s">
        <v>3892</v>
      </c>
      <c r="B2911" s="1">
        <v>44001</v>
      </c>
      <c r="C2911" s="1">
        <v>44007</v>
      </c>
      <c r="D2911" t="s">
        <v>14</v>
      </c>
      <c r="E2911" t="s">
        <v>3893</v>
      </c>
      <c r="F2911">
        <v>0</v>
      </c>
      <c r="G2911">
        <v>10000000</v>
      </c>
      <c r="H2911">
        <v>0</v>
      </c>
      <c r="I2911">
        <v>0</v>
      </c>
      <c r="J2911">
        <v>0</v>
      </c>
      <c r="K2911">
        <v>98.272999999999996</v>
      </c>
      <c r="L2911" t="s">
        <v>54</v>
      </c>
      <c r="M2911" s="2">
        <v>982730000</v>
      </c>
      <c r="N2911" s="2" t="str">
        <f>VLOOKUP(Tabla1[[#This Row],[nemo]],'Nemos y clasificaciones'!$A$2:$B$5000,2,FALSE)</f>
        <v>CFI</v>
      </c>
      <c r="O2911" s="2" t="str">
        <f>VLOOKUP(Tabla1[[#This Row],[nemo]],'Nemos y clasificaciones'!$A$1:$C$3000,3,FALSE)</f>
        <v>CFI</v>
      </c>
      <c r="P2911" s="2"/>
      <c r="Q2911" s="2"/>
    </row>
    <row r="2912" spans="1:17" x14ac:dyDescent="0.25">
      <c r="A2912" t="s">
        <v>3894</v>
      </c>
      <c r="B2912" s="1">
        <v>44001</v>
      </c>
      <c r="C2912" s="1">
        <v>44007</v>
      </c>
      <c r="D2912" t="s">
        <v>14</v>
      </c>
      <c r="E2912" t="s">
        <v>3895</v>
      </c>
      <c r="F2912">
        <v>0</v>
      </c>
      <c r="G2912">
        <v>132000000</v>
      </c>
      <c r="H2912">
        <v>0</v>
      </c>
      <c r="I2912">
        <v>0</v>
      </c>
      <c r="J2912">
        <v>0</v>
      </c>
      <c r="K2912">
        <v>111.453</v>
      </c>
      <c r="L2912" t="s">
        <v>19</v>
      </c>
      <c r="M2912" s="2">
        <v>14711796000</v>
      </c>
      <c r="N2912" s="2" t="str">
        <f>VLOOKUP(Tabla1[[#This Row],[nemo]],'Nemos y clasificaciones'!$A$2:$B$5000,2,FALSE)</f>
        <v>CFI</v>
      </c>
      <c r="O2912" s="2" t="str">
        <f>VLOOKUP(Tabla1[[#This Row],[nemo]],'Nemos y clasificaciones'!$A$1:$C$3000,3,FALSE)</f>
        <v>CFI</v>
      </c>
      <c r="P2912" s="2"/>
      <c r="Q2912" s="2"/>
    </row>
    <row r="2913" spans="1:17" x14ac:dyDescent="0.25">
      <c r="A2913" t="s">
        <v>8611</v>
      </c>
      <c r="B2913" s="1">
        <v>43125</v>
      </c>
      <c r="C2913" s="1">
        <v>43131</v>
      </c>
      <c r="D2913" t="s">
        <v>14</v>
      </c>
      <c r="E2913" t="s">
        <v>3895</v>
      </c>
      <c r="F2913">
        <v>0</v>
      </c>
      <c r="G2913">
        <v>132000000</v>
      </c>
      <c r="H2913">
        <v>0</v>
      </c>
      <c r="I2913">
        <v>0</v>
      </c>
      <c r="J2913">
        <v>0</v>
      </c>
      <c r="K2913">
        <v>74.760000000000005</v>
      </c>
      <c r="L2913" t="s">
        <v>54</v>
      </c>
      <c r="M2913" s="2">
        <v>9868320000</v>
      </c>
      <c r="N2913" s="2" t="str">
        <f>VLOOKUP(Tabla1[[#This Row],[nemo]],'Nemos y clasificaciones'!$A$2:$B$5000,2,FALSE)</f>
        <v>CFI</v>
      </c>
      <c r="O2913" s="2" t="str">
        <f>VLOOKUP(Tabla1[[#This Row],[nemo]],'Nemos y clasificaciones'!$A$1:$C$3000,3,FALSE)</f>
        <v>CFI</v>
      </c>
      <c r="P2913" s="2"/>
      <c r="Q2913" s="2"/>
    </row>
    <row r="2914" spans="1:17" x14ac:dyDescent="0.25">
      <c r="A2914" t="s">
        <v>6884</v>
      </c>
      <c r="B2914" s="1">
        <v>43501</v>
      </c>
      <c r="C2914" s="1">
        <v>43507</v>
      </c>
      <c r="D2914" t="s">
        <v>14</v>
      </c>
      <c r="E2914" t="s">
        <v>3895</v>
      </c>
      <c r="F2914">
        <v>0</v>
      </c>
      <c r="G2914">
        <v>132000000</v>
      </c>
      <c r="H2914">
        <v>0</v>
      </c>
      <c r="I2914">
        <v>0</v>
      </c>
      <c r="J2914">
        <v>0</v>
      </c>
      <c r="K2914">
        <v>69.650000000000006</v>
      </c>
      <c r="L2914" t="s">
        <v>54</v>
      </c>
      <c r="M2914" s="2">
        <v>9193800000</v>
      </c>
      <c r="N2914" s="2" t="str">
        <f>VLOOKUP(Tabla1[[#This Row],[nemo]],'Nemos y clasificaciones'!$A$2:$B$5000,2,FALSE)</f>
        <v>CFI</v>
      </c>
      <c r="O2914" s="2" t="str">
        <f>VLOOKUP(Tabla1[[#This Row],[nemo]],'Nemos y clasificaciones'!$A$1:$C$3000,3,FALSE)</f>
        <v>CFI</v>
      </c>
      <c r="P2914" s="2"/>
      <c r="Q2914" s="2"/>
    </row>
    <row r="2915" spans="1:17" x14ac:dyDescent="0.25">
      <c r="A2915" t="s">
        <v>6834</v>
      </c>
      <c r="B2915" s="1">
        <v>43529</v>
      </c>
      <c r="C2915" s="1">
        <v>43535</v>
      </c>
      <c r="D2915" t="s">
        <v>14</v>
      </c>
      <c r="E2915" t="s">
        <v>3895</v>
      </c>
      <c r="F2915">
        <v>0</v>
      </c>
      <c r="G2915">
        <v>132000000</v>
      </c>
      <c r="H2915">
        <v>0</v>
      </c>
      <c r="I2915">
        <v>0</v>
      </c>
      <c r="J2915">
        <v>0</v>
      </c>
      <c r="K2915">
        <v>16.72</v>
      </c>
      <c r="L2915" t="s">
        <v>54</v>
      </c>
      <c r="M2915" s="2">
        <v>2207040000</v>
      </c>
      <c r="N2915" s="2" t="str">
        <f>VLOOKUP(Tabla1[[#This Row],[nemo]],'Nemos y clasificaciones'!$A$2:$B$5000,2,FALSE)</f>
        <v>CFI</v>
      </c>
      <c r="O2915" s="2" t="str">
        <f>VLOOKUP(Tabla1[[#This Row],[nemo]],'Nemos y clasificaciones'!$A$1:$C$3000,3,FALSE)</f>
        <v>CFI</v>
      </c>
      <c r="P2915" s="2"/>
      <c r="Q2915" s="2"/>
    </row>
    <row r="2916" spans="1:17" x14ac:dyDescent="0.25">
      <c r="A2916" t="s">
        <v>8623</v>
      </c>
      <c r="B2916" s="1">
        <v>43120</v>
      </c>
      <c r="C2916" s="1">
        <v>43126</v>
      </c>
      <c r="D2916" t="s">
        <v>14</v>
      </c>
      <c r="E2916" t="s">
        <v>1882</v>
      </c>
      <c r="F2916">
        <v>0</v>
      </c>
      <c r="G2916">
        <v>33392179</v>
      </c>
      <c r="H2916">
        <v>0</v>
      </c>
      <c r="I2916">
        <v>0</v>
      </c>
      <c r="J2916">
        <v>0</v>
      </c>
      <c r="K2916">
        <v>15</v>
      </c>
      <c r="L2916" t="s">
        <v>54</v>
      </c>
      <c r="M2916" s="2">
        <v>500882685</v>
      </c>
      <c r="N2916" s="2" t="str">
        <f>VLOOKUP(Tabla1[[#This Row],[nemo]],'Nemos y clasificaciones'!$A$2:$B$5000,2,FALSE)</f>
        <v>INVERSIONES TRICAHUE S.A.</v>
      </c>
      <c r="O2916" s="2" t="str">
        <f>VLOOKUP(Tabla1[[#This Row],[nemo]],'Nemos y clasificaciones'!$A$1:$C$3000,3,FALSE)</f>
        <v>Eléctrico</v>
      </c>
      <c r="P2916" s="2"/>
      <c r="Q2916" s="2"/>
    </row>
    <row r="2917" spans="1:17" x14ac:dyDescent="0.25">
      <c r="A2917" t="s">
        <v>9712</v>
      </c>
      <c r="B2917" s="1">
        <v>42851</v>
      </c>
      <c r="C2917" s="1">
        <v>42858</v>
      </c>
      <c r="D2917" t="s">
        <v>14</v>
      </c>
      <c r="E2917" t="s">
        <v>3895</v>
      </c>
      <c r="F2917">
        <v>0</v>
      </c>
      <c r="G2917">
        <v>1000000</v>
      </c>
      <c r="H2917">
        <v>0</v>
      </c>
      <c r="I2917">
        <v>0</v>
      </c>
      <c r="J2917">
        <v>0</v>
      </c>
      <c r="K2917">
        <v>1.423</v>
      </c>
      <c r="L2917" t="s">
        <v>16</v>
      </c>
      <c r="M2917" s="2">
        <v>1423000</v>
      </c>
      <c r="N2917" s="2" t="str">
        <f>VLOOKUP(Tabla1[[#This Row],[nemo]],'Nemos y clasificaciones'!$A$2:$B$5000,2,FALSE)</f>
        <v>CFI</v>
      </c>
      <c r="O2917" s="2" t="str">
        <f>VLOOKUP(Tabla1[[#This Row],[nemo]],'Nemos y clasificaciones'!$A$1:$C$3000,3,FALSE)</f>
        <v>CFI</v>
      </c>
      <c r="P2917" s="2"/>
      <c r="Q2917" s="2"/>
    </row>
    <row r="2918" spans="1:17" x14ac:dyDescent="0.25">
      <c r="A2918" t="s">
        <v>4070</v>
      </c>
      <c r="B2918" s="1">
        <v>43987</v>
      </c>
      <c r="C2918" s="1">
        <v>43993</v>
      </c>
      <c r="D2918" t="s">
        <v>14</v>
      </c>
      <c r="E2918" t="s">
        <v>1134</v>
      </c>
      <c r="F2918">
        <v>0</v>
      </c>
      <c r="G2918">
        <v>642975</v>
      </c>
      <c r="H2918">
        <v>0</v>
      </c>
      <c r="I2918">
        <v>0</v>
      </c>
      <c r="J2918">
        <v>0</v>
      </c>
      <c r="K2918">
        <v>1031.854</v>
      </c>
      <c r="L2918" t="s">
        <v>19</v>
      </c>
      <c r="M2918" s="2">
        <v>663456325.64999998</v>
      </c>
      <c r="N2918" s="2" t="str">
        <f>VLOOKUP(Tabla1[[#This Row],[nemo]],'Nemos y clasificaciones'!$A$2:$B$5000,2,FALSE)</f>
        <v>CFI</v>
      </c>
      <c r="O2918" s="2" t="str">
        <f>VLOOKUP(Tabla1[[#This Row],[nemo]],'Nemos y clasificaciones'!$A$1:$C$3000,3,FALSE)</f>
        <v>CFI</v>
      </c>
      <c r="P2918" s="2"/>
      <c r="Q2918" s="2"/>
    </row>
    <row r="2919" spans="1:17" x14ac:dyDescent="0.25">
      <c r="A2919" t="s">
        <v>6204</v>
      </c>
      <c r="B2919" s="1">
        <v>43615</v>
      </c>
      <c r="C2919" s="1">
        <v>43621</v>
      </c>
      <c r="D2919" t="s">
        <v>14</v>
      </c>
      <c r="E2919" t="s">
        <v>1134</v>
      </c>
      <c r="F2919">
        <v>0</v>
      </c>
      <c r="G2919">
        <v>642975</v>
      </c>
      <c r="H2919">
        <v>0</v>
      </c>
      <c r="I2919">
        <v>0</v>
      </c>
      <c r="J2919">
        <v>0</v>
      </c>
      <c r="K2919">
        <v>565.37099999999998</v>
      </c>
      <c r="L2919" t="s">
        <v>19</v>
      </c>
      <c r="M2919" s="2">
        <v>363519418.72500002</v>
      </c>
      <c r="N2919" s="2" t="str">
        <f>VLOOKUP(Tabla1[[#This Row],[nemo]],'Nemos y clasificaciones'!$A$2:$B$5000,2,FALSE)</f>
        <v>CFI</v>
      </c>
      <c r="O2919" s="2" t="str">
        <f>VLOOKUP(Tabla1[[#This Row],[nemo]],'Nemos y clasificaciones'!$A$1:$C$3000,3,FALSE)</f>
        <v>CFI</v>
      </c>
      <c r="P2919" s="2"/>
      <c r="Q2919" s="2"/>
    </row>
    <row r="2920" spans="1:17" x14ac:dyDescent="0.25">
      <c r="A2920" t="s">
        <v>10756</v>
      </c>
      <c r="B2920" s="1">
        <v>42483</v>
      </c>
      <c r="C2920" s="1">
        <v>42489</v>
      </c>
      <c r="D2920" t="s">
        <v>14</v>
      </c>
      <c r="E2920" t="s">
        <v>192</v>
      </c>
      <c r="F2920">
        <v>0</v>
      </c>
      <c r="G2920">
        <v>149448112</v>
      </c>
      <c r="H2920">
        <v>0</v>
      </c>
      <c r="I2920">
        <v>0</v>
      </c>
      <c r="J2920">
        <v>0</v>
      </c>
      <c r="K2920">
        <v>3.3279999999999998</v>
      </c>
      <c r="L2920" t="s">
        <v>16</v>
      </c>
      <c r="M2920" s="2">
        <v>497363316.736</v>
      </c>
      <c r="N2920" s="2" t="str">
        <f>VLOOKUP(Tabla1[[#This Row],[nemo]],'Nemos y clasificaciones'!$A$2:$B$5000,2,FALSE)</f>
        <v>INVERCAP S.A.</v>
      </c>
      <c r="O2920" s="2" t="str">
        <f>VLOOKUP(Tabla1[[#This Row],[nemo]],'Nemos y clasificaciones'!$A$1:$C$3000,3,FALSE)</f>
        <v>Minería</v>
      </c>
      <c r="P2920" s="2"/>
      <c r="Q2920" s="2"/>
    </row>
    <row r="2921" spans="1:17" x14ac:dyDescent="0.25">
      <c r="A2921" t="s">
        <v>7922</v>
      </c>
      <c r="B2921" s="1">
        <v>43257</v>
      </c>
      <c r="C2921" s="1">
        <v>43263</v>
      </c>
      <c r="D2921" t="s">
        <v>14</v>
      </c>
      <c r="E2921" t="s">
        <v>1134</v>
      </c>
      <c r="F2921">
        <v>0</v>
      </c>
      <c r="G2921">
        <v>642975</v>
      </c>
      <c r="H2921">
        <v>0</v>
      </c>
      <c r="I2921">
        <v>0</v>
      </c>
      <c r="J2921">
        <v>0</v>
      </c>
      <c r="K2921">
        <v>549.91300000000001</v>
      </c>
      <c r="L2921" t="s">
        <v>19</v>
      </c>
      <c r="M2921" s="2">
        <v>353580311.17500001</v>
      </c>
      <c r="N2921" s="2" t="str">
        <f>VLOOKUP(Tabla1[[#This Row],[nemo]],'Nemos y clasificaciones'!$A$2:$B$5000,2,FALSE)</f>
        <v>CFI</v>
      </c>
      <c r="O2921" s="2" t="str">
        <f>VLOOKUP(Tabla1[[#This Row],[nemo]],'Nemos y clasificaciones'!$A$1:$C$3000,3,FALSE)</f>
        <v>CFI</v>
      </c>
      <c r="P2921" s="2"/>
      <c r="Q2921" s="2"/>
    </row>
    <row r="2922" spans="1:17" x14ac:dyDescent="0.25">
      <c r="A2922" t="s">
        <v>9371</v>
      </c>
      <c r="B2922" s="1">
        <v>42894</v>
      </c>
      <c r="C2922" s="1">
        <v>42900</v>
      </c>
      <c r="D2922" t="s">
        <v>14</v>
      </c>
      <c r="E2922" t="s">
        <v>1134</v>
      </c>
      <c r="F2922">
        <v>0</v>
      </c>
      <c r="G2922">
        <v>642975</v>
      </c>
      <c r="H2922">
        <v>0</v>
      </c>
      <c r="I2922">
        <v>0</v>
      </c>
      <c r="J2922">
        <v>0</v>
      </c>
      <c r="K2922">
        <v>481.71100000000001</v>
      </c>
      <c r="L2922" t="s">
        <v>19</v>
      </c>
      <c r="M2922" s="2">
        <v>309728130.22500002</v>
      </c>
      <c r="N2922" s="2" t="str">
        <f>VLOOKUP(Tabla1[[#This Row],[nemo]],'Nemos y clasificaciones'!$A$2:$B$5000,2,FALSE)</f>
        <v>CFI</v>
      </c>
      <c r="O2922" s="2" t="str">
        <f>VLOOKUP(Tabla1[[#This Row],[nemo]],'Nemos y clasificaciones'!$A$1:$C$3000,3,FALSE)</f>
        <v>CFI</v>
      </c>
      <c r="P2922" s="2"/>
      <c r="Q2922" s="2"/>
    </row>
    <row r="2923" spans="1:17" x14ac:dyDescent="0.25">
      <c r="A2923" t="s">
        <v>11621</v>
      </c>
      <c r="B2923" s="1">
        <v>42138</v>
      </c>
      <c r="C2923" s="1">
        <v>42144</v>
      </c>
      <c r="D2923" t="s">
        <v>14</v>
      </c>
      <c r="E2923" t="s">
        <v>1134</v>
      </c>
      <c r="F2923">
        <v>0</v>
      </c>
      <c r="G2923">
        <v>642975</v>
      </c>
      <c r="H2923">
        <v>0</v>
      </c>
      <c r="I2923">
        <v>0</v>
      </c>
      <c r="J2923">
        <v>0</v>
      </c>
      <c r="K2923">
        <v>274.44099999999997</v>
      </c>
      <c r="L2923" t="s">
        <v>19</v>
      </c>
      <c r="M2923" s="2">
        <v>176458701.97499999</v>
      </c>
      <c r="N2923" s="2" t="str">
        <f>VLOOKUP(Tabla1[[#This Row],[nemo]],'Nemos y clasificaciones'!$A$2:$B$5000,2,FALSE)</f>
        <v>CFI</v>
      </c>
      <c r="O2923" s="2" t="str">
        <f>VLOOKUP(Tabla1[[#This Row],[nemo]],'Nemos y clasificaciones'!$A$1:$C$3000,3,FALSE)</f>
        <v>CFI</v>
      </c>
      <c r="P2923" s="2"/>
      <c r="Q2923" s="2"/>
    </row>
    <row r="2924" spans="1:17" x14ac:dyDescent="0.25">
      <c r="A2924" t="s">
        <v>1133</v>
      </c>
      <c r="B2924" s="1">
        <v>44363</v>
      </c>
      <c r="C2924" s="1">
        <v>44370</v>
      </c>
      <c r="D2924" t="s">
        <v>14</v>
      </c>
      <c r="E2924" t="s">
        <v>1134</v>
      </c>
      <c r="F2924">
        <v>0</v>
      </c>
      <c r="G2924">
        <v>159264</v>
      </c>
      <c r="H2924">
        <v>0</v>
      </c>
      <c r="I2924">
        <v>0</v>
      </c>
      <c r="J2924">
        <v>0</v>
      </c>
      <c r="K2924">
        <v>453.476</v>
      </c>
      <c r="L2924" t="s">
        <v>19</v>
      </c>
      <c r="M2924" s="2">
        <v>72222401.664000005</v>
      </c>
      <c r="N2924" s="2" t="str">
        <f>VLOOKUP(Tabla1[[#This Row],[nemo]],'Nemos y clasificaciones'!$A$2:$B$5000,2,FALSE)</f>
        <v>CFI</v>
      </c>
      <c r="O2924" s="2" t="str">
        <f>VLOOKUP(Tabla1[[#This Row],[nemo]],'Nemos y clasificaciones'!$A$1:$C$3000,3,FALSE)</f>
        <v>CFI</v>
      </c>
      <c r="P2924" s="2"/>
      <c r="Q2924" s="2"/>
    </row>
    <row r="2925" spans="1:17" x14ac:dyDescent="0.25">
      <c r="A2925" t="s">
        <v>4087</v>
      </c>
      <c r="B2925" s="1">
        <v>43987</v>
      </c>
      <c r="C2925" s="1">
        <v>43993</v>
      </c>
      <c r="D2925" t="s">
        <v>14</v>
      </c>
      <c r="E2925" t="s">
        <v>1142</v>
      </c>
      <c r="F2925">
        <v>0</v>
      </c>
      <c r="G2925">
        <v>10000000</v>
      </c>
      <c r="H2925">
        <v>0</v>
      </c>
      <c r="I2925">
        <v>0</v>
      </c>
      <c r="J2925">
        <v>0</v>
      </c>
      <c r="K2925">
        <v>1051.556</v>
      </c>
      <c r="L2925" t="s">
        <v>19</v>
      </c>
      <c r="M2925" s="2">
        <v>10515560000</v>
      </c>
      <c r="N2925" s="2" t="str">
        <f>VLOOKUP(Tabla1[[#This Row],[nemo]],'Nemos y clasificaciones'!$A$2:$B$5000,2,FALSE)</f>
        <v>CFI</v>
      </c>
      <c r="O2925" s="2" t="str">
        <f>VLOOKUP(Tabla1[[#This Row],[nemo]],'Nemos y clasificaciones'!$A$1:$C$3000,3,FALSE)</f>
        <v>CFI</v>
      </c>
      <c r="P2925" s="2"/>
      <c r="Q2925" s="2"/>
    </row>
    <row r="2926" spans="1:17" x14ac:dyDescent="0.25">
      <c r="A2926" t="s">
        <v>6208</v>
      </c>
      <c r="B2926" s="1">
        <v>43615</v>
      </c>
      <c r="C2926" s="1">
        <v>43621</v>
      </c>
      <c r="D2926" t="s">
        <v>14</v>
      </c>
      <c r="E2926" t="s">
        <v>1142</v>
      </c>
      <c r="F2926">
        <v>0</v>
      </c>
      <c r="G2926">
        <v>10000000</v>
      </c>
      <c r="H2926">
        <v>0</v>
      </c>
      <c r="I2926">
        <v>0</v>
      </c>
      <c r="J2926">
        <v>0</v>
      </c>
      <c r="K2926">
        <v>572.96600000000001</v>
      </c>
      <c r="L2926" t="s">
        <v>19</v>
      </c>
      <c r="M2926" s="2">
        <v>5729660000</v>
      </c>
      <c r="N2926" s="2" t="str">
        <f>VLOOKUP(Tabla1[[#This Row],[nemo]],'Nemos y clasificaciones'!$A$2:$B$5000,2,FALSE)</f>
        <v>CFI</v>
      </c>
      <c r="O2926" s="2" t="str">
        <f>VLOOKUP(Tabla1[[#This Row],[nemo]],'Nemos y clasificaciones'!$A$1:$C$3000,3,FALSE)</f>
        <v>CFI</v>
      </c>
      <c r="P2926" s="2"/>
      <c r="Q2926" s="2"/>
    </row>
    <row r="2927" spans="1:17" x14ac:dyDescent="0.25">
      <c r="A2927" t="s">
        <v>6508</v>
      </c>
      <c r="B2927" s="1">
        <v>43588</v>
      </c>
      <c r="C2927" s="1">
        <v>43594</v>
      </c>
      <c r="D2927" t="s">
        <v>14</v>
      </c>
      <c r="E2927" t="s">
        <v>3241</v>
      </c>
      <c r="F2927">
        <v>0</v>
      </c>
      <c r="G2927">
        <v>230000000</v>
      </c>
      <c r="H2927">
        <v>0</v>
      </c>
      <c r="I2927">
        <v>0</v>
      </c>
      <c r="J2927">
        <v>0</v>
      </c>
      <c r="K2927">
        <v>2.1280000000000001</v>
      </c>
      <c r="L2927" t="s">
        <v>16</v>
      </c>
      <c r="M2927" s="2">
        <v>489440000</v>
      </c>
      <c r="N2927" s="2" t="str">
        <f>VLOOKUP(Tabla1[[#This Row],[nemo]],'Nemos y clasificaciones'!$A$2:$B$5000,2,FALSE)</f>
        <v>PUERTOS Y LOGISTICA S.A.</v>
      </c>
      <c r="O2927" s="2" t="str">
        <f>VLOOKUP(Tabla1[[#This Row],[nemo]],'Nemos y clasificaciones'!$A$1:$C$3000,3,FALSE)</f>
        <v>Transportes y servicios marítimos</v>
      </c>
      <c r="P2927" s="2"/>
      <c r="Q2927" s="2"/>
    </row>
    <row r="2928" spans="1:17" x14ac:dyDescent="0.25">
      <c r="A2928" t="s">
        <v>7925</v>
      </c>
      <c r="B2928" s="1">
        <v>43257</v>
      </c>
      <c r="C2928" s="1">
        <v>43263</v>
      </c>
      <c r="D2928" t="s">
        <v>14</v>
      </c>
      <c r="E2928" t="s">
        <v>1142</v>
      </c>
      <c r="F2928">
        <v>0</v>
      </c>
      <c r="G2928">
        <v>10000000</v>
      </c>
      <c r="H2928">
        <v>0</v>
      </c>
      <c r="I2928">
        <v>0</v>
      </c>
      <c r="J2928">
        <v>0</v>
      </c>
      <c r="K2928">
        <v>554.779</v>
      </c>
      <c r="L2928" t="s">
        <v>19</v>
      </c>
      <c r="M2928" s="2">
        <v>5547790000</v>
      </c>
      <c r="N2928" s="2" t="str">
        <f>VLOOKUP(Tabla1[[#This Row],[nemo]],'Nemos y clasificaciones'!$A$2:$B$5000,2,FALSE)</f>
        <v>CFI</v>
      </c>
      <c r="O2928" s="2" t="str">
        <f>VLOOKUP(Tabla1[[#This Row],[nemo]],'Nemos y clasificaciones'!$A$1:$C$3000,3,FALSE)</f>
        <v>CFI</v>
      </c>
      <c r="P2928" s="2"/>
      <c r="Q2928" s="2"/>
    </row>
    <row r="2929" spans="1:17" x14ac:dyDescent="0.25">
      <c r="A2929" t="s">
        <v>9372</v>
      </c>
      <c r="B2929" s="1">
        <v>42894</v>
      </c>
      <c r="C2929" s="1">
        <v>42900</v>
      </c>
      <c r="D2929" t="s">
        <v>14</v>
      </c>
      <c r="E2929" t="s">
        <v>1142</v>
      </c>
      <c r="F2929">
        <v>0</v>
      </c>
      <c r="G2929">
        <v>10000000</v>
      </c>
      <c r="H2929">
        <v>0</v>
      </c>
      <c r="I2929">
        <v>0</v>
      </c>
      <c r="J2929">
        <v>0</v>
      </c>
      <c r="K2929">
        <v>483.678</v>
      </c>
      <c r="L2929" t="s">
        <v>19</v>
      </c>
      <c r="M2929" s="2">
        <v>4836780000</v>
      </c>
      <c r="N2929" s="2" t="str">
        <f>VLOOKUP(Tabla1[[#This Row],[nemo]],'Nemos y clasificaciones'!$A$2:$B$5000,2,FALSE)</f>
        <v>CFI</v>
      </c>
      <c r="O2929" s="2" t="str">
        <f>VLOOKUP(Tabla1[[#This Row],[nemo]],'Nemos y clasificaciones'!$A$1:$C$3000,3,FALSE)</f>
        <v>CFI</v>
      </c>
      <c r="P2929" s="2"/>
      <c r="Q2929" s="2"/>
    </row>
    <row r="2930" spans="1:17" x14ac:dyDescent="0.25">
      <c r="A2930" t="s">
        <v>1141</v>
      </c>
      <c r="B2930" s="1">
        <v>44363</v>
      </c>
      <c r="C2930" s="1">
        <v>44370</v>
      </c>
      <c r="D2930" t="s">
        <v>14</v>
      </c>
      <c r="E2930" t="s">
        <v>1142</v>
      </c>
      <c r="F2930">
        <v>0</v>
      </c>
      <c r="G2930">
        <v>10000000</v>
      </c>
      <c r="H2930">
        <v>0</v>
      </c>
      <c r="I2930">
        <v>0</v>
      </c>
      <c r="J2930">
        <v>0</v>
      </c>
      <c r="K2930">
        <v>464.69799999999998</v>
      </c>
      <c r="L2930" t="s">
        <v>19</v>
      </c>
      <c r="M2930" s="2">
        <v>4646980000</v>
      </c>
      <c r="N2930" s="2" t="str">
        <f>VLOOKUP(Tabla1[[#This Row],[nemo]],'Nemos y clasificaciones'!$A$2:$B$5000,2,FALSE)</f>
        <v>CFI</v>
      </c>
      <c r="O2930" s="2" t="str">
        <f>VLOOKUP(Tabla1[[#This Row],[nemo]],'Nemos y clasificaciones'!$A$1:$C$3000,3,FALSE)</f>
        <v>CFI</v>
      </c>
      <c r="P2930" s="2"/>
      <c r="Q2930" s="2"/>
    </row>
    <row r="2931" spans="1:17" x14ac:dyDescent="0.25">
      <c r="A2931" t="s">
        <v>6964</v>
      </c>
      <c r="B2931" s="1">
        <v>43475</v>
      </c>
      <c r="C2931" s="1">
        <v>43481</v>
      </c>
      <c r="D2931" t="s">
        <v>14</v>
      </c>
      <c r="E2931" t="s">
        <v>1222</v>
      </c>
      <c r="F2931">
        <v>0</v>
      </c>
      <c r="G2931">
        <v>23100000</v>
      </c>
      <c r="H2931">
        <v>0</v>
      </c>
      <c r="I2931">
        <v>0</v>
      </c>
      <c r="J2931">
        <v>0</v>
      </c>
      <c r="K2931">
        <v>21</v>
      </c>
      <c r="L2931" t="s">
        <v>54</v>
      </c>
      <c r="M2931" s="2">
        <v>485100000</v>
      </c>
      <c r="N2931" s="2" t="str">
        <f>VLOOKUP(Tabla1[[#This Row],[nemo]],'Nemos y clasificaciones'!$A$2:$B$5000,2,FALSE)</f>
        <v>INVERSIONES UNION ESPAÑOLA S.A.</v>
      </c>
      <c r="O2931" s="2" t="str">
        <f>VLOOKUP(Tabla1[[#This Row],[nemo]],'Nemos y clasificaciones'!$A$1:$C$3000,3,FALSE)</f>
        <v>Servicios financieros</v>
      </c>
      <c r="P2931" s="2"/>
      <c r="Q2931" s="2"/>
    </row>
    <row r="2932" spans="1:17" x14ac:dyDescent="0.25">
      <c r="A2932" t="s">
        <v>10463</v>
      </c>
      <c r="B2932" s="1">
        <v>42515</v>
      </c>
      <c r="C2932" s="1">
        <v>42521</v>
      </c>
      <c r="D2932" t="s">
        <v>14</v>
      </c>
      <c r="E2932" t="s">
        <v>6138</v>
      </c>
      <c r="F2932">
        <v>0</v>
      </c>
      <c r="G2932">
        <v>1000000</v>
      </c>
      <c r="H2932">
        <v>0</v>
      </c>
      <c r="I2932">
        <v>0</v>
      </c>
      <c r="J2932">
        <v>0</v>
      </c>
      <c r="K2932">
        <v>1603.575</v>
      </c>
      <c r="L2932" t="s">
        <v>19</v>
      </c>
      <c r="M2932" s="2">
        <v>1603575000</v>
      </c>
      <c r="N2932" s="2" t="str">
        <f>VLOOKUP(Tabla1[[#This Row],[nemo]],'Nemos y clasificaciones'!$A$2:$B$5000,2,FALSE)</f>
        <v>CFI</v>
      </c>
      <c r="O2932" s="2" t="str">
        <f>VLOOKUP(Tabla1[[#This Row],[nemo]],'Nemos y clasificaciones'!$A$1:$C$3000,3,FALSE)</f>
        <v>CFI</v>
      </c>
      <c r="P2932" s="2"/>
      <c r="Q2932" s="2"/>
    </row>
    <row r="2933" spans="1:17" x14ac:dyDescent="0.25">
      <c r="A2933" t="s">
        <v>9769</v>
      </c>
      <c r="B2933" s="1">
        <v>42843</v>
      </c>
      <c r="C2933" s="1">
        <v>42850</v>
      </c>
      <c r="D2933" t="s">
        <v>14</v>
      </c>
      <c r="E2933" t="s">
        <v>935</v>
      </c>
      <c r="F2933">
        <v>0</v>
      </c>
      <c r="G2933">
        <v>1181420348</v>
      </c>
      <c r="H2933">
        <v>0</v>
      </c>
      <c r="I2933">
        <v>0</v>
      </c>
      <c r="J2933">
        <v>0</v>
      </c>
      <c r="K2933">
        <v>0.41</v>
      </c>
      <c r="L2933" t="s">
        <v>23</v>
      </c>
      <c r="M2933" s="2">
        <v>484382342.68000001</v>
      </c>
      <c r="N2933" s="2" t="str">
        <f>VLOOKUP(Tabla1[[#This Row],[nemo]],'Nemos y clasificaciones'!$A$2:$B$5000,2,FALSE)</f>
        <v>COMPAÑIAS CIC S.A.</v>
      </c>
      <c r="O2933" s="2" t="str">
        <f>VLOOKUP(Tabla1[[#This Row],[nemo]],'Nemos y clasificaciones'!$A$1:$C$3000,3,FALSE)</f>
        <v>Consumo</v>
      </c>
      <c r="P2933" s="2"/>
      <c r="Q2933" s="2"/>
    </row>
    <row r="2934" spans="1:17" x14ac:dyDescent="0.25">
      <c r="A2934" t="s">
        <v>9403</v>
      </c>
      <c r="B2934" s="1">
        <v>42886</v>
      </c>
      <c r="C2934" s="1">
        <v>42892</v>
      </c>
      <c r="D2934" t="s">
        <v>14</v>
      </c>
      <c r="E2934" t="s">
        <v>6138</v>
      </c>
      <c r="F2934">
        <v>0</v>
      </c>
      <c r="G2934">
        <v>1000000</v>
      </c>
      <c r="H2934">
        <v>0</v>
      </c>
      <c r="I2934">
        <v>0</v>
      </c>
      <c r="J2934">
        <v>0</v>
      </c>
      <c r="K2934">
        <v>1310.7439999999999</v>
      </c>
      <c r="L2934" t="s">
        <v>19</v>
      </c>
      <c r="M2934" s="2">
        <v>1310744000</v>
      </c>
      <c r="N2934" s="2" t="str">
        <f>VLOOKUP(Tabla1[[#This Row],[nemo]],'Nemos y clasificaciones'!$A$2:$B$5000,2,FALSE)</f>
        <v>CFI</v>
      </c>
      <c r="O2934" s="2" t="str">
        <f>VLOOKUP(Tabla1[[#This Row],[nemo]],'Nemos y clasificaciones'!$A$1:$C$3000,3,FALSE)</f>
        <v>CFI</v>
      </c>
      <c r="P2934" s="2"/>
      <c r="Q2934" s="2"/>
    </row>
    <row r="2935" spans="1:17" x14ac:dyDescent="0.25">
      <c r="A2935" t="s">
        <v>7875</v>
      </c>
      <c r="B2935" s="1">
        <v>43266</v>
      </c>
      <c r="C2935" s="1">
        <v>43272</v>
      </c>
      <c r="D2935" t="s">
        <v>14</v>
      </c>
      <c r="E2935" t="s">
        <v>6138</v>
      </c>
      <c r="F2935">
        <v>0</v>
      </c>
      <c r="G2935">
        <v>1000000</v>
      </c>
      <c r="H2935">
        <v>0</v>
      </c>
      <c r="I2935">
        <v>0</v>
      </c>
      <c r="J2935">
        <v>0</v>
      </c>
      <c r="K2935">
        <v>1234.2629999999999</v>
      </c>
      <c r="L2935" t="s">
        <v>19</v>
      </c>
      <c r="M2935" s="2">
        <v>1234263000</v>
      </c>
      <c r="N2935" s="2" t="str">
        <f>VLOOKUP(Tabla1[[#This Row],[nemo]],'Nemos y clasificaciones'!$A$2:$B$5000,2,FALSE)</f>
        <v>CFI</v>
      </c>
      <c r="O2935" s="2" t="str">
        <f>VLOOKUP(Tabla1[[#This Row],[nemo]],'Nemos y clasificaciones'!$A$1:$C$3000,3,FALSE)</f>
        <v>CFI</v>
      </c>
      <c r="P2935" s="2"/>
      <c r="Q2935" s="2"/>
    </row>
    <row r="2936" spans="1:17" x14ac:dyDescent="0.25">
      <c r="A2936" t="s">
        <v>6255</v>
      </c>
      <c r="B2936" s="1">
        <v>43605</v>
      </c>
      <c r="C2936" s="1">
        <v>43612</v>
      </c>
      <c r="D2936" t="s">
        <v>14</v>
      </c>
      <c r="E2936" t="s">
        <v>4282</v>
      </c>
      <c r="F2936">
        <v>0</v>
      </c>
      <c r="G2936">
        <v>106151800</v>
      </c>
      <c r="H2936">
        <v>0</v>
      </c>
      <c r="I2936">
        <v>0</v>
      </c>
      <c r="J2936">
        <v>0</v>
      </c>
      <c r="K2936">
        <v>4.5430000000000001</v>
      </c>
      <c r="L2936" t="s">
        <v>16</v>
      </c>
      <c r="M2936" s="2">
        <v>482247627.39999998</v>
      </c>
      <c r="N2936" s="2" t="str">
        <f>VLOOKUP(Tabla1[[#This Row],[nemo]],'Nemos y clasificaciones'!$A$2:$B$5000,2,FALSE)</f>
        <v>SIPSA SOCIEDAD ANONIMA</v>
      </c>
      <c r="O2936" s="2" t="str">
        <f>VLOOKUP(Tabla1[[#This Row],[nemo]],'Nemos y clasificaciones'!$A$1:$C$3000,3,FALSE)</f>
        <v>Transportes y servicios marítimos</v>
      </c>
      <c r="P2936" s="2"/>
      <c r="Q2936" s="2"/>
    </row>
    <row r="2937" spans="1:17" x14ac:dyDescent="0.25">
      <c r="A2937" t="s">
        <v>11631</v>
      </c>
      <c r="B2937" s="1">
        <v>42137</v>
      </c>
      <c r="C2937" s="1">
        <v>42143</v>
      </c>
      <c r="D2937" t="s">
        <v>14</v>
      </c>
      <c r="E2937" t="s">
        <v>6138</v>
      </c>
      <c r="F2937">
        <v>0</v>
      </c>
      <c r="G2937">
        <v>1000000</v>
      </c>
      <c r="H2937">
        <v>0</v>
      </c>
      <c r="I2937">
        <v>0</v>
      </c>
      <c r="J2937">
        <v>0</v>
      </c>
      <c r="K2937">
        <v>1003.985</v>
      </c>
      <c r="L2937" t="s">
        <v>19</v>
      </c>
      <c r="M2937" s="2">
        <v>1003985000</v>
      </c>
      <c r="N2937" s="2" t="str">
        <f>VLOOKUP(Tabla1[[#This Row],[nemo]],'Nemos y clasificaciones'!$A$2:$B$5000,2,FALSE)</f>
        <v>CFI</v>
      </c>
      <c r="O2937" s="2" t="str">
        <f>VLOOKUP(Tabla1[[#This Row],[nemo]],'Nemos y clasificaciones'!$A$1:$C$3000,3,FALSE)</f>
        <v>CFI</v>
      </c>
      <c r="P2937" s="2"/>
      <c r="Q2937" s="2"/>
    </row>
    <row r="2938" spans="1:17" x14ac:dyDescent="0.25">
      <c r="A2938" t="s">
        <v>7018</v>
      </c>
      <c r="B2938" s="1">
        <v>43455</v>
      </c>
      <c r="C2938" s="1">
        <v>43462</v>
      </c>
      <c r="D2938" t="s">
        <v>14</v>
      </c>
      <c r="E2938" t="s">
        <v>6138</v>
      </c>
      <c r="F2938">
        <v>0</v>
      </c>
      <c r="G2938">
        <v>1000000</v>
      </c>
      <c r="H2938">
        <v>0</v>
      </c>
      <c r="I2938">
        <v>0</v>
      </c>
      <c r="J2938">
        <v>0</v>
      </c>
      <c r="K2938">
        <v>438.54899999999998</v>
      </c>
      <c r="L2938" t="s">
        <v>19</v>
      </c>
      <c r="M2938" s="2">
        <v>438549000</v>
      </c>
      <c r="N2938" s="2" t="str">
        <f>VLOOKUP(Tabla1[[#This Row],[nemo]],'Nemos y clasificaciones'!$A$2:$B$5000,2,FALSE)</f>
        <v>CFI</v>
      </c>
      <c r="O2938" s="2" t="str">
        <f>VLOOKUP(Tabla1[[#This Row],[nemo]],'Nemos y clasificaciones'!$A$1:$C$3000,3,FALSE)</f>
        <v>CFI</v>
      </c>
      <c r="P2938" s="2"/>
      <c r="Q2938" s="2"/>
    </row>
    <row r="2939" spans="1:17" x14ac:dyDescent="0.25">
      <c r="A2939" t="s">
        <v>11271</v>
      </c>
      <c r="B2939" s="1">
        <v>42261</v>
      </c>
      <c r="C2939" s="1">
        <v>42269</v>
      </c>
      <c r="D2939" t="s">
        <v>14</v>
      </c>
      <c r="E2939" t="s">
        <v>6138</v>
      </c>
      <c r="F2939">
        <v>0</v>
      </c>
      <c r="G2939">
        <v>1000000</v>
      </c>
      <c r="H2939">
        <v>0</v>
      </c>
      <c r="I2939">
        <v>0</v>
      </c>
      <c r="J2939">
        <v>0</v>
      </c>
      <c r="K2939">
        <v>378.28800000000001</v>
      </c>
      <c r="L2939" t="s">
        <v>19</v>
      </c>
      <c r="M2939" s="2">
        <v>378288000</v>
      </c>
      <c r="N2939" s="2" t="str">
        <f>VLOOKUP(Tabla1[[#This Row],[nemo]],'Nemos y clasificaciones'!$A$2:$B$5000,2,FALSE)</f>
        <v>CFI</v>
      </c>
      <c r="O2939" s="2" t="str">
        <f>VLOOKUP(Tabla1[[#This Row],[nemo]],'Nemos y clasificaciones'!$A$1:$C$3000,3,FALSE)</f>
        <v>CFI</v>
      </c>
      <c r="P2939" s="2"/>
      <c r="Q2939" s="2"/>
    </row>
    <row r="2940" spans="1:17" x14ac:dyDescent="0.25">
      <c r="A2940" t="s">
        <v>8265</v>
      </c>
      <c r="B2940" s="1">
        <v>43222</v>
      </c>
      <c r="C2940" s="1">
        <v>43228</v>
      </c>
      <c r="D2940" t="s">
        <v>14</v>
      </c>
      <c r="E2940" t="s">
        <v>1895</v>
      </c>
      <c r="F2940">
        <v>0</v>
      </c>
      <c r="G2940">
        <v>125000000</v>
      </c>
      <c r="H2940">
        <v>0</v>
      </c>
      <c r="I2940">
        <v>0</v>
      </c>
      <c r="J2940">
        <v>0</v>
      </c>
      <c r="K2940">
        <v>3.8149999999999999</v>
      </c>
      <c r="L2940" t="s">
        <v>16</v>
      </c>
      <c r="M2940" s="2">
        <v>476875000</v>
      </c>
      <c r="N2940" s="2" t="str">
        <f>VLOOKUP(Tabla1[[#This Row],[nemo]],'Nemos y clasificaciones'!$A$2:$B$5000,2,FALSE)</f>
        <v>FORESTAL CONSTRUCTORA Y COMERCIAL DEL PACIFICO SUR S.A.</v>
      </c>
      <c r="O2940" s="2" t="str">
        <f>VLOOKUP(Tabla1[[#This Row],[nemo]],'Nemos y clasificaciones'!$A$1:$C$3000,3,FALSE)</f>
        <v>Forestal</v>
      </c>
      <c r="P2940" s="2"/>
      <c r="Q2940" s="2"/>
    </row>
    <row r="2941" spans="1:17" x14ac:dyDescent="0.25">
      <c r="A2941" t="s">
        <v>8804</v>
      </c>
      <c r="B2941" s="1">
        <v>43085</v>
      </c>
      <c r="C2941" s="1">
        <v>43091</v>
      </c>
      <c r="D2941" t="s">
        <v>14</v>
      </c>
      <c r="E2941" t="s">
        <v>6138</v>
      </c>
      <c r="F2941">
        <v>0</v>
      </c>
      <c r="G2941">
        <v>1000000</v>
      </c>
      <c r="H2941">
        <v>0</v>
      </c>
      <c r="I2941">
        <v>0</v>
      </c>
      <c r="J2941">
        <v>0</v>
      </c>
      <c r="K2941">
        <v>360.60300000000001</v>
      </c>
      <c r="L2941" t="s">
        <v>19</v>
      </c>
      <c r="M2941" s="2">
        <v>360603000</v>
      </c>
      <c r="N2941" s="2" t="str">
        <f>VLOOKUP(Tabla1[[#This Row],[nemo]],'Nemos y clasificaciones'!$A$2:$B$5000,2,FALSE)</f>
        <v>CFI</v>
      </c>
      <c r="O2941" s="2" t="str">
        <f>VLOOKUP(Tabla1[[#This Row],[nemo]],'Nemos y clasificaciones'!$A$1:$C$3000,3,FALSE)</f>
        <v>CFI</v>
      </c>
      <c r="P2941" s="2"/>
      <c r="Q2941" s="2"/>
    </row>
    <row r="2942" spans="1:17" x14ac:dyDescent="0.25">
      <c r="A2942" t="s">
        <v>10065</v>
      </c>
      <c r="B2942" s="1">
        <v>42726</v>
      </c>
      <c r="C2942" s="1">
        <v>42732</v>
      </c>
      <c r="D2942" t="s">
        <v>14</v>
      </c>
      <c r="E2942" t="s">
        <v>6138</v>
      </c>
      <c r="F2942">
        <v>0</v>
      </c>
      <c r="G2942">
        <v>1000000</v>
      </c>
      <c r="H2942">
        <v>0</v>
      </c>
      <c r="I2942">
        <v>0</v>
      </c>
      <c r="J2942">
        <v>0</v>
      </c>
      <c r="K2942">
        <v>356.87900000000002</v>
      </c>
      <c r="L2942" t="s">
        <v>19</v>
      </c>
      <c r="M2942" s="2">
        <v>356879000</v>
      </c>
      <c r="N2942" s="2" t="str">
        <f>VLOOKUP(Tabla1[[#This Row],[nemo]],'Nemos y clasificaciones'!$A$2:$B$5000,2,FALSE)</f>
        <v>CFI</v>
      </c>
      <c r="O2942" s="2" t="str">
        <f>VLOOKUP(Tabla1[[#This Row],[nemo]],'Nemos y clasificaciones'!$A$1:$C$3000,3,FALSE)</f>
        <v>CFI</v>
      </c>
      <c r="P2942" s="2"/>
      <c r="Q2942" s="2"/>
    </row>
    <row r="2943" spans="1:17" x14ac:dyDescent="0.25">
      <c r="A2943" t="s">
        <v>10252</v>
      </c>
      <c r="B2943" s="1">
        <v>42627</v>
      </c>
      <c r="C2943" s="1">
        <v>42634</v>
      </c>
      <c r="D2943" t="s">
        <v>14</v>
      </c>
      <c r="E2943" t="s">
        <v>6138</v>
      </c>
      <c r="F2943">
        <v>0</v>
      </c>
      <c r="G2943">
        <v>1000000</v>
      </c>
      <c r="H2943">
        <v>0</v>
      </c>
      <c r="I2943">
        <v>0</v>
      </c>
      <c r="J2943">
        <v>0</v>
      </c>
      <c r="K2943">
        <v>356.87900000000002</v>
      </c>
      <c r="L2943" t="s">
        <v>19</v>
      </c>
      <c r="M2943" s="2">
        <v>356879000</v>
      </c>
      <c r="N2943" s="2" t="str">
        <f>VLOOKUP(Tabla1[[#This Row],[nemo]],'Nemos y clasificaciones'!$A$2:$B$5000,2,FALSE)</f>
        <v>CFI</v>
      </c>
      <c r="O2943" s="2" t="str">
        <f>VLOOKUP(Tabla1[[#This Row],[nemo]],'Nemos y clasificaciones'!$A$1:$C$3000,3,FALSE)</f>
        <v>CFI</v>
      </c>
      <c r="P2943" s="2"/>
      <c r="Q2943" s="2"/>
    </row>
    <row r="2944" spans="1:17" x14ac:dyDescent="0.25">
      <c r="A2944" t="s">
        <v>8357</v>
      </c>
      <c r="B2944" s="1">
        <v>43210</v>
      </c>
      <c r="C2944" s="1">
        <v>43216</v>
      </c>
      <c r="D2944" t="s">
        <v>14</v>
      </c>
      <c r="E2944" t="s">
        <v>1190</v>
      </c>
      <c r="F2944">
        <v>0</v>
      </c>
      <c r="G2944">
        <v>13081284</v>
      </c>
      <c r="H2944">
        <v>0</v>
      </c>
      <c r="I2944">
        <v>0</v>
      </c>
      <c r="J2944">
        <v>0</v>
      </c>
      <c r="K2944">
        <v>36</v>
      </c>
      <c r="L2944" t="s">
        <v>54</v>
      </c>
      <c r="M2944" s="2">
        <v>470926224</v>
      </c>
      <c r="N2944" s="2" t="str">
        <f>VLOOKUP(Tabla1[[#This Row],[nemo]],'Nemos y clasificaciones'!$A$2:$B$5000,2,FALSE)</f>
        <v>EMPRESA ELECTRICA DE MAGALLANES S.A.</v>
      </c>
      <c r="O2944" s="2" t="str">
        <f>VLOOKUP(Tabla1[[#This Row],[nemo]],'Nemos y clasificaciones'!$A$1:$C$3000,3,FALSE)</f>
        <v>Eléctrico</v>
      </c>
      <c r="P2944" s="2"/>
      <c r="Q2944" s="2"/>
    </row>
    <row r="2945" spans="1:17" x14ac:dyDescent="0.25">
      <c r="A2945" t="s">
        <v>4239</v>
      </c>
      <c r="B2945" s="1">
        <v>43973</v>
      </c>
      <c r="C2945" s="1">
        <v>43979</v>
      </c>
      <c r="D2945" t="s">
        <v>14</v>
      </c>
      <c r="E2945" t="s">
        <v>1661</v>
      </c>
      <c r="F2945">
        <v>0</v>
      </c>
      <c r="G2945">
        <v>2500000</v>
      </c>
      <c r="H2945">
        <v>0</v>
      </c>
      <c r="I2945">
        <v>0</v>
      </c>
      <c r="J2945">
        <v>0</v>
      </c>
      <c r="K2945">
        <v>187</v>
      </c>
      <c r="L2945" t="s">
        <v>19</v>
      </c>
      <c r="M2945" s="2">
        <v>467500000</v>
      </c>
      <c r="N2945" s="2" t="str">
        <f>VLOOKUP(Tabla1[[#This Row],[nemo]],'Nemos y clasificaciones'!$A$2:$B$5000,2,FALSE)</f>
        <v>COMPAÑIA ELECTRICA DEL LITORAL S.A.</v>
      </c>
      <c r="O2945" s="2" t="str">
        <f>VLOOKUP(Tabla1[[#This Row],[nemo]],'Nemos y clasificaciones'!$A$1:$C$3000,3,FALSE)</f>
        <v>Eléctrico</v>
      </c>
      <c r="P2945" s="2"/>
      <c r="Q2945" s="2"/>
    </row>
    <row r="2946" spans="1:17" x14ac:dyDescent="0.25">
      <c r="A2946" t="s">
        <v>10252</v>
      </c>
      <c r="B2946" s="1">
        <v>42360</v>
      </c>
      <c r="C2946" s="1">
        <v>42367</v>
      </c>
      <c r="D2946" t="s">
        <v>14</v>
      </c>
      <c r="E2946" t="s">
        <v>6138</v>
      </c>
      <c r="F2946">
        <v>0</v>
      </c>
      <c r="G2946">
        <v>1000000</v>
      </c>
      <c r="H2946">
        <v>0</v>
      </c>
      <c r="I2946">
        <v>0</v>
      </c>
      <c r="J2946">
        <v>0</v>
      </c>
      <c r="K2946">
        <v>356.87900000000002</v>
      </c>
      <c r="L2946" t="s">
        <v>19</v>
      </c>
      <c r="M2946" s="2">
        <v>356879000</v>
      </c>
      <c r="N2946" s="2" t="str">
        <f>VLOOKUP(Tabla1[[#This Row],[nemo]],'Nemos y clasificaciones'!$A$2:$B$5000,2,FALSE)</f>
        <v>CFI</v>
      </c>
      <c r="O2946" s="2" t="str">
        <f>VLOOKUP(Tabla1[[#This Row],[nemo]],'Nemos y clasificaciones'!$A$1:$C$3000,3,FALSE)</f>
        <v>CFI</v>
      </c>
      <c r="P2946" s="2"/>
      <c r="Q2946" s="2"/>
    </row>
    <row r="2947" spans="1:17" x14ac:dyDescent="0.25">
      <c r="A2947" t="s">
        <v>6137</v>
      </c>
      <c r="B2947" s="1">
        <v>43623</v>
      </c>
      <c r="C2947" s="1">
        <v>43629</v>
      </c>
      <c r="D2947" t="s">
        <v>14</v>
      </c>
      <c r="E2947" t="s">
        <v>6138</v>
      </c>
      <c r="F2947">
        <v>0</v>
      </c>
      <c r="G2947">
        <v>1000000</v>
      </c>
      <c r="H2947">
        <v>0</v>
      </c>
      <c r="I2947">
        <v>0</v>
      </c>
      <c r="J2947">
        <v>0</v>
      </c>
      <c r="K2947">
        <v>342.32900000000001</v>
      </c>
      <c r="L2947" t="s">
        <v>19</v>
      </c>
      <c r="M2947" s="2">
        <v>342329000</v>
      </c>
      <c r="N2947" s="2" t="str">
        <f>VLOOKUP(Tabla1[[#This Row],[nemo]],'Nemos y clasificaciones'!$A$2:$B$5000,2,FALSE)</f>
        <v>CFI</v>
      </c>
      <c r="O2947" s="2" t="str">
        <f>VLOOKUP(Tabla1[[#This Row],[nemo]],'Nemos y clasificaciones'!$A$1:$C$3000,3,FALSE)</f>
        <v>CFI</v>
      </c>
      <c r="P2947" s="2"/>
      <c r="Q2947" s="2"/>
    </row>
    <row r="2948" spans="1:17" x14ac:dyDescent="0.25">
      <c r="A2948" t="s">
        <v>9072</v>
      </c>
      <c r="B2948" s="1">
        <v>42992</v>
      </c>
      <c r="C2948" s="1">
        <v>43000</v>
      </c>
      <c r="D2948" t="s">
        <v>14</v>
      </c>
      <c r="E2948" t="s">
        <v>6138</v>
      </c>
      <c r="F2948">
        <v>0</v>
      </c>
      <c r="G2948">
        <v>1000000</v>
      </c>
      <c r="H2948">
        <v>0</v>
      </c>
      <c r="I2948">
        <v>0</v>
      </c>
      <c r="J2948">
        <v>0</v>
      </c>
      <c r="K2948">
        <v>332.86500000000001</v>
      </c>
      <c r="L2948" t="s">
        <v>19</v>
      </c>
      <c r="M2948" s="2">
        <v>332865000</v>
      </c>
      <c r="N2948" s="2" t="str">
        <f>VLOOKUP(Tabla1[[#This Row],[nemo]],'Nemos y clasificaciones'!$A$2:$B$5000,2,FALSE)</f>
        <v>CFI</v>
      </c>
      <c r="O2948" s="2" t="str">
        <f>VLOOKUP(Tabla1[[#This Row],[nemo]],'Nemos y clasificaciones'!$A$1:$C$3000,3,FALSE)</f>
        <v>CFI</v>
      </c>
      <c r="P2948" s="2"/>
      <c r="Q2948" s="2"/>
    </row>
    <row r="2949" spans="1:17" x14ac:dyDescent="0.25">
      <c r="A2949" t="s">
        <v>10462</v>
      </c>
      <c r="B2949" s="1">
        <v>42515</v>
      </c>
      <c r="C2949" s="1">
        <v>42521</v>
      </c>
      <c r="D2949" t="s">
        <v>14</v>
      </c>
      <c r="E2949" t="s">
        <v>6136</v>
      </c>
      <c r="F2949">
        <v>0</v>
      </c>
      <c r="G2949">
        <v>1000000</v>
      </c>
      <c r="H2949">
        <v>0</v>
      </c>
      <c r="I2949">
        <v>0</v>
      </c>
      <c r="J2949">
        <v>0</v>
      </c>
      <c r="K2949">
        <v>622.13499999999999</v>
      </c>
      <c r="L2949" t="s">
        <v>19</v>
      </c>
      <c r="M2949" s="2">
        <v>622135000</v>
      </c>
      <c r="N2949" s="2" t="str">
        <f>VLOOKUP(Tabla1[[#This Row],[nemo]],'Nemos y clasificaciones'!$A$2:$B$5000,2,FALSE)</f>
        <v>CFI</v>
      </c>
      <c r="O2949" s="2" t="str">
        <f>VLOOKUP(Tabla1[[#This Row],[nemo]],'Nemos y clasificaciones'!$A$1:$C$3000,3,FALSE)</f>
        <v>CFI</v>
      </c>
      <c r="P2949" s="2"/>
      <c r="Q2949" s="2"/>
    </row>
    <row r="2950" spans="1:17" x14ac:dyDescent="0.25">
      <c r="A2950" t="s">
        <v>7874</v>
      </c>
      <c r="B2950" s="1">
        <v>43266</v>
      </c>
      <c r="C2950" s="1">
        <v>43272</v>
      </c>
      <c r="D2950" t="s">
        <v>14</v>
      </c>
      <c r="E2950" t="s">
        <v>6136</v>
      </c>
      <c r="F2950">
        <v>0</v>
      </c>
      <c r="G2950">
        <v>1000000</v>
      </c>
      <c r="H2950">
        <v>0</v>
      </c>
      <c r="I2950">
        <v>0</v>
      </c>
      <c r="J2950">
        <v>0</v>
      </c>
      <c r="K2950">
        <v>464.80900000000003</v>
      </c>
      <c r="L2950" t="s">
        <v>19</v>
      </c>
      <c r="M2950" s="2">
        <v>464809000</v>
      </c>
      <c r="N2950" s="2" t="str">
        <f>VLOOKUP(Tabla1[[#This Row],[nemo]],'Nemos y clasificaciones'!$A$2:$B$5000,2,FALSE)</f>
        <v>CFI</v>
      </c>
      <c r="O2950" s="2" t="str">
        <f>VLOOKUP(Tabla1[[#This Row],[nemo]],'Nemos y clasificaciones'!$A$1:$C$3000,3,FALSE)</f>
        <v>CFI</v>
      </c>
      <c r="P2950" s="2"/>
      <c r="Q2950" s="2"/>
    </row>
    <row r="2951" spans="1:17" x14ac:dyDescent="0.25">
      <c r="A2951" t="s">
        <v>6445</v>
      </c>
      <c r="B2951" s="1">
        <v>43592</v>
      </c>
      <c r="C2951" s="1">
        <v>43598</v>
      </c>
      <c r="D2951" t="s">
        <v>14</v>
      </c>
      <c r="E2951" t="s">
        <v>2064</v>
      </c>
      <c r="F2951">
        <v>0</v>
      </c>
      <c r="G2951">
        <v>2863129447</v>
      </c>
      <c r="H2951">
        <v>0</v>
      </c>
      <c r="I2951">
        <v>0</v>
      </c>
      <c r="J2951">
        <v>0</v>
      </c>
      <c r="K2951">
        <v>0.16200000000000001</v>
      </c>
      <c r="L2951" t="s">
        <v>23</v>
      </c>
      <c r="M2951" s="2">
        <v>463826970.41399997</v>
      </c>
      <c r="N2951" s="2" t="str">
        <f>VLOOKUP(Tabla1[[#This Row],[nemo]],'Nemos y clasificaciones'!$A$2:$B$5000,2,FALSE)</f>
        <v>CENCOSUD S.A.</v>
      </c>
      <c r="O2951" s="2" t="str">
        <f>VLOOKUP(Tabla1[[#This Row],[nemo]],'Nemos y clasificaciones'!$A$1:$C$3000,3,FALSE)</f>
        <v>Consumo</v>
      </c>
      <c r="P2951" s="2"/>
      <c r="Q2951" s="2"/>
    </row>
    <row r="2952" spans="1:17" x14ac:dyDescent="0.25">
      <c r="A2952" t="s">
        <v>11630</v>
      </c>
      <c r="B2952" s="1">
        <v>42137</v>
      </c>
      <c r="C2952" s="1">
        <v>42143</v>
      </c>
      <c r="D2952" t="s">
        <v>14</v>
      </c>
      <c r="E2952" t="s">
        <v>6136</v>
      </c>
      <c r="F2952">
        <v>0</v>
      </c>
      <c r="G2952">
        <v>1000000</v>
      </c>
      <c r="H2952">
        <v>0</v>
      </c>
      <c r="I2952">
        <v>0</v>
      </c>
      <c r="J2952">
        <v>0</v>
      </c>
      <c r="K2952">
        <v>459.88</v>
      </c>
      <c r="L2952" t="s">
        <v>19</v>
      </c>
      <c r="M2952" s="2">
        <v>459880000</v>
      </c>
      <c r="N2952" s="2" t="str">
        <f>VLOOKUP(Tabla1[[#This Row],[nemo]],'Nemos y clasificaciones'!$A$2:$B$5000,2,FALSE)</f>
        <v>CFI</v>
      </c>
      <c r="O2952" s="2" t="str">
        <f>VLOOKUP(Tabla1[[#This Row],[nemo]],'Nemos y clasificaciones'!$A$1:$C$3000,3,FALSE)</f>
        <v>CFI</v>
      </c>
      <c r="P2952" s="2"/>
      <c r="Q2952" s="2"/>
    </row>
    <row r="2953" spans="1:17" x14ac:dyDescent="0.25">
      <c r="A2953" t="s">
        <v>9404</v>
      </c>
      <c r="B2953" s="1">
        <v>42886</v>
      </c>
      <c r="C2953" s="1">
        <v>42892</v>
      </c>
      <c r="D2953" t="s">
        <v>14</v>
      </c>
      <c r="E2953" t="s">
        <v>6136</v>
      </c>
      <c r="F2953">
        <v>0</v>
      </c>
      <c r="G2953">
        <v>1000000</v>
      </c>
      <c r="H2953">
        <v>0</v>
      </c>
      <c r="I2953">
        <v>0</v>
      </c>
      <c r="J2953">
        <v>0</v>
      </c>
      <c r="K2953">
        <v>436.92399999999998</v>
      </c>
      <c r="L2953" t="s">
        <v>19</v>
      </c>
      <c r="M2953" s="2">
        <v>436924000</v>
      </c>
      <c r="N2953" s="2" t="str">
        <f>VLOOKUP(Tabla1[[#This Row],[nemo]],'Nemos y clasificaciones'!$A$2:$B$5000,2,FALSE)</f>
        <v>CFI</v>
      </c>
      <c r="O2953" s="2" t="str">
        <f>VLOOKUP(Tabla1[[#This Row],[nemo]],'Nemos y clasificaciones'!$A$1:$C$3000,3,FALSE)</f>
        <v>CFI</v>
      </c>
      <c r="P2953" s="2"/>
      <c r="Q2953" s="2"/>
    </row>
    <row r="2954" spans="1:17" x14ac:dyDescent="0.25">
      <c r="A2954" t="s">
        <v>8033</v>
      </c>
      <c r="B2954" s="1">
        <v>43243</v>
      </c>
      <c r="C2954" s="1">
        <v>43249</v>
      </c>
      <c r="D2954" t="s">
        <v>14</v>
      </c>
      <c r="E2954" t="s">
        <v>1709</v>
      </c>
      <c r="F2954">
        <v>0</v>
      </c>
      <c r="G2954">
        <v>11000000</v>
      </c>
      <c r="H2954">
        <v>0</v>
      </c>
      <c r="I2954">
        <v>0</v>
      </c>
      <c r="J2954">
        <v>0</v>
      </c>
      <c r="K2954">
        <v>42.027000000000001</v>
      </c>
      <c r="L2954" t="s">
        <v>54</v>
      </c>
      <c r="M2954" s="2">
        <v>462297000</v>
      </c>
      <c r="N2954" s="2" t="str">
        <f>VLOOKUP(Tabla1[[#This Row],[nemo]],'Nemos y clasificaciones'!$A$2:$B$5000,2,FALSE)</f>
        <v>SOCIEDAD AGRICOLA LA ROSA SOFRUCO S.A.</v>
      </c>
      <c r="O2954" s="2" t="str">
        <f>VLOOKUP(Tabla1[[#This Row],[nemo]],'Nemos y clasificaciones'!$A$1:$C$3000,3,FALSE)</f>
        <v>Otros</v>
      </c>
      <c r="P2954" s="2"/>
      <c r="Q2954" s="2"/>
    </row>
    <row r="2955" spans="1:17" x14ac:dyDescent="0.25">
      <c r="A2955" t="s">
        <v>7019</v>
      </c>
      <c r="B2955" s="1">
        <v>43455</v>
      </c>
      <c r="C2955" s="1">
        <v>43462</v>
      </c>
      <c r="D2955" t="s">
        <v>14</v>
      </c>
      <c r="E2955" t="s">
        <v>6136</v>
      </c>
      <c r="F2955">
        <v>0</v>
      </c>
      <c r="G2955">
        <v>1000000</v>
      </c>
      <c r="H2955">
        <v>0</v>
      </c>
      <c r="I2955">
        <v>0</v>
      </c>
      <c r="J2955">
        <v>0</v>
      </c>
      <c r="K2955">
        <v>172.619</v>
      </c>
      <c r="L2955" t="s">
        <v>19</v>
      </c>
      <c r="M2955" s="2">
        <v>172619000</v>
      </c>
      <c r="N2955" s="2" t="str">
        <f>VLOOKUP(Tabla1[[#This Row],[nemo]],'Nemos y clasificaciones'!$A$2:$B$5000,2,FALSE)</f>
        <v>CFI</v>
      </c>
      <c r="O2955" s="2" t="str">
        <f>VLOOKUP(Tabla1[[#This Row],[nemo]],'Nemos y clasificaciones'!$A$1:$C$3000,3,FALSE)</f>
        <v>CFI</v>
      </c>
      <c r="P2955" s="2"/>
      <c r="Q2955" s="2"/>
    </row>
    <row r="2956" spans="1:17" x14ac:dyDescent="0.25">
      <c r="A2956" t="s">
        <v>11272</v>
      </c>
      <c r="B2956" s="1">
        <v>42261</v>
      </c>
      <c r="C2956" s="1">
        <v>42269</v>
      </c>
      <c r="D2956" t="s">
        <v>14</v>
      </c>
      <c r="E2956" t="s">
        <v>6136</v>
      </c>
      <c r="F2956">
        <v>0</v>
      </c>
      <c r="G2956">
        <v>1000000</v>
      </c>
      <c r="H2956">
        <v>0</v>
      </c>
      <c r="I2956">
        <v>0</v>
      </c>
      <c r="J2956">
        <v>0</v>
      </c>
      <c r="K2956">
        <v>154.989</v>
      </c>
      <c r="L2956" t="s">
        <v>19</v>
      </c>
      <c r="M2956" s="2">
        <v>154989000</v>
      </c>
      <c r="N2956" s="2" t="str">
        <f>VLOOKUP(Tabla1[[#This Row],[nemo]],'Nemos y clasificaciones'!$A$2:$B$5000,2,FALSE)</f>
        <v>CFI</v>
      </c>
      <c r="O2956" s="2" t="str">
        <f>VLOOKUP(Tabla1[[#This Row],[nemo]],'Nemos y clasificaciones'!$A$1:$C$3000,3,FALSE)</f>
        <v>CFI</v>
      </c>
      <c r="P2956" s="2"/>
      <c r="Q2956" s="2"/>
    </row>
    <row r="2957" spans="1:17" x14ac:dyDescent="0.25">
      <c r="A2957" t="s">
        <v>10064</v>
      </c>
      <c r="B2957" s="1">
        <v>42726</v>
      </c>
      <c r="C2957" s="1">
        <v>42732</v>
      </c>
      <c r="D2957" t="s">
        <v>14</v>
      </c>
      <c r="E2957" t="s">
        <v>6136</v>
      </c>
      <c r="F2957">
        <v>0</v>
      </c>
      <c r="G2957">
        <v>1000000</v>
      </c>
      <c r="H2957">
        <v>0</v>
      </c>
      <c r="I2957">
        <v>0</v>
      </c>
      <c r="J2957">
        <v>0</v>
      </c>
      <c r="K2957">
        <v>138.697</v>
      </c>
      <c r="L2957" t="s">
        <v>19</v>
      </c>
      <c r="M2957" s="2">
        <v>138697000</v>
      </c>
      <c r="N2957" s="2" t="str">
        <f>VLOOKUP(Tabla1[[#This Row],[nemo]],'Nemos y clasificaciones'!$A$2:$B$5000,2,FALSE)</f>
        <v>CFI</v>
      </c>
      <c r="O2957" s="2" t="str">
        <f>VLOOKUP(Tabla1[[#This Row],[nemo]],'Nemos y clasificaciones'!$A$1:$C$3000,3,FALSE)</f>
        <v>CFI</v>
      </c>
      <c r="P2957" s="2"/>
      <c r="Q2957" s="2"/>
    </row>
    <row r="2958" spans="1:17" x14ac:dyDescent="0.25">
      <c r="A2958" t="s">
        <v>11020</v>
      </c>
      <c r="B2958" s="1">
        <v>42360</v>
      </c>
      <c r="C2958" s="1">
        <v>42367</v>
      </c>
      <c r="D2958" t="s">
        <v>14</v>
      </c>
      <c r="E2958" t="s">
        <v>6136</v>
      </c>
      <c r="F2958">
        <v>0</v>
      </c>
      <c r="G2958">
        <v>1000000</v>
      </c>
      <c r="H2958">
        <v>0</v>
      </c>
      <c r="I2958">
        <v>0</v>
      </c>
      <c r="J2958">
        <v>0</v>
      </c>
      <c r="K2958">
        <v>138.65</v>
      </c>
      <c r="L2958" t="s">
        <v>19</v>
      </c>
      <c r="M2958" s="2">
        <v>138650000</v>
      </c>
      <c r="N2958" s="2" t="str">
        <f>VLOOKUP(Tabla1[[#This Row],[nemo]],'Nemos y clasificaciones'!$A$2:$B$5000,2,FALSE)</f>
        <v>CFI</v>
      </c>
      <c r="O2958" s="2" t="str">
        <f>VLOOKUP(Tabla1[[#This Row],[nemo]],'Nemos y clasificaciones'!$A$1:$C$3000,3,FALSE)</f>
        <v>CFI</v>
      </c>
      <c r="P2958" s="2"/>
      <c r="Q2958" s="2"/>
    </row>
    <row r="2959" spans="1:17" x14ac:dyDescent="0.25">
      <c r="A2959" t="s">
        <v>10253</v>
      </c>
      <c r="B2959" s="1">
        <v>42627</v>
      </c>
      <c r="C2959" s="1">
        <v>42634</v>
      </c>
      <c r="D2959" t="s">
        <v>14</v>
      </c>
      <c r="E2959" t="s">
        <v>6136</v>
      </c>
      <c r="F2959">
        <v>0</v>
      </c>
      <c r="G2959">
        <v>1000000</v>
      </c>
      <c r="H2959">
        <v>0</v>
      </c>
      <c r="I2959">
        <v>0</v>
      </c>
      <c r="J2959">
        <v>0</v>
      </c>
      <c r="K2959">
        <v>137.52099999999999</v>
      </c>
      <c r="L2959" t="s">
        <v>19</v>
      </c>
      <c r="M2959" s="2">
        <v>137521000</v>
      </c>
      <c r="N2959" s="2" t="str">
        <f>VLOOKUP(Tabla1[[#This Row],[nemo]],'Nemos y clasificaciones'!$A$2:$B$5000,2,FALSE)</f>
        <v>CFI</v>
      </c>
      <c r="O2959" s="2" t="str">
        <f>VLOOKUP(Tabla1[[#This Row],[nemo]],'Nemos y clasificaciones'!$A$1:$C$3000,3,FALSE)</f>
        <v>CFI</v>
      </c>
      <c r="P2959" s="2"/>
      <c r="Q2959" s="2"/>
    </row>
    <row r="2960" spans="1:17" x14ac:dyDescent="0.25">
      <c r="A2960" t="s">
        <v>6135</v>
      </c>
      <c r="B2960" s="1">
        <v>43623</v>
      </c>
      <c r="C2960" s="1">
        <v>43629</v>
      </c>
      <c r="D2960" t="s">
        <v>14</v>
      </c>
      <c r="E2960" t="s">
        <v>6136</v>
      </c>
      <c r="F2960">
        <v>0</v>
      </c>
      <c r="G2960">
        <v>1000000</v>
      </c>
      <c r="H2960">
        <v>0</v>
      </c>
      <c r="I2960">
        <v>0</v>
      </c>
      <c r="J2960">
        <v>0</v>
      </c>
      <c r="K2960">
        <v>132.381</v>
      </c>
      <c r="L2960" t="s">
        <v>19</v>
      </c>
      <c r="M2960" s="2">
        <v>132381000</v>
      </c>
      <c r="N2960" s="2" t="str">
        <f>VLOOKUP(Tabla1[[#This Row],[nemo]],'Nemos y clasificaciones'!$A$2:$B$5000,2,FALSE)</f>
        <v>CFI</v>
      </c>
      <c r="O2960" s="2" t="str">
        <f>VLOOKUP(Tabla1[[#This Row],[nemo]],'Nemos y clasificaciones'!$A$1:$C$3000,3,FALSE)</f>
        <v>CFI</v>
      </c>
      <c r="P2960" s="2"/>
      <c r="Q2960" s="2"/>
    </row>
    <row r="2961" spans="1:17" x14ac:dyDescent="0.25">
      <c r="A2961" t="s">
        <v>11656</v>
      </c>
      <c r="B2961" s="1">
        <v>42133</v>
      </c>
      <c r="C2961" s="1">
        <v>42139</v>
      </c>
      <c r="D2961" t="s">
        <v>14</v>
      </c>
      <c r="E2961" t="s">
        <v>1903</v>
      </c>
      <c r="F2961">
        <v>0</v>
      </c>
      <c r="G2961">
        <v>179739039</v>
      </c>
      <c r="H2961">
        <v>0</v>
      </c>
      <c r="I2961">
        <v>0</v>
      </c>
      <c r="J2961">
        <v>0</v>
      </c>
      <c r="K2961">
        <v>2.5</v>
      </c>
      <c r="L2961" t="s">
        <v>16</v>
      </c>
      <c r="M2961" s="2">
        <v>449347597.5</v>
      </c>
      <c r="N2961" s="2" t="str">
        <f>VLOOKUP(Tabla1[[#This Row],[nemo]],'Nemos y clasificaciones'!$A$2:$B$5000,2,FALSE)</f>
        <v>FERIA DE OSORNO S.A.</v>
      </c>
      <c r="O2961" s="2" t="str">
        <f>VLOOKUP(Tabla1[[#This Row],[nemo]],'Nemos y clasificaciones'!$A$1:$C$3000,3,FALSE)</f>
        <v>Alimentos, bebidas y tabaco</v>
      </c>
      <c r="P2961" s="2"/>
      <c r="Q2961" s="2"/>
    </row>
    <row r="2962" spans="1:17" x14ac:dyDescent="0.25">
      <c r="A2962" t="s">
        <v>4258</v>
      </c>
      <c r="B2962" s="1">
        <v>43973</v>
      </c>
      <c r="C2962" s="1">
        <v>43979</v>
      </c>
      <c r="D2962" t="s">
        <v>14</v>
      </c>
      <c r="E2962" t="s">
        <v>1709</v>
      </c>
      <c r="F2962">
        <v>0</v>
      </c>
      <c r="G2962">
        <v>11000000</v>
      </c>
      <c r="H2962">
        <v>0</v>
      </c>
      <c r="I2962">
        <v>0</v>
      </c>
      <c r="J2962">
        <v>0</v>
      </c>
      <c r="K2962">
        <v>40.840000000000003</v>
      </c>
      <c r="L2962" t="s">
        <v>54</v>
      </c>
      <c r="M2962" s="2">
        <v>449240000</v>
      </c>
      <c r="N2962" s="2" t="str">
        <f>VLOOKUP(Tabla1[[#This Row],[nemo]],'Nemos y clasificaciones'!$A$2:$B$5000,2,FALSE)</f>
        <v>SOCIEDAD AGRICOLA LA ROSA SOFRUCO S.A.</v>
      </c>
      <c r="O2962" s="2" t="str">
        <f>VLOOKUP(Tabla1[[#This Row],[nemo]],'Nemos y clasificaciones'!$A$1:$C$3000,3,FALSE)</f>
        <v>Otros</v>
      </c>
      <c r="P2962" s="2"/>
      <c r="Q2962" s="2"/>
    </row>
    <row r="2963" spans="1:17" x14ac:dyDescent="0.25">
      <c r="A2963" t="s">
        <v>8803</v>
      </c>
      <c r="B2963" s="1">
        <v>43085</v>
      </c>
      <c r="C2963" s="1">
        <v>43091</v>
      </c>
      <c r="D2963" t="s">
        <v>14</v>
      </c>
      <c r="E2963" t="s">
        <v>6136</v>
      </c>
      <c r="F2963">
        <v>0</v>
      </c>
      <c r="G2963">
        <v>1000000</v>
      </c>
      <c r="H2963">
        <v>0</v>
      </c>
      <c r="I2963">
        <v>0</v>
      </c>
      <c r="J2963">
        <v>0</v>
      </c>
      <c r="K2963">
        <v>131.72200000000001</v>
      </c>
      <c r="L2963" t="s">
        <v>19</v>
      </c>
      <c r="M2963" s="2">
        <v>131722000</v>
      </c>
      <c r="N2963" s="2" t="str">
        <f>VLOOKUP(Tabla1[[#This Row],[nemo]],'Nemos y clasificaciones'!$A$2:$B$5000,2,FALSE)</f>
        <v>CFI</v>
      </c>
      <c r="O2963" s="2" t="str">
        <f>VLOOKUP(Tabla1[[#This Row],[nemo]],'Nemos y clasificaciones'!$A$1:$C$3000,3,FALSE)</f>
        <v>CFI</v>
      </c>
      <c r="P2963" s="2"/>
      <c r="Q2963" s="2"/>
    </row>
    <row r="2964" spans="1:17" x14ac:dyDescent="0.25">
      <c r="A2964" t="s">
        <v>9071</v>
      </c>
      <c r="B2964" s="1">
        <v>42992</v>
      </c>
      <c r="C2964" s="1">
        <v>43000</v>
      </c>
      <c r="D2964" t="s">
        <v>14</v>
      </c>
      <c r="E2964" t="s">
        <v>6136</v>
      </c>
      <c r="F2964">
        <v>0</v>
      </c>
      <c r="G2964">
        <v>1000000</v>
      </c>
      <c r="H2964">
        <v>0</v>
      </c>
      <c r="I2964">
        <v>0</v>
      </c>
      <c r="J2964">
        <v>0</v>
      </c>
      <c r="K2964">
        <v>120.161</v>
      </c>
      <c r="L2964" t="s">
        <v>19</v>
      </c>
      <c r="M2964" s="2">
        <v>120161000</v>
      </c>
      <c r="N2964" s="2" t="str">
        <f>VLOOKUP(Tabla1[[#This Row],[nemo]],'Nemos y clasificaciones'!$A$2:$B$5000,2,FALSE)</f>
        <v>CFI</v>
      </c>
      <c r="O2964" s="2" t="str">
        <f>VLOOKUP(Tabla1[[#This Row],[nemo]],'Nemos y clasificaciones'!$A$1:$C$3000,3,FALSE)</f>
        <v>CFI</v>
      </c>
      <c r="P2964" s="2"/>
      <c r="Q2964" s="2"/>
    </row>
    <row r="2965" spans="1:17" x14ac:dyDescent="0.25">
      <c r="A2965" t="s">
        <v>2729</v>
      </c>
      <c r="B2965" s="1">
        <v>44195</v>
      </c>
      <c r="C2965" s="1">
        <v>44202</v>
      </c>
      <c r="D2965" t="s">
        <v>21</v>
      </c>
      <c r="E2965" t="s">
        <v>731</v>
      </c>
      <c r="F2965">
        <v>0</v>
      </c>
      <c r="G2965">
        <v>1000000</v>
      </c>
      <c r="H2965">
        <v>0</v>
      </c>
      <c r="I2965">
        <v>0</v>
      </c>
      <c r="J2965">
        <v>0</v>
      </c>
      <c r="K2965">
        <v>4.9000000000000002E-2</v>
      </c>
      <c r="L2965" t="s">
        <v>23</v>
      </c>
      <c r="M2965" s="3">
        <v>49000</v>
      </c>
      <c r="N2965" s="2" t="str">
        <f>VLOOKUP(Tabla1[[#This Row],[nemo]],'Nemos y clasificaciones'!$A$2:$B$5000,2,FALSE)</f>
        <v>CFI</v>
      </c>
      <c r="O2965" s="3" t="str">
        <f>VLOOKUP(Tabla1[[#This Row],[nemo]],'Nemos y clasificaciones'!$A$1:$C$3000,3,FALSE)</f>
        <v>CFI</v>
      </c>
      <c r="P2965" s="3"/>
      <c r="Q2965" s="3"/>
    </row>
    <row r="2966" spans="1:17" x14ac:dyDescent="0.25">
      <c r="A2966" t="s">
        <v>2242</v>
      </c>
      <c r="B2966" s="1">
        <v>44292</v>
      </c>
      <c r="C2966" s="1">
        <v>44298</v>
      </c>
      <c r="D2966" t="s">
        <v>21</v>
      </c>
      <c r="E2966" t="s">
        <v>731</v>
      </c>
      <c r="F2966">
        <v>0</v>
      </c>
      <c r="G2966">
        <v>1000000</v>
      </c>
      <c r="H2966">
        <v>0</v>
      </c>
      <c r="I2966">
        <v>0</v>
      </c>
      <c r="J2966">
        <v>0</v>
      </c>
      <c r="K2966">
        <v>4.1000000000000002E-2</v>
      </c>
      <c r="L2966" t="s">
        <v>23</v>
      </c>
      <c r="M2966" s="3">
        <v>41000</v>
      </c>
      <c r="N2966" s="2" t="str">
        <f>VLOOKUP(Tabla1[[#This Row],[nemo]],'Nemos y clasificaciones'!$A$2:$B$5000,2,FALSE)</f>
        <v>CFI</v>
      </c>
      <c r="O2966" s="3" t="str">
        <f>VLOOKUP(Tabla1[[#This Row],[nemo]],'Nemos y clasificaciones'!$A$1:$C$3000,3,FALSE)</f>
        <v>CFI</v>
      </c>
      <c r="P2966" s="3"/>
      <c r="Q2966" s="3"/>
    </row>
    <row r="2967" spans="1:17" x14ac:dyDescent="0.25">
      <c r="A2967" t="s">
        <v>9481</v>
      </c>
      <c r="B2967" s="1">
        <v>42874</v>
      </c>
      <c r="C2967" s="1">
        <v>42880</v>
      </c>
      <c r="D2967" t="s">
        <v>14</v>
      </c>
      <c r="E2967" t="s">
        <v>4242</v>
      </c>
      <c r="F2967">
        <v>0</v>
      </c>
      <c r="G2967">
        <v>8365217</v>
      </c>
      <c r="H2967">
        <v>0</v>
      </c>
      <c r="I2967">
        <v>0</v>
      </c>
      <c r="J2967">
        <v>0</v>
      </c>
      <c r="K2967">
        <v>53</v>
      </c>
      <c r="L2967" t="s">
        <v>54</v>
      </c>
      <c r="M2967" s="2">
        <v>443356501</v>
      </c>
      <c r="N2967" s="2" t="str">
        <f>VLOOKUP(Tabla1[[#This Row],[nemo]],'Nemos y clasificaciones'!$A$2:$B$5000,2,FALSE)</f>
        <v>CLINICA LAS CONDES S.A.</v>
      </c>
      <c r="O2967" s="2" t="str">
        <f>VLOOKUP(Tabla1[[#This Row],[nemo]],'Nemos y clasificaciones'!$A$1:$C$3000,3,FALSE)</f>
        <v>Servicios de salud</v>
      </c>
      <c r="P2967" s="2"/>
      <c r="Q2967" s="2"/>
    </row>
    <row r="2968" spans="1:17" x14ac:dyDescent="0.25">
      <c r="A2968" t="s">
        <v>3900</v>
      </c>
      <c r="B2968" s="1">
        <v>44000</v>
      </c>
      <c r="C2968" s="1">
        <v>44006</v>
      </c>
      <c r="D2968" t="s">
        <v>21</v>
      </c>
      <c r="E2968" t="s">
        <v>731</v>
      </c>
      <c r="F2968">
        <v>0</v>
      </c>
      <c r="G2968">
        <v>1000000</v>
      </c>
      <c r="H2968">
        <v>0</v>
      </c>
      <c r="I2968">
        <v>0</v>
      </c>
      <c r="J2968">
        <v>0</v>
      </c>
      <c r="K2968">
        <v>3.5000000000000003E-2</v>
      </c>
      <c r="L2968" t="s">
        <v>23</v>
      </c>
      <c r="M2968" s="3">
        <v>35000</v>
      </c>
      <c r="N2968" s="2" t="str">
        <f>VLOOKUP(Tabla1[[#This Row],[nemo]],'Nemos y clasificaciones'!$A$2:$B$5000,2,FALSE)</f>
        <v>CFI</v>
      </c>
      <c r="O2968" s="3" t="str">
        <f>VLOOKUP(Tabla1[[#This Row],[nemo]],'Nemos y clasificaciones'!$A$1:$C$3000,3,FALSE)</f>
        <v>CFI</v>
      </c>
      <c r="P2968" s="3"/>
      <c r="Q2968" s="3"/>
    </row>
    <row r="2969" spans="1:17" x14ac:dyDescent="0.25">
      <c r="A2969" t="s">
        <v>730</v>
      </c>
      <c r="B2969" s="1">
        <v>44397</v>
      </c>
      <c r="C2969" s="1">
        <v>44403</v>
      </c>
      <c r="D2969" t="s">
        <v>21</v>
      </c>
      <c r="E2969" t="s">
        <v>731</v>
      </c>
      <c r="F2969">
        <v>0</v>
      </c>
      <c r="G2969">
        <v>1000000</v>
      </c>
      <c r="H2969">
        <v>0</v>
      </c>
      <c r="I2969">
        <v>0</v>
      </c>
      <c r="J2969">
        <v>0</v>
      </c>
      <c r="K2969">
        <v>0.03</v>
      </c>
      <c r="L2969" t="s">
        <v>23</v>
      </c>
      <c r="M2969" s="3">
        <v>30000</v>
      </c>
      <c r="N2969" s="2" t="str">
        <f>VLOOKUP(Tabla1[[#This Row],[nemo]],'Nemos y clasificaciones'!$A$2:$B$5000,2,FALSE)</f>
        <v>CFI</v>
      </c>
      <c r="O2969" s="3" t="str">
        <f>VLOOKUP(Tabla1[[#This Row],[nemo]],'Nemos y clasificaciones'!$A$1:$C$3000,3,FALSE)</f>
        <v>CFI</v>
      </c>
      <c r="P2969" s="3"/>
      <c r="Q2969" s="3"/>
    </row>
    <row r="2970" spans="1:17" x14ac:dyDescent="0.25">
      <c r="A2970" t="s">
        <v>8608</v>
      </c>
      <c r="B2970" s="1">
        <v>43125</v>
      </c>
      <c r="C2970" s="1">
        <v>43131</v>
      </c>
      <c r="D2970" t="s">
        <v>21</v>
      </c>
      <c r="E2970" t="s">
        <v>731</v>
      </c>
      <c r="F2970">
        <v>0</v>
      </c>
      <c r="G2970">
        <v>1000000</v>
      </c>
      <c r="H2970">
        <v>0</v>
      </c>
      <c r="I2970">
        <v>0</v>
      </c>
      <c r="J2970">
        <v>0</v>
      </c>
      <c r="K2970">
        <v>2.3E-2</v>
      </c>
      <c r="L2970" t="s">
        <v>23</v>
      </c>
      <c r="M2970" s="3">
        <v>23000</v>
      </c>
      <c r="N2970" s="2" t="str">
        <f>VLOOKUP(Tabla1[[#This Row],[nemo]],'Nemos y clasificaciones'!$A$2:$B$5000,2,FALSE)</f>
        <v>CFI</v>
      </c>
      <c r="O2970" s="3" t="str">
        <f>VLOOKUP(Tabla1[[#This Row],[nemo]],'Nemos y clasificaciones'!$A$1:$C$3000,3,FALSE)</f>
        <v>CFI</v>
      </c>
      <c r="P2970" s="3"/>
      <c r="Q2970" s="3"/>
    </row>
    <row r="2971" spans="1:17" x14ac:dyDescent="0.25">
      <c r="A2971" t="s">
        <v>7923</v>
      </c>
      <c r="B2971" s="1">
        <v>43257</v>
      </c>
      <c r="C2971" s="1">
        <v>43263</v>
      </c>
      <c r="D2971" t="s">
        <v>21</v>
      </c>
      <c r="E2971" t="s">
        <v>731</v>
      </c>
      <c r="F2971">
        <v>0</v>
      </c>
      <c r="G2971">
        <v>1000000</v>
      </c>
      <c r="H2971">
        <v>0</v>
      </c>
      <c r="I2971">
        <v>0</v>
      </c>
      <c r="J2971">
        <v>0</v>
      </c>
      <c r="K2971">
        <v>2.1000000000000001E-2</v>
      </c>
      <c r="L2971" t="s">
        <v>23</v>
      </c>
      <c r="M2971" s="3">
        <v>21000</v>
      </c>
      <c r="N2971" s="2" t="str">
        <f>VLOOKUP(Tabla1[[#This Row],[nemo]],'Nemos y clasificaciones'!$A$2:$B$5000,2,FALSE)</f>
        <v>CFI</v>
      </c>
      <c r="O2971" s="3" t="str">
        <f>VLOOKUP(Tabla1[[#This Row],[nemo]],'Nemos y clasificaciones'!$A$1:$C$3000,3,FALSE)</f>
        <v>CFI</v>
      </c>
      <c r="P2971" s="3"/>
      <c r="Q2971" s="3"/>
    </row>
    <row r="2972" spans="1:17" x14ac:dyDescent="0.25">
      <c r="A2972" t="s">
        <v>4899</v>
      </c>
      <c r="B2972" s="1">
        <v>43861</v>
      </c>
      <c r="C2972" s="1">
        <v>43867</v>
      </c>
      <c r="D2972" t="s">
        <v>14</v>
      </c>
      <c r="E2972" t="s">
        <v>1222</v>
      </c>
      <c r="F2972">
        <v>0</v>
      </c>
      <c r="G2972">
        <v>23100000</v>
      </c>
      <c r="H2972">
        <v>0</v>
      </c>
      <c r="I2972">
        <v>0</v>
      </c>
      <c r="J2972">
        <v>0</v>
      </c>
      <c r="K2972">
        <v>19</v>
      </c>
      <c r="L2972" t="s">
        <v>54</v>
      </c>
      <c r="M2972" s="2">
        <v>438900000</v>
      </c>
      <c r="N2972" s="2" t="str">
        <f>VLOOKUP(Tabla1[[#This Row],[nemo]],'Nemos y clasificaciones'!$A$2:$B$5000,2,FALSE)</f>
        <v>INVERSIONES UNION ESPAÑOLA S.A.</v>
      </c>
      <c r="O2972" s="2" t="str">
        <f>VLOOKUP(Tabla1[[#This Row],[nemo]],'Nemos y clasificaciones'!$A$1:$C$3000,3,FALSE)</f>
        <v>Servicios financieros</v>
      </c>
      <c r="P2972" s="2"/>
      <c r="Q2972" s="2"/>
    </row>
    <row r="2973" spans="1:17" x14ac:dyDescent="0.25">
      <c r="A2973" t="s">
        <v>6380</v>
      </c>
      <c r="B2973" s="1">
        <v>43595</v>
      </c>
      <c r="C2973" s="1">
        <v>43601</v>
      </c>
      <c r="D2973" t="s">
        <v>14</v>
      </c>
      <c r="E2973" t="s">
        <v>1222</v>
      </c>
      <c r="F2973">
        <v>0</v>
      </c>
      <c r="G2973">
        <v>23100000</v>
      </c>
      <c r="H2973">
        <v>0</v>
      </c>
      <c r="I2973">
        <v>0</v>
      </c>
      <c r="J2973">
        <v>0</v>
      </c>
      <c r="K2973">
        <v>19</v>
      </c>
      <c r="L2973" t="s">
        <v>54</v>
      </c>
      <c r="M2973" s="2">
        <v>438900000</v>
      </c>
      <c r="N2973" s="2" t="str">
        <f>VLOOKUP(Tabla1[[#This Row],[nemo]],'Nemos y clasificaciones'!$A$2:$B$5000,2,FALSE)</f>
        <v>INVERSIONES UNION ESPAÑOLA S.A.</v>
      </c>
      <c r="O2973" s="2" t="str">
        <f>VLOOKUP(Tabla1[[#This Row],[nemo]],'Nemos y clasificaciones'!$A$1:$C$3000,3,FALSE)</f>
        <v>Servicios financieros</v>
      </c>
      <c r="P2973" s="2"/>
      <c r="Q2973" s="2"/>
    </row>
    <row r="2974" spans="1:17" x14ac:dyDescent="0.25">
      <c r="A2974" t="s">
        <v>8649</v>
      </c>
      <c r="B2974" s="1">
        <v>43105</v>
      </c>
      <c r="C2974" s="1">
        <v>43111</v>
      </c>
      <c r="D2974" t="s">
        <v>14</v>
      </c>
      <c r="E2974" t="s">
        <v>1222</v>
      </c>
      <c r="F2974">
        <v>0</v>
      </c>
      <c r="G2974">
        <v>23100000</v>
      </c>
      <c r="H2974">
        <v>0</v>
      </c>
      <c r="I2974">
        <v>0</v>
      </c>
      <c r="J2974">
        <v>0</v>
      </c>
      <c r="K2974">
        <v>19</v>
      </c>
      <c r="L2974" t="s">
        <v>54</v>
      </c>
      <c r="M2974" s="2">
        <v>438900000</v>
      </c>
      <c r="N2974" s="2" t="str">
        <f>VLOOKUP(Tabla1[[#This Row],[nemo]],'Nemos y clasificaciones'!$A$2:$B$5000,2,FALSE)</f>
        <v>INVERSIONES UNION ESPAÑOLA S.A.</v>
      </c>
      <c r="O2974" s="2" t="str">
        <f>VLOOKUP(Tabla1[[#This Row],[nemo]],'Nemos y clasificaciones'!$A$1:$C$3000,3,FALSE)</f>
        <v>Servicios financieros</v>
      </c>
      <c r="P2974" s="2"/>
      <c r="Q2974" s="2"/>
    </row>
    <row r="2975" spans="1:17" x14ac:dyDescent="0.25">
      <c r="A2975" t="s">
        <v>9951</v>
      </c>
      <c r="B2975" s="1">
        <v>42741</v>
      </c>
      <c r="C2975" s="1">
        <v>42747</v>
      </c>
      <c r="D2975" t="s">
        <v>14</v>
      </c>
      <c r="E2975" t="s">
        <v>1222</v>
      </c>
      <c r="F2975">
        <v>0</v>
      </c>
      <c r="G2975">
        <v>23100000</v>
      </c>
      <c r="H2975">
        <v>0</v>
      </c>
      <c r="I2975">
        <v>0</v>
      </c>
      <c r="J2975">
        <v>0</v>
      </c>
      <c r="K2975">
        <v>19</v>
      </c>
      <c r="L2975" t="s">
        <v>54</v>
      </c>
      <c r="M2975" s="2">
        <v>438900000</v>
      </c>
      <c r="N2975" s="2" t="str">
        <f>VLOOKUP(Tabla1[[#This Row],[nemo]],'Nemos y clasificaciones'!$A$2:$B$5000,2,FALSE)</f>
        <v>INVERSIONES UNION ESPAÑOLA S.A.</v>
      </c>
      <c r="O2975" s="2" t="str">
        <f>VLOOKUP(Tabla1[[#This Row],[nemo]],'Nemos y clasificaciones'!$A$1:$C$3000,3,FALSE)</f>
        <v>Servicios financieros</v>
      </c>
      <c r="P2975" s="2"/>
      <c r="Q2975" s="2"/>
    </row>
    <row r="2976" spans="1:17" x14ac:dyDescent="0.25">
      <c r="A2976" t="s">
        <v>6660</v>
      </c>
      <c r="B2976" s="1">
        <v>43571</v>
      </c>
      <c r="C2976" s="1">
        <v>43579</v>
      </c>
      <c r="D2976" t="s">
        <v>21</v>
      </c>
      <c r="E2976" t="s">
        <v>731</v>
      </c>
      <c r="F2976">
        <v>0</v>
      </c>
      <c r="G2976">
        <v>1000000</v>
      </c>
      <c r="H2976">
        <v>0</v>
      </c>
      <c r="I2976">
        <v>0</v>
      </c>
      <c r="J2976">
        <v>0</v>
      </c>
      <c r="K2976">
        <v>1.7000000000000001E-2</v>
      </c>
      <c r="L2976" t="s">
        <v>23</v>
      </c>
      <c r="M2976" s="3">
        <v>17000</v>
      </c>
      <c r="N2976" s="2" t="str">
        <f>VLOOKUP(Tabla1[[#This Row],[nemo]],'Nemos y clasificaciones'!$A$2:$B$5000,2,FALSE)</f>
        <v>CFI</v>
      </c>
      <c r="O2976" s="3" t="str">
        <f>VLOOKUP(Tabla1[[#This Row],[nemo]],'Nemos y clasificaciones'!$A$1:$C$3000,3,FALSE)</f>
        <v>CFI</v>
      </c>
      <c r="P2976" s="3"/>
      <c r="Q2976" s="3"/>
    </row>
    <row r="2977" spans="1:17" x14ac:dyDescent="0.25">
      <c r="A2977" t="s">
        <v>890</v>
      </c>
      <c r="B2977" s="1">
        <v>44379</v>
      </c>
      <c r="C2977" s="1">
        <v>44385</v>
      </c>
      <c r="D2977" t="s">
        <v>21</v>
      </c>
      <c r="E2977" t="s">
        <v>731</v>
      </c>
      <c r="F2977">
        <v>0</v>
      </c>
      <c r="G2977">
        <v>1000000</v>
      </c>
      <c r="H2977">
        <v>0</v>
      </c>
      <c r="I2977">
        <v>0</v>
      </c>
      <c r="J2977">
        <v>0</v>
      </c>
      <c r="K2977">
        <v>1.4999999999999999E-2</v>
      </c>
      <c r="L2977" t="s">
        <v>23</v>
      </c>
      <c r="M2977" s="3">
        <v>15000</v>
      </c>
      <c r="N2977" s="2" t="str">
        <f>VLOOKUP(Tabla1[[#This Row],[nemo]],'Nemos y clasificaciones'!$A$2:$B$5000,2,FALSE)</f>
        <v>CFI</v>
      </c>
      <c r="O2977" s="3" t="str">
        <f>VLOOKUP(Tabla1[[#This Row],[nemo]],'Nemos y clasificaciones'!$A$1:$C$3000,3,FALSE)</f>
        <v>CFI</v>
      </c>
      <c r="P2977" s="3"/>
      <c r="Q2977" s="3"/>
    </row>
    <row r="2978" spans="1:17" x14ac:dyDescent="0.25">
      <c r="A2978" t="s">
        <v>5836</v>
      </c>
      <c r="B2978" s="1">
        <v>43664</v>
      </c>
      <c r="C2978" s="1">
        <v>43670</v>
      </c>
      <c r="D2978" t="s">
        <v>21</v>
      </c>
      <c r="E2978" t="s">
        <v>731</v>
      </c>
      <c r="F2978">
        <v>0</v>
      </c>
      <c r="G2978">
        <v>1000000</v>
      </c>
      <c r="H2978">
        <v>0</v>
      </c>
      <c r="I2978">
        <v>0</v>
      </c>
      <c r="J2978">
        <v>0</v>
      </c>
      <c r="K2978">
        <v>1.4999999999999999E-2</v>
      </c>
      <c r="L2978" t="s">
        <v>23</v>
      </c>
      <c r="M2978" s="3">
        <v>15000</v>
      </c>
      <c r="N2978" s="2" t="str">
        <f>VLOOKUP(Tabla1[[#This Row],[nemo]],'Nemos y clasificaciones'!$A$2:$B$5000,2,FALSE)</f>
        <v>CFI</v>
      </c>
      <c r="O2978" s="3" t="str">
        <f>VLOOKUP(Tabla1[[#This Row],[nemo]],'Nemos y clasificaciones'!$A$1:$C$3000,3,FALSE)</f>
        <v>CFI</v>
      </c>
      <c r="P2978" s="3"/>
      <c r="Q2978" s="3"/>
    </row>
    <row r="2979" spans="1:17" x14ac:dyDescent="0.25">
      <c r="A2979" t="s">
        <v>8529</v>
      </c>
      <c r="B2979" s="1">
        <v>43174</v>
      </c>
      <c r="C2979" s="1">
        <v>43180</v>
      </c>
      <c r="D2979" t="s">
        <v>21</v>
      </c>
      <c r="E2979" t="s">
        <v>731</v>
      </c>
      <c r="F2979">
        <v>0</v>
      </c>
      <c r="G2979">
        <v>1000000</v>
      </c>
      <c r="H2979">
        <v>0</v>
      </c>
      <c r="I2979">
        <v>0</v>
      </c>
      <c r="J2979">
        <v>0</v>
      </c>
      <c r="K2979">
        <v>1.4E-2</v>
      </c>
      <c r="L2979" t="s">
        <v>23</v>
      </c>
      <c r="M2979" s="3">
        <v>14000</v>
      </c>
      <c r="N2979" s="2" t="str">
        <f>VLOOKUP(Tabla1[[#This Row],[nemo]],'Nemos y clasificaciones'!$A$2:$B$5000,2,FALSE)</f>
        <v>CFI</v>
      </c>
      <c r="O2979" s="3" t="str">
        <f>VLOOKUP(Tabla1[[#This Row],[nemo]],'Nemos y clasificaciones'!$A$1:$C$3000,3,FALSE)</f>
        <v>CFI</v>
      </c>
      <c r="P2979" s="3"/>
      <c r="Q2979" s="3"/>
    </row>
    <row r="2980" spans="1:17" x14ac:dyDescent="0.25">
      <c r="A2980" t="s">
        <v>5555</v>
      </c>
      <c r="B2980" s="1">
        <v>43733</v>
      </c>
      <c r="C2980" s="1">
        <v>43739</v>
      </c>
      <c r="D2980" t="s">
        <v>21</v>
      </c>
      <c r="E2980" t="s">
        <v>731</v>
      </c>
      <c r="F2980">
        <v>0</v>
      </c>
      <c r="G2980">
        <v>1000000</v>
      </c>
      <c r="H2980">
        <v>0</v>
      </c>
      <c r="I2980">
        <v>0</v>
      </c>
      <c r="J2980">
        <v>0</v>
      </c>
      <c r="K2980">
        <v>1.2E-2</v>
      </c>
      <c r="L2980" t="s">
        <v>23</v>
      </c>
      <c r="M2980" s="3">
        <v>12000</v>
      </c>
      <c r="N2980" s="2" t="str">
        <f>VLOOKUP(Tabla1[[#This Row],[nemo]],'Nemos y clasificaciones'!$A$2:$B$5000,2,FALSE)</f>
        <v>CFI</v>
      </c>
      <c r="O2980" s="3" t="str">
        <f>VLOOKUP(Tabla1[[#This Row],[nemo]],'Nemos y clasificaciones'!$A$1:$C$3000,3,FALSE)</f>
        <v>CFI</v>
      </c>
      <c r="P2980" s="3"/>
      <c r="Q2980" s="3"/>
    </row>
    <row r="2981" spans="1:17" x14ac:dyDescent="0.25">
      <c r="A2981" t="s">
        <v>9013</v>
      </c>
      <c r="B2981" s="1">
        <v>43006</v>
      </c>
      <c r="C2981" s="1">
        <v>43012</v>
      </c>
      <c r="D2981" t="s">
        <v>21</v>
      </c>
      <c r="E2981" t="s">
        <v>731</v>
      </c>
      <c r="F2981">
        <v>0</v>
      </c>
      <c r="G2981">
        <v>1000000</v>
      </c>
      <c r="H2981">
        <v>0</v>
      </c>
      <c r="I2981">
        <v>0</v>
      </c>
      <c r="J2981">
        <v>0</v>
      </c>
      <c r="K2981">
        <v>1.0999999999999999E-2</v>
      </c>
      <c r="L2981" t="s">
        <v>23</v>
      </c>
      <c r="M2981" s="3">
        <v>11000</v>
      </c>
      <c r="N2981" s="2" t="str">
        <f>VLOOKUP(Tabla1[[#This Row],[nemo]],'Nemos y clasificaciones'!$A$2:$B$5000,2,FALSE)</f>
        <v>CFI</v>
      </c>
      <c r="O2981" s="3" t="str">
        <f>VLOOKUP(Tabla1[[#This Row],[nemo]],'Nemos y clasificaciones'!$A$1:$C$3000,3,FALSE)</f>
        <v>CFI</v>
      </c>
      <c r="P2981" s="3"/>
      <c r="Q2981" s="3"/>
    </row>
    <row r="2982" spans="1:17" x14ac:dyDescent="0.25">
      <c r="A2982" t="s">
        <v>7483</v>
      </c>
      <c r="B2982" s="1">
        <v>43364</v>
      </c>
      <c r="C2982" s="1">
        <v>43370</v>
      </c>
      <c r="D2982" t="s">
        <v>21</v>
      </c>
      <c r="E2982" t="s">
        <v>731</v>
      </c>
      <c r="F2982">
        <v>0</v>
      </c>
      <c r="G2982">
        <v>1000000</v>
      </c>
      <c r="H2982">
        <v>0</v>
      </c>
      <c r="I2982">
        <v>0</v>
      </c>
      <c r="J2982">
        <v>0</v>
      </c>
      <c r="K2982">
        <v>0.01</v>
      </c>
      <c r="L2982" t="s">
        <v>23</v>
      </c>
      <c r="M2982" s="3">
        <v>10000</v>
      </c>
      <c r="N2982" s="2" t="str">
        <f>VLOOKUP(Tabla1[[#This Row],[nemo]],'Nemos y clasificaciones'!$A$2:$B$5000,2,FALSE)</f>
        <v>CFI</v>
      </c>
      <c r="O2982" s="3" t="str">
        <f>VLOOKUP(Tabla1[[#This Row],[nemo]],'Nemos y clasificaciones'!$A$1:$C$3000,3,FALSE)</f>
        <v>CFI</v>
      </c>
      <c r="P2982" s="3"/>
      <c r="Q2982" s="3"/>
    </row>
    <row r="2983" spans="1:17" x14ac:dyDescent="0.25">
      <c r="A2983" t="s">
        <v>6248</v>
      </c>
      <c r="B2983" s="1">
        <v>43607</v>
      </c>
      <c r="C2983" s="1">
        <v>43613</v>
      </c>
      <c r="D2983" t="s">
        <v>14</v>
      </c>
      <c r="E2983" t="s">
        <v>1709</v>
      </c>
      <c r="F2983">
        <v>0</v>
      </c>
      <c r="G2983">
        <v>11000000</v>
      </c>
      <c r="H2983">
        <v>0</v>
      </c>
      <c r="I2983">
        <v>0</v>
      </c>
      <c r="J2983">
        <v>0</v>
      </c>
      <c r="K2983">
        <v>39.159999999999997</v>
      </c>
      <c r="L2983" t="s">
        <v>54</v>
      </c>
      <c r="M2983" s="2">
        <v>430760000</v>
      </c>
      <c r="N2983" s="2" t="str">
        <f>VLOOKUP(Tabla1[[#This Row],[nemo]],'Nemos y clasificaciones'!$A$2:$B$5000,2,FALSE)</f>
        <v>SOCIEDAD AGRICOLA LA ROSA SOFRUCO S.A.</v>
      </c>
      <c r="O2983" s="2" t="str">
        <f>VLOOKUP(Tabla1[[#This Row],[nemo]],'Nemos y clasificaciones'!$A$1:$C$3000,3,FALSE)</f>
        <v>Otros</v>
      </c>
      <c r="P2983" s="2"/>
      <c r="Q2983" s="2"/>
    </row>
    <row r="2984" spans="1:17" x14ac:dyDescent="0.25">
      <c r="A2984" t="s">
        <v>6736</v>
      </c>
      <c r="B2984" s="1">
        <v>43546</v>
      </c>
      <c r="C2984" s="1">
        <v>43552</v>
      </c>
      <c r="D2984" t="s">
        <v>21</v>
      </c>
      <c r="E2984" t="s">
        <v>731</v>
      </c>
      <c r="F2984">
        <v>0</v>
      </c>
      <c r="G2984">
        <v>1000000</v>
      </c>
      <c r="H2984">
        <v>0</v>
      </c>
      <c r="I2984">
        <v>0</v>
      </c>
      <c r="J2984">
        <v>0</v>
      </c>
      <c r="K2984">
        <v>6.0000000000000001E-3</v>
      </c>
      <c r="L2984" t="s">
        <v>23</v>
      </c>
      <c r="M2984" s="4">
        <v>6000</v>
      </c>
      <c r="N2984" s="2" t="str">
        <f>VLOOKUP(Tabla1[[#This Row],[nemo]],'Nemos y clasificaciones'!$A$2:$B$5000,2,FALSE)</f>
        <v>CFI</v>
      </c>
      <c r="O2984" s="4" t="str">
        <f>VLOOKUP(Tabla1[[#This Row],[nemo]],'Nemos y clasificaciones'!$A$1:$C$3000,3,FALSE)</f>
        <v>CFI</v>
      </c>
      <c r="P2984" s="4"/>
      <c r="Q2984" s="4"/>
    </row>
    <row r="2985" spans="1:17" x14ac:dyDescent="0.25">
      <c r="A2985" t="s">
        <v>7536</v>
      </c>
      <c r="B2985" s="1">
        <v>43347</v>
      </c>
      <c r="C2985" s="1">
        <v>43353</v>
      </c>
      <c r="D2985" t="s">
        <v>21</v>
      </c>
      <c r="E2985" t="s">
        <v>731</v>
      </c>
      <c r="F2985">
        <v>0</v>
      </c>
      <c r="G2985">
        <v>1000000</v>
      </c>
      <c r="H2985">
        <v>0</v>
      </c>
      <c r="I2985">
        <v>0</v>
      </c>
      <c r="J2985">
        <v>0</v>
      </c>
      <c r="K2985">
        <v>6.0000000000000001E-3</v>
      </c>
      <c r="L2985" t="s">
        <v>23</v>
      </c>
      <c r="M2985" s="4">
        <v>6000</v>
      </c>
      <c r="N2985" s="2" t="str">
        <f>VLOOKUP(Tabla1[[#This Row],[nemo]],'Nemos y clasificaciones'!$A$2:$B$5000,2,FALSE)</f>
        <v>CFI</v>
      </c>
      <c r="O2985" s="4" t="str">
        <f>VLOOKUP(Tabla1[[#This Row],[nemo]],'Nemos y clasificaciones'!$A$1:$C$3000,3,FALSE)</f>
        <v>CFI</v>
      </c>
      <c r="P2985" s="4"/>
      <c r="Q2985" s="4"/>
    </row>
    <row r="2986" spans="1:17" x14ac:dyDescent="0.25">
      <c r="A2986" t="s">
        <v>7226</v>
      </c>
      <c r="B2986" s="1">
        <v>43439</v>
      </c>
      <c r="C2986" s="1">
        <v>43446</v>
      </c>
      <c r="D2986" t="s">
        <v>21</v>
      </c>
      <c r="E2986" t="s">
        <v>731</v>
      </c>
      <c r="F2986">
        <v>0</v>
      </c>
      <c r="G2986">
        <v>1000000</v>
      </c>
      <c r="H2986">
        <v>0</v>
      </c>
      <c r="I2986">
        <v>0</v>
      </c>
      <c r="J2986">
        <v>0</v>
      </c>
      <c r="K2986">
        <v>5.0000000000000001E-3</v>
      </c>
      <c r="L2986" t="s">
        <v>23</v>
      </c>
      <c r="M2986" s="4">
        <v>5000</v>
      </c>
      <c r="N2986" s="2" t="str">
        <f>VLOOKUP(Tabla1[[#This Row],[nemo]],'Nemos y clasificaciones'!$A$2:$B$5000,2,FALSE)</f>
        <v>CFI</v>
      </c>
      <c r="O2986" s="4" t="str">
        <f>VLOOKUP(Tabla1[[#This Row],[nemo]],'Nemos y clasificaciones'!$A$1:$C$3000,3,FALSE)</f>
        <v>CFI</v>
      </c>
      <c r="P2986" s="4"/>
      <c r="Q2986" s="4"/>
    </row>
    <row r="2987" spans="1:17" x14ac:dyDescent="0.25">
      <c r="A2987" t="s">
        <v>1499</v>
      </c>
      <c r="B2987" s="1">
        <v>44355</v>
      </c>
      <c r="C2987" s="1">
        <v>44361</v>
      </c>
      <c r="D2987" t="s">
        <v>21</v>
      </c>
      <c r="E2987" t="s">
        <v>731</v>
      </c>
      <c r="F2987">
        <v>0</v>
      </c>
      <c r="G2987">
        <v>1000000</v>
      </c>
      <c r="H2987">
        <v>0</v>
      </c>
      <c r="I2987">
        <v>0</v>
      </c>
      <c r="J2987">
        <v>0</v>
      </c>
      <c r="K2987">
        <v>4.0000000000000001E-3</v>
      </c>
      <c r="L2987" t="s">
        <v>23</v>
      </c>
      <c r="M2987" s="4">
        <v>4000</v>
      </c>
      <c r="N2987" s="2" t="str">
        <f>VLOOKUP(Tabla1[[#This Row],[nemo]],'Nemos y clasificaciones'!$A$2:$B$5000,2,FALSE)</f>
        <v>CFI</v>
      </c>
      <c r="O2987" s="4" t="str">
        <f>VLOOKUP(Tabla1[[#This Row],[nemo]],'Nemos y clasificaciones'!$A$1:$C$3000,3,FALSE)</f>
        <v>CFI</v>
      </c>
      <c r="P2987" s="4"/>
      <c r="Q2987" s="4"/>
    </row>
    <row r="2988" spans="1:17" x14ac:dyDescent="0.25">
      <c r="A2988" t="s">
        <v>3151</v>
      </c>
      <c r="B2988" s="1">
        <v>44148</v>
      </c>
      <c r="C2988" s="1">
        <v>44154</v>
      </c>
      <c r="D2988" t="s">
        <v>21</v>
      </c>
      <c r="E2988" t="s">
        <v>731</v>
      </c>
      <c r="F2988">
        <v>0</v>
      </c>
      <c r="G2988">
        <v>548614</v>
      </c>
      <c r="H2988">
        <v>0</v>
      </c>
      <c r="I2988">
        <v>0</v>
      </c>
      <c r="J2988">
        <v>0</v>
      </c>
      <c r="K2988">
        <v>7.0000000000000001E-3</v>
      </c>
      <c r="L2988" t="s">
        <v>23</v>
      </c>
      <c r="M2988" s="4">
        <v>3840.2979999999998</v>
      </c>
      <c r="N2988" s="2" t="str">
        <f>VLOOKUP(Tabla1[[#This Row],[nemo]],'Nemos y clasificaciones'!$A$2:$B$5000,2,FALSE)</f>
        <v>CFI</v>
      </c>
      <c r="O2988" s="4" t="str">
        <f>VLOOKUP(Tabla1[[#This Row],[nemo]],'Nemos y clasificaciones'!$A$1:$C$3000,3,FALSE)</f>
        <v>CFI</v>
      </c>
      <c r="P2988" s="4"/>
      <c r="Q2988" s="4"/>
    </row>
    <row r="2989" spans="1:17" x14ac:dyDescent="0.25">
      <c r="A2989" t="s">
        <v>8041</v>
      </c>
      <c r="B2989" s="1">
        <v>43238</v>
      </c>
      <c r="C2989" s="1">
        <v>43245</v>
      </c>
      <c r="D2989" t="s">
        <v>21</v>
      </c>
      <c r="E2989" t="s">
        <v>731</v>
      </c>
      <c r="F2989">
        <v>0</v>
      </c>
      <c r="G2989">
        <v>1000000</v>
      </c>
      <c r="H2989">
        <v>0</v>
      </c>
      <c r="I2989">
        <v>0</v>
      </c>
      <c r="J2989">
        <v>0</v>
      </c>
      <c r="K2989">
        <v>3.0000000000000001E-3</v>
      </c>
      <c r="L2989" t="s">
        <v>23</v>
      </c>
      <c r="M2989" s="4">
        <v>3000</v>
      </c>
      <c r="N2989" s="2" t="str">
        <f>VLOOKUP(Tabla1[[#This Row],[nemo]],'Nemos y clasificaciones'!$A$2:$B$5000,2,FALSE)</f>
        <v>CFI</v>
      </c>
      <c r="O2989" s="4" t="str">
        <f>VLOOKUP(Tabla1[[#This Row],[nemo]],'Nemos y clasificaciones'!$A$1:$C$3000,3,FALSE)</f>
        <v>CFI</v>
      </c>
      <c r="P2989" s="4"/>
      <c r="Q2989" s="4"/>
    </row>
    <row r="2990" spans="1:17" x14ac:dyDescent="0.25">
      <c r="A2990" t="s">
        <v>2132</v>
      </c>
      <c r="B2990" s="1">
        <v>44306</v>
      </c>
      <c r="C2990" s="1">
        <v>44312</v>
      </c>
      <c r="D2990" t="s">
        <v>21</v>
      </c>
      <c r="E2990" t="s">
        <v>731</v>
      </c>
      <c r="F2990">
        <v>0</v>
      </c>
      <c r="G2990">
        <v>1000000</v>
      </c>
      <c r="H2990">
        <v>0</v>
      </c>
      <c r="I2990">
        <v>0</v>
      </c>
      <c r="J2990">
        <v>0</v>
      </c>
      <c r="K2990">
        <v>2E-3</v>
      </c>
      <c r="L2990" t="s">
        <v>23</v>
      </c>
      <c r="M2990" s="4">
        <v>2000</v>
      </c>
      <c r="N2990" s="2" t="str">
        <f>VLOOKUP(Tabla1[[#This Row],[nemo]],'Nemos y clasificaciones'!$A$2:$B$5000,2,FALSE)</f>
        <v>CFI</v>
      </c>
      <c r="O2990" s="4" t="str">
        <f>VLOOKUP(Tabla1[[#This Row],[nemo]],'Nemos y clasificaciones'!$A$1:$C$3000,3,FALSE)</f>
        <v>CFI</v>
      </c>
      <c r="P2990" s="4"/>
      <c r="Q2990" s="4"/>
    </row>
    <row r="2991" spans="1:17" x14ac:dyDescent="0.25">
      <c r="A2991" t="s">
        <v>3153</v>
      </c>
      <c r="B2991" s="1">
        <v>44148</v>
      </c>
      <c r="C2991" s="1">
        <v>44154</v>
      </c>
      <c r="D2991" t="s">
        <v>21</v>
      </c>
      <c r="E2991" t="s">
        <v>733</v>
      </c>
      <c r="F2991">
        <v>0</v>
      </c>
      <c r="G2991">
        <v>55506790</v>
      </c>
      <c r="H2991">
        <v>0</v>
      </c>
      <c r="I2991">
        <v>0</v>
      </c>
      <c r="J2991">
        <v>0</v>
      </c>
      <c r="K2991">
        <v>7.0000000000000001E-3</v>
      </c>
      <c r="L2991" t="s">
        <v>23</v>
      </c>
      <c r="M2991" s="2">
        <v>388547.53</v>
      </c>
      <c r="N2991" s="2" t="str">
        <f>VLOOKUP(Tabla1[[#This Row],[nemo]],'Nemos y clasificaciones'!$A$2:$B$5000,2,FALSE)</f>
        <v>CFI</v>
      </c>
      <c r="O2991" s="2" t="str">
        <f>VLOOKUP(Tabla1[[#This Row],[nemo]],'Nemos y clasificaciones'!$A$1:$C$3000,3,FALSE)</f>
        <v>CFI</v>
      </c>
      <c r="P2991" s="2"/>
      <c r="Q2991" s="2"/>
    </row>
    <row r="2992" spans="1:17" x14ac:dyDescent="0.25">
      <c r="A2992" t="s">
        <v>8401</v>
      </c>
      <c r="B2992" s="1">
        <v>43204</v>
      </c>
      <c r="C2992" s="1">
        <v>43210</v>
      </c>
      <c r="D2992" t="s">
        <v>14</v>
      </c>
      <c r="E2992" t="s">
        <v>8403</v>
      </c>
      <c r="F2992">
        <v>0</v>
      </c>
      <c r="G2992">
        <v>4020000</v>
      </c>
      <c r="H2992">
        <v>0</v>
      </c>
      <c r="I2992">
        <v>0</v>
      </c>
      <c r="J2992">
        <v>0</v>
      </c>
      <c r="K2992">
        <v>105.3</v>
      </c>
      <c r="L2992" t="s">
        <v>19</v>
      </c>
      <c r="M2992" s="2">
        <v>423306000</v>
      </c>
      <c r="N2992" s="2" t="str">
        <f>VLOOKUP(Tabla1[[#This Row],[nemo]],'Nemos y clasificaciones'!$A$2:$B$5000,2,FALSE)</f>
        <v>SOCIEDAD PUNTA DEL COBRE S.A.</v>
      </c>
      <c r="O2992" s="2" t="str">
        <f>VLOOKUP(Tabla1[[#This Row],[nemo]],'Nemos y clasificaciones'!$A$1:$C$3000,3,FALSE)</f>
        <v>Minería</v>
      </c>
      <c r="P2992" s="2"/>
      <c r="Q2992" s="2"/>
    </row>
    <row r="2993" spans="1:17" x14ac:dyDescent="0.25">
      <c r="A2993" t="s">
        <v>2728</v>
      </c>
      <c r="B2993" s="1">
        <v>44195</v>
      </c>
      <c r="C2993" s="1">
        <v>44202</v>
      </c>
      <c r="D2993" t="s">
        <v>21</v>
      </c>
      <c r="E2993" t="s">
        <v>733</v>
      </c>
      <c r="F2993">
        <v>0</v>
      </c>
      <c r="G2993">
        <v>1000000</v>
      </c>
      <c r="H2993">
        <v>0</v>
      </c>
      <c r="I2993">
        <v>0</v>
      </c>
      <c r="J2993">
        <v>0</v>
      </c>
      <c r="K2993">
        <v>5.0999999999999997E-2</v>
      </c>
      <c r="L2993" t="s">
        <v>23</v>
      </c>
      <c r="M2993" s="3">
        <v>51000</v>
      </c>
      <c r="N2993" s="2" t="str">
        <f>VLOOKUP(Tabla1[[#This Row],[nemo]],'Nemos y clasificaciones'!$A$2:$B$5000,2,FALSE)</f>
        <v>CFI</v>
      </c>
      <c r="O2993" s="3" t="str">
        <f>VLOOKUP(Tabla1[[#This Row],[nemo]],'Nemos y clasificaciones'!$A$1:$C$3000,3,FALSE)</f>
        <v>CFI</v>
      </c>
      <c r="P2993" s="3"/>
      <c r="Q2993" s="3"/>
    </row>
    <row r="2994" spans="1:17" x14ac:dyDescent="0.25">
      <c r="A2994" t="s">
        <v>2243</v>
      </c>
      <c r="B2994" s="1">
        <v>44292</v>
      </c>
      <c r="C2994" s="1">
        <v>44298</v>
      </c>
      <c r="D2994" t="s">
        <v>21</v>
      </c>
      <c r="E2994" t="s">
        <v>733</v>
      </c>
      <c r="F2994">
        <v>0</v>
      </c>
      <c r="G2994">
        <v>1000000</v>
      </c>
      <c r="H2994">
        <v>0</v>
      </c>
      <c r="I2994">
        <v>0</v>
      </c>
      <c r="J2994">
        <v>0</v>
      </c>
      <c r="K2994">
        <v>4.2000000000000003E-2</v>
      </c>
      <c r="L2994" t="s">
        <v>23</v>
      </c>
      <c r="M2994" s="3">
        <v>42000</v>
      </c>
      <c r="N2994" s="2" t="str">
        <f>VLOOKUP(Tabla1[[#This Row],[nemo]],'Nemos y clasificaciones'!$A$2:$B$5000,2,FALSE)</f>
        <v>CFI</v>
      </c>
      <c r="O2994" s="3" t="str">
        <f>VLOOKUP(Tabla1[[#This Row],[nemo]],'Nemos y clasificaciones'!$A$1:$C$3000,3,FALSE)</f>
        <v>CFI</v>
      </c>
      <c r="P2994" s="3"/>
      <c r="Q2994" s="3"/>
    </row>
    <row r="2995" spans="1:17" x14ac:dyDescent="0.25">
      <c r="A2995" t="s">
        <v>3901</v>
      </c>
      <c r="B2995" s="1">
        <v>44000</v>
      </c>
      <c r="C2995" s="1">
        <v>44006</v>
      </c>
      <c r="D2995" t="s">
        <v>21</v>
      </c>
      <c r="E2995" t="s">
        <v>733</v>
      </c>
      <c r="F2995">
        <v>0</v>
      </c>
      <c r="G2995">
        <v>1000000</v>
      </c>
      <c r="H2995">
        <v>0</v>
      </c>
      <c r="I2995">
        <v>0</v>
      </c>
      <c r="J2995">
        <v>0</v>
      </c>
      <c r="K2995">
        <v>3.5999999999999997E-2</v>
      </c>
      <c r="L2995" t="s">
        <v>23</v>
      </c>
      <c r="M2995" s="3">
        <v>36000</v>
      </c>
      <c r="N2995" s="2" t="str">
        <f>VLOOKUP(Tabla1[[#This Row],[nemo]],'Nemos y clasificaciones'!$A$2:$B$5000,2,FALSE)</f>
        <v>CFI</v>
      </c>
      <c r="O2995" s="3" t="str">
        <f>VLOOKUP(Tabla1[[#This Row],[nemo]],'Nemos y clasificaciones'!$A$1:$C$3000,3,FALSE)</f>
        <v>CFI</v>
      </c>
      <c r="P2995" s="3"/>
      <c r="Q2995" s="3"/>
    </row>
    <row r="2996" spans="1:17" x14ac:dyDescent="0.25">
      <c r="A2996" t="s">
        <v>9503</v>
      </c>
      <c r="B2996" s="1">
        <v>42873</v>
      </c>
      <c r="C2996" s="1">
        <v>42879</v>
      </c>
      <c r="D2996" t="s">
        <v>14</v>
      </c>
      <c r="E2996" t="s">
        <v>1709</v>
      </c>
      <c r="F2996">
        <v>0</v>
      </c>
      <c r="G2996">
        <v>11000000</v>
      </c>
      <c r="H2996">
        <v>0</v>
      </c>
      <c r="I2996">
        <v>0</v>
      </c>
      <c r="J2996">
        <v>0</v>
      </c>
      <c r="K2996">
        <v>38.343000000000004</v>
      </c>
      <c r="L2996" t="s">
        <v>54</v>
      </c>
      <c r="M2996" s="2">
        <v>421773000</v>
      </c>
      <c r="N2996" s="2" t="str">
        <f>VLOOKUP(Tabla1[[#This Row],[nemo]],'Nemos y clasificaciones'!$A$2:$B$5000,2,FALSE)</f>
        <v>SOCIEDAD AGRICOLA LA ROSA SOFRUCO S.A.</v>
      </c>
      <c r="O2996" s="2" t="str">
        <f>VLOOKUP(Tabla1[[#This Row],[nemo]],'Nemos y clasificaciones'!$A$1:$C$3000,3,FALSE)</f>
        <v>Otros</v>
      </c>
      <c r="P2996" s="2"/>
      <c r="Q2996" s="2"/>
    </row>
    <row r="2997" spans="1:17" x14ac:dyDescent="0.25">
      <c r="A2997" t="s">
        <v>732</v>
      </c>
      <c r="B2997" s="1">
        <v>44397</v>
      </c>
      <c r="C2997" s="1">
        <v>44403</v>
      </c>
      <c r="D2997" t="s">
        <v>21</v>
      </c>
      <c r="E2997" t="s">
        <v>733</v>
      </c>
      <c r="F2997">
        <v>0</v>
      </c>
      <c r="G2997">
        <v>1000000</v>
      </c>
      <c r="H2997">
        <v>0</v>
      </c>
      <c r="I2997">
        <v>0</v>
      </c>
      <c r="J2997">
        <v>0</v>
      </c>
      <c r="K2997">
        <v>3.1E-2</v>
      </c>
      <c r="L2997" t="s">
        <v>23</v>
      </c>
      <c r="M2997" s="3">
        <v>31000</v>
      </c>
      <c r="N2997" s="2" t="str">
        <f>VLOOKUP(Tabla1[[#This Row],[nemo]],'Nemos y clasificaciones'!$A$2:$B$5000,2,FALSE)</f>
        <v>CFI</v>
      </c>
      <c r="O2997" s="3" t="str">
        <f>VLOOKUP(Tabla1[[#This Row],[nemo]],'Nemos y clasificaciones'!$A$1:$C$3000,3,FALSE)</f>
        <v>CFI</v>
      </c>
      <c r="P2997" s="3"/>
      <c r="Q2997" s="3"/>
    </row>
    <row r="2998" spans="1:17" x14ac:dyDescent="0.25">
      <c r="A2998" t="s">
        <v>11772</v>
      </c>
      <c r="B2998" s="1">
        <v>42118</v>
      </c>
      <c r="C2998" s="1">
        <v>42124</v>
      </c>
      <c r="D2998" t="s">
        <v>14</v>
      </c>
      <c r="E2998" t="s">
        <v>1893</v>
      </c>
      <c r="F2998">
        <v>0</v>
      </c>
      <c r="G2998">
        <v>20000000</v>
      </c>
      <c r="H2998">
        <v>0</v>
      </c>
      <c r="I2998">
        <v>0</v>
      </c>
      <c r="J2998">
        <v>0</v>
      </c>
      <c r="K2998">
        <v>21.04</v>
      </c>
      <c r="L2998" t="s">
        <v>54</v>
      </c>
      <c r="M2998" s="2">
        <v>420800000</v>
      </c>
      <c r="N2998" s="2" t="str">
        <f>VLOOKUP(Tabla1[[#This Row],[nemo]],'Nemos y clasificaciones'!$A$2:$B$5000,2,FALSE)</f>
        <v>QUILICURA S.A.</v>
      </c>
      <c r="O2998" s="2" t="str">
        <f>VLOOKUP(Tabla1[[#This Row],[nemo]],'Nemos y clasificaciones'!$A$1:$C$3000,3,FALSE)</f>
        <v>Servicios financieros</v>
      </c>
      <c r="P2998" s="2"/>
      <c r="Q2998" s="2"/>
    </row>
    <row r="2999" spans="1:17" x14ac:dyDescent="0.25">
      <c r="A2999" t="s">
        <v>10812</v>
      </c>
      <c r="B2999" s="1">
        <v>42476</v>
      </c>
      <c r="C2999" s="1">
        <v>42482</v>
      </c>
      <c r="D2999" t="s">
        <v>14</v>
      </c>
      <c r="E2999" t="s">
        <v>1893</v>
      </c>
      <c r="F2999">
        <v>0</v>
      </c>
      <c r="G2999">
        <v>20000000</v>
      </c>
      <c r="H2999">
        <v>0</v>
      </c>
      <c r="I2999">
        <v>0</v>
      </c>
      <c r="J2999">
        <v>0</v>
      </c>
      <c r="K2999">
        <v>21</v>
      </c>
      <c r="L2999" t="s">
        <v>54</v>
      </c>
      <c r="M2999" s="2">
        <v>420000000</v>
      </c>
      <c r="N2999" s="2" t="str">
        <f>VLOOKUP(Tabla1[[#This Row],[nemo]],'Nemos y clasificaciones'!$A$2:$B$5000,2,FALSE)</f>
        <v>QUILICURA S.A.</v>
      </c>
      <c r="O2999" s="2" t="str">
        <f>VLOOKUP(Tabla1[[#This Row],[nemo]],'Nemos y clasificaciones'!$A$1:$C$3000,3,FALSE)</f>
        <v>Servicios financieros</v>
      </c>
      <c r="P2999" s="2"/>
      <c r="Q2999" s="2"/>
    </row>
    <row r="3000" spans="1:17" x14ac:dyDescent="0.25">
      <c r="A3000" t="s">
        <v>8609</v>
      </c>
      <c r="B3000" s="1">
        <v>43125</v>
      </c>
      <c r="C3000" s="1">
        <v>43131</v>
      </c>
      <c r="D3000" t="s">
        <v>21</v>
      </c>
      <c r="E3000" t="s">
        <v>733</v>
      </c>
      <c r="F3000">
        <v>0</v>
      </c>
      <c r="G3000">
        <v>1000000</v>
      </c>
      <c r="H3000">
        <v>0</v>
      </c>
      <c r="I3000">
        <v>0</v>
      </c>
      <c r="J3000">
        <v>0</v>
      </c>
      <c r="K3000">
        <v>2.4E-2</v>
      </c>
      <c r="L3000" t="s">
        <v>23</v>
      </c>
      <c r="M3000" s="3">
        <v>24000</v>
      </c>
      <c r="N3000" s="2" t="str">
        <f>VLOOKUP(Tabla1[[#This Row],[nemo]],'Nemos y clasificaciones'!$A$2:$B$5000,2,FALSE)</f>
        <v>CFI</v>
      </c>
      <c r="O3000" s="3" t="str">
        <f>VLOOKUP(Tabla1[[#This Row],[nemo]],'Nemos y clasificaciones'!$A$1:$C$3000,3,FALSE)</f>
        <v>CFI</v>
      </c>
      <c r="P3000" s="3"/>
      <c r="Q3000" s="3"/>
    </row>
    <row r="3001" spans="1:17" x14ac:dyDescent="0.25">
      <c r="A3001" t="s">
        <v>7924</v>
      </c>
      <c r="B3001" s="1">
        <v>43257</v>
      </c>
      <c r="C3001" s="1">
        <v>43263</v>
      </c>
      <c r="D3001" t="s">
        <v>21</v>
      </c>
      <c r="E3001" t="s">
        <v>733</v>
      </c>
      <c r="F3001">
        <v>0</v>
      </c>
      <c r="G3001">
        <v>1000000</v>
      </c>
      <c r="H3001">
        <v>0</v>
      </c>
      <c r="I3001">
        <v>0</v>
      </c>
      <c r="J3001">
        <v>0</v>
      </c>
      <c r="K3001">
        <v>2.1000000000000001E-2</v>
      </c>
      <c r="L3001" t="s">
        <v>23</v>
      </c>
      <c r="M3001" s="3">
        <v>21000</v>
      </c>
      <c r="N3001" s="2" t="str">
        <f>VLOOKUP(Tabla1[[#This Row],[nemo]],'Nemos y clasificaciones'!$A$2:$B$5000,2,FALSE)</f>
        <v>CFI</v>
      </c>
      <c r="O3001" s="3" t="str">
        <f>VLOOKUP(Tabla1[[#This Row],[nemo]],'Nemos y clasificaciones'!$A$1:$C$3000,3,FALSE)</f>
        <v>CFI</v>
      </c>
      <c r="P3001" s="3"/>
      <c r="Q3001" s="3"/>
    </row>
    <row r="3002" spans="1:17" x14ac:dyDescent="0.25">
      <c r="A3002" t="s">
        <v>6661</v>
      </c>
      <c r="B3002" s="1">
        <v>43571</v>
      </c>
      <c r="C3002" s="1">
        <v>43579</v>
      </c>
      <c r="D3002" t="s">
        <v>21</v>
      </c>
      <c r="E3002" t="s">
        <v>733</v>
      </c>
      <c r="F3002">
        <v>0</v>
      </c>
      <c r="G3002">
        <v>1000000</v>
      </c>
      <c r="H3002">
        <v>0</v>
      </c>
      <c r="I3002">
        <v>0</v>
      </c>
      <c r="J3002">
        <v>0</v>
      </c>
      <c r="K3002">
        <v>1.7000000000000001E-2</v>
      </c>
      <c r="L3002" t="s">
        <v>23</v>
      </c>
      <c r="M3002" s="3">
        <v>17000</v>
      </c>
      <c r="N3002" s="2" t="str">
        <f>VLOOKUP(Tabla1[[#This Row],[nemo]],'Nemos y clasificaciones'!$A$2:$B$5000,2,FALSE)</f>
        <v>CFI</v>
      </c>
      <c r="O3002" s="3" t="str">
        <f>VLOOKUP(Tabla1[[#This Row],[nemo]],'Nemos y clasificaciones'!$A$1:$C$3000,3,FALSE)</f>
        <v>CFI</v>
      </c>
      <c r="P3002" s="3"/>
      <c r="Q3002" s="3"/>
    </row>
    <row r="3003" spans="1:17" x14ac:dyDescent="0.25">
      <c r="A3003" t="s">
        <v>891</v>
      </c>
      <c r="B3003" s="1">
        <v>44379</v>
      </c>
      <c r="C3003" s="1">
        <v>44385</v>
      </c>
      <c r="D3003" t="s">
        <v>21</v>
      </c>
      <c r="E3003" t="s">
        <v>733</v>
      </c>
      <c r="F3003">
        <v>0</v>
      </c>
      <c r="G3003">
        <v>1000000</v>
      </c>
      <c r="H3003">
        <v>0</v>
      </c>
      <c r="I3003">
        <v>0</v>
      </c>
      <c r="J3003">
        <v>0</v>
      </c>
      <c r="K3003">
        <v>1.4999999999999999E-2</v>
      </c>
      <c r="L3003" t="s">
        <v>23</v>
      </c>
      <c r="M3003" s="3">
        <v>15000</v>
      </c>
      <c r="N3003" s="2" t="str">
        <f>VLOOKUP(Tabla1[[#This Row],[nemo]],'Nemos y clasificaciones'!$A$2:$B$5000,2,FALSE)</f>
        <v>CFI</v>
      </c>
      <c r="O3003" s="3" t="str">
        <f>VLOOKUP(Tabla1[[#This Row],[nemo]],'Nemos y clasificaciones'!$A$1:$C$3000,3,FALSE)</f>
        <v>CFI</v>
      </c>
      <c r="P3003" s="3"/>
      <c r="Q3003" s="3"/>
    </row>
    <row r="3004" spans="1:17" x14ac:dyDescent="0.25">
      <c r="A3004" t="s">
        <v>11802</v>
      </c>
      <c r="B3004" s="1">
        <v>42116</v>
      </c>
      <c r="C3004" s="1">
        <v>42122</v>
      </c>
      <c r="D3004" t="s">
        <v>14</v>
      </c>
      <c r="E3004" t="s">
        <v>1895</v>
      </c>
      <c r="F3004">
        <v>0</v>
      </c>
      <c r="G3004">
        <v>125000000</v>
      </c>
      <c r="H3004">
        <v>0</v>
      </c>
      <c r="I3004">
        <v>0</v>
      </c>
      <c r="J3004">
        <v>0</v>
      </c>
      <c r="K3004">
        <v>3.3220000000000001</v>
      </c>
      <c r="L3004" t="s">
        <v>16</v>
      </c>
      <c r="M3004" s="2">
        <v>415250000</v>
      </c>
      <c r="N3004" s="2" t="str">
        <f>VLOOKUP(Tabla1[[#This Row],[nemo]],'Nemos y clasificaciones'!$A$2:$B$5000,2,FALSE)</f>
        <v>FORESTAL CONSTRUCTORA Y COMERCIAL DEL PACIFICO SUR S.A.</v>
      </c>
      <c r="O3004" s="2" t="str">
        <f>VLOOKUP(Tabla1[[#This Row],[nemo]],'Nemos y clasificaciones'!$A$1:$C$3000,3,FALSE)</f>
        <v>Forestal</v>
      </c>
      <c r="P3004" s="2"/>
      <c r="Q3004" s="2"/>
    </row>
    <row r="3005" spans="1:17" x14ac:dyDescent="0.25">
      <c r="A3005" t="s">
        <v>5835</v>
      </c>
      <c r="B3005" s="1">
        <v>43664</v>
      </c>
      <c r="C3005" s="1">
        <v>43670</v>
      </c>
      <c r="D3005" t="s">
        <v>21</v>
      </c>
      <c r="E3005" t="s">
        <v>733</v>
      </c>
      <c r="F3005">
        <v>0</v>
      </c>
      <c r="G3005">
        <v>1000000</v>
      </c>
      <c r="H3005">
        <v>0</v>
      </c>
      <c r="I3005">
        <v>0</v>
      </c>
      <c r="J3005">
        <v>0</v>
      </c>
      <c r="K3005">
        <v>1.4999999999999999E-2</v>
      </c>
      <c r="L3005" t="s">
        <v>23</v>
      </c>
      <c r="M3005" s="3">
        <v>15000</v>
      </c>
      <c r="N3005" s="2" t="str">
        <f>VLOOKUP(Tabla1[[#This Row],[nemo]],'Nemos y clasificaciones'!$A$2:$B$5000,2,FALSE)</f>
        <v>CFI</v>
      </c>
      <c r="O3005" s="3" t="str">
        <f>VLOOKUP(Tabla1[[#This Row],[nemo]],'Nemos y clasificaciones'!$A$1:$C$3000,3,FALSE)</f>
        <v>CFI</v>
      </c>
      <c r="P3005" s="3"/>
      <c r="Q3005" s="3"/>
    </row>
    <row r="3006" spans="1:17" x14ac:dyDescent="0.25">
      <c r="A3006" t="s">
        <v>8528</v>
      </c>
      <c r="B3006" s="1">
        <v>43174</v>
      </c>
      <c r="C3006" s="1">
        <v>43180</v>
      </c>
      <c r="D3006" t="s">
        <v>21</v>
      </c>
      <c r="E3006" t="s">
        <v>733</v>
      </c>
      <c r="F3006">
        <v>0</v>
      </c>
      <c r="G3006">
        <v>1000000</v>
      </c>
      <c r="H3006">
        <v>0</v>
      </c>
      <c r="I3006">
        <v>0</v>
      </c>
      <c r="J3006">
        <v>0</v>
      </c>
      <c r="K3006">
        <v>1.4999999999999999E-2</v>
      </c>
      <c r="L3006" t="s">
        <v>23</v>
      </c>
      <c r="M3006" s="3">
        <v>15000</v>
      </c>
      <c r="N3006" s="2" t="str">
        <f>VLOOKUP(Tabla1[[#This Row],[nemo]],'Nemos y clasificaciones'!$A$2:$B$5000,2,FALSE)</f>
        <v>CFI</v>
      </c>
      <c r="O3006" s="3" t="str">
        <f>VLOOKUP(Tabla1[[#This Row],[nemo]],'Nemos y clasificaciones'!$A$1:$C$3000,3,FALSE)</f>
        <v>CFI</v>
      </c>
      <c r="P3006" s="3"/>
      <c r="Q3006" s="3"/>
    </row>
    <row r="3007" spans="1:17" x14ac:dyDescent="0.25">
      <c r="A3007" t="s">
        <v>5556</v>
      </c>
      <c r="B3007" s="1">
        <v>43733</v>
      </c>
      <c r="C3007" s="1">
        <v>43739</v>
      </c>
      <c r="D3007" t="s">
        <v>21</v>
      </c>
      <c r="E3007" t="s">
        <v>733</v>
      </c>
      <c r="F3007">
        <v>0</v>
      </c>
      <c r="G3007">
        <v>1000000</v>
      </c>
      <c r="H3007">
        <v>0</v>
      </c>
      <c r="I3007">
        <v>0</v>
      </c>
      <c r="J3007">
        <v>0</v>
      </c>
      <c r="K3007">
        <v>1.2E-2</v>
      </c>
      <c r="L3007" t="s">
        <v>23</v>
      </c>
      <c r="M3007" s="3">
        <v>12000</v>
      </c>
      <c r="N3007" s="2" t="str">
        <f>VLOOKUP(Tabla1[[#This Row],[nemo]],'Nemos y clasificaciones'!$A$2:$B$5000,2,FALSE)</f>
        <v>CFI</v>
      </c>
      <c r="O3007" s="3" t="str">
        <f>VLOOKUP(Tabla1[[#This Row],[nemo]],'Nemos y clasificaciones'!$A$1:$C$3000,3,FALSE)</f>
        <v>CFI</v>
      </c>
      <c r="P3007" s="3"/>
      <c r="Q3007" s="3"/>
    </row>
    <row r="3008" spans="1:17" x14ac:dyDescent="0.25">
      <c r="A3008" t="s">
        <v>9014</v>
      </c>
      <c r="B3008" s="1">
        <v>43006</v>
      </c>
      <c r="C3008" s="1">
        <v>43012</v>
      </c>
      <c r="D3008" t="s">
        <v>21</v>
      </c>
      <c r="E3008" t="s">
        <v>733</v>
      </c>
      <c r="F3008">
        <v>0</v>
      </c>
      <c r="G3008">
        <v>1000000</v>
      </c>
      <c r="H3008">
        <v>0</v>
      </c>
      <c r="I3008">
        <v>0</v>
      </c>
      <c r="J3008">
        <v>0</v>
      </c>
      <c r="K3008">
        <v>1.0999999999999999E-2</v>
      </c>
      <c r="L3008" t="s">
        <v>23</v>
      </c>
      <c r="M3008" s="3">
        <v>11000</v>
      </c>
      <c r="N3008" s="2" t="str">
        <f>VLOOKUP(Tabla1[[#This Row],[nemo]],'Nemos y clasificaciones'!$A$2:$B$5000,2,FALSE)</f>
        <v>CFI</v>
      </c>
      <c r="O3008" s="3" t="str">
        <f>VLOOKUP(Tabla1[[#This Row],[nemo]],'Nemos y clasificaciones'!$A$1:$C$3000,3,FALSE)</f>
        <v>CFI</v>
      </c>
      <c r="P3008" s="3"/>
      <c r="Q3008" s="3"/>
    </row>
    <row r="3009" spans="1:17" x14ac:dyDescent="0.25">
      <c r="A3009" t="s">
        <v>7484</v>
      </c>
      <c r="B3009" s="1">
        <v>43364</v>
      </c>
      <c r="C3009" s="1">
        <v>43370</v>
      </c>
      <c r="D3009" t="s">
        <v>21</v>
      </c>
      <c r="E3009" t="s">
        <v>733</v>
      </c>
      <c r="F3009">
        <v>0</v>
      </c>
      <c r="G3009">
        <v>1000000</v>
      </c>
      <c r="H3009">
        <v>0</v>
      </c>
      <c r="I3009">
        <v>0</v>
      </c>
      <c r="J3009">
        <v>0</v>
      </c>
      <c r="K3009">
        <v>0.01</v>
      </c>
      <c r="L3009" t="s">
        <v>23</v>
      </c>
      <c r="M3009" s="3">
        <v>10000</v>
      </c>
      <c r="N3009" s="2" t="str">
        <f>VLOOKUP(Tabla1[[#This Row],[nemo]],'Nemos y clasificaciones'!$A$2:$B$5000,2,FALSE)</f>
        <v>CFI</v>
      </c>
      <c r="O3009" s="3" t="str">
        <f>VLOOKUP(Tabla1[[#This Row],[nemo]],'Nemos y clasificaciones'!$A$1:$C$3000,3,FALSE)</f>
        <v>CFI</v>
      </c>
      <c r="P3009" s="3"/>
      <c r="Q3009" s="3"/>
    </row>
    <row r="3010" spans="1:17" x14ac:dyDescent="0.25">
      <c r="A3010" t="s">
        <v>6737</v>
      </c>
      <c r="B3010" s="1">
        <v>43546</v>
      </c>
      <c r="C3010" s="1">
        <v>43552</v>
      </c>
      <c r="D3010" t="s">
        <v>21</v>
      </c>
      <c r="E3010" t="s">
        <v>733</v>
      </c>
      <c r="F3010">
        <v>0</v>
      </c>
      <c r="G3010">
        <v>1000000</v>
      </c>
      <c r="H3010">
        <v>0</v>
      </c>
      <c r="I3010">
        <v>0</v>
      </c>
      <c r="J3010">
        <v>0</v>
      </c>
      <c r="K3010">
        <v>6.0000000000000001E-3</v>
      </c>
      <c r="L3010" t="s">
        <v>23</v>
      </c>
      <c r="M3010" s="4">
        <v>6000</v>
      </c>
      <c r="N3010" s="2" t="str">
        <f>VLOOKUP(Tabla1[[#This Row],[nemo]],'Nemos y clasificaciones'!$A$2:$B$5000,2,FALSE)</f>
        <v>CFI</v>
      </c>
      <c r="O3010" s="4" t="str">
        <f>VLOOKUP(Tabla1[[#This Row],[nemo]],'Nemos y clasificaciones'!$A$1:$C$3000,3,FALSE)</f>
        <v>CFI</v>
      </c>
      <c r="P3010" s="4"/>
      <c r="Q3010" s="4"/>
    </row>
    <row r="3011" spans="1:17" x14ac:dyDescent="0.25">
      <c r="A3011" t="s">
        <v>7535</v>
      </c>
      <c r="B3011" s="1">
        <v>43347</v>
      </c>
      <c r="C3011" s="1">
        <v>43353</v>
      </c>
      <c r="D3011" t="s">
        <v>21</v>
      </c>
      <c r="E3011" t="s">
        <v>733</v>
      </c>
      <c r="F3011">
        <v>0</v>
      </c>
      <c r="G3011">
        <v>1000000</v>
      </c>
      <c r="H3011">
        <v>0</v>
      </c>
      <c r="I3011">
        <v>0</v>
      </c>
      <c r="J3011">
        <v>0</v>
      </c>
      <c r="K3011">
        <v>6.0000000000000001E-3</v>
      </c>
      <c r="L3011" t="s">
        <v>23</v>
      </c>
      <c r="M3011" s="4">
        <v>6000</v>
      </c>
      <c r="N3011" s="2" t="str">
        <f>VLOOKUP(Tabla1[[#This Row],[nemo]],'Nemos y clasificaciones'!$A$2:$B$5000,2,FALSE)</f>
        <v>CFI</v>
      </c>
      <c r="O3011" s="4" t="str">
        <f>VLOOKUP(Tabla1[[#This Row],[nemo]],'Nemos y clasificaciones'!$A$1:$C$3000,3,FALSE)</f>
        <v>CFI</v>
      </c>
      <c r="P3011" s="4"/>
      <c r="Q3011" s="4"/>
    </row>
    <row r="3012" spans="1:17" x14ac:dyDescent="0.25">
      <c r="A3012" t="s">
        <v>8970</v>
      </c>
      <c r="B3012" s="1">
        <v>43028</v>
      </c>
      <c r="C3012" s="1">
        <v>43034</v>
      </c>
      <c r="D3012" t="s">
        <v>14</v>
      </c>
      <c r="E3012" t="s">
        <v>1882</v>
      </c>
      <c r="F3012">
        <v>0</v>
      </c>
      <c r="G3012">
        <v>33392179</v>
      </c>
      <c r="H3012">
        <v>0</v>
      </c>
      <c r="I3012">
        <v>0</v>
      </c>
      <c r="J3012">
        <v>0</v>
      </c>
      <c r="K3012">
        <v>12.2</v>
      </c>
      <c r="L3012" t="s">
        <v>54</v>
      </c>
      <c r="M3012" s="2">
        <v>407384583.80000001</v>
      </c>
      <c r="N3012" s="2" t="str">
        <f>VLOOKUP(Tabla1[[#This Row],[nemo]],'Nemos y clasificaciones'!$A$2:$B$5000,2,FALSE)</f>
        <v>INVERSIONES TRICAHUE S.A.</v>
      </c>
      <c r="O3012" s="2" t="str">
        <f>VLOOKUP(Tabla1[[#This Row],[nemo]],'Nemos y clasificaciones'!$A$1:$C$3000,3,FALSE)</f>
        <v>Eléctrico</v>
      </c>
      <c r="P3012" s="2"/>
      <c r="Q3012" s="2"/>
    </row>
    <row r="3013" spans="1:17" x14ac:dyDescent="0.25">
      <c r="A3013" t="s">
        <v>7225</v>
      </c>
      <c r="B3013" s="1">
        <v>43439</v>
      </c>
      <c r="C3013" s="1">
        <v>43446</v>
      </c>
      <c r="D3013" t="s">
        <v>21</v>
      </c>
      <c r="E3013" t="s">
        <v>733</v>
      </c>
      <c r="F3013">
        <v>0</v>
      </c>
      <c r="G3013">
        <v>1000000</v>
      </c>
      <c r="H3013">
        <v>0</v>
      </c>
      <c r="I3013">
        <v>0</v>
      </c>
      <c r="J3013">
        <v>0</v>
      </c>
      <c r="K3013">
        <v>5.0000000000000001E-3</v>
      </c>
      <c r="L3013" t="s">
        <v>23</v>
      </c>
      <c r="M3013" s="4">
        <v>5000</v>
      </c>
      <c r="N3013" s="2" t="str">
        <f>VLOOKUP(Tabla1[[#This Row],[nemo]],'Nemos y clasificaciones'!$A$2:$B$5000,2,FALSE)</f>
        <v>CFI</v>
      </c>
      <c r="O3013" s="4" t="str">
        <f>VLOOKUP(Tabla1[[#This Row],[nemo]],'Nemos y clasificaciones'!$A$1:$C$3000,3,FALSE)</f>
        <v>CFI</v>
      </c>
      <c r="P3013" s="4"/>
      <c r="Q3013" s="4"/>
    </row>
    <row r="3014" spans="1:17" x14ac:dyDescent="0.25">
      <c r="A3014" t="s">
        <v>1500</v>
      </c>
      <c r="B3014" s="1">
        <v>44355</v>
      </c>
      <c r="C3014" s="1">
        <v>44361</v>
      </c>
      <c r="D3014" t="s">
        <v>21</v>
      </c>
      <c r="E3014" t="s">
        <v>733</v>
      </c>
      <c r="F3014">
        <v>0</v>
      </c>
      <c r="G3014">
        <v>1000000</v>
      </c>
      <c r="H3014">
        <v>0</v>
      </c>
      <c r="I3014">
        <v>0</v>
      </c>
      <c r="J3014">
        <v>0</v>
      </c>
      <c r="K3014">
        <v>4.0000000000000001E-3</v>
      </c>
      <c r="L3014" t="s">
        <v>23</v>
      </c>
      <c r="M3014" s="4">
        <v>4000</v>
      </c>
      <c r="N3014" s="2" t="str">
        <f>VLOOKUP(Tabla1[[#This Row],[nemo]],'Nemos y clasificaciones'!$A$2:$B$5000,2,FALSE)</f>
        <v>CFI</v>
      </c>
      <c r="O3014" s="4" t="str">
        <f>VLOOKUP(Tabla1[[#This Row],[nemo]],'Nemos y clasificaciones'!$A$1:$C$3000,3,FALSE)</f>
        <v>CFI</v>
      </c>
      <c r="P3014" s="4"/>
      <c r="Q3014" s="4"/>
    </row>
    <row r="3015" spans="1:17" x14ac:dyDescent="0.25">
      <c r="A3015" t="s">
        <v>8040</v>
      </c>
      <c r="B3015" s="1">
        <v>43238</v>
      </c>
      <c r="C3015" s="1">
        <v>43245</v>
      </c>
      <c r="D3015" t="s">
        <v>21</v>
      </c>
      <c r="E3015" t="s">
        <v>733</v>
      </c>
      <c r="F3015">
        <v>0</v>
      </c>
      <c r="G3015">
        <v>1000000</v>
      </c>
      <c r="H3015">
        <v>0</v>
      </c>
      <c r="I3015">
        <v>0</v>
      </c>
      <c r="J3015">
        <v>0</v>
      </c>
      <c r="K3015">
        <v>3.0000000000000001E-3</v>
      </c>
      <c r="L3015" t="s">
        <v>23</v>
      </c>
      <c r="M3015" s="4">
        <v>3000</v>
      </c>
      <c r="N3015" s="2" t="str">
        <f>VLOOKUP(Tabla1[[#This Row],[nemo]],'Nemos y clasificaciones'!$A$2:$B$5000,2,FALSE)</f>
        <v>CFI</v>
      </c>
      <c r="O3015" s="4" t="str">
        <f>VLOOKUP(Tabla1[[#This Row],[nemo]],'Nemos y clasificaciones'!$A$1:$C$3000,3,FALSE)</f>
        <v>CFI</v>
      </c>
      <c r="P3015" s="4"/>
      <c r="Q3015" s="4"/>
    </row>
    <row r="3016" spans="1:17" x14ac:dyDescent="0.25">
      <c r="A3016" t="s">
        <v>9623</v>
      </c>
      <c r="B3016" s="1">
        <v>42860</v>
      </c>
      <c r="C3016" s="1">
        <v>42866</v>
      </c>
      <c r="D3016" t="s">
        <v>14</v>
      </c>
      <c r="E3016" t="s">
        <v>1989</v>
      </c>
      <c r="F3016">
        <v>0</v>
      </c>
      <c r="G3016">
        <v>22000000</v>
      </c>
      <c r="H3016">
        <v>0</v>
      </c>
      <c r="I3016">
        <v>0</v>
      </c>
      <c r="J3016">
        <v>0</v>
      </c>
      <c r="K3016">
        <v>18.391999999999999</v>
      </c>
      <c r="L3016" t="s">
        <v>54</v>
      </c>
      <c r="M3016" s="2">
        <v>404624000</v>
      </c>
      <c r="N3016" s="2" t="str">
        <f>VLOOKUP(Tabla1[[#This Row],[nemo]],'Nemos y clasificaciones'!$A$2:$B$5000,2,FALSE)</f>
        <v>AGRICOLA NACIONAL S.A.C. E I.</v>
      </c>
      <c r="O3016" s="2" t="str">
        <f>VLOOKUP(Tabla1[[#This Row],[nemo]],'Nemos y clasificaciones'!$A$1:$C$3000,3,FALSE)</f>
        <v>Otros</v>
      </c>
      <c r="P3016" s="2"/>
      <c r="Q3016" s="2"/>
    </row>
    <row r="3017" spans="1:17" x14ac:dyDescent="0.25">
      <c r="A3017" t="s">
        <v>8208</v>
      </c>
      <c r="B3017" s="1">
        <v>43229</v>
      </c>
      <c r="C3017" s="1">
        <v>43235</v>
      </c>
      <c r="D3017" t="s">
        <v>14</v>
      </c>
      <c r="E3017" t="s">
        <v>6432</v>
      </c>
      <c r="F3017">
        <v>0</v>
      </c>
      <c r="G3017">
        <v>1457779466</v>
      </c>
      <c r="H3017">
        <v>0</v>
      </c>
      <c r="I3017">
        <v>0</v>
      </c>
      <c r="J3017">
        <v>0</v>
      </c>
      <c r="K3017">
        <v>0.27700000000000002</v>
      </c>
      <c r="L3017" t="s">
        <v>23</v>
      </c>
      <c r="M3017" s="2">
        <v>403804912.08200002</v>
      </c>
      <c r="N3017" s="2" t="str">
        <f>VLOOKUP(Tabla1[[#This Row],[nemo]],'Nemos y clasificaciones'!$A$2:$B$5000,2,FALSE)</f>
        <v>INVERMAR S.A.</v>
      </c>
      <c r="O3017" s="2" t="str">
        <f>VLOOKUP(Tabla1[[#This Row],[nemo]],'Nemos y clasificaciones'!$A$1:$C$3000,3,FALSE)</f>
        <v>Alimentos, bebidas y tabaco</v>
      </c>
      <c r="P3017" s="2"/>
      <c r="Q3017" s="2"/>
    </row>
    <row r="3018" spans="1:17" x14ac:dyDescent="0.25">
      <c r="A3018" t="s">
        <v>2133</v>
      </c>
      <c r="B3018" s="1">
        <v>44306</v>
      </c>
      <c r="C3018" s="1">
        <v>44312</v>
      </c>
      <c r="D3018" t="s">
        <v>21</v>
      </c>
      <c r="E3018" t="s">
        <v>733</v>
      </c>
      <c r="F3018">
        <v>0</v>
      </c>
      <c r="G3018">
        <v>1000000</v>
      </c>
      <c r="H3018">
        <v>0</v>
      </c>
      <c r="I3018">
        <v>0</v>
      </c>
      <c r="J3018">
        <v>0</v>
      </c>
      <c r="K3018">
        <v>2E-3</v>
      </c>
      <c r="L3018" t="s">
        <v>23</v>
      </c>
      <c r="M3018" s="4">
        <v>2000</v>
      </c>
      <c r="N3018" s="2" t="str">
        <f>VLOOKUP(Tabla1[[#This Row],[nemo]],'Nemos y clasificaciones'!$A$2:$B$5000,2,FALSE)</f>
        <v>CFI</v>
      </c>
      <c r="O3018" s="4" t="str">
        <f>VLOOKUP(Tabla1[[#This Row],[nemo]],'Nemos y clasificaciones'!$A$1:$C$3000,3,FALSE)</f>
        <v>CFI</v>
      </c>
      <c r="P3018" s="4"/>
      <c r="Q3018" s="4"/>
    </row>
    <row r="3019" spans="1:17" x14ac:dyDescent="0.25">
      <c r="A3019" t="s">
        <v>9900</v>
      </c>
      <c r="B3019" s="1">
        <v>42768</v>
      </c>
      <c r="C3019" s="1">
        <v>42774</v>
      </c>
      <c r="D3019" t="s">
        <v>21</v>
      </c>
      <c r="E3019" t="s">
        <v>9901</v>
      </c>
      <c r="F3019">
        <v>0</v>
      </c>
      <c r="G3019">
        <v>1000000</v>
      </c>
      <c r="H3019">
        <v>0</v>
      </c>
      <c r="I3019">
        <v>0</v>
      </c>
      <c r="J3019">
        <v>0</v>
      </c>
      <c r="K3019">
        <v>0.05</v>
      </c>
      <c r="L3019" t="s">
        <v>23</v>
      </c>
      <c r="M3019" s="3">
        <v>50000</v>
      </c>
      <c r="N3019" s="2" t="str">
        <f>VLOOKUP(Tabla1[[#This Row],[nemo]],'Nemos y clasificaciones'!$A$2:$B$5000,2,FALSE)</f>
        <v>CFI</v>
      </c>
      <c r="O3019" s="3" t="str">
        <f>VLOOKUP(Tabla1[[#This Row],[nemo]],'Nemos y clasificaciones'!$A$1:$C$3000,3,FALSE)</f>
        <v>CFI</v>
      </c>
      <c r="P3019" s="3"/>
      <c r="Q3019" s="3"/>
    </row>
    <row r="3020" spans="1:17" x14ac:dyDescent="0.25">
      <c r="A3020" t="s">
        <v>4610</v>
      </c>
      <c r="B3020" s="1">
        <v>43937</v>
      </c>
      <c r="C3020" s="1">
        <v>43943</v>
      </c>
      <c r="D3020" t="s">
        <v>21</v>
      </c>
      <c r="E3020" t="s">
        <v>846</v>
      </c>
      <c r="F3020">
        <v>0</v>
      </c>
      <c r="G3020">
        <v>10000000</v>
      </c>
      <c r="H3020">
        <v>0</v>
      </c>
      <c r="I3020">
        <v>0</v>
      </c>
      <c r="J3020">
        <v>0</v>
      </c>
      <c r="K3020">
        <v>6.9000000000000006E-2</v>
      </c>
      <c r="L3020" t="s">
        <v>23</v>
      </c>
      <c r="M3020" s="2">
        <v>690000</v>
      </c>
      <c r="N3020" s="2" t="str">
        <f>VLOOKUP(Tabla1[[#This Row],[nemo]],'Nemos y clasificaciones'!$A$2:$B$5000,2,FALSE)</f>
        <v>CFI</v>
      </c>
      <c r="O3020" s="2" t="str">
        <f>VLOOKUP(Tabla1[[#This Row],[nemo]],'Nemos y clasificaciones'!$A$1:$C$3000,3,FALSE)</f>
        <v>CFI</v>
      </c>
      <c r="P3020" s="2"/>
      <c r="Q3020" s="2"/>
    </row>
    <row r="3021" spans="1:17" x14ac:dyDescent="0.25">
      <c r="A3021" t="s">
        <v>2787</v>
      </c>
      <c r="B3021" s="1">
        <v>44188</v>
      </c>
      <c r="C3021" s="1">
        <v>44195</v>
      </c>
      <c r="D3021" t="s">
        <v>21</v>
      </c>
      <c r="E3021" t="s">
        <v>846</v>
      </c>
      <c r="F3021">
        <v>0</v>
      </c>
      <c r="G3021">
        <v>10000000</v>
      </c>
      <c r="H3021">
        <v>0</v>
      </c>
      <c r="I3021">
        <v>0</v>
      </c>
      <c r="J3021">
        <v>0</v>
      </c>
      <c r="K3021">
        <v>3.5000000000000003E-2</v>
      </c>
      <c r="L3021" t="s">
        <v>23</v>
      </c>
      <c r="M3021" s="2">
        <v>350000</v>
      </c>
      <c r="N3021" s="2" t="str">
        <f>VLOOKUP(Tabla1[[#This Row],[nemo]],'Nemos y clasificaciones'!$A$2:$B$5000,2,FALSE)</f>
        <v>CFI</v>
      </c>
      <c r="O3021" s="2" t="str">
        <f>VLOOKUP(Tabla1[[#This Row],[nemo]],'Nemos y clasificaciones'!$A$1:$C$3000,3,FALSE)</f>
        <v>CFI</v>
      </c>
      <c r="P3021" s="2"/>
      <c r="Q3021" s="2"/>
    </row>
    <row r="3022" spans="1:17" x14ac:dyDescent="0.25">
      <c r="A3022" t="s">
        <v>11791</v>
      </c>
      <c r="B3022" s="1">
        <v>42117</v>
      </c>
      <c r="C3022" s="1">
        <v>42123</v>
      </c>
      <c r="D3022" t="s">
        <v>14</v>
      </c>
      <c r="E3022" t="s">
        <v>9728</v>
      </c>
      <c r="F3022">
        <v>0</v>
      </c>
      <c r="G3022">
        <v>225063190</v>
      </c>
      <c r="H3022">
        <v>0</v>
      </c>
      <c r="I3022">
        <v>0</v>
      </c>
      <c r="J3022">
        <v>0</v>
      </c>
      <c r="K3022">
        <v>1.76</v>
      </c>
      <c r="L3022" t="s">
        <v>16</v>
      </c>
      <c r="M3022" s="2">
        <v>396111214.39999998</v>
      </c>
      <c r="N3022" s="2" t="str">
        <f>VLOOKUP(Tabla1[[#This Row],[nemo]],'Nemos y clasificaciones'!$A$2:$B$5000,2,FALSE)</f>
        <v>COMPAÑIA NACIONAL DE TELEFONOS, TELEFONICA DEL SUR S.A.</v>
      </c>
      <c r="O3022" s="2" t="str">
        <f>VLOOKUP(Tabla1[[#This Row],[nemo]],'Nemos y clasificaciones'!$A$1:$C$3000,3,FALSE)</f>
        <v>Telecomunicaciones</v>
      </c>
      <c r="P3022" s="2"/>
      <c r="Q3022" s="2"/>
    </row>
    <row r="3023" spans="1:17" x14ac:dyDescent="0.25">
      <c r="A3023" t="s">
        <v>5834</v>
      </c>
      <c r="B3023" s="1">
        <v>43665</v>
      </c>
      <c r="C3023" s="1">
        <v>43671</v>
      </c>
      <c r="D3023" t="s">
        <v>21</v>
      </c>
      <c r="E3023" t="s">
        <v>846</v>
      </c>
      <c r="F3023">
        <v>0</v>
      </c>
      <c r="G3023">
        <v>10000000</v>
      </c>
      <c r="H3023">
        <v>0</v>
      </c>
      <c r="I3023">
        <v>0</v>
      </c>
      <c r="J3023">
        <v>0</v>
      </c>
      <c r="K3023">
        <v>3.5000000000000003E-2</v>
      </c>
      <c r="L3023" t="s">
        <v>23</v>
      </c>
      <c r="M3023" s="2">
        <v>350000</v>
      </c>
      <c r="N3023" s="2" t="str">
        <f>VLOOKUP(Tabla1[[#This Row],[nemo]],'Nemos y clasificaciones'!$A$2:$B$5000,2,FALSE)</f>
        <v>CFI</v>
      </c>
      <c r="O3023" s="2" t="str">
        <f>VLOOKUP(Tabla1[[#This Row],[nemo]],'Nemos y clasificaciones'!$A$1:$C$3000,3,FALSE)</f>
        <v>CFI</v>
      </c>
      <c r="P3023" s="2"/>
      <c r="Q3023" s="2"/>
    </row>
    <row r="3024" spans="1:17" x14ac:dyDescent="0.25">
      <c r="A3024" t="s">
        <v>5269</v>
      </c>
      <c r="B3024" s="1">
        <v>43812</v>
      </c>
      <c r="C3024" s="1">
        <v>43818</v>
      </c>
      <c r="D3024" t="s">
        <v>21</v>
      </c>
      <c r="E3024" t="s">
        <v>846</v>
      </c>
      <c r="F3024">
        <v>0</v>
      </c>
      <c r="G3024">
        <v>10000000</v>
      </c>
      <c r="H3024">
        <v>0</v>
      </c>
      <c r="I3024">
        <v>0</v>
      </c>
      <c r="J3024">
        <v>0</v>
      </c>
      <c r="K3024">
        <v>2.9000000000000001E-2</v>
      </c>
      <c r="L3024" t="s">
        <v>23</v>
      </c>
      <c r="M3024" s="2">
        <v>290000</v>
      </c>
      <c r="N3024" s="2" t="str">
        <f>VLOOKUP(Tabla1[[#This Row],[nemo]],'Nemos y clasificaciones'!$A$2:$B$5000,2,FALSE)</f>
        <v>CFI</v>
      </c>
      <c r="O3024" s="2" t="str">
        <f>VLOOKUP(Tabla1[[#This Row],[nemo]],'Nemos y clasificaciones'!$A$1:$C$3000,3,FALSE)</f>
        <v>CFI</v>
      </c>
      <c r="P3024" s="2"/>
      <c r="Q3024" s="2"/>
    </row>
    <row r="3025" spans="1:17" x14ac:dyDescent="0.25">
      <c r="A3025" t="s">
        <v>10320</v>
      </c>
      <c r="B3025" s="1">
        <v>42570</v>
      </c>
      <c r="C3025" s="1">
        <v>42576</v>
      </c>
      <c r="D3025" t="s">
        <v>14</v>
      </c>
      <c r="E3025" t="s">
        <v>1882</v>
      </c>
      <c r="F3025">
        <v>0</v>
      </c>
      <c r="G3025">
        <v>33392179</v>
      </c>
      <c r="H3025">
        <v>0</v>
      </c>
      <c r="I3025">
        <v>0</v>
      </c>
      <c r="J3025">
        <v>0</v>
      </c>
      <c r="K3025">
        <v>11.8</v>
      </c>
      <c r="L3025" t="s">
        <v>54</v>
      </c>
      <c r="M3025" s="2">
        <v>394027712.19999999</v>
      </c>
      <c r="N3025" s="2" t="str">
        <f>VLOOKUP(Tabla1[[#This Row],[nemo]],'Nemos y clasificaciones'!$A$2:$B$5000,2,FALSE)</f>
        <v>INVERSIONES TRICAHUE S.A.</v>
      </c>
      <c r="O3025" s="2" t="str">
        <f>VLOOKUP(Tabla1[[#This Row],[nemo]],'Nemos y clasificaciones'!$A$1:$C$3000,3,FALSE)</f>
        <v>Eléctrico</v>
      </c>
      <c r="P3025" s="2"/>
      <c r="Q3025" s="2"/>
    </row>
    <row r="3026" spans="1:17" x14ac:dyDescent="0.25">
      <c r="A3026" t="s">
        <v>2216</v>
      </c>
      <c r="B3026" s="1">
        <v>44294</v>
      </c>
      <c r="C3026" s="1">
        <v>44300</v>
      </c>
      <c r="D3026" t="s">
        <v>21</v>
      </c>
      <c r="E3026" t="s">
        <v>846</v>
      </c>
      <c r="F3026">
        <v>0</v>
      </c>
      <c r="G3026">
        <v>10000000</v>
      </c>
      <c r="H3026">
        <v>0</v>
      </c>
      <c r="I3026">
        <v>0</v>
      </c>
      <c r="J3026">
        <v>0</v>
      </c>
      <c r="K3026">
        <v>1.4E-2</v>
      </c>
      <c r="L3026" t="s">
        <v>23</v>
      </c>
      <c r="M3026" s="2">
        <v>140000</v>
      </c>
      <c r="N3026" s="2" t="str">
        <f>VLOOKUP(Tabla1[[#This Row],[nemo]],'Nemos y clasificaciones'!$A$2:$B$5000,2,FALSE)</f>
        <v>CFI</v>
      </c>
      <c r="O3026" s="2" t="str">
        <f>VLOOKUP(Tabla1[[#This Row],[nemo]],'Nemos y clasificaciones'!$A$1:$C$3000,3,FALSE)</f>
        <v>CFI</v>
      </c>
      <c r="P3026" s="2"/>
      <c r="Q3026" s="2"/>
    </row>
    <row r="3027" spans="1:17" x14ac:dyDescent="0.25">
      <c r="A3027" t="s">
        <v>2232</v>
      </c>
      <c r="B3027" s="1">
        <v>44293</v>
      </c>
      <c r="C3027" s="1">
        <v>44299</v>
      </c>
      <c r="D3027" t="s">
        <v>21</v>
      </c>
      <c r="E3027" t="s">
        <v>846</v>
      </c>
      <c r="F3027">
        <v>0</v>
      </c>
      <c r="G3027">
        <v>10000000</v>
      </c>
      <c r="H3027">
        <v>0</v>
      </c>
      <c r="I3027">
        <v>0</v>
      </c>
      <c r="J3027">
        <v>0</v>
      </c>
      <c r="K3027">
        <v>5.0000000000000001E-3</v>
      </c>
      <c r="L3027" t="s">
        <v>23</v>
      </c>
      <c r="M3027" s="3">
        <v>50000</v>
      </c>
      <c r="N3027" s="2" t="str">
        <f>VLOOKUP(Tabla1[[#This Row],[nemo]],'Nemos y clasificaciones'!$A$2:$B$5000,2,FALSE)</f>
        <v>CFI</v>
      </c>
      <c r="O3027" s="3" t="str">
        <f>VLOOKUP(Tabla1[[#This Row],[nemo]],'Nemos y clasificaciones'!$A$1:$C$3000,3,FALSE)</f>
        <v>CFI</v>
      </c>
      <c r="P3027" s="3"/>
      <c r="Q3027" s="3"/>
    </row>
    <row r="3028" spans="1:17" x14ac:dyDescent="0.25">
      <c r="A3028" t="s">
        <v>845</v>
      </c>
      <c r="B3028" s="1">
        <v>44383</v>
      </c>
      <c r="C3028" s="1">
        <v>44389</v>
      </c>
      <c r="D3028" t="s">
        <v>21</v>
      </c>
      <c r="E3028" t="s">
        <v>846</v>
      </c>
      <c r="F3028">
        <v>0</v>
      </c>
      <c r="G3028">
        <v>468532</v>
      </c>
      <c r="H3028">
        <v>0</v>
      </c>
      <c r="I3028">
        <v>0</v>
      </c>
      <c r="J3028">
        <v>0</v>
      </c>
      <c r="K3028">
        <v>4.9000000000000002E-2</v>
      </c>
      <c r="L3028" t="s">
        <v>23</v>
      </c>
      <c r="M3028" s="3">
        <v>22958.067999999999</v>
      </c>
      <c r="N3028" s="2" t="str">
        <f>VLOOKUP(Tabla1[[#This Row],[nemo]],'Nemos y clasificaciones'!$A$2:$B$5000,2,FALSE)</f>
        <v>CFI</v>
      </c>
      <c r="O3028" s="3" t="str">
        <f>VLOOKUP(Tabla1[[#This Row],[nemo]],'Nemos y clasificaciones'!$A$1:$C$3000,3,FALSE)</f>
        <v>CFI</v>
      </c>
      <c r="P3028" s="3"/>
      <c r="Q3028" s="3"/>
    </row>
    <row r="3029" spans="1:17" x14ac:dyDescent="0.25">
      <c r="A3029" t="s">
        <v>859</v>
      </c>
      <c r="B3029" s="1">
        <v>44383</v>
      </c>
      <c r="C3029" s="1">
        <v>44389</v>
      </c>
      <c r="D3029" t="s">
        <v>21</v>
      </c>
      <c r="E3029" t="s">
        <v>860</v>
      </c>
      <c r="F3029">
        <v>0</v>
      </c>
      <c r="G3029">
        <v>16975214</v>
      </c>
      <c r="H3029">
        <v>0</v>
      </c>
      <c r="I3029">
        <v>0</v>
      </c>
      <c r="J3029">
        <v>0</v>
      </c>
      <c r="K3029">
        <v>5.0999999999999997E-2</v>
      </c>
      <c r="L3029" t="s">
        <v>23</v>
      </c>
      <c r="M3029" s="2">
        <v>865735.91399999999</v>
      </c>
      <c r="N3029" s="2" t="str">
        <f>VLOOKUP(Tabla1[[#This Row],[nemo]],'Nemos y clasificaciones'!$A$2:$B$5000,2,FALSE)</f>
        <v>CFI</v>
      </c>
      <c r="O3029" s="2" t="str">
        <f>VLOOKUP(Tabla1[[#This Row],[nemo]],'Nemos y clasificaciones'!$A$1:$C$3000,3,FALSE)</f>
        <v>CFI</v>
      </c>
      <c r="P3029" s="2"/>
      <c r="Q3029" s="2"/>
    </row>
    <row r="3030" spans="1:17" x14ac:dyDescent="0.25">
      <c r="A3030" t="s">
        <v>4609</v>
      </c>
      <c r="B3030" s="1">
        <v>43937</v>
      </c>
      <c r="C3030" s="1">
        <v>43943</v>
      </c>
      <c r="D3030" t="s">
        <v>21</v>
      </c>
      <c r="E3030" t="s">
        <v>860</v>
      </c>
      <c r="F3030">
        <v>0</v>
      </c>
      <c r="G3030">
        <v>10000000</v>
      </c>
      <c r="H3030">
        <v>0</v>
      </c>
      <c r="I3030">
        <v>0</v>
      </c>
      <c r="J3030">
        <v>0</v>
      </c>
      <c r="K3030">
        <v>7.1999999999999995E-2</v>
      </c>
      <c r="L3030" t="s">
        <v>23</v>
      </c>
      <c r="M3030" s="2">
        <v>720000</v>
      </c>
      <c r="N3030" s="2" t="str">
        <f>VLOOKUP(Tabla1[[#This Row],[nemo]],'Nemos y clasificaciones'!$A$2:$B$5000,2,FALSE)</f>
        <v>CFI</v>
      </c>
      <c r="O3030" s="2" t="str">
        <f>VLOOKUP(Tabla1[[#This Row],[nemo]],'Nemos y clasificaciones'!$A$1:$C$3000,3,FALSE)</f>
        <v>CFI</v>
      </c>
      <c r="P3030" s="2"/>
      <c r="Q3030" s="2"/>
    </row>
    <row r="3031" spans="1:17" x14ac:dyDescent="0.25">
      <c r="A3031" t="s">
        <v>2786</v>
      </c>
      <c r="B3031" s="1">
        <v>44188</v>
      </c>
      <c r="C3031" s="1">
        <v>44195</v>
      </c>
      <c r="D3031" t="s">
        <v>21</v>
      </c>
      <c r="E3031" t="s">
        <v>860</v>
      </c>
      <c r="F3031">
        <v>0</v>
      </c>
      <c r="G3031">
        <v>10000000</v>
      </c>
      <c r="H3031">
        <v>0</v>
      </c>
      <c r="I3031">
        <v>0</v>
      </c>
      <c r="J3031">
        <v>0</v>
      </c>
      <c r="K3031">
        <v>3.5999999999999997E-2</v>
      </c>
      <c r="L3031" t="s">
        <v>23</v>
      </c>
      <c r="M3031" s="2">
        <v>360000</v>
      </c>
      <c r="N3031" s="2" t="str">
        <f>VLOOKUP(Tabla1[[#This Row],[nemo]],'Nemos y clasificaciones'!$A$2:$B$5000,2,FALSE)</f>
        <v>CFI</v>
      </c>
      <c r="O3031" s="2" t="str">
        <f>VLOOKUP(Tabla1[[#This Row],[nemo]],'Nemos y clasificaciones'!$A$1:$C$3000,3,FALSE)</f>
        <v>CFI</v>
      </c>
      <c r="P3031" s="2"/>
      <c r="Q3031" s="2"/>
    </row>
    <row r="3032" spans="1:17" x14ac:dyDescent="0.25">
      <c r="A3032" t="s">
        <v>5833</v>
      </c>
      <c r="B3032" s="1">
        <v>43665</v>
      </c>
      <c r="C3032" s="1">
        <v>43671</v>
      </c>
      <c r="D3032" t="s">
        <v>21</v>
      </c>
      <c r="E3032" t="s">
        <v>860</v>
      </c>
      <c r="F3032">
        <v>0</v>
      </c>
      <c r="G3032">
        <v>10000000</v>
      </c>
      <c r="H3032">
        <v>0</v>
      </c>
      <c r="I3032">
        <v>0</v>
      </c>
      <c r="J3032">
        <v>0</v>
      </c>
      <c r="K3032">
        <v>3.5999999999999997E-2</v>
      </c>
      <c r="L3032" t="s">
        <v>23</v>
      </c>
      <c r="M3032" s="2">
        <v>360000</v>
      </c>
      <c r="N3032" s="2" t="str">
        <f>VLOOKUP(Tabla1[[#This Row],[nemo]],'Nemos y clasificaciones'!$A$2:$B$5000,2,FALSE)</f>
        <v>CFI</v>
      </c>
      <c r="O3032" s="2" t="str">
        <f>VLOOKUP(Tabla1[[#This Row],[nemo]],'Nemos y clasificaciones'!$A$1:$C$3000,3,FALSE)</f>
        <v>CFI</v>
      </c>
      <c r="P3032" s="2"/>
      <c r="Q3032" s="2"/>
    </row>
    <row r="3033" spans="1:17" x14ac:dyDescent="0.25">
      <c r="A3033" t="s">
        <v>8056</v>
      </c>
      <c r="B3033" s="1">
        <v>43238</v>
      </c>
      <c r="C3033" s="1">
        <v>43245</v>
      </c>
      <c r="D3033" t="s">
        <v>14</v>
      </c>
      <c r="E3033" t="s">
        <v>4282</v>
      </c>
      <c r="F3033">
        <v>0</v>
      </c>
      <c r="G3033">
        <v>106151800</v>
      </c>
      <c r="H3033">
        <v>0</v>
      </c>
      <c r="I3033">
        <v>0</v>
      </c>
      <c r="J3033">
        <v>0</v>
      </c>
      <c r="K3033">
        <v>3.645</v>
      </c>
      <c r="L3033" t="s">
        <v>16</v>
      </c>
      <c r="M3033" s="2">
        <v>386923311</v>
      </c>
      <c r="N3033" s="2" t="str">
        <f>VLOOKUP(Tabla1[[#This Row],[nemo]],'Nemos y clasificaciones'!$A$2:$B$5000,2,FALSE)</f>
        <v>SIPSA SOCIEDAD ANONIMA</v>
      </c>
      <c r="O3033" s="2" t="str">
        <f>VLOOKUP(Tabla1[[#This Row],[nemo]],'Nemos y clasificaciones'!$A$1:$C$3000,3,FALSE)</f>
        <v>Transportes y servicios marítimos</v>
      </c>
      <c r="P3033" s="2"/>
      <c r="Q3033" s="2"/>
    </row>
    <row r="3034" spans="1:17" x14ac:dyDescent="0.25">
      <c r="A3034" t="s">
        <v>5270</v>
      </c>
      <c r="B3034" s="1">
        <v>43812</v>
      </c>
      <c r="C3034" s="1">
        <v>43818</v>
      </c>
      <c r="D3034" t="s">
        <v>21</v>
      </c>
      <c r="E3034" t="s">
        <v>860</v>
      </c>
      <c r="F3034">
        <v>0</v>
      </c>
      <c r="G3034">
        <v>10000000</v>
      </c>
      <c r="H3034">
        <v>0</v>
      </c>
      <c r="I3034">
        <v>0</v>
      </c>
      <c r="J3034">
        <v>0</v>
      </c>
      <c r="K3034">
        <v>0.03</v>
      </c>
      <c r="L3034" t="s">
        <v>23</v>
      </c>
      <c r="M3034" s="2">
        <v>300000</v>
      </c>
      <c r="N3034" s="2" t="str">
        <f>VLOOKUP(Tabla1[[#This Row],[nemo]],'Nemos y clasificaciones'!$A$2:$B$5000,2,FALSE)</f>
        <v>CFI</v>
      </c>
      <c r="O3034" s="2" t="str">
        <f>VLOOKUP(Tabla1[[#This Row],[nemo]],'Nemos y clasificaciones'!$A$1:$C$3000,3,FALSE)</f>
        <v>CFI</v>
      </c>
      <c r="P3034" s="2"/>
      <c r="Q3034" s="2"/>
    </row>
    <row r="3035" spans="1:17" x14ac:dyDescent="0.25">
      <c r="A3035" t="s">
        <v>2217</v>
      </c>
      <c r="B3035" s="1">
        <v>44294</v>
      </c>
      <c r="C3035" s="1">
        <v>44300</v>
      </c>
      <c r="D3035" t="s">
        <v>21</v>
      </c>
      <c r="E3035" t="s">
        <v>860</v>
      </c>
      <c r="F3035">
        <v>0</v>
      </c>
      <c r="G3035">
        <v>10000000</v>
      </c>
      <c r="H3035">
        <v>0</v>
      </c>
      <c r="I3035">
        <v>0</v>
      </c>
      <c r="J3035">
        <v>0</v>
      </c>
      <c r="K3035">
        <v>1.4E-2</v>
      </c>
      <c r="L3035" t="s">
        <v>23</v>
      </c>
      <c r="M3035" s="2">
        <v>140000</v>
      </c>
      <c r="N3035" s="2" t="str">
        <f>VLOOKUP(Tabla1[[#This Row],[nemo]],'Nemos y clasificaciones'!$A$2:$B$5000,2,FALSE)</f>
        <v>CFI</v>
      </c>
      <c r="O3035" s="2" t="str">
        <f>VLOOKUP(Tabla1[[#This Row],[nemo]],'Nemos y clasificaciones'!$A$1:$C$3000,3,FALSE)</f>
        <v>CFI</v>
      </c>
      <c r="P3035" s="2"/>
      <c r="Q3035" s="2"/>
    </row>
    <row r="3036" spans="1:17" x14ac:dyDescent="0.25">
      <c r="A3036" t="s">
        <v>9943</v>
      </c>
      <c r="B3036" s="1">
        <v>42746</v>
      </c>
      <c r="C3036" s="1">
        <v>42752</v>
      </c>
      <c r="D3036" t="s">
        <v>14</v>
      </c>
      <c r="E3036" t="s">
        <v>1709</v>
      </c>
      <c r="F3036">
        <v>0</v>
      </c>
      <c r="G3036">
        <v>11000000</v>
      </c>
      <c r="H3036">
        <v>0</v>
      </c>
      <c r="I3036">
        <v>0</v>
      </c>
      <c r="J3036">
        <v>0</v>
      </c>
      <c r="K3036">
        <v>35</v>
      </c>
      <c r="L3036" t="s">
        <v>54</v>
      </c>
      <c r="M3036" s="2">
        <v>385000000</v>
      </c>
      <c r="N3036" s="2" t="str">
        <f>VLOOKUP(Tabla1[[#This Row],[nemo]],'Nemos y clasificaciones'!$A$2:$B$5000,2,FALSE)</f>
        <v>SOCIEDAD AGRICOLA LA ROSA SOFRUCO S.A.</v>
      </c>
      <c r="O3036" s="2" t="str">
        <f>VLOOKUP(Tabla1[[#This Row],[nemo]],'Nemos y clasificaciones'!$A$1:$C$3000,3,FALSE)</f>
        <v>Otros</v>
      </c>
      <c r="P3036" s="2"/>
      <c r="Q3036" s="2"/>
    </row>
    <row r="3037" spans="1:17" x14ac:dyDescent="0.25">
      <c r="A3037" t="s">
        <v>2233</v>
      </c>
      <c r="B3037" s="1">
        <v>44293</v>
      </c>
      <c r="C3037" s="1">
        <v>44299</v>
      </c>
      <c r="D3037" t="s">
        <v>21</v>
      </c>
      <c r="E3037" t="s">
        <v>860</v>
      </c>
      <c r="F3037">
        <v>0</v>
      </c>
      <c r="G3037">
        <v>10000000</v>
      </c>
      <c r="H3037">
        <v>0</v>
      </c>
      <c r="I3037">
        <v>0</v>
      </c>
      <c r="J3037">
        <v>0</v>
      </c>
      <c r="K3037">
        <v>5.0000000000000001E-3</v>
      </c>
      <c r="L3037" t="s">
        <v>23</v>
      </c>
      <c r="M3037" s="3">
        <v>50000</v>
      </c>
      <c r="N3037" s="2" t="str">
        <f>VLOOKUP(Tabla1[[#This Row],[nemo]],'Nemos y clasificaciones'!$A$2:$B$5000,2,FALSE)</f>
        <v>CFI</v>
      </c>
      <c r="O3037" s="3" t="str">
        <f>VLOOKUP(Tabla1[[#This Row],[nemo]],'Nemos y clasificaciones'!$A$1:$C$3000,3,FALSE)</f>
        <v>CFI</v>
      </c>
      <c r="P3037" s="3"/>
      <c r="Q3037" s="3"/>
    </row>
    <row r="3038" spans="1:17" x14ac:dyDescent="0.25">
      <c r="A3038" t="s">
        <v>3532</v>
      </c>
      <c r="B3038" s="1">
        <v>44069</v>
      </c>
      <c r="C3038" s="1">
        <v>44075</v>
      </c>
      <c r="D3038" t="s">
        <v>21</v>
      </c>
      <c r="E3038" t="s">
        <v>291</v>
      </c>
      <c r="F3038">
        <v>0</v>
      </c>
      <c r="G3038">
        <v>67607454</v>
      </c>
      <c r="H3038">
        <v>0</v>
      </c>
      <c r="I3038">
        <v>0</v>
      </c>
      <c r="J3038">
        <v>0</v>
      </c>
      <c r="K3038">
        <v>2.1000000000000001E-2</v>
      </c>
      <c r="L3038" t="s">
        <v>23</v>
      </c>
      <c r="M3038" s="2">
        <v>1419756.534</v>
      </c>
      <c r="N3038" s="2" t="str">
        <f>VLOOKUP(Tabla1[[#This Row],[nemo]],'Nemos y clasificaciones'!$A$2:$B$5000,2,FALSE)</f>
        <v>CFI</v>
      </c>
      <c r="O3038" s="2" t="str">
        <f>VLOOKUP(Tabla1[[#This Row],[nemo]],'Nemos y clasificaciones'!$A$1:$C$3000,3,FALSE)</f>
        <v>CFI</v>
      </c>
      <c r="P3038" s="2"/>
      <c r="Q3038" s="2"/>
    </row>
    <row r="3039" spans="1:17" x14ac:dyDescent="0.25">
      <c r="A3039" t="s">
        <v>10362</v>
      </c>
      <c r="B3039" s="1">
        <v>42544</v>
      </c>
      <c r="C3039" s="1">
        <v>42551</v>
      </c>
      <c r="D3039" t="s">
        <v>14</v>
      </c>
      <c r="E3039" t="s">
        <v>10363</v>
      </c>
      <c r="F3039">
        <v>0</v>
      </c>
      <c r="G3039">
        <v>4086106304</v>
      </c>
      <c r="H3039">
        <v>0</v>
      </c>
      <c r="I3039">
        <v>0</v>
      </c>
      <c r="J3039">
        <v>0</v>
      </c>
      <c r="K3039">
        <v>9.2999999999999999E-2</v>
      </c>
      <c r="L3039" t="s">
        <v>23</v>
      </c>
      <c r="M3039" s="2">
        <v>380007886.27200001</v>
      </c>
      <c r="N3039" s="2" t="str">
        <f>VLOOKUP(Tabla1[[#This Row],[nemo]],'Nemos y clasificaciones'!$A$2:$B$5000,2,FALSE)</f>
        <v>REBRISA S.A.</v>
      </c>
      <c r="O3039" s="2" t="str">
        <f>VLOOKUP(Tabla1[[#This Row],[nemo]],'Nemos y clasificaciones'!$A$1:$C$3000,3,FALSE)</f>
        <v>Servicios financieros</v>
      </c>
      <c r="P3039" s="2"/>
      <c r="Q3039" s="2"/>
    </row>
    <row r="3040" spans="1:17" x14ac:dyDescent="0.25">
      <c r="A3040" t="s">
        <v>6261</v>
      </c>
      <c r="B3040" s="1">
        <v>43602</v>
      </c>
      <c r="C3040" s="1">
        <v>43609</v>
      </c>
      <c r="D3040" t="s">
        <v>14</v>
      </c>
      <c r="E3040" t="s">
        <v>1661</v>
      </c>
      <c r="F3040">
        <v>0</v>
      </c>
      <c r="G3040">
        <v>2500000</v>
      </c>
      <c r="H3040">
        <v>0</v>
      </c>
      <c r="I3040">
        <v>0</v>
      </c>
      <c r="J3040">
        <v>0</v>
      </c>
      <c r="K3040">
        <v>152</v>
      </c>
      <c r="L3040" t="s">
        <v>19</v>
      </c>
      <c r="M3040" s="2">
        <v>380000000</v>
      </c>
      <c r="N3040" s="2" t="str">
        <f>VLOOKUP(Tabla1[[#This Row],[nemo]],'Nemos y clasificaciones'!$A$2:$B$5000,2,FALSE)</f>
        <v>COMPAÑIA ELECTRICA DEL LITORAL S.A.</v>
      </c>
      <c r="O3040" s="2" t="str">
        <f>VLOOKUP(Tabla1[[#This Row],[nemo]],'Nemos y clasificaciones'!$A$1:$C$3000,3,FALSE)</f>
        <v>Eléctrico</v>
      </c>
      <c r="P3040" s="2"/>
      <c r="Q3040" s="2"/>
    </row>
    <row r="3041" spans="1:17" x14ac:dyDescent="0.25">
      <c r="A3041" t="s">
        <v>1990</v>
      </c>
      <c r="B3041" s="1">
        <v>44320</v>
      </c>
      <c r="C3041" s="1">
        <v>44326</v>
      </c>
      <c r="D3041" t="s">
        <v>21</v>
      </c>
      <c r="E3041" t="s">
        <v>291</v>
      </c>
      <c r="F3041">
        <v>0</v>
      </c>
      <c r="G3041">
        <v>67607454</v>
      </c>
      <c r="H3041">
        <v>0</v>
      </c>
      <c r="I3041">
        <v>0</v>
      </c>
      <c r="J3041">
        <v>0</v>
      </c>
      <c r="K3041">
        <v>1.2E-2</v>
      </c>
      <c r="L3041" t="s">
        <v>23</v>
      </c>
      <c r="M3041" s="2">
        <v>811289.44799999997</v>
      </c>
      <c r="N3041" s="2" t="str">
        <f>VLOOKUP(Tabla1[[#This Row],[nemo]],'Nemos y clasificaciones'!$A$2:$B$5000,2,FALSE)</f>
        <v>CFI</v>
      </c>
      <c r="O3041" s="2" t="str">
        <f>VLOOKUP(Tabla1[[#This Row],[nemo]],'Nemos y clasificaciones'!$A$1:$C$3000,3,FALSE)</f>
        <v>CFI</v>
      </c>
      <c r="P3041" s="2"/>
      <c r="Q3041" s="2"/>
    </row>
    <row r="3042" spans="1:17" x14ac:dyDescent="0.25">
      <c r="A3042" t="s">
        <v>11116</v>
      </c>
      <c r="B3042" s="1">
        <v>42345</v>
      </c>
      <c r="C3042" s="1">
        <v>42352</v>
      </c>
      <c r="D3042" t="s">
        <v>21</v>
      </c>
      <c r="E3042" t="s">
        <v>291</v>
      </c>
      <c r="F3042">
        <v>0</v>
      </c>
      <c r="G3042">
        <v>1000000</v>
      </c>
      <c r="H3042">
        <v>0</v>
      </c>
      <c r="I3042">
        <v>0</v>
      </c>
      <c r="J3042">
        <v>0</v>
      </c>
      <c r="K3042">
        <v>8.6999999999999994E-2</v>
      </c>
      <c r="L3042" t="s">
        <v>23</v>
      </c>
      <c r="M3042" s="3">
        <v>87000</v>
      </c>
      <c r="N3042" s="2" t="str">
        <f>VLOOKUP(Tabla1[[#This Row],[nemo]],'Nemos y clasificaciones'!$A$2:$B$5000,2,FALSE)</f>
        <v>CFI</v>
      </c>
      <c r="O3042" s="3" t="str">
        <f>VLOOKUP(Tabla1[[#This Row],[nemo]],'Nemos y clasificaciones'!$A$1:$C$3000,3,FALSE)</f>
        <v>CFI</v>
      </c>
      <c r="P3042" s="3"/>
      <c r="Q3042" s="3"/>
    </row>
    <row r="3043" spans="1:17" x14ac:dyDescent="0.25">
      <c r="A3043" t="s">
        <v>9579</v>
      </c>
      <c r="B3043" s="1">
        <v>42866</v>
      </c>
      <c r="C3043" s="1">
        <v>42872</v>
      </c>
      <c r="D3043" t="s">
        <v>21</v>
      </c>
      <c r="E3043" t="s">
        <v>291</v>
      </c>
      <c r="F3043">
        <v>0</v>
      </c>
      <c r="G3043">
        <v>1000000</v>
      </c>
      <c r="H3043">
        <v>0</v>
      </c>
      <c r="I3043">
        <v>0</v>
      </c>
      <c r="J3043">
        <v>0</v>
      </c>
      <c r="K3043">
        <v>7.0000000000000007E-2</v>
      </c>
      <c r="L3043" t="s">
        <v>23</v>
      </c>
      <c r="M3043" s="3">
        <v>70000</v>
      </c>
      <c r="N3043" s="2" t="str">
        <f>VLOOKUP(Tabla1[[#This Row],[nemo]],'Nemos y clasificaciones'!$A$2:$B$5000,2,FALSE)</f>
        <v>CFI</v>
      </c>
      <c r="O3043" s="3" t="str">
        <f>VLOOKUP(Tabla1[[#This Row],[nemo]],'Nemos y clasificaciones'!$A$1:$C$3000,3,FALSE)</f>
        <v>CFI</v>
      </c>
      <c r="P3043" s="3"/>
      <c r="Q3043" s="3"/>
    </row>
    <row r="3044" spans="1:17" x14ac:dyDescent="0.25">
      <c r="A3044" t="s">
        <v>10268</v>
      </c>
      <c r="B3044" s="1">
        <v>42615</v>
      </c>
      <c r="C3044" s="1">
        <v>42621</v>
      </c>
      <c r="D3044" t="s">
        <v>21</v>
      </c>
      <c r="E3044" t="s">
        <v>291</v>
      </c>
      <c r="F3044">
        <v>0</v>
      </c>
      <c r="G3044">
        <v>1000000</v>
      </c>
      <c r="H3044">
        <v>0</v>
      </c>
      <c r="I3044">
        <v>0</v>
      </c>
      <c r="J3044">
        <v>0</v>
      </c>
      <c r="K3044">
        <v>6.9000000000000006E-2</v>
      </c>
      <c r="L3044" t="s">
        <v>23</v>
      </c>
      <c r="M3044" s="3">
        <v>69000</v>
      </c>
      <c r="N3044" s="2" t="str">
        <f>VLOOKUP(Tabla1[[#This Row],[nemo]],'Nemos y clasificaciones'!$A$2:$B$5000,2,FALSE)</f>
        <v>CFI</v>
      </c>
      <c r="O3044" s="3" t="str">
        <f>VLOOKUP(Tabla1[[#This Row],[nemo]],'Nemos y clasificaciones'!$A$1:$C$3000,3,FALSE)</f>
        <v>CFI</v>
      </c>
      <c r="P3044" s="3"/>
      <c r="Q3044" s="3"/>
    </row>
    <row r="3045" spans="1:17" x14ac:dyDescent="0.25">
      <c r="A3045" t="s">
        <v>9899</v>
      </c>
      <c r="B3045" s="1">
        <v>42769</v>
      </c>
      <c r="C3045" s="1">
        <v>42775</v>
      </c>
      <c r="D3045" t="s">
        <v>21</v>
      </c>
      <c r="E3045" t="s">
        <v>291</v>
      </c>
      <c r="F3045">
        <v>0</v>
      </c>
      <c r="G3045">
        <v>1000000</v>
      </c>
      <c r="H3045">
        <v>0</v>
      </c>
      <c r="I3045">
        <v>0</v>
      </c>
      <c r="J3045">
        <v>0</v>
      </c>
      <c r="K3045">
        <v>5.3999999999999999E-2</v>
      </c>
      <c r="L3045" t="s">
        <v>23</v>
      </c>
      <c r="M3045" s="3">
        <v>54000</v>
      </c>
      <c r="N3045" s="2" t="str">
        <f>VLOOKUP(Tabla1[[#This Row],[nemo]],'Nemos y clasificaciones'!$A$2:$B$5000,2,FALSE)</f>
        <v>CFI</v>
      </c>
      <c r="O3045" s="3" t="str">
        <f>VLOOKUP(Tabla1[[#This Row],[nemo]],'Nemos y clasificaciones'!$A$1:$C$3000,3,FALSE)</f>
        <v>CFI</v>
      </c>
      <c r="P3045" s="3"/>
      <c r="Q3045" s="3"/>
    </row>
    <row r="3046" spans="1:17" x14ac:dyDescent="0.25">
      <c r="A3046" t="s">
        <v>7264</v>
      </c>
      <c r="B3046" s="1">
        <v>43427</v>
      </c>
      <c r="C3046" s="1">
        <v>43433</v>
      </c>
      <c r="D3046" t="s">
        <v>21</v>
      </c>
      <c r="E3046" t="s">
        <v>291</v>
      </c>
      <c r="F3046">
        <v>0</v>
      </c>
      <c r="G3046">
        <v>1000000</v>
      </c>
      <c r="H3046">
        <v>0</v>
      </c>
      <c r="I3046">
        <v>0</v>
      </c>
      <c r="J3046">
        <v>0</v>
      </c>
      <c r="K3046">
        <v>5.0999999999999997E-2</v>
      </c>
      <c r="L3046" t="s">
        <v>23</v>
      </c>
      <c r="M3046" s="3">
        <v>51000</v>
      </c>
      <c r="N3046" s="2" t="str">
        <f>VLOOKUP(Tabla1[[#This Row],[nemo]],'Nemos y clasificaciones'!$A$2:$B$5000,2,FALSE)</f>
        <v>CFI</v>
      </c>
      <c r="O3046" s="3" t="str">
        <f>VLOOKUP(Tabla1[[#This Row],[nemo]],'Nemos y clasificaciones'!$A$1:$C$3000,3,FALSE)</f>
        <v>CFI</v>
      </c>
      <c r="P3046" s="3"/>
      <c r="Q3046" s="3"/>
    </row>
    <row r="3047" spans="1:17" x14ac:dyDescent="0.25">
      <c r="A3047" t="s">
        <v>6595</v>
      </c>
      <c r="B3047" s="1">
        <v>43579</v>
      </c>
      <c r="C3047" s="1">
        <v>43585</v>
      </c>
      <c r="D3047" t="s">
        <v>21</v>
      </c>
      <c r="E3047" t="s">
        <v>291</v>
      </c>
      <c r="F3047">
        <v>0</v>
      </c>
      <c r="G3047">
        <v>1000000</v>
      </c>
      <c r="H3047">
        <v>0</v>
      </c>
      <c r="I3047">
        <v>0</v>
      </c>
      <c r="J3047">
        <v>0</v>
      </c>
      <c r="K3047">
        <v>4.5999999999999999E-2</v>
      </c>
      <c r="L3047" t="s">
        <v>23</v>
      </c>
      <c r="M3047" s="3">
        <v>46000</v>
      </c>
      <c r="N3047" s="2" t="str">
        <f>VLOOKUP(Tabla1[[#This Row],[nemo]],'Nemos y clasificaciones'!$A$2:$B$5000,2,FALSE)</f>
        <v>CFI</v>
      </c>
      <c r="O3047" s="3" t="str">
        <f>VLOOKUP(Tabla1[[#This Row],[nemo]],'Nemos y clasificaciones'!$A$1:$C$3000,3,FALSE)</f>
        <v>CFI</v>
      </c>
      <c r="P3047" s="3"/>
      <c r="Q3047" s="3"/>
    </row>
    <row r="3048" spans="1:17" x14ac:dyDescent="0.25">
      <c r="A3048" t="s">
        <v>8386</v>
      </c>
      <c r="B3048" s="1">
        <v>43208</v>
      </c>
      <c r="C3048" s="1">
        <v>43214</v>
      </c>
      <c r="D3048" t="s">
        <v>21</v>
      </c>
      <c r="E3048" t="s">
        <v>291</v>
      </c>
      <c r="F3048">
        <v>0</v>
      </c>
      <c r="G3048">
        <v>1000000</v>
      </c>
      <c r="H3048">
        <v>0</v>
      </c>
      <c r="I3048">
        <v>0</v>
      </c>
      <c r="J3048">
        <v>0</v>
      </c>
      <c r="K3048">
        <v>3.9E-2</v>
      </c>
      <c r="L3048" t="s">
        <v>23</v>
      </c>
      <c r="M3048" s="3">
        <v>39000</v>
      </c>
      <c r="N3048" s="2" t="str">
        <f>VLOOKUP(Tabla1[[#This Row],[nemo]],'Nemos y clasificaciones'!$A$2:$B$5000,2,FALSE)</f>
        <v>CFI</v>
      </c>
      <c r="O3048" s="3" t="str">
        <f>VLOOKUP(Tabla1[[#This Row],[nemo]],'Nemos y clasificaciones'!$A$1:$C$3000,3,FALSE)</f>
        <v>CFI</v>
      </c>
      <c r="P3048" s="3"/>
      <c r="Q3048" s="3"/>
    </row>
    <row r="3049" spans="1:17" x14ac:dyDescent="0.25">
      <c r="A3049" t="s">
        <v>10118</v>
      </c>
      <c r="B3049" s="1">
        <v>42705</v>
      </c>
      <c r="C3049" s="1">
        <v>42711</v>
      </c>
      <c r="D3049" t="s">
        <v>21</v>
      </c>
      <c r="E3049" t="s">
        <v>291</v>
      </c>
      <c r="F3049">
        <v>0</v>
      </c>
      <c r="G3049">
        <v>1000000</v>
      </c>
      <c r="H3049">
        <v>0</v>
      </c>
      <c r="I3049">
        <v>0</v>
      </c>
      <c r="J3049">
        <v>0</v>
      </c>
      <c r="K3049">
        <v>3.4000000000000002E-2</v>
      </c>
      <c r="L3049" t="s">
        <v>23</v>
      </c>
      <c r="M3049" s="3">
        <v>34000</v>
      </c>
      <c r="N3049" s="2" t="str">
        <f>VLOOKUP(Tabla1[[#This Row],[nemo]],'Nemos y clasificaciones'!$A$2:$B$5000,2,FALSE)</f>
        <v>CFI</v>
      </c>
      <c r="O3049" s="3" t="str">
        <f>VLOOKUP(Tabla1[[#This Row],[nemo]],'Nemos y clasificaciones'!$A$1:$C$3000,3,FALSE)</f>
        <v>CFI</v>
      </c>
      <c r="P3049" s="3"/>
      <c r="Q3049" s="3"/>
    </row>
    <row r="3050" spans="1:17" x14ac:dyDescent="0.25">
      <c r="A3050" t="s">
        <v>2244</v>
      </c>
      <c r="B3050" s="1">
        <v>44292</v>
      </c>
      <c r="C3050" s="1">
        <v>44298</v>
      </c>
      <c r="D3050" t="s">
        <v>21</v>
      </c>
      <c r="E3050" t="s">
        <v>291</v>
      </c>
      <c r="F3050">
        <v>0</v>
      </c>
      <c r="G3050">
        <v>1000000</v>
      </c>
      <c r="H3050">
        <v>0</v>
      </c>
      <c r="I3050">
        <v>0</v>
      </c>
      <c r="J3050">
        <v>0</v>
      </c>
      <c r="K3050">
        <v>3.3000000000000002E-2</v>
      </c>
      <c r="L3050" t="s">
        <v>23</v>
      </c>
      <c r="M3050" s="3">
        <v>33000</v>
      </c>
      <c r="N3050" s="2" t="str">
        <f>VLOOKUP(Tabla1[[#This Row],[nemo]],'Nemos y clasificaciones'!$A$2:$B$5000,2,FALSE)</f>
        <v>CFI</v>
      </c>
      <c r="O3050" s="3" t="str">
        <f>VLOOKUP(Tabla1[[#This Row],[nemo]],'Nemos y clasificaciones'!$A$1:$C$3000,3,FALSE)</f>
        <v>CFI</v>
      </c>
      <c r="P3050" s="3"/>
      <c r="Q3050" s="3"/>
    </row>
    <row r="3051" spans="1:17" x14ac:dyDescent="0.25">
      <c r="A3051" t="s">
        <v>4485</v>
      </c>
      <c r="B3051" s="1">
        <v>43951</v>
      </c>
      <c r="C3051" s="1">
        <v>43958</v>
      </c>
      <c r="D3051" t="s">
        <v>14</v>
      </c>
      <c r="E3051" t="s">
        <v>520</v>
      </c>
      <c r="F3051">
        <v>0</v>
      </c>
      <c r="G3051">
        <v>576172664</v>
      </c>
      <c r="H3051">
        <v>0</v>
      </c>
      <c r="I3051">
        <v>0</v>
      </c>
      <c r="J3051">
        <v>0</v>
      </c>
      <c r="K3051">
        <v>0.64800000000000002</v>
      </c>
      <c r="L3051" t="s">
        <v>23</v>
      </c>
      <c r="M3051" s="2">
        <v>373359886.27200001</v>
      </c>
      <c r="N3051" s="2" t="str">
        <f>VLOOKUP(Tabla1[[#This Row],[nemo]],'Nemos y clasificaciones'!$A$2:$B$5000,2,FALSE)</f>
        <v>BESALCO S.A.</v>
      </c>
      <c r="O3051" s="2" t="str">
        <f>VLOOKUP(Tabla1[[#This Row],[nemo]],'Nemos y clasificaciones'!$A$1:$C$3000,3,FALSE)</f>
        <v>Construcción</v>
      </c>
      <c r="P3051" s="2"/>
      <c r="Q3051" s="2"/>
    </row>
    <row r="3052" spans="1:17" x14ac:dyDescent="0.25">
      <c r="A3052" t="s">
        <v>564</v>
      </c>
      <c r="B3052" s="1">
        <v>44412</v>
      </c>
      <c r="C3052" s="1">
        <v>44418</v>
      </c>
      <c r="D3052" t="s">
        <v>21</v>
      </c>
      <c r="E3052" t="s">
        <v>291</v>
      </c>
      <c r="F3052">
        <v>0</v>
      </c>
      <c r="G3052">
        <v>1000000</v>
      </c>
      <c r="H3052">
        <v>0</v>
      </c>
      <c r="I3052">
        <v>0</v>
      </c>
      <c r="J3052">
        <v>0</v>
      </c>
      <c r="K3052">
        <v>3.2000000000000001E-2</v>
      </c>
      <c r="L3052" t="s">
        <v>23</v>
      </c>
      <c r="M3052" s="3">
        <v>32000</v>
      </c>
      <c r="N3052" s="2" t="str">
        <f>VLOOKUP(Tabla1[[#This Row],[nemo]],'Nemos y clasificaciones'!$A$2:$B$5000,2,FALSE)</f>
        <v>CFI</v>
      </c>
      <c r="O3052" s="3" t="str">
        <f>VLOOKUP(Tabla1[[#This Row],[nemo]],'Nemos y clasificaciones'!$A$1:$C$3000,3,FALSE)</f>
        <v>CFI</v>
      </c>
      <c r="P3052" s="3"/>
      <c r="Q3052" s="3"/>
    </row>
    <row r="3053" spans="1:17" x14ac:dyDescent="0.25">
      <c r="A3053" t="s">
        <v>6098</v>
      </c>
      <c r="B3053" s="1">
        <v>43630</v>
      </c>
      <c r="C3053" s="1">
        <v>43636</v>
      </c>
      <c r="D3053" t="s">
        <v>21</v>
      </c>
      <c r="E3053" t="s">
        <v>291</v>
      </c>
      <c r="F3053">
        <v>0</v>
      </c>
      <c r="G3053">
        <v>1000000</v>
      </c>
      <c r="H3053">
        <v>0</v>
      </c>
      <c r="I3053">
        <v>0</v>
      </c>
      <c r="J3053">
        <v>0</v>
      </c>
      <c r="K3053">
        <v>0.03</v>
      </c>
      <c r="L3053" t="s">
        <v>23</v>
      </c>
      <c r="M3053" s="3">
        <v>30000</v>
      </c>
      <c r="N3053" s="2" t="str">
        <f>VLOOKUP(Tabla1[[#This Row],[nemo]],'Nemos y clasificaciones'!$A$2:$B$5000,2,FALSE)</f>
        <v>CFI</v>
      </c>
      <c r="O3053" s="3" t="str">
        <f>VLOOKUP(Tabla1[[#This Row],[nemo]],'Nemos y clasificaciones'!$A$1:$C$3000,3,FALSE)</f>
        <v>CFI</v>
      </c>
      <c r="P3053" s="3"/>
      <c r="Q3053" s="3"/>
    </row>
    <row r="3054" spans="1:17" x14ac:dyDescent="0.25">
      <c r="A3054" t="s">
        <v>9102</v>
      </c>
      <c r="B3054" s="1">
        <v>42978</v>
      </c>
      <c r="C3054" s="1">
        <v>42984</v>
      </c>
      <c r="D3054" t="s">
        <v>21</v>
      </c>
      <c r="E3054" t="s">
        <v>291</v>
      </c>
      <c r="F3054">
        <v>0</v>
      </c>
      <c r="G3054">
        <v>1000000</v>
      </c>
      <c r="H3054">
        <v>0</v>
      </c>
      <c r="I3054">
        <v>0</v>
      </c>
      <c r="J3054">
        <v>0</v>
      </c>
      <c r="K3054">
        <v>0.03</v>
      </c>
      <c r="L3054" t="s">
        <v>23</v>
      </c>
      <c r="M3054" s="3">
        <v>30000</v>
      </c>
      <c r="N3054" s="2" t="str">
        <f>VLOOKUP(Tabla1[[#This Row],[nemo]],'Nemos y clasificaciones'!$A$2:$B$5000,2,FALSE)</f>
        <v>CFI</v>
      </c>
      <c r="O3054" s="3" t="str">
        <f>VLOOKUP(Tabla1[[#This Row],[nemo]],'Nemos y clasificaciones'!$A$1:$C$3000,3,FALSE)</f>
        <v>CFI</v>
      </c>
      <c r="P3054" s="3"/>
      <c r="Q3054" s="3"/>
    </row>
    <row r="3055" spans="1:17" x14ac:dyDescent="0.25">
      <c r="A3055" t="s">
        <v>2475</v>
      </c>
      <c r="B3055" s="1">
        <v>44260</v>
      </c>
      <c r="C3055" s="1">
        <v>44266</v>
      </c>
      <c r="D3055" t="s">
        <v>21</v>
      </c>
      <c r="E3055" t="s">
        <v>291</v>
      </c>
      <c r="F3055">
        <v>0</v>
      </c>
      <c r="G3055">
        <v>1000000</v>
      </c>
      <c r="H3055">
        <v>0</v>
      </c>
      <c r="I3055">
        <v>0</v>
      </c>
      <c r="J3055">
        <v>0</v>
      </c>
      <c r="K3055">
        <v>2.9000000000000001E-2</v>
      </c>
      <c r="L3055" t="s">
        <v>23</v>
      </c>
      <c r="M3055" s="3">
        <v>29000</v>
      </c>
      <c r="N3055" s="2" t="str">
        <f>VLOOKUP(Tabla1[[#This Row],[nemo]],'Nemos y clasificaciones'!$A$2:$B$5000,2,FALSE)</f>
        <v>CFI</v>
      </c>
      <c r="O3055" s="3" t="str">
        <f>VLOOKUP(Tabla1[[#This Row],[nemo]],'Nemos y clasificaciones'!$A$1:$C$3000,3,FALSE)</f>
        <v>CFI</v>
      </c>
      <c r="P3055" s="3"/>
      <c r="Q3055" s="3"/>
    </row>
    <row r="3056" spans="1:17" x14ac:dyDescent="0.25">
      <c r="A3056" t="s">
        <v>10748</v>
      </c>
      <c r="B3056" s="1">
        <v>42486</v>
      </c>
      <c r="C3056" s="1">
        <v>42492</v>
      </c>
      <c r="D3056" t="s">
        <v>14</v>
      </c>
      <c r="E3056" t="s">
        <v>935</v>
      </c>
      <c r="F3056">
        <v>0</v>
      </c>
      <c r="G3056">
        <v>1181420348</v>
      </c>
      <c r="H3056">
        <v>0</v>
      </c>
      <c r="I3056">
        <v>0</v>
      </c>
      <c r="J3056">
        <v>0</v>
      </c>
      <c r="K3056">
        <v>0.31</v>
      </c>
      <c r="L3056" t="s">
        <v>23</v>
      </c>
      <c r="M3056" s="2">
        <v>366240307.88</v>
      </c>
      <c r="N3056" s="2" t="str">
        <f>VLOOKUP(Tabla1[[#This Row],[nemo]],'Nemos y clasificaciones'!$A$2:$B$5000,2,FALSE)</f>
        <v>COMPAÑIAS CIC S.A.</v>
      </c>
      <c r="O3056" s="2" t="str">
        <f>VLOOKUP(Tabla1[[#This Row],[nemo]],'Nemos y clasificaciones'!$A$1:$C$3000,3,FALSE)</f>
        <v>Consumo</v>
      </c>
      <c r="P3056" s="2"/>
      <c r="Q3056" s="2"/>
    </row>
    <row r="3057" spans="1:17" x14ac:dyDescent="0.25">
      <c r="A3057" t="s">
        <v>5432</v>
      </c>
      <c r="B3057" s="1">
        <v>43767</v>
      </c>
      <c r="C3057" s="1">
        <v>43775</v>
      </c>
      <c r="D3057" t="s">
        <v>21</v>
      </c>
      <c r="E3057" t="s">
        <v>291</v>
      </c>
      <c r="F3057">
        <v>0</v>
      </c>
      <c r="G3057">
        <v>1000000</v>
      </c>
      <c r="H3057">
        <v>0</v>
      </c>
      <c r="I3057">
        <v>0</v>
      </c>
      <c r="J3057">
        <v>0</v>
      </c>
      <c r="K3057">
        <v>2.9000000000000001E-2</v>
      </c>
      <c r="L3057" t="s">
        <v>23</v>
      </c>
      <c r="M3057" s="3">
        <v>29000</v>
      </c>
      <c r="N3057" s="2" t="str">
        <f>VLOOKUP(Tabla1[[#This Row],[nemo]],'Nemos y clasificaciones'!$A$2:$B$5000,2,FALSE)</f>
        <v>CFI</v>
      </c>
      <c r="O3057" s="3" t="str">
        <f>VLOOKUP(Tabla1[[#This Row],[nemo]],'Nemos y clasificaciones'!$A$1:$C$3000,3,FALSE)</f>
        <v>CFI</v>
      </c>
      <c r="P3057" s="3"/>
      <c r="Q3057" s="3"/>
    </row>
    <row r="3058" spans="1:17" x14ac:dyDescent="0.25">
      <c r="A3058" t="s">
        <v>3614</v>
      </c>
      <c r="B3058" s="1">
        <v>44040</v>
      </c>
      <c r="C3058" s="1">
        <v>44046</v>
      </c>
      <c r="D3058" t="s">
        <v>21</v>
      </c>
      <c r="E3058" t="s">
        <v>291</v>
      </c>
      <c r="F3058">
        <v>0</v>
      </c>
      <c r="G3058">
        <v>1000000</v>
      </c>
      <c r="H3058">
        <v>0</v>
      </c>
      <c r="I3058">
        <v>0</v>
      </c>
      <c r="J3058">
        <v>0</v>
      </c>
      <c r="K3058">
        <v>2.8000000000000001E-2</v>
      </c>
      <c r="L3058" t="s">
        <v>23</v>
      </c>
      <c r="M3058" s="3">
        <v>28000</v>
      </c>
      <c r="N3058" s="2" t="str">
        <f>VLOOKUP(Tabla1[[#This Row],[nemo]],'Nemos y clasificaciones'!$A$2:$B$5000,2,FALSE)</f>
        <v>CFI</v>
      </c>
      <c r="O3058" s="3" t="str">
        <f>VLOOKUP(Tabla1[[#This Row],[nemo]],'Nemos y clasificaciones'!$A$1:$C$3000,3,FALSE)</f>
        <v>CFI</v>
      </c>
      <c r="P3058" s="3"/>
      <c r="Q3058" s="3"/>
    </row>
    <row r="3059" spans="1:17" x14ac:dyDescent="0.25">
      <c r="A3059" t="s">
        <v>10943</v>
      </c>
      <c r="B3059" s="1">
        <v>42381</v>
      </c>
      <c r="C3059" s="1">
        <v>42387</v>
      </c>
      <c r="D3059" t="s">
        <v>14</v>
      </c>
      <c r="E3059" t="s">
        <v>1661</v>
      </c>
      <c r="F3059">
        <v>0</v>
      </c>
      <c r="G3059">
        <v>2500000</v>
      </c>
      <c r="H3059">
        <v>0</v>
      </c>
      <c r="I3059">
        <v>0</v>
      </c>
      <c r="J3059">
        <v>0</v>
      </c>
      <c r="K3059">
        <v>145</v>
      </c>
      <c r="L3059" t="s">
        <v>19</v>
      </c>
      <c r="M3059" s="2">
        <v>362500000</v>
      </c>
      <c r="N3059" s="2" t="str">
        <f>VLOOKUP(Tabla1[[#This Row],[nemo]],'Nemos y clasificaciones'!$A$2:$B$5000,2,FALSE)</f>
        <v>COMPAÑIA ELECTRICA DEL LITORAL S.A.</v>
      </c>
      <c r="O3059" s="2" t="str">
        <f>VLOOKUP(Tabla1[[#This Row],[nemo]],'Nemos y clasificaciones'!$A$1:$C$3000,3,FALSE)</f>
        <v>Eléctrico</v>
      </c>
      <c r="P3059" s="2"/>
      <c r="Q3059" s="2"/>
    </row>
    <row r="3060" spans="1:17" x14ac:dyDescent="0.25">
      <c r="A3060" t="s">
        <v>8376</v>
      </c>
      <c r="B3060" s="1">
        <v>43209</v>
      </c>
      <c r="C3060" s="1">
        <v>43215</v>
      </c>
      <c r="D3060" t="s">
        <v>14</v>
      </c>
      <c r="E3060" t="s">
        <v>8377</v>
      </c>
      <c r="F3060">
        <v>0</v>
      </c>
      <c r="G3060">
        <v>180804998</v>
      </c>
      <c r="H3060">
        <v>0</v>
      </c>
      <c r="I3060">
        <v>0</v>
      </c>
      <c r="J3060">
        <v>0</v>
      </c>
      <c r="K3060">
        <v>2</v>
      </c>
      <c r="L3060" t="s">
        <v>16</v>
      </c>
      <c r="M3060" s="2">
        <v>361609996</v>
      </c>
      <c r="N3060" s="2" t="str">
        <f>VLOOKUP(Tabla1[[#This Row],[nemo]],'Nemos y clasificaciones'!$A$2:$B$5000,2,FALSE)</f>
        <v>EMPRESA ELECTRICA DE ANTOFAGASTA S.A.</v>
      </c>
      <c r="O3060" s="2" t="str">
        <f>VLOOKUP(Tabla1[[#This Row],[nemo]],'Nemos y clasificaciones'!$A$1:$C$3000,3,FALSE)</f>
        <v>Eléctrico</v>
      </c>
      <c r="P3060" s="2"/>
      <c r="Q3060" s="2"/>
    </row>
    <row r="3061" spans="1:17" x14ac:dyDescent="0.25">
      <c r="A3061" t="s">
        <v>8574</v>
      </c>
      <c r="B3061" s="1">
        <v>43133</v>
      </c>
      <c r="C3061" s="1">
        <v>43139</v>
      </c>
      <c r="D3061" t="s">
        <v>21</v>
      </c>
      <c r="E3061" t="s">
        <v>291</v>
      </c>
      <c r="F3061">
        <v>0</v>
      </c>
      <c r="G3061">
        <v>1000000</v>
      </c>
      <c r="H3061">
        <v>0</v>
      </c>
      <c r="I3061">
        <v>0</v>
      </c>
      <c r="J3061">
        <v>0</v>
      </c>
      <c r="K3061">
        <v>2.8000000000000001E-2</v>
      </c>
      <c r="L3061" t="s">
        <v>23</v>
      </c>
      <c r="M3061" s="3">
        <v>28000</v>
      </c>
      <c r="N3061" s="2" t="str">
        <f>VLOOKUP(Tabla1[[#This Row],[nemo]],'Nemos y clasificaciones'!$A$2:$B$5000,2,FALSE)</f>
        <v>CFI</v>
      </c>
      <c r="O3061" s="3" t="str">
        <f>VLOOKUP(Tabla1[[#This Row],[nemo]],'Nemos y clasificaciones'!$A$1:$C$3000,3,FALSE)</f>
        <v>CFI</v>
      </c>
      <c r="P3061" s="3"/>
      <c r="Q3061" s="3"/>
    </row>
    <row r="3062" spans="1:17" x14ac:dyDescent="0.25">
      <c r="A3062" t="s">
        <v>10350</v>
      </c>
      <c r="B3062" s="1">
        <v>42552</v>
      </c>
      <c r="C3062" s="1">
        <v>42558</v>
      </c>
      <c r="D3062" t="s">
        <v>21</v>
      </c>
      <c r="E3062" t="s">
        <v>291</v>
      </c>
      <c r="F3062">
        <v>0</v>
      </c>
      <c r="G3062">
        <v>1000000</v>
      </c>
      <c r="H3062">
        <v>0</v>
      </c>
      <c r="I3062">
        <v>0</v>
      </c>
      <c r="J3062">
        <v>0</v>
      </c>
      <c r="K3062">
        <v>2.8000000000000001E-2</v>
      </c>
      <c r="L3062" t="s">
        <v>23</v>
      </c>
      <c r="M3062" s="3">
        <v>28000</v>
      </c>
      <c r="N3062" s="2" t="str">
        <f>VLOOKUP(Tabla1[[#This Row],[nemo]],'Nemos y clasificaciones'!$A$2:$B$5000,2,FALSE)</f>
        <v>CFI</v>
      </c>
      <c r="O3062" s="3" t="str">
        <f>VLOOKUP(Tabla1[[#This Row],[nemo]],'Nemos y clasificaciones'!$A$1:$C$3000,3,FALSE)</f>
        <v>CFI</v>
      </c>
      <c r="P3062" s="3"/>
      <c r="Q3062" s="3"/>
    </row>
    <row r="3063" spans="1:17" x14ac:dyDescent="0.25">
      <c r="A3063" t="s">
        <v>4265</v>
      </c>
      <c r="B3063" s="1">
        <v>43973</v>
      </c>
      <c r="C3063" s="1">
        <v>43979</v>
      </c>
      <c r="D3063" t="s">
        <v>14</v>
      </c>
      <c r="E3063" t="s">
        <v>2018</v>
      </c>
      <c r="F3063">
        <v>0</v>
      </c>
      <c r="G3063">
        <v>720000000</v>
      </c>
      <c r="H3063">
        <v>0</v>
      </c>
      <c r="I3063">
        <v>0</v>
      </c>
      <c r="J3063">
        <v>0</v>
      </c>
      <c r="K3063">
        <v>0.5</v>
      </c>
      <c r="L3063" t="s">
        <v>23</v>
      </c>
      <c r="M3063" s="2">
        <v>360000000</v>
      </c>
      <c r="N3063" s="2" t="str">
        <f>VLOOKUP(Tabla1[[#This Row],[nemo]],'Nemos y clasificaciones'!$A$2:$B$5000,2,FALSE)</f>
        <v>FRUTICOLA VICONTO S.A.</v>
      </c>
      <c r="O3063" s="2" t="str">
        <f>VLOOKUP(Tabla1[[#This Row],[nemo]],'Nemos y clasificaciones'!$A$1:$C$3000,3,FALSE)</f>
        <v>Alimentos, bebidas y tabaco</v>
      </c>
      <c r="P3063" s="2"/>
      <c r="Q3063" s="2"/>
    </row>
    <row r="3064" spans="1:17" x14ac:dyDescent="0.25">
      <c r="A3064" t="s">
        <v>10649</v>
      </c>
      <c r="B3064" s="1">
        <v>42496</v>
      </c>
      <c r="C3064" s="1">
        <v>42502</v>
      </c>
      <c r="D3064" t="s">
        <v>14</v>
      </c>
      <c r="E3064" t="s">
        <v>2018</v>
      </c>
      <c r="F3064">
        <v>0</v>
      </c>
      <c r="G3064">
        <v>720000000</v>
      </c>
      <c r="H3064">
        <v>0</v>
      </c>
      <c r="I3064">
        <v>0</v>
      </c>
      <c r="J3064">
        <v>0</v>
      </c>
      <c r="K3064">
        <v>0.5</v>
      </c>
      <c r="L3064" t="s">
        <v>23</v>
      </c>
      <c r="M3064" s="2">
        <v>360000000</v>
      </c>
      <c r="N3064" s="2" t="str">
        <f>VLOOKUP(Tabla1[[#This Row],[nemo]],'Nemos y clasificaciones'!$A$2:$B$5000,2,FALSE)</f>
        <v>FRUTICOLA VICONTO S.A.</v>
      </c>
      <c r="O3064" s="2" t="str">
        <f>VLOOKUP(Tabla1[[#This Row],[nemo]],'Nemos y clasificaciones'!$A$1:$C$3000,3,FALSE)</f>
        <v>Alimentos, bebidas y tabaco</v>
      </c>
      <c r="P3064" s="2"/>
      <c r="Q3064" s="2"/>
    </row>
    <row r="3065" spans="1:17" x14ac:dyDescent="0.25">
      <c r="A3065" t="s">
        <v>8900</v>
      </c>
      <c r="B3065" s="1">
        <v>43055</v>
      </c>
      <c r="C3065" s="1">
        <v>43061</v>
      </c>
      <c r="D3065" t="s">
        <v>21</v>
      </c>
      <c r="E3065" t="s">
        <v>291</v>
      </c>
      <c r="F3065">
        <v>0</v>
      </c>
      <c r="G3065">
        <v>1000000</v>
      </c>
      <c r="H3065">
        <v>0</v>
      </c>
      <c r="I3065">
        <v>0</v>
      </c>
      <c r="J3065">
        <v>0</v>
      </c>
      <c r="K3065">
        <v>2.5999999999999999E-2</v>
      </c>
      <c r="L3065" t="s">
        <v>23</v>
      </c>
      <c r="M3065" s="3">
        <v>26000</v>
      </c>
      <c r="N3065" s="2" t="str">
        <f>VLOOKUP(Tabla1[[#This Row],[nemo]],'Nemos y clasificaciones'!$A$2:$B$5000,2,FALSE)</f>
        <v>CFI</v>
      </c>
      <c r="O3065" s="3" t="str">
        <f>VLOOKUP(Tabla1[[#This Row],[nemo]],'Nemos y clasificaciones'!$A$1:$C$3000,3,FALSE)</f>
        <v>CFI</v>
      </c>
      <c r="P3065" s="3"/>
      <c r="Q3065" s="3"/>
    </row>
    <row r="3066" spans="1:17" x14ac:dyDescent="0.25">
      <c r="A3066" t="s">
        <v>2740</v>
      </c>
      <c r="B3066" s="1">
        <v>44194</v>
      </c>
      <c r="C3066" s="1">
        <v>44201</v>
      </c>
      <c r="D3066" t="s">
        <v>21</v>
      </c>
      <c r="E3066" t="s">
        <v>291</v>
      </c>
      <c r="F3066">
        <v>0</v>
      </c>
      <c r="G3066">
        <v>1000000</v>
      </c>
      <c r="H3066">
        <v>0</v>
      </c>
      <c r="I3066">
        <v>0</v>
      </c>
      <c r="J3066">
        <v>0</v>
      </c>
      <c r="K3066">
        <v>2.3E-2</v>
      </c>
      <c r="L3066" t="s">
        <v>23</v>
      </c>
      <c r="M3066" s="3">
        <v>23000</v>
      </c>
      <c r="N3066" s="2" t="str">
        <f>VLOOKUP(Tabla1[[#This Row],[nemo]],'Nemos y clasificaciones'!$A$2:$B$5000,2,FALSE)</f>
        <v>CFI</v>
      </c>
      <c r="O3066" s="3" t="str">
        <f>VLOOKUP(Tabla1[[#This Row],[nemo]],'Nemos y clasificaciones'!$A$1:$C$3000,3,FALSE)</f>
        <v>CFI</v>
      </c>
      <c r="P3066" s="3"/>
      <c r="Q3066" s="3"/>
    </row>
    <row r="3067" spans="1:17" x14ac:dyDescent="0.25">
      <c r="A3067" t="s">
        <v>4031</v>
      </c>
      <c r="B3067" s="1">
        <v>43994</v>
      </c>
      <c r="C3067" s="1">
        <v>44000</v>
      </c>
      <c r="D3067" t="s">
        <v>21</v>
      </c>
      <c r="E3067" t="s">
        <v>291</v>
      </c>
      <c r="F3067">
        <v>0</v>
      </c>
      <c r="G3067">
        <v>1000000</v>
      </c>
      <c r="H3067">
        <v>0</v>
      </c>
      <c r="I3067">
        <v>0</v>
      </c>
      <c r="J3067">
        <v>0</v>
      </c>
      <c r="K3067">
        <v>2.3E-2</v>
      </c>
      <c r="L3067" t="s">
        <v>23</v>
      </c>
      <c r="M3067" s="3">
        <v>23000</v>
      </c>
      <c r="N3067" s="2" t="str">
        <f>VLOOKUP(Tabla1[[#This Row],[nemo]],'Nemos y clasificaciones'!$A$2:$B$5000,2,FALSE)</f>
        <v>CFI</v>
      </c>
      <c r="O3067" s="3" t="str">
        <f>VLOOKUP(Tabla1[[#This Row],[nemo]],'Nemos y clasificaciones'!$A$1:$C$3000,3,FALSE)</f>
        <v>CFI</v>
      </c>
      <c r="P3067" s="3"/>
      <c r="Q3067" s="3"/>
    </row>
    <row r="3068" spans="1:17" x14ac:dyDescent="0.25">
      <c r="A3068" t="s">
        <v>290</v>
      </c>
      <c r="B3068" s="1">
        <v>44441</v>
      </c>
      <c r="C3068" s="1">
        <v>44447</v>
      </c>
      <c r="D3068" t="s">
        <v>21</v>
      </c>
      <c r="E3068" t="s">
        <v>291</v>
      </c>
      <c r="F3068">
        <v>0</v>
      </c>
      <c r="G3068">
        <v>1000000</v>
      </c>
      <c r="H3068">
        <v>0</v>
      </c>
      <c r="I3068">
        <v>0</v>
      </c>
      <c r="J3068">
        <v>0</v>
      </c>
      <c r="K3068">
        <v>2.1000000000000001E-2</v>
      </c>
      <c r="L3068" t="s">
        <v>23</v>
      </c>
      <c r="M3068" s="3">
        <v>21000</v>
      </c>
      <c r="N3068" s="2" t="str">
        <f>VLOOKUP(Tabla1[[#This Row],[nemo]],'Nemos y clasificaciones'!$A$2:$B$5000,2,FALSE)</f>
        <v>CFI</v>
      </c>
      <c r="O3068" s="3" t="str">
        <f>VLOOKUP(Tabla1[[#This Row],[nemo]],'Nemos y clasificaciones'!$A$1:$C$3000,3,FALSE)</f>
        <v>CFI</v>
      </c>
      <c r="P3068" s="3"/>
      <c r="Q3068" s="3"/>
    </row>
    <row r="3069" spans="1:17" x14ac:dyDescent="0.25">
      <c r="A3069" t="s">
        <v>10947</v>
      </c>
      <c r="B3069" s="1">
        <v>42377</v>
      </c>
      <c r="C3069" s="1">
        <v>42383</v>
      </c>
      <c r="D3069" t="s">
        <v>21</v>
      </c>
      <c r="E3069" t="s">
        <v>291</v>
      </c>
      <c r="F3069">
        <v>0</v>
      </c>
      <c r="G3069">
        <v>1000000</v>
      </c>
      <c r="H3069">
        <v>0</v>
      </c>
      <c r="I3069">
        <v>0</v>
      </c>
      <c r="J3069">
        <v>0</v>
      </c>
      <c r="K3069">
        <v>2.1000000000000001E-2</v>
      </c>
      <c r="L3069" t="s">
        <v>23</v>
      </c>
      <c r="M3069" s="3">
        <v>21000</v>
      </c>
      <c r="N3069" s="2" t="str">
        <f>VLOOKUP(Tabla1[[#This Row],[nemo]],'Nemos y clasificaciones'!$A$2:$B$5000,2,FALSE)</f>
        <v>CFI</v>
      </c>
      <c r="O3069" s="3" t="str">
        <f>VLOOKUP(Tabla1[[#This Row],[nemo]],'Nemos y clasificaciones'!$A$1:$C$3000,3,FALSE)</f>
        <v>CFI</v>
      </c>
      <c r="P3069" s="3"/>
      <c r="Q3069" s="3"/>
    </row>
    <row r="3070" spans="1:17" x14ac:dyDescent="0.25">
      <c r="A3070" t="s">
        <v>8943</v>
      </c>
      <c r="B3070" s="1">
        <v>43033</v>
      </c>
      <c r="C3070" s="1">
        <v>43041</v>
      </c>
      <c r="D3070" t="s">
        <v>21</v>
      </c>
      <c r="E3070" t="s">
        <v>291</v>
      </c>
      <c r="F3070">
        <v>0</v>
      </c>
      <c r="G3070">
        <v>1000000</v>
      </c>
      <c r="H3070">
        <v>0</v>
      </c>
      <c r="I3070">
        <v>0</v>
      </c>
      <c r="J3070">
        <v>0</v>
      </c>
      <c r="K3070">
        <v>1.9E-2</v>
      </c>
      <c r="L3070" t="s">
        <v>23</v>
      </c>
      <c r="M3070" s="3">
        <v>19000</v>
      </c>
      <c r="N3070" s="2" t="str">
        <f>VLOOKUP(Tabla1[[#This Row],[nemo]],'Nemos y clasificaciones'!$A$2:$B$5000,2,FALSE)</f>
        <v>CFI</v>
      </c>
      <c r="O3070" s="3" t="str">
        <f>VLOOKUP(Tabla1[[#This Row],[nemo]],'Nemos y clasificaciones'!$A$1:$C$3000,3,FALSE)</f>
        <v>CFI</v>
      </c>
      <c r="P3070" s="3"/>
      <c r="Q3070" s="3"/>
    </row>
    <row r="3071" spans="1:17" x14ac:dyDescent="0.25">
      <c r="A3071" t="s">
        <v>5355</v>
      </c>
      <c r="B3071" s="1">
        <v>43795</v>
      </c>
      <c r="C3071" s="1">
        <v>43801</v>
      </c>
      <c r="D3071" t="s">
        <v>21</v>
      </c>
      <c r="E3071" t="s">
        <v>291</v>
      </c>
      <c r="F3071">
        <v>0</v>
      </c>
      <c r="G3071">
        <v>1000000</v>
      </c>
      <c r="H3071">
        <v>0</v>
      </c>
      <c r="I3071">
        <v>0</v>
      </c>
      <c r="J3071">
        <v>0</v>
      </c>
      <c r="K3071">
        <v>1.7999999999999999E-2</v>
      </c>
      <c r="L3071" t="s">
        <v>23</v>
      </c>
      <c r="M3071" s="3">
        <v>18000</v>
      </c>
      <c r="N3071" s="2" t="str">
        <f>VLOOKUP(Tabla1[[#This Row],[nemo]],'Nemos y clasificaciones'!$A$2:$B$5000,2,FALSE)</f>
        <v>CFI</v>
      </c>
      <c r="O3071" s="3" t="str">
        <f>VLOOKUP(Tabla1[[#This Row],[nemo]],'Nemos y clasificaciones'!$A$1:$C$3000,3,FALSE)</f>
        <v>CFI</v>
      </c>
      <c r="P3071" s="3"/>
      <c r="Q3071" s="3"/>
    </row>
    <row r="3072" spans="1:17" x14ac:dyDescent="0.25">
      <c r="A3072" t="s">
        <v>909</v>
      </c>
      <c r="B3072" s="1">
        <v>44378</v>
      </c>
      <c r="C3072" s="1">
        <v>44384</v>
      </c>
      <c r="D3072" t="s">
        <v>21</v>
      </c>
      <c r="E3072" t="s">
        <v>291</v>
      </c>
      <c r="F3072">
        <v>0</v>
      </c>
      <c r="G3072">
        <v>1000000</v>
      </c>
      <c r="H3072">
        <v>0</v>
      </c>
      <c r="I3072">
        <v>0</v>
      </c>
      <c r="J3072">
        <v>0</v>
      </c>
      <c r="K3072">
        <v>1.7000000000000001E-2</v>
      </c>
      <c r="L3072" t="s">
        <v>23</v>
      </c>
      <c r="M3072" s="3">
        <v>17000</v>
      </c>
      <c r="N3072" s="2" t="str">
        <f>VLOOKUP(Tabla1[[#This Row],[nemo]],'Nemos y clasificaciones'!$A$2:$B$5000,2,FALSE)</f>
        <v>CFI</v>
      </c>
      <c r="O3072" s="3" t="str">
        <f>VLOOKUP(Tabla1[[#This Row],[nemo]],'Nemos y clasificaciones'!$A$1:$C$3000,3,FALSE)</f>
        <v>CFI</v>
      </c>
      <c r="P3072" s="3"/>
      <c r="Q3072" s="3"/>
    </row>
    <row r="3073" spans="1:17" x14ac:dyDescent="0.25">
      <c r="A3073" t="s">
        <v>6209</v>
      </c>
      <c r="B3073" s="1">
        <v>43614</v>
      </c>
      <c r="C3073" s="1">
        <v>43620</v>
      </c>
      <c r="D3073" t="s">
        <v>21</v>
      </c>
      <c r="E3073" t="s">
        <v>291</v>
      </c>
      <c r="F3073">
        <v>0</v>
      </c>
      <c r="G3073">
        <v>1000000</v>
      </c>
      <c r="H3073">
        <v>0</v>
      </c>
      <c r="I3073">
        <v>0</v>
      </c>
      <c r="J3073">
        <v>0</v>
      </c>
      <c r="K3073">
        <v>1.7000000000000001E-2</v>
      </c>
      <c r="L3073" t="s">
        <v>23</v>
      </c>
      <c r="M3073" s="3">
        <v>17000</v>
      </c>
      <c r="N3073" s="2" t="str">
        <f>VLOOKUP(Tabla1[[#This Row],[nemo]],'Nemos y clasificaciones'!$A$2:$B$5000,2,FALSE)</f>
        <v>CFI</v>
      </c>
      <c r="O3073" s="3" t="str">
        <f>VLOOKUP(Tabla1[[#This Row],[nemo]],'Nemos y clasificaciones'!$A$1:$C$3000,3,FALSE)</f>
        <v>CFI</v>
      </c>
      <c r="P3073" s="3"/>
      <c r="Q3073" s="3"/>
    </row>
    <row r="3074" spans="1:17" x14ac:dyDescent="0.25">
      <c r="A3074" t="s">
        <v>4530</v>
      </c>
      <c r="B3074" s="1">
        <v>43944</v>
      </c>
      <c r="C3074" s="1">
        <v>43950</v>
      </c>
      <c r="D3074" t="s">
        <v>21</v>
      </c>
      <c r="E3074" t="s">
        <v>291</v>
      </c>
      <c r="F3074">
        <v>0</v>
      </c>
      <c r="G3074">
        <v>1000000</v>
      </c>
      <c r="H3074">
        <v>0</v>
      </c>
      <c r="I3074">
        <v>0</v>
      </c>
      <c r="J3074">
        <v>0</v>
      </c>
      <c r="K3074">
        <v>1.4E-2</v>
      </c>
      <c r="L3074" t="s">
        <v>23</v>
      </c>
      <c r="M3074" s="3">
        <v>14000</v>
      </c>
      <c r="N3074" s="2" t="str">
        <f>VLOOKUP(Tabla1[[#This Row],[nemo]],'Nemos y clasificaciones'!$A$2:$B$5000,2,FALSE)</f>
        <v>CFI</v>
      </c>
      <c r="O3074" s="3" t="str">
        <f>VLOOKUP(Tabla1[[#This Row],[nemo]],'Nemos y clasificaciones'!$A$1:$C$3000,3,FALSE)</f>
        <v>CFI</v>
      </c>
      <c r="P3074" s="3"/>
      <c r="Q3074" s="3"/>
    </row>
    <row r="3075" spans="1:17" x14ac:dyDescent="0.25">
      <c r="A3075" t="s">
        <v>5547</v>
      </c>
      <c r="B3075" s="1">
        <v>43735</v>
      </c>
      <c r="C3075" s="1">
        <v>43741</v>
      </c>
      <c r="D3075" t="s">
        <v>21</v>
      </c>
      <c r="E3075" t="s">
        <v>291</v>
      </c>
      <c r="F3075">
        <v>0</v>
      </c>
      <c r="G3075">
        <v>1000000</v>
      </c>
      <c r="H3075">
        <v>0</v>
      </c>
      <c r="I3075">
        <v>0</v>
      </c>
      <c r="J3075">
        <v>0</v>
      </c>
      <c r="K3075">
        <v>1.4E-2</v>
      </c>
      <c r="L3075" t="s">
        <v>23</v>
      </c>
      <c r="M3075" s="3">
        <v>14000</v>
      </c>
      <c r="N3075" s="2" t="str">
        <f>VLOOKUP(Tabla1[[#This Row],[nemo]],'Nemos y clasificaciones'!$A$2:$B$5000,2,FALSE)</f>
        <v>CFI</v>
      </c>
      <c r="O3075" s="3" t="str">
        <f>VLOOKUP(Tabla1[[#This Row],[nemo]],'Nemos y clasificaciones'!$A$1:$C$3000,3,FALSE)</f>
        <v>CFI</v>
      </c>
      <c r="P3075" s="3"/>
      <c r="Q3075" s="3"/>
    </row>
    <row r="3076" spans="1:17" x14ac:dyDescent="0.25">
      <c r="A3076" t="s">
        <v>5809</v>
      </c>
      <c r="B3076" s="1">
        <v>43670</v>
      </c>
      <c r="C3076" s="1">
        <v>43676</v>
      </c>
      <c r="D3076" t="s">
        <v>21</v>
      </c>
      <c r="E3076" t="s">
        <v>291</v>
      </c>
      <c r="F3076">
        <v>0</v>
      </c>
      <c r="G3076">
        <v>1000000</v>
      </c>
      <c r="H3076">
        <v>0</v>
      </c>
      <c r="I3076">
        <v>0</v>
      </c>
      <c r="J3076">
        <v>0</v>
      </c>
      <c r="K3076">
        <v>1.4E-2</v>
      </c>
      <c r="L3076" t="s">
        <v>23</v>
      </c>
      <c r="M3076" s="3">
        <v>14000</v>
      </c>
      <c r="N3076" s="2" t="str">
        <f>VLOOKUP(Tabla1[[#This Row],[nemo]],'Nemos y clasificaciones'!$A$2:$B$5000,2,FALSE)</f>
        <v>CFI</v>
      </c>
      <c r="O3076" s="3" t="str">
        <f>VLOOKUP(Tabla1[[#This Row],[nemo]],'Nemos y clasificaciones'!$A$1:$C$3000,3,FALSE)</f>
        <v>CFI</v>
      </c>
      <c r="P3076" s="3"/>
      <c r="Q3076" s="3"/>
    </row>
    <row r="3077" spans="1:17" x14ac:dyDescent="0.25">
      <c r="A3077" t="s">
        <v>9318</v>
      </c>
      <c r="B3077" s="1">
        <v>42902</v>
      </c>
      <c r="C3077" s="1">
        <v>42908</v>
      </c>
      <c r="D3077" t="s">
        <v>21</v>
      </c>
      <c r="E3077" t="s">
        <v>291</v>
      </c>
      <c r="F3077">
        <v>0</v>
      </c>
      <c r="G3077">
        <v>1000000</v>
      </c>
      <c r="H3077">
        <v>0</v>
      </c>
      <c r="I3077">
        <v>0</v>
      </c>
      <c r="J3077">
        <v>0</v>
      </c>
      <c r="K3077">
        <v>1.4E-2</v>
      </c>
      <c r="L3077" t="s">
        <v>23</v>
      </c>
      <c r="M3077" s="3">
        <v>14000</v>
      </c>
      <c r="N3077" s="2" t="str">
        <f>VLOOKUP(Tabla1[[#This Row],[nemo]],'Nemos y clasificaciones'!$A$2:$B$5000,2,FALSE)</f>
        <v>CFI</v>
      </c>
      <c r="O3077" s="3" t="str">
        <f>VLOOKUP(Tabla1[[#This Row],[nemo]],'Nemos y clasificaciones'!$A$1:$C$3000,3,FALSE)</f>
        <v>CFI</v>
      </c>
      <c r="P3077" s="3"/>
      <c r="Q3077" s="3"/>
    </row>
    <row r="3078" spans="1:17" x14ac:dyDescent="0.25">
      <c r="A3078" t="s">
        <v>1517</v>
      </c>
      <c r="B3078" s="1">
        <v>44351</v>
      </c>
      <c r="C3078" s="1">
        <v>44357</v>
      </c>
      <c r="D3078" t="s">
        <v>21</v>
      </c>
      <c r="E3078" t="s">
        <v>291</v>
      </c>
      <c r="F3078">
        <v>0</v>
      </c>
      <c r="G3078">
        <v>1000000</v>
      </c>
      <c r="H3078">
        <v>0</v>
      </c>
      <c r="I3078">
        <v>0</v>
      </c>
      <c r="J3078">
        <v>0</v>
      </c>
      <c r="K3078">
        <v>1.2999999999999999E-2</v>
      </c>
      <c r="L3078" t="s">
        <v>23</v>
      </c>
      <c r="M3078" s="3">
        <v>13000</v>
      </c>
      <c r="N3078" s="2" t="str">
        <f>VLOOKUP(Tabla1[[#This Row],[nemo]],'Nemos y clasificaciones'!$A$2:$B$5000,2,FALSE)</f>
        <v>CFI</v>
      </c>
      <c r="O3078" s="3" t="str">
        <f>VLOOKUP(Tabla1[[#This Row],[nemo]],'Nemos y clasificaciones'!$A$1:$C$3000,3,FALSE)</f>
        <v>CFI</v>
      </c>
      <c r="P3078" s="3"/>
      <c r="Q3078" s="3"/>
    </row>
    <row r="3079" spans="1:17" x14ac:dyDescent="0.25">
      <c r="A3079" t="s">
        <v>3100</v>
      </c>
      <c r="B3079" s="1">
        <v>44162</v>
      </c>
      <c r="C3079" s="1">
        <v>44168</v>
      </c>
      <c r="D3079" t="s">
        <v>21</v>
      </c>
      <c r="E3079" t="s">
        <v>291</v>
      </c>
      <c r="F3079">
        <v>0</v>
      </c>
      <c r="G3079">
        <v>1000000</v>
      </c>
      <c r="H3079">
        <v>0</v>
      </c>
      <c r="I3079">
        <v>0</v>
      </c>
      <c r="J3079">
        <v>0</v>
      </c>
      <c r="K3079">
        <v>1.2999999999999999E-2</v>
      </c>
      <c r="L3079" t="s">
        <v>23</v>
      </c>
      <c r="M3079" s="3">
        <v>13000</v>
      </c>
      <c r="N3079" s="2" t="str">
        <f>VLOOKUP(Tabla1[[#This Row],[nemo]],'Nemos y clasificaciones'!$A$2:$B$5000,2,FALSE)</f>
        <v>CFI</v>
      </c>
      <c r="O3079" s="3" t="str">
        <f>VLOOKUP(Tabla1[[#This Row],[nemo]],'Nemos y clasificaciones'!$A$1:$C$3000,3,FALSE)</f>
        <v>CFI</v>
      </c>
      <c r="P3079" s="3"/>
      <c r="Q3079" s="3"/>
    </row>
    <row r="3080" spans="1:17" x14ac:dyDescent="0.25">
      <c r="A3080" t="s">
        <v>3177</v>
      </c>
      <c r="B3080" s="1">
        <v>44145</v>
      </c>
      <c r="C3080" s="1">
        <v>44151</v>
      </c>
      <c r="D3080" t="s">
        <v>21</v>
      </c>
      <c r="E3080" t="s">
        <v>291</v>
      </c>
      <c r="F3080">
        <v>0</v>
      </c>
      <c r="G3080">
        <v>1000000</v>
      </c>
      <c r="H3080">
        <v>0</v>
      </c>
      <c r="I3080">
        <v>0</v>
      </c>
      <c r="J3080">
        <v>0</v>
      </c>
      <c r="K3080">
        <v>1.2E-2</v>
      </c>
      <c r="L3080" t="s">
        <v>23</v>
      </c>
      <c r="M3080" s="3">
        <v>12000</v>
      </c>
      <c r="N3080" s="2" t="str">
        <f>VLOOKUP(Tabla1[[#This Row],[nemo]],'Nemos y clasificaciones'!$A$2:$B$5000,2,FALSE)</f>
        <v>CFI</v>
      </c>
      <c r="O3080" s="3" t="str">
        <f>VLOOKUP(Tabla1[[#This Row],[nemo]],'Nemos y clasificaciones'!$A$1:$C$3000,3,FALSE)</f>
        <v>CFI</v>
      </c>
      <c r="P3080" s="3"/>
      <c r="Q3080" s="3"/>
    </row>
    <row r="3081" spans="1:17" x14ac:dyDescent="0.25">
      <c r="A3081" t="s">
        <v>6748</v>
      </c>
      <c r="B3081" s="1">
        <v>43545</v>
      </c>
      <c r="C3081" s="1">
        <v>43551</v>
      </c>
      <c r="D3081" t="s">
        <v>21</v>
      </c>
      <c r="E3081" t="s">
        <v>291</v>
      </c>
      <c r="F3081">
        <v>0</v>
      </c>
      <c r="G3081">
        <v>1000000</v>
      </c>
      <c r="H3081">
        <v>0</v>
      </c>
      <c r="I3081">
        <v>0</v>
      </c>
      <c r="J3081">
        <v>0</v>
      </c>
      <c r="K3081">
        <v>1.0999999999999999E-2</v>
      </c>
      <c r="L3081" t="s">
        <v>23</v>
      </c>
      <c r="M3081" s="3">
        <v>11000</v>
      </c>
      <c r="N3081" s="2" t="str">
        <f>VLOOKUP(Tabla1[[#This Row],[nemo]],'Nemos y clasificaciones'!$A$2:$B$5000,2,FALSE)</f>
        <v>CFI</v>
      </c>
      <c r="O3081" s="3" t="str">
        <f>VLOOKUP(Tabla1[[#This Row],[nemo]],'Nemos y clasificaciones'!$A$1:$C$3000,3,FALSE)</f>
        <v>CFI</v>
      </c>
      <c r="P3081" s="3"/>
      <c r="Q3081" s="3"/>
    </row>
    <row r="3082" spans="1:17" x14ac:dyDescent="0.25">
      <c r="A3082" t="s">
        <v>7544</v>
      </c>
      <c r="B3082" s="1">
        <v>43343</v>
      </c>
      <c r="C3082" s="1">
        <v>43349</v>
      </c>
      <c r="D3082" t="s">
        <v>21</v>
      </c>
      <c r="E3082" t="s">
        <v>291</v>
      </c>
      <c r="F3082">
        <v>0</v>
      </c>
      <c r="G3082">
        <v>1000000</v>
      </c>
      <c r="H3082">
        <v>0</v>
      </c>
      <c r="I3082">
        <v>0</v>
      </c>
      <c r="J3082">
        <v>0</v>
      </c>
      <c r="K3082">
        <v>1.0999999999999999E-2</v>
      </c>
      <c r="L3082" t="s">
        <v>23</v>
      </c>
      <c r="M3082" s="3">
        <v>11000</v>
      </c>
      <c r="N3082" s="2" t="str">
        <f>VLOOKUP(Tabla1[[#This Row],[nemo]],'Nemos y clasificaciones'!$A$2:$B$5000,2,FALSE)</f>
        <v>CFI</v>
      </c>
      <c r="O3082" s="3" t="str">
        <f>VLOOKUP(Tabla1[[#This Row],[nemo]],'Nemos y clasificaciones'!$A$1:$C$3000,3,FALSE)</f>
        <v>CFI</v>
      </c>
      <c r="P3082" s="3"/>
      <c r="Q3082" s="3"/>
    </row>
    <row r="3083" spans="1:17" x14ac:dyDescent="0.25">
      <c r="A3083" t="s">
        <v>3325</v>
      </c>
      <c r="B3083" s="1">
        <v>44118</v>
      </c>
      <c r="C3083" s="1">
        <v>44124</v>
      </c>
      <c r="D3083" t="s">
        <v>21</v>
      </c>
      <c r="E3083" t="s">
        <v>291</v>
      </c>
      <c r="F3083">
        <v>0</v>
      </c>
      <c r="G3083">
        <v>1000000</v>
      </c>
      <c r="H3083">
        <v>0</v>
      </c>
      <c r="I3083">
        <v>0</v>
      </c>
      <c r="J3083">
        <v>0</v>
      </c>
      <c r="K3083">
        <v>8.0000000000000002E-3</v>
      </c>
      <c r="L3083" t="s">
        <v>23</v>
      </c>
      <c r="M3083" s="4">
        <v>8000</v>
      </c>
      <c r="N3083" s="2" t="str">
        <f>VLOOKUP(Tabla1[[#This Row],[nemo]],'Nemos y clasificaciones'!$A$2:$B$5000,2,FALSE)</f>
        <v>CFI</v>
      </c>
      <c r="O3083" s="4" t="str">
        <f>VLOOKUP(Tabla1[[#This Row],[nemo]],'Nemos y clasificaciones'!$A$1:$C$3000,3,FALSE)</f>
        <v>CFI</v>
      </c>
      <c r="P3083" s="4"/>
      <c r="Q3083" s="4"/>
    </row>
    <row r="3084" spans="1:17" x14ac:dyDescent="0.25">
      <c r="A3084" t="s">
        <v>5098</v>
      </c>
      <c r="B3084" s="1">
        <v>43819</v>
      </c>
      <c r="C3084" s="1">
        <v>43826</v>
      </c>
      <c r="D3084" t="s">
        <v>21</v>
      </c>
      <c r="E3084" t="s">
        <v>291</v>
      </c>
      <c r="F3084">
        <v>0</v>
      </c>
      <c r="G3084">
        <v>1000000</v>
      </c>
      <c r="H3084">
        <v>0</v>
      </c>
      <c r="I3084">
        <v>0</v>
      </c>
      <c r="J3084">
        <v>0</v>
      </c>
      <c r="K3084">
        <v>8.0000000000000002E-3</v>
      </c>
      <c r="L3084" t="s">
        <v>23</v>
      </c>
      <c r="M3084" s="4">
        <v>8000</v>
      </c>
      <c r="N3084" s="2" t="str">
        <f>VLOOKUP(Tabla1[[#This Row],[nemo]],'Nemos y clasificaciones'!$A$2:$B$5000,2,FALSE)</f>
        <v>CFI</v>
      </c>
      <c r="O3084" s="4" t="str">
        <f>VLOOKUP(Tabla1[[#This Row],[nemo]],'Nemos y clasificaciones'!$A$1:$C$3000,3,FALSE)</f>
        <v>CFI</v>
      </c>
      <c r="P3084" s="4"/>
      <c r="Q3084" s="4"/>
    </row>
    <row r="3085" spans="1:17" x14ac:dyDescent="0.25">
      <c r="A3085" t="s">
        <v>9015</v>
      </c>
      <c r="B3085" s="1">
        <v>43005</v>
      </c>
      <c r="C3085" s="1">
        <v>43011</v>
      </c>
      <c r="D3085" t="s">
        <v>21</v>
      </c>
      <c r="E3085" t="s">
        <v>291</v>
      </c>
      <c r="F3085">
        <v>0</v>
      </c>
      <c r="G3085">
        <v>1000000</v>
      </c>
      <c r="H3085">
        <v>0</v>
      </c>
      <c r="I3085">
        <v>0</v>
      </c>
      <c r="J3085">
        <v>0</v>
      </c>
      <c r="K3085">
        <v>7.0000000000000001E-3</v>
      </c>
      <c r="L3085" t="s">
        <v>23</v>
      </c>
      <c r="M3085" s="4">
        <v>7000</v>
      </c>
      <c r="N3085" s="2" t="str">
        <f>VLOOKUP(Tabla1[[#This Row],[nemo]],'Nemos y clasificaciones'!$A$2:$B$5000,2,FALSE)</f>
        <v>CFI</v>
      </c>
      <c r="O3085" s="4" t="str">
        <f>VLOOKUP(Tabla1[[#This Row],[nemo]],'Nemos y clasificaciones'!$A$1:$C$3000,3,FALSE)</f>
        <v>CFI</v>
      </c>
      <c r="P3085" s="4"/>
      <c r="Q3085" s="4"/>
    </row>
    <row r="3086" spans="1:17" x14ac:dyDescent="0.25">
      <c r="A3086" t="s">
        <v>12002</v>
      </c>
      <c r="B3086" s="1">
        <v>42013</v>
      </c>
      <c r="C3086" s="1">
        <v>42019</v>
      </c>
      <c r="D3086" t="s">
        <v>14</v>
      </c>
      <c r="E3086" t="s">
        <v>1222</v>
      </c>
      <c r="F3086">
        <v>0</v>
      </c>
      <c r="G3086">
        <v>23100000</v>
      </c>
      <c r="H3086">
        <v>0</v>
      </c>
      <c r="I3086">
        <v>0</v>
      </c>
      <c r="J3086">
        <v>0</v>
      </c>
      <c r="K3086">
        <v>15</v>
      </c>
      <c r="L3086" t="s">
        <v>54</v>
      </c>
      <c r="M3086" s="2">
        <v>346500000</v>
      </c>
      <c r="N3086" s="2" t="str">
        <f>VLOOKUP(Tabla1[[#This Row],[nemo]],'Nemos y clasificaciones'!$A$2:$B$5000,2,FALSE)</f>
        <v>INVERSIONES UNION ESPAÑOLA S.A.</v>
      </c>
      <c r="O3086" s="2" t="str">
        <f>VLOOKUP(Tabla1[[#This Row],[nemo]],'Nemos y clasificaciones'!$A$1:$C$3000,3,FALSE)</f>
        <v>Servicios financieros</v>
      </c>
      <c r="P3086" s="2"/>
      <c r="Q3086" s="2"/>
    </row>
    <row r="3087" spans="1:17" x14ac:dyDescent="0.25">
      <c r="A3087" t="s">
        <v>8068</v>
      </c>
      <c r="B3087" s="1">
        <v>43237</v>
      </c>
      <c r="C3087" s="1">
        <v>43244</v>
      </c>
      <c r="D3087" t="s">
        <v>21</v>
      </c>
      <c r="E3087" t="s">
        <v>291</v>
      </c>
      <c r="F3087">
        <v>0</v>
      </c>
      <c r="G3087">
        <v>1000000</v>
      </c>
      <c r="H3087">
        <v>0</v>
      </c>
      <c r="I3087">
        <v>0</v>
      </c>
      <c r="J3087">
        <v>0</v>
      </c>
      <c r="K3087">
        <v>5.0000000000000001E-3</v>
      </c>
      <c r="L3087" t="s">
        <v>23</v>
      </c>
      <c r="M3087" s="4">
        <v>5000</v>
      </c>
      <c r="N3087" s="2" t="str">
        <f>VLOOKUP(Tabla1[[#This Row],[nemo]],'Nemos y clasificaciones'!$A$2:$B$5000,2,FALSE)</f>
        <v>CFI</v>
      </c>
      <c r="O3087" s="4" t="str">
        <f>VLOOKUP(Tabla1[[#This Row],[nemo]],'Nemos y clasificaciones'!$A$1:$C$3000,3,FALSE)</f>
        <v>CFI</v>
      </c>
      <c r="P3087" s="4"/>
      <c r="Q3087" s="4"/>
    </row>
    <row r="3088" spans="1:17" x14ac:dyDescent="0.25">
      <c r="A3088" t="s">
        <v>11986</v>
      </c>
      <c r="B3088" s="1">
        <v>42018</v>
      </c>
      <c r="C3088" s="1">
        <v>42024</v>
      </c>
      <c r="D3088" t="s">
        <v>14</v>
      </c>
      <c r="E3088" t="s">
        <v>1661</v>
      </c>
      <c r="F3088">
        <v>0</v>
      </c>
      <c r="G3088">
        <v>2500000</v>
      </c>
      <c r="H3088">
        <v>0</v>
      </c>
      <c r="I3088">
        <v>0</v>
      </c>
      <c r="J3088">
        <v>0</v>
      </c>
      <c r="K3088">
        <v>138</v>
      </c>
      <c r="L3088" t="s">
        <v>19</v>
      </c>
      <c r="M3088" s="2">
        <v>345000000</v>
      </c>
      <c r="N3088" s="2" t="str">
        <f>VLOOKUP(Tabla1[[#This Row],[nemo]],'Nemos y clasificaciones'!$A$2:$B$5000,2,FALSE)</f>
        <v>COMPAÑIA ELECTRICA DEL LITORAL S.A.</v>
      </c>
      <c r="O3088" s="2" t="str">
        <f>VLOOKUP(Tabla1[[#This Row],[nemo]],'Nemos y clasificaciones'!$A$1:$C$3000,3,FALSE)</f>
        <v>Eléctrico</v>
      </c>
      <c r="P3088" s="2"/>
      <c r="Q3088" s="2"/>
    </row>
    <row r="3089" spans="1:17" x14ac:dyDescent="0.25">
      <c r="A3089" t="s">
        <v>2494</v>
      </c>
      <c r="B3089" s="1">
        <v>44258</v>
      </c>
      <c r="C3089" s="1">
        <v>44264</v>
      </c>
      <c r="D3089" t="s">
        <v>21</v>
      </c>
      <c r="E3089" t="s">
        <v>291</v>
      </c>
      <c r="F3089">
        <v>0</v>
      </c>
      <c r="G3089">
        <v>1000000</v>
      </c>
      <c r="H3089">
        <v>0</v>
      </c>
      <c r="I3089">
        <v>0</v>
      </c>
      <c r="J3089">
        <v>0</v>
      </c>
      <c r="K3089">
        <v>3.0000000000000001E-3</v>
      </c>
      <c r="L3089" t="s">
        <v>23</v>
      </c>
      <c r="M3089" s="4">
        <v>3000</v>
      </c>
      <c r="N3089" s="2" t="str">
        <f>VLOOKUP(Tabla1[[#This Row],[nemo]],'Nemos y clasificaciones'!$A$2:$B$5000,2,FALSE)</f>
        <v>CFI</v>
      </c>
      <c r="O3089" s="4" t="str">
        <f>VLOOKUP(Tabla1[[#This Row],[nemo]],'Nemos y clasificaciones'!$A$1:$C$3000,3,FALSE)</f>
        <v>CFI</v>
      </c>
      <c r="P3089" s="4"/>
      <c r="Q3089" s="4"/>
    </row>
    <row r="3090" spans="1:17" x14ac:dyDescent="0.25">
      <c r="A3090" t="s">
        <v>6305</v>
      </c>
      <c r="B3090" s="1">
        <v>43600</v>
      </c>
      <c r="C3090" s="1">
        <v>43607</v>
      </c>
      <c r="D3090" t="s">
        <v>14</v>
      </c>
      <c r="E3090" t="s">
        <v>1819</v>
      </c>
      <c r="F3090">
        <v>0</v>
      </c>
      <c r="G3090">
        <v>930000</v>
      </c>
      <c r="H3090">
        <v>0</v>
      </c>
      <c r="I3090">
        <v>0</v>
      </c>
      <c r="J3090">
        <v>0</v>
      </c>
      <c r="K3090">
        <v>370</v>
      </c>
      <c r="L3090" t="s">
        <v>19</v>
      </c>
      <c r="M3090" s="2">
        <v>344100000</v>
      </c>
      <c r="N3090" s="2" t="str">
        <f>VLOOKUP(Tabla1[[#This Row],[nemo]],'Nemos y clasificaciones'!$A$2:$B$5000,2,FALSE)</f>
        <v>NIBSA S.A.</v>
      </c>
      <c r="O3090" s="2" t="str">
        <f>VLOOKUP(Tabla1[[#This Row],[nemo]],'Nemos y clasificaciones'!$A$1:$C$3000,3,FALSE)</f>
        <v>Minería</v>
      </c>
      <c r="P3090" s="2"/>
      <c r="Q3090" s="2"/>
    </row>
    <row r="3091" spans="1:17" x14ac:dyDescent="0.25">
      <c r="A3091" t="s">
        <v>10447</v>
      </c>
      <c r="B3091" s="1">
        <v>42524</v>
      </c>
      <c r="C3091" s="1">
        <v>42530</v>
      </c>
      <c r="D3091" t="s">
        <v>21</v>
      </c>
      <c r="E3091" t="s">
        <v>291</v>
      </c>
      <c r="F3091">
        <v>0</v>
      </c>
      <c r="G3091">
        <v>1000000</v>
      </c>
      <c r="H3091">
        <v>0</v>
      </c>
      <c r="I3091">
        <v>0</v>
      </c>
      <c r="J3091">
        <v>0</v>
      </c>
      <c r="K3091">
        <v>3.0000000000000001E-3</v>
      </c>
      <c r="L3091" t="s">
        <v>23</v>
      </c>
      <c r="M3091" s="4">
        <v>3000</v>
      </c>
      <c r="N3091" s="2" t="str">
        <f>VLOOKUP(Tabla1[[#This Row],[nemo]],'Nemos y clasificaciones'!$A$2:$B$5000,2,FALSE)</f>
        <v>CFI</v>
      </c>
      <c r="O3091" s="4" t="str">
        <f>VLOOKUP(Tabla1[[#This Row],[nemo]],'Nemos y clasificaciones'!$A$1:$C$3000,3,FALSE)</f>
        <v>CFI</v>
      </c>
      <c r="P3091" s="4"/>
      <c r="Q3091" s="4"/>
    </row>
    <row r="3092" spans="1:17" x14ac:dyDescent="0.25">
      <c r="A3092" t="s">
        <v>4896</v>
      </c>
      <c r="B3092" s="1">
        <v>43861</v>
      </c>
      <c r="C3092" s="1">
        <v>43867</v>
      </c>
      <c r="D3092" t="s">
        <v>21</v>
      </c>
      <c r="E3092" t="s">
        <v>291</v>
      </c>
      <c r="F3092">
        <v>0</v>
      </c>
      <c r="G3092">
        <v>1000000</v>
      </c>
      <c r="H3092">
        <v>0</v>
      </c>
      <c r="I3092">
        <v>0</v>
      </c>
      <c r="J3092">
        <v>0</v>
      </c>
      <c r="K3092">
        <v>2E-3</v>
      </c>
      <c r="L3092" t="s">
        <v>23</v>
      </c>
      <c r="M3092" s="4">
        <v>2000</v>
      </c>
      <c r="N3092" s="2" t="str">
        <f>VLOOKUP(Tabla1[[#This Row],[nemo]],'Nemos y clasificaciones'!$A$2:$B$5000,2,FALSE)</f>
        <v>CFI</v>
      </c>
      <c r="O3092" s="4" t="str">
        <f>VLOOKUP(Tabla1[[#This Row],[nemo]],'Nemos y clasificaciones'!$A$1:$C$3000,3,FALSE)</f>
        <v>CFI</v>
      </c>
      <c r="P3092" s="4"/>
      <c r="Q3092" s="4"/>
    </row>
    <row r="3093" spans="1:17" x14ac:dyDescent="0.25">
      <c r="A3093" t="s">
        <v>8571</v>
      </c>
      <c r="B3093" s="1">
        <v>43137</v>
      </c>
      <c r="C3093" s="1">
        <v>43143</v>
      </c>
      <c r="D3093" t="s">
        <v>21</v>
      </c>
      <c r="E3093" t="s">
        <v>8572</v>
      </c>
      <c r="F3093">
        <v>0</v>
      </c>
      <c r="G3093">
        <v>1000000</v>
      </c>
      <c r="H3093">
        <v>0</v>
      </c>
      <c r="I3093">
        <v>0</v>
      </c>
      <c r="J3093">
        <v>0</v>
      </c>
      <c r="K3093">
        <v>7.0000000000000001E-3</v>
      </c>
      <c r="L3093" t="s">
        <v>23</v>
      </c>
      <c r="M3093" s="4">
        <v>7000</v>
      </c>
      <c r="N3093" s="2" t="str">
        <f>VLOOKUP(Tabla1[[#This Row],[nemo]],'Nemos y clasificaciones'!$A$2:$B$5000,2,FALSE)</f>
        <v>CFI</v>
      </c>
      <c r="O3093" s="4" t="str">
        <f>VLOOKUP(Tabla1[[#This Row],[nemo]],'Nemos y clasificaciones'!$A$1:$C$3000,3,FALSE)</f>
        <v>CFI</v>
      </c>
      <c r="P3093" s="4"/>
      <c r="Q3093" s="4"/>
    </row>
    <row r="3094" spans="1:17" x14ac:dyDescent="0.25">
      <c r="A3094" t="s">
        <v>4059</v>
      </c>
      <c r="B3094" s="1">
        <v>43992</v>
      </c>
      <c r="C3094" s="1">
        <v>43998</v>
      </c>
      <c r="D3094" t="s">
        <v>21</v>
      </c>
      <c r="E3094" t="s">
        <v>4060</v>
      </c>
      <c r="F3094">
        <v>0</v>
      </c>
      <c r="G3094">
        <v>10000000</v>
      </c>
      <c r="H3094">
        <v>0</v>
      </c>
      <c r="I3094">
        <v>0</v>
      </c>
      <c r="J3094">
        <v>0</v>
      </c>
      <c r="K3094">
        <v>1.825</v>
      </c>
      <c r="L3094" t="s">
        <v>16</v>
      </c>
      <c r="M3094" s="2">
        <v>18250000</v>
      </c>
      <c r="N3094" s="2" t="str">
        <f>VLOOKUP(Tabla1[[#This Row],[nemo]],'Nemos y clasificaciones'!$A$2:$B$5000,2,FALSE)</f>
        <v>CFI</v>
      </c>
      <c r="O3094" s="2" t="str">
        <f>VLOOKUP(Tabla1[[#This Row],[nemo]],'Nemos y clasificaciones'!$A$1:$C$3000,3,FALSE)</f>
        <v>CFI</v>
      </c>
      <c r="P3094" s="2"/>
      <c r="Q3094" s="2"/>
    </row>
    <row r="3095" spans="1:17" x14ac:dyDescent="0.25">
      <c r="A3095" t="s">
        <v>11573</v>
      </c>
      <c r="B3095" s="1">
        <v>42143</v>
      </c>
      <c r="C3095" s="1">
        <v>42150</v>
      </c>
      <c r="D3095" t="s">
        <v>14</v>
      </c>
      <c r="E3095" t="s">
        <v>1663</v>
      </c>
      <c r="F3095">
        <v>0</v>
      </c>
      <c r="G3095">
        <v>2900000</v>
      </c>
      <c r="H3095">
        <v>0</v>
      </c>
      <c r="I3095">
        <v>0</v>
      </c>
      <c r="J3095">
        <v>0</v>
      </c>
      <c r="K3095">
        <v>117.54</v>
      </c>
      <c r="L3095" t="s">
        <v>19</v>
      </c>
      <c r="M3095" s="2">
        <v>340866000</v>
      </c>
      <c r="N3095" s="2" t="str">
        <f>VLOOKUP(Tabla1[[#This Row],[nemo]],'Nemos y clasificaciones'!$A$2:$B$5000,2,FALSE)</f>
        <v>ENERGIA DE CASABLANCA S.A.</v>
      </c>
      <c r="O3095" s="2" t="str">
        <f>VLOOKUP(Tabla1[[#This Row],[nemo]],'Nemos y clasificaciones'!$A$1:$C$3000,3,FALSE)</f>
        <v>Eléctrico</v>
      </c>
      <c r="P3095" s="2"/>
      <c r="Q3095" s="2"/>
    </row>
    <row r="3096" spans="1:17" x14ac:dyDescent="0.25">
      <c r="A3096" t="s">
        <v>4806</v>
      </c>
      <c r="B3096" s="1">
        <v>43890</v>
      </c>
      <c r="C3096" s="1">
        <v>43896</v>
      </c>
      <c r="D3096" t="s">
        <v>14</v>
      </c>
      <c r="E3096" t="s">
        <v>4310</v>
      </c>
      <c r="F3096">
        <v>0</v>
      </c>
      <c r="G3096">
        <v>1000000</v>
      </c>
      <c r="H3096">
        <v>0</v>
      </c>
      <c r="I3096">
        <v>0</v>
      </c>
      <c r="J3096">
        <v>0</v>
      </c>
      <c r="K3096">
        <v>1367.9590000000001</v>
      </c>
      <c r="L3096" t="s">
        <v>19</v>
      </c>
      <c r="M3096" s="2">
        <v>1367959000</v>
      </c>
      <c r="N3096" s="2" t="str">
        <f>VLOOKUP(Tabla1[[#This Row],[nemo]],'Nemos y clasificaciones'!$A$2:$B$5000,2,FALSE)</f>
        <v>CFI</v>
      </c>
      <c r="O3096" s="2" t="str">
        <f>VLOOKUP(Tabla1[[#This Row],[nemo]],'Nemos y clasificaciones'!$A$1:$C$3000,3,FALSE)</f>
        <v>CFI</v>
      </c>
      <c r="P3096" s="2"/>
      <c r="Q3096" s="2"/>
    </row>
    <row r="3097" spans="1:17" x14ac:dyDescent="0.25">
      <c r="A3097" t="s">
        <v>5454</v>
      </c>
      <c r="B3097" s="1">
        <v>43761</v>
      </c>
      <c r="C3097" s="1">
        <v>43767</v>
      </c>
      <c r="D3097" t="s">
        <v>14</v>
      </c>
      <c r="E3097" t="s">
        <v>4310</v>
      </c>
      <c r="F3097">
        <v>0</v>
      </c>
      <c r="G3097">
        <v>1000000</v>
      </c>
      <c r="H3097">
        <v>0</v>
      </c>
      <c r="I3097">
        <v>0</v>
      </c>
      <c r="J3097">
        <v>0</v>
      </c>
      <c r="K3097">
        <v>1363.672</v>
      </c>
      <c r="L3097" t="s">
        <v>19</v>
      </c>
      <c r="M3097" s="2">
        <v>1363672000</v>
      </c>
      <c r="N3097" s="2" t="str">
        <f>VLOOKUP(Tabla1[[#This Row],[nemo]],'Nemos y clasificaciones'!$A$2:$B$5000,2,FALSE)</f>
        <v>CFI</v>
      </c>
      <c r="O3097" s="2" t="str">
        <f>VLOOKUP(Tabla1[[#This Row],[nemo]],'Nemos y clasificaciones'!$A$1:$C$3000,3,FALSE)</f>
        <v>CFI</v>
      </c>
      <c r="P3097" s="2"/>
      <c r="Q3097" s="2"/>
    </row>
    <row r="3098" spans="1:17" x14ac:dyDescent="0.25">
      <c r="A3098" t="s">
        <v>9523</v>
      </c>
      <c r="B3098" s="1">
        <v>42871</v>
      </c>
      <c r="C3098" s="1">
        <v>42877</v>
      </c>
      <c r="D3098" t="s">
        <v>14</v>
      </c>
      <c r="E3098" t="s">
        <v>4310</v>
      </c>
      <c r="F3098">
        <v>0</v>
      </c>
      <c r="G3098">
        <v>1000000</v>
      </c>
      <c r="H3098">
        <v>0</v>
      </c>
      <c r="I3098">
        <v>0</v>
      </c>
      <c r="J3098">
        <v>0</v>
      </c>
      <c r="K3098">
        <v>707.08</v>
      </c>
      <c r="L3098" t="s">
        <v>19</v>
      </c>
      <c r="M3098" s="2">
        <v>707080000</v>
      </c>
      <c r="N3098" s="2" t="str">
        <f>VLOOKUP(Tabla1[[#This Row],[nemo]],'Nemos y clasificaciones'!$A$2:$B$5000,2,FALSE)</f>
        <v>CFI</v>
      </c>
      <c r="O3098" s="2" t="str">
        <f>VLOOKUP(Tabla1[[#This Row],[nemo]],'Nemos y clasificaciones'!$A$1:$C$3000,3,FALSE)</f>
        <v>CFI</v>
      </c>
      <c r="P3098" s="2"/>
      <c r="Q3098" s="2"/>
    </row>
    <row r="3099" spans="1:17" x14ac:dyDescent="0.25">
      <c r="A3099" t="s">
        <v>4309</v>
      </c>
      <c r="B3099" s="1">
        <v>43966</v>
      </c>
      <c r="C3099" s="1">
        <v>43973</v>
      </c>
      <c r="D3099" t="s">
        <v>14</v>
      </c>
      <c r="E3099" t="s">
        <v>4310</v>
      </c>
      <c r="F3099">
        <v>0</v>
      </c>
      <c r="G3099">
        <v>1000000</v>
      </c>
      <c r="H3099">
        <v>0</v>
      </c>
      <c r="I3099">
        <v>0</v>
      </c>
      <c r="J3099">
        <v>0</v>
      </c>
      <c r="K3099">
        <v>462.49900000000002</v>
      </c>
      <c r="L3099" t="s">
        <v>19</v>
      </c>
      <c r="M3099" s="2">
        <v>462499000</v>
      </c>
      <c r="N3099" s="2" t="str">
        <f>VLOOKUP(Tabla1[[#This Row],[nemo]],'Nemos y clasificaciones'!$A$2:$B$5000,2,FALSE)</f>
        <v>CFI</v>
      </c>
      <c r="O3099" s="2" t="str">
        <f>VLOOKUP(Tabla1[[#This Row],[nemo]],'Nemos y clasificaciones'!$A$1:$C$3000,3,FALSE)</f>
        <v>CFI</v>
      </c>
      <c r="P3099" s="2"/>
      <c r="Q3099" s="2"/>
    </row>
    <row r="3100" spans="1:17" x14ac:dyDescent="0.25">
      <c r="A3100" t="s">
        <v>5960</v>
      </c>
      <c r="B3100" s="1">
        <v>43635</v>
      </c>
      <c r="C3100" s="1">
        <v>43641</v>
      </c>
      <c r="D3100" t="s">
        <v>14</v>
      </c>
      <c r="E3100" t="s">
        <v>4310</v>
      </c>
      <c r="F3100">
        <v>0</v>
      </c>
      <c r="G3100">
        <v>1000000</v>
      </c>
      <c r="H3100">
        <v>0</v>
      </c>
      <c r="I3100">
        <v>0</v>
      </c>
      <c r="J3100">
        <v>0</v>
      </c>
      <c r="K3100">
        <v>217.59899999999999</v>
      </c>
      <c r="L3100" t="s">
        <v>19</v>
      </c>
      <c r="M3100" s="2">
        <v>217599000</v>
      </c>
      <c r="N3100" s="2" t="str">
        <f>VLOOKUP(Tabla1[[#This Row],[nemo]],'Nemos y clasificaciones'!$A$2:$B$5000,2,FALSE)</f>
        <v>CFI</v>
      </c>
      <c r="O3100" s="2" t="str">
        <f>VLOOKUP(Tabla1[[#This Row],[nemo]],'Nemos y clasificaciones'!$A$1:$C$3000,3,FALSE)</f>
        <v>CFI</v>
      </c>
      <c r="P3100" s="2"/>
      <c r="Q3100" s="2"/>
    </row>
    <row r="3101" spans="1:17" x14ac:dyDescent="0.25">
      <c r="A3101" t="s">
        <v>7872</v>
      </c>
      <c r="B3101" s="1">
        <v>43266</v>
      </c>
      <c r="C3101" s="1">
        <v>43272</v>
      </c>
      <c r="D3101" t="s">
        <v>14</v>
      </c>
      <c r="E3101" t="s">
        <v>4310</v>
      </c>
      <c r="F3101">
        <v>0</v>
      </c>
      <c r="G3101">
        <v>1000000</v>
      </c>
      <c r="H3101">
        <v>0</v>
      </c>
      <c r="I3101">
        <v>0</v>
      </c>
      <c r="J3101">
        <v>0</v>
      </c>
      <c r="K3101">
        <v>105.98</v>
      </c>
      <c r="L3101" t="s">
        <v>19</v>
      </c>
      <c r="M3101" s="2">
        <v>105980000</v>
      </c>
      <c r="N3101" s="2" t="str">
        <f>VLOOKUP(Tabla1[[#This Row],[nemo]],'Nemos y clasificaciones'!$A$2:$B$5000,2,FALSE)</f>
        <v>CFI</v>
      </c>
      <c r="O3101" s="2" t="str">
        <f>VLOOKUP(Tabla1[[#This Row],[nemo]],'Nemos y clasificaciones'!$A$1:$C$3000,3,FALSE)</f>
        <v>CFI</v>
      </c>
      <c r="P3101" s="2"/>
      <c r="Q3101" s="2"/>
    </row>
    <row r="3102" spans="1:17" x14ac:dyDescent="0.25">
      <c r="A3102" t="s">
        <v>8044</v>
      </c>
      <c r="B3102" s="1">
        <v>43238</v>
      </c>
      <c r="C3102" s="1">
        <v>43245</v>
      </c>
      <c r="D3102" t="s">
        <v>14</v>
      </c>
      <c r="E3102" t="s">
        <v>1661</v>
      </c>
      <c r="F3102">
        <v>0</v>
      </c>
      <c r="G3102">
        <v>2500000</v>
      </c>
      <c r="H3102">
        <v>0</v>
      </c>
      <c r="I3102">
        <v>0</v>
      </c>
      <c r="J3102">
        <v>0</v>
      </c>
      <c r="K3102">
        <v>135</v>
      </c>
      <c r="L3102" t="s">
        <v>19</v>
      </c>
      <c r="M3102" s="2">
        <v>337500000</v>
      </c>
      <c r="N3102" s="2" t="str">
        <f>VLOOKUP(Tabla1[[#This Row],[nemo]],'Nemos y clasificaciones'!$A$2:$B$5000,2,FALSE)</f>
        <v>COMPAÑIA ELECTRICA DEL LITORAL S.A.</v>
      </c>
      <c r="O3102" s="2" t="str">
        <f>VLOOKUP(Tabla1[[#This Row],[nemo]],'Nemos y clasificaciones'!$A$1:$C$3000,3,FALSE)</f>
        <v>Eléctrico</v>
      </c>
      <c r="P3102" s="2"/>
      <c r="Q3102" s="2"/>
    </row>
    <row r="3103" spans="1:17" x14ac:dyDescent="0.25">
      <c r="A3103" t="s">
        <v>9936</v>
      </c>
      <c r="B3103" s="1">
        <v>42748</v>
      </c>
      <c r="C3103" s="1">
        <v>42754</v>
      </c>
      <c r="D3103" t="s">
        <v>14</v>
      </c>
      <c r="E3103" t="s">
        <v>1661</v>
      </c>
      <c r="F3103">
        <v>0</v>
      </c>
      <c r="G3103">
        <v>2500000</v>
      </c>
      <c r="H3103">
        <v>0</v>
      </c>
      <c r="I3103">
        <v>0</v>
      </c>
      <c r="J3103">
        <v>0</v>
      </c>
      <c r="K3103">
        <v>135</v>
      </c>
      <c r="L3103" t="s">
        <v>19</v>
      </c>
      <c r="M3103" s="2">
        <v>337500000</v>
      </c>
      <c r="N3103" s="2" t="str">
        <f>VLOOKUP(Tabla1[[#This Row],[nemo]],'Nemos y clasificaciones'!$A$2:$B$5000,2,FALSE)</f>
        <v>COMPAÑIA ELECTRICA DEL LITORAL S.A.</v>
      </c>
      <c r="O3103" s="2" t="str">
        <f>VLOOKUP(Tabla1[[#This Row],[nemo]],'Nemos y clasificaciones'!$A$1:$C$3000,3,FALSE)</f>
        <v>Eléctrico</v>
      </c>
      <c r="P3103" s="2"/>
      <c r="Q3103" s="2"/>
    </row>
    <row r="3104" spans="1:17" x14ac:dyDescent="0.25">
      <c r="A3104" t="s">
        <v>5777</v>
      </c>
      <c r="B3104" s="1">
        <v>43680</v>
      </c>
      <c r="C3104" s="1">
        <v>43686</v>
      </c>
      <c r="D3104" t="s">
        <v>14</v>
      </c>
      <c r="E3104" t="s">
        <v>4310</v>
      </c>
      <c r="F3104">
        <v>0</v>
      </c>
      <c r="G3104">
        <v>1000000</v>
      </c>
      <c r="H3104">
        <v>0</v>
      </c>
      <c r="I3104">
        <v>0</v>
      </c>
      <c r="J3104">
        <v>0</v>
      </c>
      <c r="K3104">
        <v>88.483999999999995</v>
      </c>
      <c r="L3104" t="s">
        <v>54</v>
      </c>
      <c r="M3104" s="2">
        <v>88484000</v>
      </c>
      <c r="N3104" s="2" t="str">
        <f>VLOOKUP(Tabla1[[#This Row],[nemo]],'Nemos y clasificaciones'!$A$2:$B$5000,2,FALSE)</f>
        <v>CFI</v>
      </c>
      <c r="O3104" s="2" t="str">
        <f>VLOOKUP(Tabla1[[#This Row],[nemo]],'Nemos y clasificaciones'!$A$1:$C$3000,3,FALSE)</f>
        <v>CFI</v>
      </c>
      <c r="P3104" s="2"/>
      <c r="Q3104" s="2"/>
    </row>
    <row r="3105" spans="1:17" x14ac:dyDescent="0.25">
      <c r="A3105" t="s">
        <v>5453</v>
      </c>
      <c r="B3105" s="1">
        <v>43761</v>
      </c>
      <c r="C3105" s="1">
        <v>43767</v>
      </c>
      <c r="D3105" t="s">
        <v>14</v>
      </c>
      <c r="E3105" t="s">
        <v>4312</v>
      </c>
      <c r="F3105">
        <v>0</v>
      </c>
      <c r="G3105">
        <v>1000000</v>
      </c>
      <c r="H3105">
        <v>0</v>
      </c>
      <c r="I3105">
        <v>0</v>
      </c>
      <c r="J3105">
        <v>0</v>
      </c>
      <c r="K3105">
        <v>1330.8309999999999</v>
      </c>
      <c r="L3105" t="s">
        <v>19</v>
      </c>
      <c r="M3105" s="2">
        <v>1330831000</v>
      </c>
      <c r="N3105" s="2" t="str">
        <f>VLOOKUP(Tabla1[[#This Row],[nemo]],'Nemos y clasificaciones'!$A$2:$B$5000,2,FALSE)</f>
        <v>CFI</v>
      </c>
      <c r="O3105" s="2" t="str">
        <f>VLOOKUP(Tabla1[[#This Row],[nemo]],'Nemos y clasificaciones'!$A$1:$C$3000,3,FALSE)</f>
        <v>CFI</v>
      </c>
      <c r="P3105" s="2"/>
      <c r="Q3105" s="2"/>
    </row>
    <row r="3106" spans="1:17" x14ac:dyDescent="0.25">
      <c r="A3106" t="s">
        <v>4807</v>
      </c>
      <c r="B3106" s="1">
        <v>43890</v>
      </c>
      <c r="C3106" s="1">
        <v>43896</v>
      </c>
      <c r="D3106" t="s">
        <v>14</v>
      </c>
      <c r="E3106" t="s">
        <v>4312</v>
      </c>
      <c r="F3106">
        <v>0</v>
      </c>
      <c r="G3106">
        <v>1000000</v>
      </c>
      <c r="H3106">
        <v>0</v>
      </c>
      <c r="I3106">
        <v>0</v>
      </c>
      <c r="J3106">
        <v>0</v>
      </c>
      <c r="K3106">
        <v>1330.2180000000001</v>
      </c>
      <c r="L3106" t="s">
        <v>19</v>
      </c>
      <c r="M3106" s="2">
        <v>1330218000</v>
      </c>
      <c r="N3106" s="2" t="str">
        <f>VLOOKUP(Tabla1[[#This Row],[nemo]],'Nemos y clasificaciones'!$A$2:$B$5000,2,FALSE)</f>
        <v>CFI</v>
      </c>
      <c r="O3106" s="2" t="str">
        <f>VLOOKUP(Tabla1[[#This Row],[nemo]],'Nemos y clasificaciones'!$A$1:$C$3000,3,FALSE)</f>
        <v>CFI</v>
      </c>
      <c r="P3106" s="2"/>
      <c r="Q3106" s="2"/>
    </row>
    <row r="3107" spans="1:17" x14ac:dyDescent="0.25">
      <c r="A3107" t="s">
        <v>9524</v>
      </c>
      <c r="B3107" s="1">
        <v>42871</v>
      </c>
      <c r="C3107" s="1">
        <v>42877</v>
      </c>
      <c r="D3107" t="s">
        <v>14</v>
      </c>
      <c r="E3107" t="s">
        <v>4312</v>
      </c>
      <c r="F3107">
        <v>0</v>
      </c>
      <c r="G3107">
        <v>1000000</v>
      </c>
      <c r="H3107">
        <v>0</v>
      </c>
      <c r="I3107">
        <v>0</v>
      </c>
      <c r="J3107">
        <v>0</v>
      </c>
      <c r="K3107">
        <v>694.5</v>
      </c>
      <c r="L3107" t="s">
        <v>19</v>
      </c>
      <c r="M3107" s="2">
        <v>694500000</v>
      </c>
      <c r="N3107" s="2" t="str">
        <f>VLOOKUP(Tabla1[[#This Row],[nemo]],'Nemos y clasificaciones'!$A$2:$B$5000,2,FALSE)</f>
        <v>CFI</v>
      </c>
      <c r="O3107" s="2" t="str">
        <f>VLOOKUP(Tabla1[[#This Row],[nemo]],'Nemos y clasificaciones'!$A$1:$C$3000,3,FALSE)</f>
        <v>CFI</v>
      </c>
      <c r="P3107" s="2"/>
      <c r="Q3107" s="2"/>
    </row>
    <row r="3108" spans="1:17" x14ac:dyDescent="0.25">
      <c r="A3108" t="s">
        <v>4311</v>
      </c>
      <c r="B3108" s="1">
        <v>43966</v>
      </c>
      <c r="C3108" s="1">
        <v>43973</v>
      </c>
      <c r="D3108" t="s">
        <v>14</v>
      </c>
      <c r="E3108" t="s">
        <v>4312</v>
      </c>
      <c r="F3108">
        <v>0</v>
      </c>
      <c r="G3108">
        <v>1000000</v>
      </c>
      <c r="H3108">
        <v>0</v>
      </c>
      <c r="I3108">
        <v>0</v>
      </c>
      <c r="J3108">
        <v>0</v>
      </c>
      <c r="K3108">
        <v>448.83199999999999</v>
      </c>
      <c r="L3108" t="s">
        <v>19</v>
      </c>
      <c r="M3108" s="2">
        <v>448832000</v>
      </c>
      <c r="N3108" s="2" t="str">
        <f>VLOOKUP(Tabla1[[#This Row],[nemo]],'Nemos y clasificaciones'!$A$2:$B$5000,2,FALSE)</f>
        <v>CFI</v>
      </c>
      <c r="O3108" s="2" t="str">
        <f>VLOOKUP(Tabla1[[#This Row],[nemo]],'Nemos y clasificaciones'!$A$1:$C$3000,3,FALSE)</f>
        <v>CFI</v>
      </c>
      <c r="P3108" s="2"/>
      <c r="Q3108" s="2"/>
    </row>
    <row r="3109" spans="1:17" x14ac:dyDescent="0.25">
      <c r="A3109" t="s">
        <v>5959</v>
      </c>
      <c r="B3109" s="1">
        <v>43635</v>
      </c>
      <c r="C3109" s="1">
        <v>43641</v>
      </c>
      <c r="D3109" t="s">
        <v>14</v>
      </c>
      <c r="E3109" t="s">
        <v>4312</v>
      </c>
      <c r="F3109">
        <v>0</v>
      </c>
      <c r="G3109">
        <v>1000000</v>
      </c>
      <c r="H3109">
        <v>0</v>
      </c>
      <c r="I3109">
        <v>0</v>
      </c>
      <c r="J3109">
        <v>0</v>
      </c>
      <c r="K3109">
        <v>213.017</v>
      </c>
      <c r="L3109" t="s">
        <v>19</v>
      </c>
      <c r="M3109" s="2">
        <v>213017000</v>
      </c>
      <c r="N3109" s="2" t="str">
        <f>VLOOKUP(Tabla1[[#This Row],[nemo]],'Nemos y clasificaciones'!$A$2:$B$5000,2,FALSE)</f>
        <v>CFI</v>
      </c>
      <c r="O3109" s="2" t="str">
        <f>VLOOKUP(Tabla1[[#This Row],[nemo]],'Nemos y clasificaciones'!$A$1:$C$3000,3,FALSE)</f>
        <v>CFI</v>
      </c>
      <c r="P3109" s="2"/>
      <c r="Q3109" s="2"/>
    </row>
    <row r="3110" spans="1:17" x14ac:dyDescent="0.25">
      <c r="A3110" t="s">
        <v>7873</v>
      </c>
      <c r="B3110" s="1">
        <v>43266</v>
      </c>
      <c r="C3110" s="1">
        <v>43272</v>
      </c>
      <c r="D3110" t="s">
        <v>14</v>
      </c>
      <c r="E3110" t="s">
        <v>4312</v>
      </c>
      <c r="F3110">
        <v>0</v>
      </c>
      <c r="G3110">
        <v>1000000</v>
      </c>
      <c r="H3110">
        <v>0</v>
      </c>
      <c r="I3110">
        <v>0</v>
      </c>
      <c r="J3110">
        <v>0</v>
      </c>
      <c r="K3110">
        <v>104.66</v>
      </c>
      <c r="L3110" t="s">
        <v>19</v>
      </c>
      <c r="M3110" s="2">
        <v>104660000</v>
      </c>
      <c r="N3110" s="2" t="str">
        <f>VLOOKUP(Tabla1[[#This Row],[nemo]],'Nemos y clasificaciones'!$A$2:$B$5000,2,FALSE)</f>
        <v>CFI</v>
      </c>
      <c r="O3110" s="2" t="str">
        <f>VLOOKUP(Tabla1[[#This Row],[nemo]],'Nemos y clasificaciones'!$A$1:$C$3000,3,FALSE)</f>
        <v>CFI</v>
      </c>
      <c r="P3110" s="2"/>
      <c r="Q3110" s="2"/>
    </row>
    <row r="3111" spans="1:17" x14ac:dyDescent="0.25">
      <c r="A3111" t="s">
        <v>5778</v>
      </c>
      <c r="B3111" s="1">
        <v>43680</v>
      </c>
      <c r="C3111" s="1">
        <v>43686</v>
      </c>
      <c r="D3111" t="s">
        <v>14</v>
      </c>
      <c r="E3111" t="s">
        <v>4312</v>
      </c>
      <c r="F3111">
        <v>0</v>
      </c>
      <c r="G3111">
        <v>1000000</v>
      </c>
      <c r="H3111">
        <v>0</v>
      </c>
      <c r="I3111">
        <v>0</v>
      </c>
      <c r="J3111">
        <v>0</v>
      </c>
      <c r="K3111">
        <v>86.525999999999996</v>
      </c>
      <c r="L3111" t="s">
        <v>54</v>
      </c>
      <c r="M3111" s="2">
        <v>86526000</v>
      </c>
      <c r="N3111" s="2" t="str">
        <f>VLOOKUP(Tabla1[[#This Row],[nemo]],'Nemos y clasificaciones'!$A$2:$B$5000,2,FALSE)</f>
        <v>CFI</v>
      </c>
      <c r="O3111" s="2" t="str">
        <f>VLOOKUP(Tabla1[[#This Row],[nemo]],'Nemos y clasificaciones'!$A$1:$C$3000,3,FALSE)</f>
        <v>CFI</v>
      </c>
      <c r="P3111" s="2"/>
      <c r="Q3111" s="2"/>
    </row>
    <row r="3112" spans="1:17" x14ac:dyDescent="0.25">
      <c r="A3112" t="s">
        <v>9432</v>
      </c>
      <c r="B3112" s="1">
        <v>42875</v>
      </c>
      <c r="C3112" s="1">
        <v>42881</v>
      </c>
      <c r="D3112" t="s">
        <v>14</v>
      </c>
      <c r="E3112" t="s">
        <v>1663</v>
      </c>
      <c r="F3112">
        <v>0</v>
      </c>
      <c r="G3112">
        <v>2900000</v>
      </c>
      <c r="H3112">
        <v>0</v>
      </c>
      <c r="I3112">
        <v>0</v>
      </c>
      <c r="J3112">
        <v>0</v>
      </c>
      <c r="K3112">
        <v>114</v>
      </c>
      <c r="L3112" t="s">
        <v>19</v>
      </c>
      <c r="M3112" s="2">
        <v>330600000</v>
      </c>
      <c r="N3112" s="2" t="str">
        <f>VLOOKUP(Tabla1[[#This Row],[nemo]],'Nemos y clasificaciones'!$A$2:$B$5000,2,FALSE)</f>
        <v>ENERGIA DE CASABLANCA S.A.</v>
      </c>
      <c r="O3112" s="2" t="str">
        <f>VLOOKUP(Tabla1[[#This Row],[nemo]],'Nemos y clasificaciones'!$A$1:$C$3000,3,FALSE)</f>
        <v>Eléctrico</v>
      </c>
      <c r="P3112" s="2"/>
      <c r="Q3112" s="2"/>
    </row>
    <row r="3113" spans="1:17" x14ac:dyDescent="0.25">
      <c r="A3113" t="s">
        <v>135</v>
      </c>
      <c r="B3113" s="1">
        <v>44448</v>
      </c>
      <c r="C3113" s="1">
        <v>44454</v>
      </c>
      <c r="D3113" t="s">
        <v>21</v>
      </c>
      <c r="E3113" t="s">
        <v>136</v>
      </c>
      <c r="F3113">
        <v>0</v>
      </c>
      <c r="G3113">
        <v>10000000</v>
      </c>
      <c r="H3113">
        <v>0</v>
      </c>
      <c r="I3113">
        <v>0</v>
      </c>
      <c r="J3113">
        <v>0</v>
      </c>
      <c r="K3113">
        <v>0.80300000000000005</v>
      </c>
      <c r="L3113" t="s">
        <v>23</v>
      </c>
      <c r="M3113" s="2">
        <v>8030000</v>
      </c>
      <c r="N3113" s="2" t="str">
        <f>VLOOKUP(Tabla1[[#This Row],[nemo]],'Nemos y clasificaciones'!$A$2:$B$5000,2,FALSE)</f>
        <v>CFI</v>
      </c>
      <c r="O3113" s="2" t="str">
        <f>VLOOKUP(Tabla1[[#This Row],[nemo]],'Nemos y clasificaciones'!$A$1:$C$3000,3,FALSE)</f>
        <v>CFI</v>
      </c>
      <c r="P3113" s="2"/>
      <c r="Q3113" s="2"/>
    </row>
    <row r="3114" spans="1:17" x14ac:dyDescent="0.25">
      <c r="A3114" t="s">
        <v>11915</v>
      </c>
      <c r="B3114" s="1">
        <v>42081</v>
      </c>
      <c r="C3114" s="1">
        <v>42087</v>
      </c>
      <c r="D3114" t="s">
        <v>14</v>
      </c>
      <c r="E3114" t="s">
        <v>1709</v>
      </c>
      <c r="F3114">
        <v>0</v>
      </c>
      <c r="G3114">
        <v>11000000</v>
      </c>
      <c r="H3114">
        <v>0</v>
      </c>
      <c r="I3114">
        <v>0</v>
      </c>
      <c r="J3114">
        <v>0</v>
      </c>
      <c r="K3114">
        <v>30</v>
      </c>
      <c r="L3114" t="s">
        <v>54</v>
      </c>
      <c r="M3114" s="2">
        <v>330000000</v>
      </c>
      <c r="N3114" s="2" t="str">
        <f>VLOOKUP(Tabla1[[#This Row],[nemo]],'Nemos y clasificaciones'!$A$2:$B$5000,2,FALSE)</f>
        <v>SOCIEDAD AGRICOLA LA ROSA SOFRUCO S.A.</v>
      </c>
      <c r="O3114" s="2" t="str">
        <f>VLOOKUP(Tabla1[[#This Row],[nemo]],'Nemos y clasificaciones'!$A$1:$C$3000,3,FALSE)</f>
        <v>Otros</v>
      </c>
      <c r="P3114" s="2"/>
      <c r="Q3114" s="2"/>
    </row>
    <row r="3115" spans="1:17" x14ac:dyDescent="0.25">
      <c r="A3115" t="s">
        <v>1544</v>
      </c>
      <c r="B3115" s="1">
        <v>44350</v>
      </c>
      <c r="C3115" s="1">
        <v>44356</v>
      </c>
      <c r="D3115" t="s">
        <v>21</v>
      </c>
      <c r="E3115" t="s">
        <v>136</v>
      </c>
      <c r="F3115">
        <v>0</v>
      </c>
      <c r="G3115">
        <v>10000000</v>
      </c>
      <c r="H3115">
        <v>0</v>
      </c>
      <c r="I3115">
        <v>0</v>
      </c>
      <c r="J3115">
        <v>0</v>
      </c>
      <c r="K3115">
        <v>0.68899999999999995</v>
      </c>
      <c r="L3115" t="s">
        <v>23</v>
      </c>
      <c r="M3115" s="2">
        <v>6890000</v>
      </c>
      <c r="N3115" s="2" t="str">
        <f>VLOOKUP(Tabla1[[#This Row],[nemo]],'Nemos y clasificaciones'!$A$2:$B$5000,2,FALSE)</f>
        <v>CFI</v>
      </c>
      <c r="O3115" s="2" t="str">
        <f>VLOOKUP(Tabla1[[#This Row],[nemo]],'Nemos y clasificaciones'!$A$1:$C$3000,3,FALSE)</f>
        <v>CFI</v>
      </c>
      <c r="P3115" s="2"/>
      <c r="Q3115" s="2"/>
    </row>
    <row r="3116" spans="1:17" x14ac:dyDescent="0.25">
      <c r="A3116" t="s">
        <v>3790</v>
      </c>
      <c r="B3116" s="1">
        <v>44005</v>
      </c>
      <c r="C3116" s="1">
        <v>44012</v>
      </c>
      <c r="D3116" t="s">
        <v>21</v>
      </c>
      <c r="E3116" t="s">
        <v>3164</v>
      </c>
      <c r="F3116">
        <v>0</v>
      </c>
      <c r="G3116">
        <v>10000000</v>
      </c>
      <c r="H3116">
        <v>0</v>
      </c>
      <c r="I3116">
        <v>0</v>
      </c>
      <c r="J3116">
        <v>0</v>
      </c>
      <c r="K3116">
        <v>1.4999999999999999E-2</v>
      </c>
      <c r="L3116" t="s">
        <v>23</v>
      </c>
      <c r="M3116" s="2">
        <v>150000</v>
      </c>
      <c r="N3116" s="2" t="str">
        <f>VLOOKUP(Tabla1[[#This Row],[nemo]],'Nemos y clasificaciones'!$A$2:$B$5000,2,FALSE)</f>
        <v>CFI</v>
      </c>
      <c r="O3116" s="2" t="str">
        <f>VLOOKUP(Tabla1[[#This Row],[nemo]],'Nemos y clasificaciones'!$A$1:$C$3000,3,FALSE)</f>
        <v>CFI</v>
      </c>
      <c r="P3116" s="2"/>
      <c r="Q3116" s="2"/>
    </row>
    <row r="3117" spans="1:17" x14ac:dyDescent="0.25">
      <c r="A3117" t="s">
        <v>3461</v>
      </c>
      <c r="B3117" s="1">
        <v>44097</v>
      </c>
      <c r="C3117" s="1">
        <v>44103</v>
      </c>
      <c r="D3117" t="s">
        <v>21</v>
      </c>
      <c r="E3117" t="s">
        <v>3164</v>
      </c>
      <c r="F3117">
        <v>0</v>
      </c>
      <c r="G3117">
        <v>13440904</v>
      </c>
      <c r="H3117">
        <v>0</v>
      </c>
      <c r="I3117">
        <v>0</v>
      </c>
      <c r="J3117">
        <v>0</v>
      </c>
      <c r="K3117">
        <v>4.0000000000000001E-3</v>
      </c>
      <c r="L3117" t="s">
        <v>23</v>
      </c>
      <c r="M3117" s="3">
        <v>53763.616000000002</v>
      </c>
      <c r="N3117" s="2" t="str">
        <f>VLOOKUP(Tabla1[[#This Row],[nemo]],'Nemos y clasificaciones'!$A$2:$B$5000,2,FALSE)</f>
        <v>CFI</v>
      </c>
      <c r="O3117" s="3" t="str">
        <f>VLOOKUP(Tabla1[[#This Row],[nemo]],'Nemos y clasificaciones'!$A$1:$C$3000,3,FALSE)</f>
        <v>CFI</v>
      </c>
      <c r="P3117" s="3"/>
      <c r="Q3117" s="3"/>
    </row>
    <row r="3118" spans="1:17" x14ac:dyDescent="0.25">
      <c r="A3118" t="s">
        <v>3163</v>
      </c>
      <c r="B3118" s="1">
        <v>44147</v>
      </c>
      <c r="C3118" s="1">
        <v>44153</v>
      </c>
      <c r="D3118" t="s">
        <v>21</v>
      </c>
      <c r="E3118" t="s">
        <v>3164</v>
      </c>
      <c r="F3118">
        <v>0</v>
      </c>
      <c r="G3118">
        <v>13440904</v>
      </c>
      <c r="H3118">
        <v>0</v>
      </c>
      <c r="I3118">
        <v>0</v>
      </c>
      <c r="J3118">
        <v>0</v>
      </c>
      <c r="K3118">
        <v>3.0000000000000001E-3</v>
      </c>
      <c r="L3118" t="s">
        <v>23</v>
      </c>
      <c r="M3118" s="3">
        <v>40322.712</v>
      </c>
      <c r="N3118" s="2" t="str">
        <f>VLOOKUP(Tabla1[[#This Row],[nemo]],'Nemos y clasificaciones'!$A$2:$B$5000,2,FALSE)</f>
        <v>CFI</v>
      </c>
      <c r="O3118" s="3" t="str">
        <f>VLOOKUP(Tabla1[[#This Row],[nemo]],'Nemos y clasificaciones'!$A$1:$C$3000,3,FALSE)</f>
        <v>CFI</v>
      </c>
      <c r="P3118" s="3"/>
      <c r="Q3118" s="3"/>
    </row>
    <row r="3119" spans="1:17" x14ac:dyDescent="0.25">
      <c r="A3119" t="s">
        <v>3285</v>
      </c>
      <c r="B3119" s="1">
        <v>44126</v>
      </c>
      <c r="C3119" s="1">
        <v>44132</v>
      </c>
      <c r="D3119" t="s">
        <v>21</v>
      </c>
      <c r="E3119" t="s">
        <v>3164</v>
      </c>
      <c r="F3119">
        <v>0</v>
      </c>
      <c r="G3119">
        <v>10000000</v>
      </c>
      <c r="H3119">
        <v>0</v>
      </c>
      <c r="I3119">
        <v>0</v>
      </c>
      <c r="J3119">
        <v>0</v>
      </c>
      <c r="K3119">
        <v>4.0000000000000001E-3</v>
      </c>
      <c r="L3119" t="s">
        <v>23</v>
      </c>
      <c r="M3119" s="3">
        <v>40000</v>
      </c>
      <c r="N3119" s="2" t="str">
        <f>VLOOKUP(Tabla1[[#This Row],[nemo]],'Nemos y clasificaciones'!$A$2:$B$5000,2,FALSE)</f>
        <v>CFI</v>
      </c>
      <c r="O3119" s="3" t="str">
        <f>VLOOKUP(Tabla1[[#This Row],[nemo]],'Nemos y clasificaciones'!$A$1:$C$3000,3,FALSE)</f>
        <v>CFI</v>
      </c>
      <c r="P3119" s="3"/>
      <c r="Q3119" s="3"/>
    </row>
    <row r="3120" spans="1:17" x14ac:dyDescent="0.25">
      <c r="A3120" t="s">
        <v>3562</v>
      </c>
      <c r="B3120" s="1">
        <v>44064</v>
      </c>
      <c r="C3120" s="1">
        <v>44070</v>
      </c>
      <c r="D3120" t="s">
        <v>21</v>
      </c>
      <c r="E3120" t="s">
        <v>3164</v>
      </c>
      <c r="F3120">
        <v>0</v>
      </c>
      <c r="G3120">
        <v>10000000</v>
      </c>
      <c r="H3120">
        <v>0</v>
      </c>
      <c r="I3120">
        <v>0</v>
      </c>
      <c r="J3120">
        <v>0</v>
      </c>
      <c r="K3120">
        <v>3.0000000000000001E-3</v>
      </c>
      <c r="L3120" t="s">
        <v>23</v>
      </c>
      <c r="M3120" s="3">
        <v>30000</v>
      </c>
      <c r="N3120" s="2" t="str">
        <f>VLOOKUP(Tabla1[[#This Row],[nemo]],'Nemos y clasificaciones'!$A$2:$B$5000,2,FALSE)</f>
        <v>CFI</v>
      </c>
      <c r="O3120" s="3" t="str">
        <f>VLOOKUP(Tabla1[[#This Row],[nemo]],'Nemos y clasificaciones'!$A$1:$C$3000,3,FALSE)</f>
        <v>CFI</v>
      </c>
      <c r="P3120" s="3"/>
      <c r="Q3120" s="3"/>
    </row>
    <row r="3121" spans="1:17" x14ac:dyDescent="0.25">
      <c r="A3121" t="s">
        <v>3645</v>
      </c>
      <c r="B3121" s="1">
        <v>44036</v>
      </c>
      <c r="C3121" s="1">
        <v>44042</v>
      </c>
      <c r="D3121" t="s">
        <v>21</v>
      </c>
      <c r="E3121" t="s">
        <v>3164</v>
      </c>
      <c r="F3121">
        <v>0</v>
      </c>
      <c r="G3121">
        <v>13440904</v>
      </c>
      <c r="H3121">
        <v>0</v>
      </c>
      <c r="I3121">
        <v>0</v>
      </c>
      <c r="J3121">
        <v>0</v>
      </c>
      <c r="K3121">
        <v>2E-3</v>
      </c>
      <c r="L3121" t="s">
        <v>23</v>
      </c>
      <c r="M3121" s="3">
        <v>26881.808000000001</v>
      </c>
      <c r="N3121" s="2" t="str">
        <f>VLOOKUP(Tabla1[[#This Row],[nemo]],'Nemos y clasificaciones'!$A$2:$B$5000,2,FALSE)</f>
        <v>CFI</v>
      </c>
      <c r="O3121" s="3" t="str">
        <f>VLOOKUP(Tabla1[[#This Row],[nemo]],'Nemos y clasificaciones'!$A$1:$C$3000,3,FALSE)</f>
        <v>CFI</v>
      </c>
      <c r="P3121" s="3"/>
      <c r="Q3121" s="3"/>
    </row>
    <row r="3122" spans="1:17" x14ac:dyDescent="0.25">
      <c r="A3122" t="s">
        <v>658</v>
      </c>
      <c r="B3122" s="1">
        <v>44404</v>
      </c>
      <c r="C3122" s="1">
        <v>44410</v>
      </c>
      <c r="D3122" t="s">
        <v>14</v>
      </c>
      <c r="E3122" t="s">
        <v>659</v>
      </c>
      <c r="F3122">
        <v>0</v>
      </c>
      <c r="G3122">
        <v>10000000</v>
      </c>
      <c r="H3122">
        <v>0</v>
      </c>
      <c r="I3122">
        <v>0</v>
      </c>
      <c r="J3122">
        <v>0</v>
      </c>
      <c r="K3122">
        <v>17.690999999999999</v>
      </c>
      <c r="L3122" t="s">
        <v>54</v>
      </c>
      <c r="M3122" s="2">
        <v>176910000</v>
      </c>
      <c r="N3122" s="2" t="str">
        <f>VLOOKUP(Tabla1[[#This Row],[nemo]],'Nemos y clasificaciones'!$A$2:$B$5000,2,FALSE)</f>
        <v>CFI</v>
      </c>
      <c r="O3122" s="2" t="str">
        <f>VLOOKUP(Tabla1[[#This Row],[nemo]],'Nemos y clasificaciones'!$A$1:$C$3000,3,FALSE)</f>
        <v>CFI</v>
      </c>
      <c r="P3122" s="2"/>
      <c r="Q3122" s="2"/>
    </row>
    <row r="3123" spans="1:17" x14ac:dyDescent="0.25">
      <c r="A3123" t="s">
        <v>2388</v>
      </c>
      <c r="B3123" s="1">
        <v>44280</v>
      </c>
      <c r="C3123" s="1">
        <v>44286</v>
      </c>
      <c r="D3123" t="s">
        <v>14</v>
      </c>
      <c r="E3123" t="s">
        <v>659</v>
      </c>
      <c r="F3123">
        <v>0</v>
      </c>
      <c r="G3123">
        <v>10000000</v>
      </c>
      <c r="H3123">
        <v>0</v>
      </c>
      <c r="I3123">
        <v>0</v>
      </c>
      <c r="J3123">
        <v>0</v>
      </c>
      <c r="K3123">
        <v>6.5129999999999999</v>
      </c>
      <c r="L3123" t="s">
        <v>16</v>
      </c>
      <c r="M3123" s="2">
        <v>65130000</v>
      </c>
      <c r="N3123" s="2" t="str">
        <f>VLOOKUP(Tabla1[[#This Row],[nemo]],'Nemos y clasificaciones'!$A$2:$B$5000,2,FALSE)</f>
        <v>CFI</v>
      </c>
      <c r="O3123" s="2" t="str">
        <f>VLOOKUP(Tabla1[[#This Row],[nemo]],'Nemos y clasificaciones'!$A$1:$C$3000,3,FALSE)</f>
        <v>CFI</v>
      </c>
      <c r="P3123" s="2"/>
      <c r="Q3123" s="2"/>
    </row>
    <row r="3124" spans="1:17" x14ac:dyDescent="0.25">
      <c r="A3124" t="s">
        <v>12001</v>
      </c>
      <c r="B3124" s="1">
        <v>42013</v>
      </c>
      <c r="C3124" s="1">
        <v>42019</v>
      </c>
      <c r="D3124" t="s">
        <v>14</v>
      </c>
      <c r="E3124" t="s">
        <v>1222</v>
      </c>
      <c r="F3124">
        <v>0</v>
      </c>
      <c r="G3124">
        <v>23100000</v>
      </c>
      <c r="H3124">
        <v>0</v>
      </c>
      <c r="I3124">
        <v>0</v>
      </c>
      <c r="J3124">
        <v>0</v>
      </c>
      <c r="K3124">
        <v>14</v>
      </c>
      <c r="L3124" t="s">
        <v>54</v>
      </c>
      <c r="M3124" s="2">
        <v>323400000</v>
      </c>
      <c r="N3124" s="2" t="str">
        <f>VLOOKUP(Tabla1[[#This Row],[nemo]],'Nemos y clasificaciones'!$A$2:$B$5000,2,FALSE)</f>
        <v>INVERSIONES UNION ESPAÑOLA S.A.</v>
      </c>
      <c r="O3124" s="2" t="str">
        <f>VLOOKUP(Tabla1[[#This Row],[nemo]],'Nemos y clasificaciones'!$A$1:$C$3000,3,FALSE)</f>
        <v>Servicios financieros</v>
      </c>
      <c r="P3124" s="2"/>
      <c r="Q3124" s="2"/>
    </row>
    <row r="3125" spans="1:17" x14ac:dyDescent="0.25">
      <c r="A3125" t="s">
        <v>656</v>
      </c>
      <c r="B3125" s="1">
        <v>44404</v>
      </c>
      <c r="C3125" s="1">
        <v>44410</v>
      </c>
      <c r="D3125" t="s">
        <v>14</v>
      </c>
      <c r="E3125" t="s">
        <v>657</v>
      </c>
      <c r="F3125">
        <v>0</v>
      </c>
      <c r="G3125">
        <v>10000000</v>
      </c>
      <c r="H3125">
        <v>0</v>
      </c>
      <c r="I3125">
        <v>0</v>
      </c>
      <c r="J3125">
        <v>0</v>
      </c>
      <c r="K3125">
        <v>17.530999999999999</v>
      </c>
      <c r="L3125" t="s">
        <v>54</v>
      </c>
      <c r="M3125" s="2">
        <v>175310000</v>
      </c>
      <c r="N3125" s="2" t="str">
        <f>VLOOKUP(Tabla1[[#This Row],[nemo]],'Nemos y clasificaciones'!$A$2:$B$5000,2,FALSE)</f>
        <v>CFI</v>
      </c>
      <c r="O3125" s="2" t="str">
        <f>VLOOKUP(Tabla1[[#This Row],[nemo]],'Nemos y clasificaciones'!$A$1:$C$3000,3,FALSE)</f>
        <v>CFI</v>
      </c>
      <c r="P3125" s="2"/>
      <c r="Q3125" s="2"/>
    </row>
    <row r="3126" spans="1:17" x14ac:dyDescent="0.25">
      <c r="A3126" t="s">
        <v>2387</v>
      </c>
      <c r="B3126" s="1">
        <v>44280</v>
      </c>
      <c r="C3126" s="1">
        <v>44286</v>
      </c>
      <c r="D3126" t="s">
        <v>14</v>
      </c>
      <c r="E3126" t="s">
        <v>657</v>
      </c>
      <c r="F3126">
        <v>0</v>
      </c>
      <c r="G3126">
        <v>10000000</v>
      </c>
      <c r="H3126">
        <v>0</v>
      </c>
      <c r="I3126">
        <v>0</v>
      </c>
      <c r="J3126">
        <v>0</v>
      </c>
      <c r="K3126">
        <v>6.4989999999999997</v>
      </c>
      <c r="L3126" t="s">
        <v>16</v>
      </c>
      <c r="M3126" s="2">
        <v>64990000</v>
      </c>
      <c r="N3126" s="2" t="str">
        <f>VLOOKUP(Tabla1[[#This Row],[nemo]],'Nemos y clasificaciones'!$A$2:$B$5000,2,FALSE)</f>
        <v>CFI</v>
      </c>
      <c r="O3126" s="2" t="str">
        <f>VLOOKUP(Tabla1[[#This Row],[nemo]],'Nemos y clasificaciones'!$A$1:$C$3000,3,FALSE)</f>
        <v>CFI</v>
      </c>
      <c r="P3126" s="2"/>
      <c r="Q3126" s="2"/>
    </row>
    <row r="3127" spans="1:17" x14ac:dyDescent="0.25">
      <c r="A3127" t="s">
        <v>654</v>
      </c>
      <c r="B3127" s="1">
        <v>44404</v>
      </c>
      <c r="C3127" s="1">
        <v>44410</v>
      </c>
      <c r="D3127" t="s">
        <v>14</v>
      </c>
      <c r="E3127" t="s">
        <v>655</v>
      </c>
      <c r="F3127">
        <v>0</v>
      </c>
      <c r="G3127">
        <v>10000000</v>
      </c>
      <c r="H3127">
        <v>0</v>
      </c>
      <c r="I3127">
        <v>0</v>
      </c>
      <c r="J3127">
        <v>0</v>
      </c>
      <c r="K3127">
        <v>17.552</v>
      </c>
      <c r="L3127" t="s">
        <v>54</v>
      </c>
      <c r="M3127" s="2">
        <v>175520000</v>
      </c>
      <c r="N3127" s="2" t="str">
        <f>VLOOKUP(Tabla1[[#This Row],[nemo]],'Nemos y clasificaciones'!$A$2:$B$5000,2,FALSE)</f>
        <v>CFI</v>
      </c>
      <c r="O3127" s="2" t="str">
        <f>VLOOKUP(Tabla1[[#This Row],[nemo]],'Nemos y clasificaciones'!$A$1:$C$3000,3,FALSE)</f>
        <v>CFI</v>
      </c>
      <c r="P3127" s="2"/>
      <c r="Q3127" s="2"/>
    </row>
    <row r="3128" spans="1:17" x14ac:dyDescent="0.25">
      <c r="A3128" t="s">
        <v>2386</v>
      </c>
      <c r="B3128" s="1">
        <v>44280</v>
      </c>
      <c r="C3128" s="1">
        <v>44286</v>
      </c>
      <c r="D3128" t="s">
        <v>14</v>
      </c>
      <c r="E3128" t="s">
        <v>655</v>
      </c>
      <c r="F3128">
        <v>0</v>
      </c>
      <c r="G3128">
        <v>10000000</v>
      </c>
      <c r="H3128">
        <v>0</v>
      </c>
      <c r="I3128">
        <v>0</v>
      </c>
      <c r="J3128">
        <v>0</v>
      </c>
      <c r="K3128">
        <v>6.5039999999999996</v>
      </c>
      <c r="L3128" t="s">
        <v>16</v>
      </c>
      <c r="M3128" s="2">
        <v>65040000</v>
      </c>
      <c r="N3128" s="2" t="str">
        <f>VLOOKUP(Tabla1[[#This Row],[nemo]],'Nemos y clasificaciones'!$A$2:$B$5000,2,FALSE)</f>
        <v>CFI</v>
      </c>
      <c r="O3128" s="2" t="str">
        <f>VLOOKUP(Tabla1[[#This Row],[nemo]],'Nemos y clasificaciones'!$A$1:$C$3000,3,FALSE)</f>
        <v>CFI</v>
      </c>
      <c r="P3128" s="2"/>
      <c r="Q3128" s="2"/>
    </row>
    <row r="3129" spans="1:17" x14ac:dyDescent="0.25">
      <c r="A3129" t="s">
        <v>9892</v>
      </c>
      <c r="B3129" s="1">
        <v>42780</v>
      </c>
      <c r="C3129" s="1">
        <v>42786</v>
      </c>
      <c r="D3129" t="s">
        <v>21</v>
      </c>
      <c r="E3129" t="s">
        <v>6679</v>
      </c>
      <c r="F3129">
        <v>0</v>
      </c>
      <c r="G3129">
        <v>10000000</v>
      </c>
      <c r="H3129">
        <v>0</v>
      </c>
      <c r="I3129">
        <v>0</v>
      </c>
      <c r="J3129">
        <v>0</v>
      </c>
      <c r="K3129">
        <v>0.22700000000000001</v>
      </c>
      <c r="L3129" t="s">
        <v>23</v>
      </c>
      <c r="M3129" s="2">
        <v>2270000</v>
      </c>
      <c r="N3129" s="2" t="str">
        <f>VLOOKUP(Tabla1[[#This Row],[nemo]],'Nemos y clasificaciones'!$A$2:$B$5000,2,FALSE)</f>
        <v>CFI</v>
      </c>
      <c r="O3129" s="2" t="str">
        <f>VLOOKUP(Tabla1[[#This Row],[nemo]],'Nemos y clasificaciones'!$A$1:$C$3000,3,FALSE)</f>
        <v>CFI</v>
      </c>
      <c r="P3129" s="2"/>
      <c r="Q3129" s="2"/>
    </row>
    <row r="3130" spans="1:17" x14ac:dyDescent="0.25">
      <c r="A3130" t="s">
        <v>6678</v>
      </c>
      <c r="B3130" s="1">
        <v>43566</v>
      </c>
      <c r="C3130" s="1">
        <v>43572</v>
      </c>
      <c r="D3130" t="s">
        <v>21</v>
      </c>
      <c r="E3130" t="s">
        <v>6679</v>
      </c>
      <c r="F3130">
        <v>0</v>
      </c>
      <c r="G3130">
        <v>10000000</v>
      </c>
      <c r="H3130">
        <v>0</v>
      </c>
      <c r="I3130">
        <v>0</v>
      </c>
      <c r="J3130">
        <v>0</v>
      </c>
      <c r="K3130">
        <v>4.5999999999999999E-2</v>
      </c>
      <c r="L3130" t="s">
        <v>23</v>
      </c>
      <c r="M3130" s="2">
        <v>460000</v>
      </c>
      <c r="N3130" s="2" t="str">
        <f>VLOOKUP(Tabla1[[#This Row],[nemo]],'Nemos y clasificaciones'!$A$2:$B$5000,2,FALSE)</f>
        <v>CFI</v>
      </c>
      <c r="O3130" s="2" t="str">
        <f>VLOOKUP(Tabla1[[#This Row],[nemo]],'Nemos y clasificaciones'!$A$1:$C$3000,3,FALSE)</f>
        <v>CFI</v>
      </c>
      <c r="P3130" s="2"/>
      <c r="Q3130" s="2"/>
    </row>
    <row r="3131" spans="1:17" x14ac:dyDescent="0.25">
      <c r="A3131" t="s">
        <v>11999</v>
      </c>
      <c r="B3131" s="1">
        <v>42013</v>
      </c>
      <c r="C3131" s="1">
        <v>42019</v>
      </c>
      <c r="D3131" t="s">
        <v>14</v>
      </c>
      <c r="E3131" t="s">
        <v>1218</v>
      </c>
      <c r="F3131">
        <v>0</v>
      </c>
      <c r="G3131">
        <v>20000000</v>
      </c>
      <c r="H3131">
        <v>0</v>
      </c>
      <c r="I3131">
        <v>0</v>
      </c>
      <c r="J3131">
        <v>0</v>
      </c>
      <c r="K3131">
        <v>16</v>
      </c>
      <c r="L3131" t="s">
        <v>54</v>
      </c>
      <c r="M3131" s="2">
        <v>320000000</v>
      </c>
      <c r="N3131" s="2" t="str">
        <f>VLOOKUP(Tabla1[[#This Row],[nemo]],'Nemos y clasificaciones'!$A$2:$B$5000,2,FALSE)</f>
        <v>INVERSIONES UNESPA S.A.</v>
      </c>
      <c r="O3131" s="2" t="str">
        <f>VLOOKUP(Tabla1[[#This Row],[nemo]],'Nemos y clasificaciones'!$A$1:$C$3000,3,FALSE)</f>
        <v>Servicios financieros</v>
      </c>
      <c r="P3131" s="2"/>
      <c r="Q3131" s="2"/>
    </row>
    <row r="3132" spans="1:17" x14ac:dyDescent="0.25">
      <c r="A3132" t="s">
        <v>7310</v>
      </c>
      <c r="B3132" s="1">
        <v>43412</v>
      </c>
      <c r="C3132" s="1">
        <v>43418</v>
      </c>
      <c r="D3132" t="s">
        <v>21</v>
      </c>
      <c r="E3132" t="s">
        <v>6679</v>
      </c>
      <c r="F3132">
        <v>0</v>
      </c>
      <c r="G3132">
        <v>10000000</v>
      </c>
      <c r="H3132">
        <v>0</v>
      </c>
      <c r="I3132">
        <v>0</v>
      </c>
      <c r="J3132">
        <v>0</v>
      </c>
      <c r="K3132">
        <v>2.1000000000000001E-2</v>
      </c>
      <c r="L3132" t="s">
        <v>23</v>
      </c>
      <c r="M3132" s="2">
        <v>210000</v>
      </c>
      <c r="N3132" s="2" t="str">
        <f>VLOOKUP(Tabla1[[#This Row],[nemo]],'Nemos y clasificaciones'!$A$2:$B$5000,2,FALSE)</f>
        <v>CFI</v>
      </c>
      <c r="O3132" s="2" t="str">
        <f>VLOOKUP(Tabla1[[#This Row],[nemo]],'Nemos y clasificaciones'!$A$1:$C$3000,3,FALSE)</f>
        <v>CFI</v>
      </c>
      <c r="P3132" s="2"/>
      <c r="Q3132" s="2"/>
    </row>
    <row r="3133" spans="1:17" x14ac:dyDescent="0.25">
      <c r="A3133" t="s">
        <v>7578</v>
      </c>
      <c r="B3133" s="1">
        <v>43329</v>
      </c>
      <c r="C3133" s="1">
        <v>43335</v>
      </c>
      <c r="D3133" t="s">
        <v>21</v>
      </c>
      <c r="E3133" t="s">
        <v>6679</v>
      </c>
      <c r="F3133">
        <v>0</v>
      </c>
      <c r="G3133">
        <v>10000000</v>
      </c>
      <c r="H3133">
        <v>0</v>
      </c>
      <c r="I3133">
        <v>0</v>
      </c>
      <c r="J3133">
        <v>0</v>
      </c>
      <c r="K3133">
        <v>0.02</v>
      </c>
      <c r="L3133" t="s">
        <v>23</v>
      </c>
      <c r="M3133" s="2">
        <v>200000</v>
      </c>
      <c r="N3133" s="2" t="str">
        <f>VLOOKUP(Tabla1[[#This Row],[nemo]],'Nemos y clasificaciones'!$A$2:$B$5000,2,FALSE)</f>
        <v>CFI</v>
      </c>
      <c r="O3133" s="2" t="str">
        <f>VLOOKUP(Tabla1[[#This Row],[nemo]],'Nemos y clasificaciones'!$A$1:$C$3000,3,FALSE)</f>
        <v>CFI</v>
      </c>
      <c r="P3133" s="2"/>
      <c r="Q3133" s="2"/>
    </row>
    <row r="3134" spans="1:17" x14ac:dyDescent="0.25">
      <c r="A3134" t="s">
        <v>8373</v>
      </c>
      <c r="B3134" s="1">
        <v>43209</v>
      </c>
      <c r="C3134" s="1">
        <v>43215</v>
      </c>
      <c r="D3134" t="s">
        <v>21</v>
      </c>
      <c r="E3134" t="s">
        <v>6679</v>
      </c>
      <c r="F3134">
        <v>0</v>
      </c>
      <c r="G3134">
        <v>10000000</v>
      </c>
      <c r="H3134">
        <v>0</v>
      </c>
      <c r="I3134">
        <v>0</v>
      </c>
      <c r="J3134">
        <v>0</v>
      </c>
      <c r="K3134">
        <v>1.7999999999999999E-2</v>
      </c>
      <c r="L3134" t="s">
        <v>23</v>
      </c>
      <c r="M3134" s="2">
        <v>180000</v>
      </c>
      <c r="N3134" s="2" t="str">
        <f>VLOOKUP(Tabla1[[#This Row],[nemo]],'Nemos y clasificaciones'!$A$2:$B$5000,2,FALSE)</f>
        <v>CFI</v>
      </c>
      <c r="O3134" s="2" t="str">
        <f>VLOOKUP(Tabla1[[#This Row],[nemo]],'Nemos y clasificaciones'!$A$1:$C$3000,3,FALSE)</f>
        <v>CFI</v>
      </c>
      <c r="P3134" s="2"/>
      <c r="Q3134" s="2"/>
    </row>
    <row r="3135" spans="1:17" x14ac:dyDescent="0.25">
      <c r="A3135" t="s">
        <v>8575</v>
      </c>
      <c r="B3135" s="1">
        <v>43133</v>
      </c>
      <c r="C3135" s="1">
        <v>43139</v>
      </c>
      <c r="D3135" t="s">
        <v>21</v>
      </c>
      <c r="E3135" t="s">
        <v>6679</v>
      </c>
      <c r="F3135">
        <v>0</v>
      </c>
      <c r="G3135">
        <v>10000000</v>
      </c>
      <c r="H3135">
        <v>0</v>
      </c>
      <c r="I3135">
        <v>0</v>
      </c>
      <c r="J3135">
        <v>0</v>
      </c>
      <c r="K3135">
        <v>1.2999999999999999E-2</v>
      </c>
      <c r="L3135" t="s">
        <v>23</v>
      </c>
      <c r="M3135" s="2">
        <v>130000</v>
      </c>
      <c r="N3135" s="2" t="str">
        <f>VLOOKUP(Tabla1[[#This Row],[nemo]],'Nemos y clasificaciones'!$A$2:$B$5000,2,FALSE)</f>
        <v>CFI</v>
      </c>
      <c r="O3135" s="2" t="str">
        <f>VLOOKUP(Tabla1[[#This Row],[nemo]],'Nemos y clasificaciones'!$A$1:$C$3000,3,FALSE)</f>
        <v>CFI</v>
      </c>
      <c r="P3135" s="2"/>
      <c r="Q3135" s="2"/>
    </row>
    <row r="3136" spans="1:17" x14ac:dyDescent="0.25">
      <c r="A3136" t="s">
        <v>9058</v>
      </c>
      <c r="B3136" s="1">
        <v>43000</v>
      </c>
      <c r="C3136" s="1">
        <v>43006</v>
      </c>
      <c r="D3136" t="s">
        <v>21</v>
      </c>
      <c r="E3136" t="s">
        <v>6679</v>
      </c>
      <c r="F3136">
        <v>0</v>
      </c>
      <c r="G3136">
        <v>10000000</v>
      </c>
      <c r="H3136">
        <v>0</v>
      </c>
      <c r="I3136">
        <v>0</v>
      </c>
      <c r="J3136">
        <v>0</v>
      </c>
      <c r="K3136">
        <v>7.0000000000000001E-3</v>
      </c>
      <c r="L3136" t="s">
        <v>23</v>
      </c>
      <c r="M3136" s="3">
        <v>70000</v>
      </c>
      <c r="N3136" s="2" t="str">
        <f>VLOOKUP(Tabla1[[#This Row],[nemo]],'Nemos y clasificaciones'!$A$2:$B$5000,2,FALSE)</f>
        <v>CFI</v>
      </c>
      <c r="O3136" s="3" t="str">
        <f>VLOOKUP(Tabla1[[#This Row],[nemo]],'Nemos y clasificaciones'!$A$1:$C$3000,3,FALSE)</f>
        <v>CFI</v>
      </c>
      <c r="P3136" s="3"/>
      <c r="Q3136" s="3"/>
    </row>
    <row r="3137" spans="1:17" x14ac:dyDescent="0.25">
      <c r="A3137" t="s">
        <v>9148</v>
      </c>
      <c r="B3137" s="1">
        <v>42944</v>
      </c>
      <c r="C3137" s="1">
        <v>42951</v>
      </c>
      <c r="D3137" t="s">
        <v>21</v>
      </c>
      <c r="E3137" t="s">
        <v>6679</v>
      </c>
      <c r="F3137">
        <v>0</v>
      </c>
      <c r="G3137">
        <v>10000000</v>
      </c>
      <c r="H3137">
        <v>0</v>
      </c>
      <c r="I3137">
        <v>0</v>
      </c>
      <c r="J3137">
        <v>0</v>
      </c>
      <c r="K3137">
        <v>6.0000000000000001E-3</v>
      </c>
      <c r="L3137" t="s">
        <v>23</v>
      </c>
      <c r="M3137" s="3">
        <v>60000</v>
      </c>
      <c r="N3137" s="2" t="str">
        <f>VLOOKUP(Tabla1[[#This Row],[nemo]],'Nemos y clasificaciones'!$A$2:$B$5000,2,FALSE)</f>
        <v>CFI</v>
      </c>
      <c r="O3137" s="3" t="str">
        <f>VLOOKUP(Tabla1[[#This Row],[nemo]],'Nemos y clasificaciones'!$A$1:$C$3000,3,FALSE)</f>
        <v>CFI</v>
      </c>
      <c r="P3137" s="3"/>
      <c r="Q3137" s="3"/>
    </row>
    <row r="3138" spans="1:17" x14ac:dyDescent="0.25">
      <c r="A3138" t="s">
        <v>4328</v>
      </c>
      <c r="B3138" s="1">
        <v>43966</v>
      </c>
      <c r="C3138" s="1">
        <v>43973</v>
      </c>
      <c r="D3138" t="s">
        <v>14</v>
      </c>
      <c r="E3138" t="s">
        <v>1804</v>
      </c>
      <c r="F3138">
        <v>0</v>
      </c>
      <c r="G3138">
        <v>636428572</v>
      </c>
      <c r="H3138">
        <v>0</v>
      </c>
      <c r="I3138">
        <v>0</v>
      </c>
      <c r="J3138">
        <v>0</v>
      </c>
      <c r="K3138">
        <v>0.5</v>
      </c>
      <c r="L3138" t="s">
        <v>23</v>
      </c>
      <c r="M3138" s="2">
        <v>318214286</v>
      </c>
      <c r="N3138" s="2" t="str">
        <f>VLOOKUP(Tabla1[[#This Row],[nemo]],'Nemos y clasificaciones'!$A$2:$B$5000,2,FALSE)</f>
        <v>VIÑEDOS EMILIANA S.A.</v>
      </c>
      <c r="O3138" s="2" t="str">
        <f>VLOOKUP(Tabla1[[#This Row],[nemo]],'Nemos y clasificaciones'!$A$1:$C$3000,3,FALSE)</f>
        <v>Alimentos, bebidas y tabaco</v>
      </c>
      <c r="P3138" s="2"/>
      <c r="Q3138" s="2"/>
    </row>
    <row r="3139" spans="1:17" x14ac:dyDescent="0.25">
      <c r="A3139" t="s">
        <v>9869</v>
      </c>
      <c r="B3139" s="1">
        <v>42805</v>
      </c>
      <c r="C3139" s="1">
        <v>42811</v>
      </c>
      <c r="D3139" t="s">
        <v>14</v>
      </c>
      <c r="E3139" t="s">
        <v>1804</v>
      </c>
      <c r="F3139">
        <v>0</v>
      </c>
      <c r="G3139">
        <v>636428572</v>
      </c>
      <c r="H3139">
        <v>0</v>
      </c>
      <c r="I3139">
        <v>0</v>
      </c>
      <c r="J3139">
        <v>0</v>
      </c>
      <c r="K3139">
        <v>0.5</v>
      </c>
      <c r="L3139" t="s">
        <v>23</v>
      </c>
      <c r="M3139" s="2">
        <v>318214286</v>
      </c>
      <c r="N3139" s="2" t="str">
        <f>VLOOKUP(Tabla1[[#This Row],[nemo]],'Nemos y clasificaciones'!$A$2:$B$5000,2,FALSE)</f>
        <v>VIÑEDOS EMILIANA S.A.</v>
      </c>
      <c r="O3139" s="2" t="str">
        <f>VLOOKUP(Tabla1[[#This Row],[nemo]],'Nemos y clasificaciones'!$A$1:$C$3000,3,FALSE)</f>
        <v>Alimentos, bebidas y tabaco</v>
      </c>
      <c r="P3139" s="2"/>
      <c r="Q3139" s="2"/>
    </row>
    <row r="3140" spans="1:17" x14ac:dyDescent="0.25">
      <c r="A3140" t="s">
        <v>10180</v>
      </c>
      <c r="B3140" s="1">
        <v>42665</v>
      </c>
      <c r="C3140" s="1">
        <v>42671</v>
      </c>
      <c r="D3140" t="s">
        <v>14</v>
      </c>
      <c r="E3140" t="s">
        <v>1804</v>
      </c>
      <c r="F3140">
        <v>0</v>
      </c>
      <c r="G3140">
        <v>636428572</v>
      </c>
      <c r="H3140">
        <v>0</v>
      </c>
      <c r="I3140">
        <v>0</v>
      </c>
      <c r="J3140">
        <v>0</v>
      </c>
      <c r="K3140">
        <v>0.5</v>
      </c>
      <c r="L3140" t="s">
        <v>23</v>
      </c>
      <c r="M3140" s="2">
        <v>318214286</v>
      </c>
      <c r="N3140" s="2" t="str">
        <f>VLOOKUP(Tabla1[[#This Row],[nemo]],'Nemos y clasificaciones'!$A$2:$B$5000,2,FALSE)</f>
        <v>VIÑEDOS EMILIANA S.A.</v>
      </c>
      <c r="O3140" s="2" t="str">
        <f>VLOOKUP(Tabla1[[#This Row],[nemo]],'Nemos y clasificaciones'!$A$1:$C$3000,3,FALSE)</f>
        <v>Alimentos, bebidas y tabaco</v>
      </c>
      <c r="P3140" s="2"/>
      <c r="Q3140" s="2"/>
    </row>
    <row r="3141" spans="1:17" x14ac:dyDescent="0.25">
      <c r="A3141" t="s">
        <v>9388</v>
      </c>
      <c r="B3141" s="1">
        <v>42888</v>
      </c>
      <c r="C3141" s="1">
        <v>42894</v>
      </c>
      <c r="D3141" t="s">
        <v>21</v>
      </c>
      <c r="E3141" t="s">
        <v>6679</v>
      </c>
      <c r="F3141">
        <v>0</v>
      </c>
      <c r="G3141">
        <v>10000000</v>
      </c>
      <c r="H3141">
        <v>0</v>
      </c>
      <c r="I3141">
        <v>0</v>
      </c>
      <c r="J3141">
        <v>0</v>
      </c>
      <c r="K3141">
        <v>5.0000000000000001E-3</v>
      </c>
      <c r="L3141" t="s">
        <v>23</v>
      </c>
      <c r="M3141" s="3">
        <v>50000</v>
      </c>
      <c r="N3141" s="2" t="str">
        <f>VLOOKUP(Tabla1[[#This Row],[nemo]],'Nemos y clasificaciones'!$A$2:$B$5000,2,FALSE)</f>
        <v>CFI</v>
      </c>
      <c r="O3141" s="3" t="str">
        <f>VLOOKUP(Tabla1[[#This Row],[nemo]],'Nemos y clasificaciones'!$A$1:$C$3000,3,FALSE)</f>
        <v>CFI</v>
      </c>
      <c r="P3141" s="3"/>
      <c r="Q3141" s="3"/>
    </row>
    <row r="3142" spans="1:17" x14ac:dyDescent="0.25">
      <c r="A3142" t="s">
        <v>11568</v>
      </c>
      <c r="B3142" s="1">
        <v>42143</v>
      </c>
      <c r="C3142" s="1">
        <v>42150</v>
      </c>
      <c r="D3142" t="s">
        <v>14</v>
      </c>
      <c r="E3142" t="s">
        <v>10499</v>
      </c>
      <c r="F3142">
        <v>0</v>
      </c>
      <c r="G3142">
        <v>440607</v>
      </c>
      <c r="H3142">
        <v>0</v>
      </c>
      <c r="I3142">
        <v>0</v>
      </c>
      <c r="J3142">
        <v>0</v>
      </c>
      <c r="K3142">
        <v>9145</v>
      </c>
      <c r="L3142" t="s">
        <v>19</v>
      </c>
      <c r="M3142" s="2">
        <v>4029351015</v>
      </c>
      <c r="N3142" s="2" t="str">
        <f>VLOOKUP(Tabla1[[#This Row],[nemo]],'Nemos y clasificaciones'!$A$2:$B$5000,2,FALSE)</f>
        <v>CFI</v>
      </c>
      <c r="O3142" s="2" t="str">
        <f>VLOOKUP(Tabla1[[#This Row],[nemo]],'Nemos y clasificaciones'!$A$1:$C$3000,3,FALSE)</f>
        <v>CFI</v>
      </c>
      <c r="P3142" s="2"/>
      <c r="Q3142" s="2"/>
    </row>
    <row r="3143" spans="1:17" x14ac:dyDescent="0.25">
      <c r="A3143" t="s">
        <v>7435</v>
      </c>
      <c r="B3143" s="1">
        <v>43371</v>
      </c>
      <c r="C3143" s="1">
        <v>43377</v>
      </c>
      <c r="D3143" t="s">
        <v>14</v>
      </c>
      <c r="E3143" t="s">
        <v>2093</v>
      </c>
      <c r="F3143">
        <v>0</v>
      </c>
      <c r="G3143">
        <v>4713485125</v>
      </c>
      <c r="H3143">
        <v>0</v>
      </c>
      <c r="I3143">
        <v>0</v>
      </c>
      <c r="J3143">
        <v>0</v>
      </c>
      <c r="K3143">
        <v>6.7000000000000004E-2</v>
      </c>
      <c r="L3143" t="s">
        <v>23</v>
      </c>
      <c r="M3143" s="2">
        <v>315803503.375</v>
      </c>
      <c r="N3143" s="2" t="str">
        <f>VLOOKUP(Tabla1[[#This Row],[nemo]],'Nemos y clasificaciones'!$A$2:$B$5000,2,FALSE)</f>
        <v>FERROCARRIL DEL PACIFICO S.A.</v>
      </c>
      <c r="O3143" s="2" t="str">
        <f>VLOOKUP(Tabla1[[#This Row],[nemo]],'Nemos y clasificaciones'!$A$1:$C$3000,3,FALSE)</f>
        <v>Transportes de ferrocarriles y por carreteras</v>
      </c>
      <c r="P3143" s="2"/>
      <c r="Q3143" s="2"/>
    </row>
    <row r="3144" spans="1:17" x14ac:dyDescent="0.25">
      <c r="A3144" t="s">
        <v>10498</v>
      </c>
      <c r="B3144" s="1">
        <v>42509</v>
      </c>
      <c r="C3144" s="1">
        <v>42516</v>
      </c>
      <c r="D3144" t="s">
        <v>14</v>
      </c>
      <c r="E3144" t="s">
        <v>10499</v>
      </c>
      <c r="F3144">
        <v>0</v>
      </c>
      <c r="G3144">
        <v>440607</v>
      </c>
      <c r="H3144">
        <v>0</v>
      </c>
      <c r="I3144">
        <v>0</v>
      </c>
      <c r="J3144">
        <v>0</v>
      </c>
      <c r="K3144">
        <v>4250</v>
      </c>
      <c r="L3144" t="s">
        <v>19</v>
      </c>
      <c r="M3144" s="2">
        <v>1872579750</v>
      </c>
      <c r="N3144" s="2" t="str">
        <f>VLOOKUP(Tabla1[[#This Row],[nemo]],'Nemos y clasificaciones'!$A$2:$B$5000,2,FALSE)</f>
        <v>CFI</v>
      </c>
      <c r="O3144" s="2" t="str">
        <f>VLOOKUP(Tabla1[[#This Row],[nemo]],'Nemos y clasificaciones'!$A$1:$C$3000,3,FALSE)</f>
        <v>CFI</v>
      </c>
      <c r="P3144" s="2"/>
      <c r="Q3144" s="2"/>
    </row>
    <row r="3145" spans="1:17" x14ac:dyDescent="0.25">
      <c r="A3145" t="s">
        <v>2414</v>
      </c>
      <c r="B3145" s="1">
        <v>44274</v>
      </c>
      <c r="C3145" s="1">
        <v>44280</v>
      </c>
      <c r="D3145" t="s">
        <v>14</v>
      </c>
      <c r="E3145" t="s">
        <v>211</v>
      </c>
      <c r="F3145">
        <v>0</v>
      </c>
      <c r="G3145">
        <v>10000000</v>
      </c>
      <c r="H3145">
        <v>0</v>
      </c>
      <c r="I3145">
        <v>0</v>
      </c>
      <c r="J3145">
        <v>0</v>
      </c>
      <c r="K3145">
        <v>49.274000000000001</v>
      </c>
      <c r="L3145" t="s">
        <v>54</v>
      </c>
      <c r="M3145" s="2">
        <v>492740000</v>
      </c>
      <c r="N3145" s="2" t="str">
        <f>VLOOKUP(Tabla1[[#This Row],[nemo]],'Nemos y clasificaciones'!$A$2:$B$5000,2,FALSE)</f>
        <v>CFI</v>
      </c>
      <c r="O3145" s="2" t="str">
        <f>VLOOKUP(Tabla1[[#This Row],[nemo]],'Nemos y clasificaciones'!$A$1:$C$3000,3,FALSE)</f>
        <v>CFI</v>
      </c>
      <c r="P3145" s="2"/>
      <c r="Q3145" s="2"/>
    </row>
    <row r="3146" spans="1:17" x14ac:dyDescent="0.25">
      <c r="A3146" t="s">
        <v>1235</v>
      </c>
      <c r="B3146" s="1">
        <v>44358</v>
      </c>
      <c r="C3146" s="1">
        <v>44364</v>
      </c>
      <c r="D3146" t="s">
        <v>14</v>
      </c>
      <c r="E3146" t="s">
        <v>211</v>
      </c>
      <c r="F3146">
        <v>0</v>
      </c>
      <c r="G3146">
        <v>10000000</v>
      </c>
      <c r="H3146">
        <v>0</v>
      </c>
      <c r="I3146">
        <v>0</v>
      </c>
      <c r="J3146">
        <v>0</v>
      </c>
      <c r="K3146">
        <v>32.832000000000001</v>
      </c>
      <c r="L3146" t="s">
        <v>54</v>
      </c>
      <c r="M3146" s="2">
        <v>328320000</v>
      </c>
      <c r="N3146" s="2" t="str">
        <f>VLOOKUP(Tabla1[[#This Row],[nemo]],'Nemos y clasificaciones'!$A$2:$B$5000,2,FALSE)</f>
        <v>CFI</v>
      </c>
      <c r="O3146" s="2" t="str">
        <f>VLOOKUP(Tabla1[[#This Row],[nemo]],'Nemos y clasificaciones'!$A$1:$C$3000,3,FALSE)</f>
        <v>CFI</v>
      </c>
      <c r="P3146" s="2"/>
      <c r="Q3146" s="2"/>
    </row>
    <row r="3147" spans="1:17" x14ac:dyDescent="0.25">
      <c r="A3147" t="s">
        <v>210</v>
      </c>
      <c r="B3147" s="1">
        <v>44442</v>
      </c>
      <c r="C3147" s="1">
        <v>44448</v>
      </c>
      <c r="D3147" t="s">
        <v>14</v>
      </c>
      <c r="E3147" t="s">
        <v>211</v>
      </c>
      <c r="F3147">
        <v>0</v>
      </c>
      <c r="G3147">
        <v>5709143</v>
      </c>
      <c r="H3147">
        <v>0</v>
      </c>
      <c r="I3147">
        <v>0</v>
      </c>
      <c r="J3147">
        <v>0</v>
      </c>
      <c r="K3147">
        <v>41.795999999999999</v>
      </c>
      <c r="L3147" t="s">
        <v>54</v>
      </c>
      <c r="M3147" s="2">
        <v>238619340.82800001</v>
      </c>
      <c r="N3147" s="2" t="str">
        <f>VLOOKUP(Tabla1[[#This Row],[nemo]],'Nemos y clasificaciones'!$A$2:$B$5000,2,FALSE)</f>
        <v>CFI</v>
      </c>
      <c r="O3147" s="2" t="str">
        <f>VLOOKUP(Tabla1[[#This Row],[nemo]],'Nemos y clasificaciones'!$A$1:$C$3000,3,FALSE)</f>
        <v>CFI</v>
      </c>
      <c r="P3147" s="2"/>
      <c r="Q3147" s="2"/>
    </row>
    <row r="3148" spans="1:17" x14ac:dyDescent="0.25">
      <c r="A3148" t="s">
        <v>11579</v>
      </c>
      <c r="B3148" s="1">
        <v>42143</v>
      </c>
      <c r="C3148" s="1">
        <v>42150</v>
      </c>
      <c r="D3148" t="s">
        <v>14</v>
      </c>
      <c r="E3148" t="s">
        <v>1220</v>
      </c>
      <c r="F3148">
        <v>0</v>
      </c>
      <c r="G3148">
        <v>23100000</v>
      </c>
      <c r="H3148">
        <v>0</v>
      </c>
      <c r="I3148">
        <v>0</v>
      </c>
      <c r="J3148">
        <v>0</v>
      </c>
      <c r="K3148">
        <v>13.513</v>
      </c>
      <c r="L3148" t="s">
        <v>54</v>
      </c>
      <c r="M3148" s="2">
        <v>312150300</v>
      </c>
      <c r="N3148" s="2" t="str">
        <f>VLOOKUP(Tabla1[[#This Row],[nemo]],'Nemos y clasificaciones'!$A$2:$B$5000,2,FALSE)</f>
        <v>INVERSIONES COVADONGA S.A.</v>
      </c>
      <c r="O3148" s="2" t="str">
        <f>VLOOKUP(Tabla1[[#This Row],[nemo]],'Nemos y clasificaciones'!$A$1:$C$3000,3,FALSE)</f>
        <v>Servicios financieros</v>
      </c>
      <c r="P3148" s="2"/>
      <c r="Q3148" s="2"/>
    </row>
    <row r="3149" spans="1:17" x14ac:dyDescent="0.25">
      <c r="A3149" t="s">
        <v>212</v>
      </c>
      <c r="B3149" s="1">
        <v>44442</v>
      </c>
      <c r="C3149" s="1">
        <v>44448</v>
      </c>
      <c r="D3149" t="s">
        <v>14</v>
      </c>
      <c r="E3149" t="s">
        <v>211</v>
      </c>
      <c r="F3149">
        <v>0</v>
      </c>
      <c r="G3149">
        <v>5709143</v>
      </c>
      <c r="H3149">
        <v>0</v>
      </c>
      <c r="I3149">
        <v>0</v>
      </c>
      <c r="J3149">
        <v>0</v>
      </c>
      <c r="K3149">
        <v>40.241</v>
      </c>
      <c r="L3149" t="s">
        <v>54</v>
      </c>
      <c r="M3149" s="2">
        <v>229741623.463</v>
      </c>
      <c r="N3149" s="2" t="str">
        <f>VLOOKUP(Tabla1[[#This Row],[nemo]],'Nemos y clasificaciones'!$A$2:$B$5000,2,FALSE)</f>
        <v>CFI</v>
      </c>
      <c r="O3149" s="2" t="str">
        <f>VLOOKUP(Tabla1[[#This Row],[nemo]],'Nemos y clasificaciones'!$A$1:$C$3000,3,FALSE)</f>
        <v>CFI</v>
      </c>
      <c r="P3149" s="2"/>
      <c r="Q3149" s="2"/>
    </row>
    <row r="3150" spans="1:17" x14ac:dyDescent="0.25">
      <c r="A3150" t="s">
        <v>3890</v>
      </c>
      <c r="B3150" s="1">
        <v>44001</v>
      </c>
      <c r="C3150" s="1">
        <v>44007</v>
      </c>
      <c r="D3150" t="s">
        <v>14</v>
      </c>
      <c r="E3150" t="s">
        <v>211</v>
      </c>
      <c r="F3150">
        <v>0</v>
      </c>
      <c r="G3150">
        <v>10000000</v>
      </c>
      <c r="H3150">
        <v>0</v>
      </c>
      <c r="I3150">
        <v>0</v>
      </c>
      <c r="J3150">
        <v>0</v>
      </c>
      <c r="K3150">
        <v>16.774000000000001</v>
      </c>
      <c r="L3150" t="s">
        <v>54</v>
      </c>
      <c r="M3150" s="2">
        <v>167740000</v>
      </c>
      <c r="N3150" s="2" t="str">
        <f>VLOOKUP(Tabla1[[#This Row],[nemo]],'Nemos y clasificaciones'!$A$2:$B$5000,2,FALSE)</f>
        <v>CFI</v>
      </c>
      <c r="O3150" s="2" t="str">
        <f>VLOOKUP(Tabla1[[#This Row],[nemo]],'Nemos y clasificaciones'!$A$1:$C$3000,3,FALSE)</f>
        <v>CFI</v>
      </c>
      <c r="P3150" s="2"/>
      <c r="Q3150" s="2"/>
    </row>
    <row r="3151" spans="1:17" x14ac:dyDescent="0.25">
      <c r="A3151" t="s">
        <v>2808</v>
      </c>
      <c r="B3151" s="1">
        <v>44187</v>
      </c>
      <c r="C3151" s="1">
        <v>44194</v>
      </c>
      <c r="D3151" t="s">
        <v>14</v>
      </c>
      <c r="E3151" t="s">
        <v>211</v>
      </c>
      <c r="F3151">
        <v>0</v>
      </c>
      <c r="G3151">
        <v>10000000</v>
      </c>
      <c r="H3151">
        <v>0</v>
      </c>
      <c r="I3151">
        <v>0</v>
      </c>
      <c r="J3151">
        <v>0</v>
      </c>
      <c r="K3151">
        <v>16.623000000000001</v>
      </c>
      <c r="L3151" t="s">
        <v>54</v>
      </c>
      <c r="M3151" s="2">
        <v>166230000</v>
      </c>
      <c r="N3151" s="2" t="str">
        <f>VLOOKUP(Tabla1[[#This Row],[nemo]],'Nemos y clasificaciones'!$A$2:$B$5000,2,FALSE)</f>
        <v>CFI</v>
      </c>
      <c r="O3151" s="2" t="str">
        <f>VLOOKUP(Tabla1[[#This Row],[nemo]],'Nemos y clasificaciones'!$A$1:$C$3000,3,FALSE)</f>
        <v>CFI</v>
      </c>
      <c r="P3151" s="2"/>
      <c r="Q3151" s="2"/>
    </row>
    <row r="3152" spans="1:17" x14ac:dyDescent="0.25">
      <c r="A3152" t="s">
        <v>2413</v>
      </c>
      <c r="B3152" s="1">
        <v>44274</v>
      </c>
      <c r="C3152" s="1">
        <v>44280</v>
      </c>
      <c r="D3152" t="s">
        <v>14</v>
      </c>
      <c r="E3152" t="s">
        <v>221</v>
      </c>
      <c r="F3152">
        <v>0</v>
      </c>
      <c r="G3152">
        <v>10000000</v>
      </c>
      <c r="H3152">
        <v>0</v>
      </c>
      <c r="I3152">
        <v>0</v>
      </c>
      <c r="J3152">
        <v>0</v>
      </c>
      <c r="K3152">
        <v>49.667999999999999</v>
      </c>
      <c r="L3152" t="s">
        <v>54</v>
      </c>
      <c r="M3152" s="2">
        <v>496680000</v>
      </c>
      <c r="N3152" s="2" t="str">
        <f>VLOOKUP(Tabla1[[#This Row],[nemo]],'Nemos y clasificaciones'!$A$2:$B$5000,2,FALSE)</f>
        <v>CFI</v>
      </c>
      <c r="O3152" s="2" t="str">
        <f>VLOOKUP(Tabla1[[#This Row],[nemo]],'Nemos y clasificaciones'!$A$1:$C$3000,3,FALSE)</f>
        <v>CFI</v>
      </c>
      <c r="P3152" s="2"/>
      <c r="Q3152" s="2"/>
    </row>
    <row r="3153" spans="1:17" x14ac:dyDescent="0.25">
      <c r="A3153" t="s">
        <v>220</v>
      </c>
      <c r="B3153" s="1">
        <v>44442</v>
      </c>
      <c r="C3153" s="1">
        <v>44448</v>
      </c>
      <c r="D3153" t="s">
        <v>14</v>
      </c>
      <c r="E3153" t="s">
        <v>221</v>
      </c>
      <c r="F3153">
        <v>0</v>
      </c>
      <c r="G3153">
        <v>10000000</v>
      </c>
      <c r="H3153">
        <v>0</v>
      </c>
      <c r="I3153">
        <v>0</v>
      </c>
      <c r="J3153">
        <v>0</v>
      </c>
      <c r="K3153">
        <v>42.185000000000002</v>
      </c>
      <c r="L3153" t="s">
        <v>54</v>
      </c>
      <c r="M3153" s="2">
        <v>421850000</v>
      </c>
      <c r="N3153" s="2" t="str">
        <f>VLOOKUP(Tabla1[[#This Row],[nemo]],'Nemos y clasificaciones'!$A$2:$B$5000,2,FALSE)</f>
        <v>CFI</v>
      </c>
      <c r="O3153" s="2" t="str">
        <f>VLOOKUP(Tabla1[[#This Row],[nemo]],'Nemos y clasificaciones'!$A$1:$C$3000,3,FALSE)</f>
        <v>CFI</v>
      </c>
      <c r="P3153" s="2"/>
      <c r="Q3153" s="2"/>
    </row>
    <row r="3154" spans="1:17" x14ac:dyDescent="0.25">
      <c r="A3154" t="s">
        <v>222</v>
      </c>
      <c r="B3154" s="1">
        <v>44442</v>
      </c>
      <c r="C3154" s="1">
        <v>44448</v>
      </c>
      <c r="D3154" t="s">
        <v>14</v>
      </c>
      <c r="E3154" t="s">
        <v>221</v>
      </c>
      <c r="F3154">
        <v>0</v>
      </c>
      <c r="G3154">
        <v>10000000</v>
      </c>
      <c r="H3154">
        <v>0</v>
      </c>
      <c r="I3154">
        <v>0</v>
      </c>
      <c r="J3154">
        <v>0</v>
      </c>
      <c r="K3154">
        <v>40.615000000000002</v>
      </c>
      <c r="L3154" t="s">
        <v>54</v>
      </c>
      <c r="M3154" s="2">
        <v>406150000</v>
      </c>
      <c r="N3154" s="2" t="str">
        <f>VLOOKUP(Tabla1[[#This Row],[nemo]],'Nemos y clasificaciones'!$A$2:$B$5000,2,FALSE)</f>
        <v>CFI</v>
      </c>
      <c r="O3154" s="2" t="str">
        <f>VLOOKUP(Tabla1[[#This Row],[nemo]],'Nemos y clasificaciones'!$A$1:$C$3000,3,FALSE)</f>
        <v>CFI</v>
      </c>
      <c r="P3154" s="2"/>
      <c r="Q3154" s="2"/>
    </row>
    <row r="3155" spans="1:17" x14ac:dyDescent="0.25">
      <c r="A3155" t="s">
        <v>1236</v>
      </c>
      <c r="B3155" s="1">
        <v>44358</v>
      </c>
      <c r="C3155" s="1">
        <v>44364</v>
      </c>
      <c r="D3155" t="s">
        <v>14</v>
      </c>
      <c r="E3155" t="s">
        <v>221</v>
      </c>
      <c r="F3155">
        <v>0</v>
      </c>
      <c r="G3155">
        <v>10000000</v>
      </c>
      <c r="H3155">
        <v>0</v>
      </c>
      <c r="I3155">
        <v>0</v>
      </c>
      <c r="J3155">
        <v>0</v>
      </c>
      <c r="K3155">
        <v>33.116</v>
      </c>
      <c r="L3155" t="s">
        <v>54</v>
      </c>
      <c r="M3155" s="2">
        <v>331160000</v>
      </c>
      <c r="N3155" s="2" t="str">
        <f>VLOOKUP(Tabla1[[#This Row],[nemo]],'Nemos y clasificaciones'!$A$2:$B$5000,2,FALSE)</f>
        <v>CFI</v>
      </c>
      <c r="O3155" s="2" t="str">
        <f>VLOOKUP(Tabla1[[#This Row],[nemo]],'Nemos y clasificaciones'!$A$1:$C$3000,3,FALSE)</f>
        <v>CFI</v>
      </c>
      <c r="P3155" s="2"/>
      <c r="Q3155" s="2"/>
    </row>
    <row r="3156" spans="1:17" x14ac:dyDescent="0.25">
      <c r="A3156" t="s">
        <v>3891</v>
      </c>
      <c r="B3156" s="1">
        <v>44001</v>
      </c>
      <c r="C3156" s="1">
        <v>44007</v>
      </c>
      <c r="D3156" t="s">
        <v>14</v>
      </c>
      <c r="E3156" t="s">
        <v>221</v>
      </c>
      <c r="F3156">
        <v>0</v>
      </c>
      <c r="G3156">
        <v>10000000</v>
      </c>
      <c r="H3156">
        <v>0</v>
      </c>
      <c r="I3156">
        <v>0</v>
      </c>
      <c r="J3156">
        <v>0</v>
      </c>
      <c r="K3156">
        <v>16.870999999999999</v>
      </c>
      <c r="L3156" t="s">
        <v>54</v>
      </c>
      <c r="M3156" s="2">
        <v>168710000</v>
      </c>
      <c r="N3156" s="2" t="str">
        <f>VLOOKUP(Tabla1[[#This Row],[nemo]],'Nemos y clasificaciones'!$A$2:$B$5000,2,FALSE)</f>
        <v>CFI</v>
      </c>
      <c r="O3156" s="2" t="str">
        <f>VLOOKUP(Tabla1[[#This Row],[nemo]],'Nemos y clasificaciones'!$A$1:$C$3000,3,FALSE)</f>
        <v>CFI</v>
      </c>
      <c r="P3156" s="2"/>
      <c r="Q3156" s="2"/>
    </row>
    <row r="3157" spans="1:17" x14ac:dyDescent="0.25">
      <c r="A3157" t="s">
        <v>2809</v>
      </c>
      <c r="B3157" s="1">
        <v>44187</v>
      </c>
      <c r="C3157" s="1">
        <v>44194</v>
      </c>
      <c r="D3157" t="s">
        <v>14</v>
      </c>
      <c r="E3157" t="s">
        <v>221</v>
      </c>
      <c r="F3157">
        <v>0</v>
      </c>
      <c r="G3157">
        <v>10000000</v>
      </c>
      <c r="H3157">
        <v>0</v>
      </c>
      <c r="I3157">
        <v>0</v>
      </c>
      <c r="J3157">
        <v>0</v>
      </c>
      <c r="K3157">
        <v>16.510000000000002</v>
      </c>
      <c r="L3157" t="s">
        <v>54</v>
      </c>
      <c r="M3157" s="2">
        <v>165100000</v>
      </c>
      <c r="N3157" s="2" t="str">
        <f>VLOOKUP(Tabla1[[#This Row],[nemo]],'Nemos y clasificaciones'!$A$2:$B$5000,2,FALSE)</f>
        <v>CFI</v>
      </c>
      <c r="O3157" s="2" t="str">
        <f>VLOOKUP(Tabla1[[#This Row],[nemo]],'Nemos y clasificaciones'!$A$1:$C$3000,3,FALSE)</f>
        <v>CFI</v>
      </c>
      <c r="P3157" s="2"/>
      <c r="Q3157" s="2"/>
    </row>
    <row r="3158" spans="1:17" x14ac:dyDescent="0.25">
      <c r="A3158" t="s">
        <v>3338</v>
      </c>
      <c r="B3158" s="1">
        <v>44110</v>
      </c>
      <c r="C3158" s="1">
        <v>44117</v>
      </c>
      <c r="D3158" t="s">
        <v>14</v>
      </c>
      <c r="E3158" t="s">
        <v>2704</v>
      </c>
      <c r="F3158">
        <v>0</v>
      </c>
      <c r="G3158">
        <v>10000000</v>
      </c>
      <c r="H3158">
        <v>0</v>
      </c>
      <c r="I3158">
        <v>0</v>
      </c>
      <c r="J3158">
        <v>0</v>
      </c>
      <c r="K3158">
        <v>9.843</v>
      </c>
      <c r="L3158" t="s">
        <v>16</v>
      </c>
      <c r="M3158" s="2">
        <v>98430000</v>
      </c>
      <c r="N3158" s="2" t="str">
        <f>VLOOKUP(Tabla1[[#This Row],[nemo]],'Nemos y clasificaciones'!$A$2:$B$5000,2,FALSE)</f>
        <v>CFI</v>
      </c>
      <c r="O3158" s="2" t="str">
        <f>VLOOKUP(Tabla1[[#This Row],[nemo]],'Nemos y clasificaciones'!$A$1:$C$3000,3,FALSE)</f>
        <v>CFI</v>
      </c>
      <c r="P3158" s="2"/>
      <c r="Q3158" s="2"/>
    </row>
    <row r="3159" spans="1:17" x14ac:dyDescent="0.25">
      <c r="A3159" t="s">
        <v>3678</v>
      </c>
      <c r="B3159" s="1">
        <v>44016</v>
      </c>
      <c r="C3159" s="1">
        <v>44022</v>
      </c>
      <c r="D3159" t="s">
        <v>14</v>
      </c>
      <c r="E3159" t="s">
        <v>2704</v>
      </c>
      <c r="F3159">
        <v>0</v>
      </c>
      <c r="G3159">
        <v>10000000</v>
      </c>
      <c r="H3159">
        <v>0</v>
      </c>
      <c r="I3159">
        <v>0</v>
      </c>
      <c r="J3159">
        <v>0</v>
      </c>
      <c r="K3159">
        <v>9.6859999999999999</v>
      </c>
      <c r="L3159" t="s">
        <v>16</v>
      </c>
      <c r="M3159" s="2">
        <v>96860000</v>
      </c>
      <c r="N3159" s="2" t="str">
        <f>VLOOKUP(Tabla1[[#This Row],[nemo]],'Nemos y clasificaciones'!$A$2:$B$5000,2,FALSE)</f>
        <v>CFI</v>
      </c>
      <c r="O3159" s="2" t="str">
        <f>VLOOKUP(Tabla1[[#This Row],[nemo]],'Nemos y clasificaciones'!$A$1:$C$3000,3,FALSE)</f>
        <v>CFI</v>
      </c>
      <c r="P3159" s="2"/>
      <c r="Q3159" s="2"/>
    </row>
    <row r="3160" spans="1:17" x14ac:dyDescent="0.25">
      <c r="A3160" t="s">
        <v>4672</v>
      </c>
      <c r="B3160" s="1">
        <v>43921</v>
      </c>
      <c r="C3160" s="1">
        <v>43927</v>
      </c>
      <c r="D3160" t="s">
        <v>14</v>
      </c>
      <c r="E3160" t="s">
        <v>2704</v>
      </c>
      <c r="F3160">
        <v>0</v>
      </c>
      <c r="G3160">
        <v>10000000</v>
      </c>
      <c r="H3160">
        <v>0</v>
      </c>
      <c r="I3160">
        <v>0</v>
      </c>
      <c r="J3160">
        <v>0</v>
      </c>
      <c r="K3160">
        <v>8.9190000000000005</v>
      </c>
      <c r="L3160" t="s">
        <v>16</v>
      </c>
      <c r="M3160" s="2">
        <v>89190000</v>
      </c>
      <c r="N3160" s="2" t="str">
        <f>VLOOKUP(Tabla1[[#This Row],[nemo]],'Nemos y clasificaciones'!$A$2:$B$5000,2,FALSE)</f>
        <v>CFI</v>
      </c>
      <c r="O3160" s="2" t="str">
        <f>VLOOKUP(Tabla1[[#This Row],[nemo]],'Nemos y clasificaciones'!$A$1:$C$3000,3,FALSE)</f>
        <v>CFI</v>
      </c>
      <c r="P3160" s="2"/>
      <c r="Q3160" s="2"/>
    </row>
    <row r="3161" spans="1:17" x14ac:dyDescent="0.25">
      <c r="A3161" t="s">
        <v>4671</v>
      </c>
      <c r="B3161" s="1">
        <v>43921</v>
      </c>
      <c r="C3161" s="1">
        <v>43927</v>
      </c>
      <c r="D3161" t="s">
        <v>14</v>
      </c>
      <c r="E3161" t="s">
        <v>2704</v>
      </c>
      <c r="F3161">
        <v>0</v>
      </c>
      <c r="G3161">
        <v>10000000</v>
      </c>
      <c r="H3161">
        <v>0</v>
      </c>
      <c r="I3161">
        <v>0</v>
      </c>
      <c r="J3161">
        <v>0</v>
      </c>
      <c r="K3161">
        <v>7.87</v>
      </c>
      <c r="L3161" t="s">
        <v>16</v>
      </c>
      <c r="M3161" s="2">
        <v>78700000</v>
      </c>
      <c r="N3161" s="2" t="str">
        <f>VLOOKUP(Tabla1[[#This Row],[nemo]],'Nemos y clasificaciones'!$A$2:$B$5000,2,FALSE)</f>
        <v>CFI</v>
      </c>
      <c r="O3161" s="2" t="str">
        <f>VLOOKUP(Tabla1[[#This Row],[nemo]],'Nemos y clasificaciones'!$A$1:$C$3000,3,FALSE)</f>
        <v>CFI</v>
      </c>
      <c r="P3161" s="2"/>
      <c r="Q3161" s="2"/>
    </row>
    <row r="3162" spans="1:17" x14ac:dyDescent="0.25">
      <c r="A3162" t="s">
        <v>2703</v>
      </c>
      <c r="B3162" s="1">
        <v>44202</v>
      </c>
      <c r="C3162" s="1">
        <v>44208</v>
      </c>
      <c r="D3162" t="s">
        <v>14</v>
      </c>
      <c r="E3162" t="s">
        <v>2704</v>
      </c>
      <c r="F3162">
        <v>0</v>
      </c>
      <c r="G3162">
        <v>2782224</v>
      </c>
      <c r="H3162">
        <v>0</v>
      </c>
      <c r="I3162">
        <v>0</v>
      </c>
      <c r="J3162">
        <v>0</v>
      </c>
      <c r="K3162">
        <v>9.5540000000000003</v>
      </c>
      <c r="L3162" t="s">
        <v>16</v>
      </c>
      <c r="M3162" s="2">
        <v>26581368.096000001</v>
      </c>
      <c r="N3162" s="2" t="str">
        <f>VLOOKUP(Tabla1[[#This Row],[nemo]],'Nemos y clasificaciones'!$A$2:$B$5000,2,FALSE)</f>
        <v>CFI</v>
      </c>
      <c r="O3162" s="2" t="str">
        <f>VLOOKUP(Tabla1[[#This Row],[nemo]],'Nemos y clasificaciones'!$A$1:$C$3000,3,FALSE)</f>
        <v>CFI</v>
      </c>
      <c r="P3162" s="2"/>
      <c r="Q3162" s="2"/>
    </row>
    <row r="3163" spans="1:17" x14ac:dyDescent="0.25">
      <c r="A3163" t="s">
        <v>9891</v>
      </c>
      <c r="B3163" s="1">
        <v>42780</v>
      </c>
      <c r="C3163" s="1">
        <v>42786</v>
      </c>
      <c r="D3163" t="s">
        <v>14</v>
      </c>
      <c r="E3163" t="s">
        <v>128</v>
      </c>
      <c r="F3163">
        <v>0</v>
      </c>
      <c r="G3163">
        <v>2248647</v>
      </c>
      <c r="H3163">
        <v>0</v>
      </c>
      <c r="I3163">
        <v>0</v>
      </c>
      <c r="J3163">
        <v>0</v>
      </c>
      <c r="K3163">
        <v>175.25899999999999</v>
      </c>
      <c r="L3163" t="s">
        <v>19</v>
      </c>
      <c r="M3163" s="2">
        <v>394095624.57300001</v>
      </c>
      <c r="N3163" s="2" t="str">
        <f>VLOOKUP(Tabla1[[#This Row],[nemo]],'Nemos y clasificaciones'!$A$2:$B$5000,2,FALSE)</f>
        <v>CFI</v>
      </c>
      <c r="O3163" s="2" t="str">
        <f>VLOOKUP(Tabla1[[#This Row],[nemo]],'Nemos y clasificaciones'!$A$1:$C$3000,3,FALSE)</f>
        <v>CFI</v>
      </c>
      <c r="P3163" s="2"/>
      <c r="Q3163" s="2"/>
    </row>
    <row r="3164" spans="1:17" x14ac:dyDescent="0.25">
      <c r="A3164" t="s">
        <v>6116</v>
      </c>
      <c r="B3164" s="1">
        <v>43627</v>
      </c>
      <c r="C3164" s="1">
        <v>43633</v>
      </c>
      <c r="D3164" t="s">
        <v>14</v>
      </c>
      <c r="E3164" t="s">
        <v>128</v>
      </c>
      <c r="F3164">
        <v>0</v>
      </c>
      <c r="G3164">
        <v>2248647</v>
      </c>
      <c r="H3164">
        <v>0</v>
      </c>
      <c r="I3164">
        <v>0</v>
      </c>
      <c r="J3164">
        <v>0</v>
      </c>
      <c r="K3164">
        <v>174.41499999999999</v>
      </c>
      <c r="L3164" t="s">
        <v>19</v>
      </c>
      <c r="M3164" s="2">
        <v>392197766.505</v>
      </c>
      <c r="N3164" s="2" t="str">
        <f>VLOOKUP(Tabla1[[#This Row],[nemo]],'Nemos y clasificaciones'!$A$2:$B$5000,2,FALSE)</f>
        <v>CFI</v>
      </c>
      <c r="O3164" s="2" t="str">
        <f>VLOOKUP(Tabla1[[#This Row],[nemo]],'Nemos y clasificaciones'!$A$1:$C$3000,3,FALSE)</f>
        <v>CFI</v>
      </c>
      <c r="P3164" s="2"/>
      <c r="Q3164" s="2"/>
    </row>
    <row r="3165" spans="1:17" x14ac:dyDescent="0.25">
      <c r="A3165" t="s">
        <v>7876</v>
      </c>
      <c r="B3165" s="1">
        <v>43266</v>
      </c>
      <c r="C3165" s="1">
        <v>43272</v>
      </c>
      <c r="D3165" t="s">
        <v>14</v>
      </c>
      <c r="E3165" t="s">
        <v>128</v>
      </c>
      <c r="F3165">
        <v>0</v>
      </c>
      <c r="G3165">
        <v>2248647</v>
      </c>
      <c r="H3165">
        <v>0</v>
      </c>
      <c r="I3165">
        <v>0</v>
      </c>
      <c r="J3165">
        <v>0</v>
      </c>
      <c r="K3165">
        <v>173.05799999999999</v>
      </c>
      <c r="L3165" t="s">
        <v>19</v>
      </c>
      <c r="M3165" s="2">
        <v>389146352.52600002</v>
      </c>
      <c r="N3165" s="2" t="str">
        <f>VLOOKUP(Tabla1[[#This Row],[nemo]],'Nemos y clasificaciones'!$A$2:$B$5000,2,FALSE)</f>
        <v>CFI</v>
      </c>
      <c r="O3165" s="2" t="str">
        <f>VLOOKUP(Tabla1[[#This Row],[nemo]],'Nemos y clasificaciones'!$A$1:$C$3000,3,FALSE)</f>
        <v>CFI</v>
      </c>
      <c r="P3165" s="2"/>
      <c r="Q3165" s="2"/>
    </row>
    <row r="3166" spans="1:17" x14ac:dyDescent="0.25">
      <c r="A3166" t="s">
        <v>11779</v>
      </c>
      <c r="B3166" s="1">
        <v>42117</v>
      </c>
      <c r="C3166" s="1">
        <v>42123</v>
      </c>
      <c r="D3166" t="s">
        <v>14</v>
      </c>
      <c r="E3166" t="s">
        <v>128</v>
      </c>
      <c r="F3166">
        <v>0</v>
      </c>
      <c r="G3166">
        <v>2248647</v>
      </c>
      <c r="H3166">
        <v>0</v>
      </c>
      <c r="I3166">
        <v>0</v>
      </c>
      <c r="J3166">
        <v>0</v>
      </c>
      <c r="K3166">
        <v>142.761</v>
      </c>
      <c r="L3166" t="s">
        <v>19</v>
      </c>
      <c r="M3166" s="2">
        <v>321019094.36699998</v>
      </c>
      <c r="N3166" s="2" t="str">
        <f>VLOOKUP(Tabla1[[#This Row],[nemo]],'Nemos y clasificaciones'!$A$2:$B$5000,2,FALSE)</f>
        <v>CFI</v>
      </c>
      <c r="O3166" s="2" t="str">
        <f>VLOOKUP(Tabla1[[#This Row],[nemo]],'Nemos y clasificaciones'!$A$1:$C$3000,3,FALSE)</f>
        <v>CFI</v>
      </c>
      <c r="P3166" s="2"/>
      <c r="Q3166" s="2"/>
    </row>
    <row r="3167" spans="1:17" x14ac:dyDescent="0.25">
      <c r="A3167" t="s">
        <v>3312</v>
      </c>
      <c r="B3167" s="1">
        <v>44119</v>
      </c>
      <c r="C3167" s="1">
        <v>44125</v>
      </c>
      <c r="D3167" t="s">
        <v>14</v>
      </c>
      <c r="E3167" t="s">
        <v>128</v>
      </c>
      <c r="F3167">
        <v>0</v>
      </c>
      <c r="G3167">
        <v>2184937</v>
      </c>
      <c r="H3167">
        <v>0</v>
      </c>
      <c r="I3167">
        <v>0</v>
      </c>
      <c r="J3167">
        <v>0</v>
      </c>
      <c r="K3167">
        <v>146.11199999999999</v>
      </c>
      <c r="L3167" t="s">
        <v>19</v>
      </c>
      <c r="M3167" s="2">
        <v>319245514.94400001</v>
      </c>
      <c r="N3167" s="2" t="str">
        <f>VLOOKUP(Tabla1[[#This Row],[nemo]],'Nemos y clasificaciones'!$A$2:$B$5000,2,FALSE)</f>
        <v>CFI</v>
      </c>
      <c r="O3167" s="2" t="str">
        <f>VLOOKUP(Tabla1[[#This Row],[nemo]],'Nemos y clasificaciones'!$A$1:$C$3000,3,FALSE)</f>
        <v>CFI</v>
      </c>
      <c r="P3167" s="2"/>
      <c r="Q3167" s="2"/>
    </row>
    <row r="3168" spans="1:17" x14ac:dyDescent="0.25">
      <c r="A3168" t="s">
        <v>9853</v>
      </c>
      <c r="B3168" s="1">
        <v>42811</v>
      </c>
      <c r="C3168" s="1">
        <v>42817</v>
      </c>
      <c r="D3168" t="s">
        <v>14</v>
      </c>
      <c r="E3168" t="s">
        <v>128</v>
      </c>
      <c r="F3168">
        <v>0</v>
      </c>
      <c r="G3168">
        <v>2248647</v>
      </c>
      <c r="H3168">
        <v>0</v>
      </c>
      <c r="I3168">
        <v>0</v>
      </c>
      <c r="J3168">
        <v>0</v>
      </c>
      <c r="K3168">
        <v>124.202</v>
      </c>
      <c r="L3168" t="s">
        <v>19</v>
      </c>
      <c r="M3168" s="2">
        <v>279286454.69400001</v>
      </c>
      <c r="N3168" s="2" t="str">
        <f>VLOOKUP(Tabla1[[#This Row],[nemo]],'Nemos y clasificaciones'!$A$2:$B$5000,2,FALSE)</f>
        <v>CFI</v>
      </c>
      <c r="O3168" s="2" t="str">
        <f>VLOOKUP(Tabla1[[#This Row],[nemo]],'Nemos y clasificaciones'!$A$1:$C$3000,3,FALSE)</f>
        <v>CFI</v>
      </c>
      <c r="P3168" s="2"/>
      <c r="Q3168" s="2"/>
    </row>
    <row r="3169" spans="1:17" x14ac:dyDescent="0.25">
      <c r="A3169" t="s">
        <v>10790</v>
      </c>
      <c r="B3169" s="1">
        <v>42481</v>
      </c>
      <c r="C3169" s="1">
        <v>42487</v>
      </c>
      <c r="D3169" t="s">
        <v>14</v>
      </c>
      <c r="E3169" t="s">
        <v>2277</v>
      </c>
      <c r="F3169">
        <v>0</v>
      </c>
      <c r="G3169">
        <v>61500000</v>
      </c>
      <c r="H3169">
        <v>0</v>
      </c>
      <c r="I3169">
        <v>0</v>
      </c>
      <c r="J3169">
        <v>0</v>
      </c>
      <c r="K3169">
        <v>4.93</v>
      </c>
      <c r="L3169" t="s">
        <v>16</v>
      </c>
      <c r="M3169" s="2">
        <v>303195000</v>
      </c>
      <c r="N3169" s="2" t="str">
        <f>VLOOKUP(Tabla1[[#This Row],[nemo]],'Nemos y clasificaciones'!$A$2:$B$5000,2,FALSE)</f>
        <v>COMPAÑIA CHILENA DE FOSFOROS S.A.</v>
      </c>
      <c r="O3169" s="2" t="str">
        <f>VLOOKUP(Tabla1[[#This Row],[nemo]],'Nemos y clasificaciones'!$A$1:$C$3000,3,FALSE)</f>
        <v>Alimentos, bebidas y tabaco</v>
      </c>
      <c r="P3169" s="2"/>
      <c r="Q3169" s="2"/>
    </row>
    <row r="3170" spans="1:17" x14ac:dyDescent="0.25">
      <c r="A3170" t="s">
        <v>2456</v>
      </c>
      <c r="B3170" s="1">
        <v>44265</v>
      </c>
      <c r="C3170" s="1">
        <v>44271</v>
      </c>
      <c r="D3170" t="s">
        <v>14</v>
      </c>
      <c r="E3170" t="s">
        <v>128</v>
      </c>
      <c r="F3170">
        <v>0</v>
      </c>
      <c r="G3170">
        <v>2248647</v>
      </c>
      <c r="H3170">
        <v>0</v>
      </c>
      <c r="I3170">
        <v>0</v>
      </c>
      <c r="J3170">
        <v>0</v>
      </c>
      <c r="K3170">
        <v>120.462</v>
      </c>
      <c r="L3170" t="s">
        <v>19</v>
      </c>
      <c r="M3170" s="2">
        <v>270876514.91399997</v>
      </c>
      <c r="N3170" s="2" t="str">
        <f>VLOOKUP(Tabla1[[#This Row],[nemo]],'Nemos y clasificaciones'!$A$2:$B$5000,2,FALSE)</f>
        <v>CFI</v>
      </c>
      <c r="O3170" s="2" t="str">
        <f>VLOOKUP(Tabla1[[#This Row],[nemo]],'Nemos y clasificaciones'!$A$1:$C$3000,3,FALSE)</f>
        <v>CFI</v>
      </c>
      <c r="P3170" s="2"/>
      <c r="Q3170" s="2"/>
    </row>
    <row r="3171" spans="1:17" x14ac:dyDescent="0.25">
      <c r="A3171" t="s">
        <v>11618</v>
      </c>
      <c r="B3171" s="1">
        <v>42138</v>
      </c>
      <c r="C3171" s="1">
        <v>42144</v>
      </c>
      <c r="D3171" t="s">
        <v>14</v>
      </c>
      <c r="E3171" t="s">
        <v>6301</v>
      </c>
      <c r="F3171">
        <v>0</v>
      </c>
      <c r="G3171">
        <v>1400</v>
      </c>
      <c r="H3171">
        <v>0</v>
      </c>
      <c r="I3171">
        <v>0</v>
      </c>
      <c r="J3171">
        <v>0</v>
      </c>
      <c r="K3171">
        <v>215553</v>
      </c>
      <c r="L3171" t="s">
        <v>19</v>
      </c>
      <c r="M3171" s="2">
        <v>301774200</v>
      </c>
      <c r="N3171" s="2" t="str">
        <f>VLOOKUP(Tabla1[[#This Row],[nemo]],'Nemos y clasificaciones'!$A$2:$B$5000,2,FALSE)</f>
        <v>CLUB HIPICO DE SANTIAGO S.A.</v>
      </c>
      <c r="O3171" s="2" t="str">
        <f>VLOOKUP(Tabla1[[#This Row],[nemo]],'Nemos y clasificaciones'!$A$1:$C$3000,3,FALSE)</f>
        <v>Recreación y servicios educacionales</v>
      </c>
      <c r="P3171" s="2"/>
      <c r="Q3171" s="2"/>
    </row>
    <row r="3172" spans="1:17" x14ac:dyDescent="0.25">
      <c r="A3172" t="s">
        <v>10764</v>
      </c>
      <c r="B3172" s="1">
        <v>42482</v>
      </c>
      <c r="C3172" s="1">
        <v>42488</v>
      </c>
      <c r="D3172" t="s">
        <v>14</v>
      </c>
      <c r="E3172" t="s">
        <v>128</v>
      </c>
      <c r="F3172">
        <v>0</v>
      </c>
      <c r="G3172">
        <v>2248647</v>
      </c>
      <c r="H3172">
        <v>0</v>
      </c>
      <c r="I3172">
        <v>0</v>
      </c>
      <c r="J3172">
        <v>0</v>
      </c>
      <c r="K3172">
        <v>114.845</v>
      </c>
      <c r="L3172" t="s">
        <v>19</v>
      </c>
      <c r="M3172" s="2">
        <v>258245864.715</v>
      </c>
      <c r="N3172" s="2" t="str">
        <f>VLOOKUP(Tabla1[[#This Row],[nemo]],'Nemos y clasificaciones'!$A$2:$B$5000,2,FALSE)</f>
        <v>CFI</v>
      </c>
      <c r="O3172" s="2" t="str">
        <f>VLOOKUP(Tabla1[[#This Row],[nemo]],'Nemos y clasificaciones'!$A$1:$C$3000,3,FALSE)</f>
        <v>CFI</v>
      </c>
      <c r="P3172" s="2"/>
      <c r="Q3172" s="2"/>
    </row>
    <row r="3173" spans="1:17" x14ac:dyDescent="0.25">
      <c r="A3173" t="s">
        <v>1718</v>
      </c>
      <c r="B3173" s="1">
        <v>44335</v>
      </c>
      <c r="C3173" s="1">
        <v>44342</v>
      </c>
      <c r="D3173" t="s">
        <v>14</v>
      </c>
      <c r="E3173" t="s">
        <v>128</v>
      </c>
      <c r="F3173">
        <v>0</v>
      </c>
      <c r="G3173">
        <v>2248647</v>
      </c>
      <c r="H3173">
        <v>0</v>
      </c>
      <c r="I3173">
        <v>0</v>
      </c>
      <c r="J3173">
        <v>0</v>
      </c>
      <c r="K3173">
        <v>112.491</v>
      </c>
      <c r="L3173" t="s">
        <v>19</v>
      </c>
      <c r="M3173" s="2">
        <v>252952549.67699999</v>
      </c>
      <c r="N3173" s="2" t="str">
        <f>VLOOKUP(Tabla1[[#This Row],[nemo]],'Nemos y clasificaciones'!$A$2:$B$5000,2,FALSE)</f>
        <v>CFI</v>
      </c>
      <c r="O3173" s="2" t="str">
        <f>VLOOKUP(Tabla1[[#This Row],[nemo]],'Nemos y clasificaciones'!$A$1:$C$3000,3,FALSE)</f>
        <v>CFI</v>
      </c>
      <c r="P3173" s="2"/>
      <c r="Q3173" s="2"/>
    </row>
    <row r="3174" spans="1:17" x14ac:dyDescent="0.25">
      <c r="A3174" t="s">
        <v>11349</v>
      </c>
      <c r="B3174" s="1">
        <v>42209</v>
      </c>
      <c r="C3174" s="1">
        <v>42215</v>
      </c>
      <c r="D3174" t="s">
        <v>14</v>
      </c>
      <c r="E3174" t="s">
        <v>128</v>
      </c>
      <c r="F3174">
        <v>0</v>
      </c>
      <c r="G3174">
        <v>2248647</v>
      </c>
      <c r="H3174">
        <v>0</v>
      </c>
      <c r="I3174">
        <v>0</v>
      </c>
      <c r="J3174">
        <v>0</v>
      </c>
      <c r="K3174">
        <v>112.121</v>
      </c>
      <c r="L3174" t="s">
        <v>19</v>
      </c>
      <c r="M3174" s="2">
        <v>252120550.287</v>
      </c>
      <c r="N3174" s="2" t="str">
        <f>VLOOKUP(Tabla1[[#This Row],[nemo]],'Nemos y clasificaciones'!$A$2:$B$5000,2,FALSE)</f>
        <v>CFI</v>
      </c>
      <c r="O3174" s="2" t="str">
        <f>VLOOKUP(Tabla1[[#This Row],[nemo]],'Nemos y clasificaciones'!$A$1:$C$3000,3,FALSE)</f>
        <v>CFI</v>
      </c>
      <c r="P3174" s="2"/>
      <c r="Q3174" s="2"/>
    </row>
    <row r="3175" spans="1:17" x14ac:dyDescent="0.25">
      <c r="A3175" t="s">
        <v>9078</v>
      </c>
      <c r="B3175" s="1">
        <v>42991</v>
      </c>
      <c r="C3175" s="1">
        <v>42999</v>
      </c>
      <c r="D3175" t="s">
        <v>14</v>
      </c>
      <c r="E3175" t="s">
        <v>128</v>
      </c>
      <c r="F3175">
        <v>0</v>
      </c>
      <c r="G3175">
        <v>2248647</v>
      </c>
      <c r="H3175">
        <v>0</v>
      </c>
      <c r="I3175">
        <v>0</v>
      </c>
      <c r="J3175">
        <v>0</v>
      </c>
      <c r="K3175">
        <v>111.48099999999999</v>
      </c>
      <c r="L3175" t="s">
        <v>19</v>
      </c>
      <c r="M3175" s="2">
        <v>250681416.20699999</v>
      </c>
      <c r="N3175" s="2" t="str">
        <f>VLOOKUP(Tabla1[[#This Row],[nemo]],'Nemos y clasificaciones'!$A$2:$B$5000,2,FALSE)</f>
        <v>CFI</v>
      </c>
      <c r="O3175" s="2" t="str">
        <f>VLOOKUP(Tabla1[[#This Row],[nemo]],'Nemos y clasificaciones'!$A$1:$C$3000,3,FALSE)</f>
        <v>CFI</v>
      </c>
      <c r="P3175" s="2"/>
      <c r="Q3175" s="2"/>
    </row>
    <row r="3176" spans="1:17" x14ac:dyDescent="0.25">
      <c r="A3176" t="s">
        <v>5769</v>
      </c>
      <c r="B3176" s="1">
        <v>43683</v>
      </c>
      <c r="C3176" s="1">
        <v>43689</v>
      </c>
      <c r="D3176" t="s">
        <v>14</v>
      </c>
      <c r="E3176" t="s">
        <v>128</v>
      </c>
      <c r="F3176">
        <v>0</v>
      </c>
      <c r="G3176">
        <v>2248647</v>
      </c>
      <c r="H3176">
        <v>0</v>
      </c>
      <c r="I3176">
        <v>0</v>
      </c>
      <c r="J3176">
        <v>0</v>
      </c>
      <c r="K3176">
        <v>111.407</v>
      </c>
      <c r="L3176" t="s">
        <v>19</v>
      </c>
      <c r="M3176" s="2">
        <v>250515016.329</v>
      </c>
      <c r="N3176" s="2" t="str">
        <f>VLOOKUP(Tabla1[[#This Row],[nemo]],'Nemos y clasificaciones'!$A$2:$B$5000,2,FALSE)</f>
        <v>CFI</v>
      </c>
      <c r="O3176" s="2" t="str">
        <f>VLOOKUP(Tabla1[[#This Row],[nemo]],'Nemos y clasificaciones'!$A$1:$C$3000,3,FALSE)</f>
        <v>CFI</v>
      </c>
      <c r="P3176" s="2"/>
      <c r="Q3176" s="2"/>
    </row>
    <row r="3177" spans="1:17" x14ac:dyDescent="0.25">
      <c r="A3177" t="s">
        <v>10355</v>
      </c>
      <c r="B3177" s="1">
        <v>42544</v>
      </c>
      <c r="C3177" s="1">
        <v>42551</v>
      </c>
      <c r="D3177" t="s">
        <v>14</v>
      </c>
      <c r="E3177" t="s">
        <v>128</v>
      </c>
      <c r="F3177">
        <v>0</v>
      </c>
      <c r="G3177">
        <v>2248647</v>
      </c>
      <c r="H3177">
        <v>0</v>
      </c>
      <c r="I3177">
        <v>0</v>
      </c>
      <c r="J3177">
        <v>0</v>
      </c>
      <c r="K3177">
        <v>109.961</v>
      </c>
      <c r="L3177" t="s">
        <v>19</v>
      </c>
      <c r="M3177" s="2">
        <v>247263472.76699999</v>
      </c>
      <c r="N3177" s="2" t="str">
        <f>VLOOKUP(Tabla1[[#This Row],[nemo]],'Nemos y clasificaciones'!$A$2:$B$5000,2,FALSE)</f>
        <v>CFI</v>
      </c>
      <c r="O3177" s="2" t="str">
        <f>VLOOKUP(Tabla1[[#This Row],[nemo]],'Nemos y clasificaciones'!$A$1:$C$3000,3,FALSE)</f>
        <v>CFI</v>
      </c>
      <c r="P3177" s="2"/>
      <c r="Q3177" s="2"/>
    </row>
    <row r="3178" spans="1:17" x14ac:dyDescent="0.25">
      <c r="A3178" t="s">
        <v>4926</v>
      </c>
      <c r="B3178" s="1">
        <v>43854</v>
      </c>
      <c r="C3178" s="1">
        <v>43860</v>
      </c>
      <c r="D3178" t="s">
        <v>14</v>
      </c>
      <c r="E3178" t="s">
        <v>128</v>
      </c>
      <c r="F3178">
        <v>0</v>
      </c>
      <c r="G3178">
        <v>2248647</v>
      </c>
      <c r="H3178">
        <v>0</v>
      </c>
      <c r="I3178">
        <v>0</v>
      </c>
      <c r="J3178">
        <v>0</v>
      </c>
      <c r="K3178">
        <v>109.916</v>
      </c>
      <c r="L3178" t="s">
        <v>19</v>
      </c>
      <c r="M3178" s="2">
        <v>247162283.65200001</v>
      </c>
      <c r="N3178" s="2" t="str">
        <f>VLOOKUP(Tabla1[[#This Row],[nemo]],'Nemos y clasificaciones'!$A$2:$B$5000,2,FALSE)</f>
        <v>CFI</v>
      </c>
      <c r="O3178" s="2" t="str">
        <f>VLOOKUP(Tabla1[[#This Row],[nemo]],'Nemos y clasificaciones'!$A$1:$C$3000,3,FALSE)</f>
        <v>CFI</v>
      </c>
      <c r="P3178" s="2"/>
      <c r="Q3178" s="2"/>
    </row>
    <row r="3179" spans="1:17" x14ac:dyDescent="0.25">
      <c r="A3179" t="s">
        <v>781</v>
      </c>
      <c r="B3179" s="1">
        <v>44390</v>
      </c>
      <c r="C3179" s="1">
        <v>44397</v>
      </c>
      <c r="D3179" t="s">
        <v>14</v>
      </c>
      <c r="E3179" t="s">
        <v>128</v>
      </c>
      <c r="F3179">
        <v>0</v>
      </c>
      <c r="G3179">
        <v>2248647</v>
      </c>
      <c r="H3179">
        <v>0</v>
      </c>
      <c r="I3179">
        <v>0</v>
      </c>
      <c r="J3179">
        <v>0</v>
      </c>
      <c r="K3179">
        <v>109.59099999999999</v>
      </c>
      <c r="L3179" t="s">
        <v>19</v>
      </c>
      <c r="M3179" s="2">
        <v>246431473.377</v>
      </c>
      <c r="N3179" s="2" t="str">
        <f>VLOOKUP(Tabla1[[#This Row],[nemo]],'Nemos y clasificaciones'!$A$2:$B$5000,2,FALSE)</f>
        <v>CFI</v>
      </c>
      <c r="O3179" s="2" t="str">
        <f>VLOOKUP(Tabla1[[#This Row],[nemo]],'Nemos y clasificaciones'!$A$1:$C$3000,3,FALSE)</f>
        <v>CFI</v>
      </c>
      <c r="P3179" s="2"/>
      <c r="Q3179" s="2"/>
    </row>
    <row r="3180" spans="1:17" x14ac:dyDescent="0.25">
      <c r="A3180" t="s">
        <v>7577</v>
      </c>
      <c r="B3180" s="1">
        <v>43329</v>
      </c>
      <c r="C3180" s="1">
        <v>43335</v>
      </c>
      <c r="D3180" t="s">
        <v>14</v>
      </c>
      <c r="E3180" t="s">
        <v>128</v>
      </c>
      <c r="F3180">
        <v>0</v>
      </c>
      <c r="G3180">
        <v>2248647</v>
      </c>
      <c r="H3180">
        <v>0</v>
      </c>
      <c r="I3180">
        <v>0</v>
      </c>
      <c r="J3180">
        <v>0</v>
      </c>
      <c r="K3180">
        <v>109.099</v>
      </c>
      <c r="L3180" t="s">
        <v>19</v>
      </c>
      <c r="M3180" s="2">
        <v>245325139.053</v>
      </c>
      <c r="N3180" s="2" t="str">
        <f>VLOOKUP(Tabla1[[#This Row],[nemo]],'Nemos y clasificaciones'!$A$2:$B$5000,2,FALSE)</f>
        <v>CFI</v>
      </c>
      <c r="O3180" s="2" t="str">
        <f>VLOOKUP(Tabla1[[#This Row],[nemo]],'Nemos y clasificaciones'!$A$1:$C$3000,3,FALSE)</f>
        <v>CFI</v>
      </c>
      <c r="P3180" s="2"/>
      <c r="Q3180" s="2"/>
    </row>
    <row r="3181" spans="1:17" x14ac:dyDescent="0.25">
      <c r="A3181" t="s">
        <v>2679</v>
      </c>
      <c r="B3181" s="1">
        <v>44210</v>
      </c>
      <c r="C3181" s="1">
        <v>44216</v>
      </c>
      <c r="D3181" t="s">
        <v>14</v>
      </c>
      <c r="E3181" t="s">
        <v>128</v>
      </c>
      <c r="F3181">
        <v>0</v>
      </c>
      <c r="G3181">
        <v>2179148</v>
      </c>
      <c r="H3181">
        <v>0</v>
      </c>
      <c r="I3181">
        <v>0</v>
      </c>
      <c r="J3181">
        <v>0</v>
      </c>
      <c r="K3181">
        <v>112.46899999999999</v>
      </c>
      <c r="L3181" t="s">
        <v>19</v>
      </c>
      <c r="M3181" s="2">
        <v>245086596.412</v>
      </c>
      <c r="N3181" s="2" t="str">
        <f>VLOOKUP(Tabla1[[#This Row],[nemo]],'Nemos y clasificaciones'!$A$2:$B$5000,2,FALSE)</f>
        <v>CFI</v>
      </c>
      <c r="O3181" s="2" t="str">
        <f>VLOOKUP(Tabla1[[#This Row],[nemo]],'Nemos y clasificaciones'!$A$1:$C$3000,3,FALSE)</f>
        <v>CFI</v>
      </c>
      <c r="P3181" s="2"/>
      <c r="Q3181" s="2"/>
    </row>
    <row r="3182" spans="1:17" x14ac:dyDescent="0.25">
      <c r="A3182" t="s">
        <v>9165</v>
      </c>
      <c r="B3182" s="1">
        <v>42934</v>
      </c>
      <c r="C3182" s="1">
        <v>42940</v>
      </c>
      <c r="D3182" t="s">
        <v>14</v>
      </c>
      <c r="E3182" t="s">
        <v>128</v>
      </c>
      <c r="F3182">
        <v>0</v>
      </c>
      <c r="G3182">
        <v>2248647</v>
      </c>
      <c r="H3182">
        <v>0</v>
      </c>
      <c r="I3182">
        <v>0</v>
      </c>
      <c r="J3182">
        <v>0</v>
      </c>
      <c r="K3182">
        <v>108.58199999999999</v>
      </c>
      <c r="L3182" t="s">
        <v>19</v>
      </c>
      <c r="M3182" s="2">
        <v>244162588.55399999</v>
      </c>
      <c r="N3182" s="2" t="str">
        <f>VLOOKUP(Tabla1[[#This Row],[nemo]],'Nemos y clasificaciones'!$A$2:$B$5000,2,FALSE)</f>
        <v>CFI</v>
      </c>
      <c r="O3182" s="2" t="str">
        <f>VLOOKUP(Tabla1[[#This Row],[nemo]],'Nemos y clasificaciones'!$A$1:$C$3000,3,FALSE)</f>
        <v>CFI</v>
      </c>
      <c r="P3182" s="2"/>
      <c r="Q3182" s="2"/>
    </row>
    <row r="3183" spans="1:17" x14ac:dyDescent="0.25">
      <c r="A3183" t="s">
        <v>8901</v>
      </c>
      <c r="B3183" s="1">
        <v>43055</v>
      </c>
      <c r="C3183" s="1">
        <v>43061</v>
      </c>
      <c r="D3183" t="s">
        <v>14</v>
      </c>
      <c r="E3183" t="s">
        <v>128</v>
      </c>
      <c r="F3183">
        <v>0</v>
      </c>
      <c r="G3183">
        <v>2248647</v>
      </c>
      <c r="H3183">
        <v>0</v>
      </c>
      <c r="I3183">
        <v>0</v>
      </c>
      <c r="J3183">
        <v>0</v>
      </c>
      <c r="K3183">
        <v>107.943</v>
      </c>
      <c r="L3183" t="s">
        <v>19</v>
      </c>
      <c r="M3183" s="2">
        <v>242725703.12099999</v>
      </c>
      <c r="N3183" s="2" t="str">
        <f>VLOOKUP(Tabla1[[#This Row],[nemo]],'Nemos y clasificaciones'!$A$2:$B$5000,2,FALSE)</f>
        <v>CFI</v>
      </c>
      <c r="O3183" s="2" t="str">
        <f>VLOOKUP(Tabla1[[#This Row],[nemo]],'Nemos y clasificaciones'!$A$1:$C$3000,3,FALSE)</f>
        <v>CFI</v>
      </c>
      <c r="P3183" s="2"/>
      <c r="Q3183" s="2"/>
    </row>
    <row r="3184" spans="1:17" x14ac:dyDescent="0.25">
      <c r="A3184" t="s">
        <v>11188</v>
      </c>
      <c r="B3184" s="1">
        <v>42300</v>
      </c>
      <c r="C3184" s="1">
        <v>42306</v>
      </c>
      <c r="D3184" t="s">
        <v>14</v>
      </c>
      <c r="E3184" t="s">
        <v>128</v>
      </c>
      <c r="F3184">
        <v>0</v>
      </c>
      <c r="G3184">
        <v>2248647</v>
      </c>
      <c r="H3184">
        <v>0</v>
      </c>
      <c r="I3184">
        <v>0</v>
      </c>
      <c r="J3184">
        <v>0</v>
      </c>
      <c r="K3184">
        <v>107.20399999999999</v>
      </c>
      <c r="L3184" t="s">
        <v>19</v>
      </c>
      <c r="M3184" s="2">
        <v>241063952.98800001</v>
      </c>
      <c r="N3184" s="2" t="str">
        <f>VLOOKUP(Tabla1[[#This Row],[nemo]],'Nemos y clasificaciones'!$A$2:$B$5000,2,FALSE)</f>
        <v>CFI</v>
      </c>
      <c r="O3184" s="2" t="str">
        <f>VLOOKUP(Tabla1[[#This Row],[nemo]],'Nemos y clasificaciones'!$A$1:$C$3000,3,FALSE)</f>
        <v>CFI</v>
      </c>
      <c r="P3184" s="2"/>
      <c r="Q3184" s="2"/>
    </row>
    <row r="3185" spans="1:17" x14ac:dyDescent="0.25">
      <c r="A3185" t="s">
        <v>8521</v>
      </c>
      <c r="B3185" s="1">
        <v>43175</v>
      </c>
      <c r="C3185" s="1">
        <v>43181</v>
      </c>
      <c r="D3185" t="s">
        <v>14</v>
      </c>
      <c r="E3185" t="s">
        <v>128</v>
      </c>
      <c r="F3185">
        <v>0</v>
      </c>
      <c r="G3185">
        <v>2248647</v>
      </c>
      <c r="H3185">
        <v>0</v>
      </c>
      <c r="I3185">
        <v>0</v>
      </c>
      <c r="J3185">
        <v>0</v>
      </c>
      <c r="K3185">
        <v>107.105</v>
      </c>
      <c r="L3185" t="s">
        <v>19</v>
      </c>
      <c r="M3185" s="2">
        <v>240841336.935</v>
      </c>
      <c r="N3185" s="2" t="str">
        <f>VLOOKUP(Tabla1[[#This Row],[nemo]],'Nemos y clasificaciones'!$A$2:$B$5000,2,FALSE)</f>
        <v>CFI</v>
      </c>
      <c r="O3185" s="2" t="str">
        <f>VLOOKUP(Tabla1[[#This Row],[nemo]],'Nemos y clasificaciones'!$A$1:$C$3000,3,FALSE)</f>
        <v>CFI</v>
      </c>
      <c r="P3185" s="2"/>
      <c r="Q3185" s="2"/>
    </row>
    <row r="3186" spans="1:17" x14ac:dyDescent="0.25">
      <c r="A3186" t="s">
        <v>8629</v>
      </c>
      <c r="B3186" s="1">
        <v>43119</v>
      </c>
      <c r="C3186" s="1">
        <v>43125</v>
      </c>
      <c r="D3186" t="s">
        <v>14</v>
      </c>
      <c r="E3186" t="s">
        <v>128</v>
      </c>
      <c r="F3186">
        <v>0</v>
      </c>
      <c r="G3186">
        <v>2248647</v>
      </c>
      <c r="H3186">
        <v>0</v>
      </c>
      <c r="I3186">
        <v>0</v>
      </c>
      <c r="J3186">
        <v>0</v>
      </c>
      <c r="K3186">
        <v>106.908</v>
      </c>
      <c r="L3186" t="s">
        <v>19</v>
      </c>
      <c r="M3186" s="2">
        <v>240398353.47600001</v>
      </c>
      <c r="N3186" s="2" t="str">
        <f>VLOOKUP(Tabla1[[#This Row],[nemo]],'Nemos y clasificaciones'!$A$2:$B$5000,2,FALSE)</f>
        <v>CFI</v>
      </c>
      <c r="O3186" s="2" t="str">
        <f>VLOOKUP(Tabla1[[#This Row],[nemo]],'Nemos y clasificaciones'!$A$1:$C$3000,3,FALSE)</f>
        <v>CFI</v>
      </c>
      <c r="P3186" s="2"/>
      <c r="Q3186" s="2"/>
    </row>
    <row r="3187" spans="1:17" x14ac:dyDescent="0.25">
      <c r="A3187" t="s">
        <v>6642</v>
      </c>
      <c r="B3187" s="1">
        <v>43572</v>
      </c>
      <c r="C3187" s="1">
        <v>43580</v>
      </c>
      <c r="D3187" t="s">
        <v>14</v>
      </c>
      <c r="E3187" t="s">
        <v>128</v>
      </c>
      <c r="F3187">
        <v>0</v>
      </c>
      <c r="G3187">
        <v>2248647</v>
      </c>
      <c r="H3187">
        <v>0</v>
      </c>
      <c r="I3187">
        <v>0</v>
      </c>
      <c r="J3187">
        <v>0</v>
      </c>
      <c r="K3187">
        <v>106.13500000000001</v>
      </c>
      <c r="L3187" t="s">
        <v>19</v>
      </c>
      <c r="M3187" s="2">
        <v>238660149.345</v>
      </c>
      <c r="N3187" s="2" t="str">
        <f>VLOOKUP(Tabla1[[#This Row],[nemo]],'Nemos y clasificaciones'!$A$2:$B$5000,2,FALSE)</f>
        <v>CFI</v>
      </c>
      <c r="O3187" s="2" t="str">
        <f>VLOOKUP(Tabla1[[#This Row],[nemo]],'Nemos y clasificaciones'!$A$1:$C$3000,3,FALSE)</f>
        <v>CFI</v>
      </c>
      <c r="P3187" s="2"/>
      <c r="Q3187" s="2"/>
    </row>
    <row r="3188" spans="1:17" x14ac:dyDescent="0.25">
      <c r="A3188" t="s">
        <v>7253</v>
      </c>
      <c r="B3188" s="1">
        <v>43435</v>
      </c>
      <c r="C3188" s="1">
        <v>43441</v>
      </c>
      <c r="D3188" t="s">
        <v>14</v>
      </c>
      <c r="E3188" t="s">
        <v>935</v>
      </c>
      <c r="F3188">
        <v>0</v>
      </c>
      <c r="G3188">
        <v>1181420348</v>
      </c>
      <c r="H3188">
        <v>0</v>
      </c>
      <c r="I3188">
        <v>0</v>
      </c>
      <c r="J3188">
        <v>0</v>
      </c>
      <c r="K3188">
        <v>0.25</v>
      </c>
      <c r="L3188" t="s">
        <v>23</v>
      </c>
      <c r="M3188" s="2">
        <v>295355087</v>
      </c>
      <c r="N3188" s="2" t="str">
        <f>VLOOKUP(Tabla1[[#This Row],[nemo]],'Nemos y clasificaciones'!$A$2:$B$5000,2,FALSE)</f>
        <v>COMPAÑIAS CIC S.A.</v>
      </c>
      <c r="O3188" s="2" t="str">
        <f>VLOOKUP(Tabla1[[#This Row],[nemo]],'Nemos y clasificaciones'!$A$1:$C$3000,3,FALSE)</f>
        <v>Consumo</v>
      </c>
      <c r="P3188" s="2"/>
      <c r="Q3188" s="2"/>
    </row>
    <row r="3189" spans="1:17" x14ac:dyDescent="0.25">
      <c r="A3189" t="s">
        <v>7285</v>
      </c>
      <c r="B3189" s="1">
        <v>43420</v>
      </c>
      <c r="C3189" s="1">
        <v>43426</v>
      </c>
      <c r="D3189" t="s">
        <v>14</v>
      </c>
      <c r="E3189" t="s">
        <v>128</v>
      </c>
      <c r="F3189">
        <v>0</v>
      </c>
      <c r="G3189">
        <v>2248647</v>
      </c>
      <c r="H3189">
        <v>0</v>
      </c>
      <c r="I3189">
        <v>0</v>
      </c>
      <c r="J3189">
        <v>0</v>
      </c>
      <c r="K3189">
        <v>105.33799999999999</v>
      </c>
      <c r="L3189" t="s">
        <v>19</v>
      </c>
      <c r="M3189" s="2">
        <v>236867977.68599999</v>
      </c>
      <c r="N3189" s="2" t="str">
        <f>VLOOKUP(Tabla1[[#This Row],[nemo]],'Nemos y clasificaciones'!$A$2:$B$5000,2,FALSE)</f>
        <v>CFI</v>
      </c>
      <c r="O3189" s="2" t="str">
        <f>VLOOKUP(Tabla1[[#This Row],[nemo]],'Nemos y clasificaciones'!$A$1:$C$3000,3,FALSE)</f>
        <v>CFI</v>
      </c>
      <c r="P3189" s="2"/>
      <c r="Q3189" s="2"/>
    </row>
    <row r="3190" spans="1:17" x14ac:dyDescent="0.25">
      <c r="A3190" t="s">
        <v>10183</v>
      </c>
      <c r="B3190" s="1">
        <v>42664</v>
      </c>
      <c r="C3190" s="1">
        <v>42670</v>
      </c>
      <c r="D3190" t="s">
        <v>14</v>
      </c>
      <c r="E3190" t="s">
        <v>128</v>
      </c>
      <c r="F3190">
        <v>0</v>
      </c>
      <c r="G3190">
        <v>2248647</v>
      </c>
      <c r="H3190">
        <v>0</v>
      </c>
      <c r="I3190">
        <v>0</v>
      </c>
      <c r="J3190">
        <v>0</v>
      </c>
      <c r="K3190">
        <v>105.09099999999999</v>
      </c>
      <c r="L3190" t="s">
        <v>19</v>
      </c>
      <c r="M3190" s="2">
        <v>236312561.877</v>
      </c>
      <c r="N3190" s="2" t="str">
        <f>VLOOKUP(Tabla1[[#This Row],[nemo]],'Nemos y clasificaciones'!$A$2:$B$5000,2,FALSE)</f>
        <v>CFI</v>
      </c>
      <c r="O3190" s="2" t="str">
        <f>VLOOKUP(Tabla1[[#This Row],[nemo]],'Nemos y clasificaciones'!$A$1:$C$3000,3,FALSE)</f>
        <v>CFI</v>
      </c>
      <c r="P3190" s="2"/>
      <c r="Q3190" s="2"/>
    </row>
    <row r="3191" spans="1:17" x14ac:dyDescent="0.25">
      <c r="A3191" t="s">
        <v>5370</v>
      </c>
      <c r="B3191" s="1">
        <v>43791</v>
      </c>
      <c r="C3191" s="1">
        <v>43797</v>
      </c>
      <c r="D3191" t="s">
        <v>14</v>
      </c>
      <c r="E3191" t="s">
        <v>128</v>
      </c>
      <c r="F3191">
        <v>0</v>
      </c>
      <c r="G3191">
        <v>2248647</v>
      </c>
      <c r="H3191">
        <v>0</v>
      </c>
      <c r="I3191">
        <v>0</v>
      </c>
      <c r="J3191">
        <v>0</v>
      </c>
      <c r="K3191">
        <v>104.91500000000001</v>
      </c>
      <c r="L3191" t="s">
        <v>19</v>
      </c>
      <c r="M3191" s="2">
        <v>235916800.005</v>
      </c>
      <c r="N3191" s="2" t="str">
        <f>VLOOKUP(Tabla1[[#This Row],[nemo]],'Nemos y clasificaciones'!$A$2:$B$5000,2,FALSE)</f>
        <v>CFI</v>
      </c>
      <c r="O3191" s="2" t="str">
        <f>VLOOKUP(Tabla1[[#This Row],[nemo]],'Nemos y clasificaciones'!$A$1:$C$3000,3,FALSE)</f>
        <v>CFI</v>
      </c>
      <c r="P3191" s="2"/>
      <c r="Q3191" s="2"/>
    </row>
    <row r="3192" spans="1:17" x14ac:dyDescent="0.25">
      <c r="A3192" t="s">
        <v>6915</v>
      </c>
      <c r="B3192" s="1">
        <v>43487</v>
      </c>
      <c r="C3192" s="1">
        <v>43493</v>
      </c>
      <c r="D3192" t="s">
        <v>14</v>
      </c>
      <c r="E3192" t="s">
        <v>128</v>
      </c>
      <c r="F3192">
        <v>0</v>
      </c>
      <c r="G3192">
        <v>2248647</v>
      </c>
      <c r="H3192">
        <v>0</v>
      </c>
      <c r="I3192">
        <v>0</v>
      </c>
      <c r="J3192">
        <v>0</v>
      </c>
      <c r="K3192">
        <v>104.697</v>
      </c>
      <c r="L3192" t="s">
        <v>19</v>
      </c>
      <c r="M3192" s="2">
        <v>235426594.95899999</v>
      </c>
      <c r="N3192" s="2" t="str">
        <f>VLOOKUP(Tabla1[[#This Row],[nemo]],'Nemos y clasificaciones'!$A$2:$B$5000,2,FALSE)</f>
        <v>CFI</v>
      </c>
      <c r="O3192" s="2" t="str">
        <f>VLOOKUP(Tabla1[[#This Row],[nemo]],'Nemos y clasificaciones'!$A$1:$C$3000,3,FALSE)</f>
        <v>CFI</v>
      </c>
      <c r="P3192" s="2"/>
      <c r="Q3192" s="2"/>
    </row>
    <row r="3193" spans="1:17" x14ac:dyDescent="0.25">
      <c r="A3193" t="s">
        <v>8387</v>
      </c>
      <c r="B3193" s="1">
        <v>43208</v>
      </c>
      <c r="C3193" s="1">
        <v>43214</v>
      </c>
      <c r="D3193" t="s">
        <v>14</v>
      </c>
      <c r="E3193" t="s">
        <v>128</v>
      </c>
      <c r="F3193">
        <v>0</v>
      </c>
      <c r="G3193">
        <v>2248647</v>
      </c>
      <c r="H3193">
        <v>0</v>
      </c>
      <c r="I3193">
        <v>0</v>
      </c>
      <c r="J3193">
        <v>0</v>
      </c>
      <c r="K3193">
        <v>101.65600000000001</v>
      </c>
      <c r="L3193" t="s">
        <v>19</v>
      </c>
      <c r="M3193" s="2">
        <v>228588459.43200001</v>
      </c>
      <c r="N3193" s="2" t="str">
        <f>VLOOKUP(Tabla1[[#This Row],[nemo]],'Nemos y clasificaciones'!$A$2:$B$5000,2,FALSE)</f>
        <v>CFI</v>
      </c>
      <c r="O3193" s="2" t="str">
        <f>VLOOKUP(Tabla1[[#This Row],[nemo]],'Nemos y clasificaciones'!$A$1:$C$3000,3,FALSE)</f>
        <v>CFI</v>
      </c>
      <c r="P3193" s="2"/>
      <c r="Q3193" s="2"/>
    </row>
    <row r="3194" spans="1:17" x14ac:dyDescent="0.25">
      <c r="A3194" t="s">
        <v>5854</v>
      </c>
      <c r="B3194" s="1">
        <v>43655</v>
      </c>
      <c r="C3194" s="1">
        <v>43661</v>
      </c>
      <c r="D3194" t="s">
        <v>14</v>
      </c>
      <c r="E3194" t="s">
        <v>128</v>
      </c>
      <c r="F3194">
        <v>0</v>
      </c>
      <c r="G3194">
        <v>2248647</v>
      </c>
      <c r="H3194">
        <v>0</v>
      </c>
      <c r="I3194">
        <v>0</v>
      </c>
      <c r="J3194">
        <v>0</v>
      </c>
      <c r="K3194">
        <v>100.1</v>
      </c>
      <c r="L3194" t="s">
        <v>19</v>
      </c>
      <c r="M3194" s="2">
        <v>225089564.69999999</v>
      </c>
      <c r="N3194" s="2" t="str">
        <f>VLOOKUP(Tabla1[[#This Row],[nemo]],'Nemos y clasificaciones'!$A$2:$B$5000,2,FALSE)</f>
        <v>CFI</v>
      </c>
      <c r="O3194" s="2" t="str">
        <f>VLOOKUP(Tabla1[[#This Row],[nemo]],'Nemos y clasificaciones'!$A$1:$C$3000,3,FALSE)</f>
        <v>CFI</v>
      </c>
      <c r="P3194" s="2"/>
      <c r="Q3194" s="2"/>
    </row>
    <row r="3195" spans="1:17" x14ac:dyDescent="0.25">
      <c r="A3195" t="s">
        <v>9508</v>
      </c>
      <c r="B3195" s="1">
        <v>42872</v>
      </c>
      <c r="C3195" s="1">
        <v>42878</v>
      </c>
      <c r="D3195" t="s">
        <v>14</v>
      </c>
      <c r="E3195" t="s">
        <v>128</v>
      </c>
      <c r="F3195">
        <v>0</v>
      </c>
      <c r="G3195">
        <v>2248647</v>
      </c>
      <c r="H3195">
        <v>0</v>
      </c>
      <c r="I3195">
        <v>0</v>
      </c>
      <c r="J3195">
        <v>0</v>
      </c>
      <c r="K3195">
        <v>99.311999999999998</v>
      </c>
      <c r="L3195" t="s">
        <v>54</v>
      </c>
      <c r="M3195" s="2">
        <v>223317630.86399999</v>
      </c>
      <c r="N3195" s="2" t="str">
        <f>VLOOKUP(Tabla1[[#This Row],[nemo]],'Nemos y clasificaciones'!$A$2:$B$5000,2,FALSE)</f>
        <v>CFI</v>
      </c>
      <c r="O3195" s="2" t="str">
        <f>VLOOKUP(Tabla1[[#This Row],[nemo]],'Nemos y clasificaciones'!$A$1:$C$3000,3,FALSE)</f>
        <v>CFI</v>
      </c>
      <c r="P3195" s="2"/>
      <c r="Q3195" s="2"/>
    </row>
    <row r="3196" spans="1:17" x14ac:dyDescent="0.25">
      <c r="A3196" t="s">
        <v>10735</v>
      </c>
      <c r="B3196" s="1">
        <v>42489</v>
      </c>
      <c r="C3196" s="1">
        <v>42495</v>
      </c>
      <c r="D3196" t="s">
        <v>14</v>
      </c>
      <c r="E3196" t="s">
        <v>1973</v>
      </c>
      <c r="F3196">
        <v>0</v>
      </c>
      <c r="G3196">
        <v>714876101</v>
      </c>
      <c r="H3196">
        <v>0</v>
      </c>
      <c r="I3196">
        <v>0</v>
      </c>
      <c r="J3196">
        <v>0</v>
      </c>
      <c r="K3196">
        <v>0.41</v>
      </c>
      <c r="L3196" t="s">
        <v>23</v>
      </c>
      <c r="M3196" s="2">
        <v>293099201.41000003</v>
      </c>
      <c r="N3196" s="2" t="str">
        <f>VLOOKUP(Tabla1[[#This Row],[nemo]],'Nemos y clasificaciones'!$A$2:$B$5000,2,FALSE)</f>
        <v>INVERNOVA S.A.</v>
      </c>
      <c r="O3196" s="2" t="str">
        <f>VLOOKUP(Tabla1[[#This Row],[nemo]],'Nemos y clasificaciones'!$A$1:$C$3000,3,FALSE)</f>
        <v>Servicios financieros</v>
      </c>
      <c r="P3196" s="2"/>
      <c r="Q3196" s="2"/>
    </row>
    <row r="3197" spans="1:17" x14ac:dyDescent="0.25">
      <c r="A3197" t="s">
        <v>11547</v>
      </c>
      <c r="B3197" s="1">
        <v>42146</v>
      </c>
      <c r="C3197" s="1">
        <v>42152</v>
      </c>
      <c r="D3197" t="s">
        <v>14</v>
      </c>
      <c r="E3197" t="s">
        <v>128</v>
      </c>
      <c r="F3197">
        <v>0</v>
      </c>
      <c r="G3197">
        <v>2248647</v>
      </c>
      <c r="H3197">
        <v>0</v>
      </c>
      <c r="I3197">
        <v>0</v>
      </c>
      <c r="J3197">
        <v>0</v>
      </c>
      <c r="K3197">
        <v>98.269000000000005</v>
      </c>
      <c r="L3197" t="s">
        <v>54</v>
      </c>
      <c r="M3197" s="2">
        <v>220972292.04300001</v>
      </c>
      <c r="N3197" s="2" t="str">
        <f>VLOOKUP(Tabla1[[#This Row],[nemo]],'Nemos y clasificaciones'!$A$2:$B$5000,2,FALSE)</f>
        <v>CFI</v>
      </c>
      <c r="O3197" s="2" t="str">
        <f>VLOOKUP(Tabla1[[#This Row],[nemo]],'Nemos y clasificaciones'!$A$1:$C$3000,3,FALSE)</f>
        <v>CFI</v>
      </c>
      <c r="P3197" s="2"/>
      <c r="Q3197" s="2"/>
    </row>
    <row r="3198" spans="1:17" x14ac:dyDescent="0.25">
      <c r="A3198" t="s">
        <v>127</v>
      </c>
      <c r="B3198" s="1">
        <v>44448</v>
      </c>
      <c r="C3198" s="1">
        <v>44454</v>
      </c>
      <c r="D3198" t="s">
        <v>14</v>
      </c>
      <c r="E3198" t="s">
        <v>128</v>
      </c>
      <c r="F3198">
        <v>0</v>
      </c>
      <c r="G3198">
        <v>2248647</v>
      </c>
      <c r="H3198">
        <v>0</v>
      </c>
      <c r="I3198">
        <v>0</v>
      </c>
      <c r="J3198">
        <v>0</v>
      </c>
      <c r="K3198">
        <v>98.206000000000003</v>
      </c>
      <c r="L3198" t="s">
        <v>54</v>
      </c>
      <c r="M3198" s="2">
        <v>220830627.28200001</v>
      </c>
      <c r="N3198" s="2" t="str">
        <f>VLOOKUP(Tabla1[[#This Row],[nemo]],'Nemos y clasificaciones'!$A$2:$B$5000,2,FALSE)</f>
        <v>CFI</v>
      </c>
      <c r="O3198" s="2" t="str">
        <f>VLOOKUP(Tabla1[[#This Row],[nemo]],'Nemos y clasificaciones'!$A$1:$C$3000,3,FALSE)</f>
        <v>CFI</v>
      </c>
      <c r="P3198" s="2"/>
      <c r="Q3198" s="2"/>
    </row>
    <row r="3199" spans="1:17" x14ac:dyDescent="0.25">
      <c r="A3199" t="s">
        <v>10318</v>
      </c>
      <c r="B3199" s="1">
        <v>42572</v>
      </c>
      <c r="C3199" s="1">
        <v>42578</v>
      </c>
      <c r="D3199" t="s">
        <v>14</v>
      </c>
      <c r="E3199" t="s">
        <v>128</v>
      </c>
      <c r="F3199">
        <v>0</v>
      </c>
      <c r="G3199">
        <v>2248647</v>
      </c>
      <c r="H3199">
        <v>0</v>
      </c>
      <c r="I3199">
        <v>0</v>
      </c>
      <c r="J3199">
        <v>0</v>
      </c>
      <c r="K3199">
        <v>97.896000000000001</v>
      </c>
      <c r="L3199" t="s">
        <v>54</v>
      </c>
      <c r="M3199" s="2">
        <v>220133546.71200001</v>
      </c>
      <c r="N3199" s="2" t="str">
        <f>VLOOKUP(Tabla1[[#This Row],[nemo]],'Nemos y clasificaciones'!$A$2:$B$5000,2,FALSE)</f>
        <v>CFI</v>
      </c>
      <c r="O3199" s="2" t="str">
        <f>VLOOKUP(Tabla1[[#This Row],[nemo]],'Nemos y clasificaciones'!$A$1:$C$3000,3,FALSE)</f>
        <v>CFI</v>
      </c>
      <c r="P3199" s="2"/>
      <c r="Q3199" s="2"/>
    </row>
    <row r="3200" spans="1:17" x14ac:dyDescent="0.25">
      <c r="A3200" t="s">
        <v>10903</v>
      </c>
      <c r="B3200" s="1">
        <v>42419</v>
      </c>
      <c r="C3200" s="1">
        <v>42425</v>
      </c>
      <c r="D3200" t="s">
        <v>14</v>
      </c>
      <c r="E3200" t="s">
        <v>128</v>
      </c>
      <c r="F3200">
        <v>0</v>
      </c>
      <c r="G3200">
        <v>2248647</v>
      </c>
      <c r="H3200">
        <v>0</v>
      </c>
      <c r="I3200">
        <v>0</v>
      </c>
      <c r="J3200">
        <v>0</v>
      </c>
      <c r="K3200">
        <v>97.828000000000003</v>
      </c>
      <c r="L3200" t="s">
        <v>54</v>
      </c>
      <c r="M3200" s="2">
        <v>219980638.71599999</v>
      </c>
      <c r="N3200" s="2" t="str">
        <f>VLOOKUP(Tabla1[[#This Row],[nemo]],'Nemos y clasificaciones'!$A$2:$B$5000,2,FALSE)</f>
        <v>CFI</v>
      </c>
      <c r="O3200" s="2" t="str">
        <f>VLOOKUP(Tabla1[[#This Row],[nemo]],'Nemos y clasificaciones'!$A$1:$C$3000,3,FALSE)</f>
        <v>CFI</v>
      </c>
      <c r="P3200" s="2"/>
      <c r="Q3200" s="2"/>
    </row>
    <row r="3201" spans="1:17" x14ac:dyDescent="0.25">
      <c r="A3201" t="s">
        <v>5638</v>
      </c>
      <c r="B3201" s="1">
        <v>43721</v>
      </c>
      <c r="C3201" s="1">
        <v>43731</v>
      </c>
      <c r="D3201" t="s">
        <v>14</v>
      </c>
      <c r="E3201" t="s">
        <v>128</v>
      </c>
      <c r="F3201">
        <v>0</v>
      </c>
      <c r="G3201">
        <v>2248647</v>
      </c>
      <c r="H3201">
        <v>0</v>
      </c>
      <c r="I3201">
        <v>0</v>
      </c>
      <c r="J3201">
        <v>0</v>
      </c>
      <c r="K3201">
        <v>97.319000000000003</v>
      </c>
      <c r="L3201" t="s">
        <v>54</v>
      </c>
      <c r="M3201" s="2">
        <v>218836077.39300001</v>
      </c>
      <c r="N3201" s="2" t="str">
        <f>VLOOKUP(Tabla1[[#This Row],[nemo]],'Nemos y clasificaciones'!$A$2:$B$5000,2,FALSE)</f>
        <v>CFI</v>
      </c>
      <c r="O3201" s="2" t="str">
        <f>VLOOKUP(Tabla1[[#This Row],[nemo]],'Nemos y clasificaciones'!$A$1:$C$3000,3,FALSE)</f>
        <v>CFI</v>
      </c>
      <c r="P3201" s="2"/>
      <c r="Q3201" s="2"/>
    </row>
    <row r="3202" spans="1:17" x14ac:dyDescent="0.25">
      <c r="A3202" t="s">
        <v>8978</v>
      </c>
      <c r="B3202" s="1">
        <v>43025</v>
      </c>
      <c r="C3202" s="1">
        <v>43031</v>
      </c>
      <c r="D3202" t="s">
        <v>14</v>
      </c>
      <c r="E3202" t="s">
        <v>128</v>
      </c>
      <c r="F3202">
        <v>0</v>
      </c>
      <c r="G3202">
        <v>2248647</v>
      </c>
      <c r="H3202">
        <v>0</v>
      </c>
      <c r="I3202">
        <v>0</v>
      </c>
      <c r="J3202">
        <v>0</v>
      </c>
      <c r="K3202">
        <v>96.822999999999993</v>
      </c>
      <c r="L3202" t="s">
        <v>54</v>
      </c>
      <c r="M3202" s="2">
        <v>217720748.48100001</v>
      </c>
      <c r="N3202" s="2" t="str">
        <f>VLOOKUP(Tabla1[[#This Row],[nemo]],'Nemos y clasificaciones'!$A$2:$B$5000,2,FALSE)</f>
        <v>CFI</v>
      </c>
      <c r="O3202" s="2" t="str">
        <f>VLOOKUP(Tabla1[[#This Row],[nemo]],'Nemos y clasificaciones'!$A$1:$C$3000,3,FALSE)</f>
        <v>CFI</v>
      </c>
      <c r="P3202" s="2"/>
      <c r="Q3202" s="2"/>
    </row>
    <row r="3203" spans="1:17" x14ac:dyDescent="0.25">
      <c r="A3203" t="s">
        <v>513</v>
      </c>
      <c r="B3203" s="1">
        <v>44419</v>
      </c>
      <c r="C3203" s="1">
        <v>44425</v>
      </c>
      <c r="D3203" t="s">
        <v>14</v>
      </c>
      <c r="E3203" t="s">
        <v>128</v>
      </c>
      <c r="F3203">
        <v>0</v>
      </c>
      <c r="G3203">
        <v>2178481</v>
      </c>
      <c r="H3203">
        <v>0</v>
      </c>
      <c r="I3203">
        <v>0</v>
      </c>
      <c r="J3203">
        <v>0</v>
      </c>
      <c r="K3203">
        <v>99.623000000000005</v>
      </c>
      <c r="L3203" t="s">
        <v>54</v>
      </c>
      <c r="M3203" s="2">
        <v>217026812.66299999</v>
      </c>
      <c r="N3203" s="2" t="str">
        <f>VLOOKUP(Tabla1[[#This Row],[nemo]],'Nemos y clasificaciones'!$A$2:$B$5000,2,FALSE)</f>
        <v>CFI</v>
      </c>
      <c r="O3203" s="2" t="str">
        <f>VLOOKUP(Tabla1[[#This Row],[nemo]],'Nemos y clasificaciones'!$A$1:$C$3000,3,FALSE)</f>
        <v>CFI</v>
      </c>
      <c r="P3203" s="2"/>
      <c r="Q3203" s="2"/>
    </row>
    <row r="3204" spans="1:17" x14ac:dyDescent="0.25">
      <c r="A3204" t="s">
        <v>7371</v>
      </c>
      <c r="B3204" s="1">
        <v>43391</v>
      </c>
      <c r="C3204" s="1">
        <v>43397</v>
      </c>
      <c r="D3204" t="s">
        <v>14</v>
      </c>
      <c r="E3204" t="s">
        <v>128</v>
      </c>
      <c r="F3204">
        <v>0</v>
      </c>
      <c r="G3204">
        <v>2248647</v>
      </c>
      <c r="H3204">
        <v>0</v>
      </c>
      <c r="I3204">
        <v>0</v>
      </c>
      <c r="J3204">
        <v>0</v>
      </c>
      <c r="K3204">
        <v>96.287999999999997</v>
      </c>
      <c r="L3204" t="s">
        <v>54</v>
      </c>
      <c r="M3204" s="2">
        <v>216517722.336</v>
      </c>
      <c r="N3204" s="2" t="str">
        <f>VLOOKUP(Tabla1[[#This Row],[nemo]],'Nemos y clasificaciones'!$A$2:$B$5000,2,FALSE)</f>
        <v>CFI</v>
      </c>
      <c r="O3204" s="2" t="str">
        <f>VLOOKUP(Tabla1[[#This Row],[nemo]],'Nemos y clasificaciones'!$A$1:$C$3000,3,FALSE)</f>
        <v>CFI</v>
      </c>
      <c r="P3204" s="2"/>
      <c r="Q3204" s="2"/>
    </row>
    <row r="3205" spans="1:17" x14ac:dyDescent="0.25">
      <c r="A3205" t="s">
        <v>6872</v>
      </c>
      <c r="B3205" s="1">
        <v>43511</v>
      </c>
      <c r="C3205" s="1">
        <v>43517</v>
      </c>
      <c r="D3205" t="s">
        <v>14</v>
      </c>
      <c r="E3205" t="s">
        <v>128</v>
      </c>
      <c r="F3205">
        <v>0</v>
      </c>
      <c r="G3205">
        <v>2248647</v>
      </c>
      <c r="H3205">
        <v>0</v>
      </c>
      <c r="I3205">
        <v>0</v>
      </c>
      <c r="J3205">
        <v>0</v>
      </c>
      <c r="K3205">
        <v>96.174999999999997</v>
      </c>
      <c r="L3205" t="s">
        <v>54</v>
      </c>
      <c r="M3205" s="2">
        <v>216263625.22499999</v>
      </c>
      <c r="N3205" s="2" t="str">
        <f>VLOOKUP(Tabla1[[#This Row],[nemo]],'Nemos y clasificaciones'!$A$2:$B$5000,2,FALSE)</f>
        <v>CFI</v>
      </c>
      <c r="O3205" s="2" t="str">
        <f>VLOOKUP(Tabla1[[#This Row],[nemo]],'Nemos y clasificaciones'!$A$1:$C$3000,3,FALSE)</f>
        <v>CFI</v>
      </c>
      <c r="P3205" s="2"/>
      <c r="Q3205" s="2"/>
    </row>
    <row r="3206" spans="1:17" x14ac:dyDescent="0.25">
      <c r="A3206" t="s">
        <v>5492</v>
      </c>
      <c r="B3206" s="1">
        <v>43754</v>
      </c>
      <c r="C3206" s="1">
        <v>43760</v>
      </c>
      <c r="D3206" t="s">
        <v>14</v>
      </c>
      <c r="E3206" t="s">
        <v>128</v>
      </c>
      <c r="F3206">
        <v>0</v>
      </c>
      <c r="G3206">
        <v>2248647</v>
      </c>
      <c r="H3206">
        <v>0</v>
      </c>
      <c r="I3206">
        <v>0</v>
      </c>
      <c r="J3206">
        <v>0</v>
      </c>
      <c r="K3206">
        <v>95.498000000000005</v>
      </c>
      <c r="L3206" t="s">
        <v>54</v>
      </c>
      <c r="M3206" s="2">
        <v>214741291.206</v>
      </c>
      <c r="N3206" s="2" t="str">
        <f>VLOOKUP(Tabla1[[#This Row],[nemo]],'Nemos y clasificaciones'!$A$2:$B$5000,2,FALSE)</f>
        <v>CFI</v>
      </c>
      <c r="O3206" s="2" t="str">
        <f>VLOOKUP(Tabla1[[#This Row],[nemo]],'Nemos y clasificaciones'!$A$1:$C$3000,3,FALSE)</f>
        <v>CFI</v>
      </c>
      <c r="P3206" s="2"/>
      <c r="Q3206" s="2"/>
    </row>
    <row r="3207" spans="1:17" x14ac:dyDescent="0.25">
      <c r="A3207" t="s">
        <v>2225</v>
      </c>
      <c r="B3207" s="1">
        <v>44293</v>
      </c>
      <c r="C3207" s="1">
        <v>44299</v>
      </c>
      <c r="D3207" t="s">
        <v>14</v>
      </c>
      <c r="E3207" t="s">
        <v>128</v>
      </c>
      <c r="F3207">
        <v>0</v>
      </c>
      <c r="G3207">
        <v>2248647</v>
      </c>
      <c r="H3207">
        <v>0</v>
      </c>
      <c r="I3207">
        <v>0</v>
      </c>
      <c r="J3207">
        <v>0</v>
      </c>
      <c r="K3207">
        <v>95.27</v>
      </c>
      <c r="L3207" t="s">
        <v>54</v>
      </c>
      <c r="M3207" s="2">
        <v>214228599.69</v>
      </c>
      <c r="N3207" s="2" t="str">
        <f>VLOOKUP(Tabla1[[#This Row],[nemo]],'Nemos y clasificaciones'!$A$2:$B$5000,2,FALSE)</f>
        <v>CFI</v>
      </c>
      <c r="O3207" s="2" t="str">
        <f>VLOOKUP(Tabla1[[#This Row],[nemo]],'Nemos y clasificaciones'!$A$1:$C$3000,3,FALSE)</f>
        <v>CFI</v>
      </c>
      <c r="P3207" s="2"/>
      <c r="Q3207" s="2"/>
    </row>
    <row r="3208" spans="1:17" x14ac:dyDescent="0.25">
      <c r="A3208" t="s">
        <v>9672</v>
      </c>
      <c r="B3208" s="1">
        <v>42857</v>
      </c>
      <c r="C3208" s="1">
        <v>42863</v>
      </c>
      <c r="D3208" t="s">
        <v>14</v>
      </c>
      <c r="E3208" t="s">
        <v>1945</v>
      </c>
      <c r="F3208">
        <v>0</v>
      </c>
      <c r="G3208">
        <v>28875307</v>
      </c>
      <c r="H3208">
        <v>0</v>
      </c>
      <c r="I3208">
        <v>0</v>
      </c>
      <c r="J3208">
        <v>0</v>
      </c>
      <c r="K3208">
        <v>10</v>
      </c>
      <c r="L3208" t="s">
        <v>16</v>
      </c>
      <c r="M3208" s="2">
        <v>288753070</v>
      </c>
      <c r="N3208" s="2" t="str">
        <f>VLOOKUP(Tabla1[[#This Row],[nemo]],'Nemos y clasificaciones'!$A$2:$B$5000,2,FALSE)</f>
        <v>MUELLES DE PENCO S.A.</v>
      </c>
      <c r="O3208" s="2" t="str">
        <f>VLOOKUP(Tabla1[[#This Row],[nemo]],'Nemos y clasificaciones'!$A$1:$C$3000,3,FALSE)</f>
        <v>Transportes y servicios marítimos</v>
      </c>
      <c r="P3208" s="2"/>
      <c r="Q3208" s="2"/>
    </row>
    <row r="3209" spans="1:17" x14ac:dyDescent="0.25">
      <c r="A3209" t="s">
        <v>10138</v>
      </c>
      <c r="B3209" s="1">
        <v>42696</v>
      </c>
      <c r="C3209" s="1">
        <v>42702</v>
      </c>
      <c r="D3209" t="s">
        <v>14</v>
      </c>
      <c r="E3209" t="s">
        <v>128</v>
      </c>
      <c r="F3209">
        <v>0</v>
      </c>
      <c r="G3209">
        <v>2248647</v>
      </c>
      <c r="H3209">
        <v>0</v>
      </c>
      <c r="I3209">
        <v>0</v>
      </c>
      <c r="J3209">
        <v>0</v>
      </c>
      <c r="K3209">
        <v>94.504999999999995</v>
      </c>
      <c r="L3209" t="s">
        <v>54</v>
      </c>
      <c r="M3209" s="2">
        <v>212508384.73500001</v>
      </c>
      <c r="N3209" s="2" t="str">
        <f>VLOOKUP(Tabla1[[#This Row],[nemo]],'Nemos y clasificaciones'!$A$2:$B$5000,2,FALSE)</f>
        <v>CFI</v>
      </c>
      <c r="O3209" s="2" t="str">
        <f>VLOOKUP(Tabla1[[#This Row],[nemo]],'Nemos y clasificaciones'!$A$1:$C$3000,3,FALSE)</f>
        <v>CFI</v>
      </c>
      <c r="P3209" s="2"/>
      <c r="Q3209" s="2"/>
    </row>
    <row r="3210" spans="1:17" x14ac:dyDescent="0.25">
      <c r="A3210" t="s">
        <v>10472</v>
      </c>
      <c r="B3210" s="1">
        <v>42510</v>
      </c>
      <c r="C3210" s="1">
        <v>42517</v>
      </c>
      <c r="D3210" t="s">
        <v>14</v>
      </c>
      <c r="E3210" t="s">
        <v>128</v>
      </c>
      <c r="F3210">
        <v>0</v>
      </c>
      <c r="G3210">
        <v>2248647</v>
      </c>
      <c r="H3210">
        <v>0</v>
      </c>
      <c r="I3210">
        <v>0</v>
      </c>
      <c r="J3210">
        <v>0</v>
      </c>
      <c r="K3210">
        <v>94.213999999999999</v>
      </c>
      <c r="L3210" t="s">
        <v>54</v>
      </c>
      <c r="M3210" s="2">
        <v>211854028.458</v>
      </c>
      <c r="N3210" s="2" t="str">
        <f>VLOOKUP(Tabla1[[#This Row],[nemo]],'Nemos y clasificaciones'!$A$2:$B$5000,2,FALSE)</f>
        <v>CFI</v>
      </c>
      <c r="O3210" s="2" t="str">
        <f>VLOOKUP(Tabla1[[#This Row],[nemo]],'Nemos y clasificaciones'!$A$1:$C$3000,3,FALSE)</f>
        <v>CFI</v>
      </c>
      <c r="P3210" s="2"/>
      <c r="Q3210" s="2"/>
    </row>
    <row r="3211" spans="1:17" x14ac:dyDescent="0.25">
      <c r="A3211" t="s">
        <v>9782</v>
      </c>
      <c r="B3211" s="1">
        <v>42836</v>
      </c>
      <c r="C3211" s="1">
        <v>42845</v>
      </c>
      <c r="D3211" t="s">
        <v>14</v>
      </c>
      <c r="E3211" t="s">
        <v>128</v>
      </c>
      <c r="F3211">
        <v>0</v>
      </c>
      <c r="G3211">
        <v>2248647</v>
      </c>
      <c r="H3211">
        <v>0</v>
      </c>
      <c r="I3211">
        <v>0</v>
      </c>
      <c r="J3211">
        <v>0</v>
      </c>
      <c r="K3211">
        <v>94.049000000000007</v>
      </c>
      <c r="L3211" t="s">
        <v>54</v>
      </c>
      <c r="M3211" s="2">
        <v>211483001.70300001</v>
      </c>
      <c r="N3211" s="2" t="str">
        <f>VLOOKUP(Tabla1[[#This Row],[nemo]],'Nemos y clasificaciones'!$A$2:$B$5000,2,FALSE)</f>
        <v>CFI</v>
      </c>
      <c r="O3211" s="2" t="str">
        <f>VLOOKUP(Tabla1[[#This Row],[nemo]],'Nemos y clasificaciones'!$A$1:$C$3000,3,FALSE)</f>
        <v>CFI</v>
      </c>
      <c r="P3211" s="2"/>
      <c r="Q3211" s="2"/>
    </row>
    <row r="3212" spans="1:17" x14ac:dyDescent="0.25">
      <c r="A3212" t="s">
        <v>10869</v>
      </c>
      <c r="B3212" s="1">
        <v>42451</v>
      </c>
      <c r="C3212" s="1">
        <v>42459</v>
      </c>
      <c r="D3212" t="s">
        <v>14</v>
      </c>
      <c r="E3212" t="s">
        <v>128</v>
      </c>
      <c r="F3212">
        <v>0</v>
      </c>
      <c r="G3212">
        <v>2248647</v>
      </c>
      <c r="H3212">
        <v>0</v>
      </c>
      <c r="I3212">
        <v>0</v>
      </c>
      <c r="J3212">
        <v>0</v>
      </c>
      <c r="K3212">
        <v>93.995999999999995</v>
      </c>
      <c r="L3212" t="s">
        <v>54</v>
      </c>
      <c r="M3212" s="2">
        <v>211363823.412</v>
      </c>
      <c r="N3212" s="2" t="str">
        <f>VLOOKUP(Tabla1[[#This Row],[nemo]],'Nemos y clasificaciones'!$A$2:$B$5000,2,FALSE)</f>
        <v>CFI</v>
      </c>
      <c r="O3212" s="2" t="str">
        <f>VLOOKUP(Tabla1[[#This Row],[nemo]],'Nemos y clasificaciones'!$A$1:$C$3000,3,FALSE)</f>
        <v>CFI</v>
      </c>
      <c r="P3212" s="2"/>
      <c r="Q3212" s="2"/>
    </row>
    <row r="3213" spans="1:17" x14ac:dyDescent="0.25">
      <c r="A3213" t="s">
        <v>6751</v>
      </c>
      <c r="B3213" s="1">
        <v>43545</v>
      </c>
      <c r="C3213" s="1">
        <v>43551</v>
      </c>
      <c r="D3213" t="s">
        <v>14</v>
      </c>
      <c r="E3213" t="s">
        <v>128</v>
      </c>
      <c r="F3213">
        <v>0</v>
      </c>
      <c r="G3213">
        <v>2248647</v>
      </c>
      <c r="H3213">
        <v>0</v>
      </c>
      <c r="I3213">
        <v>0</v>
      </c>
      <c r="J3213">
        <v>0</v>
      </c>
      <c r="K3213">
        <v>93.625</v>
      </c>
      <c r="L3213" t="s">
        <v>54</v>
      </c>
      <c r="M3213" s="2">
        <v>210529575.375</v>
      </c>
      <c r="N3213" s="2" t="str">
        <f>VLOOKUP(Tabla1[[#This Row],[nemo]],'Nemos y clasificaciones'!$A$2:$B$5000,2,FALSE)</f>
        <v>CFI</v>
      </c>
      <c r="O3213" s="2" t="str">
        <f>VLOOKUP(Tabla1[[#This Row],[nemo]],'Nemos y clasificaciones'!$A$1:$C$3000,3,FALSE)</f>
        <v>CFI</v>
      </c>
      <c r="P3213" s="2"/>
      <c r="Q3213" s="2"/>
    </row>
    <row r="3214" spans="1:17" x14ac:dyDescent="0.25">
      <c r="A3214" t="s">
        <v>11816</v>
      </c>
      <c r="B3214" s="1">
        <v>42112</v>
      </c>
      <c r="C3214" s="1">
        <v>42118</v>
      </c>
      <c r="D3214" t="s">
        <v>14</v>
      </c>
      <c r="E3214" t="s">
        <v>10746</v>
      </c>
      <c r="F3214">
        <v>0</v>
      </c>
      <c r="G3214">
        <v>934796001</v>
      </c>
      <c r="H3214">
        <v>0</v>
      </c>
      <c r="I3214">
        <v>0</v>
      </c>
      <c r="J3214">
        <v>0</v>
      </c>
      <c r="K3214">
        <v>0.30599999999999999</v>
      </c>
      <c r="L3214" t="s">
        <v>23</v>
      </c>
      <c r="M3214" s="2">
        <v>286047576.30599999</v>
      </c>
      <c r="N3214" s="2" t="str">
        <f>VLOOKUP(Tabla1[[#This Row],[nemo]],'Nemos y clasificaciones'!$A$2:$B$5000,2,FALSE)</f>
        <v>SOCIEDAD DE INVERSIONES CAMPOS CHILENOS S.A.</v>
      </c>
      <c r="O3214" s="2" t="str">
        <f>VLOOKUP(Tabla1[[#This Row],[nemo]],'Nemos y clasificaciones'!$A$1:$C$3000,3,FALSE)</f>
        <v>Alimentos, bebidas y tabaco</v>
      </c>
      <c r="P3214" s="2"/>
      <c r="Q3214" s="2"/>
    </row>
    <row r="3215" spans="1:17" x14ac:dyDescent="0.25">
      <c r="A3215" t="s">
        <v>10247</v>
      </c>
      <c r="B3215" s="1">
        <v>42634</v>
      </c>
      <c r="C3215" s="1">
        <v>42640</v>
      </c>
      <c r="D3215" t="s">
        <v>14</v>
      </c>
      <c r="E3215" t="s">
        <v>128</v>
      </c>
      <c r="F3215">
        <v>0</v>
      </c>
      <c r="G3215">
        <v>2248647</v>
      </c>
      <c r="H3215">
        <v>0</v>
      </c>
      <c r="I3215">
        <v>0</v>
      </c>
      <c r="J3215">
        <v>0</v>
      </c>
      <c r="K3215">
        <v>93.575999999999993</v>
      </c>
      <c r="L3215" t="s">
        <v>54</v>
      </c>
      <c r="M3215" s="2">
        <v>210419391.67199999</v>
      </c>
      <c r="N3215" s="2" t="str">
        <f>VLOOKUP(Tabla1[[#This Row],[nemo]],'Nemos y clasificaciones'!$A$2:$B$5000,2,FALSE)</f>
        <v>CFI</v>
      </c>
      <c r="O3215" s="2" t="str">
        <f>VLOOKUP(Tabla1[[#This Row],[nemo]],'Nemos y clasificaciones'!$A$1:$C$3000,3,FALSE)</f>
        <v>CFI</v>
      </c>
      <c r="P3215" s="2"/>
      <c r="Q3215" s="2"/>
    </row>
    <row r="3216" spans="1:17" x14ac:dyDescent="0.25">
      <c r="A3216" t="s">
        <v>7626</v>
      </c>
      <c r="B3216" s="1">
        <v>43300</v>
      </c>
      <c r="C3216" s="1">
        <v>43306</v>
      </c>
      <c r="D3216" t="s">
        <v>14</v>
      </c>
      <c r="E3216" t="s">
        <v>128</v>
      </c>
      <c r="F3216">
        <v>0</v>
      </c>
      <c r="G3216">
        <v>2248647</v>
      </c>
      <c r="H3216">
        <v>0</v>
      </c>
      <c r="I3216">
        <v>0</v>
      </c>
      <c r="J3216">
        <v>0</v>
      </c>
      <c r="K3216">
        <v>93.04</v>
      </c>
      <c r="L3216" t="s">
        <v>54</v>
      </c>
      <c r="M3216" s="2">
        <v>209214116.88</v>
      </c>
      <c r="N3216" s="2" t="str">
        <f>VLOOKUP(Tabla1[[#This Row],[nemo]],'Nemos y clasificaciones'!$A$2:$B$5000,2,FALSE)</f>
        <v>CFI</v>
      </c>
      <c r="O3216" s="2" t="str">
        <f>VLOOKUP(Tabla1[[#This Row],[nemo]],'Nemos y clasificaciones'!$A$1:$C$3000,3,FALSE)</f>
        <v>CFI</v>
      </c>
      <c r="P3216" s="2"/>
      <c r="Q3216" s="2"/>
    </row>
    <row r="3217" spans="1:17" x14ac:dyDescent="0.25">
      <c r="A3217" t="s">
        <v>7502</v>
      </c>
      <c r="B3217" s="1">
        <v>43355</v>
      </c>
      <c r="C3217" s="1">
        <v>43364</v>
      </c>
      <c r="D3217" t="s">
        <v>14</v>
      </c>
      <c r="E3217" t="s">
        <v>128</v>
      </c>
      <c r="F3217">
        <v>0</v>
      </c>
      <c r="G3217">
        <v>2248647</v>
      </c>
      <c r="H3217">
        <v>0</v>
      </c>
      <c r="I3217">
        <v>0</v>
      </c>
      <c r="J3217">
        <v>0</v>
      </c>
      <c r="K3217">
        <v>92.884</v>
      </c>
      <c r="L3217" t="s">
        <v>54</v>
      </c>
      <c r="M3217" s="2">
        <v>208863327.94800001</v>
      </c>
      <c r="N3217" s="2" t="str">
        <f>VLOOKUP(Tabla1[[#This Row],[nemo]],'Nemos y clasificaciones'!$A$2:$B$5000,2,FALSE)</f>
        <v>CFI</v>
      </c>
      <c r="O3217" s="2" t="str">
        <f>VLOOKUP(Tabla1[[#This Row],[nemo]],'Nemos y clasificaciones'!$A$1:$C$3000,3,FALSE)</f>
        <v>CFI</v>
      </c>
      <c r="P3217" s="2"/>
      <c r="Q3217" s="2"/>
    </row>
    <row r="3218" spans="1:17" x14ac:dyDescent="0.25">
      <c r="A3218" t="s">
        <v>11142</v>
      </c>
      <c r="B3218" s="1">
        <v>42329</v>
      </c>
      <c r="C3218" s="1">
        <v>42335</v>
      </c>
      <c r="D3218" t="s">
        <v>14</v>
      </c>
      <c r="E3218" t="s">
        <v>128</v>
      </c>
      <c r="F3218">
        <v>0</v>
      </c>
      <c r="G3218">
        <v>2248647</v>
      </c>
      <c r="H3218">
        <v>0</v>
      </c>
      <c r="I3218">
        <v>0</v>
      </c>
      <c r="J3218">
        <v>0</v>
      </c>
      <c r="K3218">
        <v>92.85</v>
      </c>
      <c r="L3218" t="s">
        <v>54</v>
      </c>
      <c r="M3218" s="2">
        <v>208786873.94999999</v>
      </c>
      <c r="N3218" s="2" t="str">
        <f>VLOOKUP(Tabla1[[#This Row],[nemo]],'Nemos y clasificaciones'!$A$2:$B$5000,2,FALSE)</f>
        <v>CFI</v>
      </c>
      <c r="O3218" s="2" t="str">
        <f>VLOOKUP(Tabla1[[#This Row],[nemo]],'Nemos y clasificaciones'!$A$1:$C$3000,3,FALSE)</f>
        <v>CFI</v>
      </c>
      <c r="P3218" s="2"/>
      <c r="Q3218" s="2"/>
    </row>
    <row r="3219" spans="1:17" x14ac:dyDescent="0.25">
      <c r="A3219" t="s">
        <v>11464</v>
      </c>
      <c r="B3219" s="1">
        <v>42175</v>
      </c>
      <c r="C3219" s="1">
        <v>42181</v>
      </c>
      <c r="D3219" t="s">
        <v>14</v>
      </c>
      <c r="E3219" t="s">
        <v>128</v>
      </c>
      <c r="F3219">
        <v>0</v>
      </c>
      <c r="G3219">
        <v>2248647</v>
      </c>
      <c r="H3219">
        <v>0</v>
      </c>
      <c r="I3219">
        <v>0</v>
      </c>
      <c r="J3219">
        <v>0</v>
      </c>
      <c r="K3219">
        <v>90.552999999999997</v>
      </c>
      <c r="L3219" t="s">
        <v>54</v>
      </c>
      <c r="M3219" s="2">
        <v>203621731.79100001</v>
      </c>
      <c r="N3219" s="2" t="str">
        <f>VLOOKUP(Tabla1[[#This Row],[nemo]],'Nemos y clasificaciones'!$A$2:$B$5000,2,FALSE)</f>
        <v>CFI</v>
      </c>
      <c r="O3219" s="2" t="str">
        <f>VLOOKUP(Tabla1[[#This Row],[nemo]],'Nemos y clasificaciones'!$A$1:$C$3000,3,FALSE)</f>
        <v>CFI</v>
      </c>
      <c r="P3219" s="2"/>
      <c r="Q3219" s="2"/>
    </row>
    <row r="3220" spans="1:17" x14ac:dyDescent="0.25">
      <c r="A3220" t="s">
        <v>4824</v>
      </c>
      <c r="B3220" s="1">
        <v>43882</v>
      </c>
      <c r="C3220" s="1">
        <v>43888</v>
      </c>
      <c r="D3220" t="s">
        <v>14</v>
      </c>
      <c r="E3220" t="s">
        <v>128</v>
      </c>
      <c r="F3220">
        <v>0</v>
      </c>
      <c r="G3220">
        <v>2248647</v>
      </c>
      <c r="H3220">
        <v>0</v>
      </c>
      <c r="I3220">
        <v>0</v>
      </c>
      <c r="J3220">
        <v>0</v>
      </c>
      <c r="K3220">
        <v>89.733999999999995</v>
      </c>
      <c r="L3220" t="s">
        <v>54</v>
      </c>
      <c r="M3220" s="2">
        <v>201780089.898</v>
      </c>
      <c r="N3220" s="2" t="str">
        <f>VLOOKUP(Tabla1[[#This Row],[nemo]],'Nemos y clasificaciones'!$A$2:$B$5000,2,FALSE)</f>
        <v>CFI</v>
      </c>
      <c r="O3220" s="2" t="str">
        <f>VLOOKUP(Tabla1[[#This Row],[nemo]],'Nemos y clasificaciones'!$A$1:$C$3000,3,FALSE)</f>
        <v>CFI</v>
      </c>
      <c r="P3220" s="2"/>
      <c r="Q3220" s="2"/>
    </row>
    <row r="3221" spans="1:17" x14ac:dyDescent="0.25">
      <c r="A3221" t="s">
        <v>9724</v>
      </c>
      <c r="B3221" s="1">
        <v>42847</v>
      </c>
      <c r="C3221" s="1">
        <v>42853</v>
      </c>
      <c r="D3221" t="s">
        <v>14</v>
      </c>
      <c r="E3221" t="s">
        <v>192</v>
      </c>
      <c r="F3221">
        <v>0</v>
      </c>
      <c r="G3221">
        <v>149448112</v>
      </c>
      <c r="H3221">
        <v>0</v>
      </c>
      <c r="I3221">
        <v>0</v>
      </c>
      <c r="J3221">
        <v>0</v>
      </c>
      <c r="K3221">
        <v>1.9019999999999999</v>
      </c>
      <c r="L3221" t="s">
        <v>16</v>
      </c>
      <c r="M3221" s="2">
        <v>284250309.02399999</v>
      </c>
      <c r="N3221" s="2" t="str">
        <f>VLOOKUP(Tabla1[[#This Row],[nemo]],'Nemos y clasificaciones'!$A$2:$B$5000,2,FALSE)</f>
        <v>INVERCAP S.A.</v>
      </c>
      <c r="O3221" s="2" t="str">
        <f>VLOOKUP(Tabla1[[#This Row],[nemo]],'Nemos y clasificaciones'!$A$1:$C$3000,3,FALSE)</f>
        <v>Minería</v>
      </c>
      <c r="P3221" s="2"/>
      <c r="Q3221" s="2"/>
    </row>
    <row r="3222" spans="1:17" x14ac:dyDescent="0.25">
      <c r="A3222" t="s">
        <v>8562</v>
      </c>
      <c r="B3222" s="1">
        <v>43146</v>
      </c>
      <c r="C3222" s="1">
        <v>43152</v>
      </c>
      <c r="D3222" t="s">
        <v>14</v>
      </c>
      <c r="E3222" t="s">
        <v>128</v>
      </c>
      <c r="F3222">
        <v>0</v>
      </c>
      <c r="G3222">
        <v>2248647</v>
      </c>
      <c r="H3222">
        <v>0</v>
      </c>
      <c r="I3222">
        <v>0</v>
      </c>
      <c r="J3222">
        <v>0</v>
      </c>
      <c r="K3222">
        <v>89.245000000000005</v>
      </c>
      <c r="L3222" t="s">
        <v>54</v>
      </c>
      <c r="M3222" s="2">
        <v>200680501.51499999</v>
      </c>
      <c r="N3222" s="2" t="str">
        <f>VLOOKUP(Tabla1[[#This Row],[nemo]],'Nemos y clasificaciones'!$A$2:$B$5000,2,FALSE)</f>
        <v>CFI</v>
      </c>
      <c r="O3222" s="2" t="str">
        <f>VLOOKUP(Tabla1[[#This Row],[nemo]],'Nemos y clasificaciones'!$A$1:$C$3000,3,FALSE)</f>
        <v>CFI</v>
      </c>
      <c r="P3222" s="2"/>
      <c r="Q3222" s="2"/>
    </row>
    <row r="3223" spans="1:17" x14ac:dyDescent="0.25">
      <c r="A3223" t="s">
        <v>11264</v>
      </c>
      <c r="B3223" s="1">
        <v>42270</v>
      </c>
      <c r="C3223" s="1">
        <v>42276</v>
      </c>
      <c r="D3223" t="s">
        <v>14</v>
      </c>
      <c r="E3223" t="s">
        <v>128</v>
      </c>
      <c r="F3223">
        <v>0</v>
      </c>
      <c r="G3223">
        <v>2248647</v>
      </c>
      <c r="H3223">
        <v>0</v>
      </c>
      <c r="I3223">
        <v>0</v>
      </c>
      <c r="J3223">
        <v>0</v>
      </c>
      <c r="K3223">
        <v>88.947999999999993</v>
      </c>
      <c r="L3223" t="s">
        <v>54</v>
      </c>
      <c r="M3223" s="2">
        <v>200012653.35600001</v>
      </c>
      <c r="N3223" s="2" t="str">
        <f>VLOOKUP(Tabla1[[#This Row],[nemo]],'Nemos y clasificaciones'!$A$2:$B$5000,2,FALSE)</f>
        <v>CFI</v>
      </c>
      <c r="O3223" s="2" t="str">
        <f>VLOOKUP(Tabla1[[#This Row],[nemo]],'Nemos y clasificaciones'!$A$1:$C$3000,3,FALSE)</f>
        <v>CFI</v>
      </c>
      <c r="P3223" s="2"/>
      <c r="Q3223" s="2"/>
    </row>
    <row r="3224" spans="1:17" x14ac:dyDescent="0.25">
      <c r="A3224" t="s">
        <v>10283</v>
      </c>
      <c r="B3224" s="1">
        <v>42605</v>
      </c>
      <c r="C3224" s="1">
        <v>42611</v>
      </c>
      <c r="D3224" t="s">
        <v>14</v>
      </c>
      <c r="E3224" t="s">
        <v>128</v>
      </c>
      <c r="F3224">
        <v>0</v>
      </c>
      <c r="G3224">
        <v>2248647</v>
      </c>
      <c r="H3224">
        <v>0</v>
      </c>
      <c r="I3224">
        <v>0</v>
      </c>
      <c r="J3224">
        <v>0</v>
      </c>
      <c r="K3224">
        <v>88.876999999999995</v>
      </c>
      <c r="L3224" t="s">
        <v>54</v>
      </c>
      <c r="M3224" s="2">
        <v>199852999.419</v>
      </c>
      <c r="N3224" s="2" t="str">
        <f>VLOOKUP(Tabla1[[#This Row],[nemo]],'Nemos y clasificaciones'!$A$2:$B$5000,2,FALSE)</f>
        <v>CFI</v>
      </c>
      <c r="O3224" s="2" t="str">
        <f>VLOOKUP(Tabla1[[#This Row],[nemo]],'Nemos y clasificaciones'!$A$1:$C$3000,3,FALSE)</f>
        <v>CFI</v>
      </c>
      <c r="P3224" s="2"/>
      <c r="Q3224" s="2"/>
    </row>
    <row r="3225" spans="1:17" x14ac:dyDescent="0.25">
      <c r="A3225" t="s">
        <v>3568</v>
      </c>
      <c r="B3225" s="1">
        <v>44057</v>
      </c>
      <c r="C3225" s="1">
        <v>44064</v>
      </c>
      <c r="D3225" t="s">
        <v>14</v>
      </c>
      <c r="E3225" t="s">
        <v>128</v>
      </c>
      <c r="F3225">
        <v>0</v>
      </c>
      <c r="G3225">
        <v>2248647</v>
      </c>
      <c r="H3225">
        <v>0</v>
      </c>
      <c r="I3225">
        <v>0</v>
      </c>
      <c r="J3225">
        <v>0</v>
      </c>
      <c r="K3225">
        <v>86.492999999999995</v>
      </c>
      <c r="L3225" t="s">
        <v>54</v>
      </c>
      <c r="M3225" s="2">
        <v>194492224.97099999</v>
      </c>
      <c r="N3225" s="2" t="str">
        <f>VLOOKUP(Tabla1[[#This Row],[nemo]],'Nemos y clasificaciones'!$A$2:$B$5000,2,FALSE)</f>
        <v>CFI</v>
      </c>
      <c r="O3225" s="2" t="str">
        <f>VLOOKUP(Tabla1[[#This Row],[nemo]],'Nemos y clasificaciones'!$A$1:$C$3000,3,FALSE)</f>
        <v>CFI</v>
      </c>
      <c r="P3225" s="2"/>
      <c r="Q3225" s="2"/>
    </row>
    <row r="3226" spans="1:17" x14ac:dyDescent="0.25">
      <c r="A3226" t="s">
        <v>11901</v>
      </c>
      <c r="B3226" s="1">
        <v>42084</v>
      </c>
      <c r="C3226" s="1">
        <v>42090</v>
      </c>
      <c r="D3226" t="s">
        <v>14</v>
      </c>
      <c r="E3226" t="s">
        <v>128</v>
      </c>
      <c r="F3226">
        <v>0</v>
      </c>
      <c r="G3226">
        <v>2248647</v>
      </c>
      <c r="H3226">
        <v>0</v>
      </c>
      <c r="I3226">
        <v>0</v>
      </c>
      <c r="J3226">
        <v>0</v>
      </c>
      <c r="K3226">
        <v>85.86</v>
      </c>
      <c r="L3226" t="s">
        <v>54</v>
      </c>
      <c r="M3226" s="2">
        <v>193068831.41999999</v>
      </c>
      <c r="N3226" s="2" t="str">
        <f>VLOOKUP(Tabla1[[#This Row],[nemo]],'Nemos y clasificaciones'!$A$2:$B$5000,2,FALSE)</f>
        <v>CFI</v>
      </c>
      <c r="O3226" s="2" t="str">
        <f>VLOOKUP(Tabla1[[#This Row],[nemo]],'Nemos y clasificaciones'!$A$1:$C$3000,3,FALSE)</f>
        <v>CFI</v>
      </c>
      <c r="P3226" s="2"/>
      <c r="Q3226" s="2"/>
    </row>
    <row r="3227" spans="1:17" x14ac:dyDescent="0.25">
      <c r="A3227" t="s">
        <v>3155</v>
      </c>
      <c r="B3227" s="1">
        <v>44147</v>
      </c>
      <c r="C3227" s="1">
        <v>44153</v>
      </c>
      <c r="D3227" t="s">
        <v>14</v>
      </c>
      <c r="E3227" t="s">
        <v>128</v>
      </c>
      <c r="F3227">
        <v>0</v>
      </c>
      <c r="G3227">
        <v>2184937</v>
      </c>
      <c r="H3227">
        <v>0</v>
      </c>
      <c r="I3227">
        <v>0</v>
      </c>
      <c r="J3227">
        <v>0</v>
      </c>
      <c r="K3227">
        <v>88.319000000000003</v>
      </c>
      <c r="L3227" t="s">
        <v>54</v>
      </c>
      <c r="M3227" s="2">
        <v>192971450.903</v>
      </c>
      <c r="N3227" s="2" t="str">
        <f>VLOOKUP(Tabla1[[#This Row],[nemo]],'Nemos y clasificaciones'!$A$2:$B$5000,2,FALSE)</f>
        <v>CFI</v>
      </c>
      <c r="O3227" s="2" t="str">
        <f>VLOOKUP(Tabla1[[#This Row],[nemo]],'Nemos y clasificaciones'!$A$1:$C$3000,3,FALSE)</f>
        <v>CFI</v>
      </c>
      <c r="P3227" s="2"/>
      <c r="Q3227" s="2"/>
    </row>
    <row r="3228" spans="1:17" x14ac:dyDescent="0.25">
      <c r="A3228" t="s">
        <v>4720</v>
      </c>
      <c r="B3228" s="1">
        <v>43914</v>
      </c>
      <c r="C3228" s="1">
        <v>43920</v>
      </c>
      <c r="D3228" t="s">
        <v>14</v>
      </c>
      <c r="E3228" t="s">
        <v>128</v>
      </c>
      <c r="F3228">
        <v>0</v>
      </c>
      <c r="G3228">
        <v>2248647</v>
      </c>
      <c r="H3228">
        <v>0</v>
      </c>
      <c r="I3228">
        <v>0</v>
      </c>
      <c r="J3228">
        <v>0</v>
      </c>
      <c r="K3228">
        <v>84.036000000000001</v>
      </c>
      <c r="L3228" t="s">
        <v>54</v>
      </c>
      <c r="M3228" s="2">
        <v>188967299.292</v>
      </c>
      <c r="N3228" s="2" t="str">
        <f>VLOOKUP(Tabla1[[#This Row],[nemo]],'Nemos y clasificaciones'!$A$2:$B$5000,2,FALSE)</f>
        <v>CFI</v>
      </c>
      <c r="O3228" s="2" t="str">
        <f>VLOOKUP(Tabla1[[#This Row],[nemo]],'Nemos y clasificaciones'!$A$1:$C$3000,3,FALSE)</f>
        <v>CFI</v>
      </c>
      <c r="P3228" s="2"/>
      <c r="Q3228" s="2"/>
    </row>
    <row r="3229" spans="1:17" x14ac:dyDescent="0.25">
      <c r="A3229" t="s">
        <v>10069</v>
      </c>
      <c r="B3229" s="1">
        <v>42725</v>
      </c>
      <c r="C3229" s="1">
        <v>42731</v>
      </c>
      <c r="D3229" t="s">
        <v>14</v>
      </c>
      <c r="E3229" t="s">
        <v>128</v>
      </c>
      <c r="F3229">
        <v>0</v>
      </c>
      <c r="G3229">
        <v>2248647</v>
      </c>
      <c r="H3229">
        <v>0</v>
      </c>
      <c r="I3229">
        <v>0</v>
      </c>
      <c r="J3229">
        <v>0</v>
      </c>
      <c r="K3229">
        <v>83.765000000000001</v>
      </c>
      <c r="L3229" t="s">
        <v>54</v>
      </c>
      <c r="M3229" s="2">
        <v>188357915.95500001</v>
      </c>
      <c r="N3229" s="2" t="str">
        <f>VLOOKUP(Tabla1[[#This Row],[nemo]],'Nemos y clasificaciones'!$A$2:$B$5000,2,FALSE)</f>
        <v>CFI</v>
      </c>
      <c r="O3229" s="2" t="str">
        <f>VLOOKUP(Tabla1[[#This Row],[nemo]],'Nemos y clasificaciones'!$A$1:$C$3000,3,FALSE)</f>
        <v>CFI</v>
      </c>
      <c r="P3229" s="2"/>
      <c r="Q3229" s="2"/>
    </row>
    <row r="3230" spans="1:17" x14ac:dyDescent="0.25">
      <c r="A3230" t="s">
        <v>4531</v>
      </c>
      <c r="B3230" s="1">
        <v>43944</v>
      </c>
      <c r="C3230" s="1">
        <v>43950</v>
      </c>
      <c r="D3230" t="s">
        <v>14</v>
      </c>
      <c r="E3230" t="s">
        <v>128</v>
      </c>
      <c r="F3230">
        <v>0</v>
      </c>
      <c r="G3230">
        <v>2248647</v>
      </c>
      <c r="H3230">
        <v>0</v>
      </c>
      <c r="I3230">
        <v>0</v>
      </c>
      <c r="J3230">
        <v>0</v>
      </c>
      <c r="K3230">
        <v>83.581999999999994</v>
      </c>
      <c r="L3230" t="s">
        <v>54</v>
      </c>
      <c r="M3230" s="2">
        <v>187946413.55399999</v>
      </c>
      <c r="N3230" s="2" t="str">
        <f>VLOOKUP(Tabla1[[#This Row],[nemo]],'Nemos y clasificaciones'!$A$2:$B$5000,2,FALSE)</f>
        <v>CFI</v>
      </c>
      <c r="O3230" s="2" t="str">
        <f>VLOOKUP(Tabla1[[#This Row],[nemo]],'Nemos y clasificaciones'!$A$1:$C$3000,3,FALSE)</f>
        <v>CFI</v>
      </c>
      <c r="P3230" s="2"/>
      <c r="Q3230" s="2"/>
    </row>
    <row r="3231" spans="1:17" x14ac:dyDescent="0.25">
      <c r="A3231" t="s">
        <v>4313</v>
      </c>
      <c r="B3231" s="1">
        <v>43966</v>
      </c>
      <c r="C3231" s="1">
        <v>43973</v>
      </c>
      <c r="D3231" t="s">
        <v>14</v>
      </c>
      <c r="E3231" t="s">
        <v>128</v>
      </c>
      <c r="F3231">
        <v>0</v>
      </c>
      <c r="G3231">
        <v>2248647</v>
      </c>
      <c r="H3231">
        <v>0</v>
      </c>
      <c r="I3231">
        <v>0</v>
      </c>
      <c r="J3231">
        <v>0</v>
      </c>
      <c r="K3231">
        <v>83.394000000000005</v>
      </c>
      <c r="L3231" t="s">
        <v>54</v>
      </c>
      <c r="M3231" s="2">
        <v>187523667.91800001</v>
      </c>
      <c r="N3231" s="2" t="str">
        <f>VLOOKUP(Tabla1[[#This Row],[nemo]],'Nemos y clasificaciones'!$A$2:$B$5000,2,FALSE)</f>
        <v>CFI</v>
      </c>
      <c r="O3231" s="2" t="str">
        <f>VLOOKUP(Tabla1[[#This Row],[nemo]],'Nemos y clasificaciones'!$A$1:$C$3000,3,FALSE)</f>
        <v>CFI</v>
      </c>
      <c r="P3231" s="2"/>
      <c r="Q3231" s="2"/>
    </row>
    <row r="3232" spans="1:17" x14ac:dyDescent="0.25">
      <c r="A3232" t="s">
        <v>11313</v>
      </c>
      <c r="B3232" s="1">
        <v>42238</v>
      </c>
      <c r="C3232" s="1">
        <v>42244</v>
      </c>
      <c r="D3232" t="s">
        <v>14</v>
      </c>
      <c r="E3232" t="s">
        <v>128</v>
      </c>
      <c r="F3232">
        <v>0</v>
      </c>
      <c r="G3232">
        <v>2248647</v>
      </c>
      <c r="H3232">
        <v>0</v>
      </c>
      <c r="I3232">
        <v>0</v>
      </c>
      <c r="J3232">
        <v>0</v>
      </c>
      <c r="K3232">
        <v>82.263999999999996</v>
      </c>
      <c r="L3232" t="s">
        <v>54</v>
      </c>
      <c r="M3232" s="2">
        <v>184982696.808</v>
      </c>
      <c r="N3232" s="2" t="str">
        <f>VLOOKUP(Tabla1[[#This Row],[nemo]],'Nemos y clasificaciones'!$A$2:$B$5000,2,FALSE)</f>
        <v>CFI</v>
      </c>
      <c r="O3232" s="2" t="str">
        <f>VLOOKUP(Tabla1[[#This Row],[nemo]],'Nemos y clasificaciones'!$A$1:$C$3000,3,FALSE)</f>
        <v>CFI</v>
      </c>
      <c r="P3232" s="2"/>
      <c r="Q3232" s="2"/>
    </row>
    <row r="3233" spans="1:17" x14ac:dyDescent="0.25">
      <c r="A3233" t="s">
        <v>10926</v>
      </c>
      <c r="B3233" s="1">
        <v>42391</v>
      </c>
      <c r="C3233" s="1">
        <v>42397</v>
      </c>
      <c r="D3233" t="s">
        <v>14</v>
      </c>
      <c r="E3233" t="s">
        <v>128</v>
      </c>
      <c r="F3233">
        <v>0</v>
      </c>
      <c r="G3233">
        <v>2248647</v>
      </c>
      <c r="H3233">
        <v>0</v>
      </c>
      <c r="I3233">
        <v>0</v>
      </c>
      <c r="J3233">
        <v>0</v>
      </c>
      <c r="K3233">
        <v>82.158000000000001</v>
      </c>
      <c r="L3233" t="s">
        <v>54</v>
      </c>
      <c r="M3233" s="2">
        <v>184744340.22600001</v>
      </c>
      <c r="N3233" s="2" t="str">
        <f>VLOOKUP(Tabla1[[#This Row],[nemo]],'Nemos y clasificaciones'!$A$2:$B$5000,2,FALSE)</f>
        <v>CFI</v>
      </c>
      <c r="O3233" s="2" t="str">
        <f>VLOOKUP(Tabla1[[#This Row],[nemo]],'Nemos y clasificaciones'!$A$1:$C$3000,3,FALSE)</f>
        <v>CFI</v>
      </c>
      <c r="P3233" s="2"/>
      <c r="Q3233" s="2"/>
    </row>
    <row r="3234" spans="1:17" x14ac:dyDescent="0.25">
      <c r="A3234" t="s">
        <v>9123</v>
      </c>
      <c r="B3234" s="1">
        <v>42969</v>
      </c>
      <c r="C3234" s="1">
        <v>42975</v>
      </c>
      <c r="D3234" t="s">
        <v>14</v>
      </c>
      <c r="E3234" t="s">
        <v>128</v>
      </c>
      <c r="F3234">
        <v>0</v>
      </c>
      <c r="G3234">
        <v>2248647</v>
      </c>
      <c r="H3234">
        <v>0</v>
      </c>
      <c r="I3234">
        <v>0</v>
      </c>
      <c r="J3234">
        <v>0</v>
      </c>
      <c r="K3234">
        <v>80.659000000000006</v>
      </c>
      <c r="L3234" t="s">
        <v>54</v>
      </c>
      <c r="M3234" s="2">
        <v>181373618.373</v>
      </c>
      <c r="N3234" s="2" t="str">
        <f>VLOOKUP(Tabla1[[#This Row],[nemo]],'Nemos y clasificaciones'!$A$2:$B$5000,2,FALSE)</f>
        <v>CFI</v>
      </c>
      <c r="O3234" s="2" t="str">
        <f>VLOOKUP(Tabla1[[#This Row],[nemo]],'Nemos y clasificaciones'!$A$1:$C$3000,3,FALSE)</f>
        <v>CFI</v>
      </c>
      <c r="P3234" s="2"/>
      <c r="Q3234" s="2"/>
    </row>
    <row r="3235" spans="1:17" x14ac:dyDescent="0.25">
      <c r="A3235" t="s">
        <v>1459</v>
      </c>
      <c r="B3235" s="1">
        <v>44356</v>
      </c>
      <c r="C3235" s="1">
        <v>44362</v>
      </c>
      <c r="D3235" t="s">
        <v>14</v>
      </c>
      <c r="E3235" t="s">
        <v>128</v>
      </c>
      <c r="F3235">
        <v>0</v>
      </c>
      <c r="G3235">
        <v>2248647</v>
      </c>
      <c r="H3235">
        <v>0</v>
      </c>
      <c r="I3235">
        <v>0</v>
      </c>
      <c r="J3235">
        <v>0</v>
      </c>
      <c r="K3235">
        <v>79.962999999999994</v>
      </c>
      <c r="L3235" t="s">
        <v>54</v>
      </c>
      <c r="M3235" s="2">
        <v>179808560.06099999</v>
      </c>
      <c r="N3235" s="2" t="str">
        <f>VLOOKUP(Tabla1[[#This Row],[nemo]],'Nemos y clasificaciones'!$A$2:$B$5000,2,FALSE)</f>
        <v>CFI</v>
      </c>
      <c r="O3235" s="2" t="str">
        <f>VLOOKUP(Tabla1[[#This Row],[nemo]],'Nemos y clasificaciones'!$A$1:$C$3000,3,FALSE)</f>
        <v>CFI</v>
      </c>
      <c r="P3235" s="2"/>
      <c r="Q3235" s="2"/>
    </row>
    <row r="3236" spans="1:17" x14ac:dyDescent="0.25">
      <c r="A3236" t="s">
        <v>11016</v>
      </c>
      <c r="B3236" s="1">
        <v>42361</v>
      </c>
      <c r="C3236" s="1">
        <v>42368</v>
      </c>
      <c r="D3236" t="s">
        <v>14</v>
      </c>
      <c r="E3236" t="s">
        <v>128</v>
      </c>
      <c r="F3236">
        <v>0</v>
      </c>
      <c r="G3236">
        <v>2248647</v>
      </c>
      <c r="H3236">
        <v>0</v>
      </c>
      <c r="I3236">
        <v>0</v>
      </c>
      <c r="J3236">
        <v>0</v>
      </c>
      <c r="K3236">
        <v>77.094999999999999</v>
      </c>
      <c r="L3236" t="s">
        <v>54</v>
      </c>
      <c r="M3236" s="2">
        <v>173359440.465</v>
      </c>
      <c r="N3236" s="2" t="str">
        <f>VLOOKUP(Tabla1[[#This Row],[nemo]],'Nemos y clasificaciones'!$A$2:$B$5000,2,FALSE)</f>
        <v>CFI</v>
      </c>
      <c r="O3236" s="2" t="str">
        <f>VLOOKUP(Tabla1[[#This Row],[nemo]],'Nemos y clasificaciones'!$A$1:$C$3000,3,FALSE)</f>
        <v>CFI</v>
      </c>
      <c r="P3236" s="2"/>
      <c r="Q3236" s="2"/>
    </row>
    <row r="3237" spans="1:17" x14ac:dyDescent="0.25">
      <c r="A3237" t="s">
        <v>9319</v>
      </c>
      <c r="B3237" s="1">
        <v>42902</v>
      </c>
      <c r="C3237" s="1">
        <v>42908</v>
      </c>
      <c r="D3237" t="s">
        <v>14</v>
      </c>
      <c r="E3237" t="s">
        <v>128</v>
      </c>
      <c r="F3237">
        <v>0</v>
      </c>
      <c r="G3237">
        <v>2248647</v>
      </c>
      <c r="H3237">
        <v>0</v>
      </c>
      <c r="I3237">
        <v>0</v>
      </c>
      <c r="J3237">
        <v>0</v>
      </c>
      <c r="K3237">
        <v>76.186999999999998</v>
      </c>
      <c r="L3237" t="s">
        <v>54</v>
      </c>
      <c r="M3237" s="2">
        <v>171317668.98899999</v>
      </c>
      <c r="N3237" s="2" t="str">
        <f>VLOOKUP(Tabla1[[#This Row],[nemo]],'Nemos y clasificaciones'!$A$2:$B$5000,2,FALSE)</f>
        <v>CFI</v>
      </c>
      <c r="O3237" s="2" t="str">
        <f>VLOOKUP(Tabla1[[#This Row],[nemo]],'Nemos y clasificaciones'!$A$1:$C$3000,3,FALSE)</f>
        <v>CFI</v>
      </c>
      <c r="P3237" s="2"/>
      <c r="Q3237" s="2"/>
    </row>
    <row r="3238" spans="1:17" x14ac:dyDescent="0.25">
      <c r="A3238" t="s">
        <v>5075</v>
      </c>
      <c r="B3238" s="1">
        <v>43822</v>
      </c>
      <c r="C3238" s="1">
        <v>43829</v>
      </c>
      <c r="D3238" t="s">
        <v>14</v>
      </c>
      <c r="E3238" t="s">
        <v>128</v>
      </c>
      <c r="F3238">
        <v>0</v>
      </c>
      <c r="G3238">
        <v>2248647</v>
      </c>
      <c r="H3238">
        <v>0</v>
      </c>
      <c r="I3238">
        <v>0</v>
      </c>
      <c r="J3238">
        <v>0</v>
      </c>
      <c r="K3238">
        <v>74.525000000000006</v>
      </c>
      <c r="L3238" t="s">
        <v>54</v>
      </c>
      <c r="M3238" s="2">
        <v>167580417.67500001</v>
      </c>
      <c r="N3238" s="2" t="str">
        <f>VLOOKUP(Tabla1[[#This Row],[nemo]],'Nemos y clasificaciones'!$A$2:$B$5000,2,FALSE)</f>
        <v>CFI</v>
      </c>
      <c r="O3238" s="2" t="str">
        <f>VLOOKUP(Tabla1[[#This Row],[nemo]],'Nemos y clasificaciones'!$A$1:$C$3000,3,FALSE)</f>
        <v>CFI</v>
      </c>
      <c r="P3238" s="2"/>
      <c r="Q3238" s="2"/>
    </row>
    <row r="3239" spans="1:17" x14ac:dyDescent="0.25">
      <c r="A3239" t="s">
        <v>8813</v>
      </c>
      <c r="B3239" s="1">
        <v>43084</v>
      </c>
      <c r="C3239" s="1">
        <v>43090</v>
      </c>
      <c r="D3239" t="s">
        <v>14</v>
      </c>
      <c r="E3239" t="s">
        <v>128</v>
      </c>
      <c r="F3239">
        <v>0</v>
      </c>
      <c r="G3239">
        <v>2248647</v>
      </c>
      <c r="H3239">
        <v>0</v>
      </c>
      <c r="I3239">
        <v>0</v>
      </c>
      <c r="J3239">
        <v>0</v>
      </c>
      <c r="K3239">
        <v>73.331999999999994</v>
      </c>
      <c r="L3239" t="s">
        <v>54</v>
      </c>
      <c r="M3239" s="2">
        <v>164897781.80399999</v>
      </c>
      <c r="N3239" s="2" t="str">
        <f>VLOOKUP(Tabla1[[#This Row],[nemo]],'Nemos y clasificaciones'!$A$2:$B$5000,2,FALSE)</f>
        <v>CFI</v>
      </c>
      <c r="O3239" s="2" t="str">
        <f>VLOOKUP(Tabla1[[#This Row],[nemo]],'Nemos y clasificaciones'!$A$1:$C$3000,3,FALSE)</f>
        <v>CFI</v>
      </c>
      <c r="P3239" s="2"/>
      <c r="Q3239" s="2"/>
    </row>
    <row r="3240" spans="1:17" x14ac:dyDescent="0.25">
      <c r="A3240" t="s">
        <v>3656</v>
      </c>
      <c r="B3240" s="1">
        <v>44033</v>
      </c>
      <c r="C3240" s="1">
        <v>44039</v>
      </c>
      <c r="D3240" t="s">
        <v>14</v>
      </c>
      <c r="E3240" t="s">
        <v>128</v>
      </c>
      <c r="F3240">
        <v>0</v>
      </c>
      <c r="G3240">
        <v>2210802</v>
      </c>
      <c r="H3240">
        <v>0</v>
      </c>
      <c r="I3240">
        <v>0</v>
      </c>
      <c r="J3240">
        <v>0</v>
      </c>
      <c r="K3240">
        <v>73.861000000000004</v>
      </c>
      <c r="L3240" t="s">
        <v>54</v>
      </c>
      <c r="M3240" s="2">
        <v>163292046.52200001</v>
      </c>
      <c r="N3240" s="2" t="str">
        <f>VLOOKUP(Tabla1[[#This Row],[nemo]],'Nemos y clasificaciones'!$A$2:$B$5000,2,FALSE)</f>
        <v>CFI</v>
      </c>
      <c r="O3240" s="2" t="str">
        <f>VLOOKUP(Tabla1[[#This Row],[nemo]],'Nemos y clasificaciones'!$A$1:$C$3000,3,FALSE)</f>
        <v>CFI</v>
      </c>
      <c r="P3240" s="2"/>
      <c r="Q3240" s="2"/>
    </row>
    <row r="3241" spans="1:17" x14ac:dyDescent="0.25">
      <c r="A3241" t="s">
        <v>2561</v>
      </c>
      <c r="B3241" s="1">
        <v>44237</v>
      </c>
      <c r="C3241" s="1">
        <v>44243</v>
      </c>
      <c r="D3241" t="s">
        <v>14</v>
      </c>
      <c r="E3241" t="s">
        <v>128</v>
      </c>
      <c r="F3241">
        <v>0</v>
      </c>
      <c r="G3241">
        <v>2248647</v>
      </c>
      <c r="H3241">
        <v>0</v>
      </c>
      <c r="I3241">
        <v>0</v>
      </c>
      <c r="J3241">
        <v>0</v>
      </c>
      <c r="K3241">
        <v>72.08</v>
      </c>
      <c r="L3241" t="s">
        <v>54</v>
      </c>
      <c r="M3241" s="2">
        <v>162082475.75999999</v>
      </c>
      <c r="N3241" s="2" t="str">
        <f>VLOOKUP(Tabla1[[#This Row],[nemo]],'Nemos y clasificaciones'!$A$2:$B$5000,2,FALSE)</f>
        <v>CFI</v>
      </c>
      <c r="O3241" s="2" t="str">
        <f>VLOOKUP(Tabla1[[#This Row],[nemo]],'Nemos y clasificaciones'!$A$1:$C$3000,3,FALSE)</f>
        <v>CFI</v>
      </c>
      <c r="P3241" s="2"/>
      <c r="Q3241" s="2"/>
    </row>
    <row r="3242" spans="1:17" x14ac:dyDescent="0.25">
      <c r="A3242" t="s">
        <v>7188</v>
      </c>
      <c r="B3242" s="1">
        <v>43448</v>
      </c>
      <c r="C3242" s="1">
        <v>43454</v>
      </c>
      <c r="D3242" t="s">
        <v>14</v>
      </c>
      <c r="E3242" t="s">
        <v>128</v>
      </c>
      <c r="F3242">
        <v>0</v>
      </c>
      <c r="G3242">
        <v>2248647</v>
      </c>
      <c r="H3242">
        <v>0</v>
      </c>
      <c r="I3242">
        <v>0</v>
      </c>
      <c r="J3242">
        <v>0</v>
      </c>
      <c r="K3242">
        <v>71.805999999999997</v>
      </c>
      <c r="L3242" t="s">
        <v>54</v>
      </c>
      <c r="M3242" s="2">
        <v>161466346.48199999</v>
      </c>
      <c r="N3242" s="2" t="str">
        <f>VLOOKUP(Tabla1[[#This Row],[nemo]],'Nemos y clasificaciones'!$A$2:$B$5000,2,FALSE)</f>
        <v>CFI</v>
      </c>
      <c r="O3242" s="2" t="str">
        <f>VLOOKUP(Tabla1[[#This Row],[nemo]],'Nemos y clasificaciones'!$A$1:$C$3000,3,FALSE)</f>
        <v>CFI</v>
      </c>
      <c r="P3242" s="2"/>
      <c r="Q3242" s="2"/>
    </row>
    <row r="3243" spans="1:17" x14ac:dyDescent="0.25">
      <c r="A3243" t="s">
        <v>11973</v>
      </c>
      <c r="B3243" s="1">
        <v>42027</v>
      </c>
      <c r="C3243" s="1">
        <v>42033</v>
      </c>
      <c r="D3243" t="s">
        <v>14</v>
      </c>
      <c r="E3243" t="s">
        <v>128</v>
      </c>
      <c r="F3243">
        <v>0</v>
      </c>
      <c r="G3243">
        <v>2036327</v>
      </c>
      <c r="H3243">
        <v>0</v>
      </c>
      <c r="I3243">
        <v>0</v>
      </c>
      <c r="J3243">
        <v>0</v>
      </c>
      <c r="K3243">
        <v>77.405000000000001</v>
      </c>
      <c r="L3243" t="s">
        <v>54</v>
      </c>
      <c r="M3243" s="2">
        <v>157621891.435</v>
      </c>
      <c r="N3243" s="2" t="str">
        <f>VLOOKUP(Tabla1[[#This Row],[nemo]],'Nemos y clasificaciones'!$A$2:$B$5000,2,FALSE)</f>
        <v>CFI</v>
      </c>
      <c r="O3243" s="2" t="str">
        <f>VLOOKUP(Tabla1[[#This Row],[nemo]],'Nemos y clasificaciones'!$A$1:$C$3000,3,FALSE)</f>
        <v>CFI</v>
      </c>
      <c r="P3243" s="2"/>
      <c r="Q3243" s="2"/>
    </row>
    <row r="3244" spans="1:17" x14ac:dyDescent="0.25">
      <c r="A3244" t="s">
        <v>4036</v>
      </c>
      <c r="B3244" s="1">
        <v>43994</v>
      </c>
      <c r="C3244" s="1">
        <v>44000</v>
      </c>
      <c r="D3244" t="s">
        <v>14</v>
      </c>
      <c r="E3244" t="s">
        <v>128</v>
      </c>
      <c r="F3244">
        <v>0</v>
      </c>
      <c r="G3244">
        <v>2248647</v>
      </c>
      <c r="H3244">
        <v>0</v>
      </c>
      <c r="I3244">
        <v>0</v>
      </c>
      <c r="J3244">
        <v>0</v>
      </c>
      <c r="K3244">
        <v>67.710999999999999</v>
      </c>
      <c r="L3244" t="s">
        <v>54</v>
      </c>
      <c r="M3244" s="2">
        <v>152258137.01699999</v>
      </c>
      <c r="N3244" s="2" t="str">
        <f>VLOOKUP(Tabla1[[#This Row],[nemo]],'Nemos y clasificaciones'!$A$2:$B$5000,2,FALSE)</f>
        <v>CFI</v>
      </c>
      <c r="O3244" s="2" t="str">
        <f>VLOOKUP(Tabla1[[#This Row],[nemo]],'Nemos y clasificaciones'!$A$1:$C$3000,3,FALSE)</f>
        <v>CFI</v>
      </c>
      <c r="P3244" s="2"/>
      <c r="Q3244" s="2"/>
    </row>
    <row r="3245" spans="1:17" x14ac:dyDescent="0.25">
      <c r="A3245" t="s">
        <v>3478</v>
      </c>
      <c r="B3245" s="1">
        <v>44083</v>
      </c>
      <c r="C3245" s="1">
        <v>44089</v>
      </c>
      <c r="D3245" t="s">
        <v>14</v>
      </c>
      <c r="E3245" t="s">
        <v>128</v>
      </c>
      <c r="F3245">
        <v>0</v>
      </c>
      <c r="G3245">
        <v>2184937</v>
      </c>
      <c r="H3245">
        <v>0</v>
      </c>
      <c r="I3245">
        <v>0</v>
      </c>
      <c r="J3245">
        <v>0</v>
      </c>
      <c r="K3245">
        <v>65.278999999999996</v>
      </c>
      <c r="L3245" t="s">
        <v>54</v>
      </c>
      <c r="M3245" s="2">
        <v>142630502.42300001</v>
      </c>
      <c r="N3245" s="2" t="str">
        <f>VLOOKUP(Tabla1[[#This Row],[nemo]],'Nemos y clasificaciones'!$A$2:$B$5000,2,FALSE)</f>
        <v>CFI</v>
      </c>
      <c r="O3245" s="2" t="str">
        <f>VLOOKUP(Tabla1[[#This Row],[nemo]],'Nemos y clasificaciones'!$A$1:$C$3000,3,FALSE)</f>
        <v>CFI</v>
      </c>
      <c r="P3245" s="2"/>
      <c r="Q3245" s="2"/>
    </row>
    <row r="3246" spans="1:17" x14ac:dyDescent="0.25">
      <c r="A3246" t="s">
        <v>2898</v>
      </c>
      <c r="B3246" s="1">
        <v>44180</v>
      </c>
      <c r="C3246" s="1">
        <v>44186</v>
      </c>
      <c r="D3246" t="s">
        <v>14</v>
      </c>
      <c r="E3246" t="s">
        <v>128</v>
      </c>
      <c r="F3246">
        <v>0</v>
      </c>
      <c r="G3246">
        <v>2179148</v>
      </c>
      <c r="H3246">
        <v>0</v>
      </c>
      <c r="I3246">
        <v>0</v>
      </c>
      <c r="J3246">
        <v>0</v>
      </c>
      <c r="K3246">
        <v>59.040999999999997</v>
      </c>
      <c r="L3246" t="s">
        <v>54</v>
      </c>
      <c r="M3246" s="2">
        <v>128659077.068</v>
      </c>
      <c r="N3246" s="2" t="str">
        <f>VLOOKUP(Tabla1[[#This Row],[nemo]],'Nemos y clasificaciones'!$A$2:$B$5000,2,FALSE)</f>
        <v>CFI</v>
      </c>
      <c r="O3246" s="2" t="str">
        <f>VLOOKUP(Tabla1[[#This Row],[nemo]],'Nemos y clasificaciones'!$A$1:$C$3000,3,FALSE)</f>
        <v>CFI</v>
      </c>
      <c r="P3246" s="2"/>
      <c r="Q3246" s="2"/>
    </row>
    <row r="3247" spans="1:17" x14ac:dyDescent="0.25">
      <c r="A3247" t="s">
        <v>10529</v>
      </c>
      <c r="B3247" s="1">
        <v>42508</v>
      </c>
      <c r="C3247" s="1">
        <v>42515</v>
      </c>
      <c r="D3247" t="s">
        <v>14</v>
      </c>
      <c r="E3247" t="s">
        <v>1663</v>
      </c>
      <c r="F3247">
        <v>0</v>
      </c>
      <c r="G3247">
        <v>2900000</v>
      </c>
      <c r="H3247">
        <v>0</v>
      </c>
      <c r="I3247">
        <v>0</v>
      </c>
      <c r="J3247">
        <v>0</v>
      </c>
      <c r="K3247">
        <v>96</v>
      </c>
      <c r="L3247" t="s">
        <v>54</v>
      </c>
      <c r="M3247" s="2">
        <v>278400000</v>
      </c>
      <c r="N3247" s="2" t="str">
        <f>VLOOKUP(Tabla1[[#This Row],[nemo]],'Nemos y clasificaciones'!$A$2:$B$5000,2,FALSE)</f>
        <v>ENERGIA DE CASABLANCA S.A.</v>
      </c>
      <c r="O3247" s="2" t="str">
        <f>VLOOKUP(Tabla1[[#This Row],[nemo]],'Nemos y clasificaciones'!$A$1:$C$3000,3,FALSE)</f>
        <v>Eléctrico</v>
      </c>
      <c r="P3247" s="2"/>
      <c r="Q3247" s="2"/>
    </row>
    <row r="3248" spans="1:17" x14ac:dyDescent="0.25">
      <c r="A3248" t="s">
        <v>11946</v>
      </c>
      <c r="B3248" s="1">
        <v>42055</v>
      </c>
      <c r="C3248" s="1">
        <v>42061</v>
      </c>
      <c r="D3248" t="s">
        <v>14</v>
      </c>
      <c r="E3248" t="s">
        <v>128</v>
      </c>
      <c r="F3248">
        <v>0</v>
      </c>
      <c r="G3248">
        <v>2248647</v>
      </c>
      <c r="H3248">
        <v>0</v>
      </c>
      <c r="I3248">
        <v>0</v>
      </c>
      <c r="J3248">
        <v>0</v>
      </c>
      <c r="K3248">
        <v>26.72</v>
      </c>
      <c r="L3248" t="s">
        <v>54</v>
      </c>
      <c r="M3248" s="2">
        <v>60083847.840000004</v>
      </c>
      <c r="N3248" s="2" t="str">
        <f>VLOOKUP(Tabla1[[#This Row],[nemo]],'Nemos y clasificaciones'!$A$2:$B$5000,2,FALSE)</f>
        <v>CFI</v>
      </c>
      <c r="O3248" s="2" t="str">
        <f>VLOOKUP(Tabla1[[#This Row],[nemo]],'Nemos y clasificaciones'!$A$1:$C$3000,3,FALSE)</f>
        <v>CFI</v>
      </c>
      <c r="P3248" s="2"/>
      <c r="Q3248" s="2"/>
    </row>
    <row r="3249" spans="1:17" x14ac:dyDescent="0.25">
      <c r="A3249" t="s">
        <v>8010</v>
      </c>
      <c r="B3249" s="1">
        <v>43245</v>
      </c>
      <c r="C3249" s="1">
        <v>43251</v>
      </c>
      <c r="D3249" t="s">
        <v>14</v>
      </c>
      <c r="E3249" t="s">
        <v>128</v>
      </c>
      <c r="F3249">
        <v>0</v>
      </c>
      <c r="G3249">
        <v>2248647</v>
      </c>
      <c r="H3249">
        <v>0</v>
      </c>
      <c r="I3249">
        <v>0</v>
      </c>
      <c r="J3249">
        <v>0</v>
      </c>
      <c r="K3249">
        <v>23.233000000000001</v>
      </c>
      <c r="L3249" t="s">
        <v>54</v>
      </c>
      <c r="M3249" s="2">
        <v>52242815.751000002</v>
      </c>
      <c r="N3249" s="2" t="str">
        <f>VLOOKUP(Tabla1[[#This Row],[nemo]],'Nemos y clasificaciones'!$A$2:$B$5000,2,FALSE)</f>
        <v>CFI</v>
      </c>
      <c r="O3249" s="2" t="str">
        <f>VLOOKUP(Tabla1[[#This Row],[nemo]],'Nemos y clasificaciones'!$A$1:$C$3000,3,FALSE)</f>
        <v>CFI</v>
      </c>
      <c r="P3249" s="2"/>
      <c r="Q3249" s="2"/>
    </row>
    <row r="3250" spans="1:17" x14ac:dyDescent="0.25">
      <c r="A3250" t="s">
        <v>9411</v>
      </c>
      <c r="B3250" s="1">
        <v>42880</v>
      </c>
      <c r="C3250" s="1">
        <v>42886</v>
      </c>
      <c r="D3250" t="s">
        <v>14</v>
      </c>
      <c r="E3250" t="s">
        <v>128</v>
      </c>
      <c r="F3250">
        <v>0</v>
      </c>
      <c r="G3250">
        <v>2248647</v>
      </c>
      <c r="H3250">
        <v>0</v>
      </c>
      <c r="I3250">
        <v>0</v>
      </c>
      <c r="J3250">
        <v>0</v>
      </c>
      <c r="K3250">
        <v>21.48</v>
      </c>
      <c r="L3250" t="s">
        <v>54</v>
      </c>
      <c r="M3250" s="2">
        <v>48300937.560000002</v>
      </c>
      <c r="N3250" s="2" t="str">
        <f>VLOOKUP(Tabla1[[#This Row],[nemo]],'Nemos y clasificaciones'!$A$2:$B$5000,2,FALSE)</f>
        <v>CFI</v>
      </c>
      <c r="O3250" s="2" t="str">
        <f>VLOOKUP(Tabla1[[#This Row],[nemo]],'Nemos y clasificaciones'!$A$1:$C$3000,3,FALSE)</f>
        <v>CFI</v>
      </c>
      <c r="P3250" s="2"/>
      <c r="Q3250" s="2"/>
    </row>
    <row r="3251" spans="1:17" x14ac:dyDescent="0.25">
      <c r="A3251" t="s">
        <v>6242</v>
      </c>
      <c r="B3251" s="1">
        <v>43608</v>
      </c>
      <c r="C3251" s="1">
        <v>43614</v>
      </c>
      <c r="D3251" t="s">
        <v>14</v>
      </c>
      <c r="E3251" t="s">
        <v>128</v>
      </c>
      <c r="F3251">
        <v>0</v>
      </c>
      <c r="G3251">
        <v>2248647</v>
      </c>
      <c r="H3251">
        <v>0</v>
      </c>
      <c r="I3251">
        <v>0</v>
      </c>
      <c r="J3251">
        <v>0</v>
      </c>
      <c r="K3251">
        <v>20.815000000000001</v>
      </c>
      <c r="L3251" t="s">
        <v>54</v>
      </c>
      <c r="M3251" s="2">
        <v>46805587.305</v>
      </c>
      <c r="N3251" s="2" t="str">
        <f>VLOOKUP(Tabla1[[#This Row],[nemo]],'Nemos y clasificaciones'!$A$2:$B$5000,2,FALSE)</f>
        <v>CFI</v>
      </c>
      <c r="O3251" s="2" t="str">
        <f>VLOOKUP(Tabla1[[#This Row],[nemo]],'Nemos y clasificaciones'!$A$1:$C$3000,3,FALSE)</f>
        <v>CFI</v>
      </c>
      <c r="P3251" s="2"/>
      <c r="Q3251" s="2"/>
    </row>
    <row r="3252" spans="1:17" x14ac:dyDescent="0.25">
      <c r="A3252" t="s">
        <v>11477</v>
      </c>
      <c r="B3252" s="1">
        <v>42167</v>
      </c>
      <c r="C3252" s="1">
        <v>42173</v>
      </c>
      <c r="D3252" t="s">
        <v>14</v>
      </c>
      <c r="E3252" t="s">
        <v>128</v>
      </c>
      <c r="F3252">
        <v>0</v>
      </c>
      <c r="G3252">
        <v>2248647</v>
      </c>
      <c r="H3252">
        <v>0</v>
      </c>
      <c r="I3252">
        <v>0</v>
      </c>
      <c r="J3252">
        <v>0</v>
      </c>
      <c r="K3252">
        <v>19.349</v>
      </c>
      <c r="L3252" t="s">
        <v>54</v>
      </c>
      <c r="M3252" s="2">
        <v>43509070.803000003</v>
      </c>
      <c r="N3252" s="2" t="str">
        <f>VLOOKUP(Tabla1[[#This Row],[nemo]],'Nemos y clasificaciones'!$A$2:$B$5000,2,FALSE)</f>
        <v>CFI</v>
      </c>
      <c r="O3252" s="2" t="str">
        <f>VLOOKUP(Tabla1[[#This Row],[nemo]],'Nemos y clasificaciones'!$A$1:$C$3000,3,FALSE)</f>
        <v>CFI</v>
      </c>
      <c r="P3252" s="2"/>
      <c r="Q3252" s="2"/>
    </row>
    <row r="3253" spans="1:17" x14ac:dyDescent="0.25">
      <c r="A3253" t="s">
        <v>10450</v>
      </c>
      <c r="B3253" s="1">
        <v>42523</v>
      </c>
      <c r="C3253" s="1">
        <v>42529</v>
      </c>
      <c r="D3253" t="s">
        <v>14</v>
      </c>
      <c r="E3253" t="s">
        <v>128</v>
      </c>
      <c r="F3253">
        <v>0</v>
      </c>
      <c r="G3253">
        <v>2248647</v>
      </c>
      <c r="H3253">
        <v>0</v>
      </c>
      <c r="I3253">
        <v>0</v>
      </c>
      <c r="J3253">
        <v>0</v>
      </c>
      <c r="K3253">
        <v>17.878</v>
      </c>
      <c r="L3253" t="s">
        <v>54</v>
      </c>
      <c r="M3253" s="2">
        <v>40201311.066</v>
      </c>
      <c r="N3253" s="2" t="str">
        <f>VLOOKUP(Tabla1[[#This Row],[nemo]],'Nemos y clasificaciones'!$A$2:$B$5000,2,FALSE)</f>
        <v>CFI</v>
      </c>
      <c r="O3253" s="2" t="str">
        <f>VLOOKUP(Tabla1[[#This Row],[nemo]],'Nemos y clasificaciones'!$A$1:$C$3000,3,FALSE)</f>
        <v>CFI</v>
      </c>
      <c r="P3253" s="2"/>
      <c r="Q3253" s="2"/>
    </row>
    <row r="3254" spans="1:17" x14ac:dyDescent="0.25">
      <c r="A3254" t="s">
        <v>2680</v>
      </c>
      <c r="B3254" s="1">
        <v>44210</v>
      </c>
      <c r="C3254" s="1">
        <v>44216</v>
      </c>
      <c r="D3254" t="s">
        <v>14</v>
      </c>
      <c r="E3254" t="s">
        <v>124</v>
      </c>
      <c r="F3254">
        <v>0</v>
      </c>
      <c r="G3254">
        <v>5987024</v>
      </c>
      <c r="H3254">
        <v>0</v>
      </c>
      <c r="I3254">
        <v>0</v>
      </c>
      <c r="J3254">
        <v>0</v>
      </c>
      <c r="K3254">
        <v>112.372</v>
      </c>
      <c r="L3254" t="s">
        <v>19</v>
      </c>
      <c r="M3254" s="2">
        <v>672773860.92799997</v>
      </c>
      <c r="N3254" s="2" t="str">
        <f>VLOOKUP(Tabla1[[#This Row],[nemo]],'Nemos y clasificaciones'!$A$2:$B$5000,2,FALSE)</f>
        <v>CFI</v>
      </c>
      <c r="O3254" s="2" t="str">
        <f>VLOOKUP(Tabla1[[#This Row],[nemo]],'Nemos y clasificaciones'!$A$1:$C$3000,3,FALSE)</f>
        <v>CFI</v>
      </c>
      <c r="P3254" s="2"/>
      <c r="Q3254" s="2"/>
    </row>
    <row r="3255" spans="1:17" x14ac:dyDescent="0.25">
      <c r="A3255" t="s">
        <v>10881</v>
      </c>
      <c r="B3255" s="1">
        <v>42446</v>
      </c>
      <c r="C3255" s="1">
        <v>42452</v>
      </c>
      <c r="D3255" t="s">
        <v>14</v>
      </c>
      <c r="E3255" t="s">
        <v>1709</v>
      </c>
      <c r="F3255">
        <v>0</v>
      </c>
      <c r="G3255">
        <v>11000000</v>
      </c>
      <c r="H3255">
        <v>0</v>
      </c>
      <c r="I3255">
        <v>0</v>
      </c>
      <c r="J3255">
        <v>0</v>
      </c>
      <c r="K3255">
        <v>25</v>
      </c>
      <c r="L3255" t="s">
        <v>54</v>
      </c>
      <c r="M3255" s="2">
        <v>275000000</v>
      </c>
      <c r="N3255" s="2" t="str">
        <f>VLOOKUP(Tabla1[[#This Row],[nemo]],'Nemos y clasificaciones'!$A$2:$B$5000,2,FALSE)</f>
        <v>SOCIEDAD AGRICOLA LA ROSA SOFRUCO S.A.</v>
      </c>
      <c r="O3255" s="2" t="str">
        <f>VLOOKUP(Tabla1[[#This Row],[nemo]],'Nemos y clasificaciones'!$A$1:$C$3000,3,FALSE)</f>
        <v>Otros</v>
      </c>
      <c r="P3255" s="2"/>
      <c r="Q3255" s="2"/>
    </row>
    <row r="3256" spans="1:17" x14ac:dyDescent="0.25">
      <c r="A3256" t="s">
        <v>3313</v>
      </c>
      <c r="B3256" s="1">
        <v>44119</v>
      </c>
      <c r="C3256" s="1">
        <v>44125</v>
      </c>
      <c r="D3256" t="s">
        <v>14</v>
      </c>
      <c r="E3256" t="s">
        <v>124</v>
      </c>
      <c r="F3256">
        <v>0</v>
      </c>
      <c r="G3256">
        <v>5760619</v>
      </c>
      <c r="H3256">
        <v>0</v>
      </c>
      <c r="I3256">
        <v>0</v>
      </c>
      <c r="J3256">
        <v>0</v>
      </c>
      <c r="K3256">
        <v>116.649</v>
      </c>
      <c r="L3256" t="s">
        <v>19</v>
      </c>
      <c r="M3256" s="2">
        <v>671970445.73099995</v>
      </c>
      <c r="N3256" s="2" t="str">
        <f>VLOOKUP(Tabla1[[#This Row],[nemo]],'Nemos y clasificaciones'!$A$2:$B$5000,2,FALSE)</f>
        <v>CFI</v>
      </c>
      <c r="O3256" s="2" t="str">
        <f>VLOOKUP(Tabla1[[#This Row],[nemo]],'Nemos y clasificaciones'!$A$1:$C$3000,3,FALSE)</f>
        <v>CFI</v>
      </c>
      <c r="P3256" s="2"/>
      <c r="Q3256" s="2"/>
    </row>
    <row r="3257" spans="1:17" x14ac:dyDescent="0.25">
      <c r="A3257" t="s">
        <v>6752</v>
      </c>
      <c r="B3257" s="1">
        <v>43545</v>
      </c>
      <c r="C3257" s="1">
        <v>43551</v>
      </c>
      <c r="D3257" t="s">
        <v>14</v>
      </c>
      <c r="E3257" t="s">
        <v>124</v>
      </c>
      <c r="F3257">
        <v>0</v>
      </c>
      <c r="G3257">
        <v>4306388</v>
      </c>
      <c r="H3257">
        <v>0</v>
      </c>
      <c r="I3257">
        <v>0</v>
      </c>
      <c r="J3257">
        <v>0</v>
      </c>
      <c r="K3257">
        <v>102.84699999999999</v>
      </c>
      <c r="L3257" t="s">
        <v>19</v>
      </c>
      <c r="M3257" s="2">
        <v>442899086.63599998</v>
      </c>
      <c r="N3257" s="2" t="str">
        <f>VLOOKUP(Tabla1[[#This Row],[nemo]],'Nemos y clasificaciones'!$A$2:$B$5000,2,FALSE)</f>
        <v>CFI</v>
      </c>
      <c r="O3257" s="2" t="str">
        <f>VLOOKUP(Tabla1[[#This Row],[nemo]],'Nemos y clasificaciones'!$A$1:$C$3000,3,FALSE)</f>
        <v>CFI</v>
      </c>
      <c r="P3257" s="2"/>
      <c r="Q3257" s="2"/>
    </row>
    <row r="3258" spans="1:17" x14ac:dyDescent="0.25">
      <c r="A3258" t="s">
        <v>1462</v>
      </c>
      <c r="B3258" s="1">
        <v>44356</v>
      </c>
      <c r="C3258" s="1">
        <v>44362</v>
      </c>
      <c r="D3258" t="s">
        <v>14</v>
      </c>
      <c r="E3258" t="s">
        <v>124</v>
      </c>
      <c r="F3258">
        <v>0</v>
      </c>
      <c r="G3258">
        <v>6914095</v>
      </c>
      <c r="H3258">
        <v>0</v>
      </c>
      <c r="I3258">
        <v>0</v>
      </c>
      <c r="J3258">
        <v>0</v>
      </c>
      <c r="K3258">
        <v>62.822000000000003</v>
      </c>
      <c r="L3258" t="s">
        <v>54</v>
      </c>
      <c r="M3258" s="2">
        <v>434357276.08999997</v>
      </c>
      <c r="N3258" s="2" t="str">
        <f>VLOOKUP(Tabla1[[#This Row],[nemo]],'Nemos y clasificaciones'!$A$2:$B$5000,2,FALSE)</f>
        <v>CFI</v>
      </c>
      <c r="O3258" s="2" t="str">
        <f>VLOOKUP(Tabla1[[#This Row],[nemo]],'Nemos y clasificaciones'!$A$1:$C$3000,3,FALSE)</f>
        <v>CFI</v>
      </c>
      <c r="P3258" s="2"/>
      <c r="Q3258" s="2"/>
    </row>
    <row r="3259" spans="1:17" x14ac:dyDescent="0.25">
      <c r="A3259" t="s">
        <v>3159</v>
      </c>
      <c r="B3259" s="1">
        <v>44147</v>
      </c>
      <c r="C3259" s="1">
        <v>44153</v>
      </c>
      <c r="D3259" t="s">
        <v>14</v>
      </c>
      <c r="E3259" t="s">
        <v>124</v>
      </c>
      <c r="F3259">
        <v>0</v>
      </c>
      <c r="G3259">
        <v>5872279</v>
      </c>
      <c r="H3259">
        <v>0</v>
      </c>
      <c r="I3259">
        <v>0</v>
      </c>
      <c r="J3259">
        <v>0</v>
      </c>
      <c r="K3259">
        <v>58.66</v>
      </c>
      <c r="L3259" t="s">
        <v>54</v>
      </c>
      <c r="M3259" s="2">
        <v>344467886.13999999</v>
      </c>
      <c r="N3259" s="2" t="str">
        <f>VLOOKUP(Tabla1[[#This Row],[nemo]],'Nemos y clasificaciones'!$A$2:$B$5000,2,FALSE)</f>
        <v>CFI</v>
      </c>
      <c r="O3259" s="2" t="str">
        <f>VLOOKUP(Tabla1[[#This Row],[nemo]],'Nemos y clasificaciones'!$A$1:$C$3000,3,FALSE)</f>
        <v>CFI</v>
      </c>
      <c r="P3259" s="2"/>
      <c r="Q3259" s="2"/>
    </row>
    <row r="3260" spans="1:17" x14ac:dyDescent="0.25">
      <c r="A3260" t="s">
        <v>3657</v>
      </c>
      <c r="B3260" s="1">
        <v>44033</v>
      </c>
      <c r="C3260" s="1">
        <v>44039</v>
      </c>
      <c r="D3260" t="s">
        <v>14</v>
      </c>
      <c r="E3260" t="s">
        <v>124</v>
      </c>
      <c r="F3260">
        <v>0</v>
      </c>
      <c r="G3260">
        <v>5254078</v>
      </c>
      <c r="H3260">
        <v>0</v>
      </c>
      <c r="I3260">
        <v>0</v>
      </c>
      <c r="J3260">
        <v>0</v>
      </c>
      <c r="K3260">
        <v>61.034999999999997</v>
      </c>
      <c r="L3260" t="s">
        <v>54</v>
      </c>
      <c r="M3260" s="2">
        <v>320682650.73000002</v>
      </c>
      <c r="N3260" s="2" t="str">
        <f>VLOOKUP(Tabla1[[#This Row],[nemo]],'Nemos y clasificaciones'!$A$2:$B$5000,2,FALSE)</f>
        <v>CFI</v>
      </c>
      <c r="O3260" s="2" t="str">
        <f>VLOOKUP(Tabla1[[#This Row],[nemo]],'Nemos y clasificaciones'!$A$1:$C$3000,3,FALSE)</f>
        <v>CFI</v>
      </c>
      <c r="P3260" s="2"/>
      <c r="Q3260" s="2"/>
    </row>
    <row r="3261" spans="1:17" x14ac:dyDescent="0.25">
      <c r="A3261" t="s">
        <v>3480</v>
      </c>
      <c r="B3261" s="1">
        <v>44083</v>
      </c>
      <c r="C3261" s="1">
        <v>44089</v>
      </c>
      <c r="D3261" t="s">
        <v>14</v>
      </c>
      <c r="E3261" t="s">
        <v>124</v>
      </c>
      <c r="F3261">
        <v>0</v>
      </c>
      <c r="G3261">
        <v>5219902</v>
      </c>
      <c r="H3261">
        <v>0</v>
      </c>
      <c r="I3261">
        <v>0</v>
      </c>
      <c r="J3261">
        <v>0</v>
      </c>
      <c r="K3261">
        <v>39.220999999999997</v>
      </c>
      <c r="L3261" t="s">
        <v>54</v>
      </c>
      <c r="M3261" s="2">
        <v>204729776.34200001</v>
      </c>
      <c r="N3261" s="2" t="str">
        <f>VLOOKUP(Tabla1[[#This Row],[nemo]],'Nemos y clasificaciones'!$A$2:$B$5000,2,FALSE)</f>
        <v>CFI</v>
      </c>
      <c r="O3261" s="2" t="str">
        <f>VLOOKUP(Tabla1[[#This Row],[nemo]],'Nemos y clasificaciones'!$A$1:$C$3000,3,FALSE)</f>
        <v>CFI</v>
      </c>
      <c r="P3261" s="2"/>
      <c r="Q3261" s="2"/>
    </row>
    <row r="3262" spans="1:17" x14ac:dyDescent="0.25">
      <c r="A3262" t="s">
        <v>9890</v>
      </c>
      <c r="B3262" s="1">
        <v>42780</v>
      </c>
      <c r="C3262" s="1">
        <v>42786</v>
      </c>
      <c r="D3262" t="s">
        <v>14</v>
      </c>
      <c r="E3262" t="s">
        <v>124</v>
      </c>
      <c r="F3262">
        <v>0</v>
      </c>
      <c r="G3262">
        <v>468499</v>
      </c>
      <c r="H3262">
        <v>0</v>
      </c>
      <c r="I3262">
        <v>0</v>
      </c>
      <c r="J3262">
        <v>0</v>
      </c>
      <c r="K3262">
        <v>137.77500000000001</v>
      </c>
      <c r="L3262" t="s">
        <v>19</v>
      </c>
      <c r="M3262" s="2">
        <v>64547449.725000001</v>
      </c>
      <c r="N3262" s="2" t="str">
        <f>VLOOKUP(Tabla1[[#This Row],[nemo]],'Nemos y clasificaciones'!$A$2:$B$5000,2,FALSE)</f>
        <v>CFI</v>
      </c>
      <c r="O3262" s="2" t="str">
        <f>VLOOKUP(Tabla1[[#This Row],[nemo]],'Nemos y clasificaciones'!$A$1:$C$3000,3,FALSE)</f>
        <v>CFI</v>
      </c>
      <c r="P3262" s="2"/>
      <c r="Q3262" s="2"/>
    </row>
    <row r="3263" spans="1:17" x14ac:dyDescent="0.25">
      <c r="A3263" t="s">
        <v>8520</v>
      </c>
      <c r="B3263" s="1">
        <v>43175</v>
      </c>
      <c r="C3263" s="1">
        <v>43181</v>
      </c>
      <c r="D3263" t="s">
        <v>14</v>
      </c>
      <c r="E3263" t="s">
        <v>124</v>
      </c>
      <c r="F3263">
        <v>0</v>
      </c>
      <c r="G3263">
        <v>468499</v>
      </c>
      <c r="H3263">
        <v>0</v>
      </c>
      <c r="I3263">
        <v>0</v>
      </c>
      <c r="J3263">
        <v>0</v>
      </c>
      <c r="K3263">
        <v>114.282</v>
      </c>
      <c r="L3263" t="s">
        <v>19</v>
      </c>
      <c r="M3263" s="2">
        <v>53541002.718000002</v>
      </c>
      <c r="N3263" s="2" t="str">
        <f>VLOOKUP(Tabla1[[#This Row],[nemo]],'Nemos y clasificaciones'!$A$2:$B$5000,2,FALSE)</f>
        <v>CFI</v>
      </c>
      <c r="O3263" s="2" t="str">
        <f>VLOOKUP(Tabla1[[#This Row],[nemo]],'Nemos y clasificaciones'!$A$1:$C$3000,3,FALSE)</f>
        <v>CFI</v>
      </c>
      <c r="P3263" s="2"/>
      <c r="Q3263" s="2"/>
    </row>
    <row r="3264" spans="1:17" x14ac:dyDescent="0.25">
      <c r="A3264" t="s">
        <v>9077</v>
      </c>
      <c r="B3264" s="1">
        <v>42991</v>
      </c>
      <c r="C3264" s="1">
        <v>42999</v>
      </c>
      <c r="D3264" t="s">
        <v>14</v>
      </c>
      <c r="E3264" t="s">
        <v>124</v>
      </c>
      <c r="F3264">
        <v>0</v>
      </c>
      <c r="G3264">
        <v>468499</v>
      </c>
      <c r="H3264">
        <v>0</v>
      </c>
      <c r="I3264">
        <v>0</v>
      </c>
      <c r="J3264">
        <v>0</v>
      </c>
      <c r="K3264">
        <v>110.51600000000001</v>
      </c>
      <c r="L3264" t="s">
        <v>19</v>
      </c>
      <c r="M3264" s="2">
        <v>51776635.483999997</v>
      </c>
      <c r="N3264" s="2" t="str">
        <f>VLOOKUP(Tabla1[[#This Row],[nemo]],'Nemos y clasificaciones'!$A$2:$B$5000,2,FALSE)</f>
        <v>CFI</v>
      </c>
      <c r="O3264" s="2" t="str">
        <f>VLOOKUP(Tabla1[[#This Row],[nemo]],'Nemos y clasificaciones'!$A$1:$C$3000,3,FALSE)</f>
        <v>CFI</v>
      </c>
      <c r="P3264" s="2"/>
      <c r="Q3264" s="2"/>
    </row>
    <row r="3265" spans="1:17" x14ac:dyDescent="0.25">
      <c r="A3265" t="s">
        <v>7871</v>
      </c>
      <c r="B3265" s="1">
        <v>43266</v>
      </c>
      <c r="C3265" s="1">
        <v>43272</v>
      </c>
      <c r="D3265" t="s">
        <v>14</v>
      </c>
      <c r="E3265" t="s">
        <v>124</v>
      </c>
      <c r="F3265">
        <v>0</v>
      </c>
      <c r="G3265">
        <v>468499</v>
      </c>
      <c r="H3265">
        <v>0</v>
      </c>
      <c r="I3265">
        <v>0</v>
      </c>
      <c r="J3265">
        <v>0</v>
      </c>
      <c r="K3265">
        <v>110.273</v>
      </c>
      <c r="L3265" t="s">
        <v>19</v>
      </c>
      <c r="M3265" s="2">
        <v>51662790.226999998</v>
      </c>
      <c r="N3265" s="2" t="str">
        <f>VLOOKUP(Tabla1[[#This Row],[nemo]],'Nemos y clasificaciones'!$A$2:$B$5000,2,FALSE)</f>
        <v>CFI</v>
      </c>
      <c r="O3265" s="2" t="str">
        <f>VLOOKUP(Tabla1[[#This Row],[nemo]],'Nemos y clasificaciones'!$A$1:$C$3000,3,FALSE)</f>
        <v>CFI</v>
      </c>
      <c r="P3265" s="2"/>
      <c r="Q3265" s="2"/>
    </row>
    <row r="3266" spans="1:17" x14ac:dyDescent="0.25">
      <c r="A3266" t="s">
        <v>6914</v>
      </c>
      <c r="B3266" s="1">
        <v>43487</v>
      </c>
      <c r="C3266" s="1">
        <v>43493</v>
      </c>
      <c r="D3266" t="s">
        <v>14</v>
      </c>
      <c r="E3266" t="s">
        <v>124</v>
      </c>
      <c r="F3266">
        <v>0</v>
      </c>
      <c r="G3266">
        <v>468499</v>
      </c>
      <c r="H3266">
        <v>0</v>
      </c>
      <c r="I3266">
        <v>0</v>
      </c>
      <c r="J3266">
        <v>0</v>
      </c>
      <c r="K3266">
        <v>99.876000000000005</v>
      </c>
      <c r="L3266" t="s">
        <v>54</v>
      </c>
      <c r="M3266" s="2">
        <v>46791806.123999998</v>
      </c>
      <c r="N3266" s="2" t="str">
        <f>VLOOKUP(Tabla1[[#This Row],[nemo]],'Nemos y clasificaciones'!$A$2:$B$5000,2,FALSE)</f>
        <v>CFI</v>
      </c>
      <c r="O3266" s="2" t="str">
        <f>VLOOKUP(Tabla1[[#This Row],[nemo]],'Nemos y clasificaciones'!$A$1:$C$3000,3,FALSE)</f>
        <v>CFI</v>
      </c>
      <c r="P3266" s="2"/>
      <c r="Q3266" s="2"/>
    </row>
    <row r="3267" spans="1:17" x14ac:dyDescent="0.25">
      <c r="A3267" t="s">
        <v>9851</v>
      </c>
      <c r="B3267" s="1">
        <v>42811</v>
      </c>
      <c r="C3267" s="1">
        <v>42817</v>
      </c>
      <c r="D3267" t="s">
        <v>14</v>
      </c>
      <c r="E3267" t="s">
        <v>124</v>
      </c>
      <c r="F3267">
        <v>0</v>
      </c>
      <c r="G3267">
        <v>468499</v>
      </c>
      <c r="H3267">
        <v>0</v>
      </c>
      <c r="I3267">
        <v>0</v>
      </c>
      <c r="J3267">
        <v>0</v>
      </c>
      <c r="K3267">
        <v>99.632999999999996</v>
      </c>
      <c r="L3267" t="s">
        <v>54</v>
      </c>
      <c r="M3267" s="2">
        <v>46677960.866999999</v>
      </c>
      <c r="N3267" s="2" t="str">
        <f>VLOOKUP(Tabla1[[#This Row],[nemo]],'Nemos y clasificaciones'!$A$2:$B$5000,2,FALSE)</f>
        <v>CFI</v>
      </c>
      <c r="O3267" s="2" t="str">
        <f>VLOOKUP(Tabla1[[#This Row],[nemo]],'Nemos y clasificaciones'!$A$1:$C$3000,3,FALSE)</f>
        <v>CFI</v>
      </c>
      <c r="P3267" s="2"/>
      <c r="Q3267" s="2"/>
    </row>
    <row r="3268" spans="1:17" x14ac:dyDescent="0.25">
      <c r="A3268" t="s">
        <v>10759</v>
      </c>
      <c r="B3268" s="1">
        <v>42482</v>
      </c>
      <c r="C3268" s="1">
        <v>42488</v>
      </c>
      <c r="D3268" t="s">
        <v>14</v>
      </c>
      <c r="E3268" t="s">
        <v>124</v>
      </c>
      <c r="F3268">
        <v>0</v>
      </c>
      <c r="G3268">
        <v>468499</v>
      </c>
      <c r="H3268">
        <v>0</v>
      </c>
      <c r="I3268">
        <v>0</v>
      </c>
      <c r="J3268">
        <v>0</v>
      </c>
      <c r="K3268">
        <v>98.8</v>
      </c>
      <c r="L3268" t="s">
        <v>54</v>
      </c>
      <c r="M3268" s="2">
        <v>46287701.200000003</v>
      </c>
      <c r="N3268" s="2" t="str">
        <f>VLOOKUP(Tabla1[[#This Row],[nemo]],'Nemos y clasificaciones'!$A$2:$B$5000,2,FALSE)</f>
        <v>CFI</v>
      </c>
      <c r="O3268" s="2" t="str">
        <f>VLOOKUP(Tabla1[[#This Row],[nemo]],'Nemos y clasificaciones'!$A$1:$C$3000,3,FALSE)</f>
        <v>CFI</v>
      </c>
      <c r="P3268" s="2"/>
      <c r="Q3268" s="2"/>
    </row>
    <row r="3269" spans="1:17" x14ac:dyDescent="0.25">
      <c r="A3269" t="s">
        <v>5767</v>
      </c>
      <c r="B3269" s="1">
        <v>43683</v>
      </c>
      <c r="C3269" s="1">
        <v>43689</v>
      </c>
      <c r="D3269" t="s">
        <v>14</v>
      </c>
      <c r="E3269" t="s">
        <v>124</v>
      </c>
      <c r="F3269">
        <v>0</v>
      </c>
      <c r="G3269">
        <v>468499</v>
      </c>
      <c r="H3269">
        <v>0</v>
      </c>
      <c r="I3269">
        <v>0</v>
      </c>
      <c r="J3269">
        <v>0</v>
      </c>
      <c r="K3269">
        <v>98.665999999999997</v>
      </c>
      <c r="L3269" t="s">
        <v>54</v>
      </c>
      <c r="M3269" s="2">
        <v>46224922.333999999</v>
      </c>
      <c r="N3269" s="2" t="str">
        <f>VLOOKUP(Tabla1[[#This Row],[nemo]],'Nemos y clasificaciones'!$A$2:$B$5000,2,FALSE)</f>
        <v>CFI</v>
      </c>
      <c r="O3269" s="2" t="str">
        <f>VLOOKUP(Tabla1[[#This Row],[nemo]],'Nemos y clasificaciones'!$A$1:$C$3000,3,FALSE)</f>
        <v>CFI</v>
      </c>
      <c r="P3269" s="2"/>
      <c r="Q3269" s="2"/>
    </row>
    <row r="3270" spans="1:17" x14ac:dyDescent="0.25">
      <c r="A3270" t="s">
        <v>778</v>
      </c>
      <c r="B3270" s="1">
        <v>44390</v>
      </c>
      <c r="C3270" s="1">
        <v>44397</v>
      </c>
      <c r="D3270" t="s">
        <v>14</v>
      </c>
      <c r="E3270" t="s">
        <v>124</v>
      </c>
      <c r="F3270">
        <v>0</v>
      </c>
      <c r="G3270">
        <v>468499</v>
      </c>
      <c r="H3270">
        <v>0</v>
      </c>
      <c r="I3270">
        <v>0</v>
      </c>
      <c r="J3270">
        <v>0</v>
      </c>
      <c r="K3270">
        <v>96.331000000000003</v>
      </c>
      <c r="L3270" t="s">
        <v>54</v>
      </c>
      <c r="M3270" s="2">
        <v>45130977.169</v>
      </c>
      <c r="N3270" s="2" t="str">
        <f>VLOOKUP(Tabla1[[#This Row],[nemo]],'Nemos y clasificaciones'!$A$2:$B$5000,2,FALSE)</f>
        <v>CFI</v>
      </c>
      <c r="O3270" s="2" t="str">
        <f>VLOOKUP(Tabla1[[#This Row],[nemo]],'Nemos y clasificaciones'!$A$1:$C$3000,3,FALSE)</f>
        <v>CFI</v>
      </c>
      <c r="P3270" s="2"/>
      <c r="Q3270" s="2"/>
    </row>
    <row r="3271" spans="1:17" x14ac:dyDescent="0.25">
      <c r="A3271" t="s">
        <v>8143</v>
      </c>
      <c r="B3271" s="1">
        <v>43232</v>
      </c>
      <c r="C3271" s="1">
        <v>43238</v>
      </c>
      <c r="D3271" t="s">
        <v>14</v>
      </c>
      <c r="E3271" t="s">
        <v>2553</v>
      </c>
      <c r="F3271">
        <v>0</v>
      </c>
      <c r="G3271">
        <v>1474500</v>
      </c>
      <c r="H3271">
        <v>0</v>
      </c>
      <c r="I3271">
        <v>0</v>
      </c>
      <c r="J3271">
        <v>0</v>
      </c>
      <c r="K3271">
        <v>182.83</v>
      </c>
      <c r="L3271" t="s">
        <v>19</v>
      </c>
      <c r="M3271" s="2">
        <v>269582835</v>
      </c>
      <c r="N3271" s="2" t="str">
        <f>VLOOKUP(Tabla1[[#This Row],[nemo]],'Nemos y clasificaciones'!$A$2:$B$5000,2,FALSE)</f>
        <v>ANDACOR S.A.</v>
      </c>
      <c r="O3271" s="2" t="str">
        <f>VLOOKUP(Tabla1[[#This Row],[nemo]],'Nemos y clasificaciones'!$A$1:$C$3000,3,FALSE)</f>
        <v>Recreación y servicios educacionales</v>
      </c>
      <c r="P3271" s="2"/>
      <c r="Q3271" s="2"/>
    </row>
    <row r="3272" spans="1:17" x14ac:dyDescent="0.25">
      <c r="A3272" t="s">
        <v>5369</v>
      </c>
      <c r="B3272" s="1">
        <v>43791</v>
      </c>
      <c r="C3272" s="1">
        <v>43797</v>
      </c>
      <c r="D3272" t="s">
        <v>14</v>
      </c>
      <c r="E3272" t="s">
        <v>124</v>
      </c>
      <c r="F3272">
        <v>0</v>
      </c>
      <c r="G3272">
        <v>468499</v>
      </c>
      <c r="H3272">
        <v>0</v>
      </c>
      <c r="I3272">
        <v>0</v>
      </c>
      <c r="J3272">
        <v>0</v>
      </c>
      <c r="K3272">
        <v>95.478999999999999</v>
      </c>
      <c r="L3272" t="s">
        <v>54</v>
      </c>
      <c r="M3272" s="2">
        <v>44731816.020999998</v>
      </c>
      <c r="N3272" s="2" t="str">
        <f>VLOOKUP(Tabla1[[#This Row],[nemo]],'Nemos y clasificaciones'!$A$2:$B$5000,2,FALSE)</f>
        <v>CFI</v>
      </c>
      <c r="O3272" s="2" t="str">
        <f>VLOOKUP(Tabla1[[#This Row],[nemo]],'Nemos y clasificaciones'!$A$1:$C$3000,3,FALSE)</f>
        <v>CFI</v>
      </c>
      <c r="P3272" s="2"/>
      <c r="Q3272" s="2"/>
    </row>
    <row r="3273" spans="1:17" x14ac:dyDescent="0.25">
      <c r="A3273" t="s">
        <v>9164</v>
      </c>
      <c r="B3273" s="1">
        <v>42934</v>
      </c>
      <c r="C3273" s="1">
        <v>42940</v>
      </c>
      <c r="D3273" t="s">
        <v>14</v>
      </c>
      <c r="E3273" t="s">
        <v>124</v>
      </c>
      <c r="F3273">
        <v>0</v>
      </c>
      <c r="G3273">
        <v>468499</v>
      </c>
      <c r="H3273">
        <v>0</v>
      </c>
      <c r="I3273">
        <v>0</v>
      </c>
      <c r="J3273">
        <v>0</v>
      </c>
      <c r="K3273">
        <v>95.052000000000007</v>
      </c>
      <c r="L3273" t="s">
        <v>54</v>
      </c>
      <c r="M3273" s="2">
        <v>44531766.947999999</v>
      </c>
      <c r="N3273" s="2" t="str">
        <f>VLOOKUP(Tabla1[[#This Row],[nemo]],'Nemos y clasificaciones'!$A$2:$B$5000,2,FALSE)</f>
        <v>CFI</v>
      </c>
      <c r="O3273" s="2" t="str">
        <f>VLOOKUP(Tabla1[[#This Row],[nemo]],'Nemos y clasificaciones'!$A$1:$C$3000,3,FALSE)</f>
        <v>CFI</v>
      </c>
      <c r="P3273" s="2"/>
      <c r="Q3273" s="2"/>
    </row>
    <row r="3274" spans="1:17" x14ac:dyDescent="0.25">
      <c r="A3274" t="s">
        <v>6115</v>
      </c>
      <c r="B3274" s="1">
        <v>43627</v>
      </c>
      <c r="C3274" s="1">
        <v>43633</v>
      </c>
      <c r="D3274" t="s">
        <v>14</v>
      </c>
      <c r="E3274" t="s">
        <v>124</v>
      </c>
      <c r="F3274">
        <v>0</v>
      </c>
      <c r="G3274">
        <v>468499</v>
      </c>
      <c r="H3274">
        <v>0</v>
      </c>
      <c r="I3274">
        <v>0</v>
      </c>
      <c r="J3274">
        <v>0</v>
      </c>
      <c r="K3274">
        <v>94.326999999999998</v>
      </c>
      <c r="L3274" t="s">
        <v>54</v>
      </c>
      <c r="M3274" s="2">
        <v>44192105.173</v>
      </c>
      <c r="N3274" s="2" t="str">
        <f>VLOOKUP(Tabla1[[#This Row],[nemo]],'Nemos y clasificaciones'!$A$2:$B$5000,2,FALSE)</f>
        <v>CFI</v>
      </c>
      <c r="O3274" s="2" t="str">
        <f>VLOOKUP(Tabla1[[#This Row],[nemo]],'Nemos y clasificaciones'!$A$1:$C$3000,3,FALSE)</f>
        <v>CFI</v>
      </c>
      <c r="P3274" s="2"/>
      <c r="Q3274" s="2"/>
    </row>
    <row r="3275" spans="1:17" x14ac:dyDescent="0.25">
      <c r="A3275" t="s">
        <v>2221</v>
      </c>
      <c r="B3275" s="1">
        <v>44293</v>
      </c>
      <c r="C3275" s="1">
        <v>44299</v>
      </c>
      <c r="D3275" t="s">
        <v>14</v>
      </c>
      <c r="E3275" t="s">
        <v>124</v>
      </c>
      <c r="F3275">
        <v>0</v>
      </c>
      <c r="G3275">
        <v>468499</v>
      </c>
      <c r="H3275">
        <v>0</v>
      </c>
      <c r="I3275">
        <v>0</v>
      </c>
      <c r="J3275">
        <v>0</v>
      </c>
      <c r="K3275">
        <v>93.686000000000007</v>
      </c>
      <c r="L3275" t="s">
        <v>54</v>
      </c>
      <c r="M3275" s="2">
        <v>43891797.314000003</v>
      </c>
      <c r="N3275" s="2" t="str">
        <f>VLOOKUP(Tabla1[[#This Row],[nemo]],'Nemos y clasificaciones'!$A$2:$B$5000,2,FALSE)</f>
        <v>CFI</v>
      </c>
      <c r="O3275" s="2" t="str">
        <f>VLOOKUP(Tabla1[[#This Row],[nemo]],'Nemos y clasificaciones'!$A$1:$C$3000,3,FALSE)</f>
        <v>CFI</v>
      </c>
      <c r="P3275" s="2"/>
      <c r="Q3275" s="2"/>
    </row>
    <row r="3276" spans="1:17" x14ac:dyDescent="0.25">
      <c r="A3276" t="s">
        <v>7576</v>
      </c>
      <c r="B3276" s="1">
        <v>43329</v>
      </c>
      <c r="C3276" s="1">
        <v>43335</v>
      </c>
      <c r="D3276" t="s">
        <v>14</v>
      </c>
      <c r="E3276" t="s">
        <v>124</v>
      </c>
      <c r="F3276">
        <v>0</v>
      </c>
      <c r="G3276">
        <v>468499</v>
      </c>
      <c r="H3276">
        <v>0</v>
      </c>
      <c r="I3276">
        <v>0</v>
      </c>
      <c r="J3276">
        <v>0</v>
      </c>
      <c r="K3276">
        <v>93.399000000000001</v>
      </c>
      <c r="L3276" t="s">
        <v>54</v>
      </c>
      <c r="M3276" s="2">
        <v>43757338.101000004</v>
      </c>
      <c r="N3276" s="2" t="str">
        <f>VLOOKUP(Tabla1[[#This Row],[nemo]],'Nemos y clasificaciones'!$A$2:$B$5000,2,FALSE)</f>
        <v>CFI</v>
      </c>
      <c r="O3276" s="2" t="str">
        <f>VLOOKUP(Tabla1[[#This Row],[nemo]],'Nemos y clasificaciones'!$A$1:$C$3000,3,FALSE)</f>
        <v>CFI</v>
      </c>
      <c r="P3276" s="2"/>
      <c r="Q3276" s="2"/>
    </row>
    <row r="3277" spans="1:17" x14ac:dyDescent="0.25">
      <c r="A3277" t="s">
        <v>10353</v>
      </c>
      <c r="B3277" s="1">
        <v>42544</v>
      </c>
      <c r="C3277" s="1">
        <v>42551</v>
      </c>
      <c r="D3277" t="s">
        <v>14</v>
      </c>
      <c r="E3277" t="s">
        <v>124</v>
      </c>
      <c r="F3277">
        <v>0</v>
      </c>
      <c r="G3277">
        <v>468499</v>
      </c>
      <c r="H3277">
        <v>0</v>
      </c>
      <c r="I3277">
        <v>0</v>
      </c>
      <c r="J3277">
        <v>0</v>
      </c>
      <c r="K3277">
        <v>93.358999999999995</v>
      </c>
      <c r="L3277" t="s">
        <v>54</v>
      </c>
      <c r="M3277" s="2">
        <v>43738598.141000003</v>
      </c>
      <c r="N3277" s="2" t="str">
        <f>VLOOKUP(Tabla1[[#This Row],[nemo]],'Nemos y clasificaciones'!$A$2:$B$5000,2,FALSE)</f>
        <v>CFI</v>
      </c>
      <c r="O3277" s="2" t="str">
        <f>VLOOKUP(Tabla1[[#This Row],[nemo]],'Nemos y clasificaciones'!$A$1:$C$3000,3,FALSE)</f>
        <v>CFI</v>
      </c>
      <c r="P3277" s="2"/>
      <c r="Q3277" s="2"/>
    </row>
    <row r="3278" spans="1:17" x14ac:dyDescent="0.25">
      <c r="A3278" t="s">
        <v>7284</v>
      </c>
      <c r="B3278" s="1">
        <v>43420</v>
      </c>
      <c r="C3278" s="1">
        <v>43426</v>
      </c>
      <c r="D3278" t="s">
        <v>14</v>
      </c>
      <c r="E3278" t="s">
        <v>124</v>
      </c>
      <c r="F3278">
        <v>0</v>
      </c>
      <c r="G3278">
        <v>468499</v>
      </c>
      <c r="H3278">
        <v>0</v>
      </c>
      <c r="I3278">
        <v>0</v>
      </c>
      <c r="J3278">
        <v>0</v>
      </c>
      <c r="K3278">
        <v>91.57</v>
      </c>
      <c r="L3278" t="s">
        <v>54</v>
      </c>
      <c r="M3278" s="2">
        <v>42900453.43</v>
      </c>
      <c r="N3278" s="2" t="str">
        <f>VLOOKUP(Tabla1[[#This Row],[nemo]],'Nemos y clasificaciones'!$A$2:$B$5000,2,FALSE)</f>
        <v>CFI</v>
      </c>
      <c r="O3278" s="2" t="str">
        <f>VLOOKUP(Tabla1[[#This Row],[nemo]],'Nemos y clasificaciones'!$A$1:$C$3000,3,FALSE)</f>
        <v>CFI</v>
      </c>
      <c r="P3278" s="2"/>
      <c r="Q3278" s="2"/>
    </row>
    <row r="3279" spans="1:17" x14ac:dyDescent="0.25">
      <c r="A3279" t="s">
        <v>9158</v>
      </c>
      <c r="B3279" s="1">
        <v>42938</v>
      </c>
      <c r="C3279" s="1">
        <v>42944</v>
      </c>
      <c r="D3279" t="s">
        <v>14</v>
      </c>
      <c r="E3279" t="s">
        <v>1882</v>
      </c>
      <c r="F3279">
        <v>0</v>
      </c>
      <c r="G3279">
        <v>33392179</v>
      </c>
      <c r="H3279">
        <v>0</v>
      </c>
      <c r="I3279">
        <v>0</v>
      </c>
      <c r="J3279">
        <v>0</v>
      </c>
      <c r="K3279">
        <v>8</v>
      </c>
      <c r="L3279" t="s">
        <v>16</v>
      </c>
      <c r="M3279" s="2">
        <v>267137432</v>
      </c>
      <c r="N3279" s="2" t="str">
        <f>VLOOKUP(Tabla1[[#This Row],[nemo]],'Nemos y clasificaciones'!$A$2:$B$5000,2,FALSE)</f>
        <v>INVERSIONES TRICAHUE S.A.</v>
      </c>
      <c r="O3279" s="2" t="str">
        <f>VLOOKUP(Tabla1[[#This Row],[nemo]],'Nemos y clasificaciones'!$A$1:$C$3000,3,FALSE)</f>
        <v>Eléctrico</v>
      </c>
      <c r="P3279" s="2"/>
      <c r="Q3279" s="2"/>
    </row>
    <row r="3280" spans="1:17" x14ac:dyDescent="0.25">
      <c r="A3280" t="s">
        <v>8628</v>
      </c>
      <c r="B3280" s="1">
        <v>43119</v>
      </c>
      <c r="C3280" s="1">
        <v>43125</v>
      </c>
      <c r="D3280" t="s">
        <v>14</v>
      </c>
      <c r="E3280" t="s">
        <v>124</v>
      </c>
      <c r="F3280">
        <v>0</v>
      </c>
      <c r="G3280">
        <v>468499</v>
      </c>
      <c r="H3280">
        <v>0</v>
      </c>
      <c r="I3280">
        <v>0</v>
      </c>
      <c r="J3280">
        <v>0</v>
      </c>
      <c r="K3280">
        <v>91.328999999999994</v>
      </c>
      <c r="L3280" t="s">
        <v>54</v>
      </c>
      <c r="M3280" s="2">
        <v>42787545.170999996</v>
      </c>
      <c r="N3280" s="2" t="str">
        <f>VLOOKUP(Tabla1[[#This Row],[nemo]],'Nemos y clasificaciones'!$A$2:$B$5000,2,FALSE)</f>
        <v>CFI</v>
      </c>
      <c r="O3280" s="2" t="str">
        <f>VLOOKUP(Tabla1[[#This Row],[nemo]],'Nemos y clasificaciones'!$A$1:$C$3000,3,FALSE)</f>
        <v>CFI</v>
      </c>
      <c r="P3280" s="2"/>
      <c r="Q3280" s="2"/>
    </row>
    <row r="3281" spans="1:17" x14ac:dyDescent="0.25">
      <c r="A3281" t="s">
        <v>8899</v>
      </c>
      <c r="B3281" s="1">
        <v>43055</v>
      </c>
      <c r="C3281" s="1">
        <v>43061</v>
      </c>
      <c r="D3281" t="s">
        <v>14</v>
      </c>
      <c r="E3281" t="s">
        <v>124</v>
      </c>
      <c r="F3281">
        <v>0</v>
      </c>
      <c r="G3281">
        <v>468499</v>
      </c>
      <c r="H3281">
        <v>0</v>
      </c>
      <c r="I3281">
        <v>0</v>
      </c>
      <c r="J3281">
        <v>0</v>
      </c>
      <c r="K3281">
        <v>90.445999999999998</v>
      </c>
      <c r="L3281" t="s">
        <v>54</v>
      </c>
      <c r="M3281" s="2">
        <v>42373860.553999998</v>
      </c>
      <c r="N3281" s="2" t="str">
        <f>VLOOKUP(Tabla1[[#This Row],[nemo]],'Nemos y clasificaciones'!$A$2:$B$5000,2,FALSE)</f>
        <v>CFI</v>
      </c>
      <c r="O3281" s="2" t="str">
        <f>VLOOKUP(Tabla1[[#This Row],[nemo]],'Nemos y clasificaciones'!$A$1:$C$3000,3,FALSE)</f>
        <v>CFI</v>
      </c>
      <c r="P3281" s="2"/>
      <c r="Q3281" s="2"/>
    </row>
    <row r="3282" spans="1:17" x14ac:dyDescent="0.25">
      <c r="A3282" t="s">
        <v>10246</v>
      </c>
      <c r="B3282" s="1">
        <v>42634</v>
      </c>
      <c r="C3282" s="1">
        <v>42640</v>
      </c>
      <c r="D3282" t="s">
        <v>14</v>
      </c>
      <c r="E3282" t="s">
        <v>124</v>
      </c>
      <c r="F3282">
        <v>0</v>
      </c>
      <c r="G3282">
        <v>468499</v>
      </c>
      <c r="H3282">
        <v>0</v>
      </c>
      <c r="I3282">
        <v>0</v>
      </c>
      <c r="J3282">
        <v>0</v>
      </c>
      <c r="K3282">
        <v>90.251999999999995</v>
      </c>
      <c r="L3282" t="s">
        <v>54</v>
      </c>
      <c r="M3282" s="2">
        <v>42282971.748000003</v>
      </c>
      <c r="N3282" s="2" t="str">
        <f>VLOOKUP(Tabla1[[#This Row],[nemo]],'Nemos y clasificaciones'!$A$2:$B$5000,2,FALSE)</f>
        <v>CFI</v>
      </c>
      <c r="O3282" s="2" t="str">
        <f>VLOOKUP(Tabla1[[#This Row],[nemo]],'Nemos y clasificaciones'!$A$1:$C$3000,3,FALSE)</f>
        <v>CFI</v>
      </c>
      <c r="P3282" s="2"/>
      <c r="Q3282" s="2"/>
    </row>
    <row r="3283" spans="1:17" x14ac:dyDescent="0.25">
      <c r="A3283" t="s">
        <v>10068</v>
      </c>
      <c r="B3283" s="1">
        <v>42725</v>
      </c>
      <c r="C3283" s="1">
        <v>42731</v>
      </c>
      <c r="D3283" t="s">
        <v>14</v>
      </c>
      <c r="E3283" t="s">
        <v>124</v>
      </c>
      <c r="F3283">
        <v>0</v>
      </c>
      <c r="G3283">
        <v>468499</v>
      </c>
      <c r="H3283">
        <v>0</v>
      </c>
      <c r="I3283">
        <v>0</v>
      </c>
      <c r="J3283">
        <v>0</v>
      </c>
      <c r="K3283">
        <v>88.397999999999996</v>
      </c>
      <c r="L3283" t="s">
        <v>54</v>
      </c>
      <c r="M3283" s="2">
        <v>41414374.601999998</v>
      </c>
      <c r="N3283" s="2" t="str">
        <f>VLOOKUP(Tabla1[[#This Row],[nemo]],'Nemos y clasificaciones'!$A$2:$B$5000,2,FALSE)</f>
        <v>CFI</v>
      </c>
      <c r="O3283" s="2" t="str">
        <f>VLOOKUP(Tabla1[[#This Row],[nemo]],'Nemos y clasificaciones'!$A$1:$C$3000,3,FALSE)</f>
        <v>CFI</v>
      </c>
      <c r="P3283" s="2"/>
      <c r="Q3283" s="2"/>
    </row>
    <row r="3284" spans="1:17" x14ac:dyDescent="0.25">
      <c r="A3284" t="s">
        <v>8123</v>
      </c>
      <c r="B3284" s="1">
        <v>43236</v>
      </c>
      <c r="C3284" s="1">
        <v>43243</v>
      </c>
      <c r="D3284" t="s">
        <v>14</v>
      </c>
      <c r="E3284" t="s">
        <v>1746</v>
      </c>
      <c r="F3284">
        <v>0</v>
      </c>
      <c r="G3284">
        <v>302017113</v>
      </c>
      <c r="H3284">
        <v>0</v>
      </c>
      <c r="I3284">
        <v>0</v>
      </c>
      <c r="J3284">
        <v>0</v>
      </c>
      <c r="K3284">
        <v>0.88</v>
      </c>
      <c r="L3284" t="s">
        <v>23</v>
      </c>
      <c r="M3284" s="2">
        <v>265775059.44</v>
      </c>
      <c r="N3284" s="2" t="str">
        <f>VLOOKUP(Tabla1[[#This Row],[nemo]],'Nemos y clasificaciones'!$A$2:$B$5000,2,FALSE)</f>
        <v>EMPRESA NACIONAL DE TELECOMUNICACIONES S.A.</v>
      </c>
      <c r="O3284" s="2" t="str">
        <f>VLOOKUP(Tabla1[[#This Row],[nemo]],'Nemos y clasificaciones'!$A$1:$C$3000,3,FALSE)</f>
        <v>Telecomunicaciones</v>
      </c>
      <c r="P3284" s="2"/>
      <c r="Q3284" s="2"/>
    </row>
    <row r="3285" spans="1:17" x14ac:dyDescent="0.25">
      <c r="A3285" t="s">
        <v>7370</v>
      </c>
      <c r="B3285" s="1">
        <v>43391</v>
      </c>
      <c r="C3285" s="1">
        <v>43397</v>
      </c>
      <c r="D3285" t="s">
        <v>14</v>
      </c>
      <c r="E3285" t="s">
        <v>124</v>
      </c>
      <c r="F3285">
        <v>0</v>
      </c>
      <c r="G3285">
        <v>468499</v>
      </c>
      <c r="H3285">
        <v>0</v>
      </c>
      <c r="I3285">
        <v>0</v>
      </c>
      <c r="J3285">
        <v>0</v>
      </c>
      <c r="K3285">
        <v>88.272999999999996</v>
      </c>
      <c r="L3285" t="s">
        <v>54</v>
      </c>
      <c r="M3285" s="2">
        <v>41355812.226999998</v>
      </c>
      <c r="N3285" s="2" t="str">
        <f>VLOOKUP(Tabla1[[#This Row],[nemo]],'Nemos y clasificaciones'!$A$2:$B$5000,2,FALSE)</f>
        <v>CFI</v>
      </c>
      <c r="O3285" s="2" t="str">
        <f>VLOOKUP(Tabla1[[#This Row],[nemo]],'Nemos y clasificaciones'!$A$1:$C$3000,3,FALSE)</f>
        <v>CFI</v>
      </c>
      <c r="P3285" s="2"/>
      <c r="Q3285" s="2"/>
    </row>
    <row r="3286" spans="1:17" x14ac:dyDescent="0.25">
      <c r="A3286" t="s">
        <v>8385</v>
      </c>
      <c r="B3286" s="1">
        <v>43208</v>
      </c>
      <c r="C3286" s="1">
        <v>43214</v>
      </c>
      <c r="D3286" t="s">
        <v>14</v>
      </c>
      <c r="E3286" t="s">
        <v>124</v>
      </c>
      <c r="F3286">
        <v>0</v>
      </c>
      <c r="G3286">
        <v>468499</v>
      </c>
      <c r="H3286">
        <v>0</v>
      </c>
      <c r="I3286">
        <v>0</v>
      </c>
      <c r="J3286">
        <v>0</v>
      </c>
      <c r="K3286">
        <v>86.918000000000006</v>
      </c>
      <c r="L3286" t="s">
        <v>54</v>
      </c>
      <c r="M3286" s="2">
        <v>40720996.082000002</v>
      </c>
      <c r="N3286" s="2" t="str">
        <f>VLOOKUP(Tabla1[[#This Row],[nemo]],'Nemos y clasificaciones'!$A$2:$B$5000,2,FALSE)</f>
        <v>CFI</v>
      </c>
      <c r="O3286" s="2" t="str">
        <f>VLOOKUP(Tabla1[[#This Row],[nemo]],'Nemos y clasificaciones'!$A$1:$C$3000,3,FALSE)</f>
        <v>CFI</v>
      </c>
      <c r="P3286" s="2"/>
      <c r="Q3286" s="2"/>
    </row>
    <row r="3287" spans="1:17" x14ac:dyDescent="0.25">
      <c r="A3287" t="s">
        <v>1717</v>
      </c>
      <c r="B3287" s="1">
        <v>44335</v>
      </c>
      <c r="C3287" s="1">
        <v>44342</v>
      </c>
      <c r="D3287" t="s">
        <v>14</v>
      </c>
      <c r="E3287" t="s">
        <v>124</v>
      </c>
      <c r="F3287">
        <v>0</v>
      </c>
      <c r="G3287">
        <v>468499</v>
      </c>
      <c r="H3287">
        <v>0</v>
      </c>
      <c r="I3287">
        <v>0</v>
      </c>
      <c r="J3287">
        <v>0</v>
      </c>
      <c r="K3287">
        <v>86.635000000000005</v>
      </c>
      <c r="L3287" t="s">
        <v>54</v>
      </c>
      <c r="M3287" s="2">
        <v>40588410.865000002</v>
      </c>
      <c r="N3287" s="2" t="str">
        <f>VLOOKUP(Tabla1[[#This Row],[nemo]],'Nemos y clasificaciones'!$A$2:$B$5000,2,FALSE)</f>
        <v>CFI</v>
      </c>
      <c r="O3287" s="2" t="str">
        <f>VLOOKUP(Tabla1[[#This Row],[nemo]],'Nemos y clasificaciones'!$A$1:$C$3000,3,FALSE)</f>
        <v>CFI</v>
      </c>
      <c r="P3287" s="2"/>
      <c r="Q3287" s="2"/>
    </row>
    <row r="3288" spans="1:17" x14ac:dyDescent="0.25">
      <c r="A3288" t="s">
        <v>6641</v>
      </c>
      <c r="B3288" s="1">
        <v>43572</v>
      </c>
      <c r="C3288" s="1">
        <v>43580</v>
      </c>
      <c r="D3288" t="s">
        <v>14</v>
      </c>
      <c r="E3288" t="s">
        <v>124</v>
      </c>
      <c r="F3288">
        <v>0</v>
      </c>
      <c r="G3288">
        <v>468499</v>
      </c>
      <c r="H3288">
        <v>0</v>
      </c>
      <c r="I3288">
        <v>0</v>
      </c>
      <c r="J3288">
        <v>0</v>
      </c>
      <c r="K3288">
        <v>86.614000000000004</v>
      </c>
      <c r="L3288" t="s">
        <v>54</v>
      </c>
      <c r="M3288" s="2">
        <v>40578572.386</v>
      </c>
      <c r="N3288" s="2" t="str">
        <f>VLOOKUP(Tabla1[[#This Row],[nemo]],'Nemos y clasificaciones'!$A$2:$B$5000,2,FALSE)</f>
        <v>CFI</v>
      </c>
      <c r="O3288" s="2" t="str">
        <f>VLOOKUP(Tabla1[[#This Row],[nemo]],'Nemos y clasificaciones'!$A$1:$C$3000,3,FALSE)</f>
        <v>CFI</v>
      </c>
      <c r="P3288" s="2"/>
      <c r="Q3288" s="2"/>
    </row>
    <row r="3289" spans="1:17" x14ac:dyDescent="0.25">
      <c r="A3289" t="s">
        <v>2454</v>
      </c>
      <c r="B3289" s="1">
        <v>44265</v>
      </c>
      <c r="C3289" s="1">
        <v>44271</v>
      </c>
      <c r="D3289" t="s">
        <v>14</v>
      </c>
      <c r="E3289" t="s">
        <v>124</v>
      </c>
      <c r="F3289">
        <v>0</v>
      </c>
      <c r="G3289">
        <v>468499</v>
      </c>
      <c r="H3289">
        <v>0</v>
      </c>
      <c r="I3289">
        <v>0</v>
      </c>
      <c r="J3289">
        <v>0</v>
      </c>
      <c r="K3289">
        <v>85.924999999999997</v>
      </c>
      <c r="L3289" t="s">
        <v>54</v>
      </c>
      <c r="M3289" s="2">
        <v>40255776.575000003</v>
      </c>
      <c r="N3289" s="2" t="str">
        <f>VLOOKUP(Tabla1[[#This Row],[nemo]],'Nemos y clasificaciones'!$A$2:$B$5000,2,FALSE)</f>
        <v>CFI</v>
      </c>
      <c r="O3289" s="2" t="str">
        <f>VLOOKUP(Tabla1[[#This Row],[nemo]],'Nemos y clasificaciones'!$A$1:$C$3000,3,FALSE)</f>
        <v>CFI</v>
      </c>
      <c r="P3289" s="2"/>
      <c r="Q3289" s="2"/>
    </row>
    <row r="3290" spans="1:17" x14ac:dyDescent="0.25">
      <c r="A3290" t="s">
        <v>4923</v>
      </c>
      <c r="B3290" s="1">
        <v>43854</v>
      </c>
      <c r="C3290" s="1">
        <v>43860</v>
      </c>
      <c r="D3290" t="s">
        <v>14</v>
      </c>
      <c r="E3290" t="s">
        <v>124</v>
      </c>
      <c r="F3290">
        <v>0</v>
      </c>
      <c r="G3290">
        <v>468499</v>
      </c>
      <c r="H3290">
        <v>0</v>
      </c>
      <c r="I3290">
        <v>0</v>
      </c>
      <c r="J3290">
        <v>0</v>
      </c>
      <c r="K3290">
        <v>85.801000000000002</v>
      </c>
      <c r="L3290" t="s">
        <v>54</v>
      </c>
      <c r="M3290" s="2">
        <v>40197682.699000001</v>
      </c>
      <c r="N3290" s="2" t="str">
        <f>VLOOKUP(Tabla1[[#This Row],[nemo]],'Nemos y clasificaciones'!$A$2:$B$5000,2,FALSE)</f>
        <v>CFI</v>
      </c>
      <c r="O3290" s="2" t="str">
        <f>VLOOKUP(Tabla1[[#This Row],[nemo]],'Nemos y clasificaciones'!$A$1:$C$3000,3,FALSE)</f>
        <v>CFI</v>
      </c>
      <c r="P3290" s="2"/>
      <c r="Q3290" s="2"/>
    </row>
    <row r="3291" spans="1:17" x14ac:dyDescent="0.25">
      <c r="A3291" t="s">
        <v>10136</v>
      </c>
      <c r="B3291" s="1">
        <v>42696</v>
      </c>
      <c r="C3291" s="1">
        <v>42702</v>
      </c>
      <c r="D3291" t="s">
        <v>14</v>
      </c>
      <c r="E3291" t="s">
        <v>124</v>
      </c>
      <c r="F3291">
        <v>0</v>
      </c>
      <c r="G3291">
        <v>468499</v>
      </c>
      <c r="H3291">
        <v>0</v>
      </c>
      <c r="I3291">
        <v>0</v>
      </c>
      <c r="J3291">
        <v>0</v>
      </c>
      <c r="K3291">
        <v>85.436999999999998</v>
      </c>
      <c r="L3291" t="s">
        <v>54</v>
      </c>
      <c r="M3291" s="2">
        <v>40027149.063000001</v>
      </c>
      <c r="N3291" s="2" t="str">
        <f>VLOOKUP(Tabla1[[#This Row],[nemo]],'Nemos y clasificaciones'!$A$2:$B$5000,2,FALSE)</f>
        <v>CFI</v>
      </c>
      <c r="O3291" s="2" t="str">
        <f>VLOOKUP(Tabla1[[#This Row],[nemo]],'Nemos y clasificaciones'!$A$1:$C$3000,3,FALSE)</f>
        <v>CFI</v>
      </c>
      <c r="P3291" s="2"/>
      <c r="Q3291" s="2"/>
    </row>
    <row r="3292" spans="1:17" x14ac:dyDescent="0.25">
      <c r="A3292" t="s">
        <v>9781</v>
      </c>
      <c r="B3292" s="1">
        <v>42836</v>
      </c>
      <c r="C3292" s="1">
        <v>42845</v>
      </c>
      <c r="D3292" t="s">
        <v>14</v>
      </c>
      <c r="E3292" t="s">
        <v>124</v>
      </c>
      <c r="F3292">
        <v>0</v>
      </c>
      <c r="G3292">
        <v>468499</v>
      </c>
      <c r="H3292">
        <v>0</v>
      </c>
      <c r="I3292">
        <v>0</v>
      </c>
      <c r="J3292">
        <v>0</v>
      </c>
      <c r="K3292">
        <v>85.114999999999995</v>
      </c>
      <c r="L3292" t="s">
        <v>54</v>
      </c>
      <c r="M3292" s="2">
        <v>39876292.384999998</v>
      </c>
      <c r="N3292" s="2" t="str">
        <f>VLOOKUP(Tabla1[[#This Row],[nemo]],'Nemos y clasificaciones'!$A$2:$B$5000,2,FALSE)</f>
        <v>CFI</v>
      </c>
      <c r="O3292" s="2" t="str">
        <f>VLOOKUP(Tabla1[[#This Row],[nemo]],'Nemos y clasificaciones'!$A$1:$C$3000,3,FALSE)</f>
        <v>CFI</v>
      </c>
      <c r="P3292" s="2"/>
      <c r="Q3292" s="2"/>
    </row>
    <row r="3293" spans="1:17" x14ac:dyDescent="0.25">
      <c r="A3293" t="s">
        <v>11187</v>
      </c>
      <c r="B3293" s="1">
        <v>42300</v>
      </c>
      <c r="C3293" s="1">
        <v>42306</v>
      </c>
      <c r="D3293" t="s">
        <v>14</v>
      </c>
      <c r="E3293" t="s">
        <v>124</v>
      </c>
      <c r="F3293">
        <v>0</v>
      </c>
      <c r="G3293">
        <v>468499</v>
      </c>
      <c r="H3293">
        <v>0</v>
      </c>
      <c r="I3293">
        <v>0</v>
      </c>
      <c r="J3293">
        <v>0</v>
      </c>
      <c r="K3293">
        <v>84.65</v>
      </c>
      <c r="L3293" t="s">
        <v>54</v>
      </c>
      <c r="M3293" s="2">
        <v>39658440.350000001</v>
      </c>
      <c r="N3293" s="2" t="str">
        <f>VLOOKUP(Tabla1[[#This Row],[nemo]],'Nemos y clasificaciones'!$A$2:$B$5000,2,FALSE)</f>
        <v>CFI</v>
      </c>
      <c r="O3293" s="2" t="str">
        <f>VLOOKUP(Tabla1[[#This Row],[nemo]],'Nemos y clasificaciones'!$A$1:$C$3000,3,FALSE)</f>
        <v>CFI</v>
      </c>
      <c r="P3293" s="2"/>
      <c r="Q3293" s="2"/>
    </row>
    <row r="3294" spans="1:17" x14ac:dyDescent="0.25">
      <c r="A3294" t="s">
        <v>7625</v>
      </c>
      <c r="B3294" s="1">
        <v>43300</v>
      </c>
      <c r="C3294" s="1">
        <v>43306</v>
      </c>
      <c r="D3294" t="s">
        <v>14</v>
      </c>
      <c r="E3294" t="s">
        <v>124</v>
      </c>
      <c r="F3294">
        <v>0</v>
      </c>
      <c r="G3294">
        <v>468499</v>
      </c>
      <c r="H3294">
        <v>0</v>
      </c>
      <c r="I3294">
        <v>0</v>
      </c>
      <c r="J3294">
        <v>0</v>
      </c>
      <c r="K3294">
        <v>84.537000000000006</v>
      </c>
      <c r="L3294" t="s">
        <v>54</v>
      </c>
      <c r="M3294" s="2">
        <v>39605499.963</v>
      </c>
      <c r="N3294" s="2" t="str">
        <f>VLOOKUP(Tabla1[[#This Row],[nemo]],'Nemos y clasificaciones'!$A$2:$B$5000,2,FALSE)</f>
        <v>CFI</v>
      </c>
      <c r="O3294" s="2" t="str">
        <f>VLOOKUP(Tabla1[[#This Row],[nemo]],'Nemos y clasificaciones'!$A$1:$C$3000,3,FALSE)</f>
        <v>CFI</v>
      </c>
      <c r="P3294" s="2"/>
      <c r="Q3294" s="2"/>
    </row>
    <row r="3295" spans="1:17" x14ac:dyDescent="0.25">
      <c r="A3295" t="s">
        <v>10316</v>
      </c>
      <c r="B3295" s="1">
        <v>42572</v>
      </c>
      <c r="C3295" s="1">
        <v>42578</v>
      </c>
      <c r="D3295" t="s">
        <v>14</v>
      </c>
      <c r="E3295" t="s">
        <v>124</v>
      </c>
      <c r="F3295">
        <v>0</v>
      </c>
      <c r="G3295">
        <v>468499</v>
      </c>
      <c r="H3295">
        <v>0</v>
      </c>
      <c r="I3295">
        <v>0</v>
      </c>
      <c r="J3295">
        <v>0</v>
      </c>
      <c r="K3295">
        <v>84.376999999999995</v>
      </c>
      <c r="L3295" t="s">
        <v>54</v>
      </c>
      <c r="M3295" s="2">
        <v>39530540.123000003</v>
      </c>
      <c r="N3295" s="2" t="str">
        <f>VLOOKUP(Tabla1[[#This Row],[nemo]],'Nemos y clasificaciones'!$A$2:$B$5000,2,FALSE)</f>
        <v>CFI</v>
      </c>
      <c r="O3295" s="2" t="str">
        <f>VLOOKUP(Tabla1[[#This Row],[nemo]],'Nemos y clasificaciones'!$A$1:$C$3000,3,FALSE)</f>
        <v>CFI</v>
      </c>
      <c r="P3295" s="2"/>
      <c r="Q3295" s="2"/>
    </row>
    <row r="3296" spans="1:17" x14ac:dyDescent="0.25">
      <c r="A3296" t="s">
        <v>10471</v>
      </c>
      <c r="B3296" s="1">
        <v>42510</v>
      </c>
      <c r="C3296" s="1">
        <v>42517</v>
      </c>
      <c r="D3296" t="s">
        <v>14</v>
      </c>
      <c r="E3296" t="s">
        <v>124</v>
      </c>
      <c r="F3296">
        <v>0</v>
      </c>
      <c r="G3296">
        <v>468499</v>
      </c>
      <c r="H3296">
        <v>0</v>
      </c>
      <c r="I3296">
        <v>0</v>
      </c>
      <c r="J3296">
        <v>0</v>
      </c>
      <c r="K3296">
        <v>83.662999999999997</v>
      </c>
      <c r="L3296" t="s">
        <v>54</v>
      </c>
      <c r="M3296" s="2">
        <v>39196031.836999997</v>
      </c>
      <c r="N3296" s="2" t="str">
        <f>VLOOKUP(Tabla1[[#This Row],[nemo]],'Nemos y clasificaciones'!$A$2:$B$5000,2,FALSE)</f>
        <v>CFI</v>
      </c>
      <c r="O3296" s="2" t="str">
        <f>VLOOKUP(Tabla1[[#This Row],[nemo]],'Nemos y clasificaciones'!$A$1:$C$3000,3,FALSE)</f>
        <v>CFI</v>
      </c>
      <c r="P3296" s="2"/>
      <c r="Q3296" s="2"/>
    </row>
    <row r="3297" spans="1:17" x14ac:dyDescent="0.25">
      <c r="A3297" t="s">
        <v>9733</v>
      </c>
      <c r="B3297" s="1">
        <v>42846</v>
      </c>
      <c r="C3297" s="1">
        <v>42852</v>
      </c>
      <c r="D3297" t="s">
        <v>14</v>
      </c>
      <c r="E3297" t="s">
        <v>8403</v>
      </c>
      <c r="F3297">
        <v>0</v>
      </c>
      <c r="G3297">
        <v>4020000</v>
      </c>
      <c r="H3297">
        <v>0</v>
      </c>
      <c r="I3297">
        <v>0</v>
      </c>
      <c r="J3297">
        <v>0</v>
      </c>
      <c r="K3297">
        <v>65.421999999999997</v>
      </c>
      <c r="L3297" t="s">
        <v>54</v>
      </c>
      <c r="M3297" s="2">
        <v>262996440</v>
      </c>
      <c r="N3297" s="2" t="str">
        <f>VLOOKUP(Tabla1[[#This Row],[nemo]],'Nemos y clasificaciones'!$A$2:$B$5000,2,FALSE)</f>
        <v>SOCIEDAD PUNTA DEL COBRE S.A.</v>
      </c>
      <c r="O3297" s="2" t="str">
        <f>VLOOKUP(Tabla1[[#This Row],[nemo]],'Nemos y clasificaciones'!$A$1:$C$3000,3,FALSE)</f>
        <v>Minería</v>
      </c>
      <c r="P3297" s="2"/>
      <c r="Q3297" s="2"/>
    </row>
    <row r="3298" spans="1:17" x14ac:dyDescent="0.25">
      <c r="A3298" t="s">
        <v>10868</v>
      </c>
      <c r="B3298" s="1">
        <v>42451</v>
      </c>
      <c r="C3298" s="1">
        <v>42459</v>
      </c>
      <c r="D3298" t="s">
        <v>14</v>
      </c>
      <c r="E3298" t="s">
        <v>124</v>
      </c>
      <c r="F3298">
        <v>0</v>
      </c>
      <c r="G3298">
        <v>468499</v>
      </c>
      <c r="H3298">
        <v>0</v>
      </c>
      <c r="I3298">
        <v>0</v>
      </c>
      <c r="J3298">
        <v>0</v>
      </c>
      <c r="K3298">
        <v>83.591999999999999</v>
      </c>
      <c r="L3298" t="s">
        <v>54</v>
      </c>
      <c r="M3298" s="2">
        <v>39162768.408</v>
      </c>
      <c r="N3298" s="2" t="str">
        <f>VLOOKUP(Tabla1[[#This Row],[nemo]],'Nemos y clasificaciones'!$A$2:$B$5000,2,FALSE)</f>
        <v>CFI</v>
      </c>
      <c r="O3298" s="2" t="str">
        <f>VLOOKUP(Tabla1[[#This Row],[nemo]],'Nemos y clasificaciones'!$A$1:$C$3000,3,FALSE)</f>
        <v>CFI</v>
      </c>
      <c r="P3298" s="2"/>
      <c r="Q3298" s="2"/>
    </row>
    <row r="3299" spans="1:17" x14ac:dyDescent="0.25">
      <c r="A3299" t="s">
        <v>8977</v>
      </c>
      <c r="B3299" s="1">
        <v>43025</v>
      </c>
      <c r="C3299" s="1">
        <v>43031</v>
      </c>
      <c r="D3299" t="s">
        <v>14</v>
      </c>
      <c r="E3299" t="s">
        <v>124</v>
      </c>
      <c r="F3299">
        <v>0</v>
      </c>
      <c r="G3299">
        <v>468499</v>
      </c>
      <c r="H3299">
        <v>0</v>
      </c>
      <c r="I3299">
        <v>0</v>
      </c>
      <c r="J3299">
        <v>0</v>
      </c>
      <c r="K3299">
        <v>83.099000000000004</v>
      </c>
      <c r="L3299" t="s">
        <v>54</v>
      </c>
      <c r="M3299" s="2">
        <v>38931798.401000001</v>
      </c>
      <c r="N3299" s="2" t="str">
        <f>VLOOKUP(Tabla1[[#This Row],[nemo]],'Nemos y clasificaciones'!$A$2:$B$5000,2,FALSE)</f>
        <v>CFI</v>
      </c>
      <c r="O3299" s="2" t="str">
        <f>VLOOKUP(Tabla1[[#This Row],[nemo]],'Nemos y clasificaciones'!$A$1:$C$3000,3,FALSE)</f>
        <v>CFI</v>
      </c>
      <c r="P3299" s="2"/>
      <c r="Q3299" s="2"/>
    </row>
    <row r="3300" spans="1:17" x14ac:dyDescent="0.25">
      <c r="A3300" t="s">
        <v>5637</v>
      </c>
      <c r="B3300" s="1">
        <v>43721</v>
      </c>
      <c r="C3300" s="1">
        <v>43731</v>
      </c>
      <c r="D3300" t="s">
        <v>14</v>
      </c>
      <c r="E3300" t="s">
        <v>124</v>
      </c>
      <c r="F3300">
        <v>0</v>
      </c>
      <c r="G3300">
        <v>468499</v>
      </c>
      <c r="H3300">
        <v>0</v>
      </c>
      <c r="I3300">
        <v>0</v>
      </c>
      <c r="J3300">
        <v>0</v>
      </c>
      <c r="K3300">
        <v>82.861999999999995</v>
      </c>
      <c r="L3300" t="s">
        <v>54</v>
      </c>
      <c r="M3300" s="2">
        <v>38820764.137999997</v>
      </c>
      <c r="N3300" s="2" t="str">
        <f>VLOOKUP(Tabla1[[#This Row],[nemo]],'Nemos y clasificaciones'!$A$2:$B$5000,2,FALSE)</f>
        <v>CFI</v>
      </c>
      <c r="O3300" s="2" t="str">
        <f>VLOOKUP(Tabla1[[#This Row],[nemo]],'Nemos y clasificaciones'!$A$1:$C$3000,3,FALSE)</f>
        <v>CFI</v>
      </c>
      <c r="P3300" s="2"/>
      <c r="Q3300" s="2"/>
    </row>
    <row r="3301" spans="1:17" x14ac:dyDescent="0.25">
      <c r="A3301" t="s">
        <v>9507</v>
      </c>
      <c r="B3301" s="1">
        <v>42872</v>
      </c>
      <c r="C3301" s="1">
        <v>42878</v>
      </c>
      <c r="D3301" t="s">
        <v>14</v>
      </c>
      <c r="E3301" t="s">
        <v>124</v>
      </c>
      <c r="F3301">
        <v>0</v>
      </c>
      <c r="G3301">
        <v>468499</v>
      </c>
      <c r="H3301">
        <v>0</v>
      </c>
      <c r="I3301">
        <v>0</v>
      </c>
      <c r="J3301">
        <v>0</v>
      </c>
      <c r="K3301">
        <v>82.563000000000002</v>
      </c>
      <c r="L3301" t="s">
        <v>54</v>
      </c>
      <c r="M3301" s="2">
        <v>38680682.936999999</v>
      </c>
      <c r="N3301" s="2" t="str">
        <f>VLOOKUP(Tabla1[[#This Row],[nemo]],'Nemos y clasificaciones'!$A$2:$B$5000,2,FALSE)</f>
        <v>CFI</v>
      </c>
      <c r="O3301" s="2" t="str">
        <f>VLOOKUP(Tabla1[[#This Row],[nemo]],'Nemos y clasificaciones'!$A$1:$C$3000,3,FALSE)</f>
        <v>CFI</v>
      </c>
      <c r="P3301" s="2"/>
      <c r="Q3301" s="2"/>
    </row>
    <row r="3302" spans="1:17" x14ac:dyDescent="0.25">
      <c r="A3302" t="s">
        <v>4718</v>
      </c>
      <c r="B3302" s="1">
        <v>43914</v>
      </c>
      <c r="C3302" s="1">
        <v>43920</v>
      </c>
      <c r="D3302" t="s">
        <v>14</v>
      </c>
      <c r="E3302" t="s">
        <v>124</v>
      </c>
      <c r="F3302">
        <v>0</v>
      </c>
      <c r="G3302">
        <v>468499</v>
      </c>
      <c r="H3302">
        <v>0</v>
      </c>
      <c r="I3302">
        <v>0</v>
      </c>
      <c r="J3302">
        <v>0</v>
      </c>
      <c r="K3302">
        <v>81.566000000000003</v>
      </c>
      <c r="L3302" t="s">
        <v>54</v>
      </c>
      <c r="M3302" s="2">
        <v>38213589.434</v>
      </c>
      <c r="N3302" s="2" t="str">
        <f>VLOOKUP(Tabla1[[#This Row],[nemo]],'Nemos y clasificaciones'!$A$2:$B$5000,2,FALSE)</f>
        <v>CFI</v>
      </c>
      <c r="O3302" s="2" t="str">
        <f>VLOOKUP(Tabla1[[#This Row],[nemo]],'Nemos y clasificaciones'!$A$1:$C$3000,3,FALSE)</f>
        <v>CFI</v>
      </c>
      <c r="P3302" s="2"/>
      <c r="Q3302" s="2"/>
    </row>
    <row r="3303" spans="1:17" x14ac:dyDescent="0.25">
      <c r="A3303" t="s">
        <v>5853</v>
      </c>
      <c r="B3303" s="1">
        <v>43655</v>
      </c>
      <c r="C3303" s="1">
        <v>43661</v>
      </c>
      <c r="D3303" t="s">
        <v>14</v>
      </c>
      <c r="E3303" t="s">
        <v>124</v>
      </c>
      <c r="F3303">
        <v>0</v>
      </c>
      <c r="G3303">
        <v>468499</v>
      </c>
      <c r="H3303">
        <v>0</v>
      </c>
      <c r="I3303">
        <v>0</v>
      </c>
      <c r="J3303">
        <v>0</v>
      </c>
      <c r="K3303">
        <v>81.356999999999999</v>
      </c>
      <c r="L3303" t="s">
        <v>54</v>
      </c>
      <c r="M3303" s="2">
        <v>38115673.142999999</v>
      </c>
      <c r="N3303" s="2" t="str">
        <f>VLOOKUP(Tabla1[[#This Row],[nemo]],'Nemos y clasificaciones'!$A$2:$B$5000,2,FALSE)</f>
        <v>CFI</v>
      </c>
      <c r="O3303" s="2" t="str">
        <f>VLOOKUP(Tabla1[[#This Row],[nemo]],'Nemos y clasificaciones'!$A$1:$C$3000,3,FALSE)</f>
        <v>CFI</v>
      </c>
      <c r="P3303" s="2"/>
      <c r="Q3303" s="2"/>
    </row>
    <row r="3304" spans="1:17" x14ac:dyDescent="0.25">
      <c r="A3304" t="s">
        <v>5583</v>
      </c>
      <c r="B3304" s="1">
        <v>43732</v>
      </c>
      <c r="C3304" s="1">
        <v>43738</v>
      </c>
      <c r="D3304" t="s">
        <v>14</v>
      </c>
      <c r="E3304" t="s">
        <v>124</v>
      </c>
      <c r="F3304">
        <v>0</v>
      </c>
      <c r="G3304">
        <v>468499</v>
      </c>
      <c r="H3304">
        <v>0</v>
      </c>
      <c r="I3304">
        <v>0</v>
      </c>
      <c r="J3304">
        <v>0</v>
      </c>
      <c r="K3304">
        <v>80.933999999999997</v>
      </c>
      <c r="L3304" t="s">
        <v>54</v>
      </c>
      <c r="M3304" s="2">
        <v>37917498.066</v>
      </c>
      <c r="N3304" s="2" t="str">
        <f>VLOOKUP(Tabla1[[#This Row],[nemo]],'Nemos y clasificaciones'!$A$2:$B$5000,2,FALSE)</f>
        <v>CFI</v>
      </c>
      <c r="O3304" s="2" t="str">
        <f>VLOOKUP(Tabla1[[#This Row],[nemo]],'Nemos y clasificaciones'!$A$1:$C$3000,3,FALSE)</f>
        <v>CFI</v>
      </c>
      <c r="P3304" s="2"/>
      <c r="Q3304" s="2"/>
    </row>
    <row r="3305" spans="1:17" x14ac:dyDescent="0.25">
      <c r="A3305" t="s">
        <v>4350</v>
      </c>
      <c r="B3305" s="1">
        <v>43964</v>
      </c>
      <c r="C3305" s="1">
        <v>43970</v>
      </c>
      <c r="D3305" t="s">
        <v>14</v>
      </c>
      <c r="E3305" t="s">
        <v>1945</v>
      </c>
      <c r="F3305">
        <v>0</v>
      </c>
      <c r="G3305">
        <v>28875307</v>
      </c>
      <c r="H3305">
        <v>0</v>
      </c>
      <c r="I3305">
        <v>0</v>
      </c>
      <c r="J3305">
        <v>0</v>
      </c>
      <c r="K3305">
        <v>9.0259999999999998</v>
      </c>
      <c r="L3305" t="s">
        <v>16</v>
      </c>
      <c r="M3305" s="2">
        <v>260628520.98199999</v>
      </c>
      <c r="N3305" s="2" t="str">
        <f>VLOOKUP(Tabla1[[#This Row],[nemo]],'Nemos y clasificaciones'!$A$2:$B$5000,2,FALSE)</f>
        <v>MUELLES DE PENCO S.A.</v>
      </c>
      <c r="O3305" s="2" t="str">
        <f>VLOOKUP(Tabla1[[#This Row],[nemo]],'Nemos y clasificaciones'!$A$1:$C$3000,3,FALSE)</f>
        <v>Transportes y servicios marítimos</v>
      </c>
      <c r="P3305" s="2"/>
      <c r="Q3305" s="2"/>
    </row>
    <row r="3306" spans="1:17" x14ac:dyDescent="0.25">
      <c r="A3306" t="s">
        <v>10598</v>
      </c>
      <c r="B3306" s="1">
        <v>42502</v>
      </c>
      <c r="C3306" s="1">
        <v>42508</v>
      </c>
      <c r="D3306" t="s">
        <v>14</v>
      </c>
      <c r="E3306" t="s">
        <v>1945</v>
      </c>
      <c r="F3306">
        <v>0</v>
      </c>
      <c r="G3306">
        <v>28875307</v>
      </c>
      <c r="H3306">
        <v>0</v>
      </c>
      <c r="I3306">
        <v>0</v>
      </c>
      <c r="J3306">
        <v>0</v>
      </c>
      <c r="K3306">
        <v>9</v>
      </c>
      <c r="L3306" t="s">
        <v>16</v>
      </c>
      <c r="M3306" s="2">
        <v>259877763</v>
      </c>
      <c r="N3306" s="2" t="str">
        <f>VLOOKUP(Tabla1[[#This Row],[nemo]],'Nemos y clasificaciones'!$A$2:$B$5000,2,FALSE)</f>
        <v>MUELLES DE PENCO S.A.</v>
      </c>
      <c r="O3306" s="2" t="str">
        <f>VLOOKUP(Tabla1[[#This Row],[nemo]],'Nemos y clasificaciones'!$A$1:$C$3000,3,FALSE)</f>
        <v>Transportes y servicios marítimos</v>
      </c>
      <c r="P3306" s="2"/>
      <c r="Q3306" s="2"/>
    </row>
    <row r="3307" spans="1:17" x14ac:dyDescent="0.25">
      <c r="A3307" t="s">
        <v>11545</v>
      </c>
      <c r="B3307" s="1">
        <v>42146</v>
      </c>
      <c r="C3307" s="1">
        <v>42152</v>
      </c>
      <c r="D3307" t="s">
        <v>14</v>
      </c>
      <c r="E3307" t="s">
        <v>124</v>
      </c>
      <c r="F3307">
        <v>0</v>
      </c>
      <c r="G3307">
        <v>468499</v>
      </c>
      <c r="H3307">
        <v>0</v>
      </c>
      <c r="I3307">
        <v>0</v>
      </c>
      <c r="J3307">
        <v>0</v>
      </c>
      <c r="K3307">
        <v>80.727999999999994</v>
      </c>
      <c r="L3307" t="s">
        <v>54</v>
      </c>
      <c r="M3307" s="2">
        <v>37820987.272</v>
      </c>
      <c r="N3307" s="2" t="str">
        <f>VLOOKUP(Tabla1[[#This Row],[nemo]],'Nemos y clasificaciones'!$A$2:$B$5000,2,FALSE)</f>
        <v>CFI</v>
      </c>
      <c r="O3307" s="2" t="str">
        <f>VLOOKUP(Tabla1[[#This Row],[nemo]],'Nemos y clasificaciones'!$A$1:$C$3000,3,FALSE)</f>
        <v>CFI</v>
      </c>
      <c r="P3307" s="2"/>
      <c r="Q3307" s="2"/>
    </row>
    <row r="3308" spans="1:17" x14ac:dyDescent="0.25">
      <c r="A3308" t="s">
        <v>11777</v>
      </c>
      <c r="B3308" s="1">
        <v>42117</v>
      </c>
      <c r="C3308" s="1">
        <v>42123</v>
      </c>
      <c r="D3308" t="s">
        <v>14</v>
      </c>
      <c r="E3308" t="s">
        <v>124</v>
      </c>
      <c r="F3308">
        <v>0</v>
      </c>
      <c r="G3308">
        <v>468499</v>
      </c>
      <c r="H3308">
        <v>0</v>
      </c>
      <c r="I3308">
        <v>0</v>
      </c>
      <c r="J3308">
        <v>0</v>
      </c>
      <c r="K3308">
        <v>79.933999999999997</v>
      </c>
      <c r="L3308" t="s">
        <v>54</v>
      </c>
      <c r="M3308" s="2">
        <v>37448999.066</v>
      </c>
      <c r="N3308" s="2" t="str">
        <f>VLOOKUP(Tabla1[[#This Row],[nemo]],'Nemos y clasificaciones'!$A$2:$B$5000,2,FALSE)</f>
        <v>CFI</v>
      </c>
      <c r="O3308" s="2" t="str">
        <f>VLOOKUP(Tabla1[[#This Row],[nemo]],'Nemos y clasificaciones'!$A$1:$C$3000,3,FALSE)</f>
        <v>CFI</v>
      </c>
      <c r="P3308" s="2"/>
      <c r="Q3308" s="2"/>
    </row>
    <row r="3309" spans="1:17" x14ac:dyDescent="0.25">
      <c r="A3309" t="s">
        <v>7501</v>
      </c>
      <c r="B3309" s="1">
        <v>43355</v>
      </c>
      <c r="C3309" s="1">
        <v>43364</v>
      </c>
      <c r="D3309" t="s">
        <v>14</v>
      </c>
      <c r="E3309" t="s">
        <v>124</v>
      </c>
      <c r="F3309">
        <v>0</v>
      </c>
      <c r="G3309">
        <v>468499</v>
      </c>
      <c r="H3309">
        <v>0</v>
      </c>
      <c r="I3309">
        <v>0</v>
      </c>
      <c r="J3309">
        <v>0</v>
      </c>
      <c r="K3309">
        <v>79.694999999999993</v>
      </c>
      <c r="L3309" t="s">
        <v>54</v>
      </c>
      <c r="M3309" s="2">
        <v>37337027.805</v>
      </c>
      <c r="N3309" s="2" t="str">
        <f>VLOOKUP(Tabla1[[#This Row],[nemo]],'Nemos y clasificaciones'!$A$2:$B$5000,2,FALSE)</f>
        <v>CFI</v>
      </c>
      <c r="O3309" s="2" t="str">
        <f>VLOOKUP(Tabla1[[#This Row],[nemo]],'Nemos y clasificaciones'!$A$1:$C$3000,3,FALSE)</f>
        <v>CFI</v>
      </c>
      <c r="P3309" s="2"/>
      <c r="Q3309" s="2"/>
    </row>
    <row r="3310" spans="1:17" x14ac:dyDescent="0.25">
      <c r="A3310" t="s">
        <v>4377</v>
      </c>
      <c r="B3310" s="1">
        <v>43959</v>
      </c>
      <c r="C3310" s="1">
        <v>43965</v>
      </c>
      <c r="D3310" t="s">
        <v>14</v>
      </c>
      <c r="E3310" t="s">
        <v>124</v>
      </c>
      <c r="F3310">
        <v>0</v>
      </c>
      <c r="G3310">
        <v>468499</v>
      </c>
      <c r="H3310">
        <v>0</v>
      </c>
      <c r="I3310">
        <v>0</v>
      </c>
      <c r="J3310">
        <v>0</v>
      </c>
      <c r="K3310">
        <v>78.978999999999999</v>
      </c>
      <c r="L3310" t="s">
        <v>54</v>
      </c>
      <c r="M3310" s="2">
        <v>37001582.520999998</v>
      </c>
      <c r="N3310" s="2" t="str">
        <f>VLOOKUP(Tabla1[[#This Row],[nemo]],'Nemos y clasificaciones'!$A$2:$B$5000,2,FALSE)</f>
        <v>CFI</v>
      </c>
      <c r="O3310" s="2" t="str">
        <f>VLOOKUP(Tabla1[[#This Row],[nemo]],'Nemos y clasificaciones'!$A$1:$C$3000,3,FALSE)</f>
        <v>CFI</v>
      </c>
      <c r="P3310" s="2"/>
      <c r="Q3310" s="2"/>
    </row>
    <row r="3311" spans="1:17" x14ac:dyDescent="0.25">
      <c r="A3311" t="s">
        <v>10902</v>
      </c>
      <c r="B3311" s="1">
        <v>42419</v>
      </c>
      <c r="C3311" s="1">
        <v>42425</v>
      </c>
      <c r="D3311" t="s">
        <v>14</v>
      </c>
      <c r="E3311" t="s">
        <v>124</v>
      </c>
      <c r="F3311">
        <v>0</v>
      </c>
      <c r="G3311">
        <v>468499</v>
      </c>
      <c r="H3311">
        <v>0</v>
      </c>
      <c r="I3311">
        <v>0</v>
      </c>
      <c r="J3311">
        <v>0</v>
      </c>
      <c r="K3311">
        <v>78.459000000000003</v>
      </c>
      <c r="L3311" t="s">
        <v>54</v>
      </c>
      <c r="M3311" s="2">
        <v>36757963.041000001</v>
      </c>
      <c r="N3311" s="2" t="str">
        <f>VLOOKUP(Tabla1[[#This Row],[nemo]],'Nemos y clasificaciones'!$A$2:$B$5000,2,FALSE)</f>
        <v>CFI</v>
      </c>
      <c r="O3311" s="2" t="str">
        <f>VLOOKUP(Tabla1[[#This Row],[nemo]],'Nemos y clasificaciones'!$A$1:$C$3000,3,FALSE)</f>
        <v>CFI</v>
      </c>
      <c r="P3311" s="2"/>
      <c r="Q3311" s="2"/>
    </row>
    <row r="3312" spans="1:17" x14ac:dyDescent="0.25">
      <c r="A3312" t="s">
        <v>4527</v>
      </c>
      <c r="B3312" s="1">
        <v>43944</v>
      </c>
      <c r="C3312" s="1">
        <v>43950</v>
      </c>
      <c r="D3312" t="s">
        <v>14</v>
      </c>
      <c r="E3312" t="s">
        <v>124</v>
      </c>
      <c r="F3312">
        <v>0</v>
      </c>
      <c r="G3312">
        <v>468499</v>
      </c>
      <c r="H3312">
        <v>0</v>
      </c>
      <c r="I3312">
        <v>0</v>
      </c>
      <c r="J3312">
        <v>0</v>
      </c>
      <c r="K3312">
        <v>78.242000000000004</v>
      </c>
      <c r="L3312" t="s">
        <v>54</v>
      </c>
      <c r="M3312" s="2">
        <v>36656298.758000001</v>
      </c>
      <c r="N3312" s="2" t="str">
        <f>VLOOKUP(Tabla1[[#This Row],[nemo]],'Nemos y clasificaciones'!$A$2:$B$5000,2,FALSE)</f>
        <v>CFI</v>
      </c>
      <c r="O3312" s="2" t="str">
        <f>VLOOKUP(Tabla1[[#This Row],[nemo]],'Nemos y clasificaciones'!$A$1:$C$3000,3,FALSE)</f>
        <v>CFI</v>
      </c>
      <c r="P3312" s="2"/>
      <c r="Q3312" s="2"/>
    </row>
    <row r="3313" spans="1:17" x14ac:dyDescent="0.25">
      <c r="A3313" t="s">
        <v>11605</v>
      </c>
      <c r="B3313" s="1">
        <v>42139</v>
      </c>
      <c r="C3313" s="1">
        <v>42146</v>
      </c>
      <c r="D3313" t="s">
        <v>14</v>
      </c>
      <c r="E3313" t="s">
        <v>8046</v>
      </c>
      <c r="F3313">
        <v>0</v>
      </c>
      <c r="G3313">
        <v>9850000</v>
      </c>
      <c r="H3313">
        <v>0</v>
      </c>
      <c r="I3313">
        <v>0</v>
      </c>
      <c r="J3313">
        <v>0</v>
      </c>
      <c r="K3313">
        <v>26.09</v>
      </c>
      <c r="L3313" t="s">
        <v>54</v>
      </c>
      <c r="M3313" s="2">
        <v>256986500</v>
      </c>
      <c r="N3313" s="2" t="str">
        <f>VLOOKUP(Tabla1[[#This Row],[nemo]],'Nemos y clasificaciones'!$A$2:$B$5000,2,FALSE)</f>
        <v>SOPROCAL CALERIAS E INDUSTRIAS S.A.</v>
      </c>
      <c r="O3313" s="2" t="str">
        <f>VLOOKUP(Tabla1[[#This Row],[nemo]],'Nemos y clasificaciones'!$A$1:$C$3000,3,FALSE)</f>
        <v>Construcción</v>
      </c>
      <c r="P3313" s="2"/>
      <c r="Q3313" s="2"/>
    </row>
    <row r="3314" spans="1:17" x14ac:dyDescent="0.25">
      <c r="A3314" t="s">
        <v>10181</v>
      </c>
      <c r="B3314" s="1">
        <v>42664</v>
      </c>
      <c r="C3314" s="1">
        <v>42670</v>
      </c>
      <c r="D3314" t="s">
        <v>14</v>
      </c>
      <c r="E3314" t="s">
        <v>124</v>
      </c>
      <c r="F3314">
        <v>0</v>
      </c>
      <c r="G3314">
        <v>468499</v>
      </c>
      <c r="H3314">
        <v>0</v>
      </c>
      <c r="I3314">
        <v>0</v>
      </c>
      <c r="J3314">
        <v>0</v>
      </c>
      <c r="K3314">
        <v>77.828000000000003</v>
      </c>
      <c r="L3314" t="s">
        <v>54</v>
      </c>
      <c r="M3314" s="2">
        <v>36462340.171999998</v>
      </c>
      <c r="N3314" s="2" t="str">
        <f>VLOOKUP(Tabla1[[#This Row],[nemo]],'Nemos y clasificaciones'!$A$2:$B$5000,2,FALSE)</f>
        <v>CFI</v>
      </c>
      <c r="O3314" s="2" t="str">
        <f>VLOOKUP(Tabla1[[#This Row],[nemo]],'Nemos y clasificaciones'!$A$1:$C$3000,3,FALSE)</f>
        <v>CFI</v>
      </c>
      <c r="P3314" s="2"/>
      <c r="Q3314" s="2"/>
    </row>
    <row r="3315" spans="1:17" x14ac:dyDescent="0.25">
      <c r="A3315" t="s">
        <v>3150</v>
      </c>
      <c r="B3315" s="1">
        <v>44149</v>
      </c>
      <c r="C3315" s="1">
        <v>44155</v>
      </c>
      <c r="D3315" t="s">
        <v>14</v>
      </c>
      <c r="E3315" t="s">
        <v>1804</v>
      </c>
      <c r="F3315">
        <v>0</v>
      </c>
      <c r="G3315">
        <v>636428572</v>
      </c>
      <c r="H3315">
        <v>0</v>
      </c>
      <c r="I3315">
        <v>0</v>
      </c>
      <c r="J3315">
        <v>0</v>
      </c>
      <c r="K3315">
        <v>0.4</v>
      </c>
      <c r="L3315" t="s">
        <v>23</v>
      </c>
      <c r="M3315" s="2">
        <v>254571428.80000001</v>
      </c>
      <c r="N3315" s="2" t="str">
        <f>VLOOKUP(Tabla1[[#This Row],[nemo]],'Nemos y clasificaciones'!$A$2:$B$5000,2,FALSE)</f>
        <v>VIÑEDOS EMILIANA S.A.</v>
      </c>
      <c r="O3315" s="2" t="str">
        <f>VLOOKUP(Tabla1[[#This Row],[nemo]],'Nemos y clasificaciones'!$A$1:$C$3000,3,FALSE)</f>
        <v>Alimentos, bebidas y tabaco</v>
      </c>
      <c r="P3315" s="2"/>
      <c r="Q3315" s="2"/>
    </row>
    <row r="3316" spans="1:17" x14ac:dyDescent="0.25">
      <c r="A3316" t="s">
        <v>10281</v>
      </c>
      <c r="B3316" s="1">
        <v>42605</v>
      </c>
      <c r="C3316" s="1">
        <v>42611</v>
      </c>
      <c r="D3316" t="s">
        <v>14</v>
      </c>
      <c r="E3316" t="s">
        <v>124</v>
      </c>
      <c r="F3316">
        <v>0</v>
      </c>
      <c r="G3316">
        <v>468499</v>
      </c>
      <c r="H3316">
        <v>0</v>
      </c>
      <c r="I3316">
        <v>0</v>
      </c>
      <c r="J3316">
        <v>0</v>
      </c>
      <c r="K3316">
        <v>77.587999999999994</v>
      </c>
      <c r="L3316" t="s">
        <v>54</v>
      </c>
      <c r="M3316" s="2">
        <v>36349900.412</v>
      </c>
      <c r="N3316" s="2" t="str">
        <f>VLOOKUP(Tabla1[[#This Row],[nemo]],'Nemos y clasificaciones'!$A$2:$B$5000,2,FALSE)</f>
        <v>CFI</v>
      </c>
      <c r="O3316" s="2" t="str">
        <f>VLOOKUP(Tabla1[[#This Row],[nemo]],'Nemos y clasificaciones'!$A$1:$C$3000,3,FALSE)</f>
        <v>CFI</v>
      </c>
      <c r="P3316" s="2"/>
      <c r="Q3316" s="2"/>
    </row>
    <row r="3317" spans="1:17" x14ac:dyDescent="0.25">
      <c r="A3317" t="s">
        <v>9500</v>
      </c>
      <c r="B3317" s="1">
        <v>42873</v>
      </c>
      <c r="C3317" s="1">
        <v>42879</v>
      </c>
      <c r="D3317" t="s">
        <v>14</v>
      </c>
      <c r="E3317" t="s">
        <v>6301</v>
      </c>
      <c r="F3317">
        <v>0</v>
      </c>
      <c r="G3317">
        <v>1400</v>
      </c>
      <c r="H3317">
        <v>0</v>
      </c>
      <c r="I3317">
        <v>0</v>
      </c>
      <c r="J3317">
        <v>0</v>
      </c>
      <c r="K3317">
        <v>180383</v>
      </c>
      <c r="L3317" t="s">
        <v>19</v>
      </c>
      <c r="M3317" s="2">
        <v>252536200</v>
      </c>
      <c r="N3317" s="2" t="str">
        <f>VLOOKUP(Tabla1[[#This Row],[nemo]],'Nemos y clasificaciones'!$A$2:$B$5000,2,FALSE)</f>
        <v>CLUB HIPICO DE SANTIAGO S.A.</v>
      </c>
      <c r="O3317" s="2" t="str">
        <f>VLOOKUP(Tabla1[[#This Row],[nemo]],'Nemos y clasificaciones'!$A$1:$C$3000,3,FALSE)</f>
        <v>Recreación y servicios educacionales</v>
      </c>
      <c r="P3317" s="2"/>
      <c r="Q3317" s="2"/>
    </row>
    <row r="3318" spans="1:17" x14ac:dyDescent="0.25">
      <c r="A3318" t="s">
        <v>11348</v>
      </c>
      <c r="B3318" s="1">
        <v>42209</v>
      </c>
      <c r="C3318" s="1">
        <v>42215</v>
      </c>
      <c r="D3318" t="s">
        <v>14</v>
      </c>
      <c r="E3318" t="s">
        <v>124</v>
      </c>
      <c r="F3318">
        <v>0</v>
      </c>
      <c r="G3318">
        <v>468499</v>
      </c>
      <c r="H3318">
        <v>0</v>
      </c>
      <c r="I3318">
        <v>0</v>
      </c>
      <c r="J3318">
        <v>0</v>
      </c>
      <c r="K3318">
        <v>76.147999999999996</v>
      </c>
      <c r="L3318" t="s">
        <v>54</v>
      </c>
      <c r="M3318" s="2">
        <v>35675261.851999998</v>
      </c>
      <c r="N3318" s="2" t="str">
        <f>VLOOKUP(Tabla1[[#This Row],[nemo]],'Nemos y clasificaciones'!$A$2:$B$5000,2,FALSE)</f>
        <v>CFI</v>
      </c>
      <c r="O3318" s="2" t="str">
        <f>VLOOKUP(Tabla1[[#This Row],[nemo]],'Nemos y clasificaciones'!$A$1:$C$3000,3,FALSE)</f>
        <v>CFI</v>
      </c>
      <c r="P3318" s="2"/>
      <c r="Q3318" s="2"/>
    </row>
    <row r="3319" spans="1:17" x14ac:dyDescent="0.25">
      <c r="A3319" t="s">
        <v>11460</v>
      </c>
      <c r="B3319" s="1">
        <v>42175</v>
      </c>
      <c r="C3319" s="1">
        <v>42181</v>
      </c>
      <c r="D3319" t="s">
        <v>14</v>
      </c>
      <c r="E3319" t="s">
        <v>124</v>
      </c>
      <c r="F3319">
        <v>0</v>
      </c>
      <c r="G3319">
        <v>468499</v>
      </c>
      <c r="H3319">
        <v>0</v>
      </c>
      <c r="I3319">
        <v>0</v>
      </c>
      <c r="J3319">
        <v>0</v>
      </c>
      <c r="K3319">
        <v>75.558999999999997</v>
      </c>
      <c r="L3319" t="s">
        <v>54</v>
      </c>
      <c r="M3319" s="2">
        <v>35399315.941</v>
      </c>
      <c r="N3319" s="2" t="str">
        <f>VLOOKUP(Tabla1[[#This Row],[nemo]],'Nemos y clasificaciones'!$A$2:$B$5000,2,FALSE)</f>
        <v>CFI</v>
      </c>
      <c r="O3319" s="2" t="str">
        <f>VLOOKUP(Tabla1[[#This Row],[nemo]],'Nemos y clasificaciones'!$A$1:$C$3000,3,FALSE)</f>
        <v>CFI</v>
      </c>
      <c r="P3319" s="2"/>
      <c r="Q3319" s="2"/>
    </row>
    <row r="3320" spans="1:17" x14ac:dyDescent="0.25">
      <c r="A3320" t="s">
        <v>6870</v>
      </c>
      <c r="B3320" s="1">
        <v>43511</v>
      </c>
      <c r="C3320" s="1">
        <v>43517</v>
      </c>
      <c r="D3320" t="s">
        <v>14</v>
      </c>
      <c r="E3320" t="s">
        <v>124</v>
      </c>
      <c r="F3320">
        <v>0</v>
      </c>
      <c r="G3320">
        <v>468499</v>
      </c>
      <c r="H3320">
        <v>0</v>
      </c>
      <c r="I3320">
        <v>0</v>
      </c>
      <c r="J3320">
        <v>0</v>
      </c>
      <c r="K3320">
        <v>75.381</v>
      </c>
      <c r="L3320" t="s">
        <v>54</v>
      </c>
      <c r="M3320" s="2">
        <v>35315923.119000003</v>
      </c>
      <c r="N3320" s="2" t="str">
        <f>VLOOKUP(Tabla1[[#This Row],[nemo]],'Nemos y clasificaciones'!$A$2:$B$5000,2,FALSE)</f>
        <v>CFI</v>
      </c>
      <c r="O3320" s="2" t="str">
        <f>VLOOKUP(Tabla1[[#This Row],[nemo]],'Nemos y clasificaciones'!$A$1:$C$3000,3,FALSE)</f>
        <v>CFI</v>
      </c>
      <c r="P3320" s="2"/>
      <c r="Q3320" s="2"/>
    </row>
    <row r="3321" spans="1:17" x14ac:dyDescent="0.25">
      <c r="A3321" t="s">
        <v>123</v>
      </c>
      <c r="B3321" s="1">
        <v>44448</v>
      </c>
      <c r="C3321" s="1">
        <v>44454</v>
      </c>
      <c r="D3321" t="s">
        <v>14</v>
      </c>
      <c r="E3321" t="s">
        <v>124</v>
      </c>
      <c r="F3321">
        <v>0</v>
      </c>
      <c r="G3321">
        <v>468499</v>
      </c>
      <c r="H3321">
        <v>0</v>
      </c>
      <c r="I3321">
        <v>0</v>
      </c>
      <c r="J3321">
        <v>0</v>
      </c>
      <c r="K3321">
        <v>74.509</v>
      </c>
      <c r="L3321" t="s">
        <v>54</v>
      </c>
      <c r="M3321" s="2">
        <v>34907391.990999997</v>
      </c>
      <c r="N3321" s="2" t="str">
        <f>VLOOKUP(Tabla1[[#This Row],[nemo]],'Nemos y clasificaciones'!$A$2:$B$5000,2,FALSE)</f>
        <v>CFI</v>
      </c>
      <c r="O3321" s="2" t="str">
        <f>VLOOKUP(Tabla1[[#This Row],[nemo]],'Nemos y clasificaciones'!$A$1:$C$3000,3,FALSE)</f>
        <v>CFI</v>
      </c>
      <c r="P3321" s="2"/>
      <c r="Q3321" s="2"/>
    </row>
    <row r="3322" spans="1:17" x14ac:dyDescent="0.25">
      <c r="A3322" t="s">
        <v>3567</v>
      </c>
      <c r="B3322" s="1">
        <v>44057</v>
      </c>
      <c r="C3322" s="1">
        <v>44064</v>
      </c>
      <c r="D3322" t="s">
        <v>14</v>
      </c>
      <c r="E3322" t="s">
        <v>124</v>
      </c>
      <c r="F3322">
        <v>0</v>
      </c>
      <c r="G3322">
        <v>468499</v>
      </c>
      <c r="H3322">
        <v>0</v>
      </c>
      <c r="I3322">
        <v>0</v>
      </c>
      <c r="J3322">
        <v>0</v>
      </c>
      <c r="K3322">
        <v>74.453000000000003</v>
      </c>
      <c r="L3322" t="s">
        <v>54</v>
      </c>
      <c r="M3322" s="2">
        <v>34881156.046999998</v>
      </c>
      <c r="N3322" s="2" t="str">
        <f>VLOOKUP(Tabla1[[#This Row],[nemo]],'Nemos y clasificaciones'!$A$2:$B$5000,2,FALSE)</f>
        <v>CFI</v>
      </c>
      <c r="O3322" s="2" t="str">
        <f>VLOOKUP(Tabla1[[#This Row],[nemo]],'Nemos y clasificaciones'!$A$1:$C$3000,3,FALSE)</f>
        <v>CFI</v>
      </c>
      <c r="P3322" s="2"/>
      <c r="Q3322" s="2"/>
    </row>
    <row r="3323" spans="1:17" x14ac:dyDescent="0.25">
      <c r="A3323" t="s">
        <v>1972</v>
      </c>
      <c r="B3323" s="1">
        <v>44321</v>
      </c>
      <c r="C3323" s="1">
        <v>44327</v>
      </c>
      <c r="D3323" t="s">
        <v>14</v>
      </c>
      <c r="E3323" t="s">
        <v>1973</v>
      </c>
      <c r="F3323">
        <v>0</v>
      </c>
      <c r="G3323">
        <v>714876101</v>
      </c>
      <c r="H3323">
        <v>0</v>
      </c>
      <c r="I3323">
        <v>0</v>
      </c>
      <c r="J3323">
        <v>0</v>
      </c>
      <c r="K3323">
        <v>0.35</v>
      </c>
      <c r="L3323" t="s">
        <v>23</v>
      </c>
      <c r="M3323" s="2">
        <v>250206635.34999999</v>
      </c>
      <c r="N3323" s="2" t="str">
        <f>VLOOKUP(Tabla1[[#This Row],[nemo]],'Nemos y clasificaciones'!$A$2:$B$5000,2,FALSE)</f>
        <v>INVERNOVA S.A.</v>
      </c>
      <c r="O3323" s="2" t="str">
        <f>VLOOKUP(Tabla1[[#This Row],[nemo]],'Nemos y clasificaciones'!$A$1:$C$3000,3,FALSE)</f>
        <v>Servicios financieros</v>
      </c>
      <c r="P3323" s="2"/>
      <c r="Q3323" s="2"/>
    </row>
    <row r="3324" spans="1:17" x14ac:dyDescent="0.25">
      <c r="A3324" t="s">
        <v>11686</v>
      </c>
      <c r="B3324" s="1">
        <v>42131</v>
      </c>
      <c r="C3324" s="1">
        <v>42137</v>
      </c>
      <c r="D3324" t="s">
        <v>14</v>
      </c>
      <c r="E3324" t="s">
        <v>1973</v>
      </c>
      <c r="F3324">
        <v>0</v>
      </c>
      <c r="G3324">
        <v>714876101</v>
      </c>
      <c r="H3324">
        <v>0</v>
      </c>
      <c r="I3324">
        <v>0</v>
      </c>
      <c r="J3324">
        <v>0</v>
      </c>
      <c r="K3324">
        <v>0.35</v>
      </c>
      <c r="L3324" t="s">
        <v>23</v>
      </c>
      <c r="M3324" s="2">
        <v>250206635.34999999</v>
      </c>
      <c r="N3324" s="2" t="str">
        <f>VLOOKUP(Tabla1[[#This Row],[nemo]],'Nemos y clasificaciones'!$A$2:$B$5000,2,FALSE)</f>
        <v>INVERNOVA S.A.</v>
      </c>
      <c r="O3324" s="2" t="str">
        <f>VLOOKUP(Tabla1[[#This Row],[nemo]],'Nemos y clasificaciones'!$A$1:$C$3000,3,FALSE)</f>
        <v>Servicios financieros</v>
      </c>
      <c r="P3324" s="2"/>
      <c r="Q3324" s="2"/>
    </row>
    <row r="3325" spans="1:17" x14ac:dyDescent="0.25">
      <c r="A3325" t="s">
        <v>512</v>
      </c>
      <c r="B3325" s="1">
        <v>44419</v>
      </c>
      <c r="C3325" s="1">
        <v>44425</v>
      </c>
      <c r="D3325" t="s">
        <v>14</v>
      </c>
      <c r="E3325" t="s">
        <v>124</v>
      </c>
      <c r="F3325">
        <v>0</v>
      </c>
      <c r="G3325">
        <v>468499</v>
      </c>
      <c r="H3325">
        <v>0</v>
      </c>
      <c r="I3325">
        <v>0</v>
      </c>
      <c r="J3325">
        <v>0</v>
      </c>
      <c r="K3325">
        <v>74.405000000000001</v>
      </c>
      <c r="L3325" t="s">
        <v>54</v>
      </c>
      <c r="M3325" s="2">
        <v>34858668.094999999</v>
      </c>
      <c r="N3325" s="2" t="str">
        <f>VLOOKUP(Tabla1[[#This Row],[nemo]],'Nemos y clasificaciones'!$A$2:$B$5000,2,FALSE)</f>
        <v>CFI</v>
      </c>
      <c r="O3325" s="2" t="str">
        <f>VLOOKUP(Tabla1[[#This Row],[nemo]],'Nemos y clasificaciones'!$A$1:$C$3000,3,FALSE)</f>
        <v>CFI</v>
      </c>
      <c r="P3325" s="2"/>
      <c r="Q3325" s="2"/>
    </row>
    <row r="3326" spans="1:17" x14ac:dyDescent="0.25">
      <c r="A3326" t="s">
        <v>4822</v>
      </c>
      <c r="B3326" s="1">
        <v>43882</v>
      </c>
      <c r="C3326" s="1">
        <v>43888</v>
      </c>
      <c r="D3326" t="s">
        <v>14</v>
      </c>
      <c r="E3326" t="s">
        <v>124</v>
      </c>
      <c r="F3326">
        <v>0</v>
      </c>
      <c r="G3326">
        <v>468499</v>
      </c>
      <c r="H3326">
        <v>0</v>
      </c>
      <c r="I3326">
        <v>0</v>
      </c>
      <c r="J3326">
        <v>0</v>
      </c>
      <c r="K3326">
        <v>73.866</v>
      </c>
      <c r="L3326" t="s">
        <v>54</v>
      </c>
      <c r="M3326" s="2">
        <v>34606147.134000003</v>
      </c>
      <c r="N3326" s="2" t="str">
        <f>VLOOKUP(Tabla1[[#This Row],[nemo]],'Nemos y clasificaciones'!$A$2:$B$5000,2,FALSE)</f>
        <v>CFI</v>
      </c>
      <c r="O3326" s="2" t="str">
        <f>VLOOKUP(Tabla1[[#This Row],[nemo]],'Nemos y clasificaciones'!$A$1:$C$3000,3,FALSE)</f>
        <v>CFI</v>
      </c>
      <c r="P3326" s="2"/>
      <c r="Q3326" s="2"/>
    </row>
    <row r="3327" spans="1:17" x14ac:dyDescent="0.25">
      <c r="A3327" t="s">
        <v>6172</v>
      </c>
      <c r="B3327" s="1">
        <v>43620</v>
      </c>
      <c r="C3327" s="1">
        <v>43626</v>
      </c>
      <c r="D3327" t="s">
        <v>14</v>
      </c>
      <c r="E3327" t="s">
        <v>124</v>
      </c>
      <c r="F3327">
        <v>0</v>
      </c>
      <c r="G3327">
        <v>468499</v>
      </c>
      <c r="H3327">
        <v>0</v>
      </c>
      <c r="I3327">
        <v>0</v>
      </c>
      <c r="J3327">
        <v>0</v>
      </c>
      <c r="K3327">
        <v>72.694000000000003</v>
      </c>
      <c r="L3327" t="s">
        <v>54</v>
      </c>
      <c r="M3327" s="2">
        <v>34057066.306000002</v>
      </c>
      <c r="N3327" s="2" t="str">
        <f>VLOOKUP(Tabla1[[#This Row],[nemo]],'Nemos y clasificaciones'!$A$2:$B$5000,2,FALSE)</f>
        <v>CFI</v>
      </c>
      <c r="O3327" s="2" t="str">
        <f>VLOOKUP(Tabla1[[#This Row],[nemo]],'Nemos y clasificaciones'!$A$1:$C$3000,3,FALSE)</f>
        <v>CFI</v>
      </c>
      <c r="P3327" s="2"/>
      <c r="Q3327" s="2"/>
    </row>
    <row r="3328" spans="1:17" x14ac:dyDescent="0.25">
      <c r="A3328" t="s">
        <v>10749</v>
      </c>
      <c r="B3328" s="1">
        <v>42486</v>
      </c>
      <c r="C3328" s="1">
        <v>42492</v>
      </c>
      <c r="D3328" t="s">
        <v>14</v>
      </c>
      <c r="E3328" t="s">
        <v>935</v>
      </c>
      <c r="F3328">
        <v>0</v>
      </c>
      <c r="G3328">
        <v>1181420348</v>
      </c>
      <c r="H3328">
        <v>0</v>
      </c>
      <c r="I3328">
        <v>0</v>
      </c>
      <c r="J3328">
        <v>0</v>
      </c>
      <c r="K3328">
        <v>0.21</v>
      </c>
      <c r="L3328" t="s">
        <v>23</v>
      </c>
      <c r="M3328" s="2">
        <v>248098273.08000001</v>
      </c>
      <c r="N3328" s="2" t="str">
        <f>VLOOKUP(Tabla1[[#This Row],[nemo]],'Nemos y clasificaciones'!$A$2:$B$5000,2,FALSE)</f>
        <v>COMPAÑIAS CIC S.A.</v>
      </c>
      <c r="O3328" s="2" t="str">
        <f>VLOOKUP(Tabla1[[#This Row],[nemo]],'Nemos y clasificaciones'!$A$1:$C$3000,3,FALSE)</f>
        <v>Consumo</v>
      </c>
      <c r="P3328" s="2"/>
      <c r="Q3328" s="2"/>
    </row>
    <row r="3329" spans="1:17" x14ac:dyDescent="0.25">
      <c r="A3329" t="s">
        <v>11900</v>
      </c>
      <c r="B3329" s="1">
        <v>42084</v>
      </c>
      <c r="C3329" s="1">
        <v>42090</v>
      </c>
      <c r="D3329" t="s">
        <v>14</v>
      </c>
      <c r="E3329" t="s">
        <v>124</v>
      </c>
      <c r="F3329">
        <v>0</v>
      </c>
      <c r="G3329">
        <v>468499</v>
      </c>
      <c r="H3329">
        <v>0</v>
      </c>
      <c r="I3329">
        <v>0</v>
      </c>
      <c r="J3329">
        <v>0</v>
      </c>
      <c r="K3329">
        <v>72.355000000000004</v>
      </c>
      <c r="L3329" t="s">
        <v>54</v>
      </c>
      <c r="M3329" s="2">
        <v>33898245.145000003</v>
      </c>
      <c r="N3329" s="2" t="str">
        <f>VLOOKUP(Tabla1[[#This Row],[nemo]],'Nemos y clasificaciones'!$A$2:$B$5000,2,FALSE)</f>
        <v>CFI</v>
      </c>
      <c r="O3329" s="2" t="str">
        <f>VLOOKUP(Tabla1[[#This Row],[nemo]],'Nemos y clasificaciones'!$A$1:$C$3000,3,FALSE)</f>
        <v>CFI</v>
      </c>
      <c r="P3329" s="2"/>
      <c r="Q3329" s="2"/>
    </row>
    <row r="3330" spans="1:17" x14ac:dyDescent="0.25">
      <c r="A3330" t="s">
        <v>11141</v>
      </c>
      <c r="B3330" s="1">
        <v>42329</v>
      </c>
      <c r="C3330" s="1">
        <v>42335</v>
      </c>
      <c r="D3330" t="s">
        <v>14</v>
      </c>
      <c r="E3330" t="s">
        <v>124</v>
      </c>
      <c r="F3330">
        <v>0</v>
      </c>
      <c r="G3330">
        <v>468499</v>
      </c>
      <c r="H3330">
        <v>0</v>
      </c>
      <c r="I3330">
        <v>0</v>
      </c>
      <c r="J3330">
        <v>0</v>
      </c>
      <c r="K3330">
        <v>72.010000000000005</v>
      </c>
      <c r="L3330" t="s">
        <v>54</v>
      </c>
      <c r="M3330" s="2">
        <v>33736612.990000002</v>
      </c>
      <c r="N3330" s="2" t="str">
        <f>VLOOKUP(Tabla1[[#This Row],[nemo]],'Nemos y clasificaciones'!$A$2:$B$5000,2,FALSE)</f>
        <v>CFI</v>
      </c>
      <c r="O3330" s="2" t="str">
        <f>VLOOKUP(Tabla1[[#This Row],[nemo]],'Nemos y clasificaciones'!$A$1:$C$3000,3,FALSE)</f>
        <v>CFI</v>
      </c>
      <c r="P3330" s="2"/>
      <c r="Q3330" s="2"/>
    </row>
    <row r="3331" spans="1:17" x14ac:dyDescent="0.25">
      <c r="A3331" t="s">
        <v>11263</v>
      </c>
      <c r="B3331" s="1">
        <v>42270</v>
      </c>
      <c r="C3331" s="1">
        <v>42276</v>
      </c>
      <c r="D3331" t="s">
        <v>14</v>
      </c>
      <c r="E3331" t="s">
        <v>124</v>
      </c>
      <c r="F3331">
        <v>0</v>
      </c>
      <c r="G3331">
        <v>468499</v>
      </c>
      <c r="H3331">
        <v>0</v>
      </c>
      <c r="I3331">
        <v>0</v>
      </c>
      <c r="J3331">
        <v>0</v>
      </c>
      <c r="K3331">
        <v>70.731999999999999</v>
      </c>
      <c r="L3331" t="s">
        <v>54</v>
      </c>
      <c r="M3331" s="2">
        <v>33137871.267999999</v>
      </c>
      <c r="N3331" s="2" t="str">
        <f>VLOOKUP(Tabla1[[#This Row],[nemo]],'Nemos y clasificaciones'!$A$2:$B$5000,2,FALSE)</f>
        <v>CFI</v>
      </c>
      <c r="O3331" s="2" t="str">
        <f>VLOOKUP(Tabla1[[#This Row],[nemo]],'Nemos y clasificaciones'!$A$1:$C$3000,3,FALSE)</f>
        <v>CFI</v>
      </c>
      <c r="P3331" s="2"/>
      <c r="Q3331" s="2"/>
    </row>
    <row r="3332" spans="1:17" x14ac:dyDescent="0.25">
      <c r="A3332" t="s">
        <v>9122</v>
      </c>
      <c r="B3332" s="1">
        <v>42969</v>
      </c>
      <c r="C3332" s="1">
        <v>42975</v>
      </c>
      <c r="D3332" t="s">
        <v>14</v>
      </c>
      <c r="E3332" t="s">
        <v>124</v>
      </c>
      <c r="F3332">
        <v>0</v>
      </c>
      <c r="G3332">
        <v>468499</v>
      </c>
      <c r="H3332">
        <v>0</v>
      </c>
      <c r="I3332">
        <v>0</v>
      </c>
      <c r="J3332">
        <v>0</v>
      </c>
      <c r="K3332">
        <v>69.510999999999996</v>
      </c>
      <c r="L3332" t="s">
        <v>54</v>
      </c>
      <c r="M3332" s="2">
        <v>32565833.989</v>
      </c>
      <c r="N3332" s="2" t="str">
        <f>VLOOKUP(Tabla1[[#This Row],[nemo]],'Nemos y clasificaciones'!$A$2:$B$5000,2,FALSE)</f>
        <v>CFI</v>
      </c>
      <c r="O3332" s="2" t="str">
        <f>VLOOKUP(Tabla1[[#This Row],[nemo]],'Nemos y clasificaciones'!$A$1:$C$3000,3,FALSE)</f>
        <v>CFI</v>
      </c>
      <c r="P3332" s="2"/>
      <c r="Q3332" s="2"/>
    </row>
    <row r="3333" spans="1:17" x14ac:dyDescent="0.25">
      <c r="A3333" t="s">
        <v>7187</v>
      </c>
      <c r="B3333" s="1">
        <v>43448</v>
      </c>
      <c r="C3333" s="1">
        <v>43454</v>
      </c>
      <c r="D3333" t="s">
        <v>14</v>
      </c>
      <c r="E3333" t="s">
        <v>124</v>
      </c>
      <c r="F3333">
        <v>0</v>
      </c>
      <c r="G3333">
        <v>468499</v>
      </c>
      <c r="H3333">
        <v>0</v>
      </c>
      <c r="I3333">
        <v>0</v>
      </c>
      <c r="J3333">
        <v>0</v>
      </c>
      <c r="K3333">
        <v>67.885999999999996</v>
      </c>
      <c r="L3333" t="s">
        <v>54</v>
      </c>
      <c r="M3333" s="2">
        <v>31804523.114</v>
      </c>
      <c r="N3333" s="2" t="str">
        <f>VLOOKUP(Tabla1[[#This Row],[nemo]],'Nemos y clasificaciones'!$A$2:$B$5000,2,FALSE)</f>
        <v>CFI</v>
      </c>
      <c r="O3333" s="2" t="str">
        <f>VLOOKUP(Tabla1[[#This Row],[nemo]],'Nemos y clasificaciones'!$A$1:$C$3000,3,FALSE)</f>
        <v>CFI</v>
      </c>
      <c r="P3333" s="2"/>
      <c r="Q3333" s="2"/>
    </row>
    <row r="3334" spans="1:17" x14ac:dyDescent="0.25">
      <c r="A3334" t="s">
        <v>11312</v>
      </c>
      <c r="B3334" s="1">
        <v>42238</v>
      </c>
      <c r="C3334" s="1">
        <v>42244</v>
      </c>
      <c r="D3334" t="s">
        <v>14</v>
      </c>
      <c r="E3334" t="s">
        <v>124</v>
      </c>
      <c r="F3334">
        <v>0</v>
      </c>
      <c r="G3334">
        <v>468499</v>
      </c>
      <c r="H3334">
        <v>0</v>
      </c>
      <c r="I3334">
        <v>0</v>
      </c>
      <c r="J3334">
        <v>0</v>
      </c>
      <c r="K3334">
        <v>67.084000000000003</v>
      </c>
      <c r="L3334" t="s">
        <v>54</v>
      </c>
      <c r="M3334" s="2">
        <v>31428786.916000001</v>
      </c>
      <c r="N3334" s="2" t="str">
        <f>VLOOKUP(Tabla1[[#This Row],[nemo]],'Nemos y clasificaciones'!$A$2:$B$5000,2,FALSE)</f>
        <v>CFI</v>
      </c>
      <c r="O3334" s="2" t="str">
        <f>VLOOKUP(Tabla1[[#This Row],[nemo]],'Nemos y clasificaciones'!$A$1:$C$3000,3,FALSE)</f>
        <v>CFI</v>
      </c>
      <c r="P3334" s="2"/>
      <c r="Q3334" s="2"/>
    </row>
    <row r="3335" spans="1:17" x14ac:dyDescent="0.25">
      <c r="A3335" t="s">
        <v>11138</v>
      </c>
      <c r="B3335" s="1">
        <v>42332</v>
      </c>
      <c r="C3335" s="1">
        <v>42338</v>
      </c>
      <c r="D3335" t="s">
        <v>14</v>
      </c>
      <c r="E3335" t="s">
        <v>709</v>
      </c>
      <c r="F3335">
        <v>0</v>
      </c>
      <c r="G3335">
        <v>1300</v>
      </c>
      <c r="H3335">
        <v>0</v>
      </c>
      <c r="I3335">
        <v>0</v>
      </c>
      <c r="J3335">
        <v>0</v>
      </c>
      <c r="K3335">
        <v>190000</v>
      </c>
      <c r="L3335" t="s">
        <v>19</v>
      </c>
      <c r="M3335" s="2">
        <v>247000000</v>
      </c>
      <c r="N3335" s="2" t="str">
        <f>VLOOKUP(Tabla1[[#This Row],[nemo]],'Nemos y clasificaciones'!$A$2:$B$5000,2,FALSE)</f>
        <v>INMOBILIARIA CENTRAL DE ESTACIONAMIENTOS AGUSTINAS S.A.</v>
      </c>
      <c r="O3335" s="2" t="str">
        <f>VLOOKUP(Tabla1[[#This Row],[nemo]],'Nemos y clasificaciones'!$A$1:$C$3000,3,FALSE)</f>
        <v>Servicios financieros</v>
      </c>
      <c r="P3335" s="2"/>
      <c r="Q3335" s="2"/>
    </row>
    <row r="3336" spans="1:17" x14ac:dyDescent="0.25">
      <c r="A3336" t="s">
        <v>11637</v>
      </c>
      <c r="B3336" s="1">
        <v>42137</v>
      </c>
      <c r="C3336" s="1">
        <v>42143</v>
      </c>
      <c r="D3336" t="s">
        <v>14</v>
      </c>
      <c r="E3336" t="s">
        <v>2392</v>
      </c>
      <c r="F3336">
        <v>0</v>
      </c>
      <c r="G3336">
        <v>113238186</v>
      </c>
      <c r="H3336">
        <v>0</v>
      </c>
      <c r="I3336">
        <v>0</v>
      </c>
      <c r="J3336">
        <v>0</v>
      </c>
      <c r="K3336">
        <v>2.1800000000000002</v>
      </c>
      <c r="L3336" t="s">
        <v>16</v>
      </c>
      <c r="M3336" s="2">
        <v>246859245.47999999</v>
      </c>
      <c r="N3336" s="2" t="str">
        <f>VLOOKUP(Tabla1[[#This Row],[nemo]],'Nemos y clasificaciones'!$A$2:$B$5000,2,FALSE)</f>
        <v>PORTUARIA CABO FROWARD S.A.</v>
      </c>
      <c r="O3336" s="2" t="str">
        <f>VLOOKUP(Tabla1[[#This Row],[nemo]],'Nemos y clasificaciones'!$A$1:$C$3000,3,FALSE)</f>
        <v>Transportes y servicios marítimos</v>
      </c>
      <c r="P3336" s="2"/>
      <c r="Q3336" s="2"/>
    </row>
    <row r="3337" spans="1:17" x14ac:dyDescent="0.25">
      <c r="A3337" t="s">
        <v>8811</v>
      </c>
      <c r="B3337" s="1">
        <v>43084</v>
      </c>
      <c r="C3337" s="1">
        <v>43090</v>
      </c>
      <c r="D3337" t="s">
        <v>14</v>
      </c>
      <c r="E3337" t="s">
        <v>124</v>
      </c>
      <c r="F3337">
        <v>0</v>
      </c>
      <c r="G3337">
        <v>468499</v>
      </c>
      <c r="H3337">
        <v>0</v>
      </c>
      <c r="I3337">
        <v>0</v>
      </c>
      <c r="J3337">
        <v>0</v>
      </c>
      <c r="K3337">
        <v>65.278000000000006</v>
      </c>
      <c r="L3337" t="s">
        <v>54</v>
      </c>
      <c r="M3337" s="2">
        <v>30582677.721999999</v>
      </c>
      <c r="N3337" s="2" t="str">
        <f>VLOOKUP(Tabla1[[#This Row],[nemo]],'Nemos y clasificaciones'!$A$2:$B$5000,2,FALSE)</f>
        <v>CFI</v>
      </c>
      <c r="O3337" s="2" t="str">
        <f>VLOOKUP(Tabla1[[#This Row],[nemo]],'Nemos y clasificaciones'!$A$1:$C$3000,3,FALSE)</f>
        <v>CFI</v>
      </c>
      <c r="P3337" s="2"/>
      <c r="Q3337" s="2"/>
    </row>
    <row r="3338" spans="1:17" x14ac:dyDescent="0.25">
      <c r="A3338" t="s">
        <v>10925</v>
      </c>
      <c r="B3338" s="1">
        <v>42391</v>
      </c>
      <c r="C3338" s="1">
        <v>42397</v>
      </c>
      <c r="D3338" t="s">
        <v>14</v>
      </c>
      <c r="E3338" t="s">
        <v>124</v>
      </c>
      <c r="F3338">
        <v>0</v>
      </c>
      <c r="G3338">
        <v>468499</v>
      </c>
      <c r="H3338">
        <v>0</v>
      </c>
      <c r="I3338">
        <v>0</v>
      </c>
      <c r="J3338">
        <v>0</v>
      </c>
      <c r="K3338">
        <v>65.251999999999995</v>
      </c>
      <c r="L3338" t="s">
        <v>54</v>
      </c>
      <c r="M3338" s="2">
        <v>30570496.748</v>
      </c>
      <c r="N3338" s="2" t="str">
        <f>VLOOKUP(Tabla1[[#This Row],[nemo]],'Nemos y clasificaciones'!$A$2:$B$5000,2,FALSE)</f>
        <v>CFI</v>
      </c>
      <c r="O3338" s="2" t="str">
        <f>VLOOKUP(Tabla1[[#This Row],[nemo]],'Nemos y clasificaciones'!$A$1:$C$3000,3,FALSE)</f>
        <v>CFI</v>
      </c>
      <c r="P3338" s="2"/>
      <c r="Q3338" s="2"/>
    </row>
    <row r="3339" spans="1:17" x14ac:dyDescent="0.25">
      <c r="A3339" t="s">
        <v>5074</v>
      </c>
      <c r="B3339" s="1">
        <v>43822</v>
      </c>
      <c r="C3339" s="1">
        <v>43829</v>
      </c>
      <c r="D3339" t="s">
        <v>14</v>
      </c>
      <c r="E3339" t="s">
        <v>124</v>
      </c>
      <c r="F3339">
        <v>0</v>
      </c>
      <c r="G3339">
        <v>468499</v>
      </c>
      <c r="H3339">
        <v>0</v>
      </c>
      <c r="I3339">
        <v>0</v>
      </c>
      <c r="J3339">
        <v>0</v>
      </c>
      <c r="K3339">
        <v>64.617000000000004</v>
      </c>
      <c r="L3339" t="s">
        <v>54</v>
      </c>
      <c r="M3339" s="2">
        <v>30272999.883000001</v>
      </c>
      <c r="N3339" s="2" t="str">
        <f>VLOOKUP(Tabla1[[#This Row],[nemo]],'Nemos y clasificaciones'!$A$2:$B$5000,2,FALSE)</f>
        <v>CFI</v>
      </c>
      <c r="O3339" s="2" t="str">
        <f>VLOOKUP(Tabla1[[#This Row],[nemo]],'Nemos y clasificaciones'!$A$1:$C$3000,3,FALSE)</f>
        <v>CFI</v>
      </c>
      <c r="P3339" s="2"/>
      <c r="Q3339" s="2"/>
    </row>
    <row r="3340" spans="1:17" x14ac:dyDescent="0.25">
      <c r="A3340" t="s">
        <v>2558</v>
      </c>
      <c r="B3340" s="1">
        <v>44237</v>
      </c>
      <c r="C3340" s="1">
        <v>44243</v>
      </c>
      <c r="D3340" t="s">
        <v>14</v>
      </c>
      <c r="E3340" t="s">
        <v>124</v>
      </c>
      <c r="F3340">
        <v>0</v>
      </c>
      <c r="G3340">
        <v>468499</v>
      </c>
      <c r="H3340">
        <v>0</v>
      </c>
      <c r="I3340">
        <v>0</v>
      </c>
      <c r="J3340">
        <v>0</v>
      </c>
      <c r="K3340">
        <v>63.844999999999999</v>
      </c>
      <c r="L3340" t="s">
        <v>54</v>
      </c>
      <c r="M3340" s="2">
        <v>29911318.655000001</v>
      </c>
      <c r="N3340" s="2" t="str">
        <f>VLOOKUP(Tabla1[[#This Row],[nemo]],'Nemos y clasificaciones'!$A$2:$B$5000,2,FALSE)</f>
        <v>CFI</v>
      </c>
      <c r="O3340" s="2" t="str">
        <f>VLOOKUP(Tabla1[[#This Row],[nemo]],'Nemos y clasificaciones'!$A$1:$C$3000,3,FALSE)</f>
        <v>CFI</v>
      </c>
      <c r="P3340" s="2"/>
      <c r="Q3340" s="2"/>
    </row>
    <row r="3341" spans="1:17" x14ac:dyDescent="0.25">
      <c r="A3341" t="s">
        <v>8007</v>
      </c>
      <c r="B3341" s="1">
        <v>43245</v>
      </c>
      <c r="C3341" s="1">
        <v>43251</v>
      </c>
      <c r="D3341" t="s">
        <v>14</v>
      </c>
      <c r="E3341" t="s">
        <v>124</v>
      </c>
      <c r="F3341">
        <v>0</v>
      </c>
      <c r="G3341">
        <v>468499</v>
      </c>
      <c r="H3341">
        <v>0</v>
      </c>
      <c r="I3341">
        <v>0</v>
      </c>
      <c r="J3341">
        <v>0</v>
      </c>
      <c r="K3341">
        <v>59.847000000000001</v>
      </c>
      <c r="L3341" t="s">
        <v>54</v>
      </c>
      <c r="M3341" s="2">
        <v>28038259.653000001</v>
      </c>
      <c r="N3341" s="2" t="str">
        <f>VLOOKUP(Tabla1[[#This Row],[nemo]],'Nemos y clasificaciones'!$A$2:$B$5000,2,FALSE)</f>
        <v>CFI</v>
      </c>
      <c r="O3341" s="2" t="str">
        <f>VLOOKUP(Tabla1[[#This Row],[nemo]],'Nemos y clasificaciones'!$A$1:$C$3000,3,FALSE)</f>
        <v>CFI</v>
      </c>
      <c r="P3341" s="2"/>
      <c r="Q3341" s="2"/>
    </row>
    <row r="3342" spans="1:17" x14ac:dyDescent="0.25">
      <c r="A3342" t="s">
        <v>1771</v>
      </c>
      <c r="B3342" s="1">
        <v>44333</v>
      </c>
      <c r="C3342" s="1">
        <v>44340</v>
      </c>
      <c r="D3342" t="s">
        <v>14</v>
      </c>
      <c r="E3342" t="s">
        <v>1772</v>
      </c>
      <c r="F3342">
        <v>0</v>
      </c>
      <c r="G3342">
        <v>2036690512</v>
      </c>
      <c r="H3342">
        <v>0</v>
      </c>
      <c r="I3342">
        <v>0</v>
      </c>
      <c r="J3342">
        <v>0</v>
      </c>
      <c r="K3342">
        <v>0.12</v>
      </c>
      <c r="L3342" t="s">
        <v>23</v>
      </c>
      <c r="M3342" s="2">
        <v>244402861.44</v>
      </c>
      <c r="N3342" s="2" t="str">
        <f>VLOOKUP(Tabla1[[#This Row],[nemo]],'Nemos y clasificaciones'!$A$2:$B$5000,2,FALSE)</f>
        <v>ADMINISTRADORA DE FONDOS DE PENSIONES PLANVITAL S.A.</v>
      </c>
      <c r="O3342" s="2" t="str">
        <f>VLOOKUP(Tabla1[[#This Row],[nemo]],'Nemos y clasificaciones'!$A$1:$C$3000,3,FALSE)</f>
        <v>Servicios financieros</v>
      </c>
      <c r="P3342" s="2"/>
      <c r="Q3342" s="2"/>
    </row>
    <row r="3343" spans="1:17" x14ac:dyDescent="0.25">
      <c r="A3343" t="s">
        <v>8561</v>
      </c>
      <c r="B3343" s="1">
        <v>43146</v>
      </c>
      <c r="C3343" s="1">
        <v>43152</v>
      </c>
      <c r="D3343" t="s">
        <v>14</v>
      </c>
      <c r="E3343" t="s">
        <v>124</v>
      </c>
      <c r="F3343">
        <v>0</v>
      </c>
      <c r="G3343">
        <v>468499</v>
      </c>
      <c r="H3343">
        <v>0</v>
      </c>
      <c r="I3343">
        <v>0</v>
      </c>
      <c r="J3343">
        <v>0</v>
      </c>
      <c r="K3343">
        <v>59.738999999999997</v>
      </c>
      <c r="L3343" t="s">
        <v>54</v>
      </c>
      <c r="M3343" s="2">
        <v>27987661.761</v>
      </c>
      <c r="N3343" s="2" t="str">
        <f>VLOOKUP(Tabla1[[#This Row],[nemo]],'Nemos y clasificaciones'!$A$2:$B$5000,2,FALSE)</f>
        <v>CFI</v>
      </c>
      <c r="O3343" s="2" t="str">
        <f>VLOOKUP(Tabla1[[#This Row],[nemo]],'Nemos y clasificaciones'!$A$1:$C$3000,3,FALSE)</f>
        <v>CFI</v>
      </c>
      <c r="P3343" s="2"/>
      <c r="Q3343" s="2"/>
    </row>
    <row r="3344" spans="1:17" x14ac:dyDescent="0.25">
      <c r="A3344" t="s">
        <v>9317</v>
      </c>
      <c r="B3344" s="1">
        <v>42902</v>
      </c>
      <c r="C3344" s="1">
        <v>42908</v>
      </c>
      <c r="D3344" t="s">
        <v>14</v>
      </c>
      <c r="E3344" t="s">
        <v>124</v>
      </c>
      <c r="F3344">
        <v>0</v>
      </c>
      <c r="G3344">
        <v>468499</v>
      </c>
      <c r="H3344">
        <v>0</v>
      </c>
      <c r="I3344">
        <v>0</v>
      </c>
      <c r="J3344">
        <v>0</v>
      </c>
      <c r="K3344">
        <v>58.456000000000003</v>
      </c>
      <c r="L3344" t="s">
        <v>54</v>
      </c>
      <c r="M3344" s="2">
        <v>27386577.544</v>
      </c>
      <c r="N3344" s="2" t="str">
        <f>VLOOKUP(Tabla1[[#This Row],[nemo]],'Nemos y clasificaciones'!$A$2:$B$5000,2,FALSE)</f>
        <v>CFI</v>
      </c>
      <c r="O3344" s="2" t="str">
        <f>VLOOKUP(Tabla1[[#This Row],[nemo]],'Nemos y clasificaciones'!$A$1:$C$3000,3,FALSE)</f>
        <v>CFI</v>
      </c>
      <c r="P3344" s="2"/>
      <c r="Q3344" s="2"/>
    </row>
    <row r="3345" spans="1:17" x14ac:dyDescent="0.25">
      <c r="A3345" t="s">
        <v>4029</v>
      </c>
      <c r="B3345" s="1">
        <v>43994</v>
      </c>
      <c r="C3345" s="1">
        <v>44000</v>
      </c>
      <c r="D3345" t="s">
        <v>14</v>
      </c>
      <c r="E3345" t="s">
        <v>124</v>
      </c>
      <c r="F3345">
        <v>0</v>
      </c>
      <c r="G3345">
        <v>468499</v>
      </c>
      <c r="H3345">
        <v>0</v>
      </c>
      <c r="I3345">
        <v>0</v>
      </c>
      <c r="J3345">
        <v>0</v>
      </c>
      <c r="K3345">
        <v>58.259</v>
      </c>
      <c r="L3345" t="s">
        <v>54</v>
      </c>
      <c r="M3345" s="2">
        <v>27294283.241</v>
      </c>
      <c r="N3345" s="2" t="str">
        <f>VLOOKUP(Tabla1[[#This Row],[nemo]],'Nemos y clasificaciones'!$A$2:$B$5000,2,FALSE)</f>
        <v>CFI</v>
      </c>
      <c r="O3345" s="2" t="str">
        <f>VLOOKUP(Tabla1[[#This Row],[nemo]],'Nemos y clasificaciones'!$A$1:$C$3000,3,FALSE)</f>
        <v>CFI</v>
      </c>
      <c r="P3345" s="2"/>
      <c r="Q3345" s="2"/>
    </row>
    <row r="3346" spans="1:17" x14ac:dyDescent="0.25">
      <c r="A3346" t="s">
        <v>11015</v>
      </c>
      <c r="B3346" s="1">
        <v>42361</v>
      </c>
      <c r="C3346" s="1">
        <v>42368</v>
      </c>
      <c r="D3346" t="s">
        <v>14</v>
      </c>
      <c r="E3346" t="s">
        <v>124</v>
      </c>
      <c r="F3346">
        <v>0</v>
      </c>
      <c r="G3346">
        <v>468499</v>
      </c>
      <c r="H3346">
        <v>0</v>
      </c>
      <c r="I3346">
        <v>0</v>
      </c>
      <c r="J3346">
        <v>0</v>
      </c>
      <c r="K3346">
        <v>56.460999999999999</v>
      </c>
      <c r="L3346" t="s">
        <v>54</v>
      </c>
      <c r="M3346" s="2">
        <v>26451922.039000001</v>
      </c>
      <c r="N3346" s="2" t="str">
        <f>VLOOKUP(Tabla1[[#This Row],[nemo]],'Nemos y clasificaciones'!$A$2:$B$5000,2,FALSE)</f>
        <v>CFI</v>
      </c>
      <c r="O3346" s="2" t="str">
        <f>VLOOKUP(Tabla1[[#This Row],[nemo]],'Nemos y clasificaciones'!$A$1:$C$3000,3,FALSE)</f>
        <v>CFI</v>
      </c>
      <c r="P3346" s="2"/>
      <c r="Q3346" s="2"/>
    </row>
    <row r="3347" spans="1:17" x14ac:dyDescent="0.25">
      <c r="A3347" t="s">
        <v>2896</v>
      </c>
      <c r="B3347" s="1">
        <v>44180</v>
      </c>
      <c r="C3347" s="1">
        <v>44186</v>
      </c>
      <c r="D3347" t="s">
        <v>14</v>
      </c>
      <c r="E3347" t="s">
        <v>124</v>
      </c>
      <c r="F3347">
        <v>0</v>
      </c>
      <c r="G3347">
        <v>468499</v>
      </c>
      <c r="H3347">
        <v>0</v>
      </c>
      <c r="I3347">
        <v>0</v>
      </c>
      <c r="J3347">
        <v>0</v>
      </c>
      <c r="K3347">
        <v>49.631999999999998</v>
      </c>
      <c r="L3347" t="s">
        <v>54</v>
      </c>
      <c r="M3347" s="2">
        <v>23252542.368000001</v>
      </c>
      <c r="N3347" s="2" t="str">
        <f>VLOOKUP(Tabla1[[#This Row],[nemo]],'Nemos y clasificaciones'!$A$2:$B$5000,2,FALSE)</f>
        <v>CFI</v>
      </c>
      <c r="O3347" s="2" t="str">
        <f>VLOOKUP(Tabla1[[#This Row],[nemo]],'Nemos y clasificaciones'!$A$1:$C$3000,3,FALSE)</f>
        <v>CFI</v>
      </c>
      <c r="P3347" s="2"/>
      <c r="Q3347" s="2"/>
    </row>
    <row r="3348" spans="1:17" x14ac:dyDescent="0.25">
      <c r="A3348" t="s">
        <v>11945</v>
      </c>
      <c r="B3348" s="1">
        <v>42055</v>
      </c>
      <c r="C3348" s="1">
        <v>42061</v>
      </c>
      <c r="D3348" t="s">
        <v>14</v>
      </c>
      <c r="E3348" t="s">
        <v>124</v>
      </c>
      <c r="F3348">
        <v>0</v>
      </c>
      <c r="G3348">
        <v>468499</v>
      </c>
      <c r="H3348">
        <v>0</v>
      </c>
      <c r="I3348">
        <v>0</v>
      </c>
      <c r="J3348">
        <v>0</v>
      </c>
      <c r="K3348">
        <v>41.075000000000003</v>
      </c>
      <c r="L3348" t="s">
        <v>54</v>
      </c>
      <c r="M3348" s="2">
        <v>19243596.425000001</v>
      </c>
      <c r="N3348" s="2" t="str">
        <f>VLOOKUP(Tabla1[[#This Row],[nemo]],'Nemos y clasificaciones'!$A$2:$B$5000,2,FALSE)</f>
        <v>CFI</v>
      </c>
      <c r="O3348" s="2" t="str">
        <f>VLOOKUP(Tabla1[[#This Row],[nemo]],'Nemos y clasificaciones'!$A$1:$C$3000,3,FALSE)</f>
        <v>CFI</v>
      </c>
      <c r="P3348" s="2"/>
      <c r="Q3348" s="2"/>
    </row>
    <row r="3349" spans="1:17" x14ac:dyDescent="0.25">
      <c r="A3349" t="s">
        <v>10593</v>
      </c>
      <c r="B3349" s="1">
        <v>42502</v>
      </c>
      <c r="C3349" s="1">
        <v>42508</v>
      </c>
      <c r="D3349" t="s">
        <v>14</v>
      </c>
      <c r="E3349" t="s">
        <v>6301</v>
      </c>
      <c r="F3349">
        <v>0</v>
      </c>
      <c r="G3349">
        <v>1400</v>
      </c>
      <c r="H3349">
        <v>0</v>
      </c>
      <c r="I3349">
        <v>0</v>
      </c>
      <c r="J3349">
        <v>0</v>
      </c>
      <c r="K3349">
        <v>171965</v>
      </c>
      <c r="L3349" t="s">
        <v>19</v>
      </c>
      <c r="M3349" s="2">
        <v>240751000</v>
      </c>
      <c r="N3349" s="2" t="str">
        <f>VLOOKUP(Tabla1[[#This Row],[nemo]],'Nemos y clasificaciones'!$A$2:$B$5000,2,FALSE)</f>
        <v>CLUB HIPICO DE SANTIAGO S.A.</v>
      </c>
      <c r="O3349" s="2" t="str">
        <f>VLOOKUP(Tabla1[[#This Row],[nemo]],'Nemos y clasificaciones'!$A$1:$C$3000,3,FALSE)</f>
        <v>Recreación y servicios educacionales</v>
      </c>
      <c r="P3349" s="2"/>
      <c r="Q3349" s="2"/>
    </row>
    <row r="3350" spans="1:17" x14ac:dyDescent="0.25">
      <c r="A3350" t="s">
        <v>9410</v>
      </c>
      <c r="B3350" s="1">
        <v>42880</v>
      </c>
      <c r="C3350" s="1">
        <v>42886</v>
      </c>
      <c r="D3350" t="s">
        <v>14</v>
      </c>
      <c r="E3350" t="s">
        <v>124</v>
      </c>
      <c r="F3350">
        <v>0</v>
      </c>
      <c r="G3350">
        <v>468499</v>
      </c>
      <c r="H3350">
        <v>0</v>
      </c>
      <c r="I3350">
        <v>0</v>
      </c>
      <c r="J3350">
        <v>0</v>
      </c>
      <c r="K3350">
        <v>28.591000000000001</v>
      </c>
      <c r="L3350" t="s">
        <v>54</v>
      </c>
      <c r="M3350" s="2">
        <v>13394854.909</v>
      </c>
      <c r="N3350" s="2" t="str">
        <f>VLOOKUP(Tabla1[[#This Row],[nemo]],'Nemos y clasificaciones'!$A$2:$B$5000,2,FALSE)</f>
        <v>CFI</v>
      </c>
      <c r="O3350" s="2" t="str">
        <f>VLOOKUP(Tabla1[[#This Row],[nemo]],'Nemos y clasificaciones'!$A$1:$C$3000,3,FALSE)</f>
        <v>CFI</v>
      </c>
      <c r="P3350" s="2"/>
      <c r="Q3350" s="2"/>
    </row>
    <row r="3351" spans="1:17" x14ac:dyDescent="0.25">
      <c r="A3351" t="s">
        <v>10526</v>
      </c>
      <c r="B3351" s="1">
        <v>42508</v>
      </c>
      <c r="C3351" s="1">
        <v>42515</v>
      </c>
      <c r="D3351" t="s">
        <v>14</v>
      </c>
      <c r="E3351" t="s">
        <v>1661</v>
      </c>
      <c r="F3351">
        <v>0</v>
      </c>
      <c r="G3351">
        <v>2500000</v>
      </c>
      <c r="H3351">
        <v>0</v>
      </c>
      <c r="I3351">
        <v>0</v>
      </c>
      <c r="J3351">
        <v>0</v>
      </c>
      <c r="K3351">
        <v>96</v>
      </c>
      <c r="L3351" t="s">
        <v>54</v>
      </c>
      <c r="M3351" s="2">
        <v>240000000</v>
      </c>
      <c r="N3351" s="2" t="str">
        <f>VLOOKUP(Tabla1[[#This Row],[nemo]],'Nemos y clasificaciones'!$A$2:$B$5000,2,FALSE)</f>
        <v>COMPAÑIA ELECTRICA DEL LITORAL S.A.</v>
      </c>
      <c r="O3351" s="2" t="str">
        <f>VLOOKUP(Tabla1[[#This Row],[nemo]],'Nemos y clasificaciones'!$A$1:$C$3000,3,FALSE)</f>
        <v>Eléctrico</v>
      </c>
      <c r="P3351" s="2"/>
      <c r="Q3351" s="2"/>
    </row>
    <row r="3352" spans="1:17" x14ac:dyDescent="0.25">
      <c r="A3352" t="s">
        <v>10446</v>
      </c>
      <c r="B3352" s="1">
        <v>42524</v>
      </c>
      <c r="C3352" s="1">
        <v>42530</v>
      </c>
      <c r="D3352" t="s">
        <v>14</v>
      </c>
      <c r="E3352" t="s">
        <v>124</v>
      </c>
      <c r="F3352">
        <v>0</v>
      </c>
      <c r="G3352">
        <v>468499</v>
      </c>
      <c r="H3352">
        <v>0</v>
      </c>
      <c r="I3352">
        <v>0</v>
      </c>
      <c r="J3352">
        <v>0</v>
      </c>
      <c r="K3352">
        <v>11.119</v>
      </c>
      <c r="L3352" t="s">
        <v>54</v>
      </c>
      <c r="M3352" s="2">
        <v>5209240.3810000001</v>
      </c>
      <c r="N3352" s="2" t="str">
        <f>VLOOKUP(Tabla1[[#This Row],[nemo]],'Nemos y clasificaciones'!$A$2:$B$5000,2,FALSE)</f>
        <v>CFI</v>
      </c>
      <c r="O3352" s="2" t="str">
        <f>VLOOKUP(Tabla1[[#This Row],[nemo]],'Nemos y clasificaciones'!$A$1:$C$3000,3,FALSE)</f>
        <v>CFI</v>
      </c>
      <c r="P3352" s="2"/>
      <c r="Q3352" s="2"/>
    </row>
    <row r="3353" spans="1:17" x14ac:dyDescent="0.25">
      <c r="A3353" t="s">
        <v>11972</v>
      </c>
      <c r="B3353" s="1">
        <v>42027</v>
      </c>
      <c r="C3353" s="1">
        <v>42033</v>
      </c>
      <c r="D3353" t="s">
        <v>14</v>
      </c>
      <c r="E3353" t="s">
        <v>124</v>
      </c>
      <c r="F3353">
        <v>0</v>
      </c>
      <c r="G3353">
        <v>100000</v>
      </c>
      <c r="H3353">
        <v>0</v>
      </c>
      <c r="I3353">
        <v>0</v>
      </c>
      <c r="J3353">
        <v>0</v>
      </c>
      <c r="K3353">
        <v>31.2</v>
      </c>
      <c r="L3353" t="s">
        <v>54</v>
      </c>
      <c r="M3353" s="2">
        <v>3120000</v>
      </c>
      <c r="N3353" s="2" t="str">
        <f>VLOOKUP(Tabla1[[#This Row],[nemo]],'Nemos y clasificaciones'!$A$2:$B$5000,2,FALSE)</f>
        <v>CFI</v>
      </c>
      <c r="O3353" s="2" t="str">
        <f>VLOOKUP(Tabla1[[#This Row],[nemo]],'Nemos y clasificaciones'!$A$1:$C$3000,3,FALSE)</f>
        <v>CFI</v>
      </c>
      <c r="P3353" s="2"/>
      <c r="Q3353" s="2"/>
    </row>
    <row r="3354" spans="1:17" x14ac:dyDescent="0.25">
      <c r="A3354" t="s">
        <v>9867</v>
      </c>
      <c r="B3354" s="1">
        <v>42808</v>
      </c>
      <c r="C3354" s="1">
        <v>42814</v>
      </c>
      <c r="D3354" t="s">
        <v>21</v>
      </c>
      <c r="E3354" t="s">
        <v>4790</v>
      </c>
      <c r="F3354">
        <v>0</v>
      </c>
      <c r="G3354">
        <v>400000000</v>
      </c>
      <c r="H3354">
        <v>0</v>
      </c>
      <c r="I3354">
        <v>0</v>
      </c>
      <c r="J3354">
        <v>0</v>
      </c>
      <c r="K3354">
        <v>9.7000000000000003E-2</v>
      </c>
      <c r="L3354" t="s">
        <v>23</v>
      </c>
      <c r="M3354" s="2">
        <v>38800000</v>
      </c>
      <c r="N3354" s="2" t="str">
        <f>VLOOKUP(Tabla1[[#This Row],[nemo]],'Nemos y clasificaciones'!$A$2:$B$5000,2,FALSE)</f>
        <v>CFI</v>
      </c>
      <c r="O3354" s="2" t="str">
        <f>VLOOKUP(Tabla1[[#This Row],[nemo]],'Nemos y clasificaciones'!$A$1:$C$3000,3,FALSE)</f>
        <v>CFI</v>
      </c>
      <c r="P3354" s="2"/>
      <c r="Q3354" s="2"/>
    </row>
    <row r="3355" spans="1:17" x14ac:dyDescent="0.25">
      <c r="A3355" t="s">
        <v>8556</v>
      </c>
      <c r="B3355" s="1">
        <v>43158</v>
      </c>
      <c r="C3355" s="1">
        <v>43164</v>
      </c>
      <c r="D3355" t="s">
        <v>21</v>
      </c>
      <c r="E3355" t="s">
        <v>4790</v>
      </c>
      <c r="F3355">
        <v>0</v>
      </c>
      <c r="G3355">
        <v>400000000</v>
      </c>
      <c r="H3355">
        <v>0</v>
      </c>
      <c r="I3355">
        <v>0</v>
      </c>
      <c r="J3355">
        <v>0</v>
      </c>
      <c r="K3355">
        <v>7.1999999999999995E-2</v>
      </c>
      <c r="L3355" t="s">
        <v>23</v>
      </c>
      <c r="M3355" s="2">
        <v>28800000</v>
      </c>
      <c r="N3355" s="2" t="str">
        <f>VLOOKUP(Tabla1[[#This Row],[nemo]],'Nemos y clasificaciones'!$A$2:$B$5000,2,FALSE)</f>
        <v>CFI</v>
      </c>
      <c r="O3355" s="2" t="str">
        <f>VLOOKUP(Tabla1[[#This Row],[nemo]],'Nemos y clasificaciones'!$A$1:$C$3000,3,FALSE)</f>
        <v>CFI</v>
      </c>
      <c r="P3355" s="2"/>
      <c r="Q3355" s="2"/>
    </row>
    <row r="3356" spans="1:17" x14ac:dyDescent="0.25">
      <c r="A3356" t="s">
        <v>8240</v>
      </c>
      <c r="B3356" s="1">
        <v>43224</v>
      </c>
      <c r="C3356" s="1">
        <v>43230</v>
      </c>
      <c r="D3356" t="s">
        <v>14</v>
      </c>
      <c r="E3356" t="s">
        <v>4371</v>
      </c>
      <c r="F3356">
        <v>0</v>
      </c>
      <c r="G3356">
        <v>362573810</v>
      </c>
      <c r="H3356">
        <v>0</v>
      </c>
      <c r="I3356">
        <v>0</v>
      </c>
      <c r="J3356">
        <v>0</v>
      </c>
      <c r="K3356">
        <v>0.65700000000000003</v>
      </c>
      <c r="L3356" t="s">
        <v>23</v>
      </c>
      <c r="M3356" s="2">
        <v>238210993.16999999</v>
      </c>
      <c r="N3356" s="2" t="str">
        <f>VLOOKUP(Tabla1[[#This Row],[nemo]],'Nemos y clasificaciones'!$A$2:$B$5000,2,FALSE)</f>
        <v>INVERSIONES SIEMEL S.A.</v>
      </c>
      <c r="O3356" s="2" t="str">
        <f>VLOOKUP(Tabla1[[#This Row],[nemo]],'Nemos y clasificaciones'!$A$1:$C$3000,3,FALSE)</f>
        <v>Conglomerados</v>
      </c>
      <c r="P3356" s="2"/>
      <c r="Q3356" s="2"/>
    </row>
    <row r="3357" spans="1:17" x14ac:dyDescent="0.25">
      <c r="A3357" t="s">
        <v>4789</v>
      </c>
      <c r="B3357" s="1">
        <v>43894</v>
      </c>
      <c r="C3357" s="1">
        <v>43900</v>
      </c>
      <c r="D3357" t="s">
        <v>21</v>
      </c>
      <c r="E3357" t="s">
        <v>4790</v>
      </c>
      <c r="F3357">
        <v>0</v>
      </c>
      <c r="G3357">
        <v>400000000</v>
      </c>
      <c r="H3357">
        <v>0</v>
      </c>
      <c r="I3357">
        <v>0</v>
      </c>
      <c r="J3357">
        <v>0</v>
      </c>
      <c r="K3357">
        <v>8.9999999999999993E-3</v>
      </c>
      <c r="L3357" t="s">
        <v>23</v>
      </c>
      <c r="M3357" s="2">
        <v>3600000</v>
      </c>
      <c r="N3357" s="2" t="str">
        <f>VLOOKUP(Tabla1[[#This Row],[nemo]],'Nemos y clasificaciones'!$A$2:$B$5000,2,FALSE)</f>
        <v>CFI</v>
      </c>
      <c r="O3357" s="2" t="str">
        <f>VLOOKUP(Tabla1[[#This Row],[nemo]],'Nemos y clasificaciones'!$A$1:$C$3000,3,FALSE)</f>
        <v>CFI</v>
      </c>
      <c r="P3357" s="2"/>
      <c r="Q3357" s="2"/>
    </row>
    <row r="3358" spans="1:17" x14ac:dyDescent="0.25">
      <c r="A3358" t="s">
        <v>11811</v>
      </c>
      <c r="B3358" s="1">
        <v>42115</v>
      </c>
      <c r="C3358" s="1">
        <v>42121</v>
      </c>
      <c r="D3358" t="s">
        <v>21</v>
      </c>
      <c r="E3358" t="s">
        <v>4790</v>
      </c>
      <c r="F3358">
        <v>0</v>
      </c>
      <c r="G3358">
        <v>400000000</v>
      </c>
      <c r="H3358">
        <v>0</v>
      </c>
      <c r="I3358">
        <v>0</v>
      </c>
      <c r="J3358">
        <v>0</v>
      </c>
      <c r="K3358">
        <v>8.0000000000000002E-3</v>
      </c>
      <c r="L3358" t="s">
        <v>23</v>
      </c>
      <c r="M3358" s="2">
        <v>3200000</v>
      </c>
      <c r="N3358" s="2" t="str">
        <f>VLOOKUP(Tabla1[[#This Row],[nemo]],'Nemos y clasificaciones'!$A$2:$B$5000,2,FALSE)</f>
        <v>CFI</v>
      </c>
      <c r="O3358" s="2" t="str">
        <f>VLOOKUP(Tabla1[[#This Row],[nemo]],'Nemos y clasificaciones'!$A$1:$C$3000,3,FALSE)</f>
        <v>CFI</v>
      </c>
      <c r="P3358" s="2"/>
      <c r="Q3358" s="2"/>
    </row>
    <row r="3359" spans="1:17" x14ac:dyDescent="0.25">
      <c r="A3359" t="s">
        <v>4253</v>
      </c>
      <c r="B3359" s="1">
        <v>43973</v>
      </c>
      <c r="C3359" s="1">
        <v>43979</v>
      </c>
      <c r="D3359" t="s">
        <v>21</v>
      </c>
      <c r="E3359" t="s">
        <v>4254</v>
      </c>
      <c r="F3359">
        <v>0</v>
      </c>
      <c r="G3359">
        <v>10000000</v>
      </c>
      <c r="H3359">
        <v>0</v>
      </c>
      <c r="I3359">
        <v>0</v>
      </c>
      <c r="J3359">
        <v>0</v>
      </c>
      <c r="K3359">
        <v>3.5999999999999997E-2</v>
      </c>
      <c r="L3359" t="s">
        <v>23</v>
      </c>
      <c r="M3359" s="2">
        <v>360000</v>
      </c>
      <c r="N3359" s="2" t="str">
        <f>VLOOKUP(Tabla1[[#This Row],[nemo]],'Nemos y clasificaciones'!$A$2:$B$5000,2,FALSE)</f>
        <v>CFI</v>
      </c>
      <c r="O3359" s="2" t="str">
        <f>VLOOKUP(Tabla1[[#This Row],[nemo]],'Nemos y clasificaciones'!$A$1:$C$3000,3,FALSE)</f>
        <v>CFI</v>
      </c>
      <c r="P3359" s="2"/>
      <c r="Q3359" s="2"/>
    </row>
    <row r="3360" spans="1:17" x14ac:dyDescent="0.25">
      <c r="A3360" t="s">
        <v>4255</v>
      </c>
      <c r="B3360" s="1">
        <v>43973</v>
      </c>
      <c r="C3360" s="1">
        <v>43979</v>
      </c>
      <c r="D3360" t="s">
        <v>21</v>
      </c>
      <c r="E3360" t="s">
        <v>4256</v>
      </c>
      <c r="F3360">
        <v>0</v>
      </c>
      <c r="G3360">
        <v>10000000</v>
      </c>
      <c r="H3360">
        <v>0</v>
      </c>
      <c r="I3360">
        <v>0</v>
      </c>
      <c r="J3360">
        <v>0</v>
      </c>
      <c r="K3360">
        <v>3.5999999999999997E-2</v>
      </c>
      <c r="L3360" t="s">
        <v>23</v>
      </c>
      <c r="M3360" s="2">
        <v>360000</v>
      </c>
      <c r="N3360" s="2" t="str">
        <f>VLOOKUP(Tabla1[[#This Row],[nemo]],'Nemos y clasificaciones'!$A$2:$B$5000,2,FALSE)</f>
        <v>CFI</v>
      </c>
      <c r="O3360" s="2" t="str">
        <f>VLOOKUP(Tabla1[[#This Row],[nemo]],'Nemos y clasificaciones'!$A$1:$C$3000,3,FALSE)</f>
        <v>CFI</v>
      </c>
      <c r="P3360" s="2"/>
      <c r="Q3360" s="2"/>
    </row>
    <row r="3361" spans="1:17" x14ac:dyDescent="0.25">
      <c r="A3361" t="s">
        <v>3833</v>
      </c>
      <c r="B3361" s="1">
        <v>44002</v>
      </c>
      <c r="C3361" s="1">
        <v>44008</v>
      </c>
      <c r="D3361" t="s">
        <v>14</v>
      </c>
      <c r="E3361" t="s">
        <v>1624</v>
      </c>
      <c r="F3361">
        <v>0</v>
      </c>
      <c r="G3361">
        <v>10000000</v>
      </c>
      <c r="H3361">
        <v>0</v>
      </c>
      <c r="I3361">
        <v>0</v>
      </c>
      <c r="J3361">
        <v>0</v>
      </c>
      <c r="K3361">
        <v>52.384</v>
      </c>
      <c r="L3361" t="s">
        <v>54</v>
      </c>
      <c r="M3361" s="2">
        <v>523840000</v>
      </c>
      <c r="N3361" s="2" t="str">
        <f>VLOOKUP(Tabla1[[#This Row],[nemo]],'Nemos y clasificaciones'!$A$2:$B$5000,2,FALSE)</f>
        <v>CFI</v>
      </c>
      <c r="O3361" s="2" t="str">
        <f>VLOOKUP(Tabla1[[#This Row],[nemo]],'Nemos y clasificaciones'!$A$1:$C$3000,3,FALSE)</f>
        <v>CFI</v>
      </c>
      <c r="P3361" s="2"/>
      <c r="Q3361" s="2"/>
    </row>
    <row r="3362" spans="1:17" x14ac:dyDescent="0.25">
      <c r="A3362" t="s">
        <v>1623</v>
      </c>
      <c r="B3362" s="1">
        <v>44345</v>
      </c>
      <c r="C3362" s="1">
        <v>44351</v>
      </c>
      <c r="D3362" t="s">
        <v>14</v>
      </c>
      <c r="E3362" t="s">
        <v>1624</v>
      </c>
      <c r="F3362">
        <v>0</v>
      </c>
      <c r="G3362">
        <v>10000000</v>
      </c>
      <c r="H3362">
        <v>0</v>
      </c>
      <c r="I3362">
        <v>0</v>
      </c>
      <c r="J3362">
        <v>0</v>
      </c>
      <c r="K3362">
        <v>11.691000000000001</v>
      </c>
      <c r="L3362" t="s">
        <v>54</v>
      </c>
      <c r="M3362" s="2">
        <v>116910000</v>
      </c>
      <c r="N3362" s="2" t="str">
        <f>VLOOKUP(Tabla1[[#This Row],[nemo]],'Nemos y clasificaciones'!$A$2:$B$5000,2,FALSE)</f>
        <v>CFI</v>
      </c>
      <c r="O3362" s="2" t="str">
        <f>VLOOKUP(Tabla1[[#This Row],[nemo]],'Nemos y clasificaciones'!$A$1:$C$3000,3,FALSE)</f>
        <v>CFI</v>
      </c>
      <c r="P3362" s="2"/>
      <c r="Q3362" s="2"/>
    </row>
    <row r="3363" spans="1:17" x14ac:dyDescent="0.25">
      <c r="A3363" t="s">
        <v>1625</v>
      </c>
      <c r="B3363" s="1">
        <v>44345</v>
      </c>
      <c r="C3363" s="1">
        <v>44351</v>
      </c>
      <c r="D3363" t="s">
        <v>14</v>
      </c>
      <c r="E3363" t="s">
        <v>1626</v>
      </c>
      <c r="F3363">
        <v>0</v>
      </c>
      <c r="G3363">
        <v>10000000</v>
      </c>
      <c r="H3363">
        <v>0</v>
      </c>
      <c r="I3363">
        <v>0</v>
      </c>
      <c r="J3363">
        <v>0</v>
      </c>
      <c r="K3363">
        <v>3.2949999999999999</v>
      </c>
      <c r="L3363" t="s">
        <v>16</v>
      </c>
      <c r="M3363" s="2">
        <v>32950000</v>
      </c>
      <c r="N3363" s="2" t="str">
        <f>VLOOKUP(Tabla1[[#This Row],[nemo]],'Nemos y clasificaciones'!$A$2:$B$5000,2,FALSE)</f>
        <v>CFI</v>
      </c>
      <c r="O3363" s="2" t="str">
        <f>VLOOKUP(Tabla1[[#This Row],[nemo]],'Nemos y clasificaciones'!$A$1:$C$3000,3,FALSE)</f>
        <v>CFI</v>
      </c>
      <c r="P3363" s="2"/>
      <c r="Q3363" s="2"/>
    </row>
    <row r="3364" spans="1:17" x14ac:dyDescent="0.25">
      <c r="A3364" t="s">
        <v>6109</v>
      </c>
      <c r="B3364" s="1">
        <v>43628</v>
      </c>
      <c r="C3364" s="1">
        <v>43634</v>
      </c>
      <c r="D3364" t="s">
        <v>14</v>
      </c>
      <c r="E3364" t="s">
        <v>1628</v>
      </c>
      <c r="F3364">
        <v>0</v>
      </c>
      <c r="G3364">
        <v>10000000</v>
      </c>
      <c r="H3364">
        <v>0</v>
      </c>
      <c r="I3364">
        <v>0</v>
      </c>
      <c r="J3364">
        <v>0</v>
      </c>
      <c r="K3364">
        <v>18.074999999999999</v>
      </c>
      <c r="L3364" t="s">
        <v>54</v>
      </c>
      <c r="M3364" s="2">
        <v>180750000</v>
      </c>
      <c r="N3364" s="2" t="str">
        <f>VLOOKUP(Tabla1[[#This Row],[nemo]],'Nemos y clasificaciones'!$A$2:$B$5000,2,FALSE)</f>
        <v>CFI</v>
      </c>
      <c r="O3364" s="2" t="str">
        <f>VLOOKUP(Tabla1[[#This Row],[nemo]],'Nemos y clasificaciones'!$A$1:$C$3000,3,FALSE)</f>
        <v>CFI</v>
      </c>
      <c r="P3364" s="2"/>
      <c r="Q3364" s="2"/>
    </row>
    <row r="3365" spans="1:17" x14ac:dyDescent="0.25">
      <c r="A3365" t="s">
        <v>3832</v>
      </c>
      <c r="B3365" s="1">
        <v>44002</v>
      </c>
      <c r="C3365" s="1">
        <v>44008</v>
      </c>
      <c r="D3365" t="s">
        <v>14</v>
      </c>
      <c r="E3365" t="s">
        <v>1628</v>
      </c>
      <c r="F3365">
        <v>0</v>
      </c>
      <c r="G3365">
        <v>10000000</v>
      </c>
      <c r="H3365">
        <v>0</v>
      </c>
      <c r="I3365">
        <v>0</v>
      </c>
      <c r="J3365">
        <v>0</v>
      </c>
      <c r="K3365">
        <v>10.487</v>
      </c>
      <c r="L3365" t="s">
        <v>54</v>
      </c>
      <c r="M3365" s="2">
        <v>104870000</v>
      </c>
      <c r="N3365" s="2" t="str">
        <f>VLOOKUP(Tabla1[[#This Row],[nemo]],'Nemos y clasificaciones'!$A$2:$B$5000,2,FALSE)</f>
        <v>CFI</v>
      </c>
      <c r="O3365" s="2" t="str">
        <f>VLOOKUP(Tabla1[[#This Row],[nemo]],'Nemos y clasificaciones'!$A$1:$C$3000,3,FALSE)</f>
        <v>CFI</v>
      </c>
      <c r="P3365" s="2"/>
      <c r="Q3365" s="2"/>
    </row>
    <row r="3366" spans="1:17" x14ac:dyDescent="0.25">
      <c r="A3366" t="s">
        <v>8006</v>
      </c>
      <c r="B3366" s="1">
        <v>43246</v>
      </c>
      <c r="C3366" s="1">
        <v>43252</v>
      </c>
      <c r="D3366" t="s">
        <v>14</v>
      </c>
      <c r="E3366" t="s">
        <v>1628</v>
      </c>
      <c r="F3366">
        <v>0</v>
      </c>
      <c r="G3366">
        <v>10000000</v>
      </c>
      <c r="H3366">
        <v>0</v>
      </c>
      <c r="I3366">
        <v>0</v>
      </c>
      <c r="J3366">
        <v>0</v>
      </c>
      <c r="K3366">
        <v>7.8760000000000003</v>
      </c>
      <c r="L3366" t="s">
        <v>16</v>
      </c>
      <c r="M3366" s="2">
        <v>78760000</v>
      </c>
      <c r="N3366" s="2" t="str">
        <f>VLOOKUP(Tabla1[[#This Row],[nemo]],'Nemos y clasificaciones'!$A$2:$B$5000,2,FALSE)</f>
        <v>CFI</v>
      </c>
      <c r="O3366" s="2" t="str">
        <f>VLOOKUP(Tabla1[[#This Row],[nemo]],'Nemos y clasificaciones'!$A$1:$C$3000,3,FALSE)</f>
        <v>CFI</v>
      </c>
      <c r="P3366" s="2"/>
      <c r="Q3366" s="2"/>
    </row>
    <row r="3367" spans="1:17" x14ac:dyDescent="0.25">
      <c r="A3367" t="s">
        <v>1627</v>
      </c>
      <c r="B3367" s="1">
        <v>44345</v>
      </c>
      <c r="C3367" s="1">
        <v>44351</v>
      </c>
      <c r="D3367" t="s">
        <v>14</v>
      </c>
      <c r="E3367" t="s">
        <v>1628</v>
      </c>
      <c r="F3367">
        <v>0</v>
      </c>
      <c r="G3367">
        <v>10000000</v>
      </c>
      <c r="H3367">
        <v>0</v>
      </c>
      <c r="I3367">
        <v>0</v>
      </c>
      <c r="J3367">
        <v>0</v>
      </c>
      <c r="K3367">
        <v>7.6139999999999999</v>
      </c>
      <c r="L3367" t="s">
        <v>16</v>
      </c>
      <c r="M3367" s="2">
        <v>76140000</v>
      </c>
      <c r="N3367" s="2" t="str">
        <f>VLOOKUP(Tabla1[[#This Row],[nemo]],'Nemos y clasificaciones'!$A$2:$B$5000,2,FALSE)</f>
        <v>CFI</v>
      </c>
      <c r="O3367" s="2" t="str">
        <f>VLOOKUP(Tabla1[[#This Row],[nemo]],'Nemos y clasificaciones'!$A$1:$C$3000,3,FALSE)</f>
        <v>CFI</v>
      </c>
      <c r="P3367" s="2"/>
      <c r="Q3367" s="2"/>
    </row>
    <row r="3368" spans="1:17" x14ac:dyDescent="0.25">
      <c r="A3368" t="s">
        <v>9376</v>
      </c>
      <c r="B3368" s="1">
        <v>42892</v>
      </c>
      <c r="C3368" s="1">
        <v>42898</v>
      </c>
      <c r="D3368" t="s">
        <v>14</v>
      </c>
      <c r="E3368" t="s">
        <v>1628</v>
      </c>
      <c r="F3368">
        <v>0</v>
      </c>
      <c r="G3368">
        <v>10000000</v>
      </c>
      <c r="H3368">
        <v>0</v>
      </c>
      <c r="I3368">
        <v>0</v>
      </c>
      <c r="J3368">
        <v>0</v>
      </c>
      <c r="K3368">
        <v>0.39300000000000002</v>
      </c>
      <c r="L3368" t="s">
        <v>23</v>
      </c>
      <c r="M3368" s="2">
        <v>3930000</v>
      </c>
      <c r="N3368" s="2" t="str">
        <f>VLOOKUP(Tabla1[[#This Row],[nemo]],'Nemos y clasificaciones'!$A$2:$B$5000,2,FALSE)</f>
        <v>CFI</v>
      </c>
      <c r="O3368" s="2" t="str">
        <f>VLOOKUP(Tabla1[[#This Row],[nemo]],'Nemos y clasificaciones'!$A$1:$C$3000,3,FALSE)</f>
        <v>CFI</v>
      </c>
      <c r="P3368" s="2"/>
      <c r="Q3368" s="2"/>
    </row>
    <row r="3369" spans="1:17" x14ac:dyDescent="0.25">
      <c r="A3369" t="s">
        <v>10127</v>
      </c>
      <c r="B3369" s="1">
        <v>42703</v>
      </c>
      <c r="C3369" s="1">
        <v>42709</v>
      </c>
      <c r="D3369" t="s">
        <v>14</v>
      </c>
      <c r="E3369" t="s">
        <v>709</v>
      </c>
      <c r="F3369">
        <v>0</v>
      </c>
      <c r="G3369">
        <v>1300</v>
      </c>
      <c r="H3369">
        <v>0</v>
      </c>
      <c r="I3369">
        <v>0</v>
      </c>
      <c r="J3369">
        <v>0</v>
      </c>
      <c r="K3369">
        <v>180000</v>
      </c>
      <c r="L3369" t="s">
        <v>19</v>
      </c>
      <c r="M3369" s="2">
        <v>234000000</v>
      </c>
      <c r="N3369" s="2" t="str">
        <f>VLOOKUP(Tabla1[[#This Row],[nemo]],'Nemos y clasificaciones'!$A$2:$B$5000,2,FALSE)</f>
        <v>INMOBILIARIA CENTRAL DE ESTACIONAMIENTOS AGUSTINAS S.A.</v>
      </c>
      <c r="O3369" s="2" t="str">
        <f>VLOOKUP(Tabla1[[#This Row],[nemo]],'Nemos y clasificaciones'!$A$1:$C$3000,3,FALSE)</f>
        <v>Servicios financieros</v>
      </c>
      <c r="P3369" s="2"/>
      <c r="Q3369" s="2"/>
    </row>
    <row r="3370" spans="1:17" x14ac:dyDescent="0.25">
      <c r="A3370" t="s">
        <v>8188</v>
      </c>
      <c r="B3370" s="1">
        <v>43230</v>
      </c>
      <c r="C3370" s="1">
        <v>43236</v>
      </c>
      <c r="D3370" t="s">
        <v>14</v>
      </c>
      <c r="E3370" t="s">
        <v>8189</v>
      </c>
      <c r="F3370">
        <v>0</v>
      </c>
      <c r="G3370">
        <v>10000000</v>
      </c>
      <c r="H3370">
        <v>0</v>
      </c>
      <c r="I3370">
        <v>0</v>
      </c>
      <c r="J3370">
        <v>0</v>
      </c>
      <c r="K3370">
        <v>2127.3139999999999</v>
      </c>
      <c r="L3370" t="s">
        <v>19</v>
      </c>
      <c r="M3370" s="2">
        <v>21273140000</v>
      </c>
      <c r="N3370" s="2" t="str">
        <f>VLOOKUP(Tabla1[[#This Row],[nemo]],'Nemos y clasificaciones'!$A$2:$B$5000,2,FALSE)</f>
        <v>CFI</v>
      </c>
      <c r="O3370" s="2" t="str">
        <f>VLOOKUP(Tabla1[[#This Row],[nemo]],'Nemos y clasificaciones'!$A$1:$C$3000,3,FALSE)</f>
        <v>CFI</v>
      </c>
      <c r="P3370" s="2"/>
      <c r="Q3370" s="2"/>
    </row>
    <row r="3371" spans="1:17" x14ac:dyDescent="0.25">
      <c r="A3371" t="s">
        <v>11538</v>
      </c>
      <c r="B3371" s="1">
        <v>42147</v>
      </c>
      <c r="C3371" s="1">
        <v>42153</v>
      </c>
      <c r="D3371" t="s">
        <v>14</v>
      </c>
      <c r="E3371" t="s">
        <v>10566</v>
      </c>
      <c r="F3371">
        <v>0</v>
      </c>
      <c r="G3371">
        <v>899546826</v>
      </c>
      <c r="H3371">
        <v>0</v>
      </c>
      <c r="I3371">
        <v>0</v>
      </c>
      <c r="J3371">
        <v>0</v>
      </c>
      <c r="K3371">
        <v>0.25900000000000001</v>
      </c>
      <c r="L3371" t="s">
        <v>23</v>
      </c>
      <c r="M3371" s="2">
        <v>232982627.93399999</v>
      </c>
      <c r="N3371" s="2" t="str">
        <f>VLOOKUP(Tabla1[[#This Row],[nemo]],'Nemos y clasificaciones'!$A$2:$B$5000,2,FALSE)</f>
        <v>INFODEMA S. A.</v>
      </c>
      <c r="O3371" s="2" t="str">
        <f>VLOOKUP(Tabla1[[#This Row],[nemo]],'Nemos y clasificaciones'!$A$1:$C$3000,3,FALSE)</f>
        <v>Forestal</v>
      </c>
      <c r="P3371" s="2"/>
      <c r="Q3371" s="2"/>
    </row>
    <row r="3372" spans="1:17" x14ac:dyDescent="0.25">
      <c r="A3372" t="s">
        <v>8188</v>
      </c>
      <c r="B3372" s="1">
        <v>43230</v>
      </c>
      <c r="C3372" s="1">
        <v>43236</v>
      </c>
      <c r="D3372" t="s">
        <v>14</v>
      </c>
      <c r="E3372" t="s">
        <v>8190</v>
      </c>
      <c r="F3372">
        <v>0</v>
      </c>
      <c r="G3372">
        <v>10000000</v>
      </c>
      <c r="H3372">
        <v>0</v>
      </c>
      <c r="I3372">
        <v>0</v>
      </c>
      <c r="J3372">
        <v>0</v>
      </c>
      <c r="K3372">
        <v>2127.3139999999999</v>
      </c>
      <c r="L3372" t="s">
        <v>19</v>
      </c>
      <c r="M3372" s="2">
        <v>21273140000</v>
      </c>
      <c r="N3372" s="2" t="str">
        <f>VLOOKUP(Tabla1[[#This Row],[nemo]],'Nemos y clasificaciones'!$A$2:$B$5000,2,FALSE)</f>
        <v>CFI</v>
      </c>
      <c r="O3372" s="2" t="str">
        <f>VLOOKUP(Tabla1[[#This Row],[nemo]],'Nemos y clasificaciones'!$A$1:$C$3000,3,FALSE)</f>
        <v>CFI</v>
      </c>
      <c r="P3372" s="2"/>
      <c r="Q3372" s="2"/>
    </row>
    <row r="3373" spans="1:17" x14ac:dyDescent="0.25">
      <c r="A3373" t="s">
        <v>1219</v>
      </c>
      <c r="B3373" s="1">
        <v>44359</v>
      </c>
      <c r="C3373" s="1">
        <v>44365</v>
      </c>
      <c r="D3373" t="s">
        <v>14</v>
      </c>
      <c r="E3373" t="s">
        <v>1220</v>
      </c>
      <c r="F3373">
        <v>0</v>
      </c>
      <c r="G3373">
        <v>23100000</v>
      </c>
      <c r="H3373">
        <v>0</v>
      </c>
      <c r="I3373">
        <v>0</v>
      </c>
      <c r="J3373">
        <v>0</v>
      </c>
      <c r="K3373">
        <v>10</v>
      </c>
      <c r="L3373" t="s">
        <v>16</v>
      </c>
      <c r="M3373" s="2">
        <v>231000000</v>
      </c>
      <c r="N3373" s="2" t="str">
        <f>VLOOKUP(Tabla1[[#This Row],[nemo]],'Nemos y clasificaciones'!$A$2:$B$5000,2,FALSE)</f>
        <v>INVERSIONES COVADONGA S.A.</v>
      </c>
      <c r="O3373" s="2" t="str">
        <f>VLOOKUP(Tabla1[[#This Row],[nemo]],'Nemos y clasificaciones'!$A$1:$C$3000,3,FALSE)</f>
        <v>Servicios financieros</v>
      </c>
      <c r="P3373" s="2"/>
      <c r="Q3373" s="2"/>
    </row>
    <row r="3374" spans="1:17" x14ac:dyDescent="0.25">
      <c r="A3374" t="s">
        <v>12000</v>
      </c>
      <c r="B3374" s="1">
        <v>42013</v>
      </c>
      <c r="C3374" s="1">
        <v>42019</v>
      </c>
      <c r="D3374" t="s">
        <v>14</v>
      </c>
      <c r="E3374" t="s">
        <v>1220</v>
      </c>
      <c r="F3374">
        <v>0</v>
      </c>
      <c r="G3374">
        <v>23100000</v>
      </c>
      <c r="H3374">
        <v>0</v>
      </c>
      <c r="I3374">
        <v>0</v>
      </c>
      <c r="J3374">
        <v>0</v>
      </c>
      <c r="K3374">
        <v>10</v>
      </c>
      <c r="L3374" t="s">
        <v>16</v>
      </c>
      <c r="M3374" s="2">
        <v>231000000</v>
      </c>
      <c r="N3374" s="2" t="str">
        <f>VLOOKUP(Tabla1[[#This Row],[nemo]],'Nemos y clasificaciones'!$A$2:$B$5000,2,FALSE)</f>
        <v>INVERSIONES COVADONGA S.A.</v>
      </c>
      <c r="O3374" s="2" t="str">
        <f>VLOOKUP(Tabla1[[#This Row],[nemo]],'Nemos y clasificaciones'!$A$1:$C$3000,3,FALSE)</f>
        <v>Servicios financieros</v>
      </c>
      <c r="P3374" s="2"/>
      <c r="Q3374" s="2"/>
    </row>
    <row r="3375" spans="1:17" x14ac:dyDescent="0.25">
      <c r="A3375" t="s">
        <v>3830</v>
      </c>
      <c r="B3375" s="1">
        <v>44002</v>
      </c>
      <c r="C3375" s="1">
        <v>44008</v>
      </c>
      <c r="D3375" t="s">
        <v>14</v>
      </c>
      <c r="E3375" t="s">
        <v>3831</v>
      </c>
      <c r="F3375">
        <v>0</v>
      </c>
      <c r="G3375">
        <v>10000000</v>
      </c>
      <c r="H3375">
        <v>0</v>
      </c>
      <c r="I3375">
        <v>0</v>
      </c>
      <c r="J3375">
        <v>0</v>
      </c>
      <c r="K3375">
        <v>11.672000000000001</v>
      </c>
      <c r="L3375" t="s">
        <v>54</v>
      </c>
      <c r="M3375" s="2">
        <v>116720000</v>
      </c>
      <c r="N3375" s="2" t="str">
        <f>VLOOKUP(Tabla1[[#This Row],[nemo]],'Nemos y clasificaciones'!$A$2:$B$5000,2,FALSE)</f>
        <v>CFI</v>
      </c>
      <c r="O3375" s="2" t="str">
        <f>VLOOKUP(Tabla1[[#This Row],[nemo]],'Nemos y clasificaciones'!$A$1:$C$3000,3,FALSE)</f>
        <v>CFI</v>
      </c>
      <c r="P3375" s="2"/>
      <c r="Q3375" s="2"/>
    </row>
    <row r="3376" spans="1:17" x14ac:dyDescent="0.25">
      <c r="A3376" t="s">
        <v>8181</v>
      </c>
      <c r="B3376" s="1">
        <v>43230</v>
      </c>
      <c r="C3376" s="1">
        <v>43236</v>
      </c>
      <c r="D3376" t="s">
        <v>14</v>
      </c>
      <c r="E3376" t="s">
        <v>3806</v>
      </c>
      <c r="F3376">
        <v>0</v>
      </c>
      <c r="G3376">
        <v>1000000</v>
      </c>
      <c r="H3376">
        <v>0</v>
      </c>
      <c r="I3376">
        <v>0</v>
      </c>
      <c r="J3376">
        <v>0</v>
      </c>
      <c r="K3376">
        <v>6469.12</v>
      </c>
      <c r="L3376" t="s">
        <v>19</v>
      </c>
      <c r="M3376" s="2">
        <v>6469120000</v>
      </c>
      <c r="N3376" s="2" t="str">
        <f>VLOOKUP(Tabla1[[#This Row],[nemo]],'Nemos y clasificaciones'!$A$2:$B$5000,2,FALSE)</f>
        <v>CFI</v>
      </c>
      <c r="O3376" s="2" t="str">
        <f>VLOOKUP(Tabla1[[#This Row],[nemo]],'Nemos y clasificaciones'!$A$1:$C$3000,3,FALSE)</f>
        <v>CFI</v>
      </c>
      <c r="P3376" s="2"/>
      <c r="Q3376" s="2"/>
    </row>
    <row r="3377" spans="1:17" x14ac:dyDescent="0.25">
      <c r="A3377" t="s">
        <v>11570</v>
      </c>
      <c r="B3377" s="1">
        <v>42143</v>
      </c>
      <c r="C3377" s="1">
        <v>42150</v>
      </c>
      <c r="D3377" t="s">
        <v>14</v>
      </c>
      <c r="E3377" t="s">
        <v>1661</v>
      </c>
      <c r="F3377">
        <v>0</v>
      </c>
      <c r="G3377">
        <v>2500000</v>
      </c>
      <c r="H3377">
        <v>0</v>
      </c>
      <c r="I3377">
        <v>0</v>
      </c>
      <c r="J3377">
        <v>0</v>
      </c>
      <c r="K3377">
        <v>91.811999999999998</v>
      </c>
      <c r="L3377" t="s">
        <v>54</v>
      </c>
      <c r="M3377" s="2">
        <v>229530000</v>
      </c>
      <c r="N3377" s="2" t="str">
        <f>VLOOKUP(Tabla1[[#This Row],[nemo]],'Nemos y clasificaciones'!$A$2:$B$5000,2,FALSE)</f>
        <v>COMPAÑIA ELECTRICA DEL LITORAL S.A.</v>
      </c>
      <c r="O3377" s="2" t="str">
        <f>VLOOKUP(Tabla1[[#This Row],[nemo]],'Nemos y clasificaciones'!$A$1:$C$3000,3,FALSE)</f>
        <v>Eléctrico</v>
      </c>
      <c r="P3377" s="2"/>
      <c r="Q3377" s="2"/>
    </row>
    <row r="3378" spans="1:17" x14ac:dyDescent="0.25">
      <c r="A3378" t="s">
        <v>3805</v>
      </c>
      <c r="B3378" s="1">
        <v>44002</v>
      </c>
      <c r="C3378" s="1">
        <v>44008</v>
      </c>
      <c r="D3378" t="s">
        <v>21</v>
      </c>
      <c r="E3378" t="s">
        <v>3806</v>
      </c>
      <c r="F3378">
        <v>0</v>
      </c>
      <c r="G3378">
        <v>1000000</v>
      </c>
      <c r="H3378">
        <v>0</v>
      </c>
      <c r="I3378">
        <v>0</v>
      </c>
      <c r="J3378">
        <v>0</v>
      </c>
      <c r="K3378">
        <v>1.456</v>
      </c>
      <c r="L3378" t="s">
        <v>16</v>
      </c>
      <c r="M3378" s="2">
        <v>1456000</v>
      </c>
      <c r="N3378" s="2" t="str">
        <f>VLOOKUP(Tabla1[[#This Row],[nemo]],'Nemos y clasificaciones'!$A$2:$B$5000,2,FALSE)</f>
        <v>CFI</v>
      </c>
      <c r="O3378" s="2" t="str">
        <f>VLOOKUP(Tabla1[[#This Row],[nemo]],'Nemos y clasificaciones'!$A$1:$C$3000,3,FALSE)</f>
        <v>CFI</v>
      </c>
      <c r="P3378" s="2"/>
      <c r="Q3378" s="2"/>
    </row>
    <row r="3379" spans="1:17" x14ac:dyDescent="0.25">
      <c r="A3379" t="s">
        <v>3834</v>
      </c>
      <c r="B3379" s="1">
        <v>44002</v>
      </c>
      <c r="C3379" s="1">
        <v>44008</v>
      </c>
      <c r="D3379" t="s">
        <v>14</v>
      </c>
      <c r="E3379" t="s">
        <v>1618</v>
      </c>
      <c r="F3379">
        <v>0</v>
      </c>
      <c r="G3379">
        <v>10000000</v>
      </c>
      <c r="H3379">
        <v>0</v>
      </c>
      <c r="I3379">
        <v>0</v>
      </c>
      <c r="J3379">
        <v>0</v>
      </c>
      <c r="K3379">
        <v>57.029000000000003</v>
      </c>
      <c r="L3379" t="s">
        <v>54</v>
      </c>
      <c r="M3379" s="2">
        <v>570290000</v>
      </c>
      <c r="N3379" s="2" t="str">
        <f>VLOOKUP(Tabla1[[#This Row],[nemo]],'Nemos y clasificaciones'!$A$2:$B$5000,2,FALSE)</f>
        <v>CFI</v>
      </c>
      <c r="O3379" s="2" t="str">
        <f>VLOOKUP(Tabla1[[#This Row],[nemo]],'Nemos y clasificaciones'!$A$1:$C$3000,3,FALSE)</f>
        <v>CFI</v>
      </c>
      <c r="P3379" s="2"/>
      <c r="Q3379" s="2"/>
    </row>
    <row r="3380" spans="1:17" x14ac:dyDescent="0.25">
      <c r="A3380" t="s">
        <v>6110</v>
      </c>
      <c r="B3380" s="1">
        <v>43628</v>
      </c>
      <c r="C3380" s="1">
        <v>43634</v>
      </c>
      <c r="D3380" t="s">
        <v>14</v>
      </c>
      <c r="E3380" t="s">
        <v>1618</v>
      </c>
      <c r="F3380">
        <v>0</v>
      </c>
      <c r="G3380">
        <v>10000000</v>
      </c>
      <c r="H3380">
        <v>0</v>
      </c>
      <c r="I3380">
        <v>0</v>
      </c>
      <c r="J3380">
        <v>0</v>
      </c>
      <c r="K3380">
        <v>15.263</v>
      </c>
      <c r="L3380" t="s">
        <v>54</v>
      </c>
      <c r="M3380" s="2">
        <v>152630000</v>
      </c>
      <c r="N3380" s="2" t="str">
        <f>VLOOKUP(Tabla1[[#This Row],[nemo]],'Nemos y clasificaciones'!$A$2:$B$5000,2,FALSE)</f>
        <v>CFI</v>
      </c>
      <c r="O3380" s="2" t="str">
        <f>VLOOKUP(Tabla1[[#This Row],[nemo]],'Nemos y clasificaciones'!$A$1:$C$3000,3,FALSE)</f>
        <v>CFI</v>
      </c>
      <c r="P3380" s="2"/>
      <c r="Q3380" s="2"/>
    </row>
    <row r="3381" spans="1:17" x14ac:dyDescent="0.25">
      <c r="A3381" t="s">
        <v>4269</v>
      </c>
      <c r="B3381" s="1">
        <v>43971</v>
      </c>
      <c r="C3381" s="1">
        <v>43978</v>
      </c>
      <c r="D3381" t="s">
        <v>14</v>
      </c>
      <c r="E3381" t="s">
        <v>1663</v>
      </c>
      <c r="F3381">
        <v>0</v>
      </c>
      <c r="G3381">
        <v>2900000</v>
      </c>
      <c r="H3381">
        <v>0</v>
      </c>
      <c r="I3381">
        <v>0</v>
      </c>
      <c r="J3381">
        <v>0</v>
      </c>
      <c r="K3381">
        <v>78</v>
      </c>
      <c r="L3381" t="s">
        <v>54</v>
      </c>
      <c r="M3381" s="2">
        <v>226200000</v>
      </c>
      <c r="N3381" s="2" t="str">
        <f>VLOOKUP(Tabla1[[#This Row],[nemo]],'Nemos y clasificaciones'!$A$2:$B$5000,2,FALSE)</f>
        <v>ENERGIA DE CASABLANCA S.A.</v>
      </c>
      <c r="O3381" s="2" t="str">
        <f>VLOOKUP(Tabla1[[#This Row],[nemo]],'Nemos y clasificaciones'!$A$1:$C$3000,3,FALSE)</f>
        <v>Eléctrico</v>
      </c>
      <c r="P3381" s="2"/>
      <c r="Q3381" s="2"/>
    </row>
    <row r="3382" spans="1:17" x14ac:dyDescent="0.25">
      <c r="A3382" t="s">
        <v>1617</v>
      </c>
      <c r="B3382" s="1">
        <v>44345</v>
      </c>
      <c r="C3382" s="1">
        <v>44351</v>
      </c>
      <c r="D3382" t="s">
        <v>14</v>
      </c>
      <c r="E3382" t="s">
        <v>1618</v>
      </c>
      <c r="F3382">
        <v>0</v>
      </c>
      <c r="G3382">
        <v>10000000</v>
      </c>
      <c r="H3382">
        <v>0</v>
      </c>
      <c r="I3382">
        <v>0</v>
      </c>
      <c r="J3382">
        <v>0</v>
      </c>
      <c r="K3382">
        <v>12.712999999999999</v>
      </c>
      <c r="L3382" t="s">
        <v>54</v>
      </c>
      <c r="M3382" s="2">
        <v>127130000</v>
      </c>
      <c r="N3382" s="2" t="str">
        <f>VLOOKUP(Tabla1[[#This Row],[nemo]],'Nemos y clasificaciones'!$A$2:$B$5000,2,FALSE)</f>
        <v>CFI</v>
      </c>
      <c r="O3382" s="2" t="str">
        <f>VLOOKUP(Tabla1[[#This Row],[nemo]],'Nemos y clasificaciones'!$A$1:$C$3000,3,FALSE)</f>
        <v>CFI</v>
      </c>
      <c r="P3382" s="2"/>
      <c r="Q3382" s="2"/>
    </row>
    <row r="3383" spans="1:17" x14ac:dyDescent="0.25">
      <c r="A3383" t="s">
        <v>8187</v>
      </c>
      <c r="B3383" s="1">
        <v>43230</v>
      </c>
      <c r="C3383" s="1">
        <v>43236</v>
      </c>
      <c r="D3383" t="s">
        <v>14</v>
      </c>
      <c r="E3383" t="s">
        <v>1618</v>
      </c>
      <c r="F3383">
        <v>0</v>
      </c>
      <c r="G3383">
        <v>10000000</v>
      </c>
      <c r="H3383">
        <v>0</v>
      </c>
      <c r="I3383">
        <v>0</v>
      </c>
      <c r="J3383">
        <v>0</v>
      </c>
      <c r="K3383">
        <v>10.984999999999999</v>
      </c>
      <c r="L3383" t="s">
        <v>54</v>
      </c>
      <c r="M3383" s="2">
        <v>109850000</v>
      </c>
      <c r="N3383" s="2" t="str">
        <f>VLOOKUP(Tabla1[[#This Row],[nemo]],'Nemos y clasificaciones'!$A$2:$B$5000,2,FALSE)</f>
        <v>CFI</v>
      </c>
      <c r="O3383" s="2" t="str">
        <f>VLOOKUP(Tabla1[[#This Row],[nemo]],'Nemos y clasificaciones'!$A$1:$C$3000,3,FALSE)</f>
        <v>CFI</v>
      </c>
      <c r="P3383" s="2"/>
      <c r="Q3383" s="2"/>
    </row>
    <row r="3384" spans="1:17" x14ac:dyDescent="0.25">
      <c r="A3384" t="s">
        <v>9375</v>
      </c>
      <c r="B3384" s="1">
        <v>42892</v>
      </c>
      <c r="C3384" s="1">
        <v>42898</v>
      </c>
      <c r="D3384" t="s">
        <v>14</v>
      </c>
      <c r="E3384" t="s">
        <v>1618</v>
      </c>
      <c r="F3384">
        <v>0</v>
      </c>
      <c r="G3384">
        <v>10000000</v>
      </c>
      <c r="H3384">
        <v>0</v>
      </c>
      <c r="I3384">
        <v>0</v>
      </c>
      <c r="J3384">
        <v>0</v>
      </c>
      <c r="K3384">
        <v>2.2669999999999999</v>
      </c>
      <c r="L3384" t="s">
        <v>16</v>
      </c>
      <c r="M3384" s="2">
        <v>22670000</v>
      </c>
      <c r="N3384" s="2" t="str">
        <f>VLOOKUP(Tabla1[[#This Row],[nemo]],'Nemos y clasificaciones'!$A$2:$B$5000,2,FALSE)</f>
        <v>CFI</v>
      </c>
      <c r="O3384" s="2" t="str">
        <f>VLOOKUP(Tabla1[[#This Row],[nemo]],'Nemos y clasificaciones'!$A$1:$C$3000,3,FALSE)</f>
        <v>CFI</v>
      </c>
      <c r="P3384" s="2"/>
      <c r="Q3384" s="2"/>
    </row>
    <row r="3385" spans="1:17" x14ac:dyDescent="0.25">
      <c r="A3385" t="s">
        <v>9221</v>
      </c>
      <c r="B3385" s="1">
        <v>42908</v>
      </c>
      <c r="C3385" s="1">
        <v>42915</v>
      </c>
      <c r="D3385" t="s">
        <v>14</v>
      </c>
      <c r="E3385" t="s">
        <v>1618</v>
      </c>
      <c r="F3385">
        <v>0</v>
      </c>
      <c r="G3385">
        <v>10000000</v>
      </c>
      <c r="H3385">
        <v>0</v>
      </c>
      <c r="I3385">
        <v>0</v>
      </c>
      <c r="J3385">
        <v>0</v>
      </c>
      <c r="K3385">
        <v>1.377</v>
      </c>
      <c r="L3385" t="s">
        <v>16</v>
      </c>
      <c r="M3385" s="2">
        <v>13770000</v>
      </c>
      <c r="N3385" s="2" t="str">
        <f>VLOOKUP(Tabla1[[#This Row],[nemo]],'Nemos y clasificaciones'!$A$2:$B$5000,2,FALSE)</f>
        <v>CFI</v>
      </c>
      <c r="O3385" s="2" t="str">
        <f>VLOOKUP(Tabla1[[#This Row],[nemo]],'Nemos y clasificaciones'!$A$1:$C$3000,3,FALSE)</f>
        <v>CFI</v>
      </c>
      <c r="P3385" s="2"/>
      <c r="Q3385" s="2"/>
    </row>
    <row r="3386" spans="1:17" x14ac:dyDescent="0.25">
      <c r="A3386" t="s">
        <v>8186</v>
      </c>
      <c r="B3386" s="1">
        <v>43230</v>
      </c>
      <c r="C3386" s="1">
        <v>43236</v>
      </c>
      <c r="D3386" t="s">
        <v>14</v>
      </c>
      <c r="E3386" t="s">
        <v>1620</v>
      </c>
      <c r="F3386">
        <v>0</v>
      </c>
      <c r="G3386">
        <v>10000000</v>
      </c>
      <c r="H3386">
        <v>0</v>
      </c>
      <c r="I3386">
        <v>0</v>
      </c>
      <c r="J3386">
        <v>0</v>
      </c>
      <c r="K3386">
        <v>11693.703</v>
      </c>
      <c r="L3386" t="s">
        <v>19</v>
      </c>
      <c r="M3386" s="2">
        <v>116937030000</v>
      </c>
      <c r="N3386" s="2" t="str">
        <f>VLOOKUP(Tabla1[[#This Row],[nemo]],'Nemos y clasificaciones'!$A$2:$B$5000,2,FALSE)</f>
        <v>CFI</v>
      </c>
      <c r="O3386" s="2" t="str">
        <f>VLOOKUP(Tabla1[[#This Row],[nemo]],'Nemos y clasificaciones'!$A$1:$C$3000,3,FALSE)</f>
        <v>CFI</v>
      </c>
      <c r="P3386" s="2"/>
      <c r="Q3386" s="2"/>
    </row>
    <row r="3387" spans="1:17" x14ac:dyDescent="0.25">
      <c r="A3387" t="s">
        <v>11578</v>
      </c>
      <c r="B3387" s="1">
        <v>42143</v>
      </c>
      <c r="C3387" s="1">
        <v>42150</v>
      </c>
      <c r="D3387" t="s">
        <v>14</v>
      </c>
      <c r="E3387" t="s">
        <v>1218</v>
      </c>
      <c r="F3387">
        <v>0</v>
      </c>
      <c r="G3387">
        <v>20000000</v>
      </c>
      <c r="H3387">
        <v>0</v>
      </c>
      <c r="I3387">
        <v>0</v>
      </c>
      <c r="J3387">
        <v>0</v>
      </c>
      <c r="K3387">
        <v>11.212</v>
      </c>
      <c r="L3387" t="s">
        <v>54</v>
      </c>
      <c r="M3387" s="2">
        <v>224240000</v>
      </c>
      <c r="N3387" s="2" t="str">
        <f>VLOOKUP(Tabla1[[#This Row],[nemo]],'Nemos y clasificaciones'!$A$2:$B$5000,2,FALSE)</f>
        <v>INVERSIONES UNESPA S.A.</v>
      </c>
      <c r="O3387" s="2" t="str">
        <f>VLOOKUP(Tabla1[[#This Row],[nemo]],'Nemos y clasificaciones'!$A$1:$C$3000,3,FALSE)</f>
        <v>Servicios financieros</v>
      </c>
      <c r="P3387" s="2"/>
      <c r="Q3387" s="2"/>
    </row>
    <row r="3388" spans="1:17" x14ac:dyDescent="0.25">
      <c r="A3388" t="s">
        <v>3835</v>
      </c>
      <c r="B3388" s="1">
        <v>44002</v>
      </c>
      <c r="C3388" s="1">
        <v>44008</v>
      </c>
      <c r="D3388" t="s">
        <v>21</v>
      </c>
      <c r="E3388" t="s">
        <v>1620</v>
      </c>
      <c r="F3388">
        <v>0</v>
      </c>
      <c r="G3388">
        <v>10000000</v>
      </c>
      <c r="H3388">
        <v>0</v>
      </c>
      <c r="I3388">
        <v>0</v>
      </c>
      <c r="J3388">
        <v>0</v>
      </c>
      <c r="K3388">
        <v>22.672000000000001</v>
      </c>
      <c r="L3388" t="s">
        <v>54</v>
      </c>
      <c r="M3388" s="2">
        <v>226720000</v>
      </c>
      <c r="N3388" s="2" t="str">
        <f>VLOOKUP(Tabla1[[#This Row],[nemo]],'Nemos y clasificaciones'!$A$2:$B$5000,2,FALSE)</f>
        <v>CFI</v>
      </c>
      <c r="O3388" s="2" t="str">
        <f>VLOOKUP(Tabla1[[#This Row],[nemo]],'Nemos y clasificaciones'!$A$1:$C$3000,3,FALSE)</f>
        <v>CFI</v>
      </c>
      <c r="P3388" s="2"/>
      <c r="Q3388" s="2"/>
    </row>
    <row r="3389" spans="1:17" x14ac:dyDescent="0.25">
      <c r="A3389" t="s">
        <v>1619</v>
      </c>
      <c r="B3389" s="1">
        <v>44345</v>
      </c>
      <c r="C3389" s="1">
        <v>44351</v>
      </c>
      <c r="D3389" t="s">
        <v>14</v>
      </c>
      <c r="E3389" t="s">
        <v>1620</v>
      </c>
      <c r="F3389">
        <v>0</v>
      </c>
      <c r="G3389">
        <v>10000000</v>
      </c>
      <c r="H3389">
        <v>0</v>
      </c>
      <c r="I3389">
        <v>0</v>
      </c>
      <c r="J3389">
        <v>0</v>
      </c>
      <c r="K3389">
        <v>7.3380000000000001</v>
      </c>
      <c r="L3389" t="s">
        <v>16</v>
      </c>
      <c r="M3389" s="2">
        <v>73380000</v>
      </c>
      <c r="N3389" s="2" t="str">
        <f>VLOOKUP(Tabla1[[#This Row],[nemo]],'Nemos y clasificaciones'!$A$2:$B$5000,2,FALSE)</f>
        <v>CFI</v>
      </c>
      <c r="O3389" s="2" t="str">
        <f>VLOOKUP(Tabla1[[#This Row],[nemo]],'Nemos y clasificaciones'!$A$1:$C$3000,3,FALSE)</f>
        <v>CFI</v>
      </c>
      <c r="P3389" s="2"/>
      <c r="Q3389" s="2"/>
    </row>
    <row r="3390" spans="1:17" x14ac:dyDescent="0.25">
      <c r="A3390" t="s">
        <v>3803</v>
      </c>
      <c r="B3390" s="1">
        <v>44002</v>
      </c>
      <c r="C3390" s="1">
        <v>44008</v>
      </c>
      <c r="D3390" t="s">
        <v>14</v>
      </c>
      <c r="E3390" t="s">
        <v>3804</v>
      </c>
      <c r="F3390">
        <v>0</v>
      </c>
      <c r="G3390">
        <v>1000000</v>
      </c>
      <c r="H3390">
        <v>0</v>
      </c>
      <c r="I3390">
        <v>0</v>
      </c>
      <c r="J3390">
        <v>0</v>
      </c>
      <c r="K3390">
        <v>12.042</v>
      </c>
      <c r="L3390" t="s">
        <v>54</v>
      </c>
      <c r="M3390" s="2">
        <v>12042000</v>
      </c>
      <c r="N3390" s="2" t="str">
        <f>VLOOKUP(Tabla1[[#This Row],[nemo]],'Nemos y clasificaciones'!$A$2:$B$5000,2,FALSE)</f>
        <v>CFI</v>
      </c>
      <c r="O3390" s="2" t="str">
        <f>VLOOKUP(Tabla1[[#This Row],[nemo]],'Nemos y clasificaciones'!$A$1:$C$3000,3,FALSE)</f>
        <v>CFI</v>
      </c>
      <c r="P3390" s="2"/>
      <c r="Q3390" s="2"/>
    </row>
    <row r="3391" spans="1:17" x14ac:dyDescent="0.25">
      <c r="A3391" t="s">
        <v>10745</v>
      </c>
      <c r="B3391" s="1">
        <v>42487</v>
      </c>
      <c r="C3391" s="1">
        <v>42493</v>
      </c>
      <c r="D3391" t="s">
        <v>14</v>
      </c>
      <c r="E3391" t="s">
        <v>10746</v>
      </c>
      <c r="F3391">
        <v>0</v>
      </c>
      <c r="G3391">
        <v>934796001</v>
      </c>
      <c r="H3391">
        <v>0</v>
      </c>
      <c r="I3391">
        <v>0</v>
      </c>
      <c r="J3391">
        <v>0</v>
      </c>
      <c r="K3391">
        <v>0.23899999999999999</v>
      </c>
      <c r="L3391" t="s">
        <v>23</v>
      </c>
      <c r="M3391" s="2">
        <v>223416244.23899999</v>
      </c>
      <c r="N3391" s="2" t="str">
        <f>VLOOKUP(Tabla1[[#This Row],[nemo]],'Nemos y clasificaciones'!$A$2:$B$5000,2,FALSE)</f>
        <v>SOCIEDAD DE INVERSIONES CAMPOS CHILENOS S.A.</v>
      </c>
      <c r="O3391" s="2" t="str">
        <f>VLOOKUP(Tabla1[[#This Row],[nemo]],'Nemos y clasificaciones'!$A$1:$C$3000,3,FALSE)</f>
        <v>Alimentos, bebidas y tabaco</v>
      </c>
      <c r="P3391" s="2"/>
      <c r="Q3391" s="2"/>
    </row>
    <row r="3392" spans="1:17" x14ac:dyDescent="0.25">
      <c r="A3392" t="s">
        <v>1621</v>
      </c>
      <c r="B3392" s="1">
        <v>44345</v>
      </c>
      <c r="C3392" s="1">
        <v>44351</v>
      </c>
      <c r="D3392" t="s">
        <v>14</v>
      </c>
      <c r="E3392" t="s">
        <v>1622</v>
      </c>
      <c r="F3392">
        <v>0</v>
      </c>
      <c r="G3392">
        <v>10000000</v>
      </c>
      <c r="H3392">
        <v>0</v>
      </c>
      <c r="I3392">
        <v>0</v>
      </c>
      <c r="J3392">
        <v>0</v>
      </c>
      <c r="K3392">
        <v>4.0460000000000003</v>
      </c>
      <c r="L3392" t="s">
        <v>16</v>
      </c>
      <c r="M3392" s="2">
        <v>40460000</v>
      </c>
      <c r="N3392" s="2" t="str">
        <f>VLOOKUP(Tabla1[[#This Row],[nemo]],'Nemos y clasificaciones'!$A$2:$B$5000,2,FALSE)</f>
        <v>CFI</v>
      </c>
      <c r="O3392" s="2" t="str">
        <f>VLOOKUP(Tabla1[[#This Row],[nemo]],'Nemos y clasificaciones'!$A$1:$C$3000,3,FALSE)</f>
        <v>CFI</v>
      </c>
      <c r="P3392" s="2"/>
      <c r="Q3392" s="2"/>
    </row>
    <row r="3393" spans="1:17" x14ac:dyDescent="0.25">
      <c r="A3393" t="s">
        <v>8182</v>
      </c>
      <c r="B3393" s="1">
        <v>43230</v>
      </c>
      <c r="C3393" s="1">
        <v>43236</v>
      </c>
      <c r="D3393" t="s">
        <v>14</v>
      </c>
      <c r="E3393" t="s">
        <v>8183</v>
      </c>
      <c r="F3393">
        <v>0</v>
      </c>
      <c r="G3393">
        <v>1000000</v>
      </c>
      <c r="H3393">
        <v>0</v>
      </c>
      <c r="I3393">
        <v>0</v>
      </c>
      <c r="J3393">
        <v>0</v>
      </c>
      <c r="K3393">
        <v>8162.0290000000005</v>
      </c>
      <c r="L3393" t="s">
        <v>19</v>
      </c>
      <c r="M3393" s="2">
        <v>8162029000</v>
      </c>
      <c r="N3393" s="2" t="str">
        <f>VLOOKUP(Tabla1[[#This Row],[nemo]],'Nemos y clasificaciones'!$A$2:$B$5000,2,FALSE)</f>
        <v>CFI</v>
      </c>
      <c r="O3393" s="2" t="str">
        <f>VLOOKUP(Tabla1[[#This Row],[nemo]],'Nemos y clasificaciones'!$A$1:$C$3000,3,FALSE)</f>
        <v>CFI</v>
      </c>
      <c r="P3393" s="2"/>
      <c r="Q3393" s="2"/>
    </row>
    <row r="3394" spans="1:17" x14ac:dyDescent="0.25">
      <c r="A3394" t="s">
        <v>6292</v>
      </c>
      <c r="B3394" s="1">
        <v>43601</v>
      </c>
      <c r="C3394" s="1">
        <v>43608</v>
      </c>
      <c r="D3394" t="s">
        <v>14</v>
      </c>
      <c r="E3394" t="s">
        <v>1663</v>
      </c>
      <c r="F3394">
        <v>0</v>
      </c>
      <c r="G3394">
        <v>2900000</v>
      </c>
      <c r="H3394">
        <v>0</v>
      </c>
      <c r="I3394">
        <v>0</v>
      </c>
      <c r="J3394">
        <v>0</v>
      </c>
      <c r="K3394">
        <v>77</v>
      </c>
      <c r="L3394" t="s">
        <v>54</v>
      </c>
      <c r="M3394" s="2">
        <v>223300000</v>
      </c>
      <c r="N3394" s="2" t="str">
        <f>VLOOKUP(Tabla1[[#This Row],[nemo]],'Nemos y clasificaciones'!$A$2:$B$5000,2,FALSE)</f>
        <v>ENERGIA DE CASABLANCA S.A.</v>
      </c>
      <c r="O3394" s="2" t="str">
        <f>VLOOKUP(Tabla1[[#This Row],[nemo]],'Nemos y clasificaciones'!$A$1:$C$3000,3,FALSE)</f>
        <v>Eléctrico</v>
      </c>
      <c r="P3394" s="2"/>
      <c r="Q3394" s="2"/>
    </row>
    <row r="3395" spans="1:17" x14ac:dyDescent="0.25">
      <c r="A3395" t="s">
        <v>2569</v>
      </c>
      <c r="B3395" s="1">
        <v>44236</v>
      </c>
      <c r="C3395" s="1">
        <v>44242</v>
      </c>
      <c r="D3395" t="s">
        <v>14</v>
      </c>
      <c r="E3395" t="s">
        <v>2570</v>
      </c>
      <c r="F3395">
        <v>0</v>
      </c>
      <c r="G3395">
        <v>10000000</v>
      </c>
      <c r="H3395">
        <v>0</v>
      </c>
      <c r="I3395">
        <v>0</v>
      </c>
      <c r="J3395">
        <v>0</v>
      </c>
      <c r="K3395">
        <v>398.23</v>
      </c>
      <c r="L3395" t="s">
        <v>19</v>
      </c>
      <c r="M3395" s="2">
        <v>3982300000</v>
      </c>
      <c r="N3395" s="2" t="str">
        <f>VLOOKUP(Tabla1[[#This Row],[nemo]],'Nemos y clasificaciones'!$A$2:$B$5000,2,FALSE)</f>
        <v>CFI</v>
      </c>
      <c r="O3395" s="2" t="str">
        <f>VLOOKUP(Tabla1[[#This Row],[nemo]],'Nemos y clasificaciones'!$A$1:$C$3000,3,FALSE)</f>
        <v>CFI</v>
      </c>
      <c r="P3395" s="2"/>
      <c r="Q3395" s="2"/>
    </row>
    <row r="3396" spans="1:17" x14ac:dyDescent="0.25">
      <c r="A3396" t="s">
        <v>3912</v>
      </c>
      <c r="B3396" s="1">
        <v>44000</v>
      </c>
      <c r="C3396" s="1">
        <v>44006</v>
      </c>
      <c r="D3396" t="s">
        <v>14</v>
      </c>
      <c r="E3396" t="s">
        <v>1091</v>
      </c>
      <c r="F3396">
        <v>0</v>
      </c>
      <c r="G3396">
        <v>10000000</v>
      </c>
      <c r="H3396">
        <v>0</v>
      </c>
      <c r="I3396">
        <v>0</v>
      </c>
      <c r="J3396">
        <v>0</v>
      </c>
      <c r="K3396">
        <v>2.9020000000000001</v>
      </c>
      <c r="L3396" t="s">
        <v>16</v>
      </c>
      <c r="M3396" s="2">
        <v>29020000</v>
      </c>
      <c r="N3396" s="2" t="str">
        <f>VLOOKUP(Tabla1[[#This Row],[nemo]],'Nemos y clasificaciones'!$A$2:$B$5000,2,FALSE)</f>
        <v>CFI</v>
      </c>
      <c r="O3396" s="2" t="str">
        <f>VLOOKUP(Tabla1[[#This Row],[nemo]],'Nemos y clasificaciones'!$A$1:$C$3000,3,FALSE)</f>
        <v>CFI</v>
      </c>
      <c r="P3396" s="2"/>
      <c r="Q3396" s="2"/>
    </row>
    <row r="3397" spans="1:17" x14ac:dyDescent="0.25">
      <c r="A3397" t="s">
        <v>1090</v>
      </c>
      <c r="B3397" s="1">
        <v>44364</v>
      </c>
      <c r="C3397" s="1">
        <v>44372</v>
      </c>
      <c r="D3397" t="s">
        <v>14</v>
      </c>
      <c r="E3397" t="s">
        <v>1091</v>
      </c>
      <c r="F3397">
        <v>0</v>
      </c>
      <c r="G3397">
        <v>10000000</v>
      </c>
      <c r="H3397">
        <v>0</v>
      </c>
      <c r="I3397">
        <v>0</v>
      </c>
      <c r="J3397">
        <v>0</v>
      </c>
      <c r="K3397">
        <v>1.952</v>
      </c>
      <c r="L3397" t="s">
        <v>16</v>
      </c>
      <c r="M3397" s="2">
        <v>19520000</v>
      </c>
      <c r="N3397" s="2" t="str">
        <f>VLOOKUP(Tabla1[[#This Row],[nemo]],'Nemos y clasificaciones'!$A$2:$B$5000,2,FALSE)</f>
        <v>CFI</v>
      </c>
      <c r="O3397" s="2" t="str">
        <f>VLOOKUP(Tabla1[[#This Row],[nemo]],'Nemos y clasificaciones'!$A$1:$C$3000,3,FALSE)</f>
        <v>CFI</v>
      </c>
      <c r="P3397" s="2"/>
      <c r="Q3397" s="2"/>
    </row>
    <row r="3398" spans="1:17" x14ac:dyDescent="0.25">
      <c r="A3398" t="s">
        <v>1092</v>
      </c>
      <c r="B3398" s="1">
        <v>44364</v>
      </c>
      <c r="C3398" s="1">
        <v>44372</v>
      </c>
      <c r="D3398" t="s">
        <v>14</v>
      </c>
      <c r="E3398" t="s">
        <v>1093</v>
      </c>
      <c r="F3398">
        <v>0</v>
      </c>
      <c r="G3398">
        <v>10000000</v>
      </c>
      <c r="H3398">
        <v>0</v>
      </c>
      <c r="I3398">
        <v>0</v>
      </c>
      <c r="J3398">
        <v>0</v>
      </c>
      <c r="K3398">
        <v>3.798</v>
      </c>
      <c r="L3398" t="s">
        <v>16</v>
      </c>
      <c r="M3398" s="2">
        <v>37980000</v>
      </c>
      <c r="N3398" s="2" t="str">
        <f>VLOOKUP(Tabla1[[#This Row],[nemo]],'Nemos y clasificaciones'!$A$2:$B$5000,2,FALSE)</f>
        <v>CFI</v>
      </c>
      <c r="O3398" s="2" t="str">
        <f>VLOOKUP(Tabla1[[#This Row],[nemo]],'Nemos y clasificaciones'!$A$1:$C$3000,3,FALSE)</f>
        <v>CFI</v>
      </c>
      <c r="P3398" s="2"/>
      <c r="Q3398" s="2"/>
    </row>
    <row r="3399" spans="1:17" x14ac:dyDescent="0.25">
      <c r="A3399" t="s">
        <v>3913</v>
      </c>
      <c r="B3399" s="1">
        <v>44000</v>
      </c>
      <c r="C3399" s="1">
        <v>44006</v>
      </c>
      <c r="D3399" t="s">
        <v>14</v>
      </c>
      <c r="E3399" t="s">
        <v>1095</v>
      </c>
      <c r="F3399">
        <v>0</v>
      </c>
      <c r="G3399">
        <v>10000000</v>
      </c>
      <c r="H3399">
        <v>0</v>
      </c>
      <c r="I3399">
        <v>0</v>
      </c>
      <c r="J3399">
        <v>0</v>
      </c>
      <c r="K3399">
        <v>9.5670000000000002</v>
      </c>
      <c r="L3399" t="s">
        <v>16</v>
      </c>
      <c r="M3399" s="2">
        <v>95670000</v>
      </c>
      <c r="N3399" s="2" t="str">
        <f>VLOOKUP(Tabla1[[#This Row],[nemo]],'Nemos y clasificaciones'!$A$2:$B$5000,2,FALSE)</f>
        <v>CFI</v>
      </c>
      <c r="O3399" s="2" t="str">
        <f>VLOOKUP(Tabla1[[#This Row],[nemo]],'Nemos y clasificaciones'!$A$1:$C$3000,3,FALSE)</f>
        <v>CFI</v>
      </c>
      <c r="P3399" s="2"/>
      <c r="Q3399" s="2"/>
    </row>
    <row r="3400" spans="1:17" x14ac:dyDescent="0.25">
      <c r="A3400" t="s">
        <v>1094</v>
      </c>
      <c r="B3400" s="1">
        <v>44364</v>
      </c>
      <c r="C3400" s="1">
        <v>44372</v>
      </c>
      <c r="D3400" t="s">
        <v>14</v>
      </c>
      <c r="E3400" t="s">
        <v>1095</v>
      </c>
      <c r="F3400">
        <v>0</v>
      </c>
      <c r="G3400">
        <v>10000000</v>
      </c>
      <c r="H3400">
        <v>0</v>
      </c>
      <c r="I3400">
        <v>0</v>
      </c>
      <c r="J3400">
        <v>0</v>
      </c>
      <c r="K3400">
        <v>5.2649999999999997</v>
      </c>
      <c r="L3400" t="s">
        <v>16</v>
      </c>
      <c r="M3400" s="2">
        <v>52650000</v>
      </c>
      <c r="N3400" s="2" t="str">
        <f>VLOOKUP(Tabla1[[#This Row],[nemo]],'Nemos y clasificaciones'!$A$2:$B$5000,2,FALSE)</f>
        <v>CFI</v>
      </c>
      <c r="O3400" s="2" t="str">
        <f>VLOOKUP(Tabla1[[#This Row],[nemo]],'Nemos y clasificaciones'!$A$1:$C$3000,3,FALSE)</f>
        <v>CFI</v>
      </c>
      <c r="P3400" s="2"/>
      <c r="Q3400" s="2"/>
    </row>
    <row r="3401" spans="1:17" x14ac:dyDescent="0.25">
      <c r="A3401" t="s">
        <v>3908</v>
      </c>
      <c r="B3401" s="1">
        <v>44000</v>
      </c>
      <c r="C3401" s="1">
        <v>44006</v>
      </c>
      <c r="D3401" t="s">
        <v>14</v>
      </c>
      <c r="E3401" t="s">
        <v>3909</v>
      </c>
      <c r="F3401">
        <v>0</v>
      </c>
      <c r="G3401">
        <v>10000000</v>
      </c>
      <c r="H3401">
        <v>0</v>
      </c>
      <c r="I3401">
        <v>0</v>
      </c>
      <c r="J3401">
        <v>0</v>
      </c>
      <c r="K3401">
        <v>34.781999999999996</v>
      </c>
      <c r="L3401" t="s">
        <v>54</v>
      </c>
      <c r="M3401" s="2">
        <v>347820000</v>
      </c>
      <c r="N3401" s="2" t="str">
        <f>VLOOKUP(Tabla1[[#This Row],[nemo]],'Nemos y clasificaciones'!$A$2:$B$5000,2,FALSE)</f>
        <v>CFI</v>
      </c>
      <c r="O3401" s="2" t="str">
        <f>VLOOKUP(Tabla1[[#This Row],[nemo]],'Nemos y clasificaciones'!$A$1:$C$3000,3,FALSE)</f>
        <v>CFI</v>
      </c>
      <c r="P3401" s="2"/>
      <c r="Q3401" s="2"/>
    </row>
    <row r="3402" spans="1:17" x14ac:dyDescent="0.25">
      <c r="A3402" t="s">
        <v>4734</v>
      </c>
      <c r="B3402" s="1">
        <v>43914</v>
      </c>
      <c r="C3402" s="1">
        <v>43920</v>
      </c>
      <c r="D3402" t="s">
        <v>14</v>
      </c>
      <c r="E3402" t="s">
        <v>3909</v>
      </c>
      <c r="F3402">
        <v>0</v>
      </c>
      <c r="G3402">
        <v>10000000</v>
      </c>
      <c r="H3402">
        <v>0</v>
      </c>
      <c r="I3402">
        <v>0</v>
      </c>
      <c r="J3402">
        <v>0</v>
      </c>
      <c r="K3402">
        <v>26.288</v>
      </c>
      <c r="L3402" t="s">
        <v>54</v>
      </c>
      <c r="M3402" s="2">
        <v>262880000</v>
      </c>
      <c r="N3402" s="2" t="str">
        <f>VLOOKUP(Tabla1[[#This Row],[nemo]],'Nemos y clasificaciones'!$A$2:$B$5000,2,FALSE)</f>
        <v>CFI</v>
      </c>
      <c r="O3402" s="2" t="str">
        <f>VLOOKUP(Tabla1[[#This Row],[nemo]],'Nemos y clasificaciones'!$A$1:$C$3000,3,FALSE)</f>
        <v>CFI</v>
      </c>
      <c r="P3402" s="2"/>
      <c r="Q3402" s="2"/>
    </row>
    <row r="3403" spans="1:17" x14ac:dyDescent="0.25">
      <c r="A3403" t="s">
        <v>7260</v>
      </c>
      <c r="B3403" s="1">
        <v>43431</v>
      </c>
      <c r="C3403" s="1">
        <v>43437</v>
      </c>
      <c r="D3403" t="s">
        <v>14</v>
      </c>
      <c r="E3403" t="s">
        <v>709</v>
      </c>
      <c r="F3403">
        <v>0</v>
      </c>
      <c r="G3403">
        <v>1300</v>
      </c>
      <c r="H3403">
        <v>0</v>
      </c>
      <c r="I3403">
        <v>0</v>
      </c>
      <c r="J3403">
        <v>0</v>
      </c>
      <c r="K3403">
        <v>170000</v>
      </c>
      <c r="L3403" t="s">
        <v>19</v>
      </c>
      <c r="M3403" s="2">
        <v>221000000</v>
      </c>
      <c r="N3403" s="2" t="str">
        <f>VLOOKUP(Tabla1[[#This Row],[nemo]],'Nemos y clasificaciones'!$A$2:$B$5000,2,FALSE)</f>
        <v>INMOBILIARIA CENTRAL DE ESTACIONAMIENTOS AGUSTINAS S.A.</v>
      </c>
      <c r="O3403" s="2" t="str">
        <f>VLOOKUP(Tabla1[[#This Row],[nemo]],'Nemos y clasificaciones'!$A$1:$C$3000,3,FALSE)</f>
        <v>Servicios financieros</v>
      </c>
      <c r="P3403" s="2"/>
      <c r="Q3403" s="2"/>
    </row>
    <row r="3404" spans="1:17" x14ac:dyDescent="0.25">
      <c r="A3404" t="s">
        <v>5511</v>
      </c>
      <c r="B3404" s="1">
        <v>43743</v>
      </c>
      <c r="C3404" s="1">
        <v>43749</v>
      </c>
      <c r="D3404" t="s">
        <v>14</v>
      </c>
      <c r="E3404" t="s">
        <v>3909</v>
      </c>
      <c r="F3404">
        <v>0</v>
      </c>
      <c r="G3404">
        <v>10000000</v>
      </c>
      <c r="H3404">
        <v>0</v>
      </c>
      <c r="I3404">
        <v>0</v>
      </c>
      <c r="J3404">
        <v>0</v>
      </c>
      <c r="K3404">
        <v>17.427</v>
      </c>
      <c r="L3404" t="s">
        <v>54</v>
      </c>
      <c r="M3404" s="2">
        <v>174270000</v>
      </c>
      <c r="N3404" s="2" t="str">
        <f>VLOOKUP(Tabla1[[#This Row],[nemo]],'Nemos y clasificaciones'!$A$2:$B$5000,2,FALSE)</f>
        <v>CFI</v>
      </c>
      <c r="O3404" s="2" t="str">
        <f>VLOOKUP(Tabla1[[#This Row],[nemo]],'Nemos y clasificaciones'!$A$1:$C$3000,3,FALSE)</f>
        <v>CFI</v>
      </c>
      <c r="P3404" s="2"/>
      <c r="Q3404" s="2"/>
    </row>
    <row r="3405" spans="1:17" x14ac:dyDescent="0.25">
      <c r="A3405" t="s">
        <v>3906</v>
      </c>
      <c r="B3405" s="1">
        <v>44000</v>
      </c>
      <c r="C3405" s="1">
        <v>44006</v>
      </c>
      <c r="D3405" t="s">
        <v>14</v>
      </c>
      <c r="E3405" t="s">
        <v>3907</v>
      </c>
      <c r="F3405">
        <v>0</v>
      </c>
      <c r="G3405">
        <v>10000000</v>
      </c>
      <c r="H3405">
        <v>0</v>
      </c>
      <c r="I3405">
        <v>0</v>
      </c>
      <c r="J3405">
        <v>0</v>
      </c>
      <c r="K3405">
        <v>34.948</v>
      </c>
      <c r="L3405" t="s">
        <v>54</v>
      </c>
      <c r="M3405" s="2">
        <v>349480000</v>
      </c>
      <c r="N3405" s="2" t="str">
        <f>VLOOKUP(Tabla1[[#This Row],[nemo]],'Nemos y clasificaciones'!$A$2:$B$5000,2,FALSE)</f>
        <v>CFI</v>
      </c>
      <c r="O3405" s="2" t="str">
        <f>VLOOKUP(Tabla1[[#This Row],[nemo]],'Nemos y clasificaciones'!$A$1:$C$3000,3,FALSE)</f>
        <v>CFI</v>
      </c>
      <c r="P3405" s="2"/>
      <c r="Q3405" s="2"/>
    </row>
    <row r="3406" spans="1:17" x14ac:dyDescent="0.25">
      <c r="A3406" t="s">
        <v>4733</v>
      </c>
      <c r="B3406" s="1">
        <v>43914</v>
      </c>
      <c r="C3406" s="1">
        <v>43920</v>
      </c>
      <c r="D3406" t="s">
        <v>14</v>
      </c>
      <c r="E3406" t="s">
        <v>3907</v>
      </c>
      <c r="F3406">
        <v>0</v>
      </c>
      <c r="G3406">
        <v>10000000</v>
      </c>
      <c r="H3406">
        <v>0</v>
      </c>
      <c r="I3406">
        <v>0</v>
      </c>
      <c r="J3406">
        <v>0</v>
      </c>
      <c r="K3406">
        <v>26.373999999999999</v>
      </c>
      <c r="L3406" t="s">
        <v>54</v>
      </c>
      <c r="M3406" s="2">
        <v>263740000</v>
      </c>
      <c r="N3406" s="2" t="str">
        <f>VLOOKUP(Tabla1[[#This Row],[nemo]],'Nemos y clasificaciones'!$A$2:$B$5000,2,FALSE)</f>
        <v>CFI</v>
      </c>
      <c r="O3406" s="2" t="str">
        <f>VLOOKUP(Tabla1[[#This Row],[nemo]],'Nemos y clasificaciones'!$A$1:$C$3000,3,FALSE)</f>
        <v>CFI</v>
      </c>
      <c r="P3406" s="2"/>
      <c r="Q3406" s="2"/>
    </row>
    <row r="3407" spans="1:17" x14ac:dyDescent="0.25">
      <c r="A3407" t="s">
        <v>5510</v>
      </c>
      <c r="B3407" s="1">
        <v>43743</v>
      </c>
      <c r="C3407" s="1">
        <v>43749</v>
      </c>
      <c r="D3407" t="s">
        <v>14</v>
      </c>
      <c r="E3407" t="s">
        <v>3907</v>
      </c>
      <c r="F3407">
        <v>0</v>
      </c>
      <c r="G3407">
        <v>10000000</v>
      </c>
      <c r="H3407">
        <v>0</v>
      </c>
      <c r="I3407">
        <v>0</v>
      </c>
      <c r="J3407">
        <v>0</v>
      </c>
      <c r="K3407">
        <v>17.474</v>
      </c>
      <c r="L3407" t="s">
        <v>54</v>
      </c>
      <c r="M3407" s="2">
        <v>174740000</v>
      </c>
      <c r="N3407" s="2" t="str">
        <f>VLOOKUP(Tabla1[[#This Row],[nemo]],'Nemos y clasificaciones'!$A$2:$B$5000,2,FALSE)</f>
        <v>CFI</v>
      </c>
      <c r="O3407" s="2" t="str">
        <f>VLOOKUP(Tabla1[[#This Row],[nemo]],'Nemos y clasificaciones'!$A$1:$C$3000,3,FALSE)</f>
        <v>CFI</v>
      </c>
      <c r="P3407" s="2"/>
      <c r="Q3407" s="2"/>
    </row>
    <row r="3408" spans="1:17" x14ac:dyDescent="0.25">
      <c r="A3408" t="s">
        <v>3904</v>
      </c>
      <c r="B3408" s="1">
        <v>44000</v>
      </c>
      <c r="C3408" s="1">
        <v>44006</v>
      </c>
      <c r="D3408" t="s">
        <v>14</v>
      </c>
      <c r="E3408" t="s">
        <v>3905</v>
      </c>
      <c r="F3408">
        <v>0</v>
      </c>
      <c r="G3408">
        <v>10000000</v>
      </c>
      <c r="H3408">
        <v>0</v>
      </c>
      <c r="I3408">
        <v>0</v>
      </c>
      <c r="J3408">
        <v>0</v>
      </c>
      <c r="K3408">
        <v>35.521000000000001</v>
      </c>
      <c r="L3408" t="s">
        <v>54</v>
      </c>
      <c r="M3408" s="2">
        <v>355210000</v>
      </c>
      <c r="N3408" s="2" t="str">
        <f>VLOOKUP(Tabla1[[#This Row],[nemo]],'Nemos y clasificaciones'!$A$2:$B$5000,2,FALSE)</f>
        <v>CFI</v>
      </c>
      <c r="O3408" s="2" t="str">
        <f>VLOOKUP(Tabla1[[#This Row],[nemo]],'Nemos y clasificaciones'!$A$1:$C$3000,3,FALSE)</f>
        <v>CFI</v>
      </c>
      <c r="P3408" s="2"/>
      <c r="Q3408" s="2"/>
    </row>
    <row r="3409" spans="1:17" x14ac:dyDescent="0.25">
      <c r="A3409" t="s">
        <v>4733</v>
      </c>
      <c r="B3409" s="1">
        <v>43914</v>
      </c>
      <c r="C3409" s="1">
        <v>43920</v>
      </c>
      <c r="D3409" t="s">
        <v>14</v>
      </c>
      <c r="E3409" t="s">
        <v>3905</v>
      </c>
      <c r="F3409">
        <v>0</v>
      </c>
      <c r="G3409">
        <v>10000000</v>
      </c>
      <c r="H3409">
        <v>0</v>
      </c>
      <c r="I3409">
        <v>0</v>
      </c>
      <c r="J3409">
        <v>0</v>
      </c>
      <c r="K3409">
        <v>26.373999999999999</v>
      </c>
      <c r="L3409" t="s">
        <v>54</v>
      </c>
      <c r="M3409" s="2">
        <v>263740000</v>
      </c>
      <c r="N3409" s="2" t="str">
        <f>VLOOKUP(Tabla1[[#This Row],[nemo]],'Nemos y clasificaciones'!$A$2:$B$5000,2,FALSE)</f>
        <v>CFI</v>
      </c>
      <c r="O3409" s="2" t="str">
        <f>VLOOKUP(Tabla1[[#This Row],[nemo]],'Nemos y clasificaciones'!$A$1:$C$3000,3,FALSE)</f>
        <v>CFI</v>
      </c>
      <c r="P3409" s="2"/>
      <c r="Q3409" s="2"/>
    </row>
    <row r="3410" spans="1:17" x14ac:dyDescent="0.25">
      <c r="A3410" t="s">
        <v>5512</v>
      </c>
      <c r="B3410" s="1">
        <v>43743</v>
      </c>
      <c r="C3410" s="1">
        <v>43749</v>
      </c>
      <c r="D3410" t="s">
        <v>14</v>
      </c>
      <c r="E3410" t="s">
        <v>3905</v>
      </c>
      <c r="F3410">
        <v>0</v>
      </c>
      <c r="G3410">
        <v>10000000</v>
      </c>
      <c r="H3410">
        <v>0</v>
      </c>
      <c r="I3410">
        <v>0</v>
      </c>
      <c r="J3410">
        <v>0</v>
      </c>
      <c r="K3410">
        <v>17.574999999999999</v>
      </c>
      <c r="L3410" t="s">
        <v>54</v>
      </c>
      <c r="M3410" s="2">
        <v>175750000</v>
      </c>
      <c r="N3410" s="2" t="str">
        <f>VLOOKUP(Tabla1[[#This Row],[nemo]],'Nemos y clasificaciones'!$A$2:$B$5000,2,FALSE)</f>
        <v>CFI</v>
      </c>
      <c r="O3410" s="2" t="str">
        <f>VLOOKUP(Tabla1[[#This Row],[nemo]],'Nemos y clasificaciones'!$A$1:$C$3000,3,FALSE)</f>
        <v>CFI</v>
      </c>
      <c r="P3410" s="2"/>
      <c r="Q3410" s="2"/>
    </row>
    <row r="3411" spans="1:17" x14ac:dyDescent="0.25">
      <c r="A3411" t="s">
        <v>1082</v>
      </c>
      <c r="B3411" s="1">
        <v>44365</v>
      </c>
      <c r="C3411" s="1">
        <v>44372</v>
      </c>
      <c r="D3411" t="s">
        <v>21</v>
      </c>
      <c r="E3411" t="s">
        <v>1083</v>
      </c>
      <c r="F3411">
        <v>0</v>
      </c>
      <c r="G3411">
        <v>10000000</v>
      </c>
      <c r="H3411">
        <v>0</v>
      </c>
      <c r="I3411">
        <v>0</v>
      </c>
      <c r="J3411">
        <v>0</v>
      </c>
      <c r="K3411">
        <v>1.9E-2</v>
      </c>
      <c r="L3411" t="s">
        <v>23</v>
      </c>
      <c r="M3411" s="2">
        <v>190000</v>
      </c>
      <c r="N3411" s="2" t="str">
        <f>VLOOKUP(Tabla1[[#This Row],[nemo]],'Nemos y clasificaciones'!$A$2:$B$5000,2,FALSE)</f>
        <v>CFI</v>
      </c>
      <c r="O3411" s="2" t="str">
        <f>VLOOKUP(Tabla1[[#This Row],[nemo]],'Nemos y clasificaciones'!$A$1:$C$3000,3,FALSE)</f>
        <v>CFI</v>
      </c>
      <c r="P3411" s="2"/>
      <c r="Q3411" s="2"/>
    </row>
    <row r="3412" spans="1:17" x14ac:dyDescent="0.25">
      <c r="A3412" t="s">
        <v>1076</v>
      </c>
      <c r="B3412" s="1">
        <v>44365</v>
      </c>
      <c r="C3412" s="1">
        <v>44372</v>
      </c>
      <c r="D3412" t="s">
        <v>21</v>
      </c>
      <c r="E3412" t="s">
        <v>1077</v>
      </c>
      <c r="F3412">
        <v>0</v>
      </c>
      <c r="G3412">
        <v>10000000</v>
      </c>
      <c r="H3412">
        <v>0</v>
      </c>
      <c r="I3412">
        <v>0</v>
      </c>
      <c r="J3412">
        <v>0</v>
      </c>
      <c r="K3412">
        <v>1.9E-2</v>
      </c>
      <c r="L3412" t="s">
        <v>23</v>
      </c>
      <c r="M3412" s="2">
        <v>190000</v>
      </c>
      <c r="N3412" s="2" t="str">
        <f>VLOOKUP(Tabla1[[#This Row],[nemo]],'Nemos y clasificaciones'!$A$2:$B$5000,2,FALSE)</f>
        <v>CFI</v>
      </c>
      <c r="O3412" s="2" t="str">
        <f>VLOOKUP(Tabla1[[#This Row],[nemo]],'Nemos y clasificaciones'!$A$1:$C$3000,3,FALSE)</f>
        <v>CFI</v>
      </c>
      <c r="P3412" s="2"/>
      <c r="Q3412" s="2"/>
    </row>
    <row r="3413" spans="1:17" x14ac:dyDescent="0.25">
      <c r="A3413" t="s">
        <v>1078</v>
      </c>
      <c r="B3413" s="1">
        <v>44365</v>
      </c>
      <c r="C3413" s="1">
        <v>44372</v>
      </c>
      <c r="D3413" t="s">
        <v>21</v>
      </c>
      <c r="E3413" t="s">
        <v>1079</v>
      </c>
      <c r="F3413">
        <v>0</v>
      </c>
      <c r="G3413">
        <v>10000000</v>
      </c>
      <c r="H3413">
        <v>0</v>
      </c>
      <c r="I3413">
        <v>0</v>
      </c>
      <c r="J3413">
        <v>0</v>
      </c>
      <c r="K3413">
        <v>1.9E-2</v>
      </c>
      <c r="L3413" t="s">
        <v>23</v>
      </c>
      <c r="M3413" s="2">
        <v>190000</v>
      </c>
      <c r="N3413" s="2" t="str">
        <f>VLOOKUP(Tabla1[[#This Row],[nemo]],'Nemos y clasificaciones'!$A$2:$B$5000,2,FALSE)</f>
        <v>CFI</v>
      </c>
      <c r="O3413" s="2" t="str">
        <f>VLOOKUP(Tabla1[[#This Row],[nemo]],'Nemos y clasificaciones'!$A$1:$C$3000,3,FALSE)</f>
        <v>CFI</v>
      </c>
      <c r="P3413" s="2"/>
      <c r="Q3413" s="2"/>
    </row>
    <row r="3414" spans="1:17" x14ac:dyDescent="0.25">
      <c r="A3414" t="s">
        <v>1080</v>
      </c>
      <c r="B3414" s="1">
        <v>44365</v>
      </c>
      <c r="C3414" s="1">
        <v>44372</v>
      </c>
      <c r="D3414" t="s">
        <v>21</v>
      </c>
      <c r="E3414" t="s">
        <v>1081</v>
      </c>
      <c r="F3414">
        <v>0</v>
      </c>
      <c r="G3414">
        <v>10000000</v>
      </c>
      <c r="H3414">
        <v>0</v>
      </c>
      <c r="I3414">
        <v>0</v>
      </c>
      <c r="J3414">
        <v>0</v>
      </c>
      <c r="K3414">
        <v>2.1999999999999999E-2</v>
      </c>
      <c r="L3414" t="s">
        <v>23</v>
      </c>
      <c r="M3414" s="2">
        <v>220000</v>
      </c>
      <c r="N3414" s="2" t="str">
        <f>VLOOKUP(Tabla1[[#This Row],[nemo]],'Nemos y clasificaciones'!$A$2:$B$5000,2,FALSE)</f>
        <v>CFI</v>
      </c>
      <c r="O3414" s="2" t="str">
        <f>VLOOKUP(Tabla1[[#This Row],[nemo]],'Nemos y clasificaciones'!$A$1:$C$3000,3,FALSE)</f>
        <v>CFI</v>
      </c>
      <c r="P3414" s="2"/>
      <c r="Q3414" s="2"/>
    </row>
    <row r="3415" spans="1:17" x14ac:dyDescent="0.25">
      <c r="A3415" t="s">
        <v>3903</v>
      </c>
      <c r="B3415" s="1">
        <v>44000</v>
      </c>
      <c r="C3415" s="1">
        <v>44006</v>
      </c>
      <c r="D3415" t="s">
        <v>14</v>
      </c>
      <c r="E3415" t="s">
        <v>1055</v>
      </c>
      <c r="F3415">
        <v>0</v>
      </c>
      <c r="G3415">
        <v>5000000</v>
      </c>
      <c r="H3415">
        <v>0</v>
      </c>
      <c r="I3415">
        <v>0</v>
      </c>
      <c r="J3415">
        <v>0</v>
      </c>
      <c r="K3415">
        <v>37.728000000000002</v>
      </c>
      <c r="L3415" t="s">
        <v>54</v>
      </c>
      <c r="M3415" s="2">
        <v>188640000</v>
      </c>
      <c r="N3415" s="2" t="str">
        <f>VLOOKUP(Tabla1[[#This Row],[nemo]],'Nemos y clasificaciones'!$A$2:$B$5000,2,FALSE)</f>
        <v>CFI</v>
      </c>
      <c r="O3415" s="2" t="str">
        <f>VLOOKUP(Tabla1[[#This Row],[nemo]],'Nemos y clasificaciones'!$A$1:$C$3000,3,FALSE)</f>
        <v>CFI</v>
      </c>
      <c r="P3415" s="2"/>
      <c r="Q3415" s="2"/>
    </row>
    <row r="3416" spans="1:17" x14ac:dyDescent="0.25">
      <c r="A3416" t="s">
        <v>1054</v>
      </c>
      <c r="B3416" s="1">
        <v>44365</v>
      </c>
      <c r="C3416" s="1">
        <v>44372</v>
      </c>
      <c r="D3416" t="s">
        <v>14</v>
      </c>
      <c r="E3416" t="s">
        <v>1055</v>
      </c>
      <c r="F3416">
        <v>0</v>
      </c>
      <c r="G3416">
        <v>5000000</v>
      </c>
      <c r="H3416">
        <v>0</v>
      </c>
      <c r="I3416">
        <v>0</v>
      </c>
      <c r="J3416">
        <v>0</v>
      </c>
      <c r="K3416">
        <v>25.138999999999999</v>
      </c>
      <c r="L3416" t="s">
        <v>54</v>
      </c>
      <c r="M3416" s="2">
        <v>125695000</v>
      </c>
      <c r="N3416" s="2" t="str">
        <f>VLOOKUP(Tabla1[[#This Row],[nemo]],'Nemos y clasificaciones'!$A$2:$B$5000,2,FALSE)</f>
        <v>CFI</v>
      </c>
      <c r="O3416" s="2" t="str">
        <f>VLOOKUP(Tabla1[[#This Row],[nemo]],'Nemos y clasificaciones'!$A$1:$C$3000,3,FALSE)</f>
        <v>CFI</v>
      </c>
      <c r="P3416" s="2"/>
      <c r="Q3416" s="2"/>
    </row>
    <row r="3417" spans="1:17" x14ac:dyDescent="0.25">
      <c r="A3417" t="s">
        <v>9385</v>
      </c>
      <c r="B3417" s="1">
        <v>42888</v>
      </c>
      <c r="C3417" s="1">
        <v>42894</v>
      </c>
      <c r="D3417" t="s">
        <v>14</v>
      </c>
      <c r="E3417" t="s">
        <v>1055</v>
      </c>
      <c r="F3417">
        <v>0</v>
      </c>
      <c r="G3417">
        <v>5000000</v>
      </c>
      <c r="H3417">
        <v>0</v>
      </c>
      <c r="I3417">
        <v>0</v>
      </c>
      <c r="J3417">
        <v>0</v>
      </c>
      <c r="K3417">
        <v>13.44</v>
      </c>
      <c r="L3417" t="s">
        <v>54</v>
      </c>
      <c r="M3417" s="2">
        <v>67200000</v>
      </c>
      <c r="N3417" s="2" t="str">
        <f>VLOOKUP(Tabla1[[#This Row],[nemo]],'Nemos y clasificaciones'!$A$2:$B$5000,2,FALSE)</f>
        <v>CFI</v>
      </c>
      <c r="O3417" s="2" t="str">
        <f>VLOOKUP(Tabla1[[#This Row],[nemo]],'Nemos y clasificaciones'!$A$1:$C$3000,3,FALSE)</f>
        <v>CFI</v>
      </c>
      <c r="P3417" s="2"/>
      <c r="Q3417" s="2"/>
    </row>
    <row r="3418" spans="1:17" x14ac:dyDescent="0.25">
      <c r="A3418" t="s">
        <v>5962</v>
      </c>
      <c r="B3418" s="1">
        <v>43635</v>
      </c>
      <c r="C3418" s="1">
        <v>43641</v>
      </c>
      <c r="D3418" t="s">
        <v>14</v>
      </c>
      <c r="E3418" t="s">
        <v>1055</v>
      </c>
      <c r="F3418">
        <v>0</v>
      </c>
      <c r="G3418">
        <v>5000000</v>
      </c>
      <c r="H3418">
        <v>0</v>
      </c>
      <c r="I3418">
        <v>0</v>
      </c>
      <c r="J3418">
        <v>0</v>
      </c>
      <c r="K3418">
        <v>9.9429999999999996</v>
      </c>
      <c r="L3418" t="s">
        <v>16</v>
      </c>
      <c r="M3418" s="2">
        <v>49715000</v>
      </c>
      <c r="N3418" s="2" t="str">
        <f>VLOOKUP(Tabla1[[#This Row],[nemo]],'Nemos y clasificaciones'!$A$2:$B$5000,2,FALSE)</f>
        <v>CFI</v>
      </c>
      <c r="O3418" s="2" t="str">
        <f>VLOOKUP(Tabla1[[#This Row],[nemo]],'Nemos y clasificaciones'!$A$1:$C$3000,3,FALSE)</f>
        <v>CFI</v>
      </c>
      <c r="P3418" s="2"/>
      <c r="Q3418" s="2"/>
    </row>
    <row r="3419" spans="1:17" x14ac:dyDescent="0.25">
      <c r="A3419" t="s">
        <v>7771</v>
      </c>
      <c r="B3419" s="1">
        <v>43272</v>
      </c>
      <c r="C3419" s="1">
        <v>43278</v>
      </c>
      <c r="D3419" t="s">
        <v>14</v>
      </c>
      <c r="E3419" t="s">
        <v>1055</v>
      </c>
      <c r="F3419">
        <v>0</v>
      </c>
      <c r="G3419">
        <v>5000000</v>
      </c>
      <c r="H3419">
        <v>0</v>
      </c>
      <c r="I3419">
        <v>0</v>
      </c>
      <c r="J3419">
        <v>0</v>
      </c>
      <c r="K3419">
        <v>8.6660000000000004</v>
      </c>
      <c r="L3419" t="s">
        <v>16</v>
      </c>
      <c r="M3419" s="2">
        <v>43330000</v>
      </c>
      <c r="N3419" s="2" t="str">
        <f>VLOOKUP(Tabla1[[#This Row],[nemo]],'Nemos y clasificaciones'!$A$2:$B$5000,2,FALSE)</f>
        <v>CFI</v>
      </c>
      <c r="O3419" s="2" t="str">
        <f>VLOOKUP(Tabla1[[#This Row],[nemo]],'Nemos y clasificaciones'!$A$1:$C$3000,3,FALSE)</f>
        <v>CFI</v>
      </c>
      <c r="P3419" s="2"/>
      <c r="Q3419" s="2"/>
    </row>
    <row r="3420" spans="1:17" x14ac:dyDescent="0.25">
      <c r="A3420" t="s">
        <v>3902</v>
      </c>
      <c r="B3420" s="1">
        <v>44000</v>
      </c>
      <c r="C3420" s="1">
        <v>44006</v>
      </c>
      <c r="D3420" t="s">
        <v>14</v>
      </c>
      <c r="E3420" t="s">
        <v>1053</v>
      </c>
      <c r="F3420">
        <v>0</v>
      </c>
      <c r="G3420">
        <v>3000000</v>
      </c>
      <c r="H3420">
        <v>0</v>
      </c>
      <c r="I3420">
        <v>0</v>
      </c>
      <c r="J3420">
        <v>0</v>
      </c>
      <c r="K3420">
        <v>38.534999999999997</v>
      </c>
      <c r="L3420" t="s">
        <v>54</v>
      </c>
      <c r="M3420" s="2">
        <v>115605000</v>
      </c>
      <c r="N3420" s="2" t="str">
        <f>VLOOKUP(Tabla1[[#This Row],[nemo]],'Nemos y clasificaciones'!$A$2:$B$5000,2,FALSE)</f>
        <v>CFI</v>
      </c>
      <c r="O3420" s="2" t="str">
        <f>VLOOKUP(Tabla1[[#This Row],[nemo]],'Nemos y clasificaciones'!$A$1:$C$3000,3,FALSE)</f>
        <v>CFI</v>
      </c>
      <c r="P3420" s="2"/>
      <c r="Q3420" s="2"/>
    </row>
    <row r="3421" spans="1:17" x14ac:dyDescent="0.25">
      <c r="A3421" t="s">
        <v>1052</v>
      </c>
      <c r="B3421" s="1">
        <v>44365</v>
      </c>
      <c r="C3421" s="1">
        <v>44372</v>
      </c>
      <c r="D3421" t="s">
        <v>14</v>
      </c>
      <c r="E3421" t="s">
        <v>1053</v>
      </c>
      <c r="F3421">
        <v>0</v>
      </c>
      <c r="G3421">
        <v>3000000</v>
      </c>
      <c r="H3421">
        <v>0</v>
      </c>
      <c r="I3421">
        <v>0</v>
      </c>
      <c r="J3421">
        <v>0</v>
      </c>
      <c r="K3421">
        <v>26.202999999999999</v>
      </c>
      <c r="L3421" t="s">
        <v>54</v>
      </c>
      <c r="M3421" s="2">
        <v>78609000</v>
      </c>
      <c r="N3421" s="2" t="str">
        <f>VLOOKUP(Tabla1[[#This Row],[nemo]],'Nemos y clasificaciones'!$A$2:$B$5000,2,FALSE)</f>
        <v>CFI</v>
      </c>
      <c r="O3421" s="2" t="str">
        <f>VLOOKUP(Tabla1[[#This Row],[nemo]],'Nemos y clasificaciones'!$A$1:$C$3000,3,FALSE)</f>
        <v>CFI</v>
      </c>
      <c r="P3421" s="2"/>
      <c r="Q3421" s="2"/>
    </row>
    <row r="3422" spans="1:17" x14ac:dyDescent="0.25">
      <c r="A3422" t="s">
        <v>9383</v>
      </c>
      <c r="B3422" s="1">
        <v>42888</v>
      </c>
      <c r="C3422" s="1">
        <v>42894</v>
      </c>
      <c r="D3422" t="s">
        <v>14</v>
      </c>
      <c r="E3422" t="s">
        <v>1053</v>
      </c>
      <c r="F3422">
        <v>0</v>
      </c>
      <c r="G3422">
        <v>3000000</v>
      </c>
      <c r="H3422">
        <v>0</v>
      </c>
      <c r="I3422">
        <v>0</v>
      </c>
      <c r="J3422">
        <v>0</v>
      </c>
      <c r="K3422">
        <v>13.303000000000001</v>
      </c>
      <c r="L3422" t="s">
        <v>54</v>
      </c>
      <c r="M3422" s="2">
        <v>39909000</v>
      </c>
      <c r="N3422" s="2" t="str">
        <f>VLOOKUP(Tabla1[[#This Row],[nemo]],'Nemos y clasificaciones'!$A$2:$B$5000,2,FALSE)</f>
        <v>CFI</v>
      </c>
      <c r="O3422" s="2" t="str">
        <f>VLOOKUP(Tabla1[[#This Row],[nemo]],'Nemos y clasificaciones'!$A$1:$C$3000,3,FALSE)</f>
        <v>CFI</v>
      </c>
      <c r="P3422" s="2"/>
      <c r="Q3422" s="2"/>
    </row>
    <row r="3423" spans="1:17" x14ac:dyDescent="0.25">
      <c r="A3423" t="s">
        <v>5961</v>
      </c>
      <c r="B3423" s="1">
        <v>43635</v>
      </c>
      <c r="C3423" s="1">
        <v>43641</v>
      </c>
      <c r="D3423" t="s">
        <v>14</v>
      </c>
      <c r="E3423" t="s">
        <v>1053</v>
      </c>
      <c r="F3423">
        <v>0</v>
      </c>
      <c r="G3423">
        <v>3000000</v>
      </c>
      <c r="H3423">
        <v>0</v>
      </c>
      <c r="I3423">
        <v>0</v>
      </c>
      <c r="J3423">
        <v>0</v>
      </c>
      <c r="K3423">
        <v>10.023</v>
      </c>
      <c r="L3423" t="s">
        <v>54</v>
      </c>
      <c r="M3423" s="2">
        <v>30069000</v>
      </c>
      <c r="N3423" s="2" t="str">
        <f>VLOOKUP(Tabla1[[#This Row],[nemo]],'Nemos y clasificaciones'!$A$2:$B$5000,2,FALSE)</f>
        <v>CFI</v>
      </c>
      <c r="O3423" s="2" t="str">
        <f>VLOOKUP(Tabla1[[#This Row],[nemo]],'Nemos y clasificaciones'!$A$1:$C$3000,3,FALSE)</f>
        <v>CFI</v>
      </c>
      <c r="P3423" s="2"/>
      <c r="Q3423" s="2"/>
    </row>
    <row r="3424" spans="1:17" x14ac:dyDescent="0.25">
      <c r="A3424" t="s">
        <v>7770</v>
      </c>
      <c r="B3424" s="1">
        <v>43272</v>
      </c>
      <c r="C3424" s="1">
        <v>43278</v>
      </c>
      <c r="D3424" t="s">
        <v>14</v>
      </c>
      <c r="E3424" t="s">
        <v>1053</v>
      </c>
      <c r="F3424">
        <v>0</v>
      </c>
      <c r="G3424">
        <v>3000000</v>
      </c>
      <c r="H3424">
        <v>0</v>
      </c>
      <c r="I3424">
        <v>0</v>
      </c>
      <c r="J3424">
        <v>0</v>
      </c>
      <c r="K3424">
        <v>8.6329999999999991</v>
      </c>
      <c r="L3424" t="s">
        <v>16</v>
      </c>
      <c r="M3424" s="2">
        <v>25899000</v>
      </c>
      <c r="N3424" s="2" t="str">
        <f>VLOOKUP(Tabla1[[#This Row],[nemo]],'Nemos y clasificaciones'!$A$2:$B$5000,2,FALSE)</f>
        <v>CFI</v>
      </c>
      <c r="O3424" s="2" t="str">
        <f>VLOOKUP(Tabla1[[#This Row],[nemo]],'Nemos y clasificaciones'!$A$1:$C$3000,3,FALSE)</f>
        <v>CFI</v>
      </c>
      <c r="P3424" s="2"/>
      <c r="Q3424" s="2"/>
    </row>
    <row r="3425" spans="1:17" x14ac:dyDescent="0.25">
      <c r="A3425" t="s">
        <v>3911</v>
      </c>
      <c r="B3425" s="1">
        <v>44000</v>
      </c>
      <c r="C3425" s="1">
        <v>44006</v>
      </c>
      <c r="D3425" t="s">
        <v>14</v>
      </c>
      <c r="E3425" t="s">
        <v>1085</v>
      </c>
      <c r="F3425">
        <v>0</v>
      </c>
      <c r="G3425">
        <v>10000000</v>
      </c>
      <c r="H3425">
        <v>0</v>
      </c>
      <c r="I3425">
        <v>0</v>
      </c>
      <c r="J3425">
        <v>0</v>
      </c>
      <c r="K3425">
        <v>35.792999999999999</v>
      </c>
      <c r="L3425" t="s">
        <v>54</v>
      </c>
      <c r="M3425" s="2">
        <v>357930000</v>
      </c>
      <c r="N3425" s="2" t="str">
        <f>VLOOKUP(Tabla1[[#This Row],[nemo]],'Nemos y clasificaciones'!$A$2:$B$5000,2,FALSE)</f>
        <v>CFI</v>
      </c>
      <c r="O3425" s="2" t="str">
        <f>VLOOKUP(Tabla1[[#This Row],[nemo]],'Nemos y clasificaciones'!$A$1:$C$3000,3,FALSE)</f>
        <v>CFI</v>
      </c>
      <c r="P3425" s="2"/>
      <c r="Q3425" s="2"/>
    </row>
    <row r="3426" spans="1:17" x14ac:dyDescent="0.25">
      <c r="A3426" t="s">
        <v>1084</v>
      </c>
      <c r="B3426" s="1">
        <v>44365</v>
      </c>
      <c r="C3426" s="1">
        <v>44372</v>
      </c>
      <c r="D3426" t="s">
        <v>14</v>
      </c>
      <c r="E3426" t="s">
        <v>1085</v>
      </c>
      <c r="F3426">
        <v>0</v>
      </c>
      <c r="G3426">
        <v>10000000</v>
      </c>
      <c r="H3426">
        <v>0</v>
      </c>
      <c r="I3426">
        <v>0</v>
      </c>
      <c r="J3426">
        <v>0</v>
      </c>
      <c r="K3426">
        <v>23.920999999999999</v>
      </c>
      <c r="L3426" t="s">
        <v>54</v>
      </c>
      <c r="M3426" s="2">
        <v>239210000</v>
      </c>
      <c r="N3426" s="2" t="str">
        <f>VLOOKUP(Tabla1[[#This Row],[nemo]],'Nemos y clasificaciones'!$A$2:$B$5000,2,FALSE)</f>
        <v>CFI</v>
      </c>
      <c r="O3426" s="2" t="str">
        <f>VLOOKUP(Tabla1[[#This Row],[nemo]],'Nemos y clasificaciones'!$A$1:$C$3000,3,FALSE)</f>
        <v>CFI</v>
      </c>
      <c r="P3426" s="2"/>
      <c r="Q3426" s="2"/>
    </row>
    <row r="3427" spans="1:17" x14ac:dyDescent="0.25">
      <c r="A3427" t="s">
        <v>5972</v>
      </c>
      <c r="B3427" s="1">
        <v>43635</v>
      </c>
      <c r="C3427" s="1">
        <v>43641</v>
      </c>
      <c r="D3427" t="s">
        <v>14</v>
      </c>
      <c r="E3427" t="s">
        <v>1085</v>
      </c>
      <c r="F3427">
        <v>0</v>
      </c>
      <c r="G3427">
        <v>10000000</v>
      </c>
      <c r="H3427">
        <v>0</v>
      </c>
      <c r="I3427">
        <v>0</v>
      </c>
      <c r="J3427">
        <v>0</v>
      </c>
      <c r="K3427">
        <v>9.4090000000000007</v>
      </c>
      <c r="L3427" t="s">
        <v>16</v>
      </c>
      <c r="M3427" s="2">
        <v>94090000</v>
      </c>
      <c r="N3427" s="2" t="str">
        <f>VLOOKUP(Tabla1[[#This Row],[nemo]],'Nemos y clasificaciones'!$A$2:$B$5000,2,FALSE)</f>
        <v>CFI</v>
      </c>
      <c r="O3427" s="2" t="str">
        <f>VLOOKUP(Tabla1[[#This Row],[nemo]],'Nemos y clasificaciones'!$A$1:$C$3000,3,FALSE)</f>
        <v>CFI</v>
      </c>
      <c r="P3427" s="2"/>
      <c r="Q3427" s="2"/>
    </row>
    <row r="3428" spans="1:17" x14ac:dyDescent="0.25">
      <c r="A3428" t="s">
        <v>7775</v>
      </c>
      <c r="B3428" s="1">
        <v>43272</v>
      </c>
      <c r="C3428" s="1">
        <v>43278</v>
      </c>
      <c r="D3428" t="s">
        <v>14</v>
      </c>
      <c r="E3428" t="s">
        <v>1085</v>
      </c>
      <c r="F3428">
        <v>0</v>
      </c>
      <c r="G3428">
        <v>10000000</v>
      </c>
      <c r="H3428">
        <v>0</v>
      </c>
      <c r="I3428">
        <v>0</v>
      </c>
      <c r="J3428">
        <v>0</v>
      </c>
      <c r="K3428">
        <v>8.1829999999999998</v>
      </c>
      <c r="L3428" t="s">
        <v>16</v>
      </c>
      <c r="M3428" s="2">
        <v>81830000</v>
      </c>
      <c r="N3428" s="2" t="str">
        <f>VLOOKUP(Tabla1[[#This Row],[nemo]],'Nemos y clasificaciones'!$A$2:$B$5000,2,FALSE)</f>
        <v>CFI</v>
      </c>
      <c r="O3428" s="2" t="str">
        <f>VLOOKUP(Tabla1[[#This Row],[nemo]],'Nemos y clasificaciones'!$A$1:$C$3000,3,FALSE)</f>
        <v>CFI</v>
      </c>
      <c r="P3428" s="2"/>
      <c r="Q3428" s="2"/>
    </row>
    <row r="3429" spans="1:17" x14ac:dyDescent="0.25">
      <c r="A3429" t="s">
        <v>3910</v>
      </c>
      <c r="B3429" s="1">
        <v>44000</v>
      </c>
      <c r="C3429" s="1">
        <v>44006</v>
      </c>
      <c r="D3429" t="s">
        <v>14</v>
      </c>
      <c r="E3429" t="s">
        <v>1087</v>
      </c>
      <c r="F3429">
        <v>0</v>
      </c>
      <c r="G3429">
        <v>10000000</v>
      </c>
      <c r="H3429">
        <v>0</v>
      </c>
      <c r="I3429">
        <v>0</v>
      </c>
      <c r="J3429">
        <v>0</v>
      </c>
      <c r="K3429">
        <v>34.789000000000001</v>
      </c>
      <c r="L3429" t="s">
        <v>54</v>
      </c>
      <c r="M3429" s="2">
        <v>347890000</v>
      </c>
      <c r="N3429" s="2" t="str">
        <f>VLOOKUP(Tabla1[[#This Row],[nemo]],'Nemos y clasificaciones'!$A$2:$B$5000,2,FALSE)</f>
        <v>CFI</v>
      </c>
      <c r="O3429" s="2" t="str">
        <f>VLOOKUP(Tabla1[[#This Row],[nemo]],'Nemos y clasificaciones'!$A$1:$C$3000,3,FALSE)</f>
        <v>CFI</v>
      </c>
      <c r="P3429" s="2"/>
      <c r="Q3429" s="2"/>
    </row>
    <row r="3430" spans="1:17" x14ac:dyDescent="0.25">
      <c r="A3430" t="s">
        <v>1086</v>
      </c>
      <c r="B3430" s="1">
        <v>44365</v>
      </c>
      <c r="C3430" s="1">
        <v>44372</v>
      </c>
      <c r="D3430" t="s">
        <v>14</v>
      </c>
      <c r="E3430" t="s">
        <v>1087</v>
      </c>
      <c r="F3430">
        <v>0</v>
      </c>
      <c r="G3430">
        <v>10000000</v>
      </c>
      <c r="H3430">
        <v>0</v>
      </c>
      <c r="I3430">
        <v>0</v>
      </c>
      <c r="J3430">
        <v>0</v>
      </c>
      <c r="K3430">
        <v>23.486000000000001</v>
      </c>
      <c r="L3430" t="s">
        <v>54</v>
      </c>
      <c r="M3430" s="2">
        <v>234860000</v>
      </c>
      <c r="N3430" s="2" t="str">
        <f>VLOOKUP(Tabla1[[#This Row],[nemo]],'Nemos y clasificaciones'!$A$2:$B$5000,2,FALSE)</f>
        <v>CFI</v>
      </c>
      <c r="O3430" s="2" t="str">
        <f>VLOOKUP(Tabla1[[#This Row],[nemo]],'Nemos y clasificaciones'!$A$1:$C$3000,3,FALSE)</f>
        <v>CFI</v>
      </c>
      <c r="P3430" s="2"/>
      <c r="Q3430" s="2"/>
    </row>
    <row r="3431" spans="1:17" x14ac:dyDescent="0.25">
      <c r="A3431" t="s">
        <v>5973</v>
      </c>
      <c r="B3431" s="1">
        <v>43635</v>
      </c>
      <c r="C3431" s="1">
        <v>43641</v>
      </c>
      <c r="D3431" t="s">
        <v>14</v>
      </c>
      <c r="E3431" t="s">
        <v>1087</v>
      </c>
      <c r="F3431">
        <v>0</v>
      </c>
      <c r="G3431">
        <v>10000000</v>
      </c>
      <c r="H3431">
        <v>0</v>
      </c>
      <c r="I3431">
        <v>0</v>
      </c>
      <c r="J3431">
        <v>0</v>
      </c>
      <c r="K3431">
        <v>9.1150000000000002</v>
      </c>
      <c r="L3431" t="s">
        <v>16</v>
      </c>
      <c r="M3431" s="2">
        <v>91150000</v>
      </c>
      <c r="N3431" s="2" t="str">
        <f>VLOOKUP(Tabla1[[#This Row],[nemo]],'Nemos y clasificaciones'!$A$2:$B$5000,2,FALSE)</f>
        <v>CFI</v>
      </c>
      <c r="O3431" s="2" t="str">
        <f>VLOOKUP(Tabla1[[#This Row],[nemo]],'Nemos y clasificaciones'!$A$1:$C$3000,3,FALSE)</f>
        <v>CFI</v>
      </c>
      <c r="P3431" s="2"/>
      <c r="Q3431" s="2"/>
    </row>
    <row r="3432" spans="1:17" x14ac:dyDescent="0.25">
      <c r="A3432" t="s">
        <v>3920</v>
      </c>
      <c r="B3432" s="1">
        <v>44000</v>
      </c>
      <c r="C3432" s="1">
        <v>44006</v>
      </c>
      <c r="D3432" t="s">
        <v>21</v>
      </c>
      <c r="E3432" t="s">
        <v>1101</v>
      </c>
      <c r="F3432">
        <v>0</v>
      </c>
      <c r="G3432">
        <v>20000000</v>
      </c>
      <c r="H3432">
        <v>0</v>
      </c>
      <c r="I3432">
        <v>0</v>
      </c>
      <c r="J3432">
        <v>0</v>
      </c>
      <c r="K3432">
        <v>4.2999999999999997E-2</v>
      </c>
      <c r="L3432" t="s">
        <v>23</v>
      </c>
      <c r="M3432" s="2">
        <v>860000</v>
      </c>
      <c r="N3432" s="2" t="str">
        <f>VLOOKUP(Tabla1[[#This Row],[nemo]],'Nemos y clasificaciones'!$A$2:$B$5000,2,FALSE)</f>
        <v>CFI</v>
      </c>
      <c r="O3432" s="2" t="str">
        <f>VLOOKUP(Tabla1[[#This Row],[nemo]],'Nemos y clasificaciones'!$A$1:$C$3000,3,FALSE)</f>
        <v>CFI</v>
      </c>
      <c r="P3432" s="2"/>
      <c r="Q3432" s="2"/>
    </row>
    <row r="3433" spans="1:17" x14ac:dyDescent="0.25">
      <c r="A3433" t="s">
        <v>7780</v>
      </c>
      <c r="B3433" s="1">
        <v>43272</v>
      </c>
      <c r="C3433" s="1">
        <v>43278</v>
      </c>
      <c r="D3433" t="s">
        <v>21</v>
      </c>
      <c r="E3433" t="s">
        <v>1101</v>
      </c>
      <c r="F3433">
        <v>0</v>
      </c>
      <c r="G3433">
        <v>20000000</v>
      </c>
      <c r="H3433">
        <v>0</v>
      </c>
      <c r="I3433">
        <v>0</v>
      </c>
      <c r="J3433">
        <v>0</v>
      </c>
      <c r="K3433">
        <v>3.4000000000000002E-2</v>
      </c>
      <c r="L3433" t="s">
        <v>23</v>
      </c>
      <c r="M3433" s="2">
        <v>680000</v>
      </c>
      <c r="N3433" s="2" t="str">
        <f>VLOOKUP(Tabla1[[#This Row],[nemo]],'Nemos y clasificaciones'!$A$2:$B$5000,2,FALSE)</f>
        <v>CFI</v>
      </c>
      <c r="O3433" s="2" t="str">
        <f>VLOOKUP(Tabla1[[#This Row],[nemo]],'Nemos y clasificaciones'!$A$1:$C$3000,3,FALSE)</f>
        <v>CFI</v>
      </c>
      <c r="P3433" s="2"/>
      <c r="Q3433" s="2"/>
    </row>
    <row r="3434" spans="1:17" x14ac:dyDescent="0.25">
      <c r="A3434" t="s">
        <v>6464</v>
      </c>
      <c r="B3434" s="1">
        <v>43589</v>
      </c>
      <c r="C3434" s="1">
        <v>43595</v>
      </c>
      <c r="D3434" t="s">
        <v>14</v>
      </c>
      <c r="E3434" t="s">
        <v>1973</v>
      </c>
      <c r="F3434">
        <v>0</v>
      </c>
      <c r="G3434">
        <v>714876101</v>
      </c>
      <c r="H3434">
        <v>0</v>
      </c>
      <c r="I3434">
        <v>0</v>
      </c>
      <c r="J3434">
        <v>0</v>
      </c>
      <c r="K3434">
        <v>0.3</v>
      </c>
      <c r="L3434" t="s">
        <v>23</v>
      </c>
      <c r="M3434" s="2">
        <v>214462830.30000001</v>
      </c>
      <c r="N3434" s="2" t="str">
        <f>VLOOKUP(Tabla1[[#This Row],[nemo]],'Nemos y clasificaciones'!$A$2:$B$5000,2,FALSE)</f>
        <v>INVERNOVA S.A.</v>
      </c>
      <c r="O3434" s="2" t="str">
        <f>VLOOKUP(Tabla1[[#This Row],[nemo]],'Nemos y clasificaciones'!$A$1:$C$3000,3,FALSE)</f>
        <v>Servicios financieros</v>
      </c>
      <c r="P3434" s="2"/>
      <c r="Q3434" s="2"/>
    </row>
    <row r="3435" spans="1:17" x14ac:dyDescent="0.25">
      <c r="A3435" t="s">
        <v>9944</v>
      </c>
      <c r="B3435" s="1">
        <v>42745</v>
      </c>
      <c r="C3435" s="1">
        <v>42751</v>
      </c>
      <c r="D3435" t="s">
        <v>21</v>
      </c>
      <c r="E3435" t="s">
        <v>1101</v>
      </c>
      <c r="F3435">
        <v>0</v>
      </c>
      <c r="G3435">
        <v>20000000</v>
      </c>
      <c r="H3435">
        <v>0</v>
      </c>
      <c r="I3435">
        <v>0</v>
      </c>
      <c r="J3435">
        <v>0</v>
      </c>
      <c r="K3435">
        <v>1.7999999999999999E-2</v>
      </c>
      <c r="L3435" t="s">
        <v>23</v>
      </c>
      <c r="M3435" s="2">
        <v>360000</v>
      </c>
      <c r="N3435" s="2" t="str">
        <f>VLOOKUP(Tabla1[[#This Row],[nemo]],'Nemos y clasificaciones'!$A$2:$B$5000,2,FALSE)</f>
        <v>CFI</v>
      </c>
      <c r="O3435" s="2" t="str">
        <f>VLOOKUP(Tabla1[[#This Row],[nemo]],'Nemos y clasificaciones'!$A$1:$C$3000,3,FALSE)</f>
        <v>CFI</v>
      </c>
      <c r="P3435" s="2"/>
      <c r="Q3435" s="2"/>
    </row>
    <row r="3436" spans="1:17" x14ac:dyDescent="0.25">
      <c r="A3436" t="s">
        <v>1100</v>
      </c>
      <c r="B3436" s="1">
        <v>44365</v>
      </c>
      <c r="C3436" s="1">
        <v>44372</v>
      </c>
      <c r="D3436" t="s">
        <v>21</v>
      </c>
      <c r="E3436" t="s">
        <v>1101</v>
      </c>
      <c r="F3436">
        <v>0</v>
      </c>
      <c r="G3436">
        <v>20000000</v>
      </c>
      <c r="H3436">
        <v>0</v>
      </c>
      <c r="I3436">
        <v>0</v>
      </c>
      <c r="J3436">
        <v>0</v>
      </c>
      <c r="K3436">
        <v>1.0999999999999999E-2</v>
      </c>
      <c r="L3436" t="s">
        <v>23</v>
      </c>
      <c r="M3436" s="2">
        <v>220000</v>
      </c>
      <c r="N3436" s="2" t="str">
        <f>VLOOKUP(Tabla1[[#This Row],[nemo]],'Nemos y clasificaciones'!$A$2:$B$5000,2,FALSE)</f>
        <v>CFI</v>
      </c>
      <c r="O3436" s="2" t="str">
        <f>VLOOKUP(Tabla1[[#This Row],[nemo]],'Nemos y clasificaciones'!$A$1:$C$3000,3,FALSE)</f>
        <v>CFI</v>
      </c>
      <c r="P3436" s="2"/>
      <c r="Q3436" s="2"/>
    </row>
    <row r="3437" spans="1:17" x14ac:dyDescent="0.25">
      <c r="A3437" t="s">
        <v>3921</v>
      </c>
      <c r="B3437" s="1">
        <v>44000</v>
      </c>
      <c r="C3437" s="1">
        <v>44006</v>
      </c>
      <c r="D3437" t="s">
        <v>21</v>
      </c>
      <c r="E3437" t="s">
        <v>1103</v>
      </c>
      <c r="F3437">
        <v>0</v>
      </c>
      <c r="G3437">
        <v>40000000</v>
      </c>
      <c r="H3437">
        <v>0</v>
      </c>
      <c r="I3437">
        <v>0</v>
      </c>
      <c r="J3437">
        <v>0</v>
      </c>
      <c r="K3437">
        <v>4.2999999999999997E-2</v>
      </c>
      <c r="L3437" t="s">
        <v>23</v>
      </c>
      <c r="M3437" s="2">
        <v>1720000</v>
      </c>
      <c r="N3437" s="2" t="str">
        <f>VLOOKUP(Tabla1[[#This Row],[nemo]],'Nemos y clasificaciones'!$A$2:$B$5000,2,FALSE)</f>
        <v>CFI</v>
      </c>
      <c r="O3437" s="2" t="str">
        <f>VLOOKUP(Tabla1[[#This Row],[nemo]],'Nemos y clasificaciones'!$A$1:$C$3000,3,FALSE)</f>
        <v>CFI</v>
      </c>
      <c r="P3437" s="2"/>
      <c r="Q3437" s="2"/>
    </row>
    <row r="3438" spans="1:17" x14ac:dyDescent="0.25">
      <c r="A3438" t="s">
        <v>7781</v>
      </c>
      <c r="B3438" s="1">
        <v>43272</v>
      </c>
      <c r="C3438" s="1">
        <v>43278</v>
      </c>
      <c r="D3438" t="s">
        <v>21</v>
      </c>
      <c r="E3438" t="s">
        <v>1103</v>
      </c>
      <c r="F3438">
        <v>0</v>
      </c>
      <c r="G3438">
        <v>40000000</v>
      </c>
      <c r="H3438">
        <v>0</v>
      </c>
      <c r="I3438">
        <v>0</v>
      </c>
      <c r="J3438">
        <v>0</v>
      </c>
      <c r="K3438">
        <v>3.4000000000000002E-2</v>
      </c>
      <c r="L3438" t="s">
        <v>23</v>
      </c>
      <c r="M3438" s="2">
        <v>1360000</v>
      </c>
      <c r="N3438" s="2" t="str">
        <f>VLOOKUP(Tabla1[[#This Row],[nemo]],'Nemos y clasificaciones'!$A$2:$B$5000,2,FALSE)</f>
        <v>CFI</v>
      </c>
      <c r="O3438" s="2" t="str">
        <f>VLOOKUP(Tabla1[[#This Row],[nemo]],'Nemos y clasificaciones'!$A$1:$C$3000,3,FALSE)</f>
        <v>CFI</v>
      </c>
      <c r="P3438" s="2"/>
      <c r="Q3438" s="2"/>
    </row>
    <row r="3439" spans="1:17" x14ac:dyDescent="0.25">
      <c r="A3439" t="s">
        <v>9945</v>
      </c>
      <c r="B3439" s="1">
        <v>42745</v>
      </c>
      <c r="C3439" s="1">
        <v>42751</v>
      </c>
      <c r="D3439" t="s">
        <v>21</v>
      </c>
      <c r="E3439" t="s">
        <v>1103</v>
      </c>
      <c r="F3439">
        <v>0</v>
      </c>
      <c r="G3439">
        <v>40000000</v>
      </c>
      <c r="H3439">
        <v>0</v>
      </c>
      <c r="I3439">
        <v>0</v>
      </c>
      <c r="J3439">
        <v>0</v>
      </c>
      <c r="K3439">
        <v>2.4E-2</v>
      </c>
      <c r="L3439" t="s">
        <v>23</v>
      </c>
      <c r="M3439" s="2">
        <v>960000</v>
      </c>
      <c r="N3439" s="2" t="str">
        <f>VLOOKUP(Tabla1[[#This Row],[nemo]],'Nemos y clasificaciones'!$A$2:$B$5000,2,FALSE)</f>
        <v>CFI</v>
      </c>
      <c r="O3439" s="2" t="str">
        <f>VLOOKUP(Tabla1[[#This Row],[nemo]],'Nemos y clasificaciones'!$A$1:$C$3000,3,FALSE)</f>
        <v>CFI</v>
      </c>
      <c r="P3439" s="2"/>
      <c r="Q3439" s="2"/>
    </row>
    <row r="3440" spans="1:17" x14ac:dyDescent="0.25">
      <c r="A3440" t="s">
        <v>1102</v>
      </c>
      <c r="B3440" s="1">
        <v>44365</v>
      </c>
      <c r="C3440" s="1">
        <v>44372</v>
      </c>
      <c r="D3440" t="s">
        <v>21</v>
      </c>
      <c r="E3440" t="s">
        <v>1103</v>
      </c>
      <c r="F3440">
        <v>0</v>
      </c>
      <c r="G3440">
        <v>40000000</v>
      </c>
      <c r="H3440">
        <v>0</v>
      </c>
      <c r="I3440">
        <v>0</v>
      </c>
      <c r="J3440">
        <v>0</v>
      </c>
      <c r="K3440">
        <v>1.0999999999999999E-2</v>
      </c>
      <c r="L3440" t="s">
        <v>23</v>
      </c>
      <c r="M3440" s="2">
        <v>440000</v>
      </c>
      <c r="N3440" s="2" t="str">
        <f>VLOOKUP(Tabla1[[#This Row],[nemo]],'Nemos y clasificaciones'!$A$2:$B$5000,2,FALSE)</f>
        <v>CFI</v>
      </c>
      <c r="O3440" s="2" t="str">
        <f>VLOOKUP(Tabla1[[#This Row],[nemo]],'Nemos y clasificaciones'!$A$1:$C$3000,3,FALSE)</f>
        <v>CFI</v>
      </c>
      <c r="P3440" s="2"/>
      <c r="Q3440" s="2"/>
    </row>
    <row r="3441" spans="1:17" x14ac:dyDescent="0.25">
      <c r="A3441" t="s">
        <v>3922</v>
      </c>
      <c r="B3441" s="1">
        <v>44000</v>
      </c>
      <c r="C3441" s="1">
        <v>44006</v>
      </c>
      <c r="D3441" t="s">
        <v>21</v>
      </c>
      <c r="E3441" t="s">
        <v>1106</v>
      </c>
      <c r="F3441">
        <v>0</v>
      </c>
      <c r="G3441">
        <v>60000000</v>
      </c>
      <c r="H3441">
        <v>0</v>
      </c>
      <c r="I3441">
        <v>0</v>
      </c>
      <c r="J3441">
        <v>0</v>
      </c>
      <c r="K3441">
        <v>3.9E-2</v>
      </c>
      <c r="L3441" t="s">
        <v>23</v>
      </c>
      <c r="M3441" s="2">
        <v>2340000</v>
      </c>
      <c r="N3441" s="2" t="str">
        <f>VLOOKUP(Tabla1[[#This Row],[nemo]],'Nemos y clasificaciones'!$A$2:$B$5000,2,FALSE)</f>
        <v>CFI</v>
      </c>
      <c r="O3441" s="2" t="str">
        <f>VLOOKUP(Tabla1[[#This Row],[nemo]],'Nemos y clasificaciones'!$A$1:$C$3000,3,FALSE)</f>
        <v>CFI</v>
      </c>
      <c r="P3441" s="2"/>
      <c r="Q3441" s="2"/>
    </row>
    <row r="3442" spans="1:17" x14ac:dyDescent="0.25">
      <c r="A3442" t="s">
        <v>7782</v>
      </c>
      <c r="B3442" s="1">
        <v>43272</v>
      </c>
      <c r="C3442" s="1">
        <v>43278</v>
      </c>
      <c r="D3442" t="s">
        <v>21</v>
      </c>
      <c r="E3442" t="s">
        <v>1106</v>
      </c>
      <c r="F3442">
        <v>0</v>
      </c>
      <c r="G3442">
        <v>60000000</v>
      </c>
      <c r="H3442">
        <v>0</v>
      </c>
      <c r="I3442">
        <v>0</v>
      </c>
      <c r="J3442">
        <v>0</v>
      </c>
      <c r="K3442">
        <v>0.03</v>
      </c>
      <c r="L3442" t="s">
        <v>23</v>
      </c>
      <c r="M3442" s="2">
        <v>1800000</v>
      </c>
      <c r="N3442" s="2" t="str">
        <f>VLOOKUP(Tabla1[[#This Row],[nemo]],'Nemos y clasificaciones'!$A$2:$B$5000,2,FALSE)</f>
        <v>CFI</v>
      </c>
      <c r="O3442" s="2" t="str">
        <f>VLOOKUP(Tabla1[[#This Row],[nemo]],'Nemos y clasificaciones'!$A$1:$C$3000,3,FALSE)</f>
        <v>CFI</v>
      </c>
      <c r="P3442" s="2"/>
      <c r="Q3442" s="2"/>
    </row>
    <row r="3443" spans="1:17" x14ac:dyDescent="0.25">
      <c r="A3443" t="s">
        <v>5264</v>
      </c>
      <c r="B3443" s="1">
        <v>43813</v>
      </c>
      <c r="C3443" s="1">
        <v>43819</v>
      </c>
      <c r="D3443" t="s">
        <v>14</v>
      </c>
      <c r="E3443" t="s">
        <v>3198</v>
      </c>
      <c r="F3443">
        <v>0</v>
      </c>
      <c r="G3443">
        <v>105961665413</v>
      </c>
      <c r="H3443">
        <v>0</v>
      </c>
      <c r="I3443">
        <v>0</v>
      </c>
      <c r="J3443">
        <v>0</v>
      </c>
      <c r="K3443">
        <v>2E-3</v>
      </c>
      <c r="L3443" t="s">
        <v>23</v>
      </c>
      <c r="M3443" s="2">
        <v>211923330.82600001</v>
      </c>
      <c r="N3443" s="2" t="str">
        <f>VLOOKUP(Tabla1[[#This Row],[nemo]],'Nemos y clasificaciones'!$A$2:$B$5000,2,FALSE)</f>
        <v>NORTE GRANDE S.A.</v>
      </c>
      <c r="O3443" s="2" t="str">
        <f>VLOOKUP(Tabla1[[#This Row],[nemo]],'Nemos y clasificaciones'!$A$1:$C$3000,3,FALSE)</f>
        <v>Minería</v>
      </c>
      <c r="P3443" s="2"/>
      <c r="Q3443" s="2"/>
    </row>
    <row r="3444" spans="1:17" x14ac:dyDescent="0.25">
      <c r="A3444" t="s">
        <v>1105</v>
      </c>
      <c r="B3444" s="1">
        <v>44365</v>
      </c>
      <c r="C3444" s="1">
        <v>44372</v>
      </c>
      <c r="D3444" t="s">
        <v>21</v>
      </c>
      <c r="E3444" t="s">
        <v>1106</v>
      </c>
      <c r="F3444">
        <v>0</v>
      </c>
      <c r="G3444">
        <v>60000000</v>
      </c>
      <c r="H3444">
        <v>0</v>
      </c>
      <c r="I3444">
        <v>0</v>
      </c>
      <c r="J3444">
        <v>0</v>
      </c>
      <c r="K3444">
        <v>0.01</v>
      </c>
      <c r="L3444" t="s">
        <v>23</v>
      </c>
      <c r="M3444" s="2">
        <v>600000</v>
      </c>
      <c r="N3444" s="2" t="str">
        <f>VLOOKUP(Tabla1[[#This Row],[nemo]],'Nemos y clasificaciones'!$A$2:$B$5000,2,FALSE)</f>
        <v>CFI</v>
      </c>
      <c r="O3444" s="2" t="str">
        <f>VLOOKUP(Tabla1[[#This Row],[nemo]],'Nemos y clasificaciones'!$A$1:$C$3000,3,FALSE)</f>
        <v>CFI</v>
      </c>
      <c r="P3444" s="2"/>
      <c r="Q3444" s="2"/>
    </row>
    <row r="3445" spans="1:17" x14ac:dyDescent="0.25">
      <c r="A3445" t="s">
        <v>3923</v>
      </c>
      <c r="B3445" s="1">
        <v>44000</v>
      </c>
      <c r="C3445" s="1">
        <v>44006</v>
      </c>
      <c r="D3445" t="s">
        <v>21</v>
      </c>
      <c r="E3445" t="s">
        <v>1108</v>
      </c>
      <c r="F3445">
        <v>0</v>
      </c>
      <c r="G3445">
        <v>60000000</v>
      </c>
      <c r="H3445">
        <v>0</v>
      </c>
      <c r="I3445">
        <v>0</v>
      </c>
      <c r="J3445">
        <v>0</v>
      </c>
      <c r="K3445">
        <v>4.4999999999999998E-2</v>
      </c>
      <c r="L3445" t="s">
        <v>23</v>
      </c>
      <c r="M3445" s="2">
        <v>2700000</v>
      </c>
      <c r="N3445" s="2" t="str">
        <f>VLOOKUP(Tabla1[[#This Row],[nemo]],'Nemos y clasificaciones'!$A$2:$B$5000,2,FALSE)</f>
        <v>CFI</v>
      </c>
      <c r="O3445" s="2" t="str">
        <f>VLOOKUP(Tabla1[[#This Row],[nemo]],'Nemos y clasificaciones'!$A$1:$C$3000,3,FALSE)</f>
        <v>CFI</v>
      </c>
      <c r="P3445" s="2"/>
      <c r="Q3445" s="2"/>
    </row>
    <row r="3446" spans="1:17" x14ac:dyDescent="0.25">
      <c r="A3446" t="s">
        <v>7783</v>
      </c>
      <c r="B3446" s="1">
        <v>43272</v>
      </c>
      <c r="C3446" s="1">
        <v>43278</v>
      </c>
      <c r="D3446" t="s">
        <v>21</v>
      </c>
      <c r="E3446" t="s">
        <v>1108</v>
      </c>
      <c r="F3446">
        <v>0</v>
      </c>
      <c r="G3446">
        <v>60000000</v>
      </c>
      <c r="H3446">
        <v>0</v>
      </c>
      <c r="I3446">
        <v>0</v>
      </c>
      <c r="J3446">
        <v>0</v>
      </c>
      <c r="K3446">
        <v>3.5000000000000003E-2</v>
      </c>
      <c r="L3446" t="s">
        <v>23</v>
      </c>
      <c r="M3446" s="2">
        <v>2100000</v>
      </c>
      <c r="N3446" s="2" t="str">
        <f>VLOOKUP(Tabla1[[#This Row],[nemo]],'Nemos y clasificaciones'!$A$2:$B$5000,2,FALSE)</f>
        <v>CFI</v>
      </c>
      <c r="O3446" s="2" t="str">
        <f>VLOOKUP(Tabla1[[#This Row],[nemo]],'Nemos y clasificaciones'!$A$1:$C$3000,3,FALSE)</f>
        <v>CFI</v>
      </c>
      <c r="P3446" s="2"/>
      <c r="Q3446" s="2"/>
    </row>
    <row r="3447" spans="1:17" x14ac:dyDescent="0.25">
      <c r="A3447" t="s">
        <v>9946</v>
      </c>
      <c r="B3447" s="1">
        <v>42745</v>
      </c>
      <c r="C3447" s="1">
        <v>42751</v>
      </c>
      <c r="D3447" t="s">
        <v>21</v>
      </c>
      <c r="E3447" t="s">
        <v>1108</v>
      </c>
      <c r="F3447">
        <v>0</v>
      </c>
      <c r="G3447">
        <v>60000000</v>
      </c>
      <c r="H3447">
        <v>0</v>
      </c>
      <c r="I3447">
        <v>0</v>
      </c>
      <c r="J3447">
        <v>0</v>
      </c>
      <c r="K3447">
        <v>2.8000000000000001E-2</v>
      </c>
      <c r="L3447" t="s">
        <v>23</v>
      </c>
      <c r="M3447" s="2">
        <v>1680000</v>
      </c>
      <c r="N3447" s="2" t="str">
        <f>VLOOKUP(Tabla1[[#This Row],[nemo]],'Nemos y clasificaciones'!$A$2:$B$5000,2,FALSE)</f>
        <v>CFI</v>
      </c>
      <c r="O3447" s="2" t="str">
        <f>VLOOKUP(Tabla1[[#This Row],[nemo]],'Nemos y clasificaciones'!$A$1:$C$3000,3,FALSE)</f>
        <v>CFI</v>
      </c>
      <c r="P3447" s="2"/>
      <c r="Q3447" s="2"/>
    </row>
    <row r="3448" spans="1:17" x14ac:dyDescent="0.25">
      <c r="A3448" t="s">
        <v>1107</v>
      </c>
      <c r="B3448" s="1">
        <v>44365</v>
      </c>
      <c r="C3448" s="1">
        <v>44372</v>
      </c>
      <c r="D3448" t="s">
        <v>21</v>
      </c>
      <c r="E3448" t="s">
        <v>1108</v>
      </c>
      <c r="F3448">
        <v>0</v>
      </c>
      <c r="G3448">
        <v>60000000</v>
      </c>
      <c r="H3448">
        <v>0</v>
      </c>
      <c r="I3448">
        <v>0</v>
      </c>
      <c r="J3448">
        <v>0</v>
      </c>
      <c r="K3448">
        <v>1.2E-2</v>
      </c>
      <c r="L3448" t="s">
        <v>23</v>
      </c>
      <c r="M3448" s="2">
        <v>720000</v>
      </c>
      <c r="N3448" s="2" t="str">
        <f>VLOOKUP(Tabla1[[#This Row],[nemo]],'Nemos y clasificaciones'!$A$2:$B$5000,2,FALSE)</f>
        <v>CFI</v>
      </c>
      <c r="O3448" s="2" t="str">
        <f>VLOOKUP(Tabla1[[#This Row],[nemo]],'Nemos y clasificaciones'!$A$1:$C$3000,3,FALSE)</f>
        <v>CFI</v>
      </c>
      <c r="P3448" s="2"/>
      <c r="Q3448" s="2"/>
    </row>
    <row r="3449" spans="1:17" x14ac:dyDescent="0.25">
      <c r="A3449" t="s">
        <v>3896</v>
      </c>
      <c r="B3449" s="1">
        <v>44000</v>
      </c>
      <c r="C3449" s="1">
        <v>44006</v>
      </c>
      <c r="D3449" t="s">
        <v>21</v>
      </c>
      <c r="E3449" t="s">
        <v>3897</v>
      </c>
      <c r="F3449">
        <v>0</v>
      </c>
      <c r="G3449">
        <v>100000</v>
      </c>
      <c r="H3449">
        <v>0</v>
      </c>
      <c r="I3449">
        <v>0</v>
      </c>
      <c r="J3449">
        <v>0</v>
      </c>
      <c r="K3449">
        <v>3.0259999999999998</v>
      </c>
      <c r="L3449" t="s">
        <v>16</v>
      </c>
      <c r="M3449" s="2">
        <v>302600</v>
      </c>
      <c r="N3449" s="2" t="str">
        <f>VLOOKUP(Tabla1[[#This Row],[nemo]],'Nemos y clasificaciones'!$A$2:$B$5000,2,FALSE)</f>
        <v>CFI</v>
      </c>
      <c r="O3449" s="2" t="str">
        <f>VLOOKUP(Tabla1[[#This Row],[nemo]],'Nemos y clasificaciones'!$A$1:$C$3000,3,FALSE)</f>
        <v>CFI</v>
      </c>
      <c r="P3449" s="2"/>
      <c r="Q3449" s="2"/>
    </row>
    <row r="3450" spans="1:17" x14ac:dyDescent="0.25">
      <c r="A3450" t="s">
        <v>3898</v>
      </c>
      <c r="B3450" s="1">
        <v>44000</v>
      </c>
      <c r="C3450" s="1">
        <v>44006</v>
      </c>
      <c r="D3450" t="s">
        <v>21</v>
      </c>
      <c r="E3450" t="s">
        <v>3899</v>
      </c>
      <c r="F3450">
        <v>0</v>
      </c>
      <c r="G3450">
        <v>1000000</v>
      </c>
      <c r="H3450">
        <v>0</v>
      </c>
      <c r="I3450">
        <v>0</v>
      </c>
      <c r="J3450">
        <v>0</v>
      </c>
      <c r="K3450">
        <v>4.202</v>
      </c>
      <c r="L3450" t="s">
        <v>16</v>
      </c>
      <c r="M3450" s="2">
        <v>4202000</v>
      </c>
      <c r="N3450" s="2" t="str">
        <f>VLOOKUP(Tabla1[[#This Row],[nemo]],'Nemos y clasificaciones'!$A$2:$B$5000,2,FALSE)</f>
        <v>CFI</v>
      </c>
      <c r="O3450" s="2" t="str">
        <f>VLOOKUP(Tabla1[[#This Row],[nemo]],'Nemos y clasificaciones'!$A$1:$C$3000,3,FALSE)</f>
        <v>CFI</v>
      </c>
      <c r="P3450" s="2"/>
      <c r="Q3450" s="2"/>
    </row>
    <row r="3451" spans="1:17" x14ac:dyDescent="0.25">
      <c r="A3451" t="s">
        <v>5966</v>
      </c>
      <c r="B3451" s="1">
        <v>43635</v>
      </c>
      <c r="C3451" s="1">
        <v>43641</v>
      </c>
      <c r="D3451" t="s">
        <v>14</v>
      </c>
      <c r="E3451" t="s">
        <v>5967</v>
      </c>
      <c r="F3451">
        <v>0</v>
      </c>
      <c r="G3451">
        <v>10000000</v>
      </c>
      <c r="H3451">
        <v>0</v>
      </c>
      <c r="I3451">
        <v>0</v>
      </c>
      <c r="J3451">
        <v>0</v>
      </c>
      <c r="K3451">
        <v>9.4079999999999995</v>
      </c>
      <c r="L3451" t="s">
        <v>16</v>
      </c>
      <c r="M3451" s="2">
        <v>94080000</v>
      </c>
      <c r="N3451" s="2" t="str">
        <f>VLOOKUP(Tabla1[[#This Row],[nemo]],'Nemos y clasificaciones'!$A$2:$B$5000,2,FALSE)</f>
        <v>CFI</v>
      </c>
      <c r="O3451" s="2" t="str">
        <f>VLOOKUP(Tabla1[[#This Row],[nemo]],'Nemos y clasificaciones'!$A$1:$C$3000,3,FALSE)</f>
        <v>CFI</v>
      </c>
      <c r="P3451" s="2"/>
      <c r="Q3451" s="2"/>
    </row>
    <row r="3452" spans="1:17" x14ac:dyDescent="0.25">
      <c r="A3452" t="s">
        <v>5968</v>
      </c>
      <c r="B3452" s="1">
        <v>43635</v>
      </c>
      <c r="C3452" s="1">
        <v>43641</v>
      </c>
      <c r="D3452" t="s">
        <v>14</v>
      </c>
      <c r="E3452" t="s">
        <v>5969</v>
      </c>
      <c r="F3452">
        <v>0</v>
      </c>
      <c r="G3452">
        <v>10000000</v>
      </c>
      <c r="H3452">
        <v>0</v>
      </c>
      <c r="I3452">
        <v>0</v>
      </c>
      <c r="J3452">
        <v>0</v>
      </c>
      <c r="K3452">
        <v>8.3000000000000007</v>
      </c>
      <c r="L3452" t="s">
        <v>16</v>
      </c>
      <c r="M3452" s="2">
        <v>83000000</v>
      </c>
      <c r="N3452" s="2" t="str">
        <f>VLOOKUP(Tabla1[[#This Row],[nemo]],'Nemos y clasificaciones'!$A$2:$B$5000,2,FALSE)</f>
        <v>CFI</v>
      </c>
      <c r="O3452" s="2" t="str">
        <f>VLOOKUP(Tabla1[[#This Row],[nemo]],'Nemos y clasificaciones'!$A$1:$C$3000,3,FALSE)</f>
        <v>CFI</v>
      </c>
      <c r="P3452" s="2"/>
      <c r="Q3452" s="2"/>
    </row>
    <row r="3453" spans="1:17" x14ac:dyDescent="0.25">
      <c r="A3453" t="s">
        <v>5970</v>
      </c>
      <c r="B3453" s="1">
        <v>43635</v>
      </c>
      <c r="C3453" s="1">
        <v>43641</v>
      </c>
      <c r="D3453" t="s">
        <v>14</v>
      </c>
      <c r="E3453" t="s">
        <v>5971</v>
      </c>
      <c r="F3453">
        <v>0</v>
      </c>
      <c r="G3453">
        <v>10000000</v>
      </c>
      <c r="H3453">
        <v>0</v>
      </c>
      <c r="I3453">
        <v>0</v>
      </c>
      <c r="J3453">
        <v>0</v>
      </c>
      <c r="K3453">
        <v>8.6479999999999997</v>
      </c>
      <c r="L3453" t="s">
        <v>16</v>
      </c>
      <c r="M3453" s="2">
        <v>86480000</v>
      </c>
      <c r="N3453" s="2" t="str">
        <f>VLOOKUP(Tabla1[[#This Row],[nemo]],'Nemos y clasificaciones'!$A$2:$B$5000,2,FALSE)</f>
        <v>CFI</v>
      </c>
      <c r="O3453" s="2" t="str">
        <f>VLOOKUP(Tabla1[[#This Row],[nemo]],'Nemos y clasificaciones'!$A$1:$C$3000,3,FALSE)</f>
        <v>CFI</v>
      </c>
      <c r="P3453" s="2"/>
      <c r="Q3453" s="2"/>
    </row>
    <row r="3454" spans="1:17" x14ac:dyDescent="0.25">
      <c r="A3454" t="s">
        <v>7776</v>
      </c>
      <c r="B3454" s="1">
        <v>43272</v>
      </c>
      <c r="C3454" s="1">
        <v>43278</v>
      </c>
      <c r="D3454" t="s">
        <v>14</v>
      </c>
      <c r="E3454" t="s">
        <v>1089</v>
      </c>
      <c r="F3454">
        <v>0</v>
      </c>
      <c r="G3454">
        <v>10000000</v>
      </c>
      <c r="H3454">
        <v>0</v>
      </c>
      <c r="I3454">
        <v>0</v>
      </c>
      <c r="J3454">
        <v>0</v>
      </c>
      <c r="K3454">
        <v>51.929000000000002</v>
      </c>
      <c r="L3454" t="s">
        <v>54</v>
      </c>
      <c r="M3454" s="2">
        <v>519290000</v>
      </c>
      <c r="N3454" s="2" t="str">
        <f>VLOOKUP(Tabla1[[#This Row],[nemo]],'Nemos y clasificaciones'!$A$2:$B$5000,2,FALSE)</f>
        <v>CFI</v>
      </c>
      <c r="O3454" s="2" t="str">
        <f>VLOOKUP(Tabla1[[#This Row],[nemo]],'Nemos y clasificaciones'!$A$1:$C$3000,3,FALSE)</f>
        <v>CFI</v>
      </c>
      <c r="P3454" s="2"/>
      <c r="Q3454" s="2"/>
    </row>
    <row r="3455" spans="1:17" x14ac:dyDescent="0.25">
      <c r="A3455" t="s">
        <v>1088</v>
      </c>
      <c r="B3455" s="1">
        <v>44365</v>
      </c>
      <c r="C3455" s="1">
        <v>44372</v>
      </c>
      <c r="D3455" t="s">
        <v>14</v>
      </c>
      <c r="E3455" t="s">
        <v>1089</v>
      </c>
      <c r="F3455">
        <v>0</v>
      </c>
      <c r="G3455">
        <v>10000000</v>
      </c>
      <c r="H3455">
        <v>0</v>
      </c>
      <c r="I3455">
        <v>0</v>
      </c>
      <c r="J3455">
        <v>0</v>
      </c>
      <c r="K3455">
        <v>26.521999999999998</v>
      </c>
      <c r="L3455" t="s">
        <v>54</v>
      </c>
      <c r="M3455" s="2">
        <v>265220000</v>
      </c>
      <c r="N3455" s="2" t="str">
        <f>VLOOKUP(Tabla1[[#This Row],[nemo]],'Nemos y clasificaciones'!$A$2:$B$5000,2,FALSE)</f>
        <v>CFI</v>
      </c>
      <c r="O3455" s="2" t="str">
        <f>VLOOKUP(Tabla1[[#This Row],[nemo]],'Nemos y clasificaciones'!$A$1:$C$3000,3,FALSE)</f>
        <v>CFI</v>
      </c>
      <c r="P3455" s="2"/>
      <c r="Q3455" s="2"/>
    </row>
    <row r="3456" spans="1:17" x14ac:dyDescent="0.25">
      <c r="A3456" t="s">
        <v>9382</v>
      </c>
      <c r="B3456" s="1">
        <v>42888</v>
      </c>
      <c r="C3456" s="1">
        <v>42894</v>
      </c>
      <c r="D3456" t="s">
        <v>14</v>
      </c>
      <c r="E3456" t="s">
        <v>1089</v>
      </c>
      <c r="F3456">
        <v>0</v>
      </c>
      <c r="G3456">
        <v>1000000</v>
      </c>
      <c r="H3456">
        <v>0</v>
      </c>
      <c r="I3456">
        <v>0</v>
      </c>
      <c r="J3456">
        <v>0</v>
      </c>
      <c r="K3456">
        <v>16.382999999999999</v>
      </c>
      <c r="L3456" t="s">
        <v>54</v>
      </c>
      <c r="M3456" s="2">
        <v>16383000</v>
      </c>
      <c r="N3456" s="2" t="str">
        <f>VLOOKUP(Tabla1[[#This Row],[nemo]],'Nemos y clasificaciones'!$A$2:$B$5000,2,FALSE)</f>
        <v>CFI</v>
      </c>
      <c r="O3456" s="2" t="str">
        <f>VLOOKUP(Tabla1[[#This Row],[nemo]],'Nemos y clasificaciones'!$A$1:$C$3000,3,FALSE)</f>
        <v>CFI</v>
      </c>
      <c r="P3456" s="2"/>
      <c r="Q3456" s="2"/>
    </row>
    <row r="3457" spans="1:17" x14ac:dyDescent="0.25">
      <c r="A3457" t="s">
        <v>9387</v>
      </c>
      <c r="B3457" s="1">
        <v>42888</v>
      </c>
      <c r="C3457" s="1">
        <v>42894</v>
      </c>
      <c r="D3457" t="s">
        <v>21</v>
      </c>
      <c r="E3457" t="s">
        <v>3659</v>
      </c>
      <c r="F3457">
        <v>0</v>
      </c>
      <c r="G3457">
        <v>10000000</v>
      </c>
      <c r="H3457">
        <v>0</v>
      </c>
      <c r="I3457">
        <v>0</v>
      </c>
      <c r="J3457">
        <v>0</v>
      </c>
      <c r="K3457">
        <v>4.3999999999999997E-2</v>
      </c>
      <c r="L3457" t="s">
        <v>23</v>
      </c>
      <c r="M3457" s="2">
        <v>440000</v>
      </c>
      <c r="N3457" s="2" t="str">
        <f>VLOOKUP(Tabla1[[#This Row],[nemo]],'Nemos y clasificaciones'!$A$2:$B$5000,2,FALSE)</f>
        <v>CFI</v>
      </c>
      <c r="O3457" s="2" t="str">
        <f>VLOOKUP(Tabla1[[#This Row],[nemo]],'Nemos y clasificaciones'!$A$1:$C$3000,3,FALSE)</f>
        <v>CFI</v>
      </c>
      <c r="P3457" s="2"/>
      <c r="Q3457" s="2"/>
    </row>
    <row r="3458" spans="1:17" x14ac:dyDescent="0.25">
      <c r="A3458" t="s">
        <v>5802</v>
      </c>
      <c r="B3458" s="1">
        <v>43673</v>
      </c>
      <c r="C3458" s="1">
        <v>43679</v>
      </c>
      <c r="D3458" t="s">
        <v>21</v>
      </c>
      <c r="E3458" t="s">
        <v>3659</v>
      </c>
      <c r="F3458">
        <v>0</v>
      </c>
      <c r="G3458">
        <v>10000000</v>
      </c>
      <c r="H3458">
        <v>0</v>
      </c>
      <c r="I3458">
        <v>0</v>
      </c>
      <c r="J3458">
        <v>0</v>
      </c>
      <c r="K3458">
        <v>3.2000000000000001E-2</v>
      </c>
      <c r="L3458" t="s">
        <v>23</v>
      </c>
      <c r="M3458" s="2">
        <v>320000</v>
      </c>
      <c r="N3458" s="2" t="str">
        <f>VLOOKUP(Tabla1[[#This Row],[nemo]],'Nemos y clasificaciones'!$A$2:$B$5000,2,FALSE)</f>
        <v>CFI</v>
      </c>
      <c r="O3458" s="2" t="str">
        <f>VLOOKUP(Tabla1[[#This Row],[nemo]],'Nemos y clasificaciones'!$A$1:$C$3000,3,FALSE)</f>
        <v>CFI</v>
      </c>
      <c r="P3458" s="2"/>
      <c r="Q3458" s="2"/>
    </row>
    <row r="3459" spans="1:17" x14ac:dyDescent="0.25">
      <c r="A3459" t="s">
        <v>5491</v>
      </c>
      <c r="B3459" s="1">
        <v>43755</v>
      </c>
      <c r="C3459" s="1">
        <v>43761</v>
      </c>
      <c r="D3459" t="s">
        <v>21</v>
      </c>
      <c r="E3459" t="s">
        <v>3659</v>
      </c>
      <c r="F3459">
        <v>0</v>
      </c>
      <c r="G3459">
        <v>10000000</v>
      </c>
      <c r="H3459">
        <v>0</v>
      </c>
      <c r="I3459">
        <v>0</v>
      </c>
      <c r="J3459">
        <v>0</v>
      </c>
      <c r="K3459">
        <v>2.8000000000000001E-2</v>
      </c>
      <c r="L3459" t="s">
        <v>23</v>
      </c>
      <c r="M3459" s="2">
        <v>280000</v>
      </c>
      <c r="N3459" s="2" t="str">
        <f>VLOOKUP(Tabla1[[#This Row],[nemo]],'Nemos y clasificaciones'!$A$2:$B$5000,2,FALSE)</f>
        <v>CFI</v>
      </c>
      <c r="O3459" s="2" t="str">
        <f>VLOOKUP(Tabla1[[#This Row],[nemo]],'Nemos y clasificaciones'!$A$1:$C$3000,3,FALSE)</f>
        <v>CFI</v>
      </c>
      <c r="P3459" s="2"/>
      <c r="Q3459" s="2"/>
    </row>
    <row r="3460" spans="1:17" x14ac:dyDescent="0.25">
      <c r="A3460" t="s">
        <v>7572</v>
      </c>
      <c r="B3460" s="1">
        <v>43334</v>
      </c>
      <c r="C3460" s="1">
        <v>43340</v>
      </c>
      <c r="D3460" t="s">
        <v>21</v>
      </c>
      <c r="E3460" t="s">
        <v>3659</v>
      </c>
      <c r="F3460">
        <v>0</v>
      </c>
      <c r="G3460">
        <v>10000000</v>
      </c>
      <c r="H3460">
        <v>0</v>
      </c>
      <c r="I3460">
        <v>0</v>
      </c>
      <c r="J3460">
        <v>0</v>
      </c>
      <c r="K3460">
        <v>2.7E-2</v>
      </c>
      <c r="L3460" t="s">
        <v>23</v>
      </c>
      <c r="M3460" s="2">
        <v>270000</v>
      </c>
      <c r="N3460" s="2" t="str">
        <f>VLOOKUP(Tabla1[[#This Row],[nemo]],'Nemos y clasificaciones'!$A$2:$B$5000,2,FALSE)</f>
        <v>CFI</v>
      </c>
      <c r="O3460" s="2" t="str">
        <f>VLOOKUP(Tabla1[[#This Row],[nemo]],'Nemos y clasificaciones'!$A$1:$C$3000,3,FALSE)</f>
        <v>CFI</v>
      </c>
      <c r="P3460" s="2"/>
      <c r="Q3460" s="2"/>
    </row>
    <row r="3461" spans="1:17" x14ac:dyDescent="0.25">
      <c r="A3461" t="s">
        <v>8348</v>
      </c>
      <c r="B3461" s="1">
        <v>43211</v>
      </c>
      <c r="C3461" s="1">
        <v>43217</v>
      </c>
      <c r="D3461" t="s">
        <v>21</v>
      </c>
      <c r="E3461" t="s">
        <v>3659</v>
      </c>
      <c r="F3461">
        <v>0</v>
      </c>
      <c r="G3461">
        <v>10000000</v>
      </c>
      <c r="H3461">
        <v>0</v>
      </c>
      <c r="I3461">
        <v>0</v>
      </c>
      <c r="J3461">
        <v>0</v>
      </c>
      <c r="K3461">
        <v>2.5999999999999999E-2</v>
      </c>
      <c r="L3461" t="s">
        <v>23</v>
      </c>
      <c r="M3461" s="2">
        <v>260000</v>
      </c>
      <c r="N3461" s="2" t="str">
        <f>VLOOKUP(Tabla1[[#This Row],[nemo]],'Nemos y clasificaciones'!$A$2:$B$5000,2,FALSE)</f>
        <v>CFI</v>
      </c>
      <c r="O3461" s="2" t="str">
        <f>VLOOKUP(Tabla1[[#This Row],[nemo]],'Nemos y clasificaciones'!$A$1:$C$3000,3,FALSE)</f>
        <v>CFI</v>
      </c>
      <c r="P3461" s="2"/>
      <c r="Q3461" s="2"/>
    </row>
    <row r="3462" spans="1:17" x14ac:dyDescent="0.25">
      <c r="A3462" t="s">
        <v>7352</v>
      </c>
      <c r="B3462" s="1">
        <v>43396</v>
      </c>
      <c r="C3462" s="1">
        <v>43402</v>
      </c>
      <c r="D3462" t="s">
        <v>21</v>
      </c>
      <c r="E3462" t="s">
        <v>3659</v>
      </c>
      <c r="F3462">
        <v>0</v>
      </c>
      <c r="G3462">
        <v>10000000</v>
      </c>
      <c r="H3462">
        <v>0</v>
      </c>
      <c r="I3462">
        <v>0</v>
      </c>
      <c r="J3462">
        <v>0</v>
      </c>
      <c r="K3462">
        <v>2.5000000000000001E-2</v>
      </c>
      <c r="L3462" t="s">
        <v>23</v>
      </c>
      <c r="M3462" s="2">
        <v>250000</v>
      </c>
      <c r="N3462" s="2" t="str">
        <f>VLOOKUP(Tabla1[[#This Row],[nemo]],'Nemos y clasificaciones'!$A$2:$B$5000,2,FALSE)</f>
        <v>CFI</v>
      </c>
      <c r="O3462" s="2" t="str">
        <f>VLOOKUP(Tabla1[[#This Row],[nemo]],'Nemos y clasificaciones'!$A$1:$C$3000,3,FALSE)</f>
        <v>CFI</v>
      </c>
      <c r="P3462" s="2"/>
      <c r="Q3462" s="2"/>
    </row>
    <row r="3463" spans="1:17" x14ac:dyDescent="0.25">
      <c r="A3463" t="s">
        <v>4957</v>
      </c>
      <c r="B3463" s="1">
        <v>43817</v>
      </c>
      <c r="C3463" s="1">
        <v>43854</v>
      </c>
      <c r="D3463" t="s">
        <v>21</v>
      </c>
      <c r="E3463" t="s">
        <v>3659</v>
      </c>
      <c r="F3463">
        <v>0</v>
      </c>
      <c r="G3463">
        <v>10000000</v>
      </c>
      <c r="H3463">
        <v>0</v>
      </c>
      <c r="I3463">
        <v>0</v>
      </c>
      <c r="J3463">
        <v>0</v>
      </c>
      <c r="K3463">
        <v>2.3E-2</v>
      </c>
      <c r="L3463" t="s">
        <v>23</v>
      </c>
      <c r="M3463" s="2">
        <v>230000</v>
      </c>
      <c r="N3463" s="2" t="str">
        <f>VLOOKUP(Tabla1[[#This Row],[nemo]],'Nemos y clasificaciones'!$A$2:$B$5000,2,FALSE)</f>
        <v>CFI</v>
      </c>
      <c r="O3463" s="2" t="str">
        <f>VLOOKUP(Tabla1[[#This Row],[nemo]],'Nemos y clasificaciones'!$A$1:$C$3000,3,FALSE)</f>
        <v>CFI</v>
      </c>
      <c r="P3463" s="2"/>
      <c r="Q3463" s="2"/>
    </row>
    <row r="3464" spans="1:17" x14ac:dyDescent="0.25">
      <c r="A3464" t="s">
        <v>6597</v>
      </c>
      <c r="B3464" s="1">
        <v>43579</v>
      </c>
      <c r="C3464" s="1">
        <v>43585</v>
      </c>
      <c r="D3464" t="s">
        <v>21</v>
      </c>
      <c r="E3464" t="s">
        <v>3659</v>
      </c>
      <c r="F3464">
        <v>0</v>
      </c>
      <c r="G3464">
        <v>10000000</v>
      </c>
      <c r="H3464">
        <v>0</v>
      </c>
      <c r="I3464">
        <v>0</v>
      </c>
      <c r="J3464">
        <v>0</v>
      </c>
      <c r="K3464">
        <v>2.1000000000000001E-2</v>
      </c>
      <c r="L3464" t="s">
        <v>23</v>
      </c>
      <c r="M3464" s="2">
        <v>210000</v>
      </c>
      <c r="N3464" s="2" t="str">
        <f>VLOOKUP(Tabla1[[#This Row],[nemo]],'Nemos y clasificaciones'!$A$2:$B$5000,2,FALSE)</f>
        <v>CFI</v>
      </c>
      <c r="O3464" s="2" t="str">
        <f>VLOOKUP(Tabla1[[#This Row],[nemo]],'Nemos y clasificaciones'!$A$1:$C$3000,3,FALSE)</f>
        <v>CFI</v>
      </c>
      <c r="P3464" s="2"/>
      <c r="Q3464" s="2"/>
    </row>
    <row r="3465" spans="1:17" x14ac:dyDescent="0.25">
      <c r="A3465" t="s">
        <v>4596</v>
      </c>
      <c r="B3465" s="1">
        <v>43939</v>
      </c>
      <c r="C3465" s="1">
        <v>43945</v>
      </c>
      <c r="D3465" t="s">
        <v>21</v>
      </c>
      <c r="E3465" t="s">
        <v>3659</v>
      </c>
      <c r="F3465">
        <v>0</v>
      </c>
      <c r="G3465">
        <v>10000000</v>
      </c>
      <c r="H3465">
        <v>0</v>
      </c>
      <c r="I3465">
        <v>0</v>
      </c>
      <c r="J3465">
        <v>0</v>
      </c>
      <c r="K3465">
        <v>1.4999999999999999E-2</v>
      </c>
      <c r="L3465" t="s">
        <v>23</v>
      </c>
      <c r="M3465" s="2">
        <v>150000</v>
      </c>
      <c r="N3465" s="2" t="str">
        <f>VLOOKUP(Tabla1[[#This Row],[nemo]],'Nemos y clasificaciones'!$A$2:$B$5000,2,FALSE)</f>
        <v>CFI</v>
      </c>
      <c r="O3465" s="2" t="str">
        <f>VLOOKUP(Tabla1[[#This Row],[nemo]],'Nemos y clasificaciones'!$A$1:$C$3000,3,FALSE)</f>
        <v>CFI</v>
      </c>
      <c r="P3465" s="2"/>
      <c r="Q3465" s="2"/>
    </row>
    <row r="3466" spans="1:17" x14ac:dyDescent="0.25">
      <c r="A3466" t="s">
        <v>3658</v>
      </c>
      <c r="B3466" s="1">
        <v>44033</v>
      </c>
      <c r="C3466" s="1">
        <v>44039</v>
      </c>
      <c r="D3466" t="s">
        <v>21</v>
      </c>
      <c r="E3466" t="s">
        <v>3659</v>
      </c>
      <c r="F3466">
        <v>0</v>
      </c>
      <c r="G3466">
        <v>10000000</v>
      </c>
      <c r="H3466">
        <v>0</v>
      </c>
      <c r="I3466">
        <v>0</v>
      </c>
      <c r="J3466">
        <v>0</v>
      </c>
      <c r="K3466">
        <v>1.4E-2</v>
      </c>
      <c r="L3466" t="s">
        <v>23</v>
      </c>
      <c r="M3466" s="2">
        <v>140000</v>
      </c>
      <c r="N3466" s="2" t="str">
        <f>VLOOKUP(Tabla1[[#This Row],[nemo]],'Nemos y clasificaciones'!$A$2:$B$5000,2,FALSE)</f>
        <v>CFI</v>
      </c>
      <c r="O3466" s="2" t="str">
        <f>VLOOKUP(Tabla1[[#This Row],[nemo]],'Nemos y clasificaciones'!$A$1:$C$3000,3,FALSE)</f>
        <v>CFI</v>
      </c>
      <c r="P3466" s="2"/>
      <c r="Q3466" s="2"/>
    </row>
    <row r="3467" spans="1:17" x14ac:dyDescent="0.25">
      <c r="A3467" t="s">
        <v>8690</v>
      </c>
      <c r="B3467" s="1">
        <v>43091</v>
      </c>
      <c r="C3467" s="1">
        <v>43098</v>
      </c>
      <c r="D3467" t="s">
        <v>21</v>
      </c>
      <c r="E3467" t="s">
        <v>3659</v>
      </c>
      <c r="F3467">
        <v>0</v>
      </c>
      <c r="G3467">
        <v>10000000</v>
      </c>
      <c r="H3467">
        <v>0</v>
      </c>
      <c r="I3467">
        <v>0</v>
      </c>
      <c r="J3467">
        <v>0</v>
      </c>
      <c r="K3467">
        <v>8.9999999999999993E-3</v>
      </c>
      <c r="L3467" t="s">
        <v>23</v>
      </c>
      <c r="M3467" s="3">
        <v>90000</v>
      </c>
      <c r="N3467" s="2" t="str">
        <f>VLOOKUP(Tabla1[[#This Row],[nemo]],'Nemos y clasificaciones'!$A$2:$B$5000,2,FALSE)</f>
        <v>CFI</v>
      </c>
      <c r="O3467" s="3" t="str">
        <f>VLOOKUP(Tabla1[[#This Row],[nemo]],'Nemos y clasificaciones'!$A$1:$C$3000,3,FALSE)</f>
        <v>CFI</v>
      </c>
      <c r="P3467" s="3"/>
      <c r="Q3467" s="3"/>
    </row>
    <row r="3468" spans="1:17" x14ac:dyDescent="0.25">
      <c r="A3468" t="s">
        <v>5759</v>
      </c>
      <c r="B3468" s="1">
        <v>43689</v>
      </c>
      <c r="C3468" s="1">
        <v>43696</v>
      </c>
      <c r="D3468" t="s">
        <v>21</v>
      </c>
      <c r="E3468" t="s">
        <v>5760</v>
      </c>
      <c r="F3468">
        <v>0</v>
      </c>
      <c r="G3468">
        <v>10000000</v>
      </c>
      <c r="H3468">
        <v>0</v>
      </c>
      <c r="I3468">
        <v>0</v>
      </c>
      <c r="J3468">
        <v>0</v>
      </c>
      <c r="K3468">
        <v>1.4999999999999999E-2</v>
      </c>
      <c r="L3468" t="s">
        <v>23</v>
      </c>
      <c r="M3468" s="2">
        <v>150000</v>
      </c>
      <c r="N3468" s="2" t="str">
        <f>VLOOKUP(Tabla1[[#This Row],[nemo]],'Nemos y clasificaciones'!$A$2:$B$5000,2,FALSE)</f>
        <v>CFI</v>
      </c>
      <c r="O3468" s="2" t="str">
        <f>VLOOKUP(Tabla1[[#This Row],[nemo]],'Nemos y clasificaciones'!$A$1:$C$3000,3,FALSE)</f>
        <v>CFI</v>
      </c>
      <c r="P3468" s="2"/>
      <c r="Q3468" s="2"/>
    </row>
    <row r="3469" spans="1:17" x14ac:dyDescent="0.25">
      <c r="A3469" t="s">
        <v>3144</v>
      </c>
      <c r="B3469" s="1">
        <v>44153</v>
      </c>
      <c r="C3469" s="1">
        <v>44159</v>
      </c>
      <c r="D3469" t="s">
        <v>14</v>
      </c>
      <c r="E3469" t="s">
        <v>1220</v>
      </c>
      <c r="F3469">
        <v>0</v>
      </c>
      <c r="G3469">
        <v>23100000</v>
      </c>
      <c r="H3469">
        <v>0</v>
      </c>
      <c r="I3469">
        <v>0</v>
      </c>
      <c r="J3469">
        <v>0</v>
      </c>
      <c r="K3469">
        <v>9</v>
      </c>
      <c r="L3469" t="s">
        <v>16</v>
      </c>
      <c r="M3469" s="2">
        <v>207900000</v>
      </c>
      <c r="N3469" s="2" t="str">
        <f>VLOOKUP(Tabla1[[#This Row],[nemo]],'Nemos y clasificaciones'!$A$2:$B$5000,2,FALSE)</f>
        <v>INVERSIONES COVADONGA S.A.</v>
      </c>
      <c r="O3469" s="2" t="str">
        <f>VLOOKUP(Tabla1[[#This Row],[nemo]],'Nemos y clasificaciones'!$A$1:$C$3000,3,FALSE)</f>
        <v>Servicios financieros</v>
      </c>
      <c r="P3469" s="2"/>
      <c r="Q3469" s="2"/>
    </row>
    <row r="3470" spans="1:17" x14ac:dyDescent="0.25">
      <c r="A3470" t="s">
        <v>6377</v>
      </c>
      <c r="B3470" s="1">
        <v>43595</v>
      </c>
      <c r="C3470" s="1">
        <v>43601</v>
      </c>
      <c r="D3470" t="s">
        <v>14</v>
      </c>
      <c r="E3470" t="s">
        <v>1220</v>
      </c>
      <c r="F3470">
        <v>0</v>
      </c>
      <c r="G3470">
        <v>23100000</v>
      </c>
      <c r="H3470">
        <v>0</v>
      </c>
      <c r="I3470">
        <v>0</v>
      </c>
      <c r="J3470">
        <v>0</v>
      </c>
      <c r="K3470">
        <v>9</v>
      </c>
      <c r="L3470" t="s">
        <v>16</v>
      </c>
      <c r="M3470" s="2">
        <v>207900000</v>
      </c>
      <c r="N3470" s="2" t="str">
        <f>VLOOKUP(Tabla1[[#This Row],[nemo]],'Nemos y clasificaciones'!$A$2:$B$5000,2,FALSE)</f>
        <v>INVERSIONES COVADONGA S.A.</v>
      </c>
      <c r="O3470" s="2" t="str">
        <f>VLOOKUP(Tabla1[[#This Row],[nemo]],'Nemos y clasificaciones'!$A$1:$C$3000,3,FALSE)</f>
        <v>Servicios financieros</v>
      </c>
      <c r="P3470" s="2"/>
      <c r="Q3470" s="2"/>
    </row>
    <row r="3471" spans="1:17" x14ac:dyDescent="0.25">
      <c r="A3471" t="s">
        <v>8166</v>
      </c>
      <c r="B3471" s="1">
        <v>43231</v>
      </c>
      <c r="C3471" s="1">
        <v>43237</v>
      </c>
      <c r="D3471" t="s">
        <v>14</v>
      </c>
      <c r="E3471" t="s">
        <v>1220</v>
      </c>
      <c r="F3471">
        <v>0</v>
      </c>
      <c r="G3471">
        <v>23100000</v>
      </c>
      <c r="H3471">
        <v>0</v>
      </c>
      <c r="I3471">
        <v>0</v>
      </c>
      <c r="J3471">
        <v>0</v>
      </c>
      <c r="K3471">
        <v>9</v>
      </c>
      <c r="L3471" t="s">
        <v>16</v>
      </c>
      <c r="M3471" s="2">
        <v>207900000</v>
      </c>
      <c r="N3471" s="2" t="str">
        <f>VLOOKUP(Tabla1[[#This Row],[nemo]],'Nemos y clasificaciones'!$A$2:$B$5000,2,FALSE)</f>
        <v>INVERSIONES COVADONGA S.A.</v>
      </c>
      <c r="O3471" s="2" t="str">
        <f>VLOOKUP(Tabla1[[#This Row],[nemo]],'Nemos y clasificaciones'!$A$1:$C$3000,3,FALSE)</f>
        <v>Servicios financieros</v>
      </c>
      <c r="P3471" s="2"/>
      <c r="Q3471" s="2"/>
    </row>
    <row r="3472" spans="1:17" x14ac:dyDescent="0.25">
      <c r="A3472" t="s">
        <v>9568</v>
      </c>
      <c r="B3472" s="1">
        <v>42867</v>
      </c>
      <c r="C3472" s="1">
        <v>42873</v>
      </c>
      <c r="D3472" t="s">
        <v>14</v>
      </c>
      <c r="E3472" t="s">
        <v>1220</v>
      </c>
      <c r="F3472">
        <v>0</v>
      </c>
      <c r="G3472">
        <v>23100000</v>
      </c>
      <c r="H3472">
        <v>0</v>
      </c>
      <c r="I3472">
        <v>0</v>
      </c>
      <c r="J3472">
        <v>0</v>
      </c>
      <c r="K3472">
        <v>9</v>
      </c>
      <c r="L3472" t="s">
        <v>16</v>
      </c>
      <c r="M3472" s="2">
        <v>207900000</v>
      </c>
      <c r="N3472" s="2" t="str">
        <f>VLOOKUP(Tabla1[[#This Row],[nemo]],'Nemos y clasificaciones'!$A$2:$B$5000,2,FALSE)</f>
        <v>INVERSIONES COVADONGA S.A.</v>
      </c>
      <c r="O3472" s="2" t="str">
        <f>VLOOKUP(Tabla1[[#This Row],[nemo]],'Nemos y clasificaciones'!$A$1:$C$3000,3,FALSE)</f>
        <v>Servicios financieros</v>
      </c>
      <c r="P3472" s="2"/>
      <c r="Q3472" s="2"/>
    </row>
    <row r="3473" spans="1:17" x14ac:dyDescent="0.25">
      <c r="A3473" t="s">
        <v>10513</v>
      </c>
      <c r="B3473" s="1">
        <v>42509</v>
      </c>
      <c r="C3473" s="1">
        <v>42516</v>
      </c>
      <c r="D3473" t="s">
        <v>14</v>
      </c>
      <c r="E3473" t="s">
        <v>1220</v>
      </c>
      <c r="F3473">
        <v>0</v>
      </c>
      <c r="G3473">
        <v>23100000</v>
      </c>
      <c r="H3473">
        <v>0</v>
      </c>
      <c r="I3473">
        <v>0</v>
      </c>
      <c r="J3473">
        <v>0</v>
      </c>
      <c r="K3473">
        <v>9</v>
      </c>
      <c r="L3473" t="s">
        <v>16</v>
      </c>
      <c r="M3473" s="2">
        <v>207900000</v>
      </c>
      <c r="N3473" s="2" t="str">
        <f>VLOOKUP(Tabla1[[#This Row],[nemo]],'Nemos y clasificaciones'!$A$2:$B$5000,2,FALSE)</f>
        <v>INVERSIONES COVADONGA S.A.</v>
      </c>
      <c r="O3473" s="2" t="str">
        <f>VLOOKUP(Tabla1[[#This Row],[nemo]],'Nemos y clasificaciones'!$A$1:$C$3000,3,FALSE)</f>
        <v>Servicios financieros</v>
      </c>
      <c r="P3473" s="2"/>
      <c r="Q3473" s="2"/>
    </row>
    <row r="3474" spans="1:17" x14ac:dyDescent="0.25">
      <c r="A3474" t="s">
        <v>3183</v>
      </c>
      <c r="B3474" s="1">
        <v>44142</v>
      </c>
      <c r="C3474" s="1">
        <v>44148</v>
      </c>
      <c r="D3474" t="s">
        <v>14</v>
      </c>
      <c r="E3474" t="s">
        <v>2440</v>
      </c>
      <c r="F3474">
        <v>0</v>
      </c>
      <c r="G3474">
        <v>10000000</v>
      </c>
      <c r="H3474">
        <v>0</v>
      </c>
      <c r="I3474">
        <v>0</v>
      </c>
      <c r="J3474">
        <v>0</v>
      </c>
      <c r="K3474">
        <v>172.46600000000001</v>
      </c>
      <c r="L3474" t="s">
        <v>19</v>
      </c>
      <c r="M3474" s="2">
        <v>1724660000</v>
      </c>
      <c r="N3474" s="2" t="str">
        <f>VLOOKUP(Tabla1[[#This Row],[nemo]],'Nemos y clasificaciones'!$A$2:$B$5000,2,FALSE)</f>
        <v>CFI</v>
      </c>
      <c r="O3474" s="2" t="str">
        <f>VLOOKUP(Tabla1[[#This Row],[nemo]],'Nemos y clasificaciones'!$A$1:$C$3000,3,FALSE)</f>
        <v>CFI</v>
      </c>
      <c r="P3474" s="2"/>
      <c r="Q3474" s="2"/>
    </row>
    <row r="3475" spans="1:17" x14ac:dyDescent="0.25">
      <c r="A3475" t="s">
        <v>2439</v>
      </c>
      <c r="B3475" s="1">
        <v>44273</v>
      </c>
      <c r="C3475" s="1">
        <v>44279</v>
      </c>
      <c r="D3475" t="s">
        <v>14</v>
      </c>
      <c r="E3475" t="s">
        <v>2440</v>
      </c>
      <c r="F3475">
        <v>0</v>
      </c>
      <c r="G3475">
        <v>10000000</v>
      </c>
      <c r="H3475">
        <v>0</v>
      </c>
      <c r="I3475">
        <v>0</v>
      </c>
      <c r="J3475">
        <v>0</v>
      </c>
      <c r="K3475">
        <v>158.66800000000001</v>
      </c>
      <c r="L3475" t="s">
        <v>19</v>
      </c>
      <c r="M3475" s="2">
        <v>1586680000</v>
      </c>
      <c r="N3475" s="2" t="str">
        <f>VLOOKUP(Tabla1[[#This Row],[nemo]],'Nemos y clasificaciones'!$A$2:$B$5000,2,FALSE)</f>
        <v>CFI</v>
      </c>
      <c r="O3475" s="2" t="str">
        <f>VLOOKUP(Tabla1[[#This Row],[nemo]],'Nemos y clasificaciones'!$A$1:$C$3000,3,FALSE)</f>
        <v>CFI</v>
      </c>
      <c r="P3475" s="2"/>
      <c r="Q3475" s="2"/>
    </row>
    <row r="3476" spans="1:17" x14ac:dyDescent="0.25">
      <c r="A3476" t="s">
        <v>3539</v>
      </c>
      <c r="B3476" s="1">
        <v>44065</v>
      </c>
      <c r="C3476" s="1">
        <v>44071</v>
      </c>
      <c r="D3476" t="s">
        <v>14</v>
      </c>
      <c r="E3476" t="s">
        <v>2440</v>
      </c>
      <c r="F3476">
        <v>0</v>
      </c>
      <c r="G3476">
        <v>10000000</v>
      </c>
      <c r="H3476">
        <v>0</v>
      </c>
      <c r="I3476">
        <v>0</v>
      </c>
      <c r="J3476">
        <v>0</v>
      </c>
      <c r="K3476">
        <v>145.31800000000001</v>
      </c>
      <c r="L3476" t="s">
        <v>19</v>
      </c>
      <c r="M3476" s="2">
        <v>1453180000</v>
      </c>
      <c r="N3476" s="2" t="str">
        <f>VLOOKUP(Tabla1[[#This Row],[nemo]],'Nemos y clasificaciones'!$A$2:$B$5000,2,FALSE)</f>
        <v>CFI</v>
      </c>
      <c r="O3476" s="2" t="str">
        <f>VLOOKUP(Tabla1[[#This Row],[nemo]],'Nemos y clasificaciones'!$A$1:$C$3000,3,FALSE)</f>
        <v>CFI</v>
      </c>
      <c r="P3476" s="2"/>
      <c r="Q3476" s="2"/>
    </row>
    <row r="3477" spans="1:17" x14ac:dyDescent="0.25">
      <c r="A3477" t="s">
        <v>5434</v>
      </c>
      <c r="B3477" s="1">
        <v>43767</v>
      </c>
      <c r="C3477" s="1">
        <v>43775</v>
      </c>
      <c r="D3477" t="s">
        <v>14</v>
      </c>
      <c r="E3477" t="s">
        <v>2440</v>
      </c>
      <c r="F3477">
        <v>0</v>
      </c>
      <c r="G3477">
        <v>10000000</v>
      </c>
      <c r="H3477">
        <v>0</v>
      </c>
      <c r="I3477">
        <v>0</v>
      </c>
      <c r="J3477">
        <v>0</v>
      </c>
      <c r="K3477">
        <v>82.403999999999996</v>
      </c>
      <c r="L3477" t="s">
        <v>54</v>
      </c>
      <c r="M3477" s="2">
        <v>824040000</v>
      </c>
      <c r="N3477" s="2" t="str">
        <f>VLOOKUP(Tabla1[[#This Row],[nemo]],'Nemos y clasificaciones'!$A$2:$B$5000,2,FALSE)</f>
        <v>CFI</v>
      </c>
      <c r="O3477" s="2" t="str">
        <f>VLOOKUP(Tabla1[[#This Row],[nemo]],'Nemos y clasificaciones'!$A$1:$C$3000,3,FALSE)</f>
        <v>CFI</v>
      </c>
      <c r="P3477" s="2"/>
      <c r="Q3477" s="2"/>
    </row>
    <row r="3478" spans="1:17" x14ac:dyDescent="0.25">
      <c r="A3478" t="s">
        <v>5797</v>
      </c>
      <c r="B3478" s="1">
        <v>43677</v>
      </c>
      <c r="C3478" s="1">
        <v>43683</v>
      </c>
      <c r="D3478" t="s">
        <v>14</v>
      </c>
      <c r="E3478" t="s">
        <v>2440</v>
      </c>
      <c r="F3478">
        <v>0</v>
      </c>
      <c r="G3478">
        <v>10000000</v>
      </c>
      <c r="H3478">
        <v>0</v>
      </c>
      <c r="I3478">
        <v>0</v>
      </c>
      <c r="J3478">
        <v>0</v>
      </c>
      <c r="K3478">
        <v>60.488999999999997</v>
      </c>
      <c r="L3478" t="s">
        <v>54</v>
      </c>
      <c r="M3478" s="2">
        <v>604890000</v>
      </c>
      <c r="N3478" s="2" t="str">
        <f>VLOOKUP(Tabla1[[#This Row],[nemo]],'Nemos y clasificaciones'!$A$2:$B$5000,2,FALSE)</f>
        <v>CFI</v>
      </c>
      <c r="O3478" s="2" t="str">
        <f>VLOOKUP(Tabla1[[#This Row],[nemo]],'Nemos y clasificaciones'!$A$1:$C$3000,3,FALSE)</f>
        <v>CFI</v>
      </c>
      <c r="P3478" s="2"/>
      <c r="Q3478" s="2"/>
    </row>
    <row r="3479" spans="1:17" x14ac:dyDescent="0.25">
      <c r="A3479" t="s">
        <v>4812</v>
      </c>
      <c r="B3479" s="1">
        <v>43889</v>
      </c>
      <c r="C3479" s="1">
        <v>43895</v>
      </c>
      <c r="D3479" t="s">
        <v>14</v>
      </c>
      <c r="E3479" t="s">
        <v>2440</v>
      </c>
      <c r="F3479">
        <v>0</v>
      </c>
      <c r="G3479">
        <v>10000000</v>
      </c>
      <c r="H3479">
        <v>0</v>
      </c>
      <c r="I3479">
        <v>0</v>
      </c>
      <c r="J3479">
        <v>0</v>
      </c>
      <c r="K3479">
        <v>42.81</v>
      </c>
      <c r="L3479" t="s">
        <v>54</v>
      </c>
      <c r="M3479" s="2">
        <v>428100000</v>
      </c>
      <c r="N3479" s="2" t="str">
        <f>VLOOKUP(Tabla1[[#This Row],[nemo]],'Nemos y clasificaciones'!$A$2:$B$5000,2,FALSE)</f>
        <v>CFI</v>
      </c>
      <c r="O3479" s="2" t="str">
        <f>VLOOKUP(Tabla1[[#This Row],[nemo]],'Nemos y clasificaciones'!$A$1:$C$3000,3,FALSE)</f>
        <v>CFI</v>
      </c>
      <c r="P3479" s="2"/>
      <c r="Q3479" s="2"/>
    </row>
    <row r="3480" spans="1:17" x14ac:dyDescent="0.25">
      <c r="A3480" t="s">
        <v>4157</v>
      </c>
      <c r="B3480" s="1">
        <v>43981</v>
      </c>
      <c r="C3480" s="1">
        <v>43987</v>
      </c>
      <c r="D3480" t="s">
        <v>14</v>
      </c>
      <c r="E3480" t="s">
        <v>2440</v>
      </c>
      <c r="F3480">
        <v>0</v>
      </c>
      <c r="G3480">
        <v>10000000</v>
      </c>
      <c r="H3480">
        <v>0</v>
      </c>
      <c r="I3480">
        <v>0</v>
      </c>
      <c r="J3480">
        <v>0</v>
      </c>
      <c r="K3480">
        <v>40.223999999999997</v>
      </c>
      <c r="L3480" t="s">
        <v>54</v>
      </c>
      <c r="M3480" s="2">
        <v>402240000</v>
      </c>
      <c r="N3480" s="2" t="str">
        <f>VLOOKUP(Tabla1[[#This Row],[nemo]],'Nemos y clasificaciones'!$A$2:$B$5000,2,FALSE)</f>
        <v>CFI</v>
      </c>
      <c r="O3480" s="2" t="str">
        <f>VLOOKUP(Tabla1[[#This Row],[nemo]],'Nemos y clasificaciones'!$A$1:$C$3000,3,FALSE)</f>
        <v>CFI</v>
      </c>
      <c r="P3480" s="2"/>
      <c r="Q3480" s="2"/>
    </row>
    <row r="3481" spans="1:17" x14ac:dyDescent="0.25">
      <c r="A3481" t="s">
        <v>3184</v>
      </c>
      <c r="B3481" s="1">
        <v>44142</v>
      </c>
      <c r="C3481" s="1">
        <v>44148</v>
      </c>
      <c r="D3481" t="s">
        <v>14</v>
      </c>
      <c r="E3481" t="s">
        <v>2442</v>
      </c>
      <c r="F3481">
        <v>0</v>
      </c>
      <c r="G3481">
        <v>10000000</v>
      </c>
      <c r="H3481">
        <v>0</v>
      </c>
      <c r="I3481">
        <v>0</v>
      </c>
      <c r="J3481">
        <v>0</v>
      </c>
      <c r="K3481">
        <v>243.285</v>
      </c>
      <c r="L3481" t="s">
        <v>19</v>
      </c>
      <c r="M3481" s="2">
        <v>2432850000</v>
      </c>
      <c r="N3481" s="2" t="str">
        <f>VLOOKUP(Tabla1[[#This Row],[nemo]],'Nemos y clasificaciones'!$A$2:$B$5000,2,FALSE)</f>
        <v>CFI</v>
      </c>
      <c r="O3481" s="2" t="str">
        <f>VLOOKUP(Tabla1[[#This Row],[nemo]],'Nemos y clasificaciones'!$A$1:$C$3000,3,FALSE)</f>
        <v>CFI</v>
      </c>
      <c r="P3481" s="2"/>
      <c r="Q3481" s="2"/>
    </row>
    <row r="3482" spans="1:17" x14ac:dyDescent="0.25">
      <c r="A3482" t="s">
        <v>2441</v>
      </c>
      <c r="B3482" s="1">
        <v>44273</v>
      </c>
      <c r="C3482" s="1">
        <v>44279</v>
      </c>
      <c r="D3482" t="s">
        <v>14</v>
      </c>
      <c r="E3482" t="s">
        <v>2442</v>
      </c>
      <c r="F3482">
        <v>0</v>
      </c>
      <c r="G3482">
        <v>10000000</v>
      </c>
      <c r="H3482">
        <v>0</v>
      </c>
      <c r="I3482">
        <v>0</v>
      </c>
      <c r="J3482">
        <v>0</v>
      </c>
      <c r="K3482">
        <v>162.452</v>
      </c>
      <c r="L3482" t="s">
        <v>19</v>
      </c>
      <c r="M3482" s="2">
        <v>1624520000</v>
      </c>
      <c r="N3482" s="2" t="str">
        <f>VLOOKUP(Tabla1[[#This Row],[nemo]],'Nemos y clasificaciones'!$A$2:$B$5000,2,FALSE)</f>
        <v>CFI</v>
      </c>
      <c r="O3482" s="2" t="str">
        <f>VLOOKUP(Tabla1[[#This Row],[nemo]],'Nemos y clasificaciones'!$A$1:$C$3000,3,FALSE)</f>
        <v>CFI</v>
      </c>
      <c r="P3482" s="2"/>
      <c r="Q3482" s="2"/>
    </row>
    <row r="3483" spans="1:17" x14ac:dyDescent="0.25">
      <c r="A3483" t="s">
        <v>3540</v>
      </c>
      <c r="B3483" s="1">
        <v>44065</v>
      </c>
      <c r="C3483" s="1">
        <v>44071</v>
      </c>
      <c r="D3483" t="s">
        <v>14</v>
      </c>
      <c r="E3483" t="s">
        <v>2442</v>
      </c>
      <c r="F3483">
        <v>0</v>
      </c>
      <c r="G3483">
        <v>10000000</v>
      </c>
      <c r="H3483">
        <v>0</v>
      </c>
      <c r="I3483">
        <v>0</v>
      </c>
      <c r="J3483">
        <v>0</v>
      </c>
      <c r="K3483">
        <v>156.958</v>
      </c>
      <c r="L3483" t="s">
        <v>19</v>
      </c>
      <c r="M3483" s="2">
        <v>1569580000</v>
      </c>
      <c r="N3483" s="2" t="str">
        <f>VLOOKUP(Tabla1[[#This Row],[nemo]],'Nemos y clasificaciones'!$A$2:$B$5000,2,FALSE)</f>
        <v>CFI</v>
      </c>
      <c r="O3483" s="2" t="str">
        <f>VLOOKUP(Tabla1[[#This Row],[nemo]],'Nemos y clasificaciones'!$A$1:$C$3000,3,FALSE)</f>
        <v>CFI</v>
      </c>
      <c r="P3483" s="2"/>
      <c r="Q3483" s="2"/>
    </row>
    <row r="3484" spans="1:17" x14ac:dyDescent="0.25">
      <c r="A3484" t="s">
        <v>5433</v>
      </c>
      <c r="B3484" s="1">
        <v>43767</v>
      </c>
      <c r="C3484" s="1">
        <v>43775</v>
      </c>
      <c r="D3484" t="s">
        <v>14</v>
      </c>
      <c r="E3484" t="s">
        <v>2442</v>
      </c>
      <c r="F3484">
        <v>0</v>
      </c>
      <c r="G3484">
        <v>10000000</v>
      </c>
      <c r="H3484">
        <v>0</v>
      </c>
      <c r="I3484">
        <v>0</v>
      </c>
      <c r="J3484">
        <v>0</v>
      </c>
      <c r="K3484">
        <v>77.978999999999999</v>
      </c>
      <c r="L3484" t="s">
        <v>54</v>
      </c>
      <c r="M3484" s="2">
        <v>779790000</v>
      </c>
      <c r="N3484" s="2" t="str">
        <f>VLOOKUP(Tabla1[[#This Row],[nemo]],'Nemos y clasificaciones'!$A$2:$B$5000,2,FALSE)</f>
        <v>CFI</v>
      </c>
      <c r="O3484" s="2" t="str">
        <f>VLOOKUP(Tabla1[[#This Row],[nemo]],'Nemos y clasificaciones'!$A$1:$C$3000,3,FALSE)</f>
        <v>CFI</v>
      </c>
      <c r="P3484" s="2"/>
      <c r="Q3484" s="2"/>
    </row>
    <row r="3485" spans="1:17" x14ac:dyDescent="0.25">
      <c r="A3485" t="s">
        <v>5798</v>
      </c>
      <c r="B3485" s="1">
        <v>43677</v>
      </c>
      <c r="C3485" s="1">
        <v>43683</v>
      </c>
      <c r="D3485" t="s">
        <v>14</v>
      </c>
      <c r="E3485" t="s">
        <v>2442</v>
      </c>
      <c r="F3485">
        <v>0</v>
      </c>
      <c r="G3485">
        <v>10000000</v>
      </c>
      <c r="H3485">
        <v>0</v>
      </c>
      <c r="I3485">
        <v>0</v>
      </c>
      <c r="J3485">
        <v>0</v>
      </c>
      <c r="K3485">
        <v>59.932000000000002</v>
      </c>
      <c r="L3485" t="s">
        <v>54</v>
      </c>
      <c r="M3485" s="2">
        <v>599320000</v>
      </c>
      <c r="N3485" s="2" t="str">
        <f>VLOOKUP(Tabla1[[#This Row],[nemo]],'Nemos y clasificaciones'!$A$2:$B$5000,2,FALSE)</f>
        <v>CFI</v>
      </c>
      <c r="O3485" s="2" t="str">
        <f>VLOOKUP(Tabla1[[#This Row],[nemo]],'Nemos y clasificaciones'!$A$1:$C$3000,3,FALSE)</f>
        <v>CFI</v>
      </c>
      <c r="P3485" s="2"/>
      <c r="Q3485" s="2"/>
    </row>
    <row r="3486" spans="1:17" x14ac:dyDescent="0.25">
      <c r="A3486" t="s">
        <v>4156</v>
      </c>
      <c r="B3486" s="1">
        <v>43981</v>
      </c>
      <c r="C3486" s="1">
        <v>43987</v>
      </c>
      <c r="D3486" t="s">
        <v>14</v>
      </c>
      <c r="E3486" t="s">
        <v>2442</v>
      </c>
      <c r="F3486">
        <v>0</v>
      </c>
      <c r="G3486">
        <v>10000000</v>
      </c>
      <c r="H3486">
        <v>0</v>
      </c>
      <c r="I3486">
        <v>0</v>
      </c>
      <c r="J3486">
        <v>0</v>
      </c>
      <c r="K3486">
        <v>58.859000000000002</v>
      </c>
      <c r="L3486" t="s">
        <v>54</v>
      </c>
      <c r="M3486" s="2">
        <v>588590000</v>
      </c>
      <c r="N3486" s="2" t="str">
        <f>VLOOKUP(Tabla1[[#This Row],[nemo]],'Nemos y clasificaciones'!$A$2:$B$5000,2,FALSE)</f>
        <v>CFI</v>
      </c>
      <c r="O3486" s="2" t="str">
        <f>VLOOKUP(Tabla1[[#This Row],[nemo]],'Nemos y clasificaciones'!$A$1:$C$3000,3,FALSE)</f>
        <v>CFI</v>
      </c>
      <c r="P3486" s="2"/>
      <c r="Q3486" s="2"/>
    </row>
    <row r="3487" spans="1:17" x14ac:dyDescent="0.25">
      <c r="A3487" t="s">
        <v>4813</v>
      </c>
      <c r="B3487" s="1">
        <v>43889</v>
      </c>
      <c r="C3487" s="1">
        <v>43895</v>
      </c>
      <c r="D3487" t="s">
        <v>14</v>
      </c>
      <c r="E3487" t="s">
        <v>2442</v>
      </c>
      <c r="F3487">
        <v>0</v>
      </c>
      <c r="G3487">
        <v>10000000</v>
      </c>
      <c r="H3487">
        <v>0</v>
      </c>
      <c r="I3487">
        <v>0</v>
      </c>
      <c r="J3487">
        <v>0</v>
      </c>
      <c r="K3487">
        <v>37.097999999999999</v>
      </c>
      <c r="L3487" t="s">
        <v>54</v>
      </c>
      <c r="M3487" s="2">
        <v>370980000</v>
      </c>
      <c r="N3487" s="2" t="str">
        <f>VLOOKUP(Tabla1[[#This Row],[nemo]],'Nemos y clasificaciones'!$A$2:$B$5000,2,FALSE)</f>
        <v>CFI</v>
      </c>
      <c r="O3487" s="2" t="str">
        <f>VLOOKUP(Tabla1[[#This Row],[nemo]],'Nemos y clasificaciones'!$A$1:$C$3000,3,FALSE)</f>
        <v>CFI</v>
      </c>
      <c r="P3487" s="2"/>
      <c r="Q3487" s="2"/>
    </row>
    <row r="3488" spans="1:17" x14ac:dyDescent="0.25">
      <c r="A3488" t="s">
        <v>3065</v>
      </c>
      <c r="B3488" s="1">
        <v>44167</v>
      </c>
      <c r="C3488" s="1">
        <v>44174</v>
      </c>
      <c r="D3488" t="s">
        <v>14</v>
      </c>
      <c r="E3488" t="s">
        <v>3066</v>
      </c>
      <c r="F3488">
        <v>0</v>
      </c>
      <c r="G3488">
        <v>10000000</v>
      </c>
      <c r="H3488">
        <v>0</v>
      </c>
      <c r="I3488">
        <v>0</v>
      </c>
      <c r="J3488">
        <v>0</v>
      </c>
      <c r="K3488">
        <v>340</v>
      </c>
      <c r="L3488" t="s">
        <v>19</v>
      </c>
      <c r="M3488" s="2">
        <v>3400000000</v>
      </c>
      <c r="N3488" s="2" t="str">
        <f>VLOOKUP(Tabla1[[#This Row],[nemo]],'Nemos y clasificaciones'!$A$2:$B$5000,2,FALSE)</f>
        <v>CFI</v>
      </c>
      <c r="O3488" s="2" t="str">
        <f>VLOOKUP(Tabla1[[#This Row],[nemo]],'Nemos y clasificaciones'!$A$1:$C$3000,3,FALSE)</f>
        <v>CFI</v>
      </c>
      <c r="P3488" s="2"/>
      <c r="Q3488" s="2"/>
    </row>
    <row r="3489" spans="1:17" x14ac:dyDescent="0.25">
      <c r="A3489" t="s">
        <v>5696</v>
      </c>
      <c r="B3489" s="1">
        <v>43708</v>
      </c>
      <c r="C3489" s="1">
        <v>43714</v>
      </c>
      <c r="D3489" t="s">
        <v>14</v>
      </c>
      <c r="E3489" t="s">
        <v>3066</v>
      </c>
      <c r="F3489">
        <v>0</v>
      </c>
      <c r="G3489">
        <v>10000000</v>
      </c>
      <c r="H3489">
        <v>0</v>
      </c>
      <c r="I3489">
        <v>0</v>
      </c>
      <c r="J3489">
        <v>0</v>
      </c>
      <c r="K3489">
        <v>330</v>
      </c>
      <c r="L3489" t="s">
        <v>19</v>
      </c>
      <c r="M3489" s="2">
        <v>3300000000</v>
      </c>
      <c r="N3489" s="2" t="str">
        <f>VLOOKUP(Tabla1[[#This Row],[nemo]],'Nemos y clasificaciones'!$A$2:$B$5000,2,FALSE)</f>
        <v>CFI</v>
      </c>
      <c r="O3489" s="2" t="str">
        <f>VLOOKUP(Tabla1[[#This Row],[nemo]],'Nemos y clasificaciones'!$A$1:$C$3000,3,FALSE)</f>
        <v>CFI</v>
      </c>
      <c r="P3489" s="2"/>
      <c r="Q3489" s="2"/>
    </row>
    <row r="3490" spans="1:17" x14ac:dyDescent="0.25">
      <c r="A3490" t="s">
        <v>5086</v>
      </c>
      <c r="B3490" s="1">
        <v>43798</v>
      </c>
      <c r="C3490" s="1">
        <v>43804</v>
      </c>
      <c r="D3490" t="s">
        <v>14</v>
      </c>
      <c r="E3490" t="s">
        <v>3066</v>
      </c>
      <c r="F3490">
        <v>0</v>
      </c>
      <c r="G3490">
        <v>10000000</v>
      </c>
      <c r="H3490">
        <v>0</v>
      </c>
      <c r="I3490">
        <v>0</v>
      </c>
      <c r="J3490">
        <v>0</v>
      </c>
      <c r="K3490">
        <v>326</v>
      </c>
      <c r="L3490" t="s">
        <v>19</v>
      </c>
      <c r="M3490" s="2">
        <v>3260000000</v>
      </c>
      <c r="N3490" s="2" t="str">
        <f>VLOOKUP(Tabla1[[#This Row],[nemo]],'Nemos y clasificaciones'!$A$2:$B$5000,2,FALSE)</f>
        <v>CFI</v>
      </c>
      <c r="O3490" s="2" t="str">
        <f>VLOOKUP(Tabla1[[#This Row],[nemo]],'Nemos y clasificaciones'!$A$1:$C$3000,3,FALSE)</f>
        <v>CFI</v>
      </c>
      <c r="P3490" s="2"/>
      <c r="Q3490" s="2"/>
    </row>
    <row r="3491" spans="1:17" x14ac:dyDescent="0.25">
      <c r="A3491" t="s">
        <v>4155</v>
      </c>
      <c r="B3491" s="1">
        <v>43980</v>
      </c>
      <c r="C3491" s="1">
        <v>43987</v>
      </c>
      <c r="D3491" t="s">
        <v>14</v>
      </c>
      <c r="E3491" t="s">
        <v>3066</v>
      </c>
      <c r="F3491">
        <v>0</v>
      </c>
      <c r="G3491">
        <v>10000000</v>
      </c>
      <c r="H3491">
        <v>0</v>
      </c>
      <c r="I3491">
        <v>0</v>
      </c>
      <c r="J3491">
        <v>0</v>
      </c>
      <c r="K3491">
        <v>317</v>
      </c>
      <c r="L3491" t="s">
        <v>19</v>
      </c>
      <c r="M3491" s="2">
        <v>3170000000</v>
      </c>
      <c r="N3491" s="2" t="str">
        <f>VLOOKUP(Tabla1[[#This Row],[nemo]],'Nemos y clasificaciones'!$A$2:$B$5000,2,FALSE)</f>
        <v>CFI</v>
      </c>
      <c r="O3491" s="2" t="str">
        <f>VLOOKUP(Tabla1[[#This Row],[nemo]],'Nemos y clasificaciones'!$A$1:$C$3000,3,FALSE)</f>
        <v>CFI</v>
      </c>
      <c r="P3491" s="2"/>
      <c r="Q3491" s="2"/>
    </row>
    <row r="3492" spans="1:17" x14ac:dyDescent="0.25">
      <c r="A3492" t="s">
        <v>6453</v>
      </c>
      <c r="B3492" s="1">
        <v>43589</v>
      </c>
      <c r="C3492" s="1">
        <v>43595</v>
      </c>
      <c r="D3492" t="s">
        <v>14</v>
      </c>
      <c r="E3492" t="s">
        <v>1945</v>
      </c>
      <c r="F3492">
        <v>0</v>
      </c>
      <c r="G3492">
        <v>28875307</v>
      </c>
      <c r="H3492">
        <v>0</v>
      </c>
      <c r="I3492">
        <v>0</v>
      </c>
      <c r="J3492">
        <v>0</v>
      </c>
      <c r="K3492">
        <v>7</v>
      </c>
      <c r="L3492" t="s">
        <v>16</v>
      </c>
      <c r="M3492" s="2">
        <v>202127149</v>
      </c>
      <c r="N3492" s="2" t="str">
        <f>VLOOKUP(Tabla1[[#This Row],[nemo]],'Nemos y clasificaciones'!$A$2:$B$5000,2,FALSE)</f>
        <v>MUELLES DE PENCO S.A.</v>
      </c>
      <c r="O3492" s="2" t="str">
        <f>VLOOKUP(Tabla1[[#This Row],[nemo]],'Nemos y clasificaciones'!$A$1:$C$3000,3,FALSE)</f>
        <v>Transportes y servicios marítimos</v>
      </c>
      <c r="P3492" s="2"/>
      <c r="Q3492" s="2"/>
    </row>
    <row r="3493" spans="1:17" x14ac:dyDescent="0.25">
      <c r="A3493" t="s">
        <v>6197</v>
      </c>
      <c r="B3493" s="1">
        <v>43617</v>
      </c>
      <c r="C3493" s="1">
        <v>43623</v>
      </c>
      <c r="D3493" t="s">
        <v>14</v>
      </c>
      <c r="E3493" t="s">
        <v>3066</v>
      </c>
      <c r="F3493">
        <v>0</v>
      </c>
      <c r="G3493">
        <v>10000000</v>
      </c>
      <c r="H3493">
        <v>0</v>
      </c>
      <c r="I3493">
        <v>0</v>
      </c>
      <c r="J3493">
        <v>0</v>
      </c>
      <c r="K3493">
        <v>316</v>
      </c>
      <c r="L3493" t="s">
        <v>19</v>
      </c>
      <c r="M3493" s="2">
        <v>3160000000</v>
      </c>
      <c r="N3493" s="2" t="str">
        <f>VLOOKUP(Tabla1[[#This Row],[nemo]],'Nemos y clasificaciones'!$A$2:$B$5000,2,FALSE)</f>
        <v>CFI</v>
      </c>
      <c r="O3493" s="2" t="str">
        <f>VLOOKUP(Tabla1[[#This Row],[nemo]],'Nemos y clasificaciones'!$A$1:$C$3000,3,FALSE)</f>
        <v>CFI</v>
      </c>
      <c r="P3493" s="2"/>
      <c r="Q3493" s="2"/>
    </row>
    <row r="3494" spans="1:17" x14ac:dyDescent="0.25">
      <c r="A3494" t="s">
        <v>4811</v>
      </c>
      <c r="B3494" s="1">
        <v>43889</v>
      </c>
      <c r="C3494" s="1">
        <v>43896</v>
      </c>
      <c r="D3494" t="s">
        <v>14</v>
      </c>
      <c r="E3494" t="s">
        <v>3066</v>
      </c>
      <c r="F3494">
        <v>0</v>
      </c>
      <c r="G3494">
        <v>10000000</v>
      </c>
      <c r="H3494">
        <v>0</v>
      </c>
      <c r="I3494">
        <v>0</v>
      </c>
      <c r="J3494">
        <v>0</v>
      </c>
      <c r="K3494">
        <v>315</v>
      </c>
      <c r="L3494" t="s">
        <v>19</v>
      </c>
      <c r="M3494" s="2">
        <v>3150000000</v>
      </c>
      <c r="N3494" s="2" t="str">
        <f>VLOOKUP(Tabla1[[#This Row],[nemo]],'Nemos y clasificaciones'!$A$2:$B$5000,2,FALSE)</f>
        <v>CFI</v>
      </c>
      <c r="O3494" s="2" t="str">
        <f>VLOOKUP(Tabla1[[#This Row],[nemo]],'Nemos y clasificaciones'!$A$1:$C$3000,3,FALSE)</f>
        <v>CFI</v>
      </c>
      <c r="P3494" s="2"/>
      <c r="Q3494" s="2"/>
    </row>
    <row r="3495" spans="1:17" x14ac:dyDescent="0.25">
      <c r="A3495" t="s">
        <v>3512</v>
      </c>
      <c r="B3495" s="1">
        <v>44074</v>
      </c>
      <c r="C3495" s="1">
        <v>44081</v>
      </c>
      <c r="D3495" t="s">
        <v>14</v>
      </c>
      <c r="E3495" t="s">
        <v>3066</v>
      </c>
      <c r="F3495">
        <v>0</v>
      </c>
      <c r="G3495">
        <v>10000000</v>
      </c>
      <c r="H3495">
        <v>0</v>
      </c>
      <c r="I3495">
        <v>0</v>
      </c>
      <c r="J3495">
        <v>0</v>
      </c>
      <c r="K3495">
        <v>289</v>
      </c>
      <c r="L3495" t="s">
        <v>19</v>
      </c>
      <c r="M3495" s="2">
        <v>2890000000</v>
      </c>
      <c r="N3495" s="2" t="str">
        <f>VLOOKUP(Tabla1[[#This Row],[nemo]],'Nemos y clasificaciones'!$A$2:$B$5000,2,FALSE)</f>
        <v>CFI</v>
      </c>
      <c r="O3495" s="2" t="str">
        <f>VLOOKUP(Tabla1[[#This Row],[nemo]],'Nemos y clasificaciones'!$A$1:$C$3000,3,FALSE)</f>
        <v>CFI</v>
      </c>
      <c r="P3495" s="2"/>
      <c r="Q3495" s="2"/>
    </row>
    <row r="3496" spans="1:17" x14ac:dyDescent="0.25">
      <c r="A3496" t="s">
        <v>6853</v>
      </c>
      <c r="B3496" s="1">
        <v>43525</v>
      </c>
      <c r="C3496" s="1">
        <v>43531</v>
      </c>
      <c r="D3496" t="s">
        <v>14</v>
      </c>
      <c r="E3496" t="s">
        <v>3066</v>
      </c>
      <c r="F3496">
        <v>0</v>
      </c>
      <c r="G3496">
        <v>10000000</v>
      </c>
      <c r="H3496">
        <v>0</v>
      </c>
      <c r="I3496">
        <v>0</v>
      </c>
      <c r="J3496">
        <v>0</v>
      </c>
      <c r="K3496">
        <v>274</v>
      </c>
      <c r="L3496" t="s">
        <v>19</v>
      </c>
      <c r="M3496" s="2">
        <v>2740000000</v>
      </c>
      <c r="N3496" s="2" t="str">
        <f>VLOOKUP(Tabla1[[#This Row],[nemo]],'Nemos y clasificaciones'!$A$2:$B$5000,2,FALSE)</f>
        <v>CFI</v>
      </c>
      <c r="O3496" s="2" t="str">
        <f>VLOOKUP(Tabla1[[#This Row],[nemo]],'Nemos y clasificaciones'!$A$1:$C$3000,3,FALSE)</f>
        <v>CFI</v>
      </c>
      <c r="P3496" s="2"/>
      <c r="Q3496" s="2"/>
    </row>
    <row r="3497" spans="1:17" x14ac:dyDescent="0.25">
      <c r="A3497" t="s">
        <v>806</v>
      </c>
      <c r="B3497" s="1">
        <v>44386</v>
      </c>
      <c r="C3497" s="1">
        <v>44392</v>
      </c>
      <c r="D3497" t="s">
        <v>14</v>
      </c>
      <c r="E3497" t="s">
        <v>807</v>
      </c>
      <c r="F3497">
        <v>0</v>
      </c>
      <c r="G3497">
        <v>10000000</v>
      </c>
      <c r="H3497">
        <v>0</v>
      </c>
      <c r="I3497">
        <v>0</v>
      </c>
      <c r="J3497">
        <v>0</v>
      </c>
      <c r="K3497">
        <v>89.863</v>
      </c>
      <c r="L3497" t="s">
        <v>54</v>
      </c>
      <c r="M3497" s="2">
        <v>898630000</v>
      </c>
      <c r="N3497" s="2" t="str">
        <f>VLOOKUP(Tabla1[[#This Row],[nemo]],'Nemos y clasificaciones'!$A$2:$B$5000,2,FALSE)</f>
        <v>CFI</v>
      </c>
      <c r="O3497" s="2" t="str">
        <f>VLOOKUP(Tabla1[[#This Row],[nemo]],'Nemos y clasificaciones'!$A$1:$C$3000,3,FALSE)</f>
        <v>CFI</v>
      </c>
      <c r="P3497" s="2"/>
      <c r="Q3497" s="2"/>
    </row>
    <row r="3498" spans="1:17" x14ac:dyDescent="0.25">
      <c r="A3498" t="s">
        <v>808</v>
      </c>
      <c r="B3498" s="1">
        <v>44386</v>
      </c>
      <c r="C3498" s="1">
        <v>44392</v>
      </c>
      <c r="D3498" t="s">
        <v>14</v>
      </c>
      <c r="E3498" t="s">
        <v>809</v>
      </c>
      <c r="F3498">
        <v>0</v>
      </c>
      <c r="G3498">
        <v>10000000</v>
      </c>
      <c r="H3498">
        <v>0</v>
      </c>
      <c r="I3498">
        <v>0</v>
      </c>
      <c r="J3498">
        <v>0</v>
      </c>
      <c r="K3498">
        <v>127.233</v>
      </c>
      <c r="L3498" t="s">
        <v>19</v>
      </c>
      <c r="M3498" s="2">
        <v>1272330000</v>
      </c>
      <c r="N3498" s="2" t="str">
        <f>VLOOKUP(Tabla1[[#This Row],[nemo]],'Nemos y clasificaciones'!$A$2:$B$5000,2,FALSE)</f>
        <v>CFI</v>
      </c>
      <c r="O3498" s="2" t="str">
        <f>VLOOKUP(Tabla1[[#This Row],[nemo]],'Nemos y clasificaciones'!$A$1:$C$3000,3,FALSE)</f>
        <v>CFI</v>
      </c>
      <c r="P3498" s="2"/>
      <c r="Q3498" s="2"/>
    </row>
    <row r="3499" spans="1:17" x14ac:dyDescent="0.25">
      <c r="A3499" t="s">
        <v>11651</v>
      </c>
      <c r="B3499" s="1">
        <v>42136</v>
      </c>
      <c r="C3499" s="1">
        <v>42142</v>
      </c>
      <c r="D3499" t="s">
        <v>14</v>
      </c>
      <c r="E3499" t="s">
        <v>6518</v>
      </c>
      <c r="F3499">
        <v>0</v>
      </c>
      <c r="G3499">
        <v>5727891780</v>
      </c>
      <c r="H3499">
        <v>0</v>
      </c>
      <c r="I3499">
        <v>0</v>
      </c>
      <c r="J3499">
        <v>0</v>
      </c>
      <c r="K3499">
        <v>3.5000000000000003E-2</v>
      </c>
      <c r="L3499" t="s">
        <v>23</v>
      </c>
      <c r="M3499" s="2">
        <v>200476212.30000001</v>
      </c>
      <c r="N3499" s="2" t="str">
        <f>VLOOKUP(Tabla1[[#This Row],[nemo]],'Nemos y clasificaciones'!$A$2:$B$5000,2,FALSE)</f>
        <v>INMOBILIARIA SAN PATRICIO S.A.</v>
      </c>
      <c r="O3499" s="2" t="str">
        <f>VLOOKUP(Tabla1[[#This Row],[nemo]],'Nemos y clasificaciones'!$A$1:$C$3000,3,FALSE)</f>
        <v>Construcción</v>
      </c>
      <c r="P3499" s="2"/>
      <c r="Q3499" s="2"/>
    </row>
    <row r="3500" spans="1:17" x14ac:dyDescent="0.25">
      <c r="A3500" t="s">
        <v>2213</v>
      </c>
      <c r="B3500" s="1">
        <v>44295</v>
      </c>
      <c r="C3500" s="1">
        <v>44301</v>
      </c>
      <c r="D3500" t="s">
        <v>14</v>
      </c>
      <c r="E3500" t="s">
        <v>809</v>
      </c>
      <c r="F3500">
        <v>0</v>
      </c>
      <c r="G3500">
        <v>10000000</v>
      </c>
      <c r="H3500">
        <v>0</v>
      </c>
      <c r="I3500">
        <v>0</v>
      </c>
      <c r="J3500">
        <v>0</v>
      </c>
      <c r="K3500">
        <v>72.492999999999995</v>
      </c>
      <c r="L3500" t="s">
        <v>54</v>
      </c>
      <c r="M3500" s="2">
        <v>724930000</v>
      </c>
      <c r="N3500" s="2" t="str">
        <f>VLOOKUP(Tabla1[[#This Row],[nemo]],'Nemos y clasificaciones'!$A$2:$B$5000,2,FALSE)</f>
        <v>CFI</v>
      </c>
      <c r="O3500" s="2" t="str">
        <f>VLOOKUP(Tabla1[[#This Row],[nemo]],'Nemos y clasificaciones'!$A$1:$C$3000,3,FALSE)</f>
        <v>CFI</v>
      </c>
      <c r="P3500" s="2"/>
      <c r="Q3500" s="2"/>
    </row>
    <row r="3501" spans="1:17" x14ac:dyDescent="0.25">
      <c r="A3501" t="s">
        <v>810</v>
      </c>
      <c r="B3501" s="1">
        <v>44386</v>
      </c>
      <c r="C3501" s="1">
        <v>44392</v>
      </c>
      <c r="D3501" t="s">
        <v>14</v>
      </c>
      <c r="E3501" t="s">
        <v>811</v>
      </c>
      <c r="F3501">
        <v>0</v>
      </c>
      <c r="G3501">
        <v>10000000</v>
      </c>
      <c r="H3501">
        <v>0</v>
      </c>
      <c r="I3501">
        <v>0</v>
      </c>
      <c r="J3501">
        <v>0</v>
      </c>
      <c r="K3501">
        <v>169.64400000000001</v>
      </c>
      <c r="L3501" t="s">
        <v>19</v>
      </c>
      <c r="M3501" s="2">
        <v>1696440000</v>
      </c>
      <c r="N3501" s="2" t="str">
        <f>VLOOKUP(Tabla1[[#This Row],[nemo]],'Nemos y clasificaciones'!$A$2:$B$5000,2,FALSE)</f>
        <v>CFI</v>
      </c>
      <c r="O3501" s="2" t="str">
        <f>VLOOKUP(Tabla1[[#This Row],[nemo]],'Nemos y clasificaciones'!$A$1:$C$3000,3,FALSE)</f>
        <v>CFI</v>
      </c>
      <c r="P3501" s="2"/>
      <c r="Q3501" s="2"/>
    </row>
    <row r="3502" spans="1:17" x14ac:dyDescent="0.25">
      <c r="A3502" t="s">
        <v>2212</v>
      </c>
      <c r="B3502" s="1">
        <v>44295</v>
      </c>
      <c r="C3502" s="1">
        <v>44301</v>
      </c>
      <c r="D3502" t="s">
        <v>14</v>
      </c>
      <c r="E3502" t="s">
        <v>811</v>
      </c>
      <c r="F3502">
        <v>0</v>
      </c>
      <c r="G3502">
        <v>10000000</v>
      </c>
      <c r="H3502">
        <v>0</v>
      </c>
      <c r="I3502">
        <v>0</v>
      </c>
      <c r="J3502">
        <v>0</v>
      </c>
      <c r="K3502">
        <v>96.658000000000001</v>
      </c>
      <c r="L3502" t="s">
        <v>54</v>
      </c>
      <c r="M3502" s="2">
        <v>966580000</v>
      </c>
      <c r="N3502" s="2" t="str">
        <f>VLOOKUP(Tabla1[[#This Row],[nemo]],'Nemos y clasificaciones'!$A$2:$B$5000,2,FALSE)</f>
        <v>CFI</v>
      </c>
      <c r="O3502" s="2" t="str">
        <f>VLOOKUP(Tabla1[[#This Row],[nemo]],'Nemos y clasificaciones'!$A$1:$C$3000,3,FALSE)</f>
        <v>CFI</v>
      </c>
      <c r="P3502" s="2"/>
      <c r="Q3502" s="2"/>
    </row>
    <row r="3503" spans="1:17" x14ac:dyDescent="0.25">
      <c r="A3503" t="s">
        <v>812</v>
      </c>
      <c r="B3503" s="1">
        <v>44386</v>
      </c>
      <c r="C3503" s="1">
        <v>44392</v>
      </c>
      <c r="D3503" t="s">
        <v>14</v>
      </c>
      <c r="E3503" t="s">
        <v>813</v>
      </c>
      <c r="F3503">
        <v>0</v>
      </c>
      <c r="G3503">
        <v>10000000</v>
      </c>
      <c r="H3503">
        <v>0</v>
      </c>
      <c r="I3503">
        <v>0</v>
      </c>
      <c r="J3503">
        <v>0</v>
      </c>
      <c r="K3503">
        <v>235.61600000000001</v>
      </c>
      <c r="L3503" t="s">
        <v>19</v>
      </c>
      <c r="M3503" s="2">
        <v>2356160000</v>
      </c>
      <c r="N3503" s="2" t="str">
        <f>VLOOKUP(Tabla1[[#This Row],[nemo]],'Nemos y clasificaciones'!$A$2:$B$5000,2,FALSE)</f>
        <v>CFI</v>
      </c>
      <c r="O3503" s="2" t="str">
        <f>VLOOKUP(Tabla1[[#This Row],[nemo]],'Nemos y clasificaciones'!$A$1:$C$3000,3,FALSE)</f>
        <v>CFI</v>
      </c>
      <c r="P3503" s="2"/>
      <c r="Q3503" s="2"/>
    </row>
    <row r="3504" spans="1:17" x14ac:dyDescent="0.25">
      <c r="A3504" t="s">
        <v>2211</v>
      </c>
      <c r="B3504" s="1">
        <v>44295</v>
      </c>
      <c r="C3504" s="1">
        <v>44301</v>
      </c>
      <c r="D3504" t="s">
        <v>14</v>
      </c>
      <c r="E3504" t="s">
        <v>813</v>
      </c>
      <c r="F3504">
        <v>0</v>
      </c>
      <c r="G3504">
        <v>10000000</v>
      </c>
      <c r="H3504">
        <v>0</v>
      </c>
      <c r="I3504">
        <v>0</v>
      </c>
      <c r="J3504">
        <v>0</v>
      </c>
      <c r="K3504">
        <v>134.24700000000001</v>
      </c>
      <c r="L3504" t="s">
        <v>19</v>
      </c>
      <c r="M3504" s="2">
        <v>1342470000</v>
      </c>
      <c r="N3504" s="2" t="str">
        <f>VLOOKUP(Tabla1[[#This Row],[nemo]],'Nemos y clasificaciones'!$A$2:$B$5000,2,FALSE)</f>
        <v>CFI</v>
      </c>
      <c r="O3504" s="2" t="str">
        <f>VLOOKUP(Tabla1[[#This Row],[nemo]],'Nemos y clasificaciones'!$A$1:$C$3000,3,FALSE)</f>
        <v>CFI</v>
      </c>
      <c r="P3504" s="2"/>
      <c r="Q3504" s="2"/>
    </row>
    <row r="3505" spans="1:17" x14ac:dyDescent="0.25">
      <c r="A3505" t="s">
        <v>11205</v>
      </c>
      <c r="B3505" s="1">
        <v>42293</v>
      </c>
      <c r="C3505" s="1">
        <v>42299</v>
      </c>
      <c r="D3505" t="s">
        <v>14</v>
      </c>
      <c r="E3505" t="s">
        <v>1218</v>
      </c>
      <c r="F3505">
        <v>0</v>
      </c>
      <c r="G3505">
        <v>20000000</v>
      </c>
      <c r="H3505">
        <v>0</v>
      </c>
      <c r="I3505">
        <v>0</v>
      </c>
      <c r="J3505">
        <v>0</v>
      </c>
      <c r="K3505">
        <v>10</v>
      </c>
      <c r="L3505" t="s">
        <v>16</v>
      </c>
      <c r="M3505" s="2">
        <v>200000000</v>
      </c>
      <c r="N3505" s="2" t="str">
        <f>VLOOKUP(Tabla1[[#This Row],[nemo]],'Nemos y clasificaciones'!$A$2:$B$5000,2,FALSE)</f>
        <v>INVERSIONES UNESPA S.A.</v>
      </c>
      <c r="O3505" s="2" t="str">
        <f>VLOOKUP(Tabla1[[#This Row],[nemo]],'Nemos y clasificaciones'!$A$1:$C$3000,3,FALSE)</f>
        <v>Servicios financieros</v>
      </c>
      <c r="P3505" s="2"/>
      <c r="Q3505" s="2"/>
    </row>
    <row r="3506" spans="1:17" x14ac:dyDescent="0.25">
      <c r="A3506" t="s">
        <v>1888</v>
      </c>
      <c r="B3506" s="1">
        <v>44324</v>
      </c>
      <c r="C3506" s="1">
        <v>44330</v>
      </c>
      <c r="D3506" t="s">
        <v>14</v>
      </c>
      <c r="E3506" t="s">
        <v>1889</v>
      </c>
      <c r="F3506">
        <v>0</v>
      </c>
      <c r="G3506">
        <v>10000000</v>
      </c>
      <c r="H3506">
        <v>0</v>
      </c>
      <c r="I3506">
        <v>0</v>
      </c>
      <c r="J3506">
        <v>0</v>
      </c>
      <c r="K3506">
        <v>1094.75</v>
      </c>
      <c r="L3506" t="s">
        <v>19</v>
      </c>
      <c r="M3506" s="2">
        <v>10947500000</v>
      </c>
      <c r="N3506" s="2" t="str">
        <f>VLOOKUP(Tabla1[[#This Row],[nemo]],'Nemos y clasificaciones'!$A$2:$B$5000,2,FALSE)</f>
        <v>CFI</v>
      </c>
      <c r="O3506" s="2" t="str">
        <f>VLOOKUP(Tabla1[[#This Row],[nemo]],'Nemos y clasificaciones'!$A$1:$C$3000,3,FALSE)</f>
        <v>CFI</v>
      </c>
      <c r="P3506" s="2"/>
      <c r="Q3506" s="2"/>
    </row>
    <row r="3507" spans="1:17" x14ac:dyDescent="0.25">
      <c r="A3507" t="s">
        <v>3854</v>
      </c>
      <c r="B3507" s="1">
        <v>44002</v>
      </c>
      <c r="C3507" s="1">
        <v>44008</v>
      </c>
      <c r="D3507" t="s">
        <v>14</v>
      </c>
      <c r="E3507" t="s">
        <v>1889</v>
      </c>
      <c r="F3507">
        <v>0</v>
      </c>
      <c r="G3507">
        <v>10000000</v>
      </c>
      <c r="H3507">
        <v>0</v>
      </c>
      <c r="I3507">
        <v>0</v>
      </c>
      <c r="J3507">
        <v>0</v>
      </c>
      <c r="K3507">
        <v>37.985999999999997</v>
      </c>
      <c r="L3507" t="s">
        <v>54</v>
      </c>
      <c r="M3507" s="2">
        <v>379860000</v>
      </c>
      <c r="N3507" s="2" t="str">
        <f>VLOOKUP(Tabla1[[#This Row],[nemo]],'Nemos y clasificaciones'!$A$2:$B$5000,2,FALSE)</f>
        <v>CFI</v>
      </c>
      <c r="O3507" s="2" t="str">
        <f>VLOOKUP(Tabla1[[#This Row],[nemo]],'Nemos y clasificaciones'!$A$1:$C$3000,3,FALSE)</f>
        <v>CFI</v>
      </c>
      <c r="P3507" s="2"/>
      <c r="Q3507" s="2"/>
    </row>
    <row r="3508" spans="1:17" x14ac:dyDescent="0.25">
      <c r="A3508" t="s">
        <v>1890</v>
      </c>
      <c r="B3508" s="1">
        <v>44324</v>
      </c>
      <c r="C3508" s="1">
        <v>44330</v>
      </c>
      <c r="D3508" t="s">
        <v>14</v>
      </c>
      <c r="E3508" t="s">
        <v>1891</v>
      </c>
      <c r="F3508">
        <v>0</v>
      </c>
      <c r="G3508">
        <v>10000000</v>
      </c>
      <c r="H3508">
        <v>0</v>
      </c>
      <c r="I3508">
        <v>0</v>
      </c>
      <c r="J3508">
        <v>0</v>
      </c>
      <c r="K3508">
        <v>1131.258</v>
      </c>
      <c r="L3508" t="s">
        <v>19</v>
      </c>
      <c r="M3508" s="2">
        <v>11312580000</v>
      </c>
      <c r="N3508" s="2" t="str">
        <f>VLOOKUP(Tabla1[[#This Row],[nemo]],'Nemos y clasificaciones'!$A$2:$B$5000,2,FALSE)</f>
        <v>CFI</v>
      </c>
      <c r="O3508" s="2" t="str">
        <f>VLOOKUP(Tabla1[[#This Row],[nemo]],'Nemos y clasificaciones'!$A$1:$C$3000,3,FALSE)</f>
        <v>CFI</v>
      </c>
      <c r="P3508" s="2"/>
      <c r="Q3508" s="2"/>
    </row>
    <row r="3509" spans="1:17" x14ac:dyDescent="0.25">
      <c r="A3509" t="s">
        <v>3853</v>
      </c>
      <c r="B3509" s="1">
        <v>44002</v>
      </c>
      <c r="C3509" s="1">
        <v>44008</v>
      </c>
      <c r="D3509" t="s">
        <v>14</v>
      </c>
      <c r="E3509" t="s">
        <v>1891</v>
      </c>
      <c r="F3509">
        <v>0</v>
      </c>
      <c r="G3509">
        <v>10000000</v>
      </c>
      <c r="H3509">
        <v>0</v>
      </c>
      <c r="I3509">
        <v>0</v>
      </c>
      <c r="J3509">
        <v>0</v>
      </c>
      <c r="K3509">
        <v>38.445</v>
      </c>
      <c r="L3509" t="s">
        <v>54</v>
      </c>
      <c r="M3509" s="2">
        <v>384450000</v>
      </c>
      <c r="N3509" s="2" t="str">
        <f>VLOOKUP(Tabla1[[#This Row],[nemo]],'Nemos y clasificaciones'!$A$2:$B$5000,2,FALSE)</f>
        <v>CFI</v>
      </c>
      <c r="O3509" s="2" t="str">
        <f>VLOOKUP(Tabla1[[#This Row],[nemo]],'Nemos y clasificaciones'!$A$1:$C$3000,3,FALSE)</f>
        <v>CFI</v>
      </c>
      <c r="P3509" s="2"/>
      <c r="Q3509" s="2"/>
    </row>
    <row r="3510" spans="1:17" x14ac:dyDescent="0.25">
      <c r="A3510" t="s">
        <v>2460</v>
      </c>
      <c r="B3510" s="1">
        <v>44265</v>
      </c>
      <c r="C3510" s="1">
        <v>44271</v>
      </c>
      <c r="D3510" t="s">
        <v>21</v>
      </c>
      <c r="E3510" t="s">
        <v>138</v>
      </c>
      <c r="F3510">
        <v>0</v>
      </c>
      <c r="G3510">
        <v>10000000</v>
      </c>
      <c r="H3510">
        <v>0</v>
      </c>
      <c r="I3510">
        <v>0</v>
      </c>
      <c r="J3510">
        <v>0</v>
      </c>
      <c r="K3510">
        <v>4.2999999999999997E-2</v>
      </c>
      <c r="L3510" t="s">
        <v>23</v>
      </c>
      <c r="M3510" s="2">
        <v>430000</v>
      </c>
      <c r="N3510" s="2" t="str">
        <f>VLOOKUP(Tabla1[[#This Row],[nemo]],'Nemos y clasificaciones'!$A$2:$B$5000,2,FALSE)</f>
        <v>CFI</v>
      </c>
      <c r="O3510" s="2" t="str">
        <f>VLOOKUP(Tabla1[[#This Row],[nemo]],'Nemos y clasificaciones'!$A$1:$C$3000,3,FALSE)</f>
        <v>CFI</v>
      </c>
      <c r="P3510" s="2"/>
      <c r="Q3510" s="2"/>
    </row>
    <row r="3511" spans="1:17" x14ac:dyDescent="0.25">
      <c r="A3511" t="s">
        <v>3855</v>
      </c>
      <c r="B3511" s="1">
        <v>44002</v>
      </c>
      <c r="C3511" s="1">
        <v>44008</v>
      </c>
      <c r="D3511" t="s">
        <v>21</v>
      </c>
      <c r="E3511" t="s">
        <v>138</v>
      </c>
      <c r="F3511">
        <v>0</v>
      </c>
      <c r="G3511">
        <v>10000000</v>
      </c>
      <c r="H3511">
        <v>0</v>
      </c>
      <c r="I3511">
        <v>0</v>
      </c>
      <c r="J3511">
        <v>0</v>
      </c>
      <c r="K3511">
        <v>3.5000000000000003E-2</v>
      </c>
      <c r="L3511" t="s">
        <v>23</v>
      </c>
      <c r="M3511" s="2">
        <v>350000</v>
      </c>
      <c r="N3511" s="2" t="str">
        <f>VLOOKUP(Tabla1[[#This Row],[nemo]],'Nemos y clasificaciones'!$A$2:$B$5000,2,FALSE)</f>
        <v>CFI</v>
      </c>
      <c r="O3511" s="2" t="str">
        <f>VLOOKUP(Tabla1[[#This Row],[nemo]],'Nemos y clasificaciones'!$A$1:$C$3000,3,FALSE)</f>
        <v>CFI</v>
      </c>
      <c r="P3511" s="2"/>
      <c r="Q3511" s="2"/>
    </row>
    <row r="3512" spans="1:17" x14ac:dyDescent="0.25">
      <c r="A3512" t="s">
        <v>137</v>
      </c>
      <c r="B3512" s="1">
        <v>44448</v>
      </c>
      <c r="C3512" s="1">
        <v>44454</v>
      </c>
      <c r="D3512" t="s">
        <v>21</v>
      </c>
      <c r="E3512" t="s">
        <v>138</v>
      </c>
      <c r="F3512">
        <v>0</v>
      </c>
      <c r="G3512">
        <v>10000000</v>
      </c>
      <c r="H3512">
        <v>0</v>
      </c>
      <c r="I3512">
        <v>0</v>
      </c>
      <c r="J3512">
        <v>0</v>
      </c>
      <c r="K3512">
        <v>3.4000000000000002E-2</v>
      </c>
      <c r="L3512" t="s">
        <v>23</v>
      </c>
      <c r="M3512" s="2">
        <v>340000</v>
      </c>
      <c r="N3512" s="2" t="str">
        <f>VLOOKUP(Tabla1[[#This Row],[nemo]],'Nemos y clasificaciones'!$A$2:$B$5000,2,FALSE)</f>
        <v>CFI</v>
      </c>
      <c r="O3512" s="2" t="str">
        <f>VLOOKUP(Tabla1[[#This Row],[nemo]],'Nemos y clasificaciones'!$A$1:$C$3000,3,FALSE)</f>
        <v>CFI</v>
      </c>
      <c r="P3512" s="2"/>
      <c r="Q3512" s="2"/>
    </row>
    <row r="3513" spans="1:17" x14ac:dyDescent="0.25">
      <c r="A3513" t="s">
        <v>5709</v>
      </c>
      <c r="B3513" s="1">
        <v>43705</v>
      </c>
      <c r="C3513" s="1">
        <v>43711</v>
      </c>
      <c r="D3513" t="s">
        <v>21</v>
      </c>
      <c r="E3513" t="s">
        <v>138</v>
      </c>
      <c r="F3513">
        <v>0</v>
      </c>
      <c r="G3513">
        <v>10000000</v>
      </c>
      <c r="H3513">
        <v>0</v>
      </c>
      <c r="I3513">
        <v>0</v>
      </c>
      <c r="J3513">
        <v>0</v>
      </c>
      <c r="K3513">
        <v>0.03</v>
      </c>
      <c r="L3513" t="s">
        <v>23</v>
      </c>
      <c r="M3513" s="2">
        <v>300000</v>
      </c>
      <c r="N3513" s="2" t="str">
        <f>VLOOKUP(Tabla1[[#This Row],[nemo]],'Nemos y clasificaciones'!$A$2:$B$5000,2,FALSE)</f>
        <v>CFI</v>
      </c>
      <c r="O3513" s="2" t="str">
        <f>VLOOKUP(Tabla1[[#This Row],[nemo]],'Nemos y clasificaciones'!$A$1:$C$3000,3,FALSE)</f>
        <v>CFI</v>
      </c>
      <c r="P3513" s="2"/>
      <c r="Q3513" s="2"/>
    </row>
    <row r="3514" spans="1:17" x14ac:dyDescent="0.25">
      <c r="A3514" t="s">
        <v>2010</v>
      </c>
      <c r="B3514" s="1">
        <v>44316</v>
      </c>
      <c r="C3514" s="1">
        <v>44323</v>
      </c>
      <c r="D3514" t="s">
        <v>21</v>
      </c>
      <c r="E3514" t="s">
        <v>138</v>
      </c>
      <c r="F3514">
        <v>0</v>
      </c>
      <c r="G3514">
        <v>10000000</v>
      </c>
      <c r="H3514">
        <v>0</v>
      </c>
      <c r="I3514">
        <v>0</v>
      </c>
      <c r="J3514">
        <v>0</v>
      </c>
      <c r="K3514">
        <v>2.3E-2</v>
      </c>
      <c r="L3514" t="s">
        <v>23</v>
      </c>
      <c r="M3514" s="2">
        <v>230000</v>
      </c>
      <c r="N3514" s="2" t="str">
        <f>VLOOKUP(Tabla1[[#This Row],[nemo]],'Nemos y clasificaciones'!$A$2:$B$5000,2,FALSE)</f>
        <v>CFI</v>
      </c>
      <c r="O3514" s="2" t="str">
        <f>VLOOKUP(Tabla1[[#This Row],[nemo]],'Nemos y clasificaciones'!$A$1:$C$3000,3,FALSE)</f>
        <v>CFI</v>
      </c>
      <c r="P3514" s="2"/>
      <c r="Q3514" s="2"/>
    </row>
    <row r="3515" spans="1:17" x14ac:dyDescent="0.25">
      <c r="A3515" t="s">
        <v>3491</v>
      </c>
      <c r="B3515" s="1">
        <v>44078</v>
      </c>
      <c r="C3515" s="1">
        <v>44084</v>
      </c>
      <c r="D3515" t="s">
        <v>21</v>
      </c>
      <c r="E3515" t="s">
        <v>138</v>
      </c>
      <c r="F3515">
        <v>0</v>
      </c>
      <c r="G3515">
        <v>10000000</v>
      </c>
      <c r="H3515">
        <v>0</v>
      </c>
      <c r="I3515">
        <v>0</v>
      </c>
      <c r="J3515">
        <v>0</v>
      </c>
      <c r="K3515">
        <v>1.2E-2</v>
      </c>
      <c r="L3515" t="s">
        <v>23</v>
      </c>
      <c r="M3515" s="2">
        <v>120000</v>
      </c>
      <c r="N3515" s="2" t="str">
        <f>VLOOKUP(Tabla1[[#This Row],[nemo]],'Nemos y clasificaciones'!$A$2:$B$5000,2,FALSE)</f>
        <v>CFI</v>
      </c>
      <c r="O3515" s="2" t="str">
        <f>VLOOKUP(Tabla1[[#This Row],[nemo]],'Nemos y clasificaciones'!$A$1:$C$3000,3,FALSE)</f>
        <v>CFI</v>
      </c>
      <c r="P3515" s="2"/>
      <c r="Q3515" s="2"/>
    </row>
    <row r="3516" spans="1:17" x14ac:dyDescent="0.25">
      <c r="A3516" t="s">
        <v>6196</v>
      </c>
      <c r="B3516" s="1">
        <v>43617</v>
      </c>
      <c r="C3516" s="1">
        <v>43623</v>
      </c>
      <c r="D3516" t="s">
        <v>21</v>
      </c>
      <c r="E3516" t="s">
        <v>138</v>
      </c>
      <c r="F3516">
        <v>0</v>
      </c>
      <c r="G3516">
        <v>10000000</v>
      </c>
      <c r="H3516">
        <v>0</v>
      </c>
      <c r="I3516">
        <v>0</v>
      </c>
      <c r="J3516">
        <v>0</v>
      </c>
      <c r="K3516">
        <v>7.0000000000000001E-3</v>
      </c>
      <c r="L3516" t="s">
        <v>23</v>
      </c>
      <c r="M3516" s="3">
        <v>70000</v>
      </c>
      <c r="N3516" s="2" t="str">
        <f>VLOOKUP(Tabla1[[#This Row],[nemo]],'Nemos y clasificaciones'!$A$2:$B$5000,2,FALSE)</f>
        <v>CFI</v>
      </c>
      <c r="O3516" s="3" t="str">
        <f>VLOOKUP(Tabla1[[#This Row],[nemo]],'Nemos y clasificaciones'!$A$1:$C$3000,3,FALSE)</f>
        <v>CFI</v>
      </c>
      <c r="P3516" s="3"/>
      <c r="Q3516" s="3"/>
    </row>
    <row r="3517" spans="1:17" x14ac:dyDescent="0.25">
      <c r="A3517" t="s">
        <v>2461</v>
      </c>
      <c r="B3517" s="1">
        <v>44265</v>
      </c>
      <c r="C3517" s="1">
        <v>44271</v>
      </c>
      <c r="D3517" t="s">
        <v>21</v>
      </c>
      <c r="E3517" t="s">
        <v>140</v>
      </c>
      <c r="F3517">
        <v>0</v>
      </c>
      <c r="G3517">
        <v>10000000</v>
      </c>
      <c r="H3517">
        <v>0</v>
      </c>
      <c r="I3517">
        <v>0</v>
      </c>
      <c r="J3517">
        <v>0</v>
      </c>
      <c r="K3517">
        <v>4.3999999999999997E-2</v>
      </c>
      <c r="L3517" t="s">
        <v>23</v>
      </c>
      <c r="M3517" s="2">
        <v>440000</v>
      </c>
      <c r="N3517" s="2" t="str">
        <f>VLOOKUP(Tabla1[[#This Row],[nemo]],'Nemos y clasificaciones'!$A$2:$B$5000,2,FALSE)</f>
        <v>CFI</v>
      </c>
      <c r="O3517" s="2" t="str">
        <f>VLOOKUP(Tabla1[[#This Row],[nemo]],'Nemos y clasificaciones'!$A$1:$C$3000,3,FALSE)</f>
        <v>CFI</v>
      </c>
      <c r="P3517" s="2"/>
      <c r="Q3517" s="2"/>
    </row>
    <row r="3518" spans="1:17" x14ac:dyDescent="0.25">
      <c r="A3518" t="s">
        <v>3856</v>
      </c>
      <c r="B3518" s="1">
        <v>44002</v>
      </c>
      <c r="C3518" s="1">
        <v>44008</v>
      </c>
      <c r="D3518" t="s">
        <v>21</v>
      </c>
      <c r="E3518" t="s">
        <v>140</v>
      </c>
      <c r="F3518">
        <v>0</v>
      </c>
      <c r="G3518">
        <v>10000000</v>
      </c>
      <c r="H3518">
        <v>0</v>
      </c>
      <c r="I3518">
        <v>0</v>
      </c>
      <c r="J3518">
        <v>0</v>
      </c>
      <c r="K3518">
        <v>3.5999999999999997E-2</v>
      </c>
      <c r="L3518" t="s">
        <v>23</v>
      </c>
      <c r="M3518" s="2">
        <v>360000</v>
      </c>
      <c r="N3518" s="2" t="str">
        <f>VLOOKUP(Tabla1[[#This Row],[nemo]],'Nemos y clasificaciones'!$A$2:$B$5000,2,FALSE)</f>
        <v>CFI</v>
      </c>
      <c r="O3518" s="2" t="str">
        <f>VLOOKUP(Tabla1[[#This Row],[nemo]],'Nemos y clasificaciones'!$A$1:$C$3000,3,FALSE)</f>
        <v>CFI</v>
      </c>
      <c r="P3518" s="2"/>
      <c r="Q3518" s="2"/>
    </row>
    <row r="3519" spans="1:17" x14ac:dyDescent="0.25">
      <c r="A3519" t="s">
        <v>139</v>
      </c>
      <c r="B3519" s="1">
        <v>44448</v>
      </c>
      <c r="C3519" s="1">
        <v>44454</v>
      </c>
      <c r="D3519" t="s">
        <v>21</v>
      </c>
      <c r="E3519" t="s">
        <v>140</v>
      </c>
      <c r="F3519">
        <v>0</v>
      </c>
      <c r="G3519">
        <v>10000000</v>
      </c>
      <c r="H3519">
        <v>0</v>
      </c>
      <c r="I3519">
        <v>0</v>
      </c>
      <c r="J3519">
        <v>0</v>
      </c>
      <c r="K3519">
        <v>3.5000000000000003E-2</v>
      </c>
      <c r="L3519" t="s">
        <v>23</v>
      </c>
      <c r="M3519" s="2">
        <v>350000</v>
      </c>
      <c r="N3519" s="2" t="str">
        <f>VLOOKUP(Tabla1[[#This Row],[nemo]],'Nemos y clasificaciones'!$A$2:$B$5000,2,FALSE)</f>
        <v>CFI</v>
      </c>
      <c r="O3519" s="2" t="str">
        <f>VLOOKUP(Tabla1[[#This Row],[nemo]],'Nemos y clasificaciones'!$A$1:$C$3000,3,FALSE)</f>
        <v>CFI</v>
      </c>
      <c r="P3519" s="2"/>
      <c r="Q3519" s="2"/>
    </row>
    <row r="3520" spans="1:17" x14ac:dyDescent="0.25">
      <c r="A3520" t="s">
        <v>5710</v>
      </c>
      <c r="B3520" s="1">
        <v>43705</v>
      </c>
      <c r="C3520" s="1">
        <v>43711</v>
      </c>
      <c r="D3520" t="s">
        <v>21</v>
      </c>
      <c r="E3520" t="s">
        <v>140</v>
      </c>
      <c r="F3520">
        <v>0</v>
      </c>
      <c r="G3520">
        <v>10000000</v>
      </c>
      <c r="H3520">
        <v>0</v>
      </c>
      <c r="I3520">
        <v>0</v>
      </c>
      <c r="J3520">
        <v>0</v>
      </c>
      <c r="K3520">
        <v>0.03</v>
      </c>
      <c r="L3520" t="s">
        <v>23</v>
      </c>
      <c r="M3520" s="2">
        <v>300000</v>
      </c>
      <c r="N3520" s="2" t="str">
        <f>VLOOKUP(Tabla1[[#This Row],[nemo]],'Nemos y clasificaciones'!$A$2:$B$5000,2,FALSE)</f>
        <v>CFI</v>
      </c>
      <c r="O3520" s="2" t="str">
        <f>VLOOKUP(Tabla1[[#This Row],[nemo]],'Nemos y clasificaciones'!$A$1:$C$3000,3,FALSE)</f>
        <v>CFI</v>
      </c>
      <c r="P3520" s="2"/>
      <c r="Q3520" s="2"/>
    </row>
    <row r="3521" spans="1:17" x14ac:dyDescent="0.25">
      <c r="A3521" t="s">
        <v>2009</v>
      </c>
      <c r="B3521" s="1">
        <v>44316</v>
      </c>
      <c r="C3521" s="1">
        <v>44323</v>
      </c>
      <c r="D3521" t="s">
        <v>21</v>
      </c>
      <c r="E3521" t="s">
        <v>140</v>
      </c>
      <c r="F3521">
        <v>0</v>
      </c>
      <c r="G3521">
        <v>10000000</v>
      </c>
      <c r="H3521">
        <v>0</v>
      </c>
      <c r="I3521">
        <v>0</v>
      </c>
      <c r="J3521">
        <v>0</v>
      </c>
      <c r="K3521">
        <v>2.3E-2</v>
      </c>
      <c r="L3521" t="s">
        <v>23</v>
      </c>
      <c r="M3521" s="2">
        <v>230000</v>
      </c>
      <c r="N3521" s="2" t="str">
        <f>VLOOKUP(Tabla1[[#This Row],[nemo]],'Nemos y clasificaciones'!$A$2:$B$5000,2,FALSE)</f>
        <v>CFI</v>
      </c>
      <c r="O3521" s="2" t="str">
        <f>VLOOKUP(Tabla1[[#This Row],[nemo]],'Nemos y clasificaciones'!$A$1:$C$3000,3,FALSE)</f>
        <v>CFI</v>
      </c>
      <c r="P3521" s="2"/>
      <c r="Q3521" s="2"/>
    </row>
    <row r="3522" spans="1:17" x14ac:dyDescent="0.25">
      <c r="A3522" t="s">
        <v>3490</v>
      </c>
      <c r="B3522" s="1">
        <v>44078</v>
      </c>
      <c r="C3522" s="1">
        <v>44084</v>
      </c>
      <c r="D3522" t="s">
        <v>21</v>
      </c>
      <c r="E3522" t="s">
        <v>140</v>
      </c>
      <c r="F3522">
        <v>0</v>
      </c>
      <c r="G3522">
        <v>10000000</v>
      </c>
      <c r="H3522">
        <v>0</v>
      </c>
      <c r="I3522">
        <v>0</v>
      </c>
      <c r="J3522">
        <v>0</v>
      </c>
      <c r="K3522">
        <v>1.2E-2</v>
      </c>
      <c r="L3522" t="s">
        <v>23</v>
      </c>
      <c r="M3522" s="2">
        <v>120000</v>
      </c>
      <c r="N3522" s="2" t="str">
        <f>VLOOKUP(Tabla1[[#This Row],[nemo]],'Nemos y clasificaciones'!$A$2:$B$5000,2,FALSE)</f>
        <v>CFI</v>
      </c>
      <c r="O3522" s="2" t="str">
        <f>VLOOKUP(Tabla1[[#This Row],[nemo]],'Nemos y clasificaciones'!$A$1:$C$3000,3,FALSE)</f>
        <v>CFI</v>
      </c>
      <c r="P3522" s="2"/>
      <c r="Q3522" s="2"/>
    </row>
    <row r="3523" spans="1:17" x14ac:dyDescent="0.25">
      <c r="A3523" t="s">
        <v>6198</v>
      </c>
      <c r="B3523" s="1">
        <v>43617</v>
      </c>
      <c r="C3523" s="1">
        <v>43623</v>
      </c>
      <c r="D3523" t="s">
        <v>21</v>
      </c>
      <c r="E3523" t="s">
        <v>140</v>
      </c>
      <c r="F3523">
        <v>0</v>
      </c>
      <c r="G3523">
        <v>10000000</v>
      </c>
      <c r="H3523">
        <v>0</v>
      </c>
      <c r="I3523">
        <v>0</v>
      </c>
      <c r="J3523">
        <v>0</v>
      </c>
      <c r="K3523">
        <v>7.0000000000000001E-3</v>
      </c>
      <c r="L3523" t="s">
        <v>23</v>
      </c>
      <c r="M3523" s="3">
        <v>70000</v>
      </c>
      <c r="N3523" s="2" t="str">
        <f>VLOOKUP(Tabla1[[#This Row],[nemo]],'Nemos y clasificaciones'!$A$2:$B$5000,2,FALSE)</f>
        <v>CFI</v>
      </c>
      <c r="O3523" s="3" t="str">
        <f>VLOOKUP(Tabla1[[#This Row],[nemo]],'Nemos y clasificaciones'!$A$1:$C$3000,3,FALSE)</f>
        <v>CFI</v>
      </c>
      <c r="P3523" s="3"/>
      <c r="Q3523" s="3"/>
    </row>
    <row r="3524" spans="1:17" x14ac:dyDescent="0.25">
      <c r="A3524" t="s">
        <v>1820</v>
      </c>
      <c r="B3524" s="1">
        <v>44328</v>
      </c>
      <c r="C3524" s="1">
        <v>44335</v>
      </c>
      <c r="D3524" t="s">
        <v>14</v>
      </c>
      <c r="E3524" t="s">
        <v>1821</v>
      </c>
      <c r="F3524">
        <v>0</v>
      </c>
      <c r="G3524">
        <v>1000000</v>
      </c>
      <c r="H3524">
        <v>0</v>
      </c>
      <c r="I3524">
        <v>0</v>
      </c>
      <c r="J3524">
        <v>0</v>
      </c>
      <c r="K3524">
        <v>312.142</v>
      </c>
      <c r="L3524" t="s">
        <v>19</v>
      </c>
      <c r="M3524" s="2">
        <v>312142000</v>
      </c>
      <c r="N3524" s="2" t="str">
        <f>VLOOKUP(Tabla1[[#This Row],[nemo]],'Nemos y clasificaciones'!$A$2:$B$5000,2,FALSE)</f>
        <v>CFI</v>
      </c>
      <c r="O3524" s="2" t="str">
        <f>VLOOKUP(Tabla1[[#This Row],[nemo]],'Nemos y clasificaciones'!$A$1:$C$3000,3,FALSE)</f>
        <v>CFI</v>
      </c>
      <c r="P3524" s="2"/>
      <c r="Q3524" s="2"/>
    </row>
    <row r="3525" spans="1:17" x14ac:dyDescent="0.25">
      <c r="A3525" t="s">
        <v>1822</v>
      </c>
      <c r="B3525" s="1">
        <v>44328</v>
      </c>
      <c r="C3525" s="1">
        <v>44335</v>
      </c>
      <c r="D3525" t="s">
        <v>14</v>
      </c>
      <c r="E3525" t="s">
        <v>1823</v>
      </c>
      <c r="F3525">
        <v>0</v>
      </c>
      <c r="G3525">
        <v>1000000</v>
      </c>
      <c r="H3525">
        <v>0</v>
      </c>
      <c r="I3525">
        <v>0</v>
      </c>
      <c r="J3525">
        <v>0</v>
      </c>
      <c r="K3525">
        <v>296.95</v>
      </c>
      <c r="L3525" t="s">
        <v>19</v>
      </c>
      <c r="M3525" s="2">
        <v>296950000</v>
      </c>
      <c r="N3525" s="2" t="str">
        <f>VLOOKUP(Tabla1[[#This Row],[nemo]],'Nemos y clasificaciones'!$A$2:$B$5000,2,FALSE)</f>
        <v>CFI</v>
      </c>
      <c r="O3525" s="2" t="str">
        <f>VLOOKUP(Tabla1[[#This Row],[nemo]],'Nemos y clasificaciones'!$A$1:$C$3000,3,FALSE)</f>
        <v>CFI</v>
      </c>
      <c r="P3525" s="2"/>
      <c r="Q3525" s="2"/>
    </row>
    <row r="3526" spans="1:17" x14ac:dyDescent="0.25">
      <c r="A3526" t="s">
        <v>3917</v>
      </c>
      <c r="B3526" s="1">
        <v>44000</v>
      </c>
      <c r="C3526" s="1">
        <v>44006</v>
      </c>
      <c r="D3526" t="s">
        <v>14</v>
      </c>
      <c r="E3526" t="s">
        <v>3918</v>
      </c>
      <c r="F3526">
        <v>0</v>
      </c>
      <c r="G3526">
        <v>10000000</v>
      </c>
      <c r="H3526">
        <v>0</v>
      </c>
      <c r="I3526">
        <v>0</v>
      </c>
      <c r="J3526">
        <v>0</v>
      </c>
      <c r="K3526">
        <v>14.228</v>
      </c>
      <c r="L3526" t="s">
        <v>54</v>
      </c>
      <c r="M3526" s="2">
        <v>142280000</v>
      </c>
      <c r="N3526" s="2" t="str">
        <f>VLOOKUP(Tabla1[[#This Row],[nemo]],'Nemos y clasificaciones'!$A$2:$B$5000,2,FALSE)</f>
        <v>CFI</v>
      </c>
      <c r="O3526" s="2" t="str">
        <f>VLOOKUP(Tabla1[[#This Row],[nemo]],'Nemos y clasificaciones'!$A$1:$C$3000,3,FALSE)</f>
        <v>CFI</v>
      </c>
      <c r="P3526" s="2"/>
      <c r="Q3526" s="2"/>
    </row>
    <row r="3527" spans="1:17" x14ac:dyDescent="0.25">
      <c r="A3527" t="s">
        <v>9566</v>
      </c>
      <c r="B3527" s="1">
        <v>42867</v>
      </c>
      <c r="C3527" s="1">
        <v>42873</v>
      </c>
      <c r="D3527" t="s">
        <v>14</v>
      </c>
      <c r="E3527" t="s">
        <v>1218</v>
      </c>
      <c r="F3527">
        <v>0</v>
      </c>
      <c r="G3527">
        <v>20000000</v>
      </c>
      <c r="H3527">
        <v>0</v>
      </c>
      <c r="I3527">
        <v>0</v>
      </c>
      <c r="J3527">
        <v>0</v>
      </c>
      <c r="K3527">
        <v>9.7579999999999991</v>
      </c>
      <c r="L3527" t="s">
        <v>16</v>
      </c>
      <c r="M3527" s="2">
        <v>195160000</v>
      </c>
      <c r="N3527" s="2" t="str">
        <f>VLOOKUP(Tabla1[[#This Row],[nemo]],'Nemos y clasificaciones'!$A$2:$B$5000,2,FALSE)</f>
        <v>INVERSIONES UNESPA S.A.</v>
      </c>
      <c r="O3527" s="2" t="str">
        <f>VLOOKUP(Tabla1[[#This Row],[nemo]],'Nemos y clasificaciones'!$A$1:$C$3000,3,FALSE)</f>
        <v>Servicios financieros</v>
      </c>
      <c r="P3527" s="2"/>
      <c r="Q3527" s="2"/>
    </row>
    <row r="3528" spans="1:17" x14ac:dyDescent="0.25">
      <c r="A3528" t="s">
        <v>6211</v>
      </c>
      <c r="B3528" s="1">
        <v>43614</v>
      </c>
      <c r="C3528" s="1">
        <v>43620</v>
      </c>
      <c r="D3528" t="s">
        <v>14</v>
      </c>
      <c r="E3528" t="s">
        <v>3918</v>
      </c>
      <c r="F3528">
        <v>0</v>
      </c>
      <c r="G3528">
        <v>10000000</v>
      </c>
      <c r="H3528">
        <v>0</v>
      </c>
      <c r="I3528">
        <v>0</v>
      </c>
      <c r="J3528">
        <v>0</v>
      </c>
      <c r="K3528">
        <v>5.04</v>
      </c>
      <c r="L3528" t="s">
        <v>16</v>
      </c>
      <c r="M3528" s="2">
        <v>50400000</v>
      </c>
      <c r="N3528" s="2" t="str">
        <f>VLOOKUP(Tabla1[[#This Row],[nemo]],'Nemos y clasificaciones'!$A$2:$B$5000,2,FALSE)</f>
        <v>CFI</v>
      </c>
      <c r="O3528" s="2" t="str">
        <f>VLOOKUP(Tabla1[[#This Row],[nemo]],'Nemos y clasificaciones'!$A$1:$C$3000,3,FALSE)</f>
        <v>CFI</v>
      </c>
      <c r="P3528" s="2"/>
      <c r="Q3528" s="2"/>
    </row>
    <row r="3529" spans="1:17" x14ac:dyDescent="0.25">
      <c r="A3529" t="s">
        <v>3915</v>
      </c>
      <c r="B3529" s="1">
        <v>44000</v>
      </c>
      <c r="C3529" s="1">
        <v>44006</v>
      </c>
      <c r="D3529" t="s">
        <v>14</v>
      </c>
      <c r="E3529" t="s">
        <v>3916</v>
      </c>
      <c r="F3529">
        <v>0</v>
      </c>
      <c r="G3529">
        <v>10000000</v>
      </c>
      <c r="H3529">
        <v>0</v>
      </c>
      <c r="I3529">
        <v>0</v>
      </c>
      <c r="J3529">
        <v>0</v>
      </c>
      <c r="K3529">
        <v>14.266</v>
      </c>
      <c r="L3529" t="s">
        <v>54</v>
      </c>
      <c r="M3529" s="2">
        <v>142660000</v>
      </c>
      <c r="N3529" s="2" t="str">
        <f>VLOOKUP(Tabla1[[#This Row],[nemo]],'Nemos y clasificaciones'!$A$2:$B$5000,2,FALSE)</f>
        <v>CFI</v>
      </c>
      <c r="O3529" s="2" t="str">
        <f>VLOOKUP(Tabla1[[#This Row],[nemo]],'Nemos y clasificaciones'!$A$1:$C$3000,3,FALSE)</f>
        <v>CFI</v>
      </c>
      <c r="P3529" s="2"/>
      <c r="Q3529" s="2"/>
    </row>
    <row r="3530" spans="1:17" x14ac:dyDescent="0.25">
      <c r="A3530" t="s">
        <v>6212</v>
      </c>
      <c r="B3530" s="1">
        <v>43614</v>
      </c>
      <c r="C3530" s="1">
        <v>43620</v>
      </c>
      <c r="D3530" t="s">
        <v>14</v>
      </c>
      <c r="E3530" t="s">
        <v>3916</v>
      </c>
      <c r="F3530">
        <v>0</v>
      </c>
      <c r="G3530">
        <v>10000000</v>
      </c>
      <c r="H3530">
        <v>0</v>
      </c>
      <c r="I3530">
        <v>0</v>
      </c>
      <c r="J3530">
        <v>0</v>
      </c>
      <c r="K3530">
        <v>4.9279999999999999</v>
      </c>
      <c r="L3530" t="s">
        <v>16</v>
      </c>
      <c r="M3530" s="2">
        <v>49280000</v>
      </c>
      <c r="N3530" s="2" t="str">
        <f>VLOOKUP(Tabla1[[#This Row],[nemo]],'Nemos y clasificaciones'!$A$2:$B$5000,2,FALSE)</f>
        <v>CFI</v>
      </c>
      <c r="O3530" s="2" t="str">
        <f>VLOOKUP(Tabla1[[#This Row],[nemo]],'Nemos y clasificaciones'!$A$1:$C$3000,3,FALSE)</f>
        <v>CFI</v>
      </c>
      <c r="P3530" s="2"/>
      <c r="Q3530" s="2"/>
    </row>
    <row r="3531" spans="1:17" x14ac:dyDescent="0.25">
      <c r="A3531" t="s">
        <v>3857</v>
      </c>
      <c r="B3531" s="1">
        <v>44002</v>
      </c>
      <c r="C3531" s="1">
        <v>44008</v>
      </c>
      <c r="D3531" t="s">
        <v>14</v>
      </c>
      <c r="E3531" t="s">
        <v>3858</v>
      </c>
      <c r="F3531">
        <v>0</v>
      </c>
      <c r="G3531">
        <v>10000000</v>
      </c>
      <c r="H3531">
        <v>0</v>
      </c>
      <c r="I3531">
        <v>0</v>
      </c>
      <c r="J3531">
        <v>0</v>
      </c>
      <c r="K3531">
        <v>1441.7380000000001</v>
      </c>
      <c r="L3531" t="s">
        <v>19</v>
      </c>
      <c r="M3531" s="2">
        <v>14417380000</v>
      </c>
      <c r="N3531" s="2" t="str">
        <f>VLOOKUP(Tabla1[[#This Row],[nemo]],'Nemos y clasificaciones'!$A$2:$B$5000,2,FALSE)</f>
        <v>CFI</v>
      </c>
      <c r="O3531" s="2" t="str">
        <f>VLOOKUP(Tabla1[[#This Row],[nemo]],'Nemos y clasificaciones'!$A$1:$C$3000,3,FALSE)</f>
        <v>CFI</v>
      </c>
      <c r="P3531" s="2"/>
      <c r="Q3531" s="2"/>
    </row>
    <row r="3532" spans="1:17" x14ac:dyDescent="0.25">
      <c r="A3532" t="s">
        <v>8887</v>
      </c>
      <c r="B3532" s="1">
        <v>43060</v>
      </c>
      <c r="C3532" s="1">
        <v>43066</v>
      </c>
      <c r="D3532" t="s">
        <v>14</v>
      </c>
      <c r="E3532" t="s">
        <v>709</v>
      </c>
      <c r="F3532">
        <v>0</v>
      </c>
      <c r="G3532">
        <v>1300</v>
      </c>
      <c r="H3532">
        <v>0</v>
      </c>
      <c r="I3532">
        <v>0</v>
      </c>
      <c r="J3532">
        <v>0</v>
      </c>
      <c r="K3532">
        <v>150000</v>
      </c>
      <c r="L3532" t="s">
        <v>19</v>
      </c>
      <c r="M3532" s="2">
        <v>195000000</v>
      </c>
      <c r="N3532" s="2" t="str">
        <f>VLOOKUP(Tabla1[[#This Row],[nemo]],'Nemos y clasificaciones'!$A$2:$B$5000,2,FALSE)</f>
        <v>INMOBILIARIA CENTRAL DE ESTACIONAMIENTOS AGUSTINAS S.A.</v>
      </c>
      <c r="O3532" s="2" t="str">
        <f>VLOOKUP(Tabla1[[#This Row],[nemo]],'Nemos y clasificaciones'!$A$1:$C$3000,3,FALSE)</f>
        <v>Servicios financieros</v>
      </c>
      <c r="P3532" s="2"/>
      <c r="Q3532" s="2"/>
    </row>
    <row r="3533" spans="1:17" x14ac:dyDescent="0.25">
      <c r="A3533" t="s">
        <v>6220</v>
      </c>
      <c r="B3533" s="1">
        <v>43610</v>
      </c>
      <c r="C3533" s="1">
        <v>43616</v>
      </c>
      <c r="D3533" t="s">
        <v>14</v>
      </c>
      <c r="E3533" t="s">
        <v>3858</v>
      </c>
      <c r="F3533">
        <v>0</v>
      </c>
      <c r="G3533">
        <v>10000000</v>
      </c>
      <c r="H3533">
        <v>0</v>
      </c>
      <c r="I3533">
        <v>0</v>
      </c>
      <c r="J3533">
        <v>0</v>
      </c>
      <c r="K3533">
        <v>440.58600000000001</v>
      </c>
      <c r="L3533" t="s">
        <v>19</v>
      </c>
      <c r="M3533" s="2">
        <v>4405860000</v>
      </c>
      <c r="N3533" s="2" t="str">
        <f>VLOOKUP(Tabla1[[#This Row],[nemo]],'Nemos y clasificaciones'!$A$2:$B$5000,2,FALSE)</f>
        <v>CFI</v>
      </c>
      <c r="O3533" s="2" t="str">
        <f>VLOOKUP(Tabla1[[#This Row],[nemo]],'Nemos y clasificaciones'!$A$1:$C$3000,3,FALSE)</f>
        <v>CFI</v>
      </c>
      <c r="P3533" s="2"/>
      <c r="Q3533" s="2"/>
    </row>
    <row r="3534" spans="1:17" x14ac:dyDescent="0.25">
      <c r="A3534" t="s">
        <v>8145</v>
      </c>
      <c r="B3534" s="1">
        <v>43232</v>
      </c>
      <c r="C3534" s="1">
        <v>43238</v>
      </c>
      <c r="D3534" t="s">
        <v>14</v>
      </c>
      <c r="E3534" t="s">
        <v>3858</v>
      </c>
      <c r="F3534">
        <v>0</v>
      </c>
      <c r="G3534">
        <v>10000000</v>
      </c>
      <c r="H3534">
        <v>0</v>
      </c>
      <c r="I3534">
        <v>0</v>
      </c>
      <c r="J3534">
        <v>0</v>
      </c>
      <c r="K3534">
        <v>247.904</v>
      </c>
      <c r="L3534" t="s">
        <v>19</v>
      </c>
      <c r="M3534" s="2">
        <v>2479040000</v>
      </c>
      <c r="N3534" s="2" t="str">
        <f>VLOOKUP(Tabla1[[#This Row],[nemo]],'Nemos y clasificaciones'!$A$2:$B$5000,2,FALSE)</f>
        <v>CFI</v>
      </c>
      <c r="O3534" s="2" t="str">
        <f>VLOOKUP(Tabla1[[#This Row],[nemo]],'Nemos y clasificaciones'!$A$1:$C$3000,3,FALSE)</f>
        <v>CFI</v>
      </c>
      <c r="P3534" s="2"/>
      <c r="Q3534" s="2"/>
    </row>
    <row r="3535" spans="1:17" x14ac:dyDescent="0.25">
      <c r="A3535" t="s">
        <v>9345</v>
      </c>
      <c r="B3535" s="1">
        <v>42900</v>
      </c>
      <c r="C3535" s="1">
        <v>42906</v>
      </c>
      <c r="D3535" t="s">
        <v>14</v>
      </c>
      <c r="E3535" t="s">
        <v>3858</v>
      </c>
      <c r="F3535">
        <v>0</v>
      </c>
      <c r="G3535">
        <v>10000000</v>
      </c>
      <c r="H3535">
        <v>0</v>
      </c>
      <c r="I3535">
        <v>0</v>
      </c>
      <c r="J3535">
        <v>0</v>
      </c>
      <c r="K3535">
        <v>12.065</v>
      </c>
      <c r="L3535" t="s">
        <v>54</v>
      </c>
      <c r="M3535" s="2">
        <v>120650000</v>
      </c>
      <c r="N3535" s="2" t="str">
        <f>VLOOKUP(Tabla1[[#This Row],[nemo]],'Nemos y clasificaciones'!$A$2:$B$5000,2,FALSE)</f>
        <v>CFI</v>
      </c>
      <c r="O3535" s="2" t="str">
        <f>VLOOKUP(Tabla1[[#This Row],[nemo]],'Nemos y clasificaciones'!$A$1:$C$3000,3,FALSE)</f>
        <v>CFI</v>
      </c>
      <c r="P3535" s="2"/>
      <c r="Q3535" s="2"/>
    </row>
    <row r="3536" spans="1:17" x14ac:dyDescent="0.25">
      <c r="A3536" t="s">
        <v>6218</v>
      </c>
      <c r="B3536" s="1">
        <v>43610</v>
      </c>
      <c r="C3536" s="1">
        <v>43616</v>
      </c>
      <c r="D3536" t="s">
        <v>14</v>
      </c>
      <c r="E3536" t="s">
        <v>6219</v>
      </c>
      <c r="F3536">
        <v>0</v>
      </c>
      <c r="G3536">
        <v>10000000</v>
      </c>
      <c r="H3536">
        <v>0</v>
      </c>
      <c r="I3536">
        <v>0</v>
      </c>
      <c r="J3536">
        <v>0</v>
      </c>
      <c r="K3536">
        <v>402.85300000000001</v>
      </c>
      <c r="L3536" t="s">
        <v>19</v>
      </c>
      <c r="M3536" s="2">
        <v>4028530000</v>
      </c>
      <c r="N3536" s="2" t="str">
        <f>VLOOKUP(Tabla1[[#This Row],[nemo]],'Nemos y clasificaciones'!$A$2:$B$5000,2,FALSE)</f>
        <v>CFI</v>
      </c>
      <c r="O3536" s="2" t="str">
        <f>VLOOKUP(Tabla1[[#This Row],[nemo]],'Nemos y clasificaciones'!$A$1:$C$3000,3,FALSE)</f>
        <v>CFI</v>
      </c>
      <c r="P3536" s="2"/>
      <c r="Q3536" s="2"/>
    </row>
    <row r="3537" spans="1:17" x14ac:dyDescent="0.25">
      <c r="A3537" t="s">
        <v>8146</v>
      </c>
      <c r="B3537" s="1">
        <v>43232</v>
      </c>
      <c r="C3537" s="1">
        <v>43238</v>
      </c>
      <c r="D3537" t="s">
        <v>14</v>
      </c>
      <c r="E3537" t="s">
        <v>6219</v>
      </c>
      <c r="F3537">
        <v>0</v>
      </c>
      <c r="G3537">
        <v>10000000</v>
      </c>
      <c r="H3537">
        <v>0</v>
      </c>
      <c r="I3537">
        <v>0</v>
      </c>
      <c r="J3537">
        <v>0</v>
      </c>
      <c r="K3537">
        <v>225.959</v>
      </c>
      <c r="L3537" t="s">
        <v>19</v>
      </c>
      <c r="M3537" s="2">
        <v>2259590000</v>
      </c>
      <c r="N3537" s="2" t="str">
        <f>VLOOKUP(Tabla1[[#This Row],[nemo]],'Nemos y clasificaciones'!$A$2:$B$5000,2,FALSE)</f>
        <v>CFI</v>
      </c>
      <c r="O3537" s="2" t="str">
        <f>VLOOKUP(Tabla1[[#This Row],[nemo]],'Nemos y clasificaciones'!$A$1:$C$3000,3,FALSE)</f>
        <v>CFI</v>
      </c>
      <c r="P3537" s="2"/>
      <c r="Q3537" s="2"/>
    </row>
    <row r="3538" spans="1:17" x14ac:dyDescent="0.25">
      <c r="A3538" t="s">
        <v>6216</v>
      </c>
      <c r="B3538" s="1">
        <v>43613</v>
      </c>
      <c r="C3538" s="1">
        <v>43619</v>
      </c>
      <c r="D3538" t="s">
        <v>14</v>
      </c>
      <c r="E3538" t="s">
        <v>1447</v>
      </c>
      <c r="F3538">
        <v>0</v>
      </c>
      <c r="G3538">
        <v>10000000</v>
      </c>
      <c r="H3538">
        <v>0</v>
      </c>
      <c r="I3538">
        <v>0</v>
      </c>
      <c r="J3538">
        <v>0</v>
      </c>
      <c r="K3538">
        <v>16.79</v>
      </c>
      <c r="L3538" t="s">
        <v>54</v>
      </c>
      <c r="M3538" s="2">
        <v>167900000</v>
      </c>
      <c r="N3538" s="2" t="str">
        <f>VLOOKUP(Tabla1[[#This Row],[nemo]],'Nemos y clasificaciones'!$A$2:$B$5000,2,FALSE)</f>
        <v>CFI</v>
      </c>
      <c r="O3538" s="2" t="str">
        <f>VLOOKUP(Tabla1[[#This Row],[nemo]],'Nemos y clasificaciones'!$A$1:$C$3000,3,FALSE)</f>
        <v>CFI</v>
      </c>
      <c r="P3538" s="2"/>
      <c r="Q3538" s="2"/>
    </row>
    <row r="3539" spans="1:17" x14ac:dyDescent="0.25">
      <c r="A3539" t="s">
        <v>1446</v>
      </c>
      <c r="B3539" s="1">
        <v>44357</v>
      </c>
      <c r="C3539" s="1">
        <v>44363</v>
      </c>
      <c r="D3539" t="s">
        <v>14</v>
      </c>
      <c r="E3539" t="s">
        <v>1447</v>
      </c>
      <c r="F3539">
        <v>0</v>
      </c>
      <c r="G3539">
        <v>10000000</v>
      </c>
      <c r="H3539">
        <v>0</v>
      </c>
      <c r="I3539">
        <v>0</v>
      </c>
      <c r="J3539">
        <v>0</v>
      </c>
      <c r="K3539">
        <v>2.3370000000000002</v>
      </c>
      <c r="L3539" t="s">
        <v>16</v>
      </c>
      <c r="M3539" s="2">
        <v>23370000</v>
      </c>
      <c r="N3539" s="2" t="str">
        <f>VLOOKUP(Tabla1[[#This Row],[nemo]],'Nemos y clasificaciones'!$A$2:$B$5000,2,FALSE)</f>
        <v>CFI</v>
      </c>
      <c r="O3539" s="2" t="str">
        <f>VLOOKUP(Tabla1[[#This Row],[nemo]],'Nemos y clasificaciones'!$A$1:$C$3000,3,FALSE)</f>
        <v>CFI</v>
      </c>
      <c r="P3539" s="2"/>
      <c r="Q3539" s="2"/>
    </row>
    <row r="3540" spans="1:17" x14ac:dyDescent="0.25">
      <c r="A3540" t="s">
        <v>6215</v>
      </c>
      <c r="B3540" s="1">
        <v>43613</v>
      </c>
      <c r="C3540" s="1">
        <v>43619</v>
      </c>
      <c r="D3540" t="s">
        <v>14</v>
      </c>
      <c r="E3540" t="s">
        <v>1449</v>
      </c>
      <c r="F3540">
        <v>0</v>
      </c>
      <c r="G3540">
        <v>10000000</v>
      </c>
      <c r="H3540">
        <v>0</v>
      </c>
      <c r="I3540">
        <v>0</v>
      </c>
      <c r="J3540">
        <v>0</v>
      </c>
      <c r="K3540">
        <v>17.111999999999998</v>
      </c>
      <c r="L3540" t="s">
        <v>54</v>
      </c>
      <c r="M3540" s="2">
        <v>171120000</v>
      </c>
      <c r="N3540" s="2" t="str">
        <f>VLOOKUP(Tabla1[[#This Row],[nemo]],'Nemos y clasificaciones'!$A$2:$B$5000,2,FALSE)</f>
        <v>CFI</v>
      </c>
      <c r="O3540" s="2" t="str">
        <f>VLOOKUP(Tabla1[[#This Row],[nemo]],'Nemos y clasificaciones'!$A$1:$C$3000,3,FALSE)</f>
        <v>CFI</v>
      </c>
      <c r="P3540" s="2"/>
      <c r="Q3540" s="2"/>
    </row>
    <row r="3541" spans="1:17" x14ac:dyDescent="0.25">
      <c r="A3541" t="s">
        <v>1448</v>
      </c>
      <c r="B3541" s="1">
        <v>44357</v>
      </c>
      <c r="C3541" s="1">
        <v>44363</v>
      </c>
      <c r="D3541" t="s">
        <v>14</v>
      </c>
      <c r="E3541" t="s">
        <v>1449</v>
      </c>
      <c r="F3541">
        <v>0</v>
      </c>
      <c r="G3541">
        <v>10000000</v>
      </c>
      <c r="H3541">
        <v>0</v>
      </c>
      <c r="I3541">
        <v>0</v>
      </c>
      <c r="J3541">
        <v>0</v>
      </c>
      <c r="K3541">
        <v>2.42</v>
      </c>
      <c r="L3541" t="s">
        <v>16</v>
      </c>
      <c r="M3541" s="2">
        <v>24200000</v>
      </c>
      <c r="N3541" s="2" t="str">
        <f>VLOOKUP(Tabla1[[#This Row],[nemo]],'Nemos y clasificaciones'!$A$2:$B$5000,2,FALSE)</f>
        <v>CFI</v>
      </c>
      <c r="O3541" s="2" t="str">
        <f>VLOOKUP(Tabla1[[#This Row],[nemo]],'Nemos y clasificaciones'!$A$1:$C$3000,3,FALSE)</f>
        <v>CFI</v>
      </c>
      <c r="P3541" s="2"/>
      <c r="Q3541" s="2"/>
    </row>
    <row r="3542" spans="1:17" x14ac:dyDescent="0.25">
      <c r="A3542" t="s">
        <v>6214</v>
      </c>
      <c r="B3542" s="1">
        <v>43613</v>
      </c>
      <c r="C3542" s="1">
        <v>43619</v>
      </c>
      <c r="D3542" t="s">
        <v>14</v>
      </c>
      <c r="E3542" t="s">
        <v>1451</v>
      </c>
      <c r="F3542">
        <v>0</v>
      </c>
      <c r="G3542">
        <v>10000000</v>
      </c>
      <c r="H3542">
        <v>0</v>
      </c>
      <c r="I3542">
        <v>0</v>
      </c>
      <c r="J3542">
        <v>0</v>
      </c>
      <c r="K3542">
        <v>16.978999999999999</v>
      </c>
      <c r="L3542" t="s">
        <v>54</v>
      </c>
      <c r="M3542" s="2">
        <v>169790000</v>
      </c>
      <c r="N3542" s="2" t="str">
        <f>VLOOKUP(Tabla1[[#This Row],[nemo]],'Nemos y clasificaciones'!$A$2:$B$5000,2,FALSE)</f>
        <v>CFI</v>
      </c>
      <c r="O3542" s="2" t="str">
        <f>VLOOKUP(Tabla1[[#This Row],[nemo]],'Nemos y clasificaciones'!$A$1:$C$3000,3,FALSE)</f>
        <v>CFI</v>
      </c>
      <c r="P3542" s="2"/>
      <c r="Q3542" s="2"/>
    </row>
    <row r="3543" spans="1:17" x14ac:dyDescent="0.25">
      <c r="A3543" t="s">
        <v>9642</v>
      </c>
      <c r="B3543" s="1">
        <v>42859</v>
      </c>
      <c r="C3543" s="1">
        <v>42865</v>
      </c>
      <c r="D3543" t="s">
        <v>14</v>
      </c>
      <c r="E3543" t="s">
        <v>1973</v>
      </c>
      <c r="F3543">
        <v>0</v>
      </c>
      <c r="G3543">
        <v>714876101</v>
      </c>
      <c r="H3543">
        <v>0</v>
      </c>
      <c r="I3543">
        <v>0</v>
      </c>
      <c r="J3543">
        <v>0</v>
      </c>
      <c r="K3543">
        <v>0.27</v>
      </c>
      <c r="L3543" t="s">
        <v>23</v>
      </c>
      <c r="M3543" s="2">
        <v>193016547.27000001</v>
      </c>
      <c r="N3543" s="2" t="str">
        <f>VLOOKUP(Tabla1[[#This Row],[nemo]],'Nemos y clasificaciones'!$A$2:$B$5000,2,FALSE)</f>
        <v>INVERNOVA S.A.</v>
      </c>
      <c r="O3543" s="2" t="str">
        <f>VLOOKUP(Tabla1[[#This Row],[nemo]],'Nemos y clasificaciones'!$A$1:$C$3000,3,FALSE)</f>
        <v>Servicios financieros</v>
      </c>
      <c r="P3543" s="2"/>
      <c r="Q3543" s="2"/>
    </row>
    <row r="3544" spans="1:17" x14ac:dyDescent="0.25">
      <c r="A3544" t="s">
        <v>1450</v>
      </c>
      <c r="B3544" s="1">
        <v>44357</v>
      </c>
      <c r="C3544" s="1">
        <v>44363</v>
      </c>
      <c r="D3544" t="s">
        <v>14</v>
      </c>
      <c r="E3544" t="s">
        <v>1451</v>
      </c>
      <c r="F3544">
        <v>0</v>
      </c>
      <c r="G3544">
        <v>10000000</v>
      </c>
      <c r="H3544">
        <v>0</v>
      </c>
      <c r="I3544">
        <v>0</v>
      </c>
      <c r="J3544">
        <v>0</v>
      </c>
      <c r="K3544">
        <v>2.3519999999999999</v>
      </c>
      <c r="L3544" t="s">
        <v>16</v>
      </c>
      <c r="M3544" s="2">
        <v>23520000</v>
      </c>
      <c r="N3544" s="2" t="str">
        <f>VLOOKUP(Tabla1[[#This Row],[nemo]],'Nemos y clasificaciones'!$A$2:$B$5000,2,FALSE)</f>
        <v>CFI</v>
      </c>
      <c r="O3544" s="2" t="str">
        <f>VLOOKUP(Tabla1[[#This Row],[nemo]],'Nemos y clasificaciones'!$A$1:$C$3000,3,FALSE)</f>
        <v>CFI</v>
      </c>
      <c r="P3544" s="2"/>
      <c r="Q3544" s="2"/>
    </row>
    <row r="3545" spans="1:17" x14ac:dyDescent="0.25">
      <c r="A3545" t="s">
        <v>4122</v>
      </c>
      <c r="B3545" s="1">
        <v>43985</v>
      </c>
      <c r="C3545" s="1">
        <v>43991</v>
      </c>
      <c r="D3545" t="s">
        <v>21</v>
      </c>
      <c r="E3545" t="s">
        <v>1486</v>
      </c>
      <c r="F3545">
        <v>0</v>
      </c>
      <c r="G3545">
        <v>10000000</v>
      </c>
      <c r="H3545">
        <v>0</v>
      </c>
      <c r="I3545">
        <v>0</v>
      </c>
      <c r="J3545">
        <v>0</v>
      </c>
      <c r="K3545">
        <v>5.3999999999999999E-2</v>
      </c>
      <c r="L3545" t="s">
        <v>23</v>
      </c>
      <c r="M3545" s="2">
        <v>540000</v>
      </c>
      <c r="N3545" s="2" t="str">
        <f>VLOOKUP(Tabla1[[#This Row],[nemo]],'Nemos y clasificaciones'!$A$2:$B$5000,2,FALSE)</f>
        <v>CFI</v>
      </c>
      <c r="O3545" s="2" t="str">
        <f>VLOOKUP(Tabla1[[#This Row],[nemo]],'Nemos y clasificaciones'!$A$1:$C$3000,3,FALSE)</f>
        <v>CFI</v>
      </c>
      <c r="P3545" s="2"/>
      <c r="Q3545" s="2"/>
    </row>
    <row r="3546" spans="1:17" x14ac:dyDescent="0.25">
      <c r="A3546" t="s">
        <v>7777</v>
      </c>
      <c r="B3546" s="1">
        <v>43272</v>
      </c>
      <c r="C3546" s="1">
        <v>43278</v>
      </c>
      <c r="D3546" t="s">
        <v>21</v>
      </c>
      <c r="E3546" t="s">
        <v>1486</v>
      </c>
      <c r="F3546">
        <v>0</v>
      </c>
      <c r="G3546">
        <v>10000000</v>
      </c>
      <c r="H3546">
        <v>0</v>
      </c>
      <c r="I3546">
        <v>0</v>
      </c>
      <c r="J3546">
        <v>0</v>
      </c>
      <c r="K3546">
        <v>3.1E-2</v>
      </c>
      <c r="L3546" t="s">
        <v>23</v>
      </c>
      <c r="M3546" s="2">
        <v>310000</v>
      </c>
      <c r="N3546" s="2" t="str">
        <f>VLOOKUP(Tabla1[[#This Row],[nemo]],'Nemos y clasificaciones'!$A$2:$B$5000,2,FALSE)</f>
        <v>CFI</v>
      </c>
      <c r="O3546" s="2" t="str">
        <f>VLOOKUP(Tabla1[[#This Row],[nemo]],'Nemos y clasificaciones'!$A$1:$C$3000,3,FALSE)</f>
        <v>CFI</v>
      </c>
      <c r="P3546" s="2"/>
      <c r="Q3546" s="2"/>
    </row>
    <row r="3547" spans="1:17" x14ac:dyDescent="0.25">
      <c r="A3547" t="s">
        <v>1485</v>
      </c>
      <c r="B3547" s="1">
        <v>44356</v>
      </c>
      <c r="C3547" s="1">
        <v>44362</v>
      </c>
      <c r="D3547" t="s">
        <v>21</v>
      </c>
      <c r="E3547" t="s">
        <v>1486</v>
      </c>
      <c r="F3547">
        <v>0</v>
      </c>
      <c r="G3547">
        <v>10000000</v>
      </c>
      <c r="H3547">
        <v>0</v>
      </c>
      <c r="I3547">
        <v>0</v>
      </c>
      <c r="J3547">
        <v>0</v>
      </c>
      <c r="K3547">
        <v>2.9000000000000001E-2</v>
      </c>
      <c r="L3547" t="s">
        <v>23</v>
      </c>
      <c r="M3547" s="2">
        <v>290000</v>
      </c>
      <c r="N3547" s="2" t="str">
        <f>VLOOKUP(Tabla1[[#This Row],[nemo]],'Nemos y clasificaciones'!$A$2:$B$5000,2,FALSE)</f>
        <v>CFI</v>
      </c>
      <c r="O3547" s="2" t="str">
        <f>VLOOKUP(Tabla1[[#This Row],[nemo]],'Nemos y clasificaciones'!$A$1:$C$3000,3,FALSE)</f>
        <v>CFI</v>
      </c>
      <c r="P3547" s="2"/>
      <c r="Q3547" s="2"/>
    </row>
    <row r="3548" spans="1:17" x14ac:dyDescent="0.25">
      <c r="A3548" t="s">
        <v>9226</v>
      </c>
      <c r="B3548" s="1">
        <v>42908</v>
      </c>
      <c r="C3548" s="1">
        <v>42915</v>
      </c>
      <c r="D3548" t="s">
        <v>21</v>
      </c>
      <c r="E3548" t="s">
        <v>1486</v>
      </c>
      <c r="F3548">
        <v>0</v>
      </c>
      <c r="G3548">
        <v>10000000</v>
      </c>
      <c r="H3548">
        <v>0</v>
      </c>
      <c r="I3548">
        <v>0</v>
      </c>
      <c r="J3548">
        <v>0</v>
      </c>
      <c r="K3548">
        <v>3.0000000000000001E-3</v>
      </c>
      <c r="L3548" t="s">
        <v>23</v>
      </c>
      <c r="M3548" s="3">
        <v>30000</v>
      </c>
      <c r="N3548" s="2" t="str">
        <f>VLOOKUP(Tabla1[[#This Row],[nemo]],'Nemos y clasificaciones'!$A$2:$B$5000,2,FALSE)</f>
        <v>CFI</v>
      </c>
      <c r="O3548" s="3" t="str">
        <f>VLOOKUP(Tabla1[[#This Row],[nemo]],'Nemos y clasificaciones'!$A$1:$C$3000,3,FALSE)</f>
        <v>CFI</v>
      </c>
      <c r="P3548" s="3"/>
      <c r="Q3548" s="3"/>
    </row>
    <row r="3549" spans="1:17" x14ac:dyDescent="0.25">
      <c r="A3549" t="s">
        <v>9416</v>
      </c>
      <c r="B3549" s="1">
        <v>42880</v>
      </c>
      <c r="C3549" s="1">
        <v>42886</v>
      </c>
      <c r="D3549" t="s">
        <v>14</v>
      </c>
      <c r="E3549" t="s">
        <v>1772</v>
      </c>
      <c r="F3549">
        <v>0</v>
      </c>
      <c r="G3549">
        <v>2036690512</v>
      </c>
      <c r="H3549">
        <v>0</v>
      </c>
      <c r="I3549">
        <v>0</v>
      </c>
      <c r="J3549">
        <v>0</v>
      </c>
      <c r="K3549">
        <v>9.4E-2</v>
      </c>
      <c r="L3549" t="s">
        <v>23</v>
      </c>
      <c r="M3549" s="2">
        <v>191448908.12799999</v>
      </c>
      <c r="N3549" s="2" t="str">
        <f>VLOOKUP(Tabla1[[#This Row],[nemo]],'Nemos y clasificaciones'!$A$2:$B$5000,2,FALSE)</f>
        <v>ADMINISTRADORA DE FONDOS DE PENSIONES PLANVITAL S.A.</v>
      </c>
      <c r="O3549" s="2" t="str">
        <f>VLOOKUP(Tabla1[[#This Row],[nemo]],'Nemos y clasificaciones'!$A$1:$C$3000,3,FALSE)</f>
        <v>Servicios financieros</v>
      </c>
      <c r="P3549" s="2"/>
      <c r="Q3549" s="2"/>
    </row>
    <row r="3550" spans="1:17" x14ac:dyDescent="0.25">
      <c r="A3550" t="s">
        <v>4124</v>
      </c>
      <c r="B3550" s="1">
        <v>43985</v>
      </c>
      <c r="C3550" s="1">
        <v>43991</v>
      </c>
      <c r="D3550" t="s">
        <v>21</v>
      </c>
      <c r="E3550" t="s">
        <v>1487</v>
      </c>
      <c r="F3550">
        <v>0</v>
      </c>
      <c r="G3550">
        <v>10000000</v>
      </c>
      <c r="H3550">
        <v>0</v>
      </c>
      <c r="I3550">
        <v>0</v>
      </c>
      <c r="J3550">
        <v>0</v>
      </c>
      <c r="K3550">
        <v>5.6000000000000001E-2</v>
      </c>
      <c r="L3550" t="s">
        <v>23</v>
      </c>
      <c r="M3550" s="2">
        <v>560000</v>
      </c>
      <c r="N3550" s="2" t="str">
        <f>VLOOKUP(Tabla1[[#This Row],[nemo]],'Nemos y clasificaciones'!$A$2:$B$5000,2,FALSE)</f>
        <v>CFI</v>
      </c>
      <c r="O3550" s="2" t="str">
        <f>VLOOKUP(Tabla1[[#This Row],[nemo]],'Nemos y clasificaciones'!$A$1:$C$3000,3,FALSE)</f>
        <v>CFI</v>
      </c>
      <c r="P3550" s="2"/>
      <c r="Q3550" s="2"/>
    </row>
    <row r="3551" spans="1:17" x14ac:dyDescent="0.25">
      <c r="A3551" t="s">
        <v>7778</v>
      </c>
      <c r="B3551" s="1">
        <v>43272</v>
      </c>
      <c r="C3551" s="1">
        <v>43278</v>
      </c>
      <c r="D3551" t="s">
        <v>21</v>
      </c>
      <c r="E3551" t="s">
        <v>1487</v>
      </c>
      <c r="F3551">
        <v>0</v>
      </c>
      <c r="G3551">
        <v>10000000</v>
      </c>
      <c r="H3551">
        <v>0</v>
      </c>
      <c r="I3551">
        <v>0</v>
      </c>
      <c r="J3551">
        <v>0</v>
      </c>
      <c r="K3551">
        <v>3.2000000000000001E-2</v>
      </c>
      <c r="L3551" t="s">
        <v>23</v>
      </c>
      <c r="M3551" s="2">
        <v>320000</v>
      </c>
      <c r="N3551" s="2" t="str">
        <f>VLOOKUP(Tabla1[[#This Row],[nemo]],'Nemos y clasificaciones'!$A$2:$B$5000,2,FALSE)</f>
        <v>CFI</v>
      </c>
      <c r="O3551" s="2" t="str">
        <f>VLOOKUP(Tabla1[[#This Row],[nemo]],'Nemos y clasificaciones'!$A$1:$C$3000,3,FALSE)</f>
        <v>CFI</v>
      </c>
      <c r="P3551" s="2"/>
      <c r="Q3551" s="2"/>
    </row>
    <row r="3552" spans="1:17" x14ac:dyDescent="0.25">
      <c r="A3552" t="s">
        <v>1463</v>
      </c>
      <c r="B3552" s="1">
        <v>44356</v>
      </c>
      <c r="C3552" s="1">
        <v>44362</v>
      </c>
      <c r="D3552" t="s">
        <v>21</v>
      </c>
      <c r="E3552" t="s">
        <v>1487</v>
      </c>
      <c r="F3552">
        <v>0</v>
      </c>
      <c r="G3552">
        <v>10000000</v>
      </c>
      <c r="H3552">
        <v>0</v>
      </c>
      <c r="I3552">
        <v>0</v>
      </c>
      <c r="J3552">
        <v>0</v>
      </c>
      <c r="K3552">
        <v>0.03</v>
      </c>
      <c r="L3552" t="s">
        <v>23</v>
      </c>
      <c r="M3552" s="2">
        <v>300000</v>
      </c>
      <c r="N3552" s="2" t="str">
        <f>VLOOKUP(Tabla1[[#This Row],[nemo]],'Nemos y clasificaciones'!$A$2:$B$5000,2,FALSE)</f>
        <v>CFI</v>
      </c>
      <c r="O3552" s="2" t="str">
        <f>VLOOKUP(Tabla1[[#This Row],[nemo]],'Nemos y clasificaciones'!$A$1:$C$3000,3,FALSE)</f>
        <v>CFI</v>
      </c>
      <c r="P3552" s="2"/>
      <c r="Q3552" s="2"/>
    </row>
    <row r="3553" spans="1:17" x14ac:dyDescent="0.25">
      <c r="A3553" t="s">
        <v>9225</v>
      </c>
      <c r="B3553" s="1">
        <v>42908</v>
      </c>
      <c r="C3553" s="1">
        <v>42915</v>
      </c>
      <c r="D3553" t="s">
        <v>21</v>
      </c>
      <c r="E3553" t="s">
        <v>1487</v>
      </c>
      <c r="F3553">
        <v>0</v>
      </c>
      <c r="G3553">
        <v>10000000</v>
      </c>
      <c r="H3553">
        <v>0</v>
      </c>
      <c r="I3553">
        <v>0</v>
      </c>
      <c r="J3553">
        <v>0</v>
      </c>
      <c r="K3553">
        <v>3.0000000000000001E-3</v>
      </c>
      <c r="L3553" t="s">
        <v>23</v>
      </c>
      <c r="M3553" s="3">
        <v>30000</v>
      </c>
      <c r="N3553" s="2" t="str">
        <f>VLOOKUP(Tabla1[[#This Row],[nemo]],'Nemos y clasificaciones'!$A$2:$B$5000,2,FALSE)</f>
        <v>CFI</v>
      </c>
      <c r="O3553" s="3" t="str">
        <f>VLOOKUP(Tabla1[[#This Row],[nemo]],'Nemos y clasificaciones'!$A$1:$C$3000,3,FALSE)</f>
        <v>CFI</v>
      </c>
      <c r="P3553" s="3"/>
      <c r="Q3553" s="3"/>
    </row>
    <row r="3554" spans="1:17" x14ac:dyDescent="0.25">
      <c r="A3554" t="s">
        <v>1463</v>
      </c>
      <c r="B3554" s="1">
        <v>44356</v>
      </c>
      <c r="C3554" s="1">
        <v>44362</v>
      </c>
      <c r="D3554" t="s">
        <v>21</v>
      </c>
      <c r="E3554" t="s">
        <v>1464</v>
      </c>
      <c r="F3554">
        <v>0</v>
      </c>
      <c r="G3554">
        <v>10000000</v>
      </c>
      <c r="H3554">
        <v>0</v>
      </c>
      <c r="I3554">
        <v>0</v>
      </c>
      <c r="J3554">
        <v>0</v>
      </c>
      <c r="K3554">
        <v>0.03</v>
      </c>
      <c r="L3554" t="s">
        <v>23</v>
      </c>
      <c r="M3554" s="2">
        <v>300000</v>
      </c>
      <c r="N3554" s="2" t="str">
        <f>VLOOKUP(Tabla1[[#This Row],[nemo]],'Nemos y clasificaciones'!$A$2:$B$5000,2,FALSE)</f>
        <v>CFI</v>
      </c>
      <c r="O3554" s="2" t="str">
        <f>VLOOKUP(Tabla1[[#This Row],[nemo]],'Nemos y clasificaciones'!$A$1:$C$3000,3,FALSE)</f>
        <v>CFI</v>
      </c>
      <c r="P3554" s="2"/>
      <c r="Q3554" s="2"/>
    </row>
    <row r="3555" spans="1:17" x14ac:dyDescent="0.25">
      <c r="A3555" t="s">
        <v>4123</v>
      </c>
      <c r="B3555" s="1">
        <v>43985</v>
      </c>
      <c r="C3555" s="1">
        <v>43991</v>
      </c>
      <c r="D3555" t="s">
        <v>21</v>
      </c>
      <c r="E3555" t="s">
        <v>1488</v>
      </c>
      <c r="F3555">
        <v>0</v>
      </c>
      <c r="G3555">
        <v>10000000</v>
      </c>
      <c r="H3555">
        <v>0</v>
      </c>
      <c r="I3555">
        <v>0</v>
      </c>
      <c r="J3555">
        <v>0</v>
      </c>
      <c r="K3555">
        <v>5.3999999999999999E-2</v>
      </c>
      <c r="L3555" t="s">
        <v>23</v>
      </c>
      <c r="M3555" s="2">
        <v>540000</v>
      </c>
      <c r="N3555" s="2" t="str">
        <f>VLOOKUP(Tabla1[[#This Row],[nemo]],'Nemos y clasificaciones'!$A$2:$B$5000,2,FALSE)</f>
        <v>CFI</v>
      </c>
      <c r="O3555" s="2" t="str">
        <f>VLOOKUP(Tabla1[[#This Row],[nemo]],'Nemos y clasificaciones'!$A$1:$C$3000,3,FALSE)</f>
        <v>CFI</v>
      </c>
      <c r="P3555" s="2"/>
      <c r="Q3555" s="2"/>
    </row>
    <row r="3556" spans="1:17" x14ac:dyDescent="0.25">
      <c r="A3556" t="s">
        <v>7779</v>
      </c>
      <c r="B3556" s="1">
        <v>43272</v>
      </c>
      <c r="C3556" s="1">
        <v>43278</v>
      </c>
      <c r="D3556" t="s">
        <v>21</v>
      </c>
      <c r="E3556" t="s">
        <v>1488</v>
      </c>
      <c r="F3556">
        <v>0</v>
      </c>
      <c r="G3556">
        <v>10000000</v>
      </c>
      <c r="H3556">
        <v>0</v>
      </c>
      <c r="I3556">
        <v>0</v>
      </c>
      <c r="J3556">
        <v>0</v>
      </c>
      <c r="K3556">
        <v>3.1E-2</v>
      </c>
      <c r="L3556" t="s">
        <v>23</v>
      </c>
      <c r="M3556" s="2">
        <v>310000</v>
      </c>
      <c r="N3556" s="2" t="str">
        <f>VLOOKUP(Tabla1[[#This Row],[nemo]],'Nemos y clasificaciones'!$A$2:$B$5000,2,FALSE)</f>
        <v>CFI</v>
      </c>
      <c r="O3556" s="2" t="str">
        <f>VLOOKUP(Tabla1[[#This Row],[nemo]],'Nemos y clasificaciones'!$A$1:$C$3000,3,FALSE)</f>
        <v>CFI</v>
      </c>
      <c r="P3556" s="2"/>
      <c r="Q3556" s="2"/>
    </row>
    <row r="3557" spans="1:17" x14ac:dyDescent="0.25">
      <c r="A3557" t="s">
        <v>1465</v>
      </c>
      <c r="B3557" s="1">
        <v>44356</v>
      </c>
      <c r="C3557" s="1">
        <v>44362</v>
      </c>
      <c r="D3557" t="s">
        <v>21</v>
      </c>
      <c r="E3557" t="s">
        <v>1488</v>
      </c>
      <c r="F3557">
        <v>0</v>
      </c>
      <c r="G3557">
        <v>10000000</v>
      </c>
      <c r="H3557">
        <v>0</v>
      </c>
      <c r="I3557">
        <v>0</v>
      </c>
      <c r="J3557">
        <v>0</v>
      </c>
      <c r="K3557">
        <v>2.9000000000000001E-2</v>
      </c>
      <c r="L3557" t="s">
        <v>23</v>
      </c>
      <c r="M3557" s="2">
        <v>290000</v>
      </c>
      <c r="N3557" s="2" t="str">
        <f>VLOOKUP(Tabla1[[#This Row],[nemo]],'Nemos y clasificaciones'!$A$2:$B$5000,2,FALSE)</f>
        <v>CFI</v>
      </c>
      <c r="O3557" s="2" t="str">
        <f>VLOOKUP(Tabla1[[#This Row],[nemo]],'Nemos y clasificaciones'!$A$1:$C$3000,3,FALSE)</f>
        <v>CFI</v>
      </c>
      <c r="P3557" s="2"/>
      <c r="Q3557" s="2"/>
    </row>
    <row r="3558" spans="1:17" x14ac:dyDescent="0.25">
      <c r="A3558" t="s">
        <v>9227</v>
      </c>
      <c r="B3558" s="1">
        <v>42908</v>
      </c>
      <c r="C3558" s="1">
        <v>42915</v>
      </c>
      <c r="D3558" t="s">
        <v>21</v>
      </c>
      <c r="E3558" t="s">
        <v>1488</v>
      </c>
      <c r="F3558">
        <v>0</v>
      </c>
      <c r="G3558">
        <v>10000000</v>
      </c>
      <c r="H3558">
        <v>0</v>
      </c>
      <c r="I3558">
        <v>0</v>
      </c>
      <c r="J3558">
        <v>0</v>
      </c>
      <c r="K3558">
        <v>3.0000000000000001E-3</v>
      </c>
      <c r="L3558" t="s">
        <v>23</v>
      </c>
      <c r="M3558" s="3">
        <v>30000</v>
      </c>
      <c r="N3558" s="2" t="str">
        <f>VLOOKUP(Tabla1[[#This Row],[nemo]],'Nemos y clasificaciones'!$A$2:$B$5000,2,FALSE)</f>
        <v>CFI</v>
      </c>
      <c r="O3558" s="3" t="str">
        <f>VLOOKUP(Tabla1[[#This Row],[nemo]],'Nemos y clasificaciones'!$A$1:$C$3000,3,FALSE)</f>
        <v>CFI</v>
      </c>
      <c r="P3558" s="3"/>
      <c r="Q3558" s="3"/>
    </row>
    <row r="3559" spans="1:17" x14ac:dyDescent="0.25">
      <c r="A3559" t="s">
        <v>1465</v>
      </c>
      <c r="B3559" s="1">
        <v>44356</v>
      </c>
      <c r="C3559" s="1">
        <v>44362</v>
      </c>
      <c r="D3559" t="s">
        <v>21</v>
      </c>
      <c r="E3559" t="s">
        <v>1466</v>
      </c>
      <c r="F3559">
        <v>0</v>
      </c>
      <c r="G3559">
        <v>10000000</v>
      </c>
      <c r="H3559">
        <v>0</v>
      </c>
      <c r="I3559">
        <v>0</v>
      </c>
      <c r="J3559">
        <v>0</v>
      </c>
      <c r="K3559">
        <v>2.9000000000000001E-2</v>
      </c>
      <c r="L3559" t="s">
        <v>23</v>
      </c>
      <c r="M3559" s="2">
        <v>290000</v>
      </c>
      <c r="N3559" s="2" t="str">
        <f>VLOOKUP(Tabla1[[#This Row],[nemo]],'Nemos y clasificaciones'!$A$2:$B$5000,2,FALSE)</f>
        <v>CFI</v>
      </c>
      <c r="O3559" s="2" t="str">
        <f>VLOOKUP(Tabla1[[#This Row],[nemo]],'Nemos y clasificaciones'!$A$1:$C$3000,3,FALSE)</f>
        <v>CFI</v>
      </c>
      <c r="P3559" s="2"/>
      <c r="Q3559" s="2"/>
    </row>
    <row r="3560" spans="1:17" x14ac:dyDescent="0.25">
      <c r="A3560" t="s">
        <v>785</v>
      </c>
      <c r="B3560" s="1">
        <v>44390</v>
      </c>
      <c r="C3560" s="1">
        <v>44397</v>
      </c>
      <c r="D3560" t="s">
        <v>21</v>
      </c>
      <c r="E3560" t="s">
        <v>786</v>
      </c>
      <c r="F3560">
        <v>0</v>
      </c>
      <c r="G3560">
        <v>10000000</v>
      </c>
      <c r="H3560">
        <v>0</v>
      </c>
      <c r="I3560">
        <v>0</v>
      </c>
      <c r="J3560">
        <v>0</v>
      </c>
      <c r="K3560">
        <v>1.7000000000000001E-2</v>
      </c>
      <c r="L3560" t="s">
        <v>23</v>
      </c>
      <c r="M3560" s="2">
        <v>170000</v>
      </c>
      <c r="N3560" s="2" t="str">
        <f>VLOOKUP(Tabla1[[#This Row],[nemo]],'Nemos y clasificaciones'!$A$2:$B$5000,2,FALSE)</f>
        <v>CFI</v>
      </c>
      <c r="O3560" s="2" t="str">
        <f>VLOOKUP(Tabla1[[#This Row],[nemo]],'Nemos y clasificaciones'!$A$1:$C$3000,3,FALSE)</f>
        <v>CFI</v>
      </c>
      <c r="P3560" s="2"/>
      <c r="Q3560" s="2"/>
    </row>
    <row r="3561" spans="1:17" x14ac:dyDescent="0.25">
      <c r="A3561" t="s">
        <v>2202</v>
      </c>
      <c r="B3561" s="1">
        <v>44299</v>
      </c>
      <c r="C3561" s="1">
        <v>44305</v>
      </c>
      <c r="D3561" t="s">
        <v>21</v>
      </c>
      <c r="E3561" t="s">
        <v>786</v>
      </c>
      <c r="F3561">
        <v>0</v>
      </c>
      <c r="G3561">
        <v>10000000</v>
      </c>
      <c r="H3561">
        <v>0</v>
      </c>
      <c r="I3561">
        <v>0</v>
      </c>
      <c r="J3561">
        <v>0</v>
      </c>
      <c r="K3561">
        <v>5.0000000000000001E-3</v>
      </c>
      <c r="L3561" t="s">
        <v>23</v>
      </c>
      <c r="M3561" s="3">
        <v>50000</v>
      </c>
      <c r="N3561" s="2" t="str">
        <f>VLOOKUP(Tabla1[[#This Row],[nemo]],'Nemos y clasificaciones'!$A$2:$B$5000,2,FALSE)</f>
        <v>CFI</v>
      </c>
      <c r="O3561" s="3" t="str">
        <f>VLOOKUP(Tabla1[[#This Row],[nemo]],'Nemos y clasificaciones'!$A$1:$C$3000,3,FALSE)</f>
        <v>CFI</v>
      </c>
      <c r="P3561" s="3"/>
      <c r="Q3561" s="3"/>
    </row>
    <row r="3562" spans="1:17" x14ac:dyDescent="0.25">
      <c r="A3562" t="s">
        <v>783</v>
      </c>
      <c r="B3562" s="1">
        <v>44390</v>
      </c>
      <c r="C3562" s="1">
        <v>44397</v>
      </c>
      <c r="D3562" t="s">
        <v>21</v>
      </c>
      <c r="E3562" t="s">
        <v>784</v>
      </c>
      <c r="F3562">
        <v>0</v>
      </c>
      <c r="G3562">
        <v>10000000</v>
      </c>
      <c r="H3562">
        <v>0</v>
      </c>
      <c r="I3562">
        <v>0</v>
      </c>
      <c r="J3562">
        <v>0</v>
      </c>
      <c r="K3562">
        <v>1.7000000000000001E-2</v>
      </c>
      <c r="L3562" t="s">
        <v>23</v>
      </c>
      <c r="M3562" s="2">
        <v>170000</v>
      </c>
      <c r="N3562" s="2" t="str">
        <f>VLOOKUP(Tabla1[[#This Row],[nemo]],'Nemos y clasificaciones'!$A$2:$B$5000,2,FALSE)</f>
        <v>CFI</v>
      </c>
      <c r="O3562" s="2" t="str">
        <f>VLOOKUP(Tabla1[[#This Row],[nemo]],'Nemos y clasificaciones'!$A$1:$C$3000,3,FALSE)</f>
        <v>CFI</v>
      </c>
      <c r="P3562" s="2"/>
      <c r="Q3562" s="2"/>
    </row>
    <row r="3563" spans="1:17" x14ac:dyDescent="0.25">
      <c r="A3563" t="s">
        <v>2201</v>
      </c>
      <c r="B3563" s="1">
        <v>44299</v>
      </c>
      <c r="C3563" s="1">
        <v>44305</v>
      </c>
      <c r="D3563" t="s">
        <v>21</v>
      </c>
      <c r="E3563" t="s">
        <v>784</v>
      </c>
      <c r="F3563">
        <v>0</v>
      </c>
      <c r="G3563">
        <v>10000000</v>
      </c>
      <c r="H3563">
        <v>0</v>
      </c>
      <c r="I3563">
        <v>0</v>
      </c>
      <c r="J3563">
        <v>0</v>
      </c>
      <c r="K3563">
        <v>5.0000000000000001E-3</v>
      </c>
      <c r="L3563" t="s">
        <v>23</v>
      </c>
      <c r="M3563" s="3">
        <v>50000</v>
      </c>
      <c r="N3563" s="2" t="str">
        <f>VLOOKUP(Tabla1[[#This Row],[nemo]],'Nemos y clasificaciones'!$A$2:$B$5000,2,FALSE)</f>
        <v>CFI</v>
      </c>
      <c r="O3563" s="3" t="str">
        <f>VLOOKUP(Tabla1[[#This Row],[nemo]],'Nemos y clasificaciones'!$A$1:$C$3000,3,FALSE)</f>
        <v>CFI</v>
      </c>
      <c r="P3563" s="3"/>
      <c r="Q3563" s="3"/>
    </row>
    <row r="3564" spans="1:17" x14ac:dyDescent="0.25">
      <c r="A3564" t="s">
        <v>796</v>
      </c>
      <c r="B3564" s="1">
        <v>44386</v>
      </c>
      <c r="C3564" s="1">
        <v>44392</v>
      </c>
      <c r="D3564" t="s">
        <v>21</v>
      </c>
      <c r="E3564" t="s">
        <v>797</v>
      </c>
      <c r="F3564">
        <v>0</v>
      </c>
      <c r="G3564">
        <v>10000000</v>
      </c>
      <c r="H3564">
        <v>0</v>
      </c>
      <c r="I3564">
        <v>0</v>
      </c>
      <c r="J3564">
        <v>0</v>
      </c>
      <c r="K3564">
        <v>4.2000000000000003E-2</v>
      </c>
      <c r="L3564" t="s">
        <v>23</v>
      </c>
      <c r="M3564" s="2">
        <v>420000</v>
      </c>
      <c r="N3564" s="2" t="str">
        <f>VLOOKUP(Tabla1[[#This Row],[nemo]],'Nemos y clasificaciones'!$A$2:$B$5000,2,FALSE)</f>
        <v>CFI</v>
      </c>
      <c r="O3564" s="2" t="str">
        <f>VLOOKUP(Tabla1[[#This Row],[nemo]],'Nemos y clasificaciones'!$A$1:$C$3000,3,FALSE)</f>
        <v>CFI</v>
      </c>
      <c r="P3564" s="2"/>
      <c r="Q3564" s="2"/>
    </row>
    <row r="3565" spans="1:17" x14ac:dyDescent="0.25">
      <c r="A3565" t="s">
        <v>2162</v>
      </c>
      <c r="B3565" s="1">
        <v>44302</v>
      </c>
      <c r="C3565" s="1">
        <v>44308</v>
      </c>
      <c r="D3565" t="s">
        <v>21</v>
      </c>
      <c r="E3565" t="s">
        <v>797</v>
      </c>
      <c r="F3565">
        <v>0</v>
      </c>
      <c r="G3565">
        <v>10000000</v>
      </c>
      <c r="H3565">
        <v>0</v>
      </c>
      <c r="I3565">
        <v>0</v>
      </c>
      <c r="J3565">
        <v>0</v>
      </c>
      <c r="K3565">
        <v>3.2000000000000001E-2</v>
      </c>
      <c r="L3565" t="s">
        <v>23</v>
      </c>
      <c r="M3565" s="2">
        <v>320000</v>
      </c>
      <c r="N3565" s="2" t="str">
        <f>VLOOKUP(Tabla1[[#This Row],[nemo]],'Nemos y clasificaciones'!$A$2:$B$5000,2,FALSE)</f>
        <v>CFI</v>
      </c>
      <c r="O3565" s="2" t="str">
        <f>VLOOKUP(Tabla1[[#This Row],[nemo]],'Nemos y clasificaciones'!$A$1:$C$3000,3,FALSE)</f>
        <v>CFI</v>
      </c>
      <c r="P3565" s="2"/>
      <c r="Q3565" s="2"/>
    </row>
    <row r="3566" spans="1:17" x14ac:dyDescent="0.25">
      <c r="A3566" t="s">
        <v>2802</v>
      </c>
      <c r="B3566" s="1">
        <v>44187</v>
      </c>
      <c r="C3566" s="1">
        <v>44194</v>
      </c>
      <c r="D3566" t="s">
        <v>21</v>
      </c>
      <c r="E3566" t="s">
        <v>797</v>
      </c>
      <c r="F3566">
        <v>0</v>
      </c>
      <c r="G3566">
        <v>10000000</v>
      </c>
      <c r="H3566">
        <v>0</v>
      </c>
      <c r="I3566">
        <v>0</v>
      </c>
      <c r="J3566">
        <v>0</v>
      </c>
      <c r="K3566">
        <v>3.1E-2</v>
      </c>
      <c r="L3566" t="s">
        <v>23</v>
      </c>
      <c r="M3566" s="2">
        <v>310000</v>
      </c>
      <c r="N3566" s="2" t="str">
        <f>VLOOKUP(Tabla1[[#This Row],[nemo]],'Nemos y clasificaciones'!$A$2:$B$5000,2,FALSE)</f>
        <v>CFI</v>
      </c>
      <c r="O3566" s="2" t="str">
        <f>VLOOKUP(Tabla1[[#This Row],[nemo]],'Nemos y clasificaciones'!$A$1:$C$3000,3,FALSE)</f>
        <v>CFI</v>
      </c>
      <c r="P3566" s="2"/>
      <c r="Q3566" s="2"/>
    </row>
    <row r="3567" spans="1:17" x14ac:dyDescent="0.25">
      <c r="A3567" t="s">
        <v>798</v>
      </c>
      <c r="B3567" s="1">
        <v>44386</v>
      </c>
      <c r="C3567" s="1">
        <v>44392</v>
      </c>
      <c r="D3567" t="s">
        <v>21</v>
      </c>
      <c r="E3567" t="s">
        <v>799</v>
      </c>
      <c r="F3567">
        <v>0</v>
      </c>
      <c r="G3567">
        <v>10000000</v>
      </c>
      <c r="H3567">
        <v>0</v>
      </c>
      <c r="I3567">
        <v>0</v>
      </c>
      <c r="J3567">
        <v>0</v>
      </c>
      <c r="K3567">
        <v>4.4999999999999998E-2</v>
      </c>
      <c r="L3567" t="s">
        <v>23</v>
      </c>
      <c r="M3567" s="2">
        <v>450000</v>
      </c>
      <c r="N3567" s="2" t="str">
        <f>VLOOKUP(Tabla1[[#This Row],[nemo]],'Nemos y clasificaciones'!$A$2:$B$5000,2,FALSE)</f>
        <v>CFI</v>
      </c>
      <c r="O3567" s="2" t="str">
        <f>VLOOKUP(Tabla1[[#This Row],[nemo]],'Nemos y clasificaciones'!$A$1:$C$3000,3,FALSE)</f>
        <v>CFI</v>
      </c>
      <c r="P3567" s="2"/>
      <c r="Q3567" s="2"/>
    </row>
    <row r="3568" spans="1:17" x14ac:dyDescent="0.25">
      <c r="A3568" t="s">
        <v>9567</v>
      </c>
      <c r="B3568" s="1">
        <v>42867</v>
      </c>
      <c r="C3568" s="1">
        <v>42873</v>
      </c>
      <c r="D3568" t="s">
        <v>14</v>
      </c>
      <c r="E3568" t="s">
        <v>1220</v>
      </c>
      <c r="F3568">
        <v>0</v>
      </c>
      <c r="G3568">
        <v>23100000</v>
      </c>
      <c r="H3568">
        <v>0</v>
      </c>
      <c r="I3568">
        <v>0</v>
      </c>
      <c r="J3568">
        <v>0</v>
      </c>
      <c r="K3568">
        <v>8.0549999999999997</v>
      </c>
      <c r="L3568" t="s">
        <v>16</v>
      </c>
      <c r="M3568" s="2">
        <v>186070500</v>
      </c>
      <c r="N3568" s="2" t="str">
        <f>VLOOKUP(Tabla1[[#This Row],[nemo]],'Nemos y clasificaciones'!$A$2:$B$5000,2,FALSE)</f>
        <v>INVERSIONES COVADONGA S.A.</v>
      </c>
      <c r="O3568" s="2" t="str">
        <f>VLOOKUP(Tabla1[[#This Row],[nemo]],'Nemos y clasificaciones'!$A$1:$C$3000,3,FALSE)</f>
        <v>Servicios financieros</v>
      </c>
      <c r="P3568" s="2"/>
      <c r="Q3568" s="2"/>
    </row>
    <row r="3569" spans="1:17" x14ac:dyDescent="0.25">
      <c r="A3569" t="s">
        <v>2161</v>
      </c>
      <c r="B3569" s="1">
        <v>44302</v>
      </c>
      <c r="C3569" s="1">
        <v>44308</v>
      </c>
      <c r="D3569" t="s">
        <v>21</v>
      </c>
      <c r="E3569" t="s">
        <v>799</v>
      </c>
      <c r="F3569">
        <v>0</v>
      </c>
      <c r="G3569">
        <v>10000000</v>
      </c>
      <c r="H3569">
        <v>0</v>
      </c>
      <c r="I3569">
        <v>0</v>
      </c>
      <c r="J3569">
        <v>0</v>
      </c>
      <c r="K3569">
        <v>3.3000000000000002E-2</v>
      </c>
      <c r="L3569" t="s">
        <v>23</v>
      </c>
      <c r="M3569" s="2">
        <v>330000</v>
      </c>
      <c r="N3569" s="2" t="str">
        <f>VLOOKUP(Tabla1[[#This Row],[nemo]],'Nemos y clasificaciones'!$A$2:$B$5000,2,FALSE)</f>
        <v>CFI</v>
      </c>
      <c r="O3569" s="2" t="str">
        <f>VLOOKUP(Tabla1[[#This Row],[nemo]],'Nemos y clasificaciones'!$A$1:$C$3000,3,FALSE)</f>
        <v>CFI</v>
      </c>
      <c r="P3569" s="2"/>
      <c r="Q3569" s="2"/>
    </row>
    <row r="3570" spans="1:17" x14ac:dyDescent="0.25">
      <c r="A3570" t="s">
        <v>2803</v>
      </c>
      <c r="B3570" s="1">
        <v>44187</v>
      </c>
      <c r="C3570" s="1">
        <v>44194</v>
      </c>
      <c r="D3570" t="s">
        <v>21</v>
      </c>
      <c r="E3570" t="s">
        <v>799</v>
      </c>
      <c r="F3570">
        <v>0</v>
      </c>
      <c r="G3570">
        <v>10000000</v>
      </c>
      <c r="H3570">
        <v>0</v>
      </c>
      <c r="I3570">
        <v>0</v>
      </c>
      <c r="J3570">
        <v>0</v>
      </c>
      <c r="K3570">
        <v>3.2000000000000001E-2</v>
      </c>
      <c r="L3570" t="s">
        <v>23</v>
      </c>
      <c r="M3570" s="2">
        <v>320000</v>
      </c>
      <c r="N3570" s="2" t="str">
        <f>VLOOKUP(Tabla1[[#This Row],[nemo]],'Nemos y clasificaciones'!$A$2:$B$5000,2,FALSE)</f>
        <v>CFI</v>
      </c>
      <c r="O3570" s="2" t="str">
        <f>VLOOKUP(Tabla1[[#This Row],[nemo]],'Nemos y clasificaciones'!$A$1:$C$3000,3,FALSE)</f>
        <v>CFI</v>
      </c>
      <c r="P3570" s="2"/>
      <c r="Q3570" s="2"/>
    </row>
    <row r="3571" spans="1:17" x14ac:dyDescent="0.25">
      <c r="A3571" t="s">
        <v>814</v>
      </c>
      <c r="B3571" s="1">
        <v>44386</v>
      </c>
      <c r="C3571" s="1">
        <v>44392</v>
      </c>
      <c r="D3571" t="s">
        <v>21</v>
      </c>
      <c r="E3571" t="s">
        <v>815</v>
      </c>
      <c r="F3571">
        <v>0</v>
      </c>
      <c r="G3571">
        <v>10000000</v>
      </c>
      <c r="H3571">
        <v>0</v>
      </c>
      <c r="I3571">
        <v>0</v>
      </c>
      <c r="J3571">
        <v>0</v>
      </c>
      <c r="K3571">
        <v>3.7999999999999999E-2</v>
      </c>
      <c r="L3571" t="s">
        <v>23</v>
      </c>
      <c r="M3571" s="2">
        <v>380000</v>
      </c>
      <c r="N3571" s="2" t="str">
        <f>VLOOKUP(Tabla1[[#This Row],[nemo]],'Nemos y clasificaciones'!$A$2:$B$5000,2,FALSE)</f>
        <v>CFI</v>
      </c>
      <c r="O3571" s="2" t="str">
        <f>VLOOKUP(Tabla1[[#This Row],[nemo]],'Nemos y clasificaciones'!$A$1:$C$3000,3,FALSE)</f>
        <v>CFI</v>
      </c>
      <c r="P3571" s="2"/>
      <c r="Q3571" s="2"/>
    </row>
    <row r="3572" spans="1:17" x14ac:dyDescent="0.25">
      <c r="A3572" t="s">
        <v>6333</v>
      </c>
      <c r="B3572" s="1">
        <v>43596</v>
      </c>
      <c r="C3572" s="1">
        <v>43602</v>
      </c>
      <c r="D3572" t="s">
        <v>14</v>
      </c>
      <c r="E3572" t="s">
        <v>2553</v>
      </c>
      <c r="F3572">
        <v>0</v>
      </c>
      <c r="G3572">
        <v>1474500</v>
      </c>
      <c r="H3572">
        <v>0</v>
      </c>
      <c r="I3572">
        <v>0</v>
      </c>
      <c r="J3572">
        <v>0</v>
      </c>
      <c r="K3572">
        <v>125.2</v>
      </c>
      <c r="L3572" t="s">
        <v>19</v>
      </c>
      <c r="M3572" s="2">
        <v>184607400</v>
      </c>
      <c r="N3572" s="2" t="str">
        <f>VLOOKUP(Tabla1[[#This Row],[nemo]],'Nemos y clasificaciones'!$A$2:$B$5000,2,FALSE)</f>
        <v>ANDACOR S.A.</v>
      </c>
      <c r="O3572" s="2" t="str">
        <f>VLOOKUP(Tabla1[[#This Row],[nemo]],'Nemos y clasificaciones'!$A$1:$C$3000,3,FALSE)</f>
        <v>Recreación y servicios educacionales</v>
      </c>
      <c r="P3572" s="2"/>
      <c r="Q3572" s="2"/>
    </row>
    <row r="3573" spans="1:17" x14ac:dyDescent="0.25">
      <c r="A3573" t="s">
        <v>2172</v>
      </c>
      <c r="B3573" s="1">
        <v>44302</v>
      </c>
      <c r="C3573" s="1">
        <v>44308</v>
      </c>
      <c r="D3573" t="s">
        <v>21</v>
      </c>
      <c r="E3573" t="s">
        <v>815</v>
      </c>
      <c r="F3573">
        <v>0</v>
      </c>
      <c r="G3573">
        <v>10000000</v>
      </c>
      <c r="H3573">
        <v>0</v>
      </c>
      <c r="I3573">
        <v>0</v>
      </c>
      <c r="J3573">
        <v>0</v>
      </c>
      <c r="K3573">
        <v>2.8000000000000001E-2</v>
      </c>
      <c r="L3573" t="s">
        <v>23</v>
      </c>
      <c r="M3573" s="2">
        <v>280000</v>
      </c>
      <c r="N3573" s="2" t="str">
        <f>VLOOKUP(Tabla1[[#This Row],[nemo]],'Nemos y clasificaciones'!$A$2:$B$5000,2,FALSE)</f>
        <v>CFI</v>
      </c>
      <c r="O3573" s="2" t="str">
        <f>VLOOKUP(Tabla1[[#This Row],[nemo]],'Nemos y clasificaciones'!$A$1:$C$3000,3,FALSE)</f>
        <v>CFI</v>
      </c>
      <c r="P3573" s="2"/>
      <c r="Q3573" s="2"/>
    </row>
    <row r="3574" spans="1:17" x14ac:dyDescent="0.25">
      <c r="A3574" t="s">
        <v>2807</v>
      </c>
      <c r="B3574" s="1">
        <v>44187</v>
      </c>
      <c r="C3574" s="1">
        <v>44194</v>
      </c>
      <c r="D3574" t="s">
        <v>21</v>
      </c>
      <c r="E3574" t="s">
        <v>815</v>
      </c>
      <c r="F3574">
        <v>0</v>
      </c>
      <c r="G3574">
        <v>10000000</v>
      </c>
      <c r="H3574">
        <v>0</v>
      </c>
      <c r="I3574">
        <v>0</v>
      </c>
      <c r="J3574">
        <v>0</v>
      </c>
      <c r="K3574">
        <v>2.8000000000000001E-2</v>
      </c>
      <c r="L3574" t="s">
        <v>23</v>
      </c>
      <c r="M3574" s="2">
        <v>280000</v>
      </c>
      <c r="N3574" s="2" t="str">
        <f>VLOOKUP(Tabla1[[#This Row],[nemo]],'Nemos y clasificaciones'!$A$2:$B$5000,2,FALSE)</f>
        <v>CFI</v>
      </c>
      <c r="O3574" s="2" t="str">
        <f>VLOOKUP(Tabla1[[#This Row],[nemo]],'Nemos y clasificaciones'!$A$1:$C$3000,3,FALSE)</f>
        <v>CFI</v>
      </c>
      <c r="P3574" s="2"/>
      <c r="Q3574" s="2"/>
    </row>
    <row r="3575" spans="1:17" x14ac:dyDescent="0.25">
      <c r="A3575" t="s">
        <v>832</v>
      </c>
      <c r="B3575" s="1">
        <v>44385</v>
      </c>
      <c r="C3575" s="1">
        <v>44391</v>
      </c>
      <c r="D3575" t="s">
        <v>14</v>
      </c>
      <c r="E3575" t="s">
        <v>833</v>
      </c>
      <c r="F3575">
        <v>0</v>
      </c>
      <c r="G3575">
        <v>10000000</v>
      </c>
      <c r="H3575">
        <v>0</v>
      </c>
      <c r="I3575">
        <v>0</v>
      </c>
      <c r="J3575">
        <v>0</v>
      </c>
      <c r="K3575">
        <v>20.045999999999999</v>
      </c>
      <c r="L3575" t="s">
        <v>54</v>
      </c>
      <c r="M3575" s="2">
        <v>200460000</v>
      </c>
      <c r="N3575" s="2" t="str">
        <f>VLOOKUP(Tabla1[[#This Row],[nemo]],'Nemos y clasificaciones'!$A$2:$B$5000,2,FALSE)</f>
        <v>CFI</v>
      </c>
      <c r="O3575" s="2" t="str">
        <f>VLOOKUP(Tabla1[[#This Row],[nemo]],'Nemos y clasificaciones'!$A$1:$C$3000,3,FALSE)</f>
        <v>CFI</v>
      </c>
      <c r="P3575" s="2"/>
      <c r="Q3575" s="2"/>
    </row>
    <row r="3576" spans="1:17" x14ac:dyDescent="0.25">
      <c r="A3576" t="s">
        <v>834</v>
      </c>
      <c r="B3576" s="1">
        <v>44385</v>
      </c>
      <c r="C3576" s="1">
        <v>44391</v>
      </c>
      <c r="D3576" t="s">
        <v>14</v>
      </c>
      <c r="E3576" t="s">
        <v>835</v>
      </c>
      <c r="F3576">
        <v>0</v>
      </c>
      <c r="G3576">
        <v>10000000</v>
      </c>
      <c r="H3576">
        <v>0</v>
      </c>
      <c r="I3576">
        <v>0</v>
      </c>
      <c r="J3576">
        <v>0</v>
      </c>
      <c r="K3576">
        <v>20.338000000000001</v>
      </c>
      <c r="L3576" t="s">
        <v>54</v>
      </c>
      <c r="M3576" s="2">
        <v>203380000</v>
      </c>
      <c r="N3576" s="2" t="str">
        <f>VLOOKUP(Tabla1[[#This Row],[nemo]],'Nemos y clasificaciones'!$A$2:$B$5000,2,FALSE)</f>
        <v>CFI</v>
      </c>
      <c r="O3576" s="2" t="str">
        <f>VLOOKUP(Tabla1[[#This Row],[nemo]],'Nemos y clasificaciones'!$A$1:$C$3000,3,FALSE)</f>
        <v>CFI</v>
      </c>
      <c r="P3576" s="2"/>
      <c r="Q3576" s="2"/>
    </row>
    <row r="3577" spans="1:17" x14ac:dyDescent="0.25">
      <c r="A3577" t="s">
        <v>1557</v>
      </c>
      <c r="B3577" s="1">
        <v>44349</v>
      </c>
      <c r="C3577" s="1">
        <v>44355</v>
      </c>
      <c r="D3577" t="s">
        <v>21</v>
      </c>
      <c r="E3577" t="s">
        <v>1558</v>
      </c>
      <c r="F3577">
        <v>0</v>
      </c>
      <c r="G3577">
        <v>10000000</v>
      </c>
      <c r="H3577">
        <v>0</v>
      </c>
      <c r="I3577">
        <v>0</v>
      </c>
      <c r="J3577">
        <v>0</v>
      </c>
      <c r="K3577">
        <v>6.0000000000000001E-3</v>
      </c>
      <c r="L3577" t="s">
        <v>23</v>
      </c>
      <c r="M3577" s="3">
        <v>60000</v>
      </c>
      <c r="N3577" s="2" t="str">
        <f>VLOOKUP(Tabla1[[#This Row],[nemo]],'Nemos y clasificaciones'!$A$2:$B$5000,2,FALSE)</f>
        <v>CFI</v>
      </c>
      <c r="O3577" s="3" t="str">
        <f>VLOOKUP(Tabla1[[#This Row],[nemo]],'Nemos y clasificaciones'!$A$1:$C$3000,3,FALSE)</f>
        <v>CFI</v>
      </c>
      <c r="P3577" s="3"/>
      <c r="Q3577" s="3"/>
    </row>
    <row r="3578" spans="1:17" x14ac:dyDescent="0.25">
      <c r="A3578" t="s">
        <v>1559</v>
      </c>
      <c r="B3578" s="1">
        <v>44349</v>
      </c>
      <c r="C3578" s="1">
        <v>44355</v>
      </c>
      <c r="D3578" t="s">
        <v>21</v>
      </c>
      <c r="E3578" t="s">
        <v>1560</v>
      </c>
      <c r="F3578">
        <v>0</v>
      </c>
      <c r="G3578">
        <v>10000000</v>
      </c>
      <c r="H3578">
        <v>0</v>
      </c>
      <c r="I3578">
        <v>0</v>
      </c>
      <c r="J3578">
        <v>0</v>
      </c>
      <c r="K3578">
        <v>5.0000000000000001E-3</v>
      </c>
      <c r="L3578" t="s">
        <v>23</v>
      </c>
      <c r="M3578" s="3">
        <v>50000</v>
      </c>
      <c r="N3578" s="2" t="str">
        <f>VLOOKUP(Tabla1[[#This Row],[nemo]],'Nemos y clasificaciones'!$A$2:$B$5000,2,FALSE)</f>
        <v>CFI</v>
      </c>
      <c r="O3578" s="3" t="str">
        <f>VLOOKUP(Tabla1[[#This Row],[nemo]],'Nemos y clasificaciones'!$A$1:$C$3000,3,FALSE)</f>
        <v>CFI</v>
      </c>
      <c r="P3578" s="3"/>
      <c r="Q3578" s="3"/>
    </row>
    <row r="3579" spans="1:17" x14ac:dyDescent="0.25">
      <c r="A3579" t="s">
        <v>2573</v>
      </c>
      <c r="B3579" s="1">
        <v>44232</v>
      </c>
      <c r="C3579" s="1">
        <v>44238</v>
      </c>
      <c r="D3579" t="s">
        <v>14</v>
      </c>
      <c r="E3579" t="s">
        <v>234</v>
      </c>
      <c r="F3579">
        <v>0</v>
      </c>
      <c r="G3579">
        <v>10000000</v>
      </c>
      <c r="H3579">
        <v>0</v>
      </c>
      <c r="I3579">
        <v>0</v>
      </c>
      <c r="J3579">
        <v>0</v>
      </c>
      <c r="K3579">
        <v>5.47</v>
      </c>
      <c r="L3579" t="s">
        <v>16</v>
      </c>
      <c r="M3579" s="2">
        <v>54700000</v>
      </c>
      <c r="N3579" s="2" t="str">
        <f>VLOOKUP(Tabla1[[#This Row],[nemo]],'Nemos y clasificaciones'!$A$2:$B$5000,2,FALSE)</f>
        <v>CFI</v>
      </c>
      <c r="O3579" s="2" t="str">
        <f>VLOOKUP(Tabla1[[#This Row],[nemo]],'Nemos y clasificaciones'!$A$1:$C$3000,3,FALSE)</f>
        <v>CFI</v>
      </c>
      <c r="P3579" s="2"/>
      <c r="Q3579" s="2"/>
    </row>
    <row r="3580" spans="1:17" x14ac:dyDescent="0.25">
      <c r="A3580" t="s">
        <v>2465</v>
      </c>
      <c r="B3580" s="1">
        <v>44264</v>
      </c>
      <c r="C3580" s="1">
        <v>44270</v>
      </c>
      <c r="D3580" t="s">
        <v>14</v>
      </c>
      <c r="E3580" t="s">
        <v>234</v>
      </c>
      <c r="F3580">
        <v>0</v>
      </c>
      <c r="G3580">
        <v>10000000</v>
      </c>
      <c r="H3580">
        <v>0</v>
      </c>
      <c r="I3580">
        <v>0</v>
      </c>
      <c r="J3580">
        <v>0</v>
      </c>
      <c r="K3580">
        <v>5.468</v>
      </c>
      <c r="L3580" t="s">
        <v>16</v>
      </c>
      <c r="M3580" s="2">
        <v>54680000</v>
      </c>
      <c r="N3580" s="2" t="str">
        <f>VLOOKUP(Tabla1[[#This Row],[nemo]],'Nemos y clasificaciones'!$A$2:$B$5000,2,FALSE)</f>
        <v>CFI</v>
      </c>
      <c r="O3580" s="2" t="str">
        <f>VLOOKUP(Tabla1[[#This Row],[nemo]],'Nemos y clasificaciones'!$A$1:$C$3000,3,FALSE)</f>
        <v>CFI</v>
      </c>
      <c r="P3580" s="2"/>
      <c r="Q3580" s="2"/>
    </row>
    <row r="3581" spans="1:17" x14ac:dyDescent="0.25">
      <c r="A3581" t="s">
        <v>1217</v>
      </c>
      <c r="B3581" s="1">
        <v>44359</v>
      </c>
      <c r="C3581" s="1">
        <v>44365</v>
      </c>
      <c r="D3581" t="s">
        <v>14</v>
      </c>
      <c r="E3581" t="s">
        <v>1218</v>
      </c>
      <c r="F3581">
        <v>0</v>
      </c>
      <c r="G3581">
        <v>20000000</v>
      </c>
      <c r="H3581">
        <v>0</v>
      </c>
      <c r="I3581">
        <v>0</v>
      </c>
      <c r="J3581">
        <v>0</v>
      </c>
      <c r="K3581">
        <v>9</v>
      </c>
      <c r="L3581" t="s">
        <v>16</v>
      </c>
      <c r="M3581" s="2">
        <v>180000000</v>
      </c>
      <c r="N3581" s="2" t="str">
        <f>VLOOKUP(Tabla1[[#This Row],[nemo]],'Nemos y clasificaciones'!$A$2:$B$5000,2,FALSE)</f>
        <v>INVERSIONES UNESPA S.A.</v>
      </c>
      <c r="O3581" s="2" t="str">
        <f>VLOOKUP(Tabla1[[#This Row],[nemo]],'Nemos y clasificaciones'!$A$1:$C$3000,3,FALSE)</f>
        <v>Servicios financieros</v>
      </c>
      <c r="P3581" s="2"/>
      <c r="Q3581" s="2"/>
    </row>
    <row r="3582" spans="1:17" x14ac:dyDescent="0.25">
      <c r="A3582" t="s">
        <v>2218</v>
      </c>
      <c r="B3582" s="1">
        <v>44294</v>
      </c>
      <c r="C3582" s="1">
        <v>44300</v>
      </c>
      <c r="D3582" t="s">
        <v>14</v>
      </c>
      <c r="E3582" t="s">
        <v>234</v>
      </c>
      <c r="F3582">
        <v>0</v>
      </c>
      <c r="G3582">
        <v>10000000</v>
      </c>
      <c r="H3582">
        <v>0</v>
      </c>
      <c r="I3582">
        <v>0</v>
      </c>
      <c r="J3582">
        <v>0</v>
      </c>
      <c r="K3582">
        <v>5.4610000000000003</v>
      </c>
      <c r="L3582" t="s">
        <v>16</v>
      </c>
      <c r="M3582" s="2">
        <v>54610000</v>
      </c>
      <c r="N3582" s="2" t="str">
        <f>VLOOKUP(Tabla1[[#This Row],[nemo]],'Nemos y clasificaciones'!$A$2:$B$5000,2,FALSE)</f>
        <v>CFI</v>
      </c>
      <c r="O3582" s="2" t="str">
        <f>VLOOKUP(Tabla1[[#This Row],[nemo]],'Nemos y clasificaciones'!$A$1:$C$3000,3,FALSE)</f>
        <v>CFI</v>
      </c>
      <c r="P3582" s="2"/>
      <c r="Q3582" s="2"/>
    </row>
    <row r="3583" spans="1:17" x14ac:dyDescent="0.25">
      <c r="A3583" t="s">
        <v>5368</v>
      </c>
      <c r="B3583" s="1">
        <v>43792</v>
      </c>
      <c r="C3583" s="1">
        <v>43798</v>
      </c>
      <c r="D3583" t="s">
        <v>14</v>
      </c>
      <c r="E3583" t="s">
        <v>1903</v>
      </c>
      <c r="F3583">
        <v>0</v>
      </c>
      <c r="G3583">
        <v>179739039</v>
      </c>
      <c r="H3583">
        <v>0</v>
      </c>
      <c r="I3583">
        <v>0</v>
      </c>
      <c r="J3583">
        <v>0</v>
      </c>
      <c r="K3583">
        <v>1</v>
      </c>
      <c r="L3583" t="s">
        <v>23</v>
      </c>
      <c r="M3583" s="2">
        <v>179739039</v>
      </c>
      <c r="N3583" s="2" t="str">
        <f>VLOOKUP(Tabla1[[#This Row],[nemo]],'Nemos y clasificaciones'!$A$2:$B$5000,2,FALSE)</f>
        <v>FERIA DE OSORNO S.A.</v>
      </c>
      <c r="O3583" s="2" t="str">
        <f>VLOOKUP(Tabla1[[#This Row],[nemo]],'Nemos y clasificaciones'!$A$1:$C$3000,3,FALSE)</f>
        <v>Alimentos, bebidas y tabaco</v>
      </c>
      <c r="P3583" s="2"/>
      <c r="Q3583" s="2"/>
    </row>
    <row r="3584" spans="1:17" x14ac:dyDescent="0.25">
      <c r="A3584" t="s">
        <v>7214</v>
      </c>
      <c r="B3584" s="1">
        <v>43441</v>
      </c>
      <c r="C3584" s="1">
        <v>43448</v>
      </c>
      <c r="D3584" t="s">
        <v>14</v>
      </c>
      <c r="E3584" t="s">
        <v>1903</v>
      </c>
      <c r="F3584">
        <v>0</v>
      </c>
      <c r="G3584">
        <v>179739039</v>
      </c>
      <c r="H3584">
        <v>0</v>
      </c>
      <c r="I3584">
        <v>0</v>
      </c>
      <c r="J3584">
        <v>0</v>
      </c>
      <c r="K3584">
        <v>1</v>
      </c>
      <c r="L3584" t="s">
        <v>23</v>
      </c>
      <c r="M3584" s="2">
        <v>179739039</v>
      </c>
      <c r="N3584" s="2" t="str">
        <f>VLOOKUP(Tabla1[[#This Row],[nemo]],'Nemos y clasificaciones'!$A$2:$B$5000,2,FALSE)</f>
        <v>FERIA DE OSORNO S.A.</v>
      </c>
      <c r="O3584" s="2" t="str">
        <f>VLOOKUP(Tabla1[[#This Row],[nemo]],'Nemos y clasificaciones'!$A$1:$C$3000,3,FALSE)</f>
        <v>Alimentos, bebidas y tabaco</v>
      </c>
      <c r="P3584" s="2"/>
      <c r="Q3584" s="2"/>
    </row>
    <row r="3585" spans="1:17" x14ac:dyDescent="0.25">
      <c r="A3585" t="s">
        <v>10177</v>
      </c>
      <c r="B3585" s="1">
        <v>42665</v>
      </c>
      <c r="C3585" s="1">
        <v>42671</v>
      </c>
      <c r="D3585" t="s">
        <v>14</v>
      </c>
      <c r="E3585" t="s">
        <v>1903</v>
      </c>
      <c r="F3585">
        <v>0</v>
      </c>
      <c r="G3585">
        <v>179739039</v>
      </c>
      <c r="H3585">
        <v>0</v>
      </c>
      <c r="I3585">
        <v>0</v>
      </c>
      <c r="J3585">
        <v>0</v>
      </c>
      <c r="K3585">
        <v>1</v>
      </c>
      <c r="L3585" t="s">
        <v>23</v>
      </c>
      <c r="M3585" s="2">
        <v>179739039</v>
      </c>
      <c r="N3585" s="2" t="str">
        <f>VLOOKUP(Tabla1[[#This Row],[nemo]],'Nemos y clasificaciones'!$A$2:$B$5000,2,FALSE)</f>
        <v>FERIA DE OSORNO S.A.</v>
      </c>
      <c r="O3585" s="2" t="str">
        <f>VLOOKUP(Tabla1[[#This Row],[nemo]],'Nemos y clasificaciones'!$A$1:$C$3000,3,FALSE)</f>
        <v>Alimentos, bebidas y tabaco</v>
      </c>
      <c r="P3585" s="2"/>
      <c r="Q3585" s="2"/>
    </row>
    <row r="3586" spans="1:17" x14ac:dyDescent="0.25">
      <c r="A3586" t="s">
        <v>852</v>
      </c>
      <c r="B3586" s="1">
        <v>44383</v>
      </c>
      <c r="C3586" s="1">
        <v>44389</v>
      </c>
      <c r="D3586" t="s">
        <v>14</v>
      </c>
      <c r="E3586" t="s">
        <v>234</v>
      </c>
      <c r="F3586">
        <v>0</v>
      </c>
      <c r="G3586">
        <v>10000000</v>
      </c>
      <c r="H3586">
        <v>0</v>
      </c>
      <c r="I3586">
        <v>0</v>
      </c>
      <c r="J3586">
        <v>0</v>
      </c>
      <c r="K3586">
        <v>5.4589999999999996</v>
      </c>
      <c r="L3586" t="s">
        <v>16</v>
      </c>
      <c r="M3586" s="2">
        <v>54590000</v>
      </c>
      <c r="N3586" s="2" t="str">
        <f>VLOOKUP(Tabla1[[#This Row],[nemo]],'Nemos y clasificaciones'!$A$2:$B$5000,2,FALSE)</f>
        <v>CFI</v>
      </c>
      <c r="O3586" s="2" t="str">
        <f>VLOOKUP(Tabla1[[#This Row],[nemo]],'Nemos y clasificaciones'!$A$1:$C$3000,3,FALSE)</f>
        <v>CFI</v>
      </c>
      <c r="P3586" s="2"/>
      <c r="Q3586" s="2"/>
    </row>
    <row r="3587" spans="1:17" x14ac:dyDescent="0.25">
      <c r="A3587" t="s">
        <v>10511</v>
      </c>
      <c r="B3587" s="1">
        <v>42509</v>
      </c>
      <c r="C3587" s="1">
        <v>42516</v>
      </c>
      <c r="D3587" t="s">
        <v>14</v>
      </c>
      <c r="E3587" t="s">
        <v>1218</v>
      </c>
      <c r="F3587">
        <v>0</v>
      </c>
      <c r="G3587">
        <v>20000000</v>
      </c>
      <c r="H3587">
        <v>0</v>
      </c>
      <c r="I3587">
        <v>0</v>
      </c>
      <c r="J3587">
        <v>0</v>
      </c>
      <c r="K3587">
        <v>8.94</v>
      </c>
      <c r="L3587" t="s">
        <v>16</v>
      </c>
      <c r="M3587" s="2">
        <v>178800000</v>
      </c>
      <c r="N3587" s="2" t="str">
        <f>VLOOKUP(Tabla1[[#This Row],[nemo]],'Nemos y clasificaciones'!$A$2:$B$5000,2,FALSE)</f>
        <v>INVERSIONES UNESPA S.A.</v>
      </c>
      <c r="O3587" s="2" t="str">
        <f>VLOOKUP(Tabla1[[#This Row],[nemo]],'Nemos y clasificaciones'!$A$1:$C$3000,3,FALSE)</f>
        <v>Servicios financieros</v>
      </c>
      <c r="P3587" s="2"/>
      <c r="Q3587" s="2"/>
    </row>
    <row r="3588" spans="1:17" x14ac:dyDescent="0.25">
      <c r="A3588" t="s">
        <v>1939</v>
      </c>
      <c r="B3588" s="1">
        <v>44322</v>
      </c>
      <c r="C3588" s="1">
        <v>44328</v>
      </c>
      <c r="D3588" t="s">
        <v>14</v>
      </c>
      <c r="E3588" t="s">
        <v>234</v>
      </c>
      <c r="F3588">
        <v>0</v>
      </c>
      <c r="G3588">
        <v>10000000</v>
      </c>
      <c r="H3588">
        <v>0</v>
      </c>
      <c r="I3588">
        <v>0</v>
      </c>
      <c r="J3588">
        <v>0</v>
      </c>
      <c r="K3588">
        <v>5.4530000000000003</v>
      </c>
      <c r="L3588" t="s">
        <v>16</v>
      </c>
      <c r="M3588" s="2">
        <v>54530000</v>
      </c>
      <c r="N3588" s="2" t="str">
        <f>VLOOKUP(Tabla1[[#This Row],[nemo]],'Nemos y clasificaciones'!$A$2:$B$5000,2,FALSE)</f>
        <v>CFI</v>
      </c>
      <c r="O3588" s="2" t="str">
        <f>VLOOKUP(Tabla1[[#This Row],[nemo]],'Nemos y clasificaciones'!$A$1:$C$3000,3,FALSE)</f>
        <v>CFI</v>
      </c>
      <c r="P3588" s="2"/>
      <c r="Q3588" s="2"/>
    </row>
    <row r="3589" spans="1:17" x14ac:dyDescent="0.25">
      <c r="A3589" t="s">
        <v>1530</v>
      </c>
      <c r="B3589" s="1">
        <v>44351</v>
      </c>
      <c r="C3589" s="1">
        <v>44357</v>
      </c>
      <c r="D3589" t="s">
        <v>14</v>
      </c>
      <c r="E3589" t="s">
        <v>234</v>
      </c>
      <c r="F3589">
        <v>0</v>
      </c>
      <c r="G3589">
        <v>10000000</v>
      </c>
      <c r="H3589">
        <v>0</v>
      </c>
      <c r="I3589">
        <v>0</v>
      </c>
      <c r="J3589">
        <v>0</v>
      </c>
      <c r="K3589">
        <v>5.4409999999999998</v>
      </c>
      <c r="L3589" t="s">
        <v>16</v>
      </c>
      <c r="M3589" s="2">
        <v>54410000</v>
      </c>
      <c r="N3589" s="2" t="str">
        <f>VLOOKUP(Tabla1[[#This Row],[nemo]],'Nemos y clasificaciones'!$A$2:$B$5000,2,FALSE)</f>
        <v>CFI</v>
      </c>
      <c r="O3589" s="2" t="str">
        <f>VLOOKUP(Tabla1[[#This Row],[nemo]],'Nemos y clasificaciones'!$A$1:$C$3000,3,FALSE)</f>
        <v>CFI</v>
      </c>
      <c r="P3589" s="2"/>
      <c r="Q3589" s="2"/>
    </row>
    <row r="3590" spans="1:17" x14ac:dyDescent="0.25">
      <c r="A3590" t="s">
        <v>233</v>
      </c>
      <c r="B3590" s="1">
        <v>44442</v>
      </c>
      <c r="C3590" s="1">
        <v>44448</v>
      </c>
      <c r="D3590" t="s">
        <v>14</v>
      </c>
      <c r="E3590" t="s">
        <v>234</v>
      </c>
      <c r="F3590">
        <v>0</v>
      </c>
      <c r="G3590">
        <v>10000000</v>
      </c>
      <c r="H3590">
        <v>0</v>
      </c>
      <c r="I3590">
        <v>0</v>
      </c>
      <c r="J3590">
        <v>0</v>
      </c>
      <c r="K3590">
        <v>5.3869999999999996</v>
      </c>
      <c r="L3590" t="s">
        <v>16</v>
      </c>
      <c r="M3590" s="2">
        <v>53870000</v>
      </c>
      <c r="N3590" s="2" t="str">
        <f>VLOOKUP(Tabla1[[#This Row],[nemo]],'Nemos y clasificaciones'!$A$2:$B$5000,2,FALSE)</f>
        <v>CFI</v>
      </c>
      <c r="O3590" s="2" t="str">
        <f>VLOOKUP(Tabla1[[#This Row],[nemo]],'Nemos y clasificaciones'!$A$1:$C$3000,3,FALSE)</f>
        <v>CFI</v>
      </c>
      <c r="P3590" s="2"/>
      <c r="Q3590" s="2"/>
    </row>
    <row r="3591" spans="1:17" x14ac:dyDescent="0.25">
      <c r="A3591" t="s">
        <v>561</v>
      </c>
      <c r="B3591" s="1">
        <v>44413</v>
      </c>
      <c r="C3591" s="1">
        <v>44419</v>
      </c>
      <c r="D3591" t="s">
        <v>14</v>
      </c>
      <c r="E3591" t="s">
        <v>234</v>
      </c>
      <c r="F3591">
        <v>0</v>
      </c>
      <c r="G3591">
        <v>10000000</v>
      </c>
      <c r="H3591">
        <v>0</v>
      </c>
      <c r="I3591">
        <v>0</v>
      </c>
      <c r="J3591">
        <v>0</v>
      </c>
      <c r="K3591">
        <v>5.359</v>
      </c>
      <c r="L3591" t="s">
        <v>16</v>
      </c>
      <c r="M3591" s="2">
        <v>53590000</v>
      </c>
      <c r="N3591" s="2" t="str">
        <f>VLOOKUP(Tabla1[[#This Row],[nemo]],'Nemos y clasificaciones'!$A$2:$B$5000,2,FALSE)</f>
        <v>CFI</v>
      </c>
      <c r="O3591" s="2" t="str">
        <f>VLOOKUP(Tabla1[[#This Row],[nemo]],'Nemos y clasificaciones'!$A$1:$C$3000,3,FALSE)</f>
        <v>CFI</v>
      </c>
      <c r="P3591" s="2"/>
      <c r="Q3591" s="2"/>
    </row>
    <row r="3592" spans="1:17" x14ac:dyDescent="0.25">
      <c r="A3592" t="s">
        <v>851</v>
      </c>
      <c r="B3592" s="1">
        <v>44383</v>
      </c>
      <c r="C3592" s="1">
        <v>44389</v>
      </c>
      <c r="D3592" t="s">
        <v>14</v>
      </c>
      <c r="E3592" t="s">
        <v>236</v>
      </c>
      <c r="F3592">
        <v>0</v>
      </c>
      <c r="G3592">
        <v>10000000</v>
      </c>
      <c r="H3592">
        <v>0</v>
      </c>
      <c r="I3592">
        <v>0</v>
      </c>
      <c r="J3592">
        <v>0</v>
      </c>
      <c r="K3592">
        <v>5.6</v>
      </c>
      <c r="L3592" t="s">
        <v>16</v>
      </c>
      <c r="M3592" s="2">
        <v>56000000</v>
      </c>
      <c r="N3592" s="2" t="str">
        <f>VLOOKUP(Tabla1[[#This Row],[nemo]],'Nemos y clasificaciones'!$A$2:$B$5000,2,FALSE)</f>
        <v>CFI</v>
      </c>
      <c r="O3592" s="2" t="str">
        <f>VLOOKUP(Tabla1[[#This Row],[nemo]],'Nemos y clasificaciones'!$A$1:$C$3000,3,FALSE)</f>
        <v>CFI</v>
      </c>
      <c r="P3592" s="2"/>
      <c r="Q3592" s="2"/>
    </row>
    <row r="3593" spans="1:17" x14ac:dyDescent="0.25">
      <c r="A3593" t="s">
        <v>1529</v>
      </c>
      <c r="B3593" s="1">
        <v>44351</v>
      </c>
      <c r="C3593" s="1">
        <v>44357</v>
      </c>
      <c r="D3593" t="s">
        <v>14</v>
      </c>
      <c r="E3593" t="s">
        <v>236</v>
      </c>
      <c r="F3593">
        <v>0</v>
      </c>
      <c r="G3593">
        <v>10000000</v>
      </c>
      <c r="H3593">
        <v>0</v>
      </c>
      <c r="I3593">
        <v>0</v>
      </c>
      <c r="J3593">
        <v>0</v>
      </c>
      <c r="K3593">
        <v>5.5819999999999999</v>
      </c>
      <c r="L3593" t="s">
        <v>16</v>
      </c>
      <c r="M3593" s="2">
        <v>55820000</v>
      </c>
      <c r="N3593" s="2" t="str">
        <f>VLOOKUP(Tabla1[[#This Row],[nemo]],'Nemos y clasificaciones'!$A$2:$B$5000,2,FALSE)</f>
        <v>CFI</v>
      </c>
      <c r="O3593" s="2" t="str">
        <f>VLOOKUP(Tabla1[[#This Row],[nemo]],'Nemos y clasificaciones'!$A$1:$C$3000,3,FALSE)</f>
        <v>CFI</v>
      </c>
      <c r="P3593" s="2"/>
      <c r="Q3593" s="2"/>
    </row>
    <row r="3594" spans="1:17" x14ac:dyDescent="0.25">
      <c r="A3594" t="s">
        <v>235</v>
      </c>
      <c r="B3594" s="1">
        <v>44442</v>
      </c>
      <c r="C3594" s="1">
        <v>44448</v>
      </c>
      <c r="D3594" t="s">
        <v>14</v>
      </c>
      <c r="E3594" t="s">
        <v>236</v>
      </c>
      <c r="F3594">
        <v>0</v>
      </c>
      <c r="G3594">
        <v>10000000</v>
      </c>
      <c r="H3594">
        <v>0</v>
      </c>
      <c r="I3594">
        <v>0</v>
      </c>
      <c r="J3594">
        <v>0</v>
      </c>
      <c r="K3594">
        <v>5.5330000000000004</v>
      </c>
      <c r="L3594" t="s">
        <v>16</v>
      </c>
      <c r="M3594" s="2">
        <v>55330000</v>
      </c>
      <c r="N3594" s="2" t="str">
        <f>VLOOKUP(Tabla1[[#This Row],[nemo]],'Nemos y clasificaciones'!$A$2:$B$5000,2,FALSE)</f>
        <v>CFI</v>
      </c>
      <c r="O3594" s="2" t="str">
        <f>VLOOKUP(Tabla1[[#This Row],[nemo]],'Nemos y clasificaciones'!$A$1:$C$3000,3,FALSE)</f>
        <v>CFI</v>
      </c>
      <c r="P3594" s="2"/>
      <c r="Q3594" s="2"/>
    </row>
    <row r="3595" spans="1:17" x14ac:dyDescent="0.25">
      <c r="A3595" t="s">
        <v>560</v>
      </c>
      <c r="B3595" s="1">
        <v>44413</v>
      </c>
      <c r="C3595" s="1">
        <v>44419</v>
      </c>
      <c r="D3595" t="s">
        <v>14</v>
      </c>
      <c r="E3595" t="s">
        <v>236</v>
      </c>
      <c r="F3595">
        <v>0</v>
      </c>
      <c r="G3595">
        <v>10000000</v>
      </c>
      <c r="H3595">
        <v>0</v>
      </c>
      <c r="I3595">
        <v>0</v>
      </c>
      <c r="J3595">
        <v>0</v>
      </c>
      <c r="K3595">
        <v>5.5</v>
      </c>
      <c r="L3595" t="s">
        <v>16</v>
      </c>
      <c r="M3595" s="2">
        <v>55000000</v>
      </c>
      <c r="N3595" s="2" t="str">
        <f>VLOOKUP(Tabla1[[#This Row],[nemo]],'Nemos y clasificaciones'!$A$2:$B$5000,2,FALSE)</f>
        <v>CFI</v>
      </c>
      <c r="O3595" s="2" t="str">
        <f>VLOOKUP(Tabla1[[#This Row],[nemo]],'Nemos y clasificaciones'!$A$1:$C$3000,3,FALSE)</f>
        <v>CFI</v>
      </c>
      <c r="P3595" s="2"/>
      <c r="Q3595" s="2"/>
    </row>
    <row r="3596" spans="1:17" x14ac:dyDescent="0.25">
      <c r="A3596" t="s">
        <v>1784</v>
      </c>
      <c r="B3596" s="1">
        <v>44329</v>
      </c>
      <c r="C3596" s="1">
        <v>44336</v>
      </c>
      <c r="D3596" t="s">
        <v>21</v>
      </c>
      <c r="E3596" t="s">
        <v>1785</v>
      </c>
      <c r="F3596">
        <v>0</v>
      </c>
      <c r="G3596">
        <v>10000000</v>
      </c>
      <c r="H3596">
        <v>0</v>
      </c>
      <c r="I3596">
        <v>0</v>
      </c>
      <c r="J3596">
        <v>0</v>
      </c>
      <c r="K3596">
        <v>1E-3</v>
      </c>
      <c r="L3596" t="s">
        <v>23</v>
      </c>
      <c r="M3596" s="3">
        <v>10000</v>
      </c>
      <c r="N3596" s="2" t="str">
        <f>VLOOKUP(Tabla1[[#This Row],[nemo]],'Nemos y clasificaciones'!$A$2:$B$5000,2,FALSE)</f>
        <v>CFI</v>
      </c>
      <c r="O3596" s="3" t="str">
        <f>VLOOKUP(Tabla1[[#This Row],[nemo]],'Nemos y clasificaciones'!$A$1:$C$3000,3,FALSE)</f>
        <v>CFI</v>
      </c>
      <c r="P3596" s="3"/>
      <c r="Q3596" s="3"/>
    </row>
    <row r="3597" spans="1:17" x14ac:dyDescent="0.25">
      <c r="A3597" t="s">
        <v>1782</v>
      </c>
      <c r="B3597" s="1">
        <v>44329</v>
      </c>
      <c r="C3597" s="1">
        <v>44336</v>
      </c>
      <c r="D3597" t="s">
        <v>21</v>
      </c>
      <c r="E3597" t="s">
        <v>1783</v>
      </c>
      <c r="F3597">
        <v>0</v>
      </c>
      <c r="G3597">
        <v>10000000</v>
      </c>
      <c r="H3597">
        <v>0</v>
      </c>
      <c r="I3597">
        <v>0</v>
      </c>
      <c r="J3597">
        <v>0</v>
      </c>
      <c r="K3597">
        <v>1E-3</v>
      </c>
      <c r="L3597" t="s">
        <v>23</v>
      </c>
      <c r="M3597" s="3">
        <v>10000</v>
      </c>
      <c r="N3597" s="2" t="str">
        <f>VLOOKUP(Tabla1[[#This Row],[nemo]],'Nemos y clasificaciones'!$A$2:$B$5000,2,FALSE)</f>
        <v>CFI</v>
      </c>
      <c r="O3597" s="3" t="str">
        <f>VLOOKUP(Tabla1[[#This Row],[nemo]],'Nemos y clasificaciones'!$A$1:$C$3000,3,FALSE)</f>
        <v>CFI</v>
      </c>
      <c r="P3597" s="3"/>
      <c r="Q3597" s="3"/>
    </row>
    <row r="3598" spans="1:17" x14ac:dyDescent="0.25">
      <c r="A3598" t="s">
        <v>1780</v>
      </c>
      <c r="B3598" s="1">
        <v>44329</v>
      </c>
      <c r="C3598" s="1">
        <v>44336</v>
      </c>
      <c r="D3598" t="s">
        <v>21</v>
      </c>
      <c r="E3598" t="s">
        <v>1781</v>
      </c>
      <c r="F3598">
        <v>0</v>
      </c>
      <c r="G3598">
        <v>10000000</v>
      </c>
      <c r="H3598">
        <v>0</v>
      </c>
      <c r="I3598">
        <v>0</v>
      </c>
      <c r="J3598">
        <v>0</v>
      </c>
      <c r="K3598">
        <v>1E-3</v>
      </c>
      <c r="L3598" t="s">
        <v>23</v>
      </c>
      <c r="M3598" s="3">
        <v>10000</v>
      </c>
      <c r="N3598" s="2" t="str">
        <f>VLOOKUP(Tabla1[[#This Row],[nemo]],'Nemos y clasificaciones'!$A$2:$B$5000,2,FALSE)</f>
        <v>CFI</v>
      </c>
      <c r="O3598" s="3" t="str">
        <f>VLOOKUP(Tabla1[[#This Row],[nemo]],'Nemos y clasificaciones'!$A$1:$C$3000,3,FALSE)</f>
        <v>CFI</v>
      </c>
      <c r="P3598" s="3"/>
      <c r="Q3598" s="3"/>
    </row>
    <row r="3599" spans="1:17" x14ac:dyDescent="0.25">
      <c r="A3599" t="s">
        <v>1778</v>
      </c>
      <c r="B3599" s="1">
        <v>44329</v>
      </c>
      <c r="C3599" s="1">
        <v>44336</v>
      </c>
      <c r="D3599" t="s">
        <v>21</v>
      </c>
      <c r="E3599" t="s">
        <v>1779</v>
      </c>
      <c r="F3599">
        <v>0</v>
      </c>
      <c r="G3599">
        <v>10000000</v>
      </c>
      <c r="H3599">
        <v>0</v>
      </c>
      <c r="I3599">
        <v>0</v>
      </c>
      <c r="J3599">
        <v>0</v>
      </c>
      <c r="K3599">
        <v>1E-3</v>
      </c>
      <c r="L3599" t="s">
        <v>23</v>
      </c>
      <c r="M3599" s="3">
        <v>10000</v>
      </c>
      <c r="N3599" s="2" t="str">
        <f>VLOOKUP(Tabla1[[#This Row],[nemo]],'Nemos y clasificaciones'!$A$2:$B$5000,2,FALSE)</f>
        <v>CFI</v>
      </c>
      <c r="O3599" s="3" t="str">
        <f>VLOOKUP(Tabla1[[#This Row],[nemo]],'Nemos y clasificaciones'!$A$1:$C$3000,3,FALSE)</f>
        <v>CFI</v>
      </c>
      <c r="P3599" s="3"/>
      <c r="Q3599" s="3"/>
    </row>
    <row r="3600" spans="1:17" x14ac:dyDescent="0.25">
      <c r="A3600" t="s">
        <v>7683</v>
      </c>
      <c r="B3600" s="1">
        <v>43280</v>
      </c>
      <c r="C3600" s="1">
        <v>43287</v>
      </c>
      <c r="D3600" t="s">
        <v>21</v>
      </c>
      <c r="E3600" t="s">
        <v>4033</v>
      </c>
      <c r="F3600">
        <v>0</v>
      </c>
      <c r="G3600">
        <v>1000000</v>
      </c>
      <c r="H3600">
        <v>0</v>
      </c>
      <c r="I3600">
        <v>0</v>
      </c>
      <c r="J3600">
        <v>0</v>
      </c>
      <c r="K3600">
        <v>0.31900000000000001</v>
      </c>
      <c r="L3600" t="s">
        <v>23</v>
      </c>
      <c r="M3600" s="2">
        <v>319000</v>
      </c>
      <c r="N3600" s="2" t="str">
        <f>VLOOKUP(Tabla1[[#This Row],[nemo]],'Nemos y clasificaciones'!$A$2:$B$5000,2,FALSE)</f>
        <v>CFI</v>
      </c>
      <c r="O3600" s="2" t="str">
        <f>VLOOKUP(Tabla1[[#This Row],[nemo]],'Nemos y clasificaciones'!$A$1:$C$3000,3,FALSE)</f>
        <v>CFI</v>
      </c>
      <c r="P3600" s="2"/>
      <c r="Q3600" s="2"/>
    </row>
    <row r="3601" spans="1:17" x14ac:dyDescent="0.25">
      <c r="A3601" t="s">
        <v>9429</v>
      </c>
      <c r="B3601" s="1">
        <v>42875</v>
      </c>
      <c r="C3601" s="1">
        <v>42881</v>
      </c>
      <c r="D3601" t="s">
        <v>14</v>
      </c>
      <c r="E3601" t="s">
        <v>1661</v>
      </c>
      <c r="F3601">
        <v>0</v>
      </c>
      <c r="G3601">
        <v>2500000</v>
      </c>
      <c r="H3601">
        <v>0</v>
      </c>
      <c r="I3601">
        <v>0</v>
      </c>
      <c r="J3601">
        <v>0</v>
      </c>
      <c r="K3601">
        <v>70</v>
      </c>
      <c r="L3601" t="s">
        <v>54</v>
      </c>
      <c r="M3601" s="2">
        <v>175000000</v>
      </c>
      <c r="N3601" s="2" t="str">
        <f>VLOOKUP(Tabla1[[#This Row],[nemo]],'Nemos y clasificaciones'!$A$2:$B$5000,2,FALSE)</f>
        <v>COMPAÑIA ELECTRICA DEL LITORAL S.A.</v>
      </c>
      <c r="O3601" s="2" t="str">
        <f>VLOOKUP(Tabla1[[#This Row],[nemo]],'Nemos y clasificaciones'!$A$1:$C$3000,3,FALSE)</f>
        <v>Eléctrico</v>
      </c>
      <c r="P3601" s="2"/>
      <c r="Q3601" s="2"/>
    </row>
    <row r="3602" spans="1:17" x14ac:dyDescent="0.25">
      <c r="A3602" t="s">
        <v>8141</v>
      </c>
      <c r="B3602" s="1">
        <v>43232</v>
      </c>
      <c r="C3602" s="1">
        <v>43238</v>
      </c>
      <c r="D3602" t="s">
        <v>21</v>
      </c>
      <c r="E3602" t="s">
        <v>4033</v>
      </c>
      <c r="F3602">
        <v>0</v>
      </c>
      <c r="G3602">
        <v>1000000</v>
      </c>
      <c r="H3602">
        <v>0</v>
      </c>
      <c r="I3602">
        <v>0</v>
      </c>
      <c r="J3602">
        <v>0</v>
      </c>
      <c r="K3602">
        <v>8.5000000000000006E-2</v>
      </c>
      <c r="L3602" t="s">
        <v>23</v>
      </c>
      <c r="M3602" s="3">
        <v>85000</v>
      </c>
      <c r="N3602" s="2" t="str">
        <f>VLOOKUP(Tabla1[[#This Row],[nemo]],'Nemos y clasificaciones'!$A$2:$B$5000,2,FALSE)</f>
        <v>CFI</v>
      </c>
      <c r="O3602" s="3" t="str">
        <f>VLOOKUP(Tabla1[[#This Row],[nemo]],'Nemos y clasificaciones'!$A$1:$C$3000,3,FALSE)</f>
        <v>CFI</v>
      </c>
      <c r="P3602" s="3"/>
      <c r="Q3602" s="3"/>
    </row>
    <row r="3603" spans="1:17" x14ac:dyDescent="0.25">
      <c r="A3603" t="s">
        <v>8347</v>
      </c>
      <c r="B3603" s="1">
        <v>43214</v>
      </c>
      <c r="C3603" s="1">
        <v>43220</v>
      </c>
      <c r="D3603" t="s">
        <v>14</v>
      </c>
      <c r="E3603" t="s">
        <v>2093</v>
      </c>
      <c r="F3603">
        <v>0</v>
      </c>
      <c r="G3603">
        <v>4713485125</v>
      </c>
      <c r="H3603">
        <v>0</v>
      </c>
      <c r="I3603">
        <v>0</v>
      </c>
      <c r="J3603">
        <v>0</v>
      </c>
      <c r="K3603">
        <v>3.6999999999999998E-2</v>
      </c>
      <c r="L3603" t="s">
        <v>23</v>
      </c>
      <c r="M3603" s="2">
        <v>174398949.625</v>
      </c>
      <c r="N3603" s="2" t="str">
        <f>VLOOKUP(Tabla1[[#This Row],[nemo]],'Nemos y clasificaciones'!$A$2:$B$5000,2,FALSE)</f>
        <v>FERROCARRIL DEL PACIFICO S.A.</v>
      </c>
      <c r="O3603" s="2" t="str">
        <f>VLOOKUP(Tabla1[[#This Row],[nemo]],'Nemos y clasificaciones'!$A$1:$C$3000,3,FALSE)</f>
        <v>Transportes de ferrocarriles y por carreteras</v>
      </c>
      <c r="P3603" s="2"/>
      <c r="Q3603" s="2"/>
    </row>
    <row r="3604" spans="1:17" x14ac:dyDescent="0.25">
      <c r="A3604" t="s">
        <v>4032</v>
      </c>
      <c r="B3604" s="1">
        <v>43994</v>
      </c>
      <c r="C3604" s="1">
        <v>44000</v>
      </c>
      <c r="D3604" t="s">
        <v>21</v>
      </c>
      <c r="E3604" t="s">
        <v>4033</v>
      </c>
      <c r="F3604">
        <v>0</v>
      </c>
      <c r="G3604">
        <v>1000000</v>
      </c>
      <c r="H3604">
        <v>0</v>
      </c>
      <c r="I3604">
        <v>0</v>
      </c>
      <c r="J3604">
        <v>0</v>
      </c>
      <c r="K3604">
        <v>5.6000000000000001E-2</v>
      </c>
      <c r="L3604" t="s">
        <v>23</v>
      </c>
      <c r="M3604" s="3">
        <v>56000</v>
      </c>
      <c r="N3604" s="2" t="str">
        <f>VLOOKUP(Tabla1[[#This Row],[nemo]],'Nemos y clasificaciones'!$A$2:$B$5000,2,FALSE)</f>
        <v>CFI</v>
      </c>
      <c r="O3604" s="3" t="str">
        <f>VLOOKUP(Tabla1[[#This Row],[nemo]],'Nemos y clasificaciones'!$A$1:$C$3000,3,FALSE)</f>
        <v>CFI</v>
      </c>
      <c r="P3604" s="3"/>
      <c r="Q3604" s="3"/>
    </row>
    <row r="3605" spans="1:17" x14ac:dyDescent="0.25">
      <c r="A3605" t="s">
        <v>1662</v>
      </c>
      <c r="B3605" s="1">
        <v>44338</v>
      </c>
      <c r="C3605" s="1">
        <v>44344</v>
      </c>
      <c r="D3605" t="s">
        <v>14</v>
      </c>
      <c r="E3605" t="s">
        <v>1663</v>
      </c>
      <c r="F3605">
        <v>0</v>
      </c>
      <c r="G3605">
        <v>2900000</v>
      </c>
      <c r="H3605">
        <v>0</v>
      </c>
      <c r="I3605">
        <v>0</v>
      </c>
      <c r="J3605">
        <v>0</v>
      </c>
      <c r="K3605">
        <v>60</v>
      </c>
      <c r="L3605" t="s">
        <v>54</v>
      </c>
      <c r="M3605" s="2">
        <v>174000000</v>
      </c>
      <c r="N3605" s="2" t="str">
        <f>VLOOKUP(Tabla1[[#This Row],[nemo]],'Nemos y clasificaciones'!$A$2:$B$5000,2,FALSE)</f>
        <v>ENERGIA DE CASABLANCA S.A.</v>
      </c>
      <c r="O3605" s="2" t="str">
        <f>VLOOKUP(Tabla1[[#This Row],[nemo]],'Nemos y clasificaciones'!$A$1:$C$3000,3,FALSE)</f>
        <v>Eléctrico</v>
      </c>
      <c r="P3605" s="2"/>
      <c r="Q3605" s="2"/>
    </row>
    <row r="3606" spans="1:17" x14ac:dyDescent="0.25">
      <c r="A3606" t="s">
        <v>6897</v>
      </c>
      <c r="B3606" s="1">
        <v>43497</v>
      </c>
      <c r="C3606" s="1">
        <v>43503</v>
      </c>
      <c r="D3606" t="s">
        <v>21</v>
      </c>
      <c r="E3606" t="s">
        <v>4033</v>
      </c>
      <c r="F3606">
        <v>0</v>
      </c>
      <c r="G3606">
        <v>1000000</v>
      </c>
      <c r="H3606">
        <v>0</v>
      </c>
      <c r="I3606">
        <v>0</v>
      </c>
      <c r="J3606">
        <v>0</v>
      </c>
      <c r="K3606">
        <v>3.2000000000000001E-2</v>
      </c>
      <c r="L3606" t="s">
        <v>23</v>
      </c>
      <c r="M3606" s="3">
        <v>32000</v>
      </c>
      <c r="N3606" s="2" t="str">
        <f>VLOOKUP(Tabla1[[#This Row],[nemo]],'Nemos y clasificaciones'!$A$2:$B$5000,2,FALSE)</f>
        <v>CFI</v>
      </c>
      <c r="O3606" s="3" t="str">
        <f>VLOOKUP(Tabla1[[#This Row],[nemo]],'Nemos y clasificaciones'!$A$1:$C$3000,3,FALSE)</f>
        <v>CFI</v>
      </c>
      <c r="P3606" s="3"/>
      <c r="Q3606" s="3"/>
    </row>
    <row r="3607" spans="1:17" x14ac:dyDescent="0.25">
      <c r="A3607" t="s">
        <v>7303</v>
      </c>
      <c r="B3607" s="1">
        <v>43413</v>
      </c>
      <c r="C3607" s="1">
        <v>43419</v>
      </c>
      <c r="D3607" t="s">
        <v>21</v>
      </c>
      <c r="E3607" t="s">
        <v>4033</v>
      </c>
      <c r="F3607">
        <v>0</v>
      </c>
      <c r="G3607">
        <v>1000000</v>
      </c>
      <c r="H3607">
        <v>0</v>
      </c>
      <c r="I3607">
        <v>0</v>
      </c>
      <c r="J3607">
        <v>0</v>
      </c>
      <c r="K3607">
        <v>2.1999999999999999E-2</v>
      </c>
      <c r="L3607" t="s">
        <v>23</v>
      </c>
      <c r="M3607" s="3">
        <v>22000</v>
      </c>
      <c r="N3607" s="2" t="str">
        <f>VLOOKUP(Tabla1[[#This Row],[nemo]],'Nemos y clasificaciones'!$A$2:$B$5000,2,FALSE)</f>
        <v>CFI</v>
      </c>
      <c r="O3607" s="3" t="str">
        <f>VLOOKUP(Tabla1[[#This Row],[nemo]],'Nemos y clasificaciones'!$A$1:$C$3000,3,FALSE)</f>
        <v>CFI</v>
      </c>
      <c r="P3607" s="3"/>
      <c r="Q3607" s="3"/>
    </row>
    <row r="3608" spans="1:17" x14ac:dyDescent="0.25">
      <c r="A3608" t="s">
        <v>8249</v>
      </c>
      <c r="B3608" s="1">
        <v>43223</v>
      </c>
      <c r="C3608" s="1">
        <v>43229</v>
      </c>
      <c r="D3608" t="s">
        <v>14</v>
      </c>
      <c r="E3608" t="s">
        <v>1945</v>
      </c>
      <c r="F3608">
        <v>0</v>
      </c>
      <c r="G3608">
        <v>28875307</v>
      </c>
      <c r="H3608">
        <v>0</v>
      </c>
      <c r="I3608">
        <v>0</v>
      </c>
      <c r="J3608">
        <v>0</v>
      </c>
      <c r="K3608">
        <v>6</v>
      </c>
      <c r="L3608" t="s">
        <v>16</v>
      </c>
      <c r="M3608" s="2">
        <v>173251842</v>
      </c>
      <c r="N3608" s="2" t="str">
        <f>VLOOKUP(Tabla1[[#This Row],[nemo]],'Nemos y clasificaciones'!$A$2:$B$5000,2,FALSE)</f>
        <v>MUELLES DE PENCO S.A.</v>
      </c>
      <c r="O3608" s="2" t="str">
        <f>VLOOKUP(Tabla1[[#This Row],[nemo]],'Nemos y clasificaciones'!$A$1:$C$3000,3,FALSE)</f>
        <v>Transportes y servicios marítimos</v>
      </c>
      <c r="P3608" s="2"/>
      <c r="Q3608" s="2"/>
    </row>
    <row r="3609" spans="1:17" x14ac:dyDescent="0.25">
      <c r="A3609" t="s">
        <v>7684</v>
      </c>
      <c r="B3609" s="1">
        <v>43280</v>
      </c>
      <c r="C3609" s="1">
        <v>43287</v>
      </c>
      <c r="D3609" t="s">
        <v>21</v>
      </c>
      <c r="E3609" t="s">
        <v>4035</v>
      </c>
      <c r="F3609">
        <v>0</v>
      </c>
      <c r="G3609">
        <v>1000000</v>
      </c>
      <c r="H3609">
        <v>0</v>
      </c>
      <c r="I3609">
        <v>0</v>
      </c>
      <c r="J3609">
        <v>0</v>
      </c>
      <c r="K3609">
        <v>0.31900000000000001</v>
      </c>
      <c r="L3609" t="s">
        <v>23</v>
      </c>
      <c r="M3609" s="2">
        <v>319000</v>
      </c>
      <c r="N3609" s="2" t="str">
        <f>VLOOKUP(Tabla1[[#This Row],[nemo]],'Nemos y clasificaciones'!$A$2:$B$5000,2,FALSE)</f>
        <v>CFI</v>
      </c>
      <c r="O3609" s="2" t="str">
        <f>VLOOKUP(Tabla1[[#This Row],[nemo]],'Nemos y clasificaciones'!$A$1:$C$3000,3,FALSE)</f>
        <v>CFI</v>
      </c>
      <c r="P3609" s="2"/>
      <c r="Q3609" s="2"/>
    </row>
    <row r="3610" spans="1:17" x14ac:dyDescent="0.25">
      <c r="A3610" t="s">
        <v>11646</v>
      </c>
      <c r="B3610" s="1">
        <v>42136</v>
      </c>
      <c r="C3610" s="1">
        <v>42142</v>
      </c>
      <c r="D3610" t="s">
        <v>14</v>
      </c>
      <c r="E3610" t="s">
        <v>1837</v>
      </c>
      <c r="F3610">
        <v>0</v>
      </c>
      <c r="G3610">
        <v>223062717</v>
      </c>
      <c r="H3610">
        <v>0</v>
      </c>
      <c r="I3610">
        <v>0</v>
      </c>
      <c r="J3610">
        <v>0</v>
      </c>
      <c r="K3610">
        <v>0.77300000000000002</v>
      </c>
      <c r="L3610" t="s">
        <v>23</v>
      </c>
      <c r="M3610" s="2">
        <v>172427480.241</v>
      </c>
      <c r="N3610" s="2" t="str">
        <f>VLOOKUP(Tabla1[[#This Row],[nemo]],'Nemos y clasificaciones'!$A$2:$B$5000,2,FALSE)</f>
        <v>INVERSIONES AGRICOLAS Y COMERCIALES S.A.</v>
      </c>
      <c r="O3610" s="2" t="str">
        <f>VLOOKUP(Tabla1[[#This Row],[nemo]],'Nemos y clasificaciones'!$A$1:$C$3000,3,FALSE)</f>
        <v>Alimentos, bebidas y tabaco</v>
      </c>
      <c r="P3610" s="2"/>
      <c r="Q3610" s="2"/>
    </row>
    <row r="3611" spans="1:17" x14ac:dyDescent="0.25">
      <c r="A3611" t="s">
        <v>8141</v>
      </c>
      <c r="B3611" s="1">
        <v>43232</v>
      </c>
      <c r="C3611" s="1">
        <v>43238</v>
      </c>
      <c r="D3611" t="s">
        <v>21</v>
      </c>
      <c r="E3611" t="s">
        <v>4035</v>
      </c>
      <c r="F3611">
        <v>0</v>
      </c>
      <c r="G3611">
        <v>1000000</v>
      </c>
      <c r="H3611">
        <v>0</v>
      </c>
      <c r="I3611">
        <v>0</v>
      </c>
      <c r="J3611">
        <v>0</v>
      </c>
      <c r="K3611">
        <v>8.5000000000000006E-2</v>
      </c>
      <c r="L3611" t="s">
        <v>23</v>
      </c>
      <c r="M3611" s="3">
        <v>85000</v>
      </c>
      <c r="N3611" s="2" t="str">
        <f>VLOOKUP(Tabla1[[#This Row],[nemo]],'Nemos y clasificaciones'!$A$2:$B$5000,2,FALSE)</f>
        <v>CFI</v>
      </c>
      <c r="O3611" s="3" t="str">
        <f>VLOOKUP(Tabla1[[#This Row],[nemo]],'Nemos y clasificaciones'!$A$1:$C$3000,3,FALSE)</f>
        <v>CFI</v>
      </c>
      <c r="P3611" s="3"/>
      <c r="Q3611" s="3"/>
    </row>
    <row r="3612" spans="1:17" x14ac:dyDescent="0.25">
      <c r="A3612" t="s">
        <v>4034</v>
      </c>
      <c r="B3612" s="1">
        <v>43994</v>
      </c>
      <c r="C3612" s="1">
        <v>44000</v>
      </c>
      <c r="D3612" t="s">
        <v>21</v>
      </c>
      <c r="E3612" t="s">
        <v>4035</v>
      </c>
      <c r="F3612">
        <v>0</v>
      </c>
      <c r="G3612">
        <v>1000000</v>
      </c>
      <c r="H3612">
        <v>0</v>
      </c>
      <c r="I3612">
        <v>0</v>
      </c>
      <c r="J3612">
        <v>0</v>
      </c>
      <c r="K3612">
        <v>5.7000000000000002E-2</v>
      </c>
      <c r="L3612" t="s">
        <v>23</v>
      </c>
      <c r="M3612" s="3">
        <v>57000</v>
      </c>
      <c r="N3612" s="2" t="str">
        <f>VLOOKUP(Tabla1[[#This Row],[nemo]],'Nemos y clasificaciones'!$A$2:$B$5000,2,FALSE)</f>
        <v>CFI</v>
      </c>
      <c r="O3612" s="3" t="str">
        <f>VLOOKUP(Tabla1[[#This Row],[nemo]],'Nemos y clasificaciones'!$A$1:$C$3000,3,FALSE)</f>
        <v>CFI</v>
      </c>
      <c r="P3612" s="3"/>
      <c r="Q3612" s="3"/>
    </row>
    <row r="3613" spans="1:17" x14ac:dyDescent="0.25">
      <c r="A3613" t="s">
        <v>6898</v>
      </c>
      <c r="B3613" s="1">
        <v>43497</v>
      </c>
      <c r="C3613" s="1">
        <v>43503</v>
      </c>
      <c r="D3613" t="s">
        <v>21</v>
      </c>
      <c r="E3613" t="s">
        <v>4035</v>
      </c>
      <c r="F3613">
        <v>0</v>
      </c>
      <c r="G3613">
        <v>1000000</v>
      </c>
      <c r="H3613">
        <v>0</v>
      </c>
      <c r="I3613">
        <v>0</v>
      </c>
      <c r="J3613">
        <v>0</v>
      </c>
      <c r="K3613">
        <v>3.2000000000000001E-2</v>
      </c>
      <c r="L3613" t="s">
        <v>23</v>
      </c>
      <c r="M3613" s="3">
        <v>32000</v>
      </c>
      <c r="N3613" s="2" t="str">
        <f>VLOOKUP(Tabla1[[#This Row],[nemo]],'Nemos y clasificaciones'!$A$2:$B$5000,2,FALSE)</f>
        <v>CFI</v>
      </c>
      <c r="O3613" s="3" t="str">
        <f>VLOOKUP(Tabla1[[#This Row],[nemo]],'Nemos y clasificaciones'!$A$1:$C$3000,3,FALSE)</f>
        <v>CFI</v>
      </c>
      <c r="P3613" s="3"/>
      <c r="Q3613" s="3"/>
    </row>
    <row r="3614" spans="1:17" x14ac:dyDescent="0.25">
      <c r="A3614" t="s">
        <v>7302</v>
      </c>
      <c r="B3614" s="1">
        <v>43413</v>
      </c>
      <c r="C3614" s="1">
        <v>43419</v>
      </c>
      <c r="D3614" t="s">
        <v>21</v>
      </c>
      <c r="E3614" t="s">
        <v>4035</v>
      </c>
      <c r="F3614">
        <v>0</v>
      </c>
      <c r="G3614">
        <v>1000000</v>
      </c>
      <c r="H3614">
        <v>0</v>
      </c>
      <c r="I3614">
        <v>0</v>
      </c>
      <c r="J3614">
        <v>0</v>
      </c>
      <c r="K3614">
        <v>2.1999999999999999E-2</v>
      </c>
      <c r="L3614" t="s">
        <v>23</v>
      </c>
      <c r="M3614" s="3">
        <v>22000</v>
      </c>
      <c r="N3614" s="2" t="str">
        <f>VLOOKUP(Tabla1[[#This Row],[nemo]],'Nemos y clasificaciones'!$A$2:$B$5000,2,FALSE)</f>
        <v>CFI</v>
      </c>
      <c r="O3614" s="3" t="str">
        <f>VLOOKUP(Tabla1[[#This Row],[nemo]],'Nemos y clasificaciones'!$A$1:$C$3000,3,FALSE)</f>
        <v>CFI</v>
      </c>
      <c r="P3614" s="3"/>
      <c r="Q3614" s="3"/>
    </row>
    <row r="3615" spans="1:17" x14ac:dyDescent="0.25">
      <c r="A3615" t="s">
        <v>9299</v>
      </c>
      <c r="B3615" s="1">
        <v>42906</v>
      </c>
      <c r="C3615" s="1">
        <v>42913</v>
      </c>
      <c r="D3615" t="s">
        <v>14</v>
      </c>
      <c r="E3615" t="s">
        <v>9300</v>
      </c>
      <c r="F3615">
        <v>0</v>
      </c>
      <c r="G3615">
        <v>10000000</v>
      </c>
      <c r="H3615">
        <v>0</v>
      </c>
      <c r="I3615">
        <v>0</v>
      </c>
      <c r="J3615">
        <v>0</v>
      </c>
      <c r="K3615">
        <v>6.6710000000000003</v>
      </c>
      <c r="L3615" t="s">
        <v>16</v>
      </c>
      <c r="M3615" s="2">
        <v>66710000</v>
      </c>
      <c r="N3615" s="2" t="str">
        <f>VLOOKUP(Tabla1[[#This Row],[nemo]],'Nemos y clasificaciones'!$A$2:$B$5000,2,FALSE)</f>
        <v>CFI</v>
      </c>
      <c r="O3615" s="2" t="str">
        <f>VLOOKUP(Tabla1[[#This Row],[nemo]],'Nemos y clasificaciones'!$A$1:$C$3000,3,FALSE)</f>
        <v>CFI</v>
      </c>
      <c r="P3615" s="2"/>
      <c r="Q3615" s="2"/>
    </row>
    <row r="3616" spans="1:17" x14ac:dyDescent="0.25">
      <c r="A3616" t="s">
        <v>9301</v>
      </c>
      <c r="B3616" s="1">
        <v>42906</v>
      </c>
      <c r="C3616" s="1">
        <v>42913</v>
      </c>
      <c r="D3616" t="s">
        <v>14</v>
      </c>
      <c r="E3616" t="s">
        <v>9302</v>
      </c>
      <c r="F3616">
        <v>0</v>
      </c>
      <c r="G3616">
        <v>10000000</v>
      </c>
      <c r="H3616">
        <v>0</v>
      </c>
      <c r="I3616">
        <v>0</v>
      </c>
      <c r="J3616">
        <v>0</v>
      </c>
      <c r="K3616">
        <v>5.5890000000000004</v>
      </c>
      <c r="L3616" t="s">
        <v>16</v>
      </c>
      <c r="M3616" s="2">
        <v>55890000</v>
      </c>
      <c r="N3616" s="2" t="str">
        <f>VLOOKUP(Tabla1[[#This Row],[nemo]],'Nemos y clasificaciones'!$A$2:$B$5000,2,FALSE)</f>
        <v>CFI</v>
      </c>
      <c r="O3616" s="2" t="str">
        <f>VLOOKUP(Tabla1[[#This Row],[nemo]],'Nemos y clasificaciones'!$A$1:$C$3000,3,FALSE)</f>
        <v>CFI</v>
      </c>
      <c r="P3616" s="2"/>
      <c r="Q3616" s="2"/>
    </row>
    <row r="3617" spans="1:17" x14ac:dyDescent="0.25">
      <c r="A3617" t="s">
        <v>2163</v>
      </c>
      <c r="B3617" s="1">
        <v>44302</v>
      </c>
      <c r="C3617" s="1">
        <v>44308</v>
      </c>
      <c r="D3617" t="s">
        <v>21</v>
      </c>
      <c r="E3617" t="s">
        <v>741</v>
      </c>
      <c r="F3617">
        <v>0</v>
      </c>
      <c r="G3617">
        <v>10000000</v>
      </c>
      <c r="H3617">
        <v>0</v>
      </c>
      <c r="I3617">
        <v>0</v>
      </c>
      <c r="J3617">
        <v>0</v>
      </c>
      <c r="K3617">
        <v>2.1000000000000001E-2</v>
      </c>
      <c r="L3617" t="s">
        <v>23</v>
      </c>
      <c r="M3617" s="2">
        <v>210000</v>
      </c>
      <c r="N3617" s="2" t="str">
        <f>VLOOKUP(Tabla1[[#This Row],[nemo]],'Nemos y clasificaciones'!$A$2:$B$5000,2,FALSE)</f>
        <v>CFI</v>
      </c>
      <c r="O3617" s="2" t="str">
        <f>VLOOKUP(Tabla1[[#This Row],[nemo]],'Nemos y clasificaciones'!$A$1:$C$3000,3,FALSE)</f>
        <v>CFI</v>
      </c>
      <c r="P3617" s="2"/>
      <c r="Q3617" s="2"/>
    </row>
    <row r="3618" spans="1:17" x14ac:dyDescent="0.25">
      <c r="A3618" t="s">
        <v>1788</v>
      </c>
      <c r="B3618" s="1">
        <v>44330</v>
      </c>
      <c r="C3618" s="1">
        <v>44336</v>
      </c>
      <c r="D3618" t="s">
        <v>14</v>
      </c>
      <c r="E3618" t="s">
        <v>1218</v>
      </c>
      <c r="F3618">
        <v>0</v>
      </c>
      <c r="G3618">
        <v>20000000</v>
      </c>
      <c r="H3618">
        <v>0</v>
      </c>
      <c r="I3618">
        <v>0</v>
      </c>
      <c r="J3618">
        <v>0</v>
      </c>
      <c r="K3618">
        <v>8.5090000000000003</v>
      </c>
      <c r="L3618" t="s">
        <v>16</v>
      </c>
      <c r="M3618" s="2">
        <v>170180000</v>
      </c>
      <c r="N3618" s="2" t="str">
        <f>VLOOKUP(Tabla1[[#This Row],[nemo]],'Nemos y clasificaciones'!$A$2:$B$5000,2,FALSE)</f>
        <v>INVERSIONES UNESPA S.A.</v>
      </c>
      <c r="O3618" s="2" t="str">
        <f>VLOOKUP(Tabla1[[#This Row],[nemo]],'Nemos y clasificaciones'!$A$1:$C$3000,3,FALSE)</f>
        <v>Servicios financieros</v>
      </c>
      <c r="P3618" s="2"/>
      <c r="Q3618" s="2"/>
    </row>
    <row r="3619" spans="1:17" x14ac:dyDescent="0.25">
      <c r="A3619" t="s">
        <v>740</v>
      </c>
      <c r="B3619" s="1">
        <v>44397</v>
      </c>
      <c r="C3619" s="1">
        <v>44403</v>
      </c>
      <c r="D3619" t="s">
        <v>21</v>
      </c>
      <c r="E3619" t="s">
        <v>741</v>
      </c>
      <c r="F3619">
        <v>0</v>
      </c>
      <c r="G3619">
        <v>10000000</v>
      </c>
      <c r="H3619">
        <v>0</v>
      </c>
      <c r="I3619">
        <v>0</v>
      </c>
      <c r="J3619">
        <v>0</v>
      </c>
      <c r="K3619">
        <v>0.02</v>
      </c>
      <c r="L3619" t="s">
        <v>23</v>
      </c>
      <c r="M3619" s="2">
        <v>200000</v>
      </c>
      <c r="N3619" s="2" t="str">
        <f>VLOOKUP(Tabla1[[#This Row],[nemo]],'Nemos y clasificaciones'!$A$2:$B$5000,2,FALSE)</f>
        <v>CFI</v>
      </c>
      <c r="O3619" s="2" t="str">
        <f>VLOOKUP(Tabla1[[#This Row],[nemo]],'Nemos y clasificaciones'!$A$1:$C$3000,3,FALSE)</f>
        <v>CFI</v>
      </c>
      <c r="P3619" s="2"/>
      <c r="Q3619" s="2"/>
    </row>
    <row r="3620" spans="1:17" x14ac:dyDescent="0.25">
      <c r="A3620" t="s">
        <v>111</v>
      </c>
      <c r="B3620" s="1">
        <v>44452</v>
      </c>
      <c r="C3620" s="1">
        <v>44460</v>
      </c>
      <c r="D3620" t="s">
        <v>21</v>
      </c>
      <c r="E3620" t="s">
        <v>112</v>
      </c>
      <c r="F3620">
        <v>0</v>
      </c>
      <c r="G3620">
        <v>10000000</v>
      </c>
      <c r="H3620">
        <v>0</v>
      </c>
      <c r="I3620">
        <v>0</v>
      </c>
      <c r="J3620">
        <v>0</v>
      </c>
      <c r="K3620">
        <v>0.129</v>
      </c>
      <c r="L3620" t="s">
        <v>23</v>
      </c>
      <c r="M3620" s="2">
        <v>1290000</v>
      </c>
      <c r="N3620" s="2" t="str">
        <f>VLOOKUP(Tabla1[[#This Row],[nemo]],'Nemos y clasificaciones'!$A$2:$B$5000,2,FALSE)</f>
        <v>CFI</v>
      </c>
      <c r="O3620" s="2" t="str">
        <f>VLOOKUP(Tabla1[[#This Row],[nemo]],'Nemos y clasificaciones'!$A$1:$C$3000,3,FALSE)</f>
        <v>CFI</v>
      </c>
      <c r="P3620" s="2"/>
      <c r="Q3620" s="2"/>
    </row>
    <row r="3621" spans="1:17" x14ac:dyDescent="0.25">
      <c r="A3621" t="s">
        <v>2650</v>
      </c>
      <c r="B3621" s="1">
        <v>44217</v>
      </c>
      <c r="C3621" s="1">
        <v>44223</v>
      </c>
      <c r="D3621" t="s">
        <v>21</v>
      </c>
      <c r="E3621" t="s">
        <v>112</v>
      </c>
      <c r="F3621">
        <v>0</v>
      </c>
      <c r="G3621">
        <v>10000000</v>
      </c>
      <c r="H3621">
        <v>0</v>
      </c>
      <c r="I3621">
        <v>0</v>
      </c>
      <c r="J3621">
        <v>0</v>
      </c>
      <c r="K3621">
        <v>2.1000000000000001E-2</v>
      </c>
      <c r="L3621" t="s">
        <v>23</v>
      </c>
      <c r="M3621" s="2">
        <v>210000</v>
      </c>
      <c r="N3621" s="2" t="str">
        <f>VLOOKUP(Tabla1[[#This Row],[nemo]],'Nemos y clasificaciones'!$A$2:$B$5000,2,FALSE)</f>
        <v>CFI</v>
      </c>
      <c r="O3621" s="2" t="str">
        <f>VLOOKUP(Tabla1[[#This Row],[nemo]],'Nemos y clasificaciones'!$A$1:$C$3000,3,FALSE)</f>
        <v>CFI</v>
      </c>
      <c r="P3621" s="2"/>
      <c r="Q3621" s="2"/>
    </row>
    <row r="3622" spans="1:17" x14ac:dyDescent="0.25">
      <c r="A3622" t="s">
        <v>5904</v>
      </c>
      <c r="B3622" s="1">
        <v>43642</v>
      </c>
      <c r="C3622" s="1">
        <v>43649</v>
      </c>
      <c r="D3622" t="s">
        <v>21</v>
      </c>
      <c r="E3622" t="s">
        <v>112</v>
      </c>
      <c r="F3622">
        <v>0</v>
      </c>
      <c r="G3622">
        <v>10000000</v>
      </c>
      <c r="H3622">
        <v>0</v>
      </c>
      <c r="I3622">
        <v>0</v>
      </c>
      <c r="J3622">
        <v>0</v>
      </c>
      <c r="K3622">
        <v>1.4E-2</v>
      </c>
      <c r="L3622" t="s">
        <v>23</v>
      </c>
      <c r="M3622" s="2">
        <v>140000</v>
      </c>
      <c r="N3622" s="2" t="str">
        <f>VLOOKUP(Tabla1[[#This Row],[nemo]],'Nemos y clasificaciones'!$A$2:$B$5000,2,FALSE)</f>
        <v>CFI</v>
      </c>
      <c r="O3622" s="2" t="str">
        <f>VLOOKUP(Tabla1[[#This Row],[nemo]],'Nemos y clasificaciones'!$A$1:$C$3000,3,FALSE)</f>
        <v>CFI</v>
      </c>
      <c r="P3622" s="2"/>
      <c r="Q3622" s="2"/>
    </row>
    <row r="3623" spans="1:17" x14ac:dyDescent="0.25">
      <c r="A3623" t="s">
        <v>7631</v>
      </c>
      <c r="B3623" s="1">
        <v>43298</v>
      </c>
      <c r="C3623" s="1">
        <v>43304</v>
      </c>
      <c r="D3623" t="s">
        <v>14</v>
      </c>
      <c r="E3623" t="s">
        <v>709</v>
      </c>
      <c r="F3623">
        <v>0</v>
      </c>
      <c r="G3623">
        <v>1300</v>
      </c>
      <c r="H3623">
        <v>0</v>
      </c>
      <c r="I3623">
        <v>0</v>
      </c>
      <c r="J3623">
        <v>0</v>
      </c>
      <c r="K3623">
        <v>130000</v>
      </c>
      <c r="L3623" t="s">
        <v>19</v>
      </c>
      <c r="M3623" s="2">
        <v>169000000</v>
      </c>
      <c r="N3623" s="2" t="str">
        <f>VLOOKUP(Tabla1[[#This Row],[nemo]],'Nemos y clasificaciones'!$A$2:$B$5000,2,FALSE)</f>
        <v>INMOBILIARIA CENTRAL DE ESTACIONAMIENTOS AGUSTINAS S.A.</v>
      </c>
      <c r="O3623" s="2" t="str">
        <f>VLOOKUP(Tabla1[[#This Row],[nemo]],'Nemos y clasificaciones'!$A$1:$C$3000,3,FALSE)</f>
        <v>Servicios financieros</v>
      </c>
      <c r="P3623" s="2"/>
      <c r="Q3623" s="2"/>
    </row>
    <row r="3624" spans="1:17" x14ac:dyDescent="0.25">
      <c r="A3624" t="s">
        <v>6689</v>
      </c>
      <c r="B3624" s="1">
        <v>43559</v>
      </c>
      <c r="C3624" s="1">
        <v>43565</v>
      </c>
      <c r="D3624" t="s">
        <v>21</v>
      </c>
      <c r="E3624" t="s">
        <v>112</v>
      </c>
      <c r="F3624">
        <v>0</v>
      </c>
      <c r="G3624">
        <v>10000000</v>
      </c>
      <c r="H3624">
        <v>0</v>
      </c>
      <c r="I3624">
        <v>0</v>
      </c>
      <c r="J3624">
        <v>0</v>
      </c>
      <c r="K3624">
        <v>1.2999999999999999E-2</v>
      </c>
      <c r="L3624" t="s">
        <v>23</v>
      </c>
      <c r="M3624" s="2">
        <v>130000</v>
      </c>
      <c r="N3624" s="2" t="str">
        <f>VLOOKUP(Tabla1[[#This Row],[nemo]],'Nemos y clasificaciones'!$A$2:$B$5000,2,FALSE)</f>
        <v>CFI</v>
      </c>
      <c r="O3624" s="2" t="str">
        <f>VLOOKUP(Tabla1[[#This Row],[nemo]],'Nemos y clasificaciones'!$A$1:$C$3000,3,FALSE)</f>
        <v>CFI</v>
      </c>
      <c r="P3624" s="2"/>
      <c r="Q3624" s="2"/>
    </row>
    <row r="3625" spans="1:17" x14ac:dyDescent="0.25">
      <c r="A3625" t="s">
        <v>5521</v>
      </c>
      <c r="B3625" s="1">
        <v>43741</v>
      </c>
      <c r="C3625" s="1">
        <v>43747</v>
      </c>
      <c r="D3625" t="s">
        <v>21</v>
      </c>
      <c r="E3625" t="s">
        <v>112</v>
      </c>
      <c r="F3625">
        <v>0</v>
      </c>
      <c r="G3625">
        <v>10000000</v>
      </c>
      <c r="H3625">
        <v>0</v>
      </c>
      <c r="I3625">
        <v>0</v>
      </c>
      <c r="J3625">
        <v>0</v>
      </c>
      <c r="K3625">
        <v>1.2E-2</v>
      </c>
      <c r="L3625" t="s">
        <v>23</v>
      </c>
      <c r="M3625" s="2">
        <v>120000</v>
      </c>
      <c r="N3625" s="2" t="str">
        <f>VLOOKUP(Tabla1[[#This Row],[nemo]],'Nemos y clasificaciones'!$A$2:$B$5000,2,FALSE)</f>
        <v>CFI</v>
      </c>
      <c r="O3625" s="2" t="str">
        <f>VLOOKUP(Tabla1[[#This Row],[nemo]],'Nemos y clasificaciones'!$A$1:$C$3000,3,FALSE)</f>
        <v>CFI</v>
      </c>
      <c r="P3625" s="2"/>
      <c r="Q3625" s="2"/>
    </row>
    <row r="3626" spans="1:17" x14ac:dyDescent="0.25">
      <c r="A3626" t="s">
        <v>3294</v>
      </c>
      <c r="B3626" s="1">
        <v>44125</v>
      </c>
      <c r="C3626" s="1">
        <v>44131</v>
      </c>
      <c r="D3626" t="s">
        <v>21</v>
      </c>
      <c r="E3626" t="s">
        <v>112</v>
      </c>
      <c r="F3626">
        <v>0</v>
      </c>
      <c r="G3626">
        <v>10000000</v>
      </c>
      <c r="H3626">
        <v>0</v>
      </c>
      <c r="I3626">
        <v>0</v>
      </c>
      <c r="J3626">
        <v>0</v>
      </c>
      <c r="K3626">
        <v>1.0999999999999999E-2</v>
      </c>
      <c r="L3626" t="s">
        <v>23</v>
      </c>
      <c r="M3626" s="2">
        <v>110000</v>
      </c>
      <c r="N3626" s="2" t="str">
        <f>VLOOKUP(Tabla1[[#This Row],[nemo]],'Nemos y clasificaciones'!$A$2:$B$5000,2,FALSE)</f>
        <v>CFI</v>
      </c>
      <c r="O3626" s="2" t="str">
        <f>VLOOKUP(Tabla1[[#This Row],[nemo]],'Nemos y clasificaciones'!$A$1:$C$3000,3,FALSE)</f>
        <v>CFI</v>
      </c>
      <c r="P3626" s="2"/>
      <c r="Q3626" s="2"/>
    </row>
    <row r="3627" spans="1:17" x14ac:dyDescent="0.25">
      <c r="A3627" t="s">
        <v>10528</v>
      </c>
      <c r="B3627" s="1">
        <v>42508</v>
      </c>
      <c r="C3627" s="1">
        <v>42515</v>
      </c>
      <c r="D3627" t="s">
        <v>14</v>
      </c>
      <c r="E3627" t="s">
        <v>1663</v>
      </c>
      <c r="F3627">
        <v>0</v>
      </c>
      <c r="G3627">
        <v>2900000</v>
      </c>
      <c r="H3627">
        <v>0</v>
      </c>
      <c r="I3627">
        <v>0</v>
      </c>
      <c r="J3627">
        <v>0</v>
      </c>
      <c r="K3627">
        <v>58</v>
      </c>
      <c r="L3627" t="s">
        <v>54</v>
      </c>
      <c r="M3627" s="2">
        <v>168200000</v>
      </c>
      <c r="N3627" s="2" t="str">
        <f>VLOOKUP(Tabla1[[#This Row],[nemo]],'Nemos y clasificaciones'!$A$2:$B$5000,2,FALSE)</f>
        <v>ENERGIA DE CASABLANCA S.A.</v>
      </c>
      <c r="O3627" s="2" t="str">
        <f>VLOOKUP(Tabla1[[#This Row],[nemo]],'Nemos y clasificaciones'!$A$1:$C$3000,3,FALSE)</f>
        <v>Eléctrico</v>
      </c>
      <c r="P3627" s="2"/>
      <c r="Q3627" s="2"/>
    </row>
    <row r="3628" spans="1:17" x14ac:dyDescent="0.25">
      <c r="A3628" t="s">
        <v>4478</v>
      </c>
      <c r="B3628" s="1">
        <v>43951</v>
      </c>
      <c r="C3628" s="1">
        <v>43958</v>
      </c>
      <c r="D3628" t="s">
        <v>21</v>
      </c>
      <c r="E3628" t="s">
        <v>112</v>
      </c>
      <c r="F3628">
        <v>0</v>
      </c>
      <c r="G3628">
        <v>10000000</v>
      </c>
      <c r="H3628">
        <v>0</v>
      </c>
      <c r="I3628">
        <v>0</v>
      </c>
      <c r="J3628">
        <v>0</v>
      </c>
      <c r="K3628">
        <v>1.0999999999999999E-2</v>
      </c>
      <c r="L3628" t="s">
        <v>23</v>
      </c>
      <c r="M3628" s="2">
        <v>110000</v>
      </c>
      <c r="N3628" s="2" t="str">
        <f>VLOOKUP(Tabla1[[#This Row],[nemo]],'Nemos y clasificaciones'!$A$2:$B$5000,2,FALSE)</f>
        <v>CFI</v>
      </c>
      <c r="O3628" s="2" t="str">
        <f>VLOOKUP(Tabla1[[#This Row],[nemo]],'Nemos y clasificaciones'!$A$1:$C$3000,3,FALSE)</f>
        <v>CFI</v>
      </c>
      <c r="P3628" s="2"/>
      <c r="Q3628" s="2"/>
    </row>
    <row r="3629" spans="1:17" x14ac:dyDescent="0.25">
      <c r="A3629" t="s">
        <v>4259</v>
      </c>
      <c r="B3629" s="1">
        <v>43973</v>
      </c>
      <c r="C3629" s="1">
        <v>43979</v>
      </c>
      <c r="D3629" t="s">
        <v>14</v>
      </c>
      <c r="E3629" t="s">
        <v>1218</v>
      </c>
      <c r="F3629">
        <v>0</v>
      </c>
      <c r="G3629">
        <v>20000000</v>
      </c>
      <c r="H3629">
        <v>0</v>
      </c>
      <c r="I3629">
        <v>0</v>
      </c>
      <c r="J3629">
        <v>0</v>
      </c>
      <c r="K3629">
        <v>8.3960000000000008</v>
      </c>
      <c r="L3629" t="s">
        <v>16</v>
      </c>
      <c r="M3629" s="2">
        <v>167920000</v>
      </c>
      <c r="N3629" s="2" t="str">
        <f>VLOOKUP(Tabla1[[#This Row],[nemo]],'Nemos y clasificaciones'!$A$2:$B$5000,2,FALSE)</f>
        <v>INVERSIONES UNESPA S.A.</v>
      </c>
      <c r="O3629" s="2" t="str">
        <f>VLOOKUP(Tabla1[[#This Row],[nemo]],'Nemos y clasificaciones'!$A$1:$C$3000,3,FALSE)</f>
        <v>Servicios financieros</v>
      </c>
      <c r="P3629" s="2"/>
      <c r="Q3629" s="2"/>
    </row>
    <row r="3630" spans="1:17" x14ac:dyDescent="0.25">
      <c r="A3630" t="s">
        <v>3650</v>
      </c>
      <c r="B3630" s="1">
        <v>44034</v>
      </c>
      <c r="C3630" s="1">
        <v>44040</v>
      </c>
      <c r="D3630" t="s">
        <v>21</v>
      </c>
      <c r="E3630" t="s">
        <v>112</v>
      </c>
      <c r="F3630">
        <v>0</v>
      </c>
      <c r="G3630">
        <v>10000000</v>
      </c>
      <c r="H3630">
        <v>0</v>
      </c>
      <c r="I3630">
        <v>0</v>
      </c>
      <c r="J3630">
        <v>0</v>
      </c>
      <c r="K3630">
        <v>0.01</v>
      </c>
      <c r="L3630" t="s">
        <v>23</v>
      </c>
      <c r="M3630" s="2">
        <v>100000</v>
      </c>
      <c r="N3630" s="2" t="str">
        <f>VLOOKUP(Tabla1[[#This Row],[nemo]],'Nemos y clasificaciones'!$A$2:$B$5000,2,FALSE)</f>
        <v>CFI</v>
      </c>
      <c r="O3630" s="2" t="str">
        <f>VLOOKUP(Tabla1[[#This Row],[nemo]],'Nemos y clasificaciones'!$A$1:$C$3000,3,FALSE)</f>
        <v>CFI</v>
      </c>
      <c r="P3630" s="2"/>
      <c r="Q3630" s="2"/>
    </row>
    <row r="3631" spans="1:17" x14ac:dyDescent="0.25">
      <c r="A3631" t="s">
        <v>5010</v>
      </c>
      <c r="B3631" s="1">
        <v>43840</v>
      </c>
      <c r="C3631" s="1">
        <v>43846</v>
      </c>
      <c r="D3631" t="s">
        <v>21</v>
      </c>
      <c r="E3631" t="s">
        <v>112</v>
      </c>
      <c r="F3631">
        <v>0</v>
      </c>
      <c r="G3631">
        <v>10000000</v>
      </c>
      <c r="H3631">
        <v>0</v>
      </c>
      <c r="I3631">
        <v>0</v>
      </c>
      <c r="J3631">
        <v>0</v>
      </c>
      <c r="K3631">
        <v>8.9999999999999993E-3</v>
      </c>
      <c r="L3631" t="s">
        <v>23</v>
      </c>
      <c r="M3631" s="3">
        <v>90000</v>
      </c>
      <c r="N3631" s="2" t="str">
        <f>VLOOKUP(Tabla1[[#This Row],[nemo]],'Nemos y clasificaciones'!$A$2:$B$5000,2,FALSE)</f>
        <v>CFI</v>
      </c>
      <c r="O3631" s="3" t="str">
        <f>VLOOKUP(Tabla1[[#This Row],[nemo]],'Nemos y clasificaciones'!$A$1:$C$3000,3,FALSE)</f>
        <v>CFI</v>
      </c>
      <c r="P3631" s="3"/>
      <c r="Q3631" s="3"/>
    </row>
    <row r="3632" spans="1:17" x14ac:dyDescent="0.25">
      <c r="A3632" t="s">
        <v>6968</v>
      </c>
      <c r="B3632" s="1">
        <v>43470</v>
      </c>
      <c r="C3632" s="1">
        <v>43476</v>
      </c>
      <c r="D3632" t="s">
        <v>21</v>
      </c>
      <c r="E3632" t="s">
        <v>112</v>
      </c>
      <c r="F3632">
        <v>0</v>
      </c>
      <c r="G3632">
        <v>10000000</v>
      </c>
      <c r="H3632">
        <v>0</v>
      </c>
      <c r="I3632">
        <v>0</v>
      </c>
      <c r="J3632">
        <v>0</v>
      </c>
      <c r="K3632">
        <v>8.0000000000000002E-3</v>
      </c>
      <c r="L3632" t="s">
        <v>23</v>
      </c>
      <c r="M3632" s="3">
        <v>80000</v>
      </c>
      <c r="N3632" s="2" t="str">
        <f>VLOOKUP(Tabla1[[#This Row],[nemo]],'Nemos y clasificaciones'!$A$2:$B$5000,2,FALSE)</f>
        <v>CFI</v>
      </c>
      <c r="O3632" s="3" t="str">
        <f>VLOOKUP(Tabla1[[#This Row],[nemo]],'Nemos y clasificaciones'!$A$1:$C$3000,3,FALSE)</f>
        <v>CFI</v>
      </c>
      <c r="P3632" s="3"/>
      <c r="Q3632" s="3"/>
    </row>
    <row r="3633" spans="1:17" x14ac:dyDescent="0.25">
      <c r="A3633" t="s">
        <v>9595</v>
      </c>
      <c r="B3633" s="1">
        <v>42865</v>
      </c>
      <c r="C3633" s="1">
        <v>42871</v>
      </c>
      <c r="D3633" t="s">
        <v>14</v>
      </c>
      <c r="E3633" t="s">
        <v>8046</v>
      </c>
      <c r="F3633">
        <v>0</v>
      </c>
      <c r="G3633">
        <v>9850000</v>
      </c>
      <c r="H3633">
        <v>0</v>
      </c>
      <c r="I3633">
        <v>0</v>
      </c>
      <c r="J3633">
        <v>0</v>
      </c>
      <c r="K3633">
        <v>17</v>
      </c>
      <c r="L3633" t="s">
        <v>54</v>
      </c>
      <c r="M3633" s="2">
        <v>167450000</v>
      </c>
      <c r="N3633" s="2" t="str">
        <f>VLOOKUP(Tabla1[[#This Row],[nemo]],'Nemos y clasificaciones'!$A$2:$B$5000,2,FALSE)</f>
        <v>SOPROCAL CALERIAS E INDUSTRIAS S.A.</v>
      </c>
      <c r="O3633" s="2" t="str">
        <f>VLOOKUP(Tabla1[[#This Row],[nemo]],'Nemos y clasificaciones'!$A$1:$C$3000,3,FALSE)</f>
        <v>Construcción</v>
      </c>
      <c r="P3633" s="2"/>
      <c r="Q3633" s="2"/>
    </row>
    <row r="3634" spans="1:17" x14ac:dyDescent="0.25">
      <c r="A3634" t="s">
        <v>744</v>
      </c>
      <c r="B3634" s="1">
        <v>44397</v>
      </c>
      <c r="C3634" s="1">
        <v>44403</v>
      </c>
      <c r="D3634" t="s">
        <v>21</v>
      </c>
      <c r="E3634" t="s">
        <v>112</v>
      </c>
      <c r="F3634">
        <v>0</v>
      </c>
      <c r="G3634">
        <v>10000000</v>
      </c>
      <c r="H3634">
        <v>0</v>
      </c>
      <c r="I3634">
        <v>0</v>
      </c>
      <c r="J3634">
        <v>0</v>
      </c>
      <c r="K3634">
        <v>4.0000000000000001E-3</v>
      </c>
      <c r="L3634" t="s">
        <v>23</v>
      </c>
      <c r="M3634" s="3">
        <v>40000</v>
      </c>
      <c r="N3634" s="2" t="str">
        <f>VLOOKUP(Tabla1[[#This Row],[nemo]],'Nemos y clasificaciones'!$A$2:$B$5000,2,FALSE)</f>
        <v>CFI</v>
      </c>
      <c r="O3634" s="3" t="str">
        <f>VLOOKUP(Tabla1[[#This Row],[nemo]],'Nemos y clasificaciones'!$A$1:$C$3000,3,FALSE)</f>
        <v>CFI</v>
      </c>
      <c r="P3634" s="3"/>
      <c r="Q3634" s="3"/>
    </row>
    <row r="3635" spans="1:17" x14ac:dyDescent="0.25">
      <c r="A3635" t="s">
        <v>2168</v>
      </c>
      <c r="B3635" s="1">
        <v>44302</v>
      </c>
      <c r="C3635" s="1">
        <v>44308</v>
      </c>
      <c r="D3635" t="s">
        <v>21</v>
      </c>
      <c r="E3635" t="s">
        <v>112</v>
      </c>
      <c r="F3635">
        <v>0</v>
      </c>
      <c r="G3635">
        <v>10000000</v>
      </c>
      <c r="H3635">
        <v>0</v>
      </c>
      <c r="I3635">
        <v>0</v>
      </c>
      <c r="J3635">
        <v>0</v>
      </c>
      <c r="K3635">
        <v>3.0000000000000001E-3</v>
      </c>
      <c r="L3635" t="s">
        <v>23</v>
      </c>
      <c r="M3635" s="3">
        <v>30000</v>
      </c>
      <c r="N3635" s="2" t="str">
        <f>VLOOKUP(Tabla1[[#This Row],[nemo]],'Nemos y clasificaciones'!$A$2:$B$5000,2,FALSE)</f>
        <v>CFI</v>
      </c>
      <c r="O3635" s="3" t="str">
        <f>VLOOKUP(Tabla1[[#This Row],[nemo]],'Nemos y clasificaciones'!$A$1:$C$3000,3,FALSE)</f>
        <v>CFI</v>
      </c>
      <c r="P3635" s="3"/>
      <c r="Q3635" s="3"/>
    </row>
    <row r="3636" spans="1:17" x14ac:dyDescent="0.25">
      <c r="A3636" t="s">
        <v>2164</v>
      </c>
      <c r="B3636" s="1">
        <v>44302</v>
      </c>
      <c r="C3636" s="1">
        <v>44308</v>
      </c>
      <c r="D3636" t="s">
        <v>21</v>
      </c>
      <c r="E3636" t="s">
        <v>2165</v>
      </c>
      <c r="F3636">
        <v>0</v>
      </c>
      <c r="G3636">
        <v>10000000</v>
      </c>
      <c r="H3636">
        <v>0</v>
      </c>
      <c r="I3636">
        <v>0</v>
      </c>
      <c r="J3636">
        <v>0</v>
      </c>
      <c r="K3636">
        <v>1.4E-2</v>
      </c>
      <c r="L3636" t="s">
        <v>23</v>
      </c>
      <c r="M3636" s="2">
        <v>140000</v>
      </c>
      <c r="N3636" s="2" t="str">
        <f>VLOOKUP(Tabla1[[#This Row],[nemo]],'Nemos y clasificaciones'!$A$2:$B$5000,2,FALSE)</f>
        <v>CFI</v>
      </c>
      <c r="O3636" s="2" t="str">
        <f>VLOOKUP(Tabla1[[#This Row],[nemo]],'Nemos y clasificaciones'!$A$1:$C$3000,3,FALSE)</f>
        <v>CFI</v>
      </c>
      <c r="P3636" s="2"/>
      <c r="Q3636" s="2"/>
    </row>
    <row r="3637" spans="1:17" x14ac:dyDescent="0.25">
      <c r="A3637" t="s">
        <v>2166</v>
      </c>
      <c r="B3637" s="1">
        <v>44302</v>
      </c>
      <c r="C3637" s="1">
        <v>44308</v>
      </c>
      <c r="D3637" t="s">
        <v>21</v>
      </c>
      <c r="E3637" t="s">
        <v>2167</v>
      </c>
      <c r="F3637">
        <v>0</v>
      </c>
      <c r="G3637">
        <v>10000000</v>
      </c>
      <c r="H3637">
        <v>0</v>
      </c>
      <c r="I3637">
        <v>0</v>
      </c>
      <c r="J3637">
        <v>0</v>
      </c>
      <c r="K3637">
        <v>1.4E-2</v>
      </c>
      <c r="L3637" t="s">
        <v>23</v>
      </c>
      <c r="M3637" s="2">
        <v>140000</v>
      </c>
      <c r="N3637" s="2" t="str">
        <f>VLOOKUP(Tabla1[[#This Row],[nemo]],'Nemos y clasificaciones'!$A$2:$B$5000,2,FALSE)</f>
        <v>CFI</v>
      </c>
      <c r="O3637" s="2" t="str">
        <f>VLOOKUP(Tabla1[[#This Row],[nemo]],'Nemos y clasificaciones'!$A$1:$C$3000,3,FALSE)</f>
        <v>CFI</v>
      </c>
      <c r="P3637" s="2"/>
      <c r="Q3637" s="2"/>
    </row>
    <row r="3638" spans="1:17" x14ac:dyDescent="0.25">
      <c r="A3638" t="s">
        <v>901</v>
      </c>
      <c r="B3638" s="1">
        <v>44379</v>
      </c>
      <c r="C3638" s="1">
        <v>44385</v>
      </c>
      <c r="D3638" t="s">
        <v>21</v>
      </c>
      <c r="E3638" t="s">
        <v>902</v>
      </c>
      <c r="F3638">
        <v>0</v>
      </c>
      <c r="G3638">
        <v>10000000</v>
      </c>
      <c r="H3638">
        <v>0</v>
      </c>
      <c r="I3638">
        <v>0</v>
      </c>
      <c r="J3638">
        <v>0</v>
      </c>
      <c r="K3638">
        <v>1.0289999999999999</v>
      </c>
      <c r="L3638" t="s">
        <v>16</v>
      </c>
      <c r="M3638" s="2">
        <v>10290000</v>
      </c>
      <c r="N3638" s="2" t="str">
        <f>VLOOKUP(Tabla1[[#This Row],[nemo]],'Nemos y clasificaciones'!$A$2:$B$5000,2,FALSE)</f>
        <v>CFI</v>
      </c>
      <c r="O3638" s="2" t="str">
        <f>VLOOKUP(Tabla1[[#This Row],[nemo]],'Nemos y clasificaciones'!$A$1:$C$3000,3,FALSE)</f>
        <v>CFI</v>
      </c>
      <c r="P3638" s="2"/>
      <c r="Q3638" s="2"/>
    </row>
    <row r="3639" spans="1:17" x14ac:dyDescent="0.25">
      <c r="A3639" t="s">
        <v>3615</v>
      </c>
      <c r="B3639" s="1">
        <v>44040</v>
      </c>
      <c r="C3639" s="1">
        <v>44046</v>
      </c>
      <c r="D3639" t="s">
        <v>21</v>
      </c>
      <c r="E3639" t="s">
        <v>902</v>
      </c>
      <c r="F3639">
        <v>0</v>
      </c>
      <c r="G3639">
        <v>10000000</v>
      </c>
      <c r="H3639">
        <v>0</v>
      </c>
      <c r="I3639">
        <v>0</v>
      </c>
      <c r="J3639">
        <v>0</v>
      </c>
      <c r="K3639">
        <v>2.7E-2</v>
      </c>
      <c r="L3639" t="s">
        <v>23</v>
      </c>
      <c r="M3639" s="2">
        <v>270000</v>
      </c>
      <c r="N3639" s="2" t="str">
        <f>VLOOKUP(Tabla1[[#This Row],[nemo]],'Nemos y clasificaciones'!$A$2:$B$5000,2,FALSE)</f>
        <v>CFI</v>
      </c>
      <c r="O3639" s="2" t="str">
        <f>VLOOKUP(Tabla1[[#This Row],[nemo]],'Nemos y clasificaciones'!$A$1:$C$3000,3,FALSE)</f>
        <v>CFI</v>
      </c>
      <c r="P3639" s="2"/>
      <c r="Q3639" s="2"/>
    </row>
    <row r="3640" spans="1:17" x14ac:dyDescent="0.25">
      <c r="A3640" t="s">
        <v>3178</v>
      </c>
      <c r="B3640" s="1">
        <v>44145</v>
      </c>
      <c r="C3640" s="1">
        <v>44151</v>
      </c>
      <c r="D3640" t="s">
        <v>21</v>
      </c>
      <c r="E3640" t="s">
        <v>902</v>
      </c>
      <c r="F3640">
        <v>0</v>
      </c>
      <c r="G3640">
        <v>10000000</v>
      </c>
      <c r="H3640">
        <v>0</v>
      </c>
      <c r="I3640">
        <v>0</v>
      </c>
      <c r="J3640">
        <v>0</v>
      </c>
      <c r="K3640">
        <v>2.5000000000000001E-2</v>
      </c>
      <c r="L3640" t="s">
        <v>23</v>
      </c>
      <c r="M3640" s="2">
        <v>250000</v>
      </c>
      <c r="N3640" s="2" t="str">
        <f>VLOOKUP(Tabla1[[#This Row],[nemo]],'Nemos y clasificaciones'!$A$2:$B$5000,2,FALSE)</f>
        <v>CFI</v>
      </c>
      <c r="O3640" s="2" t="str">
        <f>VLOOKUP(Tabla1[[#This Row],[nemo]],'Nemos y clasificaciones'!$A$1:$C$3000,3,FALSE)</f>
        <v>CFI</v>
      </c>
      <c r="P3640" s="2"/>
      <c r="Q3640" s="2"/>
    </row>
    <row r="3641" spans="1:17" x14ac:dyDescent="0.25">
      <c r="A3641" t="s">
        <v>2614</v>
      </c>
      <c r="B3641" s="1">
        <v>44224</v>
      </c>
      <c r="C3641" s="1">
        <v>44230</v>
      </c>
      <c r="D3641" t="s">
        <v>21</v>
      </c>
      <c r="E3641" t="s">
        <v>902</v>
      </c>
      <c r="F3641">
        <v>0</v>
      </c>
      <c r="G3641">
        <v>10000000</v>
      </c>
      <c r="H3641">
        <v>0</v>
      </c>
      <c r="I3641">
        <v>0</v>
      </c>
      <c r="J3641">
        <v>0</v>
      </c>
      <c r="K3641">
        <v>2.3E-2</v>
      </c>
      <c r="L3641" t="s">
        <v>23</v>
      </c>
      <c r="M3641" s="2">
        <v>230000</v>
      </c>
      <c r="N3641" s="2" t="str">
        <f>VLOOKUP(Tabla1[[#This Row],[nemo]],'Nemos y clasificaciones'!$A$2:$B$5000,2,FALSE)</f>
        <v>CFI</v>
      </c>
      <c r="O3641" s="2" t="str">
        <f>VLOOKUP(Tabla1[[#This Row],[nemo]],'Nemos y clasificaciones'!$A$1:$C$3000,3,FALSE)</f>
        <v>CFI</v>
      </c>
      <c r="P3641" s="2"/>
      <c r="Q3641" s="2"/>
    </row>
    <row r="3642" spans="1:17" x14ac:dyDescent="0.25">
      <c r="A3642" t="s">
        <v>2556</v>
      </c>
      <c r="B3642" s="1">
        <v>44238</v>
      </c>
      <c r="C3642" s="1">
        <v>44244</v>
      </c>
      <c r="D3642" t="s">
        <v>21</v>
      </c>
      <c r="E3642" t="s">
        <v>902</v>
      </c>
      <c r="F3642">
        <v>0</v>
      </c>
      <c r="G3642">
        <v>10000000</v>
      </c>
      <c r="H3642">
        <v>0</v>
      </c>
      <c r="I3642">
        <v>0</v>
      </c>
      <c r="J3642">
        <v>0</v>
      </c>
      <c r="K3642">
        <v>1.6E-2</v>
      </c>
      <c r="L3642" t="s">
        <v>23</v>
      </c>
      <c r="M3642" s="2">
        <v>160000</v>
      </c>
      <c r="N3642" s="2" t="str">
        <f>VLOOKUP(Tabla1[[#This Row],[nemo]],'Nemos y clasificaciones'!$A$2:$B$5000,2,FALSE)</f>
        <v>CFI</v>
      </c>
      <c r="O3642" s="2" t="str">
        <f>VLOOKUP(Tabla1[[#This Row],[nemo]],'Nemos y clasificaciones'!$A$1:$C$3000,3,FALSE)</f>
        <v>CFI</v>
      </c>
      <c r="P3642" s="2"/>
      <c r="Q3642" s="2"/>
    </row>
    <row r="3643" spans="1:17" x14ac:dyDescent="0.25">
      <c r="A3643" t="s">
        <v>10611</v>
      </c>
      <c r="B3643" s="1">
        <v>42501</v>
      </c>
      <c r="C3643" s="1">
        <v>42507</v>
      </c>
      <c r="D3643" t="s">
        <v>14</v>
      </c>
      <c r="E3643" t="s">
        <v>1709</v>
      </c>
      <c r="F3643">
        <v>0</v>
      </c>
      <c r="G3643">
        <v>11000000</v>
      </c>
      <c r="H3643">
        <v>0</v>
      </c>
      <c r="I3643">
        <v>0</v>
      </c>
      <c r="J3643">
        <v>0</v>
      </c>
      <c r="K3643">
        <v>15</v>
      </c>
      <c r="L3643" t="s">
        <v>54</v>
      </c>
      <c r="M3643" s="2">
        <v>165000000</v>
      </c>
      <c r="N3643" s="2" t="str">
        <f>VLOOKUP(Tabla1[[#This Row],[nemo]],'Nemos y clasificaciones'!$A$2:$B$5000,2,FALSE)</f>
        <v>SOCIEDAD AGRICOLA LA ROSA SOFRUCO S.A.</v>
      </c>
      <c r="O3643" s="2" t="str">
        <f>VLOOKUP(Tabla1[[#This Row],[nemo]],'Nemos y clasificaciones'!$A$1:$C$3000,3,FALSE)</f>
        <v>Otros</v>
      </c>
      <c r="P3643" s="2"/>
      <c r="Q3643" s="2"/>
    </row>
    <row r="3644" spans="1:17" x14ac:dyDescent="0.25">
      <c r="A3644" t="s">
        <v>1917</v>
      </c>
      <c r="B3644" s="1">
        <v>44323</v>
      </c>
      <c r="C3644" s="1">
        <v>44329</v>
      </c>
      <c r="D3644" t="s">
        <v>21</v>
      </c>
      <c r="E3644" t="s">
        <v>902</v>
      </c>
      <c r="F3644">
        <v>0</v>
      </c>
      <c r="G3644">
        <v>10000000</v>
      </c>
      <c r="H3644">
        <v>0</v>
      </c>
      <c r="I3644">
        <v>0</v>
      </c>
      <c r="J3644">
        <v>0</v>
      </c>
      <c r="K3644">
        <v>1.4999999999999999E-2</v>
      </c>
      <c r="L3644" t="s">
        <v>23</v>
      </c>
      <c r="M3644" s="2">
        <v>150000</v>
      </c>
      <c r="N3644" s="2" t="str">
        <f>VLOOKUP(Tabla1[[#This Row],[nemo]],'Nemos y clasificaciones'!$A$2:$B$5000,2,FALSE)</f>
        <v>CFI</v>
      </c>
      <c r="O3644" s="2" t="str">
        <f>VLOOKUP(Tabla1[[#This Row],[nemo]],'Nemos y clasificaciones'!$A$1:$C$3000,3,FALSE)</f>
        <v>CFI</v>
      </c>
      <c r="P3644" s="2"/>
      <c r="Q3644" s="2"/>
    </row>
    <row r="3645" spans="1:17" x14ac:dyDescent="0.25">
      <c r="A3645" t="s">
        <v>4554</v>
      </c>
      <c r="B3645" s="1">
        <v>43944</v>
      </c>
      <c r="C3645" s="1">
        <v>43950</v>
      </c>
      <c r="D3645" t="s">
        <v>21</v>
      </c>
      <c r="E3645" t="s">
        <v>902</v>
      </c>
      <c r="F3645">
        <v>0</v>
      </c>
      <c r="G3645">
        <v>10000000</v>
      </c>
      <c r="H3645">
        <v>0</v>
      </c>
      <c r="I3645">
        <v>0</v>
      </c>
      <c r="J3645">
        <v>0</v>
      </c>
      <c r="K3645">
        <v>8.0000000000000002E-3</v>
      </c>
      <c r="L3645" t="s">
        <v>23</v>
      </c>
      <c r="M3645" s="3">
        <v>80000</v>
      </c>
      <c r="N3645" s="2" t="str">
        <f>VLOOKUP(Tabla1[[#This Row],[nemo]],'Nemos y clasificaciones'!$A$2:$B$5000,2,FALSE)</f>
        <v>CFI</v>
      </c>
      <c r="O3645" s="3" t="str">
        <f>VLOOKUP(Tabla1[[#This Row],[nemo]],'Nemos y clasificaciones'!$A$1:$C$3000,3,FALSE)</f>
        <v>CFI</v>
      </c>
      <c r="P3645" s="3"/>
      <c r="Q3645" s="3"/>
    </row>
    <row r="3646" spans="1:17" x14ac:dyDescent="0.25">
      <c r="A3646" t="s">
        <v>3296</v>
      </c>
      <c r="B3646" s="1">
        <v>44125</v>
      </c>
      <c r="C3646" s="1">
        <v>44131</v>
      </c>
      <c r="D3646" t="s">
        <v>21</v>
      </c>
      <c r="E3646" t="s">
        <v>746</v>
      </c>
      <c r="F3646">
        <v>0</v>
      </c>
      <c r="G3646">
        <v>10000000</v>
      </c>
      <c r="H3646">
        <v>0</v>
      </c>
      <c r="I3646">
        <v>0</v>
      </c>
      <c r="J3646">
        <v>0</v>
      </c>
      <c r="K3646">
        <v>3.2000000000000001E-2</v>
      </c>
      <c r="L3646" t="s">
        <v>23</v>
      </c>
      <c r="M3646" s="2">
        <v>320000</v>
      </c>
      <c r="N3646" s="2" t="str">
        <f>VLOOKUP(Tabla1[[#This Row],[nemo]],'Nemos y clasificaciones'!$A$2:$B$5000,2,FALSE)</f>
        <v>CFI</v>
      </c>
      <c r="O3646" s="2" t="str">
        <f>VLOOKUP(Tabla1[[#This Row],[nemo]],'Nemos y clasificaciones'!$A$1:$C$3000,3,FALSE)</f>
        <v>CFI</v>
      </c>
      <c r="P3646" s="2"/>
      <c r="Q3646" s="2"/>
    </row>
    <row r="3647" spans="1:17" x14ac:dyDescent="0.25">
      <c r="A3647" t="s">
        <v>4553</v>
      </c>
      <c r="B3647" s="1">
        <v>43944</v>
      </c>
      <c r="C3647" s="1">
        <v>43950</v>
      </c>
      <c r="D3647" t="s">
        <v>21</v>
      </c>
      <c r="E3647" t="s">
        <v>746</v>
      </c>
      <c r="F3647">
        <v>0</v>
      </c>
      <c r="G3647">
        <v>10000000</v>
      </c>
      <c r="H3647">
        <v>0</v>
      </c>
      <c r="I3647">
        <v>0</v>
      </c>
      <c r="J3647">
        <v>0</v>
      </c>
      <c r="K3647">
        <v>0.02</v>
      </c>
      <c r="L3647" t="s">
        <v>23</v>
      </c>
      <c r="M3647" s="2">
        <v>200000</v>
      </c>
      <c r="N3647" s="2" t="str">
        <f>VLOOKUP(Tabla1[[#This Row],[nemo]],'Nemos y clasificaciones'!$A$2:$B$5000,2,FALSE)</f>
        <v>CFI</v>
      </c>
      <c r="O3647" s="2" t="str">
        <f>VLOOKUP(Tabla1[[#This Row],[nemo]],'Nemos y clasificaciones'!$A$1:$C$3000,3,FALSE)</f>
        <v>CFI</v>
      </c>
      <c r="P3647" s="2"/>
      <c r="Q3647" s="2"/>
    </row>
    <row r="3648" spans="1:17" x14ac:dyDescent="0.25">
      <c r="A3648" t="s">
        <v>1660</v>
      </c>
      <c r="B3648" s="1">
        <v>44338</v>
      </c>
      <c r="C3648" s="1">
        <v>44344</v>
      </c>
      <c r="D3648" t="s">
        <v>14</v>
      </c>
      <c r="E3648" t="s">
        <v>1661</v>
      </c>
      <c r="F3648">
        <v>0</v>
      </c>
      <c r="G3648">
        <v>2500000</v>
      </c>
      <c r="H3648">
        <v>0</v>
      </c>
      <c r="I3648">
        <v>0</v>
      </c>
      <c r="J3648">
        <v>0</v>
      </c>
      <c r="K3648">
        <v>65</v>
      </c>
      <c r="L3648" t="s">
        <v>54</v>
      </c>
      <c r="M3648" s="2">
        <v>162500000</v>
      </c>
      <c r="N3648" s="2" t="str">
        <f>VLOOKUP(Tabla1[[#This Row],[nemo]],'Nemos y clasificaciones'!$A$2:$B$5000,2,FALSE)</f>
        <v>COMPAÑIA ELECTRICA DEL LITORAL S.A.</v>
      </c>
      <c r="O3648" s="2" t="str">
        <f>VLOOKUP(Tabla1[[#This Row],[nemo]],'Nemos y clasificaciones'!$A$1:$C$3000,3,FALSE)</f>
        <v>Eléctrico</v>
      </c>
      <c r="P3648" s="2"/>
      <c r="Q3648" s="2"/>
    </row>
    <row r="3649" spans="1:17" x14ac:dyDescent="0.25">
      <c r="A3649" t="s">
        <v>5394</v>
      </c>
      <c r="B3649" s="1">
        <v>43789</v>
      </c>
      <c r="C3649" s="1">
        <v>43795</v>
      </c>
      <c r="D3649" t="s">
        <v>14</v>
      </c>
      <c r="E3649" t="s">
        <v>709</v>
      </c>
      <c r="F3649">
        <v>0</v>
      </c>
      <c r="G3649">
        <v>1300</v>
      </c>
      <c r="H3649">
        <v>0</v>
      </c>
      <c r="I3649">
        <v>0</v>
      </c>
      <c r="J3649">
        <v>0</v>
      </c>
      <c r="K3649">
        <v>125000</v>
      </c>
      <c r="L3649" t="s">
        <v>19</v>
      </c>
      <c r="M3649" s="2">
        <v>162500000</v>
      </c>
      <c r="N3649" s="2" t="str">
        <f>VLOOKUP(Tabla1[[#This Row],[nemo]],'Nemos y clasificaciones'!$A$2:$B$5000,2,FALSE)</f>
        <v>INMOBILIARIA CENTRAL DE ESTACIONAMIENTOS AGUSTINAS S.A.</v>
      </c>
      <c r="O3649" s="2" t="str">
        <f>VLOOKUP(Tabla1[[#This Row],[nemo]],'Nemos y clasificaciones'!$A$1:$C$3000,3,FALSE)</f>
        <v>Servicios financieros</v>
      </c>
      <c r="P3649" s="2"/>
      <c r="Q3649" s="2"/>
    </row>
    <row r="3650" spans="1:17" x14ac:dyDescent="0.25">
      <c r="A3650" t="s">
        <v>5007</v>
      </c>
      <c r="B3650" s="1">
        <v>43840</v>
      </c>
      <c r="C3650" s="1">
        <v>43846</v>
      </c>
      <c r="D3650" t="s">
        <v>21</v>
      </c>
      <c r="E3650" t="s">
        <v>746</v>
      </c>
      <c r="F3650">
        <v>0</v>
      </c>
      <c r="G3650">
        <v>10000000</v>
      </c>
      <c r="H3650">
        <v>0</v>
      </c>
      <c r="I3650">
        <v>0</v>
      </c>
      <c r="J3650">
        <v>0</v>
      </c>
      <c r="K3650">
        <v>1.6E-2</v>
      </c>
      <c r="L3650" t="s">
        <v>23</v>
      </c>
      <c r="M3650" s="2">
        <v>160000</v>
      </c>
      <c r="N3650" s="2" t="str">
        <f>VLOOKUP(Tabla1[[#This Row],[nemo]],'Nemos y clasificaciones'!$A$2:$B$5000,2,FALSE)</f>
        <v>CFI</v>
      </c>
      <c r="O3650" s="2" t="str">
        <f>VLOOKUP(Tabla1[[#This Row],[nemo]],'Nemos y clasificaciones'!$A$1:$C$3000,3,FALSE)</f>
        <v>CFI</v>
      </c>
      <c r="P3650" s="2"/>
      <c r="Q3650" s="2"/>
    </row>
    <row r="3651" spans="1:17" x14ac:dyDescent="0.25">
      <c r="A3651" t="s">
        <v>745</v>
      </c>
      <c r="B3651" s="1">
        <v>44397</v>
      </c>
      <c r="C3651" s="1">
        <v>44403</v>
      </c>
      <c r="D3651" t="s">
        <v>21</v>
      </c>
      <c r="E3651" t="s">
        <v>746</v>
      </c>
      <c r="F3651">
        <v>0</v>
      </c>
      <c r="G3651">
        <v>10000000</v>
      </c>
      <c r="H3651">
        <v>0</v>
      </c>
      <c r="I3651">
        <v>0</v>
      </c>
      <c r="J3651">
        <v>0</v>
      </c>
      <c r="K3651">
        <v>0.01</v>
      </c>
      <c r="L3651" t="s">
        <v>23</v>
      </c>
      <c r="M3651" s="2">
        <v>100000</v>
      </c>
      <c r="N3651" s="2" t="str">
        <f>VLOOKUP(Tabla1[[#This Row],[nemo]],'Nemos y clasificaciones'!$A$2:$B$5000,2,FALSE)</f>
        <v>CFI</v>
      </c>
      <c r="O3651" s="2" t="str">
        <f>VLOOKUP(Tabla1[[#This Row],[nemo]],'Nemos y clasificaciones'!$A$1:$C$3000,3,FALSE)</f>
        <v>CFI</v>
      </c>
      <c r="P3651" s="2"/>
      <c r="Q3651" s="2"/>
    </row>
    <row r="3652" spans="1:17" x14ac:dyDescent="0.25">
      <c r="A3652" t="s">
        <v>3651</v>
      </c>
      <c r="B3652" s="1">
        <v>44034</v>
      </c>
      <c r="C3652" s="1">
        <v>44040</v>
      </c>
      <c r="D3652" t="s">
        <v>21</v>
      </c>
      <c r="E3652" t="s">
        <v>746</v>
      </c>
      <c r="F3652">
        <v>0</v>
      </c>
      <c r="G3652">
        <v>10000000</v>
      </c>
      <c r="H3652">
        <v>0</v>
      </c>
      <c r="I3652">
        <v>0</v>
      </c>
      <c r="J3652">
        <v>0</v>
      </c>
      <c r="K3652">
        <v>0.01</v>
      </c>
      <c r="L3652" t="s">
        <v>23</v>
      </c>
      <c r="M3652" s="2">
        <v>100000</v>
      </c>
      <c r="N3652" s="2" t="str">
        <f>VLOOKUP(Tabla1[[#This Row],[nemo]],'Nemos y clasificaciones'!$A$2:$B$5000,2,FALSE)</f>
        <v>CFI</v>
      </c>
      <c r="O3652" s="2" t="str">
        <f>VLOOKUP(Tabla1[[#This Row],[nemo]],'Nemos y clasificaciones'!$A$1:$C$3000,3,FALSE)</f>
        <v>CFI</v>
      </c>
      <c r="P3652" s="2"/>
      <c r="Q3652" s="2"/>
    </row>
    <row r="3653" spans="1:17" x14ac:dyDescent="0.25">
      <c r="A3653" t="s">
        <v>2170</v>
      </c>
      <c r="B3653" s="1">
        <v>44302</v>
      </c>
      <c r="C3653" s="1">
        <v>44308</v>
      </c>
      <c r="D3653" t="s">
        <v>21</v>
      </c>
      <c r="E3653" t="s">
        <v>746</v>
      </c>
      <c r="F3653">
        <v>0</v>
      </c>
      <c r="G3653">
        <v>10000000</v>
      </c>
      <c r="H3653">
        <v>0</v>
      </c>
      <c r="I3653">
        <v>0</v>
      </c>
      <c r="J3653">
        <v>0</v>
      </c>
      <c r="K3653">
        <v>3.0000000000000001E-3</v>
      </c>
      <c r="L3653" t="s">
        <v>23</v>
      </c>
      <c r="M3653" s="3">
        <v>30000</v>
      </c>
      <c r="N3653" s="2" t="str">
        <f>VLOOKUP(Tabla1[[#This Row],[nemo]],'Nemos y clasificaciones'!$A$2:$B$5000,2,FALSE)</f>
        <v>CFI</v>
      </c>
      <c r="O3653" s="3" t="str">
        <f>VLOOKUP(Tabla1[[#This Row],[nemo]],'Nemos y clasificaciones'!$A$1:$C$3000,3,FALSE)</f>
        <v>CFI</v>
      </c>
      <c r="P3653" s="3"/>
      <c r="Q3653" s="3"/>
    </row>
    <row r="3654" spans="1:17" x14ac:dyDescent="0.25">
      <c r="A3654" t="s">
        <v>3295</v>
      </c>
      <c r="B3654" s="1">
        <v>44125</v>
      </c>
      <c r="C3654" s="1">
        <v>44131</v>
      </c>
      <c r="D3654" t="s">
        <v>21</v>
      </c>
      <c r="E3654" t="s">
        <v>748</v>
      </c>
      <c r="F3654">
        <v>0</v>
      </c>
      <c r="G3654">
        <v>10000000</v>
      </c>
      <c r="H3654">
        <v>0</v>
      </c>
      <c r="I3654">
        <v>0</v>
      </c>
      <c r="J3654">
        <v>0</v>
      </c>
      <c r="K3654">
        <v>3.2000000000000001E-2</v>
      </c>
      <c r="L3654" t="s">
        <v>23</v>
      </c>
      <c r="M3654" s="2">
        <v>320000</v>
      </c>
      <c r="N3654" s="2" t="str">
        <f>VLOOKUP(Tabla1[[#This Row],[nemo]],'Nemos y clasificaciones'!$A$2:$B$5000,2,FALSE)</f>
        <v>CFI</v>
      </c>
      <c r="O3654" s="2" t="str">
        <f>VLOOKUP(Tabla1[[#This Row],[nemo]],'Nemos y clasificaciones'!$A$1:$C$3000,3,FALSE)</f>
        <v>CFI</v>
      </c>
      <c r="P3654" s="2"/>
      <c r="Q3654" s="2"/>
    </row>
    <row r="3655" spans="1:17" x14ac:dyDescent="0.25">
      <c r="A3655" t="s">
        <v>4551</v>
      </c>
      <c r="B3655" s="1">
        <v>43944</v>
      </c>
      <c r="C3655" s="1">
        <v>43950</v>
      </c>
      <c r="D3655" t="s">
        <v>21</v>
      </c>
      <c r="E3655" t="s">
        <v>748</v>
      </c>
      <c r="F3655">
        <v>0</v>
      </c>
      <c r="G3655">
        <v>10000000</v>
      </c>
      <c r="H3655">
        <v>0</v>
      </c>
      <c r="I3655">
        <v>0</v>
      </c>
      <c r="J3655">
        <v>0</v>
      </c>
      <c r="K3655">
        <v>0.02</v>
      </c>
      <c r="L3655" t="s">
        <v>23</v>
      </c>
      <c r="M3655" s="2">
        <v>200000</v>
      </c>
      <c r="N3655" s="2" t="str">
        <f>VLOOKUP(Tabla1[[#This Row],[nemo]],'Nemos y clasificaciones'!$A$2:$B$5000,2,FALSE)</f>
        <v>CFI</v>
      </c>
      <c r="O3655" s="2" t="str">
        <f>VLOOKUP(Tabla1[[#This Row],[nemo]],'Nemos y clasificaciones'!$A$1:$C$3000,3,FALSE)</f>
        <v>CFI</v>
      </c>
      <c r="P3655" s="2"/>
      <c r="Q3655" s="2"/>
    </row>
    <row r="3656" spans="1:17" x14ac:dyDescent="0.25">
      <c r="A3656" t="s">
        <v>5009</v>
      </c>
      <c r="B3656" s="1">
        <v>43840</v>
      </c>
      <c r="C3656" s="1">
        <v>43846</v>
      </c>
      <c r="D3656" t="s">
        <v>21</v>
      </c>
      <c r="E3656" t="s">
        <v>748</v>
      </c>
      <c r="F3656">
        <v>0</v>
      </c>
      <c r="G3656">
        <v>10000000</v>
      </c>
      <c r="H3656">
        <v>0</v>
      </c>
      <c r="I3656">
        <v>0</v>
      </c>
      <c r="J3656">
        <v>0</v>
      </c>
      <c r="K3656">
        <v>1.6E-2</v>
      </c>
      <c r="L3656" t="s">
        <v>23</v>
      </c>
      <c r="M3656" s="2">
        <v>160000</v>
      </c>
      <c r="N3656" s="2" t="str">
        <f>VLOOKUP(Tabla1[[#This Row],[nemo]],'Nemos y clasificaciones'!$A$2:$B$5000,2,FALSE)</f>
        <v>CFI</v>
      </c>
      <c r="O3656" s="2" t="str">
        <f>VLOOKUP(Tabla1[[#This Row],[nemo]],'Nemos y clasificaciones'!$A$1:$C$3000,3,FALSE)</f>
        <v>CFI</v>
      </c>
      <c r="P3656" s="2"/>
      <c r="Q3656" s="2"/>
    </row>
    <row r="3657" spans="1:17" x14ac:dyDescent="0.25">
      <c r="A3657" t="s">
        <v>3653</v>
      </c>
      <c r="B3657" s="1">
        <v>44034</v>
      </c>
      <c r="C3657" s="1">
        <v>44040</v>
      </c>
      <c r="D3657" t="s">
        <v>21</v>
      </c>
      <c r="E3657" t="s">
        <v>748</v>
      </c>
      <c r="F3657">
        <v>0</v>
      </c>
      <c r="G3657">
        <v>10000000</v>
      </c>
      <c r="H3657">
        <v>0</v>
      </c>
      <c r="I3657">
        <v>0</v>
      </c>
      <c r="J3657">
        <v>0</v>
      </c>
      <c r="K3657">
        <v>1.0999999999999999E-2</v>
      </c>
      <c r="L3657" t="s">
        <v>23</v>
      </c>
      <c r="M3657" s="2">
        <v>110000</v>
      </c>
      <c r="N3657" s="2" t="str">
        <f>VLOOKUP(Tabla1[[#This Row],[nemo]],'Nemos y clasificaciones'!$A$2:$B$5000,2,FALSE)</f>
        <v>CFI</v>
      </c>
      <c r="O3657" s="2" t="str">
        <f>VLOOKUP(Tabla1[[#This Row],[nemo]],'Nemos y clasificaciones'!$A$1:$C$3000,3,FALSE)</f>
        <v>CFI</v>
      </c>
      <c r="P3657" s="2"/>
      <c r="Q3657" s="2"/>
    </row>
    <row r="3658" spans="1:17" x14ac:dyDescent="0.25">
      <c r="A3658" t="s">
        <v>747</v>
      </c>
      <c r="B3658" s="1">
        <v>44397</v>
      </c>
      <c r="C3658" s="1">
        <v>44403</v>
      </c>
      <c r="D3658" t="s">
        <v>21</v>
      </c>
      <c r="E3658" t="s">
        <v>748</v>
      </c>
      <c r="F3658">
        <v>0</v>
      </c>
      <c r="G3658">
        <v>10000000</v>
      </c>
      <c r="H3658">
        <v>0</v>
      </c>
      <c r="I3658">
        <v>0</v>
      </c>
      <c r="J3658">
        <v>0</v>
      </c>
      <c r="K3658">
        <v>0.01</v>
      </c>
      <c r="L3658" t="s">
        <v>23</v>
      </c>
      <c r="M3658" s="2">
        <v>100000</v>
      </c>
      <c r="N3658" s="2" t="str">
        <f>VLOOKUP(Tabla1[[#This Row],[nemo]],'Nemos y clasificaciones'!$A$2:$B$5000,2,FALSE)</f>
        <v>CFI</v>
      </c>
      <c r="O3658" s="2" t="str">
        <f>VLOOKUP(Tabla1[[#This Row],[nemo]],'Nemos y clasificaciones'!$A$1:$C$3000,3,FALSE)</f>
        <v>CFI</v>
      </c>
      <c r="P3658" s="2"/>
      <c r="Q3658" s="2"/>
    </row>
    <row r="3659" spans="1:17" x14ac:dyDescent="0.25">
      <c r="A3659" t="s">
        <v>3145</v>
      </c>
      <c r="B3659" s="1">
        <v>44153</v>
      </c>
      <c r="C3659" s="1">
        <v>44159</v>
      </c>
      <c r="D3659" t="s">
        <v>14</v>
      </c>
      <c r="E3659" t="s">
        <v>1222</v>
      </c>
      <c r="F3659">
        <v>0</v>
      </c>
      <c r="G3659">
        <v>23100000</v>
      </c>
      <c r="H3659">
        <v>0</v>
      </c>
      <c r="I3659">
        <v>0</v>
      </c>
      <c r="J3659">
        <v>0</v>
      </c>
      <c r="K3659">
        <v>7</v>
      </c>
      <c r="L3659" t="s">
        <v>16</v>
      </c>
      <c r="M3659" s="2">
        <v>161700000</v>
      </c>
      <c r="N3659" s="2" t="str">
        <f>VLOOKUP(Tabla1[[#This Row],[nemo]],'Nemos y clasificaciones'!$A$2:$B$5000,2,FALSE)</f>
        <v>INVERSIONES UNION ESPAÑOLA S.A.</v>
      </c>
      <c r="O3659" s="2" t="str">
        <f>VLOOKUP(Tabla1[[#This Row],[nemo]],'Nemos y clasificaciones'!$A$1:$C$3000,3,FALSE)</f>
        <v>Servicios financieros</v>
      </c>
      <c r="P3659" s="2"/>
      <c r="Q3659" s="2"/>
    </row>
    <row r="3660" spans="1:17" x14ac:dyDescent="0.25">
      <c r="A3660" t="s">
        <v>5515</v>
      </c>
      <c r="B3660" s="1">
        <v>43742</v>
      </c>
      <c r="C3660" s="1">
        <v>43748</v>
      </c>
      <c r="D3660" t="s">
        <v>14</v>
      </c>
      <c r="E3660" t="s">
        <v>1220</v>
      </c>
      <c r="F3660">
        <v>0</v>
      </c>
      <c r="G3660">
        <v>23100000</v>
      </c>
      <c r="H3660">
        <v>0</v>
      </c>
      <c r="I3660">
        <v>0</v>
      </c>
      <c r="J3660">
        <v>0</v>
      </c>
      <c r="K3660">
        <v>7</v>
      </c>
      <c r="L3660" t="s">
        <v>16</v>
      </c>
      <c r="M3660" s="2">
        <v>161700000</v>
      </c>
      <c r="N3660" s="2" t="str">
        <f>VLOOKUP(Tabla1[[#This Row],[nemo]],'Nemos y clasificaciones'!$A$2:$B$5000,2,FALSE)</f>
        <v>INVERSIONES COVADONGA S.A.</v>
      </c>
      <c r="O3660" s="2" t="str">
        <f>VLOOKUP(Tabla1[[#This Row],[nemo]],'Nemos y clasificaciones'!$A$1:$C$3000,3,FALSE)</f>
        <v>Servicios financieros</v>
      </c>
      <c r="P3660" s="2"/>
      <c r="Q3660" s="2"/>
    </row>
    <row r="3661" spans="1:17" x14ac:dyDescent="0.25">
      <c r="A3661" t="s">
        <v>7401</v>
      </c>
      <c r="B3661" s="1">
        <v>43379</v>
      </c>
      <c r="C3661" s="1">
        <v>43385</v>
      </c>
      <c r="D3661" t="s">
        <v>14</v>
      </c>
      <c r="E3661" t="s">
        <v>1220</v>
      </c>
      <c r="F3661">
        <v>0</v>
      </c>
      <c r="G3661">
        <v>23100000</v>
      </c>
      <c r="H3661">
        <v>0</v>
      </c>
      <c r="I3661">
        <v>0</v>
      </c>
      <c r="J3661">
        <v>0</v>
      </c>
      <c r="K3661">
        <v>7</v>
      </c>
      <c r="L3661" t="s">
        <v>16</v>
      </c>
      <c r="M3661" s="2">
        <v>161700000</v>
      </c>
      <c r="N3661" s="2" t="str">
        <f>VLOOKUP(Tabla1[[#This Row],[nemo]],'Nemos y clasificaciones'!$A$2:$B$5000,2,FALSE)</f>
        <v>INVERSIONES COVADONGA S.A.</v>
      </c>
      <c r="O3661" s="2" t="str">
        <f>VLOOKUP(Tabla1[[#This Row],[nemo]],'Nemos y clasificaciones'!$A$1:$C$3000,3,FALSE)</f>
        <v>Servicios financieros</v>
      </c>
      <c r="P3661" s="2"/>
      <c r="Q3661" s="2"/>
    </row>
    <row r="3662" spans="1:17" x14ac:dyDescent="0.25">
      <c r="A3662" t="s">
        <v>2171</v>
      </c>
      <c r="B3662" s="1">
        <v>44302</v>
      </c>
      <c r="C3662" s="1">
        <v>44308</v>
      </c>
      <c r="D3662" t="s">
        <v>21</v>
      </c>
      <c r="E3662" t="s">
        <v>748</v>
      </c>
      <c r="F3662">
        <v>0</v>
      </c>
      <c r="G3662">
        <v>10000000</v>
      </c>
      <c r="H3662">
        <v>0</v>
      </c>
      <c r="I3662">
        <v>0</v>
      </c>
      <c r="J3662">
        <v>0</v>
      </c>
      <c r="K3662">
        <v>3.0000000000000001E-3</v>
      </c>
      <c r="L3662" t="s">
        <v>23</v>
      </c>
      <c r="M3662" s="3">
        <v>30000</v>
      </c>
      <c r="N3662" s="2" t="str">
        <f>VLOOKUP(Tabla1[[#This Row],[nemo]],'Nemos y clasificaciones'!$A$2:$B$5000,2,FALSE)</f>
        <v>CFI</v>
      </c>
      <c r="O3662" s="3" t="str">
        <f>VLOOKUP(Tabla1[[#This Row],[nemo]],'Nemos y clasificaciones'!$A$1:$C$3000,3,FALSE)</f>
        <v>CFI</v>
      </c>
      <c r="P3662" s="3"/>
      <c r="Q3662" s="3"/>
    </row>
    <row r="3663" spans="1:17" x14ac:dyDescent="0.25">
      <c r="A3663" t="s">
        <v>3297</v>
      </c>
      <c r="B3663" s="1">
        <v>44125</v>
      </c>
      <c r="C3663" s="1">
        <v>44131</v>
      </c>
      <c r="D3663" t="s">
        <v>21</v>
      </c>
      <c r="E3663" t="s">
        <v>750</v>
      </c>
      <c r="F3663">
        <v>0</v>
      </c>
      <c r="G3663">
        <v>10000000</v>
      </c>
      <c r="H3663">
        <v>0</v>
      </c>
      <c r="I3663">
        <v>0</v>
      </c>
      <c r="J3663">
        <v>0</v>
      </c>
      <c r="K3663">
        <v>3.2000000000000001E-2</v>
      </c>
      <c r="L3663" t="s">
        <v>23</v>
      </c>
      <c r="M3663" s="2">
        <v>320000</v>
      </c>
      <c r="N3663" s="2" t="str">
        <f>VLOOKUP(Tabla1[[#This Row],[nemo]],'Nemos y clasificaciones'!$A$2:$B$5000,2,FALSE)</f>
        <v>CFI</v>
      </c>
      <c r="O3663" s="2" t="str">
        <f>VLOOKUP(Tabla1[[#This Row],[nemo]],'Nemos y clasificaciones'!$A$1:$C$3000,3,FALSE)</f>
        <v>CFI</v>
      </c>
      <c r="P3663" s="2"/>
      <c r="Q3663" s="2"/>
    </row>
    <row r="3664" spans="1:17" x14ac:dyDescent="0.25">
      <c r="A3664" t="s">
        <v>4552</v>
      </c>
      <c r="B3664" s="1">
        <v>43944</v>
      </c>
      <c r="C3664" s="1">
        <v>43950</v>
      </c>
      <c r="D3664" t="s">
        <v>21</v>
      </c>
      <c r="E3664" t="s">
        <v>750</v>
      </c>
      <c r="F3664">
        <v>0</v>
      </c>
      <c r="G3664">
        <v>10000000</v>
      </c>
      <c r="H3664">
        <v>0</v>
      </c>
      <c r="I3664">
        <v>0</v>
      </c>
      <c r="J3664">
        <v>0</v>
      </c>
      <c r="K3664">
        <v>0.02</v>
      </c>
      <c r="L3664" t="s">
        <v>23</v>
      </c>
      <c r="M3664" s="2">
        <v>200000</v>
      </c>
      <c r="N3664" s="2" t="str">
        <f>VLOOKUP(Tabla1[[#This Row],[nemo]],'Nemos y clasificaciones'!$A$2:$B$5000,2,FALSE)</f>
        <v>CFI</v>
      </c>
      <c r="O3664" s="2" t="str">
        <f>VLOOKUP(Tabla1[[#This Row],[nemo]],'Nemos y clasificaciones'!$A$1:$C$3000,3,FALSE)</f>
        <v>CFI</v>
      </c>
      <c r="P3664" s="2"/>
      <c r="Q3664" s="2"/>
    </row>
    <row r="3665" spans="1:17" x14ac:dyDescent="0.25">
      <c r="A3665" t="s">
        <v>1789</v>
      </c>
      <c r="B3665" s="1">
        <v>44330</v>
      </c>
      <c r="C3665" s="1">
        <v>44336</v>
      </c>
      <c r="D3665" t="s">
        <v>14</v>
      </c>
      <c r="E3665" t="s">
        <v>1220</v>
      </c>
      <c r="F3665">
        <v>0</v>
      </c>
      <c r="G3665">
        <v>23100000</v>
      </c>
      <c r="H3665">
        <v>0</v>
      </c>
      <c r="I3665">
        <v>0</v>
      </c>
      <c r="J3665">
        <v>0</v>
      </c>
      <c r="K3665">
        <v>6.968</v>
      </c>
      <c r="L3665" t="s">
        <v>16</v>
      </c>
      <c r="M3665" s="2">
        <v>160960800</v>
      </c>
      <c r="N3665" s="2" t="str">
        <f>VLOOKUP(Tabla1[[#This Row],[nemo]],'Nemos y clasificaciones'!$A$2:$B$5000,2,FALSE)</f>
        <v>INVERSIONES COVADONGA S.A.</v>
      </c>
      <c r="O3665" s="2" t="str">
        <f>VLOOKUP(Tabla1[[#This Row],[nemo]],'Nemos y clasificaciones'!$A$1:$C$3000,3,FALSE)</f>
        <v>Servicios financieros</v>
      </c>
      <c r="P3665" s="2"/>
      <c r="Q3665" s="2"/>
    </row>
    <row r="3666" spans="1:17" x14ac:dyDescent="0.25">
      <c r="A3666" t="s">
        <v>5008</v>
      </c>
      <c r="B3666" s="1">
        <v>43840</v>
      </c>
      <c r="C3666" s="1">
        <v>43846</v>
      </c>
      <c r="D3666" t="s">
        <v>21</v>
      </c>
      <c r="E3666" t="s">
        <v>750</v>
      </c>
      <c r="F3666">
        <v>0</v>
      </c>
      <c r="G3666">
        <v>10000000</v>
      </c>
      <c r="H3666">
        <v>0</v>
      </c>
      <c r="I3666">
        <v>0</v>
      </c>
      <c r="J3666">
        <v>0</v>
      </c>
      <c r="K3666">
        <v>1.6E-2</v>
      </c>
      <c r="L3666" t="s">
        <v>23</v>
      </c>
      <c r="M3666" s="2">
        <v>160000</v>
      </c>
      <c r="N3666" s="2" t="str">
        <f>VLOOKUP(Tabla1[[#This Row],[nemo]],'Nemos y clasificaciones'!$A$2:$B$5000,2,FALSE)</f>
        <v>CFI</v>
      </c>
      <c r="O3666" s="2" t="str">
        <f>VLOOKUP(Tabla1[[#This Row],[nemo]],'Nemos y clasificaciones'!$A$1:$C$3000,3,FALSE)</f>
        <v>CFI</v>
      </c>
      <c r="P3666" s="2"/>
      <c r="Q3666" s="2"/>
    </row>
    <row r="3667" spans="1:17" x14ac:dyDescent="0.25">
      <c r="A3667" t="s">
        <v>3652</v>
      </c>
      <c r="B3667" s="1">
        <v>44034</v>
      </c>
      <c r="C3667" s="1">
        <v>44040</v>
      </c>
      <c r="D3667" t="s">
        <v>21</v>
      </c>
      <c r="E3667" t="s">
        <v>750</v>
      </c>
      <c r="F3667">
        <v>0</v>
      </c>
      <c r="G3667">
        <v>10000000</v>
      </c>
      <c r="H3667">
        <v>0</v>
      </c>
      <c r="I3667">
        <v>0</v>
      </c>
      <c r="J3667">
        <v>0</v>
      </c>
      <c r="K3667">
        <v>1.0999999999999999E-2</v>
      </c>
      <c r="L3667" t="s">
        <v>23</v>
      </c>
      <c r="M3667" s="2">
        <v>110000</v>
      </c>
      <c r="N3667" s="2" t="str">
        <f>VLOOKUP(Tabla1[[#This Row],[nemo]],'Nemos y clasificaciones'!$A$2:$B$5000,2,FALSE)</f>
        <v>CFI</v>
      </c>
      <c r="O3667" s="2" t="str">
        <f>VLOOKUP(Tabla1[[#This Row],[nemo]],'Nemos y clasificaciones'!$A$1:$C$3000,3,FALSE)</f>
        <v>CFI</v>
      </c>
      <c r="P3667" s="2"/>
      <c r="Q3667" s="2"/>
    </row>
    <row r="3668" spans="1:17" x14ac:dyDescent="0.25">
      <c r="A3668" t="s">
        <v>749</v>
      </c>
      <c r="B3668" s="1">
        <v>44397</v>
      </c>
      <c r="C3668" s="1">
        <v>44403</v>
      </c>
      <c r="D3668" t="s">
        <v>21</v>
      </c>
      <c r="E3668" t="s">
        <v>750</v>
      </c>
      <c r="F3668">
        <v>0</v>
      </c>
      <c r="G3668">
        <v>10000000</v>
      </c>
      <c r="H3668">
        <v>0</v>
      </c>
      <c r="I3668">
        <v>0</v>
      </c>
      <c r="J3668">
        <v>0</v>
      </c>
      <c r="K3668">
        <v>0.01</v>
      </c>
      <c r="L3668" t="s">
        <v>23</v>
      </c>
      <c r="M3668" s="2">
        <v>100000</v>
      </c>
      <c r="N3668" s="2" t="str">
        <f>VLOOKUP(Tabla1[[#This Row],[nemo]],'Nemos y clasificaciones'!$A$2:$B$5000,2,FALSE)</f>
        <v>CFI</v>
      </c>
      <c r="O3668" s="2" t="str">
        <f>VLOOKUP(Tabla1[[#This Row],[nemo]],'Nemos y clasificaciones'!$A$1:$C$3000,3,FALSE)</f>
        <v>CFI</v>
      </c>
      <c r="P3668" s="2"/>
      <c r="Q3668" s="2"/>
    </row>
    <row r="3669" spans="1:17" x14ac:dyDescent="0.25">
      <c r="A3669" t="s">
        <v>2169</v>
      </c>
      <c r="B3669" s="1">
        <v>44302</v>
      </c>
      <c r="C3669" s="1">
        <v>44308</v>
      </c>
      <c r="D3669" t="s">
        <v>21</v>
      </c>
      <c r="E3669" t="s">
        <v>750</v>
      </c>
      <c r="F3669">
        <v>0</v>
      </c>
      <c r="G3669">
        <v>10000000</v>
      </c>
      <c r="H3669">
        <v>0</v>
      </c>
      <c r="I3669">
        <v>0</v>
      </c>
      <c r="J3669">
        <v>0</v>
      </c>
      <c r="K3669">
        <v>3.0000000000000001E-3</v>
      </c>
      <c r="L3669" t="s">
        <v>23</v>
      </c>
      <c r="M3669" s="3">
        <v>30000</v>
      </c>
      <c r="N3669" s="2" t="str">
        <f>VLOOKUP(Tabla1[[#This Row],[nemo]],'Nemos y clasificaciones'!$A$2:$B$5000,2,FALSE)</f>
        <v>CFI</v>
      </c>
      <c r="O3669" s="3" t="str">
        <f>VLOOKUP(Tabla1[[#This Row],[nemo]],'Nemos y clasificaciones'!$A$1:$C$3000,3,FALSE)</f>
        <v>CFI</v>
      </c>
      <c r="P3669" s="3"/>
      <c r="Q3669" s="3"/>
    </row>
    <row r="3670" spans="1:17" x14ac:dyDescent="0.25">
      <c r="A3670" t="s">
        <v>5041</v>
      </c>
      <c r="B3670" s="1">
        <v>43829</v>
      </c>
      <c r="C3670" s="1">
        <v>43836</v>
      </c>
      <c r="D3670" t="s">
        <v>21</v>
      </c>
      <c r="E3670" t="s">
        <v>5042</v>
      </c>
      <c r="F3670">
        <v>0</v>
      </c>
      <c r="G3670">
        <v>2500000</v>
      </c>
      <c r="H3670">
        <v>0</v>
      </c>
      <c r="I3670">
        <v>0</v>
      </c>
      <c r="J3670">
        <v>0</v>
      </c>
      <c r="K3670">
        <v>15.951000000000001</v>
      </c>
      <c r="L3670" t="s">
        <v>54</v>
      </c>
      <c r="M3670" s="2">
        <v>39877500</v>
      </c>
      <c r="N3670" s="2" t="str">
        <f>VLOOKUP(Tabla1[[#This Row],[nemo]],'Nemos y clasificaciones'!$A$2:$B$5000,2,FALSE)</f>
        <v>CFI</v>
      </c>
      <c r="O3670" s="2" t="str">
        <f>VLOOKUP(Tabla1[[#This Row],[nemo]],'Nemos y clasificaciones'!$A$1:$C$3000,3,FALSE)</f>
        <v>CFI</v>
      </c>
      <c r="P3670" s="2"/>
      <c r="Q3670" s="2"/>
    </row>
    <row r="3671" spans="1:17" x14ac:dyDescent="0.25">
      <c r="A3671" t="s">
        <v>5514</v>
      </c>
      <c r="B3671" s="1">
        <v>43742</v>
      </c>
      <c r="C3671" s="1">
        <v>43748</v>
      </c>
      <c r="D3671" t="s">
        <v>14</v>
      </c>
      <c r="E3671" t="s">
        <v>1218</v>
      </c>
      <c r="F3671">
        <v>0</v>
      </c>
      <c r="G3671">
        <v>20000000</v>
      </c>
      <c r="H3671">
        <v>0</v>
      </c>
      <c r="I3671">
        <v>0</v>
      </c>
      <c r="J3671">
        <v>0</v>
      </c>
      <c r="K3671">
        <v>8</v>
      </c>
      <c r="L3671" t="s">
        <v>16</v>
      </c>
      <c r="M3671" s="2">
        <v>160000000</v>
      </c>
      <c r="N3671" s="2" t="str">
        <f>VLOOKUP(Tabla1[[#This Row],[nemo]],'Nemos y clasificaciones'!$A$2:$B$5000,2,FALSE)</f>
        <v>INVERSIONES UNESPA S.A.</v>
      </c>
      <c r="O3671" s="2" t="str">
        <f>VLOOKUP(Tabla1[[#This Row],[nemo]],'Nemos y clasificaciones'!$A$1:$C$3000,3,FALSE)</f>
        <v>Servicios financieros</v>
      </c>
      <c r="P3671" s="2"/>
      <c r="Q3671" s="2"/>
    </row>
    <row r="3672" spans="1:17" x14ac:dyDescent="0.25">
      <c r="A3672" t="s">
        <v>7997</v>
      </c>
      <c r="B3672" s="1">
        <v>43251</v>
      </c>
      <c r="C3672" s="1">
        <v>43257</v>
      </c>
      <c r="D3672" t="s">
        <v>14</v>
      </c>
      <c r="E3672" t="s">
        <v>7998</v>
      </c>
      <c r="F3672">
        <v>0</v>
      </c>
      <c r="G3672">
        <v>9988378</v>
      </c>
      <c r="H3672">
        <v>0</v>
      </c>
      <c r="I3672">
        <v>0</v>
      </c>
      <c r="J3672">
        <v>0</v>
      </c>
      <c r="K3672">
        <v>194.51900000000001</v>
      </c>
      <c r="L3672" t="s">
        <v>19</v>
      </c>
      <c r="M3672" s="2">
        <v>1942929300.1819999</v>
      </c>
      <c r="N3672" s="2" t="str">
        <f>VLOOKUP(Tabla1[[#This Row],[nemo]],'Nemos y clasificaciones'!$A$2:$B$5000,2,FALSE)</f>
        <v>CFI</v>
      </c>
      <c r="O3672" s="2" t="str">
        <f>VLOOKUP(Tabla1[[#This Row],[nemo]],'Nemos y clasificaciones'!$A$1:$C$3000,3,FALSE)</f>
        <v>CFI</v>
      </c>
      <c r="P3672" s="2"/>
      <c r="Q3672" s="2"/>
    </row>
    <row r="3673" spans="1:17" x14ac:dyDescent="0.25">
      <c r="A3673" t="s">
        <v>8300</v>
      </c>
      <c r="B3673" s="1">
        <v>43220</v>
      </c>
      <c r="C3673" s="1">
        <v>43227</v>
      </c>
      <c r="D3673" t="s">
        <v>14</v>
      </c>
      <c r="E3673" t="s">
        <v>6518</v>
      </c>
      <c r="F3673">
        <v>0</v>
      </c>
      <c r="G3673">
        <v>5686257343</v>
      </c>
      <c r="H3673">
        <v>0</v>
      </c>
      <c r="I3673">
        <v>0</v>
      </c>
      <c r="J3673">
        <v>0</v>
      </c>
      <c r="K3673">
        <v>2.8000000000000001E-2</v>
      </c>
      <c r="L3673" t="s">
        <v>23</v>
      </c>
      <c r="M3673" s="2">
        <v>159215205.604</v>
      </c>
      <c r="N3673" s="2" t="str">
        <f>VLOOKUP(Tabla1[[#This Row],[nemo]],'Nemos y clasificaciones'!$A$2:$B$5000,2,FALSE)</f>
        <v>INMOBILIARIA SAN PATRICIO S.A.</v>
      </c>
      <c r="O3673" s="2" t="str">
        <f>VLOOKUP(Tabla1[[#This Row],[nemo]],'Nemos y clasificaciones'!$A$1:$C$3000,3,FALSE)</f>
        <v>Construcción</v>
      </c>
      <c r="P3673" s="2"/>
      <c r="Q3673" s="2"/>
    </row>
    <row r="3674" spans="1:17" x14ac:dyDescent="0.25">
      <c r="A3674" t="s">
        <v>9313</v>
      </c>
      <c r="B3674" s="1">
        <v>42903</v>
      </c>
      <c r="C3674" s="1">
        <v>42909</v>
      </c>
      <c r="D3674" t="s">
        <v>21</v>
      </c>
      <c r="E3674" t="s">
        <v>7998</v>
      </c>
      <c r="F3674">
        <v>0</v>
      </c>
      <c r="G3674">
        <v>9988378</v>
      </c>
      <c r="H3674">
        <v>0</v>
      </c>
      <c r="I3674">
        <v>0</v>
      </c>
      <c r="J3674">
        <v>0</v>
      </c>
      <c r="K3674">
        <v>3.9169999999999998</v>
      </c>
      <c r="L3674" t="s">
        <v>16</v>
      </c>
      <c r="M3674" s="2">
        <v>39124476.626000002</v>
      </c>
      <c r="N3674" s="2" t="str">
        <f>VLOOKUP(Tabla1[[#This Row],[nemo]],'Nemos y clasificaciones'!$A$2:$B$5000,2,FALSE)</f>
        <v>CFI</v>
      </c>
      <c r="O3674" s="2" t="str">
        <f>VLOOKUP(Tabla1[[#This Row],[nemo]],'Nemos y clasificaciones'!$A$1:$C$3000,3,FALSE)</f>
        <v>CFI</v>
      </c>
      <c r="P3674" s="2"/>
      <c r="Q3674" s="2"/>
    </row>
    <row r="3675" spans="1:17" x14ac:dyDescent="0.25">
      <c r="A3675" t="s">
        <v>11465</v>
      </c>
      <c r="B3675" s="1">
        <v>42174</v>
      </c>
      <c r="C3675" s="1">
        <v>42180</v>
      </c>
      <c r="D3675" t="s">
        <v>14</v>
      </c>
      <c r="E3675" t="s">
        <v>10365</v>
      </c>
      <c r="F3675">
        <v>0</v>
      </c>
      <c r="G3675">
        <v>1000000</v>
      </c>
      <c r="H3675">
        <v>0</v>
      </c>
      <c r="I3675">
        <v>0</v>
      </c>
      <c r="J3675">
        <v>0</v>
      </c>
      <c r="K3675">
        <v>7.7690000000000001</v>
      </c>
      <c r="L3675" t="s">
        <v>16</v>
      </c>
      <c r="M3675" s="2">
        <v>7769000</v>
      </c>
      <c r="N3675" s="2" t="str">
        <f>VLOOKUP(Tabla1[[#This Row],[nemo]],'Nemos y clasificaciones'!$A$2:$B$5000,2,FALSE)</f>
        <v>CFI</v>
      </c>
      <c r="O3675" s="2" t="str">
        <f>VLOOKUP(Tabla1[[#This Row],[nemo]],'Nemos y clasificaciones'!$A$1:$C$3000,3,FALSE)</f>
        <v>CFI</v>
      </c>
      <c r="P3675" s="2"/>
      <c r="Q3675" s="2"/>
    </row>
    <row r="3676" spans="1:17" x14ac:dyDescent="0.25">
      <c r="A3676" t="s">
        <v>10364</v>
      </c>
      <c r="B3676" s="1">
        <v>42543</v>
      </c>
      <c r="C3676" s="1">
        <v>42550</v>
      </c>
      <c r="D3676" t="s">
        <v>14</v>
      </c>
      <c r="E3676" t="s">
        <v>10365</v>
      </c>
      <c r="F3676">
        <v>0</v>
      </c>
      <c r="G3676">
        <v>1000000</v>
      </c>
      <c r="H3676">
        <v>0</v>
      </c>
      <c r="I3676">
        <v>0</v>
      </c>
      <c r="J3676">
        <v>0</v>
      </c>
      <c r="K3676">
        <v>3.0569999999999999</v>
      </c>
      <c r="L3676" t="s">
        <v>16</v>
      </c>
      <c r="M3676" s="2">
        <v>3057000</v>
      </c>
      <c r="N3676" s="2" t="str">
        <f>VLOOKUP(Tabla1[[#This Row],[nemo]],'Nemos y clasificaciones'!$A$2:$B$5000,2,FALSE)</f>
        <v>CFI</v>
      </c>
      <c r="O3676" s="2" t="str">
        <f>VLOOKUP(Tabla1[[#This Row],[nemo]],'Nemos y clasificaciones'!$A$1:$C$3000,3,FALSE)</f>
        <v>CFI</v>
      </c>
      <c r="P3676" s="2"/>
      <c r="Q3676" s="2"/>
    </row>
    <row r="3677" spans="1:17" x14ac:dyDescent="0.25">
      <c r="A3677" t="s">
        <v>368</v>
      </c>
      <c r="B3677" s="1">
        <v>44434</v>
      </c>
      <c r="C3677" s="1">
        <v>44440</v>
      </c>
      <c r="D3677" t="s">
        <v>21</v>
      </c>
      <c r="E3677" t="s">
        <v>369</v>
      </c>
      <c r="F3677">
        <v>0</v>
      </c>
      <c r="G3677">
        <v>2500000</v>
      </c>
      <c r="H3677">
        <v>0</v>
      </c>
      <c r="I3677">
        <v>0</v>
      </c>
      <c r="J3677">
        <v>0</v>
      </c>
      <c r="K3677">
        <v>45.545999999999999</v>
      </c>
      <c r="L3677" t="s">
        <v>54</v>
      </c>
      <c r="M3677" s="2">
        <v>113865000</v>
      </c>
      <c r="N3677" s="2" t="str">
        <f>VLOOKUP(Tabla1[[#This Row],[nemo]],'Nemos y clasificaciones'!$A$2:$B$5000,2,FALSE)</f>
        <v>CFI</v>
      </c>
      <c r="O3677" s="2" t="str">
        <f>VLOOKUP(Tabla1[[#This Row],[nemo]],'Nemos y clasificaciones'!$A$1:$C$3000,3,FALSE)</f>
        <v>CFI</v>
      </c>
      <c r="P3677" s="2"/>
      <c r="Q3677" s="2"/>
    </row>
    <row r="3678" spans="1:17" x14ac:dyDescent="0.25">
      <c r="A3678" t="s">
        <v>7339</v>
      </c>
      <c r="B3678" s="1">
        <v>43402</v>
      </c>
      <c r="C3678" s="1">
        <v>43410</v>
      </c>
      <c r="D3678" t="s">
        <v>21</v>
      </c>
      <c r="E3678" t="s">
        <v>369</v>
      </c>
      <c r="F3678">
        <v>0</v>
      </c>
      <c r="G3678">
        <v>2500000</v>
      </c>
      <c r="H3678">
        <v>0</v>
      </c>
      <c r="I3678">
        <v>0</v>
      </c>
      <c r="J3678">
        <v>0</v>
      </c>
      <c r="K3678">
        <v>19.106000000000002</v>
      </c>
      <c r="L3678" t="s">
        <v>54</v>
      </c>
      <c r="M3678" s="2">
        <v>47765000</v>
      </c>
      <c r="N3678" s="2" t="str">
        <f>VLOOKUP(Tabla1[[#This Row],[nemo]],'Nemos y clasificaciones'!$A$2:$B$5000,2,FALSE)</f>
        <v>CFI</v>
      </c>
      <c r="O3678" s="2" t="str">
        <f>VLOOKUP(Tabla1[[#This Row],[nemo]],'Nemos y clasificaciones'!$A$1:$C$3000,3,FALSE)</f>
        <v>CFI</v>
      </c>
      <c r="P3678" s="2"/>
      <c r="Q3678" s="2"/>
    </row>
    <row r="3679" spans="1:17" x14ac:dyDescent="0.25">
      <c r="A3679" t="s">
        <v>5041</v>
      </c>
      <c r="B3679" s="1">
        <v>43829</v>
      </c>
      <c r="C3679" s="1">
        <v>43836</v>
      </c>
      <c r="D3679" t="s">
        <v>21</v>
      </c>
      <c r="E3679" t="s">
        <v>369</v>
      </c>
      <c r="F3679">
        <v>0</v>
      </c>
      <c r="G3679">
        <v>2500000</v>
      </c>
      <c r="H3679">
        <v>0</v>
      </c>
      <c r="I3679">
        <v>0</v>
      </c>
      <c r="J3679">
        <v>0</v>
      </c>
      <c r="K3679">
        <v>15.951000000000001</v>
      </c>
      <c r="L3679" t="s">
        <v>54</v>
      </c>
      <c r="M3679" s="2">
        <v>39877500</v>
      </c>
      <c r="N3679" s="2" t="str">
        <f>VLOOKUP(Tabla1[[#This Row],[nemo]],'Nemos y clasificaciones'!$A$2:$B$5000,2,FALSE)</f>
        <v>CFI</v>
      </c>
      <c r="O3679" s="2" t="str">
        <f>VLOOKUP(Tabla1[[#This Row],[nemo]],'Nemos y clasificaciones'!$A$1:$C$3000,3,FALSE)</f>
        <v>CFI</v>
      </c>
      <c r="P3679" s="2"/>
      <c r="Q3679" s="2"/>
    </row>
    <row r="3680" spans="1:17" x14ac:dyDescent="0.25">
      <c r="A3680" t="s">
        <v>5838</v>
      </c>
      <c r="B3680" s="1">
        <v>43663</v>
      </c>
      <c r="C3680" s="1">
        <v>43669</v>
      </c>
      <c r="D3680" t="s">
        <v>14</v>
      </c>
      <c r="E3680" t="s">
        <v>709</v>
      </c>
      <c r="F3680">
        <v>0</v>
      </c>
      <c r="G3680">
        <v>1300</v>
      </c>
      <c r="H3680">
        <v>0</v>
      </c>
      <c r="I3680">
        <v>0</v>
      </c>
      <c r="J3680">
        <v>0</v>
      </c>
      <c r="K3680">
        <v>120000</v>
      </c>
      <c r="L3680" t="s">
        <v>19</v>
      </c>
      <c r="M3680" s="2">
        <v>156000000</v>
      </c>
      <c r="N3680" s="2" t="str">
        <f>VLOOKUP(Tabla1[[#This Row],[nemo]],'Nemos y clasificaciones'!$A$2:$B$5000,2,FALSE)</f>
        <v>INMOBILIARIA CENTRAL DE ESTACIONAMIENTOS AGUSTINAS S.A.</v>
      </c>
      <c r="O3680" s="2" t="str">
        <f>VLOOKUP(Tabla1[[#This Row],[nemo]],'Nemos y clasificaciones'!$A$1:$C$3000,3,FALSE)</f>
        <v>Servicios financieros</v>
      </c>
      <c r="P3680" s="2"/>
      <c r="Q3680" s="2"/>
    </row>
    <row r="3681" spans="1:17" x14ac:dyDescent="0.25">
      <c r="A3681" t="s">
        <v>10747</v>
      </c>
      <c r="B3681" s="1">
        <v>42486</v>
      </c>
      <c r="C3681" s="1">
        <v>42492</v>
      </c>
      <c r="D3681" t="s">
        <v>14</v>
      </c>
      <c r="E3681" t="s">
        <v>709</v>
      </c>
      <c r="F3681">
        <v>0</v>
      </c>
      <c r="G3681">
        <v>1300</v>
      </c>
      <c r="H3681">
        <v>0</v>
      </c>
      <c r="I3681">
        <v>0</v>
      </c>
      <c r="J3681">
        <v>0</v>
      </c>
      <c r="K3681">
        <v>120000</v>
      </c>
      <c r="L3681" t="s">
        <v>19</v>
      </c>
      <c r="M3681" s="2">
        <v>156000000</v>
      </c>
      <c r="N3681" s="2" t="str">
        <f>VLOOKUP(Tabla1[[#This Row],[nemo]],'Nemos y clasificaciones'!$A$2:$B$5000,2,FALSE)</f>
        <v>INMOBILIARIA CENTRAL DE ESTACIONAMIENTOS AGUSTINAS S.A.</v>
      </c>
      <c r="O3681" s="2" t="str">
        <f>VLOOKUP(Tabla1[[#This Row],[nemo]],'Nemos y clasificaciones'!$A$1:$C$3000,3,FALSE)</f>
        <v>Servicios financieros</v>
      </c>
      <c r="P3681" s="2"/>
      <c r="Q3681" s="2"/>
    </row>
    <row r="3682" spans="1:17" x14ac:dyDescent="0.25">
      <c r="A3682" t="s">
        <v>11351</v>
      </c>
      <c r="B3682" s="1">
        <v>42206</v>
      </c>
      <c r="C3682" s="1">
        <v>42212</v>
      </c>
      <c r="D3682" t="s">
        <v>14</v>
      </c>
      <c r="E3682" t="s">
        <v>709</v>
      </c>
      <c r="F3682">
        <v>0</v>
      </c>
      <c r="G3682">
        <v>1300</v>
      </c>
      <c r="H3682">
        <v>0</v>
      </c>
      <c r="I3682">
        <v>0</v>
      </c>
      <c r="J3682">
        <v>0</v>
      </c>
      <c r="K3682">
        <v>120000</v>
      </c>
      <c r="L3682" t="s">
        <v>19</v>
      </c>
      <c r="M3682" s="2">
        <v>156000000</v>
      </c>
      <c r="N3682" s="2" t="str">
        <f>VLOOKUP(Tabla1[[#This Row],[nemo]],'Nemos y clasificaciones'!$A$2:$B$5000,2,FALSE)</f>
        <v>INMOBILIARIA CENTRAL DE ESTACIONAMIENTOS AGUSTINAS S.A.</v>
      </c>
      <c r="O3682" s="2" t="str">
        <f>VLOOKUP(Tabla1[[#This Row],[nemo]],'Nemos y clasificaciones'!$A$1:$C$3000,3,FALSE)</f>
        <v>Servicios financieros</v>
      </c>
      <c r="P3682" s="2"/>
      <c r="Q3682" s="2"/>
    </row>
    <row r="3683" spans="1:17" x14ac:dyDescent="0.25">
      <c r="A3683" t="s">
        <v>7011</v>
      </c>
      <c r="B3683" s="1">
        <v>43462</v>
      </c>
      <c r="C3683" s="1">
        <v>43469</v>
      </c>
      <c r="D3683" t="s">
        <v>21</v>
      </c>
      <c r="E3683" t="s">
        <v>369</v>
      </c>
      <c r="F3683">
        <v>0</v>
      </c>
      <c r="G3683">
        <v>2500000</v>
      </c>
      <c r="H3683">
        <v>0</v>
      </c>
      <c r="I3683">
        <v>0</v>
      </c>
      <c r="J3683">
        <v>0</v>
      </c>
      <c r="K3683">
        <v>3.6629999999999998</v>
      </c>
      <c r="L3683" t="s">
        <v>16</v>
      </c>
      <c r="M3683" s="2">
        <v>9157500</v>
      </c>
      <c r="N3683" s="2" t="str">
        <f>VLOOKUP(Tabla1[[#This Row],[nemo]],'Nemos y clasificaciones'!$A$2:$B$5000,2,FALSE)</f>
        <v>CFI</v>
      </c>
      <c r="O3683" s="2" t="str">
        <f>VLOOKUP(Tabla1[[#This Row],[nemo]],'Nemos y clasificaciones'!$A$1:$C$3000,3,FALSE)</f>
        <v>CFI</v>
      </c>
      <c r="P3683" s="2"/>
      <c r="Q3683" s="2"/>
    </row>
    <row r="3684" spans="1:17" x14ac:dyDescent="0.25">
      <c r="A3684" t="s">
        <v>9362</v>
      </c>
      <c r="B3684" s="1">
        <v>42895</v>
      </c>
      <c r="C3684" s="1">
        <v>42901</v>
      </c>
      <c r="D3684" t="s">
        <v>14</v>
      </c>
      <c r="E3684" t="s">
        <v>7735</v>
      </c>
      <c r="F3684">
        <v>0</v>
      </c>
      <c r="G3684">
        <v>1000000</v>
      </c>
      <c r="H3684">
        <v>0</v>
      </c>
      <c r="I3684">
        <v>0</v>
      </c>
      <c r="J3684">
        <v>0</v>
      </c>
      <c r="K3684">
        <v>24.667999999999999</v>
      </c>
      <c r="L3684" t="s">
        <v>54</v>
      </c>
      <c r="M3684" s="2">
        <v>24668000</v>
      </c>
      <c r="N3684" s="2" t="str">
        <f>VLOOKUP(Tabla1[[#This Row],[nemo]],'Nemos y clasificaciones'!$A$2:$B$5000,2,FALSE)</f>
        <v>CFI</v>
      </c>
      <c r="O3684" s="2" t="str">
        <f>VLOOKUP(Tabla1[[#This Row],[nemo]],'Nemos y clasificaciones'!$A$1:$C$3000,3,FALSE)</f>
        <v>CFI</v>
      </c>
      <c r="P3684" s="2"/>
      <c r="Q3684" s="2"/>
    </row>
    <row r="3685" spans="1:17" x14ac:dyDescent="0.25">
      <c r="A3685" t="s">
        <v>11636</v>
      </c>
      <c r="B3685" s="1">
        <v>42137</v>
      </c>
      <c r="C3685" s="1">
        <v>42143</v>
      </c>
      <c r="D3685" t="s">
        <v>14</v>
      </c>
      <c r="E3685" t="s">
        <v>1709</v>
      </c>
      <c r="F3685">
        <v>0</v>
      </c>
      <c r="G3685">
        <v>11000000</v>
      </c>
      <c r="H3685">
        <v>0</v>
      </c>
      <c r="I3685">
        <v>0</v>
      </c>
      <c r="J3685">
        <v>0</v>
      </c>
      <c r="K3685">
        <v>14.119</v>
      </c>
      <c r="L3685" t="s">
        <v>54</v>
      </c>
      <c r="M3685" s="2">
        <v>155309000</v>
      </c>
      <c r="N3685" s="2" t="str">
        <f>VLOOKUP(Tabla1[[#This Row],[nemo]],'Nemos y clasificaciones'!$A$2:$B$5000,2,FALSE)</f>
        <v>SOCIEDAD AGRICOLA LA ROSA SOFRUCO S.A.</v>
      </c>
      <c r="O3685" s="2" t="str">
        <f>VLOOKUP(Tabla1[[#This Row],[nemo]],'Nemos y clasificaciones'!$A$1:$C$3000,3,FALSE)</f>
        <v>Otros</v>
      </c>
      <c r="P3685" s="2"/>
      <c r="Q3685" s="2"/>
    </row>
    <row r="3686" spans="1:17" x14ac:dyDescent="0.25">
      <c r="A3686" t="s">
        <v>11468</v>
      </c>
      <c r="B3686" s="1">
        <v>42174</v>
      </c>
      <c r="C3686" s="1">
        <v>42180</v>
      </c>
      <c r="D3686" t="s">
        <v>14</v>
      </c>
      <c r="E3686" t="s">
        <v>7735</v>
      </c>
      <c r="F3686">
        <v>0</v>
      </c>
      <c r="G3686">
        <v>1000000</v>
      </c>
      <c r="H3686">
        <v>0</v>
      </c>
      <c r="I3686">
        <v>0</v>
      </c>
      <c r="J3686">
        <v>0</v>
      </c>
      <c r="K3686">
        <v>22.637</v>
      </c>
      <c r="L3686" t="s">
        <v>54</v>
      </c>
      <c r="M3686" s="2">
        <v>22637000</v>
      </c>
      <c r="N3686" s="2" t="str">
        <f>VLOOKUP(Tabla1[[#This Row],[nemo]],'Nemos y clasificaciones'!$A$2:$B$5000,2,FALSE)</f>
        <v>CFI</v>
      </c>
      <c r="O3686" s="2" t="str">
        <f>VLOOKUP(Tabla1[[#This Row],[nemo]],'Nemos y clasificaciones'!$A$1:$C$3000,3,FALSE)</f>
        <v>CFI</v>
      </c>
      <c r="P3686" s="2"/>
      <c r="Q3686" s="2"/>
    </row>
    <row r="3687" spans="1:17" x14ac:dyDescent="0.25">
      <c r="A3687" t="s">
        <v>7734</v>
      </c>
      <c r="B3687" s="1">
        <v>43273</v>
      </c>
      <c r="C3687" s="1">
        <v>43279</v>
      </c>
      <c r="D3687" t="s">
        <v>14</v>
      </c>
      <c r="E3687" t="s">
        <v>7735</v>
      </c>
      <c r="F3687">
        <v>0</v>
      </c>
      <c r="G3687">
        <v>1000000</v>
      </c>
      <c r="H3687">
        <v>0</v>
      </c>
      <c r="I3687">
        <v>0</v>
      </c>
      <c r="J3687">
        <v>0</v>
      </c>
      <c r="K3687">
        <v>3.2850000000000001</v>
      </c>
      <c r="L3687" t="s">
        <v>16</v>
      </c>
      <c r="M3687" s="2">
        <v>3285000</v>
      </c>
      <c r="N3687" s="2" t="str">
        <f>VLOOKUP(Tabla1[[#This Row],[nemo]],'Nemos y clasificaciones'!$A$2:$B$5000,2,FALSE)</f>
        <v>CFI</v>
      </c>
      <c r="O3687" s="2" t="str">
        <f>VLOOKUP(Tabla1[[#This Row],[nemo]],'Nemos y clasificaciones'!$A$1:$C$3000,3,FALSE)</f>
        <v>CFI</v>
      </c>
      <c r="P3687" s="2"/>
      <c r="Q3687" s="2"/>
    </row>
    <row r="3688" spans="1:17" x14ac:dyDescent="0.25">
      <c r="A3688" t="s">
        <v>9360</v>
      </c>
      <c r="B3688" s="1">
        <v>42895</v>
      </c>
      <c r="C3688" s="1">
        <v>42901</v>
      </c>
      <c r="D3688" t="s">
        <v>14</v>
      </c>
      <c r="E3688" t="s">
        <v>7737</v>
      </c>
      <c r="F3688">
        <v>0</v>
      </c>
      <c r="G3688">
        <v>1000000</v>
      </c>
      <c r="H3688">
        <v>0</v>
      </c>
      <c r="I3688">
        <v>0</v>
      </c>
      <c r="J3688">
        <v>0</v>
      </c>
      <c r="K3688">
        <v>24.826000000000001</v>
      </c>
      <c r="L3688" t="s">
        <v>54</v>
      </c>
      <c r="M3688" s="2">
        <v>24826000</v>
      </c>
      <c r="N3688" s="2" t="str">
        <f>VLOOKUP(Tabla1[[#This Row],[nemo]],'Nemos y clasificaciones'!$A$2:$B$5000,2,FALSE)</f>
        <v>CFI</v>
      </c>
      <c r="O3688" s="2" t="str">
        <f>VLOOKUP(Tabla1[[#This Row],[nemo]],'Nemos y clasificaciones'!$A$1:$C$3000,3,FALSE)</f>
        <v>CFI</v>
      </c>
      <c r="P3688" s="2"/>
      <c r="Q3688" s="2"/>
    </row>
    <row r="3689" spans="1:17" x14ac:dyDescent="0.25">
      <c r="A3689" t="s">
        <v>11467</v>
      </c>
      <c r="B3689" s="1">
        <v>42174</v>
      </c>
      <c r="C3689" s="1">
        <v>42180</v>
      </c>
      <c r="D3689" t="s">
        <v>14</v>
      </c>
      <c r="E3689" t="s">
        <v>7737</v>
      </c>
      <c r="F3689">
        <v>0</v>
      </c>
      <c r="G3689">
        <v>1000000</v>
      </c>
      <c r="H3689">
        <v>0</v>
      </c>
      <c r="I3689">
        <v>0</v>
      </c>
      <c r="J3689">
        <v>0</v>
      </c>
      <c r="K3689">
        <v>22.635000000000002</v>
      </c>
      <c r="L3689" t="s">
        <v>54</v>
      </c>
      <c r="M3689" s="2">
        <v>22635000</v>
      </c>
      <c r="N3689" s="2" t="str">
        <f>VLOOKUP(Tabla1[[#This Row],[nemo]],'Nemos y clasificaciones'!$A$2:$B$5000,2,FALSE)</f>
        <v>CFI</v>
      </c>
      <c r="O3689" s="2" t="str">
        <f>VLOOKUP(Tabla1[[#This Row],[nemo]],'Nemos y clasificaciones'!$A$1:$C$3000,3,FALSE)</f>
        <v>CFI</v>
      </c>
      <c r="P3689" s="2"/>
      <c r="Q3689" s="2"/>
    </row>
    <row r="3690" spans="1:17" x14ac:dyDescent="0.25">
      <c r="A3690" t="s">
        <v>7736</v>
      </c>
      <c r="B3690" s="1">
        <v>43273</v>
      </c>
      <c r="C3690" s="1">
        <v>43279</v>
      </c>
      <c r="D3690" t="s">
        <v>14</v>
      </c>
      <c r="E3690" t="s">
        <v>7737</v>
      </c>
      <c r="F3690">
        <v>0</v>
      </c>
      <c r="G3690">
        <v>1000000</v>
      </c>
      <c r="H3690">
        <v>0</v>
      </c>
      <c r="I3690">
        <v>0</v>
      </c>
      <c r="J3690">
        <v>0</v>
      </c>
      <c r="K3690">
        <v>3.3180000000000001</v>
      </c>
      <c r="L3690" t="s">
        <v>16</v>
      </c>
      <c r="M3690" s="2">
        <v>3318000</v>
      </c>
      <c r="N3690" s="2" t="str">
        <f>VLOOKUP(Tabla1[[#This Row],[nemo]],'Nemos y clasificaciones'!$A$2:$B$5000,2,FALSE)</f>
        <v>CFI</v>
      </c>
      <c r="O3690" s="2" t="str">
        <f>VLOOKUP(Tabla1[[#This Row],[nemo]],'Nemos y clasificaciones'!$A$1:$C$3000,3,FALSE)</f>
        <v>CFI</v>
      </c>
      <c r="P3690" s="2"/>
      <c r="Q3690" s="2"/>
    </row>
    <row r="3691" spans="1:17" x14ac:dyDescent="0.25">
      <c r="A3691" t="s">
        <v>9361</v>
      </c>
      <c r="B3691" s="1">
        <v>42895</v>
      </c>
      <c r="C3691" s="1">
        <v>42901</v>
      </c>
      <c r="D3691" t="s">
        <v>14</v>
      </c>
      <c r="E3691" t="s">
        <v>7739</v>
      </c>
      <c r="F3691">
        <v>0</v>
      </c>
      <c r="G3691">
        <v>1000000</v>
      </c>
      <c r="H3691">
        <v>0</v>
      </c>
      <c r="I3691">
        <v>0</v>
      </c>
      <c r="J3691">
        <v>0</v>
      </c>
      <c r="K3691">
        <v>25.03</v>
      </c>
      <c r="L3691" t="s">
        <v>54</v>
      </c>
      <c r="M3691" s="2">
        <v>25030000</v>
      </c>
      <c r="N3691" s="2" t="str">
        <f>VLOOKUP(Tabla1[[#This Row],[nemo]],'Nemos y clasificaciones'!$A$2:$B$5000,2,FALSE)</f>
        <v>CFI</v>
      </c>
      <c r="O3691" s="2" t="str">
        <f>VLOOKUP(Tabla1[[#This Row],[nemo]],'Nemos y clasificaciones'!$A$1:$C$3000,3,FALSE)</f>
        <v>CFI</v>
      </c>
      <c r="P3691" s="2"/>
      <c r="Q3691" s="2"/>
    </row>
    <row r="3692" spans="1:17" x14ac:dyDescent="0.25">
      <c r="A3692" t="s">
        <v>11466</v>
      </c>
      <c r="B3692" s="1">
        <v>42174</v>
      </c>
      <c r="C3692" s="1">
        <v>42180</v>
      </c>
      <c r="D3692" t="s">
        <v>14</v>
      </c>
      <c r="E3692" t="s">
        <v>7739</v>
      </c>
      <c r="F3692">
        <v>0</v>
      </c>
      <c r="G3692">
        <v>1000000</v>
      </c>
      <c r="H3692">
        <v>0</v>
      </c>
      <c r="I3692">
        <v>0</v>
      </c>
      <c r="J3692">
        <v>0</v>
      </c>
      <c r="K3692">
        <v>22.672999999999998</v>
      </c>
      <c r="L3692" t="s">
        <v>54</v>
      </c>
      <c r="M3692" s="2">
        <v>22673000</v>
      </c>
      <c r="N3692" s="2" t="str">
        <f>VLOOKUP(Tabla1[[#This Row],[nemo]],'Nemos y clasificaciones'!$A$2:$B$5000,2,FALSE)</f>
        <v>CFI</v>
      </c>
      <c r="O3692" s="2" t="str">
        <f>VLOOKUP(Tabla1[[#This Row],[nemo]],'Nemos y clasificaciones'!$A$1:$C$3000,3,FALSE)</f>
        <v>CFI</v>
      </c>
      <c r="P3692" s="2"/>
      <c r="Q3692" s="2"/>
    </row>
    <row r="3693" spans="1:17" x14ac:dyDescent="0.25">
      <c r="A3693" t="s">
        <v>7738</v>
      </c>
      <c r="B3693" s="1">
        <v>43273</v>
      </c>
      <c r="C3693" s="1">
        <v>43279</v>
      </c>
      <c r="D3693" t="s">
        <v>14</v>
      </c>
      <c r="E3693" t="s">
        <v>7739</v>
      </c>
      <c r="F3693">
        <v>0</v>
      </c>
      <c r="G3693">
        <v>1000000</v>
      </c>
      <c r="H3693">
        <v>0</v>
      </c>
      <c r="I3693">
        <v>0</v>
      </c>
      <c r="J3693">
        <v>0</v>
      </c>
      <c r="K3693">
        <v>3.3559999999999999</v>
      </c>
      <c r="L3693" t="s">
        <v>16</v>
      </c>
      <c r="M3693" s="2">
        <v>3356000</v>
      </c>
      <c r="N3693" s="2" t="str">
        <f>VLOOKUP(Tabla1[[#This Row],[nemo]],'Nemos y clasificaciones'!$A$2:$B$5000,2,FALSE)</f>
        <v>CFI</v>
      </c>
      <c r="O3693" s="2" t="str">
        <f>VLOOKUP(Tabla1[[#This Row],[nemo]],'Nemos y clasificaciones'!$A$1:$C$3000,3,FALSE)</f>
        <v>CFI</v>
      </c>
      <c r="P3693" s="2"/>
      <c r="Q3693" s="2"/>
    </row>
    <row r="3694" spans="1:17" x14ac:dyDescent="0.25">
      <c r="A3694" t="s">
        <v>9369</v>
      </c>
      <c r="B3694" s="1">
        <v>42895</v>
      </c>
      <c r="C3694" s="1">
        <v>42901</v>
      </c>
      <c r="D3694" t="s">
        <v>14</v>
      </c>
      <c r="E3694" t="s">
        <v>7763</v>
      </c>
      <c r="F3694">
        <v>0</v>
      </c>
      <c r="G3694">
        <v>250000000</v>
      </c>
      <c r="H3694">
        <v>0</v>
      </c>
      <c r="I3694">
        <v>0</v>
      </c>
      <c r="J3694">
        <v>0</v>
      </c>
      <c r="K3694">
        <v>30.957000000000001</v>
      </c>
      <c r="L3694" t="s">
        <v>54</v>
      </c>
      <c r="M3694" s="2">
        <v>7739250000</v>
      </c>
      <c r="N3694" s="2" t="str">
        <f>VLOOKUP(Tabla1[[#This Row],[nemo]],'Nemos y clasificaciones'!$A$2:$B$5000,2,FALSE)</f>
        <v>CFI</v>
      </c>
      <c r="O3694" s="2" t="str">
        <f>VLOOKUP(Tabla1[[#This Row],[nemo]],'Nemos y clasificaciones'!$A$1:$C$3000,3,FALSE)</f>
        <v>CFI</v>
      </c>
      <c r="P3694" s="2"/>
      <c r="Q3694" s="2"/>
    </row>
    <row r="3695" spans="1:17" x14ac:dyDescent="0.25">
      <c r="A3695" t="s">
        <v>11470</v>
      </c>
      <c r="B3695" s="1">
        <v>42174</v>
      </c>
      <c r="C3695" s="1">
        <v>42180</v>
      </c>
      <c r="D3695" t="s">
        <v>14</v>
      </c>
      <c r="E3695" t="s">
        <v>7763</v>
      </c>
      <c r="F3695">
        <v>0</v>
      </c>
      <c r="G3695">
        <v>250000000</v>
      </c>
      <c r="H3695">
        <v>0</v>
      </c>
      <c r="I3695">
        <v>0</v>
      </c>
      <c r="J3695">
        <v>0</v>
      </c>
      <c r="K3695">
        <v>27.945</v>
      </c>
      <c r="L3695" t="s">
        <v>54</v>
      </c>
      <c r="M3695" s="2">
        <v>6986250000</v>
      </c>
      <c r="N3695" s="2" t="str">
        <f>VLOOKUP(Tabla1[[#This Row],[nemo]],'Nemos y clasificaciones'!$A$2:$B$5000,2,FALSE)</f>
        <v>CFI</v>
      </c>
      <c r="O3695" s="2" t="str">
        <f>VLOOKUP(Tabla1[[#This Row],[nemo]],'Nemos y clasificaciones'!$A$1:$C$3000,3,FALSE)</f>
        <v>CFI</v>
      </c>
      <c r="P3695" s="2"/>
      <c r="Q3695" s="2"/>
    </row>
    <row r="3696" spans="1:17" x14ac:dyDescent="0.25">
      <c r="A3696" t="s">
        <v>7762</v>
      </c>
      <c r="B3696" s="1">
        <v>43273</v>
      </c>
      <c r="C3696" s="1">
        <v>43279</v>
      </c>
      <c r="D3696" t="s">
        <v>14</v>
      </c>
      <c r="E3696" t="s">
        <v>7763</v>
      </c>
      <c r="F3696">
        <v>0</v>
      </c>
      <c r="G3696">
        <v>250000000</v>
      </c>
      <c r="H3696">
        <v>0</v>
      </c>
      <c r="I3696">
        <v>0</v>
      </c>
      <c r="J3696">
        <v>0</v>
      </c>
      <c r="K3696">
        <v>4.1589999999999998</v>
      </c>
      <c r="L3696" t="s">
        <v>16</v>
      </c>
      <c r="M3696" s="2">
        <v>1039750000</v>
      </c>
      <c r="N3696" s="2" t="str">
        <f>VLOOKUP(Tabla1[[#This Row],[nemo]],'Nemos y clasificaciones'!$A$2:$B$5000,2,FALSE)</f>
        <v>CFI</v>
      </c>
      <c r="O3696" s="2" t="str">
        <f>VLOOKUP(Tabla1[[#This Row],[nemo]],'Nemos y clasificaciones'!$A$1:$C$3000,3,FALSE)</f>
        <v>CFI</v>
      </c>
      <c r="P3696" s="2"/>
      <c r="Q3696" s="2"/>
    </row>
    <row r="3697" spans="1:17" x14ac:dyDescent="0.25">
      <c r="A3697" t="s">
        <v>554</v>
      </c>
      <c r="B3697" s="1">
        <v>44413</v>
      </c>
      <c r="C3697" s="1">
        <v>44419</v>
      </c>
      <c r="D3697" t="s">
        <v>21</v>
      </c>
      <c r="E3697" t="s">
        <v>555</v>
      </c>
      <c r="F3697">
        <v>0</v>
      </c>
      <c r="G3697">
        <v>1000000</v>
      </c>
      <c r="H3697">
        <v>0</v>
      </c>
      <c r="I3697">
        <v>0</v>
      </c>
      <c r="J3697">
        <v>0</v>
      </c>
      <c r="K3697">
        <v>3.2440000000000002</v>
      </c>
      <c r="L3697" t="s">
        <v>16</v>
      </c>
      <c r="M3697" s="2">
        <v>3244000</v>
      </c>
      <c r="N3697" s="2" t="str">
        <f>VLOOKUP(Tabla1[[#This Row],[nemo]],'Nemos y clasificaciones'!$A$2:$B$5000,2,FALSE)</f>
        <v>CFI</v>
      </c>
      <c r="O3697" s="2" t="str">
        <f>VLOOKUP(Tabla1[[#This Row],[nemo]],'Nemos y clasificaciones'!$A$1:$C$3000,3,FALSE)</f>
        <v>CFI</v>
      </c>
      <c r="P3697" s="2"/>
      <c r="Q3697" s="2"/>
    </row>
    <row r="3698" spans="1:17" x14ac:dyDescent="0.25">
      <c r="A3698" t="s">
        <v>10741</v>
      </c>
      <c r="B3698" s="1">
        <v>42487</v>
      </c>
      <c r="C3698" s="1">
        <v>42493</v>
      </c>
      <c r="D3698" t="s">
        <v>14</v>
      </c>
      <c r="E3698" t="s">
        <v>10465</v>
      </c>
      <c r="F3698">
        <v>0</v>
      </c>
      <c r="G3698">
        <v>1200000</v>
      </c>
      <c r="H3698">
        <v>0</v>
      </c>
      <c r="I3698">
        <v>0</v>
      </c>
      <c r="J3698">
        <v>0</v>
      </c>
      <c r="K3698">
        <v>1279.5450000000001</v>
      </c>
      <c r="L3698" t="s">
        <v>19</v>
      </c>
      <c r="M3698" s="2">
        <v>1535454000</v>
      </c>
      <c r="N3698" s="2" t="str">
        <f>VLOOKUP(Tabla1[[#This Row],[nemo]],'Nemos y clasificaciones'!$A$2:$B$5000,2,FALSE)</f>
        <v>CFI</v>
      </c>
      <c r="O3698" s="2" t="str">
        <f>VLOOKUP(Tabla1[[#This Row],[nemo]],'Nemos y clasificaciones'!$A$1:$C$3000,3,FALSE)</f>
        <v>CFI</v>
      </c>
      <c r="P3698" s="2"/>
      <c r="Q3698" s="2"/>
    </row>
    <row r="3699" spans="1:17" x14ac:dyDescent="0.25">
      <c r="A3699" t="s">
        <v>10871</v>
      </c>
      <c r="B3699" s="1">
        <v>42450</v>
      </c>
      <c r="C3699" s="1">
        <v>42458</v>
      </c>
      <c r="D3699" t="s">
        <v>14</v>
      </c>
      <c r="E3699" t="s">
        <v>10465</v>
      </c>
      <c r="F3699">
        <v>0</v>
      </c>
      <c r="G3699">
        <v>1200000</v>
      </c>
      <c r="H3699">
        <v>0</v>
      </c>
      <c r="I3699">
        <v>0</v>
      </c>
      <c r="J3699">
        <v>0</v>
      </c>
      <c r="K3699">
        <v>742.60199999999998</v>
      </c>
      <c r="L3699" t="s">
        <v>19</v>
      </c>
      <c r="M3699" s="2">
        <v>891122400</v>
      </c>
      <c r="N3699" s="2" t="str">
        <f>VLOOKUP(Tabla1[[#This Row],[nemo]],'Nemos y clasificaciones'!$A$2:$B$5000,2,FALSE)</f>
        <v>CFI</v>
      </c>
      <c r="O3699" s="2" t="str">
        <f>VLOOKUP(Tabla1[[#This Row],[nemo]],'Nemos y clasificaciones'!$A$1:$C$3000,3,FALSE)</f>
        <v>CFI</v>
      </c>
      <c r="P3699" s="2"/>
      <c r="Q3699" s="2"/>
    </row>
    <row r="3700" spans="1:17" x14ac:dyDescent="0.25">
      <c r="A3700" t="s">
        <v>9572</v>
      </c>
      <c r="B3700" s="1">
        <v>42867</v>
      </c>
      <c r="C3700" s="1">
        <v>42873</v>
      </c>
      <c r="D3700" t="s">
        <v>14</v>
      </c>
      <c r="E3700" t="s">
        <v>1837</v>
      </c>
      <c r="F3700">
        <v>0</v>
      </c>
      <c r="G3700">
        <v>223062717</v>
      </c>
      <c r="H3700">
        <v>0</v>
      </c>
      <c r="I3700">
        <v>0</v>
      </c>
      <c r="J3700">
        <v>0</v>
      </c>
      <c r="K3700">
        <v>0.67700000000000005</v>
      </c>
      <c r="L3700" t="s">
        <v>23</v>
      </c>
      <c r="M3700" s="2">
        <v>151013459.40900001</v>
      </c>
      <c r="N3700" s="2" t="str">
        <f>VLOOKUP(Tabla1[[#This Row],[nemo]],'Nemos y clasificaciones'!$A$2:$B$5000,2,FALSE)</f>
        <v>INVERSIONES AGRICOLAS Y COMERCIALES S.A.</v>
      </c>
      <c r="O3700" s="2" t="str">
        <f>VLOOKUP(Tabla1[[#This Row],[nemo]],'Nemos y clasificaciones'!$A$1:$C$3000,3,FALSE)</f>
        <v>Alimentos, bebidas y tabaco</v>
      </c>
      <c r="P3700" s="2"/>
      <c r="Q3700" s="2"/>
    </row>
    <row r="3701" spans="1:17" x14ac:dyDescent="0.25">
      <c r="A3701" t="s">
        <v>11169</v>
      </c>
      <c r="B3701" s="1">
        <v>42307</v>
      </c>
      <c r="C3701" s="1">
        <v>42314</v>
      </c>
      <c r="D3701" t="s">
        <v>14</v>
      </c>
      <c r="E3701" t="s">
        <v>10465</v>
      </c>
      <c r="F3701">
        <v>0</v>
      </c>
      <c r="G3701">
        <v>1200000</v>
      </c>
      <c r="H3701">
        <v>0</v>
      </c>
      <c r="I3701">
        <v>0</v>
      </c>
      <c r="J3701">
        <v>0</v>
      </c>
      <c r="K3701">
        <v>473.71699999999998</v>
      </c>
      <c r="L3701" t="s">
        <v>19</v>
      </c>
      <c r="M3701" s="2">
        <v>568460400</v>
      </c>
      <c r="N3701" s="2" t="str">
        <f>VLOOKUP(Tabla1[[#This Row],[nemo]],'Nemos y clasificaciones'!$A$2:$B$5000,2,FALSE)</f>
        <v>CFI</v>
      </c>
      <c r="O3701" s="2" t="str">
        <f>VLOOKUP(Tabla1[[#This Row],[nemo]],'Nemos y clasificaciones'!$A$1:$C$3000,3,FALSE)</f>
        <v>CFI</v>
      </c>
      <c r="P3701" s="2"/>
      <c r="Q3701" s="2"/>
    </row>
    <row r="3702" spans="1:17" x14ac:dyDescent="0.25">
      <c r="A3702" t="s">
        <v>10464</v>
      </c>
      <c r="B3702" s="1">
        <v>42515</v>
      </c>
      <c r="C3702" s="1">
        <v>42521</v>
      </c>
      <c r="D3702" t="s">
        <v>14</v>
      </c>
      <c r="E3702" t="s">
        <v>10465</v>
      </c>
      <c r="F3702">
        <v>0</v>
      </c>
      <c r="G3702">
        <v>1200000</v>
      </c>
      <c r="H3702">
        <v>0</v>
      </c>
      <c r="I3702">
        <v>0</v>
      </c>
      <c r="J3702">
        <v>0</v>
      </c>
      <c r="K3702">
        <v>452.70299999999997</v>
      </c>
      <c r="L3702" t="s">
        <v>19</v>
      </c>
      <c r="M3702" s="2">
        <v>543243600</v>
      </c>
      <c r="N3702" s="2" t="str">
        <f>VLOOKUP(Tabla1[[#This Row],[nemo]],'Nemos y clasificaciones'!$A$2:$B$5000,2,FALSE)</f>
        <v>CFI</v>
      </c>
      <c r="O3702" s="2" t="str">
        <f>VLOOKUP(Tabla1[[#This Row],[nemo]],'Nemos y clasificaciones'!$A$1:$C$3000,3,FALSE)</f>
        <v>CFI</v>
      </c>
      <c r="P3702" s="2"/>
      <c r="Q3702" s="2"/>
    </row>
    <row r="3703" spans="1:17" x14ac:dyDescent="0.25">
      <c r="A3703" t="s">
        <v>11022</v>
      </c>
      <c r="B3703" s="1">
        <v>42360</v>
      </c>
      <c r="C3703" s="1">
        <v>42367</v>
      </c>
      <c r="D3703" t="s">
        <v>14</v>
      </c>
      <c r="E3703" t="s">
        <v>10465</v>
      </c>
      <c r="F3703">
        <v>0</v>
      </c>
      <c r="G3703">
        <v>1200000</v>
      </c>
      <c r="H3703">
        <v>0</v>
      </c>
      <c r="I3703">
        <v>0</v>
      </c>
      <c r="J3703">
        <v>0</v>
      </c>
      <c r="K3703">
        <v>81.081999999999994</v>
      </c>
      <c r="L3703" t="s">
        <v>54</v>
      </c>
      <c r="M3703" s="2">
        <v>97298400</v>
      </c>
      <c r="N3703" s="2" t="str">
        <f>VLOOKUP(Tabla1[[#This Row],[nemo]],'Nemos y clasificaciones'!$A$2:$B$5000,2,FALSE)</f>
        <v>CFI</v>
      </c>
      <c r="O3703" s="2" t="str">
        <f>VLOOKUP(Tabla1[[#This Row],[nemo]],'Nemos y clasificaciones'!$A$1:$C$3000,3,FALSE)</f>
        <v>CFI</v>
      </c>
      <c r="P3703" s="2"/>
      <c r="Q3703" s="2"/>
    </row>
    <row r="3704" spans="1:17" x14ac:dyDescent="0.25">
      <c r="A3704" t="s">
        <v>9132</v>
      </c>
      <c r="B3704" s="1">
        <v>42952</v>
      </c>
      <c r="C3704" s="1">
        <v>42958</v>
      </c>
      <c r="D3704" t="s">
        <v>14</v>
      </c>
      <c r="E3704" t="s">
        <v>1051</v>
      </c>
      <c r="F3704">
        <v>0</v>
      </c>
      <c r="G3704">
        <v>1200000</v>
      </c>
      <c r="H3704">
        <v>0</v>
      </c>
      <c r="I3704">
        <v>0</v>
      </c>
      <c r="J3704">
        <v>0</v>
      </c>
      <c r="K3704">
        <v>8819.2440000000006</v>
      </c>
      <c r="L3704" t="s">
        <v>19</v>
      </c>
      <c r="M3704" s="2">
        <v>10583092800</v>
      </c>
      <c r="N3704" s="2" t="str">
        <f>VLOOKUP(Tabla1[[#This Row],[nemo]],'Nemos y clasificaciones'!$A$2:$B$5000,2,FALSE)</f>
        <v>CFI</v>
      </c>
      <c r="O3704" s="2" t="str">
        <f>VLOOKUP(Tabla1[[#This Row],[nemo]],'Nemos y clasificaciones'!$A$1:$C$3000,3,FALSE)</f>
        <v>CFI</v>
      </c>
      <c r="P3704" s="2"/>
      <c r="Q3704" s="2"/>
    </row>
    <row r="3705" spans="1:17" x14ac:dyDescent="0.25">
      <c r="A3705" t="s">
        <v>8846</v>
      </c>
      <c r="B3705" s="1">
        <v>43076</v>
      </c>
      <c r="C3705" s="1">
        <v>43083</v>
      </c>
      <c r="D3705" t="s">
        <v>14</v>
      </c>
      <c r="E3705" t="s">
        <v>1051</v>
      </c>
      <c r="F3705">
        <v>0</v>
      </c>
      <c r="G3705">
        <v>1200000</v>
      </c>
      <c r="H3705">
        <v>0</v>
      </c>
      <c r="I3705">
        <v>0</v>
      </c>
      <c r="J3705">
        <v>0</v>
      </c>
      <c r="K3705">
        <v>8633.2209999999995</v>
      </c>
      <c r="L3705" t="s">
        <v>19</v>
      </c>
      <c r="M3705" s="2">
        <v>10359865200</v>
      </c>
      <c r="N3705" s="2" t="str">
        <f>VLOOKUP(Tabla1[[#This Row],[nemo]],'Nemos y clasificaciones'!$A$2:$B$5000,2,FALSE)</f>
        <v>CFI</v>
      </c>
      <c r="O3705" s="2" t="str">
        <f>VLOOKUP(Tabla1[[#This Row],[nemo]],'Nemos y clasificaciones'!$A$1:$C$3000,3,FALSE)</f>
        <v>CFI</v>
      </c>
      <c r="P3705" s="2"/>
      <c r="Q3705" s="2"/>
    </row>
    <row r="3706" spans="1:17" x14ac:dyDescent="0.25">
      <c r="A3706" t="s">
        <v>8952</v>
      </c>
      <c r="B3706" s="1">
        <v>43032</v>
      </c>
      <c r="C3706" s="1">
        <v>43039</v>
      </c>
      <c r="D3706" t="s">
        <v>14</v>
      </c>
      <c r="E3706" t="s">
        <v>1051</v>
      </c>
      <c r="F3706">
        <v>0</v>
      </c>
      <c r="G3706">
        <v>1200000</v>
      </c>
      <c r="H3706">
        <v>0</v>
      </c>
      <c r="I3706">
        <v>0</v>
      </c>
      <c r="J3706">
        <v>0</v>
      </c>
      <c r="K3706">
        <v>7688.6819999999998</v>
      </c>
      <c r="L3706" t="s">
        <v>19</v>
      </c>
      <c r="M3706" s="2">
        <v>9226418400</v>
      </c>
      <c r="N3706" s="2" t="str">
        <f>VLOOKUP(Tabla1[[#This Row],[nemo]],'Nemos y clasificaciones'!$A$2:$B$5000,2,FALSE)</f>
        <v>CFI</v>
      </c>
      <c r="O3706" s="2" t="str">
        <f>VLOOKUP(Tabla1[[#This Row],[nemo]],'Nemos y clasificaciones'!$A$1:$C$3000,3,FALSE)</f>
        <v>CFI</v>
      </c>
      <c r="P3706" s="2"/>
      <c r="Q3706" s="2"/>
    </row>
    <row r="3707" spans="1:17" x14ac:dyDescent="0.25">
      <c r="A3707" t="s">
        <v>9734</v>
      </c>
      <c r="B3707" s="1">
        <v>42846</v>
      </c>
      <c r="C3707" s="1">
        <v>42852</v>
      </c>
      <c r="D3707" t="s">
        <v>14</v>
      </c>
      <c r="E3707" t="s">
        <v>1051</v>
      </c>
      <c r="F3707">
        <v>0</v>
      </c>
      <c r="G3707">
        <v>1200000</v>
      </c>
      <c r="H3707">
        <v>0</v>
      </c>
      <c r="I3707">
        <v>0</v>
      </c>
      <c r="J3707">
        <v>0</v>
      </c>
      <c r="K3707">
        <v>4623.567</v>
      </c>
      <c r="L3707" t="s">
        <v>19</v>
      </c>
      <c r="M3707" s="2">
        <v>5548280400</v>
      </c>
      <c r="N3707" s="2" t="str">
        <f>VLOOKUP(Tabla1[[#This Row],[nemo]],'Nemos y clasificaciones'!$A$2:$B$5000,2,FALSE)</f>
        <v>CFI</v>
      </c>
      <c r="O3707" s="2" t="str">
        <f>VLOOKUP(Tabla1[[#This Row],[nemo]],'Nemos y clasificaciones'!$A$1:$C$3000,3,FALSE)</f>
        <v>CFI</v>
      </c>
      <c r="P3707" s="2"/>
      <c r="Q3707" s="2"/>
    </row>
    <row r="3708" spans="1:17" x14ac:dyDescent="0.25">
      <c r="A3708" t="s">
        <v>5652</v>
      </c>
      <c r="B3708" s="1">
        <v>43718</v>
      </c>
      <c r="C3708" s="1">
        <v>43724</v>
      </c>
      <c r="D3708" t="s">
        <v>14</v>
      </c>
      <c r="E3708" t="s">
        <v>1051</v>
      </c>
      <c r="F3708">
        <v>0</v>
      </c>
      <c r="G3708">
        <v>1200000</v>
      </c>
      <c r="H3708">
        <v>0</v>
      </c>
      <c r="I3708">
        <v>0</v>
      </c>
      <c r="J3708">
        <v>0</v>
      </c>
      <c r="K3708">
        <v>3516.1309999999999</v>
      </c>
      <c r="L3708" t="s">
        <v>19</v>
      </c>
      <c r="M3708" s="2">
        <v>4219357200</v>
      </c>
      <c r="N3708" s="2" t="str">
        <f>VLOOKUP(Tabla1[[#This Row],[nemo]],'Nemos y clasificaciones'!$A$2:$B$5000,2,FALSE)</f>
        <v>CFI</v>
      </c>
      <c r="O3708" s="2" t="str">
        <f>VLOOKUP(Tabla1[[#This Row],[nemo]],'Nemos y clasificaciones'!$A$1:$C$3000,3,FALSE)</f>
        <v>CFI</v>
      </c>
      <c r="P3708" s="2"/>
      <c r="Q3708" s="2"/>
    </row>
    <row r="3709" spans="1:17" x14ac:dyDescent="0.25">
      <c r="A3709" t="s">
        <v>4988</v>
      </c>
      <c r="B3709" s="1">
        <v>43845</v>
      </c>
      <c r="C3709" s="1">
        <v>43851</v>
      </c>
      <c r="D3709" t="s">
        <v>14</v>
      </c>
      <c r="E3709" t="s">
        <v>1051</v>
      </c>
      <c r="F3709">
        <v>0</v>
      </c>
      <c r="G3709">
        <v>1200000</v>
      </c>
      <c r="H3709">
        <v>0</v>
      </c>
      <c r="I3709">
        <v>0</v>
      </c>
      <c r="J3709">
        <v>0</v>
      </c>
      <c r="K3709">
        <v>3022.1709999999998</v>
      </c>
      <c r="L3709" t="s">
        <v>19</v>
      </c>
      <c r="M3709" s="2">
        <v>3626605200</v>
      </c>
      <c r="N3709" s="2" t="str">
        <f>VLOOKUP(Tabla1[[#This Row],[nemo]],'Nemos y clasificaciones'!$A$2:$B$5000,2,FALSE)</f>
        <v>CFI</v>
      </c>
      <c r="O3709" s="2" t="str">
        <f>VLOOKUP(Tabla1[[#This Row],[nemo]],'Nemos y clasificaciones'!$A$1:$C$3000,3,FALSE)</f>
        <v>CFI</v>
      </c>
      <c r="P3709" s="2"/>
      <c r="Q3709" s="2"/>
    </row>
    <row r="3710" spans="1:17" x14ac:dyDescent="0.25">
      <c r="A3710" t="s">
        <v>6517</v>
      </c>
      <c r="B3710" s="1">
        <v>43588</v>
      </c>
      <c r="C3710" s="1">
        <v>43594</v>
      </c>
      <c r="D3710" t="s">
        <v>14</v>
      </c>
      <c r="E3710" t="s">
        <v>6518</v>
      </c>
      <c r="F3710">
        <v>0</v>
      </c>
      <c r="G3710">
        <v>5686257343</v>
      </c>
      <c r="H3710">
        <v>0</v>
      </c>
      <c r="I3710">
        <v>0</v>
      </c>
      <c r="J3710">
        <v>0</v>
      </c>
      <c r="K3710">
        <v>2.5999999999999999E-2</v>
      </c>
      <c r="L3710" t="s">
        <v>23</v>
      </c>
      <c r="M3710" s="2">
        <v>147842690.91800001</v>
      </c>
      <c r="N3710" s="2" t="str">
        <f>VLOOKUP(Tabla1[[#This Row],[nemo]],'Nemos y clasificaciones'!$A$2:$B$5000,2,FALSE)</f>
        <v>INMOBILIARIA SAN PATRICIO S.A.</v>
      </c>
      <c r="O3710" s="2" t="str">
        <f>VLOOKUP(Tabla1[[#This Row],[nemo]],'Nemos y clasificaciones'!$A$1:$C$3000,3,FALSE)</f>
        <v>Construcción</v>
      </c>
      <c r="P3710" s="2"/>
      <c r="Q3710" s="2"/>
    </row>
    <row r="3711" spans="1:17" x14ac:dyDescent="0.25">
      <c r="A3711" t="s">
        <v>10132</v>
      </c>
      <c r="B3711" s="1">
        <v>42697</v>
      </c>
      <c r="C3711" s="1">
        <v>42703</v>
      </c>
      <c r="D3711" t="s">
        <v>14</v>
      </c>
      <c r="E3711" t="s">
        <v>8046</v>
      </c>
      <c r="F3711">
        <v>0</v>
      </c>
      <c r="G3711">
        <v>9850000</v>
      </c>
      <c r="H3711">
        <v>0</v>
      </c>
      <c r="I3711">
        <v>0</v>
      </c>
      <c r="J3711">
        <v>0</v>
      </c>
      <c r="K3711">
        <v>15</v>
      </c>
      <c r="L3711" t="s">
        <v>54</v>
      </c>
      <c r="M3711" s="2">
        <v>147750000</v>
      </c>
      <c r="N3711" s="2" t="str">
        <f>VLOOKUP(Tabla1[[#This Row],[nemo]],'Nemos y clasificaciones'!$A$2:$B$5000,2,FALSE)</f>
        <v>SOPROCAL CALERIAS E INDUSTRIAS S.A.</v>
      </c>
      <c r="O3711" s="2" t="str">
        <f>VLOOKUP(Tabla1[[#This Row],[nemo]],'Nemos y clasificaciones'!$A$1:$C$3000,3,FALSE)</f>
        <v>Construcción</v>
      </c>
      <c r="P3711" s="2"/>
      <c r="Q3711" s="2"/>
    </row>
    <row r="3712" spans="1:17" x14ac:dyDescent="0.25">
      <c r="A3712" t="s">
        <v>8685</v>
      </c>
      <c r="B3712" s="1">
        <v>43091</v>
      </c>
      <c r="C3712" s="1">
        <v>43098</v>
      </c>
      <c r="D3712" t="s">
        <v>14</v>
      </c>
      <c r="E3712" t="s">
        <v>1051</v>
      </c>
      <c r="F3712">
        <v>0</v>
      </c>
      <c r="G3712">
        <v>1200000</v>
      </c>
      <c r="H3712">
        <v>0</v>
      </c>
      <c r="I3712">
        <v>0</v>
      </c>
      <c r="J3712">
        <v>0</v>
      </c>
      <c r="K3712">
        <v>2730.3969999999999</v>
      </c>
      <c r="L3712" t="s">
        <v>19</v>
      </c>
      <c r="M3712" s="2">
        <v>3276476400</v>
      </c>
      <c r="N3712" s="2" t="str">
        <f>VLOOKUP(Tabla1[[#This Row],[nemo]],'Nemos y clasificaciones'!$A$2:$B$5000,2,FALSE)</f>
        <v>CFI</v>
      </c>
      <c r="O3712" s="2" t="str">
        <f>VLOOKUP(Tabla1[[#This Row],[nemo]],'Nemos y clasificaciones'!$A$1:$C$3000,3,FALSE)</f>
        <v>CFI</v>
      </c>
      <c r="P3712" s="2"/>
      <c r="Q3712" s="2"/>
    </row>
    <row r="3713" spans="1:17" x14ac:dyDescent="0.25">
      <c r="A3713" t="s">
        <v>10870</v>
      </c>
      <c r="B3713" s="1">
        <v>42450</v>
      </c>
      <c r="C3713" s="1">
        <v>42458</v>
      </c>
      <c r="D3713" t="s">
        <v>14</v>
      </c>
      <c r="E3713" t="s">
        <v>1051</v>
      </c>
      <c r="F3713">
        <v>0</v>
      </c>
      <c r="G3713">
        <v>1200000</v>
      </c>
      <c r="H3713">
        <v>0</v>
      </c>
      <c r="I3713">
        <v>0</v>
      </c>
      <c r="J3713">
        <v>0</v>
      </c>
      <c r="K3713">
        <v>2175.15</v>
      </c>
      <c r="L3713" t="s">
        <v>19</v>
      </c>
      <c r="M3713" s="2">
        <v>2610180000</v>
      </c>
      <c r="N3713" s="2" t="str">
        <f>VLOOKUP(Tabla1[[#This Row],[nemo]],'Nemos y clasificaciones'!$A$2:$B$5000,2,FALSE)</f>
        <v>CFI</v>
      </c>
      <c r="O3713" s="2" t="str">
        <f>VLOOKUP(Tabla1[[#This Row],[nemo]],'Nemos y clasificaciones'!$A$1:$C$3000,3,FALSE)</f>
        <v>CFI</v>
      </c>
      <c r="P3713" s="2"/>
      <c r="Q3713" s="2"/>
    </row>
    <row r="3714" spans="1:17" x14ac:dyDescent="0.25">
      <c r="A3714" t="s">
        <v>11572</v>
      </c>
      <c r="B3714" s="1">
        <v>42143</v>
      </c>
      <c r="C3714" s="1">
        <v>42150</v>
      </c>
      <c r="D3714" t="s">
        <v>14</v>
      </c>
      <c r="E3714" t="s">
        <v>1663</v>
      </c>
      <c r="F3714">
        <v>0</v>
      </c>
      <c r="G3714">
        <v>2900000</v>
      </c>
      <c r="H3714">
        <v>0</v>
      </c>
      <c r="I3714">
        <v>0</v>
      </c>
      <c r="J3714">
        <v>0</v>
      </c>
      <c r="K3714">
        <v>50.46</v>
      </c>
      <c r="L3714" t="s">
        <v>54</v>
      </c>
      <c r="M3714" s="2">
        <v>146334000</v>
      </c>
      <c r="N3714" s="2" t="str">
        <f>VLOOKUP(Tabla1[[#This Row],[nemo]],'Nemos y clasificaciones'!$A$2:$B$5000,2,FALSE)</f>
        <v>ENERGIA DE CASABLANCA S.A.</v>
      </c>
      <c r="O3714" s="2" t="str">
        <f>VLOOKUP(Tabla1[[#This Row],[nemo]],'Nemos y clasificaciones'!$A$1:$C$3000,3,FALSE)</f>
        <v>Eléctrico</v>
      </c>
      <c r="P3714" s="2"/>
      <c r="Q3714" s="2"/>
    </row>
    <row r="3715" spans="1:17" x14ac:dyDescent="0.25">
      <c r="A3715" t="s">
        <v>10002</v>
      </c>
      <c r="B3715" s="1">
        <v>42727</v>
      </c>
      <c r="C3715" s="1">
        <v>42733</v>
      </c>
      <c r="D3715" t="s">
        <v>14</v>
      </c>
      <c r="E3715" t="s">
        <v>1051</v>
      </c>
      <c r="F3715">
        <v>0</v>
      </c>
      <c r="G3715">
        <v>1200000</v>
      </c>
      <c r="H3715">
        <v>0</v>
      </c>
      <c r="I3715">
        <v>0</v>
      </c>
      <c r="J3715">
        <v>0</v>
      </c>
      <c r="K3715">
        <v>1590.0070000000001</v>
      </c>
      <c r="L3715" t="s">
        <v>19</v>
      </c>
      <c r="M3715" s="2">
        <v>1908008400</v>
      </c>
      <c r="N3715" s="2" t="str">
        <f>VLOOKUP(Tabla1[[#This Row],[nemo]],'Nemos y clasificaciones'!$A$2:$B$5000,2,FALSE)</f>
        <v>CFI</v>
      </c>
      <c r="O3715" s="2" t="str">
        <f>VLOOKUP(Tabla1[[#This Row],[nemo]],'Nemos y clasificaciones'!$A$1:$C$3000,3,FALSE)</f>
        <v>CFI</v>
      </c>
      <c r="P3715" s="2"/>
      <c r="Q3715" s="2"/>
    </row>
    <row r="3716" spans="1:17" x14ac:dyDescent="0.25">
      <c r="A3716" t="s">
        <v>8164</v>
      </c>
      <c r="B3716" s="1">
        <v>43231</v>
      </c>
      <c r="C3716" s="1">
        <v>43237</v>
      </c>
      <c r="D3716" t="s">
        <v>14</v>
      </c>
      <c r="E3716" t="s">
        <v>1218</v>
      </c>
      <c r="F3716">
        <v>0</v>
      </c>
      <c r="G3716">
        <v>20000000</v>
      </c>
      <c r="H3716">
        <v>0</v>
      </c>
      <c r="I3716">
        <v>0</v>
      </c>
      <c r="J3716">
        <v>0</v>
      </c>
      <c r="K3716">
        <v>7.2869999999999999</v>
      </c>
      <c r="L3716" t="s">
        <v>16</v>
      </c>
      <c r="M3716" s="2">
        <v>145740000</v>
      </c>
      <c r="N3716" s="2" t="str">
        <f>VLOOKUP(Tabla1[[#This Row],[nemo]],'Nemos y clasificaciones'!$A$2:$B$5000,2,FALSE)</f>
        <v>INVERSIONES UNESPA S.A.</v>
      </c>
      <c r="O3716" s="2" t="str">
        <f>VLOOKUP(Tabla1[[#This Row],[nemo]],'Nemos y clasificaciones'!$A$1:$C$3000,3,FALSE)</f>
        <v>Servicios financieros</v>
      </c>
      <c r="P3716" s="2"/>
      <c r="Q3716" s="2"/>
    </row>
    <row r="3717" spans="1:17" x14ac:dyDescent="0.25">
      <c r="A3717" t="s">
        <v>11021</v>
      </c>
      <c r="B3717" s="1">
        <v>42360</v>
      </c>
      <c r="C3717" s="1">
        <v>42367</v>
      </c>
      <c r="D3717" t="s">
        <v>14</v>
      </c>
      <c r="E3717" t="s">
        <v>1051</v>
      </c>
      <c r="F3717">
        <v>0</v>
      </c>
      <c r="G3717">
        <v>1200000</v>
      </c>
      <c r="H3717">
        <v>0</v>
      </c>
      <c r="I3717">
        <v>0</v>
      </c>
      <c r="J3717">
        <v>0</v>
      </c>
      <c r="K3717">
        <v>1364.2360000000001</v>
      </c>
      <c r="L3717" t="s">
        <v>19</v>
      </c>
      <c r="M3717" s="2">
        <v>1637083200</v>
      </c>
      <c r="N3717" s="2" t="str">
        <f>VLOOKUP(Tabla1[[#This Row],[nemo]],'Nemos y clasificaciones'!$A$2:$B$5000,2,FALSE)</f>
        <v>CFI</v>
      </c>
      <c r="O3717" s="2" t="str">
        <f>VLOOKUP(Tabla1[[#This Row],[nemo]],'Nemos y clasificaciones'!$A$1:$C$3000,3,FALSE)</f>
        <v>CFI</v>
      </c>
      <c r="P3717" s="2"/>
      <c r="Q3717" s="2"/>
    </row>
    <row r="3718" spans="1:17" x14ac:dyDescent="0.25">
      <c r="A3718" t="s">
        <v>11329</v>
      </c>
      <c r="B3718" s="1">
        <v>42228</v>
      </c>
      <c r="C3718" s="1">
        <v>42235</v>
      </c>
      <c r="D3718" t="s">
        <v>14</v>
      </c>
      <c r="E3718" t="s">
        <v>1051</v>
      </c>
      <c r="F3718">
        <v>0</v>
      </c>
      <c r="G3718">
        <v>1200000</v>
      </c>
      <c r="H3718">
        <v>0</v>
      </c>
      <c r="I3718">
        <v>0</v>
      </c>
      <c r="J3718">
        <v>0</v>
      </c>
      <c r="K3718">
        <v>952.10299999999995</v>
      </c>
      <c r="L3718" t="s">
        <v>19</v>
      </c>
      <c r="M3718" s="2">
        <v>1142523600</v>
      </c>
      <c r="N3718" s="2" t="str">
        <f>VLOOKUP(Tabla1[[#This Row],[nemo]],'Nemos y clasificaciones'!$A$2:$B$5000,2,FALSE)</f>
        <v>CFI</v>
      </c>
      <c r="O3718" s="2" t="str">
        <f>VLOOKUP(Tabla1[[#This Row],[nemo]],'Nemos y clasificaciones'!$A$1:$C$3000,3,FALSE)</f>
        <v>CFI</v>
      </c>
      <c r="P3718" s="2"/>
      <c r="Q3718" s="2"/>
    </row>
    <row r="3719" spans="1:17" x14ac:dyDescent="0.25">
      <c r="A3719" t="s">
        <v>9431</v>
      </c>
      <c r="B3719" s="1">
        <v>42875</v>
      </c>
      <c r="C3719" s="1">
        <v>42881</v>
      </c>
      <c r="D3719" t="s">
        <v>14</v>
      </c>
      <c r="E3719" t="s">
        <v>1663</v>
      </c>
      <c r="F3719">
        <v>0</v>
      </c>
      <c r="G3719">
        <v>2900000</v>
      </c>
      <c r="H3719">
        <v>0</v>
      </c>
      <c r="I3719">
        <v>0</v>
      </c>
      <c r="J3719">
        <v>0</v>
      </c>
      <c r="K3719">
        <v>50</v>
      </c>
      <c r="L3719" t="s">
        <v>54</v>
      </c>
      <c r="M3719" s="2">
        <v>145000000</v>
      </c>
      <c r="N3719" s="2" t="str">
        <f>VLOOKUP(Tabla1[[#This Row],[nemo]],'Nemos y clasificaciones'!$A$2:$B$5000,2,FALSE)</f>
        <v>ENERGIA DE CASABLANCA S.A.</v>
      </c>
      <c r="O3719" s="2" t="str">
        <f>VLOOKUP(Tabla1[[#This Row],[nemo]],'Nemos y clasificaciones'!$A$1:$C$3000,3,FALSE)</f>
        <v>Eléctrico</v>
      </c>
      <c r="P3719" s="2"/>
      <c r="Q3719" s="2"/>
    </row>
    <row r="3720" spans="1:17" x14ac:dyDescent="0.25">
      <c r="A3720" t="s">
        <v>1050</v>
      </c>
      <c r="B3720" s="1">
        <v>44365</v>
      </c>
      <c r="C3720" s="1">
        <v>44372</v>
      </c>
      <c r="D3720" t="s">
        <v>14</v>
      </c>
      <c r="E3720" t="s">
        <v>1051</v>
      </c>
      <c r="F3720">
        <v>0</v>
      </c>
      <c r="G3720">
        <v>1200000</v>
      </c>
      <c r="H3720">
        <v>0</v>
      </c>
      <c r="I3720">
        <v>0</v>
      </c>
      <c r="J3720">
        <v>0</v>
      </c>
      <c r="K3720">
        <v>343.935</v>
      </c>
      <c r="L3720" t="s">
        <v>19</v>
      </c>
      <c r="M3720" s="2">
        <v>412722000</v>
      </c>
      <c r="N3720" s="2" t="str">
        <f>VLOOKUP(Tabla1[[#This Row],[nemo]],'Nemos y clasificaciones'!$A$2:$B$5000,2,FALSE)</f>
        <v>CFI</v>
      </c>
      <c r="O3720" s="2" t="str">
        <f>VLOOKUP(Tabla1[[#This Row],[nemo]],'Nemos y clasificaciones'!$A$1:$C$3000,3,FALSE)</f>
        <v>CFI</v>
      </c>
      <c r="P3720" s="2"/>
      <c r="Q3720" s="2"/>
    </row>
    <row r="3721" spans="1:17" x14ac:dyDescent="0.25">
      <c r="A3721" t="s">
        <v>10740</v>
      </c>
      <c r="B3721" s="1">
        <v>42487</v>
      </c>
      <c r="C3721" s="1">
        <v>42493</v>
      </c>
      <c r="D3721" t="s">
        <v>14</v>
      </c>
      <c r="E3721" t="s">
        <v>1051</v>
      </c>
      <c r="F3721">
        <v>0</v>
      </c>
      <c r="G3721">
        <v>1200000</v>
      </c>
      <c r="H3721">
        <v>0</v>
      </c>
      <c r="I3721">
        <v>0</v>
      </c>
      <c r="J3721">
        <v>0</v>
      </c>
      <c r="K3721">
        <v>195.559</v>
      </c>
      <c r="L3721" t="s">
        <v>19</v>
      </c>
      <c r="M3721" s="2">
        <v>234670800</v>
      </c>
      <c r="N3721" s="2" t="str">
        <f>VLOOKUP(Tabla1[[#This Row],[nemo]],'Nemos y clasificaciones'!$A$2:$B$5000,2,FALSE)</f>
        <v>CFI</v>
      </c>
      <c r="O3721" s="2" t="str">
        <f>VLOOKUP(Tabla1[[#This Row],[nemo]],'Nemos y clasificaciones'!$A$1:$C$3000,3,FALSE)</f>
        <v>CFI</v>
      </c>
      <c r="P3721" s="2"/>
      <c r="Q3721" s="2"/>
    </row>
    <row r="3722" spans="1:17" x14ac:dyDescent="0.25">
      <c r="A3722" t="s">
        <v>5917</v>
      </c>
      <c r="B3722" s="1">
        <v>43638</v>
      </c>
      <c r="C3722" s="1">
        <v>43644</v>
      </c>
      <c r="D3722" t="s">
        <v>86</v>
      </c>
      <c r="E3722" t="s">
        <v>371</v>
      </c>
      <c r="F3722">
        <v>0</v>
      </c>
      <c r="G3722">
        <v>3000000</v>
      </c>
      <c r="H3722">
        <v>0</v>
      </c>
      <c r="I3722">
        <v>0</v>
      </c>
      <c r="J3722">
        <v>0</v>
      </c>
      <c r="K3722">
        <v>50.19</v>
      </c>
      <c r="L3722" t="s">
        <v>54</v>
      </c>
      <c r="M3722" s="2">
        <v>150570000</v>
      </c>
      <c r="N3722" s="2" t="str">
        <f>VLOOKUP(Tabla1[[#This Row],[nemo]],'Nemos y clasificaciones'!$A$2:$B$5000,2,FALSE)</f>
        <v>CFI</v>
      </c>
      <c r="O3722" s="2" t="str">
        <f>VLOOKUP(Tabla1[[#This Row],[nemo]],'Nemos y clasificaciones'!$A$1:$C$3000,3,FALSE)</f>
        <v>CFI</v>
      </c>
      <c r="P3722" s="2"/>
      <c r="Q3722" s="2"/>
    </row>
    <row r="3723" spans="1:17" x14ac:dyDescent="0.25">
      <c r="A3723" t="s">
        <v>7252</v>
      </c>
      <c r="B3723" s="1">
        <v>43435</v>
      </c>
      <c r="C3723" s="1">
        <v>43441</v>
      </c>
      <c r="D3723" t="s">
        <v>86</v>
      </c>
      <c r="E3723" t="s">
        <v>371</v>
      </c>
      <c r="F3723">
        <v>0</v>
      </c>
      <c r="G3723">
        <v>3000000</v>
      </c>
      <c r="H3723">
        <v>0</v>
      </c>
      <c r="I3723">
        <v>0</v>
      </c>
      <c r="J3723">
        <v>0</v>
      </c>
      <c r="K3723">
        <v>20.405999999999999</v>
      </c>
      <c r="L3723" t="s">
        <v>54</v>
      </c>
      <c r="M3723" s="2">
        <v>61218000</v>
      </c>
      <c r="N3723" s="2" t="str">
        <f>VLOOKUP(Tabla1[[#This Row],[nemo]],'Nemos y clasificaciones'!$A$2:$B$5000,2,FALSE)</f>
        <v>CFI</v>
      </c>
      <c r="O3723" s="2" t="str">
        <f>VLOOKUP(Tabla1[[#This Row],[nemo]],'Nemos y clasificaciones'!$A$1:$C$3000,3,FALSE)</f>
        <v>CFI</v>
      </c>
      <c r="P3723" s="2"/>
      <c r="Q3723" s="2"/>
    </row>
    <row r="3724" spans="1:17" x14ac:dyDescent="0.25">
      <c r="A3724" t="s">
        <v>7340</v>
      </c>
      <c r="B3724" s="1">
        <v>43402</v>
      </c>
      <c r="C3724" s="1">
        <v>43410</v>
      </c>
      <c r="D3724" t="s">
        <v>86</v>
      </c>
      <c r="E3724" t="s">
        <v>371</v>
      </c>
      <c r="F3724">
        <v>0</v>
      </c>
      <c r="G3724">
        <v>3000000</v>
      </c>
      <c r="H3724">
        <v>0</v>
      </c>
      <c r="I3724">
        <v>0</v>
      </c>
      <c r="J3724">
        <v>0</v>
      </c>
      <c r="K3724">
        <v>12.025</v>
      </c>
      <c r="L3724" t="s">
        <v>54</v>
      </c>
      <c r="M3724" s="2">
        <v>36075000</v>
      </c>
      <c r="N3724" s="2" t="str">
        <f>VLOOKUP(Tabla1[[#This Row],[nemo]],'Nemos y clasificaciones'!$A$2:$B$5000,2,FALSE)</f>
        <v>CFI</v>
      </c>
      <c r="O3724" s="2" t="str">
        <f>VLOOKUP(Tabla1[[#This Row],[nemo]],'Nemos y clasificaciones'!$A$1:$C$3000,3,FALSE)</f>
        <v>CFI</v>
      </c>
      <c r="P3724" s="2"/>
      <c r="Q3724" s="2"/>
    </row>
    <row r="3725" spans="1:17" x14ac:dyDescent="0.25">
      <c r="A3725" t="s">
        <v>2107</v>
      </c>
      <c r="B3725" s="1">
        <v>44308</v>
      </c>
      <c r="C3725" s="1">
        <v>44314</v>
      </c>
      <c r="D3725" t="s">
        <v>86</v>
      </c>
      <c r="E3725" t="s">
        <v>371</v>
      </c>
      <c r="F3725">
        <v>0</v>
      </c>
      <c r="G3725">
        <v>3000000</v>
      </c>
      <c r="H3725">
        <v>0</v>
      </c>
      <c r="I3725">
        <v>0</v>
      </c>
      <c r="J3725">
        <v>0</v>
      </c>
      <c r="K3725">
        <v>5.9880000000000004</v>
      </c>
      <c r="L3725" t="s">
        <v>16</v>
      </c>
      <c r="M3725" s="2">
        <v>17964000</v>
      </c>
      <c r="N3725" s="2" t="str">
        <f>VLOOKUP(Tabla1[[#This Row],[nemo]],'Nemos y clasificaciones'!$A$2:$B$5000,2,FALSE)</f>
        <v>CFI</v>
      </c>
      <c r="O3725" s="2" t="str">
        <f>VLOOKUP(Tabla1[[#This Row],[nemo]],'Nemos y clasificaciones'!$A$1:$C$3000,3,FALSE)</f>
        <v>CFI</v>
      </c>
      <c r="P3725" s="2"/>
      <c r="Q3725" s="2"/>
    </row>
    <row r="3726" spans="1:17" x14ac:dyDescent="0.25">
      <c r="A3726" t="s">
        <v>7189</v>
      </c>
      <c r="B3726" s="1">
        <v>43448</v>
      </c>
      <c r="C3726" s="1">
        <v>43454</v>
      </c>
      <c r="D3726" t="s">
        <v>86</v>
      </c>
      <c r="E3726" t="s">
        <v>371</v>
      </c>
      <c r="F3726">
        <v>0</v>
      </c>
      <c r="G3726">
        <v>3000000</v>
      </c>
      <c r="H3726">
        <v>0</v>
      </c>
      <c r="I3726">
        <v>0</v>
      </c>
      <c r="J3726">
        <v>0</v>
      </c>
      <c r="K3726">
        <v>4.1580000000000004</v>
      </c>
      <c r="L3726" t="s">
        <v>16</v>
      </c>
      <c r="M3726" s="2">
        <v>12474000</v>
      </c>
      <c r="N3726" s="2" t="str">
        <f>VLOOKUP(Tabla1[[#This Row],[nemo]],'Nemos y clasificaciones'!$A$2:$B$5000,2,FALSE)</f>
        <v>CFI</v>
      </c>
      <c r="O3726" s="2" t="str">
        <f>VLOOKUP(Tabla1[[#This Row],[nemo]],'Nemos y clasificaciones'!$A$1:$C$3000,3,FALSE)</f>
        <v>CFI</v>
      </c>
      <c r="P3726" s="2"/>
      <c r="Q3726" s="2"/>
    </row>
    <row r="3727" spans="1:17" x14ac:dyDescent="0.25">
      <c r="A3727" t="s">
        <v>370</v>
      </c>
      <c r="B3727" s="1">
        <v>44434</v>
      </c>
      <c r="C3727" s="1">
        <v>44440</v>
      </c>
      <c r="D3727" t="s">
        <v>86</v>
      </c>
      <c r="E3727" t="s">
        <v>371</v>
      </c>
      <c r="F3727">
        <v>0</v>
      </c>
      <c r="G3727">
        <v>3000000</v>
      </c>
      <c r="H3727">
        <v>0</v>
      </c>
      <c r="I3727">
        <v>0</v>
      </c>
      <c r="J3727">
        <v>0</v>
      </c>
      <c r="K3727">
        <v>4.1310000000000002</v>
      </c>
      <c r="L3727" t="s">
        <v>16</v>
      </c>
      <c r="M3727" s="2">
        <v>12393000</v>
      </c>
      <c r="N3727" s="2" t="str">
        <f>VLOOKUP(Tabla1[[#This Row],[nemo]],'Nemos y clasificaciones'!$A$2:$B$5000,2,FALSE)</f>
        <v>CFI</v>
      </c>
      <c r="O3727" s="2" t="str">
        <f>VLOOKUP(Tabla1[[#This Row],[nemo]],'Nemos y clasificaciones'!$A$1:$C$3000,3,FALSE)</f>
        <v>CFI</v>
      </c>
      <c r="P3727" s="2"/>
      <c r="Q3727" s="2"/>
    </row>
    <row r="3728" spans="1:17" x14ac:dyDescent="0.25">
      <c r="A3728" t="s">
        <v>2547</v>
      </c>
      <c r="B3728" s="1">
        <v>44244</v>
      </c>
      <c r="C3728" s="1">
        <v>44250</v>
      </c>
      <c r="D3728" t="s">
        <v>86</v>
      </c>
      <c r="E3728" t="s">
        <v>371</v>
      </c>
      <c r="F3728">
        <v>0</v>
      </c>
      <c r="G3728">
        <v>3000000</v>
      </c>
      <c r="H3728">
        <v>0</v>
      </c>
      <c r="I3728">
        <v>0</v>
      </c>
      <c r="J3728">
        <v>0</v>
      </c>
      <c r="K3728">
        <v>2.46</v>
      </c>
      <c r="L3728" t="s">
        <v>16</v>
      </c>
      <c r="M3728" s="2">
        <v>7380000</v>
      </c>
      <c r="N3728" s="2" t="str">
        <f>VLOOKUP(Tabla1[[#This Row],[nemo]],'Nemos y clasificaciones'!$A$2:$B$5000,2,FALSE)</f>
        <v>CFI</v>
      </c>
      <c r="O3728" s="2" t="str">
        <f>VLOOKUP(Tabla1[[#This Row],[nemo]],'Nemos y clasificaciones'!$A$1:$C$3000,3,FALSE)</f>
        <v>CFI</v>
      </c>
      <c r="P3728" s="2"/>
      <c r="Q3728" s="2"/>
    </row>
    <row r="3729" spans="1:17" x14ac:dyDescent="0.25">
      <c r="A3729" t="s">
        <v>5812</v>
      </c>
      <c r="B3729" s="1">
        <v>43669</v>
      </c>
      <c r="C3729" s="1">
        <v>43675</v>
      </c>
      <c r="D3729" t="s">
        <v>14</v>
      </c>
      <c r="E3729" t="s">
        <v>5813</v>
      </c>
      <c r="F3729">
        <v>0</v>
      </c>
      <c r="G3729">
        <v>1000000</v>
      </c>
      <c r="H3729">
        <v>0</v>
      </c>
      <c r="I3729">
        <v>0</v>
      </c>
      <c r="J3729">
        <v>0</v>
      </c>
      <c r="K3729">
        <v>206.56899999999999</v>
      </c>
      <c r="L3729" t="s">
        <v>19</v>
      </c>
      <c r="M3729" s="2">
        <v>206569000</v>
      </c>
      <c r="N3729" s="2" t="str">
        <f>VLOOKUP(Tabla1[[#This Row],[nemo]],'Nemos y clasificaciones'!$A$2:$B$5000,2,FALSE)</f>
        <v>CFI</v>
      </c>
      <c r="O3729" s="2" t="str">
        <f>VLOOKUP(Tabla1[[#This Row],[nemo]],'Nemos y clasificaciones'!$A$1:$C$3000,3,FALSE)</f>
        <v>CFI</v>
      </c>
      <c r="P3729" s="2"/>
      <c r="Q3729" s="2"/>
    </row>
    <row r="3730" spans="1:17" x14ac:dyDescent="0.25">
      <c r="A3730" t="s">
        <v>9770</v>
      </c>
      <c r="B3730" s="1">
        <v>42842</v>
      </c>
      <c r="C3730" s="1">
        <v>42849</v>
      </c>
      <c r="D3730" t="s">
        <v>14</v>
      </c>
      <c r="E3730" t="s">
        <v>709</v>
      </c>
      <c r="F3730">
        <v>0</v>
      </c>
      <c r="G3730">
        <v>1300</v>
      </c>
      <c r="H3730">
        <v>0</v>
      </c>
      <c r="I3730">
        <v>0</v>
      </c>
      <c r="J3730">
        <v>0</v>
      </c>
      <c r="K3730">
        <v>110000</v>
      </c>
      <c r="L3730" t="s">
        <v>19</v>
      </c>
      <c r="M3730" s="2">
        <v>143000000</v>
      </c>
      <c r="N3730" s="2" t="str">
        <f>VLOOKUP(Tabla1[[#This Row],[nemo]],'Nemos y clasificaciones'!$A$2:$B$5000,2,FALSE)</f>
        <v>INMOBILIARIA CENTRAL DE ESTACIONAMIENTOS AGUSTINAS S.A.</v>
      </c>
      <c r="O3730" s="2" t="str">
        <f>VLOOKUP(Tabla1[[#This Row],[nemo]],'Nemos y clasificaciones'!$A$1:$C$3000,3,FALSE)</f>
        <v>Servicios financieros</v>
      </c>
      <c r="P3730" s="2"/>
      <c r="Q3730" s="2"/>
    </row>
    <row r="3731" spans="1:17" x14ac:dyDescent="0.25">
      <c r="A3731" t="s">
        <v>5890</v>
      </c>
      <c r="B3731" s="1">
        <v>43648</v>
      </c>
      <c r="C3731" s="1">
        <v>43654</v>
      </c>
      <c r="D3731" t="s">
        <v>14</v>
      </c>
      <c r="E3731" t="s">
        <v>5813</v>
      </c>
      <c r="F3731">
        <v>0</v>
      </c>
      <c r="G3731">
        <v>1000000</v>
      </c>
      <c r="H3731">
        <v>0</v>
      </c>
      <c r="I3731">
        <v>0</v>
      </c>
      <c r="J3731">
        <v>0</v>
      </c>
      <c r="K3731">
        <v>52.100999999999999</v>
      </c>
      <c r="L3731" t="s">
        <v>54</v>
      </c>
      <c r="M3731" s="2">
        <v>52101000</v>
      </c>
      <c r="N3731" s="2" t="str">
        <f>VLOOKUP(Tabla1[[#This Row],[nemo]],'Nemos y clasificaciones'!$A$2:$B$5000,2,FALSE)</f>
        <v>CFI</v>
      </c>
      <c r="O3731" s="2" t="str">
        <f>VLOOKUP(Tabla1[[#This Row],[nemo]],'Nemos y clasificaciones'!$A$1:$C$3000,3,FALSE)</f>
        <v>CFI</v>
      </c>
      <c r="P3731" s="2"/>
      <c r="Q3731" s="2"/>
    </row>
    <row r="3732" spans="1:17" x14ac:dyDescent="0.25">
      <c r="A3732" t="s">
        <v>5814</v>
      </c>
      <c r="B3732" s="1">
        <v>43669</v>
      </c>
      <c r="C3732" s="1">
        <v>43675</v>
      </c>
      <c r="D3732" t="s">
        <v>14</v>
      </c>
      <c r="E3732" t="s">
        <v>5815</v>
      </c>
      <c r="F3732">
        <v>0</v>
      </c>
      <c r="G3732">
        <v>1000000</v>
      </c>
      <c r="H3732">
        <v>0</v>
      </c>
      <c r="I3732">
        <v>0</v>
      </c>
      <c r="J3732">
        <v>0</v>
      </c>
      <c r="K3732">
        <v>218.876</v>
      </c>
      <c r="L3732" t="s">
        <v>19</v>
      </c>
      <c r="M3732" s="2">
        <v>218876000</v>
      </c>
      <c r="N3732" s="2" t="str">
        <f>VLOOKUP(Tabla1[[#This Row],[nemo]],'Nemos y clasificaciones'!$A$2:$B$5000,2,FALSE)</f>
        <v>CFI</v>
      </c>
      <c r="O3732" s="2" t="str">
        <f>VLOOKUP(Tabla1[[#This Row],[nemo]],'Nemos y clasificaciones'!$A$1:$C$3000,3,FALSE)</f>
        <v>CFI</v>
      </c>
      <c r="P3732" s="2"/>
      <c r="Q3732" s="2"/>
    </row>
    <row r="3733" spans="1:17" x14ac:dyDescent="0.25">
      <c r="A3733" t="s">
        <v>5889</v>
      </c>
      <c r="B3733" s="1">
        <v>43648</v>
      </c>
      <c r="C3733" s="1">
        <v>43654</v>
      </c>
      <c r="D3733" t="s">
        <v>14</v>
      </c>
      <c r="E3733" t="s">
        <v>5815</v>
      </c>
      <c r="F3733">
        <v>0</v>
      </c>
      <c r="G3733">
        <v>1000000</v>
      </c>
      <c r="H3733">
        <v>0</v>
      </c>
      <c r="I3733">
        <v>0</v>
      </c>
      <c r="J3733">
        <v>0</v>
      </c>
      <c r="K3733">
        <v>55.182000000000002</v>
      </c>
      <c r="L3733" t="s">
        <v>54</v>
      </c>
      <c r="M3733" s="2">
        <v>55182000</v>
      </c>
      <c r="N3733" s="2" t="str">
        <f>VLOOKUP(Tabla1[[#This Row],[nemo]],'Nemos y clasificaciones'!$A$2:$B$5000,2,FALSE)</f>
        <v>CFI</v>
      </c>
      <c r="O3733" s="2" t="str">
        <f>VLOOKUP(Tabla1[[#This Row],[nemo]],'Nemos y clasificaciones'!$A$1:$C$3000,3,FALSE)</f>
        <v>CFI</v>
      </c>
      <c r="P3733" s="2"/>
      <c r="Q3733" s="2"/>
    </row>
    <row r="3734" spans="1:17" x14ac:dyDescent="0.25">
      <c r="A3734" t="s">
        <v>5816</v>
      </c>
      <c r="B3734" s="1">
        <v>43669</v>
      </c>
      <c r="C3734" s="1">
        <v>43675</v>
      </c>
      <c r="D3734" t="s">
        <v>14</v>
      </c>
      <c r="E3734" t="s">
        <v>5817</v>
      </c>
      <c r="F3734">
        <v>0</v>
      </c>
      <c r="G3734">
        <v>1000000</v>
      </c>
      <c r="H3734">
        <v>0</v>
      </c>
      <c r="I3734">
        <v>0</v>
      </c>
      <c r="J3734">
        <v>0</v>
      </c>
      <c r="K3734">
        <v>217.76599999999999</v>
      </c>
      <c r="L3734" t="s">
        <v>19</v>
      </c>
      <c r="M3734" s="2">
        <v>217766000</v>
      </c>
      <c r="N3734" s="2" t="str">
        <f>VLOOKUP(Tabla1[[#This Row],[nemo]],'Nemos y clasificaciones'!$A$2:$B$5000,2,FALSE)</f>
        <v>CFI</v>
      </c>
      <c r="O3734" s="2" t="str">
        <f>VLOOKUP(Tabla1[[#This Row],[nemo]],'Nemos y clasificaciones'!$A$1:$C$3000,3,FALSE)</f>
        <v>CFI</v>
      </c>
      <c r="P3734" s="2"/>
      <c r="Q3734" s="2"/>
    </row>
    <row r="3735" spans="1:17" x14ac:dyDescent="0.25">
      <c r="A3735" t="s">
        <v>5888</v>
      </c>
      <c r="B3735" s="1">
        <v>43648</v>
      </c>
      <c r="C3735" s="1">
        <v>43654</v>
      </c>
      <c r="D3735" t="s">
        <v>14</v>
      </c>
      <c r="E3735" t="s">
        <v>5817</v>
      </c>
      <c r="F3735">
        <v>0</v>
      </c>
      <c r="G3735">
        <v>1000000</v>
      </c>
      <c r="H3735">
        <v>0</v>
      </c>
      <c r="I3735">
        <v>0</v>
      </c>
      <c r="J3735">
        <v>0</v>
      </c>
      <c r="K3735">
        <v>55.054000000000002</v>
      </c>
      <c r="L3735" t="s">
        <v>54</v>
      </c>
      <c r="M3735" s="2">
        <v>55054000</v>
      </c>
      <c r="N3735" s="2" t="str">
        <f>VLOOKUP(Tabla1[[#This Row],[nemo]],'Nemos y clasificaciones'!$A$2:$B$5000,2,FALSE)</f>
        <v>CFI</v>
      </c>
      <c r="O3735" s="2" t="str">
        <f>VLOOKUP(Tabla1[[#This Row],[nemo]],'Nemos y clasificaciones'!$A$1:$C$3000,3,FALSE)</f>
        <v>CFI</v>
      </c>
      <c r="P3735" s="2"/>
      <c r="Q3735" s="2"/>
    </row>
    <row r="3736" spans="1:17" x14ac:dyDescent="0.25">
      <c r="A3736" t="s">
        <v>1489</v>
      </c>
      <c r="B3736" s="1">
        <v>44356</v>
      </c>
      <c r="C3736" s="1">
        <v>44362</v>
      </c>
      <c r="D3736" t="s">
        <v>14</v>
      </c>
      <c r="E3736" t="s">
        <v>1490</v>
      </c>
      <c r="F3736">
        <v>0</v>
      </c>
      <c r="G3736">
        <v>10000000</v>
      </c>
      <c r="H3736">
        <v>0</v>
      </c>
      <c r="I3736">
        <v>0</v>
      </c>
      <c r="J3736">
        <v>0</v>
      </c>
      <c r="K3736">
        <v>18.378</v>
      </c>
      <c r="L3736" t="s">
        <v>54</v>
      </c>
      <c r="M3736" s="2">
        <v>183780000</v>
      </c>
      <c r="N3736" s="2" t="str">
        <f>VLOOKUP(Tabla1[[#This Row],[nemo]],'Nemos y clasificaciones'!$A$2:$B$5000,2,FALSE)</f>
        <v>CFI</v>
      </c>
      <c r="O3736" s="2" t="str">
        <f>VLOOKUP(Tabla1[[#This Row],[nemo]],'Nemos y clasificaciones'!$A$1:$C$3000,3,FALSE)</f>
        <v>CFI</v>
      </c>
      <c r="P3736" s="2"/>
      <c r="Q3736" s="2"/>
    </row>
    <row r="3737" spans="1:17" x14ac:dyDescent="0.25">
      <c r="A3737" t="s">
        <v>3792</v>
      </c>
      <c r="B3737" s="1">
        <v>44005</v>
      </c>
      <c r="C3737" s="1">
        <v>44012</v>
      </c>
      <c r="D3737" t="s">
        <v>14</v>
      </c>
      <c r="E3737" t="s">
        <v>1490</v>
      </c>
      <c r="F3737">
        <v>0</v>
      </c>
      <c r="G3737">
        <v>10000000</v>
      </c>
      <c r="H3737">
        <v>0</v>
      </c>
      <c r="I3737">
        <v>0</v>
      </c>
      <c r="J3737">
        <v>0</v>
      </c>
      <c r="K3737">
        <v>11.824</v>
      </c>
      <c r="L3737" t="s">
        <v>54</v>
      </c>
      <c r="M3737" s="2">
        <v>118240000</v>
      </c>
      <c r="N3737" s="2" t="str">
        <f>VLOOKUP(Tabla1[[#This Row],[nemo]],'Nemos y clasificaciones'!$A$2:$B$5000,2,FALSE)</f>
        <v>CFI</v>
      </c>
      <c r="O3737" s="2" t="str">
        <f>VLOOKUP(Tabla1[[#This Row],[nemo]],'Nemos y clasificaciones'!$A$1:$C$3000,3,FALSE)</f>
        <v>CFI</v>
      </c>
      <c r="P3737" s="2"/>
      <c r="Q3737" s="2"/>
    </row>
    <row r="3738" spans="1:17" x14ac:dyDescent="0.25">
      <c r="A3738" t="s">
        <v>9365</v>
      </c>
      <c r="B3738" s="1">
        <v>42895</v>
      </c>
      <c r="C3738" s="1">
        <v>42901</v>
      </c>
      <c r="D3738" t="s">
        <v>14</v>
      </c>
      <c r="E3738" t="s">
        <v>1490</v>
      </c>
      <c r="F3738">
        <v>0</v>
      </c>
      <c r="G3738">
        <v>10000000</v>
      </c>
      <c r="H3738">
        <v>0</v>
      </c>
      <c r="I3738">
        <v>0</v>
      </c>
      <c r="J3738">
        <v>0</v>
      </c>
      <c r="K3738">
        <v>7.9569999999999999</v>
      </c>
      <c r="L3738" t="s">
        <v>16</v>
      </c>
      <c r="M3738" s="2">
        <v>79570000</v>
      </c>
      <c r="N3738" s="2" t="str">
        <f>VLOOKUP(Tabla1[[#This Row],[nemo]],'Nemos y clasificaciones'!$A$2:$B$5000,2,FALSE)</f>
        <v>CFI</v>
      </c>
      <c r="O3738" s="2" t="str">
        <f>VLOOKUP(Tabla1[[#This Row],[nemo]],'Nemos y clasificaciones'!$A$1:$C$3000,3,FALSE)</f>
        <v>CFI</v>
      </c>
      <c r="P3738" s="2"/>
      <c r="Q3738" s="2"/>
    </row>
    <row r="3739" spans="1:17" x14ac:dyDescent="0.25">
      <c r="A3739" t="s">
        <v>5922</v>
      </c>
      <c r="B3739" s="1">
        <v>43638</v>
      </c>
      <c r="C3739" s="1">
        <v>43644</v>
      </c>
      <c r="D3739" t="s">
        <v>14</v>
      </c>
      <c r="E3739" t="s">
        <v>1490</v>
      </c>
      <c r="F3739">
        <v>0</v>
      </c>
      <c r="G3739">
        <v>10000000</v>
      </c>
      <c r="H3739">
        <v>0</v>
      </c>
      <c r="I3739">
        <v>0</v>
      </c>
      <c r="J3739">
        <v>0</v>
      </c>
      <c r="K3739">
        <v>4.2039999999999997</v>
      </c>
      <c r="L3739" t="s">
        <v>16</v>
      </c>
      <c r="M3739" s="2">
        <v>42040000</v>
      </c>
      <c r="N3739" s="2" t="str">
        <f>VLOOKUP(Tabla1[[#This Row],[nemo]],'Nemos y clasificaciones'!$A$2:$B$5000,2,FALSE)</f>
        <v>CFI</v>
      </c>
      <c r="O3739" s="2" t="str">
        <f>VLOOKUP(Tabla1[[#This Row],[nemo]],'Nemos y clasificaciones'!$A$1:$C$3000,3,FALSE)</f>
        <v>CFI</v>
      </c>
      <c r="P3739" s="2"/>
      <c r="Q3739" s="2"/>
    </row>
    <row r="3740" spans="1:17" x14ac:dyDescent="0.25">
      <c r="A3740" t="s">
        <v>1491</v>
      </c>
      <c r="B3740" s="1">
        <v>44356</v>
      </c>
      <c r="C3740" s="1">
        <v>44362</v>
      </c>
      <c r="D3740" t="s">
        <v>14</v>
      </c>
      <c r="E3740" t="s">
        <v>1492</v>
      </c>
      <c r="F3740">
        <v>0</v>
      </c>
      <c r="G3740">
        <v>10000000</v>
      </c>
      <c r="H3740">
        <v>0</v>
      </c>
      <c r="I3740">
        <v>0</v>
      </c>
      <c r="J3740">
        <v>0</v>
      </c>
      <c r="K3740">
        <v>18.789000000000001</v>
      </c>
      <c r="L3740" t="s">
        <v>54</v>
      </c>
      <c r="M3740" s="2">
        <v>187890000</v>
      </c>
      <c r="N3740" s="2" t="str">
        <f>VLOOKUP(Tabla1[[#This Row],[nemo]],'Nemos y clasificaciones'!$A$2:$B$5000,2,FALSE)</f>
        <v>CFI</v>
      </c>
      <c r="O3740" s="2" t="str">
        <f>VLOOKUP(Tabla1[[#This Row],[nemo]],'Nemos y clasificaciones'!$A$1:$C$3000,3,FALSE)</f>
        <v>CFI</v>
      </c>
      <c r="P3740" s="2"/>
      <c r="Q3740" s="2"/>
    </row>
    <row r="3741" spans="1:17" x14ac:dyDescent="0.25">
      <c r="A3741" t="s">
        <v>4897</v>
      </c>
      <c r="B3741" s="1">
        <v>43861</v>
      </c>
      <c r="C3741" s="1">
        <v>43867</v>
      </c>
      <c r="D3741" t="s">
        <v>14</v>
      </c>
      <c r="E3741" t="s">
        <v>1218</v>
      </c>
      <c r="F3741">
        <v>0</v>
      </c>
      <c r="G3741">
        <v>20000000</v>
      </c>
      <c r="H3741">
        <v>0</v>
      </c>
      <c r="I3741">
        <v>0</v>
      </c>
      <c r="J3741">
        <v>0</v>
      </c>
      <c r="K3741">
        <v>7</v>
      </c>
      <c r="L3741" t="s">
        <v>16</v>
      </c>
      <c r="M3741" s="2">
        <v>140000000</v>
      </c>
      <c r="N3741" s="2" t="str">
        <f>VLOOKUP(Tabla1[[#This Row],[nemo]],'Nemos y clasificaciones'!$A$2:$B$5000,2,FALSE)</f>
        <v>INVERSIONES UNESPA S.A.</v>
      </c>
      <c r="O3741" s="2" t="str">
        <f>VLOOKUP(Tabla1[[#This Row],[nemo]],'Nemos y clasificaciones'!$A$1:$C$3000,3,FALSE)</f>
        <v>Servicios financieros</v>
      </c>
      <c r="P3741" s="2"/>
      <c r="Q3741" s="2"/>
    </row>
    <row r="3742" spans="1:17" x14ac:dyDescent="0.25">
      <c r="A3742" t="s">
        <v>6962</v>
      </c>
      <c r="B3742" s="1">
        <v>43475</v>
      </c>
      <c r="C3742" s="1">
        <v>43481</v>
      </c>
      <c r="D3742" t="s">
        <v>14</v>
      </c>
      <c r="E3742" t="s">
        <v>1218</v>
      </c>
      <c r="F3742">
        <v>0</v>
      </c>
      <c r="G3742">
        <v>20000000</v>
      </c>
      <c r="H3742">
        <v>0</v>
      </c>
      <c r="I3742">
        <v>0</v>
      </c>
      <c r="J3742">
        <v>0</v>
      </c>
      <c r="K3742">
        <v>7</v>
      </c>
      <c r="L3742" t="s">
        <v>16</v>
      </c>
      <c r="M3742" s="2">
        <v>140000000</v>
      </c>
      <c r="N3742" s="2" t="str">
        <f>VLOOKUP(Tabla1[[#This Row],[nemo]],'Nemos y clasificaciones'!$A$2:$B$5000,2,FALSE)</f>
        <v>INVERSIONES UNESPA S.A.</v>
      </c>
      <c r="O3742" s="2" t="str">
        <f>VLOOKUP(Tabla1[[#This Row],[nemo]],'Nemos y clasificaciones'!$A$1:$C$3000,3,FALSE)</f>
        <v>Servicios financieros</v>
      </c>
      <c r="P3742" s="2"/>
      <c r="Q3742" s="2"/>
    </row>
    <row r="3743" spans="1:17" x14ac:dyDescent="0.25">
      <c r="A3743" t="s">
        <v>7400</v>
      </c>
      <c r="B3743" s="1">
        <v>43379</v>
      </c>
      <c r="C3743" s="1">
        <v>43385</v>
      </c>
      <c r="D3743" t="s">
        <v>14</v>
      </c>
      <c r="E3743" t="s">
        <v>1218</v>
      </c>
      <c r="F3743">
        <v>0</v>
      </c>
      <c r="G3743">
        <v>20000000</v>
      </c>
      <c r="H3743">
        <v>0</v>
      </c>
      <c r="I3743">
        <v>0</v>
      </c>
      <c r="J3743">
        <v>0</v>
      </c>
      <c r="K3743">
        <v>7</v>
      </c>
      <c r="L3743" t="s">
        <v>16</v>
      </c>
      <c r="M3743" s="2">
        <v>140000000</v>
      </c>
      <c r="N3743" s="2" t="str">
        <f>VLOOKUP(Tabla1[[#This Row],[nemo]],'Nemos y clasificaciones'!$A$2:$B$5000,2,FALSE)</f>
        <v>INVERSIONES UNESPA S.A.</v>
      </c>
      <c r="O3743" s="2" t="str">
        <f>VLOOKUP(Tabla1[[#This Row],[nemo]],'Nemos y clasificaciones'!$A$1:$C$3000,3,FALSE)</f>
        <v>Servicios financieros</v>
      </c>
      <c r="P3743" s="2"/>
      <c r="Q3743" s="2"/>
    </row>
    <row r="3744" spans="1:17" x14ac:dyDescent="0.25">
      <c r="A3744" t="s">
        <v>7401</v>
      </c>
      <c r="B3744" s="1">
        <v>43105</v>
      </c>
      <c r="C3744" s="1">
        <v>43111</v>
      </c>
      <c r="D3744" t="s">
        <v>14</v>
      </c>
      <c r="E3744" t="s">
        <v>1218</v>
      </c>
      <c r="F3744">
        <v>0</v>
      </c>
      <c r="G3744">
        <v>20000000</v>
      </c>
      <c r="H3744">
        <v>0</v>
      </c>
      <c r="I3744">
        <v>0</v>
      </c>
      <c r="J3744">
        <v>0</v>
      </c>
      <c r="K3744">
        <v>7</v>
      </c>
      <c r="L3744" t="s">
        <v>16</v>
      </c>
      <c r="M3744" s="2">
        <v>140000000</v>
      </c>
      <c r="N3744" s="2" t="str">
        <f>VLOOKUP(Tabla1[[#This Row],[nemo]],'Nemos y clasificaciones'!$A$2:$B$5000,2,FALSE)</f>
        <v>INVERSIONES UNESPA S.A.</v>
      </c>
      <c r="O3744" s="2" t="str">
        <f>VLOOKUP(Tabla1[[#This Row],[nemo]],'Nemos y clasificaciones'!$A$1:$C$3000,3,FALSE)</f>
        <v>Servicios financieros</v>
      </c>
      <c r="P3744" s="2"/>
      <c r="Q3744" s="2"/>
    </row>
    <row r="3745" spans="1:17" x14ac:dyDescent="0.25">
      <c r="A3745" t="s">
        <v>3791</v>
      </c>
      <c r="B3745" s="1">
        <v>44005</v>
      </c>
      <c r="C3745" s="1">
        <v>44012</v>
      </c>
      <c r="D3745" t="s">
        <v>14</v>
      </c>
      <c r="E3745" t="s">
        <v>1492</v>
      </c>
      <c r="F3745">
        <v>0</v>
      </c>
      <c r="G3745">
        <v>10000000</v>
      </c>
      <c r="H3745">
        <v>0</v>
      </c>
      <c r="I3745">
        <v>0</v>
      </c>
      <c r="J3745">
        <v>0</v>
      </c>
      <c r="K3745">
        <v>12.04</v>
      </c>
      <c r="L3745" t="s">
        <v>54</v>
      </c>
      <c r="M3745" s="2">
        <v>120400000</v>
      </c>
      <c r="N3745" s="2" t="str">
        <f>VLOOKUP(Tabla1[[#This Row],[nemo]],'Nemos y clasificaciones'!$A$2:$B$5000,2,FALSE)</f>
        <v>CFI</v>
      </c>
      <c r="O3745" s="2" t="str">
        <f>VLOOKUP(Tabla1[[#This Row],[nemo]],'Nemos y clasificaciones'!$A$1:$C$3000,3,FALSE)</f>
        <v>CFI</v>
      </c>
      <c r="P3745" s="2"/>
      <c r="Q3745" s="2"/>
    </row>
    <row r="3746" spans="1:17" x14ac:dyDescent="0.25">
      <c r="A3746" t="s">
        <v>9364</v>
      </c>
      <c r="B3746" s="1">
        <v>42895</v>
      </c>
      <c r="C3746" s="1">
        <v>42901</v>
      </c>
      <c r="D3746" t="s">
        <v>14</v>
      </c>
      <c r="E3746" t="s">
        <v>1492</v>
      </c>
      <c r="F3746">
        <v>0</v>
      </c>
      <c r="G3746">
        <v>10000000</v>
      </c>
      <c r="H3746">
        <v>0</v>
      </c>
      <c r="I3746">
        <v>0</v>
      </c>
      <c r="J3746">
        <v>0</v>
      </c>
      <c r="K3746">
        <v>8</v>
      </c>
      <c r="L3746" t="s">
        <v>16</v>
      </c>
      <c r="M3746" s="2">
        <v>80000000</v>
      </c>
      <c r="N3746" s="2" t="str">
        <f>VLOOKUP(Tabla1[[#This Row],[nemo]],'Nemos y clasificaciones'!$A$2:$B$5000,2,FALSE)</f>
        <v>CFI</v>
      </c>
      <c r="O3746" s="2" t="str">
        <f>VLOOKUP(Tabla1[[#This Row],[nemo]],'Nemos y clasificaciones'!$A$1:$C$3000,3,FALSE)</f>
        <v>CFI</v>
      </c>
      <c r="P3746" s="2"/>
      <c r="Q3746" s="2"/>
    </row>
    <row r="3747" spans="1:17" x14ac:dyDescent="0.25">
      <c r="A3747" t="s">
        <v>5923</v>
      </c>
      <c r="B3747" s="1">
        <v>43638</v>
      </c>
      <c r="C3747" s="1">
        <v>43644</v>
      </c>
      <c r="D3747" t="s">
        <v>14</v>
      </c>
      <c r="E3747" t="s">
        <v>1492</v>
      </c>
      <c r="F3747">
        <v>0</v>
      </c>
      <c r="G3747">
        <v>10000000</v>
      </c>
      <c r="H3747">
        <v>0</v>
      </c>
      <c r="I3747">
        <v>0</v>
      </c>
      <c r="J3747">
        <v>0</v>
      </c>
      <c r="K3747">
        <v>4.2629999999999999</v>
      </c>
      <c r="L3747" t="s">
        <v>16</v>
      </c>
      <c r="M3747" s="2">
        <v>42630000</v>
      </c>
      <c r="N3747" s="2" t="str">
        <f>VLOOKUP(Tabla1[[#This Row],[nemo]],'Nemos y clasificaciones'!$A$2:$B$5000,2,FALSE)</f>
        <v>CFI</v>
      </c>
      <c r="O3747" s="2" t="str">
        <f>VLOOKUP(Tabla1[[#This Row],[nemo]],'Nemos y clasificaciones'!$A$1:$C$3000,3,FALSE)</f>
        <v>CFI</v>
      </c>
      <c r="P3747" s="2"/>
      <c r="Q3747" s="2"/>
    </row>
    <row r="3748" spans="1:17" x14ac:dyDescent="0.25">
      <c r="A3748" t="s">
        <v>8783</v>
      </c>
      <c r="B3748" s="1">
        <v>43088</v>
      </c>
      <c r="C3748" s="1">
        <v>43095</v>
      </c>
      <c r="D3748" t="s">
        <v>14</v>
      </c>
      <c r="E3748" t="s">
        <v>8600</v>
      </c>
      <c r="F3748">
        <v>0</v>
      </c>
      <c r="G3748">
        <v>750000</v>
      </c>
      <c r="H3748">
        <v>0</v>
      </c>
      <c r="I3748">
        <v>0</v>
      </c>
      <c r="J3748">
        <v>0</v>
      </c>
      <c r="K3748">
        <v>437.94499999999999</v>
      </c>
      <c r="L3748" t="s">
        <v>19</v>
      </c>
      <c r="M3748" s="2">
        <v>328458750</v>
      </c>
      <c r="N3748" s="2" t="str">
        <f>VLOOKUP(Tabla1[[#This Row],[nemo]],'Nemos y clasificaciones'!$A$2:$B$5000,2,FALSE)</f>
        <v>CFI</v>
      </c>
      <c r="O3748" s="2" t="str">
        <f>VLOOKUP(Tabla1[[#This Row],[nemo]],'Nemos y clasificaciones'!$A$1:$C$3000,3,FALSE)</f>
        <v>CFI</v>
      </c>
      <c r="P3748" s="2"/>
      <c r="Q3748" s="2"/>
    </row>
    <row r="3749" spans="1:17" x14ac:dyDescent="0.25">
      <c r="A3749" t="s">
        <v>9284</v>
      </c>
      <c r="B3749" s="1">
        <v>42906</v>
      </c>
      <c r="C3749" s="1">
        <v>42913</v>
      </c>
      <c r="D3749" t="s">
        <v>14</v>
      </c>
      <c r="E3749" t="s">
        <v>8600</v>
      </c>
      <c r="F3749">
        <v>0</v>
      </c>
      <c r="G3749">
        <v>750000</v>
      </c>
      <c r="H3749">
        <v>0</v>
      </c>
      <c r="I3749">
        <v>0</v>
      </c>
      <c r="J3749">
        <v>0</v>
      </c>
      <c r="K3749">
        <v>435.79700000000003</v>
      </c>
      <c r="L3749" t="s">
        <v>19</v>
      </c>
      <c r="M3749" s="2">
        <v>326847750</v>
      </c>
      <c r="N3749" s="2" t="str">
        <f>VLOOKUP(Tabla1[[#This Row],[nemo]],'Nemos y clasificaciones'!$A$2:$B$5000,2,FALSE)</f>
        <v>CFI</v>
      </c>
      <c r="O3749" s="2" t="str">
        <f>VLOOKUP(Tabla1[[#This Row],[nemo]],'Nemos y clasificaciones'!$A$1:$C$3000,3,FALSE)</f>
        <v>CFI</v>
      </c>
      <c r="P3749" s="2"/>
      <c r="Q3749" s="2"/>
    </row>
    <row r="3750" spans="1:17" x14ac:dyDescent="0.25">
      <c r="A3750" t="s">
        <v>9064</v>
      </c>
      <c r="B3750" s="1">
        <v>42998</v>
      </c>
      <c r="C3750" s="1">
        <v>43004</v>
      </c>
      <c r="D3750" t="s">
        <v>14</v>
      </c>
      <c r="E3750" t="s">
        <v>8600</v>
      </c>
      <c r="F3750">
        <v>0</v>
      </c>
      <c r="G3750">
        <v>750000</v>
      </c>
      <c r="H3750">
        <v>0</v>
      </c>
      <c r="I3750">
        <v>0</v>
      </c>
      <c r="J3750">
        <v>0</v>
      </c>
      <c r="K3750">
        <v>435.589</v>
      </c>
      <c r="L3750" t="s">
        <v>19</v>
      </c>
      <c r="M3750" s="2">
        <v>326691750</v>
      </c>
      <c r="N3750" s="2" t="str">
        <f>VLOOKUP(Tabla1[[#This Row],[nemo]],'Nemos y clasificaciones'!$A$2:$B$5000,2,FALSE)</f>
        <v>CFI</v>
      </c>
      <c r="O3750" s="2" t="str">
        <f>VLOOKUP(Tabla1[[#This Row],[nemo]],'Nemos y clasificaciones'!$A$1:$C$3000,3,FALSE)</f>
        <v>CFI</v>
      </c>
      <c r="P3750" s="2"/>
      <c r="Q3750" s="2"/>
    </row>
    <row r="3751" spans="1:17" x14ac:dyDescent="0.25">
      <c r="A3751" t="s">
        <v>9847</v>
      </c>
      <c r="B3751" s="1">
        <v>42815</v>
      </c>
      <c r="C3751" s="1">
        <v>42821</v>
      </c>
      <c r="D3751" t="s">
        <v>14</v>
      </c>
      <c r="E3751" t="s">
        <v>8600</v>
      </c>
      <c r="F3751">
        <v>0</v>
      </c>
      <c r="G3751">
        <v>750000</v>
      </c>
      <c r="H3751">
        <v>0</v>
      </c>
      <c r="I3751">
        <v>0</v>
      </c>
      <c r="J3751">
        <v>0</v>
      </c>
      <c r="K3751">
        <v>432.572</v>
      </c>
      <c r="L3751" t="s">
        <v>19</v>
      </c>
      <c r="M3751" s="2">
        <v>324429000</v>
      </c>
      <c r="N3751" s="2" t="str">
        <f>VLOOKUP(Tabla1[[#This Row],[nemo]],'Nemos y clasificaciones'!$A$2:$B$5000,2,FALSE)</f>
        <v>CFI</v>
      </c>
      <c r="O3751" s="2" t="str">
        <f>VLOOKUP(Tabla1[[#This Row],[nemo]],'Nemos y clasificaciones'!$A$1:$C$3000,3,FALSE)</f>
        <v>CFI</v>
      </c>
      <c r="P3751" s="2"/>
      <c r="Q3751" s="2"/>
    </row>
    <row r="3752" spans="1:17" x14ac:dyDescent="0.25">
      <c r="A3752" t="s">
        <v>8987</v>
      </c>
      <c r="B3752" s="1">
        <v>43013</v>
      </c>
      <c r="C3752" s="1">
        <v>43020</v>
      </c>
      <c r="D3752" t="s">
        <v>14</v>
      </c>
      <c r="E3752" t="s">
        <v>1220</v>
      </c>
      <c r="F3752">
        <v>0</v>
      </c>
      <c r="G3752">
        <v>23100000</v>
      </c>
      <c r="H3752">
        <v>0</v>
      </c>
      <c r="I3752">
        <v>0</v>
      </c>
      <c r="J3752">
        <v>0</v>
      </c>
      <c r="K3752">
        <v>6</v>
      </c>
      <c r="L3752" t="s">
        <v>16</v>
      </c>
      <c r="M3752" s="2">
        <v>138600000</v>
      </c>
      <c r="N3752" s="2" t="str">
        <f>VLOOKUP(Tabla1[[#This Row],[nemo]],'Nemos y clasificaciones'!$A$2:$B$5000,2,FALSE)</f>
        <v>INVERSIONES COVADONGA S.A.</v>
      </c>
      <c r="O3752" s="2" t="str">
        <f>VLOOKUP(Tabla1[[#This Row],[nemo]],'Nemos y clasificaciones'!$A$1:$C$3000,3,FALSE)</f>
        <v>Servicios financieros</v>
      </c>
      <c r="P3752" s="2"/>
      <c r="Q3752" s="2"/>
    </row>
    <row r="3753" spans="1:17" x14ac:dyDescent="0.25">
      <c r="A3753" t="s">
        <v>10193</v>
      </c>
      <c r="B3753" s="1">
        <v>42657</v>
      </c>
      <c r="C3753" s="1">
        <v>42663</v>
      </c>
      <c r="D3753" t="s">
        <v>14</v>
      </c>
      <c r="E3753" t="s">
        <v>1220</v>
      </c>
      <c r="F3753">
        <v>0</v>
      </c>
      <c r="G3753">
        <v>23100000</v>
      </c>
      <c r="H3753">
        <v>0</v>
      </c>
      <c r="I3753">
        <v>0</v>
      </c>
      <c r="J3753">
        <v>0</v>
      </c>
      <c r="K3753">
        <v>6</v>
      </c>
      <c r="L3753" t="s">
        <v>16</v>
      </c>
      <c r="M3753" s="2">
        <v>138600000</v>
      </c>
      <c r="N3753" s="2" t="str">
        <f>VLOOKUP(Tabla1[[#This Row],[nemo]],'Nemos y clasificaciones'!$A$2:$B$5000,2,FALSE)</f>
        <v>INVERSIONES COVADONGA S.A.</v>
      </c>
      <c r="O3753" s="2" t="str">
        <f>VLOOKUP(Tabla1[[#This Row],[nemo]],'Nemos y clasificaciones'!$A$1:$C$3000,3,FALSE)</f>
        <v>Servicios financieros</v>
      </c>
      <c r="P3753" s="2"/>
      <c r="Q3753" s="2"/>
    </row>
    <row r="3754" spans="1:17" x14ac:dyDescent="0.25">
      <c r="A3754" t="s">
        <v>10070</v>
      </c>
      <c r="B3754" s="1">
        <v>42724</v>
      </c>
      <c r="C3754" s="1">
        <v>42730</v>
      </c>
      <c r="D3754" t="s">
        <v>14</v>
      </c>
      <c r="E3754" t="s">
        <v>8600</v>
      </c>
      <c r="F3754">
        <v>0</v>
      </c>
      <c r="G3754">
        <v>750000</v>
      </c>
      <c r="H3754">
        <v>0</v>
      </c>
      <c r="I3754">
        <v>0</v>
      </c>
      <c r="J3754">
        <v>0</v>
      </c>
      <c r="K3754">
        <v>430.58800000000002</v>
      </c>
      <c r="L3754" t="s">
        <v>19</v>
      </c>
      <c r="M3754" s="2">
        <v>322941000</v>
      </c>
      <c r="N3754" s="2" t="str">
        <f>VLOOKUP(Tabla1[[#This Row],[nemo]],'Nemos y clasificaciones'!$A$2:$B$5000,2,FALSE)</f>
        <v>CFI</v>
      </c>
      <c r="O3754" s="2" t="str">
        <f>VLOOKUP(Tabla1[[#This Row],[nemo]],'Nemos y clasificaciones'!$A$1:$C$3000,3,FALSE)</f>
        <v>CFI</v>
      </c>
      <c r="P3754" s="2"/>
      <c r="Q3754" s="2"/>
    </row>
    <row r="3755" spans="1:17" x14ac:dyDescent="0.25">
      <c r="A3755" t="s">
        <v>10248</v>
      </c>
      <c r="B3755" s="1">
        <v>42633</v>
      </c>
      <c r="C3755" s="1">
        <v>42639</v>
      </c>
      <c r="D3755" t="s">
        <v>14</v>
      </c>
      <c r="E3755" t="s">
        <v>8600</v>
      </c>
      <c r="F3755">
        <v>0</v>
      </c>
      <c r="G3755">
        <v>750000</v>
      </c>
      <c r="H3755">
        <v>0</v>
      </c>
      <c r="I3755">
        <v>0</v>
      </c>
      <c r="J3755">
        <v>0</v>
      </c>
      <c r="K3755">
        <v>428.63600000000002</v>
      </c>
      <c r="L3755" t="s">
        <v>19</v>
      </c>
      <c r="M3755" s="2">
        <v>321477000</v>
      </c>
      <c r="N3755" s="2" t="str">
        <f>VLOOKUP(Tabla1[[#This Row],[nemo]],'Nemos y clasificaciones'!$A$2:$B$5000,2,FALSE)</f>
        <v>CFI</v>
      </c>
      <c r="O3755" s="2" t="str">
        <f>VLOOKUP(Tabla1[[#This Row],[nemo]],'Nemos y clasificaciones'!$A$1:$C$3000,3,FALSE)</f>
        <v>CFI</v>
      </c>
      <c r="P3755" s="2"/>
      <c r="Q3755" s="2"/>
    </row>
    <row r="3756" spans="1:17" x14ac:dyDescent="0.25">
      <c r="A3756" t="s">
        <v>10429</v>
      </c>
      <c r="B3756" s="1">
        <v>42542</v>
      </c>
      <c r="C3756" s="1">
        <v>42549</v>
      </c>
      <c r="D3756" t="s">
        <v>14</v>
      </c>
      <c r="E3756" t="s">
        <v>8600</v>
      </c>
      <c r="F3756">
        <v>0</v>
      </c>
      <c r="G3756">
        <v>750000</v>
      </c>
      <c r="H3756">
        <v>0</v>
      </c>
      <c r="I3756">
        <v>0</v>
      </c>
      <c r="J3756">
        <v>0</v>
      </c>
      <c r="K3756">
        <v>425.76400000000001</v>
      </c>
      <c r="L3756" t="s">
        <v>19</v>
      </c>
      <c r="M3756" s="2">
        <v>319323000</v>
      </c>
      <c r="N3756" s="2" t="str">
        <f>VLOOKUP(Tabla1[[#This Row],[nemo]],'Nemos y clasificaciones'!$A$2:$B$5000,2,FALSE)</f>
        <v>CFI</v>
      </c>
      <c r="O3756" s="2" t="str">
        <f>VLOOKUP(Tabla1[[#This Row],[nemo]],'Nemos y clasificaciones'!$A$1:$C$3000,3,FALSE)</f>
        <v>CFI</v>
      </c>
      <c r="P3756" s="2"/>
      <c r="Q3756" s="2"/>
    </row>
    <row r="3757" spans="1:17" x14ac:dyDescent="0.25">
      <c r="A3757" t="s">
        <v>10874</v>
      </c>
      <c r="B3757" s="1">
        <v>42448</v>
      </c>
      <c r="C3757" s="1">
        <v>42457</v>
      </c>
      <c r="D3757" t="s">
        <v>14</v>
      </c>
      <c r="E3757" t="s">
        <v>8600</v>
      </c>
      <c r="F3757">
        <v>0</v>
      </c>
      <c r="G3757">
        <v>750000</v>
      </c>
      <c r="H3757">
        <v>0</v>
      </c>
      <c r="I3757">
        <v>0</v>
      </c>
      <c r="J3757">
        <v>0</v>
      </c>
      <c r="K3757">
        <v>421.77600000000001</v>
      </c>
      <c r="L3757" t="s">
        <v>19</v>
      </c>
      <c r="M3757" s="2">
        <v>316332000</v>
      </c>
      <c r="N3757" s="2" t="str">
        <f>VLOOKUP(Tabla1[[#This Row],[nemo]],'Nemos y clasificaciones'!$A$2:$B$5000,2,FALSE)</f>
        <v>CFI</v>
      </c>
      <c r="O3757" s="2" t="str">
        <f>VLOOKUP(Tabla1[[#This Row],[nemo]],'Nemos y clasificaciones'!$A$1:$C$3000,3,FALSE)</f>
        <v>CFI</v>
      </c>
      <c r="P3757" s="2"/>
      <c r="Q3757" s="2"/>
    </row>
    <row r="3758" spans="1:17" x14ac:dyDescent="0.25">
      <c r="A3758" t="s">
        <v>11092</v>
      </c>
      <c r="B3758" s="1">
        <v>42359</v>
      </c>
      <c r="C3758" s="1">
        <v>42366</v>
      </c>
      <c r="D3758" t="s">
        <v>14</v>
      </c>
      <c r="E3758" t="s">
        <v>8600</v>
      </c>
      <c r="F3758">
        <v>0</v>
      </c>
      <c r="G3758">
        <v>750000</v>
      </c>
      <c r="H3758">
        <v>0</v>
      </c>
      <c r="I3758">
        <v>0</v>
      </c>
      <c r="J3758">
        <v>0</v>
      </c>
      <c r="K3758">
        <v>418.90699999999998</v>
      </c>
      <c r="L3758" t="s">
        <v>19</v>
      </c>
      <c r="M3758" s="2">
        <v>314180250</v>
      </c>
      <c r="N3758" s="2" t="str">
        <f>VLOOKUP(Tabla1[[#This Row],[nemo]],'Nemos y clasificaciones'!$A$2:$B$5000,2,FALSE)</f>
        <v>CFI</v>
      </c>
      <c r="O3758" s="2" t="str">
        <f>VLOOKUP(Tabla1[[#This Row],[nemo]],'Nemos y clasificaciones'!$A$1:$C$3000,3,FALSE)</f>
        <v>CFI</v>
      </c>
      <c r="P3758" s="2"/>
      <c r="Q3758" s="2"/>
    </row>
    <row r="3759" spans="1:17" x14ac:dyDescent="0.25">
      <c r="A3759" t="s">
        <v>4260</v>
      </c>
      <c r="B3759" s="1">
        <v>43973</v>
      </c>
      <c r="C3759" s="1">
        <v>43979</v>
      </c>
      <c r="D3759" t="s">
        <v>14</v>
      </c>
      <c r="E3759" t="s">
        <v>1220</v>
      </c>
      <c r="F3759">
        <v>0</v>
      </c>
      <c r="G3759">
        <v>23100000</v>
      </c>
      <c r="H3759">
        <v>0</v>
      </c>
      <c r="I3759">
        <v>0</v>
      </c>
      <c r="J3759">
        <v>0</v>
      </c>
      <c r="K3759">
        <v>5.9279999999999999</v>
      </c>
      <c r="L3759" t="s">
        <v>16</v>
      </c>
      <c r="M3759" s="2">
        <v>136936800</v>
      </c>
      <c r="N3759" s="2" t="str">
        <f>VLOOKUP(Tabla1[[#This Row],[nemo]],'Nemos y clasificaciones'!$A$2:$B$5000,2,FALSE)</f>
        <v>INVERSIONES COVADONGA S.A.</v>
      </c>
      <c r="O3759" s="2" t="str">
        <f>VLOOKUP(Tabla1[[#This Row],[nemo]],'Nemos y clasificaciones'!$A$1:$C$3000,3,FALSE)</f>
        <v>Servicios financieros</v>
      </c>
      <c r="P3759" s="2"/>
      <c r="Q3759" s="2"/>
    </row>
    <row r="3760" spans="1:17" x14ac:dyDescent="0.25">
      <c r="A3760" t="s">
        <v>11267</v>
      </c>
      <c r="B3760" s="1">
        <v>42264</v>
      </c>
      <c r="C3760" s="1">
        <v>42272</v>
      </c>
      <c r="D3760" t="s">
        <v>14</v>
      </c>
      <c r="E3760" t="s">
        <v>8600</v>
      </c>
      <c r="F3760">
        <v>0</v>
      </c>
      <c r="G3760">
        <v>750000</v>
      </c>
      <c r="H3760">
        <v>0</v>
      </c>
      <c r="I3760">
        <v>0</v>
      </c>
      <c r="J3760">
        <v>0</v>
      </c>
      <c r="K3760">
        <v>413.91</v>
      </c>
      <c r="L3760" t="s">
        <v>19</v>
      </c>
      <c r="M3760" s="2">
        <v>310432500</v>
      </c>
      <c r="N3760" s="2" t="str">
        <f>VLOOKUP(Tabla1[[#This Row],[nemo]],'Nemos y clasificaciones'!$A$2:$B$5000,2,FALSE)</f>
        <v>CFI</v>
      </c>
      <c r="O3760" s="2" t="str">
        <f>VLOOKUP(Tabla1[[#This Row],[nemo]],'Nemos y clasificaciones'!$A$1:$C$3000,3,FALSE)</f>
        <v>CFI</v>
      </c>
      <c r="P3760" s="2"/>
      <c r="Q3760" s="2"/>
    </row>
    <row r="3761" spans="1:17" x14ac:dyDescent="0.25">
      <c r="A3761" t="s">
        <v>11461</v>
      </c>
      <c r="B3761" s="1">
        <v>42175</v>
      </c>
      <c r="C3761" s="1">
        <v>42181</v>
      </c>
      <c r="D3761" t="s">
        <v>14</v>
      </c>
      <c r="E3761" t="s">
        <v>8600</v>
      </c>
      <c r="F3761">
        <v>0</v>
      </c>
      <c r="G3761">
        <v>750000</v>
      </c>
      <c r="H3761">
        <v>0</v>
      </c>
      <c r="I3761">
        <v>0</v>
      </c>
      <c r="J3761">
        <v>0</v>
      </c>
      <c r="K3761">
        <v>408.238</v>
      </c>
      <c r="L3761" t="s">
        <v>19</v>
      </c>
      <c r="M3761" s="2">
        <v>306178500</v>
      </c>
      <c r="N3761" s="2" t="str">
        <f>VLOOKUP(Tabla1[[#This Row],[nemo]],'Nemos y clasificaciones'!$A$2:$B$5000,2,FALSE)</f>
        <v>CFI</v>
      </c>
      <c r="O3761" s="2" t="str">
        <f>VLOOKUP(Tabla1[[#This Row],[nemo]],'Nemos y clasificaciones'!$A$1:$C$3000,3,FALSE)</f>
        <v>CFI</v>
      </c>
      <c r="P3761" s="2"/>
      <c r="Q3761" s="2"/>
    </row>
    <row r="3762" spans="1:17" x14ac:dyDescent="0.25">
      <c r="A3762" t="s">
        <v>11902</v>
      </c>
      <c r="B3762" s="1">
        <v>42083</v>
      </c>
      <c r="C3762" s="1">
        <v>42089</v>
      </c>
      <c r="D3762" t="s">
        <v>14</v>
      </c>
      <c r="E3762" t="s">
        <v>8600</v>
      </c>
      <c r="F3762">
        <v>0</v>
      </c>
      <c r="G3762">
        <v>750000</v>
      </c>
      <c r="H3762">
        <v>0</v>
      </c>
      <c r="I3762">
        <v>0</v>
      </c>
      <c r="J3762">
        <v>0</v>
      </c>
      <c r="K3762">
        <v>402.2</v>
      </c>
      <c r="L3762" t="s">
        <v>19</v>
      </c>
      <c r="M3762" s="2">
        <v>301650000</v>
      </c>
      <c r="N3762" s="2" t="str">
        <f>VLOOKUP(Tabla1[[#This Row],[nemo]],'Nemos y clasificaciones'!$A$2:$B$5000,2,FALSE)</f>
        <v>CFI</v>
      </c>
      <c r="O3762" s="2" t="str">
        <f>VLOOKUP(Tabla1[[#This Row],[nemo]],'Nemos y clasificaciones'!$A$1:$C$3000,3,FALSE)</f>
        <v>CFI</v>
      </c>
      <c r="P3762" s="2"/>
      <c r="Q3762" s="2"/>
    </row>
    <row r="3763" spans="1:17" x14ac:dyDescent="0.25">
      <c r="A3763" t="s">
        <v>8599</v>
      </c>
      <c r="B3763" s="1">
        <v>43130</v>
      </c>
      <c r="C3763" s="1">
        <v>43136</v>
      </c>
      <c r="D3763" t="s">
        <v>14</v>
      </c>
      <c r="E3763" t="s">
        <v>8600</v>
      </c>
      <c r="F3763">
        <v>0</v>
      </c>
      <c r="G3763">
        <v>750000</v>
      </c>
      <c r="H3763">
        <v>0</v>
      </c>
      <c r="I3763">
        <v>0</v>
      </c>
      <c r="J3763">
        <v>0</v>
      </c>
      <c r="K3763">
        <v>199.77199999999999</v>
      </c>
      <c r="L3763" t="s">
        <v>19</v>
      </c>
      <c r="M3763" s="2">
        <v>149829000</v>
      </c>
      <c r="N3763" s="2" t="str">
        <f>VLOOKUP(Tabla1[[#This Row],[nemo]],'Nemos y clasificaciones'!$A$2:$B$5000,2,FALSE)</f>
        <v>CFI</v>
      </c>
      <c r="O3763" s="2" t="str">
        <f>VLOOKUP(Tabla1[[#This Row],[nemo]],'Nemos y clasificaciones'!$A$1:$C$3000,3,FALSE)</f>
        <v>CFI</v>
      </c>
      <c r="P3763" s="2"/>
      <c r="Q3763" s="2"/>
    </row>
    <row r="3764" spans="1:17" x14ac:dyDescent="0.25">
      <c r="A3764" t="s">
        <v>10758</v>
      </c>
      <c r="B3764" s="1">
        <v>42483</v>
      </c>
      <c r="C3764" s="1">
        <v>42489</v>
      </c>
      <c r="D3764" t="s">
        <v>14</v>
      </c>
      <c r="E3764" t="s">
        <v>9558</v>
      </c>
      <c r="F3764">
        <v>0</v>
      </c>
      <c r="G3764">
        <v>3983886864</v>
      </c>
      <c r="H3764">
        <v>0</v>
      </c>
      <c r="I3764">
        <v>0</v>
      </c>
      <c r="J3764">
        <v>0</v>
      </c>
      <c r="K3764">
        <v>3.4000000000000002E-2</v>
      </c>
      <c r="L3764" t="s">
        <v>23</v>
      </c>
      <c r="M3764" s="2">
        <v>135452153.37599999</v>
      </c>
      <c r="N3764" s="2" t="str">
        <f>VLOOKUP(Tabla1[[#This Row],[nemo]],'Nemos y clasificaciones'!$A$2:$B$5000,2,FALSE)</f>
        <v>EMPRESAS IANSA S.A.</v>
      </c>
      <c r="O3764" s="2" t="str">
        <f>VLOOKUP(Tabla1[[#This Row],[nemo]],'Nemos y clasificaciones'!$A$1:$C$3000,3,FALSE)</f>
        <v>Alimentos, bebidas y tabaco</v>
      </c>
      <c r="P3764" s="2"/>
      <c r="Q3764" s="2"/>
    </row>
    <row r="3765" spans="1:17" x14ac:dyDescent="0.25">
      <c r="A3765" t="s">
        <v>10239</v>
      </c>
      <c r="B3765" s="1">
        <v>42637</v>
      </c>
      <c r="C3765" s="1">
        <v>42643</v>
      </c>
      <c r="D3765" t="s">
        <v>14</v>
      </c>
      <c r="E3765" t="s">
        <v>8598</v>
      </c>
      <c r="F3765">
        <v>0</v>
      </c>
      <c r="G3765">
        <v>403846</v>
      </c>
      <c r="H3765">
        <v>0</v>
      </c>
      <c r="I3765">
        <v>0</v>
      </c>
      <c r="J3765">
        <v>0</v>
      </c>
      <c r="K3765">
        <v>887.38800000000003</v>
      </c>
      <c r="L3765" t="s">
        <v>19</v>
      </c>
      <c r="M3765" s="2">
        <v>358368094.24800003</v>
      </c>
      <c r="N3765" s="2" t="str">
        <f>VLOOKUP(Tabla1[[#This Row],[nemo]],'Nemos y clasificaciones'!$A$2:$B$5000,2,FALSE)</f>
        <v>CFI</v>
      </c>
      <c r="O3765" s="2" t="str">
        <f>VLOOKUP(Tabla1[[#This Row],[nemo]],'Nemos y clasificaciones'!$A$1:$C$3000,3,FALSE)</f>
        <v>CFI</v>
      </c>
      <c r="P3765" s="2"/>
      <c r="Q3765" s="2"/>
    </row>
    <row r="3766" spans="1:17" x14ac:dyDescent="0.25">
      <c r="A3766" t="s">
        <v>8998</v>
      </c>
      <c r="B3766" s="1">
        <v>43008</v>
      </c>
      <c r="C3766" s="1">
        <v>43014</v>
      </c>
      <c r="D3766" t="s">
        <v>14</v>
      </c>
      <c r="E3766" t="s">
        <v>8598</v>
      </c>
      <c r="F3766">
        <v>0</v>
      </c>
      <c r="G3766">
        <v>403846</v>
      </c>
      <c r="H3766">
        <v>0</v>
      </c>
      <c r="I3766">
        <v>0</v>
      </c>
      <c r="J3766">
        <v>0</v>
      </c>
      <c r="K3766">
        <v>658.54399999999998</v>
      </c>
      <c r="L3766" t="s">
        <v>19</v>
      </c>
      <c r="M3766" s="2">
        <v>265950360.22400001</v>
      </c>
      <c r="N3766" s="2" t="str">
        <f>VLOOKUP(Tabla1[[#This Row],[nemo]],'Nemos y clasificaciones'!$A$2:$B$5000,2,FALSE)</f>
        <v>CFI</v>
      </c>
      <c r="O3766" s="2" t="str">
        <f>VLOOKUP(Tabla1[[#This Row],[nemo]],'Nemos y clasificaciones'!$A$1:$C$3000,3,FALSE)</f>
        <v>CFI</v>
      </c>
      <c r="P3766" s="2"/>
      <c r="Q3766" s="2"/>
    </row>
    <row r="3767" spans="1:17" x14ac:dyDescent="0.25">
      <c r="A3767" t="s">
        <v>8675</v>
      </c>
      <c r="B3767" s="1">
        <v>43097</v>
      </c>
      <c r="C3767" s="1">
        <v>43104</v>
      </c>
      <c r="D3767" t="s">
        <v>14</v>
      </c>
      <c r="E3767" t="s">
        <v>8598</v>
      </c>
      <c r="F3767">
        <v>0</v>
      </c>
      <c r="G3767">
        <v>403846</v>
      </c>
      <c r="H3767">
        <v>0</v>
      </c>
      <c r="I3767">
        <v>0</v>
      </c>
      <c r="J3767">
        <v>0</v>
      </c>
      <c r="K3767">
        <v>640.18799999999999</v>
      </c>
      <c r="L3767" t="s">
        <v>19</v>
      </c>
      <c r="M3767" s="2">
        <v>258537363.04800001</v>
      </c>
      <c r="N3767" s="2" t="str">
        <f>VLOOKUP(Tabla1[[#This Row],[nemo]],'Nemos y clasificaciones'!$A$2:$B$5000,2,FALSE)</f>
        <v>CFI</v>
      </c>
      <c r="O3767" s="2" t="str">
        <f>VLOOKUP(Tabla1[[#This Row],[nemo]],'Nemos y clasificaciones'!$A$1:$C$3000,3,FALSE)</f>
        <v>CFI</v>
      </c>
      <c r="P3767" s="2"/>
      <c r="Q3767" s="2"/>
    </row>
    <row r="3768" spans="1:17" x14ac:dyDescent="0.25">
      <c r="A3768" t="s">
        <v>9975</v>
      </c>
      <c r="B3768" s="1">
        <v>42731</v>
      </c>
      <c r="C3768" s="1">
        <v>42738</v>
      </c>
      <c r="D3768" t="s">
        <v>14</v>
      </c>
      <c r="E3768" t="s">
        <v>8598</v>
      </c>
      <c r="F3768">
        <v>0</v>
      </c>
      <c r="G3768">
        <v>403846</v>
      </c>
      <c r="H3768">
        <v>0</v>
      </c>
      <c r="I3768">
        <v>0</v>
      </c>
      <c r="J3768">
        <v>0</v>
      </c>
      <c r="K3768">
        <v>638.53200000000004</v>
      </c>
      <c r="L3768" t="s">
        <v>19</v>
      </c>
      <c r="M3768" s="2">
        <v>257868594.072</v>
      </c>
      <c r="N3768" s="2" t="str">
        <f>VLOOKUP(Tabla1[[#This Row],[nemo]],'Nemos y clasificaciones'!$A$2:$B$5000,2,FALSE)</f>
        <v>CFI</v>
      </c>
      <c r="O3768" s="2" t="str">
        <f>VLOOKUP(Tabla1[[#This Row],[nemo]],'Nemos y clasificaciones'!$A$1:$C$3000,3,FALSE)</f>
        <v>CFI</v>
      </c>
      <c r="P3768" s="2"/>
      <c r="Q3768" s="2"/>
    </row>
    <row r="3769" spans="1:17" x14ac:dyDescent="0.25">
      <c r="A3769" t="s">
        <v>9804</v>
      </c>
      <c r="B3769" s="1">
        <v>42824</v>
      </c>
      <c r="C3769" s="1">
        <v>42830</v>
      </c>
      <c r="D3769" t="s">
        <v>14</v>
      </c>
      <c r="E3769" t="s">
        <v>8598</v>
      </c>
      <c r="F3769">
        <v>0</v>
      </c>
      <c r="G3769">
        <v>403846</v>
      </c>
      <c r="H3769">
        <v>0</v>
      </c>
      <c r="I3769">
        <v>0</v>
      </c>
      <c r="J3769">
        <v>0</v>
      </c>
      <c r="K3769">
        <v>554.62900000000002</v>
      </c>
      <c r="L3769" t="s">
        <v>19</v>
      </c>
      <c r="M3769" s="2">
        <v>223984703.134</v>
      </c>
      <c r="N3769" s="2" t="str">
        <f>VLOOKUP(Tabla1[[#This Row],[nemo]],'Nemos y clasificaciones'!$A$2:$B$5000,2,FALSE)</f>
        <v>CFI</v>
      </c>
      <c r="O3769" s="2" t="str">
        <f>VLOOKUP(Tabla1[[#This Row],[nemo]],'Nemos y clasificaciones'!$A$1:$C$3000,3,FALSE)</f>
        <v>CFI</v>
      </c>
      <c r="P3769" s="2"/>
      <c r="Q3769" s="2"/>
    </row>
    <row r="3770" spans="1:17" x14ac:dyDescent="0.25">
      <c r="A3770" t="s">
        <v>10942</v>
      </c>
      <c r="B3770" s="1">
        <v>42381</v>
      </c>
      <c r="C3770" s="1">
        <v>42387</v>
      </c>
      <c r="D3770" t="s">
        <v>14</v>
      </c>
      <c r="E3770" t="s">
        <v>8598</v>
      </c>
      <c r="F3770">
        <v>0</v>
      </c>
      <c r="G3770">
        <v>403846</v>
      </c>
      <c r="H3770">
        <v>0</v>
      </c>
      <c r="I3770">
        <v>0</v>
      </c>
      <c r="J3770">
        <v>0</v>
      </c>
      <c r="K3770">
        <v>299.10399999999998</v>
      </c>
      <c r="L3770" t="s">
        <v>19</v>
      </c>
      <c r="M3770" s="2">
        <v>120791953.984</v>
      </c>
      <c r="N3770" s="2" t="str">
        <f>VLOOKUP(Tabla1[[#This Row],[nemo]],'Nemos y clasificaciones'!$A$2:$B$5000,2,FALSE)</f>
        <v>CFI</v>
      </c>
      <c r="O3770" s="2" t="str">
        <f>VLOOKUP(Tabla1[[#This Row],[nemo]],'Nemos y clasificaciones'!$A$1:$C$3000,3,FALSE)</f>
        <v>CFI</v>
      </c>
      <c r="P3770" s="2"/>
      <c r="Q3770" s="2"/>
    </row>
    <row r="3771" spans="1:17" x14ac:dyDescent="0.25">
      <c r="A3771" t="s">
        <v>10428</v>
      </c>
      <c r="B3771" s="1">
        <v>42542</v>
      </c>
      <c r="C3771" s="1">
        <v>42549</v>
      </c>
      <c r="D3771" t="s">
        <v>14</v>
      </c>
      <c r="E3771" t="s">
        <v>8598</v>
      </c>
      <c r="F3771">
        <v>0</v>
      </c>
      <c r="G3771">
        <v>403846</v>
      </c>
      <c r="H3771">
        <v>0</v>
      </c>
      <c r="I3771">
        <v>0</v>
      </c>
      <c r="J3771">
        <v>0</v>
      </c>
      <c r="K3771">
        <v>288.06799999999998</v>
      </c>
      <c r="L3771" t="s">
        <v>19</v>
      </c>
      <c r="M3771" s="2">
        <v>116335109.528</v>
      </c>
      <c r="N3771" s="2" t="str">
        <f>VLOOKUP(Tabla1[[#This Row],[nemo]],'Nemos y clasificaciones'!$A$2:$B$5000,2,FALSE)</f>
        <v>CFI</v>
      </c>
      <c r="O3771" s="2" t="str">
        <f>VLOOKUP(Tabla1[[#This Row],[nemo]],'Nemos y clasificaciones'!$A$1:$C$3000,3,FALSE)</f>
        <v>CFI</v>
      </c>
      <c r="P3771" s="2"/>
      <c r="Q3771" s="2"/>
    </row>
    <row r="3772" spans="1:17" x14ac:dyDescent="0.25">
      <c r="A3772" t="s">
        <v>9195</v>
      </c>
      <c r="B3772" s="1">
        <v>42915</v>
      </c>
      <c r="C3772" s="1">
        <v>42921</v>
      </c>
      <c r="D3772" t="s">
        <v>14</v>
      </c>
      <c r="E3772" t="s">
        <v>8598</v>
      </c>
      <c r="F3772">
        <v>0</v>
      </c>
      <c r="G3772">
        <v>403846</v>
      </c>
      <c r="H3772">
        <v>0</v>
      </c>
      <c r="I3772">
        <v>0</v>
      </c>
      <c r="J3772">
        <v>0</v>
      </c>
      <c r="K3772">
        <v>209.739</v>
      </c>
      <c r="L3772" t="s">
        <v>19</v>
      </c>
      <c r="M3772" s="2">
        <v>84702256.194000006</v>
      </c>
      <c r="N3772" s="2" t="str">
        <f>VLOOKUP(Tabla1[[#This Row],[nemo]],'Nemos y clasificaciones'!$A$2:$B$5000,2,FALSE)</f>
        <v>CFI</v>
      </c>
      <c r="O3772" s="2" t="str">
        <f>VLOOKUP(Tabla1[[#This Row],[nemo]],'Nemos y clasificaciones'!$A$1:$C$3000,3,FALSE)</f>
        <v>CFI</v>
      </c>
      <c r="P3772" s="2"/>
      <c r="Q3772" s="2"/>
    </row>
    <row r="3773" spans="1:17" x14ac:dyDescent="0.25">
      <c r="A3773" t="s">
        <v>8597</v>
      </c>
      <c r="B3773" s="1">
        <v>43130</v>
      </c>
      <c r="C3773" s="1">
        <v>43136</v>
      </c>
      <c r="D3773" t="s">
        <v>14</v>
      </c>
      <c r="E3773" t="s">
        <v>8598</v>
      </c>
      <c r="F3773">
        <v>0</v>
      </c>
      <c r="G3773">
        <v>403846</v>
      </c>
      <c r="H3773">
        <v>0</v>
      </c>
      <c r="I3773">
        <v>0</v>
      </c>
      <c r="J3773">
        <v>0</v>
      </c>
      <c r="K3773">
        <v>135.85</v>
      </c>
      <c r="L3773" t="s">
        <v>19</v>
      </c>
      <c r="M3773" s="2">
        <v>54862479.100000001</v>
      </c>
      <c r="N3773" s="2" t="str">
        <f>VLOOKUP(Tabla1[[#This Row],[nemo]],'Nemos y clasificaciones'!$A$2:$B$5000,2,FALSE)</f>
        <v>CFI</v>
      </c>
      <c r="O3773" s="2" t="str">
        <f>VLOOKUP(Tabla1[[#This Row],[nemo]],'Nemos y clasificaciones'!$A$1:$C$3000,3,FALSE)</f>
        <v>CFI</v>
      </c>
      <c r="P3773" s="2"/>
      <c r="Q3773" s="2"/>
    </row>
    <row r="3774" spans="1:17" x14ac:dyDescent="0.25">
      <c r="A3774" t="s">
        <v>10873</v>
      </c>
      <c r="B3774" s="1">
        <v>42448</v>
      </c>
      <c r="C3774" s="1">
        <v>42457</v>
      </c>
      <c r="D3774" t="s">
        <v>14</v>
      </c>
      <c r="E3774" t="s">
        <v>8598</v>
      </c>
      <c r="F3774">
        <v>0</v>
      </c>
      <c r="G3774">
        <v>403846</v>
      </c>
      <c r="H3774">
        <v>0</v>
      </c>
      <c r="I3774">
        <v>0</v>
      </c>
      <c r="J3774">
        <v>0</v>
      </c>
      <c r="K3774">
        <v>109.288</v>
      </c>
      <c r="L3774" t="s">
        <v>19</v>
      </c>
      <c r="M3774" s="2">
        <v>44135521.648000002</v>
      </c>
      <c r="N3774" s="2" t="str">
        <f>VLOOKUP(Tabla1[[#This Row],[nemo]],'Nemos y clasificaciones'!$A$2:$B$5000,2,FALSE)</f>
        <v>CFI</v>
      </c>
      <c r="O3774" s="2" t="str">
        <f>VLOOKUP(Tabla1[[#This Row],[nemo]],'Nemos y clasificaciones'!$A$1:$C$3000,3,FALSE)</f>
        <v>CFI</v>
      </c>
      <c r="P3774" s="2"/>
      <c r="Q3774" s="2"/>
    </row>
    <row r="3775" spans="1:17" x14ac:dyDescent="0.25">
      <c r="A3775" t="s">
        <v>5537</v>
      </c>
      <c r="B3775" s="1">
        <v>43739</v>
      </c>
      <c r="C3775" s="1">
        <v>43745</v>
      </c>
      <c r="D3775" t="s">
        <v>21</v>
      </c>
      <c r="E3775" t="s">
        <v>367</v>
      </c>
      <c r="F3775">
        <v>0</v>
      </c>
      <c r="G3775">
        <v>1000000</v>
      </c>
      <c r="H3775">
        <v>0</v>
      </c>
      <c r="I3775">
        <v>0</v>
      </c>
      <c r="J3775">
        <v>0</v>
      </c>
      <c r="K3775">
        <v>6.0990000000000002</v>
      </c>
      <c r="L3775" t="s">
        <v>16</v>
      </c>
      <c r="M3775" s="2">
        <v>6099000</v>
      </c>
      <c r="N3775" s="2" t="str">
        <f>VLOOKUP(Tabla1[[#This Row],[nemo]],'Nemos y clasificaciones'!$A$2:$B$5000,2,FALSE)</f>
        <v>CFI</v>
      </c>
      <c r="O3775" s="2" t="str">
        <f>VLOOKUP(Tabla1[[#This Row],[nemo]],'Nemos y clasificaciones'!$A$1:$C$3000,3,FALSE)</f>
        <v>CFI</v>
      </c>
      <c r="P3775" s="2"/>
      <c r="Q3775" s="2"/>
    </row>
    <row r="3776" spans="1:17" x14ac:dyDescent="0.25">
      <c r="A3776" t="s">
        <v>2613</v>
      </c>
      <c r="B3776" s="1">
        <v>44224</v>
      </c>
      <c r="C3776" s="1">
        <v>44230</v>
      </c>
      <c r="D3776" t="s">
        <v>21</v>
      </c>
      <c r="E3776" t="s">
        <v>367</v>
      </c>
      <c r="F3776">
        <v>0</v>
      </c>
      <c r="G3776">
        <v>1000000</v>
      </c>
      <c r="H3776">
        <v>0</v>
      </c>
      <c r="I3776">
        <v>0</v>
      </c>
      <c r="J3776">
        <v>0</v>
      </c>
      <c r="K3776">
        <v>5.1929999999999996</v>
      </c>
      <c r="L3776" t="s">
        <v>16</v>
      </c>
      <c r="M3776" s="2">
        <v>5193000</v>
      </c>
      <c r="N3776" s="2" t="str">
        <f>VLOOKUP(Tabla1[[#This Row],[nemo]],'Nemos y clasificaciones'!$A$2:$B$5000,2,FALSE)</f>
        <v>CFI</v>
      </c>
      <c r="O3776" s="2" t="str">
        <f>VLOOKUP(Tabla1[[#This Row],[nemo]],'Nemos y clasificaciones'!$A$1:$C$3000,3,FALSE)</f>
        <v>CFI</v>
      </c>
      <c r="P3776" s="2"/>
      <c r="Q3776" s="2"/>
    </row>
    <row r="3777" spans="1:17" x14ac:dyDescent="0.25">
      <c r="A3777" t="s">
        <v>6304</v>
      </c>
      <c r="B3777" s="1">
        <v>43600</v>
      </c>
      <c r="C3777" s="1">
        <v>43607</v>
      </c>
      <c r="D3777" t="s">
        <v>14</v>
      </c>
      <c r="E3777" t="s">
        <v>4268</v>
      </c>
      <c r="F3777">
        <v>0</v>
      </c>
      <c r="G3777">
        <v>6400</v>
      </c>
      <c r="H3777">
        <v>0</v>
      </c>
      <c r="I3777">
        <v>0</v>
      </c>
      <c r="J3777">
        <v>0</v>
      </c>
      <c r="K3777">
        <v>20674.004000000001</v>
      </c>
      <c r="L3777" t="s">
        <v>19</v>
      </c>
      <c r="M3777" s="2">
        <v>132313625.59999999</v>
      </c>
      <c r="N3777" s="2" t="str">
        <f>VLOOKUP(Tabla1[[#This Row],[nemo]],'Nemos y clasificaciones'!$A$2:$B$5000,2,FALSE)</f>
        <v>VALPARAISO SPORTING CLUB S.A.</v>
      </c>
      <c r="O3777" s="2" t="str">
        <f>VLOOKUP(Tabla1[[#This Row],[nemo]],'Nemos y clasificaciones'!$A$1:$C$3000,3,FALSE)</f>
        <v>Recreación y servicios educacionales</v>
      </c>
      <c r="P3777" s="2"/>
      <c r="Q3777" s="2"/>
    </row>
    <row r="3778" spans="1:17" x14ac:dyDescent="0.25">
      <c r="A3778" t="s">
        <v>7311</v>
      </c>
      <c r="B3778" s="1">
        <v>43410</v>
      </c>
      <c r="C3778" s="1">
        <v>43416</v>
      </c>
      <c r="D3778" t="s">
        <v>21</v>
      </c>
      <c r="E3778" t="s">
        <v>367</v>
      </c>
      <c r="F3778">
        <v>0</v>
      </c>
      <c r="G3778">
        <v>1000000</v>
      </c>
      <c r="H3778">
        <v>0</v>
      </c>
      <c r="I3778">
        <v>0</v>
      </c>
      <c r="J3778">
        <v>0</v>
      </c>
      <c r="K3778">
        <v>4.069</v>
      </c>
      <c r="L3778" t="s">
        <v>16</v>
      </c>
      <c r="M3778" s="2">
        <v>4069000</v>
      </c>
      <c r="N3778" s="2" t="str">
        <f>VLOOKUP(Tabla1[[#This Row],[nemo]],'Nemos y clasificaciones'!$A$2:$B$5000,2,FALSE)</f>
        <v>CFI</v>
      </c>
      <c r="O3778" s="2" t="str">
        <f>VLOOKUP(Tabla1[[#This Row],[nemo]],'Nemos y clasificaciones'!$A$1:$C$3000,3,FALSE)</f>
        <v>CFI</v>
      </c>
      <c r="P3778" s="2"/>
      <c r="Q3778" s="2"/>
    </row>
    <row r="3779" spans="1:17" x14ac:dyDescent="0.25">
      <c r="A3779" t="s">
        <v>7547</v>
      </c>
      <c r="B3779" s="1">
        <v>43342</v>
      </c>
      <c r="C3779" s="1">
        <v>43348</v>
      </c>
      <c r="D3779" t="s">
        <v>21</v>
      </c>
      <c r="E3779" t="s">
        <v>367</v>
      </c>
      <c r="F3779">
        <v>0</v>
      </c>
      <c r="G3779">
        <v>1000000</v>
      </c>
      <c r="H3779">
        <v>0</v>
      </c>
      <c r="I3779">
        <v>0</v>
      </c>
      <c r="J3779">
        <v>0</v>
      </c>
      <c r="K3779">
        <v>3.665</v>
      </c>
      <c r="L3779" t="s">
        <v>16</v>
      </c>
      <c r="M3779" s="2">
        <v>3665000</v>
      </c>
      <c r="N3779" s="2" t="str">
        <f>VLOOKUP(Tabla1[[#This Row],[nemo]],'Nemos y clasificaciones'!$A$2:$B$5000,2,FALSE)</f>
        <v>CFI</v>
      </c>
      <c r="O3779" s="2" t="str">
        <f>VLOOKUP(Tabla1[[#This Row],[nemo]],'Nemos y clasificaciones'!$A$1:$C$3000,3,FALSE)</f>
        <v>CFI</v>
      </c>
      <c r="P3779" s="2"/>
      <c r="Q3779" s="2"/>
    </row>
    <row r="3780" spans="1:17" x14ac:dyDescent="0.25">
      <c r="A3780" t="s">
        <v>366</v>
      </c>
      <c r="B3780" s="1">
        <v>44434</v>
      </c>
      <c r="C3780" s="1">
        <v>44440</v>
      </c>
      <c r="D3780" t="s">
        <v>21</v>
      </c>
      <c r="E3780" t="s">
        <v>367</v>
      </c>
      <c r="F3780">
        <v>0</v>
      </c>
      <c r="G3780">
        <v>1000000</v>
      </c>
      <c r="H3780">
        <v>0</v>
      </c>
      <c r="I3780">
        <v>0</v>
      </c>
      <c r="J3780">
        <v>0</v>
      </c>
      <c r="K3780">
        <v>3.0950000000000002</v>
      </c>
      <c r="L3780" t="s">
        <v>16</v>
      </c>
      <c r="M3780" s="2">
        <v>3095000</v>
      </c>
      <c r="N3780" s="2" t="str">
        <f>VLOOKUP(Tabla1[[#This Row],[nemo]],'Nemos y clasificaciones'!$A$2:$B$5000,2,FALSE)</f>
        <v>CFI</v>
      </c>
      <c r="O3780" s="2" t="str">
        <f>VLOOKUP(Tabla1[[#This Row],[nemo]],'Nemos y clasificaciones'!$A$1:$C$3000,3,FALSE)</f>
        <v>CFI</v>
      </c>
      <c r="P3780" s="2"/>
      <c r="Q3780" s="2"/>
    </row>
    <row r="3781" spans="1:17" x14ac:dyDescent="0.25">
      <c r="A3781" t="s">
        <v>5286</v>
      </c>
      <c r="B3781" s="1">
        <v>43809</v>
      </c>
      <c r="C3781" s="1">
        <v>43815</v>
      </c>
      <c r="D3781" t="s">
        <v>21</v>
      </c>
      <c r="E3781" t="s">
        <v>367</v>
      </c>
      <c r="F3781">
        <v>0</v>
      </c>
      <c r="G3781">
        <v>1000000</v>
      </c>
      <c r="H3781">
        <v>0</v>
      </c>
      <c r="I3781">
        <v>0</v>
      </c>
      <c r="J3781">
        <v>0</v>
      </c>
      <c r="K3781">
        <v>3.0779999999999998</v>
      </c>
      <c r="L3781" t="s">
        <v>16</v>
      </c>
      <c r="M3781" s="2">
        <v>3078000</v>
      </c>
      <c r="N3781" s="2" t="str">
        <f>VLOOKUP(Tabla1[[#This Row],[nemo]],'Nemos y clasificaciones'!$A$2:$B$5000,2,FALSE)</f>
        <v>CFI</v>
      </c>
      <c r="O3781" s="2" t="str">
        <f>VLOOKUP(Tabla1[[#This Row],[nemo]],'Nemos y clasificaciones'!$A$1:$C$3000,3,FALSE)</f>
        <v>CFI</v>
      </c>
      <c r="P3781" s="2"/>
      <c r="Q3781" s="2"/>
    </row>
    <row r="3782" spans="1:17" x14ac:dyDescent="0.25">
      <c r="A3782" t="s">
        <v>6854</v>
      </c>
      <c r="B3782" s="1">
        <v>43524</v>
      </c>
      <c r="C3782" s="1">
        <v>43530</v>
      </c>
      <c r="D3782" t="s">
        <v>21</v>
      </c>
      <c r="E3782" t="s">
        <v>367</v>
      </c>
      <c r="F3782">
        <v>0</v>
      </c>
      <c r="G3782">
        <v>1000000</v>
      </c>
      <c r="H3782">
        <v>0</v>
      </c>
      <c r="I3782">
        <v>0</v>
      </c>
      <c r="J3782">
        <v>0</v>
      </c>
      <c r="K3782">
        <v>2.9119999999999999</v>
      </c>
      <c r="L3782" t="s">
        <v>16</v>
      </c>
      <c r="M3782" s="2">
        <v>2912000</v>
      </c>
      <c r="N3782" s="2" t="str">
        <f>VLOOKUP(Tabla1[[#This Row],[nemo]],'Nemos y clasificaciones'!$A$2:$B$5000,2,FALSE)</f>
        <v>CFI</v>
      </c>
      <c r="O3782" s="2" t="str">
        <f>VLOOKUP(Tabla1[[#This Row],[nemo]],'Nemos y clasificaciones'!$A$1:$C$3000,3,FALSE)</f>
        <v>CFI</v>
      </c>
      <c r="P3782" s="2"/>
      <c r="Q3782" s="2"/>
    </row>
    <row r="3783" spans="1:17" x14ac:dyDescent="0.25">
      <c r="A3783" t="s">
        <v>5909</v>
      </c>
      <c r="B3783" s="1">
        <v>43638</v>
      </c>
      <c r="C3783" s="1">
        <v>43644</v>
      </c>
      <c r="D3783" t="s">
        <v>21</v>
      </c>
      <c r="E3783" t="s">
        <v>367</v>
      </c>
      <c r="F3783">
        <v>0</v>
      </c>
      <c r="G3783">
        <v>1000000</v>
      </c>
      <c r="H3783">
        <v>0</v>
      </c>
      <c r="I3783">
        <v>0</v>
      </c>
      <c r="J3783">
        <v>0</v>
      </c>
      <c r="K3783">
        <v>2.379</v>
      </c>
      <c r="L3783" t="s">
        <v>16</v>
      </c>
      <c r="M3783" s="2">
        <v>2379000</v>
      </c>
      <c r="N3783" s="2" t="str">
        <f>VLOOKUP(Tabla1[[#This Row],[nemo]],'Nemos y clasificaciones'!$A$2:$B$5000,2,FALSE)</f>
        <v>CFI</v>
      </c>
      <c r="O3783" s="2" t="str">
        <f>VLOOKUP(Tabla1[[#This Row],[nemo]],'Nemos y clasificaciones'!$A$1:$C$3000,3,FALSE)</f>
        <v>CFI</v>
      </c>
      <c r="P3783" s="2"/>
      <c r="Q3783" s="2"/>
    </row>
    <row r="3784" spans="1:17" x14ac:dyDescent="0.25">
      <c r="A3784" t="s">
        <v>529</v>
      </c>
      <c r="B3784" s="1">
        <v>44418</v>
      </c>
      <c r="C3784" s="1">
        <v>44424</v>
      </c>
      <c r="D3784" t="s">
        <v>21</v>
      </c>
      <c r="E3784" t="s">
        <v>367</v>
      </c>
      <c r="F3784">
        <v>0</v>
      </c>
      <c r="G3784">
        <v>1000000</v>
      </c>
      <c r="H3784">
        <v>0</v>
      </c>
      <c r="I3784">
        <v>0</v>
      </c>
      <c r="J3784">
        <v>0</v>
      </c>
      <c r="K3784">
        <v>1.744</v>
      </c>
      <c r="L3784" t="s">
        <v>16</v>
      </c>
      <c r="M3784" s="2">
        <v>1744000</v>
      </c>
      <c r="N3784" s="2" t="str">
        <f>VLOOKUP(Tabla1[[#This Row],[nemo]],'Nemos y clasificaciones'!$A$2:$B$5000,2,FALSE)</f>
        <v>CFI</v>
      </c>
      <c r="O3784" s="2" t="str">
        <f>VLOOKUP(Tabla1[[#This Row],[nemo]],'Nemos y clasificaciones'!$A$1:$C$3000,3,FALSE)</f>
        <v>CFI</v>
      </c>
      <c r="P3784" s="2"/>
      <c r="Q3784" s="2"/>
    </row>
    <row r="3785" spans="1:17" x14ac:dyDescent="0.25">
      <c r="A3785" t="s">
        <v>2545</v>
      </c>
      <c r="B3785" s="1">
        <v>44244</v>
      </c>
      <c r="C3785" s="1">
        <v>44250</v>
      </c>
      <c r="D3785" t="s">
        <v>21</v>
      </c>
      <c r="E3785" t="s">
        <v>367</v>
      </c>
      <c r="F3785">
        <v>0</v>
      </c>
      <c r="G3785">
        <v>1000000</v>
      </c>
      <c r="H3785">
        <v>0</v>
      </c>
      <c r="I3785">
        <v>0</v>
      </c>
      <c r="J3785">
        <v>0</v>
      </c>
      <c r="K3785">
        <v>1.173</v>
      </c>
      <c r="L3785" t="s">
        <v>16</v>
      </c>
      <c r="M3785" s="2">
        <v>1173000</v>
      </c>
      <c r="N3785" s="2" t="str">
        <f>VLOOKUP(Tabla1[[#This Row],[nemo]],'Nemos y clasificaciones'!$A$2:$B$5000,2,FALSE)</f>
        <v>CFI</v>
      </c>
      <c r="O3785" s="2" t="str">
        <f>VLOOKUP(Tabla1[[#This Row],[nemo]],'Nemos y clasificaciones'!$A$1:$C$3000,3,FALSE)</f>
        <v>CFI</v>
      </c>
      <c r="P3785" s="2"/>
      <c r="Q3785" s="2"/>
    </row>
    <row r="3786" spans="1:17" x14ac:dyDescent="0.25">
      <c r="A3786" t="s">
        <v>708</v>
      </c>
      <c r="B3786" s="1">
        <v>44398</v>
      </c>
      <c r="C3786" s="1">
        <v>44404</v>
      </c>
      <c r="D3786" t="s">
        <v>14</v>
      </c>
      <c r="E3786" t="s">
        <v>709</v>
      </c>
      <c r="F3786">
        <v>0</v>
      </c>
      <c r="G3786">
        <v>1300</v>
      </c>
      <c r="H3786">
        <v>0</v>
      </c>
      <c r="I3786">
        <v>0</v>
      </c>
      <c r="J3786">
        <v>0</v>
      </c>
      <c r="K3786">
        <v>100000</v>
      </c>
      <c r="L3786" t="s">
        <v>19</v>
      </c>
      <c r="M3786" s="2">
        <v>130000000</v>
      </c>
      <c r="N3786" s="2" t="str">
        <f>VLOOKUP(Tabla1[[#This Row],[nemo]],'Nemos y clasificaciones'!$A$2:$B$5000,2,FALSE)</f>
        <v>INMOBILIARIA CENTRAL DE ESTACIONAMIENTOS AGUSTINAS S.A.</v>
      </c>
      <c r="O3786" s="2" t="str">
        <f>VLOOKUP(Tabla1[[#This Row],[nemo]],'Nemos y clasificaciones'!$A$1:$C$3000,3,FALSE)</f>
        <v>Servicios financieros</v>
      </c>
      <c r="P3786" s="2"/>
      <c r="Q3786" s="2"/>
    </row>
    <row r="3787" spans="1:17" x14ac:dyDescent="0.25">
      <c r="A3787" t="s">
        <v>6635</v>
      </c>
      <c r="B3787" s="1">
        <v>43573</v>
      </c>
      <c r="C3787" s="1">
        <v>43581</v>
      </c>
      <c r="D3787" t="s">
        <v>14</v>
      </c>
      <c r="E3787" t="s">
        <v>709</v>
      </c>
      <c r="F3787">
        <v>0</v>
      </c>
      <c r="G3787">
        <v>1300</v>
      </c>
      <c r="H3787">
        <v>0</v>
      </c>
      <c r="I3787">
        <v>0</v>
      </c>
      <c r="J3787">
        <v>0</v>
      </c>
      <c r="K3787">
        <v>100000</v>
      </c>
      <c r="L3787" t="s">
        <v>19</v>
      </c>
      <c r="M3787" s="2">
        <v>130000000</v>
      </c>
      <c r="N3787" s="2" t="str">
        <f>VLOOKUP(Tabla1[[#This Row],[nemo]],'Nemos y clasificaciones'!$A$2:$B$5000,2,FALSE)</f>
        <v>INMOBILIARIA CENTRAL DE ESTACIONAMIENTOS AGUSTINAS S.A.</v>
      </c>
      <c r="O3787" s="2" t="str">
        <f>VLOOKUP(Tabla1[[#This Row],[nemo]],'Nemos y clasificaciones'!$A$1:$C$3000,3,FALSE)</f>
        <v>Servicios financieros</v>
      </c>
      <c r="P3787" s="2"/>
      <c r="Q3787" s="2"/>
    </row>
    <row r="3788" spans="1:17" x14ac:dyDescent="0.25">
      <c r="A3788" t="s">
        <v>10313</v>
      </c>
      <c r="B3788" s="1">
        <v>42577</v>
      </c>
      <c r="C3788" s="1">
        <v>42583</v>
      </c>
      <c r="D3788" t="s">
        <v>14</v>
      </c>
      <c r="E3788" t="s">
        <v>709</v>
      </c>
      <c r="F3788">
        <v>0</v>
      </c>
      <c r="G3788">
        <v>1300</v>
      </c>
      <c r="H3788">
        <v>0</v>
      </c>
      <c r="I3788">
        <v>0</v>
      </c>
      <c r="J3788">
        <v>0</v>
      </c>
      <c r="K3788">
        <v>100000</v>
      </c>
      <c r="L3788" t="s">
        <v>19</v>
      </c>
      <c r="M3788" s="2">
        <v>130000000</v>
      </c>
      <c r="N3788" s="2" t="str">
        <f>VLOOKUP(Tabla1[[#This Row],[nemo]],'Nemos y clasificaciones'!$A$2:$B$5000,2,FALSE)</f>
        <v>INMOBILIARIA CENTRAL DE ESTACIONAMIENTOS AGUSTINAS S.A.</v>
      </c>
      <c r="O3788" s="2" t="str">
        <f>VLOOKUP(Tabla1[[#This Row],[nemo]],'Nemos y clasificaciones'!$A$1:$C$3000,3,FALSE)</f>
        <v>Servicios financieros</v>
      </c>
      <c r="P3788" s="2"/>
      <c r="Q3788" s="2"/>
    </row>
    <row r="3789" spans="1:17" x14ac:dyDescent="0.25">
      <c r="A3789" t="s">
        <v>11806</v>
      </c>
      <c r="B3789" s="1">
        <v>42115</v>
      </c>
      <c r="C3789" s="1">
        <v>42121</v>
      </c>
      <c r="D3789" t="s">
        <v>14</v>
      </c>
      <c r="E3789" t="s">
        <v>709</v>
      </c>
      <c r="F3789">
        <v>0</v>
      </c>
      <c r="G3789">
        <v>1300</v>
      </c>
      <c r="H3789">
        <v>0</v>
      </c>
      <c r="I3789">
        <v>0</v>
      </c>
      <c r="J3789">
        <v>0</v>
      </c>
      <c r="K3789">
        <v>100000</v>
      </c>
      <c r="L3789" t="s">
        <v>19</v>
      </c>
      <c r="M3789" s="2">
        <v>130000000</v>
      </c>
      <c r="N3789" s="2" t="str">
        <f>VLOOKUP(Tabla1[[#This Row],[nemo]],'Nemos y clasificaciones'!$A$2:$B$5000,2,FALSE)</f>
        <v>INMOBILIARIA CENTRAL DE ESTACIONAMIENTOS AGUSTINAS S.A.</v>
      </c>
      <c r="O3789" s="2" t="str">
        <f>VLOOKUP(Tabla1[[#This Row],[nemo]],'Nemos y clasificaciones'!$A$1:$C$3000,3,FALSE)</f>
        <v>Servicios financieros</v>
      </c>
      <c r="P3789" s="2"/>
      <c r="Q3789" s="2"/>
    </row>
    <row r="3790" spans="1:17" x14ac:dyDescent="0.25">
      <c r="A3790" t="s">
        <v>4815</v>
      </c>
      <c r="B3790" s="1">
        <v>43888</v>
      </c>
      <c r="C3790" s="1">
        <v>43894</v>
      </c>
      <c r="D3790" t="s">
        <v>21</v>
      </c>
      <c r="E3790" t="s">
        <v>367</v>
      </c>
      <c r="F3790">
        <v>0</v>
      </c>
      <c r="G3790">
        <v>1000000</v>
      </c>
      <c r="H3790">
        <v>0</v>
      </c>
      <c r="I3790">
        <v>0</v>
      </c>
      <c r="J3790">
        <v>0</v>
      </c>
      <c r="K3790">
        <v>0.878</v>
      </c>
      <c r="L3790" t="s">
        <v>23</v>
      </c>
      <c r="M3790" s="2">
        <v>878000</v>
      </c>
      <c r="N3790" s="2" t="str">
        <f>VLOOKUP(Tabla1[[#This Row],[nemo]],'Nemos y clasificaciones'!$A$2:$B$5000,2,FALSE)</f>
        <v>CFI</v>
      </c>
      <c r="O3790" s="2" t="str">
        <f>VLOOKUP(Tabla1[[#This Row],[nemo]],'Nemos y clasificaciones'!$A$1:$C$3000,3,FALSE)</f>
        <v>CFI</v>
      </c>
      <c r="P3790" s="2"/>
      <c r="Q3790" s="2"/>
    </row>
    <row r="3791" spans="1:17" x14ac:dyDescent="0.25">
      <c r="A3791" t="s">
        <v>553</v>
      </c>
      <c r="B3791" s="1">
        <v>44413</v>
      </c>
      <c r="C3791" s="1">
        <v>44419</v>
      </c>
      <c r="D3791" t="s">
        <v>21</v>
      </c>
      <c r="E3791" t="s">
        <v>367</v>
      </c>
      <c r="F3791">
        <v>0</v>
      </c>
      <c r="G3791">
        <v>1000000</v>
      </c>
      <c r="H3791">
        <v>0</v>
      </c>
      <c r="I3791">
        <v>0</v>
      </c>
      <c r="J3791">
        <v>0</v>
      </c>
      <c r="K3791">
        <v>0.59499999999999997</v>
      </c>
      <c r="L3791" t="s">
        <v>23</v>
      </c>
      <c r="M3791" s="2">
        <v>595000</v>
      </c>
      <c r="N3791" s="2" t="str">
        <f>VLOOKUP(Tabla1[[#This Row],[nemo]],'Nemos y clasificaciones'!$A$2:$B$5000,2,FALSE)</f>
        <v>CFI</v>
      </c>
      <c r="O3791" s="2" t="str">
        <f>VLOOKUP(Tabla1[[#This Row],[nemo]],'Nemos y clasificaciones'!$A$1:$C$3000,3,FALSE)</f>
        <v>CFI</v>
      </c>
      <c r="P3791" s="2"/>
      <c r="Q3791" s="2"/>
    </row>
    <row r="3792" spans="1:17" x14ac:dyDescent="0.25">
      <c r="A3792" t="s">
        <v>3715</v>
      </c>
      <c r="B3792" s="1">
        <v>44005</v>
      </c>
      <c r="C3792" s="1">
        <v>44012</v>
      </c>
      <c r="D3792" t="s">
        <v>86</v>
      </c>
      <c r="E3792" t="s">
        <v>1028</v>
      </c>
      <c r="F3792">
        <v>0</v>
      </c>
      <c r="G3792">
        <v>312670</v>
      </c>
      <c r="H3792">
        <v>0</v>
      </c>
      <c r="I3792">
        <v>0</v>
      </c>
      <c r="J3792">
        <v>0</v>
      </c>
      <c r="K3792">
        <v>294.35399999999998</v>
      </c>
      <c r="L3792" t="s">
        <v>19</v>
      </c>
      <c r="M3792" s="2">
        <v>92035665.180000007</v>
      </c>
      <c r="N3792" s="2" t="str">
        <f>VLOOKUP(Tabla1[[#This Row],[nemo]],'Nemos y clasificaciones'!$A$2:$B$5000,2,FALSE)</f>
        <v>CFI</v>
      </c>
      <c r="O3792" s="2" t="str">
        <f>VLOOKUP(Tabla1[[#This Row],[nemo]],'Nemos y clasificaciones'!$A$1:$C$3000,3,FALSE)</f>
        <v>CFI</v>
      </c>
      <c r="P3792" s="2"/>
      <c r="Q3792" s="2"/>
    </row>
    <row r="3793" spans="1:17" x14ac:dyDescent="0.25">
      <c r="A3793" t="s">
        <v>1027</v>
      </c>
      <c r="B3793" s="1">
        <v>44369</v>
      </c>
      <c r="C3793" s="1">
        <v>44376</v>
      </c>
      <c r="D3793" t="s">
        <v>86</v>
      </c>
      <c r="E3793" t="s">
        <v>1028</v>
      </c>
      <c r="F3793">
        <v>0</v>
      </c>
      <c r="G3793">
        <v>312670</v>
      </c>
      <c r="H3793">
        <v>0</v>
      </c>
      <c r="I3793">
        <v>0</v>
      </c>
      <c r="J3793">
        <v>0</v>
      </c>
      <c r="K3793">
        <v>44.893999999999998</v>
      </c>
      <c r="L3793" t="s">
        <v>54</v>
      </c>
      <c r="M3793" s="2">
        <v>14037006.98</v>
      </c>
      <c r="N3793" s="2" t="str">
        <f>VLOOKUP(Tabla1[[#This Row],[nemo]],'Nemos y clasificaciones'!$A$2:$B$5000,2,FALSE)</f>
        <v>CFI</v>
      </c>
      <c r="O3793" s="2" t="str">
        <f>VLOOKUP(Tabla1[[#This Row],[nemo]],'Nemos y clasificaciones'!$A$1:$C$3000,3,FALSE)</f>
        <v>CFI</v>
      </c>
      <c r="P3793" s="2"/>
      <c r="Q3793" s="2"/>
    </row>
    <row r="3794" spans="1:17" x14ac:dyDescent="0.25">
      <c r="A3794" t="s">
        <v>2612</v>
      </c>
      <c r="B3794" s="1">
        <v>44224</v>
      </c>
      <c r="C3794" s="1">
        <v>44230</v>
      </c>
      <c r="D3794" t="s">
        <v>86</v>
      </c>
      <c r="E3794" t="s">
        <v>1028</v>
      </c>
      <c r="F3794">
        <v>0</v>
      </c>
      <c r="G3794">
        <v>312670</v>
      </c>
      <c r="H3794">
        <v>0</v>
      </c>
      <c r="I3794">
        <v>0</v>
      </c>
      <c r="J3794">
        <v>0</v>
      </c>
      <c r="K3794">
        <v>10.622</v>
      </c>
      <c r="L3794" t="s">
        <v>54</v>
      </c>
      <c r="M3794" s="2">
        <v>3321180.74</v>
      </c>
      <c r="N3794" s="2" t="str">
        <f>VLOOKUP(Tabla1[[#This Row],[nemo]],'Nemos y clasificaciones'!$A$2:$B$5000,2,FALSE)</f>
        <v>CFI</v>
      </c>
      <c r="O3794" s="2" t="str">
        <f>VLOOKUP(Tabla1[[#This Row],[nemo]],'Nemos y clasificaciones'!$A$1:$C$3000,3,FALSE)</f>
        <v>CFI</v>
      </c>
      <c r="P3794" s="2"/>
      <c r="Q3794" s="2"/>
    </row>
    <row r="3795" spans="1:17" x14ac:dyDescent="0.25">
      <c r="A3795" t="s">
        <v>7251</v>
      </c>
      <c r="B3795" s="1">
        <v>43435</v>
      </c>
      <c r="C3795" s="1">
        <v>43441</v>
      </c>
      <c r="D3795" t="s">
        <v>14</v>
      </c>
      <c r="E3795" t="s">
        <v>557</v>
      </c>
      <c r="F3795">
        <v>0</v>
      </c>
      <c r="G3795">
        <v>2000000</v>
      </c>
      <c r="H3795">
        <v>0</v>
      </c>
      <c r="I3795">
        <v>0</v>
      </c>
      <c r="J3795">
        <v>0</v>
      </c>
      <c r="K3795">
        <v>17.388999999999999</v>
      </c>
      <c r="L3795" t="s">
        <v>54</v>
      </c>
      <c r="M3795" s="2">
        <v>34778000</v>
      </c>
      <c r="N3795" s="2" t="str">
        <f>VLOOKUP(Tabla1[[#This Row],[nemo]],'Nemos y clasificaciones'!$A$2:$B$5000,2,FALSE)</f>
        <v>CFI</v>
      </c>
      <c r="O3795" s="2" t="str">
        <f>VLOOKUP(Tabla1[[#This Row],[nemo]],'Nemos y clasificaciones'!$A$1:$C$3000,3,FALSE)</f>
        <v>CFI</v>
      </c>
      <c r="P3795" s="2"/>
      <c r="Q3795" s="2"/>
    </row>
    <row r="3796" spans="1:17" x14ac:dyDescent="0.25">
      <c r="A3796" t="s">
        <v>7548</v>
      </c>
      <c r="B3796" s="1">
        <v>43342</v>
      </c>
      <c r="C3796" s="1">
        <v>43348</v>
      </c>
      <c r="D3796" t="s">
        <v>21</v>
      </c>
      <c r="E3796" t="s">
        <v>557</v>
      </c>
      <c r="F3796">
        <v>0</v>
      </c>
      <c r="G3796">
        <v>2000000</v>
      </c>
      <c r="H3796">
        <v>0</v>
      </c>
      <c r="I3796">
        <v>0</v>
      </c>
      <c r="J3796">
        <v>0</v>
      </c>
      <c r="K3796">
        <v>15.843</v>
      </c>
      <c r="L3796" t="s">
        <v>54</v>
      </c>
      <c r="M3796" s="2">
        <v>31686000</v>
      </c>
      <c r="N3796" s="2" t="str">
        <f>VLOOKUP(Tabla1[[#This Row],[nemo]],'Nemos y clasificaciones'!$A$2:$B$5000,2,FALSE)</f>
        <v>CFI</v>
      </c>
      <c r="O3796" s="2" t="str">
        <f>VLOOKUP(Tabla1[[#This Row],[nemo]],'Nemos y clasificaciones'!$A$1:$C$3000,3,FALSE)</f>
        <v>CFI</v>
      </c>
      <c r="P3796" s="2"/>
      <c r="Q3796" s="2"/>
    </row>
    <row r="3797" spans="1:17" x14ac:dyDescent="0.25">
      <c r="A3797" t="s">
        <v>5548</v>
      </c>
      <c r="B3797" s="1">
        <v>43735</v>
      </c>
      <c r="C3797" s="1">
        <v>43741</v>
      </c>
      <c r="D3797" t="s">
        <v>21</v>
      </c>
      <c r="E3797" t="s">
        <v>557</v>
      </c>
      <c r="F3797">
        <v>0</v>
      </c>
      <c r="G3797">
        <v>2000000</v>
      </c>
      <c r="H3797">
        <v>0</v>
      </c>
      <c r="I3797">
        <v>0</v>
      </c>
      <c r="J3797">
        <v>0</v>
      </c>
      <c r="K3797">
        <v>13.481999999999999</v>
      </c>
      <c r="L3797" t="s">
        <v>54</v>
      </c>
      <c r="M3797" s="2">
        <v>26964000</v>
      </c>
      <c r="N3797" s="2" t="str">
        <f>VLOOKUP(Tabla1[[#This Row],[nemo]],'Nemos y clasificaciones'!$A$2:$B$5000,2,FALSE)</f>
        <v>CFI</v>
      </c>
      <c r="O3797" s="2" t="str">
        <f>VLOOKUP(Tabla1[[#This Row],[nemo]],'Nemos y clasificaciones'!$A$1:$C$3000,3,FALSE)</f>
        <v>CFI</v>
      </c>
      <c r="P3797" s="2"/>
      <c r="Q3797" s="2"/>
    </row>
    <row r="3798" spans="1:17" x14ac:dyDescent="0.25">
      <c r="A3798" t="s">
        <v>556</v>
      </c>
      <c r="B3798" s="1">
        <v>44413</v>
      </c>
      <c r="C3798" s="1">
        <v>44419</v>
      </c>
      <c r="D3798" t="s">
        <v>21</v>
      </c>
      <c r="E3798" t="s">
        <v>557</v>
      </c>
      <c r="F3798">
        <v>0</v>
      </c>
      <c r="G3798">
        <v>2000000</v>
      </c>
      <c r="H3798">
        <v>0</v>
      </c>
      <c r="I3798">
        <v>0</v>
      </c>
      <c r="J3798">
        <v>0</v>
      </c>
      <c r="K3798">
        <v>12.798</v>
      </c>
      <c r="L3798" t="s">
        <v>54</v>
      </c>
      <c r="M3798" s="2">
        <v>25596000</v>
      </c>
      <c r="N3798" s="2" t="str">
        <f>VLOOKUP(Tabla1[[#This Row],[nemo]],'Nemos y clasificaciones'!$A$2:$B$5000,2,FALSE)</f>
        <v>CFI</v>
      </c>
      <c r="O3798" s="2" t="str">
        <f>VLOOKUP(Tabla1[[#This Row],[nemo]],'Nemos y clasificaciones'!$A$1:$C$3000,3,FALSE)</f>
        <v>CFI</v>
      </c>
      <c r="P3798" s="2"/>
      <c r="Q3798" s="2"/>
    </row>
    <row r="3799" spans="1:17" x14ac:dyDescent="0.25">
      <c r="A3799" t="s">
        <v>2106</v>
      </c>
      <c r="B3799" s="1">
        <v>44308</v>
      </c>
      <c r="C3799" s="1">
        <v>44314</v>
      </c>
      <c r="D3799" t="s">
        <v>21</v>
      </c>
      <c r="E3799" t="s">
        <v>557</v>
      </c>
      <c r="F3799">
        <v>0</v>
      </c>
      <c r="G3799">
        <v>2000000</v>
      </c>
      <c r="H3799">
        <v>0</v>
      </c>
      <c r="I3799">
        <v>0</v>
      </c>
      <c r="J3799">
        <v>0</v>
      </c>
      <c r="K3799">
        <v>12.112</v>
      </c>
      <c r="L3799" t="s">
        <v>54</v>
      </c>
      <c r="M3799" s="2">
        <v>24224000</v>
      </c>
      <c r="N3799" s="2" t="str">
        <f>VLOOKUP(Tabla1[[#This Row],[nemo]],'Nemos y clasificaciones'!$A$2:$B$5000,2,FALSE)</f>
        <v>CFI</v>
      </c>
      <c r="O3799" s="2" t="str">
        <f>VLOOKUP(Tabla1[[#This Row],[nemo]],'Nemos y clasificaciones'!$A$1:$C$3000,3,FALSE)</f>
        <v>CFI</v>
      </c>
      <c r="P3799" s="2"/>
      <c r="Q3799" s="2"/>
    </row>
    <row r="3800" spans="1:17" x14ac:dyDescent="0.25">
      <c r="A3800" t="s">
        <v>7010</v>
      </c>
      <c r="B3800" s="1">
        <v>43462</v>
      </c>
      <c r="C3800" s="1">
        <v>43469</v>
      </c>
      <c r="D3800" t="s">
        <v>21</v>
      </c>
      <c r="E3800" t="s">
        <v>557</v>
      </c>
      <c r="F3800">
        <v>0</v>
      </c>
      <c r="G3800">
        <v>2000000</v>
      </c>
      <c r="H3800">
        <v>0</v>
      </c>
      <c r="I3800">
        <v>0</v>
      </c>
      <c r="J3800">
        <v>0</v>
      </c>
      <c r="K3800">
        <v>11.314</v>
      </c>
      <c r="L3800" t="s">
        <v>54</v>
      </c>
      <c r="M3800" s="2">
        <v>22628000</v>
      </c>
      <c r="N3800" s="2" t="str">
        <f>VLOOKUP(Tabla1[[#This Row],[nemo]],'Nemos y clasificaciones'!$A$2:$B$5000,2,FALSE)</f>
        <v>CFI</v>
      </c>
      <c r="O3800" s="2" t="str">
        <f>VLOOKUP(Tabla1[[#This Row],[nemo]],'Nemos y clasificaciones'!$A$1:$C$3000,3,FALSE)</f>
        <v>CFI</v>
      </c>
      <c r="P3800" s="2"/>
      <c r="Q3800" s="2"/>
    </row>
    <row r="3801" spans="1:17" x14ac:dyDescent="0.25">
      <c r="A3801" t="s">
        <v>4816</v>
      </c>
      <c r="B3801" s="1">
        <v>43888</v>
      </c>
      <c r="C3801" s="1">
        <v>43894</v>
      </c>
      <c r="D3801" t="s">
        <v>21</v>
      </c>
      <c r="E3801" t="s">
        <v>557</v>
      </c>
      <c r="F3801">
        <v>0</v>
      </c>
      <c r="G3801">
        <v>2000000</v>
      </c>
      <c r="H3801">
        <v>0</v>
      </c>
      <c r="I3801">
        <v>0</v>
      </c>
      <c r="J3801">
        <v>0</v>
      </c>
      <c r="K3801">
        <v>8.2870000000000008</v>
      </c>
      <c r="L3801" t="s">
        <v>16</v>
      </c>
      <c r="M3801" s="2">
        <v>16574000</v>
      </c>
      <c r="N3801" s="2" t="str">
        <f>VLOOKUP(Tabla1[[#This Row],[nemo]],'Nemos y clasificaciones'!$A$2:$B$5000,2,FALSE)</f>
        <v>CFI</v>
      </c>
      <c r="O3801" s="2" t="str">
        <f>VLOOKUP(Tabla1[[#This Row],[nemo]],'Nemos y clasificaciones'!$A$1:$C$3000,3,FALSE)</f>
        <v>CFI</v>
      </c>
      <c r="P3801" s="2"/>
      <c r="Q3801" s="2"/>
    </row>
    <row r="3802" spans="1:17" x14ac:dyDescent="0.25">
      <c r="A3802" t="s">
        <v>2546</v>
      </c>
      <c r="B3802" s="1">
        <v>44244</v>
      </c>
      <c r="C3802" s="1">
        <v>44250</v>
      </c>
      <c r="D3802" t="s">
        <v>21</v>
      </c>
      <c r="E3802" t="s">
        <v>557</v>
      </c>
      <c r="F3802">
        <v>0</v>
      </c>
      <c r="G3802">
        <v>2000000</v>
      </c>
      <c r="H3802">
        <v>0</v>
      </c>
      <c r="I3802">
        <v>0</v>
      </c>
      <c r="J3802">
        <v>0</v>
      </c>
      <c r="K3802">
        <v>8.1170000000000009</v>
      </c>
      <c r="L3802" t="s">
        <v>16</v>
      </c>
      <c r="M3802" s="2">
        <v>16234000</v>
      </c>
      <c r="N3802" s="2" t="str">
        <f>VLOOKUP(Tabla1[[#This Row],[nemo]],'Nemos y clasificaciones'!$A$2:$B$5000,2,FALSE)</f>
        <v>CFI</v>
      </c>
      <c r="O3802" s="2" t="str">
        <f>VLOOKUP(Tabla1[[#This Row],[nemo]],'Nemos y clasificaciones'!$A$1:$C$3000,3,FALSE)</f>
        <v>CFI</v>
      </c>
      <c r="P3802" s="2"/>
      <c r="Q3802" s="2"/>
    </row>
    <row r="3803" spans="1:17" x14ac:dyDescent="0.25">
      <c r="A3803" t="s">
        <v>5914</v>
      </c>
      <c r="B3803" s="1">
        <v>43638</v>
      </c>
      <c r="C3803" s="1">
        <v>43644</v>
      </c>
      <c r="D3803" t="s">
        <v>21</v>
      </c>
      <c r="E3803" t="s">
        <v>557</v>
      </c>
      <c r="F3803">
        <v>0</v>
      </c>
      <c r="G3803">
        <v>2000000</v>
      </c>
      <c r="H3803">
        <v>0</v>
      </c>
      <c r="I3803">
        <v>0</v>
      </c>
      <c r="J3803">
        <v>0</v>
      </c>
      <c r="K3803">
        <v>3.6259999999999999</v>
      </c>
      <c r="L3803" t="s">
        <v>16</v>
      </c>
      <c r="M3803" s="2">
        <v>7252000</v>
      </c>
      <c r="N3803" s="2" t="str">
        <f>VLOOKUP(Tabla1[[#This Row],[nemo]],'Nemos y clasificaciones'!$A$2:$B$5000,2,FALSE)</f>
        <v>CFI</v>
      </c>
      <c r="O3803" s="2" t="str">
        <f>VLOOKUP(Tabla1[[#This Row],[nemo]],'Nemos y clasificaciones'!$A$1:$C$3000,3,FALSE)</f>
        <v>CFI</v>
      </c>
      <c r="P3803" s="2"/>
      <c r="Q3803" s="2"/>
    </row>
    <row r="3804" spans="1:17" x14ac:dyDescent="0.25">
      <c r="A3804" t="s">
        <v>5779</v>
      </c>
      <c r="B3804" s="1">
        <v>43680</v>
      </c>
      <c r="C3804" s="1">
        <v>43686</v>
      </c>
      <c r="D3804" t="s">
        <v>21</v>
      </c>
      <c r="E3804" t="s">
        <v>557</v>
      </c>
      <c r="F3804">
        <v>0</v>
      </c>
      <c r="G3804">
        <v>2000000</v>
      </c>
      <c r="H3804">
        <v>0</v>
      </c>
      <c r="I3804">
        <v>0</v>
      </c>
      <c r="J3804">
        <v>0</v>
      </c>
      <c r="K3804">
        <v>3.117</v>
      </c>
      <c r="L3804" t="s">
        <v>16</v>
      </c>
      <c r="M3804" s="2">
        <v>6234000</v>
      </c>
      <c r="N3804" s="2" t="str">
        <f>VLOOKUP(Tabla1[[#This Row],[nemo]],'Nemos y clasificaciones'!$A$2:$B$5000,2,FALSE)</f>
        <v>CFI</v>
      </c>
      <c r="O3804" s="2" t="str">
        <f>VLOOKUP(Tabla1[[#This Row],[nemo]],'Nemos y clasificaciones'!$A$1:$C$3000,3,FALSE)</f>
        <v>CFI</v>
      </c>
      <c r="P3804" s="2"/>
      <c r="Q3804" s="2"/>
    </row>
    <row r="3805" spans="1:17" x14ac:dyDescent="0.25">
      <c r="A3805" t="s">
        <v>8950</v>
      </c>
      <c r="B3805" s="1">
        <v>43032</v>
      </c>
      <c r="C3805" s="1">
        <v>43039</v>
      </c>
      <c r="D3805" t="s">
        <v>21</v>
      </c>
      <c r="E3805" t="s">
        <v>8951</v>
      </c>
      <c r="F3805">
        <v>0</v>
      </c>
      <c r="G3805">
        <v>1000000</v>
      </c>
      <c r="H3805">
        <v>0</v>
      </c>
      <c r="I3805">
        <v>0</v>
      </c>
      <c r="J3805">
        <v>0</v>
      </c>
      <c r="K3805">
        <v>12.084</v>
      </c>
      <c r="L3805" t="s">
        <v>54</v>
      </c>
      <c r="M3805" s="2">
        <v>12084000</v>
      </c>
      <c r="N3805" s="2" t="str">
        <f>VLOOKUP(Tabla1[[#This Row],[nemo]],'Nemos y clasificaciones'!$A$2:$B$5000,2,FALSE)</f>
        <v>CFI</v>
      </c>
      <c r="O3805" s="2" t="str">
        <f>VLOOKUP(Tabla1[[#This Row],[nemo]],'Nemos y clasificaciones'!$A$1:$C$3000,3,FALSE)</f>
        <v>CFI</v>
      </c>
      <c r="P3805" s="2"/>
      <c r="Q3805" s="2"/>
    </row>
    <row r="3806" spans="1:17" x14ac:dyDescent="0.25">
      <c r="A3806" t="s">
        <v>5924</v>
      </c>
      <c r="B3806" s="1">
        <v>43638</v>
      </c>
      <c r="C3806" s="1">
        <v>43644</v>
      </c>
      <c r="D3806" t="s">
        <v>14</v>
      </c>
      <c r="E3806" t="s">
        <v>5925</v>
      </c>
      <c r="F3806">
        <v>0</v>
      </c>
      <c r="G3806">
        <v>10000000</v>
      </c>
      <c r="H3806">
        <v>0</v>
      </c>
      <c r="I3806">
        <v>0</v>
      </c>
      <c r="J3806">
        <v>0</v>
      </c>
      <c r="K3806">
        <v>498.55200000000002</v>
      </c>
      <c r="L3806" t="s">
        <v>19</v>
      </c>
      <c r="M3806" s="2">
        <v>4985520000</v>
      </c>
      <c r="N3806" s="2" t="str">
        <f>VLOOKUP(Tabla1[[#This Row],[nemo]],'Nemos y clasificaciones'!$A$2:$B$5000,2,FALSE)</f>
        <v>CFI</v>
      </c>
      <c r="O3806" s="2" t="str">
        <f>VLOOKUP(Tabla1[[#This Row],[nemo]],'Nemos y clasificaciones'!$A$1:$C$3000,3,FALSE)</f>
        <v>CFI</v>
      </c>
      <c r="P3806" s="2"/>
      <c r="Q3806" s="2"/>
    </row>
    <row r="3807" spans="1:17" x14ac:dyDescent="0.25">
      <c r="A3807" t="s">
        <v>7756</v>
      </c>
      <c r="B3807" s="1">
        <v>43273</v>
      </c>
      <c r="C3807" s="1">
        <v>43279</v>
      </c>
      <c r="D3807" t="s">
        <v>14</v>
      </c>
      <c r="E3807" t="s">
        <v>5925</v>
      </c>
      <c r="F3807">
        <v>0</v>
      </c>
      <c r="G3807">
        <v>10000000</v>
      </c>
      <c r="H3807">
        <v>0</v>
      </c>
      <c r="I3807">
        <v>0</v>
      </c>
      <c r="J3807">
        <v>0</v>
      </c>
      <c r="K3807">
        <v>17.530999999999999</v>
      </c>
      <c r="L3807" t="s">
        <v>54</v>
      </c>
      <c r="M3807" s="2">
        <v>175310000</v>
      </c>
      <c r="N3807" s="2" t="str">
        <f>VLOOKUP(Tabla1[[#This Row],[nemo]],'Nemos y clasificaciones'!$A$2:$B$5000,2,FALSE)</f>
        <v>CFI</v>
      </c>
      <c r="O3807" s="2" t="str">
        <f>VLOOKUP(Tabla1[[#This Row],[nemo]],'Nemos y clasificaciones'!$A$1:$C$3000,3,FALSE)</f>
        <v>CFI</v>
      </c>
      <c r="P3807" s="2"/>
      <c r="Q3807" s="2"/>
    </row>
    <row r="3808" spans="1:17" x14ac:dyDescent="0.25">
      <c r="A3808" t="s">
        <v>7732</v>
      </c>
      <c r="B3808" s="1">
        <v>43273</v>
      </c>
      <c r="C3808" s="1">
        <v>43279</v>
      </c>
      <c r="D3808" t="s">
        <v>21</v>
      </c>
      <c r="E3808" t="s">
        <v>7733</v>
      </c>
      <c r="F3808">
        <v>0</v>
      </c>
      <c r="G3808">
        <v>500000</v>
      </c>
      <c r="H3808">
        <v>0</v>
      </c>
      <c r="I3808">
        <v>0</v>
      </c>
      <c r="J3808">
        <v>0</v>
      </c>
      <c r="K3808">
        <v>4.3730000000000002</v>
      </c>
      <c r="L3808" t="s">
        <v>16</v>
      </c>
      <c r="M3808" s="2">
        <v>2186500</v>
      </c>
      <c r="N3808" s="2" t="str">
        <f>VLOOKUP(Tabla1[[#This Row],[nemo]],'Nemos y clasificaciones'!$A$2:$B$5000,2,FALSE)</f>
        <v>CFI</v>
      </c>
      <c r="O3808" s="2" t="str">
        <f>VLOOKUP(Tabla1[[#This Row],[nemo]],'Nemos y clasificaciones'!$A$1:$C$3000,3,FALSE)</f>
        <v>CFI</v>
      </c>
      <c r="P3808" s="2"/>
      <c r="Q3808" s="2"/>
    </row>
    <row r="3809" spans="1:17" x14ac:dyDescent="0.25">
      <c r="A3809" t="s">
        <v>9228</v>
      </c>
      <c r="B3809" s="1">
        <v>42907</v>
      </c>
      <c r="C3809" s="1">
        <v>42914</v>
      </c>
      <c r="D3809" t="s">
        <v>21</v>
      </c>
      <c r="E3809" t="s">
        <v>7733</v>
      </c>
      <c r="F3809">
        <v>0</v>
      </c>
      <c r="G3809">
        <v>500000</v>
      </c>
      <c r="H3809">
        <v>0</v>
      </c>
      <c r="I3809">
        <v>0</v>
      </c>
      <c r="J3809">
        <v>0</v>
      </c>
      <c r="K3809">
        <v>1.292</v>
      </c>
      <c r="L3809" t="s">
        <v>16</v>
      </c>
      <c r="M3809" s="2">
        <v>646000</v>
      </c>
      <c r="N3809" s="2" t="str">
        <f>VLOOKUP(Tabla1[[#This Row],[nemo]],'Nemos y clasificaciones'!$A$2:$B$5000,2,FALSE)</f>
        <v>CFI</v>
      </c>
      <c r="O3809" s="2" t="str">
        <f>VLOOKUP(Tabla1[[#This Row],[nemo]],'Nemos y clasificaciones'!$A$1:$C$3000,3,FALSE)</f>
        <v>CFI</v>
      </c>
      <c r="P3809" s="2"/>
      <c r="Q3809" s="2"/>
    </row>
    <row r="3810" spans="1:17" x14ac:dyDescent="0.25">
      <c r="A3810" t="s">
        <v>4572</v>
      </c>
      <c r="B3810" s="1">
        <v>43943</v>
      </c>
      <c r="C3810" s="1">
        <v>43949</v>
      </c>
      <c r="D3810" t="s">
        <v>21</v>
      </c>
      <c r="E3810" t="s">
        <v>232</v>
      </c>
      <c r="F3810">
        <v>0</v>
      </c>
      <c r="G3810">
        <v>10000000</v>
      </c>
      <c r="H3810">
        <v>0</v>
      </c>
      <c r="I3810">
        <v>0</v>
      </c>
      <c r="J3810">
        <v>0</v>
      </c>
      <c r="K3810">
        <v>7.9000000000000001E-2</v>
      </c>
      <c r="L3810" t="s">
        <v>23</v>
      </c>
      <c r="M3810" s="2">
        <v>790000</v>
      </c>
      <c r="N3810" s="2" t="str">
        <f>VLOOKUP(Tabla1[[#This Row],[nemo]],'Nemos y clasificaciones'!$A$2:$B$5000,2,FALSE)</f>
        <v>CFI</v>
      </c>
      <c r="O3810" s="2" t="str">
        <f>VLOOKUP(Tabla1[[#This Row],[nemo]],'Nemos y clasificaciones'!$A$1:$C$3000,3,FALSE)</f>
        <v>CFI</v>
      </c>
      <c r="P3810" s="2"/>
      <c r="Q3810" s="2"/>
    </row>
    <row r="3811" spans="1:17" x14ac:dyDescent="0.25">
      <c r="A3811" t="s">
        <v>3595</v>
      </c>
      <c r="B3811" s="1">
        <v>44043</v>
      </c>
      <c r="C3811" s="1">
        <v>44049</v>
      </c>
      <c r="D3811" t="s">
        <v>21</v>
      </c>
      <c r="E3811" t="s">
        <v>232</v>
      </c>
      <c r="F3811">
        <v>0</v>
      </c>
      <c r="G3811">
        <v>10000000</v>
      </c>
      <c r="H3811">
        <v>0</v>
      </c>
      <c r="I3811">
        <v>0</v>
      </c>
      <c r="J3811">
        <v>0</v>
      </c>
      <c r="K3811">
        <v>5.6000000000000001E-2</v>
      </c>
      <c r="L3811" t="s">
        <v>23</v>
      </c>
      <c r="M3811" s="2">
        <v>560000</v>
      </c>
      <c r="N3811" s="2" t="str">
        <f>VLOOKUP(Tabla1[[#This Row],[nemo]],'Nemos y clasificaciones'!$A$2:$B$5000,2,FALSE)</f>
        <v>CFI</v>
      </c>
      <c r="O3811" s="2" t="str">
        <f>VLOOKUP(Tabla1[[#This Row],[nemo]],'Nemos y clasificaciones'!$A$1:$C$3000,3,FALSE)</f>
        <v>CFI</v>
      </c>
      <c r="P3811" s="2"/>
      <c r="Q3811" s="2"/>
    </row>
    <row r="3812" spans="1:17" x14ac:dyDescent="0.25">
      <c r="A3812" t="s">
        <v>2747</v>
      </c>
      <c r="B3812" s="1">
        <v>44194</v>
      </c>
      <c r="C3812" s="1">
        <v>44201</v>
      </c>
      <c r="D3812" t="s">
        <v>21</v>
      </c>
      <c r="E3812" t="s">
        <v>232</v>
      </c>
      <c r="F3812">
        <v>0</v>
      </c>
      <c r="G3812">
        <v>10000000</v>
      </c>
      <c r="H3812">
        <v>0</v>
      </c>
      <c r="I3812">
        <v>0</v>
      </c>
      <c r="J3812">
        <v>0</v>
      </c>
      <c r="K3812">
        <v>4.1000000000000002E-2</v>
      </c>
      <c r="L3812" t="s">
        <v>23</v>
      </c>
      <c r="M3812" s="2">
        <v>410000</v>
      </c>
      <c r="N3812" s="2" t="str">
        <f>VLOOKUP(Tabla1[[#This Row],[nemo]],'Nemos y clasificaciones'!$A$2:$B$5000,2,FALSE)</f>
        <v>CFI</v>
      </c>
      <c r="O3812" s="2" t="str">
        <f>VLOOKUP(Tabla1[[#This Row],[nemo]],'Nemos y clasificaciones'!$A$1:$C$3000,3,FALSE)</f>
        <v>CFI</v>
      </c>
      <c r="P3812" s="2"/>
      <c r="Q3812" s="2"/>
    </row>
    <row r="3813" spans="1:17" x14ac:dyDescent="0.25">
      <c r="A3813" t="s">
        <v>231</v>
      </c>
      <c r="B3813" s="1">
        <v>44442</v>
      </c>
      <c r="C3813" s="1">
        <v>44448</v>
      </c>
      <c r="D3813" t="s">
        <v>21</v>
      </c>
      <c r="E3813" t="s">
        <v>232</v>
      </c>
      <c r="F3813">
        <v>0</v>
      </c>
      <c r="G3813">
        <v>10000000</v>
      </c>
      <c r="H3813">
        <v>0</v>
      </c>
      <c r="I3813">
        <v>0</v>
      </c>
      <c r="J3813">
        <v>0</v>
      </c>
      <c r="K3813">
        <v>3.2000000000000001E-2</v>
      </c>
      <c r="L3813" t="s">
        <v>23</v>
      </c>
      <c r="M3813" s="2">
        <v>320000</v>
      </c>
      <c r="N3813" s="2" t="str">
        <f>VLOOKUP(Tabla1[[#This Row],[nemo]],'Nemos y clasificaciones'!$A$2:$B$5000,2,FALSE)</f>
        <v>CFI</v>
      </c>
      <c r="O3813" s="2" t="str">
        <f>VLOOKUP(Tabla1[[#This Row],[nemo]],'Nemos y clasificaciones'!$A$1:$C$3000,3,FALSE)</f>
        <v>CFI</v>
      </c>
      <c r="P3813" s="2"/>
      <c r="Q3813" s="2"/>
    </row>
    <row r="3814" spans="1:17" x14ac:dyDescent="0.25">
      <c r="A3814" t="s">
        <v>3308</v>
      </c>
      <c r="B3814" s="1">
        <v>44120</v>
      </c>
      <c r="C3814" s="1">
        <v>44126</v>
      </c>
      <c r="D3814" t="s">
        <v>21</v>
      </c>
      <c r="E3814" t="s">
        <v>232</v>
      </c>
      <c r="F3814">
        <v>0</v>
      </c>
      <c r="G3814">
        <v>10000000</v>
      </c>
      <c r="H3814">
        <v>0</v>
      </c>
      <c r="I3814">
        <v>0</v>
      </c>
      <c r="J3814">
        <v>0</v>
      </c>
      <c r="K3814">
        <v>2.9000000000000001E-2</v>
      </c>
      <c r="L3814" t="s">
        <v>23</v>
      </c>
      <c r="M3814" s="2">
        <v>290000</v>
      </c>
      <c r="N3814" s="2" t="str">
        <f>VLOOKUP(Tabla1[[#This Row],[nemo]],'Nemos y clasificaciones'!$A$2:$B$5000,2,FALSE)</f>
        <v>CFI</v>
      </c>
      <c r="O3814" s="2" t="str">
        <f>VLOOKUP(Tabla1[[#This Row],[nemo]],'Nemos y clasificaciones'!$A$1:$C$3000,3,FALSE)</f>
        <v>CFI</v>
      </c>
      <c r="P3814" s="2"/>
      <c r="Q3814" s="2"/>
    </row>
    <row r="3815" spans="1:17" x14ac:dyDescent="0.25">
      <c r="A3815" t="s">
        <v>1634</v>
      </c>
      <c r="B3815" s="1">
        <v>44344</v>
      </c>
      <c r="C3815" s="1">
        <v>44350</v>
      </c>
      <c r="D3815" t="s">
        <v>21</v>
      </c>
      <c r="E3815" t="s">
        <v>232</v>
      </c>
      <c r="F3815">
        <v>0</v>
      </c>
      <c r="G3815">
        <v>10000000</v>
      </c>
      <c r="H3815">
        <v>0</v>
      </c>
      <c r="I3815">
        <v>0</v>
      </c>
      <c r="J3815">
        <v>0</v>
      </c>
      <c r="K3815">
        <v>2.5999999999999999E-2</v>
      </c>
      <c r="L3815" t="s">
        <v>23</v>
      </c>
      <c r="M3815" s="2">
        <v>260000</v>
      </c>
      <c r="N3815" s="2" t="str">
        <f>VLOOKUP(Tabla1[[#This Row],[nemo]],'Nemos y clasificaciones'!$A$2:$B$5000,2,FALSE)</f>
        <v>CFI</v>
      </c>
      <c r="O3815" s="2" t="str">
        <f>VLOOKUP(Tabla1[[#This Row],[nemo]],'Nemos y clasificaciones'!$A$1:$C$3000,3,FALSE)</f>
        <v>CFI</v>
      </c>
      <c r="P3815" s="2"/>
      <c r="Q3815" s="2"/>
    </row>
    <row r="3816" spans="1:17" x14ac:dyDescent="0.25">
      <c r="A3816" t="s">
        <v>1548</v>
      </c>
      <c r="B3816" s="1">
        <v>44350</v>
      </c>
      <c r="C3816" s="1">
        <v>44356</v>
      </c>
      <c r="D3816" t="s">
        <v>21</v>
      </c>
      <c r="E3816" t="s">
        <v>232</v>
      </c>
      <c r="F3816">
        <v>0</v>
      </c>
      <c r="G3816">
        <v>10000000</v>
      </c>
      <c r="H3816">
        <v>0</v>
      </c>
      <c r="I3816">
        <v>0</v>
      </c>
      <c r="J3816">
        <v>0</v>
      </c>
      <c r="K3816">
        <v>1.9E-2</v>
      </c>
      <c r="L3816" t="s">
        <v>23</v>
      </c>
      <c r="M3816" s="2">
        <v>190000</v>
      </c>
      <c r="N3816" s="2" t="str">
        <f>VLOOKUP(Tabla1[[#This Row],[nemo]],'Nemos y clasificaciones'!$A$2:$B$5000,2,FALSE)</f>
        <v>CFI</v>
      </c>
      <c r="O3816" s="2" t="str">
        <f>VLOOKUP(Tabla1[[#This Row],[nemo]],'Nemos y clasificaciones'!$A$1:$C$3000,3,FALSE)</f>
        <v>CFI</v>
      </c>
      <c r="P3816" s="2"/>
      <c r="Q3816" s="2"/>
    </row>
    <row r="3817" spans="1:17" x14ac:dyDescent="0.25">
      <c r="A3817" t="s">
        <v>1961</v>
      </c>
      <c r="B3817" s="1">
        <v>44322</v>
      </c>
      <c r="C3817" s="1">
        <v>44328</v>
      </c>
      <c r="D3817" t="s">
        <v>14</v>
      </c>
      <c r="E3817" t="s">
        <v>1960</v>
      </c>
      <c r="F3817">
        <v>0</v>
      </c>
      <c r="G3817">
        <v>17536167720</v>
      </c>
      <c r="H3817">
        <v>0</v>
      </c>
      <c r="I3817">
        <v>0</v>
      </c>
      <c r="J3817">
        <v>0</v>
      </c>
      <c r="K3817">
        <v>7.0000000000000001E-3</v>
      </c>
      <c r="L3817" t="s">
        <v>23</v>
      </c>
      <c r="M3817" s="2">
        <v>122753174.04000001</v>
      </c>
      <c r="N3817" s="2" t="str">
        <f>VLOOKUP(Tabla1[[#This Row],[nemo]],'Nemos y clasificaciones'!$A$2:$B$5000,2,FALSE)</f>
        <v>COLBUN S.A.</v>
      </c>
      <c r="O3817" s="2" t="str">
        <f>VLOOKUP(Tabla1[[#This Row],[nemo]],'Nemos y clasificaciones'!$A$1:$C$3000,3,FALSE)</f>
        <v>Eléctrico</v>
      </c>
      <c r="P3817" s="2"/>
      <c r="Q3817" s="2"/>
    </row>
    <row r="3818" spans="1:17" x14ac:dyDescent="0.25">
      <c r="A3818" t="s">
        <v>4573</v>
      </c>
      <c r="B3818" s="1">
        <v>43943</v>
      </c>
      <c r="C3818" s="1">
        <v>43949</v>
      </c>
      <c r="D3818" t="s">
        <v>21</v>
      </c>
      <c r="E3818" t="s">
        <v>230</v>
      </c>
      <c r="F3818">
        <v>0</v>
      </c>
      <c r="G3818">
        <v>10000000</v>
      </c>
      <c r="H3818">
        <v>0</v>
      </c>
      <c r="I3818">
        <v>0</v>
      </c>
      <c r="J3818">
        <v>0</v>
      </c>
      <c r="K3818">
        <v>0.08</v>
      </c>
      <c r="L3818" t="s">
        <v>23</v>
      </c>
      <c r="M3818" s="2">
        <v>800000</v>
      </c>
      <c r="N3818" s="2" t="str">
        <f>VLOOKUP(Tabla1[[#This Row],[nemo]],'Nemos y clasificaciones'!$A$2:$B$5000,2,FALSE)</f>
        <v>CFI</v>
      </c>
      <c r="O3818" s="2" t="str">
        <f>VLOOKUP(Tabla1[[#This Row],[nemo]],'Nemos y clasificaciones'!$A$1:$C$3000,3,FALSE)</f>
        <v>CFI</v>
      </c>
      <c r="P3818" s="2"/>
      <c r="Q3818" s="2"/>
    </row>
    <row r="3819" spans="1:17" x14ac:dyDescent="0.25">
      <c r="A3819" t="s">
        <v>3596</v>
      </c>
      <c r="B3819" s="1">
        <v>44043</v>
      </c>
      <c r="C3819" s="1">
        <v>44049</v>
      </c>
      <c r="D3819" t="s">
        <v>21</v>
      </c>
      <c r="E3819" t="s">
        <v>230</v>
      </c>
      <c r="F3819">
        <v>0</v>
      </c>
      <c r="G3819">
        <v>10000000</v>
      </c>
      <c r="H3819">
        <v>0</v>
      </c>
      <c r="I3819">
        <v>0</v>
      </c>
      <c r="J3819">
        <v>0</v>
      </c>
      <c r="K3819">
        <v>5.7000000000000002E-2</v>
      </c>
      <c r="L3819" t="s">
        <v>23</v>
      </c>
      <c r="M3819" s="2">
        <v>570000</v>
      </c>
      <c r="N3819" s="2" t="str">
        <f>VLOOKUP(Tabla1[[#This Row],[nemo]],'Nemos y clasificaciones'!$A$2:$B$5000,2,FALSE)</f>
        <v>CFI</v>
      </c>
      <c r="O3819" s="2" t="str">
        <f>VLOOKUP(Tabla1[[#This Row],[nemo]],'Nemos y clasificaciones'!$A$1:$C$3000,3,FALSE)</f>
        <v>CFI</v>
      </c>
      <c r="P3819" s="2"/>
      <c r="Q3819" s="2"/>
    </row>
    <row r="3820" spans="1:17" x14ac:dyDescent="0.25">
      <c r="A3820" t="s">
        <v>6222</v>
      </c>
      <c r="B3820" s="1">
        <v>43610</v>
      </c>
      <c r="C3820" s="1">
        <v>43616</v>
      </c>
      <c r="D3820" t="s">
        <v>14</v>
      </c>
      <c r="E3820" t="s">
        <v>1882</v>
      </c>
      <c r="F3820">
        <v>0</v>
      </c>
      <c r="G3820">
        <v>33392179</v>
      </c>
      <c r="H3820">
        <v>0</v>
      </c>
      <c r="I3820">
        <v>0</v>
      </c>
      <c r="J3820">
        <v>0</v>
      </c>
      <c r="K3820">
        <v>3.65</v>
      </c>
      <c r="L3820" t="s">
        <v>16</v>
      </c>
      <c r="M3820" s="2">
        <v>121881453.34999999</v>
      </c>
      <c r="N3820" s="2" t="str">
        <f>VLOOKUP(Tabla1[[#This Row],[nemo]],'Nemos y clasificaciones'!$A$2:$B$5000,2,FALSE)</f>
        <v>INVERSIONES TRICAHUE S.A.</v>
      </c>
      <c r="O3820" s="2" t="str">
        <f>VLOOKUP(Tabla1[[#This Row],[nemo]],'Nemos y clasificaciones'!$A$1:$C$3000,3,FALSE)</f>
        <v>Eléctrico</v>
      </c>
      <c r="P3820" s="2"/>
      <c r="Q3820" s="2"/>
    </row>
    <row r="3821" spans="1:17" x14ac:dyDescent="0.25">
      <c r="A3821" t="s">
        <v>2746</v>
      </c>
      <c r="B3821" s="1">
        <v>44194</v>
      </c>
      <c r="C3821" s="1">
        <v>44201</v>
      </c>
      <c r="D3821" t="s">
        <v>21</v>
      </c>
      <c r="E3821" t="s">
        <v>230</v>
      </c>
      <c r="F3821">
        <v>0</v>
      </c>
      <c r="G3821">
        <v>10000000</v>
      </c>
      <c r="H3821">
        <v>0</v>
      </c>
      <c r="I3821">
        <v>0</v>
      </c>
      <c r="J3821">
        <v>0</v>
      </c>
      <c r="K3821">
        <v>4.2000000000000003E-2</v>
      </c>
      <c r="L3821" t="s">
        <v>23</v>
      </c>
      <c r="M3821" s="2">
        <v>420000</v>
      </c>
      <c r="N3821" s="2" t="str">
        <f>VLOOKUP(Tabla1[[#This Row],[nemo]],'Nemos y clasificaciones'!$A$2:$B$5000,2,FALSE)</f>
        <v>CFI</v>
      </c>
      <c r="O3821" s="2" t="str">
        <f>VLOOKUP(Tabla1[[#This Row],[nemo]],'Nemos y clasificaciones'!$A$1:$C$3000,3,FALSE)</f>
        <v>CFI</v>
      </c>
      <c r="P3821" s="2"/>
      <c r="Q3821" s="2"/>
    </row>
    <row r="3822" spans="1:17" x14ac:dyDescent="0.25">
      <c r="A3822" t="s">
        <v>229</v>
      </c>
      <c r="B3822" s="1">
        <v>44442</v>
      </c>
      <c r="C3822" s="1">
        <v>44448</v>
      </c>
      <c r="D3822" t="s">
        <v>21</v>
      </c>
      <c r="E3822" t="s">
        <v>230</v>
      </c>
      <c r="F3822">
        <v>0</v>
      </c>
      <c r="G3822">
        <v>10000000</v>
      </c>
      <c r="H3822">
        <v>0</v>
      </c>
      <c r="I3822">
        <v>0</v>
      </c>
      <c r="J3822">
        <v>0</v>
      </c>
      <c r="K3822">
        <v>3.3000000000000002E-2</v>
      </c>
      <c r="L3822" t="s">
        <v>23</v>
      </c>
      <c r="M3822" s="2">
        <v>330000</v>
      </c>
      <c r="N3822" s="2" t="str">
        <f>VLOOKUP(Tabla1[[#This Row],[nemo]],'Nemos y clasificaciones'!$A$2:$B$5000,2,FALSE)</f>
        <v>CFI</v>
      </c>
      <c r="O3822" s="2" t="str">
        <f>VLOOKUP(Tabla1[[#This Row],[nemo]],'Nemos y clasificaciones'!$A$1:$C$3000,3,FALSE)</f>
        <v>CFI</v>
      </c>
      <c r="P3822" s="2"/>
      <c r="Q3822" s="2"/>
    </row>
    <row r="3823" spans="1:17" x14ac:dyDescent="0.25">
      <c r="A3823" t="s">
        <v>3307</v>
      </c>
      <c r="B3823" s="1">
        <v>44120</v>
      </c>
      <c r="C3823" s="1">
        <v>44126</v>
      </c>
      <c r="D3823" t="s">
        <v>21</v>
      </c>
      <c r="E3823" t="s">
        <v>230</v>
      </c>
      <c r="F3823">
        <v>0</v>
      </c>
      <c r="G3823">
        <v>10000000</v>
      </c>
      <c r="H3823">
        <v>0</v>
      </c>
      <c r="I3823">
        <v>0</v>
      </c>
      <c r="J3823">
        <v>0</v>
      </c>
      <c r="K3823">
        <v>0.03</v>
      </c>
      <c r="L3823" t="s">
        <v>23</v>
      </c>
      <c r="M3823" s="2">
        <v>300000</v>
      </c>
      <c r="N3823" s="2" t="str">
        <f>VLOOKUP(Tabla1[[#This Row],[nemo]],'Nemos y clasificaciones'!$A$2:$B$5000,2,FALSE)</f>
        <v>CFI</v>
      </c>
      <c r="O3823" s="2" t="str">
        <f>VLOOKUP(Tabla1[[#This Row],[nemo]],'Nemos y clasificaciones'!$A$1:$C$3000,3,FALSE)</f>
        <v>CFI</v>
      </c>
      <c r="P3823" s="2"/>
      <c r="Q3823" s="2"/>
    </row>
    <row r="3824" spans="1:17" x14ac:dyDescent="0.25">
      <c r="A3824" t="s">
        <v>1633</v>
      </c>
      <c r="B3824" s="1">
        <v>44344</v>
      </c>
      <c r="C3824" s="1">
        <v>44350</v>
      </c>
      <c r="D3824" t="s">
        <v>21</v>
      </c>
      <c r="E3824" t="s">
        <v>230</v>
      </c>
      <c r="F3824">
        <v>0</v>
      </c>
      <c r="G3824">
        <v>10000000</v>
      </c>
      <c r="H3824">
        <v>0</v>
      </c>
      <c r="I3824">
        <v>0</v>
      </c>
      <c r="J3824">
        <v>0</v>
      </c>
      <c r="K3824">
        <v>2.5999999999999999E-2</v>
      </c>
      <c r="L3824" t="s">
        <v>23</v>
      </c>
      <c r="M3824" s="2">
        <v>260000</v>
      </c>
      <c r="N3824" s="2" t="str">
        <f>VLOOKUP(Tabla1[[#This Row],[nemo]],'Nemos y clasificaciones'!$A$2:$B$5000,2,FALSE)</f>
        <v>CFI</v>
      </c>
      <c r="O3824" s="2" t="str">
        <f>VLOOKUP(Tabla1[[#This Row],[nemo]],'Nemos y clasificaciones'!$A$1:$C$3000,3,FALSE)</f>
        <v>CFI</v>
      </c>
      <c r="P3824" s="2"/>
      <c r="Q3824" s="2"/>
    </row>
    <row r="3825" spans="1:17" x14ac:dyDescent="0.25">
      <c r="A3825" t="s">
        <v>1549</v>
      </c>
      <c r="B3825" s="1">
        <v>44350</v>
      </c>
      <c r="C3825" s="1">
        <v>44356</v>
      </c>
      <c r="D3825" t="s">
        <v>21</v>
      </c>
      <c r="E3825" t="s">
        <v>230</v>
      </c>
      <c r="F3825">
        <v>0</v>
      </c>
      <c r="G3825">
        <v>10000000</v>
      </c>
      <c r="H3825">
        <v>0</v>
      </c>
      <c r="I3825">
        <v>0</v>
      </c>
      <c r="J3825">
        <v>0</v>
      </c>
      <c r="K3825">
        <v>1.9E-2</v>
      </c>
      <c r="L3825" t="s">
        <v>23</v>
      </c>
      <c r="M3825" s="2">
        <v>190000</v>
      </c>
      <c r="N3825" s="2" t="str">
        <f>VLOOKUP(Tabla1[[#This Row],[nemo]],'Nemos y clasificaciones'!$A$2:$B$5000,2,FALSE)</f>
        <v>CFI</v>
      </c>
      <c r="O3825" s="2" t="str">
        <f>VLOOKUP(Tabla1[[#This Row],[nemo]],'Nemos y clasificaciones'!$A$1:$C$3000,3,FALSE)</f>
        <v>CFI</v>
      </c>
      <c r="P3825" s="2"/>
      <c r="Q3825" s="2"/>
    </row>
    <row r="3826" spans="1:17" x14ac:dyDescent="0.25">
      <c r="A3826" t="s">
        <v>4574</v>
      </c>
      <c r="B3826" s="1">
        <v>43943</v>
      </c>
      <c r="C3826" s="1">
        <v>43949</v>
      </c>
      <c r="D3826" t="s">
        <v>21</v>
      </c>
      <c r="E3826" t="s">
        <v>228</v>
      </c>
      <c r="F3826">
        <v>0</v>
      </c>
      <c r="G3826">
        <v>10000000</v>
      </c>
      <c r="H3826">
        <v>0</v>
      </c>
      <c r="I3826">
        <v>0</v>
      </c>
      <c r="J3826">
        <v>0</v>
      </c>
      <c r="K3826">
        <v>0.08</v>
      </c>
      <c r="L3826" t="s">
        <v>23</v>
      </c>
      <c r="M3826" s="2">
        <v>800000</v>
      </c>
      <c r="N3826" s="2" t="str">
        <f>VLOOKUP(Tabla1[[#This Row],[nemo]],'Nemos y clasificaciones'!$A$2:$B$5000,2,FALSE)</f>
        <v>CFI</v>
      </c>
      <c r="O3826" s="2" t="str">
        <f>VLOOKUP(Tabla1[[#This Row],[nemo]],'Nemos y clasificaciones'!$A$1:$C$3000,3,FALSE)</f>
        <v>CFI</v>
      </c>
      <c r="P3826" s="2"/>
      <c r="Q3826" s="2"/>
    </row>
    <row r="3827" spans="1:17" x14ac:dyDescent="0.25">
      <c r="A3827" t="s">
        <v>3598</v>
      </c>
      <c r="B3827" s="1">
        <v>44043</v>
      </c>
      <c r="C3827" s="1">
        <v>44049</v>
      </c>
      <c r="D3827" t="s">
        <v>21</v>
      </c>
      <c r="E3827" t="s">
        <v>228</v>
      </c>
      <c r="F3827">
        <v>0</v>
      </c>
      <c r="G3827">
        <v>10000000</v>
      </c>
      <c r="H3827">
        <v>0</v>
      </c>
      <c r="I3827">
        <v>0</v>
      </c>
      <c r="J3827">
        <v>0</v>
      </c>
      <c r="K3827">
        <v>5.8000000000000003E-2</v>
      </c>
      <c r="L3827" t="s">
        <v>23</v>
      </c>
      <c r="M3827" s="2">
        <v>580000</v>
      </c>
      <c r="N3827" s="2" t="str">
        <f>VLOOKUP(Tabla1[[#This Row],[nemo]],'Nemos y clasificaciones'!$A$2:$B$5000,2,FALSE)</f>
        <v>CFI</v>
      </c>
      <c r="O3827" s="2" t="str">
        <f>VLOOKUP(Tabla1[[#This Row],[nemo]],'Nemos y clasificaciones'!$A$1:$C$3000,3,FALSE)</f>
        <v>CFI</v>
      </c>
      <c r="P3827" s="2"/>
      <c r="Q3827" s="2"/>
    </row>
    <row r="3828" spans="1:17" x14ac:dyDescent="0.25">
      <c r="A3828" t="s">
        <v>2743</v>
      </c>
      <c r="B3828" s="1">
        <v>44194</v>
      </c>
      <c r="C3828" s="1">
        <v>44201</v>
      </c>
      <c r="D3828" t="s">
        <v>21</v>
      </c>
      <c r="E3828" t="s">
        <v>228</v>
      </c>
      <c r="F3828">
        <v>0</v>
      </c>
      <c r="G3828">
        <v>10000000</v>
      </c>
      <c r="H3828">
        <v>0</v>
      </c>
      <c r="I3828">
        <v>0</v>
      </c>
      <c r="J3828">
        <v>0</v>
      </c>
      <c r="K3828">
        <v>4.2999999999999997E-2</v>
      </c>
      <c r="L3828" t="s">
        <v>23</v>
      </c>
      <c r="M3828" s="2">
        <v>430000</v>
      </c>
      <c r="N3828" s="2" t="str">
        <f>VLOOKUP(Tabla1[[#This Row],[nemo]],'Nemos y clasificaciones'!$A$2:$B$5000,2,FALSE)</f>
        <v>CFI</v>
      </c>
      <c r="O3828" s="2" t="str">
        <f>VLOOKUP(Tabla1[[#This Row],[nemo]],'Nemos y clasificaciones'!$A$1:$C$3000,3,FALSE)</f>
        <v>CFI</v>
      </c>
      <c r="P3828" s="2"/>
      <c r="Q3828" s="2"/>
    </row>
    <row r="3829" spans="1:17" x14ac:dyDescent="0.25">
      <c r="A3829" t="s">
        <v>227</v>
      </c>
      <c r="B3829" s="1">
        <v>44442</v>
      </c>
      <c r="C3829" s="1">
        <v>44448</v>
      </c>
      <c r="D3829" t="s">
        <v>21</v>
      </c>
      <c r="E3829" t="s">
        <v>228</v>
      </c>
      <c r="F3829">
        <v>0</v>
      </c>
      <c r="G3829">
        <v>10000000</v>
      </c>
      <c r="H3829">
        <v>0</v>
      </c>
      <c r="I3829">
        <v>0</v>
      </c>
      <c r="J3829">
        <v>0</v>
      </c>
      <c r="K3829">
        <v>3.4000000000000002E-2</v>
      </c>
      <c r="L3829" t="s">
        <v>23</v>
      </c>
      <c r="M3829" s="2">
        <v>340000</v>
      </c>
      <c r="N3829" s="2" t="str">
        <f>VLOOKUP(Tabla1[[#This Row],[nemo]],'Nemos y clasificaciones'!$A$2:$B$5000,2,FALSE)</f>
        <v>CFI</v>
      </c>
      <c r="O3829" s="2" t="str">
        <f>VLOOKUP(Tabla1[[#This Row],[nemo]],'Nemos y clasificaciones'!$A$1:$C$3000,3,FALSE)</f>
        <v>CFI</v>
      </c>
      <c r="P3829" s="2"/>
      <c r="Q3829" s="2"/>
    </row>
    <row r="3830" spans="1:17" x14ac:dyDescent="0.25">
      <c r="A3830" t="s">
        <v>3305</v>
      </c>
      <c r="B3830" s="1">
        <v>44120</v>
      </c>
      <c r="C3830" s="1">
        <v>44126</v>
      </c>
      <c r="D3830" t="s">
        <v>21</v>
      </c>
      <c r="E3830" t="s">
        <v>228</v>
      </c>
      <c r="F3830">
        <v>0</v>
      </c>
      <c r="G3830">
        <v>10000000</v>
      </c>
      <c r="H3830">
        <v>0</v>
      </c>
      <c r="I3830">
        <v>0</v>
      </c>
      <c r="J3830">
        <v>0</v>
      </c>
      <c r="K3830">
        <v>0.03</v>
      </c>
      <c r="L3830" t="s">
        <v>23</v>
      </c>
      <c r="M3830" s="2">
        <v>300000</v>
      </c>
      <c r="N3830" s="2" t="str">
        <f>VLOOKUP(Tabla1[[#This Row],[nemo]],'Nemos y clasificaciones'!$A$2:$B$5000,2,FALSE)</f>
        <v>CFI</v>
      </c>
      <c r="O3830" s="2" t="str">
        <f>VLOOKUP(Tabla1[[#This Row],[nemo]],'Nemos y clasificaciones'!$A$1:$C$3000,3,FALSE)</f>
        <v>CFI</v>
      </c>
      <c r="P3830" s="2"/>
      <c r="Q3830" s="2"/>
    </row>
    <row r="3831" spans="1:17" x14ac:dyDescent="0.25">
      <c r="A3831" t="s">
        <v>1635</v>
      </c>
      <c r="B3831" s="1">
        <v>44344</v>
      </c>
      <c r="C3831" s="1">
        <v>44350</v>
      </c>
      <c r="D3831" t="s">
        <v>21</v>
      </c>
      <c r="E3831" t="s">
        <v>228</v>
      </c>
      <c r="F3831">
        <v>0</v>
      </c>
      <c r="G3831">
        <v>10000000</v>
      </c>
      <c r="H3831">
        <v>0</v>
      </c>
      <c r="I3831">
        <v>0</v>
      </c>
      <c r="J3831">
        <v>0</v>
      </c>
      <c r="K3831">
        <v>2.7E-2</v>
      </c>
      <c r="L3831" t="s">
        <v>23</v>
      </c>
      <c r="M3831" s="2">
        <v>270000</v>
      </c>
      <c r="N3831" s="2" t="str">
        <f>VLOOKUP(Tabla1[[#This Row],[nemo]],'Nemos y clasificaciones'!$A$2:$B$5000,2,FALSE)</f>
        <v>CFI</v>
      </c>
      <c r="O3831" s="2" t="str">
        <f>VLOOKUP(Tabla1[[#This Row],[nemo]],'Nemos y clasificaciones'!$A$1:$C$3000,3,FALSE)</f>
        <v>CFI</v>
      </c>
      <c r="P3831" s="2"/>
      <c r="Q3831" s="2"/>
    </row>
    <row r="3832" spans="1:17" x14ac:dyDescent="0.25">
      <c r="A3832" t="s">
        <v>8986</v>
      </c>
      <c r="B3832" s="1">
        <v>43013</v>
      </c>
      <c r="C3832" s="1">
        <v>43020</v>
      </c>
      <c r="D3832" t="s">
        <v>14</v>
      </c>
      <c r="E3832" t="s">
        <v>1218</v>
      </c>
      <c r="F3832">
        <v>0</v>
      </c>
      <c r="G3832">
        <v>20000000</v>
      </c>
      <c r="H3832">
        <v>0</v>
      </c>
      <c r="I3832">
        <v>0</v>
      </c>
      <c r="J3832">
        <v>0</v>
      </c>
      <c r="K3832">
        <v>6</v>
      </c>
      <c r="L3832" t="s">
        <v>16</v>
      </c>
      <c r="M3832" s="2">
        <v>120000000</v>
      </c>
      <c r="N3832" s="2" t="str">
        <f>VLOOKUP(Tabla1[[#This Row],[nemo]],'Nemos y clasificaciones'!$A$2:$B$5000,2,FALSE)</f>
        <v>INVERSIONES UNESPA S.A.</v>
      </c>
      <c r="O3832" s="2" t="str">
        <f>VLOOKUP(Tabla1[[#This Row],[nemo]],'Nemos y clasificaciones'!$A$1:$C$3000,3,FALSE)</f>
        <v>Servicios financieros</v>
      </c>
      <c r="P3832" s="2"/>
      <c r="Q3832" s="2"/>
    </row>
    <row r="3833" spans="1:17" x14ac:dyDescent="0.25">
      <c r="A3833" t="s">
        <v>1547</v>
      </c>
      <c r="B3833" s="1">
        <v>44350</v>
      </c>
      <c r="C3833" s="1">
        <v>44356</v>
      </c>
      <c r="D3833" t="s">
        <v>21</v>
      </c>
      <c r="E3833" t="s">
        <v>228</v>
      </c>
      <c r="F3833">
        <v>0</v>
      </c>
      <c r="G3833">
        <v>10000000</v>
      </c>
      <c r="H3833">
        <v>0</v>
      </c>
      <c r="I3833">
        <v>0</v>
      </c>
      <c r="J3833">
        <v>0</v>
      </c>
      <c r="K3833">
        <v>1.9E-2</v>
      </c>
      <c r="L3833" t="s">
        <v>23</v>
      </c>
      <c r="M3833" s="2">
        <v>190000</v>
      </c>
      <c r="N3833" s="2" t="str">
        <f>VLOOKUP(Tabla1[[#This Row],[nemo]],'Nemos y clasificaciones'!$A$2:$B$5000,2,FALSE)</f>
        <v>CFI</v>
      </c>
      <c r="O3833" s="2" t="str">
        <f>VLOOKUP(Tabla1[[#This Row],[nemo]],'Nemos y clasificaciones'!$A$1:$C$3000,3,FALSE)</f>
        <v>CFI</v>
      </c>
      <c r="P3833" s="2"/>
      <c r="Q3833" s="2"/>
    </row>
    <row r="3834" spans="1:17" x14ac:dyDescent="0.25">
      <c r="A3834" t="s">
        <v>10360</v>
      </c>
      <c r="B3834" s="1">
        <v>42544</v>
      </c>
      <c r="C3834" s="1">
        <v>42551</v>
      </c>
      <c r="D3834" t="s">
        <v>14</v>
      </c>
      <c r="E3834" t="s">
        <v>10361</v>
      </c>
      <c r="F3834">
        <v>0</v>
      </c>
      <c r="G3834">
        <v>1172459979</v>
      </c>
      <c r="H3834">
        <v>0</v>
      </c>
      <c r="I3834">
        <v>0</v>
      </c>
      <c r="J3834">
        <v>0</v>
      </c>
      <c r="K3834">
        <v>0.10199999999999999</v>
      </c>
      <c r="L3834" t="s">
        <v>23</v>
      </c>
      <c r="M3834" s="2">
        <v>119590917.858</v>
      </c>
      <c r="N3834" s="2" t="str">
        <f>VLOOKUP(Tabla1[[#This Row],[nemo]],'Nemos y clasificaciones'!$A$2:$B$5000,2,FALSE)</f>
        <v>REBRISA S.A.</v>
      </c>
      <c r="O3834" s="2" t="str">
        <f>VLOOKUP(Tabla1[[#This Row],[nemo]],'Nemos y clasificaciones'!$A$1:$C$3000,3,FALSE)</f>
        <v>Servicios financieros</v>
      </c>
      <c r="P3834" s="2"/>
      <c r="Q3834" s="2"/>
    </row>
    <row r="3835" spans="1:17" x14ac:dyDescent="0.25">
      <c r="A3835" t="s">
        <v>4576</v>
      </c>
      <c r="B3835" s="1">
        <v>43943</v>
      </c>
      <c r="C3835" s="1">
        <v>43949</v>
      </c>
      <c r="D3835" t="s">
        <v>21</v>
      </c>
      <c r="E3835" t="s">
        <v>226</v>
      </c>
      <c r="F3835">
        <v>0</v>
      </c>
      <c r="G3835">
        <v>10000000</v>
      </c>
      <c r="H3835">
        <v>0</v>
      </c>
      <c r="I3835">
        <v>0</v>
      </c>
      <c r="J3835">
        <v>0</v>
      </c>
      <c r="K3835">
        <v>0.08</v>
      </c>
      <c r="L3835" t="s">
        <v>23</v>
      </c>
      <c r="M3835" s="2">
        <v>800000</v>
      </c>
      <c r="N3835" s="2" t="str">
        <f>VLOOKUP(Tabla1[[#This Row],[nemo]],'Nemos y clasificaciones'!$A$2:$B$5000,2,FALSE)</f>
        <v>CFI</v>
      </c>
      <c r="O3835" s="2" t="str">
        <f>VLOOKUP(Tabla1[[#This Row],[nemo]],'Nemos y clasificaciones'!$A$1:$C$3000,3,FALSE)</f>
        <v>CFI</v>
      </c>
      <c r="P3835" s="2"/>
      <c r="Q3835" s="2"/>
    </row>
    <row r="3836" spans="1:17" x14ac:dyDescent="0.25">
      <c r="A3836" t="s">
        <v>3599</v>
      </c>
      <c r="B3836" s="1">
        <v>44043</v>
      </c>
      <c r="C3836" s="1">
        <v>44049</v>
      </c>
      <c r="D3836" t="s">
        <v>21</v>
      </c>
      <c r="E3836" t="s">
        <v>226</v>
      </c>
      <c r="F3836">
        <v>0</v>
      </c>
      <c r="G3836">
        <v>10000000</v>
      </c>
      <c r="H3836">
        <v>0</v>
      </c>
      <c r="I3836">
        <v>0</v>
      </c>
      <c r="J3836">
        <v>0</v>
      </c>
      <c r="K3836">
        <v>5.8000000000000003E-2</v>
      </c>
      <c r="L3836" t="s">
        <v>23</v>
      </c>
      <c r="M3836" s="2">
        <v>580000</v>
      </c>
      <c r="N3836" s="2" t="str">
        <f>VLOOKUP(Tabla1[[#This Row],[nemo]],'Nemos y clasificaciones'!$A$2:$B$5000,2,FALSE)</f>
        <v>CFI</v>
      </c>
      <c r="O3836" s="2" t="str">
        <f>VLOOKUP(Tabla1[[#This Row],[nemo]],'Nemos y clasificaciones'!$A$1:$C$3000,3,FALSE)</f>
        <v>CFI</v>
      </c>
      <c r="P3836" s="2"/>
      <c r="Q3836" s="2"/>
    </row>
    <row r="3837" spans="1:17" x14ac:dyDescent="0.25">
      <c r="A3837" t="s">
        <v>2744</v>
      </c>
      <c r="B3837" s="1">
        <v>44194</v>
      </c>
      <c r="C3837" s="1">
        <v>44201</v>
      </c>
      <c r="D3837" t="s">
        <v>21</v>
      </c>
      <c r="E3837" t="s">
        <v>226</v>
      </c>
      <c r="F3837">
        <v>0</v>
      </c>
      <c r="G3837">
        <v>10000000</v>
      </c>
      <c r="H3837">
        <v>0</v>
      </c>
      <c r="I3837">
        <v>0</v>
      </c>
      <c r="J3837">
        <v>0</v>
      </c>
      <c r="K3837">
        <v>4.2999999999999997E-2</v>
      </c>
      <c r="L3837" t="s">
        <v>23</v>
      </c>
      <c r="M3837" s="2">
        <v>430000</v>
      </c>
      <c r="N3837" s="2" t="str">
        <f>VLOOKUP(Tabla1[[#This Row],[nemo]],'Nemos y clasificaciones'!$A$2:$B$5000,2,FALSE)</f>
        <v>CFI</v>
      </c>
      <c r="O3837" s="2" t="str">
        <f>VLOOKUP(Tabla1[[#This Row],[nemo]],'Nemos y clasificaciones'!$A$1:$C$3000,3,FALSE)</f>
        <v>CFI</v>
      </c>
      <c r="P3837" s="2"/>
      <c r="Q3837" s="2"/>
    </row>
    <row r="3838" spans="1:17" x14ac:dyDescent="0.25">
      <c r="A3838" t="s">
        <v>225</v>
      </c>
      <c r="B3838" s="1">
        <v>44442</v>
      </c>
      <c r="C3838" s="1">
        <v>44448</v>
      </c>
      <c r="D3838" t="s">
        <v>21</v>
      </c>
      <c r="E3838" t="s">
        <v>226</v>
      </c>
      <c r="F3838">
        <v>0</v>
      </c>
      <c r="G3838">
        <v>10000000</v>
      </c>
      <c r="H3838">
        <v>0</v>
      </c>
      <c r="I3838">
        <v>0</v>
      </c>
      <c r="J3838">
        <v>0</v>
      </c>
      <c r="K3838">
        <v>3.4000000000000002E-2</v>
      </c>
      <c r="L3838" t="s">
        <v>23</v>
      </c>
      <c r="M3838" s="2">
        <v>340000</v>
      </c>
      <c r="N3838" s="2" t="str">
        <f>VLOOKUP(Tabla1[[#This Row],[nemo]],'Nemos y clasificaciones'!$A$2:$B$5000,2,FALSE)</f>
        <v>CFI</v>
      </c>
      <c r="O3838" s="2" t="str">
        <f>VLOOKUP(Tabla1[[#This Row],[nemo]],'Nemos y clasificaciones'!$A$1:$C$3000,3,FALSE)</f>
        <v>CFI</v>
      </c>
      <c r="P3838" s="2"/>
      <c r="Q3838" s="2"/>
    </row>
    <row r="3839" spans="1:17" x14ac:dyDescent="0.25">
      <c r="A3839" t="s">
        <v>3304</v>
      </c>
      <c r="B3839" s="1">
        <v>44120</v>
      </c>
      <c r="C3839" s="1">
        <v>44126</v>
      </c>
      <c r="D3839" t="s">
        <v>21</v>
      </c>
      <c r="E3839" t="s">
        <v>226</v>
      </c>
      <c r="F3839">
        <v>0</v>
      </c>
      <c r="G3839">
        <v>10000000</v>
      </c>
      <c r="H3839">
        <v>0</v>
      </c>
      <c r="I3839">
        <v>0</v>
      </c>
      <c r="J3839">
        <v>0</v>
      </c>
      <c r="K3839">
        <v>0.03</v>
      </c>
      <c r="L3839" t="s">
        <v>23</v>
      </c>
      <c r="M3839" s="2">
        <v>300000</v>
      </c>
      <c r="N3839" s="2" t="str">
        <f>VLOOKUP(Tabla1[[#This Row],[nemo]],'Nemos y clasificaciones'!$A$2:$B$5000,2,FALSE)</f>
        <v>CFI</v>
      </c>
      <c r="O3839" s="2" t="str">
        <f>VLOOKUP(Tabla1[[#This Row],[nemo]],'Nemos y clasificaciones'!$A$1:$C$3000,3,FALSE)</f>
        <v>CFI</v>
      </c>
      <c r="P3839" s="2"/>
      <c r="Q3839" s="2"/>
    </row>
    <row r="3840" spans="1:17" x14ac:dyDescent="0.25">
      <c r="A3840" t="s">
        <v>1636</v>
      </c>
      <c r="B3840" s="1">
        <v>44344</v>
      </c>
      <c r="C3840" s="1">
        <v>44350</v>
      </c>
      <c r="D3840" t="s">
        <v>21</v>
      </c>
      <c r="E3840" t="s">
        <v>226</v>
      </c>
      <c r="F3840">
        <v>0</v>
      </c>
      <c r="G3840">
        <v>10000000</v>
      </c>
      <c r="H3840">
        <v>0</v>
      </c>
      <c r="I3840">
        <v>0</v>
      </c>
      <c r="J3840">
        <v>0</v>
      </c>
      <c r="K3840">
        <v>2.7E-2</v>
      </c>
      <c r="L3840" t="s">
        <v>23</v>
      </c>
      <c r="M3840" s="2">
        <v>270000</v>
      </c>
      <c r="N3840" s="2" t="str">
        <f>VLOOKUP(Tabla1[[#This Row],[nemo]],'Nemos y clasificaciones'!$A$2:$B$5000,2,FALSE)</f>
        <v>CFI</v>
      </c>
      <c r="O3840" s="2" t="str">
        <f>VLOOKUP(Tabla1[[#This Row],[nemo]],'Nemos y clasificaciones'!$A$1:$C$3000,3,FALSE)</f>
        <v>CFI</v>
      </c>
      <c r="P3840" s="2"/>
      <c r="Q3840" s="2"/>
    </row>
    <row r="3841" spans="1:17" x14ac:dyDescent="0.25">
      <c r="A3841" t="s">
        <v>1546</v>
      </c>
      <c r="B3841" s="1">
        <v>44350</v>
      </c>
      <c r="C3841" s="1">
        <v>44356</v>
      </c>
      <c r="D3841" t="s">
        <v>21</v>
      </c>
      <c r="E3841" t="s">
        <v>226</v>
      </c>
      <c r="F3841">
        <v>0</v>
      </c>
      <c r="G3841">
        <v>10000000</v>
      </c>
      <c r="H3841">
        <v>0</v>
      </c>
      <c r="I3841">
        <v>0</v>
      </c>
      <c r="J3841">
        <v>0</v>
      </c>
      <c r="K3841">
        <v>1.9E-2</v>
      </c>
      <c r="L3841" t="s">
        <v>23</v>
      </c>
      <c r="M3841" s="2">
        <v>190000</v>
      </c>
      <c r="N3841" s="2" t="str">
        <f>VLOOKUP(Tabla1[[#This Row],[nemo]],'Nemos y clasificaciones'!$A$2:$B$5000,2,FALSE)</f>
        <v>CFI</v>
      </c>
      <c r="O3841" s="2" t="str">
        <f>VLOOKUP(Tabla1[[#This Row],[nemo]],'Nemos y clasificaciones'!$A$1:$C$3000,3,FALSE)</f>
        <v>CFI</v>
      </c>
      <c r="P3841" s="2"/>
      <c r="Q3841" s="2"/>
    </row>
    <row r="3842" spans="1:17" x14ac:dyDescent="0.25">
      <c r="A3842" t="s">
        <v>4575</v>
      </c>
      <c r="B3842" s="1">
        <v>43943</v>
      </c>
      <c r="C3842" s="1">
        <v>43949</v>
      </c>
      <c r="D3842" t="s">
        <v>21</v>
      </c>
      <c r="E3842" t="s">
        <v>224</v>
      </c>
      <c r="F3842">
        <v>0</v>
      </c>
      <c r="G3842">
        <v>10000000</v>
      </c>
      <c r="H3842">
        <v>0</v>
      </c>
      <c r="I3842">
        <v>0</v>
      </c>
      <c r="J3842">
        <v>0</v>
      </c>
      <c r="K3842">
        <v>7.8E-2</v>
      </c>
      <c r="L3842" t="s">
        <v>23</v>
      </c>
      <c r="M3842" s="2">
        <v>780000</v>
      </c>
      <c r="N3842" s="2" t="str">
        <f>VLOOKUP(Tabla1[[#This Row],[nemo]],'Nemos y clasificaciones'!$A$2:$B$5000,2,FALSE)</f>
        <v>CFI</v>
      </c>
      <c r="O3842" s="2" t="str">
        <f>VLOOKUP(Tabla1[[#This Row],[nemo]],'Nemos y clasificaciones'!$A$1:$C$3000,3,FALSE)</f>
        <v>CFI</v>
      </c>
      <c r="P3842" s="2"/>
      <c r="Q3842" s="2"/>
    </row>
    <row r="3843" spans="1:17" x14ac:dyDescent="0.25">
      <c r="A3843" t="s">
        <v>3597</v>
      </c>
      <c r="B3843" s="1">
        <v>44043</v>
      </c>
      <c r="C3843" s="1">
        <v>44049</v>
      </c>
      <c r="D3843" t="s">
        <v>21</v>
      </c>
      <c r="E3843" t="s">
        <v>224</v>
      </c>
      <c r="F3843">
        <v>0</v>
      </c>
      <c r="G3843">
        <v>10000000</v>
      </c>
      <c r="H3843">
        <v>0</v>
      </c>
      <c r="I3843">
        <v>0</v>
      </c>
      <c r="J3843">
        <v>0</v>
      </c>
      <c r="K3843">
        <v>5.3999999999999999E-2</v>
      </c>
      <c r="L3843" t="s">
        <v>23</v>
      </c>
      <c r="M3843" s="2">
        <v>540000</v>
      </c>
      <c r="N3843" s="2" t="str">
        <f>VLOOKUP(Tabla1[[#This Row],[nemo]],'Nemos y clasificaciones'!$A$2:$B$5000,2,FALSE)</f>
        <v>CFI</v>
      </c>
      <c r="O3843" s="2" t="str">
        <f>VLOOKUP(Tabla1[[#This Row],[nemo]],'Nemos y clasificaciones'!$A$1:$C$3000,3,FALSE)</f>
        <v>CFI</v>
      </c>
      <c r="P3843" s="2"/>
      <c r="Q3843" s="2"/>
    </row>
    <row r="3844" spans="1:17" x14ac:dyDescent="0.25">
      <c r="A3844" t="s">
        <v>2745</v>
      </c>
      <c r="B3844" s="1">
        <v>44194</v>
      </c>
      <c r="C3844" s="1">
        <v>44201</v>
      </c>
      <c r="D3844" t="s">
        <v>21</v>
      </c>
      <c r="E3844" t="s">
        <v>224</v>
      </c>
      <c r="F3844">
        <v>0</v>
      </c>
      <c r="G3844">
        <v>10000000</v>
      </c>
      <c r="H3844">
        <v>0</v>
      </c>
      <c r="I3844">
        <v>0</v>
      </c>
      <c r="J3844">
        <v>0</v>
      </c>
      <c r="K3844">
        <v>0.04</v>
      </c>
      <c r="L3844" t="s">
        <v>23</v>
      </c>
      <c r="M3844" s="2">
        <v>400000</v>
      </c>
      <c r="N3844" s="2" t="str">
        <f>VLOOKUP(Tabla1[[#This Row],[nemo]],'Nemos y clasificaciones'!$A$2:$B$5000,2,FALSE)</f>
        <v>CFI</v>
      </c>
      <c r="O3844" s="2" t="str">
        <f>VLOOKUP(Tabla1[[#This Row],[nemo]],'Nemos y clasificaciones'!$A$1:$C$3000,3,FALSE)</f>
        <v>CFI</v>
      </c>
      <c r="P3844" s="2"/>
      <c r="Q3844" s="2"/>
    </row>
    <row r="3845" spans="1:17" x14ac:dyDescent="0.25">
      <c r="A3845" t="s">
        <v>223</v>
      </c>
      <c r="B3845" s="1">
        <v>44442</v>
      </c>
      <c r="C3845" s="1">
        <v>44448</v>
      </c>
      <c r="D3845" t="s">
        <v>21</v>
      </c>
      <c r="E3845" t="s">
        <v>224</v>
      </c>
      <c r="F3845">
        <v>0</v>
      </c>
      <c r="G3845">
        <v>10000000</v>
      </c>
      <c r="H3845">
        <v>0</v>
      </c>
      <c r="I3845">
        <v>0</v>
      </c>
      <c r="J3845">
        <v>0</v>
      </c>
      <c r="K3845">
        <v>0.03</v>
      </c>
      <c r="L3845" t="s">
        <v>23</v>
      </c>
      <c r="M3845" s="2">
        <v>300000</v>
      </c>
      <c r="N3845" s="2" t="str">
        <f>VLOOKUP(Tabla1[[#This Row],[nemo]],'Nemos y clasificaciones'!$A$2:$B$5000,2,FALSE)</f>
        <v>CFI</v>
      </c>
      <c r="O3845" s="2" t="str">
        <f>VLOOKUP(Tabla1[[#This Row],[nemo]],'Nemos y clasificaciones'!$A$1:$C$3000,3,FALSE)</f>
        <v>CFI</v>
      </c>
      <c r="P3845" s="2"/>
      <c r="Q3845" s="2"/>
    </row>
    <row r="3846" spans="1:17" x14ac:dyDescent="0.25">
      <c r="A3846" t="s">
        <v>3306</v>
      </c>
      <c r="B3846" s="1">
        <v>44120</v>
      </c>
      <c r="C3846" s="1">
        <v>44126</v>
      </c>
      <c r="D3846" t="s">
        <v>21</v>
      </c>
      <c r="E3846" t="s">
        <v>224</v>
      </c>
      <c r="F3846">
        <v>0</v>
      </c>
      <c r="G3846">
        <v>10000000</v>
      </c>
      <c r="H3846">
        <v>0</v>
      </c>
      <c r="I3846">
        <v>0</v>
      </c>
      <c r="J3846">
        <v>0</v>
      </c>
      <c r="K3846">
        <v>2.8000000000000001E-2</v>
      </c>
      <c r="L3846" t="s">
        <v>23</v>
      </c>
      <c r="M3846" s="2">
        <v>280000</v>
      </c>
      <c r="N3846" s="2" t="str">
        <f>VLOOKUP(Tabla1[[#This Row],[nemo]],'Nemos y clasificaciones'!$A$2:$B$5000,2,FALSE)</f>
        <v>CFI</v>
      </c>
      <c r="O3846" s="2" t="str">
        <f>VLOOKUP(Tabla1[[#This Row],[nemo]],'Nemos y clasificaciones'!$A$1:$C$3000,3,FALSE)</f>
        <v>CFI</v>
      </c>
      <c r="P3846" s="2"/>
      <c r="Q3846" s="2"/>
    </row>
    <row r="3847" spans="1:17" x14ac:dyDescent="0.25">
      <c r="A3847" t="s">
        <v>1637</v>
      </c>
      <c r="B3847" s="1">
        <v>44344</v>
      </c>
      <c r="C3847" s="1">
        <v>44350</v>
      </c>
      <c r="D3847" t="s">
        <v>21</v>
      </c>
      <c r="E3847" t="s">
        <v>224</v>
      </c>
      <c r="F3847">
        <v>0</v>
      </c>
      <c r="G3847">
        <v>10000000</v>
      </c>
      <c r="H3847">
        <v>0</v>
      </c>
      <c r="I3847">
        <v>0</v>
      </c>
      <c r="J3847">
        <v>0</v>
      </c>
      <c r="K3847">
        <v>2.4E-2</v>
      </c>
      <c r="L3847" t="s">
        <v>23</v>
      </c>
      <c r="M3847" s="2">
        <v>240000</v>
      </c>
      <c r="N3847" s="2" t="str">
        <f>VLOOKUP(Tabla1[[#This Row],[nemo]],'Nemos y clasificaciones'!$A$2:$B$5000,2,FALSE)</f>
        <v>CFI</v>
      </c>
      <c r="O3847" s="2" t="str">
        <f>VLOOKUP(Tabla1[[#This Row],[nemo]],'Nemos y clasificaciones'!$A$1:$C$3000,3,FALSE)</f>
        <v>CFI</v>
      </c>
      <c r="P3847" s="2"/>
      <c r="Q3847" s="2"/>
    </row>
    <row r="3848" spans="1:17" x14ac:dyDescent="0.25">
      <c r="A3848" t="s">
        <v>1545</v>
      </c>
      <c r="B3848" s="1">
        <v>44350</v>
      </c>
      <c r="C3848" s="1">
        <v>44356</v>
      </c>
      <c r="D3848" t="s">
        <v>21</v>
      </c>
      <c r="E3848" t="s">
        <v>224</v>
      </c>
      <c r="F3848">
        <v>0</v>
      </c>
      <c r="G3848">
        <v>10000000</v>
      </c>
      <c r="H3848">
        <v>0</v>
      </c>
      <c r="I3848">
        <v>0</v>
      </c>
      <c r="J3848">
        <v>0</v>
      </c>
      <c r="K3848">
        <v>1.7999999999999999E-2</v>
      </c>
      <c r="L3848" t="s">
        <v>23</v>
      </c>
      <c r="M3848" s="2">
        <v>180000</v>
      </c>
      <c r="N3848" s="2" t="str">
        <f>VLOOKUP(Tabla1[[#This Row],[nemo]],'Nemos y clasificaciones'!$A$2:$B$5000,2,FALSE)</f>
        <v>CFI</v>
      </c>
      <c r="O3848" s="2" t="str">
        <f>VLOOKUP(Tabla1[[#This Row],[nemo]],'Nemos y clasificaciones'!$A$1:$C$3000,3,FALSE)</f>
        <v>CFI</v>
      </c>
      <c r="P3848" s="2"/>
      <c r="Q3848" s="2"/>
    </row>
    <row r="3849" spans="1:17" x14ac:dyDescent="0.25">
      <c r="A3849" t="s">
        <v>1149</v>
      </c>
      <c r="B3849" s="1">
        <v>44364</v>
      </c>
      <c r="C3849" s="1">
        <v>44370</v>
      </c>
      <c r="D3849" t="s">
        <v>14</v>
      </c>
      <c r="E3849" t="s">
        <v>1150</v>
      </c>
      <c r="F3849">
        <v>0</v>
      </c>
      <c r="G3849">
        <v>10000000</v>
      </c>
      <c r="H3849">
        <v>0</v>
      </c>
      <c r="I3849">
        <v>0</v>
      </c>
      <c r="J3849">
        <v>0</v>
      </c>
      <c r="K3849">
        <v>2.351</v>
      </c>
      <c r="L3849" t="s">
        <v>16</v>
      </c>
      <c r="M3849" s="2">
        <v>23510000</v>
      </c>
      <c r="N3849" s="2" t="str">
        <f>VLOOKUP(Tabla1[[#This Row],[nemo]],'Nemos y clasificaciones'!$A$2:$B$5000,2,FALSE)</f>
        <v>CFI</v>
      </c>
      <c r="O3849" s="2" t="str">
        <f>VLOOKUP(Tabla1[[#This Row],[nemo]],'Nemos y clasificaciones'!$A$1:$C$3000,3,FALSE)</f>
        <v>CFI</v>
      </c>
      <c r="P3849" s="2"/>
      <c r="Q3849" s="2"/>
    </row>
    <row r="3850" spans="1:17" x14ac:dyDescent="0.25">
      <c r="A3850" t="s">
        <v>1151</v>
      </c>
      <c r="B3850" s="1">
        <v>44364</v>
      </c>
      <c r="C3850" s="1">
        <v>44370</v>
      </c>
      <c r="D3850" t="s">
        <v>14</v>
      </c>
      <c r="E3850" t="s">
        <v>1152</v>
      </c>
      <c r="F3850">
        <v>0</v>
      </c>
      <c r="G3850">
        <v>10000000</v>
      </c>
      <c r="H3850">
        <v>0</v>
      </c>
      <c r="I3850">
        <v>0</v>
      </c>
      <c r="J3850">
        <v>0</v>
      </c>
      <c r="K3850">
        <v>4.5</v>
      </c>
      <c r="L3850" t="s">
        <v>16</v>
      </c>
      <c r="M3850" s="2">
        <v>45000000</v>
      </c>
      <c r="N3850" s="2" t="str">
        <f>VLOOKUP(Tabla1[[#This Row],[nemo]],'Nemos y clasificaciones'!$A$2:$B$5000,2,FALSE)</f>
        <v>CFI</v>
      </c>
      <c r="O3850" s="2" t="str">
        <f>VLOOKUP(Tabla1[[#This Row],[nemo]],'Nemos y clasificaciones'!$A$1:$C$3000,3,FALSE)</f>
        <v>CFI</v>
      </c>
      <c r="P3850" s="2"/>
      <c r="Q3850" s="2"/>
    </row>
    <row r="3851" spans="1:17" x14ac:dyDescent="0.25">
      <c r="A3851" t="s">
        <v>1153</v>
      </c>
      <c r="B3851" s="1">
        <v>44364</v>
      </c>
      <c r="C3851" s="1">
        <v>44370</v>
      </c>
      <c r="D3851" t="s">
        <v>14</v>
      </c>
      <c r="E3851" t="s">
        <v>1154</v>
      </c>
      <c r="F3851">
        <v>0</v>
      </c>
      <c r="G3851">
        <v>10000000</v>
      </c>
      <c r="H3851">
        <v>0</v>
      </c>
      <c r="I3851">
        <v>0</v>
      </c>
      <c r="J3851">
        <v>0</v>
      </c>
      <c r="K3851">
        <v>2.3690000000000002</v>
      </c>
      <c r="L3851" t="s">
        <v>16</v>
      </c>
      <c r="M3851" s="2">
        <v>23690000</v>
      </c>
      <c r="N3851" s="2" t="str">
        <f>VLOOKUP(Tabla1[[#This Row],[nemo]],'Nemos y clasificaciones'!$A$2:$B$5000,2,FALSE)</f>
        <v>CFI</v>
      </c>
      <c r="O3851" s="2" t="str">
        <f>VLOOKUP(Tabla1[[#This Row],[nemo]],'Nemos y clasificaciones'!$A$1:$C$3000,3,FALSE)</f>
        <v>CFI</v>
      </c>
      <c r="P3851" s="2"/>
      <c r="Q3851" s="2"/>
    </row>
    <row r="3852" spans="1:17" x14ac:dyDescent="0.25">
      <c r="A3852" t="s">
        <v>6089</v>
      </c>
      <c r="B3852" s="1">
        <v>43631</v>
      </c>
      <c r="C3852" s="1">
        <v>43637</v>
      </c>
      <c r="D3852" t="s">
        <v>14</v>
      </c>
      <c r="E3852" t="s">
        <v>1513</v>
      </c>
      <c r="F3852">
        <v>0</v>
      </c>
      <c r="G3852">
        <v>10000000</v>
      </c>
      <c r="H3852">
        <v>0</v>
      </c>
      <c r="I3852">
        <v>0</v>
      </c>
      <c r="J3852">
        <v>0</v>
      </c>
      <c r="K3852">
        <v>6.7990000000000004</v>
      </c>
      <c r="L3852" t="s">
        <v>16</v>
      </c>
      <c r="M3852" s="2">
        <v>67990000</v>
      </c>
      <c r="N3852" s="2" t="str">
        <f>VLOOKUP(Tabla1[[#This Row],[nemo]],'Nemos y clasificaciones'!$A$2:$B$5000,2,FALSE)</f>
        <v>CFI</v>
      </c>
      <c r="O3852" s="2" t="str">
        <f>VLOOKUP(Tabla1[[#This Row],[nemo]],'Nemos y clasificaciones'!$A$1:$C$3000,3,FALSE)</f>
        <v>CFI</v>
      </c>
      <c r="P3852" s="2"/>
      <c r="Q3852" s="2"/>
    </row>
    <row r="3853" spans="1:17" x14ac:dyDescent="0.25">
      <c r="A3853" t="s">
        <v>2695</v>
      </c>
      <c r="B3853" s="1">
        <v>44204</v>
      </c>
      <c r="C3853" s="1">
        <v>44210</v>
      </c>
      <c r="D3853" t="s">
        <v>14</v>
      </c>
      <c r="E3853" t="s">
        <v>1220</v>
      </c>
      <c r="F3853">
        <v>0</v>
      </c>
      <c r="G3853">
        <v>23100000</v>
      </c>
      <c r="H3853">
        <v>0</v>
      </c>
      <c r="I3853">
        <v>0</v>
      </c>
      <c r="J3853">
        <v>0</v>
      </c>
      <c r="K3853">
        <v>5</v>
      </c>
      <c r="L3853" t="s">
        <v>16</v>
      </c>
      <c r="M3853" s="2">
        <v>115500000</v>
      </c>
      <c r="N3853" s="2" t="str">
        <f>VLOOKUP(Tabla1[[#This Row],[nemo]],'Nemos y clasificaciones'!$A$2:$B$5000,2,FALSE)</f>
        <v>INVERSIONES COVADONGA S.A.</v>
      </c>
      <c r="O3853" s="2" t="str">
        <f>VLOOKUP(Tabla1[[#This Row],[nemo]],'Nemos y clasificaciones'!$A$1:$C$3000,3,FALSE)</f>
        <v>Servicios financieros</v>
      </c>
      <c r="P3853" s="2"/>
      <c r="Q3853" s="2"/>
    </row>
    <row r="3854" spans="1:17" x14ac:dyDescent="0.25">
      <c r="A3854" t="s">
        <v>4898</v>
      </c>
      <c r="B3854" s="1">
        <v>43861</v>
      </c>
      <c r="C3854" s="1">
        <v>43867</v>
      </c>
      <c r="D3854" t="s">
        <v>14</v>
      </c>
      <c r="E3854" t="s">
        <v>1220</v>
      </c>
      <c r="F3854">
        <v>0</v>
      </c>
      <c r="G3854">
        <v>23100000</v>
      </c>
      <c r="H3854">
        <v>0</v>
      </c>
      <c r="I3854">
        <v>0</v>
      </c>
      <c r="J3854">
        <v>0</v>
      </c>
      <c r="K3854">
        <v>5</v>
      </c>
      <c r="L3854" t="s">
        <v>16</v>
      </c>
      <c r="M3854" s="2">
        <v>115500000</v>
      </c>
      <c r="N3854" s="2" t="str">
        <f>VLOOKUP(Tabla1[[#This Row],[nemo]],'Nemos y clasificaciones'!$A$2:$B$5000,2,FALSE)</f>
        <v>INVERSIONES COVADONGA S.A.</v>
      </c>
      <c r="O3854" s="2" t="str">
        <f>VLOOKUP(Tabla1[[#This Row],[nemo]],'Nemos y clasificaciones'!$A$1:$C$3000,3,FALSE)</f>
        <v>Servicios financieros</v>
      </c>
      <c r="P3854" s="2"/>
      <c r="Q3854" s="2"/>
    </row>
    <row r="3855" spans="1:17" x14ac:dyDescent="0.25">
      <c r="A3855" t="s">
        <v>6963</v>
      </c>
      <c r="B3855" s="1">
        <v>43475</v>
      </c>
      <c r="C3855" s="1">
        <v>43481</v>
      </c>
      <c r="D3855" t="s">
        <v>14</v>
      </c>
      <c r="E3855" t="s">
        <v>1220</v>
      </c>
      <c r="F3855">
        <v>0</v>
      </c>
      <c r="G3855">
        <v>23100000</v>
      </c>
      <c r="H3855">
        <v>0</v>
      </c>
      <c r="I3855">
        <v>0</v>
      </c>
      <c r="J3855">
        <v>0</v>
      </c>
      <c r="K3855">
        <v>5</v>
      </c>
      <c r="L3855" t="s">
        <v>16</v>
      </c>
      <c r="M3855" s="2">
        <v>115500000</v>
      </c>
      <c r="N3855" s="2" t="str">
        <f>VLOOKUP(Tabla1[[#This Row],[nemo]],'Nemos y clasificaciones'!$A$2:$B$5000,2,FALSE)</f>
        <v>INVERSIONES COVADONGA S.A.</v>
      </c>
      <c r="O3855" s="2" t="str">
        <f>VLOOKUP(Tabla1[[#This Row],[nemo]],'Nemos y clasificaciones'!$A$1:$C$3000,3,FALSE)</f>
        <v>Servicios financieros</v>
      </c>
      <c r="P3855" s="2"/>
      <c r="Q3855" s="2"/>
    </row>
    <row r="3856" spans="1:17" x14ac:dyDescent="0.25">
      <c r="A3856" t="s">
        <v>8648</v>
      </c>
      <c r="B3856" s="1">
        <v>43105</v>
      </c>
      <c r="C3856" s="1">
        <v>43111</v>
      </c>
      <c r="D3856" t="s">
        <v>14</v>
      </c>
      <c r="E3856" t="s">
        <v>1220</v>
      </c>
      <c r="F3856">
        <v>0</v>
      </c>
      <c r="G3856">
        <v>23100000</v>
      </c>
      <c r="H3856">
        <v>0</v>
      </c>
      <c r="I3856">
        <v>0</v>
      </c>
      <c r="J3856">
        <v>0</v>
      </c>
      <c r="K3856">
        <v>5</v>
      </c>
      <c r="L3856" t="s">
        <v>16</v>
      </c>
      <c r="M3856" s="2">
        <v>115500000</v>
      </c>
      <c r="N3856" s="2" t="str">
        <f>VLOOKUP(Tabla1[[#This Row],[nemo]],'Nemos y clasificaciones'!$A$2:$B$5000,2,FALSE)</f>
        <v>INVERSIONES COVADONGA S.A.</v>
      </c>
      <c r="O3856" s="2" t="str">
        <f>VLOOKUP(Tabla1[[#This Row],[nemo]],'Nemos y clasificaciones'!$A$1:$C$3000,3,FALSE)</f>
        <v>Servicios financieros</v>
      </c>
      <c r="P3856" s="2"/>
      <c r="Q3856" s="2"/>
    </row>
    <row r="3857" spans="1:17" x14ac:dyDescent="0.25">
      <c r="A3857" t="s">
        <v>3849</v>
      </c>
      <c r="B3857" s="1">
        <v>44002</v>
      </c>
      <c r="C3857" s="1">
        <v>44008</v>
      </c>
      <c r="D3857" t="s">
        <v>14</v>
      </c>
      <c r="E3857" t="s">
        <v>1513</v>
      </c>
      <c r="F3857">
        <v>0</v>
      </c>
      <c r="G3857">
        <v>10000000</v>
      </c>
      <c r="H3857">
        <v>0</v>
      </c>
      <c r="I3857">
        <v>0</v>
      </c>
      <c r="J3857">
        <v>0</v>
      </c>
      <c r="K3857">
        <v>2.9609999999999999</v>
      </c>
      <c r="L3857" t="s">
        <v>16</v>
      </c>
      <c r="M3857" s="2">
        <v>29610000</v>
      </c>
      <c r="N3857" s="2" t="str">
        <f>VLOOKUP(Tabla1[[#This Row],[nemo]],'Nemos y clasificaciones'!$A$2:$B$5000,2,FALSE)</f>
        <v>CFI</v>
      </c>
      <c r="O3857" s="2" t="str">
        <f>VLOOKUP(Tabla1[[#This Row],[nemo]],'Nemos y clasificaciones'!$A$1:$C$3000,3,FALSE)</f>
        <v>CFI</v>
      </c>
      <c r="P3857" s="2"/>
      <c r="Q3857" s="2"/>
    </row>
    <row r="3858" spans="1:17" x14ac:dyDescent="0.25">
      <c r="A3858" t="s">
        <v>9224</v>
      </c>
      <c r="B3858" s="1">
        <v>42908</v>
      </c>
      <c r="C3858" s="1">
        <v>42915</v>
      </c>
      <c r="D3858" t="s">
        <v>14</v>
      </c>
      <c r="E3858" t="s">
        <v>1513</v>
      </c>
      <c r="F3858">
        <v>0</v>
      </c>
      <c r="G3858">
        <v>10000000</v>
      </c>
      <c r="H3858">
        <v>0</v>
      </c>
      <c r="I3858">
        <v>0</v>
      </c>
      <c r="J3858">
        <v>0</v>
      </c>
      <c r="K3858">
        <v>1.7669999999999999</v>
      </c>
      <c r="L3858" t="s">
        <v>16</v>
      </c>
      <c r="M3858" s="2">
        <v>17670000</v>
      </c>
      <c r="N3858" s="2" t="str">
        <f>VLOOKUP(Tabla1[[#This Row],[nemo]],'Nemos y clasificaciones'!$A$2:$B$5000,2,FALSE)</f>
        <v>CFI</v>
      </c>
      <c r="O3858" s="2" t="str">
        <f>VLOOKUP(Tabla1[[#This Row],[nemo]],'Nemos y clasificaciones'!$A$1:$C$3000,3,FALSE)</f>
        <v>CFI</v>
      </c>
      <c r="P3858" s="2"/>
      <c r="Q3858" s="2"/>
    </row>
    <row r="3859" spans="1:17" x14ac:dyDescent="0.25">
      <c r="A3859" t="s">
        <v>7866</v>
      </c>
      <c r="B3859" s="1">
        <v>43267</v>
      </c>
      <c r="C3859" s="1">
        <v>43273</v>
      </c>
      <c r="D3859" t="s">
        <v>14</v>
      </c>
      <c r="E3859" t="s">
        <v>1513</v>
      </c>
      <c r="F3859">
        <v>0</v>
      </c>
      <c r="G3859">
        <v>10000000</v>
      </c>
      <c r="H3859">
        <v>0</v>
      </c>
      <c r="I3859">
        <v>0</v>
      </c>
      <c r="J3859">
        <v>0</v>
      </c>
      <c r="K3859">
        <v>1.712</v>
      </c>
      <c r="L3859" t="s">
        <v>16</v>
      </c>
      <c r="M3859" s="2">
        <v>17120000</v>
      </c>
      <c r="N3859" s="2" t="str">
        <f>VLOOKUP(Tabla1[[#This Row],[nemo]],'Nemos y clasificaciones'!$A$2:$B$5000,2,FALSE)</f>
        <v>CFI</v>
      </c>
      <c r="O3859" s="2" t="str">
        <f>VLOOKUP(Tabla1[[#This Row],[nemo]],'Nemos y clasificaciones'!$A$1:$C$3000,3,FALSE)</f>
        <v>CFI</v>
      </c>
      <c r="P3859" s="2"/>
      <c r="Q3859" s="2"/>
    </row>
    <row r="3860" spans="1:17" x14ac:dyDescent="0.25">
      <c r="A3860" t="s">
        <v>1512</v>
      </c>
      <c r="B3860" s="1">
        <v>44352</v>
      </c>
      <c r="C3860" s="1">
        <v>44358</v>
      </c>
      <c r="D3860" t="s">
        <v>14</v>
      </c>
      <c r="E3860" t="s">
        <v>1513</v>
      </c>
      <c r="F3860">
        <v>0</v>
      </c>
      <c r="G3860">
        <v>10000000</v>
      </c>
      <c r="H3860">
        <v>0</v>
      </c>
      <c r="I3860">
        <v>0</v>
      </c>
      <c r="J3860">
        <v>0</v>
      </c>
      <c r="K3860">
        <v>1.2609999999999999</v>
      </c>
      <c r="L3860" t="s">
        <v>16</v>
      </c>
      <c r="M3860" s="2">
        <v>12610000</v>
      </c>
      <c r="N3860" s="2" t="str">
        <f>VLOOKUP(Tabla1[[#This Row],[nemo]],'Nemos y clasificaciones'!$A$2:$B$5000,2,FALSE)</f>
        <v>CFI</v>
      </c>
      <c r="O3860" s="2" t="str">
        <f>VLOOKUP(Tabla1[[#This Row],[nemo]],'Nemos y clasificaciones'!$A$1:$C$3000,3,FALSE)</f>
        <v>CFI</v>
      </c>
      <c r="P3860" s="2"/>
      <c r="Q3860" s="2"/>
    </row>
    <row r="3861" spans="1:17" x14ac:dyDescent="0.25">
      <c r="A3861" t="s">
        <v>3850</v>
      </c>
      <c r="B3861" s="1">
        <v>44002</v>
      </c>
      <c r="C3861" s="1">
        <v>44008</v>
      </c>
      <c r="D3861" t="s">
        <v>14</v>
      </c>
      <c r="E3861" t="s">
        <v>3851</v>
      </c>
      <c r="F3861">
        <v>0</v>
      </c>
      <c r="G3861">
        <v>10000000</v>
      </c>
      <c r="H3861">
        <v>0</v>
      </c>
      <c r="I3861">
        <v>0</v>
      </c>
      <c r="J3861">
        <v>0</v>
      </c>
      <c r="K3861">
        <v>2.1629999999999998</v>
      </c>
      <c r="L3861" t="s">
        <v>16</v>
      </c>
      <c r="M3861" s="2">
        <v>21630000</v>
      </c>
      <c r="N3861" s="2" t="str">
        <f>VLOOKUP(Tabla1[[#This Row],[nemo]],'Nemos y clasificaciones'!$A$2:$B$5000,2,FALSE)</f>
        <v>CFI</v>
      </c>
      <c r="O3861" s="2" t="str">
        <f>VLOOKUP(Tabla1[[#This Row],[nemo]],'Nemos y clasificaciones'!$A$1:$C$3000,3,FALSE)</f>
        <v>CFI</v>
      </c>
      <c r="P3861" s="2"/>
      <c r="Q3861" s="2"/>
    </row>
    <row r="3862" spans="1:17" x14ac:dyDescent="0.25">
      <c r="A3862" t="s">
        <v>9222</v>
      </c>
      <c r="B3862" s="1">
        <v>42908</v>
      </c>
      <c r="C3862" s="1">
        <v>42915</v>
      </c>
      <c r="D3862" t="s">
        <v>14</v>
      </c>
      <c r="E3862" t="s">
        <v>3851</v>
      </c>
      <c r="F3862">
        <v>0</v>
      </c>
      <c r="G3862">
        <v>10000000</v>
      </c>
      <c r="H3862">
        <v>0</v>
      </c>
      <c r="I3862">
        <v>0</v>
      </c>
      <c r="J3862">
        <v>0</v>
      </c>
      <c r="K3862">
        <v>1.36</v>
      </c>
      <c r="L3862" t="s">
        <v>16</v>
      </c>
      <c r="M3862" s="2">
        <v>13600000</v>
      </c>
      <c r="N3862" s="2" t="str">
        <f>VLOOKUP(Tabla1[[#This Row],[nemo]],'Nemos y clasificaciones'!$A$2:$B$5000,2,FALSE)</f>
        <v>CFI</v>
      </c>
      <c r="O3862" s="2" t="str">
        <f>VLOOKUP(Tabla1[[#This Row],[nemo]],'Nemos y clasificaciones'!$A$1:$C$3000,3,FALSE)</f>
        <v>CFI</v>
      </c>
      <c r="P3862" s="2"/>
      <c r="Q3862" s="2"/>
    </row>
    <row r="3863" spans="1:17" x14ac:dyDescent="0.25">
      <c r="A3863" t="s">
        <v>7868</v>
      </c>
      <c r="B3863" s="1">
        <v>43267</v>
      </c>
      <c r="C3863" s="1">
        <v>43273</v>
      </c>
      <c r="D3863" t="s">
        <v>14</v>
      </c>
      <c r="E3863" t="s">
        <v>3851</v>
      </c>
      <c r="F3863">
        <v>0</v>
      </c>
      <c r="G3863">
        <v>10000000</v>
      </c>
      <c r="H3863">
        <v>0</v>
      </c>
      <c r="I3863">
        <v>0</v>
      </c>
      <c r="J3863">
        <v>0</v>
      </c>
      <c r="K3863">
        <v>1.323</v>
      </c>
      <c r="L3863" t="s">
        <v>16</v>
      </c>
      <c r="M3863" s="2">
        <v>13230000</v>
      </c>
      <c r="N3863" s="2" t="str">
        <f>VLOOKUP(Tabla1[[#This Row],[nemo]],'Nemos y clasificaciones'!$A$2:$B$5000,2,FALSE)</f>
        <v>CFI</v>
      </c>
      <c r="O3863" s="2" t="str">
        <f>VLOOKUP(Tabla1[[#This Row],[nemo]],'Nemos y clasificaciones'!$A$1:$C$3000,3,FALSE)</f>
        <v>CFI</v>
      </c>
      <c r="P3863" s="2"/>
      <c r="Q3863" s="2"/>
    </row>
    <row r="3864" spans="1:17" x14ac:dyDescent="0.25">
      <c r="A3864" t="s">
        <v>6088</v>
      </c>
      <c r="B3864" s="1">
        <v>43631</v>
      </c>
      <c r="C3864" s="1">
        <v>43637</v>
      </c>
      <c r="D3864" t="s">
        <v>14</v>
      </c>
      <c r="E3864" t="s">
        <v>1515</v>
      </c>
      <c r="F3864">
        <v>0</v>
      </c>
      <c r="G3864">
        <v>10000000</v>
      </c>
      <c r="H3864">
        <v>0</v>
      </c>
      <c r="I3864">
        <v>0</v>
      </c>
      <c r="J3864">
        <v>0</v>
      </c>
      <c r="K3864">
        <v>5.2729999999999997</v>
      </c>
      <c r="L3864" t="s">
        <v>16</v>
      </c>
      <c r="M3864" s="2">
        <v>52730000</v>
      </c>
      <c r="N3864" s="2" t="str">
        <f>VLOOKUP(Tabla1[[#This Row],[nemo]],'Nemos y clasificaciones'!$A$2:$B$5000,2,FALSE)</f>
        <v>CFI</v>
      </c>
      <c r="O3864" s="2" t="str">
        <f>VLOOKUP(Tabla1[[#This Row],[nemo]],'Nemos y clasificaciones'!$A$1:$C$3000,3,FALSE)</f>
        <v>CFI</v>
      </c>
      <c r="P3864" s="2"/>
      <c r="Q3864" s="2"/>
    </row>
    <row r="3865" spans="1:17" x14ac:dyDescent="0.25">
      <c r="A3865" t="s">
        <v>1514</v>
      </c>
      <c r="B3865" s="1">
        <v>44352</v>
      </c>
      <c r="C3865" s="1">
        <v>44358</v>
      </c>
      <c r="D3865" t="s">
        <v>14</v>
      </c>
      <c r="E3865" t="s">
        <v>1515</v>
      </c>
      <c r="F3865">
        <v>0</v>
      </c>
      <c r="G3865">
        <v>24726006</v>
      </c>
      <c r="H3865">
        <v>0</v>
      </c>
      <c r="I3865">
        <v>0</v>
      </c>
      <c r="J3865">
        <v>0</v>
      </c>
      <c r="K3865">
        <v>0.98399999999999999</v>
      </c>
      <c r="L3865" t="s">
        <v>23</v>
      </c>
      <c r="M3865" s="2">
        <v>24330389.903999999</v>
      </c>
      <c r="N3865" s="2" t="str">
        <f>VLOOKUP(Tabla1[[#This Row],[nemo]],'Nemos y clasificaciones'!$A$2:$B$5000,2,FALSE)</f>
        <v>CFI</v>
      </c>
      <c r="O3865" s="2" t="str">
        <f>VLOOKUP(Tabla1[[#This Row],[nemo]],'Nemos y clasificaciones'!$A$1:$C$3000,3,FALSE)</f>
        <v>CFI</v>
      </c>
      <c r="P3865" s="2"/>
      <c r="Q3865" s="2"/>
    </row>
    <row r="3866" spans="1:17" x14ac:dyDescent="0.25">
      <c r="A3866" t="s">
        <v>3852</v>
      </c>
      <c r="B3866" s="1">
        <v>44002</v>
      </c>
      <c r="C3866" s="1">
        <v>44008</v>
      </c>
      <c r="D3866" t="s">
        <v>14</v>
      </c>
      <c r="E3866" t="s">
        <v>1515</v>
      </c>
      <c r="F3866">
        <v>0</v>
      </c>
      <c r="G3866">
        <v>10000000</v>
      </c>
      <c r="H3866">
        <v>0</v>
      </c>
      <c r="I3866">
        <v>0</v>
      </c>
      <c r="J3866">
        <v>0</v>
      </c>
      <c r="K3866">
        <v>2.2959999999999998</v>
      </c>
      <c r="L3866" t="s">
        <v>16</v>
      </c>
      <c r="M3866" s="2">
        <v>22960000</v>
      </c>
      <c r="N3866" s="2" t="str">
        <f>VLOOKUP(Tabla1[[#This Row],[nemo]],'Nemos y clasificaciones'!$A$2:$B$5000,2,FALSE)</f>
        <v>CFI</v>
      </c>
      <c r="O3866" s="2" t="str">
        <f>VLOOKUP(Tabla1[[#This Row],[nemo]],'Nemos y clasificaciones'!$A$1:$C$3000,3,FALSE)</f>
        <v>CFI</v>
      </c>
      <c r="P3866" s="2"/>
      <c r="Q3866" s="2"/>
    </row>
    <row r="3867" spans="1:17" x14ac:dyDescent="0.25">
      <c r="A3867" t="s">
        <v>9223</v>
      </c>
      <c r="B3867" s="1">
        <v>42908</v>
      </c>
      <c r="C3867" s="1">
        <v>42915</v>
      </c>
      <c r="D3867" t="s">
        <v>14</v>
      </c>
      <c r="E3867" t="s">
        <v>1515</v>
      </c>
      <c r="F3867">
        <v>0</v>
      </c>
      <c r="G3867">
        <v>10000000</v>
      </c>
      <c r="H3867">
        <v>0</v>
      </c>
      <c r="I3867">
        <v>0</v>
      </c>
      <c r="J3867">
        <v>0</v>
      </c>
      <c r="K3867">
        <v>1.3460000000000001</v>
      </c>
      <c r="L3867" t="s">
        <v>16</v>
      </c>
      <c r="M3867" s="2">
        <v>13460000</v>
      </c>
      <c r="N3867" s="2" t="str">
        <f>VLOOKUP(Tabla1[[#This Row],[nemo]],'Nemos y clasificaciones'!$A$2:$B$5000,2,FALSE)</f>
        <v>CFI</v>
      </c>
      <c r="O3867" s="2" t="str">
        <f>VLOOKUP(Tabla1[[#This Row],[nemo]],'Nemos y clasificaciones'!$A$1:$C$3000,3,FALSE)</f>
        <v>CFI</v>
      </c>
      <c r="P3867" s="2"/>
      <c r="Q3867" s="2"/>
    </row>
    <row r="3868" spans="1:17" x14ac:dyDescent="0.25">
      <c r="A3868" t="s">
        <v>10700</v>
      </c>
      <c r="B3868" s="1">
        <v>42493</v>
      </c>
      <c r="C3868" s="1">
        <v>42499</v>
      </c>
      <c r="D3868" t="s">
        <v>14</v>
      </c>
      <c r="E3868" t="s">
        <v>6415</v>
      </c>
      <c r="F3868">
        <v>0</v>
      </c>
      <c r="G3868">
        <v>113589915</v>
      </c>
      <c r="H3868">
        <v>0</v>
      </c>
      <c r="I3868">
        <v>0</v>
      </c>
      <c r="J3868">
        <v>0</v>
      </c>
      <c r="K3868">
        <v>1</v>
      </c>
      <c r="L3868" t="s">
        <v>23</v>
      </c>
      <c r="M3868" s="2">
        <v>113589915</v>
      </c>
      <c r="N3868" s="2" t="str">
        <f>VLOOKUP(Tabla1[[#This Row],[nemo]],'Nemos y clasificaciones'!$A$2:$B$5000,2,FALSE)</f>
        <v>ENVASES DEL PACIFICO S.A.</v>
      </c>
      <c r="O3868" s="2" t="str">
        <f>VLOOKUP(Tabla1[[#This Row],[nemo]],'Nemos y clasificaciones'!$A$1:$C$3000,3,FALSE)</f>
        <v>Alimentos, bebidas y tabaco</v>
      </c>
      <c r="P3868" s="2"/>
      <c r="Q3868" s="2"/>
    </row>
    <row r="3869" spans="1:17" x14ac:dyDescent="0.25">
      <c r="A3869" t="s">
        <v>11735</v>
      </c>
      <c r="B3869" s="1">
        <v>42126</v>
      </c>
      <c r="C3869" s="1">
        <v>42132</v>
      </c>
      <c r="D3869" t="s">
        <v>14</v>
      </c>
      <c r="E3869" t="s">
        <v>6415</v>
      </c>
      <c r="F3869">
        <v>0</v>
      </c>
      <c r="G3869">
        <v>113589915</v>
      </c>
      <c r="H3869">
        <v>0</v>
      </c>
      <c r="I3869">
        <v>0</v>
      </c>
      <c r="J3869">
        <v>0</v>
      </c>
      <c r="K3869">
        <v>1</v>
      </c>
      <c r="L3869" t="s">
        <v>23</v>
      </c>
      <c r="M3869" s="2">
        <v>113589915</v>
      </c>
      <c r="N3869" s="2" t="str">
        <f>VLOOKUP(Tabla1[[#This Row],[nemo]],'Nemos y clasificaciones'!$A$2:$B$5000,2,FALSE)</f>
        <v>ENVASES DEL PACIFICO S.A.</v>
      </c>
      <c r="O3869" s="2" t="str">
        <f>VLOOKUP(Tabla1[[#This Row],[nemo]],'Nemos y clasificaciones'!$A$1:$C$3000,3,FALSE)</f>
        <v>Alimentos, bebidas y tabaco</v>
      </c>
      <c r="P3869" s="2"/>
      <c r="Q3869" s="2"/>
    </row>
    <row r="3870" spans="1:17" x14ac:dyDescent="0.25">
      <c r="A3870" t="s">
        <v>7867</v>
      </c>
      <c r="B3870" s="1">
        <v>43267</v>
      </c>
      <c r="C3870" s="1">
        <v>43273</v>
      </c>
      <c r="D3870" t="s">
        <v>14</v>
      </c>
      <c r="E3870" t="s">
        <v>1515</v>
      </c>
      <c r="F3870">
        <v>0</v>
      </c>
      <c r="G3870">
        <v>10000000</v>
      </c>
      <c r="H3870">
        <v>0</v>
      </c>
      <c r="I3870">
        <v>0</v>
      </c>
      <c r="J3870">
        <v>0</v>
      </c>
      <c r="K3870">
        <v>1.3129999999999999</v>
      </c>
      <c r="L3870" t="s">
        <v>16</v>
      </c>
      <c r="M3870" s="2">
        <v>13130000</v>
      </c>
      <c r="N3870" s="2" t="str">
        <f>VLOOKUP(Tabla1[[#This Row],[nemo]],'Nemos y clasificaciones'!$A$2:$B$5000,2,FALSE)</f>
        <v>CFI</v>
      </c>
      <c r="O3870" s="2" t="str">
        <f>VLOOKUP(Tabla1[[#This Row],[nemo]],'Nemos y clasificaciones'!$A$1:$C$3000,3,FALSE)</f>
        <v>CFI</v>
      </c>
      <c r="P3870" s="2"/>
      <c r="Q3870" s="2"/>
    </row>
    <row r="3871" spans="1:17" x14ac:dyDescent="0.25">
      <c r="A3871" t="s">
        <v>930</v>
      </c>
      <c r="B3871" s="1">
        <v>44377</v>
      </c>
      <c r="C3871" s="1">
        <v>44383</v>
      </c>
      <c r="D3871" t="s">
        <v>14</v>
      </c>
      <c r="E3871" t="s">
        <v>931</v>
      </c>
      <c r="F3871">
        <v>0</v>
      </c>
      <c r="G3871">
        <v>10000000</v>
      </c>
      <c r="H3871">
        <v>0</v>
      </c>
      <c r="I3871">
        <v>0</v>
      </c>
      <c r="J3871">
        <v>0</v>
      </c>
      <c r="K3871">
        <v>1.0999999999999999E-2</v>
      </c>
      <c r="L3871" t="s">
        <v>23</v>
      </c>
      <c r="M3871" s="2">
        <v>110000</v>
      </c>
      <c r="N3871" s="2" t="str">
        <f>VLOOKUP(Tabla1[[#This Row],[nemo]],'Nemos y clasificaciones'!$A$2:$B$5000,2,FALSE)</f>
        <v>CFI</v>
      </c>
      <c r="O3871" s="2" t="str">
        <f>VLOOKUP(Tabla1[[#This Row],[nemo]],'Nemos y clasificaciones'!$A$1:$C$3000,3,FALSE)</f>
        <v>CFI</v>
      </c>
      <c r="P3871" s="2"/>
      <c r="Q3871" s="2"/>
    </row>
    <row r="3872" spans="1:17" x14ac:dyDescent="0.25">
      <c r="A3872" t="s">
        <v>11518</v>
      </c>
      <c r="B3872" s="1">
        <v>42151</v>
      </c>
      <c r="C3872" s="1">
        <v>42157</v>
      </c>
      <c r="D3872" t="s">
        <v>14</v>
      </c>
      <c r="E3872" t="s">
        <v>707</v>
      </c>
      <c r="F3872">
        <v>0</v>
      </c>
      <c r="G3872">
        <v>300000000</v>
      </c>
      <c r="H3872">
        <v>0</v>
      </c>
      <c r="I3872">
        <v>0</v>
      </c>
      <c r="J3872">
        <v>0</v>
      </c>
      <c r="K3872">
        <v>2.1819999999999999</v>
      </c>
      <c r="L3872" t="s">
        <v>16</v>
      </c>
      <c r="M3872" s="2">
        <v>654600000</v>
      </c>
      <c r="N3872" s="2" t="str">
        <f>VLOOKUP(Tabla1[[#This Row],[nemo]],'Nemos y clasificaciones'!$A$2:$B$5000,2,FALSE)</f>
        <v>CFI</v>
      </c>
      <c r="O3872" s="2" t="str">
        <f>VLOOKUP(Tabla1[[#This Row],[nemo]],'Nemos y clasificaciones'!$A$1:$C$3000,3,FALSE)</f>
        <v>CFI</v>
      </c>
      <c r="P3872" s="2"/>
      <c r="Q3872" s="2"/>
    </row>
    <row r="3873" spans="1:17" x14ac:dyDescent="0.25">
      <c r="A3873" t="s">
        <v>706</v>
      </c>
      <c r="B3873" s="1">
        <v>44399</v>
      </c>
      <c r="C3873" s="1">
        <v>44405</v>
      </c>
      <c r="D3873" t="s">
        <v>21</v>
      </c>
      <c r="E3873" t="s">
        <v>707</v>
      </c>
      <c r="F3873">
        <v>0</v>
      </c>
      <c r="G3873">
        <v>300000000</v>
      </c>
      <c r="H3873">
        <v>0</v>
      </c>
      <c r="I3873">
        <v>0</v>
      </c>
      <c r="J3873">
        <v>0</v>
      </c>
      <c r="K3873">
        <v>1.1020000000000001</v>
      </c>
      <c r="L3873" t="s">
        <v>16</v>
      </c>
      <c r="M3873" s="2">
        <v>330600000</v>
      </c>
      <c r="N3873" s="2" t="str">
        <f>VLOOKUP(Tabla1[[#This Row],[nemo]],'Nemos y clasificaciones'!$A$2:$B$5000,2,FALSE)</f>
        <v>CFI</v>
      </c>
      <c r="O3873" s="2" t="str">
        <f>VLOOKUP(Tabla1[[#This Row],[nemo]],'Nemos y clasificaciones'!$A$1:$C$3000,3,FALSE)</f>
        <v>CFI</v>
      </c>
      <c r="P3873" s="2"/>
      <c r="Q3873" s="2"/>
    </row>
    <row r="3874" spans="1:17" x14ac:dyDescent="0.25">
      <c r="A3874" t="s">
        <v>2564</v>
      </c>
      <c r="B3874" s="1">
        <v>44237</v>
      </c>
      <c r="C3874" s="1">
        <v>44243</v>
      </c>
      <c r="D3874" t="s">
        <v>21</v>
      </c>
      <c r="E3874" t="s">
        <v>707</v>
      </c>
      <c r="F3874">
        <v>0</v>
      </c>
      <c r="G3874">
        <v>300000000</v>
      </c>
      <c r="H3874">
        <v>0</v>
      </c>
      <c r="I3874">
        <v>0</v>
      </c>
      <c r="J3874">
        <v>0</v>
      </c>
      <c r="K3874">
        <v>0.312</v>
      </c>
      <c r="L3874" t="s">
        <v>23</v>
      </c>
      <c r="M3874" s="2">
        <v>93600000</v>
      </c>
      <c r="N3874" s="2" t="str">
        <f>VLOOKUP(Tabla1[[#This Row],[nemo]],'Nemos y clasificaciones'!$A$2:$B$5000,2,FALSE)</f>
        <v>CFI</v>
      </c>
      <c r="O3874" s="2" t="str">
        <f>VLOOKUP(Tabla1[[#This Row],[nemo]],'Nemos y clasificaciones'!$A$1:$C$3000,3,FALSE)</f>
        <v>CFI</v>
      </c>
      <c r="P3874" s="2"/>
      <c r="Q3874" s="2"/>
    </row>
    <row r="3875" spans="1:17" x14ac:dyDescent="0.25">
      <c r="A3875" t="s">
        <v>2620</v>
      </c>
      <c r="B3875" s="1">
        <v>44223</v>
      </c>
      <c r="C3875" s="1">
        <v>44229</v>
      </c>
      <c r="D3875" t="s">
        <v>21</v>
      </c>
      <c r="E3875" t="s">
        <v>707</v>
      </c>
      <c r="F3875">
        <v>0</v>
      </c>
      <c r="G3875">
        <v>300000000</v>
      </c>
      <c r="H3875">
        <v>0</v>
      </c>
      <c r="I3875">
        <v>0</v>
      </c>
      <c r="J3875">
        <v>0</v>
      </c>
      <c r="K3875">
        <v>0.23799999999999999</v>
      </c>
      <c r="L3875" t="s">
        <v>23</v>
      </c>
      <c r="M3875" s="2">
        <v>71400000</v>
      </c>
      <c r="N3875" s="2" t="str">
        <f>VLOOKUP(Tabla1[[#This Row],[nemo]],'Nemos y clasificaciones'!$A$2:$B$5000,2,FALSE)</f>
        <v>CFI</v>
      </c>
      <c r="O3875" s="2" t="str">
        <f>VLOOKUP(Tabla1[[#This Row],[nemo]],'Nemos y clasificaciones'!$A$1:$C$3000,3,FALSE)</f>
        <v>CFI</v>
      </c>
      <c r="P3875" s="2"/>
      <c r="Q3875" s="2"/>
    </row>
    <row r="3876" spans="1:17" x14ac:dyDescent="0.25">
      <c r="A3876" t="s">
        <v>2239</v>
      </c>
      <c r="B3876" s="1">
        <v>44293</v>
      </c>
      <c r="C3876" s="1">
        <v>44299</v>
      </c>
      <c r="D3876" t="s">
        <v>21</v>
      </c>
      <c r="E3876" t="s">
        <v>707</v>
      </c>
      <c r="F3876">
        <v>0</v>
      </c>
      <c r="G3876">
        <v>300000000</v>
      </c>
      <c r="H3876">
        <v>0</v>
      </c>
      <c r="I3876">
        <v>0</v>
      </c>
      <c r="J3876">
        <v>0</v>
      </c>
      <c r="K3876">
        <v>0.152</v>
      </c>
      <c r="L3876" t="s">
        <v>23</v>
      </c>
      <c r="M3876" s="2">
        <v>45600000</v>
      </c>
      <c r="N3876" s="2" t="str">
        <f>VLOOKUP(Tabla1[[#This Row],[nemo]],'Nemos y clasificaciones'!$A$2:$B$5000,2,FALSE)</f>
        <v>CFI</v>
      </c>
      <c r="O3876" s="2" t="str">
        <f>VLOOKUP(Tabla1[[#This Row],[nemo]],'Nemos y clasificaciones'!$A$1:$C$3000,3,FALSE)</f>
        <v>CFI</v>
      </c>
      <c r="P3876" s="2"/>
      <c r="Q3876" s="2"/>
    </row>
    <row r="3877" spans="1:17" x14ac:dyDescent="0.25">
      <c r="A3877" t="s">
        <v>1194</v>
      </c>
      <c r="B3877" s="1">
        <v>44362</v>
      </c>
      <c r="C3877" s="1">
        <v>44369</v>
      </c>
      <c r="D3877" t="s">
        <v>21</v>
      </c>
      <c r="E3877" t="s">
        <v>707</v>
      </c>
      <c r="F3877">
        <v>0</v>
      </c>
      <c r="G3877">
        <v>300000000</v>
      </c>
      <c r="H3877">
        <v>0</v>
      </c>
      <c r="I3877">
        <v>0</v>
      </c>
      <c r="J3877">
        <v>0</v>
      </c>
      <c r="K3877">
        <v>9.0999999999999998E-2</v>
      </c>
      <c r="L3877" t="s">
        <v>23</v>
      </c>
      <c r="M3877" s="2">
        <v>27300000</v>
      </c>
      <c r="N3877" s="2" t="str">
        <f>VLOOKUP(Tabla1[[#This Row],[nemo]],'Nemos y clasificaciones'!$A$2:$B$5000,2,FALSE)</f>
        <v>CFI</v>
      </c>
      <c r="O3877" s="2" t="str">
        <f>VLOOKUP(Tabla1[[#This Row],[nemo]],'Nemos y clasificaciones'!$A$1:$C$3000,3,FALSE)</f>
        <v>CFI</v>
      </c>
      <c r="P3877" s="2"/>
      <c r="Q3877" s="2"/>
    </row>
    <row r="3878" spans="1:17" x14ac:dyDescent="0.25">
      <c r="A3878" t="s">
        <v>10600</v>
      </c>
      <c r="B3878" s="1">
        <v>42502</v>
      </c>
      <c r="C3878" s="1">
        <v>42508</v>
      </c>
      <c r="D3878" t="s">
        <v>14</v>
      </c>
      <c r="E3878" t="s">
        <v>1837</v>
      </c>
      <c r="F3878">
        <v>0</v>
      </c>
      <c r="G3878">
        <v>223062717</v>
      </c>
      <c r="H3878">
        <v>0</v>
      </c>
      <c r="I3878">
        <v>0</v>
      </c>
      <c r="J3878">
        <v>0</v>
      </c>
      <c r="K3878">
        <v>0.502</v>
      </c>
      <c r="L3878" t="s">
        <v>23</v>
      </c>
      <c r="M3878" s="2">
        <v>111977483.934</v>
      </c>
      <c r="N3878" s="2" t="str">
        <f>VLOOKUP(Tabla1[[#This Row],[nemo]],'Nemos y clasificaciones'!$A$2:$B$5000,2,FALSE)</f>
        <v>INVERSIONES AGRICOLAS Y COMERCIALES S.A.</v>
      </c>
      <c r="O3878" s="2" t="str">
        <f>VLOOKUP(Tabla1[[#This Row],[nemo]],'Nemos y clasificaciones'!$A$1:$C$3000,3,FALSE)</f>
        <v>Alimentos, bebidas y tabaco</v>
      </c>
      <c r="P3878" s="2"/>
      <c r="Q3878" s="2"/>
    </row>
    <row r="3879" spans="1:17" x14ac:dyDescent="0.25">
      <c r="A3879" t="s">
        <v>1172</v>
      </c>
      <c r="B3879" s="1">
        <v>44362</v>
      </c>
      <c r="C3879" s="1">
        <v>44369</v>
      </c>
      <c r="D3879" t="s">
        <v>21</v>
      </c>
      <c r="E3879" t="s">
        <v>707</v>
      </c>
      <c r="F3879">
        <v>0</v>
      </c>
      <c r="G3879">
        <v>7977757</v>
      </c>
      <c r="H3879">
        <v>0</v>
      </c>
      <c r="I3879">
        <v>0</v>
      </c>
      <c r="J3879">
        <v>0</v>
      </c>
      <c r="K3879">
        <v>0.246</v>
      </c>
      <c r="L3879" t="s">
        <v>23</v>
      </c>
      <c r="M3879" s="2">
        <v>1962528.2220000001</v>
      </c>
      <c r="N3879" s="2" t="str">
        <f>VLOOKUP(Tabla1[[#This Row],[nemo]],'Nemos y clasificaciones'!$A$2:$B$5000,2,FALSE)</f>
        <v>CFI</v>
      </c>
      <c r="O3879" s="2" t="str">
        <f>VLOOKUP(Tabla1[[#This Row],[nemo]],'Nemos y clasificaciones'!$A$1:$C$3000,3,FALSE)</f>
        <v>CFI</v>
      </c>
      <c r="P3879" s="2"/>
      <c r="Q3879" s="2"/>
    </row>
    <row r="3880" spans="1:17" x14ac:dyDescent="0.25">
      <c r="A3880" t="s">
        <v>8317</v>
      </c>
      <c r="B3880" s="1">
        <v>43216</v>
      </c>
      <c r="C3880" s="1">
        <v>43223</v>
      </c>
      <c r="D3880" t="s">
        <v>14</v>
      </c>
      <c r="E3880" t="s">
        <v>8316</v>
      </c>
      <c r="F3880">
        <v>0</v>
      </c>
      <c r="G3880">
        <v>1000000</v>
      </c>
      <c r="H3880">
        <v>0</v>
      </c>
      <c r="I3880">
        <v>0</v>
      </c>
      <c r="J3880">
        <v>0</v>
      </c>
      <c r="K3880">
        <v>1006.155</v>
      </c>
      <c r="L3880" t="s">
        <v>19</v>
      </c>
      <c r="M3880" s="2">
        <v>1006155000</v>
      </c>
      <c r="N3880" s="2" t="str">
        <f>VLOOKUP(Tabla1[[#This Row],[nemo]],'Nemos y clasificaciones'!$A$2:$B$5000,2,FALSE)</f>
        <v>CFI</v>
      </c>
      <c r="O3880" s="2" t="str">
        <f>VLOOKUP(Tabla1[[#This Row],[nemo]],'Nemos y clasificaciones'!$A$1:$C$3000,3,FALSE)</f>
        <v>CFI</v>
      </c>
      <c r="P3880" s="2"/>
      <c r="Q3880" s="2"/>
    </row>
    <row r="3881" spans="1:17" x14ac:dyDescent="0.25">
      <c r="A3881" t="s">
        <v>8315</v>
      </c>
      <c r="B3881" s="1">
        <v>43216</v>
      </c>
      <c r="C3881" s="1">
        <v>43223</v>
      </c>
      <c r="D3881" t="s">
        <v>14</v>
      </c>
      <c r="E3881" t="s">
        <v>8316</v>
      </c>
      <c r="F3881">
        <v>0</v>
      </c>
      <c r="G3881">
        <v>1000000</v>
      </c>
      <c r="H3881">
        <v>0</v>
      </c>
      <c r="I3881">
        <v>0</v>
      </c>
      <c r="J3881">
        <v>0</v>
      </c>
      <c r="K3881">
        <v>23.847000000000001</v>
      </c>
      <c r="L3881" t="s">
        <v>54</v>
      </c>
      <c r="M3881" s="2">
        <v>23847000</v>
      </c>
      <c r="N3881" s="2" t="str">
        <f>VLOOKUP(Tabla1[[#This Row],[nemo]],'Nemos y clasificaciones'!$A$2:$B$5000,2,FALSE)</f>
        <v>CFI</v>
      </c>
      <c r="O3881" s="2" t="str">
        <f>VLOOKUP(Tabla1[[#This Row],[nemo]],'Nemos y clasificaciones'!$A$1:$C$3000,3,FALSE)</f>
        <v>CFI</v>
      </c>
      <c r="P3881" s="2"/>
      <c r="Q3881" s="2"/>
    </row>
    <row r="3882" spans="1:17" x14ac:dyDescent="0.25">
      <c r="A3882" t="s">
        <v>8320</v>
      </c>
      <c r="B3882" s="1">
        <v>43216</v>
      </c>
      <c r="C3882" s="1">
        <v>43223</v>
      </c>
      <c r="D3882" t="s">
        <v>14</v>
      </c>
      <c r="E3882" t="s">
        <v>8319</v>
      </c>
      <c r="F3882">
        <v>0</v>
      </c>
      <c r="G3882">
        <v>1000000</v>
      </c>
      <c r="H3882">
        <v>0</v>
      </c>
      <c r="I3882">
        <v>0</v>
      </c>
      <c r="J3882">
        <v>0</v>
      </c>
      <c r="K3882">
        <v>1006.502</v>
      </c>
      <c r="L3882" t="s">
        <v>19</v>
      </c>
      <c r="M3882" s="2">
        <v>1006502000</v>
      </c>
      <c r="N3882" s="2" t="str">
        <f>VLOOKUP(Tabla1[[#This Row],[nemo]],'Nemos y clasificaciones'!$A$2:$B$5000,2,FALSE)</f>
        <v>CFI</v>
      </c>
      <c r="O3882" s="2" t="str">
        <f>VLOOKUP(Tabla1[[#This Row],[nemo]],'Nemos y clasificaciones'!$A$1:$C$3000,3,FALSE)</f>
        <v>CFI</v>
      </c>
      <c r="P3882" s="2"/>
      <c r="Q3882" s="2"/>
    </row>
    <row r="3883" spans="1:17" x14ac:dyDescent="0.25">
      <c r="A3883" t="s">
        <v>8318</v>
      </c>
      <c r="B3883" s="1">
        <v>43216</v>
      </c>
      <c r="C3883" s="1">
        <v>43223</v>
      </c>
      <c r="D3883" t="s">
        <v>14</v>
      </c>
      <c r="E3883" t="s">
        <v>8319</v>
      </c>
      <c r="F3883">
        <v>0</v>
      </c>
      <c r="G3883">
        <v>1000000</v>
      </c>
      <c r="H3883">
        <v>0</v>
      </c>
      <c r="I3883">
        <v>0</v>
      </c>
      <c r="J3883">
        <v>0</v>
      </c>
      <c r="K3883">
        <v>23.855</v>
      </c>
      <c r="L3883" t="s">
        <v>54</v>
      </c>
      <c r="M3883" s="2">
        <v>23855000</v>
      </c>
      <c r="N3883" s="2" t="str">
        <f>VLOOKUP(Tabla1[[#This Row],[nemo]],'Nemos y clasificaciones'!$A$2:$B$5000,2,FALSE)</f>
        <v>CFI</v>
      </c>
      <c r="O3883" s="2" t="str">
        <f>VLOOKUP(Tabla1[[#This Row],[nemo]],'Nemos y clasificaciones'!$A$1:$C$3000,3,FALSE)</f>
        <v>CFI</v>
      </c>
      <c r="P3883" s="2"/>
      <c r="Q3883" s="2"/>
    </row>
    <row r="3884" spans="1:17" x14ac:dyDescent="0.25">
      <c r="A3884" t="s">
        <v>8323</v>
      </c>
      <c r="B3884" s="1">
        <v>43216</v>
      </c>
      <c r="C3884" s="1">
        <v>43223</v>
      </c>
      <c r="D3884" t="s">
        <v>14</v>
      </c>
      <c r="E3884" t="s">
        <v>8322</v>
      </c>
      <c r="F3884">
        <v>0</v>
      </c>
      <c r="G3884">
        <v>1000000</v>
      </c>
      <c r="H3884">
        <v>0</v>
      </c>
      <c r="I3884">
        <v>0</v>
      </c>
      <c r="J3884">
        <v>0</v>
      </c>
      <c r="K3884">
        <v>1038.8699999999999</v>
      </c>
      <c r="L3884" t="s">
        <v>19</v>
      </c>
      <c r="M3884" s="2">
        <v>1038870000</v>
      </c>
      <c r="N3884" s="2" t="str">
        <f>VLOOKUP(Tabla1[[#This Row],[nemo]],'Nemos y clasificaciones'!$A$2:$B$5000,2,FALSE)</f>
        <v>CFI</v>
      </c>
      <c r="O3884" s="2" t="str">
        <f>VLOOKUP(Tabla1[[#This Row],[nemo]],'Nemos y clasificaciones'!$A$1:$C$3000,3,FALSE)</f>
        <v>CFI</v>
      </c>
      <c r="P3884" s="2"/>
      <c r="Q3884" s="2"/>
    </row>
    <row r="3885" spans="1:17" x14ac:dyDescent="0.25">
      <c r="A3885" t="s">
        <v>8321</v>
      </c>
      <c r="B3885" s="1">
        <v>43216</v>
      </c>
      <c r="C3885" s="1">
        <v>43223</v>
      </c>
      <c r="D3885" t="s">
        <v>14</v>
      </c>
      <c r="E3885" t="s">
        <v>8322</v>
      </c>
      <c r="F3885">
        <v>0</v>
      </c>
      <c r="G3885">
        <v>1000000</v>
      </c>
      <c r="H3885">
        <v>0</v>
      </c>
      <c r="I3885">
        <v>0</v>
      </c>
      <c r="J3885">
        <v>0</v>
      </c>
      <c r="K3885">
        <v>24.622</v>
      </c>
      <c r="L3885" t="s">
        <v>54</v>
      </c>
      <c r="M3885" s="2">
        <v>24622000</v>
      </c>
      <c r="N3885" s="2" t="str">
        <f>VLOOKUP(Tabla1[[#This Row],[nemo]],'Nemos y clasificaciones'!$A$2:$B$5000,2,FALSE)</f>
        <v>CFI</v>
      </c>
      <c r="O3885" s="2" t="str">
        <f>VLOOKUP(Tabla1[[#This Row],[nemo]],'Nemos y clasificaciones'!$A$1:$C$3000,3,FALSE)</f>
        <v>CFI</v>
      </c>
      <c r="P3885" s="2"/>
      <c r="Q3885" s="2"/>
    </row>
    <row r="3886" spans="1:17" x14ac:dyDescent="0.25">
      <c r="A3886" t="s">
        <v>2236</v>
      </c>
      <c r="B3886" s="1">
        <v>44293</v>
      </c>
      <c r="C3886" s="1">
        <v>44299</v>
      </c>
      <c r="D3886" t="s">
        <v>21</v>
      </c>
      <c r="E3886" t="s">
        <v>2237</v>
      </c>
      <c r="F3886">
        <v>0</v>
      </c>
      <c r="G3886">
        <v>25512605</v>
      </c>
      <c r="H3886">
        <v>0</v>
      </c>
      <c r="I3886">
        <v>0</v>
      </c>
      <c r="J3886">
        <v>0</v>
      </c>
      <c r="K3886">
        <v>1.0999999999999999E-2</v>
      </c>
      <c r="L3886" t="s">
        <v>23</v>
      </c>
      <c r="M3886" s="2">
        <v>280638.65500000003</v>
      </c>
      <c r="N3886" s="2" t="str">
        <f>VLOOKUP(Tabla1[[#This Row],[nemo]],'Nemos y clasificaciones'!$A$2:$B$5000,2,FALSE)</f>
        <v>CFI</v>
      </c>
      <c r="O3886" s="2" t="str">
        <f>VLOOKUP(Tabla1[[#This Row],[nemo]],'Nemos y clasificaciones'!$A$1:$C$3000,3,FALSE)</f>
        <v>CFI</v>
      </c>
      <c r="P3886" s="2"/>
      <c r="Q3886" s="2"/>
    </row>
    <row r="3887" spans="1:17" x14ac:dyDescent="0.25">
      <c r="A3887" t="s">
        <v>2226</v>
      </c>
      <c r="B3887" s="1">
        <v>44293</v>
      </c>
      <c r="C3887" s="1">
        <v>44299</v>
      </c>
      <c r="D3887" t="s">
        <v>21</v>
      </c>
      <c r="E3887" t="s">
        <v>2227</v>
      </c>
      <c r="F3887">
        <v>0</v>
      </c>
      <c r="G3887">
        <v>2876896</v>
      </c>
      <c r="H3887">
        <v>0</v>
      </c>
      <c r="I3887">
        <v>0</v>
      </c>
      <c r="J3887">
        <v>0</v>
      </c>
      <c r="K3887">
        <v>1.0999999999999999E-2</v>
      </c>
      <c r="L3887" t="s">
        <v>23</v>
      </c>
      <c r="M3887" s="3">
        <v>31645.856</v>
      </c>
      <c r="N3887" s="2" t="str">
        <f>VLOOKUP(Tabla1[[#This Row],[nemo]],'Nemos y clasificaciones'!$A$2:$B$5000,2,FALSE)</f>
        <v>CFI</v>
      </c>
      <c r="O3887" s="3" t="str">
        <f>VLOOKUP(Tabla1[[#This Row],[nemo]],'Nemos y clasificaciones'!$A$1:$C$3000,3,FALSE)</f>
        <v>CFI</v>
      </c>
      <c r="P3887" s="3"/>
      <c r="Q3887" s="3"/>
    </row>
    <row r="3888" spans="1:17" x14ac:dyDescent="0.25">
      <c r="A3888" t="s">
        <v>2229</v>
      </c>
      <c r="B3888" s="1">
        <v>44293</v>
      </c>
      <c r="C3888" s="1">
        <v>44299</v>
      </c>
      <c r="D3888" t="s">
        <v>21</v>
      </c>
      <c r="E3888" t="s">
        <v>2230</v>
      </c>
      <c r="F3888">
        <v>0</v>
      </c>
      <c r="G3888">
        <v>7052924</v>
      </c>
      <c r="H3888">
        <v>0</v>
      </c>
      <c r="I3888">
        <v>0</v>
      </c>
      <c r="J3888">
        <v>0</v>
      </c>
      <c r="K3888">
        <v>1.0999999999999999E-2</v>
      </c>
      <c r="L3888" t="s">
        <v>23</v>
      </c>
      <c r="M3888" s="3">
        <v>77582.164000000004</v>
      </c>
      <c r="N3888" s="2" t="str">
        <f>VLOOKUP(Tabla1[[#This Row],[nemo]],'Nemos y clasificaciones'!$A$2:$B$5000,2,FALSE)</f>
        <v>CFI</v>
      </c>
      <c r="O3888" s="3" t="str">
        <f>VLOOKUP(Tabla1[[#This Row],[nemo]],'Nemos y clasificaciones'!$A$1:$C$3000,3,FALSE)</f>
        <v>CFI</v>
      </c>
      <c r="P3888" s="3"/>
      <c r="Q3888" s="3"/>
    </row>
    <row r="3889" spans="1:17" x14ac:dyDescent="0.25">
      <c r="A3889" t="s">
        <v>464</v>
      </c>
      <c r="B3889" s="1">
        <v>44427</v>
      </c>
      <c r="C3889" s="1">
        <v>44433</v>
      </c>
      <c r="D3889" t="s">
        <v>14</v>
      </c>
      <c r="E3889" t="s">
        <v>465</v>
      </c>
      <c r="F3889">
        <v>0</v>
      </c>
      <c r="G3889">
        <v>10000000</v>
      </c>
      <c r="H3889">
        <v>0</v>
      </c>
      <c r="I3889">
        <v>0</v>
      </c>
      <c r="J3889">
        <v>0</v>
      </c>
      <c r="K3889">
        <v>256.95800000000003</v>
      </c>
      <c r="L3889" t="s">
        <v>19</v>
      </c>
      <c r="M3889" s="2">
        <v>2569580000</v>
      </c>
      <c r="N3889" s="2" t="str">
        <f>VLOOKUP(Tabla1[[#This Row],[nemo]],'Nemos y clasificaciones'!$A$2:$B$5000,2,FALSE)</f>
        <v>CFI</v>
      </c>
      <c r="O3889" s="2" t="str">
        <f>VLOOKUP(Tabla1[[#This Row],[nemo]],'Nemos y clasificaciones'!$A$1:$C$3000,3,FALSE)</f>
        <v>CFI</v>
      </c>
      <c r="P3889" s="2"/>
      <c r="Q3889" s="2"/>
    </row>
    <row r="3890" spans="1:17" x14ac:dyDescent="0.25">
      <c r="A3890" t="s">
        <v>4162</v>
      </c>
      <c r="B3890" s="1">
        <v>43980</v>
      </c>
      <c r="C3890" s="1">
        <v>43986</v>
      </c>
      <c r="D3890" t="s">
        <v>14</v>
      </c>
      <c r="E3890" t="s">
        <v>465</v>
      </c>
      <c r="F3890">
        <v>0</v>
      </c>
      <c r="G3890">
        <v>10000000</v>
      </c>
      <c r="H3890">
        <v>0</v>
      </c>
      <c r="I3890">
        <v>0</v>
      </c>
      <c r="J3890">
        <v>0</v>
      </c>
      <c r="K3890">
        <v>44.499000000000002</v>
      </c>
      <c r="L3890" t="s">
        <v>54</v>
      </c>
      <c r="M3890" s="2">
        <v>444990000</v>
      </c>
      <c r="N3890" s="2" t="str">
        <f>VLOOKUP(Tabla1[[#This Row],[nemo]],'Nemos y clasificaciones'!$A$2:$B$5000,2,FALSE)</f>
        <v>CFI</v>
      </c>
      <c r="O3890" s="2" t="str">
        <f>VLOOKUP(Tabla1[[#This Row],[nemo]],'Nemos y clasificaciones'!$A$1:$C$3000,3,FALSE)</f>
        <v>CFI</v>
      </c>
      <c r="P3890" s="2"/>
      <c r="Q3890" s="2"/>
    </row>
    <row r="3891" spans="1:17" x14ac:dyDescent="0.25">
      <c r="A3891" t="s">
        <v>1555</v>
      </c>
      <c r="B3891" s="1">
        <v>44349</v>
      </c>
      <c r="C3891" s="1">
        <v>44355</v>
      </c>
      <c r="D3891" t="s">
        <v>14</v>
      </c>
      <c r="E3891" t="s">
        <v>465</v>
      </c>
      <c r="F3891">
        <v>0</v>
      </c>
      <c r="G3891">
        <v>10000000</v>
      </c>
      <c r="H3891">
        <v>0</v>
      </c>
      <c r="I3891">
        <v>0</v>
      </c>
      <c r="J3891">
        <v>0</v>
      </c>
      <c r="K3891">
        <v>4.625</v>
      </c>
      <c r="L3891" t="s">
        <v>16</v>
      </c>
      <c r="M3891" s="2">
        <v>46250000</v>
      </c>
      <c r="N3891" s="2" t="str">
        <f>VLOOKUP(Tabla1[[#This Row],[nemo]],'Nemos y clasificaciones'!$A$2:$B$5000,2,FALSE)</f>
        <v>CFI</v>
      </c>
      <c r="O3891" s="2" t="str">
        <f>VLOOKUP(Tabla1[[#This Row],[nemo]],'Nemos y clasificaciones'!$A$1:$C$3000,3,FALSE)</f>
        <v>CFI</v>
      </c>
      <c r="P3891" s="2"/>
      <c r="Q3891" s="2"/>
    </row>
    <row r="3892" spans="1:17" x14ac:dyDescent="0.25">
      <c r="A3892" t="s">
        <v>466</v>
      </c>
      <c r="B3892" s="1">
        <v>44427</v>
      </c>
      <c r="C3892" s="1">
        <v>44433</v>
      </c>
      <c r="D3892" t="s">
        <v>14</v>
      </c>
      <c r="E3892" t="s">
        <v>467</v>
      </c>
      <c r="F3892">
        <v>0</v>
      </c>
      <c r="G3892">
        <v>10000000</v>
      </c>
      <c r="H3892">
        <v>0</v>
      </c>
      <c r="I3892">
        <v>0</v>
      </c>
      <c r="J3892">
        <v>0</v>
      </c>
      <c r="K3892">
        <v>289.97699999999998</v>
      </c>
      <c r="L3892" t="s">
        <v>19</v>
      </c>
      <c r="M3892" s="2">
        <v>2899770000</v>
      </c>
      <c r="N3892" s="2" t="str">
        <f>VLOOKUP(Tabla1[[#This Row],[nemo]],'Nemos y clasificaciones'!$A$2:$B$5000,2,FALSE)</f>
        <v>CFI</v>
      </c>
      <c r="O3892" s="2" t="str">
        <f>VLOOKUP(Tabla1[[#This Row],[nemo]],'Nemos y clasificaciones'!$A$1:$C$3000,3,FALSE)</f>
        <v>CFI</v>
      </c>
      <c r="P3892" s="2"/>
      <c r="Q3892" s="2"/>
    </row>
    <row r="3893" spans="1:17" x14ac:dyDescent="0.25">
      <c r="A3893" t="s">
        <v>1556</v>
      </c>
      <c r="B3893" s="1">
        <v>44349</v>
      </c>
      <c r="C3893" s="1">
        <v>44355</v>
      </c>
      <c r="D3893" t="s">
        <v>14</v>
      </c>
      <c r="E3893" t="s">
        <v>467</v>
      </c>
      <c r="F3893">
        <v>0</v>
      </c>
      <c r="G3893">
        <v>10000000</v>
      </c>
      <c r="H3893">
        <v>0</v>
      </c>
      <c r="I3893">
        <v>0</v>
      </c>
      <c r="J3893">
        <v>0</v>
      </c>
      <c r="K3893">
        <v>5.2069999999999999</v>
      </c>
      <c r="L3893" t="s">
        <v>16</v>
      </c>
      <c r="M3893" s="2">
        <v>52070000</v>
      </c>
      <c r="N3893" s="2" t="str">
        <f>VLOOKUP(Tabla1[[#This Row],[nemo]],'Nemos y clasificaciones'!$A$2:$B$5000,2,FALSE)</f>
        <v>CFI</v>
      </c>
      <c r="O3893" s="2" t="str">
        <f>VLOOKUP(Tabla1[[#This Row],[nemo]],'Nemos y clasificaciones'!$A$1:$C$3000,3,FALSE)</f>
        <v>CFI</v>
      </c>
      <c r="P3893" s="2"/>
      <c r="Q3893" s="2"/>
    </row>
    <row r="3894" spans="1:17" x14ac:dyDescent="0.25">
      <c r="A3894" t="s">
        <v>702</v>
      </c>
      <c r="B3894" s="1">
        <v>44399</v>
      </c>
      <c r="C3894" s="1">
        <v>44405</v>
      </c>
      <c r="D3894" t="s">
        <v>14</v>
      </c>
      <c r="E3894" t="s">
        <v>703</v>
      </c>
      <c r="F3894">
        <v>0</v>
      </c>
      <c r="G3894">
        <v>10000000</v>
      </c>
      <c r="H3894">
        <v>0</v>
      </c>
      <c r="I3894">
        <v>0</v>
      </c>
      <c r="J3894">
        <v>0</v>
      </c>
      <c r="K3894">
        <v>0.02</v>
      </c>
      <c r="L3894" t="s">
        <v>23</v>
      </c>
      <c r="M3894" s="2">
        <v>200000</v>
      </c>
      <c r="N3894" s="2" t="str">
        <f>VLOOKUP(Tabla1[[#This Row],[nemo]],'Nemos y clasificaciones'!$A$2:$B$5000,2,FALSE)</f>
        <v>CFI</v>
      </c>
      <c r="O3894" s="2" t="str">
        <f>VLOOKUP(Tabla1[[#This Row],[nemo]],'Nemos y clasificaciones'!$A$1:$C$3000,3,FALSE)</f>
        <v>CFI</v>
      </c>
      <c r="P3894" s="2"/>
      <c r="Q3894" s="2"/>
    </row>
    <row r="3895" spans="1:17" x14ac:dyDescent="0.25">
      <c r="A3895" t="s">
        <v>2905</v>
      </c>
      <c r="B3895" s="1">
        <v>44180</v>
      </c>
      <c r="C3895" s="1">
        <v>44186</v>
      </c>
      <c r="D3895" t="s">
        <v>86</v>
      </c>
      <c r="E3895" t="s">
        <v>703</v>
      </c>
      <c r="F3895">
        <v>0</v>
      </c>
      <c r="G3895">
        <v>10000000</v>
      </c>
      <c r="H3895">
        <v>0</v>
      </c>
      <c r="I3895">
        <v>0</v>
      </c>
      <c r="J3895">
        <v>0</v>
      </c>
      <c r="K3895">
        <v>2E-3</v>
      </c>
      <c r="L3895" t="s">
        <v>23</v>
      </c>
      <c r="M3895" s="3">
        <v>20000</v>
      </c>
      <c r="N3895" s="2" t="str">
        <f>VLOOKUP(Tabla1[[#This Row],[nemo]],'Nemos y clasificaciones'!$A$2:$B$5000,2,FALSE)</f>
        <v>CFI</v>
      </c>
      <c r="O3895" s="3" t="str">
        <f>VLOOKUP(Tabla1[[#This Row],[nemo]],'Nemos y clasificaciones'!$A$1:$C$3000,3,FALSE)</f>
        <v>CFI</v>
      </c>
      <c r="P3895" s="3"/>
      <c r="Q3895" s="3"/>
    </row>
    <row r="3896" spans="1:17" x14ac:dyDescent="0.25">
      <c r="A3896" t="s">
        <v>704</v>
      </c>
      <c r="B3896" s="1">
        <v>44399</v>
      </c>
      <c r="C3896" s="1">
        <v>44405</v>
      </c>
      <c r="D3896" t="s">
        <v>21</v>
      </c>
      <c r="E3896" t="s">
        <v>705</v>
      </c>
      <c r="F3896">
        <v>0</v>
      </c>
      <c r="G3896">
        <v>10000000</v>
      </c>
      <c r="H3896">
        <v>0</v>
      </c>
      <c r="I3896">
        <v>0</v>
      </c>
      <c r="J3896">
        <v>0</v>
      </c>
      <c r="K3896">
        <v>0.02</v>
      </c>
      <c r="L3896" t="s">
        <v>23</v>
      </c>
      <c r="M3896" s="2">
        <v>200000</v>
      </c>
      <c r="N3896" s="2" t="str">
        <f>VLOOKUP(Tabla1[[#This Row],[nemo]],'Nemos y clasificaciones'!$A$2:$B$5000,2,FALSE)</f>
        <v>CFI</v>
      </c>
      <c r="O3896" s="2" t="str">
        <f>VLOOKUP(Tabla1[[#This Row],[nemo]],'Nemos y clasificaciones'!$A$1:$C$3000,3,FALSE)</f>
        <v>CFI</v>
      </c>
      <c r="P3896" s="2"/>
      <c r="Q3896" s="2"/>
    </row>
    <row r="3897" spans="1:17" x14ac:dyDescent="0.25">
      <c r="A3897" t="s">
        <v>2904</v>
      </c>
      <c r="B3897" s="1">
        <v>44180</v>
      </c>
      <c r="C3897" s="1">
        <v>44186</v>
      </c>
      <c r="D3897" t="s">
        <v>86</v>
      </c>
      <c r="E3897" t="s">
        <v>705</v>
      </c>
      <c r="F3897">
        <v>0</v>
      </c>
      <c r="G3897">
        <v>10000000</v>
      </c>
      <c r="H3897">
        <v>0</v>
      </c>
      <c r="I3897">
        <v>0</v>
      </c>
      <c r="J3897">
        <v>0</v>
      </c>
      <c r="K3897">
        <v>2E-3</v>
      </c>
      <c r="L3897" t="s">
        <v>23</v>
      </c>
      <c r="M3897" s="3">
        <v>20000</v>
      </c>
      <c r="N3897" s="2" t="str">
        <f>VLOOKUP(Tabla1[[#This Row],[nemo]],'Nemos y clasificaciones'!$A$2:$B$5000,2,FALSE)</f>
        <v>CFI</v>
      </c>
      <c r="O3897" s="3" t="str">
        <f>VLOOKUP(Tabla1[[#This Row],[nemo]],'Nemos y clasificaciones'!$A$1:$C$3000,3,FALSE)</f>
        <v>CFI</v>
      </c>
      <c r="P3897" s="3"/>
      <c r="Q3897" s="3"/>
    </row>
    <row r="3898" spans="1:17" x14ac:dyDescent="0.25">
      <c r="A3898" t="s">
        <v>320</v>
      </c>
      <c r="B3898" s="1">
        <v>44441</v>
      </c>
      <c r="C3898" s="1">
        <v>44447</v>
      </c>
      <c r="D3898" t="s">
        <v>21</v>
      </c>
      <c r="E3898" t="s">
        <v>321</v>
      </c>
      <c r="F3898">
        <v>0</v>
      </c>
      <c r="G3898">
        <v>30158642</v>
      </c>
      <c r="H3898">
        <v>0</v>
      </c>
      <c r="I3898">
        <v>0</v>
      </c>
      <c r="J3898">
        <v>0</v>
      </c>
      <c r="K3898">
        <v>0.219</v>
      </c>
      <c r="L3898" t="s">
        <v>23</v>
      </c>
      <c r="M3898" s="2">
        <v>6604742.5980000002</v>
      </c>
      <c r="N3898" s="2" t="str">
        <f>VLOOKUP(Tabla1[[#This Row],[nemo]],'Nemos y clasificaciones'!$A$2:$B$5000,2,FALSE)</f>
        <v>CFI</v>
      </c>
      <c r="O3898" s="2" t="str">
        <f>VLOOKUP(Tabla1[[#This Row],[nemo]],'Nemos y clasificaciones'!$A$1:$C$3000,3,FALSE)</f>
        <v>CFI</v>
      </c>
      <c r="P3898" s="2"/>
      <c r="Q3898" s="2"/>
    </row>
    <row r="3899" spans="1:17" x14ac:dyDescent="0.25">
      <c r="A3899" t="s">
        <v>3170</v>
      </c>
      <c r="B3899" s="1">
        <v>44147</v>
      </c>
      <c r="C3899" s="1">
        <v>44153</v>
      </c>
      <c r="D3899" t="s">
        <v>21</v>
      </c>
      <c r="E3899" t="s">
        <v>321</v>
      </c>
      <c r="F3899">
        <v>0</v>
      </c>
      <c r="G3899">
        <v>80673073</v>
      </c>
      <c r="H3899">
        <v>0</v>
      </c>
      <c r="I3899">
        <v>0</v>
      </c>
      <c r="J3899">
        <v>0</v>
      </c>
      <c r="K3899">
        <v>1.7999999999999999E-2</v>
      </c>
      <c r="L3899" t="s">
        <v>23</v>
      </c>
      <c r="M3899" s="2">
        <v>1452115.314</v>
      </c>
      <c r="N3899" s="2" t="str">
        <f>VLOOKUP(Tabla1[[#This Row],[nemo]],'Nemos y clasificaciones'!$A$2:$B$5000,2,FALSE)</f>
        <v>CFI</v>
      </c>
      <c r="O3899" s="2" t="str">
        <f>VLOOKUP(Tabla1[[#This Row],[nemo]],'Nemos y clasificaciones'!$A$1:$C$3000,3,FALSE)</f>
        <v>CFI</v>
      </c>
      <c r="P3899" s="2"/>
      <c r="Q3899" s="2"/>
    </row>
    <row r="3900" spans="1:17" x14ac:dyDescent="0.25">
      <c r="A3900" t="s">
        <v>3059</v>
      </c>
      <c r="B3900" s="1">
        <v>44168</v>
      </c>
      <c r="C3900" s="1">
        <v>44175</v>
      </c>
      <c r="D3900" t="s">
        <v>21</v>
      </c>
      <c r="E3900" t="s">
        <v>321</v>
      </c>
      <c r="F3900">
        <v>0</v>
      </c>
      <c r="G3900">
        <v>80673073</v>
      </c>
      <c r="H3900">
        <v>0</v>
      </c>
      <c r="I3900">
        <v>0</v>
      </c>
      <c r="J3900">
        <v>0</v>
      </c>
      <c r="K3900">
        <v>1.7000000000000001E-2</v>
      </c>
      <c r="L3900" t="s">
        <v>23</v>
      </c>
      <c r="M3900" s="2">
        <v>1371442.2409999999</v>
      </c>
      <c r="N3900" s="2" t="str">
        <f>VLOOKUP(Tabla1[[#This Row],[nemo]],'Nemos y clasificaciones'!$A$2:$B$5000,2,FALSE)</f>
        <v>CFI</v>
      </c>
      <c r="O3900" s="2" t="str">
        <f>VLOOKUP(Tabla1[[#This Row],[nemo]],'Nemos y clasificaciones'!$A$1:$C$3000,3,FALSE)</f>
        <v>CFI</v>
      </c>
      <c r="P3900" s="2"/>
      <c r="Q3900" s="2"/>
    </row>
    <row r="3901" spans="1:17" x14ac:dyDescent="0.25">
      <c r="A3901" t="s">
        <v>959</v>
      </c>
      <c r="B3901" s="1">
        <v>44371</v>
      </c>
      <c r="C3901" s="1">
        <v>44378</v>
      </c>
      <c r="D3901" t="s">
        <v>21</v>
      </c>
      <c r="E3901" t="s">
        <v>321</v>
      </c>
      <c r="F3901">
        <v>0</v>
      </c>
      <c r="G3901">
        <v>30158642</v>
      </c>
      <c r="H3901">
        <v>0</v>
      </c>
      <c r="I3901">
        <v>0</v>
      </c>
      <c r="J3901">
        <v>0</v>
      </c>
      <c r="K3901">
        <v>4.3999999999999997E-2</v>
      </c>
      <c r="L3901" t="s">
        <v>23</v>
      </c>
      <c r="M3901" s="2">
        <v>1326980.2479999999</v>
      </c>
      <c r="N3901" s="2" t="str">
        <f>VLOOKUP(Tabla1[[#This Row],[nemo]],'Nemos y clasificaciones'!$A$2:$B$5000,2,FALSE)</f>
        <v>CFI</v>
      </c>
      <c r="O3901" s="2" t="str">
        <f>VLOOKUP(Tabla1[[#This Row],[nemo]],'Nemos y clasificaciones'!$A$1:$C$3000,3,FALSE)</f>
        <v>CFI</v>
      </c>
      <c r="P3901" s="2"/>
      <c r="Q3901" s="2"/>
    </row>
    <row r="3902" spans="1:17" x14ac:dyDescent="0.25">
      <c r="A3902" t="s">
        <v>1497</v>
      </c>
      <c r="B3902" s="1">
        <v>44356</v>
      </c>
      <c r="C3902" s="1">
        <v>44362</v>
      </c>
      <c r="D3902" t="s">
        <v>21</v>
      </c>
      <c r="E3902" t="s">
        <v>321</v>
      </c>
      <c r="F3902">
        <v>0</v>
      </c>
      <c r="G3902">
        <v>80673073</v>
      </c>
      <c r="H3902">
        <v>0</v>
      </c>
      <c r="I3902">
        <v>0</v>
      </c>
      <c r="J3902">
        <v>0</v>
      </c>
      <c r="K3902">
        <v>8.9999999999999993E-3</v>
      </c>
      <c r="L3902" t="s">
        <v>23</v>
      </c>
      <c r="M3902" s="2">
        <v>726057.65700000001</v>
      </c>
      <c r="N3902" s="2" t="str">
        <f>VLOOKUP(Tabla1[[#This Row],[nemo]],'Nemos y clasificaciones'!$A$2:$B$5000,2,FALSE)</f>
        <v>CFI</v>
      </c>
      <c r="O3902" s="2" t="str">
        <f>VLOOKUP(Tabla1[[#This Row],[nemo]],'Nemos y clasificaciones'!$A$1:$C$3000,3,FALSE)</f>
        <v>CFI</v>
      </c>
      <c r="P3902" s="2"/>
      <c r="Q3902" s="2"/>
    </row>
    <row r="3903" spans="1:17" x14ac:dyDescent="0.25">
      <c r="A3903" t="s">
        <v>1740</v>
      </c>
      <c r="B3903" s="1">
        <v>44335</v>
      </c>
      <c r="C3903" s="1">
        <v>44342</v>
      </c>
      <c r="D3903" t="s">
        <v>21</v>
      </c>
      <c r="E3903" t="s">
        <v>321</v>
      </c>
      <c r="F3903">
        <v>0</v>
      </c>
      <c r="G3903">
        <v>30158642</v>
      </c>
      <c r="H3903">
        <v>0</v>
      </c>
      <c r="I3903">
        <v>0</v>
      </c>
      <c r="J3903">
        <v>0</v>
      </c>
      <c r="K3903">
        <v>1.6E-2</v>
      </c>
      <c r="L3903" t="s">
        <v>23</v>
      </c>
      <c r="M3903" s="2">
        <v>482538.272</v>
      </c>
      <c r="N3903" s="2" t="str">
        <f>VLOOKUP(Tabla1[[#This Row],[nemo]],'Nemos y clasificaciones'!$A$2:$B$5000,2,FALSE)</f>
        <v>CFI</v>
      </c>
      <c r="O3903" s="2" t="str">
        <f>VLOOKUP(Tabla1[[#This Row],[nemo]],'Nemos y clasificaciones'!$A$1:$C$3000,3,FALSE)</f>
        <v>CFI</v>
      </c>
      <c r="P3903" s="2"/>
      <c r="Q3903" s="2"/>
    </row>
    <row r="3904" spans="1:17" x14ac:dyDescent="0.25">
      <c r="A3904" t="s">
        <v>518</v>
      </c>
      <c r="B3904" s="1">
        <v>44419</v>
      </c>
      <c r="C3904" s="1">
        <v>44425</v>
      </c>
      <c r="D3904" t="s">
        <v>21</v>
      </c>
      <c r="E3904" t="s">
        <v>321</v>
      </c>
      <c r="F3904">
        <v>0</v>
      </c>
      <c r="G3904">
        <v>80673073</v>
      </c>
      <c r="H3904">
        <v>0</v>
      </c>
      <c r="I3904">
        <v>0</v>
      </c>
      <c r="J3904">
        <v>0</v>
      </c>
      <c r="K3904">
        <v>1E-3</v>
      </c>
      <c r="L3904" t="s">
        <v>23</v>
      </c>
      <c r="M3904" s="3">
        <v>80673.073000000004</v>
      </c>
      <c r="N3904" s="2" t="str">
        <f>VLOOKUP(Tabla1[[#This Row],[nemo]],'Nemos y clasificaciones'!$A$2:$B$5000,2,FALSE)</f>
        <v>CFI</v>
      </c>
      <c r="O3904" s="3" t="str">
        <f>VLOOKUP(Tabla1[[#This Row],[nemo]],'Nemos y clasificaciones'!$A$1:$C$3000,3,FALSE)</f>
        <v>CFI</v>
      </c>
      <c r="P3904" s="3"/>
      <c r="Q3904" s="3"/>
    </row>
    <row r="3905" spans="1:17" x14ac:dyDescent="0.25">
      <c r="A3905" t="s">
        <v>8108</v>
      </c>
      <c r="B3905" s="1">
        <v>43237</v>
      </c>
      <c r="C3905" s="1">
        <v>43244</v>
      </c>
      <c r="D3905" t="s">
        <v>14</v>
      </c>
      <c r="E3905" t="s">
        <v>1694</v>
      </c>
      <c r="F3905">
        <v>0</v>
      </c>
      <c r="G3905">
        <v>18017579131</v>
      </c>
      <c r="H3905">
        <v>0</v>
      </c>
      <c r="I3905">
        <v>0</v>
      </c>
      <c r="J3905">
        <v>0</v>
      </c>
      <c r="K3905">
        <v>6.0000000000000001E-3</v>
      </c>
      <c r="L3905" t="s">
        <v>23</v>
      </c>
      <c r="M3905" s="2">
        <v>108105474.786</v>
      </c>
      <c r="N3905" s="2" t="str">
        <f>VLOOKUP(Tabla1[[#This Row],[nemo]],'Nemos y clasificaciones'!$A$2:$B$5000,2,FALSE)</f>
        <v>ALMENDRAL S.A.</v>
      </c>
      <c r="O3905" s="2" t="str">
        <f>VLOOKUP(Tabla1[[#This Row],[nemo]],'Nemos y clasificaciones'!$A$1:$C$3000,3,FALSE)</f>
        <v>Telecomunicaciones</v>
      </c>
      <c r="P3905" s="2"/>
      <c r="Q3905" s="2"/>
    </row>
    <row r="3906" spans="1:17" x14ac:dyDescent="0.25">
      <c r="A3906" t="s">
        <v>9303</v>
      </c>
      <c r="B3906" s="1">
        <v>42906</v>
      </c>
      <c r="C3906" s="1">
        <v>42913</v>
      </c>
      <c r="D3906" t="s">
        <v>21</v>
      </c>
      <c r="E3906" t="s">
        <v>9304</v>
      </c>
      <c r="F3906">
        <v>0</v>
      </c>
      <c r="G3906">
        <v>148174969</v>
      </c>
      <c r="H3906">
        <v>0</v>
      </c>
      <c r="I3906">
        <v>0</v>
      </c>
      <c r="J3906">
        <v>0</v>
      </c>
      <c r="K3906">
        <v>1.4E-2</v>
      </c>
      <c r="L3906" t="s">
        <v>23</v>
      </c>
      <c r="M3906" s="2">
        <v>2074449.5660000001</v>
      </c>
      <c r="N3906" s="2" t="str">
        <f>VLOOKUP(Tabla1[[#This Row],[nemo]],'Nemos y clasificaciones'!$A$2:$B$5000,2,FALSE)</f>
        <v>CFI</v>
      </c>
      <c r="O3906" s="2" t="str">
        <f>VLOOKUP(Tabla1[[#This Row],[nemo]],'Nemos y clasificaciones'!$A$1:$C$3000,3,FALSE)</f>
        <v>CFI</v>
      </c>
      <c r="P3906" s="2"/>
      <c r="Q3906" s="2"/>
    </row>
    <row r="3907" spans="1:17" x14ac:dyDescent="0.25">
      <c r="A3907" t="s">
        <v>10565</v>
      </c>
      <c r="B3907" s="1">
        <v>42506</v>
      </c>
      <c r="C3907" s="1">
        <v>42513</v>
      </c>
      <c r="D3907" t="s">
        <v>14</v>
      </c>
      <c r="E3907" t="s">
        <v>10566</v>
      </c>
      <c r="F3907">
        <v>0</v>
      </c>
      <c r="G3907">
        <v>899546826</v>
      </c>
      <c r="H3907">
        <v>0</v>
      </c>
      <c r="I3907">
        <v>0</v>
      </c>
      <c r="J3907">
        <v>0</v>
      </c>
      <c r="K3907">
        <v>0.12</v>
      </c>
      <c r="L3907" t="s">
        <v>23</v>
      </c>
      <c r="M3907" s="2">
        <v>107945619.12</v>
      </c>
      <c r="N3907" s="2" t="str">
        <f>VLOOKUP(Tabla1[[#This Row],[nemo]],'Nemos y clasificaciones'!$A$2:$B$5000,2,FALSE)</f>
        <v>INFODEMA S. A.</v>
      </c>
      <c r="O3907" s="2" t="str">
        <f>VLOOKUP(Tabla1[[#This Row],[nemo]],'Nemos y clasificaciones'!$A$1:$C$3000,3,FALSE)</f>
        <v>Forestal</v>
      </c>
      <c r="P3907" s="2"/>
      <c r="Q3907" s="2"/>
    </row>
    <row r="3908" spans="1:17" x14ac:dyDescent="0.25">
      <c r="A3908" t="s">
        <v>7314</v>
      </c>
      <c r="B3908" s="1">
        <v>43407</v>
      </c>
      <c r="C3908" s="1">
        <v>43413</v>
      </c>
      <c r="D3908" t="s">
        <v>14</v>
      </c>
      <c r="E3908" t="s">
        <v>7315</v>
      </c>
      <c r="F3908">
        <v>0</v>
      </c>
      <c r="G3908">
        <v>1000000</v>
      </c>
      <c r="H3908">
        <v>0</v>
      </c>
      <c r="I3908">
        <v>0</v>
      </c>
      <c r="J3908">
        <v>0</v>
      </c>
      <c r="K3908">
        <v>125.854</v>
      </c>
      <c r="L3908" t="s">
        <v>19</v>
      </c>
      <c r="M3908" s="2">
        <v>125854000</v>
      </c>
      <c r="N3908" s="2" t="str">
        <f>VLOOKUP(Tabla1[[#This Row],[nemo]],'Nemos y clasificaciones'!$A$2:$B$5000,2,FALSE)</f>
        <v>CFI</v>
      </c>
      <c r="O3908" s="2" t="str">
        <f>VLOOKUP(Tabla1[[#This Row],[nemo]],'Nemos y clasificaciones'!$A$1:$C$3000,3,FALSE)</f>
        <v>CFI</v>
      </c>
      <c r="P3908" s="2"/>
      <c r="Q3908" s="2"/>
    </row>
    <row r="3909" spans="1:17" x14ac:dyDescent="0.25">
      <c r="A3909" t="s">
        <v>8069</v>
      </c>
      <c r="B3909" s="1">
        <v>43237</v>
      </c>
      <c r="C3909" s="1">
        <v>43244</v>
      </c>
      <c r="D3909" t="s">
        <v>14</v>
      </c>
      <c r="E3909" t="s">
        <v>7315</v>
      </c>
      <c r="F3909">
        <v>0</v>
      </c>
      <c r="G3909">
        <v>1000000</v>
      </c>
      <c r="H3909">
        <v>0</v>
      </c>
      <c r="I3909">
        <v>0</v>
      </c>
      <c r="J3909">
        <v>0</v>
      </c>
      <c r="K3909">
        <v>94.015000000000001</v>
      </c>
      <c r="L3909" t="s">
        <v>54</v>
      </c>
      <c r="M3909" s="2">
        <v>94015000</v>
      </c>
      <c r="N3909" s="2" t="str">
        <f>VLOOKUP(Tabla1[[#This Row],[nemo]],'Nemos y clasificaciones'!$A$2:$B$5000,2,FALSE)</f>
        <v>CFI</v>
      </c>
      <c r="O3909" s="2" t="str">
        <f>VLOOKUP(Tabla1[[#This Row],[nemo]],'Nemos y clasificaciones'!$A$1:$C$3000,3,FALSE)</f>
        <v>CFI</v>
      </c>
      <c r="P3909" s="2"/>
      <c r="Q3909" s="2"/>
    </row>
    <row r="3910" spans="1:17" x14ac:dyDescent="0.25">
      <c r="A3910" t="s">
        <v>9231</v>
      </c>
      <c r="B3910" s="1">
        <v>42907</v>
      </c>
      <c r="C3910" s="1">
        <v>42914</v>
      </c>
      <c r="D3910" t="s">
        <v>14</v>
      </c>
      <c r="E3910" t="s">
        <v>7315</v>
      </c>
      <c r="F3910">
        <v>0</v>
      </c>
      <c r="G3910">
        <v>1000000</v>
      </c>
      <c r="H3910">
        <v>0</v>
      </c>
      <c r="I3910">
        <v>0</v>
      </c>
      <c r="J3910">
        <v>0</v>
      </c>
      <c r="K3910">
        <v>26.448</v>
      </c>
      <c r="L3910" t="s">
        <v>54</v>
      </c>
      <c r="M3910" s="2">
        <v>26448000</v>
      </c>
      <c r="N3910" s="2" t="str">
        <f>VLOOKUP(Tabla1[[#This Row],[nemo]],'Nemos y clasificaciones'!$A$2:$B$5000,2,FALSE)</f>
        <v>CFI</v>
      </c>
      <c r="O3910" s="2" t="str">
        <f>VLOOKUP(Tabla1[[#This Row],[nemo]],'Nemos y clasificaciones'!$A$1:$C$3000,3,FALSE)</f>
        <v>CFI</v>
      </c>
      <c r="P3910" s="2"/>
      <c r="Q3910" s="2"/>
    </row>
    <row r="3911" spans="1:17" x14ac:dyDescent="0.25">
      <c r="A3911" t="s">
        <v>7316</v>
      </c>
      <c r="B3911" s="1">
        <v>43407</v>
      </c>
      <c r="C3911" s="1">
        <v>43413</v>
      </c>
      <c r="D3911" t="s">
        <v>14</v>
      </c>
      <c r="E3911" t="s">
        <v>7317</v>
      </c>
      <c r="F3911">
        <v>0</v>
      </c>
      <c r="G3911">
        <v>10000000</v>
      </c>
      <c r="H3911">
        <v>0</v>
      </c>
      <c r="I3911">
        <v>0</v>
      </c>
      <c r="J3911">
        <v>0</v>
      </c>
      <c r="K3911">
        <v>90.311999999999998</v>
      </c>
      <c r="L3911" t="s">
        <v>54</v>
      </c>
      <c r="M3911" s="2">
        <v>903120000</v>
      </c>
      <c r="N3911" s="2" t="str">
        <f>VLOOKUP(Tabla1[[#This Row],[nemo]],'Nemos y clasificaciones'!$A$2:$B$5000,2,FALSE)</f>
        <v>CFI</v>
      </c>
      <c r="O3911" s="2" t="str">
        <f>VLOOKUP(Tabla1[[#This Row],[nemo]],'Nemos y clasificaciones'!$A$1:$C$3000,3,FALSE)</f>
        <v>CFI</v>
      </c>
      <c r="P3911" s="2"/>
      <c r="Q3911" s="2"/>
    </row>
    <row r="3912" spans="1:17" x14ac:dyDescent="0.25">
      <c r="A3912" t="s">
        <v>8083</v>
      </c>
      <c r="B3912" s="1">
        <v>43237</v>
      </c>
      <c r="C3912" s="1">
        <v>43244</v>
      </c>
      <c r="D3912" t="s">
        <v>14</v>
      </c>
      <c r="E3912" t="s">
        <v>7317</v>
      </c>
      <c r="F3912">
        <v>0</v>
      </c>
      <c r="G3912">
        <v>10000000</v>
      </c>
      <c r="H3912">
        <v>0</v>
      </c>
      <c r="I3912">
        <v>0</v>
      </c>
      <c r="J3912">
        <v>0</v>
      </c>
      <c r="K3912">
        <v>67.352999999999994</v>
      </c>
      <c r="L3912" t="s">
        <v>54</v>
      </c>
      <c r="M3912" s="2">
        <v>673530000</v>
      </c>
      <c r="N3912" s="2" t="str">
        <f>VLOOKUP(Tabla1[[#This Row],[nemo]],'Nemos y clasificaciones'!$A$2:$B$5000,2,FALSE)</f>
        <v>CFI</v>
      </c>
      <c r="O3912" s="2" t="str">
        <f>VLOOKUP(Tabla1[[#This Row],[nemo]],'Nemos y clasificaciones'!$A$1:$C$3000,3,FALSE)</f>
        <v>CFI</v>
      </c>
      <c r="P3912" s="2"/>
      <c r="Q3912" s="2"/>
    </row>
    <row r="3913" spans="1:17" x14ac:dyDescent="0.25">
      <c r="A3913" t="s">
        <v>7312</v>
      </c>
      <c r="B3913" s="1">
        <v>43407</v>
      </c>
      <c r="C3913" s="1">
        <v>43413</v>
      </c>
      <c r="D3913" t="s">
        <v>14</v>
      </c>
      <c r="E3913" t="s">
        <v>7313</v>
      </c>
      <c r="F3913">
        <v>0</v>
      </c>
      <c r="G3913">
        <v>1000000</v>
      </c>
      <c r="H3913">
        <v>0</v>
      </c>
      <c r="I3913">
        <v>0</v>
      </c>
      <c r="J3913">
        <v>0</v>
      </c>
      <c r="K3913">
        <v>122.958</v>
      </c>
      <c r="L3913" t="s">
        <v>19</v>
      </c>
      <c r="M3913" s="2">
        <v>122958000</v>
      </c>
      <c r="N3913" s="2" t="str">
        <f>VLOOKUP(Tabla1[[#This Row],[nemo]],'Nemos y clasificaciones'!$A$2:$B$5000,2,FALSE)</f>
        <v>CFI</v>
      </c>
      <c r="O3913" s="2" t="str">
        <f>VLOOKUP(Tabla1[[#This Row],[nemo]],'Nemos y clasificaciones'!$A$1:$C$3000,3,FALSE)</f>
        <v>CFI</v>
      </c>
      <c r="P3913" s="2"/>
      <c r="Q3913" s="2"/>
    </row>
    <row r="3914" spans="1:17" x14ac:dyDescent="0.25">
      <c r="A3914" t="s">
        <v>8070</v>
      </c>
      <c r="B3914" s="1">
        <v>43237</v>
      </c>
      <c r="C3914" s="1">
        <v>43244</v>
      </c>
      <c r="D3914" t="s">
        <v>14</v>
      </c>
      <c r="E3914" t="s">
        <v>7313</v>
      </c>
      <c r="F3914">
        <v>0</v>
      </c>
      <c r="G3914">
        <v>1000000</v>
      </c>
      <c r="H3914">
        <v>0</v>
      </c>
      <c r="I3914">
        <v>0</v>
      </c>
      <c r="J3914">
        <v>0</v>
      </c>
      <c r="K3914">
        <v>92.09</v>
      </c>
      <c r="L3914" t="s">
        <v>54</v>
      </c>
      <c r="M3914" s="2">
        <v>92090000</v>
      </c>
      <c r="N3914" s="2" t="str">
        <f>VLOOKUP(Tabla1[[#This Row],[nemo]],'Nemos y clasificaciones'!$A$2:$B$5000,2,FALSE)</f>
        <v>CFI</v>
      </c>
      <c r="O3914" s="2" t="str">
        <f>VLOOKUP(Tabla1[[#This Row],[nemo]],'Nemos y clasificaciones'!$A$1:$C$3000,3,FALSE)</f>
        <v>CFI</v>
      </c>
      <c r="P3914" s="2"/>
      <c r="Q3914" s="2"/>
    </row>
    <row r="3915" spans="1:17" x14ac:dyDescent="0.25">
      <c r="A3915" t="s">
        <v>9230</v>
      </c>
      <c r="B3915" s="1">
        <v>42907</v>
      </c>
      <c r="C3915" s="1">
        <v>42914</v>
      </c>
      <c r="D3915" t="s">
        <v>14</v>
      </c>
      <c r="E3915" t="s">
        <v>7313</v>
      </c>
      <c r="F3915">
        <v>0</v>
      </c>
      <c r="G3915">
        <v>1000000</v>
      </c>
      <c r="H3915">
        <v>0</v>
      </c>
      <c r="I3915">
        <v>0</v>
      </c>
      <c r="J3915">
        <v>0</v>
      </c>
      <c r="K3915">
        <v>26.03</v>
      </c>
      <c r="L3915" t="s">
        <v>54</v>
      </c>
      <c r="M3915" s="2">
        <v>26030000</v>
      </c>
      <c r="N3915" s="2" t="str">
        <f>VLOOKUP(Tabla1[[#This Row],[nemo]],'Nemos y clasificaciones'!$A$2:$B$5000,2,FALSE)</f>
        <v>CFI</v>
      </c>
      <c r="O3915" s="2" t="str">
        <f>VLOOKUP(Tabla1[[#This Row],[nemo]],'Nemos y clasificaciones'!$A$1:$C$3000,3,FALSE)</f>
        <v>CFI</v>
      </c>
      <c r="P3915" s="2"/>
      <c r="Q3915" s="2"/>
    </row>
    <row r="3916" spans="1:17" x14ac:dyDescent="0.25">
      <c r="A3916" t="s">
        <v>11462</v>
      </c>
      <c r="B3916" s="1">
        <v>42175</v>
      </c>
      <c r="C3916" s="1">
        <v>42181</v>
      </c>
      <c r="D3916" t="s">
        <v>14</v>
      </c>
      <c r="E3916" t="s">
        <v>827</v>
      </c>
      <c r="F3916">
        <v>0</v>
      </c>
      <c r="G3916">
        <v>1005172</v>
      </c>
      <c r="H3916">
        <v>0</v>
      </c>
      <c r="I3916">
        <v>0</v>
      </c>
      <c r="J3916">
        <v>0</v>
      </c>
      <c r="K3916">
        <v>860.20399999999995</v>
      </c>
      <c r="L3916" t="s">
        <v>19</v>
      </c>
      <c r="M3916" s="2">
        <v>864652975.08800006</v>
      </c>
      <c r="N3916" s="2" t="str">
        <f>VLOOKUP(Tabla1[[#This Row],[nemo]],'Nemos y clasificaciones'!$A$2:$B$5000,2,FALSE)</f>
        <v>CFI</v>
      </c>
      <c r="O3916" s="2" t="str">
        <f>VLOOKUP(Tabla1[[#This Row],[nemo]],'Nemos y clasificaciones'!$A$1:$C$3000,3,FALSE)</f>
        <v>CFI</v>
      </c>
      <c r="P3916" s="2"/>
      <c r="Q3916" s="2"/>
    </row>
    <row r="3917" spans="1:17" x14ac:dyDescent="0.25">
      <c r="A3917" t="s">
        <v>4054</v>
      </c>
      <c r="B3917" s="1">
        <v>43992</v>
      </c>
      <c r="C3917" s="1">
        <v>43998</v>
      </c>
      <c r="D3917" t="s">
        <v>14</v>
      </c>
      <c r="E3917" t="s">
        <v>827</v>
      </c>
      <c r="F3917">
        <v>0</v>
      </c>
      <c r="G3917">
        <v>1005172</v>
      </c>
      <c r="H3917">
        <v>0</v>
      </c>
      <c r="I3917">
        <v>0</v>
      </c>
      <c r="J3917">
        <v>0</v>
      </c>
      <c r="K3917">
        <v>441.07100000000003</v>
      </c>
      <c r="L3917" t="s">
        <v>19</v>
      </c>
      <c r="M3917" s="2">
        <v>443352219.21200001</v>
      </c>
      <c r="N3917" s="2" t="str">
        <f>VLOOKUP(Tabla1[[#This Row],[nemo]],'Nemos y clasificaciones'!$A$2:$B$5000,2,FALSE)</f>
        <v>CFI</v>
      </c>
      <c r="O3917" s="2" t="str">
        <f>VLOOKUP(Tabla1[[#This Row],[nemo]],'Nemos y clasificaciones'!$A$1:$C$3000,3,FALSE)</f>
        <v>CFI</v>
      </c>
      <c r="P3917" s="2"/>
      <c r="Q3917" s="2"/>
    </row>
    <row r="3918" spans="1:17" x14ac:dyDescent="0.25">
      <c r="A3918" t="s">
        <v>9290</v>
      </c>
      <c r="B3918" s="1">
        <v>42906</v>
      </c>
      <c r="C3918" s="1">
        <v>42913</v>
      </c>
      <c r="D3918" t="s">
        <v>14</v>
      </c>
      <c r="E3918" t="s">
        <v>827</v>
      </c>
      <c r="F3918">
        <v>0</v>
      </c>
      <c r="G3918">
        <v>1005172</v>
      </c>
      <c r="H3918">
        <v>0</v>
      </c>
      <c r="I3918">
        <v>0</v>
      </c>
      <c r="J3918">
        <v>0</v>
      </c>
      <c r="K3918">
        <v>402.78399999999999</v>
      </c>
      <c r="L3918" t="s">
        <v>19</v>
      </c>
      <c r="M3918" s="2">
        <v>404867198.84799999</v>
      </c>
      <c r="N3918" s="2" t="str">
        <f>VLOOKUP(Tabla1[[#This Row],[nemo]],'Nemos y clasificaciones'!$A$2:$B$5000,2,FALSE)</f>
        <v>CFI</v>
      </c>
      <c r="O3918" s="2" t="str">
        <f>VLOOKUP(Tabla1[[#This Row],[nemo]],'Nemos y clasificaciones'!$A$1:$C$3000,3,FALSE)</f>
        <v>CFI</v>
      </c>
      <c r="P3918" s="2"/>
      <c r="Q3918" s="2"/>
    </row>
    <row r="3919" spans="1:17" x14ac:dyDescent="0.25">
      <c r="A3919" t="s">
        <v>826</v>
      </c>
      <c r="B3919" s="1">
        <v>44385</v>
      </c>
      <c r="C3919" s="1">
        <v>44391</v>
      </c>
      <c r="D3919" t="s">
        <v>14</v>
      </c>
      <c r="E3919" t="s">
        <v>827</v>
      </c>
      <c r="F3919">
        <v>0</v>
      </c>
      <c r="G3919">
        <v>1005172</v>
      </c>
      <c r="H3919">
        <v>0</v>
      </c>
      <c r="I3919">
        <v>0</v>
      </c>
      <c r="J3919">
        <v>0</v>
      </c>
      <c r="K3919">
        <v>357.16399999999999</v>
      </c>
      <c r="L3919" t="s">
        <v>19</v>
      </c>
      <c r="M3919" s="2">
        <v>359011252.208</v>
      </c>
      <c r="N3919" s="2" t="str">
        <f>VLOOKUP(Tabla1[[#This Row],[nemo]],'Nemos y clasificaciones'!$A$2:$B$5000,2,FALSE)</f>
        <v>CFI</v>
      </c>
      <c r="O3919" s="2" t="str">
        <f>VLOOKUP(Tabla1[[#This Row],[nemo]],'Nemos y clasificaciones'!$A$1:$C$3000,3,FALSE)</f>
        <v>CFI</v>
      </c>
      <c r="P3919" s="2"/>
      <c r="Q3919" s="2"/>
    </row>
    <row r="3920" spans="1:17" x14ac:dyDescent="0.25">
      <c r="A3920" t="s">
        <v>10433</v>
      </c>
      <c r="B3920" s="1">
        <v>42539</v>
      </c>
      <c r="C3920" s="1">
        <v>42545</v>
      </c>
      <c r="D3920" t="s">
        <v>14</v>
      </c>
      <c r="E3920" t="s">
        <v>827</v>
      </c>
      <c r="F3920">
        <v>0</v>
      </c>
      <c r="G3920">
        <v>1005172</v>
      </c>
      <c r="H3920">
        <v>0</v>
      </c>
      <c r="I3920">
        <v>0</v>
      </c>
      <c r="J3920">
        <v>0</v>
      </c>
      <c r="K3920">
        <v>215.55199999999999</v>
      </c>
      <c r="L3920" t="s">
        <v>19</v>
      </c>
      <c r="M3920" s="2">
        <v>216666834.94400001</v>
      </c>
      <c r="N3920" s="2" t="str">
        <f>VLOOKUP(Tabla1[[#This Row],[nemo]],'Nemos y clasificaciones'!$A$2:$B$5000,2,FALSE)</f>
        <v>CFI</v>
      </c>
      <c r="O3920" s="2" t="str">
        <f>VLOOKUP(Tabla1[[#This Row],[nemo]],'Nemos y clasificaciones'!$A$1:$C$3000,3,FALSE)</f>
        <v>CFI</v>
      </c>
      <c r="P3920" s="2"/>
      <c r="Q3920" s="2"/>
    </row>
    <row r="3921" spans="1:17" x14ac:dyDescent="0.25">
      <c r="A3921" t="s">
        <v>6473</v>
      </c>
      <c r="B3921" s="1">
        <v>43588</v>
      </c>
      <c r="C3921" s="1">
        <v>43594</v>
      </c>
      <c r="D3921" t="s">
        <v>14</v>
      </c>
      <c r="E3921" t="s">
        <v>827</v>
      </c>
      <c r="F3921">
        <v>0</v>
      </c>
      <c r="G3921">
        <v>1005172</v>
      </c>
      <c r="H3921">
        <v>0</v>
      </c>
      <c r="I3921">
        <v>0</v>
      </c>
      <c r="J3921">
        <v>0</v>
      </c>
      <c r="K3921">
        <v>131.125</v>
      </c>
      <c r="L3921" t="s">
        <v>19</v>
      </c>
      <c r="M3921" s="2">
        <v>131803178.5</v>
      </c>
      <c r="N3921" s="2" t="str">
        <f>VLOOKUP(Tabla1[[#This Row],[nemo]],'Nemos y clasificaciones'!$A$2:$B$5000,2,FALSE)</f>
        <v>CFI</v>
      </c>
      <c r="O3921" s="2" t="str">
        <f>VLOOKUP(Tabla1[[#This Row],[nemo]],'Nemos y clasificaciones'!$A$1:$C$3000,3,FALSE)</f>
        <v>CFI</v>
      </c>
      <c r="P3921" s="2"/>
      <c r="Q3921" s="2"/>
    </row>
    <row r="3922" spans="1:17" x14ac:dyDescent="0.25">
      <c r="A3922" t="s">
        <v>4053</v>
      </c>
      <c r="B3922" s="1">
        <v>43992</v>
      </c>
      <c r="C3922" s="1">
        <v>43998</v>
      </c>
      <c r="D3922" t="s">
        <v>14</v>
      </c>
      <c r="E3922" t="s">
        <v>823</v>
      </c>
      <c r="F3922">
        <v>0</v>
      </c>
      <c r="G3922">
        <v>1000000</v>
      </c>
      <c r="H3922">
        <v>0</v>
      </c>
      <c r="I3922">
        <v>0</v>
      </c>
      <c r="J3922">
        <v>0</v>
      </c>
      <c r="K3922">
        <v>160.65600000000001</v>
      </c>
      <c r="L3922" t="s">
        <v>19</v>
      </c>
      <c r="M3922" s="2">
        <v>160656000</v>
      </c>
      <c r="N3922" s="2" t="str">
        <f>VLOOKUP(Tabla1[[#This Row],[nemo]],'Nemos y clasificaciones'!$A$2:$B$5000,2,FALSE)</f>
        <v>CFI</v>
      </c>
      <c r="O3922" s="2" t="str">
        <f>VLOOKUP(Tabla1[[#This Row],[nemo]],'Nemos y clasificaciones'!$A$1:$C$3000,3,FALSE)</f>
        <v>CFI</v>
      </c>
      <c r="P3922" s="2"/>
      <c r="Q3922" s="2"/>
    </row>
    <row r="3923" spans="1:17" x14ac:dyDescent="0.25">
      <c r="A3923" t="s">
        <v>9289</v>
      </c>
      <c r="B3923" s="1">
        <v>42906</v>
      </c>
      <c r="C3923" s="1">
        <v>42913</v>
      </c>
      <c r="D3923" t="s">
        <v>14</v>
      </c>
      <c r="E3923" t="s">
        <v>823</v>
      </c>
      <c r="F3923">
        <v>0</v>
      </c>
      <c r="G3923">
        <v>1000000</v>
      </c>
      <c r="H3923">
        <v>0</v>
      </c>
      <c r="I3923">
        <v>0</v>
      </c>
      <c r="J3923">
        <v>0</v>
      </c>
      <c r="K3923">
        <v>143.904</v>
      </c>
      <c r="L3923" t="s">
        <v>19</v>
      </c>
      <c r="M3923" s="2">
        <v>143904000</v>
      </c>
      <c r="N3923" s="2" t="str">
        <f>VLOOKUP(Tabla1[[#This Row],[nemo]],'Nemos y clasificaciones'!$A$2:$B$5000,2,FALSE)</f>
        <v>CFI</v>
      </c>
      <c r="O3923" s="2" t="str">
        <f>VLOOKUP(Tabla1[[#This Row],[nemo]],'Nemos y clasificaciones'!$A$1:$C$3000,3,FALSE)</f>
        <v>CFI</v>
      </c>
      <c r="P3923" s="2"/>
      <c r="Q3923" s="2"/>
    </row>
    <row r="3924" spans="1:17" x14ac:dyDescent="0.25">
      <c r="A3924" t="s">
        <v>822</v>
      </c>
      <c r="B3924" s="1">
        <v>44385</v>
      </c>
      <c r="C3924" s="1">
        <v>44391</v>
      </c>
      <c r="D3924" t="s">
        <v>14</v>
      </c>
      <c r="E3924" t="s">
        <v>823</v>
      </c>
      <c r="F3924">
        <v>0</v>
      </c>
      <c r="G3924">
        <v>1000000</v>
      </c>
      <c r="H3924">
        <v>0</v>
      </c>
      <c r="I3924">
        <v>0</v>
      </c>
      <c r="J3924">
        <v>0</v>
      </c>
      <c r="K3924">
        <v>131.006</v>
      </c>
      <c r="L3924" t="s">
        <v>19</v>
      </c>
      <c r="M3924" s="2">
        <v>131006000</v>
      </c>
      <c r="N3924" s="2" t="str">
        <f>VLOOKUP(Tabla1[[#This Row],[nemo]],'Nemos y clasificaciones'!$A$2:$B$5000,2,FALSE)</f>
        <v>CFI</v>
      </c>
      <c r="O3924" s="2" t="str">
        <f>VLOOKUP(Tabla1[[#This Row],[nemo]],'Nemos y clasificaciones'!$A$1:$C$3000,3,FALSE)</f>
        <v>CFI</v>
      </c>
      <c r="P3924" s="2"/>
      <c r="Q3924" s="2"/>
    </row>
    <row r="3925" spans="1:17" x14ac:dyDescent="0.25">
      <c r="A3925" t="s">
        <v>10431</v>
      </c>
      <c r="B3925" s="1">
        <v>42539</v>
      </c>
      <c r="C3925" s="1">
        <v>42545</v>
      </c>
      <c r="D3925" t="s">
        <v>14</v>
      </c>
      <c r="E3925" t="s">
        <v>823</v>
      </c>
      <c r="F3925">
        <v>0</v>
      </c>
      <c r="G3925">
        <v>1000000</v>
      </c>
      <c r="H3925">
        <v>0</v>
      </c>
      <c r="I3925">
        <v>0</v>
      </c>
      <c r="J3925">
        <v>0</v>
      </c>
      <c r="K3925">
        <v>76.507000000000005</v>
      </c>
      <c r="L3925" t="s">
        <v>54</v>
      </c>
      <c r="M3925" s="2">
        <v>76507000</v>
      </c>
      <c r="N3925" s="2" t="str">
        <f>VLOOKUP(Tabla1[[#This Row],[nemo]],'Nemos y clasificaciones'!$A$2:$B$5000,2,FALSE)</f>
        <v>CFI</v>
      </c>
      <c r="O3925" s="2" t="str">
        <f>VLOOKUP(Tabla1[[#This Row],[nemo]],'Nemos y clasificaciones'!$A$1:$C$3000,3,FALSE)</f>
        <v>CFI</v>
      </c>
      <c r="P3925" s="2"/>
      <c r="Q3925" s="2"/>
    </row>
    <row r="3926" spans="1:17" x14ac:dyDescent="0.25">
      <c r="A3926" t="s">
        <v>6471</v>
      </c>
      <c r="B3926" s="1">
        <v>43588</v>
      </c>
      <c r="C3926" s="1">
        <v>43594</v>
      </c>
      <c r="D3926" t="s">
        <v>14</v>
      </c>
      <c r="E3926" t="s">
        <v>823</v>
      </c>
      <c r="F3926">
        <v>0</v>
      </c>
      <c r="G3926">
        <v>1000000</v>
      </c>
      <c r="H3926">
        <v>0</v>
      </c>
      <c r="I3926">
        <v>0</v>
      </c>
      <c r="J3926">
        <v>0</v>
      </c>
      <c r="K3926">
        <v>47.445999999999998</v>
      </c>
      <c r="L3926" t="s">
        <v>54</v>
      </c>
      <c r="M3926" s="2">
        <v>47446000</v>
      </c>
      <c r="N3926" s="2" t="str">
        <f>VLOOKUP(Tabla1[[#This Row],[nemo]],'Nemos y clasificaciones'!$A$2:$B$5000,2,FALSE)</f>
        <v>CFI</v>
      </c>
      <c r="O3926" s="2" t="str">
        <f>VLOOKUP(Tabla1[[#This Row],[nemo]],'Nemos y clasificaciones'!$A$1:$C$3000,3,FALSE)</f>
        <v>CFI</v>
      </c>
      <c r="P3926" s="2"/>
      <c r="Q3926" s="2"/>
    </row>
    <row r="3927" spans="1:17" x14ac:dyDescent="0.25">
      <c r="A3927" t="s">
        <v>4052</v>
      </c>
      <c r="B3927" s="1">
        <v>43992</v>
      </c>
      <c r="C3927" s="1">
        <v>43998</v>
      </c>
      <c r="D3927" t="s">
        <v>14</v>
      </c>
      <c r="E3927" t="s">
        <v>825</v>
      </c>
      <c r="F3927">
        <v>0</v>
      </c>
      <c r="G3927">
        <v>1000000</v>
      </c>
      <c r="H3927">
        <v>0</v>
      </c>
      <c r="I3927">
        <v>0</v>
      </c>
      <c r="J3927">
        <v>0</v>
      </c>
      <c r="K3927">
        <v>158.304</v>
      </c>
      <c r="L3927" t="s">
        <v>19</v>
      </c>
      <c r="M3927" s="2">
        <v>158304000</v>
      </c>
      <c r="N3927" s="2" t="str">
        <f>VLOOKUP(Tabla1[[#This Row],[nemo]],'Nemos y clasificaciones'!$A$2:$B$5000,2,FALSE)</f>
        <v>CFI</v>
      </c>
      <c r="O3927" s="2" t="str">
        <f>VLOOKUP(Tabla1[[#This Row],[nemo]],'Nemos y clasificaciones'!$A$1:$C$3000,3,FALSE)</f>
        <v>CFI</v>
      </c>
      <c r="P3927" s="2"/>
      <c r="Q3927" s="2"/>
    </row>
    <row r="3928" spans="1:17" x14ac:dyDescent="0.25">
      <c r="A3928" t="s">
        <v>9288</v>
      </c>
      <c r="B3928" s="1">
        <v>42906</v>
      </c>
      <c r="C3928" s="1">
        <v>42913</v>
      </c>
      <c r="D3928" t="s">
        <v>14</v>
      </c>
      <c r="E3928" t="s">
        <v>825</v>
      </c>
      <c r="F3928">
        <v>0</v>
      </c>
      <c r="G3928">
        <v>1000000</v>
      </c>
      <c r="H3928">
        <v>0</v>
      </c>
      <c r="I3928">
        <v>0</v>
      </c>
      <c r="J3928">
        <v>0</v>
      </c>
      <c r="K3928">
        <v>143.279</v>
      </c>
      <c r="L3928" t="s">
        <v>19</v>
      </c>
      <c r="M3928" s="2">
        <v>143279000</v>
      </c>
      <c r="N3928" s="2" t="str">
        <f>VLOOKUP(Tabla1[[#This Row],[nemo]],'Nemos y clasificaciones'!$A$2:$B$5000,2,FALSE)</f>
        <v>CFI</v>
      </c>
      <c r="O3928" s="2" t="str">
        <f>VLOOKUP(Tabla1[[#This Row],[nemo]],'Nemos y clasificaciones'!$A$1:$C$3000,3,FALSE)</f>
        <v>CFI</v>
      </c>
      <c r="P3928" s="2"/>
      <c r="Q3928" s="2"/>
    </row>
    <row r="3929" spans="1:17" x14ac:dyDescent="0.25">
      <c r="A3929" t="s">
        <v>8165</v>
      </c>
      <c r="B3929" s="1">
        <v>43231</v>
      </c>
      <c r="C3929" s="1">
        <v>43237</v>
      </c>
      <c r="D3929" t="s">
        <v>14</v>
      </c>
      <c r="E3929" t="s">
        <v>1220</v>
      </c>
      <c r="F3929">
        <v>0</v>
      </c>
      <c r="G3929">
        <v>23100000</v>
      </c>
      <c r="H3929">
        <v>0</v>
      </c>
      <c r="I3929">
        <v>0</v>
      </c>
      <c r="J3929">
        <v>0</v>
      </c>
      <c r="K3929">
        <v>4.5419999999999998</v>
      </c>
      <c r="L3929" t="s">
        <v>16</v>
      </c>
      <c r="M3929" s="2">
        <v>104920200</v>
      </c>
      <c r="N3929" s="2" t="str">
        <f>VLOOKUP(Tabla1[[#This Row],[nemo]],'Nemos y clasificaciones'!$A$2:$B$5000,2,FALSE)</f>
        <v>INVERSIONES COVADONGA S.A.</v>
      </c>
      <c r="O3929" s="2" t="str">
        <f>VLOOKUP(Tabla1[[#This Row],[nemo]],'Nemos y clasificaciones'!$A$1:$C$3000,3,FALSE)</f>
        <v>Servicios financieros</v>
      </c>
      <c r="P3929" s="2"/>
      <c r="Q3929" s="2"/>
    </row>
    <row r="3930" spans="1:17" x14ac:dyDescent="0.25">
      <c r="A3930" t="s">
        <v>824</v>
      </c>
      <c r="B3930" s="1">
        <v>44385</v>
      </c>
      <c r="C3930" s="1">
        <v>44391</v>
      </c>
      <c r="D3930" t="s">
        <v>14</v>
      </c>
      <c r="E3930" t="s">
        <v>825</v>
      </c>
      <c r="F3930">
        <v>0</v>
      </c>
      <c r="G3930">
        <v>1000000</v>
      </c>
      <c r="H3930">
        <v>0</v>
      </c>
      <c r="I3930">
        <v>0</v>
      </c>
      <c r="J3930">
        <v>0</v>
      </c>
      <c r="K3930">
        <v>128.60300000000001</v>
      </c>
      <c r="L3930" t="s">
        <v>19</v>
      </c>
      <c r="M3930" s="2">
        <v>128603000</v>
      </c>
      <c r="N3930" s="2" t="str">
        <f>VLOOKUP(Tabla1[[#This Row],[nemo]],'Nemos y clasificaciones'!$A$2:$B$5000,2,FALSE)</f>
        <v>CFI</v>
      </c>
      <c r="O3930" s="2" t="str">
        <f>VLOOKUP(Tabla1[[#This Row],[nemo]],'Nemos y clasificaciones'!$A$1:$C$3000,3,FALSE)</f>
        <v>CFI</v>
      </c>
      <c r="P3930" s="2"/>
      <c r="Q3930" s="2"/>
    </row>
    <row r="3931" spans="1:17" x14ac:dyDescent="0.25">
      <c r="A3931" t="s">
        <v>10432</v>
      </c>
      <c r="B3931" s="1">
        <v>42539</v>
      </c>
      <c r="C3931" s="1">
        <v>42545</v>
      </c>
      <c r="D3931" t="s">
        <v>14</v>
      </c>
      <c r="E3931" t="s">
        <v>825</v>
      </c>
      <c r="F3931">
        <v>0</v>
      </c>
      <c r="G3931">
        <v>1000000</v>
      </c>
      <c r="H3931">
        <v>0</v>
      </c>
      <c r="I3931">
        <v>0</v>
      </c>
      <c r="J3931">
        <v>0</v>
      </c>
      <c r="K3931">
        <v>76.444999999999993</v>
      </c>
      <c r="L3931" t="s">
        <v>54</v>
      </c>
      <c r="M3931" s="2">
        <v>76445000</v>
      </c>
      <c r="N3931" s="2" t="str">
        <f>VLOOKUP(Tabla1[[#This Row],[nemo]],'Nemos y clasificaciones'!$A$2:$B$5000,2,FALSE)</f>
        <v>CFI</v>
      </c>
      <c r="O3931" s="2" t="str">
        <f>VLOOKUP(Tabla1[[#This Row],[nemo]],'Nemos y clasificaciones'!$A$1:$C$3000,3,FALSE)</f>
        <v>CFI</v>
      </c>
      <c r="P3931" s="2"/>
      <c r="Q3931" s="2"/>
    </row>
    <row r="3932" spans="1:17" x14ac:dyDescent="0.25">
      <c r="A3932" t="s">
        <v>6472</v>
      </c>
      <c r="B3932" s="1">
        <v>43588</v>
      </c>
      <c r="C3932" s="1">
        <v>43594</v>
      </c>
      <c r="D3932" t="s">
        <v>14</v>
      </c>
      <c r="E3932" t="s">
        <v>825</v>
      </c>
      <c r="F3932">
        <v>0</v>
      </c>
      <c r="G3932">
        <v>1000000</v>
      </c>
      <c r="H3932">
        <v>0</v>
      </c>
      <c r="I3932">
        <v>0</v>
      </c>
      <c r="J3932">
        <v>0</v>
      </c>
      <c r="K3932">
        <v>46.933</v>
      </c>
      <c r="L3932" t="s">
        <v>54</v>
      </c>
      <c r="M3932" s="2">
        <v>46933000</v>
      </c>
      <c r="N3932" s="2" t="str">
        <f>VLOOKUP(Tabla1[[#This Row],[nemo]],'Nemos y clasificaciones'!$A$2:$B$5000,2,FALSE)</f>
        <v>CFI</v>
      </c>
      <c r="O3932" s="2" t="str">
        <f>VLOOKUP(Tabla1[[#This Row],[nemo]],'Nemos y clasificaciones'!$A$1:$C$3000,3,FALSE)</f>
        <v>CFI</v>
      </c>
      <c r="P3932" s="2"/>
      <c r="Q3932" s="2"/>
    </row>
    <row r="3933" spans="1:17" x14ac:dyDescent="0.25">
      <c r="A3933" t="s">
        <v>2537</v>
      </c>
      <c r="B3933" s="1">
        <v>44246</v>
      </c>
      <c r="C3933" s="1">
        <v>44252</v>
      </c>
      <c r="D3933" t="s">
        <v>21</v>
      </c>
      <c r="E3933" t="s">
        <v>70</v>
      </c>
      <c r="F3933">
        <v>0</v>
      </c>
      <c r="G3933">
        <v>69100939</v>
      </c>
      <c r="H3933">
        <v>0</v>
      </c>
      <c r="I3933">
        <v>0</v>
      </c>
      <c r="J3933">
        <v>0</v>
      </c>
      <c r="K3933">
        <v>6.0000000000000001E-3</v>
      </c>
      <c r="L3933" t="s">
        <v>23</v>
      </c>
      <c r="M3933" s="2">
        <v>414605.63400000002</v>
      </c>
      <c r="N3933" s="2" t="str">
        <f>VLOOKUP(Tabla1[[#This Row],[nemo]],'Nemos y clasificaciones'!$A$2:$B$5000,2,FALSE)</f>
        <v>CFI</v>
      </c>
      <c r="O3933" s="2" t="str">
        <f>VLOOKUP(Tabla1[[#This Row],[nemo]],'Nemos y clasificaciones'!$A$1:$C$3000,3,FALSE)</f>
        <v>CFI</v>
      </c>
      <c r="P3933" s="2"/>
      <c r="Q3933" s="2"/>
    </row>
    <row r="3934" spans="1:17" x14ac:dyDescent="0.25">
      <c r="A3934" t="s">
        <v>977</v>
      </c>
      <c r="B3934" s="1">
        <v>44370</v>
      </c>
      <c r="C3934" s="1">
        <v>44377</v>
      </c>
      <c r="D3934" t="s">
        <v>21</v>
      </c>
      <c r="E3934" t="s">
        <v>70</v>
      </c>
      <c r="F3934">
        <v>0</v>
      </c>
      <c r="G3934">
        <v>10000000</v>
      </c>
      <c r="H3934">
        <v>0</v>
      </c>
      <c r="I3934">
        <v>0</v>
      </c>
      <c r="J3934">
        <v>0</v>
      </c>
      <c r="K3934">
        <v>8.0000000000000002E-3</v>
      </c>
      <c r="L3934" t="s">
        <v>23</v>
      </c>
      <c r="M3934" s="3">
        <v>80000</v>
      </c>
      <c r="N3934" s="2" t="str">
        <f>VLOOKUP(Tabla1[[#This Row],[nemo]],'Nemos y clasificaciones'!$A$2:$B$5000,2,FALSE)</f>
        <v>CFI</v>
      </c>
      <c r="O3934" s="3" t="str">
        <f>VLOOKUP(Tabla1[[#This Row],[nemo]],'Nemos y clasificaciones'!$A$1:$C$3000,3,FALSE)</f>
        <v>CFI</v>
      </c>
      <c r="P3934" s="3"/>
      <c r="Q3934" s="3"/>
    </row>
    <row r="3935" spans="1:17" x14ac:dyDescent="0.25">
      <c r="A3935" t="s">
        <v>2788</v>
      </c>
      <c r="B3935" s="1">
        <v>44188</v>
      </c>
      <c r="C3935" s="1">
        <v>44195</v>
      </c>
      <c r="D3935" t="s">
        <v>21</v>
      </c>
      <c r="E3935" t="s">
        <v>70</v>
      </c>
      <c r="F3935">
        <v>0</v>
      </c>
      <c r="G3935">
        <v>10000000</v>
      </c>
      <c r="H3935">
        <v>0</v>
      </c>
      <c r="I3935">
        <v>0</v>
      </c>
      <c r="J3935">
        <v>0</v>
      </c>
      <c r="K3935">
        <v>7.0000000000000001E-3</v>
      </c>
      <c r="L3935" t="s">
        <v>23</v>
      </c>
      <c r="M3935" s="3">
        <v>70000</v>
      </c>
      <c r="N3935" s="2" t="str">
        <f>VLOOKUP(Tabla1[[#This Row],[nemo]],'Nemos y clasificaciones'!$A$2:$B$5000,2,FALSE)</f>
        <v>CFI</v>
      </c>
      <c r="O3935" s="3" t="str">
        <f>VLOOKUP(Tabla1[[#This Row],[nemo]],'Nemos y clasificaciones'!$A$1:$C$3000,3,FALSE)</f>
        <v>CFI</v>
      </c>
      <c r="P3935" s="3"/>
      <c r="Q3935" s="3"/>
    </row>
    <row r="3936" spans="1:17" x14ac:dyDescent="0.25">
      <c r="A3936" t="s">
        <v>2648</v>
      </c>
      <c r="B3936" s="1">
        <v>44217</v>
      </c>
      <c r="C3936" s="1">
        <v>44223</v>
      </c>
      <c r="D3936" t="s">
        <v>21</v>
      </c>
      <c r="E3936" t="s">
        <v>70</v>
      </c>
      <c r="F3936">
        <v>0</v>
      </c>
      <c r="G3936">
        <v>6910939</v>
      </c>
      <c r="H3936">
        <v>0</v>
      </c>
      <c r="I3936">
        <v>0</v>
      </c>
      <c r="J3936">
        <v>0</v>
      </c>
      <c r="K3936">
        <v>7.0000000000000001E-3</v>
      </c>
      <c r="L3936" t="s">
        <v>23</v>
      </c>
      <c r="M3936" s="3">
        <v>48376.572999999997</v>
      </c>
      <c r="N3936" s="2" t="str">
        <f>VLOOKUP(Tabla1[[#This Row],[nemo]],'Nemos y clasificaciones'!$A$2:$B$5000,2,FALSE)</f>
        <v>CFI</v>
      </c>
      <c r="O3936" s="3" t="str">
        <f>VLOOKUP(Tabla1[[#This Row],[nemo]],'Nemos y clasificaciones'!$A$1:$C$3000,3,FALSE)</f>
        <v>CFI</v>
      </c>
      <c r="P3936" s="3"/>
      <c r="Q3936" s="3"/>
    </row>
    <row r="3937" spans="1:17" x14ac:dyDescent="0.25">
      <c r="A3937" t="s">
        <v>482</v>
      </c>
      <c r="B3937" s="1">
        <v>44425</v>
      </c>
      <c r="C3937" s="1">
        <v>44431</v>
      </c>
      <c r="D3937" t="s">
        <v>21</v>
      </c>
      <c r="E3937" t="s">
        <v>70</v>
      </c>
      <c r="F3937">
        <v>0</v>
      </c>
      <c r="G3937">
        <v>6910939</v>
      </c>
      <c r="H3937">
        <v>0</v>
      </c>
      <c r="I3937">
        <v>0</v>
      </c>
      <c r="J3937">
        <v>0</v>
      </c>
      <c r="K3937">
        <v>6.0000000000000001E-3</v>
      </c>
      <c r="L3937" t="s">
        <v>23</v>
      </c>
      <c r="M3937" s="3">
        <v>41465.633999999998</v>
      </c>
      <c r="N3937" s="2" t="str">
        <f>VLOOKUP(Tabla1[[#This Row],[nemo]],'Nemos y clasificaciones'!$A$2:$B$5000,2,FALSE)</f>
        <v>CFI</v>
      </c>
      <c r="O3937" s="3" t="str">
        <f>VLOOKUP(Tabla1[[#This Row],[nemo]],'Nemos y clasificaciones'!$A$1:$C$3000,3,FALSE)</f>
        <v>CFI</v>
      </c>
      <c r="P3937" s="3"/>
      <c r="Q3937" s="3"/>
    </row>
    <row r="3938" spans="1:17" x14ac:dyDescent="0.25">
      <c r="A3938" t="s">
        <v>716</v>
      </c>
      <c r="B3938" s="1">
        <v>44398</v>
      </c>
      <c r="C3938" s="1">
        <v>44404</v>
      </c>
      <c r="D3938" t="s">
        <v>21</v>
      </c>
      <c r="E3938" t="s">
        <v>70</v>
      </c>
      <c r="F3938">
        <v>0</v>
      </c>
      <c r="G3938">
        <v>6910939</v>
      </c>
      <c r="H3938">
        <v>0</v>
      </c>
      <c r="I3938">
        <v>0</v>
      </c>
      <c r="J3938">
        <v>0</v>
      </c>
      <c r="K3938">
        <v>6.0000000000000001E-3</v>
      </c>
      <c r="L3938" t="s">
        <v>23</v>
      </c>
      <c r="M3938" s="3">
        <v>41465.633999999998</v>
      </c>
      <c r="N3938" s="2" t="str">
        <f>VLOOKUP(Tabla1[[#This Row],[nemo]],'Nemos y clasificaciones'!$A$2:$B$5000,2,FALSE)</f>
        <v>CFI</v>
      </c>
      <c r="O3938" s="3" t="str">
        <f>VLOOKUP(Tabla1[[#This Row],[nemo]],'Nemos y clasificaciones'!$A$1:$C$3000,3,FALSE)</f>
        <v>CFI</v>
      </c>
      <c r="P3938" s="3"/>
      <c r="Q3938" s="3"/>
    </row>
    <row r="3939" spans="1:17" x14ac:dyDescent="0.25">
      <c r="A3939" t="s">
        <v>9542</v>
      </c>
      <c r="B3939" s="1">
        <v>42868</v>
      </c>
      <c r="C3939" s="1">
        <v>42874</v>
      </c>
      <c r="D3939" t="s">
        <v>14</v>
      </c>
      <c r="E3939" t="s">
        <v>2553</v>
      </c>
      <c r="F3939">
        <v>0</v>
      </c>
      <c r="G3939">
        <v>1474500</v>
      </c>
      <c r="H3939">
        <v>0</v>
      </c>
      <c r="I3939">
        <v>0</v>
      </c>
      <c r="J3939">
        <v>0</v>
      </c>
      <c r="K3939">
        <v>70.543000000000006</v>
      </c>
      <c r="L3939" t="s">
        <v>54</v>
      </c>
      <c r="M3939" s="2">
        <v>104015653.5</v>
      </c>
      <c r="N3939" s="2" t="str">
        <f>VLOOKUP(Tabla1[[#This Row],[nemo]],'Nemos y clasificaciones'!$A$2:$B$5000,2,FALSE)</f>
        <v>ANDACOR S.A.</v>
      </c>
      <c r="O3939" s="2" t="str">
        <f>VLOOKUP(Tabla1[[#This Row],[nemo]],'Nemos y clasificaciones'!$A$1:$C$3000,3,FALSE)</f>
        <v>Recreación y servicios educacionales</v>
      </c>
      <c r="P3939" s="2"/>
      <c r="Q3939" s="2"/>
    </row>
    <row r="3940" spans="1:17" x14ac:dyDescent="0.25">
      <c r="A3940" t="s">
        <v>2183</v>
      </c>
      <c r="B3940" s="1">
        <v>44301</v>
      </c>
      <c r="C3940" s="1">
        <v>44307</v>
      </c>
      <c r="D3940" t="s">
        <v>21</v>
      </c>
      <c r="E3940" t="s">
        <v>70</v>
      </c>
      <c r="F3940">
        <v>0</v>
      </c>
      <c r="G3940">
        <v>6910939</v>
      </c>
      <c r="H3940">
        <v>0</v>
      </c>
      <c r="I3940">
        <v>0</v>
      </c>
      <c r="J3940">
        <v>0</v>
      </c>
      <c r="K3940">
        <v>6.0000000000000001E-3</v>
      </c>
      <c r="L3940" t="s">
        <v>23</v>
      </c>
      <c r="M3940" s="3">
        <v>41465.633999999998</v>
      </c>
      <c r="N3940" s="2" t="str">
        <f>VLOOKUP(Tabla1[[#This Row],[nemo]],'Nemos y clasificaciones'!$A$2:$B$5000,2,FALSE)</f>
        <v>CFI</v>
      </c>
      <c r="O3940" s="3" t="str">
        <f>VLOOKUP(Tabla1[[#This Row],[nemo]],'Nemos y clasificaciones'!$A$1:$C$3000,3,FALSE)</f>
        <v>CFI</v>
      </c>
      <c r="P3940" s="3"/>
      <c r="Q3940" s="3"/>
    </row>
    <row r="3941" spans="1:17" x14ac:dyDescent="0.25">
      <c r="A3941" t="s">
        <v>2408</v>
      </c>
      <c r="B3941" s="1">
        <v>44274</v>
      </c>
      <c r="C3941" s="1">
        <v>44280</v>
      </c>
      <c r="D3941" t="s">
        <v>21</v>
      </c>
      <c r="E3941" t="s">
        <v>70</v>
      </c>
      <c r="F3941">
        <v>0</v>
      </c>
      <c r="G3941">
        <v>6910939</v>
      </c>
      <c r="H3941">
        <v>0</v>
      </c>
      <c r="I3941">
        <v>0</v>
      </c>
      <c r="J3941">
        <v>0</v>
      </c>
      <c r="K3941">
        <v>6.0000000000000001E-3</v>
      </c>
      <c r="L3941" t="s">
        <v>23</v>
      </c>
      <c r="M3941" s="3">
        <v>41465.633999999998</v>
      </c>
      <c r="N3941" s="2" t="str">
        <f>VLOOKUP(Tabla1[[#This Row],[nemo]],'Nemos y clasificaciones'!$A$2:$B$5000,2,FALSE)</f>
        <v>CFI</v>
      </c>
      <c r="O3941" s="3" t="str">
        <f>VLOOKUP(Tabla1[[#This Row],[nemo]],'Nemos y clasificaciones'!$A$1:$C$3000,3,FALSE)</f>
        <v>CFI</v>
      </c>
      <c r="P3941" s="3"/>
      <c r="Q3941" s="3"/>
    </row>
    <row r="3942" spans="1:17" x14ac:dyDescent="0.25">
      <c r="A3942" t="s">
        <v>1737</v>
      </c>
      <c r="B3942" s="1">
        <v>44335</v>
      </c>
      <c r="C3942" s="1">
        <v>44342</v>
      </c>
      <c r="D3942" t="s">
        <v>21</v>
      </c>
      <c r="E3942" t="s">
        <v>70</v>
      </c>
      <c r="F3942">
        <v>0</v>
      </c>
      <c r="G3942">
        <v>10000000</v>
      </c>
      <c r="H3942">
        <v>0</v>
      </c>
      <c r="I3942">
        <v>0</v>
      </c>
      <c r="J3942">
        <v>0</v>
      </c>
      <c r="K3942">
        <v>4.0000000000000001E-3</v>
      </c>
      <c r="L3942" t="s">
        <v>23</v>
      </c>
      <c r="M3942" s="3">
        <v>40000</v>
      </c>
      <c r="N3942" s="2" t="str">
        <f>VLOOKUP(Tabla1[[#This Row],[nemo]],'Nemos y clasificaciones'!$A$2:$B$5000,2,FALSE)</f>
        <v>CFI</v>
      </c>
      <c r="O3942" s="3" t="str">
        <f>VLOOKUP(Tabla1[[#This Row],[nemo]],'Nemos y clasificaciones'!$A$1:$C$3000,3,FALSE)</f>
        <v>CFI</v>
      </c>
      <c r="P3942" s="3"/>
      <c r="Q3942" s="3"/>
    </row>
    <row r="3943" spans="1:17" x14ac:dyDescent="0.25">
      <c r="A3943" t="s">
        <v>69</v>
      </c>
      <c r="B3943" s="1">
        <v>44454</v>
      </c>
      <c r="C3943" s="1">
        <v>44462</v>
      </c>
      <c r="D3943" t="s">
        <v>21</v>
      </c>
      <c r="E3943" t="s">
        <v>70</v>
      </c>
      <c r="F3943">
        <v>0</v>
      </c>
      <c r="G3943">
        <v>6910939</v>
      </c>
      <c r="H3943">
        <v>0</v>
      </c>
      <c r="I3943">
        <v>0</v>
      </c>
      <c r="J3943">
        <v>0</v>
      </c>
      <c r="K3943">
        <v>5.0000000000000001E-3</v>
      </c>
      <c r="L3943" t="s">
        <v>23</v>
      </c>
      <c r="M3943" s="3">
        <v>34554.695</v>
      </c>
      <c r="N3943" s="2" t="str">
        <f>VLOOKUP(Tabla1[[#This Row],[nemo]],'Nemos y clasificaciones'!$A$2:$B$5000,2,FALSE)</f>
        <v>CFI</v>
      </c>
      <c r="O3943" s="3" t="str">
        <f>VLOOKUP(Tabla1[[#This Row],[nemo]],'Nemos y clasificaciones'!$A$1:$C$3000,3,FALSE)</f>
        <v>CFI</v>
      </c>
      <c r="P3943" s="3"/>
      <c r="Q3943" s="3"/>
    </row>
    <row r="3944" spans="1:17" x14ac:dyDescent="0.25">
      <c r="A3944" t="s">
        <v>10524</v>
      </c>
      <c r="B3944" s="1">
        <v>42508</v>
      </c>
      <c r="C3944" s="1">
        <v>42515</v>
      </c>
      <c r="D3944" t="s">
        <v>14</v>
      </c>
      <c r="E3944" t="s">
        <v>4268</v>
      </c>
      <c r="F3944">
        <v>0</v>
      </c>
      <c r="G3944">
        <v>6400</v>
      </c>
      <c r="H3944">
        <v>0</v>
      </c>
      <c r="I3944">
        <v>0</v>
      </c>
      <c r="J3944">
        <v>0</v>
      </c>
      <c r="K3944">
        <v>16134.875</v>
      </c>
      <c r="L3944" t="s">
        <v>19</v>
      </c>
      <c r="M3944" s="2">
        <v>103263200</v>
      </c>
      <c r="N3944" s="2" t="str">
        <f>VLOOKUP(Tabla1[[#This Row],[nemo]],'Nemos y clasificaciones'!$A$2:$B$5000,2,FALSE)</f>
        <v>VALPARAISO SPORTING CLUB S.A.</v>
      </c>
      <c r="O3944" s="2" t="str">
        <f>VLOOKUP(Tabla1[[#This Row],[nemo]],'Nemos y clasificaciones'!$A$1:$C$3000,3,FALSE)</f>
        <v>Recreación y servicios educacionales</v>
      </c>
      <c r="P3944" s="2"/>
      <c r="Q3944" s="2"/>
    </row>
    <row r="3945" spans="1:17" x14ac:dyDescent="0.25">
      <c r="A3945" t="s">
        <v>977</v>
      </c>
      <c r="B3945" s="1">
        <v>44370</v>
      </c>
      <c r="C3945" s="1">
        <v>44377</v>
      </c>
      <c r="D3945" t="s">
        <v>21</v>
      </c>
      <c r="E3945" t="s">
        <v>978</v>
      </c>
      <c r="F3945">
        <v>0</v>
      </c>
      <c r="G3945">
        <v>10000000</v>
      </c>
      <c r="H3945">
        <v>0</v>
      </c>
      <c r="I3945">
        <v>0</v>
      </c>
      <c r="J3945">
        <v>0</v>
      </c>
      <c r="K3945">
        <v>8.0000000000000002E-3</v>
      </c>
      <c r="L3945" t="s">
        <v>23</v>
      </c>
      <c r="M3945" s="3">
        <v>80000</v>
      </c>
      <c r="N3945" s="2" t="str">
        <f>VLOOKUP(Tabla1[[#This Row],[nemo]],'Nemos y clasificaciones'!$A$2:$B$5000,2,FALSE)</f>
        <v>CFI</v>
      </c>
      <c r="O3945" s="3" t="str">
        <f>VLOOKUP(Tabla1[[#This Row],[nemo]],'Nemos y clasificaciones'!$A$1:$C$3000,3,FALSE)</f>
        <v>CFI</v>
      </c>
      <c r="P3945" s="3"/>
      <c r="Q3945" s="3"/>
    </row>
    <row r="3946" spans="1:17" x14ac:dyDescent="0.25">
      <c r="A3946" t="s">
        <v>496</v>
      </c>
      <c r="B3946" s="1">
        <v>44425</v>
      </c>
      <c r="C3946" s="1">
        <v>44431</v>
      </c>
      <c r="D3946" t="s">
        <v>21</v>
      </c>
      <c r="E3946" t="s">
        <v>82</v>
      </c>
      <c r="F3946">
        <v>0</v>
      </c>
      <c r="G3946">
        <v>25328447</v>
      </c>
      <c r="H3946">
        <v>0</v>
      </c>
      <c r="I3946">
        <v>0</v>
      </c>
      <c r="J3946">
        <v>0</v>
      </c>
      <c r="K3946">
        <v>7.0000000000000001E-3</v>
      </c>
      <c r="L3946" t="s">
        <v>23</v>
      </c>
      <c r="M3946" s="2">
        <v>177299.12899999999</v>
      </c>
      <c r="N3946" s="2" t="str">
        <f>VLOOKUP(Tabla1[[#This Row],[nemo]],'Nemos y clasificaciones'!$A$2:$B$5000,2,FALSE)</f>
        <v>CFI</v>
      </c>
      <c r="O3946" s="2" t="str">
        <f>VLOOKUP(Tabla1[[#This Row],[nemo]],'Nemos y clasificaciones'!$A$1:$C$3000,3,FALSE)</f>
        <v>CFI</v>
      </c>
      <c r="P3946" s="2"/>
      <c r="Q3946" s="2"/>
    </row>
    <row r="3947" spans="1:17" x14ac:dyDescent="0.25">
      <c r="A3947" t="s">
        <v>727</v>
      </c>
      <c r="B3947" s="1">
        <v>44398</v>
      </c>
      <c r="C3947" s="1">
        <v>44404</v>
      </c>
      <c r="D3947" t="s">
        <v>21</v>
      </c>
      <c r="E3947" t="s">
        <v>82</v>
      </c>
      <c r="F3947">
        <v>0</v>
      </c>
      <c r="G3947">
        <v>25328447</v>
      </c>
      <c r="H3947">
        <v>0</v>
      </c>
      <c r="I3947">
        <v>0</v>
      </c>
      <c r="J3947">
        <v>0</v>
      </c>
      <c r="K3947">
        <v>7.0000000000000001E-3</v>
      </c>
      <c r="L3947" t="s">
        <v>23</v>
      </c>
      <c r="M3947" s="2">
        <v>177299.12899999999</v>
      </c>
      <c r="N3947" s="2" t="str">
        <f>VLOOKUP(Tabla1[[#This Row],[nemo]],'Nemos y clasificaciones'!$A$2:$B$5000,2,FALSE)</f>
        <v>CFI</v>
      </c>
      <c r="O3947" s="2" t="str">
        <f>VLOOKUP(Tabla1[[#This Row],[nemo]],'Nemos y clasificaciones'!$A$1:$C$3000,3,FALSE)</f>
        <v>CFI</v>
      </c>
      <c r="P3947" s="2"/>
      <c r="Q3947" s="2"/>
    </row>
    <row r="3948" spans="1:17" x14ac:dyDescent="0.25">
      <c r="A3948" t="s">
        <v>2191</v>
      </c>
      <c r="B3948" s="1">
        <v>44301</v>
      </c>
      <c r="C3948" s="1">
        <v>44307</v>
      </c>
      <c r="D3948" t="s">
        <v>21</v>
      </c>
      <c r="E3948" t="s">
        <v>82</v>
      </c>
      <c r="F3948">
        <v>0</v>
      </c>
      <c r="G3948">
        <v>25328447</v>
      </c>
      <c r="H3948">
        <v>0</v>
      </c>
      <c r="I3948">
        <v>0</v>
      </c>
      <c r="J3948">
        <v>0</v>
      </c>
      <c r="K3948">
        <v>7.0000000000000001E-3</v>
      </c>
      <c r="L3948" t="s">
        <v>23</v>
      </c>
      <c r="M3948" s="2">
        <v>177299.12899999999</v>
      </c>
      <c r="N3948" s="2" t="str">
        <f>VLOOKUP(Tabla1[[#This Row],[nemo]],'Nemos y clasificaciones'!$A$2:$B$5000,2,FALSE)</f>
        <v>CFI</v>
      </c>
      <c r="O3948" s="2" t="str">
        <f>VLOOKUP(Tabla1[[#This Row],[nemo]],'Nemos y clasificaciones'!$A$1:$C$3000,3,FALSE)</f>
        <v>CFI</v>
      </c>
      <c r="P3948" s="2"/>
      <c r="Q3948" s="2"/>
    </row>
    <row r="3949" spans="1:17" x14ac:dyDescent="0.25">
      <c r="A3949" t="s">
        <v>2534</v>
      </c>
      <c r="B3949" s="1">
        <v>44246</v>
      </c>
      <c r="C3949" s="1">
        <v>44252</v>
      </c>
      <c r="D3949" t="s">
        <v>21</v>
      </c>
      <c r="E3949" t="s">
        <v>82</v>
      </c>
      <c r="F3949">
        <v>0</v>
      </c>
      <c r="G3949">
        <v>25328447</v>
      </c>
      <c r="H3949">
        <v>0</v>
      </c>
      <c r="I3949">
        <v>0</v>
      </c>
      <c r="J3949">
        <v>0</v>
      </c>
      <c r="K3949">
        <v>7.0000000000000001E-3</v>
      </c>
      <c r="L3949" t="s">
        <v>23</v>
      </c>
      <c r="M3949" s="2">
        <v>177299.12899999999</v>
      </c>
      <c r="N3949" s="2" t="str">
        <f>VLOOKUP(Tabla1[[#This Row],[nemo]],'Nemos y clasificaciones'!$A$2:$B$5000,2,FALSE)</f>
        <v>CFI</v>
      </c>
      <c r="O3949" s="2" t="str">
        <f>VLOOKUP(Tabla1[[#This Row],[nemo]],'Nemos y clasificaciones'!$A$1:$C$3000,3,FALSE)</f>
        <v>CFI</v>
      </c>
      <c r="P3949" s="2"/>
      <c r="Q3949" s="2"/>
    </row>
    <row r="3950" spans="1:17" x14ac:dyDescent="0.25">
      <c r="A3950" t="s">
        <v>2655</v>
      </c>
      <c r="B3950" s="1">
        <v>44217</v>
      </c>
      <c r="C3950" s="1">
        <v>44223</v>
      </c>
      <c r="D3950" t="s">
        <v>21</v>
      </c>
      <c r="E3950" t="s">
        <v>82</v>
      </c>
      <c r="F3950">
        <v>0</v>
      </c>
      <c r="G3950">
        <v>25328447</v>
      </c>
      <c r="H3950">
        <v>0</v>
      </c>
      <c r="I3950">
        <v>0</v>
      </c>
      <c r="J3950">
        <v>0</v>
      </c>
      <c r="K3950">
        <v>7.0000000000000001E-3</v>
      </c>
      <c r="L3950" t="s">
        <v>23</v>
      </c>
      <c r="M3950" s="2">
        <v>177299.12899999999</v>
      </c>
      <c r="N3950" s="2" t="str">
        <f>VLOOKUP(Tabla1[[#This Row],[nemo]],'Nemos y clasificaciones'!$A$2:$B$5000,2,FALSE)</f>
        <v>CFI</v>
      </c>
      <c r="O3950" s="2" t="str">
        <f>VLOOKUP(Tabla1[[#This Row],[nemo]],'Nemos y clasificaciones'!$A$1:$C$3000,3,FALSE)</f>
        <v>CFI</v>
      </c>
      <c r="P3950" s="2"/>
      <c r="Q3950" s="2"/>
    </row>
    <row r="3951" spans="1:17" x14ac:dyDescent="0.25">
      <c r="A3951" t="s">
        <v>3169</v>
      </c>
      <c r="B3951" s="1">
        <v>44147</v>
      </c>
      <c r="C3951" s="1">
        <v>44153</v>
      </c>
      <c r="D3951" t="s">
        <v>21</v>
      </c>
      <c r="E3951" t="s">
        <v>82</v>
      </c>
      <c r="F3951">
        <v>0</v>
      </c>
      <c r="G3951">
        <v>25328447</v>
      </c>
      <c r="H3951">
        <v>0</v>
      </c>
      <c r="I3951">
        <v>0</v>
      </c>
      <c r="J3951">
        <v>0</v>
      </c>
      <c r="K3951">
        <v>7.0000000000000001E-3</v>
      </c>
      <c r="L3951" t="s">
        <v>23</v>
      </c>
      <c r="M3951" s="2">
        <v>177299.12899999999</v>
      </c>
      <c r="N3951" s="2" t="str">
        <f>VLOOKUP(Tabla1[[#This Row],[nemo]],'Nemos y clasificaciones'!$A$2:$B$5000,2,FALSE)</f>
        <v>CFI</v>
      </c>
      <c r="O3951" s="2" t="str">
        <f>VLOOKUP(Tabla1[[#This Row],[nemo]],'Nemos y clasificaciones'!$A$1:$C$3000,3,FALSE)</f>
        <v>CFI</v>
      </c>
      <c r="P3951" s="2"/>
      <c r="Q3951" s="2"/>
    </row>
    <row r="3952" spans="1:17" x14ac:dyDescent="0.25">
      <c r="A3952" t="s">
        <v>3290</v>
      </c>
      <c r="B3952" s="1">
        <v>44126</v>
      </c>
      <c r="C3952" s="1">
        <v>44132</v>
      </c>
      <c r="D3952" t="s">
        <v>21</v>
      </c>
      <c r="E3952" t="s">
        <v>82</v>
      </c>
      <c r="F3952">
        <v>0</v>
      </c>
      <c r="G3952">
        <v>25328447</v>
      </c>
      <c r="H3952">
        <v>0</v>
      </c>
      <c r="I3952">
        <v>0</v>
      </c>
      <c r="J3952">
        <v>0</v>
      </c>
      <c r="K3952">
        <v>7.0000000000000001E-3</v>
      </c>
      <c r="L3952" t="s">
        <v>23</v>
      </c>
      <c r="M3952" s="2">
        <v>177299.12899999999</v>
      </c>
      <c r="N3952" s="2" t="str">
        <f>VLOOKUP(Tabla1[[#This Row],[nemo]],'Nemos y clasificaciones'!$A$2:$B$5000,2,FALSE)</f>
        <v>CFI</v>
      </c>
      <c r="O3952" s="2" t="str">
        <f>VLOOKUP(Tabla1[[#This Row],[nemo]],'Nemos y clasificaciones'!$A$1:$C$3000,3,FALSE)</f>
        <v>CFI</v>
      </c>
      <c r="P3952" s="2"/>
      <c r="Q3952" s="2"/>
    </row>
    <row r="3953" spans="1:17" x14ac:dyDescent="0.25">
      <c r="A3953" t="s">
        <v>3464</v>
      </c>
      <c r="B3953" s="1">
        <v>44097</v>
      </c>
      <c r="C3953" s="1">
        <v>44103</v>
      </c>
      <c r="D3953" t="s">
        <v>21</v>
      </c>
      <c r="E3953" t="s">
        <v>82</v>
      </c>
      <c r="F3953">
        <v>0</v>
      </c>
      <c r="G3953">
        <v>25328447</v>
      </c>
      <c r="H3953">
        <v>0</v>
      </c>
      <c r="I3953">
        <v>0</v>
      </c>
      <c r="J3953">
        <v>0</v>
      </c>
      <c r="K3953">
        <v>7.0000000000000001E-3</v>
      </c>
      <c r="L3953" t="s">
        <v>23</v>
      </c>
      <c r="M3953" s="2">
        <v>177299.12899999999</v>
      </c>
      <c r="N3953" s="2" t="str">
        <f>VLOOKUP(Tabla1[[#This Row],[nemo]],'Nemos y clasificaciones'!$A$2:$B$5000,2,FALSE)</f>
        <v>CFI</v>
      </c>
      <c r="O3953" s="2" t="str">
        <f>VLOOKUP(Tabla1[[#This Row],[nemo]],'Nemos y clasificaciones'!$A$1:$C$3000,3,FALSE)</f>
        <v>CFI</v>
      </c>
      <c r="P3953" s="2"/>
      <c r="Q3953" s="2"/>
    </row>
    <row r="3954" spans="1:17" x14ac:dyDescent="0.25">
      <c r="A3954" t="s">
        <v>81</v>
      </c>
      <c r="B3954" s="1">
        <v>44454</v>
      </c>
      <c r="C3954" s="1">
        <v>44462</v>
      </c>
      <c r="D3954" t="s">
        <v>21</v>
      </c>
      <c r="E3954" t="s">
        <v>82</v>
      </c>
      <c r="F3954">
        <v>0</v>
      </c>
      <c r="G3954">
        <v>25328447</v>
      </c>
      <c r="H3954">
        <v>0</v>
      </c>
      <c r="I3954">
        <v>0</v>
      </c>
      <c r="J3954">
        <v>0</v>
      </c>
      <c r="K3954">
        <v>6.0000000000000001E-3</v>
      </c>
      <c r="L3954" t="s">
        <v>23</v>
      </c>
      <c r="M3954" s="2">
        <v>151970.682</v>
      </c>
      <c r="N3954" s="2" t="str">
        <f>VLOOKUP(Tabla1[[#This Row],[nemo]],'Nemos y clasificaciones'!$A$2:$B$5000,2,FALSE)</f>
        <v>CFI</v>
      </c>
      <c r="O3954" s="2" t="str">
        <f>VLOOKUP(Tabla1[[#This Row],[nemo]],'Nemos y clasificaciones'!$A$1:$C$3000,3,FALSE)</f>
        <v>CFI</v>
      </c>
      <c r="P3954" s="2"/>
      <c r="Q3954" s="2"/>
    </row>
    <row r="3955" spans="1:17" x14ac:dyDescent="0.25">
      <c r="A3955" t="s">
        <v>3758</v>
      </c>
      <c r="B3955" s="1">
        <v>44005</v>
      </c>
      <c r="C3955" s="1">
        <v>44012</v>
      </c>
      <c r="D3955" t="s">
        <v>21</v>
      </c>
      <c r="E3955" t="s">
        <v>82</v>
      </c>
      <c r="F3955">
        <v>0</v>
      </c>
      <c r="G3955">
        <v>10000000</v>
      </c>
      <c r="H3955">
        <v>0</v>
      </c>
      <c r="I3955">
        <v>0</v>
      </c>
      <c r="J3955">
        <v>0</v>
      </c>
      <c r="K3955">
        <v>1.2E-2</v>
      </c>
      <c r="L3955" t="s">
        <v>23</v>
      </c>
      <c r="M3955" s="2">
        <v>120000</v>
      </c>
      <c r="N3955" s="2" t="str">
        <f>VLOOKUP(Tabla1[[#This Row],[nemo]],'Nemos y clasificaciones'!$A$2:$B$5000,2,FALSE)</f>
        <v>CFI</v>
      </c>
      <c r="O3955" s="2" t="str">
        <f>VLOOKUP(Tabla1[[#This Row],[nemo]],'Nemos y clasificaciones'!$A$1:$C$3000,3,FALSE)</f>
        <v>CFI</v>
      </c>
      <c r="P3955" s="2"/>
      <c r="Q3955" s="2"/>
    </row>
    <row r="3956" spans="1:17" x14ac:dyDescent="0.25">
      <c r="A3956" t="s">
        <v>4248</v>
      </c>
      <c r="B3956" s="1">
        <v>43973</v>
      </c>
      <c r="C3956" s="1">
        <v>43979</v>
      </c>
      <c r="D3956" t="s">
        <v>21</v>
      </c>
      <c r="E3956" t="s">
        <v>82</v>
      </c>
      <c r="F3956">
        <v>0</v>
      </c>
      <c r="G3956">
        <v>10000000</v>
      </c>
      <c r="H3956">
        <v>0</v>
      </c>
      <c r="I3956">
        <v>0</v>
      </c>
      <c r="J3956">
        <v>0</v>
      </c>
      <c r="K3956">
        <v>1.0999999999999999E-2</v>
      </c>
      <c r="L3956" t="s">
        <v>23</v>
      </c>
      <c r="M3956" s="2">
        <v>110000</v>
      </c>
      <c r="N3956" s="2" t="str">
        <f>VLOOKUP(Tabla1[[#This Row],[nemo]],'Nemos y clasificaciones'!$A$2:$B$5000,2,FALSE)</f>
        <v>CFI</v>
      </c>
      <c r="O3956" s="2" t="str">
        <f>VLOOKUP(Tabla1[[#This Row],[nemo]],'Nemos y clasificaciones'!$A$1:$C$3000,3,FALSE)</f>
        <v>CFI</v>
      </c>
      <c r="P3956" s="2"/>
      <c r="Q3956" s="2"/>
    </row>
    <row r="3957" spans="1:17" x14ac:dyDescent="0.25">
      <c r="A3957" t="s">
        <v>3649</v>
      </c>
      <c r="B3957" s="1">
        <v>44036</v>
      </c>
      <c r="C3957" s="1">
        <v>44042</v>
      </c>
      <c r="D3957" t="s">
        <v>21</v>
      </c>
      <c r="E3957" t="s">
        <v>82</v>
      </c>
      <c r="F3957">
        <v>0</v>
      </c>
      <c r="G3957">
        <v>25328447</v>
      </c>
      <c r="H3957">
        <v>0</v>
      </c>
      <c r="I3957">
        <v>0</v>
      </c>
      <c r="J3957">
        <v>0</v>
      </c>
      <c r="K3957">
        <v>4.0000000000000001E-3</v>
      </c>
      <c r="L3957" t="s">
        <v>23</v>
      </c>
      <c r="M3957" s="2">
        <v>101313.788</v>
      </c>
      <c r="N3957" s="2" t="str">
        <f>VLOOKUP(Tabla1[[#This Row],[nemo]],'Nemos y clasificaciones'!$A$2:$B$5000,2,FALSE)</f>
        <v>CFI</v>
      </c>
      <c r="O3957" s="2" t="str">
        <f>VLOOKUP(Tabla1[[#This Row],[nemo]],'Nemos y clasificaciones'!$A$1:$C$3000,3,FALSE)</f>
        <v>CFI</v>
      </c>
      <c r="P3957" s="2"/>
      <c r="Q3957" s="2"/>
    </row>
    <row r="3958" spans="1:17" x14ac:dyDescent="0.25">
      <c r="A3958" t="s">
        <v>4728</v>
      </c>
      <c r="B3958" s="1">
        <v>43914</v>
      </c>
      <c r="C3958" s="1">
        <v>43920</v>
      </c>
      <c r="D3958" t="s">
        <v>21</v>
      </c>
      <c r="E3958" t="s">
        <v>82</v>
      </c>
      <c r="F3958">
        <v>0</v>
      </c>
      <c r="G3958">
        <v>10000000</v>
      </c>
      <c r="H3958">
        <v>0</v>
      </c>
      <c r="I3958">
        <v>0</v>
      </c>
      <c r="J3958">
        <v>0</v>
      </c>
      <c r="K3958">
        <v>8.9999999999999993E-3</v>
      </c>
      <c r="L3958" t="s">
        <v>23</v>
      </c>
      <c r="M3958" s="3">
        <v>90000</v>
      </c>
      <c r="N3958" s="2" t="str">
        <f>VLOOKUP(Tabla1[[#This Row],[nemo]],'Nemos y clasificaciones'!$A$2:$B$5000,2,FALSE)</f>
        <v>CFI</v>
      </c>
      <c r="O3958" s="3" t="str">
        <f>VLOOKUP(Tabla1[[#This Row],[nemo]],'Nemos y clasificaciones'!$A$1:$C$3000,3,FALSE)</f>
        <v>CFI</v>
      </c>
      <c r="P3958" s="3"/>
      <c r="Q3958" s="3"/>
    </row>
    <row r="3959" spans="1:17" x14ac:dyDescent="0.25">
      <c r="A3959" t="s">
        <v>979</v>
      </c>
      <c r="B3959" s="1">
        <v>44370</v>
      </c>
      <c r="C3959" s="1">
        <v>44377</v>
      </c>
      <c r="D3959" t="s">
        <v>21</v>
      </c>
      <c r="E3959" t="s">
        <v>82</v>
      </c>
      <c r="F3959">
        <v>0</v>
      </c>
      <c r="G3959">
        <v>10000000</v>
      </c>
      <c r="H3959">
        <v>0</v>
      </c>
      <c r="I3959">
        <v>0</v>
      </c>
      <c r="J3959">
        <v>0</v>
      </c>
      <c r="K3959">
        <v>8.0000000000000002E-3</v>
      </c>
      <c r="L3959" t="s">
        <v>23</v>
      </c>
      <c r="M3959" s="3">
        <v>80000</v>
      </c>
      <c r="N3959" s="2" t="str">
        <f>VLOOKUP(Tabla1[[#This Row],[nemo]],'Nemos y clasificaciones'!$A$2:$B$5000,2,FALSE)</f>
        <v>CFI</v>
      </c>
      <c r="O3959" s="3" t="str">
        <f>VLOOKUP(Tabla1[[#This Row],[nemo]],'Nemos y clasificaciones'!$A$1:$C$3000,3,FALSE)</f>
        <v>CFI</v>
      </c>
      <c r="P3959" s="3"/>
      <c r="Q3959" s="3"/>
    </row>
    <row r="3960" spans="1:17" x14ac:dyDescent="0.25">
      <c r="A3960" t="s">
        <v>2769</v>
      </c>
      <c r="B3960" s="1">
        <v>44188</v>
      </c>
      <c r="C3960" s="1">
        <v>44195</v>
      </c>
      <c r="D3960" t="s">
        <v>21</v>
      </c>
      <c r="E3960" t="s">
        <v>82</v>
      </c>
      <c r="F3960">
        <v>0</v>
      </c>
      <c r="G3960">
        <v>10000000</v>
      </c>
      <c r="H3960">
        <v>0</v>
      </c>
      <c r="I3960">
        <v>0</v>
      </c>
      <c r="J3960">
        <v>0</v>
      </c>
      <c r="K3960">
        <v>7.0000000000000001E-3</v>
      </c>
      <c r="L3960" t="s">
        <v>23</v>
      </c>
      <c r="M3960" s="3">
        <v>70000</v>
      </c>
      <c r="N3960" s="2" t="str">
        <f>VLOOKUP(Tabla1[[#This Row],[nemo]],'Nemos y clasificaciones'!$A$2:$B$5000,2,FALSE)</f>
        <v>CFI</v>
      </c>
      <c r="O3960" s="3" t="str">
        <f>VLOOKUP(Tabla1[[#This Row],[nemo]],'Nemos y clasificaciones'!$A$1:$C$3000,3,FALSE)</f>
        <v>CFI</v>
      </c>
      <c r="P3960" s="3"/>
      <c r="Q3960" s="3"/>
    </row>
    <row r="3961" spans="1:17" x14ac:dyDescent="0.25">
      <c r="A3961" t="s">
        <v>3552</v>
      </c>
      <c r="B3961" s="1">
        <v>44064</v>
      </c>
      <c r="C3961" s="1">
        <v>44070</v>
      </c>
      <c r="D3961" t="s">
        <v>21</v>
      </c>
      <c r="E3961" t="s">
        <v>82</v>
      </c>
      <c r="F3961">
        <v>0</v>
      </c>
      <c r="G3961">
        <v>10000000</v>
      </c>
      <c r="H3961">
        <v>0</v>
      </c>
      <c r="I3961">
        <v>0</v>
      </c>
      <c r="J3961">
        <v>0</v>
      </c>
      <c r="K3961">
        <v>7.0000000000000001E-3</v>
      </c>
      <c r="L3961" t="s">
        <v>23</v>
      </c>
      <c r="M3961" s="3">
        <v>70000</v>
      </c>
      <c r="N3961" s="2" t="str">
        <f>VLOOKUP(Tabla1[[#This Row],[nemo]],'Nemos y clasificaciones'!$A$2:$B$5000,2,FALSE)</f>
        <v>CFI</v>
      </c>
      <c r="O3961" s="3" t="str">
        <f>VLOOKUP(Tabla1[[#This Row],[nemo]],'Nemos y clasificaciones'!$A$1:$C$3000,3,FALSE)</f>
        <v>CFI</v>
      </c>
      <c r="P3961" s="3"/>
      <c r="Q3961" s="3"/>
    </row>
    <row r="3962" spans="1:17" x14ac:dyDescent="0.25">
      <c r="A3962" t="s">
        <v>5378</v>
      </c>
      <c r="B3962" s="1">
        <v>43791</v>
      </c>
      <c r="C3962" s="1">
        <v>43797</v>
      </c>
      <c r="D3962" t="s">
        <v>21</v>
      </c>
      <c r="E3962" t="s">
        <v>82</v>
      </c>
      <c r="F3962">
        <v>0</v>
      </c>
      <c r="G3962">
        <v>10000000</v>
      </c>
      <c r="H3962">
        <v>0</v>
      </c>
      <c r="I3962">
        <v>0</v>
      </c>
      <c r="J3962">
        <v>0</v>
      </c>
      <c r="K3962">
        <v>7.0000000000000001E-3</v>
      </c>
      <c r="L3962" t="s">
        <v>23</v>
      </c>
      <c r="M3962" s="3">
        <v>70000</v>
      </c>
      <c r="N3962" s="2" t="str">
        <f>VLOOKUP(Tabla1[[#This Row],[nemo]],'Nemos y clasificaciones'!$A$2:$B$5000,2,FALSE)</f>
        <v>CFI</v>
      </c>
      <c r="O3962" s="3" t="str">
        <f>VLOOKUP(Tabla1[[#This Row],[nemo]],'Nemos y clasificaciones'!$A$1:$C$3000,3,FALSE)</f>
        <v>CFI</v>
      </c>
      <c r="P3962" s="3"/>
      <c r="Q3962" s="3"/>
    </row>
    <row r="3963" spans="1:17" x14ac:dyDescent="0.25">
      <c r="A3963" t="s">
        <v>2411</v>
      </c>
      <c r="B3963" s="1">
        <v>44274</v>
      </c>
      <c r="C3963" s="1">
        <v>44280</v>
      </c>
      <c r="D3963" t="s">
        <v>21</v>
      </c>
      <c r="E3963" t="s">
        <v>82</v>
      </c>
      <c r="F3963">
        <v>0</v>
      </c>
      <c r="G3963">
        <v>10000000</v>
      </c>
      <c r="H3963">
        <v>0</v>
      </c>
      <c r="I3963">
        <v>0</v>
      </c>
      <c r="J3963">
        <v>0</v>
      </c>
      <c r="K3963">
        <v>6.0000000000000001E-3</v>
      </c>
      <c r="L3963" t="s">
        <v>23</v>
      </c>
      <c r="M3963" s="3">
        <v>60000</v>
      </c>
      <c r="N3963" s="2" t="str">
        <f>VLOOKUP(Tabla1[[#This Row],[nemo]],'Nemos y clasificaciones'!$A$2:$B$5000,2,FALSE)</f>
        <v>CFI</v>
      </c>
      <c r="O3963" s="3" t="str">
        <f>VLOOKUP(Tabla1[[#This Row],[nemo]],'Nemos y clasificaciones'!$A$1:$C$3000,3,FALSE)</f>
        <v>CFI</v>
      </c>
      <c r="P3963" s="3"/>
      <c r="Q3963" s="3"/>
    </row>
    <row r="3964" spans="1:17" x14ac:dyDescent="0.25">
      <c r="A3964" t="s">
        <v>5105</v>
      </c>
      <c r="B3964" s="1">
        <v>43819</v>
      </c>
      <c r="C3964" s="1">
        <v>43826</v>
      </c>
      <c r="D3964" t="s">
        <v>21</v>
      </c>
      <c r="E3964" t="s">
        <v>82</v>
      </c>
      <c r="F3964">
        <v>0</v>
      </c>
      <c r="G3964">
        <v>10000000</v>
      </c>
      <c r="H3964">
        <v>0</v>
      </c>
      <c r="I3964">
        <v>0</v>
      </c>
      <c r="J3964">
        <v>0</v>
      </c>
      <c r="K3964">
        <v>6.0000000000000001E-3</v>
      </c>
      <c r="L3964" t="s">
        <v>23</v>
      </c>
      <c r="M3964" s="3">
        <v>60000</v>
      </c>
      <c r="N3964" s="2" t="str">
        <f>VLOOKUP(Tabla1[[#This Row],[nemo]],'Nemos y clasificaciones'!$A$2:$B$5000,2,FALSE)</f>
        <v>CFI</v>
      </c>
      <c r="O3964" s="3" t="str">
        <f>VLOOKUP(Tabla1[[#This Row],[nemo]],'Nemos y clasificaciones'!$A$1:$C$3000,3,FALSE)</f>
        <v>CFI</v>
      </c>
      <c r="P3964" s="3"/>
      <c r="Q3964" s="3"/>
    </row>
    <row r="3965" spans="1:17" x14ac:dyDescent="0.25">
      <c r="A3965" t="s">
        <v>5497</v>
      </c>
      <c r="B3965" s="1">
        <v>43754</v>
      </c>
      <c r="C3965" s="1">
        <v>43760</v>
      </c>
      <c r="D3965" t="s">
        <v>21</v>
      </c>
      <c r="E3965" t="s">
        <v>82</v>
      </c>
      <c r="F3965">
        <v>0</v>
      </c>
      <c r="G3965">
        <v>10000000</v>
      </c>
      <c r="H3965">
        <v>0</v>
      </c>
      <c r="I3965">
        <v>0</v>
      </c>
      <c r="J3965">
        <v>0</v>
      </c>
      <c r="K3965">
        <v>6.0000000000000001E-3</v>
      </c>
      <c r="L3965" t="s">
        <v>23</v>
      </c>
      <c r="M3965" s="3">
        <v>60000</v>
      </c>
      <c r="N3965" s="2" t="str">
        <f>VLOOKUP(Tabla1[[#This Row],[nemo]],'Nemos y clasificaciones'!$A$2:$B$5000,2,FALSE)</f>
        <v>CFI</v>
      </c>
      <c r="O3965" s="3" t="str">
        <f>VLOOKUP(Tabla1[[#This Row],[nemo]],'Nemos y clasificaciones'!$A$1:$C$3000,3,FALSE)</f>
        <v>CFI</v>
      </c>
      <c r="P3965" s="3"/>
      <c r="Q3965" s="3"/>
    </row>
    <row r="3966" spans="1:17" x14ac:dyDescent="0.25">
      <c r="A3966" t="s">
        <v>2695</v>
      </c>
      <c r="B3966" s="1">
        <v>44153</v>
      </c>
      <c r="C3966" s="1">
        <v>44159</v>
      </c>
      <c r="D3966" t="s">
        <v>14</v>
      </c>
      <c r="E3966" t="s">
        <v>1218</v>
      </c>
      <c r="F3966">
        <v>0</v>
      </c>
      <c r="G3966">
        <v>20000000</v>
      </c>
      <c r="H3966">
        <v>0</v>
      </c>
      <c r="I3966">
        <v>0</v>
      </c>
      <c r="J3966">
        <v>0</v>
      </c>
      <c r="K3966">
        <v>5</v>
      </c>
      <c r="L3966" t="s">
        <v>16</v>
      </c>
      <c r="M3966" s="2">
        <v>100000000</v>
      </c>
      <c r="N3966" s="2" t="str">
        <f>VLOOKUP(Tabla1[[#This Row],[nemo]],'Nemos y clasificaciones'!$A$2:$B$5000,2,FALSE)</f>
        <v>INVERSIONES UNESPA S.A.</v>
      </c>
      <c r="O3966" s="2" t="str">
        <f>VLOOKUP(Tabla1[[#This Row],[nemo]],'Nemos y clasificaciones'!$A$1:$C$3000,3,FALSE)</f>
        <v>Servicios financieros</v>
      </c>
      <c r="P3966" s="2"/>
      <c r="Q3966" s="2"/>
    </row>
    <row r="3967" spans="1:17" x14ac:dyDescent="0.25">
      <c r="A3967" t="s">
        <v>8648</v>
      </c>
      <c r="B3967" s="1">
        <v>42741</v>
      </c>
      <c r="C3967" s="1">
        <v>42747</v>
      </c>
      <c r="D3967" t="s">
        <v>14</v>
      </c>
      <c r="E3967" t="s">
        <v>1218</v>
      </c>
      <c r="F3967">
        <v>0</v>
      </c>
      <c r="G3967">
        <v>20000000</v>
      </c>
      <c r="H3967">
        <v>0</v>
      </c>
      <c r="I3967">
        <v>0</v>
      </c>
      <c r="J3967">
        <v>0</v>
      </c>
      <c r="K3967">
        <v>5</v>
      </c>
      <c r="L3967" t="s">
        <v>16</v>
      </c>
      <c r="M3967" s="2">
        <v>100000000</v>
      </c>
      <c r="N3967" s="2" t="str">
        <f>VLOOKUP(Tabla1[[#This Row],[nemo]],'Nemos y clasificaciones'!$A$2:$B$5000,2,FALSE)</f>
        <v>INVERSIONES UNESPA S.A.</v>
      </c>
      <c r="O3967" s="2" t="str">
        <f>VLOOKUP(Tabla1[[#This Row],[nemo]],'Nemos y clasificaciones'!$A$1:$C$3000,3,FALSE)</f>
        <v>Servicios financieros</v>
      </c>
      <c r="P3967" s="2"/>
      <c r="Q3967" s="2"/>
    </row>
    <row r="3968" spans="1:17" x14ac:dyDescent="0.25">
      <c r="A3968" t="s">
        <v>10192</v>
      </c>
      <c r="B3968" s="1">
        <v>42657</v>
      </c>
      <c r="C3968" s="1">
        <v>42663</v>
      </c>
      <c r="D3968" t="s">
        <v>14</v>
      </c>
      <c r="E3968" t="s">
        <v>1218</v>
      </c>
      <c r="F3968">
        <v>0</v>
      </c>
      <c r="G3968">
        <v>20000000</v>
      </c>
      <c r="H3968">
        <v>0</v>
      </c>
      <c r="I3968">
        <v>0</v>
      </c>
      <c r="J3968">
        <v>0</v>
      </c>
      <c r="K3968">
        <v>5</v>
      </c>
      <c r="L3968" t="s">
        <v>16</v>
      </c>
      <c r="M3968" s="2">
        <v>100000000</v>
      </c>
      <c r="N3968" s="2" t="str">
        <f>VLOOKUP(Tabla1[[#This Row],[nemo]],'Nemos y clasificaciones'!$A$2:$B$5000,2,FALSE)</f>
        <v>INVERSIONES UNESPA S.A.</v>
      </c>
      <c r="O3968" s="2" t="str">
        <f>VLOOKUP(Tabla1[[#This Row],[nemo]],'Nemos y clasificaciones'!$A$1:$C$3000,3,FALSE)</f>
        <v>Servicios financieros</v>
      </c>
      <c r="P3968" s="2"/>
      <c r="Q3968" s="2"/>
    </row>
    <row r="3969" spans="1:17" x14ac:dyDescent="0.25">
      <c r="A3969" t="s">
        <v>9502</v>
      </c>
      <c r="B3969" s="1">
        <v>42873</v>
      </c>
      <c r="C3969" s="1">
        <v>42879</v>
      </c>
      <c r="D3969" t="s">
        <v>14</v>
      </c>
      <c r="E3969" t="s">
        <v>1819</v>
      </c>
      <c r="F3969">
        <v>0</v>
      </c>
      <c r="G3969">
        <v>930000</v>
      </c>
      <c r="H3969">
        <v>0</v>
      </c>
      <c r="I3969">
        <v>0</v>
      </c>
      <c r="J3969">
        <v>0</v>
      </c>
      <c r="K3969">
        <v>107.5</v>
      </c>
      <c r="L3969" t="s">
        <v>19</v>
      </c>
      <c r="M3969" s="2">
        <v>99975000</v>
      </c>
      <c r="N3969" s="2" t="str">
        <f>VLOOKUP(Tabla1[[#This Row],[nemo]],'Nemos y clasificaciones'!$A$2:$B$5000,2,FALSE)</f>
        <v>NIBSA S.A.</v>
      </c>
      <c r="O3969" s="2" t="str">
        <f>VLOOKUP(Tabla1[[#This Row],[nemo]],'Nemos y clasificaciones'!$A$1:$C$3000,3,FALSE)</f>
        <v>Minería</v>
      </c>
      <c r="P3969" s="2"/>
      <c r="Q3969" s="2"/>
    </row>
    <row r="3970" spans="1:17" x14ac:dyDescent="0.25">
      <c r="A3970" t="s">
        <v>10595</v>
      </c>
      <c r="B3970" s="1">
        <v>42502</v>
      </c>
      <c r="C3970" s="1">
        <v>42508</v>
      </c>
      <c r="D3970" t="s">
        <v>14</v>
      </c>
      <c r="E3970" t="s">
        <v>1819</v>
      </c>
      <c r="F3970">
        <v>0</v>
      </c>
      <c r="G3970">
        <v>930000</v>
      </c>
      <c r="H3970">
        <v>0</v>
      </c>
      <c r="I3970">
        <v>0</v>
      </c>
      <c r="J3970">
        <v>0</v>
      </c>
      <c r="K3970">
        <v>107.5</v>
      </c>
      <c r="L3970" t="s">
        <v>19</v>
      </c>
      <c r="M3970" s="2">
        <v>99975000</v>
      </c>
      <c r="N3970" s="2" t="str">
        <f>VLOOKUP(Tabla1[[#This Row],[nemo]],'Nemos y clasificaciones'!$A$2:$B$5000,2,FALSE)</f>
        <v>NIBSA S.A.</v>
      </c>
      <c r="O3970" s="2" t="str">
        <f>VLOOKUP(Tabla1[[#This Row],[nemo]],'Nemos y clasificaciones'!$A$1:$C$3000,3,FALSE)</f>
        <v>Minería</v>
      </c>
      <c r="P3970" s="2"/>
      <c r="Q3970" s="2"/>
    </row>
    <row r="3971" spans="1:17" x14ac:dyDescent="0.25">
      <c r="A3971" t="s">
        <v>5641</v>
      </c>
      <c r="B3971" s="1">
        <v>43721</v>
      </c>
      <c r="C3971" s="1">
        <v>43731</v>
      </c>
      <c r="D3971" t="s">
        <v>21</v>
      </c>
      <c r="E3971" t="s">
        <v>82</v>
      </c>
      <c r="F3971">
        <v>0</v>
      </c>
      <c r="G3971">
        <v>10000000</v>
      </c>
      <c r="H3971">
        <v>0</v>
      </c>
      <c r="I3971">
        <v>0</v>
      </c>
      <c r="J3971">
        <v>0</v>
      </c>
      <c r="K3971">
        <v>6.0000000000000001E-3</v>
      </c>
      <c r="L3971" t="s">
        <v>23</v>
      </c>
      <c r="M3971" s="3">
        <v>60000</v>
      </c>
      <c r="N3971" s="2" t="str">
        <f>VLOOKUP(Tabla1[[#This Row],[nemo]],'Nemos y clasificaciones'!$A$2:$B$5000,2,FALSE)</f>
        <v>CFI</v>
      </c>
      <c r="O3971" s="3" t="str">
        <f>VLOOKUP(Tabla1[[#This Row],[nemo]],'Nemos y clasificaciones'!$A$1:$C$3000,3,FALSE)</f>
        <v>CFI</v>
      </c>
      <c r="P3971" s="3"/>
      <c r="Q3971" s="3"/>
    </row>
    <row r="3972" spans="1:17" x14ac:dyDescent="0.25">
      <c r="A3972" t="s">
        <v>4540</v>
      </c>
      <c r="B3972" s="1">
        <v>43944</v>
      </c>
      <c r="C3972" s="1">
        <v>43950</v>
      </c>
      <c r="D3972" t="s">
        <v>21</v>
      </c>
      <c r="E3972" t="s">
        <v>82</v>
      </c>
      <c r="F3972">
        <v>0</v>
      </c>
      <c r="G3972">
        <v>10000000</v>
      </c>
      <c r="H3972">
        <v>0</v>
      </c>
      <c r="I3972">
        <v>0</v>
      </c>
      <c r="J3972">
        <v>0</v>
      </c>
      <c r="K3972">
        <v>5.0000000000000001E-3</v>
      </c>
      <c r="L3972" t="s">
        <v>23</v>
      </c>
      <c r="M3972" s="3">
        <v>50000</v>
      </c>
      <c r="N3972" s="2" t="str">
        <f>VLOOKUP(Tabla1[[#This Row],[nemo]],'Nemos y clasificaciones'!$A$2:$B$5000,2,FALSE)</f>
        <v>CFI</v>
      </c>
      <c r="O3972" s="3" t="str">
        <f>VLOOKUP(Tabla1[[#This Row],[nemo]],'Nemos y clasificaciones'!$A$1:$C$3000,3,FALSE)</f>
        <v>CFI</v>
      </c>
      <c r="P3972" s="3"/>
      <c r="Q3972" s="3"/>
    </row>
    <row r="3973" spans="1:17" x14ac:dyDescent="0.25">
      <c r="A3973" t="s">
        <v>4830</v>
      </c>
      <c r="B3973" s="1">
        <v>43882</v>
      </c>
      <c r="C3973" s="1">
        <v>43888</v>
      </c>
      <c r="D3973" t="s">
        <v>21</v>
      </c>
      <c r="E3973" t="s">
        <v>82</v>
      </c>
      <c r="F3973">
        <v>0</v>
      </c>
      <c r="G3973">
        <v>10000000</v>
      </c>
      <c r="H3973">
        <v>0</v>
      </c>
      <c r="I3973">
        <v>0</v>
      </c>
      <c r="J3973">
        <v>0</v>
      </c>
      <c r="K3973">
        <v>5.0000000000000001E-3</v>
      </c>
      <c r="L3973" t="s">
        <v>23</v>
      </c>
      <c r="M3973" s="3">
        <v>50000</v>
      </c>
      <c r="N3973" s="2" t="str">
        <f>VLOOKUP(Tabla1[[#This Row],[nemo]],'Nemos y clasificaciones'!$A$2:$B$5000,2,FALSE)</f>
        <v>CFI</v>
      </c>
      <c r="O3973" s="3" t="str">
        <f>VLOOKUP(Tabla1[[#This Row],[nemo]],'Nemos y clasificaciones'!$A$1:$C$3000,3,FALSE)</f>
        <v>CFI</v>
      </c>
      <c r="P3973" s="3"/>
      <c r="Q3973" s="3"/>
    </row>
    <row r="3974" spans="1:17" x14ac:dyDescent="0.25">
      <c r="A3974" t="s">
        <v>4933</v>
      </c>
      <c r="B3974" s="1">
        <v>43854</v>
      </c>
      <c r="C3974" s="1">
        <v>43860</v>
      </c>
      <c r="D3974" t="s">
        <v>21</v>
      </c>
      <c r="E3974" t="s">
        <v>82</v>
      </c>
      <c r="F3974">
        <v>0</v>
      </c>
      <c r="G3974">
        <v>10000000</v>
      </c>
      <c r="H3974">
        <v>0</v>
      </c>
      <c r="I3974">
        <v>0</v>
      </c>
      <c r="J3974">
        <v>0</v>
      </c>
      <c r="K3974">
        <v>5.0000000000000001E-3</v>
      </c>
      <c r="L3974" t="s">
        <v>23</v>
      </c>
      <c r="M3974" s="3">
        <v>50000</v>
      </c>
      <c r="N3974" s="2" t="str">
        <f>VLOOKUP(Tabla1[[#This Row],[nemo]],'Nemos y clasificaciones'!$A$2:$B$5000,2,FALSE)</f>
        <v>CFI</v>
      </c>
      <c r="O3974" s="3" t="str">
        <f>VLOOKUP(Tabla1[[#This Row],[nemo]],'Nemos y clasificaciones'!$A$1:$C$3000,3,FALSE)</f>
        <v>CFI</v>
      </c>
      <c r="P3974" s="3"/>
      <c r="Q3974" s="3"/>
    </row>
    <row r="3975" spans="1:17" x14ac:dyDescent="0.25">
      <c r="A3975" t="s">
        <v>5772</v>
      </c>
      <c r="B3975" s="1">
        <v>43683</v>
      </c>
      <c r="C3975" s="1">
        <v>43689</v>
      </c>
      <c r="D3975" t="s">
        <v>21</v>
      </c>
      <c r="E3975" t="s">
        <v>82</v>
      </c>
      <c r="F3975">
        <v>0</v>
      </c>
      <c r="G3975">
        <v>10000000</v>
      </c>
      <c r="H3975">
        <v>0</v>
      </c>
      <c r="I3975">
        <v>0</v>
      </c>
      <c r="J3975">
        <v>0</v>
      </c>
      <c r="K3975">
        <v>5.0000000000000001E-3</v>
      </c>
      <c r="L3975" t="s">
        <v>23</v>
      </c>
      <c r="M3975" s="3">
        <v>50000</v>
      </c>
      <c r="N3975" s="2" t="str">
        <f>VLOOKUP(Tabla1[[#This Row],[nemo]],'Nemos y clasificaciones'!$A$2:$B$5000,2,FALSE)</f>
        <v>CFI</v>
      </c>
      <c r="O3975" s="3" t="str">
        <f>VLOOKUP(Tabla1[[#This Row],[nemo]],'Nemos y clasificaciones'!$A$1:$C$3000,3,FALSE)</f>
        <v>CFI</v>
      </c>
      <c r="P3975" s="3"/>
      <c r="Q3975" s="3"/>
    </row>
    <row r="3976" spans="1:17" x14ac:dyDescent="0.25">
      <c r="A3976" t="s">
        <v>6122</v>
      </c>
      <c r="B3976" s="1">
        <v>43627</v>
      </c>
      <c r="C3976" s="1">
        <v>43633</v>
      </c>
      <c r="D3976" t="s">
        <v>21</v>
      </c>
      <c r="E3976" t="s">
        <v>82</v>
      </c>
      <c r="F3976">
        <v>0</v>
      </c>
      <c r="G3976">
        <v>10000000</v>
      </c>
      <c r="H3976">
        <v>0</v>
      </c>
      <c r="I3976">
        <v>0</v>
      </c>
      <c r="J3976">
        <v>0</v>
      </c>
      <c r="K3976">
        <v>5.0000000000000001E-3</v>
      </c>
      <c r="L3976" t="s">
        <v>23</v>
      </c>
      <c r="M3976" s="3">
        <v>50000</v>
      </c>
      <c r="N3976" s="2" t="str">
        <f>VLOOKUP(Tabla1[[#This Row],[nemo]],'Nemos y clasificaciones'!$A$2:$B$5000,2,FALSE)</f>
        <v>CFI</v>
      </c>
      <c r="O3976" s="3" t="str">
        <f>VLOOKUP(Tabla1[[#This Row],[nemo]],'Nemos y clasificaciones'!$A$1:$C$3000,3,FALSE)</f>
        <v>CFI</v>
      </c>
      <c r="P3976" s="3"/>
      <c r="Q3976" s="3"/>
    </row>
    <row r="3977" spans="1:17" x14ac:dyDescent="0.25">
      <c r="A3977" t="s">
        <v>1734</v>
      </c>
      <c r="B3977" s="1">
        <v>44335</v>
      </c>
      <c r="C3977" s="1">
        <v>44342</v>
      </c>
      <c r="D3977" t="s">
        <v>21</v>
      </c>
      <c r="E3977" t="s">
        <v>82</v>
      </c>
      <c r="F3977">
        <v>0</v>
      </c>
      <c r="G3977">
        <v>10000000</v>
      </c>
      <c r="H3977">
        <v>0</v>
      </c>
      <c r="I3977">
        <v>0</v>
      </c>
      <c r="J3977">
        <v>0</v>
      </c>
      <c r="K3977">
        <v>4.0000000000000001E-3</v>
      </c>
      <c r="L3977" t="s">
        <v>23</v>
      </c>
      <c r="M3977" s="3">
        <v>40000</v>
      </c>
      <c r="N3977" s="2" t="str">
        <f>VLOOKUP(Tabla1[[#This Row],[nemo]],'Nemos y clasificaciones'!$A$2:$B$5000,2,FALSE)</f>
        <v>CFI</v>
      </c>
      <c r="O3977" s="3" t="str">
        <f>VLOOKUP(Tabla1[[#This Row],[nemo]],'Nemos y clasificaciones'!$A$1:$C$3000,3,FALSE)</f>
        <v>CFI</v>
      </c>
      <c r="P3977" s="3"/>
      <c r="Q3977" s="3"/>
    </row>
    <row r="3978" spans="1:17" x14ac:dyDescent="0.25">
      <c r="A3978" t="s">
        <v>5745</v>
      </c>
      <c r="B3978" s="1">
        <v>43698</v>
      </c>
      <c r="C3978" s="1">
        <v>43704</v>
      </c>
      <c r="D3978" t="s">
        <v>21</v>
      </c>
      <c r="E3978" t="s">
        <v>82</v>
      </c>
      <c r="F3978">
        <v>0</v>
      </c>
      <c r="G3978">
        <v>10000000</v>
      </c>
      <c r="H3978">
        <v>0</v>
      </c>
      <c r="I3978">
        <v>0</v>
      </c>
      <c r="J3978">
        <v>0</v>
      </c>
      <c r="K3978">
        <v>4.0000000000000001E-3</v>
      </c>
      <c r="L3978" t="s">
        <v>23</v>
      </c>
      <c r="M3978" s="3">
        <v>40000</v>
      </c>
      <c r="N3978" s="2" t="str">
        <f>VLOOKUP(Tabla1[[#This Row],[nemo]],'Nemos y clasificaciones'!$A$2:$B$5000,2,FALSE)</f>
        <v>CFI</v>
      </c>
      <c r="O3978" s="3" t="str">
        <f>VLOOKUP(Tabla1[[#This Row],[nemo]],'Nemos y clasificaciones'!$A$1:$C$3000,3,FALSE)</f>
        <v>CFI</v>
      </c>
      <c r="P3978" s="3"/>
      <c r="Q3978" s="3"/>
    </row>
    <row r="3979" spans="1:17" x14ac:dyDescent="0.25">
      <c r="A3979" t="s">
        <v>5861</v>
      </c>
      <c r="B3979" s="1">
        <v>43655</v>
      </c>
      <c r="C3979" s="1">
        <v>43661</v>
      </c>
      <c r="D3979" t="s">
        <v>21</v>
      </c>
      <c r="E3979" t="s">
        <v>82</v>
      </c>
      <c r="F3979">
        <v>0</v>
      </c>
      <c r="G3979">
        <v>10000000</v>
      </c>
      <c r="H3979">
        <v>0</v>
      </c>
      <c r="I3979">
        <v>0</v>
      </c>
      <c r="J3979">
        <v>0</v>
      </c>
      <c r="K3979">
        <v>4.0000000000000001E-3</v>
      </c>
      <c r="L3979" t="s">
        <v>23</v>
      </c>
      <c r="M3979" s="3">
        <v>40000</v>
      </c>
      <c r="N3979" s="2" t="str">
        <f>VLOOKUP(Tabla1[[#This Row],[nemo]],'Nemos y clasificaciones'!$A$2:$B$5000,2,FALSE)</f>
        <v>CFI</v>
      </c>
      <c r="O3979" s="3" t="str">
        <f>VLOOKUP(Tabla1[[#This Row],[nemo]],'Nemos y clasificaciones'!$A$1:$C$3000,3,FALSE)</f>
        <v>CFI</v>
      </c>
      <c r="P3979" s="3"/>
      <c r="Q3979" s="3"/>
    </row>
    <row r="3980" spans="1:17" x14ac:dyDescent="0.25">
      <c r="A3980" t="s">
        <v>6655</v>
      </c>
      <c r="B3980" s="1">
        <v>43572</v>
      </c>
      <c r="C3980" s="1">
        <v>43580</v>
      </c>
      <c r="D3980" t="s">
        <v>21</v>
      </c>
      <c r="E3980" t="s">
        <v>82</v>
      </c>
      <c r="F3980">
        <v>0</v>
      </c>
      <c r="G3980">
        <v>10000000</v>
      </c>
      <c r="H3980">
        <v>0</v>
      </c>
      <c r="I3980">
        <v>0</v>
      </c>
      <c r="J3980">
        <v>0</v>
      </c>
      <c r="K3980">
        <v>3.0000000000000001E-3</v>
      </c>
      <c r="L3980" t="s">
        <v>23</v>
      </c>
      <c r="M3980" s="3">
        <v>30000</v>
      </c>
      <c r="N3980" s="2" t="str">
        <f>VLOOKUP(Tabla1[[#This Row],[nemo]],'Nemos y clasificaciones'!$A$2:$B$5000,2,FALSE)</f>
        <v>CFI</v>
      </c>
      <c r="O3980" s="3" t="str">
        <f>VLOOKUP(Tabla1[[#This Row],[nemo]],'Nemos y clasificaciones'!$A$1:$C$3000,3,FALSE)</f>
        <v>CFI</v>
      </c>
      <c r="P3980" s="3"/>
      <c r="Q3980" s="3"/>
    </row>
    <row r="3981" spans="1:17" x14ac:dyDescent="0.25">
      <c r="A3981" t="s">
        <v>6680</v>
      </c>
      <c r="B3981" s="1">
        <v>43566</v>
      </c>
      <c r="C3981" s="1">
        <v>43572</v>
      </c>
      <c r="D3981" t="s">
        <v>21</v>
      </c>
      <c r="E3981" t="s">
        <v>82</v>
      </c>
      <c r="F3981">
        <v>0</v>
      </c>
      <c r="G3981">
        <v>10000000</v>
      </c>
      <c r="H3981">
        <v>0</v>
      </c>
      <c r="I3981">
        <v>0</v>
      </c>
      <c r="J3981">
        <v>0</v>
      </c>
      <c r="K3981">
        <v>3.0000000000000001E-3</v>
      </c>
      <c r="L3981" t="s">
        <v>23</v>
      </c>
      <c r="M3981" s="3">
        <v>30000</v>
      </c>
      <c r="N3981" s="2" t="str">
        <f>VLOOKUP(Tabla1[[#This Row],[nemo]],'Nemos y clasificaciones'!$A$2:$B$5000,2,FALSE)</f>
        <v>CFI</v>
      </c>
      <c r="O3981" s="3" t="str">
        <f>VLOOKUP(Tabla1[[#This Row],[nemo]],'Nemos y clasificaciones'!$A$1:$C$3000,3,FALSE)</f>
        <v>CFI</v>
      </c>
      <c r="P3981" s="3"/>
      <c r="Q3981" s="3"/>
    </row>
    <row r="3982" spans="1:17" x14ac:dyDescent="0.25">
      <c r="A3982" t="s">
        <v>979</v>
      </c>
      <c r="B3982" s="1">
        <v>44370</v>
      </c>
      <c r="C3982" s="1">
        <v>44377</v>
      </c>
      <c r="D3982" t="s">
        <v>21</v>
      </c>
      <c r="E3982" t="s">
        <v>980</v>
      </c>
      <c r="F3982">
        <v>0</v>
      </c>
      <c r="G3982">
        <v>10000000</v>
      </c>
      <c r="H3982">
        <v>0</v>
      </c>
      <c r="I3982">
        <v>0</v>
      </c>
      <c r="J3982">
        <v>0</v>
      </c>
      <c r="K3982">
        <v>8.0000000000000002E-3</v>
      </c>
      <c r="L3982" t="s">
        <v>23</v>
      </c>
      <c r="M3982" s="3">
        <v>80000</v>
      </c>
      <c r="N3982" s="2" t="str">
        <f>VLOOKUP(Tabla1[[#This Row],[nemo]],'Nemos y clasificaciones'!$A$2:$B$5000,2,FALSE)</f>
        <v>CFI</v>
      </c>
      <c r="O3982" s="3" t="str">
        <f>VLOOKUP(Tabla1[[#This Row],[nemo]],'Nemos y clasificaciones'!$A$1:$C$3000,3,FALSE)</f>
        <v>CFI</v>
      </c>
      <c r="P3982" s="3"/>
      <c r="Q3982" s="3"/>
    </row>
    <row r="3983" spans="1:17" x14ac:dyDescent="0.25">
      <c r="A3983" t="s">
        <v>3759</v>
      </c>
      <c r="B3983" s="1">
        <v>44005</v>
      </c>
      <c r="C3983" s="1">
        <v>44012</v>
      </c>
      <c r="D3983" t="s">
        <v>21</v>
      </c>
      <c r="E3983" t="s">
        <v>80</v>
      </c>
      <c r="F3983">
        <v>0</v>
      </c>
      <c r="G3983">
        <v>10000000</v>
      </c>
      <c r="H3983">
        <v>0</v>
      </c>
      <c r="I3983">
        <v>0</v>
      </c>
      <c r="J3983">
        <v>0</v>
      </c>
      <c r="K3983">
        <v>1.2E-2</v>
      </c>
      <c r="L3983" t="s">
        <v>23</v>
      </c>
      <c r="M3983" s="2">
        <v>120000</v>
      </c>
      <c r="N3983" s="2" t="str">
        <f>VLOOKUP(Tabla1[[#This Row],[nemo]],'Nemos y clasificaciones'!$A$2:$B$5000,2,FALSE)</f>
        <v>CFI</v>
      </c>
      <c r="O3983" s="2" t="str">
        <f>VLOOKUP(Tabla1[[#This Row],[nemo]],'Nemos y clasificaciones'!$A$1:$C$3000,3,FALSE)</f>
        <v>CFI</v>
      </c>
      <c r="P3983" s="2"/>
      <c r="Q3983" s="2"/>
    </row>
    <row r="3984" spans="1:17" x14ac:dyDescent="0.25">
      <c r="A3984" t="s">
        <v>4247</v>
      </c>
      <c r="B3984" s="1">
        <v>43973</v>
      </c>
      <c r="C3984" s="1">
        <v>43979</v>
      </c>
      <c r="D3984" t="s">
        <v>21</v>
      </c>
      <c r="E3984" t="s">
        <v>80</v>
      </c>
      <c r="F3984">
        <v>0</v>
      </c>
      <c r="G3984">
        <v>10000000</v>
      </c>
      <c r="H3984">
        <v>0</v>
      </c>
      <c r="I3984">
        <v>0</v>
      </c>
      <c r="J3984">
        <v>0</v>
      </c>
      <c r="K3984">
        <v>1.0999999999999999E-2</v>
      </c>
      <c r="L3984" t="s">
        <v>23</v>
      </c>
      <c r="M3984" s="2">
        <v>110000</v>
      </c>
      <c r="N3984" s="2" t="str">
        <f>VLOOKUP(Tabla1[[#This Row],[nemo]],'Nemos y clasificaciones'!$A$2:$B$5000,2,FALSE)</f>
        <v>CFI</v>
      </c>
      <c r="O3984" s="2" t="str">
        <f>VLOOKUP(Tabla1[[#This Row],[nemo]],'Nemos y clasificaciones'!$A$1:$C$3000,3,FALSE)</f>
        <v>CFI</v>
      </c>
      <c r="P3984" s="2"/>
      <c r="Q3984" s="2"/>
    </row>
    <row r="3985" spans="1:17" x14ac:dyDescent="0.25">
      <c r="A3985" t="s">
        <v>2190</v>
      </c>
      <c r="B3985" s="1">
        <v>44301</v>
      </c>
      <c r="C3985" s="1">
        <v>44307</v>
      </c>
      <c r="D3985" t="s">
        <v>21</v>
      </c>
      <c r="E3985" t="s">
        <v>80</v>
      </c>
      <c r="F3985">
        <v>0</v>
      </c>
      <c r="G3985">
        <v>13358796</v>
      </c>
      <c r="H3985">
        <v>0</v>
      </c>
      <c r="I3985">
        <v>0</v>
      </c>
      <c r="J3985">
        <v>0</v>
      </c>
      <c r="K3985">
        <v>7.0000000000000001E-3</v>
      </c>
      <c r="L3985" t="s">
        <v>23</v>
      </c>
      <c r="M3985" s="3">
        <v>93511.572</v>
      </c>
      <c r="N3985" s="2" t="str">
        <f>VLOOKUP(Tabla1[[#This Row],[nemo]],'Nemos y clasificaciones'!$A$2:$B$5000,2,FALSE)</f>
        <v>CFI</v>
      </c>
      <c r="O3985" s="3" t="str">
        <f>VLOOKUP(Tabla1[[#This Row],[nemo]],'Nemos y clasificaciones'!$A$1:$C$3000,3,FALSE)</f>
        <v>CFI</v>
      </c>
      <c r="P3985" s="3"/>
      <c r="Q3985" s="3"/>
    </row>
    <row r="3986" spans="1:17" x14ac:dyDescent="0.25">
      <c r="A3986" t="s">
        <v>2531</v>
      </c>
      <c r="B3986" s="1">
        <v>44246</v>
      </c>
      <c r="C3986" s="1">
        <v>44252</v>
      </c>
      <c r="D3986" t="s">
        <v>21</v>
      </c>
      <c r="E3986" t="s">
        <v>80</v>
      </c>
      <c r="F3986">
        <v>0</v>
      </c>
      <c r="G3986">
        <v>13358796</v>
      </c>
      <c r="H3986">
        <v>0</v>
      </c>
      <c r="I3986">
        <v>0</v>
      </c>
      <c r="J3986">
        <v>0</v>
      </c>
      <c r="K3986">
        <v>7.0000000000000001E-3</v>
      </c>
      <c r="L3986" t="s">
        <v>23</v>
      </c>
      <c r="M3986" s="3">
        <v>93511.572</v>
      </c>
      <c r="N3986" s="2" t="str">
        <f>VLOOKUP(Tabla1[[#This Row],[nemo]],'Nemos y clasificaciones'!$A$2:$B$5000,2,FALSE)</f>
        <v>CFI</v>
      </c>
      <c r="O3986" s="3" t="str">
        <f>VLOOKUP(Tabla1[[#This Row],[nemo]],'Nemos y clasificaciones'!$A$1:$C$3000,3,FALSE)</f>
        <v>CFI</v>
      </c>
      <c r="P3986" s="3"/>
      <c r="Q3986" s="3"/>
    </row>
    <row r="3987" spans="1:17" x14ac:dyDescent="0.25">
      <c r="A3987" t="s">
        <v>11584</v>
      </c>
      <c r="B3987" s="1">
        <v>42142</v>
      </c>
      <c r="C3987" s="1">
        <v>42149</v>
      </c>
      <c r="D3987" t="s">
        <v>14</v>
      </c>
      <c r="E3987" t="s">
        <v>4268</v>
      </c>
      <c r="F3987">
        <v>0</v>
      </c>
      <c r="G3987">
        <v>6400</v>
      </c>
      <c r="H3987">
        <v>0</v>
      </c>
      <c r="I3987">
        <v>0</v>
      </c>
      <c r="J3987">
        <v>0</v>
      </c>
      <c r="K3987">
        <v>15050.43</v>
      </c>
      <c r="L3987" t="s">
        <v>19</v>
      </c>
      <c r="M3987" s="2">
        <v>96322752</v>
      </c>
      <c r="N3987" s="2" t="str">
        <f>VLOOKUP(Tabla1[[#This Row],[nemo]],'Nemos y clasificaciones'!$A$2:$B$5000,2,FALSE)</f>
        <v>VALPARAISO SPORTING CLUB S.A.</v>
      </c>
      <c r="O3987" s="2" t="str">
        <f>VLOOKUP(Tabla1[[#This Row],[nemo]],'Nemos y clasificaciones'!$A$1:$C$3000,3,FALSE)</f>
        <v>Recreación y servicios educacionales</v>
      </c>
      <c r="P3987" s="2"/>
      <c r="Q3987" s="2"/>
    </row>
    <row r="3988" spans="1:17" x14ac:dyDescent="0.25">
      <c r="A3988" t="s">
        <v>2652</v>
      </c>
      <c r="B3988" s="1">
        <v>44217</v>
      </c>
      <c r="C3988" s="1">
        <v>44223</v>
      </c>
      <c r="D3988" t="s">
        <v>21</v>
      </c>
      <c r="E3988" t="s">
        <v>80</v>
      </c>
      <c r="F3988">
        <v>0</v>
      </c>
      <c r="G3988">
        <v>13358796</v>
      </c>
      <c r="H3988">
        <v>0</v>
      </c>
      <c r="I3988">
        <v>0</v>
      </c>
      <c r="J3988">
        <v>0</v>
      </c>
      <c r="K3988">
        <v>7.0000000000000001E-3</v>
      </c>
      <c r="L3988" t="s">
        <v>23</v>
      </c>
      <c r="M3988" s="3">
        <v>93511.572</v>
      </c>
      <c r="N3988" s="2" t="str">
        <f>VLOOKUP(Tabla1[[#This Row],[nemo]],'Nemos y clasificaciones'!$A$2:$B$5000,2,FALSE)</f>
        <v>CFI</v>
      </c>
      <c r="O3988" s="3" t="str">
        <f>VLOOKUP(Tabla1[[#This Row],[nemo]],'Nemos y clasificaciones'!$A$1:$C$3000,3,FALSE)</f>
        <v>CFI</v>
      </c>
      <c r="P3988" s="3"/>
      <c r="Q3988" s="3"/>
    </row>
    <row r="3989" spans="1:17" x14ac:dyDescent="0.25">
      <c r="A3989" t="s">
        <v>3160</v>
      </c>
      <c r="B3989" s="1">
        <v>44147</v>
      </c>
      <c r="C3989" s="1">
        <v>44153</v>
      </c>
      <c r="D3989" t="s">
        <v>21</v>
      </c>
      <c r="E3989" t="s">
        <v>80</v>
      </c>
      <c r="F3989">
        <v>0</v>
      </c>
      <c r="G3989">
        <v>13358796</v>
      </c>
      <c r="H3989">
        <v>0</v>
      </c>
      <c r="I3989">
        <v>0</v>
      </c>
      <c r="J3989">
        <v>0</v>
      </c>
      <c r="K3989">
        <v>7.0000000000000001E-3</v>
      </c>
      <c r="L3989" t="s">
        <v>23</v>
      </c>
      <c r="M3989" s="3">
        <v>93511.572</v>
      </c>
      <c r="N3989" s="2" t="str">
        <f>VLOOKUP(Tabla1[[#This Row],[nemo]],'Nemos y clasificaciones'!$A$2:$B$5000,2,FALSE)</f>
        <v>CFI</v>
      </c>
      <c r="O3989" s="3" t="str">
        <f>VLOOKUP(Tabla1[[#This Row],[nemo]],'Nemos y clasificaciones'!$A$1:$C$3000,3,FALSE)</f>
        <v>CFI</v>
      </c>
      <c r="P3989" s="3"/>
      <c r="Q3989" s="3"/>
    </row>
    <row r="3990" spans="1:17" x14ac:dyDescent="0.25">
      <c r="A3990" t="s">
        <v>3286</v>
      </c>
      <c r="B3990" s="1">
        <v>44126</v>
      </c>
      <c r="C3990" s="1">
        <v>44132</v>
      </c>
      <c r="D3990" t="s">
        <v>21</v>
      </c>
      <c r="E3990" t="s">
        <v>80</v>
      </c>
      <c r="F3990">
        <v>0</v>
      </c>
      <c r="G3990">
        <v>13358796</v>
      </c>
      <c r="H3990">
        <v>0</v>
      </c>
      <c r="I3990">
        <v>0</v>
      </c>
      <c r="J3990">
        <v>0</v>
      </c>
      <c r="K3990">
        <v>7.0000000000000001E-3</v>
      </c>
      <c r="L3990" t="s">
        <v>23</v>
      </c>
      <c r="M3990" s="3">
        <v>93511.572</v>
      </c>
      <c r="N3990" s="2" t="str">
        <f>VLOOKUP(Tabla1[[#This Row],[nemo]],'Nemos y clasificaciones'!$A$2:$B$5000,2,FALSE)</f>
        <v>CFI</v>
      </c>
      <c r="O3990" s="3" t="str">
        <f>VLOOKUP(Tabla1[[#This Row],[nemo]],'Nemos y clasificaciones'!$A$1:$C$3000,3,FALSE)</f>
        <v>CFI</v>
      </c>
      <c r="P3990" s="3"/>
      <c r="Q3990" s="3"/>
    </row>
    <row r="3991" spans="1:17" x14ac:dyDescent="0.25">
      <c r="A3991" t="s">
        <v>3459</v>
      </c>
      <c r="B3991" s="1">
        <v>44097</v>
      </c>
      <c r="C3991" s="1">
        <v>44103</v>
      </c>
      <c r="D3991" t="s">
        <v>21</v>
      </c>
      <c r="E3991" t="s">
        <v>80</v>
      </c>
      <c r="F3991">
        <v>0</v>
      </c>
      <c r="G3991">
        <v>13358796</v>
      </c>
      <c r="H3991">
        <v>0</v>
      </c>
      <c r="I3991">
        <v>0</v>
      </c>
      <c r="J3991">
        <v>0</v>
      </c>
      <c r="K3991">
        <v>7.0000000000000001E-3</v>
      </c>
      <c r="L3991" t="s">
        <v>23</v>
      </c>
      <c r="M3991" s="3">
        <v>93511.572</v>
      </c>
      <c r="N3991" s="2" t="str">
        <f>VLOOKUP(Tabla1[[#This Row],[nemo]],'Nemos y clasificaciones'!$A$2:$B$5000,2,FALSE)</f>
        <v>CFI</v>
      </c>
      <c r="O3991" s="3" t="str">
        <f>VLOOKUP(Tabla1[[#This Row],[nemo]],'Nemos y clasificaciones'!$A$1:$C$3000,3,FALSE)</f>
        <v>CFI</v>
      </c>
      <c r="P3991" s="3"/>
      <c r="Q3991" s="3"/>
    </row>
    <row r="3992" spans="1:17" x14ac:dyDescent="0.25">
      <c r="A3992" t="s">
        <v>4727</v>
      </c>
      <c r="B3992" s="1">
        <v>43914</v>
      </c>
      <c r="C3992" s="1">
        <v>43920</v>
      </c>
      <c r="D3992" t="s">
        <v>21</v>
      </c>
      <c r="E3992" t="s">
        <v>80</v>
      </c>
      <c r="F3992">
        <v>0</v>
      </c>
      <c r="G3992">
        <v>10000000</v>
      </c>
      <c r="H3992">
        <v>0</v>
      </c>
      <c r="I3992">
        <v>0</v>
      </c>
      <c r="J3992">
        <v>0</v>
      </c>
      <c r="K3992">
        <v>8.9999999999999993E-3</v>
      </c>
      <c r="L3992" t="s">
        <v>23</v>
      </c>
      <c r="M3992" s="3">
        <v>90000</v>
      </c>
      <c r="N3992" s="2" t="str">
        <f>VLOOKUP(Tabla1[[#This Row],[nemo]],'Nemos y clasificaciones'!$A$2:$B$5000,2,FALSE)</f>
        <v>CFI</v>
      </c>
      <c r="O3992" s="3" t="str">
        <f>VLOOKUP(Tabla1[[#This Row],[nemo]],'Nemos y clasificaciones'!$A$1:$C$3000,3,FALSE)</f>
        <v>CFI</v>
      </c>
      <c r="P3992" s="3"/>
      <c r="Q3992" s="3"/>
    </row>
    <row r="3993" spans="1:17" x14ac:dyDescent="0.25">
      <c r="A3993" t="s">
        <v>493</v>
      </c>
      <c r="B3993" s="1">
        <v>44425</v>
      </c>
      <c r="C3993" s="1">
        <v>44431</v>
      </c>
      <c r="D3993" t="s">
        <v>21</v>
      </c>
      <c r="E3993" t="s">
        <v>80</v>
      </c>
      <c r="F3993">
        <v>0</v>
      </c>
      <c r="G3993">
        <v>13358796</v>
      </c>
      <c r="H3993">
        <v>0</v>
      </c>
      <c r="I3993">
        <v>0</v>
      </c>
      <c r="J3993">
        <v>0</v>
      </c>
      <c r="K3993">
        <v>6.0000000000000001E-3</v>
      </c>
      <c r="L3993" t="s">
        <v>23</v>
      </c>
      <c r="M3993" s="3">
        <v>80152.775999999998</v>
      </c>
      <c r="N3993" s="2" t="str">
        <f>VLOOKUP(Tabla1[[#This Row],[nemo]],'Nemos y clasificaciones'!$A$2:$B$5000,2,FALSE)</f>
        <v>CFI</v>
      </c>
      <c r="O3993" s="3" t="str">
        <f>VLOOKUP(Tabla1[[#This Row],[nemo]],'Nemos y clasificaciones'!$A$1:$C$3000,3,FALSE)</f>
        <v>CFI</v>
      </c>
      <c r="P3993" s="3"/>
      <c r="Q3993" s="3"/>
    </row>
    <row r="3994" spans="1:17" x14ac:dyDescent="0.25">
      <c r="A3994" t="s">
        <v>726</v>
      </c>
      <c r="B3994" s="1">
        <v>44398</v>
      </c>
      <c r="C3994" s="1">
        <v>44404</v>
      </c>
      <c r="D3994" t="s">
        <v>21</v>
      </c>
      <c r="E3994" t="s">
        <v>80</v>
      </c>
      <c r="F3994">
        <v>0</v>
      </c>
      <c r="G3994">
        <v>13358796</v>
      </c>
      <c r="H3994">
        <v>0</v>
      </c>
      <c r="I3994">
        <v>0</v>
      </c>
      <c r="J3994">
        <v>0</v>
      </c>
      <c r="K3994">
        <v>6.0000000000000001E-3</v>
      </c>
      <c r="L3994" t="s">
        <v>23</v>
      </c>
      <c r="M3994" s="3">
        <v>80152.775999999998</v>
      </c>
      <c r="N3994" s="2" t="str">
        <f>VLOOKUP(Tabla1[[#This Row],[nemo]],'Nemos y clasificaciones'!$A$2:$B$5000,2,FALSE)</f>
        <v>CFI</v>
      </c>
      <c r="O3994" s="3" t="str">
        <f>VLOOKUP(Tabla1[[#This Row],[nemo]],'Nemos y clasificaciones'!$A$1:$C$3000,3,FALSE)</f>
        <v>CFI</v>
      </c>
      <c r="P3994" s="3"/>
      <c r="Q3994" s="3"/>
    </row>
    <row r="3995" spans="1:17" x14ac:dyDescent="0.25">
      <c r="A3995" t="s">
        <v>2417</v>
      </c>
      <c r="B3995" s="1">
        <v>44274</v>
      </c>
      <c r="C3995" s="1">
        <v>44280</v>
      </c>
      <c r="D3995" t="s">
        <v>21</v>
      </c>
      <c r="E3995" t="s">
        <v>80</v>
      </c>
      <c r="F3995">
        <v>0</v>
      </c>
      <c r="G3995">
        <v>13358796</v>
      </c>
      <c r="H3995">
        <v>0</v>
      </c>
      <c r="I3995">
        <v>0</v>
      </c>
      <c r="J3995">
        <v>0</v>
      </c>
      <c r="K3995">
        <v>6.0000000000000001E-3</v>
      </c>
      <c r="L3995" t="s">
        <v>23</v>
      </c>
      <c r="M3995" s="3">
        <v>80152.775999999998</v>
      </c>
      <c r="N3995" s="2" t="str">
        <f>VLOOKUP(Tabla1[[#This Row],[nemo]],'Nemos y clasificaciones'!$A$2:$B$5000,2,FALSE)</f>
        <v>CFI</v>
      </c>
      <c r="O3995" s="3" t="str">
        <f>VLOOKUP(Tabla1[[#This Row],[nemo]],'Nemos y clasificaciones'!$A$1:$C$3000,3,FALSE)</f>
        <v>CFI</v>
      </c>
      <c r="P3995" s="3"/>
      <c r="Q3995" s="3"/>
    </row>
    <row r="3996" spans="1:17" x14ac:dyDescent="0.25">
      <c r="A3996" t="s">
        <v>1004</v>
      </c>
      <c r="B3996" s="1">
        <v>44370</v>
      </c>
      <c r="C3996" s="1">
        <v>44377</v>
      </c>
      <c r="D3996" t="s">
        <v>21</v>
      </c>
      <c r="E3996" t="s">
        <v>80</v>
      </c>
      <c r="F3996">
        <v>0</v>
      </c>
      <c r="G3996">
        <v>10000000</v>
      </c>
      <c r="H3996">
        <v>0</v>
      </c>
      <c r="I3996">
        <v>0</v>
      </c>
      <c r="J3996">
        <v>0</v>
      </c>
      <c r="K3996">
        <v>8.0000000000000002E-3</v>
      </c>
      <c r="L3996" t="s">
        <v>23</v>
      </c>
      <c r="M3996" s="3">
        <v>80000</v>
      </c>
      <c r="N3996" s="2" t="str">
        <f>VLOOKUP(Tabla1[[#This Row],[nemo]],'Nemos y clasificaciones'!$A$2:$B$5000,2,FALSE)</f>
        <v>CFI</v>
      </c>
      <c r="O3996" s="3" t="str">
        <f>VLOOKUP(Tabla1[[#This Row],[nemo]],'Nemos y clasificaciones'!$A$1:$C$3000,3,FALSE)</f>
        <v>CFI</v>
      </c>
      <c r="P3996" s="3"/>
      <c r="Q3996" s="3"/>
    </row>
    <row r="3997" spans="1:17" x14ac:dyDescent="0.25">
      <c r="A3997" t="s">
        <v>2073</v>
      </c>
      <c r="B3997" s="1">
        <v>44310</v>
      </c>
      <c r="C3997" s="1">
        <v>44316</v>
      </c>
      <c r="D3997" t="s">
        <v>14</v>
      </c>
      <c r="E3997" t="s">
        <v>709</v>
      </c>
      <c r="F3997">
        <v>0</v>
      </c>
      <c r="G3997">
        <v>1300</v>
      </c>
      <c r="H3997">
        <v>0</v>
      </c>
      <c r="I3997">
        <v>0</v>
      </c>
      <c r="J3997">
        <v>0</v>
      </c>
      <c r="K3997">
        <v>73000</v>
      </c>
      <c r="L3997" t="s">
        <v>19</v>
      </c>
      <c r="M3997" s="2">
        <v>94900000</v>
      </c>
      <c r="N3997" s="2" t="str">
        <f>VLOOKUP(Tabla1[[#This Row],[nemo]],'Nemos y clasificaciones'!$A$2:$B$5000,2,FALSE)</f>
        <v>INMOBILIARIA CENTRAL DE ESTACIONAMIENTOS AGUSTINAS S.A.</v>
      </c>
      <c r="O3997" s="2" t="str">
        <f>VLOOKUP(Tabla1[[#This Row],[nemo]],'Nemos y clasificaciones'!$A$1:$C$3000,3,FALSE)</f>
        <v>Servicios financieros</v>
      </c>
      <c r="P3997" s="2"/>
      <c r="Q3997" s="2"/>
    </row>
    <row r="3998" spans="1:17" x14ac:dyDescent="0.25">
      <c r="A3998" t="s">
        <v>1818</v>
      </c>
      <c r="B3998" s="1">
        <v>44329</v>
      </c>
      <c r="C3998" s="1">
        <v>44335</v>
      </c>
      <c r="D3998" t="s">
        <v>14</v>
      </c>
      <c r="E3998" t="s">
        <v>1819</v>
      </c>
      <c r="F3998">
        <v>0</v>
      </c>
      <c r="G3998">
        <v>930000</v>
      </c>
      <c r="H3998">
        <v>0</v>
      </c>
      <c r="I3998">
        <v>0</v>
      </c>
      <c r="J3998">
        <v>0</v>
      </c>
      <c r="K3998">
        <v>102</v>
      </c>
      <c r="L3998" t="s">
        <v>19</v>
      </c>
      <c r="M3998" s="2">
        <v>94860000</v>
      </c>
      <c r="N3998" s="2" t="str">
        <f>VLOOKUP(Tabla1[[#This Row],[nemo]],'Nemos y clasificaciones'!$A$2:$B$5000,2,FALSE)</f>
        <v>NIBSA S.A.</v>
      </c>
      <c r="O3998" s="2" t="str">
        <f>VLOOKUP(Tabla1[[#This Row],[nemo]],'Nemos y clasificaciones'!$A$1:$C$3000,3,FALSE)</f>
        <v>Minería</v>
      </c>
      <c r="P3998" s="2"/>
      <c r="Q3998" s="2"/>
    </row>
    <row r="3999" spans="1:17" x14ac:dyDescent="0.25">
      <c r="A3999" t="s">
        <v>2770</v>
      </c>
      <c r="B3999" s="1">
        <v>44188</v>
      </c>
      <c r="C3999" s="1">
        <v>44195</v>
      </c>
      <c r="D3999" t="s">
        <v>21</v>
      </c>
      <c r="E3999" t="s">
        <v>80</v>
      </c>
      <c r="F3999">
        <v>0</v>
      </c>
      <c r="G3999">
        <v>10000000</v>
      </c>
      <c r="H3999">
        <v>0</v>
      </c>
      <c r="I3999">
        <v>0</v>
      </c>
      <c r="J3999">
        <v>0</v>
      </c>
      <c r="K3999">
        <v>7.0000000000000001E-3</v>
      </c>
      <c r="L3999" t="s">
        <v>23</v>
      </c>
      <c r="M3999" s="3">
        <v>70000</v>
      </c>
      <c r="N3999" s="2" t="str">
        <f>VLOOKUP(Tabla1[[#This Row],[nemo]],'Nemos y clasificaciones'!$A$2:$B$5000,2,FALSE)</f>
        <v>CFI</v>
      </c>
      <c r="O3999" s="3" t="str">
        <f>VLOOKUP(Tabla1[[#This Row],[nemo]],'Nemos y clasificaciones'!$A$1:$C$3000,3,FALSE)</f>
        <v>CFI</v>
      </c>
      <c r="P3999" s="3"/>
      <c r="Q3999" s="3"/>
    </row>
    <row r="4000" spans="1:17" x14ac:dyDescent="0.25">
      <c r="A4000" t="s">
        <v>5377</v>
      </c>
      <c r="B4000" s="1">
        <v>43791</v>
      </c>
      <c r="C4000" s="1">
        <v>43797</v>
      </c>
      <c r="D4000" t="s">
        <v>21</v>
      </c>
      <c r="E4000" t="s">
        <v>80</v>
      </c>
      <c r="F4000">
        <v>0</v>
      </c>
      <c r="G4000">
        <v>10000000</v>
      </c>
      <c r="H4000">
        <v>0</v>
      </c>
      <c r="I4000">
        <v>0</v>
      </c>
      <c r="J4000">
        <v>0</v>
      </c>
      <c r="K4000">
        <v>7.0000000000000001E-3</v>
      </c>
      <c r="L4000" t="s">
        <v>23</v>
      </c>
      <c r="M4000" s="3">
        <v>70000</v>
      </c>
      <c r="N4000" s="2" t="str">
        <f>VLOOKUP(Tabla1[[#This Row],[nemo]],'Nemos y clasificaciones'!$A$2:$B$5000,2,FALSE)</f>
        <v>CFI</v>
      </c>
      <c r="O4000" s="3" t="str">
        <f>VLOOKUP(Tabla1[[#This Row],[nemo]],'Nemos y clasificaciones'!$A$1:$C$3000,3,FALSE)</f>
        <v>CFI</v>
      </c>
      <c r="P4000" s="3"/>
      <c r="Q4000" s="3"/>
    </row>
    <row r="4001" spans="1:17" x14ac:dyDescent="0.25">
      <c r="A4001" t="s">
        <v>79</v>
      </c>
      <c r="B4001" s="1">
        <v>44454</v>
      </c>
      <c r="C4001" s="1">
        <v>44462</v>
      </c>
      <c r="D4001" t="s">
        <v>21</v>
      </c>
      <c r="E4001" t="s">
        <v>80</v>
      </c>
      <c r="F4001">
        <v>0</v>
      </c>
      <c r="G4001">
        <v>13358796</v>
      </c>
      <c r="H4001">
        <v>0</v>
      </c>
      <c r="I4001">
        <v>0</v>
      </c>
      <c r="J4001">
        <v>0</v>
      </c>
      <c r="K4001">
        <v>5.0000000000000001E-3</v>
      </c>
      <c r="L4001" t="s">
        <v>23</v>
      </c>
      <c r="M4001" s="3">
        <v>66793.98</v>
      </c>
      <c r="N4001" s="2" t="str">
        <f>VLOOKUP(Tabla1[[#This Row],[nemo]],'Nemos y clasificaciones'!$A$2:$B$5000,2,FALSE)</f>
        <v>CFI</v>
      </c>
      <c r="O4001" s="3" t="str">
        <f>VLOOKUP(Tabla1[[#This Row],[nemo]],'Nemos y clasificaciones'!$A$1:$C$3000,3,FALSE)</f>
        <v>CFI</v>
      </c>
      <c r="P4001" s="3"/>
      <c r="Q4001" s="3"/>
    </row>
    <row r="4002" spans="1:17" x14ac:dyDescent="0.25">
      <c r="A4002" t="s">
        <v>3553</v>
      </c>
      <c r="B4002" s="1">
        <v>44064</v>
      </c>
      <c r="C4002" s="1">
        <v>44070</v>
      </c>
      <c r="D4002" t="s">
        <v>21</v>
      </c>
      <c r="E4002" t="s">
        <v>80</v>
      </c>
      <c r="F4002">
        <v>0</v>
      </c>
      <c r="G4002">
        <v>10000000</v>
      </c>
      <c r="H4002">
        <v>0</v>
      </c>
      <c r="I4002">
        <v>0</v>
      </c>
      <c r="J4002">
        <v>0</v>
      </c>
      <c r="K4002">
        <v>6.0000000000000001E-3</v>
      </c>
      <c r="L4002" t="s">
        <v>23</v>
      </c>
      <c r="M4002" s="3">
        <v>60000</v>
      </c>
      <c r="N4002" s="2" t="str">
        <f>VLOOKUP(Tabla1[[#This Row],[nemo]],'Nemos y clasificaciones'!$A$2:$B$5000,2,FALSE)</f>
        <v>CFI</v>
      </c>
      <c r="O4002" s="3" t="str">
        <f>VLOOKUP(Tabla1[[#This Row],[nemo]],'Nemos y clasificaciones'!$A$1:$C$3000,3,FALSE)</f>
        <v>CFI</v>
      </c>
      <c r="P4002" s="3"/>
      <c r="Q4002" s="3"/>
    </row>
    <row r="4003" spans="1:17" x14ac:dyDescent="0.25">
      <c r="A4003" t="s">
        <v>5106</v>
      </c>
      <c r="B4003" s="1">
        <v>43819</v>
      </c>
      <c r="C4003" s="1">
        <v>43826</v>
      </c>
      <c r="D4003" t="s">
        <v>21</v>
      </c>
      <c r="E4003" t="s">
        <v>80</v>
      </c>
      <c r="F4003">
        <v>0</v>
      </c>
      <c r="G4003">
        <v>10000000</v>
      </c>
      <c r="H4003">
        <v>0</v>
      </c>
      <c r="I4003">
        <v>0</v>
      </c>
      <c r="J4003">
        <v>0</v>
      </c>
      <c r="K4003">
        <v>6.0000000000000001E-3</v>
      </c>
      <c r="L4003" t="s">
        <v>23</v>
      </c>
      <c r="M4003" s="3">
        <v>60000</v>
      </c>
      <c r="N4003" s="2" t="str">
        <f>VLOOKUP(Tabla1[[#This Row],[nemo]],'Nemos y clasificaciones'!$A$2:$B$5000,2,FALSE)</f>
        <v>CFI</v>
      </c>
      <c r="O4003" s="3" t="str">
        <f>VLOOKUP(Tabla1[[#This Row],[nemo]],'Nemos y clasificaciones'!$A$1:$C$3000,3,FALSE)</f>
        <v>CFI</v>
      </c>
      <c r="P4003" s="3"/>
      <c r="Q4003" s="3"/>
    </row>
    <row r="4004" spans="1:17" x14ac:dyDescent="0.25">
      <c r="A4004" t="s">
        <v>5498</v>
      </c>
      <c r="B4004" s="1">
        <v>43754</v>
      </c>
      <c r="C4004" s="1">
        <v>43760</v>
      </c>
      <c r="D4004" t="s">
        <v>21</v>
      </c>
      <c r="E4004" t="s">
        <v>80</v>
      </c>
      <c r="F4004">
        <v>0</v>
      </c>
      <c r="G4004">
        <v>10000000</v>
      </c>
      <c r="H4004">
        <v>0</v>
      </c>
      <c r="I4004">
        <v>0</v>
      </c>
      <c r="J4004">
        <v>0</v>
      </c>
      <c r="K4004">
        <v>6.0000000000000001E-3</v>
      </c>
      <c r="L4004" t="s">
        <v>23</v>
      </c>
      <c r="M4004" s="3">
        <v>60000</v>
      </c>
      <c r="N4004" s="2" t="str">
        <f>VLOOKUP(Tabla1[[#This Row],[nemo]],'Nemos y clasificaciones'!$A$2:$B$5000,2,FALSE)</f>
        <v>CFI</v>
      </c>
      <c r="O4004" s="3" t="str">
        <f>VLOOKUP(Tabla1[[#This Row],[nemo]],'Nemos y clasificaciones'!$A$1:$C$3000,3,FALSE)</f>
        <v>CFI</v>
      </c>
      <c r="P4004" s="3"/>
      <c r="Q4004" s="3"/>
    </row>
    <row r="4005" spans="1:17" x14ac:dyDescent="0.25">
      <c r="A4005" t="s">
        <v>5640</v>
      </c>
      <c r="B4005" s="1">
        <v>43721</v>
      </c>
      <c r="C4005" s="1">
        <v>43731</v>
      </c>
      <c r="D4005" t="s">
        <v>21</v>
      </c>
      <c r="E4005" t="s">
        <v>80</v>
      </c>
      <c r="F4005">
        <v>0</v>
      </c>
      <c r="G4005">
        <v>10000000</v>
      </c>
      <c r="H4005">
        <v>0</v>
      </c>
      <c r="I4005">
        <v>0</v>
      </c>
      <c r="J4005">
        <v>0</v>
      </c>
      <c r="K4005">
        <v>6.0000000000000001E-3</v>
      </c>
      <c r="L4005" t="s">
        <v>23</v>
      </c>
      <c r="M4005" s="3">
        <v>60000</v>
      </c>
      <c r="N4005" s="2" t="str">
        <f>VLOOKUP(Tabla1[[#This Row],[nemo]],'Nemos y clasificaciones'!$A$2:$B$5000,2,FALSE)</f>
        <v>CFI</v>
      </c>
      <c r="O4005" s="3" t="str">
        <f>VLOOKUP(Tabla1[[#This Row],[nemo]],'Nemos y clasificaciones'!$A$1:$C$3000,3,FALSE)</f>
        <v>CFI</v>
      </c>
      <c r="P4005" s="3"/>
      <c r="Q4005" s="3"/>
    </row>
    <row r="4006" spans="1:17" x14ac:dyDescent="0.25">
      <c r="A4006" t="s">
        <v>6378</v>
      </c>
      <c r="B4006" s="1">
        <v>43595</v>
      </c>
      <c r="C4006" s="1">
        <v>43601</v>
      </c>
      <c r="D4006" t="s">
        <v>14</v>
      </c>
      <c r="E4006" t="s">
        <v>1220</v>
      </c>
      <c r="F4006">
        <v>0</v>
      </c>
      <c r="G4006">
        <v>23100000</v>
      </c>
      <c r="H4006">
        <v>0</v>
      </c>
      <c r="I4006">
        <v>0</v>
      </c>
      <c r="J4006">
        <v>0</v>
      </c>
      <c r="K4006">
        <v>4.0730000000000004</v>
      </c>
      <c r="L4006" t="s">
        <v>16</v>
      </c>
      <c r="M4006" s="2">
        <v>94086300</v>
      </c>
      <c r="N4006" s="2" t="str">
        <f>VLOOKUP(Tabla1[[#This Row],[nemo]],'Nemos y clasificaciones'!$A$2:$B$5000,2,FALSE)</f>
        <v>INVERSIONES COVADONGA S.A.</v>
      </c>
      <c r="O4006" s="2" t="str">
        <f>VLOOKUP(Tabla1[[#This Row],[nemo]],'Nemos y clasificaciones'!$A$1:$C$3000,3,FALSE)</f>
        <v>Servicios financieros</v>
      </c>
      <c r="P4006" s="2"/>
      <c r="Q4006" s="2"/>
    </row>
    <row r="4007" spans="1:17" x14ac:dyDescent="0.25">
      <c r="A4007" t="s">
        <v>3643</v>
      </c>
      <c r="B4007" s="1">
        <v>44036</v>
      </c>
      <c r="C4007" s="1">
        <v>44042</v>
      </c>
      <c r="D4007" t="s">
        <v>21</v>
      </c>
      <c r="E4007" t="s">
        <v>80</v>
      </c>
      <c r="F4007">
        <v>0</v>
      </c>
      <c r="G4007">
        <v>13358796</v>
      </c>
      <c r="H4007">
        <v>0</v>
      </c>
      <c r="I4007">
        <v>0</v>
      </c>
      <c r="J4007">
        <v>0</v>
      </c>
      <c r="K4007">
        <v>4.0000000000000001E-3</v>
      </c>
      <c r="L4007" t="s">
        <v>23</v>
      </c>
      <c r="M4007" s="3">
        <v>53435.184000000001</v>
      </c>
      <c r="N4007" s="2" t="str">
        <f>VLOOKUP(Tabla1[[#This Row],[nemo]],'Nemos y clasificaciones'!$A$2:$B$5000,2,FALSE)</f>
        <v>CFI</v>
      </c>
      <c r="O4007" s="3" t="str">
        <f>VLOOKUP(Tabla1[[#This Row],[nemo]],'Nemos y clasificaciones'!$A$1:$C$3000,3,FALSE)</f>
        <v>CFI</v>
      </c>
      <c r="P4007" s="3"/>
      <c r="Q4007" s="3"/>
    </row>
    <row r="4008" spans="1:17" x14ac:dyDescent="0.25">
      <c r="A4008" t="s">
        <v>4541</v>
      </c>
      <c r="B4008" s="1">
        <v>43944</v>
      </c>
      <c r="C4008" s="1">
        <v>43950</v>
      </c>
      <c r="D4008" t="s">
        <v>21</v>
      </c>
      <c r="E4008" t="s">
        <v>80</v>
      </c>
      <c r="F4008">
        <v>0</v>
      </c>
      <c r="G4008">
        <v>10000000</v>
      </c>
      <c r="H4008">
        <v>0</v>
      </c>
      <c r="I4008">
        <v>0</v>
      </c>
      <c r="J4008">
        <v>0</v>
      </c>
      <c r="K4008">
        <v>5.0000000000000001E-3</v>
      </c>
      <c r="L4008" t="s">
        <v>23</v>
      </c>
      <c r="M4008" s="3">
        <v>50000</v>
      </c>
      <c r="N4008" s="2" t="str">
        <f>VLOOKUP(Tabla1[[#This Row],[nemo]],'Nemos y clasificaciones'!$A$2:$B$5000,2,FALSE)</f>
        <v>CFI</v>
      </c>
      <c r="O4008" s="3" t="str">
        <f>VLOOKUP(Tabla1[[#This Row],[nemo]],'Nemos y clasificaciones'!$A$1:$C$3000,3,FALSE)</f>
        <v>CFI</v>
      </c>
      <c r="P4008" s="3"/>
      <c r="Q4008" s="3"/>
    </row>
    <row r="4009" spans="1:17" x14ac:dyDescent="0.25">
      <c r="A4009" t="s">
        <v>4932</v>
      </c>
      <c r="B4009" s="1">
        <v>43854</v>
      </c>
      <c r="C4009" s="1">
        <v>43860</v>
      </c>
      <c r="D4009" t="s">
        <v>21</v>
      </c>
      <c r="E4009" t="s">
        <v>80</v>
      </c>
      <c r="F4009">
        <v>0</v>
      </c>
      <c r="G4009">
        <v>10000000</v>
      </c>
      <c r="H4009">
        <v>0</v>
      </c>
      <c r="I4009">
        <v>0</v>
      </c>
      <c r="J4009">
        <v>0</v>
      </c>
      <c r="K4009">
        <v>5.0000000000000001E-3</v>
      </c>
      <c r="L4009" t="s">
        <v>23</v>
      </c>
      <c r="M4009" s="3">
        <v>50000</v>
      </c>
      <c r="N4009" s="2" t="str">
        <f>VLOOKUP(Tabla1[[#This Row],[nemo]],'Nemos y clasificaciones'!$A$2:$B$5000,2,FALSE)</f>
        <v>CFI</v>
      </c>
      <c r="O4009" s="3" t="str">
        <f>VLOOKUP(Tabla1[[#This Row],[nemo]],'Nemos y clasificaciones'!$A$1:$C$3000,3,FALSE)</f>
        <v>CFI</v>
      </c>
      <c r="P4009" s="3"/>
      <c r="Q4009" s="3"/>
    </row>
    <row r="4010" spans="1:17" x14ac:dyDescent="0.25">
      <c r="A4010" t="s">
        <v>5771</v>
      </c>
      <c r="B4010" s="1">
        <v>43683</v>
      </c>
      <c r="C4010" s="1">
        <v>43689</v>
      </c>
      <c r="D4010" t="s">
        <v>21</v>
      </c>
      <c r="E4010" t="s">
        <v>80</v>
      </c>
      <c r="F4010">
        <v>0</v>
      </c>
      <c r="G4010">
        <v>10000000</v>
      </c>
      <c r="H4010">
        <v>0</v>
      </c>
      <c r="I4010">
        <v>0</v>
      </c>
      <c r="J4010">
        <v>0</v>
      </c>
      <c r="K4010">
        <v>5.0000000000000001E-3</v>
      </c>
      <c r="L4010" t="s">
        <v>23</v>
      </c>
      <c r="M4010" s="3">
        <v>50000</v>
      </c>
      <c r="N4010" s="2" t="str">
        <f>VLOOKUP(Tabla1[[#This Row],[nemo]],'Nemos y clasificaciones'!$A$2:$B$5000,2,FALSE)</f>
        <v>CFI</v>
      </c>
      <c r="O4010" s="3" t="str">
        <f>VLOOKUP(Tabla1[[#This Row],[nemo]],'Nemos y clasificaciones'!$A$1:$C$3000,3,FALSE)</f>
        <v>CFI</v>
      </c>
      <c r="P4010" s="3"/>
      <c r="Q4010" s="3"/>
    </row>
    <row r="4011" spans="1:17" x14ac:dyDescent="0.25">
      <c r="A4011" t="s">
        <v>6118</v>
      </c>
      <c r="B4011" s="1">
        <v>43627</v>
      </c>
      <c r="C4011" s="1">
        <v>43633</v>
      </c>
      <c r="D4011" t="s">
        <v>21</v>
      </c>
      <c r="E4011" t="s">
        <v>80</v>
      </c>
      <c r="F4011">
        <v>0</v>
      </c>
      <c r="G4011">
        <v>10000000</v>
      </c>
      <c r="H4011">
        <v>0</v>
      </c>
      <c r="I4011">
        <v>0</v>
      </c>
      <c r="J4011">
        <v>0</v>
      </c>
      <c r="K4011">
        <v>5.0000000000000001E-3</v>
      </c>
      <c r="L4011" t="s">
        <v>23</v>
      </c>
      <c r="M4011" s="3">
        <v>50000</v>
      </c>
      <c r="N4011" s="2" t="str">
        <f>VLOOKUP(Tabla1[[#This Row],[nemo]],'Nemos y clasificaciones'!$A$2:$B$5000,2,FALSE)</f>
        <v>CFI</v>
      </c>
      <c r="O4011" s="3" t="str">
        <f>VLOOKUP(Tabla1[[#This Row],[nemo]],'Nemos y clasificaciones'!$A$1:$C$3000,3,FALSE)</f>
        <v>CFI</v>
      </c>
      <c r="P4011" s="3"/>
      <c r="Q4011" s="3"/>
    </row>
    <row r="4012" spans="1:17" x14ac:dyDescent="0.25">
      <c r="A4012" t="s">
        <v>1733</v>
      </c>
      <c r="B4012" s="1">
        <v>44335</v>
      </c>
      <c r="C4012" s="1">
        <v>44342</v>
      </c>
      <c r="D4012" t="s">
        <v>21</v>
      </c>
      <c r="E4012" t="s">
        <v>80</v>
      </c>
      <c r="F4012">
        <v>0</v>
      </c>
      <c r="G4012">
        <v>10000000</v>
      </c>
      <c r="H4012">
        <v>0</v>
      </c>
      <c r="I4012">
        <v>0</v>
      </c>
      <c r="J4012">
        <v>0</v>
      </c>
      <c r="K4012">
        <v>4.0000000000000001E-3</v>
      </c>
      <c r="L4012" t="s">
        <v>23</v>
      </c>
      <c r="M4012" s="3">
        <v>40000</v>
      </c>
      <c r="N4012" s="2" t="str">
        <f>VLOOKUP(Tabla1[[#This Row],[nemo]],'Nemos y clasificaciones'!$A$2:$B$5000,2,FALSE)</f>
        <v>CFI</v>
      </c>
      <c r="O4012" s="3" t="str">
        <f>VLOOKUP(Tabla1[[#This Row],[nemo]],'Nemos y clasificaciones'!$A$1:$C$3000,3,FALSE)</f>
        <v>CFI</v>
      </c>
      <c r="P4012" s="3"/>
      <c r="Q4012" s="3"/>
    </row>
    <row r="4013" spans="1:17" x14ac:dyDescent="0.25">
      <c r="A4013" t="s">
        <v>4831</v>
      </c>
      <c r="B4013" s="1">
        <v>43882</v>
      </c>
      <c r="C4013" s="1">
        <v>43888</v>
      </c>
      <c r="D4013" t="s">
        <v>21</v>
      </c>
      <c r="E4013" t="s">
        <v>80</v>
      </c>
      <c r="F4013">
        <v>0</v>
      </c>
      <c r="G4013">
        <v>10000000</v>
      </c>
      <c r="H4013">
        <v>0</v>
      </c>
      <c r="I4013">
        <v>0</v>
      </c>
      <c r="J4013">
        <v>0</v>
      </c>
      <c r="K4013">
        <v>4.0000000000000001E-3</v>
      </c>
      <c r="L4013" t="s">
        <v>23</v>
      </c>
      <c r="M4013" s="3">
        <v>40000</v>
      </c>
      <c r="N4013" s="2" t="str">
        <f>VLOOKUP(Tabla1[[#This Row],[nemo]],'Nemos y clasificaciones'!$A$2:$B$5000,2,FALSE)</f>
        <v>CFI</v>
      </c>
      <c r="O4013" s="3" t="str">
        <f>VLOOKUP(Tabla1[[#This Row],[nemo]],'Nemos y clasificaciones'!$A$1:$C$3000,3,FALSE)</f>
        <v>CFI</v>
      </c>
      <c r="P4013" s="3"/>
      <c r="Q4013" s="3"/>
    </row>
    <row r="4014" spans="1:17" x14ac:dyDescent="0.25">
      <c r="A4014" t="s">
        <v>5746</v>
      </c>
      <c r="B4014" s="1">
        <v>43698</v>
      </c>
      <c r="C4014" s="1">
        <v>43704</v>
      </c>
      <c r="D4014" t="s">
        <v>21</v>
      </c>
      <c r="E4014" t="s">
        <v>80</v>
      </c>
      <c r="F4014">
        <v>0</v>
      </c>
      <c r="G4014">
        <v>10000000</v>
      </c>
      <c r="H4014">
        <v>0</v>
      </c>
      <c r="I4014">
        <v>0</v>
      </c>
      <c r="J4014">
        <v>0</v>
      </c>
      <c r="K4014">
        <v>4.0000000000000001E-3</v>
      </c>
      <c r="L4014" t="s">
        <v>23</v>
      </c>
      <c r="M4014" s="3">
        <v>40000</v>
      </c>
      <c r="N4014" s="2" t="str">
        <f>VLOOKUP(Tabla1[[#This Row],[nemo]],'Nemos y clasificaciones'!$A$2:$B$5000,2,FALSE)</f>
        <v>CFI</v>
      </c>
      <c r="O4014" s="3" t="str">
        <f>VLOOKUP(Tabla1[[#This Row],[nemo]],'Nemos y clasificaciones'!$A$1:$C$3000,3,FALSE)</f>
        <v>CFI</v>
      </c>
      <c r="P4014" s="3"/>
      <c r="Q4014" s="3"/>
    </row>
    <row r="4015" spans="1:17" x14ac:dyDescent="0.25">
      <c r="A4015" t="s">
        <v>5859</v>
      </c>
      <c r="B4015" s="1">
        <v>43655</v>
      </c>
      <c r="C4015" s="1">
        <v>43661</v>
      </c>
      <c r="D4015" t="s">
        <v>21</v>
      </c>
      <c r="E4015" t="s">
        <v>80</v>
      </c>
      <c r="F4015">
        <v>0</v>
      </c>
      <c r="G4015">
        <v>10000000</v>
      </c>
      <c r="H4015">
        <v>0</v>
      </c>
      <c r="I4015">
        <v>0</v>
      </c>
      <c r="J4015">
        <v>0</v>
      </c>
      <c r="K4015">
        <v>4.0000000000000001E-3</v>
      </c>
      <c r="L4015" t="s">
        <v>23</v>
      </c>
      <c r="M4015" s="3">
        <v>40000</v>
      </c>
      <c r="N4015" s="2" t="str">
        <f>VLOOKUP(Tabla1[[#This Row],[nemo]],'Nemos y clasificaciones'!$A$2:$B$5000,2,FALSE)</f>
        <v>CFI</v>
      </c>
      <c r="O4015" s="3" t="str">
        <f>VLOOKUP(Tabla1[[#This Row],[nemo]],'Nemos y clasificaciones'!$A$1:$C$3000,3,FALSE)</f>
        <v>CFI</v>
      </c>
      <c r="P4015" s="3"/>
      <c r="Q4015" s="3"/>
    </row>
    <row r="4016" spans="1:17" x14ac:dyDescent="0.25">
      <c r="A4016" t="s">
        <v>6646</v>
      </c>
      <c r="B4016" s="1">
        <v>43572</v>
      </c>
      <c r="C4016" s="1">
        <v>43580</v>
      </c>
      <c r="D4016" t="s">
        <v>21</v>
      </c>
      <c r="E4016" t="s">
        <v>80</v>
      </c>
      <c r="F4016">
        <v>0</v>
      </c>
      <c r="G4016">
        <v>10000000</v>
      </c>
      <c r="H4016">
        <v>0</v>
      </c>
      <c r="I4016">
        <v>0</v>
      </c>
      <c r="J4016">
        <v>0</v>
      </c>
      <c r="K4016">
        <v>3.0000000000000001E-3</v>
      </c>
      <c r="L4016" t="s">
        <v>23</v>
      </c>
      <c r="M4016" s="3">
        <v>30000</v>
      </c>
      <c r="N4016" s="2" t="str">
        <f>VLOOKUP(Tabla1[[#This Row],[nemo]],'Nemos y clasificaciones'!$A$2:$B$5000,2,FALSE)</f>
        <v>CFI</v>
      </c>
      <c r="O4016" s="3" t="str">
        <f>VLOOKUP(Tabla1[[#This Row],[nemo]],'Nemos y clasificaciones'!$A$1:$C$3000,3,FALSE)</f>
        <v>CFI</v>
      </c>
      <c r="P4016" s="3"/>
      <c r="Q4016" s="3"/>
    </row>
    <row r="4017" spans="1:17" x14ac:dyDescent="0.25">
      <c r="A4017" t="s">
        <v>6676</v>
      </c>
      <c r="B4017" s="1">
        <v>43566</v>
      </c>
      <c r="C4017" s="1">
        <v>43572</v>
      </c>
      <c r="D4017" t="s">
        <v>21</v>
      </c>
      <c r="E4017" t="s">
        <v>80</v>
      </c>
      <c r="F4017">
        <v>0</v>
      </c>
      <c r="G4017">
        <v>10000000</v>
      </c>
      <c r="H4017">
        <v>0</v>
      </c>
      <c r="I4017">
        <v>0</v>
      </c>
      <c r="J4017">
        <v>0</v>
      </c>
      <c r="K4017">
        <v>3.0000000000000001E-3</v>
      </c>
      <c r="L4017" t="s">
        <v>23</v>
      </c>
      <c r="M4017" s="3">
        <v>30000</v>
      </c>
      <c r="N4017" s="2" t="str">
        <f>VLOOKUP(Tabla1[[#This Row],[nemo]],'Nemos y clasificaciones'!$A$2:$B$5000,2,FALSE)</f>
        <v>CFI</v>
      </c>
      <c r="O4017" s="3" t="str">
        <f>VLOOKUP(Tabla1[[#This Row],[nemo]],'Nemos y clasificaciones'!$A$1:$C$3000,3,FALSE)</f>
        <v>CFI</v>
      </c>
      <c r="P4017" s="3"/>
      <c r="Q4017" s="3"/>
    </row>
    <row r="4018" spans="1:17" x14ac:dyDescent="0.25">
      <c r="A4018" t="s">
        <v>3760</v>
      </c>
      <c r="B4018" s="1">
        <v>44005</v>
      </c>
      <c r="C4018" s="1">
        <v>44012</v>
      </c>
      <c r="D4018" t="s">
        <v>21</v>
      </c>
      <c r="E4018" t="s">
        <v>64</v>
      </c>
      <c r="F4018">
        <v>0</v>
      </c>
      <c r="G4018">
        <v>10000000</v>
      </c>
      <c r="H4018">
        <v>0</v>
      </c>
      <c r="I4018">
        <v>0</v>
      </c>
      <c r="J4018">
        <v>0</v>
      </c>
      <c r="K4018">
        <v>1.2E-2</v>
      </c>
      <c r="L4018" t="s">
        <v>23</v>
      </c>
      <c r="M4018" s="2">
        <v>120000</v>
      </c>
      <c r="N4018" s="2" t="str">
        <f>VLOOKUP(Tabla1[[#This Row],[nemo]],'Nemos y clasificaciones'!$A$2:$B$5000,2,FALSE)</f>
        <v>CFI</v>
      </c>
      <c r="O4018" s="2" t="str">
        <f>VLOOKUP(Tabla1[[#This Row],[nemo]],'Nemos y clasificaciones'!$A$1:$C$3000,3,FALSE)</f>
        <v>CFI</v>
      </c>
      <c r="P4018" s="2"/>
      <c r="Q4018" s="2"/>
    </row>
    <row r="4019" spans="1:17" x14ac:dyDescent="0.25">
      <c r="A4019" t="s">
        <v>4246</v>
      </c>
      <c r="B4019" s="1">
        <v>43973</v>
      </c>
      <c r="C4019" s="1">
        <v>43979</v>
      </c>
      <c r="D4019" t="s">
        <v>21</v>
      </c>
      <c r="E4019" t="s">
        <v>64</v>
      </c>
      <c r="F4019">
        <v>0</v>
      </c>
      <c r="G4019">
        <v>10000000</v>
      </c>
      <c r="H4019">
        <v>0</v>
      </c>
      <c r="I4019">
        <v>0</v>
      </c>
      <c r="J4019">
        <v>0</v>
      </c>
      <c r="K4019">
        <v>1.0999999999999999E-2</v>
      </c>
      <c r="L4019" t="s">
        <v>23</v>
      </c>
      <c r="M4019" s="2">
        <v>110000</v>
      </c>
      <c r="N4019" s="2" t="str">
        <f>VLOOKUP(Tabla1[[#This Row],[nemo]],'Nemos y clasificaciones'!$A$2:$B$5000,2,FALSE)</f>
        <v>CFI</v>
      </c>
      <c r="O4019" s="2" t="str">
        <f>VLOOKUP(Tabla1[[#This Row],[nemo]],'Nemos y clasificaciones'!$A$1:$C$3000,3,FALSE)</f>
        <v>CFI</v>
      </c>
      <c r="P4019" s="2"/>
      <c r="Q4019" s="2"/>
    </row>
    <row r="4020" spans="1:17" x14ac:dyDescent="0.25">
      <c r="A4020" t="s">
        <v>4726</v>
      </c>
      <c r="B4020" s="1">
        <v>43914</v>
      </c>
      <c r="C4020" s="1">
        <v>43920</v>
      </c>
      <c r="D4020" t="s">
        <v>21</v>
      </c>
      <c r="E4020" t="s">
        <v>64</v>
      </c>
      <c r="F4020">
        <v>0</v>
      </c>
      <c r="G4020">
        <v>10000000</v>
      </c>
      <c r="H4020">
        <v>0</v>
      </c>
      <c r="I4020">
        <v>0</v>
      </c>
      <c r="J4020">
        <v>0</v>
      </c>
      <c r="K4020">
        <v>8.9999999999999993E-3</v>
      </c>
      <c r="L4020" t="s">
        <v>23</v>
      </c>
      <c r="M4020" s="3">
        <v>90000</v>
      </c>
      <c r="N4020" s="2" t="str">
        <f>VLOOKUP(Tabla1[[#This Row],[nemo]],'Nemos y clasificaciones'!$A$2:$B$5000,2,FALSE)</f>
        <v>CFI</v>
      </c>
      <c r="O4020" s="3" t="str">
        <f>VLOOKUP(Tabla1[[#This Row],[nemo]],'Nemos y clasificaciones'!$A$1:$C$3000,3,FALSE)</f>
        <v>CFI</v>
      </c>
      <c r="P4020" s="3"/>
      <c r="Q4020" s="3"/>
    </row>
    <row r="4021" spans="1:17" x14ac:dyDescent="0.25">
      <c r="A4021" t="s">
        <v>1005</v>
      </c>
      <c r="B4021" s="1">
        <v>44370</v>
      </c>
      <c r="C4021" s="1">
        <v>44377</v>
      </c>
      <c r="D4021" t="s">
        <v>21</v>
      </c>
      <c r="E4021" t="s">
        <v>64</v>
      </c>
      <c r="F4021">
        <v>0</v>
      </c>
      <c r="G4021">
        <v>10000000</v>
      </c>
      <c r="H4021">
        <v>0</v>
      </c>
      <c r="I4021">
        <v>0</v>
      </c>
      <c r="J4021">
        <v>0</v>
      </c>
      <c r="K4021">
        <v>8.0000000000000002E-3</v>
      </c>
      <c r="L4021" t="s">
        <v>23</v>
      </c>
      <c r="M4021" s="3">
        <v>80000</v>
      </c>
      <c r="N4021" s="2" t="str">
        <f>VLOOKUP(Tabla1[[#This Row],[nemo]],'Nemos y clasificaciones'!$A$2:$B$5000,2,FALSE)</f>
        <v>CFI</v>
      </c>
      <c r="O4021" s="3" t="str">
        <f>VLOOKUP(Tabla1[[#This Row],[nemo]],'Nemos y clasificaciones'!$A$1:$C$3000,3,FALSE)</f>
        <v>CFI</v>
      </c>
      <c r="P4021" s="3"/>
      <c r="Q4021" s="3"/>
    </row>
    <row r="4022" spans="1:17" x14ac:dyDescent="0.25">
      <c r="A4022" t="s">
        <v>9949</v>
      </c>
      <c r="B4022" s="1">
        <v>42741</v>
      </c>
      <c r="C4022" s="1">
        <v>42747</v>
      </c>
      <c r="D4022" t="s">
        <v>14</v>
      </c>
      <c r="E4022" t="s">
        <v>1220</v>
      </c>
      <c r="F4022">
        <v>0</v>
      </c>
      <c r="G4022">
        <v>23100000</v>
      </c>
      <c r="H4022">
        <v>0</v>
      </c>
      <c r="I4022">
        <v>0</v>
      </c>
      <c r="J4022">
        <v>0</v>
      </c>
      <c r="K4022">
        <v>4</v>
      </c>
      <c r="L4022" t="s">
        <v>16</v>
      </c>
      <c r="M4022" s="2">
        <v>92400000</v>
      </c>
      <c r="N4022" s="2" t="str">
        <f>VLOOKUP(Tabla1[[#This Row],[nemo]],'Nemos y clasificaciones'!$A$2:$B$5000,2,FALSE)</f>
        <v>INVERSIONES COVADONGA S.A.</v>
      </c>
      <c r="O4022" s="2" t="str">
        <f>VLOOKUP(Tabla1[[#This Row],[nemo]],'Nemos y clasificaciones'!$A$1:$C$3000,3,FALSE)</f>
        <v>Servicios financieros</v>
      </c>
      <c r="P4022" s="2"/>
      <c r="Q4022" s="2"/>
    </row>
    <row r="4023" spans="1:17" x14ac:dyDescent="0.25">
      <c r="A4023" t="s">
        <v>2530</v>
      </c>
      <c r="B4023" s="1">
        <v>44246</v>
      </c>
      <c r="C4023" s="1">
        <v>44252</v>
      </c>
      <c r="D4023" t="s">
        <v>21</v>
      </c>
      <c r="E4023" t="s">
        <v>64</v>
      </c>
      <c r="F4023">
        <v>0</v>
      </c>
      <c r="G4023">
        <v>10000000</v>
      </c>
      <c r="H4023">
        <v>0</v>
      </c>
      <c r="I4023">
        <v>0</v>
      </c>
      <c r="J4023">
        <v>0</v>
      </c>
      <c r="K4023">
        <v>7.0000000000000001E-3</v>
      </c>
      <c r="L4023" t="s">
        <v>23</v>
      </c>
      <c r="M4023" s="3">
        <v>70000</v>
      </c>
      <c r="N4023" s="2" t="str">
        <f>VLOOKUP(Tabla1[[#This Row],[nemo]],'Nemos y clasificaciones'!$A$2:$B$5000,2,FALSE)</f>
        <v>CFI</v>
      </c>
      <c r="O4023" s="3" t="str">
        <f>VLOOKUP(Tabla1[[#This Row],[nemo]],'Nemos y clasificaciones'!$A$1:$C$3000,3,FALSE)</f>
        <v>CFI</v>
      </c>
      <c r="P4023" s="3"/>
      <c r="Q4023" s="3"/>
    </row>
    <row r="4024" spans="1:17" x14ac:dyDescent="0.25">
      <c r="A4024" t="s">
        <v>2768</v>
      </c>
      <c r="B4024" s="1">
        <v>44188</v>
      </c>
      <c r="C4024" s="1">
        <v>44195</v>
      </c>
      <c r="D4024" t="s">
        <v>21</v>
      </c>
      <c r="E4024" t="s">
        <v>64</v>
      </c>
      <c r="F4024">
        <v>0</v>
      </c>
      <c r="G4024">
        <v>10000000</v>
      </c>
      <c r="H4024">
        <v>0</v>
      </c>
      <c r="I4024">
        <v>0</v>
      </c>
      <c r="J4024">
        <v>0</v>
      </c>
      <c r="K4024">
        <v>7.0000000000000001E-3</v>
      </c>
      <c r="L4024" t="s">
        <v>23</v>
      </c>
      <c r="M4024" s="3">
        <v>70000</v>
      </c>
      <c r="N4024" s="2" t="str">
        <f>VLOOKUP(Tabla1[[#This Row],[nemo]],'Nemos y clasificaciones'!$A$2:$B$5000,2,FALSE)</f>
        <v>CFI</v>
      </c>
      <c r="O4024" s="3" t="str">
        <f>VLOOKUP(Tabla1[[#This Row],[nemo]],'Nemos y clasificaciones'!$A$1:$C$3000,3,FALSE)</f>
        <v>CFI</v>
      </c>
      <c r="P4024" s="3"/>
      <c r="Q4024" s="3"/>
    </row>
    <row r="4025" spans="1:17" x14ac:dyDescent="0.25">
      <c r="A4025" t="s">
        <v>3554</v>
      </c>
      <c r="B4025" s="1">
        <v>44064</v>
      </c>
      <c r="C4025" s="1">
        <v>44070</v>
      </c>
      <c r="D4025" t="s">
        <v>21</v>
      </c>
      <c r="E4025" t="s">
        <v>64</v>
      </c>
      <c r="F4025">
        <v>0</v>
      </c>
      <c r="G4025">
        <v>10000000</v>
      </c>
      <c r="H4025">
        <v>0</v>
      </c>
      <c r="I4025">
        <v>0</v>
      </c>
      <c r="J4025">
        <v>0</v>
      </c>
      <c r="K4025">
        <v>7.0000000000000001E-3</v>
      </c>
      <c r="L4025" t="s">
        <v>23</v>
      </c>
      <c r="M4025" s="3">
        <v>70000</v>
      </c>
      <c r="N4025" s="2" t="str">
        <f>VLOOKUP(Tabla1[[#This Row],[nemo]],'Nemos y clasificaciones'!$A$2:$B$5000,2,FALSE)</f>
        <v>CFI</v>
      </c>
      <c r="O4025" s="3" t="str">
        <f>VLOOKUP(Tabla1[[#This Row],[nemo]],'Nemos y clasificaciones'!$A$1:$C$3000,3,FALSE)</f>
        <v>CFI</v>
      </c>
      <c r="P4025" s="3"/>
      <c r="Q4025" s="3"/>
    </row>
    <row r="4026" spans="1:17" x14ac:dyDescent="0.25">
      <c r="A4026" t="s">
        <v>5376</v>
      </c>
      <c r="B4026" s="1">
        <v>43791</v>
      </c>
      <c r="C4026" s="1">
        <v>43797</v>
      </c>
      <c r="D4026" t="s">
        <v>21</v>
      </c>
      <c r="E4026" t="s">
        <v>64</v>
      </c>
      <c r="F4026">
        <v>0</v>
      </c>
      <c r="G4026">
        <v>10000000</v>
      </c>
      <c r="H4026">
        <v>0</v>
      </c>
      <c r="I4026">
        <v>0</v>
      </c>
      <c r="J4026">
        <v>0</v>
      </c>
      <c r="K4026">
        <v>7.0000000000000001E-3</v>
      </c>
      <c r="L4026" t="s">
        <v>23</v>
      </c>
      <c r="M4026" s="3">
        <v>70000</v>
      </c>
      <c r="N4026" s="2" t="str">
        <f>VLOOKUP(Tabla1[[#This Row],[nemo]],'Nemos y clasificaciones'!$A$2:$B$5000,2,FALSE)</f>
        <v>CFI</v>
      </c>
      <c r="O4026" s="3" t="str">
        <f>VLOOKUP(Tabla1[[#This Row],[nemo]],'Nemos y clasificaciones'!$A$1:$C$3000,3,FALSE)</f>
        <v>CFI</v>
      </c>
      <c r="P4026" s="3"/>
      <c r="Q4026" s="3"/>
    </row>
    <row r="4027" spans="1:17" x14ac:dyDescent="0.25">
      <c r="A4027" t="s">
        <v>5107</v>
      </c>
      <c r="B4027" s="1">
        <v>43819</v>
      </c>
      <c r="C4027" s="1">
        <v>43826</v>
      </c>
      <c r="D4027" t="s">
        <v>21</v>
      </c>
      <c r="E4027" t="s">
        <v>64</v>
      </c>
      <c r="F4027">
        <v>0</v>
      </c>
      <c r="G4027">
        <v>10000000</v>
      </c>
      <c r="H4027">
        <v>0</v>
      </c>
      <c r="I4027">
        <v>0</v>
      </c>
      <c r="J4027">
        <v>0</v>
      </c>
      <c r="K4027">
        <v>6.0000000000000001E-3</v>
      </c>
      <c r="L4027" t="s">
        <v>23</v>
      </c>
      <c r="M4027" s="3">
        <v>60000</v>
      </c>
      <c r="N4027" s="2" t="str">
        <f>VLOOKUP(Tabla1[[#This Row],[nemo]],'Nemos y clasificaciones'!$A$2:$B$5000,2,FALSE)</f>
        <v>CFI</v>
      </c>
      <c r="O4027" s="3" t="str">
        <f>VLOOKUP(Tabla1[[#This Row],[nemo]],'Nemos y clasificaciones'!$A$1:$C$3000,3,FALSE)</f>
        <v>CFI</v>
      </c>
      <c r="P4027" s="3"/>
      <c r="Q4027" s="3"/>
    </row>
    <row r="4028" spans="1:17" x14ac:dyDescent="0.25">
      <c r="A4028" t="s">
        <v>5499</v>
      </c>
      <c r="B4028" s="1">
        <v>43754</v>
      </c>
      <c r="C4028" s="1">
        <v>43760</v>
      </c>
      <c r="D4028" t="s">
        <v>21</v>
      </c>
      <c r="E4028" t="s">
        <v>64</v>
      </c>
      <c r="F4028">
        <v>0</v>
      </c>
      <c r="G4028">
        <v>10000000</v>
      </c>
      <c r="H4028">
        <v>0</v>
      </c>
      <c r="I4028">
        <v>0</v>
      </c>
      <c r="J4028">
        <v>0</v>
      </c>
      <c r="K4028">
        <v>6.0000000000000001E-3</v>
      </c>
      <c r="L4028" t="s">
        <v>23</v>
      </c>
      <c r="M4028" s="3">
        <v>60000</v>
      </c>
      <c r="N4028" s="2" t="str">
        <f>VLOOKUP(Tabla1[[#This Row],[nemo]],'Nemos y clasificaciones'!$A$2:$B$5000,2,FALSE)</f>
        <v>CFI</v>
      </c>
      <c r="O4028" s="3" t="str">
        <f>VLOOKUP(Tabla1[[#This Row],[nemo]],'Nemos y clasificaciones'!$A$1:$C$3000,3,FALSE)</f>
        <v>CFI</v>
      </c>
      <c r="P4028" s="3"/>
      <c r="Q4028" s="3"/>
    </row>
    <row r="4029" spans="1:17" x14ac:dyDescent="0.25">
      <c r="A4029" t="s">
        <v>5639</v>
      </c>
      <c r="B4029" s="1">
        <v>43721</v>
      </c>
      <c r="C4029" s="1">
        <v>43731</v>
      </c>
      <c r="D4029" t="s">
        <v>21</v>
      </c>
      <c r="E4029" t="s">
        <v>64</v>
      </c>
      <c r="F4029">
        <v>0</v>
      </c>
      <c r="G4029">
        <v>10000000</v>
      </c>
      <c r="H4029">
        <v>0</v>
      </c>
      <c r="I4029">
        <v>0</v>
      </c>
      <c r="J4029">
        <v>0</v>
      </c>
      <c r="K4029">
        <v>6.0000000000000001E-3</v>
      </c>
      <c r="L4029" t="s">
        <v>23</v>
      </c>
      <c r="M4029" s="3">
        <v>60000</v>
      </c>
      <c r="N4029" s="2" t="str">
        <f>VLOOKUP(Tabla1[[#This Row],[nemo]],'Nemos y clasificaciones'!$A$2:$B$5000,2,FALSE)</f>
        <v>CFI</v>
      </c>
      <c r="O4029" s="3" t="str">
        <f>VLOOKUP(Tabla1[[#This Row],[nemo]],'Nemos y clasificaciones'!$A$1:$C$3000,3,FALSE)</f>
        <v>CFI</v>
      </c>
      <c r="P4029" s="3"/>
      <c r="Q4029" s="3"/>
    </row>
    <row r="4030" spans="1:17" x14ac:dyDescent="0.25">
      <c r="A4030" t="s">
        <v>4542</v>
      </c>
      <c r="B4030" s="1">
        <v>43944</v>
      </c>
      <c r="C4030" s="1">
        <v>43950</v>
      </c>
      <c r="D4030" t="s">
        <v>21</v>
      </c>
      <c r="E4030" t="s">
        <v>64</v>
      </c>
      <c r="F4030">
        <v>0</v>
      </c>
      <c r="G4030">
        <v>10000000</v>
      </c>
      <c r="H4030">
        <v>0</v>
      </c>
      <c r="I4030">
        <v>0</v>
      </c>
      <c r="J4030">
        <v>0</v>
      </c>
      <c r="K4030">
        <v>5.0000000000000001E-3</v>
      </c>
      <c r="L4030" t="s">
        <v>23</v>
      </c>
      <c r="M4030" s="3">
        <v>50000</v>
      </c>
      <c r="N4030" s="2" t="str">
        <f>VLOOKUP(Tabla1[[#This Row],[nemo]],'Nemos y clasificaciones'!$A$2:$B$5000,2,FALSE)</f>
        <v>CFI</v>
      </c>
      <c r="O4030" s="3" t="str">
        <f>VLOOKUP(Tabla1[[#This Row],[nemo]],'Nemos y clasificaciones'!$A$1:$C$3000,3,FALSE)</f>
        <v>CFI</v>
      </c>
      <c r="P4030" s="3"/>
      <c r="Q4030" s="3"/>
    </row>
    <row r="4031" spans="1:17" x14ac:dyDescent="0.25">
      <c r="A4031" t="s">
        <v>4832</v>
      </c>
      <c r="B4031" s="1">
        <v>43882</v>
      </c>
      <c r="C4031" s="1">
        <v>43888</v>
      </c>
      <c r="D4031" t="s">
        <v>21</v>
      </c>
      <c r="E4031" t="s">
        <v>64</v>
      </c>
      <c r="F4031">
        <v>0</v>
      </c>
      <c r="G4031">
        <v>10000000</v>
      </c>
      <c r="H4031">
        <v>0</v>
      </c>
      <c r="I4031">
        <v>0</v>
      </c>
      <c r="J4031">
        <v>0</v>
      </c>
      <c r="K4031">
        <v>5.0000000000000001E-3</v>
      </c>
      <c r="L4031" t="s">
        <v>23</v>
      </c>
      <c r="M4031" s="3">
        <v>50000</v>
      </c>
      <c r="N4031" s="2" t="str">
        <f>VLOOKUP(Tabla1[[#This Row],[nemo]],'Nemos y clasificaciones'!$A$2:$B$5000,2,FALSE)</f>
        <v>CFI</v>
      </c>
      <c r="O4031" s="3" t="str">
        <f>VLOOKUP(Tabla1[[#This Row],[nemo]],'Nemos y clasificaciones'!$A$1:$C$3000,3,FALSE)</f>
        <v>CFI</v>
      </c>
      <c r="P4031" s="3"/>
      <c r="Q4031" s="3"/>
    </row>
    <row r="4032" spans="1:17" x14ac:dyDescent="0.25">
      <c r="A4032" t="s">
        <v>4931</v>
      </c>
      <c r="B4032" s="1">
        <v>43854</v>
      </c>
      <c r="C4032" s="1">
        <v>43860</v>
      </c>
      <c r="D4032" t="s">
        <v>21</v>
      </c>
      <c r="E4032" t="s">
        <v>64</v>
      </c>
      <c r="F4032">
        <v>0</v>
      </c>
      <c r="G4032">
        <v>10000000</v>
      </c>
      <c r="H4032">
        <v>0</v>
      </c>
      <c r="I4032">
        <v>0</v>
      </c>
      <c r="J4032">
        <v>0</v>
      </c>
      <c r="K4032">
        <v>5.0000000000000001E-3</v>
      </c>
      <c r="L4032" t="s">
        <v>23</v>
      </c>
      <c r="M4032" s="3">
        <v>50000</v>
      </c>
      <c r="N4032" s="2" t="str">
        <f>VLOOKUP(Tabla1[[#This Row],[nemo]],'Nemos y clasificaciones'!$A$2:$B$5000,2,FALSE)</f>
        <v>CFI</v>
      </c>
      <c r="O4032" s="3" t="str">
        <f>VLOOKUP(Tabla1[[#This Row],[nemo]],'Nemos y clasificaciones'!$A$1:$C$3000,3,FALSE)</f>
        <v>CFI</v>
      </c>
      <c r="P4032" s="3"/>
      <c r="Q4032" s="3"/>
    </row>
    <row r="4033" spans="1:17" x14ac:dyDescent="0.25">
      <c r="A4033" t="s">
        <v>5770</v>
      </c>
      <c r="B4033" s="1">
        <v>43683</v>
      </c>
      <c r="C4033" s="1">
        <v>43689</v>
      </c>
      <c r="D4033" t="s">
        <v>21</v>
      </c>
      <c r="E4033" t="s">
        <v>64</v>
      </c>
      <c r="F4033">
        <v>0</v>
      </c>
      <c r="G4033">
        <v>10000000</v>
      </c>
      <c r="H4033">
        <v>0</v>
      </c>
      <c r="I4033">
        <v>0</v>
      </c>
      <c r="J4033">
        <v>0</v>
      </c>
      <c r="K4033">
        <v>5.0000000000000001E-3</v>
      </c>
      <c r="L4033" t="s">
        <v>23</v>
      </c>
      <c r="M4033" s="3">
        <v>50000</v>
      </c>
      <c r="N4033" s="2" t="str">
        <f>VLOOKUP(Tabla1[[#This Row],[nemo]],'Nemos y clasificaciones'!$A$2:$B$5000,2,FALSE)</f>
        <v>CFI</v>
      </c>
      <c r="O4033" s="3" t="str">
        <f>VLOOKUP(Tabla1[[#This Row],[nemo]],'Nemos y clasificaciones'!$A$1:$C$3000,3,FALSE)</f>
        <v>CFI</v>
      </c>
      <c r="P4033" s="3"/>
      <c r="Q4033" s="3"/>
    </row>
    <row r="4034" spans="1:17" x14ac:dyDescent="0.25">
      <c r="A4034" t="s">
        <v>6117</v>
      </c>
      <c r="B4034" s="1">
        <v>43627</v>
      </c>
      <c r="C4034" s="1">
        <v>43633</v>
      </c>
      <c r="D4034" t="s">
        <v>21</v>
      </c>
      <c r="E4034" t="s">
        <v>64</v>
      </c>
      <c r="F4034">
        <v>0</v>
      </c>
      <c r="G4034">
        <v>10000000</v>
      </c>
      <c r="H4034">
        <v>0</v>
      </c>
      <c r="I4034">
        <v>0</v>
      </c>
      <c r="J4034">
        <v>0</v>
      </c>
      <c r="K4034">
        <v>5.0000000000000001E-3</v>
      </c>
      <c r="L4034" t="s">
        <v>23</v>
      </c>
      <c r="M4034" s="3">
        <v>50000</v>
      </c>
      <c r="N4034" s="2" t="str">
        <f>VLOOKUP(Tabla1[[#This Row],[nemo]],'Nemos y clasificaciones'!$A$2:$B$5000,2,FALSE)</f>
        <v>CFI</v>
      </c>
      <c r="O4034" s="3" t="str">
        <f>VLOOKUP(Tabla1[[#This Row],[nemo]],'Nemos y clasificaciones'!$A$1:$C$3000,3,FALSE)</f>
        <v>CFI</v>
      </c>
      <c r="P4034" s="3"/>
      <c r="Q4034" s="3"/>
    </row>
    <row r="4035" spans="1:17" x14ac:dyDescent="0.25">
      <c r="A4035" t="s">
        <v>1732</v>
      </c>
      <c r="B4035" s="1">
        <v>44335</v>
      </c>
      <c r="C4035" s="1">
        <v>44342</v>
      </c>
      <c r="D4035" t="s">
        <v>21</v>
      </c>
      <c r="E4035" t="s">
        <v>64</v>
      </c>
      <c r="F4035">
        <v>0</v>
      </c>
      <c r="G4035">
        <v>10000000</v>
      </c>
      <c r="H4035">
        <v>0</v>
      </c>
      <c r="I4035">
        <v>0</v>
      </c>
      <c r="J4035">
        <v>0</v>
      </c>
      <c r="K4035">
        <v>4.0000000000000001E-3</v>
      </c>
      <c r="L4035" t="s">
        <v>23</v>
      </c>
      <c r="M4035" s="3">
        <v>40000</v>
      </c>
      <c r="N4035" s="2" t="str">
        <f>VLOOKUP(Tabla1[[#This Row],[nemo]],'Nemos y clasificaciones'!$A$2:$B$5000,2,FALSE)</f>
        <v>CFI</v>
      </c>
      <c r="O4035" s="3" t="str">
        <f>VLOOKUP(Tabla1[[#This Row],[nemo]],'Nemos y clasificaciones'!$A$1:$C$3000,3,FALSE)</f>
        <v>CFI</v>
      </c>
      <c r="P4035" s="3"/>
      <c r="Q4035" s="3"/>
    </row>
    <row r="4036" spans="1:17" x14ac:dyDescent="0.25">
      <c r="A4036" t="s">
        <v>3129</v>
      </c>
      <c r="B4036" s="1">
        <v>44155</v>
      </c>
      <c r="C4036" s="1">
        <v>44161</v>
      </c>
      <c r="D4036" t="s">
        <v>14</v>
      </c>
      <c r="E4036" t="s">
        <v>709</v>
      </c>
      <c r="F4036">
        <v>0</v>
      </c>
      <c r="G4036">
        <v>1300</v>
      </c>
      <c r="H4036">
        <v>0</v>
      </c>
      <c r="I4036">
        <v>0</v>
      </c>
      <c r="J4036">
        <v>0</v>
      </c>
      <c r="K4036">
        <v>70000</v>
      </c>
      <c r="L4036" t="s">
        <v>19</v>
      </c>
      <c r="M4036" s="2">
        <v>91000000</v>
      </c>
      <c r="N4036" s="2" t="str">
        <f>VLOOKUP(Tabla1[[#This Row],[nemo]],'Nemos y clasificaciones'!$A$2:$B$5000,2,FALSE)</f>
        <v>INMOBILIARIA CENTRAL DE ESTACIONAMIENTOS AGUSTINAS S.A.</v>
      </c>
      <c r="O4036" s="2" t="str">
        <f>VLOOKUP(Tabla1[[#This Row],[nemo]],'Nemos y clasificaciones'!$A$1:$C$3000,3,FALSE)</f>
        <v>Servicios financieros</v>
      </c>
      <c r="P4036" s="2"/>
      <c r="Q4036" s="2"/>
    </row>
    <row r="4037" spans="1:17" x14ac:dyDescent="0.25">
      <c r="A4037" t="s">
        <v>5747</v>
      </c>
      <c r="B4037" s="1">
        <v>43698</v>
      </c>
      <c r="C4037" s="1">
        <v>43704</v>
      </c>
      <c r="D4037" t="s">
        <v>21</v>
      </c>
      <c r="E4037" t="s">
        <v>64</v>
      </c>
      <c r="F4037">
        <v>0</v>
      </c>
      <c r="G4037">
        <v>10000000</v>
      </c>
      <c r="H4037">
        <v>0</v>
      </c>
      <c r="I4037">
        <v>0</v>
      </c>
      <c r="J4037">
        <v>0</v>
      </c>
      <c r="K4037">
        <v>4.0000000000000001E-3</v>
      </c>
      <c r="L4037" t="s">
        <v>23</v>
      </c>
      <c r="M4037" s="3">
        <v>40000</v>
      </c>
      <c r="N4037" s="2" t="str">
        <f>VLOOKUP(Tabla1[[#This Row],[nemo]],'Nemos y clasificaciones'!$A$2:$B$5000,2,FALSE)</f>
        <v>CFI</v>
      </c>
      <c r="O4037" s="3" t="str">
        <f>VLOOKUP(Tabla1[[#This Row],[nemo]],'Nemos y clasificaciones'!$A$1:$C$3000,3,FALSE)</f>
        <v>CFI</v>
      </c>
      <c r="P4037" s="3"/>
      <c r="Q4037" s="3"/>
    </row>
    <row r="4038" spans="1:17" x14ac:dyDescent="0.25">
      <c r="A4038" t="s">
        <v>5860</v>
      </c>
      <c r="B4038" s="1">
        <v>43655</v>
      </c>
      <c r="C4038" s="1">
        <v>43661</v>
      </c>
      <c r="D4038" t="s">
        <v>21</v>
      </c>
      <c r="E4038" t="s">
        <v>64</v>
      </c>
      <c r="F4038">
        <v>0</v>
      </c>
      <c r="G4038">
        <v>10000000</v>
      </c>
      <c r="H4038">
        <v>0</v>
      </c>
      <c r="I4038">
        <v>0</v>
      </c>
      <c r="J4038">
        <v>0</v>
      </c>
      <c r="K4038">
        <v>4.0000000000000001E-3</v>
      </c>
      <c r="L4038" t="s">
        <v>23</v>
      </c>
      <c r="M4038" s="3">
        <v>40000</v>
      </c>
      <c r="N4038" s="2" t="str">
        <f>VLOOKUP(Tabla1[[#This Row],[nemo]],'Nemos y clasificaciones'!$A$2:$B$5000,2,FALSE)</f>
        <v>CFI</v>
      </c>
      <c r="O4038" s="3" t="str">
        <f>VLOOKUP(Tabla1[[#This Row],[nemo]],'Nemos y clasificaciones'!$A$1:$C$3000,3,FALSE)</f>
        <v>CFI</v>
      </c>
      <c r="P4038" s="3"/>
      <c r="Q4038" s="3"/>
    </row>
    <row r="4039" spans="1:17" x14ac:dyDescent="0.25">
      <c r="A4039" t="s">
        <v>481</v>
      </c>
      <c r="B4039" s="1">
        <v>44425</v>
      </c>
      <c r="C4039" s="1">
        <v>44431</v>
      </c>
      <c r="D4039" t="s">
        <v>21</v>
      </c>
      <c r="E4039" t="s">
        <v>64</v>
      </c>
      <c r="F4039">
        <v>0</v>
      </c>
      <c r="G4039">
        <v>5000000</v>
      </c>
      <c r="H4039">
        <v>0</v>
      </c>
      <c r="I4039">
        <v>0</v>
      </c>
      <c r="J4039">
        <v>0</v>
      </c>
      <c r="K4039">
        <v>7.0000000000000001E-3</v>
      </c>
      <c r="L4039" t="s">
        <v>23</v>
      </c>
      <c r="M4039" s="3">
        <v>35000</v>
      </c>
      <c r="N4039" s="2" t="str">
        <f>VLOOKUP(Tabla1[[#This Row],[nemo]],'Nemos y clasificaciones'!$A$2:$B$5000,2,FALSE)</f>
        <v>CFI</v>
      </c>
      <c r="O4039" s="3" t="str">
        <f>VLOOKUP(Tabla1[[#This Row],[nemo]],'Nemos y clasificaciones'!$A$1:$C$3000,3,FALSE)</f>
        <v>CFI</v>
      </c>
      <c r="P4039" s="3"/>
      <c r="Q4039" s="3"/>
    </row>
    <row r="4040" spans="1:17" x14ac:dyDescent="0.25">
      <c r="A4040" t="s">
        <v>714</v>
      </c>
      <c r="B4040" s="1">
        <v>44398</v>
      </c>
      <c r="C4040" s="1">
        <v>44404</v>
      </c>
      <c r="D4040" t="s">
        <v>21</v>
      </c>
      <c r="E4040" t="s">
        <v>64</v>
      </c>
      <c r="F4040">
        <v>0</v>
      </c>
      <c r="G4040">
        <v>5000000</v>
      </c>
      <c r="H4040">
        <v>0</v>
      </c>
      <c r="I4040">
        <v>0</v>
      </c>
      <c r="J4040">
        <v>0</v>
      </c>
      <c r="K4040">
        <v>7.0000000000000001E-3</v>
      </c>
      <c r="L4040" t="s">
        <v>23</v>
      </c>
      <c r="M4040" s="3">
        <v>35000</v>
      </c>
      <c r="N4040" s="2" t="str">
        <f>VLOOKUP(Tabla1[[#This Row],[nemo]],'Nemos y clasificaciones'!$A$2:$B$5000,2,FALSE)</f>
        <v>CFI</v>
      </c>
      <c r="O4040" s="3" t="str">
        <f>VLOOKUP(Tabla1[[#This Row],[nemo]],'Nemos y clasificaciones'!$A$1:$C$3000,3,FALSE)</f>
        <v>CFI</v>
      </c>
      <c r="P4040" s="3"/>
      <c r="Q4040" s="3"/>
    </row>
    <row r="4041" spans="1:17" x14ac:dyDescent="0.25">
      <c r="A4041" t="s">
        <v>2182</v>
      </c>
      <c r="B4041" s="1">
        <v>44301</v>
      </c>
      <c r="C4041" s="1">
        <v>44307</v>
      </c>
      <c r="D4041" t="s">
        <v>21</v>
      </c>
      <c r="E4041" t="s">
        <v>64</v>
      </c>
      <c r="F4041">
        <v>0</v>
      </c>
      <c r="G4041">
        <v>5000000</v>
      </c>
      <c r="H4041">
        <v>0</v>
      </c>
      <c r="I4041">
        <v>0</v>
      </c>
      <c r="J4041">
        <v>0</v>
      </c>
      <c r="K4041">
        <v>7.0000000000000001E-3</v>
      </c>
      <c r="L4041" t="s">
        <v>23</v>
      </c>
      <c r="M4041" s="3">
        <v>35000</v>
      </c>
      <c r="N4041" s="2" t="str">
        <f>VLOOKUP(Tabla1[[#This Row],[nemo]],'Nemos y clasificaciones'!$A$2:$B$5000,2,FALSE)</f>
        <v>CFI</v>
      </c>
      <c r="O4041" s="3" t="str">
        <f>VLOOKUP(Tabla1[[#This Row],[nemo]],'Nemos y clasificaciones'!$A$1:$C$3000,3,FALSE)</f>
        <v>CFI</v>
      </c>
      <c r="P4041" s="3"/>
      <c r="Q4041" s="3"/>
    </row>
    <row r="4042" spans="1:17" x14ac:dyDescent="0.25">
      <c r="A4042" t="s">
        <v>2645</v>
      </c>
      <c r="B4042" s="1">
        <v>44217</v>
      </c>
      <c r="C4042" s="1">
        <v>44223</v>
      </c>
      <c r="D4042" t="s">
        <v>21</v>
      </c>
      <c r="E4042" t="s">
        <v>64</v>
      </c>
      <c r="F4042">
        <v>0</v>
      </c>
      <c r="G4042">
        <v>5000000</v>
      </c>
      <c r="H4042">
        <v>0</v>
      </c>
      <c r="I4042">
        <v>0</v>
      </c>
      <c r="J4042">
        <v>0</v>
      </c>
      <c r="K4042">
        <v>7.0000000000000001E-3</v>
      </c>
      <c r="L4042" t="s">
        <v>23</v>
      </c>
      <c r="M4042" s="3">
        <v>35000</v>
      </c>
      <c r="N4042" s="2" t="str">
        <f>VLOOKUP(Tabla1[[#This Row],[nemo]],'Nemos y clasificaciones'!$A$2:$B$5000,2,FALSE)</f>
        <v>CFI</v>
      </c>
      <c r="O4042" s="3" t="str">
        <f>VLOOKUP(Tabla1[[#This Row],[nemo]],'Nemos y clasificaciones'!$A$1:$C$3000,3,FALSE)</f>
        <v>CFI</v>
      </c>
      <c r="P4042" s="3"/>
      <c r="Q4042" s="3"/>
    </row>
    <row r="4043" spans="1:17" x14ac:dyDescent="0.25">
      <c r="A4043" t="s">
        <v>3156</v>
      </c>
      <c r="B4043" s="1">
        <v>44147</v>
      </c>
      <c r="C4043" s="1">
        <v>44153</v>
      </c>
      <c r="D4043" t="s">
        <v>21</v>
      </c>
      <c r="E4043" t="s">
        <v>64</v>
      </c>
      <c r="F4043">
        <v>0</v>
      </c>
      <c r="G4043">
        <v>5000000</v>
      </c>
      <c r="H4043">
        <v>0</v>
      </c>
      <c r="I4043">
        <v>0</v>
      </c>
      <c r="J4043">
        <v>0</v>
      </c>
      <c r="K4043">
        <v>7.0000000000000001E-3</v>
      </c>
      <c r="L4043" t="s">
        <v>23</v>
      </c>
      <c r="M4043" s="3">
        <v>35000</v>
      </c>
      <c r="N4043" s="2" t="str">
        <f>VLOOKUP(Tabla1[[#This Row],[nemo]],'Nemos y clasificaciones'!$A$2:$B$5000,2,FALSE)</f>
        <v>CFI</v>
      </c>
      <c r="O4043" s="3" t="str">
        <f>VLOOKUP(Tabla1[[#This Row],[nemo]],'Nemos y clasificaciones'!$A$1:$C$3000,3,FALSE)</f>
        <v>CFI</v>
      </c>
      <c r="P4043" s="3"/>
      <c r="Q4043" s="3"/>
    </row>
    <row r="4044" spans="1:17" x14ac:dyDescent="0.25">
      <c r="A4044" t="s">
        <v>3278</v>
      </c>
      <c r="B4044" s="1">
        <v>44126</v>
      </c>
      <c r="C4044" s="1">
        <v>44132</v>
      </c>
      <c r="D4044" t="s">
        <v>21</v>
      </c>
      <c r="E4044" t="s">
        <v>64</v>
      </c>
      <c r="F4044">
        <v>0</v>
      </c>
      <c r="G4044">
        <v>5000000</v>
      </c>
      <c r="H4044">
        <v>0</v>
      </c>
      <c r="I4044">
        <v>0</v>
      </c>
      <c r="J4044">
        <v>0</v>
      </c>
      <c r="K4044">
        <v>7.0000000000000001E-3</v>
      </c>
      <c r="L4044" t="s">
        <v>23</v>
      </c>
      <c r="M4044" s="3">
        <v>35000</v>
      </c>
      <c r="N4044" s="2" t="str">
        <f>VLOOKUP(Tabla1[[#This Row],[nemo]],'Nemos y clasificaciones'!$A$2:$B$5000,2,FALSE)</f>
        <v>CFI</v>
      </c>
      <c r="O4044" s="3" t="str">
        <f>VLOOKUP(Tabla1[[#This Row],[nemo]],'Nemos y clasificaciones'!$A$1:$C$3000,3,FALSE)</f>
        <v>CFI</v>
      </c>
      <c r="P4044" s="3"/>
      <c r="Q4044" s="3"/>
    </row>
    <row r="4045" spans="1:17" x14ac:dyDescent="0.25">
      <c r="A4045" t="s">
        <v>8843</v>
      </c>
      <c r="B4045" s="1">
        <v>43078</v>
      </c>
      <c r="C4045" s="1">
        <v>43084</v>
      </c>
      <c r="D4045" t="s">
        <v>14</v>
      </c>
      <c r="E4045" t="s">
        <v>1903</v>
      </c>
      <c r="F4045">
        <v>0</v>
      </c>
      <c r="G4045">
        <v>179739039</v>
      </c>
      <c r="H4045">
        <v>0</v>
      </c>
      <c r="I4045">
        <v>0</v>
      </c>
      <c r="J4045">
        <v>0</v>
      </c>
      <c r="K4045">
        <v>0.5</v>
      </c>
      <c r="L4045" t="s">
        <v>23</v>
      </c>
      <c r="M4045" s="2">
        <v>89869519.5</v>
      </c>
      <c r="N4045" s="2" t="str">
        <f>VLOOKUP(Tabla1[[#This Row],[nemo]],'Nemos y clasificaciones'!$A$2:$B$5000,2,FALSE)</f>
        <v>FERIA DE OSORNO S.A.</v>
      </c>
      <c r="O4045" s="2" t="str">
        <f>VLOOKUP(Tabla1[[#This Row],[nemo]],'Nemos y clasificaciones'!$A$1:$C$3000,3,FALSE)</f>
        <v>Alimentos, bebidas y tabaco</v>
      </c>
      <c r="P4045" s="2"/>
      <c r="Q4045" s="2"/>
    </row>
    <row r="4046" spans="1:17" x14ac:dyDescent="0.25">
      <c r="A4046" t="s">
        <v>11140</v>
      </c>
      <c r="B4046" s="1">
        <v>42332</v>
      </c>
      <c r="C4046" s="1">
        <v>42338</v>
      </c>
      <c r="D4046" t="s">
        <v>14</v>
      </c>
      <c r="E4046" t="s">
        <v>1903</v>
      </c>
      <c r="F4046">
        <v>0</v>
      </c>
      <c r="G4046">
        <v>179739039</v>
      </c>
      <c r="H4046">
        <v>0</v>
      </c>
      <c r="I4046">
        <v>0</v>
      </c>
      <c r="J4046">
        <v>0</v>
      </c>
      <c r="K4046">
        <v>0.5</v>
      </c>
      <c r="L4046" t="s">
        <v>23</v>
      </c>
      <c r="M4046" s="2">
        <v>89869519.5</v>
      </c>
      <c r="N4046" s="2" t="str">
        <f>VLOOKUP(Tabla1[[#This Row],[nemo]],'Nemos y clasificaciones'!$A$2:$B$5000,2,FALSE)</f>
        <v>FERIA DE OSORNO S.A.</v>
      </c>
      <c r="O4046" s="2" t="str">
        <f>VLOOKUP(Tabla1[[#This Row],[nemo]],'Nemos y clasificaciones'!$A$1:$C$3000,3,FALSE)</f>
        <v>Alimentos, bebidas y tabaco</v>
      </c>
      <c r="P4046" s="2"/>
      <c r="Q4046" s="2"/>
    </row>
    <row r="4047" spans="1:17" x14ac:dyDescent="0.25">
      <c r="A4047" t="s">
        <v>3452</v>
      </c>
      <c r="B4047" s="1">
        <v>44097</v>
      </c>
      <c r="C4047" s="1">
        <v>44103</v>
      </c>
      <c r="D4047" t="s">
        <v>21</v>
      </c>
      <c r="E4047" t="s">
        <v>64</v>
      </c>
      <c r="F4047">
        <v>0</v>
      </c>
      <c r="G4047">
        <v>5000000</v>
      </c>
      <c r="H4047">
        <v>0</v>
      </c>
      <c r="I4047">
        <v>0</v>
      </c>
      <c r="J4047">
        <v>0</v>
      </c>
      <c r="K4047">
        <v>7.0000000000000001E-3</v>
      </c>
      <c r="L4047" t="s">
        <v>23</v>
      </c>
      <c r="M4047" s="3">
        <v>35000</v>
      </c>
      <c r="N4047" s="2" t="str">
        <f>VLOOKUP(Tabla1[[#This Row],[nemo]],'Nemos y clasificaciones'!$A$2:$B$5000,2,FALSE)</f>
        <v>CFI</v>
      </c>
      <c r="O4047" s="3" t="str">
        <f>VLOOKUP(Tabla1[[#This Row],[nemo]],'Nemos y clasificaciones'!$A$1:$C$3000,3,FALSE)</f>
        <v>CFI</v>
      </c>
      <c r="P4047" s="3"/>
      <c r="Q4047" s="3"/>
    </row>
    <row r="4048" spans="1:17" x14ac:dyDescent="0.25">
      <c r="A4048" t="s">
        <v>6376</v>
      </c>
      <c r="B4048" s="1">
        <v>43595</v>
      </c>
      <c r="C4048" s="1">
        <v>43601</v>
      </c>
      <c r="D4048" t="s">
        <v>14</v>
      </c>
      <c r="E4048" t="s">
        <v>1218</v>
      </c>
      <c r="F4048">
        <v>0</v>
      </c>
      <c r="G4048">
        <v>20000000</v>
      </c>
      <c r="H4048">
        <v>0</v>
      </c>
      <c r="I4048">
        <v>0</v>
      </c>
      <c r="J4048">
        <v>0</v>
      </c>
      <c r="K4048">
        <v>4.4800000000000004</v>
      </c>
      <c r="L4048" t="s">
        <v>16</v>
      </c>
      <c r="M4048" s="2">
        <v>89600000</v>
      </c>
      <c r="N4048" s="2" t="str">
        <f>VLOOKUP(Tabla1[[#This Row],[nemo]],'Nemos y clasificaciones'!$A$2:$B$5000,2,FALSE)</f>
        <v>INVERSIONES UNESPA S.A.</v>
      </c>
      <c r="O4048" s="2" t="str">
        <f>VLOOKUP(Tabla1[[#This Row],[nemo]],'Nemos y clasificaciones'!$A$1:$C$3000,3,FALSE)</f>
        <v>Servicios financieros</v>
      </c>
      <c r="P4048" s="2"/>
      <c r="Q4048" s="2"/>
    </row>
    <row r="4049" spans="1:17" x14ac:dyDescent="0.25">
      <c r="A4049" t="s">
        <v>63</v>
      </c>
      <c r="B4049" s="1">
        <v>44454</v>
      </c>
      <c r="C4049" s="1">
        <v>44462</v>
      </c>
      <c r="D4049" t="s">
        <v>21</v>
      </c>
      <c r="E4049" t="s">
        <v>64</v>
      </c>
      <c r="F4049">
        <v>0</v>
      </c>
      <c r="G4049">
        <v>5000000</v>
      </c>
      <c r="H4049">
        <v>0</v>
      </c>
      <c r="I4049">
        <v>0</v>
      </c>
      <c r="J4049">
        <v>0</v>
      </c>
      <c r="K4049">
        <v>6.0000000000000001E-3</v>
      </c>
      <c r="L4049" t="s">
        <v>23</v>
      </c>
      <c r="M4049" s="3">
        <v>30000</v>
      </c>
      <c r="N4049" s="2" t="str">
        <f>VLOOKUP(Tabla1[[#This Row],[nemo]],'Nemos y clasificaciones'!$A$2:$B$5000,2,FALSE)</f>
        <v>CFI</v>
      </c>
      <c r="O4049" s="3" t="str">
        <f>VLOOKUP(Tabla1[[#This Row],[nemo]],'Nemos y clasificaciones'!$A$1:$C$3000,3,FALSE)</f>
        <v>CFI</v>
      </c>
      <c r="P4049" s="3"/>
      <c r="Q4049" s="3"/>
    </row>
    <row r="4050" spans="1:17" x14ac:dyDescent="0.25">
      <c r="A4050" t="s">
        <v>2406</v>
      </c>
      <c r="B4050" s="1">
        <v>44274</v>
      </c>
      <c r="C4050" s="1">
        <v>44280</v>
      </c>
      <c r="D4050" t="s">
        <v>21</v>
      </c>
      <c r="E4050" t="s">
        <v>64</v>
      </c>
      <c r="F4050">
        <v>0</v>
      </c>
      <c r="G4050">
        <v>5000000</v>
      </c>
      <c r="H4050">
        <v>0</v>
      </c>
      <c r="I4050">
        <v>0</v>
      </c>
      <c r="J4050">
        <v>0</v>
      </c>
      <c r="K4050">
        <v>6.0000000000000001E-3</v>
      </c>
      <c r="L4050" t="s">
        <v>23</v>
      </c>
      <c r="M4050" s="3">
        <v>30000</v>
      </c>
      <c r="N4050" s="2" t="str">
        <f>VLOOKUP(Tabla1[[#This Row],[nemo]],'Nemos y clasificaciones'!$A$2:$B$5000,2,FALSE)</f>
        <v>CFI</v>
      </c>
      <c r="O4050" s="3" t="str">
        <f>VLOOKUP(Tabla1[[#This Row],[nemo]],'Nemos y clasificaciones'!$A$1:$C$3000,3,FALSE)</f>
        <v>CFI</v>
      </c>
      <c r="P4050" s="3"/>
      <c r="Q4050" s="3"/>
    </row>
    <row r="4051" spans="1:17" x14ac:dyDescent="0.25">
      <c r="A4051" t="s">
        <v>6647</v>
      </c>
      <c r="B4051" s="1">
        <v>43572</v>
      </c>
      <c r="C4051" s="1">
        <v>43580</v>
      </c>
      <c r="D4051" t="s">
        <v>21</v>
      </c>
      <c r="E4051" t="s">
        <v>64</v>
      </c>
      <c r="F4051">
        <v>0</v>
      </c>
      <c r="G4051">
        <v>10000000</v>
      </c>
      <c r="H4051">
        <v>0</v>
      </c>
      <c r="I4051">
        <v>0</v>
      </c>
      <c r="J4051">
        <v>0</v>
      </c>
      <c r="K4051">
        <v>3.0000000000000001E-3</v>
      </c>
      <c r="L4051" t="s">
        <v>23</v>
      </c>
      <c r="M4051" s="3">
        <v>30000</v>
      </c>
      <c r="N4051" s="2" t="str">
        <f>VLOOKUP(Tabla1[[#This Row],[nemo]],'Nemos y clasificaciones'!$A$2:$B$5000,2,FALSE)</f>
        <v>CFI</v>
      </c>
      <c r="O4051" s="3" t="str">
        <f>VLOOKUP(Tabla1[[#This Row],[nemo]],'Nemos y clasificaciones'!$A$1:$C$3000,3,FALSE)</f>
        <v>CFI</v>
      </c>
      <c r="P4051" s="3"/>
      <c r="Q4051" s="3"/>
    </row>
    <row r="4052" spans="1:17" x14ac:dyDescent="0.25">
      <c r="A4052" t="s">
        <v>6675</v>
      </c>
      <c r="B4052" s="1">
        <v>43566</v>
      </c>
      <c r="C4052" s="1">
        <v>43572</v>
      </c>
      <c r="D4052" t="s">
        <v>21</v>
      </c>
      <c r="E4052" t="s">
        <v>64</v>
      </c>
      <c r="F4052">
        <v>0</v>
      </c>
      <c r="G4052">
        <v>10000000</v>
      </c>
      <c r="H4052">
        <v>0</v>
      </c>
      <c r="I4052">
        <v>0</v>
      </c>
      <c r="J4052">
        <v>0</v>
      </c>
      <c r="K4052">
        <v>3.0000000000000001E-3</v>
      </c>
      <c r="L4052" t="s">
        <v>23</v>
      </c>
      <c r="M4052" s="3">
        <v>30000</v>
      </c>
      <c r="N4052" s="2" t="str">
        <f>VLOOKUP(Tabla1[[#This Row],[nemo]],'Nemos y clasificaciones'!$A$2:$B$5000,2,FALSE)</f>
        <v>CFI</v>
      </c>
      <c r="O4052" s="3" t="str">
        <f>VLOOKUP(Tabla1[[#This Row],[nemo]],'Nemos y clasificaciones'!$A$1:$C$3000,3,FALSE)</f>
        <v>CFI</v>
      </c>
      <c r="P4052" s="3"/>
      <c r="Q4052" s="3"/>
    </row>
    <row r="4053" spans="1:17" x14ac:dyDescent="0.25">
      <c r="A4053" t="s">
        <v>3635</v>
      </c>
      <c r="B4053" s="1">
        <v>44036</v>
      </c>
      <c r="C4053" s="1">
        <v>44042</v>
      </c>
      <c r="D4053" t="s">
        <v>21</v>
      </c>
      <c r="E4053" t="s">
        <v>64</v>
      </c>
      <c r="F4053">
        <v>0</v>
      </c>
      <c r="G4053">
        <v>5000000</v>
      </c>
      <c r="H4053">
        <v>0</v>
      </c>
      <c r="I4053">
        <v>0</v>
      </c>
      <c r="J4053">
        <v>0</v>
      </c>
      <c r="K4053">
        <v>4.0000000000000001E-3</v>
      </c>
      <c r="L4053" t="s">
        <v>23</v>
      </c>
      <c r="M4053" s="3">
        <v>20000</v>
      </c>
      <c r="N4053" s="2" t="str">
        <f>VLOOKUP(Tabla1[[#This Row],[nemo]],'Nemos y clasificaciones'!$A$2:$B$5000,2,FALSE)</f>
        <v>CFI</v>
      </c>
      <c r="O4053" s="3" t="str">
        <f>VLOOKUP(Tabla1[[#This Row],[nemo]],'Nemos y clasificaciones'!$A$1:$C$3000,3,FALSE)</f>
        <v>CFI</v>
      </c>
      <c r="P4053" s="3"/>
      <c r="Q4053" s="3"/>
    </row>
    <row r="4054" spans="1:17" x14ac:dyDescent="0.25">
      <c r="A4054" t="s">
        <v>981</v>
      </c>
      <c r="B4054" s="1">
        <v>44370</v>
      </c>
      <c r="C4054" s="1">
        <v>44377</v>
      </c>
      <c r="D4054" t="s">
        <v>21</v>
      </c>
      <c r="E4054" t="s">
        <v>982</v>
      </c>
      <c r="F4054">
        <v>0</v>
      </c>
      <c r="G4054">
        <v>10000000</v>
      </c>
      <c r="H4054">
        <v>0</v>
      </c>
      <c r="I4054">
        <v>0</v>
      </c>
      <c r="J4054">
        <v>0</v>
      </c>
      <c r="K4054">
        <v>8.0000000000000002E-3</v>
      </c>
      <c r="L4054" t="s">
        <v>23</v>
      </c>
      <c r="M4054" s="3">
        <v>80000</v>
      </c>
      <c r="N4054" s="2" t="str">
        <f>VLOOKUP(Tabla1[[#This Row],[nemo]],'Nemos y clasificaciones'!$A$2:$B$5000,2,FALSE)</f>
        <v>CFI</v>
      </c>
      <c r="O4054" s="3" t="str">
        <f>VLOOKUP(Tabla1[[#This Row],[nemo]],'Nemos y clasificaciones'!$A$1:$C$3000,3,FALSE)</f>
        <v>CFI</v>
      </c>
      <c r="P4054" s="3"/>
      <c r="Q4054" s="3"/>
    </row>
    <row r="4055" spans="1:17" x14ac:dyDescent="0.25">
      <c r="A4055" t="s">
        <v>8100</v>
      </c>
      <c r="B4055" s="1">
        <v>43237</v>
      </c>
      <c r="C4055" s="1">
        <v>43244</v>
      </c>
      <c r="D4055" t="s">
        <v>14</v>
      </c>
      <c r="E4055" t="s">
        <v>1845</v>
      </c>
      <c r="F4055">
        <v>0</v>
      </c>
      <c r="G4055">
        <v>272116691</v>
      </c>
      <c r="H4055">
        <v>0</v>
      </c>
      <c r="I4055">
        <v>0</v>
      </c>
      <c r="J4055">
        <v>0</v>
      </c>
      <c r="K4055">
        <v>0.32600000000000001</v>
      </c>
      <c r="L4055" t="s">
        <v>23</v>
      </c>
      <c r="M4055" s="2">
        <v>88710041.266000003</v>
      </c>
      <c r="N4055" s="2" t="str">
        <f>VLOOKUP(Tabla1[[#This Row],[nemo]],'Nemos y clasificaciones'!$A$2:$B$5000,2,FALSE)</f>
        <v>SOQUIMICH COMERCIAL S.A.</v>
      </c>
      <c r="O4055" s="2" t="str">
        <f>VLOOKUP(Tabla1[[#This Row],[nemo]],'Nemos y clasificaciones'!$A$1:$C$3000,3,FALSE)</f>
        <v>Minería</v>
      </c>
      <c r="P4055" s="2"/>
      <c r="Q4055" s="2"/>
    </row>
    <row r="4056" spans="1:17" x14ac:dyDescent="0.25">
      <c r="A4056" t="s">
        <v>6484</v>
      </c>
      <c r="B4056" s="1">
        <v>43588</v>
      </c>
      <c r="C4056" s="1">
        <v>43594</v>
      </c>
      <c r="D4056" t="s">
        <v>14</v>
      </c>
      <c r="E4056" t="s">
        <v>6485</v>
      </c>
      <c r="F4056">
        <v>0</v>
      </c>
      <c r="G4056">
        <v>10000000</v>
      </c>
      <c r="H4056">
        <v>0</v>
      </c>
      <c r="I4056">
        <v>0</v>
      </c>
      <c r="J4056">
        <v>0</v>
      </c>
      <c r="K4056">
        <v>1.1859999999999999</v>
      </c>
      <c r="L4056" t="s">
        <v>16</v>
      </c>
      <c r="M4056" s="2">
        <v>11860000</v>
      </c>
      <c r="N4056" s="2" t="str">
        <f>VLOOKUP(Tabla1[[#This Row],[nemo]],'Nemos y clasificaciones'!$A$2:$B$5000,2,FALSE)</f>
        <v>CFI</v>
      </c>
      <c r="O4056" s="2" t="str">
        <f>VLOOKUP(Tabla1[[#This Row],[nemo]],'Nemos y clasificaciones'!$A$1:$C$3000,3,FALSE)</f>
        <v>CFI</v>
      </c>
      <c r="P4056" s="2"/>
      <c r="Q4056" s="2"/>
    </row>
    <row r="4057" spans="1:17" x14ac:dyDescent="0.25">
      <c r="A4057" t="s">
        <v>6486</v>
      </c>
      <c r="B4057" s="1">
        <v>43588</v>
      </c>
      <c r="C4057" s="1">
        <v>43594</v>
      </c>
      <c r="D4057" t="s">
        <v>14</v>
      </c>
      <c r="E4057" t="s">
        <v>6487</v>
      </c>
      <c r="F4057">
        <v>0</v>
      </c>
      <c r="G4057">
        <v>10000000</v>
      </c>
      <c r="H4057">
        <v>0</v>
      </c>
      <c r="I4057">
        <v>0</v>
      </c>
      <c r="J4057">
        <v>0</v>
      </c>
      <c r="K4057">
        <v>1.2090000000000001</v>
      </c>
      <c r="L4057" t="s">
        <v>16</v>
      </c>
      <c r="M4057" s="2">
        <v>12090000</v>
      </c>
      <c r="N4057" s="2" t="str">
        <f>VLOOKUP(Tabla1[[#This Row],[nemo]],'Nemos y clasificaciones'!$A$2:$B$5000,2,FALSE)</f>
        <v>CFI</v>
      </c>
      <c r="O4057" s="2" t="str">
        <f>VLOOKUP(Tabla1[[#This Row],[nemo]],'Nemos y clasificaciones'!$A$1:$C$3000,3,FALSE)</f>
        <v>CFI</v>
      </c>
      <c r="P4057" s="2"/>
      <c r="Q4057" s="2"/>
    </row>
    <row r="4058" spans="1:17" x14ac:dyDescent="0.25">
      <c r="A4058" t="s">
        <v>9959</v>
      </c>
      <c r="B4058" s="1">
        <v>42738</v>
      </c>
      <c r="C4058" s="1">
        <v>42744</v>
      </c>
      <c r="D4058" t="s">
        <v>21</v>
      </c>
      <c r="E4058" t="s">
        <v>9183</v>
      </c>
      <c r="F4058">
        <v>0</v>
      </c>
      <c r="G4058">
        <v>10000000</v>
      </c>
      <c r="H4058">
        <v>0</v>
      </c>
      <c r="I4058">
        <v>0</v>
      </c>
      <c r="J4058">
        <v>0</v>
      </c>
      <c r="K4058">
        <v>0.03</v>
      </c>
      <c r="L4058" t="s">
        <v>23</v>
      </c>
      <c r="M4058" s="2">
        <v>300000</v>
      </c>
      <c r="N4058" s="2" t="str">
        <f>VLOOKUP(Tabla1[[#This Row],[nemo]],'Nemos y clasificaciones'!$A$2:$B$5000,2,FALSE)</f>
        <v>CFI</v>
      </c>
      <c r="O4058" s="2" t="str">
        <f>VLOOKUP(Tabla1[[#This Row],[nemo]],'Nemos y clasificaciones'!$A$1:$C$3000,3,FALSE)</f>
        <v>CFI</v>
      </c>
      <c r="P4058" s="2"/>
      <c r="Q4058" s="2"/>
    </row>
    <row r="4059" spans="1:17" x14ac:dyDescent="0.25">
      <c r="A4059" t="s">
        <v>9297</v>
      </c>
      <c r="B4059" s="1">
        <v>42906</v>
      </c>
      <c r="C4059" s="1">
        <v>42913</v>
      </c>
      <c r="D4059" t="s">
        <v>21</v>
      </c>
      <c r="E4059" t="s">
        <v>9183</v>
      </c>
      <c r="F4059">
        <v>0</v>
      </c>
      <c r="G4059">
        <v>10000000</v>
      </c>
      <c r="H4059">
        <v>0</v>
      </c>
      <c r="I4059">
        <v>0</v>
      </c>
      <c r="J4059">
        <v>0</v>
      </c>
      <c r="K4059">
        <v>1.9E-2</v>
      </c>
      <c r="L4059" t="s">
        <v>23</v>
      </c>
      <c r="M4059" s="2">
        <v>190000</v>
      </c>
      <c r="N4059" s="2" t="str">
        <f>VLOOKUP(Tabla1[[#This Row],[nemo]],'Nemos y clasificaciones'!$A$2:$B$5000,2,FALSE)</f>
        <v>CFI</v>
      </c>
      <c r="O4059" s="2" t="str">
        <f>VLOOKUP(Tabla1[[#This Row],[nemo]],'Nemos y clasificaciones'!$A$1:$C$3000,3,FALSE)</f>
        <v>CFI</v>
      </c>
      <c r="P4059" s="2"/>
      <c r="Q4059" s="2"/>
    </row>
    <row r="4060" spans="1:17" x14ac:dyDescent="0.25">
      <c r="A4060" t="s">
        <v>9386</v>
      </c>
      <c r="B4060" s="1">
        <v>42888</v>
      </c>
      <c r="C4060" s="1">
        <v>42894</v>
      </c>
      <c r="D4060" t="s">
        <v>21</v>
      </c>
      <c r="E4060" t="s">
        <v>9183</v>
      </c>
      <c r="F4060">
        <v>0</v>
      </c>
      <c r="G4060">
        <v>10000000</v>
      </c>
      <c r="H4060">
        <v>0</v>
      </c>
      <c r="I4060">
        <v>0</v>
      </c>
      <c r="J4060">
        <v>0</v>
      </c>
      <c r="K4060">
        <v>1.7999999999999999E-2</v>
      </c>
      <c r="L4060" t="s">
        <v>23</v>
      </c>
      <c r="M4060" s="2">
        <v>180000</v>
      </c>
      <c r="N4060" s="2" t="str">
        <f>VLOOKUP(Tabla1[[#This Row],[nemo]],'Nemos y clasificaciones'!$A$2:$B$5000,2,FALSE)</f>
        <v>CFI</v>
      </c>
      <c r="O4060" s="2" t="str">
        <f>VLOOKUP(Tabla1[[#This Row],[nemo]],'Nemos y clasificaciones'!$A$1:$C$3000,3,FALSE)</f>
        <v>CFI</v>
      </c>
      <c r="P4060" s="2"/>
      <c r="Q4060" s="2"/>
    </row>
    <row r="4061" spans="1:17" x14ac:dyDescent="0.25">
      <c r="A4061" t="s">
        <v>9182</v>
      </c>
      <c r="B4061" s="1">
        <v>42922</v>
      </c>
      <c r="C4061" s="1">
        <v>42928</v>
      </c>
      <c r="D4061" t="s">
        <v>21</v>
      </c>
      <c r="E4061" t="s">
        <v>9183</v>
      </c>
      <c r="F4061">
        <v>0</v>
      </c>
      <c r="G4061">
        <v>10000000</v>
      </c>
      <c r="H4061">
        <v>0</v>
      </c>
      <c r="I4061">
        <v>0</v>
      </c>
      <c r="J4061">
        <v>0</v>
      </c>
      <c r="K4061">
        <v>5.0000000000000001E-3</v>
      </c>
      <c r="L4061" t="s">
        <v>23</v>
      </c>
      <c r="M4061" s="3">
        <v>50000</v>
      </c>
      <c r="N4061" s="2" t="str">
        <f>VLOOKUP(Tabla1[[#This Row],[nemo]],'Nemos y clasificaciones'!$A$2:$B$5000,2,FALSE)</f>
        <v>CFI</v>
      </c>
      <c r="O4061" s="3" t="str">
        <f>VLOOKUP(Tabla1[[#This Row],[nemo]],'Nemos y clasificaciones'!$A$1:$C$3000,3,FALSE)</f>
        <v>CFI</v>
      </c>
      <c r="P4061" s="3"/>
      <c r="Q4061" s="3"/>
    </row>
    <row r="4062" spans="1:17" x14ac:dyDescent="0.25">
      <c r="A4062" t="s">
        <v>6488</v>
      </c>
      <c r="B4062" s="1">
        <v>43588</v>
      </c>
      <c r="C4062" s="1">
        <v>43594</v>
      </c>
      <c r="D4062" t="s">
        <v>14</v>
      </c>
      <c r="E4062" t="s">
        <v>6489</v>
      </c>
      <c r="F4062">
        <v>0</v>
      </c>
      <c r="G4062">
        <v>10000000</v>
      </c>
      <c r="H4062">
        <v>0</v>
      </c>
      <c r="I4062">
        <v>0</v>
      </c>
      <c r="J4062">
        <v>0</v>
      </c>
      <c r="K4062">
        <v>1.1950000000000001</v>
      </c>
      <c r="L4062" t="s">
        <v>16</v>
      </c>
      <c r="M4062" s="2">
        <v>11950000</v>
      </c>
      <c r="N4062" s="2" t="str">
        <f>VLOOKUP(Tabla1[[#This Row],[nemo]],'Nemos y clasificaciones'!$A$2:$B$5000,2,FALSE)</f>
        <v>CFI</v>
      </c>
      <c r="O4062" s="2" t="str">
        <f>VLOOKUP(Tabla1[[#This Row],[nemo]],'Nemos y clasificaciones'!$A$1:$C$3000,3,FALSE)</f>
        <v>CFI</v>
      </c>
      <c r="P4062" s="2"/>
      <c r="Q4062" s="2"/>
    </row>
    <row r="4063" spans="1:17" x14ac:dyDescent="0.25">
      <c r="A4063" t="s">
        <v>1048</v>
      </c>
      <c r="B4063" s="1">
        <v>44369</v>
      </c>
      <c r="C4063" s="1">
        <v>44376</v>
      </c>
      <c r="D4063" t="s">
        <v>14</v>
      </c>
      <c r="E4063" t="s">
        <v>1049</v>
      </c>
      <c r="F4063">
        <v>0</v>
      </c>
      <c r="G4063">
        <v>500000000</v>
      </c>
      <c r="H4063">
        <v>0</v>
      </c>
      <c r="I4063">
        <v>0</v>
      </c>
      <c r="J4063">
        <v>0</v>
      </c>
      <c r="K4063">
        <v>22.661999999999999</v>
      </c>
      <c r="L4063" t="s">
        <v>54</v>
      </c>
      <c r="M4063" s="2">
        <v>11331000000</v>
      </c>
      <c r="N4063" s="2" t="str">
        <f>VLOOKUP(Tabla1[[#This Row],[nemo]],'Nemos y clasificaciones'!$A$2:$B$5000,2,FALSE)</f>
        <v>CFI</v>
      </c>
      <c r="O4063" s="2" t="str">
        <f>VLOOKUP(Tabla1[[#This Row],[nemo]],'Nemos y clasificaciones'!$A$1:$C$3000,3,FALSE)</f>
        <v>CFI</v>
      </c>
      <c r="P4063" s="2"/>
      <c r="Q4063" s="2"/>
    </row>
    <row r="4064" spans="1:17" x14ac:dyDescent="0.25">
      <c r="A4064" t="s">
        <v>6510</v>
      </c>
      <c r="B4064" s="1">
        <v>43588</v>
      </c>
      <c r="C4064" s="1">
        <v>43594</v>
      </c>
      <c r="D4064" t="s">
        <v>14</v>
      </c>
      <c r="E4064" t="s">
        <v>1049</v>
      </c>
      <c r="F4064">
        <v>0</v>
      </c>
      <c r="G4064">
        <v>500000000</v>
      </c>
      <c r="H4064">
        <v>0</v>
      </c>
      <c r="I4064">
        <v>0</v>
      </c>
      <c r="J4064">
        <v>0</v>
      </c>
      <c r="K4064">
        <v>21.92</v>
      </c>
      <c r="L4064" t="s">
        <v>54</v>
      </c>
      <c r="M4064" s="2">
        <v>10960000000</v>
      </c>
      <c r="N4064" s="2" t="str">
        <f>VLOOKUP(Tabla1[[#This Row],[nemo]],'Nemos y clasificaciones'!$A$2:$B$5000,2,FALSE)</f>
        <v>CFI</v>
      </c>
      <c r="O4064" s="2" t="str">
        <f>VLOOKUP(Tabla1[[#This Row],[nemo]],'Nemos y clasificaciones'!$A$1:$C$3000,3,FALSE)</f>
        <v>CFI</v>
      </c>
      <c r="P4064" s="2"/>
      <c r="Q4064" s="2"/>
    </row>
    <row r="4065" spans="1:17" x14ac:dyDescent="0.25">
      <c r="A4065" t="s">
        <v>9305</v>
      </c>
      <c r="B4065" s="1">
        <v>42906</v>
      </c>
      <c r="C4065" s="1">
        <v>42913</v>
      </c>
      <c r="D4065" t="s">
        <v>14</v>
      </c>
      <c r="E4065" t="s">
        <v>1049</v>
      </c>
      <c r="F4065">
        <v>0</v>
      </c>
      <c r="G4065">
        <v>500000000</v>
      </c>
      <c r="H4065">
        <v>0</v>
      </c>
      <c r="I4065">
        <v>0</v>
      </c>
      <c r="J4065">
        <v>0</v>
      </c>
      <c r="K4065">
        <v>11.262</v>
      </c>
      <c r="L4065" t="s">
        <v>54</v>
      </c>
      <c r="M4065" s="2">
        <v>5631000000</v>
      </c>
      <c r="N4065" s="2" t="str">
        <f>VLOOKUP(Tabla1[[#This Row],[nemo]],'Nemos y clasificaciones'!$A$2:$B$5000,2,FALSE)</f>
        <v>CFI</v>
      </c>
      <c r="O4065" s="2" t="str">
        <f>VLOOKUP(Tabla1[[#This Row],[nemo]],'Nemos y clasificaciones'!$A$1:$C$3000,3,FALSE)</f>
        <v>CFI</v>
      </c>
      <c r="P4065" s="2"/>
      <c r="Q4065" s="2"/>
    </row>
    <row r="4066" spans="1:17" x14ac:dyDescent="0.25">
      <c r="A4066" t="s">
        <v>4043</v>
      </c>
      <c r="B4066" s="1">
        <v>43994</v>
      </c>
      <c r="C4066" s="1">
        <v>44000</v>
      </c>
      <c r="D4066" t="s">
        <v>14</v>
      </c>
      <c r="E4066" t="s">
        <v>1049</v>
      </c>
      <c r="F4066">
        <v>0</v>
      </c>
      <c r="G4066">
        <v>500000000</v>
      </c>
      <c r="H4066">
        <v>0</v>
      </c>
      <c r="I4066">
        <v>0</v>
      </c>
      <c r="J4066">
        <v>0</v>
      </c>
      <c r="K4066">
        <v>9.2159999999999993</v>
      </c>
      <c r="L4066" t="s">
        <v>16</v>
      </c>
      <c r="M4066" s="2">
        <v>4608000000</v>
      </c>
      <c r="N4066" s="2" t="str">
        <f>VLOOKUP(Tabla1[[#This Row],[nemo]],'Nemos y clasificaciones'!$A$2:$B$5000,2,FALSE)</f>
        <v>CFI</v>
      </c>
      <c r="O4066" s="2" t="str">
        <f>VLOOKUP(Tabla1[[#This Row],[nemo]],'Nemos y clasificaciones'!$A$1:$C$3000,3,FALSE)</f>
        <v>CFI</v>
      </c>
      <c r="P4066" s="2"/>
      <c r="Q4066" s="2"/>
    </row>
    <row r="4067" spans="1:17" x14ac:dyDescent="0.25">
      <c r="A4067" t="s">
        <v>8102</v>
      </c>
      <c r="B4067" s="1">
        <v>43237</v>
      </c>
      <c r="C4067" s="1">
        <v>43244</v>
      </c>
      <c r="D4067" t="s">
        <v>14</v>
      </c>
      <c r="E4067" t="s">
        <v>1049</v>
      </c>
      <c r="F4067">
        <v>0</v>
      </c>
      <c r="G4067">
        <v>500000000</v>
      </c>
      <c r="H4067">
        <v>0</v>
      </c>
      <c r="I4067">
        <v>0</v>
      </c>
      <c r="J4067">
        <v>0</v>
      </c>
      <c r="K4067">
        <v>1.514</v>
      </c>
      <c r="L4067" t="s">
        <v>16</v>
      </c>
      <c r="M4067" s="2">
        <v>757000000</v>
      </c>
      <c r="N4067" s="2" t="str">
        <f>VLOOKUP(Tabla1[[#This Row],[nemo]],'Nemos y clasificaciones'!$A$2:$B$5000,2,FALSE)</f>
        <v>CFI</v>
      </c>
      <c r="O4067" s="2" t="str">
        <f>VLOOKUP(Tabla1[[#This Row],[nemo]],'Nemos y clasificaciones'!$A$1:$C$3000,3,FALSE)</f>
        <v>CFI</v>
      </c>
      <c r="P4067" s="2"/>
      <c r="Q4067" s="2"/>
    </row>
    <row r="4068" spans="1:17" x14ac:dyDescent="0.25">
      <c r="A4068" t="s">
        <v>1032</v>
      </c>
      <c r="B4068" s="1">
        <v>44369</v>
      </c>
      <c r="C4068" s="1">
        <v>44376</v>
      </c>
      <c r="D4068" t="s">
        <v>14</v>
      </c>
      <c r="E4068" t="s">
        <v>1033</v>
      </c>
      <c r="F4068">
        <v>0</v>
      </c>
      <c r="G4068">
        <v>10000000</v>
      </c>
      <c r="H4068">
        <v>0</v>
      </c>
      <c r="I4068">
        <v>0</v>
      </c>
      <c r="J4068">
        <v>0</v>
      </c>
      <c r="K4068">
        <v>23.356999999999999</v>
      </c>
      <c r="L4068" t="s">
        <v>54</v>
      </c>
      <c r="M4068" s="2">
        <v>233570000</v>
      </c>
      <c r="N4068" s="2" t="str">
        <f>VLOOKUP(Tabla1[[#This Row],[nemo]],'Nemos y clasificaciones'!$A$2:$B$5000,2,FALSE)</f>
        <v>CFI</v>
      </c>
      <c r="O4068" s="2" t="str">
        <f>VLOOKUP(Tabla1[[#This Row],[nemo]],'Nemos y clasificaciones'!$A$1:$C$3000,3,FALSE)</f>
        <v>CFI</v>
      </c>
      <c r="P4068" s="2"/>
      <c r="Q4068" s="2"/>
    </row>
    <row r="4069" spans="1:17" x14ac:dyDescent="0.25">
      <c r="A4069" t="s">
        <v>6479</v>
      </c>
      <c r="B4069" s="1">
        <v>43588</v>
      </c>
      <c r="C4069" s="1">
        <v>43594</v>
      </c>
      <c r="D4069" t="s">
        <v>14</v>
      </c>
      <c r="E4069" t="s">
        <v>1033</v>
      </c>
      <c r="F4069">
        <v>0</v>
      </c>
      <c r="G4069">
        <v>10000000</v>
      </c>
      <c r="H4069">
        <v>0</v>
      </c>
      <c r="I4069">
        <v>0</v>
      </c>
      <c r="J4069">
        <v>0</v>
      </c>
      <c r="K4069">
        <v>22.233000000000001</v>
      </c>
      <c r="L4069" t="s">
        <v>54</v>
      </c>
      <c r="M4069" s="2">
        <v>222330000</v>
      </c>
      <c r="N4069" s="2" t="str">
        <f>VLOOKUP(Tabla1[[#This Row],[nemo]],'Nemos y clasificaciones'!$A$2:$B$5000,2,FALSE)</f>
        <v>CFI</v>
      </c>
      <c r="O4069" s="2" t="str">
        <f>VLOOKUP(Tabla1[[#This Row],[nemo]],'Nemos y clasificaciones'!$A$1:$C$3000,3,FALSE)</f>
        <v>CFI</v>
      </c>
      <c r="P4069" s="2"/>
      <c r="Q4069" s="2"/>
    </row>
    <row r="4070" spans="1:17" x14ac:dyDescent="0.25">
      <c r="A4070" t="s">
        <v>9298</v>
      </c>
      <c r="B4070" s="1">
        <v>42906</v>
      </c>
      <c r="C4070" s="1">
        <v>42913</v>
      </c>
      <c r="D4070" t="s">
        <v>14</v>
      </c>
      <c r="E4070" t="s">
        <v>1033</v>
      </c>
      <c r="F4070">
        <v>0</v>
      </c>
      <c r="G4070">
        <v>10000000</v>
      </c>
      <c r="H4070">
        <v>0</v>
      </c>
      <c r="I4070">
        <v>0</v>
      </c>
      <c r="J4070">
        <v>0</v>
      </c>
      <c r="K4070">
        <v>11.272</v>
      </c>
      <c r="L4070" t="s">
        <v>54</v>
      </c>
      <c r="M4070" s="2">
        <v>112720000</v>
      </c>
      <c r="N4070" s="2" t="str">
        <f>VLOOKUP(Tabla1[[#This Row],[nemo]],'Nemos y clasificaciones'!$A$2:$B$5000,2,FALSE)</f>
        <v>CFI</v>
      </c>
      <c r="O4070" s="2" t="str">
        <f>VLOOKUP(Tabla1[[#This Row],[nemo]],'Nemos y clasificaciones'!$A$1:$C$3000,3,FALSE)</f>
        <v>CFI</v>
      </c>
      <c r="P4070" s="2"/>
      <c r="Q4070" s="2"/>
    </row>
    <row r="4071" spans="1:17" x14ac:dyDescent="0.25">
      <c r="A4071" t="s">
        <v>4040</v>
      </c>
      <c r="B4071" s="1">
        <v>43994</v>
      </c>
      <c r="C4071" s="1">
        <v>44000</v>
      </c>
      <c r="D4071" t="s">
        <v>14</v>
      </c>
      <c r="E4071" t="s">
        <v>1033</v>
      </c>
      <c r="F4071">
        <v>0</v>
      </c>
      <c r="G4071">
        <v>10000000</v>
      </c>
      <c r="H4071">
        <v>0</v>
      </c>
      <c r="I4071">
        <v>0</v>
      </c>
      <c r="J4071">
        <v>0</v>
      </c>
      <c r="K4071">
        <v>9.4260000000000002</v>
      </c>
      <c r="L4071" t="s">
        <v>16</v>
      </c>
      <c r="M4071" s="2">
        <v>94260000</v>
      </c>
      <c r="N4071" s="2" t="str">
        <f>VLOOKUP(Tabla1[[#This Row],[nemo]],'Nemos y clasificaciones'!$A$2:$B$5000,2,FALSE)</f>
        <v>CFI</v>
      </c>
      <c r="O4071" s="2" t="str">
        <f>VLOOKUP(Tabla1[[#This Row],[nemo]],'Nemos y clasificaciones'!$A$1:$C$3000,3,FALSE)</f>
        <v>CFI</v>
      </c>
      <c r="P4071" s="2"/>
      <c r="Q4071" s="2"/>
    </row>
    <row r="4072" spans="1:17" x14ac:dyDescent="0.25">
      <c r="A4072" t="s">
        <v>8072</v>
      </c>
      <c r="B4072" s="1">
        <v>43237</v>
      </c>
      <c r="C4072" s="1">
        <v>43244</v>
      </c>
      <c r="D4072" t="s">
        <v>14</v>
      </c>
      <c r="E4072" t="s">
        <v>1033</v>
      </c>
      <c r="F4072">
        <v>0</v>
      </c>
      <c r="G4072">
        <v>10000000</v>
      </c>
      <c r="H4072">
        <v>0</v>
      </c>
      <c r="I4072">
        <v>0</v>
      </c>
      <c r="J4072">
        <v>0</v>
      </c>
      <c r="K4072">
        <v>1.526</v>
      </c>
      <c r="L4072" t="s">
        <v>16</v>
      </c>
      <c r="M4072" s="2">
        <v>15260000</v>
      </c>
      <c r="N4072" s="2" t="str">
        <f>VLOOKUP(Tabla1[[#This Row],[nemo]],'Nemos y clasificaciones'!$A$2:$B$5000,2,FALSE)</f>
        <v>CFI</v>
      </c>
      <c r="O4072" s="2" t="str">
        <f>VLOOKUP(Tabla1[[#This Row],[nemo]],'Nemos y clasificaciones'!$A$1:$C$3000,3,FALSE)</f>
        <v>CFI</v>
      </c>
      <c r="P4072" s="2"/>
      <c r="Q4072" s="2"/>
    </row>
    <row r="4073" spans="1:17" x14ac:dyDescent="0.25">
      <c r="A4073" t="s">
        <v>1029</v>
      </c>
      <c r="B4073" s="1">
        <v>44369</v>
      </c>
      <c r="C4073" s="1">
        <v>44376</v>
      </c>
      <c r="D4073" t="s">
        <v>14</v>
      </c>
      <c r="E4073" t="s">
        <v>1030</v>
      </c>
      <c r="F4073">
        <v>0</v>
      </c>
      <c r="G4073">
        <v>1000000</v>
      </c>
      <c r="H4073">
        <v>0</v>
      </c>
      <c r="I4073">
        <v>0</v>
      </c>
      <c r="J4073">
        <v>0</v>
      </c>
      <c r="K4073">
        <v>23.087</v>
      </c>
      <c r="L4073" t="s">
        <v>54</v>
      </c>
      <c r="M4073" s="2">
        <v>23087000</v>
      </c>
      <c r="N4073" s="2" t="str">
        <f>VLOOKUP(Tabla1[[#This Row],[nemo]],'Nemos y clasificaciones'!$A$2:$B$5000,2,FALSE)</f>
        <v>CFI</v>
      </c>
      <c r="O4073" s="2" t="str">
        <f>VLOOKUP(Tabla1[[#This Row],[nemo]],'Nemos y clasificaciones'!$A$1:$C$3000,3,FALSE)</f>
        <v>CFI</v>
      </c>
      <c r="P4073" s="2"/>
      <c r="Q4073" s="2"/>
    </row>
    <row r="4074" spans="1:17" x14ac:dyDescent="0.25">
      <c r="A4074" t="s">
        <v>6470</v>
      </c>
      <c r="B4074" s="1">
        <v>43588</v>
      </c>
      <c r="C4074" s="1">
        <v>43594</v>
      </c>
      <c r="D4074" t="s">
        <v>14</v>
      </c>
      <c r="E4074" t="s">
        <v>1030</v>
      </c>
      <c r="F4074">
        <v>0</v>
      </c>
      <c r="G4074">
        <v>1000000</v>
      </c>
      <c r="H4074">
        <v>0</v>
      </c>
      <c r="I4074">
        <v>0</v>
      </c>
      <c r="J4074">
        <v>0</v>
      </c>
      <c r="K4074">
        <v>22.161000000000001</v>
      </c>
      <c r="L4074" t="s">
        <v>54</v>
      </c>
      <c r="M4074" s="2">
        <v>22161000</v>
      </c>
      <c r="N4074" s="2" t="str">
        <f>VLOOKUP(Tabla1[[#This Row],[nemo]],'Nemos y clasificaciones'!$A$2:$B$5000,2,FALSE)</f>
        <v>CFI</v>
      </c>
      <c r="O4074" s="2" t="str">
        <f>VLOOKUP(Tabla1[[#This Row],[nemo]],'Nemos y clasificaciones'!$A$1:$C$3000,3,FALSE)</f>
        <v>CFI</v>
      </c>
      <c r="P4074" s="2"/>
      <c r="Q4074" s="2"/>
    </row>
    <row r="4075" spans="1:17" x14ac:dyDescent="0.25">
      <c r="A4075" t="s">
        <v>9287</v>
      </c>
      <c r="B4075" s="1">
        <v>42906</v>
      </c>
      <c r="C4075" s="1">
        <v>42913</v>
      </c>
      <c r="D4075" t="s">
        <v>14</v>
      </c>
      <c r="E4075" t="s">
        <v>1030</v>
      </c>
      <c r="F4075">
        <v>0</v>
      </c>
      <c r="G4075">
        <v>1000000</v>
      </c>
      <c r="H4075">
        <v>0</v>
      </c>
      <c r="I4075">
        <v>0</v>
      </c>
      <c r="J4075">
        <v>0</v>
      </c>
      <c r="K4075">
        <v>11.318</v>
      </c>
      <c r="L4075" t="s">
        <v>54</v>
      </c>
      <c r="M4075" s="2">
        <v>11318000</v>
      </c>
      <c r="N4075" s="2" t="str">
        <f>VLOOKUP(Tabla1[[#This Row],[nemo]],'Nemos y clasificaciones'!$A$2:$B$5000,2,FALSE)</f>
        <v>CFI</v>
      </c>
      <c r="O4075" s="2" t="str">
        <f>VLOOKUP(Tabla1[[#This Row],[nemo]],'Nemos y clasificaciones'!$A$1:$C$3000,3,FALSE)</f>
        <v>CFI</v>
      </c>
      <c r="P4075" s="2"/>
      <c r="Q4075" s="2"/>
    </row>
    <row r="4076" spans="1:17" x14ac:dyDescent="0.25">
      <c r="A4076" t="s">
        <v>4030</v>
      </c>
      <c r="B4076" s="1">
        <v>43994</v>
      </c>
      <c r="C4076" s="1">
        <v>44000</v>
      </c>
      <c r="D4076" t="s">
        <v>14</v>
      </c>
      <c r="E4076" t="s">
        <v>1030</v>
      </c>
      <c r="F4076">
        <v>0</v>
      </c>
      <c r="G4076">
        <v>1000000</v>
      </c>
      <c r="H4076">
        <v>0</v>
      </c>
      <c r="I4076">
        <v>0</v>
      </c>
      <c r="J4076">
        <v>0</v>
      </c>
      <c r="K4076">
        <v>9.3539999999999992</v>
      </c>
      <c r="L4076" t="s">
        <v>16</v>
      </c>
      <c r="M4076" s="2">
        <v>9354000</v>
      </c>
      <c r="N4076" s="2" t="str">
        <f>VLOOKUP(Tabla1[[#This Row],[nemo]],'Nemos y clasificaciones'!$A$2:$B$5000,2,FALSE)</f>
        <v>CFI</v>
      </c>
      <c r="O4076" s="2" t="str">
        <f>VLOOKUP(Tabla1[[#This Row],[nemo]],'Nemos y clasificaciones'!$A$1:$C$3000,3,FALSE)</f>
        <v>CFI</v>
      </c>
      <c r="P4076" s="2"/>
      <c r="Q4076" s="2"/>
    </row>
    <row r="4077" spans="1:17" x14ac:dyDescent="0.25">
      <c r="A4077" t="s">
        <v>8067</v>
      </c>
      <c r="B4077" s="1">
        <v>43237</v>
      </c>
      <c r="C4077" s="1">
        <v>43244</v>
      </c>
      <c r="D4077" t="s">
        <v>14</v>
      </c>
      <c r="E4077" t="s">
        <v>1030</v>
      </c>
      <c r="F4077">
        <v>0</v>
      </c>
      <c r="G4077">
        <v>1000000</v>
      </c>
      <c r="H4077">
        <v>0</v>
      </c>
      <c r="I4077">
        <v>0</v>
      </c>
      <c r="J4077">
        <v>0</v>
      </c>
      <c r="K4077">
        <v>1.526</v>
      </c>
      <c r="L4077" t="s">
        <v>16</v>
      </c>
      <c r="M4077" s="2">
        <v>1526000</v>
      </c>
      <c r="N4077" s="2" t="str">
        <f>VLOOKUP(Tabla1[[#This Row],[nemo]],'Nemos y clasificaciones'!$A$2:$B$5000,2,FALSE)</f>
        <v>CFI</v>
      </c>
      <c r="O4077" s="2" t="str">
        <f>VLOOKUP(Tabla1[[#This Row],[nemo]],'Nemos y clasificaciones'!$A$1:$C$3000,3,FALSE)</f>
        <v>CFI</v>
      </c>
      <c r="P4077" s="2"/>
      <c r="Q4077" s="2"/>
    </row>
    <row r="4078" spans="1:17" x14ac:dyDescent="0.25">
      <c r="A4078" t="s">
        <v>1175</v>
      </c>
      <c r="B4078" s="1">
        <v>44363</v>
      </c>
      <c r="C4078" s="1">
        <v>44369</v>
      </c>
      <c r="D4078" t="s">
        <v>14</v>
      </c>
      <c r="E4078" t="s">
        <v>1176</v>
      </c>
      <c r="F4078">
        <v>0</v>
      </c>
      <c r="G4078">
        <v>10000000</v>
      </c>
      <c r="H4078">
        <v>0</v>
      </c>
      <c r="I4078">
        <v>0</v>
      </c>
      <c r="J4078">
        <v>0</v>
      </c>
      <c r="K4078">
        <v>7.3049999999999997</v>
      </c>
      <c r="L4078" t="s">
        <v>16</v>
      </c>
      <c r="M4078" s="2">
        <v>73050000</v>
      </c>
      <c r="N4078" s="2" t="str">
        <f>VLOOKUP(Tabla1[[#This Row],[nemo]],'Nemos y clasificaciones'!$A$2:$B$5000,2,FALSE)</f>
        <v>CFI</v>
      </c>
      <c r="O4078" s="2" t="str">
        <f>VLOOKUP(Tabla1[[#This Row],[nemo]],'Nemos y clasificaciones'!$A$1:$C$3000,3,FALSE)</f>
        <v>CFI</v>
      </c>
      <c r="P4078" s="2"/>
      <c r="Q4078" s="2"/>
    </row>
    <row r="4079" spans="1:17" x14ac:dyDescent="0.25">
      <c r="A4079" t="s">
        <v>3925</v>
      </c>
      <c r="B4079" s="1">
        <v>43999</v>
      </c>
      <c r="C4079" s="1">
        <v>44005</v>
      </c>
      <c r="D4079" t="s">
        <v>14</v>
      </c>
      <c r="E4079" t="s">
        <v>1176</v>
      </c>
      <c r="F4079">
        <v>0</v>
      </c>
      <c r="G4079">
        <v>10000000</v>
      </c>
      <c r="H4079">
        <v>0</v>
      </c>
      <c r="I4079">
        <v>0</v>
      </c>
      <c r="J4079">
        <v>0</v>
      </c>
      <c r="K4079">
        <v>5.4729999999999999</v>
      </c>
      <c r="L4079" t="s">
        <v>16</v>
      </c>
      <c r="M4079" s="2">
        <v>54730000</v>
      </c>
      <c r="N4079" s="2" t="str">
        <f>VLOOKUP(Tabla1[[#This Row],[nemo]],'Nemos y clasificaciones'!$A$2:$B$5000,2,FALSE)</f>
        <v>CFI</v>
      </c>
      <c r="O4079" s="2" t="str">
        <f>VLOOKUP(Tabla1[[#This Row],[nemo]],'Nemos y clasificaciones'!$A$1:$C$3000,3,FALSE)</f>
        <v>CFI</v>
      </c>
      <c r="P4079" s="2"/>
      <c r="Q4079" s="2"/>
    </row>
    <row r="4080" spans="1:17" x14ac:dyDescent="0.25">
      <c r="A4080" t="s">
        <v>4079</v>
      </c>
      <c r="B4080" s="1">
        <v>43987</v>
      </c>
      <c r="C4080" s="1">
        <v>43993</v>
      </c>
      <c r="D4080" t="s">
        <v>14</v>
      </c>
      <c r="E4080" t="s">
        <v>4080</v>
      </c>
      <c r="F4080">
        <v>0</v>
      </c>
      <c r="G4080">
        <v>10000000</v>
      </c>
      <c r="H4080">
        <v>0</v>
      </c>
      <c r="I4080">
        <v>0</v>
      </c>
      <c r="J4080">
        <v>0</v>
      </c>
      <c r="K4080">
        <v>633.755</v>
      </c>
      <c r="L4080" t="s">
        <v>19</v>
      </c>
      <c r="M4080" s="2">
        <v>6337550000</v>
      </c>
      <c r="N4080" s="2" t="str">
        <f>VLOOKUP(Tabla1[[#This Row],[nemo]],'Nemos y clasificaciones'!$A$2:$B$5000,2,FALSE)</f>
        <v>CFI</v>
      </c>
      <c r="O4080" s="2" t="str">
        <f>VLOOKUP(Tabla1[[#This Row],[nemo]],'Nemos y clasificaciones'!$A$1:$C$3000,3,FALSE)</f>
        <v>CFI</v>
      </c>
      <c r="P4080" s="2"/>
      <c r="Q4080" s="2"/>
    </row>
    <row r="4081" spans="1:17" x14ac:dyDescent="0.25">
      <c r="A4081" t="s">
        <v>6482</v>
      </c>
      <c r="B4081" s="1">
        <v>43588</v>
      </c>
      <c r="C4081" s="1">
        <v>43594</v>
      </c>
      <c r="D4081" t="s">
        <v>14</v>
      </c>
      <c r="E4081" t="s">
        <v>4080</v>
      </c>
      <c r="F4081">
        <v>0</v>
      </c>
      <c r="G4081">
        <v>10000000</v>
      </c>
      <c r="H4081">
        <v>0</v>
      </c>
      <c r="I4081">
        <v>0</v>
      </c>
      <c r="J4081">
        <v>0</v>
      </c>
      <c r="K4081">
        <v>374.084</v>
      </c>
      <c r="L4081" t="s">
        <v>19</v>
      </c>
      <c r="M4081" s="2">
        <v>3740840000</v>
      </c>
      <c r="N4081" s="2" t="str">
        <f>VLOOKUP(Tabla1[[#This Row],[nemo]],'Nemos y clasificaciones'!$A$2:$B$5000,2,FALSE)</f>
        <v>CFI</v>
      </c>
      <c r="O4081" s="2" t="str">
        <f>VLOOKUP(Tabla1[[#This Row],[nemo]],'Nemos y clasificaciones'!$A$1:$C$3000,3,FALSE)</f>
        <v>CFI</v>
      </c>
      <c r="P4081" s="2"/>
      <c r="Q4081" s="2"/>
    </row>
    <row r="4082" spans="1:17" x14ac:dyDescent="0.25">
      <c r="A4082" t="s">
        <v>9150</v>
      </c>
      <c r="B4082" s="1">
        <v>42941</v>
      </c>
      <c r="C4082" s="1">
        <v>42947</v>
      </c>
      <c r="D4082" t="s">
        <v>14</v>
      </c>
      <c r="E4082" t="s">
        <v>709</v>
      </c>
      <c r="F4082">
        <v>0</v>
      </c>
      <c r="G4082">
        <v>1300</v>
      </c>
      <c r="H4082">
        <v>0</v>
      </c>
      <c r="I4082">
        <v>0</v>
      </c>
      <c r="J4082">
        <v>0</v>
      </c>
      <c r="K4082">
        <v>65000</v>
      </c>
      <c r="L4082" t="s">
        <v>19</v>
      </c>
      <c r="M4082" s="2">
        <v>84500000</v>
      </c>
      <c r="N4082" s="2" t="str">
        <f>VLOOKUP(Tabla1[[#This Row],[nemo]],'Nemos y clasificaciones'!$A$2:$B$5000,2,FALSE)</f>
        <v>INMOBILIARIA CENTRAL DE ESTACIONAMIENTOS AGUSTINAS S.A.</v>
      </c>
      <c r="O4082" s="2" t="str">
        <f>VLOOKUP(Tabla1[[#This Row],[nemo]],'Nemos y clasificaciones'!$A$1:$C$3000,3,FALSE)</f>
        <v>Servicios financieros</v>
      </c>
      <c r="P4082" s="2"/>
      <c r="Q4082" s="2"/>
    </row>
    <row r="4083" spans="1:17" x14ac:dyDescent="0.25">
      <c r="A4083" t="s">
        <v>4081</v>
      </c>
      <c r="B4083" s="1">
        <v>43987</v>
      </c>
      <c r="C4083" s="1">
        <v>43993</v>
      </c>
      <c r="D4083" t="s">
        <v>14</v>
      </c>
      <c r="E4083" t="s">
        <v>4082</v>
      </c>
      <c r="F4083">
        <v>0</v>
      </c>
      <c r="G4083">
        <v>10000000</v>
      </c>
      <c r="H4083">
        <v>0</v>
      </c>
      <c r="I4083">
        <v>0</v>
      </c>
      <c r="J4083">
        <v>0</v>
      </c>
      <c r="K4083">
        <v>646.16200000000003</v>
      </c>
      <c r="L4083" t="s">
        <v>19</v>
      </c>
      <c r="M4083" s="2">
        <v>6461620000</v>
      </c>
      <c r="N4083" s="2" t="str">
        <f>VLOOKUP(Tabla1[[#This Row],[nemo]],'Nemos y clasificaciones'!$A$2:$B$5000,2,FALSE)</f>
        <v>CFI</v>
      </c>
      <c r="O4083" s="2" t="str">
        <f>VLOOKUP(Tabla1[[#This Row],[nemo]],'Nemos y clasificaciones'!$A$1:$C$3000,3,FALSE)</f>
        <v>CFI</v>
      </c>
      <c r="P4083" s="2"/>
      <c r="Q4083" s="2"/>
    </row>
    <row r="4084" spans="1:17" x14ac:dyDescent="0.25">
      <c r="A4084" t="s">
        <v>6481</v>
      </c>
      <c r="B4084" s="1">
        <v>43588</v>
      </c>
      <c r="C4084" s="1">
        <v>43594</v>
      </c>
      <c r="D4084" t="s">
        <v>14</v>
      </c>
      <c r="E4084" t="s">
        <v>4082</v>
      </c>
      <c r="F4084">
        <v>0</v>
      </c>
      <c r="G4084">
        <v>10000000</v>
      </c>
      <c r="H4084">
        <v>0</v>
      </c>
      <c r="I4084">
        <v>0</v>
      </c>
      <c r="J4084">
        <v>0</v>
      </c>
      <c r="K4084">
        <v>376.983</v>
      </c>
      <c r="L4084" t="s">
        <v>19</v>
      </c>
      <c r="M4084" s="2">
        <v>3769830000</v>
      </c>
      <c r="N4084" s="2" t="str">
        <f>VLOOKUP(Tabla1[[#This Row],[nemo]],'Nemos y clasificaciones'!$A$2:$B$5000,2,FALSE)</f>
        <v>CFI</v>
      </c>
      <c r="O4084" s="2" t="str">
        <f>VLOOKUP(Tabla1[[#This Row],[nemo]],'Nemos y clasificaciones'!$A$1:$C$3000,3,FALSE)</f>
        <v>CFI</v>
      </c>
      <c r="P4084" s="2"/>
      <c r="Q4084" s="2"/>
    </row>
    <row r="4085" spans="1:17" x14ac:dyDescent="0.25">
      <c r="A4085" t="s">
        <v>4077</v>
      </c>
      <c r="B4085" s="1">
        <v>43987</v>
      </c>
      <c r="C4085" s="1">
        <v>43993</v>
      </c>
      <c r="D4085" t="s">
        <v>14</v>
      </c>
      <c r="E4085" t="s">
        <v>4078</v>
      </c>
      <c r="F4085">
        <v>0</v>
      </c>
      <c r="G4085">
        <v>10000000</v>
      </c>
      <c r="H4085">
        <v>0</v>
      </c>
      <c r="I4085">
        <v>0</v>
      </c>
      <c r="J4085">
        <v>0</v>
      </c>
      <c r="K4085">
        <v>650.09299999999996</v>
      </c>
      <c r="L4085" t="s">
        <v>19</v>
      </c>
      <c r="M4085" s="2">
        <v>6500930000</v>
      </c>
      <c r="N4085" s="2" t="str">
        <f>VLOOKUP(Tabla1[[#This Row],[nemo]],'Nemos y clasificaciones'!$A$2:$B$5000,2,FALSE)</f>
        <v>CFI</v>
      </c>
      <c r="O4085" s="2" t="str">
        <f>VLOOKUP(Tabla1[[#This Row],[nemo]],'Nemos y clasificaciones'!$A$1:$C$3000,3,FALSE)</f>
        <v>CFI</v>
      </c>
      <c r="P4085" s="2"/>
      <c r="Q4085" s="2"/>
    </row>
    <row r="4086" spans="1:17" x14ac:dyDescent="0.25">
      <c r="A4086" t="s">
        <v>6480</v>
      </c>
      <c r="B4086" s="1">
        <v>43588</v>
      </c>
      <c r="C4086" s="1">
        <v>43594</v>
      </c>
      <c r="D4086" t="s">
        <v>14</v>
      </c>
      <c r="E4086" t="s">
        <v>4078</v>
      </c>
      <c r="F4086">
        <v>0</v>
      </c>
      <c r="G4086">
        <v>10000000</v>
      </c>
      <c r="H4086">
        <v>0</v>
      </c>
      <c r="I4086">
        <v>0</v>
      </c>
      <c r="J4086">
        <v>0</v>
      </c>
      <c r="K4086">
        <v>380.49599999999998</v>
      </c>
      <c r="L4086" t="s">
        <v>19</v>
      </c>
      <c r="M4086" s="2">
        <v>3804960000</v>
      </c>
      <c r="N4086" s="2" t="str">
        <f>VLOOKUP(Tabla1[[#This Row],[nemo]],'Nemos y clasificaciones'!$A$2:$B$5000,2,FALSE)</f>
        <v>CFI</v>
      </c>
      <c r="O4086" s="2" t="str">
        <f>VLOOKUP(Tabla1[[#This Row],[nemo]],'Nemos y clasificaciones'!$A$1:$C$3000,3,FALSE)</f>
        <v>CFI</v>
      </c>
      <c r="P4086" s="2"/>
      <c r="Q4086" s="2"/>
    </row>
    <row r="4087" spans="1:17" x14ac:dyDescent="0.25">
      <c r="A4087" t="s">
        <v>4075</v>
      </c>
      <c r="B4087" s="1">
        <v>43987</v>
      </c>
      <c r="C4087" s="1">
        <v>43993</v>
      </c>
      <c r="D4087" t="s">
        <v>14</v>
      </c>
      <c r="E4087" t="s">
        <v>4076</v>
      </c>
      <c r="F4087">
        <v>0</v>
      </c>
      <c r="G4087">
        <v>10000000</v>
      </c>
      <c r="H4087">
        <v>0</v>
      </c>
      <c r="I4087">
        <v>0</v>
      </c>
      <c r="J4087">
        <v>0</v>
      </c>
      <c r="K4087">
        <v>675.40899999999999</v>
      </c>
      <c r="L4087" t="s">
        <v>19</v>
      </c>
      <c r="M4087" s="2">
        <v>6754090000</v>
      </c>
      <c r="N4087" s="2" t="str">
        <f>VLOOKUP(Tabla1[[#This Row],[nemo]],'Nemos y clasificaciones'!$A$2:$B$5000,2,FALSE)</f>
        <v>CFI</v>
      </c>
      <c r="O4087" s="2" t="str">
        <f>VLOOKUP(Tabla1[[#This Row],[nemo]],'Nemos y clasificaciones'!$A$1:$C$3000,3,FALSE)</f>
        <v>CFI</v>
      </c>
      <c r="P4087" s="2"/>
      <c r="Q4087" s="2"/>
    </row>
    <row r="4088" spans="1:17" x14ac:dyDescent="0.25">
      <c r="A4088" t="s">
        <v>6483</v>
      </c>
      <c r="B4088" s="1">
        <v>43588</v>
      </c>
      <c r="C4088" s="1">
        <v>43594</v>
      </c>
      <c r="D4088" t="s">
        <v>14</v>
      </c>
      <c r="E4088" t="s">
        <v>4076</v>
      </c>
      <c r="F4088">
        <v>0</v>
      </c>
      <c r="G4088">
        <v>10000000</v>
      </c>
      <c r="H4088">
        <v>0</v>
      </c>
      <c r="I4088">
        <v>0</v>
      </c>
      <c r="J4088">
        <v>0</v>
      </c>
      <c r="K4088">
        <v>393.02100000000002</v>
      </c>
      <c r="L4088" t="s">
        <v>19</v>
      </c>
      <c r="M4088" s="2">
        <v>3930210000</v>
      </c>
      <c r="N4088" s="2" t="str">
        <f>VLOOKUP(Tabla1[[#This Row],[nemo]],'Nemos y clasificaciones'!$A$2:$B$5000,2,FALSE)</f>
        <v>CFI</v>
      </c>
      <c r="O4088" s="2" t="str">
        <f>VLOOKUP(Tabla1[[#This Row],[nemo]],'Nemos y clasificaciones'!$A$1:$C$3000,3,FALSE)</f>
        <v>CFI</v>
      </c>
      <c r="P4088" s="2"/>
      <c r="Q4088" s="2"/>
    </row>
    <row r="4089" spans="1:17" x14ac:dyDescent="0.25">
      <c r="A4089" t="s">
        <v>393</v>
      </c>
      <c r="B4089" s="1">
        <v>44433</v>
      </c>
      <c r="C4089" s="1">
        <v>44439</v>
      </c>
      <c r="D4089" t="s">
        <v>21</v>
      </c>
      <c r="E4089" t="s">
        <v>394</v>
      </c>
      <c r="F4089">
        <v>0</v>
      </c>
      <c r="G4089">
        <v>10000000</v>
      </c>
      <c r="H4089">
        <v>0</v>
      </c>
      <c r="I4089">
        <v>0</v>
      </c>
      <c r="J4089">
        <v>0</v>
      </c>
      <c r="K4089">
        <v>2.5999999999999999E-2</v>
      </c>
      <c r="L4089" t="s">
        <v>23</v>
      </c>
      <c r="M4089" s="2">
        <v>260000</v>
      </c>
      <c r="N4089" s="2" t="str">
        <f>VLOOKUP(Tabla1[[#This Row],[nemo]],'Nemos y clasificaciones'!$A$2:$B$5000,2,FALSE)</f>
        <v>CFI</v>
      </c>
      <c r="O4089" s="2" t="str">
        <f>VLOOKUP(Tabla1[[#This Row],[nemo]],'Nemos y clasificaciones'!$A$1:$C$3000,3,FALSE)</f>
        <v>CFI</v>
      </c>
      <c r="P4089" s="2"/>
      <c r="Q4089" s="2"/>
    </row>
    <row r="4090" spans="1:17" x14ac:dyDescent="0.25">
      <c r="A4090" t="s">
        <v>2223</v>
      </c>
      <c r="B4090" s="1">
        <v>44293</v>
      </c>
      <c r="C4090" s="1">
        <v>44299</v>
      </c>
      <c r="D4090" t="s">
        <v>21</v>
      </c>
      <c r="E4090" t="s">
        <v>394</v>
      </c>
      <c r="F4090">
        <v>0</v>
      </c>
      <c r="G4090">
        <v>1196041</v>
      </c>
      <c r="H4090">
        <v>0</v>
      </c>
      <c r="I4090">
        <v>0</v>
      </c>
      <c r="J4090">
        <v>0</v>
      </c>
      <c r="K4090">
        <v>2.1999999999999999E-2</v>
      </c>
      <c r="L4090" t="s">
        <v>23</v>
      </c>
      <c r="M4090" s="3">
        <v>26312.901999999998</v>
      </c>
      <c r="N4090" s="2" t="str">
        <f>VLOOKUP(Tabla1[[#This Row],[nemo]],'Nemos y clasificaciones'!$A$2:$B$5000,2,FALSE)</f>
        <v>CFI</v>
      </c>
      <c r="O4090" s="3" t="str">
        <f>VLOOKUP(Tabla1[[#This Row],[nemo]],'Nemos y clasificaciones'!$A$1:$C$3000,3,FALSE)</f>
        <v>CFI</v>
      </c>
      <c r="P4090" s="3"/>
      <c r="Q4090" s="3"/>
    </row>
    <row r="4091" spans="1:17" x14ac:dyDescent="0.25">
      <c r="A4091" t="s">
        <v>391</v>
      </c>
      <c r="B4091" s="1">
        <v>44433</v>
      </c>
      <c r="C4091" s="1">
        <v>44439</v>
      </c>
      <c r="D4091" t="s">
        <v>21</v>
      </c>
      <c r="E4091" t="s">
        <v>392</v>
      </c>
      <c r="F4091">
        <v>0</v>
      </c>
      <c r="G4091">
        <v>10000000</v>
      </c>
      <c r="H4091">
        <v>0</v>
      </c>
      <c r="I4091">
        <v>0</v>
      </c>
      <c r="J4091">
        <v>0</v>
      </c>
      <c r="K4091">
        <v>2.5000000000000001E-2</v>
      </c>
      <c r="L4091" t="s">
        <v>23</v>
      </c>
      <c r="M4091" s="2">
        <v>250000</v>
      </c>
      <c r="N4091" s="2" t="str">
        <f>VLOOKUP(Tabla1[[#This Row],[nemo]],'Nemos y clasificaciones'!$A$2:$B$5000,2,FALSE)</f>
        <v>CFI</v>
      </c>
      <c r="O4091" s="2" t="str">
        <f>VLOOKUP(Tabla1[[#This Row],[nemo]],'Nemos y clasificaciones'!$A$1:$C$3000,3,FALSE)</f>
        <v>CFI</v>
      </c>
      <c r="P4091" s="2"/>
      <c r="Q4091" s="2"/>
    </row>
    <row r="4092" spans="1:17" x14ac:dyDescent="0.25">
      <c r="A4092" t="s">
        <v>2219</v>
      </c>
      <c r="B4092" s="1">
        <v>44293</v>
      </c>
      <c r="C4092" s="1">
        <v>44299</v>
      </c>
      <c r="D4092" t="s">
        <v>21</v>
      </c>
      <c r="E4092" t="s">
        <v>392</v>
      </c>
      <c r="F4092">
        <v>0</v>
      </c>
      <c r="G4092">
        <v>110210</v>
      </c>
      <c r="H4092">
        <v>0</v>
      </c>
      <c r="I4092">
        <v>0</v>
      </c>
      <c r="J4092">
        <v>0</v>
      </c>
      <c r="K4092">
        <v>2.1000000000000001E-2</v>
      </c>
      <c r="L4092" t="s">
        <v>23</v>
      </c>
      <c r="M4092" s="4">
        <v>2314.41</v>
      </c>
      <c r="N4092" s="2" t="str">
        <f>VLOOKUP(Tabla1[[#This Row],[nemo]],'Nemos y clasificaciones'!$A$2:$B$5000,2,FALSE)</f>
        <v>CFI</v>
      </c>
      <c r="O4092" s="4" t="str">
        <f>VLOOKUP(Tabla1[[#This Row],[nemo]],'Nemos y clasificaciones'!$A$1:$C$3000,3,FALSE)</f>
        <v>CFI</v>
      </c>
      <c r="P4092" s="4"/>
      <c r="Q4092" s="4"/>
    </row>
    <row r="4093" spans="1:17" x14ac:dyDescent="0.25">
      <c r="A4093" t="s">
        <v>8045</v>
      </c>
      <c r="B4093" s="1">
        <v>43238</v>
      </c>
      <c r="C4093" s="1">
        <v>43245</v>
      </c>
      <c r="D4093" t="s">
        <v>14</v>
      </c>
      <c r="E4093" t="s">
        <v>8046</v>
      </c>
      <c r="F4093">
        <v>0</v>
      </c>
      <c r="G4093">
        <v>9850000</v>
      </c>
      <c r="H4093">
        <v>0</v>
      </c>
      <c r="I4093">
        <v>0</v>
      </c>
      <c r="J4093">
        <v>0</v>
      </c>
      <c r="K4093">
        <v>8.34</v>
      </c>
      <c r="L4093" t="s">
        <v>16</v>
      </c>
      <c r="M4093" s="2">
        <v>82149000</v>
      </c>
      <c r="N4093" s="2" t="str">
        <f>VLOOKUP(Tabla1[[#This Row],[nemo]],'Nemos y clasificaciones'!$A$2:$B$5000,2,FALSE)</f>
        <v>SOPROCAL CALERIAS E INDUSTRIAS S.A.</v>
      </c>
      <c r="O4093" s="2" t="str">
        <f>VLOOKUP(Tabla1[[#This Row],[nemo]],'Nemos y clasificaciones'!$A$1:$C$3000,3,FALSE)</f>
        <v>Construcción</v>
      </c>
      <c r="P4093" s="2"/>
      <c r="Q4093" s="2"/>
    </row>
    <row r="4094" spans="1:17" x14ac:dyDescent="0.25">
      <c r="A4094" t="s">
        <v>387</v>
      </c>
      <c r="B4094" s="1">
        <v>44433</v>
      </c>
      <c r="C4094" s="1">
        <v>44439</v>
      </c>
      <c r="D4094" t="s">
        <v>21</v>
      </c>
      <c r="E4094" t="s">
        <v>388</v>
      </c>
      <c r="F4094">
        <v>0</v>
      </c>
      <c r="G4094">
        <v>10000000</v>
      </c>
      <c r="H4094">
        <v>0</v>
      </c>
      <c r="I4094">
        <v>0</v>
      </c>
      <c r="J4094">
        <v>0</v>
      </c>
      <c r="K4094">
        <v>2.3E-2</v>
      </c>
      <c r="L4094" t="s">
        <v>23</v>
      </c>
      <c r="M4094" s="2">
        <v>230000</v>
      </c>
      <c r="N4094" s="2" t="str">
        <f>VLOOKUP(Tabla1[[#This Row],[nemo]],'Nemos y clasificaciones'!$A$2:$B$5000,2,FALSE)</f>
        <v>CFI</v>
      </c>
      <c r="O4094" s="2" t="str">
        <f>VLOOKUP(Tabla1[[#This Row],[nemo]],'Nemos y clasificaciones'!$A$1:$C$3000,3,FALSE)</f>
        <v>CFI</v>
      </c>
      <c r="P4094" s="2"/>
      <c r="Q4094" s="2"/>
    </row>
    <row r="4095" spans="1:17" x14ac:dyDescent="0.25">
      <c r="A4095" t="s">
        <v>2220</v>
      </c>
      <c r="B4095" s="1">
        <v>44293</v>
      </c>
      <c r="C4095" s="1">
        <v>44299</v>
      </c>
      <c r="D4095" t="s">
        <v>21</v>
      </c>
      <c r="E4095" t="s">
        <v>388</v>
      </c>
      <c r="F4095">
        <v>0</v>
      </c>
      <c r="G4095">
        <v>335754</v>
      </c>
      <c r="H4095">
        <v>0</v>
      </c>
      <c r="I4095">
        <v>0</v>
      </c>
      <c r="J4095">
        <v>0</v>
      </c>
      <c r="K4095">
        <v>1.9E-2</v>
      </c>
      <c r="L4095" t="s">
        <v>23</v>
      </c>
      <c r="M4095" s="4">
        <v>6379.326</v>
      </c>
      <c r="N4095" s="2" t="str">
        <f>VLOOKUP(Tabla1[[#This Row],[nemo]],'Nemos y clasificaciones'!$A$2:$B$5000,2,FALSE)</f>
        <v>CFI</v>
      </c>
      <c r="O4095" s="4" t="str">
        <f>VLOOKUP(Tabla1[[#This Row],[nemo]],'Nemos y clasificaciones'!$A$1:$C$3000,3,FALSE)</f>
        <v>CFI</v>
      </c>
      <c r="P4095" s="4"/>
      <c r="Q4095" s="4"/>
    </row>
    <row r="4096" spans="1:17" x14ac:dyDescent="0.25">
      <c r="A4096" t="s">
        <v>389</v>
      </c>
      <c r="B4096" s="1">
        <v>44433</v>
      </c>
      <c r="C4096" s="1">
        <v>44439</v>
      </c>
      <c r="D4096" t="s">
        <v>21</v>
      </c>
      <c r="E4096" t="s">
        <v>390</v>
      </c>
      <c r="F4096">
        <v>0</v>
      </c>
      <c r="G4096">
        <v>10000000</v>
      </c>
      <c r="H4096">
        <v>0</v>
      </c>
      <c r="I4096">
        <v>0</v>
      </c>
      <c r="J4096">
        <v>0</v>
      </c>
      <c r="K4096">
        <v>2.7E-2</v>
      </c>
      <c r="L4096" t="s">
        <v>23</v>
      </c>
      <c r="M4096" s="2">
        <v>270000</v>
      </c>
      <c r="N4096" s="2" t="str">
        <f>VLOOKUP(Tabla1[[#This Row],[nemo]],'Nemos y clasificaciones'!$A$2:$B$5000,2,FALSE)</f>
        <v>CFI</v>
      </c>
      <c r="O4096" s="2" t="str">
        <f>VLOOKUP(Tabla1[[#This Row],[nemo]],'Nemos y clasificaciones'!$A$1:$C$3000,3,FALSE)</f>
        <v>CFI</v>
      </c>
      <c r="P4096" s="2"/>
      <c r="Q4096" s="2"/>
    </row>
    <row r="4097" spans="1:17" x14ac:dyDescent="0.25">
      <c r="A4097" t="s">
        <v>2231</v>
      </c>
      <c r="B4097" s="1">
        <v>44293</v>
      </c>
      <c r="C4097" s="1">
        <v>44299</v>
      </c>
      <c r="D4097" t="s">
        <v>21</v>
      </c>
      <c r="E4097" t="s">
        <v>390</v>
      </c>
      <c r="F4097">
        <v>0</v>
      </c>
      <c r="G4097">
        <v>8164492</v>
      </c>
      <c r="H4097">
        <v>0</v>
      </c>
      <c r="I4097">
        <v>0</v>
      </c>
      <c r="J4097">
        <v>0</v>
      </c>
      <c r="K4097">
        <v>2.1999999999999999E-2</v>
      </c>
      <c r="L4097" t="s">
        <v>23</v>
      </c>
      <c r="M4097" s="2">
        <v>179618.82399999999</v>
      </c>
      <c r="N4097" s="2" t="str">
        <f>VLOOKUP(Tabla1[[#This Row],[nemo]],'Nemos y clasificaciones'!$A$2:$B$5000,2,FALSE)</f>
        <v>CFI</v>
      </c>
      <c r="O4097" s="2" t="str">
        <f>VLOOKUP(Tabla1[[#This Row],[nemo]],'Nemos y clasificaciones'!$A$1:$C$3000,3,FALSE)</f>
        <v>CFI</v>
      </c>
      <c r="P4097" s="2"/>
      <c r="Q4097" s="2"/>
    </row>
    <row r="4098" spans="1:17" x14ac:dyDescent="0.25">
      <c r="A4098" t="s">
        <v>5773</v>
      </c>
      <c r="B4098" s="1">
        <v>43683</v>
      </c>
      <c r="C4098" s="1">
        <v>43689</v>
      </c>
      <c r="D4098" t="s">
        <v>21</v>
      </c>
      <c r="E4098" t="s">
        <v>3162</v>
      </c>
      <c r="F4098">
        <v>0</v>
      </c>
      <c r="G4098">
        <v>10000000</v>
      </c>
      <c r="H4098">
        <v>0</v>
      </c>
      <c r="I4098">
        <v>0</v>
      </c>
      <c r="J4098">
        <v>0</v>
      </c>
      <c r="K4098">
        <v>1.2999999999999999E-2</v>
      </c>
      <c r="L4098" t="s">
        <v>23</v>
      </c>
      <c r="M4098" s="2">
        <v>130000</v>
      </c>
      <c r="N4098" s="2" t="str">
        <f>VLOOKUP(Tabla1[[#This Row],[nemo]],'Nemos y clasificaciones'!$A$2:$B$5000,2,FALSE)</f>
        <v>CFI</v>
      </c>
      <c r="O4098" s="2" t="str">
        <f>VLOOKUP(Tabla1[[#This Row],[nemo]],'Nemos y clasificaciones'!$A$1:$C$3000,3,FALSE)</f>
        <v>CFI</v>
      </c>
      <c r="P4098" s="2"/>
      <c r="Q4098" s="2"/>
    </row>
    <row r="4099" spans="1:17" x14ac:dyDescent="0.25">
      <c r="A4099" t="s">
        <v>11753</v>
      </c>
      <c r="B4099" s="1">
        <v>42123</v>
      </c>
      <c r="C4099" s="1">
        <v>42130</v>
      </c>
      <c r="D4099" t="s">
        <v>14</v>
      </c>
      <c r="E4099" t="s">
        <v>3241</v>
      </c>
      <c r="F4099">
        <v>0</v>
      </c>
      <c r="G4099">
        <v>229992891</v>
      </c>
      <c r="H4099">
        <v>0</v>
      </c>
      <c r="I4099">
        <v>0</v>
      </c>
      <c r="J4099">
        <v>0</v>
      </c>
      <c r="K4099">
        <v>0.35499999999999998</v>
      </c>
      <c r="L4099" t="s">
        <v>23</v>
      </c>
      <c r="M4099" s="2">
        <v>81647476.305000007</v>
      </c>
      <c r="N4099" s="2" t="str">
        <f>VLOOKUP(Tabla1[[#This Row],[nemo]],'Nemos y clasificaciones'!$A$2:$B$5000,2,FALSE)</f>
        <v>PUERTOS Y LOGISTICA S.A.</v>
      </c>
      <c r="O4099" s="2" t="str">
        <f>VLOOKUP(Tabla1[[#This Row],[nemo]],'Nemos y clasificaciones'!$A$1:$C$3000,3,FALSE)</f>
        <v>Transportes y servicios marítimos</v>
      </c>
      <c r="P4099" s="2"/>
      <c r="Q4099" s="2"/>
    </row>
    <row r="4100" spans="1:17" x14ac:dyDescent="0.25">
      <c r="A4100" t="s">
        <v>6764</v>
      </c>
      <c r="B4100" s="1">
        <v>43545</v>
      </c>
      <c r="C4100" s="1">
        <v>43551</v>
      </c>
      <c r="D4100" t="s">
        <v>21</v>
      </c>
      <c r="E4100" t="s">
        <v>3162</v>
      </c>
      <c r="F4100">
        <v>0</v>
      </c>
      <c r="G4100">
        <v>13440904</v>
      </c>
      <c r="H4100">
        <v>0</v>
      </c>
      <c r="I4100">
        <v>0</v>
      </c>
      <c r="J4100">
        <v>0</v>
      </c>
      <c r="K4100">
        <v>8.0000000000000002E-3</v>
      </c>
      <c r="L4100" t="s">
        <v>23</v>
      </c>
      <c r="M4100" s="2">
        <v>107527.232</v>
      </c>
      <c r="N4100" s="2" t="str">
        <f>VLOOKUP(Tabla1[[#This Row],[nemo]],'Nemos y clasificaciones'!$A$2:$B$5000,2,FALSE)</f>
        <v>CFI</v>
      </c>
      <c r="O4100" s="2" t="str">
        <f>VLOOKUP(Tabla1[[#This Row],[nemo]],'Nemos y clasificaciones'!$A$1:$C$3000,3,FALSE)</f>
        <v>CFI</v>
      </c>
      <c r="P4100" s="2"/>
      <c r="Q4100" s="2"/>
    </row>
    <row r="4101" spans="1:17" x14ac:dyDescent="0.25">
      <c r="A4101" t="s">
        <v>5744</v>
      </c>
      <c r="B4101" s="1">
        <v>43698</v>
      </c>
      <c r="C4101" s="1">
        <v>43704</v>
      </c>
      <c r="D4101" t="s">
        <v>21</v>
      </c>
      <c r="E4101" t="s">
        <v>3162</v>
      </c>
      <c r="F4101">
        <v>0</v>
      </c>
      <c r="G4101">
        <v>10000000</v>
      </c>
      <c r="H4101">
        <v>0</v>
      </c>
      <c r="I4101">
        <v>0</v>
      </c>
      <c r="J4101">
        <v>0</v>
      </c>
      <c r="K4101">
        <v>0.01</v>
      </c>
      <c r="L4101" t="s">
        <v>23</v>
      </c>
      <c r="M4101" s="2">
        <v>100000</v>
      </c>
      <c r="N4101" s="2" t="str">
        <f>VLOOKUP(Tabla1[[#This Row],[nemo]],'Nemos y clasificaciones'!$A$2:$B$5000,2,FALSE)</f>
        <v>CFI</v>
      </c>
      <c r="O4101" s="2" t="str">
        <f>VLOOKUP(Tabla1[[#This Row],[nemo]],'Nemos y clasificaciones'!$A$1:$C$3000,3,FALSE)</f>
        <v>CFI</v>
      </c>
      <c r="P4101" s="2"/>
      <c r="Q4101" s="2"/>
    </row>
    <row r="4102" spans="1:17" x14ac:dyDescent="0.25">
      <c r="A4102" t="s">
        <v>3763</v>
      </c>
      <c r="B4102" s="1">
        <v>44005</v>
      </c>
      <c r="C4102" s="1">
        <v>44012</v>
      </c>
      <c r="D4102" t="s">
        <v>21</v>
      </c>
      <c r="E4102" t="s">
        <v>3162</v>
      </c>
      <c r="F4102">
        <v>0</v>
      </c>
      <c r="G4102">
        <v>10000000</v>
      </c>
      <c r="H4102">
        <v>0</v>
      </c>
      <c r="I4102">
        <v>0</v>
      </c>
      <c r="J4102">
        <v>0</v>
      </c>
      <c r="K4102">
        <v>8.9999999999999993E-3</v>
      </c>
      <c r="L4102" t="s">
        <v>23</v>
      </c>
      <c r="M4102" s="3">
        <v>90000</v>
      </c>
      <c r="N4102" s="2" t="str">
        <f>VLOOKUP(Tabla1[[#This Row],[nemo]],'Nemos y clasificaciones'!$A$2:$B$5000,2,FALSE)</f>
        <v>CFI</v>
      </c>
      <c r="O4102" s="3" t="str">
        <f>VLOOKUP(Tabla1[[#This Row],[nemo]],'Nemos y clasificaciones'!$A$1:$C$3000,3,FALSE)</f>
        <v>CFI</v>
      </c>
      <c r="P4102" s="3"/>
      <c r="Q4102" s="3"/>
    </row>
    <row r="4103" spans="1:17" x14ac:dyDescent="0.25">
      <c r="A4103" t="s">
        <v>6119</v>
      </c>
      <c r="B4103" s="1">
        <v>43627</v>
      </c>
      <c r="C4103" s="1">
        <v>43633</v>
      </c>
      <c r="D4103" t="s">
        <v>21</v>
      </c>
      <c r="E4103" t="s">
        <v>3162</v>
      </c>
      <c r="F4103">
        <v>0</v>
      </c>
      <c r="G4103">
        <v>10000000</v>
      </c>
      <c r="H4103">
        <v>0</v>
      </c>
      <c r="I4103">
        <v>0</v>
      </c>
      <c r="J4103">
        <v>0</v>
      </c>
      <c r="K4103">
        <v>8.9999999999999993E-3</v>
      </c>
      <c r="L4103" t="s">
        <v>23</v>
      </c>
      <c r="M4103" s="3">
        <v>90000</v>
      </c>
      <c r="N4103" s="2" t="str">
        <f>VLOOKUP(Tabla1[[#This Row],[nemo]],'Nemos y clasificaciones'!$A$2:$B$5000,2,FALSE)</f>
        <v>CFI</v>
      </c>
      <c r="O4103" s="3" t="str">
        <f>VLOOKUP(Tabla1[[#This Row],[nemo]],'Nemos y clasificaciones'!$A$1:$C$3000,3,FALSE)</f>
        <v>CFI</v>
      </c>
      <c r="P4103" s="3"/>
      <c r="Q4103" s="3"/>
    </row>
    <row r="4104" spans="1:17" x14ac:dyDescent="0.25">
      <c r="A4104" t="s">
        <v>5496</v>
      </c>
      <c r="B4104" s="1">
        <v>43754</v>
      </c>
      <c r="C4104" s="1">
        <v>43760</v>
      </c>
      <c r="D4104" t="s">
        <v>21</v>
      </c>
      <c r="E4104" t="s">
        <v>3162</v>
      </c>
      <c r="F4104">
        <v>0</v>
      </c>
      <c r="G4104">
        <v>10000000</v>
      </c>
      <c r="H4104">
        <v>0</v>
      </c>
      <c r="I4104">
        <v>0</v>
      </c>
      <c r="J4104">
        <v>0</v>
      </c>
      <c r="K4104">
        <v>8.0000000000000002E-3</v>
      </c>
      <c r="L4104" t="s">
        <v>23</v>
      </c>
      <c r="M4104" s="3">
        <v>80000</v>
      </c>
      <c r="N4104" s="2" t="str">
        <f>VLOOKUP(Tabla1[[#This Row],[nemo]],'Nemos y clasificaciones'!$A$2:$B$5000,2,FALSE)</f>
        <v>CFI</v>
      </c>
      <c r="O4104" s="3" t="str">
        <f>VLOOKUP(Tabla1[[#This Row],[nemo]],'Nemos y clasificaciones'!$A$1:$C$3000,3,FALSE)</f>
        <v>CFI</v>
      </c>
      <c r="P4104" s="3"/>
      <c r="Q4104" s="3"/>
    </row>
    <row r="4105" spans="1:17" x14ac:dyDescent="0.25">
      <c r="A4105" t="s">
        <v>5858</v>
      </c>
      <c r="B4105" s="1">
        <v>43655</v>
      </c>
      <c r="C4105" s="1">
        <v>43661</v>
      </c>
      <c r="D4105" t="s">
        <v>21</v>
      </c>
      <c r="E4105" t="s">
        <v>3162</v>
      </c>
      <c r="F4105">
        <v>0</v>
      </c>
      <c r="G4105">
        <v>10000000</v>
      </c>
      <c r="H4105">
        <v>0</v>
      </c>
      <c r="I4105">
        <v>0</v>
      </c>
      <c r="J4105">
        <v>0</v>
      </c>
      <c r="K4105">
        <v>8.0000000000000002E-3</v>
      </c>
      <c r="L4105" t="s">
        <v>23</v>
      </c>
      <c r="M4105" s="3">
        <v>80000</v>
      </c>
      <c r="N4105" s="2" t="str">
        <f>VLOOKUP(Tabla1[[#This Row],[nemo]],'Nemos y clasificaciones'!$A$2:$B$5000,2,FALSE)</f>
        <v>CFI</v>
      </c>
      <c r="O4105" s="3" t="str">
        <f>VLOOKUP(Tabla1[[#This Row],[nemo]],'Nemos y clasificaciones'!$A$1:$C$3000,3,FALSE)</f>
        <v>CFI</v>
      </c>
      <c r="P4105" s="3"/>
      <c r="Q4105" s="3"/>
    </row>
    <row r="4106" spans="1:17" x14ac:dyDescent="0.25">
      <c r="A4106" t="s">
        <v>4729</v>
      </c>
      <c r="B4106" s="1">
        <v>43914</v>
      </c>
      <c r="C4106" s="1">
        <v>43920</v>
      </c>
      <c r="D4106" t="s">
        <v>21</v>
      </c>
      <c r="E4106" t="s">
        <v>3162</v>
      </c>
      <c r="F4106">
        <v>0</v>
      </c>
      <c r="G4106">
        <v>10000000</v>
      </c>
      <c r="H4106">
        <v>0</v>
      </c>
      <c r="I4106">
        <v>0</v>
      </c>
      <c r="J4106">
        <v>0</v>
      </c>
      <c r="K4106">
        <v>7.0000000000000001E-3</v>
      </c>
      <c r="L4106" t="s">
        <v>23</v>
      </c>
      <c r="M4106" s="3">
        <v>70000</v>
      </c>
      <c r="N4106" s="2" t="str">
        <f>VLOOKUP(Tabla1[[#This Row],[nemo]],'Nemos y clasificaciones'!$A$2:$B$5000,2,FALSE)</f>
        <v>CFI</v>
      </c>
      <c r="O4106" s="3" t="str">
        <f>VLOOKUP(Tabla1[[#This Row],[nemo]],'Nemos y clasificaciones'!$A$1:$C$3000,3,FALSE)</f>
        <v>CFI</v>
      </c>
      <c r="P4106" s="3"/>
      <c r="Q4106" s="3"/>
    </row>
    <row r="4107" spans="1:17" x14ac:dyDescent="0.25">
      <c r="A4107" t="s">
        <v>4829</v>
      </c>
      <c r="B4107" s="1">
        <v>43882</v>
      </c>
      <c r="C4107" s="1">
        <v>43888</v>
      </c>
      <c r="D4107" t="s">
        <v>21</v>
      </c>
      <c r="E4107" t="s">
        <v>3162</v>
      </c>
      <c r="F4107">
        <v>0</v>
      </c>
      <c r="G4107">
        <v>10000000</v>
      </c>
      <c r="H4107">
        <v>0</v>
      </c>
      <c r="I4107">
        <v>0</v>
      </c>
      <c r="J4107">
        <v>0</v>
      </c>
      <c r="K4107">
        <v>7.0000000000000001E-3</v>
      </c>
      <c r="L4107" t="s">
        <v>23</v>
      </c>
      <c r="M4107" s="3">
        <v>70000</v>
      </c>
      <c r="N4107" s="2" t="str">
        <f>VLOOKUP(Tabla1[[#This Row],[nemo]],'Nemos y clasificaciones'!$A$2:$B$5000,2,FALSE)</f>
        <v>CFI</v>
      </c>
      <c r="O4107" s="3" t="str">
        <f>VLOOKUP(Tabla1[[#This Row],[nemo]],'Nemos y clasificaciones'!$A$1:$C$3000,3,FALSE)</f>
        <v>CFI</v>
      </c>
      <c r="P4107" s="3"/>
      <c r="Q4107" s="3"/>
    </row>
    <row r="4108" spans="1:17" x14ac:dyDescent="0.25">
      <c r="A4108" t="s">
        <v>4829</v>
      </c>
      <c r="B4108" s="1">
        <v>43854</v>
      </c>
      <c r="C4108" s="1">
        <v>43860</v>
      </c>
      <c r="D4108" t="s">
        <v>21</v>
      </c>
      <c r="E4108" t="s">
        <v>3162</v>
      </c>
      <c r="F4108">
        <v>0</v>
      </c>
      <c r="G4108">
        <v>10000000</v>
      </c>
      <c r="H4108">
        <v>0</v>
      </c>
      <c r="I4108">
        <v>0</v>
      </c>
      <c r="J4108">
        <v>0</v>
      </c>
      <c r="K4108">
        <v>7.0000000000000001E-3</v>
      </c>
      <c r="L4108" t="s">
        <v>23</v>
      </c>
      <c r="M4108" s="3">
        <v>70000</v>
      </c>
      <c r="N4108" s="2" t="str">
        <f>VLOOKUP(Tabla1[[#This Row],[nemo]],'Nemos y clasificaciones'!$A$2:$B$5000,2,FALSE)</f>
        <v>CFI</v>
      </c>
      <c r="O4108" s="3" t="str">
        <f>VLOOKUP(Tabla1[[#This Row],[nemo]],'Nemos y clasificaciones'!$A$1:$C$3000,3,FALSE)</f>
        <v>CFI</v>
      </c>
      <c r="P4108" s="3"/>
      <c r="Q4108" s="3"/>
    </row>
    <row r="4109" spans="1:17" x14ac:dyDescent="0.25">
      <c r="A4109" t="s">
        <v>5104</v>
      </c>
      <c r="B4109" s="1">
        <v>43819</v>
      </c>
      <c r="C4109" s="1">
        <v>43826</v>
      </c>
      <c r="D4109" t="s">
        <v>21</v>
      </c>
      <c r="E4109" t="s">
        <v>3162</v>
      </c>
      <c r="F4109">
        <v>0</v>
      </c>
      <c r="G4109">
        <v>10000000</v>
      </c>
      <c r="H4109">
        <v>0</v>
      </c>
      <c r="I4109">
        <v>0</v>
      </c>
      <c r="J4109">
        <v>0</v>
      </c>
      <c r="K4109">
        <v>7.0000000000000001E-3</v>
      </c>
      <c r="L4109" t="s">
        <v>23</v>
      </c>
      <c r="M4109" s="3">
        <v>70000</v>
      </c>
      <c r="N4109" s="2" t="str">
        <f>VLOOKUP(Tabla1[[#This Row],[nemo]],'Nemos y clasificaciones'!$A$2:$B$5000,2,FALSE)</f>
        <v>CFI</v>
      </c>
      <c r="O4109" s="3" t="str">
        <f>VLOOKUP(Tabla1[[#This Row],[nemo]],'Nemos y clasificaciones'!$A$1:$C$3000,3,FALSE)</f>
        <v>CFI</v>
      </c>
      <c r="P4109" s="3"/>
      <c r="Q4109" s="3"/>
    </row>
    <row r="4110" spans="1:17" x14ac:dyDescent="0.25">
      <c r="A4110" t="s">
        <v>5379</v>
      </c>
      <c r="B4110" s="1">
        <v>43791</v>
      </c>
      <c r="C4110" s="1">
        <v>43797</v>
      </c>
      <c r="D4110" t="s">
        <v>21</v>
      </c>
      <c r="E4110" t="s">
        <v>3162</v>
      </c>
      <c r="F4110">
        <v>0</v>
      </c>
      <c r="G4110">
        <v>10000000</v>
      </c>
      <c r="H4110">
        <v>0</v>
      </c>
      <c r="I4110">
        <v>0</v>
      </c>
      <c r="J4110">
        <v>0</v>
      </c>
      <c r="K4110">
        <v>7.0000000000000001E-3</v>
      </c>
      <c r="L4110" t="s">
        <v>23</v>
      </c>
      <c r="M4110" s="3">
        <v>70000</v>
      </c>
      <c r="N4110" s="2" t="str">
        <f>VLOOKUP(Tabla1[[#This Row],[nemo]],'Nemos y clasificaciones'!$A$2:$B$5000,2,FALSE)</f>
        <v>CFI</v>
      </c>
      <c r="O4110" s="3" t="str">
        <f>VLOOKUP(Tabla1[[#This Row],[nemo]],'Nemos y clasificaciones'!$A$1:$C$3000,3,FALSE)</f>
        <v>CFI</v>
      </c>
      <c r="P4110" s="3"/>
      <c r="Q4110" s="3"/>
    </row>
    <row r="4111" spans="1:17" x14ac:dyDescent="0.25">
      <c r="A4111" t="s">
        <v>5642</v>
      </c>
      <c r="B4111" s="1">
        <v>43721</v>
      </c>
      <c r="C4111" s="1">
        <v>43731</v>
      </c>
      <c r="D4111" t="s">
        <v>21</v>
      </c>
      <c r="E4111" t="s">
        <v>3162</v>
      </c>
      <c r="F4111">
        <v>0</v>
      </c>
      <c r="G4111">
        <v>10000000</v>
      </c>
      <c r="H4111">
        <v>0</v>
      </c>
      <c r="I4111">
        <v>0</v>
      </c>
      <c r="J4111">
        <v>0</v>
      </c>
      <c r="K4111">
        <v>7.0000000000000001E-3</v>
      </c>
      <c r="L4111" t="s">
        <v>23</v>
      </c>
      <c r="M4111" s="3">
        <v>70000</v>
      </c>
      <c r="N4111" s="2" t="str">
        <f>VLOOKUP(Tabla1[[#This Row],[nemo]],'Nemos y clasificaciones'!$A$2:$B$5000,2,FALSE)</f>
        <v>CFI</v>
      </c>
      <c r="O4111" s="3" t="str">
        <f>VLOOKUP(Tabla1[[#This Row],[nemo]],'Nemos y clasificaciones'!$A$1:$C$3000,3,FALSE)</f>
        <v>CFI</v>
      </c>
      <c r="P4111" s="3"/>
      <c r="Q4111" s="3"/>
    </row>
    <row r="4112" spans="1:17" x14ac:dyDescent="0.25">
      <c r="A4112" t="s">
        <v>3161</v>
      </c>
      <c r="B4112" s="1">
        <v>44147</v>
      </c>
      <c r="C4112" s="1">
        <v>44153</v>
      </c>
      <c r="D4112" t="s">
        <v>21</v>
      </c>
      <c r="E4112" t="s">
        <v>3162</v>
      </c>
      <c r="F4112">
        <v>0</v>
      </c>
      <c r="G4112">
        <v>13440904</v>
      </c>
      <c r="H4112">
        <v>0</v>
      </c>
      <c r="I4112">
        <v>0</v>
      </c>
      <c r="J4112">
        <v>0</v>
      </c>
      <c r="K4112">
        <v>3.0000000000000001E-3</v>
      </c>
      <c r="L4112" t="s">
        <v>23</v>
      </c>
      <c r="M4112" s="3">
        <v>40322.712</v>
      </c>
      <c r="N4112" s="2" t="str">
        <f>VLOOKUP(Tabla1[[#This Row],[nemo]],'Nemos y clasificaciones'!$A$2:$B$5000,2,FALSE)</f>
        <v>CFI</v>
      </c>
      <c r="O4112" s="3" t="str">
        <f>VLOOKUP(Tabla1[[#This Row],[nemo]],'Nemos y clasificaciones'!$A$1:$C$3000,3,FALSE)</f>
        <v>CFI</v>
      </c>
      <c r="P4112" s="3"/>
      <c r="Q4112" s="3"/>
    </row>
    <row r="4113" spans="1:17" x14ac:dyDescent="0.25">
      <c r="A4113" t="s">
        <v>3283</v>
      </c>
      <c r="B4113" s="1">
        <v>44126</v>
      </c>
      <c r="C4113" s="1">
        <v>44132</v>
      </c>
      <c r="D4113" t="s">
        <v>21</v>
      </c>
      <c r="E4113" t="s">
        <v>3162</v>
      </c>
      <c r="F4113">
        <v>0</v>
      </c>
      <c r="G4113">
        <v>10000000</v>
      </c>
      <c r="H4113">
        <v>0</v>
      </c>
      <c r="I4113">
        <v>0</v>
      </c>
      <c r="J4113">
        <v>0</v>
      </c>
      <c r="K4113">
        <v>3.0000000000000001E-3</v>
      </c>
      <c r="L4113" t="s">
        <v>23</v>
      </c>
      <c r="M4113" s="3">
        <v>30000</v>
      </c>
      <c r="N4113" s="2" t="str">
        <f>VLOOKUP(Tabla1[[#This Row],[nemo]],'Nemos y clasificaciones'!$A$2:$B$5000,2,FALSE)</f>
        <v>CFI</v>
      </c>
      <c r="O4113" s="3" t="str">
        <f>VLOOKUP(Tabla1[[#This Row],[nemo]],'Nemos y clasificaciones'!$A$1:$C$3000,3,FALSE)</f>
        <v>CFI</v>
      </c>
      <c r="P4113" s="3"/>
      <c r="Q4113" s="3"/>
    </row>
    <row r="4114" spans="1:17" x14ac:dyDescent="0.25">
      <c r="A4114" t="s">
        <v>10512</v>
      </c>
      <c r="B4114" s="1">
        <v>42509</v>
      </c>
      <c r="C4114" s="1">
        <v>42516</v>
      </c>
      <c r="D4114" t="s">
        <v>14</v>
      </c>
      <c r="E4114" t="s">
        <v>1220</v>
      </c>
      <c r="F4114">
        <v>0</v>
      </c>
      <c r="G4114">
        <v>23100000</v>
      </c>
      <c r="H4114">
        <v>0</v>
      </c>
      <c r="I4114">
        <v>0</v>
      </c>
      <c r="J4114">
        <v>0</v>
      </c>
      <c r="K4114">
        <v>3.476</v>
      </c>
      <c r="L4114" t="s">
        <v>16</v>
      </c>
      <c r="M4114" s="2">
        <v>80295600</v>
      </c>
      <c r="N4114" s="2" t="str">
        <f>VLOOKUP(Tabla1[[#This Row],[nemo]],'Nemos y clasificaciones'!$A$2:$B$5000,2,FALSE)</f>
        <v>INVERSIONES COVADONGA S.A.</v>
      </c>
      <c r="O4114" s="2" t="str">
        <f>VLOOKUP(Tabla1[[#This Row],[nemo]],'Nemos y clasificaciones'!$A$1:$C$3000,3,FALSE)</f>
        <v>Servicios financieros</v>
      </c>
      <c r="P4114" s="2"/>
      <c r="Q4114" s="2"/>
    </row>
    <row r="4115" spans="1:17" x14ac:dyDescent="0.25">
      <c r="A4115" t="s">
        <v>4539</v>
      </c>
      <c r="B4115" s="1">
        <v>43944</v>
      </c>
      <c r="C4115" s="1">
        <v>43950</v>
      </c>
      <c r="D4115" t="s">
        <v>21</v>
      </c>
      <c r="E4115" t="s">
        <v>3162</v>
      </c>
      <c r="F4115">
        <v>0</v>
      </c>
      <c r="G4115">
        <v>10000000</v>
      </c>
      <c r="H4115">
        <v>0</v>
      </c>
      <c r="I4115">
        <v>0</v>
      </c>
      <c r="J4115">
        <v>0</v>
      </c>
      <c r="K4115">
        <v>3.0000000000000001E-3</v>
      </c>
      <c r="L4115" t="s">
        <v>23</v>
      </c>
      <c r="M4115" s="3">
        <v>30000</v>
      </c>
      <c r="N4115" s="2" t="str">
        <f>VLOOKUP(Tabla1[[#This Row],[nemo]],'Nemos y clasificaciones'!$A$2:$B$5000,2,FALSE)</f>
        <v>CFI</v>
      </c>
      <c r="O4115" s="3" t="str">
        <f>VLOOKUP(Tabla1[[#This Row],[nemo]],'Nemos y clasificaciones'!$A$1:$C$3000,3,FALSE)</f>
        <v>CFI</v>
      </c>
      <c r="P4115" s="3"/>
      <c r="Q4115" s="3"/>
    </row>
    <row r="4116" spans="1:17" x14ac:dyDescent="0.25">
      <c r="A4116" t="s">
        <v>2694</v>
      </c>
      <c r="B4116" s="1">
        <v>44204</v>
      </c>
      <c r="C4116" s="1">
        <v>44210</v>
      </c>
      <c r="D4116" t="s">
        <v>14</v>
      </c>
      <c r="E4116" t="s">
        <v>1218</v>
      </c>
      <c r="F4116">
        <v>0</v>
      </c>
      <c r="G4116">
        <v>20000000</v>
      </c>
      <c r="H4116">
        <v>0</v>
      </c>
      <c r="I4116">
        <v>0</v>
      </c>
      <c r="J4116">
        <v>0</v>
      </c>
      <c r="K4116">
        <v>4</v>
      </c>
      <c r="L4116" t="s">
        <v>16</v>
      </c>
      <c r="M4116" s="2">
        <v>80000000</v>
      </c>
      <c r="N4116" s="2" t="str">
        <f>VLOOKUP(Tabla1[[#This Row],[nemo]],'Nemos y clasificaciones'!$A$2:$B$5000,2,FALSE)</f>
        <v>INVERSIONES UNESPA S.A.</v>
      </c>
      <c r="O4116" s="2" t="str">
        <f>VLOOKUP(Tabla1[[#This Row],[nemo]],'Nemos y clasificaciones'!$A$1:$C$3000,3,FALSE)</f>
        <v>Servicios financieros</v>
      </c>
      <c r="P4116" s="2"/>
      <c r="Q4116" s="2"/>
    </row>
    <row r="4117" spans="1:17" x14ac:dyDescent="0.25">
      <c r="A4117" t="s">
        <v>3460</v>
      </c>
      <c r="B4117" s="1">
        <v>44097</v>
      </c>
      <c r="C4117" s="1">
        <v>44103</v>
      </c>
      <c r="D4117" t="s">
        <v>21</v>
      </c>
      <c r="E4117" t="s">
        <v>3162</v>
      </c>
      <c r="F4117">
        <v>0</v>
      </c>
      <c r="G4117">
        <v>13440904</v>
      </c>
      <c r="H4117">
        <v>0</v>
      </c>
      <c r="I4117">
        <v>0</v>
      </c>
      <c r="J4117">
        <v>0</v>
      </c>
      <c r="K4117">
        <v>2E-3</v>
      </c>
      <c r="L4117" t="s">
        <v>23</v>
      </c>
      <c r="M4117" s="3">
        <v>26881.808000000001</v>
      </c>
      <c r="N4117" s="2" t="str">
        <f>VLOOKUP(Tabla1[[#This Row],[nemo]],'Nemos y clasificaciones'!$A$2:$B$5000,2,FALSE)</f>
        <v>CFI</v>
      </c>
      <c r="O4117" s="3" t="str">
        <f>VLOOKUP(Tabla1[[#This Row],[nemo]],'Nemos y clasificaciones'!$A$1:$C$3000,3,FALSE)</f>
        <v>CFI</v>
      </c>
      <c r="P4117" s="3"/>
      <c r="Q4117" s="3"/>
    </row>
    <row r="4118" spans="1:17" x14ac:dyDescent="0.25">
      <c r="A4118" t="s">
        <v>10949</v>
      </c>
      <c r="B4118" s="1">
        <v>42377</v>
      </c>
      <c r="C4118" s="1">
        <v>42383</v>
      </c>
      <c r="D4118" t="s">
        <v>14</v>
      </c>
      <c r="E4118" t="s">
        <v>1218</v>
      </c>
      <c r="F4118">
        <v>0</v>
      </c>
      <c r="G4118">
        <v>20000000</v>
      </c>
      <c r="H4118">
        <v>0</v>
      </c>
      <c r="I4118">
        <v>0</v>
      </c>
      <c r="J4118">
        <v>0</v>
      </c>
      <c r="K4118">
        <v>4</v>
      </c>
      <c r="L4118" t="s">
        <v>16</v>
      </c>
      <c r="M4118" s="2">
        <v>80000000</v>
      </c>
      <c r="N4118" s="2" t="str">
        <f>VLOOKUP(Tabla1[[#This Row],[nemo]],'Nemos y clasificaciones'!$A$2:$B$5000,2,FALSE)</f>
        <v>INVERSIONES UNESPA S.A.</v>
      </c>
      <c r="O4118" s="2" t="str">
        <f>VLOOKUP(Tabla1[[#This Row],[nemo]],'Nemos y clasificaciones'!$A$1:$C$3000,3,FALSE)</f>
        <v>Servicios financieros</v>
      </c>
      <c r="P4118" s="2"/>
      <c r="Q4118" s="2"/>
    </row>
    <row r="4119" spans="1:17" x14ac:dyDescent="0.25">
      <c r="A4119" t="s">
        <v>3555</v>
      </c>
      <c r="B4119" s="1">
        <v>44064</v>
      </c>
      <c r="C4119" s="1">
        <v>44070</v>
      </c>
      <c r="D4119" t="s">
        <v>21</v>
      </c>
      <c r="E4119" t="s">
        <v>3162</v>
      </c>
      <c r="F4119">
        <v>0</v>
      </c>
      <c r="G4119">
        <v>10000000</v>
      </c>
      <c r="H4119">
        <v>0</v>
      </c>
      <c r="I4119">
        <v>0</v>
      </c>
      <c r="J4119">
        <v>0</v>
      </c>
      <c r="K4119">
        <v>2E-3</v>
      </c>
      <c r="L4119" t="s">
        <v>23</v>
      </c>
      <c r="M4119" s="3">
        <v>20000</v>
      </c>
      <c r="N4119" s="2" t="str">
        <f>VLOOKUP(Tabla1[[#This Row],[nemo]],'Nemos y clasificaciones'!$A$2:$B$5000,2,FALSE)</f>
        <v>CFI</v>
      </c>
      <c r="O4119" s="3" t="str">
        <f>VLOOKUP(Tabla1[[#This Row],[nemo]],'Nemos y clasificaciones'!$A$1:$C$3000,3,FALSE)</f>
        <v>CFI</v>
      </c>
      <c r="P4119" s="3"/>
      <c r="Q4119" s="3"/>
    </row>
    <row r="4120" spans="1:17" x14ac:dyDescent="0.25">
      <c r="A4120" t="s">
        <v>3644</v>
      </c>
      <c r="B4120" s="1">
        <v>44036</v>
      </c>
      <c r="C4120" s="1">
        <v>44042</v>
      </c>
      <c r="D4120" t="s">
        <v>21</v>
      </c>
      <c r="E4120" t="s">
        <v>3162</v>
      </c>
      <c r="F4120">
        <v>0</v>
      </c>
      <c r="G4120">
        <v>13440904</v>
      </c>
      <c r="H4120">
        <v>0</v>
      </c>
      <c r="I4120">
        <v>0</v>
      </c>
      <c r="J4120">
        <v>0</v>
      </c>
      <c r="K4120">
        <v>1E-3</v>
      </c>
      <c r="L4120" t="s">
        <v>23</v>
      </c>
      <c r="M4120" s="3">
        <v>13440.904</v>
      </c>
      <c r="N4120" s="2" t="str">
        <f>VLOOKUP(Tabla1[[#This Row],[nemo]],'Nemos y clasificaciones'!$A$2:$B$5000,2,FALSE)</f>
        <v>CFI</v>
      </c>
      <c r="O4120" s="3" t="str">
        <f>VLOOKUP(Tabla1[[#This Row],[nemo]],'Nemos y clasificaciones'!$A$1:$C$3000,3,FALSE)</f>
        <v>CFI</v>
      </c>
      <c r="P4120" s="3"/>
      <c r="Q4120" s="3"/>
    </row>
    <row r="4121" spans="1:17" x14ac:dyDescent="0.25">
      <c r="A4121" t="s">
        <v>2184</v>
      </c>
      <c r="B4121" s="1">
        <v>44301</v>
      </c>
      <c r="C4121" s="1">
        <v>44307</v>
      </c>
      <c r="D4121" t="s">
        <v>21</v>
      </c>
      <c r="E4121" t="s">
        <v>72</v>
      </c>
      <c r="F4121">
        <v>0</v>
      </c>
      <c r="G4121">
        <v>10000000</v>
      </c>
      <c r="H4121">
        <v>0</v>
      </c>
      <c r="I4121">
        <v>0</v>
      </c>
      <c r="J4121">
        <v>0</v>
      </c>
      <c r="K4121">
        <v>8.9999999999999993E-3</v>
      </c>
      <c r="L4121" t="s">
        <v>23</v>
      </c>
      <c r="M4121" s="3">
        <v>90000</v>
      </c>
      <c r="N4121" s="2" t="str">
        <f>VLOOKUP(Tabla1[[#This Row],[nemo]],'Nemos y clasificaciones'!$A$2:$B$5000,2,FALSE)</f>
        <v>CFI</v>
      </c>
      <c r="O4121" s="3" t="str">
        <f>VLOOKUP(Tabla1[[#This Row],[nemo]],'Nemos y clasificaciones'!$A$1:$C$3000,3,FALSE)</f>
        <v>CFI</v>
      </c>
      <c r="P4121" s="3"/>
      <c r="Q4121" s="3"/>
    </row>
    <row r="4122" spans="1:17" x14ac:dyDescent="0.25">
      <c r="A4122" t="s">
        <v>722</v>
      </c>
      <c r="B4122" s="1">
        <v>44398</v>
      </c>
      <c r="C4122" s="1">
        <v>44404</v>
      </c>
      <c r="D4122" t="s">
        <v>21</v>
      </c>
      <c r="E4122" t="s">
        <v>72</v>
      </c>
      <c r="F4122">
        <v>0</v>
      </c>
      <c r="G4122">
        <v>10000000</v>
      </c>
      <c r="H4122">
        <v>0</v>
      </c>
      <c r="I4122">
        <v>0</v>
      </c>
      <c r="J4122">
        <v>0</v>
      </c>
      <c r="K4122">
        <v>8.0000000000000002E-3</v>
      </c>
      <c r="L4122" t="s">
        <v>23</v>
      </c>
      <c r="M4122" s="3">
        <v>80000</v>
      </c>
      <c r="N4122" s="2" t="str">
        <f>VLOOKUP(Tabla1[[#This Row],[nemo]],'Nemos y clasificaciones'!$A$2:$B$5000,2,FALSE)</f>
        <v>CFI</v>
      </c>
      <c r="O4122" s="3" t="str">
        <f>VLOOKUP(Tabla1[[#This Row],[nemo]],'Nemos y clasificaciones'!$A$1:$C$3000,3,FALSE)</f>
        <v>CFI</v>
      </c>
      <c r="P4122" s="3"/>
      <c r="Q4122" s="3"/>
    </row>
    <row r="4123" spans="1:17" x14ac:dyDescent="0.25">
      <c r="A4123" t="s">
        <v>487</v>
      </c>
      <c r="B4123" s="1">
        <v>44425</v>
      </c>
      <c r="C4123" s="1">
        <v>44431</v>
      </c>
      <c r="D4123" t="s">
        <v>21</v>
      </c>
      <c r="E4123" t="s">
        <v>72</v>
      </c>
      <c r="F4123">
        <v>0</v>
      </c>
      <c r="G4123">
        <v>10000000</v>
      </c>
      <c r="H4123">
        <v>0</v>
      </c>
      <c r="I4123">
        <v>0</v>
      </c>
      <c r="J4123">
        <v>0</v>
      </c>
      <c r="K4123">
        <v>7.0000000000000001E-3</v>
      </c>
      <c r="L4123" t="s">
        <v>23</v>
      </c>
      <c r="M4123" s="3">
        <v>70000</v>
      </c>
      <c r="N4123" s="2" t="str">
        <f>VLOOKUP(Tabla1[[#This Row],[nemo]],'Nemos y clasificaciones'!$A$2:$B$5000,2,FALSE)</f>
        <v>CFI</v>
      </c>
      <c r="O4123" s="3" t="str">
        <f>VLOOKUP(Tabla1[[#This Row],[nemo]],'Nemos y clasificaciones'!$A$1:$C$3000,3,FALSE)</f>
        <v>CFI</v>
      </c>
      <c r="P4123" s="3"/>
      <c r="Q4123" s="3"/>
    </row>
    <row r="4124" spans="1:17" x14ac:dyDescent="0.25">
      <c r="A4124" t="s">
        <v>71</v>
      </c>
      <c r="B4124" s="1">
        <v>44454</v>
      </c>
      <c r="C4124" s="1">
        <v>44462</v>
      </c>
      <c r="D4124" t="s">
        <v>21</v>
      </c>
      <c r="E4124" t="s">
        <v>72</v>
      </c>
      <c r="F4124">
        <v>0</v>
      </c>
      <c r="G4124">
        <v>7208304</v>
      </c>
      <c r="H4124">
        <v>0</v>
      </c>
      <c r="I4124">
        <v>0</v>
      </c>
      <c r="J4124">
        <v>0</v>
      </c>
      <c r="K4124">
        <v>8.9999999999999993E-3</v>
      </c>
      <c r="L4124" t="s">
        <v>23</v>
      </c>
      <c r="M4124" s="3">
        <v>64874.735999999997</v>
      </c>
      <c r="N4124" s="2" t="str">
        <f>VLOOKUP(Tabla1[[#This Row],[nemo]],'Nemos y clasificaciones'!$A$2:$B$5000,2,FALSE)</f>
        <v>CFI</v>
      </c>
      <c r="O4124" s="3" t="str">
        <f>VLOOKUP(Tabla1[[#This Row],[nemo]],'Nemos y clasificaciones'!$A$1:$C$3000,3,FALSE)</f>
        <v>CFI</v>
      </c>
      <c r="P4124" s="3"/>
      <c r="Q4124" s="3"/>
    </row>
    <row r="4125" spans="1:17" x14ac:dyDescent="0.25">
      <c r="A4125" t="s">
        <v>1731</v>
      </c>
      <c r="B4125" s="1">
        <v>44335</v>
      </c>
      <c r="C4125" s="1">
        <v>44342</v>
      </c>
      <c r="D4125" t="s">
        <v>21</v>
      </c>
      <c r="E4125" t="s">
        <v>72</v>
      </c>
      <c r="F4125">
        <v>0</v>
      </c>
      <c r="G4125">
        <v>10000000</v>
      </c>
      <c r="H4125">
        <v>0</v>
      </c>
      <c r="I4125">
        <v>0</v>
      </c>
      <c r="J4125">
        <v>0</v>
      </c>
      <c r="K4125">
        <v>6.0000000000000001E-3</v>
      </c>
      <c r="L4125" t="s">
        <v>23</v>
      </c>
      <c r="M4125" s="3">
        <v>60000</v>
      </c>
      <c r="N4125" s="2" t="str">
        <f>VLOOKUP(Tabla1[[#This Row],[nemo]],'Nemos y clasificaciones'!$A$2:$B$5000,2,FALSE)</f>
        <v>CFI</v>
      </c>
      <c r="O4125" s="3" t="str">
        <f>VLOOKUP(Tabla1[[#This Row],[nemo]],'Nemos y clasificaciones'!$A$1:$C$3000,3,FALSE)</f>
        <v>CFI</v>
      </c>
      <c r="P4125" s="3"/>
      <c r="Q4125" s="3"/>
    </row>
    <row r="4126" spans="1:17" x14ac:dyDescent="0.25">
      <c r="A4126" t="s">
        <v>1171</v>
      </c>
      <c r="B4126" s="1">
        <v>44362</v>
      </c>
      <c r="C4126" s="1">
        <v>44369</v>
      </c>
      <c r="D4126" t="s">
        <v>21</v>
      </c>
      <c r="E4126" t="s">
        <v>72</v>
      </c>
      <c r="F4126">
        <v>0</v>
      </c>
      <c r="G4126">
        <v>7208304</v>
      </c>
      <c r="H4126">
        <v>0</v>
      </c>
      <c r="I4126">
        <v>0</v>
      </c>
      <c r="J4126">
        <v>0</v>
      </c>
      <c r="K4126">
        <v>8.0000000000000002E-3</v>
      </c>
      <c r="L4126" t="s">
        <v>23</v>
      </c>
      <c r="M4126" s="3">
        <v>57666.432000000001</v>
      </c>
      <c r="N4126" s="2" t="str">
        <f>VLOOKUP(Tabla1[[#This Row],[nemo]],'Nemos y clasificaciones'!$A$2:$B$5000,2,FALSE)</f>
        <v>CFI</v>
      </c>
      <c r="O4126" s="3" t="str">
        <f>VLOOKUP(Tabla1[[#This Row],[nemo]],'Nemos y clasificaciones'!$A$1:$C$3000,3,FALSE)</f>
        <v>CFI</v>
      </c>
      <c r="P4126" s="3"/>
      <c r="Q4126" s="3"/>
    </row>
    <row r="4127" spans="1:17" x14ac:dyDescent="0.25">
      <c r="A4127" t="s">
        <v>2409</v>
      </c>
      <c r="B4127" s="1">
        <v>44274</v>
      </c>
      <c r="C4127" s="1">
        <v>44280</v>
      </c>
      <c r="D4127" t="s">
        <v>21</v>
      </c>
      <c r="E4127" t="s">
        <v>72</v>
      </c>
      <c r="F4127">
        <v>0</v>
      </c>
      <c r="G4127">
        <v>7208304</v>
      </c>
      <c r="H4127">
        <v>0</v>
      </c>
      <c r="I4127">
        <v>0</v>
      </c>
      <c r="J4127">
        <v>0</v>
      </c>
      <c r="K4127">
        <v>8.0000000000000002E-3</v>
      </c>
      <c r="L4127" t="s">
        <v>23</v>
      </c>
      <c r="M4127" s="3">
        <v>57666.432000000001</v>
      </c>
      <c r="N4127" s="2" t="str">
        <f>VLOOKUP(Tabla1[[#This Row],[nemo]],'Nemos y clasificaciones'!$A$2:$B$5000,2,FALSE)</f>
        <v>CFI</v>
      </c>
      <c r="O4127" s="3" t="str">
        <f>VLOOKUP(Tabla1[[#This Row],[nemo]],'Nemos y clasificaciones'!$A$1:$C$3000,3,FALSE)</f>
        <v>CFI</v>
      </c>
      <c r="P4127" s="3"/>
      <c r="Q4127" s="3"/>
    </row>
    <row r="4128" spans="1:17" x14ac:dyDescent="0.25">
      <c r="A4128" t="s">
        <v>2529</v>
      </c>
      <c r="B4128" s="1">
        <v>44246</v>
      </c>
      <c r="C4128" s="1">
        <v>44252</v>
      </c>
      <c r="D4128" t="s">
        <v>21</v>
      </c>
      <c r="E4128" t="s">
        <v>72</v>
      </c>
      <c r="F4128">
        <v>0</v>
      </c>
      <c r="G4128">
        <v>7208304</v>
      </c>
      <c r="H4128">
        <v>0</v>
      </c>
      <c r="I4128">
        <v>0</v>
      </c>
      <c r="J4128">
        <v>0</v>
      </c>
      <c r="K4128">
        <v>7.0000000000000001E-3</v>
      </c>
      <c r="L4128" t="s">
        <v>23</v>
      </c>
      <c r="M4128" s="3">
        <v>50458.127999999997</v>
      </c>
      <c r="N4128" s="2" t="str">
        <f>VLOOKUP(Tabla1[[#This Row],[nemo]],'Nemos y clasificaciones'!$A$2:$B$5000,2,FALSE)</f>
        <v>CFI</v>
      </c>
      <c r="O4128" s="3" t="str">
        <f>VLOOKUP(Tabla1[[#This Row],[nemo]],'Nemos y clasificaciones'!$A$1:$C$3000,3,FALSE)</f>
        <v>CFI</v>
      </c>
      <c r="P4128" s="3"/>
      <c r="Q4128" s="3"/>
    </row>
    <row r="4129" spans="1:17" x14ac:dyDescent="0.25">
      <c r="A4129" t="s">
        <v>2771</v>
      </c>
      <c r="B4129" s="1">
        <v>44188</v>
      </c>
      <c r="C4129" s="1">
        <v>44195</v>
      </c>
      <c r="D4129" t="s">
        <v>21</v>
      </c>
      <c r="E4129" t="s">
        <v>72</v>
      </c>
      <c r="F4129">
        <v>0</v>
      </c>
      <c r="G4129">
        <v>10000000</v>
      </c>
      <c r="H4129">
        <v>0</v>
      </c>
      <c r="I4129">
        <v>0</v>
      </c>
      <c r="J4129">
        <v>0</v>
      </c>
      <c r="K4129">
        <v>5.0000000000000001E-3</v>
      </c>
      <c r="L4129" t="s">
        <v>23</v>
      </c>
      <c r="M4129" s="3">
        <v>50000</v>
      </c>
      <c r="N4129" s="2" t="str">
        <f>VLOOKUP(Tabla1[[#This Row],[nemo]],'Nemos y clasificaciones'!$A$2:$B$5000,2,FALSE)</f>
        <v>CFI</v>
      </c>
      <c r="O4129" s="3" t="str">
        <f>VLOOKUP(Tabla1[[#This Row],[nemo]],'Nemos y clasificaciones'!$A$1:$C$3000,3,FALSE)</f>
        <v>CFI</v>
      </c>
      <c r="P4129" s="3"/>
      <c r="Q4129" s="3"/>
    </row>
    <row r="4130" spans="1:17" x14ac:dyDescent="0.25">
      <c r="A4130" t="s">
        <v>2649</v>
      </c>
      <c r="B4130" s="1">
        <v>44217</v>
      </c>
      <c r="C4130" s="1">
        <v>44223</v>
      </c>
      <c r="D4130" t="s">
        <v>21</v>
      </c>
      <c r="E4130" t="s">
        <v>72</v>
      </c>
      <c r="F4130">
        <v>0</v>
      </c>
      <c r="G4130">
        <v>7208304</v>
      </c>
      <c r="H4130">
        <v>0</v>
      </c>
      <c r="I4130">
        <v>0</v>
      </c>
      <c r="J4130">
        <v>0</v>
      </c>
      <c r="K4130">
        <v>5.0000000000000001E-3</v>
      </c>
      <c r="L4130" t="s">
        <v>23</v>
      </c>
      <c r="M4130" s="3">
        <v>36041.519999999997</v>
      </c>
      <c r="N4130" s="2" t="str">
        <f>VLOOKUP(Tabla1[[#This Row],[nemo]],'Nemos y clasificaciones'!$A$2:$B$5000,2,FALSE)</f>
        <v>CFI</v>
      </c>
      <c r="O4130" s="3" t="str">
        <f>VLOOKUP(Tabla1[[#This Row],[nemo]],'Nemos y clasificaciones'!$A$1:$C$3000,3,FALSE)</f>
        <v>CFI</v>
      </c>
      <c r="P4130" s="3"/>
      <c r="Q4130" s="3"/>
    </row>
    <row r="4131" spans="1:17" x14ac:dyDescent="0.25">
      <c r="A4131" t="s">
        <v>3764</v>
      </c>
      <c r="B4131" s="1">
        <v>44005</v>
      </c>
      <c r="C4131" s="1">
        <v>44012</v>
      </c>
      <c r="D4131" t="s">
        <v>21</v>
      </c>
      <c r="E4131" t="s">
        <v>66</v>
      </c>
      <c r="F4131">
        <v>0</v>
      </c>
      <c r="G4131">
        <v>10000000</v>
      </c>
      <c r="H4131">
        <v>0</v>
      </c>
      <c r="I4131">
        <v>0</v>
      </c>
      <c r="J4131">
        <v>0</v>
      </c>
      <c r="K4131">
        <v>1.4999999999999999E-2</v>
      </c>
      <c r="L4131" t="s">
        <v>23</v>
      </c>
      <c r="M4131" s="2">
        <v>150000</v>
      </c>
      <c r="N4131" s="2" t="str">
        <f>VLOOKUP(Tabla1[[#This Row],[nemo]],'Nemos y clasificaciones'!$A$2:$B$5000,2,FALSE)</f>
        <v>CFI</v>
      </c>
      <c r="O4131" s="2" t="str">
        <f>VLOOKUP(Tabla1[[#This Row],[nemo]],'Nemos y clasificaciones'!$A$1:$C$3000,3,FALSE)</f>
        <v>CFI</v>
      </c>
      <c r="P4131" s="2"/>
      <c r="Q4131" s="2"/>
    </row>
    <row r="4132" spans="1:17" x14ac:dyDescent="0.25">
      <c r="A4132" t="s">
        <v>2186</v>
      </c>
      <c r="B4132" s="1">
        <v>44301</v>
      </c>
      <c r="C4132" s="1">
        <v>44307</v>
      </c>
      <c r="D4132" t="s">
        <v>21</v>
      </c>
      <c r="E4132" t="s">
        <v>66</v>
      </c>
      <c r="F4132">
        <v>0</v>
      </c>
      <c r="G4132">
        <v>10000000</v>
      </c>
      <c r="H4132">
        <v>0</v>
      </c>
      <c r="I4132">
        <v>0</v>
      </c>
      <c r="J4132">
        <v>0</v>
      </c>
      <c r="K4132">
        <v>8.9999999999999993E-3</v>
      </c>
      <c r="L4132" t="s">
        <v>23</v>
      </c>
      <c r="M4132" s="3">
        <v>90000</v>
      </c>
      <c r="N4132" s="2" t="str">
        <f>VLOOKUP(Tabla1[[#This Row],[nemo]],'Nemos y clasificaciones'!$A$2:$B$5000,2,FALSE)</f>
        <v>CFI</v>
      </c>
      <c r="O4132" s="3" t="str">
        <f>VLOOKUP(Tabla1[[#This Row],[nemo]],'Nemos y clasificaciones'!$A$1:$C$3000,3,FALSE)</f>
        <v>CFI</v>
      </c>
      <c r="P4132" s="3"/>
      <c r="Q4132" s="3"/>
    </row>
    <row r="4133" spans="1:17" x14ac:dyDescent="0.25">
      <c r="A4133" t="s">
        <v>5495</v>
      </c>
      <c r="B4133" s="1">
        <v>43754</v>
      </c>
      <c r="C4133" s="1">
        <v>43760</v>
      </c>
      <c r="D4133" t="s">
        <v>21</v>
      </c>
      <c r="E4133" t="s">
        <v>66</v>
      </c>
      <c r="F4133">
        <v>0</v>
      </c>
      <c r="G4133">
        <v>10000000</v>
      </c>
      <c r="H4133">
        <v>0</v>
      </c>
      <c r="I4133">
        <v>0</v>
      </c>
      <c r="J4133">
        <v>0</v>
      </c>
      <c r="K4133">
        <v>8.9999999999999993E-3</v>
      </c>
      <c r="L4133" t="s">
        <v>23</v>
      </c>
      <c r="M4133" s="3">
        <v>90000</v>
      </c>
      <c r="N4133" s="2" t="str">
        <f>VLOOKUP(Tabla1[[#This Row],[nemo]],'Nemos y clasificaciones'!$A$2:$B$5000,2,FALSE)</f>
        <v>CFI</v>
      </c>
      <c r="O4133" s="3" t="str">
        <f>VLOOKUP(Tabla1[[#This Row],[nemo]],'Nemos y clasificaciones'!$A$1:$C$3000,3,FALSE)</f>
        <v>CFI</v>
      </c>
      <c r="P4133" s="3"/>
      <c r="Q4133" s="3"/>
    </row>
    <row r="4134" spans="1:17" x14ac:dyDescent="0.25">
      <c r="A4134" t="s">
        <v>6120</v>
      </c>
      <c r="B4134" s="1">
        <v>43627</v>
      </c>
      <c r="C4134" s="1">
        <v>43633</v>
      </c>
      <c r="D4134" t="s">
        <v>21</v>
      </c>
      <c r="E4134" t="s">
        <v>66</v>
      </c>
      <c r="F4134">
        <v>0</v>
      </c>
      <c r="G4134">
        <v>10000000</v>
      </c>
      <c r="H4134">
        <v>0</v>
      </c>
      <c r="I4134">
        <v>0</v>
      </c>
      <c r="J4134">
        <v>0</v>
      </c>
      <c r="K4134">
        <v>8.9999999999999993E-3</v>
      </c>
      <c r="L4134" t="s">
        <v>23</v>
      </c>
      <c r="M4134" s="3">
        <v>90000</v>
      </c>
      <c r="N4134" s="2" t="str">
        <f>VLOOKUP(Tabla1[[#This Row],[nemo]],'Nemos y clasificaciones'!$A$2:$B$5000,2,FALSE)</f>
        <v>CFI</v>
      </c>
      <c r="O4134" s="3" t="str">
        <f>VLOOKUP(Tabla1[[#This Row],[nemo]],'Nemos y clasificaciones'!$A$1:$C$3000,3,FALSE)</f>
        <v>CFI</v>
      </c>
      <c r="P4134" s="3"/>
      <c r="Q4134" s="3"/>
    </row>
    <row r="4135" spans="1:17" x14ac:dyDescent="0.25">
      <c r="A4135" t="s">
        <v>5643</v>
      </c>
      <c r="B4135" s="1">
        <v>43721</v>
      </c>
      <c r="C4135" s="1">
        <v>43731</v>
      </c>
      <c r="D4135" t="s">
        <v>21</v>
      </c>
      <c r="E4135" t="s">
        <v>66</v>
      </c>
      <c r="F4135">
        <v>0</v>
      </c>
      <c r="G4135">
        <v>10000000</v>
      </c>
      <c r="H4135">
        <v>0</v>
      </c>
      <c r="I4135">
        <v>0</v>
      </c>
      <c r="J4135">
        <v>0</v>
      </c>
      <c r="K4135">
        <v>8.0000000000000002E-3</v>
      </c>
      <c r="L4135" t="s">
        <v>23</v>
      </c>
      <c r="M4135" s="3">
        <v>80000</v>
      </c>
      <c r="N4135" s="2" t="str">
        <f>VLOOKUP(Tabla1[[#This Row],[nemo]],'Nemos y clasificaciones'!$A$2:$B$5000,2,FALSE)</f>
        <v>CFI</v>
      </c>
      <c r="O4135" s="3" t="str">
        <f>VLOOKUP(Tabla1[[#This Row],[nemo]],'Nemos y clasificaciones'!$A$1:$C$3000,3,FALSE)</f>
        <v>CFI</v>
      </c>
      <c r="P4135" s="3"/>
      <c r="Q4135" s="3"/>
    </row>
    <row r="4136" spans="1:17" x14ac:dyDescent="0.25">
      <c r="A4136" t="s">
        <v>489</v>
      </c>
      <c r="B4136" s="1">
        <v>44425</v>
      </c>
      <c r="C4136" s="1">
        <v>44431</v>
      </c>
      <c r="D4136" t="s">
        <v>21</v>
      </c>
      <c r="E4136" t="s">
        <v>66</v>
      </c>
      <c r="F4136">
        <v>0</v>
      </c>
      <c r="G4136">
        <v>10000000</v>
      </c>
      <c r="H4136">
        <v>0</v>
      </c>
      <c r="I4136">
        <v>0</v>
      </c>
      <c r="J4136">
        <v>0</v>
      </c>
      <c r="K4136">
        <v>7.0000000000000001E-3</v>
      </c>
      <c r="L4136" t="s">
        <v>23</v>
      </c>
      <c r="M4136" s="3">
        <v>70000</v>
      </c>
      <c r="N4136" s="2" t="str">
        <f>VLOOKUP(Tabla1[[#This Row],[nemo]],'Nemos y clasificaciones'!$A$2:$B$5000,2,FALSE)</f>
        <v>CFI</v>
      </c>
      <c r="O4136" s="3" t="str">
        <f>VLOOKUP(Tabla1[[#This Row],[nemo]],'Nemos y clasificaciones'!$A$1:$C$3000,3,FALSE)</f>
        <v>CFI</v>
      </c>
      <c r="P4136" s="3"/>
      <c r="Q4136" s="3"/>
    </row>
    <row r="4137" spans="1:17" x14ac:dyDescent="0.25">
      <c r="A4137" t="s">
        <v>4828</v>
      </c>
      <c r="B4137" s="1">
        <v>43882</v>
      </c>
      <c r="C4137" s="1">
        <v>43888</v>
      </c>
      <c r="D4137" t="s">
        <v>21</v>
      </c>
      <c r="E4137" t="s">
        <v>66</v>
      </c>
      <c r="F4137">
        <v>0</v>
      </c>
      <c r="G4137">
        <v>10000000</v>
      </c>
      <c r="H4137">
        <v>0</v>
      </c>
      <c r="I4137">
        <v>0</v>
      </c>
      <c r="J4137">
        <v>0</v>
      </c>
      <c r="K4137">
        <v>7.0000000000000001E-3</v>
      </c>
      <c r="L4137" t="s">
        <v>23</v>
      </c>
      <c r="M4137" s="3">
        <v>70000</v>
      </c>
      <c r="N4137" s="2" t="str">
        <f>VLOOKUP(Tabla1[[#This Row],[nemo]],'Nemos y clasificaciones'!$A$2:$B$5000,2,FALSE)</f>
        <v>CFI</v>
      </c>
      <c r="O4137" s="3" t="str">
        <f>VLOOKUP(Tabla1[[#This Row],[nemo]],'Nemos y clasificaciones'!$A$1:$C$3000,3,FALSE)</f>
        <v>CFI</v>
      </c>
      <c r="P4137" s="3"/>
      <c r="Q4137" s="3"/>
    </row>
    <row r="4138" spans="1:17" x14ac:dyDescent="0.25">
      <c r="A4138" t="s">
        <v>4828</v>
      </c>
      <c r="B4138" s="1">
        <v>43854</v>
      </c>
      <c r="C4138" s="1">
        <v>43860</v>
      </c>
      <c r="D4138" t="s">
        <v>21</v>
      </c>
      <c r="E4138" t="s">
        <v>66</v>
      </c>
      <c r="F4138">
        <v>0</v>
      </c>
      <c r="G4138">
        <v>10000000</v>
      </c>
      <c r="H4138">
        <v>0</v>
      </c>
      <c r="I4138">
        <v>0</v>
      </c>
      <c r="J4138">
        <v>0</v>
      </c>
      <c r="K4138">
        <v>7.0000000000000001E-3</v>
      </c>
      <c r="L4138" t="s">
        <v>23</v>
      </c>
      <c r="M4138" s="3">
        <v>70000</v>
      </c>
      <c r="N4138" s="2" t="str">
        <f>VLOOKUP(Tabla1[[#This Row],[nemo]],'Nemos y clasificaciones'!$A$2:$B$5000,2,FALSE)</f>
        <v>CFI</v>
      </c>
      <c r="O4138" s="3" t="str">
        <f>VLOOKUP(Tabla1[[#This Row],[nemo]],'Nemos y clasificaciones'!$A$1:$C$3000,3,FALSE)</f>
        <v>CFI</v>
      </c>
      <c r="P4138" s="3"/>
      <c r="Q4138" s="3"/>
    </row>
    <row r="4139" spans="1:17" x14ac:dyDescent="0.25">
      <c r="A4139" t="s">
        <v>5774</v>
      </c>
      <c r="B4139" s="1">
        <v>43683</v>
      </c>
      <c r="C4139" s="1">
        <v>43689</v>
      </c>
      <c r="D4139" t="s">
        <v>21</v>
      </c>
      <c r="E4139" t="s">
        <v>66</v>
      </c>
      <c r="F4139">
        <v>0</v>
      </c>
      <c r="G4139">
        <v>10000000</v>
      </c>
      <c r="H4139">
        <v>0</v>
      </c>
      <c r="I4139">
        <v>0</v>
      </c>
      <c r="J4139">
        <v>0</v>
      </c>
      <c r="K4139">
        <v>7.0000000000000001E-3</v>
      </c>
      <c r="L4139" t="s">
        <v>23</v>
      </c>
      <c r="M4139" s="3">
        <v>70000</v>
      </c>
      <c r="N4139" s="2" t="str">
        <f>VLOOKUP(Tabla1[[#This Row],[nemo]],'Nemos y clasificaciones'!$A$2:$B$5000,2,FALSE)</f>
        <v>CFI</v>
      </c>
      <c r="O4139" s="3" t="str">
        <f>VLOOKUP(Tabla1[[#This Row],[nemo]],'Nemos y clasificaciones'!$A$1:$C$3000,3,FALSE)</f>
        <v>CFI</v>
      </c>
      <c r="P4139" s="3"/>
      <c r="Q4139" s="3"/>
    </row>
    <row r="4140" spans="1:17" x14ac:dyDescent="0.25">
      <c r="A4140" t="s">
        <v>1729</v>
      </c>
      <c r="B4140" s="1">
        <v>44335</v>
      </c>
      <c r="C4140" s="1">
        <v>44342</v>
      </c>
      <c r="D4140" t="s">
        <v>21</v>
      </c>
      <c r="E4140" t="s">
        <v>66</v>
      </c>
      <c r="F4140">
        <v>0</v>
      </c>
      <c r="G4140">
        <v>10000000</v>
      </c>
      <c r="H4140">
        <v>0</v>
      </c>
      <c r="I4140">
        <v>0</v>
      </c>
      <c r="J4140">
        <v>0</v>
      </c>
      <c r="K4140">
        <v>6.0000000000000001E-3</v>
      </c>
      <c r="L4140" t="s">
        <v>23</v>
      </c>
      <c r="M4140" s="3">
        <v>60000</v>
      </c>
      <c r="N4140" s="2" t="str">
        <f>VLOOKUP(Tabla1[[#This Row],[nemo]],'Nemos y clasificaciones'!$A$2:$B$5000,2,FALSE)</f>
        <v>CFI</v>
      </c>
      <c r="O4140" s="3" t="str">
        <f>VLOOKUP(Tabla1[[#This Row],[nemo]],'Nemos y clasificaciones'!$A$1:$C$3000,3,FALSE)</f>
        <v>CFI</v>
      </c>
      <c r="P4140" s="3"/>
      <c r="Q4140" s="3"/>
    </row>
    <row r="4141" spans="1:17" x14ac:dyDescent="0.25">
      <c r="A4141" t="s">
        <v>4538</v>
      </c>
      <c r="B4141" s="1">
        <v>43944</v>
      </c>
      <c r="C4141" s="1">
        <v>43950</v>
      </c>
      <c r="D4141" t="s">
        <v>21</v>
      </c>
      <c r="E4141" t="s">
        <v>66</v>
      </c>
      <c r="F4141">
        <v>0</v>
      </c>
      <c r="G4141">
        <v>10000000</v>
      </c>
      <c r="H4141">
        <v>0</v>
      </c>
      <c r="I4141">
        <v>0</v>
      </c>
      <c r="J4141">
        <v>0</v>
      </c>
      <c r="K4141">
        <v>6.0000000000000001E-3</v>
      </c>
      <c r="L4141" t="s">
        <v>23</v>
      </c>
      <c r="M4141" s="3">
        <v>60000</v>
      </c>
      <c r="N4141" s="2" t="str">
        <f>VLOOKUP(Tabla1[[#This Row],[nemo]],'Nemos y clasificaciones'!$A$2:$B$5000,2,FALSE)</f>
        <v>CFI</v>
      </c>
      <c r="O4141" s="3" t="str">
        <f>VLOOKUP(Tabla1[[#This Row],[nemo]],'Nemos y clasificaciones'!$A$1:$C$3000,3,FALSE)</f>
        <v>CFI</v>
      </c>
      <c r="P4141" s="3"/>
      <c r="Q4141" s="3"/>
    </row>
    <row r="4142" spans="1:17" x14ac:dyDescent="0.25">
      <c r="A4142" t="s">
        <v>4730</v>
      </c>
      <c r="B4142" s="1">
        <v>43914</v>
      </c>
      <c r="C4142" s="1">
        <v>43920</v>
      </c>
      <c r="D4142" t="s">
        <v>21</v>
      </c>
      <c r="E4142" t="s">
        <v>66</v>
      </c>
      <c r="F4142">
        <v>0</v>
      </c>
      <c r="G4142">
        <v>10000000</v>
      </c>
      <c r="H4142">
        <v>0</v>
      </c>
      <c r="I4142">
        <v>0</v>
      </c>
      <c r="J4142">
        <v>0</v>
      </c>
      <c r="K4142">
        <v>6.0000000000000001E-3</v>
      </c>
      <c r="L4142" t="s">
        <v>23</v>
      </c>
      <c r="M4142" s="3">
        <v>60000</v>
      </c>
      <c r="N4142" s="2" t="str">
        <f>VLOOKUP(Tabla1[[#This Row],[nemo]],'Nemos y clasificaciones'!$A$2:$B$5000,2,FALSE)</f>
        <v>CFI</v>
      </c>
      <c r="O4142" s="3" t="str">
        <f>VLOOKUP(Tabla1[[#This Row],[nemo]],'Nemos y clasificaciones'!$A$1:$C$3000,3,FALSE)</f>
        <v>CFI</v>
      </c>
      <c r="P4142" s="3"/>
      <c r="Q4142" s="3"/>
    </row>
    <row r="4143" spans="1:17" x14ac:dyDescent="0.25">
      <c r="A4143" t="s">
        <v>5103</v>
      </c>
      <c r="B4143" s="1">
        <v>43819</v>
      </c>
      <c r="C4143" s="1">
        <v>43826</v>
      </c>
      <c r="D4143" t="s">
        <v>21</v>
      </c>
      <c r="E4143" t="s">
        <v>66</v>
      </c>
      <c r="F4143">
        <v>0</v>
      </c>
      <c r="G4143">
        <v>10000000</v>
      </c>
      <c r="H4143">
        <v>0</v>
      </c>
      <c r="I4143">
        <v>0</v>
      </c>
      <c r="J4143">
        <v>0</v>
      </c>
      <c r="K4143">
        <v>6.0000000000000001E-3</v>
      </c>
      <c r="L4143" t="s">
        <v>23</v>
      </c>
      <c r="M4143" s="3">
        <v>60000</v>
      </c>
      <c r="N4143" s="2" t="str">
        <f>VLOOKUP(Tabla1[[#This Row],[nemo]],'Nemos y clasificaciones'!$A$2:$B$5000,2,FALSE)</f>
        <v>CFI</v>
      </c>
      <c r="O4143" s="3" t="str">
        <f>VLOOKUP(Tabla1[[#This Row],[nemo]],'Nemos y clasificaciones'!$A$1:$C$3000,3,FALSE)</f>
        <v>CFI</v>
      </c>
      <c r="P4143" s="3"/>
      <c r="Q4143" s="3"/>
    </row>
    <row r="4144" spans="1:17" x14ac:dyDescent="0.25">
      <c r="A4144" t="s">
        <v>5380</v>
      </c>
      <c r="B4144" s="1">
        <v>43791</v>
      </c>
      <c r="C4144" s="1">
        <v>43797</v>
      </c>
      <c r="D4144" t="s">
        <v>21</v>
      </c>
      <c r="E4144" t="s">
        <v>66</v>
      </c>
      <c r="F4144">
        <v>0</v>
      </c>
      <c r="G4144">
        <v>10000000</v>
      </c>
      <c r="H4144">
        <v>0</v>
      </c>
      <c r="I4144">
        <v>0</v>
      </c>
      <c r="J4144">
        <v>0</v>
      </c>
      <c r="K4144">
        <v>6.0000000000000001E-3</v>
      </c>
      <c r="L4144" t="s">
        <v>23</v>
      </c>
      <c r="M4144" s="3">
        <v>60000</v>
      </c>
      <c r="N4144" s="2" t="str">
        <f>VLOOKUP(Tabla1[[#This Row],[nemo]],'Nemos y clasificaciones'!$A$2:$B$5000,2,FALSE)</f>
        <v>CFI</v>
      </c>
      <c r="O4144" s="3" t="str">
        <f>VLOOKUP(Tabla1[[#This Row],[nemo]],'Nemos y clasificaciones'!$A$1:$C$3000,3,FALSE)</f>
        <v>CFI</v>
      </c>
      <c r="P4144" s="3"/>
      <c r="Q4144" s="3"/>
    </row>
    <row r="4145" spans="1:17" x14ac:dyDescent="0.25">
      <c r="A4145" t="s">
        <v>5743</v>
      </c>
      <c r="B4145" s="1">
        <v>43698</v>
      </c>
      <c r="C4145" s="1">
        <v>43704</v>
      </c>
      <c r="D4145" t="s">
        <v>21</v>
      </c>
      <c r="E4145" t="s">
        <v>66</v>
      </c>
      <c r="F4145">
        <v>0</v>
      </c>
      <c r="G4145">
        <v>10000000</v>
      </c>
      <c r="H4145">
        <v>0</v>
      </c>
      <c r="I4145">
        <v>0</v>
      </c>
      <c r="J4145">
        <v>0</v>
      </c>
      <c r="K4145">
        <v>6.0000000000000001E-3</v>
      </c>
      <c r="L4145" t="s">
        <v>23</v>
      </c>
      <c r="M4145" s="3">
        <v>60000</v>
      </c>
      <c r="N4145" s="2" t="str">
        <f>VLOOKUP(Tabla1[[#This Row],[nemo]],'Nemos y clasificaciones'!$A$2:$B$5000,2,FALSE)</f>
        <v>CFI</v>
      </c>
      <c r="O4145" s="3" t="str">
        <f>VLOOKUP(Tabla1[[#This Row],[nemo]],'Nemos y clasificaciones'!$A$1:$C$3000,3,FALSE)</f>
        <v>CFI</v>
      </c>
      <c r="P4145" s="3"/>
      <c r="Q4145" s="3"/>
    </row>
    <row r="4146" spans="1:17" x14ac:dyDescent="0.25">
      <c r="A4146" t="s">
        <v>2772</v>
      </c>
      <c r="B4146" s="1">
        <v>44188</v>
      </c>
      <c r="C4146" s="1">
        <v>44195</v>
      </c>
      <c r="D4146" t="s">
        <v>21</v>
      </c>
      <c r="E4146" t="s">
        <v>66</v>
      </c>
      <c r="F4146">
        <v>0</v>
      </c>
      <c r="G4146">
        <v>10000000</v>
      </c>
      <c r="H4146">
        <v>0</v>
      </c>
      <c r="I4146">
        <v>0</v>
      </c>
      <c r="J4146">
        <v>0</v>
      </c>
      <c r="K4146">
        <v>5.0000000000000001E-3</v>
      </c>
      <c r="L4146" t="s">
        <v>23</v>
      </c>
      <c r="M4146" s="3">
        <v>50000</v>
      </c>
      <c r="N4146" s="2" t="str">
        <f>VLOOKUP(Tabla1[[#This Row],[nemo]],'Nemos y clasificaciones'!$A$2:$B$5000,2,FALSE)</f>
        <v>CFI</v>
      </c>
      <c r="O4146" s="3" t="str">
        <f>VLOOKUP(Tabla1[[#This Row],[nemo]],'Nemos y clasificaciones'!$A$1:$C$3000,3,FALSE)</f>
        <v>CFI</v>
      </c>
      <c r="P4146" s="3"/>
      <c r="Q4146" s="3"/>
    </row>
    <row r="4147" spans="1:17" x14ac:dyDescent="0.25">
      <c r="A4147" t="s">
        <v>8393</v>
      </c>
      <c r="B4147" s="1">
        <v>43207</v>
      </c>
      <c r="C4147" s="1">
        <v>43213</v>
      </c>
      <c r="D4147" t="s">
        <v>14</v>
      </c>
      <c r="E4147" t="s">
        <v>709</v>
      </c>
      <c r="F4147">
        <v>0</v>
      </c>
      <c r="G4147">
        <v>1300</v>
      </c>
      <c r="H4147">
        <v>0</v>
      </c>
      <c r="I4147">
        <v>0</v>
      </c>
      <c r="J4147">
        <v>0</v>
      </c>
      <c r="K4147">
        <v>60000</v>
      </c>
      <c r="L4147" t="s">
        <v>19</v>
      </c>
      <c r="M4147" s="2">
        <v>78000000</v>
      </c>
      <c r="N4147" s="2" t="str">
        <f>VLOOKUP(Tabla1[[#This Row],[nemo]],'Nemos y clasificaciones'!$A$2:$B$5000,2,FALSE)</f>
        <v>INMOBILIARIA CENTRAL DE ESTACIONAMIENTOS AGUSTINAS S.A.</v>
      </c>
      <c r="O4147" s="2" t="str">
        <f>VLOOKUP(Tabla1[[#This Row],[nemo]],'Nemos y clasificaciones'!$A$1:$C$3000,3,FALSE)</f>
        <v>Servicios financieros</v>
      </c>
      <c r="P4147" s="2"/>
      <c r="Q4147" s="2"/>
    </row>
    <row r="4148" spans="1:17" x14ac:dyDescent="0.25">
      <c r="A4148" t="s">
        <v>6649</v>
      </c>
      <c r="B4148" s="1">
        <v>43572</v>
      </c>
      <c r="C4148" s="1">
        <v>43580</v>
      </c>
      <c r="D4148" t="s">
        <v>21</v>
      </c>
      <c r="E4148" t="s">
        <v>66</v>
      </c>
      <c r="F4148">
        <v>0</v>
      </c>
      <c r="G4148">
        <v>10000000</v>
      </c>
      <c r="H4148">
        <v>0</v>
      </c>
      <c r="I4148">
        <v>0</v>
      </c>
      <c r="J4148">
        <v>0</v>
      </c>
      <c r="K4148">
        <v>5.0000000000000001E-3</v>
      </c>
      <c r="L4148" t="s">
        <v>23</v>
      </c>
      <c r="M4148" s="3">
        <v>50000</v>
      </c>
      <c r="N4148" s="2" t="str">
        <f>VLOOKUP(Tabla1[[#This Row],[nemo]],'Nemos y clasificaciones'!$A$2:$B$5000,2,FALSE)</f>
        <v>CFI</v>
      </c>
      <c r="O4148" s="3" t="str">
        <f>VLOOKUP(Tabla1[[#This Row],[nemo]],'Nemos y clasificaciones'!$A$1:$C$3000,3,FALSE)</f>
        <v>CFI</v>
      </c>
      <c r="P4148" s="3"/>
      <c r="Q4148" s="3"/>
    </row>
    <row r="4149" spans="1:17" x14ac:dyDescent="0.25">
      <c r="A4149" t="s">
        <v>65</v>
      </c>
      <c r="B4149" s="1">
        <v>44454</v>
      </c>
      <c r="C4149" s="1">
        <v>44462</v>
      </c>
      <c r="D4149" t="s">
        <v>21</v>
      </c>
      <c r="E4149" t="s">
        <v>66</v>
      </c>
      <c r="F4149">
        <v>0</v>
      </c>
      <c r="G4149">
        <v>5435002</v>
      </c>
      <c r="H4149">
        <v>0</v>
      </c>
      <c r="I4149">
        <v>0</v>
      </c>
      <c r="J4149">
        <v>0</v>
      </c>
      <c r="K4149">
        <v>8.9999999999999993E-3</v>
      </c>
      <c r="L4149" t="s">
        <v>23</v>
      </c>
      <c r="M4149" s="3">
        <v>48915.017999999996</v>
      </c>
      <c r="N4149" s="2" t="str">
        <f>VLOOKUP(Tabla1[[#This Row],[nemo]],'Nemos y clasificaciones'!$A$2:$B$5000,2,FALSE)</f>
        <v>CFI</v>
      </c>
      <c r="O4149" s="3" t="str">
        <f>VLOOKUP(Tabla1[[#This Row],[nemo]],'Nemos y clasificaciones'!$A$1:$C$3000,3,FALSE)</f>
        <v>CFI</v>
      </c>
      <c r="P4149" s="3"/>
      <c r="Q4149" s="3"/>
    </row>
    <row r="4150" spans="1:17" x14ac:dyDescent="0.25">
      <c r="A4150" t="s">
        <v>715</v>
      </c>
      <c r="B4150" s="1">
        <v>44398</v>
      </c>
      <c r="C4150" s="1">
        <v>44404</v>
      </c>
      <c r="D4150" t="s">
        <v>21</v>
      </c>
      <c r="E4150" t="s">
        <v>66</v>
      </c>
      <c r="F4150">
        <v>0</v>
      </c>
      <c r="G4150">
        <v>5435002</v>
      </c>
      <c r="H4150">
        <v>0</v>
      </c>
      <c r="I4150">
        <v>0</v>
      </c>
      <c r="J4150">
        <v>0</v>
      </c>
      <c r="K4150">
        <v>8.0000000000000002E-3</v>
      </c>
      <c r="L4150" t="s">
        <v>23</v>
      </c>
      <c r="M4150" s="3">
        <v>43480.016000000003</v>
      </c>
      <c r="N4150" s="2" t="str">
        <f>VLOOKUP(Tabla1[[#This Row],[nemo]],'Nemos y clasificaciones'!$A$2:$B$5000,2,FALSE)</f>
        <v>CFI</v>
      </c>
      <c r="O4150" s="3" t="str">
        <f>VLOOKUP(Tabla1[[#This Row],[nemo]],'Nemos y clasificaciones'!$A$1:$C$3000,3,FALSE)</f>
        <v>CFI</v>
      </c>
      <c r="P4150" s="3"/>
      <c r="Q4150" s="3"/>
    </row>
    <row r="4151" spans="1:17" x14ac:dyDescent="0.25">
      <c r="A4151" t="s">
        <v>1169</v>
      </c>
      <c r="B4151" s="1">
        <v>44362</v>
      </c>
      <c r="C4151" s="1">
        <v>44369</v>
      </c>
      <c r="D4151" t="s">
        <v>21</v>
      </c>
      <c r="E4151" t="s">
        <v>66</v>
      </c>
      <c r="F4151">
        <v>0</v>
      </c>
      <c r="G4151">
        <v>5435002</v>
      </c>
      <c r="H4151">
        <v>0</v>
      </c>
      <c r="I4151">
        <v>0</v>
      </c>
      <c r="J4151">
        <v>0</v>
      </c>
      <c r="K4151">
        <v>8.0000000000000002E-3</v>
      </c>
      <c r="L4151" t="s">
        <v>23</v>
      </c>
      <c r="M4151" s="3">
        <v>43480.016000000003</v>
      </c>
      <c r="N4151" s="2" t="str">
        <f>VLOOKUP(Tabla1[[#This Row],[nemo]],'Nemos y clasificaciones'!$A$2:$B$5000,2,FALSE)</f>
        <v>CFI</v>
      </c>
      <c r="O4151" s="3" t="str">
        <f>VLOOKUP(Tabla1[[#This Row],[nemo]],'Nemos y clasificaciones'!$A$1:$C$3000,3,FALSE)</f>
        <v>CFI</v>
      </c>
      <c r="P4151" s="3"/>
      <c r="Q4151" s="3"/>
    </row>
    <row r="4152" spans="1:17" x14ac:dyDescent="0.25">
      <c r="A4152" t="s">
        <v>2407</v>
      </c>
      <c r="B4152" s="1">
        <v>44274</v>
      </c>
      <c r="C4152" s="1">
        <v>44280</v>
      </c>
      <c r="D4152" t="s">
        <v>21</v>
      </c>
      <c r="E4152" t="s">
        <v>66</v>
      </c>
      <c r="F4152">
        <v>0</v>
      </c>
      <c r="G4152">
        <v>5435002</v>
      </c>
      <c r="H4152">
        <v>0</v>
      </c>
      <c r="I4152">
        <v>0</v>
      </c>
      <c r="J4152">
        <v>0</v>
      </c>
      <c r="K4152">
        <v>8.0000000000000002E-3</v>
      </c>
      <c r="L4152" t="s">
        <v>23</v>
      </c>
      <c r="M4152" s="3">
        <v>43480.016000000003</v>
      </c>
      <c r="N4152" s="2" t="str">
        <f>VLOOKUP(Tabla1[[#This Row],[nemo]],'Nemos y clasificaciones'!$A$2:$B$5000,2,FALSE)</f>
        <v>CFI</v>
      </c>
      <c r="O4152" s="3" t="str">
        <f>VLOOKUP(Tabla1[[#This Row],[nemo]],'Nemos y clasificaciones'!$A$1:$C$3000,3,FALSE)</f>
        <v>CFI</v>
      </c>
      <c r="P4152" s="3"/>
      <c r="Q4152" s="3"/>
    </row>
    <row r="4153" spans="1:17" x14ac:dyDescent="0.25">
      <c r="A4153" t="s">
        <v>3556</v>
      </c>
      <c r="B4153" s="1">
        <v>44064</v>
      </c>
      <c r="C4153" s="1">
        <v>44070</v>
      </c>
      <c r="D4153" t="s">
        <v>21</v>
      </c>
      <c r="E4153" t="s">
        <v>66</v>
      </c>
      <c r="F4153">
        <v>0</v>
      </c>
      <c r="G4153">
        <v>10000000</v>
      </c>
      <c r="H4153">
        <v>0</v>
      </c>
      <c r="I4153">
        <v>0</v>
      </c>
      <c r="J4153">
        <v>0</v>
      </c>
      <c r="K4153">
        <v>4.0000000000000001E-3</v>
      </c>
      <c r="L4153" t="s">
        <v>23</v>
      </c>
      <c r="M4153" s="3">
        <v>40000</v>
      </c>
      <c r="N4153" s="2" t="str">
        <f>VLOOKUP(Tabla1[[#This Row],[nemo]],'Nemos y clasificaciones'!$A$2:$B$5000,2,FALSE)</f>
        <v>CFI</v>
      </c>
      <c r="O4153" s="3" t="str">
        <f>VLOOKUP(Tabla1[[#This Row],[nemo]],'Nemos y clasificaciones'!$A$1:$C$3000,3,FALSE)</f>
        <v>CFI</v>
      </c>
      <c r="P4153" s="3"/>
      <c r="Q4153" s="3"/>
    </row>
    <row r="4154" spans="1:17" x14ac:dyDescent="0.25">
      <c r="A4154" t="s">
        <v>2527</v>
      </c>
      <c r="B4154" s="1">
        <v>44246</v>
      </c>
      <c r="C4154" s="1">
        <v>44252</v>
      </c>
      <c r="D4154" t="s">
        <v>21</v>
      </c>
      <c r="E4154" t="s">
        <v>66</v>
      </c>
      <c r="F4154">
        <v>0</v>
      </c>
      <c r="G4154">
        <v>5435002</v>
      </c>
      <c r="H4154">
        <v>0</v>
      </c>
      <c r="I4154">
        <v>0</v>
      </c>
      <c r="J4154">
        <v>0</v>
      </c>
      <c r="K4154">
        <v>7.0000000000000001E-3</v>
      </c>
      <c r="L4154" t="s">
        <v>23</v>
      </c>
      <c r="M4154" s="3">
        <v>38045.014000000003</v>
      </c>
      <c r="N4154" s="2" t="str">
        <f>VLOOKUP(Tabla1[[#This Row],[nemo]],'Nemos y clasificaciones'!$A$2:$B$5000,2,FALSE)</f>
        <v>CFI</v>
      </c>
      <c r="O4154" s="3" t="str">
        <f>VLOOKUP(Tabla1[[#This Row],[nemo]],'Nemos y clasificaciones'!$A$1:$C$3000,3,FALSE)</f>
        <v>CFI</v>
      </c>
      <c r="P4154" s="3"/>
      <c r="Q4154" s="3"/>
    </row>
    <row r="4155" spans="1:17" x14ac:dyDescent="0.25">
      <c r="A4155" t="s">
        <v>2646</v>
      </c>
      <c r="B4155" s="1">
        <v>44217</v>
      </c>
      <c r="C4155" s="1">
        <v>44223</v>
      </c>
      <c r="D4155" t="s">
        <v>21</v>
      </c>
      <c r="E4155" t="s">
        <v>66</v>
      </c>
      <c r="F4155">
        <v>0</v>
      </c>
      <c r="G4155">
        <v>5435002</v>
      </c>
      <c r="H4155">
        <v>0</v>
      </c>
      <c r="I4155">
        <v>0</v>
      </c>
      <c r="J4155">
        <v>0</v>
      </c>
      <c r="K4155">
        <v>6.0000000000000001E-3</v>
      </c>
      <c r="L4155" t="s">
        <v>23</v>
      </c>
      <c r="M4155" s="3">
        <v>32610.011999999999</v>
      </c>
      <c r="N4155" s="2" t="str">
        <f>VLOOKUP(Tabla1[[#This Row],[nemo]],'Nemos y clasificaciones'!$A$2:$B$5000,2,FALSE)</f>
        <v>CFI</v>
      </c>
      <c r="O4155" s="3" t="str">
        <f>VLOOKUP(Tabla1[[#This Row],[nemo]],'Nemos y clasificaciones'!$A$1:$C$3000,3,FALSE)</f>
        <v>CFI</v>
      </c>
      <c r="P4155" s="3"/>
      <c r="Q4155" s="3"/>
    </row>
    <row r="4156" spans="1:17" x14ac:dyDescent="0.25">
      <c r="A4156" t="s">
        <v>4249</v>
      </c>
      <c r="B4156" s="1">
        <v>43973</v>
      </c>
      <c r="C4156" s="1">
        <v>43979</v>
      </c>
      <c r="D4156" t="s">
        <v>21</v>
      </c>
      <c r="E4156" t="s">
        <v>66</v>
      </c>
      <c r="F4156">
        <v>0</v>
      </c>
      <c r="G4156">
        <v>10000000</v>
      </c>
      <c r="H4156">
        <v>0</v>
      </c>
      <c r="I4156">
        <v>0</v>
      </c>
      <c r="J4156">
        <v>0</v>
      </c>
      <c r="K4156">
        <v>3.0000000000000001E-3</v>
      </c>
      <c r="L4156" t="s">
        <v>23</v>
      </c>
      <c r="M4156" s="3">
        <v>30000</v>
      </c>
      <c r="N4156" s="2" t="str">
        <f>VLOOKUP(Tabla1[[#This Row],[nemo]],'Nemos y clasificaciones'!$A$2:$B$5000,2,FALSE)</f>
        <v>CFI</v>
      </c>
      <c r="O4156" s="3" t="str">
        <f>VLOOKUP(Tabla1[[#This Row],[nemo]],'Nemos y clasificaciones'!$A$1:$C$3000,3,FALSE)</f>
        <v>CFI</v>
      </c>
      <c r="P4156" s="3"/>
      <c r="Q4156" s="3"/>
    </row>
    <row r="4157" spans="1:17" x14ac:dyDescent="0.25">
      <c r="A4157" t="s">
        <v>3157</v>
      </c>
      <c r="B4157" s="1">
        <v>44147</v>
      </c>
      <c r="C4157" s="1">
        <v>44153</v>
      </c>
      <c r="D4157" t="s">
        <v>21</v>
      </c>
      <c r="E4157" t="s">
        <v>66</v>
      </c>
      <c r="F4157">
        <v>0</v>
      </c>
      <c r="G4157">
        <v>5435002</v>
      </c>
      <c r="H4157">
        <v>0</v>
      </c>
      <c r="I4157">
        <v>0</v>
      </c>
      <c r="J4157">
        <v>0</v>
      </c>
      <c r="K4157">
        <v>5.0000000000000001E-3</v>
      </c>
      <c r="L4157" t="s">
        <v>23</v>
      </c>
      <c r="M4157" s="3">
        <v>27175.01</v>
      </c>
      <c r="N4157" s="2" t="str">
        <f>VLOOKUP(Tabla1[[#This Row],[nemo]],'Nemos y clasificaciones'!$A$2:$B$5000,2,FALSE)</f>
        <v>CFI</v>
      </c>
      <c r="O4157" s="3" t="str">
        <f>VLOOKUP(Tabla1[[#This Row],[nemo]],'Nemos y clasificaciones'!$A$1:$C$3000,3,FALSE)</f>
        <v>CFI</v>
      </c>
      <c r="P4157" s="3"/>
      <c r="Q4157" s="3"/>
    </row>
    <row r="4158" spans="1:17" x14ac:dyDescent="0.25">
      <c r="A4158" t="s">
        <v>3279</v>
      </c>
      <c r="B4158" s="1">
        <v>44126</v>
      </c>
      <c r="C4158" s="1">
        <v>44132</v>
      </c>
      <c r="D4158" t="s">
        <v>21</v>
      </c>
      <c r="E4158" t="s">
        <v>66</v>
      </c>
      <c r="F4158">
        <v>0</v>
      </c>
      <c r="G4158">
        <v>5435002</v>
      </c>
      <c r="H4158">
        <v>0</v>
      </c>
      <c r="I4158">
        <v>0</v>
      </c>
      <c r="J4158">
        <v>0</v>
      </c>
      <c r="K4158">
        <v>5.0000000000000001E-3</v>
      </c>
      <c r="L4158" t="s">
        <v>23</v>
      </c>
      <c r="M4158" s="3">
        <v>27175.01</v>
      </c>
      <c r="N4158" s="2" t="str">
        <f>VLOOKUP(Tabla1[[#This Row],[nemo]],'Nemos y clasificaciones'!$A$2:$B$5000,2,FALSE)</f>
        <v>CFI</v>
      </c>
      <c r="O4158" s="3" t="str">
        <f>VLOOKUP(Tabla1[[#This Row],[nemo]],'Nemos y clasificaciones'!$A$1:$C$3000,3,FALSE)</f>
        <v>CFI</v>
      </c>
      <c r="P4158" s="3"/>
      <c r="Q4158" s="3"/>
    </row>
    <row r="4159" spans="1:17" x14ac:dyDescent="0.25">
      <c r="A4159" t="s">
        <v>3453</v>
      </c>
      <c r="B4159" s="1">
        <v>44097</v>
      </c>
      <c r="C4159" s="1">
        <v>44103</v>
      </c>
      <c r="D4159" t="s">
        <v>21</v>
      </c>
      <c r="E4159" t="s">
        <v>66</v>
      </c>
      <c r="F4159">
        <v>0</v>
      </c>
      <c r="G4159">
        <v>5435002</v>
      </c>
      <c r="H4159">
        <v>0</v>
      </c>
      <c r="I4159">
        <v>0</v>
      </c>
      <c r="J4159">
        <v>0</v>
      </c>
      <c r="K4159">
        <v>4.0000000000000001E-3</v>
      </c>
      <c r="L4159" t="s">
        <v>23</v>
      </c>
      <c r="M4159" s="3">
        <v>21740.008000000002</v>
      </c>
      <c r="N4159" s="2" t="str">
        <f>VLOOKUP(Tabla1[[#This Row],[nemo]],'Nemos y clasificaciones'!$A$2:$B$5000,2,FALSE)</f>
        <v>CFI</v>
      </c>
      <c r="O4159" s="3" t="str">
        <f>VLOOKUP(Tabla1[[#This Row],[nemo]],'Nemos y clasificaciones'!$A$1:$C$3000,3,FALSE)</f>
        <v>CFI</v>
      </c>
      <c r="P4159" s="3"/>
      <c r="Q4159" s="3"/>
    </row>
    <row r="4160" spans="1:17" x14ac:dyDescent="0.25">
      <c r="A4160" t="s">
        <v>5857</v>
      </c>
      <c r="B4160" s="1">
        <v>43655</v>
      </c>
      <c r="C4160" s="1">
        <v>43661</v>
      </c>
      <c r="D4160" t="s">
        <v>21</v>
      </c>
      <c r="E4160" t="s">
        <v>66</v>
      </c>
      <c r="F4160">
        <v>0</v>
      </c>
      <c r="G4160">
        <v>10000000</v>
      </c>
      <c r="H4160">
        <v>0</v>
      </c>
      <c r="I4160">
        <v>0</v>
      </c>
      <c r="J4160">
        <v>0</v>
      </c>
      <c r="K4160">
        <v>2E-3</v>
      </c>
      <c r="L4160" t="s">
        <v>23</v>
      </c>
      <c r="M4160" s="3">
        <v>20000</v>
      </c>
      <c r="N4160" s="2" t="str">
        <f>VLOOKUP(Tabla1[[#This Row],[nemo]],'Nemos y clasificaciones'!$A$2:$B$5000,2,FALSE)</f>
        <v>CFI</v>
      </c>
      <c r="O4160" s="3" t="str">
        <f>VLOOKUP(Tabla1[[#This Row],[nemo]],'Nemos y clasificaciones'!$A$1:$C$3000,3,FALSE)</f>
        <v>CFI</v>
      </c>
      <c r="P4160" s="3"/>
      <c r="Q4160" s="3"/>
    </row>
    <row r="4161" spans="1:17" x14ac:dyDescent="0.25">
      <c r="A4161" t="s">
        <v>3636</v>
      </c>
      <c r="B4161" s="1">
        <v>44036</v>
      </c>
      <c r="C4161" s="1">
        <v>44042</v>
      </c>
      <c r="D4161" t="s">
        <v>21</v>
      </c>
      <c r="E4161" t="s">
        <v>66</v>
      </c>
      <c r="F4161">
        <v>0</v>
      </c>
      <c r="G4161">
        <v>5435002</v>
      </c>
      <c r="H4161">
        <v>0</v>
      </c>
      <c r="I4161">
        <v>0</v>
      </c>
      <c r="J4161">
        <v>0</v>
      </c>
      <c r="K4161">
        <v>2E-3</v>
      </c>
      <c r="L4161" t="s">
        <v>23</v>
      </c>
      <c r="M4161" s="3">
        <v>10870.004000000001</v>
      </c>
      <c r="N4161" s="2" t="str">
        <f>VLOOKUP(Tabla1[[#This Row],[nemo]],'Nemos y clasificaciones'!$A$2:$B$5000,2,FALSE)</f>
        <v>CFI</v>
      </c>
      <c r="O4161" s="3" t="str">
        <f>VLOOKUP(Tabla1[[#This Row],[nemo]],'Nemos y clasificaciones'!$A$1:$C$3000,3,FALSE)</f>
        <v>CFI</v>
      </c>
      <c r="P4161" s="3"/>
      <c r="Q4161" s="3"/>
    </row>
    <row r="4162" spans="1:17" x14ac:dyDescent="0.25">
      <c r="A4162" t="s">
        <v>3762</v>
      </c>
      <c r="B4162" s="1">
        <v>44005</v>
      </c>
      <c r="C4162" s="1">
        <v>44012</v>
      </c>
      <c r="D4162" t="s">
        <v>21</v>
      </c>
      <c r="E4162" t="s">
        <v>68</v>
      </c>
      <c r="F4162">
        <v>0</v>
      </c>
      <c r="G4162">
        <v>10000000</v>
      </c>
      <c r="H4162">
        <v>0</v>
      </c>
      <c r="I4162">
        <v>0</v>
      </c>
      <c r="J4162">
        <v>0</v>
      </c>
      <c r="K4162">
        <v>1.4999999999999999E-2</v>
      </c>
      <c r="L4162" t="s">
        <v>23</v>
      </c>
      <c r="M4162" s="2">
        <v>150000</v>
      </c>
      <c r="N4162" s="2" t="str">
        <f>VLOOKUP(Tabla1[[#This Row],[nemo]],'Nemos y clasificaciones'!$A$2:$B$5000,2,FALSE)</f>
        <v>CFI</v>
      </c>
      <c r="O4162" s="2" t="str">
        <f>VLOOKUP(Tabla1[[#This Row],[nemo]],'Nemos y clasificaciones'!$A$1:$C$3000,3,FALSE)</f>
        <v>CFI</v>
      </c>
      <c r="P4162" s="2"/>
      <c r="Q4162" s="2"/>
    </row>
    <row r="4163" spans="1:17" x14ac:dyDescent="0.25">
      <c r="A4163" t="s">
        <v>2185</v>
      </c>
      <c r="B4163" s="1">
        <v>44301</v>
      </c>
      <c r="C4163" s="1">
        <v>44307</v>
      </c>
      <c r="D4163" t="s">
        <v>21</v>
      </c>
      <c r="E4163" t="s">
        <v>68</v>
      </c>
      <c r="F4163">
        <v>0</v>
      </c>
      <c r="G4163">
        <v>10000000</v>
      </c>
      <c r="H4163">
        <v>0</v>
      </c>
      <c r="I4163">
        <v>0</v>
      </c>
      <c r="J4163">
        <v>0</v>
      </c>
      <c r="K4163">
        <v>8.9999999999999993E-3</v>
      </c>
      <c r="L4163" t="s">
        <v>23</v>
      </c>
      <c r="M4163" s="3">
        <v>90000</v>
      </c>
      <c r="N4163" s="2" t="str">
        <f>VLOOKUP(Tabla1[[#This Row],[nemo]],'Nemos y clasificaciones'!$A$2:$B$5000,2,FALSE)</f>
        <v>CFI</v>
      </c>
      <c r="O4163" s="3" t="str">
        <f>VLOOKUP(Tabla1[[#This Row],[nemo]],'Nemos y clasificaciones'!$A$1:$C$3000,3,FALSE)</f>
        <v>CFI</v>
      </c>
      <c r="P4163" s="3"/>
      <c r="Q4163" s="3"/>
    </row>
    <row r="4164" spans="1:17" x14ac:dyDescent="0.25">
      <c r="A4164" t="s">
        <v>5494</v>
      </c>
      <c r="B4164" s="1">
        <v>43754</v>
      </c>
      <c r="C4164" s="1">
        <v>43760</v>
      </c>
      <c r="D4164" t="s">
        <v>21</v>
      </c>
      <c r="E4164" t="s">
        <v>68</v>
      </c>
      <c r="F4164">
        <v>0</v>
      </c>
      <c r="G4164">
        <v>10000000</v>
      </c>
      <c r="H4164">
        <v>0</v>
      </c>
      <c r="I4164">
        <v>0</v>
      </c>
      <c r="J4164">
        <v>0</v>
      </c>
      <c r="K4164">
        <v>8.9999999999999993E-3</v>
      </c>
      <c r="L4164" t="s">
        <v>23</v>
      </c>
      <c r="M4164" s="3">
        <v>90000</v>
      </c>
      <c r="N4164" s="2" t="str">
        <f>VLOOKUP(Tabla1[[#This Row],[nemo]],'Nemos y clasificaciones'!$A$2:$B$5000,2,FALSE)</f>
        <v>CFI</v>
      </c>
      <c r="O4164" s="3" t="str">
        <f>VLOOKUP(Tabla1[[#This Row],[nemo]],'Nemos y clasificaciones'!$A$1:$C$3000,3,FALSE)</f>
        <v>CFI</v>
      </c>
      <c r="P4164" s="3"/>
      <c r="Q4164" s="3"/>
    </row>
    <row r="4165" spans="1:17" x14ac:dyDescent="0.25">
      <c r="A4165" t="s">
        <v>721</v>
      </c>
      <c r="B4165" s="1">
        <v>44398</v>
      </c>
      <c r="C4165" s="1">
        <v>44404</v>
      </c>
      <c r="D4165" t="s">
        <v>21</v>
      </c>
      <c r="E4165" t="s">
        <v>68</v>
      </c>
      <c r="F4165">
        <v>0</v>
      </c>
      <c r="G4165">
        <v>10000000</v>
      </c>
      <c r="H4165">
        <v>0</v>
      </c>
      <c r="I4165">
        <v>0</v>
      </c>
      <c r="J4165">
        <v>0</v>
      </c>
      <c r="K4165">
        <v>8.0000000000000002E-3</v>
      </c>
      <c r="L4165" t="s">
        <v>23</v>
      </c>
      <c r="M4165" s="3">
        <v>80000</v>
      </c>
      <c r="N4165" s="2" t="str">
        <f>VLOOKUP(Tabla1[[#This Row],[nemo]],'Nemos y clasificaciones'!$A$2:$B$5000,2,FALSE)</f>
        <v>CFI</v>
      </c>
      <c r="O4165" s="3" t="str">
        <f>VLOOKUP(Tabla1[[#This Row],[nemo]],'Nemos y clasificaciones'!$A$1:$C$3000,3,FALSE)</f>
        <v>CFI</v>
      </c>
      <c r="P4165" s="3"/>
      <c r="Q4165" s="3"/>
    </row>
    <row r="4166" spans="1:17" x14ac:dyDescent="0.25">
      <c r="A4166" t="s">
        <v>2410</v>
      </c>
      <c r="B4166" s="1">
        <v>44274</v>
      </c>
      <c r="C4166" s="1">
        <v>44280</v>
      </c>
      <c r="D4166" t="s">
        <v>21</v>
      </c>
      <c r="E4166" t="s">
        <v>68</v>
      </c>
      <c r="F4166">
        <v>0</v>
      </c>
      <c r="G4166">
        <v>10000000</v>
      </c>
      <c r="H4166">
        <v>0</v>
      </c>
      <c r="I4166">
        <v>0</v>
      </c>
      <c r="J4166">
        <v>0</v>
      </c>
      <c r="K4166">
        <v>8.0000000000000002E-3</v>
      </c>
      <c r="L4166" t="s">
        <v>23</v>
      </c>
      <c r="M4166" s="3">
        <v>80000</v>
      </c>
      <c r="N4166" s="2" t="str">
        <f>VLOOKUP(Tabla1[[#This Row],[nemo]],'Nemos y clasificaciones'!$A$2:$B$5000,2,FALSE)</f>
        <v>CFI</v>
      </c>
      <c r="O4166" s="3" t="str">
        <f>VLOOKUP(Tabla1[[#This Row],[nemo]],'Nemos y clasificaciones'!$A$1:$C$3000,3,FALSE)</f>
        <v>CFI</v>
      </c>
      <c r="P4166" s="3"/>
      <c r="Q4166" s="3"/>
    </row>
    <row r="4167" spans="1:17" x14ac:dyDescent="0.25">
      <c r="A4167" t="s">
        <v>5644</v>
      </c>
      <c r="B4167" s="1">
        <v>43721</v>
      </c>
      <c r="C4167" s="1">
        <v>43731</v>
      </c>
      <c r="D4167" t="s">
        <v>21</v>
      </c>
      <c r="E4167" t="s">
        <v>68</v>
      </c>
      <c r="F4167">
        <v>0</v>
      </c>
      <c r="G4167">
        <v>10000000</v>
      </c>
      <c r="H4167">
        <v>0</v>
      </c>
      <c r="I4167">
        <v>0</v>
      </c>
      <c r="J4167">
        <v>0</v>
      </c>
      <c r="K4167">
        <v>8.0000000000000002E-3</v>
      </c>
      <c r="L4167" t="s">
        <v>23</v>
      </c>
      <c r="M4167" s="3">
        <v>80000</v>
      </c>
      <c r="N4167" s="2" t="str">
        <f>VLOOKUP(Tabla1[[#This Row],[nemo]],'Nemos y clasificaciones'!$A$2:$B$5000,2,FALSE)</f>
        <v>CFI</v>
      </c>
      <c r="O4167" s="3" t="str">
        <f>VLOOKUP(Tabla1[[#This Row],[nemo]],'Nemos y clasificaciones'!$A$1:$C$3000,3,FALSE)</f>
        <v>CFI</v>
      </c>
      <c r="P4167" s="3"/>
      <c r="Q4167" s="3"/>
    </row>
    <row r="4168" spans="1:17" x14ac:dyDescent="0.25">
      <c r="A4168" t="s">
        <v>488</v>
      </c>
      <c r="B4168" s="1">
        <v>44425</v>
      </c>
      <c r="C4168" s="1">
        <v>44431</v>
      </c>
      <c r="D4168" t="s">
        <v>21</v>
      </c>
      <c r="E4168" t="s">
        <v>68</v>
      </c>
      <c r="F4168">
        <v>0</v>
      </c>
      <c r="G4168">
        <v>10000000</v>
      </c>
      <c r="H4168">
        <v>0</v>
      </c>
      <c r="I4168">
        <v>0</v>
      </c>
      <c r="J4168">
        <v>0</v>
      </c>
      <c r="K4168">
        <v>7.0000000000000001E-3</v>
      </c>
      <c r="L4168" t="s">
        <v>23</v>
      </c>
      <c r="M4168" s="3">
        <v>70000</v>
      </c>
      <c r="N4168" s="2" t="str">
        <f>VLOOKUP(Tabla1[[#This Row],[nemo]],'Nemos y clasificaciones'!$A$2:$B$5000,2,FALSE)</f>
        <v>CFI</v>
      </c>
      <c r="O4168" s="3" t="str">
        <f>VLOOKUP(Tabla1[[#This Row],[nemo]],'Nemos y clasificaciones'!$A$1:$C$3000,3,FALSE)</f>
        <v>CFI</v>
      </c>
      <c r="P4168" s="3"/>
      <c r="Q4168" s="3"/>
    </row>
    <row r="4169" spans="1:17" x14ac:dyDescent="0.25">
      <c r="A4169" t="s">
        <v>4827</v>
      </c>
      <c r="B4169" s="1">
        <v>43882</v>
      </c>
      <c r="C4169" s="1">
        <v>43888</v>
      </c>
      <c r="D4169" t="s">
        <v>21</v>
      </c>
      <c r="E4169" t="s">
        <v>68</v>
      </c>
      <c r="F4169">
        <v>0</v>
      </c>
      <c r="G4169">
        <v>10000000</v>
      </c>
      <c r="H4169">
        <v>0</v>
      </c>
      <c r="I4169">
        <v>0</v>
      </c>
      <c r="J4169">
        <v>0</v>
      </c>
      <c r="K4169">
        <v>7.0000000000000001E-3</v>
      </c>
      <c r="L4169" t="s">
        <v>23</v>
      </c>
      <c r="M4169" s="3">
        <v>70000</v>
      </c>
      <c r="N4169" s="2" t="str">
        <f>VLOOKUP(Tabla1[[#This Row],[nemo]],'Nemos y clasificaciones'!$A$2:$B$5000,2,FALSE)</f>
        <v>CFI</v>
      </c>
      <c r="O4169" s="3" t="str">
        <f>VLOOKUP(Tabla1[[#This Row],[nemo]],'Nemos y clasificaciones'!$A$1:$C$3000,3,FALSE)</f>
        <v>CFI</v>
      </c>
      <c r="P4169" s="3"/>
      <c r="Q4169" s="3"/>
    </row>
    <row r="4170" spans="1:17" x14ac:dyDescent="0.25">
      <c r="A4170" t="s">
        <v>4934</v>
      </c>
      <c r="B4170" s="1">
        <v>43854</v>
      </c>
      <c r="C4170" s="1">
        <v>43860</v>
      </c>
      <c r="D4170" t="s">
        <v>21</v>
      </c>
      <c r="E4170" t="s">
        <v>68</v>
      </c>
      <c r="F4170">
        <v>0</v>
      </c>
      <c r="G4170">
        <v>10000000</v>
      </c>
      <c r="H4170">
        <v>0</v>
      </c>
      <c r="I4170">
        <v>0</v>
      </c>
      <c r="J4170">
        <v>0</v>
      </c>
      <c r="K4170">
        <v>7.0000000000000001E-3</v>
      </c>
      <c r="L4170" t="s">
        <v>23</v>
      </c>
      <c r="M4170" s="3">
        <v>70000</v>
      </c>
      <c r="N4170" s="2" t="str">
        <f>VLOOKUP(Tabla1[[#This Row],[nemo]],'Nemos y clasificaciones'!$A$2:$B$5000,2,FALSE)</f>
        <v>CFI</v>
      </c>
      <c r="O4170" s="3" t="str">
        <f>VLOOKUP(Tabla1[[#This Row],[nemo]],'Nemos y clasificaciones'!$A$1:$C$3000,3,FALSE)</f>
        <v>CFI</v>
      </c>
      <c r="P4170" s="3"/>
      <c r="Q4170" s="3"/>
    </row>
    <row r="4171" spans="1:17" x14ac:dyDescent="0.25">
      <c r="A4171" t="s">
        <v>5775</v>
      </c>
      <c r="B4171" s="1">
        <v>43683</v>
      </c>
      <c r="C4171" s="1">
        <v>43689</v>
      </c>
      <c r="D4171" t="s">
        <v>21</v>
      </c>
      <c r="E4171" t="s">
        <v>68</v>
      </c>
      <c r="F4171">
        <v>0</v>
      </c>
      <c r="G4171">
        <v>10000000</v>
      </c>
      <c r="H4171">
        <v>0</v>
      </c>
      <c r="I4171">
        <v>0</v>
      </c>
      <c r="J4171">
        <v>0</v>
      </c>
      <c r="K4171">
        <v>7.0000000000000001E-3</v>
      </c>
      <c r="L4171" t="s">
        <v>23</v>
      </c>
      <c r="M4171" s="3">
        <v>70000</v>
      </c>
      <c r="N4171" s="2" t="str">
        <f>VLOOKUP(Tabla1[[#This Row],[nemo]],'Nemos y clasificaciones'!$A$2:$B$5000,2,FALSE)</f>
        <v>CFI</v>
      </c>
      <c r="O4171" s="3" t="str">
        <f>VLOOKUP(Tabla1[[#This Row],[nemo]],'Nemos y clasificaciones'!$A$1:$C$3000,3,FALSE)</f>
        <v>CFI</v>
      </c>
      <c r="P4171" s="3"/>
      <c r="Q4171" s="3"/>
    </row>
    <row r="4172" spans="1:17" x14ac:dyDescent="0.25">
      <c r="A4172" t="s">
        <v>1730</v>
      </c>
      <c r="B4172" s="1">
        <v>44335</v>
      </c>
      <c r="C4172" s="1">
        <v>44342</v>
      </c>
      <c r="D4172" t="s">
        <v>21</v>
      </c>
      <c r="E4172" t="s">
        <v>68</v>
      </c>
      <c r="F4172">
        <v>0</v>
      </c>
      <c r="G4172">
        <v>10000000</v>
      </c>
      <c r="H4172">
        <v>0</v>
      </c>
      <c r="I4172">
        <v>0</v>
      </c>
      <c r="J4172">
        <v>0</v>
      </c>
      <c r="K4172">
        <v>6.0000000000000001E-3</v>
      </c>
      <c r="L4172" t="s">
        <v>23</v>
      </c>
      <c r="M4172" s="3">
        <v>60000</v>
      </c>
      <c r="N4172" s="2" t="str">
        <f>VLOOKUP(Tabla1[[#This Row],[nemo]],'Nemos y clasificaciones'!$A$2:$B$5000,2,FALSE)</f>
        <v>CFI</v>
      </c>
      <c r="O4172" s="3" t="str">
        <f>VLOOKUP(Tabla1[[#This Row],[nemo]],'Nemos y clasificaciones'!$A$1:$C$3000,3,FALSE)</f>
        <v>CFI</v>
      </c>
      <c r="P4172" s="3"/>
      <c r="Q4172" s="3"/>
    </row>
    <row r="4173" spans="1:17" x14ac:dyDescent="0.25">
      <c r="A4173" t="s">
        <v>4537</v>
      </c>
      <c r="B4173" s="1">
        <v>43944</v>
      </c>
      <c r="C4173" s="1">
        <v>43950</v>
      </c>
      <c r="D4173" t="s">
        <v>21</v>
      </c>
      <c r="E4173" t="s">
        <v>68</v>
      </c>
      <c r="F4173">
        <v>0</v>
      </c>
      <c r="G4173">
        <v>10000000</v>
      </c>
      <c r="H4173">
        <v>0</v>
      </c>
      <c r="I4173">
        <v>0</v>
      </c>
      <c r="J4173">
        <v>0</v>
      </c>
      <c r="K4173">
        <v>6.0000000000000001E-3</v>
      </c>
      <c r="L4173" t="s">
        <v>23</v>
      </c>
      <c r="M4173" s="3">
        <v>60000</v>
      </c>
      <c r="N4173" s="2" t="str">
        <f>VLOOKUP(Tabla1[[#This Row],[nemo]],'Nemos y clasificaciones'!$A$2:$B$5000,2,FALSE)</f>
        <v>CFI</v>
      </c>
      <c r="O4173" s="3" t="str">
        <f>VLOOKUP(Tabla1[[#This Row],[nemo]],'Nemos y clasificaciones'!$A$1:$C$3000,3,FALSE)</f>
        <v>CFI</v>
      </c>
      <c r="P4173" s="3"/>
      <c r="Q4173" s="3"/>
    </row>
    <row r="4174" spans="1:17" x14ac:dyDescent="0.25">
      <c r="A4174" t="s">
        <v>4731</v>
      </c>
      <c r="B4174" s="1">
        <v>43914</v>
      </c>
      <c r="C4174" s="1">
        <v>43920</v>
      </c>
      <c r="D4174" t="s">
        <v>21</v>
      </c>
      <c r="E4174" t="s">
        <v>68</v>
      </c>
      <c r="F4174">
        <v>0</v>
      </c>
      <c r="G4174">
        <v>10000000</v>
      </c>
      <c r="H4174">
        <v>0</v>
      </c>
      <c r="I4174">
        <v>0</v>
      </c>
      <c r="J4174">
        <v>0</v>
      </c>
      <c r="K4174">
        <v>6.0000000000000001E-3</v>
      </c>
      <c r="L4174" t="s">
        <v>23</v>
      </c>
      <c r="M4174" s="3">
        <v>60000</v>
      </c>
      <c r="N4174" s="2" t="str">
        <f>VLOOKUP(Tabla1[[#This Row],[nemo]],'Nemos y clasificaciones'!$A$2:$B$5000,2,FALSE)</f>
        <v>CFI</v>
      </c>
      <c r="O4174" s="3" t="str">
        <f>VLOOKUP(Tabla1[[#This Row],[nemo]],'Nemos y clasificaciones'!$A$1:$C$3000,3,FALSE)</f>
        <v>CFI</v>
      </c>
      <c r="P4174" s="3"/>
      <c r="Q4174" s="3"/>
    </row>
    <row r="4175" spans="1:17" x14ac:dyDescent="0.25">
      <c r="A4175" t="s">
        <v>5102</v>
      </c>
      <c r="B4175" s="1">
        <v>43819</v>
      </c>
      <c r="C4175" s="1">
        <v>43826</v>
      </c>
      <c r="D4175" t="s">
        <v>21</v>
      </c>
      <c r="E4175" t="s">
        <v>68</v>
      </c>
      <c r="F4175">
        <v>0</v>
      </c>
      <c r="G4175">
        <v>10000000</v>
      </c>
      <c r="H4175">
        <v>0</v>
      </c>
      <c r="I4175">
        <v>0</v>
      </c>
      <c r="J4175">
        <v>0</v>
      </c>
      <c r="K4175">
        <v>6.0000000000000001E-3</v>
      </c>
      <c r="L4175" t="s">
        <v>23</v>
      </c>
      <c r="M4175" s="3">
        <v>60000</v>
      </c>
      <c r="N4175" s="2" t="str">
        <f>VLOOKUP(Tabla1[[#This Row],[nemo]],'Nemos y clasificaciones'!$A$2:$B$5000,2,FALSE)</f>
        <v>CFI</v>
      </c>
      <c r="O4175" s="3" t="str">
        <f>VLOOKUP(Tabla1[[#This Row],[nemo]],'Nemos y clasificaciones'!$A$1:$C$3000,3,FALSE)</f>
        <v>CFI</v>
      </c>
      <c r="P4175" s="3"/>
      <c r="Q4175" s="3"/>
    </row>
    <row r="4176" spans="1:17" x14ac:dyDescent="0.25">
      <c r="A4176" t="s">
        <v>5381</v>
      </c>
      <c r="B4176" s="1">
        <v>43791</v>
      </c>
      <c r="C4176" s="1">
        <v>43797</v>
      </c>
      <c r="D4176" t="s">
        <v>21</v>
      </c>
      <c r="E4176" t="s">
        <v>68</v>
      </c>
      <c r="F4176">
        <v>0</v>
      </c>
      <c r="G4176">
        <v>10000000</v>
      </c>
      <c r="H4176">
        <v>0</v>
      </c>
      <c r="I4176">
        <v>0</v>
      </c>
      <c r="J4176">
        <v>0</v>
      </c>
      <c r="K4176">
        <v>6.0000000000000001E-3</v>
      </c>
      <c r="L4176" t="s">
        <v>23</v>
      </c>
      <c r="M4176" s="3">
        <v>60000</v>
      </c>
      <c r="N4176" s="2" t="str">
        <f>VLOOKUP(Tabla1[[#This Row],[nemo]],'Nemos y clasificaciones'!$A$2:$B$5000,2,FALSE)</f>
        <v>CFI</v>
      </c>
      <c r="O4176" s="3" t="str">
        <f>VLOOKUP(Tabla1[[#This Row],[nemo]],'Nemos y clasificaciones'!$A$1:$C$3000,3,FALSE)</f>
        <v>CFI</v>
      </c>
      <c r="P4176" s="3"/>
      <c r="Q4176" s="3"/>
    </row>
    <row r="4177" spans="1:17" x14ac:dyDescent="0.25">
      <c r="A4177" t="s">
        <v>5742</v>
      </c>
      <c r="B4177" s="1">
        <v>43698</v>
      </c>
      <c r="C4177" s="1">
        <v>43704</v>
      </c>
      <c r="D4177" t="s">
        <v>21</v>
      </c>
      <c r="E4177" t="s">
        <v>68</v>
      </c>
      <c r="F4177">
        <v>0</v>
      </c>
      <c r="G4177">
        <v>10000000</v>
      </c>
      <c r="H4177">
        <v>0</v>
      </c>
      <c r="I4177">
        <v>0</v>
      </c>
      <c r="J4177">
        <v>0</v>
      </c>
      <c r="K4177">
        <v>6.0000000000000001E-3</v>
      </c>
      <c r="L4177" t="s">
        <v>23</v>
      </c>
      <c r="M4177" s="3">
        <v>60000</v>
      </c>
      <c r="N4177" s="2" t="str">
        <f>VLOOKUP(Tabla1[[#This Row],[nemo]],'Nemos y clasificaciones'!$A$2:$B$5000,2,FALSE)</f>
        <v>CFI</v>
      </c>
      <c r="O4177" s="3" t="str">
        <f>VLOOKUP(Tabla1[[#This Row],[nemo]],'Nemos y clasificaciones'!$A$1:$C$3000,3,FALSE)</f>
        <v>CFI</v>
      </c>
      <c r="P4177" s="3"/>
      <c r="Q4177" s="3"/>
    </row>
    <row r="4178" spans="1:17" x14ac:dyDescent="0.25">
      <c r="A4178" t="s">
        <v>67</v>
      </c>
      <c r="B4178" s="1">
        <v>44454</v>
      </c>
      <c r="C4178" s="1">
        <v>44462</v>
      </c>
      <c r="D4178" t="s">
        <v>21</v>
      </c>
      <c r="E4178" t="s">
        <v>68</v>
      </c>
      <c r="F4178">
        <v>0</v>
      </c>
      <c r="G4178">
        <v>5858352</v>
      </c>
      <c r="H4178">
        <v>0</v>
      </c>
      <c r="I4178">
        <v>0</v>
      </c>
      <c r="J4178">
        <v>0</v>
      </c>
      <c r="K4178">
        <v>8.9999999999999993E-3</v>
      </c>
      <c r="L4178" t="s">
        <v>23</v>
      </c>
      <c r="M4178" s="3">
        <v>52725.167999999998</v>
      </c>
      <c r="N4178" s="2" t="str">
        <f>VLOOKUP(Tabla1[[#This Row],[nemo]],'Nemos y clasificaciones'!$A$2:$B$5000,2,FALSE)</f>
        <v>CFI</v>
      </c>
      <c r="O4178" s="3" t="str">
        <f>VLOOKUP(Tabla1[[#This Row],[nemo]],'Nemos y clasificaciones'!$A$1:$C$3000,3,FALSE)</f>
        <v>CFI</v>
      </c>
      <c r="P4178" s="3"/>
      <c r="Q4178" s="3"/>
    </row>
    <row r="4179" spans="1:17" x14ac:dyDescent="0.25">
      <c r="A4179" t="s">
        <v>2774</v>
      </c>
      <c r="B4179" s="1">
        <v>44188</v>
      </c>
      <c r="C4179" s="1">
        <v>44195</v>
      </c>
      <c r="D4179" t="s">
        <v>21</v>
      </c>
      <c r="E4179" t="s">
        <v>68</v>
      </c>
      <c r="F4179">
        <v>0</v>
      </c>
      <c r="G4179">
        <v>10000000</v>
      </c>
      <c r="H4179">
        <v>0</v>
      </c>
      <c r="I4179">
        <v>0</v>
      </c>
      <c r="J4179">
        <v>0</v>
      </c>
      <c r="K4179">
        <v>5.0000000000000001E-3</v>
      </c>
      <c r="L4179" t="s">
        <v>23</v>
      </c>
      <c r="M4179" s="3">
        <v>50000</v>
      </c>
      <c r="N4179" s="2" t="str">
        <f>VLOOKUP(Tabla1[[#This Row],[nemo]],'Nemos y clasificaciones'!$A$2:$B$5000,2,FALSE)</f>
        <v>CFI</v>
      </c>
      <c r="O4179" s="3" t="str">
        <f>VLOOKUP(Tabla1[[#This Row],[nemo]],'Nemos y clasificaciones'!$A$1:$C$3000,3,FALSE)</f>
        <v>CFI</v>
      </c>
      <c r="P4179" s="3"/>
      <c r="Q4179" s="3"/>
    </row>
    <row r="4180" spans="1:17" x14ac:dyDescent="0.25">
      <c r="A4180" t="s">
        <v>1170</v>
      </c>
      <c r="B4180" s="1">
        <v>44362</v>
      </c>
      <c r="C4180" s="1">
        <v>44369</v>
      </c>
      <c r="D4180" t="s">
        <v>21</v>
      </c>
      <c r="E4180" t="s">
        <v>68</v>
      </c>
      <c r="F4180">
        <v>0</v>
      </c>
      <c r="G4180">
        <v>5858352</v>
      </c>
      <c r="H4180">
        <v>0</v>
      </c>
      <c r="I4180">
        <v>0</v>
      </c>
      <c r="J4180">
        <v>0</v>
      </c>
      <c r="K4180">
        <v>8.0000000000000002E-3</v>
      </c>
      <c r="L4180" t="s">
        <v>23</v>
      </c>
      <c r="M4180" s="3">
        <v>46866.815999999999</v>
      </c>
      <c r="N4180" s="2" t="str">
        <f>VLOOKUP(Tabla1[[#This Row],[nemo]],'Nemos y clasificaciones'!$A$2:$B$5000,2,FALSE)</f>
        <v>CFI</v>
      </c>
      <c r="O4180" s="3" t="str">
        <f>VLOOKUP(Tabla1[[#This Row],[nemo]],'Nemos y clasificaciones'!$A$1:$C$3000,3,FALSE)</f>
        <v>CFI</v>
      </c>
      <c r="P4180" s="3"/>
      <c r="Q4180" s="3"/>
    </row>
    <row r="4181" spans="1:17" x14ac:dyDescent="0.25">
      <c r="A4181" t="s">
        <v>2528</v>
      </c>
      <c r="B4181" s="1">
        <v>44246</v>
      </c>
      <c r="C4181" s="1">
        <v>44252</v>
      </c>
      <c r="D4181" t="s">
        <v>21</v>
      </c>
      <c r="E4181" t="s">
        <v>68</v>
      </c>
      <c r="F4181">
        <v>0</v>
      </c>
      <c r="G4181">
        <v>5858352</v>
      </c>
      <c r="H4181">
        <v>0</v>
      </c>
      <c r="I4181">
        <v>0</v>
      </c>
      <c r="J4181">
        <v>0</v>
      </c>
      <c r="K4181">
        <v>7.0000000000000001E-3</v>
      </c>
      <c r="L4181" t="s">
        <v>23</v>
      </c>
      <c r="M4181" s="3">
        <v>41008.464</v>
      </c>
      <c r="N4181" s="2" t="str">
        <f>VLOOKUP(Tabla1[[#This Row],[nemo]],'Nemos y clasificaciones'!$A$2:$B$5000,2,FALSE)</f>
        <v>CFI</v>
      </c>
      <c r="O4181" s="3" t="str">
        <f>VLOOKUP(Tabla1[[#This Row],[nemo]],'Nemos y clasificaciones'!$A$1:$C$3000,3,FALSE)</f>
        <v>CFI</v>
      </c>
      <c r="P4181" s="3"/>
      <c r="Q4181" s="3"/>
    </row>
    <row r="4182" spans="1:17" x14ac:dyDescent="0.25">
      <c r="A4182" t="s">
        <v>3558</v>
      </c>
      <c r="B4182" s="1">
        <v>44064</v>
      </c>
      <c r="C4182" s="1">
        <v>44070</v>
      </c>
      <c r="D4182" t="s">
        <v>21</v>
      </c>
      <c r="E4182" t="s">
        <v>68</v>
      </c>
      <c r="F4182">
        <v>0</v>
      </c>
      <c r="G4182">
        <v>10000000</v>
      </c>
      <c r="H4182">
        <v>0</v>
      </c>
      <c r="I4182">
        <v>0</v>
      </c>
      <c r="J4182">
        <v>0</v>
      </c>
      <c r="K4182">
        <v>4.0000000000000001E-3</v>
      </c>
      <c r="L4182" t="s">
        <v>23</v>
      </c>
      <c r="M4182" s="3">
        <v>40000</v>
      </c>
      <c r="N4182" s="2" t="str">
        <f>VLOOKUP(Tabla1[[#This Row],[nemo]],'Nemos y clasificaciones'!$A$2:$B$5000,2,FALSE)</f>
        <v>CFI</v>
      </c>
      <c r="O4182" s="3" t="str">
        <f>VLOOKUP(Tabla1[[#This Row],[nemo]],'Nemos y clasificaciones'!$A$1:$C$3000,3,FALSE)</f>
        <v>CFI</v>
      </c>
      <c r="P4182" s="3"/>
      <c r="Q4182" s="3"/>
    </row>
    <row r="4183" spans="1:17" x14ac:dyDescent="0.25">
      <c r="A4183" t="s">
        <v>4250</v>
      </c>
      <c r="B4183" s="1">
        <v>43973</v>
      </c>
      <c r="C4183" s="1">
        <v>43979</v>
      </c>
      <c r="D4183" t="s">
        <v>21</v>
      </c>
      <c r="E4183" t="s">
        <v>68</v>
      </c>
      <c r="F4183">
        <v>0</v>
      </c>
      <c r="G4183">
        <v>10000000</v>
      </c>
      <c r="H4183">
        <v>0</v>
      </c>
      <c r="I4183">
        <v>0</v>
      </c>
      <c r="J4183">
        <v>0</v>
      </c>
      <c r="K4183">
        <v>3.0000000000000001E-3</v>
      </c>
      <c r="L4183" t="s">
        <v>23</v>
      </c>
      <c r="M4183" s="3">
        <v>30000</v>
      </c>
      <c r="N4183" s="2" t="str">
        <f>VLOOKUP(Tabla1[[#This Row],[nemo]],'Nemos y clasificaciones'!$A$2:$B$5000,2,FALSE)</f>
        <v>CFI</v>
      </c>
      <c r="O4183" s="3" t="str">
        <f>VLOOKUP(Tabla1[[#This Row],[nemo]],'Nemos y clasificaciones'!$A$1:$C$3000,3,FALSE)</f>
        <v>CFI</v>
      </c>
      <c r="P4183" s="3"/>
      <c r="Q4183" s="3"/>
    </row>
    <row r="4184" spans="1:17" x14ac:dyDescent="0.25">
      <c r="A4184" t="s">
        <v>2647</v>
      </c>
      <c r="B4184" s="1">
        <v>44217</v>
      </c>
      <c r="C4184" s="1">
        <v>44223</v>
      </c>
      <c r="D4184" t="s">
        <v>21</v>
      </c>
      <c r="E4184" t="s">
        <v>68</v>
      </c>
      <c r="F4184">
        <v>0</v>
      </c>
      <c r="G4184">
        <v>5858352</v>
      </c>
      <c r="H4184">
        <v>0</v>
      </c>
      <c r="I4184">
        <v>0</v>
      </c>
      <c r="J4184">
        <v>0</v>
      </c>
      <c r="K4184">
        <v>5.0000000000000001E-3</v>
      </c>
      <c r="L4184" t="s">
        <v>23</v>
      </c>
      <c r="M4184" s="3">
        <v>29291.759999999998</v>
      </c>
      <c r="N4184" s="2" t="str">
        <f>VLOOKUP(Tabla1[[#This Row],[nemo]],'Nemos y clasificaciones'!$A$2:$B$5000,2,FALSE)</f>
        <v>CFI</v>
      </c>
      <c r="O4184" s="3" t="str">
        <f>VLOOKUP(Tabla1[[#This Row],[nemo]],'Nemos y clasificaciones'!$A$1:$C$3000,3,FALSE)</f>
        <v>CFI</v>
      </c>
      <c r="P4184" s="3"/>
      <c r="Q4184" s="3"/>
    </row>
    <row r="4185" spans="1:17" x14ac:dyDescent="0.25">
      <c r="A4185" t="s">
        <v>3158</v>
      </c>
      <c r="B4185" s="1">
        <v>44147</v>
      </c>
      <c r="C4185" s="1">
        <v>44153</v>
      </c>
      <c r="D4185" t="s">
        <v>21</v>
      </c>
      <c r="E4185" t="s">
        <v>68</v>
      </c>
      <c r="F4185">
        <v>0</v>
      </c>
      <c r="G4185">
        <v>5858352</v>
      </c>
      <c r="H4185">
        <v>0</v>
      </c>
      <c r="I4185">
        <v>0</v>
      </c>
      <c r="J4185">
        <v>0</v>
      </c>
      <c r="K4185">
        <v>5.0000000000000001E-3</v>
      </c>
      <c r="L4185" t="s">
        <v>23</v>
      </c>
      <c r="M4185" s="3">
        <v>29291.759999999998</v>
      </c>
      <c r="N4185" s="2" t="str">
        <f>VLOOKUP(Tabla1[[#This Row],[nemo]],'Nemos y clasificaciones'!$A$2:$B$5000,2,FALSE)</f>
        <v>CFI</v>
      </c>
      <c r="O4185" s="3" t="str">
        <f>VLOOKUP(Tabla1[[#This Row],[nemo]],'Nemos y clasificaciones'!$A$1:$C$3000,3,FALSE)</f>
        <v>CFI</v>
      </c>
      <c r="P4185" s="3"/>
      <c r="Q4185" s="3"/>
    </row>
    <row r="4186" spans="1:17" x14ac:dyDescent="0.25">
      <c r="A4186" t="s">
        <v>3280</v>
      </c>
      <c r="B4186" s="1">
        <v>44126</v>
      </c>
      <c r="C4186" s="1">
        <v>44132</v>
      </c>
      <c r="D4186" t="s">
        <v>21</v>
      </c>
      <c r="E4186" t="s">
        <v>68</v>
      </c>
      <c r="F4186">
        <v>0</v>
      </c>
      <c r="G4186">
        <v>5858352</v>
      </c>
      <c r="H4186">
        <v>0</v>
      </c>
      <c r="I4186">
        <v>0</v>
      </c>
      <c r="J4186">
        <v>0</v>
      </c>
      <c r="K4186">
        <v>5.0000000000000001E-3</v>
      </c>
      <c r="L4186" t="s">
        <v>23</v>
      </c>
      <c r="M4186" s="3">
        <v>29291.759999999998</v>
      </c>
      <c r="N4186" s="2" t="str">
        <f>VLOOKUP(Tabla1[[#This Row],[nemo]],'Nemos y clasificaciones'!$A$2:$B$5000,2,FALSE)</f>
        <v>CFI</v>
      </c>
      <c r="O4186" s="3" t="str">
        <f>VLOOKUP(Tabla1[[#This Row],[nemo]],'Nemos y clasificaciones'!$A$1:$C$3000,3,FALSE)</f>
        <v>CFI</v>
      </c>
      <c r="P4186" s="3"/>
      <c r="Q4186" s="3"/>
    </row>
    <row r="4187" spans="1:17" x14ac:dyDescent="0.25">
      <c r="A4187" t="s">
        <v>3455</v>
      </c>
      <c r="B4187" s="1">
        <v>44097</v>
      </c>
      <c r="C4187" s="1">
        <v>44103</v>
      </c>
      <c r="D4187" t="s">
        <v>21</v>
      </c>
      <c r="E4187" t="s">
        <v>68</v>
      </c>
      <c r="F4187">
        <v>0</v>
      </c>
      <c r="G4187">
        <v>5858352</v>
      </c>
      <c r="H4187">
        <v>0</v>
      </c>
      <c r="I4187">
        <v>0</v>
      </c>
      <c r="J4187">
        <v>0</v>
      </c>
      <c r="K4187">
        <v>4.0000000000000001E-3</v>
      </c>
      <c r="L4187" t="s">
        <v>23</v>
      </c>
      <c r="M4187" s="3">
        <v>23433.407999999999</v>
      </c>
      <c r="N4187" s="2" t="str">
        <f>VLOOKUP(Tabla1[[#This Row],[nemo]],'Nemos y clasificaciones'!$A$2:$B$5000,2,FALSE)</f>
        <v>CFI</v>
      </c>
      <c r="O4187" s="3" t="str">
        <f>VLOOKUP(Tabla1[[#This Row],[nemo]],'Nemos y clasificaciones'!$A$1:$C$3000,3,FALSE)</f>
        <v>CFI</v>
      </c>
      <c r="P4187" s="3"/>
      <c r="Q4187" s="3"/>
    </row>
    <row r="4188" spans="1:17" x14ac:dyDescent="0.25">
      <c r="A4188" t="s">
        <v>5856</v>
      </c>
      <c r="B4188" s="1">
        <v>43655</v>
      </c>
      <c r="C4188" s="1">
        <v>43661</v>
      </c>
      <c r="D4188" t="s">
        <v>21</v>
      </c>
      <c r="E4188" t="s">
        <v>68</v>
      </c>
      <c r="F4188">
        <v>0</v>
      </c>
      <c r="G4188">
        <v>10000000</v>
      </c>
      <c r="H4188">
        <v>0</v>
      </c>
      <c r="I4188">
        <v>0</v>
      </c>
      <c r="J4188">
        <v>0</v>
      </c>
      <c r="K4188">
        <v>2E-3</v>
      </c>
      <c r="L4188" t="s">
        <v>23</v>
      </c>
      <c r="M4188" s="3">
        <v>20000</v>
      </c>
      <c r="N4188" s="2" t="str">
        <f>VLOOKUP(Tabla1[[#This Row],[nemo]],'Nemos y clasificaciones'!$A$2:$B$5000,2,FALSE)</f>
        <v>CFI</v>
      </c>
      <c r="O4188" s="3" t="str">
        <f>VLOOKUP(Tabla1[[#This Row],[nemo]],'Nemos y clasificaciones'!$A$1:$C$3000,3,FALSE)</f>
        <v>CFI</v>
      </c>
      <c r="P4188" s="3"/>
      <c r="Q4188" s="3"/>
    </row>
    <row r="4189" spans="1:17" x14ac:dyDescent="0.25">
      <c r="A4189" t="s">
        <v>8071</v>
      </c>
      <c r="B4189" s="1">
        <v>43237</v>
      </c>
      <c r="C4189" s="1">
        <v>43244</v>
      </c>
      <c r="D4189" t="s">
        <v>14</v>
      </c>
      <c r="E4189" t="s">
        <v>1663</v>
      </c>
      <c r="F4189">
        <v>0</v>
      </c>
      <c r="G4189">
        <v>2900000</v>
      </c>
      <c r="H4189">
        <v>0</v>
      </c>
      <c r="I4189">
        <v>0</v>
      </c>
      <c r="J4189">
        <v>0</v>
      </c>
      <c r="K4189">
        <v>26</v>
      </c>
      <c r="L4189" t="s">
        <v>54</v>
      </c>
      <c r="M4189" s="2">
        <v>75400000</v>
      </c>
      <c r="N4189" s="2" t="str">
        <f>VLOOKUP(Tabla1[[#This Row],[nemo]],'Nemos y clasificaciones'!$A$2:$B$5000,2,FALSE)</f>
        <v>ENERGIA DE CASABLANCA S.A.</v>
      </c>
      <c r="O4189" s="2" t="str">
        <f>VLOOKUP(Tabla1[[#This Row],[nemo]],'Nemos y clasificaciones'!$A$1:$C$3000,3,FALSE)</f>
        <v>Eléctrico</v>
      </c>
      <c r="P4189" s="2"/>
      <c r="Q4189" s="2"/>
    </row>
    <row r="4190" spans="1:17" x14ac:dyDescent="0.25">
      <c r="A4190" t="s">
        <v>3637</v>
      </c>
      <c r="B4190" s="1">
        <v>44036</v>
      </c>
      <c r="C4190" s="1">
        <v>44042</v>
      </c>
      <c r="D4190" t="s">
        <v>21</v>
      </c>
      <c r="E4190" t="s">
        <v>68</v>
      </c>
      <c r="F4190">
        <v>0</v>
      </c>
      <c r="G4190">
        <v>5858352</v>
      </c>
      <c r="H4190">
        <v>0</v>
      </c>
      <c r="I4190">
        <v>0</v>
      </c>
      <c r="J4190">
        <v>0</v>
      </c>
      <c r="K4190">
        <v>1E-3</v>
      </c>
      <c r="L4190" t="s">
        <v>23</v>
      </c>
      <c r="M4190" s="4">
        <v>5858.3519999999999</v>
      </c>
      <c r="N4190" s="2" t="str">
        <f>VLOOKUP(Tabla1[[#This Row],[nemo]],'Nemos y clasificaciones'!$A$2:$B$5000,2,FALSE)</f>
        <v>CFI</v>
      </c>
      <c r="O4190" s="4" t="str">
        <f>VLOOKUP(Tabla1[[#This Row],[nemo]],'Nemos y clasificaciones'!$A$1:$C$3000,3,FALSE)</f>
        <v>CFI</v>
      </c>
      <c r="P4190" s="4"/>
      <c r="Q4190" s="4"/>
    </row>
    <row r="4191" spans="1:17" x14ac:dyDescent="0.25">
      <c r="A4191" t="s">
        <v>83</v>
      </c>
      <c r="B4191" s="1">
        <v>44454</v>
      </c>
      <c r="C4191" s="1">
        <v>44462</v>
      </c>
      <c r="D4191" t="s">
        <v>21</v>
      </c>
      <c r="E4191" t="s">
        <v>84</v>
      </c>
      <c r="F4191">
        <v>0</v>
      </c>
      <c r="G4191">
        <v>31820268</v>
      </c>
      <c r="H4191">
        <v>0</v>
      </c>
      <c r="I4191">
        <v>0</v>
      </c>
      <c r="J4191">
        <v>0</v>
      </c>
      <c r="K4191">
        <v>8.9999999999999993E-3</v>
      </c>
      <c r="L4191" t="s">
        <v>23</v>
      </c>
      <c r="M4191" s="2">
        <v>286382.41200000001</v>
      </c>
      <c r="N4191" s="2" t="str">
        <f>VLOOKUP(Tabla1[[#This Row],[nemo]],'Nemos y clasificaciones'!$A$2:$B$5000,2,FALSE)</f>
        <v>CFI</v>
      </c>
      <c r="O4191" s="2" t="str">
        <f>VLOOKUP(Tabla1[[#This Row],[nemo]],'Nemos y clasificaciones'!$A$1:$C$3000,3,FALSE)</f>
        <v>CFI</v>
      </c>
      <c r="P4191" s="2"/>
      <c r="Q4191" s="2"/>
    </row>
    <row r="4192" spans="1:17" x14ac:dyDescent="0.25">
      <c r="A4192" t="s">
        <v>728</v>
      </c>
      <c r="B4192" s="1">
        <v>44398</v>
      </c>
      <c r="C4192" s="1">
        <v>44404</v>
      </c>
      <c r="D4192" t="s">
        <v>21</v>
      </c>
      <c r="E4192" t="s">
        <v>84</v>
      </c>
      <c r="F4192">
        <v>0</v>
      </c>
      <c r="G4192">
        <v>31820268</v>
      </c>
      <c r="H4192">
        <v>0</v>
      </c>
      <c r="I4192">
        <v>0</v>
      </c>
      <c r="J4192">
        <v>0</v>
      </c>
      <c r="K4192">
        <v>8.0000000000000002E-3</v>
      </c>
      <c r="L4192" t="s">
        <v>23</v>
      </c>
      <c r="M4192" s="2">
        <v>254562.144</v>
      </c>
      <c r="N4192" s="2" t="str">
        <f>VLOOKUP(Tabla1[[#This Row],[nemo]],'Nemos y clasificaciones'!$A$2:$B$5000,2,FALSE)</f>
        <v>CFI</v>
      </c>
      <c r="O4192" s="2" t="str">
        <f>VLOOKUP(Tabla1[[#This Row],[nemo]],'Nemos y clasificaciones'!$A$1:$C$3000,3,FALSE)</f>
        <v>CFI</v>
      </c>
      <c r="P4192" s="2"/>
      <c r="Q4192" s="2"/>
    </row>
    <row r="4193" spans="1:17" x14ac:dyDescent="0.25">
      <c r="A4193" t="s">
        <v>1191</v>
      </c>
      <c r="B4193" s="1">
        <v>44362</v>
      </c>
      <c r="C4193" s="1">
        <v>44369</v>
      </c>
      <c r="D4193" t="s">
        <v>21</v>
      </c>
      <c r="E4193" t="s">
        <v>84</v>
      </c>
      <c r="F4193">
        <v>0</v>
      </c>
      <c r="G4193">
        <v>31820268</v>
      </c>
      <c r="H4193">
        <v>0</v>
      </c>
      <c r="I4193">
        <v>0</v>
      </c>
      <c r="J4193">
        <v>0</v>
      </c>
      <c r="K4193">
        <v>8.0000000000000002E-3</v>
      </c>
      <c r="L4193" t="s">
        <v>23</v>
      </c>
      <c r="M4193" s="2">
        <v>254562.144</v>
      </c>
      <c r="N4193" s="2" t="str">
        <f>VLOOKUP(Tabla1[[#This Row],[nemo]],'Nemos y clasificaciones'!$A$2:$B$5000,2,FALSE)</f>
        <v>CFI</v>
      </c>
      <c r="O4193" s="2" t="str">
        <f>VLOOKUP(Tabla1[[#This Row],[nemo]],'Nemos y clasificaciones'!$A$1:$C$3000,3,FALSE)</f>
        <v>CFI</v>
      </c>
      <c r="P4193" s="2"/>
      <c r="Q4193" s="2"/>
    </row>
    <row r="4194" spans="1:17" x14ac:dyDescent="0.25">
      <c r="A4194" t="s">
        <v>2421</v>
      </c>
      <c r="B4194" s="1">
        <v>44274</v>
      </c>
      <c r="C4194" s="1">
        <v>44280</v>
      </c>
      <c r="D4194" t="s">
        <v>21</v>
      </c>
      <c r="E4194" t="s">
        <v>84</v>
      </c>
      <c r="F4194">
        <v>0</v>
      </c>
      <c r="G4194">
        <v>27745819</v>
      </c>
      <c r="H4194">
        <v>0</v>
      </c>
      <c r="I4194">
        <v>0</v>
      </c>
      <c r="J4194">
        <v>0</v>
      </c>
      <c r="K4194">
        <v>8.0000000000000002E-3</v>
      </c>
      <c r="L4194" t="s">
        <v>23</v>
      </c>
      <c r="M4194" s="2">
        <v>221966.552</v>
      </c>
      <c r="N4194" s="2" t="str">
        <f>VLOOKUP(Tabla1[[#This Row],[nemo]],'Nemos y clasificaciones'!$A$2:$B$5000,2,FALSE)</f>
        <v>CFI</v>
      </c>
      <c r="O4194" s="2" t="str">
        <f>VLOOKUP(Tabla1[[#This Row],[nemo]],'Nemos y clasificaciones'!$A$1:$C$3000,3,FALSE)</f>
        <v>CFI</v>
      </c>
      <c r="P4194" s="2"/>
      <c r="Q4194" s="2"/>
    </row>
    <row r="4195" spans="1:17" x14ac:dyDescent="0.25">
      <c r="A4195" t="s">
        <v>2535</v>
      </c>
      <c r="B4195" s="1">
        <v>44246</v>
      </c>
      <c r="C4195" s="1">
        <v>44252</v>
      </c>
      <c r="D4195" t="s">
        <v>21</v>
      </c>
      <c r="E4195" t="s">
        <v>84</v>
      </c>
      <c r="F4195">
        <v>0</v>
      </c>
      <c r="G4195">
        <v>27745819</v>
      </c>
      <c r="H4195">
        <v>0</v>
      </c>
      <c r="I4195">
        <v>0</v>
      </c>
      <c r="J4195">
        <v>0</v>
      </c>
      <c r="K4195">
        <v>8.0000000000000002E-3</v>
      </c>
      <c r="L4195" t="s">
        <v>23</v>
      </c>
      <c r="M4195" s="2">
        <v>221966.552</v>
      </c>
      <c r="N4195" s="2" t="str">
        <f>VLOOKUP(Tabla1[[#This Row],[nemo]],'Nemos y clasificaciones'!$A$2:$B$5000,2,FALSE)</f>
        <v>CFI</v>
      </c>
      <c r="O4195" s="2" t="str">
        <f>VLOOKUP(Tabla1[[#This Row],[nemo]],'Nemos y clasificaciones'!$A$1:$C$3000,3,FALSE)</f>
        <v>CFI</v>
      </c>
      <c r="P4195" s="2"/>
      <c r="Q4195" s="2"/>
    </row>
    <row r="4196" spans="1:17" x14ac:dyDescent="0.25">
      <c r="A4196" t="s">
        <v>2656</v>
      </c>
      <c r="B4196" s="1">
        <v>44217</v>
      </c>
      <c r="C4196" s="1">
        <v>44223</v>
      </c>
      <c r="D4196" t="s">
        <v>21</v>
      </c>
      <c r="E4196" t="s">
        <v>84</v>
      </c>
      <c r="F4196">
        <v>0</v>
      </c>
      <c r="G4196">
        <v>27745819</v>
      </c>
      <c r="H4196">
        <v>0</v>
      </c>
      <c r="I4196">
        <v>0</v>
      </c>
      <c r="J4196">
        <v>0</v>
      </c>
      <c r="K4196">
        <v>6.0000000000000001E-3</v>
      </c>
      <c r="L4196" t="s">
        <v>23</v>
      </c>
      <c r="M4196" s="2">
        <v>166474.91399999999</v>
      </c>
      <c r="N4196" s="2" t="str">
        <f>VLOOKUP(Tabla1[[#This Row],[nemo]],'Nemos y clasificaciones'!$A$2:$B$5000,2,FALSE)</f>
        <v>CFI</v>
      </c>
      <c r="O4196" s="2" t="str">
        <f>VLOOKUP(Tabla1[[#This Row],[nemo]],'Nemos y clasificaciones'!$A$1:$C$3000,3,FALSE)</f>
        <v>CFI</v>
      </c>
      <c r="P4196" s="2"/>
      <c r="Q4196" s="2"/>
    </row>
    <row r="4197" spans="1:17" x14ac:dyDescent="0.25">
      <c r="A4197" t="s">
        <v>3761</v>
      </c>
      <c r="B4197" s="1">
        <v>44005</v>
      </c>
      <c r="C4197" s="1">
        <v>44012</v>
      </c>
      <c r="D4197" t="s">
        <v>21</v>
      </c>
      <c r="E4197" t="s">
        <v>84</v>
      </c>
      <c r="F4197">
        <v>0</v>
      </c>
      <c r="G4197">
        <v>10000000</v>
      </c>
      <c r="H4197">
        <v>0</v>
      </c>
      <c r="I4197">
        <v>0</v>
      </c>
      <c r="J4197">
        <v>0</v>
      </c>
      <c r="K4197">
        <v>1.4999999999999999E-2</v>
      </c>
      <c r="L4197" t="s">
        <v>23</v>
      </c>
      <c r="M4197" s="2">
        <v>150000</v>
      </c>
      <c r="N4197" s="2" t="str">
        <f>VLOOKUP(Tabla1[[#This Row],[nemo]],'Nemos y clasificaciones'!$A$2:$B$5000,2,FALSE)</f>
        <v>CFI</v>
      </c>
      <c r="O4197" s="2" t="str">
        <f>VLOOKUP(Tabla1[[#This Row],[nemo]],'Nemos y clasificaciones'!$A$1:$C$3000,3,FALSE)</f>
        <v>CFI</v>
      </c>
      <c r="P4197" s="2"/>
      <c r="Q4197" s="2"/>
    </row>
    <row r="4198" spans="1:17" x14ac:dyDescent="0.25">
      <c r="A4198" t="s">
        <v>3166</v>
      </c>
      <c r="B4198" s="1">
        <v>44147</v>
      </c>
      <c r="C4198" s="1">
        <v>44153</v>
      </c>
      <c r="D4198" t="s">
        <v>21</v>
      </c>
      <c r="E4198" t="s">
        <v>84</v>
      </c>
      <c r="F4198">
        <v>0</v>
      </c>
      <c r="G4198">
        <v>17876428</v>
      </c>
      <c r="H4198">
        <v>0</v>
      </c>
      <c r="I4198">
        <v>0</v>
      </c>
      <c r="J4198">
        <v>0</v>
      </c>
      <c r="K4198">
        <v>6.0000000000000001E-3</v>
      </c>
      <c r="L4198" t="s">
        <v>23</v>
      </c>
      <c r="M4198" s="2">
        <v>107258.568</v>
      </c>
      <c r="N4198" s="2" t="str">
        <f>VLOOKUP(Tabla1[[#This Row],[nemo]],'Nemos y clasificaciones'!$A$2:$B$5000,2,FALSE)</f>
        <v>CFI</v>
      </c>
      <c r="O4198" s="2" t="str">
        <f>VLOOKUP(Tabla1[[#This Row],[nemo]],'Nemos y clasificaciones'!$A$1:$C$3000,3,FALSE)</f>
        <v>CFI</v>
      </c>
      <c r="P4198" s="2"/>
      <c r="Q4198" s="2"/>
    </row>
    <row r="4199" spans="1:17" x14ac:dyDescent="0.25">
      <c r="A4199" t="s">
        <v>2187</v>
      </c>
      <c r="B4199" s="1">
        <v>44301</v>
      </c>
      <c r="C4199" s="1">
        <v>44307</v>
      </c>
      <c r="D4199" t="s">
        <v>21</v>
      </c>
      <c r="E4199" t="s">
        <v>84</v>
      </c>
      <c r="F4199">
        <v>0</v>
      </c>
      <c r="G4199">
        <v>10000000</v>
      </c>
      <c r="H4199">
        <v>0</v>
      </c>
      <c r="I4199">
        <v>0</v>
      </c>
      <c r="J4199">
        <v>0</v>
      </c>
      <c r="K4199">
        <v>8.9999999999999993E-3</v>
      </c>
      <c r="L4199" t="s">
        <v>23</v>
      </c>
      <c r="M4199" s="3">
        <v>90000</v>
      </c>
      <c r="N4199" s="2" t="str">
        <f>VLOOKUP(Tabla1[[#This Row],[nemo]],'Nemos y clasificaciones'!$A$2:$B$5000,2,FALSE)</f>
        <v>CFI</v>
      </c>
      <c r="O4199" s="3" t="str">
        <f>VLOOKUP(Tabla1[[#This Row],[nemo]],'Nemos y clasificaciones'!$A$1:$C$3000,3,FALSE)</f>
        <v>CFI</v>
      </c>
      <c r="P4199" s="3"/>
      <c r="Q4199" s="3"/>
    </row>
    <row r="4200" spans="1:17" x14ac:dyDescent="0.25">
      <c r="A4200" t="s">
        <v>5493</v>
      </c>
      <c r="B4200" s="1">
        <v>43754</v>
      </c>
      <c r="C4200" s="1">
        <v>43760</v>
      </c>
      <c r="D4200" t="s">
        <v>21</v>
      </c>
      <c r="E4200" t="s">
        <v>84</v>
      </c>
      <c r="F4200">
        <v>0</v>
      </c>
      <c r="G4200">
        <v>10000000</v>
      </c>
      <c r="H4200">
        <v>0</v>
      </c>
      <c r="I4200">
        <v>0</v>
      </c>
      <c r="J4200">
        <v>0</v>
      </c>
      <c r="K4200">
        <v>8.9999999999999993E-3</v>
      </c>
      <c r="L4200" t="s">
        <v>23</v>
      </c>
      <c r="M4200" s="3">
        <v>90000</v>
      </c>
      <c r="N4200" s="2" t="str">
        <f>VLOOKUP(Tabla1[[#This Row],[nemo]],'Nemos y clasificaciones'!$A$2:$B$5000,2,FALSE)</f>
        <v>CFI</v>
      </c>
      <c r="O4200" s="3" t="str">
        <f>VLOOKUP(Tabla1[[#This Row],[nemo]],'Nemos y clasificaciones'!$A$1:$C$3000,3,FALSE)</f>
        <v>CFI</v>
      </c>
      <c r="P4200" s="3"/>
      <c r="Q4200" s="3"/>
    </row>
    <row r="4201" spans="1:17" x14ac:dyDescent="0.25">
      <c r="A4201" t="s">
        <v>6121</v>
      </c>
      <c r="B4201" s="1">
        <v>43627</v>
      </c>
      <c r="C4201" s="1">
        <v>43633</v>
      </c>
      <c r="D4201" t="s">
        <v>21</v>
      </c>
      <c r="E4201" t="s">
        <v>84</v>
      </c>
      <c r="F4201">
        <v>0</v>
      </c>
      <c r="G4201">
        <v>10000000</v>
      </c>
      <c r="H4201">
        <v>0</v>
      </c>
      <c r="I4201">
        <v>0</v>
      </c>
      <c r="J4201">
        <v>0</v>
      </c>
      <c r="K4201">
        <v>8.9999999999999993E-3</v>
      </c>
      <c r="L4201" t="s">
        <v>23</v>
      </c>
      <c r="M4201" s="3">
        <v>90000</v>
      </c>
      <c r="N4201" s="2" t="str">
        <f>VLOOKUP(Tabla1[[#This Row],[nemo]],'Nemos y clasificaciones'!$A$2:$B$5000,2,FALSE)</f>
        <v>CFI</v>
      </c>
      <c r="O4201" s="3" t="str">
        <f>VLOOKUP(Tabla1[[#This Row],[nemo]],'Nemos y clasificaciones'!$A$1:$C$3000,3,FALSE)</f>
        <v>CFI</v>
      </c>
      <c r="P4201" s="3"/>
      <c r="Q4201" s="3"/>
    </row>
    <row r="4202" spans="1:17" x14ac:dyDescent="0.25">
      <c r="A4202" t="s">
        <v>3287</v>
      </c>
      <c r="B4202" s="1">
        <v>44126</v>
      </c>
      <c r="C4202" s="1">
        <v>44132</v>
      </c>
      <c r="D4202" t="s">
        <v>21</v>
      </c>
      <c r="E4202" t="s">
        <v>84</v>
      </c>
      <c r="F4202">
        <v>0</v>
      </c>
      <c r="G4202">
        <v>17876428</v>
      </c>
      <c r="H4202">
        <v>0</v>
      </c>
      <c r="I4202">
        <v>0</v>
      </c>
      <c r="J4202">
        <v>0</v>
      </c>
      <c r="K4202">
        <v>5.0000000000000001E-3</v>
      </c>
      <c r="L4202" t="s">
        <v>23</v>
      </c>
      <c r="M4202" s="3">
        <v>89382.14</v>
      </c>
      <c r="N4202" s="2" t="str">
        <f>VLOOKUP(Tabla1[[#This Row],[nemo]],'Nemos y clasificaciones'!$A$2:$B$5000,2,FALSE)</f>
        <v>CFI</v>
      </c>
      <c r="O4202" s="3" t="str">
        <f>VLOOKUP(Tabla1[[#This Row],[nemo]],'Nemos y clasificaciones'!$A$1:$C$3000,3,FALSE)</f>
        <v>CFI</v>
      </c>
      <c r="P4202" s="3"/>
      <c r="Q4202" s="3"/>
    </row>
    <row r="4203" spans="1:17" x14ac:dyDescent="0.25">
      <c r="A4203" t="s">
        <v>5645</v>
      </c>
      <c r="B4203" s="1">
        <v>43721</v>
      </c>
      <c r="C4203" s="1">
        <v>43731</v>
      </c>
      <c r="D4203" t="s">
        <v>21</v>
      </c>
      <c r="E4203" t="s">
        <v>84</v>
      </c>
      <c r="F4203">
        <v>0</v>
      </c>
      <c r="G4203">
        <v>10000000</v>
      </c>
      <c r="H4203">
        <v>0</v>
      </c>
      <c r="I4203">
        <v>0</v>
      </c>
      <c r="J4203">
        <v>0</v>
      </c>
      <c r="K4203">
        <v>8.0000000000000002E-3</v>
      </c>
      <c r="L4203" t="s">
        <v>23</v>
      </c>
      <c r="M4203" s="3">
        <v>80000</v>
      </c>
      <c r="N4203" s="2" t="str">
        <f>VLOOKUP(Tabla1[[#This Row],[nemo]],'Nemos y clasificaciones'!$A$2:$B$5000,2,FALSE)</f>
        <v>CFI</v>
      </c>
      <c r="O4203" s="3" t="str">
        <f>VLOOKUP(Tabla1[[#This Row],[nemo]],'Nemos y clasificaciones'!$A$1:$C$3000,3,FALSE)</f>
        <v>CFI</v>
      </c>
      <c r="P4203" s="3"/>
      <c r="Q4203" s="3"/>
    </row>
    <row r="4204" spans="1:17" x14ac:dyDescent="0.25">
      <c r="A4204" t="s">
        <v>490</v>
      </c>
      <c r="B4204" s="1">
        <v>44425</v>
      </c>
      <c r="C4204" s="1">
        <v>44431</v>
      </c>
      <c r="D4204" t="s">
        <v>21</v>
      </c>
      <c r="E4204" t="s">
        <v>84</v>
      </c>
      <c r="F4204">
        <v>0</v>
      </c>
      <c r="G4204">
        <v>10000000</v>
      </c>
      <c r="H4204">
        <v>0</v>
      </c>
      <c r="I4204">
        <v>0</v>
      </c>
      <c r="J4204">
        <v>0</v>
      </c>
      <c r="K4204">
        <v>7.0000000000000001E-3</v>
      </c>
      <c r="L4204" t="s">
        <v>23</v>
      </c>
      <c r="M4204" s="3">
        <v>70000</v>
      </c>
      <c r="N4204" s="2" t="str">
        <f>VLOOKUP(Tabla1[[#This Row],[nemo]],'Nemos y clasificaciones'!$A$2:$B$5000,2,FALSE)</f>
        <v>CFI</v>
      </c>
      <c r="O4204" s="3" t="str">
        <f>VLOOKUP(Tabla1[[#This Row],[nemo]],'Nemos y clasificaciones'!$A$1:$C$3000,3,FALSE)</f>
        <v>CFI</v>
      </c>
      <c r="P4204" s="3"/>
      <c r="Q4204" s="3"/>
    </row>
    <row r="4205" spans="1:17" x14ac:dyDescent="0.25">
      <c r="A4205" t="s">
        <v>4826</v>
      </c>
      <c r="B4205" s="1">
        <v>43882</v>
      </c>
      <c r="C4205" s="1">
        <v>43888</v>
      </c>
      <c r="D4205" t="s">
        <v>21</v>
      </c>
      <c r="E4205" t="s">
        <v>84</v>
      </c>
      <c r="F4205">
        <v>0</v>
      </c>
      <c r="G4205">
        <v>10000000</v>
      </c>
      <c r="H4205">
        <v>0</v>
      </c>
      <c r="I4205">
        <v>0</v>
      </c>
      <c r="J4205">
        <v>0</v>
      </c>
      <c r="K4205">
        <v>7.0000000000000001E-3</v>
      </c>
      <c r="L4205" t="s">
        <v>23</v>
      </c>
      <c r="M4205" s="3">
        <v>70000</v>
      </c>
      <c r="N4205" s="2" t="str">
        <f>VLOOKUP(Tabla1[[#This Row],[nemo]],'Nemos y clasificaciones'!$A$2:$B$5000,2,FALSE)</f>
        <v>CFI</v>
      </c>
      <c r="O4205" s="3" t="str">
        <f>VLOOKUP(Tabla1[[#This Row],[nemo]],'Nemos y clasificaciones'!$A$1:$C$3000,3,FALSE)</f>
        <v>CFI</v>
      </c>
      <c r="P4205" s="3"/>
      <c r="Q4205" s="3"/>
    </row>
    <row r="4206" spans="1:17" x14ac:dyDescent="0.25">
      <c r="A4206" t="s">
        <v>4826</v>
      </c>
      <c r="B4206" s="1">
        <v>43854</v>
      </c>
      <c r="C4206" s="1">
        <v>43860</v>
      </c>
      <c r="D4206" t="s">
        <v>21</v>
      </c>
      <c r="E4206" t="s">
        <v>84</v>
      </c>
      <c r="F4206">
        <v>0</v>
      </c>
      <c r="G4206">
        <v>10000000</v>
      </c>
      <c r="H4206">
        <v>0</v>
      </c>
      <c r="I4206">
        <v>0</v>
      </c>
      <c r="J4206">
        <v>0</v>
      </c>
      <c r="K4206">
        <v>7.0000000000000001E-3</v>
      </c>
      <c r="L4206" t="s">
        <v>23</v>
      </c>
      <c r="M4206" s="3">
        <v>70000</v>
      </c>
      <c r="N4206" s="2" t="str">
        <f>VLOOKUP(Tabla1[[#This Row],[nemo]],'Nemos y clasificaciones'!$A$2:$B$5000,2,FALSE)</f>
        <v>CFI</v>
      </c>
      <c r="O4206" s="3" t="str">
        <f>VLOOKUP(Tabla1[[#This Row],[nemo]],'Nemos y clasificaciones'!$A$1:$C$3000,3,FALSE)</f>
        <v>CFI</v>
      </c>
      <c r="P4206" s="3"/>
      <c r="Q4206" s="3"/>
    </row>
    <row r="4207" spans="1:17" x14ac:dyDescent="0.25">
      <c r="A4207" t="s">
        <v>5776</v>
      </c>
      <c r="B4207" s="1">
        <v>43683</v>
      </c>
      <c r="C4207" s="1">
        <v>43689</v>
      </c>
      <c r="D4207" t="s">
        <v>21</v>
      </c>
      <c r="E4207" t="s">
        <v>84</v>
      </c>
      <c r="F4207">
        <v>0</v>
      </c>
      <c r="G4207">
        <v>10000000</v>
      </c>
      <c r="H4207">
        <v>0</v>
      </c>
      <c r="I4207">
        <v>0</v>
      </c>
      <c r="J4207">
        <v>0</v>
      </c>
      <c r="K4207">
        <v>7.0000000000000001E-3</v>
      </c>
      <c r="L4207" t="s">
        <v>23</v>
      </c>
      <c r="M4207" s="3">
        <v>70000</v>
      </c>
      <c r="N4207" s="2" t="str">
        <f>VLOOKUP(Tabla1[[#This Row],[nemo]],'Nemos y clasificaciones'!$A$2:$B$5000,2,FALSE)</f>
        <v>CFI</v>
      </c>
      <c r="O4207" s="3" t="str">
        <f>VLOOKUP(Tabla1[[#This Row],[nemo]],'Nemos y clasificaciones'!$A$1:$C$3000,3,FALSE)</f>
        <v>CFI</v>
      </c>
      <c r="P4207" s="3"/>
      <c r="Q4207" s="3"/>
    </row>
    <row r="4208" spans="1:17" x14ac:dyDescent="0.25">
      <c r="A4208" t="s">
        <v>1728</v>
      </c>
      <c r="B4208" s="1">
        <v>44335</v>
      </c>
      <c r="C4208" s="1">
        <v>44342</v>
      </c>
      <c r="D4208" t="s">
        <v>21</v>
      </c>
      <c r="E4208" t="s">
        <v>84</v>
      </c>
      <c r="F4208">
        <v>0</v>
      </c>
      <c r="G4208">
        <v>10000000</v>
      </c>
      <c r="H4208">
        <v>0</v>
      </c>
      <c r="I4208">
        <v>0</v>
      </c>
      <c r="J4208">
        <v>0</v>
      </c>
      <c r="K4208">
        <v>6.0000000000000001E-3</v>
      </c>
      <c r="L4208" t="s">
        <v>23</v>
      </c>
      <c r="M4208" s="3">
        <v>60000</v>
      </c>
      <c r="N4208" s="2" t="str">
        <f>VLOOKUP(Tabla1[[#This Row],[nemo]],'Nemos y clasificaciones'!$A$2:$B$5000,2,FALSE)</f>
        <v>CFI</v>
      </c>
      <c r="O4208" s="3" t="str">
        <f>VLOOKUP(Tabla1[[#This Row],[nemo]],'Nemos y clasificaciones'!$A$1:$C$3000,3,FALSE)</f>
        <v>CFI</v>
      </c>
      <c r="P4208" s="3"/>
      <c r="Q4208" s="3"/>
    </row>
    <row r="4209" spans="1:17" x14ac:dyDescent="0.25">
      <c r="A4209" t="s">
        <v>4536</v>
      </c>
      <c r="B4209" s="1">
        <v>43944</v>
      </c>
      <c r="C4209" s="1">
        <v>43950</v>
      </c>
      <c r="D4209" t="s">
        <v>21</v>
      </c>
      <c r="E4209" t="s">
        <v>84</v>
      </c>
      <c r="F4209">
        <v>0</v>
      </c>
      <c r="G4209">
        <v>10000000</v>
      </c>
      <c r="H4209">
        <v>0</v>
      </c>
      <c r="I4209">
        <v>0</v>
      </c>
      <c r="J4209">
        <v>0</v>
      </c>
      <c r="K4209">
        <v>6.0000000000000001E-3</v>
      </c>
      <c r="L4209" t="s">
        <v>23</v>
      </c>
      <c r="M4209" s="3">
        <v>60000</v>
      </c>
      <c r="N4209" s="2" t="str">
        <f>VLOOKUP(Tabla1[[#This Row],[nemo]],'Nemos y clasificaciones'!$A$2:$B$5000,2,FALSE)</f>
        <v>CFI</v>
      </c>
      <c r="O4209" s="3" t="str">
        <f>VLOOKUP(Tabla1[[#This Row],[nemo]],'Nemos y clasificaciones'!$A$1:$C$3000,3,FALSE)</f>
        <v>CFI</v>
      </c>
      <c r="P4209" s="3"/>
      <c r="Q4209" s="3"/>
    </row>
    <row r="4210" spans="1:17" x14ac:dyDescent="0.25">
      <c r="A4210" t="s">
        <v>4732</v>
      </c>
      <c r="B4210" s="1">
        <v>43914</v>
      </c>
      <c r="C4210" s="1">
        <v>43920</v>
      </c>
      <c r="D4210" t="s">
        <v>21</v>
      </c>
      <c r="E4210" t="s">
        <v>84</v>
      </c>
      <c r="F4210">
        <v>0</v>
      </c>
      <c r="G4210">
        <v>10000000</v>
      </c>
      <c r="H4210">
        <v>0</v>
      </c>
      <c r="I4210">
        <v>0</v>
      </c>
      <c r="J4210">
        <v>0</v>
      </c>
      <c r="K4210">
        <v>6.0000000000000001E-3</v>
      </c>
      <c r="L4210" t="s">
        <v>23</v>
      </c>
      <c r="M4210" s="3">
        <v>60000</v>
      </c>
      <c r="N4210" s="2" t="str">
        <f>VLOOKUP(Tabla1[[#This Row],[nemo]],'Nemos y clasificaciones'!$A$2:$B$5000,2,FALSE)</f>
        <v>CFI</v>
      </c>
      <c r="O4210" s="3" t="str">
        <f>VLOOKUP(Tabla1[[#This Row],[nemo]],'Nemos y clasificaciones'!$A$1:$C$3000,3,FALSE)</f>
        <v>CFI</v>
      </c>
      <c r="P4210" s="3"/>
      <c r="Q4210" s="3"/>
    </row>
    <row r="4211" spans="1:17" x14ac:dyDescent="0.25">
      <c r="A4211" t="s">
        <v>5101</v>
      </c>
      <c r="B4211" s="1">
        <v>43819</v>
      </c>
      <c r="C4211" s="1">
        <v>43826</v>
      </c>
      <c r="D4211" t="s">
        <v>21</v>
      </c>
      <c r="E4211" t="s">
        <v>84</v>
      </c>
      <c r="F4211">
        <v>0</v>
      </c>
      <c r="G4211">
        <v>10000000</v>
      </c>
      <c r="H4211">
        <v>0</v>
      </c>
      <c r="I4211">
        <v>0</v>
      </c>
      <c r="J4211">
        <v>0</v>
      </c>
      <c r="K4211">
        <v>6.0000000000000001E-3</v>
      </c>
      <c r="L4211" t="s">
        <v>23</v>
      </c>
      <c r="M4211" s="3">
        <v>60000</v>
      </c>
      <c r="N4211" s="2" t="str">
        <f>VLOOKUP(Tabla1[[#This Row],[nemo]],'Nemos y clasificaciones'!$A$2:$B$5000,2,FALSE)</f>
        <v>CFI</v>
      </c>
      <c r="O4211" s="3" t="str">
        <f>VLOOKUP(Tabla1[[#This Row],[nemo]],'Nemos y clasificaciones'!$A$1:$C$3000,3,FALSE)</f>
        <v>CFI</v>
      </c>
      <c r="P4211" s="3"/>
      <c r="Q4211" s="3"/>
    </row>
    <row r="4212" spans="1:17" x14ac:dyDescent="0.25">
      <c r="A4212" t="s">
        <v>1695</v>
      </c>
      <c r="B4212" s="1">
        <v>44338</v>
      </c>
      <c r="C4212" s="1">
        <v>44344</v>
      </c>
      <c r="D4212" t="s">
        <v>14</v>
      </c>
      <c r="E4212" t="s">
        <v>1694</v>
      </c>
      <c r="F4212">
        <v>0</v>
      </c>
      <c r="G4212">
        <v>18017579131</v>
      </c>
      <c r="H4212">
        <v>0</v>
      </c>
      <c r="I4212">
        <v>0</v>
      </c>
      <c r="J4212">
        <v>0</v>
      </c>
      <c r="K4212">
        <v>4.0000000000000001E-3</v>
      </c>
      <c r="L4212" t="s">
        <v>23</v>
      </c>
      <c r="M4212" s="2">
        <v>72070316.524000004</v>
      </c>
      <c r="N4212" s="2" t="str">
        <f>VLOOKUP(Tabla1[[#This Row],[nemo]],'Nemos y clasificaciones'!$A$2:$B$5000,2,FALSE)</f>
        <v>ALMENDRAL S.A.</v>
      </c>
      <c r="O4212" s="2" t="str">
        <f>VLOOKUP(Tabla1[[#This Row],[nemo]],'Nemos y clasificaciones'!$A$1:$C$3000,3,FALSE)</f>
        <v>Telecomunicaciones</v>
      </c>
      <c r="P4212" s="2"/>
      <c r="Q4212" s="2"/>
    </row>
    <row r="4213" spans="1:17" x14ac:dyDescent="0.25">
      <c r="A4213" t="s">
        <v>5382</v>
      </c>
      <c r="B4213" s="1">
        <v>43791</v>
      </c>
      <c r="C4213" s="1">
        <v>43797</v>
      </c>
      <c r="D4213" t="s">
        <v>21</v>
      </c>
      <c r="E4213" t="s">
        <v>84</v>
      </c>
      <c r="F4213">
        <v>0</v>
      </c>
      <c r="G4213">
        <v>10000000</v>
      </c>
      <c r="H4213">
        <v>0</v>
      </c>
      <c r="I4213">
        <v>0</v>
      </c>
      <c r="J4213">
        <v>0</v>
      </c>
      <c r="K4213">
        <v>6.0000000000000001E-3</v>
      </c>
      <c r="L4213" t="s">
        <v>23</v>
      </c>
      <c r="M4213" s="3">
        <v>60000</v>
      </c>
      <c r="N4213" s="2" t="str">
        <f>VLOOKUP(Tabla1[[#This Row],[nemo]],'Nemos y clasificaciones'!$A$2:$B$5000,2,FALSE)</f>
        <v>CFI</v>
      </c>
      <c r="O4213" s="3" t="str">
        <f>VLOOKUP(Tabla1[[#This Row],[nemo]],'Nemos y clasificaciones'!$A$1:$C$3000,3,FALSE)</f>
        <v>CFI</v>
      </c>
      <c r="P4213" s="3"/>
      <c r="Q4213" s="3"/>
    </row>
    <row r="4214" spans="1:17" x14ac:dyDescent="0.25">
      <c r="A4214" t="s">
        <v>5741</v>
      </c>
      <c r="B4214" s="1">
        <v>43698</v>
      </c>
      <c r="C4214" s="1">
        <v>43704</v>
      </c>
      <c r="D4214" t="s">
        <v>21</v>
      </c>
      <c r="E4214" t="s">
        <v>84</v>
      </c>
      <c r="F4214">
        <v>0</v>
      </c>
      <c r="G4214">
        <v>10000000</v>
      </c>
      <c r="H4214">
        <v>0</v>
      </c>
      <c r="I4214">
        <v>0</v>
      </c>
      <c r="J4214">
        <v>0</v>
      </c>
      <c r="K4214">
        <v>6.0000000000000001E-3</v>
      </c>
      <c r="L4214" t="s">
        <v>23</v>
      </c>
      <c r="M4214" s="3">
        <v>60000</v>
      </c>
      <c r="N4214" s="2" t="str">
        <f>VLOOKUP(Tabla1[[#This Row],[nemo]],'Nemos y clasificaciones'!$A$2:$B$5000,2,FALSE)</f>
        <v>CFI</v>
      </c>
      <c r="O4214" s="3" t="str">
        <f>VLOOKUP(Tabla1[[#This Row],[nemo]],'Nemos y clasificaciones'!$A$1:$C$3000,3,FALSE)</f>
        <v>CFI</v>
      </c>
      <c r="P4214" s="3"/>
      <c r="Q4214" s="3"/>
    </row>
    <row r="4215" spans="1:17" x14ac:dyDescent="0.25">
      <c r="A4215" t="s">
        <v>2773</v>
      </c>
      <c r="B4215" s="1">
        <v>44188</v>
      </c>
      <c r="C4215" s="1">
        <v>44195</v>
      </c>
      <c r="D4215" t="s">
        <v>21</v>
      </c>
      <c r="E4215" t="s">
        <v>84</v>
      </c>
      <c r="F4215">
        <v>0</v>
      </c>
      <c r="G4215">
        <v>10000000</v>
      </c>
      <c r="H4215">
        <v>0</v>
      </c>
      <c r="I4215">
        <v>0</v>
      </c>
      <c r="J4215">
        <v>0</v>
      </c>
      <c r="K4215">
        <v>5.0000000000000001E-3</v>
      </c>
      <c r="L4215" t="s">
        <v>23</v>
      </c>
      <c r="M4215" s="3">
        <v>50000</v>
      </c>
      <c r="N4215" s="2" t="str">
        <f>VLOOKUP(Tabla1[[#This Row],[nemo]],'Nemos y clasificaciones'!$A$2:$B$5000,2,FALSE)</f>
        <v>CFI</v>
      </c>
      <c r="O4215" s="3" t="str">
        <f>VLOOKUP(Tabla1[[#This Row],[nemo]],'Nemos y clasificaciones'!$A$1:$C$3000,3,FALSE)</f>
        <v>CFI</v>
      </c>
      <c r="P4215" s="3"/>
      <c r="Q4215" s="3"/>
    </row>
    <row r="4216" spans="1:17" x14ac:dyDescent="0.25">
      <c r="A4216" t="s">
        <v>6648</v>
      </c>
      <c r="B4216" s="1">
        <v>43572</v>
      </c>
      <c r="C4216" s="1">
        <v>43580</v>
      </c>
      <c r="D4216" t="s">
        <v>21</v>
      </c>
      <c r="E4216" t="s">
        <v>84</v>
      </c>
      <c r="F4216">
        <v>0</v>
      </c>
      <c r="G4216">
        <v>10000000</v>
      </c>
      <c r="H4216">
        <v>0</v>
      </c>
      <c r="I4216">
        <v>0</v>
      </c>
      <c r="J4216">
        <v>0</v>
      </c>
      <c r="K4216">
        <v>5.0000000000000001E-3</v>
      </c>
      <c r="L4216" t="s">
        <v>23</v>
      </c>
      <c r="M4216" s="3">
        <v>50000</v>
      </c>
      <c r="N4216" s="2" t="str">
        <f>VLOOKUP(Tabla1[[#This Row],[nemo]],'Nemos y clasificaciones'!$A$2:$B$5000,2,FALSE)</f>
        <v>CFI</v>
      </c>
      <c r="O4216" s="3" t="str">
        <f>VLOOKUP(Tabla1[[#This Row],[nemo]],'Nemos y clasificaciones'!$A$1:$C$3000,3,FALSE)</f>
        <v>CFI</v>
      </c>
      <c r="P4216" s="3"/>
      <c r="Q4216" s="3"/>
    </row>
    <row r="4217" spans="1:17" x14ac:dyDescent="0.25">
      <c r="A4217" t="s">
        <v>3457</v>
      </c>
      <c r="B4217" s="1">
        <v>44097</v>
      </c>
      <c r="C4217" s="1">
        <v>44103</v>
      </c>
      <c r="D4217" t="s">
        <v>21</v>
      </c>
      <c r="E4217" t="s">
        <v>84</v>
      </c>
      <c r="F4217">
        <v>0</v>
      </c>
      <c r="G4217">
        <v>10000000</v>
      </c>
      <c r="H4217">
        <v>0</v>
      </c>
      <c r="I4217">
        <v>0</v>
      </c>
      <c r="J4217">
        <v>0</v>
      </c>
      <c r="K4217">
        <v>4.0000000000000001E-3</v>
      </c>
      <c r="L4217" t="s">
        <v>23</v>
      </c>
      <c r="M4217" s="3">
        <v>40000</v>
      </c>
      <c r="N4217" s="2" t="str">
        <f>VLOOKUP(Tabla1[[#This Row],[nemo]],'Nemos y clasificaciones'!$A$2:$B$5000,2,FALSE)</f>
        <v>CFI</v>
      </c>
      <c r="O4217" s="3" t="str">
        <f>VLOOKUP(Tabla1[[#This Row],[nemo]],'Nemos y clasificaciones'!$A$1:$C$3000,3,FALSE)</f>
        <v>CFI</v>
      </c>
      <c r="P4217" s="3"/>
      <c r="Q4217" s="3"/>
    </row>
    <row r="4218" spans="1:17" x14ac:dyDescent="0.25">
      <c r="A4218" t="s">
        <v>3557</v>
      </c>
      <c r="B4218" s="1">
        <v>44064</v>
      </c>
      <c r="C4218" s="1">
        <v>44070</v>
      </c>
      <c r="D4218" t="s">
        <v>21</v>
      </c>
      <c r="E4218" t="s">
        <v>84</v>
      </c>
      <c r="F4218">
        <v>0</v>
      </c>
      <c r="G4218">
        <v>10000000</v>
      </c>
      <c r="H4218">
        <v>0</v>
      </c>
      <c r="I4218">
        <v>0</v>
      </c>
      <c r="J4218">
        <v>0</v>
      </c>
      <c r="K4218">
        <v>4.0000000000000001E-3</v>
      </c>
      <c r="L4218" t="s">
        <v>23</v>
      </c>
      <c r="M4218" s="3">
        <v>40000</v>
      </c>
      <c r="N4218" s="2" t="str">
        <f>VLOOKUP(Tabla1[[#This Row],[nemo]],'Nemos y clasificaciones'!$A$2:$B$5000,2,FALSE)</f>
        <v>CFI</v>
      </c>
      <c r="O4218" s="3" t="str">
        <f>VLOOKUP(Tabla1[[#This Row],[nemo]],'Nemos y clasificaciones'!$A$1:$C$3000,3,FALSE)</f>
        <v>CFI</v>
      </c>
      <c r="P4218" s="3"/>
      <c r="Q4218" s="3"/>
    </row>
    <row r="4219" spans="1:17" x14ac:dyDescent="0.25">
      <c r="A4219" t="s">
        <v>3646</v>
      </c>
      <c r="B4219" s="1">
        <v>44036</v>
      </c>
      <c r="C4219" s="1">
        <v>44042</v>
      </c>
      <c r="D4219" t="s">
        <v>21</v>
      </c>
      <c r="E4219" t="s">
        <v>84</v>
      </c>
      <c r="F4219">
        <v>0</v>
      </c>
      <c r="G4219">
        <v>17876428</v>
      </c>
      <c r="H4219">
        <v>0</v>
      </c>
      <c r="I4219">
        <v>0</v>
      </c>
      <c r="J4219">
        <v>0</v>
      </c>
      <c r="K4219">
        <v>2E-3</v>
      </c>
      <c r="L4219" t="s">
        <v>23</v>
      </c>
      <c r="M4219" s="3">
        <v>35752.856</v>
      </c>
      <c r="N4219" s="2" t="str">
        <f>VLOOKUP(Tabla1[[#This Row],[nemo]],'Nemos y clasificaciones'!$A$2:$B$5000,2,FALSE)</f>
        <v>CFI</v>
      </c>
      <c r="O4219" s="3" t="str">
        <f>VLOOKUP(Tabla1[[#This Row],[nemo]],'Nemos y clasificaciones'!$A$1:$C$3000,3,FALSE)</f>
        <v>CFI</v>
      </c>
      <c r="P4219" s="3"/>
      <c r="Q4219" s="3"/>
    </row>
    <row r="4220" spans="1:17" x14ac:dyDescent="0.25">
      <c r="A4220" t="s">
        <v>4251</v>
      </c>
      <c r="B4220" s="1">
        <v>43973</v>
      </c>
      <c r="C4220" s="1">
        <v>43979</v>
      </c>
      <c r="D4220" t="s">
        <v>21</v>
      </c>
      <c r="E4220" t="s">
        <v>84</v>
      </c>
      <c r="F4220">
        <v>0</v>
      </c>
      <c r="G4220">
        <v>10000000</v>
      </c>
      <c r="H4220">
        <v>0</v>
      </c>
      <c r="I4220">
        <v>0</v>
      </c>
      <c r="J4220">
        <v>0</v>
      </c>
      <c r="K4220">
        <v>3.0000000000000001E-3</v>
      </c>
      <c r="L4220" t="s">
        <v>23</v>
      </c>
      <c r="M4220" s="3">
        <v>30000</v>
      </c>
      <c r="N4220" s="2" t="str">
        <f>VLOOKUP(Tabla1[[#This Row],[nemo]],'Nemos y clasificaciones'!$A$2:$B$5000,2,FALSE)</f>
        <v>CFI</v>
      </c>
      <c r="O4220" s="3" t="str">
        <f>VLOOKUP(Tabla1[[#This Row],[nemo]],'Nemos y clasificaciones'!$A$1:$C$3000,3,FALSE)</f>
        <v>CFI</v>
      </c>
      <c r="P4220" s="3"/>
      <c r="Q4220" s="3"/>
    </row>
    <row r="4221" spans="1:17" x14ac:dyDescent="0.25">
      <c r="A4221" t="s">
        <v>8242</v>
      </c>
      <c r="B4221" s="1">
        <v>43224</v>
      </c>
      <c r="C4221" s="1">
        <v>43230</v>
      </c>
      <c r="D4221" t="s">
        <v>14</v>
      </c>
      <c r="E4221" t="s">
        <v>1973</v>
      </c>
      <c r="F4221">
        <v>0</v>
      </c>
      <c r="G4221">
        <v>714876101</v>
      </c>
      <c r="H4221">
        <v>0</v>
      </c>
      <c r="I4221">
        <v>0</v>
      </c>
      <c r="J4221">
        <v>0</v>
      </c>
      <c r="K4221">
        <v>0.1</v>
      </c>
      <c r="L4221" t="s">
        <v>23</v>
      </c>
      <c r="M4221" s="2">
        <v>71487610.099999994</v>
      </c>
      <c r="N4221" s="2" t="str">
        <f>VLOOKUP(Tabla1[[#This Row],[nemo]],'Nemos y clasificaciones'!$A$2:$B$5000,2,FALSE)</f>
        <v>INVERNOVA S.A.</v>
      </c>
      <c r="O4221" s="2" t="str">
        <f>VLOOKUP(Tabla1[[#This Row],[nemo]],'Nemos y clasificaciones'!$A$1:$C$3000,3,FALSE)</f>
        <v>Servicios financieros</v>
      </c>
      <c r="P4221" s="2"/>
      <c r="Q4221" s="2"/>
    </row>
    <row r="4222" spans="1:17" x14ac:dyDescent="0.25">
      <c r="A4222" t="s">
        <v>5855</v>
      </c>
      <c r="B4222" s="1">
        <v>43655</v>
      </c>
      <c r="C4222" s="1">
        <v>43661</v>
      </c>
      <c r="D4222" t="s">
        <v>21</v>
      </c>
      <c r="E4222" t="s">
        <v>84</v>
      </c>
      <c r="F4222">
        <v>0</v>
      </c>
      <c r="G4222">
        <v>10000000</v>
      </c>
      <c r="H4222">
        <v>0</v>
      </c>
      <c r="I4222">
        <v>0</v>
      </c>
      <c r="J4222">
        <v>0</v>
      </c>
      <c r="K4222">
        <v>2E-3</v>
      </c>
      <c r="L4222" t="s">
        <v>23</v>
      </c>
      <c r="M4222" s="3">
        <v>20000</v>
      </c>
      <c r="N4222" s="2" t="str">
        <f>VLOOKUP(Tabla1[[#This Row],[nemo]],'Nemos y clasificaciones'!$A$2:$B$5000,2,FALSE)</f>
        <v>CFI</v>
      </c>
      <c r="O4222" s="3" t="str">
        <f>VLOOKUP(Tabla1[[#This Row],[nemo]],'Nemos y clasificaciones'!$A$1:$C$3000,3,FALSE)</f>
        <v>CFI</v>
      </c>
      <c r="P4222" s="3"/>
      <c r="Q4222" s="3"/>
    </row>
    <row r="4223" spans="1:17" x14ac:dyDescent="0.25">
      <c r="A4223" t="s">
        <v>4112</v>
      </c>
      <c r="B4223" s="1">
        <v>43985</v>
      </c>
      <c r="C4223" s="1">
        <v>43991</v>
      </c>
      <c r="D4223" t="s">
        <v>14</v>
      </c>
      <c r="E4223" t="s">
        <v>840</v>
      </c>
      <c r="F4223">
        <v>0</v>
      </c>
      <c r="G4223">
        <v>10000000</v>
      </c>
      <c r="H4223">
        <v>0</v>
      </c>
      <c r="I4223">
        <v>0</v>
      </c>
      <c r="J4223">
        <v>0</v>
      </c>
      <c r="K4223">
        <v>7.1580000000000004</v>
      </c>
      <c r="L4223" t="s">
        <v>16</v>
      </c>
      <c r="M4223" s="2">
        <v>71580000</v>
      </c>
      <c r="N4223" s="2" t="str">
        <f>VLOOKUP(Tabla1[[#This Row],[nemo]],'Nemos y clasificaciones'!$A$2:$B$5000,2,FALSE)</f>
        <v>CFI</v>
      </c>
      <c r="O4223" s="2" t="str">
        <f>VLOOKUP(Tabla1[[#This Row],[nemo]],'Nemos y clasificaciones'!$A$1:$C$3000,3,FALSE)</f>
        <v>CFI</v>
      </c>
      <c r="P4223" s="2"/>
      <c r="Q4223" s="2"/>
    </row>
    <row r="4224" spans="1:17" x14ac:dyDescent="0.25">
      <c r="A4224" t="s">
        <v>839</v>
      </c>
      <c r="B4224" s="1">
        <v>44384</v>
      </c>
      <c r="C4224" s="1">
        <v>44390</v>
      </c>
      <c r="D4224" t="s">
        <v>14</v>
      </c>
      <c r="E4224" t="s">
        <v>840</v>
      </c>
      <c r="F4224">
        <v>0</v>
      </c>
      <c r="G4224">
        <v>10000000</v>
      </c>
      <c r="H4224">
        <v>0</v>
      </c>
      <c r="I4224">
        <v>0</v>
      </c>
      <c r="J4224">
        <v>0</v>
      </c>
      <c r="K4224">
        <v>4.9820000000000002</v>
      </c>
      <c r="L4224" t="s">
        <v>16</v>
      </c>
      <c r="M4224" s="2">
        <v>49820000</v>
      </c>
      <c r="N4224" s="2" t="str">
        <f>VLOOKUP(Tabla1[[#This Row],[nemo]],'Nemos y clasificaciones'!$A$2:$B$5000,2,FALSE)</f>
        <v>CFI</v>
      </c>
      <c r="O4224" s="2" t="str">
        <f>VLOOKUP(Tabla1[[#This Row],[nemo]],'Nemos y clasificaciones'!$A$1:$C$3000,3,FALSE)</f>
        <v>CFI</v>
      </c>
      <c r="P4224" s="2"/>
      <c r="Q4224" s="2"/>
    </row>
    <row r="4225" spans="1:17" x14ac:dyDescent="0.25">
      <c r="A4225" t="s">
        <v>6490</v>
      </c>
      <c r="B4225" s="1">
        <v>43588</v>
      </c>
      <c r="C4225" s="1">
        <v>43594</v>
      </c>
      <c r="D4225" t="s">
        <v>14</v>
      </c>
      <c r="E4225" t="s">
        <v>840</v>
      </c>
      <c r="F4225">
        <v>0</v>
      </c>
      <c r="G4225">
        <v>10000000</v>
      </c>
      <c r="H4225">
        <v>0</v>
      </c>
      <c r="I4225">
        <v>0</v>
      </c>
      <c r="J4225">
        <v>0</v>
      </c>
      <c r="K4225">
        <v>1.94</v>
      </c>
      <c r="L4225" t="s">
        <v>16</v>
      </c>
      <c r="M4225" s="2">
        <v>19400000</v>
      </c>
      <c r="N4225" s="2" t="str">
        <f>VLOOKUP(Tabla1[[#This Row],[nemo]],'Nemos y clasificaciones'!$A$2:$B$5000,2,FALSE)</f>
        <v>CFI</v>
      </c>
      <c r="O4225" s="2" t="str">
        <f>VLOOKUP(Tabla1[[#This Row],[nemo]],'Nemos y clasificaciones'!$A$1:$C$3000,3,FALSE)</f>
        <v>CFI</v>
      </c>
      <c r="P4225" s="2"/>
      <c r="Q4225" s="2"/>
    </row>
    <row r="4226" spans="1:17" x14ac:dyDescent="0.25">
      <c r="A4226" t="s">
        <v>4111</v>
      </c>
      <c r="B4226" s="1">
        <v>43985</v>
      </c>
      <c r="C4226" s="1">
        <v>43991</v>
      </c>
      <c r="D4226" t="s">
        <v>14</v>
      </c>
      <c r="E4226" t="s">
        <v>842</v>
      </c>
      <c r="F4226">
        <v>0</v>
      </c>
      <c r="G4226">
        <v>10000000</v>
      </c>
      <c r="H4226">
        <v>0</v>
      </c>
      <c r="I4226">
        <v>0</v>
      </c>
      <c r="J4226">
        <v>0</v>
      </c>
      <c r="K4226">
        <v>7.9630000000000001</v>
      </c>
      <c r="L4226" t="s">
        <v>16</v>
      </c>
      <c r="M4226" s="2">
        <v>79630000</v>
      </c>
      <c r="N4226" s="2" t="str">
        <f>VLOOKUP(Tabla1[[#This Row],[nemo]],'Nemos y clasificaciones'!$A$2:$B$5000,2,FALSE)</f>
        <v>CFI</v>
      </c>
      <c r="O4226" s="2" t="str">
        <f>VLOOKUP(Tabla1[[#This Row],[nemo]],'Nemos y clasificaciones'!$A$1:$C$3000,3,FALSE)</f>
        <v>CFI</v>
      </c>
      <c r="P4226" s="2"/>
      <c r="Q4226" s="2"/>
    </row>
    <row r="4227" spans="1:17" x14ac:dyDescent="0.25">
      <c r="A4227" t="s">
        <v>841</v>
      </c>
      <c r="B4227" s="1">
        <v>44384</v>
      </c>
      <c r="C4227" s="1">
        <v>44390</v>
      </c>
      <c r="D4227" t="s">
        <v>14</v>
      </c>
      <c r="E4227" t="s">
        <v>842</v>
      </c>
      <c r="F4227">
        <v>0</v>
      </c>
      <c r="G4227">
        <v>10000000</v>
      </c>
      <c r="H4227">
        <v>0</v>
      </c>
      <c r="I4227">
        <v>0</v>
      </c>
      <c r="J4227">
        <v>0</v>
      </c>
      <c r="K4227">
        <v>5.4950000000000001</v>
      </c>
      <c r="L4227" t="s">
        <v>16</v>
      </c>
      <c r="M4227" s="2">
        <v>54950000</v>
      </c>
      <c r="N4227" s="2" t="str">
        <f>VLOOKUP(Tabla1[[#This Row],[nemo]],'Nemos y clasificaciones'!$A$2:$B$5000,2,FALSE)</f>
        <v>CFI</v>
      </c>
      <c r="O4227" s="2" t="str">
        <f>VLOOKUP(Tabla1[[#This Row],[nemo]],'Nemos y clasificaciones'!$A$1:$C$3000,3,FALSE)</f>
        <v>CFI</v>
      </c>
      <c r="P4227" s="2"/>
      <c r="Q4227" s="2"/>
    </row>
    <row r="4228" spans="1:17" x14ac:dyDescent="0.25">
      <c r="A4228" t="s">
        <v>6491</v>
      </c>
      <c r="B4228" s="1">
        <v>43588</v>
      </c>
      <c r="C4228" s="1">
        <v>43594</v>
      </c>
      <c r="D4228" t="s">
        <v>14</v>
      </c>
      <c r="E4228" t="s">
        <v>842</v>
      </c>
      <c r="F4228">
        <v>0</v>
      </c>
      <c r="G4228">
        <v>10000000</v>
      </c>
      <c r="H4228">
        <v>0</v>
      </c>
      <c r="I4228">
        <v>0</v>
      </c>
      <c r="J4228">
        <v>0</v>
      </c>
      <c r="K4228">
        <v>2.177</v>
      </c>
      <c r="L4228" t="s">
        <v>16</v>
      </c>
      <c r="M4228" s="2">
        <v>21770000</v>
      </c>
      <c r="N4228" s="2" t="str">
        <f>VLOOKUP(Tabla1[[#This Row],[nemo]],'Nemos y clasificaciones'!$A$2:$B$5000,2,FALSE)</f>
        <v>CFI</v>
      </c>
      <c r="O4228" s="2" t="str">
        <f>VLOOKUP(Tabla1[[#This Row],[nemo]],'Nemos y clasificaciones'!$A$1:$C$3000,3,FALSE)</f>
        <v>CFI</v>
      </c>
      <c r="P4228" s="2"/>
      <c r="Q4228" s="2"/>
    </row>
    <row r="4229" spans="1:17" x14ac:dyDescent="0.25">
      <c r="A4229" t="s">
        <v>8075</v>
      </c>
      <c r="B4229" s="1">
        <v>43237</v>
      </c>
      <c r="C4229" s="1">
        <v>43244</v>
      </c>
      <c r="D4229" t="s">
        <v>14</v>
      </c>
      <c r="E4229" t="s">
        <v>842</v>
      </c>
      <c r="F4229">
        <v>0</v>
      </c>
      <c r="G4229">
        <v>10000000</v>
      </c>
      <c r="H4229">
        <v>0</v>
      </c>
      <c r="I4229">
        <v>0</v>
      </c>
      <c r="J4229">
        <v>0</v>
      </c>
      <c r="K4229">
        <v>0.32700000000000001</v>
      </c>
      <c r="L4229" t="s">
        <v>23</v>
      </c>
      <c r="M4229" s="2">
        <v>3270000</v>
      </c>
      <c r="N4229" s="2" t="str">
        <f>VLOOKUP(Tabla1[[#This Row],[nemo]],'Nemos y clasificaciones'!$A$2:$B$5000,2,FALSE)</f>
        <v>CFI</v>
      </c>
      <c r="O4229" s="2" t="str">
        <f>VLOOKUP(Tabla1[[#This Row],[nemo]],'Nemos y clasificaciones'!$A$1:$C$3000,3,FALSE)</f>
        <v>CFI</v>
      </c>
      <c r="P4229" s="2"/>
      <c r="Q4229" s="2"/>
    </row>
    <row r="4230" spans="1:17" x14ac:dyDescent="0.25">
      <c r="A4230" t="s">
        <v>6494</v>
      </c>
      <c r="B4230" s="1">
        <v>43588</v>
      </c>
      <c r="C4230" s="1">
        <v>43594</v>
      </c>
      <c r="D4230" t="s">
        <v>14</v>
      </c>
      <c r="E4230" t="s">
        <v>6495</v>
      </c>
      <c r="F4230">
        <v>0</v>
      </c>
      <c r="G4230">
        <v>10000000</v>
      </c>
      <c r="H4230">
        <v>0</v>
      </c>
      <c r="I4230">
        <v>0</v>
      </c>
      <c r="J4230">
        <v>0</v>
      </c>
      <c r="K4230">
        <v>2.0990000000000002</v>
      </c>
      <c r="L4230" t="s">
        <v>16</v>
      </c>
      <c r="M4230" s="2">
        <v>20990000</v>
      </c>
      <c r="N4230" s="2" t="str">
        <f>VLOOKUP(Tabla1[[#This Row],[nemo]],'Nemos y clasificaciones'!$A$2:$B$5000,2,FALSE)</f>
        <v>CFI</v>
      </c>
      <c r="O4230" s="2" t="str">
        <f>VLOOKUP(Tabla1[[#This Row],[nemo]],'Nemos y clasificaciones'!$A$1:$C$3000,3,FALSE)</f>
        <v>CFI</v>
      </c>
      <c r="P4230" s="2"/>
      <c r="Q4230" s="2"/>
    </row>
    <row r="4231" spans="1:17" x14ac:dyDescent="0.25">
      <c r="A4231" t="s">
        <v>8074</v>
      </c>
      <c r="B4231" s="1">
        <v>43237</v>
      </c>
      <c r="C4231" s="1">
        <v>43244</v>
      </c>
      <c r="D4231" t="s">
        <v>14</v>
      </c>
      <c r="E4231" t="s">
        <v>6495</v>
      </c>
      <c r="F4231">
        <v>0</v>
      </c>
      <c r="G4231">
        <v>10000000</v>
      </c>
      <c r="H4231">
        <v>0</v>
      </c>
      <c r="I4231">
        <v>0</v>
      </c>
      <c r="J4231">
        <v>0</v>
      </c>
      <c r="K4231">
        <v>0.312</v>
      </c>
      <c r="L4231" t="s">
        <v>23</v>
      </c>
      <c r="M4231" s="2">
        <v>3120000</v>
      </c>
      <c r="N4231" s="2" t="str">
        <f>VLOOKUP(Tabla1[[#This Row],[nemo]],'Nemos y clasificaciones'!$A$2:$B$5000,2,FALSE)</f>
        <v>CFI</v>
      </c>
      <c r="O4231" s="2" t="str">
        <f>VLOOKUP(Tabla1[[#This Row],[nemo]],'Nemos y clasificaciones'!$A$1:$C$3000,3,FALSE)</f>
        <v>CFI</v>
      </c>
      <c r="P4231" s="2"/>
      <c r="Q4231" s="2"/>
    </row>
    <row r="4232" spans="1:17" x14ac:dyDescent="0.25">
      <c r="A4232" t="s">
        <v>4110</v>
      </c>
      <c r="B4232" s="1">
        <v>43985</v>
      </c>
      <c r="C4232" s="1">
        <v>43991</v>
      </c>
      <c r="D4232" t="s">
        <v>14</v>
      </c>
      <c r="E4232" t="s">
        <v>844</v>
      </c>
      <c r="F4232">
        <v>0</v>
      </c>
      <c r="G4232">
        <v>10000000</v>
      </c>
      <c r="H4232">
        <v>0</v>
      </c>
      <c r="I4232">
        <v>0</v>
      </c>
      <c r="J4232">
        <v>0</v>
      </c>
      <c r="K4232">
        <v>7.7329999999999997</v>
      </c>
      <c r="L4232" t="s">
        <v>16</v>
      </c>
      <c r="M4232" s="2">
        <v>77330000</v>
      </c>
      <c r="N4232" s="2" t="str">
        <f>VLOOKUP(Tabla1[[#This Row],[nemo]],'Nemos y clasificaciones'!$A$2:$B$5000,2,FALSE)</f>
        <v>CFI</v>
      </c>
      <c r="O4232" s="2" t="str">
        <f>VLOOKUP(Tabla1[[#This Row],[nemo]],'Nemos y clasificaciones'!$A$1:$C$3000,3,FALSE)</f>
        <v>CFI</v>
      </c>
      <c r="P4232" s="2"/>
      <c r="Q4232" s="2"/>
    </row>
    <row r="4233" spans="1:17" x14ac:dyDescent="0.25">
      <c r="A4233" t="s">
        <v>843</v>
      </c>
      <c r="B4233" s="1">
        <v>44384</v>
      </c>
      <c r="C4233" s="1">
        <v>44390</v>
      </c>
      <c r="D4233" t="s">
        <v>14</v>
      </c>
      <c r="E4233" t="s">
        <v>844</v>
      </c>
      <c r="F4233">
        <v>0</v>
      </c>
      <c r="G4233">
        <v>10000000</v>
      </c>
      <c r="H4233">
        <v>0</v>
      </c>
      <c r="I4233">
        <v>0</v>
      </c>
      <c r="J4233">
        <v>0</v>
      </c>
      <c r="K4233">
        <v>5.3120000000000003</v>
      </c>
      <c r="L4233" t="s">
        <v>16</v>
      </c>
      <c r="M4233" s="2">
        <v>53120000</v>
      </c>
      <c r="N4233" s="2" t="str">
        <f>VLOOKUP(Tabla1[[#This Row],[nemo]],'Nemos y clasificaciones'!$A$2:$B$5000,2,FALSE)</f>
        <v>CFI</v>
      </c>
      <c r="O4233" s="2" t="str">
        <f>VLOOKUP(Tabla1[[#This Row],[nemo]],'Nemos y clasificaciones'!$A$1:$C$3000,3,FALSE)</f>
        <v>CFI</v>
      </c>
      <c r="P4233" s="2"/>
      <c r="Q4233" s="2"/>
    </row>
    <row r="4234" spans="1:17" x14ac:dyDescent="0.25">
      <c r="A4234" t="s">
        <v>6492</v>
      </c>
      <c r="B4234" s="1">
        <v>43588</v>
      </c>
      <c r="C4234" s="1">
        <v>43594</v>
      </c>
      <c r="D4234" t="s">
        <v>14</v>
      </c>
      <c r="E4234" t="s">
        <v>844</v>
      </c>
      <c r="F4234">
        <v>0</v>
      </c>
      <c r="G4234">
        <v>10000000</v>
      </c>
      <c r="H4234">
        <v>0</v>
      </c>
      <c r="I4234">
        <v>0</v>
      </c>
      <c r="J4234">
        <v>0</v>
      </c>
      <c r="K4234">
        <v>2.1230000000000002</v>
      </c>
      <c r="L4234" t="s">
        <v>16</v>
      </c>
      <c r="M4234" s="2">
        <v>21230000</v>
      </c>
      <c r="N4234" s="2" t="str">
        <f>VLOOKUP(Tabla1[[#This Row],[nemo]],'Nemos y clasificaciones'!$A$2:$B$5000,2,FALSE)</f>
        <v>CFI</v>
      </c>
      <c r="O4234" s="2" t="str">
        <f>VLOOKUP(Tabla1[[#This Row],[nemo]],'Nemos y clasificaciones'!$A$1:$C$3000,3,FALSE)</f>
        <v>CFI</v>
      </c>
      <c r="P4234" s="2"/>
      <c r="Q4234" s="2"/>
    </row>
    <row r="4235" spans="1:17" x14ac:dyDescent="0.25">
      <c r="A4235" t="s">
        <v>9950</v>
      </c>
      <c r="B4235" s="1">
        <v>42741</v>
      </c>
      <c r="C4235" s="1">
        <v>42747</v>
      </c>
      <c r="D4235" t="s">
        <v>14</v>
      </c>
      <c r="E4235" t="s">
        <v>1220</v>
      </c>
      <c r="F4235">
        <v>0</v>
      </c>
      <c r="G4235">
        <v>23100000</v>
      </c>
      <c r="H4235">
        <v>0</v>
      </c>
      <c r="I4235">
        <v>0</v>
      </c>
      <c r="J4235">
        <v>0</v>
      </c>
      <c r="K4235">
        <v>3</v>
      </c>
      <c r="L4235" t="s">
        <v>16</v>
      </c>
      <c r="M4235" s="2">
        <v>69300000</v>
      </c>
      <c r="N4235" s="2" t="str">
        <f>VLOOKUP(Tabla1[[#This Row],[nemo]],'Nemos y clasificaciones'!$A$2:$B$5000,2,FALSE)</f>
        <v>INVERSIONES COVADONGA S.A.</v>
      </c>
      <c r="O4235" s="2" t="str">
        <f>VLOOKUP(Tabla1[[#This Row],[nemo]],'Nemos y clasificaciones'!$A$1:$C$3000,3,FALSE)</f>
        <v>Servicios financieros</v>
      </c>
      <c r="P4235" s="2"/>
      <c r="Q4235" s="2"/>
    </row>
    <row r="4236" spans="1:17" x14ac:dyDescent="0.25">
      <c r="A4236" t="s">
        <v>11206</v>
      </c>
      <c r="B4236" s="1">
        <v>42293</v>
      </c>
      <c r="C4236" s="1">
        <v>42299</v>
      </c>
      <c r="D4236" t="s">
        <v>14</v>
      </c>
      <c r="E4236" t="s">
        <v>1220</v>
      </c>
      <c r="F4236">
        <v>0</v>
      </c>
      <c r="G4236">
        <v>23100000</v>
      </c>
      <c r="H4236">
        <v>0</v>
      </c>
      <c r="I4236">
        <v>0</v>
      </c>
      <c r="J4236">
        <v>0</v>
      </c>
      <c r="K4236">
        <v>3</v>
      </c>
      <c r="L4236" t="s">
        <v>16</v>
      </c>
      <c r="M4236" s="2">
        <v>69300000</v>
      </c>
      <c r="N4236" s="2" t="str">
        <f>VLOOKUP(Tabla1[[#This Row],[nemo]],'Nemos y clasificaciones'!$A$2:$B$5000,2,FALSE)</f>
        <v>INVERSIONES COVADONGA S.A.</v>
      </c>
      <c r="O4236" s="2" t="str">
        <f>VLOOKUP(Tabla1[[#This Row],[nemo]],'Nemos y clasificaciones'!$A$1:$C$3000,3,FALSE)</f>
        <v>Servicios financieros</v>
      </c>
      <c r="P4236" s="2"/>
      <c r="Q4236" s="2"/>
    </row>
    <row r="4237" spans="1:17" x14ac:dyDescent="0.25">
      <c r="A4237" t="s">
        <v>8073</v>
      </c>
      <c r="B4237" s="1">
        <v>43237</v>
      </c>
      <c r="C4237" s="1">
        <v>43244</v>
      </c>
      <c r="D4237" t="s">
        <v>14</v>
      </c>
      <c r="E4237" t="s">
        <v>844</v>
      </c>
      <c r="F4237">
        <v>0</v>
      </c>
      <c r="G4237">
        <v>10000000</v>
      </c>
      <c r="H4237">
        <v>0</v>
      </c>
      <c r="I4237">
        <v>0</v>
      </c>
      <c r="J4237">
        <v>0</v>
      </c>
      <c r="K4237">
        <v>0.32</v>
      </c>
      <c r="L4237" t="s">
        <v>23</v>
      </c>
      <c r="M4237" s="2">
        <v>3200000</v>
      </c>
      <c r="N4237" s="2" t="str">
        <f>VLOOKUP(Tabla1[[#This Row],[nemo]],'Nemos y clasificaciones'!$A$2:$B$5000,2,FALSE)</f>
        <v>CFI</v>
      </c>
      <c r="O4237" s="2" t="str">
        <f>VLOOKUP(Tabla1[[#This Row],[nemo]],'Nemos y clasificaciones'!$A$1:$C$3000,3,FALSE)</f>
        <v>CFI</v>
      </c>
      <c r="P4237" s="2"/>
      <c r="Q4237" s="2"/>
    </row>
    <row r="4238" spans="1:17" x14ac:dyDescent="0.25">
      <c r="A4238" t="s">
        <v>1751</v>
      </c>
      <c r="B4238" s="1">
        <v>44334</v>
      </c>
      <c r="C4238" s="1">
        <v>44341</v>
      </c>
      <c r="D4238" t="s">
        <v>14</v>
      </c>
      <c r="E4238" t="s">
        <v>1752</v>
      </c>
      <c r="F4238">
        <v>0</v>
      </c>
      <c r="G4238">
        <v>10000000</v>
      </c>
      <c r="H4238">
        <v>0</v>
      </c>
      <c r="I4238">
        <v>0</v>
      </c>
      <c r="J4238">
        <v>0</v>
      </c>
      <c r="K4238">
        <v>467.92700000000002</v>
      </c>
      <c r="L4238" t="s">
        <v>19</v>
      </c>
      <c r="M4238" s="2">
        <v>4679270000</v>
      </c>
      <c r="N4238" s="2" t="str">
        <f>VLOOKUP(Tabla1[[#This Row],[nemo]],'Nemos y clasificaciones'!$A$2:$B$5000,2,FALSE)</f>
        <v>CFI</v>
      </c>
      <c r="O4238" s="2" t="str">
        <f>VLOOKUP(Tabla1[[#This Row],[nemo]],'Nemos y clasificaciones'!$A$1:$C$3000,3,FALSE)</f>
        <v>CFI</v>
      </c>
      <c r="P4238" s="2"/>
      <c r="Q4238" s="2"/>
    </row>
    <row r="4239" spans="1:17" x14ac:dyDescent="0.25">
      <c r="A4239" t="s">
        <v>6493</v>
      </c>
      <c r="B4239" s="1">
        <v>43588</v>
      </c>
      <c r="C4239" s="1">
        <v>43594</v>
      </c>
      <c r="D4239" t="s">
        <v>14</v>
      </c>
      <c r="E4239" t="s">
        <v>1752</v>
      </c>
      <c r="F4239">
        <v>0</v>
      </c>
      <c r="G4239">
        <v>10000000</v>
      </c>
      <c r="H4239">
        <v>0</v>
      </c>
      <c r="I4239">
        <v>0</v>
      </c>
      <c r="J4239">
        <v>0</v>
      </c>
      <c r="K4239">
        <v>94.738</v>
      </c>
      <c r="L4239" t="s">
        <v>54</v>
      </c>
      <c r="M4239" s="2">
        <v>947380000</v>
      </c>
      <c r="N4239" s="2" t="str">
        <f>VLOOKUP(Tabla1[[#This Row],[nemo]],'Nemos y clasificaciones'!$A$2:$B$5000,2,FALSE)</f>
        <v>CFI</v>
      </c>
      <c r="O4239" s="2" t="str">
        <f>VLOOKUP(Tabla1[[#This Row],[nemo]],'Nemos y clasificaciones'!$A$1:$C$3000,3,FALSE)</f>
        <v>CFI</v>
      </c>
      <c r="P4239" s="2"/>
      <c r="Q4239" s="2"/>
    </row>
    <row r="4240" spans="1:17" x14ac:dyDescent="0.25">
      <c r="A4240" t="s">
        <v>3884</v>
      </c>
      <c r="B4240" s="1">
        <v>44001</v>
      </c>
      <c r="C4240" s="1">
        <v>44007</v>
      </c>
      <c r="D4240" t="s">
        <v>14</v>
      </c>
      <c r="E4240" t="s">
        <v>1752</v>
      </c>
      <c r="F4240">
        <v>0</v>
      </c>
      <c r="G4240">
        <v>10000000</v>
      </c>
      <c r="H4240">
        <v>0</v>
      </c>
      <c r="I4240">
        <v>0</v>
      </c>
      <c r="J4240">
        <v>0</v>
      </c>
      <c r="K4240">
        <v>23.140999999999998</v>
      </c>
      <c r="L4240" t="s">
        <v>54</v>
      </c>
      <c r="M4240" s="2">
        <v>231410000</v>
      </c>
      <c r="N4240" s="2" t="str">
        <f>VLOOKUP(Tabla1[[#This Row],[nemo]],'Nemos y clasificaciones'!$A$2:$B$5000,2,FALSE)</f>
        <v>CFI</v>
      </c>
      <c r="O4240" s="2" t="str">
        <f>VLOOKUP(Tabla1[[#This Row],[nemo]],'Nemos y clasificaciones'!$A$1:$C$3000,3,FALSE)</f>
        <v>CFI</v>
      </c>
      <c r="P4240" s="2"/>
      <c r="Q4240" s="2"/>
    </row>
    <row r="4241" spans="1:17" x14ac:dyDescent="0.25">
      <c r="A4241" t="s">
        <v>1747</v>
      </c>
      <c r="B4241" s="1">
        <v>44334</v>
      </c>
      <c r="C4241" s="1">
        <v>44341</v>
      </c>
      <c r="D4241" t="s">
        <v>14</v>
      </c>
      <c r="E4241" t="s">
        <v>1748</v>
      </c>
      <c r="F4241">
        <v>0</v>
      </c>
      <c r="G4241">
        <v>1000000</v>
      </c>
      <c r="H4241">
        <v>0</v>
      </c>
      <c r="I4241">
        <v>0</v>
      </c>
      <c r="J4241">
        <v>0</v>
      </c>
      <c r="K4241">
        <v>473.762</v>
      </c>
      <c r="L4241" t="s">
        <v>19</v>
      </c>
      <c r="M4241" s="2">
        <v>473762000</v>
      </c>
      <c r="N4241" s="2" t="str">
        <f>VLOOKUP(Tabla1[[#This Row],[nemo]],'Nemos y clasificaciones'!$A$2:$B$5000,2,FALSE)</f>
        <v>CFI</v>
      </c>
      <c r="O4241" s="2" t="str">
        <f>VLOOKUP(Tabla1[[#This Row],[nemo]],'Nemos y clasificaciones'!$A$1:$C$3000,3,FALSE)</f>
        <v>CFI</v>
      </c>
      <c r="P4241" s="2"/>
      <c r="Q4241" s="2"/>
    </row>
    <row r="4242" spans="1:17" x14ac:dyDescent="0.25">
      <c r="A4242" t="s">
        <v>6469</v>
      </c>
      <c r="B4242" s="1">
        <v>43588</v>
      </c>
      <c r="C4242" s="1">
        <v>43594</v>
      </c>
      <c r="D4242" t="s">
        <v>14</v>
      </c>
      <c r="E4242" t="s">
        <v>1748</v>
      </c>
      <c r="F4242">
        <v>0</v>
      </c>
      <c r="G4242">
        <v>1000000</v>
      </c>
      <c r="H4242">
        <v>0</v>
      </c>
      <c r="I4242">
        <v>0</v>
      </c>
      <c r="J4242">
        <v>0</v>
      </c>
      <c r="K4242">
        <v>95.414000000000001</v>
      </c>
      <c r="L4242" t="s">
        <v>54</v>
      </c>
      <c r="M4242" s="2">
        <v>95414000</v>
      </c>
      <c r="N4242" s="2" t="str">
        <f>VLOOKUP(Tabla1[[#This Row],[nemo]],'Nemos y clasificaciones'!$A$2:$B$5000,2,FALSE)</f>
        <v>CFI</v>
      </c>
      <c r="O4242" s="2" t="str">
        <f>VLOOKUP(Tabla1[[#This Row],[nemo]],'Nemos y clasificaciones'!$A$1:$C$3000,3,FALSE)</f>
        <v>CFI</v>
      </c>
      <c r="P4242" s="2"/>
      <c r="Q4242" s="2"/>
    </row>
    <row r="4243" spans="1:17" x14ac:dyDescent="0.25">
      <c r="A4243" t="s">
        <v>3872</v>
      </c>
      <c r="B4243" s="1">
        <v>44001</v>
      </c>
      <c r="C4243" s="1">
        <v>44007</v>
      </c>
      <c r="D4243" t="s">
        <v>14</v>
      </c>
      <c r="E4243" t="s">
        <v>1748</v>
      </c>
      <c r="F4243">
        <v>0</v>
      </c>
      <c r="G4243">
        <v>1000000</v>
      </c>
      <c r="H4243">
        <v>0</v>
      </c>
      <c r="I4243">
        <v>0</v>
      </c>
      <c r="J4243">
        <v>0</v>
      </c>
      <c r="K4243">
        <v>23.379000000000001</v>
      </c>
      <c r="L4243" t="s">
        <v>54</v>
      </c>
      <c r="M4243" s="2">
        <v>23379000</v>
      </c>
      <c r="N4243" s="2" t="str">
        <f>VLOOKUP(Tabla1[[#This Row],[nemo]],'Nemos y clasificaciones'!$A$2:$B$5000,2,FALSE)</f>
        <v>CFI</v>
      </c>
      <c r="O4243" s="2" t="str">
        <f>VLOOKUP(Tabla1[[#This Row],[nemo]],'Nemos y clasificaciones'!$A$1:$C$3000,3,FALSE)</f>
        <v>CFI</v>
      </c>
      <c r="P4243" s="2"/>
      <c r="Q4243" s="2"/>
    </row>
    <row r="4244" spans="1:17" x14ac:dyDescent="0.25">
      <c r="A4244" t="s">
        <v>2687</v>
      </c>
      <c r="B4244" s="1">
        <v>44210</v>
      </c>
      <c r="C4244" s="1">
        <v>44216</v>
      </c>
      <c r="D4244" t="s">
        <v>86</v>
      </c>
      <c r="E4244" t="s">
        <v>130</v>
      </c>
      <c r="F4244">
        <v>0</v>
      </c>
      <c r="G4244">
        <v>11762481</v>
      </c>
      <c r="H4244">
        <v>0</v>
      </c>
      <c r="I4244">
        <v>0</v>
      </c>
      <c r="J4244">
        <v>0</v>
      </c>
      <c r="K4244">
        <v>5.8999999999999997E-2</v>
      </c>
      <c r="L4244" t="s">
        <v>23</v>
      </c>
      <c r="M4244" s="2">
        <v>693986.37899999996</v>
      </c>
      <c r="N4244" s="2" t="str">
        <f>VLOOKUP(Tabla1[[#This Row],[nemo]],'Nemos y clasificaciones'!$A$2:$B$5000,2,FALSE)</f>
        <v>CFI</v>
      </c>
      <c r="O4244" s="2" t="str">
        <f>VLOOKUP(Tabla1[[#This Row],[nemo]],'Nemos y clasificaciones'!$A$1:$C$3000,3,FALSE)</f>
        <v>CFI</v>
      </c>
      <c r="P4244" s="2"/>
      <c r="Q4244" s="2"/>
    </row>
    <row r="4245" spans="1:17" x14ac:dyDescent="0.25">
      <c r="A4245" t="s">
        <v>129</v>
      </c>
      <c r="B4245" s="1">
        <v>44448</v>
      </c>
      <c r="C4245" s="1">
        <v>44454</v>
      </c>
      <c r="D4245" t="s">
        <v>86</v>
      </c>
      <c r="E4245" t="s">
        <v>130</v>
      </c>
      <c r="F4245">
        <v>0</v>
      </c>
      <c r="G4245">
        <v>4151741</v>
      </c>
      <c r="H4245">
        <v>0</v>
      </c>
      <c r="I4245">
        <v>0</v>
      </c>
      <c r="J4245">
        <v>0</v>
      </c>
      <c r="K4245">
        <v>0.14699999999999999</v>
      </c>
      <c r="L4245" t="s">
        <v>23</v>
      </c>
      <c r="M4245" s="2">
        <v>610305.92700000003</v>
      </c>
      <c r="N4245" s="2" t="str">
        <f>VLOOKUP(Tabla1[[#This Row],[nemo]],'Nemos y clasificaciones'!$A$2:$B$5000,2,FALSE)</f>
        <v>CFI</v>
      </c>
      <c r="O4245" s="2" t="str">
        <f>VLOOKUP(Tabla1[[#This Row],[nemo]],'Nemos y clasificaciones'!$A$1:$C$3000,3,FALSE)</f>
        <v>CFI</v>
      </c>
      <c r="P4245" s="2"/>
      <c r="Q4245" s="2"/>
    </row>
    <row r="4246" spans="1:17" x14ac:dyDescent="0.25">
      <c r="A4246" t="s">
        <v>1188</v>
      </c>
      <c r="B4246" s="1">
        <v>44362</v>
      </c>
      <c r="C4246" s="1">
        <v>44369</v>
      </c>
      <c r="D4246" t="s">
        <v>86</v>
      </c>
      <c r="E4246" t="s">
        <v>130</v>
      </c>
      <c r="F4246">
        <v>0</v>
      </c>
      <c r="G4246">
        <v>11762481</v>
      </c>
      <c r="H4246">
        <v>0</v>
      </c>
      <c r="I4246">
        <v>0</v>
      </c>
      <c r="J4246">
        <v>0</v>
      </c>
      <c r="K4246">
        <v>4.8000000000000001E-2</v>
      </c>
      <c r="L4246" t="s">
        <v>23</v>
      </c>
      <c r="M4246" s="2">
        <v>564599.08799999999</v>
      </c>
      <c r="N4246" s="2" t="str">
        <f>VLOOKUP(Tabla1[[#This Row],[nemo]],'Nemos y clasificaciones'!$A$2:$B$5000,2,FALSE)</f>
        <v>CFI</v>
      </c>
      <c r="O4246" s="2" t="str">
        <f>VLOOKUP(Tabla1[[#This Row],[nemo]],'Nemos y clasificaciones'!$A$1:$C$3000,3,FALSE)</f>
        <v>CFI</v>
      </c>
      <c r="P4246" s="2"/>
      <c r="Q4246" s="2"/>
    </row>
    <row r="4247" spans="1:17" x14ac:dyDescent="0.25">
      <c r="A4247" t="s">
        <v>2907</v>
      </c>
      <c r="B4247" s="1">
        <v>44180</v>
      </c>
      <c r="C4247" s="1">
        <v>44186</v>
      </c>
      <c r="D4247" t="s">
        <v>86</v>
      </c>
      <c r="E4247" t="s">
        <v>130</v>
      </c>
      <c r="F4247">
        <v>0</v>
      </c>
      <c r="G4247">
        <v>11762481</v>
      </c>
      <c r="H4247">
        <v>0</v>
      </c>
      <c r="I4247">
        <v>0</v>
      </c>
      <c r="J4247">
        <v>0</v>
      </c>
      <c r="K4247">
        <v>3.7999999999999999E-2</v>
      </c>
      <c r="L4247" t="s">
        <v>23</v>
      </c>
      <c r="M4247" s="2">
        <v>446974.27799999999</v>
      </c>
      <c r="N4247" s="2" t="str">
        <f>VLOOKUP(Tabla1[[#This Row],[nemo]],'Nemos y clasificaciones'!$A$2:$B$5000,2,FALSE)</f>
        <v>CFI</v>
      </c>
      <c r="O4247" s="2" t="str">
        <f>VLOOKUP(Tabla1[[#This Row],[nemo]],'Nemos y clasificaciones'!$A$1:$C$3000,3,FALSE)</f>
        <v>CFI</v>
      </c>
      <c r="P4247" s="2"/>
      <c r="Q4247" s="2"/>
    </row>
    <row r="4248" spans="1:17" x14ac:dyDescent="0.25">
      <c r="A4248" t="s">
        <v>2235</v>
      </c>
      <c r="B4248" s="1">
        <v>44293</v>
      </c>
      <c r="C4248" s="1">
        <v>44299</v>
      </c>
      <c r="D4248" t="s">
        <v>86</v>
      </c>
      <c r="E4248" t="s">
        <v>130</v>
      </c>
      <c r="F4248">
        <v>0</v>
      </c>
      <c r="G4248">
        <v>11762481</v>
      </c>
      <c r="H4248">
        <v>0</v>
      </c>
      <c r="I4248">
        <v>0</v>
      </c>
      <c r="J4248">
        <v>0</v>
      </c>
      <c r="K4248">
        <v>2.1999999999999999E-2</v>
      </c>
      <c r="L4248" t="s">
        <v>23</v>
      </c>
      <c r="M4248" s="2">
        <v>258774.58199999999</v>
      </c>
      <c r="N4248" s="2" t="str">
        <f>VLOOKUP(Tabla1[[#This Row],[nemo]],'Nemos y clasificaciones'!$A$2:$B$5000,2,FALSE)</f>
        <v>CFI</v>
      </c>
      <c r="O4248" s="2" t="str">
        <f>VLOOKUP(Tabla1[[#This Row],[nemo]],'Nemos y clasificaciones'!$A$1:$C$3000,3,FALSE)</f>
        <v>CFI</v>
      </c>
      <c r="P4248" s="2"/>
      <c r="Q4248" s="2"/>
    </row>
    <row r="4249" spans="1:17" x14ac:dyDescent="0.25">
      <c r="A4249" t="s">
        <v>8110</v>
      </c>
      <c r="B4249" s="1">
        <v>43236</v>
      </c>
      <c r="C4249" s="1">
        <v>43243</v>
      </c>
      <c r="D4249" t="s">
        <v>14</v>
      </c>
      <c r="E4249" t="s">
        <v>6301</v>
      </c>
      <c r="F4249">
        <v>0</v>
      </c>
      <c r="G4249">
        <v>1400</v>
      </c>
      <c r="H4249">
        <v>0</v>
      </c>
      <c r="I4249">
        <v>0</v>
      </c>
      <c r="J4249">
        <v>0</v>
      </c>
      <c r="K4249">
        <v>48292</v>
      </c>
      <c r="L4249" t="s">
        <v>19</v>
      </c>
      <c r="M4249" s="2">
        <v>67608800</v>
      </c>
      <c r="N4249" s="2" t="str">
        <f>VLOOKUP(Tabla1[[#This Row],[nemo]],'Nemos y clasificaciones'!$A$2:$B$5000,2,FALSE)</f>
        <v>CLUB HIPICO DE SANTIAGO S.A.</v>
      </c>
      <c r="O4249" s="2" t="str">
        <f>VLOOKUP(Tabla1[[#This Row],[nemo]],'Nemos y clasificaciones'!$A$1:$C$3000,3,FALSE)</f>
        <v>Recreación y servicios educacionales</v>
      </c>
      <c r="P4249" s="2"/>
      <c r="Q4249" s="2"/>
    </row>
    <row r="4250" spans="1:17" x14ac:dyDescent="0.25">
      <c r="A4250" t="s">
        <v>9425</v>
      </c>
      <c r="B4250" s="1">
        <v>42878</v>
      </c>
      <c r="C4250" s="1">
        <v>42884</v>
      </c>
      <c r="D4250" t="s">
        <v>14</v>
      </c>
      <c r="E4250" t="s">
        <v>4268</v>
      </c>
      <c r="F4250">
        <v>0</v>
      </c>
      <c r="G4250">
        <v>6400</v>
      </c>
      <c r="H4250">
        <v>0</v>
      </c>
      <c r="I4250">
        <v>0</v>
      </c>
      <c r="J4250">
        <v>0</v>
      </c>
      <c r="K4250">
        <v>10506.422</v>
      </c>
      <c r="L4250" t="s">
        <v>19</v>
      </c>
      <c r="M4250" s="2">
        <v>67241100.799999997</v>
      </c>
      <c r="N4250" s="2" t="str">
        <f>VLOOKUP(Tabla1[[#This Row],[nemo]],'Nemos y clasificaciones'!$A$2:$B$5000,2,FALSE)</f>
        <v>VALPARAISO SPORTING CLUB S.A.</v>
      </c>
      <c r="O4250" s="2" t="str">
        <f>VLOOKUP(Tabla1[[#This Row],[nemo]],'Nemos y clasificaciones'!$A$1:$C$3000,3,FALSE)</f>
        <v>Recreación y servicios educacionales</v>
      </c>
      <c r="P4250" s="2"/>
      <c r="Q4250" s="2"/>
    </row>
    <row r="4251" spans="1:17" x14ac:dyDescent="0.25">
      <c r="A4251" t="s">
        <v>1168</v>
      </c>
      <c r="B4251" s="1">
        <v>44362</v>
      </c>
      <c r="C4251" s="1">
        <v>44369</v>
      </c>
      <c r="D4251" t="s">
        <v>86</v>
      </c>
      <c r="E4251" t="s">
        <v>130</v>
      </c>
      <c r="F4251">
        <v>0</v>
      </c>
      <c r="G4251">
        <v>4151741</v>
      </c>
      <c r="H4251">
        <v>0</v>
      </c>
      <c r="I4251">
        <v>0</v>
      </c>
      <c r="J4251">
        <v>0</v>
      </c>
      <c r="K4251">
        <v>2.1000000000000001E-2</v>
      </c>
      <c r="L4251" t="s">
        <v>23</v>
      </c>
      <c r="M4251" s="3">
        <v>87186.561000000002</v>
      </c>
      <c r="N4251" s="2" t="str">
        <f>VLOOKUP(Tabla1[[#This Row],[nemo]],'Nemos y clasificaciones'!$A$2:$B$5000,2,FALSE)</f>
        <v>CFI</v>
      </c>
      <c r="O4251" s="3" t="str">
        <f>VLOOKUP(Tabla1[[#This Row],[nemo]],'Nemos y clasificaciones'!$A$1:$C$3000,3,FALSE)</f>
        <v>CFI</v>
      </c>
      <c r="P4251" s="3"/>
      <c r="Q4251" s="3"/>
    </row>
    <row r="4252" spans="1:17" x14ac:dyDescent="0.25">
      <c r="A4252" t="s">
        <v>3165</v>
      </c>
      <c r="B4252" s="1">
        <v>44147</v>
      </c>
      <c r="C4252" s="1">
        <v>44153</v>
      </c>
      <c r="D4252" t="s">
        <v>21</v>
      </c>
      <c r="E4252" t="s">
        <v>780</v>
      </c>
      <c r="F4252">
        <v>0</v>
      </c>
      <c r="G4252">
        <v>13695585</v>
      </c>
      <c r="H4252">
        <v>0</v>
      </c>
      <c r="I4252">
        <v>0</v>
      </c>
      <c r="J4252">
        <v>0</v>
      </c>
      <c r="K4252">
        <v>1.9E-2</v>
      </c>
      <c r="L4252" t="s">
        <v>23</v>
      </c>
      <c r="M4252" s="2">
        <v>260216.11499999999</v>
      </c>
      <c r="N4252" s="2" t="str">
        <f>VLOOKUP(Tabla1[[#This Row],[nemo]],'Nemos y clasificaciones'!$A$2:$B$5000,2,FALSE)</f>
        <v>CFI</v>
      </c>
      <c r="O4252" s="2" t="str">
        <f>VLOOKUP(Tabla1[[#This Row],[nemo]],'Nemos y clasificaciones'!$A$1:$C$3000,3,FALSE)</f>
        <v>CFI</v>
      </c>
      <c r="P4252" s="2"/>
      <c r="Q4252" s="2"/>
    </row>
    <row r="4253" spans="1:17" x14ac:dyDescent="0.25">
      <c r="A4253" t="s">
        <v>779</v>
      </c>
      <c r="B4253" s="1">
        <v>44390</v>
      </c>
      <c r="C4253" s="1">
        <v>44397</v>
      </c>
      <c r="D4253" t="s">
        <v>21</v>
      </c>
      <c r="E4253" t="s">
        <v>780</v>
      </c>
      <c r="F4253">
        <v>0</v>
      </c>
      <c r="G4253">
        <v>1779494</v>
      </c>
      <c r="H4253">
        <v>0</v>
      </c>
      <c r="I4253">
        <v>0</v>
      </c>
      <c r="J4253">
        <v>0</v>
      </c>
      <c r="K4253">
        <v>0.106</v>
      </c>
      <c r="L4253" t="s">
        <v>23</v>
      </c>
      <c r="M4253" s="2">
        <v>188626.364</v>
      </c>
      <c r="N4253" s="2" t="str">
        <f>VLOOKUP(Tabla1[[#This Row],[nemo]],'Nemos y clasificaciones'!$A$2:$B$5000,2,FALSE)</f>
        <v>CFI</v>
      </c>
      <c r="O4253" s="2" t="str">
        <f>VLOOKUP(Tabla1[[#This Row],[nemo]],'Nemos y clasificaciones'!$A$1:$C$3000,3,FALSE)</f>
        <v>CFI</v>
      </c>
      <c r="P4253" s="2"/>
      <c r="Q4253" s="2"/>
    </row>
    <row r="4254" spans="1:17" x14ac:dyDescent="0.25">
      <c r="A4254" t="s">
        <v>2678</v>
      </c>
      <c r="B4254" s="1">
        <v>44210</v>
      </c>
      <c r="C4254" s="1">
        <v>44216</v>
      </c>
      <c r="D4254" t="s">
        <v>21</v>
      </c>
      <c r="E4254" t="s">
        <v>780</v>
      </c>
      <c r="F4254">
        <v>0</v>
      </c>
      <c r="G4254">
        <v>1779494</v>
      </c>
      <c r="H4254">
        <v>0</v>
      </c>
      <c r="I4254">
        <v>0</v>
      </c>
      <c r="J4254">
        <v>0</v>
      </c>
      <c r="K4254">
        <v>5.5E-2</v>
      </c>
      <c r="L4254" t="s">
        <v>23</v>
      </c>
      <c r="M4254" s="3">
        <v>97872.17</v>
      </c>
      <c r="N4254" s="2" t="str">
        <f>VLOOKUP(Tabla1[[#This Row],[nemo]],'Nemos y clasificaciones'!$A$2:$B$5000,2,FALSE)</f>
        <v>CFI</v>
      </c>
      <c r="O4254" s="3" t="str">
        <f>VLOOKUP(Tabla1[[#This Row],[nemo]],'Nemos y clasificaciones'!$A$1:$C$3000,3,FALSE)</f>
        <v>CFI</v>
      </c>
      <c r="P4254" s="3"/>
      <c r="Q4254" s="3"/>
    </row>
    <row r="4255" spans="1:17" x14ac:dyDescent="0.25">
      <c r="A4255" t="s">
        <v>2224</v>
      </c>
      <c r="B4255" s="1">
        <v>44293</v>
      </c>
      <c r="C4255" s="1">
        <v>44299</v>
      </c>
      <c r="D4255" t="s">
        <v>21</v>
      </c>
      <c r="E4255" t="s">
        <v>780</v>
      </c>
      <c r="F4255">
        <v>0</v>
      </c>
      <c r="G4255">
        <v>1779494</v>
      </c>
      <c r="H4255">
        <v>0</v>
      </c>
      <c r="I4255">
        <v>0</v>
      </c>
      <c r="J4255">
        <v>0</v>
      </c>
      <c r="K4255">
        <v>5.0999999999999997E-2</v>
      </c>
      <c r="L4255" t="s">
        <v>23</v>
      </c>
      <c r="M4255" s="3">
        <v>90754.194000000003</v>
      </c>
      <c r="N4255" s="2" t="str">
        <f>VLOOKUP(Tabla1[[#This Row],[nemo]],'Nemos y clasificaciones'!$A$2:$B$5000,2,FALSE)</f>
        <v>CFI</v>
      </c>
      <c r="O4255" s="3" t="str">
        <f>VLOOKUP(Tabla1[[#This Row],[nemo]],'Nemos y clasificaciones'!$A$1:$C$3000,3,FALSE)</f>
        <v>CFI</v>
      </c>
      <c r="P4255" s="3"/>
      <c r="Q4255" s="3"/>
    </row>
    <row r="4256" spans="1:17" x14ac:dyDescent="0.25">
      <c r="A4256" t="s">
        <v>2560</v>
      </c>
      <c r="B4256" s="1">
        <v>44237</v>
      </c>
      <c r="C4256" s="1">
        <v>44243</v>
      </c>
      <c r="D4256" t="s">
        <v>21</v>
      </c>
      <c r="E4256" t="s">
        <v>780</v>
      </c>
      <c r="F4256">
        <v>0</v>
      </c>
      <c r="G4256">
        <v>1779494</v>
      </c>
      <c r="H4256">
        <v>0</v>
      </c>
      <c r="I4256">
        <v>0</v>
      </c>
      <c r="J4256">
        <v>0</v>
      </c>
      <c r="K4256">
        <v>4.8000000000000001E-2</v>
      </c>
      <c r="L4256" t="s">
        <v>23</v>
      </c>
      <c r="M4256" s="3">
        <v>85415.712</v>
      </c>
      <c r="N4256" s="2" t="str">
        <f>VLOOKUP(Tabla1[[#This Row],[nemo]],'Nemos y clasificaciones'!$A$2:$B$5000,2,FALSE)</f>
        <v>CFI</v>
      </c>
      <c r="O4256" s="3" t="str">
        <f>VLOOKUP(Tabla1[[#This Row],[nemo]],'Nemos y clasificaciones'!$A$1:$C$3000,3,FALSE)</f>
        <v>CFI</v>
      </c>
      <c r="P4256" s="3"/>
      <c r="Q4256" s="3"/>
    </row>
    <row r="4257" spans="1:17" x14ac:dyDescent="0.25">
      <c r="A4257" t="s">
        <v>1167</v>
      </c>
      <c r="B4257" s="1">
        <v>44362</v>
      </c>
      <c r="C4257" s="1">
        <v>44369</v>
      </c>
      <c r="D4257" t="s">
        <v>21</v>
      </c>
      <c r="E4257" t="s">
        <v>780</v>
      </c>
      <c r="F4257">
        <v>0</v>
      </c>
      <c r="G4257">
        <v>1779494</v>
      </c>
      <c r="H4257">
        <v>0</v>
      </c>
      <c r="I4257">
        <v>0</v>
      </c>
      <c r="J4257">
        <v>0</v>
      </c>
      <c r="K4257">
        <v>3.5999999999999997E-2</v>
      </c>
      <c r="L4257" t="s">
        <v>23</v>
      </c>
      <c r="M4257" s="3">
        <v>64061.784</v>
      </c>
      <c r="N4257" s="2" t="str">
        <f>VLOOKUP(Tabla1[[#This Row],[nemo]],'Nemos y clasificaciones'!$A$2:$B$5000,2,FALSE)</f>
        <v>CFI</v>
      </c>
      <c r="O4257" s="3" t="str">
        <f>VLOOKUP(Tabla1[[#This Row],[nemo]],'Nemos y clasificaciones'!$A$1:$C$3000,3,FALSE)</f>
        <v>CFI</v>
      </c>
      <c r="P4257" s="3"/>
      <c r="Q4257" s="3"/>
    </row>
    <row r="4258" spans="1:17" x14ac:dyDescent="0.25">
      <c r="A4258" t="s">
        <v>4231</v>
      </c>
      <c r="B4258" s="1">
        <v>43973</v>
      </c>
      <c r="C4258" s="1">
        <v>43979</v>
      </c>
      <c r="D4258" t="s">
        <v>21</v>
      </c>
      <c r="E4258" t="s">
        <v>4232</v>
      </c>
      <c r="F4258">
        <v>0</v>
      </c>
      <c r="G4258">
        <v>1000000</v>
      </c>
      <c r="H4258">
        <v>0</v>
      </c>
      <c r="I4258">
        <v>0</v>
      </c>
      <c r="J4258">
        <v>0</v>
      </c>
      <c r="K4258">
        <v>0.34699999999999998</v>
      </c>
      <c r="L4258" t="s">
        <v>23</v>
      </c>
      <c r="M4258" s="2">
        <v>347000</v>
      </c>
      <c r="N4258" s="2" t="str">
        <f>VLOOKUP(Tabla1[[#This Row],[nemo]],'Nemos y clasificaciones'!$A$2:$B$5000,2,FALSE)</f>
        <v>CFI</v>
      </c>
      <c r="O4258" s="2" t="str">
        <f>VLOOKUP(Tabla1[[#This Row],[nemo]],'Nemos y clasificaciones'!$A$1:$C$3000,3,FALSE)</f>
        <v>CFI</v>
      </c>
      <c r="P4258" s="2"/>
      <c r="Q4258" s="2"/>
    </row>
    <row r="4259" spans="1:17" x14ac:dyDescent="0.25">
      <c r="A4259" t="s">
        <v>9286</v>
      </c>
      <c r="B4259" s="1">
        <v>42906</v>
      </c>
      <c r="C4259" s="1">
        <v>42913</v>
      </c>
      <c r="D4259" t="s">
        <v>21</v>
      </c>
      <c r="E4259" t="s">
        <v>4232</v>
      </c>
      <c r="F4259">
        <v>0</v>
      </c>
      <c r="G4259">
        <v>1000000</v>
      </c>
      <c r="H4259">
        <v>0</v>
      </c>
      <c r="I4259">
        <v>0</v>
      </c>
      <c r="J4259">
        <v>0</v>
      </c>
      <c r="K4259">
        <v>0.31</v>
      </c>
      <c r="L4259" t="s">
        <v>23</v>
      </c>
      <c r="M4259" s="2">
        <v>310000</v>
      </c>
      <c r="N4259" s="2" t="str">
        <f>VLOOKUP(Tabla1[[#This Row],[nemo]],'Nemos y clasificaciones'!$A$2:$B$5000,2,FALSE)</f>
        <v>CFI</v>
      </c>
      <c r="O4259" s="2" t="str">
        <f>VLOOKUP(Tabla1[[#This Row],[nemo]],'Nemos y clasificaciones'!$A$1:$C$3000,3,FALSE)</f>
        <v>CFI</v>
      </c>
      <c r="P4259" s="2"/>
      <c r="Q4259" s="2"/>
    </row>
    <row r="4260" spans="1:17" x14ac:dyDescent="0.25">
      <c r="A4260" t="s">
        <v>11463</v>
      </c>
      <c r="B4260" s="1">
        <v>42175</v>
      </c>
      <c r="C4260" s="1">
        <v>42181</v>
      </c>
      <c r="D4260" t="s">
        <v>21</v>
      </c>
      <c r="E4260" t="s">
        <v>4238</v>
      </c>
      <c r="F4260">
        <v>0</v>
      </c>
      <c r="G4260">
        <v>1137716</v>
      </c>
      <c r="H4260">
        <v>0</v>
      </c>
      <c r="I4260">
        <v>0</v>
      </c>
      <c r="J4260">
        <v>0</v>
      </c>
      <c r="K4260">
        <v>3.5070000000000001</v>
      </c>
      <c r="L4260" t="s">
        <v>16</v>
      </c>
      <c r="M4260" s="2">
        <v>3989970.0120000001</v>
      </c>
      <c r="N4260" s="2" t="str">
        <f>VLOOKUP(Tabla1[[#This Row],[nemo]],'Nemos y clasificaciones'!$A$2:$B$5000,2,FALSE)</f>
        <v>CFI</v>
      </c>
      <c r="O4260" s="2" t="str">
        <f>VLOOKUP(Tabla1[[#This Row],[nemo]],'Nemos y clasificaciones'!$A$1:$C$3000,3,FALSE)</f>
        <v>CFI</v>
      </c>
      <c r="P4260" s="2"/>
      <c r="Q4260" s="2"/>
    </row>
    <row r="4261" spans="1:17" x14ac:dyDescent="0.25">
      <c r="A4261" t="s">
        <v>4237</v>
      </c>
      <c r="B4261" s="1">
        <v>43973</v>
      </c>
      <c r="C4261" s="1">
        <v>43979</v>
      </c>
      <c r="D4261" t="s">
        <v>21</v>
      </c>
      <c r="E4261" t="s">
        <v>4238</v>
      </c>
      <c r="F4261">
        <v>0</v>
      </c>
      <c r="G4261">
        <v>1137716</v>
      </c>
      <c r="H4261">
        <v>0</v>
      </c>
      <c r="I4261">
        <v>0</v>
      </c>
      <c r="J4261">
        <v>0</v>
      </c>
      <c r="K4261">
        <v>0.17100000000000001</v>
      </c>
      <c r="L4261" t="s">
        <v>23</v>
      </c>
      <c r="M4261" s="2">
        <v>194549.43599999999</v>
      </c>
      <c r="N4261" s="2" t="str">
        <f>VLOOKUP(Tabla1[[#This Row],[nemo]],'Nemos y clasificaciones'!$A$2:$B$5000,2,FALSE)</f>
        <v>CFI</v>
      </c>
      <c r="O4261" s="2" t="str">
        <f>VLOOKUP(Tabla1[[#This Row],[nemo]],'Nemos y clasificaciones'!$A$1:$C$3000,3,FALSE)</f>
        <v>CFI</v>
      </c>
      <c r="P4261" s="2"/>
      <c r="Q4261" s="2"/>
    </row>
    <row r="4262" spans="1:17" x14ac:dyDescent="0.25">
      <c r="A4262" t="s">
        <v>9291</v>
      </c>
      <c r="B4262" s="1">
        <v>42906</v>
      </c>
      <c r="C4262" s="1">
        <v>42913</v>
      </c>
      <c r="D4262" t="s">
        <v>21</v>
      </c>
      <c r="E4262" t="s">
        <v>4238</v>
      </c>
      <c r="F4262">
        <v>0</v>
      </c>
      <c r="G4262">
        <v>1137716</v>
      </c>
      <c r="H4262">
        <v>0</v>
      </c>
      <c r="I4262">
        <v>0</v>
      </c>
      <c r="J4262">
        <v>0</v>
      </c>
      <c r="K4262">
        <v>0.14899999999999999</v>
      </c>
      <c r="L4262" t="s">
        <v>23</v>
      </c>
      <c r="M4262" s="2">
        <v>169519.68400000001</v>
      </c>
      <c r="N4262" s="2" t="str">
        <f>VLOOKUP(Tabla1[[#This Row],[nemo]],'Nemos y clasificaciones'!$A$2:$B$5000,2,FALSE)</f>
        <v>CFI</v>
      </c>
      <c r="O4262" s="2" t="str">
        <f>VLOOKUP(Tabla1[[#This Row],[nemo]],'Nemos y clasificaciones'!$A$1:$C$3000,3,FALSE)</f>
        <v>CFI</v>
      </c>
      <c r="P4262" s="2"/>
      <c r="Q4262" s="2"/>
    </row>
    <row r="4263" spans="1:17" x14ac:dyDescent="0.25">
      <c r="A4263" t="s">
        <v>4233</v>
      </c>
      <c r="B4263" s="1">
        <v>43973</v>
      </c>
      <c r="C4263" s="1">
        <v>43979</v>
      </c>
      <c r="D4263" t="s">
        <v>21</v>
      </c>
      <c r="E4263" t="s">
        <v>4234</v>
      </c>
      <c r="F4263">
        <v>0</v>
      </c>
      <c r="G4263">
        <v>1000000</v>
      </c>
      <c r="H4263">
        <v>0</v>
      </c>
      <c r="I4263">
        <v>0</v>
      </c>
      <c r="J4263">
        <v>0</v>
      </c>
      <c r="K4263">
        <v>0.34499999999999997</v>
      </c>
      <c r="L4263" t="s">
        <v>23</v>
      </c>
      <c r="M4263" s="2">
        <v>345000</v>
      </c>
      <c r="N4263" s="2" t="str">
        <f>VLOOKUP(Tabla1[[#This Row],[nemo]],'Nemos y clasificaciones'!$A$2:$B$5000,2,FALSE)</f>
        <v>CFI</v>
      </c>
      <c r="O4263" s="2" t="str">
        <f>VLOOKUP(Tabla1[[#This Row],[nemo]],'Nemos y clasificaciones'!$A$1:$C$3000,3,FALSE)</f>
        <v>CFI</v>
      </c>
      <c r="P4263" s="2"/>
      <c r="Q4263" s="2"/>
    </row>
    <row r="4264" spans="1:17" x14ac:dyDescent="0.25">
      <c r="A4264" t="s">
        <v>9285</v>
      </c>
      <c r="B4264" s="1">
        <v>42906</v>
      </c>
      <c r="C4264" s="1">
        <v>42913</v>
      </c>
      <c r="D4264" t="s">
        <v>21</v>
      </c>
      <c r="E4264" t="s">
        <v>4234</v>
      </c>
      <c r="F4264">
        <v>0</v>
      </c>
      <c r="G4264">
        <v>1000000</v>
      </c>
      <c r="H4264">
        <v>0</v>
      </c>
      <c r="I4264">
        <v>0</v>
      </c>
      <c r="J4264">
        <v>0</v>
      </c>
      <c r="K4264">
        <v>0.30299999999999999</v>
      </c>
      <c r="L4264" t="s">
        <v>23</v>
      </c>
      <c r="M4264" s="2">
        <v>303000</v>
      </c>
      <c r="N4264" s="2" t="str">
        <f>VLOOKUP(Tabla1[[#This Row],[nemo]],'Nemos y clasificaciones'!$A$2:$B$5000,2,FALSE)</f>
        <v>CFI</v>
      </c>
      <c r="O4264" s="2" t="str">
        <f>VLOOKUP(Tabla1[[#This Row],[nemo]],'Nemos y clasificaciones'!$A$1:$C$3000,3,FALSE)</f>
        <v>CFI</v>
      </c>
      <c r="P4264" s="2"/>
      <c r="Q4264" s="2"/>
    </row>
    <row r="4265" spans="1:17" x14ac:dyDescent="0.25">
      <c r="A4265" t="s">
        <v>8085</v>
      </c>
      <c r="B4265" s="1">
        <v>43237</v>
      </c>
      <c r="C4265" s="1">
        <v>43244</v>
      </c>
      <c r="D4265" t="s">
        <v>21</v>
      </c>
      <c r="E4265" t="s">
        <v>8086</v>
      </c>
      <c r="F4265">
        <v>0</v>
      </c>
      <c r="G4265">
        <v>18623875</v>
      </c>
      <c r="H4265">
        <v>0</v>
      </c>
      <c r="I4265">
        <v>0</v>
      </c>
      <c r="J4265">
        <v>0</v>
      </c>
      <c r="K4265">
        <v>4.2999999999999997E-2</v>
      </c>
      <c r="L4265" t="s">
        <v>23</v>
      </c>
      <c r="M4265" s="2">
        <v>800826.625</v>
      </c>
      <c r="N4265" s="2" t="str">
        <f>VLOOKUP(Tabla1[[#This Row],[nemo]],'Nemos y clasificaciones'!$A$2:$B$5000,2,FALSE)</f>
        <v>CFI</v>
      </c>
      <c r="O4265" s="2" t="str">
        <f>VLOOKUP(Tabla1[[#This Row],[nemo]],'Nemos y clasificaciones'!$A$1:$C$3000,3,FALSE)</f>
        <v>CFI</v>
      </c>
      <c r="P4265" s="2"/>
      <c r="Q4265" s="2"/>
    </row>
    <row r="4266" spans="1:17" x14ac:dyDescent="0.25">
      <c r="A4266" t="s">
        <v>626</v>
      </c>
      <c r="B4266" s="1">
        <v>44405</v>
      </c>
      <c r="C4266" s="1">
        <v>44411</v>
      </c>
      <c r="D4266" t="s">
        <v>21</v>
      </c>
      <c r="E4266" t="s">
        <v>627</v>
      </c>
      <c r="F4266">
        <v>0</v>
      </c>
      <c r="G4266">
        <v>10000000</v>
      </c>
      <c r="H4266">
        <v>0</v>
      </c>
      <c r="I4266">
        <v>0</v>
      </c>
      <c r="J4266">
        <v>0</v>
      </c>
      <c r="K4266">
        <v>4.0000000000000001E-3</v>
      </c>
      <c r="L4266" t="s">
        <v>23</v>
      </c>
      <c r="M4266" s="3">
        <v>40000</v>
      </c>
      <c r="N4266" s="2" t="str">
        <f>VLOOKUP(Tabla1[[#This Row],[nemo]],'Nemos y clasificaciones'!$A$2:$B$5000,2,FALSE)</f>
        <v>CFI</v>
      </c>
      <c r="O4266" s="3" t="str">
        <f>VLOOKUP(Tabla1[[#This Row],[nemo]],'Nemos y clasificaciones'!$A$1:$C$3000,3,FALSE)</f>
        <v>CFI</v>
      </c>
      <c r="P4266" s="3"/>
      <c r="Q4266" s="3"/>
    </row>
    <row r="4267" spans="1:17" x14ac:dyDescent="0.25">
      <c r="A4267" t="s">
        <v>8016</v>
      </c>
      <c r="B4267" s="1">
        <v>43245</v>
      </c>
      <c r="C4267" s="1">
        <v>43251</v>
      </c>
      <c r="D4267" t="s">
        <v>21</v>
      </c>
      <c r="E4267" t="s">
        <v>8017</v>
      </c>
      <c r="F4267">
        <v>0</v>
      </c>
      <c r="G4267">
        <v>10000000</v>
      </c>
      <c r="H4267">
        <v>0</v>
      </c>
      <c r="I4267">
        <v>0</v>
      </c>
      <c r="J4267">
        <v>0</v>
      </c>
      <c r="K4267">
        <v>2E-3</v>
      </c>
      <c r="L4267" t="s">
        <v>23</v>
      </c>
      <c r="M4267" s="3">
        <v>20000</v>
      </c>
      <c r="N4267" s="2" t="str">
        <f>VLOOKUP(Tabla1[[#This Row],[nemo]],'Nemos y clasificaciones'!$A$2:$B$5000,2,FALSE)</f>
        <v>CFI</v>
      </c>
      <c r="O4267" s="3" t="str">
        <f>VLOOKUP(Tabla1[[#This Row],[nemo]],'Nemos y clasificaciones'!$A$1:$C$3000,3,FALSE)</f>
        <v>CFI</v>
      </c>
      <c r="P4267" s="3"/>
      <c r="Q4267" s="3"/>
    </row>
    <row r="4268" spans="1:17" x14ac:dyDescent="0.25">
      <c r="A4268" t="s">
        <v>1467</v>
      </c>
      <c r="B4268" s="1">
        <v>44356</v>
      </c>
      <c r="C4268" s="1">
        <v>44362</v>
      </c>
      <c r="D4268" t="s">
        <v>21</v>
      </c>
      <c r="E4268" t="s">
        <v>1468</v>
      </c>
      <c r="F4268">
        <v>0</v>
      </c>
      <c r="G4268">
        <v>10000000</v>
      </c>
      <c r="H4268">
        <v>0</v>
      </c>
      <c r="I4268">
        <v>0</v>
      </c>
      <c r="J4268">
        <v>0</v>
      </c>
      <c r="K4268">
        <v>0.02</v>
      </c>
      <c r="L4268" t="s">
        <v>23</v>
      </c>
      <c r="M4268" s="2">
        <v>200000</v>
      </c>
      <c r="N4268" s="2" t="str">
        <f>VLOOKUP(Tabla1[[#This Row],[nemo]],'Nemos y clasificaciones'!$A$2:$B$5000,2,FALSE)</f>
        <v>CFI</v>
      </c>
      <c r="O4268" s="2" t="str">
        <f>VLOOKUP(Tabla1[[#This Row],[nemo]],'Nemos y clasificaciones'!$A$1:$C$3000,3,FALSE)</f>
        <v>CFI</v>
      </c>
      <c r="P4268" s="2"/>
      <c r="Q4268" s="2"/>
    </row>
    <row r="4269" spans="1:17" x14ac:dyDescent="0.25">
      <c r="A4269" t="s">
        <v>1469</v>
      </c>
      <c r="B4269" s="1">
        <v>44356</v>
      </c>
      <c r="C4269" s="1">
        <v>44362</v>
      </c>
      <c r="D4269" t="s">
        <v>21</v>
      </c>
      <c r="E4269" t="s">
        <v>1470</v>
      </c>
      <c r="F4269">
        <v>0</v>
      </c>
      <c r="G4269">
        <v>10000000</v>
      </c>
      <c r="H4269">
        <v>0</v>
      </c>
      <c r="I4269">
        <v>0</v>
      </c>
      <c r="J4269">
        <v>0</v>
      </c>
      <c r="K4269">
        <v>0.02</v>
      </c>
      <c r="L4269" t="s">
        <v>23</v>
      </c>
      <c r="M4269" s="2">
        <v>200000</v>
      </c>
      <c r="N4269" s="2" t="str">
        <f>VLOOKUP(Tabla1[[#This Row],[nemo]],'Nemos y clasificaciones'!$A$2:$B$5000,2,FALSE)</f>
        <v>CFI</v>
      </c>
      <c r="O4269" s="2" t="str">
        <f>VLOOKUP(Tabla1[[#This Row],[nemo]],'Nemos y clasificaciones'!$A$1:$C$3000,3,FALSE)</f>
        <v>CFI</v>
      </c>
      <c r="P4269" s="2"/>
      <c r="Q4269" s="2"/>
    </row>
    <row r="4270" spans="1:17" x14ac:dyDescent="0.25">
      <c r="A4270" t="s">
        <v>1471</v>
      </c>
      <c r="B4270" s="1">
        <v>44356</v>
      </c>
      <c r="C4270" s="1">
        <v>44362</v>
      </c>
      <c r="D4270" t="s">
        <v>21</v>
      </c>
      <c r="E4270" t="s">
        <v>1472</v>
      </c>
      <c r="F4270">
        <v>0</v>
      </c>
      <c r="G4270">
        <v>10000000</v>
      </c>
      <c r="H4270">
        <v>0</v>
      </c>
      <c r="I4270">
        <v>0</v>
      </c>
      <c r="J4270">
        <v>0</v>
      </c>
      <c r="K4270">
        <v>0.02</v>
      </c>
      <c r="L4270" t="s">
        <v>23</v>
      </c>
      <c r="M4270" s="2">
        <v>200000</v>
      </c>
      <c r="N4270" s="2" t="str">
        <f>VLOOKUP(Tabla1[[#This Row],[nemo]],'Nemos y clasificaciones'!$A$2:$B$5000,2,FALSE)</f>
        <v>CFI</v>
      </c>
      <c r="O4270" s="2" t="str">
        <f>VLOOKUP(Tabla1[[#This Row],[nemo]],'Nemos y clasificaciones'!$A$1:$C$3000,3,FALSE)</f>
        <v>CFI</v>
      </c>
      <c r="P4270" s="2"/>
      <c r="Q4270" s="2"/>
    </row>
    <row r="4271" spans="1:17" x14ac:dyDescent="0.25">
      <c r="A4271" t="s">
        <v>2532</v>
      </c>
      <c r="B4271" s="1">
        <v>44246</v>
      </c>
      <c r="C4271" s="1">
        <v>44252</v>
      </c>
      <c r="D4271" t="s">
        <v>14</v>
      </c>
      <c r="E4271" t="s">
        <v>396</v>
      </c>
      <c r="F4271">
        <v>0</v>
      </c>
      <c r="G4271">
        <v>18558047</v>
      </c>
      <c r="H4271">
        <v>0</v>
      </c>
      <c r="I4271">
        <v>0</v>
      </c>
      <c r="J4271">
        <v>0</v>
      </c>
      <c r="K4271">
        <v>7.8849999999999998</v>
      </c>
      <c r="L4271" t="s">
        <v>16</v>
      </c>
      <c r="M4271" s="2">
        <v>146330200.595</v>
      </c>
      <c r="N4271" s="2" t="str">
        <f>VLOOKUP(Tabla1[[#This Row],[nemo]],'Nemos y clasificaciones'!$A$2:$B$5000,2,FALSE)</f>
        <v>CFI</v>
      </c>
      <c r="O4271" s="2" t="str">
        <f>VLOOKUP(Tabla1[[#This Row],[nemo]],'Nemos y clasificaciones'!$A$1:$C$3000,3,FALSE)</f>
        <v>CFI</v>
      </c>
      <c r="P4271" s="2"/>
      <c r="Q4271" s="2"/>
    </row>
    <row r="4272" spans="1:17" x14ac:dyDescent="0.25">
      <c r="A4272" t="s">
        <v>2128</v>
      </c>
      <c r="B4272" s="1">
        <v>44307</v>
      </c>
      <c r="C4272" s="1">
        <v>44313</v>
      </c>
      <c r="D4272" t="s">
        <v>14</v>
      </c>
      <c r="E4272" t="s">
        <v>396</v>
      </c>
      <c r="F4272">
        <v>0</v>
      </c>
      <c r="G4272">
        <v>18558047</v>
      </c>
      <c r="H4272">
        <v>0</v>
      </c>
      <c r="I4272">
        <v>0</v>
      </c>
      <c r="J4272">
        <v>0</v>
      </c>
      <c r="K4272">
        <v>7.8259999999999996</v>
      </c>
      <c r="L4272" t="s">
        <v>16</v>
      </c>
      <c r="M4272" s="2">
        <v>145235275.822</v>
      </c>
      <c r="N4272" s="2" t="str">
        <f>VLOOKUP(Tabla1[[#This Row],[nemo]],'Nemos y clasificaciones'!$A$2:$B$5000,2,FALSE)</f>
        <v>CFI</v>
      </c>
      <c r="O4272" s="2" t="str">
        <f>VLOOKUP(Tabla1[[#This Row],[nemo]],'Nemos y clasificaciones'!$A$1:$C$3000,3,FALSE)</f>
        <v>CFI</v>
      </c>
      <c r="P4272" s="2"/>
      <c r="Q4272" s="2"/>
    </row>
    <row r="4273" spans="1:17" x14ac:dyDescent="0.25">
      <c r="A4273" t="s">
        <v>2653</v>
      </c>
      <c r="B4273" s="1">
        <v>44217</v>
      </c>
      <c r="C4273" s="1">
        <v>44223</v>
      </c>
      <c r="D4273" t="s">
        <v>14</v>
      </c>
      <c r="E4273" t="s">
        <v>396</v>
      </c>
      <c r="F4273">
        <v>0</v>
      </c>
      <c r="G4273">
        <v>18558047</v>
      </c>
      <c r="H4273">
        <v>0</v>
      </c>
      <c r="I4273">
        <v>0</v>
      </c>
      <c r="J4273">
        <v>0</v>
      </c>
      <c r="K4273">
        <v>7.68</v>
      </c>
      <c r="L4273" t="s">
        <v>16</v>
      </c>
      <c r="M4273" s="2">
        <v>142525800.96000001</v>
      </c>
      <c r="N4273" s="2" t="str">
        <f>VLOOKUP(Tabla1[[#This Row],[nemo]],'Nemos y clasificaciones'!$A$2:$B$5000,2,FALSE)</f>
        <v>CFI</v>
      </c>
      <c r="O4273" s="2" t="str">
        <f>VLOOKUP(Tabla1[[#This Row],[nemo]],'Nemos y clasificaciones'!$A$1:$C$3000,3,FALSE)</f>
        <v>CFI</v>
      </c>
      <c r="P4273" s="2"/>
      <c r="Q4273" s="2"/>
    </row>
    <row r="4274" spans="1:17" x14ac:dyDescent="0.25">
      <c r="A4274" t="s">
        <v>3136</v>
      </c>
      <c r="B4274" s="1">
        <v>44154</v>
      </c>
      <c r="C4274" s="1">
        <v>44160</v>
      </c>
      <c r="D4274" t="s">
        <v>14</v>
      </c>
      <c r="E4274" t="s">
        <v>396</v>
      </c>
      <c r="F4274">
        <v>0</v>
      </c>
      <c r="G4274">
        <v>18558047</v>
      </c>
      <c r="H4274">
        <v>0</v>
      </c>
      <c r="I4274">
        <v>0</v>
      </c>
      <c r="J4274">
        <v>0</v>
      </c>
      <c r="K4274">
        <v>7.5170000000000003</v>
      </c>
      <c r="L4274" t="s">
        <v>16</v>
      </c>
      <c r="M4274" s="2">
        <v>139500839.29899999</v>
      </c>
      <c r="N4274" s="2" t="str">
        <f>VLOOKUP(Tabla1[[#This Row],[nemo]],'Nemos y clasificaciones'!$A$2:$B$5000,2,FALSE)</f>
        <v>CFI</v>
      </c>
      <c r="O4274" s="2" t="str">
        <f>VLOOKUP(Tabla1[[#This Row],[nemo]],'Nemos y clasificaciones'!$A$1:$C$3000,3,FALSE)</f>
        <v>CFI</v>
      </c>
      <c r="P4274" s="2"/>
      <c r="Q4274" s="2"/>
    </row>
    <row r="4275" spans="1:17" x14ac:dyDescent="0.25">
      <c r="A4275" t="s">
        <v>2761</v>
      </c>
      <c r="B4275" s="1">
        <v>44188</v>
      </c>
      <c r="C4275" s="1">
        <v>44195</v>
      </c>
      <c r="D4275" t="s">
        <v>14</v>
      </c>
      <c r="E4275" t="s">
        <v>396</v>
      </c>
      <c r="F4275">
        <v>0</v>
      </c>
      <c r="G4275">
        <v>10000000</v>
      </c>
      <c r="H4275">
        <v>0</v>
      </c>
      <c r="I4275">
        <v>0</v>
      </c>
      <c r="J4275">
        <v>0</v>
      </c>
      <c r="K4275">
        <v>13.324999999999999</v>
      </c>
      <c r="L4275" t="s">
        <v>54</v>
      </c>
      <c r="M4275" s="2">
        <v>133250000</v>
      </c>
      <c r="N4275" s="2" t="str">
        <f>VLOOKUP(Tabla1[[#This Row],[nemo]],'Nemos y clasificaciones'!$A$2:$B$5000,2,FALSE)</f>
        <v>CFI</v>
      </c>
      <c r="O4275" s="2" t="str">
        <f>VLOOKUP(Tabla1[[#This Row],[nemo]],'Nemos y clasificaciones'!$A$1:$C$3000,3,FALSE)</f>
        <v>CFI</v>
      </c>
      <c r="P4275" s="2"/>
      <c r="Q4275" s="2"/>
    </row>
    <row r="4276" spans="1:17" x14ac:dyDescent="0.25">
      <c r="A4276" t="s">
        <v>4928</v>
      </c>
      <c r="B4276" s="1">
        <v>43854</v>
      </c>
      <c r="C4276" s="1">
        <v>43860</v>
      </c>
      <c r="D4276" t="s">
        <v>14</v>
      </c>
      <c r="E4276" t="s">
        <v>396</v>
      </c>
      <c r="F4276">
        <v>0</v>
      </c>
      <c r="G4276">
        <v>10000000</v>
      </c>
      <c r="H4276">
        <v>0</v>
      </c>
      <c r="I4276">
        <v>0</v>
      </c>
      <c r="J4276">
        <v>0</v>
      </c>
      <c r="K4276">
        <v>13.182</v>
      </c>
      <c r="L4276" t="s">
        <v>54</v>
      </c>
      <c r="M4276" s="2">
        <v>131820000</v>
      </c>
      <c r="N4276" s="2" t="str">
        <f>VLOOKUP(Tabla1[[#This Row],[nemo]],'Nemos y clasificaciones'!$A$2:$B$5000,2,FALSE)</f>
        <v>CFI</v>
      </c>
      <c r="O4276" s="2" t="str">
        <f>VLOOKUP(Tabla1[[#This Row],[nemo]],'Nemos y clasificaciones'!$A$1:$C$3000,3,FALSE)</f>
        <v>CFI</v>
      </c>
      <c r="P4276" s="2"/>
      <c r="Q4276" s="2"/>
    </row>
    <row r="4277" spans="1:17" x14ac:dyDescent="0.25">
      <c r="A4277" t="s">
        <v>5373</v>
      </c>
      <c r="B4277" s="1">
        <v>43791</v>
      </c>
      <c r="C4277" s="1">
        <v>43797</v>
      </c>
      <c r="D4277" t="s">
        <v>14</v>
      </c>
      <c r="E4277" t="s">
        <v>396</v>
      </c>
      <c r="F4277">
        <v>0</v>
      </c>
      <c r="G4277">
        <v>10000000</v>
      </c>
      <c r="H4277">
        <v>0</v>
      </c>
      <c r="I4277">
        <v>0</v>
      </c>
      <c r="J4277">
        <v>0</v>
      </c>
      <c r="K4277">
        <v>12.625999999999999</v>
      </c>
      <c r="L4277" t="s">
        <v>54</v>
      </c>
      <c r="M4277" s="2">
        <v>126260000</v>
      </c>
      <c r="N4277" s="2" t="str">
        <f>VLOOKUP(Tabla1[[#This Row],[nemo]],'Nemos y clasificaciones'!$A$2:$B$5000,2,FALSE)</f>
        <v>CFI</v>
      </c>
      <c r="O4277" s="2" t="str">
        <f>VLOOKUP(Tabla1[[#This Row],[nemo]],'Nemos y clasificaciones'!$A$1:$C$3000,3,FALSE)</f>
        <v>CFI</v>
      </c>
      <c r="P4277" s="2"/>
      <c r="Q4277" s="2"/>
    </row>
    <row r="4278" spans="1:17" x14ac:dyDescent="0.25">
      <c r="A4278" t="s">
        <v>5319</v>
      </c>
      <c r="B4278" s="1">
        <v>43803</v>
      </c>
      <c r="C4278" s="1">
        <v>43809</v>
      </c>
      <c r="D4278" t="s">
        <v>14</v>
      </c>
      <c r="E4278" t="s">
        <v>396</v>
      </c>
      <c r="F4278">
        <v>0</v>
      </c>
      <c r="G4278">
        <v>10000000</v>
      </c>
      <c r="H4278">
        <v>0</v>
      </c>
      <c r="I4278">
        <v>0</v>
      </c>
      <c r="J4278">
        <v>0</v>
      </c>
      <c r="K4278">
        <v>12.347</v>
      </c>
      <c r="L4278" t="s">
        <v>54</v>
      </c>
      <c r="M4278" s="2">
        <v>123470000</v>
      </c>
      <c r="N4278" s="2" t="str">
        <f>VLOOKUP(Tabla1[[#This Row],[nemo]],'Nemos y clasificaciones'!$A$2:$B$5000,2,FALSE)</f>
        <v>CFI</v>
      </c>
      <c r="O4278" s="2" t="str">
        <f>VLOOKUP(Tabla1[[#This Row],[nemo]],'Nemos y clasificaciones'!$A$1:$C$3000,3,FALSE)</f>
        <v>CFI</v>
      </c>
      <c r="P4278" s="2"/>
      <c r="Q4278" s="2"/>
    </row>
    <row r="4279" spans="1:17" x14ac:dyDescent="0.25">
      <c r="A4279" t="s">
        <v>3288</v>
      </c>
      <c r="B4279" s="1">
        <v>44126</v>
      </c>
      <c r="C4279" s="1">
        <v>44132</v>
      </c>
      <c r="D4279" t="s">
        <v>14</v>
      </c>
      <c r="E4279" t="s">
        <v>396</v>
      </c>
      <c r="F4279">
        <v>0</v>
      </c>
      <c r="G4279">
        <v>18558047</v>
      </c>
      <c r="H4279">
        <v>0</v>
      </c>
      <c r="I4279">
        <v>0</v>
      </c>
      <c r="J4279">
        <v>0</v>
      </c>
      <c r="K4279">
        <v>6.476</v>
      </c>
      <c r="L4279" t="s">
        <v>16</v>
      </c>
      <c r="M4279" s="2">
        <v>120181912.37199999</v>
      </c>
      <c r="N4279" s="2" t="str">
        <f>VLOOKUP(Tabla1[[#This Row],[nemo]],'Nemos y clasificaciones'!$A$2:$B$5000,2,FALSE)</f>
        <v>CFI</v>
      </c>
      <c r="O4279" s="2" t="str">
        <f>VLOOKUP(Tabla1[[#This Row],[nemo]],'Nemos y clasificaciones'!$A$1:$C$3000,3,FALSE)</f>
        <v>CFI</v>
      </c>
      <c r="P4279" s="2"/>
      <c r="Q4279" s="2"/>
    </row>
    <row r="4280" spans="1:17" x14ac:dyDescent="0.25">
      <c r="A4280" t="s">
        <v>4834</v>
      </c>
      <c r="B4280" s="1">
        <v>43882</v>
      </c>
      <c r="C4280" s="1">
        <v>43888</v>
      </c>
      <c r="D4280" t="s">
        <v>14</v>
      </c>
      <c r="E4280" t="s">
        <v>396</v>
      </c>
      <c r="F4280">
        <v>0</v>
      </c>
      <c r="G4280">
        <v>10000000</v>
      </c>
      <c r="H4280">
        <v>0</v>
      </c>
      <c r="I4280">
        <v>0</v>
      </c>
      <c r="J4280">
        <v>0</v>
      </c>
      <c r="K4280">
        <v>11.510999999999999</v>
      </c>
      <c r="L4280" t="s">
        <v>54</v>
      </c>
      <c r="M4280" s="2">
        <v>115110000</v>
      </c>
      <c r="N4280" s="2" t="str">
        <f>VLOOKUP(Tabla1[[#This Row],[nemo]],'Nemos y clasificaciones'!$A$2:$B$5000,2,FALSE)</f>
        <v>CFI</v>
      </c>
      <c r="O4280" s="2" t="str">
        <f>VLOOKUP(Tabla1[[#This Row],[nemo]],'Nemos y clasificaciones'!$A$1:$C$3000,3,FALSE)</f>
        <v>CFI</v>
      </c>
      <c r="P4280" s="2"/>
      <c r="Q4280" s="2"/>
    </row>
    <row r="4281" spans="1:17" x14ac:dyDescent="0.25">
      <c r="A4281" t="s">
        <v>2419</v>
      </c>
      <c r="B4281" s="1">
        <v>44274</v>
      </c>
      <c r="C4281" s="1">
        <v>44280</v>
      </c>
      <c r="D4281" t="s">
        <v>14</v>
      </c>
      <c r="E4281" t="s">
        <v>396</v>
      </c>
      <c r="F4281">
        <v>0</v>
      </c>
      <c r="G4281">
        <v>18558047</v>
      </c>
      <c r="H4281">
        <v>0</v>
      </c>
      <c r="I4281">
        <v>0</v>
      </c>
      <c r="J4281">
        <v>0</v>
      </c>
      <c r="K4281">
        <v>6.1</v>
      </c>
      <c r="L4281" t="s">
        <v>16</v>
      </c>
      <c r="M4281" s="2">
        <v>113204086.7</v>
      </c>
      <c r="N4281" s="2" t="str">
        <f>VLOOKUP(Tabla1[[#This Row],[nemo]],'Nemos y clasificaciones'!$A$2:$B$5000,2,FALSE)</f>
        <v>CFI</v>
      </c>
      <c r="O4281" s="2" t="str">
        <f>VLOOKUP(Tabla1[[#This Row],[nemo]],'Nemos y clasificaciones'!$A$1:$C$3000,3,FALSE)</f>
        <v>CFI</v>
      </c>
      <c r="P4281" s="2"/>
      <c r="Q4281" s="2"/>
    </row>
    <row r="4282" spans="1:17" x14ac:dyDescent="0.25">
      <c r="A4282" t="s">
        <v>3647</v>
      </c>
      <c r="B4282" s="1">
        <v>44036</v>
      </c>
      <c r="C4282" s="1">
        <v>44042</v>
      </c>
      <c r="D4282" t="s">
        <v>14</v>
      </c>
      <c r="E4282" t="s">
        <v>396</v>
      </c>
      <c r="F4282">
        <v>0</v>
      </c>
      <c r="G4282">
        <v>18557955</v>
      </c>
      <c r="H4282">
        <v>0</v>
      </c>
      <c r="I4282">
        <v>0</v>
      </c>
      <c r="J4282">
        <v>0</v>
      </c>
      <c r="K4282">
        <v>5.9770000000000003</v>
      </c>
      <c r="L4282" t="s">
        <v>16</v>
      </c>
      <c r="M4282" s="2">
        <v>110920897.035</v>
      </c>
      <c r="N4282" s="2" t="str">
        <f>VLOOKUP(Tabla1[[#This Row],[nemo]],'Nemos y clasificaciones'!$A$2:$B$5000,2,FALSE)</f>
        <v>CFI</v>
      </c>
      <c r="O4282" s="2" t="str">
        <f>VLOOKUP(Tabla1[[#This Row],[nemo]],'Nemos y clasificaciones'!$A$1:$C$3000,3,FALSE)</f>
        <v>CFI</v>
      </c>
      <c r="P4282" s="2"/>
      <c r="Q4282" s="2"/>
    </row>
    <row r="4283" spans="1:17" x14ac:dyDescent="0.25">
      <c r="A4283" t="s">
        <v>5940</v>
      </c>
      <c r="B4283" s="1">
        <v>43637</v>
      </c>
      <c r="C4283" s="1">
        <v>43643</v>
      </c>
      <c r="D4283" t="s">
        <v>14</v>
      </c>
      <c r="E4283" t="s">
        <v>396</v>
      </c>
      <c r="F4283">
        <v>0</v>
      </c>
      <c r="G4283">
        <v>10000000</v>
      </c>
      <c r="H4283">
        <v>0</v>
      </c>
      <c r="I4283">
        <v>0</v>
      </c>
      <c r="J4283">
        <v>0</v>
      </c>
      <c r="K4283">
        <v>11.023999999999999</v>
      </c>
      <c r="L4283" t="s">
        <v>54</v>
      </c>
      <c r="M4283" s="2">
        <v>110240000</v>
      </c>
      <c r="N4283" s="2" t="str">
        <f>VLOOKUP(Tabla1[[#This Row],[nemo]],'Nemos y clasificaciones'!$A$2:$B$5000,2,FALSE)</f>
        <v>CFI</v>
      </c>
      <c r="O4283" s="2" t="str">
        <f>VLOOKUP(Tabla1[[#This Row],[nemo]],'Nemos y clasificaciones'!$A$1:$C$3000,3,FALSE)</f>
        <v>CFI</v>
      </c>
      <c r="P4283" s="2"/>
      <c r="Q4283" s="2"/>
    </row>
    <row r="4284" spans="1:17" x14ac:dyDescent="0.25">
      <c r="A4284" t="s">
        <v>5693</v>
      </c>
      <c r="B4284" s="1">
        <v>43711</v>
      </c>
      <c r="C4284" s="1">
        <v>43717</v>
      </c>
      <c r="D4284" t="s">
        <v>14</v>
      </c>
      <c r="E4284" t="s">
        <v>396</v>
      </c>
      <c r="F4284">
        <v>0</v>
      </c>
      <c r="G4284">
        <v>10000000</v>
      </c>
      <c r="H4284">
        <v>0</v>
      </c>
      <c r="I4284">
        <v>0</v>
      </c>
      <c r="J4284">
        <v>0</v>
      </c>
      <c r="K4284">
        <v>11.016999999999999</v>
      </c>
      <c r="L4284" t="s">
        <v>54</v>
      </c>
      <c r="M4284" s="2">
        <v>110170000</v>
      </c>
      <c r="N4284" s="2" t="str">
        <f>VLOOKUP(Tabla1[[#This Row],[nemo]],'Nemos y clasificaciones'!$A$2:$B$5000,2,FALSE)</f>
        <v>CFI</v>
      </c>
      <c r="O4284" s="2" t="str">
        <f>VLOOKUP(Tabla1[[#This Row],[nemo]],'Nemos y clasificaciones'!$A$1:$C$3000,3,FALSE)</f>
        <v>CFI</v>
      </c>
      <c r="P4284" s="2"/>
      <c r="Q4284" s="2"/>
    </row>
    <row r="4285" spans="1:17" x14ac:dyDescent="0.25">
      <c r="A4285" t="s">
        <v>3462</v>
      </c>
      <c r="B4285" s="1">
        <v>44097</v>
      </c>
      <c r="C4285" s="1">
        <v>44103</v>
      </c>
      <c r="D4285" t="s">
        <v>14</v>
      </c>
      <c r="E4285" t="s">
        <v>396</v>
      </c>
      <c r="F4285">
        <v>0</v>
      </c>
      <c r="G4285">
        <v>18557955</v>
      </c>
      <c r="H4285">
        <v>0</v>
      </c>
      <c r="I4285">
        <v>0</v>
      </c>
      <c r="J4285">
        <v>0</v>
      </c>
      <c r="K4285">
        <v>5.8789999999999996</v>
      </c>
      <c r="L4285" t="s">
        <v>16</v>
      </c>
      <c r="M4285" s="2">
        <v>109102217.44499999</v>
      </c>
      <c r="N4285" s="2" t="str">
        <f>VLOOKUP(Tabla1[[#This Row],[nemo]],'Nemos y clasificaciones'!$A$2:$B$5000,2,FALSE)</f>
        <v>CFI</v>
      </c>
      <c r="O4285" s="2" t="str">
        <f>VLOOKUP(Tabla1[[#This Row],[nemo]],'Nemos y clasificaciones'!$A$1:$C$3000,3,FALSE)</f>
        <v>CFI</v>
      </c>
      <c r="P4285" s="2"/>
      <c r="Q4285" s="2"/>
    </row>
    <row r="4286" spans="1:17" x14ac:dyDescent="0.25">
      <c r="A4286" t="s">
        <v>6833</v>
      </c>
      <c r="B4286" s="1">
        <v>43529</v>
      </c>
      <c r="C4286" s="1">
        <v>43535</v>
      </c>
      <c r="D4286" t="s">
        <v>14</v>
      </c>
      <c r="E4286" t="s">
        <v>396</v>
      </c>
      <c r="F4286">
        <v>0</v>
      </c>
      <c r="G4286">
        <v>10000000</v>
      </c>
      <c r="H4286">
        <v>0</v>
      </c>
      <c r="I4286">
        <v>0</v>
      </c>
      <c r="J4286">
        <v>0</v>
      </c>
      <c r="K4286">
        <v>10.839</v>
      </c>
      <c r="L4286" t="s">
        <v>54</v>
      </c>
      <c r="M4286" s="2">
        <v>108390000</v>
      </c>
      <c r="N4286" s="2" t="str">
        <f>VLOOKUP(Tabla1[[#This Row],[nemo]],'Nemos y clasificaciones'!$A$2:$B$5000,2,FALSE)</f>
        <v>CFI</v>
      </c>
      <c r="O4286" s="2" t="str">
        <f>VLOOKUP(Tabla1[[#This Row],[nemo]],'Nemos y clasificaciones'!$A$1:$C$3000,3,FALSE)</f>
        <v>CFI</v>
      </c>
      <c r="P4286" s="2"/>
      <c r="Q4286" s="2"/>
    </row>
    <row r="4287" spans="1:17" x14ac:dyDescent="0.25">
      <c r="A4287" t="s">
        <v>6918</v>
      </c>
      <c r="B4287" s="1">
        <v>43487</v>
      </c>
      <c r="C4287" s="1">
        <v>43493</v>
      </c>
      <c r="D4287" t="s">
        <v>14</v>
      </c>
      <c r="E4287" t="s">
        <v>396</v>
      </c>
      <c r="F4287">
        <v>0</v>
      </c>
      <c r="G4287">
        <v>10000000</v>
      </c>
      <c r="H4287">
        <v>0</v>
      </c>
      <c r="I4287">
        <v>0</v>
      </c>
      <c r="J4287">
        <v>0</v>
      </c>
      <c r="K4287">
        <v>10.821</v>
      </c>
      <c r="L4287" t="s">
        <v>54</v>
      </c>
      <c r="M4287" s="2">
        <v>108210000</v>
      </c>
      <c r="N4287" s="2" t="str">
        <f>VLOOKUP(Tabla1[[#This Row],[nemo]],'Nemos y clasificaciones'!$A$2:$B$5000,2,FALSE)</f>
        <v>CFI</v>
      </c>
      <c r="O4287" s="2" t="str">
        <f>VLOOKUP(Tabla1[[#This Row],[nemo]],'Nemos y clasificaciones'!$A$1:$C$3000,3,FALSE)</f>
        <v>CFI</v>
      </c>
      <c r="P4287" s="2"/>
      <c r="Q4287" s="2"/>
    </row>
    <row r="4288" spans="1:17" x14ac:dyDescent="0.25">
      <c r="A4288" t="s">
        <v>4724</v>
      </c>
      <c r="B4288" s="1">
        <v>43914</v>
      </c>
      <c r="C4288" s="1">
        <v>43920</v>
      </c>
      <c r="D4288" t="s">
        <v>14</v>
      </c>
      <c r="E4288" t="s">
        <v>396</v>
      </c>
      <c r="F4288">
        <v>0</v>
      </c>
      <c r="G4288">
        <v>10000000</v>
      </c>
      <c r="H4288">
        <v>0</v>
      </c>
      <c r="I4288">
        <v>0</v>
      </c>
      <c r="J4288">
        <v>0</v>
      </c>
      <c r="K4288">
        <v>10.704000000000001</v>
      </c>
      <c r="L4288" t="s">
        <v>54</v>
      </c>
      <c r="M4288" s="2">
        <v>107040000</v>
      </c>
      <c r="N4288" s="2" t="str">
        <f>VLOOKUP(Tabla1[[#This Row],[nemo]],'Nemos y clasificaciones'!$A$2:$B$5000,2,FALSE)</f>
        <v>CFI</v>
      </c>
      <c r="O4288" s="2" t="str">
        <f>VLOOKUP(Tabla1[[#This Row],[nemo]],'Nemos y clasificaciones'!$A$1:$C$3000,3,FALSE)</f>
        <v>CFI</v>
      </c>
      <c r="P4288" s="2"/>
      <c r="Q4288" s="2"/>
    </row>
    <row r="4289" spans="1:17" x14ac:dyDescent="0.25">
      <c r="A4289" t="s">
        <v>6651</v>
      </c>
      <c r="B4289" s="1">
        <v>43572</v>
      </c>
      <c r="C4289" s="1">
        <v>43580</v>
      </c>
      <c r="D4289" t="s">
        <v>14</v>
      </c>
      <c r="E4289" t="s">
        <v>396</v>
      </c>
      <c r="F4289">
        <v>0</v>
      </c>
      <c r="G4289">
        <v>10000000</v>
      </c>
      <c r="H4289">
        <v>0</v>
      </c>
      <c r="I4289">
        <v>0</v>
      </c>
      <c r="J4289">
        <v>0</v>
      </c>
      <c r="K4289">
        <v>10.612</v>
      </c>
      <c r="L4289" t="s">
        <v>54</v>
      </c>
      <c r="M4289" s="2">
        <v>106120000</v>
      </c>
      <c r="N4289" s="2" t="str">
        <f>VLOOKUP(Tabla1[[#This Row],[nemo]],'Nemos y clasificaciones'!$A$2:$B$5000,2,FALSE)</f>
        <v>CFI</v>
      </c>
      <c r="O4289" s="2" t="str">
        <f>VLOOKUP(Tabla1[[#This Row],[nemo]],'Nemos y clasificaciones'!$A$1:$C$3000,3,FALSE)</f>
        <v>CFI</v>
      </c>
      <c r="P4289" s="2"/>
      <c r="Q4289" s="2"/>
    </row>
    <row r="4290" spans="1:17" x14ac:dyDescent="0.25">
      <c r="A4290" t="s">
        <v>5502</v>
      </c>
      <c r="B4290" s="1">
        <v>43754</v>
      </c>
      <c r="C4290" s="1">
        <v>43760</v>
      </c>
      <c r="D4290" t="s">
        <v>14</v>
      </c>
      <c r="E4290" t="s">
        <v>396</v>
      </c>
      <c r="F4290">
        <v>0</v>
      </c>
      <c r="G4290">
        <v>10000000</v>
      </c>
      <c r="H4290">
        <v>0</v>
      </c>
      <c r="I4290">
        <v>0</v>
      </c>
      <c r="J4290">
        <v>0</v>
      </c>
      <c r="K4290">
        <v>10.129</v>
      </c>
      <c r="L4290" t="s">
        <v>54</v>
      </c>
      <c r="M4290" s="2">
        <v>101290000</v>
      </c>
      <c r="N4290" s="2" t="str">
        <f>VLOOKUP(Tabla1[[#This Row],[nemo]],'Nemos y clasificaciones'!$A$2:$B$5000,2,FALSE)</f>
        <v>CFI</v>
      </c>
      <c r="O4290" s="2" t="str">
        <f>VLOOKUP(Tabla1[[#This Row],[nemo]],'Nemos y clasificaciones'!$A$1:$C$3000,3,FALSE)</f>
        <v>CFI</v>
      </c>
      <c r="P4290" s="2"/>
      <c r="Q4290" s="2"/>
    </row>
    <row r="4291" spans="1:17" x14ac:dyDescent="0.25">
      <c r="A4291" t="s">
        <v>7307</v>
      </c>
      <c r="B4291" s="1">
        <v>43412</v>
      </c>
      <c r="C4291" s="1">
        <v>43418</v>
      </c>
      <c r="D4291" t="s">
        <v>14</v>
      </c>
      <c r="E4291" t="s">
        <v>396</v>
      </c>
      <c r="F4291">
        <v>0</v>
      </c>
      <c r="G4291">
        <v>10000000</v>
      </c>
      <c r="H4291">
        <v>0</v>
      </c>
      <c r="I4291">
        <v>0</v>
      </c>
      <c r="J4291">
        <v>0</v>
      </c>
      <c r="K4291">
        <v>10.067</v>
      </c>
      <c r="L4291" t="s">
        <v>54</v>
      </c>
      <c r="M4291" s="2">
        <v>100670000</v>
      </c>
      <c r="N4291" s="2" t="str">
        <f>VLOOKUP(Tabla1[[#This Row],[nemo]],'Nemos y clasificaciones'!$A$2:$B$5000,2,FALSE)</f>
        <v>CFI</v>
      </c>
      <c r="O4291" s="2" t="str">
        <f>VLOOKUP(Tabla1[[#This Row],[nemo]],'Nemos y clasificaciones'!$A$1:$C$3000,3,FALSE)</f>
        <v>CFI</v>
      </c>
      <c r="P4291" s="2"/>
      <c r="Q4291" s="2"/>
    </row>
    <row r="4292" spans="1:17" x14ac:dyDescent="0.25">
      <c r="A4292" t="s">
        <v>7183</v>
      </c>
      <c r="B4292" s="1">
        <v>43449</v>
      </c>
      <c r="C4292" s="1">
        <v>43455</v>
      </c>
      <c r="D4292" t="s">
        <v>14</v>
      </c>
      <c r="E4292" t="s">
        <v>396</v>
      </c>
      <c r="F4292">
        <v>0</v>
      </c>
      <c r="G4292">
        <v>10000000</v>
      </c>
      <c r="H4292">
        <v>0</v>
      </c>
      <c r="I4292">
        <v>0</v>
      </c>
      <c r="J4292">
        <v>0</v>
      </c>
      <c r="K4292">
        <v>9.4130000000000003</v>
      </c>
      <c r="L4292" t="s">
        <v>16</v>
      </c>
      <c r="M4292" s="2">
        <v>94130000</v>
      </c>
      <c r="N4292" s="2" t="str">
        <f>VLOOKUP(Tabla1[[#This Row],[nemo]],'Nemos y clasificaciones'!$A$2:$B$5000,2,FALSE)</f>
        <v>CFI</v>
      </c>
      <c r="O4292" s="2" t="str">
        <f>VLOOKUP(Tabla1[[#This Row],[nemo]],'Nemos y clasificaciones'!$A$1:$C$3000,3,FALSE)</f>
        <v>CFI</v>
      </c>
      <c r="P4292" s="2"/>
      <c r="Q4292" s="2"/>
    </row>
    <row r="4293" spans="1:17" x14ac:dyDescent="0.25">
      <c r="A4293" t="s">
        <v>4516</v>
      </c>
      <c r="B4293" s="1">
        <v>43945</v>
      </c>
      <c r="C4293" s="1">
        <v>43951</v>
      </c>
      <c r="D4293" t="s">
        <v>14</v>
      </c>
      <c r="E4293" t="s">
        <v>709</v>
      </c>
      <c r="F4293">
        <v>0</v>
      </c>
      <c r="G4293">
        <v>1300</v>
      </c>
      <c r="H4293">
        <v>0</v>
      </c>
      <c r="I4293">
        <v>0</v>
      </c>
      <c r="J4293">
        <v>0</v>
      </c>
      <c r="K4293">
        <v>48000</v>
      </c>
      <c r="L4293" t="s">
        <v>19</v>
      </c>
      <c r="M4293" s="2">
        <v>62400000</v>
      </c>
      <c r="N4293" s="2" t="str">
        <f>VLOOKUP(Tabla1[[#This Row],[nemo]],'Nemos y clasificaciones'!$A$2:$B$5000,2,FALSE)</f>
        <v>INMOBILIARIA CENTRAL DE ESTACIONAMIENTOS AGUSTINAS S.A.</v>
      </c>
      <c r="O4293" s="2" t="str">
        <f>VLOOKUP(Tabla1[[#This Row],[nemo]],'Nemos y clasificaciones'!$A$1:$C$3000,3,FALSE)</f>
        <v>Servicios financieros</v>
      </c>
      <c r="P4293" s="2"/>
      <c r="Q4293" s="2"/>
    </row>
    <row r="4294" spans="1:17" x14ac:dyDescent="0.25">
      <c r="A4294" t="s">
        <v>395</v>
      </c>
      <c r="B4294" s="1">
        <v>44433</v>
      </c>
      <c r="C4294" s="1">
        <v>44439</v>
      </c>
      <c r="D4294" t="s">
        <v>14</v>
      </c>
      <c r="E4294" t="s">
        <v>396</v>
      </c>
      <c r="F4294">
        <v>0</v>
      </c>
      <c r="G4294">
        <v>10000000</v>
      </c>
      <c r="H4294">
        <v>0</v>
      </c>
      <c r="I4294">
        <v>0</v>
      </c>
      <c r="J4294">
        <v>0</v>
      </c>
      <c r="K4294">
        <v>9.2420000000000009</v>
      </c>
      <c r="L4294" t="s">
        <v>16</v>
      </c>
      <c r="M4294" s="2">
        <v>92420000</v>
      </c>
      <c r="N4294" s="2" t="str">
        <f>VLOOKUP(Tabla1[[#This Row],[nemo]],'Nemos y clasificaciones'!$A$2:$B$5000,2,FALSE)</f>
        <v>CFI</v>
      </c>
      <c r="O4294" s="2" t="str">
        <f>VLOOKUP(Tabla1[[#This Row],[nemo]],'Nemos y clasificaciones'!$A$1:$C$3000,3,FALSE)</f>
        <v>CFI</v>
      </c>
      <c r="P4294" s="2"/>
      <c r="Q4294" s="2"/>
    </row>
    <row r="4295" spans="1:17" x14ac:dyDescent="0.25">
      <c r="A4295" t="s">
        <v>5740</v>
      </c>
      <c r="B4295" s="1">
        <v>43698</v>
      </c>
      <c r="C4295" s="1">
        <v>43704</v>
      </c>
      <c r="D4295" t="s">
        <v>14</v>
      </c>
      <c r="E4295" t="s">
        <v>396</v>
      </c>
      <c r="F4295">
        <v>0</v>
      </c>
      <c r="G4295">
        <v>10000000</v>
      </c>
      <c r="H4295">
        <v>0</v>
      </c>
      <c r="I4295">
        <v>0</v>
      </c>
      <c r="J4295">
        <v>0</v>
      </c>
      <c r="K4295">
        <v>9.0980000000000008</v>
      </c>
      <c r="L4295" t="s">
        <v>16</v>
      </c>
      <c r="M4295" s="2">
        <v>90980000</v>
      </c>
      <c r="N4295" s="2" t="str">
        <f>VLOOKUP(Tabla1[[#This Row],[nemo]],'Nemos y clasificaciones'!$A$2:$B$5000,2,FALSE)</f>
        <v>CFI</v>
      </c>
      <c r="O4295" s="2" t="str">
        <f>VLOOKUP(Tabla1[[#This Row],[nemo]],'Nemos y clasificaciones'!$A$1:$C$3000,3,FALSE)</f>
        <v>CFI</v>
      </c>
      <c r="P4295" s="2"/>
      <c r="Q4295" s="2"/>
    </row>
    <row r="4296" spans="1:17" x14ac:dyDescent="0.25">
      <c r="A4296" t="s">
        <v>723</v>
      </c>
      <c r="B4296" s="1">
        <v>44398</v>
      </c>
      <c r="C4296" s="1">
        <v>44404</v>
      </c>
      <c r="D4296" t="s">
        <v>14</v>
      </c>
      <c r="E4296" t="s">
        <v>396</v>
      </c>
      <c r="F4296">
        <v>0</v>
      </c>
      <c r="G4296">
        <v>10000000</v>
      </c>
      <c r="H4296">
        <v>0</v>
      </c>
      <c r="I4296">
        <v>0</v>
      </c>
      <c r="J4296">
        <v>0</v>
      </c>
      <c r="K4296">
        <v>9.0109999999999992</v>
      </c>
      <c r="L4296" t="s">
        <v>16</v>
      </c>
      <c r="M4296" s="2">
        <v>90110000</v>
      </c>
      <c r="N4296" s="2" t="str">
        <f>VLOOKUP(Tabla1[[#This Row],[nemo]],'Nemos y clasificaciones'!$A$2:$B$5000,2,FALSE)</f>
        <v>CFI</v>
      </c>
      <c r="O4296" s="2" t="str">
        <f>VLOOKUP(Tabla1[[#This Row],[nemo]],'Nemos y clasificaciones'!$A$1:$C$3000,3,FALSE)</f>
        <v>CFI</v>
      </c>
      <c r="P4296" s="2"/>
      <c r="Q4296" s="2"/>
    </row>
    <row r="4297" spans="1:17" x14ac:dyDescent="0.25">
      <c r="A4297" t="s">
        <v>5820</v>
      </c>
      <c r="B4297" s="1">
        <v>43669</v>
      </c>
      <c r="C4297" s="1">
        <v>43675</v>
      </c>
      <c r="D4297" t="s">
        <v>14</v>
      </c>
      <c r="E4297" t="s">
        <v>396</v>
      </c>
      <c r="F4297">
        <v>0</v>
      </c>
      <c r="G4297">
        <v>10000000</v>
      </c>
      <c r="H4297">
        <v>0</v>
      </c>
      <c r="I4297">
        <v>0</v>
      </c>
      <c r="J4297">
        <v>0</v>
      </c>
      <c r="K4297">
        <v>8.5739999999999998</v>
      </c>
      <c r="L4297" t="s">
        <v>16</v>
      </c>
      <c r="M4297" s="2">
        <v>85740000</v>
      </c>
      <c r="N4297" s="2" t="str">
        <f>VLOOKUP(Tabla1[[#This Row],[nemo]],'Nemos y clasificaciones'!$A$2:$B$5000,2,FALSE)</f>
        <v>CFI</v>
      </c>
      <c r="O4297" s="2" t="str">
        <f>VLOOKUP(Tabla1[[#This Row],[nemo]],'Nemos y clasificaciones'!$A$1:$C$3000,3,FALSE)</f>
        <v>CFI</v>
      </c>
      <c r="P4297" s="2"/>
      <c r="Q4297" s="2"/>
    </row>
    <row r="4298" spans="1:17" x14ac:dyDescent="0.25">
      <c r="A4298" t="s">
        <v>993</v>
      </c>
      <c r="B4298" s="1">
        <v>44370</v>
      </c>
      <c r="C4298" s="1">
        <v>44377</v>
      </c>
      <c r="D4298" t="s">
        <v>14</v>
      </c>
      <c r="E4298" t="s">
        <v>396</v>
      </c>
      <c r="F4298">
        <v>0</v>
      </c>
      <c r="G4298">
        <v>10000000</v>
      </c>
      <c r="H4298">
        <v>0</v>
      </c>
      <c r="I4298">
        <v>0</v>
      </c>
      <c r="J4298">
        <v>0</v>
      </c>
      <c r="K4298">
        <v>8.5640000000000001</v>
      </c>
      <c r="L4298" t="s">
        <v>16</v>
      </c>
      <c r="M4298" s="2">
        <v>85640000</v>
      </c>
      <c r="N4298" s="2" t="str">
        <f>VLOOKUP(Tabla1[[#This Row],[nemo]],'Nemos y clasificaciones'!$A$2:$B$5000,2,FALSE)</f>
        <v>CFI</v>
      </c>
      <c r="O4298" s="2" t="str">
        <f>VLOOKUP(Tabla1[[#This Row],[nemo]],'Nemos y clasificaciones'!$A$1:$C$3000,3,FALSE)</f>
        <v>CFI</v>
      </c>
      <c r="P4298" s="2"/>
      <c r="Q4298" s="2"/>
    </row>
    <row r="4299" spans="1:17" x14ac:dyDescent="0.25">
      <c r="A4299" t="s">
        <v>1725</v>
      </c>
      <c r="B4299" s="1">
        <v>44335</v>
      </c>
      <c r="C4299" s="1">
        <v>44342</v>
      </c>
      <c r="D4299" t="s">
        <v>14</v>
      </c>
      <c r="E4299" t="s">
        <v>396</v>
      </c>
      <c r="F4299">
        <v>0</v>
      </c>
      <c r="G4299">
        <v>10000000</v>
      </c>
      <c r="H4299">
        <v>0</v>
      </c>
      <c r="I4299">
        <v>0</v>
      </c>
      <c r="J4299">
        <v>0</v>
      </c>
      <c r="K4299">
        <v>7.851</v>
      </c>
      <c r="L4299" t="s">
        <v>16</v>
      </c>
      <c r="M4299" s="2">
        <v>78510000</v>
      </c>
      <c r="N4299" s="2" t="str">
        <f>VLOOKUP(Tabla1[[#This Row],[nemo]],'Nemos y clasificaciones'!$A$2:$B$5000,2,FALSE)</f>
        <v>CFI</v>
      </c>
      <c r="O4299" s="2" t="str">
        <f>VLOOKUP(Tabla1[[#This Row],[nemo]],'Nemos y clasificaciones'!$A$1:$C$3000,3,FALSE)</f>
        <v>CFI</v>
      </c>
      <c r="P4299" s="2"/>
      <c r="Q4299" s="2"/>
    </row>
    <row r="4300" spans="1:17" x14ac:dyDescent="0.25">
      <c r="A4300" t="s">
        <v>3550</v>
      </c>
      <c r="B4300" s="1">
        <v>44064</v>
      </c>
      <c r="C4300" s="1">
        <v>44070</v>
      </c>
      <c r="D4300" t="s">
        <v>14</v>
      </c>
      <c r="E4300" t="s">
        <v>396</v>
      </c>
      <c r="F4300">
        <v>0</v>
      </c>
      <c r="G4300">
        <v>10000000</v>
      </c>
      <c r="H4300">
        <v>0</v>
      </c>
      <c r="I4300">
        <v>0</v>
      </c>
      <c r="J4300">
        <v>0</v>
      </c>
      <c r="K4300">
        <v>7.415</v>
      </c>
      <c r="L4300" t="s">
        <v>16</v>
      </c>
      <c r="M4300" s="2">
        <v>74150000</v>
      </c>
      <c r="N4300" s="2" t="str">
        <f>VLOOKUP(Tabla1[[#This Row],[nemo]],'Nemos y clasificaciones'!$A$2:$B$5000,2,FALSE)</f>
        <v>CFI</v>
      </c>
      <c r="O4300" s="2" t="str">
        <f>VLOOKUP(Tabla1[[#This Row],[nemo]],'Nemos y clasificaciones'!$A$1:$C$3000,3,FALSE)</f>
        <v>CFI</v>
      </c>
      <c r="P4300" s="2"/>
      <c r="Q4300" s="2"/>
    </row>
    <row r="4301" spans="1:17" x14ac:dyDescent="0.25">
      <c r="A4301" t="s">
        <v>6754</v>
      </c>
      <c r="B4301" s="1">
        <v>43545</v>
      </c>
      <c r="C4301" s="1">
        <v>43551</v>
      </c>
      <c r="D4301" t="s">
        <v>14</v>
      </c>
      <c r="E4301" t="s">
        <v>396</v>
      </c>
      <c r="F4301">
        <v>0</v>
      </c>
      <c r="G4301">
        <v>7389931</v>
      </c>
      <c r="H4301">
        <v>0</v>
      </c>
      <c r="I4301">
        <v>0</v>
      </c>
      <c r="J4301">
        <v>0</v>
      </c>
      <c r="K4301">
        <v>9.7490000000000006</v>
      </c>
      <c r="L4301" t="s">
        <v>16</v>
      </c>
      <c r="M4301" s="2">
        <v>72044437.319000006</v>
      </c>
      <c r="N4301" s="2" t="str">
        <f>VLOOKUP(Tabla1[[#This Row],[nemo]],'Nemos y clasificaciones'!$A$2:$B$5000,2,FALSE)</f>
        <v>CFI</v>
      </c>
      <c r="O4301" s="2" t="str">
        <f>VLOOKUP(Tabla1[[#This Row],[nemo]],'Nemos y clasificaciones'!$A$1:$C$3000,3,FALSE)</f>
        <v>CFI</v>
      </c>
      <c r="P4301" s="2"/>
      <c r="Q4301" s="2"/>
    </row>
    <row r="4302" spans="1:17" x14ac:dyDescent="0.25">
      <c r="A4302" t="s">
        <v>6294</v>
      </c>
      <c r="B4302" s="1">
        <v>43601</v>
      </c>
      <c r="C4302" s="1">
        <v>43608</v>
      </c>
      <c r="D4302" t="s">
        <v>14</v>
      </c>
      <c r="E4302" t="s">
        <v>396</v>
      </c>
      <c r="F4302">
        <v>0</v>
      </c>
      <c r="G4302">
        <v>10000000</v>
      </c>
      <c r="H4302">
        <v>0</v>
      </c>
      <c r="I4302">
        <v>0</v>
      </c>
      <c r="J4302">
        <v>0</v>
      </c>
      <c r="K4302">
        <v>7.1680000000000001</v>
      </c>
      <c r="L4302" t="s">
        <v>16</v>
      </c>
      <c r="M4302" s="2">
        <v>71680000</v>
      </c>
      <c r="N4302" s="2" t="str">
        <f>VLOOKUP(Tabla1[[#This Row],[nemo]],'Nemos y clasificaciones'!$A$2:$B$5000,2,FALSE)</f>
        <v>CFI</v>
      </c>
      <c r="O4302" s="2" t="str">
        <f>VLOOKUP(Tabla1[[#This Row],[nemo]],'Nemos y clasificaciones'!$A$1:$C$3000,3,FALSE)</f>
        <v>CFI</v>
      </c>
      <c r="P4302" s="2"/>
      <c r="Q4302" s="2"/>
    </row>
    <row r="4303" spans="1:17" x14ac:dyDescent="0.25">
      <c r="A4303" t="s">
        <v>4544</v>
      </c>
      <c r="B4303" s="1">
        <v>43944</v>
      </c>
      <c r="C4303" s="1">
        <v>43950</v>
      </c>
      <c r="D4303" t="s">
        <v>14</v>
      </c>
      <c r="E4303" t="s">
        <v>396</v>
      </c>
      <c r="F4303">
        <v>0</v>
      </c>
      <c r="G4303">
        <v>10000000</v>
      </c>
      <c r="H4303">
        <v>0</v>
      </c>
      <c r="I4303">
        <v>0</v>
      </c>
      <c r="J4303">
        <v>0</v>
      </c>
      <c r="K4303">
        <v>4.4000000000000004</v>
      </c>
      <c r="L4303" t="s">
        <v>16</v>
      </c>
      <c r="M4303" s="2">
        <v>44000000</v>
      </c>
      <c r="N4303" s="2" t="str">
        <f>VLOOKUP(Tabla1[[#This Row],[nemo]],'Nemos y clasificaciones'!$A$2:$B$5000,2,FALSE)</f>
        <v>CFI</v>
      </c>
      <c r="O4303" s="2" t="str">
        <f>VLOOKUP(Tabla1[[#This Row],[nemo]],'Nemos y clasificaciones'!$A$1:$C$3000,3,FALSE)</f>
        <v>CFI</v>
      </c>
      <c r="P4303" s="2"/>
      <c r="Q4303" s="2"/>
    </row>
    <row r="4304" spans="1:17" x14ac:dyDescent="0.25">
      <c r="A4304" t="s">
        <v>4244</v>
      </c>
      <c r="B4304" s="1">
        <v>43973</v>
      </c>
      <c r="C4304" s="1">
        <v>43979</v>
      </c>
      <c r="D4304" t="s">
        <v>14</v>
      </c>
      <c r="E4304" t="s">
        <v>396</v>
      </c>
      <c r="F4304">
        <v>0</v>
      </c>
      <c r="G4304">
        <v>10000000</v>
      </c>
      <c r="H4304">
        <v>0</v>
      </c>
      <c r="I4304">
        <v>0</v>
      </c>
      <c r="J4304">
        <v>0</v>
      </c>
      <c r="K4304">
        <v>3.294</v>
      </c>
      <c r="L4304" t="s">
        <v>16</v>
      </c>
      <c r="M4304" s="2">
        <v>32940000</v>
      </c>
      <c r="N4304" s="2" t="str">
        <f>VLOOKUP(Tabla1[[#This Row],[nemo]],'Nemos y clasificaciones'!$A$2:$B$5000,2,FALSE)</f>
        <v>CFI</v>
      </c>
      <c r="O4304" s="2" t="str">
        <f>VLOOKUP(Tabla1[[#This Row],[nemo]],'Nemos y clasificaciones'!$A$1:$C$3000,3,FALSE)</f>
        <v>CFI</v>
      </c>
      <c r="P4304" s="2"/>
      <c r="Q4304" s="2"/>
    </row>
    <row r="4305" spans="1:17" x14ac:dyDescent="0.25">
      <c r="A4305" t="s">
        <v>3766</v>
      </c>
      <c r="B4305" s="1">
        <v>44005</v>
      </c>
      <c r="C4305" s="1">
        <v>44012</v>
      </c>
      <c r="D4305" t="s">
        <v>14</v>
      </c>
      <c r="E4305" t="s">
        <v>396</v>
      </c>
      <c r="F4305">
        <v>0</v>
      </c>
      <c r="G4305">
        <v>10000000</v>
      </c>
      <c r="H4305">
        <v>0</v>
      </c>
      <c r="I4305">
        <v>0</v>
      </c>
      <c r="J4305">
        <v>0</v>
      </c>
      <c r="K4305">
        <v>2.137</v>
      </c>
      <c r="L4305" t="s">
        <v>16</v>
      </c>
      <c r="M4305" s="2">
        <v>21370000</v>
      </c>
      <c r="N4305" s="2" t="str">
        <f>VLOOKUP(Tabla1[[#This Row],[nemo]],'Nemos y clasificaciones'!$A$2:$B$5000,2,FALSE)</f>
        <v>CFI</v>
      </c>
      <c r="O4305" s="2" t="str">
        <f>VLOOKUP(Tabla1[[#This Row],[nemo]],'Nemos y clasificaciones'!$A$1:$C$3000,3,FALSE)</f>
        <v>CFI</v>
      </c>
      <c r="P4305" s="2"/>
      <c r="Q4305" s="2"/>
    </row>
    <row r="4306" spans="1:17" x14ac:dyDescent="0.25">
      <c r="A4306" t="s">
        <v>2765</v>
      </c>
      <c r="B4306" s="1">
        <v>44188</v>
      </c>
      <c r="C4306" s="1">
        <v>44195</v>
      </c>
      <c r="D4306" t="s">
        <v>14</v>
      </c>
      <c r="E4306" t="s">
        <v>398</v>
      </c>
      <c r="F4306">
        <v>0</v>
      </c>
      <c r="G4306">
        <v>10000000</v>
      </c>
      <c r="H4306">
        <v>0</v>
      </c>
      <c r="I4306">
        <v>0</v>
      </c>
      <c r="J4306">
        <v>0</v>
      </c>
      <c r="K4306">
        <v>13.462999999999999</v>
      </c>
      <c r="L4306" t="s">
        <v>54</v>
      </c>
      <c r="M4306" s="2">
        <v>134630000</v>
      </c>
      <c r="N4306" s="2" t="str">
        <f>VLOOKUP(Tabla1[[#This Row],[nemo]],'Nemos y clasificaciones'!$A$2:$B$5000,2,FALSE)</f>
        <v>CFI</v>
      </c>
      <c r="O4306" s="2" t="str">
        <f>VLOOKUP(Tabla1[[#This Row],[nemo]],'Nemos y clasificaciones'!$A$1:$C$3000,3,FALSE)</f>
        <v>CFI</v>
      </c>
      <c r="P4306" s="2"/>
      <c r="Q4306" s="2"/>
    </row>
    <row r="4307" spans="1:17" x14ac:dyDescent="0.25">
      <c r="A4307" t="s">
        <v>4929</v>
      </c>
      <c r="B4307" s="1">
        <v>43854</v>
      </c>
      <c r="C4307" s="1">
        <v>43860</v>
      </c>
      <c r="D4307" t="s">
        <v>14</v>
      </c>
      <c r="E4307" t="s">
        <v>398</v>
      </c>
      <c r="F4307">
        <v>0</v>
      </c>
      <c r="G4307">
        <v>10000000</v>
      </c>
      <c r="H4307">
        <v>0</v>
      </c>
      <c r="I4307">
        <v>0</v>
      </c>
      <c r="J4307">
        <v>0</v>
      </c>
      <c r="K4307">
        <v>13.260999999999999</v>
      </c>
      <c r="L4307" t="s">
        <v>54</v>
      </c>
      <c r="M4307" s="2">
        <v>132610000</v>
      </c>
      <c r="N4307" s="2" t="str">
        <f>VLOOKUP(Tabla1[[#This Row],[nemo]],'Nemos y clasificaciones'!$A$2:$B$5000,2,FALSE)</f>
        <v>CFI</v>
      </c>
      <c r="O4307" s="2" t="str">
        <f>VLOOKUP(Tabla1[[#This Row],[nemo]],'Nemos y clasificaciones'!$A$1:$C$3000,3,FALSE)</f>
        <v>CFI</v>
      </c>
      <c r="P4307" s="2"/>
      <c r="Q4307" s="2"/>
    </row>
    <row r="4308" spans="1:17" x14ac:dyDescent="0.25">
      <c r="A4308" t="s">
        <v>5374</v>
      </c>
      <c r="B4308" s="1">
        <v>43791</v>
      </c>
      <c r="C4308" s="1">
        <v>43797</v>
      </c>
      <c r="D4308" t="s">
        <v>14</v>
      </c>
      <c r="E4308" t="s">
        <v>398</v>
      </c>
      <c r="F4308">
        <v>0</v>
      </c>
      <c r="G4308">
        <v>10000000</v>
      </c>
      <c r="H4308">
        <v>0</v>
      </c>
      <c r="I4308">
        <v>0</v>
      </c>
      <c r="J4308">
        <v>0</v>
      </c>
      <c r="K4308">
        <v>12.692</v>
      </c>
      <c r="L4308" t="s">
        <v>54</v>
      </c>
      <c r="M4308" s="2">
        <v>126920000</v>
      </c>
      <c r="N4308" s="2" t="str">
        <f>VLOOKUP(Tabla1[[#This Row],[nemo]],'Nemos y clasificaciones'!$A$2:$B$5000,2,FALSE)</f>
        <v>CFI</v>
      </c>
      <c r="O4308" s="2" t="str">
        <f>VLOOKUP(Tabla1[[#This Row],[nemo]],'Nemos y clasificaciones'!$A$1:$C$3000,3,FALSE)</f>
        <v>CFI</v>
      </c>
      <c r="P4308" s="2"/>
      <c r="Q4308" s="2"/>
    </row>
    <row r="4309" spans="1:17" x14ac:dyDescent="0.25">
      <c r="A4309" t="s">
        <v>5318</v>
      </c>
      <c r="B4309" s="1">
        <v>43803</v>
      </c>
      <c r="C4309" s="1">
        <v>43809</v>
      </c>
      <c r="D4309" t="s">
        <v>14</v>
      </c>
      <c r="E4309" t="s">
        <v>398</v>
      </c>
      <c r="F4309">
        <v>0</v>
      </c>
      <c r="G4309">
        <v>10000000</v>
      </c>
      <c r="H4309">
        <v>0</v>
      </c>
      <c r="I4309">
        <v>0</v>
      </c>
      <c r="J4309">
        <v>0</v>
      </c>
      <c r="K4309">
        <v>12.416</v>
      </c>
      <c r="L4309" t="s">
        <v>54</v>
      </c>
      <c r="M4309" s="2">
        <v>124160000</v>
      </c>
      <c r="N4309" s="2" t="str">
        <f>VLOOKUP(Tabla1[[#This Row],[nemo]],'Nemos y clasificaciones'!$A$2:$B$5000,2,FALSE)</f>
        <v>CFI</v>
      </c>
      <c r="O4309" s="2" t="str">
        <f>VLOOKUP(Tabla1[[#This Row],[nemo]],'Nemos y clasificaciones'!$A$1:$C$3000,3,FALSE)</f>
        <v>CFI</v>
      </c>
      <c r="P4309" s="2"/>
      <c r="Q4309" s="2"/>
    </row>
    <row r="4310" spans="1:17" x14ac:dyDescent="0.25">
      <c r="A4310" t="s">
        <v>4835</v>
      </c>
      <c r="B4310" s="1">
        <v>43882</v>
      </c>
      <c r="C4310" s="1">
        <v>43888</v>
      </c>
      <c r="D4310" t="s">
        <v>14</v>
      </c>
      <c r="E4310" t="s">
        <v>398</v>
      </c>
      <c r="F4310">
        <v>0</v>
      </c>
      <c r="G4310">
        <v>10000000</v>
      </c>
      <c r="H4310">
        <v>0</v>
      </c>
      <c r="I4310">
        <v>0</v>
      </c>
      <c r="J4310">
        <v>0</v>
      </c>
      <c r="K4310">
        <v>11.58</v>
      </c>
      <c r="L4310" t="s">
        <v>54</v>
      </c>
      <c r="M4310" s="2">
        <v>115800000</v>
      </c>
      <c r="N4310" s="2" t="str">
        <f>VLOOKUP(Tabla1[[#This Row],[nemo]],'Nemos y clasificaciones'!$A$2:$B$5000,2,FALSE)</f>
        <v>CFI</v>
      </c>
      <c r="O4310" s="2" t="str">
        <f>VLOOKUP(Tabla1[[#This Row],[nemo]],'Nemos y clasificaciones'!$A$1:$C$3000,3,FALSE)</f>
        <v>CFI</v>
      </c>
      <c r="P4310" s="2"/>
      <c r="Q4310" s="2"/>
    </row>
    <row r="4311" spans="1:17" x14ac:dyDescent="0.25">
      <c r="A4311" t="s">
        <v>5694</v>
      </c>
      <c r="B4311" s="1">
        <v>43711</v>
      </c>
      <c r="C4311" s="1">
        <v>43717</v>
      </c>
      <c r="D4311" t="s">
        <v>14</v>
      </c>
      <c r="E4311" t="s">
        <v>398</v>
      </c>
      <c r="F4311">
        <v>0</v>
      </c>
      <c r="G4311">
        <v>10000000</v>
      </c>
      <c r="H4311">
        <v>0</v>
      </c>
      <c r="I4311">
        <v>0</v>
      </c>
      <c r="J4311">
        <v>0</v>
      </c>
      <c r="K4311">
        <v>11.065</v>
      </c>
      <c r="L4311" t="s">
        <v>54</v>
      </c>
      <c r="M4311" s="2">
        <v>110650000</v>
      </c>
      <c r="N4311" s="2" t="str">
        <f>VLOOKUP(Tabla1[[#This Row],[nemo]],'Nemos y clasificaciones'!$A$2:$B$5000,2,FALSE)</f>
        <v>CFI</v>
      </c>
      <c r="O4311" s="2" t="str">
        <f>VLOOKUP(Tabla1[[#This Row],[nemo]],'Nemos y clasificaciones'!$A$1:$C$3000,3,FALSE)</f>
        <v>CFI</v>
      </c>
      <c r="P4311" s="2"/>
      <c r="Q4311" s="2"/>
    </row>
    <row r="4312" spans="1:17" x14ac:dyDescent="0.25">
      <c r="A4312" t="s">
        <v>5939</v>
      </c>
      <c r="B4312" s="1">
        <v>43637</v>
      </c>
      <c r="C4312" s="1">
        <v>43643</v>
      </c>
      <c r="D4312" t="s">
        <v>14</v>
      </c>
      <c r="E4312" t="s">
        <v>398</v>
      </c>
      <c r="F4312">
        <v>0</v>
      </c>
      <c r="G4312">
        <v>10000000</v>
      </c>
      <c r="H4312">
        <v>0</v>
      </c>
      <c r="I4312">
        <v>0</v>
      </c>
      <c r="J4312">
        <v>0</v>
      </c>
      <c r="K4312">
        <v>11.058999999999999</v>
      </c>
      <c r="L4312" t="s">
        <v>54</v>
      </c>
      <c r="M4312" s="2">
        <v>110590000</v>
      </c>
      <c r="N4312" s="2" t="str">
        <f>VLOOKUP(Tabla1[[#This Row],[nemo]],'Nemos y clasificaciones'!$A$2:$B$5000,2,FALSE)</f>
        <v>CFI</v>
      </c>
      <c r="O4312" s="2" t="str">
        <f>VLOOKUP(Tabla1[[#This Row],[nemo]],'Nemos y clasificaciones'!$A$1:$C$3000,3,FALSE)</f>
        <v>CFI</v>
      </c>
      <c r="P4312" s="2"/>
      <c r="Q4312" s="2"/>
    </row>
    <row r="4313" spans="1:17" x14ac:dyDescent="0.25">
      <c r="A4313" t="s">
        <v>6303</v>
      </c>
      <c r="B4313" s="1">
        <v>43600</v>
      </c>
      <c r="C4313" s="1">
        <v>43607</v>
      </c>
      <c r="D4313" t="s">
        <v>14</v>
      </c>
      <c r="E4313" t="s">
        <v>4268</v>
      </c>
      <c r="F4313">
        <v>0</v>
      </c>
      <c r="G4313">
        <v>6400</v>
      </c>
      <c r="H4313">
        <v>0</v>
      </c>
      <c r="I4313">
        <v>0</v>
      </c>
      <c r="J4313">
        <v>0</v>
      </c>
      <c r="K4313">
        <v>9325.9959999999992</v>
      </c>
      <c r="L4313" t="s">
        <v>19</v>
      </c>
      <c r="M4313" s="2">
        <v>59686374.399999999</v>
      </c>
      <c r="N4313" s="2" t="str">
        <f>VLOOKUP(Tabla1[[#This Row],[nemo]],'Nemos y clasificaciones'!$A$2:$B$5000,2,FALSE)</f>
        <v>VALPARAISO SPORTING CLUB S.A.</v>
      </c>
      <c r="O4313" s="2" t="str">
        <f>VLOOKUP(Tabla1[[#This Row],[nemo]],'Nemos y clasificaciones'!$A$1:$C$3000,3,FALSE)</f>
        <v>Recreación y servicios educacionales</v>
      </c>
      <c r="P4313" s="2"/>
      <c r="Q4313" s="2"/>
    </row>
    <row r="4314" spans="1:17" x14ac:dyDescent="0.25">
      <c r="A4314" t="s">
        <v>6832</v>
      </c>
      <c r="B4314" s="1">
        <v>43529</v>
      </c>
      <c r="C4314" s="1">
        <v>43535</v>
      </c>
      <c r="D4314" t="s">
        <v>14</v>
      </c>
      <c r="E4314" t="s">
        <v>398</v>
      </c>
      <c r="F4314">
        <v>0</v>
      </c>
      <c r="G4314">
        <v>10000000</v>
      </c>
      <c r="H4314">
        <v>0</v>
      </c>
      <c r="I4314">
        <v>0</v>
      </c>
      <c r="J4314">
        <v>0</v>
      </c>
      <c r="K4314">
        <v>10.86</v>
      </c>
      <c r="L4314" t="s">
        <v>54</v>
      </c>
      <c r="M4314" s="2">
        <v>108600000</v>
      </c>
      <c r="N4314" s="2" t="str">
        <f>VLOOKUP(Tabla1[[#This Row],[nemo]],'Nemos y clasificaciones'!$A$2:$B$5000,2,FALSE)</f>
        <v>CFI</v>
      </c>
      <c r="O4314" s="2" t="str">
        <f>VLOOKUP(Tabla1[[#This Row],[nemo]],'Nemos y clasificaciones'!$A$1:$C$3000,3,FALSE)</f>
        <v>CFI</v>
      </c>
      <c r="P4314" s="2"/>
      <c r="Q4314" s="2"/>
    </row>
    <row r="4315" spans="1:17" x14ac:dyDescent="0.25">
      <c r="A4315" t="s">
        <v>6919</v>
      </c>
      <c r="B4315" s="1">
        <v>43487</v>
      </c>
      <c r="C4315" s="1">
        <v>43493</v>
      </c>
      <c r="D4315" t="s">
        <v>14</v>
      </c>
      <c r="E4315" t="s">
        <v>398</v>
      </c>
      <c r="F4315">
        <v>0</v>
      </c>
      <c r="G4315">
        <v>10000000</v>
      </c>
      <c r="H4315">
        <v>0</v>
      </c>
      <c r="I4315">
        <v>0</v>
      </c>
      <c r="J4315">
        <v>0</v>
      </c>
      <c r="K4315">
        <v>10.834</v>
      </c>
      <c r="L4315" t="s">
        <v>54</v>
      </c>
      <c r="M4315" s="2">
        <v>108340000</v>
      </c>
      <c r="N4315" s="2" t="str">
        <f>VLOOKUP(Tabla1[[#This Row],[nemo]],'Nemos y clasificaciones'!$A$2:$B$5000,2,FALSE)</f>
        <v>CFI</v>
      </c>
      <c r="O4315" s="2" t="str">
        <f>VLOOKUP(Tabla1[[#This Row],[nemo]],'Nemos y clasificaciones'!$A$1:$C$3000,3,FALSE)</f>
        <v>CFI</v>
      </c>
      <c r="P4315" s="2"/>
      <c r="Q4315" s="2"/>
    </row>
    <row r="4316" spans="1:17" x14ac:dyDescent="0.25">
      <c r="A4316" t="s">
        <v>4723</v>
      </c>
      <c r="B4316" s="1">
        <v>43914</v>
      </c>
      <c r="C4316" s="1">
        <v>43920</v>
      </c>
      <c r="D4316" t="s">
        <v>14</v>
      </c>
      <c r="E4316" t="s">
        <v>398</v>
      </c>
      <c r="F4316">
        <v>0</v>
      </c>
      <c r="G4316">
        <v>10000000</v>
      </c>
      <c r="H4316">
        <v>0</v>
      </c>
      <c r="I4316">
        <v>0</v>
      </c>
      <c r="J4316">
        <v>0</v>
      </c>
      <c r="K4316">
        <v>10.776999999999999</v>
      </c>
      <c r="L4316" t="s">
        <v>54</v>
      </c>
      <c r="M4316" s="2">
        <v>107770000</v>
      </c>
      <c r="N4316" s="2" t="str">
        <f>VLOOKUP(Tabla1[[#This Row],[nemo]],'Nemos y clasificaciones'!$A$2:$B$5000,2,FALSE)</f>
        <v>CFI</v>
      </c>
      <c r="O4316" s="2" t="str">
        <f>VLOOKUP(Tabla1[[#This Row],[nemo]],'Nemos y clasificaciones'!$A$1:$C$3000,3,FALSE)</f>
        <v>CFI</v>
      </c>
      <c r="P4316" s="2"/>
      <c r="Q4316" s="2"/>
    </row>
    <row r="4317" spans="1:17" x14ac:dyDescent="0.25">
      <c r="A4317" t="s">
        <v>6650</v>
      </c>
      <c r="B4317" s="1">
        <v>43572</v>
      </c>
      <c r="C4317" s="1">
        <v>43580</v>
      </c>
      <c r="D4317" t="s">
        <v>14</v>
      </c>
      <c r="E4317" t="s">
        <v>398</v>
      </c>
      <c r="F4317">
        <v>0</v>
      </c>
      <c r="G4317">
        <v>10000000</v>
      </c>
      <c r="H4317">
        <v>0</v>
      </c>
      <c r="I4317">
        <v>0</v>
      </c>
      <c r="J4317">
        <v>0</v>
      </c>
      <c r="K4317">
        <v>10.637</v>
      </c>
      <c r="L4317" t="s">
        <v>54</v>
      </c>
      <c r="M4317" s="2">
        <v>106370000</v>
      </c>
      <c r="N4317" s="2" t="str">
        <f>VLOOKUP(Tabla1[[#This Row],[nemo]],'Nemos y clasificaciones'!$A$2:$B$5000,2,FALSE)</f>
        <v>CFI</v>
      </c>
      <c r="O4317" s="2" t="str">
        <f>VLOOKUP(Tabla1[[#This Row],[nemo]],'Nemos y clasificaciones'!$A$1:$C$3000,3,FALSE)</f>
        <v>CFI</v>
      </c>
      <c r="P4317" s="2"/>
      <c r="Q4317" s="2"/>
    </row>
    <row r="4318" spans="1:17" x14ac:dyDescent="0.25">
      <c r="A4318" t="s">
        <v>5501</v>
      </c>
      <c r="B4318" s="1">
        <v>43754</v>
      </c>
      <c r="C4318" s="1">
        <v>43760</v>
      </c>
      <c r="D4318" t="s">
        <v>14</v>
      </c>
      <c r="E4318" t="s">
        <v>398</v>
      </c>
      <c r="F4318">
        <v>0</v>
      </c>
      <c r="G4318">
        <v>10000000</v>
      </c>
      <c r="H4318">
        <v>0</v>
      </c>
      <c r="I4318">
        <v>0</v>
      </c>
      <c r="J4318">
        <v>0</v>
      </c>
      <c r="K4318">
        <v>10.178000000000001</v>
      </c>
      <c r="L4318" t="s">
        <v>54</v>
      </c>
      <c r="M4318" s="2">
        <v>101780000</v>
      </c>
      <c r="N4318" s="2" t="str">
        <f>VLOOKUP(Tabla1[[#This Row],[nemo]],'Nemos y clasificaciones'!$A$2:$B$5000,2,FALSE)</f>
        <v>CFI</v>
      </c>
      <c r="O4318" s="2" t="str">
        <f>VLOOKUP(Tabla1[[#This Row],[nemo]],'Nemos y clasificaciones'!$A$1:$C$3000,3,FALSE)</f>
        <v>CFI</v>
      </c>
      <c r="P4318" s="2"/>
      <c r="Q4318" s="2"/>
    </row>
    <row r="4319" spans="1:17" x14ac:dyDescent="0.25">
      <c r="A4319" t="s">
        <v>7308</v>
      </c>
      <c r="B4319" s="1">
        <v>43412</v>
      </c>
      <c r="C4319" s="1">
        <v>43418</v>
      </c>
      <c r="D4319" t="s">
        <v>14</v>
      </c>
      <c r="E4319" t="s">
        <v>398</v>
      </c>
      <c r="F4319">
        <v>0</v>
      </c>
      <c r="G4319">
        <v>10000000</v>
      </c>
      <c r="H4319">
        <v>0</v>
      </c>
      <c r="I4319">
        <v>0</v>
      </c>
      <c r="J4319">
        <v>0</v>
      </c>
      <c r="K4319">
        <v>10.071</v>
      </c>
      <c r="L4319" t="s">
        <v>54</v>
      </c>
      <c r="M4319" s="2">
        <v>100710000</v>
      </c>
      <c r="N4319" s="2" t="str">
        <f>VLOOKUP(Tabla1[[#This Row],[nemo]],'Nemos y clasificaciones'!$A$2:$B$5000,2,FALSE)</f>
        <v>CFI</v>
      </c>
      <c r="O4319" s="2" t="str">
        <f>VLOOKUP(Tabla1[[#This Row],[nemo]],'Nemos y clasificaciones'!$A$1:$C$3000,3,FALSE)</f>
        <v>CFI</v>
      </c>
      <c r="P4319" s="2"/>
      <c r="Q4319" s="2"/>
    </row>
    <row r="4320" spans="1:17" x14ac:dyDescent="0.25">
      <c r="A4320" t="s">
        <v>11991</v>
      </c>
      <c r="B4320" s="1">
        <v>42014</v>
      </c>
      <c r="C4320" s="1">
        <v>42020</v>
      </c>
      <c r="D4320" t="s">
        <v>14</v>
      </c>
      <c r="E4320" t="s">
        <v>11596</v>
      </c>
      <c r="F4320">
        <v>0</v>
      </c>
      <c r="G4320">
        <v>1400000</v>
      </c>
      <c r="H4320">
        <v>0</v>
      </c>
      <c r="I4320">
        <v>0</v>
      </c>
      <c r="J4320">
        <v>0</v>
      </c>
      <c r="K4320">
        <v>42</v>
      </c>
      <c r="L4320" t="s">
        <v>54</v>
      </c>
      <c r="M4320" s="2">
        <v>58800000</v>
      </c>
      <c r="N4320" s="2" t="str">
        <f>VLOOKUP(Tabla1[[#This Row],[nemo]],'Nemos y clasificaciones'!$A$2:$B$5000,2,FALSE)</f>
        <v>S. A.  FERIA DE LOS AGRICULTORES</v>
      </c>
      <c r="O4320" s="2" t="str">
        <f>VLOOKUP(Tabla1[[#This Row],[nemo]],'Nemos y clasificaciones'!$A$1:$C$3000,3,FALSE)</f>
        <v>Otros</v>
      </c>
      <c r="P4320" s="2"/>
      <c r="Q4320" s="2"/>
    </row>
    <row r="4321" spans="1:17" x14ac:dyDescent="0.25">
      <c r="A4321" t="s">
        <v>11546</v>
      </c>
      <c r="B4321" s="1">
        <v>42146</v>
      </c>
      <c r="C4321" s="1">
        <v>42152</v>
      </c>
      <c r="D4321" t="s">
        <v>14</v>
      </c>
      <c r="E4321" t="s">
        <v>2553</v>
      </c>
      <c r="F4321">
        <v>0</v>
      </c>
      <c r="G4321">
        <v>1474500</v>
      </c>
      <c r="H4321">
        <v>0</v>
      </c>
      <c r="I4321">
        <v>0</v>
      </c>
      <c r="J4321">
        <v>0</v>
      </c>
      <c r="K4321">
        <v>39.76</v>
      </c>
      <c r="L4321" t="s">
        <v>54</v>
      </c>
      <c r="M4321" s="2">
        <v>58626120</v>
      </c>
      <c r="N4321" s="2" t="str">
        <f>VLOOKUP(Tabla1[[#This Row],[nemo]],'Nemos y clasificaciones'!$A$2:$B$5000,2,FALSE)</f>
        <v>ANDACOR S.A.</v>
      </c>
      <c r="O4321" s="2" t="str">
        <f>VLOOKUP(Tabla1[[#This Row],[nemo]],'Nemos y clasificaciones'!$A$1:$C$3000,3,FALSE)</f>
        <v>Recreación y servicios educacionales</v>
      </c>
      <c r="P4321" s="2"/>
      <c r="Q4321" s="2"/>
    </row>
    <row r="4322" spans="1:17" x14ac:dyDescent="0.25">
      <c r="A4322" t="s">
        <v>6755</v>
      </c>
      <c r="B4322" s="1">
        <v>43545</v>
      </c>
      <c r="C4322" s="1">
        <v>43551</v>
      </c>
      <c r="D4322" t="s">
        <v>14</v>
      </c>
      <c r="E4322" t="s">
        <v>398</v>
      </c>
      <c r="F4322">
        <v>0</v>
      </c>
      <c r="G4322">
        <v>10000000</v>
      </c>
      <c r="H4322">
        <v>0</v>
      </c>
      <c r="I4322">
        <v>0</v>
      </c>
      <c r="J4322">
        <v>0</v>
      </c>
      <c r="K4322">
        <v>9.7680000000000007</v>
      </c>
      <c r="L4322" t="s">
        <v>16</v>
      </c>
      <c r="M4322" s="2">
        <v>97680000</v>
      </c>
      <c r="N4322" s="2" t="str">
        <f>VLOOKUP(Tabla1[[#This Row],[nemo]],'Nemos y clasificaciones'!$A$2:$B$5000,2,FALSE)</f>
        <v>CFI</v>
      </c>
      <c r="O4322" s="2" t="str">
        <f>VLOOKUP(Tabla1[[#This Row],[nemo]],'Nemos y clasificaciones'!$A$1:$C$3000,3,FALSE)</f>
        <v>CFI</v>
      </c>
      <c r="P4322" s="2"/>
      <c r="Q4322" s="2"/>
    </row>
    <row r="4323" spans="1:17" x14ac:dyDescent="0.25">
      <c r="A4323" t="s">
        <v>7182</v>
      </c>
      <c r="B4323" s="1">
        <v>43449</v>
      </c>
      <c r="C4323" s="1">
        <v>43455</v>
      </c>
      <c r="D4323" t="s">
        <v>14</v>
      </c>
      <c r="E4323" t="s">
        <v>398</v>
      </c>
      <c r="F4323">
        <v>0</v>
      </c>
      <c r="G4323">
        <v>10000000</v>
      </c>
      <c r="H4323">
        <v>0</v>
      </c>
      <c r="I4323">
        <v>0</v>
      </c>
      <c r="J4323">
        <v>0</v>
      </c>
      <c r="K4323">
        <v>9.42</v>
      </c>
      <c r="L4323" t="s">
        <v>16</v>
      </c>
      <c r="M4323" s="2">
        <v>94200000</v>
      </c>
      <c r="N4323" s="2" t="str">
        <f>VLOOKUP(Tabla1[[#This Row],[nemo]],'Nemos y clasificaciones'!$A$2:$B$5000,2,FALSE)</f>
        <v>CFI</v>
      </c>
      <c r="O4323" s="2" t="str">
        <f>VLOOKUP(Tabla1[[#This Row],[nemo]],'Nemos y clasificaciones'!$A$1:$C$3000,3,FALSE)</f>
        <v>CFI</v>
      </c>
      <c r="P4323" s="2"/>
      <c r="Q4323" s="2"/>
    </row>
    <row r="4324" spans="1:17" x14ac:dyDescent="0.25">
      <c r="A4324" t="s">
        <v>397</v>
      </c>
      <c r="B4324" s="1">
        <v>44433</v>
      </c>
      <c r="C4324" s="1">
        <v>44439</v>
      </c>
      <c r="D4324" t="s">
        <v>14</v>
      </c>
      <c r="E4324" t="s">
        <v>398</v>
      </c>
      <c r="F4324">
        <v>0</v>
      </c>
      <c r="G4324">
        <v>10000000</v>
      </c>
      <c r="H4324">
        <v>0</v>
      </c>
      <c r="I4324">
        <v>0</v>
      </c>
      <c r="J4324">
        <v>0</v>
      </c>
      <c r="K4324">
        <v>9.3680000000000003</v>
      </c>
      <c r="L4324" t="s">
        <v>16</v>
      </c>
      <c r="M4324" s="2">
        <v>93680000</v>
      </c>
      <c r="N4324" s="2" t="str">
        <f>VLOOKUP(Tabla1[[#This Row],[nemo]],'Nemos y clasificaciones'!$A$2:$B$5000,2,FALSE)</f>
        <v>CFI</v>
      </c>
      <c r="O4324" s="2" t="str">
        <f>VLOOKUP(Tabla1[[#This Row],[nemo]],'Nemos y clasificaciones'!$A$1:$C$3000,3,FALSE)</f>
        <v>CFI</v>
      </c>
      <c r="P4324" s="2"/>
      <c r="Q4324" s="2"/>
    </row>
    <row r="4325" spans="1:17" x14ac:dyDescent="0.25">
      <c r="A4325" t="s">
        <v>5739</v>
      </c>
      <c r="B4325" s="1">
        <v>43698</v>
      </c>
      <c r="C4325" s="1">
        <v>43704</v>
      </c>
      <c r="D4325" t="s">
        <v>14</v>
      </c>
      <c r="E4325" t="s">
        <v>398</v>
      </c>
      <c r="F4325">
        <v>0</v>
      </c>
      <c r="G4325">
        <v>10000000</v>
      </c>
      <c r="H4325">
        <v>0</v>
      </c>
      <c r="I4325">
        <v>0</v>
      </c>
      <c r="J4325">
        <v>0</v>
      </c>
      <c r="K4325">
        <v>9.1349999999999998</v>
      </c>
      <c r="L4325" t="s">
        <v>16</v>
      </c>
      <c r="M4325" s="2">
        <v>91350000</v>
      </c>
      <c r="N4325" s="2" t="str">
        <f>VLOOKUP(Tabla1[[#This Row],[nemo]],'Nemos y clasificaciones'!$A$2:$B$5000,2,FALSE)</f>
        <v>CFI</v>
      </c>
      <c r="O4325" s="2" t="str">
        <f>VLOOKUP(Tabla1[[#This Row],[nemo]],'Nemos y clasificaciones'!$A$1:$C$3000,3,FALSE)</f>
        <v>CFI</v>
      </c>
      <c r="P4325" s="2"/>
      <c r="Q4325" s="2"/>
    </row>
    <row r="4326" spans="1:17" x14ac:dyDescent="0.25">
      <c r="A4326" t="s">
        <v>725</v>
      </c>
      <c r="B4326" s="1">
        <v>44398</v>
      </c>
      <c r="C4326" s="1">
        <v>44404</v>
      </c>
      <c r="D4326" t="s">
        <v>14</v>
      </c>
      <c r="E4326" t="s">
        <v>398</v>
      </c>
      <c r="F4326">
        <v>0</v>
      </c>
      <c r="G4326">
        <v>10000000</v>
      </c>
      <c r="H4326">
        <v>0</v>
      </c>
      <c r="I4326">
        <v>0</v>
      </c>
      <c r="J4326">
        <v>0</v>
      </c>
      <c r="K4326">
        <v>9.1300000000000008</v>
      </c>
      <c r="L4326" t="s">
        <v>16</v>
      </c>
      <c r="M4326" s="2">
        <v>91300000</v>
      </c>
      <c r="N4326" s="2" t="str">
        <f>VLOOKUP(Tabla1[[#This Row],[nemo]],'Nemos y clasificaciones'!$A$2:$B$5000,2,FALSE)</f>
        <v>CFI</v>
      </c>
      <c r="O4326" s="2" t="str">
        <f>VLOOKUP(Tabla1[[#This Row],[nemo]],'Nemos y clasificaciones'!$A$1:$C$3000,3,FALSE)</f>
        <v>CFI</v>
      </c>
      <c r="P4326" s="2"/>
      <c r="Q4326" s="2"/>
    </row>
    <row r="4327" spans="1:17" x14ac:dyDescent="0.25">
      <c r="A4327" t="s">
        <v>994</v>
      </c>
      <c r="B4327" s="1">
        <v>44370</v>
      </c>
      <c r="C4327" s="1">
        <v>44377</v>
      </c>
      <c r="D4327" t="s">
        <v>14</v>
      </c>
      <c r="E4327" t="s">
        <v>398</v>
      </c>
      <c r="F4327">
        <v>0</v>
      </c>
      <c r="G4327">
        <v>10000000</v>
      </c>
      <c r="H4327">
        <v>0</v>
      </c>
      <c r="I4327">
        <v>0</v>
      </c>
      <c r="J4327">
        <v>0</v>
      </c>
      <c r="K4327">
        <v>8.6739999999999995</v>
      </c>
      <c r="L4327" t="s">
        <v>16</v>
      </c>
      <c r="M4327" s="2">
        <v>86740000</v>
      </c>
      <c r="N4327" s="2" t="str">
        <f>VLOOKUP(Tabla1[[#This Row],[nemo]],'Nemos y clasificaciones'!$A$2:$B$5000,2,FALSE)</f>
        <v>CFI</v>
      </c>
      <c r="O4327" s="2" t="str">
        <f>VLOOKUP(Tabla1[[#This Row],[nemo]],'Nemos y clasificaciones'!$A$1:$C$3000,3,FALSE)</f>
        <v>CFI</v>
      </c>
      <c r="P4327" s="2"/>
      <c r="Q4327" s="2"/>
    </row>
    <row r="4328" spans="1:17" x14ac:dyDescent="0.25">
      <c r="A4328" t="s">
        <v>5821</v>
      </c>
      <c r="B4328" s="1">
        <v>43669</v>
      </c>
      <c r="C4328" s="1">
        <v>43675</v>
      </c>
      <c r="D4328" t="s">
        <v>14</v>
      </c>
      <c r="E4328" t="s">
        <v>398</v>
      </c>
      <c r="F4328">
        <v>0</v>
      </c>
      <c r="G4328">
        <v>10000000</v>
      </c>
      <c r="H4328">
        <v>0</v>
      </c>
      <c r="I4328">
        <v>0</v>
      </c>
      <c r="J4328">
        <v>0</v>
      </c>
      <c r="K4328">
        <v>8.6050000000000004</v>
      </c>
      <c r="L4328" t="s">
        <v>16</v>
      </c>
      <c r="M4328" s="2">
        <v>86050000</v>
      </c>
      <c r="N4328" s="2" t="str">
        <f>VLOOKUP(Tabla1[[#This Row],[nemo]],'Nemos y clasificaciones'!$A$2:$B$5000,2,FALSE)</f>
        <v>CFI</v>
      </c>
      <c r="O4328" s="2" t="str">
        <f>VLOOKUP(Tabla1[[#This Row],[nemo]],'Nemos y clasificaciones'!$A$1:$C$3000,3,FALSE)</f>
        <v>CFI</v>
      </c>
      <c r="P4328" s="2"/>
      <c r="Q4328" s="2"/>
    </row>
    <row r="4329" spans="1:17" x14ac:dyDescent="0.25">
      <c r="A4329" t="s">
        <v>1727</v>
      </c>
      <c r="B4329" s="1">
        <v>44335</v>
      </c>
      <c r="C4329" s="1">
        <v>44342</v>
      </c>
      <c r="D4329" t="s">
        <v>14</v>
      </c>
      <c r="E4329" t="s">
        <v>398</v>
      </c>
      <c r="F4329">
        <v>0</v>
      </c>
      <c r="G4329">
        <v>10000000</v>
      </c>
      <c r="H4329">
        <v>0</v>
      </c>
      <c r="I4329">
        <v>0</v>
      </c>
      <c r="J4329">
        <v>0</v>
      </c>
      <c r="K4329">
        <v>7.9480000000000004</v>
      </c>
      <c r="L4329" t="s">
        <v>16</v>
      </c>
      <c r="M4329" s="2">
        <v>79480000</v>
      </c>
      <c r="N4329" s="2" t="str">
        <f>VLOOKUP(Tabla1[[#This Row],[nemo]],'Nemos y clasificaciones'!$A$2:$B$5000,2,FALSE)</f>
        <v>CFI</v>
      </c>
      <c r="O4329" s="2" t="str">
        <f>VLOOKUP(Tabla1[[#This Row],[nemo]],'Nemos y clasificaciones'!$A$1:$C$3000,3,FALSE)</f>
        <v>CFI</v>
      </c>
      <c r="P4329" s="2"/>
      <c r="Q4329" s="2"/>
    </row>
    <row r="4330" spans="1:17" x14ac:dyDescent="0.25">
      <c r="A4330" t="s">
        <v>3551</v>
      </c>
      <c r="B4330" s="1">
        <v>44064</v>
      </c>
      <c r="C4330" s="1">
        <v>44070</v>
      </c>
      <c r="D4330" t="s">
        <v>14</v>
      </c>
      <c r="E4330" t="s">
        <v>398</v>
      </c>
      <c r="F4330">
        <v>0</v>
      </c>
      <c r="G4330">
        <v>10000000</v>
      </c>
      <c r="H4330">
        <v>0</v>
      </c>
      <c r="I4330">
        <v>0</v>
      </c>
      <c r="J4330">
        <v>0</v>
      </c>
      <c r="K4330">
        <v>7.48</v>
      </c>
      <c r="L4330" t="s">
        <v>16</v>
      </c>
      <c r="M4330" s="2">
        <v>74800000</v>
      </c>
      <c r="N4330" s="2" t="str">
        <f>VLOOKUP(Tabla1[[#This Row],[nemo]],'Nemos y clasificaciones'!$A$2:$B$5000,2,FALSE)</f>
        <v>CFI</v>
      </c>
      <c r="O4330" s="2" t="str">
        <f>VLOOKUP(Tabla1[[#This Row],[nemo]],'Nemos y clasificaciones'!$A$1:$C$3000,3,FALSE)</f>
        <v>CFI</v>
      </c>
      <c r="P4330" s="2"/>
      <c r="Q4330" s="2"/>
    </row>
    <row r="4331" spans="1:17" x14ac:dyDescent="0.25">
      <c r="A4331" t="s">
        <v>6295</v>
      </c>
      <c r="B4331" s="1">
        <v>43601</v>
      </c>
      <c r="C4331" s="1">
        <v>43608</v>
      </c>
      <c r="D4331" t="s">
        <v>14</v>
      </c>
      <c r="E4331" t="s">
        <v>398</v>
      </c>
      <c r="F4331">
        <v>0</v>
      </c>
      <c r="G4331">
        <v>10000000</v>
      </c>
      <c r="H4331">
        <v>0</v>
      </c>
      <c r="I4331">
        <v>0</v>
      </c>
      <c r="J4331">
        <v>0</v>
      </c>
      <c r="K4331">
        <v>7.1879999999999997</v>
      </c>
      <c r="L4331" t="s">
        <v>16</v>
      </c>
      <c r="M4331" s="2">
        <v>71880000</v>
      </c>
      <c r="N4331" s="2" t="str">
        <f>VLOOKUP(Tabla1[[#This Row],[nemo]],'Nemos y clasificaciones'!$A$2:$B$5000,2,FALSE)</f>
        <v>CFI</v>
      </c>
      <c r="O4331" s="2" t="str">
        <f>VLOOKUP(Tabla1[[#This Row],[nemo]],'Nemos y clasificaciones'!$A$1:$C$3000,3,FALSE)</f>
        <v>CFI</v>
      </c>
      <c r="P4331" s="2"/>
      <c r="Q4331" s="2"/>
    </row>
    <row r="4332" spans="1:17" x14ac:dyDescent="0.25">
      <c r="A4332" t="s">
        <v>3458</v>
      </c>
      <c r="B4332" s="1">
        <v>44097</v>
      </c>
      <c r="C4332" s="1">
        <v>44103</v>
      </c>
      <c r="D4332" t="s">
        <v>14</v>
      </c>
      <c r="E4332" t="s">
        <v>398</v>
      </c>
      <c r="F4332">
        <v>0</v>
      </c>
      <c r="G4332">
        <v>10000000</v>
      </c>
      <c r="H4332">
        <v>0</v>
      </c>
      <c r="I4332">
        <v>0</v>
      </c>
      <c r="J4332">
        <v>0</v>
      </c>
      <c r="K4332">
        <v>5.9329999999999998</v>
      </c>
      <c r="L4332" t="s">
        <v>16</v>
      </c>
      <c r="M4332" s="2">
        <v>59330000</v>
      </c>
      <c r="N4332" s="2" t="str">
        <f>VLOOKUP(Tabla1[[#This Row],[nemo]],'Nemos y clasificaciones'!$A$2:$B$5000,2,FALSE)</f>
        <v>CFI</v>
      </c>
      <c r="O4332" s="2" t="str">
        <f>VLOOKUP(Tabla1[[#This Row],[nemo]],'Nemos y clasificaciones'!$A$1:$C$3000,3,FALSE)</f>
        <v>CFI</v>
      </c>
      <c r="P4332" s="2"/>
      <c r="Q4332" s="2"/>
    </row>
    <row r="4333" spans="1:17" x14ac:dyDescent="0.25">
      <c r="A4333" t="s">
        <v>4545</v>
      </c>
      <c r="B4333" s="1">
        <v>43944</v>
      </c>
      <c r="C4333" s="1">
        <v>43950</v>
      </c>
      <c r="D4333" t="s">
        <v>14</v>
      </c>
      <c r="E4333" t="s">
        <v>398</v>
      </c>
      <c r="F4333">
        <v>0</v>
      </c>
      <c r="G4333">
        <v>10000000</v>
      </c>
      <c r="H4333">
        <v>0</v>
      </c>
      <c r="I4333">
        <v>0</v>
      </c>
      <c r="J4333">
        <v>0</v>
      </c>
      <c r="K4333">
        <v>4.431</v>
      </c>
      <c r="L4333" t="s">
        <v>16</v>
      </c>
      <c r="M4333" s="2">
        <v>44310000</v>
      </c>
      <c r="N4333" s="2" t="str">
        <f>VLOOKUP(Tabla1[[#This Row],[nemo]],'Nemos y clasificaciones'!$A$2:$B$5000,2,FALSE)</f>
        <v>CFI</v>
      </c>
      <c r="O4333" s="2" t="str">
        <f>VLOOKUP(Tabla1[[#This Row],[nemo]],'Nemos y clasificaciones'!$A$1:$C$3000,3,FALSE)</f>
        <v>CFI</v>
      </c>
      <c r="P4333" s="2"/>
      <c r="Q4333" s="2"/>
    </row>
    <row r="4334" spans="1:17" x14ac:dyDescent="0.25">
      <c r="A4334" t="s">
        <v>4243</v>
      </c>
      <c r="B4334" s="1">
        <v>43973</v>
      </c>
      <c r="C4334" s="1">
        <v>43979</v>
      </c>
      <c r="D4334" t="s">
        <v>14</v>
      </c>
      <c r="E4334" t="s">
        <v>398</v>
      </c>
      <c r="F4334">
        <v>0</v>
      </c>
      <c r="G4334">
        <v>10000000</v>
      </c>
      <c r="H4334">
        <v>0</v>
      </c>
      <c r="I4334">
        <v>0</v>
      </c>
      <c r="J4334">
        <v>0</v>
      </c>
      <c r="K4334">
        <v>3.319</v>
      </c>
      <c r="L4334" t="s">
        <v>16</v>
      </c>
      <c r="M4334" s="2">
        <v>33190000</v>
      </c>
      <c r="N4334" s="2" t="str">
        <f>VLOOKUP(Tabla1[[#This Row],[nemo]],'Nemos y clasificaciones'!$A$2:$B$5000,2,FALSE)</f>
        <v>CFI</v>
      </c>
      <c r="O4334" s="2" t="str">
        <f>VLOOKUP(Tabla1[[#This Row],[nemo]],'Nemos y clasificaciones'!$A$1:$C$3000,3,FALSE)</f>
        <v>CFI</v>
      </c>
      <c r="P4334" s="2"/>
      <c r="Q4334" s="2"/>
    </row>
    <row r="4335" spans="1:17" x14ac:dyDescent="0.25">
      <c r="A4335" t="s">
        <v>3767</v>
      </c>
      <c r="B4335" s="1">
        <v>44005</v>
      </c>
      <c r="C4335" s="1">
        <v>44012</v>
      </c>
      <c r="D4335" t="s">
        <v>14</v>
      </c>
      <c r="E4335" t="s">
        <v>398</v>
      </c>
      <c r="F4335">
        <v>0</v>
      </c>
      <c r="G4335">
        <v>10000000</v>
      </c>
      <c r="H4335">
        <v>0</v>
      </c>
      <c r="I4335">
        <v>0</v>
      </c>
      <c r="J4335">
        <v>0</v>
      </c>
      <c r="K4335">
        <v>2.1539999999999999</v>
      </c>
      <c r="L4335" t="s">
        <v>16</v>
      </c>
      <c r="M4335" s="2">
        <v>21540000</v>
      </c>
      <c r="N4335" s="2" t="str">
        <f>VLOOKUP(Tabla1[[#This Row],[nemo]],'Nemos y clasificaciones'!$A$2:$B$5000,2,FALSE)</f>
        <v>CFI</v>
      </c>
      <c r="O4335" s="2" t="str">
        <f>VLOOKUP(Tabla1[[#This Row],[nemo]],'Nemos y clasificaciones'!$A$1:$C$3000,3,FALSE)</f>
        <v>CFI</v>
      </c>
      <c r="P4335" s="2"/>
      <c r="Q4335" s="2"/>
    </row>
    <row r="4336" spans="1:17" x14ac:dyDescent="0.25">
      <c r="A4336" t="s">
        <v>2526</v>
      </c>
      <c r="B4336" s="1">
        <v>44246</v>
      </c>
      <c r="C4336" s="1">
        <v>44252</v>
      </c>
      <c r="D4336" t="s">
        <v>14</v>
      </c>
      <c r="E4336" t="s">
        <v>398</v>
      </c>
      <c r="F4336">
        <v>0</v>
      </c>
      <c r="G4336">
        <v>2667905</v>
      </c>
      <c r="H4336">
        <v>0</v>
      </c>
      <c r="I4336">
        <v>0</v>
      </c>
      <c r="J4336">
        <v>0</v>
      </c>
      <c r="K4336">
        <v>7.9729999999999999</v>
      </c>
      <c r="L4336" t="s">
        <v>16</v>
      </c>
      <c r="M4336" s="2">
        <v>21271206.565000001</v>
      </c>
      <c r="N4336" s="2" t="str">
        <f>VLOOKUP(Tabla1[[#This Row],[nemo]],'Nemos y clasificaciones'!$A$2:$B$5000,2,FALSE)</f>
        <v>CFI</v>
      </c>
      <c r="O4336" s="2" t="str">
        <f>VLOOKUP(Tabla1[[#This Row],[nemo]],'Nemos y clasificaciones'!$A$1:$C$3000,3,FALSE)</f>
        <v>CFI</v>
      </c>
      <c r="P4336" s="2"/>
      <c r="Q4336" s="2"/>
    </row>
    <row r="4337" spans="1:17" x14ac:dyDescent="0.25">
      <c r="A4337" t="s">
        <v>2123</v>
      </c>
      <c r="B4337" s="1">
        <v>44307</v>
      </c>
      <c r="C4337" s="1">
        <v>44313</v>
      </c>
      <c r="D4337" t="s">
        <v>14</v>
      </c>
      <c r="E4337" t="s">
        <v>398</v>
      </c>
      <c r="F4337">
        <v>0</v>
      </c>
      <c r="G4337">
        <v>2667905</v>
      </c>
      <c r="H4337">
        <v>0</v>
      </c>
      <c r="I4337">
        <v>0</v>
      </c>
      <c r="J4337">
        <v>0</v>
      </c>
      <c r="K4337">
        <v>7.92</v>
      </c>
      <c r="L4337" t="s">
        <v>16</v>
      </c>
      <c r="M4337" s="2">
        <v>21129807.600000001</v>
      </c>
      <c r="N4337" s="2" t="str">
        <f>VLOOKUP(Tabla1[[#This Row],[nemo]],'Nemos y clasificaciones'!$A$2:$B$5000,2,FALSE)</f>
        <v>CFI</v>
      </c>
      <c r="O4337" s="2" t="str">
        <f>VLOOKUP(Tabla1[[#This Row],[nemo]],'Nemos y clasificaciones'!$A$1:$C$3000,3,FALSE)</f>
        <v>CFI</v>
      </c>
      <c r="P4337" s="2"/>
      <c r="Q4337" s="2"/>
    </row>
    <row r="4338" spans="1:17" x14ac:dyDescent="0.25">
      <c r="A4338" t="s">
        <v>2644</v>
      </c>
      <c r="B4338" s="1">
        <v>44217</v>
      </c>
      <c r="C4338" s="1">
        <v>44223</v>
      </c>
      <c r="D4338" t="s">
        <v>14</v>
      </c>
      <c r="E4338" t="s">
        <v>398</v>
      </c>
      <c r="F4338">
        <v>0</v>
      </c>
      <c r="G4338">
        <v>2667905</v>
      </c>
      <c r="H4338">
        <v>0</v>
      </c>
      <c r="I4338">
        <v>0</v>
      </c>
      <c r="J4338">
        <v>0</v>
      </c>
      <c r="K4338">
        <v>7.7629999999999999</v>
      </c>
      <c r="L4338" t="s">
        <v>16</v>
      </c>
      <c r="M4338" s="2">
        <v>20710946.515000001</v>
      </c>
      <c r="N4338" s="2" t="str">
        <f>VLOOKUP(Tabla1[[#This Row],[nemo]],'Nemos y clasificaciones'!$A$2:$B$5000,2,FALSE)</f>
        <v>CFI</v>
      </c>
      <c r="O4338" s="2" t="str">
        <f>VLOOKUP(Tabla1[[#This Row],[nemo]],'Nemos y clasificaciones'!$A$1:$C$3000,3,FALSE)</f>
        <v>CFI</v>
      </c>
      <c r="P4338" s="2"/>
      <c r="Q4338" s="2"/>
    </row>
    <row r="4339" spans="1:17" x14ac:dyDescent="0.25">
      <c r="A4339" t="s">
        <v>3133</v>
      </c>
      <c r="B4339" s="1">
        <v>44154</v>
      </c>
      <c r="C4339" s="1">
        <v>44160</v>
      </c>
      <c r="D4339" t="s">
        <v>14</v>
      </c>
      <c r="E4339" t="s">
        <v>398</v>
      </c>
      <c r="F4339">
        <v>0</v>
      </c>
      <c r="G4339">
        <v>2667905</v>
      </c>
      <c r="H4339">
        <v>0</v>
      </c>
      <c r="I4339">
        <v>0</v>
      </c>
      <c r="J4339">
        <v>0</v>
      </c>
      <c r="K4339">
        <v>7.5919999999999996</v>
      </c>
      <c r="L4339" t="s">
        <v>16</v>
      </c>
      <c r="M4339" s="2">
        <v>20254734.760000002</v>
      </c>
      <c r="N4339" s="2" t="str">
        <f>VLOOKUP(Tabla1[[#This Row],[nemo]],'Nemos y clasificaciones'!$A$2:$B$5000,2,FALSE)</f>
        <v>CFI</v>
      </c>
      <c r="O4339" s="2" t="str">
        <f>VLOOKUP(Tabla1[[#This Row],[nemo]],'Nemos y clasificaciones'!$A$1:$C$3000,3,FALSE)</f>
        <v>CFI</v>
      </c>
      <c r="P4339" s="2"/>
      <c r="Q4339" s="2"/>
    </row>
    <row r="4340" spans="1:17" x14ac:dyDescent="0.25">
      <c r="A4340" t="s">
        <v>3277</v>
      </c>
      <c r="B4340" s="1">
        <v>44126</v>
      </c>
      <c r="C4340" s="1">
        <v>44132</v>
      </c>
      <c r="D4340" t="s">
        <v>14</v>
      </c>
      <c r="E4340" t="s">
        <v>398</v>
      </c>
      <c r="F4340">
        <v>0</v>
      </c>
      <c r="G4340">
        <v>2667905</v>
      </c>
      <c r="H4340">
        <v>0</v>
      </c>
      <c r="I4340">
        <v>0</v>
      </c>
      <c r="J4340">
        <v>0</v>
      </c>
      <c r="K4340">
        <v>6.5380000000000003</v>
      </c>
      <c r="L4340" t="s">
        <v>16</v>
      </c>
      <c r="M4340" s="2">
        <v>17442762.890000001</v>
      </c>
      <c r="N4340" s="2" t="str">
        <f>VLOOKUP(Tabla1[[#This Row],[nemo]],'Nemos y clasificaciones'!$A$2:$B$5000,2,FALSE)</f>
        <v>CFI</v>
      </c>
      <c r="O4340" s="2" t="str">
        <f>VLOOKUP(Tabla1[[#This Row],[nemo]],'Nemos y clasificaciones'!$A$1:$C$3000,3,FALSE)</f>
        <v>CFI</v>
      </c>
      <c r="P4340" s="2"/>
      <c r="Q4340" s="2"/>
    </row>
    <row r="4341" spans="1:17" x14ac:dyDescent="0.25">
      <c r="A4341" t="s">
        <v>2405</v>
      </c>
      <c r="B4341" s="1">
        <v>44274</v>
      </c>
      <c r="C4341" s="1">
        <v>44280</v>
      </c>
      <c r="D4341" t="s">
        <v>14</v>
      </c>
      <c r="E4341" t="s">
        <v>398</v>
      </c>
      <c r="F4341">
        <v>0</v>
      </c>
      <c r="G4341">
        <v>2667905</v>
      </c>
      <c r="H4341">
        <v>0</v>
      </c>
      <c r="I4341">
        <v>0</v>
      </c>
      <c r="J4341">
        <v>0</v>
      </c>
      <c r="K4341">
        <v>6.1710000000000003</v>
      </c>
      <c r="L4341" t="s">
        <v>16</v>
      </c>
      <c r="M4341" s="2">
        <v>16463641.755000001</v>
      </c>
      <c r="N4341" s="2" t="str">
        <f>VLOOKUP(Tabla1[[#This Row],[nemo]],'Nemos y clasificaciones'!$A$2:$B$5000,2,FALSE)</f>
        <v>CFI</v>
      </c>
      <c r="O4341" s="2" t="str">
        <f>VLOOKUP(Tabla1[[#This Row],[nemo]],'Nemos y clasificaciones'!$A$1:$C$3000,3,FALSE)</f>
        <v>CFI</v>
      </c>
      <c r="P4341" s="2"/>
      <c r="Q4341" s="2"/>
    </row>
    <row r="4342" spans="1:17" x14ac:dyDescent="0.25">
      <c r="A4342" t="s">
        <v>3633</v>
      </c>
      <c r="B4342" s="1">
        <v>44036</v>
      </c>
      <c r="C4342" s="1">
        <v>44042</v>
      </c>
      <c r="D4342" t="s">
        <v>14</v>
      </c>
      <c r="E4342" t="s">
        <v>398</v>
      </c>
      <c r="F4342">
        <v>0</v>
      </c>
      <c r="G4342">
        <v>2667905</v>
      </c>
      <c r="H4342">
        <v>0</v>
      </c>
      <c r="I4342">
        <v>0</v>
      </c>
      <c r="J4342">
        <v>0</v>
      </c>
      <c r="K4342">
        <v>6.0270000000000001</v>
      </c>
      <c r="L4342" t="s">
        <v>16</v>
      </c>
      <c r="M4342" s="2">
        <v>16079463.435000001</v>
      </c>
      <c r="N4342" s="2" t="str">
        <f>VLOOKUP(Tabla1[[#This Row],[nemo]],'Nemos y clasificaciones'!$A$2:$B$5000,2,FALSE)</f>
        <v>CFI</v>
      </c>
      <c r="O4342" s="2" t="str">
        <f>VLOOKUP(Tabla1[[#This Row],[nemo]],'Nemos y clasificaciones'!$A$1:$C$3000,3,FALSE)</f>
        <v>CFI</v>
      </c>
      <c r="P4342" s="2"/>
      <c r="Q4342" s="2"/>
    </row>
    <row r="4343" spans="1:17" x14ac:dyDescent="0.25">
      <c r="A4343" t="s">
        <v>2533</v>
      </c>
      <c r="B4343" s="1">
        <v>44246</v>
      </c>
      <c r="C4343" s="1">
        <v>44252</v>
      </c>
      <c r="D4343" t="s">
        <v>14</v>
      </c>
      <c r="E4343" t="s">
        <v>400</v>
      </c>
      <c r="F4343">
        <v>0</v>
      </c>
      <c r="G4343">
        <v>21898289</v>
      </c>
      <c r="H4343">
        <v>0</v>
      </c>
      <c r="I4343">
        <v>0</v>
      </c>
      <c r="J4343">
        <v>0</v>
      </c>
      <c r="K4343">
        <v>8.0850000000000009</v>
      </c>
      <c r="L4343" t="s">
        <v>16</v>
      </c>
      <c r="M4343" s="2">
        <v>177047666.565</v>
      </c>
      <c r="N4343" s="2" t="str">
        <f>VLOOKUP(Tabla1[[#This Row],[nemo]],'Nemos y clasificaciones'!$A$2:$B$5000,2,FALSE)</f>
        <v>CFI</v>
      </c>
      <c r="O4343" s="2" t="str">
        <f>VLOOKUP(Tabla1[[#This Row],[nemo]],'Nemos y clasificaciones'!$A$1:$C$3000,3,FALSE)</f>
        <v>CFI</v>
      </c>
      <c r="P4343" s="2"/>
      <c r="Q4343" s="2"/>
    </row>
    <row r="4344" spans="1:17" x14ac:dyDescent="0.25">
      <c r="A4344" t="s">
        <v>2654</v>
      </c>
      <c r="B4344" s="1">
        <v>44217</v>
      </c>
      <c r="C4344" s="1">
        <v>44223</v>
      </c>
      <c r="D4344" t="s">
        <v>14</v>
      </c>
      <c r="E4344" t="s">
        <v>400</v>
      </c>
      <c r="F4344">
        <v>0</v>
      </c>
      <c r="G4344">
        <v>21898289</v>
      </c>
      <c r="H4344">
        <v>0</v>
      </c>
      <c r="I4344">
        <v>0</v>
      </c>
      <c r="J4344">
        <v>0</v>
      </c>
      <c r="K4344">
        <v>7.8680000000000003</v>
      </c>
      <c r="L4344" t="s">
        <v>16</v>
      </c>
      <c r="M4344" s="2">
        <v>172295737.852</v>
      </c>
      <c r="N4344" s="2" t="str">
        <f>VLOOKUP(Tabla1[[#This Row],[nemo]],'Nemos y clasificaciones'!$A$2:$B$5000,2,FALSE)</f>
        <v>CFI</v>
      </c>
      <c r="O4344" s="2" t="str">
        <f>VLOOKUP(Tabla1[[#This Row],[nemo]],'Nemos y clasificaciones'!$A$1:$C$3000,3,FALSE)</f>
        <v>CFI</v>
      </c>
      <c r="P4344" s="2"/>
      <c r="Q4344" s="2"/>
    </row>
    <row r="4345" spans="1:17" x14ac:dyDescent="0.25">
      <c r="A4345" t="s">
        <v>3137</v>
      </c>
      <c r="B4345" s="1">
        <v>44154</v>
      </c>
      <c r="C4345" s="1">
        <v>44160</v>
      </c>
      <c r="D4345" t="s">
        <v>14</v>
      </c>
      <c r="E4345" t="s">
        <v>400</v>
      </c>
      <c r="F4345">
        <v>0</v>
      </c>
      <c r="G4345">
        <v>21898289</v>
      </c>
      <c r="H4345">
        <v>0</v>
      </c>
      <c r="I4345">
        <v>0</v>
      </c>
      <c r="J4345">
        <v>0</v>
      </c>
      <c r="K4345">
        <v>7.6870000000000003</v>
      </c>
      <c r="L4345" t="s">
        <v>16</v>
      </c>
      <c r="M4345" s="2">
        <v>168332147.54300001</v>
      </c>
      <c r="N4345" s="2" t="str">
        <f>VLOOKUP(Tabla1[[#This Row],[nemo]],'Nemos y clasificaciones'!$A$2:$B$5000,2,FALSE)</f>
        <v>CFI</v>
      </c>
      <c r="O4345" s="2" t="str">
        <f>VLOOKUP(Tabla1[[#This Row],[nemo]],'Nemos y clasificaciones'!$A$1:$C$3000,3,FALSE)</f>
        <v>CFI</v>
      </c>
      <c r="P4345" s="2"/>
      <c r="Q4345" s="2"/>
    </row>
    <row r="4346" spans="1:17" x14ac:dyDescent="0.25">
      <c r="A4346" t="s">
        <v>3289</v>
      </c>
      <c r="B4346" s="1">
        <v>44126</v>
      </c>
      <c r="C4346" s="1">
        <v>44132</v>
      </c>
      <c r="D4346" t="s">
        <v>14</v>
      </c>
      <c r="E4346" t="s">
        <v>400</v>
      </c>
      <c r="F4346">
        <v>0</v>
      </c>
      <c r="G4346">
        <v>21898289</v>
      </c>
      <c r="H4346">
        <v>0</v>
      </c>
      <c r="I4346">
        <v>0</v>
      </c>
      <c r="J4346">
        <v>0</v>
      </c>
      <c r="K4346">
        <v>6.6159999999999997</v>
      </c>
      <c r="L4346" t="s">
        <v>16</v>
      </c>
      <c r="M4346" s="2">
        <v>144879080.02399999</v>
      </c>
      <c r="N4346" s="2" t="str">
        <f>VLOOKUP(Tabla1[[#This Row],[nemo]],'Nemos y clasificaciones'!$A$2:$B$5000,2,FALSE)</f>
        <v>CFI</v>
      </c>
      <c r="O4346" s="2" t="str">
        <f>VLOOKUP(Tabla1[[#This Row],[nemo]],'Nemos y clasificaciones'!$A$1:$C$3000,3,FALSE)</f>
        <v>CFI</v>
      </c>
      <c r="P4346" s="2"/>
      <c r="Q4346" s="2"/>
    </row>
    <row r="4347" spans="1:17" x14ac:dyDescent="0.25">
      <c r="A4347" t="s">
        <v>2420</v>
      </c>
      <c r="B4347" s="1">
        <v>44274</v>
      </c>
      <c r="C4347" s="1">
        <v>44280</v>
      </c>
      <c r="D4347" t="s">
        <v>14</v>
      </c>
      <c r="E4347" t="s">
        <v>400</v>
      </c>
      <c r="F4347">
        <v>0</v>
      </c>
      <c r="G4347">
        <v>21898289</v>
      </c>
      <c r="H4347">
        <v>0</v>
      </c>
      <c r="I4347">
        <v>0</v>
      </c>
      <c r="J4347">
        <v>0</v>
      </c>
      <c r="K4347">
        <v>6.26</v>
      </c>
      <c r="L4347" t="s">
        <v>16</v>
      </c>
      <c r="M4347" s="2">
        <v>137083289.13999999</v>
      </c>
      <c r="N4347" s="2" t="str">
        <f>VLOOKUP(Tabla1[[#This Row],[nemo]],'Nemos y clasificaciones'!$A$2:$B$5000,2,FALSE)</f>
        <v>CFI</v>
      </c>
      <c r="O4347" s="2" t="str">
        <f>VLOOKUP(Tabla1[[#This Row],[nemo]],'Nemos y clasificaciones'!$A$1:$C$3000,3,FALSE)</f>
        <v>CFI</v>
      </c>
      <c r="P4347" s="2"/>
      <c r="Q4347" s="2"/>
    </row>
    <row r="4348" spans="1:17" x14ac:dyDescent="0.25">
      <c r="A4348" t="s">
        <v>2762</v>
      </c>
      <c r="B4348" s="1">
        <v>44188</v>
      </c>
      <c r="C4348" s="1">
        <v>44195</v>
      </c>
      <c r="D4348" t="s">
        <v>14</v>
      </c>
      <c r="E4348" t="s">
        <v>400</v>
      </c>
      <c r="F4348">
        <v>0</v>
      </c>
      <c r="G4348">
        <v>10000000</v>
      </c>
      <c r="H4348">
        <v>0</v>
      </c>
      <c r="I4348">
        <v>0</v>
      </c>
      <c r="J4348">
        <v>0</v>
      </c>
      <c r="K4348">
        <v>13.638</v>
      </c>
      <c r="L4348" t="s">
        <v>54</v>
      </c>
      <c r="M4348" s="2">
        <v>136380000</v>
      </c>
      <c r="N4348" s="2" t="str">
        <f>VLOOKUP(Tabla1[[#This Row],[nemo]],'Nemos y clasificaciones'!$A$2:$B$5000,2,FALSE)</f>
        <v>CFI</v>
      </c>
      <c r="O4348" s="2" t="str">
        <f>VLOOKUP(Tabla1[[#This Row],[nemo]],'Nemos y clasificaciones'!$A$1:$C$3000,3,FALSE)</f>
        <v>CFI</v>
      </c>
      <c r="P4348" s="2"/>
      <c r="Q4348" s="2"/>
    </row>
    <row r="4349" spans="1:17" x14ac:dyDescent="0.25">
      <c r="A4349" t="s">
        <v>4930</v>
      </c>
      <c r="B4349" s="1">
        <v>43854</v>
      </c>
      <c r="C4349" s="1">
        <v>43860</v>
      </c>
      <c r="D4349" t="s">
        <v>14</v>
      </c>
      <c r="E4349" t="s">
        <v>400</v>
      </c>
      <c r="F4349">
        <v>0</v>
      </c>
      <c r="G4349">
        <v>10000000</v>
      </c>
      <c r="H4349">
        <v>0</v>
      </c>
      <c r="I4349">
        <v>0</v>
      </c>
      <c r="J4349">
        <v>0</v>
      </c>
      <c r="K4349">
        <v>13.36</v>
      </c>
      <c r="L4349" t="s">
        <v>54</v>
      </c>
      <c r="M4349" s="2">
        <v>133600000</v>
      </c>
      <c r="N4349" s="2" t="str">
        <f>VLOOKUP(Tabla1[[#This Row],[nemo]],'Nemos y clasificaciones'!$A$2:$B$5000,2,FALSE)</f>
        <v>CFI</v>
      </c>
      <c r="O4349" s="2" t="str">
        <f>VLOOKUP(Tabla1[[#This Row],[nemo]],'Nemos y clasificaciones'!$A$1:$C$3000,3,FALSE)</f>
        <v>CFI</v>
      </c>
      <c r="P4349" s="2"/>
      <c r="Q4349" s="2"/>
    </row>
    <row r="4350" spans="1:17" x14ac:dyDescent="0.25">
      <c r="A4350" t="s">
        <v>3648</v>
      </c>
      <c r="B4350" s="1">
        <v>44036</v>
      </c>
      <c r="C4350" s="1">
        <v>44042</v>
      </c>
      <c r="D4350" t="s">
        <v>14</v>
      </c>
      <c r="E4350" t="s">
        <v>400</v>
      </c>
      <c r="F4350">
        <v>0</v>
      </c>
      <c r="G4350">
        <v>21898289</v>
      </c>
      <c r="H4350">
        <v>0</v>
      </c>
      <c r="I4350">
        <v>0</v>
      </c>
      <c r="J4350">
        <v>0</v>
      </c>
      <c r="K4350">
        <v>6.09</v>
      </c>
      <c r="L4350" t="s">
        <v>16</v>
      </c>
      <c r="M4350" s="2">
        <v>133360580.01000001</v>
      </c>
      <c r="N4350" s="2" t="str">
        <f>VLOOKUP(Tabla1[[#This Row],[nemo]],'Nemos y clasificaciones'!$A$2:$B$5000,2,FALSE)</f>
        <v>CFI</v>
      </c>
      <c r="O4350" s="2" t="str">
        <f>VLOOKUP(Tabla1[[#This Row],[nemo]],'Nemos y clasificaciones'!$A$1:$C$3000,3,FALSE)</f>
        <v>CFI</v>
      </c>
      <c r="P4350" s="2"/>
      <c r="Q4350" s="2"/>
    </row>
    <row r="4351" spans="1:17" x14ac:dyDescent="0.25">
      <c r="A4351" t="s">
        <v>3463</v>
      </c>
      <c r="B4351" s="1">
        <v>44097</v>
      </c>
      <c r="C4351" s="1">
        <v>44103</v>
      </c>
      <c r="D4351" t="s">
        <v>14</v>
      </c>
      <c r="E4351" t="s">
        <v>400</v>
      </c>
      <c r="F4351">
        <v>0</v>
      </c>
      <c r="G4351">
        <v>21898289</v>
      </c>
      <c r="H4351">
        <v>0</v>
      </c>
      <c r="I4351">
        <v>0</v>
      </c>
      <c r="J4351">
        <v>0</v>
      </c>
      <c r="K4351">
        <v>6.0010000000000003</v>
      </c>
      <c r="L4351" t="s">
        <v>16</v>
      </c>
      <c r="M4351" s="2">
        <v>131411632.289</v>
      </c>
      <c r="N4351" s="2" t="str">
        <f>VLOOKUP(Tabla1[[#This Row],[nemo]],'Nemos y clasificaciones'!$A$2:$B$5000,2,FALSE)</f>
        <v>CFI</v>
      </c>
      <c r="O4351" s="2" t="str">
        <f>VLOOKUP(Tabla1[[#This Row],[nemo]],'Nemos y clasificaciones'!$A$1:$C$3000,3,FALSE)</f>
        <v>CFI</v>
      </c>
      <c r="P4351" s="2"/>
      <c r="Q4351" s="2"/>
    </row>
    <row r="4352" spans="1:17" x14ac:dyDescent="0.25">
      <c r="A4352" t="s">
        <v>5375</v>
      </c>
      <c r="B4352" s="1">
        <v>43791</v>
      </c>
      <c r="C4352" s="1">
        <v>43797</v>
      </c>
      <c r="D4352" t="s">
        <v>14</v>
      </c>
      <c r="E4352" t="s">
        <v>400</v>
      </c>
      <c r="F4352">
        <v>0</v>
      </c>
      <c r="G4352">
        <v>10000000</v>
      </c>
      <c r="H4352">
        <v>0</v>
      </c>
      <c r="I4352">
        <v>0</v>
      </c>
      <c r="J4352">
        <v>0</v>
      </c>
      <c r="K4352">
        <v>12.773999999999999</v>
      </c>
      <c r="L4352" t="s">
        <v>54</v>
      </c>
      <c r="M4352" s="2">
        <v>127740000</v>
      </c>
      <c r="N4352" s="2" t="str">
        <f>VLOOKUP(Tabla1[[#This Row],[nemo]],'Nemos y clasificaciones'!$A$2:$B$5000,2,FALSE)</f>
        <v>CFI</v>
      </c>
      <c r="O4352" s="2" t="str">
        <f>VLOOKUP(Tabla1[[#This Row],[nemo]],'Nemos y clasificaciones'!$A$1:$C$3000,3,FALSE)</f>
        <v>CFI</v>
      </c>
      <c r="P4352" s="2"/>
      <c r="Q4352" s="2"/>
    </row>
    <row r="4353" spans="1:17" x14ac:dyDescent="0.25">
      <c r="A4353" t="s">
        <v>5317</v>
      </c>
      <c r="B4353" s="1">
        <v>43803</v>
      </c>
      <c r="C4353" s="1">
        <v>43809</v>
      </c>
      <c r="D4353" t="s">
        <v>14</v>
      </c>
      <c r="E4353" t="s">
        <v>400</v>
      </c>
      <c r="F4353">
        <v>0</v>
      </c>
      <c r="G4353">
        <v>10000000</v>
      </c>
      <c r="H4353">
        <v>0</v>
      </c>
      <c r="I4353">
        <v>0</v>
      </c>
      <c r="J4353">
        <v>0</v>
      </c>
      <c r="K4353">
        <v>12.503</v>
      </c>
      <c r="L4353" t="s">
        <v>54</v>
      </c>
      <c r="M4353" s="2">
        <v>125030000</v>
      </c>
      <c r="N4353" s="2" t="str">
        <f>VLOOKUP(Tabla1[[#This Row],[nemo]],'Nemos y clasificaciones'!$A$2:$B$5000,2,FALSE)</f>
        <v>CFI</v>
      </c>
      <c r="O4353" s="2" t="str">
        <f>VLOOKUP(Tabla1[[#This Row],[nemo]],'Nemos y clasificaciones'!$A$1:$C$3000,3,FALSE)</f>
        <v>CFI</v>
      </c>
      <c r="P4353" s="2"/>
      <c r="Q4353" s="2"/>
    </row>
    <row r="4354" spans="1:17" x14ac:dyDescent="0.25">
      <c r="A4354" t="s">
        <v>4833</v>
      </c>
      <c r="B4354" s="1">
        <v>43882</v>
      </c>
      <c r="C4354" s="1">
        <v>43888</v>
      </c>
      <c r="D4354" t="s">
        <v>14</v>
      </c>
      <c r="E4354" t="s">
        <v>400</v>
      </c>
      <c r="F4354">
        <v>0</v>
      </c>
      <c r="G4354">
        <v>10000000</v>
      </c>
      <c r="H4354">
        <v>0</v>
      </c>
      <c r="I4354">
        <v>0</v>
      </c>
      <c r="J4354">
        <v>0</v>
      </c>
      <c r="K4354">
        <v>11.667</v>
      </c>
      <c r="L4354" t="s">
        <v>54</v>
      </c>
      <c r="M4354" s="2">
        <v>116670000</v>
      </c>
      <c r="N4354" s="2" t="str">
        <f>VLOOKUP(Tabla1[[#This Row],[nemo]],'Nemos y clasificaciones'!$A$2:$B$5000,2,FALSE)</f>
        <v>CFI</v>
      </c>
      <c r="O4354" s="2" t="str">
        <f>VLOOKUP(Tabla1[[#This Row],[nemo]],'Nemos y clasificaciones'!$A$1:$C$3000,3,FALSE)</f>
        <v>CFI</v>
      </c>
      <c r="P4354" s="2"/>
      <c r="Q4354" s="2"/>
    </row>
    <row r="4355" spans="1:17" x14ac:dyDescent="0.25">
      <c r="A4355" t="s">
        <v>6762</v>
      </c>
      <c r="B4355" s="1">
        <v>43545</v>
      </c>
      <c r="C4355" s="1">
        <v>43551</v>
      </c>
      <c r="D4355" t="s">
        <v>14</v>
      </c>
      <c r="E4355" t="s">
        <v>400</v>
      </c>
      <c r="F4355">
        <v>0</v>
      </c>
      <c r="G4355">
        <v>11693210</v>
      </c>
      <c r="H4355">
        <v>0</v>
      </c>
      <c r="I4355">
        <v>0</v>
      </c>
      <c r="J4355">
        <v>0</v>
      </c>
      <c r="K4355">
        <v>9.7919999999999998</v>
      </c>
      <c r="L4355" t="s">
        <v>16</v>
      </c>
      <c r="M4355" s="2">
        <v>114499912.31999999</v>
      </c>
      <c r="N4355" s="2" t="str">
        <f>VLOOKUP(Tabla1[[#This Row],[nemo]],'Nemos y clasificaciones'!$A$2:$B$5000,2,FALSE)</f>
        <v>CFI</v>
      </c>
      <c r="O4355" s="2" t="str">
        <f>VLOOKUP(Tabla1[[#This Row],[nemo]],'Nemos y clasificaciones'!$A$1:$C$3000,3,FALSE)</f>
        <v>CFI</v>
      </c>
      <c r="P4355" s="2"/>
      <c r="Q4355" s="2"/>
    </row>
    <row r="4356" spans="1:17" x14ac:dyDescent="0.25">
      <c r="A4356" t="s">
        <v>5695</v>
      </c>
      <c r="B4356" s="1">
        <v>43711</v>
      </c>
      <c r="C4356" s="1">
        <v>43717</v>
      </c>
      <c r="D4356" t="s">
        <v>14</v>
      </c>
      <c r="E4356" t="s">
        <v>400</v>
      </c>
      <c r="F4356">
        <v>0</v>
      </c>
      <c r="G4356">
        <v>10000000</v>
      </c>
      <c r="H4356">
        <v>0</v>
      </c>
      <c r="I4356">
        <v>0</v>
      </c>
      <c r="J4356">
        <v>0</v>
      </c>
      <c r="K4356">
        <v>11.125</v>
      </c>
      <c r="L4356" t="s">
        <v>54</v>
      </c>
      <c r="M4356" s="2">
        <v>111250000</v>
      </c>
      <c r="N4356" s="2" t="str">
        <f>VLOOKUP(Tabla1[[#This Row],[nemo]],'Nemos y clasificaciones'!$A$2:$B$5000,2,FALSE)</f>
        <v>CFI</v>
      </c>
      <c r="O4356" s="2" t="str">
        <f>VLOOKUP(Tabla1[[#This Row],[nemo]],'Nemos y clasificaciones'!$A$1:$C$3000,3,FALSE)</f>
        <v>CFI</v>
      </c>
      <c r="P4356" s="2"/>
      <c r="Q4356" s="2"/>
    </row>
    <row r="4357" spans="1:17" x14ac:dyDescent="0.25">
      <c r="A4357" t="s">
        <v>5938</v>
      </c>
      <c r="B4357" s="1">
        <v>43637</v>
      </c>
      <c r="C4357" s="1">
        <v>43643</v>
      </c>
      <c r="D4357" t="s">
        <v>14</v>
      </c>
      <c r="E4357" t="s">
        <v>400</v>
      </c>
      <c r="F4357">
        <v>0</v>
      </c>
      <c r="G4357">
        <v>10000000</v>
      </c>
      <c r="H4357">
        <v>0</v>
      </c>
      <c r="I4357">
        <v>0</v>
      </c>
      <c r="J4357">
        <v>0</v>
      </c>
      <c r="K4357">
        <v>11.103</v>
      </c>
      <c r="L4357" t="s">
        <v>54</v>
      </c>
      <c r="M4357" s="2">
        <v>111030000</v>
      </c>
      <c r="N4357" s="2" t="str">
        <f>VLOOKUP(Tabla1[[#This Row],[nemo]],'Nemos y clasificaciones'!$A$2:$B$5000,2,FALSE)</f>
        <v>CFI</v>
      </c>
      <c r="O4357" s="2" t="str">
        <f>VLOOKUP(Tabla1[[#This Row],[nemo]],'Nemos y clasificaciones'!$A$1:$C$3000,3,FALSE)</f>
        <v>CFI</v>
      </c>
      <c r="P4357" s="2"/>
      <c r="Q4357" s="2"/>
    </row>
    <row r="4358" spans="1:17" x14ac:dyDescent="0.25">
      <c r="A4358" t="s">
        <v>6831</v>
      </c>
      <c r="B4358" s="1">
        <v>43529</v>
      </c>
      <c r="C4358" s="1">
        <v>43535</v>
      </c>
      <c r="D4358" t="s">
        <v>14</v>
      </c>
      <c r="E4358" t="s">
        <v>400</v>
      </c>
      <c r="F4358">
        <v>0</v>
      </c>
      <c r="G4358">
        <v>10000000</v>
      </c>
      <c r="H4358">
        <v>0</v>
      </c>
      <c r="I4358">
        <v>0</v>
      </c>
      <c r="J4358">
        <v>0</v>
      </c>
      <c r="K4358">
        <v>10.887</v>
      </c>
      <c r="L4358" t="s">
        <v>54</v>
      </c>
      <c r="M4358" s="2">
        <v>108870000</v>
      </c>
      <c r="N4358" s="2" t="str">
        <f>VLOOKUP(Tabla1[[#This Row],[nemo]],'Nemos y clasificaciones'!$A$2:$B$5000,2,FALSE)</f>
        <v>CFI</v>
      </c>
      <c r="O4358" s="2" t="str">
        <f>VLOOKUP(Tabla1[[#This Row],[nemo]],'Nemos y clasificaciones'!$A$1:$C$3000,3,FALSE)</f>
        <v>CFI</v>
      </c>
      <c r="P4358" s="2"/>
      <c r="Q4358" s="2"/>
    </row>
    <row r="4359" spans="1:17" x14ac:dyDescent="0.25">
      <c r="A4359" t="s">
        <v>4725</v>
      </c>
      <c r="B4359" s="1">
        <v>43914</v>
      </c>
      <c r="C4359" s="1">
        <v>43920</v>
      </c>
      <c r="D4359" t="s">
        <v>14</v>
      </c>
      <c r="E4359" t="s">
        <v>400</v>
      </c>
      <c r="F4359">
        <v>0</v>
      </c>
      <c r="G4359">
        <v>10000000</v>
      </c>
      <c r="H4359">
        <v>0</v>
      </c>
      <c r="I4359">
        <v>0</v>
      </c>
      <c r="J4359">
        <v>0</v>
      </c>
      <c r="K4359">
        <v>10.868</v>
      </c>
      <c r="L4359" t="s">
        <v>54</v>
      </c>
      <c r="M4359" s="2">
        <v>108680000</v>
      </c>
      <c r="N4359" s="2" t="str">
        <f>VLOOKUP(Tabla1[[#This Row],[nemo]],'Nemos y clasificaciones'!$A$2:$B$5000,2,FALSE)</f>
        <v>CFI</v>
      </c>
      <c r="O4359" s="2" t="str">
        <f>VLOOKUP(Tabla1[[#This Row],[nemo]],'Nemos y clasificaciones'!$A$1:$C$3000,3,FALSE)</f>
        <v>CFI</v>
      </c>
      <c r="P4359" s="2"/>
      <c r="Q4359" s="2"/>
    </row>
    <row r="4360" spans="1:17" x14ac:dyDescent="0.25">
      <c r="A4360" t="s">
        <v>6920</v>
      </c>
      <c r="B4360" s="1">
        <v>43487</v>
      </c>
      <c r="C4360" s="1">
        <v>43493</v>
      </c>
      <c r="D4360" t="s">
        <v>14</v>
      </c>
      <c r="E4360" t="s">
        <v>400</v>
      </c>
      <c r="F4360">
        <v>0</v>
      </c>
      <c r="G4360">
        <v>10000000</v>
      </c>
      <c r="H4360">
        <v>0</v>
      </c>
      <c r="I4360">
        <v>0</v>
      </c>
      <c r="J4360">
        <v>0</v>
      </c>
      <c r="K4360">
        <v>10.85</v>
      </c>
      <c r="L4360" t="s">
        <v>54</v>
      </c>
      <c r="M4360" s="2">
        <v>108500000</v>
      </c>
      <c r="N4360" s="2" t="str">
        <f>VLOOKUP(Tabla1[[#This Row],[nemo]],'Nemos y clasificaciones'!$A$2:$B$5000,2,FALSE)</f>
        <v>CFI</v>
      </c>
      <c r="O4360" s="2" t="str">
        <f>VLOOKUP(Tabla1[[#This Row],[nemo]],'Nemos y clasificaciones'!$A$1:$C$3000,3,FALSE)</f>
        <v>CFI</v>
      </c>
      <c r="P4360" s="2"/>
      <c r="Q4360" s="2"/>
    </row>
    <row r="4361" spans="1:17" x14ac:dyDescent="0.25">
      <c r="A4361" t="s">
        <v>6652</v>
      </c>
      <c r="B4361" s="1">
        <v>43572</v>
      </c>
      <c r="C4361" s="1">
        <v>43580</v>
      </c>
      <c r="D4361" t="s">
        <v>14</v>
      </c>
      <c r="E4361" t="s">
        <v>400</v>
      </c>
      <c r="F4361">
        <v>0</v>
      </c>
      <c r="G4361">
        <v>10000000</v>
      </c>
      <c r="H4361">
        <v>0</v>
      </c>
      <c r="I4361">
        <v>0</v>
      </c>
      <c r="J4361">
        <v>0</v>
      </c>
      <c r="K4361">
        <v>10.667999999999999</v>
      </c>
      <c r="L4361" t="s">
        <v>54</v>
      </c>
      <c r="M4361" s="2">
        <v>106680000</v>
      </c>
      <c r="N4361" s="2" t="str">
        <f>VLOOKUP(Tabla1[[#This Row],[nemo]],'Nemos y clasificaciones'!$A$2:$B$5000,2,FALSE)</f>
        <v>CFI</v>
      </c>
      <c r="O4361" s="2" t="str">
        <f>VLOOKUP(Tabla1[[#This Row],[nemo]],'Nemos y clasificaciones'!$A$1:$C$3000,3,FALSE)</f>
        <v>CFI</v>
      </c>
      <c r="P4361" s="2"/>
      <c r="Q4361" s="2"/>
    </row>
    <row r="4362" spans="1:17" x14ac:dyDescent="0.25">
      <c r="A4362" t="s">
        <v>5500</v>
      </c>
      <c r="B4362" s="1">
        <v>43754</v>
      </c>
      <c r="C4362" s="1">
        <v>43760</v>
      </c>
      <c r="D4362" t="s">
        <v>14</v>
      </c>
      <c r="E4362" t="s">
        <v>400</v>
      </c>
      <c r="F4362">
        <v>0</v>
      </c>
      <c r="G4362">
        <v>10000000</v>
      </c>
      <c r="H4362">
        <v>0</v>
      </c>
      <c r="I4362">
        <v>0</v>
      </c>
      <c r="J4362">
        <v>0</v>
      </c>
      <c r="K4362">
        <v>10.238</v>
      </c>
      <c r="L4362" t="s">
        <v>54</v>
      </c>
      <c r="M4362" s="2">
        <v>102380000</v>
      </c>
      <c r="N4362" s="2" t="str">
        <f>VLOOKUP(Tabla1[[#This Row],[nemo]],'Nemos y clasificaciones'!$A$2:$B$5000,2,FALSE)</f>
        <v>CFI</v>
      </c>
      <c r="O4362" s="2" t="str">
        <f>VLOOKUP(Tabla1[[#This Row],[nemo]],'Nemos y clasificaciones'!$A$1:$C$3000,3,FALSE)</f>
        <v>CFI</v>
      </c>
      <c r="P4362" s="2"/>
      <c r="Q4362" s="2"/>
    </row>
    <row r="4363" spans="1:17" x14ac:dyDescent="0.25">
      <c r="A4363" t="s">
        <v>7309</v>
      </c>
      <c r="B4363" s="1">
        <v>43412</v>
      </c>
      <c r="C4363" s="1">
        <v>43418</v>
      </c>
      <c r="D4363" t="s">
        <v>14</v>
      </c>
      <c r="E4363" t="s">
        <v>400</v>
      </c>
      <c r="F4363">
        <v>0</v>
      </c>
      <c r="G4363">
        <v>10000000</v>
      </c>
      <c r="H4363">
        <v>0</v>
      </c>
      <c r="I4363">
        <v>0</v>
      </c>
      <c r="J4363">
        <v>0</v>
      </c>
      <c r="K4363">
        <v>10.076000000000001</v>
      </c>
      <c r="L4363" t="s">
        <v>54</v>
      </c>
      <c r="M4363" s="2">
        <v>100760000</v>
      </c>
      <c r="N4363" s="2" t="str">
        <f>VLOOKUP(Tabla1[[#This Row],[nemo]],'Nemos y clasificaciones'!$A$2:$B$5000,2,FALSE)</f>
        <v>CFI</v>
      </c>
      <c r="O4363" s="2" t="str">
        <f>VLOOKUP(Tabla1[[#This Row],[nemo]],'Nemos y clasificaciones'!$A$1:$C$3000,3,FALSE)</f>
        <v>CFI</v>
      </c>
      <c r="P4363" s="2"/>
      <c r="Q4363" s="2"/>
    </row>
    <row r="4364" spans="1:17" x14ac:dyDescent="0.25">
      <c r="A4364" t="s">
        <v>399</v>
      </c>
      <c r="B4364" s="1">
        <v>44433</v>
      </c>
      <c r="C4364" s="1">
        <v>44439</v>
      </c>
      <c r="D4364" t="s">
        <v>14</v>
      </c>
      <c r="E4364" t="s">
        <v>400</v>
      </c>
      <c r="F4364">
        <v>0</v>
      </c>
      <c r="G4364">
        <v>10000000</v>
      </c>
      <c r="H4364">
        <v>0</v>
      </c>
      <c r="I4364">
        <v>0</v>
      </c>
      <c r="J4364">
        <v>0</v>
      </c>
      <c r="K4364">
        <v>9.5269999999999992</v>
      </c>
      <c r="L4364" t="s">
        <v>16</v>
      </c>
      <c r="M4364" s="2">
        <v>95270000</v>
      </c>
      <c r="N4364" s="2" t="str">
        <f>VLOOKUP(Tabla1[[#This Row],[nemo]],'Nemos y clasificaciones'!$A$2:$B$5000,2,FALSE)</f>
        <v>CFI</v>
      </c>
      <c r="O4364" s="2" t="str">
        <f>VLOOKUP(Tabla1[[#This Row],[nemo]],'Nemos y clasificaciones'!$A$1:$C$3000,3,FALSE)</f>
        <v>CFI</v>
      </c>
      <c r="P4364" s="2"/>
      <c r="Q4364" s="2"/>
    </row>
    <row r="4365" spans="1:17" x14ac:dyDescent="0.25">
      <c r="A4365" t="s">
        <v>7181</v>
      </c>
      <c r="B4365" s="1">
        <v>43449</v>
      </c>
      <c r="C4365" s="1">
        <v>43455</v>
      </c>
      <c r="D4365" t="s">
        <v>14</v>
      </c>
      <c r="E4365" t="s">
        <v>400</v>
      </c>
      <c r="F4365">
        <v>0</v>
      </c>
      <c r="G4365">
        <v>10000000</v>
      </c>
      <c r="H4365">
        <v>0</v>
      </c>
      <c r="I4365">
        <v>0</v>
      </c>
      <c r="J4365">
        <v>0</v>
      </c>
      <c r="K4365">
        <v>9.43</v>
      </c>
      <c r="L4365" t="s">
        <v>16</v>
      </c>
      <c r="M4365" s="2">
        <v>94300000</v>
      </c>
      <c r="N4365" s="2" t="str">
        <f>VLOOKUP(Tabla1[[#This Row],[nemo]],'Nemos y clasificaciones'!$A$2:$B$5000,2,FALSE)</f>
        <v>CFI</v>
      </c>
      <c r="O4365" s="2" t="str">
        <f>VLOOKUP(Tabla1[[#This Row],[nemo]],'Nemos y clasificaciones'!$A$1:$C$3000,3,FALSE)</f>
        <v>CFI</v>
      </c>
      <c r="P4365" s="2"/>
      <c r="Q4365" s="2"/>
    </row>
    <row r="4366" spans="1:17" x14ac:dyDescent="0.25">
      <c r="A4366" t="s">
        <v>724</v>
      </c>
      <c r="B4366" s="1">
        <v>44398</v>
      </c>
      <c r="C4366" s="1">
        <v>44404</v>
      </c>
      <c r="D4366" t="s">
        <v>14</v>
      </c>
      <c r="E4366" t="s">
        <v>400</v>
      </c>
      <c r="F4366">
        <v>0</v>
      </c>
      <c r="G4366">
        <v>10000000</v>
      </c>
      <c r="H4366">
        <v>0</v>
      </c>
      <c r="I4366">
        <v>0</v>
      </c>
      <c r="J4366">
        <v>0</v>
      </c>
      <c r="K4366">
        <v>9.2810000000000006</v>
      </c>
      <c r="L4366" t="s">
        <v>16</v>
      </c>
      <c r="M4366" s="2">
        <v>92810000</v>
      </c>
      <c r="N4366" s="2" t="str">
        <f>VLOOKUP(Tabla1[[#This Row],[nemo]],'Nemos y clasificaciones'!$A$2:$B$5000,2,FALSE)</f>
        <v>CFI</v>
      </c>
      <c r="O4366" s="2" t="str">
        <f>VLOOKUP(Tabla1[[#This Row],[nemo]],'Nemos y clasificaciones'!$A$1:$C$3000,3,FALSE)</f>
        <v>CFI</v>
      </c>
      <c r="P4366" s="2"/>
      <c r="Q4366" s="2"/>
    </row>
    <row r="4367" spans="1:17" x14ac:dyDescent="0.25">
      <c r="A4367" t="s">
        <v>10799</v>
      </c>
      <c r="B4367" s="1">
        <v>42480</v>
      </c>
      <c r="C4367" s="1">
        <v>42486</v>
      </c>
      <c r="D4367" t="s">
        <v>14</v>
      </c>
      <c r="E4367" t="s">
        <v>1882</v>
      </c>
      <c r="F4367">
        <v>0</v>
      </c>
      <c r="G4367">
        <v>33392179</v>
      </c>
      <c r="H4367">
        <v>0</v>
      </c>
      <c r="I4367">
        <v>0</v>
      </c>
      <c r="J4367">
        <v>0</v>
      </c>
      <c r="K4367">
        <v>1.7</v>
      </c>
      <c r="L4367" t="s">
        <v>16</v>
      </c>
      <c r="M4367" s="2">
        <v>56766704.299999997</v>
      </c>
      <c r="N4367" s="2" t="str">
        <f>VLOOKUP(Tabla1[[#This Row],[nemo]],'Nemos y clasificaciones'!$A$2:$B$5000,2,FALSE)</f>
        <v>INVERSIONES TRICAHUE S.A.</v>
      </c>
      <c r="O4367" s="2" t="str">
        <f>VLOOKUP(Tabla1[[#This Row],[nemo]],'Nemos y clasificaciones'!$A$1:$C$3000,3,FALSE)</f>
        <v>Eléctrico</v>
      </c>
      <c r="P4367" s="2"/>
      <c r="Q4367" s="2"/>
    </row>
    <row r="4368" spans="1:17" x14ac:dyDescent="0.25">
      <c r="A4368" t="s">
        <v>5738</v>
      </c>
      <c r="B4368" s="1">
        <v>43698</v>
      </c>
      <c r="C4368" s="1">
        <v>43704</v>
      </c>
      <c r="D4368" t="s">
        <v>14</v>
      </c>
      <c r="E4368" t="s">
        <v>400</v>
      </c>
      <c r="F4368">
        <v>0</v>
      </c>
      <c r="G4368">
        <v>10000000</v>
      </c>
      <c r="H4368">
        <v>0</v>
      </c>
      <c r="I4368">
        <v>0</v>
      </c>
      <c r="J4368">
        <v>0</v>
      </c>
      <c r="K4368">
        <v>9.18</v>
      </c>
      <c r="L4368" t="s">
        <v>16</v>
      </c>
      <c r="M4368" s="2">
        <v>91800000</v>
      </c>
      <c r="N4368" s="2" t="str">
        <f>VLOOKUP(Tabla1[[#This Row],[nemo]],'Nemos y clasificaciones'!$A$2:$B$5000,2,FALSE)</f>
        <v>CFI</v>
      </c>
      <c r="O4368" s="2" t="str">
        <f>VLOOKUP(Tabla1[[#This Row],[nemo]],'Nemos y clasificaciones'!$A$1:$C$3000,3,FALSE)</f>
        <v>CFI</v>
      </c>
      <c r="P4368" s="2"/>
      <c r="Q4368" s="2"/>
    </row>
    <row r="4369" spans="1:17" x14ac:dyDescent="0.25">
      <c r="A4369" t="s">
        <v>999</v>
      </c>
      <c r="B4369" s="1">
        <v>44370</v>
      </c>
      <c r="C4369" s="1">
        <v>44377</v>
      </c>
      <c r="D4369" t="s">
        <v>14</v>
      </c>
      <c r="E4369" t="s">
        <v>400</v>
      </c>
      <c r="F4369">
        <v>0</v>
      </c>
      <c r="G4369">
        <v>10000000</v>
      </c>
      <c r="H4369">
        <v>0</v>
      </c>
      <c r="I4369">
        <v>0</v>
      </c>
      <c r="J4369">
        <v>0</v>
      </c>
      <c r="K4369">
        <v>8.8130000000000006</v>
      </c>
      <c r="L4369" t="s">
        <v>16</v>
      </c>
      <c r="M4369" s="2">
        <v>88130000</v>
      </c>
      <c r="N4369" s="2" t="str">
        <f>VLOOKUP(Tabla1[[#This Row],[nemo]],'Nemos y clasificaciones'!$A$2:$B$5000,2,FALSE)</f>
        <v>CFI</v>
      </c>
      <c r="O4369" s="2" t="str">
        <f>VLOOKUP(Tabla1[[#This Row],[nemo]],'Nemos y clasificaciones'!$A$1:$C$3000,3,FALSE)</f>
        <v>CFI</v>
      </c>
      <c r="P4369" s="2"/>
      <c r="Q4369" s="2"/>
    </row>
    <row r="4370" spans="1:17" x14ac:dyDescent="0.25">
      <c r="A4370" t="s">
        <v>5822</v>
      </c>
      <c r="B4370" s="1">
        <v>43669</v>
      </c>
      <c r="C4370" s="1">
        <v>43675</v>
      </c>
      <c r="D4370" t="s">
        <v>14</v>
      </c>
      <c r="E4370" t="s">
        <v>400</v>
      </c>
      <c r="F4370">
        <v>0</v>
      </c>
      <c r="G4370">
        <v>10000000</v>
      </c>
      <c r="H4370">
        <v>0</v>
      </c>
      <c r="I4370">
        <v>0</v>
      </c>
      <c r="J4370">
        <v>0</v>
      </c>
      <c r="K4370">
        <v>8.6430000000000007</v>
      </c>
      <c r="L4370" t="s">
        <v>16</v>
      </c>
      <c r="M4370" s="2">
        <v>86430000</v>
      </c>
      <c r="N4370" s="2" t="str">
        <f>VLOOKUP(Tabla1[[#This Row],[nemo]],'Nemos y clasificaciones'!$A$2:$B$5000,2,FALSE)</f>
        <v>CFI</v>
      </c>
      <c r="O4370" s="2" t="str">
        <f>VLOOKUP(Tabla1[[#This Row],[nemo]],'Nemos y clasificaciones'!$A$1:$C$3000,3,FALSE)</f>
        <v>CFI</v>
      </c>
      <c r="P4370" s="2"/>
      <c r="Q4370" s="2"/>
    </row>
    <row r="4371" spans="1:17" x14ac:dyDescent="0.25">
      <c r="A4371" t="s">
        <v>1726</v>
      </c>
      <c r="B4371" s="1">
        <v>44335</v>
      </c>
      <c r="C4371" s="1">
        <v>44342</v>
      </c>
      <c r="D4371" t="s">
        <v>14</v>
      </c>
      <c r="E4371" t="s">
        <v>400</v>
      </c>
      <c r="F4371">
        <v>0</v>
      </c>
      <c r="G4371">
        <v>10000000</v>
      </c>
      <c r="H4371">
        <v>0</v>
      </c>
      <c r="I4371">
        <v>0</v>
      </c>
      <c r="J4371">
        <v>0</v>
      </c>
      <c r="K4371">
        <v>8.0709999999999997</v>
      </c>
      <c r="L4371" t="s">
        <v>16</v>
      </c>
      <c r="M4371" s="2">
        <v>80710000</v>
      </c>
      <c r="N4371" s="2" t="str">
        <f>VLOOKUP(Tabla1[[#This Row],[nemo]],'Nemos y clasificaciones'!$A$2:$B$5000,2,FALSE)</f>
        <v>CFI</v>
      </c>
      <c r="O4371" s="2" t="str">
        <f>VLOOKUP(Tabla1[[#This Row],[nemo]],'Nemos y clasificaciones'!$A$1:$C$3000,3,FALSE)</f>
        <v>CFI</v>
      </c>
      <c r="P4371" s="2"/>
      <c r="Q4371" s="2"/>
    </row>
    <row r="4372" spans="1:17" x14ac:dyDescent="0.25">
      <c r="A4372" t="s">
        <v>2124</v>
      </c>
      <c r="B4372" s="1">
        <v>44307</v>
      </c>
      <c r="C4372" s="1">
        <v>44313</v>
      </c>
      <c r="D4372" t="s">
        <v>14</v>
      </c>
      <c r="E4372" t="s">
        <v>400</v>
      </c>
      <c r="F4372">
        <v>0</v>
      </c>
      <c r="G4372">
        <v>10000000</v>
      </c>
      <c r="H4372">
        <v>0</v>
      </c>
      <c r="I4372">
        <v>0</v>
      </c>
      <c r="J4372">
        <v>0</v>
      </c>
      <c r="K4372">
        <v>8.0389999999999997</v>
      </c>
      <c r="L4372" t="s">
        <v>16</v>
      </c>
      <c r="M4372" s="2">
        <v>80390000</v>
      </c>
      <c r="N4372" s="2" t="str">
        <f>VLOOKUP(Tabla1[[#This Row],[nemo]],'Nemos y clasificaciones'!$A$2:$B$5000,2,FALSE)</f>
        <v>CFI</v>
      </c>
      <c r="O4372" s="2" t="str">
        <f>VLOOKUP(Tabla1[[#This Row],[nemo]],'Nemos y clasificaciones'!$A$1:$C$3000,3,FALSE)</f>
        <v>CFI</v>
      </c>
      <c r="P4372" s="2"/>
      <c r="Q4372" s="2"/>
    </row>
    <row r="4373" spans="1:17" x14ac:dyDescent="0.25">
      <c r="A4373" t="s">
        <v>3549</v>
      </c>
      <c r="B4373" s="1">
        <v>44064</v>
      </c>
      <c r="C4373" s="1">
        <v>44070</v>
      </c>
      <c r="D4373" t="s">
        <v>14</v>
      </c>
      <c r="E4373" t="s">
        <v>400</v>
      </c>
      <c r="F4373">
        <v>0</v>
      </c>
      <c r="G4373">
        <v>10000000</v>
      </c>
      <c r="H4373">
        <v>0</v>
      </c>
      <c r="I4373">
        <v>0</v>
      </c>
      <c r="J4373">
        <v>0</v>
      </c>
      <c r="K4373">
        <v>7.5620000000000003</v>
      </c>
      <c r="L4373" t="s">
        <v>16</v>
      </c>
      <c r="M4373" s="2">
        <v>75620000</v>
      </c>
      <c r="N4373" s="2" t="str">
        <f>VLOOKUP(Tabla1[[#This Row],[nemo]],'Nemos y clasificaciones'!$A$2:$B$5000,2,FALSE)</f>
        <v>CFI</v>
      </c>
      <c r="O4373" s="2" t="str">
        <f>VLOOKUP(Tabla1[[#This Row],[nemo]],'Nemos y clasificaciones'!$A$1:$C$3000,3,FALSE)</f>
        <v>CFI</v>
      </c>
      <c r="P4373" s="2"/>
      <c r="Q4373" s="2"/>
    </row>
    <row r="4374" spans="1:17" x14ac:dyDescent="0.25">
      <c r="A4374" t="s">
        <v>6296</v>
      </c>
      <c r="B4374" s="1">
        <v>43601</v>
      </c>
      <c r="C4374" s="1">
        <v>43608</v>
      </c>
      <c r="D4374" t="s">
        <v>14</v>
      </c>
      <c r="E4374" t="s">
        <v>400</v>
      </c>
      <c r="F4374">
        <v>0</v>
      </c>
      <c r="G4374">
        <v>10000000</v>
      </c>
      <c r="H4374">
        <v>0</v>
      </c>
      <c r="I4374">
        <v>0</v>
      </c>
      <c r="J4374">
        <v>0</v>
      </c>
      <c r="K4374">
        <v>7.2130000000000001</v>
      </c>
      <c r="L4374" t="s">
        <v>16</v>
      </c>
      <c r="M4374" s="2">
        <v>72130000</v>
      </c>
      <c r="N4374" s="2" t="str">
        <f>VLOOKUP(Tabla1[[#This Row],[nemo]],'Nemos y clasificaciones'!$A$2:$B$5000,2,FALSE)</f>
        <v>CFI</v>
      </c>
      <c r="O4374" s="2" t="str">
        <f>VLOOKUP(Tabla1[[#This Row],[nemo]],'Nemos y clasificaciones'!$A$1:$C$3000,3,FALSE)</f>
        <v>CFI</v>
      </c>
      <c r="P4374" s="2"/>
      <c r="Q4374" s="2"/>
    </row>
    <row r="4375" spans="1:17" x14ac:dyDescent="0.25">
      <c r="A4375" t="s">
        <v>4543</v>
      </c>
      <c r="B4375" s="1">
        <v>43944</v>
      </c>
      <c r="C4375" s="1">
        <v>43950</v>
      </c>
      <c r="D4375" t="s">
        <v>14</v>
      </c>
      <c r="E4375" t="s">
        <v>400</v>
      </c>
      <c r="F4375">
        <v>0</v>
      </c>
      <c r="G4375">
        <v>10000000</v>
      </c>
      <c r="H4375">
        <v>0</v>
      </c>
      <c r="I4375">
        <v>0</v>
      </c>
      <c r="J4375">
        <v>0</v>
      </c>
      <c r="K4375">
        <v>4.4710000000000001</v>
      </c>
      <c r="L4375" t="s">
        <v>16</v>
      </c>
      <c r="M4375" s="2">
        <v>44710000</v>
      </c>
      <c r="N4375" s="2" t="str">
        <f>VLOOKUP(Tabla1[[#This Row],[nemo]],'Nemos y clasificaciones'!$A$2:$B$5000,2,FALSE)</f>
        <v>CFI</v>
      </c>
      <c r="O4375" s="2" t="str">
        <f>VLOOKUP(Tabla1[[#This Row],[nemo]],'Nemos y clasificaciones'!$A$1:$C$3000,3,FALSE)</f>
        <v>CFI</v>
      </c>
      <c r="P4375" s="2"/>
      <c r="Q4375" s="2"/>
    </row>
    <row r="4376" spans="1:17" x14ac:dyDescent="0.25">
      <c r="A4376" t="s">
        <v>4245</v>
      </c>
      <c r="B4376" s="1">
        <v>43973</v>
      </c>
      <c r="C4376" s="1">
        <v>43979</v>
      </c>
      <c r="D4376" t="s">
        <v>14</v>
      </c>
      <c r="E4376" t="s">
        <v>400</v>
      </c>
      <c r="F4376">
        <v>0</v>
      </c>
      <c r="G4376">
        <v>10000000</v>
      </c>
      <c r="H4376">
        <v>0</v>
      </c>
      <c r="I4376">
        <v>0</v>
      </c>
      <c r="J4376">
        <v>0</v>
      </c>
      <c r="K4376">
        <v>3.351</v>
      </c>
      <c r="L4376" t="s">
        <v>16</v>
      </c>
      <c r="M4376" s="2">
        <v>33510000</v>
      </c>
      <c r="N4376" s="2" t="str">
        <f>VLOOKUP(Tabla1[[#This Row],[nemo]],'Nemos y clasificaciones'!$A$2:$B$5000,2,FALSE)</f>
        <v>CFI</v>
      </c>
      <c r="O4376" s="2" t="str">
        <f>VLOOKUP(Tabla1[[#This Row],[nemo]],'Nemos y clasificaciones'!$A$1:$C$3000,3,FALSE)</f>
        <v>CFI</v>
      </c>
      <c r="P4376" s="2"/>
      <c r="Q4376" s="2"/>
    </row>
    <row r="4377" spans="1:17" x14ac:dyDescent="0.25">
      <c r="A4377" t="s">
        <v>3765</v>
      </c>
      <c r="B4377" s="1">
        <v>44005</v>
      </c>
      <c r="C4377" s="1">
        <v>44012</v>
      </c>
      <c r="D4377" t="s">
        <v>14</v>
      </c>
      <c r="E4377" t="s">
        <v>400</v>
      </c>
      <c r="F4377">
        <v>0</v>
      </c>
      <c r="G4377">
        <v>10000000</v>
      </c>
      <c r="H4377">
        <v>0</v>
      </c>
      <c r="I4377">
        <v>0</v>
      </c>
      <c r="J4377">
        <v>0</v>
      </c>
      <c r="K4377">
        <v>2.1760000000000002</v>
      </c>
      <c r="L4377" t="s">
        <v>16</v>
      </c>
      <c r="M4377" s="2">
        <v>21760000</v>
      </c>
      <c r="N4377" s="2" t="str">
        <f>VLOOKUP(Tabla1[[#This Row],[nemo]],'Nemos y clasificaciones'!$A$2:$B$5000,2,FALSE)</f>
        <v>CFI</v>
      </c>
      <c r="O4377" s="2" t="str">
        <f>VLOOKUP(Tabla1[[#This Row],[nemo]],'Nemos y clasificaciones'!$A$1:$C$3000,3,FALSE)</f>
        <v>CFI</v>
      </c>
      <c r="P4377" s="2"/>
      <c r="Q4377" s="2"/>
    </row>
    <row r="4378" spans="1:17" x14ac:dyDescent="0.25">
      <c r="A4378" t="s">
        <v>2764</v>
      </c>
      <c r="B4378" s="1">
        <v>44188</v>
      </c>
      <c r="C4378" s="1">
        <v>44195</v>
      </c>
      <c r="D4378" t="s">
        <v>14</v>
      </c>
      <c r="E4378" t="s">
        <v>996</v>
      </c>
      <c r="F4378">
        <v>0</v>
      </c>
      <c r="G4378">
        <v>10000000</v>
      </c>
      <c r="H4378">
        <v>0</v>
      </c>
      <c r="I4378">
        <v>0</v>
      </c>
      <c r="J4378">
        <v>0</v>
      </c>
      <c r="K4378">
        <v>676.63900000000001</v>
      </c>
      <c r="L4378" t="s">
        <v>19</v>
      </c>
      <c r="M4378" s="2">
        <v>6766390000</v>
      </c>
      <c r="N4378" s="2" t="str">
        <f>VLOOKUP(Tabla1[[#This Row],[nemo]],'Nemos y clasificaciones'!$A$2:$B$5000,2,FALSE)</f>
        <v>CFI</v>
      </c>
      <c r="O4378" s="2" t="str">
        <f>VLOOKUP(Tabla1[[#This Row],[nemo]],'Nemos y clasificaciones'!$A$1:$C$3000,3,FALSE)</f>
        <v>CFI</v>
      </c>
      <c r="P4378" s="2"/>
      <c r="Q4378" s="2"/>
    </row>
    <row r="4379" spans="1:17" x14ac:dyDescent="0.25">
      <c r="A4379" t="s">
        <v>995</v>
      </c>
      <c r="B4379" s="1">
        <v>44370</v>
      </c>
      <c r="C4379" s="1">
        <v>44377</v>
      </c>
      <c r="D4379" t="s">
        <v>14</v>
      </c>
      <c r="E4379" t="s">
        <v>996</v>
      </c>
      <c r="F4379">
        <v>0</v>
      </c>
      <c r="G4379">
        <v>10000000</v>
      </c>
      <c r="H4379">
        <v>0</v>
      </c>
      <c r="I4379">
        <v>0</v>
      </c>
      <c r="J4379">
        <v>0</v>
      </c>
      <c r="K4379">
        <v>503.67399999999998</v>
      </c>
      <c r="L4379" t="s">
        <v>19</v>
      </c>
      <c r="M4379" s="2">
        <v>5036740000</v>
      </c>
      <c r="N4379" s="2" t="str">
        <f>VLOOKUP(Tabla1[[#This Row],[nemo]],'Nemos y clasificaciones'!$A$2:$B$5000,2,FALSE)</f>
        <v>CFI</v>
      </c>
      <c r="O4379" s="2" t="str">
        <f>VLOOKUP(Tabla1[[#This Row],[nemo]],'Nemos y clasificaciones'!$A$1:$C$3000,3,FALSE)</f>
        <v>CFI</v>
      </c>
      <c r="P4379" s="2"/>
      <c r="Q4379" s="2"/>
    </row>
    <row r="4380" spans="1:17" x14ac:dyDescent="0.25">
      <c r="A4380" t="s">
        <v>3226</v>
      </c>
      <c r="B4380" s="1">
        <v>44132</v>
      </c>
      <c r="C4380" s="1">
        <v>44139</v>
      </c>
      <c r="D4380" t="s">
        <v>14</v>
      </c>
      <c r="E4380" t="s">
        <v>996</v>
      </c>
      <c r="F4380">
        <v>0</v>
      </c>
      <c r="G4380">
        <v>10000000</v>
      </c>
      <c r="H4380">
        <v>0</v>
      </c>
      <c r="I4380">
        <v>0</v>
      </c>
      <c r="J4380">
        <v>0</v>
      </c>
      <c r="K4380">
        <v>433.221</v>
      </c>
      <c r="L4380" t="s">
        <v>19</v>
      </c>
      <c r="M4380" s="2">
        <v>4332210000</v>
      </c>
      <c r="N4380" s="2" t="str">
        <f>VLOOKUP(Tabla1[[#This Row],[nemo]],'Nemos y clasificaciones'!$A$2:$B$5000,2,FALSE)</f>
        <v>CFI</v>
      </c>
      <c r="O4380" s="2" t="str">
        <f>VLOOKUP(Tabla1[[#This Row],[nemo]],'Nemos y clasificaciones'!$A$1:$C$3000,3,FALSE)</f>
        <v>CFI</v>
      </c>
      <c r="P4380" s="2"/>
      <c r="Q4380" s="2"/>
    </row>
    <row r="4381" spans="1:17" x14ac:dyDescent="0.25">
      <c r="A4381" t="s">
        <v>9501</v>
      </c>
      <c r="B4381" s="1">
        <v>42873</v>
      </c>
      <c r="C4381" s="1">
        <v>42879</v>
      </c>
      <c r="D4381" t="s">
        <v>14</v>
      </c>
      <c r="E4381" t="s">
        <v>6301</v>
      </c>
      <c r="F4381">
        <v>0</v>
      </c>
      <c r="G4381">
        <v>1400</v>
      </c>
      <c r="H4381">
        <v>0</v>
      </c>
      <c r="I4381">
        <v>0</v>
      </c>
      <c r="J4381">
        <v>0</v>
      </c>
      <c r="K4381">
        <v>39617</v>
      </c>
      <c r="L4381" t="s">
        <v>19</v>
      </c>
      <c r="M4381" s="2">
        <v>55463800</v>
      </c>
      <c r="N4381" s="2" t="str">
        <f>VLOOKUP(Tabla1[[#This Row],[nemo]],'Nemos y clasificaciones'!$A$2:$B$5000,2,FALSE)</f>
        <v>CLUB HIPICO DE SANTIAGO S.A.</v>
      </c>
      <c r="O4381" s="2" t="str">
        <f>VLOOKUP(Tabla1[[#This Row],[nemo]],'Nemos y clasificaciones'!$A$1:$C$3000,3,FALSE)</f>
        <v>Recreación y servicios educacionales</v>
      </c>
      <c r="P4381" s="2"/>
      <c r="Q4381" s="2"/>
    </row>
    <row r="4382" spans="1:17" x14ac:dyDescent="0.25">
      <c r="A4382" t="s">
        <v>4084</v>
      </c>
      <c r="B4382" s="1">
        <v>43987</v>
      </c>
      <c r="C4382" s="1">
        <v>43993</v>
      </c>
      <c r="D4382" t="s">
        <v>14</v>
      </c>
      <c r="E4382" t="s">
        <v>996</v>
      </c>
      <c r="F4382">
        <v>0</v>
      </c>
      <c r="G4382">
        <v>10000000</v>
      </c>
      <c r="H4382">
        <v>0</v>
      </c>
      <c r="I4382">
        <v>0</v>
      </c>
      <c r="J4382">
        <v>0</v>
      </c>
      <c r="K4382">
        <v>304.01400000000001</v>
      </c>
      <c r="L4382" t="s">
        <v>19</v>
      </c>
      <c r="M4382" s="2">
        <v>3040140000</v>
      </c>
      <c r="N4382" s="2" t="str">
        <f>VLOOKUP(Tabla1[[#This Row],[nemo]],'Nemos y clasificaciones'!$A$2:$B$5000,2,FALSE)</f>
        <v>CFI</v>
      </c>
      <c r="O4382" s="2" t="str">
        <f>VLOOKUP(Tabla1[[#This Row],[nemo]],'Nemos y clasificaciones'!$A$1:$C$3000,3,FALSE)</f>
        <v>CFI</v>
      </c>
      <c r="P4382" s="2"/>
      <c r="Q4382" s="2"/>
    </row>
    <row r="4383" spans="1:17" x14ac:dyDescent="0.25">
      <c r="A4383" t="s">
        <v>2320</v>
      </c>
      <c r="B4383" s="1">
        <v>44282</v>
      </c>
      <c r="C4383" s="1">
        <v>44291</v>
      </c>
      <c r="D4383" t="s">
        <v>14</v>
      </c>
      <c r="E4383" t="s">
        <v>996</v>
      </c>
      <c r="F4383">
        <v>0</v>
      </c>
      <c r="G4383">
        <v>1099939</v>
      </c>
      <c r="H4383">
        <v>0</v>
      </c>
      <c r="I4383">
        <v>0</v>
      </c>
      <c r="J4383">
        <v>0</v>
      </c>
      <c r="K4383">
        <v>563.58399999999995</v>
      </c>
      <c r="L4383" t="s">
        <v>19</v>
      </c>
      <c r="M4383" s="2">
        <v>619908021.37600005</v>
      </c>
      <c r="N4383" s="2" t="str">
        <f>VLOOKUP(Tabla1[[#This Row],[nemo]],'Nemos y clasificaciones'!$A$2:$B$5000,2,FALSE)</f>
        <v>CFI</v>
      </c>
      <c r="O4383" s="2" t="str">
        <f>VLOOKUP(Tabla1[[#This Row],[nemo]],'Nemos y clasificaciones'!$A$1:$C$3000,3,FALSE)</f>
        <v>CFI</v>
      </c>
      <c r="P4383" s="2"/>
      <c r="Q4383" s="2"/>
    </row>
    <row r="4384" spans="1:17" x14ac:dyDescent="0.25">
      <c r="A4384" t="s">
        <v>3632</v>
      </c>
      <c r="B4384" s="1">
        <v>44036</v>
      </c>
      <c r="C4384" s="1">
        <v>44042</v>
      </c>
      <c r="D4384" t="s">
        <v>14</v>
      </c>
      <c r="E4384" t="s">
        <v>996</v>
      </c>
      <c r="F4384">
        <v>0</v>
      </c>
      <c r="G4384">
        <v>1124609</v>
      </c>
      <c r="H4384">
        <v>0</v>
      </c>
      <c r="I4384">
        <v>0</v>
      </c>
      <c r="J4384">
        <v>0</v>
      </c>
      <c r="K4384">
        <v>413.33</v>
      </c>
      <c r="L4384" t="s">
        <v>19</v>
      </c>
      <c r="M4384" s="2">
        <v>464834637.97000003</v>
      </c>
      <c r="N4384" s="2" t="str">
        <f>VLOOKUP(Tabla1[[#This Row],[nemo]],'Nemos y clasificaciones'!$A$2:$B$5000,2,FALSE)</f>
        <v>CFI</v>
      </c>
      <c r="O4384" s="2" t="str">
        <f>VLOOKUP(Tabla1[[#This Row],[nemo]],'Nemos y clasificaciones'!$A$1:$C$3000,3,FALSE)</f>
        <v>CFI</v>
      </c>
      <c r="P4384" s="2"/>
      <c r="Q4384" s="2"/>
    </row>
    <row r="4385" spans="1:17" x14ac:dyDescent="0.25">
      <c r="A4385" t="s">
        <v>2763</v>
      </c>
      <c r="B4385" s="1">
        <v>44188</v>
      </c>
      <c r="C4385" s="1">
        <v>44195</v>
      </c>
      <c r="D4385" t="s">
        <v>14</v>
      </c>
      <c r="E4385" t="s">
        <v>998</v>
      </c>
      <c r="F4385">
        <v>0</v>
      </c>
      <c r="G4385">
        <v>10000000</v>
      </c>
      <c r="H4385">
        <v>0</v>
      </c>
      <c r="I4385">
        <v>0</v>
      </c>
      <c r="J4385">
        <v>0</v>
      </c>
      <c r="K4385">
        <v>676.75199999999995</v>
      </c>
      <c r="L4385" t="s">
        <v>19</v>
      </c>
      <c r="M4385" s="2">
        <v>6767520000</v>
      </c>
      <c r="N4385" s="2" t="str">
        <f>VLOOKUP(Tabla1[[#This Row],[nemo]],'Nemos y clasificaciones'!$A$2:$B$5000,2,FALSE)</f>
        <v>CFI</v>
      </c>
      <c r="O4385" s="2" t="str">
        <f>VLOOKUP(Tabla1[[#This Row],[nemo]],'Nemos y clasificaciones'!$A$1:$C$3000,3,FALSE)</f>
        <v>CFI</v>
      </c>
      <c r="P4385" s="2"/>
      <c r="Q4385" s="2"/>
    </row>
    <row r="4386" spans="1:17" x14ac:dyDescent="0.25">
      <c r="A4386" t="s">
        <v>997</v>
      </c>
      <c r="B4386" s="1">
        <v>44370</v>
      </c>
      <c r="C4386" s="1">
        <v>44377</v>
      </c>
      <c r="D4386" t="s">
        <v>14</v>
      </c>
      <c r="E4386" t="s">
        <v>998</v>
      </c>
      <c r="F4386">
        <v>0</v>
      </c>
      <c r="G4386">
        <v>10000000</v>
      </c>
      <c r="H4386">
        <v>0</v>
      </c>
      <c r="I4386">
        <v>0</v>
      </c>
      <c r="J4386">
        <v>0</v>
      </c>
      <c r="K4386">
        <v>503.745</v>
      </c>
      <c r="L4386" t="s">
        <v>19</v>
      </c>
      <c r="M4386" s="2">
        <v>5037450000</v>
      </c>
      <c r="N4386" s="2" t="str">
        <f>VLOOKUP(Tabla1[[#This Row],[nemo]],'Nemos y clasificaciones'!$A$2:$B$5000,2,FALSE)</f>
        <v>CFI</v>
      </c>
      <c r="O4386" s="2" t="str">
        <f>VLOOKUP(Tabla1[[#This Row],[nemo]],'Nemos y clasificaciones'!$A$1:$C$3000,3,FALSE)</f>
        <v>CFI</v>
      </c>
      <c r="P4386" s="2"/>
      <c r="Q4386" s="2"/>
    </row>
    <row r="4387" spans="1:17" x14ac:dyDescent="0.25">
      <c r="A4387" t="s">
        <v>3227</v>
      </c>
      <c r="B4387" s="1">
        <v>44132</v>
      </c>
      <c r="C4387" s="1">
        <v>44139</v>
      </c>
      <c r="D4387" t="s">
        <v>14</v>
      </c>
      <c r="E4387" t="s">
        <v>998</v>
      </c>
      <c r="F4387">
        <v>0</v>
      </c>
      <c r="G4387">
        <v>10000000</v>
      </c>
      <c r="H4387">
        <v>0</v>
      </c>
      <c r="I4387">
        <v>0</v>
      </c>
      <c r="J4387">
        <v>0</v>
      </c>
      <c r="K4387">
        <v>433.28899999999999</v>
      </c>
      <c r="L4387" t="s">
        <v>19</v>
      </c>
      <c r="M4387" s="2">
        <v>4332890000</v>
      </c>
      <c r="N4387" s="2" t="str">
        <f>VLOOKUP(Tabla1[[#This Row],[nemo]],'Nemos y clasificaciones'!$A$2:$B$5000,2,FALSE)</f>
        <v>CFI</v>
      </c>
      <c r="O4387" s="2" t="str">
        <f>VLOOKUP(Tabla1[[#This Row],[nemo]],'Nemos y clasificaciones'!$A$1:$C$3000,3,FALSE)</f>
        <v>CFI</v>
      </c>
      <c r="P4387" s="2"/>
      <c r="Q4387" s="2"/>
    </row>
    <row r="4388" spans="1:17" x14ac:dyDescent="0.25">
      <c r="A4388" t="s">
        <v>4085</v>
      </c>
      <c r="B4388" s="1">
        <v>43987</v>
      </c>
      <c r="C4388" s="1">
        <v>43993</v>
      </c>
      <c r="D4388" t="s">
        <v>14</v>
      </c>
      <c r="E4388" t="s">
        <v>998</v>
      </c>
      <c r="F4388">
        <v>0</v>
      </c>
      <c r="G4388">
        <v>10000000</v>
      </c>
      <c r="H4388">
        <v>0</v>
      </c>
      <c r="I4388">
        <v>0</v>
      </c>
      <c r="J4388">
        <v>0</v>
      </c>
      <c r="K4388">
        <v>304.01400000000001</v>
      </c>
      <c r="L4388" t="s">
        <v>19</v>
      </c>
      <c r="M4388" s="2">
        <v>3040140000</v>
      </c>
      <c r="N4388" s="2" t="str">
        <f>VLOOKUP(Tabla1[[#This Row],[nemo]],'Nemos y clasificaciones'!$A$2:$B$5000,2,FALSE)</f>
        <v>CFI</v>
      </c>
      <c r="O4388" s="2" t="str">
        <f>VLOOKUP(Tabla1[[#This Row],[nemo]],'Nemos y clasificaciones'!$A$1:$C$3000,3,FALSE)</f>
        <v>CFI</v>
      </c>
      <c r="P4388" s="2"/>
      <c r="Q4388" s="2"/>
    </row>
    <row r="4389" spans="1:17" x14ac:dyDescent="0.25">
      <c r="A4389" t="s">
        <v>2318</v>
      </c>
      <c r="B4389" s="1">
        <v>44282</v>
      </c>
      <c r="C4389" s="1">
        <v>44291</v>
      </c>
      <c r="D4389" t="s">
        <v>14</v>
      </c>
      <c r="E4389" t="s">
        <v>998</v>
      </c>
      <c r="F4389">
        <v>0</v>
      </c>
      <c r="G4389">
        <v>75000</v>
      </c>
      <c r="H4389">
        <v>0</v>
      </c>
      <c r="I4389">
        <v>0</v>
      </c>
      <c r="J4389">
        <v>0</v>
      </c>
      <c r="K4389">
        <v>563.66300000000001</v>
      </c>
      <c r="L4389" t="s">
        <v>19</v>
      </c>
      <c r="M4389" s="2">
        <v>42274725</v>
      </c>
      <c r="N4389" s="2" t="str">
        <f>VLOOKUP(Tabla1[[#This Row],[nemo]],'Nemos y clasificaciones'!$A$2:$B$5000,2,FALSE)</f>
        <v>CFI</v>
      </c>
      <c r="O4389" s="2" t="str">
        <f>VLOOKUP(Tabla1[[#This Row],[nemo]],'Nemos y clasificaciones'!$A$1:$C$3000,3,FALSE)</f>
        <v>CFI</v>
      </c>
      <c r="P4389" s="2"/>
      <c r="Q4389" s="2"/>
    </row>
    <row r="4390" spans="1:17" x14ac:dyDescent="0.25">
      <c r="A4390" t="s">
        <v>3628</v>
      </c>
      <c r="B4390" s="1">
        <v>44036</v>
      </c>
      <c r="C4390" s="1">
        <v>44042</v>
      </c>
      <c r="D4390" t="s">
        <v>14</v>
      </c>
      <c r="E4390" t="s">
        <v>998</v>
      </c>
      <c r="F4390">
        <v>0</v>
      </c>
      <c r="G4390">
        <v>75000</v>
      </c>
      <c r="H4390">
        <v>0</v>
      </c>
      <c r="I4390">
        <v>0</v>
      </c>
      <c r="J4390">
        <v>0</v>
      </c>
      <c r="K4390">
        <v>413.33</v>
      </c>
      <c r="L4390" t="s">
        <v>19</v>
      </c>
      <c r="M4390" s="2">
        <v>30999750</v>
      </c>
      <c r="N4390" s="2" t="str">
        <f>VLOOKUP(Tabla1[[#This Row],[nemo]],'Nemos y clasificaciones'!$A$2:$B$5000,2,FALSE)</f>
        <v>CFI</v>
      </c>
      <c r="O4390" s="2" t="str">
        <f>VLOOKUP(Tabla1[[#This Row],[nemo]],'Nemos y clasificaciones'!$A$1:$C$3000,3,FALSE)</f>
        <v>CFI</v>
      </c>
      <c r="P4390" s="2"/>
      <c r="Q4390" s="2"/>
    </row>
    <row r="4391" spans="1:17" x14ac:dyDescent="0.25">
      <c r="A4391" t="s">
        <v>2767</v>
      </c>
      <c r="B4391" s="1">
        <v>44188</v>
      </c>
      <c r="C4391" s="1">
        <v>44195</v>
      </c>
      <c r="D4391" t="s">
        <v>14</v>
      </c>
      <c r="E4391" t="s">
        <v>1003</v>
      </c>
      <c r="F4391">
        <v>0</v>
      </c>
      <c r="G4391">
        <v>10000000</v>
      </c>
      <c r="H4391">
        <v>0</v>
      </c>
      <c r="I4391">
        <v>0</v>
      </c>
      <c r="J4391">
        <v>0</v>
      </c>
      <c r="K4391">
        <v>674.94600000000003</v>
      </c>
      <c r="L4391" t="s">
        <v>19</v>
      </c>
      <c r="M4391" s="2">
        <v>6749460000</v>
      </c>
      <c r="N4391" s="2" t="str">
        <f>VLOOKUP(Tabla1[[#This Row],[nemo]],'Nemos y clasificaciones'!$A$2:$B$5000,2,FALSE)</f>
        <v>CFI</v>
      </c>
      <c r="O4391" s="2" t="str">
        <f>VLOOKUP(Tabla1[[#This Row],[nemo]],'Nemos y clasificaciones'!$A$1:$C$3000,3,FALSE)</f>
        <v>CFI</v>
      </c>
      <c r="P4391" s="2"/>
      <c r="Q4391" s="2"/>
    </row>
    <row r="4392" spans="1:17" x14ac:dyDescent="0.25">
      <c r="A4392" t="s">
        <v>2321</v>
      </c>
      <c r="B4392" s="1">
        <v>44282</v>
      </c>
      <c r="C4392" s="1">
        <v>44291</v>
      </c>
      <c r="D4392" t="s">
        <v>14</v>
      </c>
      <c r="E4392" t="s">
        <v>1003</v>
      </c>
      <c r="F4392">
        <v>0</v>
      </c>
      <c r="G4392">
        <v>10000000</v>
      </c>
      <c r="H4392">
        <v>0</v>
      </c>
      <c r="I4392">
        <v>0</v>
      </c>
      <c r="J4392">
        <v>0</v>
      </c>
      <c r="K4392">
        <v>561.48299999999995</v>
      </c>
      <c r="L4392" t="s">
        <v>19</v>
      </c>
      <c r="M4392" s="2">
        <v>5614830000</v>
      </c>
      <c r="N4392" s="2" t="str">
        <f>VLOOKUP(Tabla1[[#This Row],[nemo]],'Nemos y clasificaciones'!$A$2:$B$5000,2,FALSE)</f>
        <v>CFI</v>
      </c>
      <c r="O4392" s="2" t="str">
        <f>VLOOKUP(Tabla1[[#This Row],[nemo]],'Nemos y clasificaciones'!$A$1:$C$3000,3,FALSE)</f>
        <v>CFI</v>
      </c>
      <c r="P4392" s="2"/>
      <c r="Q4392" s="2"/>
    </row>
    <row r="4393" spans="1:17" x14ac:dyDescent="0.25">
      <c r="A4393" t="s">
        <v>1002</v>
      </c>
      <c r="B4393" s="1">
        <v>44370</v>
      </c>
      <c r="C4393" s="1">
        <v>44377</v>
      </c>
      <c r="D4393" t="s">
        <v>14</v>
      </c>
      <c r="E4393" t="s">
        <v>1003</v>
      </c>
      <c r="F4393">
        <v>0</v>
      </c>
      <c r="G4393">
        <v>10000000</v>
      </c>
      <c r="H4393">
        <v>0</v>
      </c>
      <c r="I4393">
        <v>0</v>
      </c>
      <c r="J4393">
        <v>0</v>
      </c>
      <c r="K4393">
        <v>501.49200000000002</v>
      </c>
      <c r="L4393" t="s">
        <v>19</v>
      </c>
      <c r="M4393" s="2">
        <v>5014920000</v>
      </c>
      <c r="N4393" s="2" t="str">
        <f>VLOOKUP(Tabla1[[#This Row],[nemo]],'Nemos y clasificaciones'!$A$2:$B$5000,2,FALSE)</f>
        <v>CFI</v>
      </c>
      <c r="O4393" s="2" t="str">
        <f>VLOOKUP(Tabla1[[#This Row],[nemo]],'Nemos y clasificaciones'!$A$1:$C$3000,3,FALSE)</f>
        <v>CFI</v>
      </c>
      <c r="P4393" s="2"/>
      <c r="Q4393" s="2"/>
    </row>
    <row r="4394" spans="1:17" x14ac:dyDescent="0.25">
      <c r="A4394" t="s">
        <v>3228</v>
      </c>
      <c r="B4394" s="1">
        <v>44132</v>
      </c>
      <c r="C4394" s="1">
        <v>44139</v>
      </c>
      <c r="D4394" t="s">
        <v>14</v>
      </c>
      <c r="E4394" t="s">
        <v>1003</v>
      </c>
      <c r="F4394">
        <v>0</v>
      </c>
      <c r="G4394">
        <v>10000000</v>
      </c>
      <c r="H4394">
        <v>0</v>
      </c>
      <c r="I4394">
        <v>0</v>
      </c>
      <c r="J4394">
        <v>0</v>
      </c>
      <c r="K4394">
        <v>432.39400000000001</v>
      </c>
      <c r="L4394" t="s">
        <v>19</v>
      </c>
      <c r="M4394" s="2">
        <v>4323940000</v>
      </c>
      <c r="N4394" s="2" t="str">
        <f>VLOOKUP(Tabla1[[#This Row],[nemo]],'Nemos y clasificaciones'!$A$2:$B$5000,2,FALSE)</f>
        <v>CFI</v>
      </c>
      <c r="O4394" s="2" t="str">
        <f>VLOOKUP(Tabla1[[#This Row],[nemo]],'Nemos y clasificaciones'!$A$1:$C$3000,3,FALSE)</f>
        <v>CFI</v>
      </c>
      <c r="P4394" s="2"/>
      <c r="Q4394" s="2"/>
    </row>
    <row r="4395" spans="1:17" x14ac:dyDescent="0.25">
      <c r="A4395" t="s">
        <v>3640</v>
      </c>
      <c r="B4395" s="1">
        <v>44036</v>
      </c>
      <c r="C4395" s="1">
        <v>44042</v>
      </c>
      <c r="D4395" t="s">
        <v>14</v>
      </c>
      <c r="E4395" t="s">
        <v>1003</v>
      </c>
      <c r="F4395">
        <v>0</v>
      </c>
      <c r="G4395">
        <v>10000000</v>
      </c>
      <c r="H4395">
        <v>0</v>
      </c>
      <c r="I4395">
        <v>0</v>
      </c>
      <c r="J4395">
        <v>0</v>
      </c>
      <c r="K4395">
        <v>412.85</v>
      </c>
      <c r="L4395" t="s">
        <v>19</v>
      </c>
      <c r="M4395" s="2">
        <v>4128500000</v>
      </c>
      <c r="N4395" s="2" t="str">
        <f>VLOOKUP(Tabla1[[#This Row],[nemo]],'Nemos y clasificaciones'!$A$2:$B$5000,2,FALSE)</f>
        <v>CFI</v>
      </c>
      <c r="O4395" s="2" t="str">
        <f>VLOOKUP(Tabla1[[#This Row],[nemo]],'Nemos y clasificaciones'!$A$1:$C$3000,3,FALSE)</f>
        <v>CFI</v>
      </c>
      <c r="P4395" s="2"/>
      <c r="Q4395" s="2"/>
    </row>
    <row r="4396" spans="1:17" x14ac:dyDescent="0.25">
      <c r="A4396" t="s">
        <v>4083</v>
      </c>
      <c r="B4396" s="1">
        <v>43987</v>
      </c>
      <c r="C4396" s="1">
        <v>43993</v>
      </c>
      <c r="D4396" t="s">
        <v>14</v>
      </c>
      <c r="E4396" t="s">
        <v>1003</v>
      </c>
      <c r="F4396">
        <v>0</v>
      </c>
      <c r="G4396">
        <v>10000000</v>
      </c>
      <c r="H4396">
        <v>0</v>
      </c>
      <c r="I4396">
        <v>0</v>
      </c>
      <c r="J4396">
        <v>0</v>
      </c>
      <c r="K4396">
        <v>303.83999999999997</v>
      </c>
      <c r="L4396" t="s">
        <v>19</v>
      </c>
      <c r="M4396" s="2">
        <v>3038400000</v>
      </c>
      <c r="N4396" s="2" t="str">
        <f>VLOOKUP(Tabla1[[#This Row],[nemo]],'Nemos y clasificaciones'!$A$2:$B$5000,2,FALSE)</f>
        <v>CFI</v>
      </c>
      <c r="O4396" s="2" t="str">
        <f>VLOOKUP(Tabla1[[#This Row],[nemo]],'Nemos y clasificaciones'!$A$1:$C$3000,3,FALSE)</f>
        <v>CFI</v>
      </c>
      <c r="P4396" s="2"/>
      <c r="Q4396" s="2"/>
    </row>
    <row r="4397" spans="1:17" x14ac:dyDescent="0.25">
      <c r="A4397" t="s">
        <v>2766</v>
      </c>
      <c r="B4397" s="1">
        <v>44188</v>
      </c>
      <c r="C4397" s="1">
        <v>44195</v>
      </c>
      <c r="D4397" t="s">
        <v>14</v>
      </c>
      <c r="E4397" t="s">
        <v>1001</v>
      </c>
      <c r="F4397">
        <v>0</v>
      </c>
      <c r="G4397">
        <v>10000000</v>
      </c>
      <c r="H4397">
        <v>0</v>
      </c>
      <c r="I4397">
        <v>0</v>
      </c>
      <c r="J4397">
        <v>0</v>
      </c>
      <c r="K4397">
        <v>673.72799999999995</v>
      </c>
      <c r="L4397" t="s">
        <v>19</v>
      </c>
      <c r="M4397" s="2">
        <v>6737280000</v>
      </c>
      <c r="N4397" s="2" t="str">
        <f>VLOOKUP(Tabla1[[#This Row],[nemo]],'Nemos y clasificaciones'!$A$2:$B$5000,2,FALSE)</f>
        <v>CFI</v>
      </c>
      <c r="O4397" s="2" t="str">
        <f>VLOOKUP(Tabla1[[#This Row],[nemo]],'Nemos y clasificaciones'!$A$1:$C$3000,3,FALSE)</f>
        <v>CFI</v>
      </c>
      <c r="P4397" s="2"/>
      <c r="Q4397" s="2"/>
    </row>
    <row r="4398" spans="1:17" x14ac:dyDescent="0.25">
      <c r="A4398" t="s">
        <v>2322</v>
      </c>
      <c r="B4398" s="1">
        <v>44282</v>
      </c>
      <c r="C4398" s="1">
        <v>44291</v>
      </c>
      <c r="D4398" t="s">
        <v>14</v>
      </c>
      <c r="E4398" t="s">
        <v>1001</v>
      </c>
      <c r="F4398">
        <v>0</v>
      </c>
      <c r="G4398">
        <v>10000000</v>
      </c>
      <c r="H4398">
        <v>0</v>
      </c>
      <c r="I4398">
        <v>0</v>
      </c>
      <c r="J4398">
        <v>0</v>
      </c>
      <c r="K4398">
        <v>559.72699999999998</v>
      </c>
      <c r="L4398" t="s">
        <v>19</v>
      </c>
      <c r="M4398" s="2">
        <v>5597270000</v>
      </c>
      <c r="N4398" s="2" t="str">
        <f>VLOOKUP(Tabla1[[#This Row],[nemo]],'Nemos y clasificaciones'!$A$2:$B$5000,2,FALSE)</f>
        <v>CFI</v>
      </c>
      <c r="O4398" s="2" t="str">
        <f>VLOOKUP(Tabla1[[#This Row],[nemo]],'Nemos y clasificaciones'!$A$1:$C$3000,3,FALSE)</f>
        <v>CFI</v>
      </c>
      <c r="P4398" s="2"/>
      <c r="Q4398" s="2"/>
    </row>
    <row r="4399" spans="1:17" x14ac:dyDescent="0.25">
      <c r="A4399" t="s">
        <v>1000</v>
      </c>
      <c r="B4399" s="1">
        <v>44370</v>
      </c>
      <c r="C4399" s="1">
        <v>44377</v>
      </c>
      <c r="D4399" t="s">
        <v>14</v>
      </c>
      <c r="E4399" t="s">
        <v>1001</v>
      </c>
      <c r="F4399">
        <v>0</v>
      </c>
      <c r="G4399">
        <v>10000000</v>
      </c>
      <c r="H4399">
        <v>0</v>
      </c>
      <c r="I4399">
        <v>0</v>
      </c>
      <c r="J4399">
        <v>0</v>
      </c>
      <c r="K4399">
        <v>499.61900000000003</v>
      </c>
      <c r="L4399" t="s">
        <v>19</v>
      </c>
      <c r="M4399" s="2">
        <v>4996190000</v>
      </c>
      <c r="N4399" s="2" t="str">
        <f>VLOOKUP(Tabla1[[#This Row],[nemo]],'Nemos y clasificaciones'!$A$2:$B$5000,2,FALSE)</f>
        <v>CFI</v>
      </c>
      <c r="O4399" s="2" t="str">
        <f>VLOOKUP(Tabla1[[#This Row],[nemo]],'Nemos y clasificaciones'!$A$1:$C$3000,3,FALSE)</f>
        <v>CFI</v>
      </c>
      <c r="P4399" s="2"/>
      <c r="Q4399" s="2"/>
    </row>
    <row r="4400" spans="1:17" x14ac:dyDescent="0.25">
      <c r="A4400" t="s">
        <v>3229</v>
      </c>
      <c r="B4400" s="1">
        <v>44132</v>
      </c>
      <c r="C4400" s="1">
        <v>44139</v>
      </c>
      <c r="D4400" t="s">
        <v>14</v>
      </c>
      <c r="E4400" t="s">
        <v>1001</v>
      </c>
      <c r="F4400">
        <v>0</v>
      </c>
      <c r="G4400">
        <v>10000000</v>
      </c>
      <c r="H4400">
        <v>0</v>
      </c>
      <c r="I4400">
        <v>0</v>
      </c>
      <c r="J4400">
        <v>0</v>
      </c>
      <c r="K4400">
        <v>431.84800000000001</v>
      </c>
      <c r="L4400" t="s">
        <v>19</v>
      </c>
      <c r="M4400" s="2">
        <v>4318480000</v>
      </c>
      <c r="N4400" s="2" t="str">
        <f>VLOOKUP(Tabla1[[#This Row],[nemo]],'Nemos y clasificaciones'!$A$2:$B$5000,2,FALSE)</f>
        <v>CFI</v>
      </c>
      <c r="O4400" s="2" t="str">
        <f>VLOOKUP(Tabla1[[#This Row],[nemo]],'Nemos y clasificaciones'!$A$1:$C$3000,3,FALSE)</f>
        <v>CFI</v>
      </c>
      <c r="P4400" s="2"/>
      <c r="Q4400" s="2"/>
    </row>
    <row r="4401" spans="1:17" x14ac:dyDescent="0.25">
      <c r="A4401" t="s">
        <v>4086</v>
      </c>
      <c r="B4401" s="1">
        <v>43987</v>
      </c>
      <c r="C4401" s="1">
        <v>43993</v>
      </c>
      <c r="D4401" t="s">
        <v>14</v>
      </c>
      <c r="E4401" t="s">
        <v>1001</v>
      </c>
      <c r="F4401">
        <v>0</v>
      </c>
      <c r="G4401">
        <v>10000000</v>
      </c>
      <c r="H4401">
        <v>0</v>
      </c>
      <c r="I4401">
        <v>0</v>
      </c>
      <c r="J4401">
        <v>0</v>
      </c>
      <c r="K4401">
        <v>303.66699999999997</v>
      </c>
      <c r="L4401" t="s">
        <v>19</v>
      </c>
      <c r="M4401" s="2">
        <v>3036670000</v>
      </c>
      <c r="N4401" s="2" t="str">
        <f>VLOOKUP(Tabla1[[#This Row],[nemo]],'Nemos y clasificaciones'!$A$2:$B$5000,2,FALSE)</f>
        <v>CFI</v>
      </c>
      <c r="O4401" s="2" t="str">
        <f>VLOOKUP(Tabla1[[#This Row],[nemo]],'Nemos y clasificaciones'!$A$1:$C$3000,3,FALSE)</f>
        <v>CFI</v>
      </c>
      <c r="P4401" s="2"/>
      <c r="Q4401" s="2"/>
    </row>
    <row r="4402" spans="1:17" x14ac:dyDescent="0.25">
      <c r="A4402" t="s">
        <v>3629</v>
      </c>
      <c r="B4402" s="1">
        <v>44036</v>
      </c>
      <c r="C4402" s="1">
        <v>44042</v>
      </c>
      <c r="D4402" t="s">
        <v>14</v>
      </c>
      <c r="E4402" t="s">
        <v>1001</v>
      </c>
      <c r="F4402">
        <v>0</v>
      </c>
      <c r="G4402">
        <v>223999</v>
      </c>
      <c r="H4402">
        <v>0</v>
      </c>
      <c r="I4402">
        <v>0</v>
      </c>
      <c r="J4402">
        <v>0</v>
      </c>
      <c r="K4402">
        <v>412.37</v>
      </c>
      <c r="L4402" t="s">
        <v>19</v>
      </c>
      <c r="M4402" s="2">
        <v>92370467.629999995</v>
      </c>
      <c r="N4402" s="2" t="str">
        <f>VLOOKUP(Tabla1[[#This Row],[nemo]],'Nemos y clasificaciones'!$A$2:$B$5000,2,FALSE)</f>
        <v>CFI</v>
      </c>
      <c r="O4402" s="2" t="str">
        <f>VLOOKUP(Tabla1[[#This Row],[nemo]],'Nemos y clasificaciones'!$A$1:$C$3000,3,FALSE)</f>
        <v>CFI</v>
      </c>
      <c r="P4402" s="2"/>
      <c r="Q4402" s="2"/>
    </row>
    <row r="4403" spans="1:17" x14ac:dyDescent="0.25">
      <c r="A4403" t="s">
        <v>510</v>
      </c>
      <c r="B4403" s="1">
        <v>44420</v>
      </c>
      <c r="C4403" s="1">
        <v>44426</v>
      </c>
      <c r="D4403" t="s">
        <v>86</v>
      </c>
      <c r="E4403" t="s">
        <v>511</v>
      </c>
      <c r="F4403">
        <v>0</v>
      </c>
      <c r="G4403">
        <v>38493151</v>
      </c>
      <c r="H4403">
        <v>0</v>
      </c>
      <c r="I4403">
        <v>0</v>
      </c>
      <c r="J4403">
        <v>0</v>
      </c>
      <c r="K4403">
        <v>1E-3</v>
      </c>
      <c r="L4403" t="s">
        <v>23</v>
      </c>
      <c r="M4403" s="3">
        <v>38493.150999999998</v>
      </c>
      <c r="N4403" s="2" t="str">
        <f>VLOOKUP(Tabla1[[#This Row],[nemo]],'Nemos y clasificaciones'!$A$2:$B$5000,2,FALSE)</f>
        <v>CFI</v>
      </c>
      <c r="O4403" s="3" t="str">
        <f>VLOOKUP(Tabla1[[#This Row],[nemo]],'Nemos y clasificaciones'!$A$1:$C$3000,3,FALSE)</f>
        <v>CFI</v>
      </c>
      <c r="P4403" s="3"/>
      <c r="Q4403" s="3"/>
    </row>
    <row r="4404" spans="1:17" x14ac:dyDescent="0.25">
      <c r="A4404" t="s">
        <v>6753</v>
      </c>
      <c r="B4404" s="1">
        <v>43545</v>
      </c>
      <c r="C4404" s="1">
        <v>43551</v>
      </c>
      <c r="D4404" t="s">
        <v>14</v>
      </c>
      <c r="E4404" t="s">
        <v>386</v>
      </c>
      <c r="F4404">
        <v>0</v>
      </c>
      <c r="G4404">
        <v>5001043</v>
      </c>
      <c r="H4404">
        <v>0</v>
      </c>
      <c r="I4404">
        <v>0</v>
      </c>
      <c r="J4404">
        <v>0</v>
      </c>
      <c r="K4404">
        <v>2608.259</v>
      </c>
      <c r="L4404" t="s">
        <v>19</v>
      </c>
      <c r="M4404" s="2">
        <v>13044015414.136999</v>
      </c>
      <c r="N4404" s="2" t="str">
        <f>VLOOKUP(Tabla1[[#This Row],[nemo]],'Nemos y clasificaciones'!$A$2:$B$5000,2,FALSE)</f>
        <v>CFI</v>
      </c>
      <c r="O4404" s="2" t="str">
        <f>VLOOKUP(Tabla1[[#This Row],[nemo]],'Nemos y clasificaciones'!$A$1:$C$3000,3,FALSE)</f>
        <v>CFI</v>
      </c>
      <c r="P4404" s="2"/>
      <c r="Q4404" s="2"/>
    </row>
    <row r="4405" spans="1:17" x14ac:dyDescent="0.25">
      <c r="A4405" t="s">
        <v>5273</v>
      </c>
      <c r="B4405" s="1">
        <v>43811</v>
      </c>
      <c r="C4405" s="1">
        <v>43817</v>
      </c>
      <c r="D4405" t="s">
        <v>14</v>
      </c>
      <c r="E4405" t="s">
        <v>386</v>
      </c>
      <c r="F4405">
        <v>0</v>
      </c>
      <c r="G4405">
        <v>5001043</v>
      </c>
      <c r="H4405">
        <v>0</v>
      </c>
      <c r="I4405">
        <v>0</v>
      </c>
      <c r="J4405">
        <v>0</v>
      </c>
      <c r="K4405">
        <v>240.90600000000001</v>
      </c>
      <c r="L4405" t="s">
        <v>19</v>
      </c>
      <c r="M4405" s="2">
        <v>1204781264.9579999</v>
      </c>
      <c r="N4405" s="2" t="str">
        <f>VLOOKUP(Tabla1[[#This Row],[nemo]],'Nemos y clasificaciones'!$A$2:$B$5000,2,FALSE)</f>
        <v>CFI</v>
      </c>
      <c r="O4405" s="2" t="str">
        <f>VLOOKUP(Tabla1[[#This Row],[nemo]],'Nemos y clasificaciones'!$A$1:$C$3000,3,FALSE)</f>
        <v>CFI</v>
      </c>
      <c r="P4405" s="2"/>
      <c r="Q4405" s="2"/>
    </row>
    <row r="4406" spans="1:17" x14ac:dyDescent="0.25">
      <c r="A4406" t="s">
        <v>6225</v>
      </c>
      <c r="B4406" s="1">
        <v>43609</v>
      </c>
      <c r="C4406" s="1">
        <v>43615</v>
      </c>
      <c r="D4406" t="s">
        <v>14</v>
      </c>
      <c r="E4406" t="s">
        <v>386</v>
      </c>
      <c r="F4406">
        <v>0</v>
      </c>
      <c r="G4406">
        <v>5001237</v>
      </c>
      <c r="H4406">
        <v>0</v>
      </c>
      <c r="I4406">
        <v>0</v>
      </c>
      <c r="J4406">
        <v>0</v>
      </c>
      <c r="K4406">
        <v>221.72399999999999</v>
      </c>
      <c r="L4406" t="s">
        <v>19</v>
      </c>
      <c r="M4406" s="2">
        <v>1108894272.5880001</v>
      </c>
      <c r="N4406" s="2" t="str">
        <f>VLOOKUP(Tabla1[[#This Row],[nemo]],'Nemos y clasificaciones'!$A$2:$B$5000,2,FALSE)</f>
        <v>CFI</v>
      </c>
      <c r="O4406" s="2" t="str">
        <f>VLOOKUP(Tabla1[[#This Row],[nemo]],'Nemos y clasificaciones'!$A$1:$C$3000,3,FALSE)</f>
        <v>CFI</v>
      </c>
      <c r="P4406" s="2"/>
      <c r="Q4406" s="2"/>
    </row>
    <row r="4407" spans="1:17" x14ac:dyDescent="0.25">
      <c r="A4407" t="s">
        <v>385</v>
      </c>
      <c r="B4407" s="1">
        <v>44218</v>
      </c>
      <c r="C4407" s="1">
        <v>44224</v>
      </c>
      <c r="D4407" t="s">
        <v>14</v>
      </c>
      <c r="E4407" t="s">
        <v>386</v>
      </c>
      <c r="F4407">
        <v>0</v>
      </c>
      <c r="G4407">
        <v>7764007</v>
      </c>
      <c r="H4407">
        <v>0</v>
      </c>
      <c r="I4407">
        <v>0</v>
      </c>
      <c r="J4407">
        <v>0</v>
      </c>
      <c r="K4407">
        <v>131</v>
      </c>
      <c r="L4407" t="s">
        <v>19</v>
      </c>
      <c r="M4407" s="2">
        <v>1017084917</v>
      </c>
      <c r="N4407" s="2" t="str">
        <f>VLOOKUP(Tabla1[[#This Row],[nemo]],'Nemos y clasificaciones'!$A$2:$B$5000,2,FALSE)</f>
        <v>CFI</v>
      </c>
      <c r="O4407" s="2" t="str">
        <f>VLOOKUP(Tabla1[[#This Row],[nemo]],'Nemos y clasificaciones'!$A$1:$C$3000,3,FALSE)</f>
        <v>CFI</v>
      </c>
      <c r="P4407" s="2"/>
      <c r="Q4407" s="2"/>
    </row>
    <row r="4408" spans="1:17" x14ac:dyDescent="0.25">
      <c r="A4408" t="s">
        <v>385</v>
      </c>
      <c r="B4408" s="1">
        <v>44246</v>
      </c>
      <c r="C4408" s="1">
        <v>44252</v>
      </c>
      <c r="D4408" t="s">
        <v>14</v>
      </c>
      <c r="E4408" t="s">
        <v>386</v>
      </c>
      <c r="F4408">
        <v>0</v>
      </c>
      <c r="G4408">
        <v>7689706</v>
      </c>
      <c r="H4408">
        <v>0</v>
      </c>
      <c r="I4408">
        <v>0</v>
      </c>
      <c r="J4408">
        <v>0</v>
      </c>
      <c r="K4408">
        <v>131</v>
      </c>
      <c r="L4408" t="s">
        <v>19</v>
      </c>
      <c r="M4408" s="2">
        <v>1007351486</v>
      </c>
      <c r="N4408" s="2" t="str">
        <f>VLOOKUP(Tabla1[[#This Row],[nemo]],'Nemos y clasificaciones'!$A$2:$B$5000,2,FALSE)</f>
        <v>CFI</v>
      </c>
      <c r="O4408" s="2" t="str">
        <f>VLOOKUP(Tabla1[[#This Row],[nemo]],'Nemos y clasificaciones'!$A$1:$C$3000,3,FALSE)</f>
        <v>CFI</v>
      </c>
      <c r="P4408" s="2"/>
      <c r="Q4408" s="2"/>
    </row>
    <row r="4409" spans="1:17" x14ac:dyDescent="0.25">
      <c r="A4409" t="s">
        <v>8686</v>
      </c>
      <c r="B4409" s="1">
        <v>43091</v>
      </c>
      <c r="C4409" s="1">
        <v>43098</v>
      </c>
      <c r="D4409" t="s">
        <v>14</v>
      </c>
      <c r="E4409" t="s">
        <v>386</v>
      </c>
      <c r="F4409">
        <v>0</v>
      </c>
      <c r="G4409">
        <v>2649829</v>
      </c>
      <c r="H4409">
        <v>0</v>
      </c>
      <c r="I4409">
        <v>0</v>
      </c>
      <c r="J4409">
        <v>0</v>
      </c>
      <c r="K4409">
        <v>377.79</v>
      </c>
      <c r="L4409" t="s">
        <v>19</v>
      </c>
      <c r="M4409" s="2">
        <v>1001078897.91</v>
      </c>
      <c r="N4409" s="2" t="str">
        <f>VLOOKUP(Tabla1[[#This Row],[nemo]],'Nemos y clasificaciones'!$A$2:$B$5000,2,FALSE)</f>
        <v>CFI</v>
      </c>
      <c r="O4409" s="2" t="str">
        <f>VLOOKUP(Tabla1[[#This Row],[nemo]],'Nemos y clasificaciones'!$A$1:$C$3000,3,FALSE)</f>
        <v>CFI</v>
      </c>
      <c r="P4409" s="2"/>
      <c r="Q4409" s="2"/>
    </row>
    <row r="4410" spans="1:17" x14ac:dyDescent="0.25">
      <c r="A4410" t="s">
        <v>385</v>
      </c>
      <c r="B4410" s="1">
        <v>44154</v>
      </c>
      <c r="C4410" s="1">
        <v>44160</v>
      </c>
      <c r="D4410" t="s">
        <v>14</v>
      </c>
      <c r="E4410" t="s">
        <v>386</v>
      </c>
      <c r="F4410">
        <v>0</v>
      </c>
      <c r="G4410">
        <v>7488213</v>
      </c>
      <c r="H4410">
        <v>0</v>
      </c>
      <c r="I4410">
        <v>0</v>
      </c>
      <c r="J4410">
        <v>0</v>
      </c>
      <c r="K4410">
        <v>131</v>
      </c>
      <c r="L4410" t="s">
        <v>19</v>
      </c>
      <c r="M4410" s="2">
        <v>980955903</v>
      </c>
      <c r="N4410" s="2" t="str">
        <f>VLOOKUP(Tabla1[[#This Row],[nemo]],'Nemos y clasificaciones'!$A$2:$B$5000,2,FALSE)</f>
        <v>CFI</v>
      </c>
      <c r="O4410" s="2" t="str">
        <f>VLOOKUP(Tabla1[[#This Row],[nemo]],'Nemos y clasificaciones'!$A$1:$C$3000,3,FALSE)</f>
        <v>CFI</v>
      </c>
      <c r="P4410" s="2"/>
      <c r="Q4410" s="2"/>
    </row>
    <row r="4411" spans="1:17" x14ac:dyDescent="0.25">
      <c r="A4411" t="s">
        <v>7582</v>
      </c>
      <c r="B4411" s="1">
        <v>43328</v>
      </c>
      <c r="C4411" s="1">
        <v>43334</v>
      </c>
      <c r="D4411" t="s">
        <v>14</v>
      </c>
      <c r="E4411" t="s">
        <v>386</v>
      </c>
      <c r="F4411">
        <v>0</v>
      </c>
      <c r="G4411">
        <v>3074297</v>
      </c>
      <c r="H4411">
        <v>0</v>
      </c>
      <c r="I4411">
        <v>0</v>
      </c>
      <c r="J4411">
        <v>0</v>
      </c>
      <c r="K4411">
        <v>275.67899999999997</v>
      </c>
      <c r="L4411" t="s">
        <v>19</v>
      </c>
      <c r="M4411" s="2">
        <v>847519122.66299999</v>
      </c>
      <c r="N4411" s="2" t="str">
        <f>VLOOKUP(Tabla1[[#This Row],[nemo]],'Nemos y clasificaciones'!$A$2:$B$5000,2,FALSE)</f>
        <v>CFI</v>
      </c>
      <c r="O4411" s="2" t="str">
        <f>VLOOKUP(Tabla1[[#This Row],[nemo]],'Nemos y clasificaciones'!$A$1:$C$3000,3,FALSE)</f>
        <v>CFI</v>
      </c>
      <c r="P4411" s="2"/>
      <c r="Q4411" s="2"/>
    </row>
    <row r="4412" spans="1:17" x14ac:dyDescent="0.25">
      <c r="A4412" t="s">
        <v>3454</v>
      </c>
      <c r="B4412" s="1">
        <v>44036</v>
      </c>
      <c r="C4412" s="1">
        <v>44042</v>
      </c>
      <c r="D4412" t="s">
        <v>14</v>
      </c>
      <c r="E4412" t="s">
        <v>386</v>
      </c>
      <c r="F4412">
        <v>0</v>
      </c>
      <c r="G4412">
        <v>5865863</v>
      </c>
      <c r="H4412">
        <v>0</v>
      </c>
      <c r="I4412">
        <v>0</v>
      </c>
      <c r="J4412">
        <v>0</v>
      </c>
      <c r="K4412">
        <v>130</v>
      </c>
      <c r="L4412" t="s">
        <v>19</v>
      </c>
      <c r="M4412" s="2">
        <v>762562190</v>
      </c>
      <c r="N4412" s="2" t="str">
        <f>VLOOKUP(Tabla1[[#This Row],[nemo]],'Nemos y clasificaciones'!$A$2:$B$5000,2,FALSE)</f>
        <v>CFI</v>
      </c>
      <c r="O4412" s="2" t="str">
        <f>VLOOKUP(Tabla1[[#This Row],[nemo]],'Nemos y clasificaciones'!$A$1:$C$3000,3,FALSE)</f>
        <v>CFI</v>
      </c>
      <c r="P4412" s="2"/>
      <c r="Q4412" s="2"/>
    </row>
    <row r="4413" spans="1:17" x14ac:dyDescent="0.25">
      <c r="A4413" t="s">
        <v>3454</v>
      </c>
      <c r="B4413" s="1">
        <v>44097</v>
      </c>
      <c r="C4413" s="1">
        <v>44103</v>
      </c>
      <c r="D4413" t="s">
        <v>14</v>
      </c>
      <c r="E4413" t="s">
        <v>386</v>
      </c>
      <c r="F4413">
        <v>0</v>
      </c>
      <c r="G4413">
        <v>5806612</v>
      </c>
      <c r="H4413">
        <v>0</v>
      </c>
      <c r="I4413">
        <v>0</v>
      </c>
      <c r="J4413">
        <v>0</v>
      </c>
      <c r="K4413">
        <v>130</v>
      </c>
      <c r="L4413" t="s">
        <v>19</v>
      </c>
      <c r="M4413" s="2">
        <v>754859560</v>
      </c>
      <c r="N4413" s="2" t="str">
        <f>VLOOKUP(Tabla1[[#This Row],[nemo]],'Nemos y clasificaciones'!$A$2:$B$5000,2,FALSE)</f>
        <v>CFI</v>
      </c>
      <c r="O4413" s="2" t="str">
        <f>VLOOKUP(Tabla1[[#This Row],[nemo]],'Nemos y clasificaciones'!$A$1:$C$3000,3,FALSE)</f>
        <v>CFI</v>
      </c>
      <c r="P4413" s="2"/>
      <c r="Q4413" s="2"/>
    </row>
    <row r="4414" spans="1:17" x14ac:dyDescent="0.25">
      <c r="A4414" t="s">
        <v>5604</v>
      </c>
      <c r="B4414" s="1">
        <v>43669</v>
      </c>
      <c r="C4414" s="1">
        <v>43675</v>
      </c>
      <c r="D4414" t="s">
        <v>14</v>
      </c>
      <c r="E4414" t="s">
        <v>386</v>
      </c>
      <c r="F4414">
        <v>0</v>
      </c>
      <c r="G4414">
        <v>5953712</v>
      </c>
      <c r="H4414">
        <v>0</v>
      </c>
      <c r="I4414">
        <v>0</v>
      </c>
      <c r="J4414">
        <v>0</v>
      </c>
      <c r="K4414">
        <v>126</v>
      </c>
      <c r="L4414" t="s">
        <v>19</v>
      </c>
      <c r="M4414" s="2">
        <v>750167712</v>
      </c>
      <c r="N4414" s="2" t="str">
        <f>VLOOKUP(Tabla1[[#This Row],[nemo]],'Nemos y clasificaciones'!$A$2:$B$5000,2,FALSE)</f>
        <v>CFI</v>
      </c>
      <c r="O4414" s="2" t="str">
        <f>VLOOKUP(Tabla1[[#This Row],[nemo]],'Nemos y clasificaciones'!$A$1:$C$3000,3,FALSE)</f>
        <v>CFI</v>
      </c>
      <c r="P4414" s="2"/>
      <c r="Q4414" s="2"/>
    </row>
    <row r="4415" spans="1:17" x14ac:dyDescent="0.25">
      <c r="A4415" t="s">
        <v>684</v>
      </c>
      <c r="B4415" s="1">
        <v>43637</v>
      </c>
      <c r="C4415" s="1">
        <v>43643</v>
      </c>
      <c r="D4415" t="s">
        <v>14</v>
      </c>
      <c r="E4415" t="s">
        <v>386</v>
      </c>
      <c r="F4415">
        <v>0</v>
      </c>
      <c r="G4415">
        <v>5953701</v>
      </c>
      <c r="H4415">
        <v>0</v>
      </c>
      <c r="I4415">
        <v>0</v>
      </c>
      <c r="J4415">
        <v>0</v>
      </c>
      <c r="K4415">
        <v>125</v>
      </c>
      <c r="L4415" t="s">
        <v>19</v>
      </c>
      <c r="M4415" s="2">
        <v>744212625</v>
      </c>
      <c r="N4415" s="2" t="str">
        <f>VLOOKUP(Tabla1[[#This Row],[nemo]],'Nemos y clasificaciones'!$A$2:$B$5000,2,FALSE)</f>
        <v>CFI</v>
      </c>
      <c r="O4415" s="2" t="str">
        <f>VLOOKUP(Tabla1[[#This Row],[nemo]],'Nemos y clasificaciones'!$A$1:$C$3000,3,FALSE)</f>
        <v>CFI</v>
      </c>
      <c r="P4415" s="2"/>
      <c r="Q4415" s="2"/>
    </row>
    <row r="4416" spans="1:17" x14ac:dyDescent="0.25">
      <c r="A4416" t="s">
        <v>11485</v>
      </c>
      <c r="B4416" s="1">
        <v>42164</v>
      </c>
      <c r="C4416" s="1">
        <v>42170</v>
      </c>
      <c r="D4416" t="s">
        <v>14</v>
      </c>
      <c r="E4416" t="s">
        <v>386</v>
      </c>
      <c r="F4416">
        <v>0</v>
      </c>
      <c r="G4416">
        <v>2649829</v>
      </c>
      <c r="H4416">
        <v>0</v>
      </c>
      <c r="I4416">
        <v>0</v>
      </c>
      <c r="J4416">
        <v>0</v>
      </c>
      <c r="K4416">
        <v>248</v>
      </c>
      <c r="L4416" t="s">
        <v>19</v>
      </c>
      <c r="M4416" s="2">
        <v>657157592</v>
      </c>
      <c r="N4416" s="2" t="str">
        <f>VLOOKUP(Tabla1[[#This Row],[nemo]],'Nemos y clasificaciones'!$A$2:$B$5000,2,FALSE)</f>
        <v>CFI</v>
      </c>
      <c r="O4416" s="2" t="str">
        <f>VLOOKUP(Tabla1[[#This Row],[nemo]],'Nemos y clasificaciones'!$A$1:$C$3000,3,FALSE)</f>
        <v>CFI</v>
      </c>
      <c r="P4416" s="2"/>
      <c r="Q4416" s="2"/>
    </row>
    <row r="4417" spans="1:17" x14ac:dyDescent="0.25">
      <c r="A4417" t="s">
        <v>385</v>
      </c>
      <c r="B4417" s="1">
        <v>44433</v>
      </c>
      <c r="C4417" s="1">
        <v>44439</v>
      </c>
      <c r="D4417" t="s">
        <v>14</v>
      </c>
      <c r="E4417" t="s">
        <v>386</v>
      </c>
      <c r="F4417">
        <v>0</v>
      </c>
      <c r="G4417">
        <v>5001043</v>
      </c>
      <c r="H4417">
        <v>0</v>
      </c>
      <c r="I4417">
        <v>0</v>
      </c>
      <c r="J4417">
        <v>0</v>
      </c>
      <c r="K4417">
        <v>131</v>
      </c>
      <c r="L4417" t="s">
        <v>19</v>
      </c>
      <c r="M4417" s="2">
        <v>655136633</v>
      </c>
      <c r="N4417" s="2" t="str">
        <f>VLOOKUP(Tabla1[[#This Row],[nemo]],'Nemos y clasificaciones'!$A$2:$B$5000,2,FALSE)</f>
        <v>CFI</v>
      </c>
      <c r="O4417" s="2" t="str">
        <f>VLOOKUP(Tabla1[[#This Row],[nemo]],'Nemos y clasificaciones'!$A$1:$C$3000,3,FALSE)</f>
        <v>CFI</v>
      </c>
      <c r="P4417" s="2"/>
      <c r="Q4417" s="2"/>
    </row>
    <row r="4418" spans="1:17" x14ac:dyDescent="0.25">
      <c r="A4418" t="s">
        <v>385</v>
      </c>
      <c r="B4418" s="1">
        <v>44398</v>
      </c>
      <c r="C4418" s="1">
        <v>44404</v>
      </c>
      <c r="D4418" t="s">
        <v>14</v>
      </c>
      <c r="E4418" t="s">
        <v>386</v>
      </c>
      <c r="F4418">
        <v>0</v>
      </c>
      <c r="G4418">
        <v>5001043</v>
      </c>
      <c r="H4418">
        <v>0</v>
      </c>
      <c r="I4418">
        <v>0</v>
      </c>
      <c r="J4418">
        <v>0</v>
      </c>
      <c r="K4418">
        <v>131</v>
      </c>
      <c r="L4418" t="s">
        <v>19</v>
      </c>
      <c r="M4418" s="2">
        <v>655136633</v>
      </c>
      <c r="N4418" s="2" t="str">
        <f>VLOOKUP(Tabla1[[#This Row],[nemo]],'Nemos y clasificaciones'!$A$2:$B$5000,2,FALSE)</f>
        <v>CFI</v>
      </c>
      <c r="O4418" s="2" t="str">
        <f>VLOOKUP(Tabla1[[#This Row],[nemo]],'Nemos y clasificaciones'!$A$1:$C$3000,3,FALSE)</f>
        <v>CFI</v>
      </c>
      <c r="P4418" s="2"/>
      <c r="Q4418" s="2"/>
    </row>
    <row r="4419" spans="1:17" x14ac:dyDescent="0.25">
      <c r="A4419" t="s">
        <v>385</v>
      </c>
      <c r="B4419" s="1">
        <v>44370</v>
      </c>
      <c r="C4419" s="1">
        <v>44377</v>
      </c>
      <c r="D4419" t="s">
        <v>14</v>
      </c>
      <c r="E4419" t="s">
        <v>386</v>
      </c>
      <c r="F4419">
        <v>0</v>
      </c>
      <c r="G4419">
        <v>5001043</v>
      </c>
      <c r="H4419">
        <v>0</v>
      </c>
      <c r="I4419">
        <v>0</v>
      </c>
      <c r="J4419">
        <v>0</v>
      </c>
      <c r="K4419">
        <v>131</v>
      </c>
      <c r="L4419" t="s">
        <v>19</v>
      </c>
      <c r="M4419" s="2">
        <v>655136633</v>
      </c>
      <c r="N4419" s="2" t="str">
        <f>VLOOKUP(Tabla1[[#This Row],[nemo]],'Nemos y clasificaciones'!$A$2:$B$5000,2,FALSE)</f>
        <v>CFI</v>
      </c>
      <c r="O4419" s="2" t="str">
        <f>VLOOKUP(Tabla1[[#This Row],[nemo]],'Nemos y clasificaciones'!$A$1:$C$3000,3,FALSE)</f>
        <v>CFI</v>
      </c>
      <c r="P4419" s="2"/>
      <c r="Q4419" s="2"/>
    </row>
    <row r="4420" spans="1:17" x14ac:dyDescent="0.25">
      <c r="A4420" t="s">
        <v>385</v>
      </c>
      <c r="B4420" s="1">
        <v>44335</v>
      </c>
      <c r="C4420" s="1">
        <v>44342</v>
      </c>
      <c r="D4420" t="s">
        <v>14</v>
      </c>
      <c r="E4420" t="s">
        <v>386</v>
      </c>
      <c r="F4420">
        <v>0</v>
      </c>
      <c r="G4420">
        <v>5001043</v>
      </c>
      <c r="H4420">
        <v>0</v>
      </c>
      <c r="I4420">
        <v>0</v>
      </c>
      <c r="J4420">
        <v>0</v>
      </c>
      <c r="K4420">
        <v>131</v>
      </c>
      <c r="L4420" t="s">
        <v>19</v>
      </c>
      <c r="M4420" s="2">
        <v>655136633</v>
      </c>
      <c r="N4420" s="2" t="str">
        <f>VLOOKUP(Tabla1[[#This Row],[nemo]],'Nemos y clasificaciones'!$A$2:$B$5000,2,FALSE)</f>
        <v>CFI</v>
      </c>
      <c r="O4420" s="2" t="str">
        <f>VLOOKUP(Tabla1[[#This Row],[nemo]],'Nemos y clasificaciones'!$A$1:$C$3000,3,FALSE)</f>
        <v>CFI</v>
      </c>
      <c r="P4420" s="2"/>
      <c r="Q4420" s="2"/>
    </row>
    <row r="4421" spans="1:17" x14ac:dyDescent="0.25">
      <c r="A4421" t="s">
        <v>385</v>
      </c>
      <c r="B4421" s="1">
        <v>44307</v>
      </c>
      <c r="C4421" s="1">
        <v>44313</v>
      </c>
      <c r="D4421" t="s">
        <v>14</v>
      </c>
      <c r="E4421" t="s">
        <v>386</v>
      </c>
      <c r="F4421">
        <v>0</v>
      </c>
      <c r="G4421">
        <v>5001043</v>
      </c>
      <c r="H4421">
        <v>0</v>
      </c>
      <c r="I4421">
        <v>0</v>
      </c>
      <c r="J4421">
        <v>0</v>
      </c>
      <c r="K4421">
        <v>131</v>
      </c>
      <c r="L4421" t="s">
        <v>19</v>
      </c>
      <c r="M4421" s="2">
        <v>655136633</v>
      </c>
      <c r="N4421" s="2" t="str">
        <f>VLOOKUP(Tabla1[[#This Row],[nemo]],'Nemos y clasificaciones'!$A$2:$B$5000,2,FALSE)</f>
        <v>CFI</v>
      </c>
      <c r="O4421" s="2" t="str">
        <f>VLOOKUP(Tabla1[[#This Row],[nemo]],'Nemos y clasificaciones'!$A$1:$C$3000,3,FALSE)</f>
        <v>CFI</v>
      </c>
      <c r="P4421" s="2"/>
      <c r="Q4421" s="2"/>
    </row>
    <row r="4422" spans="1:17" x14ac:dyDescent="0.25">
      <c r="A4422" t="s">
        <v>385</v>
      </c>
      <c r="B4422" s="1">
        <v>44279</v>
      </c>
      <c r="C4422" s="1">
        <v>44285</v>
      </c>
      <c r="D4422" t="s">
        <v>14</v>
      </c>
      <c r="E4422" t="s">
        <v>386</v>
      </c>
      <c r="F4422">
        <v>0</v>
      </c>
      <c r="G4422">
        <v>5001043</v>
      </c>
      <c r="H4422">
        <v>0</v>
      </c>
      <c r="I4422">
        <v>0</v>
      </c>
      <c r="J4422">
        <v>0</v>
      </c>
      <c r="K4422">
        <v>131</v>
      </c>
      <c r="L4422" t="s">
        <v>19</v>
      </c>
      <c r="M4422" s="2">
        <v>655136633</v>
      </c>
      <c r="N4422" s="2" t="str">
        <f>VLOOKUP(Tabla1[[#This Row],[nemo]],'Nemos y clasificaciones'!$A$2:$B$5000,2,FALSE)</f>
        <v>CFI</v>
      </c>
      <c r="O4422" s="2" t="str">
        <f>VLOOKUP(Tabla1[[#This Row],[nemo]],'Nemos y clasificaciones'!$A$1:$C$3000,3,FALSE)</f>
        <v>CFI</v>
      </c>
      <c r="P4422" s="2"/>
      <c r="Q4422" s="2"/>
    </row>
    <row r="4423" spans="1:17" x14ac:dyDescent="0.25">
      <c r="A4423" t="s">
        <v>385</v>
      </c>
      <c r="B4423" s="1">
        <v>44188</v>
      </c>
      <c r="C4423" s="1">
        <v>44195</v>
      </c>
      <c r="D4423" t="s">
        <v>14</v>
      </c>
      <c r="E4423" t="s">
        <v>386</v>
      </c>
      <c r="F4423">
        <v>0</v>
      </c>
      <c r="G4423">
        <v>5001043</v>
      </c>
      <c r="H4423">
        <v>0</v>
      </c>
      <c r="I4423">
        <v>0</v>
      </c>
      <c r="J4423">
        <v>0</v>
      </c>
      <c r="K4423">
        <v>131</v>
      </c>
      <c r="L4423" t="s">
        <v>19</v>
      </c>
      <c r="M4423" s="2">
        <v>655136633</v>
      </c>
      <c r="N4423" s="2" t="str">
        <f>VLOOKUP(Tabla1[[#This Row],[nemo]],'Nemos y clasificaciones'!$A$2:$B$5000,2,FALSE)</f>
        <v>CFI</v>
      </c>
      <c r="O4423" s="2" t="str">
        <f>VLOOKUP(Tabla1[[#This Row],[nemo]],'Nemos y clasificaciones'!$A$1:$C$3000,3,FALSE)</f>
        <v>CFI</v>
      </c>
      <c r="P4423" s="2"/>
      <c r="Q4423" s="2"/>
    </row>
    <row r="4424" spans="1:17" x14ac:dyDescent="0.25">
      <c r="A4424" t="s">
        <v>11710</v>
      </c>
      <c r="B4424" s="1">
        <v>42130</v>
      </c>
      <c r="C4424" s="1">
        <v>42136</v>
      </c>
      <c r="D4424" t="s">
        <v>14</v>
      </c>
      <c r="E4424" t="s">
        <v>6512</v>
      </c>
      <c r="F4424">
        <v>0</v>
      </c>
      <c r="G4424">
        <v>804681783</v>
      </c>
      <c r="H4424">
        <v>0</v>
      </c>
      <c r="I4424">
        <v>0</v>
      </c>
      <c r="J4424">
        <v>0</v>
      </c>
      <c r="K4424">
        <v>6.4000000000000001E-2</v>
      </c>
      <c r="L4424" t="s">
        <v>23</v>
      </c>
      <c r="M4424" s="2">
        <v>51499634.112000003</v>
      </c>
      <c r="N4424" s="2" t="str">
        <f>VLOOKUP(Tabla1[[#This Row],[nemo]],'Nemos y clasificaciones'!$A$2:$B$5000,2,FALSE)</f>
        <v>BANMEDICA S.A.</v>
      </c>
      <c r="O4424" s="2" t="str">
        <f>VLOOKUP(Tabla1[[#This Row],[nemo]],'Nemos y clasificaciones'!$A$1:$C$3000,3,FALSE)</f>
        <v>Servicios de salud</v>
      </c>
      <c r="P4424" s="2"/>
      <c r="Q4424" s="2"/>
    </row>
    <row r="4425" spans="1:17" x14ac:dyDescent="0.25">
      <c r="A4425" t="s">
        <v>385</v>
      </c>
      <c r="B4425" s="1">
        <v>44126</v>
      </c>
      <c r="C4425" s="1">
        <v>44132</v>
      </c>
      <c r="D4425" t="s">
        <v>14</v>
      </c>
      <c r="E4425" t="s">
        <v>386</v>
      </c>
      <c r="F4425">
        <v>0</v>
      </c>
      <c r="G4425">
        <v>5001043</v>
      </c>
      <c r="H4425">
        <v>0</v>
      </c>
      <c r="I4425">
        <v>0</v>
      </c>
      <c r="J4425">
        <v>0</v>
      </c>
      <c r="K4425">
        <v>131</v>
      </c>
      <c r="L4425" t="s">
        <v>19</v>
      </c>
      <c r="M4425" s="2">
        <v>655136633</v>
      </c>
      <c r="N4425" s="2" t="str">
        <f>VLOOKUP(Tabla1[[#This Row],[nemo]],'Nemos y clasificaciones'!$A$2:$B$5000,2,FALSE)</f>
        <v>CFI</v>
      </c>
      <c r="O4425" s="2" t="str">
        <f>VLOOKUP(Tabla1[[#This Row],[nemo]],'Nemos y clasificaciones'!$A$1:$C$3000,3,FALSE)</f>
        <v>CFI</v>
      </c>
      <c r="P4425" s="2"/>
      <c r="Q4425" s="2"/>
    </row>
    <row r="4426" spans="1:17" x14ac:dyDescent="0.25">
      <c r="A4426" t="s">
        <v>3454</v>
      </c>
      <c r="B4426" s="1">
        <v>44064</v>
      </c>
      <c r="C4426" s="1">
        <v>44070</v>
      </c>
      <c r="D4426" t="s">
        <v>14</v>
      </c>
      <c r="E4426" t="s">
        <v>386</v>
      </c>
      <c r="F4426">
        <v>0</v>
      </c>
      <c r="G4426">
        <v>5001043</v>
      </c>
      <c r="H4426">
        <v>0</v>
      </c>
      <c r="I4426">
        <v>0</v>
      </c>
      <c r="J4426">
        <v>0</v>
      </c>
      <c r="K4426">
        <v>130</v>
      </c>
      <c r="L4426" t="s">
        <v>19</v>
      </c>
      <c r="M4426" s="2">
        <v>650135590</v>
      </c>
      <c r="N4426" s="2" t="str">
        <f>VLOOKUP(Tabla1[[#This Row],[nemo]],'Nemos y clasificaciones'!$A$2:$B$5000,2,FALSE)</f>
        <v>CFI</v>
      </c>
      <c r="O4426" s="2" t="str">
        <f>VLOOKUP(Tabla1[[#This Row],[nemo]],'Nemos y clasificaciones'!$A$1:$C$3000,3,FALSE)</f>
        <v>CFI</v>
      </c>
      <c r="P4426" s="2"/>
      <c r="Q4426" s="2"/>
    </row>
    <row r="4427" spans="1:17" x14ac:dyDescent="0.25">
      <c r="A4427" t="s">
        <v>3741</v>
      </c>
      <c r="B4427" s="1">
        <v>44005</v>
      </c>
      <c r="C4427" s="1">
        <v>44012</v>
      </c>
      <c r="D4427" t="s">
        <v>14</v>
      </c>
      <c r="E4427" t="s">
        <v>386</v>
      </c>
      <c r="F4427">
        <v>0</v>
      </c>
      <c r="G4427">
        <v>5001043</v>
      </c>
      <c r="H4427">
        <v>0</v>
      </c>
      <c r="I4427">
        <v>0</v>
      </c>
      <c r="J4427">
        <v>0</v>
      </c>
      <c r="K4427">
        <v>129</v>
      </c>
      <c r="L4427" t="s">
        <v>19</v>
      </c>
      <c r="M4427" s="2">
        <v>645134547</v>
      </c>
      <c r="N4427" s="2" t="str">
        <f>VLOOKUP(Tabla1[[#This Row],[nemo]],'Nemos y clasificaciones'!$A$2:$B$5000,2,FALSE)</f>
        <v>CFI</v>
      </c>
      <c r="O4427" s="2" t="str">
        <f>VLOOKUP(Tabla1[[#This Row],[nemo]],'Nemos y clasificaciones'!$A$1:$C$3000,3,FALSE)</f>
        <v>CFI</v>
      </c>
      <c r="P4427" s="2"/>
      <c r="Q4427" s="2"/>
    </row>
    <row r="4428" spans="1:17" x14ac:dyDescent="0.25">
      <c r="A4428" t="s">
        <v>3741</v>
      </c>
      <c r="B4428" s="1">
        <v>43973</v>
      </c>
      <c r="C4428" s="1">
        <v>43979</v>
      </c>
      <c r="D4428" t="s">
        <v>14</v>
      </c>
      <c r="E4428" t="s">
        <v>386</v>
      </c>
      <c r="F4428">
        <v>0</v>
      </c>
      <c r="G4428">
        <v>5001043</v>
      </c>
      <c r="H4428">
        <v>0</v>
      </c>
      <c r="I4428">
        <v>0</v>
      </c>
      <c r="J4428">
        <v>0</v>
      </c>
      <c r="K4428">
        <v>129</v>
      </c>
      <c r="L4428" t="s">
        <v>19</v>
      </c>
      <c r="M4428" s="2">
        <v>645134547</v>
      </c>
      <c r="N4428" s="2" t="str">
        <f>VLOOKUP(Tabla1[[#This Row],[nemo]],'Nemos y clasificaciones'!$A$2:$B$5000,2,FALSE)</f>
        <v>CFI</v>
      </c>
      <c r="O4428" s="2" t="str">
        <f>VLOOKUP(Tabla1[[#This Row],[nemo]],'Nemos y clasificaciones'!$A$1:$C$3000,3,FALSE)</f>
        <v>CFI</v>
      </c>
      <c r="P4428" s="2"/>
      <c r="Q4428" s="2"/>
    </row>
    <row r="4429" spans="1:17" x14ac:dyDescent="0.25">
      <c r="A4429" t="s">
        <v>4521</v>
      </c>
      <c r="B4429" s="1">
        <v>43945</v>
      </c>
      <c r="C4429" s="1">
        <v>43951</v>
      </c>
      <c r="D4429" t="s">
        <v>14</v>
      </c>
      <c r="E4429" t="s">
        <v>386</v>
      </c>
      <c r="F4429">
        <v>0</v>
      </c>
      <c r="G4429">
        <v>5001043</v>
      </c>
      <c r="H4429">
        <v>0</v>
      </c>
      <c r="I4429">
        <v>0</v>
      </c>
      <c r="J4429">
        <v>0</v>
      </c>
      <c r="K4429">
        <v>129</v>
      </c>
      <c r="L4429" t="s">
        <v>19</v>
      </c>
      <c r="M4429" s="2">
        <v>645134547</v>
      </c>
      <c r="N4429" s="2" t="str">
        <f>VLOOKUP(Tabla1[[#This Row],[nemo]],'Nemos y clasificaciones'!$A$2:$B$5000,2,FALSE)</f>
        <v>CFI</v>
      </c>
      <c r="O4429" s="2" t="str">
        <f>VLOOKUP(Tabla1[[#This Row],[nemo]],'Nemos y clasificaciones'!$A$1:$C$3000,3,FALSE)</f>
        <v>CFI</v>
      </c>
      <c r="P4429" s="2"/>
      <c r="Q4429" s="2"/>
    </row>
    <row r="4430" spans="1:17" x14ac:dyDescent="0.25">
      <c r="A4430" t="s">
        <v>4721</v>
      </c>
      <c r="B4430" s="1">
        <v>43914</v>
      </c>
      <c r="C4430" s="1">
        <v>43920</v>
      </c>
      <c r="D4430" t="s">
        <v>14</v>
      </c>
      <c r="E4430" t="s">
        <v>386</v>
      </c>
      <c r="F4430">
        <v>0</v>
      </c>
      <c r="G4430">
        <v>5001043</v>
      </c>
      <c r="H4430">
        <v>0</v>
      </c>
      <c r="I4430">
        <v>0</v>
      </c>
      <c r="J4430">
        <v>0</v>
      </c>
      <c r="K4430">
        <v>128</v>
      </c>
      <c r="L4430" t="s">
        <v>19</v>
      </c>
      <c r="M4430" s="2">
        <v>640133504</v>
      </c>
      <c r="N4430" s="2" t="str">
        <f>VLOOKUP(Tabla1[[#This Row],[nemo]],'Nemos y clasificaciones'!$A$2:$B$5000,2,FALSE)</f>
        <v>CFI</v>
      </c>
      <c r="O4430" s="2" t="str">
        <f>VLOOKUP(Tabla1[[#This Row],[nemo]],'Nemos y clasificaciones'!$A$1:$C$3000,3,FALSE)</f>
        <v>CFI</v>
      </c>
      <c r="P4430" s="2"/>
      <c r="Q4430" s="2"/>
    </row>
    <row r="4431" spans="1:17" x14ac:dyDescent="0.25">
      <c r="A4431" t="s">
        <v>4721</v>
      </c>
      <c r="B4431" s="1">
        <v>43882</v>
      </c>
      <c r="C4431" s="1">
        <v>43888</v>
      </c>
      <c r="D4431" t="s">
        <v>14</v>
      </c>
      <c r="E4431" t="s">
        <v>386</v>
      </c>
      <c r="F4431">
        <v>0</v>
      </c>
      <c r="G4431">
        <v>5001043</v>
      </c>
      <c r="H4431">
        <v>0</v>
      </c>
      <c r="I4431">
        <v>0</v>
      </c>
      <c r="J4431">
        <v>0</v>
      </c>
      <c r="K4431">
        <v>128</v>
      </c>
      <c r="L4431" t="s">
        <v>19</v>
      </c>
      <c r="M4431" s="2">
        <v>640133504</v>
      </c>
      <c r="N4431" s="2" t="str">
        <f>VLOOKUP(Tabla1[[#This Row],[nemo]],'Nemos y clasificaciones'!$A$2:$B$5000,2,FALSE)</f>
        <v>CFI</v>
      </c>
      <c r="O4431" s="2" t="str">
        <f>VLOOKUP(Tabla1[[#This Row],[nemo]],'Nemos y clasificaciones'!$A$1:$C$3000,3,FALSE)</f>
        <v>CFI</v>
      </c>
      <c r="P4431" s="2"/>
      <c r="Q4431" s="2"/>
    </row>
    <row r="4432" spans="1:17" x14ac:dyDescent="0.25">
      <c r="A4432" t="s">
        <v>4721</v>
      </c>
      <c r="B4432" s="1">
        <v>43854</v>
      </c>
      <c r="C4432" s="1">
        <v>43860</v>
      </c>
      <c r="D4432" t="s">
        <v>14</v>
      </c>
      <c r="E4432" t="s">
        <v>386</v>
      </c>
      <c r="F4432">
        <v>0</v>
      </c>
      <c r="G4432">
        <v>5001043</v>
      </c>
      <c r="H4432">
        <v>0</v>
      </c>
      <c r="I4432">
        <v>0</v>
      </c>
      <c r="J4432">
        <v>0</v>
      </c>
      <c r="K4432">
        <v>128</v>
      </c>
      <c r="L4432" t="s">
        <v>19</v>
      </c>
      <c r="M4432" s="2">
        <v>640133504</v>
      </c>
      <c r="N4432" s="2" t="str">
        <f>VLOOKUP(Tabla1[[#This Row],[nemo]],'Nemos y clasificaciones'!$A$2:$B$5000,2,FALSE)</f>
        <v>CFI</v>
      </c>
      <c r="O4432" s="2" t="str">
        <f>VLOOKUP(Tabla1[[#This Row],[nemo]],'Nemos y clasificaciones'!$A$1:$C$3000,3,FALSE)</f>
        <v>CFI</v>
      </c>
      <c r="P4432" s="2"/>
      <c r="Q4432" s="2"/>
    </row>
    <row r="4433" spans="1:17" x14ac:dyDescent="0.25">
      <c r="A4433" t="s">
        <v>5100</v>
      </c>
      <c r="B4433" s="1">
        <v>43819</v>
      </c>
      <c r="C4433" s="1">
        <v>43826</v>
      </c>
      <c r="D4433" t="s">
        <v>14</v>
      </c>
      <c r="E4433" t="s">
        <v>386</v>
      </c>
      <c r="F4433">
        <v>0</v>
      </c>
      <c r="G4433">
        <v>5001043</v>
      </c>
      <c r="H4433">
        <v>0</v>
      </c>
      <c r="I4433">
        <v>0</v>
      </c>
      <c r="J4433">
        <v>0</v>
      </c>
      <c r="K4433">
        <v>127</v>
      </c>
      <c r="L4433" t="s">
        <v>19</v>
      </c>
      <c r="M4433" s="2">
        <v>635132461</v>
      </c>
      <c r="N4433" s="2" t="str">
        <f>VLOOKUP(Tabla1[[#This Row],[nemo]],'Nemos y clasificaciones'!$A$2:$B$5000,2,FALSE)</f>
        <v>CFI</v>
      </c>
      <c r="O4433" s="2" t="str">
        <f>VLOOKUP(Tabla1[[#This Row],[nemo]],'Nemos y clasificaciones'!$A$1:$C$3000,3,FALSE)</f>
        <v>CFI</v>
      </c>
      <c r="P4433" s="2"/>
      <c r="Q4433" s="2"/>
    </row>
    <row r="4434" spans="1:17" x14ac:dyDescent="0.25">
      <c r="A4434" t="s">
        <v>5100</v>
      </c>
      <c r="B4434" s="1">
        <v>43791</v>
      </c>
      <c r="C4434" s="1">
        <v>43797</v>
      </c>
      <c r="D4434" t="s">
        <v>14</v>
      </c>
      <c r="E4434" t="s">
        <v>386</v>
      </c>
      <c r="F4434">
        <v>0</v>
      </c>
      <c r="G4434">
        <v>5001043</v>
      </c>
      <c r="H4434">
        <v>0</v>
      </c>
      <c r="I4434">
        <v>0</v>
      </c>
      <c r="J4434">
        <v>0</v>
      </c>
      <c r="K4434">
        <v>127</v>
      </c>
      <c r="L4434" t="s">
        <v>19</v>
      </c>
      <c r="M4434" s="2">
        <v>635132461</v>
      </c>
      <c r="N4434" s="2" t="str">
        <f>VLOOKUP(Tabla1[[#This Row],[nemo]],'Nemos y clasificaciones'!$A$2:$B$5000,2,FALSE)</f>
        <v>CFI</v>
      </c>
      <c r="O4434" s="2" t="str">
        <f>VLOOKUP(Tabla1[[#This Row],[nemo]],'Nemos y clasificaciones'!$A$1:$C$3000,3,FALSE)</f>
        <v>CFI</v>
      </c>
      <c r="P4434" s="2"/>
      <c r="Q4434" s="2"/>
    </row>
    <row r="4435" spans="1:17" x14ac:dyDescent="0.25">
      <c r="A4435" t="s">
        <v>5100</v>
      </c>
      <c r="B4435" s="1">
        <v>43762</v>
      </c>
      <c r="C4435" s="1">
        <v>43768</v>
      </c>
      <c r="D4435" t="s">
        <v>14</v>
      </c>
      <c r="E4435" t="s">
        <v>386</v>
      </c>
      <c r="F4435">
        <v>0</v>
      </c>
      <c r="G4435">
        <v>5001043</v>
      </c>
      <c r="H4435">
        <v>0</v>
      </c>
      <c r="I4435">
        <v>0</v>
      </c>
      <c r="J4435">
        <v>0</v>
      </c>
      <c r="K4435">
        <v>127</v>
      </c>
      <c r="L4435" t="s">
        <v>19</v>
      </c>
      <c r="M4435" s="2">
        <v>635132461</v>
      </c>
      <c r="N4435" s="2" t="str">
        <f>VLOOKUP(Tabla1[[#This Row],[nemo]],'Nemos y clasificaciones'!$A$2:$B$5000,2,FALSE)</f>
        <v>CFI</v>
      </c>
      <c r="O4435" s="2" t="str">
        <f>VLOOKUP(Tabla1[[#This Row],[nemo]],'Nemos y clasificaciones'!$A$1:$C$3000,3,FALSE)</f>
        <v>CFI</v>
      </c>
      <c r="P4435" s="2"/>
      <c r="Q4435" s="2"/>
    </row>
    <row r="4436" spans="1:17" x14ac:dyDescent="0.25">
      <c r="A4436" t="s">
        <v>7304</v>
      </c>
      <c r="B4436" s="1">
        <v>43412</v>
      </c>
      <c r="C4436" s="1">
        <v>43418</v>
      </c>
      <c r="D4436" t="s">
        <v>14</v>
      </c>
      <c r="E4436" t="s">
        <v>7305</v>
      </c>
      <c r="F4436">
        <v>0</v>
      </c>
      <c r="G4436">
        <v>400000</v>
      </c>
      <c r="H4436">
        <v>0</v>
      </c>
      <c r="I4436">
        <v>0</v>
      </c>
      <c r="J4436">
        <v>0</v>
      </c>
      <c r="K4436">
        <v>125</v>
      </c>
      <c r="L4436" t="s">
        <v>19</v>
      </c>
      <c r="M4436" s="2">
        <v>50000000</v>
      </c>
      <c r="N4436" s="2" t="str">
        <f>VLOOKUP(Tabla1[[#This Row],[nemo]],'Nemos y clasificaciones'!$A$2:$B$5000,2,FALSE)</f>
        <v>INMOBILIARIA CLUB DE CAMPO S.A.</v>
      </c>
      <c r="O4436" s="2" t="str">
        <f>VLOOKUP(Tabla1[[#This Row],[nemo]],'Nemos y clasificaciones'!$A$1:$C$3000,3,FALSE)</f>
        <v>Recreación y servicios educacionales</v>
      </c>
      <c r="P4436" s="2"/>
      <c r="Q4436" s="2"/>
    </row>
    <row r="4437" spans="1:17" x14ac:dyDescent="0.25">
      <c r="A4437" t="s">
        <v>5604</v>
      </c>
      <c r="B4437" s="1">
        <v>43732</v>
      </c>
      <c r="C4437" s="1">
        <v>43738</v>
      </c>
      <c r="D4437" t="s">
        <v>14</v>
      </c>
      <c r="E4437" t="s">
        <v>386</v>
      </c>
      <c r="F4437">
        <v>0</v>
      </c>
      <c r="G4437">
        <v>5001043</v>
      </c>
      <c r="H4437">
        <v>0</v>
      </c>
      <c r="I4437">
        <v>0</v>
      </c>
      <c r="J4437">
        <v>0</v>
      </c>
      <c r="K4437">
        <v>126</v>
      </c>
      <c r="L4437" t="s">
        <v>19</v>
      </c>
      <c r="M4437" s="2">
        <v>630131418</v>
      </c>
      <c r="N4437" s="2" t="str">
        <f>VLOOKUP(Tabla1[[#This Row],[nemo]],'Nemos y clasificaciones'!$A$2:$B$5000,2,FALSE)</f>
        <v>CFI</v>
      </c>
      <c r="O4437" s="2" t="str">
        <f>VLOOKUP(Tabla1[[#This Row],[nemo]],'Nemos y clasificaciones'!$A$1:$C$3000,3,FALSE)</f>
        <v>CFI</v>
      </c>
      <c r="P4437" s="2"/>
      <c r="Q4437" s="2"/>
    </row>
    <row r="4438" spans="1:17" x14ac:dyDescent="0.25">
      <c r="A4438" t="s">
        <v>5735</v>
      </c>
      <c r="B4438" s="1">
        <v>43698</v>
      </c>
      <c r="C4438" s="1">
        <v>43704</v>
      </c>
      <c r="D4438" t="s">
        <v>14</v>
      </c>
      <c r="E4438" t="s">
        <v>386</v>
      </c>
      <c r="F4438">
        <v>0</v>
      </c>
      <c r="G4438">
        <v>5001043</v>
      </c>
      <c r="H4438">
        <v>0</v>
      </c>
      <c r="I4438">
        <v>0</v>
      </c>
      <c r="J4438">
        <v>0</v>
      </c>
      <c r="K4438">
        <v>126</v>
      </c>
      <c r="L4438" t="s">
        <v>19</v>
      </c>
      <c r="M4438" s="2">
        <v>630131418</v>
      </c>
      <c r="N4438" s="2" t="str">
        <f>VLOOKUP(Tabla1[[#This Row],[nemo]],'Nemos y clasificaciones'!$A$2:$B$5000,2,FALSE)</f>
        <v>CFI</v>
      </c>
      <c r="O4438" s="2" t="str">
        <f>VLOOKUP(Tabla1[[#This Row],[nemo]],'Nemos y clasificaciones'!$A$1:$C$3000,3,FALSE)</f>
        <v>CFI</v>
      </c>
      <c r="P4438" s="2"/>
      <c r="Q4438" s="2"/>
    </row>
    <row r="4439" spans="1:17" x14ac:dyDescent="0.25">
      <c r="A4439" t="s">
        <v>684</v>
      </c>
      <c r="B4439" s="1">
        <v>43609</v>
      </c>
      <c r="C4439" s="1">
        <v>43615</v>
      </c>
      <c r="D4439" t="s">
        <v>14</v>
      </c>
      <c r="E4439" t="s">
        <v>386</v>
      </c>
      <c r="F4439">
        <v>0</v>
      </c>
      <c r="G4439">
        <v>5001237</v>
      </c>
      <c r="H4439">
        <v>0</v>
      </c>
      <c r="I4439">
        <v>0</v>
      </c>
      <c r="J4439">
        <v>0</v>
      </c>
      <c r="K4439">
        <v>125</v>
      </c>
      <c r="L4439" t="s">
        <v>19</v>
      </c>
      <c r="M4439" s="2">
        <v>625154625</v>
      </c>
      <c r="N4439" s="2" t="str">
        <f>VLOOKUP(Tabla1[[#This Row],[nemo]],'Nemos y clasificaciones'!$A$2:$B$5000,2,FALSE)</f>
        <v>CFI</v>
      </c>
      <c r="O4439" s="2" t="str">
        <f>VLOOKUP(Tabla1[[#This Row],[nemo]],'Nemos y clasificaciones'!$A$1:$C$3000,3,FALSE)</f>
        <v>CFI</v>
      </c>
      <c r="P4439" s="2"/>
      <c r="Q4439" s="2"/>
    </row>
    <row r="4440" spans="1:17" x14ac:dyDescent="0.25">
      <c r="A4440" t="s">
        <v>684</v>
      </c>
      <c r="B4440" s="1">
        <v>43578</v>
      </c>
      <c r="C4440" s="1">
        <v>43584</v>
      </c>
      <c r="D4440" t="s">
        <v>14</v>
      </c>
      <c r="E4440" t="s">
        <v>386</v>
      </c>
      <c r="F4440">
        <v>0</v>
      </c>
      <c r="G4440">
        <v>5001228</v>
      </c>
      <c r="H4440">
        <v>0</v>
      </c>
      <c r="I4440">
        <v>0</v>
      </c>
      <c r="J4440">
        <v>0</v>
      </c>
      <c r="K4440">
        <v>125</v>
      </c>
      <c r="L4440" t="s">
        <v>19</v>
      </c>
      <c r="M4440" s="2">
        <v>625153500</v>
      </c>
      <c r="N4440" s="2" t="str">
        <f>VLOOKUP(Tabla1[[#This Row],[nemo]],'Nemos y clasificaciones'!$A$2:$B$5000,2,FALSE)</f>
        <v>CFI</v>
      </c>
      <c r="O4440" s="2" t="str">
        <f>VLOOKUP(Tabla1[[#This Row],[nemo]],'Nemos y clasificaciones'!$A$1:$C$3000,3,FALSE)</f>
        <v>CFI</v>
      </c>
      <c r="P4440" s="2"/>
      <c r="Q4440" s="2"/>
    </row>
    <row r="4441" spans="1:17" x14ac:dyDescent="0.25">
      <c r="A4441" t="s">
        <v>6860</v>
      </c>
      <c r="B4441" s="1">
        <v>43517</v>
      </c>
      <c r="C4441" s="1">
        <v>43523</v>
      </c>
      <c r="D4441" t="s">
        <v>14</v>
      </c>
      <c r="E4441" t="s">
        <v>386</v>
      </c>
      <c r="F4441">
        <v>0</v>
      </c>
      <c r="G4441">
        <v>5001040</v>
      </c>
      <c r="H4441">
        <v>0</v>
      </c>
      <c r="I4441">
        <v>0</v>
      </c>
      <c r="J4441">
        <v>0</v>
      </c>
      <c r="K4441">
        <v>124</v>
      </c>
      <c r="L4441" t="s">
        <v>19</v>
      </c>
      <c r="M4441" s="2">
        <v>620128960</v>
      </c>
      <c r="N4441" s="2" t="str">
        <f>VLOOKUP(Tabla1[[#This Row],[nemo]],'Nemos y clasificaciones'!$A$2:$B$5000,2,FALSE)</f>
        <v>CFI</v>
      </c>
      <c r="O4441" s="2" t="str">
        <f>VLOOKUP(Tabla1[[#This Row],[nemo]],'Nemos y clasificaciones'!$A$1:$C$3000,3,FALSE)</f>
        <v>CFI</v>
      </c>
      <c r="P4441" s="2"/>
      <c r="Q4441" s="2"/>
    </row>
    <row r="4442" spans="1:17" x14ac:dyDescent="0.25">
      <c r="A4442" t="s">
        <v>6860</v>
      </c>
      <c r="B4442" s="1">
        <v>43489</v>
      </c>
      <c r="C4442" s="1">
        <v>43495</v>
      </c>
      <c r="D4442" t="s">
        <v>14</v>
      </c>
      <c r="E4442" t="s">
        <v>386</v>
      </c>
      <c r="F4442">
        <v>0</v>
      </c>
      <c r="G4442">
        <v>5001040</v>
      </c>
      <c r="H4442">
        <v>0</v>
      </c>
      <c r="I4442">
        <v>0</v>
      </c>
      <c r="J4442">
        <v>0</v>
      </c>
      <c r="K4442">
        <v>124</v>
      </c>
      <c r="L4442" t="s">
        <v>19</v>
      </c>
      <c r="M4442" s="2">
        <v>620128960</v>
      </c>
      <c r="N4442" s="2" t="str">
        <f>VLOOKUP(Tabla1[[#This Row],[nemo]],'Nemos y clasificaciones'!$A$2:$B$5000,2,FALSE)</f>
        <v>CFI</v>
      </c>
      <c r="O4442" s="2" t="str">
        <f>VLOOKUP(Tabla1[[#This Row],[nemo]],'Nemos y clasificaciones'!$A$1:$C$3000,3,FALSE)</f>
        <v>CFI</v>
      </c>
      <c r="P4442" s="2"/>
      <c r="Q4442" s="2"/>
    </row>
    <row r="4443" spans="1:17" x14ac:dyDescent="0.25">
      <c r="A4443" t="s">
        <v>7021</v>
      </c>
      <c r="B4443" s="1">
        <v>43455</v>
      </c>
      <c r="C4443" s="1">
        <v>43462</v>
      </c>
      <c r="D4443" t="s">
        <v>14</v>
      </c>
      <c r="E4443" t="s">
        <v>386</v>
      </c>
      <c r="F4443">
        <v>0</v>
      </c>
      <c r="G4443">
        <v>5001040</v>
      </c>
      <c r="H4443">
        <v>0</v>
      </c>
      <c r="I4443">
        <v>0</v>
      </c>
      <c r="J4443">
        <v>0</v>
      </c>
      <c r="K4443">
        <v>123</v>
      </c>
      <c r="L4443" t="s">
        <v>19</v>
      </c>
      <c r="M4443" s="2">
        <v>615127920</v>
      </c>
      <c r="N4443" s="2" t="str">
        <f>VLOOKUP(Tabla1[[#This Row],[nemo]],'Nemos y clasificaciones'!$A$2:$B$5000,2,FALSE)</f>
        <v>CFI</v>
      </c>
      <c r="O4443" s="2" t="str">
        <f>VLOOKUP(Tabla1[[#This Row],[nemo]],'Nemos y clasificaciones'!$A$1:$C$3000,3,FALSE)</f>
        <v>CFI</v>
      </c>
      <c r="P4443" s="2"/>
      <c r="Q4443" s="2"/>
    </row>
    <row r="4444" spans="1:17" x14ac:dyDescent="0.25">
      <c r="A4444" t="s">
        <v>7021</v>
      </c>
      <c r="B4444" s="1">
        <v>43427</v>
      </c>
      <c r="C4444" s="1">
        <v>43433</v>
      </c>
      <c r="D4444" t="s">
        <v>14</v>
      </c>
      <c r="E4444" t="s">
        <v>386</v>
      </c>
      <c r="F4444">
        <v>0</v>
      </c>
      <c r="G4444">
        <v>5001040</v>
      </c>
      <c r="H4444">
        <v>0</v>
      </c>
      <c r="I4444">
        <v>0</v>
      </c>
      <c r="J4444">
        <v>0</v>
      </c>
      <c r="K4444">
        <v>123</v>
      </c>
      <c r="L4444" t="s">
        <v>19</v>
      </c>
      <c r="M4444" s="2">
        <v>615127920</v>
      </c>
      <c r="N4444" s="2" t="str">
        <f>VLOOKUP(Tabla1[[#This Row],[nemo]],'Nemos y clasificaciones'!$A$2:$B$5000,2,FALSE)</f>
        <v>CFI</v>
      </c>
      <c r="O4444" s="2" t="str">
        <f>VLOOKUP(Tabla1[[#This Row],[nemo]],'Nemos y clasificaciones'!$A$1:$C$3000,3,FALSE)</f>
        <v>CFI</v>
      </c>
      <c r="P4444" s="2"/>
      <c r="Q4444" s="2"/>
    </row>
    <row r="4445" spans="1:17" x14ac:dyDescent="0.25">
      <c r="A4445" t="s">
        <v>7021</v>
      </c>
      <c r="B4445" s="1">
        <v>43398</v>
      </c>
      <c r="C4445" s="1">
        <v>43404</v>
      </c>
      <c r="D4445" t="s">
        <v>14</v>
      </c>
      <c r="E4445" t="s">
        <v>386</v>
      </c>
      <c r="F4445">
        <v>0</v>
      </c>
      <c r="G4445">
        <v>5001040</v>
      </c>
      <c r="H4445">
        <v>0</v>
      </c>
      <c r="I4445">
        <v>0</v>
      </c>
      <c r="J4445">
        <v>0</v>
      </c>
      <c r="K4445">
        <v>123</v>
      </c>
      <c r="L4445" t="s">
        <v>19</v>
      </c>
      <c r="M4445" s="2">
        <v>615127920</v>
      </c>
      <c r="N4445" s="2" t="str">
        <f>VLOOKUP(Tabla1[[#This Row],[nemo]],'Nemos y clasificaciones'!$A$2:$B$5000,2,FALSE)</f>
        <v>CFI</v>
      </c>
      <c r="O4445" s="2" t="str">
        <f>VLOOKUP(Tabla1[[#This Row],[nemo]],'Nemos y clasificaciones'!$A$1:$C$3000,3,FALSE)</f>
        <v>CFI</v>
      </c>
      <c r="P4445" s="2"/>
      <c r="Q4445" s="2"/>
    </row>
    <row r="4446" spans="1:17" x14ac:dyDescent="0.25">
      <c r="A4446" t="s">
        <v>7479</v>
      </c>
      <c r="B4446" s="1">
        <v>43365</v>
      </c>
      <c r="C4446" s="1">
        <v>43371</v>
      </c>
      <c r="D4446" t="s">
        <v>14</v>
      </c>
      <c r="E4446" t="s">
        <v>386</v>
      </c>
      <c r="F4446">
        <v>0</v>
      </c>
      <c r="G4446">
        <v>5003547</v>
      </c>
      <c r="H4446">
        <v>0</v>
      </c>
      <c r="I4446">
        <v>0</v>
      </c>
      <c r="J4446">
        <v>0</v>
      </c>
      <c r="K4446">
        <v>122</v>
      </c>
      <c r="L4446" t="s">
        <v>19</v>
      </c>
      <c r="M4446" s="2">
        <v>610432734</v>
      </c>
      <c r="N4446" s="2" t="str">
        <f>VLOOKUP(Tabla1[[#This Row],[nemo]],'Nemos y clasificaciones'!$A$2:$B$5000,2,FALSE)</f>
        <v>CFI</v>
      </c>
      <c r="O4446" s="2" t="str">
        <f>VLOOKUP(Tabla1[[#This Row],[nemo]],'Nemos y clasificaciones'!$A$1:$C$3000,3,FALSE)</f>
        <v>CFI</v>
      </c>
      <c r="P4446" s="2"/>
      <c r="Q4446" s="2"/>
    </row>
    <row r="4447" spans="1:17" x14ac:dyDescent="0.25">
      <c r="A4447" t="s">
        <v>4308</v>
      </c>
      <c r="B4447" s="1">
        <v>43966</v>
      </c>
      <c r="C4447" s="1">
        <v>43973</v>
      </c>
      <c r="D4447" t="s">
        <v>14</v>
      </c>
      <c r="E4447" t="s">
        <v>1819</v>
      </c>
      <c r="F4447">
        <v>0</v>
      </c>
      <c r="G4447">
        <v>930000</v>
      </c>
      <c r="H4447">
        <v>0</v>
      </c>
      <c r="I4447">
        <v>0</v>
      </c>
      <c r="J4447">
        <v>0</v>
      </c>
      <c r="K4447">
        <v>53</v>
      </c>
      <c r="L4447" t="s">
        <v>54</v>
      </c>
      <c r="M4447" s="2">
        <v>49290000</v>
      </c>
      <c r="N4447" s="2" t="str">
        <f>VLOOKUP(Tabla1[[#This Row],[nemo]],'Nemos y clasificaciones'!$A$2:$B$5000,2,FALSE)</f>
        <v>NIBSA S.A.</v>
      </c>
      <c r="O4447" s="2" t="str">
        <f>VLOOKUP(Tabla1[[#This Row],[nemo]],'Nemos y clasificaciones'!$A$1:$C$3000,3,FALSE)</f>
        <v>Minería</v>
      </c>
      <c r="P4447" s="2"/>
      <c r="Q4447" s="2"/>
    </row>
    <row r="4448" spans="1:17" x14ac:dyDescent="0.25">
      <c r="A4448" t="s">
        <v>7022</v>
      </c>
      <c r="B4448" s="1">
        <v>43455</v>
      </c>
      <c r="C4448" s="1">
        <v>43462</v>
      </c>
      <c r="D4448" t="s">
        <v>14</v>
      </c>
      <c r="E4448" t="s">
        <v>386</v>
      </c>
      <c r="F4448">
        <v>0</v>
      </c>
      <c r="G4448">
        <v>5001040</v>
      </c>
      <c r="H4448">
        <v>0</v>
      </c>
      <c r="I4448">
        <v>0</v>
      </c>
      <c r="J4448">
        <v>0</v>
      </c>
      <c r="K4448">
        <v>75</v>
      </c>
      <c r="L4448" t="s">
        <v>54</v>
      </c>
      <c r="M4448" s="2">
        <v>375078000</v>
      </c>
      <c r="N4448" s="2" t="str">
        <f>VLOOKUP(Tabla1[[#This Row],[nemo]],'Nemos y clasificaciones'!$A$2:$B$5000,2,FALSE)</f>
        <v>CFI</v>
      </c>
      <c r="O4448" s="2" t="str">
        <f>VLOOKUP(Tabla1[[#This Row],[nemo]],'Nemos y clasificaciones'!$A$1:$C$3000,3,FALSE)</f>
        <v>CFI</v>
      </c>
      <c r="P4448" s="2"/>
      <c r="Q4448" s="2"/>
    </row>
    <row r="4449" spans="1:17" x14ac:dyDescent="0.25">
      <c r="A4449" t="s">
        <v>7479</v>
      </c>
      <c r="B4449" s="1">
        <v>43337</v>
      </c>
      <c r="C4449" s="1">
        <v>43343</v>
      </c>
      <c r="D4449" t="s">
        <v>14</v>
      </c>
      <c r="E4449" t="s">
        <v>386</v>
      </c>
      <c r="F4449">
        <v>0</v>
      </c>
      <c r="G4449">
        <v>3074297</v>
      </c>
      <c r="H4449">
        <v>0</v>
      </c>
      <c r="I4449">
        <v>0</v>
      </c>
      <c r="J4449">
        <v>0</v>
      </c>
      <c r="K4449">
        <v>122</v>
      </c>
      <c r="L4449" t="s">
        <v>19</v>
      </c>
      <c r="M4449" s="2">
        <v>375064234</v>
      </c>
      <c r="N4449" s="2" t="str">
        <f>VLOOKUP(Tabla1[[#This Row],[nemo]],'Nemos y clasificaciones'!$A$2:$B$5000,2,FALSE)</f>
        <v>CFI</v>
      </c>
      <c r="O4449" s="2" t="str">
        <f>VLOOKUP(Tabla1[[#This Row],[nemo]],'Nemos y clasificaciones'!$A$1:$C$3000,3,FALSE)</f>
        <v>CFI</v>
      </c>
      <c r="P4449" s="2"/>
      <c r="Q4449" s="2"/>
    </row>
    <row r="4450" spans="1:17" x14ac:dyDescent="0.25">
      <c r="A4450" t="s">
        <v>7479</v>
      </c>
      <c r="B4450" s="1">
        <v>43306</v>
      </c>
      <c r="C4450" s="1">
        <v>43312</v>
      </c>
      <c r="D4450" t="s">
        <v>14</v>
      </c>
      <c r="E4450" t="s">
        <v>386</v>
      </c>
      <c r="F4450">
        <v>0</v>
      </c>
      <c r="G4450">
        <v>3074297</v>
      </c>
      <c r="H4450">
        <v>0</v>
      </c>
      <c r="I4450">
        <v>0</v>
      </c>
      <c r="J4450">
        <v>0</v>
      </c>
      <c r="K4450">
        <v>122</v>
      </c>
      <c r="L4450" t="s">
        <v>19</v>
      </c>
      <c r="M4450" s="2">
        <v>375064234</v>
      </c>
      <c r="N4450" s="2" t="str">
        <f>VLOOKUP(Tabla1[[#This Row],[nemo]],'Nemos y clasificaciones'!$A$2:$B$5000,2,FALSE)</f>
        <v>CFI</v>
      </c>
      <c r="O4450" s="2" t="str">
        <f>VLOOKUP(Tabla1[[#This Row],[nemo]],'Nemos y clasificaciones'!$A$1:$C$3000,3,FALSE)</f>
        <v>CFI</v>
      </c>
      <c r="P4450" s="2"/>
      <c r="Q4450" s="2"/>
    </row>
    <row r="4451" spans="1:17" x14ac:dyDescent="0.25">
      <c r="A4451" t="s">
        <v>8003</v>
      </c>
      <c r="B4451" s="1">
        <v>43249</v>
      </c>
      <c r="C4451" s="1">
        <v>43255</v>
      </c>
      <c r="D4451" t="s">
        <v>14</v>
      </c>
      <c r="E4451" t="s">
        <v>386</v>
      </c>
      <c r="F4451">
        <v>0</v>
      </c>
      <c r="G4451">
        <v>3074253</v>
      </c>
      <c r="H4451">
        <v>0</v>
      </c>
      <c r="I4451">
        <v>0</v>
      </c>
      <c r="J4451">
        <v>0</v>
      </c>
      <c r="K4451">
        <v>108.283</v>
      </c>
      <c r="L4451" t="s">
        <v>19</v>
      </c>
      <c r="M4451" s="2">
        <v>332889337.59899998</v>
      </c>
      <c r="N4451" s="2" t="str">
        <f>VLOOKUP(Tabla1[[#This Row],[nemo]],'Nemos y clasificaciones'!$A$2:$B$5000,2,FALSE)</f>
        <v>CFI</v>
      </c>
      <c r="O4451" s="2" t="str">
        <f>VLOOKUP(Tabla1[[#This Row],[nemo]],'Nemos y clasificaciones'!$A$1:$C$3000,3,FALSE)</f>
        <v>CFI</v>
      </c>
      <c r="P4451" s="2"/>
      <c r="Q4451" s="2"/>
    </row>
    <row r="4452" spans="1:17" x14ac:dyDescent="0.25">
      <c r="A4452" t="s">
        <v>8339</v>
      </c>
      <c r="B4452" s="1">
        <v>43214</v>
      </c>
      <c r="C4452" s="1">
        <v>43220</v>
      </c>
      <c r="D4452" t="s">
        <v>14</v>
      </c>
      <c r="E4452" t="s">
        <v>386</v>
      </c>
      <c r="F4452">
        <v>0</v>
      </c>
      <c r="G4452">
        <v>3072600</v>
      </c>
      <c r="H4452">
        <v>0</v>
      </c>
      <c r="I4452">
        <v>0</v>
      </c>
      <c r="J4452">
        <v>0</v>
      </c>
      <c r="K4452">
        <v>102.47</v>
      </c>
      <c r="L4452" t="s">
        <v>19</v>
      </c>
      <c r="M4452" s="2">
        <v>314849322</v>
      </c>
      <c r="N4452" s="2" t="str">
        <f>VLOOKUP(Tabla1[[#This Row],[nemo]],'Nemos y clasificaciones'!$A$2:$B$5000,2,FALSE)</f>
        <v>CFI</v>
      </c>
      <c r="O4452" s="2" t="str">
        <f>VLOOKUP(Tabla1[[#This Row],[nemo]],'Nemos y clasificaciones'!$A$1:$C$3000,3,FALSE)</f>
        <v>CFI</v>
      </c>
      <c r="P4452" s="2"/>
      <c r="Q4452" s="2"/>
    </row>
    <row r="4453" spans="1:17" x14ac:dyDescent="0.25">
      <c r="A4453" t="s">
        <v>8459</v>
      </c>
      <c r="B4453" s="1">
        <v>43182</v>
      </c>
      <c r="C4453" s="1">
        <v>43188</v>
      </c>
      <c r="D4453" t="s">
        <v>14</v>
      </c>
      <c r="E4453" t="s">
        <v>386</v>
      </c>
      <c r="F4453">
        <v>0</v>
      </c>
      <c r="G4453">
        <v>3072600</v>
      </c>
      <c r="H4453">
        <v>0</v>
      </c>
      <c r="I4453">
        <v>0</v>
      </c>
      <c r="J4453">
        <v>0</v>
      </c>
      <c r="K4453">
        <v>101.47</v>
      </c>
      <c r="L4453" t="s">
        <v>19</v>
      </c>
      <c r="M4453" s="2">
        <v>311776722</v>
      </c>
      <c r="N4453" s="2" t="str">
        <f>VLOOKUP(Tabla1[[#This Row],[nemo]],'Nemos y clasificaciones'!$A$2:$B$5000,2,FALSE)</f>
        <v>CFI</v>
      </c>
      <c r="O4453" s="2" t="str">
        <f>VLOOKUP(Tabla1[[#This Row],[nemo]],'Nemos y clasificaciones'!$A$1:$C$3000,3,FALSE)</f>
        <v>CFI</v>
      </c>
      <c r="P4453" s="2"/>
      <c r="Q4453" s="2"/>
    </row>
    <row r="4454" spans="1:17" x14ac:dyDescent="0.25">
      <c r="A4454" t="s">
        <v>8558</v>
      </c>
      <c r="B4454" s="1">
        <v>43153</v>
      </c>
      <c r="C4454" s="1">
        <v>43159</v>
      </c>
      <c r="D4454" t="s">
        <v>14</v>
      </c>
      <c r="E4454" t="s">
        <v>386</v>
      </c>
      <c r="F4454">
        <v>0</v>
      </c>
      <c r="G4454">
        <v>3071719</v>
      </c>
      <c r="H4454">
        <v>0</v>
      </c>
      <c r="I4454">
        <v>0</v>
      </c>
      <c r="J4454">
        <v>0</v>
      </c>
      <c r="K4454">
        <v>101.47</v>
      </c>
      <c r="L4454" t="s">
        <v>19</v>
      </c>
      <c r="M4454" s="2">
        <v>311687326.93000001</v>
      </c>
      <c r="N4454" s="2" t="str">
        <f>VLOOKUP(Tabla1[[#This Row],[nemo]],'Nemos y clasificaciones'!$A$2:$B$5000,2,FALSE)</f>
        <v>CFI</v>
      </c>
      <c r="O4454" s="2" t="str">
        <f>VLOOKUP(Tabla1[[#This Row],[nemo]],'Nemos y clasificaciones'!$A$1:$C$3000,3,FALSE)</f>
        <v>CFI</v>
      </c>
      <c r="P4454" s="2"/>
      <c r="Q4454" s="2"/>
    </row>
    <row r="4455" spans="1:17" x14ac:dyDescent="0.25">
      <c r="A4455" t="s">
        <v>8558</v>
      </c>
      <c r="B4455" s="1">
        <v>43125</v>
      </c>
      <c r="C4455" s="1">
        <v>43131</v>
      </c>
      <c r="D4455" t="s">
        <v>14</v>
      </c>
      <c r="E4455" t="s">
        <v>386</v>
      </c>
      <c r="F4455">
        <v>0</v>
      </c>
      <c r="G4455">
        <v>3071719</v>
      </c>
      <c r="H4455">
        <v>0</v>
      </c>
      <c r="I4455">
        <v>0</v>
      </c>
      <c r="J4455">
        <v>0</v>
      </c>
      <c r="K4455">
        <v>101.47</v>
      </c>
      <c r="L4455" t="s">
        <v>19</v>
      </c>
      <c r="M4455" s="2">
        <v>311687326.93000001</v>
      </c>
      <c r="N4455" s="2" t="str">
        <f>VLOOKUP(Tabla1[[#This Row],[nemo]],'Nemos y clasificaciones'!$A$2:$B$5000,2,FALSE)</f>
        <v>CFI</v>
      </c>
      <c r="O4455" s="2" t="str">
        <f>VLOOKUP(Tabla1[[#This Row],[nemo]],'Nemos y clasificaciones'!$A$1:$C$3000,3,FALSE)</f>
        <v>CFI</v>
      </c>
      <c r="P4455" s="2"/>
      <c r="Q4455" s="2"/>
    </row>
    <row r="4456" spans="1:17" x14ac:dyDescent="0.25">
      <c r="A4456" t="s">
        <v>10467</v>
      </c>
      <c r="B4456" s="1">
        <v>42515</v>
      </c>
      <c r="C4456" s="1">
        <v>42521</v>
      </c>
      <c r="D4456" t="s">
        <v>14</v>
      </c>
      <c r="E4456" t="s">
        <v>386</v>
      </c>
      <c r="F4456">
        <v>0</v>
      </c>
      <c r="G4456">
        <v>2649829</v>
      </c>
      <c r="H4456">
        <v>0</v>
      </c>
      <c r="I4456">
        <v>0</v>
      </c>
      <c r="J4456">
        <v>0</v>
      </c>
      <c r="K4456">
        <v>113</v>
      </c>
      <c r="L4456" t="s">
        <v>19</v>
      </c>
      <c r="M4456" s="2">
        <v>299430677</v>
      </c>
      <c r="N4456" s="2" t="str">
        <f>VLOOKUP(Tabla1[[#This Row],[nemo]],'Nemos y clasificaciones'!$A$2:$B$5000,2,FALSE)</f>
        <v>CFI</v>
      </c>
      <c r="O4456" s="2" t="str">
        <f>VLOOKUP(Tabla1[[#This Row],[nemo]],'Nemos y clasificaciones'!$A$1:$C$3000,3,FALSE)</f>
        <v>CFI</v>
      </c>
      <c r="P4456" s="2"/>
      <c r="Q4456" s="2"/>
    </row>
    <row r="4457" spans="1:17" x14ac:dyDescent="0.25">
      <c r="A4457" t="s">
        <v>10750</v>
      </c>
      <c r="B4457" s="1">
        <v>42483</v>
      </c>
      <c r="C4457" s="1">
        <v>42489</v>
      </c>
      <c r="D4457" t="s">
        <v>14</v>
      </c>
      <c r="E4457" t="s">
        <v>386</v>
      </c>
      <c r="F4457">
        <v>0</v>
      </c>
      <c r="G4457">
        <v>2649829</v>
      </c>
      <c r="H4457">
        <v>0</v>
      </c>
      <c r="I4457">
        <v>0</v>
      </c>
      <c r="J4457">
        <v>0</v>
      </c>
      <c r="K4457">
        <v>113</v>
      </c>
      <c r="L4457" t="s">
        <v>19</v>
      </c>
      <c r="M4457" s="2">
        <v>299430677</v>
      </c>
      <c r="N4457" s="2" t="str">
        <f>VLOOKUP(Tabla1[[#This Row],[nemo]],'Nemos y clasificaciones'!$A$2:$B$5000,2,FALSE)</f>
        <v>CFI</v>
      </c>
      <c r="O4457" s="2" t="str">
        <f>VLOOKUP(Tabla1[[#This Row],[nemo]],'Nemos y clasificaciones'!$A$1:$C$3000,3,FALSE)</f>
        <v>CFI</v>
      </c>
      <c r="P4457" s="2"/>
      <c r="Q4457" s="2"/>
    </row>
    <row r="4458" spans="1:17" x14ac:dyDescent="0.25">
      <c r="A4458" t="s">
        <v>10838</v>
      </c>
      <c r="B4458" s="1">
        <v>42452</v>
      </c>
      <c r="C4458" s="1">
        <v>42460</v>
      </c>
      <c r="D4458" t="s">
        <v>14</v>
      </c>
      <c r="E4458" t="s">
        <v>386</v>
      </c>
      <c r="F4458">
        <v>0</v>
      </c>
      <c r="G4458">
        <v>2649829</v>
      </c>
      <c r="H4458">
        <v>0</v>
      </c>
      <c r="I4458">
        <v>0</v>
      </c>
      <c r="J4458">
        <v>0</v>
      </c>
      <c r="K4458">
        <v>112</v>
      </c>
      <c r="L4458" t="s">
        <v>19</v>
      </c>
      <c r="M4458" s="2">
        <v>296780848</v>
      </c>
      <c r="N4458" s="2" t="str">
        <f>VLOOKUP(Tabla1[[#This Row],[nemo]],'Nemos y clasificaciones'!$A$2:$B$5000,2,FALSE)</f>
        <v>CFI</v>
      </c>
      <c r="O4458" s="2" t="str">
        <f>VLOOKUP(Tabla1[[#This Row],[nemo]],'Nemos y clasificaciones'!$A$1:$C$3000,3,FALSE)</f>
        <v>CFI</v>
      </c>
      <c r="P4458" s="2"/>
      <c r="Q4458" s="2"/>
    </row>
    <row r="4459" spans="1:17" x14ac:dyDescent="0.25">
      <c r="A4459" t="s">
        <v>10901</v>
      </c>
      <c r="B4459" s="1">
        <v>42423</v>
      </c>
      <c r="C4459" s="1">
        <v>42429</v>
      </c>
      <c r="D4459" t="s">
        <v>14</v>
      </c>
      <c r="E4459" t="s">
        <v>386</v>
      </c>
      <c r="F4459">
        <v>0</v>
      </c>
      <c r="G4459">
        <v>2649829</v>
      </c>
      <c r="H4459">
        <v>0</v>
      </c>
      <c r="I4459">
        <v>0</v>
      </c>
      <c r="J4459">
        <v>0</v>
      </c>
      <c r="K4459">
        <v>112</v>
      </c>
      <c r="L4459" t="s">
        <v>19</v>
      </c>
      <c r="M4459" s="2">
        <v>296780848</v>
      </c>
      <c r="N4459" s="2" t="str">
        <f>VLOOKUP(Tabla1[[#This Row],[nemo]],'Nemos y clasificaciones'!$A$2:$B$5000,2,FALSE)</f>
        <v>CFI</v>
      </c>
      <c r="O4459" s="2" t="str">
        <f>VLOOKUP(Tabla1[[#This Row],[nemo]],'Nemos y clasificaciones'!$A$1:$C$3000,3,FALSE)</f>
        <v>CFI</v>
      </c>
      <c r="P4459" s="2"/>
      <c r="Q4459" s="2"/>
    </row>
    <row r="4460" spans="1:17" x14ac:dyDescent="0.25">
      <c r="A4460" t="s">
        <v>10918</v>
      </c>
      <c r="B4460" s="1">
        <v>42392</v>
      </c>
      <c r="C4460" s="1">
        <v>42398</v>
      </c>
      <c r="D4460" t="s">
        <v>14</v>
      </c>
      <c r="E4460" t="s">
        <v>386</v>
      </c>
      <c r="F4460">
        <v>0</v>
      </c>
      <c r="G4460">
        <v>2649829</v>
      </c>
      <c r="H4460">
        <v>0</v>
      </c>
      <c r="I4460">
        <v>0</v>
      </c>
      <c r="J4460">
        <v>0</v>
      </c>
      <c r="K4460">
        <v>112</v>
      </c>
      <c r="L4460" t="s">
        <v>19</v>
      </c>
      <c r="M4460" s="2">
        <v>296780848</v>
      </c>
      <c r="N4460" s="2" t="str">
        <f>VLOOKUP(Tabla1[[#This Row],[nemo]],'Nemos y clasificaciones'!$A$2:$B$5000,2,FALSE)</f>
        <v>CFI</v>
      </c>
      <c r="O4460" s="2" t="str">
        <f>VLOOKUP(Tabla1[[#This Row],[nemo]],'Nemos y clasificaciones'!$A$1:$C$3000,3,FALSE)</f>
        <v>CFI</v>
      </c>
      <c r="P4460" s="2"/>
      <c r="Q4460" s="2"/>
    </row>
    <row r="4461" spans="1:17" x14ac:dyDescent="0.25">
      <c r="A4461" t="s">
        <v>11014</v>
      </c>
      <c r="B4461" s="1">
        <v>42362</v>
      </c>
      <c r="C4461" s="1">
        <v>42369</v>
      </c>
      <c r="D4461" t="s">
        <v>14</v>
      </c>
      <c r="E4461" t="s">
        <v>386</v>
      </c>
      <c r="F4461">
        <v>0</v>
      </c>
      <c r="G4461">
        <v>2649829</v>
      </c>
      <c r="H4461">
        <v>0</v>
      </c>
      <c r="I4461">
        <v>0</v>
      </c>
      <c r="J4461">
        <v>0</v>
      </c>
      <c r="K4461">
        <v>111</v>
      </c>
      <c r="L4461" t="s">
        <v>19</v>
      </c>
      <c r="M4461" s="2">
        <v>294131019</v>
      </c>
      <c r="N4461" s="2" t="str">
        <f>VLOOKUP(Tabla1[[#This Row],[nemo]],'Nemos y clasificaciones'!$A$2:$B$5000,2,FALSE)</f>
        <v>CFI</v>
      </c>
      <c r="O4461" s="2" t="str">
        <f>VLOOKUP(Tabla1[[#This Row],[nemo]],'Nemos y clasificaciones'!$A$1:$C$3000,3,FALSE)</f>
        <v>CFI</v>
      </c>
      <c r="P4461" s="2"/>
      <c r="Q4461" s="2"/>
    </row>
    <row r="4462" spans="1:17" x14ac:dyDescent="0.25">
      <c r="A4462" t="s">
        <v>11139</v>
      </c>
      <c r="B4462" s="1">
        <v>42332</v>
      </c>
      <c r="C4462" s="1">
        <v>42338</v>
      </c>
      <c r="D4462" t="s">
        <v>14</v>
      </c>
      <c r="E4462" t="s">
        <v>386</v>
      </c>
      <c r="F4462">
        <v>0</v>
      </c>
      <c r="G4462">
        <v>2649829</v>
      </c>
      <c r="H4462">
        <v>0</v>
      </c>
      <c r="I4462">
        <v>0</v>
      </c>
      <c r="J4462">
        <v>0</v>
      </c>
      <c r="K4462">
        <v>111</v>
      </c>
      <c r="L4462" t="s">
        <v>19</v>
      </c>
      <c r="M4462" s="2">
        <v>294131019</v>
      </c>
      <c r="N4462" s="2" t="str">
        <f>VLOOKUP(Tabla1[[#This Row],[nemo]],'Nemos y clasificaciones'!$A$2:$B$5000,2,FALSE)</f>
        <v>CFI</v>
      </c>
      <c r="O4462" s="2" t="str">
        <f>VLOOKUP(Tabla1[[#This Row],[nemo]],'Nemos y clasificaciones'!$A$1:$C$3000,3,FALSE)</f>
        <v>CFI</v>
      </c>
      <c r="P4462" s="2"/>
      <c r="Q4462" s="2"/>
    </row>
    <row r="4463" spans="1:17" x14ac:dyDescent="0.25">
      <c r="A4463" t="s">
        <v>11178</v>
      </c>
      <c r="B4463" s="1">
        <v>42301</v>
      </c>
      <c r="C4463" s="1">
        <v>42307</v>
      </c>
      <c r="D4463" t="s">
        <v>14</v>
      </c>
      <c r="E4463" t="s">
        <v>386</v>
      </c>
      <c r="F4463">
        <v>0</v>
      </c>
      <c r="G4463">
        <v>2649829</v>
      </c>
      <c r="H4463">
        <v>0</v>
      </c>
      <c r="I4463">
        <v>0</v>
      </c>
      <c r="J4463">
        <v>0</v>
      </c>
      <c r="K4463">
        <v>111</v>
      </c>
      <c r="L4463" t="s">
        <v>19</v>
      </c>
      <c r="M4463" s="2">
        <v>294131019</v>
      </c>
      <c r="N4463" s="2" t="str">
        <f>VLOOKUP(Tabla1[[#This Row],[nemo]],'Nemos y clasificaciones'!$A$2:$B$5000,2,FALSE)</f>
        <v>CFI</v>
      </c>
      <c r="O4463" s="2" t="str">
        <f>VLOOKUP(Tabla1[[#This Row],[nemo]],'Nemos y clasificaciones'!$A$1:$C$3000,3,FALSE)</f>
        <v>CFI</v>
      </c>
      <c r="P4463" s="2"/>
      <c r="Q4463" s="2"/>
    </row>
    <row r="4464" spans="1:17" x14ac:dyDescent="0.25">
      <c r="A4464" t="s">
        <v>11257</v>
      </c>
      <c r="B4464" s="1">
        <v>42271</v>
      </c>
      <c r="C4464" s="1">
        <v>42277</v>
      </c>
      <c r="D4464" t="s">
        <v>14</v>
      </c>
      <c r="E4464" t="s">
        <v>386</v>
      </c>
      <c r="F4464">
        <v>0</v>
      </c>
      <c r="G4464">
        <v>2649829</v>
      </c>
      <c r="H4464">
        <v>0</v>
      </c>
      <c r="I4464">
        <v>0</v>
      </c>
      <c r="J4464">
        <v>0</v>
      </c>
      <c r="K4464">
        <v>110.029</v>
      </c>
      <c r="L4464" t="s">
        <v>19</v>
      </c>
      <c r="M4464" s="2">
        <v>291558035.04100001</v>
      </c>
      <c r="N4464" s="2" t="str">
        <f>VLOOKUP(Tabla1[[#This Row],[nemo]],'Nemos y clasificaciones'!$A$2:$B$5000,2,FALSE)</f>
        <v>CFI</v>
      </c>
      <c r="O4464" s="2" t="str">
        <f>VLOOKUP(Tabla1[[#This Row],[nemo]],'Nemos y clasificaciones'!$A$1:$C$3000,3,FALSE)</f>
        <v>CFI</v>
      </c>
      <c r="P4464" s="2"/>
      <c r="Q4464" s="2"/>
    </row>
    <row r="4465" spans="1:17" x14ac:dyDescent="0.25">
      <c r="A4465" t="s">
        <v>11311</v>
      </c>
      <c r="B4465" s="1">
        <v>42241</v>
      </c>
      <c r="C4465" s="1">
        <v>42247</v>
      </c>
      <c r="D4465" t="s">
        <v>14</v>
      </c>
      <c r="E4465" t="s">
        <v>386</v>
      </c>
      <c r="F4465">
        <v>0</v>
      </c>
      <c r="G4465">
        <v>2649829</v>
      </c>
      <c r="H4465">
        <v>0</v>
      </c>
      <c r="I4465">
        <v>0</v>
      </c>
      <c r="J4465">
        <v>0</v>
      </c>
      <c r="K4465">
        <v>110</v>
      </c>
      <c r="L4465" t="s">
        <v>19</v>
      </c>
      <c r="M4465" s="2">
        <v>291481190</v>
      </c>
      <c r="N4465" s="2" t="str">
        <f>VLOOKUP(Tabla1[[#This Row],[nemo]],'Nemos y clasificaciones'!$A$2:$B$5000,2,FALSE)</f>
        <v>CFI</v>
      </c>
      <c r="O4465" s="2" t="str">
        <f>VLOOKUP(Tabla1[[#This Row],[nemo]],'Nemos y clasificaciones'!$A$1:$C$3000,3,FALSE)</f>
        <v>CFI</v>
      </c>
      <c r="P4465" s="2"/>
      <c r="Q4465" s="2"/>
    </row>
    <row r="4466" spans="1:17" x14ac:dyDescent="0.25">
      <c r="A4466" t="s">
        <v>11344</v>
      </c>
      <c r="B4466" s="1">
        <v>42210</v>
      </c>
      <c r="C4466" s="1">
        <v>42216</v>
      </c>
      <c r="D4466" t="s">
        <v>14</v>
      </c>
      <c r="E4466" t="s">
        <v>386</v>
      </c>
      <c r="F4466">
        <v>0</v>
      </c>
      <c r="G4466">
        <v>2649829</v>
      </c>
      <c r="H4466">
        <v>0</v>
      </c>
      <c r="I4466">
        <v>0</v>
      </c>
      <c r="J4466">
        <v>0</v>
      </c>
      <c r="K4466">
        <v>110</v>
      </c>
      <c r="L4466" t="s">
        <v>19</v>
      </c>
      <c r="M4466" s="2">
        <v>291481190</v>
      </c>
      <c r="N4466" s="2" t="str">
        <f>VLOOKUP(Tabla1[[#This Row],[nemo]],'Nemos y clasificaciones'!$A$2:$B$5000,2,FALSE)</f>
        <v>CFI</v>
      </c>
      <c r="O4466" s="2" t="str">
        <f>VLOOKUP(Tabla1[[#This Row],[nemo]],'Nemos y clasificaciones'!$A$1:$C$3000,3,FALSE)</f>
        <v>CFI</v>
      </c>
      <c r="P4466" s="2"/>
      <c r="Q4466" s="2"/>
    </row>
    <row r="4467" spans="1:17" x14ac:dyDescent="0.25">
      <c r="A4467" t="s">
        <v>11619</v>
      </c>
      <c r="B4467" s="1">
        <v>42138</v>
      </c>
      <c r="C4467" s="1">
        <v>42144</v>
      </c>
      <c r="D4467" t="s">
        <v>14</v>
      </c>
      <c r="E4467" t="s">
        <v>6301</v>
      </c>
      <c r="F4467">
        <v>0</v>
      </c>
      <c r="G4467">
        <v>1400</v>
      </c>
      <c r="H4467">
        <v>0</v>
      </c>
      <c r="I4467">
        <v>0</v>
      </c>
      <c r="J4467">
        <v>0</v>
      </c>
      <c r="K4467">
        <v>34447</v>
      </c>
      <c r="L4467" t="s">
        <v>19</v>
      </c>
      <c r="M4467" s="2">
        <v>48225800</v>
      </c>
      <c r="N4467" s="2" t="str">
        <f>VLOOKUP(Tabla1[[#This Row],[nemo]],'Nemos y clasificaciones'!$A$2:$B$5000,2,FALSE)</f>
        <v>CLUB HIPICO DE SANTIAGO S.A.</v>
      </c>
      <c r="O4467" s="2" t="str">
        <f>VLOOKUP(Tabla1[[#This Row],[nemo]],'Nemos y clasificaciones'!$A$1:$C$3000,3,FALSE)</f>
        <v>Recreación y servicios educacionales</v>
      </c>
      <c r="P4467" s="2"/>
      <c r="Q4467" s="2"/>
    </row>
    <row r="4468" spans="1:17" x14ac:dyDescent="0.25">
      <c r="A4468" t="s">
        <v>11457</v>
      </c>
      <c r="B4468" s="1">
        <v>42178</v>
      </c>
      <c r="C4468" s="1">
        <v>42185</v>
      </c>
      <c r="D4468" t="s">
        <v>14</v>
      </c>
      <c r="E4468" t="s">
        <v>386</v>
      </c>
      <c r="F4468">
        <v>0</v>
      </c>
      <c r="G4468">
        <v>2649829</v>
      </c>
      <c r="H4468">
        <v>0</v>
      </c>
      <c r="I4468">
        <v>0</v>
      </c>
      <c r="J4468">
        <v>0</v>
      </c>
      <c r="K4468">
        <v>109</v>
      </c>
      <c r="L4468" t="s">
        <v>19</v>
      </c>
      <c r="M4468" s="2">
        <v>288831361</v>
      </c>
      <c r="N4468" s="2" t="str">
        <f>VLOOKUP(Tabla1[[#This Row],[nemo]],'Nemos y clasificaciones'!$A$2:$B$5000,2,FALSE)</f>
        <v>CFI</v>
      </c>
      <c r="O4468" s="2" t="str">
        <f>VLOOKUP(Tabla1[[#This Row],[nemo]],'Nemos y clasificaciones'!$A$1:$C$3000,3,FALSE)</f>
        <v>CFI</v>
      </c>
      <c r="P4468" s="2"/>
      <c r="Q4468" s="2"/>
    </row>
    <row r="4469" spans="1:17" x14ac:dyDescent="0.25">
      <c r="A4469" t="s">
        <v>11521</v>
      </c>
      <c r="B4469" s="1">
        <v>42147</v>
      </c>
      <c r="C4469" s="1">
        <v>42153</v>
      </c>
      <c r="D4469" t="s">
        <v>14</v>
      </c>
      <c r="E4469" t="s">
        <v>386</v>
      </c>
      <c r="F4469">
        <v>0</v>
      </c>
      <c r="G4469">
        <v>2649829</v>
      </c>
      <c r="H4469">
        <v>0</v>
      </c>
      <c r="I4469">
        <v>0</v>
      </c>
      <c r="J4469">
        <v>0</v>
      </c>
      <c r="K4469">
        <v>109</v>
      </c>
      <c r="L4469" t="s">
        <v>19</v>
      </c>
      <c r="M4469" s="2">
        <v>288831361</v>
      </c>
      <c r="N4469" s="2" t="str">
        <f>VLOOKUP(Tabla1[[#This Row],[nemo]],'Nemos y clasificaciones'!$A$2:$B$5000,2,FALSE)</f>
        <v>CFI</v>
      </c>
      <c r="O4469" s="2" t="str">
        <f>VLOOKUP(Tabla1[[#This Row],[nemo]],'Nemos y clasificaciones'!$A$1:$C$3000,3,FALSE)</f>
        <v>CFI</v>
      </c>
      <c r="P4469" s="2"/>
      <c r="Q4469" s="2"/>
    </row>
    <row r="4470" spans="1:17" x14ac:dyDescent="0.25">
      <c r="A4470" t="s">
        <v>11769</v>
      </c>
      <c r="B4470" s="1">
        <v>42118</v>
      </c>
      <c r="C4470" s="1">
        <v>42124</v>
      </c>
      <c r="D4470" t="s">
        <v>14</v>
      </c>
      <c r="E4470" t="s">
        <v>386</v>
      </c>
      <c r="F4470">
        <v>0</v>
      </c>
      <c r="G4470">
        <v>2649829</v>
      </c>
      <c r="H4470">
        <v>0</v>
      </c>
      <c r="I4470">
        <v>0</v>
      </c>
      <c r="J4470">
        <v>0</v>
      </c>
      <c r="K4470">
        <v>109</v>
      </c>
      <c r="L4470" t="s">
        <v>19</v>
      </c>
      <c r="M4470" s="2">
        <v>288831361</v>
      </c>
      <c r="N4470" s="2" t="str">
        <f>VLOOKUP(Tabla1[[#This Row],[nemo]],'Nemos y clasificaciones'!$A$2:$B$5000,2,FALSE)</f>
        <v>CFI</v>
      </c>
      <c r="O4470" s="2" t="str">
        <f>VLOOKUP(Tabla1[[#This Row],[nemo]],'Nemos y clasificaciones'!$A$1:$C$3000,3,FALSE)</f>
        <v>CFI</v>
      </c>
      <c r="P4470" s="2"/>
      <c r="Q4470" s="2"/>
    </row>
    <row r="4471" spans="1:17" x14ac:dyDescent="0.25">
      <c r="A4471" t="s">
        <v>11894</v>
      </c>
      <c r="B4471" s="1">
        <v>42088</v>
      </c>
      <c r="C4471" s="1">
        <v>42094</v>
      </c>
      <c r="D4471" t="s">
        <v>14</v>
      </c>
      <c r="E4471" t="s">
        <v>386</v>
      </c>
      <c r="F4471">
        <v>0</v>
      </c>
      <c r="G4471">
        <v>2649829</v>
      </c>
      <c r="H4471">
        <v>0</v>
      </c>
      <c r="I4471">
        <v>0</v>
      </c>
      <c r="J4471">
        <v>0</v>
      </c>
      <c r="K4471">
        <v>108</v>
      </c>
      <c r="L4471" t="s">
        <v>19</v>
      </c>
      <c r="M4471" s="2">
        <v>286181532</v>
      </c>
      <c r="N4471" s="2" t="str">
        <f>VLOOKUP(Tabla1[[#This Row],[nemo]],'Nemos y clasificaciones'!$A$2:$B$5000,2,FALSE)</f>
        <v>CFI</v>
      </c>
      <c r="O4471" s="2" t="str">
        <f>VLOOKUP(Tabla1[[#This Row],[nemo]],'Nemos y clasificaciones'!$A$1:$C$3000,3,FALSE)</f>
        <v>CFI</v>
      </c>
      <c r="P4471" s="2"/>
      <c r="Q4471" s="2"/>
    </row>
    <row r="4472" spans="1:17" x14ac:dyDescent="0.25">
      <c r="A4472" t="s">
        <v>11944</v>
      </c>
      <c r="B4472" s="1">
        <v>42056</v>
      </c>
      <c r="C4472" s="1">
        <v>42062</v>
      </c>
      <c r="D4472" t="s">
        <v>14</v>
      </c>
      <c r="E4472" t="s">
        <v>386</v>
      </c>
      <c r="F4472">
        <v>0</v>
      </c>
      <c r="G4472">
        <v>2649829</v>
      </c>
      <c r="H4472">
        <v>0</v>
      </c>
      <c r="I4472">
        <v>0</v>
      </c>
      <c r="J4472">
        <v>0</v>
      </c>
      <c r="K4472">
        <v>108</v>
      </c>
      <c r="L4472" t="s">
        <v>19</v>
      </c>
      <c r="M4472" s="2">
        <v>286181532</v>
      </c>
      <c r="N4472" s="2" t="str">
        <f>VLOOKUP(Tabla1[[#This Row],[nemo]],'Nemos y clasificaciones'!$A$2:$B$5000,2,FALSE)</f>
        <v>CFI</v>
      </c>
      <c r="O4472" s="2" t="str">
        <f>VLOOKUP(Tabla1[[#This Row],[nemo]],'Nemos y clasificaciones'!$A$1:$C$3000,3,FALSE)</f>
        <v>CFI</v>
      </c>
      <c r="P4472" s="2"/>
      <c r="Q4472" s="2"/>
    </row>
    <row r="4473" spans="1:17" x14ac:dyDescent="0.25">
      <c r="A4473" t="s">
        <v>11965</v>
      </c>
      <c r="B4473" s="1">
        <v>42028</v>
      </c>
      <c r="C4473" s="1">
        <v>42034</v>
      </c>
      <c r="D4473" t="s">
        <v>14</v>
      </c>
      <c r="E4473" t="s">
        <v>386</v>
      </c>
      <c r="F4473">
        <v>0</v>
      </c>
      <c r="G4473">
        <v>2649829</v>
      </c>
      <c r="H4473">
        <v>0</v>
      </c>
      <c r="I4473">
        <v>0</v>
      </c>
      <c r="J4473">
        <v>0</v>
      </c>
      <c r="K4473">
        <v>108</v>
      </c>
      <c r="L4473" t="s">
        <v>19</v>
      </c>
      <c r="M4473" s="2">
        <v>286181532</v>
      </c>
      <c r="N4473" s="2" t="str">
        <f>VLOOKUP(Tabla1[[#This Row],[nemo]],'Nemos y clasificaciones'!$A$2:$B$5000,2,FALSE)</f>
        <v>CFI</v>
      </c>
      <c r="O4473" s="2" t="str">
        <f>VLOOKUP(Tabla1[[#This Row],[nemo]],'Nemos y clasificaciones'!$A$1:$C$3000,3,FALSE)</f>
        <v>CFI</v>
      </c>
      <c r="P4473" s="2"/>
      <c r="Q4473" s="2"/>
    </row>
    <row r="4474" spans="1:17" x14ac:dyDescent="0.25">
      <c r="A4474" t="s">
        <v>9412</v>
      </c>
      <c r="B4474" s="1">
        <v>42880</v>
      </c>
      <c r="C4474" s="1">
        <v>42886</v>
      </c>
      <c r="D4474" t="s">
        <v>14</v>
      </c>
      <c r="E4474" t="s">
        <v>386</v>
      </c>
      <c r="F4474">
        <v>0</v>
      </c>
      <c r="G4474">
        <v>2649829</v>
      </c>
      <c r="H4474">
        <v>0</v>
      </c>
      <c r="I4474">
        <v>0</v>
      </c>
      <c r="J4474">
        <v>0</v>
      </c>
      <c r="K4474">
        <v>105.72</v>
      </c>
      <c r="L4474" t="s">
        <v>19</v>
      </c>
      <c r="M4474" s="2">
        <v>280139921.88</v>
      </c>
      <c r="N4474" s="2" t="str">
        <f>VLOOKUP(Tabla1[[#This Row],[nemo]],'Nemos y clasificaciones'!$A$2:$B$5000,2,FALSE)</f>
        <v>CFI</v>
      </c>
      <c r="O4474" s="2" t="str">
        <f>VLOOKUP(Tabla1[[#This Row],[nemo]],'Nemos y clasificaciones'!$A$1:$C$3000,3,FALSE)</f>
        <v>CFI</v>
      </c>
      <c r="P4474" s="2"/>
      <c r="Q4474" s="2"/>
    </row>
    <row r="4475" spans="1:17" x14ac:dyDescent="0.25">
      <c r="A4475" t="s">
        <v>9719</v>
      </c>
      <c r="B4475" s="1">
        <v>42847</v>
      </c>
      <c r="C4475" s="1">
        <v>42853</v>
      </c>
      <c r="D4475" t="s">
        <v>14</v>
      </c>
      <c r="E4475" t="s">
        <v>386</v>
      </c>
      <c r="F4475">
        <v>0</v>
      </c>
      <c r="G4475">
        <v>2649829</v>
      </c>
      <c r="H4475">
        <v>0</v>
      </c>
      <c r="I4475">
        <v>0</v>
      </c>
      <c r="J4475">
        <v>0</v>
      </c>
      <c r="K4475">
        <v>104</v>
      </c>
      <c r="L4475" t="s">
        <v>19</v>
      </c>
      <c r="M4475" s="2">
        <v>275582216</v>
      </c>
      <c r="N4475" s="2" t="str">
        <f>VLOOKUP(Tabla1[[#This Row],[nemo]],'Nemos y clasificaciones'!$A$2:$B$5000,2,FALSE)</f>
        <v>CFI</v>
      </c>
      <c r="O4475" s="2" t="str">
        <f>VLOOKUP(Tabla1[[#This Row],[nemo]],'Nemos y clasificaciones'!$A$1:$C$3000,3,FALSE)</f>
        <v>CFI</v>
      </c>
      <c r="P4475" s="2"/>
      <c r="Q4475" s="2"/>
    </row>
    <row r="4476" spans="1:17" x14ac:dyDescent="0.25">
      <c r="A4476" t="s">
        <v>9812</v>
      </c>
      <c r="B4476" s="1">
        <v>42819</v>
      </c>
      <c r="C4476" s="1">
        <v>42825</v>
      </c>
      <c r="D4476" t="s">
        <v>14</v>
      </c>
      <c r="E4476" t="s">
        <v>386</v>
      </c>
      <c r="F4476">
        <v>0</v>
      </c>
      <c r="G4476">
        <v>2649829</v>
      </c>
      <c r="H4476">
        <v>0</v>
      </c>
      <c r="I4476">
        <v>0</v>
      </c>
      <c r="J4476">
        <v>0</v>
      </c>
      <c r="K4476">
        <v>103</v>
      </c>
      <c r="L4476" t="s">
        <v>19</v>
      </c>
      <c r="M4476" s="2">
        <v>272932387</v>
      </c>
      <c r="N4476" s="2" t="str">
        <f>VLOOKUP(Tabla1[[#This Row],[nemo]],'Nemos y clasificaciones'!$A$2:$B$5000,2,FALSE)</f>
        <v>CFI</v>
      </c>
      <c r="O4476" s="2" t="str">
        <f>VLOOKUP(Tabla1[[#This Row],[nemo]],'Nemos y clasificaciones'!$A$1:$C$3000,3,FALSE)</f>
        <v>CFI</v>
      </c>
      <c r="P4476" s="2"/>
      <c r="Q4476" s="2"/>
    </row>
    <row r="4477" spans="1:17" x14ac:dyDescent="0.25">
      <c r="A4477" t="s">
        <v>9883</v>
      </c>
      <c r="B4477" s="1">
        <v>42788</v>
      </c>
      <c r="C4477" s="1">
        <v>42794</v>
      </c>
      <c r="D4477" t="s">
        <v>14</v>
      </c>
      <c r="E4477" t="s">
        <v>386</v>
      </c>
      <c r="F4477">
        <v>0</v>
      </c>
      <c r="G4477">
        <v>2649829</v>
      </c>
      <c r="H4477">
        <v>0</v>
      </c>
      <c r="I4477">
        <v>0</v>
      </c>
      <c r="J4477">
        <v>0</v>
      </c>
      <c r="K4477">
        <v>103</v>
      </c>
      <c r="L4477" t="s">
        <v>19</v>
      </c>
      <c r="M4477" s="2">
        <v>272932387</v>
      </c>
      <c r="N4477" s="2" t="str">
        <f>VLOOKUP(Tabla1[[#This Row],[nemo]],'Nemos y clasificaciones'!$A$2:$B$5000,2,FALSE)</f>
        <v>CFI</v>
      </c>
      <c r="O4477" s="2" t="str">
        <f>VLOOKUP(Tabla1[[#This Row],[nemo]],'Nemos y clasificaciones'!$A$1:$C$3000,3,FALSE)</f>
        <v>CFI</v>
      </c>
      <c r="P4477" s="2"/>
      <c r="Q4477" s="2"/>
    </row>
    <row r="4478" spans="1:17" x14ac:dyDescent="0.25">
      <c r="A4478" t="s">
        <v>9912</v>
      </c>
      <c r="B4478" s="1">
        <v>42759</v>
      </c>
      <c r="C4478" s="1">
        <v>42765</v>
      </c>
      <c r="D4478" t="s">
        <v>14</v>
      </c>
      <c r="E4478" t="s">
        <v>386</v>
      </c>
      <c r="F4478">
        <v>0</v>
      </c>
      <c r="G4478">
        <v>2649829</v>
      </c>
      <c r="H4478">
        <v>0</v>
      </c>
      <c r="I4478">
        <v>0</v>
      </c>
      <c r="J4478">
        <v>0</v>
      </c>
      <c r="K4478">
        <v>103</v>
      </c>
      <c r="L4478" t="s">
        <v>19</v>
      </c>
      <c r="M4478" s="2">
        <v>272932387</v>
      </c>
      <c r="N4478" s="2" t="str">
        <f>VLOOKUP(Tabla1[[#This Row],[nemo]],'Nemos y clasificaciones'!$A$2:$B$5000,2,FALSE)</f>
        <v>CFI</v>
      </c>
      <c r="O4478" s="2" t="str">
        <f>VLOOKUP(Tabla1[[#This Row],[nemo]],'Nemos y clasificaciones'!$A$1:$C$3000,3,FALSE)</f>
        <v>CFI</v>
      </c>
      <c r="P4478" s="2"/>
      <c r="Q4478" s="2"/>
    </row>
    <row r="4479" spans="1:17" x14ac:dyDescent="0.25">
      <c r="A4479" t="s">
        <v>10066</v>
      </c>
      <c r="B4479" s="1">
        <v>42726</v>
      </c>
      <c r="C4479" s="1">
        <v>42732</v>
      </c>
      <c r="D4479" t="s">
        <v>14</v>
      </c>
      <c r="E4479" t="s">
        <v>386</v>
      </c>
      <c r="F4479">
        <v>0</v>
      </c>
      <c r="G4479">
        <v>2649829</v>
      </c>
      <c r="H4479">
        <v>0</v>
      </c>
      <c r="I4479">
        <v>0</v>
      </c>
      <c r="J4479">
        <v>0</v>
      </c>
      <c r="K4479">
        <v>102</v>
      </c>
      <c r="L4479" t="s">
        <v>19</v>
      </c>
      <c r="M4479" s="2">
        <v>270282558</v>
      </c>
      <c r="N4479" s="2" t="str">
        <f>VLOOKUP(Tabla1[[#This Row],[nemo]],'Nemos y clasificaciones'!$A$2:$B$5000,2,FALSE)</f>
        <v>CFI</v>
      </c>
      <c r="O4479" s="2" t="str">
        <f>VLOOKUP(Tabla1[[#This Row],[nemo]],'Nemos y clasificaciones'!$A$1:$C$3000,3,FALSE)</f>
        <v>CFI</v>
      </c>
      <c r="P4479" s="2"/>
      <c r="Q4479" s="2"/>
    </row>
    <row r="4480" spans="1:17" x14ac:dyDescent="0.25">
      <c r="A4480" t="s">
        <v>10131</v>
      </c>
      <c r="B4480" s="1">
        <v>42698</v>
      </c>
      <c r="C4480" s="1">
        <v>42704</v>
      </c>
      <c r="D4480" t="s">
        <v>14</v>
      </c>
      <c r="E4480" t="s">
        <v>386</v>
      </c>
      <c r="F4480">
        <v>0</v>
      </c>
      <c r="G4480">
        <v>2649829</v>
      </c>
      <c r="H4480">
        <v>0</v>
      </c>
      <c r="I4480">
        <v>0</v>
      </c>
      <c r="J4480">
        <v>0</v>
      </c>
      <c r="K4480">
        <v>102</v>
      </c>
      <c r="L4480" t="s">
        <v>19</v>
      </c>
      <c r="M4480" s="2">
        <v>270282558</v>
      </c>
      <c r="N4480" s="2" t="str">
        <f>VLOOKUP(Tabla1[[#This Row],[nemo]],'Nemos y clasificaciones'!$A$2:$B$5000,2,FALSE)</f>
        <v>CFI</v>
      </c>
      <c r="O4480" s="2" t="str">
        <f>VLOOKUP(Tabla1[[#This Row],[nemo]],'Nemos y clasificaciones'!$A$1:$C$3000,3,FALSE)</f>
        <v>CFI</v>
      </c>
      <c r="P4480" s="2"/>
      <c r="Q4480" s="2"/>
    </row>
    <row r="4481" spans="1:17" x14ac:dyDescent="0.25">
      <c r="A4481" t="s">
        <v>10174</v>
      </c>
      <c r="B4481" s="1">
        <v>42665</v>
      </c>
      <c r="C4481" s="1">
        <v>42671</v>
      </c>
      <c r="D4481" t="s">
        <v>14</v>
      </c>
      <c r="E4481" t="s">
        <v>386</v>
      </c>
      <c r="F4481">
        <v>0</v>
      </c>
      <c r="G4481">
        <v>2649829</v>
      </c>
      <c r="H4481">
        <v>0</v>
      </c>
      <c r="I4481">
        <v>0</v>
      </c>
      <c r="J4481">
        <v>0</v>
      </c>
      <c r="K4481">
        <v>102</v>
      </c>
      <c r="L4481" t="s">
        <v>19</v>
      </c>
      <c r="M4481" s="2">
        <v>270282558</v>
      </c>
      <c r="N4481" s="2" t="str">
        <f>VLOOKUP(Tabla1[[#This Row],[nemo]],'Nemos y clasificaciones'!$A$2:$B$5000,2,FALSE)</f>
        <v>CFI</v>
      </c>
      <c r="O4481" s="2" t="str">
        <f>VLOOKUP(Tabla1[[#This Row],[nemo]],'Nemos y clasificaciones'!$A$1:$C$3000,3,FALSE)</f>
        <v>CFI</v>
      </c>
      <c r="P4481" s="2"/>
      <c r="Q4481" s="2"/>
    </row>
    <row r="4482" spans="1:17" x14ac:dyDescent="0.25">
      <c r="A4482" t="s">
        <v>10241</v>
      </c>
      <c r="B4482" s="1">
        <v>42637</v>
      </c>
      <c r="C4482" s="1">
        <v>42643</v>
      </c>
      <c r="D4482" t="s">
        <v>14</v>
      </c>
      <c r="E4482" t="s">
        <v>386</v>
      </c>
      <c r="F4482">
        <v>0</v>
      </c>
      <c r="G4482">
        <v>2649829</v>
      </c>
      <c r="H4482">
        <v>0</v>
      </c>
      <c r="I4482">
        <v>0</v>
      </c>
      <c r="J4482">
        <v>0</v>
      </c>
      <c r="K4482">
        <v>101</v>
      </c>
      <c r="L4482" t="s">
        <v>19</v>
      </c>
      <c r="M4482" s="2">
        <v>267632729</v>
      </c>
      <c r="N4482" s="2" t="str">
        <f>VLOOKUP(Tabla1[[#This Row],[nemo]],'Nemos y clasificaciones'!$A$2:$B$5000,2,FALSE)</f>
        <v>CFI</v>
      </c>
      <c r="O4482" s="2" t="str">
        <f>VLOOKUP(Tabla1[[#This Row],[nemo]],'Nemos y clasificaciones'!$A$1:$C$3000,3,FALSE)</f>
        <v>CFI</v>
      </c>
      <c r="P4482" s="2"/>
      <c r="Q4482" s="2"/>
    </row>
    <row r="4483" spans="1:17" x14ac:dyDescent="0.25">
      <c r="A4483" t="s">
        <v>8876</v>
      </c>
      <c r="B4483" s="1">
        <v>43063</v>
      </c>
      <c r="C4483" s="1">
        <v>43069</v>
      </c>
      <c r="D4483" t="s">
        <v>14</v>
      </c>
      <c r="E4483" t="s">
        <v>386</v>
      </c>
      <c r="F4483">
        <v>0</v>
      </c>
      <c r="G4483">
        <v>2649829</v>
      </c>
      <c r="H4483">
        <v>0</v>
      </c>
      <c r="I4483">
        <v>0</v>
      </c>
      <c r="J4483">
        <v>0</v>
      </c>
      <c r="K4483">
        <v>100.47</v>
      </c>
      <c r="L4483" t="s">
        <v>19</v>
      </c>
      <c r="M4483" s="2">
        <v>266228319.63</v>
      </c>
      <c r="N4483" s="2" t="str">
        <f>VLOOKUP(Tabla1[[#This Row],[nemo]],'Nemos y clasificaciones'!$A$2:$B$5000,2,FALSE)</f>
        <v>CFI</v>
      </c>
      <c r="O4483" s="2" t="str">
        <f>VLOOKUP(Tabla1[[#This Row],[nemo]],'Nemos y clasificaciones'!$A$1:$C$3000,3,FALSE)</f>
        <v>CFI</v>
      </c>
      <c r="P4483" s="2"/>
      <c r="Q4483" s="2"/>
    </row>
    <row r="4484" spans="1:17" x14ac:dyDescent="0.25">
      <c r="A4484" t="s">
        <v>8876</v>
      </c>
      <c r="B4484" s="1">
        <v>43032</v>
      </c>
      <c r="C4484" s="1">
        <v>43039</v>
      </c>
      <c r="D4484" t="s">
        <v>14</v>
      </c>
      <c r="E4484" t="s">
        <v>386</v>
      </c>
      <c r="F4484">
        <v>0</v>
      </c>
      <c r="G4484">
        <v>2649829</v>
      </c>
      <c r="H4484">
        <v>0</v>
      </c>
      <c r="I4484">
        <v>0</v>
      </c>
      <c r="J4484">
        <v>0</v>
      </c>
      <c r="K4484">
        <v>100.47</v>
      </c>
      <c r="L4484" t="s">
        <v>19</v>
      </c>
      <c r="M4484" s="2">
        <v>266228319.63</v>
      </c>
      <c r="N4484" s="2" t="str">
        <f>VLOOKUP(Tabla1[[#This Row],[nemo]],'Nemos y clasificaciones'!$A$2:$B$5000,2,FALSE)</f>
        <v>CFI</v>
      </c>
      <c r="O4484" s="2" t="str">
        <f>VLOOKUP(Tabla1[[#This Row],[nemo]],'Nemos y clasificaciones'!$A$1:$C$3000,3,FALSE)</f>
        <v>CFI</v>
      </c>
      <c r="P4484" s="2"/>
      <c r="Q4484" s="2"/>
    </row>
    <row r="4485" spans="1:17" x14ac:dyDescent="0.25">
      <c r="A4485" t="s">
        <v>10279</v>
      </c>
      <c r="B4485" s="1">
        <v>42607</v>
      </c>
      <c r="C4485" s="1">
        <v>42613</v>
      </c>
      <c r="D4485" t="s">
        <v>14</v>
      </c>
      <c r="E4485" t="s">
        <v>386</v>
      </c>
      <c r="F4485">
        <v>0</v>
      </c>
      <c r="G4485">
        <v>2649829</v>
      </c>
      <c r="H4485">
        <v>0</v>
      </c>
      <c r="I4485">
        <v>0</v>
      </c>
      <c r="J4485">
        <v>0</v>
      </c>
      <c r="K4485">
        <v>100</v>
      </c>
      <c r="L4485" t="s">
        <v>54</v>
      </c>
      <c r="M4485" s="2">
        <v>264982900</v>
      </c>
      <c r="N4485" s="2" t="str">
        <f>VLOOKUP(Tabla1[[#This Row],[nemo]],'Nemos y clasificaciones'!$A$2:$B$5000,2,FALSE)</f>
        <v>CFI</v>
      </c>
      <c r="O4485" s="2" t="str">
        <f>VLOOKUP(Tabla1[[#This Row],[nemo]],'Nemos y clasificaciones'!$A$1:$C$3000,3,FALSE)</f>
        <v>CFI</v>
      </c>
      <c r="P4485" s="2"/>
      <c r="Q4485" s="2"/>
    </row>
    <row r="4486" spans="1:17" x14ac:dyDescent="0.25">
      <c r="A4486" t="s">
        <v>10315</v>
      </c>
      <c r="B4486" s="1">
        <v>42574</v>
      </c>
      <c r="C4486" s="1">
        <v>42580</v>
      </c>
      <c r="D4486" t="s">
        <v>14</v>
      </c>
      <c r="E4486" t="s">
        <v>386</v>
      </c>
      <c r="F4486">
        <v>0</v>
      </c>
      <c r="G4486">
        <v>2649829</v>
      </c>
      <c r="H4486">
        <v>0</v>
      </c>
      <c r="I4486">
        <v>0</v>
      </c>
      <c r="J4486">
        <v>0</v>
      </c>
      <c r="K4486">
        <v>100</v>
      </c>
      <c r="L4486" t="s">
        <v>54</v>
      </c>
      <c r="M4486" s="2">
        <v>264982900</v>
      </c>
      <c r="N4486" s="2" t="str">
        <f>VLOOKUP(Tabla1[[#This Row],[nemo]],'Nemos y clasificaciones'!$A$2:$B$5000,2,FALSE)</f>
        <v>CFI</v>
      </c>
      <c r="O4486" s="2" t="str">
        <f>VLOOKUP(Tabla1[[#This Row],[nemo]],'Nemos y clasificaciones'!$A$1:$C$3000,3,FALSE)</f>
        <v>CFI</v>
      </c>
      <c r="P4486" s="2"/>
      <c r="Q4486" s="2"/>
    </row>
    <row r="4487" spans="1:17" x14ac:dyDescent="0.25">
      <c r="A4487" t="s">
        <v>10356</v>
      </c>
      <c r="B4487" s="1">
        <v>42544</v>
      </c>
      <c r="C4487" s="1">
        <v>42551</v>
      </c>
      <c r="D4487" t="s">
        <v>14</v>
      </c>
      <c r="E4487" t="s">
        <v>386</v>
      </c>
      <c r="F4487">
        <v>0</v>
      </c>
      <c r="G4487">
        <v>2649829</v>
      </c>
      <c r="H4487">
        <v>0</v>
      </c>
      <c r="I4487">
        <v>0</v>
      </c>
      <c r="J4487">
        <v>0</v>
      </c>
      <c r="K4487">
        <v>99.83</v>
      </c>
      <c r="L4487" t="s">
        <v>54</v>
      </c>
      <c r="M4487" s="2">
        <v>264532429.06999999</v>
      </c>
      <c r="N4487" s="2" t="str">
        <f>VLOOKUP(Tabla1[[#This Row],[nemo]],'Nemos y clasificaciones'!$A$2:$B$5000,2,FALSE)</f>
        <v>CFI</v>
      </c>
      <c r="O4487" s="2" t="str">
        <f>VLOOKUP(Tabla1[[#This Row],[nemo]],'Nemos y clasificaciones'!$A$1:$C$3000,3,FALSE)</f>
        <v>CFI</v>
      </c>
      <c r="P4487" s="2"/>
      <c r="Q4487" s="2"/>
    </row>
    <row r="4488" spans="1:17" x14ac:dyDescent="0.25">
      <c r="A4488" t="s">
        <v>9048</v>
      </c>
      <c r="B4488" s="1">
        <v>43001</v>
      </c>
      <c r="C4488" s="1">
        <v>43007</v>
      </c>
      <c r="D4488" t="s">
        <v>14</v>
      </c>
      <c r="E4488" t="s">
        <v>386</v>
      </c>
      <c r="F4488">
        <v>0</v>
      </c>
      <c r="G4488">
        <v>2649829</v>
      </c>
      <c r="H4488">
        <v>0</v>
      </c>
      <c r="I4488">
        <v>0</v>
      </c>
      <c r="J4488">
        <v>0</v>
      </c>
      <c r="K4488">
        <v>99.47</v>
      </c>
      <c r="L4488" t="s">
        <v>54</v>
      </c>
      <c r="M4488" s="2">
        <v>263578490.63</v>
      </c>
      <c r="N4488" s="2" t="str">
        <f>VLOOKUP(Tabla1[[#This Row],[nemo]],'Nemos y clasificaciones'!$A$2:$B$5000,2,FALSE)</f>
        <v>CFI</v>
      </c>
      <c r="O4488" s="2" t="str">
        <f>VLOOKUP(Tabla1[[#This Row],[nemo]],'Nemos y clasificaciones'!$A$1:$C$3000,3,FALSE)</f>
        <v>CFI</v>
      </c>
      <c r="P4488" s="2"/>
      <c r="Q4488" s="2"/>
    </row>
    <row r="4489" spans="1:17" x14ac:dyDescent="0.25">
      <c r="A4489" t="s">
        <v>5785</v>
      </c>
      <c r="B4489" s="1">
        <v>42377</v>
      </c>
      <c r="C4489" s="1">
        <v>42383</v>
      </c>
      <c r="D4489" t="s">
        <v>14</v>
      </c>
      <c r="E4489" t="s">
        <v>1220</v>
      </c>
      <c r="F4489">
        <v>0</v>
      </c>
      <c r="G4489">
        <v>23100000</v>
      </c>
      <c r="H4489">
        <v>0</v>
      </c>
      <c r="I4489">
        <v>0</v>
      </c>
      <c r="J4489">
        <v>0</v>
      </c>
      <c r="K4489">
        <v>2</v>
      </c>
      <c r="L4489" t="s">
        <v>16</v>
      </c>
      <c r="M4489" s="2">
        <v>46200000</v>
      </c>
      <c r="N4489" s="2" t="str">
        <f>VLOOKUP(Tabla1[[#This Row],[nemo]],'Nemos y clasificaciones'!$A$2:$B$5000,2,FALSE)</f>
        <v>INVERSIONES COVADONGA S.A.</v>
      </c>
      <c r="O4489" s="2" t="str">
        <f>VLOOKUP(Tabla1[[#This Row],[nemo]],'Nemos y clasificaciones'!$A$1:$C$3000,3,FALSE)</f>
        <v>Servicios financieros</v>
      </c>
      <c r="P4489" s="2"/>
      <c r="Q4489" s="2"/>
    </row>
    <row r="4490" spans="1:17" x14ac:dyDescent="0.25">
      <c r="A4490" t="s">
        <v>9048</v>
      </c>
      <c r="B4490" s="1">
        <v>42972</v>
      </c>
      <c r="C4490" s="1">
        <v>42978</v>
      </c>
      <c r="D4490" t="s">
        <v>14</v>
      </c>
      <c r="E4490" t="s">
        <v>386</v>
      </c>
      <c r="F4490">
        <v>0</v>
      </c>
      <c r="G4490">
        <v>2649829</v>
      </c>
      <c r="H4490">
        <v>0</v>
      </c>
      <c r="I4490">
        <v>0</v>
      </c>
      <c r="J4490">
        <v>0</v>
      </c>
      <c r="K4490">
        <v>99.47</v>
      </c>
      <c r="L4490" t="s">
        <v>54</v>
      </c>
      <c r="M4490" s="2">
        <v>263578490.63</v>
      </c>
      <c r="N4490" s="2" t="str">
        <f>VLOOKUP(Tabla1[[#This Row],[nemo]],'Nemos y clasificaciones'!$A$2:$B$5000,2,FALSE)</f>
        <v>CFI</v>
      </c>
      <c r="O4490" s="2" t="str">
        <f>VLOOKUP(Tabla1[[#This Row],[nemo]],'Nemos y clasificaciones'!$A$1:$C$3000,3,FALSE)</f>
        <v>CFI</v>
      </c>
      <c r="P4490" s="2"/>
      <c r="Q4490" s="2"/>
    </row>
    <row r="4491" spans="1:17" x14ac:dyDescent="0.25">
      <c r="A4491" t="s">
        <v>9048</v>
      </c>
      <c r="B4491" s="1">
        <v>42941</v>
      </c>
      <c r="C4491" s="1">
        <v>42947</v>
      </c>
      <c r="D4491" t="s">
        <v>14</v>
      </c>
      <c r="E4491" t="s">
        <v>386</v>
      </c>
      <c r="F4491">
        <v>0</v>
      </c>
      <c r="G4491">
        <v>2649829</v>
      </c>
      <c r="H4491">
        <v>0</v>
      </c>
      <c r="I4491">
        <v>0</v>
      </c>
      <c r="J4491">
        <v>0</v>
      </c>
      <c r="K4491">
        <v>99.47</v>
      </c>
      <c r="L4491" t="s">
        <v>54</v>
      </c>
      <c r="M4491" s="2">
        <v>263578490.63</v>
      </c>
      <c r="N4491" s="2" t="str">
        <f>VLOOKUP(Tabla1[[#This Row],[nemo]],'Nemos y clasificaciones'!$A$2:$B$5000,2,FALSE)</f>
        <v>CFI</v>
      </c>
      <c r="O4491" s="2" t="str">
        <f>VLOOKUP(Tabla1[[#This Row],[nemo]],'Nemos y clasificaciones'!$A$1:$C$3000,3,FALSE)</f>
        <v>CFI</v>
      </c>
      <c r="P4491" s="2"/>
      <c r="Q4491" s="2"/>
    </row>
    <row r="4492" spans="1:17" x14ac:dyDescent="0.25">
      <c r="A4492" t="s">
        <v>9217</v>
      </c>
      <c r="B4492" s="1">
        <v>42909</v>
      </c>
      <c r="C4492" s="1">
        <v>42916</v>
      </c>
      <c r="D4492" t="s">
        <v>14</v>
      </c>
      <c r="E4492" t="s">
        <v>386</v>
      </c>
      <c r="F4492">
        <v>0</v>
      </c>
      <c r="G4492">
        <v>2649829</v>
      </c>
      <c r="H4492">
        <v>0</v>
      </c>
      <c r="I4492">
        <v>0</v>
      </c>
      <c r="J4492">
        <v>0</v>
      </c>
      <c r="K4492">
        <v>98.47</v>
      </c>
      <c r="L4492" t="s">
        <v>54</v>
      </c>
      <c r="M4492" s="2">
        <v>260928661.63</v>
      </c>
      <c r="N4492" s="2" t="str">
        <f>VLOOKUP(Tabla1[[#This Row],[nemo]],'Nemos y clasificaciones'!$A$2:$B$5000,2,FALSE)</f>
        <v>CFI</v>
      </c>
      <c r="O4492" s="2" t="str">
        <f>VLOOKUP(Tabla1[[#This Row],[nemo]],'Nemos y clasificaciones'!$A$1:$C$3000,3,FALSE)</f>
        <v>CFI</v>
      </c>
      <c r="P4492" s="2"/>
      <c r="Q4492" s="2"/>
    </row>
    <row r="4493" spans="1:17" x14ac:dyDescent="0.25">
      <c r="A4493" t="s">
        <v>7726</v>
      </c>
      <c r="B4493" s="1">
        <v>43274</v>
      </c>
      <c r="C4493" s="1">
        <v>43280</v>
      </c>
      <c r="D4493" t="s">
        <v>14</v>
      </c>
      <c r="E4493" t="s">
        <v>386</v>
      </c>
      <c r="F4493">
        <v>0</v>
      </c>
      <c r="G4493">
        <v>3074253</v>
      </c>
      <c r="H4493">
        <v>0</v>
      </c>
      <c r="I4493">
        <v>0</v>
      </c>
      <c r="J4493">
        <v>0</v>
      </c>
      <c r="K4493">
        <v>70.302999999999997</v>
      </c>
      <c r="L4493" t="s">
        <v>54</v>
      </c>
      <c r="M4493" s="2">
        <v>216129208.65900001</v>
      </c>
      <c r="N4493" s="2" t="str">
        <f>VLOOKUP(Tabla1[[#This Row],[nemo]],'Nemos y clasificaciones'!$A$2:$B$5000,2,FALSE)</f>
        <v>CFI</v>
      </c>
      <c r="O4493" s="2" t="str">
        <f>VLOOKUP(Tabla1[[#This Row],[nemo]],'Nemos y clasificaciones'!$A$1:$C$3000,3,FALSE)</f>
        <v>CFI</v>
      </c>
      <c r="P4493" s="2"/>
      <c r="Q4493" s="2"/>
    </row>
    <row r="4494" spans="1:17" x14ac:dyDescent="0.25">
      <c r="A4494" t="s">
        <v>7725</v>
      </c>
      <c r="B4494" s="1">
        <v>43274</v>
      </c>
      <c r="C4494" s="1">
        <v>43280</v>
      </c>
      <c r="D4494" t="s">
        <v>14</v>
      </c>
      <c r="E4494" t="s">
        <v>386</v>
      </c>
      <c r="F4494">
        <v>0</v>
      </c>
      <c r="G4494">
        <v>3074253</v>
      </c>
      <c r="H4494">
        <v>0</v>
      </c>
      <c r="I4494">
        <v>0</v>
      </c>
      <c r="J4494">
        <v>0</v>
      </c>
      <c r="K4494">
        <v>50.697000000000003</v>
      </c>
      <c r="L4494" t="s">
        <v>54</v>
      </c>
      <c r="M4494" s="2">
        <v>155855404.34099999</v>
      </c>
      <c r="N4494" s="2" t="str">
        <f>VLOOKUP(Tabla1[[#This Row],[nemo]],'Nemos y clasificaciones'!$A$2:$B$5000,2,FALSE)</f>
        <v>CFI</v>
      </c>
      <c r="O4494" s="2" t="str">
        <f>VLOOKUP(Tabla1[[#This Row],[nemo]],'Nemos y clasificaciones'!$A$1:$C$3000,3,FALSE)</f>
        <v>CFI</v>
      </c>
      <c r="P4494" s="2"/>
      <c r="Q4494" s="2"/>
    </row>
    <row r="4495" spans="1:17" x14ac:dyDescent="0.25">
      <c r="A4495" t="s">
        <v>8340</v>
      </c>
      <c r="B4495" s="1">
        <v>43214</v>
      </c>
      <c r="C4495" s="1">
        <v>43220</v>
      </c>
      <c r="D4495" t="s">
        <v>14</v>
      </c>
      <c r="E4495" t="s">
        <v>386</v>
      </c>
      <c r="F4495">
        <v>0</v>
      </c>
      <c r="G4495">
        <v>3074600</v>
      </c>
      <c r="H4495">
        <v>0</v>
      </c>
      <c r="I4495">
        <v>0</v>
      </c>
      <c r="J4495">
        <v>0</v>
      </c>
      <c r="K4495">
        <v>18.53</v>
      </c>
      <c r="L4495" t="s">
        <v>54</v>
      </c>
      <c r="M4495" s="2">
        <v>56972338</v>
      </c>
      <c r="N4495" s="2" t="str">
        <f>VLOOKUP(Tabla1[[#This Row],[nemo]],'Nemos y clasificaciones'!$A$2:$B$5000,2,FALSE)</f>
        <v>CFI</v>
      </c>
      <c r="O4495" s="2" t="str">
        <f>VLOOKUP(Tabla1[[#This Row],[nemo]],'Nemos y clasificaciones'!$A$1:$C$3000,3,FALSE)</f>
        <v>CFI</v>
      </c>
      <c r="P4495" s="2"/>
      <c r="Q4495" s="2"/>
    </row>
    <row r="4496" spans="1:17" x14ac:dyDescent="0.25">
      <c r="A4496" t="s">
        <v>8340</v>
      </c>
      <c r="B4496" s="1">
        <v>43182</v>
      </c>
      <c r="C4496" s="1">
        <v>43188</v>
      </c>
      <c r="D4496" t="s">
        <v>14</v>
      </c>
      <c r="E4496" t="s">
        <v>386</v>
      </c>
      <c r="F4496">
        <v>0</v>
      </c>
      <c r="G4496">
        <v>3072600</v>
      </c>
      <c r="H4496">
        <v>0</v>
      </c>
      <c r="I4496">
        <v>0</v>
      </c>
      <c r="J4496">
        <v>0</v>
      </c>
      <c r="K4496">
        <v>18.53</v>
      </c>
      <c r="L4496" t="s">
        <v>54</v>
      </c>
      <c r="M4496" s="2">
        <v>56935278</v>
      </c>
      <c r="N4496" s="2" t="str">
        <f>VLOOKUP(Tabla1[[#This Row],[nemo]],'Nemos y clasificaciones'!$A$2:$B$5000,2,FALSE)</f>
        <v>CFI</v>
      </c>
      <c r="O4496" s="2" t="str">
        <f>VLOOKUP(Tabla1[[#This Row],[nemo]],'Nemos y clasificaciones'!$A$1:$C$3000,3,FALSE)</f>
        <v>CFI</v>
      </c>
      <c r="P4496" s="2"/>
      <c r="Q4496" s="2"/>
    </row>
    <row r="4497" spans="1:17" x14ac:dyDescent="0.25">
      <c r="A4497" t="s">
        <v>8340</v>
      </c>
      <c r="B4497" s="1">
        <v>43153</v>
      </c>
      <c r="C4497" s="1">
        <v>43159</v>
      </c>
      <c r="D4497" t="s">
        <v>14</v>
      </c>
      <c r="E4497" t="s">
        <v>386</v>
      </c>
      <c r="F4497">
        <v>0</v>
      </c>
      <c r="G4497">
        <v>3071719</v>
      </c>
      <c r="H4497">
        <v>0</v>
      </c>
      <c r="I4497">
        <v>0</v>
      </c>
      <c r="J4497">
        <v>0</v>
      </c>
      <c r="K4497">
        <v>18.53</v>
      </c>
      <c r="L4497" t="s">
        <v>54</v>
      </c>
      <c r="M4497" s="2">
        <v>56918953.07</v>
      </c>
      <c r="N4497" s="2" t="str">
        <f>VLOOKUP(Tabla1[[#This Row],[nemo]],'Nemos y clasificaciones'!$A$2:$B$5000,2,FALSE)</f>
        <v>CFI</v>
      </c>
      <c r="O4497" s="2" t="str">
        <f>VLOOKUP(Tabla1[[#This Row],[nemo]],'Nemos y clasificaciones'!$A$1:$C$3000,3,FALSE)</f>
        <v>CFI</v>
      </c>
      <c r="P4497" s="2"/>
      <c r="Q4497" s="2"/>
    </row>
    <row r="4498" spans="1:17" x14ac:dyDescent="0.25">
      <c r="A4498" t="s">
        <v>8340</v>
      </c>
      <c r="B4498" s="1">
        <v>43125</v>
      </c>
      <c r="C4498" s="1">
        <v>43131</v>
      </c>
      <c r="D4498" t="s">
        <v>14</v>
      </c>
      <c r="E4498" t="s">
        <v>386</v>
      </c>
      <c r="F4498">
        <v>0</v>
      </c>
      <c r="G4498">
        <v>3071719</v>
      </c>
      <c r="H4498">
        <v>0</v>
      </c>
      <c r="I4498">
        <v>0</v>
      </c>
      <c r="J4498">
        <v>0</v>
      </c>
      <c r="K4498">
        <v>18.53</v>
      </c>
      <c r="L4498" t="s">
        <v>54</v>
      </c>
      <c r="M4498" s="2">
        <v>56918953.07</v>
      </c>
      <c r="N4498" s="2" t="str">
        <f>VLOOKUP(Tabla1[[#This Row],[nemo]],'Nemos y clasificaciones'!$A$2:$B$5000,2,FALSE)</f>
        <v>CFI</v>
      </c>
      <c r="O4498" s="2" t="str">
        <f>VLOOKUP(Tabla1[[#This Row],[nemo]],'Nemos y clasificaciones'!$A$1:$C$3000,3,FALSE)</f>
        <v>CFI</v>
      </c>
      <c r="P4498" s="2"/>
      <c r="Q4498" s="2"/>
    </row>
    <row r="4499" spans="1:17" x14ac:dyDescent="0.25">
      <c r="A4499" t="s">
        <v>8340</v>
      </c>
      <c r="B4499" s="1">
        <v>43091</v>
      </c>
      <c r="C4499" s="1">
        <v>43098</v>
      </c>
      <c r="D4499" t="s">
        <v>14</v>
      </c>
      <c r="E4499" t="s">
        <v>386</v>
      </c>
      <c r="F4499">
        <v>0</v>
      </c>
      <c r="G4499">
        <v>2649829</v>
      </c>
      <c r="H4499">
        <v>0</v>
      </c>
      <c r="I4499">
        <v>0</v>
      </c>
      <c r="J4499">
        <v>0</v>
      </c>
      <c r="K4499">
        <v>18.53</v>
      </c>
      <c r="L4499" t="s">
        <v>54</v>
      </c>
      <c r="M4499" s="2">
        <v>49101331.369999997</v>
      </c>
      <c r="N4499" s="2" t="str">
        <f>VLOOKUP(Tabla1[[#This Row],[nemo]],'Nemos y clasificaciones'!$A$2:$B$5000,2,FALSE)</f>
        <v>CFI</v>
      </c>
      <c r="O4499" s="2" t="str">
        <f>VLOOKUP(Tabla1[[#This Row],[nemo]],'Nemos y clasificaciones'!$A$1:$C$3000,3,FALSE)</f>
        <v>CFI</v>
      </c>
      <c r="P4499" s="2"/>
      <c r="Q4499" s="2"/>
    </row>
    <row r="4500" spans="1:17" x14ac:dyDescent="0.25">
      <c r="A4500" t="s">
        <v>8340</v>
      </c>
      <c r="B4500" s="1">
        <v>43063</v>
      </c>
      <c r="C4500" s="1">
        <v>43069</v>
      </c>
      <c r="D4500" t="s">
        <v>14</v>
      </c>
      <c r="E4500" t="s">
        <v>386</v>
      </c>
      <c r="F4500">
        <v>0</v>
      </c>
      <c r="G4500">
        <v>2649829</v>
      </c>
      <c r="H4500">
        <v>0</v>
      </c>
      <c r="I4500">
        <v>0</v>
      </c>
      <c r="J4500">
        <v>0</v>
      </c>
      <c r="K4500">
        <v>18.53</v>
      </c>
      <c r="L4500" t="s">
        <v>54</v>
      </c>
      <c r="M4500" s="2">
        <v>49101331.369999997</v>
      </c>
      <c r="N4500" s="2" t="str">
        <f>VLOOKUP(Tabla1[[#This Row],[nemo]],'Nemos y clasificaciones'!$A$2:$B$5000,2,FALSE)</f>
        <v>CFI</v>
      </c>
      <c r="O4500" s="2" t="str">
        <f>VLOOKUP(Tabla1[[#This Row],[nemo]],'Nemos y clasificaciones'!$A$1:$C$3000,3,FALSE)</f>
        <v>CFI</v>
      </c>
      <c r="P4500" s="2"/>
      <c r="Q4500" s="2"/>
    </row>
    <row r="4501" spans="1:17" x14ac:dyDescent="0.25">
      <c r="A4501" t="s">
        <v>8340</v>
      </c>
      <c r="B4501" s="1">
        <v>43032</v>
      </c>
      <c r="C4501" s="1">
        <v>43039</v>
      </c>
      <c r="D4501" t="s">
        <v>14</v>
      </c>
      <c r="E4501" t="s">
        <v>386</v>
      </c>
      <c r="F4501">
        <v>0</v>
      </c>
      <c r="G4501">
        <v>2649829</v>
      </c>
      <c r="H4501">
        <v>0</v>
      </c>
      <c r="I4501">
        <v>0</v>
      </c>
      <c r="J4501">
        <v>0</v>
      </c>
      <c r="K4501">
        <v>18.53</v>
      </c>
      <c r="L4501" t="s">
        <v>54</v>
      </c>
      <c r="M4501" s="2">
        <v>49101331.369999997</v>
      </c>
      <c r="N4501" s="2" t="str">
        <f>VLOOKUP(Tabla1[[#This Row],[nemo]],'Nemos y clasificaciones'!$A$2:$B$5000,2,FALSE)</f>
        <v>CFI</v>
      </c>
      <c r="O4501" s="2" t="str">
        <f>VLOOKUP(Tabla1[[#This Row],[nemo]],'Nemos y clasificaciones'!$A$1:$C$3000,3,FALSE)</f>
        <v>CFI</v>
      </c>
      <c r="P4501" s="2"/>
      <c r="Q4501" s="2"/>
    </row>
    <row r="4502" spans="1:17" x14ac:dyDescent="0.25">
      <c r="A4502" t="s">
        <v>8340</v>
      </c>
      <c r="B4502" s="1">
        <v>43001</v>
      </c>
      <c r="C4502" s="1">
        <v>43007</v>
      </c>
      <c r="D4502" t="s">
        <v>14</v>
      </c>
      <c r="E4502" t="s">
        <v>386</v>
      </c>
      <c r="F4502">
        <v>0</v>
      </c>
      <c r="G4502">
        <v>2649829</v>
      </c>
      <c r="H4502">
        <v>0</v>
      </c>
      <c r="I4502">
        <v>0</v>
      </c>
      <c r="J4502">
        <v>0</v>
      </c>
      <c r="K4502">
        <v>18.53</v>
      </c>
      <c r="L4502" t="s">
        <v>54</v>
      </c>
      <c r="M4502" s="2">
        <v>49101331.369999997</v>
      </c>
      <c r="N4502" s="2" t="str">
        <f>VLOOKUP(Tabla1[[#This Row],[nemo]],'Nemos y clasificaciones'!$A$2:$B$5000,2,FALSE)</f>
        <v>CFI</v>
      </c>
      <c r="O4502" s="2" t="str">
        <f>VLOOKUP(Tabla1[[#This Row],[nemo]],'Nemos y clasificaciones'!$A$1:$C$3000,3,FALSE)</f>
        <v>CFI</v>
      </c>
      <c r="P4502" s="2"/>
      <c r="Q4502" s="2"/>
    </row>
    <row r="4503" spans="1:17" x14ac:dyDescent="0.25">
      <c r="A4503" t="s">
        <v>8340</v>
      </c>
      <c r="B4503" s="1">
        <v>42972</v>
      </c>
      <c r="C4503" s="1">
        <v>42978</v>
      </c>
      <c r="D4503" t="s">
        <v>14</v>
      </c>
      <c r="E4503" t="s">
        <v>386</v>
      </c>
      <c r="F4503">
        <v>0</v>
      </c>
      <c r="G4503">
        <v>2649829</v>
      </c>
      <c r="H4503">
        <v>0</v>
      </c>
      <c r="I4503">
        <v>0</v>
      </c>
      <c r="J4503">
        <v>0</v>
      </c>
      <c r="K4503">
        <v>18.53</v>
      </c>
      <c r="L4503" t="s">
        <v>54</v>
      </c>
      <c r="M4503" s="2">
        <v>49101331.369999997</v>
      </c>
      <c r="N4503" s="2" t="str">
        <f>VLOOKUP(Tabla1[[#This Row],[nemo]],'Nemos y clasificaciones'!$A$2:$B$5000,2,FALSE)</f>
        <v>CFI</v>
      </c>
      <c r="O4503" s="2" t="str">
        <f>VLOOKUP(Tabla1[[#This Row],[nemo]],'Nemos y clasificaciones'!$A$1:$C$3000,3,FALSE)</f>
        <v>CFI</v>
      </c>
      <c r="P4503" s="2"/>
      <c r="Q4503" s="2"/>
    </row>
    <row r="4504" spans="1:17" x14ac:dyDescent="0.25">
      <c r="A4504" t="s">
        <v>8340</v>
      </c>
      <c r="B4504" s="1">
        <v>42941</v>
      </c>
      <c r="C4504" s="1">
        <v>42947</v>
      </c>
      <c r="D4504" t="s">
        <v>14</v>
      </c>
      <c r="E4504" t="s">
        <v>386</v>
      </c>
      <c r="F4504">
        <v>0</v>
      </c>
      <c r="G4504">
        <v>2649829</v>
      </c>
      <c r="H4504">
        <v>0</v>
      </c>
      <c r="I4504">
        <v>0</v>
      </c>
      <c r="J4504">
        <v>0</v>
      </c>
      <c r="K4504">
        <v>18.53</v>
      </c>
      <c r="L4504" t="s">
        <v>54</v>
      </c>
      <c r="M4504" s="2">
        <v>49101331.369999997</v>
      </c>
      <c r="N4504" s="2" t="str">
        <f>VLOOKUP(Tabla1[[#This Row],[nemo]],'Nemos y clasificaciones'!$A$2:$B$5000,2,FALSE)</f>
        <v>CFI</v>
      </c>
      <c r="O4504" s="2" t="str">
        <f>VLOOKUP(Tabla1[[#This Row],[nemo]],'Nemos y clasificaciones'!$A$1:$C$3000,3,FALSE)</f>
        <v>CFI</v>
      </c>
      <c r="P4504" s="2"/>
      <c r="Q4504" s="2"/>
    </row>
    <row r="4505" spans="1:17" x14ac:dyDescent="0.25">
      <c r="A4505" t="s">
        <v>8340</v>
      </c>
      <c r="B4505" s="1">
        <v>42909</v>
      </c>
      <c r="C4505" s="1">
        <v>42916</v>
      </c>
      <c r="D4505" t="s">
        <v>14</v>
      </c>
      <c r="E4505" t="s">
        <v>386</v>
      </c>
      <c r="F4505">
        <v>0</v>
      </c>
      <c r="G4505">
        <v>2649829</v>
      </c>
      <c r="H4505">
        <v>0</v>
      </c>
      <c r="I4505">
        <v>0</v>
      </c>
      <c r="J4505">
        <v>0</v>
      </c>
      <c r="K4505">
        <v>18.53</v>
      </c>
      <c r="L4505" t="s">
        <v>54</v>
      </c>
      <c r="M4505" s="2">
        <v>49101331.369999997</v>
      </c>
      <c r="N4505" s="2" t="str">
        <f>VLOOKUP(Tabla1[[#This Row],[nemo]],'Nemos y clasificaciones'!$A$2:$B$5000,2,FALSE)</f>
        <v>CFI</v>
      </c>
      <c r="O4505" s="2" t="str">
        <f>VLOOKUP(Tabla1[[#This Row],[nemo]],'Nemos y clasificaciones'!$A$1:$C$3000,3,FALSE)</f>
        <v>CFI</v>
      </c>
      <c r="P4505" s="2"/>
      <c r="Q4505" s="2"/>
    </row>
    <row r="4506" spans="1:17" x14ac:dyDescent="0.25">
      <c r="A4506" t="s">
        <v>8004</v>
      </c>
      <c r="B4506" s="1">
        <v>43249</v>
      </c>
      <c r="C4506" s="1">
        <v>43255</v>
      </c>
      <c r="D4506" t="s">
        <v>14</v>
      </c>
      <c r="E4506" t="s">
        <v>386</v>
      </c>
      <c r="F4506">
        <v>0</v>
      </c>
      <c r="G4506">
        <v>3074253</v>
      </c>
      <c r="H4506">
        <v>0</v>
      </c>
      <c r="I4506">
        <v>0</v>
      </c>
      <c r="J4506">
        <v>0</v>
      </c>
      <c r="K4506">
        <v>12.717000000000001</v>
      </c>
      <c r="L4506" t="s">
        <v>54</v>
      </c>
      <c r="M4506" s="2">
        <v>39095275.401000001</v>
      </c>
      <c r="N4506" s="2" t="str">
        <f>VLOOKUP(Tabla1[[#This Row],[nemo]],'Nemos y clasificaciones'!$A$2:$B$5000,2,FALSE)</f>
        <v>CFI</v>
      </c>
      <c r="O4506" s="2" t="str">
        <f>VLOOKUP(Tabla1[[#This Row],[nemo]],'Nemos y clasificaciones'!$A$1:$C$3000,3,FALSE)</f>
        <v>CFI</v>
      </c>
      <c r="P4506" s="2"/>
      <c r="Q4506" s="2"/>
    </row>
    <row r="4507" spans="1:17" x14ac:dyDescent="0.25">
      <c r="A4507" t="s">
        <v>10280</v>
      </c>
      <c r="B4507" s="1">
        <v>42607</v>
      </c>
      <c r="C4507" s="1">
        <v>42613</v>
      </c>
      <c r="D4507" t="s">
        <v>14</v>
      </c>
      <c r="E4507" t="s">
        <v>386</v>
      </c>
      <c r="F4507">
        <v>0</v>
      </c>
      <c r="G4507">
        <v>2649829</v>
      </c>
      <c r="H4507">
        <v>0</v>
      </c>
      <c r="I4507">
        <v>0</v>
      </c>
      <c r="J4507">
        <v>0</v>
      </c>
      <c r="K4507">
        <v>14</v>
      </c>
      <c r="L4507" t="s">
        <v>54</v>
      </c>
      <c r="M4507" s="2">
        <v>37097606</v>
      </c>
      <c r="N4507" s="2" t="str">
        <f>VLOOKUP(Tabla1[[#This Row],[nemo]],'Nemos y clasificaciones'!$A$2:$B$5000,2,FALSE)</f>
        <v>CFI</v>
      </c>
      <c r="O4507" s="2" t="str">
        <f>VLOOKUP(Tabla1[[#This Row],[nemo]],'Nemos y clasificaciones'!$A$1:$C$3000,3,FALSE)</f>
        <v>CFI</v>
      </c>
      <c r="P4507" s="2"/>
      <c r="Q4507" s="2"/>
    </row>
    <row r="4508" spans="1:17" x14ac:dyDescent="0.25">
      <c r="A4508" t="s">
        <v>10280</v>
      </c>
      <c r="B4508" s="1">
        <v>42574</v>
      </c>
      <c r="C4508" s="1">
        <v>42580</v>
      </c>
      <c r="D4508" t="s">
        <v>14</v>
      </c>
      <c r="E4508" t="s">
        <v>386</v>
      </c>
      <c r="F4508">
        <v>0</v>
      </c>
      <c r="G4508">
        <v>2649829</v>
      </c>
      <c r="H4508">
        <v>0</v>
      </c>
      <c r="I4508">
        <v>0</v>
      </c>
      <c r="J4508">
        <v>0</v>
      </c>
      <c r="K4508">
        <v>14</v>
      </c>
      <c r="L4508" t="s">
        <v>54</v>
      </c>
      <c r="M4508" s="2">
        <v>37097606</v>
      </c>
      <c r="N4508" s="2" t="str">
        <f>VLOOKUP(Tabla1[[#This Row],[nemo]],'Nemos y clasificaciones'!$A$2:$B$5000,2,FALSE)</f>
        <v>CFI</v>
      </c>
      <c r="O4508" s="2" t="str">
        <f>VLOOKUP(Tabla1[[#This Row],[nemo]],'Nemos y clasificaciones'!$A$1:$C$3000,3,FALSE)</f>
        <v>CFI</v>
      </c>
      <c r="P4508" s="2"/>
      <c r="Q4508" s="2"/>
    </row>
    <row r="4509" spans="1:17" x14ac:dyDescent="0.25">
      <c r="A4509" t="s">
        <v>10357</v>
      </c>
      <c r="B4509" s="1">
        <v>42544</v>
      </c>
      <c r="C4509" s="1">
        <v>42551</v>
      </c>
      <c r="D4509" t="s">
        <v>14</v>
      </c>
      <c r="E4509" t="s">
        <v>386</v>
      </c>
      <c r="F4509">
        <v>0</v>
      </c>
      <c r="G4509">
        <v>2649829</v>
      </c>
      <c r="H4509">
        <v>0</v>
      </c>
      <c r="I4509">
        <v>0</v>
      </c>
      <c r="J4509">
        <v>0</v>
      </c>
      <c r="K4509">
        <v>13.17</v>
      </c>
      <c r="L4509" t="s">
        <v>54</v>
      </c>
      <c r="M4509" s="2">
        <v>34898247.93</v>
      </c>
      <c r="N4509" s="2" t="str">
        <f>VLOOKUP(Tabla1[[#This Row],[nemo]],'Nemos y clasificaciones'!$A$2:$B$5000,2,FALSE)</f>
        <v>CFI</v>
      </c>
      <c r="O4509" s="2" t="str">
        <f>VLOOKUP(Tabla1[[#This Row],[nemo]],'Nemos y clasificaciones'!$A$1:$C$3000,3,FALSE)</f>
        <v>CFI</v>
      </c>
      <c r="P4509" s="2"/>
      <c r="Q4509" s="2"/>
    </row>
    <row r="4510" spans="1:17" x14ac:dyDescent="0.25">
      <c r="A4510" t="s">
        <v>4615</v>
      </c>
      <c r="B4510" s="1">
        <v>42847</v>
      </c>
      <c r="C4510" s="1">
        <v>42853</v>
      </c>
      <c r="D4510" t="s">
        <v>14</v>
      </c>
      <c r="E4510" t="s">
        <v>386</v>
      </c>
      <c r="F4510">
        <v>0</v>
      </c>
      <c r="G4510">
        <v>2649829</v>
      </c>
      <c r="H4510">
        <v>0</v>
      </c>
      <c r="I4510">
        <v>0</v>
      </c>
      <c r="J4510">
        <v>0</v>
      </c>
      <c r="K4510">
        <v>13</v>
      </c>
      <c r="L4510" t="s">
        <v>54</v>
      </c>
      <c r="M4510" s="2">
        <v>34447777</v>
      </c>
      <c r="N4510" s="2" t="str">
        <f>VLOOKUP(Tabla1[[#This Row],[nemo]],'Nemos y clasificaciones'!$A$2:$B$5000,2,FALSE)</f>
        <v>CFI</v>
      </c>
      <c r="O4510" s="2" t="str">
        <f>VLOOKUP(Tabla1[[#This Row],[nemo]],'Nemos y clasificaciones'!$A$1:$C$3000,3,FALSE)</f>
        <v>CFI</v>
      </c>
      <c r="P4510" s="2"/>
      <c r="Q4510" s="2"/>
    </row>
    <row r="4511" spans="1:17" x14ac:dyDescent="0.25">
      <c r="A4511" t="s">
        <v>9813</v>
      </c>
      <c r="B4511" s="1">
        <v>42819</v>
      </c>
      <c r="C4511" s="1">
        <v>42825</v>
      </c>
      <c r="D4511" t="s">
        <v>14</v>
      </c>
      <c r="E4511" t="s">
        <v>386</v>
      </c>
      <c r="F4511">
        <v>0</v>
      </c>
      <c r="G4511">
        <v>2649829</v>
      </c>
      <c r="H4511">
        <v>0</v>
      </c>
      <c r="I4511">
        <v>0</v>
      </c>
      <c r="J4511">
        <v>0</v>
      </c>
      <c r="K4511">
        <v>13</v>
      </c>
      <c r="L4511" t="s">
        <v>54</v>
      </c>
      <c r="M4511" s="2">
        <v>34447777</v>
      </c>
      <c r="N4511" s="2" t="str">
        <f>VLOOKUP(Tabla1[[#This Row],[nemo]],'Nemos y clasificaciones'!$A$2:$B$5000,2,FALSE)</f>
        <v>CFI</v>
      </c>
      <c r="O4511" s="2" t="str">
        <f>VLOOKUP(Tabla1[[#This Row],[nemo]],'Nemos y clasificaciones'!$A$1:$C$3000,3,FALSE)</f>
        <v>CFI</v>
      </c>
      <c r="P4511" s="2"/>
      <c r="Q4511" s="2"/>
    </row>
    <row r="4512" spans="1:17" x14ac:dyDescent="0.25">
      <c r="A4512" t="s">
        <v>9813</v>
      </c>
      <c r="B4512" s="1">
        <v>42788</v>
      </c>
      <c r="C4512" s="1">
        <v>42794</v>
      </c>
      <c r="D4512" t="s">
        <v>14</v>
      </c>
      <c r="E4512" t="s">
        <v>386</v>
      </c>
      <c r="F4512">
        <v>0</v>
      </c>
      <c r="G4512">
        <v>2649829</v>
      </c>
      <c r="H4512">
        <v>0</v>
      </c>
      <c r="I4512">
        <v>0</v>
      </c>
      <c r="J4512">
        <v>0</v>
      </c>
      <c r="K4512">
        <v>13</v>
      </c>
      <c r="L4512" t="s">
        <v>54</v>
      </c>
      <c r="M4512" s="2">
        <v>34447777</v>
      </c>
      <c r="N4512" s="2" t="str">
        <f>VLOOKUP(Tabla1[[#This Row],[nemo]],'Nemos y clasificaciones'!$A$2:$B$5000,2,FALSE)</f>
        <v>CFI</v>
      </c>
      <c r="O4512" s="2" t="str">
        <f>VLOOKUP(Tabla1[[#This Row],[nemo]],'Nemos y clasificaciones'!$A$1:$C$3000,3,FALSE)</f>
        <v>CFI</v>
      </c>
      <c r="P4512" s="2"/>
      <c r="Q4512" s="2"/>
    </row>
    <row r="4513" spans="1:17" x14ac:dyDescent="0.25">
      <c r="A4513" t="s">
        <v>9813</v>
      </c>
      <c r="B4513" s="1">
        <v>42759</v>
      </c>
      <c r="C4513" s="1">
        <v>42765</v>
      </c>
      <c r="D4513" t="s">
        <v>14</v>
      </c>
      <c r="E4513" t="s">
        <v>386</v>
      </c>
      <c r="F4513">
        <v>0</v>
      </c>
      <c r="G4513">
        <v>2649829</v>
      </c>
      <c r="H4513">
        <v>0</v>
      </c>
      <c r="I4513">
        <v>0</v>
      </c>
      <c r="J4513">
        <v>0</v>
      </c>
      <c r="K4513">
        <v>13</v>
      </c>
      <c r="L4513" t="s">
        <v>54</v>
      </c>
      <c r="M4513" s="2">
        <v>34447777</v>
      </c>
      <c r="N4513" s="2" t="str">
        <f>VLOOKUP(Tabla1[[#This Row],[nemo]],'Nemos y clasificaciones'!$A$2:$B$5000,2,FALSE)</f>
        <v>CFI</v>
      </c>
      <c r="O4513" s="2" t="str">
        <f>VLOOKUP(Tabla1[[#This Row],[nemo]],'Nemos y clasificaciones'!$A$1:$C$3000,3,FALSE)</f>
        <v>CFI</v>
      </c>
      <c r="P4513" s="2"/>
      <c r="Q4513" s="2"/>
    </row>
    <row r="4514" spans="1:17" x14ac:dyDescent="0.25">
      <c r="A4514" t="s">
        <v>9813</v>
      </c>
      <c r="B4514" s="1">
        <v>42726</v>
      </c>
      <c r="C4514" s="1">
        <v>42732</v>
      </c>
      <c r="D4514" t="s">
        <v>14</v>
      </c>
      <c r="E4514" t="s">
        <v>386</v>
      </c>
      <c r="F4514">
        <v>0</v>
      </c>
      <c r="G4514">
        <v>2649829</v>
      </c>
      <c r="H4514">
        <v>0</v>
      </c>
      <c r="I4514">
        <v>0</v>
      </c>
      <c r="J4514">
        <v>0</v>
      </c>
      <c r="K4514">
        <v>13</v>
      </c>
      <c r="L4514" t="s">
        <v>54</v>
      </c>
      <c r="M4514" s="2">
        <v>34447777</v>
      </c>
      <c r="N4514" s="2" t="str">
        <f>VLOOKUP(Tabla1[[#This Row],[nemo]],'Nemos y clasificaciones'!$A$2:$B$5000,2,FALSE)</f>
        <v>CFI</v>
      </c>
      <c r="O4514" s="2" t="str">
        <f>VLOOKUP(Tabla1[[#This Row],[nemo]],'Nemos y clasificaciones'!$A$1:$C$3000,3,FALSE)</f>
        <v>CFI</v>
      </c>
      <c r="P4514" s="2"/>
      <c r="Q4514" s="2"/>
    </row>
    <row r="4515" spans="1:17" x14ac:dyDescent="0.25">
      <c r="A4515" t="s">
        <v>9813</v>
      </c>
      <c r="B4515" s="1">
        <v>42698</v>
      </c>
      <c r="C4515" s="1">
        <v>42704</v>
      </c>
      <c r="D4515" t="s">
        <v>14</v>
      </c>
      <c r="E4515" t="s">
        <v>386</v>
      </c>
      <c r="F4515">
        <v>0</v>
      </c>
      <c r="G4515">
        <v>2649829</v>
      </c>
      <c r="H4515">
        <v>0</v>
      </c>
      <c r="I4515">
        <v>0</v>
      </c>
      <c r="J4515">
        <v>0</v>
      </c>
      <c r="K4515">
        <v>13</v>
      </c>
      <c r="L4515" t="s">
        <v>54</v>
      </c>
      <c r="M4515" s="2">
        <v>34447777</v>
      </c>
      <c r="N4515" s="2" t="str">
        <f>VLOOKUP(Tabla1[[#This Row],[nemo]],'Nemos y clasificaciones'!$A$2:$B$5000,2,FALSE)</f>
        <v>CFI</v>
      </c>
      <c r="O4515" s="2" t="str">
        <f>VLOOKUP(Tabla1[[#This Row],[nemo]],'Nemos y clasificaciones'!$A$1:$C$3000,3,FALSE)</f>
        <v>CFI</v>
      </c>
      <c r="P4515" s="2"/>
      <c r="Q4515" s="2"/>
    </row>
    <row r="4516" spans="1:17" x14ac:dyDescent="0.25">
      <c r="A4516" t="s">
        <v>9813</v>
      </c>
      <c r="B4516" s="1">
        <v>42665</v>
      </c>
      <c r="C4516" s="1">
        <v>42671</v>
      </c>
      <c r="D4516" t="s">
        <v>14</v>
      </c>
      <c r="E4516" t="s">
        <v>386</v>
      </c>
      <c r="F4516">
        <v>0</v>
      </c>
      <c r="G4516">
        <v>2649829</v>
      </c>
      <c r="H4516">
        <v>0</v>
      </c>
      <c r="I4516">
        <v>0</v>
      </c>
      <c r="J4516">
        <v>0</v>
      </c>
      <c r="K4516">
        <v>13</v>
      </c>
      <c r="L4516" t="s">
        <v>54</v>
      </c>
      <c r="M4516" s="2">
        <v>34447777</v>
      </c>
      <c r="N4516" s="2" t="str">
        <f>VLOOKUP(Tabla1[[#This Row],[nemo]],'Nemos y clasificaciones'!$A$2:$B$5000,2,FALSE)</f>
        <v>CFI</v>
      </c>
      <c r="O4516" s="2" t="str">
        <f>VLOOKUP(Tabla1[[#This Row],[nemo]],'Nemos y clasificaciones'!$A$1:$C$3000,3,FALSE)</f>
        <v>CFI</v>
      </c>
      <c r="P4516" s="2"/>
      <c r="Q4516" s="2"/>
    </row>
    <row r="4517" spans="1:17" x14ac:dyDescent="0.25">
      <c r="A4517" t="s">
        <v>9813</v>
      </c>
      <c r="B4517" s="1">
        <v>42637</v>
      </c>
      <c r="C4517" s="1">
        <v>42643</v>
      </c>
      <c r="D4517" t="s">
        <v>14</v>
      </c>
      <c r="E4517" t="s">
        <v>386</v>
      </c>
      <c r="F4517">
        <v>0</v>
      </c>
      <c r="G4517">
        <v>2649829</v>
      </c>
      <c r="H4517">
        <v>0</v>
      </c>
      <c r="I4517">
        <v>0</v>
      </c>
      <c r="J4517">
        <v>0</v>
      </c>
      <c r="K4517">
        <v>13</v>
      </c>
      <c r="L4517" t="s">
        <v>54</v>
      </c>
      <c r="M4517" s="2">
        <v>34447777</v>
      </c>
      <c r="N4517" s="2" t="str">
        <f>VLOOKUP(Tabla1[[#This Row],[nemo]],'Nemos y clasificaciones'!$A$2:$B$5000,2,FALSE)</f>
        <v>CFI</v>
      </c>
      <c r="O4517" s="2" t="str">
        <f>VLOOKUP(Tabla1[[#This Row],[nemo]],'Nemos y clasificaciones'!$A$1:$C$3000,3,FALSE)</f>
        <v>CFI</v>
      </c>
      <c r="P4517" s="2"/>
      <c r="Q4517" s="2"/>
    </row>
    <row r="4518" spans="1:17" x14ac:dyDescent="0.25">
      <c r="A4518" t="s">
        <v>9413</v>
      </c>
      <c r="B4518" s="1">
        <v>42880</v>
      </c>
      <c r="C4518" s="1">
        <v>42886</v>
      </c>
      <c r="D4518" t="s">
        <v>14</v>
      </c>
      <c r="E4518" t="s">
        <v>386</v>
      </c>
      <c r="F4518">
        <v>0</v>
      </c>
      <c r="G4518">
        <v>2649829</v>
      </c>
      <c r="H4518">
        <v>0</v>
      </c>
      <c r="I4518">
        <v>0</v>
      </c>
      <c r="J4518">
        <v>0</v>
      </c>
      <c r="K4518">
        <v>11.28</v>
      </c>
      <c r="L4518" t="s">
        <v>54</v>
      </c>
      <c r="M4518" s="2">
        <v>29890071.120000001</v>
      </c>
      <c r="N4518" s="2" t="str">
        <f>VLOOKUP(Tabla1[[#This Row],[nemo]],'Nemos y clasificaciones'!$A$2:$B$5000,2,FALSE)</f>
        <v>CFI</v>
      </c>
      <c r="O4518" s="2" t="str">
        <f>VLOOKUP(Tabla1[[#This Row],[nemo]],'Nemos y clasificaciones'!$A$1:$C$3000,3,FALSE)</f>
        <v>CFI</v>
      </c>
      <c r="P4518" s="2"/>
      <c r="Q4518" s="2"/>
    </row>
    <row r="4519" spans="1:17" x14ac:dyDescent="0.25">
      <c r="A4519" t="s">
        <v>3379</v>
      </c>
      <c r="B4519" s="1">
        <v>44072</v>
      </c>
      <c r="C4519" s="1">
        <v>44109</v>
      </c>
      <c r="D4519" t="s">
        <v>14</v>
      </c>
      <c r="E4519" t="s">
        <v>386</v>
      </c>
      <c r="F4519">
        <v>5001043</v>
      </c>
      <c r="G4519">
        <v>0</v>
      </c>
      <c r="H4519">
        <v>0</v>
      </c>
      <c r="I4519">
        <v>22000</v>
      </c>
      <c r="J4519">
        <v>22000</v>
      </c>
      <c r="K4519">
        <v>22517.663</v>
      </c>
      <c r="L4519" t="s">
        <v>19</v>
      </c>
      <c r="M4519" s="2">
        <v>0</v>
      </c>
      <c r="N4519" s="2" t="str">
        <f>VLOOKUP(Tabla1[[#This Row],[nemo]],'Nemos y clasificaciones'!$A$2:$B$5000,2,FALSE)</f>
        <v>CFI</v>
      </c>
      <c r="O4519" s="2" t="str">
        <f>VLOOKUP(Tabla1[[#This Row],[nemo]],'Nemos y clasificaciones'!$A$1:$C$3000,3,FALSE)</f>
        <v>CFI</v>
      </c>
      <c r="P4519" s="2"/>
      <c r="Q4519" s="2"/>
    </row>
    <row r="4520" spans="1:17" x14ac:dyDescent="0.25">
      <c r="A4520" t="s">
        <v>6224</v>
      </c>
      <c r="B4520" s="1">
        <v>43579</v>
      </c>
      <c r="C4520" s="1">
        <v>43615</v>
      </c>
      <c r="D4520" t="s">
        <v>14</v>
      </c>
      <c r="E4520" t="s">
        <v>386</v>
      </c>
      <c r="F4520">
        <v>5001228</v>
      </c>
      <c r="G4520">
        <v>0</v>
      </c>
      <c r="H4520">
        <v>0</v>
      </c>
      <c r="I4520">
        <v>0</v>
      </c>
      <c r="J4520">
        <v>0</v>
      </c>
      <c r="K4520">
        <v>29044.260999999999</v>
      </c>
      <c r="L4520" t="s">
        <v>19</v>
      </c>
      <c r="M4520" s="2">
        <v>0</v>
      </c>
      <c r="N4520" s="2" t="str">
        <f>VLOOKUP(Tabla1[[#This Row],[nemo]],'Nemos y clasificaciones'!$A$2:$B$5000,2,FALSE)</f>
        <v>CFI</v>
      </c>
      <c r="O4520" s="2" t="str">
        <f>VLOOKUP(Tabla1[[#This Row],[nemo]],'Nemos y clasificaciones'!$A$1:$C$3000,3,FALSE)</f>
        <v>CFI</v>
      </c>
      <c r="P4520" s="2"/>
      <c r="Q4520" s="2"/>
    </row>
    <row r="4521" spans="1:17" x14ac:dyDescent="0.25">
      <c r="A4521" t="s">
        <v>11597</v>
      </c>
      <c r="B4521" s="1">
        <v>42139</v>
      </c>
      <c r="C4521" s="1">
        <v>42146</v>
      </c>
      <c r="D4521" t="s">
        <v>14</v>
      </c>
      <c r="E4521" t="s">
        <v>11596</v>
      </c>
      <c r="F4521">
        <v>0</v>
      </c>
      <c r="G4521">
        <v>1400000</v>
      </c>
      <c r="H4521">
        <v>0</v>
      </c>
      <c r="I4521">
        <v>0</v>
      </c>
      <c r="J4521">
        <v>0</v>
      </c>
      <c r="K4521">
        <v>31.34</v>
      </c>
      <c r="L4521" t="s">
        <v>54</v>
      </c>
      <c r="M4521" s="2">
        <v>43876000</v>
      </c>
      <c r="N4521" s="2" t="str">
        <f>VLOOKUP(Tabla1[[#This Row],[nemo]],'Nemos y clasificaciones'!$A$2:$B$5000,2,FALSE)</f>
        <v>S. A.  FERIA DE LOS AGRICULTORES</v>
      </c>
      <c r="O4521" s="2" t="str">
        <f>VLOOKUP(Tabla1[[#This Row],[nemo]],'Nemos y clasificaciones'!$A$1:$C$3000,3,FALSE)</f>
        <v>Otros</v>
      </c>
      <c r="P4521" s="2"/>
      <c r="Q4521" s="2"/>
    </row>
    <row r="4522" spans="1:17" x14ac:dyDescent="0.25">
      <c r="A4522" t="s">
        <v>8076</v>
      </c>
      <c r="B4522" s="1">
        <v>43237</v>
      </c>
      <c r="C4522" s="1">
        <v>43244</v>
      </c>
      <c r="D4522" t="s">
        <v>14</v>
      </c>
      <c r="E4522" t="s">
        <v>8077</v>
      </c>
      <c r="F4522">
        <v>0</v>
      </c>
      <c r="G4522">
        <v>10000000</v>
      </c>
      <c r="H4522">
        <v>0</v>
      </c>
      <c r="I4522">
        <v>0</v>
      </c>
      <c r="J4522">
        <v>0</v>
      </c>
      <c r="K4522">
        <v>64.995000000000005</v>
      </c>
      <c r="L4522" t="s">
        <v>54</v>
      </c>
      <c r="M4522" s="2">
        <v>649950000</v>
      </c>
      <c r="N4522" s="2" t="str">
        <f>VLOOKUP(Tabla1[[#This Row],[nemo]],'Nemos y clasificaciones'!$A$2:$B$5000,2,FALSE)</f>
        <v>CFI</v>
      </c>
      <c r="O4522" s="2" t="str">
        <f>VLOOKUP(Tabla1[[#This Row],[nemo]],'Nemos y clasificaciones'!$A$1:$C$3000,3,FALSE)</f>
        <v>CFI</v>
      </c>
      <c r="P4522" s="2"/>
      <c r="Q4522" s="2"/>
    </row>
    <row r="4523" spans="1:17" x14ac:dyDescent="0.25">
      <c r="A4523" t="s">
        <v>8078</v>
      </c>
      <c r="B4523" s="1">
        <v>43237</v>
      </c>
      <c r="C4523" s="1">
        <v>43244</v>
      </c>
      <c r="D4523" t="s">
        <v>14</v>
      </c>
      <c r="E4523" t="s">
        <v>8079</v>
      </c>
      <c r="F4523">
        <v>0</v>
      </c>
      <c r="G4523">
        <v>10000000</v>
      </c>
      <c r="H4523">
        <v>0</v>
      </c>
      <c r="I4523">
        <v>0</v>
      </c>
      <c r="J4523">
        <v>0</v>
      </c>
      <c r="K4523">
        <v>63.808</v>
      </c>
      <c r="L4523" t="s">
        <v>54</v>
      </c>
      <c r="M4523" s="2">
        <v>638080000</v>
      </c>
      <c r="N4523" s="2" t="str">
        <f>VLOOKUP(Tabla1[[#This Row],[nemo]],'Nemos y clasificaciones'!$A$2:$B$5000,2,FALSE)</f>
        <v>CFI</v>
      </c>
      <c r="O4523" s="2" t="str">
        <f>VLOOKUP(Tabla1[[#This Row],[nemo]],'Nemos y clasificaciones'!$A$1:$C$3000,3,FALSE)</f>
        <v>CFI</v>
      </c>
      <c r="P4523" s="2"/>
      <c r="Q4523" s="2"/>
    </row>
    <row r="4524" spans="1:17" x14ac:dyDescent="0.25">
      <c r="A4524" t="s">
        <v>8080</v>
      </c>
      <c r="B4524" s="1">
        <v>43237</v>
      </c>
      <c r="C4524" s="1">
        <v>43244</v>
      </c>
      <c r="D4524" t="s">
        <v>14</v>
      </c>
      <c r="E4524" t="s">
        <v>8081</v>
      </c>
      <c r="F4524">
        <v>0</v>
      </c>
      <c r="G4524">
        <v>10000000</v>
      </c>
      <c r="H4524">
        <v>0</v>
      </c>
      <c r="I4524">
        <v>0</v>
      </c>
      <c r="J4524">
        <v>0</v>
      </c>
      <c r="K4524">
        <v>65.680000000000007</v>
      </c>
      <c r="L4524" t="s">
        <v>54</v>
      </c>
      <c r="M4524" s="2">
        <v>656800000</v>
      </c>
      <c r="N4524" s="2" t="str">
        <f>VLOOKUP(Tabla1[[#This Row],[nemo]],'Nemos y clasificaciones'!$A$2:$B$5000,2,FALSE)</f>
        <v>CFI</v>
      </c>
      <c r="O4524" s="2" t="str">
        <f>VLOOKUP(Tabla1[[#This Row],[nemo]],'Nemos y clasificaciones'!$A$1:$C$3000,3,FALSE)</f>
        <v>CFI</v>
      </c>
      <c r="P4524" s="2"/>
      <c r="Q4524" s="2"/>
    </row>
    <row r="4525" spans="1:17" x14ac:dyDescent="0.25">
      <c r="A4525" t="s">
        <v>3012</v>
      </c>
      <c r="B4525" s="1">
        <v>44177</v>
      </c>
      <c r="C4525" s="1">
        <v>44183</v>
      </c>
      <c r="D4525" t="s">
        <v>21</v>
      </c>
      <c r="E4525" t="s">
        <v>3013</v>
      </c>
      <c r="F4525">
        <v>0</v>
      </c>
      <c r="G4525">
        <v>10000000</v>
      </c>
      <c r="H4525">
        <v>0</v>
      </c>
      <c r="I4525">
        <v>0</v>
      </c>
      <c r="J4525">
        <v>0</v>
      </c>
      <c r="K4525">
        <v>0.26600000000000001</v>
      </c>
      <c r="L4525" t="s">
        <v>23</v>
      </c>
      <c r="M4525" s="2">
        <v>2660000</v>
      </c>
      <c r="N4525" s="2" t="str">
        <f>VLOOKUP(Tabla1[[#This Row],[nemo]],'Nemos y clasificaciones'!$A$2:$B$5000,2,FALSE)</f>
        <v>CFI</v>
      </c>
      <c r="O4525" s="2" t="str">
        <f>VLOOKUP(Tabla1[[#This Row],[nemo]],'Nemos y clasificaciones'!$A$1:$C$3000,3,FALSE)</f>
        <v>CFI</v>
      </c>
      <c r="P4525" s="2"/>
      <c r="Q4525" s="2"/>
    </row>
    <row r="4526" spans="1:17" x14ac:dyDescent="0.25">
      <c r="A4526" t="s">
        <v>3014</v>
      </c>
      <c r="B4526" s="1">
        <v>44177</v>
      </c>
      <c r="C4526" s="1">
        <v>44183</v>
      </c>
      <c r="D4526" t="s">
        <v>21</v>
      </c>
      <c r="E4526" t="s">
        <v>3015</v>
      </c>
      <c r="F4526">
        <v>0</v>
      </c>
      <c r="G4526">
        <v>10000000</v>
      </c>
      <c r="H4526">
        <v>0</v>
      </c>
      <c r="I4526">
        <v>0</v>
      </c>
      <c r="J4526">
        <v>0</v>
      </c>
      <c r="K4526">
        <v>0.26500000000000001</v>
      </c>
      <c r="L4526" t="s">
        <v>23</v>
      </c>
      <c r="M4526" s="2">
        <v>2650000</v>
      </c>
      <c r="N4526" s="2" t="str">
        <f>VLOOKUP(Tabla1[[#This Row],[nemo]],'Nemos y clasificaciones'!$A$2:$B$5000,2,FALSE)</f>
        <v>CFI</v>
      </c>
      <c r="O4526" s="2" t="str">
        <f>VLOOKUP(Tabla1[[#This Row],[nemo]],'Nemos y clasificaciones'!$A$1:$C$3000,3,FALSE)</f>
        <v>CFI</v>
      </c>
      <c r="P4526" s="2"/>
      <c r="Q4526" s="2"/>
    </row>
    <row r="4527" spans="1:17" x14ac:dyDescent="0.25">
      <c r="A4527" t="s">
        <v>4180</v>
      </c>
      <c r="B4527" s="1">
        <v>43978</v>
      </c>
      <c r="C4527" s="1">
        <v>43984</v>
      </c>
      <c r="D4527" t="s">
        <v>21</v>
      </c>
      <c r="E4527" t="s">
        <v>4181</v>
      </c>
      <c r="F4527">
        <v>0</v>
      </c>
      <c r="G4527">
        <v>10000000</v>
      </c>
      <c r="H4527">
        <v>0</v>
      </c>
      <c r="I4527">
        <v>0</v>
      </c>
      <c r="J4527">
        <v>0</v>
      </c>
      <c r="K4527">
        <v>6.3330000000000002</v>
      </c>
      <c r="L4527" t="s">
        <v>16</v>
      </c>
      <c r="M4527" s="2">
        <v>63330000</v>
      </c>
      <c r="N4527" s="2" t="str">
        <f>VLOOKUP(Tabla1[[#This Row],[nemo]],'Nemos y clasificaciones'!$A$2:$B$5000,2,FALSE)</f>
        <v>CFI</v>
      </c>
      <c r="O4527" s="2" t="str">
        <f>VLOOKUP(Tabla1[[#This Row],[nemo]],'Nemos y clasificaciones'!$A$1:$C$3000,3,FALSE)</f>
        <v>CFI</v>
      </c>
      <c r="P4527" s="2"/>
      <c r="Q4527" s="2"/>
    </row>
    <row r="4528" spans="1:17" x14ac:dyDescent="0.25">
      <c r="A4528" t="s">
        <v>4182</v>
      </c>
      <c r="B4528" s="1">
        <v>43978</v>
      </c>
      <c r="C4528" s="1">
        <v>43984</v>
      </c>
      <c r="D4528" t="s">
        <v>21</v>
      </c>
      <c r="E4528" t="s">
        <v>4183</v>
      </c>
      <c r="F4528">
        <v>0</v>
      </c>
      <c r="G4528">
        <v>10000000</v>
      </c>
      <c r="H4528">
        <v>0</v>
      </c>
      <c r="I4528">
        <v>0</v>
      </c>
      <c r="J4528">
        <v>0</v>
      </c>
      <c r="K4528">
        <v>5.6879999999999997</v>
      </c>
      <c r="L4528" t="s">
        <v>16</v>
      </c>
      <c r="M4528" s="2">
        <v>56880000</v>
      </c>
      <c r="N4528" s="2" t="str">
        <f>VLOOKUP(Tabla1[[#This Row],[nemo]],'Nemos y clasificaciones'!$A$2:$B$5000,2,FALSE)</f>
        <v>CFI</v>
      </c>
      <c r="O4528" s="2" t="str">
        <f>VLOOKUP(Tabla1[[#This Row],[nemo]],'Nemos y clasificaciones'!$A$1:$C$3000,3,FALSE)</f>
        <v>CFI</v>
      </c>
      <c r="P4528" s="2"/>
      <c r="Q4528" s="2"/>
    </row>
    <row r="4529" spans="1:17" x14ac:dyDescent="0.25">
      <c r="A4529" t="s">
        <v>4184</v>
      </c>
      <c r="B4529" s="1">
        <v>43978</v>
      </c>
      <c r="C4529" s="1">
        <v>43984</v>
      </c>
      <c r="D4529" t="s">
        <v>21</v>
      </c>
      <c r="E4529" t="s">
        <v>4185</v>
      </c>
      <c r="F4529">
        <v>0</v>
      </c>
      <c r="G4529">
        <v>10000000</v>
      </c>
      <c r="H4529">
        <v>0</v>
      </c>
      <c r="I4529">
        <v>0</v>
      </c>
      <c r="J4529">
        <v>0</v>
      </c>
      <c r="K4529">
        <v>10.978</v>
      </c>
      <c r="L4529" t="s">
        <v>54</v>
      </c>
      <c r="M4529" s="2">
        <v>109780000</v>
      </c>
      <c r="N4529" s="2" t="str">
        <f>VLOOKUP(Tabla1[[#This Row],[nemo]],'Nemos y clasificaciones'!$A$2:$B$5000,2,FALSE)</f>
        <v>CFI</v>
      </c>
      <c r="O4529" s="2" t="str">
        <f>VLOOKUP(Tabla1[[#This Row],[nemo]],'Nemos y clasificaciones'!$A$1:$C$3000,3,FALSE)</f>
        <v>CFI</v>
      </c>
      <c r="P4529" s="2"/>
      <c r="Q4529" s="2"/>
    </row>
    <row r="4530" spans="1:17" x14ac:dyDescent="0.25">
      <c r="A4530" t="s">
        <v>4297</v>
      </c>
      <c r="B4530" s="1">
        <v>43970</v>
      </c>
      <c r="C4530" s="1">
        <v>43977</v>
      </c>
      <c r="D4530" t="s">
        <v>21</v>
      </c>
      <c r="E4530" t="s">
        <v>4298</v>
      </c>
      <c r="F4530">
        <v>0</v>
      </c>
      <c r="G4530">
        <v>3152861</v>
      </c>
      <c r="H4530">
        <v>0</v>
      </c>
      <c r="I4530">
        <v>0</v>
      </c>
      <c r="J4530">
        <v>0</v>
      </c>
      <c r="K4530">
        <v>2.5999999999999999E-2</v>
      </c>
      <c r="L4530" t="s">
        <v>23</v>
      </c>
      <c r="M4530" s="3">
        <v>81974.385999999999</v>
      </c>
      <c r="N4530" s="2" t="str">
        <f>VLOOKUP(Tabla1[[#This Row],[nemo]],'Nemos y clasificaciones'!$A$2:$B$5000,2,FALSE)</f>
        <v>CFI</v>
      </c>
      <c r="O4530" s="3" t="str">
        <f>VLOOKUP(Tabla1[[#This Row],[nemo]],'Nemos y clasificaciones'!$A$1:$C$3000,3,FALSE)</f>
        <v>CFI</v>
      </c>
      <c r="P4530" s="3"/>
      <c r="Q4530" s="3"/>
    </row>
    <row r="4531" spans="1:17" x14ac:dyDescent="0.25">
      <c r="A4531" t="s">
        <v>4293</v>
      </c>
      <c r="B4531" s="1">
        <v>43970</v>
      </c>
      <c r="C4531" s="1">
        <v>43977</v>
      </c>
      <c r="D4531" t="s">
        <v>21</v>
      </c>
      <c r="E4531" t="s">
        <v>4294</v>
      </c>
      <c r="F4531">
        <v>0</v>
      </c>
      <c r="G4531">
        <v>1000000</v>
      </c>
      <c r="H4531">
        <v>0</v>
      </c>
      <c r="I4531">
        <v>0</v>
      </c>
      <c r="J4531">
        <v>0</v>
      </c>
      <c r="K4531">
        <v>8.1000000000000003E-2</v>
      </c>
      <c r="L4531" t="s">
        <v>23</v>
      </c>
      <c r="M4531" s="3">
        <v>81000</v>
      </c>
      <c r="N4531" s="2" t="str">
        <f>VLOOKUP(Tabla1[[#This Row],[nemo]],'Nemos y clasificaciones'!$A$2:$B$5000,2,FALSE)</f>
        <v>CFI</v>
      </c>
      <c r="O4531" s="3" t="str">
        <f>VLOOKUP(Tabla1[[#This Row],[nemo]],'Nemos y clasificaciones'!$A$1:$C$3000,3,FALSE)</f>
        <v>CFI</v>
      </c>
      <c r="P4531" s="3"/>
      <c r="Q4531" s="3"/>
    </row>
    <row r="4532" spans="1:17" x14ac:dyDescent="0.25">
      <c r="A4532" t="s">
        <v>4295</v>
      </c>
      <c r="B4532" s="1">
        <v>43970</v>
      </c>
      <c r="C4532" s="1">
        <v>43977</v>
      </c>
      <c r="D4532" t="s">
        <v>21</v>
      </c>
      <c r="E4532" t="s">
        <v>4296</v>
      </c>
      <c r="F4532">
        <v>0</v>
      </c>
      <c r="G4532">
        <v>1000000</v>
      </c>
      <c r="H4532">
        <v>0</v>
      </c>
      <c r="I4532">
        <v>0</v>
      </c>
      <c r="J4532">
        <v>0</v>
      </c>
      <c r="K4532">
        <v>7.9000000000000001E-2</v>
      </c>
      <c r="L4532" t="s">
        <v>23</v>
      </c>
      <c r="M4532" s="3">
        <v>79000</v>
      </c>
      <c r="N4532" s="2" t="str">
        <f>VLOOKUP(Tabla1[[#This Row],[nemo]],'Nemos y clasificaciones'!$A$2:$B$5000,2,FALSE)</f>
        <v>CFI</v>
      </c>
      <c r="O4532" s="3" t="str">
        <f>VLOOKUP(Tabla1[[#This Row],[nemo]],'Nemos y clasificaciones'!$A$1:$C$3000,3,FALSE)</f>
        <v>CFI</v>
      </c>
      <c r="P4532" s="3"/>
      <c r="Q4532" s="3"/>
    </row>
    <row r="4533" spans="1:17" x14ac:dyDescent="0.25">
      <c r="A4533" t="s">
        <v>3236</v>
      </c>
      <c r="B4533" s="1">
        <v>44132</v>
      </c>
      <c r="C4533" s="1">
        <v>44139</v>
      </c>
      <c r="D4533" t="s">
        <v>21</v>
      </c>
      <c r="E4533" t="s">
        <v>3237</v>
      </c>
      <c r="F4533">
        <v>0</v>
      </c>
      <c r="G4533">
        <v>10000000</v>
      </c>
      <c r="H4533">
        <v>0</v>
      </c>
      <c r="I4533">
        <v>0</v>
      </c>
      <c r="J4533">
        <v>0</v>
      </c>
      <c r="K4533">
        <v>1.2E-2</v>
      </c>
      <c r="L4533" t="s">
        <v>23</v>
      </c>
      <c r="M4533" s="2">
        <v>120000</v>
      </c>
      <c r="N4533" s="2" t="str">
        <f>VLOOKUP(Tabla1[[#This Row],[nemo]],'Nemos y clasificaciones'!$A$2:$B$5000,2,FALSE)</f>
        <v>CFI</v>
      </c>
      <c r="O4533" s="2" t="str">
        <f>VLOOKUP(Tabla1[[#This Row],[nemo]],'Nemos y clasificaciones'!$A$1:$C$3000,3,FALSE)</f>
        <v>CFI</v>
      </c>
      <c r="P4533" s="2"/>
      <c r="Q4533" s="2"/>
    </row>
    <row r="4534" spans="1:17" x14ac:dyDescent="0.25">
      <c r="A4534" t="s">
        <v>3234</v>
      </c>
      <c r="B4534" s="1">
        <v>44132</v>
      </c>
      <c r="C4534" s="1">
        <v>44139</v>
      </c>
      <c r="D4534" t="s">
        <v>21</v>
      </c>
      <c r="E4534" t="s">
        <v>3235</v>
      </c>
      <c r="F4534">
        <v>0</v>
      </c>
      <c r="G4534">
        <v>10000000</v>
      </c>
      <c r="H4534">
        <v>0</v>
      </c>
      <c r="I4534">
        <v>0</v>
      </c>
      <c r="J4534">
        <v>0</v>
      </c>
      <c r="K4534">
        <v>1.2E-2</v>
      </c>
      <c r="L4534" t="s">
        <v>23</v>
      </c>
      <c r="M4534" s="2">
        <v>120000</v>
      </c>
      <c r="N4534" s="2" t="str">
        <f>VLOOKUP(Tabla1[[#This Row],[nemo]],'Nemos y clasificaciones'!$A$2:$B$5000,2,FALSE)</f>
        <v>CFI</v>
      </c>
      <c r="O4534" s="2" t="str">
        <f>VLOOKUP(Tabla1[[#This Row],[nemo]],'Nemos y clasificaciones'!$A$1:$C$3000,3,FALSE)</f>
        <v>CFI</v>
      </c>
      <c r="P4534" s="2"/>
      <c r="Q4534" s="2"/>
    </row>
    <row r="4535" spans="1:17" x14ac:dyDescent="0.25">
      <c r="A4535" t="s">
        <v>3232</v>
      </c>
      <c r="B4535" s="1">
        <v>44132</v>
      </c>
      <c r="C4535" s="1">
        <v>44139</v>
      </c>
      <c r="D4535" t="s">
        <v>21</v>
      </c>
      <c r="E4535" t="s">
        <v>3233</v>
      </c>
      <c r="F4535">
        <v>0</v>
      </c>
      <c r="G4535">
        <v>10000000</v>
      </c>
      <c r="H4535">
        <v>0</v>
      </c>
      <c r="I4535">
        <v>0</v>
      </c>
      <c r="J4535">
        <v>0</v>
      </c>
      <c r="K4535">
        <v>1.2E-2</v>
      </c>
      <c r="L4535" t="s">
        <v>23</v>
      </c>
      <c r="M4535" s="2">
        <v>120000</v>
      </c>
      <c r="N4535" s="2" t="str">
        <f>VLOOKUP(Tabla1[[#This Row],[nemo]],'Nemos y clasificaciones'!$A$2:$B$5000,2,FALSE)</f>
        <v>CFI</v>
      </c>
      <c r="O4535" s="2" t="str">
        <f>VLOOKUP(Tabla1[[#This Row],[nemo]],'Nemos y clasificaciones'!$A$1:$C$3000,3,FALSE)</f>
        <v>CFI</v>
      </c>
      <c r="P4535" s="2"/>
      <c r="Q4535" s="2"/>
    </row>
    <row r="4536" spans="1:17" x14ac:dyDescent="0.25">
      <c r="A4536" t="s">
        <v>3230</v>
      </c>
      <c r="B4536" s="1">
        <v>44132</v>
      </c>
      <c r="C4536" s="1">
        <v>44139</v>
      </c>
      <c r="D4536" t="s">
        <v>21</v>
      </c>
      <c r="E4536" t="s">
        <v>3231</v>
      </c>
      <c r="F4536">
        <v>0</v>
      </c>
      <c r="G4536">
        <v>10000000</v>
      </c>
      <c r="H4536">
        <v>0</v>
      </c>
      <c r="I4536">
        <v>0</v>
      </c>
      <c r="J4536">
        <v>0</v>
      </c>
      <c r="K4536">
        <v>1.2E-2</v>
      </c>
      <c r="L4536" t="s">
        <v>23</v>
      </c>
      <c r="M4536" s="2">
        <v>120000</v>
      </c>
      <c r="N4536" s="2" t="str">
        <f>VLOOKUP(Tabla1[[#This Row],[nemo]],'Nemos y clasificaciones'!$A$2:$B$5000,2,FALSE)</f>
        <v>CFI</v>
      </c>
      <c r="O4536" s="2" t="str">
        <f>VLOOKUP(Tabla1[[#This Row],[nemo]],'Nemos y clasificaciones'!$A$1:$C$3000,3,FALSE)</f>
        <v>CFI</v>
      </c>
      <c r="P4536" s="2"/>
      <c r="Q4536" s="2"/>
    </row>
    <row r="4537" spans="1:17" x14ac:dyDescent="0.25">
      <c r="A4537" t="s">
        <v>6828</v>
      </c>
      <c r="B4537" s="1">
        <v>43530</v>
      </c>
      <c r="C4537" s="1">
        <v>43536</v>
      </c>
      <c r="D4537" t="s">
        <v>21</v>
      </c>
      <c r="E4537" t="s">
        <v>6829</v>
      </c>
      <c r="F4537">
        <v>0</v>
      </c>
      <c r="G4537">
        <v>1000000</v>
      </c>
      <c r="H4537">
        <v>0</v>
      </c>
      <c r="I4537">
        <v>0</v>
      </c>
      <c r="J4537">
        <v>0</v>
      </c>
      <c r="K4537">
        <v>3.4000000000000002E-2</v>
      </c>
      <c r="L4537" t="s">
        <v>23</v>
      </c>
      <c r="M4537" s="3">
        <v>34000</v>
      </c>
      <c r="N4537" s="2" t="str">
        <f>VLOOKUP(Tabla1[[#This Row],[nemo]],'Nemos y clasificaciones'!$A$2:$B$5000,2,FALSE)</f>
        <v>CFI</v>
      </c>
      <c r="O4537" s="3" t="str">
        <f>VLOOKUP(Tabla1[[#This Row],[nemo]],'Nemos y clasificaciones'!$A$1:$C$3000,3,FALSE)</f>
        <v>CFI</v>
      </c>
      <c r="P4537" s="3"/>
      <c r="Q4537" s="3"/>
    </row>
    <row r="4538" spans="1:17" x14ac:dyDescent="0.25">
      <c r="A4538" t="s">
        <v>8963</v>
      </c>
      <c r="B4538" s="1">
        <v>43028</v>
      </c>
      <c r="C4538" s="1">
        <v>43034</v>
      </c>
      <c r="D4538" t="s">
        <v>21</v>
      </c>
      <c r="E4538" t="s">
        <v>6829</v>
      </c>
      <c r="F4538">
        <v>0</v>
      </c>
      <c r="G4538">
        <v>1000000</v>
      </c>
      <c r="H4538">
        <v>0</v>
      </c>
      <c r="I4538">
        <v>0</v>
      </c>
      <c r="J4538">
        <v>0</v>
      </c>
      <c r="K4538">
        <v>2E-3</v>
      </c>
      <c r="L4538" t="s">
        <v>23</v>
      </c>
      <c r="M4538" s="4">
        <v>2000</v>
      </c>
      <c r="N4538" s="2" t="str">
        <f>VLOOKUP(Tabla1[[#This Row],[nemo]],'Nemos y clasificaciones'!$A$2:$B$5000,2,FALSE)</f>
        <v>CFI</v>
      </c>
      <c r="O4538" s="4" t="str">
        <f>VLOOKUP(Tabla1[[#This Row],[nemo]],'Nemos y clasificaciones'!$A$1:$C$3000,3,FALSE)</f>
        <v>CFI</v>
      </c>
      <c r="P4538" s="4"/>
      <c r="Q4538" s="4"/>
    </row>
    <row r="4539" spans="1:17" x14ac:dyDescent="0.25">
      <c r="A4539" t="s">
        <v>6169</v>
      </c>
      <c r="B4539" s="1">
        <v>43621</v>
      </c>
      <c r="C4539" s="1">
        <v>43627</v>
      </c>
      <c r="D4539" t="s">
        <v>14</v>
      </c>
      <c r="E4539" t="s">
        <v>2479</v>
      </c>
      <c r="F4539">
        <v>0</v>
      </c>
      <c r="G4539">
        <v>10000000</v>
      </c>
      <c r="H4539">
        <v>0</v>
      </c>
      <c r="I4539">
        <v>0</v>
      </c>
      <c r="J4539">
        <v>0</v>
      </c>
      <c r="K4539">
        <v>778.09900000000005</v>
      </c>
      <c r="L4539" t="s">
        <v>19</v>
      </c>
      <c r="M4539" s="2">
        <v>7780990000</v>
      </c>
      <c r="N4539" s="2" t="str">
        <f>VLOOKUP(Tabla1[[#This Row],[nemo]],'Nemos y clasificaciones'!$A$2:$B$5000,2,FALSE)</f>
        <v>CFI</v>
      </c>
      <c r="O4539" s="2" t="str">
        <f>VLOOKUP(Tabla1[[#This Row],[nemo]],'Nemos y clasificaciones'!$A$1:$C$3000,3,FALSE)</f>
        <v>CFI</v>
      </c>
      <c r="P4539" s="2"/>
      <c r="Q4539" s="2"/>
    </row>
    <row r="4540" spans="1:17" x14ac:dyDescent="0.25">
      <c r="A4540" t="s">
        <v>2478</v>
      </c>
      <c r="B4540" s="1">
        <v>44260</v>
      </c>
      <c r="C4540" s="1">
        <v>44266</v>
      </c>
      <c r="D4540" t="s">
        <v>14</v>
      </c>
      <c r="E4540" t="s">
        <v>2479</v>
      </c>
      <c r="F4540">
        <v>0</v>
      </c>
      <c r="G4540">
        <v>10000000</v>
      </c>
      <c r="H4540">
        <v>0</v>
      </c>
      <c r="I4540">
        <v>0</v>
      </c>
      <c r="J4540">
        <v>0</v>
      </c>
      <c r="K4540">
        <v>653.93299999999999</v>
      </c>
      <c r="L4540" t="s">
        <v>19</v>
      </c>
      <c r="M4540" s="2">
        <v>6539330000</v>
      </c>
      <c r="N4540" s="2" t="str">
        <f>VLOOKUP(Tabla1[[#This Row],[nemo]],'Nemos y clasificaciones'!$A$2:$B$5000,2,FALSE)</f>
        <v>CFI</v>
      </c>
      <c r="O4540" s="2" t="str">
        <f>VLOOKUP(Tabla1[[#This Row],[nemo]],'Nemos y clasificaciones'!$A$1:$C$3000,3,FALSE)</f>
        <v>CFI</v>
      </c>
      <c r="P4540" s="2"/>
      <c r="Q4540" s="2"/>
    </row>
    <row r="4541" spans="1:17" x14ac:dyDescent="0.25">
      <c r="A4541" t="s">
        <v>4299</v>
      </c>
      <c r="B4541" s="1">
        <v>43970</v>
      </c>
      <c r="C4541" s="1">
        <v>43977</v>
      </c>
      <c r="D4541" t="s">
        <v>14</v>
      </c>
      <c r="E4541" t="s">
        <v>2479</v>
      </c>
      <c r="F4541">
        <v>0</v>
      </c>
      <c r="G4541">
        <v>10000000</v>
      </c>
      <c r="H4541">
        <v>0</v>
      </c>
      <c r="I4541">
        <v>0</v>
      </c>
      <c r="J4541">
        <v>0</v>
      </c>
      <c r="K4541">
        <v>387.00700000000001</v>
      </c>
      <c r="L4541" t="s">
        <v>19</v>
      </c>
      <c r="M4541" s="2">
        <v>3870070000</v>
      </c>
      <c r="N4541" s="2" t="str">
        <f>VLOOKUP(Tabla1[[#This Row],[nemo]],'Nemos y clasificaciones'!$A$2:$B$5000,2,FALSE)</f>
        <v>CFI</v>
      </c>
      <c r="O4541" s="2" t="str">
        <f>VLOOKUP(Tabla1[[#This Row],[nemo]],'Nemos y clasificaciones'!$A$1:$C$3000,3,FALSE)</f>
        <v>CFI</v>
      </c>
      <c r="P4541" s="2"/>
      <c r="Q4541" s="2"/>
    </row>
    <row r="4542" spans="1:17" x14ac:dyDescent="0.25">
      <c r="A4542" t="s">
        <v>3054</v>
      </c>
      <c r="B4542" s="1">
        <v>44168</v>
      </c>
      <c r="C4542" s="1">
        <v>44175</v>
      </c>
      <c r="D4542" t="s">
        <v>14</v>
      </c>
      <c r="E4542" t="s">
        <v>2479</v>
      </c>
      <c r="F4542">
        <v>0</v>
      </c>
      <c r="G4542">
        <v>10000000</v>
      </c>
      <c r="H4542">
        <v>0</v>
      </c>
      <c r="I4542">
        <v>0</v>
      </c>
      <c r="J4542">
        <v>0</v>
      </c>
      <c r="K4542">
        <v>224.251</v>
      </c>
      <c r="L4542" t="s">
        <v>19</v>
      </c>
      <c r="M4542" s="2">
        <v>2242510000</v>
      </c>
      <c r="N4542" s="2" t="str">
        <f>VLOOKUP(Tabla1[[#This Row],[nemo]],'Nemos y clasificaciones'!$A$2:$B$5000,2,FALSE)</f>
        <v>CFI</v>
      </c>
      <c r="O4542" s="2" t="str">
        <f>VLOOKUP(Tabla1[[#This Row],[nemo]],'Nemos y clasificaciones'!$A$1:$C$3000,3,FALSE)</f>
        <v>CFI</v>
      </c>
      <c r="P4542" s="2"/>
      <c r="Q4542" s="2"/>
    </row>
    <row r="4543" spans="1:17" x14ac:dyDescent="0.25">
      <c r="A4543" t="s">
        <v>6168</v>
      </c>
      <c r="B4543" s="1">
        <v>43621</v>
      </c>
      <c r="C4543" s="1">
        <v>43627</v>
      </c>
      <c r="D4543" t="s">
        <v>14</v>
      </c>
      <c r="E4543" t="s">
        <v>2479</v>
      </c>
      <c r="F4543">
        <v>0</v>
      </c>
      <c r="G4543">
        <v>10000000</v>
      </c>
      <c r="H4543">
        <v>0</v>
      </c>
      <c r="I4543">
        <v>0</v>
      </c>
      <c r="J4543">
        <v>0</v>
      </c>
      <c r="K4543">
        <v>26.742999999999999</v>
      </c>
      <c r="L4543" t="s">
        <v>54</v>
      </c>
      <c r="M4543" s="2">
        <v>267430000</v>
      </c>
      <c r="N4543" s="2" t="str">
        <f>VLOOKUP(Tabla1[[#This Row],[nemo]],'Nemos y clasificaciones'!$A$2:$B$5000,2,FALSE)</f>
        <v>CFI</v>
      </c>
      <c r="O4543" s="2" t="str">
        <f>VLOOKUP(Tabla1[[#This Row],[nemo]],'Nemos y clasificaciones'!$A$1:$C$3000,3,FALSE)</f>
        <v>CFI</v>
      </c>
      <c r="P4543" s="2"/>
      <c r="Q4543" s="2"/>
    </row>
    <row r="4544" spans="1:17" x14ac:dyDescent="0.25">
      <c r="A4544" t="s">
        <v>7963</v>
      </c>
      <c r="B4544" s="1">
        <v>43256</v>
      </c>
      <c r="C4544" s="1">
        <v>43262</v>
      </c>
      <c r="D4544" t="s">
        <v>14</v>
      </c>
      <c r="E4544" t="s">
        <v>2479</v>
      </c>
      <c r="F4544">
        <v>0</v>
      </c>
      <c r="G4544">
        <v>10000000</v>
      </c>
      <c r="H4544">
        <v>0</v>
      </c>
      <c r="I4544">
        <v>0</v>
      </c>
      <c r="J4544">
        <v>0</v>
      </c>
      <c r="K4544">
        <v>19.265000000000001</v>
      </c>
      <c r="L4544" t="s">
        <v>54</v>
      </c>
      <c r="M4544" s="2">
        <v>192650000</v>
      </c>
      <c r="N4544" s="2" t="str">
        <f>VLOOKUP(Tabla1[[#This Row],[nemo]],'Nemos y clasificaciones'!$A$2:$B$5000,2,FALSE)</f>
        <v>CFI</v>
      </c>
      <c r="O4544" s="2" t="str">
        <f>VLOOKUP(Tabla1[[#This Row],[nemo]],'Nemos y clasificaciones'!$A$1:$C$3000,3,FALSE)</f>
        <v>CFI</v>
      </c>
      <c r="P4544" s="2"/>
      <c r="Q4544" s="2"/>
    </row>
    <row r="4545" spans="1:17" x14ac:dyDescent="0.25">
      <c r="A4545" t="s">
        <v>6166</v>
      </c>
      <c r="B4545" s="1">
        <v>43621</v>
      </c>
      <c r="C4545" s="1">
        <v>43627</v>
      </c>
      <c r="D4545" t="s">
        <v>14</v>
      </c>
      <c r="E4545" t="s">
        <v>2481</v>
      </c>
      <c r="F4545">
        <v>0</v>
      </c>
      <c r="G4545">
        <v>10000000</v>
      </c>
      <c r="H4545">
        <v>0</v>
      </c>
      <c r="I4545">
        <v>0</v>
      </c>
      <c r="J4545">
        <v>0</v>
      </c>
      <c r="K4545">
        <v>724.70699999999999</v>
      </c>
      <c r="L4545" t="s">
        <v>19</v>
      </c>
      <c r="M4545" s="2">
        <v>7247070000</v>
      </c>
      <c r="N4545" s="2" t="str">
        <f>VLOOKUP(Tabla1[[#This Row],[nemo]],'Nemos y clasificaciones'!$A$2:$B$5000,2,FALSE)</f>
        <v>CFI</v>
      </c>
      <c r="O4545" s="2" t="str">
        <f>VLOOKUP(Tabla1[[#This Row],[nemo]],'Nemos y clasificaciones'!$A$1:$C$3000,3,FALSE)</f>
        <v>CFI</v>
      </c>
      <c r="P4545" s="2"/>
      <c r="Q4545" s="2"/>
    </row>
    <row r="4546" spans="1:17" x14ac:dyDescent="0.25">
      <c r="A4546" t="s">
        <v>2480</v>
      </c>
      <c r="B4546" s="1">
        <v>44260</v>
      </c>
      <c r="C4546" s="1">
        <v>44266</v>
      </c>
      <c r="D4546" t="s">
        <v>14</v>
      </c>
      <c r="E4546" t="s">
        <v>2481</v>
      </c>
      <c r="F4546">
        <v>0</v>
      </c>
      <c r="G4546">
        <v>10000000</v>
      </c>
      <c r="H4546">
        <v>0</v>
      </c>
      <c r="I4546">
        <v>0</v>
      </c>
      <c r="J4546">
        <v>0</v>
      </c>
      <c r="K4546">
        <v>601.93499999999995</v>
      </c>
      <c r="L4546" t="s">
        <v>19</v>
      </c>
      <c r="M4546" s="2">
        <v>6019350000</v>
      </c>
      <c r="N4546" s="2" t="str">
        <f>VLOOKUP(Tabla1[[#This Row],[nemo]],'Nemos y clasificaciones'!$A$2:$B$5000,2,FALSE)</f>
        <v>CFI</v>
      </c>
      <c r="O4546" s="2" t="str">
        <f>VLOOKUP(Tabla1[[#This Row],[nemo]],'Nemos y clasificaciones'!$A$1:$C$3000,3,FALSE)</f>
        <v>CFI</v>
      </c>
      <c r="P4546" s="2"/>
      <c r="Q4546" s="2"/>
    </row>
    <row r="4547" spans="1:17" x14ac:dyDescent="0.25">
      <c r="A4547" t="s">
        <v>4300</v>
      </c>
      <c r="B4547" s="1">
        <v>43970</v>
      </c>
      <c r="C4547" s="1">
        <v>43977</v>
      </c>
      <c r="D4547" t="s">
        <v>14</v>
      </c>
      <c r="E4547" t="s">
        <v>2481</v>
      </c>
      <c r="F4547">
        <v>0</v>
      </c>
      <c r="G4547">
        <v>10000000</v>
      </c>
      <c r="H4547">
        <v>0</v>
      </c>
      <c r="I4547">
        <v>0</v>
      </c>
      <c r="J4547">
        <v>0</v>
      </c>
      <c r="K4547">
        <v>358.05099999999999</v>
      </c>
      <c r="L4547" t="s">
        <v>19</v>
      </c>
      <c r="M4547" s="2">
        <v>3580510000</v>
      </c>
      <c r="N4547" s="2" t="str">
        <f>VLOOKUP(Tabla1[[#This Row],[nemo]],'Nemos y clasificaciones'!$A$2:$B$5000,2,FALSE)</f>
        <v>CFI</v>
      </c>
      <c r="O4547" s="2" t="str">
        <f>VLOOKUP(Tabla1[[#This Row],[nemo]],'Nemos y clasificaciones'!$A$1:$C$3000,3,FALSE)</f>
        <v>CFI</v>
      </c>
      <c r="P4547" s="2"/>
      <c r="Q4547" s="2"/>
    </row>
    <row r="4548" spans="1:17" x14ac:dyDescent="0.25">
      <c r="A4548" t="s">
        <v>3053</v>
      </c>
      <c r="B4548" s="1">
        <v>44168</v>
      </c>
      <c r="C4548" s="1">
        <v>44175</v>
      </c>
      <c r="D4548" t="s">
        <v>14</v>
      </c>
      <c r="E4548" t="s">
        <v>2481</v>
      </c>
      <c r="F4548">
        <v>0</v>
      </c>
      <c r="G4548">
        <v>10000000</v>
      </c>
      <c r="H4548">
        <v>0</v>
      </c>
      <c r="I4548">
        <v>0</v>
      </c>
      <c r="J4548">
        <v>0</v>
      </c>
      <c r="K4548">
        <v>206.74799999999999</v>
      </c>
      <c r="L4548" t="s">
        <v>19</v>
      </c>
      <c r="M4548" s="2">
        <v>2067480000</v>
      </c>
      <c r="N4548" s="2" t="str">
        <f>VLOOKUP(Tabla1[[#This Row],[nemo]],'Nemos y clasificaciones'!$A$2:$B$5000,2,FALSE)</f>
        <v>CFI</v>
      </c>
      <c r="O4548" s="2" t="str">
        <f>VLOOKUP(Tabla1[[#This Row],[nemo]],'Nemos y clasificaciones'!$A$1:$C$3000,3,FALSE)</f>
        <v>CFI</v>
      </c>
      <c r="P4548" s="2"/>
      <c r="Q4548" s="2"/>
    </row>
    <row r="4549" spans="1:17" x14ac:dyDescent="0.25">
      <c r="A4549" t="s">
        <v>6167</v>
      </c>
      <c r="B4549" s="1">
        <v>43621</v>
      </c>
      <c r="C4549" s="1">
        <v>43627</v>
      </c>
      <c r="D4549" t="s">
        <v>14</v>
      </c>
      <c r="E4549" t="s">
        <v>2481</v>
      </c>
      <c r="F4549">
        <v>0</v>
      </c>
      <c r="G4549">
        <v>10000000</v>
      </c>
      <c r="H4549">
        <v>0</v>
      </c>
      <c r="I4549">
        <v>0</v>
      </c>
      <c r="J4549">
        <v>0</v>
      </c>
      <c r="K4549">
        <v>24.907</v>
      </c>
      <c r="L4549" t="s">
        <v>54</v>
      </c>
      <c r="M4549" s="2">
        <v>249070000</v>
      </c>
      <c r="N4549" s="2" t="str">
        <f>VLOOKUP(Tabla1[[#This Row],[nemo]],'Nemos y clasificaciones'!$A$2:$B$5000,2,FALSE)</f>
        <v>CFI</v>
      </c>
      <c r="O4549" s="2" t="str">
        <f>VLOOKUP(Tabla1[[#This Row],[nemo]],'Nemos y clasificaciones'!$A$1:$C$3000,3,FALSE)</f>
        <v>CFI</v>
      </c>
      <c r="P4549" s="2"/>
      <c r="Q4549" s="2"/>
    </row>
    <row r="4550" spans="1:17" x14ac:dyDescent="0.25">
      <c r="A4550" t="s">
        <v>9475</v>
      </c>
      <c r="B4550" s="1">
        <v>42874</v>
      </c>
      <c r="C4550" s="1">
        <v>42880</v>
      </c>
      <c r="D4550" t="s">
        <v>14</v>
      </c>
      <c r="E4550" t="s">
        <v>7950</v>
      </c>
      <c r="F4550">
        <v>0</v>
      </c>
      <c r="G4550">
        <v>3536826</v>
      </c>
      <c r="H4550">
        <v>0</v>
      </c>
      <c r="I4550">
        <v>0</v>
      </c>
      <c r="J4550">
        <v>0</v>
      </c>
      <c r="K4550">
        <v>855.08799999999997</v>
      </c>
      <c r="L4550" t="s">
        <v>19</v>
      </c>
      <c r="M4550" s="2">
        <v>3024297470.6880002</v>
      </c>
      <c r="N4550" s="2" t="str">
        <f>VLOOKUP(Tabla1[[#This Row],[nemo]],'Nemos y clasificaciones'!$A$2:$B$5000,2,FALSE)</f>
        <v>CFI</v>
      </c>
      <c r="O4550" s="2" t="str">
        <f>VLOOKUP(Tabla1[[#This Row],[nemo]],'Nemos y clasificaciones'!$A$1:$C$3000,3,FALSE)</f>
        <v>CFI</v>
      </c>
      <c r="P4550" s="2"/>
      <c r="Q4550" s="2"/>
    </row>
    <row r="4551" spans="1:17" x14ac:dyDescent="0.25">
      <c r="A4551" t="s">
        <v>7949</v>
      </c>
      <c r="B4551" s="1">
        <v>43256</v>
      </c>
      <c r="C4551" s="1">
        <v>43262</v>
      </c>
      <c r="D4551" t="s">
        <v>14</v>
      </c>
      <c r="E4551" t="s">
        <v>7950</v>
      </c>
      <c r="F4551">
        <v>0</v>
      </c>
      <c r="G4551">
        <v>3536826</v>
      </c>
      <c r="H4551">
        <v>0</v>
      </c>
      <c r="I4551">
        <v>0</v>
      </c>
      <c r="J4551">
        <v>0</v>
      </c>
      <c r="K4551">
        <v>743.697</v>
      </c>
      <c r="L4551" t="s">
        <v>19</v>
      </c>
      <c r="M4551" s="2">
        <v>2630326885.7220001</v>
      </c>
      <c r="N4551" s="2" t="str">
        <f>VLOOKUP(Tabla1[[#This Row],[nemo]],'Nemos y clasificaciones'!$A$2:$B$5000,2,FALSE)</f>
        <v>CFI</v>
      </c>
      <c r="O4551" s="2" t="str">
        <f>VLOOKUP(Tabla1[[#This Row],[nemo]],'Nemos y clasificaciones'!$A$1:$C$3000,3,FALSE)</f>
        <v>CFI</v>
      </c>
      <c r="P4551" s="2"/>
      <c r="Q4551" s="2"/>
    </row>
    <row r="4552" spans="1:17" x14ac:dyDescent="0.25">
      <c r="A4552" t="s">
        <v>9472</v>
      </c>
      <c r="B4552" s="1">
        <v>42874</v>
      </c>
      <c r="C4552" s="1">
        <v>42880</v>
      </c>
      <c r="D4552" t="s">
        <v>14</v>
      </c>
      <c r="E4552" t="s">
        <v>7942</v>
      </c>
      <c r="F4552">
        <v>0</v>
      </c>
      <c r="G4552">
        <v>1000000</v>
      </c>
      <c r="H4552">
        <v>0</v>
      </c>
      <c r="I4552">
        <v>0</v>
      </c>
      <c r="J4552">
        <v>0</v>
      </c>
      <c r="K4552">
        <v>711.03099999999995</v>
      </c>
      <c r="L4552" t="s">
        <v>19</v>
      </c>
      <c r="M4552" s="2">
        <v>711031000</v>
      </c>
      <c r="N4552" s="2" t="str">
        <f>VLOOKUP(Tabla1[[#This Row],[nemo]],'Nemos y clasificaciones'!$A$2:$B$5000,2,FALSE)</f>
        <v>CFI</v>
      </c>
      <c r="O4552" s="2" t="str">
        <f>VLOOKUP(Tabla1[[#This Row],[nemo]],'Nemos y clasificaciones'!$A$1:$C$3000,3,FALSE)</f>
        <v>CFI</v>
      </c>
      <c r="P4552" s="2"/>
      <c r="Q4552" s="2"/>
    </row>
    <row r="4553" spans="1:17" x14ac:dyDescent="0.25">
      <c r="A4553" t="s">
        <v>7941</v>
      </c>
      <c r="B4553" s="1">
        <v>43256</v>
      </c>
      <c r="C4553" s="1">
        <v>43262</v>
      </c>
      <c r="D4553" t="s">
        <v>14</v>
      </c>
      <c r="E4553" t="s">
        <v>7942</v>
      </c>
      <c r="F4553">
        <v>0</v>
      </c>
      <c r="G4553">
        <v>1000000</v>
      </c>
      <c r="H4553">
        <v>0</v>
      </c>
      <c r="I4553">
        <v>0</v>
      </c>
      <c r="J4553">
        <v>0</v>
      </c>
      <c r="K4553">
        <v>611.63199999999995</v>
      </c>
      <c r="L4553" t="s">
        <v>19</v>
      </c>
      <c r="M4553" s="2">
        <v>611632000</v>
      </c>
      <c r="N4553" s="2" t="str">
        <f>VLOOKUP(Tabla1[[#This Row],[nemo]],'Nemos y clasificaciones'!$A$2:$B$5000,2,FALSE)</f>
        <v>CFI</v>
      </c>
      <c r="O4553" s="2" t="str">
        <f>VLOOKUP(Tabla1[[#This Row],[nemo]],'Nemos y clasificaciones'!$A$1:$C$3000,3,FALSE)</f>
        <v>CFI</v>
      </c>
      <c r="P4553" s="2"/>
      <c r="Q4553" s="2"/>
    </row>
    <row r="4554" spans="1:17" x14ac:dyDescent="0.25">
      <c r="A4554" t="s">
        <v>7961</v>
      </c>
      <c r="B4554" s="1">
        <v>43256</v>
      </c>
      <c r="C4554" s="1">
        <v>43262</v>
      </c>
      <c r="D4554" t="s">
        <v>14</v>
      </c>
      <c r="E4554" t="s">
        <v>7962</v>
      </c>
      <c r="F4554">
        <v>0</v>
      </c>
      <c r="G4554">
        <v>10000000</v>
      </c>
      <c r="H4554">
        <v>0</v>
      </c>
      <c r="I4554">
        <v>0</v>
      </c>
      <c r="J4554">
        <v>0</v>
      </c>
      <c r="K4554">
        <v>450.16300000000001</v>
      </c>
      <c r="L4554" t="s">
        <v>19</v>
      </c>
      <c r="M4554" s="2">
        <v>4501630000</v>
      </c>
      <c r="N4554" s="2" t="str">
        <f>VLOOKUP(Tabla1[[#This Row],[nemo]],'Nemos y clasificaciones'!$A$2:$B$5000,2,FALSE)</f>
        <v>CFI</v>
      </c>
      <c r="O4554" s="2" t="str">
        <f>VLOOKUP(Tabla1[[#This Row],[nemo]],'Nemos y clasificaciones'!$A$1:$C$3000,3,FALSE)</f>
        <v>CFI</v>
      </c>
      <c r="P4554" s="2"/>
      <c r="Q4554" s="2"/>
    </row>
    <row r="4555" spans="1:17" x14ac:dyDescent="0.25">
      <c r="A4555" t="s">
        <v>3732</v>
      </c>
      <c r="B4555" s="1">
        <v>44005</v>
      </c>
      <c r="C4555" s="1">
        <v>44012</v>
      </c>
      <c r="D4555" t="s">
        <v>14</v>
      </c>
      <c r="E4555" t="s">
        <v>966</v>
      </c>
      <c r="F4555">
        <v>0</v>
      </c>
      <c r="G4555">
        <v>1000000</v>
      </c>
      <c r="H4555">
        <v>0</v>
      </c>
      <c r="I4555">
        <v>0</v>
      </c>
      <c r="J4555">
        <v>0</v>
      </c>
      <c r="K4555">
        <v>1202.297</v>
      </c>
      <c r="L4555" t="s">
        <v>19</v>
      </c>
      <c r="M4555" s="2">
        <v>1202297000</v>
      </c>
      <c r="N4555" s="2" t="str">
        <f>VLOOKUP(Tabla1[[#This Row],[nemo]],'Nemos y clasificaciones'!$A$2:$B$5000,2,FALSE)</f>
        <v>CFI</v>
      </c>
      <c r="O4555" s="2" t="str">
        <f>VLOOKUP(Tabla1[[#This Row],[nemo]],'Nemos y clasificaciones'!$A$1:$C$3000,3,FALSE)</f>
        <v>CFI</v>
      </c>
      <c r="P4555" s="2"/>
      <c r="Q4555" s="2"/>
    </row>
    <row r="4556" spans="1:17" x14ac:dyDescent="0.25">
      <c r="A4556" t="s">
        <v>10501</v>
      </c>
      <c r="B4556" s="1">
        <v>42509</v>
      </c>
      <c r="C4556" s="1">
        <v>42516</v>
      </c>
      <c r="D4556" t="s">
        <v>14</v>
      </c>
      <c r="E4556" t="s">
        <v>966</v>
      </c>
      <c r="F4556">
        <v>0</v>
      </c>
      <c r="G4556">
        <v>1000000</v>
      </c>
      <c r="H4556">
        <v>0</v>
      </c>
      <c r="I4556">
        <v>0</v>
      </c>
      <c r="J4556">
        <v>0</v>
      </c>
      <c r="K4556">
        <v>604.46600000000001</v>
      </c>
      <c r="L4556" t="s">
        <v>19</v>
      </c>
      <c r="M4556" s="2">
        <v>604466000</v>
      </c>
      <c r="N4556" s="2" t="str">
        <f>VLOOKUP(Tabla1[[#This Row],[nemo]],'Nemos y clasificaciones'!$A$2:$B$5000,2,FALSE)</f>
        <v>CFI</v>
      </c>
      <c r="O4556" s="2" t="str">
        <f>VLOOKUP(Tabla1[[#This Row],[nemo]],'Nemos y clasificaciones'!$A$1:$C$3000,3,FALSE)</f>
        <v>CFI</v>
      </c>
      <c r="P4556" s="2"/>
      <c r="Q4556" s="2"/>
    </row>
    <row r="4557" spans="1:17" x14ac:dyDescent="0.25">
      <c r="A4557" t="s">
        <v>9473</v>
      </c>
      <c r="B4557" s="1">
        <v>42874</v>
      </c>
      <c r="C4557" s="1">
        <v>42880</v>
      </c>
      <c r="D4557" t="s">
        <v>14</v>
      </c>
      <c r="E4557" t="s">
        <v>966</v>
      </c>
      <c r="F4557">
        <v>0</v>
      </c>
      <c r="G4557">
        <v>1000000</v>
      </c>
      <c r="H4557">
        <v>0</v>
      </c>
      <c r="I4557">
        <v>0</v>
      </c>
      <c r="J4557">
        <v>0</v>
      </c>
      <c r="K4557">
        <v>549.45799999999997</v>
      </c>
      <c r="L4557" t="s">
        <v>19</v>
      </c>
      <c r="M4557" s="2">
        <v>549458000</v>
      </c>
      <c r="N4557" s="2" t="str">
        <f>VLOOKUP(Tabla1[[#This Row],[nemo]],'Nemos y clasificaciones'!$A$2:$B$5000,2,FALSE)</f>
        <v>CFI</v>
      </c>
      <c r="O4557" s="2" t="str">
        <f>VLOOKUP(Tabla1[[#This Row],[nemo]],'Nemos y clasificaciones'!$A$1:$C$3000,3,FALSE)</f>
        <v>CFI</v>
      </c>
      <c r="P4557" s="2"/>
      <c r="Q4557" s="2"/>
    </row>
    <row r="4558" spans="1:17" x14ac:dyDescent="0.25">
      <c r="A4558" t="s">
        <v>3099</v>
      </c>
      <c r="B4558" s="1">
        <v>44163</v>
      </c>
      <c r="C4558" s="1">
        <v>44169</v>
      </c>
      <c r="D4558" t="s">
        <v>14</v>
      </c>
      <c r="E4558" t="s">
        <v>966</v>
      </c>
      <c r="F4558">
        <v>0</v>
      </c>
      <c r="G4558">
        <v>1000000</v>
      </c>
      <c r="H4558">
        <v>0</v>
      </c>
      <c r="I4558">
        <v>0</v>
      </c>
      <c r="J4558">
        <v>0</v>
      </c>
      <c r="K4558">
        <v>318.75299999999999</v>
      </c>
      <c r="L4558" t="s">
        <v>19</v>
      </c>
      <c r="M4558" s="2">
        <v>318753000</v>
      </c>
      <c r="N4558" s="2" t="str">
        <f>VLOOKUP(Tabla1[[#This Row],[nemo]],'Nemos y clasificaciones'!$A$2:$B$5000,2,FALSE)</f>
        <v>CFI</v>
      </c>
      <c r="O4558" s="2" t="str">
        <f>VLOOKUP(Tabla1[[#This Row],[nemo]],'Nemos y clasificaciones'!$A$1:$C$3000,3,FALSE)</f>
        <v>CFI</v>
      </c>
      <c r="P4558" s="2"/>
      <c r="Q4558" s="2"/>
    </row>
    <row r="4559" spans="1:17" x14ac:dyDescent="0.25">
      <c r="A4559" t="s">
        <v>965</v>
      </c>
      <c r="B4559" s="1">
        <v>44370</v>
      </c>
      <c r="C4559" s="1">
        <v>44377</v>
      </c>
      <c r="D4559" t="s">
        <v>14</v>
      </c>
      <c r="E4559" t="s">
        <v>966</v>
      </c>
      <c r="F4559">
        <v>0</v>
      </c>
      <c r="G4559">
        <v>1000000</v>
      </c>
      <c r="H4559">
        <v>0</v>
      </c>
      <c r="I4559">
        <v>0</v>
      </c>
      <c r="J4559">
        <v>0</v>
      </c>
      <c r="K4559">
        <v>139.131</v>
      </c>
      <c r="L4559" t="s">
        <v>19</v>
      </c>
      <c r="M4559" s="2">
        <v>139131000</v>
      </c>
      <c r="N4559" s="2" t="str">
        <f>VLOOKUP(Tabla1[[#This Row],[nemo]],'Nemos y clasificaciones'!$A$2:$B$5000,2,FALSE)</f>
        <v>CFI</v>
      </c>
      <c r="O4559" s="2" t="str">
        <f>VLOOKUP(Tabla1[[#This Row],[nemo]],'Nemos y clasificaciones'!$A$1:$C$3000,3,FALSE)</f>
        <v>CFI</v>
      </c>
      <c r="P4559" s="2"/>
      <c r="Q4559" s="2"/>
    </row>
    <row r="4560" spans="1:17" x14ac:dyDescent="0.25">
      <c r="A4560" t="s">
        <v>7943</v>
      </c>
      <c r="B4560" s="1">
        <v>43256</v>
      </c>
      <c r="C4560" s="1">
        <v>43262</v>
      </c>
      <c r="D4560" t="s">
        <v>14</v>
      </c>
      <c r="E4560" t="s">
        <v>968</v>
      </c>
      <c r="F4560">
        <v>0</v>
      </c>
      <c r="G4560">
        <v>1000000</v>
      </c>
      <c r="H4560">
        <v>0</v>
      </c>
      <c r="I4560">
        <v>0</v>
      </c>
      <c r="J4560">
        <v>0</v>
      </c>
      <c r="K4560">
        <v>1894.626</v>
      </c>
      <c r="L4560" t="s">
        <v>19</v>
      </c>
      <c r="M4560" s="2">
        <v>1894626000</v>
      </c>
      <c r="N4560" s="2" t="str">
        <f>VLOOKUP(Tabla1[[#This Row],[nemo]],'Nemos y clasificaciones'!$A$2:$B$5000,2,FALSE)</f>
        <v>CFI</v>
      </c>
      <c r="O4560" s="2" t="str">
        <f>VLOOKUP(Tabla1[[#This Row],[nemo]],'Nemos y clasificaciones'!$A$1:$C$3000,3,FALSE)</f>
        <v>CFI</v>
      </c>
      <c r="P4560" s="2"/>
      <c r="Q4560" s="2"/>
    </row>
    <row r="4561" spans="1:17" x14ac:dyDescent="0.25">
      <c r="A4561" t="s">
        <v>3734</v>
      </c>
      <c r="B4561" s="1">
        <v>44005</v>
      </c>
      <c r="C4561" s="1">
        <v>44012</v>
      </c>
      <c r="D4561" t="s">
        <v>14</v>
      </c>
      <c r="E4561" t="s">
        <v>968</v>
      </c>
      <c r="F4561">
        <v>0</v>
      </c>
      <c r="G4561">
        <v>1000000</v>
      </c>
      <c r="H4561">
        <v>0</v>
      </c>
      <c r="I4561">
        <v>0</v>
      </c>
      <c r="J4561">
        <v>0</v>
      </c>
      <c r="K4561">
        <v>999.31899999999996</v>
      </c>
      <c r="L4561" t="s">
        <v>19</v>
      </c>
      <c r="M4561" s="2">
        <v>999319000</v>
      </c>
      <c r="N4561" s="2" t="str">
        <f>VLOOKUP(Tabla1[[#This Row],[nemo]],'Nemos y clasificaciones'!$A$2:$B$5000,2,FALSE)</f>
        <v>CFI</v>
      </c>
      <c r="O4561" s="2" t="str">
        <f>VLOOKUP(Tabla1[[#This Row],[nemo]],'Nemos y clasificaciones'!$A$1:$C$3000,3,FALSE)</f>
        <v>CFI</v>
      </c>
      <c r="P4561" s="2"/>
      <c r="Q4561" s="2"/>
    </row>
    <row r="4562" spans="1:17" x14ac:dyDescent="0.25">
      <c r="A4562" t="s">
        <v>6162</v>
      </c>
      <c r="B4562" s="1">
        <v>43621</v>
      </c>
      <c r="C4562" s="1">
        <v>43627</v>
      </c>
      <c r="D4562" t="s">
        <v>14</v>
      </c>
      <c r="E4562" t="s">
        <v>968</v>
      </c>
      <c r="F4562">
        <v>0</v>
      </c>
      <c r="G4562">
        <v>1000000</v>
      </c>
      <c r="H4562">
        <v>0</v>
      </c>
      <c r="I4562">
        <v>0</v>
      </c>
      <c r="J4562">
        <v>0</v>
      </c>
      <c r="K4562">
        <v>800.43200000000002</v>
      </c>
      <c r="L4562" t="s">
        <v>19</v>
      </c>
      <c r="M4562" s="2">
        <v>800432000</v>
      </c>
      <c r="N4562" s="2" t="str">
        <f>VLOOKUP(Tabla1[[#This Row],[nemo]],'Nemos y clasificaciones'!$A$2:$B$5000,2,FALSE)</f>
        <v>CFI</v>
      </c>
      <c r="O4562" s="2" t="str">
        <f>VLOOKUP(Tabla1[[#This Row],[nemo]],'Nemos y clasificaciones'!$A$1:$C$3000,3,FALSE)</f>
        <v>CFI</v>
      </c>
      <c r="P4562" s="2"/>
      <c r="Q4562" s="2"/>
    </row>
    <row r="4563" spans="1:17" x14ac:dyDescent="0.25">
      <c r="A4563" t="s">
        <v>10500</v>
      </c>
      <c r="B4563" s="1">
        <v>42509</v>
      </c>
      <c r="C4563" s="1">
        <v>42516</v>
      </c>
      <c r="D4563" t="s">
        <v>14</v>
      </c>
      <c r="E4563" t="s">
        <v>968</v>
      </c>
      <c r="F4563">
        <v>0</v>
      </c>
      <c r="G4563">
        <v>1000000</v>
      </c>
      <c r="H4563">
        <v>0</v>
      </c>
      <c r="I4563">
        <v>0</v>
      </c>
      <c r="J4563">
        <v>0</v>
      </c>
      <c r="K4563">
        <v>604.70299999999997</v>
      </c>
      <c r="L4563" t="s">
        <v>19</v>
      </c>
      <c r="M4563" s="2">
        <v>604703000</v>
      </c>
      <c r="N4563" s="2" t="str">
        <f>VLOOKUP(Tabla1[[#This Row],[nemo]],'Nemos y clasificaciones'!$A$2:$B$5000,2,FALSE)</f>
        <v>CFI</v>
      </c>
      <c r="O4563" s="2" t="str">
        <f>VLOOKUP(Tabla1[[#This Row],[nemo]],'Nemos y clasificaciones'!$A$1:$C$3000,3,FALSE)</f>
        <v>CFI</v>
      </c>
      <c r="P4563" s="2"/>
      <c r="Q4563" s="2"/>
    </row>
    <row r="4564" spans="1:17" x14ac:dyDescent="0.25">
      <c r="A4564" t="s">
        <v>9474</v>
      </c>
      <c r="B4564" s="1">
        <v>42874</v>
      </c>
      <c r="C4564" s="1">
        <v>42880</v>
      </c>
      <c r="D4564" t="s">
        <v>14</v>
      </c>
      <c r="E4564" t="s">
        <v>968</v>
      </c>
      <c r="F4564">
        <v>0</v>
      </c>
      <c r="G4564">
        <v>1000000</v>
      </c>
      <c r="H4564">
        <v>0</v>
      </c>
      <c r="I4564">
        <v>0</v>
      </c>
      <c r="J4564">
        <v>0</v>
      </c>
      <c r="K4564">
        <v>536.21</v>
      </c>
      <c r="L4564" t="s">
        <v>19</v>
      </c>
      <c r="M4564" s="2">
        <v>536210000</v>
      </c>
      <c r="N4564" s="2" t="str">
        <f>VLOOKUP(Tabla1[[#This Row],[nemo]],'Nemos y clasificaciones'!$A$2:$B$5000,2,FALSE)</f>
        <v>CFI</v>
      </c>
      <c r="O4564" s="2" t="str">
        <f>VLOOKUP(Tabla1[[#This Row],[nemo]],'Nemos y clasificaciones'!$A$1:$C$3000,3,FALSE)</f>
        <v>CFI</v>
      </c>
      <c r="P4564" s="2"/>
      <c r="Q4564" s="2"/>
    </row>
    <row r="4565" spans="1:17" x14ac:dyDescent="0.25">
      <c r="A4565" t="s">
        <v>3098</v>
      </c>
      <c r="B4565" s="1">
        <v>44163</v>
      </c>
      <c r="C4565" s="1">
        <v>44169</v>
      </c>
      <c r="D4565" t="s">
        <v>14</v>
      </c>
      <c r="E4565" t="s">
        <v>968</v>
      </c>
      <c r="F4565">
        <v>0</v>
      </c>
      <c r="G4565">
        <v>1000000</v>
      </c>
      <c r="H4565">
        <v>0</v>
      </c>
      <c r="I4565">
        <v>0</v>
      </c>
      <c r="J4565">
        <v>0</v>
      </c>
      <c r="K4565">
        <v>262.76299999999998</v>
      </c>
      <c r="L4565" t="s">
        <v>19</v>
      </c>
      <c r="M4565" s="2">
        <v>262763000</v>
      </c>
      <c r="N4565" s="2" t="str">
        <f>VLOOKUP(Tabla1[[#This Row],[nemo]],'Nemos y clasificaciones'!$A$2:$B$5000,2,FALSE)</f>
        <v>CFI</v>
      </c>
      <c r="O4565" s="2" t="str">
        <f>VLOOKUP(Tabla1[[#This Row],[nemo]],'Nemos y clasificaciones'!$A$1:$C$3000,3,FALSE)</f>
        <v>CFI</v>
      </c>
      <c r="P4565" s="2"/>
      <c r="Q4565" s="2"/>
    </row>
    <row r="4566" spans="1:17" x14ac:dyDescent="0.25">
      <c r="A4566" t="s">
        <v>967</v>
      </c>
      <c r="B4566" s="1">
        <v>44370</v>
      </c>
      <c r="C4566" s="1">
        <v>44377</v>
      </c>
      <c r="D4566" t="s">
        <v>14</v>
      </c>
      <c r="E4566" t="s">
        <v>968</v>
      </c>
      <c r="F4566">
        <v>0</v>
      </c>
      <c r="G4566">
        <v>1000000</v>
      </c>
      <c r="H4566">
        <v>0</v>
      </c>
      <c r="I4566">
        <v>0</v>
      </c>
      <c r="J4566">
        <v>0</v>
      </c>
      <c r="K4566">
        <v>113.23399999999999</v>
      </c>
      <c r="L4566" t="s">
        <v>19</v>
      </c>
      <c r="M4566" s="2">
        <v>113234000</v>
      </c>
      <c r="N4566" s="2" t="str">
        <f>VLOOKUP(Tabla1[[#This Row],[nemo]],'Nemos y clasificaciones'!$A$2:$B$5000,2,FALSE)</f>
        <v>CFI</v>
      </c>
      <c r="O4566" s="2" t="str">
        <f>VLOOKUP(Tabla1[[#This Row],[nemo]],'Nemos y clasificaciones'!$A$1:$C$3000,3,FALSE)</f>
        <v>CFI</v>
      </c>
      <c r="P4566" s="2"/>
      <c r="Q4566" s="2"/>
    </row>
    <row r="4567" spans="1:17" x14ac:dyDescent="0.25">
      <c r="A4567" t="s">
        <v>10470</v>
      </c>
      <c r="B4567" s="1">
        <v>42513</v>
      </c>
      <c r="C4567" s="1">
        <v>42518</v>
      </c>
      <c r="D4567" t="s">
        <v>14</v>
      </c>
      <c r="E4567" t="s">
        <v>2553</v>
      </c>
      <c r="F4567">
        <v>0</v>
      </c>
      <c r="G4567">
        <v>1474500</v>
      </c>
      <c r="H4567">
        <v>0</v>
      </c>
      <c r="I4567">
        <v>0</v>
      </c>
      <c r="J4567">
        <v>0</v>
      </c>
      <c r="K4567">
        <v>27.138999999999999</v>
      </c>
      <c r="L4567" t="s">
        <v>54</v>
      </c>
      <c r="M4567" s="2">
        <v>40016455.5</v>
      </c>
      <c r="N4567" s="2" t="str">
        <f>VLOOKUP(Tabla1[[#This Row],[nemo]],'Nemos y clasificaciones'!$A$2:$B$5000,2,FALSE)</f>
        <v>ANDACOR S.A.</v>
      </c>
      <c r="O4567" s="2" t="str">
        <f>VLOOKUP(Tabla1[[#This Row],[nemo]],'Nemos y clasificaciones'!$A$1:$C$3000,3,FALSE)</f>
        <v>Recreación y servicios educacionales</v>
      </c>
      <c r="P4567" s="2"/>
      <c r="Q4567" s="2"/>
    </row>
    <row r="4568" spans="1:17" x14ac:dyDescent="0.25">
      <c r="A4568" t="s">
        <v>969</v>
      </c>
      <c r="B4568" s="1">
        <v>44370</v>
      </c>
      <c r="C4568" s="1">
        <v>44377</v>
      </c>
      <c r="D4568" t="s">
        <v>14</v>
      </c>
      <c r="E4568" t="s">
        <v>970</v>
      </c>
      <c r="F4568">
        <v>0</v>
      </c>
      <c r="G4568">
        <v>1000000</v>
      </c>
      <c r="H4568">
        <v>0</v>
      </c>
      <c r="I4568">
        <v>0</v>
      </c>
      <c r="J4568">
        <v>0</v>
      </c>
      <c r="K4568">
        <v>535.25199999999995</v>
      </c>
      <c r="L4568" t="s">
        <v>19</v>
      </c>
      <c r="M4568" s="2">
        <v>535252000</v>
      </c>
      <c r="N4568" s="2" t="str">
        <f>VLOOKUP(Tabla1[[#This Row],[nemo]],'Nemos y clasificaciones'!$A$2:$B$5000,2,FALSE)</f>
        <v>CFI</v>
      </c>
      <c r="O4568" s="2" t="str">
        <f>VLOOKUP(Tabla1[[#This Row],[nemo]],'Nemos y clasificaciones'!$A$1:$C$3000,3,FALSE)</f>
        <v>CFI</v>
      </c>
      <c r="P4568" s="2"/>
      <c r="Q4568" s="2"/>
    </row>
    <row r="4569" spans="1:17" x14ac:dyDescent="0.25">
      <c r="A4569" t="s">
        <v>3733</v>
      </c>
      <c r="B4569" s="1">
        <v>44005</v>
      </c>
      <c r="C4569" s="1">
        <v>44012</v>
      </c>
      <c r="D4569" t="s">
        <v>14</v>
      </c>
      <c r="E4569" t="s">
        <v>970</v>
      </c>
      <c r="F4569">
        <v>0</v>
      </c>
      <c r="G4569">
        <v>1000000</v>
      </c>
      <c r="H4569">
        <v>0</v>
      </c>
      <c r="I4569">
        <v>0</v>
      </c>
      <c r="J4569">
        <v>0</v>
      </c>
      <c r="K4569">
        <v>166.03700000000001</v>
      </c>
      <c r="L4569" t="s">
        <v>19</v>
      </c>
      <c r="M4569" s="2">
        <v>166037000</v>
      </c>
      <c r="N4569" s="2" t="str">
        <f>VLOOKUP(Tabla1[[#This Row],[nemo]],'Nemos y clasificaciones'!$A$2:$B$5000,2,FALSE)</f>
        <v>CFI</v>
      </c>
      <c r="O4569" s="2" t="str">
        <f>VLOOKUP(Tabla1[[#This Row],[nemo]],'Nemos y clasificaciones'!$A$1:$C$3000,3,FALSE)</f>
        <v>CFI</v>
      </c>
      <c r="P4569" s="2"/>
      <c r="Q4569" s="2"/>
    </row>
    <row r="4570" spans="1:17" x14ac:dyDescent="0.25">
      <c r="A4570" t="s">
        <v>6163</v>
      </c>
      <c r="B4570" s="1">
        <v>43621</v>
      </c>
      <c r="C4570" s="1">
        <v>43627</v>
      </c>
      <c r="D4570" t="s">
        <v>14</v>
      </c>
      <c r="E4570" t="s">
        <v>970</v>
      </c>
      <c r="F4570">
        <v>0</v>
      </c>
      <c r="G4570">
        <v>1000000</v>
      </c>
      <c r="H4570">
        <v>0</v>
      </c>
      <c r="I4570">
        <v>0</v>
      </c>
      <c r="J4570">
        <v>0</v>
      </c>
      <c r="K4570">
        <v>161.65299999999999</v>
      </c>
      <c r="L4570" t="s">
        <v>19</v>
      </c>
      <c r="M4570" s="2">
        <v>161653000</v>
      </c>
      <c r="N4570" s="2" t="str">
        <f>VLOOKUP(Tabla1[[#This Row],[nemo]],'Nemos y clasificaciones'!$A$2:$B$5000,2,FALSE)</f>
        <v>CFI</v>
      </c>
      <c r="O4570" s="2" t="str">
        <f>VLOOKUP(Tabla1[[#This Row],[nemo]],'Nemos y clasificaciones'!$A$1:$C$3000,3,FALSE)</f>
        <v>CFI</v>
      </c>
      <c r="P4570" s="2"/>
      <c r="Q4570" s="2"/>
    </row>
    <row r="4571" spans="1:17" x14ac:dyDescent="0.25">
      <c r="A4571" t="s">
        <v>971</v>
      </c>
      <c r="B4571" s="1">
        <v>44370</v>
      </c>
      <c r="C4571" s="1">
        <v>44377</v>
      </c>
      <c r="D4571" t="s">
        <v>14</v>
      </c>
      <c r="E4571" t="s">
        <v>972</v>
      </c>
      <c r="F4571">
        <v>0</v>
      </c>
      <c r="G4571">
        <v>1000000</v>
      </c>
      <c r="H4571">
        <v>0</v>
      </c>
      <c r="I4571">
        <v>0</v>
      </c>
      <c r="J4571">
        <v>0</v>
      </c>
      <c r="K4571">
        <v>536.47199999999998</v>
      </c>
      <c r="L4571" t="s">
        <v>19</v>
      </c>
      <c r="M4571" s="2">
        <v>536472000</v>
      </c>
      <c r="N4571" s="2" t="str">
        <f>VLOOKUP(Tabla1[[#This Row],[nemo]],'Nemos y clasificaciones'!$A$2:$B$5000,2,FALSE)</f>
        <v>CFI</v>
      </c>
      <c r="O4571" s="2" t="str">
        <f>VLOOKUP(Tabla1[[#This Row],[nemo]],'Nemos y clasificaciones'!$A$1:$C$3000,3,FALSE)</f>
        <v>CFI</v>
      </c>
      <c r="P4571" s="2"/>
      <c r="Q4571" s="2"/>
    </row>
    <row r="4572" spans="1:17" x14ac:dyDescent="0.25">
      <c r="A4572" t="s">
        <v>3735</v>
      </c>
      <c r="B4572" s="1">
        <v>44005</v>
      </c>
      <c r="C4572" s="1">
        <v>44012</v>
      </c>
      <c r="D4572" t="s">
        <v>14</v>
      </c>
      <c r="E4572" t="s">
        <v>972</v>
      </c>
      <c r="F4572">
        <v>0</v>
      </c>
      <c r="G4572">
        <v>1000000</v>
      </c>
      <c r="H4572">
        <v>0</v>
      </c>
      <c r="I4572">
        <v>0</v>
      </c>
      <c r="J4572">
        <v>0</v>
      </c>
      <c r="K4572">
        <v>166.02</v>
      </c>
      <c r="L4572" t="s">
        <v>19</v>
      </c>
      <c r="M4572" s="2">
        <v>166020000</v>
      </c>
      <c r="N4572" s="2" t="str">
        <f>VLOOKUP(Tabla1[[#This Row],[nemo]],'Nemos y clasificaciones'!$A$2:$B$5000,2,FALSE)</f>
        <v>CFI</v>
      </c>
      <c r="O4572" s="2" t="str">
        <f>VLOOKUP(Tabla1[[#This Row],[nemo]],'Nemos y clasificaciones'!$A$1:$C$3000,3,FALSE)</f>
        <v>CFI</v>
      </c>
      <c r="P4572" s="2"/>
      <c r="Q4572" s="2"/>
    </row>
    <row r="4573" spans="1:17" x14ac:dyDescent="0.25">
      <c r="A4573" t="s">
        <v>6161</v>
      </c>
      <c r="B4573" s="1">
        <v>43621</v>
      </c>
      <c r="C4573" s="1">
        <v>43627</v>
      </c>
      <c r="D4573" t="s">
        <v>14</v>
      </c>
      <c r="E4573" t="s">
        <v>972</v>
      </c>
      <c r="F4573">
        <v>0</v>
      </c>
      <c r="G4573">
        <v>1000000</v>
      </c>
      <c r="H4573">
        <v>0</v>
      </c>
      <c r="I4573">
        <v>0</v>
      </c>
      <c r="J4573">
        <v>0</v>
      </c>
      <c r="K4573">
        <v>161.233</v>
      </c>
      <c r="L4573" t="s">
        <v>19</v>
      </c>
      <c r="M4573" s="2">
        <v>161233000</v>
      </c>
      <c r="N4573" s="2" t="str">
        <f>VLOOKUP(Tabla1[[#This Row],[nemo]],'Nemos y clasificaciones'!$A$2:$B$5000,2,FALSE)</f>
        <v>CFI</v>
      </c>
      <c r="O4573" s="2" t="str">
        <f>VLOOKUP(Tabla1[[#This Row],[nemo]],'Nemos y clasificaciones'!$A$1:$C$3000,3,FALSE)</f>
        <v>CFI</v>
      </c>
      <c r="P4573" s="2"/>
      <c r="Q4573" s="2"/>
    </row>
    <row r="4574" spans="1:17" x14ac:dyDescent="0.25">
      <c r="A4574" t="s">
        <v>973</v>
      </c>
      <c r="B4574" s="1">
        <v>44370</v>
      </c>
      <c r="C4574" s="1">
        <v>44377</v>
      </c>
      <c r="D4574" t="s">
        <v>14</v>
      </c>
      <c r="E4574" t="s">
        <v>974</v>
      </c>
      <c r="F4574">
        <v>0</v>
      </c>
      <c r="G4574">
        <v>1000000</v>
      </c>
      <c r="H4574">
        <v>0</v>
      </c>
      <c r="I4574">
        <v>0</v>
      </c>
      <c r="J4574">
        <v>0</v>
      </c>
      <c r="K4574">
        <v>573.98800000000006</v>
      </c>
      <c r="L4574" t="s">
        <v>19</v>
      </c>
      <c r="M4574" s="2">
        <v>573988000</v>
      </c>
      <c r="N4574" s="2" t="str">
        <f>VLOOKUP(Tabla1[[#This Row],[nemo]],'Nemos y clasificaciones'!$A$2:$B$5000,2,FALSE)</f>
        <v>CFI</v>
      </c>
      <c r="O4574" s="2" t="str">
        <f>VLOOKUP(Tabla1[[#This Row],[nemo]],'Nemos y clasificaciones'!$A$1:$C$3000,3,FALSE)</f>
        <v>CFI</v>
      </c>
      <c r="P4574" s="2"/>
      <c r="Q4574" s="2"/>
    </row>
    <row r="4575" spans="1:17" x14ac:dyDescent="0.25">
      <c r="A4575" t="s">
        <v>3736</v>
      </c>
      <c r="B4575" s="1">
        <v>44005</v>
      </c>
      <c r="C4575" s="1">
        <v>44012</v>
      </c>
      <c r="D4575" t="s">
        <v>14</v>
      </c>
      <c r="E4575" t="s">
        <v>974</v>
      </c>
      <c r="F4575">
        <v>0</v>
      </c>
      <c r="G4575">
        <v>1000000</v>
      </c>
      <c r="H4575">
        <v>0</v>
      </c>
      <c r="I4575">
        <v>0</v>
      </c>
      <c r="J4575">
        <v>0</v>
      </c>
      <c r="K4575">
        <v>176.054</v>
      </c>
      <c r="L4575" t="s">
        <v>19</v>
      </c>
      <c r="M4575" s="2">
        <v>176054000</v>
      </c>
      <c r="N4575" s="2" t="str">
        <f>VLOOKUP(Tabla1[[#This Row],[nemo]],'Nemos y clasificaciones'!$A$2:$B$5000,2,FALSE)</f>
        <v>CFI</v>
      </c>
      <c r="O4575" s="2" t="str">
        <f>VLOOKUP(Tabla1[[#This Row],[nemo]],'Nemos y clasificaciones'!$A$1:$C$3000,3,FALSE)</f>
        <v>CFI</v>
      </c>
      <c r="P4575" s="2"/>
      <c r="Q4575" s="2"/>
    </row>
    <row r="4576" spans="1:17" x14ac:dyDescent="0.25">
      <c r="A4576" t="s">
        <v>6160</v>
      </c>
      <c r="B4576" s="1">
        <v>43621</v>
      </c>
      <c r="C4576" s="1">
        <v>43627</v>
      </c>
      <c r="D4576" t="s">
        <v>14</v>
      </c>
      <c r="E4576" t="s">
        <v>974</v>
      </c>
      <c r="F4576">
        <v>0</v>
      </c>
      <c r="G4576">
        <v>1000000</v>
      </c>
      <c r="H4576">
        <v>0</v>
      </c>
      <c r="I4576">
        <v>0</v>
      </c>
      <c r="J4576">
        <v>0</v>
      </c>
      <c r="K4576">
        <v>169.381</v>
      </c>
      <c r="L4576" t="s">
        <v>19</v>
      </c>
      <c r="M4576" s="2">
        <v>169381000</v>
      </c>
      <c r="N4576" s="2" t="str">
        <f>VLOOKUP(Tabla1[[#This Row],[nemo]],'Nemos y clasificaciones'!$A$2:$B$5000,2,FALSE)</f>
        <v>CFI</v>
      </c>
      <c r="O4576" s="2" t="str">
        <f>VLOOKUP(Tabla1[[#This Row],[nemo]],'Nemos y clasificaciones'!$A$1:$C$3000,3,FALSE)</f>
        <v>CFI</v>
      </c>
      <c r="P4576" s="2"/>
      <c r="Q4576" s="2"/>
    </row>
    <row r="4577" spans="1:17" x14ac:dyDescent="0.25">
      <c r="A4577" t="s">
        <v>3744</v>
      </c>
      <c r="B4577" s="1">
        <v>44005</v>
      </c>
      <c r="C4577" s="1">
        <v>44012</v>
      </c>
      <c r="D4577" t="s">
        <v>14</v>
      </c>
      <c r="E4577" t="s">
        <v>984</v>
      </c>
      <c r="F4577">
        <v>0</v>
      </c>
      <c r="G4577">
        <v>10000000</v>
      </c>
      <c r="H4577">
        <v>0</v>
      </c>
      <c r="I4577">
        <v>0</v>
      </c>
      <c r="J4577">
        <v>0</v>
      </c>
      <c r="K4577">
        <v>57.557000000000002</v>
      </c>
      <c r="L4577" t="s">
        <v>54</v>
      </c>
      <c r="M4577" s="2">
        <v>575570000</v>
      </c>
      <c r="N4577" s="2" t="str">
        <f>VLOOKUP(Tabla1[[#This Row],[nemo]],'Nemos y clasificaciones'!$A$2:$B$5000,2,FALSE)</f>
        <v>CFI</v>
      </c>
      <c r="O4577" s="2" t="str">
        <f>VLOOKUP(Tabla1[[#This Row],[nemo]],'Nemos y clasificaciones'!$A$1:$C$3000,3,FALSE)</f>
        <v>CFI</v>
      </c>
      <c r="P4577" s="2"/>
      <c r="Q4577" s="2"/>
    </row>
    <row r="4578" spans="1:17" x14ac:dyDescent="0.25">
      <c r="A4578" t="s">
        <v>983</v>
      </c>
      <c r="B4578" s="1">
        <v>44370</v>
      </c>
      <c r="C4578" s="1">
        <v>44377</v>
      </c>
      <c r="D4578" t="s">
        <v>14</v>
      </c>
      <c r="E4578" t="s">
        <v>984</v>
      </c>
      <c r="F4578">
        <v>0</v>
      </c>
      <c r="G4578">
        <v>10000000</v>
      </c>
      <c r="H4578">
        <v>0</v>
      </c>
      <c r="I4578">
        <v>0</v>
      </c>
      <c r="J4578">
        <v>0</v>
      </c>
      <c r="K4578">
        <v>0.55800000000000005</v>
      </c>
      <c r="L4578" t="s">
        <v>23</v>
      </c>
      <c r="M4578" s="2">
        <v>5580000</v>
      </c>
      <c r="N4578" s="2" t="str">
        <f>VLOOKUP(Tabla1[[#This Row],[nemo]],'Nemos y clasificaciones'!$A$2:$B$5000,2,FALSE)</f>
        <v>CFI</v>
      </c>
      <c r="O4578" s="2" t="str">
        <f>VLOOKUP(Tabla1[[#This Row],[nemo]],'Nemos y clasificaciones'!$A$1:$C$3000,3,FALSE)</f>
        <v>CFI</v>
      </c>
      <c r="P4578" s="2"/>
      <c r="Q4578" s="2"/>
    </row>
    <row r="4579" spans="1:17" x14ac:dyDescent="0.25">
      <c r="A4579" t="s">
        <v>3746</v>
      </c>
      <c r="B4579" s="1">
        <v>44005</v>
      </c>
      <c r="C4579" s="1">
        <v>44012</v>
      </c>
      <c r="D4579" t="s">
        <v>14</v>
      </c>
      <c r="E4579" t="s">
        <v>986</v>
      </c>
      <c r="F4579">
        <v>0</v>
      </c>
      <c r="G4579">
        <v>10000000</v>
      </c>
      <c r="H4579">
        <v>0</v>
      </c>
      <c r="I4579">
        <v>0</v>
      </c>
      <c r="J4579">
        <v>0</v>
      </c>
      <c r="K4579">
        <v>57.779000000000003</v>
      </c>
      <c r="L4579" t="s">
        <v>54</v>
      </c>
      <c r="M4579" s="2">
        <v>577790000</v>
      </c>
      <c r="N4579" s="2" t="str">
        <f>VLOOKUP(Tabla1[[#This Row],[nemo]],'Nemos y clasificaciones'!$A$2:$B$5000,2,FALSE)</f>
        <v>CFI</v>
      </c>
      <c r="O4579" s="2" t="str">
        <f>VLOOKUP(Tabla1[[#This Row],[nemo]],'Nemos y clasificaciones'!$A$1:$C$3000,3,FALSE)</f>
        <v>CFI</v>
      </c>
      <c r="P4579" s="2"/>
      <c r="Q4579" s="2"/>
    </row>
    <row r="4580" spans="1:17" x14ac:dyDescent="0.25">
      <c r="A4580" t="s">
        <v>10594</v>
      </c>
      <c r="B4580" s="1">
        <v>42502</v>
      </c>
      <c r="C4580" s="1">
        <v>42508</v>
      </c>
      <c r="D4580" t="s">
        <v>14</v>
      </c>
      <c r="E4580" t="s">
        <v>6301</v>
      </c>
      <c r="F4580">
        <v>0</v>
      </c>
      <c r="G4580">
        <v>1400</v>
      </c>
      <c r="H4580">
        <v>0</v>
      </c>
      <c r="I4580">
        <v>0</v>
      </c>
      <c r="J4580">
        <v>0</v>
      </c>
      <c r="K4580">
        <v>28035</v>
      </c>
      <c r="L4580" t="s">
        <v>19</v>
      </c>
      <c r="M4580" s="2">
        <v>39249000</v>
      </c>
      <c r="N4580" s="2" t="str">
        <f>VLOOKUP(Tabla1[[#This Row],[nemo]],'Nemos y clasificaciones'!$A$2:$B$5000,2,FALSE)</f>
        <v>CLUB HIPICO DE SANTIAGO S.A.</v>
      </c>
      <c r="O4580" s="2" t="str">
        <f>VLOOKUP(Tabla1[[#This Row],[nemo]],'Nemos y clasificaciones'!$A$1:$C$3000,3,FALSE)</f>
        <v>Recreación y servicios educacionales</v>
      </c>
      <c r="P4580" s="2"/>
      <c r="Q4580" s="2"/>
    </row>
    <row r="4581" spans="1:17" x14ac:dyDescent="0.25">
      <c r="A4581" t="s">
        <v>6164</v>
      </c>
      <c r="B4581" s="1">
        <v>43621</v>
      </c>
      <c r="C4581" s="1">
        <v>43627</v>
      </c>
      <c r="D4581" t="s">
        <v>14</v>
      </c>
      <c r="E4581" t="s">
        <v>986</v>
      </c>
      <c r="F4581">
        <v>0</v>
      </c>
      <c r="G4581">
        <v>10000000</v>
      </c>
      <c r="H4581">
        <v>0</v>
      </c>
      <c r="I4581">
        <v>0</v>
      </c>
      <c r="J4581">
        <v>0</v>
      </c>
      <c r="K4581">
        <v>34.015999999999998</v>
      </c>
      <c r="L4581" t="s">
        <v>54</v>
      </c>
      <c r="M4581" s="2">
        <v>340160000</v>
      </c>
      <c r="N4581" s="2" t="str">
        <f>VLOOKUP(Tabla1[[#This Row],[nemo]],'Nemos y clasificaciones'!$A$2:$B$5000,2,FALSE)</f>
        <v>CFI</v>
      </c>
      <c r="O4581" s="2" t="str">
        <f>VLOOKUP(Tabla1[[#This Row],[nemo]],'Nemos y clasificaciones'!$A$1:$C$3000,3,FALSE)</f>
        <v>CFI</v>
      </c>
      <c r="P4581" s="2"/>
      <c r="Q4581" s="2"/>
    </row>
    <row r="4582" spans="1:17" x14ac:dyDescent="0.25">
      <c r="A4582" t="s">
        <v>9485</v>
      </c>
      <c r="B4582" s="1">
        <v>42874</v>
      </c>
      <c r="C4582" s="1">
        <v>42880</v>
      </c>
      <c r="D4582" t="s">
        <v>14</v>
      </c>
      <c r="E4582" t="s">
        <v>986</v>
      </c>
      <c r="F4582">
        <v>0</v>
      </c>
      <c r="G4582">
        <v>10000000</v>
      </c>
      <c r="H4582">
        <v>0</v>
      </c>
      <c r="I4582">
        <v>0</v>
      </c>
      <c r="J4582">
        <v>0</v>
      </c>
      <c r="K4582">
        <v>7.968</v>
      </c>
      <c r="L4582" t="s">
        <v>16</v>
      </c>
      <c r="M4582" s="2">
        <v>79680000</v>
      </c>
      <c r="N4582" s="2" t="str">
        <f>VLOOKUP(Tabla1[[#This Row],[nemo]],'Nemos y clasificaciones'!$A$2:$B$5000,2,FALSE)</f>
        <v>CFI</v>
      </c>
      <c r="O4582" s="2" t="str">
        <f>VLOOKUP(Tabla1[[#This Row],[nemo]],'Nemos y clasificaciones'!$A$1:$C$3000,3,FALSE)</f>
        <v>CFI</v>
      </c>
      <c r="P4582" s="2"/>
      <c r="Q4582" s="2"/>
    </row>
    <row r="4583" spans="1:17" x14ac:dyDescent="0.25">
      <c r="A4583" t="s">
        <v>985</v>
      </c>
      <c r="B4583" s="1">
        <v>44370</v>
      </c>
      <c r="C4583" s="1">
        <v>44377</v>
      </c>
      <c r="D4583" t="s">
        <v>14</v>
      </c>
      <c r="E4583" t="s">
        <v>986</v>
      </c>
      <c r="F4583">
        <v>0</v>
      </c>
      <c r="G4583">
        <v>10000000</v>
      </c>
      <c r="H4583">
        <v>0</v>
      </c>
      <c r="I4583">
        <v>0</v>
      </c>
      <c r="J4583">
        <v>0</v>
      </c>
      <c r="K4583">
        <v>0.56000000000000005</v>
      </c>
      <c r="L4583" t="s">
        <v>23</v>
      </c>
      <c r="M4583" s="2">
        <v>5600000</v>
      </c>
      <c r="N4583" s="2" t="str">
        <f>VLOOKUP(Tabla1[[#This Row],[nemo]],'Nemos y clasificaciones'!$A$2:$B$5000,2,FALSE)</f>
        <v>CFI</v>
      </c>
      <c r="O4583" s="2" t="str">
        <f>VLOOKUP(Tabla1[[#This Row],[nemo]],'Nemos y clasificaciones'!$A$1:$C$3000,3,FALSE)</f>
        <v>CFI</v>
      </c>
      <c r="P4583" s="2"/>
      <c r="Q4583" s="2"/>
    </row>
    <row r="4584" spans="1:17" x14ac:dyDescent="0.25">
      <c r="A4584" t="s">
        <v>3745</v>
      </c>
      <c r="B4584" s="1">
        <v>44005</v>
      </c>
      <c r="C4584" s="1">
        <v>44012</v>
      </c>
      <c r="D4584" t="s">
        <v>14</v>
      </c>
      <c r="E4584" t="s">
        <v>988</v>
      </c>
      <c r="F4584">
        <v>0</v>
      </c>
      <c r="G4584">
        <v>10000000</v>
      </c>
      <c r="H4584">
        <v>0</v>
      </c>
      <c r="I4584">
        <v>0</v>
      </c>
      <c r="J4584">
        <v>0</v>
      </c>
      <c r="K4584">
        <v>59.396000000000001</v>
      </c>
      <c r="L4584" t="s">
        <v>54</v>
      </c>
      <c r="M4584" s="2">
        <v>593960000</v>
      </c>
      <c r="N4584" s="2" t="str">
        <f>VLOOKUP(Tabla1[[#This Row],[nemo]],'Nemos y clasificaciones'!$A$2:$B$5000,2,FALSE)</f>
        <v>CFI</v>
      </c>
      <c r="O4584" s="2" t="str">
        <f>VLOOKUP(Tabla1[[#This Row],[nemo]],'Nemos y clasificaciones'!$A$1:$C$3000,3,FALSE)</f>
        <v>CFI</v>
      </c>
      <c r="P4584" s="2"/>
      <c r="Q4584" s="2"/>
    </row>
    <row r="4585" spans="1:17" x14ac:dyDescent="0.25">
      <c r="A4585" t="s">
        <v>6165</v>
      </c>
      <c r="B4585" s="1">
        <v>43621</v>
      </c>
      <c r="C4585" s="1">
        <v>43627</v>
      </c>
      <c r="D4585" t="s">
        <v>14</v>
      </c>
      <c r="E4585" t="s">
        <v>988</v>
      </c>
      <c r="F4585">
        <v>0</v>
      </c>
      <c r="G4585">
        <v>10000000</v>
      </c>
      <c r="H4585">
        <v>0</v>
      </c>
      <c r="I4585">
        <v>0</v>
      </c>
      <c r="J4585">
        <v>0</v>
      </c>
      <c r="K4585">
        <v>34.817</v>
      </c>
      <c r="L4585" t="s">
        <v>54</v>
      </c>
      <c r="M4585" s="2">
        <v>348170000</v>
      </c>
      <c r="N4585" s="2" t="str">
        <f>VLOOKUP(Tabla1[[#This Row],[nemo]],'Nemos y clasificaciones'!$A$2:$B$5000,2,FALSE)</f>
        <v>CFI</v>
      </c>
      <c r="O4585" s="2" t="str">
        <f>VLOOKUP(Tabla1[[#This Row],[nemo]],'Nemos y clasificaciones'!$A$1:$C$3000,3,FALSE)</f>
        <v>CFI</v>
      </c>
      <c r="P4585" s="2"/>
      <c r="Q4585" s="2"/>
    </row>
    <row r="4586" spans="1:17" x14ac:dyDescent="0.25">
      <c r="A4586" t="s">
        <v>9484</v>
      </c>
      <c r="B4586" s="1">
        <v>42874</v>
      </c>
      <c r="C4586" s="1">
        <v>42880</v>
      </c>
      <c r="D4586" t="s">
        <v>14</v>
      </c>
      <c r="E4586" t="s">
        <v>988</v>
      </c>
      <c r="F4586">
        <v>0</v>
      </c>
      <c r="G4586">
        <v>10000000</v>
      </c>
      <c r="H4586">
        <v>0</v>
      </c>
      <c r="I4586">
        <v>0</v>
      </c>
      <c r="J4586">
        <v>0</v>
      </c>
      <c r="K4586">
        <v>8.0879999999999992</v>
      </c>
      <c r="L4586" t="s">
        <v>16</v>
      </c>
      <c r="M4586" s="2">
        <v>80880000</v>
      </c>
      <c r="N4586" s="2" t="str">
        <f>VLOOKUP(Tabla1[[#This Row],[nemo]],'Nemos y clasificaciones'!$A$2:$B$5000,2,FALSE)</f>
        <v>CFI</v>
      </c>
      <c r="O4586" s="2" t="str">
        <f>VLOOKUP(Tabla1[[#This Row],[nemo]],'Nemos y clasificaciones'!$A$1:$C$3000,3,FALSE)</f>
        <v>CFI</v>
      </c>
      <c r="P4586" s="2"/>
      <c r="Q4586" s="2"/>
    </row>
    <row r="4587" spans="1:17" x14ac:dyDescent="0.25">
      <c r="A4587" t="s">
        <v>987</v>
      </c>
      <c r="B4587" s="1">
        <v>44370</v>
      </c>
      <c r="C4587" s="1">
        <v>44377</v>
      </c>
      <c r="D4587" t="s">
        <v>14</v>
      </c>
      <c r="E4587" t="s">
        <v>988</v>
      </c>
      <c r="F4587">
        <v>0</v>
      </c>
      <c r="G4587">
        <v>10000000</v>
      </c>
      <c r="H4587">
        <v>0</v>
      </c>
      <c r="I4587">
        <v>0</v>
      </c>
      <c r="J4587">
        <v>0</v>
      </c>
      <c r="K4587">
        <v>0.57799999999999996</v>
      </c>
      <c r="L4587" t="s">
        <v>23</v>
      </c>
      <c r="M4587" s="2">
        <v>5780000</v>
      </c>
      <c r="N4587" s="2" t="str">
        <f>VLOOKUP(Tabla1[[#This Row],[nemo]],'Nemos y clasificaciones'!$A$2:$B$5000,2,FALSE)</f>
        <v>CFI</v>
      </c>
      <c r="O4587" s="2" t="str">
        <f>VLOOKUP(Tabla1[[#This Row],[nemo]],'Nemos y clasificaciones'!$A$1:$C$3000,3,FALSE)</f>
        <v>CFI</v>
      </c>
      <c r="P4587" s="2"/>
      <c r="Q4587" s="2"/>
    </row>
    <row r="4588" spans="1:17" x14ac:dyDescent="0.25">
      <c r="A4588" t="s">
        <v>3748</v>
      </c>
      <c r="B4588" s="1">
        <v>44005</v>
      </c>
      <c r="C4588" s="1">
        <v>44012</v>
      </c>
      <c r="D4588" t="s">
        <v>14</v>
      </c>
      <c r="E4588" t="s">
        <v>990</v>
      </c>
      <c r="F4588">
        <v>0</v>
      </c>
      <c r="G4588">
        <v>10000000</v>
      </c>
      <c r="H4588">
        <v>0</v>
      </c>
      <c r="I4588">
        <v>0</v>
      </c>
      <c r="J4588">
        <v>0</v>
      </c>
      <c r="K4588">
        <v>59.734000000000002</v>
      </c>
      <c r="L4588" t="s">
        <v>54</v>
      </c>
      <c r="M4588" s="2">
        <v>597340000</v>
      </c>
      <c r="N4588" s="2" t="str">
        <f>VLOOKUP(Tabla1[[#This Row],[nemo]],'Nemos y clasificaciones'!$A$2:$B$5000,2,FALSE)</f>
        <v>CFI</v>
      </c>
      <c r="O4588" s="2" t="str">
        <f>VLOOKUP(Tabla1[[#This Row],[nemo]],'Nemos y clasificaciones'!$A$1:$C$3000,3,FALSE)</f>
        <v>CFI</v>
      </c>
      <c r="P4588" s="2"/>
      <c r="Q4588" s="2"/>
    </row>
    <row r="4589" spans="1:17" x14ac:dyDescent="0.25">
      <c r="A4589" t="s">
        <v>6170</v>
      </c>
      <c r="B4589" s="1">
        <v>43621</v>
      </c>
      <c r="C4589" s="1">
        <v>43627</v>
      </c>
      <c r="D4589" t="s">
        <v>14</v>
      </c>
      <c r="E4589" t="s">
        <v>990</v>
      </c>
      <c r="F4589">
        <v>0</v>
      </c>
      <c r="G4589">
        <v>10000000</v>
      </c>
      <c r="H4589">
        <v>0</v>
      </c>
      <c r="I4589">
        <v>0</v>
      </c>
      <c r="J4589">
        <v>0</v>
      </c>
      <c r="K4589">
        <v>34.795999999999999</v>
      </c>
      <c r="L4589" t="s">
        <v>54</v>
      </c>
      <c r="M4589" s="2">
        <v>347960000</v>
      </c>
      <c r="N4589" s="2" t="str">
        <f>VLOOKUP(Tabla1[[#This Row],[nemo]],'Nemos y clasificaciones'!$A$2:$B$5000,2,FALSE)</f>
        <v>CFI</v>
      </c>
      <c r="O4589" s="2" t="str">
        <f>VLOOKUP(Tabla1[[#This Row],[nemo]],'Nemos y clasificaciones'!$A$1:$C$3000,3,FALSE)</f>
        <v>CFI</v>
      </c>
      <c r="P4589" s="2"/>
      <c r="Q4589" s="2"/>
    </row>
    <row r="4590" spans="1:17" x14ac:dyDescent="0.25">
      <c r="A4590" t="s">
        <v>9483</v>
      </c>
      <c r="B4590" s="1">
        <v>42874</v>
      </c>
      <c r="C4590" s="1">
        <v>42880</v>
      </c>
      <c r="D4590" t="s">
        <v>14</v>
      </c>
      <c r="E4590" t="s">
        <v>990</v>
      </c>
      <c r="F4590">
        <v>0</v>
      </c>
      <c r="G4590">
        <v>10000000</v>
      </c>
      <c r="H4590">
        <v>0</v>
      </c>
      <c r="I4590">
        <v>0</v>
      </c>
      <c r="J4590">
        <v>0</v>
      </c>
      <c r="K4590">
        <v>7.984</v>
      </c>
      <c r="L4590" t="s">
        <v>16</v>
      </c>
      <c r="M4590" s="2">
        <v>79840000</v>
      </c>
      <c r="N4590" s="2" t="str">
        <f>VLOOKUP(Tabla1[[#This Row],[nemo]],'Nemos y clasificaciones'!$A$2:$B$5000,2,FALSE)</f>
        <v>CFI</v>
      </c>
      <c r="O4590" s="2" t="str">
        <f>VLOOKUP(Tabla1[[#This Row],[nemo]],'Nemos y clasificaciones'!$A$1:$C$3000,3,FALSE)</f>
        <v>CFI</v>
      </c>
      <c r="P4590" s="2"/>
      <c r="Q4590" s="2"/>
    </row>
    <row r="4591" spans="1:17" x14ac:dyDescent="0.25">
      <c r="A4591" t="s">
        <v>989</v>
      </c>
      <c r="B4591" s="1">
        <v>44370</v>
      </c>
      <c r="C4591" s="1">
        <v>44377</v>
      </c>
      <c r="D4591" t="s">
        <v>14</v>
      </c>
      <c r="E4591" t="s">
        <v>990</v>
      </c>
      <c r="F4591">
        <v>0</v>
      </c>
      <c r="G4591">
        <v>10000000</v>
      </c>
      <c r="H4591">
        <v>0</v>
      </c>
      <c r="I4591">
        <v>0</v>
      </c>
      <c r="J4591">
        <v>0</v>
      </c>
      <c r="K4591">
        <v>0.58499999999999996</v>
      </c>
      <c r="L4591" t="s">
        <v>23</v>
      </c>
      <c r="M4591" s="2">
        <v>5850000</v>
      </c>
      <c r="N4591" s="2" t="str">
        <f>VLOOKUP(Tabla1[[#This Row],[nemo]],'Nemos y clasificaciones'!$A$2:$B$5000,2,FALSE)</f>
        <v>CFI</v>
      </c>
      <c r="O4591" s="2" t="str">
        <f>VLOOKUP(Tabla1[[#This Row],[nemo]],'Nemos y clasificaciones'!$A$1:$C$3000,3,FALSE)</f>
        <v>CFI</v>
      </c>
      <c r="P4591" s="2"/>
      <c r="Q4591" s="2"/>
    </row>
    <row r="4592" spans="1:17" x14ac:dyDescent="0.25">
      <c r="A4592" t="s">
        <v>3747</v>
      </c>
      <c r="B4592" s="1">
        <v>44005</v>
      </c>
      <c r="C4592" s="1">
        <v>44012</v>
      </c>
      <c r="D4592" t="s">
        <v>14</v>
      </c>
      <c r="E4592" t="s">
        <v>992</v>
      </c>
      <c r="F4592">
        <v>0</v>
      </c>
      <c r="G4592">
        <v>10000000</v>
      </c>
      <c r="H4592">
        <v>0</v>
      </c>
      <c r="I4592">
        <v>0</v>
      </c>
      <c r="J4592">
        <v>0</v>
      </c>
      <c r="K4592">
        <v>57.469000000000001</v>
      </c>
      <c r="L4592" t="s">
        <v>54</v>
      </c>
      <c r="M4592" s="2">
        <v>574690000</v>
      </c>
      <c r="N4592" s="2" t="str">
        <f>VLOOKUP(Tabla1[[#This Row],[nemo]],'Nemos y clasificaciones'!$A$2:$B$5000,2,FALSE)</f>
        <v>CFI</v>
      </c>
      <c r="O4592" s="2" t="str">
        <f>VLOOKUP(Tabla1[[#This Row],[nemo]],'Nemos y clasificaciones'!$A$1:$C$3000,3,FALSE)</f>
        <v>CFI</v>
      </c>
      <c r="P4592" s="2"/>
      <c r="Q4592" s="2"/>
    </row>
    <row r="4593" spans="1:17" x14ac:dyDescent="0.25">
      <c r="A4593" t="s">
        <v>6171</v>
      </c>
      <c r="B4593" s="1">
        <v>43621</v>
      </c>
      <c r="C4593" s="1">
        <v>43627</v>
      </c>
      <c r="D4593" t="s">
        <v>14</v>
      </c>
      <c r="E4593" t="s">
        <v>992</v>
      </c>
      <c r="F4593">
        <v>0</v>
      </c>
      <c r="G4593">
        <v>10000000</v>
      </c>
      <c r="H4593">
        <v>0</v>
      </c>
      <c r="I4593">
        <v>0</v>
      </c>
      <c r="J4593">
        <v>0</v>
      </c>
      <c r="K4593">
        <v>33.896999999999998</v>
      </c>
      <c r="L4593" t="s">
        <v>54</v>
      </c>
      <c r="M4593" s="2">
        <v>338970000</v>
      </c>
      <c r="N4593" s="2" t="str">
        <f>VLOOKUP(Tabla1[[#This Row],[nemo]],'Nemos y clasificaciones'!$A$2:$B$5000,2,FALSE)</f>
        <v>CFI</v>
      </c>
      <c r="O4593" s="2" t="str">
        <f>VLOOKUP(Tabla1[[#This Row],[nemo]],'Nemos y clasificaciones'!$A$1:$C$3000,3,FALSE)</f>
        <v>CFI</v>
      </c>
      <c r="P4593" s="2"/>
      <c r="Q4593" s="2"/>
    </row>
    <row r="4594" spans="1:17" x14ac:dyDescent="0.25">
      <c r="A4594" t="s">
        <v>9482</v>
      </c>
      <c r="B4594" s="1">
        <v>42874</v>
      </c>
      <c r="C4594" s="1">
        <v>42880</v>
      </c>
      <c r="D4594" t="s">
        <v>14</v>
      </c>
      <c r="E4594" t="s">
        <v>992</v>
      </c>
      <c r="F4594">
        <v>0</v>
      </c>
      <c r="G4594">
        <v>10000000</v>
      </c>
      <c r="H4594">
        <v>0</v>
      </c>
      <c r="I4594">
        <v>0</v>
      </c>
      <c r="J4594">
        <v>0</v>
      </c>
      <c r="K4594">
        <v>7.97</v>
      </c>
      <c r="L4594" t="s">
        <v>16</v>
      </c>
      <c r="M4594" s="2">
        <v>79700000</v>
      </c>
      <c r="N4594" s="2" t="str">
        <f>VLOOKUP(Tabla1[[#This Row],[nemo]],'Nemos y clasificaciones'!$A$2:$B$5000,2,FALSE)</f>
        <v>CFI</v>
      </c>
      <c r="O4594" s="2" t="str">
        <f>VLOOKUP(Tabla1[[#This Row],[nemo]],'Nemos y clasificaciones'!$A$1:$C$3000,3,FALSE)</f>
        <v>CFI</v>
      </c>
      <c r="P4594" s="2"/>
      <c r="Q4594" s="2"/>
    </row>
    <row r="4595" spans="1:17" x14ac:dyDescent="0.25">
      <c r="A4595" t="s">
        <v>991</v>
      </c>
      <c r="B4595" s="1">
        <v>44370</v>
      </c>
      <c r="C4595" s="1">
        <v>44377</v>
      </c>
      <c r="D4595" t="s">
        <v>14</v>
      </c>
      <c r="E4595" t="s">
        <v>992</v>
      </c>
      <c r="F4595">
        <v>0</v>
      </c>
      <c r="G4595">
        <v>10000000</v>
      </c>
      <c r="H4595">
        <v>0</v>
      </c>
      <c r="I4595">
        <v>0</v>
      </c>
      <c r="J4595">
        <v>0</v>
      </c>
      <c r="K4595">
        <v>0.55600000000000005</v>
      </c>
      <c r="L4595" t="s">
        <v>23</v>
      </c>
      <c r="M4595" s="2">
        <v>5560000</v>
      </c>
      <c r="N4595" s="2" t="str">
        <f>VLOOKUP(Tabla1[[#This Row],[nemo]],'Nemos y clasificaciones'!$A$2:$B$5000,2,FALSE)</f>
        <v>CFI</v>
      </c>
      <c r="O4595" s="2" t="str">
        <f>VLOOKUP(Tabla1[[#This Row],[nemo]],'Nemos y clasificaciones'!$A$1:$C$3000,3,FALSE)</f>
        <v>CFI</v>
      </c>
      <c r="P4595" s="2"/>
      <c r="Q4595" s="2"/>
    </row>
    <row r="4596" spans="1:17" x14ac:dyDescent="0.25">
      <c r="A4596" t="s">
        <v>8401</v>
      </c>
      <c r="B4596" s="1">
        <v>43204</v>
      </c>
      <c r="C4596" s="1">
        <v>43210</v>
      </c>
      <c r="D4596" t="s">
        <v>14</v>
      </c>
      <c r="E4596" t="s">
        <v>8402</v>
      </c>
      <c r="F4596">
        <v>0</v>
      </c>
      <c r="G4596">
        <v>367400</v>
      </c>
      <c r="H4596">
        <v>0</v>
      </c>
      <c r="I4596">
        <v>0</v>
      </c>
      <c r="J4596">
        <v>0</v>
      </c>
      <c r="K4596">
        <v>105.3</v>
      </c>
      <c r="L4596" t="s">
        <v>19</v>
      </c>
      <c r="M4596" s="2">
        <v>38687220</v>
      </c>
      <c r="N4596" s="2" t="str">
        <f>VLOOKUP(Tabla1[[#This Row],[nemo]],'Nemos y clasificaciones'!$A$2:$B$5000,2,FALSE)</f>
        <v>SOCIEDAD PUNTA DEL COBRE S.A.</v>
      </c>
      <c r="O4596" s="2" t="str">
        <f>VLOOKUP(Tabla1[[#This Row],[nemo]],'Nemos y clasificaciones'!$A$1:$C$3000,3,FALSE)</f>
        <v>Minería</v>
      </c>
      <c r="P4596" s="2"/>
      <c r="Q4596" s="2"/>
    </row>
    <row r="4597" spans="1:17" x14ac:dyDescent="0.25">
      <c r="A4597" t="s">
        <v>9471</v>
      </c>
      <c r="B4597" s="1">
        <v>42874</v>
      </c>
      <c r="C4597" s="1">
        <v>42880</v>
      </c>
      <c r="D4597" t="s">
        <v>14</v>
      </c>
      <c r="E4597" t="s">
        <v>3731</v>
      </c>
      <c r="F4597">
        <v>0</v>
      </c>
      <c r="G4597">
        <v>1000000</v>
      </c>
      <c r="H4597">
        <v>0</v>
      </c>
      <c r="I4597">
        <v>0</v>
      </c>
      <c r="J4597">
        <v>0</v>
      </c>
      <c r="K4597">
        <v>204.80199999999999</v>
      </c>
      <c r="L4597" t="s">
        <v>19</v>
      </c>
      <c r="M4597" s="2">
        <v>204802000</v>
      </c>
      <c r="N4597" s="2" t="str">
        <f>VLOOKUP(Tabla1[[#This Row],[nemo]],'Nemos y clasificaciones'!$A$2:$B$5000,2,FALSE)</f>
        <v>CFI</v>
      </c>
      <c r="O4597" s="2" t="str">
        <f>VLOOKUP(Tabla1[[#This Row],[nemo]],'Nemos y clasificaciones'!$A$1:$C$3000,3,FALSE)</f>
        <v>CFI</v>
      </c>
      <c r="P4597" s="2"/>
      <c r="Q4597" s="2"/>
    </row>
    <row r="4598" spans="1:17" x14ac:dyDescent="0.25">
      <c r="A4598" t="s">
        <v>3730</v>
      </c>
      <c r="B4598" s="1">
        <v>44005</v>
      </c>
      <c r="C4598" s="1">
        <v>44012</v>
      </c>
      <c r="D4598" t="s">
        <v>14</v>
      </c>
      <c r="E4598" t="s">
        <v>3731</v>
      </c>
      <c r="F4598">
        <v>0</v>
      </c>
      <c r="G4598">
        <v>1000000</v>
      </c>
      <c r="H4598">
        <v>0</v>
      </c>
      <c r="I4598">
        <v>0</v>
      </c>
      <c r="J4598">
        <v>0</v>
      </c>
      <c r="K4598">
        <v>98.69</v>
      </c>
      <c r="L4598" t="s">
        <v>54</v>
      </c>
      <c r="M4598" s="2">
        <v>98690000</v>
      </c>
      <c r="N4598" s="2" t="str">
        <f>VLOOKUP(Tabla1[[#This Row],[nemo]],'Nemos y clasificaciones'!$A$2:$B$5000,2,FALSE)</f>
        <v>CFI</v>
      </c>
      <c r="O4598" s="2" t="str">
        <f>VLOOKUP(Tabla1[[#This Row],[nemo]],'Nemos y clasificaciones'!$A$1:$C$3000,3,FALSE)</f>
        <v>CFI</v>
      </c>
      <c r="P4598" s="2"/>
      <c r="Q4598" s="2"/>
    </row>
    <row r="4599" spans="1:17" x14ac:dyDescent="0.25">
      <c r="A4599" t="s">
        <v>6159</v>
      </c>
      <c r="B4599" s="1">
        <v>43621</v>
      </c>
      <c r="C4599" s="1">
        <v>43627</v>
      </c>
      <c r="D4599" t="s">
        <v>14</v>
      </c>
      <c r="E4599" t="s">
        <v>3731</v>
      </c>
      <c r="F4599">
        <v>0</v>
      </c>
      <c r="G4599">
        <v>1000000</v>
      </c>
      <c r="H4599">
        <v>0</v>
      </c>
      <c r="I4599">
        <v>0</v>
      </c>
      <c r="J4599">
        <v>0</v>
      </c>
      <c r="K4599">
        <v>88.736999999999995</v>
      </c>
      <c r="L4599" t="s">
        <v>54</v>
      </c>
      <c r="M4599" s="2">
        <v>88737000</v>
      </c>
      <c r="N4599" s="2" t="str">
        <f>VLOOKUP(Tabla1[[#This Row],[nemo]],'Nemos y clasificaciones'!$A$2:$B$5000,2,FALSE)</f>
        <v>CFI</v>
      </c>
      <c r="O4599" s="2" t="str">
        <f>VLOOKUP(Tabla1[[#This Row],[nemo]],'Nemos y clasificaciones'!$A$1:$C$3000,3,FALSE)</f>
        <v>CFI</v>
      </c>
      <c r="P4599" s="2"/>
      <c r="Q4599" s="2"/>
    </row>
    <row r="4600" spans="1:17" x14ac:dyDescent="0.25">
      <c r="A4600" t="s">
        <v>7939</v>
      </c>
      <c r="B4600" s="1">
        <v>43256</v>
      </c>
      <c r="C4600" s="1">
        <v>43262</v>
      </c>
      <c r="D4600" t="s">
        <v>14</v>
      </c>
      <c r="E4600" t="s">
        <v>3731</v>
      </c>
      <c r="F4600">
        <v>0</v>
      </c>
      <c r="G4600">
        <v>1000000</v>
      </c>
      <c r="H4600">
        <v>0</v>
      </c>
      <c r="I4600">
        <v>0</v>
      </c>
      <c r="J4600">
        <v>0</v>
      </c>
      <c r="K4600">
        <v>79.643000000000001</v>
      </c>
      <c r="L4600" t="s">
        <v>54</v>
      </c>
      <c r="M4600" s="2">
        <v>79643000</v>
      </c>
      <c r="N4600" s="2" t="str">
        <f>VLOOKUP(Tabla1[[#This Row],[nemo]],'Nemos y clasificaciones'!$A$2:$B$5000,2,FALSE)</f>
        <v>CFI</v>
      </c>
      <c r="O4600" s="2" t="str">
        <f>VLOOKUP(Tabla1[[#This Row],[nemo]],'Nemos y clasificaciones'!$A$1:$C$3000,3,FALSE)</f>
        <v>CFI</v>
      </c>
      <c r="P4600" s="2"/>
      <c r="Q4600" s="2"/>
    </row>
    <row r="4601" spans="1:17" x14ac:dyDescent="0.25">
      <c r="A4601" t="s">
        <v>9470</v>
      </c>
      <c r="B4601" s="1">
        <v>42874</v>
      </c>
      <c r="C4601" s="1">
        <v>42880</v>
      </c>
      <c r="D4601" t="s">
        <v>14</v>
      </c>
      <c r="E4601" t="s">
        <v>3727</v>
      </c>
      <c r="F4601">
        <v>0</v>
      </c>
      <c r="G4601">
        <v>1000000</v>
      </c>
      <c r="H4601">
        <v>0</v>
      </c>
      <c r="I4601">
        <v>0</v>
      </c>
      <c r="J4601">
        <v>0</v>
      </c>
      <c r="K4601">
        <v>205.607</v>
      </c>
      <c r="L4601" t="s">
        <v>19</v>
      </c>
      <c r="M4601" s="2">
        <v>205607000</v>
      </c>
      <c r="N4601" s="2" t="str">
        <f>VLOOKUP(Tabla1[[#This Row],[nemo]],'Nemos y clasificaciones'!$A$2:$B$5000,2,FALSE)</f>
        <v>CFI</v>
      </c>
      <c r="O4601" s="2" t="str">
        <f>VLOOKUP(Tabla1[[#This Row],[nemo]],'Nemos y clasificaciones'!$A$1:$C$3000,3,FALSE)</f>
        <v>CFI</v>
      </c>
      <c r="P4601" s="2"/>
      <c r="Q4601" s="2"/>
    </row>
    <row r="4602" spans="1:17" x14ac:dyDescent="0.25">
      <c r="A4602" t="s">
        <v>3726</v>
      </c>
      <c r="B4602" s="1">
        <v>44005</v>
      </c>
      <c r="C4602" s="1">
        <v>44012</v>
      </c>
      <c r="D4602" t="s">
        <v>14</v>
      </c>
      <c r="E4602" t="s">
        <v>3727</v>
      </c>
      <c r="F4602">
        <v>0</v>
      </c>
      <c r="G4602">
        <v>1000000</v>
      </c>
      <c r="H4602">
        <v>0</v>
      </c>
      <c r="I4602">
        <v>0</v>
      </c>
      <c r="J4602">
        <v>0</v>
      </c>
      <c r="K4602">
        <v>100.563</v>
      </c>
      <c r="L4602" t="s">
        <v>19</v>
      </c>
      <c r="M4602" s="2">
        <v>100563000</v>
      </c>
      <c r="N4602" s="2" t="str">
        <f>VLOOKUP(Tabla1[[#This Row],[nemo]],'Nemos y clasificaciones'!$A$2:$B$5000,2,FALSE)</f>
        <v>CFI</v>
      </c>
      <c r="O4602" s="2" t="str">
        <f>VLOOKUP(Tabla1[[#This Row],[nemo]],'Nemos y clasificaciones'!$A$1:$C$3000,3,FALSE)</f>
        <v>CFI</v>
      </c>
      <c r="P4602" s="2"/>
      <c r="Q4602" s="2"/>
    </row>
    <row r="4603" spans="1:17" x14ac:dyDescent="0.25">
      <c r="A4603" t="s">
        <v>6158</v>
      </c>
      <c r="B4603" s="1">
        <v>43621</v>
      </c>
      <c r="C4603" s="1">
        <v>43627</v>
      </c>
      <c r="D4603" t="s">
        <v>14</v>
      </c>
      <c r="E4603" t="s">
        <v>3727</v>
      </c>
      <c r="F4603">
        <v>0</v>
      </c>
      <c r="G4603">
        <v>1000000</v>
      </c>
      <c r="H4603">
        <v>0</v>
      </c>
      <c r="I4603">
        <v>0</v>
      </c>
      <c r="J4603">
        <v>0</v>
      </c>
      <c r="K4603">
        <v>89.966999999999999</v>
      </c>
      <c r="L4603" t="s">
        <v>54</v>
      </c>
      <c r="M4603" s="2">
        <v>89967000</v>
      </c>
      <c r="N4603" s="2" t="str">
        <f>VLOOKUP(Tabla1[[#This Row],[nemo]],'Nemos y clasificaciones'!$A$2:$B$5000,2,FALSE)</f>
        <v>CFI</v>
      </c>
      <c r="O4603" s="2" t="str">
        <f>VLOOKUP(Tabla1[[#This Row],[nemo]],'Nemos y clasificaciones'!$A$1:$C$3000,3,FALSE)</f>
        <v>CFI</v>
      </c>
      <c r="P4603" s="2"/>
      <c r="Q4603" s="2"/>
    </row>
    <row r="4604" spans="1:17" x14ac:dyDescent="0.25">
      <c r="A4604" t="s">
        <v>7940</v>
      </c>
      <c r="B4604" s="1">
        <v>43256</v>
      </c>
      <c r="C4604" s="1">
        <v>43262</v>
      </c>
      <c r="D4604" t="s">
        <v>14</v>
      </c>
      <c r="E4604" t="s">
        <v>3727</v>
      </c>
      <c r="F4604">
        <v>0</v>
      </c>
      <c r="G4604">
        <v>1000000</v>
      </c>
      <c r="H4604">
        <v>0</v>
      </c>
      <c r="I4604">
        <v>0</v>
      </c>
      <c r="J4604">
        <v>0</v>
      </c>
      <c r="K4604">
        <v>80.358999999999995</v>
      </c>
      <c r="L4604" t="s">
        <v>54</v>
      </c>
      <c r="M4604" s="2">
        <v>80359000</v>
      </c>
      <c r="N4604" s="2" t="str">
        <f>VLOOKUP(Tabla1[[#This Row],[nemo]],'Nemos y clasificaciones'!$A$2:$B$5000,2,FALSE)</f>
        <v>CFI</v>
      </c>
      <c r="O4604" s="2" t="str">
        <f>VLOOKUP(Tabla1[[#This Row],[nemo]],'Nemos y clasificaciones'!$A$1:$C$3000,3,FALSE)</f>
        <v>CFI</v>
      </c>
      <c r="P4604" s="2"/>
      <c r="Q4604" s="2"/>
    </row>
    <row r="4605" spans="1:17" x14ac:dyDescent="0.25">
      <c r="A4605" t="s">
        <v>9469</v>
      </c>
      <c r="B4605" s="1">
        <v>42874</v>
      </c>
      <c r="C4605" s="1">
        <v>42880</v>
      </c>
      <c r="D4605" t="s">
        <v>14</v>
      </c>
      <c r="E4605" t="s">
        <v>3729</v>
      </c>
      <c r="F4605">
        <v>0</v>
      </c>
      <c r="G4605">
        <v>1000000</v>
      </c>
      <c r="H4605">
        <v>0</v>
      </c>
      <c r="I4605">
        <v>0</v>
      </c>
      <c r="J4605">
        <v>0</v>
      </c>
      <c r="K4605">
        <v>210.67</v>
      </c>
      <c r="L4605" t="s">
        <v>19</v>
      </c>
      <c r="M4605" s="2">
        <v>210670000</v>
      </c>
      <c r="N4605" s="2" t="str">
        <f>VLOOKUP(Tabla1[[#This Row],[nemo]],'Nemos y clasificaciones'!$A$2:$B$5000,2,FALSE)</f>
        <v>CFI</v>
      </c>
      <c r="O4605" s="2" t="str">
        <f>VLOOKUP(Tabla1[[#This Row],[nemo]],'Nemos y clasificaciones'!$A$1:$C$3000,3,FALSE)</f>
        <v>CFI</v>
      </c>
      <c r="P4605" s="2"/>
      <c r="Q4605" s="2"/>
    </row>
    <row r="4606" spans="1:17" x14ac:dyDescent="0.25">
      <c r="A4606" t="s">
        <v>3728</v>
      </c>
      <c r="B4606" s="1">
        <v>44005</v>
      </c>
      <c r="C4606" s="1">
        <v>44012</v>
      </c>
      <c r="D4606" t="s">
        <v>14</v>
      </c>
      <c r="E4606" t="s">
        <v>3729</v>
      </c>
      <c r="F4606">
        <v>0</v>
      </c>
      <c r="G4606">
        <v>1000000</v>
      </c>
      <c r="H4606">
        <v>0</v>
      </c>
      <c r="I4606">
        <v>0</v>
      </c>
      <c r="J4606">
        <v>0</v>
      </c>
      <c r="K4606">
        <v>106.12</v>
      </c>
      <c r="L4606" t="s">
        <v>19</v>
      </c>
      <c r="M4606" s="2">
        <v>106120000</v>
      </c>
      <c r="N4606" s="2" t="str">
        <f>VLOOKUP(Tabla1[[#This Row],[nemo]],'Nemos y clasificaciones'!$A$2:$B$5000,2,FALSE)</f>
        <v>CFI</v>
      </c>
      <c r="O4606" s="2" t="str">
        <f>VLOOKUP(Tabla1[[#This Row],[nemo]],'Nemos y clasificaciones'!$A$1:$C$3000,3,FALSE)</f>
        <v>CFI</v>
      </c>
      <c r="P4606" s="2"/>
      <c r="Q4606" s="2"/>
    </row>
    <row r="4607" spans="1:17" x14ac:dyDescent="0.25">
      <c r="A4607" t="s">
        <v>6157</v>
      </c>
      <c r="B4607" s="1">
        <v>43621</v>
      </c>
      <c r="C4607" s="1">
        <v>43627</v>
      </c>
      <c r="D4607" t="s">
        <v>14</v>
      </c>
      <c r="E4607" t="s">
        <v>3729</v>
      </c>
      <c r="F4607">
        <v>0</v>
      </c>
      <c r="G4607">
        <v>1000000</v>
      </c>
      <c r="H4607">
        <v>0</v>
      </c>
      <c r="I4607">
        <v>0</v>
      </c>
      <c r="J4607">
        <v>0</v>
      </c>
      <c r="K4607">
        <v>93.994</v>
      </c>
      <c r="L4607" t="s">
        <v>54</v>
      </c>
      <c r="M4607" s="2">
        <v>93994000</v>
      </c>
      <c r="N4607" s="2" t="str">
        <f>VLOOKUP(Tabla1[[#This Row],[nemo]],'Nemos y clasificaciones'!$A$2:$B$5000,2,FALSE)</f>
        <v>CFI</v>
      </c>
      <c r="O4607" s="2" t="str">
        <f>VLOOKUP(Tabla1[[#This Row],[nemo]],'Nemos y clasificaciones'!$A$1:$C$3000,3,FALSE)</f>
        <v>CFI</v>
      </c>
      <c r="P4607" s="2"/>
      <c r="Q4607" s="2"/>
    </row>
    <row r="4608" spans="1:17" x14ac:dyDescent="0.25">
      <c r="A4608" t="s">
        <v>8111</v>
      </c>
      <c r="B4608" s="1">
        <v>43236</v>
      </c>
      <c r="C4608" s="1">
        <v>43243</v>
      </c>
      <c r="D4608" t="s">
        <v>14</v>
      </c>
      <c r="E4608" t="s">
        <v>4268</v>
      </c>
      <c r="F4608">
        <v>0</v>
      </c>
      <c r="G4608">
        <v>6400</v>
      </c>
      <c r="H4608">
        <v>0</v>
      </c>
      <c r="I4608">
        <v>0</v>
      </c>
      <c r="J4608">
        <v>0</v>
      </c>
      <c r="K4608">
        <v>5898.76</v>
      </c>
      <c r="L4608" t="s">
        <v>19</v>
      </c>
      <c r="M4608" s="2">
        <v>37752064</v>
      </c>
      <c r="N4608" s="2" t="str">
        <f>VLOOKUP(Tabla1[[#This Row],[nemo]],'Nemos y clasificaciones'!$A$2:$B$5000,2,FALSE)</f>
        <v>VALPARAISO SPORTING CLUB S.A.</v>
      </c>
      <c r="O4608" s="2" t="str">
        <f>VLOOKUP(Tabla1[[#This Row],[nemo]],'Nemos y clasificaciones'!$A$1:$C$3000,3,FALSE)</f>
        <v>Recreación y servicios educacionales</v>
      </c>
      <c r="P4608" s="2"/>
      <c r="Q4608" s="2"/>
    </row>
    <row r="4609" spans="1:17" x14ac:dyDescent="0.25">
      <c r="A4609" t="s">
        <v>7937</v>
      </c>
      <c r="B4609" s="1">
        <v>43256</v>
      </c>
      <c r="C4609" s="1">
        <v>43262</v>
      </c>
      <c r="D4609" t="s">
        <v>14</v>
      </c>
      <c r="E4609" t="s">
        <v>3729</v>
      </c>
      <c r="F4609">
        <v>0</v>
      </c>
      <c r="G4609">
        <v>1000000</v>
      </c>
      <c r="H4609">
        <v>0</v>
      </c>
      <c r="I4609">
        <v>0</v>
      </c>
      <c r="J4609">
        <v>0</v>
      </c>
      <c r="K4609">
        <v>83.162999999999997</v>
      </c>
      <c r="L4609" t="s">
        <v>54</v>
      </c>
      <c r="M4609" s="2">
        <v>83163000</v>
      </c>
      <c r="N4609" s="2" t="str">
        <f>VLOOKUP(Tabla1[[#This Row],[nemo]],'Nemos y clasificaciones'!$A$2:$B$5000,2,FALSE)</f>
        <v>CFI</v>
      </c>
      <c r="O4609" s="2" t="str">
        <f>VLOOKUP(Tabla1[[#This Row],[nemo]],'Nemos y clasificaciones'!$A$1:$C$3000,3,FALSE)</f>
        <v>CFI</v>
      </c>
      <c r="P4609" s="2"/>
      <c r="Q4609" s="2"/>
    </row>
    <row r="4610" spans="1:17" x14ac:dyDescent="0.25">
      <c r="A4610" t="s">
        <v>9468</v>
      </c>
      <c r="B4610" s="1">
        <v>42874</v>
      </c>
      <c r="C4610" s="1">
        <v>42880</v>
      </c>
      <c r="D4610" t="s">
        <v>14</v>
      </c>
      <c r="E4610" t="s">
        <v>3725</v>
      </c>
      <c r="F4610">
        <v>0</v>
      </c>
      <c r="G4610">
        <v>1000000</v>
      </c>
      <c r="H4610">
        <v>0</v>
      </c>
      <c r="I4610">
        <v>0</v>
      </c>
      <c r="J4610">
        <v>0</v>
      </c>
      <c r="K4610">
        <v>198.488</v>
      </c>
      <c r="L4610" t="s">
        <v>19</v>
      </c>
      <c r="M4610" s="2">
        <v>198488000</v>
      </c>
      <c r="N4610" s="2" t="str">
        <f>VLOOKUP(Tabla1[[#This Row],[nemo]],'Nemos y clasificaciones'!$A$2:$B$5000,2,FALSE)</f>
        <v>CFI</v>
      </c>
      <c r="O4610" s="2" t="str">
        <f>VLOOKUP(Tabla1[[#This Row],[nemo]],'Nemos y clasificaciones'!$A$1:$C$3000,3,FALSE)</f>
        <v>CFI</v>
      </c>
      <c r="P4610" s="2"/>
      <c r="Q4610" s="2"/>
    </row>
    <row r="4611" spans="1:17" x14ac:dyDescent="0.25">
      <c r="A4611" t="s">
        <v>3724</v>
      </c>
      <c r="B4611" s="1">
        <v>44005</v>
      </c>
      <c r="C4611" s="1">
        <v>44012</v>
      </c>
      <c r="D4611" t="s">
        <v>14</v>
      </c>
      <c r="E4611" t="s">
        <v>3725</v>
      </c>
      <c r="F4611">
        <v>0</v>
      </c>
      <c r="G4611">
        <v>1000000</v>
      </c>
      <c r="H4611">
        <v>0</v>
      </c>
      <c r="I4611">
        <v>0</v>
      </c>
      <c r="J4611">
        <v>0</v>
      </c>
      <c r="K4611">
        <v>97.625</v>
      </c>
      <c r="L4611" t="s">
        <v>54</v>
      </c>
      <c r="M4611" s="2">
        <v>97625000</v>
      </c>
      <c r="N4611" s="2" t="str">
        <f>VLOOKUP(Tabla1[[#This Row],[nemo]],'Nemos y clasificaciones'!$A$2:$B$5000,2,FALSE)</f>
        <v>CFI</v>
      </c>
      <c r="O4611" s="2" t="str">
        <f>VLOOKUP(Tabla1[[#This Row],[nemo]],'Nemos y clasificaciones'!$A$1:$C$3000,3,FALSE)</f>
        <v>CFI</v>
      </c>
      <c r="P4611" s="2"/>
      <c r="Q4611" s="2"/>
    </row>
    <row r="4612" spans="1:17" x14ac:dyDescent="0.25">
      <c r="A4612" t="s">
        <v>6156</v>
      </c>
      <c r="B4612" s="1">
        <v>43621</v>
      </c>
      <c r="C4612" s="1">
        <v>43627</v>
      </c>
      <c r="D4612" t="s">
        <v>14</v>
      </c>
      <c r="E4612" t="s">
        <v>3725</v>
      </c>
      <c r="F4612">
        <v>0</v>
      </c>
      <c r="G4612">
        <v>1000000</v>
      </c>
      <c r="H4612">
        <v>0</v>
      </c>
      <c r="I4612">
        <v>0</v>
      </c>
      <c r="J4612">
        <v>0</v>
      </c>
      <c r="K4612">
        <v>87.173000000000002</v>
      </c>
      <c r="L4612" t="s">
        <v>54</v>
      </c>
      <c r="M4612" s="2">
        <v>87173000</v>
      </c>
      <c r="N4612" s="2" t="str">
        <f>VLOOKUP(Tabla1[[#This Row],[nemo]],'Nemos y clasificaciones'!$A$2:$B$5000,2,FALSE)</f>
        <v>CFI</v>
      </c>
      <c r="O4612" s="2" t="str">
        <f>VLOOKUP(Tabla1[[#This Row],[nemo]],'Nemos y clasificaciones'!$A$1:$C$3000,3,FALSE)</f>
        <v>CFI</v>
      </c>
      <c r="P4612" s="2"/>
      <c r="Q4612" s="2"/>
    </row>
    <row r="4613" spans="1:17" x14ac:dyDescent="0.25">
      <c r="A4613" t="s">
        <v>7938</v>
      </c>
      <c r="B4613" s="1">
        <v>43256</v>
      </c>
      <c r="C4613" s="1">
        <v>43262</v>
      </c>
      <c r="D4613" t="s">
        <v>14</v>
      </c>
      <c r="E4613" t="s">
        <v>3725</v>
      </c>
      <c r="F4613">
        <v>0</v>
      </c>
      <c r="G4613">
        <v>1000000</v>
      </c>
      <c r="H4613">
        <v>0</v>
      </c>
      <c r="I4613">
        <v>0</v>
      </c>
      <c r="J4613">
        <v>0</v>
      </c>
      <c r="K4613">
        <v>77.724000000000004</v>
      </c>
      <c r="L4613" t="s">
        <v>54</v>
      </c>
      <c r="M4613" s="2">
        <v>77724000</v>
      </c>
      <c r="N4613" s="2" t="str">
        <f>VLOOKUP(Tabla1[[#This Row],[nemo]],'Nemos y clasificaciones'!$A$2:$B$5000,2,FALSE)</f>
        <v>CFI</v>
      </c>
      <c r="O4613" s="2" t="str">
        <f>VLOOKUP(Tabla1[[#This Row],[nemo]],'Nemos y clasificaciones'!$A$1:$C$3000,3,FALSE)</f>
        <v>CFI</v>
      </c>
      <c r="P4613" s="2"/>
      <c r="Q4613" s="2"/>
    </row>
    <row r="4614" spans="1:17" x14ac:dyDescent="0.25">
      <c r="A4614" t="s">
        <v>3749</v>
      </c>
      <c r="B4614" s="1">
        <v>44005</v>
      </c>
      <c r="C4614" s="1">
        <v>44012</v>
      </c>
      <c r="D4614" t="s">
        <v>21</v>
      </c>
      <c r="E4614" t="s">
        <v>3750</v>
      </c>
      <c r="F4614">
        <v>0</v>
      </c>
      <c r="G4614">
        <v>10000000</v>
      </c>
      <c r="H4614">
        <v>0</v>
      </c>
      <c r="I4614">
        <v>0</v>
      </c>
      <c r="J4614">
        <v>0</v>
      </c>
      <c r="K4614">
        <v>36.792999999999999</v>
      </c>
      <c r="L4614" t="s">
        <v>54</v>
      </c>
      <c r="M4614" s="2">
        <v>367930000</v>
      </c>
      <c r="N4614" s="2" t="str">
        <f>VLOOKUP(Tabla1[[#This Row],[nemo]],'Nemos y clasificaciones'!$A$2:$B$5000,2,FALSE)</f>
        <v>CFI</v>
      </c>
      <c r="O4614" s="2" t="str">
        <f>VLOOKUP(Tabla1[[#This Row],[nemo]],'Nemos y clasificaciones'!$A$1:$C$3000,3,FALSE)</f>
        <v>CFI</v>
      </c>
      <c r="P4614" s="2"/>
      <c r="Q4614" s="2"/>
    </row>
    <row r="4615" spans="1:17" x14ac:dyDescent="0.25">
      <c r="A4615" t="s">
        <v>7960</v>
      </c>
      <c r="B4615" s="1">
        <v>43256</v>
      </c>
      <c r="C4615" s="1">
        <v>43262</v>
      </c>
      <c r="D4615" t="s">
        <v>21</v>
      </c>
      <c r="E4615" t="s">
        <v>3750</v>
      </c>
      <c r="F4615">
        <v>0</v>
      </c>
      <c r="G4615">
        <v>10000000</v>
      </c>
      <c r="H4615">
        <v>0</v>
      </c>
      <c r="I4615">
        <v>0</v>
      </c>
      <c r="J4615">
        <v>0</v>
      </c>
      <c r="K4615">
        <v>6.2779999999999996</v>
      </c>
      <c r="L4615" t="s">
        <v>16</v>
      </c>
      <c r="M4615" s="2">
        <v>62780000</v>
      </c>
      <c r="N4615" s="2" t="str">
        <f>VLOOKUP(Tabla1[[#This Row],[nemo]],'Nemos y clasificaciones'!$A$2:$B$5000,2,FALSE)</f>
        <v>CFI</v>
      </c>
      <c r="O4615" s="2" t="str">
        <f>VLOOKUP(Tabla1[[#This Row],[nemo]],'Nemos y clasificaciones'!$A$1:$C$3000,3,FALSE)</f>
        <v>CFI</v>
      </c>
      <c r="P4615" s="2"/>
      <c r="Q4615" s="2"/>
    </row>
    <row r="4616" spans="1:17" x14ac:dyDescent="0.25">
      <c r="A4616" t="s">
        <v>3708</v>
      </c>
      <c r="B4616" s="1">
        <v>44005</v>
      </c>
      <c r="C4616" s="1">
        <v>44012</v>
      </c>
      <c r="D4616" t="s">
        <v>21</v>
      </c>
      <c r="E4616" t="s">
        <v>3709</v>
      </c>
      <c r="F4616">
        <v>0</v>
      </c>
      <c r="G4616">
        <v>80000</v>
      </c>
      <c r="H4616">
        <v>0</v>
      </c>
      <c r="I4616">
        <v>0</v>
      </c>
      <c r="J4616">
        <v>0</v>
      </c>
      <c r="K4616">
        <v>36.738999999999997</v>
      </c>
      <c r="L4616" t="s">
        <v>54</v>
      </c>
      <c r="M4616" s="2">
        <v>2939120</v>
      </c>
      <c r="N4616" s="2" t="str">
        <f>VLOOKUP(Tabla1[[#This Row],[nemo]],'Nemos y clasificaciones'!$A$2:$B$5000,2,FALSE)</f>
        <v>CFI</v>
      </c>
      <c r="O4616" s="2" t="str">
        <f>VLOOKUP(Tabla1[[#This Row],[nemo]],'Nemos y clasificaciones'!$A$1:$C$3000,3,FALSE)</f>
        <v>CFI</v>
      </c>
      <c r="P4616" s="2"/>
      <c r="Q4616" s="2"/>
    </row>
    <row r="4617" spans="1:17" x14ac:dyDescent="0.25">
      <c r="A4617" t="s">
        <v>9463</v>
      </c>
      <c r="B4617" s="1">
        <v>42874</v>
      </c>
      <c r="C4617" s="1">
        <v>42880</v>
      </c>
      <c r="D4617" t="s">
        <v>21</v>
      </c>
      <c r="E4617" t="s">
        <v>3709</v>
      </c>
      <c r="F4617">
        <v>0</v>
      </c>
      <c r="G4617">
        <v>80000</v>
      </c>
      <c r="H4617">
        <v>0</v>
      </c>
      <c r="I4617">
        <v>0</v>
      </c>
      <c r="J4617">
        <v>0</v>
      </c>
      <c r="K4617">
        <v>18.95</v>
      </c>
      <c r="L4617" t="s">
        <v>54</v>
      </c>
      <c r="M4617" s="2">
        <v>1516000</v>
      </c>
      <c r="N4617" s="2" t="str">
        <f>VLOOKUP(Tabla1[[#This Row],[nemo]],'Nemos y clasificaciones'!$A$2:$B$5000,2,FALSE)</f>
        <v>CFI</v>
      </c>
      <c r="O4617" s="2" t="str">
        <f>VLOOKUP(Tabla1[[#This Row],[nemo]],'Nemos y clasificaciones'!$A$1:$C$3000,3,FALSE)</f>
        <v>CFI</v>
      </c>
      <c r="P4617" s="2"/>
      <c r="Q4617" s="2"/>
    </row>
    <row r="4618" spans="1:17" x14ac:dyDescent="0.25">
      <c r="A4618" t="s">
        <v>7927</v>
      </c>
      <c r="B4618" s="1">
        <v>43256</v>
      </c>
      <c r="C4618" s="1">
        <v>43262</v>
      </c>
      <c r="D4618" t="s">
        <v>21</v>
      </c>
      <c r="E4618" t="s">
        <v>3709</v>
      </c>
      <c r="F4618">
        <v>0</v>
      </c>
      <c r="G4618">
        <v>80000</v>
      </c>
      <c r="H4618">
        <v>0</v>
      </c>
      <c r="I4618">
        <v>0</v>
      </c>
      <c r="J4618">
        <v>0</v>
      </c>
      <c r="K4618">
        <v>6.2779999999999996</v>
      </c>
      <c r="L4618" t="s">
        <v>16</v>
      </c>
      <c r="M4618" s="2">
        <v>502240</v>
      </c>
      <c r="N4618" s="2" t="str">
        <f>VLOOKUP(Tabla1[[#This Row],[nemo]],'Nemos y clasificaciones'!$A$2:$B$5000,2,FALSE)</f>
        <v>CFI</v>
      </c>
      <c r="O4618" s="2" t="str">
        <f>VLOOKUP(Tabla1[[#This Row],[nemo]],'Nemos y clasificaciones'!$A$1:$C$3000,3,FALSE)</f>
        <v>CFI</v>
      </c>
      <c r="P4618" s="2"/>
      <c r="Q4618" s="2"/>
    </row>
    <row r="4619" spans="1:17" x14ac:dyDescent="0.25">
      <c r="A4619" t="s">
        <v>3722</v>
      </c>
      <c r="B4619" s="1">
        <v>44005</v>
      </c>
      <c r="C4619" s="1">
        <v>44012</v>
      </c>
      <c r="D4619" t="s">
        <v>21</v>
      </c>
      <c r="E4619" t="s">
        <v>3723</v>
      </c>
      <c r="F4619">
        <v>0</v>
      </c>
      <c r="G4619">
        <v>1000000</v>
      </c>
      <c r="H4619">
        <v>0</v>
      </c>
      <c r="I4619">
        <v>0</v>
      </c>
      <c r="J4619">
        <v>0</v>
      </c>
      <c r="K4619">
        <v>20.898</v>
      </c>
      <c r="L4619" t="s">
        <v>54</v>
      </c>
      <c r="M4619" s="2">
        <v>20898000</v>
      </c>
      <c r="N4619" s="2" t="str">
        <f>VLOOKUP(Tabla1[[#This Row],[nemo]],'Nemos y clasificaciones'!$A$2:$B$5000,2,FALSE)</f>
        <v>CFI</v>
      </c>
      <c r="O4619" s="2" t="str">
        <f>VLOOKUP(Tabla1[[#This Row],[nemo]],'Nemos y clasificaciones'!$A$1:$C$3000,3,FALSE)</f>
        <v>CFI</v>
      </c>
      <c r="P4619" s="2"/>
      <c r="Q4619" s="2"/>
    </row>
    <row r="4620" spans="1:17" x14ac:dyDescent="0.25">
      <c r="A4620" t="s">
        <v>3720</v>
      </c>
      <c r="B4620" s="1">
        <v>44005</v>
      </c>
      <c r="C4620" s="1">
        <v>44012</v>
      </c>
      <c r="D4620" t="s">
        <v>21</v>
      </c>
      <c r="E4620" t="s">
        <v>3721</v>
      </c>
      <c r="F4620">
        <v>0</v>
      </c>
      <c r="G4620">
        <v>1000000</v>
      </c>
      <c r="H4620">
        <v>0</v>
      </c>
      <c r="I4620">
        <v>0</v>
      </c>
      <c r="J4620">
        <v>0</v>
      </c>
      <c r="K4620">
        <v>32.395000000000003</v>
      </c>
      <c r="L4620" t="s">
        <v>54</v>
      </c>
      <c r="M4620" s="2">
        <v>32395000</v>
      </c>
      <c r="N4620" s="2" t="str">
        <f>VLOOKUP(Tabla1[[#This Row],[nemo]],'Nemos y clasificaciones'!$A$2:$B$5000,2,FALSE)</f>
        <v>CFI</v>
      </c>
      <c r="O4620" s="2" t="str">
        <f>VLOOKUP(Tabla1[[#This Row],[nemo]],'Nemos y clasificaciones'!$A$1:$C$3000,3,FALSE)</f>
        <v>CFI</v>
      </c>
      <c r="P4620" s="2"/>
      <c r="Q4620" s="2"/>
    </row>
    <row r="4621" spans="1:17" x14ac:dyDescent="0.25">
      <c r="A4621" t="s">
        <v>9467</v>
      </c>
      <c r="B4621" s="1">
        <v>42874</v>
      </c>
      <c r="C4621" s="1">
        <v>42880</v>
      </c>
      <c r="D4621" t="s">
        <v>21</v>
      </c>
      <c r="E4621" t="s">
        <v>3721</v>
      </c>
      <c r="F4621">
        <v>0</v>
      </c>
      <c r="G4621">
        <v>1000000</v>
      </c>
      <c r="H4621">
        <v>0</v>
      </c>
      <c r="I4621">
        <v>0</v>
      </c>
      <c r="J4621">
        <v>0</v>
      </c>
      <c r="K4621">
        <v>15.804</v>
      </c>
      <c r="L4621" t="s">
        <v>54</v>
      </c>
      <c r="M4621" s="2">
        <v>15804000</v>
      </c>
      <c r="N4621" s="2" t="str">
        <f>VLOOKUP(Tabla1[[#This Row],[nemo]],'Nemos y clasificaciones'!$A$2:$B$5000,2,FALSE)</f>
        <v>CFI</v>
      </c>
      <c r="O4621" s="2" t="str">
        <f>VLOOKUP(Tabla1[[#This Row],[nemo]],'Nemos y clasificaciones'!$A$1:$C$3000,3,FALSE)</f>
        <v>CFI</v>
      </c>
      <c r="P4621" s="2"/>
      <c r="Q4621" s="2"/>
    </row>
    <row r="4622" spans="1:17" x14ac:dyDescent="0.25">
      <c r="A4622" t="s">
        <v>7931</v>
      </c>
      <c r="B4622" s="1">
        <v>43256</v>
      </c>
      <c r="C4622" s="1">
        <v>43262</v>
      </c>
      <c r="D4622" t="s">
        <v>21</v>
      </c>
      <c r="E4622" t="s">
        <v>3721</v>
      </c>
      <c r="F4622">
        <v>0</v>
      </c>
      <c r="G4622">
        <v>1000000</v>
      </c>
      <c r="H4622">
        <v>0</v>
      </c>
      <c r="I4622">
        <v>0</v>
      </c>
      <c r="J4622">
        <v>0</v>
      </c>
      <c r="K4622">
        <v>5.3849999999999998</v>
      </c>
      <c r="L4622" t="s">
        <v>16</v>
      </c>
      <c r="M4622" s="2">
        <v>5385000</v>
      </c>
      <c r="N4622" s="2" t="str">
        <f>VLOOKUP(Tabla1[[#This Row],[nemo]],'Nemos y clasificaciones'!$A$2:$B$5000,2,FALSE)</f>
        <v>CFI</v>
      </c>
      <c r="O4622" s="2" t="str">
        <f>VLOOKUP(Tabla1[[#This Row],[nemo]],'Nemos y clasificaciones'!$A$1:$C$3000,3,FALSE)</f>
        <v>CFI</v>
      </c>
      <c r="P4622" s="2"/>
      <c r="Q4622" s="2"/>
    </row>
    <row r="4623" spans="1:17" x14ac:dyDescent="0.25">
      <c r="A4623" t="s">
        <v>3711</v>
      </c>
      <c r="B4623" s="1">
        <v>44005</v>
      </c>
      <c r="C4623" s="1">
        <v>44012</v>
      </c>
      <c r="D4623" t="s">
        <v>21</v>
      </c>
      <c r="E4623" t="s">
        <v>3712</v>
      </c>
      <c r="F4623">
        <v>0</v>
      </c>
      <c r="G4623">
        <v>200000</v>
      </c>
      <c r="H4623">
        <v>0</v>
      </c>
      <c r="I4623">
        <v>0</v>
      </c>
      <c r="J4623">
        <v>0</v>
      </c>
      <c r="K4623">
        <v>42.927</v>
      </c>
      <c r="L4623" t="s">
        <v>54</v>
      </c>
      <c r="M4623" s="2">
        <v>8585400</v>
      </c>
      <c r="N4623" s="2" t="str">
        <f>VLOOKUP(Tabla1[[#This Row],[nemo]],'Nemos y clasificaciones'!$A$2:$B$5000,2,FALSE)</f>
        <v>CFI</v>
      </c>
      <c r="O4623" s="2" t="str">
        <f>VLOOKUP(Tabla1[[#This Row],[nemo]],'Nemos y clasificaciones'!$A$1:$C$3000,3,FALSE)</f>
        <v>CFI</v>
      </c>
      <c r="P4623" s="2"/>
      <c r="Q4623" s="2"/>
    </row>
    <row r="4624" spans="1:17" x14ac:dyDescent="0.25">
      <c r="A4624" t="s">
        <v>7930</v>
      </c>
      <c r="B4624" s="1">
        <v>43256</v>
      </c>
      <c r="C4624" s="1">
        <v>43262</v>
      </c>
      <c r="D4624" t="s">
        <v>21</v>
      </c>
      <c r="E4624" t="s">
        <v>3712</v>
      </c>
      <c r="F4624">
        <v>0</v>
      </c>
      <c r="G4624">
        <v>200000</v>
      </c>
      <c r="H4624">
        <v>0</v>
      </c>
      <c r="I4624">
        <v>0</v>
      </c>
      <c r="J4624">
        <v>0</v>
      </c>
      <c r="K4624">
        <v>6.4249999999999998</v>
      </c>
      <c r="L4624" t="s">
        <v>16</v>
      </c>
      <c r="M4624" s="2">
        <v>1285000</v>
      </c>
      <c r="N4624" s="2" t="str">
        <f>VLOOKUP(Tabla1[[#This Row],[nemo]],'Nemos y clasificaciones'!$A$2:$B$5000,2,FALSE)</f>
        <v>CFI</v>
      </c>
      <c r="O4624" s="2" t="str">
        <f>VLOOKUP(Tabla1[[#This Row],[nemo]],'Nemos y clasificaciones'!$A$1:$C$3000,3,FALSE)</f>
        <v>CFI</v>
      </c>
      <c r="P4624" s="2"/>
      <c r="Q4624" s="2"/>
    </row>
    <row r="4625" spans="1:18" x14ac:dyDescent="0.25">
      <c r="A4625" t="s">
        <v>9464</v>
      </c>
      <c r="B4625" s="1">
        <v>42874</v>
      </c>
      <c r="C4625" s="1">
        <v>42880</v>
      </c>
      <c r="D4625" t="s">
        <v>21</v>
      </c>
      <c r="E4625" t="s">
        <v>3712</v>
      </c>
      <c r="F4625">
        <v>0</v>
      </c>
      <c r="G4625">
        <v>200000</v>
      </c>
      <c r="H4625">
        <v>0</v>
      </c>
      <c r="I4625">
        <v>0</v>
      </c>
      <c r="J4625">
        <v>0</v>
      </c>
      <c r="K4625">
        <v>6.0620000000000003</v>
      </c>
      <c r="L4625" t="s">
        <v>16</v>
      </c>
      <c r="M4625" s="2">
        <v>1212400</v>
      </c>
      <c r="N4625" s="2" t="str">
        <f>VLOOKUP(Tabla1[[#This Row],[nemo]],'Nemos y clasificaciones'!$A$2:$B$5000,2,FALSE)</f>
        <v>CFI</v>
      </c>
      <c r="O4625" s="2" t="str">
        <f>VLOOKUP(Tabla1[[#This Row],[nemo]],'Nemos y clasificaciones'!$A$1:$C$3000,3,FALSE)</f>
        <v>CFI</v>
      </c>
      <c r="P4625" s="2"/>
      <c r="Q4625" s="2"/>
    </row>
    <row r="4626" spans="1:18" x14ac:dyDescent="0.25">
      <c r="A4626" t="s">
        <v>8252</v>
      </c>
      <c r="B4626" s="1">
        <v>43223</v>
      </c>
      <c r="C4626" s="1">
        <v>43229</v>
      </c>
      <c r="D4626" t="s">
        <v>14</v>
      </c>
      <c r="E4626" t="s">
        <v>326</v>
      </c>
      <c r="F4626">
        <v>0</v>
      </c>
      <c r="G4626">
        <v>75000000</v>
      </c>
      <c r="H4626">
        <v>0</v>
      </c>
      <c r="I4626">
        <v>0</v>
      </c>
      <c r="J4626">
        <v>0</v>
      </c>
      <c r="K4626">
        <v>0.48599999999999999</v>
      </c>
      <c r="L4626" t="s">
        <v>23</v>
      </c>
      <c r="M4626" s="2">
        <v>36450000</v>
      </c>
      <c r="N4626" s="2" t="str">
        <f>VLOOKUP(Tabla1[[#This Row],[nemo]],'Nemos y clasificaciones'!$A$2:$B$5000,2,FALSE)</f>
        <v>COMPAÑIA INDUSTRIAL EL VOLCAN S.A.</v>
      </c>
      <c r="O4626" s="2" t="str">
        <f>VLOOKUP(Tabla1[[#This Row],[nemo]],'Nemos y clasificaciones'!$A$1:$C$3000,3,FALSE)</f>
        <v>Construcción</v>
      </c>
      <c r="P4626" s="2"/>
      <c r="Q4626" s="2"/>
    </row>
    <row r="4627" spans="1:18" x14ac:dyDescent="0.25">
      <c r="A4627" t="s">
        <v>3718</v>
      </c>
      <c r="B4627" s="1">
        <v>44005</v>
      </c>
      <c r="C4627" s="1">
        <v>44012</v>
      </c>
      <c r="D4627" t="s">
        <v>21</v>
      </c>
      <c r="E4627" t="s">
        <v>3719</v>
      </c>
      <c r="F4627">
        <v>0</v>
      </c>
      <c r="G4627">
        <v>1000000</v>
      </c>
      <c r="H4627">
        <v>0</v>
      </c>
      <c r="I4627">
        <v>0</v>
      </c>
      <c r="J4627">
        <v>0</v>
      </c>
      <c r="K4627">
        <v>61.384999999999998</v>
      </c>
      <c r="L4627" t="s">
        <v>54</v>
      </c>
      <c r="M4627" s="2">
        <v>61385000</v>
      </c>
      <c r="N4627" s="2" t="str">
        <f>VLOOKUP(Tabla1[[#This Row],[nemo]],'Nemos y clasificaciones'!$A$2:$B$5000,2,FALSE)</f>
        <v>CFI</v>
      </c>
      <c r="O4627" s="2" t="str">
        <f>VLOOKUP(Tabla1[[#This Row],[nemo]],'Nemos y clasificaciones'!$A$1:$C$3000,3,FALSE)</f>
        <v>CFI</v>
      </c>
      <c r="P4627" s="2"/>
      <c r="Q4627" s="2"/>
    </row>
    <row r="4628" spans="1:18" x14ac:dyDescent="0.25">
      <c r="A4628" t="s">
        <v>7934</v>
      </c>
      <c r="B4628" s="1">
        <v>43256</v>
      </c>
      <c r="C4628" s="1">
        <v>43262</v>
      </c>
      <c r="D4628" t="s">
        <v>21</v>
      </c>
      <c r="E4628" t="s">
        <v>3719</v>
      </c>
      <c r="F4628">
        <v>0</v>
      </c>
      <c r="G4628">
        <v>1000000</v>
      </c>
      <c r="H4628">
        <v>0</v>
      </c>
      <c r="I4628">
        <v>0</v>
      </c>
      <c r="J4628">
        <v>0</v>
      </c>
      <c r="K4628">
        <v>8.9250000000000007</v>
      </c>
      <c r="L4628" t="s">
        <v>16</v>
      </c>
      <c r="M4628" s="2">
        <v>8925000</v>
      </c>
      <c r="N4628" s="2" t="str">
        <f>VLOOKUP(Tabla1[[#This Row],[nemo]],'Nemos y clasificaciones'!$A$2:$B$5000,2,FALSE)</f>
        <v>CFI</v>
      </c>
      <c r="O4628" s="2" t="str">
        <f>VLOOKUP(Tabla1[[#This Row],[nemo]],'Nemos y clasificaciones'!$A$1:$C$3000,3,FALSE)</f>
        <v>CFI</v>
      </c>
      <c r="P4628" s="2"/>
      <c r="Q4628" s="2"/>
    </row>
    <row r="4629" spans="1:18" x14ac:dyDescent="0.25">
      <c r="A4629" t="s">
        <v>9465</v>
      </c>
      <c r="B4629" s="1">
        <v>42874</v>
      </c>
      <c r="C4629" s="1">
        <v>42880</v>
      </c>
      <c r="D4629" t="s">
        <v>21</v>
      </c>
      <c r="E4629" t="s">
        <v>3719</v>
      </c>
      <c r="F4629">
        <v>0</v>
      </c>
      <c r="G4629">
        <v>1000000</v>
      </c>
      <c r="H4629">
        <v>0</v>
      </c>
      <c r="I4629">
        <v>0</v>
      </c>
      <c r="J4629">
        <v>0</v>
      </c>
      <c r="K4629">
        <v>8.2650000000000006</v>
      </c>
      <c r="L4629" t="s">
        <v>16</v>
      </c>
      <c r="M4629" s="2">
        <v>8265000</v>
      </c>
      <c r="N4629" s="2" t="str">
        <f>VLOOKUP(Tabla1[[#This Row],[nemo]],'Nemos y clasificaciones'!$A$2:$B$5000,2,FALSE)</f>
        <v>CFI</v>
      </c>
      <c r="O4629" s="2" t="str">
        <f>VLOOKUP(Tabla1[[#This Row],[nemo]],'Nemos y clasificaciones'!$A$1:$C$3000,3,FALSE)</f>
        <v>CFI</v>
      </c>
      <c r="P4629" s="2"/>
      <c r="Q4629" s="2"/>
    </row>
    <row r="4630" spans="1:18" x14ac:dyDescent="0.25">
      <c r="A4630" t="s">
        <v>7957</v>
      </c>
      <c r="B4630" s="1">
        <v>43256</v>
      </c>
      <c r="C4630" s="1">
        <v>43262</v>
      </c>
      <c r="D4630" t="s">
        <v>21</v>
      </c>
      <c r="E4630" t="s">
        <v>7958</v>
      </c>
      <c r="F4630">
        <v>0</v>
      </c>
      <c r="G4630">
        <v>10000000</v>
      </c>
      <c r="H4630">
        <v>0</v>
      </c>
      <c r="I4630">
        <v>0</v>
      </c>
      <c r="J4630">
        <v>0</v>
      </c>
      <c r="K4630">
        <v>6.5279999999999996</v>
      </c>
      <c r="L4630" t="s">
        <v>16</v>
      </c>
      <c r="M4630" s="2">
        <v>65280000</v>
      </c>
      <c r="N4630" s="2" t="str">
        <f>VLOOKUP(Tabla1[[#This Row],[nemo]],'Nemos y clasificaciones'!$A$2:$B$5000,2,FALSE)</f>
        <v>CFI</v>
      </c>
      <c r="O4630" s="2" t="str">
        <f>VLOOKUP(Tabla1[[#This Row],[nemo]],'Nemos y clasificaciones'!$A$1:$C$3000,3,FALSE)</f>
        <v>CFI</v>
      </c>
      <c r="P4630" s="2"/>
      <c r="Q4630" s="2"/>
    </row>
    <row r="4631" spans="1:18" x14ac:dyDescent="0.25">
      <c r="A4631" t="s">
        <v>3751</v>
      </c>
      <c r="B4631" s="1">
        <v>44005</v>
      </c>
      <c r="C4631" s="1">
        <v>44012</v>
      </c>
      <c r="D4631" t="s">
        <v>21</v>
      </c>
      <c r="E4631" t="s">
        <v>3752</v>
      </c>
      <c r="F4631">
        <v>0</v>
      </c>
      <c r="G4631">
        <v>10000000</v>
      </c>
      <c r="H4631">
        <v>0</v>
      </c>
      <c r="I4631">
        <v>0</v>
      </c>
      <c r="J4631">
        <v>0</v>
      </c>
      <c r="K4631">
        <v>43.043999999999997</v>
      </c>
      <c r="L4631" t="s">
        <v>54</v>
      </c>
      <c r="M4631" s="2">
        <v>430440000</v>
      </c>
      <c r="N4631" s="2" t="str">
        <f>VLOOKUP(Tabla1[[#This Row],[nemo]],'Nemos y clasificaciones'!$A$2:$B$5000,2,FALSE)</f>
        <v>CFI</v>
      </c>
      <c r="O4631" s="2" t="str">
        <f>VLOOKUP(Tabla1[[#This Row],[nemo]],'Nemos y clasificaciones'!$A$1:$C$3000,3,FALSE)</f>
        <v>CFI</v>
      </c>
      <c r="P4631" s="2"/>
      <c r="Q4631" s="2"/>
    </row>
    <row r="4632" spans="1:18" x14ac:dyDescent="0.25">
      <c r="A4632" t="s">
        <v>7959</v>
      </c>
      <c r="B4632" s="1">
        <v>43256</v>
      </c>
      <c r="C4632" s="1">
        <v>43262</v>
      </c>
      <c r="D4632" t="s">
        <v>21</v>
      </c>
      <c r="E4632" t="s">
        <v>3752</v>
      </c>
      <c r="F4632">
        <v>0</v>
      </c>
      <c r="G4632">
        <v>10000000</v>
      </c>
      <c r="H4632">
        <v>0</v>
      </c>
      <c r="I4632">
        <v>0</v>
      </c>
      <c r="J4632">
        <v>0</v>
      </c>
      <c r="K4632">
        <v>6.4260000000000002</v>
      </c>
      <c r="L4632" t="s">
        <v>16</v>
      </c>
      <c r="M4632" s="2">
        <v>64260000</v>
      </c>
      <c r="N4632" s="2" t="str">
        <f>VLOOKUP(Tabla1[[#This Row],[nemo]],'Nemos y clasificaciones'!$A$2:$B$5000,2,FALSE)</f>
        <v>CFI</v>
      </c>
      <c r="O4632" s="2" t="str">
        <f>VLOOKUP(Tabla1[[#This Row],[nemo]],'Nemos y clasificaciones'!$A$1:$C$3000,3,FALSE)</f>
        <v>CFI</v>
      </c>
      <c r="P4632" s="2"/>
      <c r="Q4632" s="2"/>
    </row>
    <row r="4633" spans="1:18" x14ac:dyDescent="0.25">
      <c r="A4633" t="s">
        <v>7933</v>
      </c>
      <c r="B4633" s="1">
        <v>43256</v>
      </c>
      <c r="C4633" s="1">
        <v>43262</v>
      </c>
      <c r="D4633" t="s">
        <v>14</v>
      </c>
      <c r="E4633" t="s">
        <v>5146</v>
      </c>
      <c r="F4633">
        <v>0</v>
      </c>
      <c r="G4633">
        <v>1000000</v>
      </c>
      <c r="H4633">
        <v>0</v>
      </c>
      <c r="I4633">
        <v>0</v>
      </c>
      <c r="J4633">
        <v>0</v>
      </c>
      <c r="K4633">
        <v>15562.3</v>
      </c>
      <c r="L4633" t="s">
        <v>19</v>
      </c>
      <c r="M4633" s="2">
        <v>15562300000</v>
      </c>
      <c r="N4633" s="2" t="str">
        <f>VLOOKUP(Tabla1[[#This Row],[nemo]],'Nemos y clasificaciones'!$A$2:$B$5000,2,FALSE)</f>
        <v>CFI</v>
      </c>
      <c r="O4633" s="2" t="str">
        <f>VLOOKUP(Tabla1[[#This Row],[nemo]],'Nemos y clasificaciones'!$A$1:$C$3000,3,FALSE)</f>
        <v>CFI</v>
      </c>
      <c r="P4633" s="2"/>
      <c r="Q4633" s="2"/>
    </row>
    <row r="4634" spans="1:18" x14ac:dyDescent="0.25">
      <c r="A4634" t="s">
        <v>5145</v>
      </c>
      <c r="B4634" s="1">
        <v>43816</v>
      </c>
      <c r="C4634" s="1">
        <v>43822</v>
      </c>
      <c r="D4634" t="s">
        <v>14</v>
      </c>
      <c r="E4634" t="s">
        <v>5146</v>
      </c>
      <c r="F4634">
        <v>0</v>
      </c>
      <c r="G4634">
        <v>1000000</v>
      </c>
      <c r="H4634">
        <v>0</v>
      </c>
      <c r="I4634">
        <v>0</v>
      </c>
      <c r="J4634">
        <v>0</v>
      </c>
      <c r="K4634">
        <v>11090.073</v>
      </c>
      <c r="L4634" t="s">
        <v>19</v>
      </c>
      <c r="M4634" s="2">
        <v>11090073000</v>
      </c>
      <c r="N4634" s="2" t="str">
        <f>VLOOKUP(Tabla1[[#This Row],[nemo]],'Nemos y clasificaciones'!$A$2:$B$5000,2,FALSE)</f>
        <v>CFI</v>
      </c>
      <c r="O4634" s="2" t="str">
        <f>VLOOKUP(Tabla1[[#This Row],[nemo]],'Nemos y clasificaciones'!$A$1:$C$3000,3,FALSE)</f>
        <v>CFI</v>
      </c>
      <c r="P4634" s="2"/>
      <c r="Q4634" s="2"/>
      <c r="R4634">
        <v>615</v>
      </c>
    </row>
    <row r="4635" spans="1:18" x14ac:dyDescent="0.25">
      <c r="A4635" t="s">
        <v>7932</v>
      </c>
      <c r="B4635" s="1">
        <v>43256</v>
      </c>
      <c r="C4635" s="1">
        <v>43262</v>
      </c>
      <c r="D4635" t="s">
        <v>14</v>
      </c>
      <c r="E4635" t="s">
        <v>5144</v>
      </c>
      <c r="F4635">
        <v>0</v>
      </c>
      <c r="G4635">
        <v>1000000</v>
      </c>
      <c r="H4635">
        <v>0</v>
      </c>
      <c r="I4635">
        <v>0</v>
      </c>
      <c r="J4635">
        <v>0</v>
      </c>
      <c r="K4635">
        <v>7248.0879999999997</v>
      </c>
      <c r="L4635" t="s">
        <v>19</v>
      </c>
      <c r="M4635" s="2">
        <v>7248088000</v>
      </c>
      <c r="N4635" s="2" t="str">
        <f>VLOOKUP(Tabla1[[#This Row],[nemo]],'Nemos y clasificaciones'!$A$2:$B$5000,2,FALSE)</f>
        <v>CFI</v>
      </c>
      <c r="O4635" s="2" t="str">
        <f>VLOOKUP(Tabla1[[#This Row],[nemo]],'Nemos y clasificaciones'!$A$1:$C$3000,3,FALSE)</f>
        <v>CFI</v>
      </c>
      <c r="P4635" s="2"/>
      <c r="Q4635" s="2"/>
    </row>
    <row r="4636" spans="1:18" x14ac:dyDescent="0.25">
      <c r="A4636" t="s">
        <v>5143</v>
      </c>
      <c r="B4636" s="1">
        <v>43816</v>
      </c>
      <c r="C4636" s="1">
        <v>43822</v>
      </c>
      <c r="D4636" t="s">
        <v>14</v>
      </c>
      <c r="E4636" t="s">
        <v>5144</v>
      </c>
      <c r="F4636">
        <v>0</v>
      </c>
      <c r="G4636">
        <v>1000000</v>
      </c>
      <c r="H4636">
        <v>0</v>
      </c>
      <c r="I4636">
        <v>0</v>
      </c>
      <c r="J4636">
        <v>0</v>
      </c>
      <c r="K4636">
        <v>5251.4859999999999</v>
      </c>
      <c r="L4636" t="s">
        <v>19</v>
      </c>
      <c r="M4636" s="2">
        <v>5251486000</v>
      </c>
      <c r="N4636" s="2" t="str">
        <f>VLOOKUP(Tabla1[[#This Row],[nemo]],'Nemos y clasificaciones'!$A$2:$B$5000,2,FALSE)</f>
        <v>CFI</v>
      </c>
      <c r="O4636" s="2" t="str">
        <f>VLOOKUP(Tabla1[[#This Row],[nemo]],'Nemos y clasificaciones'!$A$1:$C$3000,3,FALSE)</f>
        <v>CFI</v>
      </c>
      <c r="P4636" s="2"/>
      <c r="Q4636" s="2"/>
    </row>
    <row r="4637" spans="1:18" x14ac:dyDescent="0.25">
      <c r="A4637" t="s">
        <v>3753</v>
      </c>
      <c r="B4637" s="1">
        <v>44005</v>
      </c>
      <c r="C4637" s="1">
        <v>44012</v>
      </c>
      <c r="D4637" t="s">
        <v>21</v>
      </c>
      <c r="E4637" t="s">
        <v>3754</v>
      </c>
      <c r="F4637">
        <v>0</v>
      </c>
      <c r="G4637">
        <v>10000000</v>
      </c>
      <c r="H4637">
        <v>0</v>
      </c>
      <c r="I4637">
        <v>0</v>
      </c>
      <c r="J4637">
        <v>0</v>
      </c>
      <c r="K4637">
        <v>0.26200000000000001</v>
      </c>
      <c r="L4637" t="s">
        <v>23</v>
      </c>
      <c r="M4637" s="2">
        <v>2620000</v>
      </c>
      <c r="N4637" s="2" t="str">
        <f>VLOOKUP(Tabla1[[#This Row],[nemo]],'Nemos y clasificaciones'!$A$2:$B$5000,2,FALSE)</f>
        <v>CFI</v>
      </c>
      <c r="O4637" s="2" t="str">
        <f>VLOOKUP(Tabla1[[#This Row],[nemo]],'Nemos y clasificaciones'!$A$1:$C$3000,3,FALSE)</f>
        <v>CFI</v>
      </c>
      <c r="P4637" s="2"/>
      <c r="Q4637" s="2"/>
    </row>
    <row r="4638" spans="1:18" x14ac:dyDescent="0.25">
      <c r="A4638" t="s">
        <v>7955</v>
      </c>
      <c r="B4638" s="1">
        <v>43256</v>
      </c>
      <c r="C4638" s="1">
        <v>43262</v>
      </c>
      <c r="D4638" t="s">
        <v>14</v>
      </c>
      <c r="E4638" t="s">
        <v>7956</v>
      </c>
      <c r="F4638">
        <v>0</v>
      </c>
      <c r="G4638">
        <v>10000000</v>
      </c>
      <c r="H4638">
        <v>0</v>
      </c>
      <c r="I4638">
        <v>0</v>
      </c>
      <c r="J4638">
        <v>0</v>
      </c>
      <c r="K4638">
        <v>546.83299999999997</v>
      </c>
      <c r="L4638" t="s">
        <v>19</v>
      </c>
      <c r="M4638" s="2">
        <v>5468330000</v>
      </c>
      <c r="N4638" s="2" t="str">
        <f>VLOOKUP(Tabla1[[#This Row],[nemo]],'Nemos y clasificaciones'!$A$2:$B$5000,2,FALSE)</f>
        <v>CFI</v>
      </c>
      <c r="O4638" s="2" t="str">
        <f>VLOOKUP(Tabla1[[#This Row],[nemo]],'Nemos y clasificaciones'!$A$1:$C$3000,3,FALSE)</f>
        <v>CFI</v>
      </c>
      <c r="P4638" s="2"/>
      <c r="Q4638" s="2"/>
    </row>
    <row r="4639" spans="1:18" x14ac:dyDescent="0.25">
      <c r="A4639" t="s">
        <v>9480</v>
      </c>
      <c r="B4639" s="1">
        <v>42874</v>
      </c>
      <c r="C4639" s="1">
        <v>42880</v>
      </c>
      <c r="D4639" t="s">
        <v>14</v>
      </c>
      <c r="E4639" t="s">
        <v>7952</v>
      </c>
      <c r="F4639">
        <v>0</v>
      </c>
      <c r="G4639">
        <v>4653594</v>
      </c>
      <c r="H4639">
        <v>0</v>
      </c>
      <c r="I4639">
        <v>0</v>
      </c>
      <c r="J4639">
        <v>0</v>
      </c>
      <c r="K4639">
        <v>912.23900000000003</v>
      </c>
      <c r="L4639" t="s">
        <v>19</v>
      </c>
      <c r="M4639" s="2">
        <v>4245189936.9660001</v>
      </c>
      <c r="N4639" s="2" t="str">
        <f>VLOOKUP(Tabla1[[#This Row],[nemo]],'Nemos y clasificaciones'!$A$2:$B$5000,2,FALSE)</f>
        <v>CFI</v>
      </c>
      <c r="O4639" s="2" t="str">
        <f>VLOOKUP(Tabla1[[#This Row],[nemo]],'Nemos y clasificaciones'!$A$1:$C$3000,3,FALSE)</f>
        <v>CFI</v>
      </c>
      <c r="P4639" s="2"/>
      <c r="Q4639" s="2"/>
    </row>
    <row r="4640" spans="1:18" x14ac:dyDescent="0.25">
      <c r="A4640" t="s">
        <v>7951</v>
      </c>
      <c r="B4640" s="1">
        <v>43256</v>
      </c>
      <c r="C4640" s="1">
        <v>43262</v>
      </c>
      <c r="D4640" t="s">
        <v>14</v>
      </c>
      <c r="E4640" t="s">
        <v>7952</v>
      </c>
      <c r="F4640">
        <v>0</v>
      </c>
      <c r="G4640">
        <v>4653594</v>
      </c>
      <c r="H4640">
        <v>0</v>
      </c>
      <c r="I4640">
        <v>0</v>
      </c>
      <c r="J4640">
        <v>0</v>
      </c>
      <c r="K4640">
        <v>546.85599999999999</v>
      </c>
      <c r="L4640" t="s">
        <v>19</v>
      </c>
      <c r="M4640" s="2">
        <v>2544845800.4640002</v>
      </c>
      <c r="N4640" s="2" t="str">
        <f>VLOOKUP(Tabla1[[#This Row],[nemo]],'Nemos y clasificaciones'!$A$2:$B$5000,2,FALSE)</f>
        <v>CFI</v>
      </c>
      <c r="O4640" s="2" t="str">
        <f>VLOOKUP(Tabla1[[#This Row],[nemo]],'Nemos y clasificaciones'!$A$1:$C$3000,3,FALSE)</f>
        <v>CFI</v>
      </c>
      <c r="P4640" s="2"/>
      <c r="Q4640" s="2"/>
    </row>
    <row r="4641" spans="1:17" x14ac:dyDescent="0.25">
      <c r="A4641" t="s">
        <v>9466</v>
      </c>
      <c r="B4641" s="1">
        <v>42874</v>
      </c>
      <c r="C4641" s="1">
        <v>42880</v>
      </c>
      <c r="D4641" t="s">
        <v>14</v>
      </c>
      <c r="E4641" t="s">
        <v>7936</v>
      </c>
      <c r="F4641">
        <v>0</v>
      </c>
      <c r="G4641">
        <v>1000000</v>
      </c>
      <c r="H4641">
        <v>0</v>
      </c>
      <c r="I4641">
        <v>0</v>
      </c>
      <c r="J4641">
        <v>0</v>
      </c>
      <c r="K4641">
        <v>850.42200000000003</v>
      </c>
      <c r="L4641" t="s">
        <v>19</v>
      </c>
      <c r="M4641" s="2">
        <v>850422000</v>
      </c>
      <c r="N4641" s="2" t="str">
        <f>VLOOKUP(Tabla1[[#This Row],[nemo]],'Nemos y clasificaciones'!$A$2:$B$5000,2,FALSE)</f>
        <v>CFI</v>
      </c>
      <c r="O4641" s="2" t="str">
        <f>VLOOKUP(Tabla1[[#This Row],[nemo]],'Nemos y clasificaciones'!$A$1:$C$3000,3,FALSE)</f>
        <v>CFI</v>
      </c>
      <c r="P4641" s="2"/>
      <c r="Q4641" s="2"/>
    </row>
    <row r="4642" spans="1:17" x14ac:dyDescent="0.25">
      <c r="A4642" t="s">
        <v>7935</v>
      </c>
      <c r="B4642" s="1">
        <v>43256</v>
      </c>
      <c r="C4642" s="1">
        <v>43262</v>
      </c>
      <c r="D4642" t="s">
        <v>14</v>
      </c>
      <c r="E4642" t="s">
        <v>7936</v>
      </c>
      <c r="F4642">
        <v>0</v>
      </c>
      <c r="G4642">
        <v>1000000</v>
      </c>
      <c r="H4642">
        <v>0</v>
      </c>
      <c r="I4642">
        <v>0</v>
      </c>
      <c r="J4642">
        <v>0</v>
      </c>
      <c r="K4642">
        <v>518.29999999999995</v>
      </c>
      <c r="L4642" t="s">
        <v>19</v>
      </c>
      <c r="M4642" s="2">
        <v>518300000</v>
      </c>
      <c r="N4642" s="2" t="str">
        <f>VLOOKUP(Tabla1[[#This Row],[nemo]],'Nemos y clasificaciones'!$A$2:$B$5000,2,FALSE)</f>
        <v>CFI</v>
      </c>
      <c r="O4642" s="2" t="str">
        <f>VLOOKUP(Tabla1[[#This Row],[nemo]],'Nemos y clasificaciones'!$A$1:$C$3000,3,FALSE)</f>
        <v>CFI</v>
      </c>
      <c r="P4642" s="2"/>
      <c r="Q4642" s="2"/>
    </row>
    <row r="4643" spans="1:17" x14ac:dyDescent="0.25">
      <c r="A4643" t="s">
        <v>7953</v>
      </c>
      <c r="B4643" s="1">
        <v>43256</v>
      </c>
      <c r="C4643" s="1">
        <v>43262</v>
      </c>
      <c r="D4643" t="s">
        <v>14</v>
      </c>
      <c r="E4643" t="s">
        <v>7954</v>
      </c>
      <c r="F4643">
        <v>0</v>
      </c>
      <c r="G4643">
        <v>10000000</v>
      </c>
      <c r="H4643">
        <v>0</v>
      </c>
      <c r="I4643">
        <v>0</v>
      </c>
      <c r="J4643">
        <v>0</v>
      </c>
      <c r="K4643">
        <v>438.35700000000003</v>
      </c>
      <c r="L4643" t="s">
        <v>19</v>
      </c>
      <c r="M4643" s="2">
        <v>4383570000</v>
      </c>
      <c r="N4643" s="2" t="str">
        <f>VLOOKUP(Tabla1[[#This Row],[nemo]],'Nemos y clasificaciones'!$A$2:$B$5000,2,FALSE)</f>
        <v>CFI</v>
      </c>
      <c r="O4643" s="2" t="str">
        <f>VLOOKUP(Tabla1[[#This Row],[nemo]],'Nemos y clasificaciones'!$A$1:$C$3000,3,FALSE)</f>
        <v>CFI</v>
      </c>
      <c r="P4643" s="2"/>
      <c r="Q4643" s="2"/>
    </row>
    <row r="4644" spans="1:17" x14ac:dyDescent="0.25">
      <c r="A4644" t="s">
        <v>3716</v>
      </c>
      <c r="B4644" s="1">
        <v>44005</v>
      </c>
      <c r="C4644" s="1">
        <v>44012</v>
      </c>
      <c r="D4644" t="s">
        <v>21</v>
      </c>
      <c r="E4644" t="s">
        <v>3717</v>
      </c>
      <c r="F4644">
        <v>0</v>
      </c>
      <c r="G4644">
        <v>624240</v>
      </c>
      <c r="H4644">
        <v>0</v>
      </c>
      <c r="I4644">
        <v>0</v>
      </c>
      <c r="J4644">
        <v>0</v>
      </c>
      <c r="K4644">
        <v>0.36299999999999999</v>
      </c>
      <c r="L4644" t="s">
        <v>23</v>
      </c>
      <c r="M4644" s="2">
        <v>226599.12</v>
      </c>
      <c r="N4644" s="2" t="str">
        <f>VLOOKUP(Tabla1[[#This Row],[nemo]],'Nemos y clasificaciones'!$A$2:$B$5000,2,FALSE)</f>
        <v>CFI</v>
      </c>
      <c r="O4644" s="2" t="str">
        <f>VLOOKUP(Tabla1[[#This Row],[nemo]],'Nemos y clasificaciones'!$A$1:$C$3000,3,FALSE)</f>
        <v>CFI</v>
      </c>
      <c r="P4644" s="2"/>
      <c r="Q4644" s="2"/>
    </row>
    <row r="4645" spans="1:17" x14ac:dyDescent="0.25">
      <c r="A4645" t="s">
        <v>6155</v>
      </c>
      <c r="B4645" s="1">
        <v>43621</v>
      </c>
      <c r="C4645" s="1">
        <v>43627</v>
      </c>
      <c r="D4645" t="s">
        <v>21</v>
      </c>
      <c r="E4645" t="s">
        <v>3717</v>
      </c>
      <c r="F4645">
        <v>0</v>
      </c>
      <c r="G4645">
        <v>624240</v>
      </c>
      <c r="H4645">
        <v>0</v>
      </c>
      <c r="I4645">
        <v>0</v>
      </c>
      <c r="J4645">
        <v>0</v>
      </c>
      <c r="K4645">
        <v>0.33700000000000002</v>
      </c>
      <c r="L4645" t="s">
        <v>23</v>
      </c>
      <c r="M4645" s="2">
        <v>210368.88</v>
      </c>
      <c r="N4645" s="2" t="str">
        <f>VLOOKUP(Tabla1[[#This Row],[nemo]],'Nemos y clasificaciones'!$A$2:$B$5000,2,FALSE)</f>
        <v>CFI</v>
      </c>
      <c r="O4645" s="2" t="str">
        <f>VLOOKUP(Tabla1[[#This Row],[nemo]],'Nemos y clasificaciones'!$A$1:$C$3000,3,FALSE)</f>
        <v>CFI</v>
      </c>
      <c r="P4645" s="2"/>
      <c r="Q4645" s="2"/>
    </row>
    <row r="4646" spans="1:17" x14ac:dyDescent="0.25">
      <c r="A4646" t="s">
        <v>4951</v>
      </c>
      <c r="B4646" s="1">
        <v>43852</v>
      </c>
      <c r="C4646" s="1">
        <v>43858</v>
      </c>
      <c r="D4646" t="s">
        <v>21</v>
      </c>
      <c r="E4646" t="s">
        <v>692</v>
      </c>
      <c r="F4646">
        <v>0</v>
      </c>
      <c r="G4646">
        <v>10000000</v>
      </c>
      <c r="H4646">
        <v>0</v>
      </c>
      <c r="I4646">
        <v>0</v>
      </c>
      <c r="J4646">
        <v>0</v>
      </c>
      <c r="K4646">
        <v>2.2490000000000001</v>
      </c>
      <c r="L4646" t="s">
        <v>16</v>
      </c>
      <c r="M4646" s="2">
        <v>22490000</v>
      </c>
      <c r="N4646" s="2" t="str">
        <f>VLOOKUP(Tabla1[[#This Row],[nemo]],'Nemos y clasificaciones'!$A$2:$B$5000,2,FALSE)</f>
        <v>CFI</v>
      </c>
      <c r="O4646" s="2" t="str">
        <f>VLOOKUP(Tabla1[[#This Row],[nemo]],'Nemos y clasificaciones'!$A$1:$C$3000,3,FALSE)</f>
        <v>CFI</v>
      </c>
      <c r="P4646" s="2"/>
      <c r="Q4646" s="2"/>
    </row>
    <row r="4647" spans="1:17" x14ac:dyDescent="0.25">
      <c r="A4647" t="s">
        <v>2666</v>
      </c>
      <c r="B4647" s="1">
        <v>44215</v>
      </c>
      <c r="C4647" s="1">
        <v>44221</v>
      </c>
      <c r="D4647" t="s">
        <v>21</v>
      </c>
      <c r="E4647" t="s">
        <v>692</v>
      </c>
      <c r="F4647">
        <v>0</v>
      </c>
      <c r="G4647">
        <v>10000000</v>
      </c>
      <c r="H4647">
        <v>0</v>
      </c>
      <c r="I4647">
        <v>0</v>
      </c>
      <c r="J4647">
        <v>0</v>
      </c>
      <c r="K4647">
        <v>2.2200000000000002</v>
      </c>
      <c r="L4647" t="s">
        <v>16</v>
      </c>
      <c r="M4647" s="2">
        <v>22200000</v>
      </c>
      <c r="N4647" s="2" t="str">
        <f>VLOOKUP(Tabla1[[#This Row],[nemo]],'Nemos y clasificaciones'!$A$2:$B$5000,2,FALSE)</f>
        <v>CFI</v>
      </c>
      <c r="O4647" s="2" t="str">
        <f>VLOOKUP(Tabla1[[#This Row],[nemo]],'Nemos y clasificaciones'!$A$1:$C$3000,3,FALSE)</f>
        <v>CFI</v>
      </c>
      <c r="P4647" s="2"/>
      <c r="Q4647" s="2"/>
    </row>
    <row r="4648" spans="1:17" x14ac:dyDescent="0.25">
      <c r="A4648" t="s">
        <v>691</v>
      </c>
      <c r="B4648" s="1">
        <v>44400</v>
      </c>
      <c r="C4648" s="1">
        <v>44406</v>
      </c>
      <c r="D4648" t="s">
        <v>21</v>
      </c>
      <c r="E4648" t="s">
        <v>692</v>
      </c>
      <c r="F4648">
        <v>0</v>
      </c>
      <c r="G4648">
        <v>10000000</v>
      </c>
      <c r="H4648">
        <v>0</v>
      </c>
      <c r="I4648">
        <v>0</v>
      </c>
      <c r="J4648">
        <v>0</v>
      </c>
      <c r="K4648">
        <v>2.2149999999999999</v>
      </c>
      <c r="L4648" t="s">
        <v>16</v>
      </c>
      <c r="M4648" s="2">
        <v>22150000</v>
      </c>
      <c r="N4648" s="2" t="str">
        <f>VLOOKUP(Tabla1[[#This Row],[nemo]],'Nemos y clasificaciones'!$A$2:$B$5000,2,FALSE)</f>
        <v>CFI</v>
      </c>
      <c r="O4648" s="2" t="str">
        <f>VLOOKUP(Tabla1[[#This Row],[nemo]],'Nemos y clasificaciones'!$A$1:$C$3000,3,FALSE)</f>
        <v>CFI</v>
      </c>
      <c r="P4648" s="2"/>
      <c r="Q4648" s="2"/>
    </row>
    <row r="4649" spans="1:17" x14ac:dyDescent="0.25">
      <c r="A4649" t="s">
        <v>2112</v>
      </c>
      <c r="B4649" s="1">
        <v>44308</v>
      </c>
      <c r="C4649" s="1">
        <v>44314</v>
      </c>
      <c r="D4649" t="s">
        <v>21</v>
      </c>
      <c r="E4649" t="s">
        <v>692</v>
      </c>
      <c r="F4649">
        <v>0</v>
      </c>
      <c r="G4649">
        <v>10000000</v>
      </c>
      <c r="H4649">
        <v>0</v>
      </c>
      <c r="I4649">
        <v>0</v>
      </c>
      <c r="J4649">
        <v>0</v>
      </c>
      <c r="K4649">
        <v>2.1829999999999998</v>
      </c>
      <c r="L4649" t="s">
        <v>16</v>
      </c>
      <c r="M4649" s="2">
        <v>21830000</v>
      </c>
      <c r="N4649" s="2" t="str">
        <f>VLOOKUP(Tabla1[[#This Row],[nemo]],'Nemos y clasificaciones'!$A$2:$B$5000,2,FALSE)</f>
        <v>CFI</v>
      </c>
      <c r="O4649" s="2" t="str">
        <f>VLOOKUP(Tabla1[[#This Row],[nemo]],'Nemos y clasificaciones'!$A$1:$C$3000,3,FALSE)</f>
        <v>CFI</v>
      </c>
      <c r="P4649" s="2"/>
      <c r="Q4649" s="2"/>
    </row>
    <row r="4650" spans="1:17" x14ac:dyDescent="0.25">
      <c r="A4650" t="s">
        <v>5829</v>
      </c>
      <c r="B4650" s="1">
        <v>43666</v>
      </c>
      <c r="C4650" s="1">
        <v>43672</v>
      </c>
      <c r="D4650" t="s">
        <v>21</v>
      </c>
      <c r="E4650" t="s">
        <v>692</v>
      </c>
      <c r="F4650">
        <v>0</v>
      </c>
      <c r="G4650">
        <v>10000000</v>
      </c>
      <c r="H4650">
        <v>0</v>
      </c>
      <c r="I4650">
        <v>0</v>
      </c>
      <c r="J4650">
        <v>0</v>
      </c>
      <c r="K4650">
        <v>2.0870000000000002</v>
      </c>
      <c r="L4650" t="s">
        <v>16</v>
      </c>
      <c r="M4650" s="2">
        <v>20870000</v>
      </c>
      <c r="N4650" s="2" t="str">
        <f>VLOOKUP(Tabla1[[#This Row],[nemo]],'Nemos y clasificaciones'!$A$2:$B$5000,2,FALSE)</f>
        <v>CFI</v>
      </c>
      <c r="O4650" s="2" t="str">
        <f>VLOOKUP(Tabla1[[#This Row],[nemo]],'Nemos y clasificaciones'!$A$1:$C$3000,3,FALSE)</f>
        <v>CFI</v>
      </c>
      <c r="P4650" s="2"/>
      <c r="Q4650" s="2"/>
    </row>
    <row r="4651" spans="1:17" x14ac:dyDescent="0.25">
      <c r="A4651" t="s">
        <v>5461</v>
      </c>
      <c r="B4651" s="1">
        <v>43760</v>
      </c>
      <c r="C4651" s="1">
        <v>43766</v>
      </c>
      <c r="D4651" t="s">
        <v>21</v>
      </c>
      <c r="E4651" t="s">
        <v>692</v>
      </c>
      <c r="F4651">
        <v>0</v>
      </c>
      <c r="G4651">
        <v>10000000</v>
      </c>
      <c r="H4651">
        <v>0</v>
      </c>
      <c r="I4651">
        <v>0</v>
      </c>
      <c r="J4651">
        <v>0</v>
      </c>
      <c r="K4651">
        <v>2.0270000000000001</v>
      </c>
      <c r="L4651" t="s">
        <v>16</v>
      </c>
      <c r="M4651" s="2">
        <v>20270000</v>
      </c>
      <c r="N4651" s="2" t="str">
        <f>VLOOKUP(Tabla1[[#This Row],[nemo]],'Nemos y clasificaciones'!$A$2:$B$5000,2,FALSE)</f>
        <v>CFI</v>
      </c>
      <c r="O4651" s="2" t="str">
        <f>VLOOKUP(Tabla1[[#This Row],[nemo]],'Nemos y clasificaciones'!$A$1:$C$3000,3,FALSE)</f>
        <v>CFI</v>
      </c>
      <c r="P4651" s="2"/>
      <c r="Q4651" s="2"/>
    </row>
    <row r="4652" spans="1:17" x14ac:dyDescent="0.25">
      <c r="A4652" t="s">
        <v>6578</v>
      </c>
      <c r="B4652" s="1">
        <v>43581</v>
      </c>
      <c r="C4652" s="1">
        <v>43588</v>
      </c>
      <c r="D4652" t="s">
        <v>21</v>
      </c>
      <c r="E4652" t="s">
        <v>692</v>
      </c>
      <c r="F4652">
        <v>0</v>
      </c>
      <c r="G4652">
        <v>10000000</v>
      </c>
      <c r="H4652">
        <v>0</v>
      </c>
      <c r="I4652">
        <v>0</v>
      </c>
      <c r="J4652">
        <v>0</v>
      </c>
      <c r="K4652">
        <v>1.974</v>
      </c>
      <c r="L4652" t="s">
        <v>16</v>
      </c>
      <c r="M4652" s="2">
        <v>19740000</v>
      </c>
      <c r="N4652" s="2" t="str">
        <f>VLOOKUP(Tabla1[[#This Row],[nemo]],'Nemos y clasificaciones'!$A$2:$B$5000,2,FALSE)</f>
        <v>CFI</v>
      </c>
      <c r="O4652" s="2" t="str">
        <f>VLOOKUP(Tabla1[[#This Row],[nemo]],'Nemos y clasificaciones'!$A$1:$C$3000,3,FALSE)</f>
        <v>CFI</v>
      </c>
      <c r="P4652" s="2"/>
      <c r="Q4652" s="2"/>
    </row>
    <row r="4653" spans="1:17" x14ac:dyDescent="0.25">
      <c r="A4653" t="s">
        <v>4581</v>
      </c>
      <c r="B4653" s="1">
        <v>43942</v>
      </c>
      <c r="C4653" s="1">
        <v>43948</v>
      </c>
      <c r="D4653" t="s">
        <v>21</v>
      </c>
      <c r="E4653" t="s">
        <v>692</v>
      </c>
      <c r="F4653">
        <v>0</v>
      </c>
      <c r="G4653">
        <v>10000000</v>
      </c>
      <c r="H4653">
        <v>0</v>
      </c>
      <c r="I4653">
        <v>0</v>
      </c>
      <c r="J4653">
        <v>0</v>
      </c>
      <c r="K4653">
        <v>1.952</v>
      </c>
      <c r="L4653" t="s">
        <v>16</v>
      </c>
      <c r="M4653" s="2">
        <v>19520000</v>
      </c>
      <c r="N4653" s="2" t="str">
        <f>VLOOKUP(Tabla1[[#This Row],[nemo]],'Nemos y clasificaciones'!$A$2:$B$5000,2,FALSE)</f>
        <v>CFI</v>
      </c>
      <c r="O4653" s="2" t="str">
        <f>VLOOKUP(Tabla1[[#This Row],[nemo]],'Nemos y clasificaciones'!$A$1:$C$3000,3,FALSE)</f>
        <v>CFI</v>
      </c>
      <c r="P4653" s="2"/>
      <c r="Q4653" s="2"/>
    </row>
    <row r="4654" spans="1:17" x14ac:dyDescent="0.25">
      <c r="A4654" t="s">
        <v>7345</v>
      </c>
      <c r="B4654" s="1">
        <v>43397</v>
      </c>
      <c r="C4654" s="1">
        <v>43403</v>
      </c>
      <c r="D4654" t="s">
        <v>21</v>
      </c>
      <c r="E4654" t="s">
        <v>692</v>
      </c>
      <c r="F4654">
        <v>0</v>
      </c>
      <c r="G4654">
        <v>10000000</v>
      </c>
      <c r="H4654">
        <v>0</v>
      </c>
      <c r="I4654">
        <v>0</v>
      </c>
      <c r="J4654">
        <v>0</v>
      </c>
      <c r="K4654">
        <v>1.661</v>
      </c>
      <c r="L4654" t="s">
        <v>16</v>
      </c>
      <c r="M4654" s="2">
        <v>16610000</v>
      </c>
      <c r="N4654" s="2" t="str">
        <f>VLOOKUP(Tabla1[[#This Row],[nemo]],'Nemos y clasificaciones'!$A$2:$B$5000,2,FALSE)</f>
        <v>CFI</v>
      </c>
      <c r="O4654" s="2" t="str">
        <f>VLOOKUP(Tabla1[[#This Row],[nemo]],'Nemos y clasificaciones'!$A$1:$C$3000,3,FALSE)</f>
        <v>CFI</v>
      </c>
      <c r="P4654" s="2"/>
      <c r="Q4654" s="2"/>
    </row>
    <row r="4655" spans="1:17" x14ac:dyDescent="0.25">
      <c r="A4655" t="s">
        <v>4950</v>
      </c>
      <c r="B4655" s="1">
        <v>43852</v>
      </c>
      <c r="C4655" s="1">
        <v>43858</v>
      </c>
      <c r="D4655" t="s">
        <v>21</v>
      </c>
      <c r="E4655" t="s">
        <v>688</v>
      </c>
      <c r="F4655">
        <v>0</v>
      </c>
      <c r="G4655">
        <v>10000000</v>
      </c>
      <c r="H4655">
        <v>0</v>
      </c>
      <c r="I4655">
        <v>0</v>
      </c>
      <c r="J4655">
        <v>0</v>
      </c>
      <c r="K4655">
        <v>2.2519999999999998</v>
      </c>
      <c r="L4655" t="s">
        <v>16</v>
      </c>
      <c r="M4655" s="2">
        <v>22520000</v>
      </c>
      <c r="N4655" s="2" t="str">
        <f>VLOOKUP(Tabla1[[#This Row],[nemo]],'Nemos y clasificaciones'!$A$2:$B$5000,2,FALSE)</f>
        <v>CFI</v>
      </c>
      <c r="O4655" s="2" t="str">
        <f>VLOOKUP(Tabla1[[#This Row],[nemo]],'Nemos y clasificaciones'!$A$1:$C$3000,3,FALSE)</f>
        <v>CFI</v>
      </c>
      <c r="P4655" s="2"/>
      <c r="Q4655" s="2"/>
    </row>
    <row r="4656" spans="1:17" x14ac:dyDescent="0.25">
      <c r="A4656" t="s">
        <v>2668</v>
      </c>
      <c r="B4656" s="1">
        <v>44215</v>
      </c>
      <c r="C4656" s="1">
        <v>44221</v>
      </c>
      <c r="D4656" t="s">
        <v>21</v>
      </c>
      <c r="E4656" t="s">
        <v>688</v>
      </c>
      <c r="F4656">
        <v>0</v>
      </c>
      <c r="G4656">
        <v>10000000</v>
      </c>
      <c r="H4656">
        <v>0</v>
      </c>
      <c r="I4656">
        <v>0</v>
      </c>
      <c r="J4656">
        <v>0</v>
      </c>
      <c r="K4656">
        <v>2.2240000000000002</v>
      </c>
      <c r="L4656" t="s">
        <v>16</v>
      </c>
      <c r="M4656" s="2">
        <v>22240000</v>
      </c>
      <c r="N4656" s="2" t="str">
        <f>VLOOKUP(Tabla1[[#This Row],[nemo]],'Nemos y clasificaciones'!$A$2:$B$5000,2,FALSE)</f>
        <v>CFI</v>
      </c>
      <c r="O4656" s="2" t="str">
        <f>VLOOKUP(Tabla1[[#This Row],[nemo]],'Nemos y clasificaciones'!$A$1:$C$3000,3,FALSE)</f>
        <v>CFI</v>
      </c>
      <c r="P4656" s="2"/>
      <c r="Q4656" s="2"/>
    </row>
    <row r="4657" spans="1:17" x14ac:dyDescent="0.25">
      <c r="A4657" t="s">
        <v>687</v>
      </c>
      <c r="B4657" s="1">
        <v>44400</v>
      </c>
      <c r="C4657" s="1">
        <v>44406</v>
      </c>
      <c r="D4657" t="s">
        <v>21</v>
      </c>
      <c r="E4657" t="s">
        <v>688</v>
      </c>
      <c r="F4657">
        <v>0</v>
      </c>
      <c r="G4657">
        <v>10000000</v>
      </c>
      <c r="H4657">
        <v>0</v>
      </c>
      <c r="I4657">
        <v>0</v>
      </c>
      <c r="J4657">
        <v>0</v>
      </c>
      <c r="K4657">
        <v>2.2210000000000001</v>
      </c>
      <c r="L4657" t="s">
        <v>16</v>
      </c>
      <c r="M4657" s="2">
        <v>22210000</v>
      </c>
      <c r="N4657" s="2" t="str">
        <f>VLOOKUP(Tabla1[[#This Row],[nemo]],'Nemos y clasificaciones'!$A$2:$B$5000,2,FALSE)</f>
        <v>CFI</v>
      </c>
      <c r="O4657" s="2" t="str">
        <f>VLOOKUP(Tabla1[[#This Row],[nemo]],'Nemos y clasificaciones'!$A$1:$C$3000,3,FALSE)</f>
        <v>CFI</v>
      </c>
      <c r="P4657" s="2"/>
      <c r="Q4657" s="2"/>
    </row>
    <row r="4658" spans="1:17" x14ac:dyDescent="0.25">
      <c r="A4658" t="s">
        <v>2110</v>
      </c>
      <c r="B4658" s="1">
        <v>44308</v>
      </c>
      <c r="C4658" s="1">
        <v>44314</v>
      </c>
      <c r="D4658" t="s">
        <v>21</v>
      </c>
      <c r="E4658" t="s">
        <v>688</v>
      </c>
      <c r="F4658">
        <v>0</v>
      </c>
      <c r="G4658">
        <v>10000000</v>
      </c>
      <c r="H4658">
        <v>0</v>
      </c>
      <c r="I4658">
        <v>0</v>
      </c>
      <c r="J4658">
        <v>0</v>
      </c>
      <c r="K4658">
        <v>2.1880000000000002</v>
      </c>
      <c r="L4658" t="s">
        <v>16</v>
      </c>
      <c r="M4658" s="2">
        <v>21880000</v>
      </c>
      <c r="N4658" s="2" t="str">
        <f>VLOOKUP(Tabla1[[#This Row],[nemo]],'Nemos y clasificaciones'!$A$2:$B$5000,2,FALSE)</f>
        <v>CFI</v>
      </c>
      <c r="O4658" s="2" t="str">
        <f>VLOOKUP(Tabla1[[#This Row],[nemo]],'Nemos y clasificaciones'!$A$1:$C$3000,3,FALSE)</f>
        <v>CFI</v>
      </c>
      <c r="P4658" s="2"/>
      <c r="Q4658" s="2"/>
    </row>
    <row r="4659" spans="1:17" x14ac:dyDescent="0.25">
      <c r="A4659" t="s">
        <v>5831</v>
      </c>
      <c r="B4659" s="1">
        <v>43666</v>
      </c>
      <c r="C4659" s="1">
        <v>43672</v>
      </c>
      <c r="D4659" t="s">
        <v>21</v>
      </c>
      <c r="E4659" t="s">
        <v>688</v>
      </c>
      <c r="F4659">
        <v>0</v>
      </c>
      <c r="G4659">
        <v>10000000</v>
      </c>
      <c r="H4659">
        <v>0</v>
      </c>
      <c r="I4659">
        <v>0</v>
      </c>
      <c r="J4659">
        <v>0</v>
      </c>
      <c r="K4659">
        <v>2.089</v>
      </c>
      <c r="L4659" t="s">
        <v>16</v>
      </c>
      <c r="M4659" s="2">
        <v>20890000</v>
      </c>
      <c r="N4659" s="2" t="str">
        <f>VLOOKUP(Tabla1[[#This Row],[nemo]],'Nemos y clasificaciones'!$A$2:$B$5000,2,FALSE)</f>
        <v>CFI</v>
      </c>
      <c r="O4659" s="2" t="str">
        <f>VLOOKUP(Tabla1[[#This Row],[nemo]],'Nemos y clasificaciones'!$A$1:$C$3000,3,FALSE)</f>
        <v>CFI</v>
      </c>
      <c r="P4659" s="2"/>
      <c r="Q4659" s="2"/>
    </row>
    <row r="4660" spans="1:17" x14ac:dyDescent="0.25">
      <c r="A4660" t="s">
        <v>5459</v>
      </c>
      <c r="B4660" s="1">
        <v>43760</v>
      </c>
      <c r="C4660" s="1">
        <v>43766</v>
      </c>
      <c r="D4660" t="s">
        <v>21</v>
      </c>
      <c r="E4660" t="s">
        <v>688</v>
      </c>
      <c r="F4660">
        <v>0</v>
      </c>
      <c r="G4660">
        <v>10000000</v>
      </c>
      <c r="H4660">
        <v>0</v>
      </c>
      <c r="I4660">
        <v>0</v>
      </c>
      <c r="J4660">
        <v>0</v>
      </c>
      <c r="K4660">
        <v>2.0289999999999999</v>
      </c>
      <c r="L4660" t="s">
        <v>16</v>
      </c>
      <c r="M4660" s="2">
        <v>20290000</v>
      </c>
      <c r="N4660" s="2" t="str">
        <f>VLOOKUP(Tabla1[[#This Row],[nemo]],'Nemos y clasificaciones'!$A$2:$B$5000,2,FALSE)</f>
        <v>CFI</v>
      </c>
      <c r="O4660" s="2" t="str">
        <f>VLOOKUP(Tabla1[[#This Row],[nemo]],'Nemos y clasificaciones'!$A$1:$C$3000,3,FALSE)</f>
        <v>CFI</v>
      </c>
      <c r="P4660" s="2"/>
      <c r="Q4660" s="2"/>
    </row>
    <row r="4661" spans="1:17" x14ac:dyDescent="0.25">
      <c r="A4661" t="s">
        <v>6579</v>
      </c>
      <c r="B4661" s="1">
        <v>43581</v>
      </c>
      <c r="C4661" s="1">
        <v>43588</v>
      </c>
      <c r="D4661" t="s">
        <v>21</v>
      </c>
      <c r="E4661" t="s">
        <v>688</v>
      </c>
      <c r="F4661">
        <v>0</v>
      </c>
      <c r="G4661">
        <v>10000000</v>
      </c>
      <c r="H4661">
        <v>0</v>
      </c>
      <c r="I4661">
        <v>0</v>
      </c>
      <c r="J4661">
        <v>0</v>
      </c>
      <c r="K4661">
        <v>1.9750000000000001</v>
      </c>
      <c r="L4661" t="s">
        <v>16</v>
      </c>
      <c r="M4661" s="2">
        <v>19750000</v>
      </c>
      <c r="N4661" s="2" t="str">
        <f>VLOOKUP(Tabla1[[#This Row],[nemo]],'Nemos y clasificaciones'!$A$2:$B$5000,2,FALSE)</f>
        <v>CFI</v>
      </c>
      <c r="O4661" s="2" t="str">
        <f>VLOOKUP(Tabla1[[#This Row],[nemo]],'Nemos y clasificaciones'!$A$1:$C$3000,3,FALSE)</f>
        <v>CFI</v>
      </c>
      <c r="P4661" s="2"/>
      <c r="Q4661" s="2"/>
    </row>
    <row r="4662" spans="1:17" x14ac:dyDescent="0.25">
      <c r="A4662" t="s">
        <v>4579</v>
      </c>
      <c r="B4662" s="1">
        <v>43942</v>
      </c>
      <c r="C4662" s="1">
        <v>43948</v>
      </c>
      <c r="D4662" t="s">
        <v>21</v>
      </c>
      <c r="E4662" t="s">
        <v>688</v>
      </c>
      <c r="F4662">
        <v>0</v>
      </c>
      <c r="G4662">
        <v>10000000</v>
      </c>
      <c r="H4662">
        <v>0</v>
      </c>
      <c r="I4662">
        <v>0</v>
      </c>
      <c r="J4662">
        <v>0</v>
      </c>
      <c r="K4662">
        <v>1.9550000000000001</v>
      </c>
      <c r="L4662" t="s">
        <v>16</v>
      </c>
      <c r="M4662" s="2">
        <v>19550000</v>
      </c>
      <c r="N4662" s="2" t="str">
        <f>VLOOKUP(Tabla1[[#This Row],[nemo]],'Nemos y clasificaciones'!$A$2:$B$5000,2,FALSE)</f>
        <v>CFI</v>
      </c>
      <c r="O4662" s="2" t="str">
        <f>VLOOKUP(Tabla1[[#This Row],[nemo]],'Nemos y clasificaciones'!$A$1:$C$3000,3,FALSE)</f>
        <v>CFI</v>
      </c>
      <c r="P4662" s="2"/>
      <c r="Q4662" s="2"/>
    </row>
    <row r="4663" spans="1:17" x14ac:dyDescent="0.25">
      <c r="A4663" t="s">
        <v>7346</v>
      </c>
      <c r="B4663" s="1">
        <v>43397</v>
      </c>
      <c r="C4663" s="1">
        <v>43403</v>
      </c>
      <c r="D4663" t="s">
        <v>21</v>
      </c>
      <c r="E4663" t="s">
        <v>688</v>
      </c>
      <c r="F4663">
        <v>0</v>
      </c>
      <c r="G4663">
        <v>10000000</v>
      </c>
      <c r="H4663">
        <v>0</v>
      </c>
      <c r="I4663">
        <v>0</v>
      </c>
      <c r="J4663">
        <v>0</v>
      </c>
      <c r="K4663">
        <v>1.661</v>
      </c>
      <c r="L4663" t="s">
        <v>16</v>
      </c>
      <c r="M4663" s="2">
        <v>16610000</v>
      </c>
      <c r="N4663" s="2" t="str">
        <f>VLOOKUP(Tabla1[[#This Row],[nemo]],'Nemos y clasificaciones'!$A$2:$B$5000,2,FALSE)</f>
        <v>CFI</v>
      </c>
      <c r="O4663" s="2" t="str">
        <f>VLOOKUP(Tabla1[[#This Row],[nemo]],'Nemos y clasificaciones'!$A$1:$C$3000,3,FALSE)</f>
        <v>CFI</v>
      </c>
      <c r="P4663" s="2"/>
      <c r="Q4663" s="2"/>
    </row>
    <row r="4664" spans="1:17" x14ac:dyDescent="0.25">
      <c r="A4664" t="s">
        <v>4949</v>
      </c>
      <c r="B4664" s="1">
        <v>43852</v>
      </c>
      <c r="C4664" s="1">
        <v>43858</v>
      </c>
      <c r="D4664" t="s">
        <v>21</v>
      </c>
      <c r="E4664" t="s">
        <v>690</v>
      </c>
      <c r="F4664">
        <v>0</v>
      </c>
      <c r="G4664">
        <v>10000000</v>
      </c>
      <c r="H4664">
        <v>0</v>
      </c>
      <c r="I4664">
        <v>0</v>
      </c>
      <c r="J4664">
        <v>0</v>
      </c>
      <c r="K4664">
        <v>2.2509999999999999</v>
      </c>
      <c r="L4664" t="s">
        <v>16</v>
      </c>
      <c r="M4664" s="2">
        <v>22510000</v>
      </c>
      <c r="N4664" s="2" t="str">
        <f>VLOOKUP(Tabla1[[#This Row],[nemo]],'Nemos y clasificaciones'!$A$2:$B$5000,2,FALSE)</f>
        <v>CFI</v>
      </c>
      <c r="O4664" s="2" t="str">
        <f>VLOOKUP(Tabla1[[#This Row],[nemo]],'Nemos y clasificaciones'!$A$1:$C$3000,3,FALSE)</f>
        <v>CFI</v>
      </c>
      <c r="P4664" s="2"/>
      <c r="Q4664" s="2"/>
    </row>
    <row r="4665" spans="1:17" x14ac:dyDescent="0.25">
      <c r="A4665" t="s">
        <v>2667</v>
      </c>
      <c r="B4665" s="1">
        <v>44215</v>
      </c>
      <c r="C4665" s="1">
        <v>44221</v>
      </c>
      <c r="D4665" t="s">
        <v>21</v>
      </c>
      <c r="E4665" t="s">
        <v>690</v>
      </c>
      <c r="F4665">
        <v>0</v>
      </c>
      <c r="G4665">
        <v>10000000</v>
      </c>
      <c r="H4665">
        <v>0</v>
      </c>
      <c r="I4665">
        <v>0</v>
      </c>
      <c r="J4665">
        <v>0</v>
      </c>
      <c r="K4665">
        <v>2.2229999999999999</v>
      </c>
      <c r="L4665" t="s">
        <v>16</v>
      </c>
      <c r="M4665" s="2">
        <v>22230000</v>
      </c>
      <c r="N4665" s="2" t="str">
        <f>VLOOKUP(Tabla1[[#This Row],[nemo]],'Nemos y clasificaciones'!$A$2:$B$5000,2,FALSE)</f>
        <v>CFI</v>
      </c>
      <c r="O4665" s="2" t="str">
        <f>VLOOKUP(Tabla1[[#This Row],[nemo]],'Nemos y clasificaciones'!$A$1:$C$3000,3,FALSE)</f>
        <v>CFI</v>
      </c>
      <c r="P4665" s="2"/>
      <c r="Q4665" s="2"/>
    </row>
    <row r="4666" spans="1:17" x14ac:dyDescent="0.25">
      <c r="A4666" t="s">
        <v>689</v>
      </c>
      <c r="B4666" s="1">
        <v>44400</v>
      </c>
      <c r="C4666" s="1">
        <v>44406</v>
      </c>
      <c r="D4666" t="s">
        <v>21</v>
      </c>
      <c r="E4666" t="s">
        <v>690</v>
      </c>
      <c r="F4666">
        <v>0</v>
      </c>
      <c r="G4666">
        <v>10000000</v>
      </c>
      <c r="H4666">
        <v>0</v>
      </c>
      <c r="I4666">
        <v>0</v>
      </c>
      <c r="J4666">
        <v>0</v>
      </c>
      <c r="K4666">
        <v>2.2189999999999999</v>
      </c>
      <c r="L4666" t="s">
        <v>16</v>
      </c>
      <c r="M4666" s="2">
        <v>22190000</v>
      </c>
      <c r="N4666" s="2" t="str">
        <f>VLOOKUP(Tabla1[[#This Row],[nemo]],'Nemos y clasificaciones'!$A$2:$B$5000,2,FALSE)</f>
        <v>CFI</v>
      </c>
      <c r="O4666" s="2" t="str">
        <f>VLOOKUP(Tabla1[[#This Row],[nemo]],'Nemos y clasificaciones'!$A$1:$C$3000,3,FALSE)</f>
        <v>CFI</v>
      </c>
      <c r="P4666" s="2"/>
      <c r="Q4666" s="2"/>
    </row>
    <row r="4667" spans="1:17" x14ac:dyDescent="0.25">
      <c r="A4667" t="s">
        <v>2111</v>
      </c>
      <c r="B4667" s="1">
        <v>44308</v>
      </c>
      <c r="C4667" s="1">
        <v>44314</v>
      </c>
      <c r="D4667" t="s">
        <v>21</v>
      </c>
      <c r="E4667" t="s">
        <v>690</v>
      </c>
      <c r="F4667">
        <v>0</v>
      </c>
      <c r="G4667">
        <v>10000000</v>
      </c>
      <c r="H4667">
        <v>0</v>
      </c>
      <c r="I4667">
        <v>0</v>
      </c>
      <c r="J4667">
        <v>0</v>
      </c>
      <c r="K4667">
        <v>2.1869999999999998</v>
      </c>
      <c r="L4667" t="s">
        <v>16</v>
      </c>
      <c r="M4667" s="2">
        <v>21870000</v>
      </c>
      <c r="N4667" s="2" t="str">
        <f>VLOOKUP(Tabla1[[#This Row],[nemo]],'Nemos y clasificaciones'!$A$2:$B$5000,2,FALSE)</f>
        <v>CFI</v>
      </c>
      <c r="O4667" s="2" t="str">
        <f>VLOOKUP(Tabla1[[#This Row],[nemo]],'Nemos y clasificaciones'!$A$1:$C$3000,3,FALSE)</f>
        <v>CFI</v>
      </c>
      <c r="P4667" s="2"/>
      <c r="Q4667" s="2"/>
    </row>
    <row r="4668" spans="1:17" x14ac:dyDescent="0.25">
      <c r="A4668" t="s">
        <v>5830</v>
      </c>
      <c r="B4668" s="1">
        <v>43666</v>
      </c>
      <c r="C4668" s="1">
        <v>43672</v>
      </c>
      <c r="D4668" t="s">
        <v>21</v>
      </c>
      <c r="E4668" t="s">
        <v>690</v>
      </c>
      <c r="F4668">
        <v>0</v>
      </c>
      <c r="G4668">
        <v>10000000</v>
      </c>
      <c r="H4668">
        <v>0</v>
      </c>
      <c r="I4668">
        <v>0</v>
      </c>
      <c r="J4668">
        <v>0</v>
      </c>
      <c r="K4668">
        <v>2.0880000000000001</v>
      </c>
      <c r="L4668" t="s">
        <v>16</v>
      </c>
      <c r="M4668" s="2">
        <v>20880000</v>
      </c>
      <c r="N4668" s="2" t="str">
        <f>VLOOKUP(Tabla1[[#This Row],[nemo]],'Nemos y clasificaciones'!$A$2:$B$5000,2,FALSE)</f>
        <v>CFI</v>
      </c>
      <c r="O4668" s="2" t="str">
        <f>VLOOKUP(Tabla1[[#This Row],[nemo]],'Nemos y clasificaciones'!$A$1:$C$3000,3,FALSE)</f>
        <v>CFI</v>
      </c>
      <c r="P4668" s="2"/>
      <c r="Q4668" s="2"/>
    </row>
    <row r="4669" spans="1:17" x14ac:dyDescent="0.25">
      <c r="A4669" t="s">
        <v>5460</v>
      </c>
      <c r="B4669" s="1">
        <v>43760</v>
      </c>
      <c r="C4669" s="1">
        <v>43766</v>
      </c>
      <c r="D4669" t="s">
        <v>21</v>
      </c>
      <c r="E4669" t="s">
        <v>690</v>
      </c>
      <c r="F4669">
        <v>0</v>
      </c>
      <c r="G4669">
        <v>10000000</v>
      </c>
      <c r="H4669">
        <v>0</v>
      </c>
      <c r="I4669">
        <v>0</v>
      </c>
      <c r="J4669">
        <v>0</v>
      </c>
      <c r="K4669">
        <v>2.0289999999999999</v>
      </c>
      <c r="L4669" t="s">
        <v>16</v>
      </c>
      <c r="M4669" s="2">
        <v>20290000</v>
      </c>
      <c r="N4669" s="2" t="str">
        <f>VLOOKUP(Tabla1[[#This Row],[nemo]],'Nemos y clasificaciones'!$A$2:$B$5000,2,FALSE)</f>
        <v>CFI</v>
      </c>
      <c r="O4669" s="2" t="str">
        <f>VLOOKUP(Tabla1[[#This Row],[nemo]],'Nemos y clasificaciones'!$A$1:$C$3000,3,FALSE)</f>
        <v>CFI</v>
      </c>
      <c r="P4669" s="2"/>
      <c r="Q4669" s="2"/>
    </row>
    <row r="4670" spans="1:17" x14ac:dyDescent="0.25">
      <c r="A4670" t="s">
        <v>6580</v>
      </c>
      <c r="B4670" s="1">
        <v>43581</v>
      </c>
      <c r="C4670" s="1">
        <v>43588</v>
      </c>
      <c r="D4670" t="s">
        <v>21</v>
      </c>
      <c r="E4670" t="s">
        <v>690</v>
      </c>
      <c r="F4670">
        <v>0</v>
      </c>
      <c r="G4670">
        <v>10000000</v>
      </c>
      <c r="H4670">
        <v>0</v>
      </c>
      <c r="I4670">
        <v>0</v>
      </c>
      <c r="J4670">
        <v>0</v>
      </c>
      <c r="K4670">
        <v>1.9750000000000001</v>
      </c>
      <c r="L4670" t="s">
        <v>16</v>
      </c>
      <c r="M4670" s="2">
        <v>19750000</v>
      </c>
      <c r="N4670" s="2" t="str">
        <f>VLOOKUP(Tabla1[[#This Row],[nemo]],'Nemos y clasificaciones'!$A$2:$B$5000,2,FALSE)</f>
        <v>CFI</v>
      </c>
      <c r="O4670" s="2" t="str">
        <f>VLOOKUP(Tabla1[[#This Row],[nemo]],'Nemos y clasificaciones'!$A$1:$C$3000,3,FALSE)</f>
        <v>CFI</v>
      </c>
      <c r="P4670" s="2"/>
      <c r="Q4670" s="2"/>
    </row>
    <row r="4671" spans="1:17" x14ac:dyDescent="0.25">
      <c r="A4671" t="s">
        <v>4580</v>
      </c>
      <c r="B4671" s="1">
        <v>43942</v>
      </c>
      <c r="C4671" s="1">
        <v>43948</v>
      </c>
      <c r="D4671" t="s">
        <v>21</v>
      </c>
      <c r="E4671" t="s">
        <v>690</v>
      </c>
      <c r="F4671">
        <v>0</v>
      </c>
      <c r="G4671">
        <v>10000000</v>
      </c>
      <c r="H4671">
        <v>0</v>
      </c>
      <c r="I4671">
        <v>0</v>
      </c>
      <c r="J4671">
        <v>0</v>
      </c>
      <c r="K4671">
        <v>1.954</v>
      </c>
      <c r="L4671" t="s">
        <v>16</v>
      </c>
      <c r="M4671" s="2">
        <v>19540000</v>
      </c>
      <c r="N4671" s="2" t="str">
        <f>VLOOKUP(Tabla1[[#This Row],[nemo]],'Nemos y clasificaciones'!$A$2:$B$5000,2,FALSE)</f>
        <v>CFI</v>
      </c>
      <c r="O4671" s="2" t="str">
        <f>VLOOKUP(Tabla1[[#This Row],[nemo]],'Nemos y clasificaciones'!$A$1:$C$3000,3,FALSE)</f>
        <v>CFI</v>
      </c>
      <c r="P4671" s="2"/>
      <c r="Q4671" s="2"/>
    </row>
    <row r="4672" spans="1:17" x14ac:dyDescent="0.25">
      <c r="A4672" t="s">
        <v>7344</v>
      </c>
      <c r="B4672" s="1">
        <v>43397</v>
      </c>
      <c r="C4672" s="1">
        <v>43403</v>
      </c>
      <c r="D4672" t="s">
        <v>21</v>
      </c>
      <c r="E4672" t="s">
        <v>690</v>
      </c>
      <c r="F4672">
        <v>0</v>
      </c>
      <c r="G4672">
        <v>10000000</v>
      </c>
      <c r="H4672">
        <v>0</v>
      </c>
      <c r="I4672">
        <v>0</v>
      </c>
      <c r="J4672">
        <v>0</v>
      </c>
      <c r="K4672">
        <v>1.661</v>
      </c>
      <c r="L4672" t="s">
        <v>16</v>
      </c>
      <c r="M4672" s="2">
        <v>16610000</v>
      </c>
      <c r="N4672" s="2" t="str">
        <f>VLOOKUP(Tabla1[[#This Row],[nemo]],'Nemos y clasificaciones'!$A$2:$B$5000,2,FALSE)</f>
        <v>CFI</v>
      </c>
      <c r="O4672" s="2" t="str">
        <f>VLOOKUP(Tabla1[[#This Row],[nemo]],'Nemos y clasificaciones'!$A$1:$C$3000,3,FALSE)</f>
        <v>CFI</v>
      </c>
      <c r="P4672" s="2"/>
      <c r="Q4672" s="2"/>
    </row>
    <row r="4673" spans="1:17" x14ac:dyDescent="0.25">
      <c r="A4673" t="s">
        <v>7974</v>
      </c>
      <c r="B4673" s="1">
        <v>43253</v>
      </c>
      <c r="C4673" s="1">
        <v>43259</v>
      </c>
      <c r="D4673" t="s">
        <v>14</v>
      </c>
      <c r="E4673" t="s">
        <v>7975</v>
      </c>
      <c r="F4673">
        <v>0</v>
      </c>
      <c r="G4673">
        <v>2276656</v>
      </c>
      <c r="H4673">
        <v>0</v>
      </c>
      <c r="I4673">
        <v>0</v>
      </c>
      <c r="J4673">
        <v>0</v>
      </c>
      <c r="K4673">
        <v>6752.8819999999996</v>
      </c>
      <c r="L4673" t="s">
        <v>19</v>
      </c>
      <c r="M4673" s="2">
        <v>15373989322.591999</v>
      </c>
      <c r="N4673" s="2" t="str">
        <f>VLOOKUP(Tabla1[[#This Row],[nemo]],'Nemos y clasificaciones'!$A$2:$B$5000,2,FALSE)</f>
        <v>CFI</v>
      </c>
      <c r="O4673" s="2" t="str">
        <f>VLOOKUP(Tabla1[[#This Row],[nemo]],'Nemos y clasificaciones'!$A$1:$C$3000,3,FALSE)</f>
        <v>CFI</v>
      </c>
      <c r="P4673" s="2"/>
      <c r="Q4673" s="2"/>
    </row>
    <row r="4674" spans="1:17" x14ac:dyDescent="0.25">
      <c r="A4674" t="s">
        <v>9408</v>
      </c>
      <c r="B4674" s="1">
        <v>42881</v>
      </c>
      <c r="C4674" s="1">
        <v>42887</v>
      </c>
      <c r="D4674" t="s">
        <v>14</v>
      </c>
      <c r="E4674" t="s">
        <v>7975</v>
      </c>
      <c r="F4674">
        <v>0</v>
      </c>
      <c r="G4674">
        <v>2276656</v>
      </c>
      <c r="H4674">
        <v>0</v>
      </c>
      <c r="I4674">
        <v>0</v>
      </c>
      <c r="J4674">
        <v>0</v>
      </c>
      <c r="K4674">
        <v>2072.9479999999999</v>
      </c>
      <c r="L4674" t="s">
        <v>19</v>
      </c>
      <c r="M4674" s="2">
        <v>4719389501.8879995</v>
      </c>
      <c r="N4674" s="2" t="str">
        <f>VLOOKUP(Tabla1[[#This Row],[nemo]],'Nemos y clasificaciones'!$A$2:$B$5000,2,FALSE)</f>
        <v>CFI</v>
      </c>
      <c r="O4674" s="2" t="str">
        <f>VLOOKUP(Tabla1[[#This Row],[nemo]],'Nemos y clasificaciones'!$A$1:$C$3000,3,FALSE)</f>
        <v>CFI</v>
      </c>
      <c r="P4674" s="2"/>
      <c r="Q4674" s="2"/>
    </row>
    <row r="4675" spans="1:17" x14ac:dyDescent="0.25">
      <c r="A4675" t="s">
        <v>4163</v>
      </c>
      <c r="B4675" s="1">
        <v>43979</v>
      </c>
      <c r="C4675" s="1">
        <v>43985</v>
      </c>
      <c r="D4675" t="s">
        <v>14</v>
      </c>
      <c r="E4675" t="s">
        <v>4164</v>
      </c>
      <c r="F4675">
        <v>0</v>
      </c>
      <c r="G4675">
        <v>1000000</v>
      </c>
      <c r="H4675">
        <v>0</v>
      </c>
      <c r="I4675">
        <v>0</v>
      </c>
      <c r="J4675">
        <v>0</v>
      </c>
      <c r="K4675">
        <v>46.689</v>
      </c>
      <c r="L4675" t="s">
        <v>54</v>
      </c>
      <c r="M4675" s="2">
        <v>46689000</v>
      </c>
      <c r="N4675" s="2" t="str">
        <f>VLOOKUP(Tabla1[[#This Row],[nemo]],'Nemos y clasificaciones'!$A$2:$B$5000,2,FALSE)</f>
        <v>CFI</v>
      </c>
      <c r="O4675" s="2" t="str">
        <f>VLOOKUP(Tabla1[[#This Row],[nemo]],'Nemos y clasificaciones'!$A$1:$C$3000,3,FALSE)</f>
        <v>CFI</v>
      </c>
      <c r="P4675" s="2"/>
      <c r="Q4675" s="2"/>
    </row>
    <row r="4676" spans="1:17" x14ac:dyDescent="0.25">
      <c r="A4676" t="s">
        <v>5908</v>
      </c>
      <c r="B4676" s="1">
        <v>43638</v>
      </c>
      <c r="C4676" s="1">
        <v>43644</v>
      </c>
      <c r="D4676" t="s">
        <v>14</v>
      </c>
      <c r="E4676" t="s">
        <v>4164</v>
      </c>
      <c r="F4676">
        <v>0</v>
      </c>
      <c r="G4676">
        <v>1000000</v>
      </c>
      <c r="H4676">
        <v>0</v>
      </c>
      <c r="I4676">
        <v>0</v>
      </c>
      <c r="J4676">
        <v>0</v>
      </c>
      <c r="K4676">
        <v>28.5</v>
      </c>
      <c r="L4676" t="s">
        <v>54</v>
      </c>
      <c r="M4676" s="2">
        <v>28500000</v>
      </c>
      <c r="N4676" s="2" t="str">
        <f>VLOOKUP(Tabla1[[#This Row],[nemo]],'Nemos y clasificaciones'!$A$2:$B$5000,2,FALSE)</f>
        <v>CFI</v>
      </c>
      <c r="O4676" s="2" t="str">
        <f>VLOOKUP(Tabla1[[#This Row],[nemo]],'Nemos y clasificaciones'!$A$1:$C$3000,3,FALSE)</f>
        <v>CFI</v>
      </c>
      <c r="P4676" s="2"/>
      <c r="Q4676" s="2"/>
    </row>
    <row r="4677" spans="1:17" x14ac:dyDescent="0.25">
      <c r="A4677" t="s">
        <v>9340</v>
      </c>
      <c r="B4677" s="1">
        <v>42900</v>
      </c>
      <c r="C4677" s="1">
        <v>42906</v>
      </c>
      <c r="D4677" t="s">
        <v>14</v>
      </c>
      <c r="E4677" t="s">
        <v>4164</v>
      </c>
      <c r="F4677">
        <v>0</v>
      </c>
      <c r="G4677">
        <v>1000000</v>
      </c>
      <c r="H4677">
        <v>0</v>
      </c>
      <c r="I4677">
        <v>0</v>
      </c>
      <c r="J4677">
        <v>0</v>
      </c>
      <c r="K4677">
        <v>25.045000000000002</v>
      </c>
      <c r="L4677" t="s">
        <v>54</v>
      </c>
      <c r="M4677" s="2">
        <v>25045000</v>
      </c>
      <c r="N4677" s="2" t="str">
        <f>VLOOKUP(Tabla1[[#This Row],[nemo]],'Nemos y clasificaciones'!$A$2:$B$5000,2,FALSE)</f>
        <v>CFI</v>
      </c>
      <c r="O4677" s="2" t="str">
        <f>VLOOKUP(Tabla1[[#This Row],[nemo]],'Nemos y clasificaciones'!$A$1:$C$3000,3,FALSE)</f>
        <v>CFI</v>
      </c>
      <c r="P4677" s="2"/>
      <c r="Q4677" s="2"/>
    </row>
    <row r="4678" spans="1:17" x14ac:dyDescent="0.25">
      <c r="A4678" t="s">
        <v>7847</v>
      </c>
      <c r="B4678" s="1">
        <v>43270</v>
      </c>
      <c r="C4678" s="1">
        <v>43276</v>
      </c>
      <c r="D4678" t="s">
        <v>14</v>
      </c>
      <c r="E4678" t="s">
        <v>4164</v>
      </c>
      <c r="F4678">
        <v>0</v>
      </c>
      <c r="G4678">
        <v>1000000</v>
      </c>
      <c r="H4678">
        <v>0</v>
      </c>
      <c r="I4678">
        <v>0</v>
      </c>
      <c r="J4678">
        <v>0</v>
      </c>
      <c r="K4678">
        <v>15.331</v>
      </c>
      <c r="L4678" t="s">
        <v>54</v>
      </c>
      <c r="M4678" s="2">
        <v>15331000</v>
      </c>
      <c r="N4678" s="2" t="str">
        <f>VLOOKUP(Tabla1[[#This Row],[nemo]],'Nemos y clasificaciones'!$A$2:$B$5000,2,FALSE)</f>
        <v>CFI</v>
      </c>
      <c r="O4678" s="2" t="str">
        <f>VLOOKUP(Tabla1[[#This Row],[nemo]],'Nemos y clasificaciones'!$A$1:$C$3000,3,FALSE)</f>
        <v>CFI</v>
      </c>
      <c r="P4678" s="2"/>
      <c r="Q4678" s="2"/>
    </row>
    <row r="4679" spans="1:17" x14ac:dyDescent="0.25">
      <c r="A4679" t="s">
        <v>4171</v>
      </c>
      <c r="B4679" s="1">
        <v>43979</v>
      </c>
      <c r="C4679" s="1">
        <v>43985</v>
      </c>
      <c r="D4679" t="s">
        <v>14</v>
      </c>
      <c r="E4679" t="s">
        <v>4172</v>
      </c>
      <c r="F4679">
        <v>0</v>
      </c>
      <c r="G4679">
        <v>10000000</v>
      </c>
      <c r="H4679">
        <v>0</v>
      </c>
      <c r="I4679">
        <v>0</v>
      </c>
      <c r="J4679">
        <v>0</v>
      </c>
      <c r="K4679">
        <v>49.488999999999997</v>
      </c>
      <c r="L4679" t="s">
        <v>54</v>
      </c>
      <c r="M4679" s="2">
        <v>494890000</v>
      </c>
      <c r="N4679" s="2" t="str">
        <f>VLOOKUP(Tabla1[[#This Row],[nemo]],'Nemos y clasificaciones'!$A$2:$B$5000,2,FALSE)</f>
        <v>CFI</v>
      </c>
      <c r="O4679" s="2" t="str">
        <f>VLOOKUP(Tabla1[[#This Row],[nemo]],'Nemos y clasificaciones'!$A$1:$C$3000,3,FALSE)</f>
        <v>CFI</v>
      </c>
      <c r="P4679" s="2"/>
      <c r="Q4679" s="2"/>
    </row>
    <row r="4680" spans="1:17" x14ac:dyDescent="0.25">
      <c r="A4680" t="s">
        <v>4165</v>
      </c>
      <c r="B4680" s="1">
        <v>43979</v>
      </c>
      <c r="C4680" s="1">
        <v>43985</v>
      </c>
      <c r="D4680" t="s">
        <v>14</v>
      </c>
      <c r="E4680" t="s">
        <v>4166</v>
      </c>
      <c r="F4680">
        <v>0</v>
      </c>
      <c r="G4680">
        <v>1000000</v>
      </c>
      <c r="H4680">
        <v>0</v>
      </c>
      <c r="I4680">
        <v>0</v>
      </c>
      <c r="J4680">
        <v>0</v>
      </c>
      <c r="K4680">
        <v>46.14</v>
      </c>
      <c r="L4680" t="s">
        <v>54</v>
      </c>
      <c r="M4680" s="2">
        <v>46140000</v>
      </c>
      <c r="N4680" s="2" t="str">
        <f>VLOOKUP(Tabla1[[#This Row],[nemo]],'Nemos y clasificaciones'!$A$2:$B$5000,2,FALSE)</f>
        <v>CFI</v>
      </c>
      <c r="O4680" s="2" t="str">
        <f>VLOOKUP(Tabla1[[#This Row],[nemo]],'Nemos y clasificaciones'!$A$1:$C$3000,3,FALSE)</f>
        <v>CFI</v>
      </c>
      <c r="P4680" s="2"/>
      <c r="Q4680" s="2"/>
    </row>
    <row r="4681" spans="1:17" x14ac:dyDescent="0.25">
      <c r="A4681" t="s">
        <v>5907</v>
      </c>
      <c r="B4681" s="1">
        <v>43638</v>
      </c>
      <c r="C4681" s="1">
        <v>43644</v>
      </c>
      <c r="D4681" t="s">
        <v>14</v>
      </c>
      <c r="E4681" t="s">
        <v>4166</v>
      </c>
      <c r="F4681">
        <v>0</v>
      </c>
      <c r="G4681">
        <v>1000000</v>
      </c>
      <c r="H4681">
        <v>0</v>
      </c>
      <c r="I4681">
        <v>0</v>
      </c>
      <c r="J4681">
        <v>0</v>
      </c>
      <c r="K4681">
        <v>26.699000000000002</v>
      </c>
      <c r="L4681" t="s">
        <v>54</v>
      </c>
      <c r="M4681" s="2">
        <v>26699000</v>
      </c>
      <c r="N4681" s="2" t="str">
        <f>VLOOKUP(Tabla1[[#This Row],[nemo]],'Nemos y clasificaciones'!$A$2:$B$5000,2,FALSE)</f>
        <v>CFI</v>
      </c>
      <c r="O4681" s="2" t="str">
        <f>VLOOKUP(Tabla1[[#This Row],[nemo]],'Nemos y clasificaciones'!$A$1:$C$3000,3,FALSE)</f>
        <v>CFI</v>
      </c>
      <c r="P4681" s="2"/>
      <c r="Q4681" s="2"/>
    </row>
    <row r="4682" spans="1:17" x14ac:dyDescent="0.25">
      <c r="A4682" t="s">
        <v>9341</v>
      </c>
      <c r="B4682" s="1">
        <v>42900</v>
      </c>
      <c r="C4682" s="1">
        <v>42906</v>
      </c>
      <c r="D4682" t="s">
        <v>14</v>
      </c>
      <c r="E4682" t="s">
        <v>4166</v>
      </c>
      <c r="F4682">
        <v>0</v>
      </c>
      <c r="G4682">
        <v>1000000</v>
      </c>
      <c r="H4682">
        <v>0</v>
      </c>
      <c r="I4682">
        <v>0</v>
      </c>
      <c r="J4682">
        <v>0</v>
      </c>
      <c r="K4682">
        <v>23.664000000000001</v>
      </c>
      <c r="L4682" t="s">
        <v>54</v>
      </c>
      <c r="M4682" s="2">
        <v>23664000</v>
      </c>
      <c r="N4682" s="2" t="str">
        <f>VLOOKUP(Tabla1[[#This Row],[nemo]],'Nemos y clasificaciones'!$A$2:$B$5000,2,FALSE)</f>
        <v>CFI</v>
      </c>
      <c r="O4682" s="2" t="str">
        <f>VLOOKUP(Tabla1[[#This Row],[nemo]],'Nemos y clasificaciones'!$A$1:$C$3000,3,FALSE)</f>
        <v>CFI</v>
      </c>
      <c r="P4682" s="2"/>
      <c r="Q4682" s="2"/>
    </row>
    <row r="4683" spans="1:17" x14ac:dyDescent="0.25">
      <c r="A4683" t="s">
        <v>7846</v>
      </c>
      <c r="B4683" s="1">
        <v>43270</v>
      </c>
      <c r="C4683" s="1">
        <v>43276</v>
      </c>
      <c r="D4683" t="s">
        <v>14</v>
      </c>
      <c r="E4683" t="s">
        <v>4166</v>
      </c>
      <c r="F4683">
        <v>0</v>
      </c>
      <c r="G4683">
        <v>1000000</v>
      </c>
      <c r="H4683">
        <v>0</v>
      </c>
      <c r="I4683">
        <v>0</v>
      </c>
      <c r="J4683">
        <v>0</v>
      </c>
      <c r="K4683">
        <v>14.423</v>
      </c>
      <c r="L4683" t="s">
        <v>54</v>
      </c>
      <c r="M4683" s="2">
        <v>14423000</v>
      </c>
      <c r="N4683" s="2" t="str">
        <f>VLOOKUP(Tabla1[[#This Row],[nemo]],'Nemos y clasificaciones'!$A$2:$B$5000,2,FALSE)</f>
        <v>CFI</v>
      </c>
      <c r="O4683" s="2" t="str">
        <f>VLOOKUP(Tabla1[[#This Row],[nemo]],'Nemos y clasificaciones'!$A$1:$C$3000,3,FALSE)</f>
        <v>CFI</v>
      </c>
      <c r="P4683" s="2"/>
      <c r="Q4683" s="2"/>
    </row>
    <row r="4684" spans="1:17" x14ac:dyDescent="0.25">
      <c r="A4684" t="s">
        <v>4169</v>
      </c>
      <c r="B4684" s="1">
        <v>43979</v>
      </c>
      <c r="C4684" s="1">
        <v>43985</v>
      </c>
      <c r="D4684" t="s">
        <v>14</v>
      </c>
      <c r="E4684" t="s">
        <v>4170</v>
      </c>
      <c r="F4684">
        <v>0</v>
      </c>
      <c r="G4684">
        <v>10000000</v>
      </c>
      <c r="H4684">
        <v>0</v>
      </c>
      <c r="I4684">
        <v>0</v>
      </c>
      <c r="J4684">
        <v>0</v>
      </c>
      <c r="K4684">
        <v>42.954000000000001</v>
      </c>
      <c r="L4684" t="s">
        <v>54</v>
      </c>
      <c r="M4684" s="2">
        <v>429540000</v>
      </c>
      <c r="N4684" s="2" t="str">
        <f>VLOOKUP(Tabla1[[#This Row],[nemo]],'Nemos y clasificaciones'!$A$2:$B$5000,2,FALSE)</f>
        <v>CFI</v>
      </c>
      <c r="O4684" s="2" t="str">
        <f>VLOOKUP(Tabla1[[#This Row],[nemo]],'Nemos y clasificaciones'!$A$1:$C$3000,3,FALSE)</f>
        <v>CFI</v>
      </c>
      <c r="P4684" s="2"/>
      <c r="Q4684" s="2"/>
    </row>
    <row r="4685" spans="1:17" x14ac:dyDescent="0.25">
      <c r="A4685" t="s">
        <v>5920</v>
      </c>
      <c r="B4685" s="1">
        <v>43638</v>
      </c>
      <c r="C4685" s="1">
        <v>43644</v>
      </c>
      <c r="D4685" t="s">
        <v>14</v>
      </c>
      <c r="E4685" t="s">
        <v>4170</v>
      </c>
      <c r="F4685">
        <v>0</v>
      </c>
      <c r="G4685">
        <v>10000000</v>
      </c>
      <c r="H4685">
        <v>0</v>
      </c>
      <c r="I4685">
        <v>0</v>
      </c>
      <c r="J4685">
        <v>0</v>
      </c>
      <c r="K4685">
        <v>24.632000000000001</v>
      </c>
      <c r="L4685" t="s">
        <v>54</v>
      </c>
      <c r="M4685" s="2">
        <v>246320000</v>
      </c>
      <c r="N4685" s="2" t="str">
        <f>VLOOKUP(Tabla1[[#This Row],[nemo]],'Nemos y clasificaciones'!$A$2:$B$5000,2,FALSE)</f>
        <v>CFI</v>
      </c>
      <c r="O4685" s="2" t="str">
        <f>VLOOKUP(Tabla1[[#This Row],[nemo]],'Nemos y clasificaciones'!$A$1:$C$3000,3,FALSE)</f>
        <v>CFI</v>
      </c>
      <c r="P4685" s="2"/>
      <c r="Q4685" s="2"/>
    </row>
    <row r="4686" spans="1:17" x14ac:dyDescent="0.25">
      <c r="A4686" t="s">
        <v>4173</v>
      </c>
      <c r="B4686" s="1">
        <v>43979</v>
      </c>
      <c r="C4686" s="1">
        <v>43985</v>
      </c>
      <c r="D4686" t="s">
        <v>14</v>
      </c>
      <c r="E4686" t="s">
        <v>4174</v>
      </c>
      <c r="F4686">
        <v>0</v>
      </c>
      <c r="G4686">
        <v>10000000</v>
      </c>
      <c r="H4686">
        <v>0</v>
      </c>
      <c r="I4686">
        <v>0</v>
      </c>
      <c r="J4686">
        <v>0</v>
      </c>
      <c r="K4686">
        <v>52.258000000000003</v>
      </c>
      <c r="L4686" t="s">
        <v>54</v>
      </c>
      <c r="M4686" s="2">
        <v>522580000</v>
      </c>
      <c r="N4686" s="2" t="str">
        <f>VLOOKUP(Tabla1[[#This Row],[nemo]],'Nemos y clasificaciones'!$A$2:$B$5000,2,FALSE)</f>
        <v>CFI</v>
      </c>
      <c r="O4686" s="2" t="str">
        <f>VLOOKUP(Tabla1[[#This Row],[nemo]],'Nemos y clasificaciones'!$A$1:$C$3000,3,FALSE)</f>
        <v>CFI</v>
      </c>
      <c r="P4686" s="2"/>
      <c r="Q4686" s="2"/>
    </row>
    <row r="4687" spans="1:17" x14ac:dyDescent="0.25">
      <c r="A4687" t="s">
        <v>5921</v>
      </c>
      <c r="B4687" s="1">
        <v>43638</v>
      </c>
      <c r="C4687" s="1">
        <v>43644</v>
      </c>
      <c r="D4687" t="s">
        <v>14</v>
      </c>
      <c r="E4687" t="s">
        <v>4174</v>
      </c>
      <c r="F4687">
        <v>0</v>
      </c>
      <c r="G4687">
        <v>10000000</v>
      </c>
      <c r="H4687">
        <v>0</v>
      </c>
      <c r="I4687">
        <v>0</v>
      </c>
      <c r="J4687">
        <v>0</v>
      </c>
      <c r="K4687">
        <v>27.585999999999999</v>
      </c>
      <c r="L4687" t="s">
        <v>54</v>
      </c>
      <c r="M4687" s="2">
        <v>275860000</v>
      </c>
      <c r="N4687" s="2" t="str">
        <f>VLOOKUP(Tabla1[[#This Row],[nemo]],'Nemos y clasificaciones'!$A$2:$B$5000,2,FALSE)</f>
        <v>CFI</v>
      </c>
      <c r="O4687" s="2" t="str">
        <f>VLOOKUP(Tabla1[[#This Row],[nemo]],'Nemos y clasificaciones'!$A$1:$C$3000,3,FALSE)</f>
        <v>CFI</v>
      </c>
      <c r="P4687" s="2"/>
      <c r="Q4687" s="2"/>
    </row>
    <row r="4688" spans="1:17" x14ac:dyDescent="0.25">
      <c r="A4688" t="s">
        <v>9342</v>
      </c>
      <c r="B4688" s="1">
        <v>42900</v>
      </c>
      <c r="C4688" s="1">
        <v>42906</v>
      </c>
      <c r="D4688" t="s">
        <v>14</v>
      </c>
      <c r="E4688" t="s">
        <v>4174</v>
      </c>
      <c r="F4688">
        <v>0</v>
      </c>
      <c r="G4688">
        <v>1000000</v>
      </c>
      <c r="H4688">
        <v>0</v>
      </c>
      <c r="I4688">
        <v>0</v>
      </c>
      <c r="J4688">
        <v>0</v>
      </c>
      <c r="K4688">
        <v>24.126999999999999</v>
      </c>
      <c r="L4688" t="s">
        <v>54</v>
      </c>
      <c r="M4688" s="2">
        <v>24127000</v>
      </c>
      <c r="N4688" s="2" t="str">
        <f>VLOOKUP(Tabla1[[#This Row],[nemo]],'Nemos y clasificaciones'!$A$2:$B$5000,2,FALSE)</f>
        <v>CFI</v>
      </c>
      <c r="O4688" s="2" t="str">
        <f>VLOOKUP(Tabla1[[#This Row],[nemo]],'Nemos y clasificaciones'!$A$1:$C$3000,3,FALSE)</f>
        <v>CFI</v>
      </c>
      <c r="P4688" s="2"/>
      <c r="Q4688" s="2"/>
    </row>
    <row r="4689" spans="1:19" x14ac:dyDescent="0.25">
      <c r="A4689" t="s">
        <v>7848</v>
      </c>
      <c r="B4689" s="1">
        <v>43270</v>
      </c>
      <c r="C4689" s="1">
        <v>43276</v>
      </c>
      <c r="D4689" t="s">
        <v>14</v>
      </c>
      <c r="E4689" t="s">
        <v>4174</v>
      </c>
      <c r="F4689">
        <v>0</v>
      </c>
      <c r="G4689">
        <v>1000000</v>
      </c>
      <c r="H4689">
        <v>0</v>
      </c>
      <c r="I4689">
        <v>0</v>
      </c>
      <c r="J4689">
        <v>0</v>
      </c>
      <c r="K4689">
        <v>14.803000000000001</v>
      </c>
      <c r="L4689" t="s">
        <v>54</v>
      </c>
      <c r="M4689" s="2">
        <v>14803000</v>
      </c>
      <c r="N4689" s="2" t="str">
        <f>VLOOKUP(Tabla1[[#This Row],[nemo]],'Nemos y clasificaciones'!$A$2:$B$5000,2,FALSE)</f>
        <v>CFI</v>
      </c>
      <c r="O4689" s="2" t="str">
        <f>VLOOKUP(Tabla1[[#This Row],[nemo]],'Nemos y clasificaciones'!$A$1:$C$3000,3,FALSE)</f>
        <v>CFI</v>
      </c>
      <c r="P4689" s="2"/>
      <c r="Q4689" s="2"/>
    </row>
    <row r="4690" spans="1:19" x14ac:dyDescent="0.25">
      <c r="A4690" t="s">
        <v>4027</v>
      </c>
      <c r="B4690" s="1">
        <v>43995</v>
      </c>
      <c r="C4690" s="1">
        <v>44001</v>
      </c>
      <c r="D4690" t="s">
        <v>14</v>
      </c>
      <c r="E4690" t="s">
        <v>1226</v>
      </c>
      <c r="F4690">
        <v>0</v>
      </c>
      <c r="G4690">
        <v>500000000</v>
      </c>
      <c r="H4690">
        <v>0</v>
      </c>
      <c r="I4690">
        <v>0</v>
      </c>
      <c r="J4690">
        <v>0</v>
      </c>
      <c r="K4690">
        <v>763.20699999999999</v>
      </c>
      <c r="L4690" t="s">
        <v>19</v>
      </c>
      <c r="M4690" s="2">
        <v>381603500000</v>
      </c>
      <c r="N4690" s="2" t="str">
        <f>VLOOKUP(Tabla1[[#This Row],[nemo]],'Nemos y clasificaciones'!$A$2:$B$5000,2,FALSE)</f>
        <v>CFI</v>
      </c>
      <c r="O4690" s="2" t="str">
        <f>VLOOKUP(Tabla1[[#This Row],[nemo]],'Nemos y clasificaciones'!$A$1:$C$3000,3,FALSE)</f>
        <v>CFI</v>
      </c>
      <c r="P4690" s="2"/>
      <c r="Q4690" s="2"/>
      <c r="R4690" t="s">
        <v>12076</v>
      </c>
      <c r="S4690">
        <f>COUNTIFS($M$2:$M$12616,"&gt;=0",$M$2:$M$12616,"&lt;100")</f>
        <v>83</v>
      </c>
    </row>
    <row r="4691" spans="1:19" x14ac:dyDescent="0.25">
      <c r="A4691" t="s">
        <v>7884</v>
      </c>
      <c r="B4691" s="1">
        <v>43266</v>
      </c>
      <c r="C4691" s="1">
        <v>43272</v>
      </c>
      <c r="D4691" t="s">
        <v>21</v>
      </c>
      <c r="E4691" t="s">
        <v>1226</v>
      </c>
      <c r="F4691">
        <v>0</v>
      </c>
      <c r="G4691">
        <v>500000000</v>
      </c>
      <c r="H4691">
        <v>0</v>
      </c>
      <c r="I4691">
        <v>0</v>
      </c>
      <c r="J4691">
        <v>0</v>
      </c>
      <c r="K4691">
        <v>2.4660000000000002</v>
      </c>
      <c r="L4691" t="s">
        <v>16</v>
      </c>
      <c r="M4691" s="2">
        <v>1233000000</v>
      </c>
      <c r="N4691" s="2" t="str">
        <f>VLOOKUP(Tabla1[[#This Row],[nemo]],'Nemos y clasificaciones'!$A$2:$B$5000,2,FALSE)</f>
        <v>CFI</v>
      </c>
      <c r="O4691" s="2" t="str">
        <f>VLOOKUP(Tabla1[[#This Row],[nemo]],'Nemos y clasificaciones'!$A$1:$C$3000,3,FALSE)</f>
        <v>CFI</v>
      </c>
      <c r="P4691" s="2"/>
      <c r="Q4691" s="2"/>
    </row>
    <row r="4692" spans="1:19" x14ac:dyDescent="0.25">
      <c r="A4692" t="s">
        <v>8214</v>
      </c>
      <c r="B4692" s="1">
        <v>43228</v>
      </c>
      <c r="C4692" s="1">
        <v>43234</v>
      </c>
      <c r="D4692" t="s">
        <v>14</v>
      </c>
      <c r="E4692" t="s">
        <v>1837</v>
      </c>
      <c r="F4692">
        <v>0</v>
      </c>
      <c r="G4692">
        <v>223062717</v>
      </c>
      <c r="H4692">
        <v>0</v>
      </c>
      <c r="I4692">
        <v>0</v>
      </c>
      <c r="J4692">
        <v>0</v>
      </c>
      <c r="K4692">
        <v>0.14599999999999999</v>
      </c>
      <c r="L4692" t="s">
        <v>23</v>
      </c>
      <c r="M4692" s="2">
        <v>32567156.682</v>
      </c>
      <c r="N4692" s="2" t="str">
        <f>VLOOKUP(Tabla1[[#This Row],[nemo]],'Nemos y clasificaciones'!$A$2:$B$5000,2,FALSE)</f>
        <v>INVERSIONES AGRICOLAS Y COMERCIALES S.A.</v>
      </c>
      <c r="O4692" s="2" t="str">
        <f>VLOOKUP(Tabla1[[#This Row],[nemo]],'Nemos y clasificaciones'!$A$1:$C$3000,3,FALSE)</f>
        <v>Alimentos, bebidas y tabaco</v>
      </c>
      <c r="P4692" s="2"/>
      <c r="Q4692" s="2"/>
    </row>
    <row r="4693" spans="1:19" x14ac:dyDescent="0.25">
      <c r="A4693" t="s">
        <v>1225</v>
      </c>
      <c r="B4693" s="1">
        <v>44359</v>
      </c>
      <c r="C4693" s="1">
        <v>44365</v>
      </c>
      <c r="D4693" t="s">
        <v>21</v>
      </c>
      <c r="E4693" t="s">
        <v>1226</v>
      </c>
      <c r="F4693">
        <v>0</v>
      </c>
      <c r="G4693">
        <v>500000000</v>
      </c>
      <c r="H4693">
        <v>0</v>
      </c>
      <c r="I4693">
        <v>0</v>
      </c>
      <c r="J4693">
        <v>0</v>
      </c>
      <c r="K4693">
        <v>1.855</v>
      </c>
      <c r="L4693" t="s">
        <v>16</v>
      </c>
      <c r="M4693" s="2">
        <v>927500000</v>
      </c>
      <c r="N4693" s="2" t="str">
        <f>VLOOKUP(Tabla1[[#This Row],[nemo]],'Nemos y clasificaciones'!$A$2:$B$5000,2,FALSE)</f>
        <v>CFI</v>
      </c>
      <c r="O4693" s="2" t="str">
        <f>VLOOKUP(Tabla1[[#This Row],[nemo]],'Nemos y clasificaciones'!$A$1:$C$3000,3,FALSE)</f>
        <v>CFI</v>
      </c>
      <c r="P4693" s="2"/>
      <c r="Q4693" s="2"/>
    </row>
    <row r="4694" spans="1:19" x14ac:dyDescent="0.25">
      <c r="A4694" t="s">
        <v>4028</v>
      </c>
      <c r="B4694" s="1">
        <v>43995</v>
      </c>
      <c r="C4694" s="1">
        <v>44001</v>
      </c>
      <c r="D4694" t="s">
        <v>14</v>
      </c>
      <c r="E4694" t="s">
        <v>1224</v>
      </c>
      <c r="F4694">
        <v>0</v>
      </c>
      <c r="G4694">
        <v>500000000</v>
      </c>
      <c r="H4694">
        <v>0</v>
      </c>
      <c r="I4694">
        <v>0</v>
      </c>
      <c r="J4694">
        <v>0</v>
      </c>
      <c r="K4694">
        <v>704.54600000000005</v>
      </c>
      <c r="L4694" t="s">
        <v>19</v>
      </c>
      <c r="M4694" s="2">
        <v>352273000000</v>
      </c>
      <c r="N4694" s="2" t="str">
        <f>VLOOKUP(Tabla1[[#This Row],[nemo]],'Nemos y clasificaciones'!$A$2:$B$5000,2,FALSE)</f>
        <v>CFI</v>
      </c>
      <c r="O4694" s="2" t="str">
        <f>VLOOKUP(Tabla1[[#This Row],[nemo]],'Nemos y clasificaciones'!$A$1:$C$3000,3,FALSE)</f>
        <v>CFI</v>
      </c>
      <c r="P4694" s="2"/>
      <c r="Q4694" s="2"/>
      <c r="R4694" t="s">
        <v>12074</v>
      </c>
      <c r="S4694">
        <f>COUNTIFS($M$2:$M$12616,"&gt;=10000",$M$2:$M$12616,"&lt;100000")</f>
        <v>3487</v>
      </c>
    </row>
    <row r="4695" spans="1:19" x14ac:dyDescent="0.25">
      <c r="A4695" t="s">
        <v>7885</v>
      </c>
      <c r="B4695" s="1">
        <v>43266</v>
      </c>
      <c r="C4695" s="1">
        <v>43272</v>
      </c>
      <c r="D4695" t="s">
        <v>21</v>
      </c>
      <c r="E4695" t="s">
        <v>1224</v>
      </c>
      <c r="F4695">
        <v>0</v>
      </c>
      <c r="G4695">
        <v>500000000</v>
      </c>
      <c r="H4695">
        <v>0</v>
      </c>
      <c r="I4695">
        <v>0</v>
      </c>
      <c r="J4695">
        <v>0</v>
      </c>
      <c r="K4695">
        <v>2.2519999999999998</v>
      </c>
      <c r="L4695" t="s">
        <v>16</v>
      </c>
      <c r="M4695" s="2">
        <v>1126000000</v>
      </c>
      <c r="N4695" s="2" t="str">
        <f>VLOOKUP(Tabla1[[#This Row],[nemo]],'Nemos y clasificaciones'!$A$2:$B$5000,2,FALSE)</f>
        <v>CFI</v>
      </c>
      <c r="O4695" s="2" t="str">
        <f>VLOOKUP(Tabla1[[#This Row],[nemo]],'Nemos y clasificaciones'!$A$1:$C$3000,3,FALSE)</f>
        <v>CFI</v>
      </c>
      <c r="P4695" s="2"/>
      <c r="Q4695" s="2"/>
    </row>
    <row r="4696" spans="1:19" x14ac:dyDescent="0.25">
      <c r="A4696" t="s">
        <v>1223</v>
      </c>
      <c r="B4696" s="1">
        <v>44359</v>
      </c>
      <c r="C4696" s="1">
        <v>44365</v>
      </c>
      <c r="D4696" t="s">
        <v>21</v>
      </c>
      <c r="E4696" t="s">
        <v>1224</v>
      </c>
      <c r="F4696">
        <v>0</v>
      </c>
      <c r="G4696">
        <v>500000000</v>
      </c>
      <c r="H4696">
        <v>0</v>
      </c>
      <c r="I4696">
        <v>0</v>
      </c>
      <c r="J4696">
        <v>0</v>
      </c>
      <c r="K4696">
        <v>1.7170000000000001</v>
      </c>
      <c r="L4696" t="s">
        <v>16</v>
      </c>
      <c r="M4696" s="2">
        <v>858500000</v>
      </c>
      <c r="N4696" s="2" t="str">
        <f>VLOOKUP(Tabla1[[#This Row],[nemo]],'Nemos y clasificaciones'!$A$2:$B$5000,2,FALSE)</f>
        <v>CFI</v>
      </c>
      <c r="O4696" s="2" t="str">
        <f>VLOOKUP(Tabla1[[#This Row],[nemo]],'Nemos y clasificaciones'!$A$1:$C$3000,3,FALSE)</f>
        <v>CFI</v>
      </c>
      <c r="P4696" s="2"/>
      <c r="Q4696" s="2"/>
    </row>
    <row r="4697" spans="1:19" x14ac:dyDescent="0.25">
      <c r="A4697" t="s">
        <v>4451</v>
      </c>
      <c r="B4697" s="1">
        <v>43953</v>
      </c>
      <c r="C4697" s="1">
        <v>43959</v>
      </c>
      <c r="D4697" t="s">
        <v>21</v>
      </c>
      <c r="E4697" t="s">
        <v>4452</v>
      </c>
      <c r="F4697">
        <v>0</v>
      </c>
      <c r="G4697">
        <v>10000000</v>
      </c>
      <c r="H4697">
        <v>0</v>
      </c>
      <c r="I4697">
        <v>0</v>
      </c>
      <c r="J4697">
        <v>0</v>
      </c>
      <c r="K4697">
        <v>1.0999999999999999E-2</v>
      </c>
      <c r="L4697" t="s">
        <v>23</v>
      </c>
      <c r="M4697" s="2">
        <v>110000</v>
      </c>
      <c r="N4697" s="2" t="str">
        <f>VLOOKUP(Tabla1[[#This Row],[nemo]],'Nemos y clasificaciones'!$A$2:$B$5000,2,FALSE)</f>
        <v>CFI</v>
      </c>
      <c r="O4697" s="2" t="str">
        <f>VLOOKUP(Tabla1[[#This Row],[nemo]],'Nemos y clasificaciones'!$A$1:$C$3000,3,FALSE)</f>
        <v>CFI</v>
      </c>
      <c r="P4697" s="2"/>
      <c r="Q4697" s="2"/>
    </row>
    <row r="4698" spans="1:19" x14ac:dyDescent="0.25">
      <c r="A4698" t="s">
        <v>1505</v>
      </c>
      <c r="B4698" s="1">
        <v>44352</v>
      </c>
      <c r="C4698" s="1">
        <v>44358</v>
      </c>
      <c r="D4698" t="s">
        <v>14</v>
      </c>
      <c r="E4698" t="s">
        <v>1506</v>
      </c>
      <c r="F4698">
        <v>0</v>
      </c>
      <c r="G4698">
        <v>10000000</v>
      </c>
      <c r="H4698">
        <v>0</v>
      </c>
      <c r="I4698">
        <v>0</v>
      </c>
      <c r="J4698">
        <v>0</v>
      </c>
      <c r="K4698">
        <v>55.64</v>
      </c>
      <c r="L4698" t="s">
        <v>54</v>
      </c>
      <c r="M4698" s="2">
        <v>556400000</v>
      </c>
      <c r="N4698" s="2" t="str">
        <f>VLOOKUP(Tabla1[[#This Row],[nemo]],'Nemos y clasificaciones'!$A$2:$B$5000,2,FALSE)</f>
        <v>CFI</v>
      </c>
      <c r="O4698" s="2" t="str">
        <f>VLOOKUP(Tabla1[[#This Row],[nemo]],'Nemos y clasificaciones'!$A$1:$C$3000,3,FALSE)</f>
        <v>CFI</v>
      </c>
      <c r="P4698" s="2"/>
      <c r="Q4698" s="2"/>
    </row>
    <row r="4699" spans="1:19" x14ac:dyDescent="0.25">
      <c r="A4699" t="s">
        <v>3757</v>
      </c>
      <c r="B4699" s="1">
        <v>44005</v>
      </c>
      <c r="C4699" s="1">
        <v>44012</v>
      </c>
      <c r="D4699" t="s">
        <v>14</v>
      </c>
      <c r="E4699" t="s">
        <v>1506</v>
      </c>
      <c r="F4699">
        <v>0</v>
      </c>
      <c r="G4699">
        <v>10000000</v>
      </c>
      <c r="H4699">
        <v>0</v>
      </c>
      <c r="I4699">
        <v>0</v>
      </c>
      <c r="J4699">
        <v>0</v>
      </c>
      <c r="K4699">
        <v>0.503</v>
      </c>
      <c r="L4699" t="s">
        <v>23</v>
      </c>
      <c r="M4699" s="2">
        <v>5030000</v>
      </c>
      <c r="N4699" s="2" t="str">
        <f>VLOOKUP(Tabla1[[#This Row],[nemo]],'Nemos y clasificaciones'!$A$2:$B$5000,2,FALSE)</f>
        <v>CFI</v>
      </c>
      <c r="O4699" s="2" t="str">
        <f>VLOOKUP(Tabla1[[#This Row],[nemo]],'Nemos y clasificaciones'!$A$1:$C$3000,3,FALSE)</f>
        <v>CFI</v>
      </c>
      <c r="P4699" s="2"/>
      <c r="Q4699" s="2"/>
    </row>
    <row r="4700" spans="1:19" x14ac:dyDescent="0.25">
      <c r="A4700" t="s">
        <v>1507</v>
      </c>
      <c r="B4700" s="1">
        <v>44352</v>
      </c>
      <c r="C4700" s="1">
        <v>44358</v>
      </c>
      <c r="D4700" t="s">
        <v>14</v>
      </c>
      <c r="E4700" t="s">
        <v>1508</v>
      </c>
      <c r="F4700">
        <v>0</v>
      </c>
      <c r="G4700">
        <v>10000000</v>
      </c>
      <c r="H4700">
        <v>0</v>
      </c>
      <c r="I4700">
        <v>0</v>
      </c>
      <c r="J4700">
        <v>0</v>
      </c>
      <c r="K4700">
        <v>56.601999999999997</v>
      </c>
      <c r="L4700" t="s">
        <v>54</v>
      </c>
      <c r="M4700" s="2">
        <v>566020000</v>
      </c>
      <c r="N4700" s="2" t="str">
        <f>VLOOKUP(Tabla1[[#This Row],[nemo]],'Nemos y clasificaciones'!$A$2:$B$5000,2,FALSE)</f>
        <v>CFI</v>
      </c>
      <c r="O4700" s="2" t="str">
        <f>VLOOKUP(Tabla1[[#This Row],[nemo]],'Nemos y clasificaciones'!$A$1:$C$3000,3,FALSE)</f>
        <v>CFI</v>
      </c>
      <c r="P4700" s="2"/>
      <c r="Q4700" s="2"/>
    </row>
    <row r="4701" spans="1:19" x14ac:dyDescent="0.25">
      <c r="A4701" t="s">
        <v>6513</v>
      </c>
      <c r="B4701" s="1">
        <v>43588</v>
      </c>
      <c r="C4701" s="1">
        <v>43594</v>
      </c>
      <c r="D4701" t="s">
        <v>14</v>
      </c>
      <c r="E4701" t="s">
        <v>6512</v>
      </c>
      <c r="F4701">
        <v>0</v>
      </c>
      <c r="G4701">
        <v>804681783</v>
      </c>
      <c r="H4701">
        <v>0</v>
      </c>
      <c r="I4701">
        <v>0</v>
      </c>
      <c r="J4701">
        <v>0</v>
      </c>
      <c r="K4701">
        <v>0.04</v>
      </c>
      <c r="L4701" t="s">
        <v>23</v>
      </c>
      <c r="M4701" s="2">
        <v>32187271.32</v>
      </c>
      <c r="N4701" s="2" t="str">
        <f>VLOOKUP(Tabla1[[#This Row],[nemo]],'Nemos y clasificaciones'!$A$2:$B$5000,2,FALSE)</f>
        <v>BANMEDICA S.A.</v>
      </c>
      <c r="O4701" s="2" t="str">
        <f>VLOOKUP(Tabla1[[#This Row],[nemo]],'Nemos y clasificaciones'!$A$1:$C$3000,3,FALSE)</f>
        <v>Servicios de salud</v>
      </c>
      <c r="P4701" s="2"/>
      <c r="Q4701" s="2"/>
    </row>
    <row r="4702" spans="1:19" x14ac:dyDescent="0.25">
      <c r="A4702" t="s">
        <v>3756</v>
      </c>
      <c r="B4702" s="1">
        <v>44005</v>
      </c>
      <c r="C4702" s="1">
        <v>44012</v>
      </c>
      <c r="D4702" t="s">
        <v>14</v>
      </c>
      <c r="E4702" t="s">
        <v>1508</v>
      </c>
      <c r="F4702">
        <v>0</v>
      </c>
      <c r="G4702">
        <v>10000000</v>
      </c>
      <c r="H4702">
        <v>0</v>
      </c>
      <c r="I4702">
        <v>0</v>
      </c>
      <c r="J4702">
        <v>0</v>
      </c>
      <c r="K4702">
        <v>0.50600000000000001</v>
      </c>
      <c r="L4702" t="s">
        <v>23</v>
      </c>
      <c r="M4702" s="2">
        <v>5060000</v>
      </c>
      <c r="N4702" s="2" t="str">
        <f>VLOOKUP(Tabla1[[#This Row],[nemo]],'Nemos y clasificaciones'!$A$2:$B$5000,2,FALSE)</f>
        <v>CFI</v>
      </c>
      <c r="O4702" s="2" t="str">
        <f>VLOOKUP(Tabla1[[#This Row],[nemo]],'Nemos y clasificaciones'!$A$1:$C$3000,3,FALSE)</f>
        <v>CFI</v>
      </c>
      <c r="P4702" s="2"/>
      <c r="Q4702" s="2"/>
    </row>
    <row r="4703" spans="1:19" x14ac:dyDescent="0.25">
      <c r="A4703" t="s">
        <v>1509</v>
      </c>
      <c r="B4703" s="1">
        <v>44352</v>
      </c>
      <c r="C4703" s="1">
        <v>44358</v>
      </c>
      <c r="D4703" t="s">
        <v>14</v>
      </c>
      <c r="E4703" t="s">
        <v>1510</v>
      </c>
      <c r="F4703">
        <v>0</v>
      </c>
      <c r="G4703">
        <v>10000000</v>
      </c>
      <c r="H4703">
        <v>0</v>
      </c>
      <c r="I4703">
        <v>0</v>
      </c>
      <c r="J4703">
        <v>0</v>
      </c>
      <c r="K4703">
        <v>55.906999999999996</v>
      </c>
      <c r="L4703" t="s">
        <v>54</v>
      </c>
      <c r="M4703" s="2">
        <v>559070000</v>
      </c>
      <c r="N4703" s="2" t="str">
        <f>VLOOKUP(Tabla1[[#This Row],[nemo]],'Nemos y clasificaciones'!$A$2:$B$5000,2,FALSE)</f>
        <v>CFI</v>
      </c>
      <c r="O4703" s="2" t="str">
        <f>VLOOKUP(Tabla1[[#This Row],[nemo]],'Nemos y clasificaciones'!$A$1:$C$3000,3,FALSE)</f>
        <v>CFI</v>
      </c>
      <c r="P4703" s="2"/>
      <c r="Q4703" s="2"/>
    </row>
    <row r="4704" spans="1:19" x14ac:dyDescent="0.25">
      <c r="A4704" t="s">
        <v>3755</v>
      </c>
      <c r="B4704" s="1">
        <v>44005</v>
      </c>
      <c r="C4704" s="1">
        <v>44012</v>
      </c>
      <c r="D4704" t="s">
        <v>14</v>
      </c>
      <c r="E4704" t="s">
        <v>1510</v>
      </c>
      <c r="F4704">
        <v>0</v>
      </c>
      <c r="G4704">
        <v>10000000</v>
      </c>
      <c r="H4704">
        <v>0</v>
      </c>
      <c r="I4704">
        <v>0</v>
      </c>
      <c r="J4704">
        <v>0</v>
      </c>
      <c r="K4704">
        <v>0.504</v>
      </c>
      <c r="L4704" t="s">
        <v>23</v>
      </c>
      <c r="M4704" s="2">
        <v>5040000</v>
      </c>
      <c r="N4704" s="2" t="str">
        <f>VLOOKUP(Tabla1[[#This Row],[nemo]],'Nemos y clasificaciones'!$A$2:$B$5000,2,FALSE)</f>
        <v>CFI</v>
      </c>
      <c r="O4704" s="2" t="str">
        <f>VLOOKUP(Tabla1[[#This Row],[nemo]],'Nemos y clasificaciones'!$A$1:$C$3000,3,FALSE)</f>
        <v>CFI</v>
      </c>
      <c r="P4704" s="2"/>
      <c r="Q4704" s="2"/>
    </row>
    <row r="4705" spans="1:17" x14ac:dyDescent="0.25">
      <c r="A4705" t="s">
        <v>3173</v>
      </c>
      <c r="B4705" s="1">
        <v>44146</v>
      </c>
      <c r="C4705" s="1">
        <v>44152</v>
      </c>
      <c r="D4705" t="s">
        <v>14</v>
      </c>
      <c r="E4705" t="s">
        <v>3174</v>
      </c>
      <c r="F4705">
        <v>0</v>
      </c>
      <c r="G4705">
        <v>10000000</v>
      </c>
      <c r="H4705">
        <v>0</v>
      </c>
      <c r="I4705">
        <v>0</v>
      </c>
      <c r="J4705">
        <v>0</v>
      </c>
      <c r="K4705">
        <v>304.02800000000002</v>
      </c>
      <c r="L4705" t="s">
        <v>19</v>
      </c>
      <c r="M4705" s="2">
        <v>3040280000</v>
      </c>
      <c r="N4705" s="2" t="str">
        <f>VLOOKUP(Tabla1[[#This Row],[nemo]],'Nemos y clasificaciones'!$A$2:$B$5000,2,FALSE)</f>
        <v>CFI</v>
      </c>
      <c r="O4705" s="2" t="str">
        <f>VLOOKUP(Tabla1[[#This Row],[nemo]],'Nemos y clasificaciones'!$A$1:$C$3000,3,FALSE)</f>
        <v>CFI</v>
      </c>
      <c r="P4705" s="2"/>
      <c r="Q4705" s="2"/>
    </row>
    <row r="4706" spans="1:17" x14ac:dyDescent="0.25">
      <c r="A4706" t="s">
        <v>4638</v>
      </c>
      <c r="B4706" s="1">
        <v>43928</v>
      </c>
      <c r="C4706" s="1">
        <v>43936</v>
      </c>
      <c r="D4706" t="s">
        <v>14</v>
      </c>
      <c r="E4706" t="s">
        <v>3174</v>
      </c>
      <c r="F4706">
        <v>0</v>
      </c>
      <c r="G4706">
        <v>10000000</v>
      </c>
      <c r="H4706">
        <v>0</v>
      </c>
      <c r="I4706">
        <v>0</v>
      </c>
      <c r="J4706">
        <v>0</v>
      </c>
      <c r="K4706">
        <v>171.672</v>
      </c>
      <c r="L4706" t="s">
        <v>19</v>
      </c>
      <c r="M4706" s="2">
        <v>1716720000</v>
      </c>
      <c r="N4706" s="2" t="str">
        <f>VLOOKUP(Tabla1[[#This Row],[nemo]],'Nemos y clasificaciones'!$A$2:$B$5000,2,FALSE)</f>
        <v>CFI</v>
      </c>
      <c r="O4706" s="2" t="str">
        <f>VLOOKUP(Tabla1[[#This Row],[nemo]],'Nemos y clasificaciones'!$A$1:$C$3000,3,FALSE)</f>
        <v>CFI</v>
      </c>
      <c r="P4706" s="2"/>
      <c r="Q4706" s="2"/>
    </row>
    <row r="4707" spans="1:17" x14ac:dyDescent="0.25">
      <c r="A4707" t="s">
        <v>5405</v>
      </c>
      <c r="B4707" s="1">
        <v>43777</v>
      </c>
      <c r="C4707" s="1">
        <v>43783</v>
      </c>
      <c r="D4707" t="s">
        <v>14</v>
      </c>
      <c r="E4707" t="s">
        <v>3174</v>
      </c>
      <c r="F4707">
        <v>0</v>
      </c>
      <c r="G4707">
        <v>10000000</v>
      </c>
      <c r="H4707">
        <v>0</v>
      </c>
      <c r="I4707">
        <v>0</v>
      </c>
      <c r="J4707">
        <v>0</v>
      </c>
      <c r="K4707">
        <v>151.505</v>
      </c>
      <c r="L4707" t="s">
        <v>19</v>
      </c>
      <c r="M4707" s="2">
        <v>1515050000</v>
      </c>
      <c r="N4707" s="2" t="str">
        <f>VLOOKUP(Tabla1[[#This Row],[nemo]],'Nemos y clasificaciones'!$A$2:$B$5000,2,FALSE)</f>
        <v>CFI</v>
      </c>
      <c r="O4707" s="2" t="str">
        <f>VLOOKUP(Tabla1[[#This Row],[nemo]],'Nemos y clasificaciones'!$A$1:$C$3000,3,FALSE)</f>
        <v>CFI</v>
      </c>
      <c r="P4707" s="2"/>
      <c r="Q4707" s="2"/>
    </row>
    <row r="4708" spans="1:17" x14ac:dyDescent="0.25">
      <c r="A4708" t="s">
        <v>9311</v>
      </c>
      <c r="B4708" s="1">
        <v>42903</v>
      </c>
      <c r="C4708" s="1">
        <v>42909</v>
      </c>
      <c r="D4708" t="s">
        <v>21</v>
      </c>
      <c r="E4708" t="s">
        <v>9312</v>
      </c>
      <c r="F4708">
        <v>0</v>
      </c>
      <c r="G4708">
        <v>5178153</v>
      </c>
      <c r="H4708">
        <v>0</v>
      </c>
      <c r="I4708">
        <v>0</v>
      </c>
      <c r="J4708">
        <v>0</v>
      </c>
      <c r="K4708">
        <v>0.97399999999999998</v>
      </c>
      <c r="L4708" t="s">
        <v>23</v>
      </c>
      <c r="M4708" s="2">
        <v>5043521.0219999999</v>
      </c>
      <c r="N4708" s="2" t="str">
        <f>VLOOKUP(Tabla1[[#This Row],[nemo]],'Nemos y clasificaciones'!$A$2:$B$5000,2,FALSE)</f>
        <v>CFI</v>
      </c>
      <c r="O4708" s="2" t="str">
        <f>VLOOKUP(Tabla1[[#This Row],[nemo]],'Nemos y clasificaciones'!$A$1:$C$3000,3,FALSE)</f>
        <v>CFI</v>
      </c>
      <c r="P4708" s="2"/>
      <c r="Q4708" s="2"/>
    </row>
    <row r="4709" spans="1:17" x14ac:dyDescent="0.25">
      <c r="A4709" t="s">
        <v>9309</v>
      </c>
      <c r="B4709" s="1">
        <v>42903</v>
      </c>
      <c r="C4709" s="1">
        <v>42909</v>
      </c>
      <c r="D4709" t="s">
        <v>21</v>
      </c>
      <c r="E4709" t="s">
        <v>9310</v>
      </c>
      <c r="F4709">
        <v>0</v>
      </c>
      <c r="G4709">
        <v>1000000</v>
      </c>
      <c r="H4709">
        <v>0</v>
      </c>
      <c r="I4709">
        <v>0</v>
      </c>
      <c r="J4709">
        <v>0</v>
      </c>
      <c r="K4709">
        <v>18.364999999999998</v>
      </c>
      <c r="L4709" t="s">
        <v>54</v>
      </c>
      <c r="M4709" s="2">
        <v>18365000</v>
      </c>
      <c r="N4709" s="2" t="str">
        <f>VLOOKUP(Tabla1[[#This Row],[nemo]],'Nemos y clasificaciones'!$A$2:$B$5000,2,FALSE)</f>
        <v>CFI</v>
      </c>
      <c r="O4709" s="2" t="str">
        <f>VLOOKUP(Tabla1[[#This Row],[nemo]],'Nemos y clasificaciones'!$A$1:$C$3000,3,FALSE)</f>
        <v>CFI</v>
      </c>
      <c r="P4709" s="2"/>
      <c r="Q4709" s="2"/>
    </row>
    <row r="4710" spans="1:17" x14ac:dyDescent="0.25">
      <c r="A4710" t="s">
        <v>2431</v>
      </c>
      <c r="B4710" s="1">
        <v>44273</v>
      </c>
      <c r="C4710" s="1">
        <v>44279</v>
      </c>
      <c r="D4710" t="s">
        <v>86</v>
      </c>
      <c r="E4710" t="s">
        <v>559</v>
      </c>
      <c r="F4710">
        <v>0</v>
      </c>
      <c r="G4710">
        <v>10000000</v>
      </c>
      <c r="H4710">
        <v>0</v>
      </c>
      <c r="I4710">
        <v>0</v>
      </c>
      <c r="J4710">
        <v>0</v>
      </c>
      <c r="K4710">
        <v>21.866</v>
      </c>
      <c r="L4710" t="s">
        <v>54</v>
      </c>
      <c r="M4710" s="2">
        <v>218660000</v>
      </c>
      <c r="N4710" s="2" t="str">
        <f>VLOOKUP(Tabla1[[#This Row],[nemo]],'Nemos y clasificaciones'!$A$2:$B$5000,2,FALSE)</f>
        <v>CFI</v>
      </c>
      <c r="O4710" s="2" t="str">
        <f>VLOOKUP(Tabla1[[#This Row],[nemo]],'Nemos y clasificaciones'!$A$1:$C$3000,3,FALSE)</f>
        <v>CFI</v>
      </c>
      <c r="P4710" s="2"/>
      <c r="Q4710" s="2"/>
    </row>
    <row r="4711" spans="1:17" x14ac:dyDescent="0.25">
      <c r="A4711" t="s">
        <v>3676</v>
      </c>
      <c r="B4711" s="1">
        <v>44019</v>
      </c>
      <c r="C4711" s="1">
        <v>44025</v>
      </c>
      <c r="D4711" t="s">
        <v>86</v>
      </c>
      <c r="E4711" t="s">
        <v>559</v>
      </c>
      <c r="F4711">
        <v>0</v>
      </c>
      <c r="G4711">
        <v>10000000</v>
      </c>
      <c r="H4711">
        <v>0</v>
      </c>
      <c r="I4711">
        <v>0</v>
      </c>
      <c r="J4711">
        <v>0</v>
      </c>
      <c r="K4711">
        <v>20.477</v>
      </c>
      <c r="L4711" t="s">
        <v>54</v>
      </c>
      <c r="M4711" s="2">
        <v>204770000</v>
      </c>
      <c r="N4711" s="2" t="str">
        <f>VLOOKUP(Tabla1[[#This Row],[nemo]],'Nemos y clasificaciones'!$A$2:$B$5000,2,FALSE)</f>
        <v>CFI</v>
      </c>
      <c r="O4711" s="2" t="str">
        <f>VLOOKUP(Tabla1[[#This Row],[nemo]],'Nemos y clasificaciones'!$A$1:$C$3000,3,FALSE)</f>
        <v>CFI</v>
      </c>
      <c r="P4711" s="2"/>
      <c r="Q4711" s="2"/>
    </row>
    <row r="4712" spans="1:17" x14ac:dyDescent="0.25">
      <c r="A4712" t="s">
        <v>558</v>
      </c>
      <c r="B4712" s="1">
        <v>44413</v>
      </c>
      <c r="C4712" s="1">
        <v>44419</v>
      </c>
      <c r="D4712" t="s">
        <v>86</v>
      </c>
      <c r="E4712" t="s">
        <v>559</v>
      </c>
      <c r="F4712">
        <v>0</v>
      </c>
      <c r="G4712">
        <v>10000000</v>
      </c>
      <c r="H4712">
        <v>0</v>
      </c>
      <c r="I4712">
        <v>0</v>
      </c>
      <c r="J4712">
        <v>0</v>
      </c>
      <c r="K4712">
        <v>15.53</v>
      </c>
      <c r="L4712" t="s">
        <v>54</v>
      </c>
      <c r="M4712" s="2">
        <v>155300000</v>
      </c>
      <c r="N4712" s="2" t="str">
        <f>VLOOKUP(Tabla1[[#This Row],[nemo]],'Nemos y clasificaciones'!$A$2:$B$5000,2,FALSE)</f>
        <v>CFI</v>
      </c>
      <c r="O4712" s="2" t="str">
        <f>VLOOKUP(Tabla1[[#This Row],[nemo]],'Nemos y clasificaciones'!$A$1:$C$3000,3,FALSE)</f>
        <v>CFI</v>
      </c>
      <c r="P4712" s="2"/>
      <c r="Q4712" s="2"/>
    </row>
    <row r="4713" spans="1:17" x14ac:dyDescent="0.25">
      <c r="A4713" t="s">
        <v>5758</v>
      </c>
      <c r="B4713" s="1">
        <v>43690</v>
      </c>
      <c r="C4713" s="1">
        <v>43697</v>
      </c>
      <c r="D4713" t="s">
        <v>86</v>
      </c>
      <c r="E4713" t="s">
        <v>559</v>
      </c>
      <c r="F4713">
        <v>0</v>
      </c>
      <c r="G4713">
        <v>10000000</v>
      </c>
      <c r="H4713">
        <v>0</v>
      </c>
      <c r="I4713">
        <v>0</v>
      </c>
      <c r="J4713">
        <v>0</v>
      </c>
      <c r="K4713">
        <v>9.9700000000000006</v>
      </c>
      <c r="L4713" t="s">
        <v>16</v>
      </c>
      <c r="M4713" s="2">
        <v>99700000</v>
      </c>
      <c r="N4713" s="2" t="str">
        <f>VLOOKUP(Tabla1[[#This Row],[nemo]],'Nemos y clasificaciones'!$A$2:$B$5000,2,FALSE)</f>
        <v>CFI</v>
      </c>
      <c r="O4713" s="2" t="str">
        <f>VLOOKUP(Tabla1[[#This Row],[nemo]],'Nemos y clasificaciones'!$A$1:$C$3000,3,FALSE)</f>
        <v>CFI</v>
      </c>
      <c r="P4713" s="2"/>
      <c r="Q4713" s="2"/>
    </row>
    <row r="4714" spans="1:17" x14ac:dyDescent="0.25">
      <c r="A4714" t="s">
        <v>2682</v>
      </c>
      <c r="B4714" s="1">
        <v>44210</v>
      </c>
      <c r="C4714" s="1">
        <v>44216</v>
      </c>
      <c r="D4714" t="s">
        <v>86</v>
      </c>
      <c r="E4714" t="s">
        <v>559</v>
      </c>
      <c r="F4714">
        <v>0</v>
      </c>
      <c r="G4714">
        <v>10000000</v>
      </c>
      <c r="H4714">
        <v>0</v>
      </c>
      <c r="I4714">
        <v>0</v>
      </c>
      <c r="J4714">
        <v>0</v>
      </c>
      <c r="K4714">
        <v>5.8579999999999997</v>
      </c>
      <c r="L4714" t="s">
        <v>16</v>
      </c>
      <c r="M4714" s="2">
        <v>58580000</v>
      </c>
      <c r="N4714" s="2" t="str">
        <f>VLOOKUP(Tabla1[[#This Row],[nemo]],'Nemos y clasificaciones'!$A$2:$B$5000,2,FALSE)</f>
        <v>CFI</v>
      </c>
      <c r="O4714" s="2" t="str">
        <f>VLOOKUP(Tabla1[[#This Row],[nemo]],'Nemos y clasificaciones'!$A$1:$C$3000,3,FALSE)</f>
        <v>CFI</v>
      </c>
      <c r="P4714" s="2"/>
      <c r="Q4714" s="2"/>
    </row>
    <row r="4715" spans="1:17" x14ac:dyDescent="0.25">
      <c r="A4715" t="s">
        <v>5864</v>
      </c>
      <c r="B4715" s="1">
        <v>43651</v>
      </c>
      <c r="C4715" s="1">
        <v>43657</v>
      </c>
      <c r="D4715" t="s">
        <v>86</v>
      </c>
      <c r="E4715" t="s">
        <v>559</v>
      </c>
      <c r="F4715">
        <v>0</v>
      </c>
      <c r="G4715">
        <v>10000000</v>
      </c>
      <c r="H4715">
        <v>0</v>
      </c>
      <c r="I4715">
        <v>0</v>
      </c>
      <c r="J4715">
        <v>0</v>
      </c>
      <c r="K4715">
        <v>2.645</v>
      </c>
      <c r="L4715" t="s">
        <v>16</v>
      </c>
      <c r="M4715" s="2">
        <v>26450000</v>
      </c>
      <c r="N4715" s="2" t="str">
        <f>VLOOKUP(Tabla1[[#This Row],[nemo]],'Nemos y clasificaciones'!$A$2:$B$5000,2,FALSE)</f>
        <v>CFI</v>
      </c>
      <c r="O4715" s="2" t="str">
        <f>VLOOKUP(Tabla1[[#This Row],[nemo]],'Nemos y clasificaciones'!$A$1:$C$3000,3,FALSE)</f>
        <v>CFI</v>
      </c>
      <c r="P4715" s="2"/>
      <c r="Q4715" s="2"/>
    </row>
    <row r="4716" spans="1:17" x14ac:dyDescent="0.25">
      <c r="A4716" t="s">
        <v>2245</v>
      </c>
      <c r="B4716" s="1">
        <v>44292</v>
      </c>
      <c r="C4716" s="1">
        <v>44298</v>
      </c>
      <c r="D4716" t="s">
        <v>86</v>
      </c>
      <c r="E4716" t="s">
        <v>559</v>
      </c>
      <c r="F4716">
        <v>0</v>
      </c>
      <c r="G4716">
        <v>10000000</v>
      </c>
      <c r="H4716">
        <v>0</v>
      </c>
      <c r="I4716">
        <v>0</v>
      </c>
      <c r="J4716">
        <v>0</v>
      </c>
      <c r="K4716">
        <v>0.501</v>
      </c>
      <c r="L4716" t="s">
        <v>23</v>
      </c>
      <c r="M4716" s="2">
        <v>5010000</v>
      </c>
      <c r="N4716" s="2" t="str">
        <f>VLOOKUP(Tabla1[[#This Row],[nemo]],'Nemos y clasificaciones'!$A$2:$B$5000,2,FALSE)</f>
        <v>CFI</v>
      </c>
      <c r="O4716" s="2" t="str">
        <f>VLOOKUP(Tabla1[[#This Row],[nemo]],'Nemos y clasificaciones'!$A$1:$C$3000,3,FALSE)</f>
        <v>CFI</v>
      </c>
      <c r="P4716" s="2"/>
      <c r="Q4716" s="2"/>
    </row>
    <row r="4717" spans="1:17" x14ac:dyDescent="0.25">
      <c r="A4717" t="s">
        <v>5404</v>
      </c>
      <c r="B4717" s="1">
        <v>43777</v>
      </c>
      <c r="C4717" s="1">
        <v>43783</v>
      </c>
      <c r="D4717" t="s">
        <v>86</v>
      </c>
      <c r="E4717" t="s">
        <v>559</v>
      </c>
      <c r="F4717">
        <v>0</v>
      </c>
      <c r="G4717">
        <v>10000000</v>
      </c>
      <c r="H4717">
        <v>0</v>
      </c>
      <c r="I4717">
        <v>0</v>
      </c>
      <c r="J4717">
        <v>0</v>
      </c>
      <c r="K4717">
        <v>0.253</v>
      </c>
      <c r="L4717" t="s">
        <v>23</v>
      </c>
      <c r="M4717" s="2">
        <v>2530000</v>
      </c>
      <c r="N4717" s="2" t="str">
        <f>VLOOKUP(Tabla1[[#This Row],[nemo]],'Nemos y clasificaciones'!$A$2:$B$5000,2,FALSE)</f>
        <v>CFI</v>
      </c>
      <c r="O4717" s="2" t="str">
        <f>VLOOKUP(Tabla1[[#This Row],[nemo]],'Nemos y clasificaciones'!$A$1:$C$3000,3,FALSE)</f>
        <v>CFI</v>
      </c>
      <c r="P4717" s="2"/>
      <c r="Q4717" s="2"/>
    </row>
    <row r="4718" spans="1:17" x14ac:dyDescent="0.25">
      <c r="A4718" t="s">
        <v>2664</v>
      </c>
      <c r="B4718" s="1">
        <v>44215</v>
      </c>
      <c r="C4718" s="1">
        <v>44221</v>
      </c>
      <c r="D4718" t="s">
        <v>21</v>
      </c>
      <c r="E4718" t="s">
        <v>2665</v>
      </c>
      <c r="F4718">
        <v>0</v>
      </c>
      <c r="G4718">
        <v>10000000</v>
      </c>
      <c r="H4718">
        <v>0</v>
      </c>
      <c r="I4718">
        <v>0</v>
      </c>
      <c r="J4718">
        <v>0</v>
      </c>
      <c r="K4718">
        <v>0.82299999999999995</v>
      </c>
      <c r="L4718" t="s">
        <v>23</v>
      </c>
      <c r="M4718" s="2">
        <v>8230000</v>
      </c>
      <c r="N4718" s="2" t="str">
        <f>VLOOKUP(Tabla1[[#This Row],[nemo]],'Nemos y clasificaciones'!$A$2:$B$5000,2,FALSE)</f>
        <v>CFI</v>
      </c>
      <c r="O4718" s="2" t="str">
        <f>VLOOKUP(Tabla1[[#This Row],[nemo]],'Nemos y clasificaciones'!$A$1:$C$3000,3,FALSE)</f>
        <v>CFI</v>
      </c>
      <c r="P4718" s="2"/>
      <c r="Q4718" s="2"/>
    </row>
    <row r="4719" spans="1:17" x14ac:dyDescent="0.25">
      <c r="A4719" t="s">
        <v>7917</v>
      </c>
      <c r="B4719" s="1">
        <v>43258</v>
      </c>
      <c r="C4719" s="1">
        <v>43264</v>
      </c>
      <c r="D4719" t="s">
        <v>14</v>
      </c>
      <c r="E4719" t="s">
        <v>7918</v>
      </c>
      <c r="F4719">
        <v>0</v>
      </c>
      <c r="G4719">
        <v>1000000</v>
      </c>
      <c r="H4719">
        <v>0</v>
      </c>
      <c r="I4719">
        <v>0</v>
      </c>
      <c r="J4719">
        <v>0</v>
      </c>
      <c r="K4719">
        <v>42053.082999999999</v>
      </c>
      <c r="L4719" t="s">
        <v>19</v>
      </c>
      <c r="M4719" s="2">
        <v>42053083000</v>
      </c>
      <c r="N4719" s="2" t="str">
        <f>VLOOKUP(Tabla1[[#This Row],[nemo]],'Nemos y clasificaciones'!$A$2:$B$5000,2,FALSE)</f>
        <v>CFI</v>
      </c>
      <c r="O4719" s="2" t="str">
        <f>VLOOKUP(Tabla1[[#This Row],[nemo]],'Nemos y clasificaciones'!$A$1:$C$3000,3,FALSE)</f>
        <v>CFI</v>
      </c>
      <c r="P4719" s="2"/>
      <c r="Q4719" s="2"/>
    </row>
    <row r="4720" spans="1:17" x14ac:dyDescent="0.25">
      <c r="A4720" t="s">
        <v>9306</v>
      </c>
      <c r="B4720" s="1">
        <v>42903</v>
      </c>
      <c r="C4720" s="1">
        <v>42909</v>
      </c>
      <c r="D4720" t="s">
        <v>21</v>
      </c>
      <c r="E4720" t="s">
        <v>7918</v>
      </c>
      <c r="F4720">
        <v>0</v>
      </c>
      <c r="G4720">
        <v>1000000</v>
      </c>
      <c r="H4720">
        <v>0</v>
      </c>
      <c r="I4720">
        <v>0</v>
      </c>
      <c r="J4720">
        <v>0</v>
      </c>
      <c r="K4720">
        <v>46.029000000000003</v>
      </c>
      <c r="L4720" t="s">
        <v>54</v>
      </c>
      <c r="M4720" s="2">
        <v>46029000</v>
      </c>
      <c r="N4720" s="2" t="str">
        <f>VLOOKUP(Tabla1[[#This Row],[nemo]],'Nemos y clasificaciones'!$A$2:$B$5000,2,FALSE)</f>
        <v>CFI</v>
      </c>
      <c r="O4720" s="2" t="str">
        <f>VLOOKUP(Tabla1[[#This Row],[nemo]],'Nemos y clasificaciones'!$A$1:$C$3000,3,FALSE)</f>
        <v>CFI</v>
      </c>
      <c r="P4720" s="2"/>
      <c r="Q4720" s="2"/>
    </row>
    <row r="4721" spans="1:17" x14ac:dyDescent="0.25">
      <c r="A4721" t="s">
        <v>9307</v>
      </c>
      <c r="B4721" s="1">
        <v>42903</v>
      </c>
      <c r="C4721" s="1">
        <v>42909</v>
      </c>
      <c r="D4721" t="s">
        <v>21</v>
      </c>
      <c r="E4721" t="s">
        <v>9308</v>
      </c>
      <c r="F4721">
        <v>0</v>
      </c>
      <c r="G4721">
        <v>1000000</v>
      </c>
      <c r="H4721">
        <v>0</v>
      </c>
      <c r="I4721">
        <v>0</v>
      </c>
      <c r="J4721">
        <v>0</v>
      </c>
      <c r="K4721">
        <v>29.449000000000002</v>
      </c>
      <c r="L4721" t="s">
        <v>54</v>
      </c>
      <c r="M4721" s="2">
        <v>29449000</v>
      </c>
      <c r="N4721" s="2" t="str">
        <f>VLOOKUP(Tabla1[[#This Row],[nemo]],'Nemos y clasificaciones'!$A$2:$B$5000,2,FALSE)</f>
        <v>CFI</v>
      </c>
      <c r="O4721" s="2" t="str">
        <f>VLOOKUP(Tabla1[[#This Row],[nemo]],'Nemos y clasificaciones'!$A$1:$C$3000,3,FALSE)</f>
        <v>CFI</v>
      </c>
      <c r="P4721" s="2"/>
      <c r="Q4721" s="2"/>
    </row>
    <row r="4722" spans="1:17" x14ac:dyDescent="0.25">
      <c r="A4722" t="s">
        <v>2428</v>
      </c>
      <c r="B4722" s="1">
        <v>44273</v>
      </c>
      <c r="C4722" s="1">
        <v>44279</v>
      </c>
      <c r="D4722" t="s">
        <v>86</v>
      </c>
      <c r="E4722" t="s">
        <v>552</v>
      </c>
      <c r="F4722">
        <v>0</v>
      </c>
      <c r="G4722">
        <v>1000000</v>
      </c>
      <c r="H4722">
        <v>0</v>
      </c>
      <c r="I4722">
        <v>0</v>
      </c>
      <c r="J4722">
        <v>0</v>
      </c>
      <c r="K4722">
        <v>21.864000000000001</v>
      </c>
      <c r="L4722" t="s">
        <v>54</v>
      </c>
      <c r="M4722" s="2">
        <v>21864000</v>
      </c>
      <c r="N4722" s="2" t="str">
        <f>VLOOKUP(Tabla1[[#This Row],[nemo]],'Nemos y clasificaciones'!$A$2:$B$5000,2,FALSE)</f>
        <v>CFI</v>
      </c>
      <c r="O4722" s="2" t="str">
        <f>VLOOKUP(Tabla1[[#This Row],[nemo]],'Nemos y clasificaciones'!$A$1:$C$3000,3,FALSE)</f>
        <v>CFI</v>
      </c>
      <c r="P4722" s="2"/>
      <c r="Q4722" s="2"/>
    </row>
    <row r="4723" spans="1:17" x14ac:dyDescent="0.25">
      <c r="A4723" t="s">
        <v>3675</v>
      </c>
      <c r="B4723" s="1">
        <v>44019</v>
      </c>
      <c r="C4723" s="1">
        <v>44025</v>
      </c>
      <c r="D4723" t="s">
        <v>86</v>
      </c>
      <c r="E4723" t="s">
        <v>552</v>
      </c>
      <c r="F4723">
        <v>0</v>
      </c>
      <c r="G4723">
        <v>1000000</v>
      </c>
      <c r="H4723">
        <v>0</v>
      </c>
      <c r="I4723">
        <v>0</v>
      </c>
      <c r="J4723">
        <v>0</v>
      </c>
      <c r="K4723">
        <v>20.475999999999999</v>
      </c>
      <c r="L4723" t="s">
        <v>54</v>
      </c>
      <c r="M4723" s="2">
        <v>20476000</v>
      </c>
      <c r="N4723" s="2" t="str">
        <f>VLOOKUP(Tabla1[[#This Row],[nemo]],'Nemos y clasificaciones'!$A$2:$B$5000,2,FALSE)</f>
        <v>CFI</v>
      </c>
      <c r="O4723" s="2" t="str">
        <f>VLOOKUP(Tabla1[[#This Row],[nemo]],'Nemos y clasificaciones'!$A$1:$C$3000,3,FALSE)</f>
        <v>CFI</v>
      </c>
      <c r="P4723" s="2"/>
      <c r="Q4723" s="2"/>
    </row>
    <row r="4724" spans="1:17" x14ac:dyDescent="0.25">
      <c r="A4724" t="s">
        <v>11719</v>
      </c>
      <c r="B4724" s="1">
        <v>42129</v>
      </c>
      <c r="C4724" s="1">
        <v>42135</v>
      </c>
      <c r="D4724" t="s">
        <v>14</v>
      </c>
      <c r="E4724" t="s">
        <v>11720</v>
      </c>
      <c r="F4724">
        <v>0</v>
      </c>
      <c r="G4724">
        <v>309327004</v>
      </c>
      <c r="H4724">
        <v>0</v>
      </c>
      <c r="I4724">
        <v>0</v>
      </c>
      <c r="J4724">
        <v>0</v>
      </c>
      <c r="K4724">
        <v>0.1</v>
      </c>
      <c r="L4724" t="s">
        <v>23</v>
      </c>
      <c r="M4724" s="2">
        <v>30932700.399999999</v>
      </c>
      <c r="N4724" s="2" t="str">
        <f>VLOOKUP(Tabla1[[#This Row],[nemo]],'Nemos y clasificaciones'!$A$2:$B$5000,2,FALSE)</f>
        <v>ASEG.MAGALLANES DE GARANTIA Y CREDITO SA</v>
      </c>
      <c r="O4724" s="2" t="str">
        <f>VLOOKUP(Tabla1[[#This Row],[nemo]],'Nemos y clasificaciones'!$A$1:$C$3000,3,FALSE)</f>
        <v>Servicios financieros</v>
      </c>
      <c r="P4724" s="2"/>
      <c r="Q4724" s="2"/>
    </row>
    <row r="4725" spans="1:17" x14ac:dyDescent="0.25">
      <c r="A4725" t="s">
        <v>551</v>
      </c>
      <c r="B4725" s="1">
        <v>44413</v>
      </c>
      <c r="C4725" s="1">
        <v>44419</v>
      </c>
      <c r="D4725" t="s">
        <v>86</v>
      </c>
      <c r="E4725" t="s">
        <v>552</v>
      </c>
      <c r="F4725">
        <v>0</v>
      </c>
      <c r="G4725">
        <v>1000000</v>
      </c>
      <c r="H4725">
        <v>0</v>
      </c>
      <c r="I4725">
        <v>0</v>
      </c>
      <c r="J4725">
        <v>0</v>
      </c>
      <c r="K4725">
        <v>15.528</v>
      </c>
      <c r="L4725" t="s">
        <v>54</v>
      </c>
      <c r="M4725" s="2">
        <v>15528000</v>
      </c>
      <c r="N4725" s="2" t="str">
        <f>VLOOKUP(Tabla1[[#This Row],[nemo]],'Nemos y clasificaciones'!$A$2:$B$5000,2,FALSE)</f>
        <v>CFI</v>
      </c>
      <c r="O4725" s="2" t="str">
        <f>VLOOKUP(Tabla1[[#This Row],[nemo]],'Nemos y clasificaciones'!$A$1:$C$3000,3,FALSE)</f>
        <v>CFI</v>
      </c>
      <c r="P4725" s="2"/>
      <c r="Q4725" s="2"/>
    </row>
    <row r="4726" spans="1:17" x14ac:dyDescent="0.25">
      <c r="A4726" t="s">
        <v>5754</v>
      </c>
      <c r="B4726" s="1">
        <v>43690</v>
      </c>
      <c r="C4726" s="1">
        <v>43697</v>
      </c>
      <c r="D4726" t="s">
        <v>86</v>
      </c>
      <c r="E4726" t="s">
        <v>552</v>
      </c>
      <c r="F4726">
        <v>0</v>
      </c>
      <c r="G4726">
        <v>1000000</v>
      </c>
      <c r="H4726">
        <v>0</v>
      </c>
      <c r="I4726">
        <v>0</v>
      </c>
      <c r="J4726">
        <v>0</v>
      </c>
      <c r="K4726">
        <v>9.9700000000000006</v>
      </c>
      <c r="L4726" t="s">
        <v>16</v>
      </c>
      <c r="M4726" s="2">
        <v>9970000</v>
      </c>
      <c r="N4726" s="2" t="str">
        <f>VLOOKUP(Tabla1[[#This Row],[nemo]],'Nemos y clasificaciones'!$A$2:$B$5000,2,FALSE)</f>
        <v>CFI</v>
      </c>
      <c r="O4726" s="2" t="str">
        <f>VLOOKUP(Tabla1[[#This Row],[nemo]],'Nemos y clasificaciones'!$A$1:$C$3000,3,FALSE)</f>
        <v>CFI</v>
      </c>
      <c r="P4726" s="2"/>
      <c r="Q4726" s="2"/>
    </row>
    <row r="4727" spans="1:17" x14ac:dyDescent="0.25">
      <c r="A4727" t="s">
        <v>2677</v>
      </c>
      <c r="B4727" s="1">
        <v>44210</v>
      </c>
      <c r="C4727" s="1">
        <v>44216</v>
      </c>
      <c r="D4727" t="s">
        <v>86</v>
      </c>
      <c r="E4727" t="s">
        <v>552</v>
      </c>
      <c r="F4727">
        <v>0</v>
      </c>
      <c r="G4727">
        <v>1000000</v>
      </c>
      <c r="H4727">
        <v>0</v>
      </c>
      <c r="I4727">
        <v>0</v>
      </c>
      <c r="J4727">
        <v>0</v>
      </c>
      <c r="K4727">
        <v>5.8579999999999997</v>
      </c>
      <c r="L4727" t="s">
        <v>16</v>
      </c>
      <c r="M4727" s="2">
        <v>5858000</v>
      </c>
      <c r="N4727" s="2" t="str">
        <f>VLOOKUP(Tabla1[[#This Row],[nemo]],'Nemos y clasificaciones'!$A$2:$B$5000,2,FALSE)</f>
        <v>CFI</v>
      </c>
      <c r="O4727" s="2" t="str">
        <f>VLOOKUP(Tabla1[[#This Row],[nemo]],'Nemos y clasificaciones'!$A$1:$C$3000,3,FALSE)</f>
        <v>CFI</v>
      </c>
      <c r="P4727" s="2"/>
      <c r="Q4727" s="2"/>
    </row>
    <row r="4728" spans="1:17" x14ac:dyDescent="0.25">
      <c r="A4728" t="s">
        <v>5863</v>
      </c>
      <c r="B4728" s="1">
        <v>43651</v>
      </c>
      <c r="C4728" s="1">
        <v>43657</v>
      </c>
      <c r="D4728" t="s">
        <v>86</v>
      </c>
      <c r="E4728" t="s">
        <v>552</v>
      </c>
      <c r="F4728">
        <v>0</v>
      </c>
      <c r="G4728">
        <v>1000000</v>
      </c>
      <c r="H4728">
        <v>0</v>
      </c>
      <c r="I4728">
        <v>0</v>
      </c>
      <c r="J4728">
        <v>0</v>
      </c>
      <c r="K4728">
        <v>2.645</v>
      </c>
      <c r="L4728" t="s">
        <v>16</v>
      </c>
      <c r="M4728" s="2">
        <v>2645000</v>
      </c>
      <c r="N4728" s="2" t="str">
        <f>VLOOKUP(Tabla1[[#This Row],[nemo]],'Nemos y clasificaciones'!$A$2:$B$5000,2,FALSE)</f>
        <v>CFI</v>
      </c>
      <c r="O4728" s="2" t="str">
        <f>VLOOKUP(Tabla1[[#This Row],[nemo]],'Nemos y clasificaciones'!$A$1:$C$3000,3,FALSE)</f>
        <v>CFI</v>
      </c>
      <c r="P4728" s="2"/>
      <c r="Q4728" s="2"/>
    </row>
    <row r="4729" spans="1:17" x14ac:dyDescent="0.25">
      <c r="A4729" t="s">
        <v>2241</v>
      </c>
      <c r="B4729" s="1">
        <v>44292</v>
      </c>
      <c r="C4729" s="1">
        <v>44298</v>
      </c>
      <c r="D4729" t="s">
        <v>86</v>
      </c>
      <c r="E4729" t="s">
        <v>552</v>
      </c>
      <c r="F4729">
        <v>0</v>
      </c>
      <c r="G4729">
        <v>1000000</v>
      </c>
      <c r="H4729">
        <v>0</v>
      </c>
      <c r="I4729">
        <v>0</v>
      </c>
      <c r="J4729">
        <v>0</v>
      </c>
      <c r="K4729">
        <v>0.501</v>
      </c>
      <c r="L4729" t="s">
        <v>23</v>
      </c>
      <c r="M4729" s="2">
        <v>501000</v>
      </c>
      <c r="N4729" s="2" t="str">
        <f>VLOOKUP(Tabla1[[#This Row],[nemo]],'Nemos y clasificaciones'!$A$2:$B$5000,2,FALSE)</f>
        <v>CFI</v>
      </c>
      <c r="O4729" s="2" t="str">
        <f>VLOOKUP(Tabla1[[#This Row],[nemo]],'Nemos y clasificaciones'!$A$1:$C$3000,3,FALSE)</f>
        <v>CFI</v>
      </c>
      <c r="P4729" s="2"/>
      <c r="Q4729" s="2"/>
    </row>
    <row r="4730" spans="1:17" x14ac:dyDescent="0.25">
      <c r="A4730" t="s">
        <v>5403</v>
      </c>
      <c r="B4730" s="1">
        <v>43777</v>
      </c>
      <c r="C4730" s="1">
        <v>43783</v>
      </c>
      <c r="D4730" t="s">
        <v>86</v>
      </c>
      <c r="E4730" t="s">
        <v>552</v>
      </c>
      <c r="F4730">
        <v>0</v>
      </c>
      <c r="G4730">
        <v>1000000</v>
      </c>
      <c r="H4730">
        <v>0</v>
      </c>
      <c r="I4730">
        <v>0</v>
      </c>
      <c r="J4730">
        <v>0</v>
      </c>
      <c r="K4730">
        <v>0.253</v>
      </c>
      <c r="L4730" t="s">
        <v>23</v>
      </c>
      <c r="M4730" s="2">
        <v>253000</v>
      </c>
      <c r="N4730" s="2" t="str">
        <f>VLOOKUP(Tabla1[[#This Row],[nemo]],'Nemos y clasificaciones'!$A$2:$B$5000,2,FALSE)</f>
        <v>CFI</v>
      </c>
      <c r="O4730" s="2" t="str">
        <f>VLOOKUP(Tabla1[[#This Row],[nemo]],'Nemos y clasificaciones'!$A$1:$C$3000,3,FALSE)</f>
        <v>CFI</v>
      </c>
      <c r="P4730" s="2"/>
      <c r="Q4730" s="2"/>
    </row>
    <row r="4731" spans="1:17" x14ac:dyDescent="0.25">
      <c r="A4731" t="s">
        <v>10275</v>
      </c>
      <c r="B4731" s="1">
        <v>42613</v>
      </c>
      <c r="C4731" s="1">
        <v>42619</v>
      </c>
      <c r="D4731" t="s">
        <v>14</v>
      </c>
      <c r="E4731" t="s">
        <v>263</v>
      </c>
      <c r="F4731">
        <v>0</v>
      </c>
      <c r="G4731">
        <v>700000000</v>
      </c>
      <c r="H4731">
        <v>0</v>
      </c>
      <c r="I4731">
        <v>0</v>
      </c>
      <c r="J4731">
        <v>0</v>
      </c>
      <c r="K4731">
        <v>5337.97</v>
      </c>
      <c r="L4731" t="s">
        <v>19</v>
      </c>
      <c r="M4731" s="2">
        <v>3736579000000</v>
      </c>
      <c r="N4731" s="2" t="str">
        <f>VLOOKUP(Tabla1[[#This Row],[nemo]],'Nemos y clasificaciones'!$A$2:$B$5000,2,FALSE)</f>
        <v>CFI</v>
      </c>
      <c r="O4731" s="2" t="str">
        <f>VLOOKUP(Tabla1[[#This Row],[nemo]],'Nemos y clasificaciones'!$A$1:$C$3000,3,FALSE)</f>
        <v>CFI</v>
      </c>
      <c r="P4731" s="2"/>
      <c r="Q4731" s="2"/>
    </row>
    <row r="4732" spans="1:17" x14ac:dyDescent="0.25">
      <c r="A4732" t="s">
        <v>1643</v>
      </c>
      <c r="B4732" s="1">
        <v>44342</v>
      </c>
      <c r="C4732" s="1">
        <v>44348</v>
      </c>
      <c r="D4732" t="s">
        <v>21</v>
      </c>
      <c r="E4732" t="s">
        <v>263</v>
      </c>
      <c r="F4732">
        <v>0</v>
      </c>
      <c r="G4732">
        <v>700000000</v>
      </c>
      <c r="H4732">
        <v>0</v>
      </c>
      <c r="I4732">
        <v>0</v>
      </c>
      <c r="J4732">
        <v>0</v>
      </c>
      <c r="K4732">
        <v>8.4740000000000002</v>
      </c>
      <c r="L4732" t="s">
        <v>16</v>
      </c>
      <c r="M4732" s="2">
        <v>5931800000</v>
      </c>
      <c r="N4732" s="2" t="str">
        <f>VLOOKUP(Tabla1[[#This Row],[nemo]],'Nemos y clasificaciones'!$A$2:$B$5000,2,FALSE)</f>
        <v>CFI</v>
      </c>
      <c r="O4732" s="2" t="str">
        <f>VLOOKUP(Tabla1[[#This Row],[nemo]],'Nemos y clasificaciones'!$A$1:$C$3000,3,FALSE)</f>
        <v>CFI</v>
      </c>
      <c r="P4732" s="2"/>
      <c r="Q4732" s="2"/>
    </row>
    <row r="4733" spans="1:17" x14ac:dyDescent="0.25">
      <c r="A4733" t="s">
        <v>262</v>
      </c>
      <c r="B4733" s="1">
        <v>44442</v>
      </c>
      <c r="C4733" s="1">
        <v>44448</v>
      </c>
      <c r="D4733" t="s">
        <v>21</v>
      </c>
      <c r="E4733" t="s">
        <v>263</v>
      </c>
      <c r="F4733">
        <v>0</v>
      </c>
      <c r="G4733">
        <v>700000000</v>
      </c>
      <c r="H4733">
        <v>0</v>
      </c>
      <c r="I4733">
        <v>0</v>
      </c>
      <c r="J4733">
        <v>0</v>
      </c>
      <c r="K4733">
        <v>7.8520000000000003</v>
      </c>
      <c r="L4733" t="s">
        <v>16</v>
      </c>
      <c r="M4733" s="2">
        <v>5496400000</v>
      </c>
      <c r="N4733" s="2" t="str">
        <f>VLOOKUP(Tabla1[[#This Row],[nemo]],'Nemos y clasificaciones'!$A$2:$B$5000,2,FALSE)</f>
        <v>CFI</v>
      </c>
      <c r="O4733" s="2" t="str">
        <f>VLOOKUP(Tabla1[[#This Row],[nemo]],'Nemos y clasificaciones'!$A$1:$C$3000,3,FALSE)</f>
        <v>CFI</v>
      </c>
      <c r="P4733" s="2"/>
      <c r="Q4733" s="2"/>
    </row>
    <row r="4734" spans="1:17" x14ac:dyDescent="0.25">
      <c r="A4734" t="s">
        <v>6982</v>
      </c>
      <c r="B4734" s="1">
        <v>43468</v>
      </c>
      <c r="C4734" s="1">
        <v>43474</v>
      </c>
      <c r="D4734" t="s">
        <v>21</v>
      </c>
      <c r="E4734" t="s">
        <v>263</v>
      </c>
      <c r="F4734">
        <v>0</v>
      </c>
      <c r="G4734">
        <v>700000000</v>
      </c>
      <c r="H4734">
        <v>0</v>
      </c>
      <c r="I4734">
        <v>0</v>
      </c>
      <c r="J4734">
        <v>0</v>
      </c>
      <c r="K4734">
        <v>7.3719999999999999</v>
      </c>
      <c r="L4734" t="s">
        <v>16</v>
      </c>
      <c r="M4734" s="2">
        <v>5160400000</v>
      </c>
      <c r="N4734" s="2" t="str">
        <f>VLOOKUP(Tabla1[[#This Row],[nemo]],'Nemos y clasificaciones'!$A$2:$B$5000,2,FALSE)</f>
        <v>CFI</v>
      </c>
      <c r="O4734" s="2" t="str">
        <f>VLOOKUP(Tabla1[[#This Row],[nemo]],'Nemos y clasificaciones'!$A$1:$C$3000,3,FALSE)</f>
        <v>CFI</v>
      </c>
      <c r="P4734" s="2"/>
      <c r="Q4734" s="2"/>
    </row>
    <row r="4735" spans="1:17" x14ac:dyDescent="0.25">
      <c r="A4735" t="s">
        <v>468</v>
      </c>
      <c r="B4735" s="1">
        <v>44427</v>
      </c>
      <c r="C4735" s="1">
        <v>44433</v>
      </c>
      <c r="D4735" t="s">
        <v>21</v>
      </c>
      <c r="E4735" t="s">
        <v>263</v>
      </c>
      <c r="F4735">
        <v>0</v>
      </c>
      <c r="G4735">
        <v>700000000</v>
      </c>
      <c r="H4735">
        <v>0</v>
      </c>
      <c r="I4735">
        <v>0</v>
      </c>
      <c r="J4735">
        <v>0</v>
      </c>
      <c r="K4735">
        <v>5.8639999999999999</v>
      </c>
      <c r="L4735" t="s">
        <v>16</v>
      </c>
      <c r="M4735" s="2">
        <v>4104800000</v>
      </c>
      <c r="N4735" s="2" t="str">
        <f>VLOOKUP(Tabla1[[#This Row],[nemo]],'Nemos y clasificaciones'!$A$2:$B$5000,2,FALSE)</f>
        <v>CFI</v>
      </c>
      <c r="O4735" s="2" t="str">
        <f>VLOOKUP(Tabla1[[#This Row],[nemo]],'Nemos y clasificaciones'!$A$1:$C$3000,3,FALSE)</f>
        <v>CFI</v>
      </c>
      <c r="P4735" s="2"/>
      <c r="Q4735" s="2"/>
    </row>
    <row r="4736" spans="1:17" x14ac:dyDescent="0.25">
      <c r="A4736" t="s">
        <v>9974</v>
      </c>
      <c r="B4736" s="1">
        <v>42732</v>
      </c>
      <c r="C4736" s="1">
        <v>42739</v>
      </c>
      <c r="D4736" t="s">
        <v>21</v>
      </c>
      <c r="E4736" t="s">
        <v>263</v>
      </c>
      <c r="F4736">
        <v>0</v>
      </c>
      <c r="G4736">
        <v>700000000</v>
      </c>
      <c r="H4736">
        <v>0</v>
      </c>
      <c r="I4736">
        <v>0</v>
      </c>
      <c r="J4736">
        <v>0</v>
      </c>
      <c r="K4736">
        <v>5.7439999999999998</v>
      </c>
      <c r="L4736" t="s">
        <v>16</v>
      </c>
      <c r="M4736" s="2">
        <v>4020800000</v>
      </c>
      <c r="N4736" s="2" t="str">
        <f>VLOOKUP(Tabla1[[#This Row],[nemo]],'Nemos y clasificaciones'!$A$2:$B$5000,2,FALSE)</f>
        <v>CFI</v>
      </c>
      <c r="O4736" s="2" t="str">
        <f>VLOOKUP(Tabla1[[#This Row],[nemo]],'Nemos y clasificaciones'!$A$1:$C$3000,3,FALSE)</f>
        <v>CFI</v>
      </c>
      <c r="P4736" s="2"/>
      <c r="Q4736" s="2"/>
    </row>
    <row r="4737" spans="1:17" x14ac:dyDescent="0.25">
      <c r="A4737" t="s">
        <v>8109</v>
      </c>
      <c r="B4737" s="1">
        <v>43236</v>
      </c>
      <c r="C4737" s="1">
        <v>43243</v>
      </c>
      <c r="D4737" t="s">
        <v>14</v>
      </c>
      <c r="E4737" t="s">
        <v>6301</v>
      </c>
      <c r="F4737">
        <v>0</v>
      </c>
      <c r="G4737">
        <v>1400</v>
      </c>
      <c r="H4737">
        <v>0</v>
      </c>
      <c r="I4737">
        <v>0</v>
      </c>
      <c r="J4737">
        <v>0</v>
      </c>
      <c r="K4737">
        <v>21708</v>
      </c>
      <c r="L4737" t="s">
        <v>19</v>
      </c>
      <c r="M4737" s="2">
        <v>30391200</v>
      </c>
      <c r="N4737" s="2" t="str">
        <f>VLOOKUP(Tabla1[[#This Row],[nemo]],'Nemos y clasificaciones'!$A$2:$B$5000,2,FALSE)</f>
        <v>CLUB HIPICO DE SANTIAGO S.A.</v>
      </c>
      <c r="O4737" s="2" t="str">
        <f>VLOOKUP(Tabla1[[#This Row],[nemo]],'Nemos y clasificaciones'!$A$1:$C$3000,3,FALSE)</f>
        <v>Recreación y servicios educacionales</v>
      </c>
      <c r="P4737" s="2"/>
      <c r="Q4737" s="2"/>
    </row>
    <row r="4738" spans="1:17" x14ac:dyDescent="0.25">
      <c r="A4738" t="s">
        <v>8397</v>
      </c>
      <c r="B4738" s="1">
        <v>43207</v>
      </c>
      <c r="C4738" s="1">
        <v>43213</v>
      </c>
      <c r="D4738" t="s">
        <v>21</v>
      </c>
      <c r="E4738" t="s">
        <v>263</v>
      </c>
      <c r="F4738">
        <v>0</v>
      </c>
      <c r="G4738">
        <v>700000000</v>
      </c>
      <c r="H4738">
        <v>0</v>
      </c>
      <c r="I4738">
        <v>0</v>
      </c>
      <c r="J4738">
        <v>0</v>
      </c>
      <c r="K4738">
        <v>5.492</v>
      </c>
      <c r="L4738" t="s">
        <v>16</v>
      </c>
      <c r="M4738" s="2">
        <v>3844400000</v>
      </c>
      <c r="N4738" s="2" t="str">
        <f>VLOOKUP(Tabla1[[#This Row],[nemo]],'Nemos y clasificaciones'!$A$2:$B$5000,2,FALSE)</f>
        <v>CFI</v>
      </c>
      <c r="O4738" s="2" t="str">
        <f>VLOOKUP(Tabla1[[#This Row],[nemo]],'Nemos y clasificaciones'!$A$1:$C$3000,3,FALSE)</f>
        <v>CFI</v>
      </c>
      <c r="P4738" s="2"/>
      <c r="Q4738" s="2"/>
    </row>
    <row r="4739" spans="1:17" x14ac:dyDescent="0.25">
      <c r="A4739" t="s">
        <v>7406</v>
      </c>
      <c r="B4739" s="1">
        <v>43375</v>
      </c>
      <c r="C4739" s="1">
        <v>43381</v>
      </c>
      <c r="D4739" t="s">
        <v>21</v>
      </c>
      <c r="E4739" t="s">
        <v>263</v>
      </c>
      <c r="F4739">
        <v>0</v>
      </c>
      <c r="G4739">
        <v>700000000</v>
      </c>
      <c r="H4739">
        <v>0</v>
      </c>
      <c r="I4739">
        <v>0</v>
      </c>
      <c r="J4739">
        <v>0</v>
      </c>
      <c r="K4739">
        <v>4.6440000000000001</v>
      </c>
      <c r="L4739" t="s">
        <v>16</v>
      </c>
      <c r="M4739" s="2">
        <v>3250800000</v>
      </c>
      <c r="N4739" s="2" t="str">
        <f>VLOOKUP(Tabla1[[#This Row],[nemo]],'Nemos y clasificaciones'!$A$2:$B$5000,2,FALSE)</f>
        <v>CFI</v>
      </c>
      <c r="O4739" s="2" t="str">
        <f>VLOOKUP(Tabla1[[#This Row],[nemo]],'Nemos y clasificaciones'!$A$1:$C$3000,3,FALSE)</f>
        <v>CFI</v>
      </c>
      <c r="P4739" s="2"/>
      <c r="Q4739" s="2"/>
    </row>
    <row r="4740" spans="1:17" x14ac:dyDescent="0.25">
      <c r="A4740" t="s">
        <v>4584</v>
      </c>
      <c r="B4740" s="1">
        <v>43942</v>
      </c>
      <c r="C4740" s="1">
        <v>43948</v>
      </c>
      <c r="D4740" t="s">
        <v>21</v>
      </c>
      <c r="E4740" t="s">
        <v>263</v>
      </c>
      <c r="F4740">
        <v>0</v>
      </c>
      <c r="G4740">
        <v>700000000</v>
      </c>
      <c r="H4740">
        <v>0</v>
      </c>
      <c r="I4740">
        <v>0</v>
      </c>
      <c r="J4740">
        <v>0</v>
      </c>
      <c r="K4740">
        <v>3.1779999999999999</v>
      </c>
      <c r="L4740" t="s">
        <v>16</v>
      </c>
      <c r="M4740" s="2">
        <v>2224600000</v>
      </c>
      <c r="N4740" s="2" t="str">
        <f>VLOOKUP(Tabla1[[#This Row],[nemo]],'Nemos y clasificaciones'!$A$2:$B$5000,2,FALSE)</f>
        <v>CFI</v>
      </c>
      <c r="O4740" s="2" t="str">
        <f>VLOOKUP(Tabla1[[#This Row],[nemo]],'Nemos y clasificaciones'!$A$1:$C$3000,3,FALSE)</f>
        <v>CFI</v>
      </c>
      <c r="P4740" s="2"/>
      <c r="Q4740" s="2"/>
    </row>
    <row r="4741" spans="1:17" x14ac:dyDescent="0.25">
      <c r="A4741" t="s">
        <v>7277</v>
      </c>
      <c r="B4741" s="1">
        <v>43426</v>
      </c>
      <c r="C4741" s="1">
        <v>43432</v>
      </c>
      <c r="D4741" t="s">
        <v>21</v>
      </c>
      <c r="E4741" t="s">
        <v>263</v>
      </c>
      <c r="F4741">
        <v>0</v>
      </c>
      <c r="G4741">
        <v>700000000</v>
      </c>
      <c r="H4741">
        <v>0</v>
      </c>
      <c r="I4741">
        <v>0</v>
      </c>
      <c r="J4741">
        <v>0</v>
      </c>
      <c r="K4741">
        <v>2.875</v>
      </c>
      <c r="L4741" t="s">
        <v>16</v>
      </c>
      <c r="M4741" s="2">
        <v>2012500000</v>
      </c>
      <c r="N4741" s="2" t="str">
        <f>VLOOKUP(Tabla1[[#This Row],[nemo]],'Nemos y clasificaciones'!$A$2:$B$5000,2,FALSE)</f>
        <v>CFI</v>
      </c>
      <c r="O4741" s="2" t="str">
        <f>VLOOKUP(Tabla1[[#This Row],[nemo]],'Nemos y clasificaciones'!$A$1:$C$3000,3,FALSE)</f>
        <v>CFI</v>
      </c>
      <c r="P4741" s="2"/>
      <c r="Q4741" s="2"/>
    </row>
    <row r="4742" spans="1:17" x14ac:dyDescent="0.25">
      <c r="A4742" t="s">
        <v>8692</v>
      </c>
      <c r="B4742" s="1">
        <v>43091</v>
      </c>
      <c r="C4742" s="1">
        <v>43098</v>
      </c>
      <c r="D4742" t="s">
        <v>14</v>
      </c>
      <c r="E4742" t="s">
        <v>263</v>
      </c>
      <c r="F4742">
        <v>0</v>
      </c>
      <c r="G4742">
        <v>700000000</v>
      </c>
      <c r="H4742">
        <v>0</v>
      </c>
      <c r="I4742">
        <v>0</v>
      </c>
      <c r="J4742">
        <v>0</v>
      </c>
      <c r="K4742">
        <v>2.74</v>
      </c>
      <c r="L4742" t="s">
        <v>16</v>
      </c>
      <c r="M4742" s="2">
        <v>1918000000</v>
      </c>
      <c r="N4742" s="2" t="str">
        <f>VLOOKUP(Tabla1[[#This Row],[nemo]],'Nemos y clasificaciones'!$A$2:$B$5000,2,FALSE)</f>
        <v>CFI</v>
      </c>
      <c r="O4742" s="2" t="str">
        <f>VLOOKUP(Tabla1[[#This Row],[nemo]],'Nemos y clasificaciones'!$A$1:$C$3000,3,FALSE)</f>
        <v>CFI</v>
      </c>
      <c r="P4742" s="2"/>
      <c r="Q4742" s="2"/>
    </row>
    <row r="4743" spans="1:17" x14ac:dyDescent="0.25">
      <c r="A4743" t="s">
        <v>2591</v>
      </c>
      <c r="B4743" s="1">
        <v>44229</v>
      </c>
      <c r="C4743" s="1">
        <v>44235</v>
      </c>
      <c r="D4743" t="s">
        <v>21</v>
      </c>
      <c r="E4743" t="s">
        <v>263</v>
      </c>
      <c r="F4743">
        <v>0</v>
      </c>
      <c r="G4743">
        <v>700000000</v>
      </c>
      <c r="H4743">
        <v>0</v>
      </c>
      <c r="I4743">
        <v>0</v>
      </c>
      <c r="J4743">
        <v>0</v>
      </c>
      <c r="K4743">
        <v>2.6230000000000002</v>
      </c>
      <c r="L4743" t="s">
        <v>16</v>
      </c>
      <c r="M4743" s="2">
        <v>1836100000</v>
      </c>
      <c r="N4743" s="2" t="str">
        <f>VLOOKUP(Tabla1[[#This Row],[nemo]],'Nemos y clasificaciones'!$A$2:$B$5000,2,FALSE)</f>
        <v>CFI</v>
      </c>
      <c r="O4743" s="2" t="str">
        <f>VLOOKUP(Tabla1[[#This Row],[nemo]],'Nemos y clasificaciones'!$A$1:$C$3000,3,FALSE)</f>
        <v>CFI</v>
      </c>
      <c r="P4743" s="2"/>
      <c r="Q4743" s="2"/>
    </row>
    <row r="4744" spans="1:17" x14ac:dyDescent="0.25">
      <c r="A4744" t="s">
        <v>1162</v>
      </c>
      <c r="B4744" s="1">
        <v>44363</v>
      </c>
      <c r="C4744" s="1">
        <v>44370</v>
      </c>
      <c r="D4744" t="s">
        <v>21</v>
      </c>
      <c r="E4744" t="s">
        <v>263</v>
      </c>
      <c r="F4744">
        <v>0</v>
      </c>
      <c r="G4744">
        <v>700000000</v>
      </c>
      <c r="H4744">
        <v>0</v>
      </c>
      <c r="I4744">
        <v>0</v>
      </c>
      <c r="J4744">
        <v>0</v>
      </c>
      <c r="K4744">
        <v>1.88</v>
      </c>
      <c r="L4744" t="s">
        <v>16</v>
      </c>
      <c r="M4744" s="2">
        <v>1316000000</v>
      </c>
      <c r="N4744" s="2" t="str">
        <f>VLOOKUP(Tabla1[[#This Row],[nemo]],'Nemos y clasificaciones'!$A$2:$B$5000,2,FALSE)</f>
        <v>CFI</v>
      </c>
      <c r="O4744" s="2" t="str">
        <f>VLOOKUP(Tabla1[[#This Row],[nemo]],'Nemos y clasificaciones'!$A$1:$C$3000,3,FALSE)</f>
        <v>CFI</v>
      </c>
      <c r="P4744" s="2"/>
      <c r="Q4744" s="2"/>
    </row>
    <row r="4745" spans="1:17" x14ac:dyDescent="0.25">
      <c r="A4745" t="s">
        <v>6250</v>
      </c>
      <c r="B4745" s="1">
        <v>43607</v>
      </c>
      <c r="C4745" s="1">
        <v>43613</v>
      </c>
      <c r="D4745" t="s">
        <v>21</v>
      </c>
      <c r="E4745" t="s">
        <v>263</v>
      </c>
      <c r="F4745">
        <v>0</v>
      </c>
      <c r="G4745">
        <v>700000000</v>
      </c>
      <c r="H4745">
        <v>0</v>
      </c>
      <c r="I4745">
        <v>0</v>
      </c>
      <c r="J4745">
        <v>0</v>
      </c>
      <c r="K4745">
        <v>1.2789999999999999</v>
      </c>
      <c r="L4745" t="s">
        <v>16</v>
      </c>
      <c r="M4745" s="2">
        <v>895300000</v>
      </c>
      <c r="N4745" s="2" t="str">
        <f>VLOOKUP(Tabla1[[#This Row],[nemo]],'Nemos y clasificaciones'!$A$2:$B$5000,2,FALSE)</f>
        <v>CFI</v>
      </c>
      <c r="O4745" s="2" t="str">
        <f>VLOOKUP(Tabla1[[#This Row],[nemo]],'Nemos y clasificaciones'!$A$1:$C$3000,3,FALSE)</f>
        <v>CFI</v>
      </c>
      <c r="P4745" s="2"/>
      <c r="Q4745" s="2"/>
    </row>
    <row r="4746" spans="1:17" x14ac:dyDescent="0.25">
      <c r="A4746" t="s">
        <v>2451</v>
      </c>
      <c r="B4746" s="1">
        <v>44267</v>
      </c>
      <c r="C4746" s="1">
        <v>44273</v>
      </c>
      <c r="D4746" t="s">
        <v>21</v>
      </c>
      <c r="E4746" t="s">
        <v>263</v>
      </c>
      <c r="F4746">
        <v>0</v>
      </c>
      <c r="G4746">
        <v>700000000</v>
      </c>
      <c r="H4746">
        <v>0</v>
      </c>
      <c r="I4746">
        <v>0</v>
      </c>
      <c r="J4746">
        <v>0</v>
      </c>
      <c r="K4746">
        <v>1.266</v>
      </c>
      <c r="L4746" t="s">
        <v>16</v>
      </c>
      <c r="M4746" s="2">
        <v>886200000</v>
      </c>
      <c r="N4746" s="2" t="str">
        <f>VLOOKUP(Tabla1[[#This Row],[nemo]],'Nemos y clasificaciones'!$A$2:$B$5000,2,FALSE)</f>
        <v>CFI</v>
      </c>
      <c r="O4746" s="2" t="str">
        <f>VLOOKUP(Tabla1[[#This Row],[nemo]],'Nemos y clasificaciones'!$A$1:$C$3000,3,FALSE)</f>
        <v>CFI</v>
      </c>
      <c r="P4746" s="2"/>
      <c r="Q4746" s="2"/>
    </row>
    <row r="4747" spans="1:17" x14ac:dyDescent="0.25">
      <c r="A4747" t="s">
        <v>6302</v>
      </c>
      <c r="B4747" s="1">
        <v>43600</v>
      </c>
      <c r="C4747" s="1">
        <v>43607</v>
      </c>
      <c r="D4747" t="s">
        <v>14</v>
      </c>
      <c r="E4747" t="s">
        <v>6301</v>
      </c>
      <c r="F4747">
        <v>0</v>
      </c>
      <c r="G4747">
        <v>1400</v>
      </c>
      <c r="H4747">
        <v>0</v>
      </c>
      <c r="I4747">
        <v>0</v>
      </c>
      <c r="J4747">
        <v>0</v>
      </c>
      <c r="K4747">
        <v>21368</v>
      </c>
      <c r="L4747" t="s">
        <v>19</v>
      </c>
      <c r="M4747" s="2">
        <v>29915200</v>
      </c>
      <c r="N4747" s="2" t="str">
        <f>VLOOKUP(Tabla1[[#This Row],[nemo]],'Nemos y clasificaciones'!$A$2:$B$5000,2,FALSE)</f>
        <v>CLUB HIPICO DE SANTIAGO S.A.</v>
      </c>
      <c r="O4747" s="2" t="str">
        <f>VLOOKUP(Tabla1[[#This Row],[nemo]],'Nemos y clasificaciones'!$A$1:$C$3000,3,FALSE)</f>
        <v>Recreación y servicios educacionales</v>
      </c>
      <c r="P4747" s="2"/>
      <c r="Q4747" s="2"/>
    </row>
    <row r="4748" spans="1:17" x14ac:dyDescent="0.25">
      <c r="A4748" t="s">
        <v>6825</v>
      </c>
      <c r="B4748" s="1">
        <v>43532</v>
      </c>
      <c r="C4748" s="1">
        <v>43538</v>
      </c>
      <c r="D4748" t="s">
        <v>21</v>
      </c>
      <c r="E4748" t="s">
        <v>263</v>
      </c>
      <c r="F4748">
        <v>0</v>
      </c>
      <c r="G4748">
        <v>700000000</v>
      </c>
      <c r="H4748">
        <v>0</v>
      </c>
      <c r="I4748">
        <v>0</v>
      </c>
      <c r="J4748">
        <v>0</v>
      </c>
      <c r="K4748">
        <v>1.0169999999999999</v>
      </c>
      <c r="L4748" t="s">
        <v>16</v>
      </c>
      <c r="M4748" s="2">
        <v>711900000</v>
      </c>
      <c r="N4748" s="2" t="str">
        <f>VLOOKUP(Tabla1[[#This Row],[nemo]],'Nemos y clasificaciones'!$A$2:$B$5000,2,FALSE)</f>
        <v>CFI</v>
      </c>
      <c r="O4748" s="2" t="str">
        <f>VLOOKUP(Tabla1[[#This Row],[nemo]],'Nemos y clasificaciones'!$A$1:$C$3000,3,FALSE)</f>
        <v>CFI</v>
      </c>
      <c r="P4748" s="2"/>
      <c r="Q4748" s="2"/>
    </row>
    <row r="4749" spans="1:17" x14ac:dyDescent="0.25">
      <c r="A4749" t="s">
        <v>2504</v>
      </c>
      <c r="B4749" s="1">
        <v>44257</v>
      </c>
      <c r="C4749" s="1">
        <v>44263</v>
      </c>
      <c r="D4749" t="s">
        <v>21</v>
      </c>
      <c r="E4749" t="s">
        <v>263</v>
      </c>
      <c r="F4749">
        <v>0</v>
      </c>
      <c r="G4749">
        <v>700000000</v>
      </c>
      <c r="H4749">
        <v>0</v>
      </c>
      <c r="I4749">
        <v>0</v>
      </c>
      <c r="J4749">
        <v>0</v>
      </c>
      <c r="K4749">
        <v>0.60799999999999998</v>
      </c>
      <c r="L4749" t="s">
        <v>23</v>
      </c>
      <c r="M4749" s="2">
        <v>425600000</v>
      </c>
      <c r="N4749" s="2" t="str">
        <f>VLOOKUP(Tabla1[[#This Row],[nemo]],'Nemos y clasificaciones'!$A$2:$B$5000,2,FALSE)</f>
        <v>CFI</v>
      </c>
      <c r="O4749" s="2" t="str">
        <f>VLOOKUP(Tabla1[[#This Row],[nemo]],'Nemos y clasificaciones'!$A$1:$C$3000,3,FALSE)</f>
        <v>CFI</v>
      </c>
      <c r="P4749" s="2"/>
      <c r="Q4749" s="2"/>
    </row>
    <row r="4750" spans="1:17" x14ac:dyDescent="0.25">
      <c r="A4750" t="s">
        <v>544</v>
      </c>
      <c r="B4750" s="1">
        <v>44414</v>
      </c>
      <c r="C4750" s="1">
        <v>44420</v>
      </c>
      <c r="D4750" t="s">
        <v>21</v>
      </c>
      <c r="E4750" t="s">
        <v>263</v>
      </c>
      <c r="F4750">
        <v>0</v>
      </c>
      <c r="G4750">
        <v>700000000</v>
      </c>
      <c r="H4750">
        <v>0</v>
      </c>
      <c r="I4750">
        <v>0</v>
      </c>
      <c r="J4750">
        <v>0</v>
      </c>
      <c r="K4750">
        <v>0.41899999999999998</v>
      </c>
      <c r="L4750" t="s">
        <v>23</v>
      </c>
      <c r="M4750" s="2">
        <v>293300000</v>
      </c>
      <c r="N4750" s="2" t="str">
        <f>VLOOKUP(Tabla1[[#This Row],[nemo]],'Nemos y clasificaciones'!$A$2:$B$5000,2,FALSE)</f>
        <v>CFI</v>
      </c>
      <c r="O4750" s="2" t="str">
        <f>VLOOKUP(Tabla1[[#This Row],[nemo]],'Nemos y clasificaciones'!$A$1:$C$3000,3,FALSE)</f>
        <v>CFI</v>
      </c>
      <c r="P4750" s="2"/>
      <c r="Q4750" s="2"/>
    </row>
    <row r="4751" spans="1:17" x14ac:dyDescent="0.25">
      <c r="A4751" t="s">
        <v>10139</v>
      </c>
      <c r="B4751" s="1">
        <v>42696</v>
      </c>
      <c r="C4751" s="1">
        <v>42702</v>
      </c>
      <c r="D4751" t="s">
        <v>21</v>
      </c>
      <c r="E4751" t="s">
        <v>263</v>
      </c>
      <c r="F4751">
        <v>0</v>
      </c>
      <c r="G4751">
        <v>700000000</v>
      </c>
      <c r="H4751">
        <v>0</v>
      </c>
      <c r="I4751">
        <v>0</v>
      </c>
      <c r="J4751">
        <v>0</v>
      </c>
      <c r="K4751">
        <v>0.29799999999999999</v>
      </c>
      <c r="L4751" t="s">
        <v>23</v>
      </c>
      <c r="M4751" s="2">
        <v>208600000</v>
      </c>
      <c r="N4751" s="2" t="str">
        <f>VLOOKUP(Tabla1[[#This Row],[nemo]],'Nemos y clasificaciones'!$A$2:$B$5000,2,FALSE)</f>
        <v>CFI</v>
      </c>
      <c r="O4751" s="2" t="str">
        <f>VLOOKUP(Tabla1[[#This Row],[nemo]],'Nemos y clasificaciones'!$A$1:$C$3000,3,FALSE)</f>
        <v>CFI</v>
      </c>
      <c r="P4751" s="2"/>
      <c r="Q4751" s="2"/>
    </row>
    <row r="4752" spans="1:17" x14ac:dyDescent="0.25">
      <c r="A4752" t="s">
        <v>766</v>
      </c>
      <c r="B4752" s="1">
        <v>44392</v>
      </c>
      <c r="C4752" s="1">
        <v>44399</v>
      </c>
      <c r="D4752" t="s">
        <v>21</v>
      </c>
      <c r="E4752" t="s">
        <v>263</v>
      </c>
      <c r="F4752">
        <v>0</v>
      </c>
      <c r="G4752">
        <v>700000000</v>
      </c>
      <c r="H4752">
        <v>0</v>
      </c>
      <c r="I4752">
        <v>0</v>
      </c>
      <c r="J4752">
        <v>0</v>
      </c>
      <c r="K4752">
        <v>0.15</v>
      </c>
      <c r="L4752" t="s">
        <v>23</v>
      </c>
      <c r="M4752" s="2">
        <v>105000000</v>
      </c>
      <c r="N4752" s="2" t="str">
        <f>VLOOKUP(Tabla1[[#This Row],[nemo]],'Nemos y clasificaciones'!$A$2:$B$5000,2,FALSE)</f>
        <v>CFI</v>
      </c>
      <c r="O4752" s="2" t="str">
        <f>VLOOKUP(Tabla1[[#This Row],[nemo]],'Nemos y clasificaciones'!$A$1:$C$3000,3,FALSE)</f>
        <v>CFI</v>
      </c>
      <c r="P4752" s="2"/>
      <c r="Q4752" s="2"/>
    </row>
    <row r="4753" spans="1:17" x14ac:dyDescent="0.25">
      <c r="A4753" t="s">
        <v>7648</v>
      </c>
      <c r="B4753" s="1">
        <v>43287</v>
      </c>
      <c r="C4753" s="1">
        <v>43293</v>
      </c>
      <c r="D4753" t="s">
        <v>21</v>
      </c>
      <c r="E4753" t="s">
        <v>4681</v>
      </c>
      <c r="F4753">
        <v>0</v>
      </c>
      <c r="G4753">
        <v>1000000</v>
      </c>
      <c r="H4753">
        <v>0</v>
      </c>
      <c r="I4753">
        <v>0</v>
      </c>
      <c r="J4753">
        <v>0</v>
      </c>
      <c r="K4753">
        <v>17.957000000000001</v>
      </c>
      <c r="L4753" t="s">
        <v>54</v>
      </c>
      <c r="M4753" s="2">
        <v>17957000</v>
      </c>
      <c r="N4753" s="2" t="str">
        <f>VLOOKUP(Tabla1[[#This Row],[nemo]],'Nemos y clasificaciones'!$A$2:$B$5000,2,FALSE)</f>
        <v>CFI</v>
      </c>
      <c r="O4753" s="2" t="str">
        <f>VLOOKUP(Tabla1[[#This Row],[nemo]],'Nemos y clasificaciones'!$A$1:$C$3000,3,FALSE)</f>
        <v>CFI</v>
      </c>
      <c r="P4753" s="2"/>
      <c r="Q4753" s="2"/>
    </row>
    <row r="4754" spans="1:17" x14ac:dyDescent="0.25">
      <c r="A4754" t="s">
        <v>7405</v>
      </c>
      <c r="B4754" s="1">
        <v>43375</v>
      </c>
      <c r="C4754" s="1">
        <v>43381</v>
      </c>
      <c r="D4754" t="s">
        <v>21</v>
      </c>
      <c r="E4754" t="s">
        <v>4681</v>
      </c>
      <c r="F4754">
        <v>0</v>
      </c>
      <c r="G4754">
        <v>1000000</v>
      </c>
      <c r="H4754">
        <v>0</v>
      </c>
      <c r="I4754">
        <v>0</v>
      </c>
      <c r="J4754">
        <v>0</v>
      </c>
      <c r="K4754">
        <v>10.241</v>
      </c>
      <c r="L4754" t="s">
        <v>54</v>
      </c>
      <c r="M4754" s="2">
        <v>10241000</v>
      </c>
      <c r="N4754" s="2" t="str">
        <f>VLOOKUP(Tabla1[[#This Row],[nemo]],'Nemos y clasificaciones'!$A$2:$B$5000,2,FALSE)</f>
        <v>CFI</v>
      </c>
      <c r="O4754" s="2" t="str">
        <f>VLOOKUP(Tabla1[[#This Row],[nemo]],'Nemos y clasificaciones'!$A$1:$C$3000,3,FALSE)</f>
        <v>CFI</v>
      </c>
      <c r="P4754" s="2"/>
      <c r="Q4754" s="2"/>
    </row>
    <row r="4755" spans="1:17" x14ac:dyDescent="0.25">
      <c r="A4755" t="s">
        <v>6946</v>
      </c>
      <c r="B4755" s="1">
        <v>43482</v>
      </c>
      <c r="C4755" s="1">
        <v>43488</v>
      </c>
      <c r="D4755" t="s">
        <v>21</v>
      </c>
      <c r="E4755" t="s">
        <v>4681</v>
      </c>
      <c r="F4755">
        <v>0</v>
      </c>
      <c r="G4755">
        <v>1000000</v>
      </c>
      <c r="H4755">
        <v>0</v>
      </c>
      <c r="I4755">
        <v>0</v>
      </c>
      <c r="J4755">
        <v>0</v>
      </c>
      <c r="K4755">
        <v>8.6950000000000003</v>
      </c>
      <c r="L4755" t="s">
        <v>16</v>
      </c>
      <c r="M4755" s="2">
        <v>8695000</v>
      </c>
      <c r="N4755" s="2" t="str">
        <f>VLOOKUP(Tabla1[[#This Row],[nemo]],'Nemos y clasificaciones'!$A$2:$B$5000,2,FALSE)</f>
        <v>CFI</v>
      </c>
      <c r="O4755" s="2" t="str">
        <f>VLOOKUP(Tabla1[[#This Row],[nemo]],'Nemos y clasificaciones'!$A$1:$C$3000,3,FALSE)</f>
        <v>CFI</v>
      </c>
      <c r="P4755" s="2"/>
      <c r="Q4755" s="2"/>
    </row>
    <row r="4756" spans="1:17" x14ac:dyDescent="0.25">
      <c r="A4756" t="s">
        <v>5866</v>
      </c>
      <c r="B4756" s="1">
        <v>43650</v>
      </c>
      <c r="C4756" s="1">
        <v>43656</v>
      </c>
      <c r="D4756" t="s">
        <v>21</v>
      </c>
      <c r="E4756" t="s">
        <v>4681</v>
      </c>
      <c r="F4756">
        <v>0</v>
      </c>
      <c r="G4756">
        <v>1000000</v>
      </c>
      <c r="H4756">
        <v>0</v>
      </c>
      <c r="I4756">
        <v>0</v>
      </c>
      <c r="J4756">
        <v>0</v>
      </c>
      <c r="K4756">
        <v>3.9060000000000001</v>
      </c>
      <c r="L4756" t="s">
        <v>16</v>
      </c>
      <c r="M4756" s="2">
        <v>3906000</v>
      </c>
      <c r="N4756" s="2" t="str">
        <f>VLOOKUP(Tabla1[[#This Row],[nemo]],'Nemos y clasificaciones'!$A$2:$B$5000,2,FALSE)</f>
        <v>CFI</v>
      </c>
      <c r="O4756" s="2" t="str">
        <f>VLOOKUP(Tabla1[[#This Row],[nemo]],'Nemos y clasificaciones'!$A$1:$C$3000,3,FALSE)</f>
        <v>CFI</v>
      </c>
      <c r="P4756" s="2"/>
      <c r="Q4756" s="2"/>
    </row>
    <row r="4757" spans="1:17" x14ac:dyDescent="0.25">
      <c r="A4757" t="s">
        <v>4680</v>
      </c>
      <c r="B4757" s="1">
        <v>43916</v>
      </c>
      <c r="C4757" s="1">
        <v>43922</v>
      </c>
      <c r="D4757" t="s">
        <v>21</v>
      </c>
      <c r="E4757" t="s">
        <v>4681</v>
      </c>
      <c r="F4757">
        <v>0</v>
      </c>
      <c r="G4757">
        <v>1000000</v>
      </c>
      <c r="H4757">
        <v>0</v>
      </c>
      <c r="I4757">
        <v>0</v>
      </c>
      <c r="J4757">
        <v>0</v>
      </c>
      <c r="K4757">
        <v>3.867</v>
      </c>
      <c r="L4757" t="s">
        <v>16</v>
      </c>
      <c r="M4757" s="2">
        <v>3867000</v>
      </c>
      <c r="N4757" s="2" t="str">
        <f>VLOOKUP(Tabla1[[#This Row],[nemo]],'Nemos y clasificaciones'!$A$2:$B$5000,2,FALSE)</f>
        <v>CFI</v>
      </c>
      <c r="O4757" s="2" t="str">
        <f>VLOOKUP(Tabla1[[#This Row],[nemo]],'Nemos y clasificaciones'!$A$1:$C$3000,3,FALSE)</f>
        <v>CFI</v>
      </c>
      <c r="P4757" s="2"/>
      <c r="Q4757" s="2"/>
    </row>
    <row r="4758" spans="1:17" x14ac:dyDescent="0.25">
      <c r="A4758" t="s">
        <v>2662</v>
      </c>
      <c r="B4758" s="1">
        <v>44215</v>
      </c>
      <c r="C4758" s="1">
        <v>44221</v>
      </c>
      <c r="D4758" t="s">
        <v>21</v>
      </c>
      <c r="E4758" t="s">
        <v>2663</v>
      </c>
      <c r="F4758">
        <v>0</v>
      </c>
      <c r="G4758">
        <v>1000000</v>
      </c>
      <c r="H4758">
        <v>0</v>
      </c>
      <c r="I4758">
        <v>0</v>
      </c>
      <c r="J4758">
        <v>0</v>
      </c>
      <c r="K4758">
        <v>0.82299999999999995</v>
      </c>
      <c r="L4758" t="s">
        <v>23</v>
      </c>
      <c r="M4758" s="2">
        <v>823000</v>
      </c>
      <c r="N4758" s="2" t="str">
        <f>VLOOKUP(Tabla1[[#This Row],[nemo]],'Nemos y clasificaciones'!$A$2:$B$5000,2,FALSE)</f>
        <v>CFI</v>
      </c>
      <c r="O4758" s="2" t="str">
        <f>VLOOKUP(Tabla1[[#This Row],[nemo]],'Nemos y clasificaciones'!$A$1:$C$3000,3,FALSE)</f>
        <v>CFI</v>
      </c>
      <c r="P4758" s="2"/>
      <c r="Q4758" s="2"/>
    </row>
    <row r="4759" spans="1:17" x14ac:dyDescent="0.25">
      <c r="A4759" t="s">
        <v>6659</v>
      </c>
      <c r="B4759" s="1">
        <v>43571</v>
      </c>
      <c r="C4759" s="1">
        <v>43579</v>
      </c>
      <c r="D4759" t="s">
        <v>21</v>
      </c>
      <c r="E4759" t="s">
        <v>2663</v>
      </c>
      <c r="F4759">
        <v>0</v>
      </c>
      <c r="G4759">
        <v>1000000</v>
      </c>
      <c r="H4759">
        <v>0</v>
      </c>
      <c r="I4759">
        <v>0</v>
      </c>
      <c r="J4759">
        <v>0</v>
      </c>
      <c r="K4759">
        <v>0.30199999999999999</v>
      </c>
      <c r="L4759" t="s">
        <v>23</v>
      </c>
      <c r="M4759" s="2">
        <v>302000</v>
      </c>
      <c r="N4759" s="2" t="str">
        <f>VLOOKUP(Tabla1[[#This Row],[nemo]],'Nemos y clasificaciones'!$A$2:$B$5000,2,FALSE)</f>
        <v>CFI</v>
      </c>
      <c r="O4759" s="2" t="str">
        <f>VLOOKUP(Tabla1[[#This Row],[nemo]],'Nemos y clasificaciones'!$A$1:$C$3000,3,FALSE)</f>
        <v>CFI</v>
      </c>
      <c r="P4759" s="2"/>
      <c r="Q4759" s="2"/>
    </row>
    <row r="4760" spans="1:17" x14ac:dyDescent="0.25">
      <c r="A4760" t="s">
        <v>8830</v>
      </c>
      <c r="B4760" s="1">
        <v>43082</v>
      </c>
      <c r="C4760" s="1">
        <v>43088</v>
      </c>
      <c r="D4760" t="s">
        <v>21</v>
      </c>
      <c r="E4760" t="s">
        <v>7298</v>
      </c>
      <c r="F4760">
        <v>0</v>
      </c>
      <c r="G4760">
        <v>10000000</v>
      </c>
      <c r="H4760">
        <v>0</v>
      </c>
      <c r="I4760">
        <v>0</v>
      </c>
      <c r="J4760">
        <v>0</v>
      </c>
      <c r="K4760">
        <v>2.6669999999999998</v>
      </c>
      <c r="L4760" t="s">
        <v>16</v>
      </c>
      <c r="M4760" s="2">
        <v>26670000</v>
      </c>
      <c r="N4760" s="2" t="str">
        <f>VLOOKUP(Tabla1[[#This Row],[nemo]],'Nemos y clasificaciones'!$A$2:$B$5000,2,FALSE)</f>
        <v>CFI</v>
      </c>
      <c r="O4760" s="2" t="str">
        <f>VLOOKUP(Tabla1[[#This Row],[nemo]],'Nemos y clasificaciones'!$A$1:$C$3000,3,FALSE)</f>
        <v>CFI</v>
      </c>
      <c r="P4760" s="2"/>
      <c r="Q4760" s="2"/>
    </row>
    <row r="4761" spans="1:17" x14ac:dyDescent="0.25">
      <c r="A4761" t="s">
        <v>9057</v>
      </c>
      <c r="B4761" s="1">
        <v>43000</v>
      </c>
      <c r="C4761" s="1">
        <v>43006</v>
      </c>
      <c r="D4761" t="s">
        <v>21</v>
      </c>
      <c r="E4761" t="s">
        <v>7298</v>
      </c>
      <c r="F4761">
        <v>0</v>
      </c>
      <c r="G4761">
        <v>10000000</v>
      </c>
      <c r="H4761">
        <v>0</v>
      </c>
      <c r="I4761">
        <v>0</v>
      </c>
      <c r="J4761">
        <v>0</v>
      </c>
      <c r="K4761">
        <v>2.5950000000000002</v>
      </c>
      <c r="L4761" t="s">
        <v>16</v>
      </c>
      <c r="M4761" s="2">
        <v>25950000</v>
      </c>
      <c r="N4761" s="2" t="str">
        <f>VLOOKUP(Tabla1[[#This Row],[nemo]],'Nemos y clasificaciones'!$A$2:$B$5000,2,FALSE)</f>
        <v>CFI</v>
      </c>
      <c r="O4761" s="2" t="str">
        <f>VLOOKUP(Tabla1[[#This Row],[nemo]],'Nemos y clasificaciones'!$A$1:$C$3000,3,FALSE)</f>
        <v>CFI</v>
      </c>
      <c r="P4761" s="2"/>
      <c r="Q4761" s="2"/>
    </row>
    <row r="4762" spans="1:17" x14ac:dyDescent="0.25">
      <c r="A4762" t="s">
        <v>7297</v>
      </c>
      <c r="B4762" s="1">
        <v>43414</v>
      </c>
      <c r="C4762" s="1">
        <v>43420</v>
      </c>
      <c r="D4762" t="s">
        <v>21</v>
      </c>
      <c r="E4762" t="s">
        <v>7298</v>
      </c>
      <c r="F4762">
        <v>0</v>
      </c>
      <c r="G4762">
        <v>10000000</v>
      </c>
      <c r="H4762">
        <v>0</v>
      </c>
      <c r="I4762">
        <v>0</v>
      </c>
      <c r="J4762">
        <v>0</v>
      </c>
      <c r="K4762">
        <v>2.5419999999999998</v>
      </c>
      <c r="L4762" t="s">
        <v>16</v>
      </c>
      <c r="M4762" s="2">
        <v>25420000</v>
      </c>
      <c r="N4762" s="2" t="str">
        <f>VLOOKUP(Tabla1[[#This Row],[nemo]],'Nemos y clasificaciones'!$A$2:$B$5000,2,FALSE)</f>
        <v>CFI</v>
      </c>
      <c r="O4762" s="2" t="str">
        <f>VLOOKUP(Tabla1[[#This Row],[nemo]],'Nemos y clasificaciones'!$A$1:$C$3000,3,FALSE)</f>
        <v>CFI</v>
      </c>
      <c r="P4762" s="2"/>
      <c r="Q4762" s="2"/>
    </row>
    <row r="4763" spans="1:17" x14ac:dyDescent="0.25">
      <c r="A4763" t="s">
        <v>8246</v>
      </c>
      <c r="B4763" s="1">
        <v>43223</v>
      </c>
      <c r="C4763" s="1">
        <v>43229</v>
      </c>
      <c r="D4763" t="s">
        <v>21</v>
      </c>
      <c r="E4763" t="s">
        <v>7298</v>
      </c>
      <c r="F4763">
        <v>0</v>
      </c>
      <c r="G4763">
        <v>10000000</v>
      </c>
      <c r="H4763">
        <v>0</v>
      </c>
      <c r="I4763">
        <v>0</v>
      </c>
      <c r="J4763">
        <v>0</v>
      </c>
      <c r="K4763">
        <v>1.3560000000000001</v>
      </c>
      <c r="L4763" t="s">
        <v>16</v>
      </c>
      <c r="M4763" s="2">
        <v>13560000</v>
      </c>
      <c r="N4763" s="2" t="str">
        <f>VLOOKUP(Tabla1[[#This Row],[nemo]],'Nemos y clasificaciones'!$A$2:$B$5000,2,FALSE)</f>
        <v>CFI</v>
      </c>
      <c r="O4763" s="2" t="str">
        <f>VLOOKUP(Tabla1[[#This Row],[nemo]],'Nemos y clasificaciones'!$A$1:$C$3000,3,FALSE)</f>
        <v>CFI</v>
      </c>
      <c r="P4763" s="2"/>
      <c r="Q4763" s="2"/>
    </row>
    <row r="4764" spans="1:17" x14ac:dyDescent="0.25">
      <c r="A4764" t="s">
        <v>2108</v>
      </c>
      <c r="B4764" s="1">
        <v>44308</v>
      </c>
      <c r="C4764" s="1">
        <v>44314</v>
      </c>
      <c r="D4764" t="s">
        <v>21</v>
      </c>
      <c r="E4764" t="s">
        <v>2109</v>
      </c>
      <c r="F4764">
        <v>0</v>
      </c>
      <c r="G4764">
        <v>10000000</v>
      </c>
      <c r="H4764">
        <v>0</v>
      </c>
      <c r="I4764">
        <v>0</v>
      </c>
      <c r="J4764">
        <v>0</v>
      </c>
      <c r="K4764">
        <v>33.996000000000002</v>
      </c>
      <c r="L4764" t="s">
        <v>54</v>
      </c>
      <c r="M4764" s="2">
        <v>339960000</v>
      </c>
      <c r="N4764" s="2" t="str">
        <f>VLOOKUP(Tabla1[[#This Row],[nemo]],'Nemos y clasificaciones'!$A$2:$B$5000,2,FALSE)</f>
        <v>CFI</v>
      </c>
      <c r="O4764" s="2" t="str">
        <f>VLOOKUP(Tabla1[[#This Row],[nemo]],'Nemos y clasificaciones'!$A$1:$C$3000,3,FALSE)</f>
        <v>CFI</v>
      </c>
      <c r="P4764" s="2"/>
      <c r="Q4764" s="2"/>
    </row>
    <row r="4765" spans="1:17" x14ac:dyDescent="0.25">
      <c r="A4765" t="s">
        <v>4945</v>
      </c>
      <c r="B4765" s="1">
        <v>43852</v>
      </c>
      <c r="C4765" s="1">
        <v>43858</v>
      </c>
      <c r="D4765" t="s">
        <v>86</v>
      </c>
      <c r="E4765" t="s">
        <v>4946</v>
      </c>
      <c r="F4765">
        <v>0</v>
      </c>
      <c r="G4765">
        <v>10000000</v>
      </c>
      <c r="H4765">
        <v>0</v>
      </c>
      <c r="I4765">
        <v>0</v>
      </c>
      <c r="J4765">
        <v>0</v>
      </c>
      <c r="K4765">
        <v>1.3109999999999999</v>
      </c>
      <c r="L4765" t="s">
        <v>16</v>
      </c>
      <c r="M4765" s="2">
        <v>13110000</v>
      </c>
      <c r="N4765" s="2" t="str">
        <f>VLOOKUP(Tabla1[[#This Row],[nemo]],'Nemos y clasificaciones'!$A$2:$B$5000,2,FALSE)</f>
        <v>CFI</v>
      </c>
      <c r="O4765" s="2" t="str">
        <f>VLOOKUP(Tabla1[[#This Row],[nemo]],'Nemos y clasificaciones'!$A$1:$C$3000,3,FALSE)</f>
        <v>CFI</v>
      </c>
      <c r="P4765" s="2"/>
      <c r="Q4765" s="2"/>
    </row>
    <row r="4766" spans="1:17" x14ac:dyDescent="0.25">
      <c r="A4766" t="s">
        <v>4947</v>
      </c>
      <c r="B4766" s="1">
        <v>43852</v>
      </c>
      <c r="C4766" s="1">
        <v>43858</v>
      </c>
      <c r="D4766" t="s">
        <v>86</v>
      </c>
      <c r="E4766" t="s">
        <v>4948</v>
      </c>
      <c r="F4766">
        <v>0</v>
      </c>
      <c r="G4766">
        <v>10000000</v>
      </c>
      <c r="H4766">
        <v>0</v>
      </c>
      <c r="I4766">
        <v>0</v>
      </c>
      <c r="J4766">
        <v>0</v>
      </c>
      <c r="K4766">
        <v>1.325</v>
      </c>
      <c r="L4766" t="s">
        <v>16</v>
      </c>
      <c r="M4766" s="2">
        <v>13250000</v>
      </c>
      <c r="N4766" s="2" t="str">
        <f>VLOOKUP(Tabla1[[#This Row],[nemo]],'Nemos y clasificaciones'!$A$2:$B$5000,2,FALSE)</f>
        <v>CFI</v>
      </c>
      <c r="O4766" s="2" t="str">
        <f>VLOOKUP(Tabla1[[#This Row],[nemo]],'Nemos y clasificaciones'!$A$1:$C$3000,3,FALSE)</f>
        <v>CFI</v>
      </c>
      <c r="P4766" s="2"/>
      <c r="Q4766" s="2"/>
    </row>
    <row r="4767" spans="1:17" x14ac:dyDescent="0.25">
      <c r="A4767" t="s">
        <v>4943</v>
      </c>
      <c r="B4767" s="1">
        <v>43852</v>
      </c>
      <c r="C4767" s="1">
        <v>43858</v>
      </c>
      <c r="D4767" t="s">
        <v>86</v>
      </c>
      <c r="E4767" t="s">
        <v>4944</v>
      </c>
      <c r="F4767">
        <v>0</v>
      </c>
      <c r="G4767">
        <v>10000000</v>
      </c>
      <c r="H4767">
        <v>0</v>
      </c>
      <c r="I4767">
        <v>0</v>
      </c>
      <c r="J4767">
        <v>0</v>
      </c>
      <c r="K4767">
        <v>1.3180000000000001</v>
      </c>
      <c r="L4767" t="s">
        <v>16</v>
      </c>
      <c r="M4767" s="2">
        <v>13180000</v>
      </c>
      <c r="N4767" s="2" t="str">
        <f>VLOOKUP(Tabla1[[#This Row],[nemo]],'Nemos y clasificaciones'!$A$2:$B$5000,2,FALSE)</f>
        <v>CFI</v>
      </c>
      <c r="O4767" s="2" t="str">
        <f>VLOOKUP(Tabla1[[#This Row],[nemo]],'Nemos y clasificaciones'!$A$1:$C$3000,3,FALSE)</f>
        <v>CFI</v>
      </c>
      <c r="P4767" s="2"/>
      <c r="Q4767" s="2"/>
    </row>
    <row r="4768" spans="1:17" x14ac:dyDescent="0.25">
      <c r="A4768" t="s">
        <v>837</v>
      </c>
      <c r="B4768" s="1">
        <v>44385</v>
      </c>
      <c r="C4768" s="1">
        <v>44391</v>
      </c>
      <c r="D4768" t="s">
        <v>14</v>
      </c>
      <c r="E4768" t="s">
        <v>838</v>
      </c>
      <c r="F4768">
        <v>0</v>
      </c>
      <c r="G4768">
        <v>9017259020</v>
      </c>
      <c r="H4768">
        <v>0</v>
      </c>
      <c r="I4768">
        <v>0</v>
      </c>
      <c r="J4768">
        <v>0</v>
      </c>
      <c r="K4768">
        <v>1.7000000000000001E-2</v>
      </c>
      <c r="L4768" t="s">
        <v>23</v>
      </c>
      <c r="M4768" s="2">
        <v>153293403.34</v>
      </c>
      <c r="N4768" s="2" t="str">
        <f>VLOOKUP(Tabla1[[#This Row],[nemo]],'Nemos y clasificaciones'!$A$2:$B$5000,2,FALSE)</f>
        <v>CFI</v>
      </c>
      <c r="O4768" s="2" t="str">
        <f>VLOOKUP(Tabla1[[#This Row],[nemo]],'Nemos y clasificaciones'!$A$1:$C$3000,3,FALSE)</f>
        <v>CFI</v>
      </c>
      <c r="P4768" s="2"/>
      <c r="Q4768" s="2"/>
    </row>
    <row r="4769" spans="1:17" x14ac:dyDescent="0.25">
      <c r="A4769" t="s">
        <v>2457</v>
      </c>
      <c r="B4769" s="1">
        <v>44265</v>
      </c>
      <c r="C4769" s="1">
        <v>44271</v>
      </c>
      <c r="D4769" t="s">
        <v>14</v>
      </c>
      <c r="E4769" t="s">
        <v>838</v>
      </c>
      <c r="F4769">
        <v>0</v>
      </c>
      <c r="G4769">
        <v>10000000</v>
      </c>
      <c r="H4769">
        <v>0</v>
      </c>
      <c r="I4769">
        <v>0</v>
      </c>
      <c r="J4769">
        <v>0</v>
      </c>
      <c r="K4769">
        <v>1.9E-2</v>
      </c>
      <c r="L4769" t="s">
        <v>23</v>
      </c>
      <c r="M4769" s="2">
        <v>190000</v>
      </c>
      <c r="N4769" s="2" t="str">
        <f>VLOOKUP(Tabla1[[#This Row],[nemo]],'Nemos y clasificaciones'!$A$2:$B$5000,2,FALSE)</f>
        <v>CFI</v>
      </c>
      <c r="O4769" s="2" t="str">
        <f>VLOOKUP(Tabla1[[#This Row],[nemo]],'Nemos y clasificaciones'!$A$1:$C$3000,3,FALSE)</f>
        <v>CFI</v>
      </c>
      <c r="P4769" s="2"/>
      <c r="Q4769" s="2"/>
    </row>
    <row r="4770" spans="1:17" x14ac:dyDescent="0.25">
      <c r="A4770" t="s">
        <v>10468</v>
      </c>
      <c r="B4770" s="1">
        <v>42514</v>
      </c>
      <c r="C4770" s="1">
        <v>42520</v>
      </c>
      <c r="D4770" t="s">
        <v>14</v>
      </c>
      <c r="E4770" t="s">
        <v>676</v>
      </c>
      <c r="F4770">
        <v>0</v>
      </c>
      <c r="G4770">
        <v>13390335</v>
      </c>
      <c r="H4770">
        <v>0</v>
      </c>
      <c r="I4770">
        <v>0</v>
      </c>
      <c r="J4770">
        <v>0</v>
      </c>
      <c r="K4770">
        <v>1294.3530000000001</v>
      </c>
      <c r="L4770" t="s">
        <v>19</v>
      </c>
      <c r="M4770" s="2">
        <v>17331820278.255001</v>
      </c>
      <c r="N4770" s="2" t="str">
        <f>VLOOKUP(Tabla1[[#This Row],[nemo]],'Nemos y clasificaciones'!$A$2:$B$5000,2,FALSE)</f>
        <v>CFI</v>
      </c>
      <c r="O4770" s="2" t="str">
        <f>VLOOKUP(Tabla1[[#This Row],[nemo]],'Nemos y clasificaciones'!$A$1:$C$3000,3,FALSE)</f>
        <v>CFI</v>
      </c>
      <c r="P4770" s="2"/>
      <c r="Q4770" s="2"/>
    </row>
    <row r="4771" spans="1:17" x14ac:dyDescent="0.25">
      <c r="A4771" t="s">
        <v>9314</v>
      </c>
      <c r="B4771" s="1">
        <v>42903</v>
      </c>
      <c r="C4771" s="1">
        <v>42909</v>
      </c>
      <c r="D4771" t="s">
        <v>14</v>
      </c>
      <c r="E4771" t="s">
        <v>676</v>
      </c>
      <c r="F4771">
        <v>0</v>
      </c>
      <c r="G4771">
        <v>13390335</v>
      </c>
      <c r="H4771">
        <v>0</v>
      </c>
      <c r="I4771">
        <v>0</v>
      </c>
      <c r="J4771">
        <v>0</v>
      </c>
      <c r="K4771">
        <v>120.795</v>
      </c>
      <c r="L4771" t="s">
        <v>19</v>
      </c>
      <c r="M4771" s="2">
        <v>1617485516.325</v>
      </c>
      <c r="N4771" s="2" t="str">
        <f>VLOOKUP(Tabla1[[#This Row],[nemo]],'Nemos y clasificaciones'!$A$2:$B$5000,2,FALSE)</f>
        <v>CFI</v>
      </c>
      <c r="O4771" s="2" t="str">
        <f>VLOOKUP(Tabla1[[#This Row],[nemo]],'Nemos y clasificaciones'!$A$1:$C$3000,3,FALSE)</f>
        <v>CFI</v>
      </c>
      <c r="P4771" s="2"/>
      <c r="Q4771" s="2"/>
    </row>
    <row r="4772" spans="1:17" x14ac:dyDescent="0.25">
      <c r="A4772" t="s">
        <v>2628</v>
      </c>
      <c r="B4772" s="1">
        <v>44219</v>
      </c>
      <c r="C4772" s="1">
        <v>44225</v>
      </c>
      <c r="D4772" t="s">
        <v>14</v>
      </c>
      <c r="E4772" t="s">
        <v>676</v>
      </c>
      <c r="F4772">
        <v>0</v>
      </c>
      <c r="G4772">
        <v>13390335</v>
      </c>
      <c r="H4772">
        <v>0</v>
      </c>
      <c r="I4772">
        <v>0</v>
      </c>
      <c r="J4772">
        <v>0</v>
      </c>
      <c r="K4772">
        <v>100.047</v>
      </c>
      <c r="L4772" t="s">
        <v>19</v>
      </c>
      <c r="M4772" s="2">
        <v>1339662845.7449999</v>
      </c>
      <c r="N4772" s="2" t="str">
        <f>VLOOKUP(Tabla1[[#This Row],[nemo]],'Nemos y clasificaciones'!$A$2:$B$5000,2,FALSE)</f>
        <v>CFI</v>
      </c>
      <c r="O4772" s="2" t="str">
        <f>VLOOKUP(Tabla1[[#This Row],[nemo]],'Nemos y clasificaciones'!$A$1:$C$3000,3,FALSE)</f>
        <v>CFI</v>
      </c>
      <c r="P4772" s="2"/>
      <c r="Q4772" s="2"/>
    </row>
    <row r="4773" spans="1:17" x14ac:dyDescent="0.25">
      <c r="A4773" t="s">
        <v>150</v>
      </c>
      <c r="B4773" s="1">
        <v>44401</v>
      </c>
      <c r="C4773" s="1">
        <v>44407</v>
      </c>
      <c r="D4773" t="s">
        <v>14</v>
      </c>
      <c r="E4773" t="s">
        <v>676</v>
      </c>
      <c r="F4773">
        <v>0</v>
      </c>
      <c r="G4773">
        <v>13390335</v>
      </c>
      <c r="H4773">
        <v>0</v>
      </c>
      <c r="I4773">
        <v>0</v>
      </c>
      <c r="J4773">
        <v>0</v>
      </c>
      <c r="K4773">
        <v>100</v>
      </c>
      <c r="L4773" t="s">
        <v>54</v>
      </c>
      <c r="M4773" s="2">
        <v>1339033500</v>
      </c>
      <c r="N4773" s="2" t="str">
        <f>VLOOKUP(Tabla1[[#This Row],[nemo]],'Nemos y clasificaciones'!$A$2:$B$5000,2,FALSE)</f>
        <v>CFI</v>
      </c>
      <c r="O4773" s="2" t="str">
        <f>VLOOKUP(Tabla1[[#This Row],[nemo]],'Nemos y clasificaciones'!$A$1:$C$3000,3,FALSE)</f>
        <v>CFI</v>
      </c>
      <c r="P4773" s="2"/>
      <c r="Q4773" s="2"/>
    </row>
    <row r="4774" spans="1:17" x14ac:dyDescent="0.25">
      <c r="A4774" t="s">
        <v>150</v>
      </c>
      <c r="B4774" s="1">
        <v>44310</v>
      </c>
      <c r="C4774" s="1">
        <v>44316</v>
      </c>
      <c r="D4774" t="s">
        <v>14</v>
      </c>
      <c r="E4774" t="s">
        <v>676</v>
      </c>
      <c r="F4774">
        <v>0</v>
      </c>
      <c r="G4774">
        <v>13390335</v>
      </c>
      <c r="H4774">
        <v>0</v>
      </c>
      <c r="I4774">
        <v>0</v>
      </c>
      <c r="J4774">
        <v>0</v>
      </c>
      <c r="K4774">
        <v>100</v>
      </c>
      <c r="L4774" t="s">
        <v>54</v>
      </c>
      <c r="M4774" s="2">
        <v>1339033500</v>
      </c>
      <c r="N4774" s="2" t="str">
        <f>VLOOKUP(Tabla1[[#This Row],[nemo]],'Nemos y clasificaciones'!$A$2:$B$5000,2,FALSE)</f>
        <v>CFI</v>
      </c>
      <c r="O4774" s="2" t="str">
        <f>VLOOKUP(Tabla1[[#This Row],[nemo]],'Nemos y clasificaciones'!$A$1:$C$3000,3,FALSE)</f>
        <v>CFI</v>
      </c>
      <c r="P4774" s="2"/>
      <c r="Q4774" s="2"/>
    </row>
    <row r="4775" spans="1:17" x14ac:dyDescent="0.25">
      <c r="A4775" t="s">
        <v>3270</v>
      </c>
      <c r="B4775" s="1">
        <v>44127</v>
      </c>
      <c r="C4775" s="1">
        <v>44133</v>
      </c>
      <c r="D4775" t="s">
        <v>14</v>
      </c>
      <c r="E4775" t="s">
        <v>676</v>
      </c>
      <c r="F4775">
        <v>0</v>
      </c>
      <c r="G4775">
        <v>13390335</v>
      </c>
      <c r="H4775">
        <v>0</v>
      </c>
      <c r="I4775">
        <v>0</v>
      </c>
      <c r="J4775">
        <v>0</v>
      </c>
      <c r="K4775">
        <v>100</v>
      </c>
      <c r="L4775" t="s">
        <v>54</v>
      </c>
      <c r="M4775" s="2">
        <v>1339033500</v>
      </c>
      <c r="N4775" s="2" t="str">
        <f>VLOOKUP(Tabla1[[#This Row],[nemo]],'Nemos y clasificaciones'!$A$2:$B$5000,2,FALSE)</f>
        <v>CFI</v>
      </c>
      <c r="O4775" s="2" t="str">
        <f>VLOOKUP(Tabla1[[#This Row],[nemo]],'Nemos y clasificaciones'!$A$1:$C$3000,3,FALSE)</f>
        <v>CFI</v>
      </c>
      <c r="P4775" s="2"/>
      <c r="Q4775" s="2"/>
    </row>
    <row r="4776" spans="1:17" x14ac:dyDescent="0.25">
      <c r="A4776" t="s">
        <v>3624</v>
      </c>
      <c r="B4776" s="1">
        <v>44037</v>
      </c>
      <c r="C4776" s="1">
        <v>44043</v>
      </c>
      <c r="D4776" t="s">
        <v>14</v>
      </c>
      <c r="E4776" t="s">
        <v>676</v>
      </c>
      <c r="F4776">
        <v>0</v>
      </c>
      <c r="G4776">
        <v>13390335</v>
      </c>
      <c r="H4776">
        <v>0</v>
      </c>
      <c r="I4776">
        <v>0</v>
      </c>
      <c r="J4776">
        <v>0</v>
      </c>
      <c r="K4776">
        <v>100</v>
      </c>
      <c r="L4776" t="s">
        <v>54</v>
      </c>
      <c r="M4776" s="2">
        <v>1339033500</v>
      </c>
      <c r="N4776" s="2" t="str">
        <f>VLOOKUP(Tabla1[[#This Row],[nemo]],'Nemos y clasificaciones'!$A$2:$B$5000,2,FALSE)</f>
        <v>CFI</v>
      </c>
      <c r="O4776" s="2" t="str">
        <f>VLOOKUP(Tabla1[[#This Row],[nemo]],'Nemos y clasificaciones'!$A$1:$C$3000,3,FALSE)</f>
        <v>CFI</v>
      </c>
      <c r="P4776" s="2"/>
      <c r="Q4776" s="2"/>
    </row>
    <row r="4777" spans="1:17" x14ac:dyDescent="0.25">
      <c r="A4777" t="s">
        <v>6249</v>
      </c>
      <c r="B4777" s="1">
        <v>43607</v>
      </c>
      <c r="C4777" s="1">
        <v>43613</v>
      </c>
      <c r="D4777" t="s">
        <v>14</v>
      </c>
      <c r="E4777" t="s">
        <v>676</v>
      </c>
      <c r="F4777">
        <v>0</v>
      </c>
      <c r="G4777">
        <v>13390335</v>
      </c>
      <c r="H4777">
        <v>0</v>
      </c>
      <c r="I4777">
        <v>0</v>
      </c>
      <c r="J4777">
        <v>0</v>
      </c>
      <c r="K4777">
        <v>100</v>
      </c>
      <c r="L4777" t="s">
        <v>54</v>
      </c>
      <c r="M4777" s="2">
        <v>1339033500</v>
      </c>
      <c r="N4777" s="2" t="str">
        <f>VLOOKUP(Tabla1[[#This Row],[nemo]],'Nemos y clasificaciones'!$A$2:$B$5000,2,FALSE)</f>
        <v>CFI</v>
      </c>
      <c r="O4777" s="2" t="str">
        <f>VLOOKUP(Tabla1[[#This Row],[nemo]],'Nemos y clasificaciones'!$A$1:$C$3000,3,FALSE)</f>
        <v>CFI</v>
      </c>
      <c r="P4777" s="2"/>
      <c r="Q4777" s="2"/>
    </row>
    <row r="4778" spans="1:17" x14ac:dyDescent="0.25">
      <c r="A4778" t="s">
        <v>7883</v>
      </c>
      <c r="B4778" s="1">
        <v>43266</v>
      </c>
      <c r="C4778" s="1">
        <v>43272</v>
      </c>
      <c r="D4778" t="s">
        <v>14</v>
      </c>
      <c r="E4778" t="s">
        <v>676</v>
      </c>
      <c r="F4778">
        <v>0</v>
      </c>
      <c r="G4778">
        <v>13390335</v>
      </c>
      <c r="H4778">
        <v>0</v>
      </c>
      <c r="I4778">
        <v>0</v>
      </c>
      <c r="J4778">
        <v>0</v>
      </c>
      <c r="K4778">
        <v>79.200999999999993</v>
      </c>
      <c r="L4778" t="s">
        <v>54</v>
      </c>
      <c r="M4778" s="2">
        <v>1060527922.335</v>
      </c>
      <c r="N4778" s="2" t="str">
        <f>VLOOKUP(Tabla1[[#This Row],[nemo]],'Nemos y clasificaciones'!$A$2:$B$5000,2,FALSE)</f>
        <v>CFI</v>
      </c>
      <c r="O4778" s="2" t="str">
        <f>VLOOKUP(Tabla1[[#This Row],[nemo]],'Nemos y clasificaciones'!$A$1:$C$3000,3,FALSE)</f>
        <v>CFI</v>
      </c>
      <c r="P4778" s="2"/>
      <c r="Q4778" s="2"/>
    </row>
    <row r="4779" spans="1:17" x14ac:dyDescent="0.25">
      <c r="A4779" t="s">
        <v>11513</v>
      </c>
      <c r="B4779" s="1">
        <v>42154</v>
      </c>
      <c r="C4779" s="1">
        <v>42160</v>
      </c>
      <c r="D4779" t="s">
        <v>14</v>
      </c>
      <c r="E4779" t="s">
        <v>676</v>
      </c>
      <c r="F4779">
        <v>0</v>
      </c>
      <c r="G4779">
        <v>13390335</v>
      </c>
      <c r="H4779">
        <v>0</v>
      </c>
      <c r="I4779">
        <v>0</v>
      </c>
      <c r="J4779">
        <v>0</v>
      </c>
      <c r="K4779">
        <v>27</v>
      </c>
      <c r="L4779" t="s">
        <v>54</v>
      </c>
      <c r="M4779" s="2">
        <v>361539045</v>
      </c>
      <c r="N4779" s="2" t="str">
        <f>VLOOKUP(Tabla1[[#This Row],[nemo]],'Nemos y clasificaciones'!$A$2:$B$5000,2,FALSE)</f>
        <v>CFI</v>
      </c>
      <c r="O4779" s="2" t="str">
        <f>VLOOKUP(Tabla1[[#This Row],[nemo]],'Nemos y clasificaciones'!$A$1:$C$3000,3,FALSE)</f>
        <v>CFI</v>
      </c>
      <c r="P4779" s="2"/>
      <c r="Q4779" s="2"/>
    </row>
    <row r="4780" spans="1:17" x14ac:dyDescent="0.25">
      <c r="A4780" t="s">
        <v>150</v>
      </c>
      <c r="B4780" s="1">
        <v>44401</v>
      </c>
      <c r="C4780" s="1">
        <v>44407</v>
      </c>
      <c r="D4780" t="s">
        <v>14</v>
      </c>
      <c r="E4780" t="s">
        <v>668</v>
      </c>
      <c r="F4780">
        <v>0</v>
      </c>
      <c r="G4780">
        <v>10000000</v>
      </c>
      <c r="H4780">
        <v>0</v>
      </c>
      <c r="I4780">
        <v>0</v>
      </c>
      <c r="J4780">
        <v>0</v>
      </c>
      <c r="K4780">
        <v>100</v>
      </c>
      <c r="L4780" t="s">
        <v>54</v>
      </c>
      <c r="M4780" s="2">
        <v>1000000000</v>
      </c>
      <c r="N4780" s="2" t="str">
        <f>VLOOKUP(Tabla1[[#This Row],[nemo]],'Nemos y clasificaciones'!$A$2:$B$5000,2,FALSE)</f>
        <v>CFI</v>
      </c>
      <c r="O4780" s="2" t="str">
        <f>VLOOKUP(Tabla1[[#This Row],[nemo]],'Nemos y clasificaciones'!$A$1:$C$3000,3,FALSE)</f>
        <v>CFI</v>
      </c>
      <c r="P4780" s="2"/>
      <c r="Q4780" s="2"/>
    </row>
    <row r="4781" spans="1:17" x14ac:dyDescent="0.25">
      <c r="A4781" t="s">
        <v>150</v>
      </c>
      <c r="B4781" s="1">
        <v>44401</v>
      </c>
      <c r="C4781" s="1">
        <v>44407</v>
      </c>
      <c r="D4781" t="s">
        <v>14</v>
      </c>
      <c r="E4781" t="s">
        <v>669</v>
      </c>
      <c r="F4781">
        <v>0</v>
      </c>
      <c r="G4781">
        <v>10000000</v>
      </c>
      <c r="H4781">
        <v>0</v>
      </c>
      <c r="I4781">
        <v>0</v>
      </c>
      <c r="J4781">
        <v>0</v>
      </c>
      <c r="K4781">
        <v>100</v>
      </c>
      <c r="L4781" t="s">
        <v>54</v>
      </c>
      <c r="M4781" s="2">
        <v>1000000000</v>
      </c>
      <c r="N4781" s="2" t="str">
        <f>VLOOKUP(Tabla1[[#This Row],[nemo]],'Nemos y clasificaciones'!$A$2:$B$5000,2,FALSE)</f>
        <v>CFI</v>
      </c>
      <c r="O4781" s="2" t="str">
        <f>VLOOKUP(Tabla1[[#This Row],[nemo]],'Nemos y clasificaciones'!$A$1:$C$3000,3,FALSE)</f>
        <v>CFI</v>
      </c>
      <c r="P4781" s="2"/>
      <c r="Q4781" s="2"/>
    </row>
    <row r="4782" spans="1:17" x14ac:dyDescent="0.25">
      <c r="A4782" t="s">
        <v>3332</v>
      </c>
      <c r="B4782" s="1">
        <v>44111</v>
      </c>
      <c r="C4782" s="1">
        <v>44118</v>
      </c>
      <c r="D4782" t="s">
        <v>21</v>
      </c>
      <c r="E4782" t="s">
        <v>3333</v>
      </c>
      <c r="F4782">
        <v>0</v>
      </c>
      <c r="G4782">
        <v>10000000</v>
      </c>
      <c r="H4782">
        <v>0</v>
      </c>
      <c r="I4782">
        <v>0</v>
      </c>
      <c r="J4782">
        <v>0</v>
      </c>
      <c r="K4782">
        <v>7.3</v>
      </c>
      <c r="L4782" t="s">
        <v>16</v>
      </c>
      <c r="M4782" s="2">
        <v>73000000</v>
      </c>
      <c r="N4782" s="2" t="str">
        <f>VLOOKUP(Tabla1[[#This Row],[nemo]],'Nemos y clasificaciones'!$A$2:$B$5000,2,FALSE)</f>
        <v>CFI</v>
      </c>
      <c r="O4782" s="2" t="str">
        <f>VLOOKUP(Tabla1[[#This Row],[nemo]],'Nemos y clasificaciones'!$A$1:$C$3000,3,FALSE)</f>
        <v>CFI</v>
      </c>
      <c r="P4782" s="2"/>
      <c r="Q4782" s="2"/>
    </row>
    <row r="4783" spans="1:17" x14ac:dyDescent="0.25">
      <c r="A4783" t="s">
        <v>4380</v>
      </c>
      <c r="B4783" s="1">
        <v>43959</v>
      </c>
      <c r="C4783" s="1">
        <v>43965</v>
      </c>
      <c r="D4783" t="s">
        <v>21</v>
      </c>
      <c r="E4783" t="s">
        <v>4381</v>
      </c>
      <c r="F4783">
        <v>0</v>
      </c>
      <c r="G4783">
        <v>10000000</v>
      </c>
      <c r="H4783">
        <v>0</v>
      </c>
      <c r="I4783">
        <v>0</v>
      </c>
      <c r="J4783">
        <v>0</v>
      </c>
      <c r="K4783">
        <v>21.631</v>
      </c>
      <c r="L4783" t="s">
        <v>54</v>
      </c>
      <c r="M4783" s="2">
        <v>216310000</v>
      </c>
      <c r="N4783" s="2" t="str">
        <f>VLOOKUP(Tabla1[[#This Row],[nemo]],'Nemos y clasificaciones'!$A$2:$B$5000,2,FALSE)</f>
        <v>CFI</v>
      </c>
      <c r="O4783" s="2" t="str">
        <f>VLOOKUP(Tabla1[[#This Row],[nemo]],'Nemos y clasificaciones'!$A$1:$C$3000,3,FALSE)</f>
        <v>CFI</v>
      </c>
      <c r="P4783" s="2"/>
      <c r="Q4783" s="2"/>
    </row>
    <row r="4784" spans="1:17" x14ac:dyDescent="0.25">
      <c r="A4784" t="s">
        <v>4108</v>
      </c>
      <c r="B4784" s="1">
        <v>43985</v>
      </c>
      <c r="C4784" s="1">
        <v>43991</v>
      </c>
      <c r="D4784" t="s">
        <v>14</v>
      </c>
      <c r="E4784" t="s">
        <v>4109</v>
      </c>
      <c r="F4784">
        <v>0</v>
      </c>
      <c r="G4784">
        <v>10000000</v>
      </c>
      <c r="H4784">
        <v>0</v>
      </c>
      <c r="I4784">
        <v>0</v>
      </c>
      <c r="J4784">
        <v>0</v>
      </c>
      <c r="K4784">
        <v>5.1029999999999998</v>
      </c>
      <c r="L4784" t="s">
        <v>16</v>
      </c>
      <c r="M4784" s="2">
        <v>51030000</v>
      </c>
      <c r="N4784" s="2" t="str">
        <f>VLOOKUP(Tabla1[[#This Row],[nemo]],'Nemos y clasificaciones'!$A$2:$B$5000,2,FALSE)</f>
        <v>CFI</v>
      </c>
      <c r="O4784" s="2" t="str">
        <f>VLOOKUP(Tabla1[[#This Row],[nemo]],'Nemos y clasificaciones'!$A$1:$C$3000,3,FALSE)</f>
        <v>CFI</v>
      </c>
      <c r="P4784" s="2"/>
      <c r="Q4784" s="2"/>
    </row>
    <row r="4785" spans="1:17" x14ac:dyDescent="0.25">
      <c r="A4785" t="s">
        <v>1211</v>
      </c>
      <c r="B4785" s="1">
        <v>44359</v>
      </c>
      <c r="C4785" s="1">
        <v>44365</v>
      </c>
      <c r="D4785" t="s">
        <v>21</v>
      </c>
      <c r="E4785" t="s">
        <v>1212</v>
      </c>
      <c r="F4785">
        <v>0</v>
      </c>
      <c r="G4785">
        <v>10000000</v>
      </c>
      <c r="H4785">
        <v>0</v>
      </c>
      <c r="I4785">
        <v>0</v>
      </c>
      <c r="J4785">
        <v>0</v>
      </c>
      <c r="K4785">
        <v>4.6230000000000002</v>
      </c>
      <c r="L4785" t="s">
        <v>16</v>
      </c>
      <c r="M4785" s="2">
        <v>46230000</v>
      </c>
      <c r="N4785" s="2" t="str">
        <f>VLOOKUP(Tabla1[[#This Row],[nemo]],'Nemos y clasificaciones'!$A$2:$B$5000,2,FALSE)</f>
        <v>CFI</v>
      </c>
      <c r="O4785" s="2" t="str">
        <f>VLOOKUP(Tabla1[[#This Row],[nemo]],'Nemos y clasificaciones'!$A$1:$C$3000,3,FALSE)</f>
        <v>CFI</v>
      </c>
      <c r="P4785" s="2"/>
      <c r="Q4785" s="2"/>
    </row>
    <row r="4786" spans="1:17" x14ac:dyDescent="0.25">
      <c r="A4786" t="s">
        <v>9332</v>
      </c>
      <c r="B4786" s="1">
        <v>42900</v>
      </c>
      <c r="C4786" s="1">
        <v>42906</v>
      </c>
      <c r="D4786" t="s">
        <v>21</v>
      </c>
      <c r="E4786" t="s">
        <v>4107</v>
      </c>
      <c r="F4786">
        <v>0</v>
      </c>
      <c r="G4786">
        <v>1000000</v>
      </c>
      <c r="H4786">
        <v>0</v>
      </c>
      <c r="I4786">
        <v>0</v>
      </c>
      <c r="J4786">
        <v>0</v>
      </c>
      <c r="K4786">
        <v>5.4630000000000001</v>
      </c>
      <c r="L4786" t="s">
        <v>16</v>
      </c>
      <c r="M4786" s="2">
        <v>5463000</v>
      </c>
      <c r="N4786" s="2" t="str">
        <f>VLOOKUP(Tabla1[[#This Row],[nemo]],'Nemos y clasificaciones'!$A$2:$B$5000,2,FALSE)</f>
        <v>CFI</v>
      </c>
      <c r="O4786" s="2" t="str">
        <f>VLOOKUP(Tabla1[[#This Row],[nemo]],'Nemos y clasificaciones'!$A$1:$C$3000,3,FALSE)</f>
        <v>CFI</v>
      </c>
      <c r="P4786" s="2"/>
      <c r="Q4786" s="2"/>
    </row>
    <row r="4787" spans="1:17" x14ac:dyDescent="0.25">
      <c r="A4787" t="s">
        <v>4106</v>
      </c>
      <c r="B4787" s="1">
        <v>43985</v>
      </c>
      <c r="C4787" s="1">
        <v>43991</v>
      </c>
      <c r="D4787" t="s">
        <v>14</v>
      </c>
      <c r="E4787" t="s">
        <v>4107</v>
      </c>
      <c r="F4787">
        <v>0</v>
      </c>
      <c r="G4787">
        <v>1000000</v>
      </c>
      <c r="H4787">
        <v>0</v>
      </c>
      <c r="I4787">
        <v>0</v>
      </c>
      <c r="J4787">
        <v>0</v>
      </c>
      <c r="K4787">
        <v>5.0990000000000002</v>
      </c>
      <c r="L4787" t="s">
        <v>16</v>
      </c>
      <c r="M4787" s="2">
        <v>5099000</v>
      </c>
      <c r="N4787" s="2" t="str">
        <f>VLOOKUP(Tabla1[[#This Row],[nemo]],'Nemos y clasificaciones'!$A$2:$B$5000,2,FALSE)</f>
        <v>CFI</v>
      </c>
      <c r="O4787" s="2" t="str">
        <f>VLOOKUP(Tabla1[[#This Row],[nemo]],'Nemos y clasificaciones'!$A$1:$C$3000,3,FALSE)</f>
        <v>CFI</v>
      </c>
      <c r="P4787" s="2"/>
      <c r="Q4787" s="2"/>
    </row>
    <row r="4788" spans="1:17" x14ac:dyDescent="0.25">
      <c r="A4788" t="s">
        <v>7945</v>
      </c>
      <c r="B4788" s="1">
        <v>43256</v>
      </c>
      <c r="C4788" s="1">
        <v>43262</v>
      </c>
      <c r="D4788" t="s">
        <v>21</v>
      </c>
      <c r="E4788" t="s">
        <v>4107</v>
      </c>
      <c r="F4788">
        <v>0</v>
      </c>
      <c r="G4788">
        <v>1000000</v>
      </c>
      <c r="H4788">
        <v>0</v>
      </c>
      <c r="I4788">
        <v>0</v>
      </c>
      <c r="J4788">
        <v>0</v>
      </c>
      <c r="K4788">
        <v>4.593</v>
      </c>
      <c r="L4788" t="s">
        <v>16</v>
      </c>
      <c r="M4788" s="2">
        <v>4593000</v>
      </c>
      <c r="N4788" s="2" t="str">
        <f>VLOOKUP(Tabla1[[#This Row],[nemo]],'Nemos y clasificaciones'!$A$2:$B$5000,2,FALSE)</f>
        <v>CFI</v>
      </c>
      <c r="O4788" s="2" t="str">
        <f>VLOOKUP(Tabla1[[#This Row],[nemo]],'Nemos y clasificaciones'!$A$1:$C$3000,3,FALSE)</f>
        <v>CFI</v>
      </c>
      <c r="P4788" s="2"/>
      <c r="Q4788" s="2"/>
    </row>
    <row r="4789" spans="1:17" x14ac:dyDescent="0.25">
      <c r="A4789" t="s">
        <v>9331</v>
      </c>
      <c r="B4789" s="1">
        <v>42900</v>
      </c>
      <c r="C4789" s="1">
        <v>42906</v>
      </c>
      <c r="D4789" t="s">
        <v>21</v>
      </c>
      <c r="E4789" t="s">
        <v>4105</v>
      </c>
      <c r="F4789">
        <v>0</v>
      </c>
      <c r="G4789">
        <v>1000000</v>
      </c>
      <c r="H4789">
        <v>0</v>
      </c>
      <c r="I4789">
        <v>0</v>
      </c>
      <c r="J4789">
        <v>0</v>
      </c>
      <c r="K4789">
        <v>5.1150000000000002</v>
      </c>
      <c r="L4789" t="s">
        <v>16</v>
      </c>
      <c r="M4789" s="2">
        <v>5115000</v>
      </c>
      <c r="N4789" s="2" t="str">
        <f>VLOOKUP(Tabla1[[#This Row],[nemo]],'Nemos y clasificaciones'!$A$2:$B$5000,2,FALSE)</f>
        <v>CFI</v>
      </c>
      <c r="O4789" s="2" t="str">
        <f>VLOOKUP(Tabla1[[#This Row],[nemo]],'Nemos y clasificaciones'!$A$1:$C$3000,3,FALSE)</f>
        <v>CFI</v>
      </c>
      <c r="P4789" s="2"/>
      <c r="Q4789" s="2"/>
    </row>
    <row r="4790" spans="1:17" x14ac:dyDescent="0.25">
      <c r="A4790" t="s">
        <v>4104</v>
      </c>
      <c r="B4790" s="1">
        <v>43985</v>
      </c>
      <c r="C4790" s="1">
        <v>43991</v>
      </c>
      <c r="D4790" t="s">
        <v>14</v>
      </c>
      <c r="E4790" t="s">
        <v>4105</v>
      </c>
      <c r="F4790">
        <v>0</v>
      </c>
      <c r="G4790">
        <v>1000000</v>
      </c>
      <c r="H4790">
        <v>0</v>
      </c>
      <c r="I4790">
        <v>0</v>
      </c>
      <c r="J4790">
        <v>0</v>
      </c>
      <c r="K4790">
        <v>4.851</v>
      </c>
      <c r="L4790" t="s">
        <v>16</v>
      </c>
      <c r="M4790" s="2">
        <v>4851000</v>
      </c>
      <c r="N4790" s="2" t="str">
        <f>VLOOKUP(Tabla1[[#This Row],[nemo]],'Nemos y clasificaciones'!$A$2:$B$5000,2,FALSE)</f>
        <v>CFI</v>
      </c>
      <c r="O4790" s="2" t="str">
        <f>VLOOKUP(Tabla1[[#This Row],[nemo]],'Nemos y clasificaciones'!$A$1:$C$3000,3,FALSE)</f>
        <v>CFI</v>
      </c>
      <c r="P4790" s="2"/>
      <c r="Q4790" s="2"/>
    </row>
    <row r="4791" spans="1:17" x14ac:dyDescent="0.25">
      <c r="A4791" t="s">
        <v>7946</v>
      </c>
      <c r="B4791" s="1">
        <v>43256</v>
      </c>
      <c r="C4791" s="1">
        <v>43262</v>
      </c>
      <c r="D4791" t="s">
        <v>21</v>
      </c>
      <c r="E4791" t="s">
        <v>4105</v>
      </c>
      <c r="F4791">
        <v>0</v>
      </c>
      <c r="G4791">
        <v>1000000</v>
      </c>
      <c r="H4791">
        <v>0</v>
      </c>
      <c r="I4791">
        <v>0</v>
      </c>
      <c r="J4791">
        <v>0</v>
      </c>
      <c r="K4791">
        <v>4.3239999999999998</v>
      </c>
      <c r="L4791" t="s">
        <v>16</v>
      </c>
      <c r="M4791" s="2">
        <v>4324000</v>
      </c>
      <c r="N4791" s="2" t="str">
        <f>VLOOKUP(Tabla1[[#This Row],[nemo]],'Nemos y clasificaciones'!$A$2:$B$5000,2,FALSE)</f>
        <v>CFI</v>
      </c>
      <c r="O4791" s="2" t="str">
        <f>VLOOKUP(Tabla1[[#This Row],[nemo]],'Nemos y clasificaciones'!$A$1:$C$3000,3,FALSE)</f>
        <v>CFI</v>
      </c>
      <c r="P4791" s="2"/>
      <c r="Q4791" s="2"/>
    </row>
    <row r="4792" spans="1:17" x14ac:dyDescent="0.25">
      <c r="A4792" t="s">
        <v>1203</v>
      </c>
      <c r="B4792" s="1">
        <v>44359</v>
      </c>
      <c r="C4792" s="1">
        <v>44365</v>
      </c>
      <c r="D4792" t="s">
        <v>21</v>
      </c>
      <c r="E4792" t="s">
        <v>1204</v>
      </c>
      <c r="F4792">
        <v>0</v>
      </c>
      <c r="G4792">
        <v>1000000</v>
      </c>
      <c r="H4792">
        <v>0</v>
      </c>
      <c r="I4792">
        <v>0</v>
      </c>
      <c r="J4792">
        <v>0</v>
      </c>
      <c r="K4792">
        <v>4.6159999999999997</v>
      </c>
      <c r="L4792" t="s">
        <v>16</v>
      </c>
      <c r="M4792" s="2">
        <v>4616000</v>
      </c>
      <c r="N4792" s="2" t="str">
        <f>VLOOKUP(Tabla1[[#This Row],[nemo]],'Nemos y clasificaciones'!$A$2:$B$5000,2,FALSE)</f>
        <v>CFI</v>
      </c>
      <c r="O4792" s="2" t="str">
        <f>VLOOKUP(Tabla1[[#This Row],[nemo]],'Nemos y clasificaciones'!$A$1:$C$3000,3,FALSE)</f>
        <v>CFI</v>
      </c>
      <c r="P4792" s="2"/>
      <c r="Q4792" s="2"/>
    </row>
    <row r="4793" spans="1:17" x14ac:dyDescent="0.25">
      <c r="A4793" t="s">
        <v>7944</v>
      </c>
      <c r="B4793" s="1">
        <v>43256</v>
      </c>
      <c r="C4793" s="1">
        <v>43262</v>
      </c>
      <c r="D4793" t="s">
        <v>21</v>
      </c>
      <c r="E4793" t="s">
        <v>1204</v>
      </c>
      <c r="F4793">
        <v>0</v>
      </c>
      <c r="G4793">
        <v>1000000</v>
      </c>
      <c r="H4793">
        <v>0</v>
      </c>
      <c r="I4793">
        <v>0</v>
      </c>
      <c r="J4793">
        <v>0</v>
      </c>
      <c r="K4793">
        <v>2.831</v>
      </c>
      <c r="L4793" t="s">
        <v>16</v>
      </c>
      <c r="M4793" s="2">
        <v>2831000</v>
      </c>
      <c r="N4793" s="2" t="str">
        <f>VLOOKUP(Tabla1[[#This Row],[nemo]],'Nemos y clasificaciones'!$A$2:$B$5000,2,FALSE)</f>
        <v>CFI</v>
      </c>
      <c r="O4793" s="2" t="str">
        <f>VLOOKUP(Tabla1[[#This Row],[nemo]],'Nemos y clasificaciones'!$A$1:$C$3000,3,FALSE)</f>
        <v>CFI</v>
      </c>
      <c r="P4793" s="2"/>
      <c r="Q4793" s="2"/>
    </row>
    <row r="4794" spans="1:17" x14ac:dyDescent="0.25">
      <c r="A4794" t="s">
        <v>9334</v>
      </c>
      <c r="B4794" s="1">
        <v>42900</v>
      </c>
      <c r="C4794" s="1">
        <v>42906</v>
      </c>
      <c r="D4794" t="s">
        <v>21</v>
      </c>
      <c r="E4794" t="s">
        <v>1204</v>
      </c>
      <c r="F4794">
        <v>0</v>
      </c>
      <c r="G4794">
        <v>1000000</v>
      </c>
      <c r="H4794">
        <v>0</v>
      </c>
      <c r="I4794">
        <v>0</v>
      </c>
      <c r="J4794">
        <v>0</v>
      </c>
      <c r="K4794">
        <v>1.804</v>
      </c>
      <c r="L4794" t="s">
        <v>16</v>
      </c>
      <c r="M4794" s="2">
        <v>1804000</v>
      </c>
      <c r="N4794" s="2" t="str">
        <f>VLOOKUP(Tabla1[[#This Row],[nemo]],'Nemos y clasificaciones'!$A$2:$B$5000,2,FALSE)</f>
        <v>CFI</v>
      </c>
      <c r="O4794" s="2" t="str">
        <f>VLOOKUP(Tabla1[[#This Row],[nemo]],'Nemos y clasificaciones'!$A$1:$C$3000,3,FALSE)</f>
        <v>CFI</v>
      </c>
      <c r="P4794" s="2"/>
      <c r="Q4794" s="2"/>
    </row>
    <row r="4795" spans="1:17" x14ac:dyDescent="0.25">
      <c r="A4795" t="s">
        <v>1205</v>
      </c>
      <c r="B4795" s="1">
        <v>44359</v>
      </c>
      <c r="C4795" s="1">
        <v>44365</v>
      </c>
      <c r="D4795" t="s">
        <v>21</v>
      </c>
      <c r="E4795" t="s">
        <v>1206</v>
      </c>
      <c r="F4795">
        <v>0</v>
      </c>
      <c r="G4795">
        <v>1000000</v>
      </c>
      <c r="H4795">
        <v>0</v>
      </c>
      <c r="I4795">
        <v>0</v>
      </c>
      <c r="J4795">
        <v>0</v>
      </c>
      <c r="K4795">
        <v>4.1260000000000003</v>
      </c>
      <c r="L4795" t="s">
        <v>16</v>
      </c>
      <c r="M4795" s="2">
        <v>4126000</v>
      </c>
      <c r="N4795" s="2" t="str">
        <f>VLOOKUP(Tabla1[[#This Row],[nemo]],'Nemos y clasificaciones'!$A$2:$B$5000,2,FALSE)</f>
        <v>CFI</v>
      </c>
      <c r="O4795" s="2" t="str">
        <f>VLOOKUP(Tabla1[[#This Row],[nemo]],'Nemos y clasificaciones'!$A$1:$C$3000,3,FALSE)</f>
        <v>CFI</v>
      </c>
      <c r="P4795" s="2"/>
      <c r="Q4795" s="2"/>
    </row>
    <row r="4796" spans="1:17" x14ac:dyDescent="0.25">
      <c r="A4796" t="s">
        <v>9335</v>
      </c>
      <c r="B4796" s="1">
        <v>42900</v>
      </c>
      <c r="C4796" s="1">
        <v>42906</v>
      </c>
      <c r="D4796" t="s">
        <v>21</v>
      </c>
      <c r="E4796" t="s">
        <v>1206</v>
      </c>
      <c r="F4796">
        <v>0</v>
      </c>
      <c r="G4796">
        <v>1000000</v>
      </c>
      <c r="H4796">
        <v>0</v>
      </c>
      <c r="I4796">
        <v>0</v>
      </c>
      <c r="J4796">
        <v>0</v>
      </c>
      <c r="K4796">
        <v>1.772</v>
      </c>
      <c r="L4796" t="s">
        <v>16</v>
      </c>
      <c r="M4796" s="2">
        <v>1772000</v>
      </c>
      <c r="N4796" s="2" t="str">
        <f>VLOOKUP(Tabla1[[#This Row],[nemo]],'Nemos y clasificaciones'!$A$2:$B$5000,2,FALSE)</f>
        <v>CFI</v>
      </c>
      <c r="O4796" s="2" t="str">
        <f>VLOOKUP(Tabla1[[#This Row],[nemo]],'Nemos y clasificaciones'!$A$1:$C$3000,3,FALSE)</f>
        <v>CFI</v>
      </c>
      <c r="P4796" s="2"/>
      <c r="Q4796" s="2"/>
    </row>
    <row r="4797" spans="1:17" x14ac:dyDescent="0.25">
      <c r="A4797" t="s">
        <v>8042</v>
      </c>
      <c r="B4797" s="1">
        <v>43238</v>
      </c>
      <c r="C4797" s="1">
        <v>43245</v>
      </c>
      <c r="D4797" t="s">
        <v>14</v>
      </c>
      <c r="E4797" t="s">
        <v>8043</v>
      </c>
      <c r="F4797">
        <v>0</v>
      </c>
      <c r="G4797">
        <v>2272715</v>
      </c>
      <c r="H4797">
        <v>0</v>
      </c>
      <c r="I4797">
        <v>0</v>
      </c>
      <c r="J4797">
        <v>0</v>
      </c>
      <c r="K4797">
        <v>243.345</v>
      </c>
      <c r="L4797" t="s">
        <v>19</v>
      </c>
      <c r="M4797" s="2">
        <v>553053831.67499995</v>
      </c>
      <c r="N4797" s="2" t="str">
        <f>VLOOKUP(Tabla1[[#This Row],[nemo]],'Nemos y clasificaciones'!$A$2:$B$5000,2,FALSE)</f>
        <v>CFI</v>
      </c>
      <c r="O4797" s="2" t="str">
        <f>VLOOKUP(Tabla1[[#This Row],[nemo]],'Nemos y clasificaciones'!$A$1:$C$3000,3,FALSE)</f>
        <v>CFI</v>
      </c>
      <c r="P4797" s="2"/>
      <c r="Q4797" s="2"/>
    </row>
    <row r="4798" spans="1:17" x14ac:dyDescent="0.25">
      <c r="A4798" t="s">
        <v>9418</v>
      </c>
      <c r="B4798" s="1">
        <v>42879</v>
      </c>
      <c r="C4798" s="1">
        <v>42885</v>
      </c>
      <c r="D4798" t="s">
        <v>14</v>
      </c>
      <c r="E4798" t="s">
        <v>8043</v>
      </c>
      <c r="F4798">
        <v>0</v>
      </c>
      <c r="G4798">
        <v>2272715</v>
      </c>
      <c r="H4798">
        <v>0</v>
      </c>
      <c r="I4798">
        <v>0</v>
      </c>
      <c r="J4798">
        <v>0</v>
      </c>
      <c r="K4798">
        <v>21.940999999999999</v>
      </c>
      <c r="L4798" t="s">
        <v>54</v>
      </c>
      <c r="M4798" s="2">
        <v>49865639.814999998</v>
      </c>
      <c r="N4798" s="2" t="str">
        <f>VLOOKUP(Tabla1[[#This Row],[nemo]],'Nemos y clasificaciones'!$A$2:$B$5000,2,FALSE)</f>
        <v>CFI</v>
      </c>
      <c r="O4798" s="2" t="str">
        <f>VLOOKUP(Tabla1[[#This Row],[nemo]],'Nemos y clasificaciones'!$A$1:$C$3000,3,FALSE)</f>
        <v>CFI</v>
      </c>
      <c r="P4798" s="2"/>
      <c r="Q4798" s="2"/>
    </row>
    <row r="4799" spans="1:17" x14ac:dyDescent="0.25">
      <c r="A4799" t="s">
        <v>8047</v>
      </c>
      <c r="B4799" s="1">
        <v>43238</v>
      </c>
      <c r="C4799" s="1">
        <v>43245</v>
      </c>
      <c r="D4799" t="s">
        <v>14</v>
      </c>
      <c r="E4799" t="s">
        <v>8048</v>
      </c>
      <c r="F4799">
        <v>0</v>
      </c>
      <c r="G4799">
        <v>10000000</v>
      </c>
      <c r="H4799">
        <v>0</v>
      </c>
      <c r="I4799">
        <v>0</v>
      </c>
      <c r="J4799">
        <v>0</v>
      </c>
      <c r="K4799">
        <v>241.33199999999999</v>
      </c>
      <c r="L4799" t="s">
        <v>19</v>
      </c>
      <c r="M4799" s="2">
        <v>2413320000</v>
      </c>
      <c r="N4799" s="2" t="str">
        <f>VLOOKUP(Tabla1[[#This Row],[nemo]],'Nemos y clasificaciones'!$A$2:$B$5000,2,FALSE)</f>
        <v>CFI</v>
      </c>
      <c r="O4799" s="2" t="str">
        <f>VLOOKUP(Tabla1[[#This Row],[nemo]],'Nemos y clasificaciones'!$A$1:$C$3000,3,FALSE)</f>
        <v>CFI</v>
      </c>
      <c r="P4799" s="2"/>
      <c r="Q4799" s="2"/>
    </row>
    <row r="4800" spans="1:17" x14ac:dyDescent="0.25">
      <c r="A4800" t="s">
        <v>9421</v>
      </c>
      <c r="B4800" s="1">
        <v>42879</v>
      </c>
      <c r="C4800" s="1">
        <v>42885</v>
      </c>
      <c r="D4800" t="s">
        <v>14</v>
      </c>
      <c r="E4800" t="s">
        <v>8048</v>
      </c>
      <c r="F4800">
        <v>0</v>
      </c>
      <c r="G4800">
        <v>10000000</v>
      </c>
      <c r="H4800">
        <v>0</v>
      </c>
      <c r="I4800">
        <v>0</v>
      </c>
      <c r="J4800">
        <v>0</v>
      </c>
      <c r="K4800">
        <v>21.681000000000001</v>
      </c>
      <c r="L4800" t="s">
        <v>54</v>
      </c>
      <c r="M4800" s="2">
        <v>216810000</v>
      </c>
      <c r="N4800" s="2" t="str">
        <f>VLOOKUP(Tabla1[[#This Row],[nemo]],'Nemos y clasificaciones'!$A$2:$B$5000,2,FALSE)</f>
        <v>CFI</v>
      </c>
      <c r="O4800" s="2" t="str">
        <f>VLOOKUP(Tabla1[[#This Row],[nemo]],'Nemos y clasificaciones'!$A$1:$C$3000,3,FALSE)</f>
        <v>CFI</v>
      </c>
      <c r="P4800" s="2"/>
      <c r="Q4800" s="2"/>
    </row>
    <row r="4801" spans="1:17" x14ac:dyDescent="0.25">
      <c r="A4801" t="s">
        <v>8049</v>
      </c>
      <c r="B4801" s="1">
        <v>43238</v>
      </c>
      <c r="C4801" s="1">
        <v>43245</v>
      </c>
      <c r="D4801" t="s">
        <v>14</v>
      </c>
      <c r="E4801" t="s">
        <v>8050</v>
      </c>
      <c r="F4801">
        <v>0</v>
      </c>
      <c r="G4801">
        <v>10000000</v>
      </c>
      <c r="H4801">
        <v>0</v>
      </c>
      <c r="I4801">
        <v>0</v>
      </c>
      <c r="J4801">
        <v>0</v>
      </c>
      <c r="K4801">
        <v>245.99</v>
      </c>
      <c r="L4801" t="s">
        <v>19</v>
      </c>
      <c r="M4801" s="2">
        <v>2459900000</v>
      </c>
      <c r="N4801" s="2" t="str">
        <f>VLOOKUP(Tabla1[[#This Row],[nemo]],'Nemos y clasificaciones'!$A$2:$B$5000,2,FALSE)</f>
        <v>CFI</v>
      </c>
      <c r="O4801" s="2" t="str">
        <f>VLOOKUP(Tabla1[[#This Row],[nemo]],'Nemos y clasificaciones'!$A$1:$C$3000,3,FALSE)</f>
        <v>CFI</v>
      </c>
      <c r="P4801" s="2"/>
      <c r="Q4801" s="2"/>
    </row>
    <row r="4802" spans="1:17" x14ac:dyDescent="0.25">
      <c r="A4802" t="s">
        <v>9420</v>
      </c>
      <c r="B4802" s="1">
        <v>42879</v>
      </c>
      <c r="C4802" s="1">
        <v>42885</v>
      </c>
      <c r="D4802" t="s">
        <v>14</v>
      </c>
      <c r="E4802" t="s">
        <v>8050</v>
      </c>
      <c r="F4802">
        <v>0</v>
      </c>
      <c r="G4802">
        <v>10000000</v>
      </c>
      <c r="H4802">
        <v>0</v>
      </c>
      <c r="I4802">
        <v>0</v>
      </c>
      <c r="J4802">
        <v>0</v>
      </c>
      <c r="K4802">
        <v>22.1</v>
      </c>
      <c r="L4802" t="s">
        <v>54</v>
      </c>
      <c r="M4802" s="2">
        <v>221000000</v>
      </c>
      <c r="N4802" s="2" t="str">
        <f>VLOOKUP(Tabla1[[#This Row],[nemo]],'Nemos y clasificaciones'!$A$2:$B$5000,2,FALSE)</f>
        <v>CFI</v>
      </c>
      <c r="O4802" s="2" t="str">
        <f>VLOOKUP(Tabla1[[#This Row],[nemo]],'Nemos y clasificaciones'!$A$1:$C$3000,3,FALSE)</f>
        <v>CFI</v>
      </c>
      <c r="P4802" s="2"/>
      <c r="Q4802" s="2"/>
    </row>
    <row r="4803" spans="1:17" x14ac:dyDescent="0.25">
      <c r="A4803" t="s">
        <v>4051</v>
      </c>
      <c r="B4803" s="1">
        <v>43992</v>
      </c>
      <c r="C4803" s="1">
        <v>43998</v>
      </c>
      <c r="D4803" t="s">
        <v>14</v>
      </c>
      <c r="E4803" t="s">
        <v>1110</v>
      </c>
      <c r="F4803">
        <v>0</v>
      </c>
      <c r="G4803">
        <v>1000000</v>
      </c>
      <c r="H4803">
        <v>0</v>
      </c>
      <c r="I4803">
        <v>0</v>
      </c>
      <c r="J4803">
        <v>0</v>
      </c>
      <c r="K4803">
        <v>15092.6</v>
      </c>
      <c r="L4803" t="s">
        <v>19</v>
      </c>
      <c r="M4803" s="2">
        <v>15092600000</v>
      </c>
      <c r="N4803" s="2" t="str">
        <f>VLOOKUP(Tabla1[[#This Row],[nemo]],'Nemos y clasificaciones'!$A$2:$B$5000,2,FALSE)</f>
        <v>CFI</v>
      </c>
      <c r="O4803" s="2" t="str">
        <f>VLOOKUP(Tabla1[[#This Row],[nemo]],'Nemos y clasificaciones'!$A$1:$C$3000,3,FALSE)</f>
        <v>CFI</v>
      </c>
      <c r="P4803" s="2"/>
      <c r="Q4803" s="2"/>
    </row>
    <row r="4804" spans="1:17" x14ac:dyDescent="0.25">
      <c r="A4804" t="s">
        <v>4267</v>
      </c>
      <c r="B4804" s="1">
        <v>43971</v>
      </c>
      <c r="C4804" s="1">
        <v>43978</v>
      </c>
      <c r="D4804" t="s">
        <v>14</v>
      </c>
      <c r="E4804" t="s">
        <v>4268</v>
      </c>
      <c r="F4804">
        <v>0</v>
      </c>
      <c r="G4804">
        <v>6400</v>
      </c>
      <c r="H4804">
        <v>0</v>
      </c>
      <c r="I4804">
        <v>0</v>
      </c>
      <c r="J4804">
        <v>0</v>
      </c>
      <c r="K4804">
        <v>4175</v>
      </c>
      <c r="L4804" t="s">
        <v>19</v>
      </c>
      <c r="M4804" s="2">
        <v>26720000</v>
      </c>
      <c r="N4804" s="2" t="str">
        <f>VLOOKUP(Tabla1[[#This Row],[nemo]],'Nemos y clasificaciones'!$A$2:$B$5000,2,FALSE)</f>
        <v>VALPARAISO SPORTING CLUB S.A.</v>
      </c>
      <c r="O4804" s="2" t="str">
        <f>VLOOKUP(Tabla1[[#This Row],[nemo]],'Nemos y clasificaciones'!$A$1:$C$3000,3,FALSE)</f>
        <v>Recreación y servicios educacionales</v>
      </c>
      <c r="P4804" s="2"/>
      <c r="Q4804" s="2"/>
    </row>
    <row r="4805" spans="1:17" x14ac:dyDescent="0.25">
      <c r="A4805" t="s">
        <v>1109</v>
      </c>
      <c r="B4805" s="1">
        <v>44364</v>
      </c>
      <c r="C4805" s="1">
        <v>44371</v>
      </c>
      <c r="D4805" t="s">
        <v>21</v>
      </c>
      <c r="E4805" t="s">
        <v>1110</v>
      </c>
      <c r="F4805">
        <v>0</v>
      </c>
      <c r="G4805">
        <v>1000000</v>
      </c>
      <c r="H4805">
        <v>0</v>
      </c>
      <c r="I4805">
        <v>0</v>
      </c>
      <c r="J4805">
        <v>0</v>
      </c>
      <c r="K4805">
        <v>14.673999999999999</v>
      </c>
      <c r="L4805" t="s">
        <v>54</v>
      </c>
      <c r="M4805" s="2">
        <v>14674000</v>
      </c>
      <c r="N4805" s="2" t="str">
        <f>VLOOKUP(Tabla1[[#This Row],[nemo]],'Nemos y clasificaciones'!$A$2:$B$5000,2,FALSE)</f>
        <v>CFI</v>
      </c>
      <c r="O4805" s="2" t="str">
        <f>VLOOKUP(Tabla1[[#This Row],[nemo]],'Nemos y clasificaciones'!$A$1:$C$3000,3,FALSE)</f>
        <v>CFI</v>
      </c>
      <c r="P4805" s="2"/>
      <c r="Q4805" s="2"/>
    </row>
    <row r="4806" spans="1:17" x14ac:dyDescent="0.25">
      <c r="A4806" t="s">
        <v>7892</v>
      </c>
      <c r="B4806" s="1">
        <v>43264</v>
      </c>
      <c r="C4806" s="1">
        <v>43270</v>
      </c>
      <c r="D4806" t="s">
        <v>21</v>
      </c>
      <c r="E4806" t="s">
        <v>1110</v>
      </c>
      <c r="F4806">
        <v>0</v>
      </c>
      <c r="G4806">
        <v>1000000</v>
      </c>
      <c r="H4806">
        <v>0</v>
      </c>
      <c r="I4806">
        <v>0</v>
      </c>
      <c r="J4806">
        <v>0</v>
      </c>
      <c r="K4806">
        <v>14.374000000000001</v>
      </c>
      <c r="L4806" t="s">
        <v>54</v>
      </c>
      <c r="M4806" s="2">
        <v>14374000</v>
      </c>
      <c r="N4806" s="2" t="str">
        <f>VLOOKUP(Tabla1[[#This Row],[nemo]],'Nemos y clasificaciones'!$A$2:$B$5000,2,FALSE)</f>
        <v>CFI</v>
      </c>
      <c r="O4806" s="2" t="str">
        <f>VLOOKUP(Tabla1[[#This Row],[nemo]],'Nemos y clasificaciones'!$A$1:$C$3000,3,FALSE)</f>
        <v>CFI</v>
      </c>
      <c r="P4806" s="2"/>
      <c r="Q4806" s="2"/>
    </row>
    <row r="4807" spans="1:17" x14ac:dyDescent="0.25">
      <c r="A4807" t="s">
        <v>9333</v>
      </c>
      <c r="B4807" s="1">
        <v>42900</v>
      </c>
      <c r="C4807" s="1">
        <v>42906</v>
      </c>
      <c r="D4807" t="s">
        <v>21</v>
      </c>
      <c r="E4807" t="s">
        <v>1110</v>
      </c>
      <c r="F4807">
        <v>0</v>
      </c>
      <c r="G4807">
        <v>1000000</v>
      </c>
      <c r="H4807">
        <v>0</v>
      </c>
      <c r="I4807">
        <v>0</v>
      </c>
      <c r="J4807">
        <v>0</v>
      </c>
      <c r="K4807">
        <v>2.6850000000000001</v>
      </c>
      <c r="L4807" t="s">
        <v>16</v>
      </c>
      <c r="M4807" s="2">
        <v>2685000</v>
      </c>
      <c r="N4807" s="2" t="str">
        <f>VLOOKUP(Tabla1[[#This Row],[nemo]],'Nemos y clasificaciones'!$A$2:$B$5000,2,FALSE)</f>
        <v>CFI</v>
      </c>
      <c r="O4807" s="2" t="str">
        <f>VLOOKUP(Tabla1[[#This Row],[nemo]],'Nemos y clasificaciones'!$A$1:$C$3000,3,FALSE)</f>
        <v>CFI</v>
      </c>
      <c r="P4807" s="2"/>
      <c r="Q4807" s="2"/>
    </row>
    <row r="4808" spans="1:17" x14ac:dyDescent="0.25">
      <c r="A4808" t="s">
        <v>4050</v>
      </c>
      <c r="B4808" s="1">
        <v>43992</v>
      </c>
      <c r="C4808" s="1">
        <v>43998</v>
      </c>
      <c r="D4808" t="s">
        <v>14</v>
      </c>
      <c r="E4808" t="s">
        <v>1112</v>
      </c>
      <c r="F4808">
        <v>0</v>
      </c>
      <c r="G4808">
        <v>1000000</v>
      </c>
      <c r="H4808">
        <v>0</v>
      </c>
      <c r="I4808">
        <v>0</v>
      </c>
      <c r="J4808">
        <v>0</v>
      </c>
      <c r="K4808">
        <v>13991.343999999999</v>
      </c>
      <c r="L4808" t="s">
        <v>19</v>
      </c>
      <c r="M4808" s="2">
        <v>13991344000</v>
      </c>
      <c r="N4808" s="2" t="str">
        <f>VLOOKUP(Tabla1[[#This Row],[nemo]],'Nemos y clasificaciones'!$A$2:$B$5000,2,FALSE)</f>
        <v>CFI</v>
      </c>
      <c r="O4808" s="2" t="str">
        <f>VLOOKUP(Tabla1[[#This Row],[nemo]],'Nemos y clasificaciones'!$A$1:$C$3000,3,FALSE)</f>
        <v>CFI</v>
      </c>
      <c r="P4808" s="2"/>
      <c r="Q4808" s="2"/>
    </row>
    <row r="4809" spans="1:17" x14ac:dyDescent="0.25">
      <c r="A4809" t="s">
        <v>1111</v>
      </c>
      <c r="B4809" s="1">
        <v>44364</v>
      </c>
      <c r="C4809" s="1">
        <v>44371</v>
      </c>
      <c r="D4809" t="s">
        <v>21</v>
      </c>
      <c r="E4809" t="s">
        <v>1112</v>
      </c>
      <c r="F4809">
        <v>0</v>
      </c>
      <c r="G4809">
        <v>1000000</v>
      </c>
      <c r="H4809">
        <v>0</v>
      </c>
      <c r="I4809">
        <v>0</v>
      </c>
      <c r="J4809">
        <v>0</v>
      </c>
      <c r="K4809">
        <v>13.686</v>
      </c>
      <c r="L4809" t="s">
        <v>54</v>
      </c>
      <c r="M4809" s="2">
        <v>13686000</v>
      </c>
      <c r="N4809" s="2" t="str">
        <f>VLOOKUP(Tabla1[[#This Row],[nemo]],'Nemos y clasificaciones'!$A$2:$B$5000,2,FALSE)</f>
        <v>CFI</v>
      </c>
      <c r="O4809" s="2" t="str">
        <f>VLOOKUP(Tabla1[[#This Row],[nemo]],'Nemos y clasificaciones'!$A$1:$C$3000,3,FALSE)</f>
        <v>CFI</v>
      </c>
      <c r="P4809" s="2"/>
      <c r="Q4809" s="2"/>
    </row>
    <row r="4810" spans="1:17" x14ac:dyDescent="0.25">
      <c r="A4810" t="s">
        <v>11778</v>
      </c>
      <c r="B4810" s="1">
        <v>42117</v>
      </c>
      <c r="C4810" s="1">
        <v>42123</v>
      </c>
      <c r="D4810" t="s">
        <v>14</v>
      </c>
      <c r="E4810" t="s">
        <v>8402</v>
      </c>
      <c r="F4810">
        <v>0</v>
      </c>
      <c r="G4810">
        <v>534800</v>
      </c>
      <c r="H4810">
        <v>0</v>
      </c>
      <c r="I4810">
        <v>0</v>
      </c>
      <c r="J4810">
        <v>0</v>
      </c>
      <c r="K4810">
        <v>49.494999999999997</v>
      </c>
      <c r="L4810" t="s">
        <v>54</v>
      </c>
      <c r="M4810" s="2">
        <v>26469926</v>
      </c>
      <c r="N4810" s="2" t="str">
        <f>VLOOKUP(Tabla1[[#This Row],[nemo]],'Nemos y clasificaciones'!$A$2:$B$5000,2,FALSE)</f>
        <v>SOCIEDAD PUNTA DEL COBRE S.A.</v>
      </c>
      <c r="O4810" s="2" t="str">
        <f>VLOOKUP(Tabla1[[#This Row],[nemo]],'Nemos y clasificaciones'!$A$1:$C$3000,3,FALSE)</f>
        <v>Minería</v>
      </c>
      <c r="P4810" s="2"/>
      <c r="Q4810" s="2"/>
    </row>
    <row r="4811" spans="1:17" x14ac:dyDescent="0.25">
      <c r="A4811" t="s">
        <v>7895</v>
      </c>
      <c r="B4811" s="1">
        <v>43264</v>
      </c>
      <c r="C4811" s="1">
        <v>43270</v>
      </c>
      <c r="D4811" t="s">
        <v>21</v>
      </c>
      <c r="E4811" t="s">
        <v>1112</v>
      </c>
      <c r="F4811">
        <v>0</v>
      </c>
      <c r="G4811">
        <v>1000000</v>
      </c>
      <c r="H4811">
        <v>0</v>
      </c>
      <c r="I4811">
        <v>0</v>
      </c>
      <c r="J4811">
        <v>0</v>
      </c>
      <c r="K4811">
        <v>13.173</v>
      </c>
      <c r="L4811" t="s">
        <v>54</v>
      </c>
      <c r="M4811" s="2">
        <v>13173000</v>
      </c>
      <c r="N4811" s="2" t="str">
        <f>VLOOKUP(Tabla1[[#This Row],[nemo]],'Nemos y clasificaciones'!$A$2:$B$5000,2,FALSE)</f>
        <v>CFI</v>
      </c>
      <c r="O4811" s="2" t="str">
        <f>VLOOKUP(Tabla1[[#This Row],[nemo]],'Nemos y clasificaciones'!$A$1:$C$3000,3,FALSE)</f>
        <v>CFI</v>
      </c>
      <c r="P4811" s="2"/>
      <c r="Q4811" s="2"/>
    </row>
    <row r="4812" spans="1:17" x14ac:dyDescent="0.25">
      <c r="A4812" t="s">
        <v>9337</v>
      </c>
      <c r="B4812" s="1">
        <v>42900</v>
      </c>
      <c r="C4812" s="1">
        <v>42906</v>
      </c>
      <c r="D4812" t="s">
        <v>21</v>
      </c>
      <c r="E4812" t="s">
        <v>1112</v>
      </c>
      <c r="F4812">
        <v>0</v>
      </c>
      <c r="G4812">
        <v>1000000</v>
      </c>
      <c r="H4812">
        <v>0</v>
      </c>
      <c r="I4812">
        <v>0</v>
      </c>
      <c r="J4812">
        <v>0</v>
      </c>
      <c r="K4812">
        <v>2.4460000000000002</v>
      </c>
      <c r="L4812" t="s">
        <v>16</v>
      </c>
      <c r="M4812" s="2">
        <v>2446000</v>
      </c>
      <c r="N4812" s="2" t="str">
        <f>VLOOKUP(Tabla1[[#This Row],[nemo]],'Nemos y clasificaciones'!$A$2:$B$5000,2,FALSE)</f>
        <v>CFI</v>
      </c>
      <c r="O4812" s="2" t="str">
        <f>VLOOKUP(Tabla1[[#This Row],[nemo]],'Nemos y clasificaciones'!$A$1:$C$3000,3,FALSE)</f>
        <v>CFI</v>
      </c>
      <c r="P4812" s="2"/>
      <c r="Q4812" s="2"/>
    </row>
    <row r="4813" spans="1:17" x14ac:dyDescent="0.25">
      <c r="A4813" t="s">
        <v>4072</v>
      </c>
      <c r="B4813" s="1">
        <v>43987</v>
      </c>
      <c r="C4813" s="1">
        <v>43993</v>
      </c>
      <c r="D4813" t="s">
        <v>14</v>
      </c>
      <c r="E4813" t="s">
        <v>1114</v>
      </c>
      <c r="F4813">
        <v>0</v>
      </c>
      <c r="G4813">
        <v>1000000</v>
      </c>
      <c r="H4813">
        <v>0</v>
      </c>
      <c r="I4813">
        <v>0</v>
      </c>
      <c r="J4813">
        <v>0</v>
      </c>
      <c r="K4813">
        <v>14634.245000000001</v>
      </c>
      <c r="L4813" t="s">
        <v>19</v>
      </c>
      <c r="M4813" s="2">
        <v>14634245000</v>
      </c>
      <c r="N4813" s="2" t="str">
        <f>VLOOKUP(Tabla1[[#This Row],[nemo]],'Nemos y clasificaciones'!$A$2:$B$5000,2,FALSE)</f>
        <v>CFI</v>
      </c>
      <c r="O4813" s="2" t="str">
        <f>VLOOKUP(Tabla1[[#This Row],[nemo]],'Nemos y clasificaciones'!$A$1:$C$3000,3,FALSE)</f>
        <v>CFI</v>
      </c>
      <c r="P4813" s="2"/>
      <c r="Q4813" s="2"/>
    </row>
    <row r="4814" spans="1:17" x14ac:dyDescent="0.25">
      <c r="A4814" t="s">
        <v>1113</v>
      </c>
      <c r="B4814" s="1">
        <v>44364</v>
      </c>
      <c r="C4814" s="1">
        <v>44371</v>
      </c>
      <c r="D4814" t="s">
        <v>21</v>
      </c>
      <c r="E4814" t="s">
        <v>1114</v>
      </c>
      <c r="F4814">
        <v>0</v>
      </c>
      <c r="G4814">
        <v>1000000</v>
      </c>
      <c r="H4814">
        <v>0</v>
      </c>
      <c r="I4814">
        <v>0</v>
      </c>
      <c r="J4814">
        <v>0</v>
      </c>
      <c r="K4814">
        <v>19.948</v>
      </c>
      <c r="L4814" t="s">
        <v>54</v>
      </c>
      <c r="M4814" s="2">
        <v>19948000</v>
      </c>
      <c r="N4814" s="2" t="str">
        <f>VLOOKUP(Tabla1[[#This Row],[nemo]],'Nemos y clasificaciones'!$A$2:$B$5000,2,FALSE)</f>
        <v>CFI</v>
      </c>
      <c r="O4814" s="2" t="str">
        <f>VLOOKUP(Tabla1[[#This Row],[nemo]],'Nemos y clasificaciones'!$A$1:$C$3000,3,FALSE)</f>
        <v>CFI</v>
      </c>
      <c r="P4814" s="2"/>
      <c r="Q4814" s="2"/>
    </row>
    <row r="4815" spans="1:17" x14ac:dyDescent="0.25">
      <c r="A4815" t="s">
        <v>9336</v>
      </c>
      <c r="B4815" s="1">
        <v>42900</v>
      </c>
      <c r="C4815" s="1">
        <v>42906</v>
      </c>
      <c r="D4815" t="s">
        <v>21</v>
      </c>
      <c r="E4815" t="s">
        <v>1114</v>
      </c>
      <c r="F4815">
        <v>0</v>
      </c>
      <c r="G4815">
        <v>1000000</v>
      </c>
      <c r="H4815">
        <v>0</v>
      </c>
      <c r="I4815">
        <v>0</v>
      </c>
      <c r="J4815">
        <v>0</v>
      </c>
      <c r="K4815">
        <v>16.010999999999999</v>
      </c>
      <c r="L4815" t="s">
        <v>54</v>
      </c>
      <c r="M4815" s="2">
        <v>16011000</v>
      </c>
      <c r="N4815" s="2" t="str">
        <f>VLOOKUP(Tabla1[[#This Row],[nemo]],'Nemos y clasificaciones'!$A$2:$B$5000,2,FALSE)</f>
        <v>CFI</v>
      </c>
      <c r="O4815" s="2" t="str">
        <f>VLOOKUP(Tabla1[[#This Row],[nemo]],'Nemos y clasificaciones'!$A$1:$C$3000,3,FALSE)</f>
        <v>CFI</v>
      </c>
      <c r="P4815" s="2"/>
      <c r="Q4815" s="2"/>
    </row>
    <row r="4816" spans="1:17" x14ac:dyDescent="0.25">
      <c r="A4816" t="s">
        <v>7896</v>
      </c>
      <c r="B4816" s="1">
        <v>43264</v>
      </c>
      <c r="C4816" s="1">
        <v>43270</v>
      </c>
      <c r="D4816" t="s">
        <v>21</v>
      </c>
      <c r="E4816" t="s">
        <v>1114</v>
      </c>
      <c r="F4816">
        <v>0</v>
      </c>
      <c r="G4816">
        <v>1000000</v>
      </c>
      <c r="H4816">
        <v>0</v>
      </c>
      <c r="I4816">
        <v>0</v>
      </c>
      <c r="J4816">
        <v>0</v>
      </c>
      <c r="K4816">
        <v>10.558</v>
      </c>
      <c r="L4816" t="s">
        <v>54</v>
      </c>
      <c r="M4816" s="2">
        <v>10558000</v>
      </c>
      <c r="N4816" s="2" t="str">
        <f>VLOOKUP(Tabla1[[#This Row],[nemo]],'Nemos y clasificaciones'!$A$2:$B$5000,2,FALSE)</f>
        <v>CFI</v>
      </c>
      <c r="O4816" s="2" t="str">
        <f>VLOOKUP(Tabla1[[#This Row],[nemo]],'Nemos y clasificaciones'!$A$1:$C$3000,3,FALSE)</f>
        <v>CFI</v>
      </c>
      <c r="P4816" s="2"/>
      <c r="Q4816" s="2"/>
    </row>
    <row r="4817" spans="1:17" x14ac:dyDescent="0.25">
      <c r="A4817" t="s">
        <v>4071</v>
      </c>
      <c r="B4817" s="1">
        <v>43987</v>
      </c>
      <c r="C4817" s="1">
        <v>43993</v>
      </c>
      <c r="D4817" t="s">
        <v>14</v>
      </c>
      <c r="E4817" t="s">
        <v>1116</v>
      </c>
      <c r="F4817">
        <v>0</v>
      </c>
      <c r="G4817">
        <v>1000000</v>
      </c>
      <c r="H4817">
        <v>0</v>
      </c>
      <c r="I4817">
        <v>0</v>
      </c>
      <c r="J4817">
        <v>0</v>
      </c>
      <c r="K4817">
        <v>15174.614</v>
      </c>
      <c r="L4817" t="s">
        <v>19</v>
      </c>
      <c r="M4817" s="2">
        <v>15174614000</v>
      </c>
      <c r="N4817" s="2" t="str">
        <f>VLOOKUP(Tabla1[[#This Row],[nemo]],'Nemos y clasificaciones'!$A$2:$B$5000,2,FALSE)</f>
        <v>CFI</v>
      </c>
      <c r="O4817" s="2" t="str">
        <f>VLOOKUP(Tabla1[[#This Row],[nemo]],'Nemos y clasificaciones'!$A$1:$C$3000,3,FALSE)</f>
        <v>CFI</v>
      </c>
      <c r="P4817" s="2"/>
      <c r="Q4817" s="2"/>
    </row>
    <row r="4818" spans="1:17" x14ac:dyDescent="0.25">
      <c r="A4818" t="s">
        <v>1115</v>
      </c>
      <c r="B4818" s="1">
        <v>44364</v>
      </c>
      <c r="C4818" s="1">
        <v>44371</v>
      </c>
      <c r="D4818" t="s">
        <v>21</v>
      </c>
      <c r="E4818" t="s">
        <v>1116</v>
      </c>
      <c r="F4818">
        <v>0</v>
      </c>
      <c r="G4818">
        <v>1000000</v>
      </c>
      <c r="H4818">
        <v>0</v>
      </c>
      <c r="I4818">
        <v>0</v>
      </c>
      <c r="J4818">
        <v>0</v>
      </c>
      <c r="K4818">
        <v>20.507000000000001</v>
      </c>
      <c r="L4818" t="s">
        <v>54</v>
      </c>
      <c r="M4818" s="2">
        <v>20507000</v>
      </c>
      <c r="N4818" s="2" t="str">
        <f>VLOOKUP(Tabla1[[#This Row],[nemo]],'Nemos y clasificaciones'!$A$2:$B$5000,2,FALSE)</f>
        <v>CFI</v>
      </c>
      <c r="O4818" s="2" t="str">
        <f>VLOOKUP(Tabla1[[#This Row],[nemo]],'Nemos y clasificaciones'!$A$1:$C$3000,3,FALSE)</f>
        <v>CFI</v>
      </c>
      <c r="P4818" s="2"/>
      <c r="Q4818" s="2"/>
    </row>
    <row r="4819" spans="1:17" x14ac:dyDescent="0.25">
      <c r="A4819" t="s">
        <v>9339</v>
      </c>
      <c r="B4819" s="1">
        <v>42900</v>
      </c>
      <c r="C4819" s="1">
        <v>42906</v>
      </c>
      <c r="D4819" t="s">
        <v>21</v>
      </c>
      <c r="E4819" t="s">
        <v>1116</v>
      </c>
      <c r="F4819">
        <v>0</v>
      </c>
      <c r="G4819">
        <v>1000000</v>
      </c>
      <c r="H4819">
        <v>0</v>
      </c>
      <c r="I4819">
        <v>0</v>
      </c>
      <c r="J4819">
        <v>0</v>
      </c>
      <c r="K4819">
        <v>16.242999999999999</v>
      </c>
      <c r="L4819" t="s">
        <v>54</v>
      </c>
      <c r="M4819" s="2">
        <v>16243000</v>
      </c>
      <c r="N4819" s="2" t="str">
        <f>VLOOKUP(Tabla1[[#This Row],[nemo]],'Nemos y clasificaciones'!$A$2:$B$5000,2,FALSE)</f>
        <v>CFI</v>
      </c>
      <c r="O4819" s="2" t="str">
        <f>VLOOKUP(Tabla1[[#This Row],[nemo]],'Nemos y clasificaciones'!$A$1:$C$3000,3,FALSE)</f>
        <v>CFI</v>
      </c>
      <c r="P4819" s="2"/>
      <c r="Q4819" s="2"/>
    </row>
    <row r="4820" spans="1:17" x14ac:dyDescent="0.25">
      <c r="A4820" t="s">
        <v>7893</v>
      </c>
      <c r="B4820" s="1">
        <v>43264</v>
      </c>
      <c r="C4820" s="1">
        <v>43270</v>
      </c>
      <c r="D4820" t="s">
        <v>21</v>
      </c>
      <c r="E4820" t="s">
        <v>1116</v>
      </c>
      <c r="F4820">
        <v>0</v>
      </c>
      <c r="G4820">
        <v>1000000</v>
      </c>
      <c r="H4820">
        <v>0</v>
      </c>
      <c r="I4820">
        <v>0</v>
      </c>
      <c r="J4820">
        <v>0</v>
      </c>
      <c r="K4820">
        <v>10.769</v>
      </c>
      <c r="L4820" t="s">
        <v>54</v>
      </c>
      <c r="M4820" s="2">
        <v>10769000</v>
      </c>
      <c r="N4820" s="2" t="str">
        <f>VLOOKUP(Tabla1[[#This Row],[nemo]],'Nemos y clasificaciones'!$A$2:$B$5000,2,FALSE)</f>
        <v>CFI</v>
      </c>
      <c r="O4820" s="2" t="str">
        <f>VLOOKUP(Tabla1[[#This Row],[nemo]],'Nemos y clasificaciones'!$A$1:$C$3000,3,FALSE)</f>
        <v>CFI</v>
      </c>
      <c r="P4820" s="2"/>
      <c r="Q4820" s="2"/>
    </row>
    <row r="4821" spans="1:17" x14ac:dyDescent="0.25">
      <c r="A4821" t="s">
        <v>4073</v>
      </c>
      <c r="B4821" s="1">
        <v>43987</v>
      </c>
      <c r="C4821" s="1">
        <v>43993</v>
      </c>
      <c r="D4821" t="s">
        <v>14</v>
      </c>
      <c r="E4821" t="s">
        <v>1118</v>
      </c>
      <c r="F4821">
        <v>0</v>
      </c>
      <c r="G4821">
        <v>1000000</v>
      </c>
      <c r="H4821">
        <v>0</v>
      </c>
      <c r="I4821">
        <v>0</v>
      </c>
      <c r="J4821">
        <v>0</v>
      </c>
      <c r="K4821">
        <v>12418.968999999999</v>
      </c>
      <c r="L4821" t="s">
        <v>19</v>
      </c>
      <c r="M4821" s="2">
        <v>12418969000</v>
      </c>
      <c r="N4821" s="2" t="str">
        <f>VLOOKUP(Tabla1[[#This Row],[nemo]],'Nemos y clasificaciones'!$A$2:$B$5000,2,FALSE)</f>
        <v>CFI</v>
      </c>
      <c r="O4821" s="2" t="str">
        <f>VLOOKUP(Tabla1[[#This Row],[nemo]],'Nemos y clasificaciones'!$A$1:$C$3000,3,FALSE)</f>
        <v>CFI</v>
      </c>
      <c r="P4821" s="2"/>
      <c r="Q4821" s="2"/>
    </row>
    <row r="4822" spans="1:17" x14ac:dyDescent="0.25">
      <c r="A4822" t="s">
        <v>1117</v>
      </c>
      <c r="B4822" s="1">
        <v>44364</v>
      </c>
      <c r="C4822" s="1">
        <v>44371</v>
      </c>
      <c r="D4822" t="s">
        <v>21</v>
      </c>
      <c r="E4822" t="s">
        <v>1118</v>
      </c>
      <c r="F4822">
        <v>0</v>
      </c>
      <c r="G4822">
        <v>1000000</v>
      </c>
      <c r="H4822">
        <v>0</v>
      </c>
      <c r="I4822">
        <v>0</v>
      </c>
      <c r="J4822">
        <v>0</v>
      </c>
      <c r="K4822">
        <v>16.690000000000001</v>
      </c>
      <c r="L4822" t="s">
        <v>54</v>
      </c>
      <c r="M4822" s="2">
        <v>16690000</v>
      </c>
      <c r="N4822" s="2" t="str">
        <f>VLOOKUP(Tabla1[[#This Row],[nemo]],'Nemos y clasificaciones'!$A$2:$B$5000,2,FALSE)</f>
        <v>CFI</v>
      </c>
      <c r="O4822" s="2" t="str">
        <f>VLOOKUP(Tabla1[[#This Row],[nemo]],'Nemos y clasificaciones'!$A$1:$C$3000,3,FALSE)</f>
        <v>CFI</v>
      </c>
      <c r="P4822" s="2"/>
      <c r="Q4822" s="2"/>
    </row>
    <row r="4823" spans="1:17" x14ac:dyDescent="0.25">
      <c r="A4823" t="s">
        <v>9338</v>
      </c>
      <c r="B4823" s="1">
        <v>42900</v>
      </c>
      <c r="C4823" s="1">
        <v>42906</v>
      </c>
      <c r="D4823" t="s">
        <v>21</v>
      </c>
      <c r="E4823" t="s">
        <v>1118</v>
      </c>
      <c r="F4823">
        <v>0</v>
      </c>
      <c r="G4823">
        <v>1000000</v>
      </c>
      <c r="H4823">
        <v>0</v>
      </c>
      <c r="I4823">
        <v>0</v>
      </c>
      <c r="J4823">
        <v>0</v>
      </c>
      <c r="K4823">
        <v>13.551</v>
      </c>
      <c r="L4823" t="s">
        <v>54</v>
      </c>
      <c r="M4823" s="2">
        <v>13551000</v>
      </c>
      <c r="N4823" s="2" t="str">
        <f>VLOOKUP(Tabla1[[#This Row],[nemo]],'Nemos y clasificaciones'!$A$2:$B$5000,2,FALSE)</f>
        <v>CFI</v>
      </c>
      <c r="O4823" s="2" t="str">
        <f>VLOOKUP(Tabla1[[#This Row],[nemo]],'Nemos y clasificaciones'!$A$1:$C$3000,3,FALSE)</f>
        <v>CFI</v>
      </c>
      <c r="P4823" s="2"/>
      <c r="Q4823" s="2"/>
    </row>
    <row r="4824" spans="1:17" x14ac:dyDescent="0.25">
      <c r="A4824" t="s">
        <v>7894</v>
      </c>
      <c r="B4824" s="1">
        <v>43264</v>
      </c>
      <c r="C4824" s="1">
        <v>43270</v>
      </c>
      <c r="D4824" t="s">
        <v>21</v>
      </c>
      <c r="E4824" t="s">
        <v>1118</v>
      </c>
      <c r="F4824">
        <v>0</v>
      </c>
      <c r="G4824">
        <v>1000000</v>
      </c>
      <c r="H4824">
        <v>0</v>
      </c>
      <c r="I4824">
        <v>0</v>
      </c>
      <c r="J4824">
        <v>0</v>
      </c>
      <c r="K4824">
        <v>8.9320000000000004</v>
      </c>
      <c r="L4824" t="s">
        <v>16</v>
      </c>
      <c r="M4824" s="2">
        <v>8932000</v>
      </c>
      <c r="N4824" s="2" t="str">
        <f>VLOOKUP(Tabla1[[#This Row],[nemo]],'Nemos y clasificaciones'!$A$2:$B$5000,2,FALSE)</f>
        <v>CFI</v>
      </c>
      <c r="O4824" s="2" t="str">
        <f>VLOOKUP(Tabla1[[#This Row],[nemo]],'Nemos y clasificaciones'!$A$1:$C$3000,3,FALSE)</f>
        <v>CFI</v>
      </c>
      <c r="P4824" s="2"/>
      <c r="Q4824" s="2"/>
    </row>
    <row r="4825" spans="1:17" x14ac:dyDescent="0.25">
      <c r="A4825" t="s">
        <v>11778</v>
      </c>
      <c r="B4825" s="1">
        <v>42117</v>
      </c>
      <c r="C4825" s="1">
        <v>42123</v>
      </c>
      <c r="D4825" t="s">
        <v>14</v>
      </c>
      <c r="E4825" t="s">
        <v>8403</v>
      </c>
      <c r="F4825">
        <v>0</v>
      </c>
      <c r="G4825">
        <v>517300</v>
      </c>
      <c r="H4825">
        <v>0</v>
      </c>
      <c r="I4825">
        <v>0</v>
      </c>
      <c r="J4825">
        <v>0</v>
      </c>
      <c r="K4825">
        <v>49.494999999999997</v>
      </c>
      <c r="L4825" t="s">
        <v>54</v>
      </c>
      <c r="M4825" s="2">
        <v>25603763.5</v>
      </c>
      <c r="N4825" s="2" t="str">
        <f>VLOOKUP(Tabla1[[#This Row],[nemo]],'Nemos y clasificaciones'!$A$2:$B$5000,2,FALSE)</f>
        <v>SOCIEDAD PUNTA DEL COBRE S.A.</v>
      </c>
      <c r="O4825" s="2" t="str">
        <f>VLOOKUP(Tabla1[[#This Row],[nemo]],'Nemos y clasificaciones'!$A$1:$C$3000,3,FALSE)</f>
        <v>Minería</v>
      </c>
      <c r="P4825" s="2"/>
      <c r="Q4825" s="2"/>
    </row>
    <row r="4826" spans="1:17" x14ac:dyDescent="0.25">
      <c r="A4826" t="s">
        <v>7919</v>
      </c>
      <c r="B4826" s="1">
        <v>43258</v>
      </c>
      <c r="C4826" s="1">
        <v>43264</v>
      </c>
      <c r="D4826" t="s">
        <v>14</v>
      </c>
      <c r="E4826" t="s">
        <v>4473</v>
      </c>
      <c r="F4826">
        <v>0</v>
      </c>
      <c r="G4826">
        <v>4419588</v>
      </c>
      <c r="H4826">
        <v>0</v>
      </c>
      <c r="I4826">
        <v>0</v>
      </c>
      <c r="J4826">
        <v>0</v>
      </c>
      <c r="K4826">
        <v>881.87400000000002</v>
      </c>
      <c r="L4826" t="s">
        <v>19</v>
      </c>
      <c r="M4826" s="2">
        <v>3897519747.9120002</v>
      </c>
      <c r="N4826" s="2" t="str">
        <f>VLOOKUP(Tabla1[[#This Row],[nemo]],'Nemos y clasificaciones'!$A$2:$B$5000,2,FALSE)</f>
        <v>CFI</v>
      </c>
      <c r="O4826" s="2" t="str">
        <f>VLOOKUP(Tabla1[[#This Row],[nemo]],'Nemos y clasificaciones'!$A$1:$C$3000,3,FALSE)</f>
        <v>CFI</v>
      </c>
      <c r="P4826" s="2"/>
      <c r="Q4826" s="2"/>
    </row>
    <row r="4827" spans="1:17" x14ac:dyDescent="0.25">
      <c r="A4827" t="s">
        <v>4472</v>
      </c>
      <c r="B4827" s="1">
        <v>43951</v>
      </c>
      <c r="C4827" s="1">
        <v>43958</v>
      </c>
      <c r="D4827" t="s">
        <v>21</v>
      </c>
      <c r="E4827" t="s">
        <v>4473</v>
      </c>
      <c r="F4827">
        <v>0</v>
      </c>
      <c r="G4827">
        <v>4419588</v>
      </c>
      <c r="H4827">
        <v>0</v>
      </c>
      <c r="I4827">
        <v>0</v>
      </c>
      <c r="J4827">
        <v>0</v>
      </c>
      <c r="K4827">
        <v>1.2210000000000001</v>
      </c>
      <c r="L4827" t="s">
        <v>16</v>
      </c>
      <c r="M4827" s="2">
        <v>5396316.9479999999</v>
      </c>
      <c r="N4827" s="2" t="str">
        <f>VLOOKUP(Tabla1[[#This Row],[nemo]],'Nemos y clasificaciones'!$A$2:$B$5000,2,FALSE)</f>
        <v>CFI</v>
      </c>
      <c r="O4827" s="2" t="str">
        <f>VLOOKUP(Tabla1[[#This Row],[nemo]],'Nemos y clasificaciones'!$A$1:$C$3000,3,FALSE)</f>
        <v>CFI</v>
      </c>
      <c r="P4827" s="2"/>
      <c r="Q4827" s="2"/>
    </row>
    <row r="4828" spans="1:17" x14ac:dyDescent="0.25">
      <c r="A4828" t="s">
        <v>4475</v>
      </c>
      <c r="B4828" s="1">
        <v>43951</v>
      </c>
      <c r="C4828" s="1">
        <v>43958</v>
      </c>
      <c r="D4828" t="s">
        <v>21</v>
      </c>
      <c r="E4828" t="s">
        <v>4476</v>
      </c>
      <c r="F4828">
        <v>0</v>
      </c>
      <c r="G4828">
        <v>10000000</v>
      </c>
      <c r="H4828">
        <v>0</v>
      </c>
      <c r="I4828">
        <v>0</v>
      </c>
      <c r="J4828">
        <v>0</v>
      </c>
      <c r="K4828">
        <v>1.2230000000000001</v>
      </c>
      <c r="L4828" t="s">
        <v>16</v>
      </c>
      <c r="M4828" s="2">
        <v>12230000</v>
      </c>
      <c r="N4828" s="2" t="str">
        <f>VLOOKUP(Tabla1[[#This Row],[nemo]],'Nemos y clasificaciones'!$A$2:$B$5000,2,FALSE)</f>
        <v>CFI</v>
      </c>
      <c r="O4828" s="2" t="str">
        <f>VLOOKUP(Tabla1[[#This Row],[nemo]],'Nemos y clasificaciones'!$A$1:$C$3000,3,FALSE)</f>
        <v>CFI</v>
      </c>
      <c r="P4828" s="2"/>
      <c r="Q4828" s="2"/>
    </row>
    <row r="4829" spans="1:17" x14ac:dyDescent="0.25">
      <c r="A4829" t="s">
        <v>5915</v>
      </c>
      <c r="B4829" s="1">
        <v>43638</v>
      </c>
      <c r="C4829" s="1">
        <v>43644</v>
      </c>
      <c r="D4829" t="s">
        <v>14</v>
      </c>
      <c r="E4829" t="s">
        <v>5916</v>
      </c>
      <c r="F4829">
        <v>0</v>
      </c>
      <c r="G4829">
        <v>2745814</v>
      </c>
      <c r="H4829">
        <v>0</v>
      </c>
      <c r="I4829">
        <v>0</v>
      </c>
      <c r="J4829">
        <v>0</v>
      </c>
      <c r="K4829">
        <v>1387.1469999999999</v>
      </c>
      <c r="L4829" t="s">
        <v>19</v>
      </c>
      <c r="M4829" s="2">
        <v>3808847652.658</v>
      </c>
      <c r="N4829" s="2" t="str">
        <f>VLOOKUP(Tabla1[[#This Row],[nemo]],'Nemos y clasificaciones'!$A$2:$B$5000,2,FALSE)</f>
        <v>CFI</v>
      </c>
      <c r="O4829" s="2" t="str">
        <f>VLOOKUP(Tabla1[[#This Row],[nemo]],'Nemos y clasificaciones'!$A$1:$C$3000,3,FALSE)</f>
        <v>CFI</v>
      </c>
      <c r="P4829" s="2"/>
      <c r="Q4829" s="2"/>
    </row>
    <row r="4830" spans="1:17" x14ac:dyDescent="0.25">
      <c r="A4830" t="s">
        <v>9233</v>
      </c>
      <c r="B4830" s="1">
        <v>42907</v>
      </c>
      <c r="C4830" s="1">
        <v>42914</v>
      </c>
      <c r="D4830" t="s">
        <v>14</v>
      </c>
      <c r="E4830" t="s">
        <v>5916</v>
      </c>
      <c r="F4830">
        <v>0</v>
      </c>
      <c r="G4830">
        <v>2745814</v>
      </c>
      <c r="H4830">
        <v>0</v>
      </c>
      <c r="I4830">
        <v>0</v>
      </c>
      <c r="J4830">
        <v>0</v>
      </c>
      <c r="K4830">
        <v>683.85299999999995</v>
      </c>
      <c r="L4830" t="s">
        <v>19</v>
      </c>
      <c r="M4830" s="2">
        <v>1877733141.342</v>
      </c>
      <c r="N4830" s="2" t="str">
        <f>VLOOKUP(Tabla1[[#This Row],[nemo]],'Nemos y clasificaciones'!$A$2:$B$5000,2,FALSE)</f>
        <v>CFI</v>
      </c>
      <c r="O4830" s="2" t="str">
        <f>VLOOKUP(Tabla1[[#This Row],[nemo]],'Nemos y clasificaciones'!$A$1:$C$3000,3,FALSE)</f>
        <v>CFI</v>
      </c>
      <c r="P4830" s="2"/>
      <c r="Q4830" s="2"/>
    </row>
    <row r="4831" spans="1:17" x14ac:dyDescent="0.25">
      <c r="A4831" t="s">
        <v>7744</v>
      </c>
      <c r="B4831" s="1">
        <v>43273</v>
      </c>
      <c r="C4831" s="1">
        <v>43279</v>
      </c>
      <c r="D4831" t="s">
        <v>14</v>
      </c>
      <c r="E4831" t="s">
        <v>5916</v>
      </c>
      <c r="F4831">
        <v>0</v>
      </c>
      <c r="G4831">
        <v>2745814</v>
      </c>
      <c r="H4831">
        <v>0</v>
      </c>
      <c r="I4831">
        <v>0</v>
      </c>
      <c r="J4831">
        <v>0</v>
      </c>
      <c r="K4831">
        <v>662.25400000000002</v>
      </c>
      <c r="L4831" t="s">
        <v>19</v>
      </c>
      <c r="M4831" s="2">
        <v>1818426304.756</v>
      </c>
      <c r="N4831" s="2" t="str">
        <f>VLOOKUP(Tabla1[[#This Row],[nemo]],'Nemos y clasificaciones'!$A$2:$B$5000,2,FALSE)</f>
        <v>CFI</v>
      </c>
      <c r="O4831" s="2" t="str">
        <f>VLOOKUP(Tabla1[[#This Row],[nemo]],'Nemos y clasificaciones'!$A$1:$C$3000,3,FALSE)</f>
        <v>CFI</v>
      </c>
      <c r="P4831" s="2"/>
      <c r="Q4831" s="2"/>
    </row>
    <row r="4832" spans="1:17" x14ac:dyDescent="0.25">
      <c r="A4832" t="s">
        <v>6307</v>
      </c>
      <c r="B4832" s="1">
        <v>43600</v>
      </c>
      <c r="C4832" s="1">
        <v>43607</v>
      </c>
      <c r="D4832" t="s">
        <v>14</v>
      </c>
      <c r="E4832" t="s">
        <v>1827</v>
      </c>
      <c r="F4832">
        <v>0</v>
      </c>
      <c r="G4832">
        <v>7596085</v>
      </c>
      <c r="H4832">
        <v>0</v>
      </c>
      <c r="I4832">
        <v>0</v>
      </c>
      <c r="J4832">
        <v>0</v>
      </c>
      <c r="K4832">
        <v>1220</v>
      </c>
      <c r="L4832" t="s">
        <v>19</v>
      </c>
      <c r="M4832" s="2">
        <v>9267223700</v>
      </c>
      <c r="N4832" s="2" t="str">
        <f>VLOOKUP(Tabla1[[#This Row],[nemo]],'Nemos y clasificaciones'!$A$2:$B$5000,2,FALSE)</f>
        <v>CFI</v>
      </c>
      <c r="O4832" s="2" t="str">
        <f>VLOOKUP(Tabla1[[#This Row],[nemo]],'Nemos y clasificaciones'!$A$1:$C$3000,3,FALSE)</f>
        <v>CFI</v>
      </c>
      <c r="P4832" s="2"/>
      <c r="Q4832" s="2"/>
    </row>
    <row r="4833" spans="1:17" x14ac:dyDescent="0.25">
      <c r="A4833" t="s">
        <v>1826</v>
      </c>
      <c r="B4833" s="1">
        <v>44329</v>
      </c>
      <c r="C4833" s="1">
        <v>44335</v>
      </c>
      <c r="D4833" t="s">
        <v>14</v>
      </c>
      <c r="E4833" t="s">
        <v>1827</v>
      </c>
      <c r="F4833">
        <v>0</v>
      </c>
      <c r="G4833">
        <v>7547773</v>
      </c>
      <c r="H4833">
        <v>0</v>
      </c>
      <c r="I4833">
        <v>0</v>
      </c>
      <c r="J4833">
        <v>0</v>
      </c>
      <c r="K4833">
        <v>634</v>
      </c>
      <c r="L4833" t="s">
        <v>19</v>
      </c>
      <c r="M4833" s="2">
        <v>4785288082</v>
      </c>
      <c r="N4833" s="2" t="str">
        <f>VLOOKUP(Tabla1[[#This Row],[nemo]],'Nemos y clasificaciones'!$A$2:$B$5000,2,FALSE)</f>
        <v>CFI</v>
      </c>
      <c r="O4833" s="2" t="str">
        <f>VLOOKUP(Tabla1[[#This Row],[nemo]],'Nemos y clasificaciones'!$A$1:$C$3000,3,FALSE)</f>
        <v>CFI</v>
      </c>
      <c r="P4833" s="2"/>
      <c r="Q4833" s="2"/>
    </row>
    <row r="4834" spans="1:17" x14ac:dyDescent="0.25">
      <c r="A4834" t="s">
        <v>8130</v>
      </c>
      <c r="B4834" s="1">
        <v>43235</v>
      </c>
      <c r="C4834" s="1">
        <v>43242</v>
      </c>
      <c r="D4834" t="s">
        <v>14</v>
      </c>
      <c r="E4834" t="s">
        <v>1827</v>
      </c>
      <c r="F4834">
        <v>0</v>
      </c>
      <c r="G4834">
        <v>7596085</v>
      </c>
      <c r="H4834">
        <v>0</v>
      </c>
      <c r="I4834">
        <v>0</v>
      </c>
      <c r="J4834">
        <v>0</v>
      </c>
      <c r="K4834">
        <v>573</v>
      </c>
      <c r="L4834" t="s">
        <v>19</v>
      </c>
      <c r="M4834" s="2">
        <v>4352556705</v>
      </c>
      <c r="N4834" s="2" t="str">
        <f>VLOOKUP(Tabla1[[#This Row],[nemo]],'Nemos y clasificaciones'!$A$2:$B$5000,2,FALSE)</f>
        <v>CFI</v>
      </c>
      <c r="O4834" s="2" t="str">
        <f>VLOOKUP(Tabla1[[#This Row],[nemo]],'Nemos y clasificaciones'!$A$1:$C$3000,3,FALSE)</f>
        <v>CFI</v>
      </c>
      <c r="P4834" s="2"/>
      <c r="Q4834" s="2"/>
    </row>
    <row r="4835" spans="1:17" x14ac:dyDescent="0.25">
      <c r="A4835" t="s">
        <v>4037</v>
      </c>
      <c r="B4835" s="1">
        <v>43994</v>
      </c>
      <c r="C4835" s="1">
        <v>44000</v>
      </c>
      <c r="D4835" t="s">
        <v>14</v>
      </c>
      <c r="E4835" t="s">
        <v>1827</v>
      </c>
      <c r="F4835">
        <v>0</v>
      </c>
      <c r="G4835">
        <v>7596085</v>
      </c>
      <c r="H4835">
        <v>0</v>
      </c>
      <c r="I4835">
        <v>0</v>
      </c>
      <c r="J4835">
        <v>0</v>
      </c>
      <c r="K4835">
        <v>527</v>
      </c>
      <c r="L4835" t="s">
        <v>19</v>
      </c>
      <c r="M4835" s="2">
        <v>4003136795</v>
      </c>
      <c r="N4835" s="2" t="str">
        <f>VLOOKUP(Tabla1[[#This Row],[nemo]],'Nemos y clasificaciones'!$A$2:$B$5000,2,FALSE)</f>
        <v>CFI</v>
      </c>
      <c r="O4835" s="2" t="str">
        <f>VLOOKUP(Tabla1[[#This Row],[nemo]],'Nemos y clasificaciones'!$A$1:$C$3000,3,FALSE)</f>
        <v>CFI</v>
      </c>
      <c r="P4835" s="2"/>
      <c r="Q4835" s="2"/>
    </row>
    <row r="4836" spans="1:17" x14ac:dyDescent="0.25">
      <c r="A4836" t="s">
        <v>11643</v>
      </c>
      <c r="B4836" s="1">
        <v>42136</v>
      </c>
      <c r="C4836" s="1">
        <v>42142</v>
      </c>
      <c r="D4836" t="s">
        <v>14</v>
      </c>
      <c r="E4836" t="s">
        <v>1827</v>
      </c>
      <c r="F4836">
        <v>0</v>
      </c>
      <c r="G4836">
        <v>7596085</v>
      </c>
      <c r="H4836">
        <v>0</v>
      </c>
      <c r="I4836">
        <v>0</v>
      </c>
      <c r="J4836">
        <v>0</v>
      </c>
      <c r="K4836">
        <v>467</v>
      </c>
      <c r="L4836" t="s">
        <v>19</v>
      </c>
      <c r="M4836" s="2">
        <v>3547371695</v>
      </c>
      <c r="N4836" s="2" t="str">
        <f>VLOOKUP(Tabla1[[#This Row],[nemo]],'Nemos y clasificaciones'!$A$2:$B$5000,2,FALSE)</f>
        <v>CFI</v>
      </c>
      <c r="O4836" s="2" t="str">
        <f>VLOOKUP(Tabla1[[#This Row],[nemo]],'Nemos y clasificaciones'!$A$1:$C$3000,3,FALSE)</f>
        <v>CFI</v>
      </c>
      <c r="P4836" s="2"/>
      <c r="Q4836" s="2"/>
    </row>
    <row r="4837" spans="1:17" x14ac:dyDescent="0.25">
      <c r="A4837" t="s">
        <v>9529</v>
      </c>
      <c r="B4837" s="1">
        <v>42871</v>
      </c>
      <c r="C4837" s="1">
        <v>42877</v>
      </c>
      <c r="D4837" t="s">
        <v>14</v>
      </c>
      <c r="E4837" t="s">
        <v>1827</v>
      </c>
      <c r="F4837">
        <v>0</v>
      </c>
      <c r="G4837">
        <v>7596085</v>
      </c>
      <c r="H4837">
        <v>0</v>
      </c>
      <c r="I4837">
        <v>0</v>
      </c>
      <c r="J4837">
        <v>0</v>
      </c>
      <c r="K4837">
        <v>358</v>
      </c>
      <c r="L4837" t="s">
        <v>19</v>
      </c>
      <c r="M4837" s="2">
        <v>2719398430</v>
      </c>
      <c r="N4837" s="2" t="str">
        <f>VLOOKUP(Tabla1[[#This Row],[nemo]],'Nemos y clasificaciones'!$A$2:$B$5000,2,FALSE)</f>
        <v>CFI</v>
      </c>
      <c r="O4837" s="2" t="str">
        <f>VLOOKUP(Tabla1[[#This Row],[nemo]],'Nemos y clasificaciones'!$A$1:$C$3000,3,FALSE)</f>
        <v>CFI</v>
      </c>
      <c r="P4837" s="2"/>
      <c r="Q4837" s="2"/>
    </row>
    <row r="4838" spans="1:17" x14ac:dyDescent="0.25">
      <c r="A4838" t="s">
        <v>10597</v>
      </c>
      <c r="B4838" s="1">
        <v>42502</v>
      </c>
      <c r="C4838" s="1">
        <v>42508</v>
      </c>
      <c r="D4838" t="s">
        <v>14</v>
      </c>
      <c r="E4838" t="s">
        <v>1827</v>
      </c>
      <c r="F4838">
        <v>0</v>
      </c>
      <c r="G4838">
        <v>7596085</v>
      </c>
      <c r="H4838">
        <v>0</v>
      </c>
      <c r="I4838">
        <v>0</v>
      </c>
      <c r="J4838">
        <v>0</v>
      </c>
      <c r="K4838">
        <v>250</v>
      </c>
      <c r="L4838" t="s">
        <v>19</v>
      </c>
      <c r="M4838" s="2">
        <v>1899021250</v>
      </c>
      <c r="N4838" s="2" t="str">
        <f>VLOOKUP(Tabla1[[#This Row],[nemo]],'Nemos y clasificaciones'!$A$2:$B$5000,2,FALSE)</f>
        <v>CFI</v>
      </c>
      <c r="O4838" s="2" t="str">
        <f>VLOOKUP(Tabla1[[#This Row],[nemo]],'Nemos y clasificaciones'!$A$1:$C$3000,3,FALSE)</f>
        <v>CFI</v>
      </c>
      <c r="P4838" s="2"/>
      <c r="Q4838" s="2"/>
    </row>
    <row r="4839" spans="1:17" x14ac:dyDescent="0.25">
      <c r="A4839" t="s">
        <v>11321</v>
      </c>
      <c r="B4839" s="1">
        <v>42229</v>
      </c>
      <c r="C4839" s="1">
        <v>42236</v>
      </c>
      <c r="D4839" t="s">
        <v>14</v>
      </c>
      <c r="E4839" t="s">
        <v>10761</v>
      </c>
      <c r="F4839">
        <v>0</v>
      </c>
      <c r="G4839">
        <v>1000000</v>
      </c>
      <c r="H4839">
        <v>0</v>
      </c>
      <c r="I4839">
        <v>0</v>
      </c>
      <c r="J4839">
        <v>0</v>
      </c>
      <c r="K4839">
        <v>11959.941999999999</v>
      </c>
      <c r="L4839" t="s">
        <v>19</v>
      </c>
      <c r="M4839" s="2">
        <v>11959942000</v>
      </c>
      <c r="N4839" s="2" t="str">
        <f>VLOOKUP(Tabla1[[#This Row],[nemo]],'Nemos y clasificaciones'!$A$2:$B$5000,2,FALSE)</f>
        <v>CFI</v>
      </c>
      <c r="O4839" s="2" t="str">
        <f>VLOOKUP(Tabla1[[#This Row],[nemo]],'Nemos y clasificaciones'!$A$1:$C$3000,3,FALSE)</f>
        <v>CFI</v>
      </c>
      <c r="P4839" s="2"/>
      <c r="Q4839" s="2"/>
    </row>
    <row r="4840" spans="1:17" x14ac:dyDescent="0.25">
      <c r="A4840" t="s">
        <v>11320</v>
      </c>
      <c r="B4840" s="1">
        <v>42234</v>
      </c>
      <c r="C4840" s="1">
        <v>42240</v>
      </c>
      <c r="D4840" t="s">
        <v>14</v>
      </c>
      <c r="E4840" t="s">
        <v>10761</v>
      </c>
      <c r="F4840">
        <v>0</v>
      </c>
      <c r="G4840">
        <v>1000000</v>
      </c>
      <c r="H4840">
        <v>0</v>
      </c>
      <c r="I4840">
        <v>0</v>
      </c>
      <c r="J4840">
        <v>0</v>
      </c>
      <c r="K4840">
        <v>2152.0839999999998</v>
      </c>
      <c r="L4840" t="s">
        <v>19</v>
      </c>
      <c r="M4840" s="2">
        <v>2152084000</v>
      </c>
      <c r="N4840" s="2" t="str">
        <f>VLOOKUP(Tabla1[[#This Row],[nemo]],'Nemos y clasificaciones'!$A$2:$B$5000,2,FALSE)</f>
        <v>CFI</v>
      </c>
      <c r="O4840" s="2" t="str">
        <f>VLOOKUP(Tabla1[[#This Row],[nemo]],'Nemos y clasificaciones'!$A$1:$C$3000,3,FALSE)</f>
        <v>CFI</v>
      </c>
      <c r="P4840" s="2"/>
      <c r="Q4840" s="2"/>
    </row>
    <row r="4841" spans="1:17" x14ac:dyDescent="0.25">
      <c r="A4841" t="s">
        <v>10760</v>
      </c>
      <c r="B4841" s="1">
        <v>42482</v>
      </c>
      <c r="C4841" s="1">
        <v>42488</v>
      </c>
      <c r="D4841" t="s">
        <v>14</v>
      </c>
      <c r="E4841" t="s">
        <v>10761</v>
      </c>
      <c r="F4841">
        <v>0</v>
      </c>
      <c r="G4841">
        <v>1000000</v>
      </c>
      <c r="H4841">
        <v>0</v>
      </c>
      <c r="I4841">
        <v>0</v>
      </c>
      <c r="J4841">
        <v>0</v>
      </c>
      <c r="K4841">
        <v>1023.122</v>
      </c>
      <c r="L4841" t="s">
        <v>19</v>
      </c>
      <c r="M4841" s="2">
        <v>1023122000</v>
      </c>
      <c r="N4841" s="2" t="str">
        <f>VLOOKUP(Tabla1[[#This Row],[nemo]],'Nemos y clasificaciones'!$A$2:$B$5000,2,FALSE)</f>
        <v>CFI</v>
      </c>
      <c r="O4841" s="2" t="str">
        <f>VLOOKUP(Tabla1[[#This Row],[nemo]],'Nemos y clasificaciones'!$A$1:$C$3000,3,FALSE)</f>
        <v>CFI</v>
      </c>
      <c r="P4841" s="2"/>
      <c r="Q4841" s="2"/>
    </row>
    <row r="4842" spans="1:17" x14ac:dyDescent="0.25">
      <c r="A4842" t="s">
        <v>5112</v>
      </c>
      <c r="B4842" s="1">
        <v>43819</v>
      </c>
      <c r="C4842" s="1">
        <v>43826</v>
      </c>
      <c r="D4842" t="s">
        <v>14</v>
      </c>
      <c r="E4842" t="s">
        <v>506</v>
      </c>
      <c r="F4842">
        <v>0</v>
      </c>
      <c r="G4842">
        <v>44367002</v>
      </c>
      <c r="H4842">
        <v>0</v>
      </c>
      <c r="I4842">
        <v>0</v>
      </c>
      <c r="J4842">
        <v>0</v>
      </c>
      <c r="K4842">
        <v>249</v>
      </c>
      <c r="L4842" t="s">
        <v>19</v>
      </c>
      <c r="M4842" s="2">
        <v>11047383498</v>
      </c>
      <c r="N4842" s="2" t="str">
        <f>VLOOKUP(Tabla1[[#This Row],[nemo]],'Nemos y clasificaciones'!$A$2:$B$5000,2,FALSE)</f>
        <v>CFI</v>
      </c>
      <c r="O4842" s="2" t="str">
        <f>VLOOKUP(Tabla1[[#This Row],[nemo]],'Nemos y clasificaciones'!$A$1:$C$3000,3,FALSE)</f>
        <v>CFI</v>
      </c>
      <c r="P4842" s="2"/>
      <c r="Q4842" s="2"/>
    </row>
    <row r="4843" spans="1:17" x14ac:dyDescent="0.25">
      <c r="A4843" t="s">
        <v>1455</v>
      </c>
      <c r="B4843" s="1">
        <v>44357</v>
      </c>
      <c r="C4843" s="1">
        <v>44363</v>
      </c>
      <c r="D4843" t="s">
        <v>14</v>
      </c>
      <c r="E4843" t="s">
        <v>506</v>
      </c>
      <c r="F4843">
        <v>0</v>
      </c>
      <c r="G4843">
        <v>44367002</v>
      </c>
      <c r="H4843">
        <v>0</v>
      </c>
      <c r="I4843">
        <v>0</v>
      </c>
      <c r="J4843">
        <v>0</v>
      </c>
      <c r="K4843">
        <v>152</v>
      </c>
      <c r="L4843" t="s">
        <v>19</v>
      </c>
      <c r="M4843" s="2">
        <v>6743784304</v>
      </c>
      <c r="N4843" s="2" t="str">
        <f>VLOOKUP(Tabla1[[#This Row],[nemo]],'Nemos y clasificaciones'!$A$2:$B$5000,2,FALSE)</f>
        <v>CFI</v>
      </c>
      <c r="O4843" s="2" t="str">
        <f>VLOOKUP(Tabla1[[#This Row],[nemo]],'Nemos y clasificaciones'!$A$1:$C$3000,3,FALSE)</f>
        <v>CFI</v>
      </c>
      <c r="P4843" s="2"/>
      <c r="Q4843" s="2"/>
    </row>
    <row r="4844" spans="1:17" x14ac:dyDescent="0.25">
      <c r="A4844" t="s">
        <v>11476</v>
      </c>
      <c r="B4844" s="1">
        <v>42168</v>
      </c>
      <c r="C4844" s="1">
        <v>42174</v>
      </c>
      <c r="D4844" t="s">
        <v>14</v>
      </c>
      <c r="E4844" t="s">
        <v>506</v>
      </c>
      <c r="F4844">
        <v>0</v>
      </c>
      <c r="G4844">
        <v>44367002</v>
      </c>
      <c r="H4844">
        <v>0</v>
      </c>
      <c r="I4844">
        <v>0</v>
      </c>
      <c r="J4844">
        <v>0</v>
      </c>
      <c r="K4844">
        <v>120.63800000000001</v>
      </c>
      <c r="L4844" t="s">
        <v>19</v>
      </c>
      <c r="M4844" s="2">
        <v>5352346387.276</v>
      </c>
      <c r="N4844" s="2" t="str">
        <f>VLOOKUP(Tabla1[[#This Row],[nemo]],'Nemos y clasificaciones'!$A$2:$B$5000,2,FALSE)</f>
        <v>CFI</v>
      </c>
      <c r="O4844" s="2" t="str">
        <f>VLOOKUP(Tabla1[[#This Row],[nemo]],'Nemos y clasificaciones'!$A$1:$C$3000,3,FALSE)</f>
        <v>CFI</v>
      </c>
      <c r="P4844" s="2"/>
      <c r="Q4844" s="2"/>
    </row>
    <row r="4845" spans="1:17" x14ac:dyDescent="0.25">
      <c r="A4845" t="s">
        <v>8872</v>
      </c>
      <c r="B4845" s="1">
        <v>43068</v>
      </c>
      <c r="C4845" s="1">
        <v>43074</v>
      </c>
      <c r="D4845" t="s">
        <v>14</v>
      </c>
      <c r="E4845" t="s">
        <v>506</v>
      </c>
      <c r="F4845">
        <v>0</v>
      </c>
      <c r="G4845">
        <v>44367002</v>
      </c>
      <c r="H4845">
        <v>0</v>
      </c>
      <c r="I4845">
        <v>0</v>
      </c>
      <c r="J4845">
        <v>0</v>
      </c>
      <c r="K4845">
        <v>112</v>
      </c>
      <c r="L4845" t="s">
        <v>19</v>
      </c>
      <c r="M4845" s="2">
        <v>4969104224</v>
      </c>
      <c r="N4845" s="2" t="str">
        <f>VLOOKUP(Tabla1[[#This Row],[nemo]],'Nemos y clasificaciones'!$A$2:$B$5000,2,FALSE)</f>
        <v>CFI</v>
      </c>
      <c r="O4845" s="2" t="str">
        <f>VLOOKUP(Tabla1[[#This Row],[nemo]],'Nemos y clasificaciones'!$A$1:$C$3000,3,FALSE)</f>
        <v>CFI</v>
      </c>
      <c r="P4845" s="2"/>
      <c r="Q4845" s="2"/>
    </row>
    <row r="4846" spans="1:17" x14ac:dyDescent="0.25">
      <c r="A4846" t="s">
        <v>10295</v>
      </c>
      <c r="B4846" s="1">
        <v>42593</v>
      </c>
      <c r="C4846" s="1">
        <v>42600</v>
      </c>
      <c r="D4846" t="s">
        <v>14</v>
      </c>
      <c r="E4846" t="s">
        <v>506</v>
      </c>
      <c r="F4846">
        <v>0</v>
      </c>
      <c r="G4846">
        <v>44367002</v>
      </c>
      <c r="H4846">
        <v>0</v>
      </c>
      <c r="I4846">
        <v>0</v>
      </c>
      <c r="J4846">
        <v>0</v>
      </c>
      <c r="K4846">
        <v>99.037999999999997</v>
      </c>
      <c r="L4846" t="s">
        <v>54</v>
      </c>
      <c r="M4846" s="2">
        <v>4394019144.0760002</v>
      </c>
      <c r="N4846" s="2" t="str">
        <f>VLOOKUP(Tabla1[[#This Row],[nemo]],'Nemos y clasificaciones'!$A$2:$B$5000,2,FALSE)</f>
        <v>CFI</v>
      </c>
      <c r="O4846" s="2" t="str">
        <f>VLOOKUP(Tabla1[[#This Row],[nemo]],'Nemos y clasificaciones'!$A$1:$C$3000,3,FALSE)</f>
        <v>CFI</v>
      </c>
      <c r="P4846" s="2"/>
      <c r="Q4846" s="2"/>
    </row>
    <row r="4847" spans="1:17" x14ac:dyDescent="0.25">
      <c r="A4847" t="s">
        <v>10330</v>
      </c>
      <c r="B4847" s="1">
        <v>42558</v>
      </c>
      <c r="C4847" s="1">
        <v>42564</v>
      </c>
      <c r="D4847" t="s">
        <v>14</v>
      </c>
      <c r="E4847" t="s">
        <v>506</v>
      </c>
      <c r="F4847">
        <v>0</v>
      </c>
      <c r="G4847">
        <v>44367002</v>
      </c>
      <c r="H4847">
        <v>0</v>
      </c>
      <c r="I4847">
        <v>0</v>
      </c>
      <c r="J4847">
        <v>0</v>
      </c>
      <c r="K4847">
        <v>93.906000000000006</v>
      </c>
      <c r="L4847" t="s">
        <v>54</v>
      </c>
      <c r="M4847" s="2">
        <v>4166327689.8119998</v>
      </c>
      <c r="N4847" s="2" t="str">
        <f>VLOOKUP(Tabla1[[#This Row],[nemo]],'Nemos y clasificaciones'!$A$2:$B$5000,2,FALSE)</f>
        <v>CFI</v>
      </c>
      <c r="O4847" s="2" t="str">
        <f>VLOOKUP(Tabla1[[#This Row],[nemo]],'Nemos y clasificaciones'!$A$1:$C$3000,3,FALSE)</f>
        <v>CFI</v>
      </c>
      <c r="P4847" s="2"/>
      <c r="Q4847" s="2"/>
    </row>
    <row r="4848" spans="1:17" x14ac:dyDescent="0.25">
      <c r="A4848" t="s">
        <v>8057</v>
      </c>
      <c r="B4848" s="1">
        <v>42798</v>
      </c>
      <c r="C4848" s="1">
        <v>42804</v>
      </c>
      <c r="D4848" t="s">
        <v>14</v>
      </c>
      <c r="E4848" t="s">
        <v>506</v>
      </c>
      <c r="F4848">
        <v>0</v>
      </c>
      <c r="G4848">
        <v>44367002</v>
      </c>
      <c r="H4848">
        <v>0</v>
      </c>
      <c r="I4848">
        <v>0</v>
      </c>
      <c r="J4848">
        <v>0</v>
      </c>
      <c r="K4848">
        <v>90</v>
      </c>
      <c r="L4848" t="s">
        <v>54</v>
      </c>
      <c r="M4848" s="2">
        <v>3993030180</v>
      </c>
      <c r="N4848" s="2" t="str">
        <f>VLOOKUP(Tabla1[[#This Row],[nemo]],'Nemos y clasificaciones'!$A$2:$B$5000,2,FALSE)</f>
        <v>CFI</v>
      </c>
      <c r="O4848" s="2" t="str">
        <f>VLOOKUP(Tabla1[[#This Row],[nemo]],'Nemos y clasificaciones'!$A$1:$C$3000,3,FALSE)</f>
        <v>CFI</v>
      </c>
      <c r="P4848" s="2"/>
      <c r="Q4848" s="2"/>
    </row>
    <row r="4849" spans="1:17" x14ac:dyDescent="0.25">
      <c r="A4849" t="s">
        <v>90</v>
      </c>
      <c r="B4849" s="1">
        <v>43180</v>
      </c>
      <c r="C4849" s="1">
        <v>43186</v>
      </c>
      <c r="D4849" t="s">
        <v>14</v>
      </c>
      <c r="E4849" t="s">
        <v>506</v>
      </c>
      <c r="F4849">
        <v>0</v>
      </c>
      <c r="G4849">
        <v>44367002</v>
      </c>
      <c r="H4849">
        <v>0</v>
      </c>
      <c r="I4849">
        <v>0</v>
      </c>
      <c r="J4849">
        <v>0</v>
      </c>
      <c r="K4849">
        <v>80</v>
      </c>
      <c r="L4849" t="s">
        <v>54</v>
      </c>
      <c r="M4849" s="2">
        <v>3549360160</v>
      </c>
      <c r="N4849" s="2" t="str">
        <f>VLOOKUP(Tabla1[[#This Row],[nemo]],'Nemos y clasificaciones'!$A$2:$B$5000,2,FALSE)</f>
        <v>CFI</v>
      </c>
      <c r="O4849" s="2" t="str">
        <f>VLOOKUP(Tabla1[[#This Row],[nemo]],'Nemos y clasificaciones'!$A$1:$C$3000,3,FALSE)</f>
        <v>CFI</v>
      </c>
      <c r="P4849" s="2"/>
      <c r="Q4849" s="2"/>
    </row>
    <row r="4850" spans="1:17" x14ac:dyDescent="0.25">
      <c r="A4850" t="s">
        <v>10189</v>
      </c>
      <c r="B4850" s="1">
        <v>42662</v>
      </c>
      <c r="C4850" s="1">
        <v>42668</v>
      </c>
      <c r="D4850" t="s">
        <v>14</v>
      </c>
      <c r="E4850" t="s">
        <v>506</v>
      </c>
      <c r="F4850">
        <v>0</v>
      </c>
      <c r="G4850">
        <v>44367002</v>
      </c>
      <c r="H4850">
        <v>0</v>
      </c>
      <c r="I4850">
        <v>0</v>
      </c>
      <c r="J4850">
        <v>0</v>
      </c>
      <c r="K4850">
        <v>62</v>
      </c>
      <c r="L4850" t="s">
        <v>54</v>
      </c>
      <c r="M4850" s="2">
        <v>2750754124</v>
      </c>
      <c r="N4850" s="2" t="str">
        <f>VLOOKUP(Tabla1[[#This Row],[nemo]],'Nemos y clasificaciones'!$A$2:$B$5000,2,FALSE)</f>
        <v>CFI</v>
      </c>
      <c r="O4850" s="2" t="str">
        <f>VLOOKUP(Tabla1[[#This Row],[nemo]],'Nemos y clasificaciones'!$A$1:$C$3000,3,FALSE)</f>
        <v>CFI</v>
      </c>
      <c r="P4850" s="2"/>
      <c r="Q4850" s="2"/>
    </row>
    <row r="4851" spans="1:17" x14ac:dyDescent="0.25">
      <c r="A4851" t="s">
        <v>8035</v>
      </c>
      <c r="B4851" s="1">
        <v>43243</v>
      </c>
      <c r="C4851" s="1">
        <v>43249</v>
      </c>
      <c r="D4851" t="s">
        <v>14</v>
      </c>
      <c r="E4851" t="s">
        <v>506</v>
      </c>
      <c r="F4851">
        <v>0</v>
      </c>
      <c r="G4851">
        <v>44367002</v>
      </c>
      <c r="H4851">
        <v>0</v>
      </c>
      <c r="I4851">
        <v>0</v>
      </c>
      <c r="J4851">
        <v>0</v>
      </c>
      <c r="K4851">
        <v>45</v>
      </c>
      <c r="L4851" t="s">
        <v>54</v>
      </c>
      <c r="M4851" s="2">
        <v>1996515090</v>
      </c>
      <c r="N4851" s="2" t="str">
        <f>VLOOKUP(Tabla1[[#This Row],[nemo]],'Nemos y clasificaciones'!$A$2:$B$5000,2,FALSE)</f>
        <v>CFI</v>
      </c>
      <c r="O4851" s="2" t="str">
        <f>VLOOKUP(Tabla1[[#This Row],[nemo]],'Nemos y clasificaciones'!$A$1:$C$3000,3,FALSE)</f>
        <v>CFI</v>
      </c>
      <c r="P4851" s="2"/>
      <c r="Q4851" s="2"/>
    </row>
    <row r="4852" spans="1:17" x14ac:dyDescent="0.25">
      <c r="A4852" t="s">
        <v>10331</v>
      </c>
      <c r="B4852" s="1">
        <v>42558</v>
      </c>
      <c r="C4852" s="1">
        <v>42564</v>
      </c>
      <c r="D4852" t="s">
        <v>14</v>
      </c>
      <c r="E4852" t="s">
        <v>506</v>
      </c>
      <c r="F4852">
        <v>0</v>
      </c>
      <c r="G4852">
        <v>44367002</v>
      </c>
      <c r="H4852">
        <v>0</v>
      </c>
      <c r="I4852">
        <v>0</v>
      </c>
      <c r="J4852">
        <v>0</v>
      </c>
      <c r="K4852">
        <v>38.366999999999997</v>
      </c>
      <c r="L4852" t="s">
        <v>54</v>
      </c>
      <c r="M4852" s="2">
        <v>1702228765.734</v>
      </c>
      <c r="N4852" s="2" t="str">
        <f>VLOOKUP(Tabla1[[#This Row],[nemo]],'Nemos y clasificaciones'!$A$2:$B$5000,2,FALSE)</f>
        <v>CFI</v>
      </c>
      <c r="O4852" s="2" t="str">
        <f>VLOOKUP(Tabla1[[#This Row],[nemo]],'Nemos y clasificaciones'!$A$1:$C$3000,3,FALSE)</f>
        <v>CFI</v>
      </c>
      <c r="P4852" s="2"/>
      <c r="Q4852" s="2"/>
    </row>
    <row r="4853" spans="1:17" x14ac:dyDescent="0.25">
      <c r="A4853" t="s">
        <v>505</v>
      </c>
      <c r="B4853" s="1">
        <v>44422</v>
      </c>
      <c r="C4853" s="1">
        <v>44428</v>
      </c>
      <c r="D4853" t="s">
        <v>14</v>
      </c>
      <c r="E4853" t="s">
        <v>506</v>
      </c>
      <c r="F4853">
        <v>0</v>
      </c>
      <c r="G4853">
        <v>44367002</v>
      </c>
      <c r="H4853">
        <v>0</v>
      </c>
      <c r="I4853">
        <v>0</v>
      </c>
      <c r="J4853">
        <v>0</v>
      </c>
      <c r="K4853">
        <v>13</v>
      </c>
      <c r="L4853" t="s">
        <v>54</v>
      </c>
      <c r="M4853" s="2">
        <v>576771026</v>
      </c>
      <c r="N4853" s="2" t="str">
        <f>VLOOKUP(Tabla1[[#This Row],[nemo]],'Nemos y clasificaciones'!$A$2:$B$5000,2,FALSE)</f>
        <v>CFI</v>
      </c>
      <c r="O4853" s="2" t="str">
        <f>VLOOKUP(Tabla1[[#This Row],[nemo]],'Nemos y clasificaciones'!$A$1:$C$3000,3,FALSE)</f>
        <v>CFI</v>
      </c>
      <c r="P4853" s="2"/>
      <c r="Q4853" s="2"/>
    </row>
    <row r="4854" spans="1:17" x14ac:dyDescent="0.25">
      <c r="A4854" t="s">
        <v>1456</v>
      </c>
      <c r="B4854" s="1">
        <v>44357</v>
      </c>
      <c r="C4854" s="1">
        <v>44363</v>
      </c>
      <c r="D4854" t="s">
        <v>14</v>
      </c>
      <c r="E4854" t="s">
        <v>506</v>
      </c>
      <c r="F4854">
        <v>0</v>
      </c>
      <c r="G4854">
        <v>44367002</v>
      </c>
      <c r="H4854">
        <v>0</v>
      </c>
      <c r="I4854">
        <v>0</v>
      </c>
      <c r="J4854">
        <v>0</v>
      </c>
      <c r="K4854">
        <v>7</v>
      </c>
      <c r="L4854" t="s">
        <v>16</v>
      </c>
      <c r="M4854" s="2">
        <v>310569014</v>
      </c>
      <c r="N4854" s="2" t="str">
        <f>VLOOKUP(Tabla1[[#This Row],[nemo]],'Nemos y clasificaciones'!$A$2:$B$5000,2,FALSE)</f>
        <v>CFI</v>
      </c>
      <c r="O4854" s="2" t="str">
        <f>VLOOKUP(Tabla1[[#This Row],[nemo]],'Nemos y clasificaciones'!$A$1:$C$3000,3,FALSE)</f>
        <v>CFI</v>
      </c>
      <c r="P4854" s="2"/>
      <c r="Q4854" s="2"/>
    </row>
    <row r="4855" spans="1:17" x14ac:dyDescent="0.25">
      <c r="A4855" t="s">
        <v>7584</v>
      </c>
      <c r="B4855" s="1">
        <v>43325</v>
      </c>
      <c r="C4855" s="1">
        <v>43332</v>
      </c>
      <c r="D4855" t="s">
        <v>21</v>
      </c>
      <c r="E4855" t="s">
        <v>499</v>
      </c>
      <c r="F4855">
        <v>0</v>
      </c>
      <c r="G4855">
        <v>300000000</v>
      </c>
      <c r="H4855">
        <v>0</v>
      </c>
      <c r="I4855">
        <v>0</v>
      </c>
      <c r="J4855">
        <v>0</v>
      </c>
      <c r="K4855">
        <v>0.4</v>
      </c>
      <c r="L4855" t="s">
        <v>23</v>
      </c>
      <c r="M4855" s="2">
        <v>120000000</v>
      </c>
      <c r="N4855" s="2" t="str">
        <f>VLOOKUP(Tabla1[[#This Row],[nemo]],'Nemos y clasificaciones'!$A$2:$B$5000,2,FALSE)</f>
        <v>CFI</v>
      </c>
      <c r="O4855" s="2" t="str">
        <f>VLOOKUP(Tabla1[[#This Row],[nemo]],'Nemos y clasificaciones'!$A$1:$C$3000,3,FALSE)</f>
        <v>CFI</v>
      </c>
      <c r="P4855" s="2"/>
      <c r="Q4855" s="2"/>
    </row>
    <row r="4856" spans="1:17" x14ac:dyDescent="0.25">
      <c r="A4856" t="s">
        <v>7206</v>
      </c>
      <c r="B4856" s="1">
        <v>43445</v>
      </c>
      <c r="C4856" s="1">
        <v>43451</v>
      </c>
      <c r="D4856" t="s">
        <v>21</v>
      </c>
      <c r="E4856" t="s">
        <v>499</v>
      </c>
      <c r="F4856">
        <v>0</v>
      </c>
      <c r="G4856">
        <v>300000000</v>
      </c>
      <c r="H4856">
        <v>0</v>
      </c>
      <c r="I4856">
        <v>0</v>
      </c>
      <c r="J4856">
        <v>0</v>
      </c>
      <c r="K4856">
        <v>0.24099999999999999</v>
      </c>
      <c r="L4856" t="s">
        <v>23</v>
      </c>
      <c r="M4856" s="2">
        <v>72300000</v>
      </c>
      <c r="N4856" s="2" t="str">
        <f>VLOOKUP(Tabla1[[#This Row],[nemo]],'Nemos y clasificaciones'!$A$2:$B$5000,2,FALSE)</f>
        <v>CFI</v>
      </c>
      <c r="O4856" s="2" t="str">
        <f>VLOOKUP(Tabla1[[#This Row],[nemo]],'Nemos y clasificaciones'!$A$1:$C$3000,3,FALSE)</f>
        <v>CFI</v>
      </c>
      <c r="P4856" s="2"/>
      <c r="Q4856" s="2"/>
    </row>
    <row r="4857" spans="1:17" x14ac:dyDescent="0.25">
      <c r="A4857" t="s">
        <v>7609</v>
      </c>
      <c r="B4857" s="1">
        <v>43313</v>
      </c>
      <c r="C4857" s="1">
        <v>43319</v>
      </c>
      <c r="D4857" t="s">
        <v>21</v>
      </c>
      <c r="E4857" t="s">
        <v>499</v>
      </c>
      <c r="F4857">
        <v>0</v>
      </c>
      <c r="G4857">
        <v>300000000</v>
      </c>
      <c r="H4857">
        <v>0</v>
      </c>
      <c r="I4857">
        <v>0</v>
      </c>
      <c r="J4857">
        <v>0</v>
      </c>
      <c r="K4857">
        <v>0.22900000000000001</v>
      </c>
      <c r="L4857" t="s">
        <v>23</v>
      </c>
      <c r="M4857" s="2">
        <v>68700000</v>
      </c>
      <c r="N4857" s="2" t="str">
        <f>VLOOKUP(Tabla1[[#This Row],[nemo]],'Nemos y clasificaciones'!$A$2:$B$5000,2,FALSE)</f>
        <v>CFI</v>
      </c>
      <c r="O4857" s="2" t="str">
        <f>VLOOKUP(Tabla1[[#This Row],[nemo]],'Nemos y clasificaciones'!$A$1:$C$3000,3,FALSE)</f>
        <v>CFI</v>
      </c>
      <c r="P4857" s="2"/>
      <c r="Q4857" s="2"/>
    </row>
    <row r="4858" spans="1:17" x14ac:dyDescent="0.25">
      <c r="A4858" t="s">
        <v>498</v>
      </c>
      <c r="B4858" s="1">
        <v>44425</v>
      </c>
      <c r="C4858" s="1">
        <v>44431</v>
      </c>
      <c r="D4858" t="s">
        <v>21</v>
      </c>
      <c r="E4858" t="s">
        <v>499</v>
      </c>
      <c r="F4858">
        <v>0</v>
      </c>
      <c r="G4858">
        <v>300000000</v>
      </c>
      <c r="H4858">
        <v>0</v>
      </c>
      <c r="I4858">
        <v>0</v>
      </c>
      <c r="J4858">
        <v>0</v>
      </c>
      <c r="K4858">
        <v>0.13500000000000001</v>
      </c>
      <c r="L4858" t="s">
        <v>23</v>
      </c>
      <c r="M4858" s="2">
        <v>40500000</v>
      </c>
      <c r="N4858" s="2" t="str">
        <f>VLOOKUP(Tabla1[[#This Row],[nemo]],'Nemos y clasificaciones'!$A$2:$B$5000,2,FALSE)</f>
        <v>CFI</v>
      </c>
      <c r="O4858" s="2" t="str">
        <f>VLOOKUP(Tabla1[[#This Row],[nemo]],'Nemos y clasificaciones'!$A$1:$C$3000,3,FALSE)</f>
        <v>CFI</v>
      </c>
      <c r="P4858" s="2"/>
      <c r="Q4858" s="2"/>
    </row>
    <row r="4859" spans="1:17" x14ac:dyDescent="0.25">
      <c r="A4859" t="s">
        <v>1023</v>
      </c>
      <c r="B4859" s="1">
        <v>44370</v>
      </c>
      <c r="C4859" s="1">
        <v>44377</v>
      </c>
      <c r="D4859" t="s">
        <v>21</v>
      </c>
      <c r="E4859" t="s">
        <v>499</v>
      </c>
      <c r="F4859">
        <v>0</v>
      </c>
      <c r="G4859">
        <v>300000000</v>
      </c>
      <c r="H4859">
        <v>0</v>
      </c>
      <c r="I4859">
        <v>0</v>
      </c>
      <c r="J4859">
        <v>0</v>
      </c>
      <c r="K4859">
        <v>0.123</v>
      </c>
      <c r="L4859" t="s">
        <v>23</v>
      </c>
      <c r="M4859" s="2">
        <v>36900000</v>
      </c>
      <c r="N4859" s="2" t="str">
        <f>VLOOKUP(Tabla1[[#This Row],[nemo]],'Nemos y clasificaciones'!$A$2:$B$5000,2,FALSE)</f>
        <v>CFI</v>
      </c>
      <c r="O4859" s="2" t="str">
        <f>VLOOKUP(Tabla1[[#This Row],[nemo]],'Nemos y clasificaciones'!$A$1:$C$3000,3,FALSE)</f>
        <v>CFI</v>
      </c>
      <c r="P4859" s="2"/>
      <c r="Q4859" s="2"/>
    </row>
    <row r="4860" spans="1:17" x14ac:dyDescent="0.25">
      <c r="A4860" t="s">
        <v>2589</v>
      </c>
      <c r="B4860" s="1">
        <v>44229</v>
      </c>
      <c r="C4860" s="1">
        <v>44235</v>
      </c>
      <c r="D4860" t="s">
        <v>21</v>
      </c>
      <c r="E4860" t="s">
        <v>499</v>
      </c>
      <c r="F4860">
        <v>0</v>
      </c>
      <c r="G4860">
        <v>300000000</v>
      </c>
      <c r="H4860">
        <v>0</v>
      </c>
      <c r="I4860">
        <v>0</v>
      </c>
      <c r="J4860">
        <v>0</v>
      </c>
      <c r="K4860">
        <v>0.10199999999999999</v>
      </c>
      <c r="L4860" t="s">
        <v>23</v>
      </c>
      <c r="M4860" s="2">
        <v>30600000</v>
      </c>
      <c r="N4860" s="2" t="str">
        <f>VLOOKUP(Tabla1[[#This Row],[nemo]],'Nemos y clasificaciones'!$A$2:$B$5000,2,FALSE)</f>
        <v>CFI</v>
      </c>
      <c r="O4860" s="2" t="str">
        <f>VLOOKUP(Tabla1[[#This Row],[nemo]],'Nemos y clasificaciones'!$A$1:$C$3000,3,FALSE)</f>
        <v>CFI</v>
      </c>
      <c r="P4860" s="2"/>
      <c r="Q4860" s="2"/>
    </row>
    <row r="4861" spans="1:17" x14ac:dyDescent="0.25">
      <c r="A4861" t="s">
        <v>3339</v>
      </c>
      <c r="B4861" s="1">
        <v>44110</v>
      </c>
      <c r="C4861" s="1">
        <v>44117</v>
      </c>
      <c r="D4861" t="s">
        <v>21</v>
      </c>
      <c r="E4861" t="s">
        <v>499</v>
      </c>
      <c r="F4861">
        <v>0</v>
      </c>
      <c r="G4861">
        <v>300000000</v>
      </c>
      <c r="H4861">
        <v>0</v>
      </c>
      <c r="I4861">
        <v>0</v>
      </c>
      <c r="J4861">
        <v>0</v>
      </c>
      <c r="K4861">
        <v>7.1999999999999995E-2</v>
      </c>
      <c r="L4861" t="s">
        <v>23</v>
      </c>
      <c r="M4861" s="2">
        <v>21600000</v>
      </c>
      <c r="N4861" s="2" t="str">
        <f>VLOOKUP(Tabla1[[#This Row],[nemo]],'Nemos y clasificaciones'!$A$2:$B$5000,2,FALSE)</f>
        <v>CFI</v>
      </c>
      <c r="O4861" s="2" t="str">
        <f>VLOOKUP(Tabla1[[#This Row],[nemo]],'Nemos y clasificaciones'!$A$1:$C$3000,3,FALSE)</f>
        <v>CFI</v>
      </c>
      <c r="P4861" s="2"/>
      <c r="Q4861" s="2"/>
    </row>
    <row r="4862" spans="1:17" x14ac:dyDescent="0.25">
      <c r="A4862" t="s">
        <v>2055</v>
      </c>
      <c r="B4862" s="1">
        <v>44314</v>
      </c>
      <c r="C4862" s="1">
        <v>44321</v>
      </c>
      <c r="D4862" t="s">
        <v>21</v>
      </c>
      <c r="E4862" t="s">
        <v>499</v>
      </c>
      <c r="F4862">
        <v>0</v>
      </c>
      <c r="G4862">
        <v>300000000</v>
      </c>
      <c r="H4862">
        <v>0</v>
      </c>
      <c r="I4862">
        <v>0</v>
      </c>
      <c r="J4862">
        <v>0</v>
      </c>
      <c r="K4862">
        <v>7.0999999999999994E-2</v>
      </c>
      <c r="L4862" t="s">
        <v>23</v>
      </c>
      <c r="M4862" s="2">
        <v>21300000</v>
      </c>
      <c r="N4862" s="2" t="str">
        <f>VLOOKUP(Tabla1[[#This Row],[nemo]],'Nemos y clasificaciones'!$A$2:$B$5000,2,FALSE)</f>
        <v>CFI</v>
      </c>
      <c r="O4862" s="2" t="str">
        <f>VLOOKUP(Tabla1[[#This Row],[nemo]],'Nemos y clasificaciones'!$A$1:$C$3000,3,FALSE)</f>
        <v>CFI</v>
      </c>
      <c r="P4862" s="2"/>
      <c r="Q4862" s="2"/>
    </row>
    <row r="4863" spans="1:17" x14ac:dyDescent="0.25">
      <c r="A4863" t="s">
        <v>9733</v>
      </c>
      <c r="B4863" s="1">
        <v>42846</v>
      </c>
      <c r="C4863" s="1">
        <v>42852</v>
      </c>
      <c r="D4863" t="s">
        <v>14</v>
      </c>
      <c r="E4863" t="s">
        <v>8402</v>
      </c>
      <c r="F4863">
        <v>0</v>
      </c>
      <c r="G4863">
        <v>367400</v>
      </c>
      <c r="H4863">
        <v>0</v>
      </c>
      <c r="I4863">
        <v>0</v>
      </c>
      <c r="J4863">
        <v>0</v>
      </c>
      <c r="K4863">
        <v>65.421999999999997</v>
      </c>
      <c r="L4863" t="s">
        <v>54</v>
      </c>
      <c r="M4863" s="2">
        <v>24036042.800000001</v>
      </c>
      <c r="N4863" s="2" t="str">
        <f>VLOOKUP(Tabla1[[#This Row],[nemo]],'Nemos y clasificaciones'!$A$2:$B$5000,2,FALSE)</f>
        <v>SOCIEDAD PUNTA DEL COBRE S.A.</v>
      </c>
      <c r="O4863" s="2" t="str">
        <f>VLOOKUP(Tabla1[[#This Row],[nemo]],'Nemos y clasificaciones'!$A$1:$C$3000,3,FALSE)</f>
        <v>Minería</v>
      </c>
      <c r="P4863" s="2"/>
      <c r="Q4863" s="2"/>
    </row>
    <row r="4864" spans="1:17" x14ac:dyDescent="0.25">
      <c r="A4864" t="s">
        <v>3027</v>
      </c>
      <c r="B4864" s="1">
        <v>44176</v>
      </c>
      <c r="C4864" s="1">
        <v>44182</v>
      </c>
      <c r="D4864" t="s">
        <v>21</v>
      </c>
      <c r="E4864" t="s">
        <v>499</v>
      </c>
      <c r="F4864">
        <v>0</v>
      </c>
      <c r="G4864">
        <v>300000000</v>
      </c>
      <c r="H4864">
        <v>0</v>
      </c>
      <c r="I4864">
        <v>0</v>
      </c>
      <c r="J4864">
        <v>0</v>
      </c>
      <c r="K4864">
        <v>5.8999999999999997E-2</v>
      </c>
      <c r="L4864" t="s">
        <v>23</v>
      </c>
      <c r="M4864" s="2">
        <v>17700000</v>
      </c>
      <c r="N4864" s="2" t="str">
        <f>VLOOKUP(Tabla1[[#This Row],[nemo]],'Nemos y clasificaciones'!$A$2:$B$5000,2,FALSE)</f>
        <v>CFI</v>
      </c>
      <c r="O4864" s="2" t="str">
        <f>VLOOKUP(Tabla1[[#This Row],[nemo]],'Nemos y clasificaciones'!$A$1:$C$3000,3,FALSE)</f>
        <v>CFI</v>
      </c>
      <c r="P4864" s="2"/>
      <c r="Q4864" s="2"/>
    </row>
    <row r="4865" spans="1:17" x14ac:dyDescent="0.25">
      <c r="A4865" t="s">
        <v>2469</v>
      </c>
      <c r="B4865" s="1">
        <v>44261</v>
      </c>
      <c r="C4865" s="1">
        <v>44267</v>
      </c>
      <c r="D4865" t="s">
        <v>21</v>
      </c>
      <c r="E4865" t="s">
        <v>499</v>
      </c>
      <c r="F4865">
        <v>0</v>
      </c>
      <c r="G4865">
        <v>300000000</v>
      </c>
      <c r="H4865">
        <v>0</v>
      </c>
      <c r="I4865">
        <v>0</v>
      </c>
      <c r="J4865">
        <v>0</v>
      </c>
      <c r="K4865">
        <v>4.3999999999999997E-2</v>
      </c>
      <c r="L4865" t="s">
        <v>23</v>
      </c>
      <c r="M4865" s="2">
        <v>13200000</v>
      </c>
      <c r="N4865" s="2" t="str">
        <f>VLOOKUP(Tabla1[[#This Row],[nemo]],'Nemos y clasificaciones'!$A$2:$B$5000,2,FALSE)</f>
        <v>CFI</v>
      </c>
      <c r="O4865" s="2" t="str">
        <f>VLOOKUP(Tabla1[[#This Row],[nemo]],'Nemos y clasificaciones'!$A$1:$C$3000,3,FALSE)</f>
        <v>CFI</v>
      </c>
      <c r="P4865" s="2"/>
      <c r="Q4865" s="2"/>
    </row>
    <row r="4866" spans="1:17" x14ac:dyDescent="0.25">
      <c r="A4866" t="s">
        <v>5448</v>
      </c>
      <c r="B4866" s="1">
        <v>43762</v>
      </c>
      <c r="C4866" s="1">
        <v>43768</v>
      </c>
      <c r="D4866" t="s">
        <v>86</v>
      </c>
      <c r="E4866" t="s">
        <v>501</v>
      </c>
      <c r="F4866">
        <v>0</v>
      </c>
      <c r="G4866">
        <v>700000000</v>
      </c>
      <c r="H4866">
        <v>0</v>
      </c>
      <c r="I4866">
        <v>0</v>
      </c>
      <c r="J4866">
        <v>0</v>
      </c>
      <c r="K4866">
        <v>8.5999999999999993E-2</v>
      </c>
      <c r="L4866" t="s">
        <v>23</v>
      </c>
      <c r="M4866" s="2">
        <v>60200000</v>
      </c>
      <c r="N4866" s="2" t="str">
        <f>VLOOKUP(Tabla1[[#This Row],[nemo]],'Nemos y clasificaciones'!$A$2:$B$5000,2,FALSE)</f>
        <v>CFI</v>
      </c>
      <c r="O4866" s="2" t="str">
        <f>VLOOKUP(Tabla1[[#This Row],[nemo]],'Nemos y clasificaciones'!$A$1:$C$3000,3,FALSE)</f>
        <v>CFI</v>
      </c>
      <c r="P4866" s="2"/>
      <c r="Q4866" s="2"/>
    </row>
    <row r="4867" spans="1:17" x14ac:dyDescent="0.25">
      <c r="A4867" t="s">
        <v>500</v>
      </c>
      <c r="B4867" s="1">
        <v>44425</v>
      </c>
      <c r="C4867" s="1">
        <v>44431</v>
      </c>
      <c r="D4867" t="s">
        <v>86</v>
      </c>
      <c r="E4867" t="s">
        <v>501</v>
      </c>
      <c r="F4867">
        <v>0</v>
      </c>
      <c r="G4867">
        <v>700000000</v>
      </c>
      <c r="H4867">
        <v>0</v>
      </c>
      <c r="I4867">
        <v>0</v>
      </c>
      <c r="J4867">
        <v>0</v>
      </c>
      <c r="K4867">
        <v>3.5999999999999997E-2</v>
      </c>
      <c r="L4867" t="s">
        <v>23</v>
      </c>
      <c r="M4867" s="2">
        <v>25200000</v>
      </c>
      <c r="N4867" s="2" t="str">
        <f>VLOOKUP(Tabla1[[#This Row],[nemo]],'Nemos y clasificaciones'!$A$2:$B$5000,2,FALSE)</f>
        <v>CFI</v>
      </c>
      <c r="O4867" s="2" t="str">
        <f>VLOOKUP(Tabla1[[#This Row],[nemo]],'Nemos y clasificaciones'!$A$1:$C$3000,3,FALSE)</f>
        <v>CFI</v>
      </c>
      <c r="P4867" s="2"/>
      <c r="Q4867" s="2"/>
    </row>
    <row r="4868" spans="1:17" x14ac:dyDescent="0.25">
      <c r="A4868" t="s">
        <v>7585</v>
      </c>
      <c r="B4868" s="1">
        <v>43325</v>
      </c>
      <c r="C4868" s="1">
        <v>43332</v>
      </c>
      <c r="D4868" t="s">
        <v>86</v>
      </c>
      <c r="E4868" t="s">
        <v>501</v>
      </c>
      <c r="F4868">
        <v>0</v>
      </c>
      <c r="G4868">
        <v>700000000</v>
      </c>
      <c r="H4868">
        <v>0</v>
      </c>
      <c r="I4868">
        <v>0</v>
      </c>
      <c r="J4868">
        <v>0</v>
      </c>
      <c r="K4868">
        <v>3.4000000000000002E-2</v>
      </c>
      <c r="L4868" t="s">
        <v>23</v>
      </c>
      <c r="M4868" s="2">
        <v>23800000</v>
      </c>
      <c r="N4868" s="2" t="str">
        <f>VLOOKUP(Tabla1[[#This Row],[nemo]],'Nemos y clasificaciones'!$A$2:$B$5000,2,FALSE)</f>
        <v>CFI</v>
      </c>
      <c r="O4868" s="2" t="str">
        <f>VLOOKUP(Tabla1[[#This Row],[nemo]],'Nemos y clasificaciones'!$A$1:$C$3000,3,FALSE)</f>
        <v>CFI</v>
      </c>
      <c r="P4868" s="2"/>
      <c r="Q4868" s="2"/>
    </row>
    <row r="4869" spans="1:17" x14ac:dyDescent="0.25">
      <c r="A4869" t="s">
        <v>2146</v>
      </c>
      <c r="B4869" s="1">
        <v>44306</v>
      </c>
      <c r="C4869" s="1">
        <v>44312</v>
      </c>
      <c r="D4869" t="s">
        <v>86</v>
      </c>
      <c r="E4869" t="s">
        <v>501</v>
      </c>
      <c r="F4869">
        <v>0</v>
      </c>
      <c r="G4869">
        <v>700000000</v>
      </c>
      <c r="H4869">
        <v>0</v>
      </c>
      <c r="I4869">
        <v>0</v>
      </c>
      <c r="J4869">
        <v>0</v>
      </c>
      <c r="K4869">
        <v>3.1E-2</v>
      </c>
      <c r="L4869" t="s">
        <v>23</v>
      </c>
      <c r="M4869" s="2">
        <v>21700000</v>
      </c>
      <c r="N4869" s="2" t="str">
        <f>VLOOKUP(Tabla1[[#This Row],[nemo]],'Nemos y clasificaciones'!$A$2:$B$5000,2,FALSE)</f>
        <v>CFI</v>
      </c>
      <c r="O4869" s="2" t="str">
        <f>VLOOKUP(Tabla1[[#This Row],[nemo]],'Nemos y clasificaciones'!$A$1:$C$3000,3,FALSE)</f>
        <v>CFI</v>
      </c>
      <c r="P4869" s="2"/>
      <c r="Q4869" s="2"/>
    </row>
    <row r="4870" spans="1:17" x14ac:dyDescent="0.25">
      <c r="A4870" t="s">
        <v>6859</v>
      </c>
      <c r="B4870" s="1">
        <v>43518</v>
      </c>
      <c r="C4870" s="1">
        <v>43524</v>
      </c>
      <c r="D4870" t="s">
        <v>86</v>
      </c>
      <c r="E4870" t="s">
        <v>501</v>
      </c>
      <c r="F4870">
        <v>0</v>
      </c>
      <c r="G4870">
        <v>700000000</v>
      </c>
      <c r="H4870">
        <v>0</v>
      </c>
      <c r="I4870">
        <v>0</v>
      </c>
      <c r="J4870">
        <v>0</v>
      </c>
      <c r="K4870">
        <v>2.8000000000000001E-2</v>
      </c>
      <c r="L4870" t="s">
        <v>23</v>
      </c>
      <c r="M4870" s="2">
        <v>19600000</v>
      </c>
      <c r="N4870" s="2" t="str">
        <f>VLOOKUP(Tabla1[[#This Row],[nemo]],'Nemos y clasificaciones'!$A$2:$B$5000,2,FALSE)</f>
        <v>CFI</v>
      </c>
      <c r="O4870" s="2" t="str">
        <f>VLOOKUP(Tabla1[[#This Row],[nemo]],'Nemos y clasificaciones'!$A$1:$C$3000,3,FALSE)</f>
        <v>CFI</v>
      </c>
      <c r="P4870" s="2"/>
      <c r="Q4870" s="2"/>
    </row>
    <row r="4871" spans="1:17" x14ac:dyDescent="0.25">
      <c r="A4871" t="s">
        <v>5004</v>
      </c>
      <c r="B4871" s="1">
        <v>43841</v>
      </c>
      <c r="C4871" s="1">
        <v>43847</v>
      </c>
      <c r="D4871" t="s">
        <v>86</v>
      </c>
      <c r="E4871" t="s">
        <v>501</v>
      </c>
      <c r="F4871">
        <v>0</v>
      </c>
      <c r="G4871">
        <v>700000000</v>
      </c>
      <c r="H4871">
        <v>0</v>
      </c>
      <c r="I4871">
        <v>0</v>
      </c>
      <c r="J4871">
        <v>0</v>
      </c>
      <c r="K4871">
        <v>0.02</v>
      </c>
      <c r="L4871" t="s">
        <v>23</v>
      </c>
      <c r="M4871" s="2">
        <v>14000000</v>
      </c>
      <c r="N4871" s="2" t="str">
        <f>VLOOKUP(Tabla1[[#This Row],[nemo]],'Nemos y clasificaciones'!$A$2:$B$5000,2,FALSE)</f>
        <v>CFI</v>
      </c>
      <c r="O4871" s="2" t="str">
        <f>VLOOKUP(Tabla1[[#This Row],[nemo]],'Nemos y clasificaciones'!$A$1:$C$3000,3,FALSE)</f>
        <v>CFI</v>
      </c>
      <c r="P4871" s="2"/>
      <c r="Q4871" s="2"/>
    </row>
    <row r="4872" spans="1:17" x14ac:dyDescent="0.25">
      <c r="A4872" t="s">
        <v>836</v>
      </c>
      <c r="B4872" s="1">
        <v>44385</v>
      </c>
      <c r="C4872" s="1">
        <v>44391</v>
      </c>
      <c r="D4872" t="s">
        <v>86</v>
      </c>
      <c r="E4872" t="s">
        <v>501</v>
      </c>
      <c r="F4872">
        <v>0</v>
      </c>
      <c r="G4872">
        <v>700000000</v>
      </c>
      <c r="H4872">
        <v>0</v>
      </c>
      <c r="I4872">
        <v>0</v>
      </c>
      <c r="J4872">
        <v>0</v>
      </c>
      <c r="K4872">
        <v>1.4E-2</v>
      </c>
      <c r="L4872" t="s">
        <v>23</v>
      </c>
      <c r="M4872" s="2">
        <v>9800000</v>
      </c>
      <c r="N4872" s="2" t="str">
        <f>VLOOKUP(Tabla1[[#This Row],[nemo]],'Nemos y clasificaciones'!$A$2:$B$5000,2,FALSE)</f>
        <v>CFI</v>
      </c>
      <c r="O4872" s="2" t="str">
        <f>VLOOKUP(Tabla1[[#This Row],[nemo]],'Nemos y clasificaciones'!$A$1:$C$3000,3,FALSE)</f>
        <v>CFI</v>
      </c>
      <c r="P4872" s="2"/>
      <c r="Q4872" s="2"/>
    </row>
    <row r="4873" spans="1:17" x14ac:dyDescent="0.25">
      <c r="A4873" t="s">
        <v>3154</v>
      </c>
      <c r="B4873" s="1">
        <v>44148</v>
      </c>
      <c r="C4873" s="1">
        <v>44154</v>
      </c>
      <c r="D4873" t="s">
        <v>86</v>
      </c>
      <c r="E4873" t="s">
        <v>501</v>
      </c>
      <c r="F4873">
        <v>0</v>
      </c>
      <c r="G4873">
        <v>700000000</v>
      </c>
      <c r="H4873">
        <v>0</v>
      </c>
      <c r="I4873">
        <v>0</v>
      </c>
      <c r="J4873">
        <v>0</v>
      </c>
      <c r="K4873">
        <v>8.0000000000000002E-3</v>
      </c>
      <c r="L4873" t="s">
        <v>23</v>
      </c>
      <c r="M4873" s="2">
        <v>5600000</v>
      </c>
      <c r="N4873" s="2" t="str">
        <f>VLOOKUP(Tabla1[[#This Row],[nemo]],'Nemos y clasificaciones'!$A$2:$B$5000,2,FALSE)</f>
        <v>CFI</v>
      </c>
      <c r="O4873" s="2" t="str">
        <f>VLOOKUP(Tabla1[[#This Row],[nemo]],'Nemos y clasificaciones'!$A$1:$C$3000,3,FALSE)</f>
        <v>CFI</v>
      </c>
      <c r="P4873" s="2"/>
      <c r="Q4873" s="2"/>
    </row>
    <row r="4874" spans="1:17" x14ac:dyDescent="0.25">
      <c r="A4874" t="s">
        <v>2590</v>
      </c>
      <c r="B4874" s="1">
        <v>44229</v>
      </c>
      <c r="C4874" s="1">
        <v>44235</v>
      </c>
      <c r="D4874" t="s">
        <v>86</v>
      </c>
      <c r="E4874" t="s">
        <v>501</v>
      </c>
      <c r="F4874">
        <v>0</v>
      </c>
      <c r="G4874">
        <v>700000000</v>
      </c>
      <c r="H4874">
        <v>0</v>
      </c>
      <c r="I4874">
        <v>0</v>
      </c>
      <c r="J4874">
        <v>0</v>
      </c>
      <c r="K4874">
        <v>4.0000000000000001E-3</v>
      </c>
      <c r="L4874" t="s">
        <v>23</v>
      </c>
      <c r="M4874" s="2">
        <v>2800000</v>
      </c>
      <c r="N4874" s="2" t="str">
        <f>VLOOKUP(Tabla1[[#This Row],[nemo]],'Nemos y clasificaciones'!$A$2:$B$5000,2,FALSE)</f>
        <v>CFI</v>
      </c>
      <c r="O4874" s="2" t="str">
        <f>VLOOKUP(Tabla1[[#This Row],[nemo]],'Nemos y clasificaciones'!$A$1:$C$3000,3,FALSE)</f>
        <v>CFI</v>
      </c>
      <c r="P4874" s="2"/>
      <c r="Q4874" s="2"/>
    </row>
    <row r="4875" spans="1:17" x14ac:dyDescent="0.25">
      <c r="A4875" t="s">
        <v>5113</v>
      </c>
      <c r="B4875" s="1">
        <v>43819</v>
      </c>
      <c r="C4875" s="1">
        <v>43826</v>
      </c>
      <c r="D4875" t="s">
        <v>21</v>
      </c>
      <c r="E4875" t="s">
        <v>261</v>
      </c>
      <c r="F4875">
        <v>0</v>
      </c>
      <c r="G4875">
        <v>700000000</v>
      </c>
      <c r="H4875">
        <v>0</v>
      </c>
      <c r="I4875">
        <v>0</v>
      </c>
      <c r="J4875">
        <v>0</v>
      </c>
      <c r="K4875">
        <v>0.06</v>
      </c>
      <c r="L4875" t="s">
        <v>23</v>
      </c>
      <c r="M4875" s="2">
        <v>42000000</v>
      </c>
      <c r="N4875" s="2" t="str">
        <f>VLOOKUP(Tabla1[[#This Row],[nemo]],'Nemos y clasificaciones'!$A$2:$B$5000,2,FALSE)</f>
        <v>CFI</v>
      </c>
      <c r="O4875" s="2" t="str">
        <f>VLOOKUP(Tabla1[[#This Row],[nemo]],'Nemos y clasificaciones'!$A$1:$C$3000,3,FALSE)</f>
        <v>CFI</v>
      </c>
      <c r="P4875" s="2"/>
      <c r="Q4875" s="2"/>
    </row>
    <row r="4876" spans="1:17" x14ac:dyDescent="0.25">
      <c r="A4876" t="s">
        <v>585</v>
      </c>
      <c r="B4876" s="1">
        <v>44411</v>
      </c>
      <c r="C4876" s="1">
        <v>44417</v>
      </c>
      <c r="D4876" t="s">
        <v>21</v>
      </c>
      <c r="E4876" t="s">
        <v>261</v>
      </c>
      <c r="F4876">
        <v>0</v>
      </c>
      <c r="G4876">
        <v>700000000</v>
      </c>
      <c r="H4876">
        <v>0</v>
      </c>
      <c r="I4876">
        <v>0</v>
      </c>
      <c r="J4876">
        <v>0</v>
      </c>
      <c r="K4876">
        <v>5.1999999999999998E-2</v>
      </c>
      <c r="L4876" t="s">
        <v>23</v>
      </c>
      <c r="M4876" s="2">
        <v>36400000</v>
      </c>
      <c r="N4876" s="2" t="str">
        <f>VLOOKUP(Tabla1[[#This Row],[nemo]],'Nemos y clasificaciones'!$A$2:$B$5000,2,FALSE)</f>
        <v>CFI</v>
      </c>
      <c r="O4876" s="2" t="str">
        <f>VLOOKUP(Tabla1[[#This Row],[nemo]],'Nemos y clasificaciones'!$A$1:$C$3000,3,FALSE)</f>
        <v>CFI</v>
      </c>
      <c r="P4876" s="2"/>
      <c r="Q4876" s="2"/>
    </row>
    <row r="4877" spans="1:17" x14ac:dyDescent="0.25">
      <c r="A4877" t="s">
        <v>6102</v>
      </c>
      <c r="B4877" s="1">
        <v>43630</v>
      </c>
      <c r="C4877" s="1">
        <v>43636</v>
      </c>
      <c r="D4877" t="s">
        <v>21</v>
      </c>
      <c r="E4877" t="s">
        <v>261</v>
      </c>
      <c r="F4877">
        <v>0</v>
      </c>
      <c r="G4877">
        <v>700000000</v>
      </c>
      <c r="H4877">
        <v>0</v>
      </c>
      <c r="I4877">
        <v>0</v>
      </c>
      <c r="J4877">
        <v>0</v>
      </c>
      <c r="K4877">
        <v>4.2999999999999997E-2</v>
      </c>
      <c r="L4877" t="s">
        <v>23</v>
      </c>
      <c r="M4877" s="2">
        <v>30100000</v>
      </c>
      <c r="N4877" s="2" t="str">
        <f>VLOOKUP(Tabla1[[#This Row],[nemo]],'Nemos y clasificaciones'!$A$2:$B$5000,2,FALSE)</f>
        <v>CFI</v>
      </c>
      <c r="O4877" s="2" t="str">
        <f>VLOOKUP(Tabla1[[#This Row],[nemo]],'Nemos y clasificaciones'!$A$1:$C$3000,3,FALSE)</f>
        <v>CFI</v>
      </c>
      <c r="P4877" s="2"/>
      <c r="Q4877" s="2"/>
    </row>
    <row r="4878" spans="1:17" x14ac:dyDescent="0.25">
      <c r="A4878" t="s">
        <v>2574</v>
      </c>
      <c r="B4878" s="1">
        <v>44231</v>
      </c>
      <c r="C4878" s="1">
        <v>44237</v>
      </c>
      <c r="D4878" t="s">
        <v>21</v>
      </c>
      <c r="E4878" t="s">
        <v>261</v>
      </c>
      <c r="F4878">
        <v>0</v>
      </c>
      <c r="G4878">
        <v>700000000</v>
      </c>
      <c r="H4878">
        <v>0</v>
      </c>
      <c r="I4878">
        <v>0</v>
      </c>
      <c r="J4878">
        <v>0</v>
      </c>
      <c r="K4878">
        <v>3.9E-2</v>
      </c>
      <c r="L4878" t="s">
        <v>23</v>
      </c>
      <c r="M4878" s="2">
        <v>27300000</v>
      </c>
      <c r="N4878" s="2" t="str">
        <f>VLOOKUP(Tabla1[[#This Row],[nemo]],'Nemos y clasificaciones'!$A$2:$B$5000,2,FALSE)</f>
        <v>CFI</v>
      </c>
      <c r="O4878" s="2" t="str">
        <f>VLOOKUP(Tabla1[[#This Row],[nemo]],'Nemos y clasificaciones'!$A$1:$C$3000,3,FALSE)</f>
        <v>CFI</v>
      </c>
      <c r="P4878" s="2"/>
      <c r="Q4878" s="2"/>
    </row>
    <row r="4879" spans="1:17" x14ac:dyDescent="0.25">
      <c r="A4879" t="s">
        <v>2470</v>
      </c>
      <c r="B4879" s="1">
        <v>44261</v>
      </c>
      <c r="C4879" s="1">
        <v>44267</v>
      </c>
      <c r="D4879" t="s">
        <v>21</v>
      </c>
      <c r="E4879" t="s">
        <v>261</v>
      </c>
      <c r="F4879">
        <v>0</v>
      </c>
      <c r="G4879">
        <v>700000000</v>
      </c>
      <c r="H4879">
        <v>0</v>
      </c>
      <c r="I4879">
        <v>0</v>
      </c>
      <c r="J4879">
        <v>0</v>
      </c>
      <c r="K4879">
        <v>3.5999999999999997E-2</v>
      </c>
      <c r="L4879" t="s">
        <v>23</v>
      </c>
      <c r="M4879" s="2">
        <v>25200000</v>
      </c>
      <c r="N4879" s="2" t="str">
        <f>VLOOKUP(Tabla1[[#This Row],[nemo]],'Nemos y clasificaciones'!$A$2:$B$5000,2,FALSE)</f>
        <v>CFI</v>
      </c>
      <c r="O4879" s="2" t="str">
        <f>VLOOKUP(Tabla1[[#This Row],[nemo]],'Nemos y clasificaciones'!$A$1:$C$3000,3,FALSE)</f>
        <v>CFI</v>
      </c>
      <c r="P4879" s="2"/>
      <c r="Q4879" s="2"/>
    </row>
    <row r="4880" spans="1:17" x14ac:dyDescent="0.25">
      <c r="A4880" t="s">
        <v>1806</v>
      </c>
      <c r="B4880" s="1">
        <v>44329</v>
      </c>
      <c r="C4880" s="1">
        <v>44336</v>
      </c>
      <c r="D4880" t="s">
        <v>21</v>
      </c>
      <c r="E4880" t="s">
        <v>261</v>
      </c>
      <c r="F4880">
        <v>0</v>
      </c>
      <c r="G4880">
        <v>700000000</v>
      </c>
      <c r="H4880">
        <v>0</v>
      </c>
      <c r="I4880">
        <v>0</v>
      </c>
      <c r="J4880">
        <v>0</v>
      </c>
      <c r="K4880">
        <v>3.4000000000000002E-2</v>
      </c>
      <c r="L4880" t="s">
        <v>23</v>
      </c>
      <c r="M4880" s="2">
        <v>23800000</v>
      </c>
      <c r="N4880" s="2" t="str">
        <f>VLOOKUP(Tabla1[[#This Row],[nemo]],'Nemos y clasificaciones'!$A$2:$B$5000,2,FALSE)</f>
        <v>CFI</v>
      </c>
      <c r="O4880" s="2" t="str">
        <f>VLOOKUP(Tabla1[[#This Row],[nemo]],'Nemos y clasificaciones'!$A$1:$C$3000,3,FALSE)</f>
        <v>CFI</v>
      </c>
      <c r="P4880" s="2"/>
      <c r="Q4880" s="2"/>
    </row>
    <row r="4881" spans="1:17" x14ac:dyDescent="0.25">
      <c r="A4881" t="s">
        <v>3593</v>
      </c>
      <c r="B4881" s="1">
        <v>44044</v>
      </c>
      <c r="C4881" s="1">
        <v>44050</v>
      </c>
      <c r="D4881" t="s">
        <v>21</v>
      </c>
      <c r="E4881" t="s">
        <v>261</v>
      </c>
      <c r="F4881">
        <v>0</v>
      </c>
      <c r="G4881">
        <v>700000000</v>
      </c>
      <c r="H4881">
        <v>0</v>
      </c>
      <c r="I4881">
        <v>0</v>
      </c>
      <c r="J4881">
        <v>0</v>
      </c>
      <c r="K4881">
        <v>3.1E-2</v>
      </c>
      <c r="L4881" t="s">
        <v>23</v>
      </c>
      <c r="M4881" s="2">
        <v>21700000</v>
      </c>
      <c r="N4881" s="2" t="str">
        <f>VLOOKUP(Tabla1[[#This Row],[nemo]],'Nemos y clasificaciones'!$A$2:$B$5000,2,FALSE)</f>
        <v>CFI</v>
      </c>
      <c r="O4881" s="2" t="str">
        <f>VLOOKUP(Tabla1[[#This Row],[nemo]],'Nemos y clasificaciones'!$A$1:$C$3000,3,FALSE)</f>
        <v>CFI</v>
      </c>
      <c r="P4881" s="2"/>
      <c r="Q4881" s="2"/>
    </row>
    <row r="4882" spans="1:17" x14ac:dyDescent="0.25">
      <c r="A4882" t="s">
        <v>2281</v>
      </c>
      <c r="B4882" s="1">
        <v>44287</v>
      </c>
      <c r="C4882" s="1">
        <v>44295</v>
      </c>
      <c r="D4882" t="s">
        <v>21</v>
      </c>
      <c r="E4882" t="s">
        <v>261</v>
      </c>
      <c r="F4882">
        <v>0</v>
      </c>
      <c r="G4882">
        <v>700000000</v>
      </c>
      <c r="H4882">
        <v>0</v>
      </c>
      <c r="I4882">
        <v>0</v>
      </c>
      <c r="J4882">
        <v>0</v>
      </c>
      <c r="K4882">
        <v>2.8000000000000001E-2</v>
      </c>
      <c r="L4882" t="s">
        <v>23</v>
      </c>
      <c r="M4882" s="2">
        <v>19600000</v>
      </c>
      <c r="N4882" s="2" t="str">
        <f>VLOOKUP(Tabla1[[#This Row],[nemo]],'Nemos y clasificaciones'!$A$2:$B$5000,2,FALSE)</f>
        <v>CFI</v>
      </c>
      <c r="O4882" s="2" t="str">
        <f>VLOOKUP(Tabla1[[#This Row],[nemo]],'Nemos y clasificaciones'!$A$1:$C$3000,3,FALSE)</f>
        <v>CFI</v>
      </c>
      <c r="P4882" s="2"/>
      <c r="Q4882" s="2"/>
    </row>
    <row r="4883" spans="1:17" x14ac:dyDescent="0.25">
      <c r="A4883" t="s">
        <v>5620</v>
      </c>
      <c r="B4883" s="1">
        <v>43729</v>
      </c>
      <c r="C4883" s="1">
        <v>43735</v>
      </c>
      <c r="D4883" t="s">
        <v>21</v>
      </c>
      <c r="E4883" t="s">
        <v>261</v>
      </c>
      <c r="F4883">
        <v>0</v>
      </c>
      <c r="G4883">
        <v>700000000</v>
      </c>
      <c r="H4883">
        <v>0</v>
      </c>
      <c r="I4883">
        <v>0</v>
      </c>
      <c r="J4883">
        <v>0</v>
      </c>
      <c r="K4883">
        <v>2.5999999999999999E-2</v>
      </c>
      <c r="L4883" t="s">
        <v>23</v>
      </c>
      <c r="M4883" s="2">
        <v>18200000</v>
      </c>
      <c r="N4883" s="2" t="str">
        <f>VLOOKUP(Tabla1[[#This Row],[nemo]],'Nemos y clasificaciones'!$A$2:$B$5000,2,FALSE)</f>
        <v>CFI</v>
      </c>
      <c r="O4883" s="2" t="str">
        <f>VLOOKUP(Tabla1[[#This Row],[nemo]],'Nemos y clasificaciones'!$A$1:$C$3000,3,FALSE)</f>
        <v>CFI</v>
      </c>
      <c r="P4883" s="2"/>
      <c r="Q4883" s="2"/>
    </row>
    <row r="4884" spans="1:17" x14ac:dyDescent="0.25">
      <c r="A4884" t="s">
        <v>260</v>
      </c>
      <c r="B4884" s="1">
        <v>44442</v>
      </c>
      <c r="C4884" s="1">
        <v>44448</v>
      </c>
      <c r="D4884" t="s">
        <v>21</v>
      </c>
      <c r="E4884" t="s">
        <v>261</v>
      </c>
      <c r="F4884">
        <v>0</v>
      </c>
      <c r="G4884">
        <v>700000000</v>
      </c>
      <c r="H4884">
        <v>0</v>
      </c>
      <c r="I4884">
        <v>0</v>
      </c>
      <c r="J4884">
        <v>0</v>
      </c>
      <c r="K4884">
        <v>1.9E-2</v>
      </c>
      <c r="L4884" t="s">
        <v>23</v>
      </c>
      <c r="M4884" s="2">
        <v>13300000</v>
      </c>
      <c r="N4884" s="2" t="str">
        <f>VLOOKUP(Tabla1[[#This Row],[nemo]],'Nemos y clasificaciones'!$A$2:$B$5000,2,FALSE)</f>
        <v>CFI</v>
      </c>
      <c r="O4884" s="2" t="str">
        <f>VLOOKUP(Tabla1[[#This Row],[nemo]],'Nemos y clasificaciones'!$A$1:$C$3000,3,FALSE)</f>
        <v>CFI</v>
      </c>
      <c r="P4884" s="2"/>
      <c r="Q4884" s="2"/>
    </row>
    <row r="4885" spans="1:17" x14ac:dyDescent="0.25">
      <c r="A4885" t="s">
        <v>2671</v>
      </c>
      <c r="B4885" s="1">
        <v>44212</v>
      </c>
      <c r="C4885" s="1">
        <v>44218</v>
      </c>
      <c r="D4885" t="s">
        <v>21</v>
      </c>
      <c r="E4885" t="s">
        <v>261</v>
      </c>
      <c r="F4885">
        <v>0</v>
      </c>
      <c r="G4885">
        <v>700000000</v>
      </c>
      <c r="H4885">
        <v>0</v>
      </c>
      <c r="I4885">
        <v>0</v>
      </c>
      <c r="J4885">
        <v>0</v>
      </c>
      <c r="K4885">
        <v>1.9E-2</v>
      </c>
      <c r="L4885" t="s">
        <v>23</v>
      </c>
      <c r="M4885" s="2">
        <v>13300000</v>
      </c>
      <c r="N4885" s="2" t="str">
        <f>VLOOKUP(Tabla1[[#This Row],[nemo]],'Nemos y clasificaciones'!$A$2:$B$5000,2,FALSE)</f>
        <v>CFI</v>
      </c>
      <c r="O4885" s="2" t="str">
        <f>VLOOKUP(Tabla1[[#This Row],[nemo]],'Nemos y clasificaciones'!$A$1:$C$3000,3,FALSE)</f>
        <v>CFI</v>
      </c>
      <c r="P4885" s="2"/>
      <c r="Q4885" s="2"/>
    </row>
    <row r="4886" spans="1:17" x14ac:dyDescent="0.25">
      <c r="A4886" t="s">
        <v>3485</v>
      </c>
      <c r="B4886" s="1">
        <v>44082</v>
      </c>
      <c r="C4886" s="1">
        <v>44088</v>
      </c>
      <c r="D4886" t="s">
        <v>21</v>
      </c>
      <c r="E4886" t="s">
        <v>261</v>
      </c>
      <c r="F4886">
        <v>0</v>
      </c>
      <c r="G4886">
        <v>700000000</v>
      </c>
      <c r="H4886">
        <v>0</v>
      </c>
      <c r="I4886">
        <v>0</v>
      </c>
      <c r="J4886">
        <v>0</v>
      </c>
      <c r="K4886">
        <v>1.9E-2</v>
      </c>
      <c r="L4886" t="s">
        <v>23</v>
      </c>
      <c r="M4886" s="2">
        <v>13300000</v>
      </c>
      <c r="N4886" s="2" t="str">
        <f>VLOOKUP(Tabla1[[#This Row],[nemo]],'Nemos y clasificaciones'!$A$2:$B$5000,2,FALSE)</f>
        <v>CFI</v>
      </c>
      <c r="O4886" s="2" t="str">
        <f>VLOOKUP(Tabla1[[#This Row],[nemo]],'Nemos y clasificaciones'!$A$1:$C$3000,3,FALSE)</f>
        <v>CFI</v>
      </c>
      <c r="P4886" s="2"/>
      <c r="Q4886" s="2"/>
    </row>
    <row r="4887" spans="1:17" x14ac:dyDescent="0.25">
      <c r="A4887" t="s">
        <v>4765</v>
      </c>
      <c r="B4887" s="1">
        <v>43901</v>
      </c>
      <c r="C4887" s="1">
        <v>43907</v>
      </c>
      <c r="D4887" t="s">
        <v>21</v>
      </c>
      <c r="E4887" t="s">
        <v>261</v>
      </c>
      <c r="F4887">
        <v>0</v>
      </c>
      <c r="G4887">
        <v>700000000</v>
      </c>
      <c r="H4887">
        <v>0</v>
      </c>
      <c r="I4887">
        <v>0</v>
      </c>
      <c r="J4887">
        <v>0</v>
      </c>
      <c r="K4887">
        <v>1.7999999999999999E-2</v>
      </c>
      <c r="L4887" t="s">
        <v>23</v>
      </c>
      <c r="M4887" s="2">
        <v>12600000</v>
      </c>
      <c r="N4887" s="2" t="str">
        <f>VLOOKUP(Tabla1[[#This Row],[nemo]],'Nemos y clasificaciones'!$A$2:$B$5000,2,FALSE)</f>
        <v>CFI</v>
      </c>
      <c r="O4887" s="2" t="str">
        <f>VLOOKUP(Tabla1[[#This Row],[nemo]],'Nemos y clasificaciones'!$A$1:$C$3000,3,FALSE)</f>
        <v>CFI</v>
      </c>
      <c r="P4887" s="2"/>
      <c r="Q4887" s="2"/>
    </row>
    <row r="4888" spans="1:17" x14ac:dyDescent="0.25">
      <c r="A4888" t="s">
        <v>3592</v>
      </c>
      <c r="B4888" s="1">
        <v>44044</v>
      </c>
      <c r="C4888" s="1">
        <v>44050</v>
      </c>
      <c r="D4888" t="s">
        <v>86</v>
      </c>
      <c r="E4888" t="s">
        <v>261</v>
      </c>
      <c r="F4888">
        <v>0</v>
      </c>
      <c r="G4888">
        <v>700000000</v>
      </c>
      <c r="H4888">
        <v>0</v>
      </c>
      <c r="I4888">
        <v>0</v>
      </c>
      <c r="J4888">
        <v>0</v>
      </c>
      <c r="K4888">
        <v>1.2999999999999999E-2</v>
      </c>
      <c r="L4888" t="s">
        <v>23</v>
      </c>
      <c r="M4888" s="2">
        <v>9100000</v>
      </c>
      <c r="N4888" s="2" t="str">
        <f>VLOOKUP(Tabla1[[#This Row],[nemo]],'Nemos y clasificaciones'!$A$2:$B$5000,2,FALSE)</f>
        <v>CFI</v>
      </c>
      <c r="O4888" s="2" t="str">
        <f>VLOOKUP(Tabla1[[#This Row],[nemo]],'Nemos y clasificaciones'!$A$1:$C$3000,3,FALSE)</f>
        <v>CFI</v>
      </c>
      <c r="P4888" s="2"/>
      <c r="Q4888" s="2"/>
    </row>
    <row r="4889" spans="1:17" x14ac:dyDescent="0.25">
      <c r="A4889" t="s">
        <v>5114</v>
      </c>
      <c r="B4889" s="1">
        <v>43819</v>
      </c>
      <c r="C4889" s="1">
        <v>43826</v>
      </c>
      <c r="D4889" t="s">
        <v>86</v>
      </c>
      <c r="E4889" t="s">
        <v>261</v>
      </c>
      <c r="F4889">
        <v>0</v>
      </c>
      <c r="G4889">
        <v>700000000</v>
      </c>
      <c r="H4889">
        <v>0</v>
      </c>
      <c r="I4889">
        <v>0</v>
      </c>
      <c r="J4889">
        <v>0</v>
      </c>
      <c r="K4889">
        <v>1.2999999999999999E-2</v>
      </c>
      <c r="L4889" t="s">
        <v>23</v>
      </c>
      <c r="M4889" s="2">
        <v>9100000</v>
      </c>
      <c r="N4889" s="2" t="str">
        <f>VLOOKUP(Tabla1[[#This Row],[nemo]],'Nemos y clasificaciones'!$A$2:$B$5000,2,FALSE)</f>
        <v>CFI</v>
      </c>
      <c r="O4889" s="2" t="str">
        <f>VLOOKUP(Tabla1[[#This Row],[nemo]],'Nemos y clasificaciones'!$A$1:$C$3000,3,FALSE)</f>
        <v>CFI</v>
      </c>
      <c r="P4889" s="2"/>
      <c r="Q4889" s="2"/>
    </row>
    <row r="4890" spans="1:17" x14ac:dyDescent="0.25">
      <c r="A4890" t="s">
        <v>3206</v>
      </c>
      <c r="B4890" s="1">
        <v>44138</v>
      </c>
      <c r="C4890" s="1">
        <v>44144</v>
      </c>
      <c r="D4890" t="s">
        <v>86</v>
      </c>
      <c r="E4890" t="s">
        <v>261</v>
      </c>
      <c r="F4890">
        <v>0</v>
      </c>
      <c r="G4890">
        <v>700000000</v>
      </c>
      <c r="H4890">
        <v>0</v>
      </c>
      <c r="I4890">
        <v>0</v>
      </c>
      <c r="J4890">
        <v>0</v>
      </c>
      <c r="K4890">
        <v>8.0000000000000002E-3</v>
      </c>
      <c r="L4890" t="s">
        <v>23</v>
      </c>
      <c r="M4890" s="2">
        <v>5600000</v>
      </c>
      <c r="N4890" s="2" t="str">
        <f>VLOOKUP(Tabla1[[#This Row],[nemo]],'Nemos y clasificaciones'!$A$2:$B$5000,2,FALSE)</f>
        <v>CFI</v>
      </c>
      <c r="O4890" s="2" t="str">
        <f>VLOOKUP(Tabla1[[#This Row],[nemo]],'Nemos y clasificaciones'!$A$1:$C$3000,3,FALSE)</f>
        <v>CFI</v>
      </c>
      <c r="P4890" s="2"/>
      <c r="Q4890" s="2"/>
    </row>
    <row r="4891" spans="1:17" x14ac:dyDescent="0.25">
      <c r="A4891" t="s">
        <v>5621</v>
      </c>
      <c r="B4891" s="1">
        <v>43729</v>
      </c>
      <c r="C4891" s="1">
        <v>43735</v>
      </c>
      <c r="D4891" t="s">
        <v>86</v>
      </c>
      <c r="E4891" t="s">
        <v>261</v>
      </c>
      <c r="F4891">
        <v>0</v>
      </c>
      <c r="G4891">
        <v>700000000</v>
      </c>
      <c r="H4891">
        <v>0</v>
      </c>
      <c r="I4891">
        <v>0</v>
      </c>
      <c r="J4891">
        <v>0</v>
      </c>
      <c r="K4891">
        <v>8.0000000000000002E-3</v>
      </c>
      <c r="L4891" t="s">
        <v>23</v>
      </c>
      <c r="M4891" s="2">
        <v>5600000</v>
      </c>
      <c r="N4891" s="2" t="str">
        <f>VLOOKUP(Tabla1[[#This Row],[nemo]],'Nemos y clasificaciones'!$A$2:$B$5000,2,FALSE)</f>
        <v>CFI</v>
      </c>
      <c r="O4891" s="2" t="str">
        <f>VLOOKUP(Tabla1[[#This Row],[nemo]],'Nemos y clasificaciones'!$A$1:$C$3000,3,FALSE)</f>
        <v>CFI</v>
      </c>
      <c r="P4891" s="2"/>
      <c r="Q4891" s="2"/>
    </row>
    <row r="4892" spans="1:17" x14ac:dyDescent="0.25">
      <c r="A4892" t="s">
        <v>2282</v>
      </c>
      <c r="B4892" s="1">
        <v>44287</v>
      </c>
      <c r="C4892" s="1">
        <v>44295</v>
      </c>
      <c r="D4892" t="s">
        <v>86</v>
      </c>
      <c r="E4892" t="s">
        <v>261</v>
      </c>
      <c r="F4892">
        <v>0</v>
      </c>
      <c r="G4892">
        <v>700000000</v>
      </c>
      <c r="H4892">
        <v>0</v>
      </c>
      <c r="I4892">
        <v>0</v>
      </c>
      <c r="J4892">
        <v>0</v>
      </c>
      <c r="K4892">
        <v>7.0000000000000001E-3</v>
      </c>
      <c r="L4892" t="s">
        <v>23</v>
      </c>
      <c r="M4892" s="2">
        <v>4900000</v>
      </c>
      <c r="N4892" s="2" t="str">
        <f>VLOOKUP(Tabla1[[#This Row],[nemo]],'Nemos y clasificaciones'!$A$2:$B$5000,2,FALSE)</f>
        <v>CFI</v>
      </c>
      <c r="O4892" s="2" t="str">
        <f>VLOOKUP(Tabla1[[#This Row],[nemo]],'Nemos y clasificaciones'!$A$1:$C$3000,3,FALSE)</f>
        <v>CFI</v>
      </c>
      <c r="P4892" s="2"/>
      <c r="Q4892" s="2"/>
    </row>
    <row r="4893" spans="1:17" x14ac:dyDescent="0.25">
      <c r="A4893" t="s">
        <v>4766</v>
      </c>
      <c r="B4893" s="1">
        <v>43901</v>
      </c>
      <c r="C4893" s="1">
        <v>43907</v>
      </c>
      <c r="D4893" t="s">
        <v>86</v>
      </c>
      <c r="E4893" t="s">
        <v>261</v>
      </c>
      <c r="F4893">
        <v>0</v>
      </c>
      <c r="G4893">
        <v>700000000</v>
      </c>
      <c r="H4893">
        <v>0</v>
      </c>
      <c r="I4893">
        <v>0</v>
      </c>
      <c r="J4893">
        <v>0</v>
      </c>
      <c r="K4893">
        <v>7.0000000000000001E-3</v>
      </c>
      <c r="L4893" t="s">
        <v>23</v>
      </c>
      <c r="M4893" s="2">
        <v>4900000</v>
      </c>
      <c r="N4893" s="2" t="str">
        <f>VLOOKUP(Tabla1[[#This Row],[nemo]],'Nemos y clasificaciones'!$A$2:$B$5000,2,FALSE)</f>
        <v>CFI</v>
      </c>
      <c r="O4893" s="2" t="str">
        <f>VLOOKUP(Tabla1[[#This Row],[nemo]],'Nemos y clasificaciones'!$A$1:$C$3000,3,FALSE)</f>
        <v>CFI</v>
      </c>
      <c r="P4893" s="2"/>
      <c r="Q4893" s="2"/>
    </row>
    <row r="4894" spans="1:17" x14ac:dyDescent="0.25">
      <c r="A4894" t="s">
        <v>1805</v>
      </c>
      <c r="B4894" s="1">
        <v>44329</v>
      </c>
      <c r="C4894" s="1">
        <v>44336</v>
      </c>
      <c r="D4894" t="s">
        <v>86</v>
      </c>
      <c r="E4894" t="s">
        <v>261</v>
      </c>
      <c r="F4894">
        <v>0</v>
      </c>
      <c r="G4894">
        <v>700000000</v>
      </c>
      <c r="H4894">
        <v>0</v>
      </c>
      <c r="I4894">
        <v>0</v>
      </c>
      <c r="J4894">
        <v>0</v>
      </c>
      <c r="K4894">
        <v>6.0000000000000001E-3</v>
      </c>
      <c r="L4894" t="s">
        <v>23</v>
      </c>
      <c r="M4894" s="2">
        <v>4200000</v>
      </c>
      <c r="N4894" s="2" t="str">
        <f>VLOOKUP(Tabla1[[#This Row],[nemo]],'Nemos y clasificaciones'!$A$2:$B$5000,2,FALSE)</f>
        <v>CFI</v>
      </c>
      <c r="O4894" s="2" t="str">
        <f>VLOOKUP(Tabla1[[#This Row],[nemo]],'Nemos y clasificaciones'!$A$1:$C$3000,3,FALSE)</f>
        <v>CFI</v>
      </c>
      <c r="P4894" s="2"/>
      <c r="Q4894" s="2"/>
    </row>
    <row r="4895" spans="1:17" x14ac:dyDescent="0.25">
      <c r="A4895" t="s">
        <v>2471</v>
      </c>
      <c r="B4895" s="1">
        <v>44261</v>
      </c>
      <c r="C4895" s="1">
        <v>44267</v>
      </c>
      <c r="D4895" t="s">
        <v>86</v>
      </c>
      <c r="E4895" t="s">
        <v>261</v>
      </c>
      <c r="F4895">
        <v>0</v>
      </c>
      <c r="G4895">
        <v>700000000</v>
      </c>
      <c r="H4895">
        <v>0</v>
      </c>
      <c r="I4895">
        <v>0</v>
      </c>
      <c r="J4895">
        <v>0</v>
      </c>
      <c r="K4895">
        <v>6.0000000000000001E-3</v>
      </c>
      <c r="L4895" t="s">
        <v>23</v>
      </c>
      <c r="M4895" s="2">
        <v>4200000</v>
      </c>
      <c r="N4895" s="2" t="str">
        <f>VLOOKUP(Tabla1[[#This Row],[nemo]],'Nemos y clasificaciones'!$A$2:$B$5000,2,FALSE)</f>
        <v>CFI</v>
      </c>
      <c r="O4895" s="2" t="str">
        <f>VLOOKUP(Tabla1[[#This Row],[nemo]],'Nemos y clasificaciones'!$A$1:$C$3000,3,FALSE)</f>
        <v>CFI</v>
      </c>
      <c r="P4895" s="2"/>
      <c r="Q4895" s="2"/>
    </row>
    <row r="4896" spans="1:17" x14ac:dyDescent="0.25">
      <c r="A4896" t="s">
        <v>2575</v>
      </c>
      <c r="B4896" s="1">
        <v>44231</v>
      </c>
      <c r="C4896" s="1">
        <v>44237</v>
      </c>
      <c r="D4896" t="s">
        <v>86</v>
      </c>
      <c r="E4896" t="s">
        <v>261</v>
      </c>
      <c r="F4896">
        <v>0</v>
      </c>
      <c r="G4896">
        <v>700000000</v>
      </c>
      <c r="H4896">
        <v>0</v>
      </c>
      <c r="I4896">
        <v>0</v>
      </c>
      <c r="J4896">
        <v>0</v>
      </c>
      <c r="K4896">
        <v>5.0000000000000001E-3</v>
      </c>
      <c r="L4896" t="s">
        <v>23</v>
      </c>
      <c r="M4896" s="2">
        <v>3500000</v>
      </c>
      <c r="N4896" s="2" t="str">
        <f>VLOOKUP(Tabla1[[#This Row],[nemo]],'Nemos y clasificaciones'!$A$2:$B$5000,2,FALSE)</f>
        <v>CFI</v>
      </c>
      <c r="O4896" s="2" t="str">
        <f>VLOOKUP(Tabla1[[#This Row],[nemo]],'Nemos y clasificaciones'!$A$1:$C$3000,3,FALSE)</f>
        <v>CFI</v>
      </c>
      <c r="P4896" s="2"/>
      <c r="Q4896" s="2"/>
    </row>
    <row r="4897" spans="1:17" x14ac:dyDescent="0.25">
      <c r="A4897" t="s">
        <v>584</v>
      </c>
      <c r="B4897" s="1">
        <v>44411</v>
      </c>
      <c r="C4897" s="1">
        <v>44417</v>
      </c>
      <c r="D4897" t="s">
        <v>86</v>
      </c>
      <c r="E4897" t="s">
        <v>261</v>
      </c>
      <c r="F4897">
        <v>0</v>
      </c>
      <c r="G4897">
        <v>700000000</v>
      </c>
      <c r="H4897">
        <v>0</v>
      </c>
      <c r="I4897">
        <v>0</v>
      </c>
      <c r="J4897">
        <v>0</v>
      </c>
      <c r="K4897">
        <v>4.0000000000000001E-3</v>
      </c>
      <c r="L4897" t="s">
        <v>23</v>
      </c>
      <c r="M4897" s="2">
        <v>2800000</v>
      </c>
      <c r="N4897" s="2" t="str">
        <f>VLOOKUP(Tabla1[[#This Row],[nemo]],'Nemos y clasificaciones'!$A$2:$B$5000,2,FALSE)</f>
        <v>CFI</v>
      </c>
      <c r="O4897" s="2" t="str">
        <f>VLOOKUP(Tabla1[[#This Row],[nemo]],'Nemos y clasificaciones'!$A$1:$C$3000,3,FALSE)</f>
        <v>CFI</v>
      </c>
      <c r="P4897" s="2"/>
      <c r="Q4897" s="2"/>
    </row>
    <row r="4898" spans="1:17" x14ac:dyDescent="0.25">
      <c r="A4898" t="s">
        <v>3205</v>
      </c>
      <c r="B4898" s="1">
        <v>44138</v>
      </c>
      <c r="C4898" s="1">
        <v>44144</v>
      </c>
      <c r="D4898" t="s">
        <v>21</v>
      </c>
      <c r="E4898" t="s">
        <v>261</v>
      </c>
      <c r="F4898">
        <v>0</v>
      </c>
      <c r="G4898">
        <v>700000000</v>
      </c>
      <c r="H4898">
        <v>0</v>
      </c>
      <c r="I4898">
        <v>0</v>
      </c>
      <c r="J4898">
        <v>0</v>
      </c>
      <c r="K4898">
        <v>4.0000000000000001E-3</v>
      </c>
      <c r="L4898" t="s">
        <v>23</v>
      </c>
      <c r="M4898" s="2">
        <v>2800000</v>
      </c>
      <c r="N4898" s="2" t="str">
        <f>VLOOKUP(Tabla1[[#This Row],[nemo]],'Nemos y clasificaciones'!$A$2:$B$5000,2,FALSE)</f>
        <v>CFI</v>
      </c>
      <c r="O4898" s="2" t="str">
        <f>VLOOKUP(Tabla1[[#This Row],[nemo]],'Nemos y clasificaciones'!$A$1:$C$3000,3,FALSE)</f>
        <v>CFI</v>
      </c>
      <c r="P4898" s="2"/>
      <c r="Q4898" s="2"/>
    </row>
    <row r="4899" spans="1:17" x14ac:dyDescent="0.25">
      <c r="A4899" t="s">
        <v>3329</v>
      </c>
      <c r="B4899" s="1">
        <v>44117</v>
      </c>
      <c r="C4899" s="1">
        <v>44123</v>
      </c>
      <c r="D4899" t="s">
        <v>86</v>
      </c>
      <c r="E4899" t="s">
        <v>261</v>
      </c>
      <c r="F4899">
        <v>0</v>
      </c>
      <c r="G4899">
        <v>700000000</v>
      </c>
      <c r="H4899">
        <v>0</v>
      </c>
      <c r="I4899">
        <v>0</v>
      </c>
      <c r="J4899">
        <v>0</v>
      </c>
      <c r="K4899">
        <v>3.0000000000000001E-3</v>
      </c>
      <c r="L4899" t="s">
        <v>23</v>
      </c>
      <c r="M4899" s="2">
        <v>2100000</v>
      </c>
      <c r="N4899" s="2" t="str">
        <f>VLOOKUP(Tabla1[[#This Row],[nemo]],'Nemos y clasificaciones'!$A$2:$B$5000,2,FALSE)</f>
        <v>CFI</v>
      </c>
      <c r="O4899" s="2" t="str">
        <f>VLOOKUP(Tabla1[[#This Row],[nemo]],'Nemos y clasificaciones'!$A$1:$C$3000,3,FALSE)</f>
        <v>CFI</v>
      </c>
      <c r="P4899" s="2"/>
      <c r="Q4899" s="2"/>
    </row>
    <row r="4900" spans="1:17" x14ac:dyDescent="0.25">
      <c r="A4900" t="s">
        <v>2672</v>
      </c>
      <c r="B4900" s="1">
        <v>44212</v>
      </c>
      <c r="C4900" s="1">
        <v>44218</v>
      </c>
      <c r="D4900" t="s">
        <v>86</v>
      </c>
      <c r="E4900" t="s">
        <v>261</v>
      </c>
      <c r="F4900">
        <v>0</v>
      </c>
      <c r="G4900">
        <v>700000000</v>
      </c>
      <c r="H4900">
        <v>0</v>
      </c>
      <c r="I4900">
        <v>0</v>
      </c>
      <c r="J4900">
        <v>0</v>
      </c>
      <c r="K4900">
        <v>2E-3</v>
      </c>
      <c r="L4900" t="s">
        <v>23</v>
      </c>
      <c r="M4900" s="2">
        <v>1400000</v>
      </c>
      <c r="N4900" s="2" t="str">
        <f>VLOOKUP(Tabla1[[#This Row],[nemo]],'Nemos y clasificaciones'!$A$2:$B$5000,2,FALSE)</f>
        <v>CFI</v>
      </c>
      <c r="O4900" s="2" t="str">
        <f>VLOOKUP(Tabla1[[#This Row],[nemo]],'Nemos y clasificaciones'!$A$1:$C$3000,3,FALSE)</f>
        <v>CFI</v>
      </c>
      <c r="P4900" s="2"/>
      <c r="Q4900" s="2"/>
    </row>
    <row r="4901" spans="1:17" x14ac:dyDescent="0.25">
      <c r="A4901" t="s">
        <v>9396</v>
      </c>
      <c r="B4901" s="1">
        <v>42887</v>
      </c>
      <c r="C4901" s="1">
        <v>42893</v>
      </c>
      <c r="D4901" t="s">
        <v>14</v>
      </c>
      <c r="E4901" t="s">
        <v>4230</v>
      </c>
      <c r="F4901">
        <v>0</v>
      </c>
      <c r="G4901">
        <v>753007</v>
      </c>
      <c r="H4901">
        <v>0</v>
      </c>
      <c r="I4901">
        <v>0</v>
      </c>
      <c r="J4901">
        <v>0</v>
      </c>
      <c r="K4901">
        <v>439.9</v>
      </c>
      <c r="L4901" t="s">
        <v>19</v>
      </c>
      <c r="M4901" s="2">
        <v>331247779.30000001</v>
      </c>
      <c r="N4901" s="2" t="str">
        <f>VLOOKUP(Tabla1[[#This Row],[nemo]],'Nemos y clasificaciones'!$A$2:$B$5000,2,FALSE)</f>
        <v>CFI</v>
      </c>
      <c r="O4901" s="2" t="str">
        <f>VLOOKUP(Tabla1[[#This Row],[nemo]],'Nemos y clasificaciones'!$A$1:$C$3000,3,FALSE)</f>
        <v>CFI</v>
      </c>
      <c r="P4901" s="2"/>
      <c r="Q4901" s="2"/>
    </row>
    <row r="4902" spans="1:17" x14ac:dyDescent="0.25">
      <c r="A4902" t="s">
        <v>4229</v>
      </c>
      <c r="B4902" s="1">
        <v>43973</v>
      </c>
      <c r="C4902" s="1">
        <v>43979</v>
      </c>
      <c r="D4902" t="s">
        <v>14</v>
      </c>
      <c r="E4902" t="s">
        <v>4230</v>
      </c>
      <c r="F4902">
        <v>0</v>
      </c>
      <c r="G4902">
        <v>753007</v>
      </c>
      <c r="H4902">
        <v>0</v>
      </c>
      <c r="I4902">
        <v>0</v>
      </c>
      <c r="J4902">
        <v>0</v>
      </c>
      <c r="K4902">
        <v>377.66300000000001</v>
      </c>
      <c r="L4902" t="s">
        <v>19</v>
      </c>
      <c r="M4902" s="2">
        <v>284382882.64099997</v>
      </c>
      <c r="N4902" s="2" t="str">
        <f>VLOOKUP(Tabla1[[#This Row],[nemo]],'Nemos y clasificaciones'!$A$2:$B$5000,2,FALSE)</f>
        <v>CFI</v>
      </c>
      <c r="O4902" s="2" t="str">
        <f>VLOOKUP(Tabla1[[#This Row],[nemo]],'Nemos y clasificaciones'!$A$1:$C$3000,3,FALSE)</f>
        <v>CFI</v>
      </c>
      <c r="P4902" s="2"/>
      <c r="Q4902" s="2"/>
    </row>
    <row r="4903" spans="1:17" x14ac:dyDescent="0.25">
      <c r="A4903" t="s">
        <v>8140</v>
      </c>
      <c r="B4903" s="1">
        <v>43232</v>
      </c>
      <c r="C4903" s="1">
        <v>43238</v>
      </c>
      <c r="D4903" t="s">
        <v>14</v>
      </c>
      <c r="E4903" t="s">
        <v>4230</v>
      </c>
      <c r="F4903">
        <v>0</v>
      </c>
      <c r="G4903">
        <v>753007</v>
      </c>
      <c r="H4903">
        <v>0</v>
      </c>
      <c r="I4903">
        <v>0</v>
      </c>
      <c r="J4903">
        <v>0</v>
      </c>
      <c r="K4903">
        <v>347.71100000000001</v>
      </c>
      <c r="L4903" t="s">
        <v>19</v>
      </c>
      <c r="M4903" s="2">
        <v>261828816.977</v>
      </c>
      <c r="N4903" s="2" t="str">
        <f>VLOOKUP(Tabla1[[#This Row],[nemo]],'Nemos y clasificaciones'!$A$2:$B$5000,2,FALSE)</f>
        <v>CFI</v>
      </c>
      <c r="O4903" s="2" t="str">
        <f>VLOOKUP(Tabla1[[#This Row],[nemo]],'Nemos y clasificaciones'!$A$1:$C$3000,3,FALSE)</f>
        <v>CFI</v>
      </c>
      <c r="P4903" s="2"/>
      <c r="Q4903" s="2"/>
    </row>
    <row r="4904" spans="1:17" x14ac:dyDescent="0.25">
      <c r="A4904" t="s">
        <v>10438</v>
      </c>
      <c r="B4904" s="1">
        <v>42537</v>
      </c>
      <c r="C4904" s="1">
        <v>42543</v>
      </c>
      <c r="D4904" t="s">
        <v>14</v>
      </c>
      <c r="E4904" t="s">
        <v>4230</v>
      </c>
      <c r="F4904">
        <v>0</v>
      </c>
      <c r="G4904">
        <v>753007</v>
      </c>
      <c r="H4904">
        <v>0</v>
      </c>
      <c r="I4904">
        <v>0</v>
      </c>
      <c r="J4904">
        <v>0</v>
      </c>
      <c r="K4904">
        <v>280.113</v>
      </c>
      <c r="L4904" t="s">
        <v>19</v>
      </c>
      <c r="M4904" s="2">
        <v>210927049.79100001</v>
      </c>
      <c r="N4904" s="2" t="str">
        <f>VLOOKUP(Tabla1[[#This Row],[nemo]],'Nemos y clasificaciones'!$A$2:$B$5000,2,FALSE)</f>
        <v>CFI</v>
      </c>
      <c r="O4904" s="2" t="str">
        <f>VLOOKUP(Tabla1[[#This Row],[nemo]],'Nemos y clasificaciones'!$A$1:$C$3000,3,FALSE)</f>
        <v>CFI</v>
      </c>
      <c r="P4904" s="2"/>
      <c r="Q4904" s="2"/>
    </row>
    <row r="4905" spans="1:17" x14ac:dyDescent="0.25">
      <c r="A4905" t="s">
        <v>6096</v>
      </c>
      <c r="B4905" s="1">
        <v>43630</v>
      </c>
      <c r="C4905" s="1">
        <v>43636</v>
      </c>
      <c r="D4905" t="s">
        <v>14</v>
      </c>
      <c r="E4905" t="s">
        <v>4230</v>
      </c>
      <c r="F4905">
        <v>0</v>
      </c>
      <c r="G4905">
        <v>753007</v>
      </c>
      <c r="H4905">
        <v>0</v>
      </c>
      <c r="I4905">
        <v>0</v>
      </c>
      <c r="J4905">
        <v>0</v>
      </c>
      <c r="K4905">
        <v>157.63399999999999</v>
      </c>
      <c r="L4905" t="s">
        <v>19</v>
      </c>
      <c r="M4905" s="2">
        <v>118699505.43799999</v>
      </c>
      <c r="N4905" s="2" t="str">
        <f>VLOOKUP(Tabla1[[#This Row],[nemo]],'Nemos y clasificaciones'!$A$2:$B$5000,2,FALSE)</f>
        <v>CFI</v>
      </c>
      <c r="O4905" s="2" t="str">
        <f>VLOOKUP(Tabla1[[#This Row],[nemo]],'Nemos y clasificaciones'!$A$1:$C$3000,3,FALSE)</f>
        <v>CFI</v>
      </c>
      <c r="P4905" s="2"/>
      <c r="Q4905" s="2"/>
    </row>
    <row r="4906" spans="1:17" x14ac:dyDescent="0.25">
      <c r="A4906" t="s">
        <v>6362</v>
      </c>
      <c r="B4906" s="1">
        <v>43595</v>
      </c>
      <c r="C4906" s="1">
        <v>43601</v>
      </c>
      <c r="D4906" t="s">
        <v>14</v>
      </c>
      <c r="E4906" t="s">
        <v>4230</v>
      </c>
      <c r="F4906">
        <v>0</v>
      </c>
      <c r="G4906">
        <v>753007</v>
      </c>
      <c r="H4906">
        <v>0</v>
      </c>
      <c r="I4906">
        <v>0</v>
      </c>
      <c r="J4906">
        <v>0</v>
      </c>
      <c r="K4906">
        <v>68.792000000000002</v>
      </c>
      <c r="L4906" t="s">
        <v>54</v>
      </c>
      <c r="M4906" s="2">
        <v>51800857.544</v>
      </c>
      <c r="N4906" s="2" t="str">
        <f>VLOOKUP(Tabla1[[#This Row],[nemo]],'Nemos y clasificaciones'!$A$2:$B$5000,2,FALSE)</f>
        <v>CFI</v>
      </c>
      <c r="O4906" s="2" t="str">
        <f>VLOOKUP(Tabla1[[#This Row],[nemo]],'Nemos y clasificaciones'!$A$1:$C$3000,3,FALSE)</f>
        <v>CFI</v>
      </c>
      <c r="P4906" s="2"/>
      <c r="Q4906" s="2"/>
    </row>
    <row r="4907" spans="1:17" x14ac:dyDescent="0.25">
      <c r="A4907" t="s">
        <v>9399</v>
      </c>
      <c r="B4907" s="1">
        <v>42887</v>
      </c>
      <c r="C4907" s="1">
        <v>42893</v>
      </c>
      <c r="D4907" t="s">
        <v>14</v>
      </c>
      <c r="E4907" t="s">
        <v>4236</v>
      </c>
      <c r="F4907">
        <v>0</v>
      </c>
      <c r="G4907">
        <v>1047891</v>
      </c>
      <c r="H4907">
        <v>0</v>
      </c>
      <c r="I4907">
        <v>0</v>
      </c>
      <c r="J4907">
        <v>0</v>
      </c>
      <c r="K4907">
        <v>416.65899999999999</v>
      </c>
      <c r="L4907" t="s">
        <v>19</v>
      </c>
      <c r="M4907" s="2">
        <v>436613216.16900003</v>
      </c>
      <c r="N4907" s="2" t="str">
        <f>VLOOKUP(Tabla1[[#This Row],[nemo]],'Nemos y clasificaciones'!$A$2:$B$5000,2,FALSE)</f>
        <v>CFI</v>
      </c>
      <c r="O4907" s="2" t="str">
        <f>VLOOKUP(Tabla1[[#This Row],[nemo]],'Nemos y clasificaciones'!$A$1:$C$3000,3,FALSE)</f>
        <v>CFI</v>
      </c>
      <c r="P4907" s="2"/>
      <c r="Q4907" s="2"/>
    </row>
    <row r="4908" spans="1:17" x14ac:dyDescent="0.25">
      <c r="A4908" t="s">
        <v>4235</v>
      </c>
      <c r="B4908" s="1">
        <v>43973</v>
      </c>
      <c r="C4908" s="1">
        <v>43979</v>
      </c>
      <c r="D4908" t="s">
        <v>14</v>
      </c>
      <c r="E4908" t="s">
        <v>4236</v>
      </c>
      <c r="F4908">
        <v>0</v>
      </c>
      <c r="G4908">
        <v>1047891</v>
      </c>
      <c r="H4908">
        <v>0</v>
      </c>
      <c r="I4908">
        <v>0</v>
      </c>
      <c r="J4908">
        <v>0</v>
      </c>
      <c r="K4908">
        <v>360.60199999999998</v>
      </c>
      <c r="L4908" t="s">
        <v>19</v>
      </c>
      <c r="M4908" s="2">
        <v>377871590.38200003</v>
      </c>
      <c r="N4908" s="2" t="str">
        <f>VLOOKUP(Tabla1[[#This Row],[nemo]],'Nemos y clasificaciones'!$A$2:$B$5000,2,FALSE)</f>
        <v>CFI</v>
      </c>
      <c r="O4908" s="2" t="str">
        <f>VLOOKUP(Tabla1[[#This Row],[nemo]],'Nemos y clasificaciones'!$A$1:$C$3000,3,FALSE)</f>
        <v>CFI</v>
      </c>
      <c r="P4908" s="2"/>
      <c r="Q4908" s="2"/>
    </row>
    <row r="4909" spans="1:17" x14ac:dyDescent="0.25">
      <c r="A4909" t="s">
        <v>8142</v>
      </c>
      <c r="B4909" s="1">
        <v>43232</v>
      </c>
      <c r="C4909" s="1">
        <v>43238</v>
      </c>
      <c r="D4909" t="s">
        <v>14</v>
      </c>
      <c r="E4909" t="s">
        <v>4236</v>
      </c>
      <c r="F4909">
        <v>0</v>
      </c>
      <c r="G4909">
        <v>1047891</v>
      </c>
      <c r="H4909">
        <v>0</v>
      </c>
      <c r="I4909">
        <v>0</v>
      </c>
      <c r="J4909">
        <v>0</v>
      </c>
      <c r="K4909">
        <v>330.14699999999999</v>
      </c>
      <c r="L4909" t="s">
        <v>19</v>
      </c>
      <c r="M4909" s="2">
        <v>345958069.977</v>
      </c>
      <c r="N4909" s="2" t="str">
        <f>VLOOKUP(Tabla1[[#This Row],[nemo]],'Nemos y clasificaciones'!$A$2:$B$5000,2,FALSE)</f>
        <v>CFI</v>
      </c>
      <c r="O4909" s="2" t="str">
        <f>VLOOKUP(Tabla1[[#This Row],[nemo]],'Nemos y clasificaciones'!$A$1:$C$3000,3,FALSE)</f>
        <v>CFI</v>
      </c>
      <c r="P4909" s="2"/>
      <c r="Q4909" s="2"/>
    </row>
    <row r="4910" spans="1:17" x14ac:dyDescent="0.25">
      <c r="A4910" t="s">
        <v>10439</v>
      </c>
      <c r="B4910" s="1">
        <v>42537</v>
      </c>
      <c r="C4910" s="1">
        <v>42543</v>
      </c>
      <c r="D4910" t="s">
        <v>14</v>
      </c>
      <c r="E4910" t="s">
        <v>4236</v>
      </c>
      <c r="F4910">
        <v>0</v>
      </c>
      <c r="G4910">
        <v>1047891</v>
      </c>
      <c r="H4910">
        <v>0</v>
      </c>
      <c r="I4910">
        <v>0</v>
      </c>
      <c r="J4910">
        <v>0</v>
      </c>
      <c r="K4910">
        <v>267.28399999999999</v>
      </c>
      <c r="L4910" t="s">
        <v>19</v>
      </c>
      <c r="M4910" s="2">
        <v>280084498.04400003</v>
      </c>
      <c r="N4910" s="2" t="str">
        <f>VLOOKUP(Tabla1[[#This Row],[nemo]],'Nemos y clasificaciones'!$A$2:$B$5000,2,FALSE)</f>
        <v>CFI</v>
      </c>
      <c r="O4910" s="2" t="str">
        <f>VLOOKUP(Tabla1[[#This Row],[nemo]],'Nemos y clasificaciones'!$A$1:$C$3000,3,FALSE)</f>
        <v>CFI</v>
      </c>
      <c r="P4910" s="2"/>
      <c r="Q4910" s="2"/>
    </row>
    <row r="4911" spans="1:17" x14ac:dyDescent="0.25">
      <c r="A4911" t="s">
        <v>6099</v>
      </c>
      <c r="B4911" s="1">
        <v>43630</v>
      </c>
      <c r="C4911" s="1">
        <v>43636</v>
      </c>
      <c r="D4911" t="s">
        <v>14</v>
      </c>
      <c r="E4911" t="s">
        <v>4236</v>
      </c>
      <c r="F4911">
        <v>0</v>
      </c>
      <c r="G4911">
        <v>1047891</v>
      </c>
      <c r="H4911">
        <v>0</v>
      </c>
      <c r="I4911">
        <v>0</v>
      </c>
      <c r="J4911">
        <v>0</v>
      </c>
      <c r="K4911">
        <v>150.124</v>
      </c>
      <c r="L4911" t="s">
        <v>19</v>
      </c>
      <c r="M4911" s="2">
        <v>157313588.484</v>
      </c>
      <c r="N4911" s="2" t="str">
        <f>VLOOKUP(Tabla1[[#This Row],[nemo]],'Nemos y clasificaciones'!$A$2:$B$5000,2,FALSE)</f>
        <v>CFI</v>
      </c>
      <c r="O4911" s="2" t="str">
        <f>VLOOKUP(Tabla1[[#This Row],[nemo]],'Nemos y clasificaciones'!$A$1:$C$3000,3,FALSE)</f>
        <v>CFI</v>
      </c>
      <c r="P4911" s="2"/>
      <c r="Q4911" s="2"/>
    </row>
    <row r="4912" spans="1:17" x14ac:dyDescent="0.25">
      <c r="A4912" t="s">
        <v>6363</v>
      </c>
      <c r="B4912" s="1">
        <v>43595</v>
      </c>
      <c r="C4912" s="1">
        <v>43601</v>
      </c>
      <c r="D4912" t="s">
        <v>14</v>
      </c>
      <c r="E4912" t="s">
        <v>4236</v>
      </c>
      <c r="F4912">
        <v>0</v>
      </c>
      <c r="G4912">
        <v>1047891</v>
      </c>
      <c r="H4912">
        <v>0</v>
      </c>
      <c r="I4912">
        <v>0</v>
      </c>
      <c r="J4912">
        <v>0</v>
      </c>
      <c r="K4912">
        <v>65.495999999999995</v>
      </c>
      <c r="L4912" t="s">
        <v>54</v>
      </c>
      <c r="M4912" s="2">
        <v>68632668.936000004</v>
      </c>
      <c r="N4912" s="2" t="str">
        <f>VLOOKUP(Tabla1[[#This Row],[nemo]],'Nemos y clasificaciones'!$A$2:$B$5000,2,FALSE)</f>
        <v>CFI</v>
      </c>
      <c r="O4912" s="2" t="str">
        <f>VLOOKUP(Tabla1[[#This Row],[nemo]],'Nemos y clasificaciones'!$A$1:$C$3000,3,FALSE)</f>
        <v>CFI</v>
      </c>
      <c r="P4912" s="2"/>
      <c r="Q4912" s="2"/>
    </row>
    <row r="4913" spans="1:17" x14ac:dyDescent="0.25">
      <c r="A4913" t="s">
        <v>6696</v>
      </c>
      <c r="B4913" s="1">
        <v>43557</v>
      </c>
      <c r="C4913" s="1">
        <v>43563</v>
      </c>
      <c r="D4913" t="s">
        <v>21</v>
      </c>
      <c r="E4913" t="s">
        <v>6699</v>
      </c>
      <c r="F4913">
        <v>0</v>
      </c>
      <c r="G4913">
        <v>39000000</v>
      </c>
      <c r="H4913">
        <v>0</v>
      </c>
      <c r="I4913">
        <v>0</v>
      </c>
      <c r="J4913">
        <v>0</v>
      </c>
      <c r="K4913">
        <v>8.0000000000000002E-3</v>
      </c>
      <c r="L4913" t="s">
        <v>23</v>
      </c>
      <c r="M4913" s="2">
        <v>312000</v>
      </c>
      <c r="N4913" s="2" t="str">
        <f>VLOOKUP(Tabla1[[#This Row],[nemo]],'Nemos y clasificaciones'!$A$2:$B$5000,2,FALSE)</f>
        <v>CFI</v>
      </c>
      <c r="O4913" s="2" t="str">
        <f>VLOOKUP(Tabla1[[#This Row],[nemo]],'Nemos y clasificaciones'!$A$1:$C$3000,3,FALSE)</f>
        <v>CFI</v>
      </c>
      <c r="P4913" s="2"/>
      <c r="Q4913" s="2"/>
    </row>
    <row r="4914" spans="1:17" x14ac:dyDescent="0.25">
      <c r="A4914" t="s">
        <v>6696</v>
      </c>
      <c r="B4914" s="1">
        <v>43557</v>
      </c>
      <c r="C4914" s="1">
        <v>43563</v>
      </c>
      <c r="D4914" t="s">
        <v>21</v>
      </c>
      <c r="E4914" t="s">
        <v>6697</v>
      </c>
      <c r="F4914">
        <v>0</v>
      </c>
      <c r="G4914">
        <v>10000000</v>
      </c>
      <c r="H4914">
        <v>0</v>
      </c>
      <c r="I4914">
        <v>0</v>
      </c>
      <c r="J4914">
        <v>0</v>
      </c>
      <c r="K4914">
        <v>8.0000000000000002E-3</v>
      </c>
      <c r="L4914" t="s">
        <v>23</v>
      </c>
      <c r="M4914" s="3">
        <v>80000</v>
      </c>
      <c r="N4914" s="2" t="str">
        <f>VLOOKUP(Tabla1[[#This Row],[nemo]],'Nemos y clasificaciones'!$A$2:$B$5000,2,FALSE)</f>
        <v>CFI</v>
      </c>
      <c r="O4914" s="3" t="str">
        <f>VLOOKUP(Tabla1[[#This Row],[nemo]],'Nemos y clasificaciones'!$A$1:$C$3000,3,FALSE)</f>
        <v>CFI</v>
      </c>
      <c r="P4914" s="3"/>
      <c r="Q4914" s="3"/>
    </row>
    <row r="4915" spans="1:17" x14ac:dyDescent="0.25">
      <c r="A4915" t="s">
        <v>9137</v>
      </c>
      <c r="B4915" s="1">
        <v>42949</v>
      </c>
      <c r="C4915" s="1">
        <v>42955</v>
      </c>
      <c r="D4915" t="s">
        <v>14</v>
      </c>
      <c r="E4915" t="s">
        <v>9138</v>
      </c>
      <c r="F4915">
        <v>0</v>
      </c>
      <c r="G4915">
        <v>47500</v>
      </c>
      <c r="H4915">
        <v>0</v>
      </c>
      <c r="I4915">
        <v>0</v>
      </c>
      <c r="J4915">
        <v>0</v>
      </c>
      <c r="K4915">
        <v>273.47500000000002</v>
      </c>
      <c r="L4915" t="s">
        <v>19</v>
      </c>
      <c r="M4915" s="2">
        <v>12990062.5</v>
      </c>
      <c r="N4915" s="2" t="str">
        <f>VLOOKUP(Tabla1[[#This Row],[nemo]],'Nemos y clasificaciones'!$A$2:$B$5000,2,FALSE)</f>
        <v>CFI</v>
      </c>
      <c r="O4915" s="2" t="str">
        <f>VLOOKUP(Tabla1[[#This Row],[nemo]],'Nemos y clasificaciones'!$A$1:$C$3000,3,FALSE)</f>
        <v>CFI</v>
      </c>
      <c r="P4915" s="2"/>
      <c r="Q4915" s="2"/>
    </row>
    <row r="4916" spans="1:17" x14ac:dyDescent="0.25">
      <c r="A4916" t="s">
        <v>9135</v>
      </c>
      <c r="B4916" s="1">
        <v>42949</v>
      </c>
      <c r="C4916" s="1">
        <v>42955</v>
      </c>
      <c r="D4916" t="s">
        <v>14</v>
      </c>
      <c r="E4916" t="s">
        <v>9136</v>
      </c>
      <c r="F4916">
        <v>0</v>
      </c>
      <c r="G4916">
        <v>10000</v>
      </c>
      <c r="H4916">
        <v>0</v>
      </c>
      <c r="I4916">
        <v>0</v>
      </c>
      <c r="J4916">
        <v>0</v>
      </c>
      <c r="K4916">
        <v>947.39499999999998</v>
      </c>
      <c r="L4916" t="s">
        <v>19</v>
      </c>
      <c r="M4916" s="2">
        <v>9473950</v>
      </c>
      <c r="N4916" s="2" t="str">
        <f>VLOOKUP(Tabla1[[#This Row],[nemo]],'Nemos y clasificaciones'!$A$2:$B$5000,2,FALSE)</f>
        <v>CFI</v>
      </c>
      <c r="O4916" s="2" t="str">
        <f>VLOOKUP(Tabla1[[#This Row],[nemo]],'Nemos y clasificaciones'!$A$1:$C$3000,3,FALSE)</f>
        <v>CFI</v>
      </c>
      <c r="P4916" s="2"/>
      <c r="Q4916" s="2"/>
    </row>
    <row r="4917" spans="1:17" x14ac:dyDescent="0.25">
      <c r="A4917" t="s">
        <v>9007</v>
      </c>
      <c r="B4917" s="1">
        <v>43007</v>
      </c>
      <c r="C4917" s="1">
        <v>43013</v>
      </c>
      <c r="D4917" t="s">
        <v>14</v>
      </c>
      <c r="E4917" t="s">
        <v>9008</v>
      </c>
      <c r="F4917">
        <v>0</v>
      </c>
      <c r="G4917">
        <v>32000</v>
      </c>
      <c r="H4917">
        <v>0</v>
      </c>
      <c r="I4917">
        <v>0</v>
      </c>
      <c r="J4917">
        <v>0</v>
      </c>
      <c r="K4917">
        <v>35832.798000000003</v>
      </c>
      <c r="L4917" t="s">
        <v>19</v>
      </c>
      <c r="M4917" s="2">
        <v>1146649536</v>
      </c>
      <c r="N4917" s="2" t="str">
        <f>VLOOKUP(Tabla1[[#This Row],[nemo]],'Nemos y clasificaciones'!$A$2:$B$5000,2,FALSE)</f>
        <v>CFI</v>
      </c>
      <c r="O4917" s="2" t="str">
        <f>VLOOKUP(Tabla1[[#This Row],[nemo]],'Nemos y clasificaciones'!$A$1:$C$3000,3,FALSE)</f>
        <v>CFI</v>
      </c>
      <c r="P4917" s="2"/>
      <c r="Q4917" s="2"/>
    </row>
    <row r="4918" spans="1:17" x14ac:dyDescent="0.25">
      <c r="A4918" t="s">
        <v>9005</v>
      </c>
      <c r="B4918" s="1">
        <v>43007</v>
      </c>
      <c r="C4918" s="1">
        <v>43013</v>
      </c>
      <c r="D4918" t="s">
        <v>14</v>
      </c>
      <c r="E4918" t="s">
        <v>9006</v>
      </c>
      <c r="F4918">
        <v>0</v>
      </c>
      <c r="G4918">
        <v>3000</v>
      </c>
      <c r="H4918">
        <v>0</v>
      </c>
      <c r="I4918">
        <v>0</v>
      </c>
      <c r="J4918">
        <v>0</v>
      </c>
      <c r="K4918">
        <v>173913.59</v>
      </c>
      <c r="L4918" t="s">
        <v>19</v>
      </c>
      <c r="M4918" s="2">
        <v>521740770</v>
      </c>
      <c r="N4918" s="2" t="str">
        <f>VLOOKUP(Tabla1[[#This Row],[nemo]],'Nemos y clasificaciones'!$A$2:$B$5000,2,FALSE)</f>
        <v>CFI</v>
      </c>
      <c r="O4918" s="2" t="str">
        <f>VLOOKUP(Tabla1[[#This Row],[nemo]],'Nemos y clasificaciones'!$A$1:$C$3000,3,FALSE)</f>
        <v>CFI</v>
      </c>
      <c r="P4918" s="2"/>
      <c r="Q4918" s="2"/>
    </row>
    <row r="4919" spans="1:17" x14ac:dyDescent="0.25">
      <c r="A4919" t="s">
        <v>7947</v>
      </c>
      <c r="B4919" s="1">
        <v>43256</v>
      </c>
      <c r="C4919" s="1">
        <v>43262</v>
      </c>
      <c r="D4919" t="s">
        <v>14</v>
      </c>
      <c r="E4919" t="s">
        <v>7948</v>
      </c>
      <c r="F4919">
        <v>0</v>
      </c>
      <c r="G4919">
        <v>2267657</v>
      </c>
      <c r="H4919">
        <v>0</v>
      </c>
      <c r="I4919">
        <v>0</v>
      </c>
      <c r="J4919">
        <v>0</v>
      </c>
      <c r="K4919">
        <v>229.76599999999999</v>
      </c>
      <c r="L4919" t="s">
        <v>19</v>
      </c>
      <c r="M4919" s="2">
        <v>521030478.26200002</v>
      </c>
      <c r="N4919" s="2" t="str">
        <f>VLOOKUP(Tabla1[[#This Row],[nemo]],'Nemos y clasificaciones'!$A$2:$B$5000,2,FALSE)</f>
        <v>CFI</v>
      </c>
      <c r="O4919" s="2" t="str">
        <f>VLOOKUP(Tabla1[[#This Row],[nemo]],'Nemos y clasificaciones'!$A$1:$C$3000,3,FALSE)</f>
        <v>CFI</v>
      </c>
      <c r="P4919" s="2"/>
      <c r="Q4919" s="2"/>
    </row>
    <row r="4920" spans="1:17" x14ac:dyDescent="0.25">
      <c r="A4920" t="s">
        <v>7928</v>
      </c>
      <c r="B4920" s="1">
        <v>43256</v>
      </c>
      <c r="C4920" s="1">
        <v>43262</v>
      </c>
      <c r="D4920" t="s">
        <v>14</v>
      </c>
      <c r="E4920" t="s">
        <v>7929</v>
      </c>
      <c r="F4920">
        <v>0</v>
      </c>
      <c r="G4920">
        <v>150912</v>
      </c>
      <c r="H4920">
        <v>0</v>
      </c>
      <c r="I4920">
        <v>0</v>
      </c>
      <c r="J4920">
        <v>0</v>
      </c>
      <c r="K4920">
        <v>146.55000000000001</v>
      </c>
      <c r="L4920" t="s">
        <v>19</v>
      </c>
      <c r="M4920" s="2">
        <v>22116153.600000001</v>
      </c>
      <c r="N4920" s="2" t="str">
        <f>VLOOKUP(Tabla1[[#This Row],[nemo]],'Nemos y clasificaciones'!$A$2:$B$5000,2,FALSE)</f>
        <v>CFI</v>
      </c>
      <c r="O4920" s="2" t="str">
        <f>VLOOKUP(Tabla1[[#This Row],[nemo]],'Nemos y clasificaciones'!$A$1:$C$3000,3,FALSE)</f>
        <v>CFI</v>
      </c>
      <c r="P4920" s="2"/>
      <c r="Q4920" s="2"/>
    </row>
    <row r="4921" spans="1:17" x14ac:dyDescent="0.25">
      <c r="A4921" t="s">
        <v>896</v>
      </c>
      <c r="B4921" s="1">
        <v>44379</v>
      </c>
      <c r="C4921" s="1">
        <v>44385</v>
      </c>
      <c r="D4921" t="s">
        <v>14</v>
      </c>
      <c r="E4921" t="s">
        <v>897</v>
      </c>
      <c r="F4921">
        <v>0</v>
      </c>
      <c r="G4921">
        <v>3066549</v>
      </c>
      <c r="H4921">
        <v>0</v>
      </c>
      <c r="I4921">
        <v>0</v>
      </c>
      <c r="J4921">
        <v>0</v>
      </c>
      <c r="K4921">
        <v>1163.5319999999999</v>
      </c>
      <c r="L4921" t="s">
        <v>19</v>
      </c>
      <c r="M4921" s="2">
        <v>3568027891.0679998</v>
      </c>
      <c r="N4921" s="2" t="str">
        <f>VLOOKUP(Tabla1[[#This Row],[nemo]],'Nemos y clasificaciones'!$A$2:$B$5000,2,FALSE)</f>
        <v>CFI</v>
      </c>
      <c r="O4921" s="2" t="str">
        <f>VLOOKUP(Tabla1[[#This Row],[nemo]],'Nemos y clasificaciones'!$A$1:$C$3000,3,FALSE)</f>
        <v>CFI</v>
      </c>
      <c r="P4921" s="2"/>
      <c r="Q4921" s="2"/>
    </row>
    <row r="4922" spans="1:17" x14ac:dyDescent="0.25">
      <c r="A4922" t="s">
        <v>9130</v>
      </c>
      <c r="B4922" s="1">
        <v>42957</v>
      </c>
      <c r="C4922" s="1">
        <v>42964</v>
      </c>
      <c r="D4922" t="s">
        <v>14</v>
      </c>
      <c r="E4922" t="s">
        <v>8606</v>
      </c>
      <c r="F4922">
        <v>0</v>
      </c>
      <c r="G4922">
        <v>500000000</v>
      </c>
      <c r="H4922">
        <v>0</v>
      </c>
      <c r="I4922">
        <v>0</v>
      </c>
      <c r="J4922">
        <v>0</v>
      </c>
      <c r="K4922">
        <v>45.83</v>
      </c>
      <c r="L4922" t="s">
        <v>54</v>
      </c>
      <c r="M4922" s="2">
        <v>22915000000</v>
      </c>
      <c r="N4922" s="2" t="str">
        <f>VLOOKUP(Tabla1[[#This Row],[nemo]],'Nemos y clasificaciones'!$A$2:$B$5000,2,FALSE)</f>
        <v>CFI</v>
      </c>
      <c r="O4922" s="2" t="str">
        <f>VLOOKUP(Tabla1[[#This Row],[nemo]],'Nemos y clasificaciones'!$A$1:$C$3000,3,FALSE)</f>
        <v>CFI</v>
      </c>
      <c r="P4922" s="2"/>
      <c r="Q4922" s="2"/>
    </row>
    <row r="4923" spans="1:17" x14ac:dyDescent="0.25">
      <c r="A4923" t="s">
        <v>9603</v>
      </c>
      <c r="B4923" s="1">
        <v>42863</v>
      </c>
      <c r="C4923" s="1">
        <v>42870</v>
      </c>
      <c r="D4923" t="s">
        <v>14</v>
      </c>
      <c r="E4923" t="s">
        <v>8606</v>
      </c>
      <c r="F4923">
        <v>0</v>
      </c>
      <c r="G4923">
        <v>500000000</v>
      </c>
      <c r="H4923">
        <v>0</v>
      </c>
      <c r="I4923">
        <v>0</v>
      </c>
      <c r="J4923">
        <v>0</v>
      </c>
      <c r="K4923">
        <v>12.712</v>
      </c>
      <c r="L4923" t="s">
        <v>54</v>
      </c>
      <c r="M4923" s="2">
        <v>6356000000</v>
      </c>
      <c r="N4923" s="2" t="str">
        <f>VLOOKUP(Tabla1[[#This Row],[nemo]],'Nemos y clasificaciones'!$A$2:$B$5000,2,FALSE)</f>
        <v>CFI</v>
      </c>
      <c r="O4923" s="2" t="str">
        <f>VLOOKUP(Tabla1[[#This Row],[nemo]],'Nemos y clasificaciones'!$A$1:$C$3000,3,FALSE)</f>
        <v>CFI</v>
      </c>
      <c r="P4923" s="2"/>
      <c r="Q4923" s="2"/>
    </row>
    <row r="4924" spans="1:17" x14ac:dyDescent="0.25">
      <c r="A4924" t="s">
        <v>9887</v>
      </c>
      <c r="B4924" s="1">
        <v>42780</v>
      </c>
      <c r="C4924" s="1">
        <v>42787</v>
      </c>
      <c r="D4924" t="s">
        <v>14</v>
      </c>
      <c r="E4924" t="s">
        <v>8606</v>
      </c>
      <c r="F4924">
        <v>0</v>
      </c>
      <c r="G4924">
        <v>500000000</v>
      </c>
      <c r="H4924">
        <v>0</v>
      </c>
      <c r="I4924">
        <v>0</v>
      </c>
      <c r="J4924">
        <v>0</v>
      </c>
      <c r="K4924">
        <v>11.646000000000001</v>
      </c>
      <c r="L4924" t="s">
        <v>54</v>
      </c>
      <c r="M4924" s="2">
        <v>5823000000</v>
      </c>
      <c r="N4924" s="2" t="str">
        <f>VLOOKUP(Tabla1[[#This Row],[nemo]],'Nemos y clasificaciones'!$A$2:$B$5000,2,FALSE)</f>
        <v>CFI</v>
      </c>
      <c r="O4924" s="2" t="str">
        <f>VLOOKUP(Tabla1[[#This Row],[nemo]],'Nemos y clasificaciones'!$A$1:$C$3000,3,FALSE)</f>
        <v>CFI</v>
      </c>
      <c r="P4924" s="2"/>
      <c r="Q4924" s="2"/>
    </row>
    <row r="4925" spans="1:17" x14ac:dyDescent="0.25">
      <c r="A4925" t="s">
        <v>9942</v>
      </c>
      <c r="B4925" s="1">
        <v>42746</v>
      </c>
      <c r="C4925" s="1">
        <v>42753</v>
      </c>
      <c r="D4925" t="s">
        <v>14</v>
      </c>
      <c r="E4925" t="s">
        <v>8606</v>
      </c>
      <c r="F4925">
        <v>0</v>
      </c>
      <c r="G4925">
        <v>500000000</v>
      </c>
      <c r="H4925">
        <v>0</v>
      </c>
      <c r="I4925">
        <v>0</v>
      </c>
      <c r="J4925">
        <v>0</v>
      </c>
      <c r="K4925">
        <v>4.7009999999999996</v>
      </c>
      <c r="L4925" t="s">
        <v>16</v>
      </c>
      <c r="M4925" s="2">
        <v>2350500000</v>
      </c>
      <c r="N4925" s="2" t="str">
        <f>VLOOKUP(Tabla1[[#This Row],[nemo]],'Nemos y clasificaciones'!$A$2:$B$5000,2,FALSE)</f>
        <v>CFI</v>
      </c>
      <c r="O4925" s="2" t="str">
        <f>VLOOKUP(Tabla1[[#This Row],[nemo]],'Nemos y clasificaciones'!$A$1:$C$3000,3,FALSE)</f>
        <v>CFI</v>
      </c>
      <c r="P4925" s="2"/>
      <c r="Q4925" s="2"/>
    </row>
    <row r="4926" spans="1:17" x14ac:dyDescent="0.25">
      <c r="A4926" t="s">
        <v>10821</v>
      </c>
      <c r="B4926" s="1">
        <v>42475</v>
      </c>
      <c r="C4926" s="1">
        <v>42481</v>
      </c>
      <c r="D4926" t="s">
        <v>14</v>
      </c>
      <c r="E4926" t="s">
        <v>8606</v>
      </c>
      <c r="F4926">
        <v>0</v>
      </c>
      <c r="G4926">
        <v>500000000</v>
      </c>
      <c r="H4926">
        <v>0</v>
      </c>
      <c r="I4926">
        <v>0</v>
      </c>
      <c r="J4926">
        <v>0</v>
      </c>
      <c r="K4926">
        <v>4.1749999999999998</v>
      </c>
      <c r="L4926" t="s">
        <v>16</v>
      </c>
      <c r="M4926" s="2">
        <v>2087500000</v>
      </c>
      <c r="N4926" s="2" t="str">
        <f>VLOOKUP(Tabla1[[#This Row],[nemo]],'Nemos y clasificaciones'!$A$2:$B$5000,2,FALSE)</f>
        <v>CFI</v>
      </c>
      <c r="O4926" s="2" t="str">
        <f>VLOOKUP(Tabla1[[#This Row],[nemo]],'Nemos y clasificaciones'!$A$1:$C$3000,3,FALSE)</f>
        <v>CFI</v>
      </c>
      <c r="P4926" s="2"/>
      <c r="Q4926" s="2"/>
    </row>
    <row r="4927" spans="1:17" x14ac:dyDescent="0.25">
      <c r="A4927" t="s">
        <v>8605</v>
      </c>
      <c r="B4927" s="1">
        <v>43126</v>
      </c>
      <c r="C4927" s="1">
        <v>43132</v>
      </c>
      <c r="D4927" t="s">
        <v>14</v>
      </c>
      <c r="E4927" t="s">
        <v>8606</v>
      </c>
      <c r="F4927">
        <v>0</v>
      </c>
      <c r="G4927">
        <v>500000000</v>
      </c>
      <c r="H4927">
        <v>0</v>
      </c>
      <c r="I4927">
        <v>0</v>
      </c>
      <c r="J4927">
        <v>0</v>
      </c>
      <c r="K4927">
        <v>3.7810000000000001</v>
      </c>
      <c r="L4927" t="s">
        <v>16</v>
      </c>
      <c r="M4927" s="2">
        <v>1890500000</v>
      </c>
      <c r="N4927" s="2" t="str">
        <f>VLOOKUP(Tabla1[[#This Row],[nemo]],'Nemos y clasificaciones'!$A$2:$B$5000,2,FALSE)</f>
        <v>CFI</v>
      </c>
      <c r="O4927" s="2" t="str">
        <f>VLOOKUP(Tabla1[[#This Row],[nemo]],'Nemos y clasificaciones'!$A$1:$C$3000,3,FALSE)</f>
        <v>CFI</v>
      </c>
      <c r="P4927" s="2"/>
      <c r="Q4927" s="2"/>
    </row>
    <row r="4928" spans="1:17" x14ac:dyDescent="0.25">
      <c r="A4928" t="s">
        <v>9870</v>
      </c>
      <c r="B4928" s="1">
        <v>42803</v>
      </c>
      <c r="C4928" s="1">
        <v>42810</v>
      </c>
      <c r="D4928" t="s">
        <v>14</v>
      </c>
      <c r="E4928" t="s">
        <v>8606</v>
      </c>
      <c r="F4928">
        <v>0</v>
      </c>
      <c r="G4928">
        <v>500000000</v>
      </c>
      <c r="H4928">
        <v>0</v>
      </c>
      <c r="I4928">
        <v>0</v>
      </c>
      <c r="J4928">
        <v>0</v>
      </c>
      <c r="K4928">
        <v>3.6509999999999998</v>
      </c>
      <c r="L4928" t="s">
        <v>16</v>
      </c>
      <c r="M4928" s="2">
        <v>1825500000</v>
      </c>
      <c r="N4928" s="2" t="str">
        <f>VLOOKUP(Tabla1[[#This Row],[nemo]],'Nemos y clasificaciones'!$A$2:$B$5000,2,FALSE)</f>
        <v>CFI</v>
      </c>
      <c r="O4928" s="2" t="str">
        <f>VLOOKUP(Tabla1[[#This Row],[nemo]],'Nemos y clasificaciones'!$A$1:$C$3000,3,FALSE)</f>
        <v>CFI</v>
      </c>
      <c r="P4928" s="2"/>
      <c r="Q4928" s="2"/>
    </row>
    <row r="4929" spans="1:17" x14ac:dyDescent="0.25">
      <c r="A4929" t="s">
        <v>9129</v>
      </c>
      <c r="B4929" s="1">
        <v>42957</v>
      </c>
      <c r="C4929" s="1">
        <v>42964</v>
      </c>
      <c r="D4929" t="s">
        <v>14</v>
      </c>
      <c r="E4929" t="s">
        <v>8604</v>
      </c>
      <c r="F4929">
        <v>0</v>
      </c>
      <c r="G4929">
        <v>500000000</v>
      </c>
      <c r="H4929">
        <v>0</v>
      </c>
      <c r="I4929">
        <v>0</v>
      </c>
      <c r="J4929">
        <v>0</v>
      </c>
      <c r="K4929">
        <v>45.664999999999999</v>
      </c>
      <c r="L4929" t="s">
        <v>54</v>
      </c>
      <c r="M4929" s="2">
        <v>22832500000</v>
      </c>
      <c r="N4929" s="2" t="str">
        <f>VLOOKUP(Tabla1[[#This Row],[nemo]],'Nemos y clasificaciones'!$A$2:$B$5000,2,FALSE)</f>
        <v>CFI</v>
      </c>
      <c r="O4929" s="2" t="str">
        <f>VLOOKUP(Tabla1[[#This Row],[nemo]],'Nemos y clasificaciones'!$A$1:$C$3000,3,FALSE)</f>
        <v>CFI</v>
      </c>
      <c r="P4929" s="2"/>
      <c r="Q4929" s="2"/>
    </row>
    <row r="4930" spans="1:17" x14ac:dyDescent="0.25">
      <c r="A4930" t="s">
        <v>8603</v>
      </c>
      <c r="B4930" s="1">
        <v>43126</v>
      </c>
      <c r="C4930" s="1">
        <v>43132</v>
      </c>
      <c r="D4930" t="s">
        <v>14</v>
      </c>
      <c r="E4930" t="s">
        <v>8604</v>
      </c>
      <c r="F4930">
        <v>0</v>
      </c>
      <c r="G4930">
        <v>500000000</v>
      </c>
      <c r="H4930">
        <v>0</v>
      </c>
      <c r="I4930">
        <v>0</v>
      </c>
      <c r="J4930">
        <v>0</v>
      </c>
      <c r="K4930">
        <v>3.7650000000000001</v>
      </c>
      <c r="L4930" t="s">
        <v>16</v>
      </c>
      <c r="M4930" s="2">
        <v>1882500000</v>
      </c>
      <c r="N4930" s="2" t="str">
        <f>VLOOKUP(Tabla1[[#This Row],[nemo]],'Nemos y clasificaciones'!$A$2:$B$5000,2,FALSE)</f>
        <v>CFI</v>
      </c>
      <c r="O4930" s="2" t="str">
        <f>VLOOKUP(Tabla1[[#This Row],[nemo]],'Nemos y clasificaciones'!$A$1:$C$3000,3,FALSE)</f>
        <v>CFI</v>
      </c>
      <c r="P4930" s="2"/>
      <c r="Q4930" s="2"/>
    </row>
    <row r="4931" spans="1:17" x14ac:dyDescent="0.25">
      <c r="A4931" t="s">
        <v>10820</v>
      </c>
      <c r="B4931" s="1">
        <v>42475</v>
      </c>
      <c r="C4931" s="1">
        <v>42481</v>
      </c>
      <c r="D4931" t="s">
        <v>14</v>
      </c>
      <c r="E4931" t="s">
        <v>8604</v>
      </c>
      <c r="F4931">
        <v>0</v>
      </c>
      <c r="G4931">
        <v>500000000</v>
      </c>
      <c r="H4931">
        <v>0</v>
      </c>
      <c r="I4931">
        <v>0</v>
      </c>
      <c r="J4931">
        <v>0</v>
      </c>
      <c r="K4931">
        <v>3.31</v>
      </c>
      <c r="L4931" t="s">
        <v>16</v>
      </c>
      <c r="M4931" s="2">
        <v>1655000000</v>
      </c>
      <c r="N4931" s="2" t="str">
        <f>VLOOKUP(Tabla1[[#This Row],[nemo]],'Nemos y clasificaciones'!$A$2:$B$5000,2,FALSE)</f>
        <v>CFI</v>
      </c>
      <c r="O4931" s="2" t="str">
        <f>VLOOKUP(Tabla1[[#This Row],[nemo]],'Nemos y clasificaciones'!$A$1:$C$3000,3,FALSE)</f>
        <v>CFI</v>
      </c>
      <c r="P4931" s="2"/>
      <c r="Q4931" s="2"/>
    </row>
    <row r="4932" spans="1:17" x14ac:dyDescent="0.25">
      <c r="A4932" t="s">
        <v>10825</v>
      </c>
      <c r="B4932" s="1">
        <v>42467</v>
      </c>
      <c r="C4932" s="1">
        <v>42473</v>
      </c>
      <c r="D4932" t="s">
        <v>14</v>
      </c>
      <c r="E4932" t="s">
        <v>1020</v>
      </c>
      <c r="F4932">
        <v>0</v>
      </c>
      <c r="G4932">
        <v>22791898</v>
      </c>
      <c r="H4932">
        <v>0</v>
      </c>
      <c r="I4932">
        <v>0</v>
      </c>
      <c r="J4932">
        <v>0</v>
      </c>
      <c r="K4932">
        <v>458</v>
      </c>
      <c r="L4932" t="s">
        <v>19</v>
      </c>
      <c r="M4932" s="2">
        <v>10438689284</v>
      </c>
      <c r="N4932" s="2" t="str">
        <f>VLOOKUP(Tabla1[[#This Row],[nemo]],'Nemos y clasificaciones'!$A$2:$B$5000,2,FALSE)</f>
        <v>CFI</v>
      </c>
      <c r="O4932" s="2" t="str">
        <f>VLOOKUP(Tabla1[[#This Row],[nemo]],'Nemos y clasificaciones'!$A$1:$C$3000,3,FALSE)</f>
        <v>CFI</v>
      </c>
      <c r="P4932" s="2"/>
      <c r="Q4932" s="2"/>
    </row>
    <row r="4933" spans="1:17" x14ac:dyDescent="0.25">
      <c r="A4933" t="s">
        <v>8231</v>
      </c>
      <c r="B4933" s="1">
        <v>43224</v>
      </c>
      <c r="C4933" s="1">
        <v>43230</v>
      </c>
      <c r="D4933" t="s">
        <v>14</v>
      </c>
      <c r="E4933" t="s">
        <v>1020</v>
      </c>
      <c r="F4933">
        <v>0</v>
      </c>
      <c r="G4933">
        <v>22791898</v>
      </c>
      <c r="H4933">
        <v>0</v>
      </c>
      <c r="I4933">
        <v>0</v>
      </c>
      <c r="J4933">
        <v>0</v>
      </c>
      <c r="K4933">
        <v>445</v>
      </c>
      <c r="L4933" t="s">
        <v>19</v>
      </c>
      <c r="M4933" s="2">
        <v>10142394610</v>
      </c>
      <c r="N4933" s="2" t="str">
        <f>VLOOKUP(Tabla1[[#This Row],[nemo]],'Nemos y clasificaciones'!$A$2:$B$5000,2,FALSE)</f>
        <v>CFI</v>
      </c>
      <c r="O4933" s="2" t="str">
        <f>VLOOKUP(Tabla1[[#This Row],[nemo]],'Nemos y clasificaciones'!$A$1:$C$3000,3,FALSE)</f>
        <v>CFI</v>
      </c>
      <c r="P4933" s="2"/>
      <c r="Q4933" s="2"/>
    </row>
    <row r="4934" spans="1:17" x14ac:dyDescent="0.25">
      <c r="A4934" t="s">
        <v>2054</v>
      </c>
      <c r="B4934" s="1">
        <v>44314</v>
      </c>
      <c r="C4934" s="1">
        <v>44321</v>
      </c>
      <c r="D4934" t="s">
        <v>14</v>
      </c>
      <c r="E4934" t="s">
        <v>1020</v>
      </c>
      <c r="F4934">
        <v>0</v>
      </c>
      <c r="G4934">
        <v>252647850</v>
      </c>
      <c r="H4934">
        <v>0</v>
      </c>
      <c r="I4934">
        <v>0</v>
      </c>
      <c r="J4934">
        <v>0</v>
      </c>
      <c r="K4934">
        <v>40</v>
      </c>
      <c r="L4934" t="s">
        <v>54</v>
      </c>
      <c r="M4934" s="2">
        <v>10105914000</v>
      </c>
      <c r="N4934" s="2" t="str">
        <f>VLOOKUP(Tabla1[[#This Row],[nemo]],'Nemos y clasificaciones'!$A$2:$B$5000,2,FALSE)</f>
        <v>CFI</v>
      </c>
      <c r="O4934" s="2" t="str">
        <f>VLOOKUP(Tabla1[[#This Row],[nemo]],'Nemos y clasificaciones'!$A$1:$C$3000,3,FALSE)</f>
        <v>CFI</v>
      </c>
      <c r="P4934" s="2"/>
      <c r="Q4934" s="2"/>
    </row>
    <row r="4935" spans="1:17" x14ac:dyDescent="0.25">
      <c r="A4935" t="s">
        <v>4640</v>
      </c>
      <c r="B4935" s="1">
        <v>43925</v>
      </c>
      <c r="C4935" s="1">
        <v>43934</v>
      </c>
      <c r="D4935" t="s">
        <v>14</v>
      </c>
      <c r="E4935" t="s">
        <v>1020</v>
      </c>
      <c r="F4935">
        <v>0</v>
      </c>
      <c r="G4935">
        <v>252647850</v>
      </c>
      <c r="H4935">
        <v>0</v>
      </c>
      <c r="I4935">
        <v>0</v>
      </c>
      <c r="J4935">
        <v>0</v>
      </c>
      <c r="K4935">
        <v>38</v>
      </c>
      <c r="L4935" t="s">
        <v>54</v>
      </c>
      <c r="M4935" s="2">
        <v>9600618300</v>
      </c>
      <c r="N4935" s="2" t="str">
        <f>VLOOKUP(Tabla1[[#This Row],[nemo]],'Nemos y clasificaciones'!$A$2:$B$5000,2,FALSE)</f>
        <v>CFI</v>
      </c>
      <c r="O4935" s="2" t="str">
        <f>VLOOKUP(Tabla1[[#This Row],[nemo]],'Nemos y clasificaciones'!$A$1:$C$3000,3,FALSE)</f>
        <v>CFI</v>
      </c>
      <c r="P4935" s="2"/>
      <c r="Q4935" s="2"/>
    </row>
    <row r="4936" spans="1:17" x14ac:dyDescent="0.25">
      <c r="A4936" t="s">
        <v>9706</v>
      </c>
      <c r="B4936" s="1">
        <v>42852</v>
      </c>
      <c r="C4936" s="1">
        <v>42859</v>
      </c>
      <c r="D4936" t="s">
        <v>14</v>
      </c>
      <c r="E4936" t="s">
        <v>1020</v>
      </c>
      <c r="F4936">
        <v>0</v>
      </c>
      <c r="G4936">
        <v>22791898</v>
      </c>
      <c r="H4936">
        <v>0</v>
      </c>
      <c r="I4936">
        <v>0</v>
      </c>
      <c r="J4936">
        <v>0</v>
      </c>
      <c r="K4936">
        <v>418</v>
      </c>
      <c r="L4936" t="s">
        <v>19</v>
      </c>
      <c r="M4936" s="2">
        <v>9527013364</v>
      </c>
      <c r="N4936" s="2" t="str">
        <f>VLOOKUP(Tabla1[[#This Row],[nemo]],'Nemos y clasificaciones'!$A$2:$B$5000,2,FALSE)</f>
        <v>CFI</v>
      </c>
      <c r="O4936" s="2" t="str">
        <f>VLOOKUP(Tabla1[[#This Row],[nemo]],'Nemos y clasificaciones'!$A$1:$C$3000,3,FALSE)</f>
        <v>CFI</v>
      </c>
      <c r="P4936" s="2"/>
      <c r="Q4936" s="2"/>
    </row>
    <row r="4937" spans="1:17" x14ac:dyDescent="0.25">
      <c r="A4937" t="s">
        <v>6410</v>
      </c>
      <c r="B4937" s="1">
        <v>43594</v>
      </c>
      <c r="C4937" s="1">
        <v>43600</v>
      </c>
      <c r="D4937" t="s">
        <v>14</v>
      </c>
      <c r="E4937" t="s">
        <v>1020</v>
      </c>
      <c r="F4937">
        <v>0</v>
      </c>
      <c r="G4937">
        <v>22791898</v>
      </c>
      <c r="H4937">
        <v>0</v>
      </c>
      <c r="I4937">
        <v>0</v>
      </c>
      <c r="J4937">
        <v>0</v>
      </c>
      <c r="K4937">
        <v>380</v>
      </c>
      <c r="L4937" t="s">
        <v>19</v>
      </c>
      <c r="M4937" s="2">
        <v>8660921240</v>
      </c>
      <c r="N4937" s="2" t="str">
        <f>VLOOKUP(Tabla1[[#This Row],[nemo]],'Nemos y clasificaciones'!$A$2:$B$5000,2,FALSE)</f>
        <v>CFI</v>
      </c>
      <c r="O4937" s="2" t="str">
        <f>VLOOKUP(Tabla1[[#This Row],[nemo]],'Nemos y clasificaciones'!$A$1:$C$3000,3,FALSE)</f>
        <v>CFI</v>
      </c>
      <c r="P4937" s="2"/>
      <c r="Q4937" s="2"/>
    </row>
    <row r="4938" spans="1:17" x14ac:dyDescent="0.25">
      <c r="A4938" t="s">
        <v>11841</v>
      </c>
      <c r="B4938" s="1">
        <v>42110</v>
      </c>
      <c r="C4938" s="1">
        <v>42116</v>
      </c>
      <c r="D4938" t="s">
        <v>14</v>
      </c>
      <c r="E4938" t="s">
        <v>1020</v>
      </c>
      <c r="F4938">
        <v>0</v>
      </c>
      <c r="G4938">
        <v>22791898</v>
      </c>
      <c r="H4938">
        <v>0</v>
      </c>
      <c r="I4938">
        <v>0</v>
      </c>
      <c r="J4938">
        <v>0</v>
      </c>
      <c r="K4938">
        <v>320</v>
      </c>
      <c r="L4938" t="s">
        <v>19</v>
      </c>
      <c r="M4938" s="2">
        <v>7293407360</v>
      </c>
      <c r="N4938" s="2" t="str">
        <f>VLOOKUP(Tabla1[[#This Row],[nemo]],'Nemos y clasificaciones'!$A$2:$B$5000,2,FALSE)</f>
        <v>CFI</v>
      </c>
      <c r="O4938" s="2" t="str">
        <f>VLOOKUP(Tabla1[[#This Row],[nemo]],'Nemos y clasificaciones'!$A$1:$C$3000,3,FALSE)</f>
        <v>CFI</v>
      </c>
      <c r="P4938" s="2"/>
      <c r="Q4938" s="2"/>
    </row>
    <row r="4939" spans="1:17" x14ac:dyDescent="0.25">
      <c r="A4939" t="s">
        <v>2888</v>
      </c>
      <c r="B4939" s="1">
        <v>44182</v>
      </c>
      <c r="C4939" s="1">
        <v>44188</v>
      </c>
      <c r="D4939" t="s">
        <v>14</v>
      </c>
      <c r="E4939" t="s">
        <v>1020</v>
      </c>
      <c r="F4939">
        <v>0</v>
      </c>
      <c r="G4939">
        <v>252647850</v>
      </c>
      <c r="H4939">
        <v>0</v>
      </c>
      <c r="I4939">
        <v>0</v>
      </c>
      <c r="J4939">
        <v>0</v>
      </c>
      <c r="K4939">
        <v>18</v>
      </c>
      <c r="L4939" t="s">
        <v>54</v>
      </c>
      <c r="M4939" s="2">
        <v>4547661300</v>
      </c>
      <c r="N4939" s="2" t="str">
        <f>VLOOKUP(Tabla1[[#This Row],[nemo]],'Nemos y clasificaciones'!$A$2:$B$5000,2,FALSE)</f>
        <v>CFI</v>
      </c>
      <c r="O4939" s="2" t="str">
        <f>VLOOKUP(Tabla1[[#This Row],[nemo]],'Nemos y clasificaciones'!$A$1:$C$3000,3,FALSE)</f>
        <v>CFI</v>
      </c>
      <c r="P4939" s="2"/>
      <c r="Q4939" s="2"/>
    </row>
    <row r="4940" spans="1:17" x14ac:dyDescent="0.25">
      <c r="A4940" t="s">
        <v>2888</v>
      </c>
      <c r="B4940" s="1">
        <v>44091</v>
      </c>
      <c r="C4940" s="1">
        <v>44099</v>
      </c>
      <c r="D4940" t="s">
        <v>14</v>
      </c>
      <c r="E4940" t="s">
        <v>1020</v>
      </c>
      <c r="F4940">
        <v>0</v>
      </c>
      <c r="G4940">
        <v>252647850</v>
      </c>
      <c r="H4940">
        <v>0</v>
      </c>
      <c r="I4940">
        <v>0</v>
      </c>
      <c r="J4940">
        <v>0</v>
      </c>
      <c r="K4940">
        <v>18</v>
      </c>
      <c r="L4940" t="s">
        <v>54</v>
      </c>
      <c r="M4940" s="2">
        <v>4547661300</v>
      </c>
      <c r="N4940" s="2" t="str">
        <f>VLOOKUP(Tabla1[[#This Row],[nemo]],'Nemos y clasificaciones'!$A$2:$B$5000,2,FALSE)</f>
        <v>CFI</v>
      </c>
      <c r="O4940" s="2" t="str">
        <f>VLOOKUP(Tabla1[[#This Row],[nemo]],'Nemos y clasificaciones'!$A$1:$C$3000,3,FALSE)</f>
        <v>CFI</v>
      </c>
      <c r="P4940" s="2"/>
      <c r="Q4940" s="2"/>
    </row>
    <row r="4941" spans="1:17" x14ac:dyDescent="0.25">
      <c r="A4941" t="s">
        <v>2888</v>
      </c>
      <c r="B4941" s="1">
        <v>43812</v>
      </c>
      <c r="C4941" s="1">
        <v>43818</v>
      </c>
      <c r="D4941" t="s">
        <v>14</v>
      </c>
      <c r="E4941" t="s">
        <v>1020</v>
      </c>
      <c r="F4941">
        <v>0</v>
      </c>
      <c r="G4941">
        <v>252647850</v>
      </c>
      <c r="H4941">
        <v>0</v>
      </c>
      <c r="I4941">
        <v>0</v>
      </c>
      <c r="J4941">
        <v>0</v>
      </c>
      <c r="K4941">
        <v>18</v>
      </c>
      <c r="L4941" t="s">
        <v>54</v>
      </c>
      <c r="M4941" s="2">
        <v>4547661300</v>
      </c>
      <c r="N4941" s="2" t="str">
        <f>VLOOKUP(Tabla1[[#This Row],[nemo]],'Nemos y clasificaciones'!$A$2:$B$5000,2,FALSE)</f>
        <v>CFI</v>
      </c>
      <c r="O4941" s="2" t="str">
        <f>VLOOKUP(Tabla1[[#This Row],[nemo]],'Nemos y clasificaciones'!$A$1:$C$3000,3,FALSE)</f>
        <v>CFI</v>
      </c>
      <c r="P4941" s="2"/>
      <c r="Q4941" s="2"/>
    </row>
    <row r="4942" spans="1:17" x14ac:dyDescent="0.25">
      <c r="A4942" t="s">
        <v>1019</v>
      </c>
      <c r="B4942" s="1">
        <v>44370</v>
      </c>
      <c r="C4942" s="1">
        <v>44377</v>
      </c>
      <c r="D4942" t="s">
        <v>14</v>
      </c>
      <c r="E4942" t="s">
        <v>1020</v>
      </c>
      <c r="F4942">
        <v>0</v>
      </c>
      <c r="G4942">
        <v>252647850</v>
      </c>
      <c r="H4942">
        <v>0</v>
      </c>
      <c r="I4942">
        <v>0</v>
      </c>
      <c r="J4942">
        <v>0</v>
      </c>
      <c r="K4942">
        <v>16</v>
      </c>
      <c r="L4942" t="s">
        <v>54</v>
      </c>
      <c r="M4942" s="2">
        <v>4042365600</v>
      </c>
      <c r="N4942" s="2" t="str">
        <f>VLOOKUP(Tabla1[[#This Row],[nemo]],'Nemos y clasificaciones'!$A$2:$B$5000,2,FALSE)</f>
        <v>CFI</v>
      </c>
      <c r="O4942" s="2" t="str">
        <f>VLOOKUP(Tabla1[[#This Row],[nemo]],'Nemos y clasificaciones'!$A$1:$C$3000,3,FALSE)</f>
        <v>CFI</v>
      </c>
      <c r="P4942" s="2"/>
      <c r="Q4942" s="2"/>
    </row>
    <row r="4943" spans="1:17" x14ac:dyDescent="0.25">
      <c r="A4943" t="s">
        <v>1019</v>
      </c>
      <c r="B4943" s="1">
        <v>44002</v>
      </c>
      <c r="C4943" s="1">
        <v>44008</v>
      </c>
      <c r="D4943" t="s">
        <v>14</v>
      </c>
      <c r="E4943" t="s">
        <v>1020</v>
      </c>
      <c r="F4943">
        <v>0</v>
      </c>
      <c r="G4943">
        <v>252647850</v>
      </c>
      <c r="H4943">
        <v>0</v>
      </c>
      <c r="I4943">
        <v>0</v>
      </c>
      <c r="J4943">
        <v>0</v>
      </c>
      <c r="K4943">
        <v>16</v>
      </c>
      <c r="L4943" t="s">
        <v>54</v>
      </c>
      <c r="M4943" s="2">
        <v>4042365600</v>
      </c>
      <c r="N4943" s="2" t="str">
        <f>VLOOKUP(Tabla1[[#This Row],[nemo]],'Nemos y clasificaciones'!$A$2:$B$5000,2,FALSE)</f>
        <v>CFI</v>
      </c>
      <c r="O4943" s="2" t="str">
        <f>VLOOKUP(Tabla1[[#This Row],[nemo]],'Nemos y clasificaciones'!$A$1:$C$3000,3,FALSE)</f>
        <v>CFI</v>
      </c>
      <c r="P4943" s="2"/>
      <c r="Q4943" s="2"/>
    </row>
    <row r="4944" spans="1:17" x14ac:dyDescent="0.25">
      <c r="A4944" t="s">
        <v>5627</v>
      </c>
      <c r="B4944" s="1">
        <v>43725</v>
      </c>
      <c r="C4944" s="1">
        <v>43734</v>
      </c>
      <c r="D4944" t="s">
        <v>14</v>
      </c>
      <c r="E4944" t="s">
        <v>1020</v>
      </c>
      <c r="F4944">
        <v>0</v>
      </c>
      <c r="G4944">
        <v>22791898</v>
      </c>
      <c r="H4944">
        <v>0</v>
      </c>
      <c r="I4944">
        <v>0</v>
      </c>
      <c r="J4944">
        <v>0</v>
      </c>
      <c r="K4944">
        <v>175</v>
      </c>
      <c r="L4944" t="s">
        <v>19</v>
      </c>
      <c r="M4944" s="2">
        <v>3988582150</v>
      </c>
      <c r="N4944" s="2" t="str">
        <f>VLOOKUP(Tabla1[[#This Row],[nemo]],'Nemos y clasificaciones'!$A$2:$B$5000,2,FALSE)</f>
        <v>CFI</v>
      </c>
      <c r="O4944" s="2" t="str">
        <f>VLOOKUP(Tabla1[[#This Row],[nemo]],'Nemos y clasificaciones'!$A$1:$C$3000,3,FALSE)</f>
        <v>CFI</v>
      </c>
      <c r="P4944" s="2"/>
      <c r="Q4944" s="2"/>
    </row>
    <row r="4945" spans="1:17" x14ac:dyDescent="0.25">
      <c r="A4945" t="s">
        <v>5627</v>
      </c>
      <c r="B4945" s="1">
        <v>43448</v>
      </c>
      <c r="C4945" s="1">
        <v>43454</v>
      </c>
      <c r="D4945" t="s">
        <v>14</v>
      </c>
      <c r="E4945" t="s">
        <v>1020</v>
      </c>
      <c r="F4945">
        <v>0</v>
      </c>
      <c r="G4945">
        <v>22791898</v>
      </c>
      <c r="H4945">
        <v>0</v>
      </c>
      <c r="I4945">
        <v>0</v>
      </c>
      <c r="J4945">
        <v>0</v>
      </c>
      <c r="K4945">
        <v>175</v>
      </c>
      <c r="L4945" t="s">
        <v>19</v>
      </c>
      <c r="M4945" s="2">
        <v>3988582150</v>
      </c>
      <c r="N4945" s="2" t="str">
        <f>VLOOKUP(Tabla1[[#This Row],[nemo]],'Nemos y clasificaciones'!$A$2:$B$5000,2,FALSE)</f>
        <v>CFI</v>
      </c>
      <c r="O4945" s="2" t="str">
        <f>VLOOKUP(Tabla1[[#This Row],[nemo]],'Nemos y clasificaciones'!$A$1:$C$3000,3,FALSE)</f>
        <v>CFI</v>
      </c>
      <c r="P4945" s="2"/>
      <c r="Q4945" s="2"/>
    </row>
    <row r="4946" spans="1:17" x14ac:dyDescent="0.25">
      <c r="A4946" t="s">
        <v>5627</v>
      </c>
      <c r="B4946" s="1">
        <v>43364</v>
      </c>
      <c r="C4946" s="1">
        <v>43370</v>
      </c>
      <c r="D4946" t="s">
        <v>14</v>
      </c>
      <c r="E4946" t="s">
        <v>1020</v>
      </c>
      <c r="F4946">
        <v>0</v>
      </c>
      <c r="G4946">
        <v>22791898</v>
      </c>
      <c r="H4946">
        <v>0</v>
      </c>
      <c r="I4946">
        <v>0</v>
      </c>
      <c r="J4946">
        <v>0</v>
      </c>
      <c r="K4946">
        <v>175</v>
      </c>
      <c r="L4946" t="s">
        <v>19</v>
      </c>
      <c r="M4946" s="2">
        <v>3988582150</v>
      </c>
      <c r="N4946" s="2" t="str">
        <f>VLOOKUP(Tabla1[[#This Row],[nemo]],'Nemos y clasificaciones'!$A$2:$B$5000,2,FALSE)</f>
        <v>CFI</v>
      </c>
      <c r="O4946" s="2" t="str">
        <f>VLOOKUP(Tabla1[[#This Row],[nemo]],'Nemos y clasificaciones'!$A$1:$C$3000,3,FALSE)</f>
        <v>CFI</v>
      </c>
      <c r="P4946" s="2"/>
      <c r="Q4946" s="2"/>
    </row>
    <row r="4947" spans="1:17" x14ac:dyDescent="0.25">
      <c r="A4947" t="s">
        <v>9494</v>
      </c>
      <c r="B4947" s="1">
        <v>42874</v>
      </c>
      <c r="C4947" s="1">
        <v>42880</v>
      </c>
      <c r="D4947" t="s">
        <v>14</v>
      </c>
      <c r="E4947" t="s">
        <v>1746</v>
      </c>
      <c r="F4947">
        <v>0</v>
      </c>
      <c r="G4947">
        <v>302017113</v>
      </c>
      <c r="H4947">
        <v>0</v>
      </c>
      <c r="I4947">
        <v>0</v>
      </c>
      <c r="J4947">
        <v>0</v>
      </c>
      <c r="K4947">
        <v>7.0000000000000007E-2</v>
      </c>
      <c r="L4947" t="s">
        <v>23</v>
      </c>
      <c r="M4947" s="2">
        <v>21141197.91</v>
      </c>
      <c r="N4947" s="2" t="str">
        <f>VLOOKUP(Tabla1[[#This Row],[nemo]],'Nemos y clasificaciones'!$A$2:$B$5000,2,FALSE)</f>
        <v>EMPRESA NACIONAL DE TELECOMUNICACIONES S.A.</v>
      </c>
      <c r="O4947" s="2" t="str">
        <f>VLOOKUP(Tabla1[[#This Row],[nemo]],'Nemos y clasificaciones'!$A$1:$C$3000,3,FALSE)</f>
        <v>Telecomunicaciones</v>
      </c>
      <c r="P4947" s="2"/>
      <c r="Q4947" s="2"/>
    </row>
    <row r="4948" spans="1:17" x14ac:dyDescent="0.25">
      <c r="A4948" t="s">
        <v>8824</v>
      </c>
      <c r="B4948" s="1">
        <v>43083</v>
      </c>
      <c r="C4948" s="1">
        <v>43089</v>
      </c>
      <c r="D4948" t="s">
        <v>14</v>
      </c>
      <c r="E4948" t="s">
        <v>1020</v>
      </c>
      <c r="F4948">
        <v>0</v>
      </c>
      <c r="G4948">
        <v>22791898</v>
      </c>
      <c r="H4948">
        <v>0</v>
      </c>
      <c r="I4948">
        <v>0</v>
      </c>
      <c r="J4948">
        <v>0</v>
      </c>
      <c r="K4948">
        <v>165</v>
      </c>
      <c r="L4948" t="s">
        <v>19</v>
      </c>
      <c r="M4948" s="2">
        <v>3760663170</v>
      </c>
      <c r="N4948" s="2" t="str">
        <f>VLOOKUP(Tabla1[[#This Row],[nemo]],'Nemos y clasificaciones'!$A$2:$B$5000,2,FALSE)</f>
        <v>CFI</v>
      </c>
      <c r="O4948" s="2" t="str">
        <f>VLOOKUP(Tabla1[[#This Row],[nemo]],'Nemos y clasificaciones'!$A$1:$C$3000,3,FALSE)</f>
        <v>CFI</v>
      </c>
      <c r="P4948" s="2"/>
      <c r="Q4948" s="2"/>
    </row>
    <row r="4949" spans="1:17" x14ac:dyDescent="0.25">
      <c r="A4949" t="s">
        <v>8824</v>
      </c>
      <c r="B4949" s="1">
        <v>43000</v>
      </c>
      <c r="C4949" s="1">
        <v>43006</v>
      </c>
      <c r="D4949" t="s">
        <v>14</v>
      </c>
      <c r="E4949" t="s">
        <v>1020</v>
      </c>
      <c r="F4949">
        <v>0</v>
      </c>
      <c r="G4949">
        <v>22791898</v>
      </c>
      <c r="H4949">
        <v>0</v>
      </c>
      <c r="I4949">
        <v>0</v>
      </c>
      <c r="J4949">
        <v>0</v>
      </c>
      <c r="K4949">
        <v>165</v>
      </c>
      <c r="L4949" t="s">
        <v>19</v>
      </c>
      <c r="M4949" s="2">
        <v>3760663170</v>
      </c>
      <c r="N4949" s="2" t="str">
        <f>VLOOKUP(Tabla1[[#This Row],[nemo]],'Nemos y clasificaciones'!$A$2:$B$5000,2,FALSE)</f>
        <v>CFI</v>
      </c>
      <c r="O4949" s="2" t="str">
        <f>VLOOKUP(Tabla1[[#This Row],[nemo]],'Nemos y clasificaciones'!$A$1:$C$3000,3,FALSE)</f>
        <v>CFI</v>
      </c>
      <c r="P4949" s="2"/>
      <c r="Q4949" s="2"/>
    </row>
    <row r="4950" spans="1:17" x14ac:dyDescent="0.25">
      <c r="A4950" t="s">
        <v>751</v>
      </c>
      <c r="B4950" s="1">
        <v>42713</v>
      </c>
      <c r="C4950" s="1">
        <v>42719</v>
      </c>
      <c r="D4950" t="s">
        <v>14</v>
      </c>
      <c r="E4950" t="s">
        <v>1020</v>
      </c>
      <c r="F4950">
        <v>0</v>
      </c>
      <c r="G4950">
        <v>22791898</v>
      </c>
      <c r="H4950">
        <v>0</v>
      </c>
      <c r="I4950">
        <v>0</v>
      </c>
      <c r="J4950">
        <v>0</v>
      </c>
      <c r="K4950">
        <v>160</v>
      </c>
      <c r="L4950" t="s">
        <v>19</v>
      </c>
      <c r="M4950" s="2">
        <v>3646703680</v>
      </c>
      <c r="N4950" s="2" t="str">
        <f>VLOOKUP(Tabla1[[#This Row],[nemo]],'Nemos y clasificaciones'!$A$2:$B$5000,2,FALSE)</f>
        <v>CFI</v>
      </c>
      <c r="O4950" s="2" t="str">
        <f>VLOOKUP(Tabla1[[#This Row],[nemo]],'Nemos y clasificaciones'!$A$1:$C$3000,3,FALSE)</f>
        <v>CFI</v>
      </c>
      <c r="P4950" s="2"/>
      <c r="Q4950" s="2"/>
    </row>
    <row r="4951" spans="1:17" x14ac:dyDescent="0.25">
      <c r="A4951" t="s">
        <v>751</v>
      </c>
      <c r="B4951" s="1">
        <v>42635</v>
      </c>
      <c r="C4951" s="1">
        <v>42641</v>
      </c>
      <c r="D4951" t="s">
        <v>14</v>
      </c>
      <c r="E4951" t="s">
        <v>1020</v>
      </c>
      <c r="F4951">
        <v>0</v>
      </c>
      <c r="G4951">
        <v>22791898</v>
      </c>
      <c r="H4951">
        <v>0</v>
      </c>
      <c r="I4951">
        <v>0</v>
      </c>
      <c r="J4951">
        <v>0</v>
      </c>
      <c r="K4951">
        <v>160</v>
      </c>
      <c r="L4951" t="s">
        <v>19</v>
      </c>
      <c r="M4951" s="2">
        <v>3646703680</v>
      </c>
      <c r="N4951" s="2" t="str">
        <f>VLOOKUP(Tabla1[[#This Row],[nemo]],'Nemos y clasificaciones'!$A$2:$B$5000,2,FALSE)</f>
        <v>CFI</v>
      </c>
      <c r="O4951" s="2" t="str">
        <f>VLOOKUP(Tabla1[[#This Row],[nemo]],'Nemos y clasificaciones'!$A$1:$C$3000,3,FALSE)</f>
        <v>CFI</v>
      </c>
      <c r="P4951" s="2"/>
      <c r="Q4951" s="2"/>
    </row>
    <row r="4952" spans="1:17" x14ac:dyDescent="0.25">
      <c r="A4952" t="s">
        <v>2393</v>
      </c>
      <c r="B4952" s="1">
        <v>44280</v>
      </c>
      <c r="C4952" s="1">
        <v>44286</v>
      </c>
      <c r="D4952" t="s">
        <v>14</v>
      </c>
      <c r="E4952" t="s">
        <v>1020</v>
      </c>
      <c r="F4952">
        <v>0</v>
      </c>
      <c r="G4952">
        <v>252647850</v>
      </c>
      <c r="H4952">
        <v>0</v>
      </c>
      <c r="I4952">
        <v>0</v>
      </c>
      <c r="J4952">
        <v>0</v>
      </c>
      <c r="K4952">
        <v>14</v>
      </c>
      <c r="L4952" t="s">
        <v>54</v>
      </c>
      <c r="M4952" s="2">
        <v>3537069900</v>
      </c>
      <c r="N4952" s="2" t="str">
        <f>VLOOKUP(Tabla1[[#This Row],[nemo]],'Nemos y clasificaciones'!$A$2:$B$5000,2,FALSE)</f>
        <v>CFI</v>
      </c>
      <c r="O4952" s="2" t="str">
        <f>VLOOKUP(Tabla1[[#This Row],[nemo]],'Nemos y clasificaciones'!$A$1:$C$3000,3,FALSE)</f>
        <v>CFI</v>
      </c>
      <c r="P4952" s="2"/>
      <c r="Q4952" s="2"/>
    </row>
    <row r="4953" spans="1:17" x14ac:dyDescent="0.25">
      <c r="A4953" t="s">
        <v>2393</v>
      </c>
      <c r="B4953" s="1">
        <v>43911</v>
      </c>
      <c r="C4953" s="1">
        <v>43917</v>
      </c>
      <c r="D4953" t="s">
        <v>14</v>
      </c>
      <c r="E4953" t="s">
        <v>1020</v>
      </c>
      <c r="F4953">
        <v>0</v>
      </c>
      <c r="G4953">
        <v>252647850</v>
      </c>
      <c r="H4953">
        <v>0</v>
      </c>
      <c r="I4953">
        <v>0</v>
      </c>
      <c r="J4953">
        <v>0</v>
      </c>
      <c r="K4953">
        <v>14</v>
      </c>
      <c r="L4953" t="s">
        <v>54</v>
      </c>
      <c r="M4953" s="2">
        <v>3537069900</v>
      </c>
      <c r="N4953" s="2" t="str">
        <f>VLOOKUP(Tabla1[[#This Row],[nemo]],'Nemos y clasificaciones'!$A$2:$B$5000,2,FALSE)</f>
        <v>CFI</v>
      </c>
      <c r="O4953" s="2" t="str">
        <f>VLOOKUP(Tabla1[[#This Row],[nemo]],'Nemos y clasificaciones'!$A$1:$C$3000,3,FALSE)</f>
        <v>CFI</v>
      </c>
      <c r="P4953" s="2"/>
      <c r="Q4953" s="2"/>
    </row>
    <row r="4954" spans="1:17" x14ac:dyDescent="0.25">
      <c r="A4954" t="s">
        <v>11108</v>
      </c>
      <c r="B4954" s="1">
        <v>42349</v>
      </c>
      <c r="C4954" s="1">
        <v>42355</v>
      </c>
      <c r="D4954" t="s">
        <v>14</v>
      </c>
      <c r="E4954" t="s">
        <v>1020</v>
      </c>
      <c r="F4954">
        <v>0</v>
      </c>
      <c r="G4954">
        <v>22791898</v>
      </c>
      <c r="H4954">
        <v>0</v>
      </c>
      <c r="I4954">
        <v>0</v>
      </c>
      <c r="J4954">
        <v>0</v>
      </c>
      <c r="K4954">
        <v>150.114</v>
      </c>
      <c r="L4954" t="s">
        <v>19</v>
      </c>
      <c r="M4954" s="2">
        <v>3421382976.3720002</v>
      </c>
      <c r="N4954" s="2" t="str">
        <f>VLOOKUP(Tabla1[[#This Row],[nemo]],'Nemos y clasificaciones'!$A$2:$B$5000,2,FALSE)</f>
        <v>CFI</v>
      </c>
      <c r="O4954" s="2" t="str">
        <f>VLOOKUP(Tabla1[[#This Row],[nemo]],'Nemos y clasificaciones'!$A$1:$C$3000,3,FALSE)</f>
        <v>CFI</v>
      </c>
      <c r="P4954" s="2"/>
      <c r="Q4954" s="2"/>
    </row>
    <row r="4955" spans="1:17" x14ac:dyDescent="0.25">
      <c r="A4955" t="s">
        <v>5936</v>
      </c>
      <c r="B4955" s="1">
        <v>43638</v>
      </c>
      <c r="C4955" s="1">
        <v>43644</v>
      </c>
      <c r="D4955" t="s">
        <v>14</v>
      </c>
      <c r="E4955" t="s">
        <v>1020</v>
      </c>
      <c r="F4955">
        <v>0</v>
      </c>
      <c r="G4955">
        <v>22791898</v>
      </c>
      <c r="H4955">
        <v>0</v>
      </c>
      <c r="I4955">
        <v>0</v>
      </c>
      <c r="J4955">
        <v>0</v>
      </c>
      <c r="K4955">
        <v>135</v>
      </c>
      <c r="L4955" t="s">
        <v>19</v>
      </c>
      <c r="M4955" s="2">
        <v>3076906230</v>
      </c>
      <c r="N4955" s="2" t="str">
        <f>VLOOKUP(Tabla1[[#This Row],[nemo]],'Nemos y clasificaciones'!$A$2:$B$5000,2,FALSE)</f>
        <v>CFI</v>
      </c>
      <c r="O4955" s="2" t="str">
        <f>VLOOKUP(Tabla1[[#This Row],[nemo]],'Nemos y clasificaciones'!$A$1:$C$3000,3,FALSE)</f>
        <v>CFI</v>
      </c>
      <c r="P4955" s="2"/>
      <c r="Q4955" s="2"/>
    </row>
    <row r="4956" spans="1:17" x14ac:dyDescent="0.25">
      <c r="A4956" t="s">
        <v>3454</v>
      </c>
      <c r="B4956" s="1">
        <v>43546</v>
      </c>
      <c r="C4956" s="1">
        <v>43552</v>
      </c>
      <c r="D4956" t="s">
        <v>14</v>
      </c>
      <c r="E4956" t="s">
        <v>1020</v>
      </c>
      <c r="F4956">
        <v>0</v>
      </c>
      <c r="G4956">
        <v>22791898</v>
      </c>
      <c r="H4956">
        <v>0</v>
      </c>
      <c r="I4956">
        <v>0</v>
      </c>
      <c r="J4956">
        <v>0</v>
      </c>
      <c r="K4956">
        <v>130</v>
      </c>
      <c r="L4956" t="s">
        <v>19</v>
      </c>
      <c r="M4956" s="2">
        <v>2962946740</v>
      </c>
      <c r="N4956" s="2" t="str">
        <f>VLOOKUP(Tabla1[[#This Row],[nemo]],'Nemos y clasificaciones'!$A$2:$B$5000,2,FALSE)</f>
        <v>CFI</v>
      </c>
      <c r="O4956" s="2" t="str">
        <f>VLOOKUP(Tabla1[[#This Row],[nemo]],'Nemos y clasificaciones'!$A$1:$C$3000,3,FALSE)</f>
        <v>CFI</v>
      </c>
      <c r="P4956" s="2"/>
      <c r="Q4956" s="2"/>
    </row>
    <row r="4957" spans="1:17" x14ac:dyDescent="0.25">
      <c r="A4957" t="s">
        <v>3454</v>
      </c>
      <c r="B4957" s="1">
        <v>43273</v>
      </c>
      <c r="C4957" s="1">
        <v>43279</v>
      </c>
      <c r="D4957" t="s">
        <v>14</v>
      </c>
      <c r="E4957" t="s">
        <v>1020</v>
      </c>
      <c r="F4957">
        <v>0</v>
      </c>
      <c r="G4957">
        <v>22791898</v>
      </c>
      <c r="H4957">
        <v>0</v>
      </c>
      <c r="I4957">
        <v>0</v>
      </c>
      <c r="J4957">
        <v>0</v>
      </c>
      <c r="K4957">
        <v>130</v>
      </c>
      <c r="L4957" t="s">
        <v>19</v>
      </c>
      <c r="M4957" s="2">
        <v>2962946740</v>
      </c>
      <c r="N4957" s="2" t="str">
        <f>VLOOKUP(Tabla1[[#This Row],[nemo]],'Nemos y clasificaciones'!$A$2:$B$5000,2,FALSE)</f>
        <v>CFI</v>
      </c>
      <c r="O4957" s="2" t="str">
        <f>VLOOKUP(Tabla1[[#This Row],[nemo]],'Nemos y clasificaciones'!$A$1:$C$3000,3,FALSE)</f>
        <v>CFI</v>
      </c>
      <c r="P4957" s="2"/>
      <c r="Q4957" s="2"/>
    </row>
    <row r="4958" spans="1:17" x14ac:dyDescent="0.25">
      <c r="A4958" t="s">
        <v>8511</v>
      </c>
      <c r="B4958" s="1">
        <v>43181</v>
      </c>
      <c r="C4958" s="1">
        <v>43187</v>
      </c>
      <c r="D4958" t="s">
        <v>14</v>
      </c>
      <c r="E4958" t="s">
        <v>1020</v>
      </c>
      <c r="F4958">
        <v>0</v>
      </c>
      <c r="G4958">
        <v>22791898</v>
      </c>
      <c r="H4958">
        <v>0</v>
      </c>
      <c r="I4958">
        <v>0</v>
      </c>
      <c r="J4958">
        <v>0</v>
      </c>
      <c r="K4958">
        <v>130</v>
      </c>
      <c r="L4958" t="s">
        <v>19</v>
      </c>
      <c r="M4958" s="2">
        <v>2962946740</v>
      </c>
      <c r="N4958" s="2" t="str">
        <f>VLOOKUP(Tabla1[[#This Row],[nemo]],'Nemos y clasificaciones'!$A$2:$B$5000,2,FALSE)</f>
        <v>CFI</v>
      </c>
      <c r="O4958" s="2" t="str">
        <f>VLOOKUP(Tabla1[[#This Row],[nemo]],'Nemos y clasificaciones'!$A$1:$C$3000,3,FALSE)</f>
        <v>CFI</v>
      </c>
      <c r="P4958" s="2"/>
      <c r="Q4958" s="2"/>
    </row>
    <row r="4959" spans="1:17" x14ac:dyDescent="0.25">
      <c r="A4959" t="s">
        <v>11269</v>
      </c>
      <c r="B4959" s="1">
        <v>42263</v>
      </c>
      <c r="C4959" s="1">
        <v>42271</v>
      </c>
      <c r="D4959" t="s">
        <v>14</v>
      </c>
      <c r="E4959" t="s">
        <v>1020</v>
      </c>
      <c r="F4959">
        <v>0</v>
      </c>
      <c r="G4959">
        <v>22791898</v>
      </c>
      <c r="H4959">
        <v>0</v>
      </c>
      <c r="I4959">
        <v>0</v>
      </c>
      <c r="J4959">
        <v>0</v>
      </c>
      <c r="K4959">
        <v>120</v>
      </c>
      <c r="L4959" t="s">
        <v>19</v>
      </c>
      <c r="M4959" s="2">
        <v>2735027760</v>
      </c>
      <c r="N4959" s="2" t="str">
        <f>VLOOKUP(Tabla1[[#This Row],[nemo]],'Nemos y clasificaciones'!$A$2:$B$5000,2,FALSE)</f>
        <v>CFI</v>
      </c>
      <c r="O4959" s="2" t="str">
        <f>VLOOKUP(Tabla1[[#This Row],[nemo]],'Nemos y clasificaciones'!$A$1:$C$3000,3,FALSE)</f>
        <v>CFI</v>
      </c>
      <c r="P4959" s="2"/>
      <c r="Q4959" s="2"/>
    </row>
    <row r="4960" spans="1:17" x14ac:dyDescent="0.25">
      <c r="A4960" t="s">
        <v>150</v>
      </c>
      <c r="B4960" s="1">
        <v>42908</v>
      </c>
      <c r="C4960" s="1">
        <v>42915</v>
      </c>
      <c r="D4960" t="s">
        <v>14</v>
      </c>
      <c r="E4960" t="s">
        <v>1020</v>
      </c>
      <c r="F4960">
        <v>0</v>
      </c>
      <c r="G4960">
        <v>22791898</v>
      </c>
      <c r="H4960">
        <v>0</v>
      </c>
      <c r="I4960">
        <v>0</v>
      </c>
      <c r="J4960">
        <v>0</v>
      </c>
      <c r="K4960">
        <v>100</v>
      </c>
      <c r="L4960" t="s">
        <v>54</v>
      </c>
      <c r="M4960" s="2">
        <v>2279189800</v>
      </c>
      <c r="N4960" s="2" t="str">
        <f>VLOOKUP(Tabla1[[#This Row],[nemo]],'Nemos y clasificaciones'!$A$2:$B$5000,2,FALSE)</f>
        <v>CFI</v>
      </c>
      <c r="O4960" s="2" t="str">
        <f>VLOOKUP(Tabla1[[#This Row],[nemo]],'Nemos y clasificaciones'!$A$1:$C$3000,3,FALSE)</f>
        <v>CFI</v>
      </c>
      <c r="P4960" s="2"/>
      <c r="Q4960" s="2"/>
    </row>
    <row r="4961" spans="1:17" x14ac:dyDescent="0.25">
      <c r="A4961" t="s">
        <v>150</v>
      </c>
      <c r="B4961" s="1">
        <v>42818</v>
      </c>
      <c r="C4961" s="1">
        <v>42824</v>
      </c>
      <c r="D4961" t="s">
        <v>14</v>
      </c>
      <c r="E4961" t="s">
        <v>1020</v>
      </c>
      <c r="F4961">
        <v>0</v>
      </c>
      <c r="G4961">
        <v>22791898</v>
      </c>
      <c r="H4961">
        <v>0</v>
      </c>
      <c r="I4961">
        <v>0</v>
      </c>
      <c r="J4961">
        <v>0</v>
      </c>
      <c r="K4961">
        <v>100</v>
      </c>
      <c r="L4961" t="s">
        <v>54</v>
      </c>
      <c r="M4961" s="2">
        <v>2279189800</v>
      </c>
      <c r="N4961" s="2" t="str">
        <f>VLOOKUP(Tabla1[[#This Row],[nemo]],'Nemos y clasificaciones'!$A$2:$B$5000,2,FALSE)</f>
        <v>CFI</v>
      </c>
      <c r="O4961" s="2" t="str">
        <f>VLOOKUP(Tabla1[[#This Row],[nemo]],'Nemos y clasificaciones'!$A$1:$C$3000,3,FALSE)</f>
        <v>CFI</v>
      </c>
      <c r="P4961" s="2"/>
      <c r="Q4961" s="2"/>
    </row>
    <row r="4962" spans="1:17" x14ac:dyDescent="0.25">
      <c r="A4962" t="s">
        <v>7022</v>
      </c>
      <c r="B4962" s="1">
        <v>42538</v>
      </c>
      <c r="C4962" s="1">
        <v>42544</v>
      </c>
      <c r="D4962" t="s">
        <v>14</v>
      </c>
      <c r="E4962" t="s">
        <v>1020</v>
      </c>
      <c r="F4962">
        <v>0</v>
      </c>
      <c r="G4962">
        <v>22791898</v>
      </c>
      <c r="H4962">
        <v>0</v>
      </c>
      <c r="I4962">
        <v>0</v>
      </c>
      <c r="J4962">
        <v>0</v>
      </c>
      <c r="K4962">
        <v>75</v>
      </c>
      <c r="L4962" t="s">
        <v>54</v>
      </c>
      <c r="M4962" s="2">
        <v>1709392350</v>
      </c>
      <c r="N4962" s="2" t="str">
        <f>VLOOKUP(Tabla1[[#This Row],[nemo]],'Nemos y clasificaciones'!$A$2:$B$5000,2,FALSE)</f>
        <v>CFI</v>
      </c>
      <c r="O4962" s="2" t="str">
        <f>VLOOKUP(Tabla1[[#This Row],[nemo]],'Nemos y clasificaciones'!$A$1:$C$3000,3,FALSE)</f>
        <v>CFI</v>
      </c>
      <c r="P4962" s="2"/>
      <c r="Q4962" s="2"/>
    </row>
    <row r="4963" spans="1:17" x14ac:dyDescent="0.25">
      <c r="A4963" t="s">
        <v>5629</v>
      </c>
      <c r="B4963" s="1">
        <v>42175</v>
      </c>
      <c r="C4963" s="1">
        <v>42181</v>
      </c>
      <c r="D4963" t="s">
        <v>14</v>
      </c>
      <c r="E4963" t="s">
        <v>1020</v>
      </c>
      <c r="F4963">
        <v>0</v>
      </c>
      <c r="G4963">
        <v>22791898</v>
      </c>
      <c r="H4963">
        <v>0</v>
      </c>
      <c r="I4963">
        <v>0</v>
      </c>
      <c r="J4963">
        <v>0</v>
      </c>
      <c r="K4963">
        <v>65</v>
      </c>
      <c r="L4963" t="s">
        <v>54</v>
      </c>
      <c r="M4963" s="2">
        <v>1481473370</v>
      </c>
      <c r="N4963" s="2" t="str">
        <f>VLOOKUP(Tabla1[[#This Row],[nemo]],'Nemos y clasificaciones'!$A$2:$B$5000,2,FALSE)</f>
        <v>CFI</v>
      </c>
      <c r="O4963" s="2" t="str">
        <f>VLOOKUP(Tabla1[[#This Row],[nemo]],'Nemos y clasificaciones'!$A$1:$C$3000,3,FALSE)</f>
        <v>CFI</v>
      </c>
      <c r="P4963" s="2"/>
      <c r="Q4963" s="2"/>
    </row>
    <row r="4964" spans="1:17" x14ac:dyDescent="0.25">
      <c r="A4964" t="s">
        <v>5522</v>
      </c>
      <c r="B4964" s="1">
        <v>43740</v>
      </c>
      <c r="C4964" s="1">
        <v>43746</v>
      </c>
      <c r="D4964" t="s">
        <v>21</v>
      </c>
      <c r="E4964" t="s">
        <v>949</v>
      </c>
      <c r="F4964">
        <v>0</v>
      </c>
      <c r="G4964">
        <v>10000000</v>
      </c>
      <c r="H4964">
        <v>0</v>
      </c>
      <c r="I4964">
        <v>0</v>
      </c>
      <c r="J4964">
        <v>0</v>
      </c>
      <c r="K4964">
        <v>2.4E-2</v>
      </c>
      <c r="L4964" t="s">
        <v>23</v>
      </c>
      <c r="M4964" s="2">
        <v>240000</v>
      </c>
      <c r="N4964" s="2" t="str">
        <f>VLOOKUP(Tabla1[[#This Row],[nemo]],'Nemos y clasificaciones'!$A$2:$B$5000,2,FALSE)</f>
        <v>CFI</v>
      </c>
      <c r="O4964" s="2" t="str">
        <f>VLOOKUP(Tabla1[[#This Row],[nemo]],'Nemos y clasificaciones'!$A$1:$C$3000,3,FALSE)</f>
        <v>CFI</v>
      </c>
      <c r="P4964" s="2"/>
      <c r="Q4964" s="2"/>
    </row>
    <row r="4965" spans="1:17" x14ac:dyDescent="0.25">
      <c r="A4965" t="s">
        <v>4674</v>
      </c>
      <c r="B4965" s="1">
        <v>43917</v>
      </c>
      <c r="C4965" s="1">
        <v>43923</v>
      </c>
      <c r="D4965" t="s">
        <v>21</v>
      </c>
      <c r="E4965" t="s">
        <v>949</v>
      </c>
      <c r="F4965">
        <v>0</v>
      </c>
      <c r="G4965">
        <v>10000000</v>
      </c>
      <c r="H4965">
        <v>0</v>
      </c>
      <c r="I4965">
        <v>0</v>
      </c>
      <c r="J4965">
        <v>0</v>
      </c>
      <c r="K4965">
        <v>1.7000000000000001E-2</v>
      </c>
      <c r="L4965" t="s">
        <v>23</v>
      </c>
      <c r="M4965" s="2">
        <v>170000</v>
      </c>
      <c r="N4965" s="2" t="str">
        <f>VLOOKUP(Tabla1[[#This Row],[nemo]],'Nemos y clasificaciones'!$A$2:$B$5000,2,FALSE)</f>
        <v>CFI</v>
      </c>
      <c r="O4965" s="2" t="str">
        <f>VLOOKUP(Tabla1[[#This Row],[nemo]],'Nemos y clasificaciones'!$A$1:$C$3000,3,FALSE)</f>
        <v>CFI</v>
      </c>
      <c r="P4965" s="2"/>
      <c r="Q4965" s="2"/>
    </row>
    <row r="4966" spans="1:17" x14ac:dyDescent="0.25">
      <c r="A4966" t="s">
        <v>5043</v>
      </c>
      <c r="B4966" s="1">
        <v>43829</v>
      </c>
      <c r="C4966" s="1">
        <v>43836</v>
      </c>
      <c r="D4966" t="s">
        <v>21</v>
      </c>
      <c r="E4966" t="s">
        <v>949</v>
      </c>
      <c r="F4966">
        <v>0</v>
      </c>
      <c r="G4966">
        <v>10000000</v>
      </c>
      <c r="H4966">
        <v>0</v>
      </c>
      <c r="I4966">
        <v>0</v>
      </c>
      <c r="J4966">
        <v>0</v>
      </c>
      <c r="K4966">
        <v>1.6E-2</v>
      </c>
      <c r="L4966" t="s">
        <v>23</v>
      </c>
      <c r="M4966" s="2">
        <v>160000</v>
      </c>
      <c r="N4966" s="2" t="str">
        <f>VLOOKUP(Tabla1[[#This Row],[nemo]],'Nemos y clasificaciones'!$A$2:$B$5000,2,FALSE)</f>
        <v>CFI</v>
      </c>
      <c r="O4966" s="2" t="str">
        <f>VLOOKUP(Tabla1[[#This Row],[nemo]],'Nemos y clasificaciones'!$A$1:$C$3000,3,FALSE)</f>
        <v>CFI</v>
      </c>
      <c r="P4966" s="2"/>
      <c r="Q4966" s="2"/>
    </row>
    <row r="4967" spans="1:17" x14ac:dyDescent="0.25">
      <c r="A4967" t="s">
        <v>2714</v>
      </c>
      <c r="B4967" s="1">
        <v>44196</v>
      </c>
      <c r="C4967" s="1">
        <v>44203</v>
      </c>
      <c r="D4967" t="s">
        <v>21</v>
      </c>
      <c r="E4967" t="s">
        <v>949</v>
      </c>
      <c r="F4967">
        <v>0</v>
      </c>
      <c r="G4967">
        <v>10000000</v>
      </c>
      <c r="H4967">
        <v>0</v>
      </c>
      <c r="I4967">
        <v>0</v>
      </c>
      <c r="J4967">
        <v>0</v>
      </c>
      <c r="K4967">
        <v>1.2999999999999999E-2</v>
      </c>
      <c r="L4967" t="s">
        <v>23</v>
      </c>
      <c r="M4967" s="2">
        <v>130000</v>
      </c>
      <c r="N4967" s="2" t="str">
        <f>VLOOKUP(Tabla1[[#This Row],[nemo]],'Nemos y clasificaciones'!$A$2:$B$5000,2,FALSE)</f>
        <v>CFI</v>
      </c>
      <c r="O4967" s="2" t="str">
        <f>VLOOKUP(Tabla1[[#This Row],[nemo]],'Nemos y clasificaciones'!$A$1:$C$3000,3,FALSE)</f>
        <v>CFI</v>
      </c>
      <c r="P4967" s="2"/>
      <c r="Q4967" s="2"/>
    </row>
    <row r="4968" spans="1:17" x14ac:dyDescent="0.25">
      <c r="A4968" t="s">
        <v>3381</v>
      </c>
      <c r="B4968" s="1">
        <v>44103</v>
      </c>
      <c r="C4968" s="1">
        <v>44109</v>
      </c>
      <c r="D4968" t="s">
        <v>21</v>
      </c>
      <c r="E4968" t="s">
        <v>949</v>
      </c>
      <c r="F4968">
        <v>0</v>
      </c>
      <c r="G4968">
        <v>10000000</v>
      </c>
      <c r="H4968">
        <v>0</v>
      </c>
      <c r="I4968">
        <v>0</v>
      </c>
      <c r="J4968">
        <v>0</v>
      </c>
      <c r="K4968">
        <v>1.2E-2</v>
      </c>
      <c r="L4968" t="s">
        <v>23</v>
      </c>
      <c r="M4968" s="2">
        <v>120000</v>
      </c>
      <c r="N4968" s="2" t="str">
        <f>VLOOKUP(Tabla1[[#This Row],[nemo]],'Nemos y clasificaciones'!$A$2:$B$5000,2,FALSE)</f>
        <v>CFI</v>
      </c>
      <c r="O4968" s="2" t="str">
        <f>VLOOKUP(Tabla1[[#This Row],[nemo]],'Nemos y clasificaciones'!$A$1:$C$3000,3,FALSE)</f>
        <v>CFI</v>
      </c>
      <c r="P4968" s="2"/>
      <c r="Q4968" s="2"/>
    </row>
    <row r="4969" spans="1:17" x14ac:dyDescent="0.25">
      <c r="A4969" t="s">
        <v>3701</v>
      </c>
      <c r="B4969" s="1">
        <v>44008</v>
      </c>
      <c r="C4969" s="1">
        <v>44015</v>
      </c>
      <c r="D4969" t="s">
        <v>21</v>
      </c>
      <c r="E4969" t="s">
        <v>949</v>
      </c>
      <c r="F4969">
        <v>0</v>
      </c>
      <c r="G4969">
        <v>10000000</v>
      </c>
      <c r="H4969">
        <v>0</v>
      </c>
      <c r="I4969">
        <v>0</v>
      </c>
      <c r="J4969">
        <v>0</v>
      </c>
      <c r="K4969">
        <v>0.01</v>
      </c>
      <c r="L4969" t="s">
        <v>23</v>
      </c>
      <c r="M4969" s="2">
        <v>100000</v>
      </c>
      <c r="N4969" s="2" t="str">
        <f>VLOOKUP(Tabla1[[#This Row],[nemo]],'Nemos y clasificaciones'!$A$2:$B$5000,2,FALSE)</f>
        <v>CFI</v>
      </c>
      <c r="O4969" s="2" t="str">
        <f>VLOOKUP(Tabla1[[#This Row],[nemo]],'Nemos y clasificaciones'!$A$1:$C$3000,3,FALSE)</f>
        <v>CFI</v>
      </c>
      <c r="P4969" s="2"/>
      <c r="Q4969" s="2"/>
    </row>
    <row r="4970" spans="1:17" x14ac:dyDescent="0.25">
      <c r="A4970" t="s">
        <v>948</v>
      </c>
      <c r="B4970" s="1">
        <v>44371</v>
      </c>
      <c r="C4970" s="1">
        <v>44378</v>
      </c>
      <c r="D4970" t="s">
        <v>21</v>
      </c>
      <c r="E4970" t="s">
        <v>949</v>
      </c>
      <c r="F4970">
        <v>0</v>
      </c>
      <c r="G4970">
        <v>10000000</v>
      </c>
      <c r="H4970">
        <v>0</v>
      </c>
      <c r="I4970">
        <v>0</v>
      </c>
      <c r="J4970">
        <v>0</v>
      </c>
      <c r="K4970">
        <v>5.0000000000000001E-3</v>
      </c>
      <c r="L4970" t="s">
        <v>23</v>
      </c>
      <c r="M4970" s="3">
        <v>50000</v>
      </c>
      <c r="N4970" s="2" t="str">
        <f>VLOOKUP(Tabla1[[#This Row],[nemo]],'Nemos y clasificaciones'!$A$2:$B$5000,2,FALSE)</f>
        <v>CFI</v>
      </c>
      <c r="O4970" s="3" t="str">
        <f>VLOOKUP(Tabla1[[#This Row],[nemo]],'Nemos y clasificaciones'!$A$1:$C$3000,3,FALSE)</f>
        <v>CFI</v>
      </c>
      <c r="P4970" s="3"/>
      <c r="Q4970" s="3"/>
    </row>
    <row r="4971" spans="1:17" x14ac:dyDescent="0.25">
      <c r="A4971" t="s">
        <v>2262</v>
      </c>
      <c r="B4971" s="1">
        <v>44287</v>
      </c>
      <c r="C4971" s="1">
        <v>44295</v>
      </c>
      <c r="D4971" t="s">
        <v>21</v>
      </c>
      <c r="E4971" t="s">
        <v>949</v>
      </c>
      <c r="F4971">
        <v>0</v>
      </c>
      <c r="G4971">
        <v>10000000</v>
      </c>
      <c r="H4971">
        <v>0</v>
      </c>
      <c r="I4971">
        <v>0</v>
      </c>
      <c r="J4971">
        <v>0</v>
      </c>
      <c r="K4971">
        <v>5.0000000000000001E-3</v>
      </c>
      <c r="L4971" t="s">
        <v>23</v>
      </c>
      <c r="M4971" s="3">
        <v>50000</v>
      </c>
      <c r="N4971" s="2" t="str">
        <f>VLOOKUP(Tabla1[[#This Row],[nemo]],'Nemos y clasificaciones'!$A$2:$B$5000,2,FALSE)</f>
        <v>CFI</v>
      </c>
      <c r="O4971" s="3" t="str">
        <f>VLOOKUP(Tabla1[[#This Row],[nemo]],'Nemos y clasificaciones'!$A$1:$C$3000,3,FALSE)</f>
        <v>CFI</v>
      </c>
      <c r="P4971" s="3"/>
      <c r="Q4971" s="3"/>
    </row>
    <row r="4972" spans="1:17" x14ac:dyDescent="0.25">
      <c r="A4972" t="s">
        <v>5894</v>
      </c>
      <c r="B4972" s="1">
        <v>43648</v>
      </c>
      <c r="C4972" s="1">
        <v>43654</v>
      </c>
      <c r="D4972" t="s">
        <v>21</v>
      </c>
      <c r="E4972" t="s">
        <v>949</v>
      </c>
      <c r="F4972">
        <v>0</v>
      </c>
      <c r="G4972">
        <v>10000000</v>
      </c>
      <c r="H4972">
        <v>0</v>
      </c>
      <c r="I4972">
        <v>0</v>
      </c>
      <c r="J4972">
        <v>0</v>
      </c>
      <c r="K4972">
        <v>2E-3</v>
      </c>
      <c r="L4972" t="s">
        <v>23</v>
      </c>
      <c r="M4972" s="3">
        <v>20000</v>
      </c>
      <c r="N4972" s="2" t="str">
        <f>VLOOKUP(Tabla1[[#This Row],[nemo]],'Nemos y clasificaciones'!$A$2:$B$5000,2,FALSE)</f>
        <v>CFI</v>
      </c>
      <c r="O4972" s="3" t="str">
        <f>VLOOKUP(Tabla1[[#This Row],[nemo]],'Nemos y clasificaciones'!$A$1:$C$3000,3,FALSE)</f>
        <v>CFI</v>
      </c>
      <c r="P4972" s="3"/>
      <c r="Q4972" s="3"/>
    </row>
    <row r="4973" spans="1:17" x14ac:dyDescent="0.25">
      <c r="A4973" t="s">
        <v>950</v>
      </c>
      <c r="B4973" s="1">
        <v>44371</v>
      </c>
      <c r="C4973" s="1">
        <v>44378</v>
      </c>
      <c r="D4973" t="s">
        <v>21</v>
      </c>
      <c r="E4973" t="s">
        <v>951</v>
      </c>
      <c r="F4973">
        <v>0</v>
      </c>
      <c r="G4973">
        <v>10000000</v>
      </c>
      <c r="H4973">
        <v>0</v>
      </c>
      <c r="I4973">
        <v>0</v>
      </c>
      <c r="J4973">
        <v>0</v>
      </c>
      <c r="K4973">
        <v>8.9999999999999993E-3</v>
      </c>
      <c r="L4973" t="s">
        <v>23</v>
      </c>
      <c r="M4973" s="3">
        <v>90000</v>
      </c>
      <c r="N4973" s="2" t="str">
        <f>VLOOKUP(Tabla1[[#This Row],[nemo]],'Nemos y clasificaciones'!$A$2:$B$5000,2,FALSE)</f>
        <v>CFI</v>
      </c>
      <c r="O4973" s="3" t="str">
        <f>VLOOKUP(Tabla1[[#This Row],[nemo]],'Nemos y clasificaciones'!$A$1:$C$3000,3,FALSE)</f>
        <v>CFI</v>
      </c>
      <c r="P4973" s="3"/>
      <c r="Q4973" s="3"/>
    </row>
    <row r="4974" spans="1:17" x14ac:dyDescent="0.25">
      <c r="A4974" t="s">
        <v>2264</v>
      </c>
      <c r="B4974" s="1">
        <v>44287</v>
      </c>
      <c r="C4974" s="1">
        <v>44295</v>
      </c>
      <c r="D4974" t="s">
        <v>21</v>
      </c>
      <c r="E4974" t="s">
        <v>951</v>
      </c>
      <c r="F4974">
        <v>0</v>
      </c>
      <c r="G4974">
        <v>10000000</v>
      </c>
      <c r="H4974">
        <v>0</v>
      </c>
      <c r="I4974">
        <v>0</v>
      </c>
      <c r="J4974">
        <v>0</v>
      </c>
      <c r="K4974">
        <v>2E-3</v>
      </c>
      <c r="L4974" t="s">
        <v>23</v>
      </c>
      <c r="M4974" s="3">
        <v>20000</v>
      </c>
      <c r="N4974" s="2" t="str">
        <f>VLOOKUP(Tabla1[[#This Row],[nemo]],'Nemos y clasificaciones'!$A$2:$B$5000,2,FALSE)</f>
        <v>CFI</v>
      </c>
      <c r="O4974" s="3" t="str">
        <f>VLOOKUP(Tabla1[[#This Row],[nemo]],'Nemos y clasificaciones'!$A$1:$C$3000,3,FALSE)</f>
        <v>CFI</v>
      </c>
      <c r="P4974" s="3"/>
      <c r="Q4974" s="3"/>
    </row>
    <row r="4975" spans="1:17" x14ac:dyDescent="0.25">
      <c r="A4975" t="s">
        <v>2716</v>
      </c>
      <c r="B4975" s="1">
        <v>44196</v>
      </c>
      <c r="C4975" s="1">
        <v>44203</v>
      </c>
      <c r="D4975" t="s">
        <v>21</v>
      </c>
      <c r="E4975" t="s">
        <v>953</v>
      </c>
      <c r="F4975">
        <v>0</v>
      </c>
      <c r="G4975">
        <v>10000000</v>
      </c>
      <c r="H4975">
        <v>0</v>
      </c>
      <c r="I4975">
        <v>0</v>
      </c>
      <c r="J4975">
        <v>0</v>
      </c>
      <c r="K4975">
        <v>2.1000000000000001E-2</v>
      </c>
      <c r="L4975" t="s">
        <v>23</v>
      </c>
      <c r="M4975" s="2">
        <v>210000</v>
      </c>
      <c r="N4975" s="2" t="str">
        <f>VLOOKUP(Tabla1[[#This Row],[nemo]],'Nemos y clasificaciones'!$A$2:$B$5000,2,FALSE)</f>
        <v>CFI</v>
      </c>
      <c r="O4975" s="2" t="str">
        <f>VLOOKUP(Tabla1[[#This Row],[nemo]],'Nemos y clasificaciones'!$A$1:$C$3000,3,FALSE)</f>
        <v>CFI</v>
      </c>
      <c r="P4975" s="2"/>
      <c r="Q4975" s="2"/>
    </row>
    <row r="4976" spans="1:17" x14ac:dyDescent="0.25">
      <c r="A4976" t="s">
        <v>3383</v>
      </c>
      <c r="B4976" s="1">
        <v>44103</v>
      </c>
      <c r="C4976" s="1">
        <v>44109</v>
      </c>
      <c r="D4976" t="s">
        <v>21</v>
      </c>
      <c r="E4976" t="s">
        <v>953</v>
      </c>
      <c r="F4976">
        <v>0</v>
      </c>
      <c r="G4976">
        <v>10000000</v>
      </c>
      <c r="H4976">
        <v>0</v>
      </c>
      <c r="I4976">
        <v>0</v>
      </c>
      <c r="J4976">
        <v>0</v>
      </c>
      <c r="K4976">
        <v>2.1000000000000001E-2</v>
      </c>
      <c r="L4976" t="s">
        <v>23</v>
      </c>
      <c r="M4976" s="2">
        <v>210000</v>
      </c>
      <c r="N4976" s="2" t="str">
        <f>VLOOKUP(Tabla1[[#This Row],[nemo]],'Nemos y clasificaciones'!$A$2:$B$5000,2,FALSE)</f>
        <v>CFI</v>
      </c>
      <c r="O4976" s="2" t="str">
        <f>VLOOKUP(Tabla1[[#This Row],[nemo]],'Nemos y clasificaciones'!$A$1:$C$3000,3,FALSE)</f>
        <v>CFI</v>
      </c>
      <c r="P4976" s="2"/>
      <c r="Q4976" s="2"/>
    </row>
    <row r="4977" spans="1:17" x14ac:dyDescent="0.25">
      <c r="A4977" t="s">
        <v>952</v>
      </c>
      <c r="B4977" s="1">
        <v>44371</v>
      </c>
      <c r="C4977" s="1">
        <v>44378</v>
      </c>
      <c r="D4977" t="s">
        <v>21</v>
      </c>
      <c r="E4977" t="s">
        <v>953</v>
      </c>
      <c r="F4977">
        <v>0</v>
      </c>
      <c r="G4977">
        <v>10000000</v>
      </c>
      <c r="H4977">
        <v>0</v>
      </c>
      <c r="I4977">
        <v>0</v>
      </c>
      <c r="J4977">
        <v>0</v>
      </c>
      <c r="K4977">
        <v>1.9E-2</v>
      </c>
      <c r="L4977" t="s">
        <v>23</v>
      </c>
      <c r="M4977" s="2">
        <v>190000</v>
      </c>
      <c r="N4977" s="2" t="str">
        <f>VLOOKUP(Tabla1[[#This Row],[nemo]],'Nemos y clasificaciones'!$A$2:$B$5000,2,FALSE)</f>
        <v>CFI</v>
      </c>
      <c r="O4977" s="2" t="str">
        <f>VLOOKUP(Tabla1[[#This Row],[nemo]],'Nemos y clasificaciones'!$A$1:$C$3000,3,FALSE)</f>
        <v>CFI</v>
      </c>
      <c r="P4977" s="2"/>
      <c r="Q4977" s="2"/>
    </row>
    <row r="4978" spans="1:17" x14ac:dyDescent="0.25">
      <c r="A4978" t="s">
        <v>2265</v>
      </c>
      <c r="B4978" s="1">
        <v>44287</v>
      </c>
      <c r="C4978" s="1">
        <v>44295</v>
      </c>
      <c r="D4978" t="s">
        <v>21</v>
      </c>
      <c r="E4978" t="s">
        <v>953</v>
      </c>
      <c r="F4978">
        <v>0</v>
      </c>
      <c r="G4978">
        <v>10000000</v>
      </c>
      <c r="H4978">
        <v>0</v>
      </c>
      <c r="I4978">
        <v>0</v>
      </c>
      <c r="J4978">
        <v>0</v>
      </c>
      <c r="K4978">
        <v>1.9E-2</v>
      </c>
      <c r="L4978" t="s">
        <v>23</v>
      </c>
      <c r="M4978" s="2">
        <v>190000</v>
      </c>
      <c r="N4978" s="2" t="str">
        <f>VLOOKUP(Tabla1[[#This Row],[nemo]],'Nemos y clasificaciones'!$A$2:$B$5000,2,FALSE)</f>
        <v>CFI</v>
      </c>
      <c r="O4978" s="2" t="str">
        <f>VLOOKUP(Tabla1[[#This Row],[nemo]],'Nemos y clasificaciones'!$A$1:$C$3000,3,FALSE)</f>
        <v>CFI</v>
      </c>
      <c r="P4978" s="2"/>
      <c r="Q4978" s="2"/>
    </row>
    <row r="4979" spans="1:17" x14ac:dyDescent="0.25">
      <c r="A4979" t="s">
        <v>4676</v>
      </c>
      <c r="B4979" s="1">
        <v>43917</v>
      </c>
      <c r="C4979" s="1">
        <v>43923</v>
      </c>
      <c r="D4979" t="s">
        <v>21</v>
      </c>
      <c r="E4979" t="s">
        <v>953</v>
      </c>
      <c r="F4979">
        <v>0</v>
      </c>
      <c r="G4979">
        <v>10000000</v>
      </c>
      <c r="H4979">
        <v>0</v>
      </c>
      <c r="I4979">
        <v>0</v>
      </c>
      <c r="J4979">
        <v>0</v>
      </c>
      <c r="K4979">
        <v>1.4999999999999999E-2</v>
      </c>
      <c r="L4979" t="s">
        <v>23</v>
      </c>
      <c r="M4979" s="2">
        <v>150000</v>
      </c>
      <c r="N4979" s="2" t="str">
        <f>VLOOKUP(Tabla1[[#This Row],[nemo]],'Nemos y clasificaciones'!$A$2:$B$5000,2,FALSE)</f>
        <v>CFI</v>
      </c>
      <c r="O4979" s="2" t="str">
        <f>VLOOKUP(Tabla1[[#This Row],[nemo]],'Nemos y clasificaciones'!$A$1:$C$3000,3,FALSE)</f>
        <v>CFI</v>
      </c>
      <c r="P4979" s="2"/>
      <c r="Q4979" s="2"/>
    </row>
    <row r="4980" spans="1:17" x14ac:dyDescent="0.25">
      <c r="A4980" t="s">
        <v>3703</v>
      </c>
      <c r="B4980" s="1">
        <v>44008</v>
      </c>
      <c r="C4980" s="1">
        <v>44015</v>
      </c>
      <c r="D4980" t="s">
        <v>21</v>
      </c>
      <c r="E4980" t="s">
        <v>953</v>
      </c>
      <c r="F4980">
        <v>0</v>
      </c>
      <c r="G4980">
        <v>10000000</v>
      </c>
      <c r="H4980">
        <v>0</v>
      </c>
      <c r="I4980">
        <v>0</v>
      </c>
      <c r="J4980">
        <v>0</v>
      </c>
      <c r="K4980">
        <v>1.2999999999999999E-2</v>
      </c>
      <c r="L4980" t="s">
        <v>23</v>
      </c>
      <c r="M4980" s="2">
        <v>130000</v>
      </c>
      <c r="N4980" s="2" t="str">
        <f>VLOOKUP(Tabla1[[#This Row],[nemo]],'Nemos y clasificaciones'!$A$2:$B$5000,2,FALSE)</f>
        <v>CFI</v>
      </c>
      <c r="O4980" s="2" t="str">
        <f>VLOOKUP(Tabla1[[#This Row],[nemo]],'Nemos y clasificaciones'!$A$1:$C$3000,3,FALSE)</f>
        <v>CFI</v>
      </c>
      <c r="P4980" s="2"/>
      <c r="Q4980" s="2"/>
    </row>
    <row r="4981" spans="1:17" x14ac:dyDescent="0.25">
      <c r="A4981" t="s">
        <v>2717</v>
      </c>
      <c r="B4981" s="1">
        <v>44196</v>
      </c>
      <c r="C4981" s="1">
        <v>44203</v>
      </c>
      <c r="D4981" t="s">
        <v>21</v>
      </c>
      <c r="E4981" t="s">
        <v>955</v>
      </c>
      <c r="F4981">
        <v>0</v>
      </c>
      <c r="G4981">
        <v>10000000</v>
      </c>
      <c r="H4981">
        <v>0</v>
      </c>
      <c r="I4981">
        <v>0</v>
      </c>
      <c r="J4981">
        <v>0</v>
      </c>
      <c r="K4981">
        <v>0.02</v>
      </c>
      <c r="L4981" t="s">
        <v>23</v>
      </c>
      <c r="M4981" s="2">
        <v>200000</v>
      </c>
      <c r="N4981" s="2" t="str">
        <f>VLOOKUP(Tabla1[[#This Row],[nemo]],'Nemos y clasificaciones'!$A$2:$B$5000,2,FALSE)</f>
        <v>CFI</v>
      </c>
      <c r="O4981" s="2" t="str">
        <f>VLOOKUP(Tabla1[[#This Row],[nemo]],'Nemos y clasificaciones'!$A$1:$C$3000,3,FALSE)</f>
        <v>CFI</v>
      </c>
      <c r="P4981" s="2"/>
      <c r="Q4981" s="2"/>
    </row>
    <row r="4982" spans="1:17" x14ac:dyDescent="0.25">
      <c r="A4982" t="s">
        <v>3382</v>
      </c>
      <c r="B4982" s="1">
        <v>44103</v>
      </c>
      <c r="C4982" s="1">
        <v>44109</v>
      </c>
      <c r="D4982" t="s">
        <v>21</v>
      </c>
      <c r="E4982" t="s">
        <v>955</v>
      </c>
      <c r="F4982">
        <v>0</v>
      </c>
      <c r="G4982">
        <v>10000000</v>
      </c>
      <c r="H4982">
        <v>0</v>
      </c>
      <c r="I4982">
        <v>0</v>
      </c>
      <c r="J4982">
        <v>0</v>
      </c>
      <c r="K4982">
        <v>1.4E-2</v>
      </c>
      <c r="L4982" t="s">
        <v>23</v>
      </c>
      <c r="M4982" s="2">
        <v>140000</v>
      </c>
      <c r="N4982" s="2" t="str">
        <f>VLOOKUP(Tabla1[[#This Row],[nemo]],'Nemos y clasificaciones'!$A$2:$B$5000,2,FALSE)</f>
        <v>CFI</v>
      </c>
      <c r="O4982" s="2" t="str">
        <f>VLOOKUP(Tabla1[[#This Row],[nemo]],'Nemos y clasificaciones'!$A$1:$C$3000,3,FALSE)</f>
        <v>CFI</v>
      </c>
      <c r="P4982" s="2"/>
      <c r="Q4982" s="2"/>
    </row>
    <row r="4983" spans="1:17" x14ac:dyDescent="0.25">
      <c r="A4983" t="s">
        <v>3704</v>
      </c>
      <c r="B4983" s="1">
        <v>44008</v>
      </c>
      <c r="C4983" s="1">
        <v>44015</v>
      </c>
      <c r="D4983" t="s">
        <v>21</v>
      </c>
      <c r="E4983" t="s">
        <v>955</v>
      </c>
      <c r="F4983">
        <v>0</v>
      </c>
      <c r="G4983">
        <v>10000000</v>
      </c>
      <c r="H4983">
        <v>0</v>
      </c>
      <c r="I4983">
        <v>0</v>
      </c>
      <c r="J4983">
        <v>0</v>
      </c>
      <c r="K4983">
        <v>1.0999999999999999E-2</v>
      </c>
      <c r="L4983" t="s">
        <v>23</v>
      </c>
      <c r="M4983" s="2">
        <v>110000</v>
      </c>
      <c r="N4983" s="2" t="str">
        <f>VLOOKUP(Tabla1[[#This Row],[nemo]],'Nemos y clasificaciones'!$A$2:$B$5000,2,FALSE)</f>
        <v>CFI</v>
      </c>
      <c r="O4983" s="2" t="str">
        <f>VLOOKUP(Tabla1[[#This Row],[nemo]],'Nemos y clasificaciones'!$A$1:$C$3000,3,FALSE)</f>
        <v>CFI</v>
      </c>
      <c r="P4983" s="2"/>
      <c r="Q4983" s="2"/>
    </row>
    <row r="4984" spans="1:17" x14ac:dyDescent="0.25">
      <c r="A4984" t="s">
        <v>954</v>
      </c>
      <c r="B4984" s="1">
        <v>44371</v>
      </c>
      <c r="C4984" s="1">
        <v>44378</v>
      </c>
      <c r="D4984" t="s">
        <v>21</v>
      </c>
      <c r="E4984" t="s">
        <v>955</v>
      </c>
      <c r="F4984">
        <v>0</v>
      </c>
      <c r="G4984">
        <v>10000000</v>
      </c>
      <c r="H4984">
        <v>0</v>
      </c>
      <c r="I4984">
        <v>0</v>
      </c>
      <c r="J4984">
        <v>0</v>
      </c>
      <c r="K4984">
        <v>0.01</v>
      </c>
      <c r="L4984" t="s">
        <v>23</v>
      </c>
      <c r="M4984" s="2">
        <v>100000</v>
      </c>
      <c r="N4984" s="2" t="str">
        <f>VLOOKUP(Tabla1[[#This Row],[nemo]],'Nemos y clasificaciones'!$A$2:$B$5000,2,FALSE)</f>
        <v>CFI</v>
      </c>
      <c r="O4984" s="2" t="str">
        <f>VLOOKUP(Tabla1[[#This Row],[nemo]],'Nemos y clasificaciones'!$A$1:$C$3000,3,FALSE)</f>
        <v>CFI</v>
      </c>
      <c r="P4984" s="2"/>
      <c r="Q4984" s="2"/>
    </row>
    <row r="4985" spans="1:17" x14ac:dyDescent="0.25">
      <c r="A4985" t="s">
        <v>2263</v>
      </c>
      <c r="B4985" s="1">
        <v>44287</v>
      </c>
      <c r="C4985" s="1">
        <v>44295</v>
      </c>
      <c r="D4985" t="s">
        <v>21</v>
      </c>
      <c r="E4985" t="s">
        <v>955</v>
      </c>
      <c r="F4985">
        <v>0</v>
      </c>
      <c r="G4985">
        <v>10000000</v>
      </c>
      <c r="H4985">
        <v>0</v>
      </c>
      <c r="I4985">
        <v>0</v>
      </c>
      <c r="J4985">
        <v>0</v>
      </c>
      <c r="K4985">
        <v>0.01</v>
      </c>
      <c r="L4985" t="s">
        <v>23</v>
      </c>
      <c r="M4985" s="2">
        <v>100000</v>
      </c>
      <c r="N4985" s="2" t="str">
        <f>VLOOKUP(Tabla1[[#This Row],[nemo]],'Nemos y clasificaciones'!$A$2:$B$5000,2,FALSE)</f>
        <v>CFI</v>
      </c>
      <c r="O4985" s="2" t="str">
        <f>VLOOKUP(Tabla1[[#This Row],[nemo]],'Nemos y clasificaciones'!$A$1:$C$3000,3,FALSE)</f>
        <v>CFI</v>
      </c>
      <c r="P4985" s="2"/>
      <c r="Q4985" s="2"/>
    </row>
    <row r="4986" spans="1:17" x14ac:dyDescent="0.25">
      <c r="A4986" t="s">
        <v>4675</v>
      </c>
      <c r="B4986" s="1">
        <v>43917</v>
      </c>
      <c r="C4986" s="1">
        <v>43923</v>
      </c>
      <c r="D4986" t="s">
        <v>21</v>
      </c>
      <c r="E4986" t="s">
        <v>955</v>
      </c>
      <c r="F4986">
        <v>0</v>
      </c>
      <c r="G4986">
        <v>10000000</v>
      </c>
      <c r="H4986">
        <v>0</v>
      </c>
      <c r="I4986">
        <v>0</v>
      </c>
      <c r="J4986">
        <v>0</v>
      </c>
      <c r="K4986">
        <v>8.9999999999999993E-3</v>
      </c>
      <c r="L4986" t="s">
        <v>23</v>
      </c>
      <c r="M4986" s="3">
        <v>90000</v>
      </c>
      <c r="N4986" s="2" t="str">
        <f>VLOOKUP(Tabla1[[#This Row],[nemo]],'Nemos y clasificaciones'!$A$2:$B$5000,2,FALSE)</f>
        <v>CFI</v>
      </c>
      <c r="O4986" s="3" t="str">
        <f>VLOOKUP(Tabla1[[#This Row],[nemo]],'Nemos y clasificaciones'!$A$1:$C$3000,3,FALSE)</f>
        <v>CFI</v>
      </c>
      <c r="P4986" s="3"/>
      <c r="Q4986" s="3"/>
    </row>
    <row r="4987" spans="1:17" x14ac:dyDescent="0.25">
      <c r="A4987" t="s">
        <v>946</v>
      </c>
      <c r="B4987" s="1">
        <v>44371</v>
      </c>
      <c r="C4987" s="1">
        <v>44378</v>
      </c>
      <c r="D4987" t="s">
        <v>21</v>
      </c>
      <c r="E4987" t="s">
        <v>947</v>
      </c>
      <c r="F4987">
        <v>0</v>
      </c>
      <c r="G4987">
        <v>10000000</v>
      </c>
      <c r="H4987">
        <v>0</v>
      </c>
      <c r="I4987">
        <v>0</v>
      </c>
      <c r="J4987">
        <v>0</v>
      </c>
      <c r="K4987">
        <v>5.5E-2</v>
      </c>
      <c r="L4987" t="s">
        <v>23</v>
      </c>
      <c r="M4987" s="2">
        <v>550000</v>
      </c>
      <c r="N4987" s="2" t="str">
        <f>VLOOKUP(Tabla1[[#This Row],[nemo]],'Nemos y clasificaciones'!$A$2:$B$5000,2,FALSE)</f>
        <v>CFI</v>
      </c>
      <c r="O4987" s="2" t="str">
        <f>VLOOKUP(Tabla1[[#This Row],[nemo]],'Nemos y clasificaciones'!$A$1:$C$3000,3,FALSE)</f>
        <v>CFI</v>
      </c>
      <c r="P4987" s="2"/>
      <c r="Q4987" s="2"/>
    </row>
    <row r="4988" spans="1:17" x14ac:dyDescent="0.25">
      <c r="A4988" t="s">
        <v>6958</v>
      </c>
      <c r="B4988" s="1">
        <v>43476</v>
      </c>
      <c r="C4988" s="1">
        <v>43482</v>
      </c>
      <c r="D4988" t="s">
        <v>21</v>
      </c>
      <c r="E4988" t="s">
        <v>947</v>
      </c>
      <c r="F4988">
        <v>0</v>
      </c>
      <c r="G4988">
        <v>10000000</v>
      </c>
      <c r="H4988">
        <v>0</v>
      </c>
      <c r="I4988">
        <v>0</v>
      </c>
      <c r="J4988">
        <v>0</v>
      </c>
      <c r="K4988">
        <v>2.1999999999999999E-2</v>
      </c>
      <c r="L4988" t="s">
        <v>23</v>
      </c>
      <c r="M4988" s="2">
        <v>220000</v>
      </c>
      <c r="N4988" s="2" t="str">
        <f>VLOOKUP(Tabla1[[#This Row],[nemo]],'Nemos y clasificaciones'!$A$2:$B$5000,2,FALSE)</f>
        <v>CFI</v>
      </c>
      <c r="O4988" s="2" t="str">
        <f>VLOOKUP(Tabla1[[#This Row],[nemo]],'Nemos y clasificaciones'!$A$1:$C$3000,3,FALSE)</f>
        <v>CFI</v>
      </c>
      <c r="P4988" s="2"/>
      <c r="Q4988" s="2"/>
    </row>
    <row r="4989" spans="1:17" x14ac:dyDescent="0.25">
      <c r="A4989" t="s">
        <v>9192</v>
      </c>
      <c r="B4989" s="1">
        <v>42917</v>
      </c>
      <c r="C4989" s="1">
        <v>42923</v>
      </c>
      <c r="D4989" t="s">
        <v>21</v>
      </c>
      <c r="E4989" t="s">
        <v>947</v>
      </c>
      <c r="F4989">
        <v>0</v>
      </c>
      <c r="G4989">
        <v>10000000</v>
      </c>
      <c r="H4989">
        <v>0</v>
      </c>
      <c r="I4989">
        <v>0</v>
      </c>
      <c r="J4989">
        <v>0</v>
      </c>
      <c r="K4989">
        <v>2.1999999999999999E-2</v>
      </c>
      <c r="L4989" t="s">
        <v>23</v>
      </c>
      <c r="M4989" s="2">
        <v>220000</v>
      </c>
      <c r="N4989" s="2" t="str">
        <f>VLOOKUP(Tabla1[[#This Row],[nemo]],'Nemos y clasificaciones'!$A$2:$B$5000,2,FALSE)</f>
        <v>CFI</v>
      </c>
      <c r="O4989" s="2" t="str">
        <f>VLOOKUP(Tabla1[[#This Row],[nemo]],'Nemos y clasificaciones'!$A$1:$C$3000,3,FALSE)</f>
        <v>CFI</v>
      </c>
      <c r="P4989" s="2"/>
      <c r="Q4989" s="2"/>
    </row>
    <row r="4990" spans="1:17" x14ac:dyDescent="0.25">
      <c r="A4990" t="s">
        <v>5044</v>
      </c>
      <c r="B4990" s="1">
        <v>43829</v>
      </c>
      <c r="C4990" s="1">
        <v>43836</v>
      </c>
      <c r="D4990" t="s">
        <v>21</v>
      </c>
      <c r="E4990" t="s">
        <v>947</v>
      </c>
      <c r="F4990">
        <v>0</v>
      </c>
      <c r="G4990">
        <v>10000000</v>
      </c>
      <c r="H4990">
        <v>0</v>
      </c>
      <c r="I4990">
        <v>0</v>
      </c>
      <c r="J4990">
        <v>0</v>
      </c>
      <c r="K4990">
        <v>2.1000000000000001E-2</v>
      </c>
      <c r="L4990" t="s">
        <v>23</v>
      </c>
      <c r="M4990" s="2">
        <v>210000</v>
      </c>
      <c r="N4990" s="2" t="str">
        <f>VLOOKUP(Tabla1[[#This Row],[nemo]],'Nemos y clasificaciones'!$A$2:$B$5000,2,FALSE)</f>
        <v>CFI</v>
      </c>
      <c r="O4990" s="2" t="str">
        <f>VLOOKUP(Tabla1[[#This Row],[nemo]],'Nemos y clasificaciones'!$A$1:$C$3000,3,FALSE)</f>
        <v>CFI</v>
      </c>
      <c r="P4990" s="2"/>
      <c r="Q4990" s="2"/>
    </row>
    <row r="4991" spans="1:17" x14ac:dyDescent="0.25">
      <c r="A4991" t="s">
        <v>5523</v>
      </c>
      <c r="B4991" s="1">
        <v>43740</v>
      </c>
      <c r="C4991" s="1">
        <v>43746</v>
      </c>
      <c r="D4991" t="s">
        <v>21</v>
      </c>
      <c r="E4991" t="s">
        <v>947</v>
      </c>
      <c r="F4991">
        <v>0</v>
      </c>
      <c r="G4991">
        <v>10000000</v>
      </c>
      <c r="H4991">
        <v>0</v>
      </c>
      <c r="I4991">
        <v>0</v>
      </c>
      <c r="J4991">
        <v>0</v>
      </c>
      <c r="K4991">
        <v>2.1000000000000001E-2</v>
      </c>
      <c r="L4991" t="s">
        <v>23</v>
      </c>
      <c r="M4991" s="2">
        <v>210000</v>
      </c>
      <c r="N4991" s="2" t="str">
        <f>VLOOKUP(Tabla1[[#This Row],[nemo]],'Nemos y clasificaciones'!$A$2:$B$5000,2,FALSE)</f>
        <v>CFI</v>
      </c>
      <c r="O4991" s="2" t="str">
        <f>VLOOKUP(Tabla1[[#This Row],[nemo]],'Nemos y clasificaciones'!$A$1:$C$3000,3,FALSE)</f>
        <v>CFI</v>
      </c>
      <c r="P4991" s="2"/>
      <c r="Q4991" s="2"/>
    </row>
    <row r="4992" spans="1:17" x14ac:dyDescent="0.25">
      <c r="A4992" t="s">
        <v>5044</v>
      </c>
      <c r="B4992" s="1">
        <v>43377</v>
      </c>
      <c r="C4992" s="1">
        <v>43383</v>
      </c>
      <c r="D4992" t="s">
        <v>21</v>
      </c>
      <c r="E4992" t="s">
        <v>947</v>
      </c>
      <c r="F4992">
        <v>0</v>
      </c>
      <c r="G4992">
        <v>10000000</v>
      </c>
      <c r="H4992">
        <v>0</v>
      </c>
      <c r="I4992">
        <v>0</v>
      </c>
      <c r="J4992">
        <v>0</v>
      </c>
      <c r="K4992">
        <v>2.1000000000000001E-2</v>
      </c>
      <c r="L4992" t="s">
        <v>23</v>
      </c>
      <c r="M4992" s="2">
        <v>210000</v>
      </c>
      <c r="N4992" s="2" t="str">
        <f>VLOOKUP(Tabla1[[#This Row],[nemo]],'Nemos y clasificaciones'!$A$2:$B$5000,2,FALSE)</f>
        <v>CFI</v>
      </c>
      <c r="O4992" s="2" t="str">
        <f>VLOOKUP(Tabla1[[#This Row],[nemo]],'Nemos y clasificaciones'!$A$1:$C$3000,3,FALSE)</f>
        <v>CFI</v>
      </c>
      <c r="P4992" s="2"/>
      <c r="Q4992" s="2"/>
    </row>
    <row r="4993" spans="1:17" x14ac:dyDescent="0.25">
      <c r="A4993" t="s">
        <v>2715</v>
      </c>
      <c r="B4993" s="1">
        <v>44196</v>
      </c>
      <c r="C4993" s="1">
        <v>44203</v>
      </c>
      <c r="D4993" t="s">
        <v>21</v>
      </c>
      <c r="E4993" t="s">
        <v>947</v>
      </c>
      <c r="F4993">
        <v>0</v>
      </c>
      <c r="G4993">
        <v>10000000</v>
      </c>
      <c r="H4993">
        <v>0</v>
      </c>
      <c r="I4993">
        <v>0</v>
      </c>
      <c r="J4993">
        <v>0</v>
      </c>
      <c r="K4993">
        <v>0.02</v>
      </c>
      <c r="L4993" t="s">
        <v>23</v>
      </c>
      <c r="M4993" s="2">
        <v>200000</v>
      </c>
      <c r="N4993" s="2" t="str">
        <f>VLOOKUP(Tabla1[[#This Row],[nemo]],'Nemos y clasificaciones'!$A$2:$B$5000,2,FALSE)</f>
        <v>CFI</v>
      </c>
      <c r="O4993" s="2" t="str">
        <f>VLOOKUP(Tabla1[[#This Row],[nemo]],'Nemos y clasificaciones'!$A$1:$C$3000,3,FALSE)</f>
        <v>CFI</v>
      </c>
      <c r="P4993" s="2"/>
      <c r="Q4993" s="2"/>
    </row>
    <row r="4994" spans="1:17" x14ac:dyDescent="0.25">
      <c r="A4994" t="s">
        <v>2266</v>
      </c>
      <c r="B4994" s="1">
        <v>44287</v>
      </c>
      <c r="C4994" s="1">
        <v>44295</v>
      </c>
      <c r="D4994" t="s">
        <v>21</v>
      </c>
      <c r="E4994" t="s">
        <v>947</v>
      </c>
      <c r="F4994">
        <v>0</v>
      </c>
      <c r="G4994">
        <v>10000000</v>
      </c>
      <c r="H4994">
        <v>0</v>
      </c>
      <c r="I4994">
        <v>0</v>
      </c>
      <c r="J4994">
        <v>0</v>
      </c>
      <c r="K4994">
        <v>1.9E-2</v>
      </c>
      <c r="L4994" t="s">
        <v>23</v>
      </c>
      <c r="M4994" s="2">
        <v>190000</v>
      </c>
      <c r="N4994" s="2" t="str">
        <f>VLOOKUP(Tabla1[[#This Row],[nemo]],'Nemos y clasificaciones'!$A$2:$B$5000,2,FALSE)</f>
        <v>CFI</v>
      </c>
      <c r="O4994" s="2" t="str">
        <f>VLOOKUP(Tabla1[[#This Row],[nemo]],'Nemos y clasificaciones'!$A$1:$C$3000,3,FALSE)</f>
        <v>CFI</v>
      </c>
      <c r="P4994" s="2"/>
      <c r="Q4994" s="2"/>
    </row>
    <row r="4995" spans="1:17" x14ac:dyDescent="0.25">
      <c r="A4995" t="s">
        <v>3384</v>
      </c>
      <c r="B4995" s="1">
        <v>44103</v>
      </c>
      <c r="C4995" s="1">
        <v>44109</v>
      </c>
      <c r="D4995" t="s">
        <v>21</v>
      </c>
      <c r="E4995" t="s">
        <v>947</v>
      </c>
      <c r="F4995">
        <v>0</v>
      </c>
      <c r="G4995">
        <v>10000000</v>
      </c>
      <c r="H4995">
        <v>0</v>
      </c>
      <c r="I4995">
        <v>0</v>
      </c>
      <c r="J4995">
        <v>0</v>
      </c>
      <c r="K4995">
        <v>1.7999999999999999E-2</v>
      </c>
      <c r="L4995" t="s">
        <v>23</v>
      </c>
      <c r="M4995" s="2">
        <v>180000</v>
      </c>
      <c r="N4995" s="2" t="str">
        <f>VLOOKUP(Tabla1[[#This Row],[nemo]],'Nemos y clasificaciones'!$A$2:$B$5000,2,FALSE)</f>
        <v>CFI</v>
      </c>
      <c r="O4995" s="2" t="str">
        <f>VLOOKUP(Tabla1[[#This Row],[nemo]],'Nemos y clasificaciones'!$A$1:$C$3000,3,FALSE)</f>
        <v>CFI</v>
      </c>
      <c r="P4995" s="2"/>
      <c r="Q4995" s="2"/>
    </row>
    <row r="4996" spans="1:17" x14ac:dyDescent="0.25">
      <c r="A4996" t="s">
        <v>7650</v>
      </c>
      <c r="B4996" s="1">
        <v>43286</v>
      </c>
      <c r="C4996" s="1">
        <v>43292</v>
      </c>
      <c r="D4996" t="s">
        <v>21</v>
      </c>
      <c r="E4996" t="s">
        <v>947</v>
      </c>
      <c r="F4996">
        <v>0</v>
      </c>
      <c r="G4996">
        <v>10000000</v>
      </c>
      <c r="H4996">
        <v>0</v>
      </c>
      <c r="I4996">
        <v>0</v>
      </c>
      <c r="J4996">
        <v>0</v>
      </c>
      <c r="K4996">
        <v>1.7999999999999999E-2</v>
      </c>
      <c r="L4996" t="s">
        <v>23</v>
      </c>
      <c r="M4996" s="2">
        <v>180000</v>
      </c>
      <c r="N4996" s="2" t="str">
        <f>VLOOKUP(Tabla1[[#This Row],[nemo]],'Nemos y clasificaciones'!$A$2:$B$5000,2,FALSE)</f>
        <v>CFI</v>
      </c>
      <c r="O4996" s="2" t="str">
        <f>VLOOKUP(Tabla1[[#This Row],[nemo]],'Nemos y clasificaciones'!$A$1:$C$3000,3,FALSE)</f>
        <v>CFI</v>
      </c>
      <c r="P4996" s="2"/>
      <c r="Q4996" s="2"/>
    </row>
    <row r="4997" spans="1:17" x14ac:dyDescent="0.25">
      <c r="A4997" t="s">
        <v>8415</v>
      </c>
      <c r="B4997" s="1">
        <v>43196</v>
      </c>
      <c r="C4997" s="1">
        <v>43202</v>
      </c>
      <c r="D4997" t="s">
        <v>21</v>
      </c>
      <c r="E4997" t="s">
        <v>947</v>
      </c>
      <c r="F4997">
        <v>0</v>
      </c>
      <c r="G4997">
        <v>10000000</v>
      </c>
      <c r="H4997">
        <v>0</v>
      </c>
      <c r="I4997">
        <v>0</v>
      </c>
      <c r="J4997">
        <v>0</v>
      </c>
      <c r="K4997">
        <v>1.6E-2</v>
      </c>
      <c r="L4997" t="s">
        <v>23</v>
      </c>
      <c r="M4997" s="2">
        <v>160000</v>
      </c>
      <c r="N4997" s="2" t="str">
        <f>VLOOKUP(Tabla1[[#This Row],[nemo]],'Nemos y clasificaciones'!$A$2:$B$5000,2,FALSE)</f>
        <v>CFI</v>
      </c>
      <c r="O4997" s="2" t="str">
        <f>VLOOKUP(Tabla1[[#This Row],[nemo]],'Nemos y clasificaciones'!$A$1:$C$3000,3,FALSE)</f>
        <v>CFI</v>
      </c>
      <c r="P4997" s="2"/>
      <c r="Q4997" s="2"/>
    </row>
    <row r="4998" spans="1:17" x14ac:dyDescent="0.25">
      <c r="A4998" t="s">
        <v>3702</v>
      </c>
      <c r="B4998" s="1">
        <v>44008</v>
      </c>
      <c r="C4998" s="1">
        <v>44015</v>
      </c>
      <c r="D4998" t="s">
        <v>21</v>
      </c>
      <c r="E4998" t="s">
        <v>947</v>
      </c>
      <c r="F4998">
        <v>0</v>
      </c>
      <c r="G4998">
        <v>10000000</v>
      </c>
      <c r="H4998">
        <v>0</v>
      </c>
      <c r="I4998">
        <v>0</v>
      </c>
      <c r="J4998">
        <v>0</v>
      </c>
      <c r="K4998">
        <v>1.4999999999999999E-2</v>
      </c>
      <c r="L4998" t="s">
        <v>23</v>
      </c>
      <c r="M4998" s="2">
        <v>150000</v>
      </c>
      <c r="N4998" s="2" t="str">
        <f>VLOOKUP(Tabla1[[#This Row],[nemo]],'Nemos y clasificaciones'!$A$2:$B$5000,2,FALSE)</f>
        <v>CFI</v>
      </c>
      <c r="O4998" s="2" t="str">
        <f>VLOOKUP(Tabla1[[#This Row],[nemo]],'Nemos y clasificaciones'!$A$1:$C$3000,3,FALSE)</f>
        <v>CFI</v>
      </c>
      <c r="P4998" s="2"/>
      <c r="Q4998" s="2"/>
    </row>
    <row r="4999" spans="1:17" x14ac:dyDescent="0.25">
      <c r="A4999" t="s">
        <v>5895</v>
      </c>
      <c r="B4999" s="1">
        <v>43648</v>
      </c>
      <c r="C4999" s="1">
        <v>43654</v>
      </c>
      <c r="D4999" t="s">
        <v>21</v>
      </c>
      <c r="E4999" t="s">
        <v>947</v>
      </c>
      <c r="F4999">
        <v>0</v>
      </c>
      <c r="G4999">
        <v>10000000</v>
      </c>
      <c r="H4999">
        <v>0</v>
      </c>
      <c r="I4999">
        <v>0</v>
      </c>
      <c r="J4999">
        <v>0</v>
      </c>
      <c r="K4999">
        <v>1.4999999999999999E-2</v>
      </c>
      <c r="L4999" t="s">
        <v>23</v>
      </c>
      <c r="M4999" s="2">
        <v>150000</v>
      </c>
      <c r="N4999" s="2" t="str">
        <f>VLOOKUP(Tabla1[[#This Row],[nemo]],'Nemos y clasificaciones'!$A$2:$B$5000,2,FALSE)</f>
        <v>CFI</v>
      </c>
      <c r="O4999" s="2" t="str">
        <f>VLOOKUP(Tabla1[[#This Row],[nemo]],'Nemos y clasificaciones'!$A$1:$C$3000,3,FALSE)</f>
        <v>CFI</v>
      </c>
      <c r="P4999" s="2"/>
      <c r="Q4999" s="2"/>
    </row>
    <row r="5000" spans="1:17" x14ac:dyDescent="0.25">
      <c r="A5000" t="s">
        <v>6698</v>
      </c>
      <c r="B5000" s="1">
        <v>43557</v>
      </c>
      <c r="C5000" s="1">
        <v>43563</v>
      </c>
      <c r="D5000" t="s">
        <v>21</v>
      </c>
      <c r="E5000" t="s">
        <v>947</v>
      </c>
      <c r="F5000">
        <v>0</v>
      </c>
      <c r="G5000">
        <v>10000000</v>
      </c>
      <c r="H5000">
        <v>0</v>
      </c>
      <c r="I5000">
        <v>0</v>
      </c>
      <c r="J5000">
        <v>0</v>
      </c>
      <c r="K5000">
        <v>1.4999999999999999E-2</v>
      </c>
      <c r="L5000" t="s">
        <v>23</v>
      </c>
      <c r="M5000" s="2">
        <v>150000</v>
      </c>
      <c r="N5000" s="2" t="str">
        <f>VLOOKUP(Tabla1[[#This Row],[nemo]],'Nemos y clasificaciones'!$A$2:$B$5000,2,FALSE)</f>
        <v>CFI</v>
      </c>
      <c r="O5000" s="2" t="str">
        <f>VLOOKUP(Tabla1[[#This Row],[nemo]],'Nemos y clasificaciones'!$A$1:$C$3000,3,FALSE)</f>
        <v>CFI</v>
      </c>
      <c r="P5000" s="2"/>
      <c r="Q5000" s="2"/>
    </row>
    <row r="5001" spans="1:17" x14ac:dyDescent="0.25">
      <c r="A5001" t="s">
        <v>4677</v>
      </c>
      <c r="B5001" s="1">
        <v>43917</v>
      </c>
      <c r="C5001" s="1">
        <v>43923</v>
      </c>
      <c r="D5001" t="s">
        <v>21</v>
      </c>
      <c r="E5001" t="s">
        <v>947</v>
      </c>
      <c r="F5001">
        <v>0</v>
      </c>
      <c r="G5001">
        <v>10000000</v>
      </c>
      <c r="H5001">
        <v>0</v>
      </c>
      <c r="I5001">
        <v>0</v>
      </c>
      <c r="J5001">
        <v>0</v>
      </c>
      <c r="K5001">
        <v>1.4E-2</v>
      </c>
      <c r="L5001" t="s">
        <v>23</v>
      </c>
      <c r="M5001" s="2">
        <v>140000</v>
      </c>
      <c r="N5001" s="2" t="str">
        <f>VLOOKUP(Tabla1[[#This Row],[nemo]],'Nemos y clasificaciones'!$A$2:$B$5000,2,FALSE)</f>
        <v>CFI</v>
      </c>
      <c r="O5001" s="2" t="str">
        <f>VLOOKUP(Tabla1[[#This Row],[nemo]],'Nemos y clasificaciones'!$A$1:$C$3000,3,FALSE)</f>
        <v>CFI</v>
      </c>
      <c r="P5001" s="2"/>
      <c r="Q5001" s="2"/>
    </row>
    <row r="5002" spans="1:17" x14ac:dyDescent="0.25">
      <c r="A5002" t="s">
        <v>9001</v>
      </c>
      <c r="B5002" s="1">
        <v>43008</v>
      </c>
      <c r="C5002" s="1">
        <v>43014</v>
      </c>
      <c r="D5002" t="s">
        <v>21</v>
      </c>
      <c r="E5002" t="s">
        <v>947</v>
      </c>
      <c r="F5002">
        <v>0</v>
      </c>
      <c r="G5002">
        <v>10000000</v>
      </c>
      <c r="H5002">
        <v>0</v>
      </c>
      <c r="I5002">
        <v>0</v>
      </c>
      <c r="J5002">
        <v>0</v>
      </c>
      <c r="K5002">
        <v>1.4E-2</v>
      </c>
      <c r="L5002" t="s">
        <v>23</v>
      </c>
      <c r="M5002" s="2">
        <v>140000</v>
      </c>
      <c r="N5002" s="2" t="str">
        <f>VLOOKUP(Tabla1[[#This Row],[nemo]],'Nemos y clasificaciones'!$A$2:$B$5000,2,FALSE)</f>
        <v>CFI</v>
      </c>
      <c r="O5002" s="2" t="str">
        <f>VLOOKUP(Tabla1[[#This Row],[nemo]],'Nemos y clasificaciones'!$A$1:$C$3000,3,FALSE)</f>
        <v>CFI</v>
      </c>
      <c r="P5002" s="2"/>
      <c r="Q5002" s="2"/>
    </row>
    <row r="5003" spans="1:17" x14ac:dyDescent="0.25">
      <c r="A5003" t="s">
        <v>8651</v>
      </c>
      <c r="B5003" s="1">
        <v>43104</v>
      </c>
      <c r="C5003" s="1">
        <v>43110</v>
      </c>
      <c r="D5003" t="s">
        <v>21</v>
      </c>
      <c r="E5003" t="s">
        <v>947</v>
      </c>
      <c r="F5003">
        <v>0</v>
      </c>
      <c r="G5003">
        <v>10000000</v>
      </c>
      <c r="H5003">
        <v>0</v>
      </c>
      <c r="I5003">
        <v>0</v>
      </c>
      <c r="J5003">
        <v>0</v>
      </c>
      <c r="K5003">
        <v>1.2E-2</v>
      </c>
      <c r="L5003" t="s">
        <v>23</v>
      </c>
      <c r="M5003" s="2">
        <v>120000</v>
      </c>
      <c r="N5003" s="2" t="str">
        <f>VLOOKUP(Tabla1[[#This Row],[nemo]],'Nemos y clasificaciones'!$A$2:$B$5000,2,FALSE)</f>
        <v>CFI</v>
      </c>
      <c r="O5003" s="2" t="str">
        <f>VLOOKUP(Tabla1[[#This Row],[nemo]],'Nemos y clasificaciones'!$A$1:$C$3000,3,FALSE)</f>
        <v>CFI</v>
      </c>
      <c r="P5003" s="2"/>
      <c r="Q5003" s="2"/>
    </row>
    <row r="5004" spans="1:17" x14ac:dyDescent="0.25">
      <c r="A5004" t="s">
        <v>8650</v>
      </c>
      <c r="B5004" s="1">
        <v>43104</v>
      </c>
      <c r="C5004" s="1">
        <v>43110</v>
      </c>
      <c r="D5004" t="s">
        <v>21</v>
      </c>
      <c r="E5004" t="s">
        <v>947</v>
      </c>
      <c r="F5004">
        <v>0</v>
      </c>
      <c r="G5004">
        <v>10000000</v>
      </c>
      <c r="H5004">
        <v>0</v>
      </c>
      <c r="I5004">
        <v>0</v>
      </c>
      <c r="J5004">
        <v>0</v>
      </c>
      <c r="K5004">
        <v>6.0000000000000001E-3</v>
      </c>
      <c r="L5004" t="s">
        <v>23</v>
      </c>
      <c r="M5004" s="3">
        <v>60000</v>
      </c>
      <c r="N5004" s="2" t="str">
        <f>VLOOKUP(Tabla1[[#This Row],[nemo]],'Nemos y clasificaciones'!$A$2:$B$5000,2,FALSE)</f>
        <v>CFI</v>
      </c>
      <c r="O5004" s="3" t="str">
        <f>VLOOKUP(Tabla1[[#This Row],[nemo]],'Nemos y clasificaciones'!$A$1:$C$3000,3,FALSE)</f>
        <v>CFI</v>
      </c>
      <c r="P5004" s="3"/>
      <c r="Q5004" s="3"/>
    </row>
    <row r="5005" spans="1:17" x14ac:dyDescent="0.25">
      <c r="A5005" t="s">
        <v>9089</v>
      </c>
      <c r="B5005" s="1">
        <v>42986</v>
      </c>
      <c r="C5005" s="1">
        <v>42992</v>
      </c>
      <c r="D5005" t="s">
        <v>14</v>
      </c>
      <c r="E5005" t="s">
        <v>8259</v>
      </c>
      <c r="F5005">
        <v>0</v>
      </c>
      <c r="G5005">
        <v>22201603</v>
      </c>
      <c r="H5005">
        <v>0</v>
      </c>
      <c r="I5005">
        <v>0</v>
      </c>
      <c r="J5005">
        <v>0</v>
      </c>
      <c r="K5005">
        <v>933.45399999999995</v>
      </c>
      <c r="L5005" t="s">
        <v>19</v>
      </c>
      <c r="M5005" s="2">
        <v>20724175126.762001</v>
      </c>
      <c r="N5005" s="2" t="str">
        <f>VLOOKUP(Tabla1[[#This Row],[nemo]],'Nemos y clasificaciones'!$A$2:$B$5000,2,FALSE)</f>
        <v>CFI</v>
      </c>
      <c r="O5005" s="2" t="str">
        <f>VLOOKUP(Tabla1[[#This Row],[nemo]],'Nemos y clasificaciones'!$A$1:$C$3000,3,FALSE)</f>
        <v>CFI</v>
      </c>
      <c r="P5005" s="2"/>
      <c r="Q5005" s="2"/>
    </row>
    <row r="5006" spans="1:17" x14ac:dyDescent="0.25">
      <c r="A5006" t="s">
        <v>9116</v>
      </c>
      <c r="B5006" s="1">
        <v>42972</v>
      </c>
      <c r="C5006" s="1">
        <v>42978</v>
      </c>
      <c r="D5006" t="s">
        <v>14</v>
      </c>
      <c r="E5006" t="s">
        <v>8259</v>
      </c>
      <c r="F5006">
        <v>0</v>
      </c>
      <c r="G5006">
        <v>22201603</v>
      </c>
      <c r="H5006">
        <v>0</v>
      </c>
      <c r="I5006">
        <v>0</v>
      </c>
      <c r="J5006">
        <v>0</v>
      </c>
      <c r="K5006">
        <v>675.63</v>
      </c>
      <c r="L5006" t="s">
        <v>19</v>
      </c>
      <c r="M5006" s="2">
        <v>15000069034.889999</v>
      </c>
      <c r="N5006" s="2" t="str">
        <f>VLOOKUP(Tabla1[[#This Row],[nemo]],'Nemos y clasificaciones'!$A$2:$B$5000,2,FALSE)</f>
        <v>CFI</v>
      </c>
      <c r="O5006" s="2" t="str">
        <f>VLOOKUP(Tabla1[[#This Row],[nemo]],'Nemos y clasificaciones'!$A$1:$C$3000,3,FALSE)</f>
        <v>CFI</v>
      </c>
      <c r="P5006" s="2"/>
      <c r="Q5006" s="2"/>
    </row>
    <row r="5007" spans="1:17" x14ac:dyDescent="0.25">
      <c r="A5007" t="s">
        <v>11529</v>
      </c>
      <c r="B5007" s="1">
        <v>42147</v>
      </c>
      <c r="C5007" s="1">
        <v>42153</v>
      </c>
      <c r="D5007" t="s">
        <v>14</v>
      </c>
      <c r="E5007" t="s">
        <v>8259</v>
      </c>
      <c r="F5007">
        <v>0</v>
      </c>
      <c r="G5007">
        <v>22201603</v>
      </c>
      <c r="H5007">
        <v>0</v>
      </c>
      <c r="I5007">
        <v>0</v>
      </c>
      <c r="J5007">
        <v>0</v>
      </c>
      <c r="K5007">
        <v>341.38099999999997</v>
      </c>
      <c r="L5007" t="s">
        <v>19</v>
      </c>
      <c r="M5007" s="2">
        <v>7579205433.743</v>
      </c>
      <c r="N5007" s="2" t="str">
        <f>VLOOKUP(Tabla1[[#This Row],[nemo]],'Nemos y clasificaciones'!$A$2:$B$5000,2,FALSE)</f>
        <v>CFI</v>
      </c>
      <c r="O5007" s="2" t="str">
        <f>VLOOKUP(Tabla1[[#This Row],[nemo]],'Nemos y clasificaciones'!$A$1:$C$3000,3,FALSE)</f>
        <v>CFI</v>
      </c>
      <c r="P5007" s="2"/>
      <c r="Q5007" s="2"/>
    </row>
    <row r="5008" spans="1:17" x14ac:dyDescent="0.25">
      <c r="A5008" t="s">
        <v>11281</v>
      </c>
      <c r="B5008" s="1">
        <v>42252</v>
      </c>
      <c r="C5008" s="1">
        <v>42258</v>
      </c>
      <c r="D5008" t="s">
        <v>14</v>
      </c>
      <c r="E5008" t="s">
        <v>8259</v>
      </c>
      <c r="F5008">
        <v>0</v>
      </c>
      <c r="G5008">
        <v>22201603</v>
      </c>
      <c r="H5008">
        <v>0</v>
      </c>
      <c r="I5008">
        <v>0</v>
      </c>
      <c r="J5008">
        <v>0</v>
      </c>
      <c r="K5008">
        <v>284.15899999999999</v>
      </c>
      <c r="L5008" t="s">
        <v>19</v>
      </c>
      <c r="M5008" s="2">
        <v>6308785306.8769999</v>
      </c>
      <c r="N5008" s="2" t="str">
        <f>VLOOKUP(Tabla1[[#This Row],[nemo]],'Nemos y clasificaciones'!$A$2:$B$5000,2,FALSE)</f>
        <v>CFI</v>
      </c>
      <c r="O5008" s="2" t="str">
        <f>VLOOKUP(Tabla1[[#This Row],[nemo]],'Nemos y clasificaciones'!$A$1:$C$3000,3,FALSE)</f>
        <v>CFI</v>
      </c>
      <c r="P5008" s="2"/>
      <c r="Q5008" s="2"/>
    </row>
    <row r="5009" spans="1:17" x14ac:dyDescent="0.25">
      <c r="A5009" t="s">
        <v>8908</v>
      </c>
      <c r="B5009" s="1">
        <v>43054</v>
      </c>
      <c r="C5009" s="1">
        <v>43060</v>
      </c>
      <c r="D5009" t="s">
        <v>14</v>
      </c>
      <c r="E5009" t="s">
        <v>8259</v>
      </c>
      <c r="F5009">
        <v>0</v>
      </c>
      <c r="G5009">
        <v>22201603</v>
      </c>
      <c r="H5009">
        <v>0</v>
      </c>
      <c r="I5009">
        <v>0</v>
      </c>
      <c r="J5009">
        <v>0</v>
      </c>
      <c r="K5009">
        <v>135.125</v>
      </c>
      <c r="L5009" t="s">
        <v>19</v>
      </c>
      <c r="M5009" s="2">
        <v>2999991605.375</v>
      </c>
      <c r="N5009" s="2" t="str">
        <f>VLOOKUP(Tabla1[[#This Row],[nemo]],'Nemos y clasificaciones'!$A$2:$B$5000,2,FALSE)</f>
        <v>CFI</v>
      </c>
      <c r="O5009" s="2" t="str">
        <f>VLOOKUP(Tabla1[[#This Row],[nemo]],'Nemos y clasificaciones'!$A$1:$C$3000,3,FALSE)</f>
        <v>CFI</v>
      </c>
      <c r="P5009" s="2"/>
      <c r="Q5009" s="2"/>
    </row>
    <row r="5010" spans="1:17" x14ac:dyDescent="0.25">
      <c r="A5010" t="s">
        <v>8258</v>
      </c>
      <c r="B5010" s="1">
        <v>43222</v>
      </c>
      <c r="C5010" s="1">
        <v>43228</v>
      </c>
      <c r="D5010" t="s">
        <v>14</v>
      </c>
      <c r="E5010" t="s">
        <v>8259</v>
      </c>
      <c r="F5010">
        <v>0</v>
      </c>
      <c r="G5010">
        <v>22201603</v>
      </c>
      <c r="H5010">
        <v>0</v>
      </c>
      <c r="I5010">
        <v>0</v>
      </c>
      <c r="J5010">
        <v>0</v>
      </c>
      <c r="K5010">
        <v>67.563000000000002</v>
      </c>
      <c r="L5010" t="s">
        <v>54</v>
      </c>
      <c r="M5010" s="2">
        <v>1500006903.4890001</v>
      </c>
      <c r="N5010" s="2" t="str">
        <f>VLOOKUP(Tabla1[[#This Row],[nemo]],'Nemos y clasificaciones'!$A$2:$B$5000,2,FALSE)</f>
        <v>CFI</v>
      </c>
      <c r="O5010" s="2" t="str">
        <f>VLOOKUP(Tabla1[[#This Row],[nemo]],'Nemos y clasificaciones'!$A$1:$C$3000,3,FALSE)</f>
        <v>CFI</v>
      </c>
      <c r="P5010" s="2"/>
      <c r="Q5010" s="2"/>
    </row>
    <row r="5011" spans="1:17" x14ac:dyDescent="0.25">
      <c r="A5011" t="s">
        <v>3293</v>
      </c>
      <c r="B5011" s="1">
        <v>44125</v>
      </c>
      <c r="C5011" s="1">
        <v>44131</v>
      </c>
      <c r="D5011" t="s">
        <v>14</v>
      </c>
      <c r="E5011" t="s">
        <v>831</v>
      </c>
      <c r="F5011">
        <v>0</v>
      </c>
      <c r="G5011">
        <v>10000000</v>
      </c>
      <c r="H5011">
        <v>0</v>
      </c>
      <c r="I5011">
        <v>0</v>
      </c>
      <c r="J5011">
        <v>0</v>
      </c>
      <c r="K5011">
        <v>16</v>
      </c>
      <c r="L5011" t="s">
        <v>54</v>
      </c>
      <c r="M5011" s="2">
        <v>160000000</v>
      </c>
      <c r="N5011" s="2" t="str">
        <f>VLOOKUP(Tabla1[[#This Row],[nemo]],'Nemos y clasificaciones'!$A$2:$B$5000,2,FALSE)</f>
        <v>CFI</v>
      </c>
      <c r="O5011" s="2" t="str">
        <f>VLOOKUP(Tabla1[[#This Row],[nemo]],'Nemos y clasificaciones'!$A$1:$C$3000,3,FALSE)</f>
        <v>CFI</v>
      </c>
      <c r="P5011" s="2"/>
      <c r="Q5011" s="2"/>
    </row>
    <row r="5012" spans="1:17" x14ac:dyDescent="0.25">
      <c r="A5012" t="s">
        <v>830</v>
      </c>
      <c r="B5012" s="1">
        <v>44385</v>
      </c>
      <c r="C5012" s="1">
        <v>44391</v>
      </c>
      <c r="D5012" t="s">
        <v>14</v>
      </c>
      <c r="E5012" t="s">
        <v>831</v>
      </c>
      <c r="F5012">
        <v>0</v>
      </c>
      <c r="G5012">
        <v>10000000</v>
      </c>
      <c r="H5012">
        <v>0</v>
      </c>
      <c r="I5012">
        <v>0</v>
      </c>
      <c r="J5012">
        <v>0</v>
      </c>
      <c r="K5012">
        <v>15.874000000000001</v>
      </c>
      <c r="L5012" t="s">
        <v>54</v>
      </c>
      <c r="M5012" s="2">
        <v>158740000</v>
      </c>
      <c r="N5012" s="2" t="str">
        <f>VLOOKUP(Tabla1[[#This Row],[nemo]],'Nemos y clasificaciones'!$A$2:$B$5000,2,FALSE)</f>
        <v>CFI</v>
      </c>
      <c r="O5012" s="2" t="str">
        <f>VLOOKUP(Tabla1[[#This Row],[nemo]],'Nemos y clasificaciones'!$A$1:$C$3000,3,FALSE)</f>
        <v>CFI</v>
      </c>
      <c r="P5012" s="2"/>
      <c r="Q5012" s="2"/>
    </row>
    <row r="5013" spans="1:17" x14ac:dyDescent="0.25">
      <c r="A5013" t="s">
        <v>3669</v>
      </c>
      <c r="B5013" s="1">
        <v>44025</v>
      </c>
      <c r="C5013" s="1">
        <v>44032</v>
      </c>
      <c r="D5013" t="s">
        <v>14</v>
      </c>
      <c r="E5013" t="s">
        <v>831</v>
      </c>
      <c r="F5013">
        <v>0</v>
      </c>
      <c r="G5013">
        <v>10000000</v>
      </c>
      <c r="H5013">
        <v>0</v>
      </c>
      <c r="I5013">
        <v>0</v>
      </c>
      <c r="J5013">
        <v>0</v>
      </c>
      <c r="K5013">
        <v>15.3</v>
      </c>
      <c r="L5013" t="s">
        <v>54</v>
      </c>
      <c r="M5013" s="2">
        <v>153000000</v>
      </c>
      <c r="N5013" s="2" t="str">
        <f>VLOOKUP(Tabla1[[#This Row],[nemo]],'Nemos y clasificaciones'!$A$2:$B$5000,2,FALSE)</f>
        <v>CFI</v>
      </c>
      <c r="O5013" s="2" t="str">
        <f>VLOOKUP(Tabla1[[#This Row],[nemo]],'Nemos y clasificaciones'!$A$1:$C$3000,3,FALSE)</f>
        <v>CFI</v>
      </c>
      <c r="P5013" s="2"/>
      <c r="Q5013" s="2"/>
    </row>
    <row r="5014" spans="1:17" x14ac:dyDescent="0.25">
      <c r="A5014" t="s">
        <v>2228</v>
      </c>
      <c r="B5014" s="1">
        <v>44293</v>
      </c>
      <c r="C5014" s="1">
        <v>44299</v>
      </c>
      <c r="D5014" t="s">
        <v>14</v>
      </c>
      <c r="E5014" t="s">
        <v>831</v>
      </c>
      <c r="F5014">
        <v>0</v>
      </c>
      <c r="G5014">
        <v>6460568</v>
      </c>
      <c r="H5014">
        <v>0</v>
      </c>
      <c r="I5014">
        <v>0</v>
      </c>
      <c r="J5014">
        <v>0</v>
      </c>
      <c r="K5014">
        <v>15.897</v>
      </c>
      <c r="L5014" t="s">
        <v>54</v>
      </c>
      <c r="M5014" s="2">
        <v>102703649.49600001</v>
      </c>
      <c r="N5014" s="2" t="str">
        <f>VLOOKUP(Tabla1[[#This Row],[nemo]],'Nemos y clasificaciones'!$A$2:$B$5000,2,FALSE)</f>
        <v>CFI</v>
      </c>
      <c r="O5014" s="2" t="str">
        <f>VLOOKUP(Tabla1[[#This Row],[nemo]],'Nemos y clasificaciones'!$A$1:$C$3000,3,FALSE)</f>
        <v>CFI</v>
      </c>
      <c r="P5014" s="2"/>
      <c r="Q5014" s="2"/>
    </row>
    <row r="5015" spans="1:17" x14ac:dyDescent="0.25">
      <c r="A5015" t="s">
        <v>4644</v>
      </c>
      <c r="B5015" s="1">
        <v>43924</v>
      </c>
      <c r="C5015" s="1">
        <v>43930</v>
      </c>
      <c r="D5015" t="s">
        <v>14</v>
      </c>
      <c r="E5015" t="s">
        <v>831</v>
      </c>
      <c r="F5015">
        <v>0</v>
      </c>
      <c r="G5015">
        <v>10000000</v>
      </c>
      <c r="H5015">
        <v>0</v>
      </c>
      <c r="I5015">
        <v>0</v>
      </c>
      <c r="J5015">
        <v>0</v>
      </c>
      <c r="K5015">
        <v>8.33</v>
      </c>
      <c r="L5015" t="s">
        <v>16</v>
      </c>
      <c r="M5015" s="2">
        <v>83300000</v>
      </c>
      <c r="N5015" s="2" t="str">
        <f>VLOOKUP(Tabla1[[#This Row],[nemo]],'Nemos y clasificaciones'!$A$2:$B$5000,2,FALSE)</f>
        <v>CFI</v>
      </c>
      <c r="O5015" s="2" t="str">
        <f>VLOOKUP(Tabla1[[#This Row],[nemo]],'Nemos y clasificaciones'!$A$1:$C$3000,3,FALSE)</f>
        <v>CFI</v>
      </c>
      <c r="P5015" s="2"/>
      <c r="Q5015" s="2"/>
    </row>
    <row r="5016" spans="1:17" x14ac:dyDescent="0.25">
      <c r="A5016" t="s">
        <v>7387</v>
      </c>
      <c r="B5016" s="1">
        <v>43384</v>
      </c>
      <c r="C5016" s="1">
        <v>43391</v>
      </c>
      <c r="D5016" t="s">
        <v>14</v>
      </c>
      <c r="E5016" t="s">
        <v>7388</v>
      </c>
      <c r="F5016">
        <v>0</v>
      </c>
      <c r="G5016">
        <v>122500</v>
      </c>
      <c r="H5016">
        <v>0</v>
      </c>
      <c r="I5016">
        <v>0</v>
      </c>
      <c r="J5016">
        <v>0</v>
      </c>
      <c r="K5016">
        <v>19603.873</v>
      </c>
      <c r="L5016" t="s">
        <v>19</v>
      </c>
      <c r="M5016" s="2">
        <v>2401474442.5</v>
      </c>
      <c r="N5016" s="2" t="str">
        <f>VLOOKUP(Tabla1[[#This Row],[nemo]],'Nemos y clasificaciones'!$A$2:$B$5000,2,FALSE)</f>
        <v>CFI</v>
      </c>
      <c r="O5016" s="2" t="str">
        <f>VLOOKUP(Tabla1[[#This Row],[nemo]],'Nemos y clasificaciones'!$A$1:$C$3000,3,FALSE)</f>
        <v>CFI</v>
      </c>
      <c r="P5016" s="2"/>
      <c r="Q5016" s="2"/>
    </row>
    <row r="5017" spans="1:17" x14ac:dyDescent="0.25">
      <c r="A5017" t="s">
        <v>7383</v>
      </c>
      <c r="B5017" s="1">
        <v>43384</v>
      </c>
      <c r="C5017" s="1">
        <v>43391</v>
      </c>
      <c r="D5017" t="s">
        <v>14</v>
      </c>
      <c r="E5017" t="s">
        <v>7384</v>
      </c>
      <c r="F5017">
        <v>0</v>
      </c>
      <c r="G5017">
        <v>3000</v>
      </c>
      <c r="H5017">
        <v>0</v>
      </c>
      <c r="I5017">
        <v>0</v>
      </c>
      <c r="J5017">
        <v>0</v>
      </c>
      <c r="K5017">
        <v>161062.76300000001</v>
      </c>
      <c r="L5017" t="s">
        <v>19</v>
      </c>
      <c r="M5017" s="2">
        <v>483188289</v>
      </c>
      <c r="N5017" s="2" t="str">
        <f>VLOOKUP(Tabla1[[#This Row],[nemo]],'Nemos y clasificaciones'!$A$2:$B$5000,2,FALSE)</f>
        <v>CFI</v>
      </c>
      <c r="O5017" s="2" t="str">
        <f>VLOOKUP(Tabla1[[#This Row],[nemo]],'Nemos y clasificaciones'!$A$1:$C$3000,3,FALSE)</f>
        <v>CFI</v>
      </c>
      <c r="P5017" s="2"/>
      <c r="Q5017" s="2"/>
    </row>
    <row r="5018" spans="1:17" x14ac:dyDescent="0.25">
      <c r="A5018" t="s">
        <v>7386</v>
      </c>
      <c r="B5018" s="1">
        <v>43384</v>
      </c>
      <c r="C5018" s="1">
        <v>43391</v>
      </c>
      <c r="D5018" t="s">
        <v>14</v>
      </c>
      <c r="E5018" t="s">
        <v>5507</v>
      </c>
      <c r="F5018">
        <v>0</v>
      </c>
      <c r="G5018">
        <v>113500</v>
      </c>
      <c r="H5018">
        <v>0</v>
      </c>
      <c r="I5018">
        <v>0</v>
      </c>
      <c r="J5018">
        <v>0</v>
      </c>
      <c r="K5018">
        <v>32701.617999999999</v>
      </c>
      <c r="L5018" t="s">
        <v>19</v>
      </c>
      <c r="M5018" s="2">
        <v>3711633643</v>
      </c>
      <c r="N5018" s="2" t="str">
        <f>VLOOKUP(Tabla1[[#This Row],[nemo]],'Nemos y clasificaciones'!$A$2:$B$5000,2,FALSE)</f>
        <v>CFI</v>
      </c>
      <c r="O5018" s="2" t="str">
        <f>VLOOKUP(Tabla1[[#This Row],[nemo]],'Nemos y clasificaciones'!$A$1:$C$3000,3,FALSE)</f>
        <v>CFI</v>
      </c>
      <c r="P5018" s="2"/>
      <c r="Q5018" s="2"/>
    </row>
    <row r="5019" spans="1:17" x14ac:dyDescent="0.25">
      <c r="A5019" t="s">
        <v>5506</v>
      </c>
      <c r="B5019" s="1">
        <v>43753</v>
      </c>
      <c r="C5019" s="1">
        <v>43759</v>
      </c>
      <c r="D5019" t="s">
        <v>14</v>
      </c>
      <c r="E5019" t="s">
        <v>5507</v>
      </c>
      <c r="F5019">
        <v>0</v>
      </c>
      <c r="G5019">
        <v>113500</v>
      </c>
      <c r="H5019">
        <v>0</v>
      </c>
      <c r="I5019">
        <v>0</v>
      </c>
      <c r="J5019">
        <v>0</v>
      </c>
      <c r="K5019">
        <v>1311.1610000000001</v>
      </c>
      <c r="L5019" t="s">
        <v>19</v>
      </c>
      <c r="M5019" s="2">
        <v>148816773.5</v>
      </c>
      <c r="N5019" s="2" t="str">
        <f>VLOOKUP(Tabla1[[#This Row],[nemo]],'Nemos y clasificaciones'!$A$2:$B$5000,2,FALSE)</f>
        <v>CFI</v>
      </c>
      <c r="O5019" s="2" t="str">
        <f>VLOOKUP(Tabla1[[#This Row],[nemo]],'Nemos y clasificaciones'!$A$1:$C$3000,3,FALSE)</f>
        <v>CFI</v>
      </c>
      <c r="P5019" s="2"/>
      <c r="Q5019" s="2"/>
    </row>
    <row r="5020" spans="1:17" x14ac:dyDescent="0.25">
      <c r="A5020" t="s">
        <v>7385</v>
      </c>
      <c r="B5020" s="1">
        <v>43384</v>
      </c>
      <c r="C5020" s="1">
        <v>43391</v>
      </c>
      <c r="D5020" t="s">
        <v>14</v>
      </c>
      <c r="E5020" t="s">
        <v>5505</v>
      </c>
      <c r="F5020">
        <v>0</v>
      </c>
      <c r="G5020">
        <v>3000</v>
      </c>
      <c r="H5020">
        <v>0</v>
      </c>
      <c r="I5020">
        <v>0</v>
      </c>
      <c r="J5020">
        <v>0</v>
      </c>
      <c r="K5020">
        <v>461185.15899999999</v>
      </c>
      <c r="L5020" t="s">
        <v>19</v>
      </c>
      <c r="M5020" s="2">
        <v>1383555477</v>
      </c>
      <c r="N5020" s="2" t="str">
        <f>VLOOKUP(Tabla1[[#This Row],[nemo]],'Nemos y clasificaciones'!$A$2:$B$5000,2,FALSE)</f>
        <v>CFI</v>
      </c>
      <c r="O5020" s="2" t="str">
        <f>VLOOKUP(Tabla1[[#This Row],[nemo]],'Nemos y clasificaciones'!$A$1:$C$3000,3,FALSE)</f>
        <v>CFI</v>
      </c>
      <c r="P5020" s="2"/>
      <c r="Q5020" s="2"/>
    </row>
    <row r="5021" spans="1:17" x14ac:dyDescent="0.25">
      <c r="A5021" t="s">
        <v>5504</v>
      </c>
      <c r="B5021" s="1">
        <v>43753</v>
      </c>
      <c r="C5021" s="1">
        <v>43759</v>
      </c>
      <c r="D5021" t="s">
        <v>14</v>
      </c>
      <c r="E5021" t="s">
        <v>5505</v>
      </c>
      <c r="F5021">
        <v>0</v>
      </c>
      <c r="G5021">
        <v>3000</v>
      </c>
      <c r="H5021">
        <v>0</v>
      </c>
      <c r="I5021">
        <v>0</v>
      </c>
      <c r="J5021">
        <v>0</v>
      </c>
      <c r="K5021">
        <v>61430.527999999998</v>
      </c>
      <c r="L5021" t="s">
        <v>19</v>
      </c>
      <c r="M5021" s="2">
        <v>184291584</v>
      </c>
      <c r="N5021" s="2" t="str">
        <f>VLOOKUP(Tabla1[[#This Row],[nemo]],'Nemos y clasificaciones'!$A$2:$B$5000,2,FALSE)</f>
        <v>CFI</v>
      </c>
      <c r="O5021" s="2" t="str">
        <f>VLOOKUP(Tabla1[[#This Row],[nemo]],'Nemos y clasificaciones'!$A$1:$C$3000,3,FALSE)</f>
        <v>CFI</v>
      </c>
      <c r="P5021" s="2"/>
      <c r="Q5021" s="2"/>
    </row>
    <row r="5022" spans="1:17" x14ac:dyDescent="0.25">
      <c r="A5022" t="s">
        <v>915</v>
      </c>
      <c r="B5022" s="1">
        <v>44378</v>
      </c>
      <c r="C5022" s="1">
        <v>44384</v>
      </c>
      <c r="D5022" t="s">
        <v>21</v>
      </c>
      <c r="E5022" t="s">
        <v>916</v>
      </c>
      <c r="F5022">
        <v>0</v>
      </c>
      <c r="G5022">
        <v>10000000</v>
      </c>
      <c r="H5022">
        <v>0</v>
      </c>
      <c r="I5022">
        <v>0</v>
      </c>
      <c r="J5022">
        <v>0</v>
      </c>
      <c r="K5022">
        <v>1.1459999999999999</v>
      </c>
      <c r="L5022" t="s">
        <v>16</v>
      </c>
      <c r="M5022" s="2">
        <v>11460000</v>
      </c>
      <c r="N5022" s="2" t="str">
        <f>VLOOKUP(Tabla1[[#This Row],[nemo]],'Nemos y clasificaciones'!$A$2:$B$5000,2,FALSE)</f>
        <v>CFI</v>
      </c>
      <c r="O5022" s="2" t="str">
        <f>VLOOKUP(Tabla1[[#This Row],[nemo]],'Nemos y clasificaciones'!$A$1:$C$3000,3,FALSE)</f>
        <v>CFI</v>
      </c>
      <c r="P5022" s="2"/>
      <c r="Q5022" s="2"/>
    </row>
    <row r="5023" spans="1:17" x14ac:dyDescent="0.25">
      <c r="A5023" t="s">
        <v>2249</v>
      </c>
      <c r="B5023" s="1">
        <v>44292</v>
      </c>
      <c r="C5023" s="1">
        <v>44298</v>
      </c>
      <c r="D5023" t="s">
        <v>21</v>
      </c>
      <c r="E5023" t="s">
        <v>916</v>
      </c>
      <c r="F5023">
        <v>0</v>
      </c>
      <c r="G5023">
        <v>10000000</v>
      </c>
      <c r="H5023">
        <v>0</v>
      </c>
      <c r="I5023">
        <v>0</v>
      </c>
      <c r="J5023">
        <v>0</v>
      </c>
      <c r="K5023">
        <v>1.127</v>
      </c>
      <c r="L5023" t="s">
        <v>16</v>
      </c>
      <c r="M5023" s="2">
        <v>11270000</v>
      </c>
      <c r="N5023" s="2" t="str">
        <f>VLOOKUP(Tabla1[[#This Row],[nemo]],'Nemos y clasificaciones'!$A$2:$B$5000,2,FALSE)</f>
        <v>CFI</v>
      </c>
      <c r="O5023" s="2" t="str">
        <f>VLOOKUP(Tabla1[[#This Row],[nemo]],'Nemos y clasificaciones'!$A$1:$C$3000,3,FALSE)</f>
        <v>CFI</v>
      </c>
      <c r="P5023" s="2"/>
      <c r="Q5023" s="2"/>
    </row>
    <row r="5024" spans="1:17" x14ac:dyDescent="0.25">
      <c r="A5024" t="s">
        <v>4636</v>
      </c>
      <c r="B5024" s="1">
        <v>43930</v>
      </c>
      <c r="C5024" s="1">
        <v>43938</v>
      </c>
      <c r="D5024" t="s">
        <v>21</v>
      </c>
      <c r="E5024" t="s">
        <v>916</v>
      </c>
      <c r="F5024">
        <v>0</v>
      </c>
      <c r="G5024">
        <v>10000000</v>
      </c>
      <c r="H5024">
        <v>0</v>
      </c>
      <c r="I5024">
        <v>0</v>
      </c>
      <c r="J5024">
        <v>0</v>
      </c>
      <c r="K5024">
        <v>1.1000000000000001</v>
      </c>
      <c r="L5024" t="s">
        <v>16</v>
      </c>
      <c r="M5024" s="2">
        <v>11000000</v>
      </c>
      <c r="N5024" s="2" t="str">
        <f>VLOOKUP(Tabla1[[#This Row],[nemo]],'Nemos y clasificaciones'!$A$2:$B$5000,2,FALSE)</f>
        <v>CFI</v>
      </c>
      <c r="O5024" s="2" t="str">
        <f>VLOOKUP(Tabla1[[#This Row],[nemo]],'Nemos y clasificaciones'!$A$1:$C$3000,3,FALSE)</f>
        <v>CFI</v>
      </c>
      <c r="P5024" s="2"/>
      <c r="Q5024" s="2"/>
    </row>
    <row r="5025" spans="1:17" x14ac:dyDescent="0.25">
      <c r="A5025" t="s">
        <v>9504</v>
      </c>
      <c r="B5025" s="1">
        <v>42873</v>
      </c>
      <c r="C5025" s="1">
        <v>42879</v>
      </c>
      <c r="D5025" t="s">
        <v>14</v>
      </c>
      <c r="E5025" t="s">
        <v>1709</v>
      </c>
      <c r="F5025">
        <v>0</v>
      </c>
      <c r="G5025">
        <v>11000000</v>
      </c>
      <c r="H5025">
        <v>0</v>
      </c>
      <c r="I5025">
        <v>0</v>
      </c>
      <c r="J5025">
        <v>0</v>
      </c>
      <c r="K5025">
        <v>1.657</v>
      </c>
      <c r="L5025" t="s">
        <v>16</v>
      </c>
      <c r="M5025" s="2">
        <v>18227000</v>
      </c>
      <c r="N5025" s="2" t="str">
        <f>VLOOKUP(Tabla1[[#This Row],[nemo]],'Nemos y clasificaciones'!$A$2:$B$5000,2,FALSE)</f>
        <v>SOCIEDAD AGRICOLA LA ROSA SOFRUCO S.A.</v>
      </c>
      <c r="O5025" s="2" t="str">
        <f>VLOOKUP(Tabla1[[#This Row],[nemo]],'Nemos y clasificaciones'!$A$1:$C$3000,3,FALSE)</f>
        <v>Otros</v>
      </c>
      <c r="P5025" s="2"/>
      <c r="Q5025" s="2"/>
    </row>
    <row r="5026" spans="1:17" x14ac:dyDescent="0.25">
      <c r="A5026" t="s">
        <v>2699</v>
      </c>
      <c r="B5026" s="1">
        <v>44202</v>
      </c>
      <c r="C5026" s="1">
        <v>44208</v>
      </c>
      <c r="D5026" t="s">
        <v>21</v>
      </c>
      <c r="E5026" t="s">
        <v>916</v>
      </c>
      <c r="F5026">
        <v>0</v>
      </c>
      <c r="G5026">
        <v>115587</v>
      </c>
      <c r="H5026">
        <v>0</v>
      </c>
      <c r="I5026">
        <v>0</v>
      </c>
      <c r="J5026">
        <v>0</v>
      </c>
      <c r="K5026">
        <v>1.0669999999999999</v>
      </c>
      <c r="L5026" t="s">
        <v>16</v>
      </c>
      <c r="M5026" s="2">
        <v>123331.329</v>
      </c>
      <c r="N5026" s="2" t="str">
        <f>VLOOKUP(Tabla1[[#This Row],[nemo]],'Nemos y clasificaciones'!$A$2:$B$5000,2,FALSE)</f>
        <v>CFI</v>
      </c>
      <c r="O5026" s="2" t="str">
        <f>VLOOKUP(Tabla1[[#This Row],[nemo]],'Nemos y clasificaciones'!$A$1:$C$3000,3,FALSE)</f>
        <v>CFI</v>
      </c>
      <c r="P5026" s="2"/>
      <c r="Q5026" s="2"/>
    </row>
    <row r="5027" spans="1:17" x14ac:dyDescent="0.25">
      <c r="A5027" t="s">
        <v>3625</v>
      </c>
      <c r="B5027" s="1">
        <v>44036</v>
      </c>
      <c r="C5027" s="1">
        <v>44042</v>
      </c>
      <c r="D5027" t="s">
        <v>21</v>
      </c>
      <c r="E5027" t="s">
        <v>916</v>
      </c>
      <c r="F5027">
        <v>0</v>
      </c>
      <c r="G5027">
        <v>4890</v>
      </c>
      <c r="H5027">
        <v>0</v>
      </c>
      <c r="I5027">
        <v>0</v>
      </c>
      <c r="J5027">
        <v>0</v>
      </c>
      <c r="K5027">
        <v>1.1379999999999999</v>
      </c>
      <c r="L5027" t="s">
        <v>16</v>
      </c>
      <c r="M5027" s="4">
        <v>5564.82</v>
      </c>
      <c r="N5027" s="2" t="str">
        <f>VLOOKUP(Tabla1[[#This Row],[nemo]],'Nemos y clasificaciones'!$A$2:$B$5000,2,FALSE)</f>
        <v>CFI</v>
      </c>
      <c r="O5027" s="4" t="str">
        <f>VLOOKUP(Tabla1[[#This Row],[nemo]],'Nemos y clasificaciones'!$A$1:$C$3000,3,FALSE)</f>
        <v>CFI</v>
      </c>
      <c r="P5027" s="4"/>
      <c r="Q5027" s="4"/>
    </row>
    <row r="5028" spans="1:17" x14ac:dyDescent="0.25">
      <c r="A5028" t="s">
        <v>3344</v>
      </c>
      <c r="B5028" s="1">
        <v>44106</v>
      </c>
      <c r="C5028" s="1">
        <v>44112</v>
      </c>
      <c r="D5028" t="s">
        <v>21</v>
      </c>
      <c r="E5028" t="s">
        <v>916</v>
      </c>
      <c r="F5028">
        <v>0</v>
      </c>
      <c r="G5028">
        <v>4890</v>
      </c>
      <c r="H5028">
        <v>0</v>
      </c>
      <c r="I5028">
        <v>0</v>
      </c>
      <c r="J5028">
        <v>0</v>
      </c>
      <c r="K5028">
        <v>1.1319999999999999</v>
      </c>
      <c r="L5028" t="s">
        <v>16</v>
      </c>
      <c r="M5028" s="4">
        <v>5535.48</v>
      </c>
      <c r="N5028" s="2" t="str">
        <f>VLOOKUP(Tabla1[[#This Row],[nemo]],'Nemos y clasificaciones'!$A$2:$B$5000,2,FALSE)</f>
        <v>CFI</v>
      </c>
      <c r="O5028" s="4" t="str">
        <f>VLOOKUP(Tabla1[[#This Row],[nemo]],'Nemos y clasificaciones'!$A$1:$C$3000,3,FALSE)</f>
        <v>CFI</v>
      </c>
      <c r="P5028" s="4"/>
      <c r="Q5028" s="4"/>
    </row>
    <row r="5029" spans="1:17" x14ac:dyDescent="0.25">
      <c r="A5029" t="s">
        <v>4635</v>
      </c>
      <c r="B5029" s="1">
        <v>43930</v>
      </c>
      <c r="C5029" s="1">
        <v>43938</v>
      </c>
      <c r="D5029" t="s">
        <v>21</v>
      </c>
      <c r="E5029" t="s">
        <v>3346</v>
      </c>
      <c r="F5029">
        <v>0</v>
      </c>
      <c r="G5029">
        <v>10000000</v>
      </c>
      <c r="H5029">
        <v>0</v>
      </c>
      <c r="I5029">
        <v>0</v>
      </c>
      <c r="J5029">
        <v>0</v>
      </c>
      <c r="K5029">
        <v>1.103</v>
      </c>
      <c r="L5029" t="s">
        <v>16</v>
      </c>
      <c r="M5029" s="2">
        <v>11030000</v>
      </c>
      <c r="N5029" s="2" t="str">
        <f>VLOOKUP(Tabla1[[#This Row],[nemo]],'Nemos y clasificaciones'!$A$2:$B$5000,2,FALSE)</f>
        <v>CFI</v>
      </c>
      <c r="O5029" s="2" t="str">
        <f>VLOOKUP(Tabla1[[#This Row],[nemo]],'Nemos y clasificaciones'!$A$1:$C$3000,3,FALSE)</f>
        <v>CFI</v>
      </c>
      <c r="P5029" s="2"/>
      <c r="Q5029" s="2"/>
    </row>
    <row r="5030" spans="1:17" x14ac:dyDescent="0.25">
      <c r="A5030" t="s">
        <v>3626</v>
      </c>
      <c r="B5030" s="1">
        <v>44037</v>
      </c>
      <c r="C5030" s="1">
        <v>44042</v>
      </c>
      <c r="D5030" t="s">
        <v>21</v>
      </c>
      <c r="E5030" t="s">
        <v>3346</v>
      </c>
      <c r="F5030">
        <v>0</v>
      </c>
      <c r="G5030">
        <v>50000</v>
      </c>
      <c r="H5030">
        <v>0</v>
      </c>
      <c r="I5030">
        <v>0</v>
      </c>
      <c r="J5030">
        <v>0</v>
      </c>
      <c r="K5030">
        <v>1.1439999999999999</v>
      </c>
      <c r="L5030" t="s">
        <v>16</v>
      </c>
      <c r="M5030" s="3">
        <v>57200</v>
      </c>
      <c r="N5030" s="2" t="str">
        <f>VLOOKUP(Tabla1[[#This Row],[nemo]],'Nemos y clasificaciones'!$A$2:$B$5000,2,FALSE)</f>
        <v>CFI</v>
      </c>
      <c r="O5030" s="3" t="str">
        <f>VLOOKUP(Tabla1[[#This Row],[nemo]],'Nemos y clasificaciones'!$A$1:$C$3000,3,FALSE)</f>
        <v>CFI</v>
      </c>
      <c r="P5030" s="3"/>
      <c r="Q5030" s="3"/>
    </row>
    <row r="5031" spans="1:17" x14ac:dyDescent="0.25">
      <c r="A5031" t="s">
        <v>3345</v>
      </c>
      <c r="B5031" s="1">
        <v>44106</v>
      </c>
      <c r="C5031" s="1">
        <v>44112</v>
      </c>
      <c r="D5031" t="s">
        <v>21</v>
      </c>
      <c r="E5031" t="s">
        <v>3346</v>
      </c>
      <c r="F5031">
        <v>0</v>
      </c>
      <c r="G5031">
        <v>50000</v>
      </c>
      <c r="H5031">
        <v>0</v>
      </c>
      <c r="I5031">
        <v>0</v>
      </c>
      <c r="J5031">
        <v>0</v>
      </c>
      <c r="K5031">
        <v>1.1399999999999999</v>
      </c>
      <c r="L5031" t="s">
        <v>16</v>
      </c>
      <c r="M5031" s="3">
        <v>57000</v>
      </c>
      <c r="N5031" s="2" t="str">
        <f>VLOOKUP(Tabla1[[#This Row],[nemo]],'Nemos y clasificaciones'!$A$2:$B$5000,2,FALSE)</f>
        <v>CFI</v>
      </c>
      <c r="O5031" s="3" t="str">
        <f>VLOOKUP(Tabla1[[#This Row],[nemo]],'Nemos y clasificaciones'!$A$1:$C$3000,3,FALSE)</f>
        <v>CFI</v>
      </c>
      <c r="P5031" s="3"/>
      <c r="Q5031" s="3"/>
    </row>
    <row r="5032" spans="1:17" x14ac:dyDescent="0.25">
      <c r="A5032" t="s">
        <v>917</v>
      </c>
      <c r="B5032" s="1">
        <v>44378</v>
      </c>
      <c r="C5032" s="1">
        <v>44384</v>
      </c>
      <c r="D5032" t="s">
        <v>21</v>
      </c>
      <c r="E5032" t="s">
        <v>918</v>
      </c>
      <c r="F5032">
        <v>0</v>
      </c>
      <c r="G5032">
        <v>10000000</v>
      </c>
      <c r="H5032">
        <v>0</v>
      </c>
      <c r="I5032">
        <v>0</v>
      </c>
      <c r="J5032">
        <v>0</v>
      </c>
      <c r="K5032">
        <v>1.161</v>
      </c>
      <c r="L5032" t="s">
        <v>16</v>
      </c>
      <c r="M5032" s="2">
        <v>11610000</v>
      </c>
      <c r="N5032" s="2" t="str">
        <f>VLOOKUP(Tabla1[[#This Row],[nemo]],'Nemos y clasificaciones'!$A$2:$B$5000,2,FALSE)</f>
        <v>CFI</v>
      </c>
      <c r="O5032" s="2" t="str">
        <f>VLOOKUP(Tabla1[[#This Row],[nemo]],'Nemos y clasificaciones'!$A$1:$C$3000,3,FALSE)</f>
        <v>CFI</v>
      </c>
      <c r="P5032" s="2"/>
      <c r="Q5032" s="2"/>
    </row>
    <row r="5033" spans="1:17" x14ac:dyDescent="0.25">
      <c r="A5033" t="s">
        <v>2247</v>
      </c>
      <c r="B5033" s="1">
        <v>44292</v>
      </c>
      <c r="C5033" s="1">
        <v>44298</v>
      </c>
      <c r="D5033" t="s">
        <v>21</v>
      </c>
      <c r="E5033" t="s">
        <v>918</v>
      </c>
      <c r="F5033">
        <v>0</v>
      </c>
      <c r="G5033">
        <v>10000000</v>
      </c>
      <c r="H5033">
        <v>0</v>
      </c>
      <c r="I5033">
        <v>0</v>
      </c>
      <c r="J5033">
        <v>0</v>
      </c>
      <c r="K5033">
        <v>1.1399999999999999</v>
      </c>
      <c r="L5033" t="s">
        <v>16</v>
      </c>
      <c r="M5033" s="2">
        <v>11400000</v>
      </c>
      <c r="N5033" s="2" t="str">
        <f>VLOOKUP(Tabla1[[#This Row],[nemo]],'Nemos y clasificaciones'!$A$2:$B$5000,2,FALSE)</f>
        <v>CFI</v>
      </c>
      <c r="O5033" s="2" t="str">
        <f>VLOOKUP(Tabla1[[#This Row],[nemo]],'Nemos y clasificaciones'!$A$1:$C$3000,3,FALSE)</f>
        <v>CFI</v>
      </c>
      <c r="P5033" s="2"/>
      <c r="Q5033" s="2"/>
    </row>
    <row r="5034" spans="1:17" x14ac:dyDescent="0.25">
      <c r="A5034" t="s">
        <v>4634</v>
      </c>
      <c r="B5034" s="1">
        <v>43930</v>
      </c>
      <c r="C5034" s="1">
        <v>43938</v>
      </c>
      <c r="D5034" t="s">
        <v>21</v>
      </c>
      <c r="E5034" t="s">
        <v>918</v>
      </c>
      <c r="F5034">
        <v>0</v>
      </c>
      <c r="G5034">
        <v>10000000</v>
      </c>
      <c r="H5034">
        <v>0</v>
      </c>
      <c r="I5034">
        <v>0</v>
      </c>
      <c r="J5034">
        <v>0</v>
      </c>
      <c r="K5034">
        <v>1.1020000000000001</v>
      </c>
      <c r="L5034" t="s">
        <v>16</v>
      </c>
      <c r="M5034" s="2">
        <v>11020000</v>
      </c>
      <c r="N5034" s="2" t="str">
        <f>VLOOKUP(Tabla1[[#This Row],[nemo]],'Nemos y clasificaciones'!$A$2:$B$5000,2,FALSE)</f>
        <v>CFI</v>
      </c>
      <c r="O5034" s="2" t="str">
        <f>VLOOKUP(Tabla1[[#This Row],[nemo]],'Nemos y clasificaciones'!$A$1:$C$3000,3,FALSE)</f>
        <v>CFI</v>
      </c>
      <c r="P5034" s="2"/>
      <c r="Q5034" s="2"/>
    </row>
    <row r="5035" spans="1:17" x14ac:dyDescent="0.25">
      <c r="A5035" t="s">
        <v>2700</v>
      </c>
      <c r="B5035" s="1">
        <v>44202</v>
      </c>
      <c r="C5035" s="1">
        <v>44208</v>
      </c>
      <c r="D5035" t="s">
        <v>21</v>
      </c>
      <c r="E5035" t="s">
        <v>918</v>
      </c>
      <c r="F5035">
        <v>0</v>
      </c>
      <c r="G5035">
        <v>124533</v>
      </c>
      <c r="H5035">
        <v>0</v>
      </c>
      <c r="I5035">
        <v>0</v>
      </c>
      <c r="J5035">
        <v>0</v>
      </c>
      <c r="K5035">
        <v>1.0760000000000001</v>
      </c>
      <c r="L5035" t="s">
        <v>16</v>
      </c>
      <c r="M5035" s="2">
        <v>133997.508</v>
      </c>
      <c r="N5035" s="2" t="str">
        <f>VLOOKUP(Tabla1[[#This Row],[nemo]],'Nemos y clasificaciones'!$A$2:$B$5000,2,FALSE)</f>
        <v>CFI</v>
      </c>
      <c r="O5035" s="2" t="str">
        <f>VLOOKUP(Tabla1[[#This Row],[nemo]],'Nemos y clasificaciones'!$A$1:$C$3000,3,FALSE)</f>
        <v>CFI</v>
      </c>
      <c r="P5035" s="2"/>
      <c r="Q5035" s="2"/>
    </row>
    <row r="5036" spans="1:17" x14ac:dyDescent="0.25">
      <c r="A5036" t="s">
        <v>3627</v>
      </c>
      <c r="B5036" s="1">
        <v>44037</v>
      </c>
      <c r="C5036" s="1">
        <v>44042</v>
      </c>
      <c r="D5036" t="s">
        <v>21</v>
      </c>
      <c r="E5036" t="s">
        <v>918</v>
      </c>
      <c r="F5036">
        <v>0</v>
      </c>
      <c r="G5036">
        <v>74500</v>
      </c>
      <c r="H5036">
        <v>0</v>
      </c>
      <c r="I5036">
        <v>0</v>
      </c>
      <c r="J5036">
        <v>0</v>
      </c>
      <c r="K5036">
        <v>1.143</v>
      </c>
      <c r="L5036" t="s">
        <v>16</v>
      </c>
      <c r="M5036" s="3">
        <v>85153.5</v>
      </c>
      <c r="N5036" s="2" t="str">
        <f>VLOOKUP(Tabla1[[#This Row],[nemo]],'Nemos y clasificaciones'!$A$2:$B$5000,2,FALSE)</f>
        <v>CFI</v>
      </c>
      <c r="O5036" s="3" t="str">
        <f>VLOOKUP(Tabla1[[#This Row],[nemo]],'Nemos y clasificaciones'!$A$1:$C$3000,3,FALSE)</f>
        <v>CFI</v>
      </c>
      <c r="P5036" s="3"/>
      <c r="Q5036" s="3"/>
    </row>
    <row r="5037" spans="1:17" x14ac:dyDescent="0.25">
      <c r="A5037" t="s">
        <v>3347</v>
      </c>
      <c r="B5037" s="1">
        <v>44106</v>
      </c>
      <c r="C5037" s="1">
        <v>44112</v>
      </c>
      <c r="D5037" t="s">
        <v>21</v>
      </c>
      <c r="E5037" t="s">
        <v>918</v>
      </c>
      <c r="F5037">
        <v>0</v>
      </c>
      <c r="G5037">
        <v>74500</v>
      </c>
      <c r="H5037">
        <v>0</v>
      </c>
      <c r="I5037">
        <v>0</v>
      </c>
      <c r="J5037">
        <v>0</v>
      </c>
      <c r="K5037">
        <v>1.139</v>
      </c>
      <c r="L5037" t="s">
        <v>16</v>
      </c>
      <c r="M5037" s="3">
        <v>84855.5</v>
      </c>
      <c r="N5037" s="2" t="str">
        <f>VLOOKUP(Tabla1[[#This Row],[nemo]],'Nemos y clasificaciones'!$A$2:$B$5000,2,FALSE)</f>
        <v>CFI</v>
      </c>
      <c r="O5037" s="3" t="str">
        <f>VLOOKUP(Tabla1[[#This Row],[nemo]],'Nemos y clasificaciones'!$A$1:$C$3000,3,FALSE)</f>
        <v>CFI</v>
      </c>
      <c r="P5037" s="3"/>
      <c r="Q5037" s="3"/>
    </row>
    <row r="5038" spans="1:17" x14ac:dyDescent="0.25">
      <c r="A5038" t="s">
        <v>919</v>
      </c>
      <c r="B5038" s="1">
        <v>44378</v>
      </c>
      <c r="C5038" s="1">
        <v>44384</v>
      </c>
      <c r="D5038" t="s">
        <v>21</v>
      </c>
      <c r="E5038" t="s">
        <v>920</v>
      </c>
      <c r="F5038">
        <v>0</v>
      </c>
      <c r="G5038">
        <v>10000000</v>
      </c>
      <c r="H5038">
        <v>0</v>
      </c>
      <c r="I5038">
        <v>0</v>
      </c>
      <c r="J5038">
        <v>0</v>
      </c>
      <c r="K5038">
        <v>1.149</v>
      </c>
      <c r="L5038" t="s">
        <v>16</v>
      </c>
      <c r="M5038" s="2">
        <v>11490000</v>
      </c>
      <c r="N5038" s="2" t="str">
        <f>VLOOKUP(Tabla1[[#This Row],[nemo]],'Nemos y clasificaciones'!$A$2:$B$5000,2,FALSE)</f>
        <v>CFI</v>
      </c>
      <c r="O5038" s="2" t="str">
        <f>VLOOKUP(Tabla1[[#This Row],[nemo]],'Nemos y clasificaciones'!$A$1:$C$3000,3,FALSE)</f>
        <v>CFI</v>
      </c>
      <c r="P5038" s="2"/>
      <c r="Q5038" s="2"/>
    </row>
    <row r="5039" spans="1:17" x14ac:dyDescent="0.25">
      <c r="A5039" t="s">
        <v>2248</v>
      </c>
      <c r="B5039" s="1">
        <v>44292</v>
      </c>
      <c r="C5039" s="1">
        <v>44298</v>
      </c>
      <c r="D5039" t="s">
        <v>21</v>
      </c>
      <c r="E5039" t="s">
        <v>920</v>
      </c>
      <c r="F5039">
        <v>0</v>
      </c>
      <c r="G5039">
        <v>10000000</v>
      </c>
      <c r="H5039">
        <v>0</v>
      </c>
      <c r="I5039">
        <v>0</v>
      </c>
      <c r="J5039">
        <v>0</v>
      </c>
      <c r="K5039">
        <v>1.129</v>
      </c>
      <c r="L5039" t="s">
        <v>16</v>
      </c>
      <c r="M5039" s="2">
        <v>11290000</v>
      </c>
      <c r="N5039" s="2" t="str">
        <f>VLOOKUP(Tabla1[[#This Row],[nemo]],'Nemos y clasificaciones'!$A$2:$B$5000,2,FALSE)</f>
        <v>CFI</v>
      </c>
      <c r="O5039" s="2" t="str">
        <f>VLOOKUP(Tabla1[[#This Row],[nemo]],'Nemos y clasificaciones'!$A$1:$C$3000,3,FALSE)</f>
        <v>CFI</v>
      </c>
      <c r="P5039" s="2"/>
      <c r="Q5039" s="2"/>
    </row>
    <row r="5040" spans="1:17" x14ac:dyDescent="0.25">
      <c r="A5040" t="s">
        <v>2698</v>
      </c>
      <c r="B5040" s="1">
        <v>44202</v>
      </c>
      <c r="C5040" s="1">
        <v>44208</v>
      </c>
      <c r="D5040" t="s">
        <v>21</v>
      </c>
      <c r="E5040" t="s">
        <v>920</v>
      </c>
      <c r="F5040">
        <v>0</v>
      </c>
      <c r="G5040">
        <v>992</v>
      </c>
      <c r="H5040">
        <v>0</v>
      </c>
      <c r="I5040">
        <v>0</v>
      </c>
      <c r="J5040">
        <v>0</v>
      </c>
      <c r="K5040">
        <v>1.0669999999999999</v>
      </c>
      <c r="L5040" t="s">
        <v>16</v>
      </c>
      <c r="M5040" s="4">
        <v>1058.4639999999999</v>
      </c>
      <c r="N5040" s="2" t="str">
        <f>VLOOKUP(Tabla1[[#This Row],[nemo]],'Nemos y clasificaciones'!$A$2:$B$5000,2,FALSE)</f>
        <v>CFI</v>
      </c>
      <c r="O5040" s="4" t="str">
        <f>VLOOKUP(Tabla1[[#This Row],[nemo]],'Nemos y clasificaciones'!$A$1:$C$3000,3,FALSE)</f>
        <v>CFI</v>
      </c>
      <c r="P5040" s="4"/>
      <c r="Q5040" s="4"/>
    </row>
    <row r="5041" spans="1:17" x14ac:dyDescent="0.25">
      <c r="A5041" t="s">
        <v>1177</v>
      </c>
      <c r="B5041" s="1">
        <v>44362</v>
      </c>
      <c r="C5041" s="1">
        <v>44369</v>
      </c>
      <c r="D5041" t="s">
        <v>21</v>
      </c>
      <c r="E5041" t="s">
        <v>1178</v>
      </c>
      <c r="F5041">
        <v>0</v>
      </c>
      <c r="G5041">
        <v>10000000</v>
      </c>
      <c r="H5041">
        <v>0</v>
      </c>
      <c r="I5041">
        <v>0</v>
      </c>
      <c r="J5041">
        <v>0</v>
      </c>
      <c r="K5041">
        <v>2E-3</v>
      </c>
      <c r="L5041" t="s">
        <v>23</v>
      </c>
      <c r="M5041" s="3">
        <v>20000</v>
      </c>
      <c r="N5041" s="2" t="str">
        <f>VLOOKUP(Tabla1[[#This Row],[nemo]],'Nemos y clasificaciones'!$A$2:$B$5000,2,FALSE)</f>
        <v>CFI</v>
      </c>
      <c r="O5041" s="3" t="str">
        <f>VLOOKUP(Tabla1[[#This Row],[nemo]],'Nemos y clasificaciones'!$A$1:$C$3000,3,FALSE)</f>
        <v>CFI</v>
      </c>
      <c r="P5041" s="3"/>
      <c r="Q5041" s="3"/>
    </row>
    <row r="5042" spans="1:17" x14ac:dyDescent="0.25">
      <c r="A5042" t="s">
        <v>1179</v>
      </c>
      <c r="B5042" s="1">
        <v>44362</v>
      </c>
      <c r="C5042" s="1">
        <v>44369</v>
      </c>
      <c r="D5042" t="s">
        <v>21</v>
      </c>
      <c r="E5042" t="s">
        <v>1180</v>
      </c>
      <c r="F5042">
        <v>0</v>
      </c>
      <c r="G5042">
        <v>10000000</v>
      </c>
      <c r="H5042">
        <v>0</v>
      </c>
      <c r="I5042">
        <v>0</v>
      </c>
      <c r="J5042">
        <v>0</v>
      </c>
      <c r="K5042">
        <v>2E-3</v>
      </c>
      <c r="L5042" t="s">
        <v>23</v>
      </c>
      <c r="M5042" s="3">
        <v>20000</v>
      </c>
      <c r="N5042" s="2" t="str">
        <f>VLOOKUP(Tabla1[[#This Row],[nemo]],'Nemos y clasificaciones'!$A$2:$B$5000,2,FALSE)</f>
        <v>CFI</v>
      </c>
      <c r="O5042" s="3" t="str">
        <f>VLOOKUP(Tabla1[[#This Row],[nemo]],'Nemos y clasificaciones'!$A$1:$C$3000,3,FALSE)</f>
        <v>CFI</v>
      </c>
      <c r="P5042" s="3"/>
      <c r="Q5042" s="3"/>
    </row>
    <row r="5043" spans="1:17" x14ac:dyDescent="0.25">
      <c r="A5043" t="s">
        <v>1181</v>
      </c>
      <c r="B5043" s="1">
        <v>44362</v>
      </c>
      <c r="C5043" s="1">
        <v>44369</v>
      </c>
      <c r="D5043" t="s">
        <v>21</v>
      </c>
      <c r="E5043" t="s">
        <v>1182</v>
      </c>
      <c r="F5043">
        <v>0</v>
      </c>
      <c r="G5043">
        <v>10000000</v>
      </c>
      <c r="H5043">
        <v>0</v>
      </c>
      <c r="I5043">
        <v>0</v>
      </c>
      <c r="J5043">
        <v>0</v>
      </c>
      <c r="K5043">
        <v>2E-3</v>
      </c>
      <c r="L5043" t="s">
        <v>23</v>
      </c>
      <c r="M5043" s="3">
        <v>20000</v>
      </c>
      <c r="N5043" s="2" t="str">
        <f>VLOOKUP(Tabla1[[#This Row],[nemo]],'Nemos y clasificaciones'!$A$2:$B$5000,2,FALSE)</f>
        <v>CFI</v>
      </c>
      <c r="O5043" s="3" t="str">
        <f>VLOOKUP(Tabla1[[#This Row],[nemo]],'Nemos y clasificaciones'!$A$1:$C$3000,3,FALSE)</f>
        <v>CFI</v>
      </c>
      <c r="P5043" s="3"/>
      <c r="Q5043" s="3"/>
    </row>
    <row r="5044" spans="1:17" x14ac:dyDescent="0.25">
      <c r="A5044" t="s">
        <v>1183</v>
      </c>
      <c r="B5044" s="1">
        <v>44362</v>
      </c>
      <c r="C5044" s="1">
        <v>44369</v>
      </c>
      <c r="D5044" t="s">
        <v>21</v>
      </c>
      <c r="E5044" t="s">
        <v>1184</v>
      </c>
      <c r="F5044">
        <v>0</v>
      </c>
      <c r="G5044">
        <v>10000000</v>
      </c>
      <c r="H5044">
        <v>0</v>
      </c>
      <c r="I5044">
        <v>0</v>
      </c>
      <c r="J5044">
        <v>0</v>
      </c>
      <c r="K5044">
        <v>2E-3</v>
      </c>
      <c r="L5044" t="s">
        <v>23</v>
      </c>
      <c r="M5044" s="3">
        <v>20000</v>
      </c>
      <c r="N5044" s="2" t="str">
        <f>VLOOKUP(Tabla1[[#This Row],[nemo]],'Nemos y clasificaciones'!$A$2:$B$5000,2,FALSE)</f>
        <v>CFI</v>
      </c>
      <c r="O5044" s="3" t="str">
        <f>VLOOKUP(Tabla1[[#This Row],[nemo]],'Nemos y clasificaciones'!$A$1:$C$3000,3,FALSE)</f>
        <v>CFI</v>
      </c>
      <c r="P5044" s="3"/>
      <c r="Q5044" s="3"/>
    </row>
    <row r="5045" spans="1:17" x14ac:dyDescent="0.25">
      <c r="A5045" t="s">
        <v>3110</v>
      </c>
      <c r="B5045" s="1">
        <v>44160</v>
      </c>
      <c r="C5045" s="1">
        <v>44166</v>
      </c>
      <c r="D5045" t="s">
        <v>21</v>
      </c>
      <c r="E5045" t="s">
        <v>2477</v>
      </c>
      <c r="F5045">
        <v>0</v>
      </c>
      <c r="G5045">
        <v>10000000</v>
      </c>
      <c r="H5045">
        <v>0</v>
      </c>
      <c r="I5045">
        <v>0</v>
      </c>
      <c r="J5045">
        <v>0</v>
      </c>
      <c r="K5045">
        <v>1.7999999999999999E-2</v>
      </c>
      <c r="L5045" t="s">
        <v>23</v>
      </c>
      <c r="M5045" s="2">
        <v>180000</v>
      </c>
      <c r="N5045" s="2" t="str">
        <f>VLOOKUP(Tabla1[[#This Row],[nemo]],'Nemos y clasificaciones'!$A$2:$B$5000,2,FALSE)</f>
        <v>CFI</v>
      </c>
      <c r="O5045" s="2" t="str">
        <f>VLOOKUP(Tabla1[[#This Row],[nemo]],'Nemos y clasificaciones'!$A$1:$C$3000,3,FALSE)</f>
        <v>CFI</v>
      </c>
      <c r="P5045" s="2"/>
      <c r="Q5045" s="2"/>
    </row>
    <row r="5046" spans="1:17" x14ac:dyDescent="0.25">
      <c r="A5046" t="s">
        <v>3510</v>
      </c>
      <c r="B5046" s="1">
        <v>44076</v>
      </c>
      <c r="C5046" s="1">
        <v>44082</v>
      </c>
      <c r="D5046" t="s">
        <v>21</v>
      </c>
      <c r="E5046" t="s">
        <v>2477</v>
      </c>
      <c r="F5046">
        <v>0</v>
      </c>
      <c r="G5046">
        <v>10000000</v>
      </c>
      <c r="H5046">
        <v>0</v>
      </c>
      <c r="I5046">
        <v>0</v>
      </c>
      <c r="J5046">
        <v>0</v>
      </c>
      <c r="K5046">
        <v>1.7999999999999999E-2</v>
      </c>
      <c r="L5046" t="s">
        <v>23</v>
      </c>
      <c r="M5046" s="2">
        <v>180000</v>
      </c>
      <c r="N5046" s="2" t="str">
        <f>VLOOKUP(Tabla1[[#This Row],[nemo]],'Nemos y clasificaciones'!$A$2:$B$5000,2,FALSE)</f>
        <v>CFI</v>
      </c>
      <c r="O5046" s="2" t="str">
        <f>VLOOKUP(Tabla1[[#This Row],[nemo]],'Nemos y clasificaciones'!$A$1:$C$3000,3,FALSE)</f>
        <v>CFI</v>
      </c>
      <c r="P5046" s="2"/>
      <c r="Q5046" s="2"/>
    </row>
    <row r="5047" spans="1:17" x14ac:dyDescent="0.25">
      <c r="A5047" t="s">
        <v>2476</v>
      </c>
      <c r="B5047" s="1">
        <v>44260</v>
      </c>
      <c r="C5047" s="1">
        <v>44266</v>
      </c>
      <c r="D5047" t="s">
        <v>21</v>
      </c>
      <c r="E5047" t="s">
        <v>2477</v>
      </c>
      <c r="F5047">
        <v>0</v>
      </c>
      <c r="G5047">
        <v>10000000</v>
      </c>
      <c r="H5047">
        <v>0</v>
      </c>
      <c r="I5047">
        <v>0</v>
      </c>
      <c r="J5047">
        <v>0</v>
      </c>
      <c r="K5047">
        <v>1.7000000000000001E-2</v>
      </c>
      <c r="L5047" t="s">
        <v>23</v>
      </c>
      <c r="M5047" s="2">
        <v>170000</v>
      </c>
      <c r="N5047" s="2" t="str">
        <f>VLOOKUP(Tabla1[[#This Row],[nemo]],'Nemos y clasificaciones'!$A$2:$B$5000,2,FALSE)</f>
        <v>CFI</v>
      </c>
      <c r="O5047" s="2" t="str">
        <f>VLOOKUP(Tabla1[[#This Row],[nemo]],'Nemos y clasificaciones'!$A$1:$C$3000,3,FALSE)</f>
        <v>CFI</v>
      </c>
      <c r="P5047" s="2"/>
      <c r="Q5047" s="2"/>
    </row>
    <row r="5048" spans="1:17" x14ac:dyDescent="0.25">
      <c r="A5048" t="s">
        <v>3700</v>
      </c>
      <c r="B5048" s="1">
        <v>44013</v>
      </c>
      <c r="C5048" s="1">
        <v>44019</v>
      </c>
      <c r="D5048" t="s">
        <v>21</v>
      </c>
      <c r="E5048" t="s">
        <v>2477</v>
      </c>
      <c r="F5048">
        <v>0</v>
      </c>
      <c r="G5048">
        <v>10000000</v>
      </c>
      <c r="H5048">
        <v>0</v>
      </c>
      <c r="I5048">
        <v>0</v>
      </c>
      <c r="J5048">
        <v>0</v>
      </c>
      <c r="K5048">
        <v>1.4999999999999999E-2</v>
      </c>
      <c r="L5048" t="s">
        <v>23</v>
      </c>
      <c r="M5048" s="2">
        <v>150000</v>
      </c>
      <c r="N5048" s="2" t="str">
        <f>VLOOKUP(Tabla1[[#This Row],[nemo]],'Nemos y clasificaciones'!$A$2:$B$5000,2,FALSE)</f>
        <v>CFI</v>
      </c>
      <c r="O5048" s="2" t="str">
        <f>VLOOKUP(Tabla1[[#This Row],[nemo]],'Nemos y clasificaciones'!$A$1:$C$3000,3,FALSE)</f>
        <v>CFI</v>
      </c>
      <c r="P5048" s="2"/>
      <c r="Q5048" s="2"/>
    </row>
    <row r="5049" spans="1:17" x14ac:dyDescent="0.25">
      <c r="A5049" t="s">
        <v>4608</v>
      </c>
      <c r="B5049" s="1">
        <v>43937</v>
      </c>
      <c r="C5049" s="1">
        <v>43943</v>
      </c>
      <c r="D5049" t="s">
        <v>21</v>
      </c>
      <c r="E5049" t="s">
        <v>2477</v>
      </c>
      <c r="F5049">
        <v>0</v>
      </c>
      <c r="G5049">
        <v>10000000</v>
      </c>
      <c r="H5049">
        <v>0</v>
      </c>
      <c r="I5049">
        <v>0</v>
      </c>
      <c r="J5049">
        <v>0</v>
      </c>
      <c r="K5049">
        <v>1.4E-2</v>
      </c>
      <c r="L5049" t="s">
        <v>23</v>
      </c>
      <c r="M5049" s="2">
        <v>140000</v>
      </c>
      <c r="N5049" s="2" t="str">
        <f>VLOOKUP(Tabla1[[#This Row],[nemo]],'Nemos y clasificaciones'!$A$2:$B$5000,2,FALSE)</f>
        <v>CFI</v>
      </c>
      <c r="O5049" s="2" t="str">
        <f>VLOOKUP(Tabla1[[#This Row],[nemo]],'Nemos y clasificaciones'!$A$1:$C$3000,3,FALSE)</f>
        <v>CFI</v>
      </c>
      <c r="P5049" s="2"/>
      <c r="Q5049" s="2"/>
    </row>
    <row r="5050" spans="1:17" x14ac:dyDescent="0.25">
      <c r="A5050" t="s">
        <v>5108</v>
      </c>
      <c r="B5050" s="1">
        <v>43819</v>
      </c>
      <c r="C5050" s="1">
        <v>43826</v>
      </c>
      <c r="D5050" t="s">
        <v>21</v>
      </c>
      <c r="E5050" t="s">
        <v>2477</v>
      </c>
      <c r="F5050">
        <v>0</v>
      </c>
      <c r="G5050">
        <v>10000000</v>
      </c>
      <c r="H5050">
        <v>0</v>
      </c>
      <c r="I5050">
        <v>0</v>
      </c>
      <c r="J5050">
        <v>0</v>
      </c>
      <c r="K5050">
        <v>1.2E-2</v>
      </c>
      <c r="L5050" t="s">
        <v>23</v>
      </c>
      <c r="M5050" s="2">
        <v>120000</v>
      </c>
      <c r="N5050" s="2" t="str">
        <f>VLOOKUP(Tabla1[[#This Row],[nemo]],'Nemos y clasificaciones'!$A$2:$B$5000,2,FALSE)</f>
        <v>CFI</v>
      </c>
      <c r="O5050" s="2" t="str">
        <f>VLOOKUP(Tabla1[[#This Row],[nemo]],'Nemos y clasificaciones'!$A$1:$C$3000,3,FALSE)</f>
        <v>CFI</v>
      </c>
      <c r="P5050" s="2"/>
      <c r="Q5050" s="2"/>
    </row>
    <row r="5051" spans="1:17" x14ac:dyDescent="0.25">
      <c r="A5051" t="s">
        <v>5509</v>
      </c>
      <c r="B5051" s="1">
        <v>43747</v>
      </c>
      <c r="C5051" s="1">
        <v>43754</v>
      </c>
      <c r="D5051" t="s">
        <v>21</v>
      </c>
      <c r="E5051" t="s">
        <v>2477</v>
      </c>
      <c r="F5051">
        <v>0</v>
      </c>
      <c r="G5051">
        <v>10000000</v>
      </c>
      <c r="H5051">
        <v>0</v>
      </c>
      <c r="I5051">
        <v>0</v>
      </c>
      <c r="J5051">
        <v>0</v>
      </c>
      <c r="K5051">
        <v>0.01</v>
      </c>
      <c r="L5051" t="s">
        <v>23</v>
      </c>
      <c r="M5051" s="2">
        <v>100000</v>
      </c>
      <c r="N5051" s="2" t="str">
        <f>VLOOKUP(Tabla1[[#This Row],[nemo]],'Nemos y clasificaciones'!$A$2:$B$5000,2,FALSE)</f>
        <v>CFI</v>
      </c>
      <c r="O5051" s="2" t="str">
        <f>VLOOKUP(Tabla1[[#This Row],[nemo]],'Nemos y clasificaciones'!$A$1:$C$3000,3,FALSE)</f>
        <v>CFI</v>
      </c>
      <c r="P5051" s="2"/>
      <c r="Q5051" s="2"/>
    </row>
    <row r="5052" spans="1:17" x14ac:dyDescent="0.25">
      <c r="A5052" t="s">
        <v>6083</v>
      </c>
      <c r="B5052" s="1">
        <v>43631</v>
      </c>
      <c r="C5052" s="1">
        <v>43637</v>
      </c>
      <c r="D5052" t="s">
        <v>21</v>
      </c>
      <c r="E5052" t="s">
        <v>2477</v>
      </c>
      <c r="F5052">
        <v>0</v>
      </c>
      <c r="G5052">
        <v>10000000</v>
      </c>
      <c r="H5052">
        <v>0</v>
      </c>
      <c r="I5052">
        <v>0</v>
      </c>
      <c r="J5052">
        <v>0</v>
      </c>
      <c r="K5052">
        <v>8.9999999999999993E-3</v>
      </c>
      <c r="L5052" t="s">
        <v>23</v>
      </c>
      <c r="M5052" s="3">
        <v>90000</v>
      </c>
      <c r="N5052" s="2" t="str">
        <f>VLOOKUP(Tabla1[[#This Row],[nemo]],'Nemos y clasificaciones'!$A$2:$B$5000,2,FALSE)</f>
        <v>CFI</v>
      </c>
      <c r="O5052" s="3" t="str">
        <f>VLOOKUP(Tabla1[[#This Row],[nemo]],'Nemos y clasificaciones'!$A$1:$C$3000,3,FALSE)</f>
        <v>CFI</v>
      </c>
      <c r="P5052" s="3"/>
      <c r="Q5052" s="3"/>
    </row>
    <row r="5053" spans="1:17" x14ac:dyDescent="0.25">
      <c r="A5053" t="s">
        <v>2401</v>
      </c>
      <c r="B5053" s="1">
        <v>44279</v>
      </c>
      <c r="C5053" s="1">
        <v>44285</v>
      </c>
      <c r="D5053" t="s">
        <v>14</v>
      </c>
      <c r="E5053" t="s">
        <v>2402</v>
      </c>
      <c r="F5053">
        <v>0</v>
      </c>
      <c r="G5053">
        <v>10000000</v>
      </c>
      <c r="H5053">
        <v>0</v>
      </c>
      <c r="I5053">
        <v>0</v>
      </c>
      <c r="J5053">
        <v>0</v>
      </c>
      <c r="K5053">
        <v>262.71100000000001</v>
      </c>
      <c r="L5053" t="s">
        <v>19</v>
      </c>
      <c r="M5053" s="2">
        <v>2627110000</v>
      </c>
      <c r="N5053" s="2" t="str">
        <f>VLOOKUP(Tabla1[[#This Row],[nemo]],'Nemos y clasificaciones'!$A$2:$B$5000,2,FALSE)</f>
        <v>CFI</v>
      </c>
      <c r="O5053" s="2" t="str">
        <f>VLOOKUP(Tabla1[[#This Row],[nemo]],'Nemos y clasificaciones'!$A$1:$C$3000,3,FALSE)</f>
        <v>CFI</v>
      </c>
      <c r="P5053" s="2"/>
      <c r="Q5053" s="2"/>
    </row>
    <row r="5054" spans="1:17" x14ac:dyDescent="0.25">
      <c r="A5054" t="s">
        <v>1024</v>
      </c>
      <c r="B5054" s="1">
        <v>44370</v>
      </c>
      <c r="C5054" s="1">
        <v>44377</v>
      </c>
      <c r="D5054" t="s">
        <v>14</v>
      </c>
      <c r="E5054" t="s">
        <v>1025</v>
      </c>
      <c r="F5054">
        <v>0</v>
      </c>
      <c r="G5054">
        <v>8897596073</v>
      </c>
      <c r="H5054">
        <v>0</v>
      </c>
      <c r="I5054">
        <v>0</v>
      </c>
      <c r="J5054">
        <v>0</v>
      </c>
      <c r="K5054">
        <v>8.0000000000000002E-3</v>
      </c>
      <c r="L5054" t="s">
        <v>23</v>
      </c>
      <c r="M5054" s="2">
        <v>71180768.584000006</v>
      </c>
      <c r="N5054" s="2" t="str">
        <f>VLOOKUP(Tabla1[[#This Row],[nemo]],'Nemos y clasificaciones'!$A$2:$B$5000,2,FALSE)</f>
        <v>CFI</v>
      </c>
      <c r="O5054" s="2" t="str">
        <f>VLOOKUP(Tabla1[[#This Row],[nemo]],'Nemos y clasificaciones'!$A$1:$C$3000,3,FALSE)</f>
        <v>CFI</v>
      </c>
      <c r="P5054" s="2"/>
      <c r="Q5054" s="2"/>
    </row>
    <row r="5055" spans="1:17" x14ac:dyDescent="0.25">
      <c r="A5055" t="s">
        <v>204</v>
      </c>
      <c r="B5055" s="1">
        <v>44442</v>
      </c>
      <c r="C5055" s="1">
        <v>44448</v>
      </c>
      <c r="D5055" t="s">
        <v>21</v>
      </c>
      <c r="E5055" t="s">
        <v>205</v>
      </c>
      <c r="F5055">
        <v>0</v>
      </c>
      <c r="G5055">
        <v>1000000</v>
      </c>
      <c r="H5055">
        <v>0</v>
      </c>
      <c r="I5055">
        <v>0</v>
      </c>
      <c r="J5055">
        <v>0</v>
      </c>
      <c r="K5055">
        <v>0.05</v>
      </c>
      <c r="L5055" t="s">
        <v>23</v>
      </c>
      <c r="M5055" s="3">
        <v>50000</v>
      </c>
      <c r="N5055" s="2" t="str">
        <f>VLOOKUP(Tabla1[[#This Row],[nemo]],'Nemos y clasificaciones'!$A$2:$B$5000,2,FALSE)</f>
        <v>CFI</v>
      </c>
      <c r="O5055" s="3" t="str">
        <f>VLOOKUP(Tabla1[[#This Row],[nemo]],'Nemos y clasificaciones'!$A$1:$C$3000,3,FALSE)</f>
        <v>CFI</v>
      </c>
      <c r="P5055" s="3"/>
      <c r="Q5055" s="3"/>
    </row>
    <row r="5056" spans="1:17" x14ac:dyDescent="0.25">
      <c r="A5056" t="s">
        <v>887</v>
      </c>
      <c r="B5056" s="1">
        <v>44379</v>
      </c>
      <c r="C5056" s="1">
        <v>44385</v>
      </c>
      <c r="D5056" t="s">
        <v>21</v>
      </c>
      <c r="E5056" t="s">
        <v>205</v>
      </c>
      <c r="F5056">
        <v>0</v>
      </c>
      <c r="G5056">
        <v>1000000</v>
      </c>
      <c r="H5056">
        <v>0</v>
      </c>
      <c r="I5056">
        <v>0</v>
      </c>
      <c r="J5056">
        <v>0</v>
      </c>
      <c r="K5056">
        <v>5.0000000000000001E-3</v>
      </c>
      <c r="L5056" t="s">
        <v>23</v>
      </c>
      <c r="M5056" s="4">
        <v>5000</v>
      </c>
      <c r="N5056" s="2" t="str">
        <f>VLOOKUP(Tabla1[[#This Row],[nemo]],'Nemos y clasificaciones'!$A$2:$B$5000,2,FALSE)</f>
        <v>CFI</v>
      </c>
      <c r="O5056" s="4" t="str">
        <f>VLOOKUP(Tabla1[[#This Row],[nemo]],'Nemos y clasificaciones'!$A$1:$C$3000,3,FALSE)</f>
        <v>CFI</v>
      </c>
      <c r="P5056" s="4"/>
      <c r="Q5056" s="4"/>
    </row>
    <row r="5057" spans="1:17" x14ac:dyDescent="0.25">
      <c r="A5057" t="s">
        <v>2739</v>
      </c>
      <c r="B5057" s="1">
        <v>44194</v>
      </c>
      <c r="C5057" s="1">
        <v>44201</v>
      </c>
      <c r="D5057" t="s">
        <v>21</v>
      </c>
      <c r="E5057" t="s">
        <v>205</v>
      </c>
      <c r="F5057">
        <v>0</v>
      </c>
      <c r="G5057">
        <v>1000000</v>
      </c>
      <c r="H5057">
        <v>0</v>
      </c>
      <c r="I5057">
        <v>0</v>
      </c>
      <c r="J5057">
        <v>0</v>
      </c>
      <c r="K5057">
        <v>2E-3</v>
      </c>
      <c r="L5057" t="s">
        <v>23</v>
      </c>
      <c r="M5057" s="4">
        <v>2000</v>
      </c>
      <c r="N5057" s="2" t="str">
        <f>VLOOKUP(Tabla1[[#This Row],[nemo]],'Nemos y clasificaciones'!$A$2:$B$5000,2,FALSE)</f>
        <v>CFI</v>
      </c>
      <c r="O5057" s="4" t="str">
        <f>VLOOKUP(Tabla1[[#This Row],[nemo]],'Nemos y clasificaciones'!$A$1:$C$3000,3,FALSE)</f>
        <v>CFI</v>
      </c>
      <c r="P5057" s="4"/>
      <c r="Q5057" s="4"/>
    </row>
    <row r="5058" spans="1:17" x14ac:dyDescent="0.25">
      <c r="A5058" t="s">
        <v>1883</v>
      </c>
      <c r="B5058" s="1">
        <v>44327</v>
      </c>
      <c r="C5058" s="1">
        <v>44333</v>
      </c>
      <c r="D5058" t="s">
        <v>14</v>
      </c>
      <c r="E5058" t="s">
        <v>1882</v>
      </c>
      <c r="F5058">
        <v>0</v>
      </c>
      <c r="G5058">
        <v>33392179</v>
      </c>
      <c r="H5058">
        <v>0</v>
      </c>
      <c r="I5058">
        <v>0</v>
      </c>
      <c r="J5058">
        <v>0</v>
      </c>
      <c r="K5058">
        <v>0.5</v>
      </c>
      <c r="L5058" t="s">
        <v>23</v>
      </c>
      <c r="M5058" s="2">
        <v>16696089.5</v>
      </c>
      <c r="N5058" s="2" t="str">
        <f>VLOOKUP(Tabla1[[#This Row],[nemo]],'Nemos y clasificaciones'!$A$2:$B$5000,2,FALSE)</f>
        <v>INVERSIONES TRICAHUE S.A.</v>
      </c>
      <c r="O5058" s="2" t="str">
        <f>VLOOKUP(Tabla1[[#This Row],[nemo]],'Nemos y clasificaciones'!$A$1:$C$3000,3,FALSE)</f>
        <v>Eléctrico</v>
      </c>
      <c r="P5058" s="2"/>
      <c r="Q5058" s="2"/>
    </row>
    <row r="5059" spans="1:17" x14ac:dyDescent="0.25">
      <c r="A5059" t="s">
        <v>3089</v>
      </c>
      <c r="B5059" s="1">
        <v>44166</v>
      </c>
      <c r="C5059" s="1">
        <v>44172</v>
      </c>
      <c r="D5059" t="s">
        <v>21</v>
      </c>
      <c r="E5059" t="s">
        <v>205</v>
      </c>
      <c r="F5059">
        <v>0</v>
      </c>
      <c r="G5059">
        <v>1000000</v>
      </c>
      <c r="H5059">
        <v>0</v>
      </c>
      <c r="I5059">
        <v>0</v>
      </c>
      <c r="J5059">
        <v>0</v>
      </c>
      <c r="K5059">
        <v>1E-3</v>
      </c>
      <c r="L5059" t="s">
        <v>23</v>
      </c>
      <c r="M5059" s="4">
        <v>1000</v>
      </c>
      <c r="N5059" s="2" t="str">
        <f>VLOOKUP(Tabla1[[#This Row],[nemo]],'Nemos y clasificaciones'!$A$2:$B$5000,2,FALSE)</f>
        <v>CFI</v>
      </c>
      <c r="O5059" s="4" t="str">
        <f>VLOOKUP(Tabla1[[#This Row],[nemo]],'Nemos y clasificaciones'!$A$1:$C$3000,3,FALSE)</f>
        <v>CFI</v>
      </c>
      <c r="P5059" s="4"/>
      <c r="Q5059" s="4"/>
    </row>
    <row r="5060" spans="1:17" x14ac:dyDescent="0.25">
      <c r="A5060" t="s">
        <v>4868</v>
      </c>
      <c r="B5060" s="1">
        <v>43866</v>
      </c>
      <c r="C5060" s="1">
        <v>43872</v>
      </c>
      <c r="D5060" t="s">
        <v>21</v>
      </c>
      <c r="E5060" t="s">
        <v>4619</v>
      </c>
      <c r="F5060">
        <v>0</v>
      </c>
      <c r="G5060">
        <v>10000000</v>
      </c>
      <c r="H5060">
        <v>0</v>
      </c>
      <c r="I5060">
        <v>0</v>
      </c>
      <c r="J5060">
        <v>0</v>
      </c>
      <c r="K5060">
        <v>2E-3</v>
      </c>
      <c r="L5060" t="s">
        <v>23</v>
      </c>
      <c r="M5060" s="3">
        <v>20000</v>
      </c>
      <c r="N5060" s="2" t="str">
        <f>VLOOKUP(Tabla1[[#This Row],[nemo]],'Nemos y clasificaciones'!$A$2:$B$5000,2,FALSE)</f>
        <v>CFI</v>
      </c>
      <c r="O5060" s="3" t="str">
        <f>VLOOKUP(Tabla1[[#This Row],[nemo]],'Nemos y clasificaciones'!$A$1:$C$3000,3,FALSE)</f>
        <v>CFI</v>
      </c>
      <c r="P5060" s="3"/>
      <c r="Q5060" s="3"/>
    </row>
    <row r="5061" spans="1:17" x14ac:dyDescent="0.25">
      <c r="A5061" t="s">
        <v>4618</v>
      </c>
      <c r="B5061" s="1">
        <v>43935</v>
      </c>
      <c r="C5061" s="1">
        <v>43941</v>
      </c>
      <c r="D5061" t="s">
        <v>21</v>
      </c>
      <c r="E5061" t="s">
        <v>4619</v>
      </c>
      <c r="F5061">
        <v>0</v>
      </c>
      <c r="G5061">
        <v>10000000</v>
      </c>
      <c r="H5061">
        <v>0</v>
      </c>
      <c r="I5061">
        <v>0</v>
      </c>
      <c r="J5061">
        <v>0</v>
      </c>
      <c r="K5061">
        <v>1E-3</v>
      </c>
      <c r="L5061" t="s">
        <v>23</v>
      </c>
      <c r="M5061" s="3">
        <v>10000</v>
      </c>
      <c r="N5061" s="2" t="str">
        <f>VLOOKUP(Tabla1[[#This Row],[nemo]],'Nemos y clasificaciones'!$A$2:$B$5000,2,FALSE)</f>
        <v>CFI</v>
      </c>
      <c r="O5061" s="3" t="str">
        <f>VLOOKUP(Tabla1[[#This Row],[nemo]],'Nemos y clasificaciones'!$A$1:$C$3000,3,FALSE)</f>
        <v>CFI</v>
      </c>
      <c r="P5061" s="3"/>
      <c r="Q5061" s="3"/>
    </row>
    <row r="5062" spans="1:17" x14ac:dyDescent="0.25">
      <c r="A5062" t="s">
        <v>4867</v>
      </c>
      <c r="B5062" s="1">
        <v>43866</v>
      </c>
      <c r="C5062" s="1">
        <v>43872</v>
      </c>
      <c r="D5062" t="s">
        <v>21</v>
      </c>
      <c r="E5062" t="s">
        <v>4621</v>
      </c>
      <c r="F5062">
        <v>0</v>
      </c>
      <c r="G5062">
        <v>10000000</v>
      </c>
      <c r="H5062">
        <v>0</v>
      </c>
      <c r="I5062">
        <v>0</v>
      </c>
      <c r="J5062">
        <v>0</v>
      </c>
      <c r="K5062">
        <v>2E-3</v>
      </c>
      <c r="L5062" t="s">
        <v>23</v>
      </c>
      <c r="M5062" s="3">
        <v>20000</v>
      </c>
      <c r="N5062" s="2" t="str">
        <f>VLOOKUP(Tabla1[[#This Row],[nemo]],'Nemos y clasificaciones'!$A$2:$B$5000,2,FALSE)</f>
        <v>CFI</v>
      </c>
      <c r="O5062" s="3" t="str">
        <f>VLOOKUP(Tabla1[[#This Row],[nemo]],'Nemos y clasificaciones'!$A$1:$C$3000,3,FALSE)</f>
        <v>CFI</v>
      </c>
      <c r="P5062" s="3"/>
      <c r="Q5062" s="3"/>
    </row>
    <row r="5063" spans="1:17" x14ac:dyDescent="0.25">
      <c r="A5063" t="s">
        <v>4620</v>
      </c>
      <c r="B5063" s="1">
        <v>43935</v>
      </c>
      <c r="C5063" s="1">
        <v>43941</v>
      </c>
      <c r="D5063" t="s">
        <v>21</v>
      </c>
      <c r="E5063" t="s">
        <v>4621</v>
      </c>
      <c r="F5063">
        <v>0</v>
      </c>
      <c r="G5063">
        <v>10000000</v>
      </c>
      <c r="H5063">
        <v>0</v>
      </c>
      <c r="I5063">
        <v>0</v>
      </c>
      <c r="J5063">
        <v>0</v>
      </c>
      <c r="K5063">
        <v>1E-3</v>
      </c>
      <c r="L5063" t="s">
        <v>23</v>
      </c>
      <c r="M5063" s="3">
        <v>10000</v>
      </c>
      <c r="N5063" s="2" t="str">
        <f>VLOOKUP(Tabla1[[#This Row],[nemo]],'Nemos y clasificaciones'!$A$2:$B$5000,2,FALSE)</f>
        <v>CFI</v>
      </c>
      <c r="O5063" s="3" t="str">
        <f>VLOOKUP(Tabla1[[#This Row],[nemo]],'Nemos y clasificaciones'!$A$1:$C$3000,3,FALSE)</f>
        <v>CFI</v>
      </c>
      <c r="P5063" s="3"/>
      <c r="Q5063" s="3"/>
    </row>
    <row r="5064" spans="1:17" x14ac:dyDescent="0.25">
      <c r="A5064" t="s">
        <v>4865</v>
      </c>
      <c r="B5064" s="1">
        <v>43866</v>
      </c>
      <c r="C5064" s="1">
        <v>43872</v>
      </c>
      <c r="D5064" t="s">
        <v>21</v>
      </c>
      <c r="E5064" t="s">
        <v>4623</v>
      </c>
      <c r="F5064">
        <v>0</v>
      </c>
      <c r="G5064">
        <v>10000000</v>
      </c>
      <c r="H5064">
        <v>0</v>
      </c>
      <c r="I5064">
        <v>0</v>
      </c>
      <c r="J5064">
        <v>0</v>
      </c>
      <c r="K5064">
        <v>2E-3</v>
      </c>
      <c r="L5064" t="s">
        <v>23</v>
      </c>
      <c r="M5064" s="3">
        <v>20000</v>
      </c>
      <c r="N5064" s="2" t="str">
        <f>VLOOKUP(Tabla1[[#This Row],[nemo]],'Nemos y clasificaciones'!$A$2:$B$5000,2,FALSE)</f>
        <v>CFI</v>
      </c>
      <c r="O5064" s="3" t="str">
        <f>VLOOKUP(Tabla1[[#This Row],[nemo]],'Nemos y clasificaciones'!$A$1:$C$3000,3,FALSE)</f>
        <v>CFI</v>
      </c>
      <c r="P5064" s="3"/>
      <c r="Q5064" s="3"/>
    </row>
    <row r="5065" spans="1:17" x14ac:dyDescent="0.25">
      <c r="A5065" t="s">
        <v>4622</v>
      </c>
      <c r="B5065" s="1">
        <v>43935</v>
      </c>
      <c r="C5065" s="1">
        <v>43941</v>
      </c>
      <c r="D5065" t="s">
        <v>21</v>
      </c>
      <c r="E5065" t="s">
        <v>4623</v>
      </c>
      <c r="F5065">
        <v>0</v>
      </c>
      <c r="G5065">
        <v>10000000</v>
      </c>
      <c r="H5065">
        <v>0</v>
      </c>
      <c r="I5065">
        <v>0</v>
      </c>
      <c r="J5065">
        <v>0</v>
      </c>
      <c r="K5065">
        <v>1E-3</v>
      </c>
      <c r="L5065" t="s">
        <v>23</v>
      </c>
      <c r="M5065" s="3">
        <v>10000</v>
      </c>
      <c r="N5065" s="2" t="str">
        <f>VLOOKUP(Tabla1[[#This Row],[nemo]],'Nemos y clasificaciones'!$A$2:$B$5000,2,FALSE)</f>
        <v>CFI</v>
      </c>
      <c r="O5065" s="3" t="str">
        <f>VLOOKUP(Tabla1[[#This Row],[nemo]],'Nemos y clasificaciones'!$A$1:$C$3000,3,FALSE)</f>
        <v>CFI</v>
      </c>
      <c r="P5065" s="3"/>
      <c r="Q5065" s="3"/>
    </row>
    <row r="5066" spans="1:17" x14ac:dyDescent="0.25">
      <c r="A5066" t="s">
        <v>4866</v>
      </c>
      <c r="B5066" s="1">
        <v>43866</v>
      </c>
      <c r="C5066" s="1">
        <v>43872</v>
      </c>
      <c r="D5066" t="s">
        <v>21</v>
      </c>
      <c r="E5066" t="s">
        <v>4625</v>
      </c>
      <c r="F5066">
        <v>0</v>
      </c>
      <c r="G5066">
        <v>10000000</v>
      </c>
      <c r="H5066">
        <v>0</v>
      </c>
      <c r="I5066">
        <v>0</v>
      </c>
      <c r="J5066">
        <v>0</v>
      </c>
      <c r="K5066">
        <v>2E-3</v>
      </c>
      <c r="L5066" t="s">
        <v>23</v>
      </c>
      <c r="M5066" s="3">
        <v>20000</v>
      </c>
      <c r="N5066" s="2" t="str">
        <f>VLOOKUP(Tabla1[[#This Row],[nemo]],'Nemos y clasificaciones'!$A$2:$B$5000,2,FALSE)</f>
        <v>CFI</v>
      </c>
      <c r="O5066" s="3" t="str">
        <f>VLOOKUP(Tabla1[[#This Row],[nemo]],'Nemos y clasificaciones'!$A$1:$C$3000,3,FALSE)</f>
        <v>CFI</v>
      </c>
      <c r="P5066" s="3"/>
      <c r="Q5066" s="3"/>
    </row>
    <row r="5067" spans="1:17" x14ac:dyDescent="0.25">
      <c r="A5067" t="s">
        <v>4624</v>
      </c>
      <c r="B5067" s="1">
        <v>43935</v>
      </c>
      <c r="C5067" s="1">
        <v>43941</v>
      </c>
      <c r="D5067" t="s">
        <v>21</v>
      </c>
      <c r="E5067" t="s">
        <v>4625</v>
      </c>
      <c r="F5067">
        <v>0</v>
      </c>
      <c r="G5067">
        <v>10000000</v>
      </c>
      <c r="H5067">
        <v>0</v>
      </c>
      <c r="I5067">
        <v>0</v>
      </c>
      <c r="J5067">
        <v>0</v>
      </c>
      <c r="K5067">
        <v>1E-3</v>
      </c>
      <c r="L5067" t="s">
        <v>23</v>
      </c>
      <c r="M5067" s="3">
        <v>10000</v>
      </c>
      <c r="N5067" s="2" t="str">
        <f>VLOOKUP(Tabla1[[#This Row],[nemo]],'Nemos y clasificaciones'!$A$2:$B$5000,2,FALSE)</f>
        <v>CFI</v>
      </c>
      <c r="O5067" s="3" t="str">
        <f>VLOOKUP(Tabla1[[#This Row],[nemo]],'Nemos y clasificaciones'!$A$1:$C$3000,3,FALSE)</f>
        <v>CFI</v>
      </c>
      <c r="P5067" s="3"/>
      <c r="Q5067" s="3"/>
    </row>
    <row r="5068" spans="1:17" x14ac:dyDescent="0.25">
      <c r="A5068" t="s">
        <v>7642</v>
      </c>
      <c r="B5068" s="1">
        <v>43292</v>
      </c>
      <c r="C5068" s="1">
        <v>43299</v>
      </c>
      <c r="D5068" t="s">
        <v>21</v>
      </c>
      <c r="E5068" t="s">
        <v>7399</v>
      </c>
      <c r="F5068">
        <v>0</v>
      </c>
      <c r="G5068">
        <v>400000000</v>
      </c>
      <c r="H5068">
        <v>0</v>
      </c>
      <c r="I5068">
        <v>0</v>
      </c>
      <c r="J5068">
        <v>0</v>
      </c>
      <c r="K5068">
        <v>8.0000000000000002E-3</v>
      </c>
      <c r="L5068" t="s">
        <v>23</v>
      </c>
      <c r="M5068" s="2">
        <v>3200000</v>
      </c>
      <c r="N5068" s="2" t="str">
        <f>VLOOKUP(Tabla1[[#This Row],[nemo]],'Nemos y clasificaciones'!$A$2:$B$5000,2,FALSE)</f>
        <v>CFI</v>
      </c>
      <c r="O5068" s="2" t="str">
        <f>VLOOKUP(Tabla1[[#This Row],[nemo]],'Nemos y clasificaciones'!$A$1:$C$3000,3,FALSE)</f>
        <v>CFI</v>
      </c>
      <c r="P5068" s="2"/>
      <c r="Q5068" s="2"/>
    </row>
    <row r="5069" spans="1:17" x14ac:dyDescent="0.25">
      <c r="A5069" t="s">
        <v>7398</v>
      </c>
      <c r="B5069" s="1">
        <v>43382</v>
      </c>
      <c r="C5069" s="1">
        <v>43389</v>
      </c>
      <c r="D5069" t="s">
        <v>21</v>
      </c>
      <c r="E5069" t="s">
        <v>7399</v>
      </c>
      <c r="F5069">
        <v>0</v>
      </c>
      <c r="G5069">
        <v>400000000</v>
      </c>
      <c r="H5069">
        <v>0</v>
      </c>
      <c r="I5069">
        <v>0</v>
      </c>
      <c r="J5069">
        <v>0</v>
      </c>
      <c r="K5069">
        <v>6.0000000000000001E-3</v>
      </c>
      <c r="L5069" t="s">
        <v>23</v>
      </c>
      <c r="M5069" s="2">
        <v>2400000</v>
      </c>
      <c r="N5069" s="2" t="str">
        <f>VLOOKUP(Tabla1[[#This Row],[nemo]],'Nemos y clasificaciones'!$A$2:$B$5000,2,FALSE)</f>
        <v>CFI</v>
      </c>
      <c r="O5069" s="2" t="str">
        <f>VLOOKUP(Tabla1[[#This Row],[nemo]],'Nemos y clasificaciones'!$A$1:$C$3000,3,FALSE)</f>
        <v>CFI</v>
      </c>
      <c r="P5069" s="2"/>
      <c r="Q5069" s="2"/>
    </row>
    <row r="5070" spans="1:17" x14ac:dyDescent="0.25">
      <c r="A5070" t="s">
        <v>7764</v>
      </c>
      <c r="B5070" s="1">
        <v>43273</v>
      </c>
      <c r="C5070" s="1">
        <v>43279</v>
      </c>
      <c r="D5070" t="s">
        <v>21</v>
      </c>
      <c r="E5070" t="s">
        <v>7399</v>
      </c>
      <c r="F5070">
        <v>0</v>
      </c>
      <c r="G5070">
        <v>400000000</v>
      </c>
      <c r="H5070">
        <v>0</v>
      </c>
      <c r="I5070">
        <v>0</v>
      </c>
      <c r="J5070">
        <v>0</v>
      </c>
      <c r="K5070">
        <v>1E-3</v>
      </c>
      <c r="L5070" t="s">
        <v>23</v>
      </c>
      <c r="M5070" s="2">
        <v>400000</v>
      </c>
      <c r="N5070" s="2" t="str">
        <f>VLOOKUP(Tabla1[[#This Row],[nemo]],'Nemos y clasificaciones'!$A$2:$B$5000,2,FALSE)</f>
        <v>CFI</v>
      </c>
      <c r="O5070" s="2" t="str">
        <f>VLOOKUP(Tabla1[[#This Row],[nemo]],'Nemos y clasificaciones'!$A$1:$C$3000,3,FALSE)</f>
        <v>CFI</v>
      </c>
      <c r="P5070" s="2"/>
      <c r="Q5070" s="2"/>
    </row>
    <row r="5071" spans="1:17" x14ac:dyDescent="0.25">
      <c r="A5071" t="s">
        <v>10282</v>
      </c>
      <c r="B5071" s="1">
        <v>42605</v>
      </c>
      <c r="C5071" s="1">
        <v>42611</v>
      </c>
      <c r="D5071" t="s">
        <v>21</v>
      </c>
      <c r="E5071" t="s">
        <v>9198</v>
      </c>
      <c r="F5071">
        <v>0</v>
      </c>
      <c r="G5071">
        <v>1000000</v>
      </c>
      <c r="H5071">
        <v>0</v>
      </c>
      <c r="I5071">
        <v>0</v>
      </c>
      <c r="J5071">
        <v>0</v>
      </c>
      <c r="K5071">
        <v>6.0999999999999999E-2</v>
      </c>
      <c r="L5071" t="s">
        <v>23</v>
      </c>
      <c r="M5071" s="3">
        <v>61000</v>
      </c>
      <c r="N5071" s="2" t="str">
        <f>VLOOKUP(Tabla1[[#This Row],[nemo]],'Nemos y clasificaciones'!$A$2:$B$5000,2,FALSE)</f>
        <v>CFI</v>
      </c>
      <c r="O5071" s="3" t="str">
        <f>VLOOKUP(Tabla1[[#This Row],[nemo]],'Nemos y clasificaciones'!$A$1:$C$3000,3,FALSE)</f>
        <v>CFI</v>
      </c>
      <c r="P5071" s="3"/>
      <c r="Q5071" s="3"/>
    </row>
    <row r="5072" spans="1:17" x14ac:dyDescent="0.25">
      <c r="A5072" t="s">
        <v>9872</v>
      </c>
      <c r="B5072" s="1">
        <v>42801</v>
      </c>
      <c r="C5072" s="1">
        <v>42807</v>
      </c>
      <c r="D5072" t="s">
        <v>21</v>
      </c>
      <c r="E5072" t="s">
        <v>9198</v>
      </c>
      <c r="F5072">
        <v>0</v>
      </c>
      <c r="G5072">
        <v>1000000</v>
      </c>
      <c r="H5072">
        <v>0</v>
      </c>
      <c r="I5072">
        <v>0</v>
      </c>
      <c r="J5072">
        <v>0</v>
      </c>
      <c r="K5072">
        <v>4.7E-2</v>
      </c>
      <c r="L5072" t="s">
        <v>23</v>
      </c>
      <c r="M5072" s="3">
        <v>47000</v>
      </c>
      <c r="N5072" s="2" t="str">
        <f>VLOOKUP(Tabla1[[#This Row],[nemo]],'Nemos y clasificaciones'!$A$2:$B$5000,2,FALSE)</f>
        <v>CFI</v>
      </c>
      <c r="O5072" s="3" t="str">
        <f>VLOOKUP(Tabla1[[#This Row],[nemo]],'Nemos y clasificaciones'!$A$1:$C$3000,3,FALSE)</f>
        <v>CFI</v>
      </c>
      <c r="P5072" s="3"/>
      <c r="Q5072" s="3"/>
    </row>
    <row r="5073" spans="1:17" x14ac:dyDescent="0.25">
      <c r="A5073" t="s">
        <v>10137</v>
      </c>
      <c r="B5073" s="1">
        <v>42696</v>
      </c>
      <c r="C5073" s="1">
        <v>42702</v>
      </c>
      <c r="D5073" t="s">
        <v>21</v>
      </c>
      <c r="E5073" t="s">
        <v>9198</v>
      </c>
      <c r="F5073">
        <v>0</v>
      </c>
      <c r="G5073">
        <v>1000000</v>
      </c>
      <c r="H5073">
        <v>0</v>
      </c>
      <c r="I5073">
        <v>0</v>
      </c>
      <c r="J5073">
        <v>0</v>
      </c>
      <c r="K5073">
        <v>3.5999999999999997E-2</v>
      </c>
      <c r="L5073" t="s">
        <v>23</v>
      </c>
      <c r="M5073" s="3">
        <v>36000</v>
      </c>
      <c r="N5073" s="2" t="str">
        <f>VLOOKUP(Tabla1[[#This Row],[nemo]],'Nemos y clasificaciones'!$A$2:$B$5000,2,FALSE)</f>
        <v>CFI</v>
      </c>
      <c r="O5073" s="3" t="str">
        <f>VLOOKUP(Tabla1[[#This Row],[nemo]],'Nemos y clasificaciones'!$A$1:$C$3000,3,FALSE)</f>
        <v>CFI</v>
      </c>
      <c r="P5073" s="3"/>
      <c r="Q5073" s="3"/>
    </row>
    <row r="5074" spans="1:17" x14ac:dyDescent="0.25">
      <c r="A5074" t="s">
        <v>9522</v>
      </c>
      <c r="B5074" s="1">
        <v>42871</v>
      </c>
      <c r="C5074" s="1">
        <v>42877</v>
      </c>
      <c r="D5074" t="s">
        <v>21</v>
      </c>
      <c r="E5074" t="s">
        <v>9198</v>
      </c>
      <c r="F5074">
        <v>0</v>
      </c>
      <c r="G5074">
        <v>1000000</v>
      </c>
      <c r="H5074">
        <v>0</v>
      </c>
      <c r="I5074">
        <v>0</v>
      </c>
      <c r="J5074">
        <v>0</v>
      </c>
      <c r="K5074">
        <v>3.3000000000000002E-2</v>
      </c>
      <c r="L5074" t="s">
        <v>23</v>
      </c>
      <c r="M5074" s="3">
        <v>33000</v>
      </c>
      <c r="N5074" s="2" t="str">
        <f>VLOOKUP(Tabla1[[#This Row],[nemo]],'Nemos y clasificaciones'!$A$2:$B$5000,2,FALSE)</f>
        <v>CFI</v>
      </c>
      <c r="O5074" s="3" t="str">
        <f>VLOOKUP(Tabla1[[#This Row],[nemo]],'Nemos y clasificaciones'!$A$1:$C$3000,3,FALSE)</f>
        <v>CFI</v>
      </c>
      <c r="P5074" s="3"/>
      <c r="Q5074" s="3"/>
    </row>
    <row r="5075" spans="1:17" x14ac:dyDescent="0.25">
      <c r="A5075" t="s">
        <v>9197</v>
      </c>
      <c r="B5075" s="1">
        <v>42913</v>
      </c>
      <c r="C5075" s="1">
        <v>42919</v>
      </c>
      <c r="D5075" t="s">
        <v>21</v>
      </c>
      <c r="E5075" t="s">
        <v>9198</v>
      </c>
      <c r="F5075">
        <v>0</v>
      </c>
      <c r="G5075">
        <v>1000000</v>
      </c>
      <c r="H5075">
        <v>0</v>
      </c>
      <c r="I5075">
        <v>0</v>
      </c>
      <c r="J5075">
        <v>0</v>
      </c>
      <c r="K5075">
        <v>1.4E-2</v>
      </c>
      <c r="L5075" t="s">
        <v>23</v>
      </c>
      <c r="M5075" s="3">
        <v>14000</v>
      </c>
      <c r="N5075" s="2" t="str">
        <f>VLOOKUP(Tabla1[[#This Row],[nemo]],'Nemos y clasificaciones'!$A$2:$B$5000,2,FALSE)</f>
        <v>CFI</v>
      </c>
      <c r="O5075" s="3" t="str">
        <f>VLOOKUP(Tabla1[[#This Row],[nemo]],'Nemos y clasificaciones'!$A$1:$C$3000,3,FALSE)</f>
        <v>CFI</v>
      </c>
      <c r="P5075" s="3"/>
      <c r="Q5075" s="3"/>
    </row>
    <row r="5076" spans="1:17" x14ac:dyDescent="0.25">
      <c r="A5076" t="s">
        <v>3799</v>
      </c>
      <c r="B5076" s="1">
        <v>44002</v>
      </c>
      <c r="C5076" s="1">
        <v>44008</v>
      </c>
      <c r="D5076" t="s">
        <v>14</v>
      </c>
      <c r="E5076" t="s">
        <v>3800</v>
      </c>
      <c r="F5076">
        <v>0</v>
      </c>
      <c r="G5076">
        <v>51016</v>
      </c>
      <c r="H5076">
        <v>0</v>
      </c>
      <c r="I5076">
        <v>0</v>
      </c>
      <c r="J5076">
        <v>0</v>
      </c>
      <c r="K5076">
        <v>1579.8620000000001</v>
      </c>
      <c r="L5076" t="s">
        <v>19</v>
      </c>
      <c r="M5076" s="2">
        <v>80598239.791999996</v>
      </c>
      <c r="N5076" s="2" t="str">
        <f>VLOOKUP(Tabla1[[#This Row],[nemo]],'Nemos y clasificaciones'!$A$2:$B$5000,2,FALSE)</f>
        <v>CFI</v>
      </c>
      <c r="O5076" s="2" t="str">
        <f>VLOOKUP(Tabla1[[#This Row],[nemo]],'Nemos y clasificaciones'!$A$1:$C$3000,3,FALSE)</f>
        <v>CFI</v>
      </c>
      <c r="P5076" s="2"/>
      <c r="Q5076" s="2"/>
    </row>
    <row r="5077" spans="1:17" x14ac:dyDescent="0.25">
      <c r="A5077" t="s">
        <v>2464</v>
      </c>
      <c r="B5077" s="1">
        <v>44264</v>
      </c>
      <c r="C5077" s="1">
        <v>44270</v>
      </c>
      <c r="D5077" t="s">
        <v>21</v>
      </c>
      <c r="E5077" t="s">
        <v>440</v>
      </c>
      <c r="F5077">
        <v>0</v>
      </c>
      <c r="G5077">
        <v>1000000</v>
      </c>
      <c r="H5077">
        <v>0</v>
      </c>
      <c r="I5077">
        <v>0</v>
      </c>
      <c r="J5077">
        <v>0</v>
      </c>
      <c r="K5077">
        <v>0.11700000000000001</v>
      </c>
      <c r="L5077" t="s">
        <v>23</v>
      </c>
      <c r="M5077" s="2">
        <v>117000</v>
      </c>
      <c r="N5077" s="2" t="str">
        <f>VLOOKUP(Tabla1[[#This Row],[nemo]],'Nemos y clasificaciones'!$A$2:$B$5000,2,FALSE)</f>
        <v>CFI</v>
      </c>
      <c r="O5077" s="2" t="str">
        <f>VLOOKUP(Tabla1[[#This Row],[nemo]],'Nemos y clasificaciones'!$A$1:$C$3000,3,FALSE)</f>
        <v>CFI</v>
      </c>
      <c r="P5077" s="2"/>
      <c r="Q5077" s="2"/>
    </row>
    <row r="5078" spans="1:17" x14ac:dyDescent="0.25">
      <c r="A5078" t="s">
        <v>619</v>
      </c>
      <c r="B5078" s="1">
        <v>44406</v>
      </c>
      <c r="C5078" s="1">
        <v>44412</v>
      </c>
      <c r="D5078" t="s">
        <v>21</v>
      </c>
      <c r="E5078" t="s">
        <v>440</v>
      </c>
      <c r="F5078">
        <v>0</v>
      </c>
      <c r="G5078">
        <v>1000000</v>
      </c>
      <c r="H5078">
        <v>0</v>
      </c>
      <c r="I5078">
        <v>0</v>
      </c>
      <c r="J5078">
        <v>0</v>
      </c>
      <c r="K5078">
        <v>3.4000000000000002E-2</v>
      </c>
      <c r="L5078" t="s">
        <v>23</v>
      </c>
      <c r="M5078" s="3">
        <v>34000</v>
      </c>
      <c r="N5078" s="2" t="str">
        <f>VLOOKUP(Tabla1[[#This Row],[nemo]],'Nemos y clasificaciones'!$A$2:$B$5000,2,FALSE)</f>
        <v>CFI</v>
      </c>
      <c r="O5078" s="3" t="str">
        <f>VLOOKUP(Tabla1[[#This Row],[nemo]],'Nemos y clasificaciones'!$A$1:$C$3000,3,FALSE)</f>
        <v>CFI</v>
      </c>
      <c r="P5078" s="3"/>
      <c r="Q5078" s="3"/>
    </row>
    <row r="5079" spans="1:17" x14ac:dyDescent="0.25">
      <c r="A5079" t="s">
        <v>1852</v>
      </c>
      <c r="B5079" s="1">
        <v>44327</v>
      </c>
      <c r="C5079" s="1">
        <v>44334</v>
      </c>
      <c r="D5079" t="s">
        <v>21</v>
      </c>
      <c r="E5079" t="s">
        <v>440</v>
      </c>
      <c r="F5079">
        <v>0</v>
      </c>
      <c r="G5079">
        <v>1000000</v>
      </c>
      <c r="H5079">
        <v>0</v>
      </c>
      <c r="I5079">
        <v>0</v>
      </c>
      <c r="J5079">
        <v>0</v>
      </c>
      <c r="K5079">
        <v>2.1000000000000001E-2</v>
      </c>
      <c r="L5079" t="s">
        <v>23</v>
      </c>
      <c r="M5079" s="3">
        <v>21000</v>
      </c>
      <c r="N5079" s="2" t="str">
        <f>VLOOKUP(Tabla1[[#This Row],[nemo]],'Nemos y clasificaciones'!$A$2:$B$5000,2,FALSE)</f>
        <v>CFI</v>
      </c>
      <c r="O5079" s="3" t="str">
        <f>VLOOKUP(Tabla1[[#This Row],[nemo]],'Nemos y clasificaciones'!$A$1:$C$3000,3,FALSE)</f>
        <v>CFI</v>
      </c>
      <c r="P5079" s="3"/>
      <c r="Q5079" s="3"/>
    </row>
    <row r="5080" spans="1:17" x14ac:dyDescent="0.25">
      <c r="A5080" t="s">
        <v>439</v>
      </c>
      <c r="B5080" s="1">
        <v>44428</v>
      </c>
      <c r="C5080" s="1">
        <v>44434</v>
      </c>
      <c r="D5080" t="s">
        <v>21</v>
      </c>
      <c r="E5080" t="s">
        <v>440</v>
      </c>
      <c r="F5080">
        <v>0</v>
      </c>
      <c r="G5080">
        <v>1000000</v>
      </c>
      <c r="H5080">
        <v>0</v>
      </c>
      <c r="I5080">
        <v>0</v>
      </c>
      <c r="J5080">
        <v>0</v>
      </c>
      <c r="K5080">
        <v>1.0999999999999999E-2</v>
      </c>
      <c r="L5080" t="s">
        <v>23</v>
      </c>
      <c r="M5080" s="3">
        <v>11000</v>
      </c>
      <c r="N5080" s="2" t="str">
        <f>VLOOKUP(Tabla1[[#This Row],[nemo]],'Nemos y clasificaciones'!$A$2:$B$5000,2,FALSE)</f>
        <v>CFI</v>
      </c>
      <c r="O5080" s="3" t="str">
        <f>VLOOKUP(Tabla1[[#This Row],[nemo]],'Nemos y clasificaciones'!$A$1:$C$3000,3,FALSE)</f>
        <v>CFI</v>
      </c>
      <c r="P5080" s="3"/>
      <c r="Q5080" s="3"/>
    </row>
    <row r="5081" spans="1:17" x14ac:dyDescent="0.25">
      <c r="A5081" t="s">
        <v>5976</v>
      </c>
      <c r="B5081" s="1">
        <v>43634</v>
      </c>
      <c r="C5081" s="1">
        <v>43640</v>
      </c>
      <c r="D5081" t="s">
        <v>21</v>
      </c>
      <c r="E5081" t="s">
        <v>440</v>
      </c>
      <c r="F5081">
        <v>0</v>
      </c>
      <c r="G5081">
        <v>1000000</v>
      </c>
      <c r="H5081">
        <v>0</v>
      </c>
      <c r="I5081">
        <v>0</v>
      </c>
      <c r="J5081">
        <v>0</v>
      </c>
      <c r="K5081">
        <v>0.01</v>
      </c>
      <c r="L5081" t="s">
        <v>23</v>
      </c>
      <c r="M5081" s="3">
        <v>10000</v>
      </c>
      <c r="N5081" s="2" t="str">
        <f>VLOOKUP(Tabla1[[#This Row],[nemo]],'Nemos y clasificaciones'!$A$2:$B$5000,2,FALSE)</f>
        <v>CFI</v>
      </c>
      <c r="O5081" s="3" t="str">
        <f>VLOOKUP(Tabla1[[#This Row],[nemo]],'Nemos y clasificaciones'!$A$1:$C$3000,3,FALSE)</f>
        <v>CFI</v>
      </c>
      <c r="P5081" s="3"/>
      <c r="Q5081" s="3"/>
    </row>
    <row r="5082" spans="1:17" x14ac:dyDescent="0.25">
      <c r="A5082" t="s">
        <v>4872</v>
      </c>
      <c r="B5082" s="1">
        <v>43865</v>
      </c>
      <c r="C5082" s="1">
        <v>43871</v>
      </c>
      <c r="D5082" t="s">
        <v>21</v>
      </c>
      <c r="E5082" t="s">
        <v>440</v>
      </c>
      <c r="F5082">
        <v>0</v>
      </c>
      <c r="G5082">
        <v>1000000</v>
      </c>
      <c r="H5082">
        <v>0</v>
      </c>
      <c r="I5082">
        <v>0</v>
      </c>
      <c r="J5082">
        <v>0</v>
      </c>
      <c r="K5082">
        <v>7.0000000000000001E-3</v>
      </c>
      <c r="L5082" t="s">
        <v>23</v>
      </c>
      <c r="M5082" s="4">
        <v>7000</v>
      </c>
      <c r="N5082" s="2" t="str">
        <f>VLOOKUP(Tabla1[[#This Row],[nemo]],'Nemos y clasificaciones'!$A$2:$B$5000,2,FALSE)</f>
        <v>CFI</v>
      </c>
      <c r="O5082" s="4" t="str">
        <f>VLOOKUP(Tabla1[[#This Row],[nemo]],'Nemos y clasificaciones'!$A$1:$C$3000,3,FALSE)</f>
        <v>CFI</v>
      </c>
      <c r="P5082" s="4"/>
      <c r="Q5082" s="4"/>
    </row>
    <row r="5083" spans="1:17" x14ac:dyDescent="0.25">
      <c r="A5083" t="s">
        <v>5389</v>
      </c>
      <c r="B5083" s="1">
        <v>43790</v>
      </c>
      <c r="C5083" s="1">
        <v>43796</v>
      </c>
      <c r="D5083" t="s">
        <v>21</v>
      </c>
      <c r="E5083" t="s">
        <v>440</v>
      </c>
      <c r="F5083">
        <v>0</v>
      </c>
      <c r="G5083">
        <v>1000000</v>
      </c>
      <c r="H5083">
        <v>0</v>
      </c>
      <c r="I5083">
        <v>0</v>
      </c>
      <c r="J5083">
        <v>0</v>
      </c>
      <c r="K5083">
        <v>5.0000000000000001E-3</v>
      </c>
      <c r="L5083" t="s">
        <v>23</v>
      </c>
      <c r="M5083" s="4">
        <v>5000</v>
      </c>
      <c r="N5083" s="2" t="str">
        <f>VLOOKUP(Tabla1[[#This Row],[nemo]],'Nemos y clasificaciones'!$A$2:$B$5000,2,FALSE)</f>
        <v>CFI</v>
      </c>
      <c r="O5083" s="4" t="str">
        <f>VLOOKUP(Tabla1[[#This Row],[nemo]],'Nemos y clasificaciones'!$A$1:$C$3000,3,FALSE)</f>
        <v>CFI</v>
      </c>
      <c r="P5083" s="4"/>
      <c r="Q5083" s="4"/>
    </row>
    <row r="5084" spans="1:17" x14ac:dyDescent="0.25">
      <c r="A5084" t="s">
        <v>2474</v>
      </c>
      <c r="B5084" s="1">
        <v>44260</v>
      </c>
      <c r="C5084" s="1">
        <v>44266</v>
      </c>
      <c r="D5084" t="s">
        <v>21</v>
      </c>
      <c r="E5084" t="s">
        <v>440</v>
      </c>
      <c r="F5084">
        <v>0</v>
      </c>
      <c r="G5084">
        <v>1000000</v>
      </c>
      <c r="H5084">
        <v>0</v>
      </c>
      <c r="I5084">
        <v>0</v>
      </c>
      <c r="J5084">
        <v>0</v>
      </c>
      <c r="K5084">
        <v>4.0000000000000001E-3</v>
      </c>
      <c r="L5084" t="s">
        <v>23</v>
      </c>
      <c r="M5084" s="4">
        <v>4000</v>
      </c>
      <c r="N5084" s="2" t="str">
        <f>VLOOKUP(Tabla1[[#This Row],[nemo]],'Nemos y clasificaciones'!$A$2:$B$5000,2,FALSE)</f>
        <v>CFI</v>
      </c>
      <c r="O5084" s="4" t="str">
        <f>VLOOKUP(Tabla1[[#This Row],[nemo]],'Nemos y clasificaciones'!$A$1:$C$3000,3,FALSE)</f>
        <v>CFI</v>
      </c>
      <c r="P5084" s="4"/>
      <c r="Q5084" s="4"/>
    </row>
    <row r="5085" spans="1:17" x14ac:dyDescent="0.25">
      <c r="A5085" t="s">
        <v>929</v>
      </c>
      <c r="B5085" s="1">
        <v>44377</v>
      </c>
      <c r="C5085" s="1">
        <v>44383</v>
      </c>
      <c r="D5085" t="s">
        <v>21</v>
      </c>
      <c r="E5085" t="s">
        <v>440</v>
      </c>
      <c r="F5085">
        <v>0</v>
      </c>
      <c r="G5085">
        <v>1719170</v>
      </c>
      <c r="H5085">
        <v>0</v>
      </c>
      <c r="I5085">
        <v>0</v>
      </c>
      <c r="J5085">
        <v>0</v>
      </c>
      <c r="K5085">
        <v>2E-3</v>
      </c>
      <c r="L5085" t="s">
        <v>23</v>
      </c>
      <c r="M5085" s="4">
        <v>3438.34</v>
      </c>
      <c r="N5085" s="2" t="str">
        <f>VLOOKUP(Tabla1[[#This Row],[nemo]],'Nemos y clasificaciones'!$A$2:$B$5000,2,FALSE)</f>
        <v>CFI</v>
      </c>
      <c r="O5085" s="4" t="str">
        <f>VLOOKUP(Tabla1[[#This Row],[nemo]],'Nemos y clasificaciones'!$A$1:$C$3000,3,FALSE)</f>
        <v>CFI</v>
      </c>
      <c r="P5085" s="4"/>
      <c r="Q5085" s="4"/>
    </row>
    <row r="5086" spans="1:17" x14ac:dyDescent="0.25">
      <c r="A5086" t="s">
        <v>2518</v>
      </c>
      <c r="B5086" s="1">
        <v>44250</v>
      </c>
      <c r="C5086" s="1">
        <v>44256</v>
      </c>
      <c r="D5086" t="s">
        <v>21</v>
      </c>
      <c r="E5086" t="s">
        <v>440</v>
      </c>
      <c r="F5086">
        <v>0</v>
      </c>
      <c r="G5086">
        <v>1000000</v>
      </c>
      <c r="H5086">
        <v>0</v>
      </c>
      <c r="I5086">
        <v>0</v>
      </c>
      <c r="J5086">
        <v>0</v>
      </c>
      <c r="K5086">
        <v>3.0000000000000001E-3</v>
      </c>
      <c r="L5086" t="s">
        <v>23</v>
      </c>
      <c r="M5086" s="4">
        <v>3000</v>
      </c>
      <c r="N5086" s="2" t="str">
        <f>VLOOKUP(Tabla1[[#This Row],[nemo]],'Nemos y clasificaciones'!$A$2:$B$5000,2,FALSE)</f>
        <v>CFI</v>
      </c>
      <c r="O5086" s="4" t="str">
        <f>VLOOKUP(Tabla1[[#This Row],[nemo]],'Nemos y clasificaciones'!$A$1:$C$3000,3,FALSE)</f>
        <v>CFI</v>
      </c>
      <c r="P5086" s="4"/>
      <c r="Q5086" s="4"/>
    </row>
    <row r="5087" spans="1:17" x14ac:dyDescent="0.25">
      <c r="A5087" t="s">
        <v>1135</v>
      </c>
      <c r="B5087" s="1">
        <v>44363</v>
      </c>
      <c r="C5087" s="1">
        <v>44370</v>
      </c>
      <c r="D5087" t="s">
        <v>21</v>
      </c>
      <c r="E5087" t="s">
        <v>440</v>
      </c>
      <c r="F5087">
        <v>0</v>
      </c>
      <c r="G5087">
        <v>1000000</v>
      </c>
      <c r="H5087">
        <v>0</v>
      </c>
      <c r="I5087">
        <v>0</v>
      </c>
      <c r="J5087">
        <v>0</v>
      </c>
      <c r="K5087">
        <v>2E-3</v>
      </c>
      <c r="L5087" t="s">
        <v>23</v>
      </c>
      <c r="M5087" s="4">
        <v>2000</v>
      </c>
      <c r="N5087" s="2" t="str">
        <f>VLOOKUP(Tabla1[[#This Row],[nemo]],'Nemos y clasificaciones'!$A$2:$B$5000,2,FALSE)</f>
        <v>CFI</v>
      </c>
      <c r="O5087" s="4" t="str">
        <f>VLOOKUP(Tabla1[[#This Row],[nemo]],'Nemos y clasificaciones'!$A$1:$C$3000,3,FALSE)</f>
        <v>CFI</v>
      </c>
      <c r="P5087" s="4"/>
      <c r="Q5087" s="4"/>
    </row>
    <row r="5088" spans="1:17" x14ac:dyDescent="0.25">
      <c r="A5088" t="s">
        <v>620</v>
      </c>
      <c r="B5088" s="1">
        <v>44406</v>
      </c>
      <c r="C5088" s="1">
        <v>44412</v>
      </c>
      <c r="D5088" t="s">
        <v>21</v>
      </c>
      <c r="E5088" t="s">
        <v>438</v>
      </c>
      <c r="F5088">
        <v>0</v>
      </c>
      <c r="G5088">
        <v>1000000</v>
      </c>
      <c r="H5088">
        <v>0</v>
      </c>
      <c r="I5088">
        <v>0</v>
      </c>
      <c r="J5088">
        <v>0</v>
      </c>
      <c r="K5088">
        <v>3.6999999999999998E-2</v>
      </c>
      <c r="L5088" t="s">
        <v>23</v>
      </c>
      <c r="M5088" s="3">
        <v>37000</v>
      </c>
      <c r="N5088" s="2" t="str">
        <f>VLOOKUP(Tabla1[[#This Row],[nemo]],'Nemos y clasificaciones'!$A$2:$B$5000,2,FALSE)</f>
        <v>CFI</v>
      </c>
      <c r="O5088" s="3" t="str">
        <f>VLOOKUP(Tabla1[[#This Row],[nemo]],'Nemos y clasificaciones'!$A$1:$C$3000,3,FALSE)</f>
        <v>CFI</v>
      </c>
      <c r="P5088" s="3"/>
      <c r="Q5088" s="3"/>
    </row>
    <row r="5089" spans="1:17" x14ac:dyDescent="0.25">
      <c r="A5089" t="s">
        <v>1853</v>
      </c>
      <c r="B5089" s="1">
        <v>44327</v>
      </c>
      <c r="C5089" s="1">
        <v>44334</v>
      </c>
      <c r="D5089" t="s">
        <v>21</v>
      </c>
      <c r="E5089" t="s">
        <v>438</v>
      </c>
      <c r="F5089">
        <v>0</v>
      </c>
      <c r="G5089">
        <v>1000000</v>
      </c>
      <c r="H5089">
        <v>0</v>
      </c>
      <c r="I5089">
        <v>0</v>
      </c>
      <c r="J5089">
        <v>0</v>
      </c>
      <c r="K5089">
        <v>2.3E-2</v>
      </c>
      <c r="L5089" t="s">
        <v>23</v>
      </c>
      <c r="M5089" s="3">
        <v>23000</v>
      </c>
      <c r="N5089" s="2" t="str">
        <f>VLOOKUP(Tabla1[[#This Row],[nemo]],'Nemos y clasificaciones'!$A$2:$B$5000,2,FALSE)</f>
        <v>CFI</v>
      </c>
      <c r="O5089" s="3" t="str">
        <f>VLOOKUP(Tabla1[[#This Row],[nemo]],'Nemos y clasificaciones'!$A$1:$C$3000,3,FALSE)</f>
        <v>CFI</v>
      </c>
      <c r="P5089" s="3"/>
      <c r="Q5089" s="3"/>
    </row>
    <row r="5090" spans="1:17" x14ac:dyDescent="0.25">
      <c r="A5090" t="s">
        <v>437</v>
      </c>
      <c r="B5090" s="1">
        <v>44428</v>
      </c>
      <c r="C5090" s="1">
        <v>44434</v>
      </c>
      <c r="D5090" t="s">
        <v>21</v>
      </c>
      <c r="E5090" t="s">
        <v>438</v>
      </c>
      <c r="F5090">
        <v>0</v>
      </c>
      <c r="G5090">
        <v>1000000</v>
      </c>
      <c r="H5090">
        <v>0</v>
      </c>
      <c r="I5090">
        <v>0</v>
      </c>
      <c r="J5090">
        <v>0</v>
      </c>
      <c r="K5090">
        <v>1.2E-2</v>
      </c>
      <c r="L5090" t="s">
        <v>23</v>
      </c>
      <c r="M5090" s="3">
        <v>12000</v>
      </c>
      <c r="N5090" s="2" t="str">
        <f>VLOOKUP(Tabla1[[#This Row],[nemo]],'Nemos y clasificaciones'!$A$2:$B$5000,2,FALSE)</f>
        <v>CFI</v>
      </c>
      <c r="O5090" s="3" t="str">
        <f>VLOOKUP(Tabla1[[#This Row],[nemo]],'Nemos y clasificaciones'!$A$1:$C$3000,3,FALSE)</f>
        <v>CFI</v>
      </c>
      <c r="P5090" s="3"/>
      <c r="Q5090" s="3"/>
    </row>
    <row r="5091" spans="1:17" x14ac:dyDescent="0.25">
      <c r="A5091" t="s">
        <v>2463</v>
      </c>
      <c r="B5091" s="1">
        <v>44264</v>
      </c>
      <c r="C5091" s="1">
        <v>44270</v>
      </c>
      <c r="D5091" t="s">
        <v>21</v>
      </c>
      <c r="E5091" t="s">
        <v>438</v>
      </c>
      <c r="F5091">
        <v>0</v>
      </c>
      <c r="G5091">
        <v>1000000</v>
      </c>
      <c r="H5091">
        <v>0</v>
      </c>
      <c r="I5091">
        <v>0</v>
      </c>
      <c r="J5091">
        <v>0</v>
      </c>
      <c r="K5091">
        <v>1.2E-2</v>
      </c>
      <c r="L5091" t="s">
        <v>23</v>
      </c>
      <c r="M5091" s="3">
        <v>12000</v>
      </c>
      <c r="N5091" s="2" t="str">
        <f>VLOOKUP(Tabla1[[#This Row],[nemo]],'Nemos y clasificaciones'!$A$2:$B$5000,2,FALSE)</f>
        <v>CFI</v>
      </c>
      <c r="O5091" s="3" t="str">
        <f>VLOOKUP(Tabla1[[#This Row],[nemo]],'Nemos y clasificaciones'!$A$1:$C$3000,3,FALSE)</f>
        <v>CFI</v>
      </c>
      <c r="P5091" s="3"/>
      <c r="Q5091" s="3"/>
    </row>
    <row r="5092" spans="1:17" x14ac:dyDescent="0.25">
      <c r="A5092" t="s">
        <v>5977</v>
      </c>
      <c r="B5092" s="1">
        <v>43634</v>
      </c>
      <c r="C5092" s="1">
        <v>43640</v>
      </c>
      <c r="D5092" t="s">
        <v>21</v>
      </c>
      <c r="E5092" t="s">
        <v>438</v>
      </c>
      <c r="F5092">
        <v>0</v>
      </c>
      <c r="G5092">
        <v>1000000</v>
      </c>
      <c r="H5092">
        <v>0</v>
      </c>
      <c r="I5092">
        <v>0</v>
      </c>
      <c r="J5092">
        <v>0</v>
      </c>
      <c r="K5092">
        <v>1.0999999999999999E-2</v>
      </c>
      <c r="L5092" t="s">
        <v>23</v>
      </c>
      <c r="M5092" s="3">
        <v>11000</v>
      </c>
      <c r="N5092" s="2" t="str">
        <f>VLOOKUP(Tabla1[[#This Row],[nemo]],'Nemos y clasificaciones'!$A$2:$B$5000,2,FALSE)</f>
        <v>CFI</v>
      </c>
      <c r="O5092" s="3" t="str">
        <f>VLOOKUP(Tabla1[[#This Row],[nemo]],'Nemos y clasificaciones'!$A$1:$C$3000,3,FALSE)</f>
        <v>CFI</v>
      </c>
      <c r="P5092" s="3"/>
      <c r="Q5092" s="3"/>
    </row>
    <row r="5093" spans="1:17" x14ac:dyDescent="0.25">
      <c r="A5093" t="s">
        <v>4871</v>
      </c>
      <c r="B5093" s="1">
        <v>43865</v>
      </c>
      <c r="C5093" s="1">
        <v>43871</v>
      </c>
      <c r="D5093" t="s">
        <v>21</v>
      </c>
      <c r="E5093" t="s">
        <v>438</v>
      </c>
      <c r="F5093">
        <v>0</v>
      </c>
      <c r="G5093">
        <v>1000000</v>
      </c>
      <c r="H5093">
        <v>0</v>
      </c>
      <c r="I5093">
        <v>0</v>
      </c>
      <c r="J5093">
        <v>0</v>
      </c>
      <c r="K5093">
        <v>7.0000000000000001E-3</v>
      </c>
      <c r="L5093" t="s">
        <v>23</v>
      </c>
      <c r="M5093" s="4">
        <v>7000</v>
      </c>
      <c r="N5093" s="2" t="str">
        <f>VLOOKUP(Tabla1[[#This Row],[nemo]],'Nemos y clasificaciones'!$A$2:$B$5000,2,FALSE)</f>
        <v>CFI</v>
      </c>
      <c r="O5093" s="4" t="str">
        <f>VLOOKUP(Tabla1[[#This Row],[nemo]],'Nemos y clasificaciones'!$A$1:$C$3000,3,FALSE)</f>
        <v>CFI</v>
      </c>
      <c r="P5093" s="4"/>
      <c r="Q5093" s="4"/>
    </row>
    <row r="5094" spans="1:17" x14ac:dyDescent="0.25">
      <c r="A5094" t="s">
        <v>5390</v>
      </c>
      <c r="B5094" s="1">
        <v>43790</v>
      </c>
      <c r="C5094" s="1">
        <v>43796</v>
      </c>
      <c r="D5094" t="s">
        <v>21</v>
      </c>
      <c r="E5094" t="s">
        <v>438</v>
      </c>
      <c r="F5094">
        <v>0</v>
      </c>
      <c r="G5094">
        <v>1000000</v>
      </c>
      <c r="H5094">
        <v>0</v>
      </c>
      <c r="I5094">
        <v>0</v>
      </c>
      <c r="J5094">
        <v>0</v>
      </c>
      <c r="K5094">
        <v>6.0000000000000001E-3</v>
      </c>
      <c r="L5094" t="s">
        <v>23</v>
      </c>
      <c r="M5094" s="4">
        <v>6000</v>
      </c>
      <c r="N5094" s="2" t="str">
        <f>VLOOKUP(Tabla1[[#This Row],[nemo]],'Nemos y clasificaciones'!$A$2:$B$5000,2,FALSE)</f>
        <v>CFI</v>
      </c>
      <c r="O5094" s="4" t="str">
        <f>VLOOKUP(Tabla1[[#This Row],[nemo]],'Nemos y clasificaciones'!$A$1:$C$3000,3,FALSE)</f>
        <v>CFI</v>
      </c>
      <c r="P5094" s="4"/>
      <c r="Q5094" s="4"/>
    </row>
    <row r="5095" spans="1:17" x14ac:dyDescent="0.25">
      <c r="A5095" t="s">
        <v>2473</v>
      </c>
      <c r="B5095" s="1">
        <v>44260</v>
      </c>
      <c r="C5095" s="1">
        <v>44266</v>
      </c>
      <c r="D5095" t="s">
        <v>21</v>
      </c>
      <c r="E5095" t="s">
        <v>438</v>
      </c>
      <c r="F5095">
        <v>0</v>
      </c>
      <c r="G5095">
        <v>1000000</v>
      </c>
      <c r="H5095">
        <v>0</v>
      </c>
      <c r="I5095">
        <v>0</v>
      </c>
      <c r="J5095">
        <v>0</v>
      </c>
      <c r="K5095">
        <v>5.0000000000000001E-3</v>
      </c>
      <c r="L5095" t="s">
        <v>23</v>
      </c>
      <c r="M5095" s="4">
        <v>5000</v>
      </c>
      <c r="N5095" s="2" t="str">
        <f>VLOOKUP(Tabla1[[#This Row],[nemo]],'Nemos y clasificaciones'!$A$2:$B$5000,2,FALSE)</f>
        <v>CFI</v>
      </c>
      <c r="O5095" s="4" t="str">
        <f>VLOOKUP(Tabla1[[#This Row],[nemo]],'Nemos y clasificaciones'!$A$1:$C$3000,3,FALSE)</f>
        <v>CFI</v>
      </c>
      <c r="P5095" s="4"/>
      <c r="Q5095" s="4"/>
    </row>
    <row r="5096" spans="1:17" x14ac:dyDescent="0.25">
      <c r="A5096" t="s">
        <v>2519</v>
      </c>
      <c r="B5096" s="1">
        <v>44250</v>
      </c>
      <c r="C5096" s="1">
        <v>44256</v>
      </c>
      <c r="D5096" t="s">
        <v>21</v>
      </c>
      <c r="E5096" t="s">
        <v>438</v>
      </c>
      <c r="F5096">
        <v>0</v>
      </c>
      <c r="G5096">
        <v>1000000</v>
      </c>
      <c r="H5096">
        <v>0</v>
      </c>
      <c r="I5096">
        <v>0</v>
      </c>
      <c r="J5096">
        <v>0</v>
      </c>
      <c r="K5096">
        <v>4.0000000000000001E-3</v>
      </c>
      <c r="L5096" t="s">
        <v>23</v>
      </c>
      <c r="M5096" s="4">
        <v>4000</v>
      </c>
      <c r="N5096" s="2" t="str">
        <f>VLOOKUP(Tabla1[[#This Row],[nemo]],'Nemos y clasificaciones'!$A$2:$B$5000,2,FALSE)</f>
        <v>CFI</v>
      </c>
      <c r="O5096" s="4" t="str">
        <f>VLOOKUP(Tabla1[[#This Row],[nemo]],'Nemos y clasificaciones'!$A$1:$C$3000,3,FALSE)</f>
        <v>CFI</v>
      </c>
      <c r="P5096" s="4"/>
      <c r="Q5096" s="4"/>
    </row>
    <row r="5097" spans="1:17" x14ac:dyDescent="0.25">
      <c r="A5097" t="s">
        <v>927</v>
      </c>
      <c r="B5097" s="1">
        <v>44377</v>
      </c>
      <c r="C5097" s="1">
        <v>44383</v>
      </c>
      <c r="D5097" t="s">
        <v>21</v>
      </c>
      <c r="E5097" t="s">
        <v>438</v>
      </c>
      <c r="F5097">
        <v>0</v>
      </c>
      <c r="G5097">
        <v>1000000</v>
      </c>
      <c r="H5097">
        <v>0</v>
      </c>
      <c r="I5097">
        <v>0</v>
      </c>
      <c r="J5097">
        <v>0</v>
      </c>
      <c r="K5097">
        <v>2E-3</v>
      </c>
      <c r="L5097" t="s">
        <v>23</v>
      </c>
      <c r="M5097" s="4">
        <v>2000</v>
      </c>
      <c r="N5097" s="2" t="str">
        <f>VLOOKUP(Tabla1[[#This Row],[nemo]],'Nemos y clasificaciones'!$A$2:$B$5000,2,FALSE)</f>
        <v>CFI</v>
      </c>
      <c r="O5097" s="4" t="str">
        <f>VLOOKUP(Tabla1[[#This Row],[nemo]],'Nemos y clasificaciones'!$A$1:$C$3000,3,FALSE)</f>
        <v>CFI</v>
      </c>
      <c r="P5097" s="4"/>
      <c r="Q5097" s="4"/>
    </row>
    <row r="5098" spans="1:17" x14ac:dyDescent="0.25">
      <c r="A5098" t="s">
        <v>1136</v>
      </c>
      <c r="B5098" s="1">
        <v>44363</v>
      </c>
      <c r="C5098" s="1">
        <v>44370</v>
      </c>
      <c r="D5098" t="s">
        <v>21</v>
      </c>
      <c r="E5098" t="s">
        <v>438</v>
      </c>
      <c r="F5098">
        <v>0</v>
      </c>
      <c r="G5098">
        <v>1000000</v>
      </c>
      <c r="H5098">
        <v>0</v>
      </c>
      <c r="I5098">
        <v>0</v>
      </c>
      <c r="J5098">
        <v>0</v>
      </c>
      <c r="K5098">
        <v>2E-3</v>
      </c>
      <c r="L5098" t="s">
        <v>23</v>
      </c>
      <c r="M5098" s="4">
        <v>2000</v>
      </c>
      <c r="N5098" s="2" t="str">
        <f>VLOOKUP(Tabla1[[#This Row],[nemo]],'Nemos y clasificaciones'!$A$2:$B$5000,2,FALSE)</f>
        <v>CFI</v>
      </c>
      <c r="O5098" s="4" t="str">
        <f>VLOOKUP(Tabla1[[#This Row],[nemo]],'Nemos y clasificaciones'!$A$1:$C$3000,3,FALSE)</f>
        <v>CFI</v>
      </c>
      <c r="P5098" s="4"/>
      <c r="Q5098" s="4"/>
    </row>
    <row r="5099" spans="1:17" x14ac:dyDescent="0.25">
      <c r="A5099" t="s">
        <v>618</v>
      </c>
      <c r="B5099" s="1">
        <v>44406</v>
      </c>
      <c r="C5099" s="1">
        <v>44412</v>
      </c>
      <c r="D5099" t="s">
        <v>21</v>
      </c>
      <c r="E5099" t="s">
        <v>436</v>
      </c>
      <c r="F5099">
        <v>0</v>
      </c>
      <c r="G5099">
        <v>1000000</v>
      </c>
      <c r="H5099">
        <v>0</v>
      </c>
      <c r="I5099">
        <v>0</v>
      </c>
      <c r="J5099">
        <v>0</v>
      </c>
      <c r="K5099">
        <v>0.04</v>
      </c>
      <c r="L5099" t="s">
        <v>23</v>
      </c>
      <c r="M5099" s="3">
        <v>40000</v>
      </c>
      <c r="N5099" s="2" t="str">
        <f>VLOOKUP(Tabla1[[#This Row],[nemo]],'Nemos y clasificaciones'!$A$2:$B$5000,2,FALSE)</f>
        <v>CFI</v>
      </c>
      <c r="O5099" s="3" t="str">
        <f>VLOOKUP(Tabla1[[#This Row],[nemo]],'Nemos y clasificaciones'!$A$1:$C$3000,3,FALSE)</f>
        <v>CFI</v>
      </c>
      <c r="P5099" s="3"/>
      <c r="Q5099" s="3"/>
    </row>
    <row r="5100" spans="1:17" x14ac:dyDescent="0.25">
      <c r="A5100" t="s">
        <v>1854</v>
      </c>
      <c r="B5100" s="1">
        <v>44327</v>
      </c>
      <c r="C5100" s="1">
        <v>44334</v>
      </c>
      <c r="D5100" t="s">
        <v>21</v>
      </c>
      <c r="E5100" t="s">
        <v>436</v>
      </c>
      <c r="F5100">
        <v>0</v>
      </c>
      <c r="G5100">
        <v>1000000</v>
      </c>
      <c r="H5100">
        <v>0</v>
      </c>
      <c r="I5100">
        <v>0</v>
      </c>
      <c r="J5100">
        <v>0</v>
      </c>
      <c r="K5100">
        <v>2.5000000000000001E-2</v>
      </c>
      <c r="L5100" t="s">
        <v>23</v>
      </c>
      <c r="M5100" s="3">
        <v>25000</v>
      </c>
      <c r="N5100" s="2" t="str">
        <f>VLOOKUP(Tabla1[[#This Row],[nemo]],'Nemos y clasificaciones'!$A$2:$B$5000,2,FALSE)</f>
        <v>CFI</v>
      </c>
      <c r="O5100" s="3" t="str">
        <f>VLOOKUP(Tabla1[[#This Row],[nemo]],'Nemos y clasificaciones'!$A$1:$C$3000,3,FALSE)</f>
        <v>CFI</v>
      </c>
      <c r="P5100" s="3"/>
      <c r="Q5100" s="3"/>
    </row>
    <row r="5101" spans="1:17" x14ac:dyDescent="0.25">
      <c r="A5101" t="s">
        <v>2462</v>
      </c>
      <c r="B5101" s="1">
        <v>44264</v>
      </c>
      <c r="C5101" s="1">
        <v>44270</v>
      </c>
      <c r="D5101" t="s">
        <v>21</v>
      </c>
      <c r="E5101" t="s">
        <v>436</v>
      </c>
      <c r="F5101">
        <v>0</v>
      </c>
      <c r="G5101">
        <v>1000000</v>
      </c>
      <c r="H5101">
        <v>0</v>
      </c>
      <c r="I5101">
        <v>0</v>
      </c>
      <c r="J5101">
        <v>0</v>
      </c>
      <c r="K5101">
        <v>1.4E-2</v>
      </c>
      <c r="L5101" t="s">
        <v>23</v>
      </c>
      <c r="M5101" s="3">
        <v>14000</v>
      </c>
      <c r="N5101" s="2" t="str">
        <f>VLOOKUP(Tabla1[[#This Row],[nemo]],'Nemos y clasificaciones'!$A$2:$B$5000,2,FALSE)</f>
        <v>CFI</v>
      </c>
      <c r="O5101" s="3" t="str">
        <f>VLOOKUP(Tabla1[[#This Row],[nemo]],'Nemos y clasificaciones'!$A$1:$C$3000,3,FALSE)</f>
        <v>CFI</v>
      </c>
      <c r="P5101" s="3"/>
      <c r="Q5101" s="3"/>
    </row>
    <row r="5102" spans="1:17" x14ac:dyDescent="0.25">
      <c r="A5102" t="s">
        <v>435</v>
      </c>
      <c r="B5102" s="1">
        <v>44428</v>
      </c>
      <c r="C5102" s="1">
        <v>44434</v>
      </c>
      <c r="D5102" t="s">
        <v>21</v>
      </c>
      <c r="E5102" t="s">
        <v>436</v>
      </c>
      <c r="F5102">
        <v>0</v>
      </c>
      <c r="G5102">
        <v>1000000</v>
      </c>
      <c r="H5102">
        <v>0</v>
      </c>
      <c r="I5102">
        <v>0</v>
      </c>
      <c r="J5102">
        <v>0</v>
      </c>
      <c r="K5102">
        <v>1.2999999999999999E-2</v>
      </c>
      <c r="L5102" t="s">
        <v>23</v>
      </c>
      <c r="M5102" s="3">
        <v>13000</v>
      </c>
      <c r="N5102" s="2" t="str">
        <f>VLOOKUP(Tabla1[[#This Row],[nemo]],'Nemos y clasificaciones'!$A$2:$B$5000,2,FALSE)</f>
        <v>CFI</v>
      </c>
      <c r="O5102" s="3" t="str">
        <f>VLOOKUP(Tabla1[[#This Row],[nemo]],'Nemos y clasificaciones'!$A$1:$C$3000,3,FALSE)</f>
        <v>CFI</v>
      </c>
      <c r="P5102" s="3"/>
      <c r="Q5102" s="3"/>
    </row>
    <row r="5103" spans="1:17" x14ac:dyDescent="0.25">
      <c r="A5103" t="s">
        <v>5975</v>
      </c>
      <c r="B5103" s="1">
        <v>43634</v>
      </c>
      <c r="C5103" s="1">
        <v>43640</v>
      </c>
      <c r="D5103" t="s">
        <v>21</v>
      </c>
      <c r="E5103" t="s">
        <v>436</v>
      </c>
      <c r="F5103">
        <v>0</v>
      </c>
      <c r="G5103">
        <v>1000000</v>
      </c>
      <c r="H5103">
        <v>0</v>
      </c>
      <c r="I5103">
        <v>0</v>
      </c>
      <c r="J5103">
        <v>0</v>
      </c>
      <c r="K5103">
        <v>1.2E-2</v>
      </c>
      <c r="L5103" t="s">
        <v>23</v>
      </c>
      <c r="M5103" s="3">
        <v>12000</v>
      </c>
      <c r="N5103" s="2" t="str">
        <f>VLOOKUP(Tabla1[[#This Row],[nemo]],'Nemos y clasificaciones'!$A$2:$B$5000,2,FALSE)</f>
        <v>CFI</v>
      </c>
      <c r="O5103" s="3" t="str">
        <f>VLOOKUP(Tabla1[[#This Row],[nemo]],'Nemos y clasificaciones'!$A$1:$C$3000,3,FALSE)</f>
        <v>CFI</v>
      </c>
      <c r="P5103" s="3"/>
      <c r="Q5103" s="3"/>
    </row>
    <row r="5104" spans="1:17" x14ac:dyDescent="0.25">
      <c r="A5104" t="s">
        <v>4870</v>
      </c>
      <c r="B5104" s="1">
        <v>43865</v>
      </c>
      <c r="C5104" s="1">
        <v>43871</v>
      </c>
      <c r="D5104" t="s">
        <v>21</v>
      </c>
      <c r="E5104" t="s">
        <v>436</v>
      </c>
      <c r="F5104">
        <v>0</v>
      </c>
      <c r="G5104">
        <v>1000000</v>
      </c>
      <c r="H5104">
        <v>0</v>
      </c>
      <c r="I5104">
        <v>0</v>
      </c>
      <c r="J5104">
        <v>0</v>
      </c>
      <c r="K5104">
        <v>8.0000000000000002E-3</v>
      </c>
      <c r="L5104" t="s">
        <v>23</v>
      </c>
      <c r="M5104" s="4">
        <v>8000</v>
      </c>
      <c r="N5104" s="2" t="str">
        <f>VLOOKUP(Tabla1[[#This Row],[nemo]],'Nemos y clasificaciones'!$A$2:$B$5000,2,FALSE)</f>
        <v>CFI</v>
      </c>
      <c r="O5104" s="4" t="str">
        <f>VLOOKUP(Tabla1[[#This Row],[nemo]],'Nemos y clasificaciones'!$A$1:$C$3000,3,FALSE)</f>
        <v>CFI</v>
      </c>
      <c r="P5104" s="4"/>
      <c r="Q5104" s="4"/>
    </row>
    <row r="5105" spans="1:17" x14ac:dyDescent="0.25">
      <c r="A5105" t="s">
        <v>5388</v>
      </c>
      <c r="B5105" s="1">
        <v>43790</v>
      </c>
      <c r="C5105" s="1">
        <v>43796</v>
      </c>
      <c r="D5105" t="s">
        <v>21</v>
      </c>
      <c r="E5105" t="s">
        <v>436</v>
      </c>
      <c r="F5105">
        <v>0</v>
      </c>
      <c r="G5105">
        <v>1000000</v>
      </c>
      <c r="H5105">
        <v>0</v>
      </c>
      <c r="I5105">
        <v>0</v>
      </c>
      <c r="J5105">
        <v>0</v>
      </c>
      <c r="K5105">
        <v>6.0000000000000001E-3</v>
      </c>
      <c r="L5105" t="s">
        <v>23</v>
      </c>
      <c r="M5105" s="4">
        <v>6000</v>
      </c>
      <c r="N5105" s="2" t="str">
        <f>VLOOKUP(Tabla1[[#This Row],[nemo]],'Nemos y clasificaciones'!$A$2:$B$5000,2,FALSE)</f>
        <v>CFI</v>
      </c>
      <c r="O5105" s="4" t="str">
        <f>VLOOKUP(Tabla1[[#This Row],[nemo]],'Nemos y clasificaciones'!$A$1:$C$3000,3,FALSE)</f>
        <v>CFI</v>
      </c>
      <c r="P5105" s="4"/>
      <c r="Q5105" s="4"/>
    </row>
    <row r="5106" spans="1:17" x14ac:dyDescent="0.25">
      <c r="A5106" t="s">
        <v>2472</v>
      </c>
      <c r="B5106" s="1">
        <v>44260</v>
      </c>
      <c r="C5106" s="1">
        <v>44266</v>
      </c>
      <c r="D5106" t="s">
        <v>21</v>
      </c>
      <c r="E5106" t="s">
        <v>436</v>
      </c>
      <c r="F5106">
        <v>0</v>
      </c>
      <c r="G5106">
        <v>1000000</v>
      </c>
      <c r="H5106">
        <v>0</v>
      </c>
      <c r="I5106">
        <v>0</v>
      </c>
      <c r="J5106">
        <v>0</v>
      </c>
      <c r="K5106">
        <v>5.0000000000000001E-3</v>
      </c>
      <c r="L5106" t="s">
        <v>23</v>
      </c>
      <c r="M5106" s="4">
        <v>5000</v>
      </c>
      <c r="N5106" s="2" t="str">
        <f>VLOOKUP(Tabla1[[#This Row],[nemo]],'Nemos y clasificaciones'!$A$2:$B$5000,2,FALSE)</f>
        <v>CFI</v>
      </c>
      <c r="O5106" s="4" t="str">
        <f>VLOOKUP(Tabla1[[#This Row],[nemo]],'Nemos y clasificaciones'!$A$1:$C$3000,3,FALSE)</f>
        <v>CFI</v>
      </c>
      <c r="P5106" s="4"/>
      <c r="Q5106" s="4"/>
    </row>
    <row r="5107" spans="1:17" x14ac:dyDescent="0.25">
      <c r="A5107" t="s">
        <v>2520</v>
      </c>
      <c r="B5107" s="1">
        <v>44250</v>
      </c>
      <c r="C5107" s="1">
        <v>44256</v>
      </c>
      <c r="D5107" t="s">
        <v>21</v>
      </c>
      <c r="E5107" t="s">
        <v>436</v>
      </c>
      <c r="F5107">
        <v>0</v>
      </c>
      <c r="G5107">
        <v>1000000</v>
      </c>
      <c r="H5107">
        <v>0</v>
      </c>
      <c r="I5107">
        <v>0</v>
      </c>
      <c r="J5107">
        <v>0</v>
      </c>
      <c r="K5107">
        <v>4.0000000000000001E-3</v>
      </c>
      <c r="L5107" t="s">
        <v>23</v>
      </c>
      <c r="M5107" s="4">
        <v>4000</v>
      </c>
      <c r="N5107" s="2" t="str">
        <f>VLOOKUP(Tabla1[[#This Row],[nemo]],'Nemos y clasificaciones'!$A$2:$B$5000,2,FALSE)</f>
        <v>CFI</v>
      </c>
      <c r="O5107" s="4" t="str">
        <f>VLOOKUP(Tabla1[[#This Row],[nemo]],'Nemos y clasificaciones'!$A$1:$C$3000,3,FALSE)</f>
        <v>CFI</v>
      </c>
      <c r="P5107" s="4"/>
      <c r="Q5107" s="4"/>
    </row>
    <row r="5108" spans="1:17" x14ac:dyDescent="0.25">
      <c r="A5108" t="s">
        <v>928</v>
      </c>
      <c r="B5108" s="1">
        <v>44377</v>
      </c>
      <c r="C5108" s="1">
        <v>44383</v>
      </c>
      <c r="D5108" t="s">
        <v>21</v>
      </c>
      <c r="E5108" t="s">
        <v>436</v>
      </c>
      <c r="F5108">
        <v>0</v>
      </c>
      <c r="G5108">
        <v>1000000</v>
      </c>
      <c r="H5108">
        <v>0</v>
      </c>
      <c r="I5108">
        <v>0</v>
      </c>
      <c r="J5108">
        <v>0</v>
      </c>
      <c r="K5108">
        <v>2E-3</v>
      </c>
      <c r="L5108" t="s">
        <v>23</v>
      </c>
      <c r="M5108" s="4">
        <v>2000</v>
      </c>
      <c r="N5108" s="2" t="str">
        <f>VLOOKUP(Tabla1[[#This Row],[nemo]],'Nemos y clasificaciones'!$A$2:$B$5000,2,FALSE)</f>
        <v>CFI</v>
      </c>
      <c r="O5108" s="4" t="str">
        <f>VLOOKUP(Tabla1[[#This Row],[nemo]],'Nemos y clasificaciones'!$A$1:$C$3000,3,FALSE)</f>
        <v>CFI</v>
      </c>
      <c r="P5108" s="4"/>
      <c r="Q5108" s="4"/>
    </row>
    <row r="5109" spans="1:17" x14ac:dyDescent="0.25">
      <c r="A5109" t="s">
        <v>1137</v>
      </c>
      <c r="B5109" s="1">
        <v>44363</v>
      </c>
      <c r="C5109" s="1">
        <v>44370</v>
      </c>
      <c r="D5109" t="s">
        <v>21</v>
      </c>
      <c r="E5109" t="s">
        <v>436</v>
      </c>
      <c r="F5109">
        <v>0</v>
      </c>
      <c r="G5109">
        <v>1000000</v>
      </c>
      <c r="H5109">
        <v>0</v>
      </c>
      <c r="I5109">
        <v>0</v>
      </c>
      <c r="J5109">
        <v>0</v>
      </c>
      <c r="K5109">
        <v>2E-3</v>
      </c>
      <c r="L5109" t="s">
        <v>23</v>
      </c>
      <c r="M5109" s="4">
        <v>2000</v>
      </c>
      <c r="N5109" s="2" t="str">
        <f>VLOOKUP(Tabla1[[#This Row],[nemo]],'Nemos y clasificaciones'!$A$2:$B$5000,2,FALSE)</f>
        <v>CFI</v>
      </c>
      <c r="O5109" s="4" t="str">
        <f>VLOOKUP(Tabla1[[#This Row],[nemo]],'Nemos y clasificaciones'!$A$1:$C$3000,3,FALSE)</f>
        <v>CFI</v>
      </c>
      <c r="P5109" s="4"/>
      <c r="Q5109" s="4"/>
    </row>
    <row r="5110" spans="1:17" x14ac:dyDescent="0.25">
      <c r="A5110" t="s">
        <v>2689</v>
      </c>
      <c r="B5110" s="1">
        <v>44209</v>
      </c>
      <c r="C5110" s="1">
        <v>44215</v>
      </c>
      <c r="D5110" t="s">
        <v>21</v>
      </c>
      <c r="E5110" t="s">
        <v>550</v>
      </c>
      <c r="F5110">
        <v>0</v>
      </c>
      <c r="G5110">
        <v>810470</v>
      </c>
      <c r="H5110">
        <v>0</v>
      </c>
      <c r="I5110">
        <v>0</v>
      </c>
      <c r="J5110">
        <v>0</v>
      </c>
      <c r="K5110">
        <v>0.04</v>
      </c>
      <c r="L5110" t="s">
        <v>23</v>
      </c>
      <c r="M5110" s="3">
        <v>32418.799999999999</v>
      </c>
      <c r="N5110" s="2" t="str">
        <f>VLOOKUP(Tabla1[[#This Row],[nemo]],'Nemos y clasificaciones'!$A$2:$B$5000,2,FALSE)</f>
        <v>CFI</v>
      </c>
      <c r="O5110" s="3" t="str">
        <f>VLOOKUP(Tabla1[[#This Row],[nemo]],'Nemos y clasificaciones'!$A$1:$C$3000,3,FALSE)</f>
        <v>CFI</v>
      </c>
      <c r="P5110" s="3"/>
      <c r="Q5110" s="3"/>
    </row>
    <row r="5111" spans="1:17" x14ac:dyDescent="0.25">
      <c r="A5111" t="s">
        <v>4701</v>
      </c>
      <c r="B5111" s="1">
        <v>43915</v>
      </c>
      <c r="C5111" s="1">
        <v>43921</v>
      </c>
      <c r="D5111" t="s">
        <v>21</v>
      </c>
      <c r="E5111" t="s">
        <v>550</v>
      </c>
      <c r="F5111">
        <v>0</v>
      </c>
      <c r="G5111">
        <v>1000000</v>
      </c>
      <c r="H5111">
        <v>0</v>
      </c>
      <c r="I5111">
        <v>0</v>
      </c>
      <c r="J5111">
        <v>0</v>
      </c>
      <c r="K5111">
        <v>2.1999999999999999E-2</v>
      </c>
      <c r="L5111" t="s">
        <v>23</v>
      </c>
      <c r="M5111" s="3">
        <v>22000</v>
      </c>
      <c r="N5111" s="2" t="str">
        <f>VLOOKUP(Tabla1[[#This Row],[nemo]],'Nemos y clasificaciones'!$A$2:$B$5000,2,FALSE)</f>
        <v>CFI</v>
      </c>
      <c r="O5111" s="3" t="str">
        <f>VLOOKUP(Tabla1[[#This Row],[nemo]],'Nemos y clasificaciones'!$A$1:$C$3000,3,FALSE)</f>
        <v>CFI</v>
      </c>
      <c r="P5111" s="3"/>
      <c r="Q5111" s="3"/>
    </row>
    <row r="5112" spans="1:17" x14ac:dyDescent="0.25">
      <c r="A5112" t="s">
        <v>1233</v>
      </c>
      <c r="B5112" s="1">
        <v>44358</v>
      </c>
      <c r="C5112" s="1">
        <v>44364</v>
      </c>
      <c r="D5112" t="s">
        <v>21</v>
      </c>
      <c r="E5112" t="s">
        <v>550</v>
      </c>
      <c r="F5112">
        <v>0</v>
      </c>
      <c r="G5112">
        <v>1000000</v>
      </c>
      <c r="H5112">
        <v>0</v>
      </c>
      <c r="I5112">
        <v>0</v>
      </c>
      <c r="J5112">
        <v>0</v>
      </c>
      <c r="K5112">
        <v>1.6E-2</v>
      </c>
      <c r="L5112" t="s">
        <v>23</v>
      </c>
      <c r="M5112" s="3">
        <v>16000</v>
      </c>
      <c r="N5112" s="2" t="str">
        <f>VLOOKUP(Tabla1[[#This Row],[nemo]],'Nemos y clasificaciones'!$A$2:$B$5000,2,FALSE)</f>
        <v>CFI</v>
      </c>
      <c r="O5112" s="3" t="str">
        <f>VLOOKUP(Tabla1[[#This Row],[nemo]],'Nemos y clasificaciones'!$A$1:$C$3000,3,FALSE)</f>
        <v>CFI</v>
      </c>
      <c r="P5112" s="3"/>
      <c r="Q5112" s="3"/>
    </row>
    <row r="5113" spans="1:17" x14ac:dyDescent="0.25">
      <c r="A5113" t="s">
        <v>5452</v>
      </c>
      <c r="B5113" s="1">
        <v>43761</v>
      </c>
      <c r="C5113" s="1">
        <v>43767</v>
      </c>
      <c r="D5113" t="s">
        <v>21</v>
      </c>
      <c r="E5113" t="s">
        <v>550</v>
      </c>
      <c r="F5113">
        <v>0</v>
      </c>
      <c r="G5113">
        <v>1000000</v>
      </c>
      <c r="H5113">
        <v>0</v>
      </c>
      <c r="I5113">
        <v>0</v>
      </c>
      <c r="J5113">
        <v>0</v>
      </c>
      <c r="K5113">
        <v>1.4999999999999999E-2</v>
      </c>
      <c r="L5113" t="s">
        <v>23</v>
      </c>
      <c r="M5113" s="3">
        <v>15000</v>
      </c>
      <c r="N5113" s="2" t="str">
        <f>VLOOKUP(Tabla1[[#This Row],[nemo]],'Nemos y clasificaciones'!$A$2:$B$5000,2,FALSE)</f>
        <v>CFI</v>
      </c>
      <c r="O5113" s="3" t="str">
        <f>VLOOKUP(Tabla1[[#This Row],[nemo]],'Nemos y clasificaciones'!$A$1:$C$3000,3,FALSE)</f>
        <v>CFI</v>
      </c>
      <c r="P5113" s="3"/>
      <c r="Q5113" s="3"/>
    </row>
    <row r="5114" spans="1:17" x14ac:dyDescent="0.25">
      <c r="A5114" t="s">
        <v>5266</v>
      </c>
      <c r="B5114" s="1">
        <v>43812</v>
      </c>
      <c r="C5114" s="1">
        <v>43818</v>
      </c>
      <c r="D5114" t="s">
        <v>21</v>
      </c>
      <c r="E5114" t="s">
        <v>550</v>
      </c>
      <c r="F5114">
        <v>0</v>
      </c>
      <c r="G5114">
        <v>1000000</v>
      </c>
      <c r="H5114">
        <v>0</v>
      </c>
      <c r="I5114">
        <v>0</v>
      </c>
      <c r="J5114">
        <v>0</v>
      </c>
      <c r="K5114">
        <v>1.4E-2</v>
      </c>
      <c r="L5114" t="s">
        <v>23</v>
      </c>
      <c r="M5114" s="3">
        <v>14000</v>
      </c>
      <c r="N5114" s="2" t="str">
        <f>VLOOKUP(Tabla1[[#This Row],[nemo]],'Nemos y clasificaciones'!$A$2:$B$5000,2,FALSE)</f>
        <v>CFI</v>
      </c>
      <c r="O5114" s="3" t="str">
        <f>VLOOKUP(Tabla1[[#This Row],[nemo]],'Nemos y clasificaciones'!$A$1:$C$3000,3,FALSE)</f>
        <v>CFI</v>
      </c>
      <c r="P5114" s="3"/>
      <c r="Q5114" s="3"/>
    </row>
    <row r="5115" spans="1:17" x14ac:dyDescent="0.25">
      <c r="A5115" t="s">
        <v>3609</v>
      </c>
      <c r="B5115" s="1">
        <v>44041</v>
      </c>
      <c r="C5115" s="1">
        <v>44047</v>
      </c>
      <c r="D5115" t="s">
        <v>21</v>
      </c>
      <c r="E5115" t="s">
        <v>550</v>
      </c>
      <c r="F5115">
        <v>0</v>
      </c>
      <c r="G5115">
        <v>1000000</v>
      </c>
      <c r="H5115">
        <v>0</v>
      </c>
      <c r="I5115">
        <v>0</v>
      </c>
      <c r="J5115">
        <v>0</v>
      </c>
      <c r="K5115">
        <v>0.01</v>
      </c>
      <c r="L5115" t="s">
        <v>23</v>
      </c>
      <c r="M5115" s="3">
        <v>10000</v>
      </c>
      <c r="N5115" s="2" t="str">
        <f>VLOOKUP(Tabla1[[#This Row],[nemo]],'Nemos y clasificaciones'!$A$2:$B$5000,2,FALSE)</f>
        <v>CFI</v>
      </c>
      <c r="O5115" s="3" t="str">
        <f>VLOOKUP(Tabla1[[#This Row],[nemo]],'Nemos y clasificaciones'!$A$1:$C$3000,3,FALSE)</f>
        <v>CFI</v>
      </c>
      <c r="P5115" s="3"/>
      <c r="Q5115" s="3"/>
    </row>
    <row r="5116" spans="1:17" x14ac:dyDescent="0.25">
      <c r="A5116" t="s">
        <v>6594</v>
      </c>
      <c r="B5116" s="1">
        <v>43579</v>
      </c>
      <c r="C5116" s="1">
        <v>43585</v>
      </c>
      <c r="D5116" t="s">
        <v>21</v>
      </c>
      <c r="E5116" t="s">
        <v>550</v>
      </c>
      <c r="F5116">
        <v>0</v>
      </c>
      <c r="G5116">
        <v>1000000</v>
      </c>
      <c r="H5116">
        <v>0</v>
      </c>
      <c r="I5116">
        <v>0</v>
      </c>
      <c r="J5116">
        <v>0</v>
      </c>
      <c r="K5116">
        <v>0.01</v>
      </c>
      <c r="L5116" t="s">
        <v>23</v>
      </c>
      <c r="M5116" s="3">
        <v>10000</v>
      </c>
      <c r="N5116" s="2" t="str">
        <f>VLOOKUP(Tabla1[[#This Row],[nemo]],'Nemos y clasificaciones'!$A$2:$B$5000,2,FALSE)</f>
        <v>CFI</v>
      </c>
      <c r="O5116" s="3" t="str">
        <f>VLOOKUP(Tabla1[[#This Row],[nemo]],'Nemos y clasificaciones'!$A$1:$C$3000,3,FALSE)</f>
        <v>CFI</v>
      </c>
      <c r="P5116" s="3"/>
      <c r="Q5116" s="3"/>
    </row>
    <row r="5117" spans="1:17" x14ac:dyDescent="0.25">
      <c r="A5117" t="s">
        <v>7474</v>
      </c>
      <c r="B5117" s="1">
        <v>43368</v>
      </c>
      <c r="C5117" s="1">
        <v>43374</v>
      </c>
      <c r="D5117" t="s">
        <v>21</v>
      </c>
      <c r="E5117" t="s">
        <v>550</v>
      </c>
      <c r="F5117">
        <v>0</v>
      </c>
      <c r="G5117">
        <v>1000000</v>
      </c>
      <c r="H5117">
        <v>0</v>
      </c>
      <c r="I5117">
        <v>0</v>
      </c>
      <c r="J5117">
        <v>0</v>
      </c>
      <c r="K5117">
        <v>0.01</v>
      </c>
      <c r="L5117" t="s">
        <v>23</v>
      </c>
      <c r="M5117" s="3">
        <v>10000</v>
      </c>
      <c r="N5117" s="2" t="str">
        <f>VLOOKUP(Tabla1[[#This Row],[nemo]],'Nemos y clasificaciones'!$A$2:$B$5000,2,FALSE)</f>
        <v>CFI</v>
      </c>
      <c r="O5117" s="3" t="str">
        <f>VLOOKUP(Tabla1[[#This Row],[nemo]],'Nemos y clasificaciones'!$A$1:$C$3000,3,FALSE)</f>
        <v>CFI</v>
      </c>
      <c r="P5117" s="3"/>
      <c r="Q5117" s="3"/>
    </row>
    <row r="5118" spans="1:17" x14ac:dyDescent="0.25">
      <c r="A5118" t="s">
        <v>549</v>
      </c>
      <c r="B5118" s="1">
        <v>44413</v>
      </c>
      <c r="C5118" s="1">
        <v>44419</v>
      </c>
      <c r="D5118" t="s">
        <v>21</v>
      </c>
      <c r="E5118" t="s">
        <v>550</v>
      </c>
      <c r="F5118">
        <v>0</v>
      </c>
      <c r="G5118">
        <v>1000000</v>
      </c>
      <c r="H5118">
        <v>0</v>
      </c>
      <c r="I5118">
        <v>0</v>
      </c>
      <c r="J5118">
        <v>0</v>
      </c>
      <c r="K5118">
        <v>7.0000000000000001E-3</v>
      </c>
      <c r="L5118" t="s">
        <v>23</v>
      </c>
      <c r="M5118" s="4">
        <v>7000</v>
      </c>
      <c r="N5118" s="2" t="str">
        <f>VLOOKUP(Tabla1[[#This Row],[nemo]],'Nemos y clasificaciones'!$A$2:$B$5000,2,FALSE)</f>
        <v>CFI</v>
      </c>
      <c r="O5118" s="4" t="str">
        <f>VLOOKUP(Tabla1[[#This Row],[nemo]],'Nemos y clasificaciones'!$A$1:$C$3000,3,FALSE)</f>
        <v>CFI</v>
      </c>
      <c r="P5118" s="4"/>
      <c r="Q5118" s="4"/>
    </row>
    <row r="5119" spans="1:17" x14ac:dyDescent="0.25">
      <c r="A5119" t="s">
        <v>2492</v>
      </c>
      <c r="B5119" s="1">
        <v>44258</v>
      </c>
      <c r="C5119" s="1">
        <v>44264</v>
      </c>
      <c r="D5119" t="s">
        <v>21</v>
      </c>
      <c r="E5119" t="s">
        <v>550</v>
      </c>
      <c r="F5119">
        <v>0</v>
      </c>
      <c r="G5119">
        <v>1000000</v>
      </c>
      <c r="H5119">
        <v>0</v>
      </c>
      <c r="I5119">
        <v>0</v>
      </c>
      <c r="J5119">
        <v>0</v>
      </c>
      <c r="K5119">
        <v>4.0000000000000001E-3</v>
      </c>
      <c r="L5119" t="s">
        <v>23</v>
      </c>
      <c r="M5119" s="4">
        <v>4000</v>
      </c>
      <c r="N5119" s="2" t="str">
        <f>VLOOKUP(Tabla1[[#This Row],[nemo]],'Nemos y clasificaciones'!$A$2:$B$5000,2,FALSE)</f>
        <v>CFI</v>
      </c>
      <c r="O5119" s="4" t="str">
        <f>VLOOKUP(Tabla1[[#This Row],[nemo]],'Nemos y clasificaciones'!$A$1:$C$3000,3,FALSE)</f>
        <v>CFI</v>
      </c>
      <c r="P5119" s="4"/>
      <c r="Q5119" s="4"/>
    </row>
    <row r="5120" spans="1:17" x14ac:dyDescent="0.25">
      <c r="A5120" t="s">
        <v>6747</v>
      </c>
      <c r="B5120" s="1">
        <v>43545</v>
      </c>
      <c r="C5120" s="1">
        <v>43551</v>
      </c>
      <c r="D5120" t="s">
        <v>21</v>
      </c>
      <c r="E5120" t="s">
        <v>550</v>
      </c>
      <c r="F5120">
        <v>0</v>
      </c>
      <c r="G5120">
        <v>1000000</v>
      </c>
      <c r="H5120">
        <v>0</v>
      </c>
      <c r="I5120">
        <v>0</v>
      </c>
      <c r="J5120">
        <v>0</v>
      </c>
      <c r="K5120">
        <v>1E-3</v>
      </c>
      <c r="L5120" t="s">
        <v>23</v>
      </c>
      <c r="M5120" s="4">
        <v>1000</v>
      </c>
      <c r="N5120" s="2" t="str">
        <f>VLOOKUP(Tabla1[[#This Row],[nemo]],'Nemos y clasificaciones'!$A$2:$B$5000,2,FALSE)</f>
        <v>CFI</v>
      </c>
      <c r="O5120" s="4" t="str">
        <f>VLOOKUP(Tabla1[[#This Row],[nemo]],'Nemos y clasificaciones'!$A$1:$C$3000,3,FALSE)</f>
        <v>CFI</v>
      </c>
      <c r="P5120" s="4"/>
      <c r="Q5120" s="4"/>
    </row>
    <row r="5121" spans="1:17" x14ac:dyDescent="0.25">
      <c r="A5121" t="s">
        <v>2690</v>
      </c>
      <c r="B5121" s="1">
        <v>44209</v>
      </c>
      <c r="C5121" s="1">
        <v>44215</v>
      </c>
      <c r="D5121" t="s">
        <v>21</v>
      </c>
      <c r="E5121" t="s">
        <v>548</v>
      </c>
      <c r="F5121">
        <v>0</v>
      </c>
      <c r="G5121">
        <v>1448948</v>
      </c>
      <c r="H5121">
        <v>0</v>
      </c>
      <c r="I5121">
        <v>0</v>
      </c>
      <c r="J5121">
        <v>0</v>
      </c>
      <c r="K5121">
        <v>4.2999999999999997E-2</v>
      </c>
      <c r="L5121" t="s">
        <v>23</v>
      </c>
      <c r="M5121" s="3">
        <v>62304.764000000003</v>
      </c>
      <c r="N5121" s="2" t="str">
        <f>VLOOKUP(Tabla1[[#This Row],[nemo]],'Nemos y clasificaciones'!$A$2:$B$5000,2,FALSE)</f>
        <v>CFI</v>
      </c>
      <c r="O5121" s="3" t="str">
        <f>VLOOKUP(Tabla1[[#This Row],[nemo]],'Nemos y clasificaciones'!$A$1:$C$3000,3,FALSE)</f>
        <v>CFI</v>
      </c>
      <c r="P5121" s="3"/>
      <c r="Q5121" s="3"/>
    </row>
    <row r="5122" spans="1:17" x14ac:dyDescent="0.25">
      <c r="A5122" t="s">
        <v>4702</v>
      </c>
      <c r="B5122" s="1">
        <v>43915</v>
      </c>
      <c r="C5122" s="1">
        <v>43921</v>
      </c>
      <c r="D5122" t="s">
        <v>21</v>
      </c>
      <c r="E5122" t="s">
        <v>548</v>
      </c>
      <c r="F5122">
        <v>0</v>
      </c>
      <c r="G5122">
        <v>1000000</v>
      </c>
      <c r="H5122">
        <v>0</v>
      </c>
      <c r="I5122">
        <v>0</v>
      </c>
      <c r="J5122">
        <v>0</v>
      </c>
      <c r="K5122">
        <v>2.4E-2</v>
      </c>
      <c r="L5122" t="s">
        <v>23</v>
      </c>
      <c r="M5122" s="3">
        <v>24000</v>
      </c>
      <c r="N5122" s="2" t="str">
        <f>VLOOKUP(Tabla1[[#This Row],[nemo]],'Nemos y clasificaciones'!$A$2:$B$5000,2,FALSE)</f>
        <v>CFI</v>
      </c>
      <c r="O5122" s="3" t="str">
        <f>VLOOKUP(Tabla1[[#This Row],[nemo]],'Nemos y clasificaciones'!$A$1:$C$3000,3,FALSE)</f>
        <v>CFI</v>
      </c>
      <c r="P5122" s="3"/>
      <c r="Q5122" s="3"/>
    </row>
    <row r="5123" spans="1:17" x14ac:dyDescent="0.25">
      <c r="A5123" t="s">
        <v>1232</v>
      </c>
      <c r="B5123" s="1">
        <v>44358</v>
      </c>
      <c r="C5123" s="1">
        <v>44364</v>
      </c>
      <c r="D5123" t="s">
        <v>21</v>
      </c>
      <c r="E5123" t="s">
        <v>548</v>
      </c>
      <c r="F5123">
        <v>0</v>
      </c>
      <c r="G5123">
        <v>1000000</v>
      </c>
      <c r="H5123">
        <v>0</v>
      </c>
      <c r="I5123">
        <v>0</v>
      </c>
      <c r="J5123">
        <v>0</v>
      </c>
      <c r="K5123">
        <v>1.7000000000000001E-2</v>
      </c>
      <c r="L5123" t="s">
        <v>23</v>
      </c>
      <c r="M5123" s="3">
        <v>17000</v>
      </c>
      <c r="N5123" s="2" t="str">
        <f>VLOOKUP(Tabla1[[#This Row],[nemo]],'Nemos y clasificaciones'!$A$2:$B$5000,2,FALSE)</f>
        <v>CFI</v>
      </c>
      <c r="O5123" s="3" t="str">
        <f>VLOOKUP(Tabla1[[#This Row],[nemo]],'Nemos y clasificaciones'!$A$1:$C$3000,3,FALSE)</f>
        <v>CFI</v>
      </c>
      <c r="P5123" s="3"/>
      <c r="Q5123" s="3"/>
    </row>
    <row r="5124" spans="1:17" x14ac:dyDescent="0.25">
      <c r="A5124" t="s">
        <v>5450</v>
      </c>
      <c r="B5124" s="1">
        <v>43761</v>
      </c>
      <c r="C5124" s="1">
        <v>43767</v>
      </c>
      <c r="D5124" t="s">
        <v>21</v>
      </c>
      <c r="E5124" t="s">
        <v>548</v>
      </c>
      <c r="F5124">
        <v>0</v>
      </c>
      <c r="G5124">
        <v>1000000</v>
      </c>
      <c r="H5124">
        <v>0</v>
      </c>
      <c r="I5124">
        <v>0</v>
      </c>
      <c r="J5124">
        <v>0</v>
      </c>
      <c r="K5124">
        <v>1.6E-2</v>
      </c>
      <c r="L5124" t="s">
        <v>23</v>
      </c>
      <c r="M5124" s="3">
        <v>16000</v>
      </c>
      <c r="N5124" s="2" t="str">
        <f>VLOOKUP(Tabla1[[#This Row],[nemo]],'Nemos y clasificaciones'!$A$2:$B$5000,2,FALSE)</f>
        <v>CFI</v>
      </c>
      <c r="O5124" s="3" t="str">
        <f>VLOOKUP(Tabla1[[#This Row],[nemo]],'Nemos y clasificaciones'!$A$1:$C$3000,3,FALSE)</f>
        <v>CFI</v>
      </c>
      <c r="P5124" s="3"/>
      <c r="Q5124" s="3"/>
    </row>
    <row r="5125" spans="1:17" x14ac:dyDescent="0.25">
      <c r="A5125" t="s">
        <v>5268</v>
      </c>
      <c r="B5125" s="1">
        <v>43812</v>
      </c>
      <c r="C5125" s="1">
        <v>43818</v>
      </c>
      <c r="D5125" t="s">
        <v>21</v>
      </c>
      <c r="E5125" t="s">
        <v>548</v>
      </c>
      <c r="F5125">
        <v>0</v>
      </c>
      <c r="G5125">
        <v>1000000</v>
      </c>
      <c r="H5125">
        <v>0</v>
      </c>
      <c r="I5125">
        <v>0</v>
      </c>
      <c r="J5125">
        <v>0</v>
      </c>
      <c r="K5125">
        <v>1.4999999999999999E-2</v>
      </c>
      <c r="L5125" t="s">
        <v>23</v>
      </c>
      <c r="M5125" s="3">
        <v>15000</v>
      </c>
      <c r="N5125" s="2" t="str">
        <f>VLOOKUP(Tabla1[[#This Row],[nemo]],'Nemos y clasificaciones'!$A$2:$B$5000,2,FALSE)</f>
        <v>CFI</v>
      </c>
      <c r="O5125" s="3" t="str">
        <f>VLOOKUP(Tabla1[[#This Row],[nemo]],'Nemos y clasificaciones'!$A$1:$C$3000,3,FALSE)</f>
        <v>CFI</v>
      </c>
      <c r="P5125" s="3"/>
      <c r="Q5125" s="3"/>
    </row>
    <row r="5126" spans="1:17" x14ac:dyDescent="0.25">
      <c r="A5126" t="s">
        <v>6592</v>
      </c>
      <c r="B5126" s="1">
        <v>43579</v>
      </c>
      <c r="C5126" s="1">
        <v>43585</v>
      </c>
      <c r="D5126" t="s">
        <v>21</v>
      </c>
      <c r="E5126" t="s">
        <v>548</v>
      </c>
      <c r="F5126">
        <v>0</v>
      </c>
      <c r="G5126">
        <v>1000000</v>
      </c>
      <c r="H5126">
        <v>0</v>
      </c>
      <c r="I5126">
        <v>0</v>
      </c>
      <c r="J5126">
        <v>0</v>
      </c>
      <c r="K5126">
        <v>1.0999999999999999E-2</v>
      </c>
      <c r="L5126" t="s">
        <v>23</v>
      </c>
      <c r="M5126" s="3">
        <v>11000</v>
      </c>
      <c r="N5126" s="2" t="str">
        <f>VLOOKUP(Tabla1[[#This Row],[nemo]],'Nemos y clasificaciones'!$A$2:$B$5000,2,FALSE)</f>
        <v>CFI</v>
      </c>
      <c r="O5126" s="3" t="str">
        <f>VLOOKUP(Tabla1[[#This Row],[nemo]],'Nemos y clasificaciones'!$A$1:$C$3000,3,FALSE)</f>
        <v>CFI</v>
      </c>
      <c r="P5126" s="3"/>
      <c r="Q5126" s="3"/>
    </row>
    <row r="5127" spans="1:17" x14ac:dyDescent="0.25">
      <c r="A5127" t="s">
        <v>7476</v>
      </c>
      <c r="B5127" s="1">
        <v>43368</v>
      </c>
      <c r="C5127" s="1">
        <v>43374</v>
      </c>
      <c r="D5127" t="s">
        <v>21</v>
      </c>
      <c r="E5127" t="s">
        <v>548</v>
      </c>
      <c r="F5127">
        <v>0</v>
      </c>
      <c r="G5127">
        <v>1000000</v>
      </c>
      <c r="H5127">
        <v>0</v>
      </c>
      <c r="I5127">
        <v>0</v>
      </c>
      <c r="J5127">
        <v>0</v>
      </c>
      <c r="K5127">
        <v>1.0999999999999999E-2</v>
      </c>
      <c r="L5127" t="s">
        <v>23</v>
      </c>
      <c r="M5127" s="3">
        <v>11000</v>
      </c>
      <c r="N5127" s="2" t="str">
        <f>VLOOKUP(Tabla1[[#This Row],[nemo]],'Nemos y clasificaciones'!$A$2:$B$5000,2,FALSE)</f>
        <v>CFI</v>
      </c>
      <c r="O5127" s="3" t="str">
        <f>VLOOKUP(Tabla1[[#This Row],[nemo]],'Nemos y clasificaciones'!$A$1:$C$3000,3,FALSE)</f>
        <v>CFI</v>
      </c>
      <c r="P5127" s="3"/>
      <c r="Q5127" s="3"/>
    </row>
    <row r="5128" spans="1:17" x14ac:dyDescent="0.25">
      <c r="A5128" t="s">
        <v>3608</v>
      </c>
      <c r="B5128" s="1">
        <v>44041</v>
      </c>
      <c r="C5128" s="1">
        <v>44047</v>
      </c>
      <c r="D5128" t="s">
        <v>21</v>
      </c>
      <c r="E5128" t="s">
        <v>548</v>
      </c>
      <c r="F5128">
        <v>0</v>
      </c>
      <c r="G5128">
        <v>1000000</v>
      </c>
      <c r="H5128">
        <v>0</v>
      </c>
      <c r="I5128">
        <v>0</v>
      </c>
      <c r="J5128">
        <v>0</v>
      </c>
      <c r="K5128">
        <v>0.01</v>
      </c>
      <c r="L5128" t="s">
        <v>23</v>
      </c>
      <c r="M5128" s="3">
        <v>10000</v>
      </c>
      <c r="N5128" s="2" t="str">
        <f>VLOOKUP(Tabla1[[#This Row],[nemo]],'Nemos y clasificaciones'!$A$2:$B$5000,2,FALSE)</f>
        <v>CFI</v>
      </c>
      <c r="O5128" s="3" t="str">
        <f>VLOOKUP(Tabla1[[#This Row],[nemo]],'Nemos y clasificaciones'!$A$1:$C$3000,3,FALSE)</f>
        <v>CFI</v>
      </c>
      <c r="P5128" s="3"/>
      <c r="Q5128" s="3"/>
    </row>
    <row r="5129" spans="1:17" x14ac:dyDescent="0.25">
      <c r="A5129" t="s">
        <v>547</v>
      </c>
      <c r="B5129" s="1">
        <v>44413</v>
      </c>
      <c r="C5129" s="1">
        <v>44419</v>
      </c>
      <c r="D5129" t="s">
        <v>21</v>
      </c>
      <c r="E5129" t="s">
        <v>548</v>
      </c>
      <c r="F5129">
        <v>0</v>
      </c>
      <c r="G5129">
        <v>1000000</v>
      </c>
      <c r="H5129">
        <v>0</v>
      </c>
      <c r="I5129">
        <v>0</v>
      </c>
      <c r="J5129">
        <v>0</v>
      </c>
      <c r="K5129">
        <v>7.0000000000000001E-3</v>
      </c>
      <c r="L5129" t="s">
        <v>23</v>
      </c>
      <c r="M5129" s="4">
        <v>7000</v>
      </c>
      <c r="N5129" s="2" t="str">
        <f>VLOOKUP(Tabla1[[#This Row],[nemo]],'Nemos y clasificaciones'!$A$2:$B$5000,2,FALSE)</f>
        <v>CFI</v>
      </c>
      <c r="O5129" s="4" t="str">
        <f>VLOOKUP(Tabla1[[#This Row],[nemo]],'Nemos y clasificaciones'!$A$1:$C$3000,3,FALSE)</f>
        <v>CFI</v>
      </c>
      <c r="P5129" s="4"/>
      <c r="Q5129" s="4"/>
    </row>
    <row r="5130" spans="1:17" x14ac:dyDescent="0.25">
      <c r="A5130" t="s">
        <v>2493</v>
      </c>
      <c r="B5130" s="1">
        <v>44258</v>
      </c>
      <c r="C5130" s="1">
        <v>44264</v>
      </c>
      <c r="D5130" t="s">
        <v>21</v>
      </c>
      <c r="E5130" t="s">
        <v>548</v>
      </c>
      <c r="F5130">
        <v>0</v>
      </c>
      <c r="G5130">
        <v>1000000</v>
      </c>
      <c r="H5130">
        <v>0</v>
      </c>
      <c r="I5130">
        <v>0</v>
      </c>
      <c r="J5130">
        <v>0</v>
      </c>
      <c r="K5130">
        <v>5.0000000000000001E-3</v>
      </c>
      <c r="L5130" t="s">
        <v>23</v>
      </c>
      <c r="M5130" s="4">
        <v>5000</v>
      </c>
      <c r="N5130" s="2" t="str">
        <f>VLOOKUP(Tabla1[[#This Row],[nemo]],'Nemos y clasificaciones'!$A$2:$B$5000,2,FALSE)</f>
        <v>CFI</v>
      </c>
      <c r="O5130" s="4" t="str">
        <f>VLOOKUP(Tabla1[[#This Row],[nemo]],'Nemos y clasificaciones'!$A$1:$C$3000,3,FALSE)</f>
        <v>CFI</v>
      </c>
      <c r="P5130" s="4"/>
      <c r="Q5130" s="4"/>
    </row>
    <row r="5131" spans="1:17" x14ac:dyDescent="0.25">
      <c r="A5131" t="s">
        <v>6749</v>
      </c>
      <c r="B5131" s="1">
        <v>43545</v>
      </c>
      <c r="C5131" s="1">
        <v>43551</v>
      </c>
      <c r="D5131" t="s">
        <v>21</v>
      </c>
      <c r="E5131" t="s">
        <v>548</v>
      </c>
      <c r="F5131">
        <v>0</v>
      </c>
      <c r="G5131">
        <v>1448948</v>
      </c>
      <c r="H5131">
        <v>0</v>
      </c>
      <c r="I5131">
        <v>0</v>
      </c>
      <c r="J5131">
        <v>0</v>
      </c>
      <c r="K5131">
        <v>1E-3</v>
      </c>
      <c r="L5131" t="s">
        <v>23</v>
      </c>
      <c r="M5131" s="4">
        <v>1448.9480000000001</v>
      </c>
      <c r="N5131" s="2" t="str">
        <f>VLOOKUP(Tabla1[[#This Row],[nemo]],'Nemos y clasificaciones'!$A$2:$B$5000,2,FALSE)</f>
        <v>CFI</v>
      </c>
      <c r="O5131" s="4" t="str">
        <f>VLOOKUP(Tabla1[[#This Row],[nemo]],'Nemos y clasificaciones'!$A$1:$C$3000,3,FALSE)</f>
        <v>CFI</v>
      </c>
      <c r="P5131" s="4"/>
      <c r="Q5131" s="4"/>
    </row>
    <row r="5132" spans="1:17" x14ac:dyDescent="0.25">
      <c r="A5132" t="s">
        <v>2691</v>
      </c>
      <c r="B5132" s="1">
        <v>44209</v>
      </c>
      <c r="C5132" s="1">
        <v>44215</v>
      </c>
      <c r="D5132" t="s">
        <v>21</v>
      </c>
      <c r="E5132" t="s">
        <v>546</v>
      </c>
      <c r="F5132">
        <v>0</v>
      </c>
      <c r="G5132">
        <v>15521653</v>
      </c>
      <c r="H5132">
        <v>0</v>
      </c>
      <c r="I5132">
        <v>0</v>
      </c>
      <c r="J5132">
        <v>0</v>
      </c>
      <c r="K5132">
        <v>4.4999999999999998E-2</v>
      </c>
      <c r="L5132" t="s">
        <v>23</v>
      </c>
      <c r="M5132" s="2">
        <v>698474.38500000001</v>
      </c>
      <c r="N5132" s="2" t="str">
        <f>VLOOKUP(Tabla1[[#This Row],[nemo]],'Nemos y clasificaciones'!$A$2:$B$5000,2,FALSE)</f>
        <v>CFI</v>
      </c>
      <c r="O5132" s="2" t="str">
        <f>VLOOKUP(Tabla1[[#This Row],[nemo]],'Nemos y clasificaciones'!$A$1:$C$3000,3,FALSE)</f>
        <v>CFI</v>
      </c>
      <c r="P5132" s="2"/>
      <c r="Q5132" s="2"/>
    </row>
    <row r="5133" spans="1:17" x14ac:dyDescent="0.25">
      <c r="A5133" t="s">
        <v>4703</v>
      </c>
      <c r="B5133" s="1">
        <v>43915</v>
      </c>
      <c r="C5133" s="1">
        <v>43921</v>
      </c>
      <c r="D5133" t="s">
        <v>21</v>
      </c>
      <c r="E5133" t="s">
        <v>546</v>
      </c>
      <c r="F5133">
        <v>0</v>
      </c>
      <c r="G5133">
        <v>1000000</v>
      </c>
      <c r="H5133">
        <v>0</v>
      </c>
      <c r="I5133">
        <v>0</v>
      </c>
      <c r="J5133">
        <v>0</v>
      </c>
      <c r="K5133">
        <v>2.5000000000000001E-2</v>
      </c>
      <c r="L5133" t="s">
        <v>23</v>
      </c>
      <c r="M5133" s="3">
        <v>25000</v>
      </c>
      <c r="N5133" s="2" t="str">
        <f>VLOOKUP(Tabla1[[#This Row],[nemo]],'Nemos y clasificaciones'!$A$2:$B$5000,2,FALSE)</f>
        <v>CFI</v>
      </c>
      <c r="O5133" s="3" t="str">
        <f>VLOOKUP(Tabla1[[#This Row],[nemo]],'Nemos y clasificaciones'!$A$1:$C$3000,3,FALSE)</f>
        <v>CFI</v>
      </c>
      <c r="P5133" s="3"/>
      <c r="Q5133" s="3"/>
    </row>
    <row r="5134" spans="1:17" x14ac:dyDescent="0.25">
      <c r="A5134" t="s">
        <v>1231</v>
      </c>
      <c r="B5134" s="1">
        <v>44358</v>
      </c>
      <c r="C5134" s="1">
        <v>44364</v>
      </c>
      <c r="D5134" t="s">
        <v>21</v>
      </c>
      <c r="E5134" t="s">
        <v>546</v>
      </c>
      <c r="F5134">
        <v>0</v>
      </c>
      <c r="G5134">
        <v>1000000</v>
      </c>
      <c r="H5134">
        <v>0</v>
      </c>
      <c r="I5134">
        <v>0</v>
      </c>
      <c r="J5134">
        <v>0</v>
      </c>
      <c r="K5134">
        <v>1.7999999999999999E-2</v>
      </c>
      <c r="L5134" t="s">
        <v>23</v>
      </c>
      <c r="M5134" s="3">
        <v>18000</v>
      </c>
      <c r="N5134" s="2" t="str">
        <f>VLOOKUP(Tabla1[[#This Row],[nemo]],'Nemos y clasificaciones'!$A$2:$B$5000,2,FALSE)</f>
        <v>CFI</v>
      </c>
      <c r="O5134" s="3" t="str">
        <f>VLOOKUP(Tabla1[[#This Row],[nemo]],'Nemos y clasificaciones'!$A$1:$C$3000,3,FALSE)</f>
        <v>CFI</v>
      </c>
      <c r="P5134" s="3"/>
      <c r="Q5134" s="3"/>
    </row>
    <row r="5135" spans="1:17" x14ac:dyDescent="0.25">
      <c r="A5135" t="s">
        <v>5451</v>
      </c>
      <c r="B5135" s="1">
        <v>43761</v>
      </c>
      <c r="C5135" s="1">
        <v>43767</v>
      </c>
      <c r="D5135" t="s">
        <v>21</v>
      </c>
      <c r="E5135" t="s">
        <v>546</v>
      </c>
      <c r="F5135">
        <v>0</v>
      </c>
      <c r="G5135">
        <v>1000000</v>
      </c>
      <c r="H5135">
        <v>0</v>
      </c>
      <c r="I5135">
        <v>0</v>
      </c>
      <c r="J5135">
        <v>0</v>
      </c>
      <c r="K5135">
        <v>1.7000000000000001E-2</v>
      </c>
      <c r="L5135" t="s">
        <v>23</v>
      </c>
      <c r="M5135" s="3">
        <v>17000</v>
      </c>
      <c r="N5135" s="2" t="str">
        <f>VLOOKUP(Tabla1[[#This Row],[nemo]],'Nemos y clasificaciones'!$A$2:$B$5000,2,FALSE)</f>
        <v>CFI</v>
      </c>
      <c r="O5135" s="3" t="str">
        <f>VLOOKUP(Tabla1[[#This Row],[nemo]],'Nemos y clasificaciones'!$A$1:$C$3000,3,FALSE)</f>
        <v>CFI</v>
      </c>
      <c r="P5135" s="3"/>
      <c r="Q5135" s="3"/>
    </row>
    <row r="5136" spans="1:17" x14ac:dyDescent="0.25">
      <c r="A5136" t="s">
        <v>5267</v>
      </c>
      <c r="B5136" s="1">
        <v>43812</v>
      </c>
      <c r="C5136" s="1">
        <v>43818</v>
      </c>
      <c r="D5136" t="s">
        <v>21</v>
      </c>
      <c r="E5136" t="s">
        <v>546</v>
      </c>
      <c r="F5136">
        <v>0</v>
      </c>
      <c r="G5136">
        <v>1000000</v>
      </c>
      <c r="H5136">
        <v>0</v>
      </c>
      <c r="I5136">
        <v>0</v>
      </c>
      <c r="J5136">
        <v>0</v>
      </c>
      <c r="K5136">
        <v>1.6E-2</v>
      </c>
      <c r="L5136" t="s">
        <v>23</v>
      </c>
      <c r="M5136" s="3">
        <v>16000</v>
      </c>
      <c r="N5136" s="2" t="str">
        <f>VLOOKUP(Tabla1[[#This Row],[nemo]],'Nemos y clasificaciones'!$A$2:$B$5000,2,FALSE)</f>
        <v>CFI</v>
      </c>
      <c r="O5136" s="3" t="str">
        <f>VLOOKUP(Tabla1[[#This Row],[nemo]],'Nemos y clasificaciones'!$A$1:$C$3000,3,FALSE)</f>
        <v>CFI</v>
      </c>
      <c r="P5136" s="3"/>
      <c r="Q5136" s="3"/>
    </row>
    <row r="5137" spans="1:17" x14ac:dyDescent="0.25">
      <c r="A5137" t="s">
        <v>6765</v>
      </c>
      <c r="B5137" s="1">
        <v>43545</v>
      </c>
      <c r="C5137" s="1">
        <v>43551</v>
      </c>
      <c r="D5137" t="s">
        <v>21</v>
      </c>
      <c r="E5137" t="s">
        <v>546</v>
      </c>
      <c r="F5137">
        <v>0</v>
      </c>
      <c r="G5137">
        <v>15521653</v>
      </c>
      <c r="H5137">
        <v>0</v>
      </c>
      <c r="I5137">
        <v>0</v>
      </c>
      <c r="J5137">
        <v>0</v>
      </c>
      <c r="K5137">
        <v>1E-3</v>
      </c>
      <c r="L5137" t="s">
        <v>23</v>
      </c>
      <c r="M5137" s="3">
        <v>15521.653</v>
      </c>
      <c r="N5137" s="2" t="str">
        <f>VLOOKUP(Tabla1[[#This Row],[nemo]],'Nemos y clasificaciones'!$A$2:$B$5000,2,FALSE)</f>
        <v>CFI</v>
      </c>
      <c r="O5137" s="3" t="str">
        <f>VLOOKUP(Tabla1[[#This Row],[nemo]],'Nemos y clasificaciones'!$A$1:$C$3000,3,FALSE)</f>
        <v>CFI</v>
      </c>
      <c r="P5137" s="3"/>
      <c r="Q5137" s="3"/>
    </row>
    <row r="5138" spans="1:17" x14ac:dyDescent="0.25">
      <c r="A5138" t="s">
        <v>7475</v>
      </c>
      <c r="B5138" s="1">
        <v>43368</v>
      </c>
      <c r="C5138" s="1">
        <v>43374</v>
      </c>
      <c r="D5138" t="s">
        <v>21</v>
      </c>
      <c r="E5138" t="s">
        <v>546</v>
      </c>
      <c r="F5138">
        <v>0</v>
      </c>
      <c r="G5138">
        <v>1000000</v>
      </c>
      <c r="H5138">
        <v>0</v>
      </c>
      <c r="I5138">
        <v>0</v>
      </c>
      <c r="J5138">
        <v>0</v>
      </c>
      <c r="K5138">
        <v>1.2E-2</v>
      </c>
      <c r="L5138" t="s">
        <v>23</v>
      </c>
      <c r="M5138" s="3">
        <v>12000</v>
      </c>
      <c r="N5138" s="2" t="str">
        <f>VLOOKUP(Tabla1[[#This Row],[nemo]],'Nemos y clasificaciones'!$A$2:$B$5000,2,FALSE)</f>
        <v>CFI</v>
      </c>
      <c r="O5138" s="3" t="str">
        <f>VLOOKUP(Tabla1[[#This Row],[nemo]],'Nemos y clasificaciones'!$A$1:$C$3000,3,FALSE)</f>
        <v>CFI</v>
      </c>
      <c r="P5138" s="3"/>
      <c r="Q5138" s="3"/>
    </row>
    <row r="5139" spans="1:17" x14ac:dyDescent="0.25">
      <c r="A5139" t="s">
        <v>3607</v>
      </c>
      <c r="B5139" s="1">
        <v>44041</v>
      </c>
      <c r="C5139" s="1">
        <v>44047</v>
      </c>
      <c r="D5139" t="s">
        <v>21</v>
      </c>
      <c r="E5139" t="s">
        <v>546</v>
      </c>
      <c r="F5139">
        <v>0</v>
      </c>
      <c r="G5139">
        <v>1000000</v>
      </c>
      <c r="H5139">
        <v>0</v>
      </c>
      <c r="I5139">
        <v>0</v>
      </c>
      <c r="J5139">
        <v>0</v>
      </c>
      <c r="K5139">
        <v>1.0999999999999999E-2</v>
      </c>
      <c r="L5139" t="s">
        <v>23</v>
      </c>
      <c r="M5139" s="3">
        <v>11000</v>
      </c>
      <c r="N5139" s="2" t="str">
        <f>VLOOKUP(Tabla1[[#This Row],[nemo]],'Nemos y clasificaciones'!$A$2:$B$5000,2,FALSE)</f>
        <v>CFI</v>
      </c>
      <c r="O5139" s="3" t="str">
        <f>VLOOKUP(Tabla1[[#This Row],[nemo]],'Nemos y clasificaciones'!$A$1:$C$3000,3,FALSE)</f>
        <v>CFI</v>
      </c>
      <c r="P5139" s="3"/>
      <c r="Q5139" s="3"/>
    </row>
    <row r="5140" spans="1:17" x14ac:dyDescent="0.25">
      <c r="A5140" t="s">
        <v>6593</v>
      </c>
      <c r="B5140" s="1">
        <v>43579</v>
      </c>
      <c r="C5140" s="1">
        <v>43585</v>
      </c>
      <c r="D5140" t="s">
        <v>21</v>
      </c>
      <c r="E5140" t="s">
        <v>546</v>
      </c>
      <c r="F5140">
        <v>0</v>
      </c>
      <c r="G5140">
        <v>1000000</v>
      </c>
      <c r="H5140">
        <v>0</v>
      </c>
      <c r="I5140">
        <v>0</v>
      </c>
      <c r="J5140">
        <v>0</v>
      </c>
      <c r="K5140">
        <v>1.0999999999999999E-2</v>
      </c>
      <c r="L5140" t="s">
        <v>23</v>
      </c>
      <c r="M5140" s="3">
        <v>11000</v>
      </c>
      <c r="N5140" s="2" t="str">
        <f>VLOOKUP(Tabla1[[#This Row],[nemo]],'Nemos y clasificaciones'!$A$2:$B$5000,2,FALSE)</f>
        <v>CFI</v>
      </c>
      <c r="O5140" s="3" t="str">
        <f>VLOOKUP(Tabla1[[#This Row],[nemo]],'Nemos y clasificaciones'!$A$1:$C$3000,3,FALSE)</f>
        <v>CFI</v>
      </c>
      <c r="P5140" s="3"/>
      <c r="Q5140" s="3"/>
    </row>
    <row r="5141" spans="1:17" x14ac:dyDescent="0.25">
      <c r="A5141" t="s">
        <v>545</v>
      </c>
      <c r="B5141" s="1">
        <v>44413</v>
      </c>
      <c r="C5141" s="1">
        <v>44419</v>
      </c>
      <c r="D5141" t="s">
        <v>21</v>
      </c>
      <c r="E5141" t="s">
        <v>546</v>
      </c>
      <c r="F5141">
        <v>0</v>
      </c>
      <c r="G5141">
        <v>1000000</v>
      </c>
      <c r="H5141">
        <v>0</v>
      </c>
      <c r="I5141">
        <v>0</v>
      </c>
      <c r="J5141">
        <v>0</v>
      </c>
      <c r="K5141">
        <v>8.0000000000000002E-3</v>
      </c>
      <c r="L5141" t="s">
        <v>23</v>
      </c>
      <c r="M5141" s="4">
        <v>8000</v>
      </c>
      <c r="N5141" s="2" t="str">
        <f>VLOOKUP(Tabla1[[#This Row],[nemo]],'Nemos y clasificaciones'!$A$2:$B$5000,2,FALSE)</f>
        <v>CFI</v>
      </c>
      <c r="O5141" s="4" t="str">
        <f>VLOOKUP(Tabla1[[#This Row],[nemo]],'Nemos y clasificaciones'!$A$1:$C$3000,3,FALSE)</f>
        <v>CFI</v>
      </c>
      <c r="P5141" s="4"/>
      <c r="Q5141" s="4"/>
    </row>
    <row r="5142" spans="1:17" x14ac:dyDescent="0.25">
      <c r="A5142" t="s">
        <v>2491</v>
      </c>
      <c r="B5142" s="1">
        <v>44258</v>
      </c>
      <c r="C5142" s="1">
        <v>44264</v>
      </c>
      <c r="D5142" t="s">
        <v>21</v>
      </c>
      <c r="E5142" t="s">
        <v>546</v>
      </c>
      <c r="F5142">
        <v>0</v>
      </c>
      <c r="G5142">
        <v>1000000</v>
      </c>
      <c r="H5142">
        <v>0</v>
      </c>
      <c r="I5142">
        <v>0</v>
      </c>
      <c r="J5142">
        <v>0</v>
      </c>
      <c r="K5142">
        <v>5.0000000000000001E-3</v>
      </c>
      <c r="L5142" t="s">
        <v>23</v>
      </c>
      <c r="M5142" s="4">
        <v>5000</v>
      </c>
      <c r="N5142" s="2" t="str">
        <f>VLOOKUP(Tabla1[[#This Row],[nemo]],'Nemos y clasificaciones'!$A$2:$B$5000,2,FALSE)</f>
        <v>CFI</v>
      </c>
      <c r="O5142" s="4" t="str">
        <f>VLOOKUP(Tabla1[[#This Row],[nemo]],'Nemos y clasificaciones'!$A$1:$C$3000,3,FALSE)</f>
        <v>CFI</v>
      </c>
      <c r="P5142" s="4"/>
      <c r="Q5142" s="4"/>
    </row>
    <row r="5143" spans="1:17" x14ac:dyDescent="0.25">
      <c r="A5143" t="s">
        <v>906</v>
      </c>
      <c r="B5143" s="1">
        <v>44378</v>
      </c>
      <c r="C5143" s="1">
        <v>44384</v>
      </c>
      <c r="D5143" t="s">
        <v>86</v>
      </c>
      <c r="E5143" t="s">
        <v>349</v>
      </c>
      <c r="F5143">
        <v>0</v>
      </c>
      <c r="G5143">
        <v>1000000</v>
      </c>
      <c r="H5143">
        <v>0</v>
      </c>
      <c r="I5143">
        <v>0</v>
      </c>
      <c r="J5143">
        <v>0</v>
      </c>
      <c r="K5143">
        <v>3.2000000000000001E-2</v>
      </c>
      <c r="L5143" t="s">
        <v>23</v>
      </c>
      <c r="M5143" s="3">
        <v>32000</v>
      </c>
      <c r="N5143" s="2" t="str">
        <f>VLOOKUP(Tabla1[[#This Row],[nemo]],'Nemos y clasificaciones'!$A$2:$B$5000,2,FALSE)</f>
        <v>CFI</v>
      </c>
      <c r="O5143" s="3" t="str">
        <f>VLOOKUP(Tabla1[[#This Row],[nemo]],'Nemos y clasificaciones'!$A$1:$C$3000,3,FALSE)</f>
        <v>CFI</v>
      </c>
      <c r="P5143" s="3"/>
      <c r="Q5143" s="3"/>
    </row>
    <row r="5144" spans="1:17" x14ac:dyDescent="0.25">
      <c r="A5144" t="s">
        <v>348</v>
      </c>
      <c r="B5144" s="1">
        <v>44439</v>
      </c>
      <c r="C5144" s="1">
        <v>44445</v>
      </c>
      <c r="D5144" t="s">
        <v>86</v>
      </c>
      <c r="E5144" t="s">
        <v>349</v>
      </c>
      <c r="F5144">
        <v>0</v>
      </c>
      <c r="G5144">
        <v>814974</v>
      </c>
      <c r="H5144">
        <v>0</v>
      </c>
      <c r="I5144">
        <v>0</v>
      </c>
      <c r="J5144">
        <v>0</v>
      </c>
      <c r="K5144">
        <v>3.2000000000000001E-2</v>
      </c>
      <c r="L5144" t="s">
        <v>23</v>
      </c>
      <c r="M5144" s="3">
        <v>26079.168000000001</v>
      </c>
      <c r="N5144" s="2" t="str">
        <f>VLOOKUP(Tabla1[[#This Row],[nemo]],'Nemos y clasificaciones'!$A$2:$B$5000,2,FALSE)</f>
        <v>CFI</v>
      </c>
      <c r="O5144" s="3" t="str">
        <f>VLOOKUP(Tabla1[[#This Row],[nemo]],'Nemos y clasificaciones'!$A$1:$C$3000,3,FALSE)</f>
        <v>CFI</v>
      </c>
      <c r="P5144" s="3"/>
      <c r="Q5144" s="3"/>
    </row>
    <row r="5145" spans="1:17" x14ac:dyDescent="0.25">
      <c r="A5145" t="s">
        <v>1537</v>
      </c>
      <c r="B5145" s="1">
        <v>44350</v>
      </c>
      <c r="C5145" s="1">
        <v>44356</v>
      </c>
      <c r="D5145" t="s">
        <v>86</v>
      </c>
      <c r="E5145" t="s">
        <v>349</v>
      </c>
      <c r="F5145">
        <v>0</v>
      </c>
      <c r="G5145">
        <v>1000000</v>
      </c>
      <c r="H5145">
        <v>0</v>
      </c>
      <c r="I5145">
        <v>0</v>
      </c>
      <c r="J5145">
        <v>0</v>
      </c>
      <c r="K5145">
        <v>2.1999999999999999E-2</v>
      </c>
      <c r="L5145" t="s">
        <v>23</v>
      </c>
      <c r="M5145" s="3">
        <v>22000</v>
      </c>
      <c r="N5145" s="2" t="str">
        <f>VLOOKUP(Tabla1[[#This Row],[nemo]],'Nemos y clasificaciones'!$A$2:$B$5000,2,FALSE)</f>
        <v>CFI</v>
      </c>
      <c r="O5145" s="3" t="str">
        <f>VLOOKUP(Tabla1[[#This Row],[nemo]],'Nemos y clasificaciones'!$A$1:$C$3000,3,FALSE)</f>
        <v>CFI</v>
      </c>
      <c r="P5145" s="3"/>
      <c r="Q5145" s="3"/>
    </row>
    <row r="5146" spans="1:17" x14ac:dyDescent="0.25">
      <c r="A5146" t="s">
        <v>1552</v>
      </c>
      <c r="B5146" s="1">
        <v>44349</v>
      </c>
      <c r="C5146" s="1">
        <v>44355</v>
      </c>
      <c r="D5146" t="s">
        <v>86</v>
      </c>
      <c r="E5146" t="s">
        <v>349</v>
      </c>
      <c r="F5146">
        <v>0</v>
      </c>
      <c r="G5146">
        <v>1000000</v>
      </c>
      <c r="H5146">
        <v>0</v>
      </c>
      <c r="I5146">
        <v>0</v>
      </c>
      <c r="J5146">
        <v>0</v>
      </c>
      <c r="K5146">
        <v>1.7999999999999999E-2</v>
      </c>
      <c r="L5146" t="s">
        <v>23</v>
      </c>
      <c r="M5146" s="3">
        <v>18000</v>
      </c>
      <c r="N5146" s="2" t="str">
        <f>VLOOKUP(Tabla1[[#This Row],[nemo]],'Nemos y clasificaciones'!$A$2:$B$5000,2,FALSE)</f>
        <v>CFI</v>
      </c>
      <c r="O5146" s="3" t="str">
        <f>VLOOKUP(Tabla1[[#This Row],[nemo]],'Nemos y clasificaciones'!$A$1:$C$3000,3,FALSE)</f>
        <v>CFI</v>
      </c>
      <c r="P5146" s="3"/>
      <c r="Q5146" s="3"/>
    </row>
    <row r="5147" spans="1:17" x14ac:dyDescent="0.25">
      <c r="A5147" t="s">
        <v>4901</v>
      </c>
      <c r="B5147" s="1">
        <v>43860</v>
      </c>
      <c r="C5147" s="1">
        <v>43866</v>
      </c>
      <c r="D5147" t="s">
        <v>86</v>
      </c>
      <c r="E5147" t="s">
        <v>349</v>
      </c>
      <c r="F5147">
        <v>0</v>
      </c>
      <c r="G5147">
        <v>1000000</v>
      </c>
      <c r="H5147">
        <v>0</v>
      </c>
      <c r="I5147">
        <v>0</v>
      </c>
      <c r="J5147">
        <v>0</v>
      </c>
      <c r="K5147">
        <v>1.6E-2</v>
      </c>
      <c r="L5147" t="s">
        <v>23</v>
      </c>
      <c r="M5147" s="3">
        <v>16000</v>
      </c>
      <c r="N5147" s="2" t="str">
        <f>VLOOKUP(Tabla1[[#This Row],[nemo]],'Nemos y clasificaciones'!$A$2:$B$5000,2,FALSE)</f>
        <v>CFI</v>
      </c>
      <c r="O5147" s="3" t="str">
        <f>VLOOKUP(Tabla1[[#This Row],[nemo]],'Nemos y clasificaciones'!$A$1:$C$3000,3,FALSE)</f>
        <v>CFI</v>
      </c>
      <c r="P5147" s="3"/>
      <c r="Q5147" s="3"/>
    </row>
    <row r="5148" spans="1:17" x14ac:dyDescent="0.25">
      <c r="A5148" t="s">
        <v>5485</v>
      </c>
      <c r="B5148" s="1">
        <v>43755</v>
      </c>
      <c r="C5148" s="1">
        <v>43761</v>
      </c>
      <c r="D5148" t="s">
        <v>86</v>
      </c>
      <c r="E5148" t="s">
        <v>349</v>
      </c>
      <c r="F5148">
        <v>0</v>
      </c>
      <c r="G5148">
        <v>1000000</v>
      </c>
      <c r="H5148">
        <v>0</v>
      </c>
      <c r="I5148">
        <v>0</v>
      </c>
      <c r="J5148">
        <v>0</v>
      </c>
      <c r="K5148">
        <v>1.2999999999999999E-2</v>
      </c>
      <c r="L5148" t="s">
        <v>23</v>
      </c>
      <c r="M5148" s="3">
        <v>13000</v>
      </c>
      <c r="N5148" s="2" t="str">
        <f>VLOOKUP(Tabla1[[#This Row],[nemo]],'Nemos y clasificaciones'!$A$2:$B$5000,2,FALSE)</f>
        <v>CFI</v>
      </c>
      <c r="O5148" s="3" t="str">
        <f>VLOOKUP(Tabla1[[#This Row],[nemo]],'Nemos y clasificaciones'!$A$1:$C$3000,3,FALSE)</f>
        <v>CFI</v>
      </c>
      <c r="P5148" s="3"/>
      <c r="Q5148" s="3"/>
    </row>
    <row r="5149" spans="1:17" x14ac:dyDescent="0.25">
      <c r="A5149" t="s">
        <v>3869</v>
      </c>
      <c r="B5149" s="1">
        <v>44001</v>
      </c>
      <c r="C5149" s="1">
        <v>44007</v>
      </c>
      <c r="D5149" t="s">
        <v>86</v>
      </c>
      <c r="E5149" t="s">
        <v>349</v>
      </c>
      <c r="F5149">
        <v>0</v>
      </c>
      <c r="G5149">
        <v>1000000</v>
      </c>
      <c r="H5149">
        <v>0</v>
      </c>
      <c r="I5149">
        <v>0</v>
      </c>
      <c r="J5149">
        <v>0</v>
      </c>
      <c r="K5149">
        <v>1.0999999999999999E-2</v>
      </c>
      <c r="L5149" t="s">
        <v>23</v>
      </c>
      <c r="M5149" s="3">
        <v>11000</v>
      </c>
      <c r="N5149" s="2" t="str">
        <f>VLOOKUP(Tabla1[[#This Row],[nemo]],'Nemos y clasificaciones'!$A$2:$B$5000,2,FALSE)</f>
        <v>CFI</v>
      </c>
      <c r="O5149" s="3" t="str">
        <f>VLOOKUP(Tabla1[[#This Row],[nemo]],'Nemos y clasificaciones'!$A$1:$C$3000,3,FALSE)</f>
        <v>CFI</v>
      </c>
      <c r="P5149" s="3"/>
      <c r="Q5149" s="3"/>
    </row>
    <row r="5150" spans="1:17" x14ac:dyDescent="0.25">
      <c r="A5150" t="s">
        <v>5901</v>
      </c>
      <c r="B5150" s="1">
        <v>43642</v>
      </c>
      <c r="C5150" s="1">
        <v>43649</v>
      </c>
      <c r="D5150" t="s">
        <v>86</v>
      </c>
      <c r="E5150" t="s">
        <v>349</v>
      </c>
      <c r="F5150">
        <v>0</v>
      </c>
      <c r="G5150">
        <v>1000000</v>
      </c>
      <c r="H5150">
        <v>0</v>
      </c>
      <c r="I5150">
        <v>0</v>
      </c>
      <c r="J5150">
        <v>0</v>
      </c>
      <c r="K5150">
        <v>4.0000000000000001E-3</v>
      </c>
      <c r="L5150" t="s">
        <v>23</v>
      </c>
      <c r="M5150" s="4">
        <v>4000</v>
      </c>
      <c r="N5150" s="2" t="str">
        <f>VLOOKUP(Tabla1[[#This Row],[nemo]],'Nemos y clasificaciones'!$A$2:$B$5000,2,FALSE)</f>
        <v>CFI</v>
      </c>
      <c r="O5150" s="4" t="str">
        <f>VLOOKUP(Tabla1[[#This Row],[nemo]],'Nemos y clasificaciones'!$A$1:$C$3000,3,FALSE)</f>
        <v>CFI</v>
      </c>
      <c r="P5150" s="4"/>
      <c r="Q5150" s="4"/>
    </row>
    <row r="5151" spans="1:17" x14ac:dyDescent="0.25">
      <c r="A5151" t="s">
        <v>6207</v>
      </c>
      <c r="B5151" s="1">
        <v>43615</v>
      </c>
      <c r="C5151" s="1">
        <v>43621</v>
      </c>
      <c r="D5151" t="s">
        <v>86</v>
      </c>
      <c r="E5151" t="s">
        <v>349</v>
      </c>
      <c r="F5151">
        <v>0</v>
      </c>
      <c r="G5151">
        <v>1000000</v>
      </c>
      <c r="H5151">
        <v>0</v>
      </c>
      <c r="I5151">
        <v>0</v>
      </c>
      <c r="J5151">
        <v>0</v>
      </c>
      <c r="K5151">
        <v>4.0000000000000001E-3</v>
      </c>
      <c r="L5151" t="s">
        <v>23</v>
      </c>
      <c r="M5151" s="4">
        <v>4000</v>
      </c>
      <c r="N5151" s="2" t="str">
        <f>VLOOKUP(Tabla1[[#This Row],[nemo]],'Nemos y clasificaciones'!$A$2:$B$5000,2,FALSE)</f>
        <v>CFI</v>
      </c>
      <c r="O5151" s="4" t="str">
        <f>VLOOKUP(Tabla1[[#This Row],[nemo]],'Nemos y clasificaciones'!$A$1:$C$3000,3,FALSE)</f>
        <v>CFI</v>
      </c>
      <c r="P5151" s="4"/>
      <c r="Q5151" s="4"/>
    </row>
    <row r="5152" spans="1:17" x14ac:dyDescent="0.25">
      <c r="A5152" t="s">
        <v>6735</v>
      </c>
      <c r="B5152" s="1">
        <v>43546</v>
      </c>
      <c r="C5152" s="1">
        <v>43552</v>
      </c>
      <c r="D5152" t="s">
        <v>86</v>
      </c>
      <c r="E5152" t="s">
        <v>349</v>
      </c>
      <c r="F5152">
        <v>0</v>
      </c>
      <c r="G5152">
        <v>1000000</v>
      </c>
      <c r="H5152">
        <v>0</v>
      </c>
      <c r="I5152">
        <v>0</v>
      </c>
      <c r="J5152">
        <v>0</v>
      </c>
      <c r="K5152">
        <v>4.0000000000000001E-3</v>
      </c>
      <c r="L5152" t="s">
        <v>23</v>
      </c>
      <c r="M5152" s="4">
        <v>4000</v>
      </c>
      <c r="N5152" s="2" t="str">
        <f>VLOOKUP(Tabla1[[#This Row],[nemo]],'Nemos y clasificaciones'!$A$2:$B$5000,2,FALSE)</f>
        <v>CFI</v>
      </c>
      <c r="O5152" s="4" t="str">
        <f>VLOOKUP(Tabla1[[#This Row],[nemo]],'Nemos y clasificaciones'!$A$1:$C$3000,3,FALSE)</f>
        <v>CFI</v>
      </c>
      <c r="P5152" s="4"/>
      <c r="Q5152" s="4"/>
    </row>
    <row r="5153" spans="1:17" x14ac:dyDescent="0.25">
      <c r="A5153" t="s">
        <v>350</v>
      </c>
      <c r="B5153" s="1">
        <v>44439</v>
      </c>
      <c r="C5153" s="1">
        <v>44445</v>
      </c>
      <c r="D5153" t="s">
        <v>86</v>
      </c>
      <c r="E5153" t="s">
        <v>351</v>
      </c>
      <c r="F5153">
        <v>0</v>
      </c>
      <c r="G5153">
        <v>4533465</v>
      </c>
      <c r="H5153">
        <v>0</v>
      </c>
      <c r="I5153">
        <v>0</v>
      </c>
      <c r="J5153">
        <v>0</v>
      </c>
      <c r="K5153">
        <v>3.3000000000000002E-2</v>
      </c>
      <c r="L5153" t="s">
        <v>23</v>
      </c>
      <c r="M5153" s="2">
        <v>149604.345</v>
      </c>
      <c r="N5153" s="2" t="str">
        <f>VLOOKUP(Tabla1[[#This Row],[nemo]],'Nemos y clasificaciones'!$A$2:$B$5000,2,FALSE)</f>
        <v>CFI</v>
      </c>
      <c r="O5153" s="2" t="str">
        <f>VLOOKUP(Tabla1[[#This Row],[nemo]],'Nemos y clasificaciones'!$A$1:$C$3000,3,FALSE)</f>
        <v>CFI</v>
      </c>
      <c r="P5153" s="2"/>
      <c r="Q5153" s="2"/>
    </row>
    <row r="5154" spans="1:17" x14ac:dyDescent="0.25">
      <c r="A5154" t="s">
        <v>907</v>
      </c>
      <c r="B5154" s="1">
        <v>44378</v>
      </c>
      <c r="C5154" s="1">
        <v>44384</v>
      </c>
      <c r="D5154" t="s">
        <v>86</v>
      </c>
      <c r="E5154" t="s">
        <v>351</v>
      </c>
      <c r="F5154">
        <v>0</v>
      </c>
      <c r="G5154">
        <v>1000000</v>
      </c>
      <c r="H5154">
        <v>0</v>
      </c>
      <c r="I5154">
        <v>0</v>
      </c>
      <c r="J5154">
        <v>0</v>
      </c>
      <c r="K5154">
        <v>3.3000000000000002E-2</v>
      </c>
      <c r="L5154" t="s">
        <v>23</v>
      </c>
      <c r="M5154" s="3">
        <v>33000</v>
      </c>
      <c r="N5154" s="2" t="str">
        <f>VLOOKUP(Tabla1[[#This Row],[nemo]],'Nemos y clasificaciones'!$A$2:$B$5000,2,FALSE)</f>
        <v>CFI</v>
      </c>
      <c r="O5154" s="3" t="str">
        <f>VLOOKUP(Tabla1[[#This Row],[nemo]],'Nemos y clasificaciones'!$A$1:$C$3000,3,FALSE)</f>
        <v>CFI</v>
      </c>
      <c r="P5154" s="3"/>
      <c r="Q5154" s="3"/>
    </row>
    <row r="5155" spans="1:17" x14ac:dyDescent="0.25">
      <c r="A5155" t="s">
        <v>1536</v>
      </c>
      <c r="B5155" s="1">
        <v>44350</v>
      </c>
      <c r="C5155" s="1">
        <v>44356</v>
      </c>
      <c r="D5155" t="s">
        <v>86</v>
      </c>
      <c r="E5155" t="s">
        <v>351</v>
      </c>
      <c r="F5155">
        <v>0</v>
      </c>
      <c r="G5155">
        <v>1000000</v>
      </c>
      <c r="H5155">
        <v>0</v>
      </c>
      <c r="I5155">
        <v>0</v>
      </c>
      <c r="J5155">
        <v>0</v>
      </c>
      <c r="K5155">
        <v>2.3E-2</v>
      </c>
      <c r="L5155" t="s">
        <v>23</v>
      </c>
      <c r="M5155" s="3">
        <v>23000</v>
      </c>
      <c r="N5155" s="2" t="str">
        <f>VLOOKUP(Tabla1[[#This Row],[nemo]],'Nemos y clasificaciones'!$A$2:$B$5000,2,FALSE)</f>
        <v>CFI</v>
      </c>
      <c r="O5155" s="3" t="str">
        <f>VLOOKUP(Tabla1[[#This Row],[nemo]],'Nemos y clasificaciones'!$A$1:$C$3000,3,FALSE)</f>
        <v>CFI</v>
      </c>
      <c r="P5155" s="3"/>
      <c r="Q5155" s="3"/>
    </row>
    <row r="5156" spans="1:17" x14ac:dyDescent="0.25">
      <c r="A5156" t="s">
        <v>1553</v>
      </c>
      <c r="B5156" s="1">
        <v>44349</v>
      </c>
      <c r="C5156" s="1">
        <v>44355</v>
      </c>
      <c r="D5156" t="s">
        <v>86</v>
      </c>
      <c r="E5156" t="s">
        <v>351</v>
      </c>
      <c r="F5156">
        <v>0</v>
      </c>
      <c r="G5156">
        <v>1000000</v>
      </c>
      <c r="H5156">
        <v>0</v>
      </c>
      <c r="I5156">
        <v>0</v>
      </c>
      <c r="J5156">
        <v>0</v>
      </c>
      <c r="K5156">
        <v>1.9E-2</v>
      </c>
      <c r="L5156" t="s">
        <v>23</v>
      </c>
      <c r="M5156" s="3">
        <v>19000</v>
      </c>
      <c r="N5156" s="2" t="str">
        <f>VLOOKUP(Tabla1[[#This Row],[nemo]],'Nemos y clasificaciones'!$A$2:$B$5000,2,FALSE)</f>
        <v>CFI</v>
      </c>
      <c r="O5156" s="3" t="str">
        <f>VLOOKUP(Tabla1[[#This Row],[nemo]],'Nemos y clasificaciones'!$A$1:$C$3000,3,FALSE)</f>
        <v>CFI</v>
      </c>
      <c r="P5156" s="3"/>
      <c r="Q5156" s="3"/>
    </row>
    <row r="5157" spans="1:17" x14ac:dyDescent="0.25">
      <c r="A5157" t="s">
        <v>4902</v>
      </c>
      <c r="B5157" s="1">
        <v>43860</v>
      </c>
      <c r="C5157" s="1">
        <v>43866</v>
      </c>
      <c r="D5157" t="s">
        <v>86</v>
      </c>
      <c r="E5157" t="s">
        <v>351</v>
      </c>
      <c r="F5157">
        <v>0</v>
      </c>
      <c r="G5157">
        <v>1000000</v>
      </c>
      <c r="H5157">
        <v>0</v>
      </c>
      <c r="I5157">
        <v>0</v>
      </c>
      <c r="J5157">
        <v>0</v>
      </c>
      <c r="K5157">
        <v>1.6E-2</v>
      </c>
      <c r="L5157" t="s">
        <v>23</v>
      </c>
      <c r="M5157" s="3">
        <v>16000</v>
      </c>
      <c r="N5157" s="2" t="str">
        <f>VLOOKUP(Tabla1[[#This Row],[nemo]],'Nemos y clasificaciones'!$A$2:$B$5000,2,FALSE)</f>
        <v>CFI</v>
      </c>
      <c r="O5157" s="3" t="str">
        <f>VLOOKUP(Tabla1[[#This Row],[nemo]],'Nemos y clasificaciones'!$A$1:$C$3000,3,FALSE)</f>
        <v>CFI</v>
      </c>
      <c r="P5157" s="3"/>
      <c r="Q5157" s="3"/>
    </row>
    <row r="5158" spans="1:17" x14ac:dyDescent="0.25">
      <c r="A5158" t="s">
        <v>5487</v>
      </c>
      <c r="B5158" s="1">
        <v>43755</v>
      </c>
      <c r="C5158" s="1">
        <v>43761</v>
      </c>
      <c r="D5158" t="s">
        <v>86</v>
      </c>
      <c r="E5158" t="s">
        <v>351</v>
      </c>
      <c r="F5158">
        <v>0</v>
      </c>
      <c r="G5158">
        <v>1000000</v>
      </c>
      <c r="H5158">
        <v>0</v>
      </c>
      <c r="I5158">
        <v>0</v>
      </c>
      <c r="J5158">
        <v>0</v>
      </c>
      <c r="K5158">
        <v>1.4E-2</v>
      </c>
      <c r="L5158" t="s">
        <v>23</v>
      </c>
      <c r="M5158" s="3">
        <v>14000</v>
      </c>
      <c r="N5158" s="2" t="str">
        <f>VLOOKUP(Tabla1[[#This Row],[nemo]],'Nemos y clasificaciones'!$A$2:$B$5000,2,FALSE)</f>
        <v>CFI</v>
      </c>
      <c r="O5158" s="3" t="str">
        <f>VLOOKUP(Tabla1[[#This Row],[nemo]],'Nemos y clasificaciones'!$A$1:$C$3000,3,FALSE)</f>
        <v>CFI</v>
      </c>
      <c r="P5158" s="3"/>
      <c r="Q5158" s="3"/>
    </row>
    <row r="5159" spans="1:17" x14ac:dyDescent="0.25">
      <c r="A5159" t="s">
        <v>6738</v>
      </c>
      <c r="B5159" s="1">
        <v>43546</v>
      </c>
      <c r="C5159" s="1">
        <v>43552</v>
      </c>
      <c r="D5159" t="s">
        <v>86</v>
      </c>
      <c r="E5159" t="s">
        <v>351</v>
      </c>
      <c r="F5159">
        <v>0</v>
      </c>
      <c r="G5159">
        <v>3335572</v>
      </c>
      <c r="H5159">
        <v>0</v>
      </c>
      <c r="I5159">
        <v>0</v>
      </c>
      <c r="J5159">
        <v>0</v>
      </c>
      <c r="K5159">
        <v>4.0000000000000001E-3</v>
      </c>
      <c r="L5159" t="s">
        <v>23</v>
      </c>
      <c r="M5159" s="3">
        <v>13342.288</v>
      </c>
      <c r="N5159" s="2" t="str">
        <f>VLOOKUP(Tabla1[[#This Row],[nemo]],'Nemos y clasificaciones'!$A$2:$B$5000,2,FALSE)</f>
        <v>CFI</v>
      </c>
      <c r="O5159" s="3" t="str">
        <f>VLOOKUP(Tabla1[[#This Row],[nemo]],'Nemos y clasificaciones'!$A$1:$C$3000,3,FALSE)</f>
        <v>CFI</v>
      </c>
      <c r="P5159" s="3"/>
      <c r="Q5159" s="3"/>
    </row>
    <row r="5160" spans="1:17" x14ac:dyDescent="0.25">
      <c r="A5160" t="s">
        <v>3871</v>
      </c>
      <c r="B5160" s="1">
        <v>44001</v>
      </c>
      <c r="C5160" s="1">
        <v>44007</v>
      </c>
      <c r="D5160" t="s">
        <v>86</v>
      </c>
      <c r="E5160" t="s">
        <v>351</v>
      </c>
      <c r="F5160">
        <v>0</v>
      </c>
      <c r="G5160">
        <v>1000000</v>
      </c>
      <c r="H5160">
        <v>0</v>
      </c>
      <c r="I5160">
        <v>0</v>
      </c>
      <c r="J5160">
        <v>0</v>
      </c>
      <c r="K5160">
        <v>1.0999999999999999E-2</v>
      </c>
      <c r="L5160" t="s">
        <v>23</v>
      </c>
      <c r="M5160" s="3">
        <v>11000</v>
      </c>
      <c r="N5160" s="2" t="str">
        <f>VLOOKUP(Tabla1[[#This Row],[nemo]],'Nemos y clasificaciones'!$A$2:$B$5000,2,FALSE)</f>
        <v>CFI</v>
      </c>
      <c r="O5160" s="3" t="str">
        <f>VLOOKUP(Tabla1[[#This Row],[nemo]],'Nemos y clasificaciones'!$A$1:$C$3000,3,FALSE)</f>
        <v>CFI</v>
      </c>
      <c r="P5160" s="3"/>
      <c r="Q5160" s="3"/>
    </row>
    <row r="5161" spans="1:17" x14ac:dyDescent="0.25">
      <c r="A5161" t="s">
        <v>5902</v>
      </c>
      <c r="B5161" s="1">
        <v>43642</v>
      </c>
      <c r="C5161" s="1">
        <v>43649</v>
      </c>
      <c r="D5161" t="s">
        <v>86</v>
      </c>
      <c r="E5161" t="s">
        <v>351</v>
      </c>
      <c r="F5161">
        <v>0</v>
      </c>
      <c r="G5161">
        <v>1000000</v>
      </c>
      <c r="H5161">
        <v>0</v>
      </c>
      <c r="I5161">
        <v>0</v>
      </c>
      <c r="J5161">
        <v>0</v>
      </c>
      <c r="K5161">
        <v>4.0000000000000001E-3</v>
      </c>
      <c r="L5161" t="s">
        <v>23</v>
      </c>
      <c r="M5161" s="4">
        <v>4000</v>
      </c>
      <c r="N5161" s="2" t="str">
        <f>VLOOKUP(Tabla1[[#This Row],[nemo]],'Nemos y clasificaciones'!$A$2:$B$5000,2,FALSE)</f>
        <v>CFI</v>
      </c>
      <c r="O5161" s="4" t="str">
        <f>VLOOKUP(Tabla1[[#This Row],[nemo]],'Nemos y clasificaciones'!$A$1:$C$3000,3,FALSE)</f>
        <v>CFI</v>
      </c>
      <c r="P5161" s="4"/>
      <c r="Q5161" s="4"/>
    </row>
    <row r="5162" spans="1:17" x14ac:dyDescent="0.25">
      <c r="A5162" t="s">
        <v>6206</v>
      </c>
      <c r="B5162" s="1">
        <v>43615</v>
      </c>
      <c r="C5162" s="1">
        <v>43621</v>
      </c>
      <c r="D5162" t="s">
        <v>86</v>
      </c>
      <c r="E5162" t="s">
        <v>351</v>
      </c>
      <c r="F5162">
        <v>0</v>
      </c>
      <c r="G5162">
        <v>1000000</v>
      </c>
      <c r="H5162">
        <v>0</v>
      </c>
      <c r="I5162">
        <v>0</v>
      </c>
      <c r="J5162">
        <v>0</v>
      </c>
      <c r="K5162">
        <v>4.0000000000000001E-3</v>
      </c>
      <c r="L5162" t="s">
        <v>23</v>
      </c>
      <c r="M5162" s="4">
        <v>4000</v>
      </c>
      <c r="N5162" s="2" t="str">
        <f>VLOOKUP(Tabla1[[#This Row],[nemo]],'Nemos y clasificaciones'!$A$2:$B$5000,2,FALSE)</f>
        <v>CFI</v>
      </c>
      <c r="O5162" s="4" t="str">
        <f>VLOOKUP(Tabla1[[#This Row],[nemo]],'Nemos y clasificaciones'!$A$1:$C$3000,3,FALSE)</f>
        <v>CFI</v>
      </c>
      <c r="P5162" s="4"/>
      <c r="Q5162" s="4"/>
    </row>
    <row r="5163" spans="1:17" x14ac:dyDescent="0.25">
      <c r="A5163" t="s">
        <v>352</v>
      </c>
      <c r="B5163" s="1">
        <v>44439</v>
      </c>
      <c r="C5163" s="1">
        <v>44445</v>
      </c>
      <c r="D5163" t="s">
        <v>86</v>
      </c>
      <c r="E5163" t="s">
        <v>353</v>
      </c>
      <c r="F5163">
        <v>0</v>
      </c>
      <c r="G5163">
        <v>39682843</v>
      </c>
      <c r="H5163">
        <v>0</v>
      </c>
      <c r="I5163">
        <v>0</v>
      </c>
      <c r="J5163">
        <v>0</v>
      </c>
      <c r="K5163">
        <v>3.3000000000000002E-2</v>
      </c>
      <c r="L5163" t="s">
        <v>23</v>
      </c>
      <c r="M5163" s="2">
        <v>1309533.8189999999</v>
      </c>
      <c r="N5163" s="2" t="str">
        <f>VLOOKUP(Tabla1[[#This Row],[nemo]],'Nemos y clasificaciones'!$A$2:$B$5000,2,FALSE)</f>
        <v>CFI</v>
      </c>
      <c r="O5163" s="2" t="str">
        <f>VLOOKUP(Tabla1[[#This Row],[nemo]],'Nemos y clasificaciones'!$A$1:$C$3000,3,FALSE)</f>
        <v>CFI</v>
      </c>
      <c r="P5163" s="2"/>
      <c r="Q5163" s="2"/>
    </row>
    <row r="5164" spans="1:17" x14ac:dyDescent="0.25">
      <c r="A5164" t="s">
        <v>6742</v>
      </c>
      <c r="B5164" s="1">
        <v>43546</v>
      </c>
      <c r="C5164" s="1">
        <v>43552</v>
      </c>
      <c r="D5164" t="s">
        <v>86</v>
      </c>
      <c r="E5164" t="s">
        <v>353</v>
      </c>
      <c r="F5164">
        <v>0</v>
      </c>
      <c r="G5164">
        <v>29251558</v>
      </c>
      <c r="H5164">
        <v>0</v>
      </c>
      <c r="I5164">
        <v>0</v>
      </c>
      <c r="J5164">
        <v>0</v>
      </c>
      <c r="K5164">
        <v>4.0000000000000001E-3</v>
      </c>
      <c r="L5164" t="s">
        <v>23</v>
      </c>
      <c r="M5164" s="2">
        <v>117006.232</v>
      </c>
      <c r="N5164" s="2" t="str">
        <f>VLOOKUP(Tabla1[[#This Row],[nemo]],'Nemos y clasificaciones'!$A$2:$B$5000,2,FALSE)</f>
        <v>CFI</v>
      </c>
      <c r="O5164" s="2" t="str">
        <f>VLOOKUP(Tabla1[[#This Row],[nemo]],'Nemos y clasificaciones'!$A$1:$C$3000,3,FALSE)</f>
        <v>CFI</v>
      </c>
      <c r="P5164" s="2"/>
      <c r="Q5164" s="2"/>
    </row>
    <row r="5165" spans="1:17" x14ac:dyDescent="0.25">
      <c r="A5165" t="s">
        <v>10800</v>
      </c>
      <c r="B5165" s="1">
        <v>42479</v>
      </c>
      <c r="C5165" s="1">
        <v>42485</v>
      </c>
      <c r="D5165" t="s">
        <v>14</v>
      </c>
      <c r="E5165" t="s">
        <v>8402</v>
      </c>
      <c r="F5165">
        <v>0</v>
      </c>
      <c r="G5165">
        <v>534800</v>
      </c>
      <c r="H5165">
        <v>0</v>
      </c>
      <c r="I5165">
        <v>0</v>
      </c>
      <c r="J5165">
        <v>0</v>
      </c>
      <c r="K5165">
        <v>25.376000000000001</v>
      </c>
      <c r="L5165" t="s">
        <v>54</v>
      </c>
      <c r="M5165" s="2">
        <v>13571084.800000001</v>
      </c>
      <c r="N5165" s="2" t="str">
        <f>VLOOKUP(Tabla1[[#This Row],[nemo]],'Nemos y clasificaciones'!$A$2:$B$5000,2,FALSE)</f>
        <v>SOCIEDAD PUNTA DEL COBRE S.A.</v>
      </c>
      <c r="O5165" s="2" t="str">
        <f>VLOOKUP(Tabla1[[#This Row],[nemo]],'Nemos y clasificaciones'!$A$1:$C$3000,3,FALSE)</f>
        <v>Minería</v>
      </c>
      <c r="P5165" s="2"/>
      <c r="Q5165" s="2"/>
    </row>
    <row r="5166" spans="1:17" x14ac:dyDescent="0.25">
      <c r="A5166" t="s">
        <v>908</v>
      </c>
      <c r="B5166" s="1">
        <v>44378</v>
      </c>
      <c r="C5166" s="1">
        <v>44384</v>
      </c>
      <c r="D5166" t="s">
        <v>86</v>
      </c>
      <c r="E5166" t="s">
        <v>353</v>
      </c>
      <c r="F5166">
        <v>0</v>
      </c>
      <c r="G5166">
        <v>1000000</v>
      </c>
      <c r="H5166">
        <v>0</v>
      </c>
      <c r="I5166">
        <v>0</v>
      </c>
      <c r="J5166">
        <v>0</v>
      </c>
      <c r="K5166">
        <v>3.3000000000000002E-2</v>
      </c>
      <c r="L5166" t="s">
        <v>23</v>
      </c>
      <c r="M5166" s="3">
        <v>33000</v>
      </c>
      <c r="N5166" s="2" t="str">
        <f>VLOOKUP(Tabla1[[#This Row],[nemo]],'Nemos y clasificaciones'!$A$2:$B$5000,2,FALSE)</f>
        <v>CFI</v>
      </c>
      <c r="O5166" s="3" t="str">
        <f>VLOOKUP(Tabla1[[#This Row],[nemo]],'Nemos y clasificaciones'!$A$1:$C$3000,3,FALSE)</f>
        <v>CFI</v>
      </c>
      <c r="P5166" s="3"/>
      <c r="Q5166" s="3"/>
    </row>
    <row r="5167" spans="1:17" x14ac:dyDescent="0.25">
      <c r="A5167" t="s">
        <v>1538</v>
      </c>
      <c r="B5167" s="1">
        <v>44350</v>
      </c>
      <c r="C5167" s="1">
        <v>44356</v>
      </c>
      <c r="D5167" t="s">
        <v>86</v>
      </c>
      <c r="E5167" t="s">
        <v>353</v>
      </c>
      <c r="F5167">
        <v>0</v>
      </c>
      <c r="G5167">
        <v>1000000</v>
      </c>
      <c r="H5167">
        <v>0</v>
      </c>
      <c r="I5167">
        <v>0</v>
      </c>
      <c r="J5167">
        <v>0</v>
      </c>
      <c r="K5167">
        <v>2.3E-2</v>
      </c>
      <c r="L5167" t="s">
        <v>23</v>
      </c>
      <c r="M5167" s="3">
        <v>23000</v>
      </c>
      <c r="N5167" s="2" t="str">
        <f>VLOOKUP(Tabla1[[#This Row],[nemo]],'Nemos y clasificaciones'!$A$2:$B$5000,2,FALSE)</f>
        <v>CFI</v>
      </c>
      <c r="O5167" s="3" t="str">
        <f>VLOOKUP(Tabla1[[#This Row],[nemo]],'Nemos y clasificaciones'!$A$1:$C$3000,3,FALSE)</f>
        <v>CFI</v>
      </c>
      <c r="P5167" s="3"/>
      <c r="Q5167" s="3"/>
    </row>
    <row r="5168" spans="1:17" x14ac:dyDescent="0.25">
      <c r="A5168" t="s">
        <v>1554</v>
      </c>
      <c r="B5168" s="1">
        <v>44349</v>
      </c>
      <c r="C5168" s="1">
        <v>44355</v>
      </c>
      <c r="D5168" t="s">
        <v>86</v>
      </c>
      <c r="E5168" t="s">
        <v>353</v>
      </c>
      <c r="F5168">
        <v>0</v>
      </c>
      <c r="G5168">
        <v>1000000</v>
      </c>
      <c r="H5168">
        <v>0</v>
      </c>
      <c r="I5168">
        <v>0</v>
      </c>
      <c r="J5168">
        <v>0</v>
      </c>
      <c r="K5168">
        <v>1.9E-2</v>
      </c>
      <c r="L5168" t="s">
        <v>23</v>
      </c>
      <c r="M5168" s="3">
        <v>19000</v>
      </c>
      <c r="N5168" s="2" t="str">
        <f>VLOOKUP(Tabla1[[#This Row],[nemo]],'Nemos y clasificaciones'!$A$2:$B$5000,2,FALSE)</f>
        <v>CFI</v>
      </c>
      <c r="O5168" s="3" t="str">
        <f>VLOOKUP(Tabla1[[#This Row],[nemo]],'Nemos y clasificaciones'!$A$1:$C$3000,3,FALSE)</f>
        <v>CFI</v>
      </c>
      <c r="P5168" s="3"/>
      <c r="Q5168" s="3"/>
    </row>
    <row r="5169" spans="1:17" x14ac:dyDescent="0.25">
      <c r="A5169" t="s">
        <v>4903</v>
      </c>
      <c r="B5169" s="1">
        <v>43860</v>
      </c>
      <c r="C5169" s="1">
        <v>43866</v>
      </c>
      <c r="D5169" t="s">
        <v>86</v>
      </c>
      <c r="E5169" t="s">
        <v>353</v>
      </c>
      <c r="F5169">
        <v>0</v>
      </c>
      <c r="G5169">
        <v>1000000</v>
      </c>
      <c r="H5169">
        <v>0</v>
      </c>
      <c r="I5169">
        <v>0</v>
      </c>
      <c r="J5169">
        <v>0</v>
      </c>
      <c r="K5169">
        <v>1.6E-2</v>
      </c>
      <c r="L5169" t="s">
        <v>23</v>
      </c>
      <c r="M5169" s="3">
        <v>16000</v>
      </c>
      <c r="N5169" s="2" t="str">
        <f>VLOOKUP(Tabla1[[#This Row],[nemo]],'Nemos y clasificaciones'!$A$2:$B$5000,2,FALSE)</f>
        <v>CFI</v>
      </c>
      <c r="O5169" s="3" t="str">
        <f>VLOOKUP(Tabla1[[#This Row],[nemo]],'Nemos y clasificaciones'!$A$1:$C$3000,3,FALSE)</f>
        <v>CFI</v>
      </c>
      <c r="P5169" s="3"/>
      <c r="Q5169" s="3"/>
    </row>
    <row r="5170" spans="1:17" x14ac:dyDescent="0.25">
      <c r="A5170" t="s">
        <v>5486</v>
      </c>
      <c r="B5170" s="1">
        <v>43755</v>
      </c>
      <c r="C5170" s="1">
        <v>43761</v>
      </c>
      <c r="D5170" t="s">
        <v>86</v>
      </c>
      <c r="E5170" t="s">
        <v>353</v>
      </c>
      <c r="F5170">
        <v>0</v>
      </c>
      <c r="G5170">
        <v>1000000</v>
      </c>
      <c r="H5170">
        <v>0</v>
      </c>
      <c r="I5170">
        <v>0</v>
      </c>
      <c r="J5170">
        <v>0</v>
      </c>
      <c r="K5170">
        <v>1.4E-2</v>
      </c>
      <c r="L5170" t="s">
        <v>23</v>
      </c>
      <c r="M5170" s="3">
        <v>14000</v>
      </c>
      <c r="N5170" s="2" t="str">
        <f>VLOOKUP(Tabla1[[#This Row],[nemo]],'Nemos y clasificaciones'!$A$2:$B$5000,2,FALSE)</f>
        <v>CFI</v>
      </c>
      <c r="O5170" s="3" t="str">
        <f>VLOOKUP(Tabla1[[#This Row],[nemo]],'Nemos y clasificaciones'!$A$1:$C$3000,3,FALSE)</f>
        <v>CFI</v>
      </c>
      <c r="P5170" s="3"/>
      <c r="Q5170" s="3"/>
    </row>
    <row r="5171" spans="1:17" x14ac:dyDescent="0.25">
      <c r="A5171" t="s">
        <v>3870</v>
      </c>
      <c r="B5171" s="1">
        <v>44001</v>
      </c>
      <c r="C5171" s="1">
        <v>44007</v>
      </c>
      <c r="D5171" t="s">
        <v>86</v>
      </c>
      <c r="E5171" t="s">
        <v>353</v>
      </c>
      <c r="F5171">
        <v>0</v>
      </c>
      <c r="G5171">
        <v>1000000</v>
      </c>
      <c r="H5171">
        <v>0</v>
      </c>
      <c r="I5171">
        <v>0</v>
      </c>
      <c r="J5171">
        <v>0</v>
      </c>
      <c r="K5171">
        <v>1.0999999999999999E-2</v>
      </c>
      <c r="L5171" t="s">
        <v>23</v>
      </c>
      <c r="M5171" s="3">
        <v>11000</v>
      </c>
      <c r="N5171" s="2" t="str">
        <f>VLOOKUP(Tabla1[[#This Row],[nemo]],'Nemos y clasificaciones'!$A$2:$B$5000,2,FALSE)</f>
        <v>CFI</v>
      </c>
      <c r="O5171" s="3" t="str">
        <f>VLOOKUP(Tabla1[[#This Row],[nemo]],'Nemos y clasificaciones'!$A$1:$C$3000,3,FALSE)</f>
        <v>CFI</v>
      </c>
      <c r="P5171" s="3"/>
      <c r="Q5171" s="3"/>
    </row>
    <row r="5172" spans="1:17" x14ac:dyDescent="0.25">
      <c r="A5172" t="s">
        <v>5903</v>
      </c>
      <c r="B5172" s="1">
        <v>43642</v>
      </c>
      <c r="C5172" s="1">
        <v>43649</v>
      </c>
      <c r="D5172" t="s">
        <v>86</v>
      </c>
      <c r="E5172" t="s">
        <v>353</v>
      </c>
      <c r="F5172">
        <v>0</v>
      </c>
      <c r="G5172">
        <v>1000000</v>
      </c>
      <c r="H5172">
        <v>0</v>
      </c>
      <c r="I5172">
        <v>0</v>
      </c>
      <c r="J5172">
        <v>0</v>
      </c>
      <c r="K5172">
        <v>4.0000000000000001E-3</v>
      </c>
      <c r="L5172" t="s">
        <v>23</v>
      </c>
      <c r="M5172" s="4">
        <v>4000</v>
      </c>
      <c r="N5172" s="2" t="str">
        <f>VLOOKUP(Tabla1[[#This Row],[nemo]],'Nemos y clasificaciones'!$A$2:$B$5000,2,FALSE)</f>
        <v>CFI</v>
      </c>
      <c r="O5172" s="4" t="str">
        <f>VLOOKUP(Tabla1[[#This Row],[nemo]],'Nemos y clasificaciones'!$A$1:$C$3000,3,FALSE)</f>
        <v>CFI</v>
      </c>
      <c r="P5172" s="4"/>
      <c r="Q5172" s="4"/>
    </row>
    <row r="5173" spans="1:17" x14ac:dyDescent="0.25">
      <c r="A5173" t="s">
        <v>6205</v>
      </c>
      <c r="B5173" s="1">
        <v>43615</v>
      </c>
      <c r="C5173" s="1">
        <v>43621</v>
      </c>
      <c r="D5173" t="s">
        <v>86</v>
      </c>
      <c r="E5173" t="s">
        <v>353</v>
      </c>
      <c r="F5173">
        <v>0</v>
      </c>
      <c r="G5173">
        <v>1000000</v>
      </c>
      <c r="H5173">
        <v>0</v>
      </c>
      <c r="I5173">
        <v>0</v>
      </c>
      <c r="J5173">
        <v>0</v>
      </c>
      <c r="K5173">
        <v>4.0000000000000001E-3</v>
      </c>
      <c r="L5173" t="s">
        <v>23</v>
      </c>
      <c r="M5173" s="4">
        <v>4000</v>
      </c>
      <c r="N5173" s="2" t="str">
        <f>VLOOKUP(Tabla1[[#This Row],[nemo]],'Nemos y clasificaciones'!$A$2:$B$5000,2,FALSE)</f>
        <v>CFI</v>
      </c>
      <c r="O5173" s="4" t="str">
        <f>VLOOKUP(Tabla1[[#This Row],[nemo]],'Nemos y clasificaciones'!$A$1:$C$3000,3,FALSE)</f>
        <v>CFI</v>
      </c>
      <c r="P5173" s="4"/>
      <c r="Q5173" s="4"/>
    </row>
    <row r="5174" spans="1:17" x14ac:dyDescent="0.25">
      <c r="A5174" t="s">
        <v>3189</v>
      </c>
      <c r="B5174" s="1">
        <v>44141</v>
      </c>
      <c r="C5174" s="1">
        <v>44147</v>
      </c>
      <c r="D5174" t="s">
        <v>86</v>
      </c>
      <c r="E5174" t="s">
        <v>3190</v>
      </c>
      <c r="F5174">
        <v>0</v>
      </c>
      <c r="G5174">
        <v>1000000</v>
      </c>
      <c r="H5174">
        <v>0</v>
      </c>
      <c r="I5174">
        <v>0</v>
      </c>
      <c r="J5174">
        <v>0</v>
      </c>
      <c r="K5174">
        <v>2.9000000000000001E-2</v>
      </c>
      <c r="L5174" t="s">
        <v>23</v>
      </c>
      <c r="M5174" s="3">
        <v>29000</v>
      </c>
      <c r="N5174" s="2" t="str">
        <f>VLOOKUP(Tabla1[[#This Row],[nemo]],'Nemos y clasificaciones'!$A$2:$B$5000,2,FALSE)</f>
        <v>CFI</v>
      </c>
      <c r="O5174" s="3" t="str">
        <f>VLOOKUP(Tabla1[[#This Row],[nemo]],'Nemos y clasificaciones'!$A$1:$C$3000,3,FALSE)</f>
        <v>CFI</v>
      </c>
      <c r="P5174" s="3"/>
      <c r="Q5174" s="3"/>
    </row>
    <row r="5175" spans="1:17" x14ac:dyDescent="0.25">
      <c r="A5175" t="s">
        <v>1704</v>
      </c>
      <c r="B5175" s="1">
        <v>44336</v>
      </c>
      <c r="C5175" s="1">
        <v>44343</v>
      </c>
      <c r="D5175" t="s">
        <v>86</v>
      </c>
      <c r="E5175" t="s">
        <v>1705</v>
      </c>
      <c r="F5175">
        <v>0</v>
      </c>
      <c r="G5175">
        <v>1000000</v>
      </c>
      <c r="H5175">
        <v>0</v>
      </c>
      <c r="I5175">
        <v>0</v>
      </c>
      <c r="J5175">
        <v>0</v>
      </c>
      <c r="K5175">
        <v>2.8000000000000001E-2</v>
      </c>
      <c r="L5175" t="s">
        <v>23</v>
      </c>
      <c r="M5175" s="3">
        <v>28000</v>
      </c>
      <c r="N5175" s="2" t="str">
        <f>VLOOKUP(Tabla1[[#This Row],[nemo]],'Nemos y clasificaciones'!$A$2:$B$5000,2,FALSE)</f>
        <v>CFI</v>
      </c>
      <c r="O5175" s="3" t="str">
        <f>VLOOKUP(Tabla1[[#This Row],[nemo]],'Nemos y clasificaciones'!$A$1:$C$3000,3,FALSE)</f>
        <v>CFI</v>
      </c>
      <c r="P5175" s="3"/>
      <c r="Q5175" s="3"/>
    </row>
    <row r="5176" spans="1:17" x14ac:dyDescent="0.25">
      <c r="A5176" t="s">
        <v>2069</v>
      </c>
      <c r="B5176" s="1">
        <v>44313</v>
      </c>
      <c r="C5176" s="1">
        <v>44320</v>
      </c>
      <c r="D5176" t="s">
        <v>86</v>
      </c>
      <c r="E5176" t="s">
        <v>1705</v>
      </c>
      <c r="F5176">
        <v>0</v>
      </c>
      <c r="G5176">
        <v>1000000</v>
      </c>
      <c r="H5176">
        <v>0</v>
      </c>
      <c r="I5176">
        <v>0</v>
      </c>
      <c r="J5176">
        <v>0</v>
      </c>
      <c r="K5176">
        <v>1.9E-2</v>
      </c>
      <c r="L5176" t="s">
        <v>23</v>
      </c>
      <c r="M5176" s="3">
        <v>19000</v>
      </c>
      <c r="N5176" s="2" t="str">
        <f>VLOOKUP(Tabla1[[#This Row],[nemo]],'Nemos y clasificaciones'!$A$2:$B$5000,2,FALSE)</f>
        <v>CFI</v>
      </c>
      <c r="O5176" s="3" t="str">
        <f>VLOOKUP(Tabla1[[#This Row],[nemo]],'Nemos y clasificaciones'!$A$1:$C$3000,3,FALSE)</f>
        <v>CFI</v>
      </c>
      <c r="P5176" s="3"/>
      <c r="Q5176" s="3"/>
    </row>
    <row r="5177" spans="1:17" x14ac:dyDescent="0.25">
      <c r="A5177" t="s">
        <v>2039</v>
      </c>
      <c r="B5177" s="1">
        <v>44314</v>
      </c>
      <c r="C5177" s="1">
        <v>44321</v>
      </c>
      <c r="D5177" t="s">
        <v>86</v>
      </c>
      <c r="E5177" t="s">
        <v>1705</v>
      </c>
      <c r="F5177">
        <v>0</v>
      </c>
      <c r="G5177">
        <v>1000000</v>
      </c>
      <c r="H5177">
        <v>0</v>
      </c>
      <c r="I5177">
        <v>0</v>
      </c>
      <c r="J5177">
        <v>0</v>
      </c>
      <c r="K5177">
        <v>1.7000000000000001E-2</v>
      </c>
      <c r="L5177" t="s">
        <v>23</v>
      </c>
      <c r="M5177" s="3">
        <v>17000</v>
      </c>
      <c r="N5177" s="2" t="str">
        <f>VLOOKUP(Tabla1[[#This Row],[nemo]],'Nemos y clasificaciones'!$A$2:$B$5000,2,FALSE)</f>
        <v>CFI</v>
      </c>
      <c r="O5177" s="3" t="str">
        <f>VLOOKUP(Tabla1[[#This Row],[nemo]],'Nemos y clasificaciones'!$A$1:$C$3000,3,FALSE)</f>
        <v>CFI</v>
      </c>
      <c r="P5177" s="3"/>
      <c r="Q5177" s="3"/>
    </row>
    <row r="5178" spans="1:17" x14ac:dyDescent="0.25">
      <c r="A5178" t="s">
        <v>8407</v>
      </c>
      <c r="B5178" s="1">
        <v>43201</v>
      </c>
      <c r="C5178" s="1">
        <v>43207</v>
      </c>
      <c r="D5178" t="s">
        <v>14</v>
      </c>
      <c r="E5178" t="s">
        <v>311</v>
      </c>
      <c r="F5178">
        <v>0</v>
      </c>
      <c r="G5178">
        <v>10000000</v>
      </c>
      <c r="H5178">
        <v>0</v>
      </c>
      <c r="I5178">
        <v>0</v>
      </c>
      <c r="J5178">
        <v>0</v>
      </c>
      <c r="K5178">
        <v>4.218</v>
      </c>
      <c r="L5178" t="s">
        <v>16</v>
      </c>
      <c r="M5178" s="2">
        <v>42180000</v>
      </c>
      <c r="N5178" s="2" t="str">
        <f>VLOOKUP(Tabla1[[#This Row],[nemo]],'Nemos y clasificaciones'!$A$2:$B$5000,2,FALSE)</f>
        <v>CFI</v>
      </c>
      <c r="O5178" s="2" t="str">
        <f>VLOOKUP(Tabla1[[#This Row],[nemo]],'Nemos y clasificaciones'!$A$1:$C$3000,3,FALSE)</f>
        <v>CFI</v>
      </c>
      <c r="P5178" s="2"/>
      <c r="Q5178" s="2"/>
    </row>
    <row r="5179" spans="1:17" x14ac:dyDescent="0.25">
      <c r="A5179" t="s">
        <v>2305</v>
      </c>
      <c r="B5179" s="1">
        <v>44286</v>
      </c>
      <c r="C5179" s="1">
        <v>44294</v>
      </c>
      <c r="D5179" t="s">
        <v>21</v>
      </c>
      <c r="E5179" t="s">
        <v>311</v>
      </c>
      <c r="F5179">
        <v>0</v>
      </c>
      <c r="G5179">
        <v>10000000</v>
      </c>
      <c r="H5179">
        <v>0</v>
      </c>
      <c r="I5179">
        <v>0</v>
      </c>
      <c r="J5179">
        <v>0</v>
      </c>
      <c r="K5179">
        <v>3.3000000000000002E-2</v>
      </c>
      <c r="L5179" t="s">
        <v>23</v>
      </c>
      <c r="M5179" s="2">
        <v>330000</v>
      </c>
      <c r="N5179" s="2" t="str">
        <f>VLOOKUP(Tabla1[[#This Row],[nemo]],'Nemos y clasificaciones'!$A$2:$B$5000,2,FALSE)</f>
        <v>CFI</v>
      </c>
      <c r="O5179" s="2" t="str">
        <f>VLOOKUP(Tabla1[[#This Row],[nemo]],'Nemos y clasificaciones'!$A$1:$C$3000,3,FALSE)</f>
        <v>CFI</v>
      </c>
      <c r="P5179" s="2"/>
      <c r="Q5179" s="2"/>
    </row>
    <row r="5180" spans="1:17" x14ac:dyDescent="0.25">
      <c r="A5180" t="s">
        <v>2023</v>
      </c>
      <c r="B5180" s="1">
        <v>44315</v>
      </c>
      <c r="C5180" s="1">
        <v>44322</v>
      </c>
      <c r="D5180" t="s">
        <v>21</v>
      </c>
      <c r="E5180" t="s">
        <v>311</v>
      </c>
      <c r="F5180">
        <v>0</v>
      </c>
      <c r="G5180">
        <v>10000000</v>
      </c>
      <c r="H5180">
        <v>0</v>
      </c>
      <c r="I5180">
        <v>0</v>
      </c>
      <c r="J5180">
        <v>0</v>
      </c>
      <c r="K5180">
        <v>0.02</v>
      </c>
      <c r="L5180" t="s">
        <v>23</v>
      </c>
      <c r="M5180" s="2">
        <v>200000</v>
      </c>
      <c r="N5180" s="2" t="str">
        <f>VLOOKUP(Tabla1[[#This Row],[nemo]],'Nemos y clasificaciones'!$A$2:$B$5000,2,FALSE)</f>
        <v>CFI</v>
      </c>
      <c r="O5180" s="2" t="str">
        <f>VLOOKUP(Tabla1[[#This Row],[nemo]],'Nemos y clasificaciones'!$A$1:$C$3000,3,FALSE)</f>
        <v>CFI</v>
      </c>
      <c r="P5180" s="2"/>
      <c r="Q5180" s="2"/>
    </row>
    <row r="5181" spans="1:17" x14ac:dyDescent="0.25">
      <c r="A5181" t="s">
        <v>2734</v>
      </c>
      <c r="B5181" s="1">
        <v>44195</v>
      </c>
      <c r="C5181" s="1">
        <v>44202</v>
      </c>
      <c r="D5181" t="s">
        <v>21</v>
      </c>
      <c r="E5181" t="s">
        <v>311</v>
      </c>
      <c r="F5181">
        <v>0</v>
      </c>
      <c r="G5181">
        <v>10000000</v>
      </c>
      <c r="H5181">
        <v>0</v>
      </c>
      <c r="I5181">
        <v>0</v>
      </c>
      <c r="J5181">
        <v>0</v>
      </c>
      <c r="K5181">
        <v>1.6E-2</v>
      </c>
      <c r="L5181" t="s">
        <v>23</v>
      </c>
      <c r="M5181" s="2">
        <v>160000</v>
      </c>
      <c r="N5181" s="2" t="str">
        <f>VLOOKUP(Tabla1[[#This Row],[nemo]],'Nemos y clasificaciones'!$A$2:$B$5000,2,FALSE)</f>
        <v>CFI</v>
      </c>
      <c r="O5181" s="2" t="str">
        <f>VLOOKUP(Tabla1[[#This Row],[nemo]],'Nemos y clasificaciones'!$A$1:$C$3000,3,FALSE)</f>
        <v>CFI</v>
      </c>
      <c r="P5181" s="2"/>
      <c r="Q5181" s="2"/>
    </row>
    <row r="5182" spans="1:17" x14ac:dyDescent="0.25">
      <c r="A5182" t="s">
        <v>310</v>
      </c>
      <c r="B5182" s="1">
        <v>44441</v>
      </c>
      <c r="C5182" s="1">
        <v>44447</v>
      </c>
      <c r="D5182" t="s">
        <v>21</v>
      </c>
      <c r="E5182" t="s">
        <v>311</v>
      </c>
      <c r="F5182">
        <v>0</v>
      </c>
      <c r="G5182">
        <v>10000000</v>
      </c>
      <c r="H5182">
        <v>0</v>
      </c>
      <c r="I5182">
        <v>0</v>
      </c>
      <c r="J5182">
        <v>0</v>
      </c>
      <c r="K5182">
        <v>1.2E-2</v>
      </c>
      <c r="L5182" t="s">
        <v>23</v>
      </c>
      <c r="M5182" s="2">
        <v>120000</v>
      </c>
      <c r="N5182" s="2" t="str">
        <f>VLOOKUP(Tabla1[[#This Row],[nemo]],'Nemos y clasificaciones'!$A$2:$B$5000,2,FALSE)</f>
        <v>CFI</v>
      </c>
      <c r="O5182" s="2" t="str">
        <f>VLOOKUP(Tabla1[[#This Row],[nemo]],'Nemos y clasificaciones'!$A$1:$C$3000,3,FALSE)</f>
        <v>CFI</v>
      </c>
      <c r="P5182" s="2"/>
      <c r="Q5182" s="2"/>
    </row>
    <row r="5183" spans="1:17" x14ac:dyDescent="0.25">
      <c r="A5183" t="s">
        <v>2487</v>
      </c>
      <c r="B5183" s="1">
        <v>44259</v>
      </c>
      <c r="C5183" s="1">
        <v>44265</v>
      </c>
      <c r="D5183" t="s">
        <v>21</v>
      </c>
      <c r="E5183" t="s">
        <v>311</v>
      </c>
      <c r="F5183">
        <v>0</v>
      </c>
      <c r="G5183">
        <v>10000000</v>
      </c>
      <c r="H5183">
        <v>0</v>
      </c>
      <c r="I5183">
        <v>0</v>
      </c>
      <c r="J5183">
        <v>0</v>
      </c>
      <c r="K5183">
        <v>4.0000000000000001E-3</v>
      </c>
      <c r="L5183" t="s">
        <v>23</v>
      </c>
      <c r="M5183" s="3">
        <v>40000</v>
      </c>
      <c r="N5183" s="2" t="str">
        <f>VLOOKUP(Tabla1[[#This Row],[nemo]],'Nemos y clasificaciones'!$A$2:$B$5000,2,FALSE)</f>
        <v>CFI</v>
      </c>
      <c r="O5183" s="3" t="str">
        <f>VLOOKUP(Tabla1[[#This Row],[nemo]],'Nemos y clasificaciones'!$A$1:$C$3000,3,FALSE)</f>
        <v>CFI</v>
      </c>
      <c r="P5183" s="3"/>
      <c r="Q5183" s="3"/>
    </row>
    <row r="5184" spans="1:17" x14ac:dyDescent="0.25">
      <c r="A5184" t="s">
        <v>8408</v>
      </c>
      <c r="B5184" s="1">
        <v>43201</v>
      </c>
      <c r="C5184" s="1">
        <v>43207</v>
      </c>
      <c r="D5184" t="s">
        <v>14</v>
      </c>
      <c r="E5184" t="s">
        <v>309</v>
      </c>
      <c r="F5184">
        <v>0</v>
      </c>
      <c r="G5184">
        <v>10000000</v>
      </c>
      <c r="H5184">
        <v>0</v>
      </c>
      <c r="I5184">
        <v>0</v>
      </c>
      <c r="J5184">
        <v>0</v>
      </c>
      <c r="K5184">
        <v>4.2670000000000003</v>
      </c>
      <c r="L5184" t="s">
        <v>16</v>
      </c>
      <c r="M5184" s="2">
        <v>42670000</v>
      </c>
      <c r="N5184" s="2" t="str">
        <f>VLOOKUP(Tabla1[[#This Row],[nemo]],'Nemos y clasificaciones'!$A$2:$B$5000,2,FALSE)</f>
        <v>CFI</v>
      </c>
      <c r="O5184" s="2" t="str">
        <f>VLOOKUP(Tabla1[[#This Row],[nemo]],'Nemos y clasificaciones'!$A$1:$C$3000,3,FALSE)</f>
        <v>CFI</v>
      </c>
      <c r="P5184" s="2"/>
      <c r="Q5184" s="2"/>
    </row>
    <row r="5185" spans="1:17" x14ac:dyDescent="0.25">
      <c r="A5185" t="s">
        <v>2303</v>
      </c>
      <c r="B5185" s="1">
        <v>44286</v>
      </c>
      <c r="C5185" s="1">
        <v>44294</v>
      </c>
      <c r="D5185" t="s">
        <v>14</v>
      </c>
      <c r="E5185" t="s">
        <v>309</v>
      </c>
      <c r="F5185">
        <v>0</v>
      </c>
      <c r="G5185">
        <v>10000000</v>
      </c>
      <c r="H5185">
        <v>0</v>
      </c>
      <c r="I5185">
        <v>0</v>
      </c>
      <c r="J5185">
        <v>0</v>
      </c>
      <c r="K5185">
        <v>4.4999999999999998E-2</v>
      </c>
      <c r="L5185" t="s">
        <v>23</v>
      </c>
      <c r="M5185" s="2">
        <v>450000</v>
      </c>
      <c r="N5185" s="2" t="str">
        <f>VLOOKUP(Tabla1[[#This Row],[nemo]],'Nemos y clasificaciones'!$A$2:$B$5000,2,FALSE)</f>
        <v>CFI</v>
      </c>
      <c r="O5185" s="2" t="str">
        <f>VLOOKUP(Tabla1[[#This Row],[nemo]],'Nemos y clasificaciones'!$A$1:$C$3000,3,FALSE)</f>
        <v>CFI</v>
      </c>
      <c r="P5185" s="2"/>
      <c r="Q5185" s="2"/>
    </row>
    <row r="5186" spans="1:17" x14ac:dyDescent="0.25">
      <c r="A5186" t="s">
        <v>2021</v>
      </c>
      <c r="B5186" s="1">
        <v>44315</v>
      </c>
      <c r="C5186" s="1">
        <v>44322</v>
      </c>
      <c r="D5186" t="s">
        <v>21</v>
      </c>
      <c r="E5186" t="s">
        <v>309</v>
      </c>
      <c r="F5186">
        <v>0</v>
      </c>
      <c r="G5186">
        <v>10000000</v>
      </c>
      <c r="H5186">
        <v>0</v>
      </c>
      <c r="I5186">
        <v>0</v>
      </c>
      <c r="J5186">
        <v>0</v>
      </c>
      <c r="K5186">
        <v>2.7E-2</v>
      </c>
      <c r="L5186" t="s">
        <v>23</v>
      </c>
      <c r="M5186" s="2">
        <v>270000</v>
      </c>
      <c r="N5186" s="2" t="str">
        <f>VLOOKUP(Tabla1[[#This Row],[nemo]],'Nemos y clasificaciones'!$A$2:$B$5000,2,FALSE)</f>
        <v>CFI</v>
      </c>
      <c r="O5186" s="2" t="str">
        <f>VLOOKUP(Tabla1[[#This Row],[nemo]],'Nemos y clasificaciones'!$A$1:$C$3000,3,FALSE)</f>
        <v>CFI</v>
      </c>
      <c r="P5186" s="2"/>
      <c r="Q5186" s="2"/>
    </row>
    <row r="5187" spans="1:17" x14ac:dyDescent="0.25">
      <c r="A5187" t="s">
        <v>2732</v>
      </c>
      <c r="B5187" s="1">
        <v>44195</v>
      </c>
      <c r="C5187" s="1">
        <v>44202</v>
      </c>
      <c r="D5187" t="s">
        <v>21</v>
      </c>
      <c r="E5187" t="s">
        <v>309</v>
      </c>
      <c r="F5187">
        <v>0</v>
      </c>
      <c r="G5187">
        <v>10000000</v>
      </c>
      <c r="H5187">
        <v>0</v>
      </c>
      <c r="I5187">
        <v>0</v>
      </c>
      <c r="J5187">
        <v>0</v>
      </c>
      <c r="K5187">
        <v>2.1000000000000001E-2</v>
      </c>
      <c r="L5187" t="s">
        <v>23</v>
      </c>
      <c r="M5187" s="2">
        <v>210000</v>
      </c>
      <c r="N5187" s="2" t="str">
        <f>VLOOKUP(Tabla1[[#This Row],[nemo]],'Nemos y clasificaciones'!$A$2:$B$5000,2,FALSE)</f>
        <v>CFI</v>
      </c>
      <c r="O5187" s="2" t="str">
        <f>VLOOKUP(Tabla1[[#This Row],[nemo]],'Nemos y clasificaciones'!$A$1:$C$3000,3,FALSE)</f>
        <v>CFI</v>
      </c>
      <c r="P5187" s="2"/>
      <c r="Q5187" s="2"/>
    </row>
    <row r="5188" spans="1:17" x14ac:dyDescent="0.25">
      <c r="A5188" t="s">
        <v>308</v>
      </c>
      <c r="B5188" s="1">
        <v>44441</v>
      </c>
      <c r="C5188" s="1">
        <v>44447</v>
      </c>
      <c r="D5188" t="s">
        <v>21</v>
      </c>
      <c r="E5188" t="s">
        <v>309</v>
      </c>
      <c r="F5188">
        <v>0</v>
      </c>
      <c r="G5188">
        <v>10000000</v>
      </c>
      <c r="H5188">
        <v>0</v>
      </c>
      <c r="I5188">
        <v>0</v>
      </c>
      <c r="J5188">
        <v>0</v>
      </c>
      <c r="K5188">
        <v>1.6E-2</v>
      </c>
      <c r="L5188" t="s">
        <v>23</v>
      </c>
      <c r="M5188" s="2">
        <v>160000</v>
      </c>
      <c r="N5188" s="2" t="str">
        <f>VLOOKUP(Tabla1[[#This Row],[nemo]],'Nemos y clasificaciones'!$A$2:$B$5000,2,FALSE)</f>
        <v>CFI</v>
      </c>
      <c r="O5188" s="2" t="str">
        <f>VLOOKUP(Tabla1[[#This Row],[nemo]],'Nemos y clasificaciones'!$A$1:$C$3000,3,FALSE)</f>
        <v>CFI</v>
      </c>
      <c r="P5188" s="2"/>
      <c r="Q5188" s="2"/>
    </row>
    <row r="5189" spans="1:17" x14ac:dyDescent="0.25">
      <c r="A5189" t="s">
        <v>2489</v>
      </c>
      <c r="B5189" s="1">
        <v>44259</v>
      </c>
      <c r="C5189" s="1">
        <v>44265</v>
      </c>
      <c r="D5189" t="s">
        <v>21</v>
      </c>
      <c r="E5189" t="s">
        <v>309</v>
      </c>
      <c r="F5189">
        <v>0</v>
      </c>
      <c r="G5189">
        <v>10000000</v>
      </c>
      <c r="H5189">
        <v>0</v>
      </c>
      <c r="I5189">
        <v>0</v>
      </c>
      <c r="J5189">
        <v>0</v>
      </c>
      <c r="K5189">
        <v>5.0000000000000001E-3</v>
      </c>
      <c r="L5189" t="s">
        <v>23</v>
      </c>
      <c r="M5189" s="3">
        <v>50000</v>
      </c>
      <c r="N5189" s="2" t="str">
        <f>VLOOKUP(Tabla1[[#This Row],[nemo]],'Nemos y clasificaciones'!$A$2:$B$5000,2,FALSE)</f>
        <v>CFI</v>
      </c>
      <c r="O5189" s="3" t="str">
        <f>VLOOKUP(Tabla1[[#This Row],[nemo]],'Nemos y clasificaciones'!$A$1:$C$3000,3,FALSE)</f>
        <v>CFI</v>
      </c>
      <c r="P5189" s="3"/>
      <c r="Q5189" s="3"/>
    </row>
    <row r="5190" spans="1:17" x14ac:dyDescent="0.25">
      <c r="A5190" t="s">
        <v>8409</v>
      </c>
      <c r="B5190" s="1">
        <v>43201</v>
      </c>
      <c r="C5190" s="1">
        <v>43207</v>
      </c>
      <c r="D5190" t="s">
        <v>14</v>
      </c>
      <c r="E5190" t="s">
        <v>307</v>
      </c>
      <c r="F5190">
        <v>0</v>
      </c>
      <c r="G5190">
        <v>10000000</v>
      </c>
      <c r="H5190">
        <v>0</v>
      </c>
      <c r="I5190">
        <v>0</v>
      </c>
      <c r="J5190">
        <v>0</v>
      </c>
      <c r="K5190">
        <v>4.3040000000000003</v>
      </c>
      <c r="L5190" t="s">
        <v>16</v>
      </c>
      <c r="M5190" s="2">
        <v>43040000</v>
      </c>
      <c r="N5190" s="2" t="str">
        <f>VLOOKUP(Tabla1[[#This Row],[nemo]],'Nemos y clasificaciones'!$A$2:$B$5000,2,FALSE)</f>
        <v>CFI</v>
      </c>
      <c r="O5190" s="2" t="str">
        <f>VLOOKUP(Tabla1[[#This Row],[nemo]],'Nemos y clasificaciones'!$A$1:$C$3000,3,FALSE)</f>
        <v>CFI</v>
      </c>
      <c r="P5190" s="2"/>
      <c r="Q5190" s="2"/>
    </row>
    <row r="5191" spans="1:17" x14ac:dyDescent="0.25">
      <c r="A5191" t="s">
        <v>2304</v>
      </c>
      <c r="B5191" s="1">
        <v>44286</v>
      </c>
      <c r="C5191" s="1">
        <v>44294</v>
      </c>
      <c r="D5191" t="s">
        <v>21</v>
      </c>
      <c r="E5191" t="s">
        <v>307</v>
      </c>
      <c r="F5191">
        <v>0</v>
      </c>
      <c r="G5191">
        <v>10000000</v>
      </c>
      <c r="H5191">
        <v>0</v>
      </c>
      <c r="I5191">
        <v>0</v>
      </c>
      <c r="J5191">
        <v>0</v>
      </c>
      <c r="K5191">
        <v>5.3999999999999999E-2</v>
      </c>
      <c r="L5191" t="s">
        <v>23</v>
      </c>
      <c r="M5191" s="2">
        <v>540000</v>
      </c>
      <c r="N5191" s="2" t="str">
        <f>VLOOKUP(Tabla1[[#This Row],[nemo]],'Nemos y clasificaciones'!$A$2:$B$5000,2,FALSE)</f>
        <v>CFI</v>
      </c>
      <c r="O5191" s="2" t="str">
        <f>VLOOKUP(Tabla1[[#This Row],[nemo]],'Nemos y clasificaciones'!$A$1:$C$3000,3,FALSE)</f>
        <v>CFI</v>
      </c>
      <c r="P5191" s="2"/>
      <c r="Q5191" s="2"/>
    </row>
    <row r="5192" spans="1:17" x14ac:dyDescent="0.25">
      <c r="A5192" t="s">
        <v>2022</v>
      </c>
      <c r="B5192" s="1">
        <v>44315</v>
      </c>
      <c r="C5192" s="1">
        <v>44322</v>
      </c>
      <c r="D5192" t="s">
        <v>21</v>
      </c>
      <c r="E5192" t="s">
        <v>307</v>
      </c>
      <c r="F5192">
        <v>0</v>
      </c>
      <c r="G5192">
        <v>10000000</v>
      </c>
      <c r="H5192">
        <v>0</v>
      </c>
      <c r="I5192">
        <v>0</v>
      </c>
      <c r="J5192">
        <v>0</v>
      </c>
      <c r="K5192">
        <v>3.3000000000000002E-2</v>
      </c>
      <c r="L5192" t="s">
        <v>23</v>
      </c>
      <c r="M5192" s="2">
        <v>330000</v>
      </c>
      <c r="N5192" s="2" t="str">
        <f>VLOOKUP(Tabla1[[#This Row],[nemo]],'Nemos y clasificaciones'!$A$2:$B$5000,2,FALSE)</f>
        <v>CFI</v>
      </c>
      <c r="O5192" s="2" t="str">
        <f>VLOOKUP(Tabla1[[#This Row],[nemo]],'Nemos y clasificaciones'!$A$1:$C$3000,3,FALSE)</f>
        <v>CFI</v>
      </c>
      <c r="P5192" s="2"/>
      <c r="Q5192" s="2"/>
    </row>
    <row r="5193" spans="1:17" x14ac:dyDescent="0.25">
      <c r="A5193" t="s">
        <v>10800</v>
      </c>
      <c r="B5193" s="1">
        <v>42479</v>
      </c>
      <c r="C5193" s="1">
        <v>42485</v>
      </c>
      <c r="D5193" t="s">
        <v>14</v>
      </c>
      <c r="E5193" t="s">
        <v>8403</v>
      </c>
      <c r="F5193">
        <v>0</v>
      </c>
      <c r="G5193">
        <v>517300</v>
      </c>
      <c r="H5193">
        <v>0</v>
      </c>
      <c r="I5193">
        <v>0</v>
      </c>
      <c r="J5193">
        <v>0</v>
      </c>
      <c r="K5193">
        <v>25.376000000000001</v>
      </c>
      <c r="L5193" t="s">
        <v>54</v>
      </c>
      <c r="M5193" s="2">
        <v>13127004.800000001</v>
      </c>
      <c r="N5193" s="2" t="str">
        <f>VLOOKUP(Tabla1[[#This Row],[nemo]],'Nemos y clasificaciones'!$A$2:$B$5000,2,FALSE)</f>
        <v>SOCIEDAD PUNTA DEL COBRE S.A.</v>
      </c>
      <c r="O5193" s="2" t="str">
        <f>VLOOKUP(Tabla1[[#This Row],[nemo]],'Nemos y clasificaciones'!$A$1:$C$3000,3,FALSE)</f>
        <v>Minería</v>
      </c>
      <c r="P5193" s="2"/>
      <c r="Q5193" s="2"/>
    </row>
    <row r="5194" spans="1:17" x14ac:dyDescent="0.25">
      <c r="A5194" t="s">
        <v>2733</v>
      </c>
      <c r="B5194" s="1">
        <v>44195</v>
      </c>
      <c r="C5194" s="1">
        <v>44202</v>
      </c>
      <c r="D5194" t="s">
        <v>21</v>
      </c>
      <c r="E5194" t="s">
        <v>307</v>
      </c>
      <c r="F5194">
        <v>0</v>
      </c>
      <c r="G5194">
        <v>10000000</v>
      </c>
      <c r="H5194">
        <v>0</v>
      </c>
      <c r="I5194">
        <v>0</v>
      </c>
      <c r="J5194">
        <v>0</v>
      </c>
      <c r="K5194">
        <v>2.5000000000000001E-2</v>
      </c>
      <c r="L5194" t="s">
        <v>23</v>
      </c>
      <c r="M5194" s="2">
        <v>250000</v>
      </c>
      <c r="N5194" s="2" t="str">
        <f>VLOOKUP(Tabla1[[#This Row],[nemo]],'Nemos y clasificaciones'!$A$2:$B$5000,2,FALSE)</f>
        <v>CFI</v>
      </c>
      <c r="O5194" s="2" t="str">
        <f>VLOOKUP(Tabla1[[#This Row],[nemo]],'Nemos y clasificaciones'!$A$1:$C$3000,3,FALSE)</f>
        <v>CFI</v>
      </c>
      <c r="P5194" s="2"/>
      <c r="Q5194" s="2"/>
    </row>
    <row r="5195" spans="1:17" x14ac:dyDescent="0.25">
      <c r="A5195" t="s">
        <v>306</v>
      </c>
      <c r="B5195" s="1">
        <v>44441</v>
      </c>
      <c r="C5195" s="1">
        <v>44447</v>
      </c>
      <c r="D5195" t="s">
        <v>21</v>
      </c>
      <c r="E5195" t="s">
        <v>307</v>
      </c>
      <c r="F5195">
        <v>0</v>
      </c>
      <c r="G5195">
        <v>10000000</v>
      </c>
      <c r="H5195">
        <v>0</v>
      </c>
      <c r="I5195">
        <v>0</v>
      </c>
      <c r="J5195">
        <v>0</v>
      </c>
      <c r="K5195">
        <v>1.9E-2</v>
      </c>
      <c r="L5195" t="s">
        <v>23</v>
      </c>
      <c r="M5195" s="2">
        <v>190000</v>
      </c>
      <c r="N5195" s="2" t="str">
        <f>VLOOKUP(Tabla1[[#This Row],[nemo]],'Nemos y clasificaciones'!$A$2:$B$5000,2,FALSE)</f>
        <v>CFI</v>
      </c>
      <c r="O5195" s="2" t="str">
        <f>VLOOKUP(Tabla1[[#This Row],[nemo]],'Nemos y clasificaciones'!$A$1:$C$3000,3,FALSE)</f>
        <v>CFI</v>
      </c>
      <c r="P5195" s="2"/>
      <c r="Q5195" s="2"/>
    </row>
    <row r="5196" spans="1:17" x14ac:dyDescent="0.25">
      <c r="A5196" t="s">
        <v>2488</v>
      </c>
      <c r="B5196" s="1">
        <v>44259</v>
      </c>
      <c r="C5196" s="1">
        <v>44265</v>
      </c>
      <c r="D5196" t="s">
        <v>21</v>
      </c>
      <c r="E5196" t="s">
        <v>307</v>
      </c>
      <c r="F5196">
        <v>0</v>
      </c>
      <c r="G5196">
        <v>10000000</v>
      </c>
      <c r="H5196">
        <v>0</v>
      </c>
      <c r="I5196">
        <v>0</v>
      </c>
      <c r="J5196">
        <v>0</v>
      </c>
      <c r="K5196">
        <v>6.0000000000000001E-3</v>
      </c>
      <c r="L5196" t="s">
        <v>23</v>
      </c>
      <c r="M5196" s="3">
        <v>60000</v>
      </c>
      <c r="N5196" s="2" t="str">
        <f>VLOOKUP(Tabla1[[#This Row],[nemo]],'Nemos y clasificaciones'!$A$2:$B$5000,2,FALSE)</f>
        <v>CFI</v>
      </c>
      <c r="O5196" s="3" t="str">
        <f>VLOOKUP(Tabla1[[#This Row],[nemo]],'Nemos y clasificaciones'!$A$1:$C$3000,3,FALSE)</f>
        <v>CFI</v>
      </c>
      <c r="P5196" s="3"/>
      <c r="Q5196" s="3"/>
    </row>
    <row r="5197" spans="1:17" x14ac:dyDescent="0.25">
      <c r="A5197" t="s">
        <v>8568</v>
      </c>
      <c r="B5197" s="1">
        <v>43138</v>
      </c>
      <c r="C5197" s="1">
        <v>43144</v>
      </c>
      <c r="D5197" t="s">
        <v>21</v>
      </c>
      <c r="E5197" t="s">
        <v>8569</v>
      </c>
      <c r="F5197">
        <v>0</v>
      </c>
      <c r="G5197">
        <v>10000000</v>
      </c>
      <c r="H5197">
        <v>0</v>
      </c>
      <c r="I5197">
        <v>0</v>
      </c>
      <c r="J5197">
        <v>0</v>
      </c>
      <c r="K5197">
        <v>4.0000000000000001E-3</v>
      </c>
      <c r="L5197" t="s">
        <v>23</v>
      </c>
      <c r="M5197" s="3">
        <v>40000</v>
      </c>
      <c r="N5197" s="2" t="str">
        <f>VLOOKUP(Tabla1[[#This Row],[nemo]],'Nemos y clasificaciones'!$A$2:$B$5000,2,FALSE)</f>
        <v>CFI</v>
      </c>
      <c r="O5197" s="3" t="str">
        <f>VLOOKUP(Tabla1[[#This Row],[nemo]],'Nemos y clasificaciones'!$A$1:$C$3000,3,FALSE)</f>
        <v>CFI</v>
      </c>
      <c r="P5197" s="3"/>
      <c r="Q5197" s="3"/>
    </row>
    <row r="5198" spans="1:17" x14ac:dyDescent="0.25">
      <c r="A5198" t="s">
        <v>1757</v>
      </c>
      <c r="B5198" s="1">
        <v>44333</v>
      </c>
      <c r="C5198" s="1">
        <v>44340</v>
      </c>
      <c r="D5198" t="s">
        <v>21</v>
      </c>
      <c r="E5198" t="s">
        <v>78</v>
      </c>
      <c r="F5198">
        <v>0</v>
      </c>
      <c r="G5198">
        <v>10000000</v>
      </c>
      <c r="H5198">
        <v>0</v>
      </c>
      <c r="I5198">
        <v>0</v>
      </c>
      <c r="J5198">
        <v>0</v>
      </c>
      <c r="K5198">
        <v>1.9E-2</v>
      </c>
      <c r="L5198" t="s">
        <v>23</v>
      </c>
      <c r="M5198" s="2">
        <v>190000</v>
      </c>
      <c r="N5198" s="2" t="str">
        <f>VLOOKUP(Tabla1[[#This Row],[nemo]],'Nemos y clasificaciones'!$A$2:$B$5000,2,FALSE)</f>
        <v>CFI</v>
      </c>
      <c r="O5198" s="2" t="str">
        <f>VLOOKUP(Tabla1[[#This Row],[nemo]],'Nemos y clasificaciones'!$A$1:$C$3000,3,FALSE)</f>
        <v>CFI</v>
      </c>
      <c r="P5198" s="2"/>
      <c r="Q5198" s="2"/>
    </row>
    <row r="5199" spans="1:17" x14ac:dyDescent="0.25">
      <c r="A5199" t="s">
        <v>7914</v>
      </c>
      <c r="B5199" s="1">
        <v>43259</v>
      </c>
      <c r="C5199" s="1">
        <v>43265</v>
      </c>
      <c r="D5199" t="s">
        <v>21</v>
      </c>
      <c r="E5199" t="s">
        <v>78</v>
      </c>
      <c r="F5199">
        <v>0</v>
      </c>
      <c r="G5199">
        <v>10000000</v>
      </c>
      <c r="H5199">
        <v>0</v>
      </c>
      <c r="I5199">
        <v>0</v>
      </c>
      <c r="J5199">
        <v>0</v>
      </c>
      <c r="K5199">
        <v>1.7999999999999999E-2</v>
      </c>
      <c r="L5199" t="s">
        <v>23</v>
      </c>
      <c r="M5199" s="2">
        <v>180000</v>
      </c>
      <c r="N5199" s="2" t="str">
        <f>VLOOKUP(Tabla1[[#This Row],[nemo]],'Nemos y clasificaciones'!$A$2:$B$5000,2,FALSE)</f>
        <v>CFI</v>
      </c>
      <c r="O5199" s="2" t="str">
        <f>VLOOKUP(Tabla1[[#This Row],[nemo]],'Nemos y clasificaciones'!$A$1:$C$3000,3,FALSE)</f>
        <v>CFI</v>
      </c>
      <c r="P5199" s="2"/>
      <c r="Q5199" s="2"/>
    </row>
    <row r="5200" spans="1:17" x14ac:dyDescent="0.25">
      <c r="A5200" t="s">
        <v>3388</v>
      </c>
      <c r="B5200" s="1">
        <v>44099</v>
      </c>
      <c r="C5200" s="1">
        <v>44105</v>
      </c>
      <c r="D5200" t="s">
        <v>21</v>
      </c>
      <c r="E5200" t="s">
        <v>78</v>
      </c>
      <c r="F5200">
        <v>0</v>
      </c>
      <c r="G5200">
        <v>10000000</v>
      </c>
      <c r="H5200">
        <v>0</v>
      </c>
      <c r="I5200">
        <v>0</v>
      </c>
      <c r="J5200">
        <v>0</v>
      </c>
      <c r="K5200">
        <v>1.4E-2</v>
      </c>
      <c r="L5200" t="s">
        <v>23</v>
      </c>
      <c r="M5200" s="2">
        <v>140000</v>
      </c>
      <c r="N5200" s="2" t="str">
        <f>VLOOKUP(Tabla1[[#This Row],[nemo]],'Nemos y clasificaciones'!$A$2:$B$5000,2,FALSE)</f>
        <v>CFI</v>
      </c>
      <c r="O5200" s="2" t="str">
        <f>VLOOKUP(Tabla1[[#This Row],[nemo]],'Nemos y clasificaciones'!$A$1:$C$3000,3,FALSE)</f>
        <v>CFI</v>
      </c>
      <c r="P5200" s="2"/>
      <c r="Q5200" s="2"/>
    </row>
    <row r="5201" spans="1:17" x14ac:dyDescent="0.25">
      <c r="A5201" t="s">
        <v>77</v>
      </c>
      <c r="B5201" s="1">
        <v>44454</v>
      </c>
      <c r="C5201" s="1">
        <v>44462</v>
      </c>
      <c r="D5201" t="s">
        <v>21</v>
      </c>
      <c r="E5201" t="s">
        <v>78</v>
      </c>
      <c r="F5201">
        <v>0</v>
      </c>
      <c r="G5201">
        <v>10000000</v>
      </c>
      <c r="H5201">
        <v>0</v>
      </c>
      <c r="I5201">
        <v>0</v>
      </c>
      <c r="J5201">
        <v>0</v>
      </c>
      <c r="K5201">
        <v>8.9999999999999993E-3</v>
      </c>
      <c r="L5201" t="s">
        <v>23</v>
      </c>
      <c r="M5201" s="3">
        <v>90000</v>
      </c>
      <c r="N5201" s="2" t="str">
        <f>VLOOKUP(Tabla1[[#This Row],[nemo]],'Nemos y clasificaciones'!$A$2:$B$5000,2,FALSE)</f>
        <v>CFI</v>
      </c>
      <c r="O5201" s="3" t="str">
        <f>VLOOKUP(Tabla1[[#This Row],[nemo]],'Nemos y clasificaciones'!$A$1:$C$3000,3,FALSE)</f>
        <v>CFI</v>
      </c>
      <c r="P5201" s="3"/>
      <c r="Q5201" s="3"/>
    </row>
    <row r="5202" spans="1:17" x14ac:dyDescent="0.25">
      <c r="A5202" t="s">
        <v>900</v>
      </c>
      <c r="B5202" s="1">
        <v>44379</v>
      </c>
      <c r="C5202" s="1">
        <v>44385</v>
      </c>
      <c r="D5202" t="s">
        <v>21</v>
      </c>
      <c r="E5202" t="s">
        <v>78</v>
      </c>
      <c r="F5202">
        <v>0</v>
      </c>
      <c r="G5202">
        <v>10000000</v>
      </c>
      <c r="H5202">
        <v>0</v>
      </c>
      <c r="I5202">
        <v>0</v>
      </c>
      <c r="J5202">
        <v>0</v>
      </c>
      <c r="K5202">
        <v>6.0000000000000001E-3</v>
      </c>
      <c r="L5202" t="s">
        <v>23</v>
      </c>
      <c r="M5202" s="3">
        <v>60000</v>
      </c>
      <c r="N5202" s="2" t="str">
        <f>VLOOKUP(Tabla1[[#This Row],[nemo]],'Nemos y clasificaciones'!$A$2:$B$5000,2,FALSE)</f>
        <v>CFI</v>
      </c>
      <c r="O5202" s="3" t="str">
        <f>VLOOKUP(Tabla1[[#This Row],[nemo]],'Nemos y clasificaciones'!$A$1:$C$3000,3,FALSE)</f>
        <v>CFI</v>
      </c>
      <c r="P5202" s="3"/>
      <c r="Q5202" s="3"/>
    </row>
    <row r="5203" spans="1:17" x14ac:dyDescent="0.25">
      <c r="A5203" t="s">
        <v>1138</v>
      </c>
      <c r="B5203" s="1">
        <v>44363</v>
      </c>
      <c r="C5203" s="1">
        <v>44370</v>
      </c>
      <c r="D5203" t="s">
        <v>21</v>
      </c>
      <c r="E5203" t="s">
        <v>78</v>
      </c>
      <c r="F5203">
        <v>0</v>
      </c>
      <c r="G5203">
        <v>4505934</v>
      </c>
      <c r="H5203">
        <v>0</v>
      </c>
      <c r="I5203">
        <v>0</v>
      </c>
      <c r="J5203">
        <v>0</v>
      </c>
      <c r="K5203">
        <v>7.0000000000000001E-3</v>
      </c>
      <c r="L5203" t="s">
        <v>23</v>
      </c>
      <c r="M5203" s="3">
        <v>31541.538</v>
      </c>
      <c r="N5203" s="2" t="str">
        <f>VLOOKUP(Tabla1[[#This Row],[nemo]],'Nemos y clasificaciones'!$A$2:$B$5000,2,FALSE)</f>
        <v>CFI</v>
      </c>
      <c r="O5203" s="3" t="str">
        <f>VLOOKUP(Tabla1[[#This Row],[nemo]],'Nemos y clasificaciones'!$A$1:$C$3000,3,FALSE)</f>
        <v>CFI</v>
      </c>
      <c r="P5203" s="3"/>
      <c r="Q5203" s="3"/>
    </row>
    <row r="5204" spans="1:17" x14ac:dyDescent="0.25">
      <c r="A5204" t="s">
        <v>1759</v>
      </c>
      <c r="B5204" s="1">
        <v>44333</v>
      </c>
      <c r="C5204" s="1">
        <v>44340</v>
      </c>
      <c r="D5204" t="s">
        <v>21</v>
      </c>
      <c r="E5204" t="s">
        <v>76</v>
      </c>
      <c r="F5204">
        <v>0</v>
      </c>
      <c r="G5204">
        <v>10000000</v>
      </c>
      <c r="H5204">
        <v>0</v>
      </c>
      <c r="I5204">
        <v>0</v>
      </c>
      <c r="J5204">
        <v>0</v>
      </c>
      <c r="K5204">
        <v>1.9E-2</v>
      </c>
      <c r="L5204" t="s">
        <v>23</v>
      </c>
      <c r="M5204" s="2">
        <v>190000</v>
      </c>
      <c r="N5204" s="2" t="str">
        <f>VLOOKUP(Tabla1[[#This Row],[nemo]],'Nemos y clasificaciones'!$A$2:$B$5000,2,FALSE)</f>
        <v>CFI</v>
      </c>
      <c r="O5204" s="2" t="str">
        <f>VLOOKUP(Tabla1[[#This Row],[nemo]],'Nemos y clasificaciones'!$A$1:$C$3000,3,FALSE)</f>
        <v>CFI</v>
      </c>
      <c r="P5204" s="2"/>
      <c r="Q5204" s="2"/>
    </row>
    <row r="5205" spans="1:17" x14ac:dyDescent="0.25">
      <c r="A5205" t="s">
        <v>7913</v>
      </c>
      <c r="B5205" s="1">
        <v>43259</v>
      </c>
      <c r="C5205" s="1">
        <v>43265</v>
      </c>
      <c r="D5205" t="s">
        <v>21</v>
      </c>
      <c r="E5205" t="s">
        <v>76</v>
      </c>
      <c r="F5205">
        <v>0</v>
      </c>
      <c r="G5205">
        <v>10000000</v>
      </c>
      <c r="H5205">
        <v>0</v>
      </c>
      <c r="I5205">
        <v>0</v>
      </c>
      <c r="J5205">
        <v>0</v>
      </c>
      <c r="K5205">
        <v>1.7999999999999999E-2</v>
      </c>
      <c r="L5205" t="s">
        <v>23</v>
      </c>
      <c r="M5205" s="2">
        <v>180000</v>
      </c>
      <c r="N5205" s="2" t="str">
        <f>VLOOKUP(Tabla1[[#This Row],[nemo]],'Nemos y clasificaciones'!$A$2:$B$5000,2,FALSE)</f>
        <v>CFI</v>
      </c>
      <c r="O5205" s="2" t="str">
        <f>VLOOKUP(Tabla1[[#This Row],[nemo]],'Nemos y clasificaciones'!$A$1:$C$3000,3,FALSE)</f>
        <v>CFI</v>
      </c>
      <c r="P5205" s="2"/>
      <c r="Q5205" s="2"/>
    </row>
    <row r="5206" spans="1:17" x14ac:dyDescent="0.25">
      <c r="A5206" t="s">
        <v>3389</v>
      </c>
      <c r="B5206" s="1">
        <v>44099</v>
      </c>
      <c r="C5206" s="1">
        <v>44105</v>
      </c>
      <c r="D5206" t="s">
        <v>21</v>
      </c>
      <c r="E5206" t="s">
        <v>76</v>
      </c>
      <c r="F5206">
        <v>0</v>
      </c>
      <c r="G5206">
        <v>10000000</v>
      </c>
      <c r="H5206">
        <v>0</v>
      </c>
      <c r="I5206">
        <v>0</v>
      </c>
      <c r="J5206">
        <v>0</v>
      </c>
      <c r="K5206">
        <v>1.4E-2</v>
      </c>
      <c r="L5206" t="s">
        <v>23</v>
      </c>
      <c r="M5206" s="2">
        <v>140000</v>
      </c>
      <c r="N5206" s="2" t="str">
        <f>VLOOKUP(Tabla1[[#This Row],[nemo]],'Nemos y clasificaciones'!$A$2:$B$5000,2,FALSE)</f>
        <v>CFI</v>
      </c>
      <c r="O5206" s="2" t="str">
        <f>VLOOKUP(Tabla1[[#This Row],[nemo]],'Nemos y clasificaciones'!$A$1:$C$3000,3,FALSE)</f>
        <v>CFI</v>
      </c>
      <c r="P5206" s="2"/>
      <c r="Q5206" s="2"/>
    </row>
    <row r="5207" spans="1:17" x14ac:dyDescent="0.25">
      <c r="A5207" t="s">
        <v>75</v>
      </c>
      <c r="B5207" s="1">
        <v>44454</v>
      </c>
      <c r="C5207" s="1">
        <v>44462</v>
      </c>
      <c r="D5207" t="s">
        <v>21</v>
      </c>
      <c r="E5207" t="s">
        <v>76</v>
      </c>
      <c r="F5207">
        <v>0</v>
      </c>
      <c r="G5207">
        <v>10000000</v>
      </c>
      <c r="H5207">
        <v>0</v>
      </c>
      <c r="I5207">
        <v>0</v>
      </c>
      <c r="J5207">
        <v>0</v>
      </c>
      <c r="K5207">
        <v>8.9999999999999993E-3</v>
      </c>
      <c r="L5207" t="s">
        <v>23</v>
      </c>
      <c r="M5207" s="3">
        <v>90000</v>
      </c>
      <c r="N5207" s="2" t="str">
        <f>VLOOKUP(Tabla1[[#This Row],[nemo]],'Nemos y clasificaciones'!$A$2:$B$5000,2,FALSE)</f>
        <v>CFI</v>
      </c>
      <c r="O5207" s="3" t="str">
        <f>VLOOKUP(Tabla1[[#This Row],[nemo]],'Nemos y clasificaciones'!$A$1:$C$3000,3,FALSE)</f>
        <v>CFI</v>
      </c>
      <c r="P5207" s="3"/>
      <c r="Q5207" s="3"/>
    </row>
    <row r="5208" spans="1:17" x14ac:dyDescent="0.25">
      <c r="A5208" t="s">
        <v>899</v>
      </c>
      <c r="B5208" s="1">
        <v>44379</v>
      </c>
      <c r="C5208" s="1">
        <v>44385</v>
      </c>
      <c r="D5208" t="s">
        <v>21</v>
      </c>
      <c r="E5208" t="s">
        <v>76</v>
      </c>
      <c r="F5208">
        <v>0</v>
      </c>
      <c r="G5208">
        <v>10000000</v>
      </c>
      <c r="H5208">
        <v>0</v>
      </c>
      <c r="I5208">
        <v>0</v>
      </c>
      <c r="J5208">
        <v>0</v>
      </c>
      <c r="K5208">
        <v>6.0000000000000001E-3</v>
      </c>
      <c r="L5208" t="s">
        <v>23</v>
      </c>
      <c r="M5208" s="3">
        <v>60000</v>
      </c>
      <c r="N5208" s="2" t="str">
        <f>VLOOKUP(Tabla1[[#This Row],[nemo]],'Nemos y clasificaciones'!$A$2:$B$5000,2,FALSE)</f>
        <v>CFI</v>
      </c>
      <c r="O5208" s="3" t="str">
        <f>VLOOKUP(Tabla1[[#This Row],[nemo]],'Nemos y clasificaciones'!$A$1:$C$3000,3,FALSE)</f>
        <v>CFI</v>
      </c>
      <c r="P5208" s="3"/>
      <c r="Q5208" s="3"/>
    </row>
    <row r="5209" spans="1:17" x14ac:dyDescent="0.25">
      <c r="A5209" t="s">
        <v>1139</v>
      </c>
      <c r="B5209" s="1">
        <v>44363</v>
      </c>
      <c r="C5209" s="1">
        <v>44370</v>
      </c>
      <c r="D5209" t="s">
        <v>21</v>
      </c>
      <c r="E5209" t="s">
        <v>76</v>
      </c>
      <c r="F5209">
        <v>0</v>
      </c>
      <c r="G5209">
        <v>5489346</v>
      </c>
      <c r="H5209">
        <v>0</v>
      </c>
      <c r="I5209">
        <v>0</v>
      </c>
      <c r="J5209">
        <v>0</v>
      </c>
      <c r="K5209">
        <v>7.0000000000000001E-3</v>
      </c>
      <c r="L5209" t="s">
        <v>23</v>
      </c>
      <c r="M5209" s="3">
        <v>38425.421999999999</v>
      </c>
      <c r="N5209" s="2" t="str">
        <f>VLOOKUP(Tabla1[[#This Row],[nemo]],'Nemos y clasificaciones'!$A$2:$B$5000,2,FALSE)</f>
        <v>CFI</v>
      </c>
      <c r="O5209" s="3" t="str">
        <f>VLOOKUP(Tabla1[[#This Row],[nemo]],'Nemos y clasificaciones'!$A$1:$C$3000,3,FALSE)</f>
        <v>CFI</v>
      </c>
      <c r="P5209" s="3"/>
      <c r="Q5209" s="3"/>
    </row>
    <row r="5210" spans="1:17" x14ac:dyDescent="0.25">
      <c r="A5210" t="s">
        <v>1758</v>
      </c>
      <c r="B5210" s="1">
        <v>44333</v>
      </c>
      <c r="C5210" s="1">
        <v>44340</v>
      </c>
      <c r="D5210" t="s">
        <v>21</v>
      </c>
      <c r="E5210" t="s">
        <v>74</v>
      </c>
      <c r="F5210">
        <v>0</v>
      </c>
      <c r="G5210">
        <v>10000000</v>
      </c>
      <c r="H5210">
        <v>0</v>
      </c>
      <c r="I5210">
        <v>0</v>
      </c>
      <c r="J5210">
        <v>0</v>
      </c>
      <c r="K5210">
        <v>1.9E-2</v>
      </c>
      <c r="L5210" t="s">
        <v>23</v>
      </c>
      <c r="M5210" s="2">
        <v>190000</v>
      </c>
      <c r="N5210" s="2" t="str">
        <f>VLOOKUP(Tabla1[[#This Row],[nemo]],'Nemos y clasificaciones'!$A$2:$B$5000,2,FALSE)</f>
        <v>CFI</v>
      </c>
      <c r="O5210" s="2" t="str">
        <f>VLOOKUP(Tabla1[[#This Row],[nemo]],'Nemos y clasificaciones'!$A$1:$C$3000,3,FALSE)</f>
        <v>CFI</v>
      </c>
      <c r="P5210" s="2"/>
      <c r="Q5210" s="2"/>
    </row>
    <row r="5211" spans="1:17" x14ac:dyDescent="0.25">
      <c r="A5211" t="s">
        <v>7912</v>
      </c>
      <c r="B5211" s="1">
        <v>43259</v>
      </c>
      <c r="C5211" s="1">
        <v>43265</v>
      </c>
      <c r="D5211" t="s">
        <v>21</v>
      </c>
      <c r="E5211" t="s">
        <v>74</v>
      </c>
      <c r="F5211">
        <v>0</v>
      </c>
      <c r="G5211">
        <v>10000000</v>
      </c>
      <c r="H5211">
        <v>0</v>
      </c>
      <c r="I5211">
        <v>0</v>
      </c>
      <c r="J5211">
        <v>0</v>
      </c>
      <c r="K5211">
        <v>1.7999999999999999E-2</v>
      </c>
      <c r="L5211" t="s">
        <v>23</v>
      </c>
      <c r="M5211" s="2">
        <v>180000</v>
      </c>
      <c r="N5211" s="2" t="str">
        <f>VLOOKUP(Tabla1[[#This Row],[nemo]],'Nemos y clasificaciones'!$A$2:$B$5000,2,FALSE)</f>
        <v>CFI</v>
      </c>
      <c r="O5211" s="2" t="str">
        <f>VLOOKUP(Tabla1[[#This Row],[nemo]],'Nemos y clasificaciones'!$A$1:$C$3000,3,FALSE)</f>
        <v>CFI</v>
      </c>
      <c r="P5211" s="2"/>
      <c r="Q5211" s="2"/>
    </row>
    <row r="5212" spans="1:17" x14ac:dyDescent="0.25">
      <c r="A5212" t="s">
        <v>3390</v>
      </c>
      <c r="B5212" s="1">
        <v>44099</v>
      </c>
      <c r="C5212" s="1">
        <v>44105</v>
      </c>
      <c r="D5212" t="s">
        <v>21</v>
      </c>
      <c r="E5212" t="s">
        <v>74</v>
      </c>
      <c r="F5212">
        <v>0</v>
      </c>
      <c r="G5212">
        <v>10000000</v>
      </c>
      <c r="H5212">
        <v>0</v>
      </c>
      <c r="I5212">
        <v>0</v>
      </c>
      <c r="J5212">
        <v>0</v>
      </c>
      <c r="K5212">
        <v>1.4E-2</v>
      </c>
      <c r="L5212" t="s">
        <v>23</v>
      </c>
      <c r="M5212" s="2">
        <v>140000</v>
      </c>
      <c r="N5212" s="2" t="str">
        <f>VLOOKUP(Tabla1[[#This Row],[nemo]],'Nemos y clasificaciones'!$A$2:$B$5000,2,FALSE)</f>
        <v>CFI</v>
      </c>
      <c r="O5212" s="2" t="str">
        <f>VLOOKUP(Tabla1[[#This Row],[nemo]],'Nemos y clasificaciones'!$A$1:$C$3000,3,FALSE)</f>
        <v>CFI</v>
      </c>
      <c r="P5212" s="2"/>
      <c r="Q5212" s="2"/>
    </row>
    <row r="5213" spans="1:17" x14ac:dyDescent="0.25">
      <c r="A5213" t="s">
        <v>73</v>
      </c>
      <c r="B5213" s="1">
        <v>44454</v>
      </c>
      <c r="C5213" s="1">
        <v>44462</v>
      </c>
      <c r="D5213" t="s">
        <v>21</v>
      </c>
      <c r="E5213" t="s">
        <v>74</v>
      </c>
      <c r="F5213">
        <v>0</v>
      </c>
      <c r="G5213">
        <v>10000000</v>
      </c>
      <c r="H5213">
        <v>0</v>
      </c>
      <c r="I5213">
        <v>0</v>
      </c>
      <c r="J5213">
        <v>0</v>
      </c>
      <c r="K5213">
        <v>8.9999999999999993E-3</v>
      </c>
      <c r="L5213" t="s">
        <v>23</v>
      </c>
      <c r="M5213" s="3">
        <v>90000</v>
      </c>
      <c r="N5213" s="2" t="str">
        <f>VLOOKUP(Tabla1[[#This Row],[nemo]],'Nemos y clasificaciones'!$A$2:$B$5000,2,FALSE)</f>
        <v>CFI</v>
      </c>
      <c r="O5213" s="3" t="str">
        <f>VLOOKUP(Tabla1[[#This Row],[nemo]],'Nemos y clasificaciones'!$A$1:$C$3000,3,FALSE)</f>
        <v>CFI</v>
      </c>
      <c r="P5213" s="3"/>
      <c r="Q5213" s="3"/>
    </row>
    <row r="5214" spans="1:17" x14ac:dyDescent="0.25">
      <c r="A5214" t="s">
        <v>1157</v>
      </c>
      <c r="B5214" s="1">
        <v>44363</v>
      </c>
      <c r="C5214" s="1">
        <v>44370</v>
      </c>
      <c r="D5214" t="s">
        <v>21</v>
      </c>
      <c r="E5214" t="s">
        <v>74</v>
      </c>
      <c r="F5214">
        <v>0</v>
      </c>
      <c r="G5214">
        <v>11899879</v>
      </c>
      <c r="H5214">
        <v>0</v>
      </c>
      <c r="I5214">
        <v>0</v>
      </c>
      <c r="J5214">
        <v>0</v>
      </c>
      <c r="K5214">
        <v>7.0000000000000001E-3</v>
      </c>
      <c r="L5214" t="s">
        <v>23</v>
      </c>
      <c r="M5214" s="3">
        <v>83299.153000000006</v>
      </c>
      <c r="N5214" s="2" t="str">
        <f>VLOOKUP(Tabla1[[#This Row],[nemo]],'Nemos y clasificaciones'!$A$2:$B$5000,2,FALSE)</f>
        <v>CFI</v>
      </c>
      <c r="O5214" s="3" t="str">
        <f>VLOOKUP(Tabla1[[#This Row],[nemo]],'Nemos y clasificaciones'!$A$1:$C$3000,3,FALSE)</f>
        <v>CFI</v>
      </c>
      <c r="P5214" s="3"/>
      <c r="Q5214" s="3"/>
    </row>
    <row r="5215" spans="1:17" x14ac:dyDescent="0.25">
      <c r="A5215" t="s">
        <v>898</v>
      </c>
      <c r="B5215" s="1">
        <v>44379</v>
      </c>
      <c r="C5215" s="1">
        <v>44385</v>
      </c>
      <c r="D5215" t="s">
        <v>21</v>
      </c>
      <c r="E5215" t="s">
        <v>74</v>
      </c>
      <c r="F5215">
        <v>0</v>
      </c>
      <c r="G5215">
        <v>10000000</v>
      </c>
      <c r="H5215">
        <v>0</v>
      </c>
      <c r="I5215">
        <v>0</v>
      </c>
      <c r="J5215">
        <v>0</v>
      </c>
      <c r="K5215">
        <v>6.0000000000000001E-3</v>
      </c>
      <c r="L5215" t="s">
        <v>23</v>
      </c>
      <c r="M5215" s="3">
        <v>60000</v>
      </c>
      <c r="N5215" s="2" t="str">
        <f>VLOOKUP(Tabla1[[#This Row],[nemo]],'Nemos y clasificaciones'!$A$2:$B$5000,2,FALSE)</f>
        <v>CFI</v>
      </c>
      <c r="O5215" s="3" t="str">
        <f>VLOOKUP(Tabla1[[#This Row],[nemo]],'Nemos y clasificaciones'!$A$1:$C$3000,3,FALSE)</f>
        <v>CFI</v>
      </c>
      <c r="P5215" s="3"/>
      <c r="Q5215" s="3"/>
    </row>
    <row r="5216" spans="1:17" x14ac:dyDescent="0.25">
      <c r="A5216" t="s">
        <v>534</v>
      </c>
      <c r="B5216" s="1">
        <v>44415</v>
      </c>
      <c r="C5216" s="1">
        <v>44421</v>
      </c>
      <c r="D5216" t="s">
        <v>21</v>
      </c>
      <c r="E5216" t="s">
        <v>252</v>
      </c>
      <c r="F5216">
        <v>0</v>
      </c>
      <c r="G5216">
        <v>28987979</v>
      </c>
      <c r="H5216">
        <v>0</v>
      </c>
      <c r="I5216">
        <v>0</v>
      </c>
      <c r="J5216">
        <v>0</v>
      </c>
      <c r="K5216">
        <v>6.6000000000000003E-2</v>
      </c>
      <c r="L5216" t="s">
        <v>23</v>
      </c>
      <c r="M5216" s="2">
        <v>1913206.6140000001</v>
      </c>
      <c r="N5216" s="2" t="str">
        <f>VLOOKUP(Tabla1[[#This Row],[nemo]],'Nemos y clasificaciones'!$A$2:$B$5000,2,FALSE)</f>
        <v>CFI</v>
      </c>
      <c r="O5216" s="2" t="str">
        <f>VLOOKUP(Tabla1[[#This Row],[nemo]],'Nemos y clasificaciones'!$A$1:$C$3000,3,FALSE)</f>
        <v>CFI</v>
      </c>
      <c r="P5216" s="2"/>
      <c r="Q5216" s="2"/>
    </row>
    <row r="5217" spans="1:17" x14ac:dyDescent="0.25">
      <c r="A5217" t="s">
        <v>1638</v>
      </c>
      <c r="B5217" s="1">
        <v>44343</v>
      </c>
      <c r="C5217" s="1">
        <v>44349</v>
      </c>
      <c r="D5217" t="s">
        <v>21</v>
      </c>
      <c r="E5217" t="s">
        <v>252</v>
      </c>
      <c r="F5217">
        <v>0</v>
      </c>
      <c r="G5217">
        <v>10000000</v>
      </c>
      <c r="H5217">
        <v>0</v>
      </c>
      <c r="I5217">
        <v>0</v>
      </c>
      <c r="J5217">
        <v>0</v>
      </c>
      <c r="K5217">
        <v>0.13800000000000001</v>
      </c>
      <c r="L5217" t="s">
        <v>23</v>
      </c>
      <c r="M5217" s="2">
        <v>1380000</v>
      </c>
      <c r="N5217" s="2" t="str">
        <f>VLOOKUP(Tabla1[[#This Row],[nemo]],'Nemos y clasificaciones'!$A$2:$B$5000,2,FALSE)</f>
        <v>CFI</v>
      </c>
      <c r="O5217" s="2" t="str">
        <f>VLOOKUP(Tabla1[[#This Row],[nemo]],'Nemos y clasificaciones'!$A$1:$C$3000,3,FALSE)</f>
        <v>CFI</v>
      </c>
      <c r="P5217" s="2"/>
      <c r="Q5217" s="2"/>
    </row>
    <row r="5218" spans="1:17" x14ac:dyDescent="0.25">
      <c r="A5218" t="s">
        <v>251</v>
      </c>
      <c r="B5218" s="1">
        <v>44442</v>
      </c>
      <c r="C5218" s="1">
        <v>44448</v>
      </c>
      <c r="D5218" t="s">
        <v>21</v>
      </c>
      <c r="E5218" t="s">
        <v>252</v>
      </c>
      <c r="F5218">
        <v>0</v>
      </c>
      <c r="G5218">
        <v>28987979</v>
      </c>
      <c r="H5218">
        <v>0</v>
      </c>
      <c r="I5218">
        <v>0</v>
      </c>
      <c r="J5218">
        <v>0</v>
      </c>
      <c r="K5218">
        <v>3.5000000000000003E-2</v>
      </c>
      <c r="L5218" t="s">
        <v>23</v>
      </c>
      <c r="M5218" s="2">
        <v>1014579.265</v>
      </c>
      <c r="N5218" s="2" t="str">
        <f>VLOOKUP(Tabla1[[#This Row],[nemo]],'Nemos y clasificaciones'!$A$2:$B$5000,2,FALSE)</f>
        <v>CFI</v>
      </c>
      <c r="O5218" s="2" t="str">
        <f>VLOOKUP(Tabla1[[#This Row],[nemo]],'Nemos y clasificaciones'!$A$1:$C$3000,3,FALSE)</f>
        <v>CFI</v>
      </c>
      <c r="P5218" s="2"/>
      <c r="Q5218" s="2"/>
    </row>
    <row r="5219" spans="1:17" x14ac:dyDescent="0.25">
      <c r="A5219" t="s">
        <v>6950</v>
      </c>
      <c r="B5219" s="1">
        <v>43481</v>
      </c>
      <c r="C5219" s="1">
        <v>43487</v>
      </c>
      <c r="D5219" t="s">
        <v>21</v>
      </c>
      <c r="E5219" t="s">
        <v>252</v>
      </c>
      <c r="F5219">
        <v>0</v>
      </c>
      <c r="G5219">
        <v>10000000</v>
      </c>
      <c r="H5219">
        <v>0</v>
      </c>
      <c r="I5219">
        <v>0</v>
      </c>
      <c r="J5219">
        <v>0</v>
      </c>
      <c r="K5219">
        <v>3.5999999999999997E-2</v>
      </c>
      <c r="L5219" t="s">
        <v>23</v>
      </c>
      <c r="M5219" s="2">
        <v>360000</v>
      </c>
      <c r="N5219" s="2" t="str">
        <f>VLOOKUP(Tabla1[[#This Row],[nemo]],'Nemos y clasificaciones'!$A$2:$B$5000,2,FALSE)</f>
        <v>CFI</v>
      </c>
      <c r="O5219" s="2" t="str">
        <f>VLOOKUP(Tabla1[[#This Row],[nemo]],'Nemos y clasificaciones'!$A$1:$C$3000,3,FALSE)</f>
        <v>CFI</v>
      </c>
      <c r="P5219" s="2"/>
      <c r="Q5219" s="2"/>
    </row>
    <row r="5220" spans="1:17" x14ac:dyDescent="0.25">
      <c r="A5220" t="s">
        <v>1829</v>
      </c>
      <c r="B5220" s="1">
        <v>44328</v>
      </c>
      <c r="C5220" s="1">
        <v>44335</v>
      </c>
      <c r="D5220" t="s">
        <v>21</v>
      </c>
      <c r="E5220" t="s">
        <v>252</v>
      </c>
      <c r="F5220">
        <v>0</v>
      </c>
      <c r="G5220">
        <v>10000000</v>
      </c>
      <c r="H5220">
        <v>0</v>
      </c>
      <c r="I5220">
        <v>0</v>
      </c>
      <c r="J5220">
        <v>0</v>
      </c>
      <c r="K5220">
        <v>0.03</v>
      </c>
      <c r="L5220" t="s">
        <v>23</v>
      </c>
      <c r="M5220" s="2">
        <v>300000</v>
      </c>
      <c r="N5220" s="2" t="str">
        <f>VLOOKUP(Tabla1[[#This Row],[nemo]],'Nemos y clasificaciones'!$A$2:$B$5000,2,FALSE)</f>
        <v>CFI</v>
      </c>
      <c r="O5220" s="2" t="str">
        <f>VLOOKUP(Tabla1[[#This Row],[nemo]],'Nemos y clasificaciones'!$A$1:$C$3000,3,FALSE)</f>
        <v>CFI</v>
      </c>
      <c r="P5220" s="2"/>
      <c r="Q5220" s="2"/>
    </row>
    <row r="5221" spans="1:17" x14ac:dyDescent="0.25">
      <c r="A5221" t="s">
        <v>6577</v>
      </c>
      <c r="B5221" s="1">
        <v>43581</v>
      </c>
      <c r="C5221" s="1">
        <v>43588</v>
      </c>
      <c r="D5221" t="s">
        <v>21</v>
      </c>
      <c r="E5221" t="s">
        <v>252</v>
      </c>
      <c r="F5221">
        <v>0</v>
      </c>
      <c r="G5221">
        <v>10000000</v>
      </c>
      <c r="H5221">
        <v>0</v>
      </c>
      <c r="I5221">
        <v>0</v>
      </c>
      <c r="J5221">
        <v>0</v>
      </c>
      <c r="K5221">
        <v>1.0999999999999999E-2</v>
      </c>
      <c r="L5221" t="s">
        <v>23</v>
      </c>
      <c r="M5221" s="2">
        <v>110000</v>
      </c>
      <c r="N5221" s="2" t="str">
        <f>VLOOKUP(Tabla1[[#This Row],[nemo]],'Nemos y clasificaciones'!$A$2:$B$5000,2,FALSE)</f>
        <v>CFI</v>
      </c>
      <c r="O5221" s="2" t="str">
        <f>VLOOKUP(Tabla1[[#This Row],[nemo]],'Nemos y clasificaciones'!$A$1:$C$3000,3,FALSE)</f>
        <v>CFI</v>
      </c>
      <c r="P5221" s="2"/>
      <c r="Q5221" s="2"/>
    </row>
    <row r="5222" spans="1:17" x14ac:dyDescent="0.25">
      <c r="A5222" t="s">
        <v>5001</v>
      </c>
      <c r="B5222" s="1">
        <v>43841</v>
      </c>
      <c r="C5222" s="1">
        <v>43847</v>
      </c>
      <c r="D5222" t="s">
        <v>21</v>
      </c>
      <c r="E5222" t="s">
        <v>252</v>
      </c>
      <c r="F5222">
        <v>0</v>
      </c>
      <c r="G5222">
        <v>10000000</v>
      </c>
      <c r="H5222">
        <v>0</v>
      </c>
      <c r="I5222">
        <v>0</v>
      </c>
      <c r="J5222">
        <v>0</v>
      </c>
      <c r="K5222">
        <v>8.9999999999999993E-3</v>
      </c>
      <c r="L5222" t="s">
        <v>23</v>
      </c>
      <c r="M5222" s="3">
        <v>90000</v>
      </c>
      <c r="N5222" s="2" t="str">
        <f>VLOOKUP(Tabla1[[#This Row],[nemo]],'Nemos y clasificaciones'!$A$2:$B$5000,2,FALSE)</f>
        <v>CFI</v>
      </c>
      <c r="O5222" s="3" t="str">
        <f>VLOOKUP(Tabla1[[#This Row],[nemo]],'Nemos y clasificaciones'!$A$1:$C$3000,3,FALSE)</f>
        <v>CFI</v>
      </c>
      <c r="P5222" s="3"/>
      <c r="Q5222" s="3"/>
    </row>
    <row r="5223" spans="1:17" x14ac:dyDescent="0.25">
      <c r="A5223" t="s">
        <v>537</v>
      </c>
      <c r="B5223" s="1">
        <v>44415</v>
      </c>
      <c r="C5223" s="1">
        <v>44421</v>
      </c>
      <c r="D5223" t="s">
        <v>21</v>
      </c>
      <c r="E5223" t="s">
        <v>259</v>
      </c>
      <c r="F5223">
        <v>0</v>
      </c>
      <c r="G5223">
        <v>169246049</v>
      </c>
      <c r="H5223">
        <v>0</v>
      </c>
      <c r="I5223">
        <v>0</v>
      </c>
      <c r="J5223">
        <v>0</v>
      </c>
      <c r="K5223">
        <v>6.6000000000000003E-2</v>
      </c>
      <c r="L5223" t="s">
        <v>23</v>
      </c>
      <c r="M5223" s="2">
        <v>11170239.233999999</v>
      </c>
      <c r="N5223" s="2" t="str">
        <f>VLOOKUP(Tabla1[[#This Row],[nemo]],'Nemos y clasificaciones'!$A$2:$B$5000,2,FALSE)</f>
        <v>CFI</v>
      </c>
      <c r="O5223" s="2" t="str">
        <f>VLOOKUP(Tabla1[[#This Row],[nemo]],'Nemos y clasificaciones'!$A$1:$C$3000,3,FALSE)</f>
        <v>CFI</v>
      </c>
      <c r="P5223" s="2"/>
      <c r="Q5223" s="2"/>
    </row>
    <row r="5224" spans="1:17" x14ac:dyDescent="0.25">
      <c r="A5224" t="s">
        <v>258</v>
      </c>
      <c r="B5224" s="1">
        <v>44442</v>
      </c>
      <c r="C5224" s="1">
        <v>44448</v>
      </c>
      <c r="D5224" t="s">
        <v>21</v>
      </c>
      <c r="E5224" t="s">
        <v>259</v>
      </c>
      <c r="F5224">
        <v>0</v>
      </c>
      <c r="G5224">
        <v>169246049</v>
      </c>
      <c r="H5224">
        <v>0</v>
      </c>
      <c r="I5224">
        <v>0</v>
      </c>
      <c r="J5224">
        <v>0</v>
      </c>
      <c r="K5224">
        <v>3.5000000000000003E-2</v>
      </c>
      <c r="L5224" t="s">
        <v>23</v>
      </c>
      <c r="M5224" s="2">
        <v>5923611.7149999999</v>
      </c>
      <c r="N5224" s="2" t="str">
        <f>VLOOKUP(Tabla1[[#This Row],[nemo]],'Nemos y clasificaciones'!$A$2:$B$5000,2,FALSE)</f>
        <v>CFI</v>
      </c>
      <c r="O5224" s="2" t="str">
        <f>VLOOKUP(Tabla1[[#This Row],[nemo]],'Nemos y clasificaciones'!$A$1:$C$3000,3,FALSE)</f>
        <v>CFI</v>
      </c>
      <c r="P5224" s="2"/>
      <c r="Q5224" s="2"/>
    </row>
    <row r="5225" spans="1:17" x14ac:dyDescent="0.25">
      <c r="A5225" t="s">
        <v>1639</v>
      </c>
      <c r="B5225" s="1">
        <v>44343</v>
      </c>
      <c r="C5225" s="1">
        <v>44349</v>
      </c>
      <c r="D5225" t="s">
        <v>21</v>
      </c>
      <c r="E5225" t="s">
        <v>259</v>
      </c>
      <c r="F5225">
        <v>0</v>
      </c>
      <c r="G5225">
        <v>10000000</v>
      </c>
      <c r="H5225">
        <v>0</v>
      </c>
      <c r="I5225">
        <v>0</v>
      </c>
      <c r="J5225">
        <v>0</v>
      </c>
      <c r="K5225">
        <v>0.14299999999999999</v>
      </c>
      <c r="L5225" t="s">
        <v>23</v>
      </c>
      <c r="M5225" s="2">
        <v>1430000</v>
      </c>
      <c r="N5225" s="2" t="str">
        <f>VLOOKUP(Tabla1[[#This Row],[nemo]],'Nemos y clasificaciones'!$A$2:$B$5000,2,FALSE)</f>
        <v>CFI</v>
      </c>
      <c r="O5225" s="2" t="str">
        <f>VLOOKUP(Tabla1[[#This Row],[nemo]],'Nemos y clasificaciones'!$A$1:$C$3000,3,FALSE)</f>
        <v>CFI</v>
      </c>
      <c r="P5225" s="2"/>
      <c r="Q5225" s="2"/>
    </row>
    <row r="5226" spans="1:17" x14ac:dyDescent="0.25">
      <c r="A5226" t="s">
        <v>6951</v>
      </c>
      <c r="B5226" s="1">
        <v>43481</v>
      </c>
      <c r="C5226" s="1">
        <v>43487</v>
      </c>
      <c r="D5226" t="s">
        <v>21</v>
      </c>
      <c r="E5226" t="s">
        <v>259</v>
      </c>
      <c r="F5226">
        <v>0</v>
      </c>
      <c r="G5226">
        <v>10000000</v>
      </c>
      <c r="H5226">
        <v>0</v>
      </c>
      <c r="I5226">
        <v>0</v>
      </c>
      <c r="J5226">
        <v>0</v>
      </c>
      <c r="K5226">
        <v>3.5999999999999997E-2</v>
      </c>
      <c r="L5226" t="s">
        <v>23</v>
      </c>
      <c r="M5226" s="2">
        <v>360000</v>
      </c>
      <c r="N5226" s="2" t="str">
        <f>VLOOKUP(Tabla1[[#This Row],[nemo]],'Nemos y clasificaciones'!$A$2:$B$5000,2,FALSE)</f>
        <v>CFI</v>
      </c>
      <c r="O5226" s="2" t="str">
        <f>VLOOKUP(Tabla1[[#This Row],[nemo]],'Nemos y clasificaciones'!$A$1:$C$3000,3,FALSE)</f>
        <v>CFI</v>
      </c>
      <c r="P5226" s="2"/>
      <c r="Q5226" s="2"/>
    </row>
    <row r="5227" spans="1:17" x14ac:dyDescent="0.25">
      <c r="A5227" t="s">
        <v>1828</v>
      </c>
      <c r="B5227" s="1">
        <v>44328</v>
      </c>
      <c r="C5227" s="1">
        <v>44335</v>
      </c>
      <c r="D5227" t="s">
        <v>21</v>
      </c>
      <c r="E5227" t="s">
        <v>259</v>
      </c>
      <c r="F5227">
        <v>0</v>
      </c>
      <c r="G5227">
        <v>10000000</v>
      </c>
      <c r="H5227">
        <v>0</v>
      </c>
      <c r="I5227">
        <v>0</v>
      </c>
      <c r="J5227">
        <v>0</v>
      </c>
      <c r="K5227">
        <v>3.1E-2</v>
      </c>
      <c r="L5227" t="s">
        <v>23</v>
      </c>
      <c r="M5227" s="2">
        <v>310000</v>
      </c>
      <c r="N5227" s="2" t="str">
        <f>VLOOKUP(Tabla1[[#This Row],[nemo]],'Nemos y clasificaciones'!$A$2:$B$5000,2,FALSE)</f>
        <v>CFI</v>
      </c>
      <c r="O5227" s="2" t="str">
        <f>VLOOKUP(Tabla1[[#This Row],[nemo]],'Nemos y clasificaciones'!$A$1:$C$3000,3,FALSE)</f>
        <v>CFI</v>
      </c>
      <c r="P5227" s="2"/>
      <c r="Q5227" s="2"/>
    </row>
    <row r="5228" spans="1:17" x14ac:dyDescent="0.25">
      <c r="A5228" t="s">
        <v>6576</v>
      </c>
      <c r="B5228" s="1">
        <v>43581</v>
      </c>
      <c r="C5228" s="1">
        <v>43588</v>
      </c>
      <c r="D5228" t="s">
        <v>21</v>
      </c>
      <c r="E5228" t="s">
        <v>259</v>
      </c>
      <c r="F5228">
        <v>0</v>
      </c>
      <c r="G5228">
        <v>10000000</v>
      </c>
      <c r="H5228">
        <v>0</v>
      </c>
      <c r="I5228">
        <v>0</v>
      </c>
      <c r="J5228">
        <v>0</v>
      </c>
      <c r="K5228">
        <v>1.0999999999999999E-2</v>
      </c>
      <c r="L5228" t="s">
        <v>23</v>
      </c>
      <c r="M5228" s="2">
        <v>110000</v>
      </c>
      <c r="N5228" s="2" t="str">
        <f>VLOOKUP(Tabla1[[#This Row],[nemo]],'Nemos y clasificaciones'!$A$2:$B$5000,2,FALSE)</f>
        <v>CFI</v>
      </c>
      <c r="O5228" s="2" t="str">
        <f>VLOOKUP(Tabla1[[#This Row],[nemo]],'Nemos y clasificaciones'!$A$1:$C$3000,3,FALSE)</f>
        <v>CFI</v>
      </c>
      <c r="P5228" s="2"/>
      <c r="Q5228" s="2"/>
    </row>
    <row r="5229" spans="1:17" x14ac:dyDescent="0.25">
      <c r="A5229" t="s">
        <v>5002</v>
      </c>
      <c r="B5229" s="1">
        <v>43841</v>
      </c>
      <c r="C5229" s="1">
        <v>43847</v>
      </c>
      <c r="D5229" t="s">
        <v>21</v>
      </c>
      <c r="E5229" t="s">
        <v>259</v>
      </c>
      <c r="F5229">
        <v>0</v>
      </c>
      <c r="G5229">
        <v>10000000</v>
      </c>
      <c r="H5229">
        <v>0</v>
      </c>
      <c r="I5229">
        <v>0</v>
      </c>
      <c r="J5229">
        <v>0</v>
      </c>
      <c r="K5229">
        <v>8.9999999999999993E-3</v>
      </c>
      <c r="L5229" t="s">
        <v>23</v>
      </c>
      <c r="M5229" s="3">
        <v>90000</v>
      </c>
      <c r="N5229" s="2" t="str">
        <f>VLOOKUP(Tabla1[[#This Row],[nemo]],'Nemos y clasificaciones'!$A$2:$B$5000,2,FALSE)</f>
        <v>CFI</v>
      </c>
      <c r="O5229" s="3" t="str">
        <f>VLOOKUP(Tabla1[[#This Row],[nemo]],'Nemos y clasificaciones'!$A$1:$C$3000,3,FALSE)</f>
        <v>CFI</v>
      </c>
      <c r="P5229" s="3"/>
      <c r="Q5229" s="3"/>
    </row>
    <row r="5230" spans="1:17" x14ac:dyDescent="0.25">
      <c r="A5230" t="s">
        <v>2246</v>
      </c>
      <c r="B5230" s="1">
        <v>44292</v>
      </c>
      <c r="C5230" s="1">
        <v>44298</v>
      </c>
      <c r="D5230" t="s">
        <v>21</v>
      </c>
      <c r="E5230" t="s">
        <v>110</v>
      </c>
      <c r="F5230">
        <v>0</v>
      </c>
      <c r="G5230">
        <v>10000000</v>
      </c>
      <c r="H5230">
        <v>0</v>
      </c>
      <c r="I5230">
        <v>0</v>
      </c>
      <c r="J5230">
        <v>0</v>
      </c>
      <c r="K5230">
        <v>1.2E-2</v>
      </c>
      <c r="L5230" t="s">
        <v>23</v>
      </c>
      <c r="M5230" s="2">
        <v>120000</v>
      </c>
      <c r="N5230" s="2" t="str">
        <f>VLOOKUP(Tabla1[[#This Row],[nemo]],'Nemos y clasificaciones'!$A$2:$B$5000,2,FALSE)</f>
        <v>CFI</v>
      </c>
      <c r="O5230" s="2" t="str">
        <f>VLOOKUP(Tabla1[[#This Row],[nemo]],'Nemos y clasificaciones'!$A$1:$C$3000,3,FALSE)</f>
        <v>CFI</v>
      </c>
      <c r="P5230" s="2"/>
      <c r="Q5230" s="2"/>
    </row>
    <row r="5231" spans="1:17" x14ac:dyDescent="0.25">
      <c r="A5231" t="s">
        <v>3301</v>
      </c>
      <c r="B5231" s="1">
        <v>44124</v>
      </c>
      <c r="C5231" s="1">
        <v>44130</v>
      </c>
      <c r="D5231" t="s">
        <v>21</v>
      </c>
      <c r="E5231" t="s">
        <v>110</v>
      </c>
      <c r="F5231">
        <v>0</v>
      </c>
      <c r="G5231">
        <v>10000000</v>
      </c>
      <c r="H5231">
        <v>0</v>
      </c>
      <c r="I5231">
        <v>0</v>
      </c>
      <c r="J5231">
        <v>0</v>
      </c>
      <c r="K5231">
        <v>0.01</v>
      </c>
      <c r="L5231" t="s">
        <v>23</v>
      </c>
      <c r="M5231" s="2">
        <v>100000</v>
      </c>
      <c r="N5231" s="2" t="str">
        <f>VLOOKUP(Tabla1[[#This Row],[nemo]],'Nemos y clasificaciones'!$A$2:$B$5000,2,FALSE)</f>
        <v>CFI</v>
      </c>
      <c r="O5231" s="2" t="str">
        <f>VLOOKUP(Tabla1[[#This Row],[nemo]],'Nemos y clasificaciones'!$A$1:$C$3000,3,FALSE)</f>
        <v>CFI</v>
      </c>
      <c r="P5231" s="2"/>
      <c r="Q5231" s="2"/>
    </row>
    <row r="5232" spans="1:17" x14ac:dyDescent="0.25">
      <c r="A5232" t="s">
        <v>109</v>
      </c>
      <c r="B5232" s="1">
        <v>44452</v>
      </c>
      <c r="C5232" s="1">
        <v>44460</v>
      </c>
      <c r="D5232" t="s">
        <v>21</v>
      </c>
      <c r="E5232" t="s">
        <v>110</v>
      </c>
      <c r="F5232">
        <v>0</v>
      </c>
      <c r="G5232">
        <v>10000000</v>
      </c>
      <c r="H5232">
        <v>0</v>
      </c>
      <c r="I5232">
        <v>0</v>
      </c>
      <c r="J5232">
        <v>0</v>
      </c>
      <c r="K5232">
        <v>7.0000000000000001E-3</v>
      </c>
      <c r="L5232" t="s">
        <v>23</v>
      </c>
      <c r="M5232" s="3">
        <v>70000</v>
      </c>
      <c r="N5232" s="2" t="str">
        <f>VLOOKUP(Tabla1[[#This Row],[nemo]],'Nemos y clasificaciones'!$A$2:$B$5000,2,FALSE)</f>
        <v>CFI</v>
      </c>
      <c r="O5232" s="3" t="str">
        <f>VLOOKUP(Tabla1[[#This Row],[nemo]],'Nemos y clasificaciones'!$A$1:$C$3000,3,FALSE)</f>
        <v>CFI</v>
      </c>
      <c r="P5232" s="3"/>
      <c r="Q5232" s="3"/>
    </row>
    <row r="5233" spans="1:17" x14ac:dyDescent="0.25">
      <c r="A5233" t="s">
        <v>937</v>
      </c>
      <c r="B5233" s="1">
        <v>44376</v>
      </c>
      <c r="C5233" s="1">
        <v>44382</v>
      </c>
      <c r="D5233" t="s">
        <v>86</v>
      </c>
      <c r="E5233" t="s">
        <v>938</v>
      </c>
      <c r="F5233">
        <v>0</v>
      </c>
      <c r="G5233">
        <v>1000000</v>
      </c>
      <c r="H5233">
        <v>0</v>
      </c>
      <c r="I5233">
        <v>0</v>
      </c>
      <c r="J5233">
        <v>0</v>
      </c>
      <c r="K5233">
        <v>0.69499999999999995</v>
      </c>
      <c r="L5233" t="s">
        <v>23</v>
      </c>
      <c r="M5233" s="2">
        <v>695000</v>
      </c>
      <c r="N5233" s="2" t="str">
        <f>VLOOKUP(Tabla1[[#This Row],[nemo]],'Nemos y clasificaciones'!$A$2:$B$5000,2,FALSE)</f>
        <v>CFI</v>
      </c>
      <c r="O5233" s="2" t="str">
        <f>VLOOKUP(Tabla1[[#This Row],[nemo]],'Nemos y clasificaciones'!$A$1:$C$3000,3,FALSE)</f>
        <v>CFI</v>
      </c>
      <c r="P5233" s="2"/>
      <c r="Q5233" s="2"/>
    </row>
    <row r="5234" spans="1:17" x14ac:dyDescent="0.25">
      <c r="A5234" t="s">
        <v>1550</v>
      </c>
      <c r="B5234" s="1">
        <v>44349</v>
      </c>
      <c r="C5234" s="1">
        <v>44355</v>
      </c>
      <c r="D5234" t="s">
        <v>86</v>
      </c>
      <c r="E5234" t="s">
        <v>938</v>
      </c>
      <c r="F5234">
        <v>0</v>
      </c>
      <c r="G5234">
        <v>1000000</v>
      </c>
      <c r="H5234">
        <v>0</v>
      </c>
      <c r="I5234">
        <v>0</v>
      </c>
      <c r="J5234">
        <v>0</v>
      </c>
      <c r="K5234">
        <v>0.192</v>
      </c>
      <c r="L5234" t="s">
        <v>23</v>
      </c>
      <c r="M5234" s="2">
        <v>192000</v>
      </c>
      <c r="N5234" s="2" t="str">
        <f>VLOOKUP(Tabla1[[#This Row],[nemo]],'Nemos y clasificaciones'!$A$2:$B$5000,2,FALSE)</f>
        <v>CFI</v>
      </c>
      <c r="O5234" s="2" t="str">
        <f>VLOOKUP(Tabla1[[#This Row],[nemo]],'Nemos y clasificaciones'!$A$1:$C$3000,3,FALSE)</f>
        <v>CFI</v>
      </c>
      <c r="P5234" s="2"/>
      <c r="Q5234" s="2"/>
    </row>
    <row r="5235" spans="1:17" x14ac:dyDescent="0.25">
      <c r="A5235" t="s">
        <v>8958</v>
      </c>
      <c r="B5235" s="1">
        <v>43031</v>
      </c>
      <c r="C5235" s="1">
        <v>43038</v>
      </c>
      <c r="D5235" t="s">
        <v>86</v>
      </c>
      <c r="E5235" t="s">
        <v>938</v>
      </c>
      <c r="F5235">
        <v>0</v>
      </c>
      <c r="G5235">
        <v>1000000</v>
      </c>
      <c r="H5235">
        <v>0</v>
      </c>
      <c r="I5235">
        <v>0</v>
      </c>
      <c r="J5235">
        <v>0</v>
      </c>
      <c r="K5235">
        <v>0.16600000000000001</v>
      </c>
      <c r="L5235" t="s">
        <v>23</v>
      </c>
      <c r="M5235" s="2">
        <v>166000</v>
      </c>
      <c r="N5235" s="2" t="str">
        <f>VLOOKUP(Tabla1[[#This Row],[nemo]],'Nemos y clasificaciones'!$A$2:$B$5000,2,FALSE)</f>
        <v>CFI</v>
      </c>
      <c r="O5235" s="2" t="str">
        <f>VLOOKUP(Tabla1[[#This Row],[nemo]],'Nemos y clasificaciones'!$A$1:$C$3000,3,FALSE)</f>
        <v>CFI</v>
      </c>
      <c r="P5235" s="2"/>
      <c r="Q5235" s="2"/>
    </row>
    <row r="5236" spans="1:17" x14ac:dyDescent="0.25">
      <c r="A5236" t="s">
        <v>5623</v>
      </c>
      <c r="B5236" s="1">
        <v>43725</v>
      </c>
      <c r="C5236" s="1">
        <v>43734</v>
      </c>
      <c r="D5236" t="s">
        <v>86</v>
      </c>
      <c r="E5236" t="s">
        <v>938</v>
      </c>
      <c r="F5236">
        <v>0</v>
      </c>
      <c r="G5236">
        <v>1000000</v>
      </c>
      <c r="H5236">
        <v>0</v>
      </c>
      <c r="I5236">
        <v>0</v>
      </c>
      <c r="J5236">
        <v>0</v>
      </c>
      <c r="K5236">
        <v>0.158</v>
      </c>
      <c r="L5236" t="s">
        <v>23</v>
      </c>
      <c r="M5236" s="2">
        <v>158000</v>
      </c>
      <c r="N5236" s="2" t="str">
        <f>VLOOKUP(Tabla1[[#This Row],[nemo]],'Nemos y clasificaciones'!$A$2:$B$5000,2,FALSE)</f>
        <v>CFI</v>
      </c>
      <c r="O5236" s="2" t="str">
        <f>VLOOKUP(Tabla1[[#This Row],[nemo]],'Nemos y clasificaciones'!$A$1:$C$3000,3,FALSE)</f>
        <v>CFI</v>
      </c>
      <c r="P5236" s="2"/>
      <c r="Q5236" s="2"/>
    </row>
    <row r="5237" spans="1:17" x14ac:dyDescent="0.25">
      <c r="A5237" t="s">
        <v>5764</v>
      </c>
      <c r="B5237" s="1">
        <v>43685</v>
      </c>
      <c r="C5237" s="1">
        <v>43691</v>
      </c>
      <c r="D5237" t="s">
        <v>86</v>
      </c>
      <c r="E5237" t="s">
        <v>938</v>
      </c>
      <c r="F5237">
        <v>0</v>
      </c>
      <c r="G5237">
        <v>1000000</v>
      </c>
      <c r="H5237">
        <v>0</v>
      </c>
      <c r="I5237">
        <v>0</v>
      </c>
      <c r="J5237">
        <v>0</v>
      </c>
      <c r="K5237">
        <v>9.9000000000000005E-2</v>
      </c>
      <c r="L5237" t="s">
        <v>23</v>
      </c>
      <c r="M5237" s="3">
        <v>99000</v>
      </c>
      <c r="N5237" s="2" t="str">
        <f>VLOOKUP(Tabla1[[#This Row],[nemo]],'Nemos y clasificaciones'!$A$2:$B$5000,2,FALSE)</f>
        <v>CFI</v>
      </c>
      <c r="O5237" s="3" t="str">
        <f>VLOOKUP(Tabla1[[#This Row],[nemo]],'Nemos y clasificaciones'!$A$1:$C$3000,3,FALSE)</f>
        <v>CFI</v>
      </c>
      <c r="P5237" s="3"/>
      <c r="Q5237" s="3"/>
    </row>
    <row r="5238" spans="1:17" x14ac:dyDescent="0.25">
      <c r="A5238" t="s">
        <v>2572</v>
      </c>
      <c r="B5238" s="1">
        <v>44232</v>
      </c>
      <c r="C5238" s="1">
        <v>44238</v>
      </c>
      <c r="D5238" t="s">
        <v>86</v>
      </c>
      <c r="E5238" t="s">
        <v>938</v>
      </c>
      <c r="F5238">
        <v>0</v>
      </c>
      <c r="G5238">
        <v>1000000</v>
      </c>
      <c r="H5238">
        <v>0</v>
      </c>
      <c r="I5238">
        <v>0</v>
      </c>
      <c r="J5238">
        <v>0</v>
      </c>
      <c r="K5238">
        <v>4.5999999999999999E-2</v>
      </c>
      <c r="L5238" t="s">
        <v>23</v>
      </c>
      <c r="M5238" s="3">
        <v>46000</v>
      </c>
      <c r="N5238" s="2" t="str">
        <f>VLOOKUP(Tabla1[[#This Row],[nemo]],'Nemos y clasificaciones'!$A$2:$B$5000,2,FALSE)</f>
        <v>CFI</v>
      </c>
      <c r="O5238" s="3" t="str">
        <f>VLOOKUP(Tabla1[[#This Row],[nemo]],'Nemos y clasificaciones'!$A$1:$C$3000,3,FALSE)</f>
        <v>CFI</v>
      </c>
      <c r="P5238" s="3"/>
      <c r="Q5238" s="3"/>
    </row>
    <row r="5239" spans="1:17" x14ac:dyDescent="0.25">
      <c r="A5239" t="s">
        <v>7581</v>
      </c>
      <c r="B5239" s="1">
        <v>43328</v>
      </c>
      <c r="C5239" s="1">
        <v>43334</v>
      </c>
      <c r="D5239" t="s">
        <v>86</v>
      </c>
      <c r="E5239" t="s">
        <v>938</v>
      </c>
      <c r="F5239">
        <v>0</v>
      </c>
      <c r="G5239">
        <v>1000000</v>
      </c>
      <c r="H5239">
        <v>0</v>
      </c>
      <c r="I5239">
        <v>0</v>
      </c>
      <c r="J5239">
        <v>0</v>
      </c>
      <c r="K5239">
        <v>1.7000000000000001E-2</v>
      </c>
      <c r="L5239" t="s">
        <v>23</v>
      </c>
      <c r="M5239" s="3">
        <v>17000</v>
      </c>
      <c r="N5239" s="2" t="str">
        <f>VLOOKUP(Tabla1[[#This Row],[nemo]],'Nemos y clasificaciones'!$A$2:$B$5000,2,FALSE)</f>
        <v>CFI</v>
      </c>
      <c r="O5239" s="3" t="str">
        <f>VLOOKUP(Tabla1[[#This Row],[nemo]],'Nemos y clasificaciones'!$A$1:$C$3000,3,FALSE)</f>
        <v>CFI</v>
      </c>
      <c r="P5239" s="3"/>
      <c r="Q5239" s="3"/>
    </row>
    <row r="5240" spans="1:17" x14ac:dyDescent="0.25">
      <c r="A5240" t="s">
        <v>1551</v>
      </c>
      <c r="B5240" s="1">
        <v>44349</v>
      </c>
      <c r="C5240" s="1">
        <v>44355</v>
      </c>
      <c r="D5240" t="s">
        <v>86</v>
      </c>
      <c r="E5240" t="s">
        <v>938</v>
      </c>
      <c r="F5240">
        <v>0</v>
      </c>
      <c r="G5240">
        <v>1000000</v>
      </c>
      <c r="H5240">
        <v>0</v>
      </c>
      <c r="I5240">
        <v>0</v>
      </c>
      <c r="J5240">
        <v>0</v>
      </c>
      <c r="K5240">
        <v>1.4E-2</v>
      </c>
      <c r="L5240" t="s">
        <v>23</v>
      </c>
      <c r="M5240" s="3">
        <v>14000</v>
      </c>
      <c r="N5240" s="2" t="str">
        <f>VLOOKUP(Tabla1[[#This Row],[nemo]],'Nemos y clasificaciones'!$A$2:$B$5000,2,FALSE)</f>
        <v>CFI</v>
      </c>
      <c r="O5240" s="3" t="str">
        <f>VLOOKUP(Tabla1[[#This Row],[nemo]],'Nemos y clasificaciones'!$A$1:$C$3000,3,FALSE)</f>
        <v>CFI</v>
      </c>
      <c r="P5240" s="3"/>
      <c r="Q5240" s="3"/>
    </row>
    <row r="5241" spans="1:17" x14ac:dyDescent="0.25">
      <c r="A5241" t="s">
        <v>4845</v>
      </c>
      <c r="B5241" s="1">
        <v>43875</v>
      </c>
      <c r="C5241" s="1">
        <v>43881</v>
      </c>
      <c r="D5241" t="s">
        <v>86</v>
      </c>
      <c r="E5241" t="s">
        <v>938</v>
      </c>
      <c r="F5241">
        <v>0</v>
      </c>
      <c r="G5241">
        <v>1000000</v>
      </c>
      <c r="H5241">
        <v>0</v>
      </c>
      <c r="I5241">
        <v>0</v>
      </c>
      <c r="J5241">
        <v>0</v>
      </c>
      <c r="K5241">
        <v>1.2E-2</v>
      </c>
      <c r="L5241" t="s">
        <v>23</v>
      </c>
      <c r="M5241" s="3">
        <v>12000</v>
      </c>
      <c r="N5241" s="2" t="str">
        <f>VLOOKUP(Tabla1[[#This Row],[nemo]],'Nemos y clasificaciones'!$A$2:$B$5000,2,FALSE)</f>
        <v>CFI</v>
      </c>
      <c r="O5241" s="3" t="str">
        <f>VLOOKUP(Tabla1[[#This Row],[nemo]],'Nemos y clasificaciones'!$A$1:$C$3000,3,FALSE)</f>
        <v>CFI</v>
      </c>
      <c r="P5241" s="3"/>
      <c r="Q5241" s="3"/>
    </row>
    <row r="5242" spans="1:17" x14ac:dyDescent="0.25">
      <c r="A5242" t="s">
        <v>3336</v>
      </c>
      <c r="B5242" s="1">
        <v>44110</v>
      </c>
      <c r="C5242" s="1">
        <v>44117</v>
      </c>
      <c r="D5242" t="s">
        <v>86</v>
      </c>
      <c r="E5242" t="s">
        <v>938</v>
      </c>
      <c r="F5242">
        <v>0</v>
      </c>
      <c r="G5242">
        <v>1000000</v>
      </c>
      <c r="H5242">
        <v>0</v>
      </c>
      <c r="I5242">
        <v>0</v>
      </c>
      <c r="J5242">
        <v>0</v>
      </c>
      <c r="K5242">
        <v>8.9999999999999993E-3</v>
      </c>
      <c r="L5242" t="s">
        <v>23</v>
      </c>
      <c r="M5242" s="4">
        <v>9000</v>
      </c>
      <c r="N5242" s="2" t="str">
        <f>VLOOKUP(Tabla1[[#This Row],[nemo]],'Nemos y clasificaciones'!$A$2:$B$5000,2,FALSE)</f>
        <v>CFI</v>
      </c>
      <c r="O5242" s="4" t="str">
        <f>VLOOKUP(Tabla1[[#This Row],[nemo]],'Nemos y clasificaciones'!$A$1:$C$3000,3,FALSE)</f>
        <v>CFI</v>
      </c>
      <c r="P5242" s="4"/>
      <c r="Q5242" s="4"/>
    </row>
    <row r="5243" spans="1:17" x14ac:dyDescent="0.25">
      <c r="A5243" t="s">
        <v>9520</v>
      </c>
      <c r="B5243" s="1">
        <v>42871</v>
      </c>
      <c r="C5243" s="1">
        <v>42877</v>
      </c>
      <c r="D5243" t="s">
        <v>21</v>
      </c>
      <c r="E5243" t="s">
        <v>938</v>
      </c>
      <c r="F5243">
        <v>0</v>
      </c>
      <c r="G5243">
        <v>1000000</v>
      </c>
      <c r="H5243">
        <v>0</v>
      </c>
      <c r="I5243">
        <v>0</v>
      </c>
      <c r="J5243">
        <v>0</v>
      </c>
      <c r="K5243">
        <v>4.0000000000000001E-3</v>
      </c>
      <c r="L5243" t="s">
        <v>23</v>
      </c>
      <c r="M5243" s="4">
        <v>4000</v>
      </c>
      <c r="N5243" s="2" t="str">
        <f>VLOOKUP(Tabla1[[#This Row],[nemo]],'Nemos y clasificaciones'!$A$2:$B$5000,2,FALSE)</f>
        <v>CFI</v>
      </c>
      <c r="O5243" s="4" t="str">
        <f>VLOOKUP(Tabla1[[#This Row],[nemo]],'Nemos y clasificaciones'!$A$1:$C$3000,3,FALSE)</f>
        <v>CFI</v>
      </c>
      <c r="P5243" s="4"/>
      <c r="Q5243" s="4"/>
    </row>
    <row r="5244" spans="1:17" x14ac:dyDescent="0.25">
      <c r="A5244" t="s">
        <v>3109</v>
      </c>
      <c r="B5244" s="1">
        <v>44160</v>
      </c>
      <c r="C5244" s="1">
        <v>44166</v>
      </c>
      <c r="D5244" t="s">
        <v>86</v>
      </c>
      <c r="E5244" t="s">
        <v>938</v>
      </c>
      <c r="F5244">
        <v>0</v>
      </c>
      <c r="G5244">
        <v>1000000</v>
      </c>
      <c r="H5244">
        <v>0</v>
      </c>
      <c r="I5244">
        <v>0</v>
      </c>
      <c r="J5244">
        <v>0</v>
      </c>
      <c r="K5244">
        <v>1E-3</v>
      </c>
      <c r="L5244" t="s">
        <v>23</v>
      </c>
      <c r="M5244" s="4">
        <v>1000</v>
      </c>
      <c r="N5244" s="2" t="str">
        <f>VLOOKUP(Tabla1[[#This Row],[nemo]],'Nemos y clasificaciones'!$A$2:$B$5000,2,FALSE)</f>
        <v>CFI</v>
      </c>
      <c r="O5244" s="4" t="str">
        <f>VLOOKUP(Tabla1[[#This Row],[nemo]],'Nemos y clasificaciones'!$A$1:$C$3000,3,FALSE)</f>
        <v>CFI</v>
      </c>
      <c r="P5244" s="4"/>
      <c r="Q5244" s="4"/>
    </row>
    <row r="5245" spans="1:17" x14ac:dyDescent="0.25">
      <c r="A5245" t="s">
        <v>7636</v>
      </c>
      <c r="B5245" s="1">
        <v>43292</v>
      </c>
      <c r="C5245" s="1">
        <v>43299</v>
      </c>
      <c r="D5245" t="s">
        <v>21</v>
      </c>
      <c r="E5245" t="s">
        <v>7637</v>
      </c>
      <c r="F5245">
        <v>0</v>
      </c>
      <c r="G5245">
        <v>10000000</v>
      </c>
      <c r="H5245">
        <v>0</v>
      </c>
      <c r="I5245">
        <v>0</v>
      </c>
      <c r="J5245">
        <v>0</v>
      </c>
      <c r="K5245">
        <v>3.0000000000000001E-3</v>
      </c>
      <c r="L5245" t="s">
        <v>23</v>
      </c>
      <c r="M5245" s="3">
        <v>30000</v>
      </c>
      <c r="N5245" s="2" t="str">
        <f>VLOOKUP(Tabla1[[#This Row],[nemo]],'Nemos y clasificaciones'!$A$2:$B$5000,2,FALSE)</f>
        <v>CFI</v>
      </c>
      <c r="O5245" s="3" t="str">
        <f>VLOOKUP(Tabla1[[#This Row],[nemo]],'Nemos y clasificaciones'!$A$1:$C$3000,3,FALSE)</f>
        <v>CFI</v>
      </c>
      <c r="P5245" s="3"/>
      <c r="Q5245" s="3"/>
    </row>
    <row r="5246" spans="1:17" x14ac:dyDescent="0.25">
      <c r="A5246" t="s">
        <v>301</v>
      </c>
      <c r="B5246" s="1">
        <v>44441</v>
      </c>
      <c r="C5246" s="1">
        <v>44447</v>
      </c>
      <c r="D5246" t="s">
        <v>21</v>
      </c>
      <c r="E5246" t="s">
        <v>302</v>
      </c>
      <c r="F5246">
        <v>0</v>
      </c>
      <c r="G5246">
        <v>3145099</v>
      </c>
      <c r="H5246">
        <v>0</v>
      </c>
      <c r="I5246">
        <v>0</v>
      </c>
      <c r="J5246">
        <v>0</v>
      </c>
      <c r="K5246">
        <v>2.5999999999999999E-2</v>
      </c>
      <c r="L5246" t="s">
        <v>23</v>
      </c>
      <c r="M5246" s="3">
        <v>81772.573999999993</v>
      </c>
      <c r="N5246" s="2" t="str">
        <f>VLOOKUP(Tabla1[[#This Row],[nemo]],'Nemos y clasificaciones'!$A$2:$B$5000,2,FALSE)</f>
        <v>CFI</v>
      </c>
      <c r="O5246" s="3" t="str">
        <f>VLOOKUP(Tabla1[[#This Row],[nemo]],'Nemos y clasificaciones'!$A$1:$C$3000,3,FALSE)</f>
        <v>CFI</v>
      </c>
      <c r="P5246" s="3"/>
      <c r="Q5246" s="3"/>
    </row>
    <row r="5247" spans="1:17" x14ac:dyDescent="0.25">
      <c r="A5247" t="s">
        <v>323</v>
      </c>
      <c r="B5247" s="1">
        <v>44441</v>
      </c>
      <c r="C5247" s="1">
        <v>44447</v>
      </c>
      <c r="D5247" t="s">
        <v>21</v>
      </c>
      <c r="E5247" t="s">
        <v>324</v>
      </c>
      <c r="F5247">
        <v>0</v>
      </c>
      <c r="G5247">
        <v>52378351</v>
      </c>
      <c r="H5247">
        <v>0</v>
      </c>
      <c r="I5247">
        <v>0</v>
      </c>
      <c r="J5247">
        <v>0</v>
      </c>
      <c r="K5247">
        <v>2.8000000000000001E-2</v>
      </c>
      <c r="L5247" t="s">
        <v>23</v>
      </c>
      <c r="M5247" s="2">
        <v>1466593.828</v>
      </c>
      <c r="N5247" s="2" t="str">
        <f>VLOOKUP(Tabla1[[#This Row],[nemo]],'Nemos y clasificaciones'!$A$2:$B$5000,2,FALSE)</f>
        <v>CFI</v>
      </c>
      <c r="O5247" s="2" t="str">
        <f>VLOOKUP(Tabla1[[#This Row],[nemo]],'Nemos y clasificaciones'!$A$1:$C$3000,3,FALSE)</f>
        <v>CFI</v>
      </c>
      <c r="P5247" s="2"/>
      <c r="Q5247" s="2"/>
    </row>
    <row r="5248" spans="1:17" x14ac:dyDescent="0.25">
      <c r="A5248" t="s">
        <v>329</v>
      </c>
      <c r="B5248" s="1">
        <v>44441</v>
      </c>
      <c r="C5248" s="1">
        <v>44447</v>
      </c>
      <c r="D5248" t="s">
        <v>21</v>
      </c>
      <c r="E5248" t="s">
        <v>330</v>
      </c>
      <c r="F5248">
        <v>0</v>
      </c>
      <c r="G5248">
        <v>403240157</v>
      </c>
      <c r="H5248">
        <v>0</v>
      </c>
      <c r="I5248">
        <v>0</v>
      </c>
      <c r="J5248">
        <v>0</v>
      </c>
      <c r="K5248">
        <v>5.0000000000000001E-3</v>
      </c>
      <c r="L5248" t="s">
        <v>23</v>
      </c>
      <c r="M5248" s="2">
        <v>2016200.7849999999</v>
      </c>
      <c r="N5248" s="2" t="str">
        <f>VLOOKUP(Tabla1[[#This Row],[nemo]],'Nemos y clasificaciones'!$A$2:$B$5000,2,FALSE)</f>
        <v>CFI</v>
      </c>
      <c r="O5248" s="2" t="str">
        <f>VLOOKUP(Tabla1[[#This Row],[nemo]],'Nemos y clasificaciones'!$A$1:$C$3000,3,FALSE)</f>
        <v>CFI</v>
      </c>
      <c r="P5248" s="2"/>
      <c r="Q5248" s="2"/>
    </row>
    <row r="5249" spans="1:17" x14ac:dyDescent="0.25">
      <c r="A5249" t="s">
        <v>8944</v>
      </c>
      <c r="B5249" s="1">
        <v>43032</v>
      </c>
      <c r="C5249" s="1">
        <v>43039</v>
      </c>
      <c r="D5249" t="s">
        <v>21</v>
      </c>
      <c r="E5249" t="s">
        <v>330</v>
      </c>
      <c r="F5249">
        <v>0</v>
      </c>
      <c r="G5249">
        <v>1000000</v>
      </c>
      <c r="H5249">
        <v>0</v>
      </c>
      <c r="I5249">
        <v>0</v>
      </c>
      <c r="J5249">
        <v>0</v>
      </c>
      <c r="K5249">
        <v>0.30299999999999999</v>
      </c>
      <c r="L5249" t="s">
        <v>23</v>
      </c>
      <c r="M5249" s="2">
        <v>303000</v>
      </c>
      <c r="N5249" s="2" t="str">
        <f>VLOOKUP(Tabla1[[#This Row],[nemo]],'Nemos y clasificaciones'!$A$2:$B$5000,2,FALSE)</f>
        <v>CFI</v>
      </c>
      <c r="O5249" s="2" t="str">
        <f>VLOOKUP(Tabla1[[#This Row],[nemo]],'Nemos y clasificaciones'!$A$1:$C$3000,3,FALSE)</f>
        <v>CFI</v>
      </c>
      <c r="P5249" s="2"/>
      <c r="Q5249" s="2"/>
    </row>
    <row r="5250" spans="1:17" x14ac:dyDescent="0.25">
      <c r="A5250" t="s">
        <v>9381</v>
      </c>
      <c r="B5250" s="1">
        <v>42888</v>
      </c>
      <c r="C5250" s="1">
        <v>42894</v>
      </c>
      <c r="D5250" t="s">
        <v>21</v>
      </c>
      <c r="E5250" t="s">
        <v>330</v>
      </c>
      <c r="F5250">
        <v>0</v>
      </c>
      <c r="G5250">
        <v>1000000</v>
      </c>
      <c r="H5250">
        <v>0</v>
      </c>
      <c r="I5250">
        <v>0</v>
      </c>
      <c r="J5250">
        <v>0</v>
      </c>
      <c r="K5250">
        <v>1.6E-2</v>
      </c>
      <c r="L5250" t="s">
        <v>23</v>
      </c>
      <c r="M5250" s="3">
        <v>16000</v>
      </c>
      <c r="N5250" s="2" t="str">
        <f>VLOOKUP(Tabla1[[#This Row],[nemo]],'Nemos y clasificaciones'!$A$2:$B$5000,2,FALSE)</f>
        <v>CFI</v>
      </c>
      <c r="O5250" s="3" t="str">
        <f>VLOOKUP(Tabla1[[#This Row],[nemo]],'Nemos y clasificaciones'!$A$1:$C$3000,3,FALSE)</f>
        <v>CFI</v>
      </c>
      <c r="P5250" s="3"/>
      <c r="Q5250" s="3"/>
    </row>
    <row r="5251" spans="1:17" x14ac:dyDescent="0.25">
      <c r="A5251" t="s">
        <v>6883</v>
      </c>
      <c r="B5251" s="1">
        <v>43502</v>
      </c>
      <c r="C5251" s="1">
        <v>43508</v>
      </c>
      <c r="D5251" t="s">
        <v>21</v>
      </c>
      <c r="E5251" t="s">
        <v>330</v>
      </c>
      <c r="F5251">
        <v>0</v>
      </c>
      <c r="G5251">
        <v>1000000</v>
      </c>
      <c r="H5251">
        <v>0</v>
      </c>
      <c r="I5251">
        <v>0</v>
      </c>
      <c r="J5251">
        <v>0</v>
      </c>
      <c r="K5251">
        <v>1E-3</v>
      </c>
      <c r="L5251" t="s">
        <v>23</v>
      </c>
      <c r="M5251" s="4">
        <v>1000</v>
      </c>
      <c r="N5251" s="2" t="str">
        <f>VLOOKUP(Tabla1[[#This Row],[nemo]],'Nemos y clasificaciones'!$A$2:$B$5000,2,FALSE)</f>
        <v>CFI</v>
      </c>
      <c r="O5251" s="4" t="str">
        <f>VLOOKUP(Tabla1[[#This Row],[nemo]],'Nemos y clasificaciones'!$A$1:$C$3000,3,FALSE)</f>
        <v>CFI</v>
      </c>
      <c r="P5251" s="4"/>
      <c r="Q5251" s="4"/>
    </row>
    <row r="5252" spans="1:17" x14ac:dyDescent="0.25">
      <c r="A5252" t="s">
        <v>9214</v>
      </c>
      <c r="B5252" s="1">
        <v>42909</v>
      </c>
      <c r="C5252" s="1">
        <v>42916</v>
      </c>
      <c r="D5252" t="s">
        <v>21</v>
      </c>
      <c r="E5252" t="s">
        <v>7730</v>
      </c>
      <c r="F5252">
        <v>0</v>
      </c>
      <c r="G5252">
        <v>250000</v>
      </c>
      <c r="H5252">
        <v>0</v>
      </c>
      <c r="I5252">
        <v>0</v>
      </c>
      <c r="J5252">
        <v>0</v>
      </c>
      <c r="K5252">
        <v>33.409999999999997</v>
      </c>
      <c r="L5252" t="s">
        <v>54</v>
      </c>
      <c r="M5252" s="2">
        <v>8352500</v>
      </c>
      <c r="N5252" s="2" t="str">
        <f>VLOOKUP(Tabla1[[#This Row],[nemo]],'Nemos y clasificaciones'!$A$2:$B$5000,2,FALSE)</f>
        <v>CFI</v>
      </c>
      <c r="O5252" s="2" t="str">
        <f>VLOOKUP(Tabla1[[#This Row],[nemo]],'Nemos y clasificaciones'!$A$1:$C$3000,3,FALSE)</f>
        <v>CFI</v>
      </c>
      <c r="P5252" s="2"/>
      <c r="Q5252" s="2"/>
    </row>
    <row r="5253" spans="1:17" x14ac:dyDescent="0.25">
      <c r="A5253" t="s">
        <v>7729</v>
      </c>
      <c r="B5253" s="1">
        <v>43273</v>
      </c>
      <c r="C5253" s="1">
        <v>43279</v>
      </c>
      <c r="D5253" t="s">
        <v>14</v>
      </c>
      <c r="E5253" t="s">
        <v>7730</v>
      </c>
      <c r="F5253">
        <v>0</v>
      </c>
      <c r="G5253">
        <v>250000</v>
      </c>
      <c r="H5253">
        <v>0</v>
      </c>
      <c r="I5253">
        <v>0</v>
      </c>
      <c r="J5253">
        <v>0</v>
      </c>
      <c r="K5253">
        <v>16.585999999999999</v>
      </c>
      <c r="L5253" t="s">
        <v>54</v>
      </c>
      <c r="M5253" s="2">
        <v>4146500</v>
      </c>
      <c r="N5253" s="2" t="str">
        <f>VLOOKUP(Tabla1[[#This Row],[nemo]],'Nemos y clasificaciones'!$A$2:$B$5000,2,FALSE)</f>
        <v>CFI</v>
      </c>
      <c r="O5253" s="2" t="str">
        <f>VLOOKUP(Tabla1[[#This Row],[nemo]],'Nemos y clasificaciones'!$A$1:$C$3000,3,FALSE)</f>
        <v>CFI</v>
      </c>
      <c r="P5253" s="2"/>
      <c r="Q5253" s="2"/>
    </row>
    <row r="5254" spans="1:17" x14ac:dyDescent="0.25">
      <c r="A5254" t="s">
        <v>9199</v>
      </c>
      <c r="B5254" s="1">
        <v>42909</v>
      </c>
      <c r="C5254" s="1">
        <v>42916</v>
      </c>
      <c r="D5254" t="s">
        <v>21</v>
      </c>
      <c r="E5254" t="s">
        <v>7728</v>
      </c>
      <c r="F5254">
        <v>0</v>
      </c>
      <c r="G5254">
        <v>100000</v>
      </c>
      <c r="H5254">
        <v>0</v>
      </c>
      <c r="I5254">
        <v>0</v>
      </c>
      <c r="J5254">
        <v>0</v>
      </c>
      <c r="K5254">
        <v>26.2</v>
      </c>
      <c r="L5254" t="s">
        <v>54</v>
      </c>
      <c r="M5254" s="2">
        <v>2620000</v>
      </c>
      <c r="N5254" s="2" t="str">
        <f>VLOOKUP(Tabla1[[#This Row],[nemo]],'Nemos y clasificaciones'!$A$2:$B$5000,2,FALSE)</f>
        <v>CFI</v>
      </c>
      <c r="O5254" s="2" t="str">
        <f>VLOOKUP(Tabla1[[#This Row],[nemo]],'Nemos y clasificaciones'!$A$1:$C$3000,3,FALSE)</f>
        <v>CFI</v>
      </c>
      <c r="P5254" s="2"/>
      <c r="Q5254" s="2"/>
    </row>
    <row r="5255" spans="1:17" x14ac:dyDescent="0.25">
      <c r="A5255" t="s">
        <v>7727</v>
      </c>
      <c r="B5255" s="1">
        <v>43273</v>
      </c>
      <c r="C5255" s="1">
        <v>43279</v>
      </c>
      <c r="D5255" t="s">
        <v>14</v>
      </c>
      <c r="E5255" t="s">
        <v>7728</v>
      </c>
      <c r="F5255">
        <v>0</v>
      </c>
      <c r="G5255">
        <v>100000</v>
      </c>
      <c r="H5255">
        <v>0</v>
      </c>
      <c r="I5255">
        <v>0</v>
      </c>
      <c r="J5255">
        <v>0</v>
      </c>
      <c r="K5255">
        <v>14.497</v>
      </c>
      <c r="L5255" t="s">
        <v>54</v>
      </c>
      <c r="M5255" s="2">
        <v>1449700</v>
      </c>
      <c r="N5255" s="2" t="str">
        <f>VLOOKUP(Tabla1[[#This Row],[nemo]],'Nemos y clasificaciones'!$A$2:$B$5000,2,FALSE)</f>
        <v>CFI</v>
      </c>
      <c r="O5255" s="2" t="str">
        <f>VLOOKUP(Tabla1[[#This Row],[nemo]],'Nemos y clasificaciones'!$A$1:$C$3000,3,FALSE)</f>
        <v>CFI</v>
      </c>
      <c r="P5255" s="2"/>
      <c r="Q5255" s="2"/>
    </row>
    <row r="5256" spans="1:17" x14ac:dyDescent="0.25">
      <c r="A5256" t="s">
        <v>327</v>
      </c>
      <c r="B5256" s="1">
        <v>44441</v>
      </c>
      <c r="C5256" s="1">
        <v>44447</v>
      </c>
      <c r="D5256" t="s">
        <v>21</v>
      </c>
      <c r="E5256" t="s">
        <v>328</v>
      </c>
      <c r="F5256">
        <v>0</v>
      </c>
      <c r="G5256">
        <v>95813382</v>
      </c>
      <c r="H5256">
        <v>0</v>
      </c>
      <c r="I5256">
        <v>0</v>
      </c>
      <c r="J5256">
        <v>0</v>
      </c>
      <c r="K5256">
        <v>2.1999999999999999E-2</v>
      </c>
      <c r="L5256" t="s">
        <v>23</v>
      </c>
      <c r="M5256" s="2">
        <v>2107894.4040000001</v>
      </c>
      <c r="N5256" s="2" t="str">
        <f>VLOOKUP(Tabla1[[#This Row],[nemo]],'Nemos y clasificaciones'!$A$2:$B$5000,2,FALSE)</f>
        <v>CFI</v>
      </c>
      <c r="O5256" s="2" t="str">
        <f>VLOOKUP(Tabla1[[#This Row],[nemo]],'Nemos y clasificaciones'!$A$1:$C$3000,3,FALSE)</f>
        <v>CFI</v>
      </c>
      <c r="P5256" s="2"/>
      <c r="Q5256" s="2"/>
    </row>
    <row r="5257" spans="1:17" x14ac:dyDescent="0.25">
      <c r="A5257" t="s">
        <v>6602</v>
      </c>
      <c r="B5257" s="1">
        <v>43579</v>
      </c>
      <c r="C5257" s="1">
        <v>43585</v>
      </c>
      <c r="D5257" t="s">
        <v>21</v>
      </c>
      <c r="E5257" t="s">
        <v>328</v>
      </c>
      <c r="F5257">
        <v>0</v>
      </c>
      <c r="G5257">
        <v>93294311</v>
      </c>
      <c r="H5257">
        <v>0</v>
      </c>
      <c r="I5257">
        <v>0</v>
      </c>
      <c r="J5257">
        <v>0</v>
      </c>
      <c r="K5257">
        <v>3.0000000000000001E-3</v>
      </c>
      <c r="L5257" t="s">
        <v>23</v>
      </c>
      <c r="M5257" s="2">
        <v>279882.93300000002</v>
      </c>
      <c r="N5257" s="2" t="str">
        <f>VLOOKUP(Tabla1[[#This Row],[nemo]],'Nemos y clasificaciones'!$A$2:$B$5000,2,FALSE)</f>
        <v>CFI</v>
      </c>
      <c r="O5257" s="2" t="str">
        <f>VLOOKUP(Tabla1[[#This Row],[nemo]],'Nemos y clasificaciones'!$A$1:$C$3000,3,FALSE)</f>
        <v>CFI</v>
      </c>
      <c r="P5257" s="2"/>
      <c r="Q5257" s="2"/>
    </row>
    <row r="5258" spans="1:17" x14ac:dyDescent="0.25">
      <c r="A5258" t="s">
        <v>8957</v>
      </c>
      <c r="B5258" s="1">
        <v>43031</v>
      </c>
      <c r="C5258" s="1">
        <v>43038</v>
      </c>
      <c r="D5258" t="s">
        <v>21</v>
      </c>
      <c r="E5258" t="s">
        <v>328</v>
      </c>
      <c r="F5258">
        <v>0</v>
      </c>
      <c r="G5258">
        <v>1000000</v>
      </c>
      <c r="H5258">
        <v>0</v>
      </c>
      <c r="I5258">
        <v>0</v>
      </c>
      <c r="J5258">
        <v>0</v>
      </c>
      <c r="K5258">
        <v>0.16900000000000001</v>
      </c>
      <c r="L5258" t="s">
        <v>23</v>
      </c>
      <c r="M5258" s="2">
        <v>169000</v>
      </c>
      <c r="N5258" s="2" t="str">
        <f>VLOOKUP(Tabla1[[#This Row],[nemo]],'Nemos y clasificaciones'!$A$2:$B$5000,2,FALSE)</f>
        <v>CFI</v>
      </c>
      <c r="O5258" s="2" t="str">
        <f>VLOOKUP(Tabla1[[#This Row],[nemo]],'Nemos y clasificaciones'!$A$1:$C$3000,3,FALSE)</f>
        <v>CFI</v>
      </c>
      <c r="P5258" s="2"/>
      <c r="Q5258" s="2"/>
    </row>
    <row r="5259" spans="1:17" x14ac:dyDescent="0.25">
      <c r="A5259" t="s">
        <v>2260</v>
      </c>
      <c r="B5259" s="1">
        <v>44287</v>
      </c>
      <c r="C5259" s="1">
        <v>44295</v>
      </c>
      <c r="D5259" t="s">
        <v>14</v>
      </c>
      <c r="E5259" t="s">
        <v>328</v>
      </c>
      <c r="F5259">
        <v>0</v>
      </c>
      <c r="G5259">
        <v>1000000</v>
      </c>
      <c r="H5259">
        <v>0</v>
      </c>
      <c r="I5259">
        <v>0</v>
      </c>
      <c r="J5259">
        <v>0</v>
      </c>
      <c r="K5259">
        <v>7.9000000000000001E-2</v>
      </c>
      <c r="L5259" t="s">
        <v>23</v>
      </c>
      <c r="M5259" s="3">
        <v>79000</v>
      </c>
      <c r="N5259" s="2" t="str">
        <f>VLOOKUP(Tabla1[[#This Row],[nemo]],'Nemos y clasificaciones'!$A$2:$B$5000,2,FALSE)</f>
        <v>CFI</v>
      </c>
      <c r="O5259" s="3" t="str">
        <f>VLOOKUP(Tabla1[[#This Row],[nemo]],'Nemos y clasificaciones'!$A$1:$C$3000,3,FALSE)</f>
        <v>CFI</v>
      </c>
      <c r="P5259" s="3"/>
      <c r="Q5259" s="3"/>
    </row>
    <row r="5260" spans="1:17" x14ac:dyDescent="0.25">
      <c r="A5260" t="s">
        <v>3064</v>
      </c>
      <c r="B5260" s="1">
        <v>44167</v>
      </c>
      <c r="C5260" s="1">
        <v>44174</v>
      </c>
      <c r="D5260" t="s">
        <v>21</v>
      </c>
      <c r="E5260" t="s">
        <v>328</v>
      </c>
      <c r="F5260">
        <v>0</v>
      </c>
      <c r="G5260">
        <v>1000000</v>
      </c>
      <c r="H5260">
        <v>0</v>
      </c>
      <c r="I5260">
        <v>0</v>
      </c>
      <c r="J5260">
        <v>0</v>
      </c>
      <c r="K5260">
        <v>5.8000000000000003E-2</v>
      </c>
      <c r="L5260" t="s">
        <v>23</v>
      </c>
      <c r="M5260" s="3">
        <v>58000</v>
      </c>
      <c r="N5260" s="2" t="str">
        <f>VLOOKUP(Tabla1[[#This Row],[nemo]],'Nemos y clasificaciones'!$A$2:$B$5000,2,FALSE)</f>
        <v>CFI</v>
      </c>
      <c r="O5260" s="3" t="str">
        <f>VLOOKUP(Tabla1[[#This Row],[nemo]],'Nemos y clasificaciones'!$A$1:$C$3000,3,FALSE)</f>
        <v>CFI</v>
      </c>
      <c r="P5260" s="3"/>
      <c r="Q5260" s="3"/>
    </row>
    <row r="5261" spans="1:17" x14ac:dyDescent="0.25">
      <c r="A5261" t="s">
        <v>1578</v>
      </c>
      <c r="B5261" s="1">
        <v>44348</v>
      </c>
      <c r="C5261" s="1">
        <v>44354</v>
      </c>
      <c r="D5261" t="s">
        <v>21</v>
      </c>
      <c r="E5261" t="s">
        <v>328</v>
      </c>
      <c r="F5261">
        <v>0</v>
      </c>
      <c r="G5261">
        <v>1000000</v>
      </c>
      <c r="H5261">
        <v>0</v>
      </c>
      <c r="I5261">
        <v>0</v>
      </c>
      <c r="J5261">
        <v>0</v>
      </c>
      <c r="K5261">
        <v>0.05</v>
      </c>
      <c r="L5261" t="s">
        <v>23</v>
      </c>
      <c r="M5261" s="3">
        <v>50000</v>
      </c>
      <c r="N5261" s="2" t="str">
        <f>VLOOKUP(Tabla1[[#This Row],[nemo]],'Nemos y clasificaciones'!$A$2:$B$5000,2,FALSE)</f>
        <v>CFI</v>
      </c>
      <c r="O5261" s="3" t="str">
        <f>VLOOKUP(Tabla1[[#This Row],[nemo]],'Nemos y clasificaciones'!$A$1:$C$3000,3,FALSE)</f>
        <v>CFI</v>
      </c>
      <c r="P5261" s="3"/>
      <c r="Q5261" s="3"/>
    </row>
    <row r="5262" spans="1:17" x14ac:dyDescent="0.25">
      <c r="A5262" t="s">
        <v>5398</v>
      </c>
      <c r="B5262" s="1">
        <v>43784</v>
      </c>
      <c r="C5262" s="1">
        <v>43790</v>
      </c>
      <c r="D5262" t="s">
        <v>21</v>
      </c>
      <c r="E5262" t="s">
        <v>328</v>
      </c>
      <c r="F5262">
        <v>0</v>
      </c>
      <c r="G5262">
        <v>1000000</v>
      </c>
      <c r="H5262">
        <v>0</v>
      </c>
      <c r="I5262">
        <v>0</v>
      </c>
      <c r="J5262">
        <v>0</v>
      </c>
      <c r="K5262">
        <v>3.7999999999999999E-2</v>
      </c>
      <c r="L5262" t="s">
        <v>23</v>
      </c>
      <c r="M5262" s="3">
        <v>38000</v>
      </c>
      <c r="N5262" s="2" t="str">
        <f>VLOOKUP(Tabla1[[#This Row],[nemo]],'Nemos y clasificaciones'!$A$2:$B$5000,2,FALSE)</f>
        <v>CFI</v>
      </c>
      <c r="O5262" s="3" t="str">
        <f>VLOOKUP(Tabla1[[#This Row],[nemo]],'Nemos y clasificaciones'!$A$1:$C$3000,3,FALSE)</f>
        <v>CFI</v>
      </c>
      <c r="P5262" s="3"/>
      <c r="Q5262" s="3"/>
    </row>
    <row r="5263" spans="1:17" x14ac:dyDescent="0.25">
      <c r="A5263" t="s">
        <v>8496</v>
      </c>
      <c r="B5263" s="1">
        <v>43181</v>
      </c>
      <c r="C5263" s="1">
        <v>43187</v>
      </c>
      <c r="D5263" t="s">
        <v>21</v>
      </c>
      <c r="E5263" t="s">
        <v>328</v>
      </c>
      <c r="F5263">
        <v>0</v>
      </c>
      <c r="G5263">
        <v>1000000</v>
      </c>
      <c r="H5263">
        <v>0</v>
      </c>
      <c r="I5263">
        <v>0</v>
      </c>
      <c r="J5263">
        <v>0</v>
      </c>
      <c r="K5263">
        <v>3.6999999999999998E-2</v>
      </c>
      <c r="L5263" t="s">
        <v>23</v>
      </c>
      <c r="M5263" s="3">
        <v>37000</v>
      </c>
      <c r="N5263" s="2" t="str">
        <f>VLOOKUP(Tabla1[[#This Row],[nemo]],'Nemos y clasificaciones'!$A$2:$B$5000,2,FALSE)</f>
        <v>CFI</v>
      </c>
      <c r="O5263" s="3" t="str">
        <f>VLOOKUP(Tabla1[[#This Row],[nemo]],'Nemos y clasificaciones'!$A$1:$C$3000,3,FALSE)</f>
        <v>CFI</v>
      </c>
      <c r="P5263" s="3"/>
      <c r="Q5263" s="3"/>
    </row>
    <row r="5264" spans="1:17" x14ac:dyDescent="0.25">
      <c r="A5264" t="s">
        <v>2554</v>
      </c>
      <c r="B5264" s="1">
        <v>44238</v>
      </c>
      <c r="C5264" s="1">
        <v>44244</v>
      </c>
      <c r="D5264" t="s">
        <v>21</v>
      </c>
      <c r="E5264" t="s">
        <v>328</v>
      </c>
      <c r="F5264">
        <v>0</v>
      </c>
      <c r="G5264">
        <v>1000000</v>
      </c>
      <c r="H5264">
        <v>0</v>
      </c>
      <c r="I5264">
        <v>0</v>
      </c>
      <c r="J5264">
        <v>0</v>
      </c>
      <c r="K5264">
        <v>2.7E-2</v>
      </c>
      <c r="L5264" t="s">
        <v>23</v>
      </c>
      <c r="M5264" s="3">
        <v>27000</v>
      </c>
      <c r="N5264" s="2" t="str">
        <f>VLOOKUP(Tabla1[[#This Row],[nemo]],'Nemos y clasificaciones'!$A$2:$B$5000,2,FALSE)</f>
        <v>CFI</v>
      </c>
      <c r="O5264" s="3" t="str">
        <f>VLOOKUP(Tabla1[[#This Row],[nemo]],'Nemos y clasificaciones'!$A$1:$C$3000,3,FALSE)</f>
        <v>CFI</v>
      </c>
      <c r="P5264" s="3"/>
      <c r="Q5264" s="3"/>
    </row>
    <row r="5265" spans="1:17" x14ac:dyDescent="0.25">
      <c r="A5265" t="s">
        <v>5851</v>
      </c>
      <c r="B5265" s="1">
        <v>43656</v>
      </c>
      <c r="C5265" s="1">
        <v>43663</v>
      </c>
      <c r="D5265" t="s">
        <v>21</v>
      </c>
      <c r="E5265" t="s">
        <v>328</v>
      </c>
      <c r="F5265">
        <v>0</v>
      </c>
      <c r="G5265">
        <v>1000000</v>
      </c>
      <c r="H5265">
        <v>0</v>
      </c>
      <c r="I5265">
        <v>0</v>
      </c>
      <c r="J5265">
        <v>0</v>
      </c>
      <c r="K5265">
        <v>2.4E-2</v>
      </c>
      <c r="L5265" t="s">
        <v>23</v>
      </c>
      <c r="M5265" s="3">
        <v>24000</v>
      </c>
      <c r="N5265" s="2" t="str">
        <f>VLOOKUP(Tabla1[[#This Row],[nemo]],'Nemos y clasificaciones'!$A$2:$B$5000,2,FALSE)</f>
        <v>CFI</v>
      </c>
      <c r="O5265" s="3" t="str">
        <f>VLOOKUP(Tabla1[[#This Row],[nemo]],'Nemos y clasificaciones'!$A$1:$C$3000,3,FALSE)</f>
        <v>CFI</v>
      </c>
      <c r="P5265" s="3"/>
      <c r="Q5265" s="3"/>
    </row>
    <row r="5266" spans="1:17" x14ac:dyDescent="0.25">
      <c r="A5266" t="s">
        <v>7543</v>
      </c>
      <c r="B5266" s="1">
        <v>43343</v>
      </c>
      <c r="C5266" s="1">
        <v>43349</v>
      </c>
      <c r="D5266" t="s">
        <v>21</v>
      </c>
      <c r="E5266" t="s">
        <v>328</v>
      </c>
      <c r="F5266">
        <v>0</v>
      </c>
      <c r="G5266">
        <v>1000000</v>
      </c>
      <c r="H5266">
        <v>0</v>
      </c>
      <c r="I5266">
        <v>0</v>
      </c>
      <c r="J5266">
        <v>0</v>
      </c>
      <c r="K5266">
        <v>2.4E-2</v>
      </c>
      <c r="L5266" t="s">
        <v>23</v>
      </c>
      <c r="M5266" s="3">
        <v>24000</v>
      </c>
      <c r="N5266" s="2" t="str">
        <f>VLOOKUP(Tabla1[[#This Row],[nemo]],'Nemos y clasificaciones'!$A$2:$B$5000,2,FALSE)</f>
        <v>CFI</v>
      </c>
      <c r="O5266" s="3" t="str">
        <f>VLOOKUP(Tabla1[[#This Row],[nemo]],'Nemos y clasificaciones'!$A$1:$C$3000,3,FALSE)</f>
        <v>CFI</v>
      </c>
      <c r="P5266" s="3"/>
      <c r="Q5266" s="3"/>
    </row>
    <row r="5267" spans="1:17" x14ac:dyDescent="0.25">
      <c r="A5267" t="s">
        <v>8721</v>
      </c>
      <c r="B5267" s="1">
        <v>43089</v>
      </c>
      <c r="C5267" s="1">
        <v>43096</v>
      </c>
      <c r="D5267" t="s">
        <v>21</v>
      </c>
      <c r="E5267" t="s">
        <v>328</v>
      </c>
      <c r="F5267">
        <v>0</v>
      </c>
      <c r="G5267">
        <v>1000000</v>
      </c>
      <c r="H5267">
        <v>0</v>
      </c>
      <c r="I5267">
        <v>0</v>
      </c>
      <c r="J5267">
        <v>0</v>
      </c>
      <c r="K5267">
        <v>2.1000000000000001E-2</v>
      </c>
      <c r="L5267" t="s">
        <v>23</v>
      </c>
      <c r="M5267" s="3">
        <v>21000</v>
      </c>
      <c r="N5267" s="2" t="str">
        <f>VLOOKUP(Tabla1[[#This Row],[nemo]],'Nemos y clasificaciones'!$A$2:$B$5000,2,FALSE)</f>
        <v>CFI</v>
      </c>
      <c r="O5267" s="3" t="str">
        <f>VLOOKUP(Tabla1[[#This Row],[nemo]],'Nemos y clasificaciones'!$A$1:$C$3000,3,FALSE)</f>
        <v>CFI</v>
      </c>
      <c r="P5267" s="3"/>
      <c r="Q5267" s="3"/>
    </row>
    <row r="5268" spans="1:17" x14ac:dyDescent="0.25">
      <c r="A5268" t="s">
        <v>8353</v>
      </c>
      <c r="B5268" s="1">
        <v>43210</v>
      </c>
      <c r="C5268" s="1">
        <v>43216</v>
      </c>
      <c r="D5268" t="s">
        <v>21</v>
      </c>
      <c r="E5268" t="s">
        <v>328</v>
      </c>
      <c r="F5268">
        <v>0</v>
      </c>
      <c r="G5268">
        <v>1000000</v>
      </c>
      <c r="H5268">
        <v>0</v>
      </c>
      <c r="I5268">
        <v>0</v>
      </c>
      <c r="J5268">
        <v>0</v>
      </c>
      <c r="K5268">
        <v>1.4E-2</v>
      </c>
      <c r="L5268" t="s">
        <v>23</v>
      </c>
      <c r="M5268" s="3">
        <v>14000</v>
      </c>
      <c r="N5268" s="2" t="str">
        <f>VLOOKUP(Tabla1[[#This Row],[nemo]],'Nemos y clasificaciones'!$A$2:$B$5000,2,FALSE)</f>
        <v>CFI</v>
      </c>
      <c r="O5268" s="3" t="str">
        <f>VLOOKUP(Tabla1[[#This Row],[nemo]],'Nemos y clasificaciones'!$A$1:$C$3000,3,FALSE)</f>
        <v>CFI</v>
      </c>
      <c r="P5268" s="3"/>
      <c r="Q5268" s="3"/>
    </row>
    <row r="5269" spans="1:17" x14ac:dyDescent="0.25">
      <c r="A5269" t="s">
        <v>9518</v>
      </c>
      <c r="B5269" s="1">
        <v>42871</v>
      </c>
      <c r="C5269" s="1">
        <v>42877</v>
      </c>
      <c r="D5269" t="s">
        <v>21</v>
      </c>
      <c r="E5269" t="s">
        <v>328</v>
      </c>
      <c r="F5269">
        <v>0</v>
      </c>
      <c r="G5269">
        <v>1000000</v>
      </c>
      <c r="H5269">
        <v>0</v>
      </c>
      <c r="I5269">
        <v>0</v>
      </c>
      <c r="J5269">
        <v>0</v>
      </c>
      <c r="K5269">
        <v>8.0000000000000002E-3</v>
      </c>
      <c r="L5269" t="s">
        <v>23</v>
      </c>
      <c r="M5269" s="4">
        <v>8000</v>
      </c>
      <c r="N5269" s="2" t="str">
        <f>VLOOKUP(Tabla1[[#This Row],[nemo]],'Nemos y clasificaciones'!$A$2:$B$5000,2,FALSE)</f>
        <v>CFI</v>
      </c>
      <c r="O5269" s="4" t="str">
        <f>VLOOKUP(Tabla1[[#This Row],[nemo]],'Nemos y clasificaciones'!$A$1:$C$3000,3,FALSE)</f>
        <v>CFI</v>
      </c>
      <c r="P5269" s="4"/>
      <c r="Q5269" s="4"/>
    </row>
    <row r="5270" spans="1:17" x14ac:dyDescent="0.25">
      <c r="A5270" t="s">
        <v>9519</v>
      </c>
      <c r="B5270" s="1">
        <v>42871</v>
      </c>
      <c r="C5270" s="1">
        <v>42877</v>
      </c>
      <c r="D5270" t="s">
        <v>21</v>
      </c>
      <c r="E5270" t="s">
        <v>328</v>
      </c>
      <c r="F5270">
        <v>0</v>
      </c>
      <c r="G5270">
        <v>1000000</v>
      </c>
      <c r="H5270">
        <v>0</v>
      </c>
      <c r="I5270">
        <v>0</v>
      </c>
      <c r="J5270">
        <v>0</v>
      </c>
      <c r="K5270">
        <v>6.0000000000000001E-3</v>
      </c>
      <c r="L5270" t="s">
        <v>23</v>
      </c>
      <c r="M5270" s="4">
        <v>6000</v>
      </c>
      <c r="N5270" s="2" t="str">
        <f>VLOOKUP(Tabla1[[#This Row],[nemo]],'Nemos y clasificaciones'!$A$2:$B$5000,2,FALSE)</f>
        <v>CFI</v>
      </c>
      <c r="O5270" s="4" t="str">
        <f>VLOOKUP(Tabla1[[#This Row],[nemo]],'Nemos y clasificaciones'!$A$1:$C$3000,3,FALSE)</f>
        <v>CFI</v>
      </c>
      <c r="P5270" s="4"/>
      <c r="Q5270" s="4"/>
    </row>
    <row r="5271" spans="1:17" x14ac:dyDescent="0.25">
      <c r="A5271" t="s">
        <v>6967</v>
      </c>
      <c r="B5271" s="1">
        <v>43473</v>
      </c>
      <c r="C5271" s="1">
        <v>43479</v>
      </c>
      <c r="D5271" t="s">
        <v>21</v>
      </c>
      <c r="E5271" t="s">
        <v>328</v>
      </c>
      <c r="F5271">
        <v>0</v>
      </c>
      <c r="G5271">
        <v>1000000</v>
      </c>
      <c r="H5271">
        <v>0</v>
      </c>
      <c r="I5271">
        <v>0</v>
      </c>
      <c r="J5271">
        <v>0</v>
      </c>
      <c r="K5271">
        <v>5.0000000000000001E-3</v>
      </c>
      <c r="L5271" t="s">
        <v>23</v>
      </c>
      <c r="M5271" s="4">
        <v>5000</v>
      </c>
      <c r="N5271" s="2" t="str">
        <f>VLOOKUP(Tabla1[[#This Row],[nemo]],'Nemos y clasificaciones'!$A$2:$B$5000,2,FALSE)</f>
        <v>CFI</v>
      </c>
      <c r="O5271" s="4" t="str">
        <f>VLOOKUP(Tabla1[[#This Row],[nemo]],'Nemos y clasificaciones'!$A$1:$C$3000,3,FALSE)</f>
        <v>CFI</v>
      </c>
      <c r="P5271" s="4"/>
      <c r="Q5271" s="4"/>
    </row>
    <row r="5272" spans="1:17" x14ac:dyDescent="0.25">
      <c r="A5272" t="s">
        <v>903</v>
      </c>
      <c r="B5272" s="1">
        <v>44379</v>
      </c>
      <c r="C5272" s="1">
        <v>44385</v>
      </c>
      <c r="D5272" t="s">
        <v>21</v>
      </c>
      <c r="E5272" t="s">
        <v>904</v>
      </c>
      <c r="F5272">
        <v>0</v>
      </c>
      <c r="G5272">
        <v>400000000</v>
      </c>
      <c r="H5272">
        <v>0</v>
      </c>
      <c r="I5272">
        <v>0</v>
      </c>
      <c r="J5272">
        <v>0</v>
      </c>
      <c r="K5272">
        <v>0.14299999999999999</v>
      </c>
      <c r="L5272" t="s">
        <v>23</v>
      </c>
      <c r="M5272" s="2">
        <v>57200000</v>
      </c>
      <c r="N5272" s="2" t="str">
        <f>VLOOKUP(Tabla1[[#This Row],[nemo]],'Nemos y clasificaciones'!$A$2:$B$5000,2,FALSE)</f>
        <v>CFI</v>
      </c>
      <c r="O5272" s="2" t="str">
        <f>VLOOKUP(Tabla1[[#This Row],[nemo]],'Nemos y clasificaciones'!$A$1:$C$3000,3,FALSE)</f>
        <v>CFI</v>
      </c>
      <c r="P5272" s="2"/>
      <c r="Q5272" s="2"/>
    </row>
    <row r="5273" spans="1:17" x14ac:dyDescent="0.25">
      <c r="A5273" t="s">
        <v>5397</v>
      </c>
      <c r="B5273" s="1">
        <v>43785</v>
      </c>
      <c r="C5273" s="1">
        <v>43791</v>
      </c>
      <c r="D5273" t="s">
        <v>21</v>
      </c>
      <c r="E5273" t="s">
        <v>904</v>
      </c>
      <c r="F5273">
        <v>0</v>
      </c>
      <c r="G5273">
        <v>400000000</v>
      </c>
      <c r="H5273">
        <v>0</v>
      </c>
      <c r="I5273">
        <v>0</v>
      </c>
      <c r="J5273">
        <v>0</v>
      </c>
      <c r="K5273">
        <v>2.9000000000000001E-2</v>
      </c>
      <c r="L5273" t="s">
        <v>23</v>
      </c>
      <c r="M5273" s="2">
        <v>11600000</v>
      </c>
      <c r="N5273" s="2" t="str">
        <f>VLOOKUP(Tabla1[[#This Row],[nemo]],'Nemos y clasificaciones'!$A$2:$B$5000,2,FALSE)</f>
        <v>CFI</v>
      </c>
      <c r="O5273" s="2" t="str">
        <f>VLOOKUP(Tabla1[[#This Row],[nemo]],'Nemos y clasificaciones'!$A$1:$C$3000,3,FALSE)</f>
        <v>CFI</v>
      </c>
      <c r="P5273" s="2"/>
      <c r="Q5273" s="2"/>
    </row>
    <row r="5274" spans="1:17" x14ac:dyDescent="0.25">
      <c r="A5274" t="s">
        <v>8563</v>
      </c>
      <c r="B5274" s="1">
        <v>43146</v>
      </c>
      <c r="C5274" s="1">
        <v>43152</v>
      </c>
      <c r="D5274" t="s">
        <v>21</v>
      </c>
      <c r="E5274" t="s">
        <v>904</v>
      </c>
      <c r="F5274">
        <v>0</v>
      </c>
      <c r="G5274">
        <v>400000000</v>
      </c>
      <c r="H5274">
        <v>0</v>
      </c>
      <c r="I5274">
        <v>0</v>
      </c>
      <c r="J5274">
        <v>0</v>
      </c>
      <c r="K5274">
        <v>2.5999999999999999E-2</v>
      </c>
      <c r="L5274" t="s">
        <v>23</v>
      </c>
      <c r="M5274" s="2">
        <v>10400000</v>
      </c>
      <c r="N5274" s="2" t="str">
        <f>VLOOKUP(Tabla1[[#This Row],[nemo]],'Nemos y clasificaciones'!$A$2:$B$5000,2,FALSE)</f>
        <v>CFI</v>
      </c>
      <c r="O5274" s="2" t="str">
        <f>VLOOKUP(Tabla1[[#This Row],[nemo]],'Nemos y clasificaciones'!$A$1:$C$3000,3,FALSE)</f>
        <v>CFI</v>
      </c>
      <c r="P5274" s="2"/>
      <c r="Q5274" s="2"/>
    </row>
    <row r="5275" spans="1:17" x14ac:dyDescent="0.25">
      <c r="A5275" t="s">
        <v>7397</v>
      </c>
      <c r="B5275" s="1">
        <v>43382</v>
      </c>
      <c r="C5275" s="1">
        <v>43389</v>
      </c>
      <c r="D5275" t="s">
        <v>21</v>
      </c>
      <c r="E5275" t="s">
        <v>904</v>
      </c>
      <c r="F5275">
        <v>0</v>
      </c>
      <c r="G5275">
        <v>400000000</v>
      </c>
      <c r="H5275">
        <v>0</v>
      </c>
      <c r="I5275">
        <v>0</v>
      </c>
      <c r="J5275">
        <v>0</v>
      </c>
      <c r="K5275">
        <v>0.01</v>
      </c>
      <c r="L5275" t="s">
        <v>23</v>
      </c>
      <c r="M5275" s="2">
        <v>4000000</v>
      </c>
      <c r="N5275" s="2" t="str">
        <f>VLOOKUP(Tabla1[[#This Row],[nemo]],'Nemos y clasificaciones'!$A$2:$B$5000,2,FALSE)</f>
        <v>CFI</v>
      </c>
      <c r="O5275" s="2" t="str">
        <f>VLOOKUP(Tabla1[[#This Row],[nemo]],'Nemos y clasificaciones'!$A$1:$C$3000,3,FALSE)</f>
        <v>CFI</v>
      </c>
      <c r="P5275" s="2"/>
      <c r="Q5275" s="2"/>
    </row>
    <row r="5276" spans="1:17" x14ac:dyDescent="0.25">
      <c r="A5276" t="s">
        <v>7546</v>
      </c>
      <c r="B5276" s="1">
        <v>43343</v>
      </c>
      <c r="C5276" s="1">
        <v>43349</v>
      </c>
      <c r="D5276" t="s">
        <v>21</v>
      </c>
      <c r="E5276" t="s">
        <v>904</v>
      </c>
      <c r="F5276">
        <v>0</v>
      </c>
      <c r="G5276">
        <v>400000000</v>
      </c>
      <c r="H5276">
        <v>0</v>
      </c>
      <c r="I5276">
        <v>0</v>
      </c>
      <c r="J5276">
        <v>0</v>
      </c>
      <c r="K5276">
        <v>0.01</v>
      </c>
      <c r="L5276" t="s">
        <v>23</v>
      </c>
      <c r="M5276" s="2">
        <v>4000000</v>
      </c>
      <c r="N5276" s="2" t="str">
        <f>VLOOKUP(Tabla1[[#This Row],[nemo]],'Nemos y clasificaciones'!$A$2:$B$5000,2,FALSE)</f>
        <v>CFI</v>
      </c>
      <c r="O5276" s="2" t="str">
        <f>VLOOKUP(Tabla1[[#This Row],[nemo]],'Nemos y clasificaciones'!$A$1:$C$3000,3,FALSE)</f>
        <v>CFI</v>
      </c>
      <c r="P5276" s="2"/>
      <c r="Q5276" s="2"/>
    </row>
    <row r="5277" spans="1:17" x14ac:dyDescent="0.25">
      <c r="A5277" t="s">
        <v>2307</v>
      </c>
      <c r="B5277" s="1">
        <v>44286</v>
      </c>
      <c r="C5277" s="1">
        <v>44294</v>
      </c>
      <c r="D5277" t="s">
        <v>21</v>
      </c>
      <c r="E5277" t="s">
        <v>904</v>
      </c>
      <c r="F5277">
        <v>0</v>
      </c>
      <c r="G5277">
        <v>400000000</v>
      </c>
      <c r="H5277">
        <v>0</v>
      </c>
      <c r="I5277">
        <v>0</v>
      </c>
      <c r="J5277">
        <v>0</v>
      </c>
      <c r="K5277">
        <v>5.0000000000000001E-3</v>
      </c>
      <c r="L5277" t="s">
        <v>23</v>
      </c>
      <c r="M5277" s="2">
        <v>2000000</v>
      </c>
      <c r="N5277" s="2" t="str">
        <f>VLOOKUP(Tabla1[[#This Row],[nemo]],'Nemos y clasificaciones'!$A$2:$B$5000,2,FALSE)</f>
        <v>CFI</v>
      </c>
      <c r="O5277" s="2" t="str">
        <f>VLOOKUP(Tabla1[[#This Row],[nemo]],'Nemos y clasificaciones'!$A$1:$C$3000,3,FALSE)</f>
        <v>CFI</v>
      </c>
      <c r="P5277" s="2"/>
      <c r="Q5277" s="2"/>
    </row>
    <row r="5278" spans="1:17" x14ac:dyDescent="0.25">
      <c r="A5278" t="s">
        <v>9541</v>
      </c>
      <c r="B5278" s="1">
        <v>42871</v>
      </c>
      <c r="C5278" s="1">
        <v>42877</v>
      </c>
      <c r="D5278" t="s">
        <v>21</v>
      </c>
      <c r="E5278" t="s">
        <v>904</v>
      </c>
      <c r="F5278">
        <v>0</v>
      </c>
      <c r="G5278">
        <v>400000000</v>
      </c>
      <c r="H5278">
        <v>0</v>
      </c>
      <c r="I5278">
        <v>0</v>
      </c>
      <c r="J5278">
        <v>0</v>
      </c>
      <c r="K5278">
        <v>5.0000000000000001E-3</v>
      </c>
      <c r="L5278" t="s">
        <v>23</v>
      </c>
      <c r="M5278" s="2">
        <v>2000000</v>
      </c>
      <c r="N5278" s="2" t="str">
        <f>VLOOKUP(Tabla1[[#This Row],[nemo]],'Nemos y clasificaciones'!$A$2:$B$5000,2,FALSE)</f>
        <v>CFI</v>
      </c>
      <c r="O5278" s="2" t="str">
        <f>VLOOKUP(Tabla1[[#This Row],[nemo]],'Nemos y clasificaciones'!$A$1:$C$3000,3,FALSE)</f>
        <v>CFI</v>
      </c>
      <c r="P5278" s="2"/>
      <c r="Q5278" s="2"/>
    </row>
    <row r="5279" spans="1:17" x14ac:dyDescent="0.25">
      <c r="A5279" t="s">
        <v>6603</v>
      </c>
      <c r="B5279" s="1">
        <v>43579</v>
      </c>
      <c r="C5279" s="1">
        <v>43585</v>
      </c>
      <c r="D5279" t="s">
        <v>21</v>
      </c>
      <c r="E5279" t="s">
        <v>904</v>
      </c>
      <c r="F5279">
        <v>0</v>
      </c>
      <c r="G5279">
        <v>98058230</v>
      </c>
      <c r="H5279">
        <v>0</v>
      </c>
      <c r="I5279">
        <v>0</v>
      </c>
      <c r="J5279">
        <v>0</v>
      </c>
      <c r="K5279">
        <v>5.0000000000000001E-3</v>
      </c>
      <c r="L5279" t="s">
        <v>23</v>
      </c>
      <c r="M5279" s="2">
        <v>490291.15</v>
      </c>
      <c r="N5279" s="2" t="str">
        <f>VLOOKUP(Tabla1[[#This Row],[nemo]],'Nemos y clasificaciones'!$A$2:$B$5000,2,FALSE)</f>
        <v>CFI</v>
      </c>
      <c r="O5279" s="2" t="str">
        <f>VLOOKUP(Tabla1[[#This Row],[nemo]],'Nemos y clasificaciones'!$A$1:$C$3000,3,FALSE)</f>
        <v>CFI</v>
      </c>
      <c r="P5279" s="2"/>
      <c r="Q5279" s="2"/>
    </row>
    <row r="5280" spans="1:17" x14ac:dyDescent="0.25">
      <c r="A5280" t="s">
        <v>9540</v>
      </c>
      <c r="B5280" s="1">
        <v>42871</v>
      </c>
      <c r="C5280" s="1">
        <v>42877</v>
      </c>
      <c r="D5280" t="s">
        <v>21</v>
      </c>
      <c r="E5280" t="s">
        <v>904</v>
      </c>
      <c r="F5280">
        <v>0</v>
      </c>
      <c r="G5280">
        <v>400000000</v>
      </c>
      <c r="H5280">
        <v>0</v>
      </c>
      <c r="I5280">
        <v>0</v>
      </c>
      <c r="J5280">
        <v>0</v>
      </c>
      <c r="K5280">
        <v>1E-3</v>
      </c>
      <c r="L5280" t="s">
        <v>23</v>
      </c>
      <c r="M5280" s="2">
        <v>400000</v>
      </c>
      <c r="N5280" s="2" t="str">
        <f>VLOOKUP(Tabla1[[#This Row],[nemo]],'Nemos y clasificaciones'!$A$2:$B$5000,2,FALSE)</f>
        <v>CFI</v>
      </c>
      <c r="O5280" s="2" t="str">
        <f>VLOOKUP(Tabla1[[#This Row],[nemo]],'Nemos y clasificaciones'!$A$1:$C$3000,3,FALSE)</f>
        <v>CFI</v>
      </c>
      <c r="P5280" s="2"/>
      <c r="Q5280" s="2"/>
    </row>
    <row r="5281" spans="1:17" x14ac:dyDescent="0.25">
      <c r="A5281" t="s">
        <v>1857</v>
      </c>
      <c r="B5281" s="1">
        <v>44327</v>
      </c>
      <c r="C5281" s="1">
        <v>44334</v>
      </c>
      <c r="D5281" t="s">
        <v>21</v>
      </c>
      <c r="E5281" t="s">
        <v>1856</v>
      </c>
      <c r="F5281">
        <v>0</v>
      </c>
      <c r="G5281">
        <v>1000000</v>
      </c>
      <c r="H5281">
        <v>0</v>
      </c>
      <c r="I5281">
        <v>0</v>
      </c>
      <c r="J5281">
        <v>0</v>
      </c>
      <c r="K5281">
        <v>6.6000000000000003E-2</v>
      </c>
      <c r="L5281" t="s">
        <v>23</v>
      </c>
      <c r="M5281" s="3">
        <v>66000</v>
      </c>
      <c r="N5281" s="2" t="str">
        <f>VLOOKUP(Tabla1[[#This Row],[nemo]],'Nemos y clasificaciones'!$A$2:$B$5000,2,FALSE)</f>
        <v>CFI</v>
      </c>
      <c r="O5281" s="3" t="str">
        <f>VLOOKUP(Tabla1[[#This Row],[nemo]],'Nemos y clasificaciones'!$A$1:$C$3000,3,FALSE)</f>
        <v>CFI</v>
      </c>
      <c r="P5281" s="3"/>
      <c r="Q5281" s="3"/>
    </row>
    <row r="5282" spans="1:17" x14ac:dyDescent="0.25">
      <c r="A5282" t="s">
        <v>5396</v>
      </c>
      <c r="B5282" s="1">
        <v>43785</v>
      </c>
      <c r="C5282" s="1">
        <v>43791</v>
      </c>
      <c r="D5282" t="s">
        <v>21</v>
      </c>
      <c r="E5282" t="s">
        <v>1856</v>
      </c>
      <c r="F5282">
        <v>0</v>
      </c>
      <c r="G5282">
        <v>1000000</v>
      </c>
      <c r="H5282">
        <v>0</v>
      </c>
      <c r="I5282">
        <v>0</v>
      </c>
      <c r="J5282">
        <v>0</v>
      </c>
      <c r="K5282">
        <v>4.2000000000000003E-2</v>
      </c>
      <c r="L5282" t="s">
        <v>23</v>
      </c>
      <c r="M5282" s="3">
        <v>42000</v>
      </c>
      <c r="N5282" s="2" t="str">
        <f>VLOOKUP(Tabla1[[#This Row],[nemo]],'Nemos y clasificaciones'!$A$2:$B$5000,2,FALSE)</f>
        <v>CFI</v>
      </c>
      <c r="O5282" s="3" t="str">
        <f>VLOOKUP(Tabla1[[#This Row],[nemo]],'Nemos y clasificaciones'!$A$1:$C$3000,3,FALSE)</f>
        <v>CFI</v>
      </c>
      <c r="P5282" s="3"/>
      <c r="Q5282" s="3"/>
    </row>
    <row r="5283" spans="1:17" x14ac:dyDescent="0.25">
      <c r="A5283" t="s">
        <v>1855</v>
      </c>
      <c r="B5283" s="1">
        <v>44327</v>
      </c>
      <c r="C5283" s="1">
        <v>44334</v>
      </c>
      <c r="D5283" t="s">
        <v>21</v>
      </c>
      <c r="E5283" t="s">
        <v>1856</v>
      </c>
      <c r="F5283">
        <v>0</v>
      </c>
      <c r="G5283">
        <v>1000000</v>
      </c>
      <c r="H5283">
        <v>0</v>
      </c>
      <c r="I5283">
        <v>0</v>
      </c>
      <c r="J5283">
        <v>0</v>
      </c>
      <c r="K5283">
        <v>8.0000000000000002E-3</v>
      </c>
      <c r="L5283" t="s">
        <v>23</v>
      </c>
      <c r="M5283" s="4">
        <v>8000</v>
      </c>
      <c r="N5283" s="2" t="str">
        <f>VLOOKUP(Tabla1[[#This Row],[nemo]],'Nemos y clasificaciones'!$A$2:$B$5000,2,FALSE)</f>
        <v>CFI</v>
      </c>
      <c r="O5283" s="4" t="str">
        <f>VLOOKUP(Tabla1[[#This Row],[nemo]],'Nemos y clasificaciones'!$A$1:$C$3000,3,FALSE)</f>
        <v>CFI</v>
      </c>
      <c r="P5283" s="4"/>
      <c r="Q5283" s="4"/>
    </row>
    <row r="5284" spans="1:17" x14ac:dyDescent="0.25">
      <c r="A5284" t="s">
        <v>6106</v>
      </c>
      <c r="B5284" s="1">
        <v>43629</v>
      </c>
      <c r="C5284" s="1">
        <v>43635</v>
      </c>
      <c r="D5284" t="s">
        <v>21</v>
      </c>
      <c r="E5284" t="s">
        <v>347</v>
      </c>
      <c r="F5284">
        <v>0</v>
      </c>
      <c r="G5284">
        <v>400000000</v>
      </c>
      <c r="H5284">
        <v>0</v>
      </c>
      <c r="I5284">
        <v>0</v>
      </c>
      <c r="J5284">
        <v>0</v>
      </c>
      <c r="K5284">
        <v>8.1000000000000003E-2</v>
      </c>
      <c r="L5284" t="s">
        <v>23</v>
      </c>
      <c r="M5284" s="2">
        <v>32400000</v>
      </c>
      <c r="N5284" s="2" t="str">
        <f>VLOOKUP(Tabla1[[#This Row],[nemo]],'Nemos y clasificaciones'!$A$2:$B$5000,2,FALSE)</f>
        <v>CFI</v>
      </c>
      <c r="O5284" s="2" t="str">
        <f>VLOOKUP(Tabla1[[#This Row],[nemo]],'Nemos y clasificaciones'!$A$1:$C$3000,3,FALSE)</f>
        <v>CFI</v>
      </c>
      <c r="P5284" s="2"/>
      <c r="Q5284" s="2"/>
    </row>
    <row r="5285" spans="1:17" x14ac:dyDescent="0.25">
      <c r="A5285" t="s">
        <v>5012</v>
      </c>
      <c r="B5285" s="1">
        <v>43840</v>
      </c>
      <c r="C5285" s="1">
        <v>43846</v>
      </c>
      <c r="D5285" t="s">
        <v>21</v>
      </c>
      <c r="E5285" t="s">
        <v>347</v>
      </c>
      <c r="F5285">
        <v>0</v>
      </c>
      <c r="G5285">
        <v>400000000</v>
      </c>
      <c r="H5285">
        <v>0</v>
      </c>
      <c r="I5285">
        <v>0</v>
      </c>
      <c r="J5285">
        <v>0</v>
      </c>
      <c r="K5285">
        <v>7.4999999999999997E-2</v>
      </c>
      <c r="L5285" t="s">
        <v>23</v>
      </c>
      <c r="M5285" s="2">
        <v>30000000</v>
      </c>
      <c r="N5285" s="2" t="str">
        <f>VLOOKUP(Tabla1[[#This Row],[nemo]],'Nemos y clasificaciones'!$A$2:$B$5000,2,FALSE)</f>
        <v>CFI</v>
      </c>
      <c r="O5285" s="2" t="str">
        <f>VLOOKUP(Tabla1[[#This Row],[nemo]],'Nemos y clasificaciones'!$A$1:$C$3000,3,FALSE)</f>
        <v>CFI</v>
      </c>
      <c r="P5285" s="2"/>
      <c r="Q5285" s="2"/>
    </row>
    <row r="5286" spans="1:17" x14ac:dyDescent="0.25">
      <c r="A5286" t="s">
        <v>8911</v>
      </c>
      <c r="B5286" s="1">
        <v>43047</v>
      </c>
      <c r="C5286" s="1">
        <v>43053</v>
      </c>
      <c r="D5286" t="s">
        <v>21</v>
      </c>
      <c r="E5286" t="s">
        <v>347</v>
      </c>
      <c r="F5286">
        <v>0</v>
      </c>
      <c r="G5286">
        <v>400000000</v>
      </c>
      <c r="H5286">
        <v>0</v>
      </c>
      <c r="I5286">
        <v>0</v>
      </c>
      <c r="J5286">
        <v>0</v>
      </c>
      <c r="K5286">
        <v>3.9E-2</v>
      </c>
      <c r="L5286" t="s">
        <v>23</v>
      </c>
      <c r="M5286" s="2">
        <v>15600000</v>
      </c>
      <c r="N5286" s="2" t="str">
        <f>VLOOKUP(Tabla1[[#This Row],[nemo]],'Nemos y clasificaciones'!$A$2:$B$5000,2,FALSE)</f>
        <v>CFI</v>
      </c>
      <c r="O5286" s="2" t="str">
        <f>VLOOKUP(Tabla1[[#This Row],[nemo]],'Nemos y clasificaciones'!$A$1:$C$3000,3,FALSE)</f>
        <v>CFI</v>
      </c>
      <c r="P5286" s="2"/>
      <c r="Q5286" s="2"/>
    </row>
    <row r="5287" spans="1:17" x14ac:dyDescent="0.25">
      <c r="A5287" t="s">
        <v>5729</v>
      </c>
      <c r="B5287" s="1">
        <v>43700</v>
      </c>
      <c r="C5287" s="1">
        <v>43706</v>
      </c>
      <c r="D5287" t="s">
        <v>21</v>
      </c>
      <c r="E5287" t="s">
        <v>347</v>
      </c>
      <c r="F5287">
        <v>0</v>
      </c>
      <c r="G5287">
        <v>400000000</v>
      </c>
      <c r="H5287">
        <v>0</v>
      </c>
      <c r="I5287">
        <v>0</v>
      </c>
      <c r="J5287">
        <v>0</v>
      </c>
      <c r="K5287">
        <v>2.7E-2</v>
      </c>
      <c r="L5287" t="s">
        <v>23</v>
      </c>
      <c r="M5287" s="2">
        <v>10800000</v>
      </c>
      <c r="N5287" s="2" t="str">
        <f>VLOOKUP(Tabla1[[#This Row],[nemo]],'Nemos y clasificaciones'!$A$2:$B$5000,2,FALSE)</f>
        <v>CFI</v>
      </c>
      <c r="O5287" s="2" t="str">
        <f>VLOOKUP(Tabla1[[#This Row],[nemo]],'Nemos y clasificaciones'!$A$1:$C$3000,3,FALSE)</f>
        <v>CFI</v>
      </c>
      <c r="P5287" s="2"/>
      <c r="Q5287" s="2"/>
    </row>
    <row r="5288" spans="1:17" x14ac:dyDescent="0.25">
      <c r="A5288" t="s">
        <v>7688</v>
      </c>
      <c r="B5288" s="1">
        <v>43279</v>
      </c>
      <c r="C5288" s="1">
        <v>43286</v>
      </c>
      <c r="D5288" t="s">
        <v>21</v>
      </c>
      <c r="E5288" t="s">
        <v>347</v>
      </c>
      <c r="F5288">
        <v>0</v>
      </c>
      <c r="G5288">
        <v>400000000</v>
      </c>
      <c r="H5288">
        <v>0</v>
      </c>
      <c r="I5288">
        <v>0</v>
      </c>
      <c r="J5288">
        <v>0</v>
      </c>
      <c r="K5288">
        <v>2.7E-2</v>
      </c>
      <c r="L5288" t="s">
        <v>23</v>
      </c>
      <c r="M5288" s="2">
        <v>10800000</v>
      </c>
      <c r="N5288" s="2" t="str">
        <f>VLOOKUP(Tabla1[[#This Row],[nemo]],'Nemos y clasificaciones'!$A$2:$B$5000,2,FALSE)</f>
        <v>CFI</v>
      </c>
      <c r="O5288" s="2" t="str">
        <f>VLOOKUP(Tabla1[[#This Row],[nemo]],'Nemos y clasificaciones'!$A$1:$C$3000,3,FALSE)</f>
        <v>CFI</v>
      </c>
      <c r="P5288" s="2"/>
      <c r="Q5288" s="2"/>
    </row>
    <row r="5289" spans="1:17" x14ac:dyDescent="0.25">
      <c r="A5289" t="s">
        <v>8564</v>
      </c>
      <c r="B5289" s="1">
        <v>43146</v>
      </c>
      <c r="C5289" s="1">
        <v>43152</v>
      </c>
      <c r="D5289" t="s">
        <v>21</v>
      </c>
      <c r="E5289" t="s">
        <v>347</v>
      </c>
      <c r="F5289">
        <v>0</v>
      </c>
      <c r="G5289">
        <v>400000000</v>
      </c>
      <c r="H5289">
        <v>0</v>
      </c>
      <c r="I5289">
        <v>0</v>
      </c>
      <c r="J5289">
        <v>0</v>
      </c>
      <c r="K5289">
        <v>2.5999999999999999E-2</v>
      </c>
      <c r="L5289" t="s">
        <v>23</v>
      </c>
      <c r="M5289" s="2">
        <v>10400000</v>
      </c>
      <c r="N5289" s="2" t="str">
        <f>VLOOKUP(Tabla1[[#This Row],[nemo]],'Nemos y clasificaciones'!$A$2:$B$5000,2,FALSE)</f>
        <v>CFI</v>
      </c>
      <c r="O5289" s="2" t="str">
        <f>VLOOKUP(Tabla1[[#This Row],[nemo]],'Nemos y clasificaciones'!$A$1:$C$3000,3,FALSE)</f>
        <v>CFI</v>
      </c>
      <c r="P5289" s="2"/>
      <c r="Q5289" s="2"/>
    </row>
    <row r="5290" spans="1:17" x14ac:dyDescent="0.25">
      <c r="A5290" t="s">
        <v>9017</v>
      </c>
      <c r="B5290" s="1">
        <v>43005</v>
      </c>
      <c r="C5290" s="1">
        <v>43011</v>
      </c>
      <c r="D5290" t="s">
        <v>21</v>
      </c>
      <c r="E5290" t="s">
        <v>347</v>
      </c>
      <c r="F5290">
        <v>0</v>
      </c>
      <c r="G5290">
        <v>400000000</v>
      </c>
      <c r="H5290">
        <v>0</v>
      </c>
      <c r="I5290">
        <v>0</v>
      </c>
      <c r="J5290">
        <v>0</v>
      </c>
      <c r="K5290">
        <v>2.5000000000000001E-2</v>
      </c>
      <c r="L5290" t="s">
        <v>23</v>
      </c>
      <c r="M5290" s="2">
        <v>10000000</v>
      </c>
      <c r="N5290" s="2" t="str">
        <f>VLOOKUP(Tabla1[[#This Row],[nemo]],'Nemos y clasificaciones'!$A$2:$B$5000,2,FALSE)</f>
        <v>CFI</v>
      </c>
      <c r="O5290" s="2" t="str">
        <f>VLOOKUP(Tabla1[[#This Row],[nemo]],'Nemos y clasificaciones'!$A$1:$C$3000,3,FALSE)</f>
        <v>CFI</v>
      </c>
      <c r="P5290" s="2"/>
      <c r="Q5290" s="2"/>
    </row>
    <row r="5291" spans="1:17" x14ac:dyDescent="0.25">
      <c r="A5291" t="s">
        <v>8726</v>
      </c>
      <c r="B5291" s="1">
        <v>43089</v>
      </c>
      <c r="C5291" s="1">
        <v>43096</v>
      </c>
      <c r="D5291" t="s">
        <v>21</v>
      </c>
      <c r="E5291" t="s">
        <v>347</v>
      </c>
      <c r="F5291">
        <v>0</v>
      </c>
      <c r="G5291">
        <v>400000000</v>
      </c>
      <c r="H5291">
        <v>0</v>
      </c>
      <c r="I5291">
        <v>0</v>
      </c>
      <c r="J5291">
        <v>0</v>
      </c>
      <c r="K5291">
        <v>2.1000000000000001E-2</v>
      </c>
      <c r="L5291" t="s">
        <v>23</v>
      </c>
      <c r="M5291" s="2">
        <v>8400000</v>
      </c>
      <c r="N5291" s="2" t="str">
        <f>VLOOKUP(Tabla1[[#This Row],[nemo]],'Nemos y clasificaciones'!$A$2:$B$5000,2,FALSE)</f>
        <v>CFI</v>
      </c>
      <c r="O5291" s="2" t="str">
        <f>VLOOKUP(Tabla1[[#This Row],[nemo]],'Nemos y clasificaciones'!$A$1:$C$3000,3,FALSE)</f>
        <v>CFI</v>
      </c>
      <c r="P5291" s="2"/>
      <c r="Q5291" s="2"/>
    </row>
    <row r="5292" spans="1:17" x14ac:dyDescent="0.25">
      <c r="A5292" t="s">
        <v>7521</v>
      </c>
      <c r="B5292" s="1">
        <v>43348</v>
      </c>
      <c r="C5292" s="1">
        <v>43354</v>
      </c>
      <c r="D5292" t="s">
        <v>21</v>
      </c>
      <c r="E5292" t="s">
        <v>347</v>
      </c>
      <c r="F5292">
        <v>0</v>
      </c>
      <c r="G5292">
        <v>400000000</v>
      </c>
      <c r="H5292">
        <v>0</v>
      </c>
      <c r="I5292">
        <v>0</v>
      </c>
      <c r="J5292">
        <v>0</v>
      </c>
      <c r="K5292">
        <v>0.02</v>
      </c>
      <c r="L5292" t="s">
        <v>23</v>
      </c>
      <c r="M5292" s="2">
        <v>8000000</v>
      </c>
      <c r="N5292" s="2" t="str">
        <f>VLOOKUP(Tabla1[[#This Row],[nemo]],'Nemos y clasificaciones'!$A$2:$B$5000,2,FALSE)</f>
        <v>CFI</v>
      </c>
      <c r="O5292" s="2" t="str">
        <f>VLOOKUP(Tabla1[[#This Row],[nemo]],'Nemos y clasificaciones'!$A$1:$C$3000,3,FALSE)</f>
        <v>CFI</v>
      </c>
      <c r="P5292" s="2"/>
      <c r="Q5292" s="2"/>
    </row>
    <row r="5293" spans="1:17" x14ac:dyDescent="0.25">
      <c r="A5293" t="s">
        <v>7610</v>
      </c>
      <c r="B5293" s="1">
        <v>43313</v>
      </c>
      <c r="C5293" s="1">
        <v>43319</v>
      </c>
      <c r="D5293" t="s">
        <v>21</v>
      </c>
      <c r="E5293" t="s">
        <v>347</v>
      </c>
      <c r="F5293">
        <v>0</v>
      </c>
      <c r="G5293">
        <v>400000000</v>
      </c>
      <c r="H5293">
        <v>0</v>
      </c>
      <c r="I5293">
        <v>0</v>
      </c>
      <c r="J5293">
        <v>0</v>
      </c>
      <c r="K5293">
        <v>1.7999999999999999E-2</v>
      </c>
      <c r="L5293" t="s">
        <v>23</v>
      </c>
      <c r="M5293" s="2">
        <v>7200000</v>
      </c>
      <c r="N5293" s="2" t="str">
        <f>VLOOKUP(Tabla1[[#This Row],[nemo]],'Nemos y clasificaciones'!$A$2:$B$5000,2,FALSE)</f>
        <v>CFI</v>
      </c>
      <c r="O5293" s="2" t="str">
        <f>VLOOKUP(Tabla1[[#This Row],[nemo]],'Nemos y clasificaciones'!$A$1:$C$3000,3,FALSE)</f>
        <v>CFI</v>
      </c>
      <c r="P5293" s="2"/>
      <c r="Q5293" s="2"/>
    </row>
    <row r="5294" spans="1:17" x14ac:dyDescent="0.25">
      <c r="A5294" t="s">
        <v>8512</v>
      </c>
      <c r="B5294" s="1">
        <v>43181</v>
      </c>
      <c r="C5294" s="1">
        <v>43187</v>
      </c>
      <c r="D5294" t="s">
        <v>21</v>
      </c>
      <c r="E5294" t="s">
        <v>347</v>
      </c>
      <c r="F5294">
        <v>0</v>
      </c>
      <c r="G5294">
        <v>400000000</v>
      </c>
      <c r="H5294">
        <v>0</v>
      </c>
      <c r="I5294">
        <v>0</v>
      </c>
      <c r="J5294">
        <v>0</v>
      </c>
      <c r="K5294">
        <v>1.6E-2</v>
      </c>
      <c r="L5294" t="s">
        <v>23</v>
      </c>
      <c r="M5294" s="2">
        <v>6400000</v>
      </c>
      <c r="N5294" s="2" t="str">
        <f>VLOOKUP(Tabla1[[#This Row],[nemo]],'Nemos y clasificaciones'!$A$2:$B$5000,2,FALSE)</f>
        <v>CFI</v>
      </c>
      <c r="O5294" s="2" t="str">
        <f>VLOOKUP(Tabla1[[#This Row],[nemo]],'Nemos y clasificaciones'!$A$1:$C$3000,3,FALSE)</f>
        <v>CFI</v>
      </c>
      <c r="P5294" s="2"/>
      <c r="Q5294" s="2"/>
    </row>
    <row r="5295" spans="1:17" x14ac:dyDescent="0.25">
      <c r="A5295" t="s">
        <v>6857</v>
      </c>
      <c r="B5295" s="1">
        <v>43524</v>
      </c>
      <c r="C5295" s="1">
        <v>43530</v>
      </c>
      <c r="D5295" t="s">
        <v>21</v>
      </c>
      <c r="E5295" t="s">
        <v>347</v>
      </c>
      <c r="F5295">
        <v>0</v>
      </c>
      <c r="G5295">
        <v>400000000</v>
      </c>
      <c r="H5295">
        <v>0</v>
      </c>
      <c r="I5295">
        <v>0</v>
      </c>
      <c r="J5295">
        <v>0</v>
      </c>
      <c r="K5295">
        <v>1.0999999999999999E-2</v>
      </c>
      <c r="L5295" t="s">
        <v>23</v>
      </c>
      <c r="M5295" s="2">
        <v>4400000</v>
      </c>
      <c r="N5295" s="2" t="str">
        <f>VLOOKUP(Tabla1[[#This Row],[nemo]],'Nemos y clasificaciones'!$A$2:$B$5000,2,FALSE)</f>
        <v>CFI</v>
      </c>
      <c r="O5295" s="2" t="str">
        <f>VLOOKUP(Tabla1[[#This Row],[nemo]],'Nemos y clasificaciones'!$A$1:$C$3000,3,FALSE)</f>
        <v>CFI</v>
      </c>
      <c r="P5295" s="2"/>
      <c r="Q5295" s="2"/>
    </row>
    <row r="5296" spans="1:17" x14ac:dyDescent="0.25">
      <c r="A5296" t="s">
        <v>2317</v>
      </c>
      <c r="B5296" s="1">
        <v>44284</v>
      </c>
      <c r="C5296" s="1">
        <v>44292</v>
      </c>
      <c r="D5296" t="s">
        <v>21</v>
      </c>
      <c r="E5296" t="s">
        <v>347</v>
      </c>
      <c r="F5296">
        <v>0</v>
      </c>
      <c r="G5296">
        <v>400000000</v>
      </c>
      <c r="H5296">
        <v>0</v>
      </c>
      <c r="I5296">
        <v>0</v>
      </c>
      <c r="J5296">
        <v>0</v>
      </c>
      <c r="K5296">
        <v>8.9999999999999993E-3</v>
      </c>
      <c r="L5296" t="s">
        <v>23</v>
      </c>
      <c r="M5296" s="2">
        <v>3600000</v>
      </c>
      <c r="N5296" s="2" t="str">
        <f>VLOOKUP(Tabla1[[#This Row],[nemo]],'Nemos y clasificaciones'!$A$2:$B$5000,2,FALSE)</f>
        <v>CFI</v>
      </c>
      <c r="O5296" s="2" t="str">
        <f>VLOOKUP(Tabla1[[#This Row],[nemo]],'Nemos y clasificaciones'!$A$1:$C$3000,3,FALSE)</f>
        <v>CFI</v>
      </c>
      <c r="P5296" s="2"/>
      <c r="Q5296" s="2"/>
    </row>
    <row r="5297" spans="1:17" x14ac:dyDescent="0.25">
      <c r="A5297" t="s">
        <v>2658</v>
      </c>
      <c r="B5297" s="1">
        <v>44217</v>
      </c>
      <c r="C5297" s="1">
        <v>44223</v>
      </c>
      <c r="D5297" t="s">
        <v>21</v>
      </c>
      <c r="E5297" t="s">
        <v>347</v>
      </c>
      <c r="F5297">
        <v>0</v>
      </c>
      <c r="G5297">
        <v>400000000</v>
      </c>
      <c r="H5297">
        <v>0</v>
      </c>
      <c r="I5297">
        <v>0</v>
      </c>
      <c r="J5297">
        <v>0</v>
      </c>
      <c r="K5297">
        <v>8.0000000000000002E-3</v>
      </c>
      <c r="L5297" t="s">
        <v>23</v>
      </c>
      <c r="M5297" s="2">
        <v>3200000</v>
      </c>
      <c r="N5297" s="2" t="str">
        <f>VLOOKUP(Tabla1[[#This Row],[nemo]],'Nemos y clasificaciones'!$A$2:$B$5000,2,FALSE)</f>
        <v>CFI</v>
      </c>
      <c r="O5297" s="2" t="str">
        <f>VLOOKUP(Tabla1[[#This Row],[nemo]],'Nemos y clasificaciones'!$A$1:$C$3000,3,FALSE)</f>
        <v>CFI</v>
      </c>
      <c r="P5297" s="2"/>
      <c r="Q5297" s="2"/>
    </row>
    <row r="5298" spans="1:17" x14ac:dyDescent="0.25">
      <c r="A5298" t="s">
        <v>8175</v>
      </c>
      <c r="B5298" s="1">
        <v>43231</v>
      </c>
      <c r="C5298" s="1">
        <v>43237</v>
      </c>
      <c r="D5298" t="s">
        <v>21</v>
      </c>
      <c r="E5298" t="s">
        <v>347</v>
      </c>
      <c r="F5298">
        <v>0</v>
      </c>
      <c r="G5298">
        <v>400000000</v>
      </c>
      <c r="H5298">
        <v>0</v>
      </c>
      <c r="I5298">
        <v>0</v>
      </c>
      <c r="J5298">
        <v>0</v>
      </c>
      <c r="K5298">
        <v>8.0000000000000002E-3</v>
      </c>
      <c r="L5298" t="s">
        <v>23</v>
      </c>
      <c r="M5298" s="2">
        <v>3200000</v>
      </c>
      <c r="N5298" s="2" t="str">
        <f>VLOOKUP(Tabla1[[#This Row],[nemo]],'Nemos y clasificaciones'!$A$2:$B$5000,2,FALSE)</f>
        <v>CFI</v>
      </c>
      <c r="O5298" s="2" t="str">
        <f>VLOOKUP(Tabla1[[#This Row],[nemo]],'Nemos y clasificaciones'!$A$1:$C$3000,3,FALSE)</f>
        <v>CFI</v>
      </c>
      <c r="P5298" s="2"/>
      <c r="Q5298" s="2"/>
    </row>
    <row r="5299" spans="1:17" x14ac:dyDescent="0.25">
      <c r="A5299" t="s">
        <v>9409</v>
      </c>
      <c r="B5299" s="1">
        <v>42881</v>
      </c>
      <c r="C5299" s="1">
        <v>42887</v>
      </c>
      <c r="D5299" t="s">
        <v>21</v>
      </c>
      <c r="E5299" t="s">
        <v>347</v>
      </c>
      <c r="F5299">
        <v>0</v>
      </c>
      <c r="G5299">
        <v>400000000</v>
      </c>
      <c r="H5299">
        <v>0</v>
      </c>
      <c r="I5299">
        <v>0</v>
      </c>
      <c r="J5299">
        <v>0</v>
      </c>
      <c r="K5299">
        <v>8.0000000000000002E-3</v>
      </c>
      <c r="L5299" t="s">
        <v>23</v>
      </c>
      <c r="M5299" s="2">
        <v>3200000</v>
      </c>
      <c r="N5299" s="2" t="str">
        <f>VLOOKUP(Tabla1[[#This Row],[nemo]],'Nemos y clasificaciones'!$A$2:$B$5000,2,FALSE)</f>
        <v>CFI</v>
      </c>
      <c r="O5299" s="2" t="str">
        <f>VLOOKUP(Tabla1[[#This Row],[nemo]],'Nemos y clasificaciones'!$A$1:$C$3000,3,FALSE)</f>
        <v>CFI</v>
      </c>
      <c r="P5299" s="2"/>
      <c r="Q5299" s="2"/>
    </row>
    <row r="5300" spans="1:17" x14ac:dyDescent="0.25">
      <c r="A5300" t="s">
        <v>5151</v>
      </c>
      <c r="B5300" s="1">
        <v>43816</v>
      </c>
      <c r="C5300" s="1">
        <v>43822</v>
      </c>
      <c r="D5300" t="s">
        <v>21</v>
      </c>
      <c r="E5300" t="s">
        <v>347</v>
      </c>
      <c r="F5300">
        <v>0</v>
      </c>
      <c r="G5300">
        <v>400000000</v>
      </c>
      <c r="H5300">
        <v>0</v>
      </c>
      <c r="I5300">
        <v>0</v>
      </c>
      <c r="J5300">
        <v>0</v>
      </c>
      <c r="K5300">
        <v>7.0000000000000001E-3</v>
      </c>
      <c r="L5300" t="s">
        <v>23</v>
      </c>
      <c r="M5300" s="2">
        <v>2800000</v>
      </c>
      <c r="N5300" s="2" t="str">
        <f>VLOOKUP(Tabla1[[#This Row],[nemo]],'Nemos y clasificaciones'!$A$2:$B$5000,2,FALSE)</f>
        <v>CFI</v>
      </c>
      <c r="O5300" s="2" t="str">
        <f>VLOOKUP(Tabla1[[#This Row],[nemo]],'Nemos y clasificaciones'!$A$1:$C$3000,3,FALSE)</f>
        <v>CFI</v>
      </c>
      <c r="P5300" s="2"/>
      <c r="Q5300" s="2"/>
    </row>
    <row r="5301" spans="1:17" x14ac:dyDescent="0.25">
      <c r="A5301" t="s">
        <v>5513</v>
      </c>
      <c r="B5301" s="1">
        <v>43743</v>
      </c>
      <c r="C5301" s="1">
        <v>43749</v>
      </c>
      <c r="D5301" t="s">
        <v>21</v>
      </c>
      <c r="E5301" t="s">
        <v>347</v>
      </c>
      <c r="F5301">
        <v>0</v>
      </c>
      <c r="G5301">
        <v>400000000</v>
      </c>
      <c r="H5301">
        <v>0</v>
      </c>
      <c r="I5301">
        <v>0</v>
      </c>
      <c r="J5301">
        <v>0</v>
      </c>
      <c r="K5301">
        <v>6.0000000000000001E-3</v>
      </c>
      <c r="L5301" t="s">
        <v>23</v>
      </c>
      <c r="M5301" s="2">
        <v>2400000</v>
      </c>
      <c r="N5301" s="2" t="str">
        <f>VLOOKUP(Tabla1[[#This Row],[nemo]],'Nemos y clasificaciones'!$A$2:$B$5000,2,FALSE)</f>
        <v>CFI</v>
      </c>
      <c r="O5301" s="2" t="str">
        <f>VLOOKUP(Tabla1[[#This Row],[nemo]],'Nemos y clasificaciones'!$A$1:$C$3000,3,FALSE)</f>
        <v>CFI</v>
      </c>
      <c r="P5301" s="2"/>
      <c r="Q5301" s="2"/>
    </row>
    <row r="5302" spans="1:17" x14ac:dyDescent="0.25">
      <c r="A5302" t="s">
        <v>5795</v>
      </c>
      <c r="B5302" s="1">
        <v>43678</v>
      </c>
      <c r="C5302" s="1">
        <v>43684</v>
      </c>
      <c r="D5302" t="s">
        <v>21</v>
      </c>
      <c r="E5302" t="s">
        <v>347</v>
      </c>
      <c r="F5302">
        <v>0</v>
      </c>
      <c r="G5302">
        <v>400000000</v>
      </c>
      <c r="H5302">
        <v>0</v>
      </c>
      <c r="I5302">
        <v>0</v>
      </c>
      <c r="J5302">
        <v>0</v>
      </c>
      <c r="K5302">
        <v>6.0000000000000001E-3</v>
      </c>
      <c r="L5302" t="s">
        <v>23</v>
      </c>
      <c r="M5302" s="2">
        <v>2400000</v>
      </c>
      <c r="N5302" s="2" t="str">
        <f>VLOOKUP(Tabla1[[#This Row],[nemo]],'Nemos y clasificaciones'!$A$2:$B$5000,2,FALSE)</f>
        <v>CFI</v>
      </c>
      <c r="O5302" s="2" t="str">
        <f>VLOOKUP(Tabla1[[#This Row],[nemo]],'Nemos y clasificaciones'!$A$1:$C$3000,3,FALSE)</f>
        <v>CFI</v>
      </c>
      <c r="P5302" s="2"/>
      <c r="Q5302" s="2"/>
    </row>
    <row r="5303" spans="1:17" x14ac:dyDescent="0.25">
      <c r="A5303" t="s">
        <v>346</v>
      </c>
      <c r="B5303" s="1">
        <v>44440</v>
      </c>
      <c r="C5303" s="1">
        <v>44446</v>
      </c>
      <c r="D5303" t="s">
        <v>21</v>
      </c>
      <c r="E5303" t="s">
        <v>347</v>
      </c>
      <c r="F5303">
        <v>0</v>
      </c>
      <c r="G5303">
        <v>400000000</v>
      </c>
      <c r="H5303">
        <v>0</v>
      </c>
      <c r="I5303">
        <v>0</v>
      </c>
      <c r="J5303">
        <v>0</v>
      </c>
      <c r="K5303">
        <v>4.0000000000000001E-3</v>
      </c>
      <c r="L5303" t="s">
        <v>23</v>
      </c>
      <c r="M5303" s="2">
        <v>1600000</v>
      </c>
      <c r="N5303" s="2" t="str">
        <f>VLOOKUP(Tabla1[[#This Row],[nemo]],'Nemos y clasificaciones'!$A$2:$B$5000,2,FALSE)</f>
        <v>CFI</v>
      </c>
      <c r="O5303" s="2" t="str">
        <f>VLOOKUP(Tabla1[[#This Row],[nemo]],'Nemos y clasificaciones'!$A$1:$C$3000,3,FALSE)</f>
        <v>CFI</v>
      </c>
      <c r="P5303" s="2"/>
      <c r="Q5303" s="2"/>
    </row>
    <row r="5304" spans="1:17" x14ac:dyDescent="0.25">
      <c r="A5304" t="s">
        <v>1047</v>
      </c>
      <c r="B5304" s="1">
        <v>44369</v>
      </c>
      <c r="C5304" s="1">
        <v>44376</v>
      </c>
      <c r="D5304" t="s">
        <v>21</v>
      </c>
      <c r="E5304" t="s">
        <v>347</v>
      </c>
      <c r="F5304">
        <v>0</v>
      </c>
      <c r="G5304">
        <v>400000000</v>
      </c>
      <c r="H5304">
        <v>0</v>
      </c>
      <c r="I5304">
        <v>0</v>
      </c>
      <c r="J5304">
        <v>0</v>
      </c>
      <c r="K5304">
        <v>3.0000000000000001E-3</v>
      </c>
      <c r="L5304" t="s">
        <v>23</v>
      </c>
      <c r="M5304" s="2">
        <v>1200000</v>
      </c>
      <c r="N5304" s="2" t="str">
        <f>VLOOKUP(Tabla1[[#This Row],[nemo]],'Nemos y clasificaciones'!$A$2:$B$5000,2,FALSE)</f>
        <v>CFI</v>
      </c>
      <c r="O5304" s="2" t="str">
        <f>VLOOKUP(Tabla1[[#This Row],[nemo]],'Nemos y clasificaciones'!$A$1:$C$3000,3,FALSE)</f>
        <v>CFI</v>
      </c>
      <c r="P5304" s="2"/>
      <c r="Q5304" s="2"/>
    </row>
    <row r="5305" spans="1:17" x14ac:dyDescent="0.25">
      <c r="A5305" t="s">
        <v>1800</v>
      </c>
      <c r="B5305" s="1">
        <v>44329</v>
      </c>
      <c r="C5305" s="1">
        <v>44336</v>
      </c>
      <c r="D5305" t="s">
        <v>21</v>
      </c>
      <c r="E5305" t="s">
        <v>347</v>
      </c>
      <c r="F5305">
        <v>0</v>
      </c>
      <c r="G5305">
        <v>400000000</v>
      </c>
      <c r="H5305">
        <v>0</v>
      </c>
      <c r="I5305">
        <v>0</v>
      </c>
      <c r="J5305">
        <v>0</v>
      </c>
      <c r="K5305">
        <v>3.0000000000000001E-3</v>
      </c>
      <c r="L5305" t="s">
        <v>23</v>
      </c>
      <c r="M5305" s="2">
        <v>1200000</v>
      </c>
      <c r="N5305" s="2" t="str">
        <f>VLOOKUP(Tabla1[[#This Row],[nemo]],'Nemos y clasificaciones'!$A$2:$B$5000,2,FALSE)</f>
        <v>CFI</v>
      </c>
      <c r="O5305" s="2" t="str">
        <f>VLOOKUP(Tabla1[[#This Row],[nemo]],'Nemos y clasificaciones'!$A$1:$C$3000,3,FALSE)</f>
        <v>CFI</v>
      </c>
      <c r="P5305" s="2"/>
      <c r="Q5305" s="2"/>
    </row>
    <row r="5306" spans="1:17" x14ac:dyDescent="0.25">
      <c r="A5306" t="s">
        <v>7222</v>
      </c>
      <c r="B5306" s="1">
        <v>43440</v>
      </c>
      <c r="C5306" s="1">
        <v>43447</v>
      </c>
      <c r="D5306" t="s">
        <v>21</v>
      </c>
      <c r="E5306" t="s">
        <v>347</v>
      </c>
      <c r="F5306">
        <v>0</v>
      </c>
      <c r="G5306">
        <v>400000000</v>
      </c>
      <c r="H5306">
        <v>0</v>
      </c>
      <c r="I5306">
        <v>0</v>
      </c>
      <c r="J5306">
        <v>0</v>
      </c>
      <c r="K5306">
        <v>3.0000000000000001E-3</v>
      </c>
      <c r="L5306" t="s">
        <v>23</v>
      </c>
      <c r="M5306" s="2">
        <v>1200000</v>
      </c>
      <c r="N5306" s="2" t="str">
        <f>VLOOKUP(Tabla1[[#This Row],[nemo]],'Nemos y clasificaciones'!$A$2:$B$5000,2,FALSE)</f>
        <v>CFI</v>
      </c>
      <c r="O5306" s="2" t="str">
        <f>VLOOKUP(Tabla1[[#This Row],[nemo]],'Nemos y clasificaciones'!$A$1:$C$3000,3,FALSE)</f>
        <v>CFI</v>
      </c>
      <c r="P5306" s="2"/>
      <c r="Q5306" s="2"/>
    </row>
    <row r="5307" spans="1:17" x14ac:dyDescent="0.25">
      <c r="A5307" t="s">
        <v>11503</v>
      </c>
      <c r="B5307" s="1">
        <v>42158</v>
      </c>
      <c r="C5307" s="1">
        <v>42164</v>
      </c>
      <c r="D5307" t="s">
        <v>14</v>
      </c>
      <c r="E5307" t="s">
        <v>11504</v>
      </c>
      <c r="F5307">
        <v>0</v>
      </c>
      <c r="G5307">
        <v>585020</v>
      </c>
      <c r="H5307">
        <v>0</v>
      </c>
      <c r="I5307">
        <v>0</v>
      </c>
      <c r="J5307">
        <v>0</v>
      </c>
      <c r="K5307">
        <v>5041.2079999999996</v>
      </c>
      <c r="L5307" t="s">
        <v>19</v>
      </c>
      <c r="M5307" s="2">
        <v>2949207504.1599998</v>
      </c>
      <c r="N5307" s="2" t="str">
        <f>VLOOKUP(Tabla1[[#This Row],[nemo]],'Nemos y clasificaciones'!$A$2:$B$5000,2,FALSE)</f>
        <v>CFI</v>
      </c>
      <c r="O5307" s="2" t="str">
        <f>VLOOKUP(Tabla1[[#This Row],[nemo]],'Nemos y clasificaciones'!$A$1:$C$3000,3,FALSE)</f>
        <v>CFI</v>
      </c>
      <c r="P5307" s="2"/>
      <c r="Q5307" s="2"/>
    </row>
    <row r="5308" spans="1:17" x14ac:dyDescent="0.25">
      <c r="A5308" t="s">
        <v>11505</v>
      </c>
      <c r="B5308" s="1">
        <v>42158</v>
      </c>
      <c r="C5308" s="1">
        <v>42164</v>
      </c>
      <c r="D5308" t="s">
        <v>14</v>
      </c>
      <c r="E5308" t="s">
        <v>11504</v>
      </c>
      <c r="F5308">
        <v>0</v>
      </c>
      <c r="G5308">
        <v>585020</v>
      </c>
      <c r="H5308">
        <v>0</v>
      </c>
      <c r="I5308">
        <v>0</v>
      </c>
      <c r="J5308">
        <v>0</v>
      </c>
      <c r="K5308">
        <v>1355.5060000000001</v>
      </c>
      <c r="L5308" t="s">
        <v>19</v>
      </c>
      <c r="M5308" s="2">
        <v>792998120.12</v>
      </c>
      <c r="N5308" s="2" t="str">
        <f>VLOOKUP(Tabla1[[#This Row],[nemo]],'Nemos y clasificaciones'!$A$2:$B$5000,2,FALSE)</f>
        <v>CFI</v>
      </c>
      <c r="O5308" s="2" t="str">
        <f>VLOOKUP(Tabla1[[#This Row],[nemo]],'Nemos y clasificaciones'!$A$1:$C$3000,3,FALSE)</f>
        <v>CFI</v>
      </c>
      <c r="P5308" s="2"/>
      <c r="Q5308" s="2"/>
    </row>
    <row r="5309" spans="1:17" x14ac:dyDescent="0.25">
      <c r="A5309" t="s">
        <v>7403</v>
      </c>
      <c r="B5309" s="1">
        <v>43377</v>
      </c>
      <c r="C5309" s="1">
        <v>43383</v>
      </c>
      <c r="D5309" t="s">
        <v>14</v>
      </c>
      <c r="E5309" t="s">
        <v>3714</v>
      </c>
      <c r="F5309">
        <v>0</v>
      </c>
      <c r="G5309">
        <v>304062</v>
      </c>
      <c r="H5309">
        <v>0</v>
      </c>
      <c r="I5309">
        <v>0</v>
      </c>
      <c r="J5309">
        <v>0</v>
      </c>
      <c r="K5309">
        <v>5463.1760000000004</v>
      </c>
      <c r="L5309" t="s">
        <v>19</v>
      </c>
      <c r="M5309" s="2">
        <v>1661144220.9119999</v>
      </c>
      <c r="N5309" s="2" t="str">
        <f>VLOOKUP(Tabla1[[#This Row],[nemo]],'Nemos y clasificaciones'!$A$2:$B$5000,2,FALSE)</f>
        <v>CFI</v>
      </c>
      <c r="O5309" s="2" t="str">
        <f>VLOOKUP(Tabla1[[#This Row],[nemo]],'Nemos y clasificaciones'!$A$1:$C$3000,3,FALSE)</f>
        <v>CFI</v>
      </c>
      <c r="P5309" s="2"/>
      <c r="Q5309" s="2"/>
    </row>
    <row r="5310" spans="1:17" x14ac:dyDescent="0.25">
      <c r="A5310" t="s">
        <v>5678</v>
      </c>
      <c r="B5310" s="1">
        <v>43712</v>
      </c>
      <c r="C5310" s="1">
        <v>43718</v>
      </c>
      <c r="D5310" t="s">
        <v>14</v>
      </c>
      <c r="E5310" t="s">
        <v>3714</v>
      </c>
      <c r="F5310">
        <v>0</v>
      </c>
      <c r="G5310">
        <v>304062</v>
      </c>
      <c r="H5310">
        <v>0</v>
      </c>
      <c r="I5310">
        <v>0</v>
      </c>
      <c r="J5310">
        <v>0</v>
      </c>
      <c r="K5310">
        <v>1398.7660000000001</v>
      </c>
      <c r="L5310" t="s">
        <v>19</v>
      </c>
      <c r="M5310" s="2">
        <v>425311587.49199998</v>
      </c>
      <c r="N5310" s="2" t="str">
        <f>VLOOKUP(Tabla1[[#This Row],[nemo]],'Nemos y clasificaciones'!$A$2:$B$5000,2,FALSE)</f>
        <v>CFI</v>
      </c>
      <c r="O5310" s="2" t="str">
        <f>VLOOKUP(Tabla1[[#This Row],[nemo]],'Nemos y clasificaciones'!$A$1:$C$3000,3,FALSE)</f>
        <v>CFI</v>
      </c>
      <c r="P5310" s="2"/>
      <c r="Q5310" s="2"/>
    </row>
    <row r="5311" spans="1:17" x14ac:dyDescent="0.25">
      <c r="A5311" t="s">
        <v>5142</v>
      </c>
      <c r="B5311" s="1">
        <v>43816</v>
      </c>
      <c r="C5311" s="1">
        <v>43822</v>
      </c>
      <c r="D5311" t="s">
        <v>14</v>
      </c>
      <c r="E5311" t="s">
        <v>3714</v>
      </c>
      <c r="F5311">
        <v>0</v>
      </c>
      <c r="G5311">
        <v>304062</v>
      </c>
      <c r="H5311">
        <v>0</v>
      </c>
      <c r="I5311">
        <v>0</v>
      </c>
      <c r="J5311">
        <v>0</v>
      </c>
      <c r="K5311">
        <v>953.62099999999998</v>
      </c>
      <c r="L5311" t="s">
        <v>19</v>
      </c>
      <c r="M5311" s="2">
        <v>289959908.50199997</v>
      </c>
      <c r="N5311" s="2" t="str">
        <f>VLOOKUP(Tabla1[[#This Row],[nemo]],'Nemos y clasificaciones'!$A$2:$B$5000,2,FALSE)</f>
        <v>CFI</v>
      </c>
      <c r="O5311" s="2" t="str">
        <f>VLOOKUP(Tabla1[[#This Row],[nemo]],'Nemos y clasificaciones'!$A$1:$C$3000,3,FALSE)</f>
        <v>CFI</v>
      </c>
      <c r="P5311" s="2"/>
      <c r="Q5311" s="2"/>
    </row>
    <row r="5312" spans="1:17" x14ac:dyDescent="0.25">
      <c r="A5312" t="s">
        <v>4994</v>
      </c>
      <c r="B5312" s="1">
        <v>43844</v>
      </c>
      <c r="C5312" s="1">
        <v>43850</v>
      </c>
      <c r="D5312" t="s">
        <v>14</v>
      </c>
      <c r="E5312" t="s">
        <v>3714</v>
      </c>
      <c r="F5312">
        <v>0</v>
      </c>
      <c r="G5312">
        <v>304062</v>
      </c>
      <c r="H5312">
        <v>0</v>
      </c>
      <c r="I5312">
        <v>0</v>
      </c>
      <c r="J5312">
        <v>0</v>
      </c>
      <c r="K5312">
        <v>338.83800000000002</v>
      </c>
      <c r="L5312" t="s">
        <v>19</v>
      </c>
      <c r="M5312" s="2">
        <v>103027759.956</v>
      </c>
      <c r="N5312" s="2" t="str">
        <f>VLOOKUP(Tabla1[[#This Row],[nemo]],'Nemos y clasificaciones'!$A$2:$B$5000,2,FALSE)</f>
        <v>CFI</v>
      </c>
      <c r="O5312" s="2" t="str">
        <f>VLOOKUP(Tabla1[[#This Row],[nemo]],'Nemos y clasificaciones'!$A$1:$C$3000,3,FALSE)</f>
        <v>CFI</v>
      </c>
      <c r="P5312" s="2"/>
      <c r="Q5312" s="2"/>
    </row>
    <row r="5313" spans="1:17" x14ac:dyDescent="0.25">
      <c r="A5313" t="s">
        <v>3713</v>
      </c>
      <c r="B5313" s="1">
        <v>44005</v>
      </c>
      <c r="C5313" s="1">
        <v>44012</v>
      </c>
      <c r="D5313" t="s">
        <v>14</v>
      </c>
      <c r="E5313" t="s">
        <v>3714</v>
      </c>
      <c r="F5313">
        <v>0</v>
      </c>
      <c r="G5313">
        <v>304062</v>
      </c>
      <c r="H5313">
        <v>0</v>
      </c>
      <c r="I5313">
        <v>0</v>
      </c>
      <c r="J5313">
        <v>0</v>
      </c>
      <c r="K5313">
        <v>289.58</v>
      </c>
      <c r="L5313" t="s">
        <v>19</v>
      </c>
      <c r="M5313" s="2">
        <v>88050273.959999993</v>
      </c>
      <c r="N5313" s="2" t="str">
        <f>VLOOKUP(Tabla1[[#This Row],[nemo]],'Nemos y clasificaciones'!$A$2:$B$5000,2,FALSE)</f>
        <v>CFI</v>
      </c>
      <c r="O5313" s="2" t="str">
        <f>VLOOKUP(Tabla1[[#This Row],[nemo]],'Nemos y clasificaciones'!$A$1:$C$3000,3,FALSE)</f>
        <v>CFI</v>
      </c>
      <c r="P5313" s="2"/>
      <c r="Q5313" s="2"/>
    </row>
    <row r="5314" spans="1:17" x14ac:dyDescent="0.25">
      <c r="A5314" t="s">
        <v>5896</v>
      </c>
      <c r="B5314" s="1">
        <v>43644</v>
      </c>
      <c r="C5314" s="1">
        <v>43651</v>
      </c>
      <c r="D5314" t="s">
        <v>14</v>
      </c>
      <c r="E5314" t="s">
        <v>3714</v>
      </c>
      <c r="F5314">
        <v>0</v>
      </c>
      <c r="G5314">
        <v>304062</v>
      </c>
      <c r="H5314">
        <v>0</v>
      </c>
      <c r="I5314">
        <v>0</v>
      </c>
      <c r="J5314">
        <v>0</v>
      </c>
      <c r="K5314">
        <v>183.827</v>
      </c>
      <c r="L5314" t="s">
        <v>19</v>
      </c>
      <c r="M5314" s="2">
        <v>55894805.273999996</v>
      </c>
      <c r="N5314" s="2" t="str">
        <f>VLOOKUP(Tabla1[[#This Row],[nemo]],'Nemos y clasificaciones'!$A$2:$B$5000,2,FALSE)</f>
        <v>CFI</v>
      </c>
      <c r="O5314" s="2" t="str">
        <f>VLOOKUP(Tabla1[[#This Row],[nemo]],'Nemos y clasificaciones'!$A$1:$C$3000,3,FALSE)</f>
        <v>CFI</v>
      </c>
      <c r="P5314" s="2"/>
      <c r="Q5314" s="2"/>
    </row>
    <row r="5315" spans="1:17" x14ac:dyDescent="0.25">
      <c r="A5315" t="s">
        <v>6332</v>
      </c>
      <c r="B5315" s="1">
        <v>43596</v>
      </c>
      <c r="C5315" s="1">
        <v>43602</v>
      </c>
      <c r="D5315" t="s">
        <v>14</v>
      </c>
      <c r="E5315" t="s">
        <v>3714</v>
      </c>
      <c r="F5315">
        <v>0</v>
      </c>
      <c r="G5315">
        <v>304062</v>
      </c>
      <c r="H5315">
        <v>0</v>
      </c>
      <c r="I5315">
        <v>0</v>
      </c>
      <c r="J5315">
        <v>0</v>
      </c>
      <c r="K5315">
        <v>29.66</v>
      </c>
      <c r="L5315" t="s">
        <v>54</v>
      </c>
      <c r="M5315" s="2">
        <v>9018478.9199999999</v>
      </c>
      <c r="N5315" s="2" t="str">
        <f>VLOOKUP(Tabla1[[#This Row],[nemo]],'Nemos y clasificaciones'!$A$2:$B$5000,2,FALSE)</f>
        <v>CFI</v>
      </c>
      <c r="O5315" s="2" t="str">
        <f>VLOOKUP(Tabla1[[#This Row],[nemo]],'Nemos y clasificaciones'!$A$1:$C$3000,3,FALSE)</f>
        <v>CFI</v>
      </c>
      <c r="P5315" s="2"/>
      <c r="Q5315" s="2"/>
    </row>
    <row r="5316" spans="1:17" x14ac:dyDescent="0.25">
      <c r="A5316" t="s">
        <v>7634</v>
      </c>
      <c r="B5316" s="1">
        <v>43292</v>
      </c>
      <c r="C5316" s="1">
        <v>43299</v>
      </c>
      <c r="D5316" t="s">
        <v>14</v>
      </c>
      <c r="E5316" t="s">
        <v>7635</v>
      </c>
      <c r="F5316">
        <v>0</v>
      </c>
      <c r="G5316">
        <v>74993</v>
      </c>
      <c r="H5316">
        <v>0</v>
      </c>
      <c r="I5316">
        <v>0</v>
      </c>
      <c r="J5316">
        <v>0</v>
      </c>
      <c r="K5316">
        <v>19035.698</v>
      </c>
      <c r="L5316" t="s">
        <v>19</v>
      </c>
      <c r="M5316" s="2">
        <v>1427544100.1140001</v>
      </c>
      <c r="N5316" s="2" t="str">
        <f>VLOOKUP(Tabla1[[#This Row],[nemo]],'Nemos y clasificaciones'!$A$2:$B$5000,2,FALSE)</f>
        <v>CFI</v>
      </c>
      <c r="O5316" s="2" t="str">
        <f>VLOOKUP(Tabla1[[#This Row],[nemo]],'Nemos y clasificaciones'!$A$1:$C$3000,3,FALSE)</f>
        <v>CFI</v>
      </c>
      <c r="P5316" s="2"/>
      <c r="Q5316" s="2"/>
    </row>
    <row r="5317" spans="1:17" x14ac:dyDescent="0.25">
      <c r="A5317" t="s">
        <v>7724</v>
      </c>
      <c r="B5317" s="1">
        <v>43274</v>
      </c>
      <c r="C5317" s="1">
        <v>43280</v>
      </c>
      <c r="D5317" t="s">
        <v>14</v>
      </c>
      <c r="E5317" t="s">
        <v>7635</v>
      </c>
      <c r="F5317">
        <v>0</v>
      </c>
      <c r="G5317">
        <v>74993</v>
      </c>
      <c r="H5317">
        <v>0</v>
      </c>
      <c r="I5317">
        <v>0</v>
      </c>
      <c r="J5317">
        <v>0</v>
      </c>
      <c r="K5317">
        <v>206.696</v>
      </c>
      <c r="L5317" t="s">
        <v>19</v>
      </c>
      <c r="M5317" s="2">
        <v>15500753.128</v>
      </c>
      <c r="N5317" s="2" t="str">
        <f>VLOOKUP(Tabla1[[#This Row],[nemo]],'Nemos y clasificaciones'!$A$2:$B$5000,2,FALSE)</f>
        <v>CFI</v>
      </c>
      <c r="O5317" s="2" t="str">
        <f>VLOOKUP(Tabla1[[#This Row],[nemo]],'Nemos y clasificaciones'!$A$1:$C$3000,3,FALSE)</f>
        <v>CFI</v>
      </c>
      <c r="P5317" s="2"/>
      <c r="Q5317" s="2"/>
    </row>
    <row r="5318" spans="1:17" x14ac:dyDescent="0.25">
      <c r="A5318" t="s">
        <v>11533</v>
      </c>
      <c r="B5318" s="1">
        <v>42147</v>
      </c>
      <c r="C5318" s="1">
        <v>42153</v>
      </c>
      <c r="D5318" t="s">
        <v>14</v>
      </c>
      <c r="E5318" t="s">
        <v>8058</v>
      </c>
      <c r="F5318">
        <v>0</v>
      </c>
      <c r="G5318">
        <v>127065864</v>
      </c>
      <c r="H5318">
        <v>0</v>
      </c>
      <c r="I5318">
        <v>0</v>
      </c>
      <c r="J5318">
        <v>0</v>
      </c>
      <c r="K5318">
        <v>149.53299999999999</v>
      </c>
      <c r="L5318" t="s">
        <v>19</v>
      </c>
      <c r="M5318" s="2">
        <v>19000539841.512001</v>
      </c>
      <c r="N5318" s="2" t="str">
        <f>VLOOKUP(Tabla1[[#This Row],[nemo]],'Nemos y clasificaciones'!$A$2:$B$5000,2,FALSE)</f>
        <v>CFI</v>
      </c>
      <c r="O5318" s="2" t="str">
        <f>VLOOKUP(Tabla1[[#This Row],[nemo]],'Nemos y clasificaciones'!$A$1:$C$3000,3,FALSE)</f>
        <v>CFI</v>
      </c>
      <c r="P5318" s="2"/>
      <c r="Q5318" s="2"/>
    </row>
    <row r="5319" spans="1:17" x14ac:dyDescent="0.25">
      <c r="A5319" t="s">
        <v>8057</v>
      </c>
      <c r="B5319" s="1">
        <v>43238</v>
      </c>
      <c r="C5319" s="1">
        <v>43245</v>
      </c>
      <c r="D5319" t="s">
        <v>14</v>
      </c>
      <c r="E5319" t="s">
        <v>8058</v>
      </c>
      <c r="F5319">
        <v>0</v>
      </c>
      <c r="G5319">
        <v>127065864</v>
      </c>
      <c r="H5319">
        <v>0</v>
      </c>
      <c r="I5319">
        <v>0</v>
      </c>
      <c r="J5319">
        <v>0</v>
      </c>
      <c r="K5319">
        <v>90</v>
      </c>
      <c r="L5319" t="s">
        <v>54</v>
      </c>
      <c r="M5319" s="2">
        <v>11435927760</v>
      </c>
      <c r="N5319" s="2" t="str">
        <f>VLOOKUP(Tabla1[[#This Row],[nemo]],'Nemos y clasificaciones'!$A$2:$B$5000,2,FALSE)</f>
        <v>CFI</v>
      </c>
      <c r="O5319" s="2" t="str">
        <f>VLOOKUP(Tabla1[[#This Row],[nemo]],'Nemos y clasificaciones'!$A$1:$C$3000,3,FALSE)</f>
        <v>CFI</v>
      </c>
      <c r="P5319" s="2"/>
      <c r="Q5319" s="2"/>
    </row>
    <row r="5320" spans="1:17" x14ac:dyDescent="0.25">
      <c r="A5320" t="s">
        <v>5629</v>
      </c>
      <c r="B5320" s="1">
        <v>42879</v>
      </c>
      <c r="C5320" s="1">
        <v>42885</v>
      </c>
      <c r="D5320" t="s">
        <v>14</v>
      </c>
      <c r="E5320" t="s">
        <v>8058</v>
      </c>
      <c r="F5320">
        <v>0</v>
      </c>
      <c r="G5320">
        <v>127065864</v>
      </c>
      <c r="H5320">
        <v>0</v>
      </c>
      <c r="I5320">
        <v>0</v>
      </c>
      <c r="J5320">
        <v>0</v>
      </c>
      <c r="K5320">
        <v>65</v>
      </c>
      <c r="L5320" t="s">
        <v>54</v>
      </c>
      <c r="M5320" s="2">
        <v>8259281160</v>
      </c>
      <c r="N5320" s="2" t="str">
        <f>VLOOKUP(Tabla1[[#This Row],[nemo]],'Nemos y clasificaciones'!$A$2:$B$5000,2,FALSE)</f>
        <v>CFI</v>
      </c>
      <c r="O5320" s="2" t="str">
        <f>VLOOKUP(Tabla1[[#This Row],[nemo]],'Nemos y clasificaciones'!$A$1:$C$3000,3,FALSE)</f>
        <v>CFI</v>
      </c>
      <c r="P5320" s="2"/>
      <c r="Q5320" s="2"/>
    </row>
    <row r="5321" spans="1:17" x14ac:dyDescent="0.25">
      <c r="A5321" t="s">
        <v>1006</v>
      </c>
      <c r="B5321" s="1">
        <v>44370</v>
      </c>
      <c r="C5321" s="1">
        <v>44377</v>
      </c>
      <c r="D5321" t="s">
        <v>21</v>
      </c>
      <c r="E5321" t="s">
        <v>509</v>
      </c>
      <c r="F5321">
        <v>0</v>
      </c>
      <c r="G5321">
        <v>10000000</v>
      </c>
      <c r="H5321">
        <v>0</v>
      </c>
      <c r="I5321">
        <v>0</v>
      </c>
      <c r="J5321">
        <v>0</v>
      </c>
      <c r="K5321">
        <v>0.749</v>
      </c>
      <c r="L5321" t="s">
        <v>23</v>
      </c>
      <c r="M5321" s="2">
        <v>7490000</v>
      </c>
      <c r="N5321" s="2" t="str">
        <f>VLOOKUP(Tabla1[[#This Row],[nemo]],'Nemos y clasificaciones'!$A$2:$B$5000,2,FALSE)</f>
        <v>CFI</v>
      </c>
      <c r="O5321" s="2" t="str">
        <f>VLOOKUP(Tabla1[[#This Row],[nemo]],'Nemos y clasificaciones'!$A$1:$C$3000,3,FALSE)</f>
        <v>CFI</v>
      </c>
      <c r="P5321" s="2"/>
      <c r="Q5321" s="2"/>
    </row>
    <row r="5322" spans="1:17" x14ac:dyDescent="0.25">
      <c r="A5322" t="s">
        <v>508</v>
      </c>
      <c r="B5322" s="1">
        <v>44420</v>
      </c>
      <c r="C5322" s="1">
        <v>44426</v>
      </c>
      <c r="D5322" t="s">
        <v>21</v>
      </c>
      <c r="E5322" t="s">
        <v>509</v>
      </c>
      <c r="F5322">
        <v>0</v>
      </c>
      <c r="G5322">
        <v>10000000</v>
      </c>
      <c r="H5322">
        <v>0</v>
      </c>
      <c r="I5322">
        <v>0</v>
      </c>
      <c r="J5322">
        <v>0</v>
      </c>
      <c r="K5322">
        <v>0.25</v>
      </c>
      <c r="L5322" t="s">
        <v>23</v>
      </c>
      <c r="M5322" s="2">
        <v>2500000</v>
      </c>
      <c r="N5322" s="2" t="str">
        <f>VLOOKUP(Tabla1[[#This Row],[nemo]],'Nemos y clasificaciones'!$A$2:$B$5000,2,FALSE)</f>
        <v>CFI</v>
      </c>
      <c r="O5322" s="2" t="str">
        <f>VLOOKUP(Tabla1[[#This Row],[nemo]],'Nemos y clasificaciones'!$A$1:$C$3000,3,FALSE)</f>
        <v>CFI</v>
      </c>
      <c r="P5322" s="2"/>
      <c r="Q5322" s="2"/>
    </row>
    <row r="5323" spans="1:17" x14ac:dyDescent="0.25">
      <c r="A5323" t="s">
        <v>1776</v>
      </c>
      <c r="B5323" s="1">
        <v>44329</v>
      </c>
      <c r="C5323" s="1">
        <v>44336</v>
      </c>
      <c r="D5323" t="s">
        <v>21</v>
      </c>
      <c r="E5323" t="s">
        <v>509</v>
      </c>
      <c r="F5323">
        <v>0</v>
      </c>
      <c r="G5323">
        <v>10000000</v>
      </c>
      <c r="H5323">
        <v>0</v>
      </c>
      <c r="I5323">
        <v>0</v>
      </c>
      <c r="J5323">
        <v>0</v>
      </c>
      <c r="K5323">
        <v>0.14000000000000001</v>
      </c>
      <c r="L5323" t="s">
        <v>23</v>
      </c>
      <c r="M5323" s="2">
        <v>1400000</v>
      </c>
      <c r="N5323" s="2" t="str">
        <f>VLOOKUP(Tabla1[[#This Row],[nemo]],'Nemos y clasificaciones'!$A$2:$B$5000,2,FALSE)</f>
        <v>CFI</v>
      </c>
      <c r="O5323" s="2" t="str">
        <f>VLOOKUP(Tabla1[[#This Row],[nemo]],'Nemos y clasificaciones'!$A$1:$C$3000,3,FALSE)</f>
        <v>CFI</v>
      </c>
      <c r="P5323" s="2"/>
      <c r="Q5323" s="2"/>
    </row>
    <row r="5324" spans="1:17" x14ac:dyDescent="0.25">
      <c r="A5324" t="s">
        <v>8959</v>
      </c>
      <c r="B5324" s="1">
        <v>43031</v>
      </c>
      <c r="C5324" s="1">
        <v>43038</v>
      </c>
      <c r="D5324" t="s">
        <v>21</v>
      </c>
      <c r="E5324" t="s">
        <v>99</v>
      </c>
      <c r="F5324">
        <v>0</v>
      </c>
      <c r="G5324">
        <v>1000000</v>
      </c>
      <c r="H5324">
        <v>0</v>
      </c>
      <c r="I5324">
        <v>0</v>
      </c>
      <c r="J5324">
        <v>0</v>
      </c>
      <c r="K5324">
        <v>0.24399999999999999</v>
      </c>
      <c r="L5324" t="s">
        <v>23</v>
      </c>
      <c r="M5324" s="2">
        <v>244000</v>
      </c>
      <c r="N5324" s="2" t="str">
        <f>VLOOKUP(Tabla1[[#This Row],[nemo]],'Nemos y clasificaciones'!$A$2:$B$5000,2,FALSE)</f>
        <v>CFI</v>
      </c>
      <c r="O5324" s="2" t="str">
        <f>VLOOKUP(Tabla1[[#This Row],[nemo]],'Nemos y clasificaciones'!$A$1:$C$3000,3,FALSE)</f>
        <v>CFI</v>
      </c>
      <c r="P5324" s="2"/>
      <c r="Q5324" s="2"/>
    </row>
    <row r="5325" spans="1:17" x14ac:dyDescent="0.25">
      <c r="A5325" t="s">
        <v>98</v>
      </c>
      <c r="B5325" s="1">
        <v>44453</v>
      </c>
      <c r="C5325" s="1">
        <v>44461</v>
      </c>
      <c r="D5325" t="s">
        <v>21</v>
      </c>
      <c r="E5325" t="s">
        <v>99</v>
      </c>
      <c r="F5325">
        <v>0</v>
      </c>
      <c r="G5325">
        <v>1000000</v>
      </c>
      <c r="H5325">
        <v>0</v>
      </c>
      <c r="I5325">
        <v>0</v>
      </c>
      <c r="J5325">
        <v>0</v>
      </c>
      <c r="K5325">
        <v>0.13200000000000001</v>
      </c>
      <c r="L5325" t="s">
        <v>23</v>
      </c>
      <c r="M5325" s="2">
        <v>132000</v>
      </c>
      <c r="N5325" s="2" t="str">
        <f>VLOOKUP(Tabla1[[#This Row],[nemo]],'Nemos y clasificaciones'!$A$2:$B$5000,2,FALSE)</f>
        <v>CFI</v>
      </c>
      <c r="O5325" s="2" t="str">
        <f>VLOOKUP(Tabla1[[#This Row],[nemo]],'Nemos y clasificaciones'!$A$1:$C$3000,3,FALSE)</f>
        <v>CFI</v>
      </c>
      <c r="P5325" s="2"/>
      <c r="Q5325" s="2"/>
    </row>
    <row r="5326" spans="1:17" x14ac:dyDescent="0.25">
      <c r="A5326" t="s">
        <v>2309</v>
      </c>
      <c r="B5326" s="1">
        <v>44284</v>
      </c>
      <c r="C5326" s="1">
        <v>44292</v>
      </c>
      <c r="D5326" t="s">
        <v>21</v>
      </c>
      <c r="E5326" t="s">
        <v>99</v>
      </c>
      <c r="F5326">
        <v>0</v>
      </c>
      <c r="G5326">
        <v>1000000</v>
      </c>
      <c r="H5326">
        <v>0</v>
      </c>
      <c r="I5326">
        <v>0</v>
      </c>
      <c r="J5326">
        <v>0</v>
      </c>
      <c r="K5326">
        <v>5.1999999999999998E-2</v>
      </c>
      <c r="L5326" t="s">
        <v>23</v>
      </c>
      <c r="M5326" s="3">
        <v>52000</v>
      </c>
      <c r="N5326" s="2" t="str">
        <f>VLOOKUP(Tabla1[[#This Row],[nemo]],'Nemos y clasificaciones'!$A$2:$B$5000,2,FALSE)</f>
        <v>CFI</v>
      </c>
      <c r="O5326" s="3" t="str">
        <f>VLOOKUP(Tabla1[[#This Row],[nemo]],'Nemos y clasificaciones'!$A$1:$C$3000,3,FALSE)</f>
        <v>CFI</v>
      </c>
      <c r="P5326" s="3"/>
      <c r="Q5326" s="3"/>
    </row>
    <row r="5327" spans="1:17" x14ac:dyDescent="0.25">
      <c r="A5327" t="s">
        <v>7055</v>
      </c>
      <c r="B5327" s="1">
        <v>43454</v>
      </c>
      <c r="C5327" s="1">
        <v>43461</v>
      </c>
      <c r="D5327" t="s">
        <v>21</v>
      </c>
      <c r="E5327" t="s">
        <v>99</v>
      </c>
      <c r="F5327">
        <v>0</v>
      </c>
      <c r="G5327">
        <v>1000000</v>
      </c>
      <c r="H5327">
        <v>0</v>
      </c>
      <c r="I5327">
        <v>0</v>
      </c>
      <c r="J5327">
        <v>0</v>
      </c>
      <c r="K5327">
        <v>1.7000000000000001E-2</v>
      </c>
      <c r="L5327" t="s">
        <v>23</v>
      </c>
      <c r="M5327" s="3">
        <v>17000</v>
      </c>
      <c r="N5327" s="2" t="str">
        <f>VLOOKUP(Tabla1[[#This Row],[nemo]],'Nemos y clasificaciones'!$A$2:$B$5000,2,FALSE)</f>
        <v>CFI</v>
      </c>
      <c r="O5327" s="3" t="str">
        <f>VLOOKUP(Tabla1[[#This Row],[nemo]],'Nemos y clasificaciones'!$A$1:$C$3000,3,FALSE)</f>
        <v>CFI</v>
      </c>
      <c r="P5327" s="3"/>
      <c r="Q5327" s="3"/>
    </row>
    <row r="5328" spans="1:17" x14ac:dyDescent="0.25">
      <c r="A5328" t="s">
        <v>3225</v>
      </c>
      <c r="B5328" s="1">
        <v>44132</v>
      </c>
      <c r="C5328" s="1">
        <v>44139</v>
      </c>
      <c r="D5328" t="s">
        <v>21</v>
      </c>
      <c r="E5328" t="s">
        <v>99</v>
      </c>
      <c r="F5328">
        <v>0</v>
      </c>
      <c r="G5328">
        <v>1000000</v>
      </c>
      <c r="H5328">
        <v>0</v>
      </c>
      <c r="I5328">
        <v>0</v>
      </c>
      <c r="J5328">
        <v>0</v>
      </c>
      <c r="K5328">
        <v>1.6E-2</v>
      </c>
      <c r="L5328" t="s">
        <v>23</v>
      </c>
      <c r="M5328" s="3">
        <v>16000</v>
      </c>
      <c r="N5328" s="2" t="str">
        <f>VLOOKUP(Tabla1[[#This Row],[nemo]],'Nemos y clasificaciones'!$A$2:$B$5000,2,FALSE)</f>
        <v>CFI</v>
      </c>
      <c r="O5328" s="3" t="str">
        <f>VLOOKUP(Tabla1[[#This Row],[nemo]],'Nemos y clasificaciones'!$A$1:$C$3000,3,FALSE)</f>
        <v>CFI</v>
      </c>
      <c r="P5328" s="3"/>
      <c r="Q5328" s="3"/>
    </row>
    <row r="5329" spans="1:17" x14ac:dyDescent="0.25">
      <c r="A5329" t="s">
        <v>2611</v>
      </c>
      <c r="B5329" s="1">
        <v>44225</v>
      </c>
      <c r="C5329" s="1">
        <v>44231</v>
      </c>
      <c r="D5329" t="s">
        <v>21</v>
      </c>
      <c r="E5329" t="s">
        <v>99</v>
      </c>
      <c r="F5329">
        <v>0</v>
      </c>
      <c r="G5329">
        <v>1000000</v>
      </c>
      <c r="H5329">
        <v>0</v>
      </c>
      <c r="I5329">
        <v>0</v>
      </c>
      <c r="J5329">
        <v>0</v>
      </c>
      <c r="K5329">
        <v>1.2999999999999999E-2</v>
      </c>
      <c r="L5329" t="s">
        <v>23</v>
      </c>
      <c r="M5329" s="3">
        <v>13000</v>
      </c>
      <c r="N5329" s="2" t="str">
        <f>VLOOKUP(Tabla1[[#This Row],[nemo]],'Nemos y clasificaciones'!$A$2:$B$5000,2,FALSE)</f>
        <v>CFI</v>
      </c>
      <c r="O5329" s="3" t="str">
        <f>VLOOKUP(Tabla1[[#This Row],[nemo]],'Nemos y clasificaciones'!$A$1:$C$3000,3,FALSE)</f>
        <v>CFI</v>
      </c>
      <c r="P5329" s="3"/>
      <c r="Q5329" s="3"/>
    </row>
    <row r="5330" spans="1:17" x14ac:dyDescent="0.25">
      <c r="A5330" t="s">
        <v>3438</v>
      </c>
      <c r="B5330" s="1">
        <v>44097</v>
      </c>
      <c r="C5330" s="1">
        <v>44103</v>
      </c>
      <c r="D5330" t="s">
        <v>21</v>
      </c>
      <c r="E5330" t="s">
        <v>99</v>
      </c>
      <c r="F5330">
        <v>0</v>
      </c>
      <c r="G5330">
        <v>1000000</v>
      </c>
      <c r="H5330">
        <v>0</v>
      </c>
      <c r="I5330">
        <v>0</v>
      </c>
      <c r="J5330">
        <v>0</v>
      </c>
      <c r="K5330">
        <v>8.0000000000000002E-3</v>
      </c>
      <c r="L5330" t="s">
        <v>23</v>
      </c>
      <c r="M5330" s="4">
        <v>8000</v>
      </c>
      <c r="N5330" s="2" t="str">
        <f>VLOOKUP(Tabla1[[#This Row],[nemo]],'Nemos y clasificaciones'!$A$2:$B$5000,2,FALSE)</f>
        <v>CFI</v>
      </c>
      <c r="O5330" s="4" t="str">
        <f>VLOOKUP(Tabla1[[#This Row],[nemo]],'Nemos y clasificaciones'!$A$1:$C$3000,3,FALSE)</f>
        <v>CFI</v>
      </c>
      <c r="P5330" s="4"/>
      <c r="Q5330" s="4"/>
    </row>
    <row r="5331" spans="1:17" x14ac:dyDescent="0.25">
      <c r="A5331" t="s">
        <v>9521</v>
      </c>
      <c r="B5331" s="1">
        <v>42871</v>
      </c>
      <c r="C5331" s="1">
        <v>42877</v>
      </c>
      <c r="D5331" t="s">
        <v>21</v>
      </c>
      <c r="E5331" t="s">
        <v>99</v>
      </c>
      <c r="F5331">
        <v>0</v>
      </c>
      <c r="G5331">
        <v>1000000</v>
      </c>
      <c r="H5331">
        <v>0</v>
      </c>
      <c r="I5331">
        <v>0</v>
      </c>
      <c r="J5331">
        <v>0</v>
      </c>
      <c r="K5331">
        <v>2E-3</v>
      </c>
      <c r="L5331" t="s">
        <v>23</v>
      </c>
      <c r="M5331" s="4">
        <v>2000</v>
      </c>
      <c r="N5331" s="2" t="str">
        <f>VLOOKUP(Tabla1[[#This Row],[nemo]],'Nemos y clasificaciones'!$A$2:$B$5000,2,FALSE)</f>
        <v>CFI</v>
      </c>
      <c r="O5331" s="4" t="str">
        <f>VLOOKUP(Tabla1[[#This Row],[nemo]],'Nemos y clasificaciones'!$A$1:$C$3000,3,FALSE)</f>
        <v>CFI</v>
      </c>
      <c r="P5331" s="4"/>
      <c r="Q5331" s="4"/>
    </row>
    <row r="5332" spans="1:17" x14ac:dyDescent="0.25">
      <c r="A5332" t="s">
        <v>2893</v>
      </c>
      <c r="B5332" s="1">
        <v>44181</v>
      </c>
      <c r="C5332" s="1">
        <v>44187</v>
      </c>
      <c r="D5332" t="s">
        <v>21</v>
      </c>
      <c r="E5332" t="s">
        <v>106</v>
      </c>
      <c r="F5332">
        <v>0</v>
      </c>
      <c r="G5332">
        <v>31357412</v>
      </c>
      <c r="H5332">
        <v>0</v>
      </c>
      <c r="I5332">
        <v>0</v>
      </c>
      <c r="J5332">
        <v>0</v>
      </c>
      <c r="K5332">
        <v>1.4999999999999999E-2</v>
      </c>
      <c r="L5332" t="s">
        <v>23</v>
      </c>
      <c r="M5332" s="2">
        <v>470361.18</v>
      </c>
      <c r="N5332" s="2" t="str">
        <f>VLOOKUP(Tabla1[[#This Row],[nemo]],'Nemos y clasificaciones'!$A$2:$B$5000,2,FALSE)</f>
        <v>CFI</v>
      </c>
      <c r="O5332" s="2" t="str">
        <f>VLOOKUP(Tabla1[[#This Row],[nemo]],'Nemos y clasificaciones'!$A$1:$C$3000,3,FALSE)</f>
        <v>CFI</v>
      </c>
      <c r="P5332" s="2"/>
      <c r="Q5332" s="2"/>
    </row>
    <row r="5333" spans="1:17" x14ac:dyDescent="0.25">
      <c r="A5333" t="s">
        <v>105</v>
      </c>
      <c r="B5333" s="1">
        <v>44452</v>
      </c>
      <c r="C5333" s="1">
        <v>44460</v>
      </c>
      <c r="D5333" t="s">
        <v>21</v>
      </c>
      <c r="E5333" t="s">
        <v>106</v>
      </c>
      <c r="F5333">
        <v>0</v>
      </c>
      <c r="G5333">
        <v>1000000</v>
      </c>
      <c r="H5333">
        <v>0</v>
      </c>
      <c r="I5333">
        <v>0</v>
      </c>
      <c r="J5333">
        <v>0</v>
      </c>
      <c r="K5333">
        <v>0.13700000000000001</v>
      </c>
      <c r="L5333" t="s">
        <v>23</v>
      </c>
      <c r="M5333" s="2">
        <v>137000</v>
      </c>
      <c r="N5333" s="2" t="str">
        <f>VLOOKUP(Tabla1[[#This Row],[nemo]],'Nemos y clasificaciones'!$A$2:$B$5000,2,FALSE)</f>
        <v>CFI</v>
      </c>
      <c r="O5333" s="2" t="str">
        <f>VLOOKUP(Tabla1[[#This Row],[nemo]],'Nemos y clasificaciones'!$A$1:$C$3000,3,FALSE)</f>
        <v>CFI</v>
      </c>
      <c r="P5333" s="2"/>
      <c r="Q5333" s="2"/>
    </row>
    <row r="5334" spans="1:17" x14ac:dyDescent="0.25">
      <c r="A5334" t="s">
        <v>2324</v>
      </c>
      <c r="B5334" s="1">
        <v>44281</v>
      </c>
      <c r="C5334" s="1">
        <v>44287</v>
      </c>
      <c r="D5334" t="s">
        <v>21</v>
      </c>
      <c r="E5334" t="s">
        <v>106</v>
      </c>
      <c r="F5334">
        <v>0</v>
      </c>
      <c r="G5334">
        <v>1000000</v>
      </c>
      <c r="H5334">
        <v>0</v>
      </c>
      <c r="I5334">
        <v>0</v>
      </c>
      <c r="J5334">
        <v>0</v>
      </c>
      <c r="K5334">
        <v>5.2999999999999999E-2</v>
      </c>
      <c r="L5334" t="s">
        <v>23</v>
      </c>
      <c r="M5334" s="3">
        <v>53000</v>
      </c>
      <c r="N5334" s="2" t="str">
        <f>VLOOKUP(Tabla1[[#This Row],[nemo]],'Nemos y clasificaciones'!$A$2:$B$5000,2,FALSE)</f>
        <v>CFI</v>
      </c>
      <c r="O5334" s="3" t="str">
        <f>VLOOKUP(Tabla1[[#This Row],[nemo]],'Nemos y clasificaciones'!$A$1:$C$3000,3,FALSE)</f>
        <v>CFI</v>
      </c>
      <c r="P5334" s="3"/>
      <c r="Q5334" s="3"/>
    </row>
    <row r="5335" spans="1:17" x14ac:dyDescent="0.25">
      <c r="A5335" t="s">
        <v>7054</v>
      </c>
      <c r="B5335" s="1">
        <v>43454</v>
      </c>
      <c r="C5335" s="1">
        <v>43461</v>
      </c>
      <c r="D5335" t="s">
        <v>21</v>
      </c>
      <c r="E5335" t="s">
        <v>106</v>
      </c>
      <c r="F5335">
        <v>0</v>
      </c>
      <c r="G5335">
        <v>1000000</v>
      </c>
      <c r="H5335">
        <v>0</v>
      </c>
      <c r="I5335">
        <v>0</v>
      </c>
      <c r="J5335">
        <v>0</v>
      </c>
      <c r="K5335">
        <v>1.7999999999999999E-2</v>
      </c>
      <c r="L5335" t="s">
        <v>23</v>
      </c>
      <c r="M5335" s="3">
        <v>18000</v>
      </c>
      <c r="N5335" s="2" t="str">
        <f>VLOOKUP(Tabla1[[#This Row],[nemo]],'Nemos y clasificaciones'!$A$2:$B$5000,2,FALSE)</f>
        <v>CFI</v>
      </c>
      <c r="O5335" s="3" t="str">
        <f>VLOOKUP(Tabla1[[#This Row],[nemo]],'Nemos y clasificaciones'!$A$1:$C$3000,3,FALSE)</f>
        <v>CFI</v>
      </c>
      <c r="P5335" s="3"/>
      <c r="Q5335" s="3"/>
    </row>
    <row r="5336" spans="1:17" x14ac:dyDescent="0.25">
      <c r="A5336" t="s">
        <v>2616</v>
      </c>
      <c r="B5336" s="1">
        <v>44223</v>
      </c>
      <c r="C5336" s="1">
        <v>44229</v>
      </c>
      <c r="D5336" t="s">
        <v>21</v>
      </c>
      <c r="E5336" t="s">
        <v>106</v>
      </c>
      <c r="F5336">
        <v>0</v>
      </c>
      <c r="G5336">
        <v>1000000</v>
      </c>
      <c r="H5336">
        <v>0</v>
      </c>
      <c r="I5336">
        <v>0</v>
      </c>
      <c r="J5336">
        <v>0</v>
      </c>
      <c r="K5336">
        <v>1.4E-2</v>
      </c>
      <c r="L5336" t="s">
        <v>23</v>
      </c>
      <c r="M5336" s="3">
        <v>14000</v>
      </c>
      <c r="N5336" s="2" t="str">
        <f>VLOOKUP(Tabla1[[#This Row],[nemo]],'Nemos y clasificaciones'!$A$2:$B$5000,2,FALSE)</f>
        <v>CFI</v>
      </c>
      <c r="O5336" s="3" t="str">
        <f>VLOOKUP(Tabla1[[#This Row],[nemo]],'Nemos y clasificaciones'!$A$1:$C$3000,3,FALSE)</f>
        <v>CFI</v>
      </c>
      <c r="P5336" s="3"/>
      <c r="Q5336" s="3"/>
    </row>
    <row r="5337" spans="1:17" x14ac:dyDescent="0.25">
      <c r="A5337" t="s">
        <v>1641</v>
      </c>
      <c r="B5337" s="1">
        <v>44342</v>
      </c>
      <c r="C5337" s="1">
        <v>44348</v>
      </c>
      <c r="D5337" t="s">
        <v>21</v>
      </c>
      <c r="E5337" t="s">
        <v>1642</v>
      </c>
      <c r="F5337">
        <v>0</v>
      </c>
      <c r="G5337">
        <v>38373563</v>
      </c>
      <c r="H5337">
        <v>0</v>
      </c>
      <c r="I5337">
        <v>0</v>
      </c>
      <c r="J5337">
        <v>0</v>
      </c>
      <c r="K5337">
        <v>4.7E-2</v>
      </c>
      <c r="L5337" t="s">
        <v>23</v>
      </c>
      <c r="M5337" s="2">
        <v>1803557.4609999999</v>
      </c>
      <c r="N5337" s="2" t="str">
        <f>VLOOKUP(Tabla1[[#This Row],[nemo]],'Nemos y clasificaciones'!$A$2:$B$5000,2,FALSE)</f>
        <v>CFI</v>
      </c>
      <c r="O5337" s="2" t="str">
        <f>VLOOKUP(Tabla1[[#This Row],[nemo]],'Nemos y clasificaciones'!$A$1:$C$3000,3,FALSE)</f>
        <v>CFI</v>
      </c>
      <c r="P5337" s="2"/>
      <c r="Q5337" s="2"/>
    </row>
    <row r="5338" spans="1:17" x14ac:dyDescent="0.25">
      <c r="A5338" t="s">
        <v>5147</v>
      </c>
      <c r="B5338" s="1">
        <v>43816</v>
      </c>
      <c r="C5338" s="1">
        <v>43822</v>
      </c>
      <c r="D5338" t="s">
        <v>21</v>
      </c>
      <c r="E5338" t="s">
        <v>1642</v>
      </c>
      <c r="F5338">
        <v>0</v>
      </c>
      <c r="G5338">
        <v>10000000</v>
      </c>
      <c r="H5338">
        <v>0</v>
      </c>
      <c r="I5338">
        <v>0</v>
      </c>
      <c r="J5338">
        <v>0</v>
      </c>
      <c r="K5338">
        <v>7.6999999999999999E-2</v>
      </c>
      <c r="L5338" t="s">
        <v>23</v>
      </c>
      <c r="M5338" s="2">
        <v>770000</v>
      </c>
      <c r="N5338" s="2" t="str">
        <f>VLOOKUP(Tabla1[[#This Row],[nemo]],'Nemos y clasificaciones'!$A$2:$B$5000,2,FALSE)</f>
        <v>CFI</v>
      </c>
      <c r="O5338" s="2" t="str">
        <f>VLOOKUP(Tabla1[[#This Row],[nemo]],'Nemos y clasificaciones'!$A$1:$C$3000,3,FALSE)</f>
        <v>CFI</v>
      </c>
      <c r="P5338" s="2"/>
      <c r="Q5338" s="2"/>
    </row>
    <row r="5339" spans="1:17" x14ac:dyDescent="0.25">
      <c r="A5339" t="s">
        <v>4849</v>
      </c>
      <c r="B5339" s="1">
        <v>43873</v>
      </c>
      <c r="C5339" s="1">
        <v>43879</v>
      </c>
      <c r="D5339" t="s">
        <v>21</v>
      </c>
      <c r="E5339" t="s">
        <v>1642</v>
      </c>
      <c r="F5339">
        <v>0</v>
      </c>
      <c r="G5339">
        <v>10000000</v>
      </c>
      <c r="H5339">
        <v>0</v>
      </c>
      <c r="I5339">
        <v>0</v>
      </c>
      <c r="J5339">
        <v>0</v>
      </c>
      <c r="K5339">
        <v>2.1999999999999999E-2</v>
      </c>
      <c r="L5339" t="s">
        <v>23</v>
      </c>
      <c r="M5339" s="2">
        <v>220000</v>
      </c>
      <c r="N5339" s="2" t="str">
        <f>VLOOKUP(Tabla1[[#This Row],[nemo]],'Nemos y clasificaciones'!$A$2:$B$5000,2,FALSE)</f>
        <v>CFI</v>
      </c>
      <c r="O5339" s="2" t="str">
        <f>VLOOKUP(Tabla1[[#This Row],[nemo]],'Nemos y clasificaciones'!$A$1:$C$3000,3,FALSE)</f>
        <v>CFI</v>
      </c>
      <c r="P5339" s="2"/>
      <c r="Q5339" s="2"/>
    </row>
    <row r="5340" spans="1:17" x14ac:dyDescent="0.25">
      <c r="A5340" t="s">
        <v>5006</v>
      </c>
      <c r="B5340" s="1">
        <v>43840</v>
      </c>
      <c r="C5340" s="1">
        <v>43846</v>
      </c>
      <c r="D5340" t="s">
        <v>21</v>
      </c>
      <c r="E5340" t="s">
        <v>1642</v>
      </c>
      <c r="F5340">
        <v>0</v>
      </c>
      <c r="G5340">
        <v>10000000</v>
      </c>
      <c r="H5340">
        <v>0</v>
      </c>
      <c r="I5340">
        <v>0</v>
      </c>
      <c r="J5340">
        <v>0</v>
      </c>
      <c r="K5340">
        <v>7.0000000000000001E-3</v>
      </c>
      <c r="L5340" t="s">
        <v>23</v>
      </c>
      <c r="M5340" s="3">
        <v>70000</v>
      </c>
      <c r="N5340" s="2" t="str">
        <f>VLOOKUP(Tabla1[[#This Row],[nemo]],'Nemos y clasificaciones'!$A$2:$B$5000,2,FALSE)</f>
        <v>CFI</v>
      </c>
      <c r="O5340" s="3" t="str">
        <f>VLOOKUP(Tabla1[[#This Row],[nemo]],'Nemos y clasificaciones'!$A$1:$C$3000,3,FALSE)</f>
        <v>CFI</v>
      </c>
      <c r="P5340" s="3"/>
      <c r="Q5340" s="3"/>
    </row>
    <row r="5341" spans="1:17" x14ac:dyDescent="0.25">
      <c r="A5341" t="s">
        <v>4633</v>
      </c>
      <c r="B5341" s="1">
        <v>43930</v>
      </c>
      <c r="C5341" s="1">
        <v>43938</v>
      </c>
      <c r="D5341" t="s">
        <v>21</v>
      </c>
      <c r="E5341" t="s">
        <v>1642</v>
      </c>
      <c r="F5341">
        <v>0</v>
      </c>
      <c r="G5341">
        <v>10000000</v>
      </c>
      <c r="H5341">
        <v>0</v>
      </c>
      <c r="I5341">
        <v>0</v>
      </c>
      <c r="J5341">
        <v>0</v>
      </c>
      <c r="K5341">
        <v>6.0000000000000001E-3</v>
      </c>
      <c r="L5341" t="s">
        <v>23</v>
      </c>
      <c r="M5341" s="3">
        <v>60000</v>
      </c>
      <c r="N5341" s="2" t="str">
        <f>VLOOKUP(Tabla1[[#This Row],[nemo]],'Nemos y clasificaciones'!$A$2:$B$5000,2,FALSE)</f>
        <v>CFI</v>
      </c>
      <c r="O5341" s="3" t="str">
        <f>VLOOKUP(Tabla1[[#This Row],[nemo]],'Nemos y clasificaciones'!$A$1:$C$3000,3,FALSE)</f>
        <v>CFI</v>
      </c>
      <c r="P5341" s="3"/>
      <c r="Q5341" s="3"/>
    </row>
    <row r="5342" spans="1:17" x14ac:dyDescent="0.25">
      <c r="A5342" t="s">
        <v>2806</v>
      </c>
      <c r="B5342" s="1">
        <v>44187</v>
      </c>
      <c r="C5342" s="1">
        <v>44194</v>
      </c>
      <c r="D5342" t="s">
        <v>21</v>
      </c>
      <c r="E5342" t="s">
        <v>1642</v>
      </c>
      <c r="F5342">
        <v>0</v>
      </c>
      <c r="G5342">
        <v>10000000</v>
      </c>
      <c r="H5342">
        <v>0</v>
      </c>
      <c r="I5342">
        <v>0</v>
      </c>
      <c r="J5342">
        <v>0</v>
      </c>
      <c r="K5342">
        <v>4.0000000000000001E-3</v>
      </c>
      <c r="L5342" t="s">
        <v>23</v>
      </c>
      <c r="M5342" s="3">
        <v>40000</v>
      </c>
      <c r="N5342" s="2" t="str">
        <f>VLOOKUP(Tabla1[[#This Row],[nemo]],'Nemos y clasificaciones'!$A$2:$B$5000,2,FALSE)</f>
        <v>CFI</v>
      </c>
      <c r="O5342" s="3" t="str">
        <f>VLOOKUP(Tabla1[[#This Row],[nemo]],'Nemos y clasificaciones'!$A$1:$C$3000,3,FALSE)</f>
        <v>CFI</v>
      </c>
      <c r="P5342" s="3"/>
      <c r="Q5342" s="3"/>
    </row>
    <row r="5343" spans="1:17" x14ac:dyDescent="0.25">
      <c r="A5343" t="s">
        <v>2432</v>
      </c>
      <c r="B5343" s="1">
        <v>44273</v>
      </c>
      <c r="C5343" s="1">
        <v>44279</v>
      </c>
      <c r="D5343" t="s">
        <v>21</v>
      </c>
      <c r="E5343" t="s">
        <v>606</v>
      </c>
      <c r="F5343">
        <v>0</v>
      </c>
      <c r="G5343">
        <v>10000000</v>
      </c>
      <c r="H5343">
        <v>0</v>
      </c>
      <c r="I5343">
        <v>0</v>
      </c>
      <c r="J5343">
        <v>0</v>
      </c>
      <c r="K5343">
        <v>3.2000000000000001E-2</v>
      </c>
      <c r="L5343" t="s">
        <v>23</v>
      </c>
      <c r="M5343" s="2">
        <v>320000</v>
      </c>
      <c r="N5343" s="2" t="str">
        <f>VLOOKUP(Tabla1[[#This Row],[nemo]],'Nemos y clasificaciones'!$A$2:$B$5000,2,FALSE)</f>
        <v>CFI</v>
      </c>
      <c r="O5343" s="2" t="str">
        <f>VLOOKUP(Tabla1[[#This Row],[nemo]],'Nemos y clasificaciones'!$A$1:$C$3000,3,FALSE)</f>
        <v>CFI</v>
      </c>
      <c r="P5343" s="2"/>
      <c r="Q5343" s="2"/>
    </row>
    <row r="5344" spans="1:17" x14ac:dyDescent="0.25">
      <c r="A5344" t="s">
        <v>605</v>
      </c>
      <c r="B5344" s="1">
        <v>44407</v>
      </c>
      <c r="C5344" s="1">
        <v>44413</v>
      </c>
      <c r="D5344" t="s">
        <v>21</v>
      </c>
      <c r="E5344" t="s">
        <v>606</v>
      </c>
      <c r="F5344">
        <v>0</v>
      </c>
      <c r="G5344">
        <v>10000000</v>
      </c>
      <c r="H5344">
        <v>0</v>
      </c>
      <c r="I5344">
        <v>0</v>
      </c>
      <c r="J5344">
        <v>0</v>
      </c>
      <c r="K5344">
        <v>8.0000000000000002E-3</v>
      </c>
      <c r="L5344" t="s">
        <v>23</v>
      </c>
      <c r="M5344" s="3">
        <v>80000</v>
      </c>
      <c r="N5344" s="2" t="str">
        <f>VLOOKUP(Tabla1[[#This Row],[nemo]],'Nemos y clasificaciones'!$A$2:$B$5000,2,FALSE)</f>
        <v>CFI</v>
      </c>
      <c r="O5344" s="3" t="str">
        <f>VLOOKUP(Tabla1[[#This Row],[nemo]],'Nemos y clasificaciones'!$A$1:$C$3000,3,FALSE)</f>
        <v>CFI</v>
      </c>
      <c r="P5344" s="3"/>
      <c r="Q5344" s="3"/>
    </row>
    <row r="5345" spans="1:17" x14ac:dyDescent="0.25">
      <c r="A5345" t="s">
        <v>2136</v>
      </c>
      <c r="B5345" s="1">
        <v>44306</v>
      </c>
      <c r="C5345" s="1">
        <v>44312</v>
      </c>
      <c r="D5345" t="s">
        <v>21</v>
      </c>
      <c r="E5345" t="s">
        <v>2137</v>
      </c>
      <c r="F5345">
        <v>0</v>
      </c>
      <c r="G5345">
        <v>10000000</v>
      </c>
      <c r="H5345">
        <v>0</v>
      </c>
      <c r="I5345">
        <v>0</v>
      </c>
      <c r="J5345">
        <v>0</v>
      </c>
      <c r="K5345">
        <v>2.5000000000000001E-2</v>
      </c>
      <c r="L5345" t="s">
        <v>23</v>
      </c>
      <c r="M5345" s="2">
        <v>250000</v>
      </c>
      <c r="N5345" s="2" t="str">
        <f>VLOOKUP(Tabla1[[#This Row],[nemo]],'Nemos y clasificaciones'!$A$2:$B$5000,2,FALSE)</f>
        <v>CFI</v>
      </c>
      <c r="O5345" s="2" t="str">
        <f>VLOOKUP(Tabla1[[#This Row],[nemo]],'Nemos y clasificaciones'!$A$1:$C$3000,3,FALSE)</f>
        <v>CFI</v>
      </c>
      <c r="P5345" s="2"/>
      <c r="Q5345" s="2"/>
    </row>
    <row r="5346" spans="1:17" x14ac:dyDescent="0.25">
      <c r="A5346" t="s">
        <v>2500</v>
      </c>
      <c r="B5346" s="1">
        <v>44257</v>
      </c>
      <c r="C5346" s="1">
        <v>44263</v>
      </c>
      <c r="D5346" t="s">
        <v>21</v>
      </c>
      <c r="E5346" t="s">
        <v>2137</v>
      </c>
      <c r="F5346">
        <v>0</v>
      </c>
      <c r="G5346">
        <v>10000000</v>
      </c>
      <c r="H5346">
        <v>0</v>
      </c>
      <c r="I5346">
        <v>0</v>
      </c>
      <c r="J5346">
        <v>0</v>
      </c>
      <c r="K5346">
        <v>1E-3</v>
      </c>
      <c r="L5346" t="s">
        <v>23</v>
      </c>
      <c r="M5346" s="3">
        <v>10000</v>
      </c>
      <c r="N5346" s="2" t="str">
        <f>VLOOKUP(Tabla1[[#This Row],[nemo]],'Nemos y clasificaciones'!$A$2:$B$5000,2,FALSE)</f>
        <v>CFI</v>
      </c>
      <c r="O5346" s="3" t="str">
        <f>VLOOKUP(Tabla1[[#This Row],[nemo]],'Nemos y clasificaciones'!$A$1:$C$3000,3,FALSE)</f>
        <v>CFI</v>
      </c>
      <c r="P5346" s="3"/>
      <c r="Q5346" s="3"/>
    </row>
    <row r="5347" spans="1:17" x14ac:dyDescent="0.25">
      <c r="A5347" t="s">
        <v>3114</v>
      </c>
      <c r="B5347" s="1">
        <v>44159</v>
      </c>
      <c r="C5347" s="1">
        <v>44165</v>
      </c>
      <c r="D5347" t="s">
        <v>21</v>
      </c>
      <c r="E5347" t="s">
        <v>2137</v>
      </c>
      <c r="F5347">
        <v>0</v>
      </c>
      <c r="G5347">
        <v>10000000</v>
      </c>
      <c r="H5347">
        <v>0</v>
      </c>
      <c r="I5347">
        <v>0</v>
      </c>
      <c r="J5347">
        <v>0</v>
      </c>
      <c r="K5347">
        <v>1E-3</v>
      </c>
      <c r="L5347" t="s">
        <v>23</v>
      </c>
      <c r="M5347" s="3">
        <v>10000</v>
      </c>
      <c r="N5347" s="2" t="str">
        <f>VLOOKUP(Tabla1[[#This Row],[nemo]],'Nemos y clasificaciones'!$A$2:$B$5000,2,FALSE)</f>
        <v>CFI</v>
      </c>
      <c r="O5347" s="3" t="str">
        <f>VLOOKUP(Tabla1[[#This Row],[nemo]],'Nemos y clasificaciones'!$A$1:$C$3000,3,FALSE)</f>
        <v>CFI</v>
      </c>
      <c r="P5347" s="3"/>
      <c r="Q5347" s="3"/>
    </row>
    <row r="5348" spans="1:17" x14ac:dyDescent="0.25">
      <c r="A5348" t="s">
        <v>11569</v>
      </c>
      <c r="B5348" s="1">
        <v>42144</v>
      </c>
      <c r="C5348" s="1">
        <v>42150</v>
      </c>
      <c r="D5348" t="s">
        <v>14</v>
      </c>
      <c r="E5348" t="s">
        <v>10459</v>
      </c>
      <c r="F5348">
        <v>0</v>
      </c>
      <c r="G5348">
        <v>1582000</v>
      </c>
      <c r="H5348">
        <v>0</v>
      </c>
      <c r="I5348">
        <v>0</v>
      </c>
      <c r="J5348">
        <v>0</v>
      </c>
      <c r="K5348">
        <v>117.026</v>
      </c>
      <c r="L5348" t="s">
        <v>19</v>
      </c>
      <c r="M5348" s="2">
        <v>185135132</v>
      </c>
      <c r="N5348" s="2" t="str">
        <f>VLOOKUP(Tabla1[[#This Row],[nemo]],'Nemos y clasificaciones'!$A$2:$B$5000,2,FALSE)</f>
        <v>CFI</v>
      </c>
      <c r="O5348" s="2" t="str">
        <f>VLOOKUP(Tabla1[[#This Row],[nemo]],'Nemos y clasificaciones'!$A$1:$C$3000,3,FALSE)</f>
        <v>CFI</v>
      </c>
      <c r="P5348" s="2"/>
      <c r="Q5348" s="2"/>
    </row>
    <row r="5349" spans="1:17" x14ac:dyDescent="0.25">
      <c r="A5349" t="s">
        <v>10458</v>
      </c>
      <c r="B5349" s="1">
        <v>42521</v>
      </c>
      <c r="C5349" s="1">
        <v>42527</v>
      </c>
      <c r="D5349" t="s">
        <v>14</v>
      </c>
      <c r="E5349" t="s">
        <v>10459</v>
      </c>
      <c r="F5349">
        <v>0</v>
      </c>
      <c r="G5349">
        <v>1582000</v>
      </c>
      <c r="H5349">
        <v>0</v>
      </c>
      <c r="I5349">
        <v>0</v>
      </c>
      <c r="J5349">
        <v>0</v>
      </c>
      <c r="K5349">
        <v>44.140999999999998</v>
      </c>
      <c r="L5349" t="s">
        <v>54</v>
      </c>
      <c r="M5349" s="2">
        <v>69831062</v>
      </c>
      <c r="N5349" s="2" t="str">
        <f>VLOOKUP(Tabla1[[#This Row],[nemo]],'Nemos y clasificaciones'!$A$2:$B$5000,2,FALSE)</f>
        <v>CFI</v>
      </c>
      <c r="O5349" s="2" t="str">
        <f>VLOOKUP(Tabla1[[#This Row],[nemo]],'Nemos y clasificaciones'!$A$1:$C$3000,3,FALSE)</f>
        <v>CFI</v>
      </c>
      <c r="P5349" s="2"/>
      <c r="Q5349" s="2"/>
    </row>
    <row r="5350" spans="1:17" x14ac:dyDescent="0.25">
      <c r="A5350" t="s">
        <v>1540</v>
      </c>
      <c r="B5350" s="1">
        <v>44350</v>
      </c>
      <c r="C5350" s="1">
        <v>44356</v>
      </c>
      <c r="D5350" t="s">
        <v>21</v>
      </c>
      <c r="E5350" t="s">
        <v>1541</v>
      </c>
      <c r="F5350">
        <v>0</v>
      </c>
      <c r="G5350">
        <v>10000000</v>
      </c>
      <c r="H5350">
        <v>0</v>
      </c>
      <c r="I5350">
        <v>0</v>
      </c>
      <c r="J5350">
        <v>0</v>
      </c>
      <c r="K5350">
        <v>3.6999999999999998E-2</v>
      </c>
      <c r="L5350" t="s">
        <v>23</v>
      </c>
      <c r="M5350" s="2">
        <v>370000</v>
      </c>
      <c r="N5350" s="2" t="str">
        <f>VLOOKUP(Tabla1[[#This Row],[nemo]],'Nemos y clasificaciones'!$A$2:$B$5000,2,FALSE)</f>
        <v>CFI</v>
      </c>
      <c r="O5350" s="2" t="str">
        <f>VLOOKUP(Tabla1[[#This Row],[nemo]],'Nemos y clasificaciones'!$A$1:$C$3000,3,FALSE)</f>
        <v>CFI</v>
      </c>
      <c r="P5350" s="2"/>
      <c r="Q5350" s="2"/>
    </row>
    <row r="5351" spans="1:17" x14ac:dyDescent="0.25">
      <c r="A5351" t="s">
        <v>2899</v>
      </c>
      <c r="B5351" s="1">
        <v>44180</v>
      </c>
      <c r="C5351" s="1">
        <v>44186</v>
      </c>
      <c r="D5351" t="s">
        <v>21</v>
      </c>
      <c r="E5351" t="s">
        <v>1541</v>
      </c>
      <c r="F5351">
        <v>0</v>
      </c>
      <c r="G5351">
        <v>9181615</v>
      </c>
      <c r="H5351">
        <v>0</v>
      </c>
      <c r="I5351">
        <v>0</v>
      </c>
      <c r="J5351">
        <v>0</v>
      </c>
      <c r="K5351">
        <v>3.5999999999999997E-2</v>
      </c>
      <c r="L5351" t="s">
        <v>23</v>
      </c>
      <c r="M5351" s="2">
        <v>330538.14</v>
      </c>
      <c r="N5351" s="2" t="str">
        <f>VLOOKUP(Tabla1[[#This Row],[nemo]],'Nemos y clasificaciones'!$A$2:$B$5000,2,FALSE)</f>
        <v>CFI</v>
      </c>
      <c r="O5351" s="2" t="str">
        <f>VLOOKUP(Tabla1[[#This Row],[nemo]],'Nemos y clasificaciones'!$A$1:$C$3000,3,FALSE)</f>
        <v>CFI</v>
      </c>
      <c r="P5351" s="2"/>
      <c r="Q5351" s="2"/>
    </row>
    <row r="5352" spans="1:17" x14ac:dyDescent="0.25">
      <c r="A5352" t="s">
        <v>2450</v>
      </c>
      <c r="B5352" s="1">
        <v>44267</v>
      </c>
      <c r="C5352" s="1">
        <v>44273</v>
      </c>
      <c r="D5352" t="s">
        <v>21</v>
      </c>
      <c r="E5352" t="s">
        <v>1541</v>
      </c>
      <c r="F5352">
        <v>0</v>
      </c>
      <c r="G5352">
        <v>10000000</v>
      </c>
      <c r="H5352">
        <v>0</v>
      </c>
      <c r="I5352">
        <v>0</v>
      </c>
      <c r="J5352">
        <v>0</v>
      </c>
      <c r="K5352">
        <v>1.7999999999999999E-2</v>
      </c>
      <c r="L5352" t="s">
        <v>23</v>
      </c>
      <c r="M5352" s="2">
        <v>180000</v>
      </c>
      <c r="N5352" s="2" t="str">
        <f>VLOOKUP(Tabla1[[#This Row],[nemo]],'Nemos y clasificaciones'!$A$2:$B$5000,2,FALSE)</f>
        <v>CFI</v>
      </c>
      <c r="O5352" s="2" t="str">
        <f>VLOOKUP(Tabla1[[#This Row],[nemo]],'Nemos y clasificaciones'!$A$1:$C$3000,3,FALSE)</f>
        <v>CFI</v>
      </c>
      <c r="P5352" s="2"/>
      <c r="Q5352" s="2"/>
    </row>
    <row r="5353" spans="1:17" x14ac:dyDescent="0.25">
      <c r="A5353" t="s">
        <v>107</v>
      </c>
      <c r="B5353" s="1">
        <v>44452</v>
      </c>
      <c r="C5353" s="1">
        <v>44460</v>
      </c>
      <c r="D5353" t="s">
        <v>14</v>
      </c>
      <c r="E5353" t="s">
        <v>108</v>
      </c>
      <c r="F5353">
        <v>0</v>
      </c>
      <c r="G5353">
        <v>1597681</v>
      </c>
      <c r="H5353">
        <v>0</v>
      </c>
      <c r="I5353">
        <v>0</v>
      </c>
      <c r="J5353">
        <v>0</v>
      </c>
      <c r="K5353">
        <v>13357</v>
      </c>
      <c r="L5353" t="s">
        <v>19</v>
      </c>
      <c r="M5353" s="2">
        <v>21340225117</v>
      </c>
      <c r="N5353" s="2" t="str">
        <f>VLOOKUP(Tabla1[[#This Row],[nemo]],'Nemos y clasificaciones'!$A$2:$B$5000,2,FALSE)</f>
        <v>CFI</v>
      </c>
      <c r="O5353" s="2" t="str">
        <f>VLOOKUP(Tabla1[[#This Row],[nemo]],'Nemos y clasificaciones'!$A$1:$C$3000,3,FALSE)</f>
        <v>CFI</v>
      </c>
      <c r="P5353" s="2"/>
      <c r="Q5353" s="2"/>
    </row>
    <row r="5354" spans="1:17" x14ac:dyDescent="0.25">
      <c r="A5354" t="s">
        <v>9786</v>
      </c>
      <c r="B5354" s="1">
        <v>42832</v>
      </c>
      <c r="C5354" s="1">
        <v>42838</v>
      </c>
      <c r="D5354" t="s">
        <v>14</v>
      </c>
      <c r="E5354" t="s">
        <v>108</v>
      </c>
      <c r="F5354">
        <v>0</v>
      </c>
      <c r="G5354">
        <v>1597681</v>
      </c>
      <c r="H5354">
        <v>0</v>
      </c>
      <c r="I5354">
        <v>0</v>
      </c>
      <c r="J5354">
        <v>0</v>
      </c>
      <c r="K5354">
        <v>4800</v>
      </c>
      <c r="L5354" t="s">
        <v>19</v>
      </c>
      <c r="M5354" s="2">
        <v>7668868800</v>
      </c>
      <c r="N5354" s="2" t="str">
        <f>VLOOKUP(Tabla1[[#This Row],[nemo]],'Nemos y clasificaciones'!$A$2:$B$5000,2,FALSE)</f>
        <v>CFI</v>
      </c>
      <c r="O5354" s="2" t="str">
        <f>VLOOKUP(Tabla1[[#This Row],[nemo]],'Nemos y clasificaciones'!$A$1:$C$3000,3,FALSE)</f>
        <v>CFI</v>
      </c>
      <c r="P5354" s="2"/>
      <c r="Q5354" s="2"/>
    </row>
    <row r="5355" spans="1:17" x14ac:dyDescent="0.25">
      <c r="A5355" t="s">
        <v>11622</v>
      </c>
      <c r="B5355" s="1">
        <v>42138</v>
      </c>
      <c r="C5355" s="1">
        <v>42144</v>
      </c>
      <c r="D5355" t="s">
        <v>14</v>
      </c>
      <c r="E5355" t="s">
        <v>108</v>
      </c>
      <c r="F5355">
        <v>0</v>
      </c>
      <c r="G5355">
        <v>1597681</v>
      </c>
      <c r="H5355">
        <v>0</v>
      </c>
      <c r="I5355">
        <v>0</v>
      </c>
      <c r="J5355">
        <v>0</v>
      </c>
      <c r="K5355">
        <v>4613.0690000000004</v>
      </c>
      <c r="L5355" t="s">
        <v>19</v>
      </c>
      <c r="M5355" s="2">
        <v>7370212692.9890003</v>
      </c>
      <c r="N5355" s="2" t="str">
        <f>VLOOKUP(Tabla1[[#This Row],[nemo]],'Nemos y clasificaciones'!$A$2:$B$5000,2,FALSE)</f>
        <v>CFI</v>
      </c>
      <c r="O5355" s="2" t="str">
        <f>VLOOKUP(Tabla1[[#This Row],[nemo]],'Nemos y clasificaciones'!$A$1:$C$3000,3,FALSE)</f>
        <v>CFI</v>
      </c>
      <c r="P5355" s="2"/>
      <c r="Q5355" s="2"/>
    </row>
    <row r="5356" spans="1:17" x14ac:dyDescent="0.25">
      <c r="A5356" t="s">
        <v>10444</v>
      </c>
      <c r="B5356" s="1">
        <v>42531</v>
      </c>
      <c r="C5356" s="1">
        <v>42537</v>
      </c>
      <c r="D5356" t="s">
        <v>14</v>
      </c>
      <c r="E5356" t="s">
        <v>108</v>
      </c>
      <c r="F5356">
        <v>0</v>
      </c>
      <c r="G5356">
        <v>1597681</v>
      </c>
      <c r="H5356">
        <v>0</v>
      </c>
      <c r="I5356">
        <v>0</v>
      </c>
      <c r="J5356">
        <v>0</v>
      </c>
      <c r="K5356">
        <v>4500</v>
      </c>
      <c r="L5356" t="s">
        <v>19</v>
      </c>
      <c r="M5356" s="2">
        <v>7189564500</v>
      </c>
      <c r="N5356" s="2" t="str">
        <f>VLOOKUP(Tabla1[[#This Row],[nemo]],'Nemos y clasificaciones'!$A$2:$B$5000,2,FALSE)</f>
        <v>CFI</v>
      </c>
      <c r="O5356" s="2" t="str">
        <f>VLOOKUP(Tabla1[[#This Row],[nemo]],'Nemos y clasificaciones'!$A$1:$C$3000,3,FALSE)</f>
        <v>CFI</v>
      </c>
      <c r="P5356" s="2"/>
      <c r="Q5356" s="2"/>
    </row>
    <row r="5357" spans="1:17" x14ac:dyDescent="0.25">
      <c r="A5357" t="s">
        <v>7649</v>
      </c>
      <c r="B5357" s="1">
        <v>43287</v>
      </c>
      <c r="C5357" s="1">
        <v>43293</v>
      </c>
      <c r="D5357" t="s">
        <v>14</v>
      </c>
      <c r="E5357" t="s">
        <v>108</v>
      </c>
      <c r="F5357">
        <v>0</v>
      </c>
      <c r="G5357">
        <v>1597681</v>
      </c>
      <c r="H5357">
        <v>0</v>
      </c>
      <c r="I5357">
        <v>0</v>
      </c>
      <c r="J5357">
        <v>0</v>
      </c>
      <c r="K5357">
        <v>4300</v>
      </c>
      <c r="L5357" t="s">
        <v>19</v>
      </c>
      <c r="M5357" s="2">
        <v>6870028300</v>
      </c>
      <c r="N5357" s="2" t="str">
        <f>VLOOKUP(Tabla1[[#This Row],[nemo]],'Nemos y clasificaciones'!$A$2:$B$5000,2,FALSE)</f>
        <v>CFI</v>
      </c>
      <c r="O5357" s="2" t="str">
        <f>VLOOKUP(Tabla1[[#This Row],[nemo]],'Nemos y clasificaciones'!$A$1:$C$3000,3,FALSE)</f>
        <v>CFI</v>
      </c>
      <c r="P5357" s="2"/>
      <c r="Q5357" s="2"/>
    </row>
    <row r="5358" spans="1:17" x14ac:dyDescent="0.25">
      <c r="A5358" t="s">
        <v>11103</v>
      </c>
      <c r="B5358" s="1">
        <v>42349</v>
      </c>
      <c r="C5358" s="1">
        <v>42355</v>
      </c>
      <c r="D5358" t="s">
        <v>14</v>
      </c>
      <c r="E5358" t="s">
        <v>108</v>
      </c>
      <c r="F5358">
        <v>0</v>
      </c>
      <c r="G5358">
        <v>1597681</v>
      </c>
      <c r="H5358">
        <v>0</v>
      </c>
      <c r="I5358">
        <v>0</v>
      </c>
      <c r="J5358">
        <v>0</v>
      </c>
      <c r="K5358">
        <v>3750</v>
      </c>
      <c r="L5358" t="s">
        <v>19</v>
      </c>
      <c r="M5358" s="2">
        <v>5991303750</v>
      </c>
      <c r="N5358" s="2" t="str">
        <f>VLOOKUP(Tabla1[[#This Row],[nemo]],'Nemos y clasificaciones'!$A$2:$B$5000,2,FALSE)</f>
        <v>CFI</v>
      </c>
      <c r="O5358" s="2" t="str">
        <f>VLOOKUP(Tabla1[[#This Row],[nemo]],'Nemos y clasificaciones'!$A$1:$C$3000,3,FALSE)</f>
        <v>CFI</v>
      </c>
      <c r="P5358" s="2"/>
      <c r="Q5358" s="2"/>
    </row>
    <row r="5359" spans="1:17" x14ac:dyDescent="0.25">
      <c r="A5359" t="s">
        <v>6750</v>
      </c>
      <c r="B5359" s="1">
        <v>43545</v>
      </c>
      <c r="C5359" s="1">
        <v>43551</v>
      </c>
      <c r="D5359" t="s">
        <v>14</v>
      </c>
      <c r="E5359" t="s">
        <v>108</v>
      </c>
      <c r="F5359">
        <v>0</v>
      </c>
      <c r="G5359">
        <v>1597681</v>
      </c>
      <c r="H5359">
        <v>0</v>
      </c>
      <c r="I5359">
        <v>0</v>
      </c>
      <c r="J5359">
        <v>0</v>
      </c>
      <c r="K5359">
        <v>3450</v>
      </c>
      <c r="L5359" t="s">
        <v>19</v>
      </c>
      <c r="M5359" s="2">
        <v>5511999450</v>
      </c>
      <c r="N5359" s="2" t="str">
        <f>VLOOKUP(Tabla1[[#This Row],[nemo]],'Nemos y clasificaciones'!$A$2:$B$5000,2,FALSE)</f>
        <v>CFI</v>
      </c>
      <c r="O5359" s="2" t="str">
        <f>VLOOKUP(Tabla1[[#This Row],[nemo]],'Nemos y clasificaciones'!$A$1:$C$3000,3,FALSE)</f>
        <v>CFI</v>
      </c>
      <c r="P5359" s="2"/>
      <c r="Q5359" s="2"/>
    </row>
    <row r="5360" spans="1:17" x14ac:dyDescent="0.25">
      <c r="A5360" t="s">
        <v>1121</v>
      </c>
      <c r="B5360" s="1">
        <v>44365</v>
      </c>
      <c r="C5360" s="1">
        <v>44371</v>
      </c>
      <c r="D5360" t="s">
        <v>14</v>
      </c>
      <c r="E5360" t="s">
        <v>108</v>
      </c>
      <c r="F5360">
        <v>0</v>
      </c>
      <c r="G5360">
        <v>1597681</v>
      </c>
      <c r="H5360">
        <v>0</v>
      </c>
      <c r="I5360">
        <v>0</v>
      </c>
      <c r="J5360">
        <v>0</v>
      </c>
      <c r="K5360">
        <v>3000</v>
      </c>
      <c r="L5360" t="s">
        <v>19</v>
      </c>
      <c r="M5360" s="2">
        <v>4793043000</v>
      </c>
      <c r="N5360" s="2" t="str">
        <f>VLOOKUP(Tabla1[[#This Row],[nemo]],'Nemos y clasificaciones'!$A$2:$B$5000,2,FALSE)</f>
        <v>CFI</v>
      </c>
      <c r="O5360" s="2" t="str">
        <f>VLOOKUP(Tabla1[[#This Row],[nemo]],'Nemos y clasificaciones'!$A$1:$C$3000,3,FALSE)</f>
        <v>CFI</v>
      </c>
      <c r="P5360" s="2"/>
      <c r="Q5360" s="2"/>
    </row>
    <row r="5361" spans="1:17" x14ac:dyDescent="0.25">
      <c r="A5361" t="s">
        <v>8812</v>
      </c>
      <c r="B5361" s="1">
        <v>43083</v>
      </c>
      <c r="C5361" s="1">
        <v>43090</v>
      </c>
      <c r="D5361" t="s">
        <v>14</v>
      </c>
      <c r="E5361" t="s">
        <v>108</v>
      </c>
      <c r="F5361">
        <v>0</v>
      </c>
      <c r="G5361">
        <v>1597681</v>
      </c>
      <c r="H5361">
        <v>0</v>
      </c>
      <c r="I5361">
        <v>0</v>
      </c>
      <c r="J5361">
        <v>0</v>
      </c>
      <c r="K5361">
        <v>2700</v>
      </c>
      <c r="L5361" t="s">
        <v>19</v>
      </c>
      <c r="M5361" s="2">
        <v>4313738700</v>
      </c>
      <c r="N5361" s="2" t="str">
        <f>VLOOKUP(Tabla1[[#This Row],[nemo]],'Nemos y clasificaciones'!$A$2:$B$5000,2,FALSE)</f>
        <v>CFI</v>
      </c>
      <c r="O5361" s="2" t="str">
        <f>VLOOKUP(Tabla1[[#This Row],[nemo]],'Nemos y clasificaciones'!$A$1:$C$3000,3,FALSE)</f>
        <v>CFI</v>
      </c>
      <c r="P5361" s="2"/>
      <c r="Q5361" s="2"/>
    </row>
    <row r="5362" spans="1:17" x14ac:dyDescent="0.25">
      <c r="A5362" t="s">
        <v>3566</v>
      </c>
      <c r="B5362" s="1">
        <v>44062</v>
      </c>
      <c r="C5362" s="1">
        <v>44068</v>
      </c>
      <c r="D5362" t="s">
        <v>14</v>
      </c>
      <c r="E5362" t="s">
        <v>108</v>
      </c>
      <c r="F5362">
        <v>0</v>
      </c>
      <c r="G5362">
        <v>1335181</v>
      </c>
      <c r="H5362">
        <v>0</v>
      </c>
      <c r="I5362">
        <v>0</v>
      </c>
      <c r="J5362">
        <v>0</v>
      </c>
      <c r="K5362">
        <v>2826</v>
      </c>
      <c r="L5362" t="s">
        <v>19</v>
      </c>
      <c r="M5362" s="2">
        <v>3773221506</v>
      </c>
      <c r="N5362" s="2" t="str">
        <f>VLOOKUP(Tabla1[[#This Row],[nemo]],'Nemos y clasificaciones'!$A$2:$B$5000,2,FALSE)</f>
        <v>CFI</v>
      </c>
      <c r="O5362" s="2" t="str">
        <f>VLOOKUP(Tabla1[[#This Row],[nemo]],'Nemos y clasificaciones'!$A$1:$C$3000,3,FALSE)</f>
        <v>CFI</v>
      </c>
      <c r="P5362" s="2"/>
      <c r="Q5362" s="2"/>
    </row>
    <row r="5363" spans="1:17" x14ac:dyDescent="0.25">
      <c r="A5363" t="s">
        <v>4612</v>
      </c>
      <c r="B5363" s="1">
        <v>43936</v>
      </c>
      <c r="C5363" s="1">
        <v>43942</v>
      </c>
      <c r="D5363" t="s">
        <v>14</v>
      </c>
      <c r="E5363" t="s">
        <v>108</v>
      </c>
      <c r="F5363">
        <v>0</v>
      </c>
      <c r="G5363">
        <v>1597681</v>
      </c>
      <c r="H5363">
        <v>0</v>
      </c>
      <c r="I5363">
        <v>0</v>
      </c>
      <c r="J5363">
        <v>0</v>
      </c>
      <c r="K5363">
        <v>1990</v>
      </c>
      <c r="L5363" t="s">
        <v>19</v>
      </c>
      <c r="M5363" s="2">
        <v>3179385190</v>
      </c>
      <c r="N5363" s="2" t="str">
        <f>VLOOKUP(Tabla1[[#This Row],[nemo]],'Nemos y clasificaciones'!$A$2:$B$5000,2,FALSE)</f>
        <v>CFI</v>
      </c>
      <c r="O5363" s="2" t="str">
        <f>VLOOKUP(Tabla1[[#This Row],[nemo]],'Nemos y clasificaciones'!$A$1:$C$3000,3,FALSE)</f>
        <v>CFI</v>
      </c>
      <c r="P5363" s="2"/>
      <c r="Q5363" s="2"/>
    </row>
    <row r="5364" spans="1:17" x14ac:dyDescent="0.25">
      <c r="A5364" t="s">
        <v>2862</v>
      </c>
      <c r="B5364" s="1">
        <v>44186</v>
      </c>
      <c r="C5364" s="1">
        <v>44193</v>
      </c>
      <c r="D5364" t="s">
        <v>14</v>
      </c>
      <c r="E5364" t="s">
        <v>108</v>
      </c>
      <c r="F5364">
        <v>0</v>
      </c>
      <c r="G5364">
        <v>1335181</v>
      </c>
      <c r="H5364">
        <v>0</v>
      </c>
      <c r="I5364">
        <v>0</v>
      </c>
      <c r="J5364">
        <v>0</v>
      </c>
      <c r="K5364">
        <v>2066</v>
      </c>
      <c r="L5364" t="s">
        <v>19</v>
      </c>
      <c r="M5364" s="2">
        <v>2758483946</v>
      </c>
      <c r="N5364" s="2" t="str">
        <f>VLOOKUP(Tabla1[[#This Row],[nemo]],'Nemos y clasificaciones'!$A$2:$B$5000,2,FALSE)</f>
        <v>CFI</v>
      </c>
      <c r="O5364" s="2" t="str">
        <f>VLOOKUP(Tabla1[[#This Row],[nemo]],'Nemos y clasificaciones'!$A$1:$C$3000,3,FALSE)</f>
        <v>CFI</v>
      </c>
      <c r="P5364" s="2"/>
      <c r="Q5364" s="2"/>
    </row>
    <row r="5365" spans="1:17" x14ac:dyDescent="0.25">
      <c r="A5365" t="s">
        <v>5755</v>
      </c>
      <c r="B5365" s="1">
        <v>43690</v>
      </c>
      <c r="C5365" s="1">
        <v>43697</v>
      </c>
      <c r="D5365" t="s">
        <v>14</v>
      </c>
      <c r="E5365" t="s">
        <v>108</v>
      </c>
      <c r="F5365">
        <v>0</v>
      </c>
      <c r="G5365">
        <v>1335181</v>
      </c>
      <c r="H5365">
        <v>0</v>
      </c>
      <c r="I5365">
        <v>0</v>
      </c>
      <c r="J5365">
        <v>0</v>
      </c>
      <c r="K5365">
        <v>3.8090000000000002</v>
      </c>
      <c r="L5365" t="s">
        <v>16</v>
      </c>
      <c r="M5365" s="2">
        <v>5085704.4289999995</v>
      </c>
      <c r="N5365" s="2" t="str">
        <f>VLOOKUP(Tabla1[[#This Row],[nemo]],'Nemos y clasificaciones'!$A$2:$B$5000,2,FALSE)</f>
        <v>CFI</v>
      </c>
      <c r="O5365" s="2" t="str">
        <f>VLOOKUP(Tabla1[[#This Row],[nemo]],'Nemos y clasificaciones'!$A$1:$C$3000,3,FALSE)</f>
        <v>CFI</v>
      </c>
      <c r="P5365" s="2"/>
      <c r="Q5365" s="2"/>
    </row>
    <row r="5366" spans="1:17" x14ac:dyDescent="0.25">
      <c r="A5366" t="s">
        <v>3827</v>
      </c>
      <c r="B5366" s="1">
        <v>44002</v>
      </c>
      <c r="C5366" s="1">
        <v>44008</v>
      </c>
      <c r="D5366" t="s">
        <v>14</v>
      </c>
      <c r="E5366" t="s">
        <v>1208</v>
      </c>
      <c r="F5366">
        <v>0</v>
      </c>
      <c r="G5366">
        <v>10000000</v>
      </c>
      <c r="H5366">
        <v>0</v>
      </c>
      <c r="I5366">
        <v>0</v>
      </c>
      <c r="J5366">
        <v>0</v>
      </c>
      <c r="K5366">
        <v>172.54499999999999</v>
      </c>
      <c r="L5366" t="s">
        <v>19</v>
      </c>
      <c r="M5366" s="2">
        <v>1725450000</v>
      </c>
      <c r="N5366" s="2" t="str">
        <f>VLOOKUP(Tabla1[[#This Row],[nemo]],'Nemos y clasificaciones'!$A$2:$B$5000,2,FALSE)</f>
        <v>CFI</v>
      </c>
      <c r="O5366" s="2" t="str">
        <f>VLOOKUP(Tabla1[[#This Row],[nemo]],'Nemos y clasificaciones'!$A$1:$C$3000,3,FALSE)</f>
        <v>CFI</v>
      </c>
      <c r="P5366" s="2"/>
      <c r="Q5366" s="2"/>
    </row>
    <row r="5367" spans="1:17" x14ac:dyDescent="0.25">
      <c r="A5367" t="s">
        <v>6086</v>
      </c>
      <c r="B5367" s="1">
        <v>43631</v>
      </c>
      <c r="C5367" s="1">
        <v>43637</v>
      </c>
      <c r="D5367" t="s">
        <v>14</v>
      </c>
      <c r="E5367" t="s">
        <v>1208</v>
      </c>
      <c r="F5367">
        <v>0</v>
      </c>
      <c r="G5367">
        <v>10000000</v>
      </c>
      <c r="H5367">
        <v>0</v>
      </c>
      <c r="I5367">
        <v>0</v>
      </c>
      <c r="J5367">
        <v>0</v>
      </c>
      <c r="K5367">
        <v>128.61000000000001</v>
      </c>
      <c r="L5367" t="s">
        <v>19</v>
      </c>
      <c r="M5367" s="2">
        <v>1286100000</v>
      </c>
      <c r="N5367" s="2" t="str">
        <f>VLOOKUP(Tabla1[[#This Row],[nemo]],'Nemos y clasificaciones'!$A$2:$B$5000,2,FALSE)</f>
        <v>CFI</v>
      </c>
      <c r="O5367" s="2" t="str">
        <f>VLOOKUP(Tabla1[[#This Row],[nemo]],'Nemos y clasificaciones'!$A$1:$C$3000,3,FALSE)</f>
        <v>CFI</v>
      </c>
      <c r="P5367" s="2"/>
      <c r="Q5367" s="2"/>
    </row>
    <row r="5368" spans="1:17" x14ac:dyDescent="0.25">
      <c r="A5368" t="s">
        <v>1207</v>
      </c>
      <c r="B5368" s="1">
        <v>44359</v>
      </c>
      <c r="C5368" s="1">
        <v>44365</v>
      </c>
      <c r="D5368" t="s">
        <v>14</v>
      </c>
      <c r="E5368" t="s">
        <v>1208</v>
      </c>
      <c r="F5368">
        <v>0</v>
      </c>
      <c r="G5368">
        <v>3805958</v>
      </c>
      <c r="H5368">
        <v>0</v>
      </c>
      <c r="I5368">
        <v>0</v>
      </c>
      <c r="J5368">
        <v>0</v>
      </c>
      <c r="K5368">
        <v>120.35</v>
      </c>
      <c r="L5368" t="s">
        <v>19</v>
      </c>
      <c r="M5368" s="2">
        <v>458047045.30000001</v>
      </c>
      <c r="N5368" s="2" t="str">
        <f>VLOOKUP(Tabla1[[#This Row],[nemo]],'Nemos y clasificaciones'!$A$2:$B$5000,2,FALSE)</f>
        <v>CFI</v>
      </c>
      <c r="O5368" s="2" t="str">
        <f>VLOOKUP(Tabla1[[#This Row],[nemo]],'Nemos y clasificaciones'!$A$1:$C$3000,3,FALSE)</f>
        <v>CFI</v>
      </c>
      <c r="P5368" s="2"/>
      <c r="Q5368" s="2"/>
    </row>
    <row r="5369" spans="1:17" x14ac:dyDescent="0.25">
      <c r="A5369" t="s">
        <v>7859</v>
      </c>
      <c r="B5369" s="1">
        <v>43267</v>
      </c>
      <c r="C5369" s="1">
        <v>43273</v>
      </c>
      <c r="D5369" t="s">
        <v>14</v>
      </c>
      <c r="E5369" t="s">
        <v>1208</v>
      </c>
      <c r="F5369">
        <v>0</v>
      </c>
      <c r="G5369">
        <v>10000000</v>
      </c>
      <c r="H5369">
        <v>0</v>
      </c>
      <c r="I5369">
        <v>0</v>
      </c>
      <c r="J5369">
        <v>0</v>
      </c>
      <c r="K5369">
        <v>42.347999999999999</v>
      </c>
      <c r="L5369" t="s">
        <v>54</v>
      </c>
      <c r="M5369" s="2">
        <v>423480000</v>
      </c>
      <c r="N5369" s="2" t="str">
        <f>VLOOKUP(Tabla1[[#This Row],[nemo]],'Nemos y clasificaciones'!$A$2:$B$5000,2,FALSE)</f>
        <v>CFI</v>
      </c>
      <c r="O5369" s="2" t="str">
        <f>VLOOKUP(Tabla1[[#This Row],[nemo]],'Nemos y clasificaciones'!$A$1:$C$3000,3,FALSE)</f>
        <v>CFI</v>
      </c>
      <c r="P5369" s="2"/>
      <c r="Q5369" s="2"/>
    </row>
    <row r="5370" spans="1:17" x14ac:dyDescent="0.25">
      <c r="A5370" t="s">
        <v>3828</v>
      </c>
      <c r="B5370" s="1">
        <v>44002</v>
      </c>
      <c r="C5370" s="1">
        <v>44008</v>
      </c>
      <c r="D5370" t="s">
        <v>14</v>
      </c>
      <c r="E5370" t="s">
        <v>1200</v>
      </c>
      <c r="F5370">
        <v>0</v>
      </c>
      <c r="G5370">
        <v>10000000</v>
      </c>
      <c r="H5370">
        <v>0</v>
      </c>
      <c r="I5370">
        <v>0</v>
      </c>
      <c r="J5370">
        <v>0</v>
      </c>
      <c r="K5370">
        <v>162.52500000000001</v>
      </c>
      <c r="L5370" t="s">
        <v>19</v>
      </c>
      <c r="M5370" s="2">
        <v>1625250000</v>
      </c>
      <c r="N5370" s="2" t="str">
        <f>VLOOKUP(Tabla1[[#This Row],[nemo]],'Nemos y clasificaciones'!$A$2:$B$5000,2,FALSE)</f>
        <v>CFI</v>
      </c>
      <c r="O5370" s="2" t="str">
        <f>VLOOKUP(Tabla1[[#This Row],[nemo]],'Nemos y clasificaciones'!$A$1:$C$3000,3,FALSE)</f>
        <v>CFI</v>
      </c>
      <c r="P5370" s="2"/>
      <c r="Q5370" s="2"/>
    </row>
    <row r="5371" spans="1:17" x14ac:dyDescent="0.25">
      <c r="A5371" t="s">
        <v>6085</v>
      </c>
      <c r="B5371" s="1">
        <v>43631</v>
      </c>
      <c r="C5371" s="1">
        <v>43637</v>
      </c>
      <c r="D5371" t="s">
        <v>14</v>
      </c>
      <c r="E5371" t="s">
        <v>1200</v>
      </c>
      <c r="F5371">
        <v>0</v>
      </c>
      <c r="G5371">
        <v>10000000</v>
      </c>
      <c r="H5371">
        <v>0</v>
      </c>
      <c r="I5371">
        <v>0</v>
      </c>
      <c r="J5371">
        <v>0</v>
      </c>
      <c r="K5371">
        <v>120.63200000000001</v>
      </c>
      <c r="L5371" t="s">
        <v>19</v>
      </c>
      <c r="M5371" s="2">
        <v>1206320000</v>
      </c>
      <c r="N5371" s="2" t="str">
        <f>VLOOKUP(Tabla1[[#This Row],[nemo]],'Nemos y clasificaciones'!$A$2:$B$5000,2,FALSE)</f>
        <v>CFI</v>
      </c>
      <c r="O5371" s="2" t="str">
        <f>VLOOKUP(Tabla1[[#This Row],[nemo]],'Nemos y clasificaciones'!$A$1:$C$3000,3,FALSE)</f>
        <v>CFI</v>
      </c>
      <c r="P5371" s="2"/>
      <c r="Q5371" s="2"/>
    </row>
    <row r="5372" spans="1:17" x14ac:dyDescent="0.25">
      <c r="A5372" t="s">
        <v>7860</v>
      </c>
      <c r="B5372" s="1">
        <v>43267</v>
      </c>
      <c r="C5372" s="1">
        <v>43273</v>
      </c>
      <c r="D5372" t="s">
        <v>14</v>
      </c>
      <c r="E5372" t="s">
        <v>1200</v>
      </c>
      <c r="F5372">
        <v>0</v>
      </c>
      <c r="G5372">
        <v>10000000</v>
      </c>
      <c r="H5372">
        <v>0</v>
      </c>
      <c r="I5372">
        <v>0</v>
      </c>
      <c r="J5372">
        <v>0</v>
      </c>
      <c r="K5372">
        <v>38.698</v>
      </c>
      <c r="L5372" t="s">
        <v>54</v>
      </c>
      <c r="M5372" s="2">
        <v>386980000</v>
      </c>
      <c r="N5372" s="2" t="str">
        <f>VLOOKUP(Tabla1[[#This Row],[nemo]],'Nemos y clasificaciones'!$A$2:$B$5000,2,FALSE)</f>
        <v>CFI</v>
      </c>
      <c r="O5372" s="2" t="str">
        <f>VLOOKUP(Tabla1[[#This Row],[nemo]],'Nemos y clasificaciones'!$A$1:$C$3000,3,FALSE)</f>
        <v>CFI</v>
      </c>
      <c r="P5372" s="2"/>
      <c r="Q5372" s="2"/>
    </row>
    <row r="5373" spans="1:17" x14ac:dyDescent="0.25">
      <c r="A5373" t="s">
        <v>1199</v>
      </c>
      <c r="B5373" s="1">
        <v>44359</v>
      </c>
      <c r="C5373" s="1">
        <v>44365</v>
      </c>
      <c r="D5373" t="s">
        <v>14</v>
      </c>
      <c r="E5373" t="s">
        <v>1200</v>
      </c>
      <c r="F5373">
        <v>0</v>
      </c>
      <c r="G5373">
        <v>510459</v>
      </c>
      <c r="H5373">
        <v>0</v>
      </c>
      <c r="I5373">
        <v>0</v>
      </c>
      <c r="J5373">
        <v>0</v>
      </c>
      <c r="K5373">
        <v>115.619</v>
      </c>
      <c r="L5373" t="s">
        <v>19</v>
      </c>
      <c r="M5373" s="2">
        <v>59018759.120999999</v>
      </c>
      <c r="N5373" s="2" t="str">
        <f>VLOOKUP(Tabla1[[#This Row],[nemo]],'Nemos y clasificaciones'!$A$2:$B$5000,2,FALSE)</f>
        <v>CFI</v>
      </c>
      <c r="O5373" s="2" t="str">
        <f>VLOOKUP(Tabla1[[#This Row],[nemo]],'Nemos y clasificaciones'!$A$1:$C$3000,3,FALSE)</f>
        <v>CFI</v>
      </c>
      <c r="P5373" s="2"/>
      <c r="Q5373" s="2"/>
    </row>
    <row r="5374" spans="1:17" x14ac:dyDescent="0.25">
      <c r="A5374" t="s">
        <v>3829</v>
      </c>
      <c r="B5374" s="1">
        <v>44002</v>
      </c>
      <c r="C5374" s="1">
        <v>44008</v>
      </c>
      <c r="D5374" t="s">
        <v>14</v>
      </c>
      <c r="E5374" t="s">
        <v>1198</v>
      </c>
      <c r="F5374">
        <v>0</v>
      </c>
      <c r="G5374">
        <v>10000000</v>
      </c>
      <c r="H5374">
        <v>0</v>
      </c>
      <c r="I5374">
        <v>0</v>
      </c>
      <c r="J5374">
        <v>0</v>
      </c>
      <c r="K5374">
        <v>164.38</v>
      </c>
      <c r="L5374" t="s">
        <v>19</v>
      </c>
      <c r="M5374" s="2">
        <v>1643800000</v>
      </c>
      <c r="N5374" s="2" t="str">
        <f>VLOOKUP(Tabla1[[#This Row],[nemo]],'Nemos y clasificaciones'!$A$2:$B$5000,2,FALSE)</f>
        <v>CFI</v>
      </c>
      <c r="O5374" s="2" t="str">
        <f>VLOOKUP(Tabla1[[#This Row],[nemo]],'Nemos y clasificaciones'!$A$1:$C$3000,3,FALSE)</f>
        <v>CFI</v>
      </c>
      <c r="P5374" s="2"/>
      <c r="Q5374" s="2"/>
    </row>
    <row r="5375" spans="1:17" x14ac:dyDescent="0.25">
      <c r="A5375" t="s">
        <v>6084</v>
      </c>
      <c r="B5375" s="1">
        <v>43631</v>
      </c>
      <c r="C5375" s="1">
        <v>43637</v>
      </c>
      <c r="D5375" t="s">
        <v>14</v>
      </c>
      <c r="E5375" t="s">
        <v>1198</v>
      </c>
      <c r="F5375">
        <v>0</v>
      </c>
      <c r="G5375">
        <v>10000000</v>
      </c>
      <c r="H5375">
        <v>0</v>
      </c>
      <c r="I5375">
        <v>0</v>
      </c>
      <c r="J5375">
        <v>0</v>
      </c>
      <c r="K5375">
        <v>121.998</v>
      </c>
      <c r="L5375" t="s">
        <v>19</v>
      </c>
      <c r="M5375" s="2">
        <v>1219980000</v>
      </c>
      <c r="N5375" s="2" t="str">
        <f>VLOOKUP(Tabla1[[#This Row],[nemo]],'Nemos y clasificaciones'!$A$2:$B$5000,2,FALSE)</f>
        <v>CFI</v>
      </c>
      <c r="O5375" s="2" t="str">
        <f>VLOOKUP(Tabla1[[#This Row],[nemo]],'Nemos y clasificaciones'!$A$1:$C$3000,3,FALSE)</f>
        <v>CFI</v>
      </c>
      <c r="P5375" s="2"/>
      <c r="Q5375" s="2"/>
    </row>
    <row r="5376" spans="1:17" x14ac:dyDescent="0.25">
      <c r="A5376" t="s">
        <v>7861</v>
      </c>
      <c r="B5376" s="1">
        <v>43267</v>
      </c>
      <c r="C5376" s="1">
        <v>43273</v>
      </c>
      <c r="D5376" t="s">
        <v>14</v>
      </c>
      <c r="E5376" t="s">
        <v>1198</v>
      </c>
      <c r="F5376">
        <v>0</v>
      </c>
      <c r="G5376">
        <v>10000000</v>
      </c>
      <c r="H5376">
        <v>0</v>
      </c>
      <c r="I5376">
        <v>0</v>
      </c>
      <c r="J5376">
        <v>0</v>
      </c>
      <c r="K5376">
        <v>39.509</v>
      </c>
      <c r="L5376" t="s">
        <v>54</v>
      </c>
      <c r="M5376" s="2">
        <v>395090000</v>
      </c>
      <c r="N5376" s="2" t="str">
        <f>VLOOKUP(Tabla1[[#This Row],[nemo]],'Nemos y clasificaciones'!$A$2:$B$5000,2,FALSE)</f>
        <v>CFI</v>
      </c>
      <c r="O5376" s="2" t="str">
        <f>VLOOKUP(Tabla1[[#This Row],[nemo]],'Nemos y clasificaciones'!$A$1:$C$3000,3,FALSE)</f>
        <v>CFI</v>
      </c>
      <c r="P5376" s="2"/>
      <c r="Q5376" s="2"/>
    </row>
    <row r="5377" spans="1:17" x14ac:dyDescent="0.25">
      <c r="A5377" t="s">
        <v>1197</v>
      </c>
      <c r="B5377" s="1">
        <v>44359</v>
      </c>
      <c r="C5377" s="1">
        <v>44365</v>
      </c>
      <c r="D5377" t="s">
        <v>14</v>
      </c>
      <c r="E5377" t="s">
        <v>1198</v>
      </c>
      <c r="F5377">
        <v>0</v>
      </c>
      <c r="G5377">
        <v>304290</v>
      </c>
      <c r="H5377">
        <v>0</v>
      </c>
      <c r="I5377">
        <v>0</v>
      </c>
      <c r="J5377">
        <v>0</v>
      </c>
      <c r="K5377">
        <v>115.85599999999999</v>
      </c>
      <c r="L5377" t="s">
        <v>19</v>
      </c>
      <c r="M5377" s="2">
        <v>35253822.240000002</v>
      </c>
      <c r="N5377" s="2" t="str">
        <f>VLOOKUP(Tabla1[[#This Row],[nemo]],'Nemos y clasificaciones'!$A$2:$B$5000,2,FALSE)</f>
        <v>CFI</v>
      </c>
      <c r="O5377" s="2" t="str">
        <f>VLOOKUP(Tabla1[[#This Row],[nemo]],'Nemos y clasificaciones'!$A$1:$C$3000,3,FALSE)</f>
        <v>CFI</v>
      </c>
      <c r="P5377" s="2"/>
      <c r="Q5377" s="2"/>
    </row>
    <row r="5378" spans="1:17" x14ac:dyDescent="0.25">
      <c r="A5378" t="s">
        <v>696</v>
      </c>
      <c r="B5378" s="1">
        <v>44400</v>
      </c>
      <c r="C5378" s="1">
        <v>44406</v>
      </c>
      <c r="D5378" t="s">
        <v>21</v>
      </c>
      <c r="E5378" t="s">
        <v>697</v>
      </c>
      <c r="F5378">
        <v>0</v>
      </c>
      <c r="G5378">
        <v>40159369</v>
      </c>
      <c r="H5378">
        <v>0</v>
      </c>
      <c r="I5378">
        <v>0</v>
      </c>
      <c r="J5378">
        <v>0</v>
      </c>
      <c r="K5378">
        <v>8.9999999999999993E-3</v>
      </c>
      <c r="L5378" t="s">
        <v>23</v>
      </c>
      <c r="M5378" s="2">
        <v>361434.321</v>
      </c>
      <c r="N5378" s="2" t="str">
        <f>VLOOKUP(Tabla1[[#This Row],[nemo]],'Nemos y clasificaciones'!$A$2:$B$5000,2,FALSE)</f>
        <v>CFI</v>
      </c>
      <c r="O5378" s="2" t="str">
        <f>VLOOKUP(Tabla1[[#This Row],[nemo]],'Nemos y clasificaciones'!$A$1:$C$3000,3,FALSE)</f>
        <v>CFI</v>
      </c>
      <c r="P5378" s="2"/>
      <c r="Q5378" s="2"/>
    </row>
    <row r="5379" spans="1:17" x14ac:dyDescent="0.25">
      <c r="A5379" t="s">
        <v>8372</v>
      </c>
      <c r="B5379" s="1">
        <v>43209</v>
      </c>
      <c r="C5379" s="1">
        <v>43215</v>
      </c>
      <c r="D5379" t="s">
        <v>21</v>
      </c>
      <c r="E5379" t="s">
        <v>697</v>
      </c>
      <c r="F5379">
        <v>0</v>
      </c>
      <c r="G5379">
        <v>1000000</v>
      </c>
      <c r="H5379">
        <v>0</v>
      </c>
      <c r="I5379">
        <v>0</v>
      </c>
      <c r="J5379">
        <v>0</v>
      </c>
      <c r="K5379">
        <v>3.3000000000000002E-2</v>
      </c>
      <c r="L5379" t="s">
        <v>23</v>
      </c>
      <c r="M5379" s="3">
        <v>33000</v>
      </c>
      <c r="N5379" s="2" t="str">
        <f>VLOOKUP(Tabla1[[#This Row],[nemo]],'Nemos y clasificaciones'!$A$2:$B$5000,2,FALSE)</f>
        <v>CFI</v>
      </c>
      <c r="O5379" s="3" t="str">
        <f>VLOOKUP(Tabla1[[#This Row],[nemo]],'Nemos y clasificaciones'!$A$1:$C$3000,3,FALSE)</f>
        <v>CFI</v>
      </c>
      <c r="P5379" s="3"/>
      <c r="Q5379" s="3"/>
    </row>
    <row r="5380" spans="1:17" x14ac:dyDescent="0.25">
      <c r="A5380" t="s">
        <v>2623</v>
      </c>
      <c r="B5380" s="1">
        <v>44219</v>
      </c>
      <c r="C5380" s="1">
        <v>44225</v>
      </c>
      <c r="D5380" t="s">
        <v>21</v>
      </c>
      <c r="E5380" t="s">
        <v>697</v>
      </c>
      <c r="F5380">
        <v>0</v>
      </c>
      <c r="G5380">
        <v>1000000</v>
      </c>
      <c r="H5380">
        <v>0</v>
      </c>
      <c r="I5380">
        <v>0</v>
      </c>
      <c r="J5380">
        <v>0</v>
      </c>
      <c r="K5380">
        <v>2.8000000000000001E-2</v>
      </c>
      <c r="L5380" t="s">
        <v>23</v>
      </c>
      <c r="M5380" s="3">
        <v>28000</v>
      </c>
      <c r="N5380" s="2" t="str">
        <f>VLOOKUP(Tabla1[[#This Row],[nemo]],'Nemos y clasificaciones'!$A$2:$B$5000,2,FALSE)</f>
        <v>CFI</v>
      </c>
      <c r="O5380" s="3" t="str">
        <f>VLOOKUP(Tabla1[[#This Row],[nemo]],'Nemos y clasificaciones'!$A$1:$C$3000,3,FALSE)</f>
        <v>CFI</v>
      </c>
      <c r="P5380" s="3"/>
      <c r="Q5380" s="3"/>
    </row>
    <row r="5381" spans="1:17" x14ac:dyDescent="0.25">
      <c r="A5381" t="s">
        <v>9151</v>
      </c>
      <c r="B5381" s="1">
        <v>42941</v>
      </c>
      <c r="C5381" s="1">
        <v>42947</v>
      </c>
      <c r="D5381" t="s">
        <v>21</v>
      </c>
      <c r="E5381" t="s">
        <v>697</v>
      </c>
      <c r="F5381">
        <v>0</v>
      </c>
      <c r="G5381">
        <v>1000000</v>
      </c>
      <c r="H5381">
        <v>0</v>
      </c>
      <c r="I5381">
        <v>0</v>
      </c>
      <c r="J5381">
        <v>0</v>
      </c>
      <c r="K5381">
        <v>2.5999999999999999E-2</v>
      </c>
      <c r="L5381" t="s">
        <v>23</v>
      </c>
      <c r="M5381" s="3">
        <v>26000</v>
      </c>
      <c r="N5381" s="2" t="str">
        <f>VLOOKUP(Tabla1[[#This Row],[nemo]],'Nemos y clasificaciones'!$A$2:$B$5000,2,FALSE)</f>
        <v>CFI</v>
      </c>
      <c r="O5381" s="3" t="str">
        <f>VLOOKUP(Tabla1[[#This Row],[nemo]],'Nemos y clasificaciones'!$A$1:$C$3000,3,FALSE)</f>
        <v>CFI</v>
      </c>
      <c r="P5381" s="3"/>
      <c r="Q5381" s="3"/>
    </row>
    <row r="5382" spans="1:17" x14ac:dyDescent="0.25">
      <c r="A5382" t="s">
        <v>2097</v>
      </c>
      <c r="B5382" s="1">
        <v>44309</v>
      </c>
      <c r="C5382" s="1">
        <v>44315</v>
      </c>
      <c r="D5382" t="s">
        <v>21</v>
      </c>
      <c r="E5382" t="s">
        <v>697</v>
      </c>
      <c r="F5382">
        <v>0</v>
      </c>
      <c r="G5382">
        <v>1000000</v>
      </c>
      <c r="H5382">
        <v>0</v>
      </c>
      <c r="I5382">
        <v>0</v>
      </c>
      <c r="J5382">
        <v>0</v>
      </c>
      <c r="K5382">
        <v>1.2999999999999999E-2</v>
      </c>
      <c r="L5382" t="s">
        <v>23</v>
      </c>
      <c r="M5382" s="3">
        <v>13000</v>
      </c>
      <c r="N5382" s="2" t="str">
        <f>VLOOKUP(Tabla1[[#This Row],[nemo]],'Nemos y clasificaciones'!$A$2:$B$5000,2,FALSE)</f>
        <v>CFI</v>
      </c>
      <c r="O5382" s="3" t="str">
        <f>VLOOKUP(Tabla1[[#This Row],[nemo]],'Nemos y clasificaciones'!$A$1:$C$3000,3,FALSE)</f>
        <v>CFI</v>
      </c>
      <c r="P5382" s="3"/>
      <c r="Q5382" s="3"/>
    </row>
    <row r="5383" spans="1:17" x14ac:dyDescent="0.25">
      <c r="A5383" t="s">
        <v>9924</v>
      </c>
      <c r="B5383" s="1">
        <v>42754</v>
      </c>
      <c r="C5383" s="1">
        <v>42761</v>
      </c>
      <c r="D5383" t="s">
        <v>21</v>
      </c>
      <c r="E5383" t="s">
        <v>697</v>
      </c>
      <c r="F5383">
        <v>0</v>
      </c>
      <c r="G5383">
        <v>1000000</v>
      </c>
      <c r="H5383">
        <v>0</v>
      </c>
      <c r="I5383">
        <v>0</v>
      </c>
      <c r="J5383">
        <v>0</v>
      </c>
      <c r="K5383">
        <v>0.01</v>
      </c>
      <c r="L5383" t="s">
        <v>23</v>
      </c>
      <c r="M5383" s="3">
        <v>10000</v>
      </c>
      <c r="N5383" s="2" t="str">
        <f>VLOOKUP(Tabla1[[#This Row],[nemo]],'Nemos y clasificaciones'!$A$2:$B$5000,2,FALSE)</f>
        <v>CFI</v>
      </c>
      <c r="O5383" s="3" t="str">
        <f>VLOOKUP(Tabla1[[#This Row],[nemo]],'Nemos y clasificaciones'!$A$1:$C$3000,3,FALSE)</f>
        <v>CFI</v>
      </c>
      <c r="P5383" s="3"/>
      <c r="Q5383" s="3"/>
    </row>
    <row r="5384" spans="1:17" x14ac:dyDescent="0.25">
      <c r="A5384" t="s">
        <v>10062</v>
      </c>
      <c r="B5384" s="1">
        <v>42726</v>
      </c>
      <c r="C5384" s="1">
        <v>42732</v>
      </c>
      <c r="D5384" t="s">
        <v>21</v>
      </c>
      <c r="E5384" t="s">
        <v>697</v>
      </c>
      <c r="F5384">
        <v>0</v>
      </c>
      <c r="G5384">
        <v>1000000</v>
      </c>
      <c r="H5384">
        <v>0</v>
      </c>
      <c r="I5384">
        <v>0</v>
      </c>
      <c r="J5384">
        <v>0</v>
      </c>
      <c r="K5384">
        <v>0.01</v>
      </c>
      <c r="L5384" t="s">
        <v>23</v>
      </c>
      <c r="M5384" s="3">
        <v>10000</v>
      </c>
      <c r="N5384" s="2" t="str">
        <f>VLOOKUP(Tabla1[[#This Row],[nemo]],'Nemos y clasificaciones'!$A$2:$B$5000,2,FALSE)</f>
        <v>CFI</v>
      </c>
      <c r="O5384" s="3" t="str">
        <f>VLOOKUP(Tabla1[[#This Row],[nemo]],'Nemos y clasificaciones'!$A$1:$C$3000,3,FALSE)</f>
        <v>CFI</v>
      </c>
      <c r="P5384" s="3"/>
      <c r="Q5384" s="3"/>
    </row>
    <row r="5385" spans="1:17" x14ac:dyDescent="0.25">
      <c r="A5385" t="s">
        <v>5810</v>
      </c>
      <c r="B5385" s="1">
        <v>43669</v>
      </c>
      <c r="C5385" s="1">
        <v>43675</v>
      </c>
      <c r="D5385" t="s">
        <v>21</v>
      </c>
      <c r="E5385" t="s">
        <v>697</v>
      </c>
      <c r="F5385">
        <v>0</v>
      </c>
      <c r="G5385">
        <v>1000000</v>
      </c>
      <c r="H5385">
        <v>0</v>
      </c>
      <c r="I5385">
        <v>0</v>
      </c>
      <c r="J5385">
        <v>0</v>
      </c>
      <c r="K5385">
        <v>8.9999999999999993E-3</v>
      </c>
      <c r="L5385" t="s">
        <v>23</v>
      </c>
      <c r="M5385" s="4">
        <v>9000</v>
      </c>
      <c r="N5385" s="2" t="str">
        <f>VLOOKUP(Tabla1[[#This Row],[nemo]],'Nemos y clasificaciones'!$A$2:$B$5000,2,FALSE)</f>
        <v>CFI</v>
      </c>
      <c r="O5385" s="4" t="str">
        <f>VLOOKUP(Tabla1[[#This Row],[nemo]],'Nemos y clasificaciones'!$A$1:$C$3000,3,FALSE)</f>
        <v>CFI</v>
      </c>
      <c r="P5385" s="4"/>
      <c r="Q5385" s="4"/>
    </row>
    <row r="5386" spans="1:17" x14ac:dyDescent="0.25">
      <c r="A5386" t="s">
        <v>7621</v>
      </c>
      <c r="B5386" s="1">
        <v>43305</v>
      </c>
      <c r="C5386" s="1">
        <v>43311</v>
      </c>
      <c r="D5386" t="s">
        <v>21</v>
      </c>
      <c r="E5386" t="s">
        <v>697</v>
      </c>
      <c r="F5386">
        <v>0</v>
      </c>
      <c r="G5386">
        <v>1000000</v>
      </c>
      <c r="H5386">
        <v>0</v>
      </c>
      <c r="I5386">
        <v>0</v>
      </c>
      <c r="J5386">
        <v>0</v>
      </c>
      <c r="K5386">
        <v>8.9999999999999993E-3</v>
      </c>
      <c r="L5386" t="s">
        <v>23</v>
      </c>
      <c r="M5386" s="4">
        <v>9000</v>
      </c>
      <c r="N5386" s="2" t="str">
        <f>VLOOKUP(Tabla1[[#This Row],[nemo]],'Nemos y clasificaciones'!$A$2:$B$5000,2,FALSE)</f>
        <v>CFI</v>
      </c>
      <c r="O5386" s="4" t="str">
        <f>VLOOKUP(Tabla1[[#This Row],[nemo]],'Nemos y clasificaciones'!$A$1:$C$3000,3,FALSE)</f>
        <v>CFI</v>
      </c>
      <c r="P5386" s="4"/>
      <c r="Q5386" s="4"/>
    </row>
    <row r="5387" spans="1:17" x14ac:dyDescent="0.25">
      <c r="A5387" t="s">
        <v>8964</v>
      </c>
      <c r="B5387" s="1">
        <v>43028</v>
      </c>
      <c r="C5387" s="1">
        <v>43034</v>
      </c>
      <c r="D5387" t="s">
        <v>21</v>
      </c>
      <c r="E5387" t="s">
        <v>697</v>
      </c>
      <c r="F5387">
        <v>0</v>
      </c>
      <c r="G5387">
        <v>1000000</v>
      </c>
      <c r="H5387">
        <v>0</v>
      </c>
      <c r="I5387">
        <v>0</v>
      </c>
      <c r="J5387">
        <v>0</v>
      </c>
      <c r="K5387">
        <v>8.9999999999999993E-3</v>
      </c>
      <c r="L5387" t="s">
        <v>23</v>
      </c>
      <c r="M5387" s="4">
        <v>9000</v>
      </c>
      <c r="N5387" s="2" t="str">
        <f>VLOOKUP(Tabla1[[#This Row],[nemo]],'Nemos y clasificaciones'!$A$2:$B$5000,2,FALSE)</f>
        <v>CFI</v>
      </c>
      <c r="O5387" s="4" t="str">
        <f>VLOOKUP(Tabla1[[#This Row],[nemo]],'Nemos y clasificaciones'!$A$1:$C$3000,3,FALSE)</f>
        <v>CFI</v>
      </c>
      <c r="P5387" s="4"/>
      <c r="Q5387" s="4"/>
    </row>
    <row r="5388" spans="1:17" x14ac:dyDescent="0.25">
      <c r="A5388" t="s">
        <v>4529</v>
      </c>
      <c r="B5388" s="1">
        <v>43944</v>
      </c>
      <c r="C5388" s="1">
        <v>43950</v>
      </c>
      <c r="D5388" t="s">
        <v>21</v>
      </c>
      <c r="E5388" t="s">
        <v>697</v>
      </c>
      <c r="F5388">
        <v>0</v>
      </c>
      <c r="G5388">
        <v>1000000</v>
      </c>
      <c r="H5388">
        <v>0</v>
      </c>
      <c r="I5388">
        <v>0</v>
      </c>
      <c r="J5388">
        <v>0</v>
      </c>
      <c r="K5388">
        <v>8.0000000000000002E-3</v>
      </c>
      <c r="L5388" t="s">
        <v>23</v>
      </c>
      <c r="M5388" s="4">
        <v>8000</v>
      </c>
      <c r="N5388" s="2" t="str">
        <f>VLOOKUP(Tabla1[[#This Row],[nemo]],'Nemos y clasificaciones'!$A$2:$B$5000,2,FALSE)</f>
        <v>CFI</v>
      </c>
      <c r="O5388" s="4" t="str">
        <f>VLOOKUP(Tabla1[[#This Row],[nemo]],'Nemos y clasificaciones'!$A$1:$C$3000,3,FALSE)</f>
        <v>CFI</v>
      </c>
      <c r="P5388" s="4"/>
      <c r="Q5388" s="4"/>
    </row>
    <row r="5389" spans="1:17" x14ac:dyDescent="0.25">
      <c r="A5389" t="s">
        <v>4924</v>
      </c>
      <c r="B5389" s="1">
        <v>43854</v>
      </c>
      <c r="C5389" s="1">
        <v>43860</v>
      </c>
      <c r="D5389" t="s">
        <v>21</v>
      </c>
      <c r="E5389" t="s">
        <v>697</v>
      </c>
      <c r="F5389">
        <v>0</v>
      </c>
      <c r="G5389">
        <v>1000000</v>
      </c>
      <c r="H5389">
        <v>0</v>
      </c>
      <c r="I5389">
        <v>0</v>
      </c>
      <c r="J5389">
        <v>0</v>
      </c>
      <c r="K5389">
        <v>8.0000000000000002E-3</v>
      </c>
      <c r="L5389" t="s">
        <v>23</v>
      </c>
      <c r="M5389" s="4">
        <v>8000</v>
      </c>
      <c r="N5389" s="2" t="str">
        <f>VLOOKUP(Tabla1[[#This Row],[nemo]],'Nemos y clasificaciones'!$A$2:$B$5000,2,FALSE)</f>
        <v>CFI</v>
      </c>
      <c r="O5389" s="4" t="str">
        <f>VLOOKUP(Tabla1[[#This Row],[nemo]],'Nemos y clasificaciones'!$A$1:$C$3000,3,FALSE)</f>
        <v>CFI</v>
      </c>
      <c r="P5389" s="4"/>
      <c r="Q5389" s="4"/>
    </row>
    <row r="5390" spans="1:17" x14ac:dyDescent="0.25">
      <c r="A5390" t="s">
        <v>6911</v>
      </c>
      <c r="B5390" s="1">
        <v>43488</v>
      </c>
      <c r="C5390" s="1">
        <v>43494</v>
      </c>
      <c r="D5390" t="s">
        <v>21</v>
      </c>
      <c r="E5390" t="s">
        <v>697</v>
      </c>
      <c r="F5390">
        <v>0</v>
      </c>
      <c r="G5390">
        <v>1000000</v>
      </c>
      <c r="H5390">
        <v>0</v>
      </c>
      <c r="I5390">
        <v>0</v>
      </c>
      <c r="J5390">
        <v>0</v>
      </c>
      <c r="K5390">
        <v>8.0000000000000002E-3</v>
      </c>
      <c r="L5390" t="s">
        <v>23</v>
      </c>
      <c r="M5390" s="4">
        <v>8000</v>
      </c>
      <c r="N5390" s="2" t="str">
        <f>VLOOKUP(Tabla1[[#This Row],[nemo]],'Nemos y clasificaciones'!$A$2:$B$5000,2,FALSE)</f>
        <v>CFI</v>
      </c>
      <c r="O5390" s="4" t="str">
        <f>VLOOKUP(Tabla1[[#This Row],[nemo]],'Nemos y clasificaciones'!$A$1:$C$3000,3,FALSE)</f>
        <v>CFI</v>
      </c>
      <c r="P5390" s="4"/>
      <c r="Q5390" s="4"/>
    </row>
    <row r="5391" spans="1:17" x14ac:dyDescent="0.25">
      <c r="A5391" t="s">
        <v>7348</v>
      </c>
      <c r="B5391" s="1">
        <v>43396</v>
      </c>
      <c r="C5391" s="1">
        <v>43402</v>
      </c>
      <c r="D5391" t="s">
        <v>21</v>
      </c>
      <c r="E5391" t="s">
        <v>697</v>
      </c>
      <c r="F5391">
        <v>0</v>
      </c>
      <c r="G5391">
        <v>1000000</v>
      </c>
      <c r="H5391">
        <v>0</v>
      </c>
      <c r="I5391">
        <v>0</v>
      </c>
      <c r="J5391">
        <v>0</v>
      </c>
      <c r="K5391">
        <v>8.0000000000000002E-3</v>
      </c>
      <c r="L5391" t="s">
        <v>23</v>
      </c>
      <c r="M5391" s="4">
        <v>8000</v>
      </c>
      <c r="N5391" s="2" t="str">
        <f>VLOOKUP(Tabla1[[#This Row],[nemo]],'Nemos y clasificaciones'!$A$2:$B$5000,2,FALSE)</f>
        <v>CFI</v>
      </c>
      <c r="O5391" s="4" t="str">
        <f>VLOOKUP(Tabla1[[#This Row],[nemo]],'Nemos y clasificaciones'!$A$1:$C$3000,3,FALSE)</f>
        <v>CFI</v>
      </c>
      <c r="P5391" s="4"/>
      <c r="Q5391" s="4"/>
    </row>
    <row r="5392" spans="1:17" x14ac:dyDescent="0.25">
      <c r="A5392" t="s">
        <v>8607</v>
      </c>
      <c r="B5392" s="1">
        <v>43125</v>
      </c>
      <c r="C5392" s="1">
        <v>43131</v>
      </c>
      <c r="D5392" t="s">
        <v>21</v>
      </c>
      <c r="E5392" t="s">
        <v>697</v>
      </c>
      <c r="F5392">
        <v>0</v>
      </c>
      <c r="G5392">
        <v>1000000</v>
      </c>
      <c r="H5392">
        <v>0</v>
      </c>
      <c r="I5392">
        <v>0</v>
      </c>
      <c r="J5392">
        <v>0</v>
      </c>
      <c r="K5392">
        <v>8.0000000000000002E-3</v>
      </c>
      <c r="L5392" t="s">
        <v>23</v>
      </c>
      <c r="M5392" s="4">
        <v>8000</v>
      </c>
      <c r="N5392" s="2" t="str">
        <f>VLOOKUP(Tabla1[[#This Row],[nemo]],'Nemos y clasificaciones'!$A$2:$B$5000,2,FALSE)</f>
        <v>CFI</v>
      </c>
      <c r="O5392" s="4" t="str">
        <f>VLOOKUP(Tabla1[[#This Row],[nemo]],'Nemos y clasificaciones'!$A$1:$C$3000,3,FALSE)</f>
        <v>CFI</v>
      </c>
      <c r="P5392" s="4"/>
      <c r="Q5392" s="4"/>
    </row>
    <row r="5393" spans="1:17" x14ac:dyDescent="0.25">
      <c r="A5393" t="s">
        <v>9397</v>
      </c>
      <c r="B5393" s="1">
        <v>42887</v>
      </c>
      <c r="C5393" s="1">
        <v>42893</v>
      </c>
      <c r="D5393" t="s">
        <v>21</v>
      </c>
      <c r="E5393" t="s">
        <v>697</v>
      </c>
      <c r="F5393">
        <v>0</v>
      </c>
      <c r="G5393">
        <v>1000000</v>
      </c>
      <c r="H5393">
        <v>0</v>
      </c>
      <c r="I5393">
        <v>0</v>
      </c>
      <c r="J5393">
        <v>0</v>
      </c>
      <c r="K5393">
        <v>8.0000000000000002E-3</v>
      </c>
      <c r="L5393" t="s">
        <v>23</v>
      </c>
      <c r="M5393" s="4">
        <v>8000</v>
      </c>
      <c r="N5393" s="2" t="str">
        <f>VLOOKUP(Tabla1[[#This Row],[nemo]],'Nemos y clasificaciones'!$A$2:$B$5000,2,FALSE)</f>
        <v>CFI</v>
      </c>
      <c r="O5393" s="4" t="str">
        <f>VLOOKUP(Tabla1[[#This Row],[nemo]],'Nemos y clasificaciones'!$A$1:$C$3000,3,FALSE)</f>
        <v>CFI</v>
      </c>
      <c r="P5393" s="4"/>
      <c r="Q5393" s="4"/>
    </row>
    <row r="5394" spans="1:17" x14ac:dyDescent="0.25">
      <c r="A5394" t="s">
        <v>5458</v>
      </c>
      <c r="B5394" s="1">
        <v>43760</v>
      </c>
      <c r="C5394" s="1">
        <v>43766</v>
      </c>
      <c r="D5394" t="s">
        <v>21</v>
      </c>
      <c r="E5394" t="s">
        <v>697</v>
      </c>
      <c r="F5394">
        <v>0</v>
      </c>
      <c r="G5394">
        <v>1000000</v>
      </c>
      <c r="H5394">
        <v>0</v>
      </c>
      <c r="I5394">
        <v>0</v>
      </c>
      <c r="J5394">
        <v>0</v>
      </c>
      <c r="K5394">
        <v>7.0000000000000001E-3</v>
      </c>
      <c r="L5394" t="s">
        <v>23</v>
      </c>
      <c r="M5394" s="4">
        <v>7000</v>
      </c>
      <c r="N5394" s="2" t="str">
        <f>VLOOKUP(Tabla1[[#This Row],[nemo]],'Nemos y clasificaciones'!$A$2:$B$5000,2,FALSE)</f>
        <v>CFI</v>
      </c>
      <c r="O5394" s="4" t="str">
        <f>VLOOKUP(Tabla1[[#This Row],[nemo]],'Nemos y clasificaciones'!$A$1:$C$3000,3,FALSE)</f>
        <v>CFI</v>
      </c>
      <c r="P5394" s="4"/>
      <c r="Q5394" s="4"/>
    </row>
    <row r="5395" spans="1:17" x14ac:dyDescent="0.25">
      <c r="A5395" t="s">
        <v>6613</v>
      </c>
      <c r="B5395" s="1">
        <v>43578</v>
      </c>
      <c r="C5395" s="1">
        <v>43584</v>
      </c>
      <c r="D5395" t="s">
        <v>21</v>
      </c>
      <c r="E5395" t="s">
        <v>697</v>
      </c>
      <c r="F5395">
        <v>0</v>
      </c>
      <c r="G5395">
        <v>1000000</v>
      </c>
      <c r="H5395">
        <v>0</v>
      </c>
      <c r="I5395">
        <v>0</v>
      </c>
      <c r="J5395">
        <v>0</v>
      </c>
      <c r="K5395">
        <v>7.0000000000000001E-3</v>
      </c>
      <c r="L5395" t="s">
        <v>23</v>
      </c>
      <c r="M5395" s="4">
        <v>7000</v>
      </c>
      <c r="N5395" s="2" t="str">
        <f>VLOOKUP(Tabla1[[#This Row],[nemo]],'Nemos y clasificaciones'!$A$2:$B$5000,2,FALSE)</f>
        <v>CFI</v>
      </c>
      <c r="O5395" s="4" t="str">
        <f>VLOOKUP(Tabla1[[#This Row],[nemo]],'Nemos y clasificaciones'!$A$1:$C$3000,3,FALSE)</f>
        <v>CFI</v>
      </c>
      <c r="P5395" s="4"/>
      <c r="Q5395" s="4"/>
    </row>
    <row r="5396" spans="1:17" x14ac:dyDescent="0.25">
      <c r="A5396" t="s">
        <v>2622</v>
      </c>
      <c r="B5396" s="1">
        <v>44219</v>
      </c>
      <c r="C5396" s="1">
        <v>44225</v>
      </c>
      <c r="D5396" t="s">
        <v>21</v>
      </c>
      <c r="E5396" t="s">
        <v>683</v>
      </c>
      <c r="F5396">
        <v>0</v>
      </c>
      <c r="G5396">
        <v>1000000</v>
      </c>
      <c r="H5396">
        <v>0</v>
      </c>
      <c r="I5396">
        <v>0</v>
      </c>
      <c r="J5396">
        <v>0</v>
      </c>
      <c r="K5396">
        <v>2.4E-2</v>
      </c>
      <c r="L5396" t="s">
        <v>23</v>
      </c>
      <c r="M5396" s="3">
        <v>24000</v>
      </c>
      <c r="N5396" s="2" t="str">
        <f>VLOOKUP(Tabla1[[#This Row],[nemo]],'Nemos y clasificaciones'!$A$2:$B$5000,2,FALSE)</f>
        <v>CFI</v>
      </c>
      <c r="O5396" s="3" t="str">
        <f>VLOOKUP(Tabla1[[#This Row],[nemo]],'Nemos y clasificaciones'!$A$1:$C$3000,3,FALSE)</f>
        <v>CFI</v>
      </c>
      <c r="P5396" s="3"/>
      <c r="Q5396" s="3"/>
    </row>
    <row r="5397" spans="1:17" x14ac:dyDescent="0.25">
      <c r="A5397" t="s">
        <v>2096</v>
      </c>
      <c r="B5397" s="1">
        <v>44309</v>
      </c>
      <c r="C5397" s="1">
        <v>44315</v>
      </c>
      <c r="D5397" t="s">
        <v>21</v>
      </c>
      <c r="E5397" t="s">
        <v>683</v>
      </c>
      <c r="F5397">
        <v>0</v>
      </c>
      <c r="G5397">
        <v>1000000</v>
      </c>
      <c r="H5397">
        <v>0</v>
      </c>
      <c r="I5397">
        <v>0</v>
      </c>
      <c r="J5397">
        <v>0</v>
      </c>
      <c r="K5397">
        <v>1.2E-2</v>
      </c>
      <c r="L5397" t="s">
        <v>23</v>
      </c>
      <c r="M5397" s="3">
        <v>12000</v>
      </c>
      <c r="N5397" s="2" t="str">
        <f>VLOOKUP(Tabla1[[#This Row],[nemo]],'Nemos y clasificaciones'!$A$2:$B$5000,2,FALSE)</f>
        <v>CFI</v>
      </c>
      <c r="O5397" s="3" t="str">
        <f>VLOOKUP(Tabla1[[#This Row],[nemo]],'Nemos y clasificaciones'!$A$1:$C$3000,3,FALSE)</f>
        <v>CFI</v>
      </c>
      <c r="P5397" s="3"/>
      <c r="Q5397" s="3"/>
    </row>
    <row r="5398" spans="1:17" x14ac:dyDescent="0.25">
      <c r="A5398" t="s">
        <v>682</v>
      </c>
      <c r="B5398" s="1">
        <v>44400</v>
      </c>
      <c r="C5398" s="1">
        <v>44406</v>
      </c>
      <c r="D5398" t="s">
        <v>21</v>
      </c>
      <c r="E5398" t="s">
        <v>683</v>
      </c>
      <c r="F5398">
        <v>0</v>
      </c>
      <c r="G5398">
        <v>1000000</v>
      </c>
      <c r="H5398">
        <v>0</v>
      </c>
      <c r="I5398">
        <v>0</v>
      </c>
      <c r="J5398">
        <v>0</v>
      </c>
      <c r="K5398">
        <v>8.0000000000000002E-3</v>
      </c>
      <c r="L5398" t="s">
        <v>23</v>
      </c>
      <c r="M5398" s="4">
        <v>8000</v>
      </c>
      <c r="N5398" s="2" t="str">
        <f>VLOOKUP(Tabla1[[#This Row],[nemo]],'Nemos y clasificaciones'!$A$2:$B$5000,2,FALSE)</f>
        <v>CFI</v>
      </c>
      <c r="O5398" s="4" t="str">
        <f>VLOOKUP(Tabla1[[#This Row],[nemo]],'Nemos y clasificaciones'!$A$1:$C$3000,3,FALSE)</f>
        <v>CFI</v>
      </c>
      <c r="P5398" s="4"/>
      <c r="Q5398" s="4"/>
    </row>
    <row r="5399" spans="1:17" x14ac:dyDescent="0.25">
      <c r="A5399" t="s">
        <v>5811</v>
      </c>
      <c r="B5399" s="1">
        <v>43669</v>
      </c>
      <c r="C5399" s="1">
        <v>43675</v>
      </c>
      <c r="D5399" t="s">
        <v>21</v>
      </c>
      <c r="E5399" t="s">
        <v>683</v>
      </c>
      <c r="F5399">
        <v>0</v>
      </c>
      <c r="G5399">
        <v>1000000</v>
      </c>
      <c r="H5399">
        <v>0</v>
      </c>
      <c r="I5399">
        <v>0</v>
      </c>
      <c r="J5399">
        <v>0</v>
      </c>
      <c r="K5399">
        <v>8.0000000000000002E-3</v>
      </c>
      <c r="L5399" t="s">
        <v>23</v>
      </c>
      <c r="M5399" s="4">
        <v>8000</v>
      </c>
      <c r="N5399" s="2" t="str">
        <f>VLOOKUP(Tabla1[[#This Row],[nemo]],'Nemos y clasificaciones'!$A$2:$B$5000,2,FALSE)</f>
        <v>CFI</v>
      </c>
      <c r="O5399" s="4" t="str">
        <f>VLOOKUP(Tabla1[[#This Row],[nemo]],'Nemos y clasificaciones'!$A$1:$C$3000,3,FALSE)</f>
        <v>CFI</v>
      </c>
      <c r="P5399" s="4"/>
      <c r="Q5399" s="4"/>
    </row>
    <row r="5400" spans="1:17" x14ac:dyDescent="0.25">
      <c r="A5400" t="s">
        <v>4528</v>
      </c>
      <c r="B5400" s="1">
        <v>43944</v>
      </c>
      <c r="C5400" s="1">
        <v>43950</v>
      </c>
      <c r="D5400" t="s">
        <v>21</v>
      </c>
      <c r="E5400" t="s">
        <v>683</v>
      </c>
      <c r="F5400">
        <v>0</v>
      </c>
      <c r="G5400">
        <v>1000000</v>
      </c>
      <c r="H5400">
        <v>0</v>
      </c>
      <c r="I5400">
        <v>0</v>
      </c>
      <c r="J5400">
        <v>0</v>
      </c>
      <c r="K5400">
        <v>7.0000000000000001E-3</v>
      </c>
      <c r="L5400" t="s">
        <v>23</v>
      </c>
      <c r="M5400" s="4">
        <v>7000</v>
      </c>
      <c r="N5400" s="2" t="str">
        <f>VLOOKUP(Tabla1[[#This Row],[nemo]],'Nemos y clasificaciones'!$A$2:$B$5000,2,FALSE)</f>
        <v>CFI</v>
      </c>
      <c r="O5400" s="4" t="str">
        <f>VLOOKUP(Tabla1[[#This Row],[nemo]],'Nemos y clasificaciones'!$A$1:$C$3000,3,FALSE)</f>
        <v>CFI</v>
      </c>
      <c r="P5400" s="4"/>
      <c r="Q5400" s="4"/>
    </row>
    <row r="5401" spans="1:17" x14ac:dyDescent="0.25">
      <c r="A5401" t="s">
        <v>4925</v>
      </c>
      <c r="B5401" s="1">
        <v>43854</v>
      </c>
      <c r="C5401" s="1">
        <v>43860</v>
      </c>
      <c r="D5401" t="s">
        <v>21</v>
      </c>
      <c r="E5401" t="s">
        <v>683</v>
      </c>
      <c r="F5401">
        <v>0</v>
      </c>
      <c r="G5401">
        <v>1000000</v>
      </c>
      <c r="H5401">
        <v>0</v>
      </c>
      <c r="I5401">
        <v>0</v>
      </c>
      <c r="J5401">
        <v>0</v>
      </c>
      <c r="K5401">
        <v>7.0000000000000001E-3</v>
      </c>
      <c r="L5401" t="s">
        <v>23</v>
      </c>
      <c r="M5401" s="4">
        <v>7000</v>
      </c>
      <c r="N5401" s="2" t="str">
        <f>VLOOKUP(Tabla1[[#This Row],[nemo]],'Nemos y clasificaciones'!$A$2:$B$5000,2,FALSE)</f>
        <v>CFI</v>
      </c>
      <c r="O5401" s="4" t="str">
        <f>VLOOKUP(Tabla1[[#This Row],[nemo]],'Nemos y clasificaciones'!$A$1:$C$3000,3,FALSE)</f>
        <v>CFI</v>
      </c>
      <c r="P5401" s="4"/>
      <c r="Q5401" s="4"/>
    </row>
    <row r="5402" spans="1:17" x14ac:dyDescent="0.25">
      <c r="A5402" t="s">
        <v>6912</v>
      </c>
      <c r="B5402" s="1">
        <v>43488</v>
      </c>
      <c r="C5402" s="1">
        <v>43494</v>
      </c>
      <c r="D5402" t="s">
        <v>21</v>
      </c>
      <c r="E5402" t="s">
        <v>683</v>
      </c>
      <c r="F5402">
        <v>0</v>
      </c>
      <c r="G5402">
        <v>1000000</v>
      </c>
      <c r="H5402">
        <v>0</v>
      </c>
      <c r="I5402">
        <v>0</v>
      </c>
      <c r="J5402">
        <v>0</v>
      </c>
      <c r="K5402">
        <v>7.0000000000000001E-3</v>
      </c>
      <c r="L5402" t="s">
        <v>23</v>
      </c>
      <c r="M5402" s="4">
        <v>7000</v>
      </c>
      <c r="N5402" s="2" t="str">
        <f>VLOOKUP(Tabla1[[#This Row],[nemo]],'Nemos y clasificaciones'!$A$2:$B$5000,2,FALSE)</f>
        <v>CFI</v>
      </c>
      <c r="O5402" s="4" t="str">
        <f>VLOOKUP(Tabla1[[#This Row],[nemo]],'Nemos y clasificaciones'!$A$1:$C$3000,3,FALSE)</f>
        <v>CFI</v>
      </c>
      <c r="P5402" s="4"/>
      <c r="Q5402" s="4"/>
    </row>
    <row r="5403" spans="1:17" x14ac:dyDescent="0.25">
      <c r="A5403" t="s">
        <v>5457</v>
      </c>
      <c r="B5403" s="1">
        <v>43760</v>
      </c>
      <c r="C5403" s="1">
        <v>43766</v>
      </c>
      <c r="D5403" t="s">
        <v>21</v>
      </c>
      <c r="E5403" t="s">
        <v>683</v>
      </c>
      <c r="F5403">
        <v>0</v>
      </c>
      <c r="G5403">
        <v>1000000</v>
      </c>
      <c r="H5403">
        <v>0</v>
      </c>
      <c r="I5403">
        <v>0</v>
      </c>
      <c r="J5403">
        <v>0</v>
      </c>
      <c r="K5403">
        <v>6.0000000000000001E-3</v>
      </c>
      <c r="L5403" t="s">
        <v>23</v>
      </c>
      <c r="M5403" s="4">
        <v>6000</v>
      </c>
      <c r="N5403" s="2" t="str">
        <f>VLOOKUP(Tabla1[[#This Row],[nemo]],'Nemos y clasificaciones'!$A$2:$B$5000,2,FALSE)</f>
        <v>CFI</v>
      </c>
      <c r="O5403" s="4" t="str">
        <f>VLOOKUP(Tabla1[[#This Row],[nemo]],'Nemos y clasificaciones'!$A$1:$C$3000,3,FALSE)</f>
        <v>CFI</v>
      </c>
      <c r="P5403" s="4"/>
      <c r="Q5403" s="4"/>
    </row>
    <row r="5404" spans="1:17" x14ac:dyDescent="0.25">
      <c r="A5404" t="s">
        <v>6612</v>
      </c>
      <c r="B5404" s="1">
        <v>43578</v>
      </c>
      <c r="C5404" s="1">
        <v>43584</v>
      </c>
      <c r="D5404" t="s">
        <v>21</v>
      </c>
      <c r="E5404" t="s">
        <v>683</v>
      </c>
      <c r="F5404">
        <v>0</v>
      </c>
      <c r="G5404">
        <v>1000000</v>
      </c>
      <c r="H5404">
        <v>0</v>
      </c>
      <c r="I5404">
        <v>0</v>
      </c>
      <c r="J5404">
        <v>0</v>
      </c>
      <c r="K5404">
        <v>3.0000000000000001E-3</v>
      </c>
      <c r="L5404" t="s">
        <v>23</v>
      </c>
      <c r="M5404" s="4">
        <v>3000</v>
      </c>
      <c r="N5404" s="2" t="str">
        <f>VLOOKUP(Tabla1[[#This Row],[nemo]],'Nemos y clasificaciones'!$A$2:$B$5000,2,FALSE)</f>
        <v>CFI</v>
      </c>
      <c r="O5404" s="4" t="str">
        <f>VLOOKUP(Tabla1[[#This Row],[nemo]],'Nemos y clasificaciones'!$A$1:$C$3000,3,FALSE)</f>
        <v>CFI</v>
      </c>
      <c r="P5404" s="4"/>
      <c r="Q5404" s="4"/>
    </row>
    <row r="5405" spans="1:17" x14ac:dyDescent="0.25">
      <c r="A5405" t="s">
        <v>2311</v>
      </c>
      <c r="B5405" s="1">
        <v>44284</v>
      </c>
      <c r="C5405" s="1">
        <v>44292</v>
      </c>
      <c r="D5405" t="s">
        <v>21</v>
      </c>
      <c r="E5405" t="s">
        <v>2312</v>
      </c>
      <c r="F5405">
        <v>0</v>
      </c>
      <c r="G5405">
        <v>10000000</v>
      </c>
      <c r="H5405">
        <v>0</v>
      </c>
      <c r="I5405">
        <v>0</v>
      </c>
      <c r="J5405">
        <v>0</v>
      </c>
      <c r="K5405">
        <v>5.0000000000000001E-3</v>
      </c>
      <c r="L5405" t="s">
        <v>23</v>
      </c>
      <c r="M5405" s="3">
        <v>50000</v>
      </c>
      <c r="N5405" s="2" t="str">
        <f>VLOOKUP(Tabla1[[#This Row],[nemo]],'Nemos y clasificaciones'!$A$2:$B$5000,2,FALSE)</f>
        <v>CFI</v>
      </c>
      <c r="O5405" s="3" t="str">
        <f>VLOOKUP(Tabla1[[#This Row],[nemo]],'Nemos y clasificaciones'!$A$1:$C$3000,3,FALSE)</f>
        <v>CFI</v>
      </c>
      <c r="P5405" s="3"/>
      <c r="Q5405" s="3"/>
    </row>
    <row r="5406" spans="1:17" x14ac:dyDescent="0.25">
      <c r="A5406" t="s">
        <v>3057</v>
      </c>
      <c r="B5406" s="1">
        <v>44168</v>
      </c>
      <c r="C5406" s="1">
        <v>44175</v>
      </c>
      <c r="D5406" t="s">
        <v>21</v>
      </c>
      <c r="E5406" t="s">
        <v>207</v>
      </c>
      <c r="F5406">
        <v>0</v>
      </c>
      <c r="G5406">
        <v>43044591</v>
      </c>
      <c r="H5406">
        <v>0</v>
      </c>
      <c r="I5406">
        <v>0</v>
      </c>
      <c r="J5406">
        <v>0</v>
      </c>
      <c r="K5406">
        <v>9.2999999999999999E-2</v>
      </c>
      <c r="L5406" t="s">
        <v>23</v>
      </c>
      <c r="M5406" s="2">
        <v>4003146.963</v>
      </c>
      <c r="N5406" s="2" t="str">
        <f>VLOOKUP(Tabla1[[#This Row],[nemo]],'Nemos y clasificaciones'!$A$2:$B$5000,2,FALSE)</f>
        <v>CFI</v>
      </c>
      <c r="O5406" s="2" t="str">
        <f>VLOOKUP(Tabla1[[#This Row],[nemo]],'Nemos y clasificaciones'!$A$1:$C$3000,3,FALSE)</f>
        <v>CFI</v>
      </c>
      <c r="P5406" s="2"/>
      <c r="Q5406" s="2"/>
    </row>
    <row r="5407" spans="1:17" x14ac:dyDescent="0.25">
      <c r="A5407" t="s">
        <v>206</v>
      </c>
      <c r="B5407" s="1">
        <v>44442</v>
      </c>
      <c r="C5407" s="1">
        <v>44448</v>
      </c>
      <c r="D5407" t="s">
        <v>21</v>
      </c>
      <c r="E5407" t="s">
        <v>207</v>
      </c>
      <c r="F5407">
        <v>0</v>
      </c>
      <c r="G5407">
        <v>1000000</v>
      </c>
      <c r="H5407">
        <v>0</v>
      </c>
      <c r="I5407">
        <v>0</v>
      </c>
      <c r="J5407">
        <v>0</v>
      </c>
      <c r="K5407">
        <v>0.19800000000000001</v>
      </c>
      <c r="L5407" t="s">
        <v>23</v>
      </c>
      <c r="M5407" s="2">
        <v>198000</v>
      </c>
      <c r="N5407" s="2" t="str">
        <f>VLOOKUP(Tabla1[[#This Row],[nemo]],'Nemos y clasificaciones'!$A$2:$B$5000,2,FALSE)</f>
        <v>CFI</v>
      </c>
      <c r="O5407" s="2" t="str">
        <f>VLOOKUP(Tabla1[[#This Row],[nemo]],'Nemos y clasificaciones'!$A$1:$C$3000,3,FALSE)</f>
        <v>CFI</v>
      </c>
      <c r="P5407" s="2"/>
      <c r="Q5407" s="2"/>
    </row>
    <row r="5408" spans="1:17" x14ac:dyDescent="0.25">
      <c r="A5408" t="s">
        <v>6583</v>
      </c>
      <c r="B5408" s="1">
        <v>43580</v>
      </c>
      <c r="C5408" s="1">
        <v>43587</v>
      </c>
      <c r="D5408" t="s">
        <v>21</v>
      </c>
      <c r="E5408" t="s">
        <v>207</v>
      </c>
      <c r="F5408">
        <v>0</v>
      </c>
      <c r="G5408">
        <v>1000000</v>
      </c>
      <c r="H5408">
        <v>0</v>
      </c>
      <c r="I5408">
        <v>0</v>
      </c>
      <c r="J5408">
        <v>0</v>
      </c>
      <c r="K5408">
        <v>4.1000000000000002E-2</v>
      </c>
      <c r="L5408" t="s">
        <v>23</v>
      </c>
      <c r="M5408" s="3">
        <v>41000</v>
      </c>
      <c r="N5408" s="2" t="str">
        <f>VLOOKUP(Tabla1[[#This Row],[nemo]],'Nemos y clasificaciones'!$A$2:$B$5000,2,FALSE)</f>
        <v>CFI</v>
      </c>
      <c r="O5408" s="3" t="str">
        <f>VLOOKUP(Tabla1[[#This Row],[nemo]],'Nemos y clasificaciones'!$A$1:$C$3000,3,FALSE)</f>
        <v>CFI</v>
      </c>
      <c r="P5408" s="3"/>
      <c r="Q5408" s="3"/>
    </row>
    <row r="5409" spans="1:17" x14ac:dyDescent="0.25">
      <c r="A5409" t="s">
        <v>5768</v>
      </c>
      <c r="B5409" s="1">
        <v>43683</v>
      </c>
      <c r="C5409" s="1">
        <v>43689</v>
      </c>
      <c r="D5409" t="s">
        <v>21</v>
      </c>
      <c r="E5409" t="s">
        <v>207</v>
      </c>
      <c r="F5409">
        <v>0</v>
      </c>
      <c r="G5409">
        <v>1000000</v>
      </c>
      <c r="H5409">
        <v>0</v>
      </c>
      <c r="I5409">
        <v>0</v>
      </c>
      <c r="J5409">
        <v>0</v>
      </c>
      <c r="K5409">
        <v>0.02</v>
      </c>
      <c r="L5409" t="s">
        <v>23</v>
      </c>
      <c r="M5409" s="3">
        <v>20000</v>
      </c>
      <c r="N5409" s="2" t="str">
        <f>VLOOKUP(Tabla1[[#This Row],[nemo]],'Nemos y clasificaciones'!$A$2:$B$5000,2,FALSE)</f>
        <v>CFI</v>
      </c>
      <c r="O5409" s="3" t="str">
        <f>VLOOKUP(Tabla1[[#This Row],[nemo]],'Nemos y clasificaciones'!$A$1:$C$3000,3,FALSE)</f>
        <v>CFI</v>
      </c>
      <c r="P5409" s="3"/>
      <c r="Q5409" s="3"/>
    </row>
    <row r="5410" spans="1:17" x14ac:dyDescent="0.25">
      <c r="A5410" t="s">
        <v>5850</v>
      </c>
      <c r="B5410" s="1">
        <v>43656</v>
      </c>
      <c r="C5410" s="1">
        <v>43663</v>
      </c>
      <c r="D5410" t="s">
        <v>21</v>
      </c>
      <c r="E5410" t="s">
        <v>207</v>
      </c>
      <c r="F5410">
        <v>0</v>
      </c>
      <c r="G5410">
        <v>1000000</v>
      </c>
      <c r="H5410">
        <v>0</v>
      </c>
      <c r="I5410">
        <v>0</v>
      </c>
      <c r="J5410">
        <v>0</v>
      </c>
      <c r="K5410">
        <v>1.6E-2</v>
      </c>
      <c r="L5410" t="s">
        <v>23</v>
      </c>
      <c r="M5410" s="3">
        <v>16000</v>
      </c>
      <c r="N5410" s="2" t="str">
        <f>VLOOKUP(Tabla1[[#This Row],[nemo]],'Nemos y clasificaciones'!$A$2:$B$5000,2,FALSE)</f>
        <v>CFI</v>
      </c>
      <c r="O5410" s="3" t="str">
        <f>VLOOKUP(Tabla1[[#This Row],[nemo]],'Nemos y clasificaciones'!$A$1:$C$3000,3,FALSE)</f>
        <v>CFI</v>
      </c>
      <c r="P5410" s="3"/>
      <c r="Q5410" s="3"/>
    </row>
    <row r="5411" spans="1:17" x14ac:dyDescent="0.25">
      <c r="A5411" t="s">
        <v>2707</v>
      </c>
      <c r="B5411" s="1">
        <v>44201</v>
      </c>
      <c r="C5411" s="1">
        <v>44207</v>
      </c>
      <c r="D5411" t="s">
        <v>21</v>
      </c>
      <c r="E5411" t="s">
        <v>207</v>
      </c>
      <c r="F5411">
        <v>0</v>
      </c>
      <c r="G5411">
        <v>1000000</v>
      </c>
      <c r="H5411">
        <v>0</v>
      </c>
      <c r="I5411">
        <v>0</v>
      </c>
      <c r="J5411">
        <v>0</v>
      </c>
      <c r="K5411">
        <v>1.2E-2</v>
      </c>
      <c r="L5411" t="s">
        <v>23</v>
      </c>
      <c r="M5411" s="3">
        <v>12000</v>
      </c>
      <c r="N5411" s="2" t="str">
        <f>VLOOKUP(Tabla1[[#This Row],[nemo]],'Nemos y clasificaciones'!$A$2:$B$5000,2,FALSE)</f>
        <v>CFI</v>
      </c>
      <c r="O5411" s="3" t="str">
        <f>VLOOKUP(Tabla1[[#This Row],[nemo]],'Nemos y clasificaciones'!$A$1:$C$3000,3,FALSE)</f>
        <v>CFI</v>
      </c>
      <c r="P5411" s="3"/>
      <c r="Q5411" s="3"/>
    </row>
    <row r="5412" spans="1:17" x14ac:dyDescent="0.25">
      <c r="A5412" t="s">
        <v>2240</v>
      </c>
      <c r="B5412" s="1">
        <v>44292</v>
      </c>
      <c r="C5412" s="1">
        <v>44298</v>
      </c>
      <c r="D5412" t="s">
        <v>21</v>
      </c>
      <c r="E5412" t="s">
        <v>207</v>
      </c>
      <c r="F5412">
        <v>0</v>
      </c>
      <c r="G5412">
        <v>1000000</v>
      </c>
      <c r="H5412">
        <v>0</v>
      </c>
      <c r="I5412">
        <v>0</v>
      </c>
      <c r="J5412">
        <v>0</v>
      </c>
      <c r="K5412">
        <v>7.0000000000000001E-3</v>
      </c>
      <c r="L5412" t="s">
        <v>23</v>
      </c>
      <c r="M5412" s="4">
        <v>7000</v>
      </c>
      <c r="N5412" s="2" t="str">
        <f>VLOOKUP(Tabla1[[#This Row],[nemo]],'Nemos y clasificaciones'!$A$2:$B$5000,2,FALSE)</f>
        <v>CFI</v>
      </c>
      <c r="O5412" s="4" t="str">
        <f>VLOOKUP(Tabla1[[#This Row],[nemo]],'Nemos y clasificaciones'!$A$1:$C$3000,3,FALSE)</f>
        <v>CFI</v>
      </c>
      <c r="P5412" s="4"/>
      <c r="Q5412" s="4"/>
    </row>
    <row r="5413" spans="1:17" x14ac:dyDescent="0.25">
      <c r="A5413" t="s">
        <v>3348</v>
      </c>
      <c r="B5413" s="1">
        <v>44106</v>
      </c>
      <c r="C5413" s="1">
        <v>44112</v>
      </c>
      <c r="D5413" t="s">
        <v>21</v>
      </c>
      <c r="E5413" t="s">
        <v>207</v>
      </c>
      <c r="F5413">
        <v>0</v>
      </c>
      <c r="G5413">
        <v>1000000</v>
      </c>
      <c r="H5413">
        <v>0</v>
      </c>
      <c r="I5413">
        <v>0</v>
      </c>
      <c r="J5413">
        <v>0</v>
      </c>
      <c r="K5413">
        <v>7.0000000000000001E-3</v>
      </c>
      <c r="L5413" t="s">
        <v>23</v>
      </c>
      <c r="M5413" s="4">
        <v>7000</v>
      </c>
      <c r="N5413" s="2" t="str">
        <f>VLOOKUP(Tabla1[[#This Row],[nemo]],'Nemos y clasificaciones'!$A$2:$B$5000,2,FALSE)</f>
        <v>CFI</v>
      </c>
      <c r="O5413" s="4" t="str">
        <f>VLOOKUP(Tabla1[[#This Row],[nemo]],'Nemos y clasificaciones'!$A$1:$C$3000,3,FALSE)</f>
        <v>CFI</v>
      </c>
      <c r="P5413" s="4"/>
      <c r="Q5413" s="4"/>
    </row>
    <row r="5414" spans="1:17" x14ac:dyDescent="0.25">
      <c r="A5414" t="s">
        <v>5015</v>
      </c>
      <c r="B5414" s="1">
        <v>43837</v>
      </c>
      <c r="C5414" s="1">
        <v>43843</v>
      </c>
      <c r="D5414" t="s">
        <v>21</v>
      </c>
      <c r="E5414" t="s">
        <v>207</v>
      </c>
      <c r="F5414">
        <v>0</v>
      </c>
      <c r="G5414">
        <v>1000000</v>
      </c>
      <c r="H5414">
        <v>0</v>
      </c>
      <c r="I5414">
        <v>0</v>
      </c>
      <c r="J5414">
        <v>0</v>
      </c>
      <c r="K5414">
        <v>7.0000000000000001E-3</v>
      </c>
      <c r="L5414" t="s">
        <v>23</v>
      </c>
      <c r="M5414" s="4">
        <v>7000</v>
      </c>
      <c r="N5414" s="2" t="str">
        <f>VLOOKUP(Tabla1[[#This Row],[nemo]],'Nemos y clasificaciones'!$A$2:$B$5000,2,FALSE)</f>
        <v>CFI</v>
      </c>
      <c r="O5414" s="4" t="str">
        <f>VLOOKUP(Tabla1[[#This Row],[nemo]],'Nemos y clasificaciones'!$A$1:$C$3000,3,FALSE)</f>
        <v>CFI</v>
      </c>
      <c r="P5414" s="4"/>
      <c r="Q5414" s="4"/>
    </row>
    <row r="5415" spans="1:17" x14ac:dyDescent="0.25">
      <c r="A5415" t="s">
        <v>3265</v>
      </c>
      <c r="B5415" s="1">
        <v>44127</v>
      </c>
      <c r="C5415" s="1">
        <v>44133</v>
      </c>
      <c r="D5415" t="s">
        <v>21</v>
      </c>
      <c r="E5415" t="s">
        <v>207</v>
      </c>
      <c r="F5415">
        <v>0</v>
      </c>
      <c r="G5415">
        <v>1000000</v>
      </c>
      <c r="H5415">
        <v>0</v>
      </c>
      <c r="I5415">
        <v>0</v>
      </c>
      <c r="J5415">
        <v>0</v>
      </c>
      <c r="K5415">
        <v>4.0000000000000001E-3</v>
      </c>
      <c r="L5415" t="s">
        <v>23</v>
      </c>
      <c r="M5415" s="4">
        <v>4000</v>
      </c>
      <c r="N5415" s="2" t="str">
        <f>VLOOKUP(Tabla1[[#This Row],[nemo]],'Nemos y clasificaciones'!$A$2:$B$5000,2,FALSE)</f>
        <v>CFI</v>
      </c>
      <c r="O5415" s="4" t="str">
        <f>VLOOKUP(Tabla1[[#This Row],[nemo]],'Nemos y clasificaciones'!$A$1:$C$3000,3,FALSE)</f>
        <v>CFI</v>
      </c>
      <c r="P5415" s="4"/>
      <c r="Q5415" s="4"/>
    </row>
    <row r="5416" spans="1:17" x14ac:dyDescent="0.25">
      <c r="A5416" t="s">
        <v>7603</v>
      </c>
      <c r="B5416" s="1">
        <v>43313</v>
      </c>
      <c r="C5416" s="1">
        <v>43319</v>
      </c>
      <c r="D5416" t="s">
        <v>21</v>
      </c>
      <c r="E5416" t="s">
        <v>207</v>
      </c>
      <c r="F5416">
        <v>0</v>
      </c>
      <c r="G5416">
        <v>1000000</v>
      </c>
      <c r="H5416">
        <v>0</v>
      </c>
      <c r="I5416">
        <v>0</v>
      </c>
      <c r="J5416">
        <v>0</v>
      </c>
      <c r="K5416">
        <v>4.0000000000000001E-3</v>
      </c>
      <c r="L5416" t="s">
        <v>23</v>
      </c>
      <c r="M5416" s="4">
        <v>4000</v>
      </c>
      <c r="N5416" s="2" t="str">
        <f>VLOOKUP(Tabla1[[#This Row],[nemo]],'Nemos y clasificaciones'!$A$2:$B$5000,2,FALSE)</f>
        <v>CFI</v>
      </c>
      <c r="O5416" s="4" t="str">
        <f>VLOOKUP(Tabla1[[#This Row],[nemo]],'Nemos y clasificaciones'!$A$1:$C$3000,3,FALSE)</f>
        <v>CFI</v>
      </c>
      <c r="P5416" s="4"/>
      <c r="Q5416" s="4"/>
    </row>
    <row r="5417" spans="1:17" x14ac:dyDescent="0.25">
      <c r="A5417" t="s">
        <v>945</v>
      </c>
      <c r="B5417" s="1">
        <v>44371</v>
      </c>
      <c r="C5417" s="1">
        <v>44378</v>
      </c>
      <c r="D5417" t="s">
        <v>21</v>
      </c>
      <c r="E5417" t="s">
        <v>207</v>
      </c>
      <c r="F5417">
        <v>0</v>
      </c>
      <c r="G5417">
        <v>1000000</v>
      </c>
      <c r="H5417">
        <v>0</v>
      </c>
      <c r="I5417">
        <v>0</v>
      </c>
      <c r="J5417">
        <v>0</v>
      </c>
      <c r="K5417">
        <v>3.0000000000000001E-3</v>
      </c>
      <c r="L5417" t="s">
        <v>23</v>
      </c>
      <c r="M5417" s="4">
        <v>3000</v>
      </c>
      <c r="N5417" s="2" t="str">
        <f>VLOOKUP(Tabla1[[#This Row],[nemo]],'Nemos y clasificaciones'!$A$2:$B$5000,2,FALSE)</f>
        <v>CFI</v>
      </c>
      <c r="O5417" s="4" t="str">
        <f>VLOOKUP(Tabla1[[#This Row],[nemo]],'Nemos y clasificaciones'!$A$1:$C$3000,3,FALSE)</f>
        <v>CFI</v>
      </c>
      <c r="P5417" s="4"/>
      <c r="Q5417" s="4"/>
    </row>
    <row r="5418" spans="1:17" x14ac:dyDescent="0.25">
      <c r="A5418" t="s">
        <v>3489</v>
      </c>
      <c r="B5418" s="1">
        <v>44078</v>
      </c>
      <c r="C5418" s="1">
        <v>44084</v>
      </c>
      <c r="D5418" t="s">
        <v>21</v>
      </c>
      <c r="E5418" t="s">
        <v>207</v>
      </c>
      <c r="F5418">
        <v>0</v>
      </c>
      <c r="G5418">
        <v>1000000</v>
      </c>
      <c r="H5418">
        <v>0</v>
      </c>
      <c r="I5418">
        <v>0</v>
      </c>
      <c r="J5418">
        <v>0</v>
      </c>
      <c r="K5418">
        <v>3.0000000000000001E-3</v>
      </c>
      <c r="L5418" t="s">
        <v>23</v>
      </c>
      <c r="M5418" s="4">
        <v>3000</v>
      </c>
      <c r="N5418" s="2" t="str">
        <f>VLOOKUP(Tabla1[[#This Row],[nemo]],'Nemos y clasificaciones'!$A$2:$B$5000,2,FALSE)</f>
        <v>CFI</v>
      </c>
      <c r="O5418" s="4" t="str">
        <f>VLOOKUP(Tabla1[[#This Row],[nemo]],'Nemos y clasificaciones'!$A$1:$C$3000,3,FALSE)</f>
        <v>CFI</v>
      </c>
      <c r="P5418" s="4"/>
      <c r="Q5418" s="4"/>
    </row>
    <row r="5419" spans="1:17" x14ac:dyDescent="0.25">
      <c r="A5419" t="s">
        <v>4752</v>
      </c>
      <c r="B5419" s="1">
        <v>43908</v>
      </c>
      <c r="C5419" s="1">
        <v>43914</v>
      </c>
      <c r="D5419" t="s">
        <v>21</v>
      </c>
      <c r="E5419" t="s">
        <v>207</v>
      </c>
      <c r="F5419">
        <v>0</v>
      </c>
      <c r="G5419">
        <v>1000000</v>
      </c>
      <c r="H5419">
        <v>0</v>
      </c>
      <c r="I5419">
        <v>0</v>
      </c>
      <c r="J5419">
        <v>0</v>
      </c>
      <c r="K5419">
        <v>3.0000000000000001E-3</v>
      </c>
      <c r="L5419" t="s">
        <v>23</v>
      </c>
      <c r="M5419" s="4">
        <v>3000</v>
      </c>
      <c r="N5419" s="2" t="str">
        <f>VLOOKUP(Tabla1[[#This Row],[nemo]],'Nemos y clasificaciones'!$A$2:$B$5000,2,FALSE)</f>
        <v>CFI</v>
      </c>
      <c r="O5419" s="4" t="str">
        <f>VLOOKUP(Tabla1[[#This Row],[nemo]],'Nemos y clasificaciones'!$A$1:$C$3000,3,FALSE)</f>
        <v>CFI</v>
      </c>
      <c r="P5419" s="4"/>
      <c r="Q5419" s="4"/>
    </row>
    <row r="5420" spans="1:17" x14ac:dyDescent="0.25">
      <c r="A5420" t="s">
        <v>7765</v>
      </c>
      <c r="B5420" s="1">
        <v>43272</v>
      </c>
      <c r="C5420" s="1">
        <v>43278</v>
      </c>
      <c r="D5420" t="s">
        <v>14</v>
      </c>
      <c r="E5420" t="s">
        <v>1594</v>
      </c>
      <c r="F5420">
        <v>0</v>
      </c>
      <c r="G5420">
        <v>240494</v>
      </c>
      <c r="H5420">
        <v>0</v>
      </c>
      <c r="I5420">
        <v>0</v>
      </c>
      <c r="J5420">
        <v>0</v>
      </c>
      <c r="K5420">
        <v>1828.3810000000001</v>
      </c>
      <c r="L5420" t="s">
        <v>19</v>
      </c>
      <c r="M5420" s="2">
        <v>439714660.21399999</v>
      </c>
      <c r="N5420" s="2" t="str">
        <f>VLOOKUP(Tabla1[[#This Row],[nemo]],'Nemos y clasificaciones'!$A$2:$B$5000,2,FALSE)</f>
        <v>CFI</v>
      </c>
      <c r="O5420" s="2" t="str">
        <f>VLOOKUP(Tabla1[[#This Row],[nemo]],'Nemos y clasificaciones'!$A$1:$C$3000,3,FALSE)</f>
        <v>CFI</v>
      </c>
      <c r="P5420" s="2"/>
      <c r="Q5420" s="2"/>
    </row>
    <row r="5421" spans="1:17" x14ac:dyDescent="0.25">
      <c r="A5421" t="s">
        <v>9282</v>
      </c>
      <c r="B5421" s="1">
        <v>42906</v>
      </c>
      <c r="C5421" s="1">
        <v>42913</v>
      </c>
      <c r="D5421" t="s">
        <v>14</v>
      </c>
      <c r="E5421" t="s">
        <v>1594</v>
      </c>
      <c r="F5421">
        <v>0</v>
      </c>
      <c r="G5421">
        <v>240494</v>
      </c>
      <c r="H5421">
        <v>0</v>
      </c>
      <c r="I5421">
        <v>0</v>
      </c>
      <c r="J5421">
        <v>0</v>
      </c>
      <c r="K5421">
        <v>935.23699999999997</v>
      </c>
      <c r="L5421" t="s">
        <v>19</v>
      </c>
      <c r="M5421" s="2">
        <v>224918887.07800001</v>
      </c>
      <c r="N5421" s="2" t="str">
        <f>VLOOKUP(Tabla1[[#This Row],[nemo]],'Nemos y clasificaciones'!$A$2:$B$5000,2,FALSE)</f>
        <v>CFI</v>
      </c>
      <c r="O5421" s="2" t="str">
        <f>VLOOKUP(Tabla1[[#This Row],[nemo]],'Nemos y clasificaciones'!$A$1:$C$3000,3,FALSE)</f>
        <v>CFI</v>
      </c>
      <c r="P5421" s="2"/>
      <c r="Q5421" s="2"/>
    </row>
    <row r="5422" spans="1:17" x14ac:dyDescent="0.25">
      <c r="A5422" t="s">
        <v>9557</v>
      </c>
      <c r="B5422" s="1">
        <v>42868</v>
      </c>
      <c r="C5422" s="1">
        <v>42874</v>
      </c>
      <c r="D5422" t="s">
        <v>14</v>
      </c>
      <c r="E5422" t="s">
        <v>9558</v>
      </c>
      <c r="F5422">
        <v>0</v>
      </c>
      <c r="G5422">
        <v>3983886864</v>
      </c>
      <c r="H5422">
        <v>0</v>
      </c>
      <c r="I5422">
        <v>0</v>
      </c>
      <c r="J5422">
        <v>0</v>
      </c>
      <c r="K5422">
        <v>2E-3</v>
      </c>
      <c r="L5422" t="s">
        <v>23</v>
      </c>
      <c r="M5422" s="2">
        <v>7967773.7280000001</v>
      </c>
      <c r="N5422" s="2" t="str">
        <f>VLOOKUP(Tabla1[[#This Row],[nemo]],'Nemos y clasificaciones'!$A$2:$B$5000,2,FALSE)</f>
        <v>EMPRESAS IANSA S.A.</v>
      </c>
      <c r="O5422" s="2" t="str">
        <f>VLOOKUP(Tabla1[[#This Row],[nemo]],'Nemos y clasificaciones'!$A$1:$C$3000,3,FALSE)</f>
        <v>Alimentos, bebidas y tabaco</v>
      </c>
      <c r="P5422" s="2"/>
      <c r="Q5422" s="2"/>
    </row>
    <row r="5423" spans="1:17" x14ac:dyDescent="0.25">
      <c r="A5423" t="s">
        <v>1593</v>
      </c>
      <c r="B5423" s="1">
        <v>44345</v>
      </c>
      <c r="C5423" s="1">
        <v>44351</v>
      </c>
      <c r="D5423" t="s">
        <v>14</v>
      </c>
      <c r="E5423" t="s">
        <v>1594</v>
      </c>
      <c r="F5423">
        <v>0</v>
      </c>
      <c r="G5423">
        <v>240494</v>
      </c>
      <c r="H5423">
        <v>0</v>
      </c>
      <c r="I5423">
        <v>0</v>
      </c>
      <c r="J5423">
        <v>0</v>
      </c>
      <c r="K5423">
        <v>700.91800000000001</v>
      </c>
      <c r="L5423" t="s">
        <v>19</v>
      </c>
      <c r="M5423" s="2">
        <v>168566573.49200001</v>
      </c>
      <c r="N5423" s="2" t="str">
        <f>VLOOKUP(Tabla1[[#This Row],[nemo]],'Nemos y clasificaciones'!$A$2:$B$5000,2,FALSE)</f>
        <v>CFI</v>
      </c>
      <c r="O5423" s="2" t="str">
        <f>VLOOKUP(Tabla1[[#This Row],[nemo]],'Nemos y clasificaciones'!$A$1:$C$3000,3,FALSE)</f>
        <v>CFI</v>
      </c>
      <c r="P5423" s="2"/>
      <c r="Q5423" s="2"/>
    </row>
    <row r="5424" spans="1:17" x14ac:dyDescent="0.25">
      <c r="A5424" t="s">
        <v>1605</v>
      </c>
      <c r="B5424" s="1">
        <v>44345</v>
      </c>
      <c r="C5424" s="1">
        <v>44351</v>
      </c>
      <c r="D5424" t="s">
        <v>14</v>
      </c>
      <c r="E5424" t="s">
        <v>1606</v>
      </c>
      <c r="F5424">
        <v>0</v>
      </c>
      <c r="G5424">
        <v>10000000</v>
      </c>
      <c r="H5424">
        <v>0</v>
      </c>
      <c r="I5424">
        <v>0</v>
      </c>
      <c r="J5424">
        <v>0</v>
      </c>
      <c r="K5424">
        <v>3.093</v>
      </c>
      <c r="L5424" t="s">
        <v>16</v>
      </c>
      <c r="M5424" s="2">
        <v>30930000</v>
      </c>
      <c r="N5424" s="2" t="str">
        <f>VLOOKUP(Tabla1[[#This Row],[nemo]],'Nemos y clasificaciones'!$A$2:$B$5000,2,FALSE)</f>
        <v>CFI</v>
      </c>
      <c r="O5424" s="2" t="str">
        <f>VLOOKUP(Tabla1[[#This Row],[nemo]],'Nemos y clasificaciones'!$A$1:$C$3000,3,FALSE)</f>
        <v>CFI</v>
      </c>
      <c r="P5424" s="2"/>
      <c r="Q5424" s="2"/>
    </row>
    <row r="5425" spans="1:17" x14ac:dyDescent="0.25">
      <c r="A5425" t="s">
        <v>1607</v>
      </c>
      <c r="B5425" s="1">
        <v>44345</v>
      </c>
      <c r="C5425" s="1">
        <v>44351</v>
      </c>
      <c r="D5425" t="s">
        <v>14</v>
      </c>
      <c r="E5425" t="s">
        <v>1608</v>
      </c>
      <c r="F5425">
        <v>0</v>
      </c>
      <c r="G5425">
        <v>10000000</v>
      </c>
      <c r="H5425">
        <v>0</v>
      </c>
      <c r="I5425">
        <v>0</v>
      </c>
      <c r="J5425">
        <v>0</v>
      </c>
      <c r="K5425">
        <v>3.0710000000000002</v>
      </c>
      <c r="L5425" t="s">
        <v>16</v>
      </c>
      <c r="M5425" s="2">
        <v>30710000</v>
      </c>
      <c r="N5425" s="2" t="str">
        <f>VLOOKUP(Tabla1[[#This Row],[nemo]],'Nemos y clasificaciones'!$A$2:$B$5000,2,FALSE)</f>
        <v>CFI</v>
      </c>
      <c r="O5425" s="2" t="str">
        <f>VLOOKUP(Tabla1[[#This Row],[nemo]],'Nemos y clasificaciones'!$A$1:$C$3000,3,FALSE)</f>
        <v>CFI</v>
      </c>
      <c r="P5425" s="2"/>
      <c r="Q5425" s="2"/>
    </row>
    <row r="5426" spans="1:17" x14ac:dyDescent="0.25">
      <c r="A5426" t="s">
        <v>1603</v>
      </c>
      <c r="B5426" s="1">
        <v>44345</v>
      </c>
      <c r="C5426" s="1">
        <v>44351</v>
      </c>
      <c r="D5426" t="s">
        <v>14</v>
      </c>
      <c r="E5426" t="s">
        <v>1604</v>
      </c>
      <c r="F5426">
        <v>0</v>
      </c>
      <c r="G5426">
        <v>10000000</v>
      </c>
      <c r="H5426">
        <v>0</v>
      </c>
      <c r="I5426">
        <v>0</v>
      </c>
      <c r="J5426">
        <v>0</v>
      </c>
      <c r="K5426">
        <v>36.805</v>
      </c>
      <c r="L5426" t="s">
        <v>54</v>
      </c>
      <c r="M5426" s="2">
        <v>368050000</v>
      </c>
      <c r="N5426" s="2" t="str">
        <f>VLOOKUP(Tabla1[[#This Row],[nemo]],'Nemos y clasificaciones'!$A$2:$B$5000,2,FALSE)</f>
        <v>CFI</v>
      </c>
      <c r="O5426" s="2" t="str">
        <f>VLOOKUP(Tabla1[[#This Row],[nemo]],'Nemos y clasificaciones'!$A$1:$C$3000,3,FALSE)</f>
        <v>CFI</v>
      </c>
      <c r="P5426" s="2"/>
      <c r="Q5426" s="2"/>
    </row>
    <row r="5427" spans="1:17" x14ac:dyDescent="0.25">
      <c r="A5427" t="s">
        <v>3879</v>
      </c>
      <c r="B5427" s="1">
        <v>44001</v>
      </c>
      <c r="C5427" s="1">
        <v>44007</v>
      </c>
      <c r="D5427" t="s">
        <v>14</v>
      </c>
      <c r="E5427" t="s">
        <v>1604</v>
      </c>
      <c r="F5427">
        <v>0</v>
      </c>
      <c r="G5427">
        <v>10000000</v>
      </c>
      <c r="H5427">
        <v>0</v>
      </c>
      <c r="I5427">
        <v>0</v>
      </c>
      <c r="J5427">
        <v>0</v>
      </c>
      <c r="K5427">
        <v>3.26</v>
      </c>
      <c r="L5427" t="s">
        <v>16</v>
      </c>
      <c r="M5427" s="2">
        <v>32600000</v>
      </c>
      <c r="N5427" s="2" t="str">
        <f>VLOOKUP(Tabla1[[#This Row],[nemo]],'Nemos y clasificaciones'!$A$2:$B$5000,2,FALSE)</f>
        <v>CFI</v>
      </c>
      <c r="O5427" s="2" t="str">
        <f>VLOOKUP(Tabla1[[#This Row],[nemo]],'Nemos y clasificaciones'!$A$1:$C$3000,3,FALSE)</f>
        <v>CFI</v>
      </c>
      <c r="P5427" s="2"/>
      <c r="Q5427" s="2"/>
    </row>
    <row r="5428" spans="1:17" x14ac:dyDescent="0.25">
      <c r="A5428" t="s">
        <v>3880</v>
      </c>
      <c r="B5428" s="1">
        <v>44001</v>
      </c>
      <c r="C5428" s="1">
        <v>44007</v>
      </c>
      <c r="D5428" t="s">
        <v>14</v>
      </c>
      <c r="E5428" t="s">
        <v>3881</v>
      </c>
      <c r="F5428">
        <v>0</v>
      </c>
      <c r="G5428">
        <v>10000000</v>
      </c>
      <c r="H5428">
        <v>0</v>
      </c>
      <c r="I5428">
        <v>0</v>
      </c>
      <c r="J5428">
        <v>0</v>
      </c>
      <c r="K5428">
        <v>13.901999999999999</v>
      </c>
      <c r="L5428" t="s">
        <v>54</v>
      </c>
      <c r="M5428" s="2">
        <v>139020000</v>
      </c>
      <c r="N5428" s="2" t="str">
        <f>VLOOKUP(Tabla1[[#This Row],[nemo]],'Nemos y clasificaciones'!$A$2:$B$5000,2,FALSE)</f>
        <v>CFI</v>
      </c>
      <c r="O5428" s="2" t="str">
        <f>VLOOKUP(Tabla1[[#This Row],[nemo]],'Nemos y clasificaciones'!$A$1:$C$3000,3,FALSE)</f>
        <v>CFI</v>
      </c>
      <c r="P5428" s="2"/>
      <c r="Q5428" s="2"/>
    </row>
    <row r="5429" spans="1:17" x14ac:dyDescent="0.25">
      <c r="A5429" t="s">
        <v>3882</v>
      </c>
      <c r="B5429" s="1">
        <v>44001</v>
      </c>
      <c r="C5429" s="1">
        <v>44007</v>
      </c>
      <c r="D5429" t="s">
        <v>14</v>
      </c>
      <c r="E5429" t="s">
        <v>3883</v>
      </c>
      <c r="F5429">
        <v>0</v>
      </c>
      <c r="G5429">
        <v>10000000</v>
      </c>
      <c r="H5429">
        <v>0</v>
      </c>
      <c r="I5429">
        <v>0</v>
      </c>
      <c r="J5429">
        <v>0</v>
      </c>
      <c r="K5429">
        <v>14.292</v>
      </c>
      <c r="L5429" t="s">
        <v>54</v>
      </c>
      <c r="M5429" s="2">
        <v>142920000</v>
      </c>
      <c r="N5429" s="2" t="str">
        <f>VLOOKUP(Tabla1[[#This Row],[nemo]],'Nemos y clasificaciones'!$A$2:$B$5000,2,FALSE)</f>
        <v>CFI</v>
      </c>
      <c r="O5429" s="2" t="str">
        <f>VLOOKUP(Tabla1[[#This Row],[nemo]],'Nemos y clasificaciones'!$A$1:$C$3000,3,FALSE)</f>
        <v>CFI</v>
      </c>
      <c r="P5429" s="2"/>
      <c r="Q5429" s="2"/>
    </row>
    <row r="5430" spans="1:17" x14ac:dyDescent="0.25">
      <c r="A5430" t="s">
        <v>5946</v>
      </c>
      <c r="B5430" s="1">
        <v>43636</v>
      </c>
      <c r="C5430" s="1">
        <v>43642</v>
      </c>
      <c r="D5430" t="s">
        <v>14</v>
      </c>
      <c r="E5430" t="s">
        <v>1596</v>
      </c>
      <c r="F5430">
        <v>0</v>
      </c>
      <c r="G5430">
        <v>1000000</v>
      </c>
      <c r="H5430">
        <v>0</v>
      </c>
      <c r="I5430">
        <v>0</v>
      </c>
      <c r="J5430">
        <v>0</v>
      </c>
      <c r="K5430">
        <v>21.170999999999999</v>
      </c>
      <c r="L5430" t="s">
        <v>54</v>
      </c>
      <c r="M5430" s="2">
        <v>21171000</v>
      </c>
      <c r="N5430" s="2" t="str">
        <f>VLOOKUP(Tabla1[[#This Row],[nemo]],'Nemos y clasificaciones'!$A$2:$B$5000,2,FALSE)</f>
        <v>CFI</v>
      </c>
      <c r="O5430" s="2" t="str">
        <f>VLOOKUP(Tabla1[[#This Row],[nemo]],'Nemos y clasificaciones'!$A$1:$C$3000,3,FALSE)</f>
        <v>CFI</v>
      </c>
      <c r="P5430" s="2"/>
      <c r="Q5430" s="2"/>
    </row>
    <row r="5431" spans="1:17" x14ac:dyDescent="0.25">
      <c r="A5431" t="s">
        <v>3868</v>
      </c>
      <c r="B5431" s="1">
        <v>44001</v>
      </c>
      <c r="C5431" s="1">
        <v>44007</v>
      </c>
      <c r="D5431" t="s">
        <v>14</v>
      </c>
      <c r="E5431" t="s">
        <v>1596</v>
      </c>
      <c r="F5431">
        <v>0</v>
      </c>
      <c r="G5431">
        <v>1000000</v>
      </c>
      <c r="H5431">
        <v>0</v>
      </c>
      <c r="I5431">
        <v>0</v>
      </c>
      <c r="J5431">
        <v>0</v>
      </c>
      <c r="K5431">
        <v>20.295000000000002</v>
      </c>
      <c r="L5431" t="s">
        <v>54</v>
      </c>
      <c r="M5431" s="2">
        <v>20295000</v>
      </c>
      <c r="N5431" s="2" t="str">
        <f>VLOOKUP(Tabla1[[#This Row],[nemo]],'Nemos y clasificaciones'!$A$2:$B$5000,2,FALSE)</f>
        <v>CFI</v>
      </c>
      <c r="O5431" s="2" t="str">
        <f>VLOOKUP(Tabla1[[#This Row],[nemo]],'Nemos y clasificaciones'!$A$1:$C$3000,3,FALSE)</f>
        <v>CFI</v>
      </c>
      <c r="P5431" s="2"/>
      <c r="Q5431" s="2"/>
    </row>
    <row r="5432" spans="1:17" x14ac:dyDescent="0.25">
      <c r="A5432" t="s">
        <v>1595</v>
      </c>
      <c r="B5432" s="1">
        <v>44345</v>
      </c>
      <c r="C5432" s="1">
        <v>44351</v>
      </c>
      <c r="D5432" t="s">
        <v>14</v>
      </c>
      <c r="E5432" t="s">
        <v>1596</v>
      </c>
      <c r="F5432">
        <v>0</v>
      </c>
      <c r="G5432">
        <v>1000000</v>
      </c>
      <c r="H5432">
        <v>0</v>
      </c>
      <c r="I5432">
        <v>0</v>
      </c>
      <c r="J5432">
        <v>0</v>
      </c>
      <c r="K5432">
        <v>13.807</v>
      </c>
      <c r="L5432" t="s">
        <v>54</v>
      </c>
      <c r="M5432" s="2">
        <v>13807000</v>
      </c>
      <c r="N5432" s="2" t="str">
        <f>VLOOKUP(Tabla1[[#This Row],[nemo]],'Nemos y clasificaciones'!$A$2:$B$5000,2,FALSE)</f>
        <v>CFI</v>
      </c>
      <c r="O5432" s="2" t="str">
        <f>VLOOKUP(Tabla1[[#This Row],[nemo]],'Nemos y clasificaciones'!$A$1:$C$3000,3,FALSE)</f>
        <v>CFI</v>
      </c>
      <c r="P5432" s="2"/>
      <c r="Q5432" s="2"/>
    </row>
    <row r="5433" spans="1:17" x14ac:dyDescent="0.25">
      <c r="A5433" t="s">
        <v>7768</v>
      </c>
      <c r="B5433" s="1">
        <v>43272</v>
      </c>
      <c r="C5433" s="1">
        <v>43278</v>
      </c>
      <c r="D5433" t="s">
        <v>14</v>
      </c>
      <c r="E5433" t="s">
        <v>1596</v>
      </c>
      <c r="F5433">
        <v>0</v>
      </c>
      <c r="G5433">
        <v>1000000</v>
      </c>
      <c r="H5433">
        <v>0</v>
      </c>
      <c r="I5433">
        <v>0</v>
      </c>
      <c r="J5433">
        <v>0</v>
      </c>
      <c r="K5433">
        <v>11.926</v>
      </c>
      <c r="L5433" t="s">
        <v>54</v>
      </c>
      <c r="M5433" s="2">
        <v>11926000</v>
      </c>
      <c r="N5433" s="2" t="str">
        <f>VLOOKUP(Tabla1[[#This Row],[nemo]],'Nemos y clasificaciones'!$A$2:$B$5000,2,FALSE)</f>
        <v>CFI</v>
      </c>
      <c r="O5433" s="2" t="str">
        <f>VLOOKUP(Tabla1[[#This Row],[nemo]],'Nemos y clasificaciones'!$A$1:$C$3000,3,FALSE)</f>
        <v>CFI</v>
      </c>
      <c r="P5433" s="2"/>
      <c r="Q5433" s="2"/>
    </row>
    <row r="5434" spans="1:17" x14ac:dyDescent="0.25">
      <c r="A5434" t="s">
        <v>5945</v>
      </c>
      <c r="B5434" s="1">
        <v>43636</v>
      </c>
      <c r="C5434" s="1">
        <v>43642</v>
      </c>
      <c r="D5434" t="s">
        <v>14</v>
      </c>
      <c r="E5434" t="s">
        <v>1598</v>
      </c>
      <c r="F5434">
        <v>0</v>
      </c>
      <c r="G5434">
        <v>1000000</v>
      </c>
      <c r="H5434">
        <v>0</v>
      </c>
      <c r="I5434">
        <v>0</v>
      </c>
      <c r="J5434">
        <v>0</v>
      </c>
      <c r="K5434">
        <v>21.533000000000001</v>
      </c>
      <c r="L5434" t="s">
        <v>54</v>
      </c>
      <c r="M5434" s="2">
        <v>21533000</v>
      </c>
      <c r="N5434" s="2" t="str">
        <f>VLOOKUP(Tabla1[[#This Row],[nemo]],'Nemos y clasificaciones'!$A$2:$B$5000,2,FALSE)</f>
        <v>CFI</v>
      </c>
      <c r="O5434" s="2" t="str">
        <f>VLOOKUP(Tabla1[[#This Row],[nemo]],'Nemos y clasificaciones'!$A$1:$C$3000,3,FALSE)</f>
        <v>CFI</v>
      </c>
      <c r="P5434" s="2"/>
      <c r="Q5434" s="2"/>
    </row>
    <row r="5435" spans="1:17" x14ac:dyDescent="0.25">
      <c r="A5435" t="s">
        <v>3867</v>
      </c>
      <c r="B5435" s="1">
        <v>44001</v>
      </c>
      <c r="C5435" s="1">
        <v>44007</v>
      </c>
      <c r="D5435" t="s">
        <v>14</v>
      </c>
      <c r="E5435" t="s">
        <v>1598</v>
      </c>
      <c r="F5435">
        <v>0</v>
      </c>
      <c r="G5435">
        <v>1000000</v>
      </c>
      <c r="H5435">
        <v>0</v>
      </c>
      <c r="I5435">
        <v>0</v>
      </c>
      <c r="J5435">
        <v>0</v>
      </c>
      <c r="K5435">
        <v>20.72</v>
      </c>
      <c r="L5435" t="s">
        <v>54</v>
      </c>
      <c r="M5435" s="2">
        <v>20720000</v>
      </c>
      <c r="N5435" s="2" t="str">
        <f>VLOOKUP(Tabla1[[#This Row],[nemo]],'Nemos y clasificaciones'!$A$2:$B$5000,2,FALSE)</f>
        <v>CFI</v>
      </c>
      <c r="O5435" s="2" t="str">
        <f>VLOOKUP(Tabla1[[#This Row],[nemo]],'Nemos y clasificaciones'!$A$1:$C$3000,3,FALSE)</f>
        <v>CFI</v>
      </c>
      <c r="P5435" s="2"/>
      <c r="Q5435" s="2"/>
    </row>
    <row r="5436" spans="1:17" x14ac:dyDescent="0.25">
      <c r="A5436" t="s">
        <v>1597</v>
      </c>
      <c r="B5436" s="1">
        <v>44345</v>
      </c>
      <c r="C5436" s="1">
        <v>44351</v>
      </c>
      <c r="D5436" t="s">
        <v>14</v>
      </c>
      <c r="E5436" t="s">
        <v>1598</v>
      </c>
      <c r="F5436">
        <v>0</v>
      </c>
      <c r="G5436">
        <v>1000000</v>
      </c>
      <c r="H5436">
        <v>0</v>
      </c>
      <c r="I5436">
        <v>0</v>
      </c>
      <c r="J5436">
        <v>0</v>
      </c>
      <c r="K5436">
        <v>14.164</v>
      </c>
      <c r="L5436" t="s">
        <v>54</v>
      </c>
      <c r="M5436" s="2">
        <v>14164000</v>
      </c>
      <c r="N5436" s="2" t="str">
        <f>VLOOKUP(Tabla1[[#This Row],[nemo]],'Nemos y clasificaciones'!$A$2:$B$5000,2,FALSE)</f>
        <v>CFI</v>
      </c>
      <c r="O5436" s="2" t="str">
        <f>VLOOKUP(Tabla1[[#This Row],[nemo]],'Nemos y clasificaciones'!$A$1:$C$3000,3,FALSE)</f>
        <v>CFI</v>
      </c>
      <c r="P5436" s="2"/>
      <c r="Q5436" s="2"/>
    </row>
    <row r="5437" spans="1:17" x14ac:dyDescent="0.25">
      <c r="A5437" t="s">
        <v>7767</v>
      </c>
      <c r="B5437" s="1">
        <v>43272</v>
      </c>
      <c r="C5437" s="1">
        <v>43278</v>
      </c>
      <c r="D5437" t="s">
        <v>14</v>
      </c>
      <c r="E5437" t="s">
        <v>1598</v>
      </c>
      <c r="F5437">
        <v>0</v>
      </c>
      <c r="G5437">
        <v>1000000</v>
      </c>
      <c r="H5437">
        <v>0</v>
      </c>
      <c r="I5437">
        <v>0</v>
      </c>
      <c r="J5437">
        <v>0</v>
      </c>
      <c r="K5437">
        <v>12.053000000000001</v>
      </c>
      <c r="L5437" t="s">
        <v>54</v>
      </c>
      <c r="M5437" s="2">
        <v>12053000</v>
      </c>
      <c r="N5437" s="2" t="str">
        <f>VLOOKUP(Tabla1[[#This Row],[nemo]],'Nemos y clasificaciones'!$A$2:$B$5000,2,FALSE)</f>
        <v>CFI</v>
      </c>
      <c r="O5437" s="2" t="str">
        <f>VLOOKUP(Tabla1[[#This Row],[nemo]],'Nemos y clasificaciones'!$A$1:$C$3000,3,FALSE)</f>
        <v>CFI</v>
      </c>
      <c r="P5437" s="2"/>
      <c r="Q5437" s="2"/>
    </row>
    <row r="5438" spans="1:17" x14ac:dyDescent="0.25">
      <c r="A5438" t="s">
        <v>7772</v>
      </c>
      <c r="B5438" s="1">
        <v>43272</v>
      </c>
      <c r="C5438" s="1">
        <v>43278</v>
      </c>
      <c r="D5438" t="s">
        <v>14</v>
      </c>
      <c r="E5438" t="s">
        <v>7773</v>
      </c>
      <c r="F5438">
        <v>0</v>
      </c>
      <c r="G5438">
        <v>10000000</v>
      </c>
      <c r="H5438">
        <v>0</v>
      </c>
      <c r="I5438">
        <v>0</v>
      </c>
      <c r="J5438">
        <v>0</v>
      </c>
      <c r="K5438">
        <v>4.5289999999999999</v>
      </c>
      <c r="L5438" t="s">
        <v>16</v>
      </c>
      <c r="M5438" s="2">
        <v>45290000</v>
      </c>
      <c r="N5438" s="2" t="str">
        <f>VLOOKUP(Tabla1[[#This Row],[nemo]],'Nemos y clasificaciones'!$A$2:$B$5000,2,FALSE)</f>
        <v>CFI</v>
      </c>
      <c r="O5438" s="2" t="str">
        <f>VLOOKUP(Tabla1[[#This Row],[nemo]],'Nemos y clasificaciones'!$A$1:$C$3000,3,FALSE)</f>
        <v>CFI</v>
      </c>
      <c r="P5438" s="2"/>
      <c r="Q5438" s="2"/>
    </row>
    <row r="5439" spans="1:17" x14ac:dyDescent="0.25">
      <c r="A5439" t="s">
        <v>3876</v>
      </c>
      <c r="B5439" s="1">
        <v>44001</v>
      </c>
      <c r="C5439" s="1">
        <v>44007</v>
      </c>
      <c r="D5439" t="s">
        <v>14</v>
      </c>
      <c r="E5439" t="s">
        <v>1600</v>
      </c>
      <c r="F5439">
        <v>0</v>
      </c>
      <c r="G5439">
        <v>10000000</v>
      </c>
      <c r="H5439">
        <v>0</v>
      </c>
      <c r="I5439">
        <v>0</v>
      </c>
      <c r="J5439">
        <v>0</v>
      </c>
      <c r="K5439">
        <v>15.273999999999999</v>
      </c>
      <c r="L5439" t="s">
        <v>54</v>
      </c>
      <c r="M5439" s="2">
        <v>152740000</v>
      </c>
      <c r="N5439" s="2" t="str">
        <f>VLOOKUP(Tabla1[[#This Row],[nemo]],'Nemos y clasificaciones'!$A$2:$B$5000,2,FALSE)</f>
        <v>CFI</v>
      </c>
      <c r="O5439" s="2" t="str">
        <f>VLOOKUP(Tabla1[[#This Row],[nemo]],'Nemos y clasificaciones'!$A$1:$C$3000,3,FALSE)</f>
        <v>CFI</v>
      </c>
      <c r="P5439" s="2"/>
      <c r="Q5439" s="2"/>
    </row>
    <row r="5440" spans="1:17" x14ac:dyDescent="0.25">
      <c r="A5440" t="s">
        <v>1599</v>
      </c>
      <c r="B5440" s="1">
        <v>44345</v>
      </c>
      <c r="C5440" s="1">
        <v>44351</v>
      </c>
      <c r="D5440" t="s">
        <v>14</v>
      </c>
      <c r="E5440" t="s">
        <v>1600</v>
      </c>
      <c r="F5440">
        <v>0</v>
      </c>
      <c r="G5440">
        <v>10000000</v>
      </c>
      <c r="H5440">
        <v>0</v>
      </c>
      <c r="I5440">
        <v>0</v>
      </c>
      <c r="J5440">
        <v>0</v>
      </c>
      <c r="K5440">
        <v>10.48</v>
      </c>
      <c r="L5440" t="s">
        <v>54</v>
      </c>
      <c r="M5440" s="2">
        <v>104800000</v>
      </c>
      <c r="N5440" s="2" t="str">
        <f>VLOOKUP(Tabla1[[#This Row],[nemo]],'Nemos y clasificaciones'!$A$2:$B$5000,2,FALSE)</f>
        <v>CFI</v>
      </c>
      <c r="O5440" s="2" t="str">
        <f>VLOOKUP(Tabla1[[#This Row],[nemo]],'Nemos y clasificaciones'!$A$1:$C$3000,3,FALSE)</f>
        <v>CFI</v>
      </c>
      <c r="P5440" s="2"/>
      <c r="Q5440" s="2"/>
    </row>
    <row r="5441" spans="1:17" x14ac:dyDescent="0.25">
      <c r="A5441" t="s">
        <v>5951</v>
      </c>
      <c r="B5441" s="1">
        <v>43636</v>
      </c>
      <c r="C5441" s="1">
        <v>43642</v>
      </c>
      <c r="D5441" t="s">
        <v>14</v>
      </c>
      <c r="E5441" t="s">
        <v>1602</v>
      </c>
      <c r="F5441">
        <v>0</v>
      </c>
      <c r="G5441">
        <v>10000000</v>
      </c>
      <c r="H5441">
        <v>0</v>
      </c>
      <c r="I5441">
        <v>0</v>
      </c>
      <c r="J5441">
        <v>0</v>
      </c>
      <c r="K5441">
        <v>21.975999999999999</v>
      </c>
      <c r="L5441" t="s">
        <v>54</v>
      </c>
      <c r="M5441" s="2">
        <v>219760000</v>
      </c>
      <c r="N5441" s="2" t="str">
        <f>VLOOKUP(Tabla1[[#This Row],[nemo]],'Nemos y clasificaciones'!$A$2:$B$5000,2,FALSE)</f>
        <v>CFI</v>
      </c>
      <c r="O5441" s="2" t="str">
        <f>VLOOKUP(Tabla1[[#This Row],[nemo]],'Nemos y clasificaciones'!$A$1:$C$3000,3,FALSE)</f>
        <v>CFI</v>
      </c>
      <c r="P5441" s="2"/>
      <c r="Q5441" s="2"/>
    </row>
    <row r="5442" spans="1:17" x14ac:dyDescent="0.25">
      <c r="A5442" t="s">
        <v>3875</v>
      </c>
      <c r="B5442" s="1">
        <v>44001</v>
      </c>
      <c r="C5442" s="1">
        <v>44007</v>
      </c>
      <c r="D5442" t="s">
        <v>14</v>
      </c>
      <c r="E5442" t="s">
        <v>1602</v>
      </c>
      <c r="F5442">
        <v>0</v>
      </c>
      <c r="G5442">
        <v>10000000</v>
      </c>
      <c r="H5442">
        <v>0</v>
      </c>
      <c r="I5442">
        <v>0</v>
      </c>
      <c r="J5442">
        <v>0</v>
      </c>
      <c r="K5442">
        <v>21.346</v>
      </c>
      <c r="L5442" t="s">
        <v>54</v>
      </c>
      <c r="M5442" s="2">
        <v>213460000</v>
      </c>
      <c r="N5442" s="2" t="str">
        <f>VLOOKUP(Tabla1[[#This Row],[nemo]],'Nemos y clasificaciones'!$A$2:$B$5000,2,FALSE)</f>
        <v>CFI</v>
      </c>
      <c r="O5442" s="2" t="str">
        <f>VLOOKUP(Tabla1[[#This Row],[nemo]],'Nemos y clasificaciones'!$A$1:$C$3000,3,FALSE)</f>
        <v>CFI</v>
      </c>
      <c r="P5442" s="2"/>
      <c r="Q5442" s="2"/>
    </row>
    <row r="5443" spans="1:17" x14ac:dyDescent="0.25">
      <c r="A5443" t="s">
        <v>1601</v>
      </c>
      <c r="B5443" s="1">
        <v>44345</v>
      </c>
      <c r="C5443" s="1">
        <v>44351</v>
      </c>
      <c r="D5443" t="s">
        <v>14</v>
      </c>
      <c r="E5443" t="s">
        <v>1602</v>
      </c>
      <c r="F5443">
        <v>0</v>
      </c>
      <c r="G5443">
        <v>10000000</v>
      </c>
      <c r="H5443">
        <v>0</v>
      </c>
      <c r="I5443">
        <v>0</v>
      </c>
      <c r="J5443">
        <v>0</v>
      </c>
      <c r="K5443">
        <v>14.74</v>
      </c>
      <c r="L5443" t="s">
        <v>54</v>
      </c>
      <c r="M5443" s="2">
        <v>147400000</v>
      </c>
      <c r="N5443" s="2" t="str">
        <f>VLOOKUP(Tabla1[[#This Row],[nemo]],'Nemos y clasificaciones'!$A$2:$B$5000,2,FALSE)</f>
        <v>CFI</v>
      </c>
      <c r="O5443" s="2" t="str">
        <f>VLOOKUP(Tabla1[[#This Row],[nemo]],'Nemos y clasificaciones'!$A$1:$C$3000,3,FALSE)</f>
        <v>CFI</v>
      </c>
      <c r="P5443" s="2"/>
      <c r="Q5443" s="2"/>
    </row>
    <row r="5444" spans="1:17" x14ac:dyDescent="0.25">
      <c r="A5444" t="s">
        <v>7774</v>
      </c>
      <c r="B5444" s="1">
        <v>43272</v>
      </c>
      <c r="C5444" s="1">
        <v>43278</v>
      </c>
      <c r="D5444" t="s">
        <v>14</v>
      </c>
      <c r="E5444" t="s">
        <v>1602</v>
      </c>
      <c r="F5444">
        <v>0</v>
      </c>
      <c r="G5444">
        <v>10000000</v>
      </c>
      <c r="H5444">
        <v>0</v>
      </c>
      <c r="I5444">
        <v>0</v>
      </c>
      <c r="J5444">
        <v>0</v>
      </c>
      <c r="K5444">
        <v>12.18</v>
      </c>
      <c r="L5444" t="s">
        <v>54</v>
      </c>
      <c r="M5444" s="2">
        <v>121800000</v>
      </c>
      <c r="N5444" s="2" t="str">
        <f>VLOOKUP(Tabla1[[#This Row],[nemo]],'Nemos y clasificaciones'!$A$2:$B$5000,2,FALSE)</f>
        <v>CFI</v>
      </c>
      <c r="O5444" s="2" t="str">
        <f>VLOOKUP(Tabla1[[#This Row],[nemo]],'Nemos y clasificaciones'!$A$1:$C$3000,3,FALSE)</f>
        <v>CFI</v>
      </c>
      <c r="P5444" s="2"/>
      <c r="Q5444" s="2"/>
    </row>
    <row r="5445" spans="1:17" x14ac:dyDescent="0.25">
      <c r="A5445" t="s">
        <v>3873</v>
      </c>
      <c r="B5445" s="1">
        <v>44001</v>
      </c>
      <c r="C5445" s="1">
        <v>44007</v>
      </c>
      <c r="D5445" t="s">
        <v>14</v>
      </c>
      <c r="E5445" t="s">
        <v>3874</v>
      </c>
      <c r="F5445">
        <v>0</v>
      </c>
      <c r="G5445">
        <v>1533743</v>
      </c>
      <c r="H5445">
        <v>0</v>
      </c>
      <c r="I5445">
        <v>0</v>
      </c>
      <c r="J5445">
        <v>0</v>
      </c>
      <c r="K5445">
        <v>1325.6859999999999</v>
      </c>
      <c r="L5445" t="s">
        <v>19</v>
      </c>
      <c r="M5445" s="2">
        <v>2033261622.698</v>
      </c>
      <c r="N5445" s="2" t="str">
        <f>VLOOKUP(Tabla1[[#This Row],[nemo]],'Nemos y clasificaciones'!$A$2:$B$5000,2,FALSE)</f>
        <v>CFI</v>
      </c>
      <c r="O5445" s="2" t="str">
        <f>VLOOKUP(Tabla1[[#This Row],[nemo]],'Nemos y clasificaciones'!$A$1:$C$3000,3,FALSE)</f>
        <v>CFI</v>
      </c>
      <c r="P5445" s="2"/>
      <c r="Q5445" s="2"/>
    </row>
    <row r="5446" spans="1:17" x14ac:dyDescent="0.25">
      <c r="A5446" t="s">
        <v>7769</v>
      </c>
      <c r="B5446" s="1">
        <v>43272</v>
      </c>
      <c r="C5446" s="1">
        <v>43278</v>
      </c>
      <c r="D5446" t="s">
        <v>14</v>
      </c>
      <c r="E5446" t="s">
        <v>3874</v>
      </c>
      <c r="F5446">
        <v>0</v>
      </c>
      <c r="G5446">
        <v>1533743</v>
      </c>
      <c r="H5446">
        <v>0</v>
      </c>
      <c r="I5446">
        <v>0</v>
      </c>
      <c r="J5446">
        <v>0</v>
      </c>
      <c r="K5446">
        <v>497.97500000000002</v>
      </c>
      <c r="L5446" t="s">
        <v>19</v>
      </c>
      <c r="M5446" s="2">
        <v>763765670.42499995</v>
      </c>
      <c r="N5446" s="2" t="str">
        <f>VLOOKUP(Tabla1[[#This Row],[nemo]],'Nemos y clasificaciones'!$A$2:$B$5000,2,FALSE)</f>
        <v>CFI</v>
      </c>
      <c r="O5446" s="2" t="str">
        <f>VLOOKUP(Tabla1[[#This Row],[nemo]],'Nemos y clasificaciones'!$A$1:$C$3000,3,FALSE)</f>
        <v>CFI</v>
      </c>
      <c r="P5446" s="2"/>
      <c r="Q5446" s="2"/>
    </row>
    <row r="5447" spans="1:17" x14ac:dyDescent="0.25">
      <c r="A5447" t="s">
        <v>9292</v>
      </c>
      <c r="B5447" s="1">
        <v>42906</v>
      </c>
      <c r="C5447" s="1">
        <v>42913</v>
      </c>
      <c r="D5447" t="s">
        <v>14</v>
      </c>
      <c r="E5447" t="s">
        <v>3874</v>
      </c>
      <c r="F5447">
        <v>0</v>
      </c>
      <c r="G5447">
        <v>1533743</v>
      </c>
      <c r="H5447">
        <v>0</v>
      </c>
      <c r="I5447">
        <v>0</v>
      </c>
      <c r="J5447">
        <v>0</v>
      </c>
      <c r="K5447">
        <v>370.32600000000002</v>
      </c>
      <c r="L5447" t="s">
        <v>19</v>
      </c>
      <c r="M5447" s="2">
        <v>567984910.21800005</v>
      </c>
      <c r="N5447" s="2" t="str">
        <f>VLOOKUP(Tabla1[[#This Row],[nemo]],'Nemos y clasificaciones'!$A$2:$B$5000,2,FALSE)</f>
        <v>CFI</v>
      </c>
      <c r="O5447" s="2" t="str">
        <f>VLOOKUP(Tabla1[[#This Row],[nemo]],'Nemos y clasificaciones'!$A$1:$C$3000,3,FALSE)</f>
        <v>CFI</v>
      </c>
      <c r="P5447" s="2"/>
      <c r="Q5447" s="2"/>
    </row>
    <row r="5448" spans="1:17" x14ac:dyDescent="0.25">
      <c r="A5448" t="s">
        <v>5948</v>
      </c>
      <c r="B5448" s="1">
        <v>43636</v>
      </c>
      <c r="C5448" s="1">
        <v>43642</v>
      </c>
      <c r="D5448" t="s">
        <v>14</v>
      </c>
      <c r="E5448" t="s">
        <v>3874</v>
      </c>
      <c r="F5448">
        <v>0</v>
      </c>
      <c r="G5448">
        <v>1533743</v>
      </c>
      <c r="H5448">
        <v>0</v>
      </c>
      <c r="I5448">
        <v>0</v>
      </c>
      <c r="J5448">
        <v>0</v>
      </c>
      <c r="K5448">
        <v>282.27800000000002</v>
      </c>
      <c r="L5448" t="s">
        <v>19</v>
      </c>
      <c r="M5448" s="2">
        <v>432941906.55400002</v>
      </c>
      <c r="N5448" s="2" t="str">
        <f>VLOOKUP(Tabla1[[#This Row],[nemo]],'Nemos y clasificaciones'!$A$2:$B$5000,2,FALSE)</f>
        <v>CFI</v>
      </c>
      <c r="O5448" s="2" t="str">
        <f>VLOOKUP(Tabla1[[#This Row],[nemo]],'Nemos y clasificaciones'!$A$1:$C$3000,3,FALSE)</f>
        <v>CFI</v>
      </c>
      <c r="P5448" s="2"/>
      <c r="Q5448" s="2"/>
    </row>
    <row r="5449" spans="1:17" x14ac:dyDescent="0.25">
      <c r="A5449" t="s">
        <v>10449</v>
      </c>
      <c r="B5449" s="1">
        <v>42523</v>
      </c>
      <c r="C5449" s="1">
        <v>42529</v>
      </c>
      <c r="D5449" t="s">
        <v>14</v>
      </c>
      <c r="E5449" t="s">
        <v>3874</v>
      </c>
      <c r="F5449">
        <v>0</v>
      </c>
      <c r="G5449">
        <v>1533743</v>
      </c>
      <c r="H5449">
        <v>0</v>
      </c>
      <c r="I5449">
        <v>0</v>
      </c>
      <c r="J5449">
        <v>0</v>
      </c>
      <c r="K5449">
        <v>49.600999999999999</v>
      </c>
      <c r="L5449" t="s">
        <v>54</v>
      </c>
      <c r="M5449" s="2">
        <v>76075186.542999998</v>
      </c>
      <c r="N5449" s="2" t="str">
        <f>VLOOKUP(Tabla1[[#This Row],[nemo]],'Nemos y clasificaciones'!$A$2:$B$5000,2,FALSE)</f>
        <v>CFI</v>
      </c>
      <c r="O5449" s="2" t="str">
        <f>VLOOKUP(Tabla1[[#This Row],[nemo]],'Nemos y clasificaciones'!$A$1:$C$3000,3,FALSE)</f>
        <v>CFI</v>
      </c>
      <c r="P5449" s="2"/>
      <c r="Q5449" s="2"/>
    </row>
    <row r="5450" spans="1:17" x14ac:dyDescent="0.25">
      <c r="A5450" t="s">
        <v>3865</v>
      </c>
      <c r="B5450" s="1">
        <v>44001</v>
      </c>
      <c r="C5450" s="1">
        <v>44007</v>
      </c>
      <c r="D5450" t="s">
        <v>14</v>
      </c>
      <c r="E5450" t="s">
        <v>3866</v>
      </c>
      <c r="F5450">
        <v>0</v>
      </c>
      <c r="G5450">
        <v>376251</v>
      </c>
      <c r="H5450">
        <v>0</v>
      </c>
      <c r="I5450">
        <v>0</v>
      </c>
      <c r="J5450">
        <v>0</v>
      </c>
      <c r="K5450">
        <v>1361.9179999999999</v>
      </c>
      <c r="L5450" t="s">
        <v>19</v>
      </c>
      <c r="M5450" s="2">
        <v>512423009.41799998</v>
      </c>
      <c r="N5450" s="2" t="str">
        <f>VLOOKUP(Tabla1[[#This Row],[nemo]],'Nemos y clasificaciones'!$A$2:$B$5000,2,FALSE)</f>
        <v>CFI</v>
      </c>
      <c r="O5450" s="2" t="str">
        <f>VLOOKUP(Tabla1[[#This Row],[nemo]],'Nemos y clasificaciones'!$A$1:$C$3000,3,FALSE)</f>
        <v>CFI</v>
      </c>
      <c r="P5450" s="2"/>
      <c r="Q5450" s="2"/>
    </row>
    <row r="5451" spans="1:17" x14ac:dyDescent="0.25">
      <c r="A5451" t="s">
        <v>7766</v>
      </c>
      <c r="B5451" s="1">
        <v>43272</v>
      </c>
      <c r="C5451" s="1">
        <v>43278</v>
      </c>
      <c r="D5451" t="s">
        <v>14</v>
      </c>
      <c r="E5451" t="s">
        <v>3866</v>
      </c>
      <c r="F5451">
        <v>0</v>
      </c>
      <c r="G5451">
        <v>376251</v>
      </c>
      <c r="H5451">
        <v>0</v>
      </c>
      <c r="I5451">
        <v>0</v>
      </c>
      <c r="J5451">
        <v>0</v>
      </c>
      <c r="K5451">
        <v>504.62200000000001</v>
      </c>
      <c r="L5451" t="s">
        <v>19</v>
      </c>
      <c r="M5451" s="2">
        <v>189864532.12200001</v>
      </c>
      <c r="N5451" s="2" t="str">
        <f>VLOOKUP(Tabla1[[#This Row],[nemo]],'Nemos y clasificaciones'!$A$2:$B$5000,2,FALSE)</f>
        <v>CFI</v>
      </c>
      <c r="O5451" s="2" t="str">
        <f>VLOOKUP(Tabla1[[#This Row],[nemo]],'Nemos y clasificaciones'!$A$1:$C$3000,3,FALSE)</f>
        <v>CFI</v>
      </c>
      <c r="P5451" s="2"/>
      <c r="Q5451" s="2"/>
    </row>
    <row r="5452" spans="1:17" x14ac:dyDescent="0.25">
      <c r="A5452" t="s">
        <v>9283</v>
      </c>
      <c r="B5452" s="1">
        <v>42906</v>
      </c>
      <c r="C5452" s="1">
        <v>42913</v>
      </c>
      <c r="D5452" t="s">
        <v>14</v>
      </c>
      <c r="E5452" t="s">
        <v>3866</v>
      </c>
      <c r="F5452">
        <v>0</v>
      </c>
      <c r="G5452">
        <v>376251</v>
      </c>
      <c r="H5452">
        <v>0</v>
      </c>
      <c r="I5452">
        <v>0</v>
      </c>
      <c r="J5452">
        <v>0</v>
      </c>
      <c r="K5452">
        <v>373.93900000000002</v>
      </c>
      <c r="L5452" t="s">
        <v>19</v>
      </c>
      <c r="M5452" s="2">
        <v>140694922.68900001</v>
      </c>
      <c r="N5452" s="2" t="str">
        <f>VLOOKUP(Tabla1[[#This Row],[nemo]],'Nemos y clasificaciones'!$A$2:$B$5000,2,FALSE)</f>
        <v>CFI</v>
      </c>
      <c r="O5452" s="2" t="str">
        <f>VLOOKUP(Tabla1[[#This Row],[nemo]],'Nemos y clasificaciones'!$A$1:$C$3000,3,FALSE)</f>
        <v>CFI</v>
      </c>
      <c r="P5452" s="2"/>
      <c r="Q5452" s="2"/>
    </row>
    <row r="5453" spans="1:17" x14ac:dyDescent="0.25">
      <c r="A5453" t="s">
        <v>5944</v>
      </c>
      <c r="B5453" s="1">
        <v>43636</v>
      </c>
      <c r="C5453" s="1">
        <v>43642</v>
      </c>
      <c r="D5453" t="s">
        <v>14</v>
      </c>
      <c r="E5453" t="s">
        <v>3866</v>
      </c>
      <c r="F5453">
        <v>0</v>
      </c>
      <c r="G5453">
        <v>376251</v>
      </c>
      <c r="H5453">
        <v>0</v>
      </c>
      <c r="I5453">
        <v>0</v>
      </c>
      <c r="J5453">
        <v>0</v>
      </c>
      <c r="K5453">
        <v>287.815</v>
      </c>
      <c r="L5453" t="s">
        <v>19</v>
      </c>
      <c r="M5453" s="2">
        <v>108290681.565</v>
      </c>
      <c r="N5453" s="2" t="str">
        <f>VLOOKUP(Tabla1[[#This Row],[nemo]],'Nemos y clasificaciones'!$A$2:$B$5000,2,FALSE)</f>
        <v>CFI</v>
      </c>
      <c r="O5453" s="2" t="str">
        <f>VLOOKUP(Tabla1[[#This Row],[nemo]],'Nemos y clasificaciones'!$A$1:$C$3000,3,FALSE)</f>
        <v>CFI</v>
      </c>
      <c r="P5453" s="2"/>
      <c r="Q5453" s="2"/>
    </row>
    <row r="5454" spans="1:17" x14ac:dyDescent="0.25">
      <c r="A5454" t="s">
        <v>8245</v>
      </c>
      <c r="B5454" s="1">
        <v>43223</v>
      </c>
      <c r="C5454" s="1">
        <v>43229</v>
      </c>
      <c r="D5454" t="s">
        <v>14</v>
      </c>
      <c r="E5454" t="s">
        <v>6402</v>
      </c>
      <c r="F5454">
        <v>0</v>
      </c>
      <c r="G5454">
        <v>383155</v>
      </c>
      <c r="H5454">
        <v>0</v>
      </c>
      <c r="I5454">
        <v>0</v>
      </c>
      <c r="J5454">
        <v>0</v>
      </c>
      <c r="K5454">
        <v>19</v>
      </c>
      <c r="L5454" t="s">
        <v>54</v>
      </c>
      <c r="M5454" s="2">
        <v>7279945</v>
      </c>
      <c r="N5454" s="2" t="str">
        <f>VLOOKUP(Tabla1[[#This Row],[nemo]],'Nemos y clasificaciones'!$A$2:$B$5000,2,FALSE)</f>
        <v>SOCIEDAD DE CANALISTAS LA FORESTA DE APOQUINDO S.A.</v>
      </c>
      <c r="O5454" s="2" t="str">
        <f>VLOOKUP(Tabla1[[#This Row],[nemo]],'Nemos y clasificaciones'!$A$1:$C$3000,3,FALSE)</f>
        <v>Otros</v>
      </c>
      <c r="P5454" s="2"/>
      <c r="Q5454" s="2"/>
    </row>
    <row r="5455" spans="1:17" x14ac:dyDescent="0.25">
      <c r="A5455" t="s">
        <v>10448</v>
      </c>
      <c r="B5455" s="1">
        <v>42523</v>
      </c>
      <c r="C5455" s="1">
        <v>42529</v>
      </c>
      <c r="D5455" t="s">
        <v>14</v>
      </c>
      <c r="E5455" t="s">
        <v>3866</v>
      </c>
      <c r="F5455">
        <v>0</v>
      </c>
      <c r="G5455">
        <v>376251</v>
      </c>
      <c r="H5455">
        <v>0</v>
      </c>
      <c r="I5455">
        <v>0</v>
      </c>
      <c r="J5455">
        <v>0</v>
      </c>
      <c r="K5455">
        <v>49.908000000000001</v>
      </c>
      <c r="L5455" t="s">
        <v>54</v>
      </c>
      <c r="M5455" s="2">
        <v>18777934.908</v>
      </c>
      <c r="N5455" s="2" t="str">
        <f>VLOOKUP(Tabla1[[#This Row],[nemo]],'Nemos y clasificaciones'!$A$2:$B$5000,2,FALSE)</f>
        <v>CFI</v>
      </c>
      <c r="O5455" s="2" t="str">
        <f>VLOOKUP(Tabla1[[#This Row],[nemo]],'Nemos y clasificaciones'!$A$1:$C$3000,3,FALSE)</f>
        <v>CFI</v>
      </c>
      <c r="P5455" s="2"/>
      <c r="Q5455" s="2"/>
    </row>
    <row r="5456" spans="1:17" x14ac:dyDescent="0.25">
      <c r="A5456" t="s">
        <v>3877</v>
      </c>
      <c r="B5456" s="1">
        <v>44001</v>
      </c>
      <c r="C5456" s="1">
        <v>44007</v>
      </c>
      <c r="D5456" t="s">
        <v>14</v>
      </c>
      <c r="E5456" t="s">
        <v>3878</v>
      </c>
      <c r="F5456">
        <v>0</v>
      </c>
      <c r="G5456">
        <v>10000000</v>
      </c>
      <c r="H5456">
        <v>0</v>
      </c>
      <c r="I5456">
        <v>0</v>
      </c>
      <c r="J5456">
        <v>0</v>
      </c>
      <c r="K5456">
        <v>88.570999999999998</v>
      </c>
      <c r="L5456" t="s">
        <v>54</v>
      </c>
      <c r="M5456" s="2">
        <v>885710000</v>
      </c>
      <c r="N5456" s="2" t="str">
        <f>VLOOKUP(Tabla1[[#This Row],[nemo]],'Nemos y clasificaciones'!$A$2:$B$5000,2,FALSE)</f>
        <v>CFI</v>
      </c>
      <c r="O5456" s="2" t="str">
        <f>VLOOKUP(Tabla1[[#This Row],[nemo]],'Nemos y clasificaciones'!$A$1:$C$3000,3,FALSE)</f>
        <v>CFI</v>
      </c>
      <c r="P5456" s="2"/>
      <c r="Q5456" s="2"/>
    </row>
    <row r="5457" spans="1:17" x14ac:dyDescent="0.25">
      <c r="A5457" t="s">
        <v>2626</v>
      </c>
      <c r="B5457" s="1">
        <v>44219</v>
      </c>
      <c r="C5457" s="1">
        <v>44225</v>
      </c>
      <c r="D5457" t="s">
        <v>14</v>
      </c>
      <c r="E5457" t="s">
        <v>670</v>
      </c>
      <c r="F5457">
        <v>0</v>
      </c>
      <c r="G5457">
        <v>10000000</v>
      </c>
      <c r="H5457">
        <v>0</v>
      </c>
      <c r="I5457">
        <v>0</v>
      </c>
      <c r="J5457">
        <v>0</v>
      </c>
      <c r="K5457">
        <v>100.062</v>
      </c>
      <c r="L5457" t="s">
        <v>19</v>
      </c>
      <c r="M5457" s="2">
        <v>1000620000</v>
      </c>
      <c r="N5457" s="2" t="str">
        <f>VLOOKUP(Tabla1[[#This Row],[nemo]],'Nemos y clasificaciones'!$A$2:$B$5000,2,FALSE)</f>
        <v>CFI</v>
      </c>
      <c r="O5457" s="2" t="str">
        <f>VLOOKUP(Tabla1[[#This Row],[nemo]],'Nemos y clasificaciones'!$A$1:$C$3000,3,FALSE)</f>
        <v>CFI</v>
      </c>
      <c r="P5457" s="2"/>
      <c r="Q5457" s="2"/>
    </row>
    <row r="5458" spans="1:17" x14ac:dyDescent="0.25">
      <c r="A5458" t="s">
        <v>2077</v>
      </c>
      <c r="B5458" s="1">
        <v>44310</v>
      </c>
      <c r="C5458" s="1">
        <v>44316</v>
      </c>
      <c r="D5458" t="s">
        <v>14</v>
      </c>
      <c r="E5458" t="s">
        <v>670</v>
      </c>
      <c r="F5458">
        <v>0</v>
      </c>
      <c r="G5458">
        <v>10000000</v>
      </c>
      <c r="H5458">
        <v>0</v>
      </c>
      <c r="I5458">
        <v>0</v>
      </c>
      <c r="J5458">
        <v>0</v>
      </c>
      <c r="K5458">
        <v>100.02</v>
      </c>
      <c r="L5458" t="s">
        <v>19</v>
      </c>
      <c r="M5458" s="2">
        <v>1000200000</v>
      </c>
      <c r="N5458" s="2" t="str">
        <f>VLOOKUP(Tabla1[[#This Row],[nemo]],'Nemos y clasificaciones'!$A$2:$B$5000,2,FALSE)</f>
        <v>CFI</v>
      </c>
      <c r="O5458" s="2" t="str">
        <f>VLOOKUP(Tabla1[[#This Row],[nemo]],'Nemos y clasificaciones'!$A$1:$C$3000,3,FALSE)</f>
        <v>CFI</v>
      </c>
      <c r="P5458" s="2"/>
      <c r="Q5458" s="2"/>
    </row>
    <row r="5459" spans="1:17" x14ac:dyDescent="0.25">
      <c r="A5459" t="s">
        <v>150</v>
      </c>
      <c r="B5459" s="1">
        <v>44401</v>
      </c>
      <c r="C5459" s="1">
        <v>44407</v>
      </c>
      <c r="D5459" t="s">
        <v>14</v>
      </c>
      <c r="E5459" t="s">
        <v>670</v>
      </c>
      <c r="F5459">
        <v>0</v>
      </c>
      <c r="G5459">
        <v>10000000</v>
      </c>
      <c r="H5459">
        <v>0</v>
      </c>
      <c r="I5459">
        <v>0</v>
      </c>
      <c r="J5459">
        <v>0</v>
      </c>
      <c r="K5459">
        <v>100</v>
      </c>
      <c r="L5459" t="s">
        <v>54</v>
      </c>
      <c r="M5459" s="2">
        <v>1000000000</v>
      </c>
      <c r="N5459" s="2" t="str">
        <f>VLOOKUP(Tabla1[[#This Row],[nemo]],'Nemos y clasificaciones'!$A$2:$B$5000,2,FALSE)</f>
        <v>CFI</v>
      </c>
      <c r="O5459" s="2" t="str">
        <f>VLOOKUP(Tabla1[[#This Row],[nemo]],'Nemos y clasificaciones'!$A$1:$C$3000,3,FALSE)</f>
        <v>CFI</v>
      </c>
      <c r="P5459" s="2"/>
      <c r="Q5459" s="2"/>
    </row>
    <row r="5460" spans="1:17" x14ac:dyDescent="0.25">
      <c r="A5460" t="s">
        <v>3268</v>
      </c>
      <c r="B5460" s="1">
        <v>44127</v>
      </c>
      <c r="C5460" s="1">
        <v>44133</v>
      </c>
      <c r="D5460" t="s">
        <v>14</v>
      </c>
      <c r="E5460" t="s">
        <v>670</v>
      </c>
      <c r="F5460">
        <v>0</v>
      </c>
      <c r="G5460">
        <v>10000000</v>
      </c>
      <c r="H5460">
        <v>0</v>
      </c>
      <c r="I5460">
        <v>0</v>
      </c>
      <c r="J5460">
        <v>0</v>
      </c>
      <c r="K5460">
        <v>99.98</v>
      </c>
      <c r="L5460" t="s">
        <v>54</v>
      </c>
      <c r="M5460" s="2">
        <v>999800000</v>
      </c>
      <c r="N5460" s="2" t="str">
        <f>VLOOKUP(Tabla1[[#This Row],[nemo]],'Nemos y clasificaciones'!$A$2:$B$5000,2,FALSE)</f>
        <v>CFI</v>
      </c>
      <c r="O5460" s="2" t="str">
        <f>VLOOKUP(Tabla1[[#This Row],[nemo]],'Nemos y clasificaciones'!$A$1:$C$3000,3,FALSE)</f>
        <v>CFI</v>
      </c>
      <c r="P5460" s="2"/>
      <c r="Q5460" s="2"/>
    </row>
    <row r="5461" spans="1:17" x14ac:dyDescent="0.25">
      <c r="A5461" t="s">
        <v>3591</v>
      </c>
      <c r="B5461" s="1">
        <v>44037</v>
      </c>
      <c r="C5461" s="1">
        <v>44050</v>
      </c>
      <c r="D5461" t="s">
        <v>14</v>
      </c>
      <c r="E5461" t="s">
        <v>670</v>
      </c>
      <c r="F5461">
        <v>0</v>
      </c>
      <c r="G5461">
        <v>10000000</v>
      </c>
      <c r="H5461">
        <v>0</v>
      </c>
      <c r="I5461">
        <v>0</v>
      </c>
      <c r="J5461">
        <v>0</v>
      </c>
      <c r="K5461">
        <v>99.953999999999994</v>
      </c>
      <c r="L5461" t="s">
        <v>54</v>
      </c>
      <c r="M5461" s="2">
        <v>999540000</v>
      </c>
      <c r="N5461" s="2" t="str">
        <f>VLOOKUP(Tabla1[[#This Row],[nemo]],'Nemos y clasificaciones'!$A$2:$B$5000,2,FALSE)</f>
        <v>CFI</v>
      </c>
      <c r="O5461" s="2" t="str">
        <f>VLOOKUP(Tabla1[[#This Row],[nemo]],'Nemos y clasificaciones'!$A$1:$C$3000,3,FALSE)</f>
        <v>CFI</v>
      </c>
      <c r="P5461" s="2"/>
      <c r="Q5461" s="2"/>
    </row>
    <row r="5462" spans="1:17" x14ac:dyDescent="0.25">
      <c r="A5462" t="s">
        <v>11101</v>
      </c>
      <c r="B5462" s="1">
        <v>42350</v>
      </c>
      <c r="C5462" s="1">
        <v>42356</v>
      </c>
      <c r="D5462" t="s">
        <v>14</v>
      </c>
      <c r="E5462" t="s">
        <v>1120</v>
      </c>
      <c r="F5462">
        <v>0</v>
      </c>
      <c r="G5462">
        <v>2174305</v>
      </c>
      <c r="H5462">
        <v>0</v>
      </c>
      <c r="I5462">
        <v>0</v>
      </c>
      <c r="J5462">
        <v>0</v>
      </c>
      <c r="K5462">
        <v>16097.098</v>
      </c>
      <c r="L5462" t="s">
        <v>19</v>
      </c>
      <c r="M5462" s="2">
        <v>35000000666.889999</v>
      </c>
      <c r="N5462" s="2" t="str">
        <f>VLOOKUP(Tabla1[[#This Row],[nemo]],'Nemos y clasificaciones'!$A$2:$B$5000,2,FALSE)</f>
        <v>CFI</v>
      </c>
      <c r="O5462" s="2" t="str">
        <f>VLOOKUP(Tabla1[[#This Row],[nemo]],'Nemos y clasificaciones'!$A$1:$C$3000,3,FALSE)</f>
        <v>CFI</v>
      </c>
      <c r="P5462" s="2"/>
      <c r="Q5462" s="2"/>
    </row>
    <row r="5463" spans="1:17" x14ac:dyDescent="0.25">
      <c r="A5463" t="s">
        <v>7557</v>
      </c>
      <c r="B5463" s="1">
        <v>43340</v>
      </c>
      <c r="C5463" s="1">
        <v>43346</v>
      </c>
      <c r="D5463" t="s">
        <v>14</v>
      </c>
      <c r="E5463" t="s">
        <v>1120</v>
      </c>
      <c r="F5463">
        <v>0</v>
      </c>
      <c r="G5463">
        <v>2174305</v>
      </c>
      <c r="H5463">
        <v>0</v>
      </c>
      <c r="I5463">
        <v>0</v>
      </c>
      <c r="J5463">
        <v>0</v>
      </c>
      <c r="K5463">
        <v>3671.1610000000001</v>
      </c>
      <c r="L5463" t="s">
        <v>19</v>
      </c>
      <c r="M5463" s="2">
        <v>7982223718.1049995</v>
      </c>
      <c r="N5463" s="2" t="str">
        <f>VLOOKUP(Tabla1[[#This Row],[nemo]],'Nemos y clasificaciones'!$A$2:$B$5000,2,FALSE)</f>
        <v>CFI</v>
      </c>
      <c r="O5463" s="2" t="str">
        <f>VLOOKUP(Tabla1[[#This Row],[nemo]],'Nemos y clasificaciones'!$A$1:$C$3000,3,FALSE)</f>
        <v>CFI</v>
      </c>
      <c r="P5463" s="2"/>
      <c r="Q5463" s="2"/>
    </row>
    <row r="5464" spans="1:17" x14ac:dyDescent="0.25">
      <c r="A5464" t="s">
        <v>10738</v>
      </c>
      <c r="B5464" s="1">
        <v>42488</v>
      </c>
      <c r="C5464" s="1">
        <v>42494</v>
      </c>
      <c r="D5464" t="s">
        <v>14</v>
      </c>
      <c r="E5464" t="s">
        <v>1120</v>
      </c>
      <c r="F5464">
        <v>0</v>
      </c>
      <c r="G5464">
        <v>2174305</v>
      </c>
      <c r="H5464">
        <v>0</v>
      </c>
      <c r="I5464">
        <v>0</v>
      </c>
      <c r="J5464">
        <v>0</v>
      </c>
      <c r="K5464">
        <v>1963.846</v>
      </c>
      <c r="L5464" t="s">
        <v>19</v>
      </c>
      <c r="M5464" s="2">
        <v>4270000177.0300002</v>
      </c>
      <c r="N5464" s="2" t="str">
        <f>VLOOKUP(Tabla1[[#This Row],[nemo]],'Nemos y clasificaciones'!$A$2:$B$5000,2,FALSE)</f>
        <v>CFI</v>
      </c>
      <c r="O5464" s="2" t="str">
        <f>VLOOKUP(Tabla1[[#This Row],[nemo]],'Nemos y clasificaciones'!$A$1:$C$3000,3,FALSE)</f>
        <v>CFI</v>
      </c>
      <c r="P5464" s="2"/>
      <c r="Q5464" s="2"/>
    </row>
    <row r="5465" spans="1:17" x14ac:dyDescent="0.25">
      <c r="A5465" t="s">
        <v>11475</v>
      </c>
      <c r="B5465" s="1">
        <v>42168</v>
      </c>
      <c r="C5465" s="1">
        <v>42174</v>
      </c>
      <c r="D5465" t="s">
        <v>14</v>
      </c>
      <c r="E5465" t="s">
        <v>1120</v>
      </c>
      <c r="F5465">
        <v>0</v>
      </c>
      <c r="G5465">
        <v>2174305</v>
      </c>
      <c r="H5465">
        <v>0</v>
      </c>
      <c r="I5465">
        <v>0</v>
      </c>
      <c r="J5465">
        <v>0</v>
      </c>
      <c r="K5465">
        <v>1799.0050000000001</v>
      </c>
      <c r="L5465" t="s">
        <v>19</v>
      </c>
      <c r="M5465" s="2">
        <v>3911585566.5250001</v>
      </c>
      <c r="N5465" s="2" t="str">
        <f>VLOOKUP(Tabla1[[#This Row],[nemo]],'Nemos y clasificaciones'!$A$2:$B$5000,2,FALSE)</f>
        <v>CFI</v>
      </c>
      <c r="O5465" s="2" t="str">
        <f>VLOOKUP(Tabla1[[#This Row],[nemo]],'Nemos y clasificaciones'!$A$1:$C$3000,3,FALSE)</f>
        <v>CFI</v>
      </c>
      <c r="P5465" s="2"/>
      <c r="Q5465" s="2"/>
    </row>
    <row r="5466" spans="1:17" x14ac:dyDescent="0.25">
      <c r="A5466" t="s">
        <v>1119</v>
      </c>
      <c r="B5466" s="1">
        <v>44365</v>
      </c>
      <c r="C5466" s="1">
        <v>44371</v>
      </c>
      <c r="D5466" t="s">
        <v>14</v>
      </c>
      <c r="E5466" t="s">
        <v>1120</v>
      </c>
      <c r="F5466">
        <v>0</v>
      </c>
      <c r="G5466">
        <v>1016732</v>
      </c>
      <c r="H5466">
        <v>0</v>
      </c>
      <c r="I5466">
        <v>0</v>
      </c>
      <c r="J5466">
        <v>0</v>
      </c>
      <c r="K5466">
        <v>1333.6849999999999</v>
      </c>
      <c r="L5466" t="s">
        <v>19</v>
      </c>
      <c r="M5466" s="2">
        <v>1356000217.4200001</v>
      </c>
      <c r="N5466" s="2" t="str">
        <f>VLOOKUP(Tabla1[[#This Row],[nemo]],'Nemos y clasificaciones'!$A$2:$B$5000,2,FALSE)</f>
        <v>CFI</v>
      </c>
      <c r="O5466" s="2" t="str">
        <f>VLOOKUP(Tabla1[[#This Row],[nemo]],'Nemos y clasificaciones'!$A$1:$C$3000,3,FALSE)</f>
        <v>CFI</v>
      </c>
      <c r="P5466" s="2"/>
      <c r="Q5466" s="2"/>
    </row>
    <row r="5467" spans="1:17" x14ac:dyDescent="0.25">
      <c r="A5467" t="s">
        <v>1122</v>
      </c>
      <c r="B5467" s="1">
        <v>44365</v>
      </c>
      <c r="C5467" s="1">
        <v>44371</v>
      </c>
      <c r="D5467" t="s">
        <v>14</v>
      </c>
      <c r="E5467" t="s">
        <v>1120</v>
      </c>
      <c r="F5467">
        <v>0</v>
      </c>
      <c r="G5467">
        <v>2174305</v>
      </c>
      <c r="H5467">
        <v>0</v>
      </c>
      <c r="I5467">
        <v>0</v>
      </c>
      <c r="J5467">
        <v>0</v>
      </c>
      <c r="K5467">
        <v>553.01099999999997</v>
      </c>
      <c r="L5467" t="s">
        <v>19</v>
      </c>
      <c r="M5467" s="2">
        <v>1202414582.355</v>
      </c>
      <c r="N5467" s="2" t="str">
        <f>VLOOKUP(Tabla1[[#This Row],[nemo]],'Nemos y clasificaciones'!$A$2:$B$5000,2,FALSE)</f>
        <v>CFI</v>
      </c>
      <c r="O5467" s="2" t="str">
        <f>VLOOKUP(Tabla1[[#This Row],[nemo]],'Nemos y clasificaciones'!$A$1:$C$3000,3,FALSE)</f>
        <v>CFI</v>
      </c>
      <c r="P5467" s="2"/>
      <c r="Q5467" s="2"/>
    </row>
    <row r="5468" spans="1:17" x14ac:dyDescent="0.25">
      <c r="A5468" t="s">
        <v>742</v>
      </c>
      <c r="B5468" s="1">
        <v>44397</v>
      </c>
      <c r="C5468" s="1">
        <v>44403</v>
      </c>
      <c r="D5468" t="s">
        <v>14</v>
      </c>
      <c r="E5468" t="s">
        <v>743</v>
      </c>
      <c r="F5468">
        <v>0</v>
      </c>
      <c r="G5468">
        <v>10000000</v>
      </c>
      <c r="H5468">
        <v>0</v>
      </c>
      <c r="I5468">
        <v>0</v>
      </c>
      <c r="J5468">
        <v>0</v>
      </c>
      <c r="K5468">
        <v>446.88400000000001</v>
      </c>
      <c r="L5468" t="s">
        <v>19</v>
      </c>
      <c r="M5468" s="2">
        <v>4468840000</v>
      </c>
      <c r="N5468" s="2" t="str">
        <f>VLOOKUP(Tabla1[[#This Row],[nemo]],'Nemos y clasificaciones'!$A$2:$B$5000,2,FALSE)</f>
        <v>CFI</v>
      </c>
      <c r="O5468" s="2" t="str">
        <f>VLOOKUP(Tabla1[[#This Row],[nemo]],'Nemos y clasificaciones'!$A$1:$C$3000,3,FALSE)</f>
        <v>CFI</v>
      </c>
      <c r="P5468" s="2"/>
      <c r="Q5468" s="2"/>
    </row>
    <row r="5469" spans="1:17" x14ac:dyDescent="0.25">
      <c r="A5469" t="s">
        <v>2203</v>
      </c>
      <c r="B5469" s="1">
        <v>44299</v>
      </c>
      <c r="C5469" s="1">
        <v>44305</v>
      </c>
      <c r="D5469" t="s">
        <v>14</v>
      </c>
      <c r="E5469" t="s">
        <v>743</v>
      </c>
      <c r="F5469">
        <v>0</v>
      </c>
      <c r="G5469">
        <v>10000000</v>
      </c>
      <c r="H5469">
        <v>0</v>
      </c>
      <c r="I5469">
        <v>0</v>
      </c>
      <c r="J5469">
        <v>0</v>
      </c>
      <c r="K5469">
        <v>374.61500000000001</v>
      </c>
      <c r="L5469" t="s">
        <v>19</v>
      </c>
      <c r="M5469" s="2">
        <v>3746150000</v>
      </c>
      <c r="N5469" s="2" t="str">
        <f>VLOOKUP(Tabla1[[#This Row],[nemo]],'Nemos y clasificaciones'!$A$2:$B$5000,2,FALSE)</f>
        <v>CFI</v>
      </c>
      <c r="O5469" s="2" t="str">
        <f>VLOOKUP(Tabla1[[#This Row],[nemo]],'Nemos y clasificaciones'!$A$1:$C$3000,3,FALSE)</f>
        <v>CFI</v>
      </c>
      <c r="P5469" s="2"/>
      <c r="Q5469" s="2"/>
    </row>
    <row r="5470" spans="1:17" x14ac:dyDescent="0.25">
      <c r="A5470" t="s">
        <v>11114</v>
      </c>
      <c r="B5470" s="1">
        <v>42347</v>
      </c>
      <c r="C5470" s="1">
        <v>42353</v>
      </c>
      <c r="D5470" t="s">
        <v>14</v>
      </c>
      <c r="E5470" t="s">
        <v>151</v>
      </c>
      <c r="F5470">
        <v>0</v>
      </c>
      <c r="G5470">
        <v>2000000</v>
      </c>
      <c r="H5470">
        <v>0</v>
      </c>
      <c r="I5470">
        <v>0</v>
      </c>
      <c r="J5470">
        <v>0</v>
      </c>
      <c r="K5470">
        <v>579</v>
      </c>
      <c r="L5470" t="s">
        <v>19</v>
      </c>
      <c r="M5470" s="2">
        <v>1158000000</v>
      </c>
      <c r="N5470" s="2" t="str">
        <f>VLOOKUP(Tabla1[[#This Row],[nemo]],'Nemos y clasificaciones'!$A$2:$B$5000,2,FALSE)</f>
        <v>CFI</v>
      </c>
      <c r="O5470" s="2" t="str">
        <f>VLOOKUP(Tabla1[[#This Row],[nemo]],'Nemos y clasificaciones'!$A$1:$C$3000,3,FALSE)</f>
        <v>CFI</v>
      </c>
      <c r="P5470" s="2"/>
      <c r="Q5470" s="2"/>
    </row>
    <row r="5471" spans="1:17" x14ac:dyDescent="0.25">
      <c r="A5471" t="s">
        <v>4360</v>
      </c>
      <c r="B5471" s="1">
        <v>43960</v>
      </c>
      <c r="C5471" s="1">
        <v>43966</v>
      </c>
      <c r="D5471" t="s">
        <v>14</v>
      </c>
      <c r="E5471" t="s">
        <v>151</v>
      </c>
      <c r="F5471">
        <v>0</v>
      </c>
      <c r="G5471">
        <v>2000000</v>
      </c>
      <c r="H5471">
        <v>0</v>
      </c>
      <c r="I5471">
        <v>0</v>
      </c>
      <c r="J5471">
        <v>0</v>
      </c>
      <c r="K5471">
        <v>574</v>
      </c>
      <c r="L5471" t="s">
        <v>19</v>
      </c>
      <c r="M5471" s="2">
        <v>1148000000</v>
      </c>
      <c r="N5471" s="2" t="str">
        <f>VLOOKUP(Tabla1[[#This Row],[nemo]],'Nemos y clasificaciones'!$A$2:$B$5000,2,FALSE)</f>
        <v>CFI</v>
      </c>
      <c r="O5471" s="2" t="str">
        <f>VLOOKUP(Tabla1[[#This Row],[nemo]],'Nemos y clasificaciones'!$A$1:$C$3000,3,FALSE)</f>
        <v>CFI</v>
      </c>
      <c r="P5471" s="2"/>
      <c r="Q5471" s="2"/>
    </row>
    <row r="5472" spans="1:17" x14ac:dyDescent="0.25">
      <c r="A5472" t="s">
        <v>3807</v>
      </c>
      <c r="B5472" s="1">
        <v>44002</v>
      </c>
      <c r="C5472" s="1">
        <v>44008</v>
      </c>
      <c r="D5472" t="s">
        <v>14</v>
      </c>
      <c r="E5472" t="s">
        <v>151</v>
      </c>
      <c r="F5472">
        <v>0</v>
      </c>
      <c r="G5472">
        <v>2000000</v>
      </c>
      <c r="H5472">
        <v>0</v>
      </c>
      <c r="I5472">
        <v>0</v>
      </c>
      <c r="J5472">
        <v>0</v>
      </c>
      <c r="K5472">
        <v>570.95899999999995</v>
      </c>
      <c r="L5472" t="s">
        <v>19</v>
      </c>
      <c r="M5472" s="2">
        <v>1141918000</v>
      </c>
      <c r="N5472" s="2" t="str">
        <f>VLOOKUP(Tabla1[[#This Row],[nemo]],'Nemos y clasificaciones'!$A$2:$B$5000,2,FALSE)</f>
        <v>CFI</v>
      </c>
      <c r="O5472" s="2" t="str">
        <f>VLOOKUP(Tabla1[[#This Row],[nemo]],'Nemos y clasificaciones'!$A$1:$C$3000,3,FALSE)</f>
        <v>CFI</v>
      </c>
      <c r="P5472" s="2"/>
      <c r="Q5472" s="2"/>
    </row>
    <row r="5473" spans="1:17" x14ac:dyDescent="0.25">
      <c r="A5473" t="s">
        <v>10833</v>
      </c>
      <c r="B5473" s="1">
        <v>42461</v>
      </c>
      <c r="C5473" s="1">
        <v>42467</v>
      </c>
      <c r="D5473" t="s">
        <v>14</v>
      </c>
      <c r="E5473" t="s">
        <v>151</v>
      </c>
      <c r="F5473">
        <v>0</v>
      </c>
      <c r="G5473">
        <v>2000000</v>
      </c>
      <c r="H5473">
        <v>0</v>
      </c>
      <c r="I5473">
        <v>0</v>
      </c>
      <c r="J5473">
        <v>0</v>
      </c>
      <c r="K5473">
        <v>534</v>
      </c>
      <c r="L5473" t="s">
        <v>19</v>
      </c>
      <c r="M5473" s="2">
        <v>1068000000</v>
      </c>
      <c r="N5473" s="2" t="str">
        <f>VLOOKUP(Tabla1[[#This Row],[nemo]],'Nemos y clasificaciones'!$A$2:$B$5000,2,FALSE)</f>
        <v>CFI</v>
      </c>
      <c r="O5473" s="2" t="str">
        <f>VLOOKUP(Tabla1[[#This Row],[nemo]],'Nemos y clasificaciones'!$A$1:$C$3000,3,FALSE)</f>
        <v>CFI</v>
      </c>
      <c r="P5473" s="2"/>
      <c r="Q5473" s="2"/>
    </row>
    <row r="5474" spans="1:17" x14ac:dyDescent="0.25">
      <c r="A5474" t="s">
        <v>4818</v>
      </c>
      <c r="B5474" s="1">
        <v>43883</v>
      </c>
      <c r="C5474" s="1">
        <v>43889</v>
      </c>
      <c r="D5474" t="s">
        <v>14</v>
      </c>
      <c r="E5474" t="s">
        <v>151</v>
      </c>
      <c r="F5474">
        <v>0</v>
      </c>
      <c r="G5474">
        <v>2000000</v>
      </c>
      <c r="H5474">
        <v>0</v>
      </c>
      <c r="I5474">
        <v>0</v>
      </c>
      <c r="J5474">
        <v>0</v>
      </c>
      <c r="K5474">
        <v>512</v>
      </c>
      <c r="L5474" t="s">
        <v>19</v>
      </c>
      <c r="M5474" s="2">
        <v>1024000000</v>
      </c>
      <c r="N5474" s="2" t="str">
        <f>VLOOKUP(Tabla1[[#This Row],[nemo]],'Nemos y clasificaciones'!$A$2:$B$5000,2,FALSE)</f>
        <v>CFI</v>
      </c>
      <c r="O5474" s="2" t="str">
        <f>VLOOKUP(Tabla1[[#This Row],[nemo]],'Nemos y clasificaciones'!$A$1:$C$3000,3,FALSE)</f>
        <v>CFI</v>
      </c>
      <c r="P5474" s="2"/>
      <c r="Q5474" s="2"/>
    </row>
    <row r="5475" spans="1:17" x14ac:dyDescent="0.25">
      <c r="A5475" t="s">
        <v>5399</v>
      </c>
      <c r="B5475" s="1">
        <v>43784</v>
      </c>
      <c r="C5475" s="1">
        <v>43790</v>
      </c>
      <c r="D5475" t="s">
        <v>14</v>
      </c>
      <c r="E5475" t="s">
        <v>151</v>
      </c>
      <c r="F5475">
        <v>0</v>
      </c>
      <c r="G5475">
        <v>2000000</v>
      </c>
      <c r="H5475">
        <v>0</v>
      </c>
      <c r="I5475">
        <v>0</v>
      </c>
      <c r="J5475">
        <v>0</v>
      </c>
      <c r="K5475">
        <v>505</v>
      </c>
      <c r="L5475" t="s">
        <v>19</v>
      </c>
      <c r="M5475" s="2">
        <v>1010000000</v>
      </c>
      <c r="N5475" s="2" t="str">
        <f>VLOOKUP(Tabla1[[#This Row],[nemo]],'Nemos y clasificaciones'!$A$2:$B$5000,2,FALSE)</f>
        <v>CFI</v>
      </c>
      <c r="O5475" s="2" t="str">
        <f>VLOOKUP(Tabla1[[#This Row],[nemo]],'Nemos y clasificaciones'!$A$1:$C$3000,3,FALSE)</f>
        <v>CFI</v>
      </c>
      <c r="P5475" s="2"/>
      <c r="Q5475" s="2"/>
    </row>
    <row r="5476" spans="1:17" x14ac:dyDescent="0.25">
      <c r="A5476" t="s">
        <v>5753</v>
      </c>
      <c r="B5476" s="1">
        <v>43691</v>
      </c>
      <c r="C5476" s="1">
        <v>43698</v>
      </c>
      <c r="D5476" t="s">
        <v>14</v>
      </c>
      <c r="E5476" t="s">
        <v>151</v>
      </c>
      <c r="F5476">
        <v>0</v>
      </c>
      <c r="G5476">
        <v>2000000</v>
      </c>
      <c r="H5476">
        <v>0</v>
      </c>
      <c r="I5476">
        <v>0</v>
      </c>
      <c r="J5476">
        <v>0</v>
      </c>
      <c r="K5476">
        <v>503</v>
      </c>
      <c r="L5476" t="s">
        <v>19</v>
      </c>
      <c r="M5476" s="2">
        <v>1006000000</v>
      </c>
      <c r="N5476" s="2" t="str">
        <f>VLOOKUP(Tabla1[[#This Row],[nemo]],'Nemos y clasificaciones'!$A$2:$B$5000,2,FALSE)</f>
        <v>CFI</v>
      </c>
      <c r="O5476" s="2" t="str">
        <f>VLOOKUP(Tabla1[[#This Row],[nemo]],'Nemos y clasificaciones'!$A$1:$C$3000,3,FALSE)</f>
        <v>CFI</v>
      </c>
      <c r="P5476" s="2"/>
      <c r="Q5476" s="2"/>
    </row>
    <row r="5477" spans="1:17" x14ac:dyDescent="0.25">
      <c r="A5477" t="s">
        <v>6306</v>
      </c>
      <c r="B5477" s="1">
        <v>43600</v>
      </c>
      <c r="C5477" s="1">
        <v>43607</v>
      </c>
      <c r="D5477" t="s">
        <v>14</v>
      </c>
      <c r="E5477" t="s">
        <v>151</v>
      </c>
      <c r="F5477">
        <v>0</v>
      </c>
      <c r="G5477">
        <v>2000000</v>
      </c>
      <c r="H5477">
        <v>0</v>
      </c>
      <c r="I5477">
        <v>0</v>
      </c>
      <c r="J5477">
        <v>0</v>
      </c>
      <c r="K5477">
        <v>499</v>
      </c>
      <c r="L5477" t="s">
        <v>19</v>
      </c>
      <c r="M5477" s="2">
        <v>998000000</v>
      </c>
      <c r="N5477" s="2" t="str">
        <f>VLOOKUP(Tabla1[[#This Row],[nemo]],'Nemos y clasificaciones'!$A$2:$B$5000,2,FALSE)</f>
        <v>CFI</v>
      </c>
      <c r="O5477" s="2" t="str">
        <f>VLOOKUP(Tabla1[[#This Row],[nemo]],'Nemos y clasificaciones'!$A$1:$C$3000,3,FALSE)</f>
        <v>CFI</v>
      </c>
      <c r="P5477" s="2"/>
      <c r="Q5477" s="2"/>
    </row>
    <row r="5478" spans="1:17" x14ac:dyDescent="0.25">
      <c r="A5478" t="s">
        <v>6871</v>
      </c>
      <c r="B5478" s="1">
        <v>43511</v>
      </c>
      <c r="C5478" s="1">
        <v>43517</v>
      </c>
      <c r="D5478" t="s">
        <v>14</v>
      </c>
      <c r="E5478" t="s">
        <v>151</v>
      </c>
      <c r="F5478">
        <v>0</v>
      </c>
      <c r="G5478">
        <v>2000000</v>
      </c>
      <c r="H5478">
        <v>0</v>
      </c>
      <c r="I5478">
        <v>0</v>
      </c>
      <c r="J5478">
        <v>0</v>
      </c>
      <c r="K5478">
        <v>442</v>
      </c>
      <c r="L5478" t="s">
        <v>19</v>
      </c>
      <c r="M5478" s="2">
        <v>884000000</v>
      </c>
      <c r="N5478" s="2" t="str">
        <f>VLOOKUP(Tabla1[[#This Row],[nemo]],'Nemos y clasificaciones'!$A$2:$B$5000,2,FALSE)</f>
        <v>CFI</v>
      </c>
      <c r="O5478" s="2" t="str">
        <f>VLOOKUP(Tabla1[[#This Row],[nemo]],'Nemos y clasificaciones'!$A$1:$C$3000,3,FALSE)</f>
        <v>CFI</v>
      </c>
      <c r="P5478" s="2"/>
      <c r="Q5478" s="2"/>
    </row>
    <row r="5479" spans="1:17" x14ac:dyDescent="0.25">
      <c r="A5479" t="s">
        <v>11332</v>
      </c>
      <c r="B5479" s="1">
        <v>42223</v>
      </c>
      <c r="C5479" s="1">
        <v>42229</v>
      </c>
      <c r="D5479" t="s">
        <v>14</v>
      </c>
      <c r="E5479" t="s">
        <v>151</v>
      </c>
      <c r="F5479">
        <v>0</v>
      </c>
      <c r="G5479">
        <v>2000000</v>
      </c>
      <c r="H5479">
        <v>0</v>
      </c>
      <c r="I5479">
        <v>0</v>
      </c>
      <c r="J5479">
        <v>0</v>
      </c>
      <c r="K5479">
        <v>426</v>
      </c>
      <c r="L5479" t="s">
        <v>19</v>
      </c>
      <c r="M5479" s="2">
        <v>852000000</v>
      </c>
      <c r="N5479" s="2" t="str">
        <f>VLOOKUP(Tabla1[[#This Row],[nemo]],'Nemos y clasificaciones'!$A$2:$B$5000,2,FALSE)</f>
        <v>CFI</v>
      </c>
      <c r="O5479" s="2" t="str">
        <f>VLOOKUP(Tabla1[[#This Row],[nemo]],'Nemos y clasificaciones'!$A$1:$C$3000,3,FALSE)</f>
        <v>CFI</v>
      </c>
      <c r="P5479" s="2"/>
      <c r="Q5479" s="2"/>
    </row>
    <row r="5480" spans="1:17" x14ac:dyDescent="0.25">
      <c r="A5480" t="s">
        <v>2445</v>
      </c>
      <c r="B5480" s="1">
        <v>44268</v>
      </c>
      <c r="C5480" s="1">
        <v>44274</v>
      </c>
      <c r="D5480" t="s">
        <v>14</v>
      </c>
      <c r="E5480" t="s">
        <v>151</v>
      </c>
      <c r="F5480">
        <v>0</v>
      </c>
      <c r="G5480">
        <v>2000000</v>
      </c>
      <c r="H5480">
        <v>0</v>
      </c>
      <c r="I5480">
        <v>0</v>
      </c>
      <c r="J5480">
        <v>0</v>
      </c>
      <c r="K5480">
        <v>420</v>
      </c>
      <c r="L5480" t="s">
        <v>19</v>
      </c>
      <c r="M5480" s="2">
        <v>840000000</v>
      </c>
      <c r="N5480" s="2" t="str">
        <f>VLOOKUP(Tabla1[[#This Row],[nemo]],'Nemos y clasificaciones'!$A$2:$B$5000,2,FALSE)</f>
        <v>CFI</v>
      </c>
      <c r="O5480" s="2" t="str">
        <f>VLOOKUP(Tabla1[[#This Row],[nemo]],'Nemos y clasificaciones'!$A$1:$C$3000,3,FALSE)</f>
        <v>CFI</v>
      </c>
      <c r="P5480" s="2"/>
      <c r="Q5480" s="2"/>
    </row>
    <row r="5481" spans="1:17" x14ac:dyDescent="0.25">
      <c r="A5481" t="s">
        <v>7293</v>
      </c>
      <c r="B5481" s="1">
        <v>43419</v>
      </c>
      <c r="C5481" s="1">
        <v>43425</v>
      </c>
      <c r="D5481" t="s">
        <v>14</v>
      </c>
      <c r="E5481" t="s">
        <v>151</v>
      </c>
      <c r="F5481">
        <v>0</v>
      </c>
      <c r="G5481">
        <v>2000000</v>
      </c>
      <c r="H5481">
        <v>0</v>
      </c>
      <c r="I5481">
        <v>0</v>
      </c>
      <c r="J5481">
        <v>0</v>
      </c>
      <c r="K5481">
        <v>400</v>
      </c>
      <c r="L5481" t="s">
        <v>19</v>
      </c>
      <c r="M5481" s="2">
        <v>800000000</v>
      </c>
      <c r="N5481" s="2" t="str">
        <f>VLOOKUP(Tabla1[[#This Row],[nemo]],'Nemos y clasificaciones'!$A$2:$B$5000,2,FALSE)</f>
        <v>CFI</v>
      </c>
      <c r="O5481" s="2" t="str">
        <f>VLOOKUP(Tabla1[[#This Row],[nemo]],'Nemos y clasificaciones'!$A$1:$C$3000,3,FALSE)</f>
        <v>CFI</v>
      </c>
      <c r="P5481" s="2"/>
      <c r="Q5481" s="2"/>
    </row>
    <row r="5482" spans="1:17" x14ac:dyDescent="0.25">
      <c r="A5482" t="s">
        <v>9852</v>
      </c>
      <c r="B5482" s="1">
        <v>42811</v>
      </c>
      <c r="C5482" s="1">
        <v>42817</v>
      </c>
      <c r="D5482" t="s">
        <v>14</v>
      </c>
      <c r="E5482" t="s">
        <v>151</v>
      </c>
      <c r="F5482">
        <v>0</v>
      </c>
      <c r="G5482">
        <v>2000000</v>
      </c>
      <c r="H5482">
        <v>0</v>
      </c>
      <c r="I5482">
        <v>0</v>
      </c>
      <c r="J5482">
        <v>0</v>
      </c>
      <c r="K5482">
        <v>397</v>
      </c>
      <c r="L5482" t="s">
        <v>19</v>
      </c>
      <c r="M5482" s="2">
        <v>794000000</v>
      </c>
      <c r="N5482" s="2" t="str">
        <f>VLOOKUP(Tabla1[[#This Row],[nemo]],'Nemos y clasificaciones'!$A$2:$B$5000,2,FALSE)</f>
        <v>CFI</v>
      </c>
      <c r="O5482" s="2" t="str">
        <f>VLOOKUP(Tabla1[[#This Row],[nemo]],'Nemos y clasificaciones'!$A$1:$C$3000,3,FALSE)</f>
        <v>CFI</v>
      </c>
      <c r="P5482" s="2"/>
      <c r="Q5482" s="2"/>
    </row>
    <row r="5483" spans="1:17" x14ac:dyDescent="0.25">
      <c r="A5483" t="s">
        <v>10151</v>
      </c>
      <c r="B5483" s="1">
        <v>42686</v>
      </c>
      <c r="C5483" s="1">
        <v>42692</v>
      </c>
      <c r="D5483" t="s">
        <v>14</v>
      </c>
      <c r="E5483" t="s">
        <v>151</v>
      </c>
      <c r="F5483">
        <v>0</v>
      </c>
      <c r="G5483">
        <v>2000000</v>
      </c>
      <c r="H5483">
        <v>0</v>
      </c>
      <c r="I5483">
        <v>0</v>
      </c>
      <c r="J5483">
        <v>0</v>
      </c>
      <c r="K5483">
        <v>395</v>
      </c>
      <c r="L5483" t="s">
        <v>19</v>
      </c>
      <c r="M5483" s="2">
        <v>790000000</v>
      </c>
      <c r="N5483" s="2" t="str">
        <f>VLOOKUP(Tabla1[[#This Row],[nemo]],'Nemos y clasificaciones'!$A$2:$B$5000,2,FALSE)</f>
        <v>CFI</v>
      </c>
      <c r="O5483" s="2" t="str">
        <f>VLOOKUP(Tabla1[[#This Row],[nemo]],'Nemos y clasificaciones'!$A$1:$C$3000,3,FALSE)</f>
        <v>CFI</v>
      </c>
      <c r="P5483" s="2"/>
      <c r="Q5483" s="2"/>
    </row>
    <row r="5484" spans="1:17" x14ac:dyDescent="0.25">
      <c r="A5484" t="s">
        <v>10297</v>
      </c>
      <c r="B5484" s="1">
        <v>42588</v>
      </c>
      <c r="C5484" s="1">
        <v>42594</v>
      </c>
      <c r="D5484" t="s">
        <v>14</v>
      </c>
      <c r="E5484" t="s">
        <v>151</v>
      </c>
      <c r="F5484">
        <v>0</v>
      </c>
      <c r="G5484">
        <v>2000000</v>
      </c>
      <c r="H5484">
        <v>0</v>
      </c>
      <c r="I5484">
        <v>0</v>
      </c>
      <c r="J5484">
        <v>0</v>
      </c>
      <c r="K5484">
        <v>392</v>
      </c>
      <c r="L5484" t="s">
        <v>19</v>
      </c>
      <c r="M5484" s="2">
        <v>784000000</v>
      </c>
      <c r="N5484" s="2" t="str">
        <f>VLOOKUP(Tabla1[[#This Row],[nemo]],'Nemos y clasificaciones'!$A$2:$B$5000,2,FALSE)</f>
        <v>CFI</v>
      </c>
      <c r="O5484" s="2" t="str">
        <f>VLOOKUP(Tabla1[[#This Row],[nemo]],'Nemos y clasificaciones'!$A$1:$C$3000,3,FALSE)</f>
        <v>CFI</v>
      </c>
      <c r="P5484" s="2"/>
      <c r="Q5484" s="2"/>
    </row>
    <row r="5485" spans="1:17" x14ac:dyDescent="0.25">
      <c r="A5485" t="s">
        <v>10466</v>
      </c>
      <c r="B5485" s="1">
        <v>42515</v>
      </c>
      <c r="C5485" s="1">
        <v>42521</v>
      </c>
      <c r="D5485" t="s">
        <v>14</v>
      </c>
      <c r="E5485" t="s">
        <v>151</v>
      </c>
      <c r="F5485">
        <v>0</v>
      </c>
      <c r="G5485">
        <v>2000000</v>
      </c>
      <c r="H5485">
        <v>0</v>
      </c>
      <c r="I5485">
        <v>0</v>
      </c>
      <c r="J5485">
        <v>0</v>
      </c>
      <c r="K5485">
        <v>390</v>
      </c>
      <c r="L5485" t="s">
        <v>19</v>
      </c>
      <c r="M5485" s="2">
        <v>780000000</v>
      </c>
      <c r="N5485" s="2" t="str">
        <f>VLOOKUP(Tabla1[[#This Row],[nemo]],'Nemos y clasificaciones'!$A$2:$B$5000,2,FALSE)</f>
        <v>CFI</v>
      </c>
      <c r="O5485" s="2" t="str">
        <f>VLOOKUP(Tabla1[[#This Row],[nemo]],'Nemos y clasificaciones'!$A$1:$C$3000,3,FALSE)</f>
        <v>CFI</v>
      </c>
      <c r="P5485" s="2"/>
      <c r="Q5485" s="2"/>
    </row>
    <row r="5486" spans="1:17" x14ac:dyDescent="0.25">
      <c r="A5486" t="s">
        <v>5086</v>
      </c>
      <c r="B5486" s="1">
        <v>43328</v>
      </c>
      <c r="C5486" s="1">
        <v>43334</v>
      </c>
      <c r="D5486" t="s">
        <v>14</v>
      </c>
      <c r="E5486" t="s">
        <v>151</v>
      </c>
      <c r="F5486">
        <v>0</v>
      </c>
      <c r="G5486">
        <v>2000000</v>
      </c>
      <c r="H5486">
        <v>0</v>
      </c>
      <c r="I5486">
        <v>0</v>
      </c>
      <c r="J5486">
        <v>0</v>
      </c>
      <c r="K5486">
        <v>326</v>
      </c>
      <c r="L5486" t="s">
        <v>19</v>
      </c>
      <c r="M5486" s="2">
        <v>652000000</v>
      </c>
      <c r="N5486" s="2" t="str">
        <f>VLOOKUP(Tabla1[[#This Row],[nemo]],'Nemos y clasificaciones'!$A$2:$B$5000,2,FALSE)</f>
        <v>CFI</v>
      </c>
      <c r="O5486" s="2" t="str">
        <f>VLOOKUP(Tabla1[[#This Row],[nemo]],'Nemos y clasificaciones'!$A$1:$C$3000,3,FALSE)</f>
        <v>CFI</v>
      </c>
      <c r="P5486" s="2"/>
      <c r="Q5486" s="2"/>
    </row>
    <row r="5487" spans="1:17" x14ac:dyDescent="0.25">
      <c r="A5487" t="s">
        <v>1518</v>
      </c>
      <c r="B5487" s="1">
        <v>44351</v>
      </c>
      <c r="C5487" s="1">
        <v>44357</v>
      </c>
      <c r="D5487" t="s">
        <v>14</v>
      </c>
      <c r="E5487" t="s">
        <v>151</v>
      </c>
      <c r="F5487">
        <v>0</v>
      </c>
      <c r="G5487">
        <v>2000000</v>
      </c>
      <c r="H5487">
        <v>0</v>
      </c>
      <c r="I5487">
        <v>0</v>
      </c>
      <c r="J5487">
        <v>0</v>
      </c>
      <c r="K5487">
        <v>300</v>
      </c>
      <c r="L5487" t="s">
        <v>19</v>
      </c>
      <c r="M5487" s="2">
        <v>600000000</v>
      </c>
      <c r="N5487" s="2" t="str">
        <f>VLOOKUP(Tabla1[[#This Row],[nemo]],'Nemos y clasificaciones'!$A$2:$B$5000,2,FALSE)</f>
        <v>CFI</v>
      </c>
      <c r="O5487" s="2" t="str">
        <f>VLOOKUP(Tabla1[[#This Row],[nemo]],'Nemos y clasificaciones'!$A$1:$C$3000,3,FALSE)</f>
        <v>CFI</v>
      </c>
      <c r="P5487" s="2"/>
      <c r="Q5487" s="2"/>
    </row>
    <row r="5488" spans="1:17" x14ac:dyDescent="0.25">
      <c r="A5488" t="s">
        <v>1518</v>
      </c>
      <c r="B5488" s="1">
        <v>42965</v>
      </c>
      <c r="C5488" s="1">
        <v>42971</v>
      </c>
      <c r="D5488" t="s">
        <v>14</v>
      </c>
      <c r="E5488" t="s">
        <v>151</v>
      </c>
      <c r="F5488">
        <v>0</v>
      </c>
      <c r="G5488">
        <v>2000000</v>
      </c>
      <c r="H5488">
        <v>0</v>
      </c>
      <c r="I5488">
        <v>0</v>
      </c>
      <c r="J5488">
        <v>0</v>
      </c>
      <c r="K5488">
        <v>300</v>
      </c>
      <c r="L5488" t="s">
        <v>19</v>
      </c>
      <c r="M5488" s="2">
        <v>600000000</v>
      </c>
      <c r="N5488" s="2" t="str">
        <f>VLOOKUP(Tabla1[[#This Row],[nemo]],'Nemos y clasificaciones'!$A$2:$B$5000,2,FALSE)</f>
        <v>CFI</v>
      </c>
      <c r="O5488" s="2" t="str">
        <f>VLOOKUP(Tabla1[[#This Row],[nemo]],'Nemos y clasificaciones'!$A$1:$C$3000,3,FALSE)</f>
        <v>CFI</v>
      </c>
      <c r="P5488" s="2"/>
      <c r="Q5488" s="2"/>
    </row>
    <row r="5489" spans="1:17" x14ac:dyDescent="0.25">
      <c r="A5489" t="s">
        <v>1518</v>
      </c>
      <c r="B5489" s="1">
        <v>42143</v>
      </c>
      <c r="C5489" s="1">
        <v>42150</v>
      </c>
      <c r="D5489" t="s">
        <v>14</v>
      </c>
      <c r="E5489" t="s">
        <v>151</v>
      </c>
      <c r="F5489">
        <v>0</v>
      </c>
      <c r="G5489">
        <v>2000000</v>
      </c>
      <c r="H5489">
        <v>0</v>
      </c>
      <c r="I5489">
        <v>0</v>
      </c>
      <c r="J5489">
        <v>0</v>
      </c>
      <c r="K5489">
        <v>300</v>
      </c>
      <c r="L5489" t="s">
        <v>19</v>
      </c>
      <c r="M5489" s="2">
        <v>600000000</v>
      </c>
      <c r="N5489" s="2" t="str">
        <f>VLOOKUP(Tabla1[[#This Row],[nemo]],'Nemos y clasificaciones'!$A$2:$B$5000,2,FALSE)</f>
        <v>CFI</v>
      </c>
      <c r="O5489" s="2" t="str">
        <f>VLOOKUP(Tabla1[[#This Row],[nemo]],'Nemos y clasificaciones'!$A$1:$C$3000,3,FALSE)</f>
        <v>CFI</v>
      </c>
      <c r="P5489" s="2"/>
      <c r="Q5489" s="2"/>
    </row>
    <row r="5490" spans="1:17" x14ac:dyDescent="0.25">
      <c r="A5490" t="s">
        <v>9417</v>
      </c>
      <c r="B5490" s="1">
        <v>42879</v>
      </c>
      <c r="C5490" s="1">
        <v>42885</v>
      </c>
      <c r="D5490" t="s">
        <v>14</v>
      </c>
      <c r="E5490" t="s">
        <v>151</v>
      </c>
      <c r="F5490">
        <v>0</v>
      </c>
      <c r="G5490">
        <v>2000000</v>
      </c>
      <c r="H5490">
        <v>0</v>
      </c>
      <c r="I5490">
        <v>0</v>
      </c>
      <c r="J5490">
        <v>0</v>
      </c>
      <c r="K5490">
        <v>295</v>
      </c>
      <c r="L5490" t="s">
        <v>19</v>
      </c>
      <c r="M5490" s="2">
        <v>590000000</v>
      </c>
      <c r="N5490" s="2" t="str">
        <f>VLOOKUP(Tabla1[[#This Row],[nemo]],'Nemos y clasificaciones'!$A$2:$B$5000,2,FALSE)</f>
        <v>CFI</v>
      </c>
      <c r="O5490" s="2" t="str">
        <f>VLOOKUP(Tabla1[[#This Row],[nemo]],'Nemos y clasificaciones'!$A$1:$C$3000,3,FALSE)</f>
        <v>CFI</v>
      </c>
      <c r="P5490" s="2"/>
      <c r="Q5490" s="2"/>
    </row>
    <row r="5491" spans="1:17" x14ac:dyDescent="0.25">
      <c r="A5491" t="s">
        <v>3009</v>
      </c>
      <c r="B5491" s="1">
        <v>44177</v>
      </c>
      <c r="C5491" s="1">
        <v>44183</v>
      </c>
      <c r="D5491" t="s">
        <v>14</v>
      </c>
      <c r="E5491" t="s">
        <v>151</v>
      </c>
      <c r="F5491">
        <v>0</v>
      </c>
      <c r="G5491">
        <v>2000000</v>
      </c>
      <c r="H5491">
        <v>0</v>
      </c>
      <c r="I5491">
        <v>0</v>
      </c>
      <c r="J5491">
        <v>0</v>
      </c>
      <c r="K5491">
        <v>291</v>
      </c>
      <c r="L5491" t="s">
        <v>19</v>
      </c>
      <c r="M5491" s="2">
        <v>582000000</v>
      </c>
      <c r="N5491" s="2" t="str">
        <f>VLOOKUP(Tabla1[[#This Row],[nemo]],'Nemos y clasificaciones'!$A$2:$B$5000,2,FALSE)</f>
        <v>CFI</v>
      </c>
      <c r="O5491" s="2" t="str">
        <f>VLOOKUP(Tabla1[[#This Row],[nemo]],'Nemos y clasificaciones'!$A$1:$C$3000,3,FALSE)</f>
        <v>CFI</v>
      </c>
      <c r="P5491" s="2"/>
      <c r="Q5491" s="2"/>
    </row>
    <row r="5492" spans="1:17" x14ac:dyDescent="0.25">
      <c r="A5492" t="s">
        <v>8565</v>
      </c>
      <c r="B5492" s="1">
        <v>43144</v>
      </c>
      <c r="C5492" s="1">
        <v>43150</v>
      </c>
      <c r="D5492" t="s">
        <v>14</v>
      </c>
      <c r="E5492" t="s">
        <v>151</v>
      </c>
      <c r="F5492">
        <v>0</v>
      </c>
      <c r="G5492">
        <v>2000000</v>
      </c>
      <c r="H5492">
        <v>0</v>
      </c>
      <c r="I5492">
        <v>0</v>
      </c>
      <c r="J5492">
        <v>0</v>
      </c>
      <c r="K5492">
        <v>280</v>
      </c>
      <c r="L5492" t="s">
        <v>19</v>
      </c>
      <c r="M5492" s="2">
        <v>560000000</v>
      </c>
      <c r="N5492" s="2" t="str">
        <f>VLOOKUP(Tabla1[[#This Row],[nemo]],'Nemos y clasificaciones'!$A$2:$B$5000,2,FALSE)</f>
        <v>CFI</v>
      </c>
      <c r="O5492" s="2" t="str">
        <f>VLOOKUP(Tabla1[[#This Row],[nemo]],'Nemos y clasificaciones'!$A$1:$C$3000,3,FALSE)</f>
        <v>CFI</v>
      </c>
      <c r="P5492" s="2"/>
      <c r="Q5492" s="2"/>
    </row>
    <row r="5493" spans="1:17" x14ac:dyDescent="0.25">
      <c r="A5493" t="s">
        <v>8009</v>
      </c>
      <c r="B5493" s="1">
        <v>43245</v>
      </c>
      <c r="C5493" s="1">
        <v>43251</v>
      </c>
      <c r="D5493" t="s">
        <v>14</v>
      </c>
      <c r="E5493" t="s">
        <v>151</v>
      </c>
      <c r="F5493">
        <v>0</v>
      </c>
      <c r="G5493">
        <v>2000000</v>
      </c>
      <c r="H5493">
        <v>0</v>
      </c>
      <c r="I5493">
        <v>0</v>
      </c>
      <c r="J5493">
        <v>0</v>
      </c>
      <c r="K5493">
        <v>270</v>
      </c>
      <c r="L5493" t="s">
        <v>19</v>
      </c>
      <c r="M5493" s="2">
        <v>540000000</v>
      </c>
      <c r="N5493" s="2" t="str">
        <f>VLOOKUP(Tabla1[[#This Row],[nemo]],'Nemos y clasificaciones'!$A$2:$B$5000,2,FALSE)</f>
        <v>CFI</v>
      </c>
      <c r="O5493" s="2" t="str">
        <f>VLOOKUP(Tabla1[[#This Row],[nemo]],'Nemos y clasificaciones'!$A$1:$C$3000,3,FALSE)</f>
        <v>CFI</v>
      </c>
      <c r="P5493" s="2"/>
      <c r="Q5493" s="2"/>
    </row>
    <row r="5494" spans="1:17" x14ac:dyDescent="0.25">
      <c r="A5494" t="s">
        <v>11979</v>
      </c>
      <c r="B5494" s="1">
        <v>42025</v>
      </c>
      <c r="C5494" s="1">
        <v>42031</v>
      </c>
      <c r="D5494" t="s">
        <v>14</v>
      </c>
      <c r="E5494" t="s">
        <v>151</v>
      </c>
      <c r="F5494">
        <v>0</v>
      </c>
      <c r="G5494">
        <v>2000000</v>
      </c>
      <c r="H5494">
        <v>0</v>
      </c>
      <c r="I5494">
        <v>0</v>
      </c>
      <c r="J5494">
        <v>0</v>
      </c>
      <c r="K5494">
        <v>233</v>
      </c>
      <c r="L5494" t="s">
        <v>19</v>
      </c>
      <c r="M5494" s="2">
        <v>466000000</v>
      </c>
      <c r="N5494" s="2" t="str">
        <f>VLOOKUP(Tabla1[[#This Row],[nemo]],'Nemos y clasificaciones'!$A$2:$B$5000,2,FALSE)</f>
        <v>CFI</v>
      </c>
      <c r="O5494" s="2" t="str">
        <f>VLOOKUP(Tabla1[[#This Row],[nemo]],'Nemos y clasificaciones'!$A$1:$C$3000,3,FALSE)</f>
        <v>CFI</v>
      </c>
      <c r="P5494" s="2"/>
      <c r="Q5494" s="2"/>
    </row>
    <row r="5495" spans="1:17" x14ac:dyDescent="0.25">
      <c r="A5495" t="s">
        <v>8867</v>
      </c>
      <c r="B5495" s="1">
        <v>43069</v>
      </c>
      <c r="C5495" s="1">
        <v>43075</v>
      </c>
      <c r="D5495" t="s">
        <v>14</v>
      </c>
      <c r="E5495" t="s">
        <v>151</v>
      </c>
      <c r="F5495">
        <v>0</v>
      </c>
      <c r="G5495">
        <v>2000000</v>
      </c>
      <c r="H5495">
        <v>0</v>
      </c>
      <c r="I5495">
        <v>0</v>
      </c>
      <c r="J5495">
        <v>0</v>
      </c>
      <c r="K5495">
        <v>187</v>
      </c>
      <c r="L5495" t="s">
        <v>19</v>
      </c>
      <c r="M5495" s="2">
        <v>374000000</v>
      </c>
      <c r="N5495" s="2" t="str">
        <f>VLOOKUP(Tabla1[[#This Row],[nemo]],'Nemos y clasificaciones'!$A$2:$B$5000,2,FALSE)</f>
        <v>CFI</v>
      </c>
      <c r="O5495" s="2" t="str">
        <f>VLOOKUP(Tabla1[[#This Row],[nemo]],'Nemos y clasificaciones'!$A$1:$C$3000,3,FALSE)</f>
        <v>CFI</v>
      </c>
      <c r="P5495" s="2"/>
      <c r="Q5495" s="2"/>
    </row>
    <row r="5496" spans="1:17" x14ac:dyDescent="0.25">
      <c r="A5496" t="s">
        <v>150</v>
      </c>
      <c r="B5496" s="1">
        <v>44447</v>
      </c>
      <c r="C5496" s="1">
        <v>44453</v>
      </c>
      <c r="D5496" t="s">
        <v>14</v>
      </c>
      <c r="E5496" t="s">
        <v>151</v>
      </c>
      <c r="F5496">
        <v>0</v>
      </c>
      <c r="G5496">
        <v>2000000</v>
      </c>
      <c r="H5496">
        <v>0</v>
      </c>
      <c r="I5496">
        <v>0</v>
      </c>
      <c r="J5496">
        <v>0</v>
      </c>
      <c r="K5496">
        <v>100</v>
      </c>
      <c r="L5496" t="s">
        <v>54</v>
      </c>
      <c r="M5496" s="2">
        <v>200000000</v>
      </c>
      <c r="N5496" s="2" t="str">
        <f>VLOOKUP(Tabla1[[#This Row],[nemo]],'Nemos y clasificaciones'!$A$2:$B$5000,2,FALSE)</f>
        <v>CFI</v>
      </c>
      <c r="O5496" s="2" t="str">
        <f>VLOOKUP(Tabla1[[#This Row],[nemo]],'Nemos y clasificaciones'!$A$1:$C$3000,3,FALSE)</f>
        <v>CFI</v>
      </c>
      <c r="P5496" s="2"/>
      <c r="Q5496" s="2"/>
    </row>
    <row r="5497" spans="1:17" x14ac:dyDescent="0.25">
      <c r="A5497" t="s">
        <v>1519</v>
      </c>
      <c r="B5497" s="1">
        <v>44351</v>
      </c>
      <c r="C5497" s="1">
        <v>44357</v>
      </c>
      <c r="D5497" t="s">
        <v>14</v>
      </c>
      <c r="E5497" t="s">
        <v>151</v>
      </c>
      <c r="F5497">
        <v>0</v>
      </c>
      <c r="G5497">
        <v>2000000</v>
      </c>
      <c r="H5497">
        <v>0</v>
      </c>
      <c r="I5497">
        <v>0</v>
      </c>
      <c r="J5497">
        <v>0</v>
      </c>
      <c r="K5497">
        <v>0.13300000000000001</v>
      </c>
      <c r="L5497" t="s">
        <v>23</v>
      </c>
      <c r="M5497" s="2">
        <v>266000</v>
      </c>
      <c r="N5497" s="2" t="str">
        <f>VLOOKUP(Tabla1[[#This Row],[nemo]],'Nemos y clasificaciones'!$A$2:$B$5000,2,FALSE)</f>
        <v>CFI</v>
      </c>
      <c r="O5497" s="2" t="str">
        <f>VLOOKUP(Tabla1[[#This Row],[nemo]],'Nemos y clasificaciones'!$A$1:$C$3000,3,FALSE)</f>
        <v>CFI</v>
      </c>
      <c r="P5497" s="2"/>
      <c r="Q5497" s="2"/>
    </row>
    <row r="5498" spans="1:17" x14ac:dyDescent="0.25">
      <c r="A5498" t="s">
        <v>7862</v>
      </c>
      <c r="B5498" s="1">
        <v>43267</v>
      </c>
      <c r="C5498" s="1">
        <v>43273</v>
      </c>
      <c r="D5498" t="s">
        <v>21</v>
      </c>
      <c r="E5498" t="s">
        <v>7863</v>
      </c>
      <c r="F5498">
        <v>0</v>
      </c>
      <c r="G5498">
        <v>10000000</v>
      </c>
      <c r="H5498">
        <v>0</v>
      </c>
      <c r="I5498">
        <v>0</v>
      </c>
      <c r="J5498">
        <v>0</v>
      </c>
      <c r="K5498">
        <v>1.5780000000000001</v>
      </c>
      <c r="L5498" t="s">
        <v>16</v>
      </c>
      <c r="M5498" s="2">
        <v>15780000</v>
      </c>
      <c r="N5498" s="2" t="str">
        <f>VLOOKUP(Tabla1[[#This Row],[nemo]],'Nemos y clasificaciones'!$A$2:$B$5000,2,FALSE)</f>
        <v>CFI</v>
      </c>
      <c r="O5498" s="2" t="str">
        <f>VLOOKUP(Tabla1[[#This Row],[nemo]],'Nemos y clasificaciones'!$A$1:$C$3000,3,FALSE)</f>
        <v>CFI</v>
      </c>
      <c r="P5498" s="2"/>
      <c r="Q5498" s="2"/>
    </row>
    <row r="5499" spans="1:17" x14ac:dyDescent="0.25">
      <c r="A5499" t="s">
        <v>4439</v>
      </c>
      <c r="B5499" s="1">
        <v>43956</v>
      </c>
      <c r="C5499" s="1">
        <v>43962</v>
      </c>
      <c r="D5499" t="s">
        <v>14</v>
      </c>
      <c r="E5499" t="s">
        <v>1761</v>
      </c>
      <c r="F5499">
        <v>0</v>
      </c>
      <c r="G5499">
        <v>10000000</v>
      </c>
      <c r="H5499">
        <v>0</v>
      </c>
      <c r="I5499">
        <v>0</v>
      </c>
      <c r="J5499">
        <v>0</v>
      </c>
      <c r="K5499">
        <v>29.629000000000001</v>
      </c>
      <c r="L5499" t="s">
        <v>54</v>
      </c>
      <c r="M5499" s="2">
        <v>296290000</v>
      </c>
      <c r="N5499" s="2" t="str">
        <f>VLOOKUP(Tabla1[[#This Row],[nemo]],'Nemos y clasificaciones'!$A$2:$B$5000,2,FALSE)</f>
        <v>CFI</v>
      </c>
      <c r="O5499" s="2" t="str">
        <f>VLOOKUP(Tabla1[[#This Row],[nemo]],'Nemos y clasificaciones'!$A$1:$C$3000,3,FALSE)</f>
        <v>CFI</v>
      </c>
      <c r="P5499" s="2"/>
      <c r="Q5499" s="2"/>
    </row>
    <row r="5500" spans="1:17" x14ac:dyDescent="0.25">
      <c r="A5500" t="s">
        <v>1760</v>
      </c>
      <c r="B5500" s="1">
        <v>44333</v>
      </c>
      <c r="C5500" s="1">
        <v>44340</v>
      </c>
      <c r="D5500" t="s">
        <v>14</v>
      </c>
      <c r="E5500" t="s">
        <v>1761</v>
      </c>
      <c r="F5500">
        <v>0</v>
      </c>
      <c r="G5500">
        <v>10000000</v>
      </c>
      <c r="H5500">
        <v>0</v>
      </c>
      <c r="I5500">
        <v>0</v>
      </c>
      <c r="J5500">
        <v>0</v>
      </c>
      <c r="K5500">
        <v>27.093</v>
      </c>
      <c r="L5500" t="s">
        <v>54</v>
      </c>
      <c r="M5500" s="2">
        <v>270930000</v>
      </c>
      <c r="N5500" s="2" t="str">
        <f>VLOOKUP(Tabla1[[#This Row],[nemo]],'Nemos y clasificaciones'!$A$2:$B$5000,2,FALSE)</f>
        <v>CFI</v>
      </c>
      <c r="O5500" s="2" t="str">
        <f>VLOOKUP(Tabla1[[#This Row],[nemo]],'Nemos y clasificaciones'!$A$1:$C$3000,3,FALSE)</f>
        <v>CFI</v>
      </c>
      <c r="P5500" s="2"/>
      <c r="Q5500" s="2"/>
    </row>
    <row r="5501" spans="1:17" x14ac:dyDescent="0.25">
      <c r="A5501" t="s">
        <v>6228</v>
      </c>
      <c r="B5501" s="1">
        <v>43609</v>
      </c>
      <c r="C5501" s="1">
        <v>43615</v>
      </c>
      <c r="D5501" t="s">
        <v>14</v>
      </c>
      <c r="E5501" t="s">
        <v>1761</v>
      </c>
      <c r="F5501">
        <v>0</v>
      </c>
      <c r="G5501">
        <v>10000000</v>
      </c>
      <c r="H5501">
        <v>0</v>
      </c>
      <c r="I5501">
        <v>0</v>
      </c>
      <c r="J5501">
        <v>0</v>
      </c>
      <c r="K5501">
        <v>5.4649999999999999</v>
      </c>
      <c r="L5501" t="s">
        <v>16</v>
      </c>
      <c r="M5501" s="2">
        <v>54650000</v>
      </c>
      <c r="N5501" s="2" t="str">
        <f>VLOOKUP(Tabla1[[#This Row],[nemo]],'Nemos y clasificaciones'!$A$2:$B$5000,2,FALSE)</f>
        <v>CFI</v>
      </c>
      <c r="O5501" s="2" t="str">
        <f>VLOOKUP(Tabla1[[#This Row],[nemo]],'Nemos y clasificaciones'!$A$1:$C$3000,3,FALSE)</f>
        <v>CFI</v>
      </c>
      <c r="P5501" s="2"/>
      <c r="Q5501" s="2"/>
    </row>
    <row r="5502" spans="1:17" x14ac:dyDescent="0.25">
      <c r="A5502" t="s">
        <v>1616</v>
      </c>
      <c r="B5502" s="1">
        <v>44345</v>
      </c>
      <c r="C5502" s="1">
        <v>44351</v>
      </c>
      <c r="D5502" t="s">
        <v>14</v>
      </c>
      <c r="E5502" t="s">
        <v>424</v>
      </c>
      <c r="F5502">
        <v>0</v>
      </c>
      <c r="G5502">
        <v>10000000</v>
      </c>
      <c r="H5502">
        <v>0</v>
      </c>
      <c r="I5502">
        <v>0</v>
      </c>
      <c r="J5502">
        <v>0</v>
      </c>
      <c r="K5502">
        <v>245.34200000000001</v>
      </c>
      <c r="L5502" t="s">
        <v>19</v>
      </c>
      <c r="M5502" s="2">
        <v>2453420000</v>
      </c>
      <c r="N5502" s="2" t="str">
        <f>VLOOKUP(Tabla1[[#This Row],[nemo]],'Nemos y clasificaciones'!$A$2:$B$5000,2,FALSE)</f>
        <v>CFI</v>
      </c>
      <c r="O5502" s="2" t="str">
        <f>VLOOKUP(Tabla1[[#This Row],[nemo]],'Nemos y clasificaciones'!$A$1:$C$3000,3,FALSE)</f>
        <v>CFI</v>
      </c>
      <c r="P5502" s="2"/>
      <c r="Q5502" s="2"/>
    </row>
    <row r="5503" spans="1:17" x14ac:dyDescent="0.25">
      <c r="A5503" t="s">
        <v>1615</v>
      </c>
      <c r="B5503" s="1">
        <v>44345</v>
      </c>
      <c r="C5503" s="1">
        <v>44351</v>
      </c>
      <c r="D5503" t="s">
        <v>14</v>
      </c>
      <c r="E5503" t="s">
        <v>424</v>
      </c>
      <c r="F5503">
        <v>0</v>
      </c>
      <c r="G5503">
        <v>10000000</v>
      </c>
      <c r="H5503">
        <v>0</v>
      </c>
      <c r="I5503">
        <v>0</v>
      </c>
      <c r="J5503">
        <v>0</v>
      </c>
      <c r="K5503">
        <v>27.353999999999999</v>
      </c>
      <c r="L5503" t="s">
        <v>54</v>
      </c>
      <c r="M5503" s="2">
        <v>273540000</v>
      </c>
      <c r="N5503" s="2" t="str">
        <f>VLOOKUP(Tabla1[[#This Row],[nemo]],'Nemos y clasificaciones'!$A$2:$B$5000,2,FALSE)</f>
        <v>CFI</v>
      </c>
      <c r="O5503" s="2" t="str">
        <f>VLOOKUP(Tabla1[[#This Row],[nemo]],'Nemos y clasificaciones'!$A$1:$C$3000,3,FALSE)</f>
        <v>CFI</v>
      </c>
      <c r="P5503" s="2"/>
      <c r="Q5503" s="2"/>
    </row>
    <row r="5504" spans="1:17" x14ac:dyDescent="0.25">
      <c r="A5504" t="s">
        <v>423</v>
      </c>
      <c r="B5504" s="1">
        <v>44429</v>
      </c>
      <c r="C5504" s="1">
        <v>44435</v>
      </c>
      <c r="D5504" t="s">
        <v>14</v>
      </c>
      <c r="E5504" t="s">
        <v>424</v>
      </c>
      <c r="F5504">
        <v>0</v>
      </c>
      <c r="G5504">
        <v>10000000</v>
      </c>
      <c r="H5504">
        <v>0</v>
      </c>
      <c r="I5504">
        <v>0</v>
      </c>
      <c r="J5504">
        <v>0</v>
      </c>
      <c r="K5504">
        <v>17.210999999999999</v>
      </c>
      <c r="L5504" t="s">
        <v>54</v>
      </c>
      <c r="M5504" s="2">
        <v>172110000</v>
      </c>
      <c r="N5504" s="2" t="str">
        <f>VLOOKUP(Tabla1[[#This Row],[nemo]],'Nemos y clasificaciones'!$A$2:$B$5000,2,FALSE)</f>
        <v>CFI</v>
      </c>
      <c r="O5504" s="2" t="str">
        <f>VLOOKUP(Tabla1[[#This Row],[nemo]],'Nemos y clasificaciones'!$A$1:$C$3000,3,FALSE)</f>
        <v>CFI</v>
      </c>
      <c r="P5504" s="2"/>
      <c r="Q5504" s="2"/>
    </row>
    <row r="5505" spans="1:17" x14ac:dyDescent="0.25">
      <c r="A5505" t="s">
        <v>4437</v>
      </c>
      <c r="B5505" s="1">
        <v>43956</v>
      </c>
      <c r="C5505" s="1">
        <v>43962</v>
      </c>
      <c r="D5505" t="s">
        <v>14</v>
      </c>
      <c r="E5505" t="s">
        <v>4438</v>
      </c>
      <c r="F5505">
        <v>0</v>
      </c>
      <c r="G5505">
        <v>10000000</v>
      </c>
      <c r="H5505">
        <v>0</v>
      </c>
      <c r="I5505">
        <v>0</v>
      </c>
      <c r="J5505">
        <v>0</v>
      </c>
      <c r="K5505">
        <v>24.978000000000002</v>
      </c>
      <c r="L5505" t="s">
        <v>54</v>
      </c>
      <c r="M5505" s="2">
        <v>249780000</v>
      </c>
      <c r="N5505" s="2" t="str">
        <f>VLOOKUP(Tabla1[[#This Row],[nemo]],'Nemos y clasificaciones'!$A$2:$B$5000,2,FALSE)</f>
        <v>CFI</v>
      </c>
      <c r="O5505" s="2" t="str">
        <f>VLOOKUP(Tabla1[[#This Row],[nemo]],'Nemos y clasificaciones'!$A$1:$C$3000,3,FALSE)</f>
        <v>CFI</v>
      </c>
      <c r="P5505" s="2"/>
      <c r="Q5505" s="2"/>
    </row>
    <row r="5506" spans="1:17" x14ac:dyDescent="0.25">
      <c r="A5506" t="s">
        <v>6233</v>
      </c>
      <c r="B5506" s="1">
        <v>43609</v>
      </c>
      <c r="C5506" s="1">
        <v>43615</v>
      </c>
      <c r="D5506" t="s">
        <v>14</v>
      </c>
      <c r="E5506" t="s">
        <v>4444</v>
      </c>
      <c r="F5506">
        <v>0</v>
      </c>
      <c r="G5506">
        <v>25000000</v>
      </c>
      <c r="H5506">
        <v>0</v>
      </c>
      <c r="I5506">
        <v>0</v>
      </c>
      <c r="J5506">
        <v>0</v>
      </c>
      <c r="K5506">
        <v>35.734999999999999</v>
      </c>
      <c r="L5506" t="s">
        <v>54</v>
      </c>
      <c r="M5506" s="2">
        <v>893375000</v>
      </c>
      <c r="N5506" s="2" t="str">
        <f>VLOOKUP(Tabla1[[#This Row],[nemo]],'Nemos y clasificaciones'!$A$2:$B$5000,2,FALSE)</f>
        <v>CFI</v>
      </c>
      <c r="O5506" s="2" t="str">
        <f>VLOOKUP(Tabla1[[#This Row],[nemo]],'Nemos y clasificaciones'!$A$1:$C$3000,3,FALSE)</f>
        <v>CFI</v>
      </c>
      <c r="P5506" s="2"/>
      <c r="Q5506" s="2"/>
    </row>
    <row r="5507" spans="1:17" x14ac:dyDescent="0.25">
      <c r="A5507" t="s">
        <v>4443</v>
      </c>
      <c r="B5507" s="1">
        <v>43956</v>
      </c>
      <c r="C5507" s="1">
        <v>43962</v>
      </c>
      <c r="D5507" t="s">
        <v>14</v>
      </c>
      <c r="E5507" t="s">
        <v>4444</v>
      </c>
      <c r="F5507">
        <v>0</v>
      </c>
      <c r="G5507">
        <v>25000000</v>
      </c>
      <c r="H5507">
        <v>0</v>
      </c>
      <c r="I5507">
        <v>0</v>
      </c>
      <c r="J5507">
        <v>0</v>
      </c>
      <c r="K5507">
        <v>25.79</v>
      </c>
      <c r="L5507" t="s">
        <v>54</v>
      </c>
      <c r="M5507" s="2">
        <v>644750000</v>
      </c>
      <c r="N5507" s="2" t="str">
        <f>VLOOKUP(Tabla1[[#This Row],[nemo]],'Nemos y clasificaciones'!$A$2:$B$5000,2,FALSE)</f>
        <v>CFI</v>
      </c>
      <c r="O5507" s="2" t="str">
        <f>VLOOKUP(Tabla1[[#This Row],[nemo]],'Nemos y clasificaciones'!$A$1:$C$3000,3,FALSE)</f>
        <v>CFI</v>
      </c>
      <c r="P5507" s="2"/>
      <c r="Q5507" s="2"/>
    </row>
    <row r="5508" spans="1:17" x14ac:dyDescent="0.25">
      <c r="A5508" t="s">
        <v>9745</v>
      </c>
      <c r="B5508" s="1">
        <v>42845</v>
      </c>
      <c r="C5508" s="1">
        <v>42851</v>
      </c>
      <c r="D5508" t="s">
        <v>14</v>
      </c>
      <c r="E5508" t="s">
        <v>8012</v>
      </c>
      <c r="F5508">
        <v>0</v>
      </c>
      <c r="G5508">
        <v>2497896</v>
      </c>
      <c r="H5508">
        <v>0</v>
      </c>
      <c r="I5508">
        <v>0</v>
      </c>
      <c r="J5508">
        <v>0</v>
      </c>
      <c r="K5508">
        <v>1847.3389999999999</v>
      </c>
      <c r="L5508" t="s">
        <v>19</v>
      </c>
      <c r="M5508" s="2">
        <v>4614460698.7440004</v>
      </c>
      <c r="N5508" s="2" t="str">
        <f>VLOOKUP(Tabla1[[#This Row],[nemo]],'Nemos y clasificaciones'!$A$2:$B$5000,2,FALSE)</f>
        <v>CFI</v>
      </c>
      <c r="O5508" s="2" t="str">
        <f>VLOOKUP(Tabla1[[#This Row],[nemo]],'Nemos y clasificaciones'!$A$1:$C$3000,3,FALSE)</f>
        <v>CFI</v>
      </c>
      <c r="P5508" s="2"/>
      <c r="Q5508" s="2"/>
    </row>
    <row r="5509" spans="1:17" x14ac:dyDescent="0.25">
      <c r="A5509" t="s">
        <v>8011</v>
      </c>
      <c r="B5509" s="1">
        <v>43245</v>
      </c>
      <c r="C5509" s="1">
        <v>43251</v>
      </c>
      <c r="D5509" t="s">
        <v>14</v>
      </c>
      <c r="E5509" t="s">
        <v>8012</v>
      </c>
      <c r="F5509">
        <v>0</v>
      </c>
      <c r="G5509">
        <v>2497896</v>
      </c>
      <c r="H5509">
        <v>0</v>
      </c>
      <c r="I5509">
        <v>0</v>
      </c>
      <c r="J5509">
        <v>0</v>
      </c>
      <c r="K5509">
        <v>1765.56</v>
      </c>
      <c r="L5509" t="s">
        <v>19</v>
      </c>
      <c r="M5509" s="2">
        <v>4410185261.7600002</v>
      </c>
      <c r="N5509" s="2" t="str">
        <f>VLOOKUP(Tabla1[[#This Row],[nemo]],'Nemos y clasificaciones'!$A$2:$B$5000,2,FALSE)</f>
        <v>CFI</v>
      </c>
      <c r="O5509" s="2" t="str">
        <f>VLOOKUP(Tabla1[[#This Row],[nemo]],'Nemos y clasificaciones'!$A$1:$C$3000,3,FALSE)</f>
        <v>CFI</v>
      </c>
      <c r="P5509" s="2"/>
      <c r="Q5509" s="2"/>
    </row>
    <row r="5510" spans="1:17" x14ac:dyDescent="0.25">
      <c r="A5510" t="s">
        <v>3330</v>
      </c>
      <c r="B5510" s="1">
        <v>44113</v>
      </c>
      <c r="C5510" s="1">
        <v>44120</v>
      </c>
      <c r="D5510" t="s">
        <v>14</v>
      </c>
      <c r="E5510" t="s">
        <v>1543</v>
      </c>
      <c r="F5510">
        <v>0</v>
      </c>
      <c r="G5510">
        <v>10000000</v>
      </c>
      <c r="H5510">
        <v>0</v>
      </c>
      <c r="I5510">
        <v>0</v>
      </c>
      <c r="J5510">
        <v>0</v>
      </c>
      <c r="K5510">
        <v>2657.6410000000001</v>
      </c>
      <c r="L5510" t="s">
        <v>19</v>
      </c>
      <c r="M5510" s="2">
        <v>26576410000</v>
      </c>
      <c r="N5510" s="2" t="str">
        <f>VLOOKUP(Tabla1[[#This Row],[nemo]],'Nemos y clasificaciones'!$A$2:$B$5000,2,FALSE)</f>
        <v>CFI</v>
      </c>
      <c r="O5510" s="2" t="str">
        <f>VLOOKUP(Tabla1[[#This Row],[nemo]],'Nemos y clasificaciones'!$A$1:$C$3000,3,FALSE)</f>
        <v>CFI</v>
      </c>
      <c r="P5510" s="2"/>
      <c r="Q5510" s="2"/>
    </row>
    <row r="5511" spans="1:17" x14ac:dyDescent="0.25">
      <c r="A5511" t="s">
        <v>6078</v>
      </c>
      <c r="B5511" s="1">
        <v>43631</v>
      </c>
      <c r="C5511" s="1">
        <v>43637</v>
      </c>
      <c r="D5511" t="s">
        <v>14</v>
      </c>
      <c r="E5511" t="s">
        <v>1543</v>
      </c>
      <c r="F5511">
        <v>0</v>
      </c>
      <c r="G5511">
        <v>10000000</v>
      </c>
      <c r="H5511">
        <v>0</v>
      </c>
      <c r="I5511">
        <v>0</v>
      </c>
      <c r="J5511">
        <v>0</v>
      </c>
      <c r="K5511">
        <v>1643.3810000000001</v>
      </c>
      <c r="L5511" t="s">
        <v>19</v>
      </c>
      <c r="M5511" s="2">
        <v>16433810000</v>
      </c>
      <c r="N5511" s="2" t="str">
        <f>VLOOKUP(Tabla1[[#This Row],[nemo]],'Nemos y clasificaciones'!$A$2:$B$5000,2,FALSE)</f>
        <v>CFI</v>
      </c>
      <c r="O5511" s="2" t="str">
        <f>VLOOKUP(Tabla1[[#This Row],[nemo]],'Nemos y clasificaciones'!$A$1:$C$3000,3,FALSE)</f>
        <v>CFI</v>
      </c>
      <c r="P5511" s="2"/>
      <c r="Q5511" s="2"/>
    </row>
    <row r="5512" spans="1:17" x14ac:dyDescent="0.25">
      <c r="A5512" t="s">
        <v>6079</v>
      </c>
      <c r="B5512" s="1">
        <v>43631</v>
      </c>
      <c r="C5512" s="1">
        <v>43637</v>
      </c>
      <c r="D5512" t="s">
        <v>14</v>
      </c>
      <c r="E5512" t="s">
        <v>1543</v>
      </c>
      <c r="F5512">
        <v>0</v>
      </c>
      <c r="G5512">
        <v>10000000</v>
      </c>
      <c r="H5512">
        <v>0</v>
      </c>
      <c r="I5512">
        <v>0</v>
      </c>
      <c r="J5512">
        <v>0</v>
      </c>
      <c r="K5512">
        <v>1609.104</v>
      </c>
      <c r="L5512" t="s">
        <v>19</v>
      </c>
      <c r="M5512" s="2">
        <v>16091040000</v>
      </c>
      <c r="N5512" s="2" t="str">
        <f>VLOOKUP(Tabla1[[#This Row],[nemo]],'Nemos y clasificaciones'!$A$2:$B$5000,2,FALSE)</f>
        <v>CFI</v>
      </c>
      <c r="O5512" s="2" t="str">
        <f>VLOOKUP(Tabla1[[#This Row],[nemo]],'Nemos y clasificaciones'!$A$1:$C$3000,3,FALSE)</f>
        <v>CFI</v>
      </c>
      <c r="P5512" s="2"/>
      <c r="Q5512" s="2"/>
    </row>
    <row r="5513" spans="1:17" x14ac:dyDescent="0.25">
      <c r="A5513" t="s">
        <v>4892</v>
      </c>
      <c r="B5513" s="1">
        <v>43862</v>
      </c>
      <c r="C5513" s="1">
        <v>43868</v>
      </c>
      <c r="D5513" t="s">
        <v>14</v>
      </c>
      <c r="E5513" t="s">
        <v>1543</v>
      </c>
      <c r="F5513">
        <v>0</v>
      </c>
      <c r="G5513">
        <v>10000000</v>
      </c>
      <c r="H5513">
        <v>0</v>
      </c>
      <c r="I5513">
        <v>0</v>
      </c>
      <c r="J5513">
        <v>0</v>
      </c>
      <c r="K5513">
        <v>523.90200000000004</v>
      </c>
      <c r="L5513" t="s">
        <v>19</v>
      </c>
      <c r="M5513" s="2">
        <v>5239020000</v>
      </c>
      <c r="N5513" s="2" t="str">
        <f>VLOOKUP(Tabla1[[#This Row],[nemo]],'Nemos y clasificaciones'!$A$2:$B$5000,2,FALSE)</f>
        <v>CFI</v>
      </c>
      <c r="O5513" s="2" t="str">
        <f>VLOOKUP(Tabla1[[#This Row],[nemo]],'Nemos y clasificaciones'!$A$1:$C$3000,3,FALSE)</f>
        <v>CFI</v>
      </c>
      <c r="P5513" s="2"/>
      <c r="Q5513" s="2"/>
    </row>
    <row r="5514" spans="1:17" x14ac:dyDescent="0.25">
      <c r="A5514" t="s">
        <v>4507</v>
      </c>
      <c r="B5514" s="1">
        <v>43948</v>
      </c>
      <c r="C5514" s="1">
        <v>43955</v>
      </c>
      <c r="D5514" t="s">
        <v>14</v>
      </c>
      <c r="E5514" t="s">
        <v>1543</v>
      </c>
      <c r="F5514">
        <v>0</v>
      </c>
      <c r="G5514">
        <v>10000000</v>
      </c>
      <c r="H5514">
        <v>0</v>
      </c>
      <c r="I5514">
        <v>0</v>
      </c>
      <c r="J5514">
        <v>0</v>
      </c>
      <c r="K5514">
        <v>259.04700000000003</v>
      </c>
      <c r="L5514" t="s">
        <v>19</v>
      </c>
      <c r="M5514" s="2">
        <v>2590470000</v>
      </c>
      <c r="N5514" s="2" t="str">
        <f>VLOOKUP(Tabla1[[#This Row],[nemo]],'Nemos y clasificaciones'!$A$2:$B$5000,2,FALSE)</f>
        <v>CFI</v>
      </c>
      <c r="O5514" s="2" t="str">
        <f>VLOOKUP(Tabla1[[#This Row],[nemo]],'Nemos y clasificaciones'!$A$1:$C$3000,3,FALSE)</f>
        <v>CFI</v>
      </c>
      <c r="P5514" s="2"/>
      <c r="Q5514" s="2"/>
    </row>
    <row r="5515" spans="1:17" x14ac:dyDescent="0.25">
      <c r="A5515" t="s">
        <v>5679</v>
      </c>
      <c r="B5515" s="1">
        <v>43712</v>
      </c>
      <c r="C5515" s="1">
        <v>43718</v>
      </c>
      <c r="D5515" t="s">
        <v>14</v>
      </c>
      <c r="E5515" t="s">
        <v>1543</v>
      </c>
      <c r="F5515">
        <v>0</v>
      </c>
      <c r="G5515">
        <v>10000000</v>
      </c>
      <c r="H5515">
        <v>0</v>
      </c>
      <c r="I5515">
        <v>0</v>
      </c>
      <c r="J5515">
        <v>0</v>
      </c>
      <c r="K5515">
        <v>75.924999999999997</v>
      </c>
      <c r="L5515" t="s">
        <v>54</v>
      </c>
      <c r="M5515" s="2">
        <v>759250000</v>
      </c>
      <c r="N5515" s="2" t="str">
        <f>VLOOKUP(Tabla1[[#This Row],[nemo]],'Nemos y clasificaciones'!$A$2:$B$5000,2,FALSE)</f>
        <v>CFI</v>
      </c>
      <c r="O5515" s="2" t="str">
        <f>VLOOKUP(Tabla1[[#This Row],[nemo]],'Nemos y clasificaciones'!$A$1:$C$3000,3,FALSE)</f>
        <v>CFI</v>
      </c>
      <c r="P5515" s="2"/>
      <c r="Q5515" s="2"/>
    </row>
    <row r="5516" spans="1:17" x14ac:dyDescent="0.25">
      <c r="A5516" t="s">
        <v>4893</v>
      </c>
      <c r="B5516" s="1">
        <v>43862</v>
      </c>
      <c r="C5516" s="1">
        <v>43868</v>
      </c>
      <c r="D5516" t="s">
        <v>14</v>
      </c>
      <c r="E5516" t="s">
        <v>1543</v>
      </c>
      <c r="F5516">
        <v>0</v>
      </c>
      <c r="G5516">
        <v>10000000</v>
      </c>
      <c r="H5516">
        <v>0</v>
      </c>
      <c r="I5516">
        <v>0</v>
      </c>
      <c r="J5516">
        <v>0</v>
      </c>
      <c r="K5516">
        <v>59.168999999999997</v>
      </c>
      <c r="L5516" t="s">
        <v>54</v>
      </c>
      <c r="M5516" s="2">
        <v>591690000</v>
      </c>
      <c r="N5516" s="2" t="str">
        <f>VLOOKUP(Tabla1[[#This Row],[nemo]],'Nemos y clasificaciones'!$A$2:$B$5000,2,FALSE)</f>
        <v>CFI</v>
      </c>
      <c r="O5516" s="2" t="str">
        <f>VLOOKUP(Tabla1[[#This Row],[nemo]],'Nemos y clasificaciones'!$A$1:$C$3000,3,FALSE)</f>
        <v>CFI</v>
      </c>
      <c r="P5516" s="2"/>
      <c r="Q5516" s="2"/>
    </row>
    <row r="5517" spans="1:17" x14ac:dyDescent="0.25">
      <c r="A5517" t="s">
        <v>4506</v>
      </c>
      <c r="B5517" s="1">
        <v>43948</v>
      </c>
      <c r="C5517" s="1">
        <v>43955</v>
      </c>
      <c r="D5517" t="s">
        <v>14</v>
      </c>
      <c r="E5517" t="s">
        <v>1543</v>
      </c>
      <c r="F5517">
        <v>0</v>
      </c>
      <c r="G5517">
        <v>10000000</v>
      </c>
      <c r="H5517">
        <v>0</v>
      </c>
      <c r="I5517">
        <v>0</v>
      </c>
      <c r="J5517">
        <v>0</v>
      </c>
      <c r="K5517">
        <v>58.101999999999997</v>
      </c>
      <c r="L5517" t="s">
        <v>54</v>
      </c>
      <c r="M5517" s="2">
        <v>581020000</v>
      </c>
      <c r="N5517" s="2" t="str">
        <f>VLOOKUP(Tabla1[[#This Row],[nemo]],'Nemos y clasificaciones'!$A$2:$B$5000,2,FALSE)</f>
        <v>CFI</v>
      </c>
      <c r="O5517" s="2" t="str">
        <f>VLOOKUP(Tabla1[[#This Row],[nemo]],'Nemos y clasificaciones'!$A$1:$C$3000,3,FALSE)</f>
        <v>CFI</v>
      </c>
      <c r="P5517" s="2"/>
      <c r="Q5517" s="2"/>
    </row>
    <row r="5518" spans="1:17" x14ac:dyDescent="0.25">
      <c r="A5518" t="s">
        <v>1542</v>
      </c>
      <c r="B5518" s="1">
        <v>44350</v>
      </c>
      <c r="C5518" s="1">
        <v>44356</v>
      </c>
      <c r="D5518" t="s">
        <v>14</v>
      </c>
      <c r="E5518" t="s">
        <v>1543</v>
      </c>
      <c r="F5518">
        <v>0</v>
      </c>
      <c r="G5518">
        <v>10000000</v>
      </c>
      <c r="H5518">
        <v>0</v>
      </c>
      <c r="I5518">
        <v>0</v>
      </c>
      <c r="J5518">
        <v>0</v>
      </c>
      <c r="K5518">
        <v>2.9889999999999999</v>
      </c>
      <c r="L5518" t="s">
        <v>16</v>
      </c>
      <c r="M5518" s="2">
        <v>29890000</v>
      </c>
      <c r="N5518" s="2" t="str">
        <f>VLOOKUP(Tabla1[[#This Row],[nemo]],'Nemos y clasificaciones'!$A$2:$B$5000,2,FALSE)</f>
        <v>CFI</v>
      </c>
      <c r="O5518" s="2" t="str">
        <f>VLOOKUP(Tabla1[[#This Row],[nemo]],'Nemos y clasificaciones'!$A$1:$C$3000,3,FALSE)</f>
        <v>CFI</v>
      </c>
      <c r="P5518" s="2"/>
      <c r="Q5518" s="2"/>
    </row>
    <row r="5519" spans="1:17" x14ac:dyDescent="0.25">
      <c r="A5519" t="s">
        <v>8914</v>
      </c>
      <c r="B5519" s="1">
        <v>43043</v>
      </c>
      <c r="C5519" s="1">
        <v>43049</v>
      </c>
      <c r="D5519" t="s">
        <v>21</v>
      </c>
      <c r="E5519" t="s">
        <v>8915</v>
      </c>
      <c r="F5519">
        <v>0</v>
      </c>
      <c r="G5519">
        <v>1000000</v>
      </c>
      <c r="H5519">
        <v>0</v>
      </c>
      <c r="I5519">
        <v>0</v>
      </c>
      <c r="J5519">
        <v>0</v>
      </c>
      <c r="K5519">
        <v>1.1990000000000001</v>
      </c>
      <c r="L5519" t="s">
        <v>16</v>
      </c>
      <c r="M5519" s="2">
        <v>1199000</v>
      </c>
      <c r="N5519" s="2" t="str">
        <f>VLOOKUP(Tabla1[[#This Row],[nemo]],'Nemos y clasificaciones'!$A$2:$B$5000,2,FALSE)</f>
        <v>CFI</v>
      </c>
      <c r="O5519" s="2" t="str">
        <f>VLOOKUP(Tabla1[[#This Row],[nemo]],'Nemos y clasificaciones'!$A$1:$C$3000,3,FALSE)</f>
        <v>CFI</v>
      </c>
      <c r="P5519" s="2"/>
      <c r="Q5519" s="2"/>
    </row>
    <row r="5520" spans="1:17" x14ac:dyDescent="0.25">
      <c r="A5520" t="s">
        <v>3801</v>
      </c>
      <c r="B5520" s="1">
        <v>44002</v>
      </c>
      <c r="C5520" s="1">
        <v>44008</v>
      </c>
      <c r="D5520" t="s">
        <v>14</v>
      </c>
      <c r="E5520" t="s">
        <v>3802</v>
      </c>
      <c r="F5520">
        <v>0</v>
      </c>
      <c r="G5520">
        <v>484074</v>
      </c>
      <c r="H5520">
        <v>0</v>
      </c>
      <c r="I5520">
        <v>0</v>
      </c>
      <c r="J5520">
        <v>0</v>
      </c>
      <c r="K5520">
        <v>988.12400000000002</v>
      </c>
      <c r="L5520" t="s">
        <v>19</v>
      </c>
      <c r="M5520" s="2">
        <v>478325137.176</v>
      </c>
      <c r="N5520" s="2" t="str">
        <f>VLOOKUP(Tabla1[[#This Row],[nemo]],'Nemos y clasificaciones'!$A$2:$B$5000,2,FALSE)</f>
        <v>CFI</v>
      </c>
      <c r="O5520" s="2" t="str">
        <f>VLOOKUP(Tabla1[[#This Row],[nemo]],'Nemos y clasificaciones'!$A$1:$C$3000,3,FALSE)</f>
        <v>CFI</v>
      </c>
      <c r="P5520" s="2"/>
      <c r="Q5520" s="2"/>
    </row>
    <row r="5521" spans="1:17" x14ac:dyDescent="0.25">
      <c r="A5521" t="s">
        <v>7731</v>
      </c>
      <c r="B5521" s="1">
        <v>43273</v>
      </c>
      <c r="C5521" s="1">
        <v>43279</v>
      </c>
      <c r="D5521" t="s">
        <v>14</v>
      </c>
      <c r="E5521" t="s">
        <v>3802</v>
      </c>
      <c r="F5521">
        <v>0</v>
      </c>
      <c r="G5521">
        <v>484074</v>
      </c>
      <c r="H5521">
        <v>0</v>
      </c>
      <c r="I5521">
        <v>0</v>
      </c>
      <c r="J5521">
        <v>0</v>
      </c>
      <c r="K5521">
        <v>38.689</v>
      </c>
      <c r="L5521" t="s">
        <v>54</v>
      </c>
      <c r="M5521" s="2">
        <v>18728338.986000001</v>
      </c>
      <c r="N5521" s="2" t="str">
        <f>VLOOKUP(Tabla1[[#This Row],[nemo]],'Nemos y clasificaciones'!$A$2:$B$5000,2,FALSE)</f>
        <v>CFI</v>
      </c>
      <c r="O5521" s="2" t="str">
        <f>VLOOKUP(Tabla1[[#This Row],[nemo]],'Nemos y clasificaciones'!$A$1:$C$3000,3,FALSE)</f>
        <v>CFI</v>
      </c>
      <c r="P5521" s="2"/>
      <c r="Q5521" s="2"/>
    </row>
    <row r="5522" spans="1:17" x14ac:dyDescent="0.25">
      <c r="A5522" t="s">
        <v>3816</v>
      </c>
      <c r="B5522" s="1">
        <v>44002</v>
      </c>
      <c r="C5522" s="1">
        <v>44008</v>
      </c>
      <c r="D5522" t="s">
        <v>14</v>
      </c>
      <c r="E5522" t="s">
        <v>3817</v>
      </c>
      <c r="F5522">
        <v>0</v>
      </c>
      <c r="G5522">
        <v>10000000</v>
      </c>
      <c r="H5522">
        <v>0</v>
      </c>
      <c r="I5522">
        <v>0</v>
      </c>
      <c r="J5522">
        <v>0</v>
      </c>
      <c r="K5522">
        <v>29.67</v>
      </c>
      <c r="L5522" t="s">
        <v>54</v>
      </c>
      <c r="M5522" s="2">
        <v>296700000</v>
      </c>
      <c r="N5522" s="2" t="str">
        <f>VLOOKUP(Tabla1[[#This Row],[nemo]],'Nemos y clasificaciones'!$A$2:$B$5000,2,FALSE)</f>
        <v>CFI</v>
      </c>
      <c r="O5522" s="2" t="str">
        <f>VLOOKUP(Tabla1[[#This Row],[nemo]],'Nemos y clasificaciones'!$A$1:$C$3000,3,FALSE)</f>
        <v>CFI</v>
      </c>
      <c r="P5522" s="2"/>
      <c r="Q5522" s="2"/>
    </row>
    <row r="5523" spans="1:17" x14ac:dyDescent="0.25">
      <c r="A5523" t="s">
        <v>7750</v>
      </c>
      <c r="B5523" s="1">
        <v>43273</v>
      </c>
      <c r="C5523" s="1">
        <v>43279</v>
      </c>
      <c r="D5523" t="s">
        <v>14</v>
      </c>
      <c r="E5523" t="s">
        <v>3817</v>
      </c>
      <c r="F5523">
        <v>0</v>
      </c>
      <c r="G5523">
        <v>10000000</v>
      </c>
      <c r="H5523">
        <v>0</v>
      </c>
      <c r="I5523">
        <v>0</v>
      </c>
      <c r="J5523">
        <v>0</v>
      </c>
      <c r="K5523">
        <v>1.097</v>
      </c>
      <c r="L5523" t="s">
        <v>16</v>
      </c>
      <c r="M5523" s="2">
        <v>10970000</v>
      </c>
      <c r="N5523" s="2" t="str">
        <f>VLOOKUP(Tabla1[[#This Row],[nemo]],'Nemos y clasificaciones'!$A$2:$B$5000,2,FALSE)</f>
        <v>CFI</v>
      </c>
      <c r="O5523" s="2" t="str">
        <f>VLOOKUP(Tabla1[[#This Row],[nemo]],'Nemos y clasificaciones'!$A$1:$C$3000,3,FALSE)</f>
        <v>CFI</v>
      </c>
      <c r="P5523" s="2"/>
      <c r="Q5523" s="2"/>
    </row>
    <row r="5524" spans="1:17" x14ac:dyDescent="0.25">
      <c r="A5524" t="s">
        <v>3818</v>
      </c>
      <c r="B5524" s="1">
        <v>44002</v>
      </c>
      <c r="C5524" s="1">
        <v>44008</v>
      </c>
      <c r="D5524" t="s">
        <v>14</v>
      </c>
      <c r="E5524" t="s">
        <v>3819</v>
      </c>
      <c r="F5524">
        <v>0</v>
      </c>
      <c r="G5524">
        <v>10000000</v>
      </c>
      <c r="H5524">
        <v>0</v>
      </c>
      <c r="I5524">
        <v>0</v>
      </c>
      <c r="J5524">
        <v>0</v>
      </c>
      <c r="K5524">
        <v>29.431999999999999</v>
      </c>
      <c r="L5524" t="s">
        <v>54</v>
      </c>
      <c r="M5524" s="2">
        <v>294320000</v>
      </c>
      <c r="N5524" s="2" t="str">
        <f>VLOOKUP(Tabla1[[#This Row],[nemo]],'Nemos y clasificaciones'!$A$2:$B$5000,2,FALSE)</f>
        <v>CFI</v>
      </c>
      <c r="O5524" s="2" t="str">
        <f>VLOOKUP(Tabla1[[#This Row],[nemo]],'Nemos y clasificaciones'!$A$1:$C$3000,3,FALSE)</f>
        <v>CFI</v>
      </c>
      <c r="P5524" s="2"/>
      <c r="Q5524" s="2"/>
    </row>
    <row r="5525" spans="1:17" x14ac:dyDescent="0.25">
      <c r="A5525" t="s">
        <v>7749</v>
      </c>
      <c r="B5525" s="1">
        <v>43273</v>
      </c>
      <c r="C5525" s="1">
        <v>43279</v>
      </c>
      <c r="D5525" t="s">
        <v>14</v>
      </c>
      <c r="E5525" t="s">
        <v>3819</v>
      </c>
      <c r="F5525">
        <v>0</v>
      </c>
      <c r="G5525">
        <v>10000000</v>
      </c>
      <c r="H5525">
        <v>0</v>
      </c>
      <c r="I5525">
        <v>0</v>
      </c>
      <c r="J5525">
        <v>0</v>
      </c>
      <c r="K5525">
        <v>0.54700000000000004</v>
      </c>
      <c r="L5525" t="s">
        <v>23</v>
      </c>
      <c r="M5525" s="2">
        <v>5470000</v>
      </c>
      <c r="N5525" s="2" t="str">
        <f>VLOOKUP(Tabla1[[#This Row],[nemo]],'Nemos y clasificaciones'!$A$2:$B$5000,2,FALSE)</f>
        <v>CFI</v>
      </c>
      <c r="O5525" s="2" t="str">
        <f>VLOOKUP(Tabla1[[#This Row],[nemo]],'Nemos y clasificaciones'!$A$1:$C$3000,3,FALSE)</f>
        <v>CFI</v>
      </c>
      <c r="P5525" s="2"/>
      <c r="Q5525" s="2"/>
    </row>
    <row r="5526" spans="1:17" x14ac:dyDescent="0.25">
      <c r="A5526" t="s">
        <v>3820</v>
      </c>
      <c r="B5526" s="1">
        <v>44002</v>
      </c>
      <c r="C5526" s="1">
        <v>44008</v>
      </c>
      <c r="D5526" t="s">
        <v>14</v>
      </c>
      <c r="E5526" t="s">
        <v>3821</v>
      </c>
      <c r="F5526">
        <v>0</v>
      </c>
      <c r="G5526">
        <v>10000000</v>
      </c>
      <c r="H5526">
        <v>0</v>
      </c>
      <c r="I5526">
        <v>0</v>
      </c>
      <c r="J5526">
        <v>0</v>
      </c>
      <c r="K5526">
        <v>8.3629999999999995</v>
      </c>
      <c r="L5526" t="s">
        <v>16</v>
      </c>
      <c r="M5526" s="2">
        <v>83630000</v>
      </c>
      <c r="N5526" s="2" t="str">
        <f>VLOOKUP(Tabla1[[#This Row],[nemo]],'Nemos y clasificaciones'!$A$2:$B$5000,2,FALSE)</f>
        <v>CFI</v>
      </c>
      <c r="O5526" s="2" t="str">
        <f>VLOOKUP(Tabla1[[#This Row],[nemo]],'Nemos y clasificaciones'!$A$1:$C$3000,3,FALSE)</f>
        <v>CFI</v>
      </c>
      <c r="P5526" s="2"/>
      <c r="Q5526" s="2"/>
    </row>
    <row r="5527" spans="1:17" x14ac:dyDescent="0.25">
      <c r="A5527" t="s">
        <v>3822</v>
      </c>
      <c r="B5527" s="1">
        <v>44002</v>
      </c>
      <c r="C5527" s="1">
        <v>44008</v>
      </c>
      <c r="D5527" t="s">
        <v>14</v>
      </c>
      <c r="E5527" t="s">
        <v>3823</v>
      </c>
      <c r="F5527">
        <v>0</v>
      </c>
      <c r="G5527">
        <v>10000000</v>
      </c>
      <c r="H5527">
        <v>0</v>
      </c>
      <c r="I5527">
        <v>0</v>
      </c>
      <c r="J5527">
        <v>0</v>
      </c>
      <c r="K5527">
        <v>7.66</v>
      </c>
      <c r="L5527" t="s">
        <v>16</v>
      </c>
      <c r="M5527" s="2">
        <v>76600000</v>
      </c>
      <c r="N5527" s="2" t="str">
        <f>VLOOKUP(Tabla1[[#This Row],[nemo]],'Nemos y clasificaciones'!$A$2:$B$5000,2,FALSE)</f>
        <v>CFI</v>
      </c>
      <c r="O5527" s="2" t="str">
        <f>VLOOKUP(Tabla1[[#This Row],[nemo]],'Nemos y clasificaciones'!$A$1:$C$3000,3,FALSE)</f>
        <v>CFI</v>
      </c>
      <c r="P5527" s="2"/>
      <c r="Q5527" s="2"/>
    </row>
    <row r="5528" spans="1:17" x14ac:dyDescent="0.25">
      <c r="A5528" t="s">
        <v>7618</v>
      </c>
      <c r="B5528" s="1">
        <v>43306</v>
      </c>
      <c r="C5528" s="1">
        <v>43312</v>
      </c>
      <c r="D5528" t="s">
        <v>21</v>
      </c>
      <c r="E5528" t="s">
        <v>850</v>
      </c>
      <c r="F5528">
        <v>0</v>
      </c>
      <c r="G5528">
        <v>10000000</v>
      </c>
      <c r="H5528">
        <v>0</v>
      </c>
      <c r="I5528">
        <v>0</v>
      </c>
      <c r="J5528">
        <v>0</v>
      </c>
      <c r="K5528">
        <v>1.7999999999999999E-2</v>
      </c>
      <c r="L5528" t="s">
        <v>23</v>
      </c>
      <c r="M5528" s="2">
        <v>180000</v>
      </c>
      <c r="N5528" s="2" t="str">
        <f>VLOOKUP(Tabla1[[#This Row],[nemo]],'Nemos y clasificaciones'!$A$2:$B$5000,2,FALSE)</f>
        <v>CFI</v>
      </c>
      <c r="O5528" s="2" t="str">
        <f>VLOOKUP(Tabla1[[#This Row],[nemo]],'Nemos y clasificaciones'!$A$1:$C$3000,3,FALSE)</f>
        <v>CFI</v>
      </c>
      <c r="P5528" s="2"/>
      <c r="Q5528" s="2"/>
    </row>
    <row r="5529" spans="1:17" x14ac:dyDescent="0.25">
      <c r="A5529" t="s">
        <v>7375</v>
      </c>
      <c r="B5529" s="1">
        <v>43391</v>
      </c>
      <c r="C5529" s="1">
        <v>43397</v>
      </c>
      <c r="D5529" t="s">
        <v>21</v>
      </c>
      <c r="E5529" t="s">
        <v>850</v>
      </c>
      <c r="F5529">
        <v>0</v>
      </c>
      <c r="G5529">
        <v>10000000</v>
      </c>
      <c r="H5529">
        <v>0</v>
      </c>
      <c r="I5529">
        <v>0</v>
      </c>
      <c r="J5529">
        <v>0</v>
      </c>
      <c r="K5529">
        <v>1.4E-2</v>
      </c>
      <c r="L5529" t="s">
        <v>23</v>
      </c>
      <c r="M5529" s="2">
        <v>140000</v>
      </c>
      <c r="N5529" s="2" t="str">
        <f>VLOOKUP(Tabla1[[#This Row],[nemo]],'Nemos y clasificaciones'!$A$2:$B$5000,2,FALSE)</f>
        <v>CFI</v>
      </c>
      <c r="O5529" s="2" t="str">
        <f>VLOOKUP(Tabla1[[#This Row],[nemo]],'Nemos y clasificaciones'!$A$1:$C$3000,3,FALSE)</f>
        <v>CFI</v>
      </c>
      <c r="P5529" s="2"/>
      <c r="Q5529" s="2"/>
    </row>
    <row r="5530" spans="1:17" x14ac:dyDescent="0.25">
      <c r="A5530" t="s">
        <v>2250</v>
      </c>
      <c r="B5530" s="1">
        <v>44292</v>
      </c>
      <c r="C5530" s="1">
        <v>44298</v>
      </c>
      <c r="D5530" t="s">
        <v>21</v>
      </c>
      <c r="E5530" t="s">
        <v>850</v>
      </c>
      <c r="F5530">
        <v>0</v>
      </c>
      <c r="G5530">
        <v>10000000</v>
      </c>
      <c r="H5530">
        <v>0</v>
      </c>
      <c r="I5530">
        <v>0</v>
      </c>
      <c r="J5530">
        <v>0</v>
      </c>
      <c r="K5530">
        <v>1.2999999999999999E-2</v>
      </c>
      <c r="L5530" t="s">
        <v>23</v>
      </c>
      <c r="M5530" s="2">
        <v>130000</v>
      </c>
      <c r="N5530" s="2" t="str">
        <f>VLOOKUP(Tabla1[[#This Row],[nemo]],'Nemos y clasificaciones'!$A$2:$B$5000,2,FALSE)</f>
        <v>CFI</v>
      </c>
      <c r="O5530" s="2" t="str">
        <f>VLOOKUP(Tabla1[[#This Row],[nemo]],'Nemos y clasificaciones'!$A$1:$C$3000,3,FALSE)</f>
        <v>CFI</v>
      </c>
      <c r="P5530" s="2"/>
      <c r="Q5530" s="2"/>
    </row>
    <row r="5531" spans="1:17" x14ac:dyDescent="0.25">
      <c r="A5531" t="s">
        <v>6956</v>
      </c>
      <c r="B5531" s="1">
        <v>43477</v>
      </c>
      <c r="C5531" s="1">
        <v>43483</v>
      </c>
      <c r="D5531" t="s">
        <v>21</v>
      </c>
      <c r="E5531" t="s">
        <v>850</v>
      </c>
      <c r="F5531">
        <v>0</v>
      </c>
      <c r="G5531">
        <v>10000000</v>
      </c>
      <c r="H5531">
        <v>0</v>
      </c>
      <c r="I5531">
        <v>0</v>
      </c>
      <c r="J5531">
        <v>0</v>
      </c>
      <c r="K5531">
        <v>1.2999999999999999E-2</v>
      </c>
      <c r="L5531" t="s">
        <v>23</v>
      </c>
      <c r="M5531" s="2">
        <v>130000</v>
      </c>
      <c r="N5531" s="2" t="str">
        <f>VLOOKUP(Tabla1[[#This Row],[nemo]],'Nemos y clasificaciones'!$A$2:$B$5000,2,FALSE)</f>
        <v>CFI</v>
      </c>
      <c r="O5531" s="2" t="str">
        <f>VLOOKUP(Tabla1[[#This Row],[nemo]],'Nemos y clasificaciones'!$A$1:$C$3000,3,FALSE)</f>
        <v>CFI</v>
      </c>
      <c r="P5531" s="2"/>
      <c r="Q5531" s="2"/>
    </row>
    <row r="5532" spans="1:17" x14ac:dyDescent="0.25">
      <c r="A5532" t="s">
        <v>849</v>
      </c>
      <c r="B5532" s="1">
        <v>44383</v>
      </c>
      <c r="C5532" s="1">
        <v>44389</v>
      </c>
      <c r="D5532" t="s">
        <v>21</v>
      </c>
      <c r="E5532" t="s">
        <v>850</v>
      </c>
      <c r="F5532">
        <v>0</v>
      </c>
      <c r="G5532">
        <v>10000000</v>
      </c>
      <c r="H5532">
        <v>0</v>
      </c>
      <c r="I5532">
        <v>0</v>
      </c>
      <c r="J5532">
        <v>0</v>
      </c>
      <c r="K5532">
        <v>1.2E-2</v>
      </c>
      <c r="L5532" t="s">
        <v>23</v>
      </c>
      <c r="M5532" s="2">
        <v>120000</v>
      </c>
      <c r="N5532" s="2" t="str">
        <f>VLOOKUP(Tabla1[[#This Row],[nemo]],'Nemos y clasificaciones'!$A$2:$B$5000,2,FALSE)</f>
        <v>CFI</v>
      </c>
      <c r="O5532" s="2" t="str">
        <f>VLOOKUP(Tabla1[[#This Row],[nemo]],'Nemos y clasificaciones'!$A$1:$C$3000,3,FALSE)</f>
        <v>CFI</v>
      </c>
      <c r="P5532" s="2"/>
      <c r="Q5532" s="2"/>
    </row>
    <row r="5533" spans="1:17" x14ac:dyDescent="0.25">
      <c r="A5533" t="s">
        <v>2712</v>
      </c>
      <c r="B5533" s="1">
        <v>44198</v>
      </c>
      <c r="C5533" s="1">
        <v>44204</v>
      </c>
      <c r="D5533" t="s">
        <v>21</v>
      </c>
      <c r="E5533" t="s">
        <v>850</v>
      </c>
      <c r="F5533">
        <v>0</v>
      </c>
      <c r="G5533">
        <v>10000000</v>
      </c>
      <c r="H5533">
        <v>0</v>
      </c>
      <c r="I5533">
        <v>0</v>
      </c>
      <c r="J5533">
        <v>0</v>
      </c>
      <c r="K5533">
        <v>1.2E-2</v>
      </c>
      <c r="L5533" t="s">
        <v>23</v>
      </c>
      <c r="M5533" s="2">
        <v>120000</v>
      </c>
      <c r="N5533" s="2" t="str">
        <f>VLOOKUP(Tabla1[[#This Row],[nemo]],'Nemos y clasificaciones'!$A$2:$B$5000,2,FALSE)</f>
        <v>CFI</v>
      </c>
      <c r="O5533" s="2" t="str">
        <f>VLOOKUP(Tabla1[[#This Row],[nemo]],'Nemos y clasificaciones'!$A$1:$C$3000,3,FALSE)</f>
        <v>CFI</v>
      </c>
      <c r="P5533" s="2"/>
      <c r="Q5533" s="2"/>
    </row>
    <row r="5534" spans="1:17" x14ac:dyDescent="0.25">
      <c r="A5534" t="s">
        <v>3334</v>
      </c>
      <c r="B5534" s="1">
        <v>44111</v>
      </c>
      <c r="C5534" s="1">
        <v>44118</v>
      </c>
      <c r="D5534" t="s">
        <v>21</v>
      </c>
      <c r="E5534" t="s">
        <v>850</v>
      </c>
      <c r="F5534">
        <v>0</v>
      </c>
      <c r="G5534">
        <v>10000000</v>
      </c>
      <c r="H5534">
        <v>0</v>
      </c>
      <c r="I5534">
        <v>0</v>
      </c>
      <c r="J5534">
        <v>0</v>
      </c>
      <c r="K5534">
        <v>1.2E-2</v>
      </c>
      <c r="L5534" t="s">
        <v>23</v>
      </c>
      <c r="M5534" s="2">
        <v>120000</v>
      </c>
      <c r="N5534" s="2" t="str">
        <f>VLOOKUP(Tabla1[[#This Row],[nemo]],'Nemos y clasificaciones'!$A$2:$B$5000,2,FALSE)</f>
        <v>CFI</v>
      </c>
      <c r="O5534" s="2" t="str">
        <f>VLOOKUP(Tabla1[[#This Row],[nemo]],'Nemos y clasificaciones'!$A$1:$C$3000,3,FALSE)</f>
        <v>CFI</v>
      </c>
      <c r="P5534" s="2"/>
      <c r="Q5534" s="2"/>
    </row>
    <row r="5535" spans="1:17" x14ac:dyDescent="0.25">
      <c r="A5535" t="s">
        <v>3670</v>
      </c>
      <c r="B5535" s="1">
        <v>44022</v>
      </c>
      <c r="C5535" s="1">
        <v>44029</v>
      </c>
      <c r="D5535" t="s">
        <v>21</v>
      </c>
      <c r="E5535" t="s">
        <v>850</v>
      </c>
      <c r="F5535">
        <v>0</v>
      </c>
      <c r="G5535">
        <v>10000000</v>
      </c>
      <c r="H5535">
        <v>0</v>
      </c>
      <c r="I5535">
        <v>0</v>
      </c>
      <c r="J5535">
        <v>0</v>
      </c>
      <c r="K5535">
        <v>1.0999999999999999E-2</v>
      </c>
      <c r="L5535" t="s">
        <v>23</v>
      </c>
      <c r="M5535" s="2">
        <v>110000</v>
      </c>
      <c r="N5535" s="2" t="str">
        <f>VLOOKUP(Tabla1[[#This Row],[nemo]],'Nemos y clasificaciones'!$A$2:$B$5000,2,FALSE)</f>
        <v>CFI</v>
      </c>
      <c r="O5535" s="2" t="str">
        <f>VLOOKUP(Tabla1[[#This Row],[nemo]],'Nemos y clasificaciones'!$A$1:$C$3000,3,FALSE)</f>
        <v>CFI</v>
      </c>
      <c r="P5535" s="2"/>
      <c r="Q5535" s="2"/>
    </row>
    <row r="5536" spans="1:17" x14ac:dyDescent="0.25">
      <c r="A5536" t="s">
        <v>4639</v>
      </c>
      <c r="B5536" s="1">
        <v>43927</v>
      </c>
      <c r="C5536" s="1">
        <v>43935</v>
      </c>
      <c r="D5536" t="s">
        <v>21</v>
      </c>
      <c r="E5536" t="s">
        <v>850</v>
      </c>
      <c r="F5536">
        <v>0</v>
      </c>
      <c r="G5536">
        <v>10000000</v>
      </c>
      <c r="H5536">
        <v>0</v>
      </c>
      <c r="I5536">
        <v>0</v>
      </c>
      <c r="J5536">
        <v>0</v>
      </c>
      <c r="K5536">
        <v>1.0999999999999999E-2</v>
      </c>
      <c r="L5536" t="s">
        <v>23</v>
      </c>
      <c r="M5536" s="2">
        <v>110000</v>
      </c>
      <c r="N5536" s="2" t="str">
        <f>VLOOKUP(Tabla1[[#This Row],[nemo]],'Nemos y clasificaciones'!$A$2:$B$5000,2,FALSE)</f>
        <v>CFI</v>
      </c>
      <c r="O5536" s="2" t="str">
        <f>VLOOKUP(Tabla1[[#This Row],[nemo]],'Nemos y clasificaciones'!$A$1:$C$3000,3,FALSE)</f>
        <v>CFI</v>
      </c>
      <c r="P5536" s="2"/>
      <c r="Q5536" s="2"/>
    </row>
    <row r="5537" spans="1:17" x14ac:dyDescent="0.25">
      <c r="A5537" t="s">
        <v>5003</v>
      </c>
      <c r="B5537" s="1">
        <v>43841</v>
      </c>
      <c r="C5537" s="1">
        <v>43847</v>
      </c>
      <c r="D5537" t="s">
        <v>21</v>
      </c>
      <c r="E5537" t="s">
        <v>850</v>
      </c>
      <c r="F5537">
        <v>0</v>
      </c>
      <c r="G5537">
        <v>10000000</v>
      </c>
      <c r="H5537">
        <v>0</v>
      </c>
      <c r="I5537">
        <v>0</v>
      </c>
      <c r="J5537">
        <v>0</v>
      </c>
      <c r="K5537">
        <v>0.01</v>
      </c>
      <c r="L5537" t="s">
        <v>23</v>
      </c>
      <c r="M5537" s="2">
        <v>100000</v>
      </c>
      <c r="N5537" s="2" t="str">
        <f>VLOOKUP(Tabla1[[#This Row],[nemo]],'Nemos y clasificaciones'!$A$2:$B$5000,2,FALSE)</f>
        <v>CFI</v>
      </c>
      <c r="O5537" s="2" t="str">
        <f>VLOOKUP(Tabla1[[#This Row],[nemo]],'Nemos y clasificaciones'!$A$1:$C$3000,3,FALSE)</f>
        <v>CFI</v>
      </c>
      <c r="P5537" s="2"/>
      <c r="Q5537" s="2"/>
    </row>
    <row r="5538" spans="1:17" x14ac:dyDescent="0.25">
      <c r="A5538" t="s">
        <v>5508</v>
      </c>
      <c r="B5538" s="1">
        <v>43748</v>
      </c>
      <c r="C5538" s="1">
        <v>43755</v>
      </c>
      <c r="D5538" t="s">
        <v>21</v>
      </c>
      <c r="E5538" t="s">
        <v>850</v>
      </c>
      <c r="F5538">
        <v>0</v>
      </c>
      <c r="G5538">
        <v>10000000</v>
      </c>
      <c r="H5538">
        <v>0</v>
      </c>
      <c r="I5538">
        <v>0</v>
      </c>
      <c r="J5538">
        <v>0</v>
      </c>
      <c r="K5538">
        <v>0.01</v>
      </c>
      <c r="L5538" t="s">
        <v>23</v>
      </c>
      <c r="M5538" s="2">
        <v>100000</v>
      </c>
      <c r="N5538" s="2" t="str">
        <f>VLOOKUP(Tabla1[[#This Row],[nemo]],'Nemos y clasificaciones'!$A$2:$B$5000,2,FALSE)</f>
        <v>CFI</v>
      </c>
      <c r="O5538" s="2" t="str">
        <f>VLOOKUP(Tabla1[[#This Row],[nemo]],'Nemos y clasificaciones'!$A$1:$C$3000,3,FALSE)</f>
        <v>CFI</v>
      </c>
      <c r="P5538" s="2"/>
      <c r="Q5538" s="2"/>
    </row>
    <row r="5539" spans="1:17" x14ac:dyDescent="0.25">
      <c r="A5539" t="s">
        <v>5845</v>
      </c>
      <c r="B5539" s="1">
        <v>43657</v>
      </c>
      <c r="C5539" s="1">
        <v>43664</v>
      </c>
      <c r="D5539" t="s">
        <v>21</v>
      </c>
      <c r="E5539" t="s">
        <v>850</v>
      </c>
      <c r="F5539">
        <v>0</v>
      </c>
      <c r="G5539">
        <v>10000000</v>
      </c>
      <c r="H5539">
        <v>0</v>
      </c>
      <c r="I5539">
        <v>0</v>
      </c>
      <c r="J5539">
        <v>0</v>
      </c>
      <c r="K5539">
        <v>0.01</v>
      </c>
      <c r="L5539" t="s">
        <v>23</v>
      </c>
      <c r="M5539" s="2">
        <v>100000</v>
      </c>
      <c r="N5539" s="2" t="str">
        <f>VLOOKUP(Tabla1[[#This Row],[nemo]],'Nemos y clasificaciones'!$A$2:$B$5000,2,FALSE)</f>
        <v>CFI</v>
      </c>
      <c r="O5539" s="2" t="str">
        <f>VLOOKUP(Tabla1[[#This Row],[nemo]],'Nemos y clasificaciones'!$A$1:$C$3000,3,FALSE)</f>
        <v>CFI</v>
      </c>
      <c r="P5539" s="2"/>
      <c r="Q5539" s="2"/>
    </row>
    <row r="5540" spans="1:17" x14ac:dyDescent="0.25">
      <c r="A5540" t="s">
        <v>1613</v>
      </c>
      <c r="B5540" s="1">
        <v>44345</v>
      </c>
      <c r="C5540" s="1">
        <v>44351</v>
      </c>
      <c r="D5540" t="s">
        <v>21</v>
      </c>
      <c r="E5540" t="s">
        <v>1614</v>
      </c>
      <c r="F5540">
        <v>0</v>
      </c>
      <c r="G5540">
        <v>10000000</v>
      </c>
      <c r="H5540">
        <v>0</v>
      </c>
      <c r="I5540">
        <v>0</v>
      </c>
      <c r="J5540">
        <v>0</v>
      </c>
      <c r="K5540">
        <v>1.4E-2</v>
      </c>
      <c r="L5540" t="s">
        <v>23</v>
      </c>
      <c r="M5540" s="2">
        <v>140000</v>
      </c>
      <c r="N5540" s="2" t="str">
        <f>VLOOKUP(Tabla1[[#This Row],[nemo]],'Nemos y clasificaciones'!$A$2:$B$5000,2,FALSE)</f>
        <v>CFI</v>
      </c>
      <c r="O5540" s="2" t="str">
        <f>VLOOKUP(Tabla1[[#This Row],[nemo]],'Nemos y clasificaciones'!$A$1:$C$3000,3,FALSE)</f>
        <v>CFI</v>
      </c>
      <c r="P5540" s="2"/>
      <c r="Q5540" s="2"/>
    </row>
    <row r="5541" spans="1:17" x14ac:dyDescent="0.25">
      <c r="A5541" t="s">
        <v>1611</v>
      </c>
      <c r="B5541" s="1">
        <v>44345</v>
      </c>
      <c r="C5541" s="1">
        <v>44351</v>
      </c>
      <c r="D5541" t="s">
        <v>21</v>
      </c>
      <c r="E5541" t="s">
        <v>1612</v>
      </c>
      <c r="F5541">
        <v>0</v>
      </c>
      <c r="G5541">
        <v>10000000</v>
      </c>
      <c r="H5541">
        <v>0</v>
      </c>
      <c r="I5541">
        <v>0</v>
      </c>
      <c r="J5541">
        <v>0</v>
      </c>
      <c r="K5541">
        <v>1.4E-2</v>
      </c>
      <c r="L5541" t="s">
        <v>23</v>
      </c>
      <c r="M5541" s="2">
        <v>140000</v>
      </c>
      <c r="N5541" s="2" t="str">
        <f>VLOOKUP(Tabla1[[#This Row],[nemo]],'Nemos y clasificaciones'!$A$2:$B$5000,2,FALSE)</f>
        <v>CFI</v>
      </c>
      <c r="O5541" s="2" t="str">
        <f>VLOOKUP(Tabla1[[#This Row],[nemo]],'Nemos y clasificaciones'!$A$1:$C$3000,3,FALSE)</f>
        <v>CFI</v>
      </c>
      <c r="P5541" s="2"/>
      <c r="Q5541" s="2"/>
    </row>
    <row r="5542" spans="1:17" x14ac:dyDescent="0.25">
      <c r="A5542" t="s">
        <v>1609</v>
      </c>
      <c r="B5542" s="1">
        <v>44345</v>
      </c>
      <c r="C5542" s="1">
        <v>44351</v>
      </c>
      <c r="D5542" t="s">
        <v>21</v>
      </c>
      <c r="E5542" t="s">
        <v>1610</v>
      </c>
      <c r="F5542">
        <v>0</v>
      </c>
      <c r="G5542">
        <v>10000000</v>
      </c>
      <c r="H5542">
        <v>0</v>
      </c>
      <c r="I5542">
        <v>0</v>
      </c>
      <c r="J5542">
        <v>0</v>
      </c>
      <c r="K5542">
        <v>1.4E-2</v>
      </c>
      <c r="L5542" t="s">
        <v>23</v>
      </c>
      <c r="M5542" s="2">
        <v>140000</v>
      </c>
      <c r="N5542" s="2" t="str">
        <f>VLOOKUP(Tabla1[[#This Row],[nemo]],'Nemos y clasificaciones'!$A$2:$B$5000,2,FALSE)</f>
        <v>CFI</v>
      </c>
      <c r="O5542" s="2" t="str">
        <f>VLOOKUP(Tabla1[[#This Row],[nemo]],'Nemos y clasificaciones'!$A$1:$C$3000,3,FALSE)</f>
        <v>CFI</v>
      </c>
      <c r="P5542" s="2"/>
      <c r="Q5542" s="2"/>
    </row>
    <row r="5543" spans="1:17" x14ac:dyDescent="0.25">
      <c r="A5543" t="s">
        <v>8916</v>
      </c>
      <c r="B5543" s="1">
        <v>43043</v>
      </c>
      <c r="C5543" s="1">
        <v>43049</v>
      </c>
      <c r="D5543" t="s">
        <v>21</v>
      </c>
      <c r="E5543" t="s">
        <v>8917</v>
      </c>
      <c r="F5543">
        <v>0</v>
      </c>
      <c r="G5543">
        <v>1000000</v>
      </c>
      <c r="H5543">
        <v>0</v>
      </c>
      <c r="I5543">
        <v>0</v>
      </c>
      <c r="J5543">
        <v>0</v>
      </c>
      <c r="K5543">
        <v>0.46</v>
      </c>
      <c r="L5543" t="s">
        <v>23</v>
      </c>
      <c r="M5543" s="2">
        <v>460000</v>
      </c>
      <c r="N5543" s="2" t="str">
        <f>VLOOKUP(Tabla1[[#This Row],[nemo]],'Nemos y clasificaciones'!$A$2:$B$5000,2,FALSE)</f>
        <v>CFI</v>
      </c>
      <c r="O5543" s="2" t="str">
        <f>VLOOKUP(Tabla1[[#This Row],[nemo]],'Nemos y clasificaciones'!$A$1:$C$3000,3,FALSE)</f>
        <v>CFI</v>
      </c>
      <c r="P5543" s="2"/>
      <c r="Q5543" s="2"/>
    </row>
    <row r="5544" spans="1:17" x14ac:dyDescent="0.25">
      <c r="A5544" t="s">
        <v>9229</v>
      </c>
      <c r="B5544" s="1">
        <v>42907</v>
      </c>
      <c r="C5544" s="1">
        <v>42914</v>
      </c>
      <c r="D5544" t="s">
        <v>21</v>
      </c>
      <c r="E5544" t="s">
        <v>8917</v>
      </c>
      <c r="F5544">
        <v>0</v>
      </c>
      <c r="G5544">
        <v>1000000</v>
      </c>
      <c r="H5544">
        <v>0</v>
      </c>
      <c r="I5544">
        <v>0</v>
      </c>
      <c r="J5544">
        <v>0</v>
      </c>
      <c r="K5544">
        <v>5.0000000000000001E-3</v>
      </c>
      <c r="L5544" t="s">
        <v>23</v>
      </c>
      <c r="M5544" s="4">
        <v>5000</v>
      </c>
      <c r="N5544" s="2" t="str">
        <f>VLOOKUP(Tabla1[[#This Row],[nemo]],'Nemos y clasificaciones'!$A$2:$B$5000,2,FALSE)</f>
        <v>CFI</v>
      </c>
      <c r="O5544" s="4" t="str">
        <f>VLOOKUP(Tabla1[[#This Row],[nemo]],'Nemos y clasificaciones'!$A$1:$C$3000,3,FALSE)</f>
        <v>CFI</v>
      </c>
      <c r="P5544" s="4"/>
      <c r="Q5544" s="4"/>
    </row>
    <row r="5545" spans="1:17" x14ac:dyDescent="0.25">
      <c r="A5545" t="s">
        <v>3863</v>
      </c>
      <c r="B5545" s="1">
        <v>44002</v>
      </c>
      <c r="C5545" s="1">
        <v>44008</v>
      </c>
      <c r="D5545" t="s">
        <v>14</v>
      </c>
      <c r="E5545" t="s">
        <v>3864</v>
      </c>
      <c r="F5545">
        <v>0</v>
      </c>
      <c r="G5545">
        <v>36967200</v>
      </c>
      <c r="H5545">
        <v>0</v>
      </c>
      <c r="I5545">
        <v>0</v>
      </c>
      <c r="J5545">
        <v>0</v>
      </c>
      <c r="K5545">
        <v>18.721</v>
      </c>
      <c r="L5545" t="s">
        <v>54</v>
      </c>
      <c r="M5545" s="2">
        <v>692062951.20000005</v>
      </c>
      <c r="N5545" s="2" t="str">
        <f>VLOOKUP(Tabla1[[#This Row],[nemo]],'Nemos y clasificaciones'!$A$2:$B$5000,2,FALSE)</f>
        <v>CFI</v>
      </c>
      <c r="O5545" s="2" t="str">
        <f>VLOOKUP(Tabla1[[#This Row],[nemo]],'Nemos y clasificaciones'!$A$1:$C$3000,3,FALSE)</f>
        <v>CFI</v>
      </c>
      <c r="P5545" s="2"/>
      <c r="Q5545" s="2"/>
    </row>
    <row r="5546" spans="1:17" x14ac:dyDescent="0.25">
      <c r="A5546" t="s">
        <v>7760</v>
      </c>
      <c r="B5546" s="1">
        <v>43273</v>
      </c>
      <c r="C5546" s="1">
        <v>43279</v>
      </c>
      <c r="D5546" t="s">
        <v>14</v>
      </c>
      <c r="E5546" t="s">
        <v>3864</v>
      </c>
      <c r="F5546">
        <v>0</v>
      </c>
      <c r="G5546">
        <v>36967200</v>
      </c>
      <c r="H5546">
        <v>0</v>
      </c>
      <c r="I5546">
        <v>0</v>
      </c>
      <c r="J5546">
        <v>0</v>
      </c>
      <c r="K5546">
        <v>10.455</v>
      </c>
      <c r="L5546" t="s">
        <v>54</v>
      </c>
      <c r="M5546" s="2">
        <v>386492076</v>
      </c>
      <c r="N5546" s="2" t="str">
        <f>VLOOKUP(Tabla1[[#This Row],[nemo]],'Nemos y clasificaciones'!$A$2:$B$5000,2,FALSE)</f>
        <v>CFI</v>
      </c>
      <c r="O5546" s="2" t="str">
        <f>VLOOKUP(Tabla1[[#This Row],[nemo]],'Nemos y clasificaciones'!$A$1:$C$3000,3,FALSE)</f>
        <v>CFI</v>
      </c>
      <c r="P5546" s="2"/>
      <c r="Q5546" s="2"/>
    </row>
    <row r="5547" spans="1:17" x14ac:dyDescent="0.25">
      <c r="A5547" t="s">
        <v>5937</v>
      </c>
      <c r="B5547" s="1">
        <v>43638</v>
      </c>
      <c r="C5547" s="1">
        <v>43644</v>
      </c>
      <c r="D5547" t="s">
        <v>14</v>
      </c>
      <c r="E5547" t="s">
        <v>3864</v>
      </c>
      <c r="F5547">
        <v>0</v>
      </c>
      <c r="G5547">
        <v>36967200</v>
      </c>
      <c r="H5547">
        <v>0</v>
      </c>
      <c r="I5547">
        <v>0</v>
      </c>
      <c r="J5547">
        <v>0</v>
      </c>
      <c r="K5547">
        <v>10.106</v>
      </c>
      <c r="L5547" t="s">
        <v>54</v>
      </c>
      <c r="M5547" s="2">
        <v>373590523.19999999</v>
      </c>
      <c r="N5547" s="2" t="str">
        <f>VLOOKUP(Tabla1[[#This Row],[nemo]],'Nemos y clasificaciones'!$A$2:$B$5000,2,FALSE)</f>
        <v>CFI</v>
      </c>
      <c r="O5547" s="2" t="str">
        <f>VLOOKUP(Tabla1[[#This Row],[nemo]],'Nemos y clasificaciones'!$A$1:$C$3000,3,FALSE)</f>
        <v>CFI</v>
      </c>
      <c r="P5547" s="2"/>
      <c r="Q5547" s="2"/>
    </row>
    <row r="5548" spans="1:17" x14ac:dyDescent="0.25">
      <c r="A5548" t="s">
        <v>3861</v>
      </c>
      <c r="B5548" s="1">
        <v>44002</v>
      </c>
      <c r="C5548" s="1">
        <v>44008</v>
      </c>
      <c r="D5548" t="s">
        <v>14</v>
      </c>
      <c r="E5548" t="s">
        <v>3862</v>
      </c>
      <c r="F5548">
        <v>0</v>
      </c>
      <c r="G5548">
        <v>14552838</v>
      </c>
      <c r="H5548">
        <v>0</v>
      </c>
      <c r="I5548">
        <v>0</v>
      </c>
      <c r="J5548">
        <v>0</v>
      </c>
      <c r="K5548">
        <v>19.145</v>
      </c>
      <c r="L5548" t="s">
        <v>54</v>
      </c>
      <c r="M5548" s="2">
        <v>278614083.50999999</v>
      </c>
      <c r="N5548" s="2" t="str">
        <f>VLOOKUP(Tabla1[[#This Row],[nemo]],'Nemos y clasificaciones'!$A$2:$B$5000,2,FALSE)</f>
        <v>CFI</v>
      </c>
      <c r="O5548" s="2" t="str">
        <f>VLOOKUP(Tabla1[[#This Row],[nemo]],'Nemos y clasificaciones'!$A$1:$C$3000,3,FALSE)</f>
        <v>CFI</v>
      </c>
      <c r="P5548" s="2"/>
      <c r="Q5548" s="2"/>
    </row>
    <row r="5549" spans="1:17" x14ac:dyDescent="0.25">
      <c r="A5549" t="s">
        <v>7759</v>
      </c>
      <c r="B5549" s="1">
        <v>43273</v>
      </c>
      <c r="C5549" s="1">
        <v>43279</v>
      </c>
      <c r="D5549" t="s">
        <v>14</v>
      </c>
      <c r="E5549" t="s">
        <v>3862</v>
      </c>
      <c r="F5549">
        <v>0</v>
      </c>
      <c r="G5549">
        <v>14552838</v>
      </c>
      <c r="H5549">
        <v>0</v>
      </c>
      <c r="I5549">
        <v>0</v>
      </c>
      <c r="J5549">
        <v>0</v>
      </c>
      <c r="K5549">
        <v>14.77</v>
      </c>
      <c r="L5549" t="s">
        <v>54</v>
      </c>
      <c r="M5549" s="2">
        <v>214945417.25999999</v>
      </c>
      <c r="N5549" s="2" t="str">
        <f>VLOOKUP(Tabla1[[#This Row],[nemo]],'Nemos y clasificaciones'!$A$2:$B$5000,2,FALSE)</f>
        <v>CFI</v>
      </c>
      <c r="O5549" s="2" t="str">
        <f>VLOOKUP(Tabla1[[#This Row],[nemo]],'Nemos y clasificaciones'!$A$1:$C$3000,3,FALSE)</f>
        <v>CFI</v>
      </c>
      <c r="P5549" s="2"/>
      <c r="Q5549" s="2"/>
    </row>
    <row r="5550" spans="1:17" x14ac:dyDescent="0.25">
      <c r="A5550" t="s">
        <v>5935</v>
      </c>
      <c r="B5550" s="1">
        <v>43638</v>
      </c>
      <c r="C5550" s="1">
        <v>43644</v>
      </c>
      <c r="D5550" t="s">
        <v>14</v>
      </c>
      <c r="E5550" t="s">
        <v>3862</v>
      </c>
      <c r="F5550">
        <v>0</v>
      </c>
      <c r="G5550">
        <v>14552838</v>
      </c>
      <c r="H5550">
        <v>0</v>
      </c>
      <c r="I5550">
        <v>0</v>
      </c>
      <c r="J5550">
        <v>0</v>
      </c>
      <c r="K5550">
        <v>9.5459999999999994</v>
      </c>
      <c r="L5550" t="s">
        <v>16</v>
      </c>
      <c r="M5550" s="2">
        <v>138921391.54800001</v>
      </c>
      <c r="N5550" s="2" t="str">
        <f>VLOOKUP(Tabla1[[#This Row],[nemo]],'Nemos y clasificaciones'!$A$2:$B$5000,2,FALSE)</f>
        <v>CFI</v>
      </c>
      <c r="O5550" s="2" t="str">
        <f>VLOOKUP(Tabla1[[#This Row],[nemo]],'Nemos y clasificaciones'!$A$1:$C$3000,3,FALSE)</f>
        <v>CFI</v>
      </c>
      <c r="P5550" s="2"/>
      <c r="Q5550" s="2"/>
    </row>
    <row r="5551" spans="1:17" x14ac:dyDescent="0.25">
      <c r="A5551" t="s">
        <v>3859</v>
      </c>
      <c r="B5551" s="1">
        <v>44002</v>
      </c>
      <c r="C5551" s="1">
        <v>44008</v>
      </c>
      <c r="D5551" t="s">
        <v>14</v>
      </c>
      <c r="E5551" t="s">
        <v>3860</v>
      </c>
      <c r="F5551">
        <v>0</v>
      </c>
      <c r="G5551">
        <v>12123687</v>
      </c>
      <c r="H5551">
        <v>0</v>
      </c>
      <c r="I5551">
        <v>0</v>
      </c>
      <c r="J5551">
        <v>0</v>
      </c>
      <c r="K5551">
        <v>63.828000000000003</v>
      </c>
      <c r="L5551" t="s">
        <v>54</v>
      </c>
      <c r="M5551" s="2">
        <v>773830693.83599997</v>
      </c>
      <c r="N5551" s="2" t="str">
        <f>VLOOKUP(Tabla1[[#This Row],[nemo]],'Nemos y clasificaciones'!$A$2:$B$5000,2,FALSE)</f>
        <v>CFI</v>
      </c>
      <c r="O5551" s="2" t="str">
        <f>VLOOKUP(Tabla1[[#This Row],[nemo]],'Nemos y clasificaciones'!$A$1:$C$3000,3,FALSE)</f>
        <v>CFI</v>
      </c>
      <c r="P5551" s="2"/>
      <c r="Q5551" s="2"/>
    </row>
    <row r="5552" spans="1:17" x14ac:dyDescent="0.25">
      <c r="A5552" t="s">
        <v>7757</v>
      </c>
      <c r="B5552" s="1">
        <v>43273</v>
      </c>
      <c r="C5552" s="1">
        <v>43279</v>
      </c>
      <c r="D5552" t="s">
        <v>14</v>
      </c>
      <c r="E5552" t="s">
        <v>3860</v>
      </c>
      <c r="F5552">
        <v>0</v>
      </c>
      <c r="G5552">
        <v>12123687</v>
      </c>
      <c r="H5552">
        <v>0</v>
      </c>
      <c r="I5552">
        <v>0</v>
      </c>
      <c r="J5552">
        <v>0</v>
      </c>
      <c r="K5552">
        <v>38.341999999999999</v>
      </c>
      <c r="L5552" t="s">
        <v>54</v>
      </c>
      <c r="M5552" s="2">
        <v>464846406.954</v>
      </c>
      <c r="N5552" s="2" t="str">
        <f>VLOOKUP(Tabla1[[#This Row],[nemo]],'Nemos y clasificaciones'!$A$2:$B$5000,2,FALSE)</f>
        <v>CFI</v>
      </c>
      <c r="O5552" s="2" t="str">
        <f>VLOOKUP(Tabla1[[#This Row],[nemo]],'Nemos y clasificaciones'!$A$1:$C$3000,3,FALSE)</f>
        <v>CFI</v>
      </c>
      <c r="P5552" s="2"/>
      <c r="Q5552" s="2"/>
    </row>
    <row r="5553" spans="1:17" x14ac:dyDescent="0.25">
      <c r="A5553" t="s">
        <v>5934</v>
      </c>
      <c r="B5553" s="1">
        <v>43638</v>
      </c>
      <c r="C5553" s="1">
        <v>43644</v>
      </c>
      <c r="D5553" t="s">
        <v>14</v>
      </c>
      <c r="E5553" t="s">
        <v>3860</v>
      </c>
      <c r="F5553">
        <v>0</v>
      </c>
      <c r="G5553">
        <v>12123687</v>
      </c>
      <c r="H5553">
        <v>0</v>
      </c>
      <c r="I5553">
        <v>0</v>
      </c>
      <c r="J5553">
        <v>0</v>
      </c>
      <c r="K5553">
        <v>18.613</v>
      </c>
      <c r="L5553" t="s">
        <v>54</v>
      </c>
      <c r="M5553" s="2">
        <v>225658186.13100001</v>
      </c>
      <c r="N5553" s="2" t="str">
        <f>VLOOKUP(Tabla1[[#This Row],[nemo]],'Nemos y clasificaciones'!$A$2:$B$5000,2,FALSE)</f>
        <v>CFI</v>
      </c>
      <c r="O5553" s="2" t="str">
        <f>VLOOKUP(Tabla1[[#This Row],[nemo]],'Nemos y clasificaciones'!$A$1:$C$3000,3,FALSE)</f>
        <v>CFI</v>
      </c>
      <c r="P5553" s="2"/>
      <c r="Q5553" s="2"/>
    </row>
    <row r="5554" spans="1:17" x14ac:dyDescent="0.25">
      <c r="A5554" t="s">
        <v>9235</v>
      </c>
      <c r="B5554" s="1">
        <v>42907</v>
      </c>
      <c r="C5554" s="1">
        <v>42914</v>
      </c>
      <c r="D5554" t="s">
        <v>14</v>
      </c>
      <c r="E5554" t="s">
        <v>3860</v>
      </c>
      <c r="F5554">
        <v>0</v>
      </c>
      <c r="G5554">
        <v>12123687</v>
      </c>
      <c r="H5554">
        <v>0</v>
      </c>
      <c r="I5554">
        <v>0</v>
      </c>
      <c r="J5554">
        <v>0</v>
      </c>
      <c r="K5554">
        <v>10.210000000000001</v>
      </c>
      <c r="L5554" t="s">
        <v>54</v>
      </c>
      <c r="M5554" s="2">
        <v>123782844.27</v>
      </c>
      <c r="N5554" s="2" t="str">
        <f>VLOOKUP(Tabla1[[#This Row],[nemo]],'Nemos y clasificaciones'!$A$2:$B$5000,2,FALSE)</f>
        <v>CFI</v>
      </c>
      <c r="O5554" s="2" t="str">
        <f>VLOOKUP(Tabla1[[#This Row],[nemo]],'Nemos y clasificaciones'!$A$1:$C$3000,3,FALSE)</f>
        <v>CFI</v>
      </c>
      <c r="P5554" s="2"/>
      <c r="Q5554" s="2"/>
    </row>
    <row r="5555" spans="1:17" x14ac:dyDescent="0.25">
      <c r="A5555" t="s">
        <v>3814</v>
      </c>
      <c r="B5555" s="1">
        <v>44002</v>
      </c>
      <c r="C5555" s="1">
        <v>44008</v>
      </c>
      <c r="D5555" t="s">
        <v>14</v>
      </c>
      <c r="E5555" t="s">
        <v>3815</v>
      </c>
      <c r="F5555">
        <v>0</v>
      </c>
      <c r="G5555">
        <v>10000000</v>
      </c>
      <c r="H5555">
        <v>0</v>
      </c>
      <c r="I5555">
        <v>0</v>
      </c>
      <c r="J5555">
        <v>0</v>
      </c>
      <c r="K5555">
        <v>58.621000000000002</v>
      </c>
      <c r="L5555" t="s">
        <v>54</v>
      </c>
      <c r="M5555" s="2">
        <v>586210000</v>
      </c>
      <c r="N5555" s="2" t="str">
        <f>VLOOKUP(Tabla1[[#This Row],[nemo]],'Nemos y clasificaciones'!$A$2:$B$5000,2,FALSE)</f>
        <v>CFI</v>
      </c>
      <c r="O5555" s="2" t="str">
        <f>VLOOKUP(Tabla1[[#This Row],[nemo]],'Nemos y clasificaciones'!$A$1:$C$3000,3,FALSE)</f>
        <v>CFI</v>
      </c>
      <c r="P5555" s="2"/>
      <c r="Q5555" s="2"/>
    </row>
    <row r="5556" spans="1:17" x14ac:dyDescent="0.25">
      <c r="A5556" t="s">
        <v>7748</v>
      </c>
      <c r="B5556" s="1">
        <v>43273</v>
      </c>
      <c r="C5556" s="1">
        <v>43279</v>
      </c>
      <c r="D5556" t="s">
        <v>14</v>
      </c>
      <c r="E5556" t="s">
        <v>3815</v>
      </c>
      <c r="F5556">
        <v>0</v>
      </c>
      <c r="G5556">
        <v>10000000</v>
      </c>
      <c r="H5556">
        <v>0</v>
      </c>
      <c r="I5556">
        <v>0</v>
      </c>
      <c r="J5556">
        <v>0</v>
      </c>
      <c r="K5556">
        <v>25.783000000000001</v>
      </c>
      <c r="L5556" t="s">
        <v>54</v>
      </c>
      <c r="M5556" s="2">
        <v>257830000</v>
      </c>
      <c r="N5556" s="2" t="str">
        <f>VLOOKUP(Tabla1[[#This Row],[nemo]],'Nemos y clasificaciones'!$A$2:$B$5000,2,FALSE)</f>
        <v>CFI</v>
      </c>
      <c r="O5556" s="2" t="str">
        <f>VLOOKUP(Tabla1[[#This Row],[nemo]],'Nemos y clasificaciones'!$A$1:$C$3000,3,FALSE)</f>
        <v>CFI</v>
      </c>
      <c r="P5556" s="2"/>
      <c r="Q5556" s="2"/>
    </row>
    <row r="5557" spans="1:17" x14ac:dyDescent="0.25">
      <c r="A5557" t="s">
        <v>11585</v>
      </c>
      <c r="B5557" s="1">
        <v>42142</v>
      </c>
      <c r="C5557" s="1">
        <v>42149</v>
      </c>
      <c r="D5557" t="s">
        <v>14</v>
      </c>
      <c r="E5557" t="s">
        <v>4268</v>
      </c>
      <c r="F5557">
        <v>0</v>
      </c>
      <c r="G5557">
        <v>6400</v>
      </c>
      <c r="H5557">
        <v>0</v>
      </c>
      <c r="I5557">
        <v>0</v>
      </c>
      <c r="J5557">
        <v>0</v>
      </c>
      <c r="K5557">
        <v>949.57</v>
      </c>
      <c r="L5557" t="s">
        <v>19</v>
      </c>
      <c r="M5557" s="2">
        <v>6077248</v>
      </c>
      <c r="N5557" s="2" t="str">
        <f>VLOOKUP(Tabla1[[#This Row],[nemo]],'Nemos y clasificaciones'!$A$2:$B$5000,2,FALSE)</f>
        <v>VALPARAISO SPORTING CLUB S.A.</v>
      </c>
      <c r="O5557" s="2" t="str">
        <f>VLOOKUP(Tabla1[[#This Row],[nemo]],'Nemos y clasificaciones'!$A$1:$C$3000,3,FALSE)</f>
        <v>Recreación y servicios educacionales</v>
      </c>
      <c r="P5557" s="2"/>
      <c r="Q5557" s="2"/>
    </row>
    <row r="5558" spans="1:17" x14ac:dyDescent="0.25">
      <c r="A5558" t="s">
        <v>5919</v>
      </c>
      <c r="B5558" s="1">
        <v>43638</v>
      </c>
      <c r="C5558" s="1">
        <v>43644</v>
      </c>
      <c r="D5558" t="s">
        <v>14</v>
      </c>
      <c r="E5558" t="s">
        <v>3815</v>
      </c>
      <c r="F5558">
        <v>0</v>
      </c>
      <c r="G5558">
        <v>10000000</v>
      </c>
      <c r="H5558">
        <v>0</v>
      </c>
      <c r="I5558">
        <v>0</v>
      </c>
      <c r="J5558">
        <v>0</v>
      </c>
      <c r="K5558">
        <v>13.612</v>
      </c>
      <c r="L5558" t="s">
        <v>54</v>
      </c>
      <c r="M5558" s="2">
        <v>136120000</v>
      </c>
      <c r="N5558" s="2" t="str">
        <f>VLOOKUP(Tabla1[[#This Row],[nemo]],'Nemos y clasificaciones'!$A$2:$B$5000,2,FALSE)</f>
        <v>CFI</v>
      </c>
      <c r="O5558" s="2" t="str">
        <f>VLOOKUP(Tabla1[[#This Row],[nemo]],'Nemos y clasificaciones'!$A$1:$C$3000,3,FALSE)</f>
        <v>CFI</v>
      </c>
      <c r="P5558" s="2"/>
      <c r="Q5558" s="2"/>
    </row>
    <row r="5559" spans="1:17" x14ac:dyDescent="0.25">
      <c r="A5559" t="s">
        <v>9234</v>
      </c>
      <c r="B5559" s="1">
        <v>42907</v>
      </c>
      <c r="C5559" s="1">
        <v>42914</v>
      </c>
      <c r="D5559" t="s">
        <v>14</v>
      </c>
      <c r="E5559" t="s">
        <v>3815</v>
      </c>
      <c r="F5559">
        <v>0</v>
      </c>
      <c r="G5559">
        <v>10000000</v>
      </c>
      <c r="H5559">
        <v>0</v>
      </c>
      <c r="I5559">
        <v>0</v>
      </c>
      <c r="J5559">
        <v>0</v>
      </c>
      <c r="K5559">
        <v>12.46</v>
      </c>
      <c r="L5559" t="s">
        <v>54</v>
      </c>
      <c r="M5559" s="2">
        <v>124600000</v>
      </c>
      <c r="N5559" s="2" t="str">
        <f>VLOOKUP(Tabla1[[#This Row],[nemo]],'Nemos y clasificaciones'!$A$2:$B$5000,2,FALSE)</f>
        <v>CFI</v>
      </c>
      <c r="O5559" s="2" t="str">
        <f>VLOOKUP(Tabla1[[#This Row],[nemo]],'Nemos y clasificaciones'!$A$1:$C$3000,3,FALSE)</f>
        <v>CFI</v>
      </c>
      <c r="P5559" s="2"/>
      <c r="Q5559" s="2"/>
    </row>
    <row r="5560" spans="1:17" x14ac:dyDescent="0.25">
      <c r="A5560" t="s">
        <v>3810</v>
      </c>
      <c r="B5560" s="1">
        <v>44002</v>
      </c>
      <c r="C5560" s="1">
        <v>44008</v>
      </c>
      <c r="D5560" t="s">
        <v>14</v>
      </c>
      <c r="E5560" t="s">
        <v>3811</v>
      </c>
      <c r="F5560">
        <v>0</v>
      </c>
      <c r="G5560">
        <v>6361634</v>
      </c>
      <c r="H5560">
        <v>0</v>
      </c>
      <c r="I5560">
        <v>0</v>
      </c>
      <c r="J5560">
        <v>0</v>
      </c>
      <c r="K5560">
        <v>21.937000000000001</v>
      </c>
      <c r="L5560" t="s">
        <v>54</v>
      </c>
      <c r="M5560" s="2">
        <v>139555165.058</v>
      </c>
      <c r="N5560" s="2" t="str">
        <f>VLOOKUP(Tabla1[[#This Row],[nemo]],'Nemos y clasificaciones'!$A$2:$B$5000,2,FALSE)</f>
        <v>CFI</v>
      </c>
      <c r="O5560" s="2" t="str">
        <f>VLOOKUP(Tabla1[[#This Row],[nemo]],'Nemos y clasificaciones'!$A$1:$C$3000,3,FALSE)</f>
        <v>CFI</v>
      </c>
      <c r="P5560" s="2"/>
      <c r="Q5560" s="2"/>
    </row>
    <row r="5561" spans="1:17" x14ac:dyDescent="0.25">
      <c r="A5561" t="s">
        <v>5918</v>
      </c>
      <c r="B5561" s="1">
        <v>43638</v>
      </c>
      <c r="C5561" s="1">
        <v>43644</v>
      </c>
      <c r="D5561" t="s">
        <v>14</v>
      </c>
      <c r="E5561" t="s">
        <v>3811</v>
      </c>
      <c r="F5561">
        <v>0</v>
      </c>
      <c r="G5561">
        <v>6361634</v>
      </c>
      <c r="H5561">
        <v>0</v>
      </c>
      <c r="I5561">
        <v>0</v>
      </c>
      <c r="J5561">
        <v>0</v>
      </c>
      <c r="K5561">
        <v>19.962</v>
      </c>
      <c r="L5561" t="s">
        <v>54</v>
      </c>
      <c r="M5561" s="2">
        <v>126990937.90800001</v>
      </c>
      <c r="N5561" s="2" t="str">
        <f>VLOOKUP(Tabla1[[#This Row],[nemo]],'Nemos y clasificaciones'!$A$2:$B$5000,2,FALSE)</f>
        <v>CFI</v>
      </c>
      <c r="O5561" s="2" t="str">
        <f>VLOOKUP(Tabla1[[#This Row],[nemo]],'Nemos y clasificaciones'!$A$1:$C$3000,3,FALSE)</f>
        <v>CFI</v>
      </c>
      <c r="P5561" s="2"/>
      <c r="Q5561" s="2"/>
    </row>
    <row r="5562" spans="1:17" x14ac:dyDescent="0.25">
      <c r="A5562" t="s">
        <v>7747</v>
      </c>
      <c r="B5562" s="1">
        <v>43273</v>
      </c>
      <c r="C5562" s="1">
        <v>43279</v>
      </c>
      <c r="D5562" t="s">
        <v>14</v>
      </c>
      <c r="E5562" t="s">
        <v>3811</v>
      </c>
      <c r="F5562">
        <v>0</v>
      </c>
      <c r="G5562">
        <v>6361634</v>
      </c>
      <c r="H5562">
        <v>0</v>
      </c>
      <c r="I5562">
        <v>0</v>
      </c>
      <c r="J5562">
        <v>0</v>
      </c>
      <c r="K5562">
        <v>12.23</v>
      </c>
      <c r="L5562" t="s">
        <v>54</v>
      </c>
      <c r="M5562" s="2">
        <v>77802783.819999993</v>
      </c>
      <c r="N5562" s="2" t="str">
        <f>VLOOKUP(Tabla1[[#This Row],[nemo]],'Nemos y clasificaciones'!$A$2:$B$5000,2,FALSE)</f>
        <v>CFI</v>
      </c>
      <c r="O5562" s="2" t="str">
        <f>VLOOKUP(Tabla1[[#This Row],[nemo]],'Nemos y clasificaciones'!$A$1:$C$3000,3,FALSE)</f>
        <v>CFI</v>
      </c>
      <c r="P5562" s="2"/>
      <c r="Q5562" s="2"/>
    </row>
    <row r="5563" spans="1:17" x14ac:dyDescent="0.25">
      <c r="A5563" t="s">
        <v>2083</v>
      </c>
      <c r="B5563" s="1">
        <v>44310</v>
      </c>
      <c r="C5563" s="1">
        <v>44316</v>
      </c>
      <c r="D5563" t="s">
        <v>14</v>
      </c>
      <c r="E5563" t="s">
        <v>2084</v>
      </c>
      <c r="F5563">
        <v>0</v>
      </c>
      <c r="G5563">
        <v>10000000</v>
      </c>
      <c r="H5563">
        <v>0</v>
      </c>
      <c r="I5563">
        <v>0</v>
      </c>
      <c r="J5563">
        <v>0</v>
      </c>
      <c r="K5563">
        <v>1079.779</v>
      </c>
      <c r="L5563" t="s">
        <v>19</v>
      </c>
      <c r="M5563" s="2">
        <v>10797790000</v>
      </c>
      <c r="N5563" s="2" t="str">
        <f>VLOOKUP(Tabla1[[#This Row],[nemo]],'Nemos y clasificaciones'!$A$2:$B$5000,2,FALSE)</f>
        <v>CFI</v>
      </c>
      <c r="O5563" s="2" t="str">
        <f>VLOOKUP(Tabla1[[#This Row],[nemo]],'Nemos y clasificaciones'!$A$1:$C$3000,3,FALSE)</f>
        <v>CFI</v>
      </c>
      <c r="P5563" s="2"/>
      <c r="Q5563" s="2"/>
    </row>
    <row r="5564" spans="1:17" x14ac:dyDescent="0.25">
      <c r="A5564" t="s">
        <v>5462</v>
      </c>
      <c r="B5564" s="1">
        <v>43757</v>
      </c>
      <c r="C5564" s="1">
        <v>43763</v>
      </c>
      <c r="D5564" t="s">
        <v>14</v>
      </c>
      <c r="E5564" t="s">
        <v>2084</v>
      </c>
      <c r="F5564">
        <v>0</v>
      </c>
      <c r="G5564">
        <v>10000000</v>
      </c>
      <c r="H5564">
        <v>0</v>
      </c>
      <c r="I5564">
        <v>0</v>
      </c>
      <c r="J5564">
        <v>0</v>
      </c>
      <c r="K5564">
        <v>176.71199999999999</v>
      </c>
      <c r="L5564" t="s">
        <v>19</v>
      </c>
      <c r="M5564" s="2">
        <v>1767120000</v>
      </c>
      <c r="N5564" s="2" t="str">
        <f>VLOOKUP(Tabla1[[#This Row],[nemo]],'Nemos y clasificaciones'!$A$2:$B$5000,2,FALSE)</f>
        <v>CFI</v>
      </c>
      <c r="O5564" s="2" t="str">
        <f>VLOOKUP(Tabla1[[#This Row],[nemo]],'Nemos y clasificaciones'!$A$1:$C$3000,3,FALSE)</f>
        <v>CFI</v>
      </c>
      <c r="P5564" s="2"/>
      <c r="Q5564" s="2"/>
    </row>
    <row r="5565" spans="1:17" x14ac:dyDescent="0.25">
      <c r="A5565" t="s">
        <v>2085</v>
      </c>
      <c r="B5565" s="1">
        <v>44310</v>
      </c>
      <c r="C5565" s="1">
        <v>44316</v>
      </c>
      <c r="D5565" t="s">
        <v>14</v>
      </c>
      <c r="E5565" t="s">
        <v>2086</v>
      </c>
      <c r="F5565">
        <v>0</v>
      </c>
      <c r="G5565">
        <v>10000000</v>
      </c>
      <c r="H5565">
        <v>0</v>
      </c>
      <c r="I5565">
        <v>0</v>
      </c>
      <c r="J5565">
        <v>0</v>
      </c>
      <c r="K5565">
        <v>1097.9480000000001</v>
      </c>
      <c r="L5565" t="s">
        <v>19</v>
      </c>
      <c r="M5565" s="2">
        <v>10979480000</v>
      </c>
      <c r="N5565" s="2" t="str">
        <f>VLOOKUP(Tabla1[[#This Row],[nemo]],'Nemos y clasificaciones'!$A$2:$B$5000,2,FALSE)</f>
        <v>CFI</v>
      </c>
      <c r="O5565" s="2" t="str">
        <f>VLOOKUP(Tabla1[[#This Row],[nemo]],'Nemos y clasificaciones'!$A$1:$C$3000,3,FALSE)</f>
        <v>CFI</v>
      </c>
      <c r="P5565" s="2"/>
      <c r="Q5565" s="2"/>
    </row>
    <row r="5566" spans="1:17" x14ac:dyDescent="0.25">
      <c r="A5566" t="s">
        <v>5464</v>
      </c>
      <c r="B5566" s="1">
        <v>43757</v>
      </c>
      <c r="C5566" s="1">
        <v>43763</v>
      </c>
      <c r="D5566" t="s">
        <v>14</v>
      </c>
      <c r="E5566" t="s">
        <v>2086</v>
      </c>
      <c r="F5566">
        <v>0</v>
      </c>
      <c r="G5566">
        <v>10000000</v>
      </c>
      <c r="H5566">
        <v>0</v>
      </c>
      <c r="I5566">
        <v>0</v>
      </c>
      <c r="J5566">
        <v>0</v>
      </c>
      <c r="K5566">
        <v>177.36699999999999</v>
      </c>
      <c r="L5566" t="s">
        <v>19</v>
      </c>
      <c r="M5566" s="2">
        <v>1773670000</v>
      </c>
      <c r="N5566" s="2" t="str">
        <f>VLOOKUP(Tabla1[[#This Row],[nemo]],'Nemos y clasificaciones'!$A$2:$B$5000,2,FALSE)</f>
        <v>CFI</v>
      </c>
      <c r="O5566" s="2" t="str">
        <f>VLOOKUP(Tabla1[[#This Row],[nemo]],'Nemos y clasificaciones'!$A$1:$C$3000,3,FALSE)</f>
        <v>CFI</v>
      </c>
      <c r="P5566" s="2"/>
      <c r="Q5566" s="2"/>
    </row>
    <row r="5567" spans="1:17" x14ac:dyDescent="0.25">
      <c r="A5567" t="s">
        <v>2081</v>
      </c>
      <c r="B5567" s="1">
        <v>44310</v>
      </c>
      <c r="C5567" s="1">
        <v>44316</v>
      </c>
      <c r="D5567" t="s">
        <v>14</v>
      </c>
      <c r="E5567" t="s">
        <v>2082</v>
      </c>
      <c r="F5567">
        <v>0</v>
      </c>
      <c r="G5567">
        <v>10000000</v>
      </c>
      <c r="H5567">
        <v>0</v>
      </c>
      <c r="I5567">
        <v>0</v>
      </c>
      <c r="J5567">
        <v>0</v>
      </c>
      <c r="K5567">
        <v>1087.527</v>
      </c>
      <c r="L5567" t="s">
        <v>19</v>
      </c>
      <c r="M5567" s="2">
        <v>10875270000</v>
      </c>
      <c r="N5567" s="2" t="str">
        <f>VLOOKUP(Tabla1[[#This Row],[nemo]],'Nemos y clasificaciones'!$A$2:$B$5000,2,FALSE)</f>
        <v>CFI</v>
      </c>
      <c r="O5567" s="2" t="str">
        <f>VLOOKUP(Tabla1[[#This Row],[nemo]],'Nemos y clasificaciones'!$A$1:$C$3000,3,FALSE)</f>
        <v>CFI</v>
      </c>
      <c r="P5567" s="2"/>
      <c r="Q5567" s="2"/>
    </row>
    <row r="5568" spans="1:17" x14ac:dyDescent="0.25">
      <c r="A5568" t="s">
        <v>5463</v>
      </c>
      <c r="B5568" s="1">
        <v>43757</v>
      </c>
      <c r="C5568" s="1">
        <v>43763</v>
      </c>
      <c r="D5568" t="s">
        <v>14</v>
      </c>
      <c r="E5568" t="s">
        <v>2082</v>
      </c>
      <c r="F5568">
        <v>0</v>
      </c>
      <c r="G5568">
        <v>10000000</v>
      </c>
      <c r="H5568">
        <v>0</v>
      </c>
      <c r="I5568">
        <v>0</v>
      </c>
      <c r="J5568">
        <v>0</v>
      </c>
      <c r="K5568">
        <v>177.036</v>
      </c>
      <c r="L5568" t="s">
        <v>19</v>
      </c>
      <c r="M5568" s="2">
        <v>1770360000</v>
      </c>
      <c r="N5568" s="2" t="str">
        <f>VLOOKUP(Tabla1[[#This Row],[nemo]],'Nemos y clasificaciones'!$A$2:$B$5000,2,FALSE)</f>
        <v>CFI</v>
      </c>
      <c r="O5568" s="2" t="str">
        <f>VLOOKUP(Tabla1[[#This Row],[nemo]],'Nemos y clasificaciones'!$A$1:$C$3000,3,FALSE)</f>
        <v>CFI</v>
      </c>
      <c r="P5568" s="2"/>
      <c r="Q5568" s="2"/>
    </row>
    <row r="5569" spans="1:17" x14ac:dyDescent="0.25">
      <c r="A5569" t="s">
        <v>10170</v>
      </c>
      <c r="B5569" s="1">
        <v>42670</v>
      </c>
      <c r="C5569" s="1">
        <v>42678</v>
      </c>
      <c r="D5569" t="s">
        <v>21</v>
      </c>
      <c r="E5569" t="s">
        <v>10171</v>
      </c>
      <c r="F5569">
        <v>0</v>
      </c>
      <c r="G5569">
        <v>1000000</v>
      </c>
      <c r="H5569">
        <v>0</v>
      </c>
      <c r="I5569">
        <v>0</v>
      </c>
      <c r="J5569">
        <v>0</v>
      </c>
      <c r="K5569">
        <v>5.1999999999999998E-2</v>
      </c>
      <c r="L5569" t="s">
        <v>23</v>
      </c>
      <c r="M5569" s="3">
        <v>52000</v>
      </c>
      <c r="N5569" s="2" t="str">
        <f>VLOOKUP(Tabla1[[#This Row],[nemo]],'Nemos y clasificaciones'!$A$2:$B$5000,2,FALSE)</f>
        <v>CFI</v>
      </c>
      <c r="O5569" s="3" t="str">
        <f>VLOOKUP(Tabla1[[#This Row],[nemo]],'Nemos y clasificaciones'!$A$1:$C$3000,3,FALSE)</f>
        <v>CFI</v>
      </c>
      <c r="P5569" s="3"/>
      <c r="Q5569" s="3"/>
    </row>
    <row r="5570" spans="1:17" x14ac:dyDescent="0.25">
      <c r="A5570" t="s">
        <v>3674</v>
      </c>
      <c r="B5570" s="1">
        <v>44020</v>
      </c>
      <c r="C5570" s="1">
        <v>44026</v>
      </c>
      <c r="D5570" t="s">
        <v>14</v>
      </c>
      <c r="E5570" t="s">
        <v>801</v>
      </c>
      <c r="F5570">
        <v>0</v>
      </c>
      <c r="G5570">
        <v>10000000</v>
      </c>
      <c r="H5570">
        <v>0</v>
      </c>
      <c r="I5570">
        <v>0</v>
      </c>
      <c r="J5570">
        <v>0</v>
      </c>
      <c r="K5570">
        <v>619.952</v>
      </c>
      <c r="L5570" t="s">
        <v>19</v>
      </c>
      <c r="M5570" s="2">
        <v>6199520000</v>
      </c>
      <c r="N5570" s="2" t="str">
        <f>VLOOKUP(Tabla1[[#This Row],[nemo]],'Nemos y clasificaciones'!$A$2:$B$5000,2,FALSE)</f>
        <v>CFI</v>
      </c>
      <c r="O5570" s="2" t="str">
        <f>VLOOKUP(Tabla1[[#This Row],[nemo]],'Nemos y clasificaciones'!$A$1:$C$3000,3,FALSE)</f>
        <v>CFI</v>
      </c>
      <c r="P5570" s="2"/>
      <c r="Q5570" s="2"/>
    </row>
    <row r="5571" spans="1:17" x14ac:dyDescent="0.25">
      <c r="A5571" t="s">
        <v>2080</v>
      </c>
      <c r="B5571" s="1">
        <v>44310</v>
      </c>
      <c r="C5571" s="1">
        <v>44316</v>
      </c>
      <c r="D5571" t="s">
        <v>14</v>
      </c>
      <c r="E5571" t="s">
        <v>801</v>
      </c>
      <c r="F5571">
        <v>0</v>
      </c>
      <c r="G5571">
        <v>10000000</v>
      </c>
      <c r="H5571">
        <v>0</v>
      </c>
      <c r="I5571">
        <v>0</v>
      </c>
      <c r="J5571">
        <v>0</v>
      </c>
      <c r="K5571">
        <v>283.44099999999997</v>
      </c>
      <c r="L5571" t="s">
        <v>19</v>
      </c>
      <c r="M5571" s="2">
        <v>2834410000</v>
      </c>
      <c r="N5571" s="2" t="str">
        <f>VLOOKUP(Tabla1[[#This Row],[nemo]],'Nemos y clasificaciones'!$A$2:$B$5000,2,FALSE)</f>
        <v>CFI</v>
      </c>
      <c r="O5571" s="2" t="str">
        <f>VLOOKUP(Tabla1[[#This Row],[nemo]],'Nemos y clasificaciones'!$A$1:$C$3000,3,FALSE)</f>
        <v>CFI</v>
      </c>
      <c r="P5571" s="2"/>
      <c r="Q5571" s="2"/>
    </row>
    <row r="5572" spans="1:17" x14ac:dyDescent="0.25">
      <c r="A5572" t="s">
        <v>2900</v>
      </c>
      <c r="B5572" s="1">
        <v>44180</v>
      </c>
      <c r="C5572" s="1">
        <v>44186</v>
      </c>
      <c r="D5572" t="s">
        <v>14</v>
      </c>
      <c r="E5572" t="s">
        <v>801</v>
      </c>
      <c r="F5572">
        <v>0</v>
      </c>
      <c r="G5572">
        <v>10000000</v>
      </c>
      <c r="H5572">
        <v>0</v>
      </c>
      <c r="I5572">
        <v>0</v>
      </c>
      <c r="J5572">
        <v>0</v>
      </c>
      <c r="K5572">
        <v>213.02799999999999</v>
      </c>
      <c r="L5572" t="s">
        <v>19</v>
      </c>
      <c r="M5572" s="2">
        <v>2130280000</v>
      </c>
      <c r="N5572" s="2" t="str">
        <f>VLOOKUP(Tabla1[[#This Row],[nemo]],'Nemos y clasificaciones'!$A$2:$B$5000,2,FALSE)</f>
        <v>CFI</v>
      </c>
      <c r="O5572" s="2" t="str">
        <f>VLOOKUP(Tabla1[[#This Row],[nemo]],'Nemos y clasificaciones'!$A$1:$C$3000,3,FALSE)</f>
        <v>CFI</v>
      </c>
      <c r="P5572" s="2"/>
      <c r="Q5572" s="2"/>
    </row>
    <row r="5573" spans="1:17" x14ac:dyDescent="0.25">
      <c r="A5573" t="s">
        <v>800</v>
      </c>
      <c r="B5573" s="1">
        <v>44386</v>
      </c>
      <c r="C5573" s="1">
        <v>44392</v>
      </c>
      <c r="D5573" t="s">
        <v>14</v>
      </c>
      <c r="E5573" t="s">
        <v>801</v>
      </c>
      <c r="F5573">
        <v>0</v>
      </c>
      <c r="G5573">
        <v>10000000</v>
      </c>
      <c r="H5573">
        <v>0</v>
      </c>
      <c r="I5573">
        <v>0</v>
      </c>
      <c r="J5573">
        <v>0</v>
      </c>
      <c r="K5573">
        <v>211.48400000000001</v>
      </c>
      <c r="L5573" t="s">
        <v>19</v>
      </c>
      <c r="M5573" s="2">
        <v>2114840000</v>
      </c>
      <c r="N5573" s="2" t="str">
        <f>VLOOKUP(Tabla1[[#This Row],[nemo]],'Nemos y clasificaciones'!$A$2:$B$5000,2,FALSE)</f>
        <v>CFI</v>
      </c>
      <c r="O5573" s="2" t="str">
        <f>VLOOKUP(Tabla1[[#This Row],[nemo]],'Nemos y clasificaciones'!$A$1:$C$3000,3,FALSE)</f>
        <v>CFI</v>
      </c>
      <c r="P5573" s="2"/>
      <c r="Q5573" s="2"/>
    </row>
    <row r="5574" spans="1:17" x14ac:dyDescent="0.25">
      <c r="A5574" t="s">
        <v>3673</v>
      </c>
      <c r="B5574" s="1">
        <v>44020</v>
      </c>
      <c r="C5574" s="1">
        <v>44026</v>
      </c>
      <c r="D5574" t="s">
        <v>14</v>
      </c>
      <c r="E5574" t="s">
        <v>803</v>
      </c>
      <c r="F5574">
        <v>0</v>
      </c>
      <c r="G5574">
        <v>10000000</v>
      </c>
      <c r="H5574">
        <v>0</v>
      </c>
      <c r="I5574">
        <v>0</v>
      </c>
      <c r="J5574">
        <v>0</v>
      </c>
      <c r="K5574">
        <v>625.46400000000006</v>
      </c>
      <c r="L5574" t="s">
        <v>19</v>
      </c>
      <c r="M5574" s="2">
        <v>6254640000</v>
      </c>
      <c r="N5574" s="2" t="str">
        <f>VLOOKUP(Tabla1[[#This Row],[nemo]],'Nemos y clasificaciones'!$A$2:$B$5000,2,FALSE)</f>
        <v>CFI</v>
      </c>
      <c r="O5574" s="2" t="str">
        <f>VLOOKUP(Tabla1[[#This Row],[nemo]],'Nemos y clasificaciones'!$A$1:$C$3000,3,FALSE)</f>
        <v>CFI</v>
      </c>
      <c r="P5574" s="2"/>
      <c r="Q5574" s="2"/>
    </row>
    <row r="5575" spans="1:17" x14ac:dyDescent="0.25">
      <c r="A5575" t="s">
        <v>2079</v>
      </c>
      <c r="B5575" s="1">
        <v>44310</v>
      </c>
      <c r="C5575" s="1">
        <v>44316</v>
      </c>
      <c r="D5575" t="s">
        <v>14</v>
      </c>
      <c r="E5575" t="s">
        <v>803</v>
      </c>
      <c r="F5575">
        <v>0</v>
      </c>
      <c r="G5575">
        <v>10000000</v>
      </c>
      <c r="H5575">
        <v>0</v>
      </c>
      <c r="I5575">
        <v>0</v>
      </c>
      <c r="J5575">
        <v>0</v>
      </c>
      <c r="K5575">
        <v>288.673</v>
      </c>
      <c r="L5575" t="s">
        <v>19</v>
      </c>
      <c r="M5575" s="2">
        <v>2886730000</v>
      </c>
      <c r="N5575" s="2" t="str">
        <f>VLOOKUP(Tabla1[[#This Row],[nemo]],'Nemos y clasificaciones'!$A$2:$B$5000,2,FALSE)</f>
        <v>CFI</v>
      </c>
      <c r="O5575" s="2" t="str">
        <f>VLOOKUP(Tabla1[[#This Row],[nemo]],'Nemos y clasificaciones'!$A$1:$C$3000,3,FALSE)</f>
        <v>CFI</v>
      </c>
      <c r="P5575" s="2"/>
      <c r="Q5575" s="2"/>
    </row>
    <row r="5576" spans="1:17" x14ac:dyDescent="0.25">
      <c r="A5576" t="s">
        <v>2901</v>
      </c>
      <c r="B5576" s="1">
        <v>44180</v>
      </c>
      <c r="C5576" s="1">
        <v>44186</v>
      </c>
      <c r="D5576" t="s">
        <v>14</v>
      </c>
      <c r="E5576" t="s">
        <v>803</v>
      </c>
      <c r="F5576">
        <v>0</v>
      </c>
      <c r="G5576">
        <v>10000000</v>
      </c>
      <c r="H5576">
        <v>0</v>
      </c>
      <c r="I5576">
        <v>0</v>
      </c>
      <c r="J5576">
        <v>0</v>
      </c>
      <c r="K5576">
        <v>216.04300000000001</v>
      </c>
      <c r="L5576" t="s">
        <v>19</v>
      </c>
      <c r="M5576" s="2">
        <v>2160430000</v>
      </c>
      <c r="N5576" s="2" t="str">
        <f>VLOOKUP(Tabla1[[#This Row],[nemo]],'Nemos y clasificaciones'!$A$2:$B$5000,2,FALSE)</f>
        <v>CFI</v>
      </c>
      <c r="O5576" s="2" t="str">
        <f>VLOOKUP(Tabla1[[#This Row],[nemo]],'Nemos y clasificaciones'!$A$1:$C$3000,3,FALSE)</f>
        <v>CFI</v>
      </c>
      <c r="P5576" s="2"/>
      <c r="Q5576" s="2"/>
    </row>
    <row r="5577" spans="1:17" x14ac:dyDescent="0.25">
      <c r="A5577" t="s">
        <v>802</v>
      </c>
      <c r="B5577" s="1">
        <v>44386</v>
      </c>
      <c r="C5577" s="1">
        <v>44392</v>
      </c>
      <c r="D5577" t="s">
        <v>14</v>
      </c>
      <c r="E5577" t="s">
        <v>803</v>
      </c>
      <c r="F5577">
        <v>0</v>
      </c>
      <c r="G5577">
        <v>10000000</v>
      </c>
      <c r="H5577">
        <v>0</v>
      </c>
      <c r="I5577">
        <v>0</v>
      </c>
      <c r="J5577">
        <v>0</v>
      </c>
      <c r="K5577">
        <v>215.887</v>
      </c>
      <c r="L5577" t="s">
        <v>19</v>
      </c>
      <c r="M5577" s="2">
        <v>2158870000</v>
      </c>
      <c r="N5577" s="2" t="str">
        <f>VLOOKUP(Tabla1[[#This Row],[nemo]],'Nemos y clasificaciones'!$A$2:$B$5000,2,FALSE)</f>
        <v>CFI</v>
      </c>
      <c r="O5577" s="2" t="str">
        <f>VLOOKUP(Tabla1[[#This Row],[nemo]],'Nemos y clasificaciones'!$A$1:$C$3000,3,FALSE)</f>
        <v>CFI</v>
      </c>
      <c r="P5577" s="2"/>
      <c r="Q5577" s="2"/>
    </row>
    <row r="5578" spans="1:17" x14ac:dyDescent="0.25">
      <c r="A5578" t="s">
        <v>3672</v>
      </c>
      <c r="B5578" s="1">
        <v>44020</v>
      </c>
      <c r="C5578" s="1">
        <v>44026</v>
      </c>
      <c r="D5578" t="s">
        <v>14</v>
      </c>
      <c r="E5578" t="s">
        <v>805</v>
      </c>
      <c r="F5578">
        <v>0</v>
      </c>
      <c r="G5578">
        <v>10000000</v>
      </c>
      <c r="H5578">
        <v>0</v>
      </c>
      <c r="I5578">
        <v>0</v>
      </c>
      <c r="J5578">
        <v>0</v>
      </c>
      <c r="K5578">
        <v>621.60599999999999</v>
      </c>
      <c r="L5578" t="s">
        <v>19</v>
      </c>
      <c r="M5578" s="2">
        <v>6216060000</v>
      </c>
      <c r="N5578" s="2" t="str">
        <f>VLOOKUP(Tabla1[[#This Row],[nemo]],'Nemos y clasificaciones'!$A$2:$B$5000,2,FALSE)</f>
        <v>CFI</v>
      </c>
      <c r="O5578" s="2" t="str">
        <f>VLOOKUP(Tabla1[[#This Row],[nemo]],'Nemos y clasificaciones'!$A$1:$C$3000,3,FALSE)</f>
        <v>CFI</v>
      </c>
      <c r="P5578" s="2"/>
      <c r="Q5578" s="2"/>
    </row>
    <row r="5579" spans="1:17" x14ac:dyDescent="0.25">
      <c r="A5579" t="s">
        <v>2078</v>
      </c>
      <c r="B5579" s="1">
        <v>44310</v>
      </c>
      <c r="C5579" s="1">
        <v>44316</v>
      </c>
      <c r="D5579" t="s">
        <v>14</v>
      </c>
      <c r="E5579" t="s">
        <v>805</v>
      </c>
      <c r="F5579">
        <v>0</v>
      </c>
      <c r="G5579">
        <v>10000000</v>
      </c>
      <c r="H5579">
        <v>0</v>
      </c>
      <c r="I5579">
        <v>0</v>
      </c>
      <c r="J5579">
        <v>0</v>
      </c>
      <c r="K5579">
        <v>285.00599999999997</v>
      </c>
      <c r="L5579" t="s">
        <v>19</v>
      </c>
      <c r="M5579" s="2">
        <v>2850060000</v>
      </c>
      <c r="N5579" s="2" t="str">
        <f>VLOOKUP(Tabla1[[#This Row],[nemo]],'Nemos y clasificaciones'!$A$2:$B$5000,2,FALSE)</f>
        <v>CFI</v>
      </c>
      <c r="O5579" s="2" t="str">
        <f>VLOOKUP(Tabla1[[#This Row],[nemo]],'Nemos y clasificaciones'!$A$1:$C$3000,3,FALSE)</f>
        <v>CFI</v>
      </c>
      <c r="P5579" s="2"/>
      <c r="Q5579" s="2"/>
    </row>
    <row r="5580" spans="1:17" x14ac:dyDescent="0.25">
      <c r="A5580" t="s">
        <v>2902</v>
      </c>
      <c r="B5580" s="1">
        <v>44180</v>
      </c>
      <c r="C5580" s="1">
        <v>44186</v>
      </c>
      <c r="D5580" t="s">
        <v>14</v>
      </c>
      <c r="E5580" t="s">
        <v>805</v>
      </c>
      <c r="F5580">
        <v>0</v>
      </c>
      <c r="G5580">
        <v>10000000</v>
      </c>
      <c r="H5580">
        <v>0</v>
      </c>
      <c r="I5580">
        <v>0</v>
      </c>
      <c r="J5580">
        <v>0</v>
      </c>
      <c r="K5580">
        <v>213.93100000000001</v>
      </c>
      <c r="L5580" t="s">
        <v>19</v>
      </c>
      <c r="M5580" s="2">
        <v>2139310000</v>
      </c>
      <c r="N5580" s="2" t="str">
        <f>VLOOKUP(Tabla1[[#This Row],[nemo]],'Nemos y clasificaciones'!$A$2:$B$5000,2,FALSE)</f>
        <v>CFI</v>
      </c>
      <c r="O5580" s="2" t="str">
        <f>VLOOKUP(Tabla1[[#This Row],[nemo]],'Nemos y clasificaciones'!$A$1:$C$3000,3,FALSE)</f>
        <v>CFI</v>
      </c>
      <c r="P5580" s="2"/>
      <c r="Q5580" s="2"/>
    </row>
    <row r="5581" spans="1:17" x14ac:dyDescent="0.25">
      <c r="A5581" t="s">
        <v>804</v>
      </c>
      <c r="B5581" s="1">
        <v>44386</v>
      </c>
      <c r="C5581" s="1">
        <v>44392</v>
      </c>
      <c r="D5581" t="s">
        <v>14</v>
      </c>
      <c r="E5581" t="s">
        <v>805</v>
      </c>
      <c r="F5581">
        <v>0</v>
      </c>
      <c r="G5581">
        <v>10000000</v>
      </c>
      <c r="H5581">
        <v>0</v>
      </c>
      <c r="I5581">
        <v>0</v>
      </c>
      <c r="J5581">
        <v>0</v>
      </c>
      <c r="K5581">
        <v>212.79900000000001</v>
      </c>
      <c r="L5581" t="s">
        <v>19</v>
      </c>
      <c r="M5581" s="2">
        <v>2127990000</v>
      </c>
      <c r="N5581" s="2" t="str">
        <f>VLOOKUP(Tabla1[[#This Row],[nemo]],'Nemos y clasificaciones'!$A$2:$B$5000,2,FALSE)</f>
        <v>CFI</v>
      </c>
      <c r="O5581" s="2" t="str">
        <f>VLOOKUP(Tabla1[[#This Row],[nemo]],'Nemos y clasificaciones'!$A$1:$C$3000,3,FALSE)</f>
        <v>CFI</v>
      </c>
      <c r="P5581" s="2"/>
      <c r="Q5581" s="2"/>
    </row>
    <row r="5582" spans="1:17" x14ac:dyDescent="0.25">
      <c r="A5582" t="s">
        <v>3812</v>
      </c>
      <c r="B5582" s="1">
        <v>44002</v>
      </c>
      <c r="C5582" s="1">
        <v>44008</v>
      </c>
      <c r="D5582" t="s">
        <v>14</v>
      </c>
      <c r="E5582" t="s">
        <v>3813</v>
      </c>
      <c r="F5582">
        <v>0</v>
      </c>
      <c r="G5582">
        <v>10000000</v>
      </c>
      <c r="H5582">
        <v>0</v>
      </c>
      <c r="I5582">
        <v>0</v>
      </c>
      <c r="J5582">
        <v>0</v>
      </c>
      <c r="K5582">
        <v>1161.0930000000001</v>
      </c>
      <c r="L5582" t="s">
        <v>19</v>
      </c>
      <c r="M5582" s="2">
        <v>11610930000</v>
      </c>
      <c r="N5582" s="2" t="str">
        <f>VLOOKUP(Tabla1[[#This Row],[nemo]],'Nemos y clasificaciones'!$A$2:$B$5000,2,FALSE)</f>
        <v>CFI</v>
      </c>
      <c r="O5582" s="2" t="str">
        <f>VLOOKUP(Tabla1[[#This Row],[nemo]],'Nemos y clasificaciones'!$A$1:$C$3000,3,FALSE)</f>
        <v>CFI</v>
      </c>
      <c r="P5582" s="2"/>
      <c r="Q5582" s="2"/>
    </row>
    <row r="5583" spans="1:17" x14ac:dyDescent="0.25">
      <c r="A5583" t="s">
        <v>3808</v>
      </c>
      <c r="B5583" s="1">
        <v>44002</v>
      </c>
      <c r="C5583" s="1">
        <v>44008</v>
      </c>
      <c r="D5583" t="s">
        <v>14</v>
      </c>
      <c r="E5583" t="s">
        <v>3809</v>
      </c>
      <c r="F5583">
        <v>0</v>
      </c>
      <c r="G5583">
        <v>2192670</v>
      </c>
      <c r="H5583">
        <v>0</v>
      </c>
      <c r="I5583">
        <v>0</v>
      </c>
      <c r="J5583">
        <v>0</v>
      </c>
      <c r="K5583">
        <v>550.69299999999998</v>
      </c>
      <c r="L5583" t="s">
        <v>19</v>
      </c>
      <c r="M5583" s="2">
        <v>1207488020.3099999</v>
      </c>
      <c r="N5583" s="2" t="str">
        <f>VLOOKUP(Tabla1[[#This Row],[nemo]],'Nemos y clasificaciones'!$A$2:$B$5000,2,FALSE)</f>
        <v>CFI</v>
      </c>
      <c r="O5583" s="2" t="str">
        <f>VLOOKUP(Tabla1[[#This Row],[nemo]],'Nemos y clasificaciones'!$A$1:$C$3000,3,FALSE)</f>
        <v>CFI</v>
      </c>
      <c r="P5583" s="2"/>
      <c r="Q5583" s="2"/>
    </row>
    <row r="5584" spans="1:17" x14ac:dyDescent="0.25">
      <c r="A5584" t="s">
        <v>789</v>
      </c>
      <c r="B5584" s="1">
        <v>44390</v>
      </c>
      <c r="C5584" s="1">
        <v>44397</v>
      </c>
      <c r="D5584" t="s">
        <v>14</v>
      </c>
      <c r="E5584" t="s">
        <v>474</v>
      </c>
      <c r="F5584">
        <v>0</v>
      </c>
      <c r="G5584">
        <v>10000000</v>
      </c>
      <c r="H5584">
        <v>0</v>
      </c>
      <c r="I5584">
        <v>0</v>
      </c>
      <c r="J5584">
        <v>0</v>
      </c>
      <c r="K5584">
        <v>223.779</v>
      </c>
      <c r="L5584" t="s">
        <v>19</v>
      </c>
      <c r="M5584" s="2">
        <v>2237790000</v>
      </c>
      <c r="N5584" s="2" t="str">
        <f>VLOOKUP(Tabla1[[#This Row],[nemo]],'Nemos y clasificaciones'!$A$2:$B$5000,2,FALSE)</f>
        <v>CFI</v>
      </c>
      <c r="O5584" s="2" t="str">
        <f>VLOOKUP(Tabla1[[#This Row],[nemo]],'Nemos y clasificaciones'!$A$1:$C$3000,3,FALSE)</f>
        <v>CFI</v>
      </c>
      <c r="P5584" s="2"/>
      <c r="Q5584" s="2"/>
    </row>
    <row r="5585" spans="1:17" x14ac:dyDescent="0.25">
      <c r="A5585" t="s">
        <v>473</v>
      </c>
      <c r="B5585" s="1">
        <v>44425</v>
      </c>
      <c r="C5585" s="1">
        <v>44431</v>
      </c>
      <c r="D5585" t="s">
        <v>14</v>
      </c>
      <c r="E5585" t="s">
        <v>474</v>
      </c>
      <c r="F5585">
        <v>0</v>
      </c>
      <c r="G5585">
        <v>25346</v>
      </c>
      <c r="H5585">
        <v>0</v>
      </c>
      <c r="I5585">
        <v>0</v>
      </c>
      <c r="J5585">
        <v>0</v>
      </c>
      <c r="K5585">
        <v>280.45699999999999</v>
      </c>
      <c r="L5585" t="s">
        <v>19</v>
      </c>
      <c r="M5585" s="2">
        <v>7108463.1220000004</v>
      </c>
      <c r="N5585" s="2" t="str">
        <f>VLOOKUP(Tabla1[[#This Row],[nemo]],'Nemos y clasificaciones'!$A$2:$B$5000,2,FALSE)</f>
        <v>CFI</v>
      </c>
      <c r="O5585" s="2" t="str">
        <f>VLOOKUP(Tabla1[[#This Row],[nemo]],'Nemos y clasificaciones'!$A$1:$C$3000,3,FALSE)</f>
        <v>CFI</v>
      </c>
      <c r="P5585" s="2"/>
      <c r="Q5585" s="2"/>
    </row>
    <row r="5586" spans="1:17" x14ac:dyDescent="0.25">
      <c r="A5586" t="s">
        <v>1227</v>
      </c>
      <c r="B5586" s="1">
        <v>44358</v>
      </c>
      <c r="C5586" s="1">
        <v>44364</v>
      </c>
      <c r="D5586" t="s">
        <v>14</v>
      </c>
      <c r="E5586" t="s">
        <v>474</v>
      </c>
      <c r="F5586">
        <v>0</v>
      </c>
      <c r="G5586">
        <v>25122</v>
      </c>
      <c r="H5586">
        <v>0</v>
      </c>
      <c r="I5586">
        <v>0</v>
      </c>
      <c r="J5586">
        <v>0</v>
      </c>
      <c r="K5586">
        <v>181.70099999999999</v>
      </c>
      <c r="L5586" t="s">
        <v>19</v>
      </c>
      <c r="M5586" s="2">
        <v>4564692.5219999999</v>
      </c>
      <c r="N5586" s="2" t="str">
        <f>VLOOKUP(Tabla1[[#This Row],[nemo]],'Nemos y clasificaciones'!$A$2:$B$5000,2,FALSE)</f>
        <v>CFI</v>
      </c>
      <c r="O5586" s="2" t="str">
        <f>VLOOKUP(Tabla1[[#This Row],[nemo]],'Nemos y clasificaciones'!$A$1:$C$3000,3,FALSE)</f>
        <v>CFI</v>
      </c>
      <c r="P5586" s="2"/>
      <c r="Q5586" s="2"/>
    </row>
    <row r="5587" spans="1:17" x14ac:dyDescent="0.25">
      <c r="A5587" t="s">
        <v>2066</v>
      </c>
      <c r="B5587" s="1">
        <v>44313</v>
      </c>
      <c r="C5587" s="1">
        <v>44320</v>
      </c>
      <c r="D5587" t="s">
        <v>14</v>
      </c>
      <c r="E5587" t="s">
        <v>474</v>
      </c>
      <c r="F5587">
        <v>0</v>
      </c>
      <c r="G5587">
        <v>21377</v>
      </c>
      <c r="H5587">
        <v>0</v>
      </c>
      <c r="I5587">
        <v>0</v>
      </c>
      <c r="J5587">
        <v>0</v>
      </c>
      <c r="K5587">
        <v>170.797</v>
      </c>
      <c r="L5587" t="s">
        <v>19</v>
      </c>
      <c r="M5587" s="2">
        <v>3651127.469</v>
      </c>
      <c r="N5587" s="2" t="str">
        <f>VLOOKUP(Tabla1[[#This Row],[nemo]],'Nemos y clasificaciones'!$A$2:$B$5000,2,FALSE)</f>
        <v>CFI</v>
      </c>
      <c r="O5587" s="2" t="str">
        <f>VLOOKUP(Tabla1[[#This Row],[nemo]],'Nemos y clasificaciones'!$A$1:$C$3000,3,FALSE)</f>
        <v>CFI</v>
      </c>
      <c r="P5587" s="2"/>
      <c r="Q5587" s="2"/>
    </row>
    <row r="5588" spans="1:17" x14ac:dyDescent="0.25">
      <c r="A5588" t="s">
        <v>788</v>
      </c>
      <c r="B5588" s="1">
        <v>44390</v>
      </c>
      <c r="C5588" s="1">
        <v>44397</v>
      </c>
      <c r="D5588" t="s">
        <v>14</v>
      </c>
      <c r="E5588" t="s">
        <v>478</v>
      </c>
      <c r="F5588">
        <v>0</v>
      </c>
      <c r="G5588">
        <v>10000000</v>
      </c>
      <c r="H5588">
        <v>0</v>
      </c>
      <c r="I5588">
        <v>0</v>
      </c>
      <c r="J5588">
        <v>0</v>
      </c>
      <c r="K5588">
        <v>223.97499999999999</v>
      </c>
      <c r="L5588" t="s">
        <v>19</v>
      </c>
      <c r="M5588" s="2">
        <v>2239750000</v>
      </c>
      <c r="N5588" s="2" t="str">
        <f>VLOOKUP(Tabla1[[#This Row],[nemo]],'Nemos y clasificaciones'!$A$2:$B$5000,2,FALSE)</f>
        <v>CFI</v>
      </c>
      <c r="O5588" s="2" t="str">
        <f>VLOOKUP(Tabla1[[#This Row],[nemo]],'Nemos y clasificaciones'!$A$1:$C$3000,3,FALSE)</f>
        <v>CFI</v>
      </c>
      <c r="P5588" s="2"/>
      <c r="Q5588" s="2"/>
    </row>
    <row r="5589" spans="1:17" x14ac:dyDescent="0.25">
      <c r="A5589" t="s">
        <v>477</v>
      </c>
      <c r="B5589" s="1">
        <v>44425</v>
      </c>
      <c r="C5589" s="1">
        <v>44431</v>
      </c>
      <c r="D5589" t="s">
        <v>14</v>
      </c>
      <c r="E5589" t="s">
        <v>478</v>
      </c>
      <c r="F5589">
        <v>0</v>
      </c>
      <c r="G5589">
        <v>56301</v>
      </c>
      <c r="H5589">
        <v>0</v>
      </c>
      <c r="I5589">
        <v>0</v>
      </c>
      <c r="J5589">
        <v>0</v>
      </c>
      <c r="K5589">
        <v>280.75700000000001</v>
      </c>
      <c r="L5589" t="s">
        <v>19</v>
      </c>
      <c r="M5589" s="2">
        <v>15806899.857000001</v>
      </c>
      <c r="N5589" s="2" t="str">
        <f>VLOOKUP(Tabla1[[#This Row],[nemo]],'Nemos y clasificaciones'!$A$2:$B$5000,2,FALSE)</f>
        <v>CFI</v>
      </c>
      <c r="O5589" s="2" t="str">
        <f>VLOOKUP(Tabla1[[#This Row],[nemo]],'Nemos y clasificaciones'!$A$1:$C$3000,3,FALSE)</f>
        <v>CFI</v>
      </c>
      <c r="P5589" s="2"/>
      <c r="Q5589" s="2"/>
    </row>
    <row r="5590" spans="1:17" x14ac:dyDescent="0.25">
      <c r="A5590" t="s">
        <v>1229</v>
      </c>
      <c r="B5590" s="1">
        <v>44358</v>
      </c>
      <c r="C5590" s="1">
        <v>44364</v>
      </c>
      <c r="D5590" t="s">
        <v>14</v>
      </c>
      <c r="E5590" t="s">
        <v>478</v>
      </c>
      <c r="F5590">
        <v>0</v>
      </c>
      <c r="G5590">
        <v>55959</v>
      </c>
      <c r="H5590">
        <v>0</v>
      </c>
      <c r="I5590">
        <v>0</v>
      </c>
      <c r="J5590">
        <v>0</v>
      </c>
      <c r="K5590">
        <v>181.828</v>
      </c>
      <c r="L5590" t="s">
        <v>19</v>
      </c>
      <c r="M5590" s="2">
        <v>10174913.051999999</v>
      </c>
      <c r="N5590" s="2" t="str">
        <f>VLOOKUP(Tabla1[[#This Row],[nemo]],'Nemos y clasificaciones'!$A$2:$B$5000,2,FALSE)</f>
        <v>CFI</v>
      </c>
      <c r="O5590" s="2" t="str">
        <f>VLOOKUP(Tabla1[[#This Row],[nemo]],'Nemos y clasificaciones'!$A$1:$C$3000,3,FALSE)</f>
        <v>CFI</v>
      </c>
      <c r="P5590" s="2"/>
      <c r="Q5590" s="2"/>
    </row>
    <row r="5591" spans="1:17" x14ac:dyDescent="0.25">
      <c r="A5591" t="s">
        <v>2068</v>
      </c>
      <c r="B5591" s="1">
        <v>44313</v>
      </c>
      <c r="C5591" s="1">
        <v>44320</v>
      </c>
      <c r="D5591" t="s">
        <v>14</v>
      </c>
      <c r="E5591" t="s">
        <v>478</v>
      </c>
      <c r="F5591">
        <v>0</v>
      </c>
      <c r="G5591">
        <v>55146</v>
      </c>
      <c r="H5591">
        <v>0</v>
      </c>
      <c r="I5591">
        <v>0</v>
      </c>
      <c r="J5591">
        <v>0</v>
      </c>
      <c r="K5591">
        <v>170.869</v>
      </c>
      <c r="L5591" t="s">
        <v>19</v>
      </c>
      <c r="M5591" s="2">
        <v>9422741.8739999998</v>
      </c>
      <c r="N5591" s="2" t="str">
        <f>VLOOKUP(Tabla1[[#This Row],[nemo]],'Nemos y clasificaciones'!$A$2:$B$5000,2,FALSE)</f>
        <v>CFI</v>
      </c>
      <c r="O5591" s="2" t="str">
        <f>VLOOKUP(Tabla1[[#This Row],[nemo]],'Nemos y clasificaciones'!$A$1:$C$3000,3,FALSE)</f>
        <v>CFI</v>
      </c>
      <c r="P5591" s="2"/>
      <c r="Q5591" s="2"/>
    </row>
    <row r="5592" spans="1:17" x14ac:dyDescent="0.25">
      <c r="A5592" t="s">
        <v>790</v>
      </c>
      <c r="B5592" s="1">
        <v>44390</v>
      </c>
      <c r="C5592" s="1">
        <v>44397</v>
      </c>
      <c r="D5592" t="s">
        <v>14</v>
      </c>
      <c r="E5592" t="s">
        <v>476</v>
      </c>
      <c r="F5592">
        <v>0</v>
      </c>
      <c r="G5592">
        <v>10000000</v>
      </c>
      <c r="H5592">
        <v>0</v>
      </c>
      <c r="I5592">
        <v>0</v>
      </c>
      <c r="J5592">
        <v>0</v>
      </c>
      <c r="K5592">
        <v>224.37700000000001</v>
      </c>
      <c r="L5592" t="s">
        <v>19</v>
      </c>
      <c r="M5592" s="2">
        <v>2243770000</v>
      </c>
      <c r="N5592" s="2" t="str">
        <f>VLOOKUP(Tabla1[[#This Row],[nemo]],'Nemos y clasificaciones'!$A$2:$B$5000,2,FALSE)</f>
        <v>CFI</v>
      </c>
      <c r="O5592" s="2" t="str">
        <f>VLOOKUP(Tabla1[[#This Row],[nemo]],'Nemos y clasificaciones'!$A$1:$C$3000,3,FALSE)</f>
        <v>CFI</v>
      </c>
      <c r="P5592" s="2"/>
      <c r="Q5592" s="2"/>
    </row>
    <row r="5593" spans="1:17" x14ac:dyDescent="0.25">
      <c r="A5593" t="s">
        <v>9775</v>
      </c>
      <c r="B5593" s="1">
        <v>42837</v>
      </c>
      <c r="C5593" s="1">
        <v>42846</v>
      </c>
      <c r="D5593" t="s">
        <v>14</v>
      </c>
      <c r="E5593" t="s">
        <v>6402</v>
      </c>
      <c r="F5593">
        <v>0</v>
      </c>
      <c r="G5593">
        <v>383155</v>
      </c>
      <c r="H5593">
        <v>0</v>
      </c>
      <c r="I5593">
        <v>0</v>
      </c>
      <c r="J5593">
        <v>0</v>
      </c>
      <c r="K5593">
        <v>15</v>
      </c>
      <c r="L5593" t="s">
        <v>54</v>
      </c>
      <c r="M5593" s="2">
        <v>5747325</v>
      </c>
      <c r="N5593" s="2" t="str">
        <f>VLOOKUP(Tabla1[[#This Row],[nemo]],'Nemos y clasificaciones'!$A$2:$B$5000,2,FALSE)</f>
        <v>SOCIEDAD DE CANALISTAS LA FORESTA DE APOQUINDO S.A.</v>
      </c>
      <c r="O5593" s="2" t="str">
        <f>VLOOKUP(Tabla1[[#This Row],[nemo]],'Nemos y clasificaciones'!$A$1:$C$3000,3,FALSE)</f>
        <v>Otros</v>
      </c>
      <c r="P5593" s="2"/>
      <c r="Q5593" s="2"/>
    </row>
    <row r="5594" spans="1:17" x14ac:dyDescent="0.25">
      <c r="A5594" t="s">
        <v>475</v>
      </c>
      <c r="B5594" s="1">
        <v>44425</v>
      </c>
      <c r="C5594" s="1">
        <v>44431</v>
      </c>
      <c r="D5594" t="s">
        <v>14</v>
      </c>
      <c r="E5594" t="s">
        <v>476</v>
      </c>
      <c r="F5594">
        <v>0</v>
      </c>
      <c r="G5594">
        <v>32250</v>
      </c>
      <c r="H5594">
        <v>0</v>
      </c>
      <c r="I5594">
        <v>0</v>
      </c>
      <c r="J5594">
        <v>0</v>
      </c>
      <c r="K5594">
        <v>281.36799999999999</v>
      </c>
      <c r="L5594" t="s">
        <v>19</v>
      </c>
      <c r="M5594" s="2">
        <v>9074118</v>
      </c>
      <c r="N5594" s="2" t="str">
        <f>VLOOKUP(Tabla1[[#This Row],[nemo]],'Nemos y clasificaciones'!$A$2:$B$5000,2,FALSE)</f>
        <v>CFI</v>
      </c>
      <c r="O5594" s="2" t="str">
        <f>VLOOKUP(Tabla1[[#This Row],[nemo]],'Nemos y clasificaciones'!$A$1:$C$3000,3,FALSE)</f>
        <v>CFI</v>
      </c>
      <c r="P5594" s="2"/>
      <c r="Q5594" s="2"/>
    </row>
    <row r="5595" spans="1:17" x14ac:dyDescent="0.25">
      <c r="A5595" t="s">
        <v>1228</v>
      </c>
      <c r="B5595" s="1">
        <v>44358</v>
      </c>
      <c r="C5595" s="1">
        <v>44364</v>
      </c>
      <c r="D5595" t="s">
        <v>14</v>
      </c>
      <c r="E5595" t="s">
        <v>476</v>
      </c>
      <c r="F5595">
        <v>0</v>
      </c>
      <c r="G5595">
        <v>32250</v>
      </c>
      <c r="H5595">
        <v>0</v>
      </c>
      <c r="I5595">
        <v>0</v>
      </c>
      <c r="J5595">
        <v>0</v>
      </c>
      <c r="K5595">
        <v>182.08799999999999</v>
      </c>
      <c r="L5595" t="s">
        <v>19</v>
      </c>
      <c r="M5595" s="2">
        <v>5872338</v>
      </c>
      <c r="N5595" s="2" t="str">
        <f>VLOOKUP(Tabla1[[#This Row],[nemo]],'Nemos y clasificaciones'!$A$2:$B$5000,2,FALSE)</f>
        <v>CFI</v>
      </c>
      <c r="O5595" s="2" t="str">
        <f>VLOOKUP(Tabla1[[#This Row],[nemo]],'Nemos y clasificaciones'!$A$1:$C$3000,3,FALSE)</f>
        <v>CFI</v>
      </c>
      <c r="P5595" s="2"/>
      <c r="Q5595" s="2"/>
    </row>
    <row r="5596" spans="1:17" x14ac:dyDescent="0.25">
      <c r="A5596" t="s">
        <v>2067</v>
      </c>
      <c r="B5596" s="1">
        <v>44313</v>
      </c>
      <c r="C5596" s="1">
        <v>44320</v>
      </c>
      <c r="D5596" t="s">
        <v>14</v>
      </c>
      <c r="E5596" t="s">
        <v>476</v>
      </c>
      <c r="F5596">
        <v>0</v>
      </c>
      <c r="G5596">
        <v>32250</v>
      </c>
      <c r="H5596">
        <v>0</v>
      </c>
      <c r="I5596">
        <v>0</v>
      </c>
      <c r="J5596">
        <v>0</v>
      </c>
      <c r="K5596">
        <v>171.02</v>
      </c>
      <c r="L5596" t="s">
        <v>19</v>
      </c>
      <c r="M5596" s="2">
        <v>5515395</v>
      </c>
      <c r="N5596" s="2" t="str">
        <f>VLOOKUP(Tabla1[[#This Row],[nemo]],'Nemos y clasificaciones'!$A$2:$B$5000,2,FALSE)</f>
        <v>CFI</v>
      </c>
      <c r="O5596" s="2" t="str">
        <f>VLOOKUP(Tabla1[[#This Row],[nemo]],'Nemos y clasificaciones'!$A$1:$C$3000,3,FALSE)</f>
        <v>CFI</v>
      </c>
      <c r="P5596" s="2"/>
      <c r="Q5596" s="2"/>
    </row>
    <row r="5597" spans="1:17" x14ac:dyDescent="0.25">
      <c r="A5597" t="s">
        <v>4416</v>
      </c>
      <c r="B5597" s="1">
        <v>43957</v>
      </c>
      <c r="C5597" s="1">
        <v>43963</v>
      </c>
      <c r="D5597" t="s">
        <v>14</v>
      </c>
      <c r="E5597" t="s">
        <v>4420</v>
      </c>
      <c r="F5597">
        <v>0</v>
      </c>
      <c r="G5597">
        <v>10000000</v>
      </c>
      <c r="H5597">
        <v>0</v>
      </c>
      <c r="I5597">
        <v>0</v>
      </c>
      <c r="J5597">
        <v>0</v>
      </c>
      <c r="K5597">
        <v>16.23</v>
      </c>
      <c r="L5597" t="s">
        <v>54</v>
      </c>
      <c r="M5597" s="2">
        <v>162300000</v>
      </c>
      <c r="N5597" s="2" t="str">
        <f>VLOOKUP(Tabla1[[#This Row],[nemo]],'Nemos y clasificaciones'!$A$2:$B$5000,2,FALSE)</f>
        <v>CFI</v>
      </c>
      <c r="O5597" s="2" t="str">
        <f>VLOOKUP(Tabla1[[#This Row],[nemo]],'Nemos y clasificaciones'!$A$1:$C$3000,3,FALSE)</f>
        <v>CFI</v>
      </c>
      <c r="P5597" s="2"/>
      <c r="Q5597" s="2"/>
    </row>
    <row r="5598" spans="1:17" x14ac:dyDescent="0.25">
      <c r="A5598" t="s">
        <v>4416</v>
      </c>
      <c r="B5598" s="1">
        <v>43957</v>
      </c>
      <c r="C5598" s="1">
        <v>43963</v>
      </c>
      <c r="D5598" t="s">
        <v>14</v>
      </c>
      <c r="E5598" t="s">
        <v>4417</v>
      </c>
      <c r="F5598">
        <v>0</v>
      </c>
      <c r="G5598">
        <v>10000000</v>
      </c>
      <c r="H5598">
        <v>0</v>
      </c>
      <c r="I5598">
        <v>0</v>
      </c>
      <c r="J5598">
        <v>0</v>
      </c>
      <c r="K5598">
        <v>16.23</v>
      </c>
      <c r="L5598" t="s">
        <v>54</v>
      </c>
      <c r="M5598" s="2">
        <v>162300000</v>
      </c>
      <c r="N5598" s="2" t="str">
        <f>VLOOKUP(Tabla1[[#This Row],[nemo]],'Nemos y clasificaciones'!$A$2:$B$5000,2,FALSE)</f>
        <v>CFI</v>
      </c>
      <c r="O5598" s="2" t="str">
        <f>VLOOKUP(Tabla1[[#This Row],[nemo]],'Nemos y clasificaciones'!$A$1:$C$3000,3,FALSE)</f>
        <v>CFI</v>
      </c>
      <c r="P5598" s="2"/>
      <c r="Q5598" s="2"/>
    </row>
    <row r="5599" spans="1:17" x14ac:dyDescent="0.25">
      <c r="A5599" t="s">
        <v>4416</v>
      </c>
      <c r="B5599" s="1">
        <v>43957</v>
      </c>
      <c r="C5599" s="1">
        <v>43963</v>
      </c>
      <c r="D5599" t="s">
        <v>14</v>
      </c>
      <c r="E5599" t="s">
        <v>4418</v>
      </c>
      <c r="F5599">
        <v>0</v>
      </c>
      <c r="G5599">
        <v>10000000</v>
      </c>
      <c r="H5599">
        <v>0</v>
      </c>
      <c r="I5599">
        <v>0</v>
      </c>
      <c r="J5599">
        <v>0</v>
      </c>
      <c r="K5599">
        <v>16.23</v>
      </c>
      <c r="L5599" t="s">
        <v>54</v>
      </c>
      <c r="M5599" s="2">
        <v>162300000</v>
      </c>
      <c r="N5599" s="2" t="str">
        <f>VLOOKUP(Tabla1[[#This Row],[nemo]],'Nemos y clasificaciones'!$A$2:$B$5000,2,FALSE)</f>
        <v>CFI</v>
      </c>
      <c r="O5599" s="2" t="str">
        <f>VLOOKUP(Tabla1[[#This Row],[nemo]],'Nemos y clasificaciones'!$A$1:$C$3000,3,FALSE)</f>
        <v>CFI</v>
      </c>
      <c r="P5599" s="2"/>
      <c r="Q5599" s="2"/>
    </row>
    <row r="5600" spans="1:17" x14ac:dyDescent="0.25">
      <c r="A5600" t="s">
        <v>4412</v>
      </c>
      <c r="B5600" s="1">
        <v>43957</v>
      </c>
      <c r="C5600" s="1">
        <v>43963</v>
      </c>
      <c r="D5600" t="s">
        <v>14</v>
      </c>
      <c r="E5600" t="s">
        <v>4419</v>
      </c>
      <c r="F5600">
        <v>0</v>
      </c>
      <c r="G5600">
        <v>10000000</v>
      </c>
      <c r="H5600">
        <v>0</v>
      </c>
      <c r="I5600">
        <v>0</v>
      </c>
      <c r="J5600">
        <v>0</v>
      </c>
      <c r="K5600">
        <v>67.3</v>
      </c>
      <c r="L5600" t="s">
        <v>54</v>
      </c>
      <c r="M5600" s="2">
        <v>673000000</v>
      </c>
      <c r="N5600" s="2" t="str">
        <f>VLOOKUP(Tabla1[[#This Row],[nemo]],'Nemos y clasificaciones'!$A$2:$B$5000,2,FALSE)</f>
        <v>CFI</v>
      </c>
      <c r="O5600" s="2" t="str">
        <f>VLOOKUP(Tabla1[[#This Row],[nemo]],'Nemos y clasificaciones'!$A$1:$C$3000,3,FALSE)</f>
        <v>CFI</v>
      </c>
      <c r="P5600" s="2"/>
      <c r="Q5600" s="2"/>
    </row>
    <row r="5601" spans="1:17" x14ac:dyDescent="0.25">
      <c r="A5601" t="s">
        <v>4412</v>
      </c>
      <c r="B5601" s="1">
        <v>43957</v>
      </c>
      <c r="C5601" s="1">
        <v>43963</v>
      </c>
      <c r="D5601" t="s">
        <v>14</v>
      </c>
      <c r="E5601" t="s">
        <v>4413</v>
      </c>
      <c r="F5601">
        <v>0</v>
      </c>
      <c r="G5601">
        <v>10000000</v>
      </c>
      <c r="H5601">
        <v>0</v>
      </c>
      <c r="I5601">
        <v>0</v>
      </c>
      <c r="J5601">
        <v>0</v>
      </c>
      <c r="K5601">
        <v>67.3</v>
      </c>
      <c r="L5601" t="s">
        <v>54</v>
      </c>
      <c r="M5601" s="2">
        <v>673000000</v>
      </c>
      <c r="N5601" s="2" t="str">
        <f>VLOOKUP(Tabla1[[#This Row],[nemo]],'Nemos y clasificaciones'!$A$2:$B$5000,2,FALSE)</f>
        <v>CFI</v>
      </c>
      <c r="O5601" s="2" t="str">
        <f>VLOOKUP(Tabla1[[#This Row],[nemo]],'Nemos y clasificaciones'!$A$1:$C$3000,3,FALSE)</f>
        <v>CFI</v>
      </c>
      <c r="P5601" s="2"/>
      <c r="Q5601" s="2"/>
    </row>
    <row r="5602" spans="1:17" x14ac:dyDescent="0.25">
      <c r="A5602" t="s">
        <v>4412</v>
      </c>
      <c r="B5602" s="1">
        <v>43957</v>
      </c>
      <c r="C5602" s="1">
        <v>43963</v>
      </c>
      <c r="D5602" t="s">
        <v>14</v>
      </c>
      <c r="E5602" t="s">
        <v>4414</v>
      </c>
      <c r="F5602">
        <v>0</v>
      </c>
      <c r="G5602">
        <v>10000000</v>
      </c>
      <c r="H5602">
        <v>0</v>
      </c>
      <c r="I5602">
        <v>0</v>
      </c>
      <c r="J5602">
        <v>0</v>
      </c>
      <c r="K5602">
        <v>67.3</v>
      </c>
      <c r="L5602" t="s">
        <v>54</v>
      </c>
      <c r="M5602" s="2">
        <v>673000000</v>
      </c>
      <c r="N5602" s="2" t="str">
        <f>VLOOKUP(Tabla1[[#This Row],[nemo]],'Nemos y clasificaciones'!$A$2:$B$5000,2,FALSE)</f>
        <v>CFI</v>
      </c>
      <c r="O5602" s="2" t="str">
        <f>VLOOKUP(Tabla1[[#This Row],[nemo]],'Nemos y clasificaciones'!$A$1:$C$3000,3,FALSE)</f>
        <v>CFI</v>
      </c>
      <c r="P5602" s="2"/>
      <c r="Q5602" s="2"/>
    </row>
    <row r="5603" spans="1:17" x14ac:dyDescent="0.25">
      <c r="A5603" t="s">
        <v>4412</v>
      </c>
      <c r="B5603" s="1">
        <v>43957</v>
      </c>
      <c r="C5603" s="1">
        <v>43963</v>
      </c>
      <c r="D5603" t="s">
        <v>14</v>
      </c>
      <c r="E5603" t="s">
        <v>4415</v>
      </c>
      <c r="F5603">
        <v>0</v>
      </c>
      <c r="G5603">
        <v>10000000</v>
      </c>
      <c r="H5603">
        <v>0</v>
      </c>
      <c r="I5603">
        <v>0</v>
      </c>
      <c r="J5603">
        <v>0</v>
      </c>
      <c r="K5603">
        <v>67.3</v>
      </c>
      <c r="L5603" t="s">
        <v>54</v>
      </c>
      <c r="M5603" s="2">
        <v>673000000</v>
      </c>
      <c r="N5603" s="2" t="str">
        <f>VLOOKUP(Tabla1[[#This Row],[nemo]],'Nemos y clasificaciones'!$A$2:$B$5000,2,FALSE)</f>
        <v>CFI</v>
      </c>
      <c r="O5603" s="2" t="str">
        <f>VLOOKUP(Tabla1[[#This Row],[nemo]],'Nemos y clasificaciones'!$A$1:$C$3000,3,FALSE)</f>
        <v>CFI</v>
      </c>
      <c r="P5603" s="2"/>
      <c r="Q5603" s="2"/>
    </row>
    <row r="5604" spans="1:17" x14ac:dyDescent="0.25">
      <c r="A5604" t="s">
        <v>152</v>
      </c>
      <c r="B5604" s="1">
        <v>44447</v>
      </c>
      <c r="C5604" s="1">
        <v>44453</v>
      </c>
      <c r="D5604" t="s">
        <v>14</v>
      </c>
      <c r="E5604" t="s">
        <v>153</v>
      </c>
      <c r="F5604">
        <v>0</v>
      </c>
      <c r="G5604">
        <v>10000000</v>
      </c>
      <c r="H5604">
        <v>0</v>
      </c>
      <c r="I5604">
        <v>0</v>
      </c>
      <c r="J5604">
        <v>0</v>
      </c>
      <c r="K5604">
        <v>73.486999999999995</v>
      </c>
      <c r="L5604" t="s">
        <v>54</v>
      </c>
      <c r="M5604" s="2">
        <v>734870000</v>
      </c>
      <c r="N5604" s="2" t="str">
        <f>VLOOKUP(Tabla1[[#This Row],[nemo]],'Nemos y clasificaciones'!$A$2:$B$5000,2,FALSE)</f>
        <v>CFI</v>
      </c>
      <c r="O5604" s="2" t="str">
        <f>VLOOKUP(Tabla1[[#This Row],[nemo]],'Nemos y clasificaciones'!$A$1:$C$3000,3,FALSE)</f>
        <v>CFI</v>
      </c>
      <c r="P5604" s="2"/>
      <c r="Q5604" s="2"/>
    </row>
    <row r="5605" spans="1:17" x14ac:dyDescent="0.25">
      <c r="A5605" t="s">
        <v>1522</v>
      </c>
      <c r="B5605" s="1">
        <v>44351</v>
      </c>
      <c r="C5605" s="1">
        <v>44357</v>
      </c>
      <c r="D5605" t="s">
        <v>14</v>
      </c>
      <c r="E5605" t="s">
        <v>153</v>
      </c>
      <c r="F5605">
        <v>0</v>
      </c>
      <c r="G5605">
        <v>10000000</v>
      </c>
      <c r="H5605">
        <v>0</v>
      </c>
      <c r="I5605">
        <v>0</v>
      </c>
      <c r="J5605">
        <v>0</v>
      </c>
      <c r="K5605">
        <v>56.91</v>
      </c>
      <c r="L5605" t="s">
        <v>54</v>
      </c>
      <c r="M5605" s="2">
        <v>569100000</v>
      </c>
      <c r="N5605" s="2" t="str">
        <f>VLOOKUP(Tabla1[[#This Row],[nemo]],'Nemos y clasificaciones'!$A$2:$B$5000,2,FALSE)</f>
        <v>CFI</v>
      </c>
      <c r="O5605" s="2" t="str">
        <f>VLOOKUP(Tabla1[[#This Row],[nemo]],'Nemos y clasificaciones'!$A$1:$C$3000,3,FALSE)</f>
        <v>CFI</v>
      </c>
      <c r="P5605" s="2"/>
      <c r="Q5605" s="2"/>
    </row>
    <row r="5606" spans="1:17" x14ac:dyDescent="0.25">
      <c r="A5606" t="s">
        <v>2446</v>
      </c>
      <c r="B5606" s="1">
        <v>44268</v>
      </c>
      <c r="C5606" s="1">
        <v>44274</v>
      </c>
      <c r="D5606" t="s">
        <v>14</v>
      </c>
      <c r="E5606" t="s">
        <v>153</v>
      </c>
      <c r="F5606">
        <v>0</v>
      </c>
      <c r="G5606">
        <v>10000000</v>
      </c>
      <c r="H5606">
        <v>0</v>
      </c>
      <c r="I5606">
        <v>0</v>
      </c>
      <c r="J5606">
        <v>0</v>
      </c>
      <c r="K5606">
        <v>53</v>
      </c>
      <c r="L5606" t="s">
        <v>54</v>
      </c>
      <c r="M5606" s="2">
        <v>530000000</v>
      </c>
      <c r="N5606" s="2" t="str">
        <f>VLOOKUP(Tabla1[[#This Row],[nemo]],'Nemos y clasificaciones'!$A$2:$B$5000,2,FALSE)</f>
        <v>CFI</v>
      </c>
      <c r="O5606" s="2" t="str">
        <f>VLOOKUP(Tabla1[[#This Row],[nemo]],'Nemos y clasificaciones'!$A$1:$C$3000,3,FALSE)</f>
        <v>CFI</v>
      </c>
      <c r="P5606" s="2"/>
      <c r="Q5606" s="2"/>
    </row>
    <row r="5607" spans="1:17" x14ac:dyDescent="0.25">
      <c r="A5607" t="s">
        <v>3337</v>
      </c>
      <c r="B5607" s="1">
        <v>44110</v>
      </c>
      <c r="C5607" s="1">
        <v>44117</v>
      </c>
      <c r="D5607" t="s">
        <v>14</v>
      </c>
      <c r="E5607" t="s">
        <v>155</v>
      </c>
      <c r="F5607">
        <v>0</v>
      </c>
      <c r="G5607">
        <v>10000000</v>
      </c>
      <c r="H5607">
        <v>0</v>
      </c>
      <c r="I5607">
        <v>0</v>
      </c>
      <c r="J5607">
        <v>0</v>
      </c>
      <c r="K5607">
        <v>818</v>
      </c>
      <c r="L5607" t="s">
        <v>19</v>
      </c>
      <c r="M5607" s="2">
        <v>8180000000</v>
      </c>
      <c r="N5607" s="2" t="str">
        <f>VLOOKUP(Tabla1[[#This Row],[nemo]],'Nemos y clasificaciones'!$A$2:$B$5000,2,FALSE)</f>
        <v>CFI</v>
      </c>
      <c r="O5607" s="2" t="str">
        <f>VLOOKUP(Tabla1[[#This Row],[nemo]],'Nemos y clasificaciones'!$A$1:$C$3000,3,FALSE)</f>
        <v>CFI</v>
      </c>
      <c r="P5607" s="2"/>
      <c r="Q5607" s="2"/>
    </row>
    <row r="5608" spans="1:17" x14ac:dyDescent="0.25">
      <c r="A5608" t="s">
        <v>2447</v>
      </c>
      <c r="B5608" s="1">
        <v>44268</v>
      </c>
      <c r="C5608" s="1">
        <v>44274</v>
      </c>
      <c r="D5608" t="s">
        <v>14</v>
      </c>
      <c r="E5608" t="s">
        <v>155</v>
      </c>
      <c r="F5608">
        <v>0</v>
      </c>
      <c r="G5608">
        <v>10000000</v>
      </c>
      <c r="H5608">
        <v>0</v>
      </c>
      <c r="I5608">
        <v>0</v>
      </c>
      <c r="J5608">
        <v>0</v>
      </c>
      <c r="K5608">
        <v>705</v>
      </c>
      <c r="L5608" t="s">
        <v>19</v>
      </c>
      <c r="M5608" s="2">
        <v>7050000000</v>
      </c>
      <c r="N5608" s="2" t="str">
        <f>VLOOKUP(Tabla1[[#This Row],[nemo]],'Nemos y clasificaciones'!$A$2:$B$5000,2,FALSE)</f>
        <v>CFI</v>
      </c>
      <c r="O5608" s="2" t="str">
        <f>VLOOKUP(Tabla1[[#This Row],[nemo]],'Nemos y clasificaciones'!$A$1:$C$3000,3,FALSE)</f>
        <v>CFI</v>
      </c>
      <c r="P5608" s="2"/>
      <c r="Q5608" s="2"/>
    </row>
    <row r="5609" spans="1:17" x14ac:dyDescent="0.25">
      <c r="A5609" t="s">
        <v>1521</v>
      </c>
      <c r="B5609" s="1">
        <v>44351</v>
      </c>
      <c r="C5609" s="1">
        <v>44357</v>
      </c>
      <c r="D5609" t="s">
        <v>14</v>
      </c>
      <c r="E5609" t="s">
        <v>155</v>
      </c>
      <c r="F5609">
        <v>0</v>
      </c>
      <c r="G5609">
        <v>10000000</v>
      </c>
      <c r="H5609">
        <v>0</v>
      </c>
      <c r="I5609">
        <v>0</v>
      </c>
      <c r="J5609">
        <v>0</v>
      </c>
      <c r="K5609">
        <v>500.2</v>
      </c>
      <c r="L5609" t="s">
        <v>19</v>
      </c>
      <c r="M5609" s="2">
        <v>5002000000</v>
      </c>
      <c r="N5609" s="2" t="str">
        <f>VLOOKUP(Tabla1[[#This Row],[nemo]],'Nemos y clasificaciones'!$A$2:$B$5000,2,FALSE)</f>
        <v>CFI</v>
      </c>
      <c r="O5609" s="2" t="str">
        <f>VLOOKUP(Tabla1[[#This Row],[nemo]],'Nemos y clasificaciones'!$A$1:$C$3000,3,FALSE)</f>
        <v>CFI</v>
      </c>
      <c r="P5609" s="2"/>
      <c r="Q5609" s="2"/>
    </row>
    <row r="5610" spans="1:17" x14ac:dyDescent="0.25">
      <c r="A5610" t="s">
        <v>154</v>
      </c>
      <c r="B5610" s="1">
        <v>44447</v>
      </c>
      <c r="C5610" s="1">
        <v>44453</v>
      </c>
      <c r="D5610" t="s">
        <v>14</v>
      </c>
      <c r="E5610" t="s">
        <v>155</v>
      </c>
      <c r="F5610">
        <v>0</v>
      </c>
      <c r="G5610">
        <v>10000000</v>
      </c>
      <c r="H5610">
        <v>0</v>
      </c>
      <c r="I5610">
        <v>0</v>
      </c>
      <c r="J5610">
        <v>0</v>
      </c>
      <c r="K5610">
        <v>488.012</v>
      </c>
      <c r="L5610" t="s">
        <v>19</v>
      </c>
      <c r="M5610" s="2">
        <v>4880120000</v>
      </c>
      <c r="N5610" s="2" t="str">
        <f>VLOOKUP(Tabla1[[#This Row],[nemo]],'Nemos y clasificaciones'!$A$2:$B$5000,2,FALSE)</f>
        <v>CFI</v>
      </c>
      <c r="O5610" s="2" t="str">
        <f>VLOOKUP(Tabla1[[#This Row],[nemo]],'Nemos y clasificaciones'!$A$1:$C$3000,3,FALSE)</f>
        <v>CFI</v>
      </c>
      <c r="P5610" s="2"/>
      <c r="Q5610" s="2"/>
    </row>
    <row r="5611" spans="1:17" x14ac:dyDescent="0.25">
      <c r="A5611" t="s">
        <v>4626</v>
      </c>
      <c r="B5611" s="1">
        <v>43935</v>
      </c>
      <c r="C5611" s="1">
        <v>43941</v>
      </c>
      <c r="D5611" t="s">
        <v>14</v>
      </c>
      <c r="E5611" t="s">
        <v>155</v>
      </c>
      <c r="F5611">
        <v>0</v>
      </c>
      <c r="G5611">
        <v>10000000</v>
      </c>
      <c r="H5611">
        <v>0</v>
      </c>
      <c r="I5611">
        <v>0</v>
      </c>
      <c r="J5611">
        <v>0</v>
      </c>
      <c r="K5611">
        <v>467</v>
      </c>
      <c r="L5611" t="s">
        <v>19</v>
      </c>
      <c r="M5611" s="2">
        <v>4670000000</v>
      </c>
      <c r="N5611" s="2" t="str">
        <f>VLOOKUP(Tabla1[[#This Row],[nemo]],'Nemos y clasificaciones'!$A$2:$B$5000,2,FALSE)</f>
        <v>CFI</v>
      </c>
      <c r="O5611" s="2" t="str">
        <f>VLOOKUP(Tabla1[[#This Row],[nemo]],'Nemos y clasificaciones'!$A$1:$C$3000,3,FALSE)</f>
        <v>CFI</v>
      </c>
      <c r="P5611" s="2"/>
      <c r="Q5611" s="2"/>
    </row>
    <row r="5612" spans="1:17" x14ac:dyDescent="0.25">
      <c r="A5612" t="s">
        <v>3016</v>
      </c>
      <c r="B5612" s="1">
        <v>44177</v>
      </c>
      <c r="C5612" s="1">
        <v>44183</v>
      </c>
      <c r="D5612" t="s">
        <v>14</v>
      </c>
      <c r="E5612" t="s">
        <v>155</v>
      </c>
      <c r="F5612">
        <v>0</v>
      </c>
      <c r="G5612">
        <v>10000000</v>
      </c>
      <c r="H5612">
        <v>0</v>
      </c>
      <c r="I5612">
        <v>0</v>
      </c>
      <c r="J5612">
        <v>0</v>
      </c>
      <c r="K5612">
        <v>236</v>
      </c>
      <c r="L5612" t="s">
        <v>19</v>
      </c>
      <c r="M5612" s="2">
        <v>2360000000</v>
      </c>
      <c r="N5612" s="2" t="str">
        <f>VLOOKUP(Tabla1[[#This Row],[nemo]],'Nemos y clasificaciones'!$A$2:$B$5000,2,FALSE)</f>
        <v>CFI</v>
      </c>
      <c r="O5612" s="2" t="str">
        <f>VLOOKUP(Tabla1[[#This Row],[nemo]],'Nemos y clasificaciones'!$A$1:$C$3000,3,FALSE)</f>
        <v>CFI</v>
      </c>
      <c r="P5612" s="2"/>
      <c r="Q5612" s="2"/>
    </row>
    <row r="5613" spans="1:17" x14ac:dyDescent="0.25">
      <c r="A5613" t="s">
        <v>3337</v>
      </c>
      <c r="B5613" s="1">
        <v>44110</v>
      </c>
      <c r="C5613" s="1">
        <v>44117</v>
      </c>
      <c r="D5613" t="s">
        <v>14</v>
      </c>
      <c r="E5613" t="s">
        <v>156</v>
      </c>
      <c r="F5613">
        <v>0</v>
      </c>
      <c r="G5613">
        <v>10000000</v>
      </c>
      <c r="H5613">
        <v>0</v>
      </c>
      <c r="I5613">
        <v>0</v>
      </c>
      <c r="J5613">
        <v>0</v>
      </c>
      <c r="K5613">
        <v>818</v>
      </c>
      <c r="L5613" t="s">
        <v>19</v>
      </c>
      <c r="M5613" s="2">
        <v>8180000000</v>
      </c>
      <c r="N5613" s="2" t="str">
        <f>VLOOKUP(Tabla1[[#This Row],[nemo]],'Nemos y clasificaciones'!$A$2:$B$5000,2,FALSE)</f>
        <v>CFI</v>
      </c>
      <c r="O5613" s="2" t="str">
        <f>VLOOKUP(Tabla1[[#This Row],[nemo]],'Nemos y clasificaciones'!$A$1:$C$3000,3,FALSE)</f>
        <v>CFI</v>
      </c>
      <c r="P5613" s="2"/>
      <c r="Q5613" s="2"/>
    </row>
    <row r="5614" spans="1:17" x14ac:dyDescent="0.25">
      <c r="A5614" t="s">
        <v>2447</v>
      </c>
      <c r="B5614" s="1">
        <v>44268</v>
      </c>
      <c r="C5614" s="1">
        <v>44274</v>
      </c>
      <c r="D5614" t="s">
        <v>14</v>
      </c>
      <c r="E5614" t="s">
        <v>156</v>
      </c>
      <c r="F5614">
        <v>0</v>
      </c>
      <c r="G5614">
        <v>10000000</v>
      </c>
      <c r="H5614">
        <v>0</v>
      </c>
      <c r="I5614">
        <v>0</v>
      </c>
      <c r="J5614">
        <v>0</v>
      </c>
      <c r="K5614">
        <v>705</v>
      </c>
      <c r="L5614" t="s">
        <v>19</v>
      </c>
      <c r="M5614" s="2">
        <v>7050000000</v>
      </c>
      <c r="N5614" s="2" t="str">
        <f>VLOOKUP(Tabla1[[#This Row],[nemo]],'Nemos y clasificaciones'!$A$2:$B$5000,2,FALSE)</f>
        <v>CFI</v>
      </c>
      <c r="O5614" s="2" t="str">
        <f>VLOOKUP(Tabla1[[#This Row],[nemo]],'Nemos y clasificaciones'!$A$1:$C$3000,3,FALSE)</f>
        <v>CFI</v>
      </c>
      <c r="P5614" s="2"/>
      <c r="Q5614" s="2"/>
    </row>
    <row r="5615" spans="1:17" x14ac:dyDescent="0.25">
      <c r="A5615" t="s">
        <v>1521</v>
      </c>
      <c r="B5615" s="1">
        <v>44351</v>
      </c>
      <c r="C5615" s="1">
        <v>44357</v>
      </c>
      <c r="D5615" t="s">
        <v>14</v>
      </c>
      <c r="E5615" t="s">
        <v>156</v>
      </c>
      <c r="F5615">
        <v>0</v>
      </c>
      <c r="G5615">
        <v>10000000</v>
      </c>
      <c r="H5615">
        <v>0</v>
      </c>
      <c r="I5615">
        <v>0</v>
      </c>
      <c r="J5615">
        <v>0</v>
      </c>
      <c r="K5615">
        <v>500.2</v>
      </c>
      <c r="L5615" t="s">
        <v>19</v>
      </c>
      <c r="M5615" s="2">
        <v>5002000000</v>
      </c>
      <c r="N5615" s="2" t="str">
        <f>VLOOKUP(Tabla1[[#This Row],[nemo]],'Nemos y clasificaciones'!$A$2:$B$5000,2,FALSE)</f>
        <v>CFI</v>
      </c>
      <c r="O5615" s="2" t="str">
        <f>VLOOKUP(Tabla1[[#This Row],[nemo]],'Nemos y clasificaciones'!$A$1:$C$3000,3,FALSE)</f>
        <v>CFI</v>
      </c>
      <c r="P5615" s="2"/>
      <c r="Q5615" s="2"/>
    </row>
    <row r="5616" spans="1:17" x14ac:dyDescent="0.25">
      <c r="A5616" t="s">
        <v>154</v>
      </c>
      <c r="B5616" s="1">
        <v>44447</v>
      </c>
      <c r="C5616" s="1">
        <v>44453</v>
      </c>
      <c r="D5616" t="s">
        <v>14</v>
      </c>
      <c r="E5616" t="s">
        <v>156</v>
      </c>
      <c r="F5616">
        <v>0</v>
      </c>
      <c r="G5616">
        <v>10000000</v>
      </c>
      <c r="H5616">
        <v>0</v>
      </c>
      <c r="I5616">
        <v>0</v>
      </c>
      <c r="J5616">
        <v>0</v>
      </c>
      <c r="K5616">
        <v>488.012</v>
      </c>
      <c r="L5616" t="s">
        <v>19</v>
      </c>
      <c r="M5616" s="2">
        <v>4880120000</v>
      </c>
      <c r="N5616" s="2" t="str">
        <f>VLOOKUP(Tabla1[[#This Row],[nemo]],'Nemos y clasificaciones'!$A$2:$B$5000,2,FALSE)</f>
        <v>CFI</v>
      </c>
      <c r="O5616" s="2" t="str">
        <f>VLOOKUP(Tabla1[[#This Row],[nemo]],'Nemos y clasificaciones'!$A$1:$C$3000,3,FALSE)</f>
        <v>CFI</v>
      </c>
      <c r="P5616" s="2"/>
      <c r="Q5616" s="2"/>
    </row>
    <row r="5617" spans="1:17" x14ac:dyDescent="0.25">
      <c r="A5617" t="s">
        <v>4626</v>
      </c>
      <c r="B5617" s="1">
        <v>43935</v>
      </c>
      <c r="C5617" s="1">
        <v>43941</v>
      </c>
      <c r="D5617" t="s">
        <v>14</v>
      </c>
      <c r="E5617" t="s">
        <v>156</v>
      </c>
      <c r="F5617">
        <v>0</v>
      </c>
      <c r="G5617">
        <v>10000000</v>
      </c>
      <c r="H5617">
        <v>0</v>
      </c>
      <c r="I5617">
        <v>0</v>
      </c>
      <c r="J5617">
        <v>0</v>
      </c>
      <c r="K5617">
        <v>467</v>
      </c>
      <c r="L5617" t="s">
        <v>19</v>
      </c>
      <c r="M5617" s="2">
        <v>4670000000</v>
      </c>
      <c r="N5617" s="2" t="str">
        <f>VLOOKUP(Tabla1[[#This Row],[nemo]],'Nemos y clasificaciones'!$A$2:$B$5000,2,FALSE)</f>
        <v>CFI</v>
      </c>
      <c r="O5617" s="2" t="str">
        <f>VLOOKUP(Tabla1[[#This Row],[nemo]],'Nemos y clasificaciones'!$A$1:$C$3000,3,FALSE)</f>
        <v>CFI</v>
      </c>
      <c r="P5617" s="2"/>
      <c r="Q5617" s="2"/>
    </row>
    <row r="5618" spans="1:17" x14ac:dyDescent="0.25">
      <c r="A5618" t="s">
        <v>3016</v>
      </c>
      <c r="B5618" s="1">
        <v>44177</v>
      </c>
      <c r="C5618" s="1">
        <v>44183</v>
      </c>
      <c r="D5618" t="s">
        <v>14</v>
      </c>
      <c r="E5618" t="s">
        <v>156</v>
      </c>
      <c r="F5618">
        <v>0</v>
      </c>
      <c r="G5618">
        <v>10000000</v>
      </c>
      <c r="H5618">
        <v>0</v>
      </c>
      <c r="I5618">
        <v>0</v>
      </c>
      <c r="J5618">
        <v>0</v>
      </c>
      <c r="K5618">
        <v>236</v>
      </c>
      <c r="L5618" t="s">
        <v>19</v>
      </c>
      <c r="M5618" s="2">
        <v>2360000000</v>
      </c>
      <c r="N5618" s="2" t="str">
        <f>VLOOKUP(Tabla1[[#This Row],[nemo]],'Nemos y clasificaciones'!$A$2:$B$5000,2,FALSE)</f>
        <v>CFI</v>
      </c>
      <c r="O5618" s="2" t="str">
        <f>VLOOKUP(Tabla1[[#This Row],[nemo]],'Nemos y clasificaciones'!$A$1:$C$3000,3,FALSE)</f>
        <v>CFI</v>
      </c>
      <c r="P5618" s="2"/>
      <c r="Q5618" s="2"/>
    </row>
    <row r="5619" spans="1:17" x14ac:dyDescent="0.25">
      <c r="A5619" t="s">
        <v>3531</v>
      </c>
      <c r="B5619" s="1">
        <v>44069</v>
      </c>
      <c r="C5619" s="1">
        <v>44075</v>
      </c>
      <c r="D5619" t="s">
        <v>14</v>
      </c>
      <c r="E5619" t="s">
        <v>158</v>
      </c>
      <c r="F5619">
        <v>0</v>
      </c>
      <c r="G5619">
        <v>10000000</v>
      </c>
      <c r="H5619">
        <v>0</v>
      </c>
      <c r="I5619">
        <v>0</v>
      </c>
      <c r="J5619">
        <v>0</v>
      </c>
      <c r="K5619">
        <v>712.86</v>
      </c>
      <c r="L5619" t="s">
        <v>19</v>
      </c>
      <c r="M5619" s="2">
        <v>7128600000</v>
      </c>
      <c r="N5619" s="2" t="str">
        <f>VLOOKUP(Tabla1[[#This Row],[nemo]],'Nemos y clasificaciones'!$A$2:$B$5000,2,FALSE)</f>
        <v>CFI</v>
      </c>
      <c r="O5619" s="2" t="str">
        <f>VLOOKUP(Tabla1[[#This Row],[nemo]],'Nemos y clasificaciones'!$A$1:$C$3000,3,FALSE)</f>
        <v>CFI</v>
      </c>
      <c r="P5619" s="2"/>
      <c r="Q5619" s="2"/>
    </row>
    <row r="5620" spans="1:17" x14ac:dyDescent="0.25">
      <c r="A5620" t="s">
        <v>157</v>
      </c>
      <c r="B5620" s="1">
        <v>44447</v>
      </c>
      <c r="C5620" s="1">
        <v>44453</v>
      </c>
      <c r="D5620" t="s">
        <v>14</v>
      </c>
      <c r="E5620" t="s">
        <v>158</v>
      </c>
      <c r="F5620">
        <v>0</v>
      </c>
      <c r="G5620">
        <v>10000000</v>
      </c>
      <c r="H5620">
        <v>0</v>
      </c>
      <c r="I5620">
        <v>0</v>
      </c>
      <c r="J5620">
        <v>0</v>
      </c>
      <c r="K5620">
        <v>517.93600000000004</v>
      </c>
      <c r="L5620" t="s">
        <v>19</v>
      </c>
      <c r="M5620" s="2">
        <v>5179360000</v>
      </c>
      <c r="N5620" s="2" t="str">
        <f>VLOOKUP(Tabla1[[#This Row],[nemo]],'Nemos y clasificaciones'!$A$2:$B$5000,2,FALSE)</f>
        <v>CFI</v>
      </c>
      <c r="O5620" s="2" t="str">
        <f>VLOOKUP(Tabla1[[#This Row],[nemo]],'Nemos y clasificaciones'!$A$1:$C$3000,3,FALSE)</f>
        <v>CFI</v>
      </c>
      <c r="P5620" s="2"/>
      <c r="Q5620" s="2"/>
    </row>
    <row r="5621" spans="1:17" x14ac:dyDescent="0.25">
      <c r="A5621" t="s">
        <v>1523</v>
      </c>
      <c r="B5621" s="1">
        <v>44351</v>
      </c>
      <c r="C5621" s="1">
        <v>44357</v>
      </c>
      <c r="D5621" t="s">
        <v>14</v>
      </c>
      <c r="E5621" t="s">
        <v>158</v>
      </c>
      <c r="F5621">
        <v>0</v>
      </c>
      <c r="G5621">
        <v>10000000</v>
      </c>
      <c r="H5621">
        <v>0</v>
      </c>
      <c r="I5621">
        <v>0</v>
      </c>
      <c r="J5621">
        <v>0</v>
      </c>
      <c r="K5621">
        <v>517.82000000000005</v>
      </c>
      <c r="L5621" t="s">
        <v>19</v>
      </c>
      <c r="M5621" s="2">
        <v>5178200000</v>
      </c>
      <c r="N5621" s="2" t="str">
        <f>VLOOKUP(Tabla1[[#This Row],[nemo]],'Nemos y clasificaciones'!$A$2:$B$5000,2,FALSE)</f>
        <v>CFI</v>
      </c>
      <c r="O5621" s="2" t="str">
        <f>VLOOKUP(Tabla1[[#This Row],[nemo]],'Nemos y clasificaciones'!$A$1:$C$3000,3,FALSE)</f>
        <v>CFI</v>
      </c>
      <c r="P5621" s="2"/>
      <c r="Q5621" s="2"/>
    </row>
    <row r="5622" spans="1:17" x14ac:dyDescent="0.25">
      <c r="A5622" t="s">
        <v>2448</v>
      </c>
      <c r="B5622" s="1">
        <v>44268</v>
      </c>
      <c r="C5622" s="1">
        <v>44274</v>
      </c>
      <c r="D5622" t="s">
        <v>14</v>
      </c>
      <c r="E5622" t="s">
        <v>158</v>
      </c>
      <c r="F5622">
        <v>0</v>
      </c>
      <c r="G5622">
        <v>10000000</v>
      </c>
      <c r="H5622">
        <v>0</v>
      </c>
      <c r="I5622">
        <v>0</v>
      </c>
      <c r="J5622">
        <v>0</v>
      </c>
      <c r="K5622">
        <v>398</v>
      </c>
      <c r="L5622" t="s">
        <v>19</v>
      </c>
      <c r="M5622" s="2">
        <v>3980000000</v>
      </c>
      <c r="N5622" s="2" t="str">
        <f>VLOOKUP(Tabla1[[#This Row],[nemo]],'Nemos y clasificaciones'!$A$2:$B$5000,2,FALSE)</f>
        <v>CFI</v>
      </c>
      <c r="O5622" s="2" t="str">
        <f>VLOOKUP(Tabla1[[#This Row],[nemo]],'Nemos y clasificaciones'!$A$1:$C$3000,3,FALSE)</f>
        <v>CFI</v>
      </c>
      <c r="P5622" s="2"/>
      <c r="Q5622" s="2"/>
    </row>
    <row r="5623" spans="1:17" x14ac:dyDescent="0.25">
      <c r="A5623" t="s">
        <v>1518</v>
      </c>
      <c r="B5623" s="1">
        <v>44177</v>
      </c>
      <c r="C5623" s="1">
        <v>44183</v>
      </c>
      <c r="D5623" t="s">
        <v>14</v>
      </c>
      <c r="E5623" t="s">
        <v>158</v>
      </c>
      <c r="F5623">
        <v>0</v>
      </c>
      <c r="G5623">
        <v>10000000</v>
      </c>
      <c r="H5623">
        <v>0</v>
      </c>
      <c r="I5623">
        <v>0</v>
      </c>
      <c r="J5623">
        <v>0</v>
      </c>
      <c r="K5623">
        <v>300</v>
      </c>
      <c r="L5623" t="s">
        <v>19</v>
      </c>
      <c r="M5623" s="2">
        <v>3000000000</v>
      </c>
      <c r="N5623" s="2" t="str">
        <f>VLOOKUP(Tabla1[[#This Row],[nemo]],'Nemos y clasificaciones'!$A$2:$B$5000,2,FALSE)</f>
        <v>CFI</v>
      </c>
      <c r="O5623" s="2" t="str">
        <f>VLOOKUP(Tabla1[[#This Row],[nemo]],'Nemos y clasificaciones'!$A$1:$C$3000,3,FALSE)</f>
        <v>CFI</v>
      </c>
      <c r="P5623" s="2"/>
      <c r="Q5623" s="2"/>
    </row>
    <row r="5624" spans="1:17" x14ac:dyDescent="0.25">
      <c r="A5624" t="s">
        <v>4627</v>
      </c>
      <c r="B5624" s="1">
        <v>43935</v>
      </c>
      <c r="C5624" s="1">
        <v>43941</v>
      </c>
      <c r="D5624" t="s">
        <v>14</v>
      </c>
      <c r="E5624" t="s">
        <v>158</v>
      </c>
      <c r="F5624">
        <v>0</v>
      </c>
      <c r="G5624">
        <v>10000000</v>
      </c>
      <c r="H5624">
        <v>0</v>
      </c>
      <c r="I5624">
        <v>0</v>
      </c>
      <c r="J5624">
        <v>0</v>
      </c>
      <c r="K5624">
        <v>223</v>
      </c>
      <c r="L5624" t="s">
        <v>19</v>
      </c>
      <c r="M5624" s="2">
        <v>2230000000</v>
      </c>
      <c r="N5624" s="2" t="str">
        <f>VLOOKUP(Tabla1[[#This Row],[nemo]],'Nemos y clasificaciones'!$A$2:$B$5000,2,FALSE)</f>
        <v>CFI</v>
      </c>
      <c r="O5624" s="2" t="str">
        <f>VLOOKUP(Tabla1[[#This Row],[nemo]],'Nemos y clasificaciones'!$A$1:$C$3000,3,FALSE)</f>
        <v>CFI</v>
      </c>
      <c r="P5624" s="2"/>
      <c r="Q5624" s="2"/>
    </row>
    <row r="5625" spans="1:17" x14ac:dyDescent="0.25">
      <c r="A5625" t="s">
        <v>483</v>
      </c>
      <c r="B5625" s="1">
        <v>44425</v>
      </c>
      <c r="C5625" s="1">
        <v>44431</v>
      </c>
      <c r="D5625" t="s">
        <v>21</v>
      </c>
      <c r="E5625" t="s">
        <v>484</v>
      </c>
      <c r="F5625">
        <v>0</v>
      </c>
      <c r="G5625">
        <v>6940345</v>
      </c>
      <c r="H5625">
        <v>0</v>
      </c>
      <c r="I5625">
        <v>0</v>
      </c>
      <c r="J5625">
        <v>0</v>
      </c>
      <c r="K5625">
        <v>1.9E-2</v>
      </c>
      <c r="L5625" t="s">
        <v>23</v>
      </c>
      <c r="M5625" s="2">
        <v>131866.55499999999</v>
      </c>
      <c r="N5625" s="2" t="str">
        <f>VLOOKUP(Tabla1[[#This Row],[nemo]],'Nemos y clasificaciones'!$A$2:$B$5000,2,FALSE)</f>
        <v>CFI</v>
      </c>
      <c r="O5625" s="2" t="str">
        <f>VLOOKUP(Tabla1[[#This Row],[nemo]],'Nemos y clasificaciones'!$A$1:$C$3000,3,FALSE)</f>
        <v>CFI</v>
      </c>
      <c r="P5625" s="2"/>
      <c r="Q5625" s="2"/>
    </row>
    <row r="5626" spans="1:17" x14ac:dyDescent="0.25">
      <c r="A5626" t="s">
        <v>2582</v>
      </c>
      <c r="B5626" s="1">
        <v>44229</v>
      </c>
      <c r="C5626" s="1">
        <v>44235</v>
      </c>
      <c r="D5626" t="s">
        <v>21</v>
      </c>
      <c r="E5626" t="s">
        <v>484</v>
      </c>
      <c r="F5626">
        <v>0</v>
      </c>
      <c r="G5626">
        <v>6086593</v>
      </c>
      <c r="H5626">
        <v>0</v>
      </c>
      <c r="I5626">
        <v>0</v>
      </c>
      <c r="J5626">
        <v>0</v>
      </c>
      <c r="K5626">
        <v>1.9E-2</v>
      </c>
      <c r="L5626" t="s">
        <v>23</v>
      </c>
      <c r="M5626" s="2">
        <v>115645.26700000001</v>
      </c>
      <c r="N5626" s="2" t="str">
        <f>VLOOKUP(Tabla1[[#This Row],[nemo]],'Nemos y clasificaciones'!$A$2:$B$5000,2,FALSE)</f>
        <v>CFI</v>
      </c>
      <c r="O5626" s="2" t="str">
        <f>VLOOKUP(Tabla1[[#This Row],[nemo]],'Nemos y clasificaciones'!$A$1:$C$3000,3,FALSE)</f>
        <v>CFI</v>
      </c>
      <c r="P5626" s="2"/>
      <c r="Q5626" s="2"/>
    </row>
    <row r="5627" spans="1:17" x14ac:dyDescent="0.25">
      <c r="A5627" t="s">
        <v>3401</v>
      </c>
      <c r="B5627" s="1">
        <v>44097</v>
      </c>
      <c r="C5627" s="1">
        <v>44103</v>
      </c>
      <c r="D5627" t="s">
        <v>21</v>
      </c>
      <c r="E5627" t="s">
        <v>484</v>
      </c>
      <c r="F5627">
        <v>0</v>
      </c>
      <c r="G5627">
        <v>66970</v>
      </c>
      <c r="H5627">
        <v>0</v>
      </c>
      <c r="I5627">
        <v>0</v>
      </c>
      <c r="J5627">
        <v>0</v>
      </c>
      <c r="K5627">
        <v>1.0999999999999999E-2</v>
      </c>
      <c r="L5627" t="s">
        <v>23</v>
      </c>
      <c r="M5627" s="3">
        <v>736.67</v>
      </c>
      <c r="N5627" s="2" t="str">
        <f>VLOOKUP(Tabla1[[#This Row],[nemo]],'Nemos y clasificaciones'!$A$2:$B$5000,2,FALSE)</f>
        <v>CFI</v>
      </c>
      <c r="O5627" s="3" t="str">
        <f>VLOOKUP(Tabla1[[#This Row],[nemo]],'Nemos y clasificaciones'!$A$1:$C$3000,3,FALSE)</f>
        <v>CFI</v>
      </c>
      <c r="P5627" s="3"/>
      <c r="Q5627" s="3"/>
    </row>
    <row r="5628" spans="1:17" x14ac:dyDescent="0.25">
      <c r="A5628" t="s">
        <v>2583</v>
      </c>
      <c r="B5628" s="1">
        <v>44229</v>
      </c>
      <c r="C5628" s="1">
        <v>44235</v>
      </c>
      <c r="D5628" t="s">
        <v>21</v>
      </c>
      <c r="E5628" t="s">
        <v>486</v>
      </c>
      <c r="F5628">
        <v>0</v>
      </c>
      <c r="G5628">
        <v>10000000</v>
      </c>
      <c r="H5628">
        <v>0</v>
      </c>
      <c r="I5628">
        <v>0</v>
      </c>
      <c r="J5628">
        <v>0</v>
      </c>
      <c r="K5628">
        <v>1.9E-2</v>
      </c>
      <c r="L5628" t="s">
        <v>23</v>
      </c>
      <c r="M5628" s="2">
        <v>190000</v>
      </c>
      <c r="N5628" s="2" t="str">
        <f>VLOOKUP(Tabla1[[#This Row],[nemo]],'Nemos y clasificaciones'!$A$2:$B$5000,2,FALSE)</f>
        <v>CFI</v>
      </c>
      <c r="O5628" s="2" t="str">
        <f>VLOOKUP(Tabla1[[#This Row],[nemo]],'Nemos y clasificaciones'!$A$1:$C$3000,3,FALSE)</f>
        <v>CFI</v>
      </c>
      <c r="P5628" s="2"/>
      <c r="Q5628" s="2"/>
    </row>
    <row r="5629" spans="1:17" x14ac:dyDescent="0.25">
      <c r="A5629" t="s">
        <v>485</v>
      </c>
      <c r="B5629" s="1">
        <v>44425</v>
      </c>
      <c r="C5629" s="1">
        <v>44431</v>
      </c>
      <c r="D5629" t="s">
        <v>21</v>
      </c>
      <c r="E5629" t="s">
        <v>486</v>
      </c>
      <c r="F5629">
        <v>0</v>
      </c>
      <c r="G5629">
        <v>8163985</v>
      </c>
      <c r="H5629">
        <v>0</v>
      </c>
      <c r="I5629">
        <v>0</v>
      </c>
      <c r="J5629">
        <v>0</v>
      </c>
      <c r="K5629">
        <v>0.02</v>
      </c>
      <c r="L5629" t="s">
        <v>23</v>
      </c>
      <c r="M5629" s="2">
        <v>163279.70000000001</v>
      </c>
      <c r="N5629" s="2" t="str">
        <f>VLOOKUP(Tabla1[[#This Row],[nemo]],'Nemos y clasificaciones'!$A$2:$B$5000,2,FALSE)</f>
        <v>CFI</v>
      </c>
      <c r="O5629" s="2" t="str">
        <f>VLOOKUP(Tabla1[[#This Row],[nemo]],'Nemos y clasificaciones'!$A$1:$C$3000,3,FALSE)</f>
        <v>CFI</v>
      </c>
      <c r="P5629" s="2"/>
      <c r="Q5629" s="2"/>
    </row>
    <row r="5630" spans="1:17" x14ac:dyDescent="0.25">
      <c r="A5630" t="s">
        <v>3400</v>
      </c>
      <c r="B5630" s="1">
        <v>44097</v>
      </c>
      <c r="C5630" s="1">
        <v>44103</v>
      </c>
      <c r="D5630" t="s">
        <v>21</v>
      </c>
      <c r="E5630" t="s">
        <v>486</v>
      </c>
      <c r="F5630">
        <v>0</v>
      </c>
      <c r="G5630">
        <v>61444</v>
      </c>
      <c r="H5630">
        <v>0</v>
      </c>
      <c r="I5630">
        <v>0</v>
      </c>
      <c r="J5630">
        <v>0</v>
      </c>
      <c r="K5630">
        <v>1.0999999999999999E-2</v>
      </c>
      <c r="L5630" t="s">
        <v>23</v>
      </c>
      <c r="M5630" s="3">
        <v>675.88400000000001</v>
      </c>
      <c r="N5630" s="2" t="str">
        <f>VLOOKUP(Tabla1[[#This Row],[nemo]],'Nemos y clasificaciones'!$A$2:$B$5000,2,FALSE)</f>
        <v>CFI</v>
      </c>
      <c r="O5630" s="3" t="str">
        <f>VLOOKUP(Tabla1[[#This Row],[nemo]],'Nemos y clasificaciones'!$A$1:$C$3000,3,FALSE)</f>
        <v>CFI</v>
      </c>
      <c r="P5630" s="3"/>
      <c r="Q5630" s="3"/>
    </row>
    <row r="5631" spans="1:17" x14ac:dyDescent="0.25">
      <c r="A5631" t="s">
        <v>491</v>
      </c>
      <c r="B5631" s="1">
        <v>44425</v>
      </c>
      <c r="C5631" s="1">
        <v>44431</v>
      </c>
      <c r="D5631" t="s">
        <v>21</v>
      </c>
      <c r="E5631" t="s">
        <v>492</v>
      </c>
      <c r="F5631">
        <v>0</v>
      </c>
      <c r="G5631">
        <v>13001260</v>
      </c>
      <c r="H5631">
        <v>0</v>
      </c>
      <c r="I5631">
        <v>0</v>
      </c>
      <c r="J5631">
        <v>0</v>
      </c>
      <c r="K5631">
        <v>0.02</v>
      </c>
      <c r="L5631" t="s">
        <v>23</v>
      </c>
      <c r="M5631" s="2">
        <v>260025.2</v>
      </c>
      <c r="N5631" s="2" t="str">
        <f>VLOOKUP(Tabla1[[#This Row],[nemo]],'Nemos y clasificaciones'!$A$2:$B$5000,2,FALSE)</f>
        <v>CFI</v>
      </c>
      <c r="O5631" s="2" t="str">
        <f>VLOOKUP(Tabla1[[#This Row],[nemo]],'Nemos y clasificaciones'!$A$1:$C$3000,3,FALSE)</f>
        <v>CFI</v>
      </c>
      <c r="P5631" s="2"/>
      <c r="Q5631" s="2"/>
    </row>
    <row r="5632" spans="1:17" x14ac:dyDescent="0.25">
      <c r="A5632" t="s">
        <v>2584</v>
      </c>
      <c r="B5632" s="1">
        <v>44229</v>
      </c>
      <c r="C5632" s="1">
        <v>44235</v>
      </c>
      <c r="D5632" t="s">
        <v>21</v>
      </c>
      <c r="E5632" t="s">
        <v>492</v>
      </c>
      <c r="F5632">
        <v>0</v>
      </c>
      <c r="G5632">
        <v>10000000</v>
      </c>
      <c r="H5632">
        <v>0</v>
      </c>
      <c r="I5632">
        <v>0</v>
      </c>
      <c r="J5632">
        <v>0</v>
      </c>
      <c r="K5632">
        <v>1.9E-2</v>
      </c>
      <c r="L5632" t="s">
        <v>23</v>
      </c>
      <c r="M5632" s="2">
        <v>190000</v>
      </c>
      <c r="N5632" s="2" t="str">
        <f>VLOOKUP(Tabla1[[#This Row],[nemo]],'Nemos y clasificaciones'!$A$2:$B$5000,2,FALSE)</f>
        <v>CFI</v>
      </c>
      <c r="O5632" s="2" t="str">
        <f>VLOOKUP(Tabla1[[#This Row],[nemo]],'Nemos y clasificaciones'!$A$1:$C$3000,3,FALSE)</f>
        <v>CFI</v>
      </c>
      <c r="P5632" s="2"/>
      <c r="Q5632" s="2"/>
    </row>
    <row r="5633" spans="1:17" x14ac:dyDescent="0.25">
      <c r="A5633" t="s">
        <v>3428</v>
      </c>
      <c r="B5633" s="1">
        <v>44097</v>
      </c>
      <c r="C5633" s="1">
        <v>44103</v>
      </c>
      <c r="D5633" t="s">
        <v>21</v>
      </c>
      <c r="E5633" t="s">
        <v>492</v>
      </c>
      <c r="F5633">
        <v>0</v>
      </c>
      <c r="G5633">
        <v>142172</v>
      </c>
      <c r="H5633">
        <v>0</v>
      </c>
      <c r="I5633">
        <v>0</v>
      </c>
      <c r="J5633">
        <v>0</v>
      </c>
      <c r="K5633">
        <v>1.0999999999999999E-2</v>
      </c>
      <c r="L5633" t="s">
        <v>23</v>
      </c>
      <c r="M5633" s="4">
        <v>1563.8920000000001</v>
      </c>
      <c r="N5633" s="2" t="str">
        <f>VLOOKUP(Tabla1[[#This Row],[nemo]],'Nemos y clasificaciones'!$A$2:$B$5000,2,FALSE)</f>
        <v>CFI</v>
      </c>
      <c r="O5633" s="4" t="str">
        <f>VLOOKUP(Tabla1[[#This Row],[nemo]],'Nemos y clasificaciones'!$A$1:$C$3000,3,FALSE)</f>
        <v>CFI</v>
      </c>
      <c r="P5633" s="4"/>
      <c r="Q5633" s="4"/>
    </row>
    <row r="5634" spans="1:17" x14ac:dyDescent="0.25">
      <c r="A5634" t="s">
        <v>494</v>
      </c>
      <c r="B5634" s="1">
        <v>44425</v>
      </c>
      <c r="C5634" s="1">
        <v>44431</v>
      </c>
      <c r="D5634" t="s">
        <v>21</v>
      </c>
      <c r="E5634" t="s">
        <v>495</v>
      </c>
      <c r="F5634">
        <v>0</v>
      </c>
      <c r="G5634">
        <v>23711268</v>
      </c>
      <c r="H5634">
        <v>0</v>
      </c>
      <c r="I5634">
        <v>0</v>
      </c>
      <c r="J5634">
        <v>0</v>
      </c>
      <c r="K5634">
        <v>1.9E-2</v>
      </c>
      <c r="L5634" t="s">
        <v>23</v>
      </c>
      <c r="M5634" s="2">
        <v>450514.092</v>
      </c>
      <c r="N5634" s="2" t="str">
        <f>VLOOKUP(Tabla1[[#This Row],[nemo]],'Nemos y clasificaciones'!$A$2:$B$5000,2,FALSE)</f>
        <v>CFI</v>
      </c>
      <c r="O5634" s="2" t="str">
        <f>VLOOKUP(Tabla1[[#This Row],[nemo]],'Nemos y clasificaciones'!$A$1:$C$3000,3,FALSE)</f>
        <v>CFI</v>
      </c>
      <c r="P5634" s="2"/>
      <c r="Q5634" s="2"/>
    </row>
    <row r="5635" spans="1:17" x14ac:dyDescent="0.25">
      <c r="A5635" t="s">
        <v>2588</v>
      </c>
      <c r="B5635" s="1">
        <v>44229</v>
      </c>
      <c r="C5635" s="1">
        <v>44235</v>
      </c>
      <c r="D5635" t="s">
        <v>21</v>
      </c>
      <c r="E5635" t="s">
        <v>495</v>
      </c>
      <c r="F5635">
        <v>0</v>
      </c>
      <c r="G5635">
        <v>21013394</v>
      </c>
      <c r="H5635">
        <v>0</v>
      </c>
      <c r="I5635">
        <v>0</v>
      </c>
      <c r="J5635">
        <v>0</v>
      </c>
      <c r="K5635">
        <v>1.7999999999999999E-2</v>
      </c>
      <c r="L5635" t="s">
        <v>23</v>
      </c>
      <c r="M5635" s="2">
        <v>378241.092</v>
      </c>
      <c r="N5635" s="2" t="str">
        <f>VLOOKUP(Tabla1[[#This Row],[nemo]],'Nemos y clasificaciones'!$A$2:$B$5000,2,FALSE)</f>
        <v>CFI</v>
      </c>
      <c r="O5635" s="2" t="str">
        <f>VLOOKUP(Tabla1[[#This Row],[nemo]],'Nemos y clasificaciones'!$A$1:$C$3000,3,FALSE)</f>
        <v>CFI</v>
      </c>
      <c r="P5635" s="2"/>
      <c r="Q5635" s="2"/>
    </row>
    <row r="5636" spans="1:17" x14ac:dyDescent="0.25">
      <c r="A5636" t="s">
        <v>3427</v>
      </c>
      <c r="B5636" s="1">
        <v>44097</v>
      </c>
      <c r="C5636" s="1">
        <v>44103</v>
      </c>
      <c r="D5636" t="s">
        <v>21</v>
      </c>
      <c r="E5636" t="s">
        <v>495</v>
      </c>
      <c r="F5636">
        <v>0</v>
      </c>
      <c r="G5636">
        <v>121414</v>
      </c>
      <c r="H5636">
        <v>0</v>
      </c>
      <c r="I5636">
        <v>0</v>
      </c>
      <c r="J5636">
        <v>0</v>
      </c>
      <c r="K5636">
        <v>1.0999999999999999E-2</v>
      </c>
      <c r="L5636" t="s">
        <v>23</v>
      </c>
      <c r="M5636" s="4">
        <v>1335.5540000000001</v>
      </c>
      <c r="N5636" s="2" t="str">
        <f>VLOOKUP(Tabla1[[#This Row],[nemo]],'Nemos y clasificaciones'!$A$2:$B$5000,2,FALSE)</f>
        <v>CFI</v>
      </c>
      <c r="O5636" s="4" t="str">
        <f>VLOOKUP(Tabla1[[#This Row],[nemo]],'Nemos y clasificaciones'!$A$1:$C$3000,3,FALSE)</f>
        <v>CFI</v>
      </c>
      <c r="P5636" s="4"/>
      <c r="Q5636" s="4"/>
    </row>
    <row r="5637" spans="1:17" x14ac:dyDescent="0.25">
      <c r="A5637" t="s">
        <v>1034</v>
      </c>
      <c r="B5637" s="1">
        <v>44369</v>
      </c>
      <c r="C5637" s="1">
        <v>44376</v>
      </c>
      <c r="D5637" t="s">
        <v>21</v>
      </c>
      <c r="E5637" t="s">
        <v>413</v>
      </c>
      <c r="F5637">
        <v>0</v>
      </c>
      <c r="G5637">
        <v>10000000</v>
      </c>
      <c r="H5637">
        <v>0</v>
      </c>
      <c r="I5637">
        <v>0</v>
      </c>
      <c r="J5637">
        <v>0</v>
      </c>
      <c r="K5637">
        <v>2.5150000000000001</v>
      </c>
      <c r="L5637" t="s">
        <v>16</v>
      </c>
      <c r="M5637" s="2">
        <v>25150000</v>
      </c>
      <c r="N5637" s="2" t="str">
        <f>VLOOKUP(Tabla1[[#This Row],[nemo]],'Nemos y clasificaciones'!$A$2:$B$5000,2,FALSE)</f>
        <v>CFI</v>
      </c>
      <c r="O5637" s="2" t="str">
        <f>VLOOKUP(Tabla1[[#This Row],[nemo]],'Nemos y clasificaciones'!$A$1:$C$3000,3,FALSE)</f>
        <v>CFI</v>
      </c>
      <c r="P5637" s="2"/>
      <c r="Q5637" s="2"/>
    </row>
    <row r="5638" spans="1:17" x14ac:dyDescent="0.25">
      <c r="A5638" t="s">
        <v>4855</v>
      </c>
      <c r="B5638" s="1">
        <v>43872</v>
      </c>
      <c r="C5638" s="1">
        <v>43878</v>
      </c>
      <c r="D5638" t="s">
        <v>21</v>
      </c>
      <c r="E5638" t="s">
        <v>413</v>
      </c>
      <c r="F5638">
        <v>0</v>
      </c>
      <c r="G5638">
        <v>10000000</v>
      </c>
      <c r="H5638">
        <v>0</v>
      </c>
      <c r="I5638">
        <v>0</v>
      </c>
      <c r="J5638">
        <v>0</v>
      </c>
      <c r="K5638">
        <v>1.0489999999999999</v>
      </c>
      <c r="L5638" t="s">
        <v>16</v>
      </c>
      <c r="M5638" s="2">
        <v>10490000</v>
      </c>
      <c r="N5638" s="2" t="str">
        <f>VLOOKUP(Tabla1[[#This Row],[nemo]],'Nemos y clasificaciones'!$A$2:$B$5000,2,FALSE)</f>
        <v>CFI</v>
      </c>
      <c r="O5638" s="2" t="str">
        <f>VLOOKUP(Tabla1[[#This Row],[nemo]],'Nemos y clasificaciones'!$A$1:$C$3000,3,FALSE)</f>
        <v>CFI</v>
      </c>
      <c r="P5638" s="2"/>
      <c r="Q5638" s="2"/>
    </row>
    <row r="5639" spans="1:17" x14ac:dyDescent="0.25">
      <c r="A5639" t="s">
        <v>5438</v>
      </c>
      <c r="B5639" s="1">
        <v>43762</v>
      </c>
      <c r="C5639" s="1">
        <v>43768</v>
      </c>
      <c r="D5639" t="s">
        <v>21</v>
      </c>
      <c r="E5639" t="s">
        <v>413</v>
      </c>
      <c r="F5639">
        <v>0</v>
      </c>
      <c r="G5639">
        <v>10000000</v>
      </c>
      <c r="H5639">
        <v>0</v>
      </c>
      <c r="I5639">
        <v>0</v>
      </c>
      <c r="J5639">
        <v>0</v>
      </c>
      <c r="K5639">
        <v>0.58699999999999997</v>
      </c>
      <c r="L5639" t="s">
        <v>23</v>
      </c>
      <c r="M5639" s="2">
        <v>5870000</v>
      </c>
      <c r="N5639" s="2" t="str">
        <f>VLOOKUP(Tabla1[[#This Row],[nemo]],'Nemos y clasificaciones'!$A$2:$B$5000,2,FALSE)</f>
        <v>CFI</v>
      </c>
      <c r="O5639" s="2" t="str">
        <f>VLOOKUP(Tabla1[[#This Row],[nemo]],'Nemos y clasificaciones'!$A$1:$C$3000,3,FALSE)</f>
        <v>CFI</v>
      </c>
      <c r="P5639" s="2"/>
      <c r="Q5639" s="2"/>
    </row>
    <row r="5640" spans="1:17" x14ac:dyDescent="0.25">
      <c r="A5640" t="s">
        <v>6621</v>
      </c>
      <c r="B5640" s="1">
        <v>43578</v>
      </c>
      <c r="C5640" s="1">
        <v>43584</v>
      </c>
      <c r="D5640" t="s">
        <v>21</v>
      </c>
      <c r="E5640" t="s">
        <v>413</v>
      </c>
      <c r="F5640">
        <v>0</v>
      </c>
      <c r="G5640">
        <v>10000000</v>
      </c>
      <c r="H5640">
        <v>0</v>
      </c>
      <c r="I5640">
        <v>0</v>
      </c>
      <c r="J5640">
        <v>0</v>
      </c>
      <c r="K5640">
        <v>0.56000000000000005</v>
      </c>
      <c r="L5640" t="s">
        <v>23</v>
      </c>
      <c r="M5640" s="2">
        <v>5600000</v>
      </c>
      <c r="N5640" s="2" t="str">
        <f>VLOOKUP(Tabla1[[#This Row],[nemo]],'Nemos y clasificaciones'!$A$2:$B$5000,2,FALSE)</f>
        <v>CFI</v>
      </c>
      <c r="O5640" s="2" t="str">
        <f>VLOOKUP(Tabla1[[#This Row],[nemo]],'Nemos y clasificaciones'!$A$1:$C$3000,3,FALSE)</f>
        <v>CFI</v>
      </c>
      <c r="P5640" s="2"/>
      <c r="Q5640" s="2"/>
    </row>
    <row r="5641" spans="1:17" x14ac:dyDescent="0.25">
      <c r="A5641" t="s">
        <v>6909</v>
      </c>
      <c r="B5641" s="1">
        <v>43489</v>
      </c>
      <c r="C5641" s="1">
        <v>43495</v>
      </c>
      <c r="D5641" t="s">
        <v>21</v>
      </c>
      <c r="E5641" t="s">
        <v>413</v>
      </c>
      <c r="F5641">
        <v>0</v>
      </c>
      <c r="G5641">
        <v>10000000</v>
      </c>
      <c r="H5641">
        <v>0</v>
      </c>
      <c r="I5641">
        <v>0</v>
      </c>
      <c r="J5641">
        <v>0</v>
      </c>
      <c r="K5641">
        <v>0.45500000000000002</v>
      </c>
      <c r="L5641" t="s">
        <v>23</v>
      </c>
      <c r="M5641" s="2">
        <v>4550000</v>
      </c>
      <c r="N5641" s="2" t="str">
        <f>VLOOKUP(Tabla1[[#This Row],[nemo]],'Nemos y clasificaciones'!$A$2:$B$5000,2,FALSE)</f>
        <v>CFI</v>
      </c>
      <c r="O5641" s="2" t="str">
        <f>VLOOKUP(Tabla1[[#This Row],[nemo]],'Nemos y clasificaciones'!$A$1:$C$3000,3,FALSE)</f>
        <v>CFI</v>
      </c>
      <c r="P5641" s="2"/>
      <c r="Q5641" s="2"/>
    </row>
    <row r="5642" spans="1:17" x14ac:dyDescent="0.25">
      <c r="A5642" t="s">
        <v>5805</v>
      </c>
      <c r="B5642" s="1">
        <v>43671</v>
      </c>
      <c r="C5642" s="1">
        <v>43677</v>
      </c>
      <c r="D5642" t="s">
        <v>21</v>
      </c>
      <c r="E5642" t="s">
        <v>413</v>
      </c>
      <c r="F5642">
        <v>0</v>
      </c>
      <c r="G5642">
        <v>10000000</v>
      </c>
      <c r="H5642">
        <v>0</v>
      </c>
      <c r="I5642">
        <v>0</v>
      </c>
      <c r="J5642">
        <v>0</v>
      </c>
      <c r="K5642">
        <v>0.36399999999999999</v>
      </c>
      <c r="L5642" t="s">
        <v>23</v>
      </c>
      <c r="M5642" s="2">
        <v>3640000</v>
      </c>
      <c r="N5642" s="2" t="str">
        <f>VLOOKUP(Tabla1[[#This Row],[nemo]],'Nemos y clasificaciones'!$A$2:$B$5000,2,FALSE)</f>
        <v>CFI</v>
      </c>
      <c r="O5642" s="2" t="str">
        <f>VLOOKUP(Tabla1[[#This Row],[nemo]],'Nemos y clasificaciones'!$A$1:$C$3000,3,FALSE)</f>
        <v>CFI</v>
      </c>
      <c r="P5642" s="2"/>
      <c r="Q5642" s="2"/>
    </row>
    <row r="5643" spans="1:17" x14ac:dyDescent="0.25">
      <c r="A5643" t="s">
        <v>412</v>
      </c>
      <c r="B5643" s="1">
        <v>44432</v>
      </c>
      <c r="C5643" s="1">
        <v>44438</v>
      </c>
      <c r="D5643" t="s">
        <v>21</v>
      </c>
      <c r="E5643" t="s">
        <v>413</v>
      </c>
      <c r="F5643">
        <v>0</v>
      </c>
      <c r="G5643">
        <v>97980</v>
      </c>
      <c r="H5643">
        <v>0</v>
      </c>
      <c r="I5643">
        <v>0</v>
      </c>
      <c r="J5643">
        <v>0</v>
      </c>
      <c r="K5643">
        <v>0.56399999999999995</v>
      </c>
      <c r="L5643" t="s">
        <v>23</v>
      </c>
      <c r="M5643" s="3">
        <v>55260.72</v>
      </c>
      <c r="N5643" s="2" t="str">
        <f>VLOOKUP(Tabla1[[#This Row],[nemo]],'Nemos y clasificaciones'!$A$2:$B$5000,2,FALSE)</f>
        <v>CFI</v>
      </c>
      <c r="O5643" s="3" t="str">
        <f>VLOOKUP(Tabla1[[#This Row],[nemo]],'Nemos y clasificaciones'!$A$1:$C$3000,3,FALSE)</f>
        <v>CFI</v>
      </c>
      <c r="P5643" s="3"/>
      <c r="Q5643" s="3"/>
    </row>
    <row r="5644" spans="1:17" x14ac:dyDescent="0.25">
      <c r="A5644" t="s">
        <v>5437</v>
      </c>
      <c r="B5644" s="1">
        <v>43762</v>
      </c>
      <c r="C5644" s="1">
        <v>43768</v>
      </c>
      <c r="D5644" t="s">
        <v>21</v>
      </c>
      <c r="E5644" t="s">
        <v>4854</v>
      </c>
      <c r="F5644">
        <v>0</v>
      </c>
      <c r="G5644">
        <v>10000000</v>
      </c>
      <c r="H5644">
        <v>0</v>
      </c>
      <c r="I5644">
        <v>0</v>
      </c>
      <c r="J5644">
        <v>0</v>
      </c>
      <c r="K5644">
        <v>3.0339999999999998</v>
      </c>
      <c r="L5644" t="s">
        <v>16</v>
      </c>
      <c r="M5644" s="2">
        <v>30340000</v>
      </c>
      <c r="N5644" s="2" t="str">
        <f>VLOOKUP(Tabla1[[#This Row],[nemo]],'Nemos y clasificaciones'!$A$2:$B$5000,2,FALSE)</f>
        <v>CFI</v>
      </c>
      <c r="O5644" s="2" t="str">
        <f>VLOOKUP(Tabla1[[#This Row],[nemo]],'Nemos y clasificaciones'!$A$1:$C$3000,3,FALSE)</f>
        <v>CFI</v>
      </c>
      <c r="P5644" s="2"/>
      <c r="Q5644" s="2"/>
    </row>
    <row r="5645" spans="1:17" x14ac:dyDescent="0.25">
      <c r="A5645" t="s">
        <v>4853</v>
      </c>
      <c r="B5645" s="1">
        <v>43872</v>
      </c>
      <c r="C5645" s="1">
        <v>43878</v>
      </c>
      <c r="D5645" t="s">
        <v>21</v>
      </c>
      <c r="E5645" t="s">
        <v>4854</v>
      </c>
      <c r="F5645">
        <v>0</v>
      </c>
      <c r="G5645">
        <v>10000000</v>
      </c>
      <c r="H5645">
        <v>0</v>
      </c>
      <c r="I5645">
        <v>0</v>
      </c>
      <c r="J5645">
        <v>0</v>
      </c>
      <c r="K5645">
        <v>2.9220000000000002</v>
      </c>
      <c r="L5645" t="s">
        <v>16</v>
      </c>
      <c r="M5645" s="2">
        <v>29220000</v>
      </c>
      <c r="N5645" s="2" t="str">
        <f>VLOOKUP(Tabla1[[#This Row],[nemo]],'Nemos y clasificaciones'!$A$2:$B$5000,2,FALSE)</f>
        <v>CFI</v>
      </c>
      <c r="O5645" s="2" t="str">
        <f>VLOOKUP(Tabla1[[#This Row],[nemo]],'Nemos y clasificaciones'!$A$1:$C$3000,3,FALSE)</f>
        <v>CFI</v>
      </c>
      <c r="P5645" s="2"/>
      <c r="Q5645" s="2"/>
    </row>
    <row r="5646" spans="1:17" x14ac:dyDescent="0.25">
      <c r="A5646" t="s">
        <v>6620</v>
      </c>
      <c r="B5646" s="1">
        <v>43578</v>
      </c>
      <c r="C5646" s="1">
        <v>43584</v>
      </c>
      <c r="D5646" t="s">
        <v>21</v>
      </c>
      <c r="E5646" t="s">
        <v>4854</v>
      </c>
      <c r="F5646">
        <v>0</v>
      </c>
      <c r="G5646">
        <v>10000000</v>
      </c>
      <c r="H5646">
        <v>0</v>
      </c>
      <c r="I5646">
        <v>0</v>
      </c>
      <c r="J5646">
        <v>0</v>
      </c>
      <c r="K5646">
        <v>1.1339999999999999</v>
      </c>
      <c r="L5646" t="s">
        <v>16</v>
      </c>
      <c r="M5646" s="2">
        <v>11340000</v>
      </c>
      <c r="N5646" s="2" t="str">
        <f>VLOOKUP(Tabla1[[#This Row],[nemo]],'Nemos y clasificaciones'!$A$2:$B$5000,2,FALSE)</f>
        <v>CFI</v>
      </c>
      <c r="O5646" s="2" t="str">
        <f>VLOOKUP(Tabla1[[#This Row],[nemo]],'Nemos y clasificaciones'!$A$1:$C$3000,3,FALSE)</f>
        <v>CFI</v>
      </c>
      <c r="P5646" s="2"/>
      <c r="Q5646" s="2"/>
    </row>
    <row r="5647" spans="1:17" x14ac:dyDescent="0.25">
      <c r="A5647" t="s">
        <v>8909</v>
      </c>
      <c r="B5647" s="1">
        <v>43050</v>
      </c>
      <c r="C5647" s="1">
        <v>43056</v>
      </c>
      <c r="D5647" t="s">
        <v>21</v>
      </c>
      <c r="E5647" t="s">
        <v>4854</v>
      </c>
      <c r="F5647">
        <v>0</v>
      </c>
      <c r="G5647">
        <v>10000000</v>
      </c>
      <c r="H5647">
        <v>0</v>
      </c>
      <c r="I5647">
        <v>0</v>
      </c>
      <c r="J5647">
        <v>0</v>
      </c>
      <c r="K5647">
        <v>0.61399999999999999</v>
      </c>
      <c r="L5647" t="s">
        <v>23</v>
      </c>
      <c r="M5647" s="2">
        <v>6140000</v>
      </c>
      <c r="N5647" s="2" t="str">
        <f>VLOOKUP(Tabla1[[#This Row],[nemo]],'Nemos y clasificaciones'!$A$2:$B$5000,2,FALSE)</f>
        <v>CFI</v>
      </c>
      <c r="O5647" s="2" t="str">
        <f>VLOOKUP(Tabla1[[#This Row],[nemo]],'Nemos y clasificaciones'!$A$1:$C$3000,3,FALSE)</f>
        <v>CFI</v>
      </c>
      <c r="P5647" s="2"/>
      <c r="Q5647" s="2"/>
    </row>
    <row r="5648" spans="1:17" x14ac:dyDescent="0.25">
      <c r="A5648" t="s">
        <v>6907</v>
      </c>
      <c r="B5648" s="1">
        <v>43489</v>
      </c>
      <c r="C5648" s="1">
        <v>43495</v>
      </c>
      <c r="D5648" t="s">
        <v>21</v>
      </c>
      <c r="E5648" t="s">
        <v>4854</v>
      </c>
      <c r="F5648">
        <v>0</v>
      </c>
      <c r="G5648">
        <v>10000000</v>
      </c>
      <c r="H5648">
        <v>0</v>
      </c>
      <c r="I5648">
        <v>0</v>
      </c>
      <c r="J5648">
        <v>0</v>
      </c>
      <c r="K5648">
        <v>0.56499999999999995</v>
      </c>
      <c r="L5648" t="s">
        <v>23</v>
      </c>
      <c r="M5648" s="2">
        <v>5650000</v>
      </c>
      <c r="N5648" s="2" t="str">
        <f>VLOOKUP(Tabla1[[#This Row],[nemo]],'Nemos y clasificaciones'!$A$2:$B$5000,2,FALSE)</f>
        <v>CFI</v>
      </c>
      <c r="O5648" s="2" t="str">
        <f>VLOOKUP(Tabla1[[#This Row],[nemo]],'Nemos y clasificaciones'!$A$1:$C$3000,3,FALSE)</f>
        <v>CFI</v>
      </c>
      <c r="P5648" s="2"/>
      <c r="Q5648" s="2"/>
    </row>
    <row r="5649" spans="1:17" x14ac:dyDescent="0.25">
      <c r="A5649" t="s">
        <v>7568</v>
      </c>
      <c r="B5649" s="1">
        <v>43335</v>
      </c>
      <c r="C5649" s="1">
        <v>43341</v>
      </c>
      <c r="D5649" t="s">
        <v>21</v>
      </c>
      <c r="E5649" t="s">
        <v>4854</v>
      </c>
      <c r="F5649">
        <v>0</v>
      </c>
      <c r="G5649">
        <v>10000000</v>
      </c>
      <c r="H5649">
        <v>0</v>
      </c>
      <c r="I5649">
        <v>0</v>
      </c>
      <c r="J5649">
        <v>0</v>
      </c>
      <c r="K5649">
        <v>0.47499999999999998</v>
      </c>
      <c r="L5649" t="s">
        <v>23</v>
      </c>
      <c r="M5649" s="2">
        <v>4750000</v>
      </c>
      <c r="N5649" s="2" t="str">
        <f>VLOOKUP(Tabla1[[#This Row],[nemo]],'Nemos y clasificaciones'!$A$2:$B$5000,2,FALSE)</f>
        <v>CFI</v>
      </c>
      <c r="O5649" s="2" t="str">
        <f>VLOOKUP(Tabla1[[#This Row],[nemo]],'Nemos y clasificaciones'!$A$1:$C$3000,3,FALSE)</f>
        <v>CFI</v>
      </c>
      <c r="P5649" s="2"/>
      <c r="Q5649" s="2"/>
    </row>
    <row r="5650" spans="1:17" x14ac:dyDescent="0.25">
      <c r="A5650" t="s">
        <v>8612</v>
      </c>
      <c r="B5650" s="1">
        <v>43123</v>
      </c>
      <c r="C5650" s="1">
        <v>43129</v>
      </c>
      <c r="D5650" t="s">
        <v>21</v>
      </c>
      <c r="E5650" t="s">
        <v>4854</v>
      </c>
      <c r="F5650">
        <v>0</v>
      </c>
      <c r="G5650">
        <v>10000000</v>
      </c>
      <c r="H5650">
        <v>0</v>
      </c>
      <c r="I5650">
        <v>0</v>
      </c>
      <c r="J5650">
        <v>0</v>
      </c>
      <c r="K5650">
        <v>0.153</v>
      </c>
      <c r="L5650" t="s">
        <v>23</v>
      </c>
      <c r="M5650" s="2">
        <v>1530000</v>
      </c>
      <c r="N5650" s="2" t="str">
        <f>VLOOKUP(Tabla1[[#This Row],[nemo]],'Nemos y clasificaciones'!$A$2:$B$5000,2,FALSE)</f>
        <v>CFI</v>
      </c>
      <c r="O5650" s="2" t="str">
        <f>VLOOKUP(Tabla1[[#This Row],[nemo]],'Nemos y clasificaciones'!$A$1:$C$3000,3,FALSE)</f>
        <v>CFI</v>
      </c>
      <c r="P5650" s="2"/>
      <c r="Q5650" s="2"/>
    </row>
    <row r="5651" spans="1:17" x14ac:dyDescent="0.25">
      <c r="A5651" t="s">
        <v>6081</v>
      </c>
      <c r="B5651" s="1">
        <v>43631</v>
      </c>
      <c r="C5651" s="1">
        <v>43637</v>
      </c>
      <c r="D5651" t="s">
        <v>14</v>
      </c>
      <c r="E5651" t="s">
        <v>1210</v>
      </c>
      <c r="F5651">
        <v>0</v>
      </c>
      <c r="G5651">
        <v>10000000</v>
      </c>
      <c r="H5651">
        <v>0</v>
      </c>
      <c r="I5651">
        <v>0</v>
      </c>
      <c r="J5651">
        <v>0</v>
      </c>
      <c r="K5651">
        <v>637.96900000000005</v>
      </c>
      <c r="L5651" t="s">
        <v>19</v>
      </c>
      <c r="M5651" s="2">
        <v>6379690000</v>
      </c>
      <c r="N5651" s="2" t="str">
        <f>VLOOKUP(Tabla1[[#This Row],[nemo]],'Nemos y clasificaciones'!$A$2:$B$5000,2,FALSE)</f>
        <v>CFI</v>
      </c>
      <c r="O5651" s="2" t="str">
        <f>VLOOKUP(Tabla1[[#This Row],[nemo]],'Nemos y clasificaciones'!$A$1:$C$3000,3,FALSE)</f>
        <v>CFI</v>
      </c>
      <c r="P5651" s="2"/>
      <c r="Q5651" s="2"/>
    </row>
    <row r="5652" spans="1:17" x14ac:dyDescent="0.25">
      <c r="A5652" t="s">
        <v>9220</v>
      </c>
      <c r="B5652" s="1">
        <v>42908</v>
      </c>
      <c r="C5652" s="1">
        <v>42915</v>
      </c>
      <c r="D5652" t="s">
        <v>14</v>
      </c>
      <c r="E5652" t="s">
        <v>1210</v>
      </c>
      <c r="F5652">
        <v>0</v>
      </c>
      <c r="G5652">
        <v>10000000</v>
      </c>
      <c r="H5652">
        <v>0</v>
      </c>
      <c r="I5652">
        <v>0</v>
      </c>
      <c r="J5652">
        <v>0</v>
      </c>
      <c r="K5652">
        <v>145.53800000000001</v>
      </c>
      <c r="L5652" t="s">
        <v>19</v>
      </c>
      <c r="M5652" s="2">
        <v>1455380000</v>
      </c>
      <c r="N5652" s="2" t="str">
        <f>VLOOKUP(Tabla1[[#This Row],[nemo]],'Nemos y clasificaciones'!$A$2:$B$5000,2,FALSE)</f>
        <v>CFI</v>
      </c>
      <c r="O5652" s="2" t="str">
        <f>VLOOKUP(Tabla1[[#This Row],[nemo]],'Nemos y clasificaciones'!$A$1:$C$3000,3,FALSE)</f>
        <v>CFI</v>
      </c>
      <c r="P5652" s="2"/>
      <c r="Q5652" s="2"/>
    </row>
    <row r="5653" spans="1:17" x14ac:dyDescent="0.25">
      <c r="A5653" t="s">
        <v>7864</v>
      </c>
      <c r="B5653" s="1">
        <v>43267</v>
      </c>
      <c r="C5653" s="1">
        <v>43273</v>
      </c>
      <c r="D5653" t="s">
        <v>14</v>
      </c>
      <c r="E5653" t="s">
        <v>1210</v>
      </c>
      <c r="F5653">
        <v>0</v>
      </c>
      <c r="G5653">
        <v>10000000</v>
      </c>
      <c r="H5653">
        <v>0</v>
      </c>
      <c r="I5653">
        <v>0</v>
      </c>
      <c r="J5653">
        <v>0</v>
      </c>
      <c r="K5653">
        <v>109.999</v>
      </c>
      <c r="L5653" t="s">
        <v>19</v>
      </c>
      <c r="M5653" s="2">
        <v>1099990000</v>
      </c>
      <c r="N5653" s="2" t="str">
        <f>VLOOKUP(Tabla1[[#This Row],[nemo]],'Nemos y clasificaciones'!$A$2:$B$5000,2,FALSE)</f>
        <v>CFI</v>
      </c>
      <c r="O5653" s="2" t="str">
        <f>VLOOKUP(Tabla1[[#This Row],[nemo]],'Nemos y clasificaciones'!$A$1:$C$3000,3,FALSE)</f>
        <v>CFI</v>
      </c>
      <c r="P5653" s="2"/>
      <c r="Q5653" s="2"/>
    </row>
    <row r="5654" spans="1:17" x14ac:dyDescent="0.25">
      <c r="A5654" t="s">
        <v>3825</v>
      </c>
      <c r="B5654" s="1">
        <v>44002</v>
      </c>
      <c r="C5654" s="1">
        <v>44008</v>
      </c>
      <c r="D5654" t="s">
        <v>14</v>
      </c>
      <c r="E5654" t="s">
        <v>1210</v>
      </c>
      <c r="F5654">
        <v>0</v>
      </c>
      <c r="G5654">
        <v>10000000</v>
      </c>
      <c r="H5654">
        <v>0</v>
      </c>
      <c r="I5654">
        <v>0</v>
      </c>
      <c r="J5654">
        <v>0</v>
      </c>
      <c r="K5654">
        <v>84.424999999999997</v>
      </c>
      <c r="L5654" t="s">
        <v>54</v>
      </c>
      <c r="M5654" s="2">
        <v>844250000</v>
      </c>
      <c r="N5654" s="2" t="str">
        <f>VLOOKUP(Tabla1[[#This Row],[nemo]],'Nemos y clasificaciones'!$A$2:$B$5000,2,FALSE)</f>
        <v>CFI</v>
      </c>
      <c r="O5654" s="2" t="str">
        <f>VLOOKUP(Tabla1[[#This Row],[nemo]],'Nemos y clasificaciones'!$A$1:$C$3000,3,FALSE)</f>
        <v>CFI</v>
      </c>
      <c r="P5654" s="2"/>
      <c r="Q5654" s="2"/>
    </row>
    <row r="5655" spans="1:17" x14ac:dyDescent="0.25">
      <c r="A5655" t="s">
        <v>1209</v>
      </c>
      <c r="B5655" s="1">
        <v>44359</v>
      </c>
      <c r="C5655" s="1">
        <v>44365</v>
      </c>
      <c r="D5655" t="s">
        <v>14</v>
      </c>
      <c r="E5655" t="s">
        <v>1210</v>
      </c>
      <c r="F5655">
        <v>0</v>
      </c>
      <c r="G5655">
        <v>5323859</v>
      </c>
      <c r="H5655">
        <v>0</v>
      </c>
      <c r="I5655">
        <v>0</v>
      </c>
      <c r="J5655">
        <v>0</v>
      </c>
      <c r="K5655">
        <v>31.396999999999998</v>
      </c>
      <c r="L5655" t="s">
        <v>54</v>
      </c>
      <c r="M5655" s="2">
        <v>167153201.023</v>
      </c>
      <c r="N5655" s="2" t="str">
        <f>VLOOKUP(Tabla1[[#This Row],[nemo]],'Nemos y clasificaciones'!$A$2:$B$5000,2,FALSE)</f>
        <v>CFI</v>
      </c>
      <c r="O5655" s="2" t="str">
        <f>VLOOKUP(Tabla1[[#This Row],[nemo]],'Nemos y clasificaciones'!$A$1:$C$3000,3,FALSE)</f>
        <v>CFI</v>
      </c>
      <c r="P5655" s="2"/>
      <c r="Q5655" s="2"/>
    </row>
    <row r="5656" spans="1:17" x14ac:dyDescent="0.25">
      <c r="A5656" t="s">
        <v>6080</v>
      </c>
      <c r="B5656" s="1">
        <v>43631</v>
      </c>
      <c r="C5656" s="1">
        <v>43637</v>
      </c>
      <c r="D5656" t="s">
        <v>14</v>
      </c>
      <c r="E5656" t="s">
        <v>1202</v>
      </c>
      <c r="F5656">
        <v>0</v>
      </c>
      <c r="G5656">
        <v>10000000</v>
      </c>
      <c r="H5656">
        <v>0</v>
      </c>
      <c r="I5656">
        <v>0</v>
      </c>
      <c r="J5656">
        <v>0</v>
      </c>
      <c r="K5656">
        <v>518.50699999999995</v>
      </c>
      <c r="L5656" t="s">
        <v>19</v>
      </c>
      <c r="M5656" s="2">
        <v>5185070000</v>
      </c>
      <c r="N5656" s="2" t="str">
        <f>VLOOKUP(Tabla1[[#This Row],[nemo]],'Nemos y clasificaciones'!$A$2:$B$5000,2,FALSE)</f>
        <v>CFI</v>
      </c>
      <c r="O5656" s="2" t="str">
        <f>VLOOKUP(Tabla1[[#This Row],[nemo]],'Nemos y clasificaciones'!$A$1:$C$3000,3,FALSE)</f>
        <v>CFI</v>
      </c>
      <c r="P5656" s="2"/>
      <c r="Q5656" s="2"/>
    </row>
    <row r="5657" spans="1:17" x14ac:dyDescent="0.25">
      <c r="A5657" t="s">
        <v>9219</v>
      </c>
      <c r="B5657" s="1">
        <v>42908</v>
      </c>
      <c r="C5657" s="1">
        <v>42915</v>
      </c>
      <c r="D5657" t="s">
        <v>14</v>
      </c>
      <c r="E5657" t="s">
        <v>1202</v>
      </c>
      <c r="F5657">
        <v>0</v>
      </c>
      <c r="G5657">
        <v>10000000</v>
      </c>
      <c r="H5657">
        <v>0</v>
      </c>
      <c r="I5657">
        <v>0</v>
      </c>
      <c r="J5657">
        <v>0</v>
      </c>
      <c r="K5657">
        <v>117.38800000000001</v>
      </c>
      <c r="L5657" t="s">
        <v>19</v>
      </c>
      <c r="M5657" s="2">
        <v>1173880000</v>
      </c>
      <c r="N5657" s="2" t="str">
        <f>VLOOKUP(Tabla1[[#This Row],[nemo]],'Nemos y clasificaciones'!$A$2:$B$5000,2,FALSE)</f>
        <v>CFI</v>
      </c>
      <c r="O5657" s="2" t="str">
        <f>VLOOKUP(Tabla1[[#This Row],[nemo]],'Nemos y clasificaciones'!$A$1:$C$3000,3,FALSE)</f>
        <v>CFI</v>
      </c>
      <c r="P5657" s="2"/>
      <c r="Q5657" s="2"/>
    </row>
    <row r="5658" spans="1:17" x14ac:dyDescent="0.25">
      <c r="A5658" t="s">
        <v>7865</v>
      </c>
      <c r="B5658" s="1">
        <v>43267</v>
      </c>
      <c r="C5658" s="1">
        <v>43273</v>
      </c>
      <c r="D5658" t="s">
        <v>14</v>
      </c>
      <c r="E5658" t="s">
        <v>1202</v>
      </c>
      <c r="F5658">
        <v>0</v>
      </c>
      <c r="G5658">
        <v>10000000</v>
      </c>
      <c r="H5658">
        <v>0</v>
      </c>
      <c r="I5658">
        <v>0</v>
      </c>
      <c r="J5658">
        <v>0</v>
      </c>
      <c r="K5658">
        <v>96.340999999999994</v>
      </c>
      <c r="L5658" t="s">
        <v>54</v>
      </c>
      <c r="M5658" s="2">
        <v>963410000</v>
      </c>
      <c r="N5658" s="2" t="str">
        <f>VLOOKUP(Tabla1[[#This Row],[nemo]],'Nemos y clasificaciones'!$A$2:$B$5000,2,FALSE)</f>
        <v>CFI</v>
      </c>
      <c r="O5658" s="2" t="str">
        <f>VLOOKUP(Tabla1[[#This Row],[nemo]],'Nemos y clasificaciones'!$A$1:$C$3000,3,FALSE)</f>
        <v>CFI</v>
      </c>
      <c r="P5658" s="2"/>
      <c r="Q5658" s="2"/>
    </row>
    <row r="5659" spans="1:17" x14ac:dyDescent="0.25">
      <c r="A5659" t="s">
        <v>3826</v>
      </c>
      <c r="B5659" s="1">
        <v>44002</v>
      </c>
      <c r="C5659" s="1">
        <v>44008</v>
      </c>
      <c r="D5659" t="s">
        <v>14</v>
      </c>
      <c r="E5659" t="s">
        <v>1202</v>
      </c>
      <c r="F5659">
        <v>0</v>
      </c>
      <c r="G5659">
        <v>10000000</v>
      </c>
      <c r="H5659">
        <v>0</v>
      </c>
      <c r="I5659">
        <v>0</v>
      </c>
      <c r="J5659">
        <v>0</v>
      </c>
      <c r="K5659">
        <v>69.738</v>
      </c>
      <c r="L5659" t="s">
        <v>54</v>
      </c>
      <c r="M5659" s="2">
        <v>697380000</v>
      </c>
      <c r="N5659" s="2" t="str">
        <f>VLOOKUP(Tabla1[[#This Row],[nemo]],'Nemos y clasificaciones'!$A$2:$B$5000,2,FALSE)</f>
        <v>CFI</v>
      </c>
      <c r="O5659" s="2" t="str">
        <f>VLOOKUP(Tabla1[[#This Row],[nemo]],'Nemos y clasificaciones'!$A$1:$C$3000,3,FALSE)</f>
        <v>CFI</v>
      </c>
      <c r="P5659" s="2"/>
      <c r="Q5659" s="2"/>
    </row>
    <row r="5660" spans="1:17" x14ac:dyDescent="0.25">
      <c r="A5660" t="s">
        <v>1201</v>
      </c>
      <c r="B5660" s="1">
        <v>44359</v>
      </c>
      <c r="C5660" s="1">
        <v>44365</v>
      </c>
      <c r="D5660" t="s">
        <v>14</v>
      </c>
      <c r="E5660" t="s">
        <v>1202</v>
      </c>
      <c r="F5660">
        <v>0</v>
      </c>
      <c r="G5660">
        <v>715222</v>
      </c>
      <c r="H5660">
        <v>0</v>
      </c>
      <c r="I5660">
        <v>0</v>
      </c>
      <c r="J5660">
        <v>0</v>
      </c>
      <c r="K5660">
        <v>25.69</v>
      </c>
      <c r="L5660" t="s">
        <v>54</v>
      </c>
      <c r="M5660" s="2">
        <v>18374053.18</v>
      </c>
      <c r="N5660" s="2" t="str">
        <f>VLOOKUP(Tabla1[[#This Row],[nemo]],'Nemos y clasificaciones'!$A$2:$B$5000,2,FALSE)</f>
        <v>CFI</v>
      </c>
      <c r="O5660" s="2" t="str">
        <f>VLOOKUP(Tabla1[[#This Row],[nemo]],'Nemos y clasificaciones'!$A$1:$C$3000,3,FALSE)</f>
        <v>CFI</v>
      </c>
      <c r="P5660" s="2"/>
      <c r="Q5660" s="2"/>
    </row>
    <row r="5661" spans="1:17" x14ac:dyDescent="0.25">
      <c r="A5661" t="s">
        <v>6082</v>
      </c>
      <c r="B5661" s="1">
        <v>43631</v>
      </c>
      <c r="C5661" s="1">
        <v>43637</v>
      </c>
      <c r="D5661" t="s">
        <v>21</v>
      </c>
      <c r="E5661" t="s">
        <v>1504</v>
      </c>
      <c r="F5661">
        <v>0</v>
      </c>
      <c r="G5661">
        <v>10000000</v>
      </c>
      <c r="H5661">
        <v>0</v>
      </c>
      <c r="I5661">
        <v>0</v>
      </c>
      <c r="J5661">
        <v>0</v>
      </c>
      <c r="K5661">
        <v>1.159</v>
      </c>
      <c r="L5661" t="s">
        <v>16</v>
      </c>
      <c r="M5661" s="2">
        <v>11590000</v>
      </c>
      <c r="N5661" s="2" t="str">
        <f>VLOOKUP(Tabla1[[#This Row],[nemo]],'Nemos y clasificaciones'!$A$2:$B$5000,2,FALSE)</f>
        <v>CFI</v>
      </c>
      <c r="O5661" s="2" t="str">
        <f>VLOOKUP(Tabla1[[#This Row],[nemo]],'Nemos y clasificaciones'!$A$1:$C$3000,3,FALSE)</f>
        <v>CFI</v>
      </c>
      <c r="P5661" s="2"/>
      <c r="Q5661" s="2"/>
    </row>
    <row r="5662" spans="1:17" x14ac:dyDescent="0.25">
      <c r="A5662" t="s">
        <v>3824</v>
      </c>
      <c r="B5662" s="1">
        <v>44002</v>
      </c>
      <c r="C5662" s="1">
        <v>44008</v>
      </c>
      <c r="D5662" t="s">
        <v>21</v>
      </c>
      <c r="E5662" t="s">
        <v>1504</v>
      </c>
      <c r="F5662">
        <v>0</v>
      </c>
      <c r="G5662">
        <v>10000000</v>
      </c>
      <c r="H5662">
        <v>0</v>
      </c>
      <c r="I5662">
        <v>0</v>
      </c>
      <c r="J5662">
        <v>0</v>
      </c>
      <c r="K5662">
        <v>1.1100000000000001</v>
      </c>
      <c r="L5662" t="s">
        <v>16</v>
      </c>
      <c r="M5662" s="2">
        <v>11100000</v>
      </c>
      <c r="N5662" s="2" t="str">
        <f>VLOOKUP(Tabla1[[#This Row],[nemo]],'Nemos y clasificaciones'!$A$2:$B$5000,2,FALSE)</f>
        <v>CFI</v>
      </c>
      <c r="O5662" s="2" t="str">
        <f>VLOOKUP(Tabla1[[#This Row],[nemo]],'Nemos y clasificaciones'!$A$1:$C$3000,3,FALSE)</f>
        <v>CFI</v>
      </c>
      <c r="P5662" s="2"/>
      <c r="Q5662" s="2"/>
    </row>
    <row r="5663" spans="1:17" x14ac:dyDescent="0.25">
      <c r="A5663" t="s">
        <v>1503</v>
      </c>
      <c r="B5663" s="1">
        <v>44352</v>
      </c>
      <c r="C5663" s="1">
        <v>44358</v>
      </c>
      <c r="D5663" t="s">
        <v>21</v>
      </c>
      <c r="E5663" t="s">
        <v>1504</v>
      </c>
      <c r="F5663">
        <v>0</v>
      </c>
      <c r="G5663">
        <v>216851</v>
      </c>
      <c r="H5663">
        <v>0</v>
      </c>
      <c r="I5663">
        <v>0</v>
      </c>
      <c r="J5663">
        <v>0</v>
      </c>
      <c r="K5663">
        <v>0.82499999999999996</v>
      </c>
      <c r="L5663" t="s">
        <v>23</v>
      </c>
      <c r="M5663" s="2">
        <v>178902.07500000001</v>
      </c>
      <c r="N5663" s="2" t="str">
        <f>VLOOKUP(Tabla1[[#This Row],[nemo]],'Nemos y clasificaciones'!$A$2:$B$5000,2,FALSE)</f>
        <v>CFI</v>
      </c>
      <c r="O5663" s="2" t="str">
        <f>VLOOKUP(Tabla1[[#This Row],[nemo]],'Nemos y clasificaciones'!$A$1:$C$3000,3,FALSE)</f>
        <v>CFI</v>
      </c>
      <c r="P5663" s="2"/>
      <c r="Q5663" s="2"/>
    </row>
    <row r="5664" spans="1:17" x14ac:dyDescent="0.25">
      <c r="A5664" t="s">
        <v>5782</v>
      </c>
      <c r="B5664" s="1">
        <v>43679</v>
      </c>
      <c r="C5664" s="1">
        <v>43685</v>
      </c>
      <c r="D5664" t="s">
        <v>14</v>
      </c>
      <c r="E5664" t="s">
        <v>5783</v>
      </c>
      <c r="F5664">
        <v>0</v>
      </c>
      <c r="G5664">
        <v>10000000</v>
      </c>
      <c r="H5664">
        <v>0</v>
      </c>
      <c r="I5664">
        <v>0</v>
      </c>
      <c r="J5664">
        <v>0</v>
      </c>
      <c r="K5664">
        <v>0.72799999999999998</v>
      </c>
      <c r="L5664" t="s">
        <v>23</v>
      </c>
      <c r="M5664" s="2">
        <v>7280000</v>
      </c>
      <c r="N5664" s="2" t="str">
        <f>VLOOKUP(Tabla1[[#This Row],[nemo]],'Nemos y clasificaciones'!$A$2:$B$5000,2,FALSE)</f>
        <v>CFI</v>
      </c>
      <c r="O5664" s="2" t="str">
        <f>VLOOKUP(Tabla1[[#This Row],[nemo]],'Nemos y clasificaciones'!$A$1:$C$3000,3,FALSE)</f>
        <v>CFI</v>
      </c>
      <c r="P5664" s="2"/>
      <c r="Q5664" s="2"/>
    </row>
    <row r="5665" spans="1:17" x14ac:dyDescent="0.25">
      <c r="A5665" t="s">
        <v>6908</v>
      </c>
      <c r="B5665" s="1">
        <v>43489</v>
      </c>
      <c r="C5665" s="1">
        <v>43495</v>
      </c>
      <c r="D5665" t="s">
        <v>14</v>
      </c>
      <c r="E5665" t="s">
        <v>5783</v>
      </c>
      <c r="F5665">
        <v>0</v>
      </c>
      <c r="G5665">
        <v>10000000</v>
      </c>
      <c r="H5665">
        <v>0</v>
      </c>
      <c r="I5665">
        <v>0</v>
      </c>
      <c r="J5665">
        <v>0</v>
      </c>
      <c r="K5665">
        <v>0.66100000000000003</v>
      </c>
      <c r="L5665" t="s">
        <v>23</v>
      </c>
      <c r="M5665" s="2">
        <v>6610000</v>
      </c>
      <c r="N5665" s="2" t="str">
        <f>VLOOKUP(Tabla1[[#This Row],[nemo]],'Nemos y clasificaciones'!$A$2:$B$5000,2,FALSE)</f>
        <v>CFI</v>
      </c>
      <c r="O5665" s="2" t="str">
        <f>VLOOKUP(Tabla1[[#This Row],[nemo]],'Nemos y clasificaciones'!$A$1:$C$3000,3,FALSE)</f>
        <v>CFI</v>
      </c>
      <c r="P5665" s="2"/>
      <c r="Q5665" s="2"/>
    </row>
    <row r="5666" spans="1:17" x14ac:dyDescent="0.25">
      <c r="A5666" t="s">
        <v>6596</v>
      </c>
      <c r="B5666" s="1">
        <v>43579</v>
      </c>
      <c r="C5666" s="1">
        <v>43585</v>
      </c>
      <c r="D5666" t="s">
        <v>14</v>
      </c>
      <c r="E5666" t="s">
        <v>5783</v>
      </c>
      <c r="F5666">
        <v>0</v>
      </c>
      <c r="G5666">
        <v>10000000</v>
      </c>
      <c r="H5666">
        <v>0</v>
      </c>
      <c r="I5666">
        <v>0</v>
      </c>
      <c r="J5666">
        <v>0</v>
      </c>
      <c r="K5666">
        <v>0.63</v>
      </c>
      <c r="L5666" t="s">
        <v>23</v>
      </c>
      <c r="M5666" s="2">
        <v>6300000</v>
      </c>
      <c r="N5666" s="2" t="str">
        <f>VLOOKUP(Tabla1[[#This Row],[nemo]],'Nemos y clasificaciones'!$A$2:$B$5000,2,FALSE)</f>
        <v>CFI</v>
      </c>
      <c r="O5666" s="2" t="str">
        <f>VLOOKUP(Tabla1[[#This Row],[nemo]],'Nemos y clasificaciones'!$A$1:$C$3000,3,FALSE)</f>
        <v>CFI</v>
      </c>
      <c r="P5666" s="2"/>
      <c r="Q5666" s="2"/>
    </row>
    <row r="5667" spans="1:17" x14ac:dyDescent="0.25">
      <c r="A5667" t="s">
        <v>7617</v>
      </c>
      <c r="B5667" s="1">
        <v>43306</v>
      </c>
      <c r="C5667" s="1">
        <v>43312</v>
      </c>
      <c r="D5667" t="s">
        <v>14</v>
      </c>
      <c r="E5667" t="s">
        <v>5783</v>
      </c>
      <c r="F5667">
        <v>0</v>
      </c>
      <c r="G5667">
        <v>10000000</v>
      </c>
      <c r="H5667">
        <v>0</v>
      </c>
      <c r="I5667">
        <v>0</v>
      </c>
      <c r="J5667">
        <v>0</v>
      </c>
      <c r="K5667">
        <v>0.62</v>
      </c>
      <c r="L5667" t="s">
        <v>23</v>
      </c>
      <c r="M5667" s="2">
        <v>6200000</v>
      </c>
      <c r="N5667" s="2" t="str">
        <f>VLOOKUP(Tabla1[[#This Row],[nemo]],'Nemos y clasificaciones'!$A$2:$B$5000,2,FALSE)</f>
        <v>CFI</v>
      </c>
      <c r="O5667" s="2" t="str">
        <f>VLOOKUP(Tabla1[[#This Row],[nemo]],'Nemos y clasificaciones'!$A$1:$C$3000,3,FALSE)</f>
        <v>CFI</v>
      </c>
      <c r="P5667" s="2"/>
      <c r="Q5667" s="2"/>
    </row>
    <row r="5668" spans="1:17" x14ac:dyDescent="0.25">
      <c r="A5668" t="s">
        <v>7347</v>
      </c>
      <c r="B5668" s="1">
        <v>43397</v>
      </c>
      <c r="C5668" s="1">
        <v>43403</v>
      </c>
      <c r="D5668" t="s">
        <v>14</v>
      </c>
      <c r="E5668" t="s">
        <v>5783</v>
      </c>
      <c r="F5668">
        <v>0</v>
      </c>
      <c r="G5668">
        <v>10000000</v>
      </c>
      <c r="H5668">
        <v>0</v>
      </c>
      <c r="I5668">
        <v>0</v>
      </c>
      <c r="J5668">
        <v>0</v>
      </c>
      <c r="K5668">
        <v>0.61099999999999999</v>
      </c>
      <c r="L5668" t="s">
        <v>23</v>
      </c>
      <c r="M5668" s="2">
        <v>6110000</v>
      </c>
      <c r="N5668" s="2" t="str">
        <f>VLOOKUP(Tabla1[[#This Row],[nemo]],'Nemos y clasificaciones'!$A$2:$B$5000,2,FALSE)</f>
        <v>CFI</v>
      </c>
      <c r="O5668" s="2" t="str">
        <f>VLOOKUP(Tabla1[[#This Row],[nemo]],'Nemos y clasificaciones'!$A$1:$C$3000,3,FALSE)</f>
        <v>CFI</v>
      </c>
      <c r="P5668" s="2"/>
      <c r="Q5668" s="2"/>
    </row>
    <row r="5669" spans="1:17" x14ac:dyDescent="0.25">
      <c r="A5669" t="s">
        <v>6217</v>
      </c>
      <c r="B5669" s="1">
        <v>43610</v>
      </c>
      <c r="C5669" s="1">
        <v>43616</v>
      </c>
      <c r="D5669" t="s">
        <v>14</v>
      </c>
      <c r="E5669" t="s">
        <v>5783</v>
      </c>
      <c r="F5669">
        <v>0</v>
      </c>
      <c r="G5669">
        <v>10000000</v>
      </c>
      <c r="H5669">
        <v>0</v>
      </c>
      <c r="I5669">
        <v>0</v>
      </c>
      <c r="J5669">
        <v>0</v>
      </c>
      <c r="K5669">
        <v>0.60799999999999998</v>
      </c>
      <c r="L5669" t="s">
        <v>23</v>
      </c>
      <c r="M5669" s="2">
        <v>6080000</v>
      </c>
      <c r="N5669" s="2" t="str">
        <f>VLOOKUP(Tabla1[[#This Row],[nemo]],'Nemos y clasificaciones'!$A$2:$B$5000,2,FALSE)</f>
        <v>CFI</v>
      </c>
      <c r="O5669" s="2" t="str">
        <f>VLOOKUP(Tabla1[[#This Row],[nemo]],'Nemos y clasificaciones'!$A$1:$C$3000,3,FALSE)</f>
        <v>CFI</v>
      </c>
      <c r="P5669" s="2"/>
      <c r="Q5669" s="2"/>
    </row>
    <row r="5670" spans="1:17" x14ac:dyDescent="0.25">
      <c r="A5670" t="s">
        <v>8015</v>
      </c>
      <c r="B5670" s="1">
        <v>43245</v>
      </c>
      <c r="C5670" s="1">
        <v>43251</v>
      </c>
      <c r="D5670" t="s">
        <v>14</v>
      </c>
      <c r="E5670" t="s">
        <v>5783</v>
      </c>
      <c r="F5670">
        <v>0</v>
      </c>
      <c r="G5670">
        <v>10000000</v>
      </c>
      <c r="H5670">
        <v>0</v>
      </c>
      <c r="I5670">
        <v>0</v>
      </c>
      <c r="J5670">
        <v>0</v>
      </c>
      <c r="K5670">
        <v>0.58899999999999997</v>
      </c>
      <c r="L5670" t="s">
        <v>23</v>
      </c>
      <c r="M5670" s="2">
        <v>5890000</v>
      </c>
      <c r="N5670" s="2" t="str">
        <f>VLOOKUP(Tabla1[[#This Row],[nemo]],'Nemos y clasificaciones'!$A$2:$B$5000,2,FALSE)</f>
        <v>CFI</v>
      </c>
      <c r="O5670" s="2" t="str">
        <f>VLOOKUP(Tabla1[[#This Row],[nemo]],'Nemos y clasificaciones'!$A$1:$C$3000,3,FALSE)</f>
        <v>CFI</v>
      </c>
      <c r="P5670" s="2"/>
      <c r="Q5670" s="2"/>
    </row>
    <row r="5671" spans="1:17" x14ac:dyDescent="0.25">
      <c r="A5671" t="s">
        <v>5905</v>
      </c>
      <c r="B5671" s="1">
        <v>43640</v>
      </c>
      <c r="C5671" s="1">
        <v>43647</v>
      </c>
      <c r="D5671" t="s">
        <v>14</v>
      </c>
      <c r="E5671" t="s">
        <v>5783</v>
      </c>
      <c r="F5671">
        <v>0</v>
      </c>
      <c r="G5671">
        <v>10000000</v>
      </c>
      <c r="H5671">
        <v>0</v>
      </c>
      <c r="I5671">
        <v>0</v>
      </c>
      <c r="J5671">
        <v>0</v>
      </c>
      <c r="K5671">
        <v>0.58799999999999997</v>
      </c>
      <c r="L5671" t="s">
        <v>23</v>
      </c>
      <c r="M5671" s="2">
        <v>5880000</v>
      </c>
      <c r="N5671" s="2" t="str">
        <f>VLOOKUP(Tabla1[[#This Row],[nemo]],'Nemos y clasificaciones'!$A$2:$B$5000,2,FALSE)</f>
        <v>CFI</v>
      </c>
      <c r="O5671" s="2" t="str">
        <f>VLOOKUP(Tabla1[[#This Row],[nemo]],'Nemos y clasificaciones'!$A$1:$C$3000,3,FALSE)</f>
        <v>CFI</v>
      </c>
      <c r="P5671" s="2"/>
      <c r="Q5671" s="2"/>
    </row>
    <row r="5672" spans="1:17" x14ac:dyDescent="0.25">
      <c r="A5672" t="s">
        <v>6731</v>
      </c>
      <c r="B5672" s="1">
        <v>43547</v>
      </c>
      <c r="C5672" s="1">
        <v>43553</v>
      </c>
      <c r="D5672" t="s">
        <v>21</v>
      </c>
      <c r="E5672" t="s">
        <v>5783</v>
      </c>
      <c r="F5672">
        <v>0</v>
      </c>
      <c r="G5672">
        <v>10000000</v>
      </c>
      <c r="H5672">
        <v>0</v>
      </c>
      <c r="I5672">
        <v>0</v>
      </c>
      <c r="J5672">
        <v>0</v>
      </c>
      <c r="K5672">
        <v>0.58799999999999997</v>
      </c>
      <c r="L5672" t="s">
        <v>23</v>
      </c>
      <c r="M5672" s="2">
        <v>5880000</v>
      </c>
      <c r="N5672" s="2" t="str">
        <f>VLOOKUP(Tabla1[[#This Row],[nemo]],'Nemos y clasificaciones'!$A$2:$B$5000,2,FALSE)</f>
        <v>CFI</v>
      </c>
      <c r="O5672" s="2" t="str">
        <f>VLOOKUP(Tabla1[[#This Row],[nemo]],'Nemos y clasificaciones'!$A$1:$C$3000,3,FALSE)</f>
        <v>CFI</v>
      </c>
      <c r="P5672" s="2"/>
      <c r="Q5672" s="2"/>
    </row>
    <row r="5673" spans="1:17" x14ac:dyDescent="0.25">
      <c r="A5673" t="s">
        <v>8865</v>
      </c>
      <c r="B5673" s="1">
        <v>43070</v>
      </c>
      <c r="C5673" s="1">
        <v>43076</v>
      </c>
      <c r="D5673" t="s">
        <v>14</v>
      </c>
      <c r="E5673" t="s">
        <v>5783</v>
      </c>
      <c r="F5673">
        <v>0</v>
      </c>
      <c r="G5673">
        <v>10000000</v>
      </c>
      <c r="H5673">
        <v>0</v>
      </c>
      <c r="I5673">
        <v>0</v>
      </c>
      <c r="J5673">
        <v>0</v>
      </c>
      <c r="K5673">
        <v>0.58799999999999997</v>
      </c>
      <c r="L5673" t="s">
        <v>23</v>
      </c>
      <c r="M5673" s="2">
        <v>5880000</v>
      </c>
      <c r="N5673" s="2" t="str">
        <f>VLOOKUP(Tabla1[[#This Row],[nemo]],'Nemos y clasificaciones'!$A$2:$B$5000,2,FALSE)</f>
        <v>CFI</v>
      </c>
      <c r="O5673" s="2" t="str">
        <f>VLOOKUP(Tabla1[[#This Row],[nemo]],'Nemos y clasificaciones'!$A$1:$C$3000,3,FALSE)</f>
        <v>CFI</v>
      </c>
      <c r="P5673" s="2"/>
      <c r="Q5673" s="2"/>
    </row>
    <row r="5674" spans="1:17" x14ac:dyDescent="0.25">
      <c r="A5674" t="s">
        <v>5714</v>
      </c>
      <c r="B5674" s="1">
        <v>43132</v>
      </c>
      <c r="C5674" s="1">
        <v>43138</v>
      </c>
      <c r="D5674" t="s">
        <v>14</v>
      </c>
      <c r="E5674" t="s">
        <v>5783</v>
      </c>
      <c r="F5674">
        <v>0</v>
      </c>
      <c r="G5674">
        <v>10000000</v>
      </c>
      <c r="H5674">
        <v>0</v>
      </c>
      <c r="I5674">
        <v>0</v>
      </c>
      <c r="J5674">
        <v>0</v>
      </c>
      <c r="K5674">
        <v>0.57299999999999995</v>
      </c>
      <c r="L5674" t="s">
        <v>23</v>
      </c>
      <c r="M5674" s="2">
        <v>5730000</v>
      </c>
      <c r="N5674" s="2" t="str">
        <f>VLOOKUP(Tabla1[[#This Row],[nemo]],'Nemos y clasificaciones'!$A$2:$B$5000,2,FALSE)</f>
        <v>CFI</v>
      </c>
      <c r="O5674" s="2" t="str">
        <f>VLOOKUP(Tabla1[[#This Row],[nemo]],'Nemos y clasificaciones'!$A$1:$C$3000,3,FALSE)</f>
        <v>CFI</v>
      </c>
      <c r="P5674" s="2"/>
      <c r="Q5674" s="2"/>
    </row>
    <row r="5675" spans="1:17" x14ac:dyDescent="0.25">
      <c r="A5675" t="s">
        <v>8458</v>
      </c>
      <c r="B5675" s="1">
        <v>43183</v>
      </c>
      <c r="C5675" s="1">
        <v>43192</v>
      </c>
      <c r="D5675" t="s">
        <v>14</v>
      </c>
      <c r="E5675" t="s">
        <v>5783</v>
      </c>
      <c r="F5675">
        <v>0</v>
      </c>
      <c r="G5675">
        <v>10000000</v>
      </c>
      <c r="H5675">
        <v>0</v>
      </c>
      <c r="I5675">
        <v>0</v>
      </c>
      <c r="J5675">
        <v>0</v>
      </c>
      <c r="K5675">
        <v>0.56999999999999995</v>
      </c>
      <c r="L5675" t="s">
        <v>23</v>
      </c>
      <c r="M5675" s="2">
        <v>5700000</v>
      </c>
      <c r="N5675" s="2" t="str">
        <f>VLOOKUP(Tabla1[[#This Row],[nemo]],'Nemos y clasificaciones'!$A$2:$B$5000,2,FALSE)</f>
        <v>CFI</v>
      </c>
      <c r="O5675" s="2" t="str">
        <f>VLOOKUP(Tabla1[[#This Row],[nemo]],'Nemos y clasificaciones'!$A$1:$C$3000,3,FALSE)</f>
        <v>CFI</v>
      </c>
      <c r="P5675" s="2"/>
      <c r="Q5675" s="2"/>
    </row>
    <row r="5676" spans="1:17" x14ac:dyDescent="0.25">
      <c r="A5676" t="s">
        <v>7268</v>
      </c>
      <c r="B5676" s="1">
        <v>43427</v>
      </c>
      <c r="C5676" s="1">
        <v>43433</v>
      </c>
      <c r="D5676" t="s">
        <v>14</v>
      </c>
      <c r="E5676" t="s">
        <v>5783</v>
      </c>
      <c r="F5676">
        <v>0</v>
      </c>
      <c r="G5676">
        <v>10000000</v>
      </c>
      <c r="H5676">
        <v>0</v>
      </c>
      <c r="I5676">
        <v>0</v>
      </c>
      <c r="J5676">
        <v>0</v>
      </c>
      <c r="K5676">
        <v>0.56699999999999995</v>
      </c>
      <c r="L5676" t="s">
        <v>23</v>
      </c>
      <c r="M5676" s="2">
        <v>5670000</v>
      </c>
      <c r="N5676" s="2" t="str">
        <f>VLOOKUP(Tabla1[[#This Row],[nemo]],'Nemos y clasificaciones'!$A$2:$B$5000,2,FALSE)</f>
        <v>CFI</v>
      </c>
      <c r="O5676" s="2" t="str">
        <f>VLOOKUP(Tabla1[[#This Row],[nemo]],'Nemos y clasificaciones'!$A$1:$C$3000,3,FALSE)</f>
        <v>CFI</v>
      </c>
      <c r="P5676" s="2"/>
      <c r="Q5676" s="2"/>
    </row>
    <row r="5677" spans="1:17" x14ac:dyDescent="0.25">
      <c r="A5677" t="s">
        <v>7560</v>
      </c>
      <c r="B5677" s="1">
        <v>43336</v>
      </c>
      <c r="C5677" s="1">
        <v>43342</v>
      </c>
      <c r="D5677" t="s">
        <v>14</v>
      </c>
      <c r="E5677" t="s">
        <v>5783</v>
      </c>
      <c r="F5677">
        <v>0</v>
      </c>
      <c r="G5677">
        <v>10000000</v>
      </c>
      <c r="H5677">
        <v>0</v>
      </c>
      <c r="I5677">
        <v>0</v>
      </c>
      <c r="J5677">
        <v>0</v>
      </c>
      <c r="K5677">
        <v>0.55500000000000005</v>
      </c>
      <c r="L5677" t="s">
        <v>23</v>
      </c>
      <c r="M5677" s="2">
        <v>5550000</v>
      </c>
      <c r="N5677" s="2" t="str">
        <f>VLOOKUP(Tabla1[[#This Row],[nemo]],'Nemos y clasificaciones'!$A$2:$B$5000,2,FALSE)</f>
        <v>CFI</v>
      </c>
      <c r="O5677" s="2" t="str">
        <f>VLOOKUP(Tabla1[[#This Row],[nemo]],'Nemos y clasificaciones'!$A$1:$C$3000,3,FALSE)</f>
        <v>CFI</v>
      </c>
      <c r="P5677" s="2"/>
      <c r="Q5677" s="2"/>
    </row>
    <row r="5678" spans="1:17" x14ac:dyDescent="0.25">
      <c r="A5678" t="s">
        <v>8666</v>
      </c>
      <c r="B5678" s="1">
        <v>43098</v>
      </c>
      <c r="C5678" s="1">
        <v>43105</v>
      </c>
      <c r="D5678" t="s">
        <v>14</v>
      </c>
      <c r="E5678" t="s">
        <v>5783</v>
      </c>
      <c r="F5678">
        <v>0</v>
      </c>
      <c r="G5678">
        <v>10000000</v>
      </c>
      <c r="H5678">
        <v>0</v>
      </c>
      <c r="I5678">
        <v>0</v>
      </c>
      <c r="J5678">
        <v>0</v>
      </c>
      <c r="K5678">
        <v>0.53900000000000003</v>
      </c>
      <c r="L5678" t="s">
        <v>23</v>
      </c>
      <c r="M5678" s="2">
        <v>5390000</v>
      </c>
      <c r="N5678" s="2" t="str">
        <f>VLOOKUP(Tabla1[[#This Row],[nemo]],'Nemos y clasificaciones'!$A$2:$B$5000,2,FALSE)</f>
        <v>CFI</v>
      </c>
      <c r="O5678" s="2" t="str">
        <f>VLOOKUP(Tabla1[[#This Row],[nemo]],'Nemos y clasificaciones'!$A$1:$C$3000,3,FALSE)</f>
        <v>CFI</v>
      </c>
      <c r="P5678" s="2"/>
      <c r="Q5678" s="2"/>
    </row>
    <row r="5679" spans="1:17" x14ac:dyDescent="0.25">
      <c r="A5679" t="s">
        <v>6861</v>
      </c>
      <c r="B5679" s="1">
        <v>43517</v>
      </c>
      <c r="C5679" s="1">
        <v>43523</v>
      </c>
      <c r="D5679" t="s">
        <v>14</v>
      </c>
      <c r="E5679" t="s">
        <v>5783</v>
      </c>
      <c r="F5679">
        <v>0</v>
      </c>
      <c r="G5679">
        <v>10000000</v>
      </c>
      <c r="H5679">
        <v>0</v>
      </c>
      <c r="I5679">
        <v>0</v>
      </c>
      <c r="J5679">
        <v>0</v>
      </c>
      <c r="K5679">
        <v>0.53500000000000003</v>
      </c>
      <c r="L5679" t="s">
        <v>23</v>
      </c>
      <c r="M5679" s="2">
        <v>5350000</v>
      </c>
      <c r="N5679" s="2" t="str">
        <f>VLOOKUP(Tabla1[[#This Row],[nemo]],'Nemos y clasificaciones'!$A$2:$B$5000,2,FALSE)</f>
        <v>CFI</v>
      </c>
      <c r="O5679" s="2" t="str">
        <f>VLOOKUP(Tabla1[[#This Row],[nemo]],'Nemos y clasificaciones'!$A$1:$C$3000,3,FALSE)</f>
        <v>CFI</v>
      </c>
      <c r="P5679" s="2"/>
      <c r="Q5679" s="2"/>
    </row>
    <row r="5680" spans="1:17" x14ac:dyDescent="0.25">
      <c r="A5680" t="s">
        <v>7058</v>
      </c>
      <c r="B5680" s="1">
        <v>43454</v>
      </c>
      <c r="C5680" s="1">
        <v>43461</v>
      </c>
      <c r="D5680" t="s">
        <v>14</v>
      </c>
      <c r="E5680" t="s">
        <v>5783</v>
      </c>
      <c r="F5680">
        <v>0</v>
      </c>
      <c r="G5680">
        <v>10000000</v>
      </c>
      <c r="H5680">
        <v>0</v>
      </c>
      <c r="I5680">
        <v>0</v>
      </c>
      <c r="J5680">
        <v>0</v>
      </c>
      <c r="K5680">
        <v>0.53500000000000003</v>
      </c>
      <c r="L5680" t="s">
        <v>23</v>
      </c>
      <c r="M5680" s="2">
        <v>5350000</v>
      </c>
      <c r="N5680" s="2" t="str">
        <f>VLOOKUP(Tabla1[[#This Row],[nemo]],'Nemos y clasificaciones'!$A$2:$B$5000,2,FALSE)</f>
        <v>CFI</v>
      </c>
      <c r="O5680" s="2" t="str">
        <f>VLOOKUP(Tabla1[[#This Row],[nemo]],'Nemos y clasificaciones'!$A$1:$C$3000,3,FALSE)</f>
        <v>CFI</v>
      </c>
      <c r="P5680" s="2"/>
      <c r="Q5680" s="2"/>
    </row>
    <row r="5681" spans="1:17" x14ac:dyDescent="0.25">
      <c r="A5681" t="s">
        <v>8341</v>
      </c>
      <c r="B5681" s="1">
        <v>43214</v>
      </c>
      <c r="C5681" s="1">
        <v>43220</v>
      </c>
      <c r="D5681" t="s">
        <v>14</v>
      </c>
      <c r="E5681" t="s">
        <v>5783</v>
      </c>
      <c r="F5681">
        <v>0</v>
      </c>
      <c r="G5681">
        <v>10000000</v>
      </c>
      <c r="H5681">
        <v>0</v>
      </c>
      <c r="I5681">
        <v>0</v>
      </c>
      <c r="J5681">
        <v>0</v>
      </c>
      <c r="K5681">
        <v>0.53100000000000003</v>
      </c>
      <c r="L5681" t="s">
        <v>23</v>
      </c>
      <c r="M5681" s="2">
        <v>5310000</v>
      </c>
      <c r="N5681" s="2" t="str">
        <f>VLOOKUP(Tabla1[[#This Row],[nemo]],'Nemos y clasificaciones'!$A$2:$B$5000,2,FALSE)</f>
        <v>CFI</v>
      </c>
      <c r="O5681" s="2" t="str">
        <f>VLOOKUP(Tabla1[[#This Row],[nemo]],'Nemos y clasificaciones'!$A$1:$C$3000,3,FALSE)</f>
        <v>CFI</v>
      </c>
      <c r="P5681" s="2"/>
      <c r="Q5681" s="2"/>
    </row>
    <row r="5682" spans="1:17" x14ac:dyDescent="0.25">
      <c r="A5682" t="s">
        <v>8557</v>
      </c>
      <c r="B5682" s="1">
        <v>43154</v>
      </c>
      <c r="C5682" s="1">
        <v>43160</v>
      </c>
      <c r="D5682" t="s">
        <v>14</v>
      </c>
      <c r="E5682" t="s">
        <v>5783</v>
      </c>
      <c r="F5682">
        <v>0</v>
      </c>
      <c r="G5682">
        <v>10000000</v>
      </c>
      <c r="H5682">
        <v>0</v>
      </c>
      <c r="I5682">
        <v>0</v>
      </c>
      <c r="J5682">
        <v>0</v>
      </c>
      <c r="K5682">
        <v>0.52600000000000002</v>
      </c>
      <c r="L5682" t="s">
        <v>23</v>
      </c>
      <c r="M5682" s="2">
        <v>5260000</v>
      </c>
      <c r="N5682" s="2" t="str">
        <f>VLOOKUP(Tabla1[[#This Row],[nemo]],'Nemos y clasificaciones'!$A$2:$B$5000,2,FALSE)</f>
        <v>CFI</v>
      </c>
      <c r="O5682" s="2" t="str">
        <f>VLOOKUP(Tabla1[[#This Row],[nemo]],'Nemos y clasificaciones'!$A$1:$C$3000,3,FALSE)</f>
        <v>CFI</v>
      </c>
      <c r="P5682" s="2"/>
      <c r="Q5682" s="2"/>
    </row>
    <row r="5683" spans="1:17" x14ac:dyDescent="0.25">
      <c r="A5683" t="s">
        <v>7751</v>
      </c>
      <c r="B5683" s="1">
        <v>43273</v>
      </c>
      <c r="C5683" s="1">
        <v>43279</v>
      </c>
      <c r="D5683" t="s">
        <v>14</v>
      </c>
      <c r="E5683" t="s">
        <v>5783</v>
      </c>
      <c r="F5683">
        <v>0</v>
      </c>
      <c r="G5683">
        <v>10000000</v>
      </c>
      <c r="H5683">
        <v>0</v>
      </c>
      <c r="I5683">
        <v>0</v>
      </c>
      <c r="J5683">
        <v>0</v>
      </c>
      <c r="K5683">
        <v>0.52100000000000002</v>
      </c>
      <c r="L5683" t="s">
        <v>23</v>
      </c>
      <c r="M5683" s="2">
        <v>5210000</v>
      </c>
      <c r="N5683" s="2" t="str">
        <f>VLOOKUP(Tabla1[[#This Row],[nemo]],'Nemos y clasificaciones'!$A$2:$B$5000,2,FALSE)</f>
        <v>CFI</v>
      </c>
      <c r="O5683" s="2" t="str">
        <f>VLOOKUP(Tabla1[[#This Row],[nemo]],'Nemos y clasificaciones'!$A$1:$C$3000,3,FALSE)</f>
        <v>CFI</v>
      </c>
      <c r="P5683" s="2"/>
      <c r="Q5683" s="2"/>
    </row>
    <row r="5684" spans="1:17" x14ac:dyDescent="0.25">
      <c r="A5684" t="s">
        <v>7487</v>
      </c>
      <c r="B5684" s="1">
        <v>43364</v>
      </c>
      <c r="C5684" s="1">
        <v>43370</v>
      </c>
      <c r="D5684" t="s">
        <v>14</v>
      </c>
      <c r="E5684" t="s">
        <v>5783</v>
      </c>
      <c r="F5684">
        <v>0</v>
      </c>
      <c r="G5684">
        <v>10000000</v>
      </c>
      <c r="H5684">
        <v>0</v>
      </c>
      <c r="I5684">
        <v>0</v>
      </c>
      <c r="J5684">
        <v>0</v>
      </c>
      <c r="K5684">
        <v>0.51800000000000002</v>
      </c>
      <c r="L5684" t="s">
        <v>23</v>
      </c>
      <c r="M5684" s="2">
        <v>5180000</v>
      </c>
      <c r="N5684" s="2" t="str">
        <f>VLOOKUP(Tabla1[[#This Row],[nemo]],'Nemos y clasificaciones'!$A$2:$B$5000,2,FALSE)</f>
        <v>CFI</v>
      </c>
      <c r="O5684" s="2" t="str">
        <f>VLOOKUP(Tabla1[[#This Row],[nemo]],'Nemos y clasificaciones'!$A$1:$C$3000,3,FALSE)</f>
        <v>CFI</v>
      </c>
      <c r="P5684" s="2"/>
      <c r="Q5684" s="2"/>
    </row>
    <row r="5685" spans="1:17" x14ac:dyDescent="0.25">
      <c r="A5685" t="s">
        <v>921</v>
      </c>
      <c r="B5685" s="1">
        <v>44378</v>
      </c>
      <c r="C5685" s="1">
        <v>44384</v>
      </c>
      <c r="D5685" t="s">
        <v>14</v>
      </c>
      <c r="E5685" t="s">
        <v>922</v>
      </c>
      <c r="F5685">
        <v>0</v>
      </c>
      <c r="G5685">
        <v>10000000</v>
      </c>
      <c r="H5685">
        <v>0</v>
      </c>
      <c r="I5685">
        <v>0</v>
      </c>
      <c r="J5685">
        <v>0</v>
      </c>
      <c r="K5685">
        <v>1.0880000000000001</v>
      </c>
      <c r="L5685" t="s">
        <v>16</v>
      </c>
      <c r="M5685" s="2">
        <v>10880000</v>
      </c>
      <c r="N5685" s="2" t="str">
        <f>VLOOKUP(Tabla1[[#This Row],[nemo]],'Nemos y clasificaciones'!$A$2:$B$5000,2,FALSE)</f>
        <v>CFI</v>
      </c>
      <c r="O5685" s="2" t="str">
        <f>VLOOKUP(Tabla1[[#This Row],[nemo]],'Nemos y clasificaciones'!$A$1:$C$3000,3,FALSE)</f>
        <v>CFI</v>
      </c>
      <c r="P5685" s="2"/>
      <c r="Q5685" s="2"/>
    </row>
    <row r="5686" spans="1:17" x14ac:dyDescent="0.25">
      <c r="A5686" t="s">
        <v>923</v>
      </c>
      <c r="B5686" s="1">
        <v>44378</v>
      </c>
      <c r="C5686" s="1">
        <v>44384</v>
      </c>
      <c r="D5686" t="s">
        <v>14</v>
      </c>
      <c r="E5686" t="s">
        <v>924</v>
      </c>
      <c r="F5686">
        <v>0</v>
      </c>
      <c r="G5686">
        <v>10000000</v>
      </c>
      <c r="H5686">
        <v>0</v>
      </c>
      <c r="I5686">
        <v>0</v>
      </c>
      <c r="J5686">
        <v>0</v>
      </c>
      <c r="K5686">
        <v>1.5609999999999999</v>
      </c>
      <c r="L5686" t="s">
        <v>16</v>
      </c>
      <c r="M5686" s="2">
        <v>15610000</v>
      </c>
      <c r="N5686" s="2" t="str">
        <f>VLOOKUP(Tabla1[[#This Row],[nemo]],'Nemos y clasificaciones'!$A$2:$B$5000,2,FALSE)</f>
        <v>CFI</v>
      </c>
      <c r="O5686" s="2" t="str">
        <f>VLOOKUP(Tabla1[[#This Row],[nemo]],'Nemos y clasificaciones'!$A$1:$C$3000,3,FALSE)</f>
        <v>CFI</v>
      </c>
      <c r="P5686" s="2"/>
      <c r="Q5686" s="2"/>
    </row>
    <row r="5687" spans="1:17" x14ac:dyDescent="0.25">
      <c r="A5687" t="s">
        <v>1763</v>
      </c>
      <c r="B5687" s="1">
        <v>44333</v>
      </c>
      <c r="C5687" s="1">
        <v>44340</v>
      </c>
      <c r="D5687" t="s">
        <v>14</v>
      </c>
      <c r="E5687" t="s">
        <v>924</v>
      </c>
      <c r="F5687">
        <v>0</v>
      </c>
      <c r="G5687">
        <v>10000000</v>
      </c>
      <c r="H5687">
        <v>0</v>
      </c>
      <c r="I5687">
        <v>0</v>
      </c>
      <c r="J5687">
        <v>0</v>
      </c>
      <c r="K5687">
        <v>0.1</v>
      </c>
      <c r="L5687" t="s">
        <v>23</v>
      </c>
      <c r="M5687" s="2">
        <v>1000000</v>
      </c>
      <c r="N5687" s="2" t="str">
        <f>VLOOKUP(Tabla1[[#This Row],[nemo]],'Nemos y clasificaciones'!$A$2:$B$5000,2,FALSE)</f>
        <v>CFI</v>
      </c>
      <c r="O5687" s="2" t="str">
        <f>VLOOKUP(Tabla1[[#This Row],[nemo]],'Nemos y clasificaciones'!$A$1:$C$3000,3,FALSE)</f>
        <v>CFI</v>
      </c>
      <c r="P5687" s="2"/>
      <c r="Q5687" s="2"/>
    </row>
    <row r="5688" spans="1:17" x14ac:dyDescent="0.25">
      <c r="A5688" t="s">
        <v>5635</v>
      </c>
      <c r="B5688" s="1">
        <v>43732</v>
      </c>
      <c r="C5688" s="1">
        <v>43732</v>
      </c>
      <c r="D5688" t="s">
        <v>21</v>
      </c>
      <c r="E5688" t="s">
        <v>5636</v>
      </c>
      <c r="F5688">
        <v>0</v>
      </c>
      <c r="G5688">
        <v>100000</v>
      </c>
      <c r="H5688">
        <v>0</v>
      </c>
      <c r="I5688">
        <v>0</v>
      </c>
      <c r="J5688">
        <v>0</v>
      </c>
      <c r="K5688">
        <v>51.5</v>
      </c>
      <c r="L5688" t="s">
        <v>54</v>
      </c>
      <c r="M5688" s="2">
        <v>5150000</v>
      </c>
      <c r="N5688" s="2" t="str">
        <f>VLOOKUP(Tabla1[[#This Row],[nemo]],'Nemos y clasificaciones'!$A$2:$B$5000,2,FALSE)</f>
        <v xml:space="preserve">Altaba Inc </v>
      </c>
      <c r="O5688" s="2" t="str">
        <f>VLOOKUP(Tabla1[[#This Row],[nemo]],'Nemos y clasificaciones'!$A$1:$C$3000,3,FALSE)</f>
        <v>Servicios financieros</v>
      </c>
      <c r="P5688" s="2"/>
      <c r="Q5688" s="2"/>
    </row>
    <row r="5689" spans="1:17" x14ac:dyDescent="0.25">
      <c r="A5689" t="s">
        <v>925</v>
      </c>
      <c r="B5689" s="1">
        <v>44378</v>
      </c>
      <c r="C5689" s="1">
        <v>44384</v>
      </c>
      <c r="D5689" t="s">
        <v>14</v>
      </c>
      <c r="E5689" t="s">
        <v>926</v>
      </c>
      <c r="F5689">
        <v>0</v>
      </c>
      <c r="G5689">
        <v>10000000</v>
      </c>
      <c r="H5689">
        <v>0</v>
      </c>
      <c r="I5689">
        <v>0</v>
      </c>
      <c r="J5689">
        <v>0</v>
      </c>
      <c r="K5689">
        <v>1.5189999999999999</v>
      </c>
      <c r="L5689" t="s">
        <v>16</v>
      </c>
      <c r="M5689" s="2">
        <v>15190000</v>
      </c>
      <c r="N5689" s="2" t="str">
        <f>VLOOKUP(Tabla1[[#This Row],[nemo]],'Nemos y clasificaciones'!$A$2:$B$5000,2,FALSE)</f>
        <v>CFI</v>
      </c>
      <c r="O5689" s="2" t="str">
        <f>VLOOKUP(Tabla1[[#This Row],[nemo]],'Nemos y clasificaciones'!$A$1:$C$3000,3,FALSE)</f>
        <v>CFI</v>
      </c>
      <c r="P5689" s="2"/>
      <c r="Q5689" s="2"/>
    </row>
    <row r="5690" spans="1:17" x14ac:dyDescent="0.25">
      <c r="A5690" t="s">
        <v>11595</v>
      </c>
      <c r="B5690" s="1">
        <v>42139</v>
      </c>
      <c r="C5690" s="1">
        <v>42146</v>
      </c>
      <c r="D5690" t="s">
        <v>14</v>
      </c>
      <c r="E5690" t="s">
        <v>11596</v>
      </c>
      <c r="F5690">
        <v>0</v>
      </c>
      <c r="G5690">
        <v>1400000</v>
      </c>
      <c r="H5690">
        <v>0</v>
      </c>
      <c r="I5690">
        <v>0</v>
      </c>
      <c r="J5690">
        <v>0</v>
      </c>
      <c r="K5690">
        <v>3.66</v>
      </c>
      <c r="L5690" t="s">
        <v>16</v>
      </c>
      <c r="M5690" s="2">
        <v>5124000</v>
      </c>
      <c r="N5690" s="2" t="str">
        <f>VLOOKUP(Tabla1[[#This Row],[nemo]],'Nemos y clasificaciones'!$A$2:$B$5000,2,FALSE)</f>
        <v>S. A.  FERIA DE LOS AGRICULTORES</v>
      </c>
      <c r="O5690" s="2" t="str">
        <f>VLOOKUP(Tabla1[[#This Row],[nemo]],'Nemos y clasificaciones'!$A$1:$C$3000,3,FALSE)</f>
        <v>Otros</v>
      </c>
      <c r="P5690" s="2"/>
      <c r="Q5690" s="2"/>
    </row>
    <row r="5691" spans="1:17" x14ac:dyDescent="0.25">
      <c r="A5691" t="s">
        <v>1762</v>
      </c>
      <c r="B5691" s="1">
        <v>44333</v>
      </c>
      <c r="C5691" s="1">
        <v>44340</v>
      </c>
      <c r="D5691" t="s">
        <v>14</v>
      </c>
      <c r="E5691" t="s">
        <v>926</v>
      </c>
      <c r="F5691">
        <v>0</v>
      </c>
      <c r="G5691">
        <v>10000000</v>
      </c>
      <c r="H5691">
        <v>0</v>
      </c>
      <c r="I5691">
        <v>0</v>
      </c>
      <c r="J5691">
        <v>0</v>
      </c>
      <c r="K5691">
        <v>0.88400000000000001</v>
      </c>
      <c r="L5691" t="s">
        <v>23</v>
      </c>
      <c r="M5691" s="2">
        <v>8840000</v>
      </c>
      <c r="N5691" s="2" t="str">
        <f>VLOOKUP(Tabla1[[#This Row],[nemo]],'Nemos y clasificaciones'!$A$2:$B$5000,2,FALSE)</f>
        <v>CFI</v>
      </c>
      <c r="O5691" s="2" t="str">
        <f>VLOOKUP(Tabla1[[#This Row],[nemo]],'Nemos y clasificaciones'!$A$1:$C$3000,3,FALSE)</f>
        <v>CFI</v>
      </c>
      <c r="P5691" s="2"/>
      <c r="Q5691" s="2"/>
    </row>
    <row r="5692" spans="1:17" x14ac:dyDescent="0.25">
      <c r="A5692" t="s">
        <v>1442</v>
      </c>
      <c r="B5692" s="1">
        <v>44357</v>
      </c>
      <c r="C5692" s="1">
        <v>44363</v>
      </c>
      <c r="D5692" t="s">
        <v>14</v>
      </c>
      <c r="E5692" t="s">
        <v>1443</v>
      </c>
      <c r="F5692">
        <v>0</v>
      </c>
      <c r="G5692">
        <v>10000000</v>
      </c>
      <c r="H5692">
        <v>0</v>
      </c>
      <c r="I5692">
        <v>0</v>
      </c>
      <c r="J5692">
        <v>0</v>
      </c>
      <c r="K5692">
        <v>1.18</v>
      </c>
      <c r="L5692" t="s">
        <v>16</v>
      </c>
      <c r="M5692" s="2">
        <v>11800000</v>
      </c>
      <c r="N5692" s="2" t="str">
        <f>VLOOKUP(Tabla1[[#This Row],[nemo]],'Nemos y clasificaciones'!$A$2:$B$5000,2,FALSE)</f>
        <v>CFI</v>
      </c>
      <c r="O5692" s="2" t="str">
        <f>VLOOKUP(Tabla1[[#This Row],[nemo]],'Nemos y clasificaciones'!$A$1:$C$3000,3,FALSE)</f>
        <v>CFI</v>
      </c>
      <c r="P5692" s="2"/>
      <c r="Q5692" s="2"/>
    </row>
    <row r="5693" spans="1:17" x14ac:dyDescent="0.25">
      <c r="A5693" t="s">
        <v>2578</v>
      </c>
      <c r="B5693" s="1">
        <v>44230</v>
      </c>
      <c r="C5693" s="1">
        <v>44236</v>
      </c>
      <c r="D5693" t="s">
        <v>14</v>
      </c>
      <c r="E5693" t="s">
        <v>1443</v>
      </c>
      <c r="F5693">
        <v>0</v>
      </c>
      <c r="G5693">
        <v>3454756</v>
      </c>
      <c r="H5693">
        <v>0</v>
      </c>
      <c r="I5693">
        <v>0</v>
      </c>
      <c r="J5693">
        <v>0</v>
      </c>
      <c r="K5693">
        <v>1.7</v>
      </c>
      <c r="L5693" t="s">
        <v>16</v>
      </c>
      <c r="M5693" s="2">
        <v>5873085.2000000002</v>
      </c>
      <c r="N5693" s="2" t="str">
        <f>VLOOKUP(Tabla1[[#This Row],[nemo]],'Nemos y clasificaciones'!$A$2:$B$5000,2,FALSE)</f>
        <v>CFI</v>
      </c>
      <c r="O5693" s="2" t="str">
        <f>VLOOKUP(Tabla1[[#This Row],[nemo]],'Nemos y clasificaciones'!$A$1:$C$3000,3,FALSE)</f>
        <v>CFI</v>
      </c>
      <c r="P5693" s="2"/>
      <c r="Q5693" s="2"/>
    </row>
    <row r="5694" spans="1:17" x14ac:dyDescent="0.25">
      <c r="A5694" t="s">
        <v>1442</v>
      </c>
      <c r="B5694" s="1">
        <v>44357</v>
      </c>
      <c r="C5694" s="1">
        <v>44363</v>
      </c>
      <c r="D5694" t="s">
        <v>14</v>
      </c>
      <c r="E5694" t="s">
        <v>1444</v>
      </c>
      <c r="F5694">
        <v>0</v>
      </c>
      <c r="G5694">
        <v>10000000</v>
      </c>
      <c r="H5694">
        <v>0</v>
      </c>
      <c r="I5694">
        <v>0</v>
      </c>
      <c r="J5694">
        <v>0</v>
      </c>
      <c r="K5694">
        <v>1.18</v>
      </c>
      <c r="L5694" t="s">
        <v>16</v>
      </c>
      <c r="M5694" s="2">
        <v>11800000</v>
      </c>
      <c r="N5694" s="2" t="str">
        <f>VLOOKUP(Tabla1[[#This Row],[nemo]],'Nemos y clasificaciones'!$A$2:$B$5000,2,FALSE)</f>
        <v>CFI</v>
      </c>
      <c r="O5694" s="2" t="str">
        <f>VLOOKUP(Tabla1[[#This Row],[nemo]],'Nemos y clasificaciones'!$A$1:$C$3000,3,FALSE)</f>
        <v>CFI</v>
      </c>
      <c r="P5694" s="2"/>
      <c r="Q5694" s="2"/>
    </row>
    <row r="5695" spans="1:17" x14ac:dyDescent="0.25">
      <c r="A5695" t="s">
        <v>2576</v>
      </c>
      <c r="B5695" s="1">
        <v>44230</v>
      </c>
      <c r="C5695" s="1">
        <v>44236</v>
      </c>
      <c r="D5695" t="s">
        <v>14</v>
      </c>
      <c r="E5695" t="s">
        <v>1444</v>
      </c>
      <c r="F5695">
        <v>0</v>
      </c>
      <c r="G5695">
        <v>70506</v>
      </c>
      <c r="H5695">
        <v>0</v>
      </c>
      <c r="I5695">
        <v>0</v>
      </c>
      <c r="J5695">
        <v>0</v>
      </c>
      <c r="K5695">
        <v>1.7</v>
      </c>
      <c r="L5695" t="s">
        <v>16</v>
      </c>
      <c r="M5695" s="2">
        <v>119860.2</v>
      </c>
      <c r="N5695" s="2" t="str">
        <f>VLOOKUP(Tabla1[[#This Row],[nemo]],'Nemos y clasificaciones'!$A$2:$B$5000,2,FALSE)</f>
        <v>CFI</v>
      </c>
      <c r="O5695" s="2" t="str">
        <f>VLOOKUP(Tabla1[[#This Row],[nemo]],'Nemos y clasificaciones'!$A$1:$C$3000,3,FALSE)</f>
        <v>CFI</v>
      </c>
      <c r="P5695" s="2"/>
      <c r="Q5695" s="2"/>
    </row>
    <row r="5696" spans="1:17" x14ac:dyDescent="0.25">
      <c r="A5696" t="s">
        <v>3771</v>
      </c>
      <c r="B5696" s="1">
        <v>44005</v>
      </c>
      <c r="C5696" s="1">
        <v>44012</v>
      </c>
      <c r="D5696" t="s">
        <v>14</v>
      </c>
      <c r="E5696" t="s">
        <v>769</v>
      </c>
      <c r="F5696">
        <v>0</v>
      </c>
      <c r="G5696">
        <v>10000000</v>
      </c>
      <c r="H5696">
        <v>0</v>
      </c>
      <c r="I5696">
        <v>0</v>
      </c>
      <c r="J5696">
        <v>0</v>
      </c>
      <c r="K5696">
        <v>3553.8119999999999</v>
      </c>
      <c r="L5696" t="s">
        <v>19</v>
      </c>
      <c r="M5696" s="2">
        <v>35538120000</v>
      </c>
      <c r="N5696" s="2" t="str">
        <f>VLOOKUP(Tabla1[[#This Row],[nemo]],'Nemos y clasificaciones'!$A$2:$B$5000,2,FALSE)</f>
        <v>CFI</v>
      </c>
      <c r="O5696" s="2" t="str">
        <f>VLOOKUP(Tabla1[[#This Row],[nemo]],'Nemos y clasificaciones'!$A$1:$C$3000,3,FALSE)</f>
        <v>CFI</v>
      </c>
      <c r="P5696" s="2"/>
      <c r="Q5696" s="2"/>
    </row>
    <row r="5697" spans="1:17" x14ac:dyDescent="0.25">
      <c r="A5697" t="s">
        <v>6300</v>
      </c>
      <c r="B5697" s="1">
        <v>43600</v>
      </c>
      <c r="C5697" s="1">
        <v>43607</v>
      </c>
      <c r="D5697" t="s">
        <v>14</v>
      </c>
      <c r="E5697" t="s">
        <v>6301</v>
      </c>
      <c r="F5697">
        <v>0</v>
      </c>
      <c r="G5697">
        <v>1400</v>
      </c>
      <c r="H5697">
        <v>0</v>
      </c>
      <c r="I5697">
        <v>0</v>
      </c>
      <c r="J5697">
        <v>0</v>
      </c>
      <c r="K5697">
        <v>3632</v>
      </c>
      <c r="L5697" t="s">
        <v>19</v>
      </c>
      <c r="M5697" s="2">
        <v>5084800</v>
      </c>
      <c r="N5697" s="2" t="str">
        <f>VLOOKUP(Tabla1[[#This Row],[nemo]],'Nemos y clasificaciones'!$A$2:$B$5000,2,FALSE)</f>
        <v>CLUB HIPICO DE SANTIAGO S.A.</v>
      </c>
      <c r="O5697" s="2" t="str">
        <f>VLOOKUP(Tabla1[[#This Row],[nemo]],'Nemos y clasificaciones'!$A$1:$C$3000,3,FALSE)</f>
        <v>Recreación y servicios educacionales</v>
      </c>
      <c r="P5697" s="2"/>
      <c r="Q5697" s="2"/>
    </row>
    <row r="5698" spans="1:17" x14ac:dyDescent="0.25">
      <c r="A5698" t="s">
        <v>8805</v>
      </c>
      <c r="B5698" s="1">
        <v>43085</v>
      </c>
      <c r="C5698" s="1">
        <v>43091</v>
      </c>
      <c r="D5698" t="s">
        <v>14</v>
      </c>
      <c r="E5698" t="s">
        <v>769</v>
      </c>
      <c r="F5698">
        <v>0</v>
      </c>
      <c r="G5698">
        <v>10000000</v>
      </c>
      <c r="H5698">
        <v>0</v>
      </c>
      <c r="I5698">
        <v>0</v>
      </c>
      <c r="J5698">
        <v>0</v>
      </c>
      <c r="K5698">
        <v>2498.1129999999998</v>
      </c>
      <c r="L5698" t="s">
        <v>19</v>
      </c>
      <c r="M5698" s="2">
        <v>24981130000</v>
      </c>
      <c r="N5698" s="2" t="str">
        <f>VLOOKUP(Tabla1[[#This Row],[nemo]],'Nemos y clasificaciones'!$A$2:$B$5000,2,FALSE)</f>
        <v>CFI</v>
      </c>
      <c r="O5698" s="2" t="str">
        <f>VLOOKUP(Tabla1[[#This Row],[nemo]],'Nemos y clasificaciones'!$A$1:$C$3000,3,FALSE)</f>
        <v>CFI</v>
      </c>
      <c r="P5698" s="2"/>
      <c r="Q5698" s="2"/>
    </row>
    <row r="5699" spans="1:17" x14ac:dyDescent="0.25">
      <c r="A5699" t="s">
        <v>4836</v>
      </c>
      <c r="B5699" s="1">
        <v>43882</v>
      </c>
      <c r="C5699" s="1">
        <v>43888</v>
      </c>
      <c r="D5699" t="s">
        <v>14</v>
      </c>
      <c r="E5699" t="s">
        <v>769</v>
      </c>
      <c r="F5699">
        <v>0</v>
      </c>
      <c r="G5699">
        <v>10000000</v>
      </c>
      <c r="H5699">
        <v>0</v>
      </c>
      <c r="I5699">
        <v>0</v>
      </c>
      <c r="J5699">
        <v>0</v>
      </c>
      <c r="K5699">
        <v>2037.105</v>
      </c>
      <c r="L5699" t="s">
        <v>19</v>
      </c>
      <c r="M5699" s="2">
        <v>20371050000</v>
      </c>
      <c r="N5699" s="2" t="str">
        <f>VLOOKUP(Tabla1[[#This Row],[nemo]],'Nemos y clasificaciones'!$A$2:$B$5000,2,FALSE)</f>
        <v>CFI</v>
      </c>
      <c r="O5699" s="2" t="str">
        <f>VLOOKUP(Tabla1[[#This Row],[nemo]],'Nemos y clasificaciones'!$A$1:$C$3000,3,FALSE)</f>
        <v>CFI</v>
      </c>
      <c r="P5699" s="2"/>
      <c r="Q5699" s="2"/>
    </row>
    <row r="5700" spans="1:17" x14ac:dyDescent="0.25">
      <c r="A5700" t="s">
        <v>8642</v>
      </c>
      <c r="B5700" s="1">
        <v>43106</v>
      </c>
      <c r="C5700" s="1">
        <v>43112</v>
      </c>
      <c r="D5700" t="s">
        <v>14</v>
      </c>
      <c r="E5700" t="s">
        <v>769</v>
      </c>
      <c r="F5700">
        <v>0</v>
      </c>
      <c r="G5700">
        <v>10000000</v>
      </c>
      <c r="H5700">
        <v>0</v>
      </c>
      <c r="I5700">
        <v>0</v>
      </c>
      <c r="J5700">
        <v>0</v>
      </c>
      <c r="K5700">
        <v>1520.5909999999999</v>
      </c>
      <c r="L5700" t="s">
        <v>19</v>
      </c>
      <c r="M5700" s="2">
        <v>15205910000</v>
      </c>
      <c r="N5700" s="2" t="str">
        <f>VLOOKUP(Tabla1[[#This Row],[nemo]],'Nemos y clasificaciones'!$A$2:$B$5000,2,FALSE)</f>
        <v>CFI</v>
      </c>
      <c r="O5700" s="2" t="str">
        <f>VLOOKUP(Tabla1[[#This Row],[nemo]],'Nemos y clasificaciones'!$A$1:$C$3000,3,FALSE)</f>
        <v>CFI</v>
      </c>
      <c r="P5700" s="2"/>
      <c r="Q5700" s="2"/>
    </row>
    <row r="5701" spans="1:17" x14ac:dyDescent="0.25">
      <c r="A5701" t="s">
        <v>4745</v>
      </c>
      <c r="B5701" s="1">
        <v>43910</v>
      </c>
      <c r="C5701" s="1">
        <v>43916</v>
      </c>
      <c r="D5701" t="s">
        <v>14</v>
      </c>
      <c r="E5701" t="s">
        <v>769</v>
      </c>
      <c r="F5701">
        <v>0</v>
      </c>
      <c r="G5701">
        <v>10000000</v>
      </c>
      <c r="H5701">
        <v>0</v>
      </c>
      <c r="I5701">
        <v>0</v>
      </c>
      <c r="J5701">
        <v>0</v>
      </c>
      <c r="K5701">
        <v>978.26400000000001</v>
      </c>
      <c r="L5701" t="s">
        <v>19</v>
      </c>
      <c r="M5701" s="2">
        <v>9782640000</v>
      </c>
      <c r="N5701" s="2" t="str">
        <f>VLOOKUP(Tabla1[[#This Row],[nemo]],'Nemos y clasificaciones'!$A$2:$B$5000,2,FALSE)</f>
        <v>CFI</v>
      </c>
      <c r="O5701" s="2" t="str">
        <f>VLOOKUP(Tabla1[[#This Row],[nemo]],'Nemos y clasificaciones'!$A$1:$C$3000,3,FALSE)</f>
        <v>CFI</v>
      </c>
      <c r="P5701" s="2"/>
      <c r="Q5701" s="2"/>
    </row>
    <row r="5702" spans="1:17" x14ac:dyDescent="0.25">
      <c r="A5702" t="s">
        <v>7265</v>
      </c>
      <c r="B5702" s="1">
        <v>43427</v>
      </c>
      <c r="C5702" s="1">
        <v>43433</v>
      </c>
      <c r="D5702" t="s">
        <v>14</v>
      </c>
      <c r="E5702" t="s">
        <v>769</v>
      </c>
      <c r="F5702">
        <v>0</v>
      </c>
      <c r="G5702">
        <v>10000000</v>
      </c>
      <c r="H5702">
        <v>0</v>
      </c>
      <c r="I5702">
        <v>0</v>
      </c>
      <c r="J5702">
        <v>0</v>
      </c>
      <c r="K5702">
        <v>835.98</v>
      </c>
      <c r="L5702" t="s">
        <v>19</v>
      </c>
      <c r="M5702" s="2">
        <v>8359800000</v>
      </c>
      <c r="N5702" s="2" t="str">
        <f>VLOOKUP(Tabla1[[#This Row],[nemo]],'Nemos y clasificaciones'!$A$2:$B$5000,2,FALSE)</f>
        <v>CFI</v>
      </c>
      <c r="O5702" s="2" t="str">
        <f>VLOOKUP(Tabla1[[#This Row],[nemo]],'Nemos y clasificaciones'!$A$1:$C$3000,3,FALSE)</f>
        <v>CFI</v>
      </c>
      <c r="P5702" s="2"/>
      <c r="Q5702" s="2"/>
    </row>
    <row r="5703" spans="1:17" x14ac:dyDescent="0.25">
      <c r="A5703" t="s">
        <v>6875</v>
      </c>
      <c r="B5703" s="1">
        <v>43511</v>
      </c>
      <c r="C5703" s="1">
        <v>43517</v>
      </c>
      <c r="D5703" t="s">
        <v>14</v>
      </c>
      <c r="E5703" t="s">
        <v>769</v>
      </c>
      <c r="F5703">
        <v>0</v>
      </c>
      <c r="G5703">
        <v>10000000</v>
      </c>
      <c r="H5703">
        <v>0</v>
      </c>
      <c r="I5703">
        <v>0</v>
      </c>
      <c r="J5703">
        <v>0</v>
      </c>
      <c r="K5703">
        <v>767.79700000000003</v>
      </c>
      <c r="L5703" t="s">
        <v>19</v>
      </c>
      <c r="M5703" s="2">
        <v>7677970000</v>
      </c>
      <c r="N5703" s="2" t="str">
        <f>VLOOKUP(Tabla1[[#This Row],[nemo]],'Nemos y clasificaciones'!$A$2:$B$5000,2,FALSE)</f>
        <v>CFI</v>
      </c>
      <c r="O5703" s="2" t="str">
        <f>VLOOKUP(Tabla1[[#This Row],[nemo]],'Nemos y clasificaciones'!$A$1:$C$3000,3,FALSE)</f>
        <v>CFI</v>
      </c>
      <c r="P5703" s="2"/>
      <c r="Q5703" s="2"/>
    </row>
    <row r="5704" spans="1:17" x14ac:dyDescent="0.25">
      <c r="A5704" t="s">
        <v>8039</v>
      </c>
      <c r="B5704" s="1">
        <v>43242</v>
      </c>
      <c r="C5704" s="1">
        <v>43248</v>
      </c>
      <c r="D5704" t="s">
        <v>14</v>
      </c>
      <c r="E5704" t="s">
        <v>769</v>
      </c>
      <c r="F5704">
        <v>0</v>
      </c>
      <c r="G5704">
        <v>10000000</v>
      </c>
      <c r="H5704">
        <v>0</v>
      </c>
      <c r="I5704">
        <v>0</v>
      </c>
      <c r="J5704">
        <v>0</v>
      </c>
      <c r="K5704">
        <v>679.22799999999995</v>
      </c>
      <c r="L5704" t="s">
        <v>19</v>
      </c>
      <c r="M5704" s="2">
        <v>6792280000</v>
      </c>
      <c r="N5704" s="2" t="str">
        <f>VLOOKUP(Tabla1[[#This Row],[nemo]],'Nemos y clasificaciones'!$A$2:$B$5000,2,FALSE)</f>
        <v>CFI</v>
      </c>
      <c r="O5704" s="2" t="str">
        <f>VLOOKUP(Tabla1[[#This Row],[nemo]],'Nemos y clasificaciones'!$A$1:$C$3000,3,FALSE)</f>
        <v>CFI</v>
      </c>
      <c r="P5704" s="2"/>
      <c r="Q5704" s="2"/>
    </row>
    <row r="5705" spans="1:17" x14ac:dyDescent="0.25">
      <c r="A5705" t="s">
        <v>5664</v>
      </c>
      <c r="B5705" s="1">
        <v>43714</v>
      </c>
      <c r="C5705" s="1">
        <v>43720</v>
      </c>
      <c r="D5705" t="s">
        <v>14</v>
      </c>
      <c r="E5705" t="s">
        <v>769</v>
      </c>
      <c r="F5705">
        <v>0</v>
      </c>
      <c r="G5705">
        <v>10000000</v>
      </c>
      <c r="H5705">
        <v>0</v>
      </c>
      <c r="I5705">
        <v>0</v>
      </c>
      <c r="J5705">
        <v>0</v>
      </c>
      <c r="K5705">
        <v>667.8</v>
      </c>
      <c r="L5705" t="s">
        <v>19</v>
      </c>
      <c r="M5705" s="2">
        <v>6678000000</v>
      </c>
      <c r="N5705" s="2" t="str">
        <f>VLOOKUP(Tabla1[[#This Row],[nemo]],'Nemos y clasificaciones'!$A$2:$B$5000,2,FALSE)</f>
        <v>CFI</v>
      </c>
      <c r="O5705" s="2" t="str">
        <f>VLOOKUP(Tabla1[[#This Row],[nemo]],'Nemos y clasificaciones'!$A$1:$C$3000,3,FALSE)</f>
        <v>CFI</v>
      </c>
      <c r="P5705" s="2"/>
      <c r="Q5705" s="2"/>
    </row>
    <row r="5706" spans="1:17" x14ac:dyDescent="0.25">
      <c r="A5706" t="s">
        <v>768</v>
      </c>
      <c r="B5706" s="1">
        <v>44391</v>
      </c>
      <c r="C5706" s="1">
        <v>44398</v>
      </c>
      <c r="D5706" t="s">
        <v>14</v>
      </c>
      <c r="E5706" t="s">
        <v>769</v>
      </c>
      <c r="F5706">
        <v>0</v>
      </c>
      <c r="G5706">
        <v>10000000</v>
      </c>
      <c r="H5706">
        <v>0</v>
      </c>
      <c r="I5706">
        <v>0</v>
      </c>
      <c r="J5706">
        <v>0</v>
      </c>
      <c r="K5706">
        <v>276.09500000000003</v>
      </c>
      <c r="L5706" t="s">
        <v>19</v>
      </c>
      <c r="M5706" s="2">
        <v>2760950000</v>
      </c>
      <c r="N5706" s="2" t="str">
        <f>VLOOKUP(Tabla1[[#This Row],[nemo]],'Nemos y clasificaciones'!$A$2:$B$5000,2,FALSE)</f>
        <v>CFI</v>
      </c>
      <c r="O5706" s="2" t="str">
        <f>VLOOKUP(Tabla1[[#This Row],[nemo]],'Nemos y clasificaciones'!$A$1:$C$3000,3,FALSE)</f>
        <v>CFI</v>
      </c>
      <c r="P5706" s="2"/>
      <c r="Q5706" s="2"/>
    </row>
    <row r="5707" spans="1:17" x14ac:dyDescent="0.25">
      <c r="A5707" t="s">
        <v>2325</v>
      </c>
      <c r="B5707" s="1">
        <v>44281</v>
      </c>
      <c r="C5707" s="1">
        <v>44287</v>
      </c>
      <c r="D5707" t="s">
        <v>14</v>
      </c>
      <c r="E5707" t="s">
        <v>769</v>
      </c>
      <c r="F5707">
        <v>0</v>
      </c>
      <c r="G5707">
        <v>1150105</v>
      </c>
      <c r="H5707">
        <v>0</v>
      </c>
      <c r="I5707">
        <v>0</v>
      </c>
      <c r="J5707">
        <v>0</v>
      </c>
      <c r="K5707">
        <v>536.976</v>
      </c>
      <c r="L5707" t="s">
        <v>19</v>
      </c>
      <c r="M5707" s="2">
        <v>617578782.48000002</v>
      </c>
      <c r="N5707" s="2" t="str">
        <f>VLOOKUP(Tabla1[[#This Row],[nemo]],'Nemos y clasificaciones'!$A$2:$B$5000,2,FALSE)</f>
        <v>CFI</v>
      </c>
      <c r="O5707" s="2" t="str">
        <f>VLOOKUP(Tabla1[[#This Row],[nemo]],'Nemos y clasificaciones'!$A$1:$C$3000,3,FALSE)</f>
        <v>CFI</v>
      </c>
      <c r="P5707" s="2"/>
      <c r="Q5707" s="2"/>
    </row>
    <row r="5708" spans="1:17" x14ac:dyDescent="0.25">
      <c r="A5708" t="s">
        <v>6124</v>
      </c>
      <c r="B5708" s="1">
        <v>43596</v>
      </c>
      <c r="C5708" s="1">
        <v>43631</v>
      </c>
      <c r="D5708" t="s">
        <v>14</v>
      </c>
      <c r="E5708" t="s">
        <v>769</v>
      </c>
      <c r="F5708">
        <v>10000000</v>
      </c>
      <c r="G5708">
        <v>0</v>
      </c>
      <c r="H5708">
        <v>0</v>
      </c>
      <c r="I5708">
        <v>0</v>
      </c>
      <c r="J5708">
        <v>0</v>
      </c>
      <c r="K5708">
        <v>25083.77</v>
      </c>
      <c r="L5708" t="s">
        <v>19</v>
      </c>
      <c r="M5708" s="2">
        <v>0</v>
      </c>
      <c r="N5708" s="2" t="str">
        <f>VLOOKUP(Tabla1[[#This Row],[nemo]],'Nemos y clasificaciones'!$A$2:$B$5000,2,FALSE)</f>
        <v>CFI</v>
      </c>
      <c r="O5708" s="2" t="str">
        <f>VLOOKUP(Tabla1[[#This Row],[nemo]],'Nemos y clasificaciones'!$A$1:$C$3000,3,FALSE)</f>
        <v>CFI</v>
      </c>
      <c r="P5708" s="2"/>
      <c r="Q5708" s="2"/>
    </row>
    <row r="5709" spans="1:17" x14ac:dyDescent="0.25">
      <c r="A5709" t="s">
        <v>3772</v>
      </c>
      <c r="B5709" s="1">
        <v>44005</v>
      </c>
      <c r="C5709" s="1">
        <v>44012</v>
      </c>
      <c r="D5709" t="s">
        <v>14</v>
      </c>
      <c r="E5709" t="s">
        <v>771</v>
      </c>
      <c r="F5709">
        <v>0</v>
      </c>
      <c r="G5709">
        <v>10000000</v>
      </c>
      <c r="H5709">
        <v>0</v>
      </c>
      <c r="I5709">
        <v>0</v>
      </c>
      <c r="J5709">
        <v>0</v>
      </c>
      <c r="K5709">
        <v>3538.203</v>
      </c>
      <c r="L5709" t="s">
        <v>19</v>
      </c>
      <c r="M5709" s="2">
        <v>35382030000</v>
      </c>
      <c r="N5709" s="2" t="str">
        <f>VLOOKUP(Tabla1[[#This Row],[nemo]],'Nemos y clasificaciones'!$A$2:$B$5000,2,FALSE)</f>
        <v>CFI</v>
      </c>
      <c r="O5709" s="2" t="str">
        <f>VLOOKUP(Tabla1[[#This Row],[nemo]],'Nemos y clasificaciones'!$A$1:$C$3000,3,FALSE)</f>
        <v>CFI</v>
      </c>
      <c r="P5709" s="2"/>
      <c r="Q5709" s="2"/>
    </row>
    <row r="5710" spans="1:17" x14ac:dyDescent="0.25">
      <c r="A5710" t="s">
        <v>4837</v>
      </c>
      <c r="B5710" s="1">
        <v>43882</v>
      </c>
      <c r="C5710" s="1">
        <v>43888</v>
      </c>
      <c r="D5710" t="s">
        <v>14</v>
      </c>
      <c r="E5710" t="s">
        <v>771</v>
      </c>
      <c r="F5710">
        <v>0</v>
      </c>
      <c r="G5710">
        <v>10000000</v>
      </c>
      <c r="H5710">
        <v>0</v>
      </c>
      <c r="I5710">
        <v>0</v>
      </c>
      <c r="J5710">
        <v>0</v>
      </c>
      <c r="K5710">
        <v>1987.5060000000001</v>
      </c>
      <c r="L5710" t="s">
        <v>19</v>
      </c>
      <c r="M5710" s="2">
        <v>19875060000</v>
      </c>
      <c r="N5710" s="2" t="str">
        <f>VLOOKUP(Tabla1[[#This Row],[nemo]],'Nemos y clasificaciones'!$A$2:$B$5000,2,FALSE)</f>
        <v>CFI</v>
      </c>
      <c r="O5710" s="2" t="str">
        <f>VLOOKUP(Tabla1[[#This Row],[nemo]],'Nemos y clasificaciones'!$A$1:$C$3000,3,FALSE)</f>
        <v>CFI</v>
      </c>
      <c r="P5710" s="2"/>
      <c r="Q5710" s="2"/>
    </row>
    <row r="5711" spans="1:17" x14ac:dyDescent="0.25">
      <c r="A5711" t="s">
        <v>4744</v>
      </c>
      <c r="B5711" s="1">
        <v>43910</v>
      </c>
      <c r="C5711" s="1">
        <v>43916</v>
      </c>
      <c r="D5711" t="s">
        <v>14</v>
      </c>
      <c r="E5711" t="s">
        <v>771</v>
      </c>
      <c r="F5711">
        <v>0</v>
      </c>
      <c r="G5711">
        <v>10000000</v>
      </c>
      <c r="H5711">
        <v>0</v>
      </c>
      <c r="I5711">
        <v>0</v>
      </c>
      <c r="J5711">
        <v>0</v>
      </c>
      <c r="K5711">
        <v>951.35199999999998</v>
      </c>
      <c r="L5711" t="s">
        <v>19</v>
      </c>
      <c r="M5711" s="2">
        <v>9513520000</v>
      </c>
      <c r="N5711" s="2" t="str">
        <f>VLOOKUP(Tabla1[[#This Row],[nemo]],'Nemos y clasificaciones'!$A$2:$B$5000,2,FALSE)</f>
        <v>CFI</v>
      </c>
      <c r="O5711" s="2" t="str">
        <f>VLOOKUP(Tabla1[[#This Row],[nemo]],'Nemos y clasificaciones'!$A$1:$C$3000,3,FALSE)</f>
        <v>CFI</v>
      </c>
      <c r="P5711" s="2"/>
      <c r="Q5711" s="2"/>
    </row>
    <row r="5712" spans="1:17" x14ac:dyDescent="0.25">
      <c r="A5712" t="s">
        <v>6874</v>
      </c>
      <c r="B5712" s="1">
        <v>43511</v>
      </c>
      <c r="C5712" s="1">
        <v>43517</v>
      </c>
      <c r="D5712" t="s">
        <v>14</v>
      </c>
      <c r="E5712" t="s">
        <v>771</v>
      </c>
      <c r="F5712">
        <v>0</v>
      </c>
      <c r="G5712">
        <v>10000000</v>
      </c>
      <c r="H5712">
        <v>0</v>
      </c>
      <c r="I5712">
        <v>0</v>
      </c>
      <c r="J5712">
        <v>0</v>
      </c>
      <c r="K5712">
        <v>751.93899999999996</v>
      </c>
      <c r="L5712" t="s">
        <v>19</v>
      </c>
      <c r="M5712" s="2">
        <v>7519390000</v>
      </c>
      <c r="N5712" s="2" t="str">
        <f>VLOOKUP(Tabla1[[#This Row],[nemo]],'Nemos y clasificaciones'!$A$2:$B$5000,2,FALSE)</f>
        <v>CFI</v>
      </c>
      <c r="O5712" s="2" t="str">
        <f>VLOOKUP(Tabla1[[#This Row],[nemo]],'Nemos y clasificaciones'!$A$1:$C$3000,3,FALSE)</f>
        <v>CFI</v>
      </c>
      <c r="P5712" s="2"/>
      <c r="Q5712" s="2"/>
    </row>
    <row r="5713" spans="1:17" x14ac:dyDescent="0.25">
      <c r="A5713" t="s">
        <v>7266</v>
      </c>
      <c r="B5713" s="1">
        <v>43427</v>
      </c>
      <c r="C5713" s="1">
        <v>43433</v>
      </c>
      <c r="D5713" t="s">
        <v>14</v>
      </c>
      <c r="E5713" t="s">
        <v>771</v>
      </c>
      <c r="F5713">
        <v>0</v>
      </c>
      <c r="G5713">
        <v>10000000</v>
      </c>
      <c r="H5713">
        <v>0</v>
      </c>
      <c r="I5713">
        <v>0</v>
      </c>
      <c r="J5713">
        <v>0</v>
      </c>
      <c r="K5713">
        <v>712.44600000000003</v>
      </c>
      <c r="L5713" t="s">
        <v>19</v>
      </c>
      <c r="M5713" s="2">
        <v>7124460000</v>
      </c>
      <c r="N5713" s="2" t="str">
        <f>VLOOKUP(Tabla1[[#This Row],[nemo]],'Nemos y clasificaciones'!$A$2:$B$5000,2,FALSE)</f>
        <v>CFI</v>
      </c>
      <c r="O5713" s="2" t="str">
        <f>VLOOKUP(Tabla1[[#This Row],[nemo]],'Nemos y clasificaciones'!$A$1:$C$3000,3,FALSE)</f>
        <v>CFI</v>
      </c>
      <c r="P5713" s="2"/>
      <c r="Q5713" s="2"/>
    </row>
    <row r="5714" spans="1:17" x14ac:dyDescent="0.25">
      <c r="A5714" t="s">
        <v>5663</v>
      </c>
      <c r="B5714" s="1">
        <v>43714</v>
      </c>
      <c r="C5714" s="1">
        <v>43720</v>
      </c>
      <c r="D5714" t="s">
        <v>14</v>
      </c>
      <c r="E5714" t="s">
        <v>771</v>
      </c>
      <c r="F5714">
        <v>0</v>
      </c>
      <c r="G5714">
        <v>10000000</v>
      </c>
      <c r="H5714">
        <v>0</v>
      </c>
      <c r="I5714">
        <v>0</v>
      </c>
      <c r="J5714">
        <v>0</v>
      </c>
      <c r="K5714">
        <v>662.39300000000003</v>
      </c>
      <c r="L5714" t="s">
        <v>19</v>
      </c>
      <c r="M5714" s="2">
        <v>6623930000</v>
      </c>
      <c r="N5714" s="2" t="str">
        <f>VLOOKUP(Tabla1[[#This Row],[nemo]],'Nemos y clasificaciones'!$A$2:$B$5000,2,FALSE)</f>
        <v>CFI</v>
      </c>
      <c r="O5714" s="2" t="str">
        <f>VLOOKUP(Tabla1[[#This Row],[nemo]],'Nemos y clasificaciones'!$A$1:$C$3000,3,FALSE)</f>
        <v>CFI</v>
      </c>
      <c r="P5714" s="2"/>
      <c r="Q5714" s="2"/>
    </row>
    <row r="5715" spans="1:17" x14ac:dyDescent="0.25">
      <c r="A5715" t="s">
        <v>770</v>
      </c>
      <c r="B5715" s="1">
        <v>44391</v>
      </c>
      <c r="C5715" s="1">
        <v>44398</v>
      </c>
      <c r="D5715" t="s">
        <v>14</v>
      </c>
      <c r="E5715" t="s">
        <v>771</v>
      </c>
      <c r="F5715">
        <v>0</v>
      </c>
      <c r="G5715">
        <v>10000000</v>
      </c>
      <c r="H5715">
        <v>0</v>
      </c>
      <c r="I5715">
        <v>0</v>
      </c>
      <c r="J5715">
        <v>0</v>
      </c>
      <c r="K5715">
        <v>265.87599999999998</v>
      </c>
      <c r="L5715" t="s">
        <v>19</v>
      </c>
      <c r="M5715" s="2">
        <v>2658760000</v>
      </c>
      <c r="N5715" s="2" t="str">
        <f>VLOOKUP(Tabla1[[#This Row],[nemo]],'Nemos y clasificaciones'!$A$2:$B$5000,2,FALSE)</f>
        <v>CFI</v>
      </c>
      <c r="O5715" s="2" t="str">
        <f>VLOOKUP(Tabla1[[#This Row],[nemo]],'Nemos y clasificaciones'!$A$1:$C$3000,3,FALSE)</f>
        <v>CFI</v>
      </c>
      <c r="P5715" s="2"/>
      <c r="Q5715" s="2"/>
    </row>
    <row r="5716" spans="1:17" x14ac:dyDescent="0.25">
      <c r="A5716" t="s">
        <v>2323</v>
      </c>
      <c r="B5716" s="1">
        <v>44281</v>
      </c>
      <c r="C5716" s="1">
        <v>44287</v>
      </c>
      <c r="D5716" t="s">
        <v>14</v>
      </c>
      <c r="E5716" t="s">
        <v>771</v>
      </c>
      <c r="F5716">
        <v>0</v>
      </c>
      <c r="G5716">
        <v>218237</v>
      </c>
      <c r="H5716">
        <v>0</v>
      </c>
      <c r="I5716">
        <v>0</v>
      </c>
      <c r="J5716">
        <v>0</v>
      </c>
      <c r="K5716">
        <v>500.57</v>
      </c>
      <c r="L5716" t="s">
        <v>19</v>
      </c>
      <c r="M5716" s="2">
        <v>109242895.09</v>
      </c>
      <c r="N5716" s="2" t="str">
        <f>VLOOKUP(Tabla1[[#This Row],[nemo]],'Nemos y clasificaciones'!$A$2:$B$5000,2,FALSE)</f>
        <v>CFI</v>
      </c>
      <c r="O5716" s="2" t="str">
        <f>VLOOKUP(Tabla1[[#This Row],[nemo]],'Nemos y clasificaciones'!$A$1:$C$3000,3,FALSE)</f>
        <v>CFI</v>
      </c>
      <c r="P5716" s="2"/>
      <c r="Q5716" s="2"/>
    </row>
    <row r="5717" spans="1:17" x14ac:dyDescent="0.25">
      <c r="A5717" t="s">
        <v>6125</v>
      </c>
      <c r="B5717" s="1">
        <v>43596</v>
      </c>
      <c r="C5717" s="1">
        <v>43631</v>
      </c>
      <c r="D5717" t="s">
        <v>14</v>
      </c>
      <c r="E5717" t="s">
        <v>771</v>
      </c>
      <c r="F5717">
        <v>10000000</v>
      </c>
      <c r="G5717">
        <v>0</v>
      </c>
      <c r="H5717">
        <v>0</v>
      </c>
      <c r="I5717">
        <v>0</v>
      </c>
      <c r="J5717">
        <v>0</v>
      </c>
      <c r="K5717">
        <v>25066.988000000001</v>
      </c>
      <c r="L5717" t="s">
        <v>19</v>
      </c>
      <c r="M5717" s="2">
        <v>0</v>
      </c>
      <c r="N5717" s="2" t="str">
        <f>VLOOKUP(Tabla1[[#This Row],[nemo]],'Nemos y clasificaciones'!$A$2:$B$5000,2,FALSE)</f>
        <v>CFI</v>
      </c>
      <c r="O5717" s="2" t="str">
        <f>VLOOKUP(Tabla1[[#This Row],[nemo]],'Nemos y clasificaciones'!$A$1:$C$3000,3,FALSE)</f>
        <v>CFI</v>
      </c>
      <c r="P5717" s="2"/>
      <c r="Q5717" s="2"/>
    </row>
    <row r="5718" spans="1:17" x14ac:dyDescent="0.25">
      <c r="A5718" t="s">
        <v>3770</v>
      </c>
      <c r="B5718" s="1">
        <v>44005</v>
      </c>
      <c r="C5718" s="1">
        <v>44012</v>
      </c>
      <c r="D5718" t="s">
        <v>14</v>
      </c>
      <c r="E5718" t="s">
        <v>773</v>
      </c>
      <c r="F5718">
        <v>0</v>
      </c>
      <c r="G5718">
        <v>10000000</v>
      </c>
      <c r="H5718">
        <v>0</v>
      </c>
      <c r="I5718">
        <v>0</v>
      </c>
      <c r="J5718">
        <v>0</v>
      </c>
      <c r="K5718">
        <v>3561.8829999999998</v>
      </c>
      <c r="L5718" t="s">
        <v>19</v>
      </c>
      <c r="M5718" s="2">
        <v>35618830000</v>
      </c>
      <c r="N5718" s="2" t="str">
        <f>VLOOKUP(Tabla1[[#This Row],[nemo]],'Nemos y clasificaciones'!$A$2:$B$5000,2,FALSE)</f>
        <v>CFI</v>
      </c>
      <c r="O5718" s="2" t="str">
        <f>VLOOKUP(Tabla1[[#This Row],[nemo]],'Nemos y clasificaciones'!$A$1:$C$3000,3,FALSE)</f>
        <v>CFI</v>
      </c>
      <c r="P5718" s="2"/>
      <c r="Q5718" s="2"/>
    </row>
    <row r="5719" spans="1:17" x14ac:dyDescent="0.25">
      <c r="A5719" t="s">
        <v>8806</v>
      </c>
      <c r="B5719" s="1">
        <v>43085</v>
      </c>
      <c r="C5719" s="1">
        <v>43091</v>
      </c>
      <c r="D5719" t="s">
        <v>14</v>
      </c>
      <c r="E5719" t="s">
        <v>773</v>
      </c>
      <c r="F5719">
        <v>0</v>
      </c>
      <c r="G5719">
        <v>10000000</v>
      </c>
      <c r="H5719">
        <v>0</v>
      </c>
      <c r="I5719">
        <v>0</v>
      </c>
      <c r="J5719">
        <v>0</v>
      </c>
      <c r="K5719">
        <v>2501.2579999999998</v>
      </c>
      <c r="L5719" t="s">
        <v>19</v>
      </c>
      <c r="M5719" s="2">
        <v>25012580000</v>
      </c>
      <c r="N5719" s="2" t="str">
        <f>VLOOKUP(Tabla1[[#This Row],[nemo]],'Nemos y clasificaciones'!$A$2:$B$5000,2,FALSE)</f>
        <v>CFI</v>
      </c>
      <c r="O5719" s="2" t="str">
        <f>VLOOKUP(Tabla1[[#This Row],[nemo]],'Nemos y clasificaciones'!$A$1:$C$3000,3,FALSE)</f>
        <v>CFI</v>
      </c>
      <c r="P5719" s="2"/>
      <c r="Q5719" s="2"/>
    </row>
    <row r="5720" spans="1:17" x14ac:dyDescent="0.25">
      <c r="A5720" t="s">
        <v>4838</v>
      </c>
      <c r="B5720" s="1">
        <v>43882</v>
      </c>
      <c r="C5720" s="1">
        <v>43888</v>
      </c>
      <c r="D5720" t="s">
        <v>14</v>
      </c>
      <c r="E5720" t="s">
        <v>773</v>
      </c>
      <c r="F5720">
        <v>0</v>
      </c>
      <c r="G5720">
        <v>10000000</v>
      </c>
      <c r="H5720">
        <v>0</v>
      </c>
      <c r="I5720">
        <v>0</v>
      </c>
      <c r="J5720">
        <v>0</v>
      </c>
      <c r="K5720">
        <v>2066.9070000000002</v>
      </c>
      <c r="L5720" t="s">
        <v>19</v>
      </c>
      <c r="M5720" s="2">
        <v>20669070000</v>
      </c>
      <c r="N5720" s="2" t="str">
        <f>VLOOKUP(Tabla1[[#This Row],[nemo]],'Nemos y clasificaciones'!$A$2:$B$5000,2,FALSE)</f>
        <v>CFI</v>
      </c>
      <c r="O5720" s="2" t="str">
        <f>VLOOKUP(Tabla1[[#This Row],[nemo]],'Nemos y clasificaciones'!$A$1:$C$3000,3,FALSE)</f>
        <v>CFI</v>
      </c>
      <c r="P5720" s="2"/>
      <c r="Q5720" s="2"/>
    </row>
    <row r="5721" spans="1:17" x14ac:dyDescent="0.25">
      <c r="A5721" t="s">
        <v>8643</v>
      </c>
      <c r="B5721" s="1">
        <v>43106</v>
      </c>
      <c r="C5721" s="1">
        <v>43112</v>
      </c>
      <c r="D5721" t="s">
        <v>14</v>
      </c>
      <c r="E5721" t="s">
        <v>773</v>
      </c>
      <c r="F5721">
        <v>0</v>
      </c>
      <c r="G5721">
        <v>10000000</v>
      </c>
      <c r="H5721">
        <v>0</v>
      </c>
      <c r="I5721">
        <v>0</v>
      </c>
      <c r="J5721">
        <v>0</v>
      </c>
      <c r="K5721">
        <v>1522.5050000000001</v>
      </c>
      <c r="L5721" t="s">
        <v>19</v>
      </c>
      <c r="M5721" s="2">
        <v>15225050000</v>
      </c>
      <c r="N5721" s="2" t="str">
        <f>VLOOKUP(Tabla1[[#This Row],[nemo]],'Nemos y clasificaciones'!$A$2:$B$5000,2,FALSE)</f>
        <v>CFI</v>
      </c>
      <c r="O5721" s="2" t="str">
        <f>VLOOKUP(Tabla1[[#This Row],[nemo]],'Nemos y clasificaciones'!$A$1:$C$3000,3,FALSE)</f>
        <v>CFI</v>
      </c>
      <c r="P5721" s="2"/>
      <c r="Q5721" s="2"/>
    </row>
    <row r="5722" spans="1:17" x14ac:dyDescent="0.25">
      <c r="A5722" t="s">
        <v>4746</v>
      </c>
      <c r="B5722" s="1">
        <v>43910</v>
      </c>
      <c r="C5722" s="1">
        <v>43916</v>
      </c>
      <c r="D5722" t="s">
        <v>14</v>
      </c>
      <c r="E5722" t="s">
        <v>773</v>
      </c>
      <c r="F5722">
        <v>0</v>
      </c>
      <c r="G5722">
        <v>10000000</v>
      </c>
      <c r="H5722">
        <v>0</v>
      </c>
      <c r="I5722">
        <v>0</v>
      </c>
      <c r="J5722">
        <v>0</v>
      </c>
      <c r="K5722">
        <v>992.03800000000001</v>
      </c>
      <c r="L5722" t="s">
        <v>19</v>
      </c>
      <c r="M5722" s="2">
        <v>9920380000</v>
      </c>
      <c r="N5722" s="2" t="str">
        <f>VLOOKUP(Tabla1[[#This Row],[nemo]],'Nemos y clasificaciones'!$A$2:$B$5000,2,FALSE)</f>
        <v>CFI</v>
      </c>
      <c r="O5722" s="2" t="str">
        <f>VLOOKUP(Tabla1[[#This Row],[nemo]],'Nemos y clasificaciones'!$A$1:$C$3000,3,FALSE)</f>
        <v>CFI</v>
      </c>
      <c r="P5722" s="2"/>
      <c r="Q5722" s="2"/>
    </row>
    <row r="5723" spans="1:17" x14ac:dyDescent="0.25">
      <c r="A5723" t="s">
        <v>7267</v>
      </c>
      <c r="B5723" s="1">
        <v>43427</v>
      </c>
      <c r="C5723" s="1">
        <v>43433</v>
      </c>
      <c r="D5723" t="s">
        <v>14</v>
      </c>
      <c r="E5723" t="s">
        <v>773</v>
      </c>
      <c r="F5723">
        <v>0</v>
      </c>
      <c r="G5723">
        <v>10000000</v>
      </c>
      <c r="H5723">
        <v>0</v>
      </c>
      <c r="I5723">
        <v>0</v>
      </c>
      <c r="J5723">
        <v>0</v>
      </c>
      <c r="K5723">
        <v>927.58399999999995</v>
      </c>
      <c r="L5723" t="s">
        <v>19</v>
      </c>
      <c r="M5723" s="2">
        <v>9275840000</v>
      </c>
      <c r="N5723" s="2" t="str">
        <f>VLOOKUP(Tabla1[[#This Row],[nemo]],'Nemos y clasificaciones'!$A$2:$B$5000,2,FALSE)</f>
        <v>CFI</v>
      </c>
      <c r="O5723" s="2" t="str">
        <f>VLOOKUP(Tabla1[[#This Row],[nemo]],'Nemos y clasificaciones'!$A$1:$C$3000,3,FALSE)</f>
        <v>CFI</v>
      </c>
      <c r="P5723" s="2"/>
      <c r="Q5723" s="2"/>
    </row>
    <row r="5724" spans="1:17" x14ac:dyDescent="0.25">
      <c r="A5724" t="s">
        <v>6873</v>
      </c>
      <c r="B5724" s="1">
        <v>43511</v>
      </c>
      <c r="C5724" s="1">
        <v>43517</v>
      </c>
      <c r="D5724" t="s">
        <v>14</v>
      </c>
      <c r="E5724" t="s">
        <v>773</v>
      </c>
      <c r="F5724">
        <v>0</v>
      </c>
      <c r="G5724">
        <v>10000000</v>
      </c>
      <c r="H5724">
        <v>0</v>
      </c>
      <c r="I5724">
        <v>0</v>
      </c>
      <c r="J5724">
        <v>0</v>
      </c>
      <c r="K5724">
        <v>775.02800000000002</v>
      </c>
      <c r="L5724" t="s">
        <v>19</v>
      </c>
      <c r="M5724" s="2">
        <v>7750280000</v>
      </c>
      <c r="N5724" s="2" t="str">
        <f>VLOOKUP(Tabla1[[#This Row],[nemo]],'Nemos y clasificaciones'!$A$2:$B$5000,2,FALSE)</f>
        <v>CFI</v>
      </c>
      <c r="O5724" s="2" t="str">
        <f>VLOOKUP(Tabla1[[#This Row],[nemo]],'Nemos y clasificaciones'!$A$1:$C$3000,3,FALSE)</f>
        <v>CFI</v>
      </c>
      <c r="P5724" s="2"/>
      <c r="Q5724" s="2"/>
    </row>
    <row r="5725" spans="1:17" x14ac:dyDescent="0.25">
      <c r="A5725" t="s">
        <v>8038</v>
      </c>
      <c r="B5725" s="1">
        <v>43242</v>
      </c>
      <c r="C5725" s="1">
        <v>43248</v>
      </c>
      <c r="D5725" t="s">
        <v>14</v>
      </c>
      <c r="E5725" t="s">
        <v>773</v>
      </c>
      <c r="F5725">
        <v>0</v>
      </c>
      <c r="G5725">
        <v>10000000</v>
      </c>
      <c r="H5725">
        <v>0</v>
      </c>
      <c r="I5725">
        <v>0</v>
      </c>
      <c r="J5725">
        <v>0</v>
      </c>
      <c r="K5725">
        <v>679.83</v>
      </c>
      <c r="L5725" t="s">
        <v>19</v>
      </c>
      <c r="M5725" s="2">
        <v>6798300000</v>
      </c>
      <c r="N5725" s="2" t="str">
        <f>VLOOKUP(Tabla1[[#This Row],[nemo]],'Nemos y clasificaciones'!$A$2:$B$5000,2,FALSE)</f>
        <v>CFI</v>
      </c>
      <c r="O5725" s="2" t="str">
        <f>VLOOKUP(Tabla1[[#This Row],[nemo]],'Nemos y clasificaciones'!$A$1:$C$3000,3,FALSE)</f>
        <v>CFI</v>
      </c>
      <c r="P5725" s="2"/>
      <c r="Q5725" s="2"/>
    </row>
    <row r="5726" spans="1:17" x14ac:dyDescent="0.25">
      <c r="A5726" t="s">
        <v>5662</v>
      </c>
      <c r="B5726" s="1">
        <v>43714</v>
      </c>
      <c r="C5726" s="1">
        <v>43720</v>
      </c>
      <c r="D5726" t="s">
        <v>14</v>
      </c>
      <c r="E5726" t="s">
        <v>773</v>
      </c>
      <c r="F5726">
        <v>0</v>
      </c>
      <c r="G5726">
        <v>10000000</v>
      </c>
      <c r="H5726">
        <v>0</v>
      </c>
      <c r="I5726">
        <v>0</v>
      </c>
      <c r="J5726">
        <v>0</v>
      </c>
      <c r="K5726">
        <v>670.51700000000005</v>
      </c>
      <c r="L5726" t="s">
        <v>19</v>
      </c>
      <c r="M5726" s="2">
        <v>6705170000</v>
      </c>
      <c r="N5726" s="2" t="str">
        <f>VLOOKUP(Tabla1[[#This Row],[nemo]],'Nemos y clasificaciones'!$A$2:$B$5000,2,FALSE)</f>
        <v>CFI</v>
      </c>
      <c r="O5726" s="2" t="str">
        <f>VLOOKUP(Tabla1[[#This Row],[nemo]],'Nemos y clasificaciones'!$A$1:$C$3000,3,FALSE)</f>
        <v>CFI</v>
      </c>
      <c r="P5726" s="2"/>
      <c r="Q5726" s="2"/>
    </row>
    <row r="5727" spans="1:17" x14ac:dyDescent="0.25">
      <c r="A5727" t="s">
        <v>772</v>
      </c>
      <c r="B5727" s="1">
        <v>44391</v>
      </c>
      <c r="C5727" s="1">
        <v>44398</v>
      </c>
      <c r="D5727" t="s">
        <v>14</v>
      </c>
      <c r="E5727" t="s">
        <v>773</v>
      </c>
      <c r="F5727">
        <v>0</v>
      </c>
      <c r="G5727">
        <v>10000000</v>
      </c>
      <c r="H5727">
        <v>0</v>
      </c>
      <c r="I5727">
        <v>0</v>
      </c>
      <c r="J5727">
        <v>0</v>
      </c>
      <c r="K5727">
        <v>282.69900000000001</v>
      </c>
      <c r="L5727" t="s">
        <v>19</v>
      </c>
      <c r="M5727" s="2">
        <v>2826990000</v>
      </c>
      <c r="N5727" s="2" t="str">
        <f>VLOOKUP(Tabla1[[#This Row],[nemo]],'Nemos y clasificaciones'!$A$2:$B$5000,2,FALSE)</f>
        <v>CFI</v>
      </c>
      <c r="O5727" s="2" t="str">
        <f>VLOOKUP(Tabla1[[#This Row],[nemo]],'Nemos y clasificaciones'!$A$1:$C$3000,3,FALSE)</f>
        <v>CFI</v>
      </c>
      <c r="P5727" s="2"/>
      <c r="Q5727" s="2"/>
    </row>
    <row r="5728" spans="1:17" x14ac:dyDescent="0.25">
      <c r="A5728" t="s">
        <v>2326</v>
      </c>
      <c r="B5728" s="1">
        <v>44281</v>
      </c>
      <c r="C5728" s="1">
        <v>44287</v>
      </c>
      <c r="D5728" t="s">
        <v>14</v>
      </c>
      <c r="E5728" t="s">
        <v>773</v>
      </c>
      <c r="F5728">
        <v>0</v>
      </c>
      <c r="G5728">
        <v>2285470</v>
      </c>
      <c r="H5728">
        <v>0</v>
      </c>
      <c r="I5728">
        <v>0</v>
      </c>
      <c r="J5728">
        <v>0</v>
      </c>
      <c r="K5728">
        <v>557.07500000000005</v>
      </c>
      <c r="L5728" t="s">
        <v>19</v>
      </c>
      <c r="M5728" s="2">
        <v>1273178200.25</v>
      </c>
      <c r="N5728" s="2" t="str">
        <f>VLOOKUP(Tabla1[[#This Row],[nemo]],'Nemos y clasificaciones'!$A$2:$B$5000,2,FALSE)</f>
        <v>CFI</v>
      </c>
      <c r="O5728" s="2" t="str">
        <f>VLOOKUP(Tabla1[[#This Row],[nemo]],'Nemos y clasificaciones'!$A$1:$C$3000,3,FALSE)</f>
        <v>CFI</v>
      </c>
      <c r="P5728" s="2"/>
      <c r="Q5728" s="2"/>
    </row>
    <row r="5729" spans="1:17" x14ac:dyDescent="0.25">
      <c r="A5729" t="s">
        <v>6126</v>
      </c>
      <c r="B5729" s="1">
        <v>43596</v>
      </c>
      <c r="C5729" s="1">
        <v>43631</v>
      </c>
      <c r="D5729" t="s">
        <v>14</v>
      </c>
      <c r="E5729" t="s">
        <v>773</v>
      </c>
      <c r="F5729">
        <v>10000000</v>
      </c>
      <c r="G5729">
        <v>0</v>
      </c>
      <c r="H5729">
        <v>0</v>
      </c>
      <c r="I5729">
        <v>0</v>
      </c>
      <c r="J5729">
        <v>0</v>
      </c>
      <c r="K5729">
        <v>25091.216</v>
      </c>
      <c r="L5729" t="s">
        <v>19</v>
      </c>
      <c r="M5729" s="2">
        <v>0</v>
      </c>
      <c r="N5729" s="2" t="str">
        <f>VLOOKUP(Tabla1[[#This Row],[nemo]],'Nemos y clasificaciones'!$A$2:$B$5000,2,FALSE)</f>
        <v>CFI</v>
      </c>
      <c r="O5729" s="2" t="str">
        <f>VLOOKUP(Tabla1[[#This Row],[nemo]],'Nemos y clasificaciones'!$A$1:$C$3000,3,FALSE)</f>
        <v>CFI</v>
      </c>
      <c r="P5729" s="2"/>
      <c r="Q5729" s="2"/>
    </row>
    <row r="5730" spans="1:17" x14ac:dyDescent="0.25">
      <c r="A5730" t="s">
        <v>6586</v>
      </c>
      <c r="B5730" s="1">
        <v>43580</v>
      </c>
      <c r="C5730" s="1">
        <v>43587</v>
      </c>
      <c r="D5730" t="s">
        <v>21</v>
      </c>
      <c r="E5730" t="s">
        <v>775</v>
      </c>
      <c r="F5730">
        <v>0</v>
      </c>
      <c r="G5730">
        <v>10000000</v>
      </c>
      <c r="H5730">
        <v>0</v>
      </c>
      <c r="I5730">
        <v>0</v>
      </c>
      <c r="J5730">
        <v>0</v>
      </c>
      <c r="K5730">
        <v>3.5</v>
      </c>
      <c r="L5730" t="s">
        <v>16</v>
      </c>
      <c r="M5730" s="2">
        <v>35000000</v>
      </c>
      <c r="N5730" s="2" t="str">
        <f>VLOOKUP(Tabla1[[#This Row],[nemo]],'Nemos y clasificaciones'!$A$2:$B$5000,2,FALSE)</f>
        <v>CFI</v>
      </c>
      <c r="O5730" s="2" t="str">
        <f>VLOOKUP(Tabla1[[#This Row],[nemo]],'Nemos y clasificaciones'!$A$1:$C$3000,3,FALSE)</f>
        <v>CFI</v>
      </c>
      <c r="P5730" s="2"/>
      <c r="Q5730" s="2"/>
    </row>
    <row r="5731" spans="1:17" x14ac:dyDescent="0.25">
      <c r="A5731" t="s">
        <v>5674</v>
      </c>
      <c r="B5731" s="1">
        <v>43713</v>
      </c>
      <c r="C5731" s="1">
        <v>43719</v>
      </c>
      <c r="D5731" t="s">
        <v>21</v>
      </c>
      <c r="E5731" t="s">
        <v>775</v>
      </c>
      <c r="F5731">
        <v>0</v>
      </c>
      <c r="G5731">
        <v>10000000</v>
      </c>
      <c r="H5731">
        <v>0</v>
      </c>
      <c r="I5731">
        <v>0</v>
      </c>
      <c r="J5731">
        <v>0</v>
      </c>
      <c r="K5731">
        <v>2.4500000000000002</v>
      </c>
      <c r="L5731" t="s">
        <v>16</v>
      </c>
      <c r="M5731" s="2">
        <v>24500000</v>
      </c>
      <c r="N5731" s="2" t="str">
        <f>VLOOKUP(Tabla1[[#This Row],[nemo]],'Nemos y clasificaciones'!$A$2:$B$5000,2,FALSE)</f>
        <v>CFI</v>
      </c>
      <c r="O5731" s="2" t="str">
        <f>VLOOKUP(Tabla1[[#This Row],[nemo]],'Nemos y clasificaciones'!$A$1:$C$3000,3,FALSE)</f>
        <v>CFI</v>
      </c>
      <c r="P5731" s="2"/>
      <c r="Q5731" s="2"/>
    </row>
    <row r="5732" spans="1:17" x14ac:dyDescent="0.25">
      <c r="A5732" t="s">
        <v>4982</v>
      </c>
      <c r="B5732" s="1">
        <v>43846</v>
      </c>
      <c r="C5732" s="1">
        <v>43852</v>
      </c>
      <c r="D5732" t="s">
        <v>21</v>
      </c>
      <c r="E5732" t="s">
        <v>775</v>
      </c>
      <c r="F5732">
        <v>0</v>
      </c>
      <c r="G5732">
        <v>10000000</v>
      </c>
      <c r="H5732">
        <v>0</v>
      </c>
      <c r="I5732">
        <v>0</v>
      </c>
      <c r="J5732">
        <v>0</v>
      </c>
      <c r="K5732">
        <v>1.1200000000000001</v>
      </c>
      <c r="L5732" t="s">
        <v>16</v>
      </c>
      <c r="M5732" s="2">
        <v>11200000</v>
      </c>
      <c r="N5732" s="2" t="str">
        <f>VLOOKUP(Tabla1[[#This Row],[nemo]],'Nemos y clasificaciones'!$A$2:$B$5000,2,FALSE)</f>
        <v>CFI</v>
      </c>
      <c r="O5732" s="2" t="str">
        <f>VLOOKUP(Tabla1[[#This Row],[nemo]],'Nemos y clasificaciones'!$A$1:$C$3000,3,FALSE)</f>
        <v>CFI</v>
      </c>
      <c r="P5732" s="2"/>
      <c r="Q5732" s="2"/>
    </row>
    <row r="5733" spans="1:17" x14ac:dyDescent="0.25">
      <c r="A5733" t="s">
        <v>956</v>
      </c>
      <c r="B5733" s="1">
        <v>44371</v>
      </c>
      <c r="C5733" s="1">
        <v>44378</v>
      </c>
      <c r="D5733" t="s">
        <v>21</v>
      </c>
      <c r="E5733" t="s">
        <v>775</v>
      </c>
      <c r="F5733">
        <v>0</v>
      </c>
      <c r="G5733">
        <v>10000000</v>
      </c>
      <c r="H5733">
        <v>0</v>
      </c>
      <c r="I5733">
        <v>0</v>
      </c>
      <c r="J5733">
        <v>0</v>
      </c>
      <c r="K5733">
        <v>1.05</v>
      </c>
      <c r="L5733" t="s">
        <v>16</v>
      </c>
      <c r="M5733" s="2">
        <v>10500000</v>
      </c>
      <c r="N5733" s="2" t="str">
        <f>VLOOKUP(Tabla1[[#This Row],[nemo]],'Nemos y clasificaciones'!$A$2:$B$5000,2,FALSE)</f>
        <v>CFI</v>
      </c>
      <c r="O5733" s="2" t="str">
        <f>VLOOKUP(Tabla1[[#This Row],[nemo]],'Nemos y clasificaciones'!$A$1:$C$3000,3,FALSE)</f>
        <v>CFI</v>
      </c>
      <c r="P5733" s="2"/>
      <c r="Q5733" s="2"/>
    </row>
    <row r="5734" spans="1:17" x14ac:dyDescent="0.25">
      <c r="A5734" t="s">
        <v>774</v>
      </c>
      <c r="B5734" s="1">
        <v>44391</v>
      </c>
      <c r="C5734" s="1">
        <v>44398</v>
      </c>
      <c r="D5734" t="s">
        <v>21</v>
      </c>
      <c r="E5734" t="s">
        <v>775</v>
      </c>
      <c r="F5734">
        <v>0</v>
      </c>
      <c r="G5734">
        <v>10000000</v>
      </c>
      <c r="H5734">
        <v>0</v>
      </c>
      <c r="I5734">
        <v>0</v>
      </c>
      <c r="J5734">
        <v>0</v>
      </c>
      <c r="K5734">
        <v>0.64</v>
      </c>
      <c r="L5734" t="s">
        <v>23</v>
      </c>
      <c r="M5734" s="2">
        <v>6400000</v>
      </c>
      <c r="N5734" s="2" t="str">
        <f>VLOOKUP(Tabla1[[#This Row],[nemo]],'Nemos y clasificaciones'!$A$2:$B$5000,2,FALSE)</f>
        <v>CFI</v>
      </c>
      <c r="O5734" s="2" t="str">
        <f>VLOOKUP(Tabla1[[#This Row],[nemo]],'Nemos y clasificaciones'!$A$1:$C$3000,3,FALSE)</f>
        <v>CFI</v>
      </c>
      <c r="P5734" s="2"/>
      <c r="Q5734" s="2"/>
    </row>
    <row r="5735" spans="1:17" x14ac:dyDescent="0.25">
      <c r="A5735" t="s">
        <v>4844</v>
      </c>
      <c r="B5735" s="1">
        <v>43881</v>
      </c>
      <c r="C5735" s="1">
        <v>43887</v>
      </c>
      <c r="D5735" t="s">
        <v>14</v>
      </c>
      <c r="E5735" t="s">
        <v>777</v>
      </c>
      <c r="F5735">
        <v>0</v>
      </c>
      <c r="G5735">
        <v>10000000</v>
      </c>
      <c r="H5735">
        <v>0</v>
      </c>
      <c r="I5735">
        <v>0</v>
      </c>
      <c r="J5735">
        <v>0</v>
      </c>
      <c r="K5735">
        <v>1200</v>
      </c>
      <c r="L5735" t="s">
        <v>19</v>
      </c>
      <c r="M5735" s="2">
        <v>12000000000</v>
      </c>
      <c r="N5735" s="2" t="str">
        <f>VLOOKUP(Tabla1[[#This Row],[nemo]],'Nemos y clasificaciones'!$A$2:$B$5000,2,FALSE)</f>
        <v>CFI</v>
      </c>
      <c r="O5735" s="2" t="str">
        <f>VLOOKUP(Tabla1[[#This Row],[nemo]],'Nemos y clasificaciones'!$A$1:$C$3000,3,FALSE)</f>
        <v>CFI</v>
      </c>
      <c r="P5735" s="2"/>
      <c r="Q5735" s="2"/>
    </row>
    <row r="5736" spans="1:17" x14ac:dyDescent="0.25">
      <c r="A5736" t="s">
        <v>776</v>
      </c>
      <c r="B5736" s="1">
        <v>44391</v>
      </c>
      <c r="C5736" s="1">
        <v>44398</v>
      </c>
      <c r="D5736" t="s">
        <v>14</v>
      </c>
      <c r="E5736" t="s">
        <v>777</v>
      </c>
      <c r="F5736">
        <v>0</v>
      </c>
      <c r="G5736">
        <v>10000000</v>
      </c>
      <c r="H5736">
        <v>0</v>
      </c>
      <c r="I5736">
        <v>0</v>
      </c>
      <c r="J5736">
        <v>0</v>
      </c>
      <c r="K5736">
        <v>340</v>
      </c>
      <c r="L5736" t="s">
        <v>19</v>
      </c>
      <c r="M5736" s="2">
        <v>3400000000</v>
      </c>
      <c r="N5736" s="2" t="str">
        <f>VLOOKUP(Tabla1[[#This Row],[nemo]],'Nemos y clasificaciones'!$A$2:$B$5000,2,FALSE)</f>
        <v>CFI</v>
      </c>
      <c r="O5736" s="2" t="str">
        <f>VLOOKUP(Tabla1[[#This Row],[nemo]],'Nemos y clasificaciones'!$A$1:$C$3000,3,FALSE)</f>
        <v>CFI</v>
      </c>
      <c r="P5736" s="2"/>
      <c r="Q5736" s="2"/>
    </row>
    <row r="5737" spans="1:17" x14ac:dyDescent="0.25">
      <c r="A5737" t="s">
        <v>5661</v>
      </c>
      <c r="B5737" s="1">
        <v>43714</v>
      </c>
      <c r="C5737" s="1">
        <v>43720</v>
      </c>
      <c r="D5737" t="s">
        <v>14</v>
      </c>
      <c r="E5737" t="s">
        <v>777</v>
      </c>
      <c r="F5737">
        <v>0</v>
      </c>
      <c r="G5737">
        <v>10000000</v>
      </c>
      <c r="H5737">
        <v>0</v>
      </c>
      <c r="I5737">
        <v>0</v>
      </c>
      <c r="J5737">
        <v>0</v>
      </c>
      <c r="K5737">
        <v>255</v>
      </c>
      <c r="L5737" t="s">
        <v>19</v>
      </c>
      <c r="M5737" s="2">
        <v>2550000000</v>
      </c>
      <c r="N5737" s="2" t="str">
        <f>VLOOKUP(Tabla1[[#This Row],[nemo]],'Nemos y clasificaciones'!$A$2:$B$5000,2,FALSE)</f>
        <v>CFI</v>
      </c>
      <c r="O5737" s="2" t="str">
        <f>VLOOKUP(Tabla1[[#This Row],[nemo]],'Nemos y clasificaciones'!$A$1:$C$3000,3,FALSE)</f>
        <v>CFI</v>
      </c>
      <c r="P5737" s="2"/>
      <c r="Q5737" s="2"/>
    </row>
    <row r="5738" spans="1:17" x14ac:dyDescent="0.25">
      <c r="A5738" t="s">
        <v>3594</v>
      </c>
      <c r="B5738" s="1">
        <v>44043</v>
      </c>
      <c r="C5738" s="1">
        <v>44049</v>
      </c>
      <c r="D5738" t="s">
        <v>14</v>
      </c>
      <c r="E5738" t="s">
        <v>777</v>
      </c>
      <c r="F5738">
        <v>0</v>
      </c>
      <c r="G5738">
        <v>2940057</v>
      </c>
      <c r="H5738">
        <v>0</v>
      </c>
      <c r="I5738">
        <v>0</v>
      </c>
      <c r="J5738">
        <v>0</v>
      </c>
      <c r="K5738">
        <v>820</v>
      </c>
      <c r="L5738" t="s">
        <v>19</v>
      </c>
      <c r="M5738" s="2">
        <v>2410846740</v>
      </c>
      <c r="N5738" s="2" t="str">
        <f>VLOOKUP(Tabla1[[#This Row],[nemo]],'Nemos y clasificaciones'!$A$2:$B$5000,2,FALSE)</f>
        <v>CFI</v>
      </c>
      <c r="O5738" s="2" t="str">
        <f>VLOOKUP(Tabla1[[#This Row],[nemo]],'Nemos y clasificaciones'!$A$1:$C$3000,3,FALSE)</f>
        <v>CFI</v>
      </c>
      <c r="P5738" s="2"/>
      <c r="Q5738" s="2"/>
    </row>
    <row r="5739" spans="1:17" x14ac:dyDescent="0.25">
      <c r="A5739" t="s">
        <v>150</v>
      </c>
      <c r="B5739" s="1">
        <v>44076</v>
      </c>
      <c r="C5739" s="1">
        <v>44082</v>
      </c>
      <c r="D5739" t="s">
        <v>14</v>
      </c>
      <c r="E5739" t="s">
        <v>777</v>
      </c>
      <c r="F5739">
        <v>0</v>
      </c>
      <c r="G5739">
        <v>2940957</v>
      </c>
      <c r="H5739">
        <v>0</v>
      </c>
      <c r="I5739">
        <v>0</v>
      </c>
      <c r="J5739">
        <v>0</v>
      </c>
      <c r="K5739">
        <v>100</v>
      </c>
      <c r="L5739" t="s">
        <v>54</v>
      </c>
      <c r="M5739" s="2">
        <v>294095700</v>
      </c>
      <c r="N5739" s="2" t="str">
        <f>VLOOKUP(Tabla1[[#This Row],[nemo]],'Nemos y clasificaciones'!$A$2:$B$5000,2,FALSE)</f>
        <v>CFI</v>
      </c>
      <c r="O5739" s="2" t="str">
        <f>VLOOKUP(Tabla1[[#This Row],[nemo]],'Nemos y clasificaciones'!$A$1:$C$3000,3,FALSE)</f>
        <v>CFI</v>
      </c>
      <c r="P5739" s="2"/>
      <c r="Q5739" s="2"/>
    </row>
    <row r="5740" spans="1:17" x14ac:dyDescent="0.25">
      <c r="A5740" t="s">
        <v>5807</v>
      </c>
      <c r="B5740" s="1">
        <v>43671</v>
      </c>
      <c r="C5740" s="1">
        <v>43677</v>
      </c>
      <c r="D5740" t="s">
        <v>14</v>
      </c>
      <c r="E5740" t="s">
        <v>404</v>
      </c>
      <c r="F5740">
        <v>0</v>
      </c>
      <c r="G5740">
        <v>10000000</v>
      </c>
      <c r="H5740">
        <v>0</v>
      </c>
      <c r="I5740">
        <v>0</v>
      </c>
      <c r="J5740">
        <v>0</v>
      </c>
      <c r="K5740">
        <v>0.79100000000000004</v>
      </c>
      <c r="L5740" t="s">
        <v>23</v>
      </c>
      <c r="M5740" s="2">
        <v>7910000</v>
      </c>
      <c r="N5740" s="2" t="str">
        <f>VLOOKUP(Tabla1[[#This Row],[nemo]],'Nemos y clasificaciones'!$A$2:$B$5000,2,FALSE)</f>
        <v>CFI</v>
      </c>
      <c r="O5740" s="2" t="str">
        <f>VLOOKUP(Tabla1[[#This Row],[nemo]],'Nemos y clasificaciones'!$A$1:$C$3000,3,FALSE)</f>
        <v>CFI</v>
      </c>
      <c r="P5740" s="2"/>
      <c r="Q5740" s="2"/>
    </row>
    <row r="5741" spans="1:17" x14ac:dyDescent="0.25">
      <c r="A5741" t="s">
        <v>5019</v>
      </c>
      <c r="B5741" s="1">
        <v>43832</v>
      </c>
      <c r="C5741" s="1">
        <v>43838</v>
      </c>
      <c r="D5741" t="s">
        <v>14</v>
      </c>
      <c r="E5741" t="s">
        <v>404</v>
      </c>
      <c r="F5741">
        <v>0</v>
      </c>
      <c r="G5741">
        <v>10000000</v>
      </c>
      <c r="H5741">
        <v>0</v>
      </c>
      <c r="I5741">
        <v>0</v>
      </c>
      <c r="J5741">
        <v>0</v>
      </c>
      <c r="K5741">
        <v>0.66600000000000004</v>
      </c>
      <c r="L5741" t="s">
        <v>23</v>
      </c>
      <c r="M5741" s="2">
        <v>6660000</v>
      </c>
      <c r="N5741" s="2" t="str">
        <f>VLOOKUP(Tabla1[[#This Row],[nemo]],'Nemos y clasificaciones'!$A$2:$B$5000,2,FALSE)</f>
        <v>CFI</v>
      </c>
      <c r="O5741" s="2" t="str">
        <f>VLOOKUP(Tabla1[[#This Row],[nemo]],'Nemos y clasificaciones'!$A$1:$C$3000,3,FALSE)</f>
        <v>CFI</v>
      </c>
      <c r="P5741" s="2"/>
      <c r="Q5741" s="2"/>
    </row>
    <row r="5742" spans="1:17" x14ac:dyDescent="0.25">
      <c r="A5742" t="s">
        <v>6108</v>
      </c>
      <c r="B5742" s="1">
        <v>43628</v>
      </c>
      <c r="C5742" s="1">
        <v>43634</v>
      </c>
      <c r="D5742" t="s">
        <v>14</v>
      </c>
      <c r="E5742" t="s">
        <v>404</v>
      </c>
      <c r="F5742">
        <v>0</v>
      </c>
      <c r="G5742">
        <v>10000000</v>
      </c>
      <c r="H5742">
        <v>0</v>
      </c>
      <c r="I5742">
        <v>0</v>
      </c>
      <c r="J5742">
        <v>0</v>
      </c>
      <c r="K5742">
        <v>0.66200000000000003</v>
      </c>
      <c r="L5742" t="s">
        <v>23</v>
      </c>
      <c r="M5742" s="2">
        <v>6620000</v>
      </c>
      <c r="N5742" s="2" t="str">
        <f>VLOOKUP(Tabla1[[#This Row],[nemo]],'Nemos y clasificaciones'!$A$2:$B$5000,2,FALSE)</f>
        <v>CFI</v>
      </c>
      <c r="O5742" s="2" t="str">
        <f>VLOOKUP(Tabla1[[#This Row],[nemo]],'Nemos y clasificaciones'!$A$1:$C$3000,3,FALSE)</f>
        <v>CFI</v>
      </c>
      <c r="P5742" s="2"/>
      <c r="Q5742" s="2"/>
    </row>
    <row r="5743" spans="1:17" x14ac:dyDescent="0.25">
      <c r="A5743" t="s">
        <v>6684</v>
      </c>
      <c r="B5743" s="1">
        <v>43565</v>
      </c>
      <c r="C5743" s="1">
        <v>43571</v>
      </c>
      <c r="D5743" t="s">
        <v>14</v>
      </c>
      <c r="E5743" t="s">
        <v>404</v>
      </c>
      <c r="F5743">
        <v>0</v>
      </c>
      <c r="G5743">
        <v>10000000</v>
      </c>
      <c r="H5743">
        <v>0</v>
      </c>
      <c r="I5743">
        <v>0</v>
      </c>
      <c r="J5743">
        <v>0</v>
      </c>
      <c r="K5743">
        <v>0.64300000000000002</v>
      </c>
      <c r="L5743" t="s">
        <v>23</v>
      </c>
      <c r="M5743" s="2">
        <v>6430000</v>
      </c>
      <c r="N5743" s="2" t="str">
        <f>VLOOKUP(Tabla1[[#This Row],[nemo]],'Nemos y clasificaciones'!$A$2:$B$5000,2,FALSE)</f>
        <v>CFI</v>
      </c>
      <c r="O5743" s="2" t="str">
        <f>VLOOKUP(Tabla1[[#This Row],[nemo]],'Nemos y clasificaciones'!$A$1:$C$3000,3,FALSE)</f>
        <v>CFI</v>
      </c>
      <c r="P5743" s="2"/>
      <c r="Q5743" s="2"/>
    </row>
    <row r="5744" spans="1:17" x14ac:dyDescent="0.25">
      <c r="A5744" t="s">
        <v>6878</v>
      </c>
      <c r="B5744" s="1">
        <v>43509</v>
      </c>
      <c r="C5744" s="1">
        <v>43515</v>
      </c>
      <c r="D5744" t="s">
        <v>14</v>
      </c>
      <c r="E5744" t="s">
        <v>404</v>
      </c>
      <c r="F5744">
        <v>0</v>
      </c>
      <c r="G5744">
        <v>10000000</v>
      </c>
      <c r="H5744">
        <v>0</v>
      </c>
      <c r="I5744">
        <v>0</v>
      </c>
      <c r="J5744">
        <v>0</v>
      </c>
      <c r="K5744">
        <v>0.63400000000000001</v>
      </c>
      <c r="L5744" t="s">
        <v>23</v>
      </c>
      <c r="M5744" s="2">
        <v>6340000</v>
      </c>
      <c r="N5744" s="2" t="str">
        <f>VLOOKUP(Tabla1[[#This Row],[nemo]],'Nemos y clasificaciones'!$A$2:$B$5000,2,FALSE)</f>
        <v>CFI</v>
      </c>
      <c r="O5744" s="2" t="str">
        <f>VLOOKUP(Tabla1[[#This Row],[nemo]],'Nemos y clasificaciones'!$A$1:$C$3000,3,FALSE)</f>
        <v>CFI</v>
      </c>
      <c r="P5744" s="2"/>
      <c r="Q5744" s="2"/>
    </row>
    <row r="5745" spans="1:17" x14ac:dyDescent="0.25">
      <c r="A5745" t="s">
        <v>6961</v>
      </c>
      <c r="B5745" s="1">
        <v>43475</v>
      </c>
      <c r="C5745" s="1">
        <v>43481</v>
      </c>
      <c r="D5745" t="s">
        <v>14</v>
      </c>
      <c r="E5745" t="s">
        <v>404</v>
      </c>
      <c r="F5745">
        <v>0</v>
      </c>
      <c r="G5745">
        <v>10000000</v>
      </c>
      <c r="H5745">
        <v>0</v>
      </c>
      <c r="I5745">
        <v>0</v>
      </c>
      <c r="J5745">
        <v>0</v>
      </c>
      <c r="K5745">
        <v>0.56000000000000005</v>
      </c>
      <c r="L5745" t="s">
        <v>23</v>
      </c>
      <c r="M5745" s="2">
        <v>5600000</v>
      </c>
      <c r="N5745" s="2" t="str">
        <f>VLOOKUP(Tabla1[[#This Row],[nemo]],'Nemos y clasificaciones'!$A$2:$B$5000,2,FALSE)</f>
        <v>CFI</v>
      </c>
      <c r="O5745" s="2" t="str">
        <f>VLOOKUP(Tabla1[[#This Row],[nemo]],'Nemos y clasificaciones'!$A$1:$C$3000,3,FALSE)</f>
        <v>CFI</v>
      </c>
      <c r="P5745" s="2"/>
      <c r="Q5745" s="2"/>
    </row>
    <row r="5746" spans="1:17" x14ac:dyDescent="0.25">
      <c r="A5746" t="s">
        <v>7561</v>
      </c>
      <c r="B5746" s="1">
        <v>43336</v>
      </c>
      <c r="C5746" s="1">
        <v>43342</v>
      </c>
      <c r="D5746" t="s">
        <v>14</v>
      </c>
      <c r="E5746" t="s">
        <v>404</v>
      </c>
      <c r="F5746">
        <v>0</v>
      </c>
      <c r="G5746">
        <v>10000000</v>
      </c>
      <c r="H5746">
        <v>0</v>
      </c>
      <c r="I5746">
        <v>0</v>
      </c>
      <c r="J5746">
        <v>0</v>
      </c>
      <c r="K5746">
        <v>0.55500000000000005</v>
      </c>
      <c r="L5746" t="s">
        <v>23</v>
      </c>
      <c r="M5746" s="2">
        <v>5550000</v>
      </c>
      <c r="N5746" s="2" t="str">
        <f>VLOOKUP(Tabla1[[#This Row],[nemo]],'Nemos y clasificaciones'!$A$2:$B$5000,2,FALSE)</f>
        <v>CFI</v>
      </c>
      <c r="O5746" s="2" t="str">
        <f>VLOOKUP(Tabla1[[#This Row],[nemo]],'Nemos y clasificaciones'!$A$1:$C$3000,3,FALSE)</f>
        <v>CFI</v>
      </c>
      <c r="P5746" s="2"/>
      <c r="Q5746" s="2"/>
    </row>
    <row r="5747" spans="1:17" x14ac:dyDescent="0.25">
      <c r="A5747" t="s">
        <v>5606</v>
      </c>
      <c r="B5747" s="1">
        <v>43732</v>
      </c>
      <c r="C5747" s="1">
        <v>43738</v>
      </c>
      <c r="D5747" t="s">
        <v>14</v>
      </c>
      <c r="E5747" t="s">
        <v>404</v>
      </c>
      <c r="F5747">
        <v>0</v>
      </c>
      <c r="G5747">
        <v>10000000</v>
      </c>
      <c r="H5747">
        <v>0</v>
      </c>
      <c r="I5747">
        <v>0</v>
      </c>
      <c r="J5747">
        <v>0</v>
      </c>
      <c r="K5747">
        <v>0.54600000000000004</v>
      </c>
      <c r="L5747" t="s">
        <v>23</v>
      </c>
      <c r="M5747" s="2">
        <v>5460000</v>
      </c>
      <c r="N5747" s="2" t="str">
        <f>VLOOKUP(Tabla1[[#This Row],[nemo]],'Nemos y clasificaciones'!$A$2:$B$5000,2,FALSE)</f>
        <v>CFI</v>
      </c>
      <c r="O5747" s="2" t="str">
        <f>VLOOKUP(Tabla1[[#This Row],[nemo]],'Nemos y clasificaciones'!$A$1:$C$3000,3,FALSE)</f>
        <v>CFI</v>
      </c>
      <c r="P5747" s="2"/>
      <c r="Q5747" s="2"/>
    </row>
    <row r="5748" spans="1:17" x14ac:dyDescent="0.25">
      <c r="A5748" t="s">
        <v>7620</v>
      </c>
      <c r="B5748" s="1">
        <v>43306</v>
      </c>
      <c r="C5748" s="1">
        <v>43312</v>
      </c>
      <c r="D5748" t="s">
        <v>14</v>
      </c>
      <c r="E5748" t="s">
        <v>404</v>
      </c>
      <c r="F5748">
        <v>0</v>
      </c>
      <c r="G5748">
        <v>10000000</v>
      </c>
      <c r="H5748">
        <v>0</v>
      </c>
      <c r="I5748">
        <v>0</v>
      </c>
      <c r="J5748">
        <v>0</v>
      </c>
      <c r="K5748">
        <v>0.54500000000000004</v>
      </c>
      <c r="L5748" t="s">
        <v>23</v>
      </c>
      <c r="M5748" s="2">
        <v>5450000</v>
      </c>
      <c r="N5748" s="2" t="str">
        <f>VLOOKUP(Tabla1[[#This Row],[nemo]],'Nemos y clasificaciones'!$A$2:$B$5000,2,FALSE)</f>
        <v>CFI</v>
      </c>
      <c r="O5748" s="2" t="str">
        <f>VLOOKUP(Tabla1[[#This Row],[nemo]],'Nemos y clasificaciones'!$A$1:$C$3000,3,FALSE)</f>
        <v>CFI</v>
      </c>
      <c r="P5748" s="2"/>
      <c r="Q5748" s="2"/>
    </row>
    <row r="5749" spans="1:17" x14ac:dyDescent="0.25">
      <c r="A5749" t="s">
        <v>5715</v>
      </c>
      <c r="B5749" s="1">
        <v>43701</v>
      </c>
      <c r="C5749" s="1">
        <v>43707</v>
      </c>
      <c r="D5749" t="s">
        <v>14</v>
      </c>
      <c r="E5749" t="s">
        <v>404</v>
      </c>
      <c r="F5749">
        <v>0</v>
      </c>
      <c r="G5749">
        <v>10000000</v>
      </c>
      <c r="H5749">
        <v>0</v>
      </c>
      <c r="I5749">
        <v>0</v>
      </c>
      <c r="J5749">
        <v>0</v>
      </c>
      <c r="K5749">
        <v>0.53100000000000003</v>
      </c>
      <c r="L5749" t="s">
        <v>23</v>
      </c>
      <c r="M5749" s="2">
        <v>5310000</v>
      </c>
      <c r="N5749" s="2" t="str">
        <f>VLOOKUP(Tabla1[[#This Row],[nemo]],'Nemos y clasificaciones'!$A$2:$B$5000,2,FALSE)</f>
        <v>CFI</v>
      </c>
      <c r="O5749" s="2" t="str">
        <f>VLOOKUP(Tabla1[[#This Row],[nemo]],'Nemos y clasificaciones'!$A$1:$C$3000,3,FALSE)</f>
        <v>CFI</v>
      </c>
      <c r="P5749" s="2"/>
      <c r="Q5749" s="2"/>
    </row>
    <row r="5750" spans="1:17" x14ac:dyDescent="0.25">
      <c r="A5750" t="s">
        <v>6426</v>
      </c>
      <c r="B5750" s="1">
        <v>43593</v>
      </c>
      <c r="C5750" s="1">
        <v>43599</v>
      </c>
      <c r="D5750" t="s">
        <v>14</v>
      </c>
      <c r="E5750" t="s">
        <v>404</v>
      </c>
      <c r="F5750">
        <v>0</v>
      </c>
      <c r="G5750">
        <v>10000000</v>
      </c>
      <c r="H5750">
        <v>0</v>
      </c>
      <c r="I5750">
        <v>0</v>
      </c>
      <c r="J5750">
        <v>0</v>
      </c>
      <c r="K5750">
        <v>0.52900000000000003</v>
      </c>
      <c r="L5750" t="s">
        <v>23</v>
      </c>
      <c r="M5750" s="2">
        <v>5290000</v>
      </c>
      <c r="N5750" s="2" t="str">
        <f>VLOOKUP(Tabla1[[#This Row],[nemo]],'Nemos y clasificaciones'!$A$2:$B$5000,2,FALSE)</f>
        <v>CFI</v>
      </c>
      <c r="O5750" s="2" t="str">
        <f>VLOOKUP(Tabla1[[#This Row],[nemo]],'Nemos y clasificaciones'!$A$1:$C$3000,3,FALSE)</f>
        <v>CFI</v>
      </c>
      <c r="P5750" s="2"/>
      <c r="Q5750" s="2"/>
    </row>
    <row r="5751" spans="1:17" x14ac:dyDescent="0.25">
      <c r="A5751" t="s">
        <v>7487</v>
      </c>
      <c r="B5751" s="1">
        <v>43364</v>
      </c>
      <c r="C5751" s="1">
        <v>43370</v>
      </c>
      <c r="D5751" t="s">
        <v>14</v>
      </c>
      <c r="E5751" t="s">
        <v>404</v>
      </c>
      <c r="F5751">
        <v>0</v>
      </c>
      <c r="G5751">
        <v>10000000</v>
      </c>
      <c r="H5751">
        <v>0</v>
      </c>
      <c r="I5751">
        <v>0</v>
      </c>
      <c r="J5751">
        <v>0</v>
      </c>
      <c r="K5751">
        <v>0.51800000000000002</v>
      </c>
      <c r="L5751" t="s">
        <v>23</v>
      </c>
      <c r="M5751" s="2">
        <v>5180000</v>
      </c>
      <c r="N5751" s="2" t="str">
        <f>VLOOKUP(Tabla1[[#This Row],[nemo]],'Nemos y clasificaciones'!$A$2:$B$5000,2,FALSE)</f>
        <v>CFI</v>
      </c>
      <c r="O5751" s="2" t="str">
        <f>VLOOKUP(Tabla1[[#This Row],[nemo]],'Nemos y clasificaciones'!$A$1:$C$3000,3,FALSE)</f>
        <v>CFI</v>
      </c>
      <c r="P5751" s="2"/>
      <c r="Q5751" s="2"/>
    </row>
    <row r="5752" spans="1:17" x14ac:dyDescent="0.25">
      <c r="A5752" t="s">
        <v>4713</v>
      </c>
      <c r="B5752" s="1">
        <v>43915</v>
      </c>
      <c r="C5752" s="1">
        <v>43921</v>
      </c>
      <c r="D5752" t="s">
        <v>14</v>
      </c>
      <c r="E5752" t="s">
        <v>404</v>
      </c>
      <c r="F5752">
        <v>0</v>
      </c>
      <c r="G5752">
        <v>10000000</v>
      </c>
      <c r="H5752">
        <v>0</v>
      </c>
      <c r="I5752">
        <v>0</v>
      </c>
      <c r="J5752">
        <v>0</v>
      </c>
      <c r="K5752">
        <v>0.51500000000000001</v>
      </c>
      <c r="L5752" t="s">
        <v>23</v>
      </c>
      <c r="M5752" s="2">
        <v>5150000</v>
      </c>
      <c r="N5752" s="2" t="str">
        <f>VLOOKUP(Tabla1[[#This Row],[nemo]],'Nemos y clasificaciones'!$A$2:$B$5000,2,FALSE)</f>
        <v>CFI</v>
      </c>
      <c r="O5752" s="2" t="str">
        <f>VLOOKUP(Tabla1[[#This Row],[nemo]],'Nemos y clasificaciones'!$A$1:$C$3000,3,FALSE)</f>
        <v>CFI</v>
      </c>
      <c r="P5752" s="2"/>
      <c r="Q5752" s="2"/>
    </row>
    <row r="5753" spans="1:17" x14ac:dyDescent="0.25">
      <c r="A5753" t="s">
        <v>5440</v>
      </c>
      <c r="B5753" s="1">
        <v>43762</v>
      </c>
      <c r="C5753" s="1">
        <v>43768</v>
      </c>
      <c r="D5753" t="s">
        <v>14</v>
      </c>
      <c r="E5753" t="s">
        <v>404</v>
      </c>
      <c r="F5753">
        <v>0</v>
      </c>
      <c r="G5753">
        <v>10000000</v>
      </c>
      <c r="H5753">
        <v>0</v>
      </c>
      <c r="I5753">
        <v>0</v>
      </c>
      <c r="J5753">
        <v>0</v>
      </c>
      <c r="K5753">
        <v>0.504</v>
      </c>
      <c r="L5753" t="s">
        <v>23</v>
      </c>
      <c r="M5753" s="2">
        <v>5040000</v>
      </c>
      <c r="N5753" s="2" t="str">
        <f>VLOOKUP(Tabla1[[#This Row],[nemo]],'Nemos y clasificaciones'!$A$2:$B$5000,2,FALSE)</f>
        <v>CFI</v>
      </c>
      <c r="O5753" s="2" t="str">
        <f>VLOOKUP(Tabla1[[#This Row],[nemo]],'Nemos y clasificaciones'!$A$1:$C$3000,3,FALSE)</f>
        <v>CFI</v>
      </c>
      <c r="P5753" s="2"/>
      <c r="Q5753" s="2"/>
    </row>
    <row r="5754" spans="1:17" x14ac:dyDescent="0.25">
      <c r="A5754" t="s">
        <v>5360</v>
      </c>
      <c r="B5754" s="1">
        <v>43792</v>
      </c>
      <c r="C5754" s="1">
        <v>43798</v>
      </c>
      <c r="D5754" t="s">
        <v>14</v>
      </c>
      <c r="E5754" t="s">
        <v>404</v>
      </c>
      <c r="F5754">
        <v>0</v>
      </c>
      <c r="G5754">
        <v>10000000</v>
      </c>
      <c r="H5754">
        <v>0</v>
      </c>
      <c r="I5754">
        <v>0</v>
      </c>
      <c r="J5754">
        <v>0</v>
      </c>
      <c r="K5754">
        <v>0.498</v>
      </c>
      <c r="L5754" t="s">
        <v>23</v>
      </c>
      <c r="M5754" s="2">
        <v>4980000</v>
      </c>
      <c r="N5754" s="2" t="str">
        <f>VLOOKUP(Tabla1[[#This Row],[nemo]],'Nemos y clasificaciones'!$A$2:$B$5000,2,FALSE)</f>
        <v>CFI</v>
      </c>
      <c r="O5754" s="2" t="str">
        <f>VLOOKUP(Tabla1[[#This Row],[nemo]],'Nemos y clasificaciones'!$A$1:$C$3000,3,FALSE)</f>
        <v>CFI</v>
      </c>
      <c r="P5754" s="2"/>
      <c r="Q5754" s="2"/>
    </row>
    <row r="5755" spans="1:17" x14ac:dyDescent="0.25">
      <c r="A5755" t="s">
        <v>7294</v>
      </c>
      <c r="B5755" s="1">
        <v>43419</v>
      </c>
      <c r="C5755" s="1">
        <v>43425</v>
      </c>
      <c r="D5755" t="s">
        <v>14</v>
      </c>
      <c r="E5755" t="s">
        <v>404</v>
      </c>
      <c r="F5755">
        <v>0</v>
      </c>
      <c r="G5755">
        <v>10000000</v>
      </c>
      <c r="H5755">
        <v>0</v>
      </c>
      <c r="I5755">
        <v>0</v>
      </c>
      <c r="J5755">
        <v>0</v>
      </c>
      <c r="K5755">
        <v>0.495</v>
      </c>
      <c r="L5755" t="s">
        <v>23</v>
      </c>
      <c r="M5755" s="2">
        <v>4950000</v>
      </c>
      <c r="N5755" s="2" t="str">
        <f>VLOOKUP(Tabla1[[#This Row],[nemo]],'Nemos y clasificaciones'!$A$2:$B$5000,2,FALSE)</f>
        <v>CFI</v>
      </c>
      <c r="O5755" s="2" t="str">
        <f>VLOOKUP(Tabla1[[#This Row],[nemo]],'Nemos y clasificaciones'!$A$1:$C$3000,3,FALSE)</f>
        <v>CFI</v>
      </c>
      <c r="P5755" s="2"/>
      <c r="Q5755" s="2"/>
    </row>
    <row r="5756" spans="1:17" x14ac:dyDescent="0.25">
      <c r="A5756" t="s">
        <v>4522</v>
      </c>
      <c r="B5756" s="1">
        <v>43945</v>
      </c>
      <c r="C5756" s="1">
        <v>43951</v>
      </c>
      <c r="D5756" t="s">
        <v>14</v>
      </c>
      <c r="E5756" t="s">
        <v>404</v>
      </c>
      <c r="F5756">
        <v>0</v>
      </c>
      <c r="G5756">
        <v>10000000</v>
      </c>
      <c r="H5756">
        <v>0</v>
      </c>
      <c r="I5756">
        <v>0</v>
      </c>
      <c r="J5756">
        <v>0</v>
      </c>
      <c r="K5756">
        <v>0.48</v>
      </c>
      <c r="L5756" t="s">
        <v>23</v>
      </c>
      <c r="M5756" s="2">
        <v>4800000</v>
      </c>
      <c r="N5756" s="2" t="str">
        <f>VLOOKUP(Tabla1[[#This Row],[nemo]],'Nemos y clasificaciones'!$A$2:$B$5000,2,FALSE)</f>
        <v>CFI</v>
      </c>
      <c r="O5756" s="2" t="str">
        <f>VLOOKUP(Tabla1[[#This Row],[nemo]],'Nemos y clasificaciones'!$A$1:$C$3000,3,FALSE)</f>
        <v>CFI</v>
      </c>
      <c r="P5756" s="2"/>
      <c r="Q5756" s="2"/>
    </row>
    <row r="5757" spans="1:17" x14ac:dyDescent="0.25">
      <c r="A5757" t="s">
        <v>7203</v>
      </c>
      <c r="B5757" s="1">
        <v>43445</v>
      </c>
      <c r="C5757" s="1">
        <v>43451</v>
      </c>
      <c r="D5757" t="s">
        <v>14</v>
      </c>
      <c r="E5757" t="s">
        <v>404</v>
      </c>
      <c r="F5757">
        <v>0</v>
      </c>
      <c r="G5757">
        <v>10000000</v>
      </c>
      <c r="H5757">
        <v>0</v>
      </c>
      <c r="I5757">
        <v>0</v>
      </c>
      <c r="J5757">
        <v>0</v>
      </c>
      <c r="K5757">
        <v>0.47899999999999998</v>
      </c>
      <c r="L5757" t="s">
        <v>23</v>
      </c>
      <c r="M5757" s="2">
        <v>4790000</v>
      </c>
      <c r="N5757" s="2" t="str">
        <f>VLOOKUP(Tabla1[[#This Row],[nemo]],'Nemos y clasificaciones'!$A$2:$B$5000,2,FALSE)</f>
        <v>CFI</v>
      </c>
      <c r="O5757" s="2" t="str">
        <f>VLOOKUP(Tabla1[[#This Row],[nemo]],'Nemos y clasificaciones'!$A$1:$C$3000,3,FALSE)</f>
        <v>CFI</v>
      </c>
      <c r="P5757" s="2"/>
      <c r="Q5757" s="2"/>
    </row>
    <row r="5758" spans="1:17" x14ac:dyDescent="0.25">
      <c r="A5758" t="s">
        <v>4821</v>
      </c>
      <c r="B5758" s="1">
        <v>43883</v>
      </c>
      <c r="C5758" s="1">
        <v>43889</v>
      </c>
      <c r="D5758" t="s">
        <v>14</v>
      </c>
      <c r="E5758" t="s">
        <v>404</v>
      </c>
      <c r="F5758">
        <v>0</v>
      </c>
      <c r="G5758">
        <v>10000000</v>
      </c>
      <c r="H5758">
        <v>0</v>
      </c>
      <c r="I5758">
        <v>0</v>
      </c>
      <c r="J5758">
        <v>0</v>
      </c>
      <c r="K5758">
        <v>0.45400000000000001</v>
      </c>
      <c r="L5758" t="s">
        <v>23</v>
      </c>
      <c r="M5758" s="2">
        <v>4540000</v>
      </c>
      <c r="N5758" s="2" t="str">
        <f>VLOOKUP(Tabla1[[#This Row],[nemo]],'Nemos y clasificaciones'!$A$2:$B$5000,2,FALSE)</f>
        <v>CFI</v>
      </c>
      <c r="O5758" s="2" t="str">
        <f>VLOOKUP(Tabla1[[#This Row],[nemo]],'Nemos y clasificaciones'!$A$1:$C$3000,3,FALSE)</f>
        <v>CFI</v>
      </c>
      <c r="P5758" s="2"/>
      <c r="Q5758" s="2"/>
    </row>
    <row r="5759" spans="1:17" x14ac:dyDescent="0.25">
      <c r="A5759" t="s">
        <v>403</v>
      </c>
      <c r="B5759" s="1">
        <v>44433</v>
      </c>
      <c r="C5759" s="1">
        <v>44439</v>
      </c>
      <c r="D5759" t="s">
        <v>14</v>
      </c>
      <c r="E5759" t="s">
        <v>404</v>
      </c>
      <c r="F5759">
        <v>0</v>
      </c>
      <c r="G5759">
        <v>10000000</v>
      </c>
      <c r="H5759">
        <v>0</v>
      </c>
      <c r="I5759">
        <v>0</v>
      </c>
      <c r="J5759">
        <v>0</v>
      </c>
      <c r="K5759">
        <v>0.439</v>
      </c>
      <c r="L5759" t="s">
        <v>23</v>
      </c>
      <c r="M5759" s="2">
        <v>4390000</v>
      </c>
      <c r="N5759" s="2" t="str">
        <f>VLOOKUP(Tabla1[[#This Row],[nemo]],'Nemos y clasificaciones'!$A$2:$B$5000,2,FALSE)</f>
        <v>CFI</v>
      </c>
      <c r="O5759" s="2" t="str">
        <f>VLOOKUP(Tabla1[[#This Row],[nemo]],'Nemos y clasificaciones'!$A$1:$C$3000,3,FALSE)</f>
        <v>CFI</v>
      </c>
      <c r="P5759" s="2"/>
      <c r="Q5759" s="2"/>
    </row>
    <row r="5760" spans="1:17" x14ac:dyDescent="0.25">
      <c r="A5760" t="s">
        <v>403</v>
      </c>
      <c r="B5760" s="1">
        <v>44280</v>
      </c>
      <c r="C5760" s="1">
        <v>44286</v>
      </c>
      <c r="D5760" t="s">
        <v>14</v>
      </c>
      <c r="E5760" t="s">
        <v>404</v>
      </c>
      <c r="F5760">
        <v>0</v>
      </c>
      <c r="G5760">
        <v>10000000</v>
      </c>
      <c r="H5760">
        <v>0</v>
      </c>
      <c r="I5760">
        <v>0</v>
      </c>
      <c r="J5760">
        <v>0</v>
      </c>
      <c r="K5760">
        <v>0.439</v>
      </c>
      <c r="L5760" t="s">
        <v>23</v>
      </c>
      <c r="M5760" s="2">
        <v>4390000</v>
      </c>
      <c r="N5760" s="2" t="str">
        <f>VLOOKUP(Tabla1[[#This Row],[nemo]],'Nemos y clasificaciones'!$A$2:$B$5000,2,FALSE)</f>
        <v>CFI</v>
      </c>
      <c r="O5760" s="2" t="str">
        <f>VLOOKUP(Tabla1[[#This Row],[nemo]],'Nemos y clasificaciones'!$A$1:$C$3000,3,FALSE)</f>
        <v>CFI</v>
      </c>
      <c r="P5760" s="2"/>
      <c r="Q5760" s="2"/>
    </row>
    <row r="5761" spans="1:17" x14ac:dyDescent="0.25">
      <c r="A5761" t="s">
        <v>3533</v>
      </c>
      <c r="B5761" s="1">
        <v>44068</v>
      </c>
      <c r="C5761" s="1">
        <v>44074</v>
      </c>
      <c r="D5761" t="s">
        <v>14</v>
      </c>
      <c r="E5761" t="s">
        <v>404</v>
      </c>
      <c r="F5761">
        <v>0</v>
      </c>
      <c r="G5761">
        <v>10000000</v>
      </c>
      <c r="H5761">
        <v>0</v>
      </c>
      <c r="I5761">
        <v>0</v>
      </c>
      <c r="J5761">
        <v>0</v>
      </c>
      <c r="K5761">
        <v>0.42199999999999999</v>
      </c>
      <c r="L5761" t="s">
        <v>23</v>
      </c>
      <c r="M5761" s="2">
        <v>4220000</v>
      </c>
      <c r="N5761" s="2" t="str">
        <f>VLOOKUP(Tabla1[[#This Row],[nemo]],'Nemos y clasificaciones'!$A$2:$B$5000,2,FALSE)</f>
        <v>CFI</v>
      </c>
      <c r="O5761" s="2" t="str">
        <f>VLOOKUP(Tabla1[[#This Row],[nemo]],'Nemos y clasificaciones'!$A$1:$C$3000,3,FALSE)</f>
        <v>CFI</v>
      </c>
      <c r="P5761" s="2"/>
      <c r="Q5761" s="2"/>
    </row>
    <row r="5762" spans="1:17" x14ac:dyDescent="0.25">
      <c r="A5762" t="s">
        <v>1647</v>
      </c>
      <c r="B5762" s="1">
        <v>44341</v>
      </c>
      <c r="C5762" s="1">
        <v>44347</v>
      </c>
      <c r="D5762" t="s">
        <v>14</v>
      </c>
      <c r="E5762" t="s">
        <v>404</v>
      </c>
      <c r="F5762">
        <v>0</v>
      </c>
      <c r="G5762">
        <v>10000000</v>
      </c>
      <c r="H5762">
        <v>0</v>
      </c>
      <c r="I5762">
        <v>0</v>
      </c>
      <c r="J5762">
        <v>0</v>
      </c>
      <c r="K5762">
        <v>0.41199999999999998</v>
      </c>
      <c r="L5762" t="s">
        <v>23</v>
      </c>
      <c r="M5762" s="2">
        <v>4120000</v>
      </c>
      <c r="N5762" s="2" t="str">
        <f>VLOOKUP(Tabla1[[#This Row],[nemo]],'Nemos y clasificaciones'!$A$2:$B$5000,2,FALSE)</f>
        <v>CFI</v>
      </c>
      <c r="O5762" s="2" t="str">
        <f>VLOOKUP(Tabla1[[#This Row],[nemo]],'Nemos y clasificaciones'!$A$1:$C$3000,3,FALSE)</f>
        <v>CFI</v>
      </c>
      <c r="P5762" s="2"/>
      <c r="Q5762" s="2"/>
    </row>
    <row r="5763" spans="1:17" x14ac:dyDescent="0.25">
      <c r="A5763" t="s">
        <v>3244</v>
      </c>
      <c r="B5763" s="1">
        <v>44131</v>
      </c>
      <c r="C5763" s="1">
        <v>44138</v>
      </c>
      <c r="D5763" t="s">
        <v>14</v>
      </c>
      <c r="E5763" t="s">
        <v>404</v>
      </c>
      <c r="F5763">
        <v>0</v>
      </c>
      <c r="G5763">
        <v>10000000</v>
      </c>
      <c r="H5763">
        <v>0</v>
      </c>
      <c r="I5763">
        <v>0</v>
      </c>
      <c r="J5763">
        <v>0</v>
      </c>
      <c r="K5763">
        <v>0.41199999999999998</v>
      </c>
      <c r="L5763" t="s">
        <v>23</v>
      </c>
      <c r="M5763" s="2">
        <v>4120000</v>
      </c>
      <c r="N5763" s="2" t="str">
        <f>VLOOKUP(Tabla1[[#This Row],[nemo]],'Nemos y clasificaciones'!$A$2:$B$5000,2,FALSE)</f>
        <v>CFI</v>
      </c>
      <c r="O5763" s="2" t="str">
        <f>VLOOKUP(Tabla1[[#This Row],[nemo]],'Nemos y clasificaciones'!$A$1:$C$3000,3,FALSE)</f>
        <v>CFI</v>
      </c>
      <c r="P5763" s="2"/>
      <c r="Q5763" s="2"/>
    </row>
    <row r="5764" spans="1:17" x14ac:dyDescent="0.25">
      <c r="A5764" t="s">
        <v>6827</v>
      </c>
      <c r="B5764" s="1">
        <v>43531</v>
      </c>
      <c r="C5764" s="1">
        <v>43537</v>
      </c>
      <c r="D5764" t="s">
        <v>14</v>
      </c>
      <c r="E5764" t="s">
        <v>404</v>
      </c>
      <c r="F5764">
        <v>0</v>
      </c>
      <c r="G5764">
        <v>10000000</v>
      </c>
      <c r="H5764">
        <v>0</v>
      </c>
      <c r="I5764">
        <v>0</v>
      </c>
      <c r="J5764">
        <v>0</v>
      </c>
      <c r="K5764">
        <v>0.41199999999999998</v>
      </c>
      <c r="L5764" t="s">
        <v>23</v>
      </c>
      <c r="M5764" s="2">
        <v>4120000</v>
      </c>
      <c r="N5764" s="2" t="str">
        <f>VLOOKUP(Tabla1[[#This Row],[nemo]],'Nemos y clasificaciones'!$A$2:$B$5000,2,FALSE)</f>
        <v>CFI</v>
      </c>
      <c r="O5764" s="2" t="str">
        <f>VLOOKUP(Tabla1[[#This Row],[nemo]],'Nemos y clasificaciones'!$A$1:$C$3000,3,FALSE)</f>
        <v>CFI</v>
      </c>
      <c r="P5764" s="2"/>
      <c r="Q5764" s="2"/>
    </row>
    <row r="5765" spans="1:17" x14ac:dyDescent="0.25">
      <c r="A5765" t="s">
        <v>1008</v>
      </c>
      <c r="B5765" s="1">
        <v>44370</v>
      </c>
      <c r="C5765" s="1">
        <v>44377</v>
      </c>
      <c r="D5765" t="s">
        <v>14</v>
      </c>
      <c r="E5765" t="s">
        <v>404</v>
      </c>
      <c r="F5765">
        <v>0</v>
      </c>
      <c r="G5765">
        <v>10000000</v>
      </c>
      <c r="H5765">
        <v>0</v>
      </c>
      <c r="I5765">
        <v>0</v>
      </c>
      <c r="J5765">
        <v>0</v>
      </c>
      <c r="K5765">
        <v>0.39900000000000002</v>
      </c>
      <c r="L5765" t="s">
        <v>23</v>
      </c>
      <c r="M5765" s="2">
        <v>3990000</v>
      </c>
      <c r="N5765" s="2" t="str">
        <f>VLOOKUP(Tabla1[[#This Row],[nemo]],'Nemos y clasificaciones'!$A$2:$B$5000,2,FALSE)</f>
        <v>CFI</v>
      </c>
      <c r="O5765" s="2" t="str">
        <f>VLOOKUP(Tabla1[[#This Row],[nemo]],'Nemos y clasificaciones'!$A$1:$C$3000,3,FALSE)</f>
        <v>CFI</v>
      </c>
      <c r="P5765" s="2"/>
      <c r="Q5765" s="2"/>
    </row>
    <row r="5766" spans="1:17" x14ac:dyDescent="0.25">
      <c r="A5766" t="s">
        <v>2088</v>
      </c>
      <c r="B5766" s="1">
        <v>44310</v>
      </c>
      <c r="C5766" s="1">
        <v>44316</v>
      </c>
      <c r="D5766" t="s">
        <v>14</v>
      </c>
      <c r="E5766" t="s">
        <v>404</v>
      </c>
      <c r="F5766">
        <v>0</v>
      </c>
      <c r="G5766">
        <v>10000000</v>
      </c>
      <c r="H5766">
        <v>0</v>
      </c>
      <c r="I5766">
        <v>0</v>
      </c>
      <c r="J5766">
        <v>0</v>
      </c>
      <c r="K5766">
        <v>0.39900000000000002</v>
      </c>
      <c r="L5766" t="s">
        <v>23</v>
      </c>
      <c r="M5766" s="2">
        <v>3990000</v>
      </c>
      <c r="N5766" s="2" t="str">
        <f>VLOOKUP(Tabla1[[#This Row],[nemo]],'Nemos y clasificaciones'!$A$2:$B$5000,2,FALSE)</f>
        <v>CFI</v>
      </c>
      <c r="O5766" s="2" t="str">
        <f>VLOOKUP(Tabla1[[#This Row],[nemo]],'Nemos y clasificaciones'!$A$1:$C$3000,3,FALSE)</f>
        <v>CFI</v>
      </c>
      <c r="P5766" s="2"/>
      <c r="Q5766" s="2"/>
    </row>
    <row r="5767" spans="1:17" x14ac:dyDescent="0.25">
      <c r="A5767" t="s">
        <v>2088</v>
      </c>
      <c r="B5767" s="1">
        <v>44219</v>
      </c>
      <c r="C5767" s="1">
        <v>44225</v>
      </c>
      <c r="D5767" t="s">
        <v>14</v>
      </c>
      <c r="E5767" t="s">
        <v>404</v>
      </c>
      <c r="F5767">
        <v>0</v>
      </c>
      <c r="G5767">
        <v>10000000</v>
      </c>
      <c r="H5767">
        <v>0</v>
      </c>
      <c r="I5767">
        <v>0</v>
      </c>
      <c r="J5767">
        <v>0</v>
      </c>
      <c r="K5767">
        <v>0.39900000000000002</v>
      </c>
      <c r="L5767" t="s">
        <v>23</v>
      </c>
      <c r="M5767" s="2">
        <v>3990000</v>
      </c>
      <c r="N5767" s="2" t="str">
        <f>VLOOKUP(Tabla1[[#This Row],[nemo]],'Nemos y clasificaciones'!$A$2:$B$5000,2,FALSE)</f>
        <v>CFI</v>
      </c>
      <c r="O5767" s="2" t="str">
        <f>VLOOKUP(Tabla1[[#This Row],[nemo]],'Nemos y clasificaciones'!$A$1:$C$3000,3,FALSE)</f>
        <v>CFI</v>
      </c>
      <c r="P5767" s="2"/>
      <c r="Q5767" s="2"/>
    </row>
    <row r="5768" spans="1:17" x14ac:dyDescent="0.25">
      <c r="A5768" t="s">
        <v>2088</v>
      </c>
      <c r="B5768" s="1">
        <v>44188</v>
      </c>
      <c r="C5768" s="1">
        <v>44195</v>
      </c>
      <c r="D5768" t="s">
        <v>14</v>
      </c>
      <c r="E5768" t="s">
        <v>404</v>
      </c>
      <c r="F5768">
        <v>0</v>
      </c>
      <c r="G5768">
        <v>10000000</v>
      </c>
      <c r="H5768">
        <v>0</v>
      </c>
      <c r="I5768">
        <v>0</v>
      </c>
      <c r="J5768">
        <v>0</v>
      </c>
      <c r="K5768">
        <v>0.39900000000000002</v>
      </c>
      <c r="L5768" t="s">
        <v>23</v>
      </c>
      <c r="M5768" s="2">
        <v>3990000</v>
      </c>
      <c r="N5768" s="2" t="str">
        <f>VLOOKUP(Tabla1[[#This Row],[nemo]],'Nemos y clasificaciones'!$A$2:$B$5000,2,FALSE)</f>
        <v>CFI</v>
      </c>
      <c r="O5768" s="2" t="str">
        <f>VLOOKUP(Tabla1[[#This Row],[nemo]],'Nemos y clasificaciones'!$A$1:$C$3000,3,FALSE)</f>
        <v>CFI</v>
      </c>
      <c r="P5768" s="2"/>
      <c r="Q5768" s="2"/>
    </row>
    <row r="5769" spans="1:17" x14ac:dyDescent="0.25">
      <c r="A5769" t="s">
        <v>2088</v>
      </c>
      <c r="B5769" s="1">
        <v>44159</v>
      </c>
      <c r="C5769" s="1">
        <v>44165</v>
      </c>
      <c r="D5769" t="s">
        <v>14</v>
      </c>
      <c r="E5769" t="s">
        <v>404</v>
      </c>
      <c r="F5769">
        <v>0</v>
      </c>
      <c r="G5769">
        <v>10000000</v>
      </c>
      <c r="H5769">
        <v>0</v>
      </c>
      <c r="I5769">
        <v>0</v>
      </c>
      <c r="J5769">
        <v>0</v>
      </c>
      <c r="K5769">
        <v>0.39900000000000002</v>
      </c>
      <c r="L5769" t="s">
        <v>23</v>
      </c>
      <c r="M5769" s="2">
        <v>3990000</v>
      </c>
      <c r="N5769" s="2" t="str">
        <f>VLOOKUP(Tabla1[[#This Row],[nemo]],'Nemos y clasificaciones'!$A$2:$B$5000,2,FALSE)</f>
        <v>CFI</v>
      </c>
      <c r="O5769" s="2" t="str">
        <f>VLOOKUP(Tabla1[[#This Row],[nemo]],'Nemos y clasificaciones'!$A$1:$C$3000,3,FALSE)</f>
        <v>CFI</v>
      </c>
      <c r="P5769" s="2"/>
      <c r="Q5769" s="2"/>
    </row>
    <row r="5770" spans="1:17" x14ac:dyDescent="0.25">
      <c r="A5770" t="s">
        <v>2088</v>
      </c>
      <c r="B5770" s="1">
        <v>44098</v>
      </c>
      <c r="C5770" s="1">
        <v>44104</v>
      </c>
      <c r="D5770" t="s">
        <v>14</v>
      </c>
      <c r="E5770" t="s">
        <v>404</v>
      </c>
      <c r="F5770">
        <v>0</v>
      </c>
      <c r="G5770">
        <v>10000000</v>
      </c>
      <c r="H5770">
        <v>0</v>
      </c>
      <c r="I5770">
        <v>0</v>
      </c>
      <c r="J5770">
        <v>0</v>
      </c>
      <c r="K5770">
        <v>0.39900000000000002</v>
      </c>
      <c r="L5770" t="s">
        <v>23</v>
      </c>
      <c r="M5770" s="2">
        <v>3990000</v>
      </c>
      <c r="N5770" s="2" t="str">
        <f>VLOOKUP(Tabla1[[#This Row],[nemo]],'Nemos y clasificaciones'!$A$2:$B$5000,2,FALSE)</f>
        <v>CFI</v>
      </c>
      <c r="O5770" s="2" t="str">
        <f>VLOOKUP(Tabla1[[#This Row],[nemo]],'Nemos y clasificaciones'!$A$1:$C$3000,3,FALSE)</f>
        <v>CFI</v>
      </c>
      <c r="P5770" s="2"/>
      <c r="Q5770" s="2"/>
    </row>
    <row r="5771" spans="1:17" x14ac:dyDescent="0.25">
      <c r="A5771" t="s">
        <v>4197</v>
      </c>
      <c r="B5771" s="1">
        <v>43977</v>
      </c>
      <c r="C5771" s="1">
        <v>43983</v>
      </c>
      <c r="D5771" t="s">
        <v>14</v>
      </c>
      <c r="E5771" t="s">
        <v>404</v>
      </c>
      <c r="F5771">
        <v>0</v>
      </c>
      <c r="G5771">
        <v>10000000</v>
      </c>
      <c r="H5771">
        <v>0</v>
      </c>
      <c r="I5771">
        <v>0</v>
      </c>
      <c r="J5771">
        <v>0</v>
      </c>
      <c r="K5771">
        <v>0.39700000000000002</v>
      </c>
      <c r="L5771" t="s">
        <v>23</v>
      </c>
      <c r="M5771" s="2">
        <v>3970000</v>
      </c>
      <c r="N5771" s="2" t="str">
        <f>VLOOKUP(Tabla1[[#This Row],[nemo]],'Nemos y clasificaciones'!$A$2:$B$5000,2,FALSE)</f>
        <v>CFI</v>
      </c>
      <c r="O5771" s="2" t="str">
        <f>VLOOKUP(Tabla1[[#This Row],[nemo]],'Nemos y clasificaciones'!$A$1:$C$3000,3,FALSE)</f>
        <v>CFI</v>
      </c>
      <c r="P5771" s="2"/>
      <c r="Q5771" s="2"/>
    </row>
    <row r="5772" spans="1:17" x14ac:dyDescent="0.25">
      <c r="A5772" t="s">
        <v>695</v>
      </c>
      <c r="B5772" s="1">
        <v>44400</v>
      </c>
      <c r="C5772" s="1">
        <v>44406</v>
      </c>
      <c r="D5772" t="s">
        <v>14</v>
      </c>
      <c r="E5772" t="s">
        <v>404</v>
      </c>
      <c r="F5772">
        <v>0</v>
      </c>
      <c r="G5772">
        <v>10000000</v>
      </c>
      <c r="H5772">
        <v>0</v>
      </c>
      <c r="I5772">
        <v>0</v>
      </c>
      <c r="J5772">
        <v>0</v>
      </c>
      <c r="K5772">
        <v>0.38600000000000001</v>
      </c>
      <c r="L5772" t="s">
        <v>23</v>
      </c>
      <c r="M5772" s="2">
        <v>3860000</v>
      </c>
      <c r="N5772" s="2" t="str">
        <f>VLOOKUP(Tabla1[[#This Row],[nemo]],'Nemos y clasificaciones'!$A$2:$B$5000,2,FALSE)</f>
        <v>CFI</v>
      </c>
      <c r="O5772" s="2" t="str">
        <f>VLOOKUP(Tabla1[[#This Row],[nemo]],'Nemos y clasificaciones'!$A$1:$C$3000,3,FALSE)</f>
        <v>CFI</v>
      </c>
      <c r="P5772" s="2"/>
      <c r="Q5772" s="2"/>
    </row>
    <row r="5773" spans="1:17" x14ac:dyDescent="0.25">
      <c r="A5773" t="s">
        <v>3768</v>
      </c>
      <c r="B5773" s="1">
        <v>44005</v>
      </c>
      <c r="C5773" s="1">
        <v>44012</v>
      </c>
      <c r="D5773" t="s">
        <v>14</v>
      </c>
      <c r="E5773" t="s">
        <v>404</v>
      </c>
      <c r="F5773">
        <v>0</v>
      </c>
      <c r="G5773">
        <v>10000000</v>
      </c>
      <c r="H5773">
        <v>0</v>
      </c>
      <c r="I5773">
        <v>0</v>
      </c>
      <c r="J5773">
        <v>0</v>
      </c>
      <c r="K5773">
        <v>0.38100000000000001</v>
      </c>
      <c r="L5773" t="s">
        <v>23</v>
      </c>
      <c r="M5773" s="2">
        <v>3810000</v>
      </c>
      <c r="N5773" s="2" t="str">
        <f>VLOOKUP(Tabla1[[#This Row],[nemo]],'Nemos y clasificaciones'!$A$2:$B$5000,2,FALSE)</f>
        <v>CFI</v>
      </c>
      <c r="O5773" s="2" t="str">
        <f>VLOOKUP(Tabla1[[#This Row],[nemo]],'Nemos y clasificaciones'!$A$1:$C$3000,3,FALSE)</f>
        <v>CFI</v>
      </c>
      <c r="P5773" s="2"/>
      <c r="Q5773" s="2"/>
    </row>
    <row r="5774" spans="1:17" x14ac:dyDescent="0.25">
      <c r="A5774" t="s">
        <v>3642</v>
      </c>
      <c r="B5774" s="1">
        <v>44036</v>
      </c>
      <c r="C5774" s="1">
        <v>44042</v>
      </c>
      <c r="D5774" t="s">
        <v>14</v>
      </c>
      <c r="E5774" t="s">
        <v>404</v>
      </c>
      <c r="F5774">
        <v>0</v>
      </c>
      <c r="G5774">
        <v>10000000</v>
      </c>
      <c r="H5774">
        <v>0</v>
      </c>
      <c r="I5774">
        <v>0</v>
      </c>
      <c r="J5774">
        <v>0</v>
      </c>
      <c r="K5774">
        <v>0.378</v>
      </c>
      <c r="L5774" t="s">
        <v>23</v>
      </c>
      <c r="M5774" s="2">
        <v>3780000</v>
      </c>
      <c r="N5774" s="2" t="str">
        <f>VLOOKUP(Tabla1[[#This Row],[nemo]],'Nemos y clasificaciones'!$A$2:$B$5000,2,FALSE)</f>
        <v>CFI</v>
      </c>
      <c r="O5774" s="2" t="str">
        <f>VLOOKUP(Tabla1[[#This Row],[nemo]],'Nemos y clasificaciones'!$A$1:$C$3000,3,FALSE)</f>
        <v>CFI</v>
      </c>
      <c r="P5774" s="2"/>
      <c r="Q5774" s="2"/>
    </row>
    <row r="5775" spans="1:17" x14ac:dyDescent="0.25">
      <c r="A5775" t="s">
        <v>4913</v>
      </c>
      <c r="B5775" s="1">
        <v>43855</v>
      </c>
      <c r="C5775" s="1">
        <v>43861</v>
      </c>
      <c r="D5775" t="s">
        <v>14</v>
      </c>
      <c r="E5775" t="s">
        <v>404</v>
      </c>
      <c r="F5775">
        <v>0</v>
      </c>
      <c r="G5775">
        <v>10000000</v>
      </c>
      <c r="H5775">
        <v>0</v>
      </c>
      <c r="I5775">
        <v>0</v>
      </c>
      <c r="J5775">
        <v>0</v>
      </c>
      <c r="K5775">
        <v>0.377</v>
      </c>
      <c r="L5775" t="s">
        <v>23</v>
      </c>
      <c r="M5775" s="2">
        <v>3770000</v>
      </c>
      <c r="N5775" s="2" t="str">
        <f>VLOOKUP(Tabla1[[#This Row],[nemo]],'Nemos y clasificaciones'!$A$2:$B$5000,2,FALSE)</f>
        <v>CFI</v>
      </c>
      <c r="O5775" s="2" t="str">
        <f>VLOOKUP(Tabla1[[#This Row],[nemo]],'Nemos y clasificaciones'!$A$1:$C$3000,3,FALSE)</f>
        <v>CFI</v>
      </c>
      <c r="P5775" s="2"/>
      <c r="Q5775" s="2"/>
    </row>
    <row r="5776" spans="1:17" x14ac:dyDescent="0.25">
      <c r="A5776" t="s">
        <v>2522</v>
      </c>
      <c r="B5776" s="1">
        <v>44247</v>
      </c>
      <c r="C5776" s="1">
        <v>44253</v>
      </c>
      <c r="D5776" t="s">
        <v>14</v>
      </c>
      <c r="E5776" t="s">
        <v>404</v>
      </c>
      <c r="F5776">
        <v>0</v>
      </c>
      <c r="G5776">
        <v>10000000</v>
      </c>
      <c r="H5776">
        <v>0</v>
      </c>
      <c r="I5776">
        <v>0</v>
      </c>
      <c r="J5776">
        <v>0</v>
      </c>
      <c r="K5776">
        <v>0.372</v>
      </c>
      <c r="L5776" t="s">
        <v>23</v>
      </c>
      <c r="M5776" s="2">
        <v>3720000</v>
      </c>
      <c r="N5776" s="2" t="str">
        <f>VLOOKUP(Tabla1[[#This Row],[nemo]],'Nemos y clasificaciones'!$A$2:$B$5000,2,FALSE)</f>
        <v>CFI</v>
      </c>
      <c r="O5776" s="2" t="str">
        <f>VLOOKUP(Tabla1[[#This Row],[nemo]],'Nemos y clasificaciones'!$A$1:$C$3000,3,FALSE)</f>
        <v>CFI</v>
      </c>
      <c r="P5776" s="2"/>
      <c r="Q5776" s="2"/>
    </row>
    <row r="5777" spans="1:17" x14ac:dyDescent="0.25">
      <c r="A5777" t="s">
        <v>7391</v>
      </c>
      <c r="B5777" s="1">
        <v>43383</v>
      </c>
      <c r="C5777" s="1">
        <v>43390</v>
      </c>
      <c r="D5777" t="s">
        <v>14</v>
      </c>
      <c r="E5777" t="s">
        <v>404</v>
      </c>
      <c r="F5777">
        <v>0</v>
      </c>
      <c r="G5777">
        <v>10000000</v>
      </c>
      <c r="H5777">
        <v>0</v>
      </c>
      <c r="I5777">
        <v>0</v>
      </c>
      <c r="J5777">
        <v>0</v>
      </c>
      <c r="K5777">
        <v>0.37</v>
      </c>
      <c r="L5777" t="s">
        <v>23</v>
      </c>
      <c r="M5777" s="2">
        <v>3700000</v>
      </c>
      <c r="N5777" s="2" t="str">
        <f>VLOOKUP(Tabla1[[#This Row],[nemo]],'Nemos y clasificaciones'!$A$2:$B$5000,2,FALSE)</f>
        <v>CFI</v>
      </c>
      <c r="O5777" s="2" t="str">
        <f>VLOOKUP(Tabla1[[#This Row],[nemo]],'Nemos y clasificaciones'!$A$1:$C$3000,3,FALSE)</f>
        <v>CFI</v>
      </c>
      <c r="P5777" s="2"/>
      <c r="Q5777" s="2"/>
    </row>
    <row r="5778" spans="1:17" x14ac:dyDescent="0.25">
      <c r="A5778" t="s">
        <v>7359</v>
      </c>
      <c r="B5778" s="1">
        <v>43392</v>
      </c>
      <c r="C5778" s="1">
        <v>43398</v>
      </c>
      <c r="D5778" t="s">
        <v>14</v>
      </c>
      <c r="E5778" t="s">
        <v>404</v>
      </c>
      <c r="F5778">
        <v>0</v>
      </c>
      <c r="G5778">
        <v>10000000</v>
      </c>
      <c r="H5778">
        <v>0</v>
      </c>
      <c r="I5778">
        <v>0</v>
      </c>
      <c r="J5778">
        <v>0</v>
      </c>
      <c r="K5778">
        <v>0.14799999999999999</v>
      </c>
      <c r="L5778" t="s">
        <v>23</v>
      </c>
      <c r="M5778" s="2">
        <v>1480000</v>
      </c>
      <c r="N5778" s="2" t="str">
        <f>VLOOKUP(Tabla1[[#This Row],[nemo]],'Nemos y clasificaciones'!$A$2:$B$5000,2,FALSE)</f>
        <v>CFI</v>
      </c>
      <c r="O5778" s="2" t="str">
        <f>VLOOKUP(Tabla1[[#This Row],[nemo]],'Nemos y clasificaciones'!$A$1:$C$3000,3,FALSE)</f>
        <v>CFI</v>
      </c>
      <c r="P5778" s="2"/>
      <c r="Q5778" s="2"/>
    </row>
    <row r="5779" spans="1:17" x14ac:dyDescent="0.25">
      <c r="A5779" t="s">
        <v>405</v>
      </c>
      <c r="B5779" s="1">
        <v>44433</v>
      </c>
      <c r="C5779" s="1">
        <v>44439</v>
      </c>
      <c r="D5779" t="s">
        <v>14</v>
      </c>
      <c r="E5779" t="s">
        <v>406</v>
      </c>
      <c r="F5779">
        <v>0</v>
      </c>
      <c r="G5779">
        <v>10000000</v>
      </c>
      <c r="H5779">
        <v>0</v>
      </c>
      <c r="I5779">
        <v>0</v>
      </c>
      <c r="J5779">
        <v>0</v>
      </c>
      <c r="K5779">
        <v>0.60499999999999998</v>
      </c>
      <c r="L5779" t="s">
        <v>23</v>
      </c>
      <c r="M5779" s="2">
        <v>6050000</v>
      </c>
      <c r="N5779" s="2" t="str">
        <f>VLOOKUP(Tabla1[[#This Row],[nemo]],'Nemos y clasificaciones'!$A$2:$B$5000,2,FALSE)</f>
        <v>CFI</v>
      </c>
      <c r="O5779" s="2" t="str">
        <f>VLOOKUP(Tabla1[[#This Row],[nemo]],'Nemos y clasificaciones'!$A$1:$C$3000,3,FALSE)</f>
        <v>CFI</v>
      </c>
      <c r="P5779" s="2"/>
      <c r="Q5779" s="2"/>
    </row>
    <row r="5780" spans="1:17" x14ac:dyDescent="0.25">
      <c r="A5780" t="s">
        <v>4714</v>
      </c>
      <c r="B5780" s="1">
        <v>43915</v>
      </c>
      <c r="C5780" s="1">
        <v>43921</v>
      </c>
      <c r="D5780" t="s">
        <v>14</v>
      </c>
      <c r="E5780" t="s">
        <v>406</v>
      </c>
      <c r="F5780">
        <v>0</v>
      </c>
      <c r="G5780">
        <v>10000000</v>
      </c>
      <c r="H5780">
        <v>0</v>
      </c>
      <c r="I5780">
        <v>0</v>
      </c>
      <c r="J5780">
        <v>0</v>
      </c>
      <c r="K5780">
        <v>0.57199999999999995</v>
      </c>
      <c r="L5780" t="s">
        <v>23</v>
      </c>
      <c r="M5780" s="2">
        <v>5720000</v>
      </c>
      <c r="N5780" s="2" t="str">
        <f>VLOOKUP(Tabla1[[#This Row],[nemo]],'Nemos y clasificaciones'!$A$2:$B$5000,2,FALSE)</f>
        <v>CFI</v>
      </c>
      <c r="O5780" s="2" t="str">
        <f>VLOOKUP(Tabla1[[#This Row],[nemo]],'Nemos y clasificaciones'!$A$1:$C$3000,3,FALSE)</f>
        <v>CFI</v>
      </c>
      <c r="P5780" s="2"/>
      <c r="Q5780" s="2"/>
    </row>
    <row r="5781" spans="1:17" x14ac:dyDescent="0.25">
      <c r="A5781" t="s">
        <v>1646</v>
      </c>
      <c r="B5781" s="1">
        <v>44341</v>
      </c>
      <c r="C5781" s="1">
        <v>44347</v>
      </c>
      <c r="D5781" t="s">
        <v>14</v>
      </c>
      <c r="E5781" t="s">
        <v>406</v>
      </c>
      <c r="F5781">
        <v>0</v>
      </c>
      <c r="G5781">
        <v>10000000</v>
      </c>
      <c r="H5781">
        <v>0</v>
      </c>
      <c r="I5781">
        <v>0</v>
      </c>
      <c r="J5781">
        <v>0</v>
      </c>
      <c r="K5781">
        <v>0.55500000000000005</v>
      </c>
      <c r="L5781" t="s">
        <v>23</v>
      </c>
      <c r="M5781" s="2">
        <v>5550000</v>
      </c>
      <c r="N5781" s="2" t="str">
        <f>VLOOKUP(Tabla1[[#This Row],[nemo]],'Nemos y clasificaciones'!$A$2:$B$5000,2,FALSE)</f>
        <v>CFI</v>
      </c>
      <c r="O5781" s="2" t="str">
        <f>VLOOKUP(Tabla1[[#This Row],[nemo]],'Nemos y clasificaciones'!$A$1:$C$3000,3,FALSE)</f>
        <v>CFI</v>
      </c>
      <c r="P5781" s="2"/>
      <c r="Q5781" s="2"/>
    </row>
    <row r="5782" spans="1:17" x14ac:dyDescent="0.25">
      <c r="A5782" t="s">
        <v>4820</v>
      </c>
      <c r="B5782" s="1">
        <v>43883</v>
      </c>
      <c r="C5782" s="1">
        <v>43889</v>
      </c>
      <c r="D5782" t="s">
        <v>14</v>
      </c>
      <c r="E5782" t="s">
        <v>406</v>
      </c>
      <c r="F5782">
        <v>0</v>
      </c>
      <c r="G5782">
        <v>10000000</v>
      </c>
      <c r="H5782">
        <v>0</v>
      </c>
      <c r="I5782">
        <v>0</v>
      </c>
      <c r="J5782">
        <v>0</v>
      </c>
      <c r="K5782">
        <v>0.55500000000000005</v>
      </c>
      <c r="L5782" t="s">
        <v>23</v>
      </c>
      <c r="M5782" s="2">
        <v>5550000</v>
      </c>
      <c r="N5782" s="2" t="str">
        <f>VLOOKUP(Tabla1[[#This Row],[nemo]],'Nemos y clasificaciones'!$A$2:$B$5000,2,FALSE)</f>
        <v>CFI</v>
      </c>
      <c r="O5782" s="2" t="str">
        <f>VLOOKUP(Tabla1[[#This Row],[nemo]],'Nemos y clasificaciones'!$A$1:$C$3000,3,FALSE)</f>
        <v>CFI</v>
      </c>
      <c r="P5782" s="2"/>
      <c r="Q5782" s="2"/>
    </row>
    <row r="5783" spans="1:17" x14ac:dyDescent="0.25">
      <c r="A5783" t="s">
        <v>1009</v>
      </c>
      <c r="B5783" s="1">
        <v>44370</v>
      </c>
      <c r="C5783" s="1">
        <v>44377</v>
      </c>
      <c r="D5783" t="s">
        <v>14</v>
      </c>
      <c r="E5783" t="s">
        <v>406</v>
      </c>
      <c r="F5783">
        <v>0</v>
      </c>
      <c r="G5783">
        <v>10000000</v>
      </c>
      <c r="H5783">
        <v>0</v>
      </c>
      <c r="I5783">
        <v>0</v>
      </c>
      <c r="J5783">
        <v>0</v>
      </c>
      <c r="K5783">
        <v>0.55400000000000005</v>
      </c>
      <c r="L5783" t="s">
        <v>23</v>
      </c>
      <c r="M5783" s="2">
        <v>5540000</v>
      </c>
      <c r="N5783" s="2" t="str">
        <f>VLOOKUP(Tabla1[[#This Row],[nemo]],'Nemos y clasificaciones'!$A$2:$B$5000,2,FALSE)</f>
        <v>CFI</v>
      </c>
      <c r="O5783" s="2" t="str">
        <f>VLOOKUP(Tabla1[[#This Row],[nemo]],'Nemos y clasificaciones'!$A$1:$C$3000,3,FALSE)</f>
        <v>CFI</v>
      </c>
      <c r="P5783" s="2"/>
      <c r="Q5783" s="2"/>
    </row>
    <row r="5784" spans="1:17" x14ac:dyDescent="0.25">
      <c r="A5784" t="s">
        <v>2378</v>
      </c>
      <c r="B5784" s="1">
        <v>44280</v>
      </c>
      <c r="C5784" s="1">
        <v>44286</v>
      </c>
      <c r="D5784" t="s">
        <v>14</v>
      </c>
      <c r="E5784" t="s">
        <v>406</v>
      </c>
      <c r="F5784">
        <v>0</v>
      </c>
      <c r="G5784">
        <v>10000000</v>
      </c>
      <c r="H5784">
        <v>0</v>
      </c>
      <c r="I5784">
        <v>0</v>
      </c>
      <c r="J5784">
        <v>0</v>
      </c>
      <c r="K5784">
        <v>0.55100000000000005</v>
      </c>
      <c r="L5784" t="s">
        <v>23</v>
      </c>
      <c r="M5784" s="2">
        <v>5510000</v>
      </c>
      <c r="N5784" s="2" t="str">
        <f>VLOOKUP(Tabla1[[#This Row],[nemo]],'Nemos y clasificaciones'!$A$2:$B$5000,2,FALSE)</f>
        <v>CFI</v>
      </c>
      <c r="O5784" s="2" t="str">
        <f>VLOOKUP(Tabla1[[#This Row],[nemo]],'Nemos y clasificaciones'!$A$1:$C$3000,3,FALSE)</f>
        <v>CFI</v>
      </c>
      <c r="P5784" s="2"/>
      <c r="Q5784" s="2"/>
    </row>
    <row r="5785" spans="1:17" x14ac:dyDescent="0.25">
      <c r="A5785" t="s">
        <v>2523</v>
      </c>
      <c r="B5785" s="1">
        <v>44247</v>
      </c>
      <c r="C5785" s="1">
        <v>44253</v>
      </c>
      <c r="D5785" t="s">
        <v>14</v>
      </c>
      <c r="E5785" t="s">
        <v>406</v>
      </c>
      <c r="F5785">
        <v>0</v>
      </c>
      <c r="G5785">
        <v>10000000</v>
      </c>
      <c r="H5785">
        <v>0</v>
      </c>
      <c r="I5785">
        <v>0</v>
      </c>
      <c r="J5785">
        <v>0</v>
      </c>
      <c r="K5785">
        <v>0.54100000000000004</v>
      </c>
      <c r="L5785" t="s">
        <v>23</v>
      </c>
      <c r="M5785" s="2">
        <v>5410000</v>
      </c>
      <c r="N5785" s="2" t="str">
        <f>VLOOKUP(Tabla1[[#This Row],[nemo]],'Nemos y clasificaciones'!$A$2:$B$5000,2,FALSE)</f>
        <v>CFI</v>
      </c>
      <c r="O5785" s="2" t="str">
        <f>VLOOKUP(Tabla1[[#This Row],[nemo]],'Nemos y clasificaciones'!$A$1:$C$3000,3,FALSE)</f>
        <v>CFI</v>
      </c>
      <c r="P5785" s="2"/>
      <c r="Q5785" s="2"/>
    </row>
    <row r="5786" spans="1:17" x14ac:dyDescent="0.25">
      <c r="A5786" t="s">
        <v>3641</v>
      </c>
      <c r="B5786" s="1">
        <v>44036</v>
      </c>
      <c r="C5786" s="1">
        <v>44042</v>
      </c>
      <c r="D5786" t="s">
        <v>14</v>
      </c>
      <c r="E5786" t="s">
        <v>406</v>
      </c>
      <c r="F5786">
        <v>0</v>
      </c>
      <c r="G5786">
        <v>10000000</v>
      </c>
      <c r="H5786">
        <v>0</v>
      </c>
      <c r="I5786">
        <v>0</v>
      </c>
      <c r="J5786">
        <v>0</v>
      </c>
      <c r="K5786">
        <v>0.53700000000000003</v>
      </c>
      <c r="L5786" t="s">
        <v>23</v>
      </c>
      <c r="M5786" s="2">
        <v>5370000</v>
      </c>
      <c r="N5786" s="2" t="str">
        <f>VLOOKUP(Tabla1[[#This Row],[nemo]],'Nemos y clasificaciones'!$A$2:$B$5000,2,FALSE)</f>
        <v>CFI</v>
      </c>
      <c r="O5786" s="2" t="str">
        <f>VLOOKUP(Tabla1[[#This Row],[nemo]],'Nemos y clasificaciones'!$A$1:$C$3000,3,FALSE)</f>
        <v>CFI</v>
      </c>
      <c r="P5786" s="2"/>
      <c r="Q5786" s="2"/>
    </row>
    <row r="5787" spans="1:17" x14ac:dyDescent="0.25">
      <c r="A5787" t="s">
        <v>5359</v>
      </c>
      <c r="B5787" s="1">
        <v>43792</v>
      </c>
      <c r="C5787" s="1">
        <v>43798</v>
      </c>
      <c r="D5787" t="s">
        <v>14</v>
      </c>
      <c r="E5787" t="s">
        <v>406</v>
      </c>
      <c r="F5787">
        <v>0</v>
      </c>
      <c r="G5787">
        <v>10000000</v>
      </c>
      <c r="H5787">
        <v>0</v>
      </c>
      <c r="I5787">
        <v>0</v>
      </c>
      <c r="J5787">
        <v>0</v>
      </c>
      <c r="K5787">
        <v>0.53300000000000003</v>
      </c>
      <c r="L5787" t="s">
        <v>23</v>
      </c>
      <c r="M5787" s="2">
        <v>5330000</v>
      </c>
      <c r="N5787" s="2" t="str">
        <f>VLOOKUP(Tabla1[[#This Row],[nemo]],'Nemos y clasificaciones'!$A$2:$B$5000,2,FALSE)</f>
        <v>CFI</v>
      </c>
      <c r="O5787" s="2" t="str">
        <f>VLOOKUP(Tabla1[[#This Row],[nemo]],'Nemos y clasificaciones'!$A$1:$C$3000,3,FALSE)</f>
        <v>CFI</v>
      </c>
      <c r="P5787" s="2"/>
      <c r="Q5787" s="2"/>
    </row>
    <row r="5788" spans="1:17" x14ac:dyDescent="0.25">
      <c r="A5788" t="s">
        <v>5441</v>
      </c>
      <c r="B5788" s="1">
        <v>43762</v>
      </c>
      <c r="C5788" s="1">
        <v>43768</v>
      </c>
      <c r="D5788" t="s">
        <v>14</v>
      </c>
      <c r="E5788" t="s">
        <v>406</v>
      </c>
      <c r="F5788">
        <v>0</v>
      </c>
      <c r="G5788">
        <v>10000000</v>
      </c>
      <c r="H5788">
        <v>0</v>
      </c>
      <c r="I5788">
        <v>0</v>
      </c>
      <c r="J5788">
        <v>0</v>
      </c>
      <c r="K5788">
        <v>0.53200000000000003</v>
      </c>
      <c r="L5788" t="s">
        <v>23</v>
      </c>
      <c r="M5788" s="2">
        <v>5320000</v>
      </c>
      <c r="N5788" s="2" t="str">
        <f>VLOOKUP(Tabla1[[#This Row],[nemo]],'Nemos y clasificaciones'!$A$2:$B$5000,2,FALSE)</f>
        <v>CFI</v>
      </c>
      <c r="O5788" s="2" t="str">
        <f>VLOOKUP(Tabla1[[#This Row],[nemo]],'Nemos y clasificaciones'!$A$1:$C$3000,3,FALSE)</f>
        <v>CFI</v>
      </c>
      <c r="P5788" s="2"/>
      <c r="Q5788" s="2"/>
    </row>
    <row r="5789" spans="1:17" x14ac:dyDescent="0.25">
      <c r="A5789" t="s">
        <v>3769</v>
      </c>
      <c r="B5789" s="1">
        <v>44005</v>
      </c>
      <c r="C5789" s="1">
        <v>44012</v>
      </c>
      <c r="D5789" t="s">
        <v>14</v>
      </c>
      <c r="E5789" t="s">
        <v>406</v>
      </c>
      <c r="F5789">
        <v>0</v>
      </c>
      <c r="G5789">
        <v>10000000</v>
      </c>
      <c r="H5789">
        <v>0</v>
      </c>
      <c r="I5789">
        <v>0</v>
      </c>
      <c r="J5789">
        <v>0</v>
      </c>
      <c r="K5789">
        <v>0.52100000000000002</v>
      </c>
      <c r="L5789" t="s">
        <v>23</v>
      </c>
      <c r="M5789" s="2">
        <v>5210000</v>
      </c>
      <c r="N5789" s="2" t="str">
        <f>VLOOKUP(Tabla1[[#This Row],[nemo]],'Nemos y clasificaciones'!$A$2:$B$5000,2,FALSE)</f>
        <v>CFI</v>
      </c>
      <c r="O5789" s="2" t="str">
        <f>VLOOKUP(Tabla1[[#This Row],[nemo]],'Nemos y clasificaciones'!$A$1:$C$3000,3,FALSE)</f>
        <v>CFI</v>
      </c>
      <c r="P5789" s="2"/>
      <c r="Q5789" s="2"/>
    </row>
    <row r="5790" spans="1:17" x14ac:dyDescent="0.25">
      <c r="A5790" t="s">
        <v>4914</v>
      </c>
      <c r="B5790" s="1">
        <v>43855</v>
      </c>
      <c r="C5790" s="1">
        <v>43861</v>
      </c>
      <c r="D5790" t="s">
        <v>14</v>
      </c>
      <c r="E5790" t="s">
        <v>406</v>
      </c>
      <c r="F5790">
        <v>0</v>
      </c>
      <c r="G5790">
        <v>10000000</v>
      </c>
      <c r="H5790">
        <v>0</v>
      </c>
      <c r="I5790">
        <v>0</v>
      </c>
      <c r="J5790">
        <v>0</v>
      </c>
      <c r="K5790">
        <v>0.48</v>
      </c>
      <c r="L5790" t="s">
        <v>23</v>
      </c>
      <c r="M5790" s="2">
        <v>4800000</v>
      </c>
      <c r="N5790" s="2" t="str">
        <f>VLOOKUP(Tabla1[[#This Row],[nemo]],'Nemos y clasificaciones'!$A$2:$B$5000,2,FALSE)</f>
        <v>CFI</v>
      </c>
      <c r="O5790" s="2" t="str">
        <f>VLOOKUP(Tabla1[[#This Row],[nemo]],'Nemos y clasificaciones'!$A$1:$C$3000,3,FALSE)</f>
        <v>CFI</v>
      </c>
      <c r="P5790" s="2"/>
      <c r="Q5790" s="2"/>
    </row>
    <row r="5791" spans="1:17" x14ac:dyDescent="0.25">
      <c r="A5791" t="s">
        <v>2089</v>
      </c>
      <c r="B5791" s="1">
        <v>44310</v>
      </c>
      <c r="C5791" s="1">
        <v>44316</v>
      </c>
      <c r="D5791" t="s">
        <v>14</v>
      </c>
      <c r="E5791" t="s">
        <v>406</v>
      </c>
      <c r="F5791">
        <v>0</v>
      </c>
      <c r="G5791">
        <v>10000000</v>
      </c>
      <c r="H5791">
        <v>0</v>
      </c>
      <c r="I5791">
        <v>0</v>
      </c>
      <c r="J5791">
        <v>0</v>
      </c>
      <c r="K5791">
        <v>0.46200000000000002</v>
      </c>
      <c r="L5791" t="s">
        <v>23</v>
      </c>
      <c r="M5791" s="2">
        <v>4620000</v>
      </c>
      <c r="N5791" s="2" t="str">
        <f>VLOOKUP(Tabla1[[#This Row],[nemo]],'Nemos y clasificaciones'!$A$2:$B$5000,2,FALSE)</f>
        <v>CFI</v>
      </c>
      <c r="O5791" s="2" t="str">
        <f>VLOOKUP(Tabla1[[#This Row],[nemo]],'Nemos y clasificaciones'!$A$1:$C$3000,3,FALSE)</f>
        <v>CFI</v>
      </c>
      <c r="P5791" s="2"/>
      <c r="Q5791" s="2"/>
    </row>
    <row r="5792" spans="1:17" x14ac:dyDescent="0.25">
      <c r="A5792" t="s">
        <v>694</v>
      </c>
      <c r="B5792" s="1">
        <v>44400</v>
      </c>
      <c r="C5792" s="1">
        <v>44406</v>
      </c>
      <c r="D5792" t="s">
        <v>14</v>
      </c>
      <c r="E5792" t="s">
        <v>406</v>
      </c>
      <c r="F5792">
        <v>0</v>
      </c>
      <c r="G5792">
        <v>10000000</v>
      </c>
      <c r="H5792">
        <v>0</v>
      </c>
      <c r="I5792">
        <v>0</v>
      </c>
      <c r="J5792">
        <v>0</v>
      </c>
      <c r="K5792">
        <v>0.438</v>
      </c>
      <c r="L5792" t="s">
        <v>23</v>
      </c>
      <c r="M5792" s="2">
        <v>4380000</v>
      </c>
      <c r="N5792" s="2" t="str">
        <f>VLOOKUP(Tabla1[[#This Row],[nemo]],'Nemos y clasificaciones'!$A$2:$B$5000,2,FALSE)</f>
        <v>CFI</v>
      </c>
      <c r="O5792" s="2" t="str">
        <f>VLOOKUP(Tabla1[[#This Row],[nemo]],'Nemos y clasificaciones'!$A$1:$C$3000,3,FALSE)</f>
        <v>CFI</v>
      </c>
      <c r="P5792" s="2"/>
      <c r="Q5792" s="2"/>
    </row>
    <row r="5793" spans="1:17" x14ac:dyDescent="0.25">
      <c r="A5793" t="s">
        <v>5716</v>
      </c>
      <c r="B5793" s="1">
        <v>43701</v>
      </c>
      <c r="C5793" s="1">
        <v>43707</v>
      </c>
      <c r="D5793" t="s">
        <v>14</v>
      </c>
      <c r="E5793" t="s">
        <v>406</v>
      </c>
      <c r="F5793">
        <v>0</v>
      </c>
      <c r="G5793">
        <v>10000000</v>
      </c>
      <c r="H5793">
        <v>0</v>
      </c>
      <c r="I5793">
        <v>0</v>
      </c>
      <c r="J5793">
        <v>0</v>
      </c>
      <c r="K5793">
        <v>0.378</v>
      </c>
      <c r="L5793" t="s">
        <v>23</v>
      </c>
      <c r="M5793" s="2">
        <v>3780000</v>
      </c>
      <c r="N5793" s="2" t="str">
        <f>VLOOKUP(Tabla1[[#This Row],[nemo]],'Nemos y clasificaciones'!$A$2:$B$5000,2,FALSE)</f>
        <v>CFI</v>
      </c>
      <c r="O5793" s="2" t="str">
        <f>VLOOKUP(Tabla1[[#This Row],[nemo]],'Nemos y clasificaciones'!$A$1:$C$3000,3,FALSE)</f>
        <v>CFI</v>
      </c>
      <c r="P5793" s="2"/>
      <c r="Q5793" s="2"/>
    </row>
    <row r="5794" spans="1:17" x14ac:dyDescent="0.25">
      <c r="A5794" t="s">
        <v>5020</v>
      </c>
      <c r="B5794" s="1">
        <v>43832</v>
      </c>
      <c r="C5794" s="1">
        <v>43838</v>
      </c>
      <c r="D5794" t="s">
        <v>14</v>
      </c>
      <c r="E5794" t="s">
        <v>406</v>
      </c>
      <c r="F5794">
        <v>0</v>
      </c>
      <c r="G5794">
        <v>10000000</v>
      </c>
      <c r="H5794">
        <v>0</v>
      </c>
      <c r="I5794">
        <v>0</v>
      </c>
      <c r="J5794">
        <v>0</v>
      </c>
      <c r="K5794">
        <v>0.34899999999999998</v>
      </c>
      <c r="L5794" t="s">
        <v>23</v>
      </c>
      <c r="M5794" s="2">
        <v>3490000</v>
      </c>
      <c r="N5794" s="2" t="str">
        <f>VLOOKUP(Tabla1[[#This Row],[nemo]],'Nemos y clasificaciones'!$A$2:$B$5000,2,FALSE)</f>
        <v>CFI</v>
      </c>
      <c r="O5794" s="2" t="str">
        <f>VLOOKUP(Tabla1[[#This Row],[nemo]],'Nemos y clasificaciones'!$A$1:$C$3000,3,FALSE)</f>
        <v>CFI</v>
      </c>
      <c r="P5794" s="2"/>
      <c r="Q5794" s="2"/>
    </row>
    <row r="5795" spans="1:17" x14ac:dyDescent="0.25">
      <c r="A5795" t="s">
        <v>5605</v>
      </c>
      <c r="B5795" s="1">
        <v>43732</v>
      </c>
      <c r="C5795" s="1">
        <v>43738</v>
      </c>
      <c r="D5795" t="s">
        <v>14</v>
      </c>
      <c r="E5795" t="s">
        <v>406</v>
      </c>
      <c r="F5795">
        <v>0</v>
      </c>
      <c r="G5795">
        <v>10000000</v>
      </c>
      <c r="H5795">
        <v>0</v>
      </c>
      <c r="I5795">
        <v>0</v>
      </c>
      <c r="J5795">
        <v>0</v>
      </c>
      <c r="K5795">
        <v>0.34399999999999997</v>
      </c>
      <c r="L5795" t="s">
        <v>23</v>
      </c>
      <c r="M5795" s="2">
        <v>3440000</v>
      </c>
      <c r="N5795" s="2" t="str">
        <f>VLOOKUP(Tabla1[[#This Row],[nemo]],'Nemos y clasificaciones'!$A$2:$B$5000,2,FALSE)</f>
        <v>CFI</v>
      </c>
      <c r="O5795" s="2" t="str">
        <f>VLOOKUP(Tabla1[[#This Row],[nemo]],'Nemos y clasificaciones'!$A$1:$C$3000,3,FALSE)</f>
        <v>CFI</v>
      </c>
      <c r="P5795" s="2"/>
      <c r="Q5795" s="2"/>
    </row>
    <row r="5796" spans="1:17" x14ac:dyDescent="0.25">
      <c r="A5796" t="s">
        <v>5806</v>
      </c>
      <c r="B5796" s="1">
        <v>43671</v>
      </c>
      <c r="C5796" s="1">
        <v>43677</v>
      </c>
      <c r="D5796" t="s">
        <v>14</v>
      </c>
      <c r="E5796" t="s">
        <v>406</v>
      </c>
      <c r="F5796">
        <v>0</v>
      </c>
      <c r="G5796">
        <v>10000000</v>
      </c>
      <c r="H5796">
        <v>0</v>
      </c>
      <c r="I5796">
        <v>0</v>
      </c>
      <c r="J5796">
        <v>0</v>
      </c>
      <c r="K5796">
        <v>0.25700000000000001</v>
      </c>
      <c r="L5796" t="s">
        <v>23</v>
      </c>
      <c r="M5796" s="2">
        <v>2570000</v>
      </c>
      <c r="N5796" s="2" t="str">
        <f>VLOOKUP(Tabla1[[#This Row],[nemo]],'Nemos y clasificaciones'!$A$2:$B$5000,2,FALSE)</f>
        <v>CFI</v>
      </c>
      <c r="O5796" s="2" t="str">
        <f>VLOOKUP(Tabla1[[#This Row],[nemo]],'Nemos y clasificaciones'!$A$1:$C$3000,3,FALSE)</f>
        <v>CFI</v>
      </c>
      <c r="P5796" s="2"/>
      <c r="Q5796" s="2"/>
    </row>
    <row r="5797" spans="1:17" x14ac:dyDescent="0.25">
      <c r="A5797" t="s">
        <v>3534</v>
      </c>
      <c r="B5797" s="1">
        <v>44068</v>
      </c>
      <c r="C5797" s="1">
        <v>44074</v>
      </c>
      <c r="D5797" t="s">
        <v>14</v>
      </c>
      <c r="E5797" t="s">
        <v>406</v>
      </c>
      <c r="F5797">
        <v>0</v>
      </c>
      <c r="G5797">
        <v>10000000</v>
      </c>
      <c r="H5797">
        <v>0</v>
      </c>
      <c r="I5797">
        <v>0</v>
      </c>
      <c r="J5797">
        <v>0</v>
      </c>
      <c r="K5797">
        <v>0.249</v>
      </c>
      <c r="L5797" t="s">
        <v>23</v>
      </c>
      <c r="M5797" s="2">
        <v>2490000</v>
      </c>
      <c r="N5797" s="2" t="str">
        <f>VLOOKUP(Tabla1[[#This Row],[nemo]],'Nemos y clasificaciones'!$A$2:$B$5000,2,FALSE)</f>
        <v>CFI</v>
      </c>
      <c r="O5797" s="2" t="str">
        <f>VLOOKUP(Tabla1[[#This Row],[nemo]],'Nemos y clasificaciones'!$A$1:$C$3000,3,FALSE)</f>
        <v>CFI</v>
      </c>
      <c r="P5797" s="2"/>
      <c r="Q5797" s="2"/>
    </row>
    <row r="5798" spans="1:17" x14ac:dyDescent="0.25">
      <c r="A5798" t="s">
        <v>4196</v>
      </c>
      <c r="B5798" s="1">
        <v>43977</v>
      </c>
      <c r="C5798" s="1">
        <v>43983</v>
      </c>
      <c r="D5798" t="s">
        <v>14</v>
      </c>
      <c r="E5798" t="s">
        <v>406</v>
      </c>
      <c r="F5798">
        <v>0</v>
      </c>
      <c r="G5798">
        <v>10000000</v>
      </c>
      <c r="H5798">
        <v>0</v>
      </c>
      <c r="I5798">
        <v>0</v>
      </c>
      <c r="J5798">
        <v>0</v>
      </c>
      <c r="K5798">
        <v>0.156</v>
      </c>
      <c r="L5798" t="s">
        <v>23</v>
      </c>
      <c r="M5798" s="2">
        <v>1560000</v>
      </c>
      <c r="N5798" s="2" t="str">
        <f>VLOOKUP(Tabla1[[#This Row],[nemo]],'Nemos y clasificaciones'!$A$2:$B$5000,2,FALSE)</f>
        <v>CFI</v>
      </c>
      <c r="O5798" s="2" t="str">
        <f>VLOOKUP(Tabla1[[#This Row],[nemo]],'Nemos y clasificaciones'!$A$1:$C$3000,3,FALSE)</f>
        <v>CFI</v>
      </c>
      <c r="P5798" s="2"/>
      <c r="Q5798" s="2"/>
    </row>
    <row r="5799" spans="1:17" x14ac:dyDescent="0.25">
      <c r="A5799" t="s">
        <v>5808</v>
      </c>
      <c r="B5799" s="1">
        <v>43671</v>
      </c>
      <c r="C5799" s="1">
        <v>43677</v>
      </c>
      <c r="D5799" t="s">
        <v>14</v>
      </c>
      <c r="E5799" t="s">
        <v>402</v>
      </c>
      <c r="F5799">
        <v>0</v>
      </c>
      <c r="G5799">
        <v>10000000</v>
      </c>
      <c r="H5799">
        <v>0</v>
      </c>
      <c r="I5799">
        <v>0</v>
      </c>
      <c r="J5799">
        <v>0</v>
      </c>
      <c r="K5799">
        <v>0.85099999999999998</v>
      </c>
      <c r="L5799" t="s">
        <v>23</v>
      </c>
      <c r="M5799" s="2">
        <v>8510000</v>
      </c>
      <c r="N5799" s="2" t="str">
        <f>VLOOKUP(Tabla1[[#This Row],[nemo]],'Nemos y clasificaciones'!$A$2:$B$5000,2,FALSE)</f>
        <v>CFI</v>
      </c>
      <c r="O5799" s="2" t="str">
        <f>VLOOKUP(Tabla1[[#This Row],[nemo]],'Nemos y clasificaciones'!$A$1:$C$3000,3,FALSE)</f>
        <v>CFI</v>
      </c>
      <c r="P5799" s="2"/>
      <c r="Q5799" s="2"/>
    </row>
    <row r="5800" spans="1:17" x14ac:dyDescent="0.25">
      <c r="A5800" t="s">
        <v>5018</v>
      </c>
      <c r="B5800" s="1">
        <v>43832</v>
      </c>
      <c r="C5800" s="1">
        <v>43838</v>
      </c>
      <c r="D5800" t="s">
        <v>14</v>
      </c>
      <c r="E5800" t="s">
        <v>402</v>
      </c>
      <c r="F5800">
        <v>0</v>
      </c>
      <c r="G5800">
        <v>10000000</v>
      </c>
      <c r="H5800">
        <v>0</v>
      </c>
      <c r="I5800">
        <v>0</v>
      </c>
      <c r="J5800">
        <v>0</v>
      </c>
      <c r="K5800">
        <v>0.72199999999999998</v>
      </c>
      <c r="L5800" t="s">
        <v>23</v>
      </c>
      <c r="M5800" s="2">
        <v>7220000</v>
      </c>
      <c r="N5800" s="2" t="str">
        <f>VLOOKUP(Tabla1[[#This Row],[nemo]],'Nemos y clasificaciones'!$A$2:$B$5000,2,FALSE)</f>
        <v>CFI</v>
      </c>
      <c r="O5800" s="2" t="str">
        <f>VLOOKUP(Tabla1[[#This Row],[nemo]],'Nemos y clasificaciones'!$A$1:$C$3000,3,FALSE)</f>
        <v>CFI</v>
      </c>
      <c r="P5800" s="2"/>
      <c r="Q5800" s="2"/>
    </row>
    <row r="5801" spans="1:17" x14ac:dyDescent="0.25">
      <c r="A5801" t="s">
        <v>6107</v>
      </c>
      <c r="B5801" s="1">
        <v>43628</v>
      </c>
      <c r="C5801" s="1">
        <v>43634</v>
      </c>
      <c r="D5801" t="s">
        <v>14</v>
      </c>
      <c r="E5801" t="s">
        <v>402</v>
      </c>
      <c r="F5801">
        <v>0</v>
      </c>
      <c r="G5801">
        <v>10000000</v>
      </c>
      <c r="H5801">
        <v>0</v>
      </c>
      <c r="I5801">
        <v>0</v>
      </c>
      <c r="J5801">
        <v>0</v>
      </c>
      <c r="K5801">
        <v>0.71099999999999997</v>
      </c>
      <c r="L5801" t="s">
        <v>23</v>
      </c>
      <c r="M5801" s="2">
        <v>7110000</v>
      </c>
      <c r="N5801" s="2" t="str">
        <f>VLOOKUP(Tabla1[[#This Row],[nemo]],'Nemos y clasificaciones'!$A$2:$B$5000,2,FALSE)</f>
        <v>CFI</v>
      </c>
      <c r="O5801" s="2" t="str">
        <f>VLOOKUP(Tabla1[[#This Row],[nemo]],'Nemos y clasificaciones'!$A$1:$C$3000,3,FALSE)</f>
        <v>CFI</v>
      </c>
      <c r="P5801" s="2"/>
      <c r="Q5801" s="2"/>
    </row>
    <row r="5802" spans="1:17" x14ac:dyDescent="0.25">
      <c r="A5802" t="s">
        <v>6685</v>
      </c>
      <c r="B5802" s="1">
        <v>43565</v>
      </c>
      <c r="C5802" s="1">
        <v>43571</v>
      </c>
      <c r="D5802" t="s">
        <v>14</v>
      </c>
      <c r="E5802" t="s">
        <v>402</v>
      </c>
      <c r="F5802">
        <v>0</v>
      </c>
      <c r="G5802">
        <v>10000000</v>
      </c>
      <c r="H5802">
        <v>0</v>
      </c>
      <c r="I5802">
        <v>0</v>
      </c>
      <c r="J5802">
        <v>0</v>
      </c>
      <c r="K5802">
        <v>0.69</v>
      </c>
      <c r="L5802" t="s">
        <v>23</v>
      </c>
      <c r="M5802" s="2">
        <v>6900000</v>
      </c>
      <c r="N5802" s="2" t="str">
        <f>VLOOKUP(Tabla1[[#This Row],[nemo]],'Nemos y clasificaciones'!$A$2:$B$5000,2,FALSE)</f>
        <v>CFI</v>
      </c>
      <c r="O5802" s="2" t="str">
        <f>VLOOKUP(Tabla1[[#This Row],[nemo]],'Nemos y clasificaciones'!$A$1:$C$3000,3,FALSE)</f>
        <v>CFI</v>
      </c>
      <c r="P5802" s="2"/>
      <c r="Q5802" s="2"/>
    </row>
    <row r="5803" spans="1:17" x14ac:dyDescent="0.25">
      <c r="A5803" t="s">
        <v>6879</v>
      </c>
      <c r="B5803" s="1">
        <v>43509</v>
      </c>
      <c r="C5803" s="1">
        <v>43515</v>
      </c>
      <c r="D5803" t="s">
        <v>14</v>
      </c>
      <c r="E5803" t="s">
        <v>402</v>
      </c>
      <c r="F5803">
        <v>0</v>
      </c>
      <c r="G5803">
        <v>10000000</v>
      </c>
      <c r="H5803">
        <v>0</v>
      </c>
      <c r="I5803">
        <v>0</v>
      </c>
      <c r="J5803">
        <v>0</v>
      </c>
      <c r="K5803">
        <v>0.67900000000000005</v>
      </c>
      <c r="L5803" t="s">
        <v>23</v>
      </c>
      <c r="M5803" s="2">
        <v>6790000</v>
      </c>
      <c r="N5803" s="2" t="str">
        <f>VLOOKUP(Tabla1[[#This Row],[nemo]],'Nemos y clasificaciones'!$A$2:$B$5000,2,FALSE)</f>
        <v>CFI</v>
      </c>
      <c r="O5803" s="2" t="str">
        <f>VLOOKUP(Tabla1[[#This Row],[nemo]],'Nemos y clasificaciones'!$A$1:$C$3000,3,FALSE)</f>
        <v>CFI</v>
      </c>
      <c r="P5803" s="2"/>
      <c r="Q5803" s="2"/>
    </row>
    <row r="5804" spans="1:17" x14ac:dyDescent="0.25">
      <c r="A5804" t="s">
        <v>6960</v>
      </c>
      <c r="B5804" s="1">
        <v>43475</v>
      </c>
      <c r="C5804" s="1">
        <v>43481</v>
      </c>
      <c r="D5804" t="s">
        <v>14</v>
      </c>
      <c r="E5804" t="s">
        <v>402</v>
      </c>
      <c r="F5804">
        <v>0</v>
      </c>
      <c r="G5804">
        <v>10000000</v>
      </c>
      <c r="H5804">
        <v>0</v>
      </c>
      <c r="I5804">
        <v>0</v>
      </c>
      <c r="J5804">
        <v>0</v>
      </c>
      <c r="K5804">
        <v>0.60199999999999998</v>
      </c>
      <c r="L5804" t="s">
        <v>23</v>
      </c>
      <c r="M5804" s="2">
        <v>6020000</v>
      </c>
      <c r="N5804" s="2" t="str">
        <f>VLOOKUP(Tabla1[[#This Row],[nemo]],'Nemos y clasificaciones'!$A$2:$B$5000,2,FALSE)</f>
        <v>CFI</v>
      </c>
      <c r="O5804" s="2" t="str">
        <f>VLOOKUP(Tabla1[[#This Row],[nemo]],'Nemos y clasificaciones'!$A$1:$C$3000,3,FALSE)</f>
        <v>CFI</v>
      </c>
      <c r="P5804" s="2"/>
      <c r="Q5804" s="2"/>
    </row>
    <row r="5805" spans="1:17" x14ac:dyDescent="0.25">
      <c r="A5805" t="s">
        <v>7562</v>
      </c>
      <c r="B5805" s="1">
        <v>43336</v>
      </c>
      <c r="C5805" s="1">
        <v>43342</v>
      </c>
      <c r="D5805" t="s">
        <v>14</v>
      </c>
      <c r="E5805" t="s">
        <v>402</v>
      </c>
      <c r="F5805">
        <v>0</v>
      </c>
      <c r="G5805">
        <v>10000000</v>
      </c>
      <c r="H5805">
        <v>0</v>
      </c>
      <c r="I5805">
        <v>0</v>
      </c>
      <c r="J5805">
        <v>0</v>
      </c>
      <c r="K5805">
        <v>0.59699999999999998</v>
      </c>
      <c r="L5805" t="s">
        <v>23</v>
      </c>
      <c r="M5805" s="2">
        <v>5970000</v>
      </c>
      <c r="N5805" s="2" t="str">
        <f>VLOOKUP(Tabla1[[#This Row],[nemo]],'Nemos y clasificaciones'!$A$2:$B$5000,2,FALSE)</f>
        <v>CFI</v>
      </c>
      <c r="O5805" s="2" t="str">
        <f>VLOOKUP(Tabla1[[#This Row],[nemo]],'Nemos y clasificaciones'!$A$1:$C$3000,3,FALSE)</f>
        <v>CFI</v>
      </c>
      <c r="P5805" s="2"/>
      <c r="Q5805" s="2"/>
    </row>
    <row r="5806" spans="1:17" x14ac:dyDescent="0.25">
      <c r="A5806" t="s">
        <v>5607</v>
      </c>
      <c r="B5806" s="1">
        <v>43732</v>
      </c>
      <c r="C5806" s="1">
        <v>43738</v>
      </c>
      <c r="D5806" t="s">
        <v>14</v>
      </c>
      <c r="E5806" t="s">
        <v>402</v>
      </c>
      <c r="F5806">
        <v>0</v>
      </c>
      <c r="G5806">
        <v>10000000</v>
      </c>
      <c r="H5806">
        <v>0</v>
      </c>
      <c r="I5806">
        <v>0</v>
      </c>
      <c r="J5806">
        <v>0</v>
      </c>
      <c r="K5806">
        <v>0.58899999999999997</v>
      </c>
      <c r="L5806" t="s">
        <v>23</v>
      </c>
      <c r="M5806" s="2">
        <v>5890000</v>
      </c>
      <c r="N5806" s="2" t="str">
        <f>VLOOKUP(Tabla1[[#This Row],[nemo]],'Nemos y clasificaciones'!$A$2:$B$5000,2,FALSE)</f>
        <v>CFI</v>
      </c>
      <c r="O5806" s="2" t="str">
        <f>VLOOKUP(Tabla1[[#This Row],[nemo]],'Nemos y clasificaciones'!$A$1:$C$3000,3,FALSE)</f>
        <v>CFI</v>
      </c>
      <c r="P5806" s="2"/>
      <c r="Q5806" s="2"/>
    </row>
    <row r="5807" spans="1:17" x14ac:dyDescent="0.25">
      <c r="A5807" t="s">
        <v>6401</v>
      </c>
      <c r="B5807" s="1">
        <v>43594</v>
      </c>
      <c r="C5807" s="1">
        <v>43600</v>
      </c>
      <c r="D5807" t="s">
        <v>14</v>
      </c>
      <c r="E5807" t="s">
        <v>6402</v>
      </c>
      <c r="F5807">
        <v>0</v>
      </c>
      <c r="G5807">
        <v>383155</v>
      </c>
      <c r="H5807">
        <v>0</v>
      </c>
      <c r="I5807">
        <v>0</v>
      </c>
      <c r="J5807">
        <v>0</v>
      </c>
      <c r="K5807">
        <v>11</v>
      </c>
      <c r="L5807" t="s">
        <v>54</v>
      </c>
      <c r="M5807" s="2">
        <v>4214705</v>
      </c>
      <c r="N5807" s="2" t="str">
        <f>VLOOKUP(Tabla1[[#This Row],[nemo]],'Nemos y clasificaciones'!$A$2:$B$5000,2,FALSE)</f>
        <v>SOCIEDAD DE CANALISTAS LA FORESTA DE APOQUINDO S.A.</v>
      </c>
      <c r="O5807" s="2" t="str">
        <f>VLOOKUP(Tabla1[[#This Row],[nemo]],'Nemos y clasificaciones'!$A$1:$C$3000,3,FALSE)</f>
        <v>Otros</v>
      </c>
      <c r="P5807" s="2"/>
      <c r="Q5807" s="2"/>
    </row>
    <row r="5808" spans="1:17" x14ac:dyDescent="0.25">
      <c r="A5808" t="s">
        <v>5714</v>
      </c>
      <c r="B5808" s="1">
        <v>43701</v>
      </c>
      <c r="C5808" s="1">
        <v>43707</v>
      </c>
      <c r="D5808" t="s">
        <v>14</v>
      </c>
      <c r="E5808" t="s">
        <v>402</v>
      </c>
      <c r="F5808">
        <v>0</v>
      </c>
      <c r="G5808">
        <v>10000000</v>
      </c>
      <c r="H5808">
        <v>0</v>
      </c>
      <c r="I5808">
        <v>0</v>
      </c>
      <c r="J5808">
        <v>0</v>
      </c>
      <c r="K5808">
        <v>0.57299999999999995</v>
      </c>
      <c r="L5808" t="s">
        <v>23</v>
      </c>
      <c r="M5808" s="2">
        <v>5730000</v>
      </c>
      <c r="N5808" s="2" t="str">
        <f>VLOOKUP(Tabla1[[#This Row],[nemo]],'Nemos y clasificaciones'!$A$2:$B$5000,2,FALSE)</f>
        <v>CFI</v>
      </c>
      <c r="O5808" s="2" t="str">
        <f>VLOOKUP(Tabla1[[#This Row],[nemo]],'Nemos y clasificaciones'!$A$1:$C$3000,3,FALSE)</f>
        <v>CFI</v>
      </c>
      <c r="P5808" s="2"/>
      <c r="Q5808" s="2"/>
    </row>
    <row r="5809" spans="1:17" x14ac:dyDescent="0.25">
      <c r="A5809" t="s">
        <v>6427</v>
      </c>
      <c r="B5809" s="1">
        <v>43593</v>
      </c>
      <c r="C5809" s="1">
        <v>43599</v>
      </c>
      <c r="D5809" t="s">
        <v>14</v>
      </c>
      <c r="E5809" t="s">
        <v>402</v>
      </c>
      <c r="F5809">
        <v>0</v>
      </c>
      <c r="G5809">
        <v>10000000</v>
      </c>
      <c r="H5809">
        <v>0</v>
      </c>
      <c r="I5809">
        <v>0</v>
      </c>
      <c r="J5809">
        <v>0</v>
      </c>
      <c r="K5809">
        <v>0.56799999999999995</v>
      </c>
      <c r="L5809" t="s">
        <v>23</v>
      </c>
      <c r="M5809" s="2">
        <v>5680000</v>
      </c>
      <c r="N5809" s="2" t="str">
        <f>VLOOKUP(Tabla1[[#This Row],[nemo]],'Nemos y clasificaciones'!$A$2:$B$5000,2,FALSE)</f>
        <v>CFI</v>
      </c>
      <c r="O5809" s="2" t="str">
        <f>VLOOKUP(Tabla1[[#This Row],[nemo]],'Nemos y clasificaciones'!$A$1:$C$3000,3,FALSE)</f>
        <v>CFI</v>
      </c>
      <c r="P5809" s="2"/>
      <c r="Q5809" s="2"/>
    </row>
    <row r="5810" spans="1:17" x14ac:dyDescent="0.25">
      <c r="A5810" t="s">
        <v>4712</v>
      </c>
      <c r="B5810" s="1">
        <v>43915</v>
      </c>
      <c r="C5810" s="1">
        <v>43921</v>
      </c>
      <c r="D5810" t="s">
        <v>14</v>
      </c>
      <c r="E5810" t="s">
        <v>402</v>
      </c>
      <c r="F5810">
        <v>0</v>
      </c>
      <c r="G5810">
        <v>10000000</v>
      </c>
      <c r="H5810">
        <v>0</v>
      </c>
      <c r="I5810">
        <v>0</v>
      </c>
      <c r="J5810">
        <v>0</v>
      </c>
      <c r="K5810">
        <v>0.56000000000000005</v>
      </c>
      <c r="L5810" t="s">
        <v>23</v>
      </c>
      <c r="M5810" s="2">
        <v>5600000</v>
      </c>
      <c r="N5810" s="2" t="str">
        <f>VLOOKUP(Tabla1[[#This Row],[nemo]],'Nemos y clasificaciones'!$A$2:$B$5000,2,FALSE)</f>
        <v>CFI</v>
      </c>
      <c r="O5810" s="2" t="str">
        <f>VLOOKUP(Tabla1[[#This Row],[nemo]],'Nemos y clasificaciones'!$A$1:$C$3000,3,FALSE)</f>
        <v>CFI</v>
      </c>
      <c r="P5810" s="2"/>
      <c r="Q5810" s="2"/>
    </row>
    <row r="5811" spans="1:17" x14ac:dyDescent="0.25">
      <c r="A5811" t="s">
        <v>7486</v>
      </c>
      <c r="B5811" s="1">
        <v>43364</v>
      </c>
      <c r="C5811" s="1">
        <v>43370</v>
      </c>
      <c r="D5811" t="s">
        <v>14</v>
      </c>
      <c r="E5811" t="s">
        <v>402</v>
      </c>
      <c r="F5811">
        <v>0</v>
      </c>
      <c r="G5811">
        <v>10000000</v>
      </c>
      <c r="H5811">
        <v>0</v>
      </c>
      <c r="I5811">
        <v>0</v>
      </c>
      <c r="J5811">
        <v>0</v>
      </c>
      <c r="K5811">
        <v>0.55700000000000005</v>
      </c>
      <c r="L5811" t="s">
        <v>23</v>
      </c>
      <c r="M5811" s="2">
        <v>5570000</v>
      </c>
      <c r="N5811" s="2" t="str">
        <f>VLOOKUP(Tabla1[[#This Row],[nemo]],'Nemos y clasificaciones'!$A$2:$B$5000,2,FALSE)</f>
        <v>CFI</v>
      </c>
      <c r="O5811" s="2" t="str">
        <f>VLOOKUP(Tabla1[[#This Row],[nemo]],'Nemos y clasificaciones'!$A$1:$C$3000,3,FALSE)</f>
        <v>CFI</v>
      </c>
      <c r="P5811" s="2"/>
      <c r="Q5811" s="2"/>
    </row>
    <row r="5812" spans="1:17" x14ac:dyDescent="0.25">
      <c r="A5812" t="s">
        <v>5439</v>
      </c>
      <c r="B5812" s="1">
        <v>43762</v>
      </c>
      <c r="C5812" s="1">
        <v>43768</v>
      </c>
      <c r="D5812" t="s">
        <v>14</v>
      </c>
      <c r="E5812" t="s">
        <v>402</v>
      </c>
      <c r="F5812">
        <v>0</v>
      </c>
      <c r="G5812">
        <v>10000000</v>
      </c>
      <c r="H5812">
        <v>0</v>
      </c>
      <c r="I5812">
        <v>0</v>
      </c>
      <c r="J5812">
        <v>0</v>
      </c>
      <c r="K5812">
        <v>0.54600000000000004</v>
      </c>
      <c r="L5812" t="s">
        <v>23</v>
      </c>
      <c r="M5812" s="2">
        <v>5460000</v>
      </c>
      <c r="N5812" s="2" t="str">
        <f>VLOOKUP(Tabla1[[#This Row],[nemo]],'Nemos y clasificaciones'!$A$2:$B$5000,2,FALSE)</f>
        <v>CFI</v>
      </c>
      <c r="O5812" s="2" t="str">
        <f>VLOOKUP(Tabla1[[#This Row],[nemo]],'Nemos y clasificaciones'!$A$1:$C$3000,3,FALSE)</f>
        <v>CFI</v>
      </c>
      <c r="P5812" s="2"/>
      <c r="Q5812" s="2"/>
    </row>
    <row r="5813" spans="1:17" x14ac:dyDescent="0.25">
      <c r="A5813" t="s">
        <v>5361</v>
      </c>
      <c r="B5813" s="1">
        <v>43792</v>
      </c>
      <c r="C5813" s="1">
        <v>43798</v>
      </c>
      <c r="D5813" t="s">
        <v>14</v>
      </c>
      <c r="E5813" t="s">
        <v>402</v>
      </c>
      <c r="F5813">
        <v>0</v>
      </c>
      <c r="G5813">
        <v>10000000</v>
      </c>
      <c r="H5813">
        <v>0</v>
      </c>
      <c r="I5813">
        <v>0</v>
      </c>
      <c r="J5813">
        <v>0</v>
      </c>
      <c r="K5813">
        <v>0.54</v>
      </c>
      <c r="L5813" t="s">
        <v>23</v>
      </c>
      <c r="M5813" s="2">
        <v>5400000</v>
      </c>
      <c r="N5813" s="2" t="str">
        <f>VLOOKUP(Tabla1[[#This Row],[nemo]],'Nemos y clasificaciones'!$A$2:$B$5000,2,FALSE)</f>
        <v>CFI</v>
      </c>
      <c r="O5813" s="2" t="str">
        <f>VLOOKUP(Tabla1[[#This Row],[nemo]],'Nemos y clasificaciones'!$A$1:$C$3000,3,FALSE)</f>
        <v>CFI</v>
      </c>
      <c r="P5813" s="2"/>
      <c r="Q5813" s="2"/>
    </row>
    <row r="5814" spans="1:17" x14ac:dyDescent="0.25">
      <c r="A5814" t="s">
        <v>7295</v>
      </c>
      <c r="B5814" s="1">
        <v>43419</v>
      </c>
      <c r="C5814" s="1">
        <v>43425</v>
      </c>
      <c r="D5814" t="s">
        <v>14</v>
      </c>
      <c r="E5814" t="s">
        <v>402</v>
      </c>
      <c r="F5814">
        <v>0</v>
      </c>
      <c r="G5814">
        <v>10000000</v>
      </c>
      <c r="H5814">
        <v>0</v>
      </c>
      <c r="I5814">
        <v>0</v>
      </c>
      <c r="J5814">
        <v>0</v>
      </c>
      <c r="K5814">
        <v>0.53300000000000003</v>
      </c>
      <c r="L5814" t="s">
        <v>23</v>
      </c>
      <c r="M5814" s="2">
        <v>5330000</v>
      </c>
      <c r="N5814" s="2" t="str">
        <f>VLOOKUP(Tabla1[[#This Row],[nemo]],'Nemos y clasificaciones'!$A$2:$B$5000,2,FALSE)</f>
        <v>CFI</v>
      </c>
      <c r="O5814" s="2" t="str">
        <f>VLOOKUP(Tabla1[[#This Row],[nemo]],'Nemos y clasificaciones'!$A$1:$C$3000,3,FALSE)</f>
        <v>CFI</v>
      </c>
      <c r="P5814" s="2"/>
      <c r="Q5814" s="2"/>
    </row>
    <row r="5815" spans="1:17" x14ac:dyDescent="0.25">
      <c r="A5815" t="s">
        <v>4523</v>
      </c>
      <c r="B5815" s="1">
        <v>43945</v>
      </c>
      <c r="C5815" s="1">
        <v>43951</v>
      </c>
      <c r="D5815" t="s">
        <v>14</v>
      </c>
      <c r="E5815" t="s">
        <v>402</v>
      </c>
      <c r="F5815">
        <v>0</v>
      </c>
      <c r="G5815">
        <v>10000000</v>
      </c>
      <c r="H5815">
        <v>0</v>
      </c>
      <c r="I5815">
        <v>0</v>
      </c>
      <c r="J5815">
        <v>0</v>
      </c>
      <c r="K5815">
        <v>0.52200000000000002</v>
      </c>
      <c r="L5815" t="s">
        <v>23</v>
      </c>
      <c r="M5815" s="2">
        <v>5220000</v>
      </c>
      <c r="N5815" s="2" t="str">
        <f>VLOOKUP(Tabla1[[#This Row],[nemo]],'Nemos y clasificaciones'!$A$2:$B$5000,2,FALSE)</f>
        <v>CFI</v>
      </c>
      <c r="O5815" s="2" t="str">
        <f>VLOOKUP(Tabla1[[#This Row],[nemo]],'Nemos y clasificaciones'!$A$1:$C$3000,3,FALSE)</f>
        <v>CFI</v>
      </c>
      <c r="P5815" s="2"/>
      <c r="Q5815" s="2"/>
    </row>
    <row r="5816" spans="1:17" x14ac:dyDescent="0.25">
      <c r="A5816" t="s">
        <v>7204</v>
      </c>
      <c r="B5816" s="1">
        <v>43445</v>
      </c>
      <c r="C5816" s="1">
        <v>43451</v>
      </c>
      <c r="D5816" t="s">
        <v>14</v>
      </c>
      <c r="E5816" t="s">
        <v>402</v>
      </c>
      <c r="F5816">
        <v>0</v>
      </c>
      <c r="G5816">
        <v>10000000</v>
      </c>
      <c r="H5816">
        <v>0</v>
      </c>
      <c r="I5816">
        <v>0</v>
      </c>
      <c r="J5816">
        <v>0</v>
      </c>
      <c r="K5816">
        <v>0.51600000000000001</v>
      </c>
      <c r="L5816" t="s">
        <v>23</v>
      </c>
      <c r="M5816" s="2">
        <v>5160000</v>
      </c>
      <c r="N5816" s="2" t="str">
        <f>VLOOKUP(Tabla1[[#This Row],[nemo]],'Nemos y clasificaciones'!$A$2:$B$5000,2,FALSE)</f>
        <v>CFI</v>
      </c>
      <c r="O5816" s="2" t="str">
        <f>VLOOKUP(Tabla1[[#This Row],[nemo]],'Nemos y clasificaciones'!$A$1:$C$3000,3,FALSE)</f>
        <v>CFI</v>
      </c>
      <c r="P5816" s="2"/>
      <c r="Q5816" s="2"/>
    </row>
    <row r="5817" spans="1:17" x14ac:dyDescent="0.25">
      <c r="A5817" t="s">
        <v>4819</v>
      </c>
      <c r="B5817" s="1">
        <v>43883</v>
      </c>
      <c r="C5817" s="1">
        <v>43889</v>
      </c>
      <c r="D5817" t="s">
        <v>14</v>
      </c>
      <c r="E5817" t="s">
        <v>402</v>
      </c>
      <c r="F5817">
        <v>0</v>
      </c>
      <c r="G5817">
        <v>10000000</v>
      </c>
      <c r="H5817">
        <v>0</v>
      </c>
      <c r="I5817">
        <v>0</v>
      </c>
      <c r="J5817">
        <v>0</v>
      </c>
      <c r="K5817">
        <v>0.49299999999999999</v>
      </c>
      <c r="L5817" t="s">
        <v>23</v>
      </c>
      <c r="M5817" s="2">
        <v>4930000</v>
      </c>
      <c r="N5817" s="2" t="str">
        <f>VLOOKUP(Tabla1[[#This Row],[nemo]],'Nemos y clasificaciones'!$A$2:$B$5000,2,FALSE)</f>
        <v>CFI</v>
      </c>
      <c r="O5817" s="2" t="str">
        <f>VLOOKUP(Tabla1[[#This Row],[nemo]],'Nemos y clasificaciones'!$A$1:$C$3000,3,FALSE)</f>
        <v>CFI</v>
      </c>
      <c r="P5817" s="2"/>
      <c r="Q5817" s="2"/>
    </row>
    <row r="5818" spans="1:17" x14ac:dyDescent="0.25">
      <c r="A5818" t="s">
        <v>401</v>
      </c>
      <c r="B5818" s="1">
        <v>44433</v>
      </c>
      <c r="C5818" s="1">
        <v>44439</v>
      </c>
      <c r="D5818" t="s">
        <v>14</v>
      </c>
      <c r="E5818" t="s">
        <v>402</v>
      </c>
      <c r="F5818">
        <v>0</v>
      </c>
      <c r="G5818">
        <v>10000000</v>
      </c>
      <c r="H5818">
        <v>0</v>
      </c>
      <c r="I5818">
        <v>0</v>
      </c>
      <c r="J5818">
        <v>0</v>
      </c>
      <c r="K5818">
        <v>0.48799999999999999</v>
      </c>
      <c r="L5818" t="s">
        <v>23</v>
      </c>
      <c r="M5818" s="2">
        <v>4880000</v>
      </c>
      <c r="N5818" s="2" t="str">
        <f>VLOOKUP(Tabla1[[#This Row],[nemo]],'Nemos y clasificaciones'!$A$2:$B$5000,2,FALSE)</f>
        <v>CFI</v>
      </c>
      <c r="O5818" s="2" t="str">
        <f>VLOOKUP(Tabla1[[#This Row],[nemo]],'Nemos y clasificaciones'!$A$1:$C$3000,3,FALSE)</f>
        <v>CFI</v>
      </c>
      <c r="P5818" s="2"/>
      <c r="Q5818" s="2"/>
    </row>
    <row r="5819" spans="1:17" x14ac:dyDescent="0.25">
      <c r="A5819" t="s">
        <v>401</v>
      </c>
      <c r="B5819" s="1">
        <v>44280</v>
      </c>
      <c r="C5819" s="1">
        <v>44286</v>
      </c>
      <c r="D5819" t="s">
        <v>14</v>
      </c>
      <c r="E5819" t="s">
        <v>402</v>
      </c>
      <c r="F5819">
        <v>0</v>
      </c>
      <c r="G5819">
        <v>10000000</v>
      </c>
      <c r="H5819">
        <v>0</v>
      </c>
      <c r="I5819">
        <v>0</v>
      </c>
      <c r="J5819">
        <v>0</v>
      </c>
      <c r="K5819">
        <v>0.48799999999999999</v>
      </c>
      <c r="L5819" t="s">
        <v>23</v>
      </c>
      <c r="M5819" s="2">
        <v>4880000</v>
      </c>
      <c r="N5819" s="2" t="str">
        <f>VLOOKUP(Tabla1[[#This Row],[nemo]],'Nemos y clasificaciones'!$A$2:$B$5000,2,FALSE)</f>
        <v>CFI</v>
      </c>
      <c r="O5819" s="2" t="str">
        <f>VLOOKUP(Tabla1[[#This Row],[nemo]],'Nemos y clasificaciones'!$A$1:$C$3000,3,FALSE)</f>
        <v>CFI</v>
      </c>
      <c r="P5819" s="2"/>
      <c r="Q5819" s="2"/>
    </row>
    <row r="5820" spans="1:17" x14ac:dyDescent="0.25">
      <c r="A5820" t="s">
        <v>3535</v>
      </c>
      <c r="B5820" s="1">
        <v>44068</v>
      </c>
      <c r="C5820" s="1">
        <v>44074</v>
      </c>
      <c r="D5820" t="s">
        <v>14</v>
      </c>
      <c r="E5820" t="s">
        <v>402</v>
      </c>
      <c r="F5820">
        <v>0</v>
      </c>
      <c r="G5820">
        <v>10000000</v>
      </c>
      <c r="H5820">
        <v>0</v>
      </c>
      <c r="I5820">
        <v>0</v>
      </c>
      <c r="J5820">
        <v>0</v>
      </c>
      <c r="K5820">
        <v>0.47</v>
      </c>
      <c r="L5820" t="s">
        <v>23</v>
      </c>
      <c r="M5820" s="2">
        <v>4700000</v>
      </c>
      <c r="N5820" s="2" t="str">
        <f>VLOOKUP(Tabla1[[#This Row],[nemo]],'Nemos y clasificaciones'!$A$2:$B$5000,2,FALSE)</f>
        <v>CFI</v>
      </c>
      <c r="O5820" s="2" t="str">
        <f>VLOOKUP(Tabla1[[#This Row],[nemo]],'Nemos y clasificaciones'!$A$1:$C$3000,3,FALSE)</f>
        <v>CFI</v>
      </c>
      <c r="P5820" s="2"/>
      <c r="Q5820" s="2"/>
    </row>
    <row r="5821" spans="1:17" x14ac:dyDescent="0.25">
      <c r="A5821" t="s">
        <v>7619</v>
      </c>
      <c r="B5821" s="1">
        <v>43306</v>
      </c>
      <c r="C5821" s="1">
        <v>43312</v>
      </c>
      <c r="D5821" t="s">
        <v>14</v>
      </c>
      <c r="E5821" t="s">
        <v>402</v>
      </c>
      <c r="F5821">
        <v>0</v>
      </c>
      <c r="G5821">
        <v>10000000</v>
      </c>
      <c r="H5821">
        <v>0</v>
      </c>
      <c r="I5821">
        <v>0</v>
      </c>
      <c r="J5821">
        <v>0</v>
      </c>
      <c r="K5821">
        <v>0.46500000000000002</v>
      </c>
      <c r="L5821" t="s">
        <v>23</v>
      </c>
      <c r="M5821" s="2">
        <v>4650000</v>
      </c>
      <c r="N5821" s="2" t="str">
        <f>VLOOKUP(Tabla1[[#This Row],[nemo]],'Nemos y clasificaciones'!$A$2:$B$5000,2,FALSE)</f>
        <v>CFI</v>
      </c>
      <c r="O5821" s="2" t="str">
        <f>VLOOKUP(Tabla1[[#This Row],[nemo]],'Nemos y clasificaciones'!$A$1:$C$3000,3,FALSE)</f>
        <v>CFI</v>
      </c>
      <c r="P5821" s="2"/>
      <c r="Q5821" s="2"/>
    </row>
    <row r="5822" spans="1:17" x14ac:dyDescent="0.25">
      <c r="A5822" t="s">
        <v>1648</v>
      </c>
      <c r="B5822" s="1">
        <v>44341</v>
      </c>
      <c r="C5822" s="1">
        <v>44347</v>
      </c>
      <c r="D5822" t="s">
        <v>14</v>
      </c>
      <c r="E5822" t="s">
        <v>402</v>
      </c>
      <c r="F5822">
        <v>0</v>
      </c>
      <c r="G5822">
        <v>10000000</v>
      </c>
      <c r="H5822">
        <v>0</v>
      </c>
      <c r="I5822">
        <v>0</v>
      </c>
      <c r="J5822">
        <v>0</v>
      </c>
      <c r="K5822">
        <v>0.45900000000000002</v>
      </c>
      <c r="L5822" t="s">
        <v>23</v>
      </c>
      <c r="M5822" s="2">
        <v>4590000</v>
      </c>
      <c r="N5822" s="2" t="str">
        <f>VLOOKUP(Tabla1[[#This Row],[nemo]],'Nemos y clasificaciones'!$A$2:$B$5000,2,FALSE)</f>
        <v>CFI</v>
      </c>
      <c r="O5822" s="2" t="str">
        <f>VLOOKUP(Tabla1[[#This Row],[nemo]],'Nemos y clasificaciones'!$A$1:$C$3000,3,FALSE)</f>
        <v>CFI</v>
      </c>
      <c r="P5822" s="2"/>
      <c r="Q5822" s="2"/>
    </row>
    <row r="5823" spans="1:17" x14ac:dyDescent="0.25">
      <c r="A5823" t="s">
        <v>3243</v>
      </c>
      <c r="B5823" s="1">
        <v>44131</v>
      </c>
      <c r="C5823" s="1">
        <v>44138</v>
      </c>
      <c r="D5823" t="s">
        <v>14</v>
      </c>
      <c r="E5823" t="s">
        <v>402</v>
      </c>
      <c r="F5823">
        <v>0</v>
      </c>
      <c r="G5823">
        <v>10000000</v>
      </c>
      <c r="H5823">
        <v>0</v>
      </c>
      <c r="I5823">
        <v>0</v>
      </c>
      <c r="J5823">
        <v>0</v>
      </c>
      <c r="K5823">
        <v>0.45900000000000002</v>
      </c>
      <c r="L5823" t="s">
        <v>23</v>
      </c>
      <c r="M5823" s="2">
        <v>4590000</v>
      </c>
      <c r="N5823" s="2" t="str">
        <f>VLOOKUP(Tabla1[[#This Row],[nemo]],'Nemos y clasificaciones'!$A$2:$B$5000,2,FALSE)</f>
        <v>CFI</v>
      </c>
      <c r="O5823" s="2" t="str">
        <f>VLOOKUP(Tabla1[[#This Row],[nemo]],'Nemos y clasificaciones'!$A$1:$C$3000,3,FALSE)</f>
        <v>CFI</v>
      </c>
      <c r="P5823" s="2"/>
      <c r="Q5823" s="2"/>
    </row>
    <row r="5824" spans="1:17" x14ac:dyDescent="0.25">
      <c r="A5824" t="s">
        <v>1007</v>
      </c>
      <c r="B5824" s="1">
        <v>44370</v>
      </c>
      <c r="C5824" s="1">
        <v>44377</v>
      </c>
      <c r="D5824" t="s">
        <v>14</v>
      </c>
      <c r="E5824" t="s">
        <v>402</v>
      </c>
      <c r="F5824">
        <v>0</v>
      </c>
      <c r="G5824">
        <v>10000000</v>
      </c>
      <c r="H5824">
        <v>0</v>
      </c>
      <c r="I5824">
        <v>0</v>
      </c>
      <c r="J5824">
        <v>0</v>
      </c>
      <c r="K5824">
        <v>0.44400000000000001</v>
      </c>
      <c r="L5824" t="s">
        <v>23</v>
      </c>
      <c r="M5824" s="2">
        <v>4440000</v>
      </c>
      <c r="N5824" s="2" t="str">
        <f>VLOOKUP(Tabla1[[#This Row],[nemo]],'Nemos y clasificaciones'!$A$2:$B$5000,2,FALSE)</f>
        <v>CFI</v>
      </c>
      <c r="O5824" s="2" t="str">
        <f>VLOOKUP(Tabla1[[#This Row],[nemo]],'Nemos y clasificaciones'!$A$1:$C$3000,3,FALSE)</f>
        <v>CFI</v>
      </c>
      <c r="P5824" s="2"/>
      <c r="Q5824" s="2"/>
    </row>
    <row r="5825" spans="1:17" x14ac:dyDescent="0.25">
      <c r="A5825" t="s">
        <v>2087</v>
      </c>
      <c r="B5825" s="1">
        <v>44310</v>
      </c>
      <c r="C5825" s="1">
        <v>44316</v>
      </c>
      <c r="D5825" t="s">
        <v>14</v>
      </c>
      <c r="E5825" t="s">
        <v>402</v>
      </c>
      <c r="F5825">
        <v>0</v>
      </c>
      <c r="G5825">
        <v>10000000</v>
      </c>
      <c r="H5825">
        <v>0</v>
      </c>
      <c r="I5825">
        <v>0</v>
      </c>
      <c r="J5825">
        <v>0</v>
      </c>
      <c r="K5825">
        <v>0.44400000000000001</v>
      </c>
      <c r="L5825" t="s">
        <v>23</v>
      </c>
      <c r="M5825" s="2">
        <v>4440000</v>
      </c>
      <c r="N5825" s="2" t="str">
        <f>VLOOKUP(Tabla1[[#This Row],[nemo]],'Nemos y clasificaciones'!$A$2:$B$5000,2,FALSE)</f>
        <v>CFI</v>
      </c>
      <c r="O5825" s="2" t="str">
        <f>VLOOKUP(Tabla1[[#This Row],[nemo]],'Nemos y clasificaciones'!$A$1:$C$3000,3,FALSE)</f>
        <v>CFI</v>
      </c>
      <c r="P5825" s="2"/>
      <c r="Q5825" s="2"/>
    </row>
    <row r="5826" spans="1:17" x14ac:dyDescent="0.25">
      <c r="A5826" t="s">
        <v>2087</v>
      </c>
      <c r="B5826" s="1">
        <v>44219</v>
      </c>
      <c r="C5826" s="1">
        <v>44225</v>
      </c>
      <c r="D5826" t="s">
        <v>14</v>
      </c>
      <c r="E5826" t="s">
        <v>402</v>
      </c>
      <c r="F5826">
        <v>0</v>
      </c>
      <c r="G5826">
        <v>10000000</v>
      </c>
      <c r="H5826">
        <v>0</v>
      </c>
      <c r="I5826">
        <v>0</v>
      </c>
      <c r="J5826">
        <v>0</v>
      </c>
      <c r="K5826">
        <v>0.44400000000000001</v>
      </c>
      <c r="L5826" t="s">
        <v>23</v>
      </c>
      <c r="M5826" s="2">
        <v>4440000</v>
      </c>
      <c r="N5826" s="2" t="str">
        <f>VLOOKUP(Tabla1[[#This Row],[nemo]],'Nemos y clasificaciones'!$A$2:$B$5000,2,FALSE)</f>
        <v>CFI</v>
      </c>
      <c r="O5826" s="2" t="str">
        <f>VLOOKUP(Tabla1[[#This Row],[nemo]],'Nemos y clasificaciones'!$A$1:$C$3000,3,FALSE)</f>
        <v>CFI</v>
      </c>
      <c r="P5826" s="2"/>
      <c r="Q5826" s="2"/>
    </row>
    <row r="5827" spans="1:17" x14ac:dyDescent="0.25">
      <c r="A5827" t="s">
        <v>2087</v>
      </c>
      <c r="B5827" s="1">
        <v>44188</v>
      </c>
      <c r="C5827" s="1">
        <v>44195</v>
      </c>
      <c r="D5827" t="s">
        <v>14</v>
      </c>
      <c r="E5827" t="s">
        <v>402</v>
      </c>
      <c r="F5827">
        <v>0</v>
      </c>
      <c r="G5827">
        <v>10000000</v>
      </c>
      <c r="H5827">
        <v>0</v>
      </c>
      <c r="I5827">
        <v>0</v>
      </c>
      <c r="J5827">
        <v>0</v>
      </c>
      <c r="K5827">
        <v>0.44400000000000001</v>
      </c>
      <c r="L5827" t="s">
        <v>23</v>
      </c>
      <c r="M5827" s="2">
        <v>4440000</v>
      </c>
      <c r="N5827" s="2" t="str">
        <f>VLOOKUP(Tabla1[[#This Row],[nemo]],'Nemos y clasificaciones'!$A$2:$B$5000,2,FALSE)</f>
        <v>CFI</v>
      </c>
      <c r="O5827" s="2" t="str">
        <f>VLOOKUP(Tabla1[[#This Row],[nemo]],'Nemos y clasificaciones'!$A$1:$C$3000,3,FALSE)</f>
        <v>CFI</v>
      </c>
      <c r="P5827" s="2"/>
      <c r="Q5827" s="2"/>
    </row>
    <row r="5828" spans="1:17" x14ac:dyDescent="0.25">
      <c r="A5828" t="s">
        <v>2087</v>
      </c>
      <c r="B5828" s="1">
        <v>44159</v>
      </c>
      <c r="C5828" s="1">
        <v>44165</v>
      </c>
      <c r="D5828" t="s">
        <v>14</v>
      </c>
      <c r="E5828" t="s">
        <v>402</v>
      </c>
      <c r="F5828">
        <v>0</v>
      </c>
      <c r="G5828">
        <v>10000000</v>
      </c>
      <c r="H5828">
        <v>0</v>
      </c>
      <c r="I5828">
        <v>0</v>
      </c>
      <c r="J5828">
        <v>0</v>
      </c>
      <c r="K5828">
        <v>0.44400000000000001</v>
      </c>
      <c r="L5828" t="s">
        <v>23</v>
      </c>
      <c r="M5828" s="2">
        <v>4440000</v>
      </c>
      <c r="N5828" s="2" t="str">
        <f>VLOOKUP(Tabla1[[#This Row],[nemo]],'Nemos y clasificaciones'!$A$2:$B$5000,2,FALSE)</f>
        <v>CFI</v>
      </c>
      <c r="O5828" s="2" t="str">
        <f>VLOOKUP(Tabla1[[#This Row],[nemo]],'Nemos y clasificaciones'!$A$1:$C$3000,3,FALSE)</f>
        <v>CFI</v>
      </c>
      <c r="P5828" s="2"/>
      <c r="Q5828" s="2"/>
    </row>
    <row r="5829" spans="1:17" x14ac:dyDescent="0.25">
      <c r="A5829" t="s">
        <v>2087</v>
      </c>
      <c r="B5829" s="1">
        <v>44098</v>
      </c>
      <c r="C5829" s="1">
        <v>44104</v>
      </c>
      <c r="D5829" t="s">
        <v>14</v>
      </c>
      <c r="E5829" t="s">
        <v>402</v>
      </c>
      <c r="F5829">
        <v>0</v>
      </c>
      <c r="G5829">
        <v>10000000</v>
      </c>
      <c r="H5829">
        <v>0</v>
      </c>
      <c r="I5829">
        <v>0</v>
      </c>
      <c r="J5829">
        <v>0</v>
      </c>
      <c r="K5829">
        <v>0.44400000000000001</v>
      </c>
      <c r="L5829" t="s">
        <v>23</v>
      </c>
      <c r="M5829" s="2">
        <v>4440000</v>
      </c>
      <c r="N5829" s="2" t="str">
        <f>VLOOKUP(Tabla1[[#This Row],[nemo]],'Nemos y clasificaciones'!$A$2:$B$5000,2,FALSE)</f>
        <v>CFI</v>
      </c>
      <c r="O5829" s="2" t="str">
        <f>VLOOKUP(Tabla1[[#This Row],[nemo]],'Nemos y clasificaciones'!$A$1:$C$3000,3,FALSE)</f>
        <v>CFI</v>
      </c>
      <c r="P5829" s="2"/>
      <c r="Q5829" s="2"/>
    </row>
    <row r="5830" spans="1:17" x14ac:dyDescent="0.25">
      <c r="A5830" t="s">
        <v>6826</v>
      </c>
      <c r="B5830" s="1">
        <v>43531</v>
      </c>
      <c r="C5830" s="1">
        <v>43537</v>
      </c>
      <c r="D5830" t="s">
        <v>14</v>
      </c>
      <c r="E5830" t="s">
        <v>402</v>
      </c>
      <c r="F5830">
        <v>0</v>
      </c>
      <c r="G5830">
        <v>10000000</v>
      </c>
      <c r="H5830">
        <v>0</v>
      </c>
      <c r="I5830">
        <v>0</v>
      </c>
      <c r="J5830">
        <v>0</v>
      </c>
      <c r="K5830">
        <v>0.442</v>
      </c>
      <c r="L5830" t="s">
        <v>23</v>
      </c>
      <c r="M5830" s="2">
        <v>4420000</v>
      </c>
      <c r="N5830" s="2" t="str">
        <f>VLOOKUP(Tabla1[[#This Row],[nemo]],'Nemos y clasificaciones'!$A$2:$B$5000,2,FALSE)</f>
        <v>CFI</v>
      </c>
      <c r="O5830" s="2" t="str">
        <f>VLOOKUP(Tabla1[[#This Row],[nemo]],'Nemos y clasificaciones'!$A$1:$C$3000,3,FALSE)</f>
        <v>CFI</v>
      </c>
      <c r="P5830" s="2"/>
      <c r="Q5830" s="2"/>
    </row>
    <row r="5831" spans="1:17" x14ac:dyDescent="0.25">
      <c r="A5831" t="s">
        <v>4193</v>
      </c>
      <c r="B5831" s="1">
        <v>43977</v>
      </c>
      <c r="C5831" s="1">
        <v>43983</v>
      </c>
      <c r="D5831" t="s">
        <v>14</v>
      </c>
      <c r="E5831" t="s">
        <v>402</v>
      </c>
      <c r="F5831">
        <v>0</v>
      </c>
      <c r="G5831">
        <v>10000000</v>
      </c>
      <c r="H5831">
        <v>0</v>
      </c>
      <c r="I5831">
        <v>0</v>
      </c>
      <c r="J5831">
        <v>0</v>
      </c>
      <c r="K5831">
        <v>0.44</v>
      </c>
      <c r="L5831" t="s">
        <v>23</v>
      </c>
      <c r="M5831" s="2">
        <v>4400000</v>
      </c>
      <c r="N5831" s="2" t="str">
        <f>VLOOKUP(Tabla1[[#This Row],[nemo]],'Nemos y clasificaciones'!$A$2:$B$5000,2,FALSE)</f>
        <v>CFI</v>
      </c>
      <c r="O5831" s="2" t="str">
        <f>VLOOKUP(Tabla1[[#This Row],[nemo]],'Nemos y clasificaciones'!$A$1:$C$3000,3,FALSE)</f>
        <v>CFI</v>
      </c>
      <c r="P5831" s="2"/>
      <c r="Q5831" s="2"/>
    </row>
    <row r="5832" spans="1:17" x14ac:dyDescent="0.25">
      <c r="A5832" t="s">
        <v>693</v>
      </c>
      <c r="B5832" s="1">
        <v>44400</v>
      </c>
      <c r="C5832" s="1">
        <v>44406</v>
      </c>
      <c r="D5832" t="s">
        <v>14</v>
      </c>
      <c r="E5832" t="s">
        <v>402</v>
      </c>
      <c r="F5832">
        <v>0</v>
      </c>
      <c r="G5832">
        <v>10000000</v>
      </c>
      <c r="H5832">
        <v>0</v>
      </c>
      <c r="I5832">
        <v>0</v>
      </c>
      <c r="J5832">
        <v>0</v>
      </c>
      <c r="K5832">
        <v>0.42899999999999999</v>
      </c>
      <c r="L5832" t="s">
        <v>23</v>
      </c>
      <c r="M5832" s="2">
        <v>4290000</v>
      </c>
      <c r="N5832" s="2" t="str">
        <f>VLOOKUP(Tabla1[[#This Row],[nemo]],'Nemos y clasificaciones'!$A$2:$B$5000,2,FALSE)</f>
        <v>CFI</v>
      </c>
      <c r="O5832" s="2" t="str">
        <f>VLOOKUP(Tabla1[[#This Row],[nemo]],'Nemos y clasificaciones'!$A$1:$C$3000,3,FALSE)</f>
        <v>CFI</v>
      </c>
      <c r="P5832" s="2"/>
      <c r="Q5832" s="2"/>
    </row>
    <row r="5833" spans="1:17" x14ac:dyDescent="0.25">
      <c r="A5833" t="s">
        <v>3773</v>
      </c>
      <c r="B5833" s="1">
        <v>44005</v>
      </c>
      <c r="C5833" s="1">
        <v>44012</v>
      </c>
      <c r="D5833" t="s">
        <v>14</v>
      </c>
      <c r="E5833" t="s">
        <v>402</v>
      </c>
      <c r="F5833">
        <v>0</v>
      </c>
      <c r="G5833">
        <v>10000000</v>
      </c>
      <c r="H5833">
        <v>0</v>
      </c>
      <c r="I5833">
        <v>0</v>
      </c>
      <c r="J5833">
        <v>0</v>
      </c>
      <c r="K5833">
        <v>0.42299999999999999</v>
      </c>
      <c r="L5833" t="s">
        <v>23</v>
      </c>
      <c r="M5833" s="2">
        <v>4230000</v>
      </c>
      <c r="N5833" s="2" t="str">
        <f>VLOOKUP(Tabla1[[#This Row],[nemo]],'Nemos y clasificaciones'!$A$2:$B$5000,2,FALSE)</f>
        <v>CFI</v>
      </c>
      <c r="O5833" s="2" t="str">
        <f>VLOOKUP(Tabla1[[#This Row],[nemo]],'Nemos y clasificaciones'!$A$1:$C$3000,3,FALSE)</f>
        <v>CFI</v>
      </c>
      <c r="P5833" s="2"/>
      <c r="Q5833" s="2"/>
    </row>
    <row r="5834" spans="1:17" x14ac:dyDescent="0.25">
      <c r="A5834" t="s">
        <v>2020</v>
      </c>
      <c r="B5834" s="1">
        <v>44036</v>
      </c>
      <c r="C5834" s="1">
        <v>44042</v>
      </c>
      <c r="D5834" t="s">
        <v>14</v>
      </c>
      <c r="E5834" t="s">
        <v>402</v>
      </c>
      <c r="F5834">
        <v>0</v>
      </c>
      <c r="G5834">
        <v>10000000</v>
      </c>
      <c r="H5834">
        <v>0</v>
      </c>
      <c r="I5834">
        <v>0</v>
      </c>
      <c r="J5834">
        <v>0</v>
      </c>
      <c r="K5834">
        <v>0.42</v>
      </c>
      <c r="L5834" t="s">
        <v>23</v>
      </c>
      <c r="M5834" s="2">
        <v>4200000</v>
      </c>
      <c r="N5834" s="2" t="str">
        <f>VLOOKUP(Tabla1[[#This Row],[nemo]],'Nemos y clasificaciones'!$A$2:$B$5000,2,FALSE)</f>
        <v>CFI</v>
      </c>
      <c r="O5834" s="2" t="str">
        <f>VLOOKUP(Tabla1[[#This Row],[nemo]],'Nemos y clasificaciones'!$A$1:$C$3000,3,FALSE)</f>
        <v>CFI</v>
      </c>
      <c r="P5834" s="2"/>
      <c r="Q5834" s="2"/>
    </row>
    <row r="5835" spans="1:17" x14ac:dyDescent="0.25">
      <c r="A5835" t="s">
        <v>2521</v>
      </c>
      <c r="B5835" s="1">
        <v>44247</v>
      </c>
      <c r="C5835" s="1">
        <v>44253</v>
      </c>
      <c r="D5835" t="s">
        <v>14</v>
      </c>
      <c r="E5835" t="s">
        <v>402</v>
      </c>
      <c r="F5835">
        <v>0</v>
      </c>
      <c r="G5835">
        <v>10000000</v>
      </c>
      <c r="H5835">
        <v>0</v>
      </c>
      <c r="I5835">
        <v>0</v>
      </c>
      <c r="J5835">
        <v>0</v>
      </c>
      <c r="K5835">
        <v>0.41399999999999998</v>
      </c>
      <c r="L5835" t="s">
        <v>23</v>
      </c>
      <c r="M5835" s="2">
        <v>4140000</v>
      </c>
      <c r="N5835" s="2" t="str">
        <f>VLOOKUP(Tabla1[[#This Row],[nemo]],'Nemos y clasificaciones'!$A$2:$B$5000,2,FALSE)</f>
        <v>CFI</v>
      </c>
      <c r="O5835" s="2" t="str">
        <f>VLOOKUP(Tabla1[[#This Row],[nemo]],'Nemos y clasificaciones'!$A$1:$C$3000,3,FALSE)</f>
        <v>CFI</v>
      </c>
      <c r="P5835" s="2"/>
      <c r="Q5835" s="2"/>
    </row>
    <row r="5836" spans="1:17" x14ac:dyDescent="0.25">
      <c r="A5836" t="s">
        <v>4915</v>
      </c>
      <c r="B5836" s="1">
        <v>43855</v>
      </c>
      <c r="C5836" s="1">
        <v>43861</v>
      </c>
      <c r="D5836" t="s">
        <v>14</v>
      </c>
      <c r="E5836" t="s">
        <v>402</v>
      </c>
      <c r="F5836">
        <v>0</v>
      </c>
      <c r="G5836">
        <v>10000000</v>
      </c>
      <c r="H5836">
        <v>0</v>
      </c>
      <c r="I5836">
        <v>0</v>
      </c>
      <c r="J5836">
        <v>0</v>
      </c>
      <c r="K5836">
        <v>0.40899999999999997</v>
      </c>
      <c r="L5836" t="s">
        <v>23</v>
      </c>
      <c r="M5836" s="2">
        <v>4090000</v>
      </c>
      <c r="N5836" s="2" t="str">
        <f>VLOOKUP(Tabla1[[#This Row],[nemo]],'Nemos y clasificaciones'!$A$2:$B$5000,2,FALSE)</f>
        <v>CFI</v>
      </c>
      <c r="O5836" s="2" t="str">
        <f>VLOOKUP(Tabla1[[#This Row],[nemo]],'Nemos y clasificaciones'!$A$1:$C$3000,3,FALSE)</f>
        <v>CFI</v>
      </c>
      <c r="P5836" s="2"/>
      <c r="Q5836" s="2"/>
    </row>
    <row r="5837" spans="1:17" x14ac:dyDescent="0.25">
      <c r="A5837" t="s">
        <v>7392</v>
      </c>
      <c r="B5837" s="1">
        <v>43383</v>
      </c>
      <c r="C5837" s="1">
        <v>43390</v>
      </c>
      <c r="D5837" t="s">
        <v>14</v>
      </c>
      <c r="E5837" t="s">
        <v>402</v>
      </c>
      <c r="F5837">
        <v>0</v>
      </c>
      <c r="G5837">
        <v>10000000</v>
      </c>
      <c r="H5837">
        <v>0</v>
      </c>
      <c r="I5837">
        <v>0</v>
      </c>
      <c r="J5837">
        <v>0</v>
      </c>
      <c r="K5837">
        <v>0.39800000000000002</v>
      </c>
      <c r="L5837" t="s">
        <v>23</v>
      </c>
      <c r="M5837" s="2">
        <v>3980000</v>
      </c>
      <c r="N5837" s="2" t="str">
        <f>VLOOKUP(Tabla1[[#This Row],[nemo]],'Nemos y clasificaciones'!$A$2:$B$5000,2,FALSE)</f>
        <v>CFI</v>
      </c>
      <c r="O5837" s="2" t="str">
        <f>VLOOKUP(Tabla1[[#This Row],[nemo]],'Nemos y clasificaciones'!$A$1:$C$3000,3,FALSE)</f>
        <v>CFI</v>
      </c>
      <c r="P5837" s="2"/>
      <c r="Q5837" s="2"/>
    </row>
    <row r="5838" spans="1:17" x14ac:dyDescent="0.25">
      <c r="A5838" t="s">
        <v>7358</v>
      </c>
      <c r="B5838" s="1">
        <v>43392</v>
      </c>
      <c r="C5838" s="1">
        <v>43398</v>
      </c>
      <c r="D5838" t="s">
        <v>14</v>
      </c>
      <c r="E5838" t="s">
        <v>402</v>
      </c>
      <c r="F5838">
        <v>0</v>
      </c>
      <c r="G5838">
        <v>10000000</v>
      </c>
      <c r="H5838">
        <v>0</v>
      </c>
      <c r="I5838">
        <v>0</v>
      </c>
      <c r="J5838">
        <v>0</v>
      </c>
      <c r="K5838">
        <v>0.159</v>
      </c>
      <c r="L5838" t="s">
        <v>23</v>
      </c>
      <c r="M5838" s="2">
        <v>1590000</v>
      </c>
      <c r="N5838" s="2" t="str">
        <f>VLOOKUP(Tabla1[[#This Row],[nemo]],'Nemos y clasificaciones'!$A$2:$B$5000,2,FALSE)</f>
        <v>CFI</v>
      </c>
      <c r="O5838" s="2" t="str">
        <f>VLOOKUP(Tabla1[[#This Row],[nemo]],'Nemos y clasificaciones'!$A$1:$C$3000,3,FALSE)</f>
        <v>CFI</v>
      </c>
      <c r="P5838" s="2"/>
      <c r="Q5838" s="2"/>
    </row>
    <row r="5839" spans="1:17" x14ac:dyDescent="0.25">
      <c r="A5839" t="s">
        <v>4194</v>
      </c>
      <c r="B5839" s="1">
        <v>43977</v>
      </c>
      <c r="C5839" s="1">
        <v>43983</v>
      </c>
      <c r="D5839" t="s">
        <v>14</v>
      </c>
      <c r="E5839" t="s">
        <v>4195</v>
      </c>
      <c r="F5839">
        <v>0</v>
      </c>
      <c r="G5839">
        <v>10000000</v>
      </c>
      <c r="H5839">
        <v>0</v>
      </c>
      <c r="I5839">
        <v>0</v>
      </c>
      <c r="J5839">
        <v>0</v>
      </c>
      <c r="K5839">
        <v>7.944</v>
      </c>
      <c r="L5839" t="s">
        <v>16</v>
      </c>
      <c r="M5839" s="2">
        <v>79440000</v>
      </c>
      <c r="N5839" s="2" t="str">
        <f>VLOOKUP(Tabla1[[#This Row],[nemo]],'Nemos y clasificaciones'!$A$2:$B$5000,2,FALSE)</f>
        <v>CFI</v>
      </c>
      <c r="O5839" s="2" t="str">
        <f>VLOOKUP(Tabla1[[#This Row],[nemo]],'Nemos y clasificaciones'!$A$1:$C$3000,3,FALSE)</f>
        <v>CFI</v>
      </c>
      <c r="P5839" s="2"/>
      <c r="Q5839" s="2"/>
    </row>
    <row r="5840" spans="1:17" x14ac:dyDescent="0.25">
      <c r="A5840" t="s">
        <v>7178</v>
      </c>
      <c r="B5840" s="1">
        <v>43449</v>
      </c>
      <c r="C5840" s="1">
        <v>43455</v>
      </c>
      <c r="D5840" t="s">
        <v>14</v>
      </c>
      <c r="E5840" t="s">
        <v>640</v>
      </c>
      <c r="F5840">
        <v>0</v>
      </c>
      <c r="G5840">
        <v>10000000</v>
      </c>
      <c r="H5840">
        <v>0</v>
      </c>
      <c r="I5840">
        <v>0</v>
      </c>
      <c r="J5840">
        <v>0</v>
      </c>
      <c r="K5840">
        <v>397.87700000000001</v>
      </c>
      <c r="L5840" t="s">
        <v>19</v>
      </c>
      <c r="M5840" s="2">
        <v>3978770000</v>
      </c>
      <c r="N5840" s="2" t="str">
        <f>VLOOKUP(Tabla1[[#This Row],[nemo]],'Nemos y clasificaciones'!$A$2:$B$5000,2,FALSE)</f>
        <v>CFI</v>
      </c>
      <c r="O5840" s="2" t="str">
        <f>VLOOKUP(Tabla1[[#This Row],[nemo]],'Nemos y clasificaciones'!$A$1:$C$3000,3,FALSE)</f>
        <v>CFI</v>
      </c>
      <c r="P5840" s="2"/>
      <c r="Q5840" s="2"/>
    </row>
    <row r="5841" spans="1:17" x14ac:dyDescent="0.25">
      <c r="A5841" t="s">
        <v>7640</v>
      </c>
      <c r="B5841" s="1">
        <v>43292</v>
      </c>
      <c r="C5841" s="1">
        <v>43299</v>
      </c>
      <c r="D5841" t="s">
        <v>14</v>
      </c>
      <c r="E5841" t="s">
        <v>640</v>
      </c>
      <c r="F5841">
        <v>0</v>
      </c>
      <c r="G5841">
        <v>10000000</v>
      </c>
      <c r="H5841">
        <v>0</v>
      </c>
      <c r="I5841">
        <v>0</v>
      </c>
      <c r="J5841">
        <v>0</v>
      </c>
      <c r="K5841">
        <v>397.52</v>
      </c>
      <c r="L5841" t="s">
        <v>19</v>
      </c>
      <c r="M5841" s="2">
        <v>3975200000</v>
      </c>
      <c r="N5841" s="2" t="str">
        <f>VLOOKUP(Tabla1[[#This Row],[nemo]],'Nemos y clasificaciones'!$A$2:$B$5000,2,FALSE)</f>
        <v>CFI</v>
      </c>
      <c r="O5841" s="2" t="str">
        <f>VLOOKUP(Tabla1[[#This Row],[nemo]],'Nemos y clasificaciones'!$A$1:$C$3000,3,FALSE)</f>
        <v>CFI</v>
      </c>
      <c r="P5841" s="2"/>
      <c r="Q5841" s="2"/>
    </row>
    <row r="5842" spans="1:17" x14ac:dyDescent="0.25">
      <c r="A5842" t="s">
        <v>8412</v>
      </c>
      <c r="B5842" s="1">
        <v>43197</v>
      </c>
      <c r="C5842" s="1">
        <v>43203</v>
      </c>
      <c r="D5842" t="s">
        <v>14</v>
      </c>
      <c r="E5842" t="s">
        <v>640</v>
      </c>
      <c r="F5842">
        <v>0</v>
      </c>
      <c r="G5842">
        <v>10000000</v>
      </c>
      <c r="H5842">
        <v>0</v>
      </c>
      <c r="I5842">
        <v>0</v>
      </c>
      <c r="J5842">
        <v>0</v>
      </c>
      <c r="K5842">
        <v>395.96199999999999</v>
      </c>
      <c r="L5842" t="s">
        <v>19</v>
      </c>
      <c r="M5842" s="2">
        <v>3959620000</v>
      </c>
      <c r="N5842" s="2" t="str">
        <f>VLOOKUP(Tabla1[[#This Row],[nemo]],'Nemos y clasificaciones'!$A$2:$B$5000,2,FALSE)</f>
        <v>CFI</v>
      </c>
      <c r="O5842" s="2" t="str">
        <f>VLOOKUP(Tabla1[[#This Row],[nemo]],'Nemos y clasificaciones'!$A$1:$C$3000,3,FALSE)</f>
        <v>CFI</v>
      </c>
      <c r="P5842" s="2"/>
      <c r="Q5842" s="2"/>
    </row>
    <row r="5843" spans="1:17" x14ac:dyDescent="0.25">
      <c r="A5843" t="s">
        <v>7349</v>
      </c>
      <c r="B5843" s="1">
        <v>43396</v>
      </c>
      <c r="C5843" s="1">
        <v>43402</v>
      </c>
      <c r="D5843" t="s">
        <v>14</v>
      </c>
      <c r="E5843" t="s">
        <v>640</v>
      </c>
      <c r="F5843">
        <v>0</v>
      </c>
      <c r="G5843">
        <v>10000000</v>
      </c>
      <c r="H5843">
        <v>0</v>
      </c>
      <c r="I5843">
        <v>0</v>
      </c>
      <c r="J5843">
        <v>0</v>
      </c>
      <c r="K5843">
        <v>395.87099999999998</v>
      </c>
      <c r="L5843" t="s">
        <v>19</v>
      </c>
      <c r="M5843" s="2">
        <v>3958710000</v>
      </c>
      <c r="N5843" s="2" t="str">
        <f>VLOOKUP(Tabla1[[#This Row],[nemo]],'Nemos y clasificaciones'!$A$2:$B$5000,2,FALSE)</f>
        <v>CFI</v>
      </c>
      <c r="O5843" s="2" t="str">
        <f>VLOOKUP(Tabla1[[#This Row],[nemo]],'Nemos y clasificaciones'!$A$1:$C$3000,3,FALSE)</f>
        <v>CFI</v>
      </c>
      <c r="P5843" s="2"/>
      <c r="Q5843" s="2"/>
    </row>
    <row r="5844" spans="1:17" x14ac:dyDescent="0.25">
      <c r="A5844" t="s">
        <v>6618</v>
      </c>
      <c r="B5844" s="1">
        <v>43578</v>
      </c>
      <c r="C5844" s="1">
        <v>43584</v>
      </c>
      <c r="D5844" t="s">
        <v>14</v>
      </c>
      <c r="E5844" t="s">
        <v>640</v>
      </c>
      <c r="F5844">
        <v>0</v>
      </c>
      <c r="G5844">
        <v>10000000</v>
      </c>
      <c r="H5844">
        <v>0</v>
      </c>
      <c r="I5844">
        <v>0</v>
      </c>
      <c r="J5844">
        <v>0</v>
      </c>
      <c r="K5844">
        <v>333.80599999999998</v>
      </c>
      <c r="L5844" t="s">
        <v>19</v>
      </c>
      <c r="M5844" s="2">
        <v>3338060000</v>
      </c>
      <c r="N5844" s="2" t="str">
        <f>VLOOKUP(Tabla1[[#This Row],[nemo]],'Nemos y clasificaciones'!$A$2:$B$5000,2,FALSE)</f>
        <v>CFI</v>
      </c>
      <c r="O5844" s="2" t="str">
        <f>VLOOKUP(Tabla1[[#This Row],[nemo]],'Nemos y clasificaciones'!$A$1:$C$3000,3,FALSE)</f>
        <v>CFI</v>
      </c>
      <c r="P5844" s="2"/>
      <c r="Q5844" s="2"/>
    </row>
    <row r="5845" spans="1:17" x14ac:dyDescent="0.25">
      <c r="A5845" t="s">
        <v>5079</v>
      </c>
      <c r="B5845" s="1">
        <v>43822</v>
      </c>
      <c r="C5845" s="1">
        <v>43829</v>
      </c>
      <c r="D5845" t="s">
        <v>14</v>
      </c>
      <c r="E5845" t="s">
        <v>640</v>
      </c>
      <c r="F5845">
        <v>0</v>
      </c>
      <c r="G5845">
        <v>10000000</v>
      </c>
      <c r="H5845">
        <v>0</v>
      </c>
      <c r="I5845">
        <v>0</v>
      </c>
      <c r="J5845">
        <v>0</v>
      </c>
      <c r="K5845">
        <v>333.654</v>
      </c>
      <c r="L5845" t="s">
        <v>19</v>
      </c>
      <c r="M5845" s="2">
        <v>3336540000</v>
      </c>
      <c r="N5845" s="2" t="str">
        <f>VLOOKUP(Tabla1[[#This Row],[nemo]],'Nemos y clasificaciones'!$A$2:$B$5000,2,FALSE)</f>
        <v>CFI</v>
      </c>
      <c r="O5845" s="2" t="str">
        <f>VLOOKUP(Tabla1[[#This Row],[nemo]],'Nemos y clasificaciones'!$A$1:$C$3000,3,FALSE)</f>
        <v>CFI</v>
      </c>
      <c r="P5845" s="2"/>
      <c r="Q5845" s="2"/>
    </row>
    <row r="5846" spans="1:17" x14ac:dyDescent="0.25">
      <c r="A5846" t="s">
        <v>4547</v>
      </c>
      <c r="B5846" s="1">
        <v>43944</v>
      </c>
      <c r="C5846" s="1">
        <v>43950</v>
      </c>
      <c r="D5846" t="s">
        <v>14</v>
      </c>
      <c r="E5846" t="s">
        <v>640</v>
      </c>
      <c r="F5846">
        <v>0</v>
      </c>
      <c r="G5846">
        <v>10000000</v>
      </c>
      <c r="H5846">
        <v>0</v>
      </c>
      <c r="I5846">
        <v>0</v>
      </c>
      <c r="J5846">
        <v>0</v>
      </c>
      <c r="K5846">
        <v>332.76299999999998</v>
      </c>
      <c r="L5846" t="s">
        <v>19</v>
      </c>
      <c r="M5846" s="2">
        <v>3327630000</v>
      </c>
      <c r="N5846" s="2" t="str">
        <f>VLOOKUP(Tabla1[[#This Row],[nemo]],'Nemos y clasificaciones'!$A$2:$B$5000,2,FALSE)</f>
        <v>CFI</v>
      </c>
      <c r="O5846" s="2" t="str">
        <f>VLOOKUP(Tabla1[[#This Row],[nemo]],'Nemos y clasificaciones'!$A$1:$C$3000,3,FALSE)</f>
        <v>CFI</v>
      </c>
      <c r="P5846" s="2"/>
      <c r="Q5846" s="2"/>
    </row>
    <row r="5847" spans="1:17" x14ac:dyDescent="0.25">
      <c r="A5847" t="s">
        <v>5517</v>
      </c>
      <c r="B5847" s="1">
        <v>43741</v>
      </c>
      <c r="C5847" s="1">
        <v>43747</v>
      </c>
      <c r="D5847" t="s">
        <v>14</v>
      </c>
      <c r="E5847" t="s">
        <v>640</v>
      </c>
      <c r="F5847">
        <v>0</v>
      </c>
      <c r="G5847">
        <v>10000000</v>
      </c>
      <c r="H5847">
        <v>0</v>
      </c>
      <c r="I5847">
        <v>0</v>
      </c>
      <c r="J5847">
        <v>0</v>
      </c>
      <c r="K5847">
        <v>312.709</v>
      </c>
      <c r="L5847" t="s">
        <v>19</v>
      </c>
      <c r="M5847" s="2">
        <v>3127090000</v>
      </c>
      <c r="N5847" s="2" t="str">
        <f>VLOOKUP(Tabla1[[#This Row],[nemo]],'Nemos y clasificaciones'!$A$2:$B$5000,2,FALSE)</f>
        <v>CFI</v>
      </c>
      <c r="O5847" s="2" t="str">
        <f>VLOOKUP(Tabla1[[#This Row],[nemo]],'Nemos y clasificaciones'!$A$1:$C$3000,3,FALSE)</f>
        <v>CFI</v>
      </c>
      <c r="P5847" s="2"/>
      <c r="Q5847" s="2"/>
    </row>
    <row r="5848" spans="1:17" x14ac:dyDescent="0.25">
      <c r="A5848" t="s">
        <v>5842</v>
      </c>
      <c r="B5848" s="1">
        <v>43658</v>
      </c>
      <c r="C5848" s="1">
        <v>43665</v>
      </c>
      <c r="D5848" t="s">
        <v>14</v>
      </c>
      <c r="E5848" t="s">
        <v>640</v>
      </c>
      <c r="F5848">
        <v>0</v>
      </c>
      <c r="G5848">
        <v>10000000</v>
      </c>
      <c r="H5848">
        <v>0</v>
      </c>
      <c r="I5848">
        <v>0</v>
      </c>
      <c r="J5848">
        <v>0</v>
      </c>
      <c r="K5848">
        <v>308.78100000000001</v>
      </c>
      <c r="L5848" t="s">
        <v>19</v>
      </c>
      <c r="M5848" s="2">
        <v>3087810000</v>
      </c>
      <c r="N5848" s="2" t="str">
        <f>VLOOKUP(Tabla1[[#This Row],[nemo]],'Nemos y clasificaciones'!$A$2:$B$5000,2,FALSE)</f>
        <v>CFI</v>
      </c>
      <c r="O5848" s="2" t="str">
        <f>VLOOKUP(Tabla1[[#This Row],[nemo]],'Nemos y clasificaciones'!$A$1:$C$3000,3,FALSE)</f>
        <v>CFI</v>
      </c>
      <c r="P5848" s="2"/>
      <c r="Q5848" s="2"/>
    </row>
    <row r="5849" spans="1:17" x14ac:dyDescent="0.25">
      <c r="A5849" t="s">
        <v>639</v>
      </c>
      <c r="B5849" s="1">
        <v>44404</v>
      </c>
      <c r="C5849" s="1">
        <v>44410</v>
      </c>
      <c r="D5849" t="s">
        <v>14</v>
      </c>
      <c r="E5849" t="s">
        <v>640</v>
      </c>
      <c r="F5849">
        <v>0</v>
      </c>
      <c r="G5849">
        <v>10000000</v>
      </c>
      <c r="H5849">
        <v>0</v>
      </c>
      <c r="I5849">
        <v>0</v>
      </c>
      <c r="J5849">
        <v>0</v>
      </c>
      <c r="K5849">
        <v>200.15299999999999</v>
      </c>
      <c r="L5849" t="s">
        <v>19</v>
      </c>
      <c r="M5849" s="2">
        <v>2001530000</v>
      </c>
      <c r="N5849" s="2" t="str">
        <f>VLOOKUP(Tabla1[[#This Row],[nemo]],'Nemos y clasificaciones'!$A$2:$B$5000,2,FALSE)</f>
        <v>CFI</v>
      </c>
      <c r="O5849" s="2" t="str">
        <f>VLOOKUP(Tabla1[[#This Row],[nemo]],'Nemos y clasificaciones'!$A$1:$C$3000,3,FALSE)</f>
        <v>CFI</v>
      </c>
      <c r="P5849" s="2"/>
      <c r="Q5849" s="2"/>
    </row>
    <row r="5850" spans="1:17" x14ac:dyDescent="0.25">
      <c r="A5850" t="s">
        <v>2776</v>
      </c>
      <c r="B5850" s="1">
        <v>44188</v>
      </c>
      <c r="C5850" s="1">
        <v>44195</v>
      </c>
      <c r="D5850" t="s">
        <v>14</v>
      </c>
      <c r="E5850" t="s">
        <v>640</v>
      </c>
      <c r="F5850">
        <v>0</v>
      </c>
      <c r="G5850">
        <v>10000000</v>
      </c>
      <c r="H5850">
        <v>0</v>
      </c>
      <c r="I5850">
        <v>0</v>
      </c>
      <c r="J5850">
        <v>0</v>
      </c>
      <c r="K5850">
        <v>154.649</v>
      </c>
      <c r="L5850" t="s">
        <v>19</v>
      </c>
      <c r="M5850" s="2">
        <v>1546490000</v>
      </c>
      <c r="N5850" s="2" t="str">
        <f>VLOOKUP(Tabla1[[#This Row],[nemo]],'Nemos y clasificaciones'!$A$2:$B$5000,2,FALSE)</f>
        <v>CFI</v>
      </c>
      <c r="O5850" s="2" t="str">
        <f>VLOOKUP(Tabla1[[#This Row],[nemo]],'Nemos y clasificaciones'!$A$1:$C$3000,3,FALSE)</f>
        <v>CFI</v>
      </c>
      <c r="P5850" s="2"/>
      <c r="Q5850" s="2"/>
    </row>
    <row r="5851" spans="1:17" x14ac:dyDescent="0.25">
      <c r="A5851" t="s">
        <v>2037</v>
      </c>
      <c r="B5851" s="1">
        <v>44314</v>
      </c>
      <c r="C5851" s="1">
        <v>44321</v>
      </c>
      <c r="D5851" t="s">
        <v>14</v>
      </c>
      <c r="E5851" t="s">
        <v>640</v>
      </c>
      <c r="F5851">
        <v>0</v>
      </c>
      <c r="G5851">
        <v>502869</v>
      </c>
      <c r="H5851">
        <v>0</v>
      </c>
      <c r="I5851">
        <v>0</v>
      </c>
      <c r="J5851">
        <v>0</v>
      </c>
      <c r="K5851">
        <v>262.05599999999998</v>
      </c>
      <c r="L5851" t="s">
        <v>19</v>
      </c>
      <c r="M5851" s="2">
        <v>131779838.664</v>
      </c>
      <c r="N5851" s="2" t="str">
        <f>VLOOKUP(Tabla1[[#This Row],[nemo]],'Nemos y clasificaciones'!$A$2:$B$5000,2,FALSE)</f>
        <v>CFI</v>
      </c>
      <c r="O5851" s="2" t="str">
        <f>VLOOKUP(Tabla1[[#This Row],[nemo]],'Nemos y clasificaciones'!$A$1:$C$3000,3,FALSE)</f>
        <v>CFI</v>
      </c>
      <c r="P5851" s="2"/>
      <c r="Q5851" s="2"/>
    </row>
    <row r="5852" spans="1:17" x14ac:dyDescent="0.25">
      <c r="A5852" t="s">
        <v>3257</v>
      </c>
      <c r="B5852" s="1">
        <v>44128</v>
      </c>
      <c r="C5852" s="1">
        <v>44134</v>
      </c>
      <c r="D5852" t="s">
        <v>14</v>
      </c>
      <c r="E5852" t="s">
        <v>640</v>
      </c>
      <c r="F5852">
        <v>0</v>
      </c>
      <c r="G5852">
        <v>502869</v>
      </c>
      <c r="H5852">
        <v>0</v>
      </c>
      <c r="I5852">
        <v>0</v>
      </c>
      <c r="J5852">
        <v>0</v>
      </c>
      <c r="K5852">
        <v>207.78</v>
      </c>
      <c r="L5852" t="s">
        <v>19</v>
      </c>
      <c r="M5852" s="2">
        <v>104486120.81999999</v>
      </c>
      <c r="N5852" s="2" t="str">
        <f>VLOOKUP(Tabla1[[#This Row],[nemo]],'Nemos y clasificaciones'!$A$2:$B$5000,2,FALSE)</f>
        <v>CFI</v>
      </c>
      <c r="O5852" s="2" t="str">
        <f>VLOOKUP(Tabla1[[#This Row],[nemo]],'Nemos y clasificaciones'!$A$1:$C$3000,3,FALSE)</f>
        <v>CFI</v>
      </c>
      <c r="P5852" s="2"/>
      <c r="Q5852" s="2"/>
    </row>
    <row r="5853" spans="1:17" x14ac:dyDescent="0.25">
      <c r="A5853" t="s">
        <v>3619</v>
      </c>
      <c r="B5853" s="1">
        <v>44037</v>
      </c>
      <c r="C5853" s="1">
        <v>44043</v>
      </c>
      <c r="D5853" t="s">
        <v>14</v>
      </c>
      <c r="E5853" t="s">
        <v>640</v>
      </c>
      <c r="F5853">
        <v>0</v>
      </c>
      <c r="G5853">
        <v>502868</v>
      </c>
      <c r="H5853">
        <v>0</v>
      </c>
      <c r="I5853">
        <v>0</v>
      </c>
      <c r="J5853">
        <v>0</v>
      </c>
      <c r="K5853">
        <v>120.31399999999999</v>
      </c>
      <c r="L5853" t="s">
        <v>19</v>
      </c>
      <c r="M5853" s="2">
        <v>60502060.552000001</v>
      </c>
      <c r="N5853" s="2" t="str">
        <f>VLOOKUP(Tabla1[[#This Row],[nemo]],'Nemos y clasificaciones'!$A$2:$B$5000,2,FALSE)</f>
        <v>CFI</v>
      </c>
      <c r="O5853" s="2" t="str">
        <f>VLOOKUP(Tabla1[[#This Row],[nemo]],'Nemos y clasificaciones'!$A$1:$C$3000,3,FALSE)</f>
        <v>CFI</v>
      </c>
      <c r="P5853" s="2"/>
      <c r="Q5853" s="2"/>
    </row>
    <row r="5854" spans="1:17" x14ac:dyDescent="0.25">
      <c r="A5854" t="s">
        <v>7180</v>
      </c>
      <c r="B5854" s="1">
        <v>43449</v>
      </c>
      <c r="C5854" s="1">
        <v>43455</v>
      </c>
      <c r="D5854" t="s">
        <v>14</v>
      </c>
      <c r="E5854" t="s">
        <v>642</v>
      </c>
      <c r="F5854">
        <v>0</v>
      </c>
      <c r="G5854">
        <v>10000000</v>
      </c>
      <c r="H5854">
        <v>0</v>
      </c>
      <c r="I5854">
        <v>0</v>
      </c>
      <c r="J5854">
        <v>0</v>
      </c>
      <c r="K5854">
        <v>400.66899999999998</v>
      </c>
      <c r="L5854" t="s">
        <v>19</v>
      </c>
      <c r="M5854" s="2">
        <v>4006690000</v>
      </c>
      <c r="N5854" s="2" t="str">
        <f>VLOOKUP(Tabla1[[#This Row],[nemo]],'Nemos y clasificaciones'!$A$2:$B$5000,2,FALSE)</f>
        <v>CFI</v>
      </c>
      <c r="O5854" s="2" t="str">
        <f>VLOOKUP(Tabla1[[#This Row],[nemo]],'Nemos y clasificaciones'!$A$1:$C$3000,3,FALSE)</f>
        <v>CFI</v>
      </c>
      <c r="P5854" s="2"/>
      <c r="Q5854" s="2"/>
    </row>
    <row r="5855" spans="1:17" x14ac:dyDescent="0.25">
      <c r="A5855" t="s">
        <v>7638</v>
      </c>
      <c r="B5855" s="1">
        <v>43292</v>
      </c>
      <c r="C5855" s="1">
        <v>43299</v>
      </c>
      <c r="D5855" t="s">
        <v>14</v>
      </c>
      <c r="E5855" t="s">
        <v>642</v>
      </c>
      <c r="F5855">
        <v>0</v>
      </c>
      <c r="G5855">
        <v>10000000</v>
      </c>
      <c r="H5855">
        <v>0</v>
      </c>
      <c r="I5855">
        <v>0</v>
      </c>
      <c r="J5855">
        <v>0</v>
      </c>
      <c r="K5855">
        <v>399.74599999999998</v>
      </c>
      <c r="L5855" t="s">
        <v>19</v>
      </c>
      <c r="M5855" s="2">
        <v>3997460000</v>
      </c>
      <c r="N5855" s="2" t="str">
        <f>VLOOKUP(Tabla1[[#This Row],[nemo]],'Nemos y clasificaciones'!$A$2:$B$5000,2,FALSE)</f>
        <v>CFI</v>
      </c>
      <c r="O5855" s="2" t="str">
        <f>VLOOKUP(Tabla1[[#This Row],[nemo]],'Nemos y clasificaciones'!$A$1:$C$3000,3,FALSE)</f>
        <v>CFI</v>
      </c>
      <c r="P5855" s="2"/>
      <c r="Q5855" s="2"/>
    </row>
    <row r="5856" spans="1:17" x14ac:dyDescent="0.25">
      <c r="A5856" t="s">
        <v>7351</v>
      </c>
      <c r="B5856" s="1">
        <v>43396</v>
      </c>
      <c r="C5856" s="1">
        <v>43402</v>
      </c>
      <c r="D5856" t="s">
        <v>14</v>
      </c>
      <c r="E5856" t="s">
        <v>642</v>
      </c>
      <c r="F5856">
        <v>0</v>
      </c>
      <c r="G5856">
        <v>10000000</v>
      </c>
      <c r="H5856">
        <v>0</v>
      </c>
      <c r="I5856">
        <v>0</v>
      </c>
      <c r="J5856">
        <v>0</v>
      </c>
      <c r="K5856">
        <v>398.649</v>
      </c>
      <c r="L5856" t="s">
        <v>19</v>
      </c>
      <c r="M5856" s="2">
        <v>3986490000</v>
      </c>
      <c r="N5856" s="2" t="str">
        <f>VLOOKUP(Tabla1[[#This Row],[nemo]],'Nemos y clasificaciones'!$A$2:$B$5000,2,FALSE)</f>
        <v>CFI</v>
      </c>
      <c r="O5856" s="2" t="str">
        <f>VLOOKUP(Tabla1[[#This Row],[nemo]],'Nemos y clasificaciones'!$A$1:$C$3000,3,FALSE)</f>
        <v>CFI</v>
      </c>
      <c r="P5856" s="2"/>
      <c r="Q5856" s="2"/>
    </row>
    <row r="5857" spans="1:17" x14ac:dyDescent="0.25">
      <c r="A5857" t="s">
        <v>8414</v>
      </c>
      <c r="B5857" s="1">
        <v>43197</v>
      </c>
      <c r="C5857" s="1">
        <v>43203</v>
      </c>
      <c r="D5857" t="s">
        <v>14</v>
      </c>
      <c r="E5857" t="s">
        <v>642</v>
      </c>
      <c r="F5857">
        <v>0</v>
      </c>
      <c r="G5857">
        <v>10000000</v>
      </c>
      <c r="H5857">
        <v>0</v>
      </c>
      <c r="I5857">
        <v>0</v>
      </c>
      <c r="J5857">
        <v>0</v>
      </c>
      <c r="K5857">
        <v>397.67899999999997</v>
      </c>
      <c r="L5857" t="s">
        <v>19</v>
      </c>
      <c r="M5857" s="2">
        <v>3976790000</v>
      </c>
      <c r="N5857" s="2" t="str">
        <f>VLOOKUP(Tabla1[[#This Row],[nemo]],'Nemos y clasificaciones'!$A$2:$B$5000,2,FALSE)</f>
        <v>CFI</v>
      </c>
      <c r="O5857" s="2" t="str">
        <f>VLOOKUP(Tabla1[[#This Row],[nemo]],'Nemos y clasificaciones'!$A$1:$C$3000,3,FALSE)</f>
        <v>CFI</v>
      </c>
      <c r="P5857" s="2"/>
      <c r="Q5857" s="2"/>
    </row>
    <row r="5858" spans="1:17" x14ac:dyDescent="0.25">
      <c r="A5858" t="s">
        <v>4546</v>
      </c>
      <c r="B5858" s="1">
        <v>43944</v>
      </c>
      <c r="C5858" s="1">
        <v>43950</v>
      </c>
      <c r="D5858" t="s">
        <v>14</v>
      </c>
      <c r="E5858" t="s">
        <v>642</v>
      </c>
      <c r="F5858">
        <v>0</v>
      </c>
      <c r="G5858">
        <v>10000000</v>
      </c>
      <c r="H5858">
        <v>0</v>
      </c>
      <c r="I5858">
        <v>0</v>
      </c>
      <c r="J5858">
        <v>0</v>
      </c>
      <c r="K5858">
        <v>362.60300000000001</v>
      </c>
      <c r="L5858" t="s">
        <v>19</v>
      </c>
      <c r="M5858" s="2">
        <v>3626030000</v>
      </c>
      <c r="N5858" s="2" t="str">
        <f>VLOOKUP(Tabla1[[#This Row],[nemo]],'Nemos y clasificaciones'!$A$2:$B$5000,2,FALSE)</f>
        <v>CFI</v>
      </c>
      <c r="O5858" s="2" t="str">
        <f>VLOOKUP(Tabla1[[#This Row],[nemo]],'Nemos y clasificaciones'!$A$1:$C$3000,3,FALSE)</f>
        <v>CFI</v>
      </c>
      <c r="P5858" s="2"/>
      <c r="Q5858" s="2"/>
    </row>
    <row r="5859" spans="1:17" x14ac:dyDescent="0.25">
      <c r="A5859" t="s">
        <v>5080</v>
      </c>
      <c r="B5859" s="1">
        <v>43822</v>
      </c>
      <c r="C5859" s="1">
        <v>43829</v>
      </c>
      <c r="D5859" t="s">
        <v>14</v>
      </c>
      <c r="E5859" t="s">
        <v>642</v>
      </c>
      <c r="F5859">
        <v>0</v>
      </c>
      <c r="G5859">
        <v>10000000</v>
      </c>
      <c r="H5859">
        <v>0</v>
      </c>
      <c r="I5859">
        <v>0</v>
      </c>
      <c r="J5859">
        <v>0</v>
      </c>
      <c r="K5859">
        <v>361.82499999999999</v>
      </c>
      <c r="L5859" t="s">
        <v>19</v>
      </c>
      <c r="M5859" s="2">
        <v>3618250000</v>
      </c>
      <c r="N5859" s="2" t="str">
        <f>VLOOKUP(Tabla1[[#This Row],[nemo]],'Nemos y clasificaciones'!$A$2:$B$5000,2,FALSE)</f>
        <v>CFI</v>
      </c>
      <c r="O5859" s="2" t="str">
        <f>VLOOKUP(Tabla1[[#This Row],[nemo]],'Nemos y clasificaciones'!$A$1:$C$3000,3,FALSE)</f>
        <v>CFI</v>
      </c>
      <c r="P5859" s="2"/>
      <c r="Q5859" s="2"/>
    </row>
    <row r="5860" spans="1:17" x14ac:dyDescent="0.25">
      <c r="A5860" t="s">
        <v>6619</v>
      </c>
      <c r="B5860" s="1">
        <v>43578</v>
      </c>
      <c r="C5860" s="1">
        <v>43584</v>
      </c>
      <c r="D5860" t="s">
        <v>14</v>
      </c>
      <c r="E5860" t="s">
        <v>642</v>
      </c>
      <c r="F5860">
        <v>0</v>
      </c>
      <c r="G5860">
        <v>10000000</v>
      </c>
      <c r="H5860">
        <v>0</v>
      </c>
      <c r="I5860">
        <v>0</v>
      </c>
      <c r="J5860">
        <v>0</v>
      </c>
      <c r="K5860">
        <v>358.47199999999998</v>
      </c>
      <c r="L5860" t="s">
        <v>19</v>
      </c>
      <c r="M5860" s="2">
        <v>3584720000</v>
      </c>
      <c r="N5860" s="2" t="str">
        <f>VLOOKUP(Tabla1[[#This Row],[nemo]],'Nemos y clasificaciones'!$A$2:$B$5000,2,FALSE)</f>
        <v>CFI</v>
      </c>
      <c r="O5860" s="2" t="str">
        <f>VLOOKUP(Tabla1[[#This Row],[nemo]],'Nemos y clasificaciones'!$A$1:$C$3000,3,FALSE)</f>
        <v>CFI</v>
      </c>
      <c r="P5860" s="2"/>
      <c r="Q5860" s="2"/>
    </row>
    <row r="5861" spans="1:17" x14ac:dyDescent="0.25">
      <c r="A5861" t="s">
        <v>5518</v>
      </c>
      <c r="B5861" s="1">
        <v>43741</v>
      </c>
      <c r="C5861" s="1">
        <v>43747</v>
      </c>
      <c r="D5861" t="s">
        <v>14</v>
      </c>
      <c r="E5861" t="s">
        <v>642</v>
      </c>
      <c r="F5861">
        <v>0</v>
      </c>
      <c r="G5861">
        <v>10000000</v>
      </c>
      <c r="H5861">
        <v>0</v>
      </c>
      <c r="I5861">
        <v>0</v>
      </c>
      <c r="J5861">
        <v>0</v>
      </c>
      <c r="K5861">
        <v>339.15899999999999</v>
      </c>
      <c r="L5861" t="s">
        <v>19</v>
      </c>
      <c r="M5861" s="2">
        <v>3391590000</v>
      </c>
      <c r="N5861" s="2" t="str">
        <f>VLOOKUP(Tabla1[[#This Row],[nemo]],'Nemos y clasificaciones'!$A$2:$B$5000,2,FALSE)</f>
        <v>CFI</v>
      </c>
      <c r="O5861" s="2" t="str">
        <f>VLOOKUP(Tabla1[[#This Row],[nemo]],'Nemos y clasificaciones'!$A$1:$C$3000,3,FALSE)</f>
        <v>CFI</v>
      </c>
      <c r="P5861" s="2"/>
      <c r="Q5861" s="2"/>
    </row>
    <row r="5862" spans="1:17" x14ac:dyDescent="0.25">
      <c r="A5862" t="s">
        <v>5841</v>
      </c>
      <c r="B5862" s="1">
        <v>43658</v>
      </c>
      <c r="C5862" s="1">
        <v>43665</v>
      </c>
      <c r="D5862" t="s">
        <v>14</v>
      </c>
      <c r="E5862" t="s">
        <v>642</v>
      </c>
      <c r="F5862">
        <v>0</v>
      </c>
      <c r="G5862">
        <v>10000000</v>
      </c>
      <c r="H5862">
        <v>0</v>
      </c>
      <c r="I5862">
        <v>0</v>
      </c>
      <c r="J5862">
        <v>0</v>
      </c>
      <c r="K5862">
        <v>334.91500000000002</v>
      </c>
      <c r="L5862" t="s">
        <v>19</v>
      </c>
      <c r="M5862" s="2">
        <v>3349150000</v>
      </c>
      <c r="N5862" s="2" t="str">
        <f>VLOOKUP(Tabla1[[#This Row],[nemo]],'Nemos y clasificaciones'!$A$2:$B$5000,2,FALSE)</f>
        <v>CFI</v>
      </c>
      <c r="O5862" s="2" t="str">
        <f>VLOOKUP(Tabla1[[#This Row],[nemo]],'Nemos y clasificaciones'!$A$1:$C$3000,3,FALSE)</f>
        <v>CFI</v>
      </c>
      <c r="P5862" s="2"/>
      <c r="Q5862" s="2"/>
    </row>
    <row r="5863" spans="1:17" x14ac:dyDescent="0.25">
      <c r="A5863" t="s">
        <v>641</v>
      </c>
      <c r="B5863" s="1">
        <v>44404</v>
      </c>
      <c r="C5863" s="1">
        <v>44410</v>
      </c>
      <c r="D5863" t="s">
        <v>14</v>
      </c>
      <c r="E5863" t="s">
        <v>642</v>
      </c>
      <c r="F5863">
        <v>0</v>
      </c>
      <c r="G5863">
        <v>10000000</v>
      </c>
      <c r="H5863">
        <v>0</v>
      </c>
      <c r="I5863">
        <v>0</v>
      </c>
      <c r="J5863">
        <v>0</v>
      </c>
      <c r="K5863">
        <v>230.73099999999999</v>
      </c>
      <c r="L5863" t="s">
        <v>19</v>
      </c>
      <c r="M5863" s="2">
        <v>2307310000</v>
      </c>
      <c r="N5863" s="2" t="str">
        <f>VLOOKUP(Tabla1[[#This Row],[nemo]],'Nemos y clasificaciones'!$A$2:$B$5000,2,FALSE)</f>
        <v>CFI</v>
      </c>
      <c r="O5863" s="2" t="str">
        <f>VLOOKUP(Tabla1[[#This Row],[nemo]],'Nemos y clasificaciones'!$A$1:$C$3000,3,FALSE)</f>
        <v>CFI</v>
      </c>
      <c r="P5863" s="2"/>
      <c r="Q5863" s="2"/>
    </row>
    <row r="5864" spans="1:17" x14ac:dyDescent="0.25">
      <c r="A5864" t="s">
        <v>2775</v>
      </c>
      <c r="B5864" s="1">
        <v>44188</v>
      </c>
      <c r="C5864" s="1">
        <v>44195</v>
      </c>
      <c r="D5864" t="s">
        <v>14</v>
      </c>
      <c r="E5864" t="s">
        <v>642</v>
      </c>
      <c r="F5864">
        <v>0</v>
      </c>
      <c r="G5864">
        <v>10000000</v>
      </c>
      <c r="H5864">
        <v>0</v>
      </c>
      <c r="I5864">
        <v>0</v>
      </c>
      <c r="J5864">
        <v>0</v>
      </c>
      <c r="K5864">
        <v>184.50800000000001</v>
      </c>
      <c r="L5864" t="s">
        <v>19</v>
      </c>
      <c r="M5864" s="2">
        <v>1845080000</v>
      </c>
      <c r="N5864" s="2" t="str">
        <f>VLOOKUP(Tabla1[[#This Row],[nemo]],'Nemos y clasificaciones'!$A$2:$B$5000,2,FALSE)</f>
        <v>CFI</v>
      </c>
      <c r="O5864" s="2" t="str">
        <f>VLOOKUP(Tabla1[[#This Row],[nemo]],'Nemos y clasificaciones'!$A$1:$C$3000,3,FALSE)</f>
        <v>CFI</v>
      </c>
      <c r="P5864" s="2"/>
      <c r="Q5864" s="2"/>
    </row>
    <row r="5865" spans="1:17" x14ac:dyDescent="0.25">
      <c r="A5865" t="s">
        <v>2040</v>
      </c>
      <c r="B5865" s="1">
        <v>44314</v>
      </c>
      <c r="C5865" s="1">
        <v>44321</v>
      </c>
      <c r="D5865" t="s">
        <v>14</v>
      </c>
      <c r="E5865" t="s">
        <v>642</v>
      </c>
      <c r="F5865">
        <v>0</v>
      </c>
      <c r="G5865">
        <v>1429621</v>
      </c>
      <c r="H5865">
        <v>0</v>
      </c>
      <c r="I5865">
        <v>0</v>
      </c>
      <c r="J5865">
        <v>0</v>
      </c>
      <c r="K5865">
        <v>292.38299999999998</v>
      </c>
      <c r="L5865" t="s">
        <v>19</v>
      </c>
      <c r="M5865" s="2">
        <v>417996876.84299999</v>
      </c>
      <c r="N5865" s="2" t="str">
        <f>VLOOKUP(Tabla1[[#This Row],[nemo]],'Nemos y clasificaciones'!$A$2:$B$5000,2,FALSE)</f>
        <v>CFI</v>
      </c>
      <c r="O5865" s="2" t="str">
        <f>VLOOKUP(Tabla1[[#This Row],[nemo]],'Nemos y clasificaciones'!$A$1:$C$3000,3,FALSE)</f>
        <v>CFI</v>
      </c>
      <c r="P5865" s="2"/>
      <c r="Q5865" s="2"/>
    </row>
    <row r="5866" spans="1:17" x14ac:dyDescent="0.25">
      <c r="A5866" t="s">
        <v>3258</v>
      </c>
      <c r="B5866" s="1">
        <v>44128</v>
      </c>
      <c r="C5866" s="1">
        <v>44134</v>
      </c>
      <c r="D5866" t="s">
        <v>14</v>
      </c>
      <c r="E5866" t="s">
        <v>642</v>
      </c>
      <c r="F5866">
        <v>0</v>
      </c>
      <c r="G5866">
        <v>1429621</v>
      </c>
      <c r="H5866">
        <v>0</v>
      </c>
      <c r="I5866">
        <v>0</v>
      </c>
      <c r="J5866">
        <v>0</v>
      </c>
      <c r="K5866">
        <v>237.25700000000001</v>
      </c>
      <c r="L5866" t="s">
        <v>19</v>
      </c>
      <c r="M5866" s="2">
        <v>339187589.597</v>
      </c>
      <c r="N5866" s="2" t="str">
        <f>VLOOKUP(Tabla1[[#This Row],[nemo]],'Nemos y clasificaciones'!$A$2:$B$5000,2,FALSE)</f>
        <v>CFI</v>
      </c>
      <c r="O5866" s="2" t="str">
        <f>VLOOKUP(Tabla1[[#This Row],[nemo]],'Nemos y clasificaciones'!$A$1:$C$3000,3,FALSE)</f>
        <v>CFI</v>
      </c>
      <c r="P5866" s="2"/>
      <c r="Q5866" s="2"/>
    </row>
    <row r="5867" spans="1:17" x14ac:dyDescent="0.25">
      <c r="A5867" t="s">
        <v>3621</v>
      </c>
      <c r="B5867" s="1">
        <v>44037</v>
      </c>
      <c r="C5867" s="1">
        <v>44043</v>
      </c>
      <c r="D5867" t="s">
        <v>14</v>
      </c>
      <c r="E5867" t="s">
        <v>642</v>
      </c>
      <c r="F5867">
        <v>0</v>
      </c>
      <c r="G5867">
        <v>1408374</v>
      </c>
      <c r="H5867">
        <v>0</v>
      </c>
      <c r="I5867">
        <v>0</v>
      </c>
      <c r="J5867">
        <v>0</v>
      </c>
      <c r="K5867">
        <v>150.35400000000001</v>
      </c>
      <c r="L5867" t="s">
        <v>19</v>
      </c>
      <c r="M5867" s="2">
        <v>211754664.396</v>
      </c>
      <c r="N5867" s="2" t="str">
        <f>VLOOKUP(Tabla1[[#This Row],[nemo]],'Nemos y clasificaciones'!$A$2:$B$5000,2,FALSE)</f>
        <v>CFI</v>
      </c>
      <c r="O5867" s="2" t="str">
        <f>VLOOKUP(Tabla1[[#This Row],[nemo]],'Nemos y clasificaciones'!$A$1:$C$3000,3,FALSE)</f>
        <v>CFI</v>
      </c>
      <c r="P5867" s="2"/>
      <c r="Q5867" s="2"/>
    </row>
    <row r="5868" spans="1:17" x14ac:dyDescent="0.25">
      <c r="A5868" t="s">
        <v>7179</v>
      </c>
      <c r="B5868" s="1">
        <v>43449</v>
      </c>
      <c r="C5868" s="1">
        <v>43455</v>
      </c>
      <c r="D5868" t="s">
        <v>14</v>
      </c>
      <c r="E5868" t="s">
        <v>649</v>
      </c>
      <c r="F5868">
        <v>0</v>
      </c>
      <c r="G5868">
        <v>10000000</v>
      </c>
      <c r="H5868">
        <v>0</v>
      </c>
      <c r="I5868">
        <v>0</v>
      </c>
      <c r="J5868">
        <v>0</v>
      </c>
      <c r="K5868">
        <v>401.02600000000001</v>
      </c>
      <c r="L5868" t="s">
        <v>19</v>
      </c>
      <c r="M5868" s="2">
        <v>4010260000</v>
      </c>
      <c r="N5868" s="2" t="str">
        <f>VLOOKUP(Tabla1[[#This Row],[nemo]],'Nemos y clasificaciones'!$A$2:$B$5000,2,FALSE)</f>
        <v>CFI</v>
      </c>
      <c r="O5868" s="2" t="str">
        <f>VLOOKUP(Tabla1[[#This Row],[nemo]],'Nemos y clasificaciones'!$A$1:$C$3000,3,FALSE)</f>
        <v>CFI</v>
      </c>
      <c r="P5868" s="2"/>
      <c r="Q5868" s="2"/>
    </row>
    <row r="5869" spans="1:17" x14ac:dyDescent="0.25">
      <c r="A5869" t="s">
        <v>7639</v>
      </c>
      <c r="B5869" s="1">
        <v>43292</v>
      </c>
      <c r="C5869" s="1">
        <v>43299</v>
      </c>
      <c r="D5869" t="s">
        <v>14</v>
      </c>
      <c r="E5869" t="s">
        <v>649</v>
      </c>
      <c r="F5869">
        <v>0</v>
      </c>
      <c r="G5869">
        <v>10000000</v>
      </c>
      <c r="H5869">
        <v>0</v>
      </c>
      <c r="I5869">
        <v>0</v>
      </c>
      <c r="J5869">
        <v>0</v>
      </c>
      <c r="K5869">
        <v>399.96600000000001</v>
      </c>
      <c r="L5869" t="s">
        <v>19</v>
      </c>
      <c r="M5869" s="2">
        <v>3999660000</v>
      </c>
      <c r="N5869" s="2" t="str">
        <f>VLOOKUP(Tabla1[[#This Row],[nemo]],'Nemos y clasificaciones'!$A$2:$B$5000,2,FALSE)</f>
        <v>CFI</v>
      </c>
      <c r="O5869" s="2" t="str">
        <f>VLOOKUP(Tabla1[[#This Row],[nemo]],'Nemos y clasificaciones'!$A$1:$C$3000,3,FALSE)</f>
        <v>CFI</v>
      </c>
      <c r="P5869" s="2"/>
      <c r="Q5869" s="2"/>
    </row>
    <row r="5870" spans="1:17" x14ac:dyDescent="0.25">
      <c r="A5870" t="s">
        <v>7350</v>
      </c>
      <c r="B5870" s="1">
        <v>43396</v>
      </c>
      <c r="C5870" s="1">
        <v>43402</v>
      </c>
      <c r="D5870" t="s">
        <v>14</v>
      </c>
      <c r="E5870" t="s">
        <v>649</v>
      </c>
      <c r="F5870">
        <v>0</v>
      </c>
      <c r="G5870">
        <v>10000000</v>
      </c>
      <c r="H5870">
        <v>0</v>
      </c>
      <c r="I5870">
        <v>0</v>
      </c>
      <c r="J5870">
        <v>0</v>
      </c>
      <c r="K5870">
        <v>399.00400000000002</v>
      </c>
      <c r="L5870" t="s">
        <v>19</v>
      </c>
      <c r="M5870" s="2">
        <v>3990040000</v>
      </c>
      <c r="N5870" s="2" t="str">
        <f>VLOOKUP(Tabla1[[#This Row],[nemo]],'Nemos y clasificaciones'!$A$2:$B$5000,2,FALSE)</f>
        <v>CFI</v>
      </c>
      <c r="O5870" s="2" t="str">
        <f>VLOOKUP(Tabla1[[#This Row],[nemo]],'Nemos y clasificaciones'!$A$1:$C$3000,3,FALSE)</f>
        <v>CFI</v>
      </c>
      <c r="P5870" s="2"/>
      <c r="Q5870" s="2"/>
    </row>
    <row r="5871" spans="1:17" x14ac:dyDescent="0.25">
      <c r="A5871" t="s">
        <v>8413</v>
      </c>
      <c r="B5871" s="1">
        <v>43197</v>
      </c>
      <c r="C5871" s="1">
        <v>43203</v>
      </c>
      <c r="D5871" t="s">
        <v>14</v>
      </c>
      <c r="E5871" t="s">
        <v>649</v>
      </c>
      <c r="F5871">
        <v>0</v>
      </c>
      <c r="G5871">
        <v>10000000</v>
      </c>
      <c r="H5871">
        <v>0</v>
      </c>
      <c r="I5871">
        <v>0</v>
      </c>
      <c r="J5871">
        <v>0</v>
      </c>
      <c r="K5871">
        <v>397.77100000000002</v>
      </c>
      <c r="L5871" t="s">
        <v>19</v>
      </c>
      <c r="M5871" s="2">
        <v>3977710000</v>
      </c>
      <c r="N5871" s="2" t="str">
        <f>VLOOKUP(Tabla1[[#This Row],[nemo]],'Nemos y clasificaciones'!$A$2:$B$5000,2,FALSE)</f>
        <v>CFI</v>
      </c>
      <c r="O5871" s="2" t="str">
        <f>VLOOKUP(Tabla1[[#This Row],[nemo]],'Nemos y clasificaciones'!$A$1:$C$3000,3,FALSE)</f>
        <v>CFI</v>
      </c>
      <c r="P5871" s="2"/>
      <c r="Q5871" s="2"/>
    </row>
    <row r="5872" spans="1:17" x14ac:dyDescent="0.25">
      <c r="A5872" t="s">
        <v>4548</v>
      </c>
      <c r="B5872" s="1">
        <v>43944</v>
      </c>
      <c r="C5872" s="1">
        <v>43950</v>
      </c>
      <c r="D5872" t="s">
        <v>14</v>
      </c>
      <c r="E5872" t="s">
        <v>649</v>
      </c>
      <c r="F5872">
        <v>0</v>
      </c>
      <c r="G5872">
        <v>10000000</v>
      </c>
      <c r="H5872">
        <v>0</v>
      </c>
      <c r="I5872">
        <v>0</v>
      </c>
      <c r="J5872">
        <v>0</v>
      </c>
      <c r="K5872">
        <v>374.06599999999997</v>
      </c>
      <c r="L5872" t="s">
        <v>19</v>
      </c>
      <c r="M5872" s="2">
        <v>3740660000</v>
      </c>
      <c r="N5872" s="2" t="str">
        <f>VLOOKUP(Tabla1[[#This Row],[nemo]],'Nemos y clasificaciones'!$A$2:$B$5000,2,FALSE)</f>
        <v>CFI</v>
      </c>
      <c r="O5872" s="2" t="str">
        <f>VLOOKUP(Tabla1[[#This Row],[nemo]],'Nemos y clasificaciones'!$A$1:$C$3000,3,FALSE)</f>
        <v>CFI</v>
      </c>
      <c r="P5872" s="2"/>
      <c r="Q5872" s="2"/>
    </row>
    <row r="5873" spans="1:17" x14ac:dyDescent="0.25">
      <c r="A5873" t="s">
        <v>5085</v>
      </c>
      <c r="B5873" s="1">
        <v>43822</v>
      </c>
      <c r="C5873" s="1">
        <v>43829</v>
      </c>
      <c r="D5873" t="s">
        <v>14</v>
      </c>
      <c r="E5873" t="s">
        <v>649</v>
      </c>
      <c r="F5873">
        <v>0</v>
      </c>
      <c r="G5873">
        <v>10000000</v>
      </c>
      <c r="H5873">
        <v>0</v>
      </c>
      <c r="I5873">
        <v>0</v>
      </c>
      <c r="J5873">
        <v>0</v>
      </c>
      <c r="K5873">
        <v>371.47800000000001</v>
      </c>
      <c r="L5873" t="s">
        <v>19</v>
      </c>
      <c r="M5873" s="2">
        <v>3714780000</v>
      </c>
      <c r="N5873" s="2" t="str">
        <f>VLOOKUP(Tabla1[[#This Row],[nemo]],'Nemos y clasificaciones'!$A$2:$B$5000,2,FALSE)</f>
        <v>CFI</v>
      </c>
      <c r="O5873" s="2" t="str">
        <f>VLOOKUP(Tabla1[[#This Row],[nemo]],'Nemos y clasificaciones'!$A$1:$C$3000,3,FALSE)</f>
        <v>CFI</v>
      </c>
      <c r="P5873" s="2"/>
      <c r="Q5873" s="2"/>
    </row>
    <row r="5874" spans="1:17" x14ac:dyDescent="0.25">
      <c r="A5874" t="s">
        <v>6617</v>
      </c>
      <c r="B5874" s="1">
        <v>43578</v>
      </c>
      <c r="C5874" s="1">
        <v>43584</v>
      </c>
      <c r="D5874" t="s">
        <v>14</v>
      </c>
      <c r="E5874" t="s">
        <v>649</v>
      </c>
      <c r="F5874">
        <v>0</v>
      </c>
      <c r="G5874">
        <v>10000000</v>
      </c>
      <c r="H5874">
        <v>0</v>
      </c>
      <c r="I5874">
        <v>0</v>
      </c>
      <c r="J5874">
        <v>0</v>
      </c>
      <c r="K5874">
        <v>367.09399999999999</v>
      </c>
      <c r="L5874" t="s">
        <v>19</v>
      </c>
      <c r="M5874" s="2">
        <v>3670940000</v>
      </c>
      <c r="N5874" s="2" t="str">
        <f>VLOOKUP(Tabla1[[#This Row],[nemo]],'Nemos y clasificaciones'!$A$2:$B$5000,2,FALSE)</f>
        <v>CFI</v>
      </c>
      <c r="O5874" s="2" t="str">
        <f>VLOOKUP(Tabla1[[#This Row],[nemo]],'Nemos y clasificaciones'!$A$1:$C$3000,3,FALSE)</f>
        <v>CFI</v>
      </c>
      <c r="P5874" s="2"/>
      <c r="Q5874" s="2"/>
    </row>
    <row r="5875" spans="1:17" x14ac:dyDescent="0.25">
      <c r="A5875" t="s">
        <v>5519</v>
      </c>
      <c r="B5875" s="1">
        <v>43741</v>
      </c>
      <c r="C5875" s="1">
        <v>43747</v>
      </c>
      <c r="D5875" t="s">
        <v>14</v>
      </c>
      <c r="E5875" t="s">
        <v>649</v>
      </c>
      <c r="F5875">
        <v>0</v>
      </c>
      <c r="G5875">
        <v>10000000</v>
      </c>
      <c r="H5875">
        <v>0</v>
      </c>
      <c r="I5875">
        <v>0</v>
      </c>
      <c r="J5875">
        <v>0</v>
      </c>
      <c r="K5875">
        <v>349.221</v>
      </c>
      <c r="L5875" t="s">
        <v>19</v>
      </c>
      <c r="M5875" s="2">
        <v>3492210000</v>
      </c>
      <c r="N5875" s="2" t="str">
        <f>VLOOKUP(Tabla1[[#This Row],[nemo]],'Nemos y clasificaciones'!$A$2:$B$5000,2,FALSE)</f>
        <v>CFI</v>
      </c>
      <c r="O5875" s="2" t="str">
        <f>VLOOKUP(Tabla1[[#This Row],[nemo]],'Nemos y clasificaciones'!$A$1:$C$3000,3,FALSE)</f>
        <v>CFI</v>
      </c>
      <c r="P5875" s="2"/>
      <c r="Q5875" s="2"/>
    </row>
    <row r="5876" spans="1:17" x14ac:dyDescent="0.25">
      <c r="A5876" t="s">
        <v>5840</v>
      </c>
      <c r="B5876" s="1">
        <v>43658</v>
      </c>
      <c r="C5876" s="1">
        <v>43665</v>
      </c>
      <c r="D5876" t="s">
        <v>14</v>
      </c>
      <c r="E5876" t="s">
        <v>649</v>
      </c>
      <c r="F5876">
        <v>0</v>
      </c>
      <c r="G5876">
        <v>10000000</v>
      </c>
      <c r="H5876">
        <v>0</v>
      </c>
      <c r="I5876">
        <v>0</v>
      </c>
      <c r="J5876">
        <v>0</v>
      </c>
      <c r="K5876">
        <v>344.86099999999999</v>
      </c>
      <c r="L5876" t="s">
        <v>19</v>
      </c>
      <c r="M5876" s="2">
        <v>3448610000</v>
      </c>
      <c r="N5876" s="2" t="str">
        <f>VLOOKUP(Tabla1[[#This Row],[nemo]],'Nemos y clasificaciones'!$A$2:$B$5000,2,FALSE)</f>
        <v>CFI</v>
      </c>
      <c r="O5876" s="2" t="str">
        <f>VLOOKUP(Tabla1[[#This Row],[nemo]],'Nemos y clasificaciones'!$A$1:$C$3000,3,FALSE)</f>
        <v>CFI</v>
      </c>
      <c r="P5876" s="2"/>
      <c r="Q5876" s="2"/>
    </row>
    <row r="5877" spans="1:17" x14ac:dyDescent="0.25">
      <c r="A5877" t="s">
        <v>3260</v>
      </c>
      <c r="B5877" s="1">
        <v>44128</v>
      </c>
      <c r="C5877" s="1">
        <v>44134</v>
      </c>
      <c r="D5877" t="s">
        <v>14</v>
      </c>
      <c r="E5877" t="s">
        <v>649</v>
      </c>
      <c r="F5877">
        <v>0</v>
      </c>
      <c r="G5877">
        <v>10000000</v>
      </c>
      <c r="H5877">
        <v>0</v>
      </c>
      <c r="I5877">
        <v>0</v>
      </c>
      <c r="J5877">
        <v>0</v>
      </c>
      <c r="K5877">
        <v>246.51400000000001</v>
      </c>
      <c r="L5877" t="s">
        <v>19</v>
      </c>
      <c r="M5877" s="2">
        <v>2465140000</v>
      </c>
      <c r="N5877" s="2" t="str">
        <f>VLOOKUP(Tabla1[[#This Row],[nemo]],'Nemos y clasificaciones'!$A$2:$B$5000,2,FALSE)</f>
        <v>CFI</v>
      </c>
      <c r="O5877" s="2" t="str">
        <f>VLOOKUP(Tabla1[[#This Row],[nemo]],'Nemos y clasificaciones'!$A$1:$C$3000,3,FALSE)</f>
        <v>CFI</v>
      </c>
      <c r="P5877" s="2"/>
      <c r="Q5877" s="2"/>
    </row>
    <row r="5878" spans="1:17" x14ac:dyDescent="0.25">
      <c r="A5878" t="s">
        <v>648</v>
      </c>
      <c r="B5878" s="1">
        <v>44404</v>
      </c>
      <c r="C5878" s="1">
        <v>44410</v>
      </c>
      <c r="D5878" t="s">
        <v>14</v>
      </c>
      <c r="E5878" t="s">
        <v>649</v>
      </c>
      <c r="F5878">
        <v>0</v>
      </c>
      <c r="G5878">
        <v>10000000</v>
      </c>
      <c r="H5878">
        <v>0</v>
      </c>
      <c r="I5878">
        <v>0</v>
      </c>
      <c r="J5878">
        <v>0</v>
      </c>
      <c r="K5878">
        <v>242.464</v>
      </c>
      <c r="L5878" t="s">
        <v>19</v>
      </c>
      <c r="M5878" s="2">
        <v>2424640000</v>
      </c>
      <c r="N5878" s="2" t="str">
        <f>VLOOKUP(Tabla1[[#This Row],[nemo]],'Nemos y clasificaciones'!$A$2:$B$5000,2,FALSE)</f>
        <v>CFI</v>
      </c>
      <c r="O5878" s="2" t="str">
        <f>VLOOKUP(Tabla1[[#This Row],[nemo]],'Nemos y clasificaciones'!$A$1:$C$3000,3,FALSE)</f>
        <v>CFI</v>
      </c>
      <c r="P5878" s="2"/>
      <c r="Q5878" s="2"/>
    </row>
    <row r="5879" spans="1:17" x14ac:dyDescent="0.25">
      <c r="A5879" t="s">
        <v>2778</v>
      </c>
      <c r="B5879" s="1">
        <v>44188</v>
      </c>
      <c r="C5879" s="1">
        <v>44195</v>
      </c>
      <c r="D5879" t="s">
        <v>14</v>
      </c>
      <c r="E5879" t="s">
        <v>649</v>
      </c>
      <c r="F5879">
        <v>0</v>
      </c>
      <c r="G5879">
        <v>10000000</v>
      </c>
      <c r="H5879">
        <v>0</v>
      </c>
      <c r="I5879">
        <v>0</v>
      </c>
      <c r="J5879">
        <v>0</v>
      </c>
      <c r="K5879">
        <v>195.96600000000001</v>
      </c>
      <c r="L5879" t="s">
        <v>19</v>
      </c>
      <c r="M5879" s="2">
        <v>1959660000</v>
      </c>
      <c r="N5879" s="2" t="str">
        <f>VLOOKUP(Tabla1[[#This Row],[nemo]],'Nemos y clasificaciones'!$A$2:$B$5000,2,FALSE)</f>
        <v>CFI</v>
      </c>
      <c r="O5879" s="2" t="str">
        <f>VLOOKUP(Tabla1[[#This Row],[nemo]],'Nemos y clasificaciones'!$A$1:$C$3000,3,FALSE)</f>
        <v>CFI</v>
      </c>
      <c r="P5879" s="2"/>
      <c r="Q5879" s="2"/>
    </row>
    <row r="5880" spans="1:17" x14ac:dyDescent="0.25">
      <c r="A5880" t="s">
        <v>2038</v>
      </c>
      <c r="B5880" s="1">
        <v>44314</v>
      </c>
      <c r="C5880" s="1">
        <v>44321</v>
      </c>
      <c r="D5880" t="s">
        <v>14</v>
      </c>
      <c r="E5880" t="s">
        <v>649</v>
      </c>
      <c r="F5880">
        <v>0</v>
      </c>
      <c r="G5880">
        <v>887684</v>
      </c>
      <c r="H5880">
        <v>0</v>
      </c>
      <c r="I5880">
        <v>0</v>
      </c>
      <c r="J5880">
        <v>0</v>
      </c>
      <c r="K5880">
        <v>304.02</v>
      </c>
      <c r="L5880" t="s">
        <v>19</v>
      </c>
      <c r="M5880" s="2">
        <v>269873689.68000001</v>
      </c>
      <c r="N5880" s="2" t="str">
        <f>VLOOKUP(Tabla1[[#This Row],[nemo]],'Nemos y clasificaciones'!$A$2:$B$5000,2,FALSE)</f>
        <v>CFI</v>
      </c>
      <c r="O5880" s="2" t="str">
        <f>VLOOKUP(Tabla1[[#This Row],[nemo]],'Nemos y clasificaciones'!$A$1:$C$3000,3,FALSE)</f>
        <v>CFI</v>
      </c>
      <c r="P5880" s="2"/>
      <c r="Q5880" s="2"/>
    </row>
    <row r="5881" spans="1:17" x14ac:dyDescent="0.25">
      <c r="A5881" t="s">
        <v>3620</v>
      </c>
      <c r="B5881" s="1">
        <v>44037</v>
      </c>
      <c r="C5881" s="1">
        <v>44043</v>
      </c>
      <c r="D5881" t="s">
        <v>14</v>
      </c>
      <c r="E5881" t="s">
        <v>649</v>
      </c>
      <c r="F5881">
        <v>0</v>
      </c>
      <c r="G5881">
        <v>908887</v>
      </c>
      <c r="H5881">
        <v>0</v>
      </c>
      <c r="I5881">
        <v>0</v>
      </c>
      <c r="J5881">
        <v>0</v>
      </c>
      <c r="K5881">
        <v>161.89400000000001</v>
      </c>
      <c r="L5881" t="s">
        <v>19</v>
      </c>
      <c r="M5881" s="2">
        <v>147143351.97799999</v>
      </c>
      <c r="N5881" s="2" t="str">
        <f>VLOOKUP(Tabla1[[#This Row],[nemo]],'Nemos y clasificaciones'!$A$2:$B$5000,2,FALSE)</f>
        <v>CFI</v>
      </c>
      <c r="O5881" s="2" t="str">
        <f>VLOOKUP(Tabla1[[#This Row],[nemo]],'Nemos y clasificaciones'!$A$1:$C$3000,3,FALSE)</f>
        <v>CFI</v>
      </c>
      <c r="P5881" s="2"/>
      <c r="Q5881" s="2"/>
    </row>
    <row r="5882" spans="1:17" x14ac:dyDescent="0.25">
      <c r="A5882" t="s">
        <v>5084</v>
      </c>
      <c r="B5882" s="1">
        <v>43822</v>
      </c>
      <c r="C5882" s="1">
        <v>43829</v>
      </c>
      <c r="D5882" t="s">
        <v>14</v>
      </c>
      <c r="E5882" t="s">
        <v>651</v>
      </c>
      <c r="F5882">
        <v>0</v>
      </c>
      <c r="G5882">
        <v>10000000</v>
      </c>
      <c r="H5882">
        <v>0</v>
      </c>
      <c r="I5882">
        <v>0</v>
      </c>
      <c r="J5882">
        <v>0</v>
      </c>
      <c r="K5882">
        <v>611.51</v>
      </c>
      <c r="L5882" t="s">
        <v>19</v>
      </c>
      <c r="M5882" s="2">
        <v>6115100000</v>
      </c>
      <c r="N5882" s="2" t="str">
        <f>VLOOKUP(Tabla1[[#This Row],[nemo]],'Nemos y clasificaciones'!$A$2:$B$5000,2,FALSE)</f>
        <v>CFI</v>
      </c>
      <c r="O5882" s="2" t="str">
        <f>VLOOKUP(Tabla1[[#This Row],[nemo]],'Nemos y clasificaciones'!$A$1:$C$3000,3,FALSE)</f>
        <v>CFI</v>
      </c>
      <c r="P5882" s="2"/>
      <c r="Q5882" s="2"/>
    </row>
    <row r="5883" spans="1:17" x14ac:dyDescent="0.25">
      <c r="A5883" t="s">
        <v>4566</v>
      </c>
      <c r="B5883" s="1">
        <v>43943</v>
      </c>
      <c r="C5883" s="1">
        <v>43949</v>
      </c>
      <c r="D5883" t="s">
        <v>14</v>
      </c>
      <c r="E5883" t="s">
        <v>651</v>
      </c>
      <c r="F5883">
        <v>0</v>
      </c>
      <c r="G5883">
        <v>10000000</v>
      </c>
      <c r="H5883">
        <v>0</v>
      </c>
      <c r="I5883">
        <v>0</v>
      </c>
      <c r="J5883">
        <v>0</v>
      </c>
      <c r="K5883">
        <v>365.19900000000001</v>
      </c>
      <c r="L5883" t="s">
        <v>19</v>
      </c>
      <c r="M5883" s="2">
        <v>3651990000</v>
      </c>
      <c r="N5883" s="2" t="str">
        <f>VLOOKUP(Tabla1[[#This Row],[nemo]],'Nemos y clasificaciones'!$A$2:$B$5000,2,FALSE)</f>
        <v>CFI</v>
      </c>
      <c r="O5883" s="2" t="str">
        <f>VLOOKUP(Tabla1[[#This Row],[nemo]],'Nemos y clasificaciones'!$A$1:$C$3000,3,FALSE)</f>
        <v>CFI</v>
      </c>
      <c r="P5883" s="2"/>
      <c r="Q5883" s="2"/>
    </row>
    <row r="5884" spans="1:17" x14ac:dyDescent="0.25">
      <c r="A5884" t="s">
        <v>650</v>
      </c>
      <c r="B5884" s="1">
        <v>44404</v>
      </c>
      <c r="C5884" s="1">
        <v>44410</v>
      </c>
      <c r="D5884" t="s">
        <v>14</v>
      </c>
      <c r="E5884" t="s">
        <v>651</v>
      </c>
      <c r="F5884">
        <v>0</v>
      </c>
      <c r="G5884">
        <v>10000000</v>
      </c>
      <c r="H5884">
        <v>0</v>
      </c>
      <c r="I5884">
        <v>0</v>
      </c>
      <c r="J5884">
        <v>0</v>
      </c>
      <c r="K5884">
        <v>155.99</v>
      </c>
      <c r="L5884" t="s">
        <v>19</v>
      </c>
      <c r="M5884" s="2">
        <v>1559900000</v>
      </c>
      <c r="N5884" s="2" t="str">
        <f>VLOOKUP(Tabla1[[#This Row],[nemo]],'Nemos y clasificaciones'!$A$2:$B$5000,2,FALSE)</f>
        <v>CFI</v>
      </c>
      <c r="O5884" s="2" t="str">
        <f>VLOOKUP(Tabla1[[#This Row],[nemo]],'Nemos y clasificaciones'!$A$1:$C$3000,3,FALSE)</f>
        <v>CFI</v>
      </c>
      <c r="P5884" s="2"/>
      <c r="Q5884" s="2"/>
    </row>
    <row r="5885" spans="1:17" x14ac:dyDescent="0.25">
      <c r="A5885" t="s">
        <v>2779</v>
      </c>
      <c r="B5885" s="1">
        <v>44188</v>
      </c>
      <c r="C5885" s="1">
        <v>44195</v>
      </c>
      <c r="D5885" t="s">
        <v>14</v>
      </c>
      <c r="E5885" t="s">
        <v>651</v>
      </c>
      <c r="F5885">
        <v>0</v>
      </c>
      <c r="G5885">
        <v>10000000</v>
      </c>
      <c r="H5885">
        <v>0</v>
      </c>
      <c r="I5885">
        <v>0</v>
      </c>
      <c r="J5885">
        <v>0</v>
      </c>
      <c r="K5885">
        <v>49.152999999999999</v>
      </c>
      <c r="L5885" t="s">
        <v>54</v>
      </c>
      <c r="M5885" s="2">
        <v>491530000</v>
      </c>
      <c r="N5885" s="2" t="str">
        <f>VLOOKUP(Tabla1[[#This Row],[nemo]],'Nemos y clasificaciones'!$A$2:$B$5000,2,FALSE)</f>
        <v>CFI</v>
      </c>
      <c r="O5885" s="2" t="str">
        <f>VLOOKUP(Tabla1[[#This Row],[nemo]],'Nemos y clasificaciones'!$A$1:$C$3000,3,FALSE)</f>
        <v>CFI</v>
      </c>
      <c r="P5885" s="2"/>
      <c r="Q5885" s="2"/>
    </row>
    <row r="5886" spans="1:17" x14ac:dyDescent="0.25">
      <c r="A5886" t="s">
        <v>3617</v>
      </c>
      <c r="B5886" s="1">
        <v>44037</v>
      </c>
      <c r="C5886" s="1">
        <v>44043</v>
      </c>
      <c r="D5886" t="s">
        <v>14</v>
      </c>
      <c r="E5886" t="s">
        <v>651</v>
      </c>
      <c r="F5886">
        <v>0</v>
      </c>
      <c r="G5886">
        <v>111243</v>
      </c>
      <c r="H5886">
        <v>0</v>
      </c>
      <c r="I5886">
        <v>0</v>
      </c>
      <c r="J5886">
        <v>0</v>
      </c>
      <c r="K5886">
        <v>223.07900000000001</v>
      </c>
      <c r="L5886" t="s">
        <v>19</v>
      </c>
      <c r="M5886" s="2">
        <v>24815977.197000001</v>
      </c>
      <c r="N5886" s="2" t="str">
        <f>VLOOKUP(Tabla1[[#This Row],[nemo]],'Nemos y clasificaciones'!$A$2:$B$5000,2,FALSE)</f>
        <v>CFI</v>
      </c>
      <c r="O5886" s="2" t="str">
        <f>VLOOKUP(Tabla1[[#This Row],[nemo]],'Nemos y clasificaciones'!$A$1:$C$3000,3,FALSE)</f>
        <v>CFI</v>
      </c>
      <c r="P5886" s="2"/>
      <c r="Q5886" s="2"/>
    </row>
    <row r="5887" spans="1:17" x14ac:dyDescent="0.25">
      <c r="A5887" t="s">
        <v>2036</v>
      </c>
      <c r="B5887" s="1">
        <v>44314</v>
      </c>
      <c r="C5887" s="1">
        <v>44321</v>
      </c>
      <c r="D5887" t="s">
        <v>14</v>
      </c>
      <c r="E5887" t="s">
        <v>651</v>
      </c>
      <c r="F5887">
        <v>0</v>
      </c>
      <c r="G5887">
        <v>111243</v>
      </c>
      <c r="H5887">
        <v>0</v>
      </c>
      <c r="I5887">
        <v>0</v>
      </c>
      <c r="J5887">
        <v>0</v>
      </c>
      <c r="K5887">
        <v>157.44900000000001</v>
      </c>
      <c r="L5887" t="s">
        <v>19</v>
      </c>
      <c r="M5887" s="2">
        <v>17515099.107000001</v>
      </c>
      <c r="N5887" s="2" t="str">
        <f>VLOOKUP(Tabla1[[#This Row],[nemo]],'Nemos y clasificaciones'!$A$2:$B$5000,2,FALSE)</f>
        <v>CFI</v>
      </c>
      <c r="O5887" s="2" t="str">
        <f>VLOOKUP(Tabla1[[#This Row],[nemo]],'Nemos y clasificaciones'!$A$1:$C$3000,3,FALSE)</f>
        <v>CFI</v>
      </c>
      <c r="P5887" s="2"/>
      <c r="Q5887" s="2"/>
    </row>
    <row r="5888" spans="1:17" x14ac:dyDescent="0.25">
      <c r="A5888" t="s">
        <v>3256</v>
      </c>
      <c r="B5888" s="1">
        <v>44128</v>
      </c>
      <c r="C5888" s="1">
        <v>44134</v>
      </c>
      <c r="D5888" t="s">
        <v>14</v>
      </c>
      <c r="E5888" t="s">
        <v>651</v>
      </c>
      <c r="F5888">
        <v>0</v>
      </c>
      <c r="G5888">
        <v>111243</v>
      </c>
      <c r="H5888">
        <v>0</v>
      </c>
      <c r="I5888">
        <v>0</v>
      </c>
      <c r="J5888">
        <v>0</v>
      </c>
      <c r="K5888">
        <v>20.346</v>
      </c>
      <c r="L5888" t="s">
        <v>54</v>
      </c>
      <c r="M5888" s="2">
        <v>2263350.0780000002</v>
      </c>
      <c r="N5888" s="2" t="str">
        <f>VLOOKUP(Tabla1[[#This Row],[nemo]],'Nemos y clasificaciones'!$A$2:$B$5000,2,FALSE)</f>
        <v>CFI</v>
      </c>
      <c r="O5888" s="2" t="str">
        <f>VLOOKUP(Tabla1[[#This Row],[nemo]],'Nemos y clasificaciones'!$A$1:$C$3000,3,FALSE)</f>
        <v>CFI</v>
      </c>
      <c r="P5888" s="2"/>
      <c r="Q5888" s="2"/>
    </row>
    <row r="5889" spans="1:17" x14ac:dyDescent="0.25">
      <c r="A5889" t="s">
        <v>5083</v>
      </c>
      <c r="B5889" s="1">
        <v>43822</v>
      </c>
      <c r="C5889" s="1">
        <v>43829</v>
      </c>
      <c r="D5889" t="s">
        <v>14</v>
      </c>
      <c r="E5889" t="s">
        <v>653</v>
      </c>
      <c r="F5889">
        <v>0</v>
      </c>
      <c r="G5889">
        <v>10000000</v>
      </c>
      <c r="H5889">
        <v>0</v>
      </c>
      <c r="I5889">
        <v>0</v>
      </c>
      <c r="J5889">
        <v>0</v>
      </c>
      <c r="K5889">
        <v>661.72400000000005</v>
      </c>
      <c r="L5889" t="s">
        <v>19</v>
      </c>
      <c r="M5889" s="2">
        <v>6617240000</v>
      </c>
      <c r="N5889" s="2" t="str">
        <f>VLOOKUP(Tabla1[[#This Row],[nemo]],'Nemos y clasificaciones'!$A$2:$B$5000,2,FALSE)</f>
        <v>CFI</v>
      </c>
      <c r="O5889" s="2" t="str">
        <f>VLOOKUP(Tabla1[[#This Row],[nemo]],'Nemos y clasificaciones'!$A$1:$C$3000,3,FALSE)</f>
        <v>CFI</v>
      </c>
      <c r="P5889" s="2"/>
      <c r="Q5889" s="2"/>
    </row>
    <row r="5890" spans="1:17" x14ac:dyDescent="0.25">
      <c r="A5890" t="s">
        <v>4567</v>
      </c>
      <c r="B5890" s="1">
        <v>43943</v>
      </c>
      <c r="C5890" s="1">
        <v>43949</v>
      </c>
      <c r="D5890" t="s">
        <v>14</v>
      </c>
      <c r="E5890" t="s">
        <v>653</v>
      </c>
      <c r="F5890">
        <v>0</v>
      </c>
      <c r="G5890">
        <v>10000000</v>
      </c>
      <c r="H5890">
        <v>0</v>
      </c>
      <c r="I5890">
        <v>0</v>
      </c>
      <c r="J5890">
        <v>0</v>
      </c>
      <c r="K5890">
        <v>408.02699999999999</v>
      </c>
      <c r="L5890" t="s">
        <v>19</v>
      </c>
      <c r="M5890" s="2">
        <v>4080270000</v>
      </c>
      <c r="N5890" s="2" t="str">
        <f>VLOOKUP(Tabla1[[#This Row],[nemo]],'Nemos y clasificaciones'!$A$2:$B$5000,2,FALSE)</f>
        <v>CFI</v>
      </c>
      <c r="O5890" s="2" t="str">
        <f>VLOOKUP(Tabla1[[#This Row],[nemo]],'Nemos y clasificaciones'!$A$1:$C$3000,3,FALSE)</f>
        <v>CFI</v>
      </c>
      <c r="P5890" s="2"/>
      <c r="Q5890" s="2"/>
    </row>
    <row r="5891" spans="1:17" x14ac:dyDescent="0.25">
      <c r="A5891" t="s">
        <v>3623</v>
      </c>
      <c r="B5891" s="1">
        <v>44037</v>
      </c>
      <c r="C5891" s="1">
        <v>44043</v>
      </c>
      <c r="D5891" t="s">
        <v>14</v>
      </c>
      <c r="E5891" t="s">
        <v>653</v>
      </c>
      <c r="F5891">
        <v>0</v>
      </c>
      <c r="G5891">
        <v>10000000</v>
      </c>
      <c r="H5891">
        <v>0</v>
      </c>
      <c r="I5891">
        <v>0</v>
      </c>
      <c r="J5891">
        <v>0</v>
      </c>
      <c r="K5891">
        <v>265.83600000000001</v>
      </c>
      <c r="L5891" t="s">
        <v>19</v>
      </c>
      <c r="M5891" s="2">
        <v>2658360000</v>
      </c>
      <c r="N5891" s="2" t="str">
        <f>VLOOKUP(Tabla1[[#This Row],[nemo]],'Nemos y clasificaciones'!$A$2:$B$5000,2,FALSE)</f>
        <v>CFI</v>
      </c>
      <c r="O5891" s="2" t="str">
        <f>VLOOKUP(Tabla1[[#This Row],[nemo]],'Nemos y clasificaciones'!$A$1:$C$3000,3,FALSE)</f>
        <v>CFI</v>
      </c>
      <c r="P5891" s="2"/>
      <c r="Q5891" s="2"/>
    </row>
    <row r="5892" spans="1:17" x14ac:dyDescent="0.25">
      <c r="A5892" t="s">
        <v>652</v>
      </c>
      <c r="B5892" s="1">
        <v>44404</v>
      </c>
      <c r="C5892" s="1">
        <v>44410</v>
      </c>
      <c r="D5892" t="s">
        <v>14</v>
      </c>
      <c r="E5892" t="s">
        <v>653</v>
      </c>
      <c r="F5892">
        <v>0</v>
      </c>
      <c r="G5892">
        <v>10000000</v>
      </c>
      <c r="H5892">
        <v>0</v>
      </c>
      <c r="I5892">
        <v>0</v>
      </c>
      <c r="J5892">
        <v>0</v>
      </c>
      <c r="K5892">
        <v>200.494</v>
      </c>
      <c r="L5892" t="s">
        <v>19</v>
      </c>
      <c r="M5892" s="2">
        <v>2004940000</v>
      </c>
      <c r="N5892" s="2" t="str">
        <f>VLOOKUP(Tabla1[[#This Row],[nemo]],'Nemos y clasificaciones'!$A$2:$B$5000,2,FALSE)</f>
        <v>CFI</v>
      </c>
      <c r="O5892" s="2" t="str">
        <f>VLOOKUP(Tabla1[[#This Row],[nemo]],'Nemos y clasificaciones'!$A$1:$C$3000,3,FALSE)</f>
        <v>CFI</v>
      </c>
      <c r="P5892" s="2"/>
      <c r="Q5892" s="2"/>
    </row>
    <row r="5893" spans="1:17" x14ac:dyDescent="0.25">
      <c r="A5893" t="s">
        <v>2780</v>
      </c>
      <c r="B5893" s="1">
        <v>44188</v>
      </c>
      <c r="C5893" s="1">
        <v>44195</v>
      </c>
      <c r="D5893" t="s">
        <v>14</v>
      </c>
      <c r="E5893" t="s">
        <v>653</v>
      </c>
      <c r="F5893">
        <v>0</v>
      </c>
      <c r="G5893">
        <v>10000000</v>
      </c>
      <c r="H5893">
        <v>0</v>
      </c>
      <c r="I5893">
        <v>0</v>
      </c>
      <c r="J5893">
        <v>0</v>
      </c>
      <c r="K5893">
        <v>92.575999999999993</v>
      </c>
      <c r="L5893" t="s">
        <v>54</v>
      </c>
      <c r="M5893" s="2">
        <v>925760000</v>
      </c>
      <c r="N5893" s="2" t="str">
        <f>VLOOKUP(Tabla1[[#This Row],[nemo]],'Nemos y clasificaciones'!$A$2:$B$5000,2,FALSE)</f>
        <v>CFI</v>
      </c>
      <c r="O5893" s="2" t="str">
        <f>VLOOKUP(Tabla1[[#This Row],[nemo]],'Nemos y clasificaciones'!$A$1:$C$3000,3,FALSE)</f>
        <v>CFI</v>
      </c>
      <c r="P5893" s="2"/>
      <c r="Q5893" s="2"/>
    </row>
    <row r="5894" spans="1:17" x14ac:dyDescent="0.25">
      <c r="A5894" t="s">
        <v>2034</v>
      </c>
      <c r="B5894" s="1">
        <v>44314</v>
      </c>
      <c r="C5894" s="1">
        <v>44321</v>
      </c>
      <c r="D5894" t="s">
        <v>14</v>
      </c>
      <c r="E5894" t="s">
        <v>653</v>
      </c>
      <c r="F5894">
        <v>0</v>
      </c>
      <c r="G5894">
        <v>58263</v>
      </c>
      <c r="H5894">
        <v>0</v>
      </c>
      <c r="I5894">
        <v>0</v>
      </c>
      <c r="J5894">
        <v>0</v>
      </c>
      <c r="K5894">
        <v>201.61699999999999</v>
      </c>
      <c r="L5894" t="s">
        <v>19</v>
      </c>
      <c r="M5894" s="2">
        <v>11746811.271</v>
      </c>
      <c r="N5894" s="2" t="str">
        <f>VLOOKUP(Tabla1[[#This Row],[nemo]],'Nemos y clasificaciones'!$A$2:$B$5000,2,FALSE)</f>
        <v>CFI</v>
      </c>
      <c r="O5894" s="2" t="str">
        <f>VLOOKUP(Tabla1[[#This Row],[nemo]],'Nemos y clasificaciones'!$A$1:$C$3000,3,FALSE)</f>
        <v>CFI</v>
      </c>
      <c r="P5894" s="2"/>
      <c r="Q5894" s="2"/>
    </row>
    <row r="5895" spans="1:17" x14ac:dyDescent="0.25">
      <c r="A5895" t="s">
        <v>3255</v>
      </c>
      <c r="B5895" s="1">
        <v>44128</v>
      </c>
      <c r="C5895" s="1">
        <v>44134</v>
      </c>
      <c r="D5895" t="s">
        <v>14</v>
      </c>
      <c r="E5895" t="s">
        <v>653</v>
      </c>
      <c r="F5895">
        <v>0</v>
      </c>
      <c r="G5895">
        <v>58263</v>
      </c>
      <c r="H5895">
        <v>0</v>
      </c>
      <c r="I5895">
        <v>0</v>
      </c>
      <c r="J5895">
        <v>0</v>
      </c>
      <c r="K5895">
        <v>63.156999999999996</v>
      </c>
      <c r="L5895" t="s">
        <v>54</v>
      </c>
      <c r="M5895" s="2">
        <v>3679716.2910000002</v>
      </c>
      <c r="N5895" s="2" t="str">
        <f>VLOOKUP(Tabla1[[#This Row],[nemo]],'Nemos y clasificaciones'!$A$2:$B$5000,2,FALSE)</f>
        <v>CFI</v>
      </c>
      <c r="O5895" s="2" t="str">
        <f>VLOOKUP(Tabla1[[#This Row],[nemo]],'Nemos y clasificaciones'!$A$1:$C$3000,3,FALSE)</f>
        <v>CFI</v>
      </c>
      <c r="P5895" s="2"/>
      <c r="Q5895" s="2"/>
    </row>
    <row r="5896" spans="1:17" x14ac:dyDescent="0.25">
      <c r="A5896" t="s">
        <v>5082</v>
      </c>
      <c r="B5896" s="1">
        <v>43822</v>
      </c>
      <c r="C5896" s="1">
        <v>43829</v>
      </c>
      <c r="D5896" t="s">
        <v>14</v>
      </c>
      <c r="E5896" t="s">
        <v>647</v>
      </c>
      <c r="F5896">
        <v>0</v>
      </c>
      <c r="G5896">
        <v>10000000</v>
      </c>
      <c r="H5896">
        <v>0</v>
      </c>
      <c r="I5896">
        <v>0</v>
      </c>
      <c r="J5896">
        <v>0</v>
      </c>
      <c r="K5896">
        <v>689.11599999999999</v>
      </c>
      <c r="L5896" t="s">
        <v>19</v>
      </c>
      <c r="M5896" s="2">
        <v>6891160000</v>
      </c>
      <c r="N5896" s="2" t="str">
        <f>VLOOKUP(Tabla1[[#This Row],[nemo]],'Nemos y clasificaciones'!$A$2:$B$5000,2,FALSE)</f>
        <v>CFI</v>
      </c>
      <c r="O5896" s="2" t="str">
        <f>VLOOKUP(Tabla1[[#This Row],[nemo]],'Nemos y clasificaciones'!$A$1:$C$3000,3,FALSE)</f>
        <v>CFI</v>
      </c>
      <c r="P5896" s="2"/>
      <c r="Q5896" s="2"/>
    </row>
    <row r="5897" spans="1:17" x14ac:dyDescent="0.25">
      <c r="A5897" t="s">
        <v>4568</v>
      </c>
      <c r="B5897" s="1">
        <v>43943</v>
      </c>
      <c r="C5897" s="1">
        <v>43949</v>
      </c>
      <c r="D5897" t="s">
        <v>14</v>
      </c>
      <c r="E5897" t="s">
        <v>647</v>
      </c>
      <c r="F5897">
        <v>0</v>
      </c>
      <c r="G5897">
        <v>10000000</v>
      </c>
      <c r="H5897">
        <v>0</v>
      </c>
      <c r="I5897">
        <v>0</v>
      </c>
      <c r="J5897">
        <v>0</v>
      </c>
      <c r="K5897">
        <v>425.07799999999997</v>
      </c>
      <c r="L5897" t="s">
        <v>19</v>
      </c>
      <c r="M5897" s="2">
        <v>4250780000</v>
      </c>
      <c r="N5897" s="2" t="str">
        <f>VLOOKUP(Tabla1[[#This Row],[nemo]],'Nemos y clasificaciones'!$A$2:$B$5000,2,FALSE)</f>
        <v>CFI</v>
      </c>
      <c r="O5897" s="2" t="str">
        <f>VLOOKUP(Tabla1[[#This Row],[nemo]],'Nemos y clasificaciones'!$A$1:$C$3000,3,FALSE)</f>
        <v>CFI</v>
      </c>
      <c r="P5897" s="2"/>
      <c r="Q5897" s="2"/>
    </row>
    <row r="5898" spans="1:17" x14ac:dyDescent="0.25">
      <c r="A5898" t="s">
        <v>646</v>
      </c>
      <c r="B5898" s="1">
        <v>44404</v>
      </c>
      <c r="C5898" s="1">
        <v>44410</v>
      </c>
      <c r="D5898" t="s">
        <v>14</v>
      </c>
      <c r="E5898" t="s">
        <v>647</v>
      </c>
      <c r="F5898">
        <v>0</v>
      </c>
      <c r="G5898">
        <v>10000000</v>
      </c>
      <c r="H5898">
        <v>0</v>
      </c>
      <c r="I5898">
        <v>0</v>
      </c>
      <c r="J5898">
        <v>0</v>
      </c>
      <c r="K5898">
        <v>218.21299999999999</v>
      </c>
      <c r="L5898" t="s">
        <v>19</v>
      </c>
      <c r="M5898" s="2">
        <v>2182130000</v>
      </c>
      <c r="N5898" s="2" t="str">
        <f>VLOOKUP(Tabla1[[#This Row],[nemo]],'Nemos y clasificaciones'!$A$2:$B$5000,2,FALSE)</f>
        <v>CFI</v>
      </c>
      <c r="O5898" s="2" t="str">
        <f>VLOOKUP(Tabla1[[#This Row],[nemo]],'Nemos y clasificaciones'!$A$1:$C$3000,3,FALSE)</f>
        <v>CFI</v>
      </c>
      <c r="P5898" s="2"/>
      <c r="Q5898" s="2"/>
    </row>
    <row r="5899" spans="1:17" x14ac:dyDescent="0.25">
      <c r="A5899" t="s">
        <v>2781</v>
      </c>
      <c r="B5899" s="1">
        <v>44188</v>
      </c>
      <c r="C5899" s="1">
        <v>44195</v>
      </c>
      <c r="D5899" t="s">
        <v>14</v>
      </c>
      <c r="E5899" t="s">
        <v>647</v>
      </c>
      <c r="F5899">
        <v>0</v>
      </c>
      <c r="G5899">
        <v>10000000</v>
      </c>
      <c r="H5899">
        <v>0</v>
      </c>
      <c r="I5899">
        <v>0</v>
      </c>
      <c r="J5899">
        <v>0</v>
      </c>
      <c r="K5899">
        <v>109.864</v>
      </c>
      <c r="L5899" t="s">
        <v>19</v>
      </c>
      <c r="M5899" s="2">
        <v>1098640000</v>
      </c>
      <c r="N5899" s="2" t="str">
        <f>VLOOKUP(Tabla1[[#This Row],[nemo]],'Nemos y clasificaciones'!$A$2:$B$5000,2,FALSE)</f>
        <v>CFI</v>
      </c>
      <c r="O5899" s="2" t="str">
        <f>VLOOKUP(Tabla1[[#This Row],[nemo]],'Nemos y clasificaciones'!$A$1:$C$3000,3,FALSE)</f>
        <v>CFI</v>
      </c>
      <c r="P5899" s="2"/>
      <c r="Q5899" s="2"/>
    </row>
    <row r="5900" spans="1:17" x14ac:dyDescent="0.25">
      <c r="A5900" t="s">
        <v>3261</v>
      </c>
      <c r="B5900" s="1">
        <v>44128</v>
      </c>
      <c r="C5900" s="1">
        <v>44134</v>
      </c>
      <c r="D5900" t="s">
        <v>14</v>
      </c>
      <c r="E5900" t="s">
        <v>647</v>
      </c>
      <c r="F5900">
        <v>0</v>
      </c>
      <c r="G5900">
        <v>10000000</v>
      </c>
      <c r="H5900">
        <v>0</v>
      </c>
      <c r="I5900">
        <v>0</v>
      </c>
      <c r="J5900">
        <v>0</v>
      </c>
      <c r="K5900">
        <v>80.200999999999993</v>
      </c>
      <c r="L5900" t="s">
        <v>54</v>
      </c>
      <c r="M5900" s="2">
        <v>802010000</v>
      </c>
      <c r="N5900" s="2" t="str">
        <f>VLOOKUP(Tabla1[[#This Row],[nemo]],'Nemos y clasificaciones'!$A$2:$B$5000,2,FALSE)</f>
        <v>CFI</v>
      </c>
      <c r="O5900" s="2" t="str">
        <f>VLOOKUP(Tabla1[[#This Row],[nemo]],'Nemos y clasificaciones'!$A$1:$C$3000,3,FALSE)</f>
        <v>CFI</v>
      </c>
      <c r="P5900" s="2"/>
      <c r="Q5900" s="2"/>
    </row>
    <row r="5901" spans="1:17" x14ac:dyDescent="0.25">
      <c r="A5901" t="s">
        <v>3616</v>
      </c>
      <c r="B5901" s="1">
        <v>44037</v>
      </c>
      <c r="C5901" s="1">
        <v>44043</v>
      </c>
      <c r="D5901" t="s">
        <v>14</v>
      </c>
      <c r="E5901" t="s">
        <v>647</v>
      </c>
      <c r="F5901">
        <v>0</v>
      </c>
      <c r="G5901">
        <v>73166</v>
      </c>
      <c r="H5901">
        <v>0</v>
      </c>
      <c r="I5901">
        <v>0</v>
      </c>
      <c r="J5901">
        <v>0</v>
      </c>
      <c r="K5901">
        <v>282.85899999999998</v>
      </c>
      <c r="L5901" t="s">
        <v>19</v>
      </c>
      <c r="M5901" s="2">
        <v>20695661.594000001</v>
      </c>
      <c r="N5901" s="2" t="str">
        <f>VLOOKUP(Tabla1[[#This Row],[nemo]],'Nemos y clasificaciones'!$A$2:$B$5000,2,FALSE)</f>
        <v>CFI</v>
      </c>
      <c r="O5901" s="2" t="str">
        <f>VLOOKUP(Tabla1[[#This Row],[nemo]],'Nemos y clasificaciones'!$A$1:$C$3000,3,FALSE)</f>
        <v>CFI</v>
      </c>
      <c r="P5901" s="2"/>
      <c r="Q5901" s="2"/>
    </row>
    <row r="5902" spans="1:17" x14ac:dyDescent="0.25">
      <c r="A5902" t="s">
        <v>2035</v>
      </c>
      <c r="B5902" s="1">
        <v>44314</v>
      </c>
      <c r="C5902" s="1">
        <v>44321</v>
      </c>
      <c r="D5902" t="s">
        <v>14</v>
      </c>
      <c r="E5902" t="s">
        <v>647</v>
      </c>
      <c r="F5902">
        <v>0</v>
      </c>
      <c r="G5902">
        <v>73166</v>
      </c>
      <c r="H5902">
        <v>0</v>
      </c>
      <c r="I5902">
        <v>0</v>
      </c>
      <c r="J5902">
        <v>0</v>
      </c>
      <c r="K5902">
        <v>219.20099999999999</v>
      </c>
      <c r="L5902" t="s">
        <v>19</v>
      </c>
      <c r="M5902" s="2">
        <v>16038060.366</v>
      </c>
      <c r="N5902" s="2" t="str">
        <f>VLOOKUP(Tabla1[[#This Row],[nemo]],'Nemos y clasificaciones'!$A$2:$B$5000,2,FALSE)</f>
        <v>CFI</v>
      </c>
      <c r="O5902" s="2" t="str">
        <f>VLOOKUP(Tabla1[[#This Row],[nemo]],'Nemos y clasificaciones'!$A$1:$C$3000,3,FALSE)</f>
        <v>CFI</v>
      </c>
      <c r="P5902" s="2"/>
      <c r="Q5902" s="2"/>
    </row>
    <row r="5903" spans="1:17" x14ac:dyDescent="0.25">
      <c r="A5903" t="s">
        <v>8206</v>
      </c>
      <c r="B5903" s="1">
        <v>43229</v>
      </c>
      <c r="C5903" s="1">
        <v>43235</v>
      </c>
      <c r="D5903" t="s">
        <v>14</v>
      </c>
      <c r="E5903" t="s">
        <v>5955</v>
      </c>
      <c r="F5903">
        <v>0</v>
      </c>
      <c r="G5903">
        <v>10000000</v>
      </c>
      <c r="H5903">
        <v>0</v>
      </c>
      <c r="I5903">
        <v>0</v>
      </c>
      <c r="J5903">
        <v>0</v>
      </c>
      <c r="K5903">
        <v>122.664</v>
      </c>
      <c r="L5903" t="s">
        <v>19</v>
      </c>
      <c r="M5903" s="2">
        <v>1226640000</v>
      </c>
      <c r="N5903" s="2" t="str">
        <f>VLOOKUP(Tabla1[[#This Row],[nemo]],'Nemos y clasificaciones'!$A$2:$B$5000,2,FALSE)</f>
        <v>CFI</v>
      </c>
      <c r="O5903" s="2" t="str">
        <f>VLOOKUP(Tabla1[[#This Row],[nemo]],'Nemos y clasificaciones'!$A$1:$C$3000,3,FALSE)</f>
        <v>CFI</v>
      </c>
      <c r="P5903" s="2"/>
      <c r="Q5903" s="2"/>
    </row>
    <row r="5904" spans="1:17" x14ac:dyDescent="0.25">
      <c r="A5904" t="s">
        <v>5963</v>
      </c>
      <c r="B5904" s="1">
        <v>43635</v>
      </c>
      <c r="C5904" s="1">
        <v>43641</v>
      </c>
      <c r="D5904" t="s">
        <v>14</v>
      </c>
      <c r="E5904" t="s">
        <v>5955</v>
      </c>
      <c r="F5904">
        <v>0</v>
      </c>
      <c r="G5904">
        <v>10000000</v>
      </c>
      <c r="H5904">
        <v>0</v>
      </c>
      <c r="I5904">
        <v>0</v>
      </c>
      <c r="J5904">
        <v>0</v>
      </c>
      <c r="K5904">
        <v>38.947000000000003</v>
      </c>
      <c r="L5904" t="s">
        <v>54</v>
      </c>
      <c r="M5904" s="2">
        <v>389470000</v>
      </c>
      <c r="N5904" s="2" t="str">
        <f>VLOOKUP(Tabla1[[#This Row],[nemo]],'Nemos y clasificaciones'!$A$2:$B$5000,2,FALSE)</f>
        <v>CFI</v>
      </c>
      <c r="O5904" s="2" t="str">
        <f>VLOOKUP(Tabla1[[#This Row],[nemo]],'Nemos y clasificaciones'!$A$1:$C$3000,3,FALSE)</f>
        <v>CFI</v>
      </c>
      <c r="P5904" s="2"/>
      <c r="Q5904" s="2"/>
    </row>
    <row r="5905" spans="1:17" x14ac:dyDescent="0.25">
      <c r="A5905" t="s">
        <v>5954</v>
      </c>
      <c r="B5905" s="1">
        <v>43636</v>
      </c>
      <c r="C5905" s="1">
        <v>43642</v>
      </c>
      <c r="D5905" t="s">
        <v>14</v>
      </c>
      <c r="E5905" t="s">
        <v>5955</v>
      </c>
      <c r="F5905">
        <v>0</v>
      </c>
      <c r="G5905">
        <v>10000000</v>
      </c>
      <c r="H5905">
        <v>0</v>
      </c>
      <c r="I5905">
        <v>0</v>
      </c>
      <c r="J5905">
        <v>0</v>
      </c>
      <c r="K5905">
        <v>37.959000000000003</v>
      </c>
      <c r="L5905" t="s">
        <v>54</v>
      </c>
      <c r="M5905" s="2">
        <v>379590000</v>
      </c>
      <c r="N5905" s="2" t="str">
        <f>VLOOKUP(Tabla1[[#This Row],[nemo]],'Nemos y clasificaciones'!$A$2:$B$5000,2,FALSE)</f>
        <v>CFI</v>
      </c>
      <c r="O5905" s="2" t="str">
        <f>VLOOKUP(Tabla1[[#This Row],[nemo]],'Nemos y clasificaciones'!$A$1:$C$3000,3,FALSE)</f>
        <v>CFI</v>
      </c>
      <c r="P5905" s="2"/>
      <c r="Q5905" s="2"/>
    </row>
    <row r="5906" spans="1:17" x14ac:dyDescent="0.25">
      <c r="A5906" t="s">
        <v>8205</v>
      </c>
      <c r="B5906" s="1">
        <v>43229</v>
      </c>
      <c r="C5906" s="1">
        <v>43235</v>
      </c>
      <c r="D5906" t="s">
        <v>14</v>
      </c>
      <c r="E5906" t="s">
        <v>5957</v>
      </c>
      <c r="F5906">
        <v>0</v>
      </c>
      <c r="G5906">
        <v>10000000</v>
      </c>
      <c r="H5906">
        <v>0</v>
      </c>
      <c r="I5906">
        <v>0</v>
      </c>
      <c r="J5906">
        <v>0</v>
      </c>
      <c r="K5906">
        <v>129.60400000000001</v>
      </c>
      <c r="L5906" t="s">
        <v>19</v>
      </c>
      <c r="M5906" s="2">
        <v>1296040000</v>
      </c>
      <c r="N5906" s="2" t="str">
        <f>VLOOKUP(Tabla1[[#This Row],[nemo]],'Nemos y clasificaciones'!$A$2:$B$5000,2,FALSE)</f>
        <v>CFI</v>
      </c>
      <c r="O5906" s="2" t="str">
        <f>VLOOKUP(Tabla1[[#This Row],[nemo]],'Nemos y clasificaciones'!$A$1:$C$3000,3,FALSE)</f>
        <v>CFI</v>
      </c>
      <c r="P5906" s="2"/>
      <c r="Q5906" s="2"/>
    </row>
    <row r="5907" spans="1:17" x14ac:dyDescent="0.25">
      <c r="A5907" t="s">
        <v>5964</v>
      </c>
      <c r="B5907" s="1">
        <v>43635</v>
      </c>
      <c r="C5907" s="1">
        <v>43641</v>
      </c>
      <c r="D5907" t="s">
        <v>14</v>
      </c>
      <c r="E5907" t="s">
        <v>5957</v>
      </c>
      <c r="F5907">
        <v>0</v>
      </c>
      <c r="G5907">
        <v>10000000</v>
      </c>
      <c r="H5907">
        <v>0</v>
      </c>
      <c r="I5907">
        <v>0</v>
      </c>
      <c r="J5907">
        <v>0</v>
      </c>
      <c r="K5907">
        <v>41.37</v>
      </c>
      <c r="L5907" t="s">
        <v>54</v>
      </c>
      <c r="M5907" s="2">
        <v>413700000</v>
      </c>
      <c r="N5907" s="2" t="str">
        <f>VLOOKUP(Tabla1[[#This Row],[nemo]],'Nemos y clasificaciones'!$A$2:$B$5000,2,FALSE)</f>
        <v>CFI</v>
      </c>
      <c r="O5907" s="2" t="str">
        <f>VLOOKUP(Tabla1[[#This Row],[nemo]],'Nemos y clasificaciones'!$A$1:$C$3000,3,FALSE)</f>
        <v>CFI</v>
      </c>
      <c r="P5907" s="2"/>
      <c r="Q5907" s="2"/>
    </row>
    <row r="5908" spans="1:17" x14ac:dyDescent="0.25">
      <c r="A5908" t="s">
        <v>5956</v>
      </c>
      <c r="B5908" s="1">
        <v>43636</v>
      </c>
      <c r="C5908" s="1">
        <v>43642</v>
      </c>
      <c r="D5908" t="s">
        <v>14</v>
      </c>
      <c r="E5908" t="s">
        <v>5957</v>
      </c>
      <c r="F5908">
        <v>0</v>
      </c>
      <c r="G5908">
        <v>10000000</v>
      </c>
      <c r="H5908">
        <v>0</v>
      </c>
      <c r="I5908">
        <v>0</v>
      </c>
      <c r="J5908">
        <v>0</v>
      </c>
      <c r="K5908">
        <v>40.320999999999998</v>
      </c>
      <c r="L5908" t="s">
        <v>54</v>
      </c>
      <c r="M5908" s="2">
        <v>403210000</v>
      </c>
      <c r="N5908" s="2" t="str">
        <f>VLOOKUP(Tabla1[[#This Row],[nemo]],'Nemos y clasificaciones'!$A$2:$B$5000,2,FALSE)</f>
        <v>CFI</v>
      </c>
      <c r="O5908" s="2" t="str">
        <f>VLOOKUP(Tabla1[[#This Row],[nemo]],'Nemos y clasificaciones'!$A$1:$C$3000,3,FALSE)</f>
        <v>CFI</v>
      </c>
      <c r="P5908" s="2"/>
      <c r="Q5908" s="2"/>
    </row>
    <row r="5909" spans="1:17" x14ac:dyDescent="0.25">
      <c r="A5909" t="s">
        <v>8204</v>
      </c>
      <c r="B5909" s="1">
        <v>43229</v>
      </c>
      <c r="C5909" s="1">
        <v>43235</v>
      </c>
      <c r="D5909" t="s">
        <v>14</v>
      </c>
      <c r="E5909" t="s">
        <v>5953</v>
      </c>
      <c r="F5909">
        <v>0</v>
      </c>
      <c r="G5909">
        <v>10000000</v>
      </c>
      <c r="H5909">
        <v>0</v>
      </c>
      <c r="I5909">
        <v>0</v>
      </c>
      <c r="J5909">
        <v>0</v>
      </c>
      <c r="K5909">
        <v>126.93</v>
      </c>
      <c r="L5909" t="s">
        <v>19</v>
      </c>
      <c r="M5909" s="2">
        <v>1269300000</v>
      </c>
      <c r="N5909" s="2" t="str">
        <f>VLOOKUP(Tabla1[[#This Row],[nemo]],'Nemos y clasificaciones'!$A$2:$B$5000,2,FALSE)</f>
        <v>CFI</v>
      </c>
      <c r="O5909" s="2" t="str">
        <f>VLOOKUP(Tabla1[[#This Row],[nemo]],'Nemos y clasificaciones'!$A$1:$C$3000,3,FALSE)</f>
        <v>CFI</v>
      </c>
      <c r="P5909" s="2"/>
      <c r="Q5909" s="2"/>
    </row>
    <row r="5910" spans="1:17" x14ac:dyDescent="0.25">
      <c r="A5910" t="s">
        <v>5965</v>
      </c>
      <c r="B5910" s="1">
        <v>43635</v>
      </c>
      <c r="C5910" s="1">
        <v>43641</v>
      </c>
      <c r="D5910" t="s">
        <v>14</v>
      </c>
      <c r="E5910" t="s">
        <v>5953</v>
      </c>
      <c r="F5910">
        <v>0</v>
      </c>
      <c r="G5910">
        <v>10000000</v>
      </c>
      <c r="H5910">
        <v>0</v>
      </c>
      <c r="I5910">
        <v>0</v>
      </c>
      <c r="J5910">
        <v>0</v>
      </c>
      <c r="K5910">
        <v>40.804000000000002</v>
      </c>
      <c r="L5910" t="s">
        <v>54</v>
      </c>
      <c r="M5910" s="2">
        <v>408040000</v>
      </c>
      <c r="N5910" s="2" t="str">
        <f>VLOOKUP(Tabla1[[#This Row],[nemo]],'Nemos y clasificaciones'!$A$2:$B$5000,2,FALSE)</f>
        <v>CFI</v>
      </c>
      <c r="O5910" s="2" t="str">
        <f>VLOOKUP(Tabla1[[#This Row],[nemo]],'Nemos y clasificaciones'!$A$1:$C$3000,3,FALSE)</f>
        <v>CFI</v>
      </c>
      <c r="P5910" s="2"/>
      <c r="Q5910" s="2"/>
    </row>
    <row r="5911" spans="1:17" x14ac:dyDescent="0.25">
      <c r="A5911" t="s">
        <v>5952</v>
      </c>
      <c r="B5911" s="1">
        <v>43636</v>
      </c>
      <c r="C5911" s="1">
        <v>43642</v>
      </c>
      <c r="D5911" t="s">
        <v>14</v>
      </c>
      <c r="E5911" t="s">
        <v>5953</v>
      </c>
      <c r="F5911">
        <v>0</v>
      </c>
      <c r="G5911">
        <v>10000000</v>
      </c>
      <c r="H5911">
        <v>0</v>
      </c>
      <c r="I5911">
        <v>0</v>
      </c>
      <c r="J5911">
        <v>0</v>
      </c>
      <c r="K5911">
        <v>39.771000000000001</v>
      </c>
      <c r="L5911" t="s">
        <v>54</v>
      </c>
      <c r="M5911" s="2">
        <v>397710000</v>
      </c>
      <c r="N5911" s="2" t="str">
        <f>VLOOKUP(Tabla1[[#This Row],[nemo]],'Nemos y clasificaciones'!$A$2:$B$5000,2,FALSE)</f>
        <v>CFI</v>
      </c>
      <c r="O5911" s="2" t="str">
        <f>VLOOKUP(Tabla1[[#This Row],[nemo]],'Nemos y clasificaciones'!$A$1:$C$3000,3,FALSE)</f>
        <v>CFI</v>
      </c>
      <c r="P5911" s="2"/>
      <c r="Q5911" s="2"/>
    </row>
    <row r="5912" spans="1:17" x14ac:dyDescent="0.25">
      <c r="A5912" t="s">
        <v>960</v>
      </c>
      <c r="B5912" s="1">
        <v>44371</v>
      </c>
      <c r="C5912" s="1">
        <v>44378</v>
      </c>
      <c r="D5912" t="s">
        <v>14</v>
      </c>
      <c r="E5912" t="s">
        <v>383</v>
      </c>
      <c r="F5912">
        <v>0</v>
      </c>
      <c r="G5912">
        <v>3085872841</v>
      </c>
      <c r="H5912">
        <v>0</v>
      </c>
      <c r="I5912">
        <v>0</v>
      </c>
      <c r="J5912">
        <v>0</v>
      </c>
      <c r="K5912">
        <v>6.0000000000000001E-3</v>
      </c>
      <c r="L5912" t="s">
        <v>23</v>
      </c>
      <c r="M5912" s="2">
        <v>18515237.046</v>
      </c>
      <c r="N5912" s="2" t="str">
        <f>VLOOKUP(Tabla1[[#This Row],[nemo]],'Nemos y clasificaciones'!$A$2:$B$5000,2,FALSE)</f>
        <v>CFI</v>
      </c>
      <c r="O5912" s="2" t="str">
        <f>VLOOKUP(Tabla1[[#This Row],[nemo]],'Nemos y clasificaciones'!$A$1:$C$3000,3,FALSE)</f>
        <v>CFI</v>
      </c>
      <c r="P5912" s="2"/>
      <c r="Q5912" s="2"/>
    </row>
    <row r="5913" spans="1:17" x14ac:dyDescent="0.25">
      <c r="A5913" t="s">
        <v>382</v>
      </c>
      <c r="B5913" s="1">
        <v>44434</v>
      </c>
      <c r="C5913" s="1">
        <v>44440</v>
      </c>
      <c r="D5913" t="s">
        <v>14</v>
      </c>
      <c r="E5913" t="s">
        <v>383</v>
      </c>
      <c r="F5913">
        <v>0</v>
      </c>
      <c r="G5913">
        <v>2508422841</v>
      </c>
      <c r="H5913">
        <v>0</v>
      </c>
      <c r="I5913">
        <v>0</v>
      </c>
      <c r="J5913">
        <v>0</v>
      </c>
      <c r="K5913">
        <v>5.0000000000000001E-3</v>
      </c>
      <c r="L5913" t="s">
        <v>23</v>
      </c>
      <c r="M5913" s="2">
        <v>12542114.205</v>
      </c>
      <c r="N5913" s="2" t="str">
        <f>VLOOKUP(Tabla1[[#This Row],[nemo]],'Nemos y clasificaciones'!$A$2:$B$5000,2,FALSE)</f>
        <v>CFI</v>
      </c>
      <c r="O5913" s="2" t="str">
        <f>VLOOKUP(Tabla1[[#This Row],[nemo]],'Nemos y clasificaciones'!$A$1:$C$3000,3,FALSE)</f>
        <v>CFI</v>
      </c>
      <c r="P5913" s="2"/>
      <c r="Q5913" s="2"/>
    </row>
    <row r="5914" spans="1:17" x14ac:dyDescent="0.25">
      <c r="A5914" t="s">
        <v>643</v>
      </c>
      <c r="B5914" s="1">
        <v>44404</v>
      </c>
      <c r="C5914" s="1">
        <v>44410</v>
      </c>
      <c r="D5914" t="s">
        <v>14</v>
      </c>
      <c r="E5914" t="s">
        <v>383</v>
      </c>
      <c r="F5914">
        <v>0</v>
      </c>
      <c r="G5914">
        <v>10000000</v>
      </c>
      <c r="H5914">
        <v>0</v>
      </c>
      <c r="I5914">
        <v>0</v>
      </c>
      <c r="J5914">
        <v>0</v>
      </c>
      <c r="K5914">
        <v>6.0000000000000001E-3</v>
      </c>
      <c r="L5914" t="s">
        <v>23</v>
      </c>
      <c r="M5914" s="3">
        <v>60000</v>
      </c>
      <c r="N5914" s="2" t="str">
        <f>VLOOKUP(Tabla1[[#This Row],[nemo]],'Nemos y clasificaciones'!$A$2:$B$5000,2,FALSE)</f>
        <v>CFI</v>
      </c>
      <c r="O5914" s="3" t="str">
        <f>VLOOKUP(Tabla1[[#This Row],[nemo]],'Nemos y clasificaciones'!$A$1:$C$3000,3,FALSE)</f>
        <v>CFI</v>
      </c>
      <c r="P5914" s="3"/>
      <c r="Q5914" s="3"/>
    </row>
    <row r="5915" spans="1:17" x14ac:dyDescent="0.25">
      <c r="A5915" t="s">
        <v>4776</v>
      </c>
      <c r="B5915" s="1">
        <v>43894</v>
      </c>
      <c r="C5915" s="1">
        <v>43900</v>
      </c>
      <c r="D5915" t="s">
        <v>21</v>
      </c>
      <c r="E5915" t="s">
        <v>4777</v>
      </c>
      <c r="F5915">
        <v>0</v>
      </c>
      <c r="G5915">
        <v>10000000</v>
      </c>
      <c r="H5915">
        <v>0</v>
      </c>
      <c r="I5915">
        <v>0</v>
      </c>
      <c r="J5915">
        <v>0</v>
      </c>
      <c r="K5915">
        <v>0.70399999999999996</v>
      </c>
      <c r="L5915" t="s">
        <v>23</v>
      </c>
      <c r="M5915" s="2">
        <v>7040000</v>
      </c>
      <c r="N5915" s="2" t="str">
        <f>VLOOKUP(Tabla1[[#This Row],[nemo]],'Nemos y clasificaciones'!$A$2:$B$5000,2,FALSE)</f>
        <v>CFI</v>
      </c>
      <c r="O5915" s="2" t="str">
        <f>VLOOKUP(Tabla1[[#This Row],[nemo]],'Nemos y clasificaciones'!$A$1:$C$3000,3,FALSE)</f>
        <v>CFI</v>
      </c>
      <c r="P5915" s="2"/>
      <c r="Q5915" s="2"/>
    </row>
    <row r="5916" spans="1:17" x14ac:dyDescent="0.25">
      <c r="A5916" t="s">
        <v>4778</v>
      </c>
      <c r="B5916" s="1">
        <v>43894</v>
      </c>
      <c r="C5916" s="1">
        <v>43900</v>
      </c>
      <c r="D5916" t="s">
        <v>21</v>
      </c>
      <c r="E5916" t="s">
        <v>4779</v>
      </c>
      <c r="F5916">
        <v>0</v>
      </c>
      <c r="G5916">
        <v>10000000</v>
      </c>
      <c r="H5916">
        <v>0</v>
      </c>
      <c r="I5916">
        <v>0</v>
      </c>
      <c r="J5916">
        <v>0</v>
      </c>
      <c r="K5916">
        <v>0.70899999999999996</v>
      </c>
      <c r="L5916" t="s">
        <v>23</v>
      </c>
      <c r="M5916" s="2">
        <v>7090000</v>
      </c>
      <c r="N5916" s="2" t="str">
        <f>VLOOKUP(Tabla1[[#This Row],[nemo]],'Nemos y clasificaciones'!$A$2:$B$5000,2,FALSE)</f>
        <v>CFI</v>
      </c>
      <c r="O5916" s="2" t="str">
        <f>VLOOKUP(Tabla1[[#This Row],[nemo]],'Nemos y clasificaciones'!$A$1:$C$3000,3,FALSE)</f>
        <v>CFI</v>
      </c>
      <c r="P5916" s="2"/>
      <c r="Q5916" s="2"/>
    </row>
    <row r="5917" spans="1:17" x14ac:dyDescent="0.25">
      <c r="A5917" t="s">
        <v>5081</v>
      </c>
      <c r="B5917" s="1">
        <v>43822</v>
      </c>
      <c r="C5917" s="1">
        <v>43829</v>
      </c>
      <c r="D5917" t="s">
        <v>14</v>
      </c>
      <c r="E5917" t="s">
        <v>645</v>
      </c>
      <c r="F5917">
        <v>0</v>
      </c>
      <c r="G5917">
        <v>10000000</v>
      </c>
      <c r="H5917">
        <v>0</v>
      </c>
      <c r="I5917">
        <v>0</v>
      </c>
      <c r="J5917">
        <v>0</v>
      </c>
      <c r="K5917">
        <v>2020</v>
      </c>
      <c r="L5917" t="s">
        <v>19</v>
      </c>
      <c r="M5917" s="2">
        <v>20200000000</v>
      </c>
      <c r="N5917" s="2" t="str">
        <f>VLOOKUP(Tabla1[[#This Row],[nemo]],'Nemos y clasificaciones'!$A$2:$B$5000,2,FALSE)</f>
        <v>CFI</v>
      </c>
      <c r="O5917" s="2" t="str">
        <f>VLOOKUP(Tabla1[[#This Row],[nemo]],'Nemos y clasificaciones'!$A$1:$C$3000,3,FALSE)</f>
        <v>CFI</v>
      </c>
      <c r="P5917" s="2"/>
      <c r="Q5917" s="2"/>
    </row>
    <row r="5918" spans="1:17" x14ac:dyDescent="0.25">
      <c r="A5918" t="s">
        <v>4569</v>
      </c>
      <c r="B5918" s="1">
        <v>43943</v>
      </c>
      <c r="C5918" s="1">
        <v>43949</v>
      </c>
      <c r="D5918" t="s">
        <v>14</v>
      </c>
      <c r="E5918" t="s">
        <v>645</v>
      </c>
      <c r="F5918">
        <v>0</v>
      </c>
      <c r="G5918">
        <v>10000000</v>
      </c>
      <c r="H5918">
        <v>0</v>
      </c>
      <c r="I5918">
        <v>0</v>
      </c>
      <c r="J5918">
        <v>0</v>
      </c>
      <c r="K5918">
        <v>362</v>
      </c>
      <c r="L5918" t="s">
        <v>19</v>
      </c>
      <c r="M5918" s="2">
        <v>3620000000</v>
      </c>
      <c r="N5918" s="2" t="str">
        <f>VLOOKUP(Tabla1[[#This Row],[nemo]],'Nemos y clasificaciones'!$A$2:$B$5000,2,FALSE)</f>
        <v>CFI</v>
      </c>
      <c r="O5918" s="2" t="str">
        <f>VLOOKUP(Tabla1[[#This Row],[nemo]],'Nemos y clasificaciones'!$A$1:$C$3000,3,FALSE)</f>
        <v>CFI</v>
      </c>
      <c r="P5918" s="2"/>
      <c r="Q5918" s="2"/>
    </row>
    <row r="5919" spans="1:17" x14ac:dyDescent="0.25">
      <c r="A5919" t="s">
        <v>644</v>
      </c>
      <c r="B5919" s="1">
        <v>44404</v>
      </c>
      <c r="C5919" s="1">
        <v>44410</v>
      </c>
      <c r="D5919" t="s">
        <v>14</v>
      </c>
      <c r="E5919" t="s">
        <v>645</v>
      </c>
      <c r="F5919">
        <v>0</v>
      </c>
      <c r="G5919">
        <v>10000000</v>
      </c>
      <c r="H5919">
        <v>0</v>
      </c>
      <c r="I5919">
        <v>0</v>
      </c>
      <c r="J5919">
        <v>0</v>
      </c>
      <c r="K5919">
        <v>324</v>
      </c>
      <c r="L5919" t="s">
        <v>19</v>
      </c>
      <c r="M5919" s="2">
        <v>3240000000</v>
      </c>
      <c r="N5919" s="2" t="str">
        <f>VLOOKUP(Tabla1[[#This Row],[nemo]],'Nemos y clasificaciones'!$A$2:$B$5000,2,FALSE)</f>
        <v>CFI</v>
      </c>
      <c r="O5919" s="2" t="str">
        <f>VLOOKUP(Tabla1[[#This Row],[nemo]],'Nemos y clasificaciones'!$A$1:$C$3000,3,FALSE)</f>
        <v>CFI</v>
      </c>
      <c r="P5919" s="2"/>
      <c r="Q5919" s="2"/>
    </row>
    <row r="5920" spans="1:17" x14ac:dyDescent="0.25">
      <c r="A5920" t="s">
        <v>2777</v>
      </c>
      <c r="B5920" s="1">
        <v>44188</v>
      </c>
      <c r="C5920" s="1">
        <v>44195</v>
      </c>
      <c r="D5920" t="s">
        <v>14</v>
      </c>
      <c r="E5920" t="s">
        <v>645</v>
      </c>
      <c r="F5920">
        <v>0</v>
      </c>
      <c r="G5920">
        <v>10000000</v>
      </c>
      <c r="H5920">
        <v>0</v>
      </c>
      <c r="I5920">
        <v>0</v>
      </c>
      <c r="J5920">
        <v>0</v>
      </c>
      <c r="K5920">
        <v>231</v>
      </c>
      <c r="L5920" t="s">
        <v>19</v>
      </c>
      <c r="M5920" s="2">
        <v>2310000000</v>
      </c>
      <c r="N5920" s="2" t="str">
        <f>VLOOKUP(Tabla1[[#This Row],[nemo]],'Nemos y clasificaciones'!$A$2:$B$5000,2,FALSE)</f>
        <v>CFI</v>
      </c>
      <c r="O5920" s="2" t="str">
        <f>VLOOKUP(Tabla1[[#This Row],[nemo]],'Nemos y clasificaciones'!$A$1:$C$3000,3,FALSE)</f>
        <v>CFI</v>
      </c>
      <c r="P5920" s="2"/>
      <c r="Q5920" s="2"/>
    </row>
    <row r="5921" spans="1:17" x14ac:dyDescent="0.25">
      <c r="A5921" t="s">
        <v>3259</v>
      </c>
      <c r="B5921" s="1">
        <v>44128</v>
      </c>
      <c r="C5921" s="1">
        <v>44134</v>
      </c>
      <c r="D5921" t="s">
        <v>14</v>
      </c>
      <c r="E5921" t="s">
        <v>645</v>
      </c>
      <c r="F5921">
        <v>0</v>
      </c>
      <c r="G5921">
        <v>1585000</v>
      </c>
      <c r="H5921">
        <v>0</v>
      </c>
      <c r="I5921">
        <v>0</v>
      </c>
      <c r="J5921">
        <v>0</v>
      </c>
      <c r="K5921">
        <v>842</v>
      </c>
      <c r="L5921" t="s">
        <v>19</v>
      </c>
      <c r="M5921" s="2">
        <v>1334570000</v>
      </c>
      <c r="N5921" s="2" t="str">
        <f>VLOOKUP(Tabla1[[#This Row],[nemo]],'Nemos y clasificaciones'!$A$2:$B$5000,2,FALSE)</f>
        <v>CFI</v>
      </c>
      <c r="O5921" s="2" t="str">
        <f>VLOOKUP(Tabla1[[#This Row],[nemo]],'Nemos y clasificaciones'!$A$1:$C$3000,3,FALSE)</f>
        <v>CFI</v>
      </c>
      <c r="P5921" s="2"/>
      <c r="Q5921" s="2"/>
    </row>
    <row r="5922" spans="1:17" x14ac:dyDescent="0.25">
      <c r="A5922" t="s">
        <v>2041</v>
      </c>
      <c r="B5922" s="1">
        <v>44314</v>
      </c>
      <c r="C5922" s="1">
        <v>44321</v>
      </c>
      <c r="D5922" t="s">
        <v>14</v>
      </c>
      <c r="E5922" t="s">
        <v>645</v>
      </c>
      <c r="F5922">
        <v>0</v>
      </c>
      <c r="G5922">
        <v>1585000</v>
      </c>
      <c r="H5922">
        <v>0</v>
      </c>
      <c r="I5922">
        <v>0</v>
      </c>
      <c r="J5922">
        <v>0</v>
      </c>
      <c r="K5922">
        <v>380</v>
      </c>
      <c r="L5922" t="s">
        <v>19</v>
      </c>
      <c r="M5922" s="2">
        <v>602300000</v>
      </c>
      <c r="N5922" s="2" t="str">
        <f>VLOOKUP(Tabla1[[#This Row],[nemo]],'Nemos y clasificaciones'!$A$2:$B$5000,2,FALSE)</f>
        <v>CFI</v>
      </c>
      <c r="O5922" s="2" t="str">
        <f>VLOOKUP(Tabla1[[#This Row],[nemo]],'Nemos y clasificaciones'!$A$1:$C$3000,3,FALSE)</f>
        <v>CFI</v>
      </c>
      <c r="P5922" s="2"/>
      <c r="Q5922" s="2"/>
    </row>
    <row r="5923" spans="1:17" x14ac:dyDescent="0.25">
      <c r="A5923" t="s">
        <v>7023</v>
      </c>
      <c r="B5923" s="1">
        <v>43455</v>
      </c>
      <c r="C5923" s="1">
        <v>43462</v>
      </c>
      <c r="D5923" t="s">
        <v>14</v>
      </c>
      <c r="E5923" t="s">
        <v>638</v>
      </c>
      <c r="F5923">
        <v>0</v>
      </c>
      <c r="G5923">
        <v>10000000</v>
      </c>
      <c r="H5923">
        <v>0</v>
      </c>
      <c r="I5923">
        <v>0</v>
      </c>
      <c r="J5923">
        <v>0</v>
      </c>
      <c r="K5923">
        <v>492</v>
      </c>
      <c r="L5923" t="s">
        <v>19</v>
      </c>
      <c r="M5923" s="2">
        <v>4920000000</v>
      </c>
      <c r="N5923" s="2" t="str">
        <f>VLOOKUP(Tabla1[[#This Row],[nemo]],'Nemos y clasificaciones'!$A$2:$B$5000,2,FALSE)</f>
        <v>CFI</v>
      </c>
      <c r="O5923" s="2" t="str">
        <f>VLOOKUP(Tabla1[[#This Row],[nemo]],'Nemos y clasificaciones'!$A$1:$C$3000,3,FALSE)</f>
        <v>CFI</v>
      </c>
      <c r="P5923" s="2"/>
      <c r="Q5923" s="2"/>
    </row>
    <row r="5924" spans="1:17" x14ac:dyDescent="0.25">
      <c r="A5924" t="s">
        <v>8417</v>
      </c>
      <c r="B5924" s="1">
        <v>43194</v>
      </c>
      <c r="C5924" s="1">
        <v>43200</v>
      </c>
      <c r="D5924" t="s">
        <v>14</v>
      </c>
      <c r="E5924" t="s">
        <v>638</v>
      </c>
      <c r="F5924">
        <v>0</v>
      </c>
      <c r="G5924">
        <v>10000000</v>
      </c>
      <c r="H5924">
        <v>0</v>
      </c>
      <c r="I5924">
        <v>0</v>
      </c>
      <c r="J5924">
        <v>0</v>
      </c>
      <c r="K5924">
        <v>491.22</v>
      </c>
      <c r="L5924" t="s">
        <v>19</v>
      </c>
      <c r="M5924" s="2">
        <v>4912200000</v>
      </c>
      <c r="N5924" s="2" t="str">
        <f>VLOOKUP(Tabla1[[#This Row],[nemo]],'Nemos y clasificaciones'!$A$2:$B$5000,2,FALSE)</f>
        <v>CFI</v>
      </c>
      <c r="O5924" s="2" t="str">
        <f>VLOOKUP(Tabla1[[#This Row],[nemo]],'Nemos y clasificaciones'!$A$1:$C$3000,3,FALSE)</f>
        <v>CFI</v>
      </c>
      <c r="P5924" s="2"/>
      <c r="Q5924" s="2"/>
    </row>
    <row r="5925" spans="1:17" x14ac:dyDescent="0.25">
      <c r="A5925" t="s">
        <v>7374</v>
      </c>
      <c r="B5925" s="1">
        <v>43391</v>
      </c>
      <c r="C5925" s="1">
        <v>43397</v>
      </c>
      <c r="D5925" t="s">
        <v>14</v>
      </c>
      <c r="E5925" t="s">
        <v>638</v>
      </c>
      <c r="F5925">
        <v>0</v>
      </c>
      <c r="G5925">
        <v>10000000</v>
      </c>
      <c r="H5925">
        <v>0</v>
      </c>
      <c r="I5925">
        <v>0</v>
      </c>
      <c r="J5925">
        <v>0</v>
      </c>
      <c r="K5925">
        <v>488</v>
      </c>
      <c r="L5925" t="s">
        <v>19</v>
      </c>
      <c r="M5925" s="2">
        <v>4880000000</v>
      </c>
      <c r="N5925" s="2" t="str">
        <f>VLOOKUP(Tabla1[[#This Row],[nemo]],'Nemos y clasificaciones'!$A$2:$B$5000,2,FALSE)</f>
        <v>CFI</v>
      </c>
      <c r="O5925" s="2" t="str">
        <f>VLOOKUP(Tabla1[[#This Row],[nemo]],'Nemos y clasificaciones'!$A$1:$C$3000,3,FALSE)</f>
        <v>CFI</v>
      </c>
      <c r="P5925" s="2"/>
      <c r="Q5925" s="2"/>
    </row>
    <row r="5926" spans="1:17" x14ac:dyDescent="0.25">
      <c r="A5926" t="s">
        <v>7645</v>
      </c>
      <c r="B5926" s="1">
        <v>43291</v>
      </c>
      <c r="C5926" s="1">
        <v>43298</v>
      </c>
      <c r="D5926" t="s">
        <v>14</v>
      </c>
      <c r="E5926" t="s">
        <v>638</v>
      </c>
      <c r="F5926">
        <v>0</v>
      </c>
      <c r="G5926">
        <v>10000000</v>
      </c>
      <c r="H5926">
        <v>0</v>
      </c>
      <c r="I5926">
        <v>0</v>
      </c>
      <c r="J5926">
        <v>0</v>
      </c>
      <c r="K5926">
        <v>483</v>
      </c>
      <c r="L5926" t="s">
        <v>19</v>
      </c>
      <c r="M5926" s="2">
        <v>4830000000</v>
      </c>
      <c r="N5926" s="2" t="str">
        <f>VLOOKUP(Tabla1[[#This Row],[nemo]],'Nemos y clasificaciones'!$A$2:$B$5000,2,FALSE)</f>
        <v>CFI</v>
      </c>
      <c r="O5926" s="2" t="str">
        <f>VLOOKUP(Tabla1[[#This Row],[nemo]],'Nemos y clasificaciones'!$A$1:$C$3000,3,FALSE)</f>
        <v>CFI</v>
      </c>
      <c r="P5926" s="2"/>
      <c r="Q5926" s="2"/>
    </row>
    <row r="5927" spans="1:17" x14ac:dyDescent="0.25">
      <c r="A5927" t="s">
        <v>4570</v>
      </c>
      <c r="B5927" s="1">
        <v>43943</v>
      </c>
      <c r="C5927" s="1">
        <v>43949</v>
      </c>
      <c r="D5927" t="s">
        <v>14</v>
      </c>
      <c r="E5927" t="s">
        <v>638</v>
      </c>
      <c r="F5927">
        <v>0</v>
      </c>
      <c r="G5927">
        <v>10000000</v>
      </c>
      <c r="H5927">
        <v>0</v>
      </c>
      <c r="I5927">
        <v>0</v>
      </c>
      <c r="J5927">
        <v>0</v>
      </c>
      <c r="K5927">
        <v>341</v>
      </c>
      <c r="L5927" t="s">
        <v>19</v>
      </c>
      <c r="M5927" s="2">
        <v>3410000000</v>
      </c>
      <c r="N5927" s="2" t="str">
        <f>VLOOKUP(Tabla1[[#This Row],[nemo]],'Nemos y clasificaciones'!$A$2:$B$5000,2,FALSE)</f>
        <v>CFI</v>
      </c>
      <c r="O5927" s="2" t="str">
        <f>VLOOKUP(Tabla1[[#This Row],[nemo]],'Nemos y clasificaciones'!$A$1:$C$3000,3,FALSE)</f>
        <v>CFI</v>
      </c>
      <c r="P5927" s="2"/>
      <c r="Q5927" s="2"/>
    </row>
    <row r="5928" spans="1:17" x14ac:dyDescent="0.25">
      <c r="A5928" t="s">
        <v>5520</v>
      </c>
      <c r="B5928" s="1">
        <v>43741</v>
      </c>
      <c r="C5928" s="1">
        <v>43747</v>
      </c>
      <c r="D5928" t="s">
        <v>14</v>
      </c>
      <c r="E5928" t="s">
        <v>638</v>
      </c>
      <c r="F5928">
        <v>0</v>
      </c>
      <c r="G5928">
        <v>10000000</v>
      </c>
      <c r="H5928">
        <v>0</v>
      </c>
      <c r="I5928">
        <v>0</v>
      </c>
      <c r="J5928">
        <v>0</v>
      </c>
      <c r="K5928">
        <v>332</v>
      </c>
      <c r="L5928" t="s">
        <v>19</v>
      </c>
      <c r="M5928" s="2">
        <v>3320000000</v>
      </c>
      <c r="N5928" s="2" t="str">
        <f>VLOOKUP(Tabla1[[#This Row],[nemo]],'Nemos y clasificaciones'!$A$2:$B$5000,2,FALSE)</f>
        <v>CFI</v>
      </c>
      <c r="O5928" s="2" t="str">
        <f>VLOOKUP(Tabla1[[#This Row],[nemo]],'Nemos y clasificaciones'!$A$1:$C$3000,3,FALSE)</f>
        <v>CFI</v>
      </c>
      <c r="P5928" s="2"/>
      <c r="Q5928" s="2"/>
    </row>
    <row r="5929" spans="1:17" x14ac:dyDescent="0.25">
      <c r="A5929" t="s">
        <v>5843</v>
      </c>
      <c r="B5929" s="1">
        <v>43658</v>
      </c>
      <c r="C5929" s="1">
        <v>43665</v>
      </c>
      <c r="D5929" t="s">
        <v>14</v>
      </c>
      <c r="E5929" t="s">
        <v>638</v>
      </c>
      <c r="F5929">
        <v>0</v>
      </c>
      <c r="G5929">
        <v>10000000</v>
      </c>
      <c r="H5929">
        <v>0</v>
      </c>
      <c r="I5929">
        <v>0</v>
      </c>
      <c r="J5929">
        <v>0</v>
      </c>
      <c r="K5929">
        <v>329</v>
      </c>
      <c r="L5929" t="s">
        <v>19</v>
      </c>
      <c r="M5929" s="2">
        <v>3290000000</v>
      </c>
      <c r="N5929" s="2" t="str">
        <f>VLOOKUP(Tabla1[[#This Row],[nemo]],'Nemos y clasificaciones'!$A$2:$B$5000,2,FALSE)</f>
        <v>CFI</v>
      </c>
      <c r="O5929" s="2" t="str">
        <f>VLOOKUP(Tabla1[[#This Row],[nemo]],'Nemos y clasificaciones'!$A$1:$C$3000,3,FALSE)</f>
        <v>CFI</v>
      </c>
      <c r="P5929" s="2"/>
      <c r="Q5929" s="2"/>
    </row>
    <row r="5930" spans="1:17" x14ac:dyDescent="0.25">
      <c r="A5930" t="s">
        <v>5086</v>
      </c>
      <c r="B5930" s="1">
        <v>43822</v>
      </c>
      <c r="C5930" s="1">
        <v>43829</v>
      </c>
      <c r="D5930" t="s">
        <v>14</v>
      </c>
      <c r="E5930" t="s">
        <v>638</v>
      </c>
      <c r="F5930">
        <v>0</v>
      </c>
      <c r="G5930">
        <v>10000000</v>
      </c>
      <c r="H5930">
        <v>0</v>
      </c>
      <c r="I5930">
        <v>0</v>
      </c>
      <c r="J5930">
        <v>0</v>
      </c>
      <c r="K5930">
        <v>326</v>
      </c>
      <c r="L5930" t="s">
        <v>19</v>
      </c>
      <c r="M5930" s="2">
        <v>3260000000</v>
      </c>
      <c r="N5930" s="2" t="str">
        <f>VLOOKUP(Tabla1[[#This Row],[nemo]],'Nemos y clasificaciones'!$A$2:$B$5000,2,FALSE)</f>
        <v>CFI</v>
      </c>
      <c r="O5930" s="2" t="str">
        <f>VLOOKUP(Tabla1[[#This Row],[nemo]],'Nemos y clasificaciones'!$A$1:$C$3000,3,FALSE)</f>
        <v>CFI</v>
      </c>
      <c r="P5930" s="2"/>
      <c r="Q5930" s="2"/>
    </row>
    <row r="5931" spans="1:17" x14ac:dyDescent="0.25">
      <c r="A5931" t="s">
        <v>2044</v>
      </c>
      <c r="B5931" s="1">
        <v>44314</v>
      </c>
      <c r="C5931" s="1">
        <v>44321</v>
      </c>
      <c r="D5931" t="s">
        <v>14</v>
      </c>
      <c r="E5931" t="s">
        <v>638</v>
      </c>
      <c r="F5931">
        <v>0</v>
      </c>
      <c r="G5931">
        <v>10000000</v>
      </c>
      <c r="H5931">
        <v>0</v>
      </c>
      <c r="I5931">
        <v>0</v>
      </c>
      <c r="J5931">
        <v>0</v>
      </c>
      <c r="K5931">
        <v>319</v>
      </c>
      <c r="L5931" t="s">
        <v>19</v>
      </c>
      <c r="M5931" s="2">
        <v>3190000000</v>
      </c>
      <c r="N5931" s="2" t="str">
        <f>VLOOKUP(Tabla1[[#This Row],[nemo]],'Nemos y clasificaciones'!$A$2:$B$5000,2,FALSE)</f>
        <v>CFI</v>
      </c>
      <c r="O5931" s="2" t="str">
        <f>VLOOKUP(Tabla1[[#This Row],[nemo]],'Nemos y clasificaciones'!$A$1:$C$3000,3,FALSE)</f>
        <v>CFI</v>
      </c>
      <c r="P5931" s="2"/>
      <c r="Q5931" s="2"/>
    </row>
    <row r="5932" spans="1:17" x14ac:dyDescent="0.25">
      <c r="A5932" t="s">
        <v>637</v>
      </c>
      <c r="B5932" s="1">
        <v>44404</v>
      </c>
      <c r="C5932" s="1">
        <v>44410</v>
      </c>
      <c r="D5932" t="s">
        <v>14</v>
      </c>
      <c r="E5932" t="s">
        <v>638</v>
      </c>
      <c r="F5932">
        <v>0</v>
      </c>
      <c r="G5932">
        <v>10000000</v>
      </c>
      <c r="H5932">
        <v>0</v>
      </c>
      <c r="I5932">
        <v>0</v>
      </c>
      <c r="J5932">
        <v>0</v>
      </c>
      <c r="K5932">
        <v>318</v>
      </c>
      <c r="L5932" t="s">
        <v>19</v>
      </c>
      <c r="M5932" s="2">
        <v>3180000000</v>
      </c>
      <c r="N5932" s="2" t="str">
        <f>VLOOKUP(Tabla1[[#This Row],[nemo]],'Nemos y clasificaciones'!$A$2:$B$5000,2,FALSE)</f>
        <v>CFI</v>
      </c>
      <c r="O5932" s="2" t="str">
        <f>VLOOKUP(Tabla1[[#This Row],[nemo]],'Nemos y clasificaciones'!$A$1:$C$3000,3,FALSE)</f>
        <v>CFI</v>
      </c>
      <c r="P5932" s="2"/>
      <c r="Q5932" s="2"/>
    </row>
    <row r="5933" spans="1:17" x14ac:dyDescent="0.25">
      <c r="A5933" t="s">
        <v>2782</v>
      </c>
      <c r="B5933" s="1">
        <v>44188</v>
      </c>
      <c r="C5933" s="1">
        <v>44195</v>
      </c>
      <c r="D5933" t="s">
        <v>14</v>
      </c>
      <c r="E5933" t="s">
        <v>638</v>
      </c>
      <c r="F5933">
        <v>0</v>
      </c>
      <c r="G5933">
        <v>10000000</v>
      </c>
      <c r="H5933">
        <v>0</v>
      </c>
      <c r="I5933">
        <v>0</v>
      </c>
      <c r="J5933">
        <v>0</v>
      </c>
      <c r="K5933">
        <v>311</v>
      </c>
      <c r="L5933" t="s">
        <v>19</v>
      </c>
      <c r="M5933" s="2">
        <v>3110000000</v>
      </c>
      <c r="N5933" s="2" t="str">
        <f>VLOOKUP(Tabla1[[#This Row],[nemo]],'Nemos y clasificaciones'!$A$2:$B$5000,2,FALSE)</f>
        <v>CFI</v>
      </c>
      <c r="O5933" s="2" t="str">
        <f>VLOOKUP(Tabla1[[#This Row],[nemo]],'Nemos y clasificaciones'!$A$1:$C$3000,3,FALSE)</f>
        <v>CFI</v>
      </c>
      <c r="P5933" s="2"/>
      <c r="Q5933" s="2"/>
    </row>
    <row r="5934" spans="1:17" x14ac:dyDescent="0.25">
      <c r="A5934" t="s">
        <v>3262</v>
      </c>
      <c r="B5934" s="1">
        <v>44128</v>
      </c>
      <c r="C5934" s="1">
        <v>44134</v>
      </c>
      <c r="D5934" t="s">
        <v>14</v>
      </c>
      <c r="E5934" t="s">
        <v>638</v>
      </c>
      <c r="F5934">
        <v>0</v>
      </c>
      <c r="G5934">
        <v>10000000</v>
      </c>
      <c r="H5934">
        <v>0</v>
      </c>
      <c r="I5934">
        <v>0</v>
      </c>
      <c r="J5934">
        <v>0</v>
      </c>
      <c r="K5934">
        <v>239</v>
      </c>
      <c r="L5934" t="s">
        <v>19</v>
      </c>
      <c r="M5934" s="2">
        <v>2390000000</v>
      </c>
      <c r="N5934" s="2" t="str">
        <f>VLOOKUP(Tabla1[[#This Row],[nemo]],'Nemos y clasificaciones'!$A$2:$B$5000,2,FALSE)</f>
        <v>CFI</v>
      </c>
      <c r="O5934" s="2" t="str">
        <f>VLOOKUP(Tabla1[[#This Row],[nemo]],'Nemos y clasificaciones'!$A$1:$C$3000,3,FALSE)</f>
        <v>CFI</v>
      </c>
      <c r="P5934" s="2"/>
      <c r="Q5934" s="2"/>
    </row>
    <row r="5935" spans="1:17" x14ac:dyDescent="0.25">
      <c r="A5935" t="s">
        <v>3622</v>
      </c>
      <c r="B5935" s="1">
        <v>44037</v>
      </c>
      <c r="C5935" s="1">
        <v>44043</v>
      </c>
      <c r="D5935" t="s">
        <v>14</v>
      </c>
      <c r="E5935" t="s">
        <v>638</v>
      </c>
      <c r="F5935">
        <v>0</v>
      </c>
      <c r="G5935">
        <v>1640000</v>
      </c>
      <c r="H5935">
        <v>0</v>
      </c>
      <c r="I5935">
        <v>0</v>
      </c>
      <c r="J5935">
        <v>0</v>
      </c>
      <c r="K5935">
        <v>454</v>
      </c>
      <c r="L5935" t="s">
        <v>19</v>
      </c>
      <c r="M5935" s="2">
        <v>744560000</v>
      </c>
      <c r="N5935" s="2" t="str">
        <f>VLOOKUP(Tabla1[[#This Row],[nemo]],'Nemos y clasificaciones'!$A$2:$B$5000,2,FALSE)</f>
        <v>CFI</v>
      </c>
      <c r="O5935" s="2" t="str">
        <f>VLOOKUP(Tabla1[[#This Row],[nemo]],'Nemos y clasificaciones'!$A$1:$C$3000,3,FALSE)</f>
        <v>CFI</v>
      </c>
      <c r="P5935" s="2"/>
      <c r="Q5935" s="2"/>
    </row>
    <row r="5936" spans="1:17" x14ac:dyDescent="0.25">
      <c r="A5936" t="s">
        <v>6614</v>
      </c>
      <c r="B5936" s="1">
        <v>43578</v>
      </c>
      <c r="C5936" s="1">
        <v>43584</v>
      </c>
      <c r="D5936" t="s">
        <v>14</v>
      </c>
      <c r="E5936" t="s">
        <v>638</v>
      </c>
      <c r="F5936">
        <v>0</v>
      </c>
      <c r="G5936">
        <v>1640000</v>
      </c>
      <c r="H5936">
        <v>0</v>
      </c>
      <c r="I5936">
        <v>0</v>
      </c>
      <c r="J5936">
        <v>0</v>
      </c>
      <c r="K5936">
        <v>328</v>
      </c>
      <c r="L5936" t="s">
        <v>19</v>
      </c>
      <c r="M5936" s="2">
        <v>537920000</v>
      </c>
      <c r="N5936" s="2" t="str">
        <f>VLOOKUP(Tabla1[[#This Row],[nemo]],'Nemos y clasificaciones'!$A$2:$B$5000,2,FALSE)</f>
        <v>CFI</v>
      </c>
      <c r="O5936" s="2" t="str">
        <f>VLOOKUP(Tabla1[[#This Row],[nemo]],'Nemos y clasificaciones'!$A$1:$C$3000,3,FALSE)</f>
        <v>CFI</v>
      </c>
      <c r="P5936" s="2"/>
      <c r="Q5936" s="2"/>
    </row>
    <row r="5937" spans="1:17" x14ac:dyDescent="0.25">
      <c r="A5937" t="s">
        <v>410</v>
      </c>
      <c r="B5937" s="1">
        <v>44432</v>
      </c>
      <c r="C5937" s="1">
        <v>44438</v>
      </c>
      <c r="D5937" t="s">
        <v>21</v>
      </c>
      <c r="E5937" t="s">
        <v>411</v>
      </c>
      <c r="F5937">
        <v>0</v>
      </c>
      <c r="G5937">
        <v>42498</v>
      </c>
      <c r="H5937">
        <v>0</v>
      </c>
      <c r="I5937">
        <v>0</v>
      </c>
      <c r="J5937">
        <v>0</v>
      </c>
      <c r="K5937">
        <v>0.41699999999999998</v>
      </c>
      <c r="L5937" t="s">
        <v>23</v>
      </c>
      <c r="M5937" s="3">
        <v>17721.666000000001</v>
      </c>
      <c r="N5937" s="2" t="str">
        <f>VLOOKUP(Tabla1[[#This Row],[nemo]],'Nemos y clasificaciones'!$A$2:$B$5000,2,FALSE)</f>
        <v>CFI</v>
      </c>
      <c r="O5937" s="3" t="str">
        <f>VLOOKUP(Tabla1[[#This Row],[nemo]],'Nemos y clasificaciones'!$A$1:$C$3000,3,FALSE)</f>
        <v>CFI</v>
      </c>
      <c r="P5937" s="3"/>
      <c r="Q5937" s="3"/>
    </row>
    <row r="5938" spans="1:17" x14ac:dyDescent="0.25">
      <c r="A5938" t="s">
        <v>8029</v>
      </c>
      <c r="B5938" s="1">
        <v>43243</v>
      </c>
      <c r="C5938" s="1">
        <v>43249</v>
      </c>
      <c r="D5938" t="s">
        <v>14</v>
      </c>
      <c r="E5938" t="s">
        <v>8030</v>
      </c>
      <c r="F5938">
        <v>0</v>
      </c>
      <c r="G5938">
        <v>1000000</v>
      </c>
      <c r="H5938">
        <v>0</v>
      </c>
      <c r="I5938">
        <v>0</v>
      </c>
      <c r="J5938">
        <v>0</v>
      </c>
      <c r="K5938">
        <v>4441.7219999999998</v>
      </c>
      <c r="L5938" t="s">
        <v>19</v>
      </c>
      <c r="M5938" s="2">
        <v>4441722000</v>
      </c>
      <c r="N5938" s="2" t="str">
        <f>VLOOKUP(Tabla1[[#This Row],[nemo]],'Nemos y clasificaciones'!$A$2:$B$5000,2,FALSE)</f>
        <v>CFI</v>
      </c>
      <c r="O5938" s="2" t="str">
        <f>VLOOKUP(Tabla1[[#This Row],[nemo]],'Nemos y clasificaciones'!$A$1:$C$3000,3,FALSE)</f>
        <v>CFI</v>
      </c>
      <c r="P5938" s="2"/>
      <c r="Q5938" s="2"/>
    </row>
    <row r="5939" spans="1:17" x14ac:dyDescent="0.25">
      <c r="A5939" t="s">
        <v>9354</v>
      </c>
      <c r="B5939" s="1">
        <v>42896</v>
      </c>
      <c r="C5939" s="1">
        <v>42902</v>
      </c>
      <c r="D5939" t="s">
        <v>14</v>
      </c>
      <c r="E5939" t="s">
        <v>8030</v>
      </c>
      <c r="F5939">
        <v>0</v>
      </c>
      <c r="G5939">
        <v>1000000</v>
      </c>
      <c r="H5939">
        <v>0</v>
      </c>
      <c r="I5939">
        <v>0</v>
      </c>
      <c r="J5939">
        <v>0</v>
      </c>
      <c r="K5939">
        <v>759.08600000000001</v>
      </c>
      <c r="L5939" t="s">
        <v>19</v>
      </c>
      <c r="M5939" s="2">
        <v>759086000</v>
      </c>
      <c r="N5939" s="2" t="str">
        <f>VLOOKUP(Tabla1[[#This Row],[nemo]],'Nemos y clasificaciones'!$A$2:$B$5000,2,FALSE)</f>
        <v>CFI</v>
      </c>
      <c r="O5939" s="2" t="str">
        <f>VLOOKUP(Tabla1[[#This Row],[nemo]],'Nemos y clasificaciones'!$A$1:$C$3000,3,FALSE)</f>
        <v>CFI</v>
      </c>
      <c r="P5939" s="2"/>
      <c r="Q5939" s="2"/>
    </row>
    <row r="5940" spans="1:17" x14ac:dyDescent="0.25">
      <c r="A5940" t="s">
        <v>2482</v>
      </c>
      <c r="B5940" s="1">
        <v>44260</v>
      </c>
      <c r="C5940" s="1">
        <v>44266</v>
      </c>
      <c r="D5940" t="s">
        <v>86</v>
      </c>
      <c r="E5940" t="s">
        <v>219</v>
      </c>
      <c r="F5940">
        <v>0</v>
      </c>
      <c r="G5940">
        <v>10000000</v>
      </c>
      <c r="H5940">
        <v>0</v>
      </c>
      <c r="I5940">
        <v>0</v>
      </c>
      <c r="J5940">
        <v>0</v>
      </c>
      <c r="K5940">
        <v>4.1000000000000002E-2</v>
      </c>
      <c r="L5940" t="s">
        <v>23</v>
      </c>
      <c r="M5940" s="2">
        <v>410000</v>
      </c>
      <c r="N5940" s="2" t="str">
        <f>VLOOKUP(Tabla1[[#This Row],[nemo]],'Nemos y clasificaciones'!$A$2:$B$5000,2,FALSE)</f>
        <v>CFI</v>
      </c>
      <c r="O5940" s="2" t="str">
        <f>VLOOKUP(Tabla1[[#This Row],[nemo]],'Nemos y clasificaciones'!$A$1:$C$3000,3,FALSE)</f>
        <v>CFI</v>
      </c>
      <c r="P5940" s="2"/>
      <c r="Q5940" s="2"/>
    </row>
    <row r="5941" spans="1:17" x14ac:dyDescent="0.25">
      <c r="A5941" t="s">
        <v>218</v>
      </c>
      <c r="B5941" s="1">
        <v>44442</v>
      </c>
      <c r="C5941" s="1">
        <v>44448</v>
      </c>
      <c r="D5941" t="s">
        <v>86</v>
      </c>
      <c r="E5941" t="s">
        <v>219</v>
      </c>
      <c r="F5941">
        <v>0</v>
      </c>
      <c r="G5941">
        <v>10000000</v>
      </c>
      <c r="H5941">
        <v>0</v>
      </c>
      <c r="I5941">
        <v>0</v>
      </c>
      <c r="J5941">
        <v>0</v>
      </c>
      <c r="K5941">
        <v>3.2000000000000001E-2</v>
      </c>
      <c r="L5941" t="s">
        <v>23</v>
      </c>
      <c r="M5941" s="2">
        <v>320000</v>
      </c>
      <c r="N5941" s="2" t="str">
        <f>VLOOKUP(Tabla1[[#This Row],[nemo]],'Nemos y clasificaciones'!$A$2:$B$5000,2,FALSE)</f>
        <v>CFI</v>
      </c>
      <c r="O5941" s="2" t="str">
        <f>VLOOKUP(Tabla1[[#This Row],[nemo]],'Nemos y clasificaciones'!$A$1:$C$3000,3,FALSE)</f>
        <v>CFI</v>
      </c>
      <c r="P5941" s="2"/>
      <c r="Q5941" s="2"/>
    </row>
    <row r="5942" spans="1:17" x14ac:dyDescent="0.25">
      <c r="A5942" t="s">
        <v>516</v>
      </c>
      <c r="B5942" s="1">
        <v>44419</v>
      </c>
      <c r="C5942" s="1">
        <v>44425</v>
      </c>
      <c r="D5942" t="s">
        <v>86</v>
      </c>
      <c r="E5942" t="s">
        <v>219</v>
      </c>
      <c r="F5942">
        <v>0</v>
      </c>
      <c r="G5942">
        <v>10000000</v>
      </c>
      <c r="H5942">
        <v>0</v>
      </c>
      <c r="I5942">
        <v>0</v>
      </c>
      <c r="J5942">
        <v>0</v>
      </c>
      <c r="K5942">
        <v>2.5000000000000001E-2</v>
      </c>
      <c r="L5942" t="s">
        <v>23</v>
      </c>
      <c r="M5942" s="2">
        <v>250000</v>
      </c>
      <c r="N5942" s="2" t="str">
        <f>VLOOKUP(Tabla1[[#This Row],[nemo]],'Nemos y clasificaciones'!$A$2:$B$5000,2,FALSE)</f>
        <v>CFI</v>
      </c>
      <c r="O5942" s="2" t="str">
        <f>VLOOKUP(Tabla1[[#This Row],[nemo]],'Nemos y clasificaciones'!$A$1:$C$3000,3,FALSE)</f>
        <v>CFI</v>
      </c>
      <c r="P5942" s="2"/>
      <c r="Q5942" s="2"/>
    </row>
    <row r="5943" spans="1:17" x14ac:dyDescent="0.25">
      <c r="A5943" t="s">
        <v>2883</v>
      </c>
      <c r="B5943" s="1">
        <v>44182</v>
      </c>
      <c r="C5943" s="1">
        <v>44188</v>
      </c>
      <c r="D5943" t="s">
        <v>86</v>
      </c>
      <c r="E5943" t="s">
        <v>219</v>
      </c>
      <c r="F5943">
        <v>0</v>
      </c>
      <c r="G5943">
        <v>10000000</v>
      </c>
      <c r="H5943">
        <v>0</v>
      </c>
      <c r="I5943">
        <v>0</v>
      </c>
      <c r="J5943">
        <v>0</v>
      </c>
      <c r="K5943">
        <v>1.2999999999999999E-2</v>
      </c>
      <c r="L5943" t="s">
        <v>23</v>
      </c>
      <c r="M5943" s="2">
        <v>130000</v>
      </c>
      <c r="N5943" s="2" t="str">
        <f>VLOOKUP(Tabla1[[#This Row],[nemo]],'Nemos y clasificaciones'!$A$2:$B$5000,2,FALSE)</f>
        <v>CFI</v>
      </c>
      <c r="O5943" s="2" t="str">
        <f>VLOOKUP(Tabla1[[#This Row],[nemo]],'Nemos y clasificaciones'!$A$1:$C$3000,3,FALSE)</f>
        <v>CFI</v>
      </c>
      <c r="P5943" s="2"/>
      <c r="Q5943" s="2"/>
    </row>
    <row r="5944" spans="1:17" x14ac:dyDescent="0.25">
      <c r="A5944" t="s">
        <v>6720</v>
      </c>
      <c r="B5944" s="1">
        <v>43552</v>
      </c>
      <c r="C5944" s="1">
        <v>43558</v>
      </c>
      <c r="D5944" t="s">
        <v>14</v>
      </c>
      <c r="E5944" t="s">
        <v>6721</v>
      </c>
      <c r="F5944">
        <v>0</v>
      </c>
      <c r="G5944">
        <v>1000000</v>
      </c>
      <c r="H5944">
        <v>0</v>
      </c>
      <c r="I5944">
        <v>0</v>
      </c>
      <c r="J5944">
        <v>0</v>
      </c>
      <c r="K5944">
        <v>1851.04</v>
      </c>
      <c r="L5944" t="s">
        <v>19</v>
      </c>
      <c r="M5944" s="2">
        <v>1851040000</v>
      </c>
      <c r="N5944" s="2" t="str">
        <f>VLOOKUP(Tabla1[[#This Row],[nemo]],'Nemos y clasificaciones'!$A$2:$B$5000,2,FALSE)</f>
        <v>CFI</v>
      </c>
      <c r="O5944" s="2" t="str">
        <f>VLOOKUP(Tabla1[[#This Row],[nemo]],'Nemos y clasificaciones'!$A$1:$C$3000,3,FALSE)</f>
        <v>CFI</v>
      </c>
      <c r="P5944" s="2"/>
      <c r="Q5944" s="2"/>
    </row>
    <row r="5945" spans="1:17" x14ac:dyDescent="0.25">
      <c r="A5945" t="s">
        <v>7338</v>
      </c>
      <c r="B5945" s="1">
        <v>43402</v>
      </c>
      <c r="C5945" s="1">
        <v>43410</v>
      </c>
      <c r="D5945" t="s">
        <v>14</v>
      </c>
      <c r="E5945" t="s">
        <v>6721</v>
      </c>
      <c r="F5945">
        <v>0</v>
      </c>
      <c r="G5945">
        <v>1000000</v>
      </c>
      <c r="H5945">
        <v>0</v>
      </c>
      <c r="I5945">
        <v>0</v>
      </c>
      <c r="J5945">
        <v>0</v>
      </c>
      <c r="K5945">
        <v>892.101</v>
      </c>
      <c r="L5945" t="s">
        <v>19</v>
      </c>
      <c r="M5945" s="2">
        <v>892101000</v>
      </c>
      <c r="N5945" s="2" t="str">
        <f>VLOOKUP(Tabla1[[#This Row],[nemo]],'Nemos y clasificaciones'!$A$2:$B$5000,2,FALSE)</f>
        <v>CFI</v>
      </c>
      <c r="O5945" s="2" t="str">
        <f>VLOOKUP(Tabla1[[#This Row],[nemo]],'Nemos y clasificaciones'!$A$1:$C$3000,3,FALSE)</f>
        <v>CFI</v>
      </c>
      <c r="P5945" s="2"/>
      <c r="Q5945" s="2"/>
    </row>
    <row r="5946" spans="1:17" x14ac:dyDescent="0.25">
      <c r="A5946" t="s">
        <v>10730</v>
      </c>
      <c r="B5946" s="1">
        <v>42489</v>
      </c>
      <c r="C5946" s="1">
        <v>42495</v>
      </c>
      <c r="D5946" t="s">
        <v>14</v>
      </c>
      <c r="E5946" t="s">
        <v>6721</v>
      </c>
      <c r="F5946">
        <v>0</v>
      </c>
      <c r="G5946">
        <v>1000000</v>
      </c>
      <c r="H5946">
        <v>0</v>
      </c>
      <c r="I5946">
        <v>0</v>
      </c>
      <c r="J5946">
        <v>0</v>
      </c>
      <c r="K5946">
        <v>883.14300000000003</v>
      </c>
      <c r="L5946" t="s">
        <v>19</v>
      </c>
      <c r="M5946" s="2">
        <v>883143000</v>
      </c>
      <c r="N5946" s="2" t="str">
        <f>VLOOKUP(Tabla1[[#This Row],[nemo]],'Nemos y clasificaciones'!$A$2:$B$5000,2,FALSE)</f>
        <v>CFI</v>
      </c>
      <c r="O5946" s="2" t="str">
        <f>VLOOKUP(Tabla1[[#This Row],[nemo]],'Nemos y clasificaciones'!$A$1:$C$3000,3,FALSE)</f>
        <v>CFI</v>
      </c>
      <c r="P5946" s="2"/>
      <c r="Q5946" s="2"/>
    </row>
    <row r="5947" spans="1:17" x14ac:dyDescent="0.25">
      <c r="A5947" t="s">
        <v>8305</v>
      </c>
      <c r="B5947" s="1">
        <v>43217</v>
      </c>
      <c r="C5947" s="1">
        <v>43224</v>
      </c>
      <c r="D5947" t="s">
        <v>14</v>
      </c>
      <c r="E5947" t="s">
        <v>6721</v>
      </c>
      <c r="F5947">
        <v>0</v>
      </c>
      <c r="G5947">
        <v>1000000</v>
      </c>
      <c r="H5947">
        <v>0</v>
      </c>
      <c r="I5947">
        <v>0</v>
      </c>
      <c r="J5947">
        <v>0</v>
      </c>
      <c r="K5947">
        <v>877.67</v>
      </c>
      <c r="L5947" t="s">
        <v>19</v>
      </c>
      <c r="M5947" s="2">
        <v>877670000</v>
      </c>
      <c r="N5947" s="2" t="str">
        <f>VLOOKUP(Tabla1[[#This Row],[nemo]],'Nemos y clasificaciones'!$A$2:$B$5000,2,FALSE)</f>
        <v>CFI</v>
      </c>
      <c r="O5947" s="2" t="str">
        <f>VLOOKUP(Tabla1[[#This Row],[nemo]],'Nemos y clasificaciones'!$A$1:$C$3000,3,FALSE)</f>
        <v>CFI</v>
      </c>
      <c r="P5947" s="2"/>
      <c r="Q5947" s="2"/>
    </row>
    <row r="5948" spans="1:17" x14ac:dyDescent="0.25">
      <c r="A5948" t="s">
        <v>9702</v>
      </c>
      <c r="B5948" s="1">
        <v>42852</v>
      </c>
      <c r="C5948" s="1">
        <v>42859</v>
      </c>
      <c r="D5948" t="s">
        <v>14</v>
      </c>
      <c r="E5948" t="s">
        <v>6721</v>
      </c>
      <c r="F5948">
        <v>0</v>
      </c>
      <c r="G5948">
        <v>1000000</v>
      </c>
      <c r="H5948">
        <v>0</v>
      </c>
      <c r="I5948">
        <v>0</v>
      </c>
      <c r="J5948">
        <v>0</v>
      </c>
      <c r="K5948">
        <v>870.06799999999998</v>
      </c>
      <c r="L5948" t="s">
        <v>19</v>
      </c>
      <c r="M5948" s="2">
        <v>870068000</v>
      </c>
      <c r="N5948" s="2" t="str">
        <f>VLOOKUP(Tabla1[[#This Row],[nemo]],'Nemos y clasificaciones'!$A$2:$B$5000,2,FALSE)</f>
        <v>CFI</v>
      </c>
      <c r="O5948" s="2" t="str">
        <f>VLOOKUP(Tabla1[[#This Row],[nemo]],'Nemos y clasificaciones'!$A$1:$C$3000,3,FALSE)</f>
        <v>CFI</v>
      </c>
      <c r="P5948" s="2"/>
      <c r="Q5948" s="2"/>
    </row>
    <row r="5949" spans="1:17" x14ac:dyDescent="0.25">
      <c r="A5949" t="s">
        <v>8935</v>
      </c>
      <c r="B5949" s="1">
        <v>43034</v>
      </c>
      <c r="C5949" s="1">
        <v>43042</v>
      </c>
      <c r="D5949" t="s">
        <v>14</v>
      </c>
      <c r="E5949" t="s">
        <v>6721</v>
      </c>
      <c r="F5949">
        <v>0</v>
      </c>
      <c r="G5949">
        <v>1000000</v>
      </c>
      <c r="H5949">
        <v>0</v>
      </c>
      <c r="I5949">
        <v>0</v>
      </c>
      <c r="J5949">
        <v>0</v>
      </c>
      <c r="K5949">
        <v>865.18799999999999</v>
      </c>
      <c r="L5949" t="s">
        <v>19</v>
      </c>
      <c r="M5949" s="2">
        <v>865188000</v>
      </c>
      <c r="N5949" s="2" t="str">
        <f>VLOOKUP(Tabla1[[#This Row],[nemo]],'Nemos y clasificaciones'!$A$2:$B$5000,2,FALSE)</f>
        <v>CFI</v>
      </c>
      <c r="O5949" s="2" t="str">
        <f>VLOOKUP(Tabla1[[#This Row],[nemo]],'Nemos y clasificaciones'!$A$1:$C$3000,3,FALSE)</f>
        <v>CFI</v>
      </c>
      <c r="P5949" s="2"/>
      <c r="Q5949" s="2"/>
    </row>
    <row r="5950" spans="1:17" x14ac:dyDescent="0.25">
      <c r="A5950" t="s">
        <v>10172</v>
      </c>
      <c r="B5950" s="1">
        <v>42671</v>
      </c>
      <c r="C5950" s="1">
        <v>42678</v>
      </c>
      <c r="D5950" t="s">
        <v>14</v>
      </c>
      <c r="E5950" t="s">
        <v>6721</v>
      </c>
      <c r="F5950">
        <v>0</v>
      </c>
      <c r="G5950">
        <v>1000000</v>
      </c>
      <c r="H5950">
        <v>0</v>
      </c>
      <c r="I5950">
        <v>0</v>
      </c>
      <c r="J5950">
        <v>0</v>
      </c>
      <c r="K5950">
        <v>860.01</v>
      </c>
      <c r="L5950" t="s">
        <v>19</v>
      </c>
      <c r="M5950" s="2">
        <v>860010000</v>
      </c>
      <c r="N5950" s="2" t="str">
        <f>VLOOKUP(Tabla1[[#This Row],[nemo]],'Nemos y clasificaciones'!$A$2:$B$5000,2,FALSE)</f>
        <v>CFI</v>
      </c>
      <c r="O5950" s="2" t="str">
        <f>VLOOKUP(Tabla1[[#This Row],[nemo]],'Nemos y clasificaciones'!$A$1:$C$3000,3,FALSE)</f>
        <v>CFI</v>
      </c>
      <c r="P5950" s="2"/>
      <c r="Q5950" s="2"/>
    </row>
    <row r="5951" spans="1:17" x14ac:dyDescent="0.25">
      <c r="A5951" t="s">
        <v>1585</v>
      </c>
      <c r="B5951" s="1">
        <v>44348</v>
      </c>
      <c r="C5951" s="1">
        <v>44354</v>
      </c>
      <c r="D5951" t="s">
        <v>21</v>
      </c>
      <c r="E5951" t="s">
        <v>1586</v>
      </c>
      <c r="F5951">
        <v>0</v>
      </c>
      <c r="G5951">
        <v>10000000</v>
      </c>
      <c r="H5951">
        <v>0</v>
      </c>
      <c r="I5951">
        <v>0</v>
      </c>
      <c r="J5951">
        <v>0</v>
      </c>
      <c r="K5951">
        <v>2.3E-2</v>
      </c>
      <c r="L5951" t="s">
        <v>23</v>
      </c>
      <c r="M5951" s="2">
        <v>230000</v>
      </c>
      <c r="N5951" s="2" t="str">
        <f>VLOOKUP(Tabla1[[#This Row],[nemo]],'Nemos y clasificaciones'!$A$2:$B$5000,2,FALSE)</f>
        <v>CFI</v>
      </c>
      <c r="O5951" s="2" t="str">
        <f>VLOOKUP(Tabla1[[#This Row],[nemo]],'Nemos y clasificaciones'!$A$1:$C$3000,3,FALSE)</f>
        <v>CFI</v>
      </c>
      <c r="P5951" s="2"/>
      <c r="Q5951" s="2"/>
    </row>
    <row r="5952" spans="1:17" x14ac:dyDescent="0.25">
      <c r="A5952" t="s">
        <v>3887</v>
      </c>
      <c r="B5952" s="1">
        <v>44001</v>
      </c>
      <c r="C5952" s="1">
        <v>44007</v>
      </c>
      <c r="D5952" t="s">
        <v>21</v>
      </c>
      <c r="E5952" t="s">
        <v>1586</v>
      </c>
      <c r="F5952">
        <v>0</v>
      </c>
      <c r="G5952">
        <v>10000000</v>
      </c>
      <c r="H5952">
        <v>0</v>
      </c>
      <c r="I5952">
        <v>0</v>
      </c>
      <c r="J5952">
        <v>0</v>
      </c>
      <c r="K5952">
        <v>1.4999999999999999E-2</v>
      </c>
      <c r="L5952" t="s">
        <v>23</v>
      </c>
      <c r="M5952" s="2">
        <v>150000</v>
      </c>
      <c r="N5952" s="2" t="str">
        <f>VLOOKUP(Tabla1[[#This Row],[nemo]],'Nemos y clasificaciones'!$A$2:$B$5000,2,FALSE)</f>
        <v>CFI</v>
      </c>
      <c r="O5952" s="2" t="str">
        <f>VLOOKUP(Tabla1[[#This Row],[nemo]],'Nemos y clasificaciones'!$A$1:$C$3000,3,FALSE)</f>
        <v>CFI</v>
      </c>
      <c r="P5952" s="2"/>
      <c r="Q5952" s="2"/>
    </row>
    <row r="5953" spans="1:17" x14ac:dyDescent="0.25">
      <c r="A5953" t="s">
        <v>1587</v>
      </c>
      <c r="B5953" s="1">
        <v>44348</v>
      </c>
      <c r="C5953" s="1">
        <v>44354</v>
      </c>
      <c r="D5953" t="s">
        <v>21</v>
      </c>
      <c r="E5953" t="s">
        <v>1588</v>
      </c>
      <c r="F5953">
        <v>0</v>
      </c>
      <c r="G5953">
        <v>10000000</v>
      </c>
      <c r="H5953">
        <v>0</v>
      </c>
      <c r="I5953">
        <v>0</v>
      </c>
      <c r="J5953">
        <v>0</v>
      </c>
      <c r="K5953">
        <v>2.3E-2</v>
      </c>
      <c r="L5953" t="s">
        <v>23</v>
      </c>
      <c r="M5953" s="2">
        <v>230000</v>
      </c>
      <c r="N5953" s="2" t="str">
        <f>VLOOKUP(Tabla1[[#This Row],[nemo]],'Nemos y clasificaciones'!$A$2:$B$5000,2,FALSE)</f>
        <v>CFI</v>
      </c>
      <c r="O5953" s="2" t="str">
        <f>VLOOKUP(Tabla1[[#This Row],[nemo]],'Nemos y clasificaciones'!$A$1:$C$3000,3,FALSE)</f>
        <v>CFI</v>
      </c>
      <c r="P5953" s="2"/>
      <c r="Q5953" s="2"/>
    </row>
    <row r="5954" spans="1:17" x14ac:dyDescent="0.25">
      <c r="A5954" t="s">
        <v>3886</v>
      </c>
      <c r="B5954" s="1">
        <v>44001</v>
      </c>
      <c r="C5954" s="1">
        <v>44007</v>
      </c>
      <c r="D5954" t="s">
        <v>21</v>
      </c>
      <c r="E5954" t="s">
        <v>1588</v>
      </c>
      <c r="F5954">
        <v>0</v>
      </c>
      <c r="G5954">
        <v>10000000</v>
      </c>
      <c r="H5954">
        <v>0</v>
      </c>
      <c r="I5954">
        <v>0</v>
      </c>
      <c r="J5954">
        <v>0</v>
      </c>
      <c r="K5954">
        <v>1.4999999999999999E-2</v>
      </c>
      <c r="L5954" t="s">
        <v>23</v>
      </c>
      <c r="M5954" s="2">
        <v>150000</v>
      </c>
      <c r="N5954" s="2" t="str">
        <f>VLOOKUP(Tabla1[[#This Row],[nemo]],'Nemos y clasificaciones'!$A$2:$B$5000,2,FALSE)</f>
        <v>CFI</v>
      </c>
      <c r="O5954" s="2" t="str">
        <f>VLOOKUP(Tabla1[[#This Row],[nemo]],'Nemos y clasificaciones'!$A$1:$C$3000,3,FALSE)</f>
        <v>CFI</v>
      </c>
      <c r="P5954" s="2"/>
      <c r="Q5954" s="2"/>
    </row>
    <row r="5955" spans="1:17" x14ac:dyDescent="0.25">
      <c r="A5955" t="s">
        <v>1589</v>
      </c>
      <c r="B5955" s="1">
        <v>44348</v>
      </c>
      <c r="C5955" s="1">
        <v>44354</v>
      </c>
      <c r="D5955" t="s">
        <v>21</v>
      </c>
      <c r="E5955" t="s">
        <v>1590</v>
      </c>
      <c r="F5955">
        <v>0</v>
      </c>
      <c r="G5955">
        <v>10000000</v>
      </c>
      <c r="H5955">
        <v>0</v>
      </c>
      <c r="I5955">
        <v>0</v>
      </c>
      <c r="J5955">
        <v>0</v>
      </c>
      <c r="K5955">
        <v>2.4E-2</v>
      </c>
      <c r="L5955" t="s">
        <v>23</v>
      </c>
      <c r="M5955" s="2">
        <v>240000</v>
      </c>
      <c r="N5955" s="2" t="str">
        <f>VLOOKUP(Tabla1[[#This Row],[nemo]],'Nemos y clasificaciones'!$A$2:$B$5000,2,FALSE)</f>
        <v>CFI</v>
      </c>
      <c r="O5955" s="2" t="str">
        <f>VLOOKUP(Tabla1[[#This Row],[nemo]],'Nemos y clasificaciones'!$A$1:$C$3000,3,FALSE)</f>
        <v>CFI</v>
      </c>
      <c r="P5955" s="2"/>
      <c r="Q5955" s="2"/>
    </row>
    <row r="5956" spans="1:17" x14ac:dyDescent="0.25">
      <c r="A5956" t="s">
        <v>3885</v>
      </c>
      <c r="B5956" s="1">
        <v>44001</v>
      </c>
      <c r="C5956" s="1">
        <v>44007</v>
      </c>
      <c r="D5956" t="s">
        <v>21</v>
      </c>
      <c r="E5956" t="s">
        <v>1590</v>
      </c>
      <c r="F5956">
        <v>0</v>
      </c>
      <c r="G5956">
        <v>10000000</v>
      </c>
      <c r="H5956">
        <v>0</v>
      </c>
      <c r="I5956">
        <v>0</v>
      </c>
      <c r="J5956">
        <v>0</v>
      </c>
      <c r="K5956">
        <v>1.4999999999999999E-2</v>
      </c>
      <c r="L5956" t="s">
        <v>23</v>
      </c>
      <c r="M5956" s="2">
        <v>150000</v>
      </c>
      <c r="N5956" s="2" t="str">
        <f>VLOOKUP(Tabla1[[#This Row],[nemo]],'Nemos y clasificaciones'!$A$2:$B$5000,2,FALSE)</f>
        <v>CFI</v>
      </c>
      <c r="O5956" s="2" t="str">
        <f>VLOOKUP(Tabla1[[#This Row],[nemo]],'Nemos y clasificaciones'!$A$1:$C$3000,3,FALSE)</f>
        <v>CFI</v>
      </c>
      <c r="P5956" s="2"/>
      <c r="Q5956" s="2"/>
    </row>
    <row r="5957" spans="1:17" x14ac:dyDescent="0.25">
      <c r="A5957" t="s">
        <v>3321</v>
      </c>
      <c r="B5957" s="1">
        <v>44119</v>
      </c>
      <c r="C5957" s="1">
        <v>44125</v>
      </c>
      <c r="D5957" t="s">
        <v>21</v>
      </c>
      <c r="E5957" t="s">
        <v>1564</v>
      </c>
      <c r="F5957">
        <v>0</v>
      </c>
      <c r="G5957">
        <v>69316330</v>
      </c>
      <c r="H5957">
        <v>0</v>
      </c>
      <c r="I5957">
        <v>0</v>
      </c>
      <c r="J5957">
        <v>0</v>
      </c>
      <c r="K5957">
        <v>1.2999999999999999E-2</v>
      </c>
      <c r="L5957" t="s">
        <v>23</v>
      </c>
      <c r="M5957" s="2">
        <v>901112.29</v>
      </c>
      <c r="N5957" s="2" t="str">
        <f>VLOOKUP(Tabla1[[#This Row],[nemo]],'Nemos y clasificaciones'!$A$2:$B$5000,2,FALSE)</f>
        <v>CFI</v>
      </c>
      <c r="O5957" s="2" t="str">
        <f>VLOOKUP(Tabla1[[#This Row],[nemo]],'Nemos y clasificaciones'!$A$1:$C$3000,3,FALSE)</f>
        <v>CFI</v>
      </c>
      <c r="P5957" s="2"/>
      <c r="Q5957" s="2"/>
    </row>
    <row r="5958" spans="1:17" x14ac:dyDescent="0.25">
      <c r="A5958" t="s">
        <v>1563</v>
      </c>
      <c r="B5958" s="1">
        <v>44349</v>
      </c>
      <c r="C5958" s="1">
        <v>44355</v>
      </c>
      <c r="D5958" t="s">
        <v>21</v>
      </c>
      <c r="E5958" t="s">
        <v>1564</v>
      </c>
      <c r="F5958">
        <v>0</v>
      </c>
      <c r="G5958">
        <v>10000000</v>
      </c>
      <c r="H5958">
        <v>0</v>
      </c>
      <c r="I5958">
        <v>0</v>
      </c>
      <c r="J5958">
        <v>0</v>
      </c>
      <c r="K5958">
        <v>7.0999999999999994E-2</v>
      </c>
      <c r="L5958" t="s">
        <v>23</v>
      </c>
      <c r="M5958" s="2">
        <v>710000</v>
      </c>
      <c r="N5958" s="2" t="str">
        <f>VLOOKUP(Tabla1[[#This Row],[nemo]],'Nemos y clasificaciones'!$A$2:$B$5000,2,FALSE)</f>
        <v>CFI</v>
      </c>
      <c r="O5958" s="2" t="str">
        <f>VLOOKUP(Tabla1[[#This Row],[nemo]],'Nemos y clasificaciones'!$A$1:$C$3000,3,FALSE)</f>
        <v>CFI</v>
      </c>
      <c r="P5958" s="2"/>
      <c r="Q5958" s="2"/>
    </row>
    <row r="5959" spans="1:17" x14ac:dyDescent="0.25">
      <c r="A5959" t="s">
        <v>3795</v>
      </c>
      <c r="B5959" s="1">
        <v>44005</v>
      </c>
      <c r="C5959" s="1">
        <v>44012</v>
      </c>
      <c r="D5959" t="s">
        <v>21</v>
      </c>
      <c r="E5959" t="s">
        <v>1564</v>
      </c>
      <c r="F5959">
        <v>0</v>
      </c>
      <c r="G5959">
        <v>10000000</v>
      </c>
      <c r="H5959">
        <v>0</v>
      </c>
      <c r="I5959">
        <v>0</v>
      </c>
      <c r="J5959">
        <v>0</v>
      </c>
      <c r="K5959">
        <v>5.5E-2</v>
      </c>
      <c r="L5959" t="s">
        <v>23</v>
      </c>
      <c r="M5959" s="2">
        <v>550000</v>
      </c>
      <c r="N5959" s="2" t="str">
        <f>VLOOKUP(Tabla1[[#This Row],[nemo]],'Nemos y clasificaciones'!$A$2:$B$5000,2,FALSE)</f>
        <v>CFI</v>
      </c>
      <c r="O5959" s="2" t="str">
        <f>VLOOKUP(Tabla1[[#This Row],[nemo]],'Nemos y clasificaciones'!$A$1:$C$3000,3,FALSE)</f>
        <v>CFI</v>
      </c>
      <c r="P5959" s="2"/>
      <c r="Q5959" s="2"/>
    </row>
    <row r="5960" spans="1:17" x14ac:dyDescent="0.25">
      <c r="A5960" t="s">
        <v>3322</v>
      </c>
      <c r="B5960" s="1">
        <v>44119</v>
      </c>
      <c r="C5960" s="1">
        <v>44125</v>
      </c>
      <c r="D5960" t="s">
        <v>21</v>
      </c>
      <c r="E5960" t="s">
        <v>1564</v>
      </c>
      <c r="F5960">
        <v>0</v>
      </c>
      <c r="G5960">
        <v>69316330</v>
      </c>
      <c r="H5960">
        <v>0</v>
      </c>
      <c r="I5960">
        <v>0</v>
      </c>
      <c r="J5960">
        <v>0</v>
      </c>
      <c r="K5960">
        <v>7.0000000000000001E-3</v>
      </c>
      <c r="L5960" t="s">
        <v>23</v>
      </c>
      <c r="M5960" s="2">
        <v>485214.31</v>
      </c>
      <c r="N5960" s="2" t="str">
        <f>VLOOKUP(Tabla1[[#This Row],[nemo]],'Nemos y clasificaciones'!$A$2:$B$5000,2,FALSE)</f>
        <v>CFI</v>
      </c>
      <c r="O5960" s="2" t="str">
        <f>VLOOKUP(Tabla1[[#This Row],[nemo]],'Nemos y clasificaciones'!$A$1:$C$3000,3,FALSE)</f>
        <v>CFI</v>
      </c>
      <c r="P5960" s="2"/>
      <c r="Q5960" s="2"/>
    </row>
    <row r="5961" spans="1:17" x14ac:dyDescent="0.25">
      <c r="A5961" t="s">
        <v>6819</v>
      </c>
      <c r="B5961" s="1">
        <v>43537</v>
      </c>
      <c r="C5961" s="1">
        <v>43543</v>
      </c>
      <c r="D5961" t="s">
        <v>21</v>
      </c>
      <c r="E5961" t="s">
        <v>1564</v>
      </c>
      <c r="F5961">
        <v>0</v>
      </c>
      <c r="G5961">
        <v>10000000</v>
      </c>
      <c r="H5961">
        <v>0</v>
      </c>
      <c r="I5961">
        <v>0</v>
      </c>
      <c r="J5961">
        <v>0</v>
      </c>
      <c r="K5961">
        <v>3.4000000000000002E-2</v>
      </c>
      <c r="L5961" t="s">
        <v>23</v>
      </c>
      <c r="M5961" s="2">
        <v>340000</v>
      </c>
      <c r="N5961" s="2" t="str">
        <f>VLOOKUP(Tabla1[[#This Row],[nemo]],'Nemos y clasificaciones'!$A$2:$B$5000,2,FALSE)</f>
        <v>CFI</v>
      </c>
      <c r="O5961" s="2" t="str">
        <f>VLOOKUP(Tabla1[[#This Row],[nemo]],'Nemos y clasificaciones'!$A$1:$C$3000,3,FALSE)</f>
        <v>CFI</v>
      </c>
      <c r="P5961" s="2"/>
      <c r="Q5961" s="2"/>
    </row>
    <row r="5962" spans="1:17" x14ac:dyDescent="0.25">
      <c r="A5962" t="s">
        <v>7210</v>
      </c>
      <c r="B5962" s="1">
        <v>43441</v>
      </c>
      <c r="C5962" s="1">
        <v>43448</v>
      </c>
      <c r="D5962" t="s">
        <v>21</v>
      </c>
      <c r="E5962" t="s">
        <v>1564</v>
      </c>
      <c r="F5962">
        <v>0</v>
      </c>
      <c r="G5962">
        <v>10000000</v>
      </c>
      <c r="H5962">
        <v>0</v>
      </c>
      <c r="I5962">
        <v>0</v>
      </c>
      <c r="J5962">
        <v>0</v>
      </c>
      <c r="K5962">
        <v>2.5999999999999999E-2</v>
      </c>
      <c r="L5962" t="s">
        <v>23</v>
      </c>
      <c r="M5962" s="2">
        <v>260000</v>
      </c>
      <c r="N5962" s="2" t="str">
        <f>VLOOKUP(Tabla1[[#This Row],[nemo]],'Nemos y clasificaciones'!$A$2:$B$5000,2,FALSE)</f>
        <v>CFI</v>
      </c>
      <c r="O5962" s="2" t="str">
        <f>VLOOKUP(Tabla1[[#This Row],[nemo]],'Nemos y clasificaciones'!$A$1:$C$3000,3,FALSE)</f>
        <v>CFI</v>
      </c>
      <c r="P5962" s="2"/>
      <c r="Q5962" s="2"/>
    </row>
    <row r="5963" spans="1:17" x14ac:dyDescent="0.25">
      <c r="A5963" t="s">
        <v>6144</v>
      </c>
      <c r="B5963" s="1">
        <v>43623</v>
      </c>
      <c r="C5963" s="1">
        <v>43629</v>
      </c>
      <c r="D5963" t="s">
        <v>21</v>
      </c>
      <c r="E5963" t="s">
        <v>1564</v>
      </c>
      <c r="F5963">
        <v>0</v>
      </c>
      <c r="G5963">
        <v>10000000</v>
      </c>
      <c r="H5963">
        <v>0</v>
      </c>
      <c r="I5963">
        <v>0</v>
      </c>
      <c r="J5963">
        <v>0</v>
      </c>
      <c r="K5963">
        <v>2.4E-2</v>
      </c>
      <c r="L5963" t="s">
        <v>23</v>
      </c>
      <c r="M5963" s="2">
        <v>240000</v>
      </c>
      <c r="N5963" s="2" t="str">
        <f>VLOOKUP(Tabla1[[#This Row],[nemo]],'Nemos y clasificaciones'!$A$2:$B$5000,2,FALSE)</f>
        <v>CFI</v>
      </c>
      <c r="O5963" s="2" t="str">
        <f>VLOOKUP(Tabla1[[#This Row],[nemo]],'Nemos y clasificaciones'!$A$1:$C$3000,3,FALSE)</f>
        <v>CFI</v>
      </c>
      <c r="P5963" s="2"/>
      <c r="Q5963" s="2"/>
    </row>
    <row r="5964" spans="1:17" x14ac:dyDescent="0.25">
      <c r="A5964" t="s">
        <v>6139</v>
      </c>
      <c r="B5964" s="1">
        <v>43623</v>
      </c>
      <c r="C5964" s="1">
        <v>43629</v>
      </c>
      <c r="D5964" t="s">
        <v>21</v>
      </c>
      <c r="E5964" t="s">
        <v>1564</v>
      </c>
      <c r="F5964">
        <v>0</v>
      </c>
      <c r="G5964">
        <v>10000000</v>
      </c>
      <c r="H5964">
        <v>0</v>
      </c>
      <c r="I5964">
        <v>0</v>
      </c>
      <c r="J5964">
        <v>0</v>
      </c>
      <c r="K5964">
        <v>1.4E-2</v>
      </c>
      <c r="L5964" t="s">
        <v>23</v>
      </c>
      <c r="M5964" s="2">
        <v>140000</v>
      </c>
      <c r="N5964" s="2" t="str">
        <f>VLOOKUP(Tabla1[[#This Row],[nemo]],'Nemos y clasificaciones'!$A$2:$B$5000,2,FALSE)</f>
        <v>CFI</v>
      </c>
      <c r="O5964" s="2" t="str">
        <f>VLOOKUP(Tabla1[[#This Row],[nemo]],'Nemos y clasificaciones'!$A$1:$C$3000,3,FALSE)</f>
        <v>CFI</v>
      </c>
      <c r="P5964" s="2"/>
      <c r="Q5964" s="2"/>
    </row>
    <row r="5965" spans="1:17" x14ac:dyDescent="0.25">
      <c r="A5965" t="s">
        <v>4939</v>
      </c>
      <c r="B5965" s="1">
        <v>43853</v>
      </c>
      <c r="C5965" s="1">
        <v>43859</v>
      </c>
      <c r="D5965" t="s">
        <v>21</v>
      </c>
      <c r="E5965" t="s">
        <v>1564</v>
      </c>
      <c r="F5965">
        <v>0</v>
      </c>
      <c r="G5965">
        <v>10000000</v>
      </c>
      <c r="H5965">
        <v>0</v>
      </c>
      <c r="I5965">
        <v>0</v>
      </c>
      <c r="J5965">
        <v>0</v>
      </c>
      <c r="K5965">
        <v>1.0999999999999999E-2</v>
      </c>
      <c r="L5965" t="s">
        <v>23</v>
      </c>
      <c r="M5965" s="2">
        <v>110000</v>
      </c>
      <c r="N5965" s="2" t="str">
        <f>VLOOKUP(Tabla1[[#This Row],[nemo]],'Nemos y clasificaciones'!$A$2:$B$5000,2,FALSE)</f>
        <v>CFI</v>
      </c>
      <c r="O5965" s="2" t="str">
        <f>VLOOKUP(Tabla1[[#This Row],[nemo]],'Nemos y clasificaciones'!$A$1:$C$3000,3,FALSE)</f>
        <v>CFI</v>
      </c>
      <c r="P5965" s="2"/>
      <c r="Q5965" s="2"/>
    </row>
    <row r="5966" spans="1:17" x14ac:dyDescent="0.25">
      <c r="A5966" t="s">
        <v>7904</v>
      </c>
      <c r="B5966" s="1">
        <v>43260</v>
      </c>
      <c r="C5966" s="1">
        <v>43266</v>
      </c>
      <c r="D5966" t="s">
        <v>21</v>
      </c>
      <c r="E5966" t="s">
        <v>1564</v>
      </c>
      <c r="F5966">
        <v>0</v>
      </c>
      <c r="G5966">
        <v>10000000</v>
      </c>
      <c r="H5966">
        <v>0</v>
      </c>
      <c r="I5966">
        <v>0</v>
      </c>
      <c r="J5966">
        <v>0</v>
      </c>
      <c r="K5966">
        <v>0.01</v>
      </c>
      <c r="L5966" t="s">
        <v>23</v>
      </c>
      <c r="M5966" s="2">
        <v>100000</v>
      </c>
      <c r="N5966" s="2" t="str">
        <f>VLOOKUP(Tabla1[[#This Row],[nemo]],'Nemos y clasificaciones'!$A$2:$B$5000,2,FALSE)</f>
        <v>CFI</v>
      </c>
      <c r="O5966" s="2" t="str">
        <f>VLOOKUP(Tabla1[[#This Row],[nemo]],'Nemos y clasificaciones'!$A$1:$C$3000,3,FALSE)</f>
        <v>CFI</v>
      </c>
      <c r="P5966" s="2"/>
      <c r="Q5966" s="2"/>
    </row>
    <row r="5967" spans="1:17" x14ac:dyDescent="0.25">
      <c r="A5967" t="s">
        <v>1565</v>
      </c>
      <c r="B5967" s="1">
        <v>44349</v>
      </c>
      <c r="C5967" s="1">
        <v>44355</v>
      </c>
      <c r="D5967" t="s">
        <v>21</v>
      </c>
      <c r="E5967" t="s">
        <v>1566</v>
      </c>
      <c r="F5967">
        <v>0</v>
      </c>
      <c r="G5967">
        <v>10000000</v>
      </c>
      <c r="H5967">
        <v>0</v>
      </c>
      <c r="I5967">
        <v>0</v>
      </c>
      <c r="J5967">
        <v>0</v>
      </c>
      <c r="K5967">
        <v>7.1999999999999995E-2</v>
      </c>
      <c r="L5967" t="s">
        <v>23</v>
      </c>
      <c r="M5967" s="2">
        <v>720000</v>
      </c>
      <c r="N5967" s="2" t="str">
        <f>VLOOKUP(Tabla1[[#This Row],[nemo]],'Nemos y clasificaciones'!$A$2:$B$5000,2,FALSE)</f>
        <v>CFI</v>
      </c>
      <c r="O5967" s="2" t="str">
        <f>VLOOKUP(Tabla1[[#This Row],[nemo]],'Nemos y clasificaciones'!$A$1:$C$3000,3,FALSE)</f>
        <v>CFI</v>
      </c>
      <c r="P5967" s="2"/>
      <c r="Q5967" s="2"/>
    </row>
    <row r="5968" spans="1:17" x14ac:dyDescent="0.25">
      <c r="A5968" t="s">
        <v>3794</v>
      </c>
      <c r="B5968" s="1">
        <v>44005</v>
      </c>
      <c r="C5968" s="1">
        <v>44012</v>
      </c>
      <c r="D5968" t="s">
        <v>21</v>
      </c>
      <c r="E5968" t="s">
        <v>1566</v>
      </c>
      <c r="F5968">
        <v>0</v>
      </c>
      <c r="G5968">
        <v>10000000</v>
      </c>
      <c r="H5968">
        <v>0</v>
      </c>
      <c r="I5968">
        <v>0</v>
      </c>
      <c r="J5968">
        <v>0</v>
      </c>
      <c r="K5968">
        <v>5.5E-2</v>
      </c>
      <c r="L5968" t="s">
        <v>23</v>
      </c>
      <c r="M5968" s="2">
        <v>550000</v>
      </c>
      <c r="N5968" s="2" t="str">
        <f>VLOOKUP(Tabla1[[#This Row],[nemo]],'Nemos y clasificaciones'!$A$2:$B$5000,2,FALSE)</f>
        <v>CFI</v>
      </c>
      <c r="O5968" s="2" t="str">
        <f>VLOOKUP(Tabla1[[#This Row],[nemo]],'Nemos y clasificaciones'!$A$1:$C$3000,3,FALSE)</f>
        <v>CFI</v>
      </c>
      <c r="P5968" s="2"/>
      <c r="Q5968" s="2"/>
    </row>
    <row r="5969" spans="1:17" x14ac:dyDescent="0.25">
      <c r="A5969" t="s">
        <v>6821</v>
      </c>
      <c r="B5969" s="1">
        <v>43537</v>
      </c>
      <c r="C5969" s="1">
        <v>43543</v>
      </c>
      <c r="D5969" t="s">
        <v>21</v>
      </c>
      <c r="E5969" t="s">
        <v>1566</v>
      </c>
      <c r="F5969">
        <v>0</v>
      </c>
      <c r="G5969">
        <v>10000000</v>
      </c>
      <c r="H5969">
        <v>0</v>
      </c>
      <c r="I5969">
        <v>0</v>
      </c>
      <c r="J5969">
        <v>0</v>
      </c>
      <c r="K5969">
        <v>3.4000000000000002E-2</v>
      </c>
      <c r="L5969" t="s">
        <v>23</v>
      </c>
      <c r="M5969" s="2">
        <v>340000</v>
      </c>
      <c r="N5969" s="2" t="str">
        <f>VLOOKUP(Tabla1[[#This Row],[nemo]],'Nemos y clasificaciones'!$A$2:$B$5000,2,FALSE)</f>
        <v>CFI</v>
      </c>
      <c r="O5969" s="2" t="str">
        <f>VLOOKUP(Tabla1[[#This Row],[nemo]],'Nemos y clasificaciones'!$A$1:$C$3000,3,FALSE)</f>
        <v>CFI</v>
      </c>
      <c r="P5969" s="2"/>
      <c r="Q5969" s="2"/>
    </row>
    <row r="5970" spans="1:17" x14ac:dyDescent="0.25">
      <c r="A5970" t="s">
        <v>7211</v>
      </c>
      <c r="B5970" s="1">
        <v>43441</v>
      </c>
      <c r="C5970" s="1">
        <v>43448</v>
      </c>
      <c r="D5970" t="s">
        <v>21</v>
      </c>
      <c r="E5970" t="s">
        <v>1566</v>
      </c>
      <c r="F5970">
        <v>0</v>
      </c>
      <c r="G5970">
        <v>10000000</v>
      </c>
      <c r="H5970">
        <v>0</v>
      </c>
      <c r="I5970">
        <v>0</v>
      </c>
      <c r="J5970">
        <v>0</v>
      </c>
      <c r="K5970">
        <v>2.5999999999999999E-2</v>
      </c>
      <c r="L5970" t="s">
        <v>23</v>
      </c>
      <c r="M5970" s="2">
        <v>260000</v>
      </c>
      <c r="N5970" s="2" t="str">
        <f>VLOOKUP(Tabla1[[#This Row],[nemo]],'Nemos y clasificaciones'!$A$2:$B$5000,2,FALSE)</f>
        <v>CFI</v>
      </c>
      <c r="O5970" s="2" t="str">
        <f>VLOOKUP(Tabla1[[#This Row],[nemo]],'Nemos y clasificaciones'!$A$1:$C$3000,3,FALSE)</f>
        <v>CFI</v>
      </c>
      <c r="P5970" s="2"/>
      <c r="Q5970" s="2"/>
    </row>
    <row r="5971" spans="1:17" x14ac:dyDescent="0.25">
      <c r="A5971" t="s">
        <v>6143</v>
      </c>
      <c r="B5971" s="1">
        <v>43623</v>
      </c>
      <c r="C5971" s="1">
        <v>43629</v>
      </c>
      <c r="D5971" t="s">
        <v>21</v>
      </c>
      <c r="E5971" t="s">
        <v>1566</v>
      </c>
      <c r="F5971">
        <v>0</v>
      </c>
      <c r="G5971">
        <v>10000000</v>
      </c>
      <c r="H5971">
        <v>0</v>
      </c>
      <c r="I5971">
        <v>0</v>
      </c>
      <c r="J5971">
        <v>0</v>
      </c>
      <c r="K5971">
        <v>2.4E-2</v>
      </c>
      <c r="L5971" t="s">
        <v>23</v>
      </c>
      <c r="M5971" s="2">
        <v>240000</v>
      </c>
      <c r="N5971" s="2" t="str">
        <f>VLOOKUP(Tabla1[[#This Row],[nemo]],'Nemos y clasificaciones'!$A$2:$B$5000,2,FALSE)</f>
        <v>CFI</v>
      </c>
      <c r="O5971" s="2" t="str">
        <f>VLOOKUP(Tabla1[[#This Row],[nemo]],'Nemos y clasificaciones'!$A$1:$C$3000,3,FALSE)</f>
        <v>CFI</v>
      </c>
      <c r="P5971" s="2"/>
      <c r="Q5971" s="2"/>
    </row>
    <row r="5972" spans="1:17" x14ac:dyDescent="0.25">
      <c r="A5972" t="s">
        <v>6142</v>
      </c>
      <c r="B5972" s="1">
        <v>43623</v>
      </c>
      <c r="C5972" s="1">
        <v>43629</v>
      </c>
      <c r="D5972" t="s">
        <v>21</v>
      </c>
      <c r="E5972" t="s">
        <v>1566</v>
      </c>
      <c r="F5972">
        <v>0</v>
      </c>
      <c r="G5972">
        <v>10000000</v>
      </c>
      <c r="H5972">
        <v>0</v>
      </c>
      <c r="I5972">
        <v>0</v>
      </c>
      <c r="J5972">
        <v>0</v>
      </c>
      <c r="K5972">
        <v>1.4E-2</v>
      </c>
      <c r="L5972" t="s">
        <v>23</v>
      </c>
      <c r="M5972" s="2">
        <v>140000</v>
      </c>
      <c r="N5972" s="2" t="str">
        <f>VLOOKUP(Tabla1[[#This Row],[nemo]],'Nemos y clasificaciones'!$A$2:$B$5000,2,FALSE)</f>
        <v>CFI</v>
      </c>
      <c r="O5972" s="2" t="str">
        <f>VLOOKUP(Tabla1[[#This Row],[nemo]],'Nemos y clasificaciones'!$A$1:$C$3000,3,FALSE)</f>
        <v>CFI</v>
      </c>
      <c r="P5972" s="2"/>
      <c r="Q5972" s="2"/>
    </row>
    <row r="5973" spans="1:17" x14ac:dyDescent="0.25">
      <c r="A5973" t="s">
        <v>4940</v>
      </c>
      <c r="B5973" s="1">
        <v>43853</v>
      </c>
      <c r="C5973" s="1">
        <v>43859</v>
      </c>
      <c r="D5973" t="s">
        <v>21</v>
      </c>
      <c r="E5973" t="s">
        <v>1566</v>
      </c>
      <c r="F5973">
        <v>0</v>
      </c>
      <c r="G5973">
        <v>10000000</v>
      </c>
      <c r="H5973">
        <v>0</v>
      </c>
      <c r="I5973">
        <v>0</v>
      </c>
      <c r="J5973">
        <v>0</v>
      </c>
      <c r="K5973">
        <v>1.0999999999999999E-2</v>
      </c>
      <c r="L5973" t="s">
        <v>23</v>
      </c>
      <c r="M5973" s="2">
        <v>110000</v>
      </c>
      <c r="N5973" s="2" t="str">
        <f>VLOOKUP(Tabla1[[#This Row],[nemo]],'Nemos y clasificaciones'!$A$2:$B$5000,2,FALSE)</f>
        <v>CFI</v>
      </c>
      <c r="O5973" s="2" t="str">
        <f>VLOOKUP(Tabla1[[#This Row],[nemo]],'Nemos y clasificaciones'!$A$1:$C$3000,3,FALSE)</f>
        <v>CFI</v>
      </c>
      <c r="P5973" s="2"/>
      <c r="Q5973" s="2"/>
    </row>
    <row r="5974" spans="1:17" x14ac:dyDescent="0.25">
      <c r="A5974" t="s">
        <v>7908</v>
      </c>
      <c r="B5974" s="1">
        <v>43260</v>
      </c>
      <c r="C5974" s="1">
        <v>43266</v>
      </c>
      <c r="D5974" t="s">
        <v>21</v>
      </c>
      <c r="E5974" t="s">
        <v>1566</v>
      </c>
      <c r="F5974">
        <v>0</v>
      </c>
      <c r="G5974">
        <v>10000000</v>
      </c>
      <c r="H5974">
        <v>0</v>
      </c>
      <c r="I5974">
        <v>0</v>
      </c>
      <c r="J5974">
        <v>0</v>
      </c>
      <c r="K5974">
        <v>0.01</v>
      </c>
      <c r="L5974" t="s">
        <v>23</v>
      </c>
      <c r="M5974" s="2">
        <v>100000</v>
      </c>
      <c r="N5974" s="2" t="str">
        <f>VLOOKUP(Tabla1[[#This Row],[nemo]],'Nemos y clasificaciones'!$A$2:$B$5000,2,FALSE)</f>
        <v>CFI</v>
      </c>
      <c r="O5974" s="2" t="str">
        <f>VLOOKUP(Tabla1[[#This Row],[nemo]],'Nemos y clasificaciones'!$A$1:$C$3000,3,FALSE)</f>
        <v>CFI</v>
      </c>
      <c r="P5974" s="2"/>
      <c r="Q5974" s="2"/>
    </row>
    <row r="5975" spans="1:17" x14ac:dyDescent="0.25">
      <c r="A5975" t="s">
        <v>3314</v>
      </c>
      <c r="B5975" s="1">
        <v>44119</v>
      </c>
      <c r="C5975" s="1">
        <v>44125</v>
      </c>
      <c r="D5975" t="s">
        <v>21</v>
      </c>
      <c r="E5975" t="s">
        <v>1566</v>
      </c>
      <c r="F5975">
        <v>0</v>
      </c>
      <c r="G5975">
        <v>7185832</v>
      </c>
      <c r="H5975">
        <v>0</v>
      </c>
      <c r="I5975">
        <v>0</v>
      </c>
      <c r="J5975">
        <v>0</v>
      </c>
      <c r="K5975">
        <v>1.2999999999999999E-2</v>
      </c>
      <c r="L5975" t="s">
        <v>23</v>
      </c>
      <c r="M5975" s="3">
        <v>93415.816000000006</v>
      </c>
      <c r="N5975" s="2" t="str">
        <f>VLOOKUP(Tabla1[[#This Row],[nemo]],'Nemos y clasificaciones'!$A$2:$B$5000,2,FALSE)</f>
        <v>CFI</v>
      </c>
      <c r="O5975" s="3" t="str">
        <f>VLOOKUP(Tabla1[[#This Row],[nemo]],'Nemos y clasificaciones'!$A$1:$C$3000,3,FALSE)</f>
        <v>CFI</v>
      </c>
      <c r="P5975" s="3"/>
      <c r="Q5975" s="3"/>
    </row>
    <row r="5976" spans="1:17" x14ac:dyDescent="0.25">
      <c r="A5976" t="s">
        <v>3315</v>
      </c>
      <c r="B5976" s="1">
        <v>44119</v>
      </c>
      <c r="C5976" s="1">
        <v>44125</v>
      </c>
      <c r="D5976" t="s">
        <v>21</v>
      </c>
      <c r="E5976" t="s">
        <v>1566</v>
      </c>
      <c r="F5976">
        <v>0</v>
      </c>
      <c r="G5976">
        <v>7185832</v>
      </c>
      <c r="H5976">
        <v>0</v>
      </c>
      <c r="I5976">
        <v>0</v>
      </c>
      <c r="J5976">
        <v>0</v>
      </c>
      <c r="K5976">
        <v>7.0000000000000001E-3</v>
      </c>
      <c r="L5976" t="s">
        <v>23</v>
      </c>
      <c r="M5976" s="3">
        <v>50300.824000000001</v>
      </c>
      <c r="N5976" s="2" t="str">
        <f>VLOOKUP(Tabla1[[#This Row],[nemo]],'Nemos y clasificaciones'!$A$2:$B$5000,2,FALSE)</f>
        <v>CFI</v>
      </c>
      <c r="O5976" s="3" t="str">
        <f>VLOOKUP(Tabla1[[#This Row],[nemo]],'Nemos y clasificaciones'!$A$1:$C$3000,3,FALSE)</f>
        <v>CFI</v>
      </c>
      <c r="P5976" s="3"/>
      <c r="Q5976" s="3"/>
    </row>
    <row r="5977" spans="1:17" x14ac:dyDescent="0.25">
      <c r="A5977" t="s">
        <v>7212</v>
      </c>
      <c r="B5977" s="1">
        <v>43441</v>
      </c>
      <c r="C5977" s="1">
        <v>43448</v>
      </c>
      <c r="D5977" t="s">
        <v>21</v>
      </c>
      <c r="E5977" t="s">
        <v>1562</v>
      </c>
      <c r="F5977">
        <v>0</v>
      </c>
      <c r="G5977">
        <v>10000000</v>
      </c>
      <c r="H5977">
        <v>0</v>
      </c>
      <c r="I5977">
        <v>0</v>
      </c>
      <c r="J5977">
        <v>0</v>
      </c>
      <c r="K5977">
        <v>0.26200000000000001</v>
      </c>
      <c r="L5977" t="s">
        <v>23</v>
      </c>
      <c r="M5977" s="2">
        <v>2620000</v>
      </c>
      <c r="N5977" s="2" t="str">
        <f>VLOOKUP(Tabla1[[#This Row],[nemo]],'Nemos y clasificaciones'!$A$2:$B$5000,2,FALSE)</f>
        <v>CFI</v>
      </c>
      <c r="O5977" s="2" t="str">
        <f>VLOOKUP(Tabla1[[#This Row],[nemo]],'Nemos y clasificaciones'!$A$1:$C$3000,3,FALSE)</f>
        <v>CFI</v>
      </c>
      <c r="P5977" s="2"/>
      <c r="Q5977" s="2"/>
    </row>
    <row r="5978" spans="1:17" x14ac:dyDescent="0.25">
      <c r="A5978" t="s">
        <v>1561</v>
      </c>
      <c r="B5978" s="1">
        <v>44349</v>
      </c>
      <c r="C5978" s="1">
        <v>44355</v>
      </c>
      <c r="D5978" t="s">
        <v>21</v>
      </c>
      <c r="E5978" t="s">
        <v>1562</v>
      </c>
      <c r="F5978">
        <v>0</v>
      </c>
      <c r="G5978">
        <v>10000000</v>
      </c>
      <c r="H5978">
        <v>0</v>
      </c>
      <c r="I5978">
        <v>0</v>
      </c>
      <c r="J5978">
        <v>0</v>
      </c>
      <c r="K5978">
        <v>7.0999999999999994E-2</v>
      </c>
      <c r="L5978" t="s">
        <v>23</v>
      </c>
      <c r="M5978" s="2">
        <v>710000</v>
      </c>
      <c r="N5978" s="2" t="str">
        <f>VLOOKUP(Tabla1[[#This Row],[nemo]],'Nemos y clasificaciones'!$A$2:$B$5000,2,FALSE)</f>
        <v>CFI</v>
      </c>
      <c r="O5978" s="2" t="str">
        <f>VLOOKUP(Tabla1[[#This Row],[nemo]],'Nemos y clasificaciones'!$A$1:$C$3000,3,FALSE)</f>
        <v>CFI</v>
      </c>
      <c r="P5978" s="2"/>
      <c r="Q5978" s="2"/>
    </row>
    <row r="5979" spans="1:17" x14ac:dyDescent="0.25">
      <c r="A5979" t="s">
        <v>3793</v>
      </c>
      <c r="B5979" s="1">
        <v>44005</v>
      </c>
      <c r="C5979" s="1">
        <v>44012</v>
      </c>
      <c r="D5979" t="s">
        <v>21</v>
      </c>
      <c r="E5979" t="s">
        <v>1562</v>
      </c>
      <c r="F5979">
        <v>0</v>
      </c>
      <c r="G5979">
        <v>10000000</v>
      </c>
      <c r="H5979">
        <v>0</v>
      </c>
      <c r="I5979">
        <v>0</v>
      </c>
      <c r="J5979">
        <v>0</v>
      </c>
      <c r="K5979">
        <v>5.5E-2</v>
      </c>
      <c r="L5979" t="s">
        <v>23</v>
      </c>
      <c r="M5979" s="2">
        <v>550000</v>
      </c>
      <c r="N5979" s="2" t="str">
        <f>VLOOKUP(Tabla1[[#This Row],[nemo]],'Nemos y clasificaciones'!$A$2:$B$5000,2,FALSE)</f>
        <v>CFI</v>
      </c>
      <c r="O5979" s="2" t="str">
        <f>VLOOKUP(Tabla1[[#This Row],[nemo]],'Nemos y clasificaciones'!$A$1:$C$3000,3,FALSE)</f>
        <v>CFI</v>
      </c>
      <c r="P5979" s="2"/>
      <c r="Q5979" s="2"/>
    </row>
    <row r="5980" spans="1:17" x14ac:dyDescent="0.25">
      <c r="A5980" t="s">
        <v>6820</v>
      </c>
      <c r="B5980" s="1">
        <v>43537</v>
      </c>
      <c r="C5980" s="1">
        <v>43543</v>
      </c>
      <c r="D5980" t="s">
        <v>21</v>
      </c>
      <c r="E5980" t="s">
        <v>1562</v>
      </c>
      <c r="F5980">
        <v>0</v>
      </c>
      <c r="G5980">
        <v>10000000</v>
      </c>
      <c r="H5980">
        <v>0</v>
      </c>
      <c r="I5980">
        <v>0</v>
      </c>
      <c r="J5980">
        <v>0</v>
      </c>
      <c r="K5980">
        <v>3.4000000000000002E-2</v>
      </c>
      <c r="L5980" t="s">
        <v>23</v>
      </c>
      <c r="M5980" s="2">
        <v>340000</v>
      </c>
      <c r="N5980" s="2" t="str">
        <f>VLOOKUP(Tabla1[[#This Row],[nemo]],'Nemos y clasificaciones'!$A$2:$B$5000,2,FALSE)</f>
        <v>CFI</v>
      </c>
      <c r="O5980" s="2" t="str">
        <f>VLOOKUP(Tabla1[[#This Row],[nemo]],'Nemos y clasificaciones'!$A$1:$C$3000,3,FALSE)</f>
        <v>CFI</v>
      </c>
      <c r="P5980" s="2"/>
      <c r="Q5980" s="2"/>
    </row>
    <row r="5981" spans="1:17" x14ac:dyDescent="0.25">
      <c r="A5981" t="s">
        <v>6141</v>
      </c>
      <c r="B5981" s="1">
        <v>43623</v>
      </c>
      <c r="C5981" s="1">
        <v>43629</v>
      </c>
      <c r="D5981" t="s">
        <v>21</v>
      </c>
      <c r="E5981" t="s">
        <v>1562</v>
      </c>
      <c r="F5981">
        <v>0</v>
      </c>
      <c r="G5981">
        <v>10000000</v>
      </c>
      <c r="H5981">
        <v>0</v>
      </c>
      <c r="I5981">
        <v>0</v>
      </c>
      <c r="J5981">
        <v>0</v>
      </c>
      <c r="K5981">
        <v>2.4E-2</v>
      </c>
      <c r="L5981" t="s">
        <v>23</v>
      </c>
      <c r="M5981" s="2">
        <v>240000</v>
      </c>
      <c r="N5981" s="2" t="str">
        <f>VLOOKUP(Tabla1[[#This Row],[nemo]],'Nemos y clasificaciones'!$A$2:$B$5000,2,FALSE)</f>
        <v>CFI</v>
      </c>
      <c r="O5981" s="2" t="str">
        <f>VLOOKUP(Tabla1[[#This Row],[nemo]],'Nemos y clasificaciones'!$A$1:$C$3000,3,FALSE)</f>
        <v>CFI</v>
      </c>
      <c r="P5981" s="2"/>
      <c r="Q5981" s="2"/>
    </row>
    <row r="5982" spans="1:17" x14ac:dyDescent="0.25">
      <c r="A5982" t="s">
        <v>3319</v>
      </c>
      <c r="B5982" s="1">
        <v>44119</v>
      </c>
      <c r="C5982" s="1">
        <v>44125</v>
      </c>
      <c r="D5982" t="s">
        <v>21</v>
      </c>
      <c r="E5982" t="s">
        <v>1562</v>
      </c>
      <c r="F5982">
        <v>0</v>
      </c>
      <c r="G5982">
        <v>14847914</v>
      </c>
      <c r="H5982">
        <v>0</v>
      </c>
      <c r="I5982">
        <v>0</v>
      </c>
      <c r="J5982">
        <v>0</v>
      </c>
      <c r="K5982">
        <v>1.2999999999999999E-2</v>
      </c>
      <c r="L5982" t="s">
        <v>23</v>
      </c>
      <c r="M5982" s="2">
        <v>193022.88200000001</v>
      </c>
      <c r="N5982" s="2" t="str">
        <f>VLOOKUP(Tabla1[[#This Row],[nemo]],'Nemos y clasificaciones'!$A$2:$B$5000,2,FALSE)</f>
        <v>CFI</v>
      </c>
      <c r="O5982" s="2" t="str">
        <f>VLOOKUP(Tabla1[[#This Row],[nemo]],'Nemos y clasificaciones'!$A$1:$C$3000,3,FALSE)</f>
        <v>CFI</v>
      </c>
      <c r="P5982" s="2"/>
      <c r="Q5982" s="2"/>
    </row>
    <row r="5983" spans="1:17" x14ac:dyDescent="0.25">
      <c r="A5983" t="s">
        <v>6140</v>
      </c>
      <c r="B5983" s="1">
        <v>43623</v>
      </c>
      <c r="C5983" s="1">
        <v>43629</v>
      </c>
      <c r="D5983" t="s">
        <v>21</v>
      </c>
      <c r="E5983" t="s">
        <v>1562</v>
      </c>
      <c r="F5983">
        <v>0</v>
      </c>
      <c r="G5983">
        <v>10000000</v>
      </c>
      <c r="H5983">
        <v>0</v>
      </c>
      <c r="I5983">
        <v>0</v>
      </c>
      <c r="J5983">
        <v>0</v>
      </c>
      <c r="K5983">
        <v>1.4E-2</v>
      </c>
      <c r="L5983" t="s">
        <v>23</v>
      </c>
      <c r="M5983" s="2">
        <v>140000</v>
      </c>
      <c r="N5983" s="2" t="str">
        <f>VLOOKUP(Tabla1[[#This Row],[nemo]],'Nemos y clasificaciones'!$A$2:$B$5000,2,FALSE)</f>
        <v>CFI</v>
      </c>
      <c r="O5983" s="2" t="str">
        <f>VLOOKUP(Tabla1[[#This Row],[nemo]],'Nemos y clasificaciones'!$A$1:$C$3000,3,FALSE)</f>
        <v>CFI</v>
      </c>
      <c r="P5983" s="2"/>
      <c r="Q5983" s="2"/>
    </row>
    <row r="5984" spans="1:17" x14ac:dyDescent="0.25">
      <c r="A5984" t="s">
        <v>4941</v>
      </c>
      <c r="B5984" s="1">
        <v>43853</v>
      </c>
      <c r="C5984" s="1">
        <v>43859</v>
      </c>
      <c r="D5984" t="s">
        <v>21</v>
      </c>
      <c r="E5984" t="s">
        <v>1562</v>
      </c>
      <c r="F5984">
        <v>0</v>
      </c>
      <c r="G5984">
        <v>10000000</v>
      </c>
      <c r="H5984">
        <v>0</v>
      </c>
      <c r="I5984">
        <v>0</v>
      </c>
      <c r="J5984">
        <v>0</v>
      </c>
      <c r="K5984">
        <v>1.0999999999999999E-2</v>
      </c>
      <c r="L5984" t="s">
        <v>23</v>
      </c>
      <c r="M5984" s="2">
        <v>110000</v>
      </c>
      <c r="N5984" s="2" t="str">
        <f>VLOOKUP(Tabla1[[#This Row],[nemo]],'Nemos y clasificaciones'!$A$2:$B$5000,2,FALSE)</f>
        <v>CFI</v>
      </c>
      <c r="O5984" s="2" t="str">
        <f>VLOOKUP(Tabla1[[#This Row],[nemo]],'Nemos y clasificaciones'!$A$1:$C$3000,3,FALSE)</f>
        <v>CFI</v>
      </c>
      <c r="P5984" s="2"/>
      <c r="Q5984" s="2"/>
    </row>
    <row r="5985" spans="1:17" x14ac:dyDescent="0.25">
      <c r="A5985" t="s">
        <v>3320</v>
      </c>
      <c r="B5985" s="1">
        <v>44119</v>
      </c>
      <c r="C5985" s="1">
        <v>44125</v>
      </c>
      <c r="D5985" t="s">
        <v>21</v>
      </c>
      <c r="E5985" t="s">
        <v>1562</v>
      </c>
      <c r="F5985">
        <v>0</v>
      </c>
      <c r="G5985">
        <v>14847914</v>
      </c>
      <c r="H5985">
        <v>0</v>
      </c>
      <c r="I5985">
        <v>0</v>
      </c>
      <c r="J5985">
        <v>0</v>
      </c>
      <c r="K5985">
        <v>7.0000000000000001E-3</v>
      </c>
      <c r="L5985" t="s">
        <v>23</v>
      </c>
      <c r="M5985" s="2">
        <v>103935.398</v>
      </c>
      <c r="N5985" s="2" t="str">
        <f>VLOOKUP(Tabla1[[#This Row],[nemo]],'Nemos y clasificaciones'!$A$2:$B$5000,2,FALSE)</f>
        <v>CFI</v>
      </c>
      <c r="O5985" s="2" t="str">
        <f>VLOOKUP(Tabla1[[#This Row],[nemo]],'Nemos y clasificaciones'!$A$1:$C$3000,3,FALSE)</f>
        <v>CFI</v>
      </c>
      <c r="P5985" s="2"/>
      <c r="Q5985" s="2"/>
    </row>
    <row r="5986" spans="1:17" x14ac:dyDescent="0.25">
      <c r="A5986" t="s">
        <v>7909</v>
      </c>
      <c r="B5986" s="1">
        <v>43260</v>
      </c>
      <c r="C5986" s="1">
        <v>43266</v>
      </c>
      <c r="D5986" t="s">
        <v>21</v>
      </c>
      <c r="E5986" t="s">
        <v>1562</v>
      </c>
      <c r="F5986">
        <v>0</v>
      </c>
      <c r="G5986">
        <v>10000000</v>
      </c>
      <c r="H5986">
        <v>0</v>
      </c>
      <c r="I5986">
        <v>0</v>
      </c>
      <c r="J5986">
        <v>0</v>
      </c>
      <c r="K5986">
        <v>0.01</v>
      </c>
      <c r="L5986" t="s">
        <v>23</v>
      </c>
      <c r="M5986" s="2">
        <v>100000</v>
      </c>
      <c r="N5986" s="2" t="str">
        <f>VLOOKUP(Tabla1[[#This Row],[nemo]],'Nemos y clasificaciones'!$A$2:$B$5000,2,FALSE)</f>
        <v>CFI</v>
      </c>
      <c r="O5986" s="2" t="str">
        <f>VLOOKUP(Tabla1[[#This Row],[nemo]],'Nemos y clasificaciones'!$A$1:$C$3000,3,FALSE)</f>
        <v>CFI</v>
      </c>
      <c r="P5986" s="2"/>
      <c r="Q5986" s="2"/>
    </row>
    <row r="5987" spans="1:17" x14ac:dyDescent="0.25">
      <c r="A5987" t="s">
        <v>145</v>
      </c>
      <c r="B5987" s="1">
        <v>44448</v>
      </c>
      <c r="C5987" s="1">
        <v>44454</v>
      </c>
      <c r="D5987" t="s">
        <v>21</v>
      </c>
      <c r="E5987" t="s">
        <v>146</v>
      </c>
      <c r="F5987">
        <v>0</v>
      </c>
      <c r="G5987">
        <v>10000000</v>
      </c>
      <c r="H5987">
        <v>0</v>
      </c>
      <c r="I5987">
        <v>0</v>
      </c>
      <c r="J5987">
        <v>0</v>
      </c>
      <c r="K5987">
        <v>5.0000000000000001E-3</v>
      </c>
      <c r="L5987" t="s">
        <v>23</v>
      </c>
      <c r="M5987" s="3">
        <v>50000</v>
      </c>
      <c r="N5987" s="2" t="str">
        <f>VLOOKUP(Tabla1[[#This Row],[nemo]],'Nemos y clasificaciones'!$A$2:$B$5000,2,FALSE)</f>
        <v>CFI</v>
      </c>
      <c r="O5987" s="3" t="str">
        <f>VLOOKUP(Tabla1[[#This Row],[nemo]],'Nemos y clasificaciones'!$A$1:$C$3000,3,FALSE)</f>
        <v>CFI</v>
      </c>
      <c r="P5987" s="3"/>
      <c r="Q5987" s="3"/>
    </row>
    <row r="5988" spans="1:17" x14ac:dyDescent="0.25">
      <c r="A5988" t="s">
        <v>143</v>
      </c>
      <c r="B5988" s="1">
        <v>44448</v>
      </c>
      <c r="C5988" s="1">
        <v>44454</v>
      </c>
      <c r="D5988" t="s">
        <v>21</v>
      </c>
      <c r="E5988" t="s">
        <v>144</v>
      </c>
      <c r="F5988">
        <v>0</v>
      </c>
      <c r="G5988">
        <v>10000000</v>
      </c>
      <c r="H5988">
        <v>0</v>
      </c>
      <c r="I5988">
        <v>0</v>
      </c>
      <c r="J5988">
        <v>0</v>
      </c>
      <c r="K5988">
        <v>5.0000000000000001E-3</v>
      </c>
      <c r="L5988" t="s">
        <v>23</v>
      </c>
      <c r="M5988" s="3">
        <v>50000</v>
      </c>
      <c r="N5988" s="2" t="str">
        <f>VLOOKUP(Tabla1[[#This Row],[nemo]],'Nemos y clasificaciones'!$A$2:$B$5000,2,FALSE)</f>
        <v>CFI</v>
      </c>
      <c r="O5988" s="3" t="str">
        <f>VLOOKUP(Tabla1[[#This Row],[nemo]],'Nemos y clasificaciones'!$A$1:$C$3000,3,FALSE)</f>
        <v>CFI</v>
      </c>
      <c r="P5988" s="3"/>
      <c r="Q5988" s="3"/>
    </row>
    <row r="5989" spans="1:17" x14ac:dyDescent="0.25">
      <c r="A5989" t="s">
        <v>141</v>
      </c>
      <c r="B5989" s="1">
        <v>44448</v>
      </c>
      <c r="C5989" s="1">
        <v>44454</v>
      </c>
      <c r="D5989" t="s">
        <v>21</v>
      </c>
      <c r="E5989" t="s">
        <v>142</v>
      </c>
      <c r="F5989">
        <v>0</v>
      </c>
      <c r="G5989">
        <v>10000000</v>
      </c>
      <c r="H5989">
        <v>0</v>
      </c>
      <c r="I5989">
        <v>0</v>
      </c>
      <c r="J5989">
        <v>0</v>
      </c>
      <c r="K5989">
        <v>4.0000000000000001E-3</v>
      </c>
      <c r="L5989" t="s">
        <v>23</v>
      </c>
      <c r="M5989" s="3">
        <v>40000</v>
      </c>
      <c r="N5989" s="2" t="str">
        <f>VLOOKUP(Tabla1[[#This Row],[nemo]],'Nemos y clasificaciones'!$A$2:$B$5000,2,FALSE)</f>
        <v>CFI</v>
      </c>
      <c r="O5989" s="3" t="str">
        <f>VLOOKUP(Tabla1[[#This Row],[nemo]],'Nemos y clasificaciones'!$A$1:$C$3000,3,FALSE)</f>
        <v>CFI</v>
      </c>
      <c r="P5989" s="3"/>
      <c r="Q5989" s="3"/>
    </row>
    <row r="5990" spans="1:17" x14ac:dyDescent="0.25">
      <c r="A5990" t="s">
        <v>6947</v>
      </c>
      <c r="B5990" s="1">
        <v>43482</v>
      </c>
      <c r="C5990" s="1">
        <v>43488</v>
      </c>
      <c r="D5990" t="s">
        <v>14</v>
      </c>
      <c r="E5990" t="s">
        <v>543</v>
      </c>
      <c r="F5990">
        <v>0</v>
      </c>
      <c r="G5990">
        <v>10000000</v>
      </c>
      <c r="H5990">
        <v>0</v>
      </c>
      <c r="I5990">
        <v>0</v>
      </c>
      <c r="J5990">
        <v>0</v>
      </c>
      <c r="K5990">
        <v>52.985999999999997</v>
      </c>
      <c r="L5990" t="s">
        <v>54</v>
      </c>
      <c r="M5990" s="2">
        <v>529860000</v>
      </c>
      <c r="N5990" s="2" t="str">
        <f>VLOOKUP(Tabla1[[#This Row],[nemo]],'Nemos y clasificaciones'!$A$2:$B$5000,2,FALSE)</f>
        <v>CFI</v>
      </c>
      <c r="O5990" s="2" t="str">
        <f>VLOOKUP(Tabla1[[#This Row],[nemo]],'Nemos y clasificaciones'!$A$1:$C$3000,3,FALSE)</f>
        <v>CFI</v>
      </c>
      <c r="P5990" s="2"/>
      <c r="Q5990" s="2"/>
    </row>
    <row r="5991" spans="1:17" x14ac:dyDescent="0.25">
      <c r="A5991" t="s">
        <v>542</v>
      </c>
      <c r="B5991" s="1">
        <v>44414</v>
      </c>
      <c r="C5991" s="1">
        <v>44420</v>
      </c>
      <c r="D5991" t="s">
        <v>14</v>
      </c>
      <c r="E5991" t="s">
        <v>543</v>
      </c>
      <c r="F5991">
        <v>0</v>
      </c>
      <c r="G5991">
        <v>46743237</v>
      </c>
      <c r="H5991">
        <v>0</v>
      </c>
      <c r="I5991">
        <v>0</v>
      </c>
      <c r="J5991">
        <v>0</v>
      </c>
      <c r="K5991">
        <v>10.128</v>
      </c>
      <c r="L5991" t="s">
        <v>54</v>
      </c>
      <c r="M5991" s="2">
        <v>473415504.33600003</v>
      </c>
      <c r="N5991" s="2" t="str">
        <f>VLOOKUP(Tabla1[[#This Row],[nemo]],'Nemos y clasificaciones'!$A$2:$B$5000,2,FALSE)</f>
        <v>CFI</v>
      </c>
      <c r="O5991" s="2" t="str">
        <f>VLOOKUP(Tabla1[[#This Row],[nemo]],'Nemos y clasificaciones'!$A$1:$C$3000,3,FALSE)</f>
        <v>CFI</v>
      </c>
      <c r="P5991" s="2"/>
      <c r="Q5991" s="2"/>
    </row>
    <row r="5992" spans="1:17" x14ac:dyDescent="0.25">
      <c r="A5992" t="s">
        <v>5867</v>
      </c>
      <c r="B5992" s="1">
        <v>43650</v>
      </c>
      <c r="C5992" s="1">
        <v>43656</v>
      </c>
      <c r="D5992" t="s">
        <v>14</v>
      </c>
      <c r="E5992" t="s">
        <v>543</v>
      </c>
      <c r="F5992">
        <v>0</v>
      </c>
      <c r="G5992">
        <v>10000000</v>
      </c>
      <c r="H5992">
        <v>0</v>
      </c>
      <c r="I5992">
        <v>0</v>
      </c>
      <c r="J5992">
        <v>0</v>
      </c>
      <c r="K5992">
        <v>42.786999999999999</v>
      </c>
      <c r="L5992" t="s">
        <v>54</v>
      </c>
      <c r="M5992" s="2">
        <v>427870000</v>
      </c>
      <c r="N5992" s="2" t="str">
        <f>VLOOKUP(Tabla1[[#This Row],[nemo]],'Nemos y clasificaciones'!$A$2:$B$5000,2,FALSE)</f>
        <v>CFI</v>
      </c>
      <c r="O5992" s="2" t="str">
        <f>VLOOKUP(Tabla1[[#This Row],[nemo]],'Nemos y clasificaciones'!$A$1:$C$3000,3,FALSE)</f>
        <v>CFI</v>
      </c>
      <c r="P5992" s="2"/>
      <c r="Q5992" s="2"/>
    </row>
    <row r="5993" spans="1:17" x14ac:dyDescent="0.25">
      <c r="A5993" t="s">
        <v>6817</v>
      </c>
      <c r="B5993" s="1">
        <v>43538</v>
      </c>
      <c r="C5993" s="1">
        <v>43544</v>
      </c>
      <c r="D5993" t="s">
        <v>14</v>
      </c>
      <c r="E5993" t="s">
        <v>543</v>
      </c>
      <c r="F5993">
        <v>0</v>
      </c>
      <c r="G5993">
        <v>10000000</v>
      </c>
      <c r="H5993">
        <v>0</v>
      </c>
      <c r="I5993">
        <v>0</v>
      </c>
      <c r="J5993">
        <v>0</v>
      </c>
      <c r="K5993">
        <v>36.369</v>
      </c>
      <c r="L5993" t="s">
        <v>54</v>
      </c>
      <c r="M5993" s="2">
        <v>363690000</v>
      </c>
      <c r="N5993" s="2" t="str">
        <f>VLOOKUP(Tabla1[[#This Row],[nemo]],'Nemos y clasificaciones'!$A$2:$B$5000,2,FALSE)</f>
        <v>CFI</v>
      </c>
      <c r="O5993" s="2" t="str">
        <f>VLOOKUP(Tabla1[[#This Row],[nemo]],'Nemos y clasificaciones'!$A$1:$C$3000,3,FALSE)</f>
        <v>CFI</v>
      </c>
      <c r="P5993" s="2"/>
      <c r="Q5993" s="2"/>
    </row>
    <row r="5994" spans="1:17" x14ac:dyDescent="0.25">
      <c r="A5994" t="s">
        <v>7281</v>
      </c>
      <c r="B5994" s="1">
        <v>43421</v>
      </c>
      <c r="C5994" s="1">
        <v>43427</v>
      </c>
      <c r="D5994" t="s">
        <v>14</v>
      </c>
      <c r="E5994" t="s">
        <v>543</v>
      </c>
      <c r="F5994">
        <v>0</v>
      </c>
      <c r="G5994">
        <v>10000000</v>
      </c>
      <c r="H5994">
        <v>0</v>
      </c>
      <c r="I5994">
        <v>0</v>
      </c>
      <c r="J5994">
        <v>0</v>
      </c>
      <c r="K5994">
        <v>34.097999999999999</v>
      </c>
      <c r="L5994" t="s">
        <v>54</v>
      </c>
      <c r="M5994" s="2">
        <v>340980000</v>
      </c>
      <c r="N5994" s="2" t="str">
        <f>VLOOKUP(Tabla1[[#This Row],[nemo]],'Nemos y clasificaciones'!$A$2:$B$5000,2,FALSE)</f>
        <v>CFI</v>
      </c>
      <c r="O5994" s="2" t="str">
        <f>VLOOKUP(Tabla1[[#This Row],[nemo]],'Nemos y clasificaciones'!$A$1:$C$3000,3,FALSE)</f>
        <v>CFI</v>
      </c>
      <c r="P5994" s="2"/>
      <c r="Q5994" s="2"/>
    </row>
    <row r="5995" spans="1:17" x14ac:dyDescent="0.25">
      <c r="A5995" t="s">
        <v>2812</v>
      </c>
      <c r="B5995" s="1">
        <v>44187</v>
      </c>
      <c r="C5995" s="1">
        <v>44194</v>
      </c>
      <c r="D5995" t="s">
        <v>14</v>
      </c>
      <c r="E5995" t="s">
        <v>543</v>
      </c>
      <c r="F5995">
        <v>0</v>
      </c>
      <c r="G5995">
        <v>10000000</v>
      </c>
      <c r="H5995">
        <v>0</v>
      </c>
      <c r="I5995">
        <v>0</v>
      </c>
      <c r="J5995">
        <v>0</v>
      </c>
      <c r="K5995">
        <v>26.687000000000001</v>
      </c>
      <c r="L5995" t="s">
        <v>54</v>
      </c>
      <c r="M5995" s="2">
        <v>266870000</v>
      </c>
      <c r="N5995" s="2" t="str">
        <f>VLOOKUP(Tabla1[[#This Row],[nemo]],'Nemos y clasificaciones'!$A$2:$B$5000,2,FALSE)</f>
        <v>CFI</v>
      </c>
      <c r="O5995" s="2" t="str">
        <f>VLOOKUP(Tabla1[[#This Row],[nemo]],'Nemos y clasificaciones'!$A$1:$C$3000,3,FALSE)</f>
        <v>CFI</v>
      </c>
      <c r="P5995" s="2"/>
      <c r="Q5995" s="2"/>
    </row>
    <row r="5996" spans="1:17" x14ac:dyDescent="0.25">
      <c r="A5996" t="s">
        <v>3563</v>
      </c>
      <c r="B5996" s="1">
        <v>44064</v>
      </c>
      <c r="C5996" s="1">
        <v>44070</v>
      </c>
      <c r="D5996" t="s">
        <v>14</v>
      </c>
      <c r="E5996" t="s">
        <v>543</v>
      </c>
      <c r="F5996">
        <v>0</v>
      </c>
      <c r="G5996">
        <v>10000000</v>
      </c>
      <c r="H5996">
        <v>0</v>
      </c>
      <c r="I5996">
        <v>0</v>
      </c>
      <c r="J5996">
        <v>0</v>
      </c>
      <c r="K5996">
        <v>20.367000000000001</v>
      </c>
      <c r="L5996" t="s">
        <v>54</v>
      </c>
      <c r="M5996" s="2">
        <v>203670000</v>
      </c>
      <c r="N5996" s="2" t="str">
        <f>VLOOKUP(Tabla1[[#This Row],[nemo]],'Nemos y clasificaciones'!$A$2:$B$5000,2,FALSE)</f>
        <v>CFI</v>
      </c>
      <c r="O5996" s="2" t="str">
        <f>VLOOKUP(Tabla1[[#This Row],[nemo]],'Nemos y clasificaciones'!$A$1:$C$3000,3,FALSE)</f>
        <v>CFI</v>
      </c>
      <c r="P5996" s="2"/>
      <c r="Q5996" s="2"/>
    </row>
    <row r="5997" spans="1:17" x14ac:dyDescent="0.25">
      <c r="A5997" t="s">
        <v>958</v>
      </c>
      <c r="B5997" s="1">
        <v>44371</v>
      </c>
      <c r="C5997" s="1">
        <v>44378</v>
      </c>
      <c r="D5997" t="s">
        <v>14</v>
      </c>
      <c r="E5997" t="s">
        <v>543</v>
      </c>
      <c r="F5997">
        <v>0</v>
      </c>
      <c r="G5997">
        <v>10000000</v>
      </c>
      <c r="H5997">
        <v>0</v>
      </c>
      <c r="I5997">
        <v>0</v>
      </c>
      <c r="J5997">
        <v>0</v>
      </c>
      <c r="K5997">
        <v>17.693999999999999</v>
      </c>
      <c r="L5997" t="s">
        <v>54</v>
      </c>
      <c r="M5997" s="2">
        <v>176940000</v>
      </c>
      <c r="N5997" s="2" t="str">
        <f>VLOOKUP(Tabla1[[#This Row],[nemo]],'Nemos y clasificaciones'!$A$2:$B$5000,2,FALSE)</f>
        <v>CFI</v>
      </c>
      <c r="O5997" s="2" t="str">
        <f>VLOOKUP(Tabla1[[#This Row],[nemo]],'Nemos y clasificaciones'!$A$1:$C$3000,3,FALSE)</f>
        <v>CFI</v>
      </c>
      <c r="P5997" s="2"/>
      <c r="Q5997" s="2"/>
    </row>
    <row r="5998" spans="1:17" x14ac:dyDescent="0.25">
      <c r="A5998" t="s">
        <v>4611</v>
      </c>
      <c r="B5998" s="1">
        <v>43937</v>
      </c>
      <c r="C5998" s="1">
        <v>43943</v>
      </c>
      <c r="D5998" t="s">
        <v>14</v>
      </c>
      <c r="E5998" t="s">
        <v>543</v>
      </c>
      <c r="F5998">
        <v>0</v>
      </c>
      <c r="G5998">
        <v>10000000</v>
      </c>
      <c r="H5998">
        <v>0</v>
      </c>
      <c r="I5998">
        <v>0</v>
      </c>
      <c r="J5998">
        <v>0</v>
      </c>
      <c r="K5998">
        <v>16.053000000000001</v>
      </c>
      <c r="L5998" t="s">
        <v>54</v>
      </c>
      <c r="M5998" s="2">
        <v>160530000</v>
      </c>
      <c r="N5998" s="2" t="str">
        <f>VLOOKUP(Tabla1[[#This Row],[nemo]],'Nemos y clasificaciones'!$A$2:$B$5000,2,FALSE)</f>
        <v>CFI</v>
      </c>
      <c r="O5998" s="2" t="str">
        <f>VLOOKUP(Tabla1[[#This Row],[nemo]],'Nemos y clasificaciones'!$A$1:$C$3000,3,FALSE)</f>
        <v>CFI</v>
      </c>
      <c r="P5998" s="2"/>
      <c r="Q5998" s="2"/>
    </row>
    <row r="5999" spans="1:17" x14ac:dyDescent="0.25">
      <c r="A5999" t="s">
        <v>5320</v>
      </c>
      <c r="B5999" s="1">
        <v>43803</v>
      </c>
      <c r="C5999" s="1">
        <v>43809</v>
      </c>
      <c r="D5999" t="s">
        <v>14</v>
      </c>
      <c r="E5999" t="s">
        <v>543</v>
      </c>
      <c r="F5999">
        <v>0</v>
      </c>
      <c r="G5999">
        <v>10000000</v>
      </c>
      <c r="H5999">
        <v>0</v>
      </c>
      <c r="I5999">
        <v>0</v>
      </c>
      <c r="J5999">
        <v>0</v>
      </c>
      <c r="K5999">
        <v>11.766</v>
      </c>
      <c r="L5999" t="s">
        <v>54</v>
      </c>
      <c r="M5999" s="2">
        <v>117660000</v>
      </c>
      <c r="N5999" s="2" t="str">
        <f>VLOOKUP(Tabla1[[#This Row],[nemo]],'Nemos y clasificaciones'!$A$2:$B$5000,2,FALSE)</f>
        <v>CFI</v>
      </c>
      <c r="O5999" s="2" t="str">
        <f>VLOOKUP(Tabla1[[#This Row],[nemo]],'Nemos y clasificaciones'!$A$1:$C$3000,3,FALSE)</f>
        <v>CFI</v>
      </c>
      <c r="P5999" s="2"/>
      <c r="Q5999" s="2"/>
    </row>
    <row r="6000" spans="1:17" x14ac:dyDescent="0.25">
      <c r="A6000" t="s">
        <v>2468</v>
      </c>
      <c r="B6000" s="1">
        <v>44261</v>
      </c>
      <c r="C6000" s="1">
        <v>44267</v>
      </c>
      <c r="D6000" t="s">
        <v>14</v>
      </c>
      <c r="E6000" t="s">
        <v>543</v>
      </c>
      <c r="F6000">
        <v>0</v>
      </c>
      <c r="G6000">
        <v>10000000</v>
      </c>
      <c r="H6000">
        <v>0</v>
      </c>
      <c r="I6000">
        <v>0</v>
      </c>
      <c r="J6000">
        <v>0</v>
      </c>
      <c r="K6000">
        <v>11.691000000000001</v>
      </c>
      <c r="L6000" t="s">
        <v>54</v>
      </c>
      <c r="M6000" s="2">
        <v>116910000</v>
      </c>
      <c r="N6000" s="2" t="str">
        <f>VLOOKUP(Tabla1[[#This Row],[nemo]],'Nemos y clasificaciones'!$A$2:$B$5000,2,FALSE)</f>
        <v>CFI</v>
      </c>
      <c r="O6000" s="2" t="str">
        <f>VLOOKUP(Tabla1[[#This Row],[nemo]],'Nemos y clasificaciones'!$A$1:$C$3000,3,FALSE)</f>
        <v>CFI</v>
      </c>
      <c r="P6000" s="2"/>
      <c r="Q6000" s="2"/>
    </row>
    <row r="6001" spans="1:17" x14ac:dyDescent="0.25">
      <c r="A6001" t="s">
        <v>1880</v>
      </c>
      <c r="B6001" s="1">
        <v>44327</v>
      </c>
      <c r="C6001" s="1">
        <v>44333</v>
      </c>
      <c r="D6001" t="s">
        <v>14</v>
      </c>
      <c r="E6001" t="s">
        <v>543</v>
      </c>
      <c r="F6001">
        <v>0</v>
      </c>
      <c r="G6001">
        <v>10000000</v>
      </c>
      <c r="H6001">
        <v>0</v>
      </c>
      <c r="I6001">
        <v>0</v>
      </c>
      <c r="J6001">
        <v>0</v>
      </c>
      <c r="K6001">
        <v>8.032</v>
      </c>
      <c r="L6001" t="s">
        <v>16</v>
      </c>
      <c r="M6001" s="2">
        <v>80320000</v>
      </c>
      <c r="N6001" s="2" t="str">
        <f>VLOOKUP(Tabla1[[#This Row],[nemo]],'Nemos y clasificaciones'!$A$2:$B$5000,2,FALSE)</f>
        <v>CFI</v>
      </c>
      <c r="O6001" s="2" t="str">
        <f>VLOOKUP(Tabla1[[#This Row],[nemo]],'Nemos y clasificaciones'!$A$1:$C$3000,3,FALSE)</f>
        <v>CFI</v>
      </c>
      <c r="P6001" s="2"/>
      <c r="Q6001" s="2"/>
    </row>
    <row r="6002" spans="1:17" x14ac:dyDescent="0.25">
      <c r="A6002" t="s">
        <v>7907</v>
      </c>
      <c r="B6002" s="1">
        <v>43260</v>
      </c>
      <c r="C6002" s="1">
        <v>43266</v>
      </c>
      <c r="D6002" t="s">
        <v>14</v>
      </c>
      <c r="E6002" t="s">
        <v>543</v>
      </c>
      <c r="F6002">
        <v>0</v>
      </c>
      <c r="G6002">
        <v>10000000</v>
      </c>
      <c r="H6002">
        <v>0</v>
      </c>
      <c r="I6002">
        <v>0</v>
      </c>
      <c r="J6002">
        <v>0</v>
      </c>
      <c r="K6002">
        <v>5.9820000000000002</v>
      </c>
      <c r="L6002" t="s">
        <v>16</v>
      </c>
      <c r="M6002" s="2">
        <v>59820000</v>
      </c>
      <c r="N6002" s="2" t="str">
        <f>VLOOKUP(Tabla1[[#This Row],[nemo]],'Nemos y clasificaciones'!$A$2:$B$5000,2,FALSE)</f>
        <v>CFI</v>
      </c>
      <c r="O6002" s="2" t="str">
        <f>VLOOKUP(Tabla1[[#This Row],[nemo]],'Nemos y clasificaciones'!$A$1:$C$3000,3,FALSE)</f>
        <v>CFI</v>
      </c>
      <c r="P6002" s="2"/>
      <c r="Q6002" s="2"/>
    </row>
    <row r="6003" spans="1:17" x14ac:dyDescent="0.25">
      <c r="A6003" t="s">
        <v>2811</v>
      </c>
      <c r="B6003" s="1">
        <v>44187</v>
      </c>
      <c r="C6003" s="1">
        <v>44194</v>
      </c>
      <c r="D6003" t="s">
        <v>14</v>
      </c>
      <c r="E6003" t="s">
        <v>543</v>
      </c>
      <c r="F6003">
        <v>0</v>
      </c>
      <c r="G6003">
        <v>10000000</v>
      </c>
      <c r="H6003">
        <v>0</v>
      </c>
      <c r="I6003">
        <v>0</v>
      </c>
      <c r="J6003">
        <v>0</v>
      </c>
      <c r="K6003">
        <v>5.4029999999999996</v>
      </c>
      <c r="L6003" t="s">
        <v>16</v>
      </c>
      <c r="M6003" s="2">
        <v>54030000</v>
      </c>
      <c r="N6003" s="2" t="str">
        <f>VLOOKUP(Tabla1[[#This Row],[nemo]],'Nemos y clasificaciones'!$A$2:$B$5000,2,FALSE)</f>
        <v>CFI</v>
      </c>
      <c r="O6003" s="2" t="str">
        <f>VLOOKUP(Tabla1[[#This Row],[nemo]],'Nemos y clasificaciones'!$A$1:$C$3000,3,FALSE)</f>
        <v>CFI</v>
      </c>
      <c r="P6003" s="2"/>
      <c r="Q6003" s="2"/>
    </row>
    <row r="6004" spans="1:17" x14ac:dyDescent="0.25">
      <c r="A6004" t="s">
        <v>3317</v>
      </c>
      <c r="B6004" s="1">
        <v>44119</v>
      </c>
      <c r="C6004" s="1">
        <v>44125</v>
      </c>
      <c r="D6004" t="s">
        <v>14</v>
      </c>
      <c r="E6004" t="s">
        <v>543</v>
      </c>
      <c r="F6004">
        <v>0</v>
      </c>
      <c r="G6004">
        <v>10000000</v>
      </c>
      <c r="H6004">
        <v>0</v>
      </c>
      <c r="I6004">
        <v>0</v>
      </c>
      <c r="J6004">
        <v>0</v>
      </c>
      <c r="K6004">
        <v>2.8879999999999999</v>
      </c>
      <c r="L6004" t="s">
        <v>16</v>
      </c>
      <c r="M6004" s="2">
        <v>28880000</v>
      </c>
      <c r="N6004" s="2" t="str">
        <f>VLOOKUP(Tabla1[[#This Row],[nemo]],'Nemos y clasificaciones'!$A$2:$B$5000,2,FALSE)</f>
        <v>CFI</v>
      </c>
      <c r="O6004" s="2" t="str">
        <f>VLOOKUP(Tabla1[[#This Row],[nemo]],'Nemos y clasificaciones'!$A$1:$C$3000,3,FALSE)</f>
        <v>CFI</v>
      </c>
      <c r="P6004" s="2"/>
      <c r="Q6004" s="2"/>
    </row>
    <row r="6005" spans="1:17" x14ac:dyDescent="0.25">
      <c r="A6005" t="s">
        <v>2467</v>
      </c>
      <c r="B6005" s="1">
        <v>44261</v>
      </c>
      <c r="C6005" s="1">
        <v>44267</v>
      </c>
      <c r="D6005" t="s">
        <v>14</v>
      </c>
      <c r="E6005" t="s">
        <v>543</v>
      </c>
      <c r="F6005">
        <v>0</v>
      </c>
      <c r="G6005">
        <v>10000000</v>
      </c>
      <c r="H6005">
        <v>0</v>
      </c>
      <c r="I6005">
        <v>0</v>
      </c>
      <c r="J6005">
        <v>0</v>
      </c>
      <c r="K6005">
        <v>2.5920000000000001</v>
      </c>
      <c r="L6005" t="s">
        <v>16</v>
      </c>
      <c r="M6005" s="2">
        <v>25920000</v>
      </c>
      <c r="N6005" s="2" t="str">
        <f>VLOOKUP(Tabla1[[#This Row],[nemo]],'Nemos y clasificaciones'!$A$2:$B$5000,2,FALSE)</f>
        <v>CFI</v>
      </c>
      <c r="O6005" s="2" t="str">
        <f>VLOOKUP(Tabla1[[#This Row],[nemo]],'Nemos y clasificaciones'!$A$1:$C$3000,3,FALSE)</f>
        <v>CFI</v>
      </c>
      <c r="P6005" s="2"/>
      <c r="Q6005" s="2"/>
    </row>
    <row r="6006" spans="1:17" x14ac:dyDescent="0.25">
      <c r="A6006" t="s">
        <v>957</v>
      </c>
      <c r="B6006" s="1">
        <v>44371</v>
      </c>
      <c r="C6006" s="1">
        <v>44378</v>
      </c>
      <c r="D6006" t="s">
        <v>14</v>
      </c>
      <c r="E6006" t="s">
        <v>543</v>
      </c>
      <c r="F6006">
        <v>0</v>
      </c>
      <c r="G6006">
        <v>10000000</v>
      </c>
      <c r="H6006">
        <v>0</v>
      </c>
      <c r="I6006">
        <v>0</v>
      </c>
      <c r="J6006">
        <v>0</v>
      </c>
      <c r="K6006">
        <v>1.9810000000000001</v>
      </c>
      <c r="L6006" t="s">
        <v>16</v>
      </c>
      <c r="M6006" s="2">
        <v>19810000</v>
      </c>
      <c r="N6006" s="2" t="str">
        <f>VLOOKUP(Tabla1[[#This Row],[nemo]],'Nemos y clasificaciones'!$A$2:$B$5000,2,FALSE)</f>
        <v>CFI</v>
      </c>
      <c r="O6006" s="2" t="str">
        <f>VLOOKUP(Tabla1[[#This Row],[nemo]],'Nemos y clasificaciones'!$A$1:$C$3000,3,FALSE)</f>
        <v>CFI</v>
      </c>
      <c r="P6006" s="2"/>
      <c r="Q6006" s="2"/>
    </row>
    <row r="6007" spans="1:17" x14ac:dyDescent="0.25">
      <c r="A6007" t="s">
        <v>1879</v>
      </c>
      <c r="B6007" s="1">
        <v>44327</v>
      </c>
      <c r="C6007" s="1">
        <v>44333</v>
      </c>
      <c r="D6007" t="s">
        <v>14</v>
      </c>
      <c r="E6007" t="s">
        <v>543</v>
      </c>
      <c r="F6007">
        <v>0</v>
      </c>
      <c r="G6007">
        <v>10000000</v>
      </c>
      <c r="H6007">
        <v>0</v>
      </c>
      <c r="I6007">
        <v>0</v>
      </c>
      <c r="J6007">
        <v>0</v>
      </c>
      <c r="K6007">
        <v>1.925</v>
      </c>
      <c r="L6007" t="s">
        <v>16</v>
      </c>
      <c r="M6007" s="2">
        <v>19250000</v>
      </c>
      <c r="N6007" s="2" t="str">
        <f>VLOOKUP(Tabla1[[#This Row],[nemo]],'Nemos y clasificaciones'!$A$2:$B$5000,2,FALSE)</f>
        <v>CFI</v>
      </c>
      <c r="O6007" s="2" t="str">
        <f>VLOOKUP(Tabla1[[#This Row],[nemo]],'Nemos y clasificaciones'!$A$1:$C$3000,3,FALSE)</f>
        <v>CFI</v>
      </c>
      <c r="P6007" s="2"/>
      <c r="Q6007" s="2"/>
    </row>
    <row r="6008" spans="1:17" x14ac:dyDescent="0.25">
      <c r="A6008" t="s">
        <v>7292</v>
      </c>
      <c r="B6008" s="1">
        <v>43420</v>
      </c>
      <c r="C6008" s="1">
        <v>43426</v>
      </c>
      <c r="D6008" t="s">
        <v>21</v>
      </c>
      <c r="E6008" t="s">
        <v>1672</v>
      </c>
      <c r="F6008">
        <v>0</v>
      </c>
      <c r="G6008">
        <v>10000000</v>
      </c>
      <c r="H6008">
        <v>0</v>
      </c>
      <c r="I6008">
        <v>0</v>
      </c>
      <c r="J6008">
        <v>0</v>
      </c>
      <c r="K6008">
        <v>0.14799999999999999</v>
      </c>
      <c r="L6008" t="s">
        <v>23</v>
      </c>
      <c r="M6008" s="2">
        <v>1480000</v>
      </c>
      <c r="N6008" s="2" t="str">
        <f>VLOOKUP(Tabla1[[#This Row],[nemo]],'Nemos y clasificaciones'!$A$2:$B$5000,2,FALSE)</f>
        <v>CFI</v>
      </c>
      <c r="O6008" s="2" t="str">
        <f>VLOOKUP(Tabla1[[#This Row],[nemo]],'Nemos y clasificaciones'!$A$1:$C$3000,3,FALSE)</f>
        <v>CFI</v>
      </c>
      <c r="P6008" s="2"/>
      <c r="Q6008" s="2"/>
    </row>
    <row r="6009" spans="1:17" x14ac:dyDescent="0.25">
      <c r="A6009" t="s">
        <v>5134</v>
      </c>
      <c r="B6009" s="1">
        <v>43818</v>
      </c>
      <c r="C6009" s="1">
        <v>43825</v>
      </c>
      <c r="D6009" t="s">
        <v>21</v>
      </c>
      <c r="E6009" t="s">
        <v>1672</v>
      </c>
      <c r="F6009">
        <v>0</v>
      </c>
      <c r="G6009">
        <v>10000000</v>
      </c>
      <c r="H6009">
        <v>0</v>
      </c>
      <c r="I6009">
        <v>0</v>
      </c>
      <c r="J6009">
        <v>0</v>
      </c>
      <c r="K6009">
        <v>4.4999999999999998E-2</v>
      </c>
      <c r="L6009" t="s">
        <v>23</v>
      </c>
      <c r="M6009" s="2">
        <v>450000</v>
      </c>
      <c r="N6009" s="2" t="str">
        <f>VLOOKUP(Tabla1[[#This Row],[nemo]],'Nemos y clasificaciones'!$A$2:$B$5000,2,FALSE)</f>
        <v>CFI</v>
      </c>
      <c r="O6009" s="2" t="str">
        <f>VLOOKUP(Tabla1[[#This Row],[nemo]],'Nemos y clasificaciones'!$A$1:$C$3000,3,FALSE)</f>
        <v>CFI</v>
      </c>
      <c r="P6009" s="2"/>
      <c r="Q6009" s="2"/>
    </row>
    <row r="6010" spans="1:17" x14ac:dyDescent="0.25">
      <c r="A6010" t="s">
        <v>5846</v>
      </c>
      <c r="B6010" s="1">
        <v>43657</v>
      </c>
      <c r="C6010" s="1">
        <v>43664</v>
      </c>
      <c r="D6010" t="s">
        <v>21</v>
      </c>
      <c r="E6010" t="s">
        <v>1672</v>
      </c>
      <c r="F6010">
        <v>0</v>
      </c>
      <c r="G6010">
        <v>10000000</v>
      </c>
      <c r="H6010">
        <v>0</v>
      </c>
      <c r="I6010">
        <v>0</v>
      </c>
      <c r="J6010">
        <v>0</v>
      </c>
      <c r="K6010">
        <v>4.2999999999999997E-2</v>
      </c>
      <c r="L6010" t="s">
        <v>23</v>
      </c>
      <c r="M6010" s="2">
        <v>430000</v>
      </c>
      <c r="N6010" s="2" t="str">
        <f>VLOOKUP(Tabla1[[#This Row],[nemo]],'Nemos y clasificaciones'!$A$2:$B$5000,2,FALSE)</f>
        <v>CFI</v>
      </c>
      <c r="O6010" s="2" t="str">
        <f>VLOOKUP(Tabla1[[#This Row],[nemo]],'Nemos y clasificaciones'!$A$1:$C$3000,3,FALSE)</f>
        <v>CFI</v>
      </c>
      <c r="P6010" s="2"/>
      <c r="Q6010" s="2"/>
    </row>
    <row r="6011" spans="1:17" x14ac:dyDescent="0.25">
      <c r="A6011" t="s">
        <v>1671</v>
      </c>
      <c r="B6011" s="1">
        <v>44338</v>
      </c>
      <c r="C6011" s="1">
        <v>44344</v>
      </c>
      <c r="D6011" t="s">
        <v>21</v>
      </c>
      <c r="E6011" t="s">
        <v>1672</v>
      </c>
      <c r="F6011">
        <v>0</v>
      </c>
      <c r="G6011">
        <v>10000000</v>
      </c>
      <c r="H6011">
        <v>0</v>
      </c>
      <c r="I6011">
        <v>0</v>
      </c>
      <c r="J6011">
        <v>0</v>
      </c>
      <c r="K6011">
        <v>4.1000000000000002E-2</v>
      </c>
      <c r="L6011" t="s">
        <v>23</v>
      </c>
      <c r="M6011" s="2">
        <v>410000</v>
      </c>
      <c r="N6011" s="2" t="str">
        <f>VLOOKUP(Tabla1[[#This Row],[nemo]],'Nemos y clasificaciones'!$A$2:$B$5000,2,FALSE)</f>
        <v>CFI</v>
      </c>
      <c r="O6011" s="2" t="str">
        <f>VLOOKUP(Tabla1[[#This Row],[nemo]],'Nemos y clasificaciones'!$A$1:$C$3000,3,FALSE)</f>
        <v>CFI</v>
      </c>
      <c r="P6011" s="2"/>
      <c r="Q6011" s="2"/>
    </row>
    <row r="6012" spans="1:17" x14ac:dyDescent="0.25">
      <c r="A6012" t="s">
        <v>2793</v>
      </c>
      <c r="B6012" s="1">
        <v>44188</v>
      </c>
      <c r="C6012" s="1">
        <v>44195</v>
      </c>
      <c r="D6012" t="s">
        <v>21</v>
      </c>
      <c r="E6012" t="s">
        <v>1672</v>
      </c>
      <c r="F6012">
        <v>0</v>
      </c>
      <c r="G6012">
        <v>10000000</v>
      </c>
      <c r="H6012">
        <v>0</v>
      </c>
      <c r="I6012">
        <v>0</v>
      </c>
      <c r="J6012">
        <v>0</v>
      </c>
      <c r="K6012">
        <v>2.3E-2</v>
      </c>
      <c r="L6012" t="s">
        <v>23</v>
      </c>
      <c r="M6012" s="2">
        <v>230000</v>
      </c>
      <c r="N6012" s="2" t="str">
        <f>VLOOKUP(Tabla1[[#This Row],[nemo]],'Nemos y clasificaciones'!$A$2:$B$5000,2,FALSE)</f>
        <v>CFI</v>
      </c>
      <c r="O6012" s="2" t="str">
        <f>VLOOKUP(Tabla1[[#This Row],[nemo]],'Nemos y clasificaciones'!$A$1:$C$3000,3,FALSE)</f>
        <v>CFI</v>
      </c>
      <c r="P6012" s="2"/>
      <c r="Q6012" s="2"/>
    </row>
    <row r="6013" spans="1:17" x14ac:dyDescent="0.25">
      <c r="A6013" t="s">
        <v>7788</v>
      </c>
      <c r="B6013" s="1">
        <v>43271</v>
      </c>
      <c r="C6013" s="1">
        <v>43277</v>
      </c>
      <c r="D6013" t="s">
        <v>21</v>
      </c>
      <c r="E6013" t="s">
        <v>1672</v>
      </c>
      <c r="F6013">
        <v>0</v>
      </c>
      <c r="G6013">
        <v>10000000</v>
      </c>
      <c r="H6013">
        <v>0</v>
      </c>
      <c r="I6013">
        <v>0</v>
      </c>
      <c r="J6013">
        <v>0</v>
      </c>
      <c r="K6013">
        <v>2.1000000000000001E-2</v>
      </c>
      <c r="L6013" t="s">
        <v>23</v>
      </c>
      <c r="M6013" s="2">
        <v>210000</v>
      </c>
      <c r="N6013" s="2" t="str">
        <f>VLOOKUP(Tabla1[[#This Row],[nemo]],'Nemos y clasificaciones'!$A$2:$B$5000,2,FALSE)</f>
        <v>CFI</v>
      </c>
      <c r="O6013" s="2" t="str">
        <f>VLOOKUP(Tabla1[[#This Row],[nemo]],'Nemos y clasificaciones'!$A$1:$C$3000,3,FALSE)</f>
        <v>CFI</v>
      </c>
      <c r="P6013" s="2"/>
      <c r="Q6013" s="2"/>
    </row>
    <row r="6014" spans="1:17" x14ac:dyDescent="0.25">
      <c r="A6014" t="s">
        <v>2273</v>
      </c>
      <c r="B6014" s="1">
        <v>44287</v>
      </c>
      <c r="C6014" s="1">
        <v>44295</v>
      </c>
      <c r="D6014" t="s">
        <v>21</v>
      </c>
      <c r="E6014" t="s">
        <v>1672</v>
      </c>
      <c r="F6014">
        <v>0</v>
      </c>
      <c r="G6014">
        <v>10000000</v>
      </c>
      <c r="H6014">
        <v>0</v>
      </c>
      <c r="I6014">
        <v>0</v>
      </c>
      <c r="J6014">
        <v>0</v>
      </c>
      <c r="K6014">
        <v>1.4E-2</v>
      </c>
      <c r="L6014" t="s">
        <v>23</v>
      </c>
      <c r="M6014" s="2">
        <v>140000</v>
      </c>
      <c r="N6014" s="2" t="str">
        <f>VLOOKUP(Tabla1[[#This Row],[nemo]],'Nemos y clasificaciones'!$A$2:$B$5000,2,FALSE)</f>
        <v>CFI</v>
      </c>
      <c r="O6014" s="2" t="str">
        <f>VLOOKUP(Tabla1[[#This Row],[nemo]],'Nemos y clasificaciones'!$A$1:$C$3000,3,FALSE)</f>
        <v>CFI</v>
      </c>
      <c r="P6014" s="2"/>
      <c r="Q6014" s="2"/>
    </row>
    <row r="6015" spans="1:17" x14ac:dyDescent="0.25">
      <c r="A6015" t="s">
        <v>7789</v>
      </c>
      <c r="B6015" s="1">
        <v>43271</v>
      </c>
      <c r="C6015" s="1">
        <v>43277</v>
      </c>
      <c r="D6015" t="s">
        <v>21</v>
      </c>
      <c r="E6015" t="s">
        <v>1672</v>
      </c>
      <c r="F6015">
        <v>0</v>
      </c>
      <c r="G6015">
        <v>10000000</v>
      </c>
      <c r="H6015">
        <v>0</v>
      </c>
      <c r="I6015">
        <v>0</v>
      </c>
      <c r="J6015">
        <v>0</v>
      </c>
      <c r="K6015">
        <v>7.0000000000000001E-3</v>
      </c>
      <c r="L6015" t="s">
        <v>23</v>
      </c>
      <c r="M6015" s="3">
        <v>70000</v>
      </c>
      <c r="N6015" s="2" t="str">
        <f>VLOOKUP(Tabla1[[#This Row],[nemo]],'Nemos y clasificaciones'!$A$2:$B$5000,2,FALSE)</f>
        <v>CFI</v>
      </c>
      <c r="O6015" s="3" t="str">
        <f>VLOOKUP(Tabla1[[#This Row],[nemo]],'Nemos y clasificaciones'!$A$1:$C$3000,3,FALSE)</f>
        <v>CFI</v>
      </c>
      <c r="P6015" s="3"/>
      <c r="Q6015" s="3"/>
    </row>
    <row r="6016" spans="1:17" x14ac:dyDescent="0.25">
      <c r="A6016" t="s">
        <v>2794</v>
      </c>
      <c r="B6016" s="1">
        <v>44188</v>
      </c>
      <c r="C6016" s="1">
        <v>44195</v>
      </c>
      <c r="D6016" t="s">
        <v>21</v>
      </c>
      <c r="E6016" t="s">
        <v>1672</v>
      </c>
      <c r="F6016">
        <v>0</v>
      </c>
      <c r="G6016">
        <v>10000000</v>
      </c>
      <c r="H6016">
        <v>0</v>
      </c>
      <c r="I6016">
        <v>0</v>
      </c>
      <c r="J6016">
        <v>0</v>
      </c>
      <c r="K6016">
        <v>3.0000000000000001E-3</v>
      </c>
      <c r="L6016" t="s">
        <v>23</v>
      </c>
      <c r="M6016" s="3">
        <v>30000</v>
      </c>
      <c r="N6016" s="2" t="str">
        <f>VLOOKUP(Tabla1[[#This Row],[nemo]],'Nemos y clasificaciones'!$A$2:$B$5000,2,FALSE)</f>
        <v>CFI</v>
      </c>
      <c r="O6016" s="3" t="str">
        <f>VLOOKUP(Tabla1[[#This Row],[nemo]],'Nemos y clasificaciones'!$A$1:$C$3000,3,FALSE)</f>
        <v>CFI</v>
      </c>
      <c r="P6016" s="3"/>
      <c r="Q6016" s="3"/>
    </row>
    <row r="6017" spans="1:17" x14ac:dyDescent="0.25">
      <c r="A6017" t="s">
        <v>7290</v>
      </c>
      <c r="B6017" s="1">
        <v>43420</v>
      </c>
      <c r="C6017" s="1">
        <v>43426</v>
      </c>
      <c r="D6017" t="s">
        <v>21</v>
      </c>
      <c r="E6017" t="s">
        <v>1670</v>
      </c>
      <c r="F6017">
        <v>0</v>
      </c>
      <c r="G6017">
        <v>10000000</v>
      </c>
      <c r="H6017">
        <v>0</v>
      </c>
      <c r="I6017">
        <v>0</v>
      </c>
      <c r="J6017">
        <v>0</v>
      </c>
      <c r="K6017">
        <v>0.151</v>
      </c>
      <c r="L6017" t="s">
        <v>23</v>
      </c>
      <c r="M6017" s="2">
        <v>1510000</v>
      </c>
      <c r="N6017" s="2" t="str">
        <f>VLOOKUP(Tabla1[[#This Row],[nemo]],'Nemos y clasificaciones'!$A$2:$B$5000,2,FALSE)</f>
        <v>CFI</v>
      </c>
      <c r="O6017" s="2" t="str">
        <f>VLOOKUP(Tabla1[[#This Row],[nemo]],'Nemos y clasificaciones'!$A$1:$C$3000,3,FALSE)</f>
        <v>CFI</v>
      </c>
      <c r="P6017" s="2"/>
      <c r="Q6017" s="2"/>
    </row>
    <row r="6018" spans="1:17" x14ac:dyDescent="0.25">
      <c r="A6018" t="s">
        <v>5135</v>
      </c>
      <c r="B6018" s="1">
        <v>43818</v>
      </c>
      <c r="C6018" s="1">
        <v>43825</v>
      </c>
      <c r="D6018" t="s">
        <v>21</v>
      </c>
      <c r="E6018" t="s">
        <v>1670</v>
      </c>
      <c r="F6018">
        <v>0</v>
      </c>
      <c r="G6018">
        <v>10000000</v>
      </c>
      <c r="H6018">
        <v>0</v>
      </c>
      <c r="I6018">
        <v>0</v>
      </c>
      <c r="J6018">
        <v>0</v>
      </c>
      <c r="K6018">
        <v>4.5999999999999999E-2</v>
      </c>
      <c r="L6018" t="s">
        <v>23</v>
      </c>
      <c r="M6018" s="2">
        <v>460000</v>
      </c>
      <c r="N6018" s="2" t="str">
        <f>VLOOKUP(Tabla1[[#This Row],[nemo]],'Nemos y clasificaciones'!$A$2:$B$5000,2,FALSE)</f>
        <v>CFI</v>
      </c>
      <c r="O6018" s="2" t="str">
        <f>VLOOKUP(Tabla1[[#This Row],[nemo]],'Nemos y clasificaciones'!$A$1:$C$3000,3,FALSE)</f>
        <v>CFI</v>
      </c>
      <c r="P6018" s="2"/>
      <c r="Q6018" s="2"/>
    </row>
    <row r="6019" spans="1:17" x14ac:dyDescent="0.25">
      <c r="A6019" t="s">
        <v>5848</v>
      </c>
      <c r="B6019" s="1">
        <v>43657</v>
      </c>
      <c r="C6019" s="1">
        <v>43664</v>
      </c>
      <c r="D6019" t="s">
        <v>21</v>
      </c>
      <c r="E6019" t="s">
        <v>1670</v>
      </c>
      <c r="F6019">
        <v>0</v>
      </c>
      <c r="G6019">
        <v>10000000</v>
      </c>
      <c r="H6019">
        <v>0</v>
      </c>
      <c r="I6019">
        <v>0</v>
      </c>
      <c r="J6019">
        <v>0</v>
      </c>
      <c r="K6019">
        <v>4.3999999999999997E-2</v>
      </c>
      <c r="L6019" t="s">
        <v>23</v>
      </c>
      <c r="M6019" s="2">
        <v>440000</v>
      </c>
      <c r="N6019" s="2" t="str">
        <f>VLOOKUP(Tabla1[[#This Row],[nemo]],'Nemos y clasificaciones'!$A$2:$B$5000,2,FALSE)</f>
        <v>CFI</v>
      </c>
      <c r="O6019" s="2" t="str">
        <f>VLOOKUP(Tabla1[[#This Row],[nemo]],'Nemos y clasificaciones'!$A$1:$C$3000,3,FALSE)</f>
        <v>CFI</v>
      </c>
      <c r="P6019" s="2"/>
      <c r="Q6019" s="2"/>
    </row>
    <row r="6020" spans="1:17" x14ac:dyDescent="0.25">
      <c r="A6020" t="s">
        <v>1669</v>
      </c>
      <c r="B6020" s="1">
        <v>44338</v>
      </c>
      <c r="C6020" s="1">
        <v>44344</v>
      </c>
      <c r="D6020" t="s">
        <v>21</v>
      </c>
      <c r="E6020" t="s">
        <v>1670</v>
      </c>
      <c r="F6020">
        <v>0</v>
      </c>
      <c r="G6020">
        <v>10000000</v>
      </c>
      <c r="H6020">
        <v>0</v>
      </c>
      <c r="I6020">
        <v>0</v>
      </c>
      <c r="J6020">
        <v>0</v>
      </c>
      <c r="K6020">
        <v>4.2000000000000003E-2</v>
      </c>
      <c r="L6020" t="s">
        <v>23</v>
      </c>
      <c r="M6020" s="2">
        <v>420000</v>
      </c>
      <c r="N6020" s="2" t="str">
        <f>VLOOKUP(Tabla1[[#This Row],[nemo]],'Nemos y clasificaciones'!$A$2:$B$5000,2,FALSE)</f>
        <v>CFI</v>
      </c>
      <c r="O6020" s="2" t="str">
        <f>VLOOKUP(Tabla1[[#This Row],[nemo]],'Nemos y clasificaciones'!$A$1:$C$3000,3,FALSE)</f>
        <v>CFI</v>
      </c>
      <c r="P6020" s="2"/>
      <c r="Q6020" s="2"/>
    </row>
    <row r="6021" spans="1:17" x14ac:dyDescent="0.25">
      <c r="A6021" t="s">
        <v>2791</v>
      </c>
      <c r="B6021" s="1">
        <v>44188</v>
      </c>
      <c r="C6021" s="1">
        <v>44195</v>
      </c>
      <c r="D6021" t="s">
        <v>21</v>
      </c>
      <c r="E6021" t="s">
        <v>1670</v>
      </c>
      <c r="F6021">
        <v>0</v>
      </c>
      <c r="G6021">
        <v>10000000</v>
      </c>
      <c r="H6021">
        <v>0</v>
      </c>
      <c r="I6021">
        <v>0</v>
      </c>
      <c r="J6021">
        <v>0</v>
      </c>
      <c r="K6021">
        <v>2.4E-2</v>
      </c>
      <c r="L6021" t="s">
        <v>23</v>
      </c>
      <c r="M6021" s="2">
        <v>240000</v>
      </c>
      <c r="N6021" s="2" t="str">
        <f>VLOOKUP(Tabla1[[#This Row],[nemo]],'Nemos y clasificaciones'!$A$2:$B$5000,2,FALSE)</f>
        <v>CFI</v>
      </c>
      <c r="O6021" s="2" t="str">
        <f>VLOOKUP(Tabla1[[#This Row],[nemo]],'Nemos y clasificaciones'!$A$1:$C$3000,3,FALSE)</f>
        <v>CFI</v>
      </c>
      <c r="P6021" s="2"/>
      <c r="Q6021" s="2"/>
    </row>
    <row r="6022" spans="1:17" x14ac:dyDescent="0.25">
      <c r="A6022" t="s">
        <v>7792</v>
      </c>
      <c r="B6022" s="1">
        <v>43271</v>
      </c>
      <c r="C6022" s="1">
        <v>43277</v>
      </c>
      <c r="D6022" t="s">
        <v>21</v>
      </c>
      <c r="E6022" t="s">
        <v>1670</v>
      </c>
      <c r="F6022">
        <v>0</v>
      </c>
      <c r="G6022">
        <v>10000000</v>
      </c>
      <c r="H6022">
        <v>0</v>
      </c>
      <c r="I6022">
        <v>0</v>
      </c>
      <c r="J6022">
        <v>0</v>
      </c>
      <c r="K6022">
        <v>2.1999999999999999E-2</v>
      </c>
      <c r="L6022" t="s">
        <v>23</v>
      </c>
      <c r="M6022" s="2">
        <v>220000</v>
      </c>
      <c r="N6022" s="2" t="str">
        <f>VLOOKUP(Tabla1[[#This Row],[nemo]],'Nemos y clasificaciones'!$A$2:$B$5000,2,FALSE)</f>
        <v>CFI</v>
      </c>
      <c r="O6022" s="2" t="str">
        <f>VLOOKUP(Tabla1[[#This Row],[nemo]],'Nemos y clasificaciones'!$A$1:$C$3000,3,FALSE)</f>
        <v>CFI</v>
      </c>
      <c r="P6022" s="2"/>
      <c r="Q6022" s="2"/>
    </row>
    <row r="6023" spans="1:17" x14ac:dyDescent="0.25">
      <c r="A6023" t="s">
        <v>2272</v>
      </c>
      <c r="B6023" s="1">
        <v>44287</v>
      </c>
      <c r="C6023" s="1">
        <v>44295</v>
      </c>
      <c r="D6023" t="s">
        <v>21</v>
      </c>
      <c r="E6023" t="s">
        <v>1670</v>
      </c>
      <c r="F6023">
        <v>0</v>
      </c>
      <c r="G6023">
        <v>10000000</v>
      </c>
      <c r="H6023">
        <v>0</v>
      </c>
      <c r="I6023">
        <v>0</v>
      </c>
      <c r="J6023">
        <v>0</v>
      </c>
      <c r="K6023">
        <v>1.4E-2</v>
      </c>
      <c r="L6023" t="s">
        <v>23</v>
      </c>
      <c r="M6023" s="2">
        <v>140000</v>
      </c>
      <c r="N6023" s="2" t="str">
        <f>VLOOKUP(Tabla1[[#This Row],[nemo]],'Nemos y clasificaciones'!$A$2:$B$5000,2,FALSE)</f>
        <v>CFI</v>
      </c>
      <c r="O6023" s="2" t="str">
        <f>VLOOKUP(Tabla1[[#This Row],[nemo]],'Nemos y clasificaciones'!$A$1:$C$3000,3,FALSE)</f>
        <v>CFI</v>
      </c>
      <c r="P6023" s="2"/>
      <c r="Q6023" s="2"/>
    </row>
    <row r="6024" spans="1:17" x14ac:dyDescent="0.25">
      <c r="A6024" t="s">
        <v>7793</v>
      </c>
      <c r="B6024" s="1">
        <v>43271</v>
      </c>
      <c r="C6024" s="1">
        <v>43277</v>
      </c>
      <c r="D6024" t="s">
        <v>21</v>
      </c>
      <c r="E6024" t="s">
        <v>1670</v>
      </c>
      <c r="F6024">
        <v>0</v>
      </c>
      <c r="G6024">
        <v>10000000</v>
      </c>
      <c r="H6024">
        <v>0</v>
      </c>
      <c r="I6024">
        <v>0</v>
      </c>
      <c r="J6024">
        <v>0</v>
      </c>
      <c r="K6024">
        <v>7.0000000000000001E-3</v>
      </c>
      <c r="L6024" t="s">
        <v>23</v>
      </c>
      <c r="M6024" s="3">
        <v>70000</v>
      </c>
      <c r="N6024" s="2" t="str">
        <f>VLOOKUP(Tabla1[[#This Row],[nemo]],'Nemos y clasificaciones'!$A$2:$B$5000,2,FALSE)</f>
        <v>CFI</v>
      </c>
      <c r="O6024" s="3" t="str">
        <f>VLOOKUP(Tabla1[[#This Row],[nemo]],'Nemos y clasificaciones'!$A$1:$C$3000,3,FALSE)</f>
        <v>CFI</v>
      </c>
      <c r="P6024" s="3"/>
      <c r="Q6024" s="3"/>
    </row>
    <row r="6025" spans="1:17" x14ac:dyDescent="0.25">
      <c r="A6025" t="s">
        <v>2792</v>
      </c>
      <c r="B6025" s="1">
        <v>44188</v>
      </c>
      <c r="C6025" s="1">
        <v>44195</v>
      </c>
      <c r="D6025" t="s">
        <v>21</v>
      </c>
      <c r="E6025" t="s">
        <v>1670</v>
      </c>
      <c r="F6025">
        <v>0</v>
      </c>
      <c r="G6025">
        <v>10000000</v>
      </c>
      <c r="H6025">
        <v>0</v>
      </c>
      <c r="I6025">
        <v>0</v>
      </c>
      <c r="J6025">
        <v>0</v>
      </c>
      <c r="K6025">
        <v>3.0000000000000001E-3</v>
      </c>
      <c r="L6025" t="s">
        <v>23</v>
      </c>
      <c r="M6025" s="3">
        <v>30000</v>
      </c>
      <c r="N6025" s="2" t="str">
        <f>VLOOKUP(Tabla1[[#This Row],[nemo]],'Nemos y clasificaciones'!$A$2:$B$5000,2,FALSE)</f>
        <v>CFI</v>
      </c>
      <c r="O6025" s="3" t="str">
        <f>VLOOKUP(Tabla1[[#This Row],[nemo]],'Nemos y clasificaciones'!$A$1:$C$3000,3,FALSE)</f>
        <v>CFI</v>
      </c>
      <c r="P6025" s="3"/>
      <c r="Q6025" s="3"/>
    </row>
    <row r="6026" spans="1:17" x14ac:dyDescent="0.25">
      <c r="A6026" t="s">
        <v>7291</v>
      </c>
      <c r="B6026" s="1">
        <v>43420</v>
      </c>
      <c r="C6026" s="1">
        <v>43426</v>
      </c>
      <c r="D6026" t="s">
        <v>21</v>
      </c>
      <c r="E6026" t="s">
        <v>1668</v>
      </c>
      <c r="F6026">
        <v>0</v>
      </c>
      <c r="G6026">
        <v>10000000</v>
      </c>
      <c r="H6026">
        <v>0</v>
      </c>
      <c r="I6026">
        <v>0</v>
      </c>
      <c r="J6026">
        <v>0</v>
      </c>
      <c r="K6026">
        <v>0.151</v>
      </c>
      <c r="L6026" t="s">
        <v>23</v>
      </c>
      <c r="M6026" s="2">
        <v>1510000</v>
      </c>
      <c r="N6026" s="2" t="str">
        <f>VLOOKUP(Tabla1[[#This Row],[nemo]],'Nemos y clasificaciones'!$A$2:$B$5000,2,FALSE)</f>
        <v>CFI</v>
      </c>
      <c r="O6026" s="2" t="str">
        <f>VLOOKUP(Tabla1[[#This Row],[nemo]],'Nemos y clasificaciones'!$A$1:$C$3000,3,FALSE)</f>
        <v>CFI</v>
      </c>
      <c r="P6026" s="2"/>
      <c r="Q6026" s="2"/>
    </row>
    <row r="6027" spans="1:17" x14ac:dyDescent="0.25">
      <c r="A6027" t="s">
        <v>5136</v>
      </c>
      <c r="B6027" s="1">
        <v>43818</v>
      </c>
      <c r="C6027" s="1">
        <v>43825</v>
      </c>
      <c r="D6027" t="s">
        <v>21</v>
      </c>
      <c r="E6027" t="s">
        <v>1668</v>
      </c>
      <c r="F6027">
        <v>0</v>
      </c>
      <c r="G6027">
        <v>10000000</v>
      </c>
      <c r="H6027">
        <v>0</v>
      </c>
      <c r="I6027">
        <v>0</v>
      </c>
      <c r="J6027">
        <v>0</v>
      </c>
      <c r="K6027">
        <v>4.5999999999999999E-2</v>
      </c>
      <c r="L6027" t="s">
        <v>23</v>
      </c>
      <c r="M6027" s="2">
        <v>460000</v>
      </c>
      <c r="N6027" s="2" t="str">
        <f>VLOOKUP(Tabla1[[#This Row],[nemo]],'Nemos y clasificaciones'!$A$2:$B$5000,2,FALSE)</f>
        <v>CFI</v>
      </c>
      <c r="O6027" s="2" t="str">
        <f>VLOOKUP(Tabla1[[#This Row],[nemo]],'Nemos y clasificaciones'!$A$1:$C$3000,3,FALSE)</f>
        <v>CFI</v>
      </c>
      <c r="P6027" s="2"/>
      <c r="Q6027" s="2"/>
    </row>
    <row r="6028" spans="1:17" x14ac:dyDescent="0.25">
      <c r="A6028" t="s">
        <v>5847</v>
      </c>
      <c r="B6028" s="1">
        <v>43657</v>
      </c>
      <c r="C6028" s="1">
        <v>43664</v>
      </c>
      <c r="D6028" t="s">
        <v>21</v>
      </c>
      <c r="E6028" t="s">
        <v>1668</v>
      </c>
      <c r="F6028">
        <v>0</v>
      </c>
      <c r="G6028">
        <v>10000000</v>
      </c>
      <c r="H6028">
        <v>0</v>
      </c>
      <c r="I6028">
        <v>0</v>
      </c>
      <c r="J6028">
        <v>0</v>
      </c>
      <c r="K6028">
        <v>4.3999999999999997E-2</v>
      </c>
      <c r="L6028" t="s">
        <v>23</v>
      </c>
      <c r="M6028" s="2">
        <v>440000</v>
      </c>
      <c r="N6028" s="2" t="str">
        <f>VLOOKUP(Tabla1[[#This Row],[nemo]],'Nemos y clasificaciones'!$A$2:$B$5000,2,FALSE)</f>
        <v>CFI</v>
      </c>
      <c r="O6028" s="2" t="str">
        <f>VLOOKUP(Tabla1[[#This Row],[nemo]],'Nemos y clasificaciones'!$A$1:$C$3000,3,FALSE)</f>
        <v>CFI</v>
      </c>
      <c r="P6028" s="2"/>
      <c r="Q6028" s="2"/>
    </row>
    <row r="6029" spans="1:17" x14ac:dyDescent="0.25">
      <c r="A6029" t="s">
        <v>1667</v>
      </c>
      <c r="B6029" s="1">
        <v>44338</v>
      </c>
      <c r="C6029" s="1">
        <v>44344</v>
      </c>
      <c r="D6029" t="s">
        <v>21</v>
      </c>
      <c r="E6029" t="s">
        <v>1668</v>
      </c>
      <c r="F6029">
        <v>0</v>
      </c>
      <c r="G6029">
        <v>10000000</v>
      </c>
      <c r="H6029">
        <v>0</v>
      </c>
      <c r="I6029">
        <v>0</v>
      </c>
      <c r="J6029">
        <v>0</v>
      </c>
      <c r="K6029">
        <v>4.2000000000000003E-2</v>
      </c>
      <c r="L6029" t="s">
        <v>23</v>
      </c>
      <c r="M6029" s="2">
        <v>420000</v>
      </c>
      <c r="N6029" s="2" t="str">
        <f>VLOOKUP(Tabla1[[#This Row],[nemo]],'Nemos y clasificaciones'!$A$2:$B$5000,2,FALSE)</f>
        <v>CFI</v>
      </c>
      <c r="O6029" s="2" t="str">
        <f>VLOOKUP(Tabla1[[#This Row],[nemo]],'Nemos y clasificaciones'!$A$1:$C$3000,3,FALSE)</f>
        <v>CFI</v>
      </c>
      <c r="P6029" s="2"/>
      <c r="Q6029" s="2"/>
    </row>
    <row r="6030" spans="1:17" x14ac:dyDescent="0.25">
      <c r="A6030" t="s">
        <v>2790</v>
      </c>
      <c r="B6030" s="1">
        <v>44188</v>
      </c>
      <c r="C6030" s="1">
        <v>44195</v>
      </c>
      <c r="D6030" t="s">
        <v>21</v>
      </c>
      <c r="E6030" t="s">
        <v>1668</v>
      </c>
      <c r="F6030">
        <v>0</v>
      </c>
      <c r="G6030">
        <v>10000000</v>
      </c>
      <c r="H6030">
        <v>0</v>
      </c>
      <c r="I6030">
        <v>0</v>
      </c>
      <c r="J6030">
        <v>0</v>
      </c>
      <c r="K6030">
        <v>2.8000000000000001E-2</v>
      </c>
      <c r="L6030" t="s">
        <v>23</v>
      </c>
      <c r="M6030" s="2">
        <v>280000</v>
      </c>
      <c r="N6030" s="2" t="str">
        <f>VLOOKUP(Tabla1[[#This Row],[nemo]],'Nemos y clasificaciones'!$A$2:$B$5000,2,FALSE)</f>
        <v>CFI</v>
      </c>
      <c r="O6030" s="2" t="str">
        <f>VLOOKUP(Tabla1[[#This Row],[nemo]],'Nemos y clasificaciones'!$A$1:$C$3000,3,FALSE)</f>
        <v>CFI</v>
      </c>
      <c r="P6030" s="2"/>
      <c r="Q6030" s="2"/>
    </row>
    <row r="6031" spans="1:17" x14ac:dyDescent="0.25">
      <c r="A6031" t="s">
        <v>2789</v>
      </c>
      <c r="B6031" s="1">
        <v>44188</v>
      </c>
      <c r="C6031" s="1">
        <v>44195</v>
      </c>
      <c r="D6031" t="s">
        <v>21</v>
      </c>
      <c r="E6031" t="s">
        <v>1668</v>
      </c>
      <c r="F6031">
        <v>0</v>
      </c>
      <c r="G6031">
        <v>10000000</v>
      </c>
      <c r="H6031">
        <v>0</v>
      </c>
      <c r="I6031">
        <v>0</v>
      </c>
      <c r="J6031">
        <v>0</v>
      </c>
      <c r="K6031">
        <v>2.4E-2</v>
      </c>
      <c r="L6031" t="s">
        <v>23</v>
      </c>
      <c r="M6031" s="2">
        <v>240000</v>
      </c>
      <c r="N6031" s="2" t="str">
        <f>VLOOKUP(Tabla1[[#This Row],[nemo]],'Nemos y clasificaciones'!$A$2:$B$5000,2,FALSE)</f>
        <v>CFI</v>
      </c>
      <c r="O6031" s="2" t="str">
        <f>VLOOKUP(Tabla1[[#This Row],[nemo]],'Nemos y clasificaciones'!$A$1:$C$3000,3,FALSE)</f>
        <v>CFI</v>
      </c>
      <c r="P6031" s="2"/>
      <c r="Q6031" s="2"/>
    </row>
    <row r="6032" spans="1:17" x14ac:dyDescent="0.25">
      <c r="A6032" t="s">
        <v>7790</v>
      </c>
      <c r="B6032" s="1">
        <v>43271</v>
      </c>
      <c r="C6032" s="1">
        <v>43277</v>
      </c>
      <c r="D6032" t="s">
        <v>21</v>
      </c>
      <c r="E6032" t="s">
        <v>1668</v>
      </c>
      <c r="F6032">
        <v>0</v>
      </c>
      <c r="G6032">
        <v>10000000</v>
      </c>
      <c r="H6032">
        <v>0</v>
      </c>
      <c r="I6032">
        <v>0</v>
      </c>
      <c r="J6032">
        <v>0</v>
      </c>
      <c r="K6032">
        <v>2.1999999999999999E-2</v>
      </c>
      <c r="L6032" t="s">
        <v>23</v>
      </c>
      <c r="M6032" s="2">
        <v>220000</v>
      </c>
      <c r="N6032" s="2" t="str">
        <f>VLOOKUP(Tabla1[[#This Row],[nemo]],'Nemos y clasificaciones'!$A$2:$B$5000,2,FALSE)</f>
        <v>CFI</v>
      </c>
      <c r="O6032" s="2" t="str">
        <f>VLOOKUP(Tabla1[[#This Row],[nemo]],'Nemos y clasificaciones'!$A$1:$C$3000,3,FALSE)</f>
        <v>CFI</v>
      </c>
      <c r="P6032" s="2"/>
      <c r="Q6032" s="2"/>
    </row>
    <row r="6033" spans="1:17" x14ac:dyDescent="0.25">
      <c r="A6033" t="s">
        <v>2274</v>
      </c>
      <c r="B6033" s="1">
        <v>44287</v>
      </c>
      <c r="C6033" s="1">
        <v>44295</v>
      </c>
      <c r="D6033" t="s">
        <v>21</v>
      </c>
      <c r="E6033" t="s">
        <v>1668</v>
      </c>
      <c r="F6033">
        <v>0</v>
      </c>
      <c r="G6033">
        <v>10000000</v>
      </c>
      <c r="H6033">
        <v>0</v>
      </c>
      <c r="I6033">
        <v>0</v>
      </c>
      <c r="J6033">
        <v>0</v>
      </c>
      <c r="K6033">
        <v>1.4E-2</v>
      </c>
      <c r="L6033" t="s">
        <v>23</v>
      </c>
      <c r="M6033" s="2">
        <v>140000</v>
      </c>
      <c r="N6033" s="2" t="str">
        <f>VLOOKUP(Tabla1[[#This Row],[nemo]],'Nemos y clasificaciones'!$A$2:$B$5000,2,FALSE)</f>
        <v>CFI</v>
      </c>
      <c r="O6033" s="2" t="str">
        <f>VLOOKUP(Tabla1[[#This Row],[nemo]],'Nemos y clasificaciones'!$A$1:$C$3000,3,FALSE)</f>
        <v>CFI</v>
      </c>
      <c r="P6033" s="2"/>
      <c r="Q6033" s="2"/>
    </row>
    <row r="6034" spans="1:17" x14ac:dyDescent="0.25">
      <c r="A6034" t="s">
        <v>7791</v>
      </c>
      <c r="B6034" s="1">
        <v>43271</v>
      </c>
      <c r="C6034" s="1">
        <v>43277</v>
      </c>
      <c r="D6034" t="s">
        <v>21</v>
      </c>
      <c r="E6034" t="s">
        <v>1668</v>
      </c>
      <c r="F6034">
        <v>0</v>
      </c>
      <c r="G6034">
        <v>10000000</v>
      </c>
      <c r="H6034">
        <v>0</v>
      </c>
      <c r="I6034">
        <v>0</v>
      </c>
      <c r="J6034">
        <v>0</v>
      </c>
      <c r="K6034">
        <v>7.0000000000000001E-3</v>
      </c>
      <c r="L6034" t="s">
        <v>23</v>
      </c>
      <c r="M6034" s="3">
        <v>70000</v>
      </c>
      <c r="N6034" s="2" t="str">
        <f>VLOOKUP(Tabla1[[#This Row],[nemo]],'Nemos y clasificaciones'!$A$2:$B$5000,2,FALSE)</f>
        <v>CFI</v>
      </c>
      <c r="O6034" s="3" t="str">
        <f>VLOOKUP(Tabla1[[#This Row],[nemo]],'Nemos y clasificaciones'!$A$1:$C$3000,3,FALSE)</f>
        <v>CFI</v>
      </c>
      <c r="P6034" s="3"/>
      <c r="Q6034" s="3"/>
    </row>
    <row r="6035" spans="1:17" x14ac:dyDescent="0.25">
      <c r="A6035" t="s">
        <v>203</v>
      </c>
      <c r="B6035" s="1">
        <v>44442</v>
      </c>
      <c r="C6035" s="1">
        <v>44448</v>
      </c>
      <c r="D6035" t="s">
        <v>86</v>
      </c>
      <c r="E6035" t="s">
        <v>202</v>
      </c>
      <c r="F6035">
        <v>0</v>
      </c>
      <c r="G6035">
        <v>863891</v>
      </c>
      <c r="H6035">
        <v>0</v>
      </c>
      <c r="I6035">
        <v>0</v>
      </c>
      <c r="J6035">
        <v>0</v>
      </c>
      <c r="K6035">
        <v>6.0999999999999999E-2</v>
      </c>
      <c r="L6035" t="s">
        <v>23</v>
      </c>
      <c r="M6035" s="3">
        <v>52697.351000000002</v>
      </c>
      <c r="N6035" s="2" t="str">
        <f>VLOOKUP(Tabla1[[#This Row],[nemo]],'Nemos y clasificaciones'!$A$2:$B$5000,2,FALSE)</f>
        <v>CFI</v>
      </c>
      <c r="O6035" s="3" t="str">
        <f>VLOOKUP(Tabla1[[#This Row],[nemo]],'Nemos y clasificaciones'!$A$1:$C$3000,3,FALSE)</f>
        <v>CFI</v>
      </c>
      <c r="P6035" s="3"/>
      <c r="Q6035" s="3"/>
    </row>
    <row r="6036" spans="1:17" x14ac:dyDescent="0.25">
      <c r="A6036" t="s">
        <v>201</v>
      </c>
      <c r="B6036" s="1">
        <v>44442</v>
      </c>
      <c r="C6036" s="1">
        <v>44448</v>
      </c>
      <c r="D6036" t="s">
        <v>86</v>
      </c>
      <c r="E6036" t="s">
        <v>202</v>
      </c>
      <c r="F6036">
        <v>0</v>
      </c>
      <c r="G6036">
        <v>863891</v>
      </c>
      <c r="H6036">
        <v>0</v>
      </c>
      <c r="I6036">
        <v>0</v>
      </c>
      <c r="J6036">
        <v>0</v>
      </c>
      <c r="K6036">
        <v>1.2E-2</v>
      </c>
      <c r="L6036" t="s">
        <v>23</v>
      </c>
      <c r="M6036" s="3">
        <v>10366.691999999999</v>
      </c>
      <c r="N6036" s="2" t="str">
        <f>VLOOKUP(Tabla1[[#This Row],[nemo]],'Nemos y clasificaciones'!$A$2:$B$5000,2,FALSE)</f>
        <v>CFI</v>
      </c>
      <c r="O6036" s="3" t="str">
        <f>VLOOKUP(Tabla1[[#This Row],[nemo]],'Nemos y clasificaciones'!$A$1:$C$3000,3,FALSE)</f>
        <v>CFI</v>
      </c>
      <c r="P6036" s="3"/>
      <c r="Q6036" s="3"/>
    </row>
    <row r="6037" spans="1:17" x14ac:dyDescent="0.25">
      <c r="A6037" t="s">
        <v>847</v>
      </c>
      <c r="B6037" s="1">
        <v>44383</v>
      </c>
      <c r="C6037" s="1">
        <v>44389</v>
      </c>
      <c r="D6037" t="s">
        <v>86</v>
      </c>
      <c r="E6037" t="s">
        <v>202</v>
      </c>
      <c r="F6037">
        <v>0</v>
      </c>
      <c r="G6037">
        <v>863891</v>
      </c>
      <c r="H6037">
        <v>0</v>
      </c>
      <c r="I6037">
        <v>0</v>
      </c>
      <c r="J6037">
        <v>0</v>
      </c>
      <c r="K6037">
        <v>1E-3</v>
      </c>
      <c r="L6037" t="s">
        <v>23</v>
      </c>
      <c r="M6037" s="3">
        <v>863.89099999999996</v>
      </c>
      <c r="N6037" s="2" t="str">
        <f>VLOOKUP(Tabla1[[#This Row],[nemo]],'Nemos y clasificaciones'!$A$2:$B$5000,2,FALSE)</f>
        <v>CFI</v>
      </c>
      <c r="O6037" s="3" t="str">
        <f>VLOOKUP(Tabla1[[#This Row],[nemo]],'Nemos y clasificaciones'!$A$1:$C$3000,3,FALSE)</f>
        <v>CFI</v>
      </c>
      <c r="P6037" s="3"/>
      <c r="Q6037" s="3"/>
    </row>
    <row r="6038" spans="1:17" x14ac:dyDescent="0.25">
      <c r="A6038" t="s">
        <v>247</v>
      </c>
      <c r="B6038" s="1">
        <v>44442</v>
      </c>
      <c r="C6038" s="1">
        <v>44448</v>
      </c>
      <c r="D6038" t="s">
        <v>86</v>
      </c>
      <c r="E6038" t="s">
        <v>246</v>
      </c>
      <c r="F6038">
        <v>0</v>
      </c>
      <c r="G6038">
        <v>13626085</v>
      </c>
      <c r="H6038">
        <v>0</v>
      </c>
      <c r="I6038">
        <v>0</v>
      </c>
      <c r="J6038">
        <v>0</v>
      </c>
      <c r="K6038">
        <v>6.2E-2</v>
      </c>
      <c r="L6038" t="s">
        <v>23</v>
      </c>
      <c r="M6038" s="2">
        <v>844817.27</v>
      </c>
      <c r="N6038" s="2" t="str">
        <f>VLOOKUP(Tabla1[[#This Row],[nemo]],'Nemos y clasificaciones'!$A$2:$B$5000,2,FALSE)</f>
        <v>CFI</v>
      </c>
      <c r="O6038" s="2" t="str">
        <f>VLOOKUP(Tabla1[[#This Row],[nemo]],'Nemos y clasificaciones'!$A$1:$C$3000,3,FALSE)</f>
        <v>CFI</v>
      </c>
      <c r="P6038" s="2"/>
      <c r="Q6038" s="2"/>
    </row>
    <row r="6039" spans="1:17" x14ac:dyDescent="0.25">
      <c r="A6039" t="s">
        <v>245</v>
      </c>
      <c r="B6039" s="1">
        <v>44442</v>
      </c>
      <c r="C6039" s="1">
        <v>44448</v>
      </c>
      <c r="D6039" t="s">
        <v>86</v>
      </c>
      <c r="E6039" t="s">
        <v>246</v>
      </c>
      <c r="F6039">
        <v>0</v>
      </c>
      <c r="G6039">
        <v>13626085</v>
      </c>
      <c r="H6039">
        <v>0</v>
      </c>
      <c r="I6039">
        <v>0</v>
      </c>
      <c r="J6039">
        <v>0</v>
      </c>
      <c r="K6039">
        <v>1.2E-2</v>
      </c>
      <c r="L6039" t="s">
        <v>23</v>
      </c>
      <c r="M6039" s="2">
        <v>163513.01999999999</v>
      </c>
      <c r="N6039" s="2" t="str">
        <f>VLOOKUP(Tabla1[[#This Row],[nemo]],'Nemos y clasificaciones'!$A$2:$B$5000,2,FALSE)</f>
        <v>CFI</v>
      </c>
      <c r="O6039" s="2" t="str">
        <f>VLOOKUP(Tabla1[[#This Row],[nemo]],'Nemos y clasificaciones'!$A$1:$C$3000,3,FALSE)</f>
        <v>CFI</v>
      </c>
      <c r="P6039" s="2"/>
      <c r="Q6039" s="2"/>
    </row>
    <row r="6040" spans="1:17" x14ac:dyDescent="0.25">
      <c r="A6040" t="s">
        <v>858</v>
      </c>
      <c r="B6040" s="1">
        <v>44383</v>
      </c>
      <c r="C6040" s="1">
        <v>44389</v>
      </c>
      <c r="D6040" t="s">
        <v>86</v>
      </c>
      <c r="E6040" t="s">
        <v>246</v>
      </c>
      <c r="F6040">
        <v>0</v>
      </c>
      <c r="G6040">
        <v>13626085</v>
      </c>
      <c r="H6040">
        <v>0</v>
      </c>
      <c r="I6040">
        <v>0</v>
      </c>
      <c r="J6040">
        <v>0</v>
      </c>
      <c r="K6040">
        <v>1E-3</v>
      </c>
      <c r="L6040" t="s">
        <v>23</v>
      </c>
      <c r="M6040" s="3">
        <v>13626.084999999999</v>
      </c>
      <c r="N6040" s="2" t="str">
        <f>VLOOKUP(Tabla1[[#This Row],[nemo]],'Nemos y clasificaciones'!$A$2:$B$5000,2,FALSE)</f>
        <v>CFI</v>
      </c>
      <c r="O6040" s="3" t="str">
        <f>VLOOKUP(Tabla1[[#This Row],[nemo]],'Nemos y clasificaciones'!$A$1:$C$3000,3,FALSE)</f>
        <v>CFI</v>
      </c>
      <c r="P6040" s="3"/>
      <c r="Q6040" s="3"/>
    </row>
    <row r="6041" spans="1:17" x14ac:dyDescent="0.25">
      <c r="A6041" t="s">
        <v>244</v>
      </c>
      <c r="B6041" s="1">
        <v>44442</v>
      </c>
      <c r="C6041" s="1">
        <v>44448</v>
      </c>
      <c r="D6041" t="s">
        <v>86</v>
      </c>
      <c r="E6041" t="s">
        <v>243</v>
      </c>
      <c r="F6041">
        <v>0</v>
      </c>
      <c r="G6041">
        <v>13422452</v>
      </c>
      <c r="H6041">
        <v>0</v>
      </c>
      <c r="I6041">
        <v>0</v>
      </c>
      <c r="J6041">
        <v>0</v>
      </c>
      <c r="K6041">
        <v>6.2E-2</v>
      </c>
      <c r="L6041" t="s">
        <v>23</v>
      </c>
      <c r="M6041" s="2">
        <v>832192.02399999998</v>
      </c>
      <c r="N6041" s="2" t="str">
        <f>VLOOKUP(Tabla1[[#This Row],[nemo]],'Nemos y clasificaciones'!$A$2:$B$5000,2,FALSE)</f>
        <v>CFI</v>
      </c>
      <c r="O6041" s="2" t="str">
        <f>VLOOKUP(Tabla1[[#This Row],[nemo]],'Nemos y clasificaciones'!$A$1:$C$3000,3,FALSE)</f>
        <v>CFI</v>
      </c>
      <c r="P6041" s="2"/>
      <c r="Q6041" s="2"/>
    </row>
    <row r="6042" spans="1:17" x14ac:dyDescent="0.25">
      <c r="A6042" t="s">
        <v>242</v>
      </c>
      <c r="B6042" s="1">
        <v>44442</v>
      </c>
      <c r="C6042" s="1">
        <v>44448</v>
      </c>
      <c r="D6042" t="s">
        <v>86</v>
      </c>
      <c r="E6042" t="s">
        <v>243</v>
      </c>
      <c r="F6042">
        <v>0</v>
      </c>
      <c r="G6042">
        <v>13422452</v>
      </c>
      <c r="H6042">
        <v>0</v>
      </c>
      <c r="I6042">
        <v>0</v>
      </c>
      <c r="J6042">
        <v>0</v>
      </c>
      <c r="K6042">
        <v>1.2E-2</v>
      </c>
      <c r="L6042" t="s">
        <v>23</v>
      </c>
      <c r="M6042" s="2">
        <v>161069.424</v>
      </c>
      <c r="N6042" s="2" t="str">
        <f>VLOOKUP(Tabla1[[#This Row],[nemo]],'Nemos y clasificaciones'!$A$2:$B$5000,2,FALSE)</f>
        <v>CFI</v>
      </c>
      <c r="O6042" s="2" t="str">
        <f>VLOOKUP(Tabla1[[#This Row],[nemo]],'Nemos y clasificaciones'!$A$1:$C$3000,3,FALSE)</f>
        <v>CFI</v>
      </c>
      <c r="P6042" s="2"/>
      <c r="Q6042" s="2"/>
    </row>
    <row r="6043" spans="1:17" x14ac:dyDescent="0.25">
      <c r="A6043" t="s">
        <v>857</v>
      </c>
      <c r="B6043" s="1">
        <v>44383</v>
      </c>
      <c r="C6043" s="1">
        <v>44389</v>
      </c>
      <c r="D6043" t="s">
        <v>86</v>
      </c>
      <c r="E6043" t="s">
        <v>243</v>
      </c>
      <c r="F6043">
        <v>0</v>
      </c>
      <c r="G6043">
        <v>13422452</v>
      </c>
      <c r="H6043">
        <v>0</v>
      </c>
      <c r="I6043">
        <v>0</v>
      </c>
      <c r="J6043">
        <v>0</v>
      </c>
      <c r="K6043">
        <v>1E-3</v>
      </c>
      <c r="L6043" t="s">
        <v>23</v>
      </c>
      <c r="M6043" s="3">
        <v>13422.451999999999</v>
      </c>
      <c r="N6043" s="2" t="str">
        <f>VLOOKUP(Tabla1[[#This Row],[nemo]],'Nemos y clasificaciones'!$A$2:$B$5000,2,FALSE)</f>
        <v>CFI</v>
      </c>
      <c r="O6043" s="3" t="str">
        <f>VLOOKUP(Tabla1[[#This Row],[nemo]],'Nemos y clasificaciones'!$A$1:$C$3000,3,FALSE)</f>
        <v>CFI</v>
      </c>
      <c r="P6043" s="3"/>
      <c r="Q6043" s="3"/>
    </row>
    <row r="6044" spans="1:17" x14ac:dyDescent="0.25">
      <c r="A6044" t="s">
        <v>250</v>
      </c>
      <c r="B6044" s="1">
        <v>44442</v>
      </c>
      <c r="C6044" s="1">
        <v>44448</v>
      </c>
      <c r="D6044" t="s">
        <v>86</v>
      </c>
      <c r="E6044" t="s">
        <v>249</v>
      </c>
      <c r="F6044">
        <v>0</v>
      </c>
      <c r="G6044">
        <v>19785826</v>
      </c>
      <c r="H6044">
        <v>0</v>
      </c>
      <c r="I6044">
        <v>0</v>
      </c>
      <c r="J6044">
        <v>0</v>
      </c>
      <c r="K6044">
        <v>6.2E-2</v>
      </c>
      <c r="L6044" t="s">
        <v>23</v>
      </c>
      <c r="M6044" s="2">
        <v>1226721.2120000001</v>
      </c>
      <c r="N6044" s="2" t="str">
        <f>VLOOKUP(Tabla1[[#This Row],[nemo]],'Nemos y clasificaciones'!$A$2:$B$5000,2,FALSE)</f>
        <v>CFI</v>
      </c>
      <c r="O6044" s="2" t="str">
        <f>VLOOKUP(Tabla1[[#This Row],[nemo]],'Nemos y clasificaciones'!$A$1:$C$3000,3,FALSE)</f>
        <v>CFI</v>
      </c>
      <c r="P6044" s="2"/>
      <c r="Q6044" s="2"/>
    </row>
    <row r="6045" spans="1:17" x14ac:dyDescent="0.25">
      <c r="A6045" t="s">
        <v>9489</v>
      </c>
      <c r="B6045" s="1">
        <v>42133</v>
      </c>
      <c r="C6045" s="1">
        <v>42139</v>
      </c>
      <c r="D6045" t="s">
        <v>14</v>
      </c>
      <c r="E6045" t="s">
        <v>6402</v>
      </c>
      <c r="F6045">
        <v>0</v>
      </c>
      <c r="G6045">
        <v>383155</v>
      </c>
      <c r="H6045">
        <v>0</v>
      </c>
      <c r="I6045">
        <v>0</v>
      </c>
      <c r="J6045">
        <v>0</v>
      </c>
      <c r="K6045">
        <v>7</v>
      </c>
      <c r="L6045" t="s">
        <v>16</v>
      </c>
      <c r="M6045" s="2">
        <v>2682085</v>
      </c>
      <c r="N6045" s="2" t="str">
        <f>VLOOKUP(Tabla1[[#This Row],[nemo]],'Nemos y clasificaciones'!$A$2:$B$5000,2,FALSE)</f>
        <v>SOCIEDAD DE CANALISTAS LA FORESTA DE APOQUINDO S.A.</v>
      </c>
      <c r="O6045" s="2" t="str">
        <f>VLOOKUP(Tabla1[[#This Row],[nemo]],'Nemos y clasificaciones'!$A$1:$C$3000,3,FALSE)</f>
        <v>Otros</v>
      </c>
      <c r="P6045" s="2"/>
      <c r="Q6045" s="2"/>
    </row>
    <row r="6046" spans="1:17" x14ac:dyDescent="0.25">
      <c r="A6046" t="s">
        <v>248</v>
      </c>
      <c r="B6046" s="1">
        <v>44442</v>
      </c>
      <c r="C6046" s="1">
        <v>44448</v>
      </c>
      <c r="D6046" t="s">
        <v>86</v>
      </c>
      <c r="E6046" t="s">
        <v>249</v>
      </c>
      <c r="F6046">
        <v>0</v>
      </c>
      <c r="G6046">
        <v>19785826</v>
      </c>
      <c r="H6046">
        <v>0</v>
      </c>
      <c r="I6046">
        <v>0</v>
      </c>
      <c r="J6046">
        <v>0</v>
      </c>
      <c r="K6046">
        <v>1.2E-2</v>
      </c>
      <c r="L6046" t="s">
        <v>23</v>
      </c>
      <c r="M6046" s="2">
        <v>237429.91200000001</v>
      </c>
      <c r="N6046" s="2" t="str">
        <f>VLOOKUP(Tabla1[[#This Row],[nemo]],'Nemos y clasificaciones'!$A$2:$B$5000,2,FALSE)</f>
        <v>CFI</v>
      </c>
      <c r="O6046" s="2" t="str">
        <f>VLOOKUP(Tabla1[[#This Row],[nemo]],'Nemos y clasificaciones'!$A$1:$C$3000,3,FALSE)</f>
        <v>CFI</v>
      </c>
      <c r="P6046" s="2"/>
      <c r="Q6046" s="2"/>
    </row>
    <row r="6047" spans="1:17" x14ac:dyDescent="0.25">
      <c r="A6047" t="s">
        <v>861</v>
      </c>
      <c r="B6047" s="1">
        <v>44383</v>
      </c>
      <c r="C6047" s="1">
        <v>44389</v>
      </c>
      <c r="D6047" t="s">
        <v>86</v>
      </c>
      <c r="E6047" t="s">
        <v>249</v>
      </c>
      <c r="F6047">
        <v>0</v>
      </c>
      <c r="G6047">
        <v>19785826</v>
      </c>
      <c r="H6047">
        <v>0</v>
      </c>
      <c r="I6047">
        <v>0</v>
      </c>
      <c r="J6047">
        <v>0</v>
      </c>
      <c r="K6047">
        <v>1E-3</v>
      </c>
      <c r="L6047" t="s">
        <v>23</v>
      </c>
      <c r="M6047" s="3">
        <v>19785.826000000001</v>
      </c>
      <c r="N6047" s="2" t="str">
        <f>VLOOKUP(Tabla1[[#This Row],[nemo]],'Nemos y clasificaciones'!$A$2:$B$5000,2,FALSE)</f>
        <v>CFI</v>
      </c>
      <c r="O6047" s="3" t="str">
        <f>VLOOKUP(Tabla1[[#This Row],[nemo]],'Nemos y clasificaciones'!$A$1:$C$3000,3,FALSE)</f>
        <v>CFI</v>
      </c>
      <c r="P6047" s="3"/>
      <c r="Q6047" s="3"/>
    </row>
    <row r="6048" spans="1:17" x14ac:dyDescent="0.25">
      <c r="A6048" t="s">
        <v>217</v>
      </c>
      <c r="B6048" s="1">
        <v>44442</v>
      </c>
      <c r="C6048" s="1">
        <v>44448</v>
      </c>
      <c r="D6048" t="s">
        <v>86</v>
      </c>
      <c r="E6048" t="s">
        <v>216</v>
      </c>
      <c r="F6048">
        <v>0</v>
      </c>
      <c r="G6048">
        <v>7806542</v>
      </c>
      <c r="H6048">
        <v>0</v>
      </c>
      <c r="I6048">
        <v>0</v>
      </c>
      <c r="J6048">
        <v>0</v>
      </c>
      <c r="K6048">
        <v>4.4999999999999998E-2</v>
      </c>
      <c r="L6048" t="s">
        <v>23</v>
      </c>
      <c r="M6048" s="2">
        <v>351294.39</v>
      </c>
      <c r="N6048" s="2" t="str">
        <f>VLOOKUP(Tabla1[[#This Row],[nemo]],'Nemos y clasificaciones'!$A$2:$B$5000,2,FALSE)</f>
        <v>CFI</v>
      </c>
      <c r="O6048" s="2" t="str">
        <f>VLOOKUP(Tabla1[[#This Row],[nemo]],'Nemos y clasificaciones'!$A$1:$C$3000,3,FALSE)</f>
        <v>CFI</v>
      </c>
      <c r="P6048" s="2"/>
      <c r="Q6048" s="2"/>
    </row>
    <row r="6049" spans="1:17" x14ac:dyDescent="0.25">
      <c r="A6049" t="s">
        <v>215</v>
      </c>
      <c r="B6049" s="1">
        <v>44442</v>
      </c>
      <c r="C6049" s="1">
        <v>44448</v>
      </c>
      <c r="D6049" t="s">
        <v>86</v>
      </c>
      <c r="E6049" t="s">
        <v>216</v>
      </c>
      <c r="F6049">
        <v>0</v>
      </c>
      <c r="G6049">
        <v>7806542</v>
      </c>
      <c r="H6049">
        <v>0</v>
      </c>
      <c r="I6049">
        <v>0</v>
      </c>
      <c r="J6049">
        <v>0</v>
      </c>
      <c r="K6049">
        <v>8.9999999999999993E-3</v>
      </c>
      <c r="L6049" t="s">
        <v>23</v>
      </c>
      <c r="M6049" s="3">
        <v>70258.877999999997</v>
      </c>
      <c r="N6049" s="2" t="str">
        <f>VLOOKUP(Tabla1[[#This Row],[nemo]],'Nemos y clasificaciones'!$A$2:$B$5000,2,FALSE)</f>
        <v>CFI</v>
      </c>
      <c r="O6049" s="3" t="str">
        <f>VLOOKUP(Tabla1[[#This Row],[nemo]],'Nemos y clasificaciones'!$A$1:$C$3000,3,FALSE)</f>
        <v>CFI</v>
      </c>
      <c r="P6049" s="3"/>
      <c r="Q6049" s="3"/>
    </row>
    <row r="6050" spans="1:17" x14ac:dyDescent="0.25">
      <c r="A6050" t="s">
        <v>848</v>
      </c>
      <c r="B6050" s="1">
        <v>44383</v>
      </c>
      <c r="C6050" s="1">
        <v>44389</v>
      </c>
      <c r="D6050" t="s">
        <v>86</v>
      </c>
      <c r="E6050" t="s">
        <v>216</v>
      </c>
      <c r="F6050">
        <v>0</v>
      </c>
      <c r="G6050">
        <v>7806542</v>
      </c>
      <c r="H6050">
        <v>0</v>
      </c>
      <c r="I6050">
        <v>0</v>
      </c>
      <c r="J6050">
        <v>0</v>
      </c>
      <c r="K6050">
        <v>1E-3</v>
      </c>
      <c r="L6050" t="s">
        <v>23</v>
      </c>
      <c r="M6050" s="4">
        <v>7806.5420000000004</v>
      </c>
      <c r="N6050" s="2" t="str">
        <f>VLOOKUP(Tabla1[[#This Row],[nemo]],'Nemos y clasificaciones'!$A$2:$B$5000,2,FALSE)</f>
        <v>CFI</v>
      </c>
      <c r="O6050" s="4" t="str">
        <f>VLOOKUP(Tabla1[[#This Row],[nemo]],'Nemos y clasificaciones'!$A$1:$C$3000,3,FALSE)</f>
        <v>CFI</v>
      </c>
      <c r="P6050" s="4"/>
      <c r="Q6050" s="4"/>
    </row>
    <row r="6051" spans="1:17" x14ac:dyDescent="0.25">
      <c r="A6051" t="s">
        <v>5545</v>
      </c>
      <c r="B6051" s="1">
        <v>43736</v>
      </c>
      <c r="C6051" s="1">
        <v>43742</v>
      </c>
      <c r="D6051" t="s">
        <v>21</v>
      </c>
      <c r="E6051" t="s">
        <v>4984</v>
      </c>
      <c r="F6051">
        <v>0</v>
      </c>
      <c r="G6051">
        <v>10000000</v>
      </c>
      <c r="H6051">
        <v>0</v>
      </c>
      <c r="I6051">
        <v>0</v>
      </c>
      <c r="J6051">
        <v>0</v>
      </c>
      <c r="K6051">
        <v>7.8E-2</v>
      </c>
      <c r="L6051" t="s">
        <v>23</v>
      </c>
      <c r="M6051" s="2">
        <v>780000</v>
      </c>
      <c r="N6051" s="2" t="str">
        <f>VLOOKUP(Tabla1[[#This Row],[nemo]],'Nemos y clasificaciones'!$A$2:$B$5000,2,FALSE)</f>
        <v>CFI</v>
      </c>
      <c r="O6051" s="2" t="str">
        <f>VLOOKUP(Tabla1[[#This Row],[nemo]],'Nemos y clasificaciones'!$A$1:$C$3000,3,FALSE)</f>
        <v>CFI</v>
      </c>
      <c r="P6051" s="2"/>
      <c r="Q6051" s="2"/>
    </row>
    <row r="6052" spans="1:17" x14ac:dyDescent="0.25">
      <c r="A6052" t="s">
        <v>4983</v>
      </c>
      <c r="B6052" s="1">
        <v>43846</v>
      </c>
      <c r="C6052" s="1">
        <v>43852</v>
      </c>
      <c r="D6052" t="s">
        <v>21</v>
      </c>
      <c r="E6052" t="s">
        <v>4984</v>
      </c>
      <c r="F6052">
        <v>0</v>
      </c>
      <c r="G6052">
        <v>10000000</v>
      </c>
      <c r="H6052">
        <v>0</v>
      </c>
      <c r="I6052">
        <v>0</v>
      </c>
      <c r="J6052">
        <v>0</v>
      </c>
      <c r="K6052">
        <v>5.0999999999999997E-2</v>
      </c>
      <c r="L6052" t="s">
        <v>23</v>
      </c>
      <c r="M6052" s="2">
        <v>510000</v>
      </c>
      <c r="N6052" s="2" t="str">
        <f>VLOOKUP(Tabla1[[#This Row],[nemo]],'Nemos y clasificaciones'!$A$2:$B$5000,2,FALSE)</f>
        <v>CFI</v>
      </c>
      <c r="O6052" s="2" t="str">
        <f>VLOOKUP(Tabla1[[#This Row],[nemo]],'Nemos y clasificaciones'!$A$1:$C$3000,3,FALSE)</f>
        <v>CFI</v>
      </c>
      <c r="P6052" s="2"/>
      <c r="Q6052" s="2"/>
    </row>
    <row r="6053" spans="1:17" x14ac:dyDescent="0.25">
      <c r="A6053" t="s">
        <v>5544</v>
      </c>
      <c r="B6053" s="1">
        <v>43736</v>
      </c>
      <c r="C6053" s="1">
        <v>43742</v>
      </c>
      <c r="D6053" t="s">
        <v>21</v>
      </c>
      <c r="E6053" t="s">
        <v>4986</v>
      </c>
      <c r="F6053">
        <v>0</v>
      </c>
      <c r="G6053">
        <v>10000000</v>
      </c>
      <c r="H6053">
        <v>0</v>
      </c>
      <c r="I6053">
        <v>0</v>
      </c>
      <c r="J6053">
        <v>0</v>
      </c>
      <c r="K6053">
        <v>7.9000000000000001E-2</v>
      </c>
      <c r="L6053" t="s">
        <v>23</v>
      </c>
      <c r="M6053" s="2">
        <v>790000</v>
      </c>
      <c r="N6053" s="2" t="str">
        <f>VLOOKUP(Tabla1[[#This Row],[nemo]],'Nemos y clasificaciones'!$A$2:$B$5000,2,FALSE)</f>
        <v>CFI</v>
      </c>
      <c r="O6053" s="2" t="str">
        <f>VLOOKUP(Tabla1[[#This Row],[nemo]],'Nemos y clasificaciones'!$A$1:$C$3000,3,FALSE)</f>
        <v>CFI</v>
      </c>
      <c r="P6053" s="2"/>
      <c r="Q6053" s="2"/>
    </row>
    <row r="6054" spans="1:17" x14ac:dyDescent="0.25">
      <c r="A6054" t="s">
        <v>4985</v>
      </c>
      <c r="B6054" s="1">
        <v>43846</v>
      </c>
      <c r="C6054" s="1">
        <v>43852</v>
      </c>
      <c r="D6054" t="s">
        <v>21</v>
      </c>
      <c r="E6054" t="s">
        <v>4986</v>
      </c>
      <c r="F6054">
        <v>0</v>
      </c>
      <c r="G6054">
        <v>10000000</v>
      </c>
      <c r="H6054">
        <v>0</v>
      </c>
      <c r="I6054">
        <v>0</v>
      </c>
      <c r="J6054">
        <v>0</v>
      </c>
      <c r="K6054">
        <v>5.0999999999999997E-2</v>
      </c>
      <c r="L6054" t="s">
        <v>23</v>
      </c>
      <c r="M6054" s="2">
        <v>510000</v>
      </c>
      <c r="N6054" s="2" t="str">
        <f>VLOOKUP(Tabla1[[#This Row],[nemo]],'Nemos y clasificaciones'!$A$2:$B$5000,2,FALSE)</f>
        <v>CFI</v>
      </c>
      <c r="O6054" s="2" t="str">
        <f>VLOOKUP(Tabla1[[#This Row],[nemo]],'Nemos y clasificaciones'!$A$1:$C$3000,3,FALSE)</f>
        <v>CFI</v>
      </c>
      <c r="P6054" s="2"/>
      <c r="Q6054" s="2"/>
    </row>
    <row r="6055" spans="1:17" x14ac:dyDescent="0.25">
      <c r="A6055" t="s">
        <v>6716</v>
      </c>
      <c r="B6055" s="1">
        <v>43553</v>
      </c>
      <c r="C6055" s="1">
        <v>43559</v>
      </c>
      <c r="D6055" t="s">
        <v>86</v>
      </c>
      <c r="E6055" t="s">
        <v>713</v>
      </c>
      <c r="F6055">
        <v>0</v>
      </c>
      <c r="G6055">
        <v>10000000</v>
      </c>
      <c r="H6055">
        <v>0</v>
      </c>
      <c r="I6055">
        <v>0</v>
      </c>
      <c r="J6055">
        <v>0</v>
      </c>
      <c r="K6055">
        <v>8.8999999999999996E-2</v>
      </c>
      <c r="L6055" t="s">
        <v>23</v>
      </c>
      <c r="M6055" s="2">
        <v>890000</v>
      </c>
      <c r="N6055" s="2" t="str">
        <f>VLOOKUP(Tabla1[[#This Row],[nemo]],'Nemos y clasificaciones'!$A$2:$B$5000,2,FALSE)</f>
        <v>CFI</v>
      </c>
      <c r="O6055" s="2" t="str">
        <f>VLOOKUP(Tabla1[[#This Row],[nemo]],'Nemos y clasificaciones'!$A$1:$C$3000,3,FALSE)</f>
        <v>CFI</v>
      </c>
      <c r="P6055" s="2"/>
      <c r="Q6055" s="2"/>
    </row>
    <row r="6056" spans="1:17" x14ac:dyDescent="0.25">
      <c r="A6056" t="s">
        <v>712</v>
      </c>
      <c r="B6056" s="1">
        <v>44398</v>
      </c>
      <c r="C6056" s="1">
        <v>44404</v>
      </c>
      <c r="D6056" t="s">
        <v>86</v>
      </c>
      <c r="E6056" t="s">
        <v>713</v>
      </c>
      <c r="F6056">
        <v>0</v>
      </c>
      <c r="G6056">
        <v>4418057</v>
      </c>
      <c r="H6056">
        <v>0</v>
      </c>
      <c r="I6056">
        <v>0</v>
      </c>
      <c r="J6056">
        <v>0</v>
      </c>
      <c r="K6056">
        <v>2.4E-2</v>
      </c>
      <c r="L6056" t="s">
        <v>23</v>
      </c>
      <c r="M6056" s="2">
        <v>106033.368</v>
      </c>
      <c r="N6056" s="2" t="str">
        <f>VLOOKUP(Tabla1[[#This Row],[nemo]],'Nemos y clasificaciones'!$A$2:$B$5000,2,FALSE)</f>
        <v>CFI</v>
      </c>
      <c r="O6056" s="2" t="str">
        <f>VLOOKUP(Tabla1[[#This Row],[nemo]],'Nemos y clasificaciones'!$A$1:$C$3000,3,FALSE)</f>
        <v>CFI</v>
      </c>
      <c r="P6056" s="2"/>
      <c r="Q6056" s="2"/>
    </row>
    <row r="6057" spans="1:17" x14ac:dyDescent="0.25">
      <c r="A6057" t="s">
        <v>2550</v>
      </c>
      <c r="B6057" s="1">
        <v>44244</v>
      </c>
      <c r="C6057" s="1">
        <v>44250</v>
      </c>
      <c r="D6057" t="s">
        <v>86</v>
      </c>
      <c r="E6057" t="s">
        <v>713</v>
      </c>
      <c r="F6057">
        <v>0</v>
      </c>
      <c r="G6057">
        <v>10000000</v>
      </c>
      <c r="H6057">
        <v>0</v>
      </c>
      <c r="I6057">
        <v>0</v>
      </c>
      <c r="J6057">
        <v>0</v>
      </c>
      <c r="K6057">
        <v>8.0000000000000002E-3</v>
      </c>
      <c r="L6057" t="s">
        <v>23</v>
      </c>
      <c r="M6057" s="3">
        <v>80000</v>
      </c>
      <c r="N6057" s="2" t="str">
        <f>VLOOKUP(Tabla1[[#This Row],[nemo]],'Nemos y clasificaciones'!$A$2:$B$5000,2,FALSE)</f>
        <v>CFI</v>
      </c>
      <c r="O6057" s="3" t="str">
        <f>VLOOKUP(Tabla1[[#This Row],[nemo]],'Nemos y clasificaciones'!$A$1:$C$3000,3,FALSE)</f>
        <v>CFI</v>
      </c>
      <c r="P6057" s="3"/>
      <c r="Q6057" s="3"/>
    </row>
    <row r="6058" spans="1:17" x14ac:dyDescent="0.25">
      <c r="A6058" t="s">
        <v>6717</v>
      </c>
      <c r="B6058" s="1">
        <v>43553</v>
      </c>
      <c r="C6058" s="1">
        <v>43559</v>
      </c>
      <c r="D6058" t="s">
        <v>86</v>
      </c>
      <c r="E6058" t="s">
        <v>720</v>
      </c>
      <c r="F6058">
        <v>0</v>
      </c>
      <c r="G6058">
        <v>10000000</v>
      </c>
      <c r="H6058">
        <v>0</v>
      </c>
      <c r="I6058">
        <v>0</v>
      </c>
      <c r="J6058">
        <v>0</v>
      </c>
      <c r="K6058">
        <v>8.8999999999999996E-2</v>
      </c>
      <c r="L6058" t="s">
        <v>23</v>
      </c>
      <c r="M6058" s="2">
        <v>890000</v>
      </c>
      <c r="N6058" s="2" t="str">
        <f>VLOOKUP(Tabla1[[#This Row],[nemo]],'Nemos y clasificaciones'!$A$2:$B$5000,2,FALSE)</f>
        <v>CFI</v>
      </c>
      <c r="O6058" s="2" t="str">
        <f>VLOOKUP(Tabla1[[#This Row],[nemo]],'Nemos y clasificaciones'!$A$1:$C$3000,3,FALSE)</f>
        <v>CFI</v>
      </c>
      <c r="P6058" s="2"/>
      <c r="Q6058" s="2"/>
    </row>
    <row r="6059" spans="1:17" x14ac:dyDescent="0.25">
      <c r="A6059" t="s">
        <v>719</v>
      </c>
      <c r="B6059" s="1">
        <v>44398</v>
      </c>
      <c r="C6059" s="1">
        <v>44404</v>
      </c>
      <c r="D6059" t="s">
        <v>86</v>
      </c>
      <c r="E6059" t="s">
        <v>720</v>
      </c>
      <c r="F6059">
        <v>0</v>
      </c>
      <c r="G6059">
        <v>7438328</v>
      </c>
      <c r="H6059">
        <v>0</v>
      </c>
      <c r="I6059">
        <v>0</v>
      </c>
      <c r="J6059">
        <v>0</v>
      </c>
      <c r="K6059">
        <v>2.5000000000000001E-2</v>
      </c>
      <c r="L6059" t="s">
        <v>23</v>
      </c>
      <c r="M6059" s="2">
        <v>185958.2</v>
      </c>
      <c r="N6059" s="2" t="str">
        <f>VLOOKUP(Tabla1[[#This Row],[nemo]],'Nemos y clasificaciones'!$A$2:$B$5000,2,FALSE)</f>
        <v>CFI</v>
      </c>
      <c r="O6059" s="2" t="str">
        <f>VLOOKUP(Tabla1[[#This Row],[nemo]],'Nemos y clasificaciones'!$A$1:$C$3000,3,FALSE)</f>
        <v>CFI</v>
      </c>
      <c r="P6059" s="2"/>
      <c r="Q6059" s="2"/>
    </row>
    <row r="6060" spans="1:17" x14ac:dyDescent="0.25">
      <c r="A6060" t="s">
        <v>2549</v>
      </c>
      <c r="B6060" s="1">
        <v>44244</v>
      </c>
      <c r="C6060" s="1">
        <v>44250</v>
      </c>
      <c r="D6060" t="s">
        <v>86</v>
      </c>
      <c r="E6060" t="s">
        <v>720</v>
      </c>
      <c r="F6060">
        <v>0</v>
      </c>
      <c r="G6060">
        <v>10000000</v>
      </c>
      <c r="H6060">
        <v>0</v>
      </c>
      <c r="I6060">
        <v>0</v>
      </c>
      <c r="J6060">
        <v>0</v>
      </c>
      <c r="K6060">
        <v>8.0000000000000002E-3</v>
      </c>
      <c r="L6060" t="s">
        <v>23</v>
      </c>
      <c r="M6060" s="3">
        <v>80000</v>
      </c>
      <c r="N6060" s="2" t="str">
        <f>VLOOKUP(Tabla1[[#This Row],[nemo]],'Nemos y clasificaciones'!$A$2:$B$5000,2,FALSE)</f>
        <v>CFI</v>
      </c>
      <c r="O6060" s="3" t="str">
        <f>VLOOKUP(Tabla1[[#This Row],[nemo]],'Nemos y clasificaciones'!$A$1:$C$3000,3,FALSE)</f>
        <v>CFI</v>
      </c>
      <c r="P6060" s="3"/>
      <c r="Q6060" s="3"/>
    </row>
    <row r="6061" spans="1:17" x14ac:dyDescent="0.25">
      <c r="A6061" t="s">
        <v>6715</v>
      </c>
      <c r="B6061" s="1">
        <v>43553</v>
      </c>
      <c r="C6061" s="1">
        <v>43559</v>
      </c>
      <c r="D6061" t="s">
        <v>86</v>
      </c>
      <c r="E6061" t="s">
        <v>718</v>
      </c>
      <c r="F6061">
        <v>0</v>
      </c>
      <c r="G6061">
        <v>10000000</v>
      </c>
      <c r="H6061">
        <v>0</v>
      </c>
      <c r="I6061">
        <v>0</v>
      </c>
      <c r="J6061">
        <v>0</v>
      </c>
      <c r="K6061">
        <v>8.8999999999999996E-2</v>
      </c>
      <c r="L6061" t="s">
        <v>23</v>
      </c>
      <c r="M6061" s="2">
        <v>890000</v>
      </c>
      <c r="N6061" s="2" t="str">
        <f>VLOOKUP(Tabla1[[#This Row],[nemo]],'Nemos y clasificaciones'!$A$2:$B$5000,2,FALSE)</f>
        <v>CFI</v>
      </c>
      <c r="O6061" s="2" t="str">
        <f>VLOOKUP(Tabla1[[#This Row],[nemo]],'Nemos y clasificaciones'!$A$1:$C$3000,3,FALSE)</f>
        <v>CFI</v>
      </c>
      <c r="P6061" s="2"/>
      <c r="Q6061" s="2"/>
    </row>
    <row r="6062" spans="1:17" x14ac:dyDescent="0.25">
      <c r="A6062" t="s">
        <v>717</v>
      </c>
      <c r="B6062" s="1">
        <v>44398</v>
      </c>
      <c r="C6062" s="1">
        <v>44404</v>
      </c>
      <c r="D6062" t="s">
        <v>86</v>
      </c>
      <c r="E6062" t="s">
        <v>718</v>
      </c>
      <c r="F6062">
        <v>0</v>
      </c>
      <c r="G6062">
        <v>7145226</v>
      </c>
      <c r="H6062">
        <v>0</v>
      </c>
      <c r="I6062">
        <v>0</v>
      </c>
      <c r="J6062">
        <v>0</v>
      </c>
      <c r="K6062">
        <v>2.5000000000000001E-2</v>
      </c>
      <c r="L6062" t="s">
        <v>23</v>
      </c>
      <c r="M6062" s="2">
        <v>178630.65</v>
      </c>
      <c r="N6062" s="2" t="str">
        <f>VLOOKUP(Tabla1[[#This Row],[nemo]],'Nemos y clasificaciones'!$A$2:$B$5000,2,FALSE)</f>
        <v>CFI</v>
      </c>
      <c r="O6062" s="2" t="str">
        <f>VLOOKUP(Tabla1[[#This Row],[nemo]],'Nemos y clasificaciones'!$A$1:$C$3000,3,FALSE)</f>
        <v>CFI</v>
      </c>
      <c r="P6062" s="2"/>
      <c r="Q6062" s="2"/>
    </row>
    <row r="6063" spans="1:17" x14ac:dyDescent="0.25">
      <c r="A6063" t="s">
        <v>2548</v>
      </c>
      <c r="B6063" s="1">
        <v>44244</v>
      </c>
      <c r="C6063" s="1">
        <v>44250</v>
      </c>
      <c r="D6063" t="s">
        <v>86</v>
      </c>
      <c r="E6063" t="s">
        <v>718</v>
      </c>
      <c r="F6063">
        <v>0</v>
      </c>
      <c r="G6063">
        <v>10000000</v>
      </c>
      <c r="H6063">
        <v>0</v>
      </c>
      <c r="I6063">
        <v>0</v>
      </c>
      <c r="J6063">
        <v>0</v>
      </c>
      <c r="K6063">
        <v>8.0000000000000002E-3</v>
      </c>
      <c r="L6063" t="s">
        <v>23</v>
      </c>
      <c r="M6063" s="3">
        <v>80000</v>
      </c>
      <c r="N6063" s="2" t="str">
        <f>VLOOKUP(Tabla1[[#This Row],[nemo]],'Nemos y clasificaciones'!$A$2:$B$5000,2,FALSE)</f>
        <v>CFI</v>
      </c>
      <c r="O6063" s="3" t="str">
        <f>VLOOKUP(Tabla1[[#This Row],[nemo]],'Nemos y clasificaciones'!$A$1:$C$3000,3,FALSE)</f>
        <v>CFI</v>
      </c>
      <c r="P6063" s="3"/>
      <c r="Q6063" s="3"/>
    </row>
    <row r="6064" spans="1:17" x14ac:dyDescent="0.25">
      <c r="A6064" t="s">
        <v>1932</v>
      </c>
      <c r="B6064" s="1">
        <v>44322</v>
      </c>
      <c r="C6064" s="1">
        <v>44328</v>
      </c>
      <c r="D6064" t="s">
        <v>21</v>
      </c>
      <c r="E6064" t="s">
        <v>169</v>
      </c>
      <c r="F6064">
        <v>0</v>
      </c>
      <c r="G6064">
        <v>4304142</v>
      </c>
      <c r="H6064">
        <v>0</v>
      </c>
      <c r="I6064">
        <v>0</v>
      </c>
      <c r="J6064">
        <v>0</v>
      </c>
      <c r="K6064">
        <v>1.7000000000000001E-2</v>
      </c>
      <c r="L6064" t="s">
        <v>23</v>
      </c>
      <c r="M6064" s="3">
        <v>73170.414000000004</v>
      </c>
      <c r="N6064" s="2" t="str">
        <f>VLOOKUP(Tabla1[[#This Row],[nemo]],'Nemos y clasificaciones'!$A$2:$B$5000,2,FALSE)</f>
        <v>CFI</v>
      </c>
      <c r="O6064" s="3" t="str">
        <f>VLOOKUP(Tabla1[[#This Row],[nemo]],'Nemos y clasificaciones'!$A$1:$C$3000,3,FALSE)</f>
        <v>CFI</v>
      </c>
      <c r="P6064" s="3"/>
      <c r="Q6064" s="3"/>
    </row>
    <row r="6065" spans="1:17" x14ac:dyDescent="0.25">
      <c r="A6065" t="s">
        <v>170</v>
      </c>
      <c r="B6065" s="1">
        <v>44446</v>
      </c>
      <c r="C6065" s="1">
        <v>44452</v>
      </c>
      <c r="D6065" t="s">
        <v>21</v>
      </c>
      <c r="E6065" t="s">
        <v>169</v>
      </c>
      <c r="F6065">
        <v>0</v>
      </c>
      <c r="G6065">
        <v>1000000</v>
      </c>
      <c r="H6065">
        <v>0</v>
      </c>
      <c r="I6065">
        <v>0</v>
      </c>
      <c r="J6065">
        <v>0</v>
      </c>
      <c r="K6065">
        <v>6.9000000000000006E-2</v>
      </c>
      <c r="L6065" t="s">
        <v>23</v>
      </c>
      <c r="M6065" s="3">
        <v>69000</v>
      </c>
      <c r="N6065" s="2" t="str">
        <f>VLOOKUP(Tabla1[[#This Row],[nemo]],'Nemos y clasificaciones'!$A$2:$B$5000,2,FALSE)</f>
        <v>CFI</v>
      </c>
      <c r="O6065" s="3" t="str">
        <f>VLOOKUP(Tabla1[[#This Row],[nemo]],'Nemos y clasificaciones'!$A$1:$C$3000,3,FALSE)</f>
        <v>CFI</v>
      </c>
      <c r="P6065" s="3"/>
      <c r="Q6065" s="3"/>
    </row>
    <row r="6066" spans="1:17" x14ac:dyDescent="0.25">
      <c r="A6066" t="s">
        <v>168</v>
      </c>
      <c r="B6066" s="1">
        <v>44446</v>
      </c>
      <c r="C6066" s="1">
        <v>44452</v>
      </c>
      <c r="D6066" t="s">
        <v>21</v>
      </c>
      <c r="E6066" t="s">
        <v>169</v>
      </c>
      <c r="F6066">
        <v>0</v>
      </c>
      <c r="G6066">
        <v>1000000</v>
      </c>
      <c r="H6066">
        <v>0</v>
      </c>
      <c r="I6066">
        <v>0</v>
      </c>
      <c r="J6066">
        <v>0</v>
      </c>
      <c r="K6066">
        <v>2.9000000000000001E-2</v>
      </c>
      <c r="L6066" t="s">
        <v>23</v>
      </c>
      <c r="M6066" s="3">
        <v>29000</v>
      </c>
      <c r="N6066" s="2" t="str">
        <f>VLOOKUP(Tabla1[[#This Row],[nemo]],'Nemos y clasificaciones'!$A$2:$B$5000,2,FALSE)</f>
        <v>CFI</v>
      </c>
      <c r="O6066" s="3" t="str">
        <f>VLOOKUP(Tabla1[[#This Row],[nemo]],'Nemos y clasificaciones'!$A$1:$C$3000,3,FALSE)</f>
        <v>CFI</v>
      </c>
      <c r="P6066" s="3"/>
      <c r="Q6066" s="3"/>
    </row>
    <row r="6067" spans="1:17" x14ac:dyDescent="0.25">
      <c r="A6067" t="s">
        <v>4861</v>
      </c>
      <c r="B6067" s="1">
        <v>43867</v>
      </c>
      <c r="C6067" s="1">
        <v>43873</v>
      </c>
      <c r="D6067" t="s">
        <v>21</v>
      </c>
      <c r="E6067" t="s">
        <v>169</v>
      </c>
      <c r="F6067">
        <v>0</v>
      </c>
      <c r="G6067">
        <v>1000000</v>
      </c>
      <c r="H6067">
        <v>0</v>
      </c>
      <c r="I6067">
        <v>0</v>
      </c>
      <c r="J6067">
        <v>0</v>
      </c>
      <c r="K6067">
        <v>2.3E-2</v>
      </c>
      <c r="L6067" t="s">
        <v>23</v>
      </c>
      <c r="M6067" s="3">
        <v>23000</v>
      </c>
      <c r="N6067" s="2" t="str">
        <f>VLOOKUP(Tabla1[[#This Row],[nemo]],'Nemos y clasificaciones'!$A$2:$B$5000,2,FALSE)</f>
        <v>CFI</v>
      </c>
      <c r="O6067" s="3" t="str">
        <f>VLOOKUP(Tabla1[[#This Row],[nemo]],'Nemos y clasificaciones'!$A$1:$C$3000,3,FALSE)</f>
        <v>CFI</v>
      </c>
      <c r="P6067" s="3"/>
      <c r="Q6067" s="3"/>
    </row>
    <row r="6068" spans="1:17" x14ac:dyDescent="0.25">
      <c r="A6068" t="s">
        <v>2742</v>
      </c>
      <c r="B6068" s="1">
        <v>44194</v>
      </c>
      <c r="C6068" s="1">
        <v>44201</v>
      </c>
      <c r="D6068" t="s">
        <v>21</v>
      </c>
      <c r="E6068" t="s">
        <v>169</v>
      </c>
      <c r="F6068">
        <v>0</v>
      </c>
      <c r="G6068">
        <v>1000000</v>
      </c>
      <c r="H6068">
        <v>0</v>
      </c>
      <c r="I6068">
        <v>0</v>
      </c>
      <c r="J6068">
        <v>0</v>
      </c>
      <c r="K6068">
        <v>8.0000000000000002E-3</v>
      </c>
      <c r="L6068" t="s">
        <v>23</v>
      </c>
      <c r="M6068" s="4">
        <v>8000</v>
      </c>
      <c r="N6068" s="2" t="str">
        <f>VLOOKUP(Tabla1[[#This Row],[nemo]],'Nemos y clasificaciones'!$A$2:$B$5000,2,FALSE)</f>
        <v>CFI</v>
      </c>
      <c r="O6068" s="4" t="str">
        <f>VLOOKUP(Tabla1[[#This Row],[nemo]],'Nemos y clasificaciones'!$A$1:$C$3000,3,FALSE)</f>
        <v>CFI</v>
      </c>
      <c r="P6068" s="4"/>
      <c r="Q6068" s="4"/>
    </row>
    <row r="6069" spans="1:17" x14ac:dyDescent="0.25">
      <c r="A6069" t="s">
        <v>167</v>
      </c>
      <c r="B6069" s="1">
        <v>44446</v>
      </c>
      <c r="C6069" s="1">
        <v>44452</v>
      </c>
      <c r="D6069" t="s">
        <v>21</v>
      </c>
      <c r="E6069" t="s">
        <v>166</v>
      </c>
      <c r="F6069">
        <v>0</v>
      </c>
      <c r="G6069">
        <v>1000000</v>
      </c>
      <c r="H6069">
        <v>0</v>
      </c>
      <c r="I6069">
        <v>0</v>
      </c>
      <c r="J6069">
        <v>0</v>
      </c>
      <c r="K6069">
        <v>7.0999999999999994E-2</v>
      </c>
      <c r="L6069" t="s">
        <v>23</v>
      </c>
      <c r="M6069" s="3">
        <v>71000</v>
      </c>
      <c r="N6069" s="2" t="str">
        <f>VLOOKUP(Tabla1[[#This Row],[nemo]],'Nemos y clasificaciones'!$A$2:$B$5000,2,FALSE)</f>
        <v>CFI</v>
      </c>
      <c r="O6069" s="3" t="str">
        <f>VLOOKUP(Tabla1[[#This Row],[nemo]],'Nemos y clasificaciones'!$A$1:$C$3000,3,FALSE)</f>
        <v>CFI</v>
      </c>
      <c r="P6069" s="3"/>
      <c r="Q6069" s="3"/>
    </row>
    <row r="6070" spans="1:17" x14ac:dyDescent="0.25">
      <c r="A6070" t="s">
        <v>165</v>
      </c>
      <c r="B6070" s="1">
        <v>44446</v>
      </c>
      <c r="C6070" s="1">
        <v>44452</v>
      </c>
      <c r="D6070" t="s">
        <v>21</v>
      </c>
      <c r="E6070" t="s">
        <v>166</v>
      </c>
      <c r="F6070">
        <v>0</v>
      </c>
      <c r="G6070">
        <v>1000000</v>
      </c>
      <c r="H6070">
        <v>0</v>
      </c>
      <c r="I6070">
        <v>0</v>
      </c>
      <c r="J6070">
        <v>0</v>
      </c>
      <c r="K6070">
        <v>0.03</v>
      </c>
      <c r="L6070" t="s">
        <v>23</v>
      </c>
      <c r="M6070" s="3">
        <v>30000</v>
      </c>
      <c r="N6070" s="2" t="str">
        <f>VLOOKUP(Tabla1[[#This Row],[nemo]],'Nemos y clasificaciones'!$A$2:$B$5000,2,FALSE)</f>
        <v>CFI</v>
      </c>
      <c r="O6070" s="3" t="str">
        <f>VLOOKUP(Tabla1[[#This Row],[nemo]],'Nemos y clasificaciones'!$A$1:$C$3000,3,FALSE)</f>
        <v>CFI</v>
      </c>
      <c r="P6070" s="3"/>
      <c r="Q6070" s="3"/>
    </row>
    <row r="6071" spans="1:17" x14ac:dyDescent="0.25">
      <c r="A6071" t="s">
        <v>4862</v>
      </c>
      <c r="B6071" s="1">
        <v>43867</v>
      </c>
      <c r="C6071" s="1">
        <v>43873</v>
      </c>
      <c r="D6071" t="s">
        <v>21</v>
      </c>
      <c r="E6071" t="s">
        <v>166</v>
      </c>
      <c r="F6071">
        <v>0</v>
      </c>
      <c r="G6071">
        <v>1000000</v>
      </c>
      <c r="H6071">
        <v>0</v>
      </c>
      <c r="I6071">
        <v>0</v>
      </c>
      <c r="J6071">
        <v>0</v>
      </c>
      <c r="K6071">
        <v>2.4E-2</v>
      </c>
      <c r="L6071" t="s">
        <v>23</v>
      </c>
      <c r="M6071" s="3">
        <v>24000</v>
      </c>
      <c r="N6071" s="2" t="str">
        <f>VLOOKUP(Tabla1[[#This Row],[nemo]],'Nemos y clasificaciones'!$A$2:$B$5000,2,FALSE)</f>
        <v>CFI</v>
      </c>
      <c r="O6071" s="3" t="str">
        <f>VLOOKUP(Tabla1[[#This Row],[nemo]],'Nemos y clasificaciones'!$A$1:$C$3000,3,FALSE)</f>
        <v>CFI</v>
      </c>
      <c r="P6071" s="3"/>
      <c r="Q6071" s="3"/>
    </row>
    <row r="6072" spans="1:17" x14ac:dyDescent="0.25">
      <c r="A6072" t="s">
        <v>1931</v>
      </c>
      <c r="B6072" s="1">
        <v>44322</v>
      </c>
      <c r="C6072" s="1">
        <v>44328</v>
      </c>
      <c r="D6072" t="s">
        <v>21</v>
      </c>
      <c r="E6072" t="s">
        <v>166</v>
      </c>
      <c r="F6072">
        <v>0</v>
      </c>
      <c r="G6072">
        <v>1000000</v>
      </c>
      <c r="H6072">
        <v>0</v>
      </c>
      <c r="I6072">
        <v>0</v>
      </c>
      <c r="J6072">
        <v>0</v>
      </c>
      <c r="K6072">
        <v>1.7000000000000001E-2</v>
      </c>
      <c r="L6072" t="s">
        <v>23</v>
      </c>
      <c r="M6072" s="3">
        <v>17000</v>
      </c>
      <c r="N6072" s="2" t="str">
        <f>VLOOKUP(Tabla1[[#This Row],[nemo]],'Nemos y clasificaciones'!$A$2:$B$5000,2,FALSE)</f>
        <v>CFI</v>
      </c>
      <c r="O6072" s="3" t="str">
        <f>VLOOKUP(Tabla1[[#This Row],[nemo]],'Nemos y clasificaciones'!$A$1:$C$3000,3,FALSE)</f>
        <v>CFI</v>
      </c>
      <c r="P6072" s="3"/>
      <c r="Q6072" s="3"/>
    </row>
    <row r="6073" spans="1:17" x14ac:dyDescent="0.25">
      <c r="A6073" t="s">
        <v>2741</v>
      </c>
      <c r="B6073" s="1">
        <v>44194</v>
      </c>
      <c r="C6073" s="1">
        <v>44201</v>
      </c>
      <c r="D6073" t="s">
        <v>21</v>
      </c>
      <c r="E6073" t="s">
        <v>166</v>
      </c>
      <c r="F6073">
        <v>0</v>
      </c>
      <c r="G6073">
        <v>1000000</v>
      </c>
      <c r="H6073">
        <v>0</v>
      </c>
      <c r="I6073">
        <v>0</v>
      </c>
      <c r="J6073">
        <v>0</v>
      </c>
      <c r="K6073">
        <v>8.0000000000000002E-3</v>
      </c>
      <c r="L6073" t="s">
        <v>23</v>
      </c>
      <c r="M6073" s="4">
        <v>8000</v>
      </c>
      <c r="N6073" s="2" t="str">
        <f>VLOOKUP(Tabla1[[#This Row],[nemo]],'Nemos y clasificaciones'!$A$2:$B$5000,2,FALSE)</f>
        <v>CFI</v>
      </c>
      <c r="O6073" s="4" t="str">
        <f>VLOOKUP(Tabla1[[#This Row],[nemo]],'Nemos y clasificaciones'!$A$1:$C$3000,3,FALSE)</f>
        <v>CFI</v>
      </c>
      <c r="P6073" s="4"/>
      <c r="Q6073" s="4"/>
    </row>
    <row r="6074" spans="1:17" x14ac:dyDescent="0.25">
      <c r="A6074" t="s">
        <v>941</v>
      </c>
      <c r="B6074" s="1">
        <v>44372</v>
      </c>
      <c r="C6074" s="1">
        <v>44379</v>
      </c>
      <c r="D6074" t="s">
        <v>21</v>
      </c>
      <c r="E6074" t="s">
        <v>942</v>
      </c>
      <c r="F6074">
        <v>0</v>
      </c>
      <c r="G6074">
        <v>10000000</v>
      </c>
      <c r="H6074">
        <v>0</v>
      </c>
      <c r="I6074">
        <v>0</v>
      </c>
      <c r="J6074">
        <v>0</v>
      </c>
      <c r="K6074">
        <v>2.9000000000000001E-2</v>
      </c>
      <c r="L6074" t="s">
        <v>23</v>
      </c>
      <c r="M6074" s="2">
        <v>290000</v>
      </c>
      <c r="N6074" s="2" t="str">
        <f>VLOOKUP(Tabla1[[#This Row],[nemo]],'Nemos y clasificaciones'!$A$2:$B$5000,2,FALSE)</f>
        <v>CFI</v>
      </c>
      <c r="O6074" s="2" t="str">
        <f>VLOOKUP(Tabla1[[#This Row],[nemo]],'Nemos y clasificaciones'!$A$1:$C$3000,3,FALSE)</f>
        <v>CFI</v>
      </c>
      <c r="P6074" s="2"/>
      <c r="Q6074" s="2"/>
    </row>
    <row r="6075" spans="1:17" x14ac:dyDescent="0.25">
      <c r="A6075" t="s">
        <v>939</v>
      </c>
      <c r="B6075" s="1">
        <v>44372</v>
      </c>
      <c r="C6075" s="1">
        <v>44379</v>
      </c>
      <c r="D6075" t="s">
        <v>21</v>
      </c>
      <c r="E6075" t="s">
        <v>940</v>
      </c>
      <c r="F6075">
        <v>0</v>
      </c>
      <c r="G6075">
        <v>10000000</v>
      </c>
      <c r="H6075">
        <v>0</v>
      </c>
      <c r="I6075">
        <v>0</v>
      </c>
      <c r="J6075">
        <v>0</v>
      </c>
      <c r="K6075">
        <v>2.9000000000000001E-2</v>
      </c>
      <c r="L6075" t="s">
        <v>23</v>
      </c>
      <c r="M6075" s="2">
        <v>290000</v>
      </c>
      <c r="N6075" s="2" t="str">
        <f>VLOOKUP(Tabla1[[#This Row],[nemo]],'Nemos y clasificaciones'!$A$2:$B$5000,2,FALSE)</f>
        <v>CFI</v>
      </c>
      <c r="O6075" s="2" t="str">
        <f>VLOOKUP(Tabla1[[#This Row],[nemo]],'Nemos y clasificaciones'!$A$1:$C$3000,3,FALSE)</f>
        <v>CFI</v>
      </c>
      <c r="P6075" s="2"/>
      <c r="Q6075" s="2"/>
    </row>
    <row r="6076" spans="1:17" x14ac:dyDescent="0.25">
      <c r="A6076" t="s">
        <v>3372</v>
      </c>
      <c r="B6076" s="1">
        <v>44105</v>
      </c>
      <c r="C6076" s="1">
        <v>44111</v>
      </c>
      <c r="D6076" t="s">
        <v>14</v>
      </c>
      <c r="E6076" t="s">
        <v>337</v>
      </c>
      <c r="F6076">
        <v>0</v>
      </c>
      <c r="G6076">
        <v>1000000</v>
      </c>
      <c r="H6076">
        <v>0</v>
      </c>
      <c r="I6076">
        <v>0</v>
      </c>
      <c r="J6076">
        <v>0</v>
      </c>
      <c r="K6076">
        <v>8429.5419999999995</v>
      </c>
      <c r="L6076" t="s">
        <v>19</v>
      </c>
      <c r="M6076" s="2">
        <v>8429542000</v>
      </c>
      <c r="N6076" s="2" t="str">
        <f>VLOOKUP(Tabla1[[#This Row],[nemo]],'Nemos y clasificaciones'!$A$2:$B$5000,2,FALSE)</f>
        <v>CFI</v>
      </c>
      <c r="O6076" s="2" t="str">
        <f>VLOOKUP(Tabla1[[#This Row],[nemo]],'Nemos y clasificaciones'!$A$1:$C$3000,3,FALSE)</f>
        <v>CFI</v>
      </c>
      <c r="P6076" s="2"/>
      <c r="Q6076" s="2"/>
    </row>
    <row r="6077" spans="1:17" x14ac:dyDescent="0.25">
      <c r="A6077" t="s">
        <v>2711</v>
      </c>
      <c r="B6077" s="1">
        <v>44198</v>
      </c>
      <c r="C6077" s="1">
        <v>44204</v>
      </c>
      <c r="D6077" t="s">
        <v>14</v>
      </c>
      <c r="E6077" t="s">
        <v>337</v>
      </c>
      <c r="F6077">
        <v>0</v>
      </c>
      <c r="G6077">
        <v>1000000</v>
      </c>
      <c r="H6077">
        <v>0</v>
      </c>
      <c r="I6077">
        <v>0</v>
      </c>
      <c r="J6077">
        <v>0</v>
      </c>
      <c r="K6077">
        <v>7919.0860000000002</v>
      </c>
      <c r="L6077" t="s">
        <v>19</v>
      </c>
      <c r="M6077" s="2">
        <v>7919086000</v>
      </c>
      <c r="N6077" s="2" t="str">
        <f>VLOOKUP(Tabla1[[#This Row],[nemo]],'Nemos y clasificaciones'!$A$2:$B$5000,2,FALSE)</f>
        <v>CFI</v>
      </c>
      <c r="O6077" s="2" t="str">
        <f>VLOOKUP(Tabla1[[#This Row],[nemo]],'Nemos y clasificaciones'!$A$1:$C$3000,3,FALSE)</f>
        <v>CFI</v>
      </c>
      <c r="P6077" s="2"/>
      <c r="Q6077" s="2"/>
    </row>
    <row r="6078" spans="1:17" x14ac:dyDescent="0.25">
      <c r="A6078" t="s">
        <v>910</v>
      </c>
      <c r="B6078" s="1">
        <v>44378</v>
      </c>
      <c r="C6078" s="1">
        <v>44384</v>
      </c>
      <c r="D6078" t="s">
        <v>14</v>
      </c>
      <c r="E6078" t="s">
        <v>337</v>
      </c>
      <c r="F6078">
        <v>0</v>
      </c>
      <c r="G6078">
        <v>1000000</v>
      </c>
      <c r="H6078">
        <v>0</v>
      </c>
      <c r="I6078">
        <v>0</v>
      </c>
      <c r="J6078">
        <v>0</v>
      </c>
      <c r="K6078">
        <v>7395.6729999999998</v>
      </c>
      <c r="L6078" t="s">
        <v>19</v>
      </c>
      <c r="M6078" s="2">
        <v>7395673000</v>
      </c>
      <c r="N6078" s="2" t="str">
        <f>VLOOKUP(Tabla1[[#This Row],[nemo]],'Nemos y clasificaciones'!$A$2:$B$5000,2,FALSE)</f>
        <v>CFI</v>
      </c>
      <c r="O6078" s="2" t="str">
        <f>VLOOKUP(Tabla1[[#This Row],[nemo]],'Nemos y clasificaciones'!$A$1:$C$3000,3,FALSE)</f>
        <v>CFI</v>
      </c>
      <c r="P6078" s="2"/>
      <c r="Q6078" s="2"/>
    </row>
    <row r="6079" spans="1:17" x14ac:dyDescent="0.25">
      <c r="A6079" t="s">
        <v>586</v>
      </c>
      <c r="B6079" s="1">
        <v>44410</v>
      </c>
      <c r="C6079" s="1">
        <v>44415</v>
      </c>
      <c r="D6079" t="s">
        <v>14</v>
      </c>
      <c r="E6079" t="s">
        <v>337</v>
      </c>
      <c r="F6079">
        <v>0</v>
      </c>
      <c r="G6079">
        <v>1000000</v>
      </c>
      <c r="H6079">
        <v>0</v>
      </c>
      <c r="I6079">
        <v>0</v>
      </c>
      <c r="J6079">
        <v>0</v>
      </c>
      <c r="K6079">
        <v>6857.3190000000004</v>
      </c>
      <c r="L6079" t="s">
        <v>19</v>
      </c>
      <c r="M6079" s="2">
        <v>6857319000</v>
      </c>
      <c r="N6079" s="2" t="str">
        <f>VLOOKUP(Tabla1[[#This Row],[nemo]],'Nemos y clasificaciones'!$A$2:$B$5000,2,FALSE)</f>
        <v>CFI</v>
      </c>
      <c r="O6079" s="2" t="str">
        <f>VLOOKUP(Tabla1[[#This Row],[nemo]],'Nemos y clasificaciones'!$A$1:$C$3000,3,FALSE)</f>
        <v>CFI</v>
      </c>
      <c r="P6079" s="2"/>
      <c r="Q6079" s="2"/>
    </row>
    <row r="6080" spans="1:17" x14ac:dyDescent="0.25">
      <c r="A6080" t="s">
        <v>336</v>
      </c>
      <c r="B6080" s="1">
        <v>44440</v>
      </c>
      <c r="C6080" s="1">
        <v>44446</v>
      </c>
      <c r="D6080" t="s">
        <v>14</v>
      </c>
      <c r="E6080" t="s">
        <v>337</v>
      </c>
      <c r="F6080">
        <v>0</v>
      </c>
      <c r="G6080">
        <v>1000000</v>
      </c>
      <c r="H6080">
        <v>0</v>
      </c>
      <c r="I6080">
        <v>0</v>
      </c>
      <c r="J6080">
        <v>0</v>
      </c>
      <c r="K6080">
        <v>6605.1139999999996</v>
      </c>
      <c r="L6080" t="s">
        <v>19</v>
      </c>
      <c r="M6080" s="2">
        <v>6605114000</v>
      </c>
      <c r="N6080" s="2" t="str">
        <f>VLOOKUP(Tabla1[[#This Row],[nemo]],'Nemos y clasificaciones'!$A$2:$B$5000,2,FALSE)</f>
        <v>CFI</v>
      </c>
      <c r="O6080" s="2" t="str">
        <f>VLOOKUP(Tabla1[[#This Row],[nemo]],'Nemos y clasificaciones'!$A$1:$C$3000,3,FALSE)</f>
        <v>CFI</v>
      </c>
      <c r="P6080" s="2"/>
      <c r="Q6080" s="2"/>
    </row>
    <row r="6081" spans="1:17" x14ac:dyDescent="0.25">
      <c r="A6081" t="s">
        <v>3092</v>
      </c>
      <c r="B6081" s="1">
        <v>44166</v>
      </c>
      <c r="C6081" s="1">
        <v>44172</v>
      </c>
      <c r="D6081" t="s">
        <v>14</v>
      </c>
      <c r="E6081" t="s">
        <v>337</v>
      </c>
      <c r="F6081">
        <v>0</v>
      </c>
      <c r="G6081">
        <v>1000000</v>
      </c>
      <c r="H6081">
        <v>0</v>
      </c>
      <c r="I6081">
        <v>0</v>
      </c>
      <c r="J6081">
        <v>0</v>
      </c>
      <c r="K6081">
        <v>6390.9979999999996</v>
      </c>
      <c r="L6081" t="s">
        <v>19</v>
      </c>
      <c r="M6081" s="2">
        <v>6390998000</v>
      </c>
      <c r="N6081" s="2" t="str">
        <f>VLOOKUP(Tabla1[[#This Row],[nemo]],'Nemos y clasificaciones'!$A$2:$B$5000,2,FALSE)</f>
        <v>CFI</v>
      </c>
      <c r="O6081" s="2" t="str">
        <f>VLOOKUP(Tabla1[[#This Row],[nemo]],'Nemos y clasificaciones'!$A$1:$C$3000,3,FALSE)</f>
        <v>CFI</v>
      </c>
      <c r="P6081" s="2"/>
      <c r="Q6081" s="2"/>
    </row>
    <row r="6082" spans="1:17" x14ac:dyDescent="0.25">
      <c r="A6082" t="s">
        <v>2580</v>
      </c>
      <c r="B6082" s="1">
        <v>44229</v>
      </c>
      <c r="C6082" s="1">
        <v>44235</v>
      </c>
      <c r="D6082" t="s">
        <v>14</v>
      </c>
      <c r="E6082" t="s">
        <v>337</v>
      </c>
      <c r="F6082">
        <v>0</v>
      </c>
      <c r="G6082">
        <v>1000000</v>
      </c>
      <c r="H6082">
        <v>0</v>
      </c>
      <c r="I6082">
        <v>0</v>
      </c>
      <c r="J6082">
        <v>0</v>
      </c>
      <c r="K6082">
        <v>6062.9080000000004</v>
      </c>
      <c r="L6082" t="s">
        <v>19</v>
      </c>
      <c r="M6082" s="2">
        <v>6062908000</v>
      </c>
      <c r="N6082" s="2" t="str">
        <f>VLOOKUP(Tabla1[[#This Row],[nemo]],'Nemos y clasificaciones'!$A$2:$B$5000,2,FALSE)</f>
        <v>CFI</v>
      </c>
      <c r="O6082" s="2" t="str">
        <f>VLOOKUP(Tabla1[[#This Row],[nemo]],'Nemos y clasificaciones'!$A$1:$C$3000,3,FALSE)</f>
        <v>CFI</v>
      </c>
      <c r="P6082" s="2"/>
      <c r="Q6082" s="2"/>
    </row>
    <row r="6083" spans="1:17" x14ac:dyDescent="0.25">
      <c r="A6083" t="s">
        <v>1581</v>
      </c>
      <c r="B6083" s="1">
        <v>44348</v>
      </c>
      <c r="C6083" s="1">
        <v>44354</v>
      </c>
      <c r="D6083" t="s">
        <v>14</v>
      </c>
      <c r="E6083" t="s">
        <v>337</v>
      </c>
      <c r="F6083">
        <v>0</v>
      </c>
      <c r="G6083">
        <v>1000000</v>
      </c>
      <c r="H6083">
        <v>0</v>
      </c>
      <c r="I6083">
        <v>0</v>
      </c>
      <c r="J6083">
        <v>0</v>
      </c>
      <c r="K6083">
        <v>6060.5050000000001</v>
      </c>
      <c r="L6083" t="s">
        <v>19</v>
      </c>
      <c r="M6083" s="2">
        <v>6060505000</v>
      </c>
      <c r="N6083" s="2" t="str">
        <f>VLOOKUP(Tabla1[[#This Row],[nemo]],'Nemos y clasificaciones'!$A$2:$B$5000,2,FALSE)</f>
        <v>CFI</v>
      </c>
      <c r="O6083" s="2" t="str">
        <f>VLOOKUP(Tabla1[[#This Row],[nemo]],'Nemos y clasificaciones'!$A$1:$C$3000,3,FALSE)</f>
        <v>CFI</v>
      </c>
      <c r="P6083" s="2"/>
      <c r="Q6083" s="2"/>
    </row>
    <row r="6084" spans="1:17" x14ac:dyDescent="0.25">
      <c r="A6084" t="s">
        <v>5316</v>
      </c>
      <c r="B6084" s="1">
        <v>43803</v>
      </c>
      <c r="C6084" s="1">
        <v>43809</v>
      </c>
      <c r="D6084" t="s">
        <v>14</v>
      </c>
      <c r="E6084" t="s">
        <v>337</v>
      </c>
      <c r="F6084">
        <v>0</v>
      </c>
      <c r="G6084">
        <v>1000000</v>
      </c>
      <c r="H6084">
        <v>0</v>
      </c>
      <c r="I6084">
        <v>0</v>
      </c>
      <c r="J6084">
        <v>0</v>
      </c>
      <c r="K6084">
        <v>6025.9269999999997</v>
      </c>
      <c r="L6084" t="s">
        <v>19</v>
      </c>
      <c r="M6084" s="2">
        <v>6025927000</v>
      </c>
      <c r="N6084" s="2" t="str">
        <f>VLOOKUP(Tabla1[[#This Row],[nemo]],'Nemos y clasificaciones'!$A$2:$B$5000,2,FALSE)</f>
        <v>CFI</v>
      </c>
      <c r="O6084" s="2" t="str">
        <f>VLOOKUP(Tabla1[[#This Row],[nemo]],'Nemos y clasificaciones'!$A$1:$C$3000,3,FALSE)</f>
        <v>CFI</v>
      </c>
      <c r="P6084" s="2"/>
      <c r="Q6084" s="2"/>
    </row>
    <row r="6085" spans="1:17" x14ac:dyDescent="0.25">
      <c r="A6085" t="s">
        <v>9902</v>
      </c>
      <c r="B6085" s="1">
        <v>42768</v>
      </c>
      <c r="C6085" s="1">
        <v>42774</v>
      </c>
      <c r="D6085" t="s">
        <v>14</v>
      </c>
      <c r="E6085" t="s">
        <v>337</v>
      </c>
      <c r="F6085">
        <v>0</v>
      </c>
      <c r="G6085">
        <v>1000000</v>
      </c>
      <c r="H6085">
        <v>0</v>
      </c>
      <c r="I6085">
        <v>0</v>
      </c>
      <c r="J6085">
        <v>0</v>
      </c>
      <c r="K6085">
        <v>5963</v>
      </c>
      <c r="L6085" t="s">
        <v>19</v>
      </c>
      <c r="M6085" s="2">
        <v>5963000000</v>
      </c>
      <c r="N6085" s="2" t="str">
        <f>VLOOKUP(Tabla1[[#This Row],[nemo]],'Nemos y clasificaciones'!$A$2:$B$5000,2,FALSE)</f>
        <v>CFI</v>
      </c>
      <c r="O6085" s="2" t="str">
        <f>VLOOKUP(Tabla1[[#This Row],[nemo]],'Nemos y clasificaciones'!$A$1:$C$3000,3,FALSE)</f>
        <v>CFI</v>
      </c>
      <c r="P6085" s="2"/>
      <c r="Q6085" s="2"/>
    </row>
    <row r="6086" spans="1:17" x14ac:dyDescent="0.25">
      <c r="A6086" t="s">
        <v>7996</v>
      </c>
      <c r="B6086" s="1">
        <v>43251</v>
      </c>
      <c r="C6086" s="1">
        <v>43257</v>
      </c>
      <c r="D6086" t="s">
        <v>14</v>
      </c>
      <c r="E6086" t="s">
        <v>337</v>
      </c>
      <c r="F6086">
        <v>0</v>
      </c>
      <c r="G6086">
        <v>1000000</v>
      </c>
      <c r="H6086">
        <v>0</v>
      </c>
      <c r="I6086">
        <v>0</v>
      </c>
      <c r="J6086">
        <v>0</v>
      </c>
      <c r="K6086">
        <v>5929.0249999999996</v>
      </c>
      <c r="L6086" t="s">
        <v>19</v>
      </c>
      <c r="M6086" s="2">
        <v>5929025000</v>
      </c>
      <c r="N6086" s="2" t="str">
        <f>VLOOKUP(Tabla1[[#This Row],[nemo]],'Nemos y clasificaciones'!$A$2:$B$5000,2,FALSE)</f>
        <v>CFI</v>
      </c>
      <c r="O6086" s="2" t="str">
        <f>VLOOKUP(Tabla1[[#This Row],[nemo]],'Nemos y clasificaciones'!$A$1:$C$3000,3,FALSE)</f>
        <v>CFI</v>
      </c>
      <c r="P6086" s="2"/>
      <c r="Q6086" s="2"/>
    </row>
    <row r="6087" spans="1:17" x14ac:dyDescent="0.25">
      <c r="A6087" t="s">
        <v>7001</v>
      </c>
      <c r="B6087" s="1">
        <v>43462</v>
      </c>
      <c r="C6087" s="1">
        <v>43469</v>
      </c>
      <c r="D6087" t="s">
        <v>14</v>
      </c>
      <c r="E6087" t="s">
        <v>337</v>
      </c>
      <c r="F6087">
        <v>0</v>
      </c>
      <c r="G6087">
        <v>1000000</v>
      </c>
      <c r="H6087">
        <v>0</v>
      </c>
      <c r="I6087">
        <v>0</v>
      </c>
      <c r="J6087">
        <v>0</v>
      </c>
      <c r="K6087">
        <v>5889.8109999999997</v>
      </c>
      <c r="L6087" t="s">
        <v>19</v>
      </c>
      <c r="M6087" s="2">
        <v>5889811000</v>
      </c>
      <c r="N6087" s="2" t="str">
        <f>VLOOKUP(Tabla1[[#This Row],[nemo]],'Nemos y clasificaciones'!$A$2:$B$5000,2,FALSE)</f>
        <v>CFI</v>
      </c>
      <c r="O6087" s="2" t="str">
        <f>VLOOKUP(Tabla1[[#This Row],[nemo]],'Nemos y clasificaciones'!$A$1:$C$3000,3,FALSE)</f>
        <v>CFI</v>
      </c>
      <c r="P6087" s="2"/>
      <c r="Q6087" s="2"/>
    </row>
    <row r="6088" spans="1:17" x14ac:dyDescent="0.25">
      <c r="A6088" t="s">
        <v>2261</v>
      </c>
      <c r="B6088" s="1">
        <v>44287</v>
      </c>
      <c r="C6088" s="1">
        <v>44295</v>
      </c>
      <c r="D6088" t="s">
        <v>14</v>
      </c>
      <c r="E6088" t="s">
        <v>337</v>
      </c>
      <c r="F6088">
        <v>0</v>
      </c>
      <c r="G6088">
        <v>1000000</v>
      </c>
      <c r="H6088">
        <v>0</v>
      </c>
      <c r="I6088">
        <v>0</v>
      </c>
      <c r="J6088">
        <v>0</v>
      </c>
      <c r="K6088">
        <v>5834.04</v>
      </c>
      <c r="L6088" t="s">
        <v>19</v>
      </c>
      <c r="M6088" s="2">
        <v>5834040000</v>
      </c>
      <c r="N6088" s="2" t="str">
        <f>VLOOKUP(Tabla1[[#This Row],[nemo]],'Nemos y clasificaciones'!$A$2:$B$5000,2,FALSE)</f>
        <v>CFI</v>
      </c>
      <c r="O6088" s="2" t="str">
        <f>VLOOKUP(Tabla1[[#This Row],[nemo]],'Nemos y clasificaciones'!$A$1:$C$3000,3,FALSE)</f>
        <v>CFI</v>
      </c>
      <c r="P6088" s="2"/>
      <c r="Q6088" s="2"/>
    </row>
    <row r="6089" spans="1:17" x14ac:dyDescent="0.25">
      <c r="A6089" t="s">
        <v>9874</v>
      </c>
      <c r="B6089" s="1">
        <v>42796</v>
      </c>
      <c r="C6089" s="1">
        <v>42802</v>
      </c>
      <c r="D6089" t="s">
        <v>14</v>
      </c>
      <c r="E6089" t="s">
        <v>337</v>
      </c>
      <c r="F6089">
        <v>0</v>
      </c>
      <c r="G6089">
        <v>1000000</v>
      </c>
      <c r="H6089">
        <v>0</v>
      </c>
      <c r="I6089">
        <v>0</v>
      </c>
      <c r="J6089">
        <v>0</v>
      </c>
      <c r="K6089">
        <v>5774</v>
      </c>
      <c r="L6089" t="s">
        <v>19</v>
      </c>
      <c r="M6089" s="2">
        <v>5774000000</v>
      </c>
      <c r="N6089" s="2" t="str">
        <f>VLOOKUP(Tabla1[[#This Row],[nemo]],'Nemos y clasificaciones'!$A$2:$B$5000,2,FALSE)</f>
        <v>CFI</v>
      </c>
      <c r="O6089" s="2" t="str">
        <f>VLOOKUP(Tabla1[[#This Row],[nemo]],'Nemos y clasificaciones'!$A$1:$C$3000,3,FALSE)</f>
        <v>CFI</v>
      </c>
      <c r="P6089" s="2"/>
      <c r="Q6089" s="2"/>
    </row>
    <row r="6090" spans="1:17" x14ac:dyDescent="0.25">
      <c r="A6090" t="s">
        <v>3201</v>
      </c>
      <c r="B6090" s="1">
        <v>44138</v>
      </c>
      <c r="C6090" s="1">
        <v>44144</v>
      </c>
      <c r="D6090" t="s">
        <v>14</v>
      </c>
      <c r="E6090" t="s">
        <v>337</v>
      </c>
      <c r="F6090">
        <v>0</v>
      </c>
      <c r="G6090">
        <v>1000000</v>
      </c>
      <c r="H6090">
        <v>0</v>
      </c>
      <c r="I6090">
        <v>0</v>
      </c>
      <c r="J6090">
        <v>0</v>
      </c>
      <c r="K6090">
        <v>5753.7030000000004</v>
      </c>
      <c r="L6090" t="s">
        <v>19</v>
      </c>
      <c r="M6090" s="2">
        <v>5753703000</v>
      </c>
      <c r="N6090" s="2" t="str">
        <f>VLOOKUP(Tabla1[[#This Row],[nemo]],'Nemos y clasificaciones'!$A$2:$B$5000,2,FALSE)</f>
        <v>CFI</v>
      </c>
      <c r="O6090" s="2" t="str">
        <f>VLOOKUP(Tabla1[[#This Row],[nemo]],'Nemos y clasificaciones'!$A$1:$C$3000,3,FALSE)</f>
        <v>CFI</v>
      </c>
      <c r="P6090" s="2"/>
      <c r="Q6090" s="2"/>
    </row>
    <row r="6091" spans="1:17" x14ac:dyDescent="0.25">
      <c r="A6091" t="s">
        <v>6855</v>
      </c>
      <c r="B6091" s="1">
        <v>43524</v>
      </c>
      <c r="C6091" s="1">
        <v>43530</v>
      </c>
      <c r="D6091" t="s">
        <v>14</v>
      </c>
      <c r="E6091" t="s">
        <v>337</v>
      </c>
      <c r="F6091">
        <v>0</v>
      </c>
      <c r="G6091">
        <v>1000000</v>
      </c>
      <c r="H6091">
        <v>0</v>
      </c>
      <c r="I6091">
        <v>0</v>
      </c>
      <c r="J6091">
        <v>0</v>
      </c>
      <c r="K6091">
        <v>5739.5659999999998</v>
      </c>
      <c r="L6091" t="s">
        <v>19</v>
      </c>
      <c r="M6091" s="2">
        <v>5739566000</v>
      </c>
      <c r="N6091" s="2" t="str">
        <f>VLOOKUP(Tabla1[[#This Row],[nemo]],'Nemos y clasificaciones'!$A$2:$B$5000,2,FALSE)</f>
        <v>CFI</v>
      </c>
      <c r="O6091" s="2" t="str">
        <f>VLOOKUP(Tabla1[[#This Row],[nemo]],'Nemos y clasificaciones'!$A$1:$C$3000,3,FALSE)</f>
        <v>CFI</v>
      </c>
      <c r="P6091" s="2"/>
      <c r="Q6091" s="2"/>
    </row>
    <row r="6092" spans="1:17" x14ac:dyDescent="0.25">
      <c r="A6092" t="s">
        <v>5426</v>
      </c>
      <c r="B6092" s="1">
        <v>43768</v>
      </c>
      <c r="C6092" s="1">
        <v>43776</v>
      </c>
      <c r="D6092" t="s">
        <v>14</v>
      </c>
      <c r="E6092" t="s">
        <v>337</v>
      </c>
      <c r="F6092">
        <v>0</v>
      </c>
      <c r="G6092">
        <v>1000000</v>
      </c>
      <c r="H6092">
        <v>0</v>
      </c>
      <c r="I6092">
        <v>0</v>
      </c>
      <c r="J6092">
        <v>0</v>
      </c>
      <c r="K6092">
        <v>5727.7640000000001</v>
      </c>
      <c r="L6092" t="s">
        <v>19</v>
      </c>
      <c r="M6092" s="2">
        <v>5727764000</v>
      </c>
      <c r="N6092" s="2" t="str">
        <f>VLOOKUP(Tabla1[[#This Row],[nemo]],'Nemos y clasificaciones'!$A$2:$B$5000,2,FALSE)</f>
        <v>CFI</v>
      </c>
      <c r="O6092" s="2" t="str">
        <f>VLOOKUP(Tabla1[[#This Row],[nemo]],'Nemos y clasificaciones'!$A$1:$C$3000,3,FALSE)</f>
        <v>CFI</v>
      </c>
      <c r="P6092" s="2"/>
      <c r="Q6092" s="2"/>
    </row>
    <row r="6093" spans="1:17" x14ac:dyDescent="0.25">
      <c r="A6093" t="s">
        <v>10256</v>
      </c>
      <c r="B6093" s="1">
        <v>42621</v>
      </c>
      <c r="C6093" s="1">
        <v>42627</v>
      </c>
      <c r="D6093" t="s">
        <v>14</v>
      </c>
      <c r="E6093" t="s">
        <v>337</v>
      </c>
      <c r="F6093">
        <v>0</v>
      </c>
      <c r="G6093">
        <v>1000000</v>
      </c>
      <c r="H6093">
        <v>0</v>
      </c>
      <c r="I6093">
        <v>0</v>
      </c>
      <c r="J6093">
        <v>0</v>
      </c>
      <c r="K6093">
        <v>5631</v>
      </c>
      <c r="L6093" t="s">
        <v>19</v>
      </c>
      <c r="M6093" s="2">
        <v>5631000000</v>
      </c>
      <c r="N6093" s="2" t="str">
        <f>VLOOKUP(Tabla1[[#This Row],[nemo]],'Nemos y clasificaciones'!$A$2:$B$5000,2,FALSE)</f>
        <v>CFI</v>
      </c>
      <c r="O6093" s="2" t="str">
        <f>VLOOKUP(Tabla1[[#This Row],[nemo]],'Nemos y clasificaciones'!$A$1:$C$3000,3,FALSE)</f>
        <v>CFI</v>
      </c>
      <c r="P6093" s="2"/>
      <c r="Q6093" s="2"/>
    </row>
    <row r="6094" spans="1:17" x14ac:dyDescent="0.25">
      <c r="A6094" t="s">
        <v>8866</v>
      </c>
      <c r="B6094" s="1">
        <v>43069</v>
      </c>
      <c r="C6094" s="1">
        <v>43075</v>
      </c>
      <c r="D6094" t="s">
        <v>14</v>
      </c>
      <c r="E6094" t="s">
        <v>337</v>
      </c>
      <c r="F6094">
        <v>0</v>
      </c>
      <c r="G6094">
        <v>1000000</v>
      </c>
      <c r="H6094">
        <v>0</v>
      </c>
      <c r="I6094">
        <v>0</v>
      </c>
      <c r="J6094">
        <v>0</v>
      </c>
      <c r="K6094">
        <v>5619.5079999999998</v>
      </c>
      <c r="L6094" t="s">
        <v>19</v>
      </c>
      <c r="M6094" s="2">
        <v>5619508000</v>
      </c>
      <c r="N6094" s="2" t="str">
        <f>VLOOKUP(Tabla1[[#This Row],[nemo]],'Nemos y clasificaciones'!$A$2:$B$5000,2,FALSE)</f>
        <v>CFI</v>
      </c>
      <c r="O6094" s="2" t="str">
        <f>VLOOKUP(Tabla1[[#This Row],[nemo]],'Nemos y clasificaciones'!$A$1:$C$3000,3,FALSE)</f>
        <v>CFI</v>
      </c>
      <c r="P6094" s="2"/>
      <c r="Q6094" s="2"/>
    </row>
    <row r="6095" spans="1:17" x14ac:dyDescent="0.25">
      <c r="A6095" t="s">
        <v>8435</v>
      </c>
      <c r="B6095" s="1">
        <v>43188</v>
      </c>
      <c r="C6095" s="1">
        <v>43196</v>
      </c>
      <c r="D6095" t="s">
        <v>14</v>
      </c>
      <c r="E6095" t="s">
        <v>337</v>
      </c>
      <c r="F6095">
        <v>0</v>
      </c>
      <c r="G6095">
        <v>1000000</v>
      </c>
      <c r="H6095">
        <v>0</v>
      </c>
      <c r="I6095">
        <v>0</v>
      </c>
      <c r="J6095">
        <v>0</v>
      </c>
      <c r="K6095">
        <v>5515.1949999999997</v>
      </c>
      <c r="L6095" t="s">
        <v>19</v>
      </c>
      <c r="M6095" s="2">
        <v>5515195000</v>
      </c>
      <c r="N6095" s="2" t="str">
        <f>VLOOKUP(Tabla1[[#This Row],[nemo]],'Nemos y clasificaciones'!$A$2:$B$5000,2,FALSE)</f>
        <v>CFI</v>
      </c>
      <c r="O6095" s="2" t="str">
        <f>VLOOKUP(Tabla1[[#This Row],[nemo]],'Nemos y clasificaciones'!$A$1:$C$3000,3,FALSE)</f>
        <v>CFI</v>
      </c>
      <c r="P6095" s="2"/>
      <c r="Q6095" s="2"/>
    </row>
    <row r="6096" spans="1:17" x14ac:dyDescent="0.25">
      <c r="A6096" t="s">
        <v>10109</v>
      </c>
      <c r="B6096" s="1">
        <v>42709</v>
      </c>
      <c r="C6096" s="1">
        <v>42716</v>
      </c>
      <c r="D6096" t="s">
        <v>14</v>
      </c>
      <c r="E6096" t="s">
        <v>337</v>
      </c>
      <c r="F6096">
        <v>0</v>
      </c>
      <c r="G6096">
        <v>1000000</v>
      </c>
      <c r="H6096">
        <v>0</v>
      </c>
      <c r="I6096">
        <v>0</v>
      </c>
      <c r="J6096">
        <v>0</v>
      </c>
      <c r="K6096">
        <v>5509</v>
      </c>
      <c r="L6096" t="s">
        <v>19</v>
      </c>
      <c r="M6096" s="2">
        <v>5509000000</v>
      </c>
      <c r="N6096" s="2" t="str">
        <f>VLOOKUP(Tabla1[[#This Row],[nemo]],'Nemos y clasificaciones'!$A$2:$B$5000,2,FALSE)</f>
        <v>CFI</v>
      </c>
      <c r="O6096" s="2" t="str">
        <f>VLOOKUP(Tabla1[[#This Row],[nemo]],'Nemos y clasificaciones'!$A$1:$C$3000,3,FALSE)</f>
        <v>CFI</v>
      </c>
      <c r="P6096" s="2"/>
      <c r="Q6096" s="2"/>
    </row>
    <row r="6097" spans="1:17" x14ac:dyDescent="0.25">
      <c r="A6097" t="s">
        <v>7545</v>
      </c>
      <c r="B6097" s="1">
        <v>43343</v>
      </c>
      <c r="C6097" s="1">
        <v>43349</v>
      </c>
      <c r="D6097" t="s">
        <v>14</v>
      </c>
      <c r="E6097" t="s">
        <v>337</v>
      </c>
      <c r="F6097">
        <v>0</v>
      </c>
      <c r="G6097">
        <v>1000000</v>
      </c>
      <c r="H6097">
        <v>0</v>
      </c>
      <c r="I6097">
        <v>0</v>
      </c>
      <c r="J6097">
        <v>0</v>
      </c>
      <c r="K6097">
        <v>5502.4380000000001</v>
      </c>
      <c r="L6097" t="s">
        <v>19</v>
      </c>
      <c r="M6097" s="2">
        <v>5502438000</v>
      </c>
      <c r="N6097" s="2" t="str">
        <f>VLOOKUP(Tabla1[[#This Row],[nemo]],'Nemos y clasificaciones'!$A$2:$B$5000,2,FALSE)</f>
        <v>CFI</v>
      </c>
      <c r="O6097" s="2" t="str">
        <f>VLOOKUP(Tabla1[[#This Row],[nemo]],'Nemos y clasificaciones'!$A$1:$C$3000,3,FALSE)</f>
        <v>CFI</v>
      </c>
      <c r="P6097" s="2"/>
      <c r="Q6097" s="2"/>
    </row>
    <row r="6098" spans="1:17" x14ac:dyDescent="0.25">
      <c r="A6098" t="s">
        <v>4667</v>
      </c>
      <c r="B6098" s="1">
        <v>43922</v>
      </c>
      <c r="C6098" s="1">
        <v>43928</v>
      </c>
      <c r="D6098" t="s">
        <v>14</v>
      </c>
      <c r="E6098" t="s">
        <v>337</v>
      </c>
      <c r="F6098">
        <v>0</v>
      </c>
      <c r="G6098">
        <v>1000000</v>
      </c>
      <c r="H6098">
        <v>0</v>
      </c>
      <c r="I6098">
        <v>0</v>
      </c>
      <c r="J6098">
        <v>0</v>
      </c>
      <c r="K6098">
        <v>5501.067</v>
      </c>
      <c r="L6098" t="s">
        <v>19</v>
      </c>
      <c r="M6098" s="2">
        <v>5501067000</v>
      </c>
      <c r="N6098" s="2" t="str">
        <f>VLOOKUP(Tabla1[[#This Row],[nemo]],'Nemos y clasificaciones'!$A$2:$B$5000,2,FALSE)</f>
        <v>CFI</v>
      </c>
      <c r="O6098" s="2" t="str">
        <f>VLOOKUP(Tabla1[[#This Row],[nemo]],'Nemos y clasificaciones'!$A$1:$C$3000,3,FALSE)</f>
        <v>CFI</v>
      </c>
      <c r="P6098" s="2"/>
      <c r="Q6098" s="2"/>
    </row>
    <row r="6099" spans="1:17" x14ac:dyDescent="0.25">
      <c r="A6099" t="s">
        <v>10634</v>
      </c>
      <c r="B6099" s="1">
        <v>42496</v>
      </c>
      <c r="C6099" s="1">
        <v>42502</v>
      </c>
      <c r="D6099" t="s">
        <v>14</v>
      </c>
      <c r="E6099" t="s">
        <v>337</v>
      </c>
      <c r="F6099">
        <v>0</v>
      </c>
      <c r="G6099">
        <v>1000000</v>
      </c>
      <c r="H6099">
        <v>0</v>
      </c>
      <c r="I6099">
        <v>0</v>
      </c>
      <c r="J6099">
        <v>0</v>
      </c>
      <c r="K6099">
        <v>5446</v>
      </c>
      <c r="L6099" t="s">
        <v>19</v>
      </c>
      <c r="M6099" s="2">
        <v>5446000000</v>
      </c>
      <c r="N6099" s="2" t="str">
        <f>VLOOKUP(Tabla1[[#This Row],[nemo]],'Nemos y clasificaciones'!$A$2:$B$5000,2,FALSE)</f>
        <v>CFI</v>
      </c>
      <c r="O6099" s="2" t="str">
        <f>VLOOKUP(Tabla1[[#This Row],[nemo]],'Nemos y clasificaciones'!$A$1:$C$3000,3,FALSE)</f>
        <v>CFI</v>
      </c>
      <c r="P6099" s="2"/>
      <c r="Q6099" s="2"/>
    </row>
    <row r="6100" spans="1:17" x14ac:dyDescent="0.25">
      <c r="A6100" t="s">
        <v>9954</v>
      </c>
      <c r="B6100" s="1">
        <v>42740</v>
      </c>
      <c r="C6100" s="1">
        <v>42746</v>
      </c>
      <c r="D6100" t="s">
        <v>14</v>
      </c>
      <c r="E6100" t="s">
        <v>337</v>
      </c>
      <c r="F6100">
        <v>0</v>
      </c>
      <c r="G6100">
        <v>1000000</v>
      </c>
      <c r="H6100">
        <v>0</v>
      </c>
      <c r="I6100">
        <v>0</v>
      </c>
      <c r="J6100">
        <v>0</v>
      </c>
      <c r="K6100">
        <v>5425</v>
      </c>
      <c r="L6100" t="s">
        <v>19</v>
      </c>
      <c r="M6100" s="2">
        <v>5425000000</v>
      </c>
      <c r="N6100" s="2" t="str">
        <f>VLOOKUP(Tabla1[[#This Row],[nemo]],'Nemos y clasificaciones'!$A$2:$B$5000,2,FALSE)</f>
        <v>CFI</v>
      </c>
      <c r="O6100" s="2" t="str">
        <f>VLOOKUP(Tabla1[[#This Row],[nemo]],'Nemos y clasificaciones'!$A$1:$C$3000,3,FALSE)</f>
        <v>CFI</v>
      </c>
      <c r="P6100" s="2"/>
      <c r="Q6100" s="2"/>
    </row>
    <row r="6101" spans="1:17" x14ac:dyDescent="0.25">
      <c r="A6101" t="s">
        <v>10329</v>
      </c>
      <c r="B6101" s="1">
        <v>42558</v>
      </c>
      <c r="C6101" s="1">
        <v>42564</v>
      </c>
      <c r="D6101" t="s">
        <v>14</v>
      </c>
      <c r="E6101" t="s">
        <v>337</v>
      </c>
      <c r="F6101">
        <v>0</v>
      </c>
      <c r="G6101">
        <v>1000000</v>
      </c>
      <c r="H6101">
        <v>0</v>
      </c>
      <c r="I6101">
        <v>0</v>
      </c>
      <c r="J6101">
        <v>0</v>
      </c>
      <c r="K6101">
        <v>5423</v>
      </c>
      <c r="L6101" t="s">
        <v>19</v>
      </c>
      <c r="M6101" s="2">
        <v>5423000000</v>
      </c>
      <c r="N6101" s="2" t="str">
        <f>VLOOKUP(Tabla1[[#This Row],[nemo]],'Nemos y clasificaciones'!$A$2:$B$5000,2,FALSE)</f>
        <v>CFI</v>
      </c>
      <c r="O6101" s="2" t="str">
        <f>VLOOKUP(Tabla1[[#This Row],[nemo]],'Nemos y clasificaciones'!$A$1:$C$3000,3,FALSE)</f>
        <v>CFI</v>
      </c>
      <c r="P6101" s="2"/>
      <c r="Q6101" s="2"/>
    </row>
    <row r="6102" spans="1:17" x14ac:dyDescent="0.25">
      <c r="A6102" t="s">
        <v>10203</v>
      </c>
      <c r="B6102" s="1">
        <v>42648</v>
      </c>
      <c r="C6102" s="1">
        <v>42655</v>
      </c>
      <c r="D6102" t="s">
        <v>14</v>
      </c>
      <c r="E6102" t="s">
        <v>337</v>
      </c>
      <c r="F6102">
        <v>0</v>
      </c>
      <c r="G6102">
        <v>1000000</v>
      </c>
      <c r="H6102">
        <v>0</v>
      </c>
      <c r="I6102">
        <v>0</v>
      </c>
      <c r="J6102">
        <v>0</v>
      </c>
      <c r="K6102">
        <v>5392</v>
      </c>
      <c r="L6102" t="s">
        <v>19</v>
      </c>
      <c r="M6102" s="2">
        <v>5392000000</v>
      </c>
      <c r="N6102" s="2" t="str">
        <f>VLOOKUP(Tabla1[[#This Row],[nemo]],'Nemos y clasificaciones'!$A$2:$B$5000,2,FALSE)</f>
        <v>CFI</v>
      </c>
      <c r="O6102" s="2" t="str">
        <f>VLOOKUP(Tabla1[[#This Row],[nemo]],'Nemos y clasificaciones'!$A$1:$C$3000,3,FALSE)</f>
        <v>CFI</v>
      </c>
      <c r="P6102" s="2"/>
      <c r="Q6102" s="2"/>
    </row>
    <row r="6103" spans="1:17" x14ac:dyDescent="0.25">
      <c r="A6103" t="s">
        <v>7318</v>
      </c>
      <c r="B6103" s="1">
        <v>43404</v>
      </c>
      <c r="C6103" s="1">
        <v>43412</v>
      </c>
      <c r="D6103" t="s">
        <v>14</v>
      </c>
      <c r="E6103" t="s">
        <v>337</v>
      </c>
      <c r="F6103">
        <v>0</v>
      </c>
      <c r="G6103">
        <v>1000000</v>
      </c>
      <c r="H6103">
        <v>0</v>
      </c>
      <c r="I6103">
        <v>0</v>
      </c>
      <c r="J6103">
        <v>0</v>
      </c>
      <c r="K6103">
        <v>5381.3720000000003</v>
      </c>
      <c r="L6103" t="s">
        <v>19</v>
      </c>
      <c r="M6103" s="2">
        <v>5381372000</v>
      </c>
      <c r="N6103" s="2" t="str">
        <f>VLOOKUP(Tabla1[[#This Row],[nemo]],'Nemos y clasificaciones'!$A$2:$B$5000,2,FALSE)</f>
        <v>CFI</v>
      </c>
      <c r="O6103" s="2" t="str">
        <f>VLOOKUP(Tabla1[[#This Row],[nemo]],'Nemos y clasificaciones'!$A$1:$C$3000,3,FALSE)</f>
        <v>CFI</v>
      </c>
      <c r="P6103" s="2"/>
      <c r="Q6103" s="2"/>
    </row>
    <row r="6104" spans="1:17" x14ac:dyDescent="0.25">
      <c r="A6104" t="s">
        <v>10443</v>
      </c>
      <c r="B6104" s="1">
        <v>42532</v>
      </c>
      <c r="C6104" s="1">
        <v>42538</v>
      </c>
      <c r="D6104" t="s">
        <v>14</v>
      </c>
      <c r="E6104" t="s">
        <v>337</v>
      </c>
      <c r="F6104">
        <v>0</v>
      </c>
      <c r="G6104">
        <v>1000000</v>
      </c>
      <c r="H6104">
        <v>0</v>
      </c>
      <c r="I6104">
        <v>0</v>
      </c>
      <c r="J6104">
        <v>0</v>
      </c>
      <c r="K6104">
        <v>5340</v>
      </c>
      <c r="L6104" t="s">
        <v>19</v>
      </c>
      <c r="M6104" s="2">
        <v>5340000000</v>
      </c>
      <c r="N6104" s="2" t="str">
        <f>VLOOKUP(Tabla1[[#This Row],[nemo]],'Nemos y clasificaciones'!$A$2:$B$5000,2,FALSE)</f>
        <v>CFI</v>
      </c>
      <c r="O6104" s="2" t="str">
        <f>VLOOKUP(Tabla1[[#This Row],[nemo]],'Nemos y clasificaciones'!$A$1:$C$3000,3,FALSE)</f>
        <v>CFI</v>
      </c>
      <c r="P6104" s="2"/>
      <c r="Q6104" s="2"/>
    </row>
    <row r="6105" spans="1:17" x14ac:dyDescent="0.25">
      <c r="A6105" t="s">
        <v>9184</v>
      </c>
      <c r="B6105" s="1">
        <v>42921</v>
      </c>
      <c r="C6105" s="1">
        <v>42927</v>
      </c>
      <c r="D6105" t="s">
        <v>14</v>
      </c>
      <c r="E6105" t="s">
        <v>337</v>
      </c>
      <c r="F6105">
        <v>0</v>
      </c>
      <c r="G6105">
        <v>1000000</v>
      </c>
      <c r="H6105">
        <v>0</v>
      </c>
      <c r="I6105">
        <v>0</v>
      </c>
      <c r="J6105">
        <v>0</v>
      </c>
      <c r="K6105">
        <v>5310.1170000000002</v>
      </c>
      <c r="L6105" t="s">
        <v>19</v>
      </c>
      <c r="M6105" s="2">
        <v>5310117000</v>
      </c>
      <c r="N6105" s="2" t="str">
        <f>VLOOKUP(Tabla1[[#This Row],[nemo]],'Nemos y clasificaciones'!$A$2:$B$5000,2,FALSE)</f>
        <v>CFI</v>
      </c>
      <c r="O6105" s="2" t="str">
        <f>VLOOKUP(Tabla1[[#This Row],[nemo]],'Nemos y clasificaciones'!$A$1:$C$3000,3,FALSE)</f>
        <v>CFI</v>
      </c>
      <c r="P6105" s="2"/>
      <c r="Q6105" s="2"/>
    </row>
    <row r="6106" spans="1:17" x14ac:dyDescent="0.25">
      <c r="A6106" t="s">
        <v>10152</v>
      </c>
      <c r="B6106" s="1">
        <v>42678</v>
      </c>
      <c r="C6106" s="1">
        <v>42684</v>
      </c>
      <c r="D6106" t="s">
        <v>14</v>
      </c>
      <c r="E6106" t="s">
        <v>337</v>
      </c>
      <c r="F6106">
        <v>0</v>
      </c>
      <c r="G6106">
        <v>1000000</v>
      </c>
      <c r="H6106">
        <v>0</v>
      </c>
      <c r="I6106">
        <v>0</v>
      </c>
      <c r="J6106">
        <v>0</v>
      </c>
      <c r="K6106">
        <v>5300</v>
      </c>
      <c r="L6106" t="s">
        <v>19</v>
      </c>
      <c r="M6106" s="2">
        <v>5300000000</v>
      </c>
      <c r="N6106" s="2" t="str">
        <f>VLOOKUP(Tabla1[[#This Row],[nemo]],'Nemos y clasificaciones'!$A$2:$B$5000,2,FALSE)</f>
        <v>CFI</v>
      </c>
      <c r="O6106" s="2" t="str">
        <f>VLOOKUP(Tabla1[[#This Row],[nemo]],'Nemos y clasificaciones'!$A$1:$C$3000,3,FALSE)</f>
        <v>CFI</v>
      </c>
      <c r="P6106" s="2"/>
      <c r="Q6106" s="2"/>
    </row>
    <row r="6107" spans="1:17" x14ac:dyDescent="0.25">
      <c r="A6107" t="s">
        <v>9868</v>
      </c>
      <c r="B6107" s="1">
        <v>42805</v>
      </c>
      <c r="C6107" s="1">
        <v>42811</v>
      </c>
      <c r="D6107" t="s">
        <v>14</v>
      </c>
      <c r="E6107" t="s">
        <v>337</v>
      </c>
      <c r="F6107">
        <v>0</v>
      </c>
      <c r="G6107">
        <v>1000000</v>
      </c>
      <c r="H6107">
        <v>0</v>
      </c>
      <c r="I6107">
        <v>0</v>
      </c>
      <c r="J6107">
        <v>0</v>
      </c>
      <c r="K6107">
        <v>5280</v>
      </c>
      <c r="L6107" t="s">
        <v>19</v>
      </c>
      <c r="M6107" s="2">
        <v>5280000000</v>
      </c>
      <c r="N6107" s="2" t="str">
        <f>VLOOKUP(Tabla1[[#This Row],[nemo]],'Nemos y clasificaciones'!$A$2:$B$5000,2,FALSE)</f>
        <v>CFI</v>
      </c>
      <c r="O6107" s="2" t="str">
        <f>VLOOKUP(Tabla1[[#This Row],[nemo]],'Nemos y clasificaciones'!$A$1:$C$3000,3,FALSE)</f>
        <v>CFI</v>
      </c>
      <c r="P6107" s="2"/>
      <c r="Q6107" s="2"/>
    </row>
    <row r="6108" spans="1:17" x14ac:dyDescent="0.25">
      <c r="A6108" t="s">
        <v>6714</v>
      </c>
      <c r="B6108" s="1">
        <v>43553</v>
      </c>
      <c r="C6108" s="1">
        <v>43559</v>
      </c>
      <c r="D6108" t="s">
        <v>14</v>
      </c>
      <c r="E6108" t="s">
        <v>337</v>
      </c>
      <c r="F6108">
        <v>0</v>
      </c>
      <c r="G6108">
        <v>1000000</v>
      </c>
      <c r="H6108">
        <v>0</v>
      </c>
      <c r="I6108">
        <v>0</v>
      </c>
      <c r="J6108">
        <v>0</v>
      </c>
      <c r="K6108">
        <v>5263.9960000000001</v>
      </c>
      <c r="L6108" t="s">
        <v>19</v>
      </c>
      <c r="M6108" s="2">
        <v>5263996000</v>
      </c>
      <c r="N6108" s="2" t="str">
        <f>VLOOKUP(Tabla1[[#This Row],[nemo]],'Nemos y clasificaciones'!$A$2:$B$5000,2,FALSE)</f>
        <v>CFI</v>
      </c>
      <c r="O6108" s="2" t="str">
        <f>VLOOKUP(Tabla1[[#This Row],[nemo]],'Nemos y clasificaciones'!$A$1:$C$3000,3,FALSE)</f>
        <v>CFI</v>
      </c>
      <c r="P6108" s="2"/>
      <c r="Q6108" s="2"/>
    </row>
    <row r="6109" spans="1:17" x14ac:dyDescent="0.25">
      <c r="A6109" t="s">
        <v>6200</v>
      </c>
      <c r="B6109" s="1">
        <v>43616</v>
      </c>
      <c r="C6109" s="1">
        <v>43622</v>
      </c>
      <c r="D6109" t="s">
        <v>14</v>
      </c>
      <c r="E6109" t="s">
        <v>337</v>
      </c>
      <c r="F6109">
        <v>0</v>
      </c>
      <c r="G6109">
        <v>1000000</v>
      </c>
      <c r="H6109">
        <v>0</v>
      </c>
      <c r="I6109">
        <v>0</v>
      </c>
      <c r="J6109">
        <v>0</v>
      </c>
      <c r="K6109">
        <v>5236.8419999999996</v>
      </c>
      <c r="L6109" t="s">
        <v>19</v>
      </c>
      <c r="M6109" s="2">
        <v>5236842000</v>
      </c>
      <c r="N6109" s="2" t="str">
        <f>VLOOKUP(Tabla1[[#This Row],[nemo]],'Nemos y clasificaciones'!$A$2:$B$5000,2,FALSE)</f>
        <v>CFI</v>
      </c>
      <c r="O6109" s="2" t="str">
        <f>VLOOKUP(Tabla1[[#This Row],[nemo]],'Nemos y clasificaciones'!$A$1:$C$3000,3,FALSE)</f>
        <v>CFI</v>
      </c>
      <c r="P6109" s="2"/>
      <c r="Q6109" s="2"/>
    </row>
    <row r="6110" spans="1:17" x14ac:dyDescent="0.25">
      <c r="A6110" t="s">
        <v>8549</v>
      </c>
      <c r="B6110" s="1">
        <v>43159</v>
      </c>
      <c r="C6110" s="1">
        <v>43165</v>
      </c>
      <c r="D6110" t="s">
        <v>14</v>
      </c>
      <c r="E6110" t="s">
        <v>337</v>
      </c>
      <c r="F6110">
        <v>0</v>
      </c>
      <c r="G6110">
        <v>1000000</v>
      </c>
      <c r="H6110">
        <v>0</v>
      </c>
      <c r="I6110">
        <v>0</v>
      </c>
      <c r="J6110">
        <v>0</v>
      </c>
      <c r="K6110">
        <v>5235.0919999999996</v>
      </c>
      <c r="L6110" t="s">
        <v>19</v>
      </c>
      <c r="M6110" s="2">
        <v>5235092000</v>
      </c>
      <c r="N6110" s="2" t="str">
        <f>VLOOKUP(Tabla1[[#This Row],[nemo]],'Nemos y clasificaciones'!$A$2:$B$5000,2,FALSE)</f>
        <v>CFI</v>
      </c>
      <c r="O6110" s="2" t="str">
        <f>VLOOKUP(Tabla1[[#This Row],[nemo]],'Nemos y clasificaciones'!$A$1:$C$3000,3,FALSE)</f>
        <v>CFI</v>
      </c>
      <c r="P6110" s="2"/>
      <c r="Q6110" s="2"/>
    </row>
    <row r="6111" spans="1:17" x14ac:dyDescent="0.25">
      <c r="A6111" t="s">
        <v>5765</v>
      </c>
      <c r="B6111" s="1">
        <v>43685</v>
      </c>
      <c r="C6111" s="1">
        <v>43691</v>
      </c>
      <c r="D6111" t="s">
        <v>14</v>
      </c>
      <c r="E6111" t="s">
        <v>337</v>
      </c>
      <c r="F6111">
        <v>0</v>
      </c>
      <c r="G6111">
        <v>1000000</v>
      </c>
      <c r="H6111">
        <v>0</v>
      </c>
      <c r="I6111">
        <v>0</v>
      </c>
      <c r="J6111">
        <v>0</v>
      </c>
      <c r="K6111">
        <v>5229.6559999999999</v>
      </c>
      <c r="L6111" t="s">
        <v>19</v>
      </c>
      <c r="M6111" s="2">
        <v>5229656000</v>
      </c>
      <c r="N6111" s="2" t="str">
        <f>VLOOKUP(Tabla1[[#This Row],[nemo]],'Nemos y clasificaciones'!$A$2:$B$5000,2,FALSE)</f>
        <v>CFI</v>
      </c>
      <c r="O6111" s="2" t="str">
        <f>VLOOKUP(Tabla1[[#This Row],[nemo]],'Nemos y clasificaciones'!$A$1:$C$3000,3,FALSE)</f>
        <v>CFI</v>
      </c>
      <c r="P6111" s="2"/>
      <c r="Q6111" s="2"/>
    </row>
    <row r="6112" spans="1:17" x14ac:dyDescent="0.25">
      <c r="A6112" t="s">
        <v>3511</v>
      </c>
      <c r="B6112" s="1">
        <v>44075</v>
      </c>
      <c r="C6112" s="1">
        <v>44081</v>
      </c>
      <c r="D6112" t="s">
        <v>14</v>
      </c>
      <c r="E6112" t="s">
        <v>337</v>
      </c>
      <c r="F6112">
        <v>0</v>
      </c>
      <c r="G6112">
        <v>1000000</v>
      </c>
      <c r="H6112">
        <v>0</v>
      </c>
      <c r="I6112">
        <v>0</v>
      </c>
      <c r="J6112">
        <v>0</v>
      </c>
      <c r="K6112">
        <v>5212.1769999999997</v>
      </c>
      <c r="L6112" t="s">
        <v>19</v>
      </c>
      <c r="M6112" s="2">
        <v>5212177000</v>
      </c>
      <c r="N6112" s="2" t="str">
        <f>VLOOKUP(Tabla1[[#This Row],[nemo]],'Nemos y clasificaciones'!$A$2:$B$5000,2,FALSE)</f>
        <v>CFI</v>
      </c>
      <c r="O6112" s="2" t="str">
        <f>VLOOKUP(Tabla1[[#This Row],[nemo]],'Nemos y clasificaciones'!$A$1:$C$3000,3,FALSE)</f>
        <v>CFI</v>
      </c>
      <c r="P6112" s="2"/>
      <c r="Q6112" s="2"/>
    </row>
    <row r="6113" spans="1:17" x14ac:dyDescent="0.25">
      <c r="A6113" t="s">
        <v>7685</v>
      </c>
      <c r="B6113" s="1">
        <v>43280</v>
      </c>
      <c r="C6113" s="1">
        <v>43287</v>
      </c>
      <c r="D6113" t="s">
        <v>14</v>
      </c>
      <c r="E6113" t="s">
        <v>337</v>
      </c>
      <c r="F6113">
        <v>0</v>
      </c>
      <c r="G6113">
        <v>1000000</v>
      </c>
      <c r="H6113">
        <v>0</v>
      </c>
      <c r="I6113">
        <v>0</v>
      </c>
      <c r="J6113">
        <v>0</v>
      </c>
      <c r="K6113">
        <v>5148.0569999999998</v>
      </c>
      <c r="L6113" t="s">
        <v>19</v>
      </c>
      <c r="M6113" s="2">
        <v>5148057000</v>
      </c>
      <c r="N6113" s="2" t="str">
        <f>VLOOKUP(Tabla1[[#This Row],[nemo]],'Nemos y clasificaciones'!$A$2:$B$5000,2,FALSE)</f>
        <v>CFI</v>
      </c>
      <c r="O6113" s="2" t="str">
        <f>VLOOKUP(Tabla1[[#This Row],[nemo]],'Nemos y clasificaciones'!$A$1:$C$3000,3,FALSE)</f>
        <v>CFI</v>
      </c>
      <c r="P6113" s="2"/>
      <c r="Q6113" s="2"/>
    </row>
    <row r="6114" spans="1:17" x14ac:dyDescent="0.25">
      <c r="A6114" t="s">
        <v>8999</v>
      </c>
      <c r="B6114" s="1">
        <v>43008</v>
      </c>
      <c r="C6114" s="1">
        <v>43014</v>
      </c>
      <c r="D6114" t="s">
        <v>14</v>
      </c>
      <c r="E6114" t="s">
        <v>337</v>
      </c>
      <c r="F6114">
        <v>0</v>
      </c>
      <c r="G6114">
        <v>1000000</v>
      </c>
      <c r="H6114">
        <v>0</v>
      </c>
      <c r="I6114">
        <v>0</v>
      </c>
      <c r="J6114">
        <v>0</v>
      </c>
      <c r="K6114">
        <v>5116.5450000000001</v>
      </c>
      <c r="L6114" t="s">
        <v>19</v>
      </c>
      <c r="M6114" s="2">
        <v>5116545000</v>
      </c>
      <c r="N6114" s="2" t="str">
        <f>VLOOKUP(Tabla1[[#This Row],[nemo]],'Nemos y clasificaciones'!$A$2:$B$5000,2,FALSE)</f>
        <v>CFI</v>
      </c>
      <c r="O6114" s="2" t="str">
        <f>VLOOKUP(Tabla1[[#This Row],[nemo]],'Nemos y clasificaciones'!$A$1:$C$3000,3,FALSE)</f>
        <v>CFI</v>
      </c>
      <c r="P6114" s="2"/>
      <c r="Q6114" s="2"/>
    </row>
    <row r="6115" spans="1:17" x14ac:dyDescent="0.25">
      <c r="A6115" t="s">
        <v>5697</v>
      </c>
      <c r="B6115" s="1">
        <v>43707</v>
      </c>
      <c r="C6115" s="1">
        <v>43713</v>
      </c>
      <c r="D6115" t="s">
        <v>14</v>
      </c>
      <c r="E6115" t="s">
        <v>337</v>
      </c>
      <c r="F6115">
        <v>0</v>
      </c>
      <c r="G6115">
        <v>1000000</v>
      </c>
      <c r="H6115">
        <v>0</v>
      </c>
      <c r="I6115">
        <v>0</v>
      </c>
      <c r="J6115">
        <v>0</v>
      </c>
      <c r="K6115">
        <v>5078.8509999999997</v>
      </c>
      <c r="L6115" t="s">
        <v>19</v>
      </c>
      <c r="M6115" s="2">
        <v>5078851000</v>
      </c>
      <c r="N6115" s="2" t="str">
        <f>VLOOKUP(Tabla1[[#This Row],[nemo]],'Nemos y clasificaciones'!$A$2:$B$5000,2,FALSE)</f>
        <v>CFI</v>
      </c>
      <c r="O6115" s="2" t="str">
        <f>VLOOKUP(Tabla1[[#This Row],[nemo]],'Nemos y clasificaciones'!$A$1:$C$3000,3,FALSE)</f>
        <v>CFI</v>
      </c>
      <c r="P6115" s="2"/>
      <c r="Q6115" s="2"/>
    </row>
    <row r="6116" spans="1:17" x14ac:dyDescent="0.25">
      <c r="A6116" t="s">
        <v>2496</v>
      </c>
      <c r="B6116" s="1">
        <v>44257</v>
      </c>
      <c r="C6116" s="1">
        <v>44263</v>
      </c>
      <c r="D6116" t="s">
        <v>14</v>
      </c>
      <c r="E6116" t="s">
        <v>337</v>
      </c>
      <c r="F6116">
        <v>0</v>
      </c>
      <c r="G6116">
        <v>1000000</v>
      </c>
      <c r="H6116">
        <v>0</v>
      </c>
      <c r="I6116">
        <v>0</v>
      </c>
      <c r="J6116">
        <v>0</v>
      </c>
      <c r="K6116">
        <v>4988.3649999999998</v>
      </c>
      <c r="L6116" t="s">
        <v>19</v>
      </c>
      <c r="M6116" s="2">
        <v>4988365000</v>
      </c>
      <c r="N6116" s="2" t="str">
        <f>VLOOKUP(Tabla1[[#This Row],[nemo]],'Nemos y clasificaciones'!$A$2:$B$5000,2,FALSE)</f>
        <v>CFI</v>
      </c>
      <c r="O6116" s="2" t="str">
        <f>VLOOKUP(Tabla1[[#This Row],[nemo]],'Nemos y clasificaciones'!$A$1:$C$3000,3,FALSE)</f>
        <v>CFI</v>
      </c>
      <c r="P6116" s="2"/>
      <c r="Q6116" s="2"/>
    </row>
    <row r="6117" spans="1:17" x14ac:dyDescent="0.25">
      <c r="A6117" t="s">
        <v>9103</v>
      </c>
      <c r="B6117" s="1">
        <v>42978</v>
      </c>
      <c r="C6117" s="1">
        <v>42984</v>
      </c>
      <c r="D6117" t="s">
        <v>14</v>
      </c>
      <c r="E6117" t="s">
        <v>337</v>
      </c>
      <c r="F6117">
        <v>0</v>
      </c>
      <c r="G6117">
        <v>1000000</v>
      </c>
      <c r="H6117">
        <v>0</v>
      </c>
      <c r="I6117">
        <v>0</v>
      </c>
      <c r="J6117">
        <v>0</v>
      </c>
      <c r="K6117">
        <v>4985.8540000000003</v>
      </c>
      <c r="L6117" t="s">
        <v>19</v>
      </c>
      <c r="M6117" s="2">
        <v>4985854000</v>
      </c>
      <c r="N6117" s="2" t="str">
        <f>VLOOKUP(Tabla1[[#This Row],[nemo]],'Nemos y clasificaciones'!$A$2:$B$5000,2,FALSE)</f>
        <v>CFI</v>
      </c>
      <c r="O6117" s="2" t="str">
        <f>VLOOKUP(Tabla1[[#This Row],[nemo]],'Nemos y clasificaciones'!$A$1:$C$3000,3,FALSE)</f>
        <v>CFI</v>
      </c>
      <c r="P6117" s="2"/>
      <c r="Q6117" s="2"/>
    </row>
    <row r="6118" spans="1:17" x14ac:dyDescent="0.25">
      <c r="A6118" t="s">
        <v>8932</v>
      </c>
      <c r="B6118" s="1">
        <v>43039</v>
      </c>
      <c r="C6118" s="1">
        <v>43046</v>
      </c>
      <c r="D6118" t="s">
        <v>14</v>
      </c>
      <c r="E6118" t="s">
        <v>337</v>
      </c>
      <c r="F6118">
        <v>0</v>
      </c>
      <c r="G6118">
        <v>1000000</v>
      </c>
      <c r="H6118">
        <v>0</v>
      </c>
      <c r="I6118">
        <v>0</v>
      </c>
      <c r="J6118">
        <v>0</v>
      </c>
      <c r="K6118">
        <v>4915.8729999999996</v>
      </c>
      <c r="L6118" t="s">
        <v>19</v>
      </c>
      <c r="M6118" s="2">
        <v>4915873000</v>
      </c>
      <c r="N6118" s="2" t="str">
        <f>VLOOKUP(Tabla1[[#This Row],[nemo]],'Nemos y clasificaciones'!$A$2:$B$5000,2,FALSE)</f>
        <v>CFI</v>
      </c>
      <c r="O6118" s="2" t="str">
        <f>VLOOKUP(Tabla1[[#This Row],[nemo]],'Nemos y clasificaciones'!$A$1:$C$3000,3,FALSE)</f>
        <v>CFI</v>
      </c>
      <c r="P6118" s="2"/>
      <c r="Q6118" s="2"/>
    </row>
    <row r="6119" spans="1:17" x14ac:dyDescent="0.25">
      <c r="A6119" t="s">
        <v>10296</v>
      </c>
      <c r="B6119" s="1">
        <v>42591</v>
      </c>
      <c r="C6119" s="1">
        <v>42598</v>
      </c>
      <c r="D6119" t="s">
        <v>14</v>
      </c>
      <c r="E6119" t="s">
        <v>337</v>
      </c>
      <c r="F6119">
        <v>0</v>
      </c>
      <c r="G6119">
        <v>1000000</v>
      </c>
      <c r="H6119">
        <v>0</v>
      </c>
      <c r="I6119">
        <v>0</v>
      </c>
      <c r="J6119">
        <v>0</v>
      </c>
      <c r="K6119">
        <v>4900</v>
      </c>
      <c r="L6119" t="s">
        <v>19</v>
      </c>
      <c r="M6119" s="2">
        <v>4900000000</v>
      </c>
      <c r="N6119" s="2" t="str">
        <f>VLOOKUP(Tabla1[[#This Row],[nemo]],'Nemos y clasificaciones'!$A$2:$B$5000,2,FALSE)</f>
        <v>CFI</v>
      </c>
      <c r="O6119" s="2" t="str">
        <f>VLOOKUP(Tabla1[[#This Row],[nemo]],'Nemos y clasificaciones'!$A$1:$C$3000,3,FALSE)</f>
        <v>CFI</v>
      </c>
      <c r="P6119" s="2"/>
      <c r="Q6119" s="2"/>
    </row>
    <row r="6120" spans="1:17" x14ac:dyDescent="0.25">
      <c r="A6120" t="s">
        <v>5897</v>
      </c>
      <c r="B6120" s="1">
        <v>43644</v>
      </c>
      <c r="C6120" s="1">
        <v>43651</v>
      </c>
      <c r="D6120" t="s">
        <v>14</v>
      </c>
      <c r="E6120" t="s">
        <v>337</v>
      </c>
      <c r="F6120">
        <v>0</v>
      </c>
      <c r="G6120">
        <v>1000000</v>
      </c>
      <c r="H6120">
        <v>0</v>
      </c>
      <c r="I6120">
        <v>0</v>
      </c>
      <c r="J6120">
        <v>0</v>
      </c>
      <c r="K6120">
        <v>4862.4970000000003</v>
      </c>
      <c r="L6120" t="s">
        <v>19</v>
      </c>
      <c r="M6120" s="2">
        <v>4862497000</v>
      </c>
      <c r="N6120" s="2" t="str">
        <f>VLOOKUP(Tabla1[[#This Row],[nemo]],'Nemos y clasificaciones'!$A$2:$B$5000,2,FALSE)</f>
        <v>CFI</v>
      </c>
      <c r="O6120" s="2" t="str">
        <f>VLOOKUP(Tabla1[[#This Row],[nemo]],'Nemos y clasificaciones'!$A$1:$C$3000,3,FALSE)</f>
        <v>CFI</v>
      </c>
      <c r="P6120" s="2"/>
      <c r="Q6120" s="2"/>
    </row>
    <row r="6121" spans="1:17" x14ac:dyDescent="0.25">
      <c r="A6121" t="s">
        <v>5016</v>
      </c>
      <c r="B6121" s="1">
        <v>43833</v>
      </c>
      <c r="C6121" s="1">
        <v>43839</v>
      </c>
      <c r="D6121" t="s">
        <v>14</v>
      </c>
      <c r="E6121" t="s">
        <v>337</v>
      </c>
      <c r="F6121">
        <v>0</v>
      </c>
      <c r="G6121">
        <v>1000000</v>
      </c>
      <c r="H6121">
        <v>0</v>
      </c>
      <c r="I6121">
        <v>0</v>
      </c>
      <c r="J6121">
        <v>0</v>
      </c>
      <c r="K6121">
        <v>4750.1080000000002</v>
      </c>
      <c r="L6121" t="s">
        <v>19</v>
      </c>
      <c r="M6121" s="2">
        <v>4750108000</v>
      </c>
      <c r="N6121" s="2" t="str">
        <f>VLOOKUP(Tabla1[[#This Row],[nemo]],'Nemos y clasificaciones'!$A$2:$B$5000,2,FALSE)</f>
        <v>CFI</v>
      </c>
      <c r="O6121" s="2" t="str">
        <f>VLOOKUP(Tabla1[[#This Row],[nemo]],'Nemos y clasificaciones'!$A$1:$C$3000,3,FALSE)</f>
        <v>CFI</v>
      </c>
      <c r="P6121" s="2"/>
      <c r="Q6121" s="2"/>
    </row>
    <row r="6122" spans="1:17" x14ac:dyDescent="0.25">
      <c r="A6122" t="s">
        <v>8290</v>
      </c>
      <c r="B6122" s="1">
        <v>43220</v>
      </c>
      <c r="C6122" s="1">
        <v>43227</v>
      </c>
      <c r="D6122" t="s">
        <v>14</v>
      </c>
      <c r="E6122" t="s">
        <v>337</v>
      </c>
      <c r="F6122">
        <v>0</v>
      </c>
      <c r="G6122">
        <v>1000000</v>
      </c>
      <c r="H6122">
        <v>0</v>
      </c>
      <c r="I6122">
        <v>0</v>
      </c>
      <c r="J6122">
        <v>0</v>
      </c>
      <c r="K6122">
        <v>4727.3999999999996</v>
      </c>
      <c r="L6122" t="s">
        <v>19</v>
      </c>
      <c r="M6122" s="2">
        <v>4727400000</v>
      </c>
      <c r="N6122" s="2" t="str">
        <f>VLOOKUP(Tabla1[[#This Row],[nemo]],'Nemos y clasificaciones'!$A$2:$B$5000,2,FALSE)</f>
        <v>CFI</v>
      </c>
      <c r="O6122" s="2" t="str">
        <f>VLOOKUP(Tabla1[[#This Row],[nemo]],'Nemos y clasificaciones'!$A$1:$C$3000,3,FALSE)</f>
        <v>CFI</v>
      </c>
      <c r="P6122" s="2"/>
      <c r="Q6122" s="2"/>
    </row>
    <row r="6123" spans="1:17" x14ac:dyDescent="0.25">
      <c r="A6123" t="s">
        <v>7611</v>
      </c>
      <c r="B6123" s="1">
        <v>43312</v>
      </c>
      <c r="C6123" s="1">
        <v>43318</v>
      </c>
      <c r="D6123" t="s">
        <v>14</v>
      </c>
      <c r="E6123" t="s">
        <v>337</v>
      </c>
      <c r="F6123">
        <v>0</v>
      </c>
      <c r="G6123">
        <v>1000000</v>
      </c>
      <c r="H6123">
        <v>0</v>
      </c>
      <c r="I6123">
        <v>0</v>
      </c>
      <c r="J6123">
        <v>0</v>
      </c>
      <c r="K6123">
        <v>4655.4830000000002</v>
      </c>
      <c r="L6123" t="s">
        <v>19</v>
      </c>
      <c r="M6123" s="2">
        <v>4655483000</v>
      </c>
      <c r="N6123" s="2" t="str">
        <f>VLOOKUP(Tabla1[[#This Row],[nemo]],'Nemos y clasificaciones'!$A$2:$B$5000,2,FALSE)</f>
        <v>CFI</v>
      </c>
      <c r="O6123" s="2" t="str">
        <f>VLOOKUP(Tabla1[[#This Row],[nemo]],'Nemos y clasificaciones'!$A$1:$C$3000,3,FALSE)</f>
        <v>CFI</v>
      </c>
      <c r="P6123" s="2"/>
      <c r="Q6123" s="2"/>
    </row>
    <row r="6124" spans="1:17" x14ac:dyDescent="0.25">
      <c r="A6124" t="s">
        <v>4434</v>
      </c>
      <c r="B6124" s="1">
        <v>43956</v>
      </c>
      <c r="C6124" s="1">
        <v>43962</v>
      </c>
      <c r="D6124" t="s">
        <v>14</v>
      </c>
      <c r="E6124" t="s">
        <v>337</v>
      </c>
      <c r="F6124">
        <v>0</v>
      </c>
      <c r="G6124">
        <v>1000000</v>
      </c>
      <c r="H6124">
        <v>0</v>
      </c>
      <c r="I6124">
        <v>0</v>
      </c>
      <c r="J6124">
        <v>0</v>
      </c>
      <c r="K6124">
        <v>4644.5259999999998</v>
      </c>
      <c r="L6124" t="s">
        <v>19</v>
      </c>
      <c r="M6124" s="2">
        <v>4644526000</v>
      </c>
      <c r="N6124" s="2" t="str">
        <f>VLOOKUP(Tabla1[[#This Row],[nemo]],'Nemos y clasificaciones'!$A$2:$B$5000,2,FALSE)</f>
        <v>CFI</v>
      </c>
      <c r="O6124" s="2" t="str">
        <f>VLOOKUP(Tabla1[[#This Row],[nemo]],'Nemos y clasificaciones'!$A$1:$C$3000,3,FALSE)</f>
        <v>CFI</v>
      </c>
      <c r="P6124" s="2"/>
      <c r="Q6124" s="2"/>
    </row>
    <row r="6125" spans="1:17" x14ac:dyDescent="0.25">
      <c r="A6125" t="s">
        <v>10525</v>
      </c>
      <c r="B6125" s="1">
        <v>42508</v>
      </c>
      <c r="C6125" s="1">
        <v>42515</v>
      </c>
      <c r="D6125" t="s">
        <v>14</v>
      </c>
      <c r="E6125" t="s">
        <v>4268</v>
      </c>
      <c r="F6125">
        <v>0</v>
      </c>
      <c r="G6125">
        <v>6400</v>
      </c>
      <c r="H6125">
        <v>0</v>
      </c>
      <c r="I6125">
        <v>0</v>
      </c>
      <c r="J6125">
        <v>0</v>
      </c>
      <c r="K6125">
        <v>365.125</v>
      </c>
      <c r="L6125" t="s">
        <v>19</v>
      </c>
      <c r="M6125" s="2">
        <v>2336800</v>
      </c>
      <c r="N6125" s="2" t="str">
        <f>VLOOKUP(Tabla1[[#This Row],[nemo]],'Nemos y clasificaciones'!$A$2:$B$5000,2,FALSE)</f>
        <v>VALPARAISO SPORTING CLUB S.A.</v>
      </c>
      <c r="O6125" s="2" t="str">
        <f>VLOOKUP(Tabla1[[#This Row],[nemo]],'Nemos y clasificaciones'!$A$1:$C$3000,3,FALSE)</f>
        <v>Recreación y servicios educacionales</v>
      </c>
      <c r="P6125" s="2"/>
      <c r="Q6125" s="2"/>
    </row>
    <row r="6126" spans="1:17" x14ac:dyDescent="0.25">
      <c r="A6126" t="s">
        <v>9145</v>
      </c>
      <c r="B6126" s="1">
        <v>42948</v>
      </c>
      <c r="C6126" s="1">
        <v>42954</v>
      </c>
      <c r="D6126" t="s">
        <v>14</v>
      </c>
      <c r="E6126" t="s">
        <v>337</v>
      </c>
      <c r="F6126">
        <v>0</v>
      </c>
      <c r="G6126">
        <v>1000000</v>
      </c>
      <c r="H6126">
        <v>0</v>
      </c>
      <c r="I6126">
        <v>0</v>
      </c>
      <c r="J6126">
        <v>0</v>
      </c>
      <c r="K6126">
        <v>4616.326</v>
      </c>
      <c r="L6126" t="s">
        <v>19</v>
      </c>
      <c r="M6126" s="2">
        <v>4616326000</v>
      </c>
      <c r="N6126" s="2" t="str">
        <f>VLOOKUP(Tabla1[[#This Row],[nemo]],'Nemos y clasificaciones'!$A$2:$B$5000,2,FALSE)</f>
        <v>CFI</v>
      </c>
      <c r="O6126" s="2" t="str">
        <f>VLOOKUP(Tabla1[[#This Row],[nemo]],'Nemos y clasificaciones'!$A$1:$C$3000,3,FALSE)</f>
        <v>CFI</v>
      </c>
      <c r="P6126" s="2"/>
      <c r="Q6126" s="2"/>
    </row>
    <row r="6127" spans="1:17" x14ac:dyDescent="0.25">
      <c r="A6127" t="s">
        <v>7254</v>
      </c>
      <c r="B6127" s="1">
        <v>43434</v>
      </c>
      <c r="C6127" s="1">
        <v>43440</v>
      </c>
      <c r="D6127" t="s">
        <v>14</v>
      </c>
      <c r="E6127" t="s">
        <v>337</v>
      </c>
      <c r="F6127">
        <v>0</v>
      </c>
      <c r="G6127">
        <v>1000000</v>
      </c>
      <c r="H6127">
        <v>0</v>
      </c>
      <c r="I6127">
        <v>0</v>
      </c>
      <c r="J6127">
        <v>0</v>
      </c>
      <c r="K6127">
        <v>4600.8850000000002</v>
      </c>
      <c r="L6127" t="s">
        <v>19</v>
      </c>
      <c r="M6127" s="2">
        <v>4600885000</v>
      </c>
      <c r="N6127" s="2" t="str">
        <f>VLOOKUP(Tabla1[[#This Row],[nemo]],'Nemos y clasificaciones'!$A$2:$B$5000,2,FALSE)</f>
        <v>CFI</v>
      </c>
      <c r="O6127" s="2" t="str">
        <f>VLOOKUP(Tabla1[[#This Row],[nemo]],'Nemos y clasificaciones'!$A$1:$C$3000,3,FALSE)</f>
        <v>CFI</v>
      </c>
      <c r="P6127" s="2"/>
      <c r="Q6127" s="2"/>
    </row>
    <row r="6128" spans="1:17" x14ac:dyDescent="0.25">
      <c r="A6128" t="s">
        <v>6902</v>
      </c>
      <c r="B6128" s="1">
        <v>43496</v>
      </c>
      <c r="C6128" s="1">
        <v>43502</v>
      </c>
      <c r="D6128" t="s">
        <v>14</v>
      </c>
      <c r="E6128" t="s">
        <v>337</v>
      </c>
      <c r="F6128">
        <v>0</v>
      </c>
      <c r="G6128">
        <v>1000000</v>
      </c>
      <c r="H6128">
        <v>0</v>
      </c>
      <c r="I6128">
        <v>0</v>
      </c>
      <c r="J6128">
        <v>0</v>
      </c>
      <c r="K6128">
        <v>4584.82</v>
      </c>
      <c r="L6128" t="s">
        <v>19</v>
      </c>
      <c r="M6128" s="2">
        <v>4584820000</v>
      </c>
      <c r="N6128" s="2" t="str">
        <f>VLOOKUP(Tabla1[[#This Row],[nemo]],'Nemos y clasificaciones'!$A$2:$B$5000,2,FALSE)</f>
        <v>CFI</v>
      </c>
      <c r="O6128" s="2" t="str">
        <f>VLOOKUP(Tabla1[[#This Row],[nemo]],'Nemos y clasificaciones'!$A$1:$C$3000,3,FALSE)</f>
        <v>CFI</v>
      </c>
      <c r="P6128" s="2"/>
      <c r="Q6128" s="2"/>
    </row>
    <row r="6129" spans="1:17" x14ac:dyDescent="0.25">
      <c r="A6129" t="s">
        <v>3575</v>
      </c>
      <c r="B6129" s="1">
        <v>44047</v>
      </c>
      <c r="C6129" s="1">
        <v>44053</v>
      </c>
      <c r="D6129" t="s">
        <v>14</v>
      </c>
      <c r="E6129" t="s">
        <v>337</v>
      </c>
      <c r="F6129">
        <v>0</v>
      </c>
      <c r="G6129">
        <v>1000000</v>
      </c>
      <c r="H6129">
        <v>0</v>
      </c>
      <c r="I6129">
        <v>0</v>
      </c>
      <c r="J6129">
        <v>0</v>
      </c>
      <c r="K6129">
        <v>4573.2349999999997</v>
      </c>
      <c r="L6129" t="s">
        <v>19</v>
      </c>
      <c r="M6129" s="2">
        <v>4573235000</v>
      </c>
      <c r="N6129" s="2" t="str">
        <f>VLOOKUP(Tabla1[[#This Row],[nemo]],'Nemos y clasificaciones'!$A$2:$B$5000,2,FALSE)</f>
        <v>CFI</v>
      </c>
      <c r="O6129" s="2" t="str">
        <f>VLOOKUP(Tabla1[[#This Row],[nemo]],'Nemos y clasificaciones'!$A$1:$C$3000,3,FALSE)</f>
        <v>CFI</v>
      </c>
      <c r="P6129" s="2"/>
      <c r="Q6129" s="2"/>
    </row>
    <row r="6130" spans="1:17" x14ac:dyDescent="0.25">
      <c r="A6130" t="s">
        <v>8593</v>
      </c>
      <c r="B6130" s="1">
        <v>43131</v>
      </c>
      <c r="C6130" s="1">
        <v>43137</v>
      </c>
      <c r="D6130" t="s">
        <v>14</v>
      </c>
      <c r="E6130" t="s">
        <v>337</v>
      </c>
      <c r="F6130">
        <v>0</v>
      </c>
      <c r="G6130">
        <v>1000000</v>
      </c>
      <c r="H6130">
        <v>0</v>
      </c>
      <c r="I6130">
        <v>0</v>
      </c>
      <c r="J6130">
        <v>0</v>
      </c>
      <c r="K6130">
        <v>4567.26</v>
      </c>
      <c r="L6130" t="s">
        <v>19</v>
      </c>
      <c r="M6130" s="2">
        <v>4567260000</v>
      </c>
      <c r="N6130" s="2" t="str">
        <f>VLOOKUP(Tabla1[[#This Row],[nemo]],'Nemos y clasificaciones'!$A$2:$B$5000,2,FALSE)</f>
        <v>CFI</v>
      </c>
      <c r="O6130" s="2" t="str">
        <f>VLOOKUP(Tabla1[[#This Row],[nemo]],'Nemos y clasificaciones'!$A$1:$C$3000,3,FALSE)</f>
        <v>CFI</v>
      </c>
      <c r="P6130" s="2"/>
      <c r="Q6130" s="2"/>
    </row>
    <row r="6131" spans="1:17" x14ac:dyDescent="0.25">
      <c r="A6131" t="s">
        <v>8661</v>
      </c>
      <c r="B6131" s="1">
        <v>43102</v>
      </c>
      <c r="C6131" s="1">
        <v>43108</v>
      </c>
      <c r="D6131" t="s">
        <v>14</v>
      </c>
      <c r="E6131" t="s">
        <v>337</v>
      </c>
      <c r="F6131">
        <v>0</v>
      </c>
      <c r="G6131">
        <v>1000000</v>
      </c>
      <c r="H6131">
        <v>0</v>
      </c>
      <c r="I6131">
        <v>0</v>
      </c>
      <c r="J6131">
        <v>0</v>
      </c>
      <c r="K6131">
        <v>4551.92</v>
      </c>
      <c r="L6131" t="s">
        <v>19</v>
      </c>
      <c r="M6131" s="2">
        <v>4551920000</v>
      </c>
      <c r="N6131" s="2" t="str">
        <f>VLOOKUP(Tabla1[[#This Row],[nemo]],'Nemos y clasificaciones'!$A$2:$B$5000,2,FALSE)</f>
        <v>CFI</v>
      </c>
      <c r="O6131" s="2" t="str">
        <f>VLOOKUP(Tabla1[[#This Row],[nemo]],'Nemos y clasificaciones'!$A$1:$C$3000,3,FALSE)</f>
        <v>CFI</v>
      </c>
      <c r="P6131" s="2"/>
      <c r="Q6131" s="2"/>
    </row>
    <row r="6132" spans="1:17" x14ac:dyDescent="0.25">
      <c r="A6132" t="s">
        <v>7432</v>
      </c>
      <c r="B6132" s="1">
        <v>43371</v>
      </c>
      <c r="C6132" s="1">
        <v>43377</v>
      </c>
      <c r="D6132" t="s">
        <v>14</v>
      </c>
      <c r="E6132" t="s">
        <v>337</v>
      </c>
      <c r="F6132">
        <v>0</v>
      </c>
      <c r="G6132">
        <v>1000000</v>
      </c>
      <c r="H6132">
        <v>0</v>
      </c>
      <c r="I6132">
        <v>0</v>
      </c>
      <c r="J6132">
        <v>0</v>
      </c>
      <c r="K6132">
        <v>4398.6450000000004</v>
      </c>
      <c r="L6132" t="s">
        <v>19</v>
      </c>
      <c r="M6132" s="2">
        <v>4398645000</v>
      </c>
      <c r="N6132" s="2" t="str">
        <f>VLOOKUP(Tabla1[[#This Row],[nemo]],'Nemos y clasificaciones'!$A$2:$B$5000,2,FALSE)</f>
        <v>CFI</v>
      </c>
      <c r="O6132" s="2" t="str">
        <f>VLOOKUP(Tabla1[[#This Row],[nemo]],'Nemos y clasificaciones'!$A$1:$C$3000,3,FALSE)</f>
        <v>CFI</v>
      </c>
      <c r="P6132" s="2"/>
      <c r="Q6132" s="2"/>
    </row>
    <row r="6133" spans="1:17" x14ac:dyDescent="0.25">
      <c r="A6133" t="s">
        <v>10568</v>
      </c>
      <c r="B6133" s="1">
        <v>42504</v>
      </c>
      <c r="C6133" s="1">
        <v>42510</v>
      </c>
      <c r="D6133" t="s">
        <v>14</v>
      </c>
      <c r="E6133" t="s">
        <v>6402</v>
      </c>
      <c r="F6133">
        <v>0</v>
      </c>
      <c r="G6133">
        <v>383155</v>
      </c>
      <c r="H6133">
        <v>0</v>
      </c>
      <c r="I6133">
        <v>0</v>
      </c>
      <c r="J6133">
        <v>0</v>
      </c>
      <c r="K6133">
        <v>6</v>
      </c>
      <c r="L6133" t="s">
        <v>16</v>
      </c>
      <c r="M6133" s="2">
        <v>2298930</v>
      </c>
      <c r="N6133" s="2" t="str">
        <f>VLOOKUP(Tabla1[[#This Row],[nemo]],'Nemos y clasificaciones'!$A$2:$B$5000,2,FALSE)</f>
        <v>SOCIEDAD DE CANALISTAS LA FORESTA DE APOQUINDO S.A.</v>
      </c>
      <c r="O6133" s="2" t="str">
        <f>VLOOKUP(Tabla1[[#This Row],[nemo]],'Nemos y clasificaciones'!$A$1:$C$3000,3,FALSE)</f>
        <v>Otros</v>
      </c>
      <c r="P6133" s="2"/>
      <c r="Q6133" s="2"/>
    </row>
    <row r="6134" spans="1:17" x14ac:dyDescent="0.25">
      <c r="A6134" t="s">
        <v>4127</v>
      </c>
      <c r="B6134" s="1">
        <v>43984</v>
      </c>
      <c r="C6134" s="1">
        <v>43990</v>
      </c>
      <c r="D6134" t="s">
        <v>14</v>
      </c>
      <c r="E6134" t="s">
        <v>337</v>
      </c>
      <c r="F6134">
        <v>0</v>
      </c>
      <c r="G6134">
        <v>1000000</v>
      </c>
      <c r="H6134">
        <v>0</v>
      </c>
      <c r="I6134">
        <v>0</v>
      </c>
      <c r="J6134">
        <v>0</v>
      </c>
      <c r="K6134">
        <v>4318.9040000000005</v>
      </c>
      <c r="L6134" t="s">
        <v>19</v>
      </c>
      <c r="M6134" s="2">
        <v>4318904000</v>
      </c>
      <c r="N6134" s="2" t="str">
        <f>VLOOKUP(Tabla1[[#This Row],[nemo]],'Nemos y clasificaciones'!$A$2:$B$5000,2,FALSE)</f>
        <v>CFI</v>
      </c>
      <c r="O6134" s="2" t="str">
        <f>VLOOKUP(Tabla1[[#This Row],[nemo]],'Nemos y clasificaciones'!$A$1:$C$3000,3,FALSE)</f>
        <v>CFI</v>
      </c>
      <c r="P6134" s="2"/>
      <c r="Q6134" s="2"/>
    </row>
    <row r="6135" spans="1:17" x14ac:dyDescent="0.25">
      <c r="A6135" t="s">
        <v>6551</v>
      </c>
      <c r="B6135" s="1">
        <v>43585</v>
      </c>
      <c r="C6135" s="1">
        <v>43592</v>
      </c>
      <c r="D6135" t="s">
        <v>14</v>
      </c>
      <c r="E6135" t="s">
        <v>337</v>
      </c>
      <c r="F6135">
        <v>0</v>
      </c>
      <c r="G6135">
        <v>1000000</v>
      </c>
      <c r="H6135">
        <v>0</v>
      </c>
      <c r="I6135">
        <v>0</v>
      </c>
      <c r="J6135">
        <v>0</v>
      </c>
      <c r="K6135">
        <v>4280.2839999999997</v>
      </c>
      <c r="L6135" t="s">
        <v>19</v>
      </c>
      <c r="M6135" s="2">
        <v>4280284000</v>
      </c>
      <c r="N6135" s="2" t="str">
        <f>VLOOKUP(Tabla1[[#This Row],[nemo]],'Nemos y clasificaciones'!$A$2:$B$5000,2,FALSE)</f>
        <v>CFI</v>
      </c>
      <c r="O6135" s="2" t="str">
        <f>VLOOKUP(Tabla1[[#This Row],[nemo]],'Nemos y clasificaciones'!$A$1:$C$3000,3,FALSE)</f>
        <v>CFI</v>
      </c>
      <c r="P6135" s="2"/>
      <c r="Q6135" s="2"/>
    </row>
    <row r="6136" spans="1:17" x14ac:dyDescent="0.25">
      <c r="A6136" t="s">
        <v>4888</v>
      </c>
      <c r="B6136" s="1">
        <v>43862</v>
      </c>
      <c r="C6136" s="1">
        <v>43868</v>
      </c>
      <c r="D6136" t="s">
        <v>14</v>
      </c>
      <c r="E6136" t="s">
        <v>337</v>
      </c>
      <c r="F6136">
        <v>0</v>
      </c>
      <c r="G6136">
        <v>1000000</v>
      </c>
      <c r="H6136">
        <v>0</v>
      </c>
      <c r="I6136">
        <v>0</v>
      </c>
      <c r="J6136">
        <v>0</v>
      </c>
      <c r="K6136">
        <v>4202.5290000000005</v>
      </c>
      <c r="L6136" t="s">
        <v>19</v>
      </c>
      <c r="M6136" s="2">
        <v>4202529000</v>
      </c>
      <c r="N6136" s="2" t="str">
        <f>VLOOKUP(Tabla1[[#This Row],[nemo]],'Nemos y clasificaciones'!$A$2:$B$5000,2,FALSE)</f>
        <v>CFI</v>
      </c>
      <c r="O6136" s="2" t="str">
        <f>VLOOKUP(Tabla1[[#This Row],[nemo]],'Nemos y clasificaciones'!$A$1:$C$3000,3,FALSE)</f>
        <v>CFI</v>
      </c>
      <c r="P6136" s="2"/>
      <c r="Q6136" s="2"/>
    </row>
    <row r="6137" spans="1:17" x14ac:dyDescent="0.25">
      <c r="A6137" t="s">
        <v>3696</v>
      </c>
      <c r="B6137" s="1">
        <v>44014</v>
      </c>
      <c r="C6137" s="1">
        <v>44020</v>
      </c>
      <c r="D6137" t="s">
        <v>14</v>
      </c>
      <c r="E6137" t="s">
        <v>337</v>
      </c>
      <c r="F6137">
        <v>0</v>
      </c>
      <c r="G6137">
        <v>1000000</v>
      </c>
      <c r="H6137">
        <v>0</v>
      </c>
      <c r="I6137">
        <v>0</v>
      </c>
      <c r="J6137">
        <v>0</v>
      </c>
      <c r="K6137">
        <v>4186.665</v>
      </c>
      <c r="L6137" t="s">
        <v>19</v>
      </c>
      <c r="M6137" s="2">
        <v>4186665000</v>
      </c>
      <c r="N6137" s="2" t="str">
        <f>VLOOKUP(Tabla1[[#This Row],[nemo]],'Nemos y clasificaciones'!$A$2:$B$5000,2,FALSE)</f>
        <v>CFI</v>
      </c>
      <c r="O6137" s="2" t="str">
        <f>VLOOKUP(Tabla1[[#This Row],[nemo]],'Nemos y clasificaciones'!$A$1:$C$3000,3,FALSE)</f>
        <v>CFI</v>
      </c>
      <c r="P6137" s="2"/>
      <c r="Q6137" s="2"/>
    </row>
    <row r="6138" spans="1:17" x14ac:dyDescent="0.25">
      <c r="A6138" t="s">
        <v>1978</v>
      </c>
      <c r="B6138" s="1">
        <v>44320</v>
      </c>
      <c r="C6138" s="1">
        <v>44326</v>
      </c>
      <c r="D6138" t="s">
        <v>14</v>
      </c>
      <c r="E6138" t="s">
        <v>337</v>
      </c>
      <c r="F6138">
        <v>0</v>
      </c>
      <c r="G6138">
        <v>1000000</v>
      </c>
      <c r="H6138">
        <v>0</v>
      </c>
      <c r="I6138">
        <v>0</v>
      </c>
      <c r="J6138">
        <v>0</v>
      </c>
      <c r="K6138">
        <v>4175.9949999999999</v>
      </c>
      <c r="L6138" t="s">
        <v>19</v>
      </c>
      <c r="M6138" s="2">
        <v>4175995000</v>
      </c>
      <c r="N6138" s="2" t="str">
        <f>VLOOKUP(Tabla1[[#This Row],[nemo]],'Nemos y clasificaciones'!$A$2:$B$5000,2,FALSE)</f>
        <v>CFI</v>
      </c>
      <c r="O6138" s="2" t="str">
        <f>VLOOKUP(Tabla1[[#This Row],[nemo]],'Nemos y clasificaciones'!$A$1:$C$3000,3,FALSE)</f>
        <v>CFI</v>
      </c>
      <c r="P6138" s="2"/>
      <c r="Q6138" s="2"/>
    </row>
    <row r="6139" spans="1:17" x14ac:dyDescent="0.25">
      <c r="A6139" t="s">
        <v>5538</v>
      </c>
      <c r="B6139" s="1">
        <v>43739</v>
      </c>
      <c r="C6139" s="1">
        <v>43745</v>
      </c>
      <c r="D6139" t="s">
        <v>14</v>
      </c>
      <c r="E6139" t="s">
        <v>337</v>
      </c>
      <c r="F6139">
        <v>0</v>
      </c>
      <c r="G6139">
        <v>1000000</v>
      </c>
      <c r="H6139">
        <v>0</v>
      </c>
      <c r="I6139">
        <v>0</v>
      </c>
      <c r="J6139">
        <v>0</v>
      </c>
      <c r="K6139">
        <v>4172.97</v>
      </c>
      <c r="L6139" t="s">
        <v>19</v>
      </c>
      <c r="M6139" s="2">
        <v>4172970000</v>
      </c>
      <c r="N6139" s="2" t="str">
        <f>VLOOKUP(Tabla1[[#This Row],[nemo]],'Nemos y clasificaciones'!$A$2:$B$5000,2,FALSE)</f>
        <v>CFI</v>
      </c>
      <c r="O6139" s="2" t="str">
        <f>VLOOKUP(Tabla1[[#This Row],[nemo]],'Nemos y clasificaciones'!$A$1:$C$3000,3,FALSE)</f>
        <v>CFI</v>
      </c>
      <c r="P6139" s="2"/>
      <c r="Q6139" s="2"/>
    </row>
    <row r="6140" spans="1:17" x14ac:dyDescent="0.25">
      <c r="A6140" t="s">
        <v>4791</v>
      </c>
      <c r="B6140" s="1">
        <v>43893</v>
      </c>
      <c r="C6140" s="1">
        <v>43899</v>
      </c>
      <c r="D6140" t="s">
        <v>14</v>
      </c>
      <c r="E6140" t="s">
        <v>337</v>
      </c>
      <c r="F6140">
        <v>0</v>
      </c>
      <c r="G6140">
        <v>1000000</v>
      </c>
      <c r="H6140">
        <v>0</v>
      </c>
      <c r="I6140">
        <v>0</v>
      </c>
      <c r="J6140">
        <v>0</v>
      </c>
      <c r="K6140">
        <v>3415.74</v>
      </c>
      <c r="L6140" t="s">
        <v>19</v>
      </c>
      <c r="M6140" s="2">
        <v>3415740000</v>
      </c>
      <c r="N6140" s="2" t="str">
        <f>VLOOKUP(Tabla1[[#This Row],[nemo]],'Nemos y clasificaciones'!$A$2:$B$5000,2,FALSE)</f>
        <v>CFI</v>
      </c>
      <c r="O6140" s="2" t="str">
        <f>VLOOKUP(Tabla1[[#This Row],[nemo]],'Nemos y clasificaciones'!$A$1:$C$3000,3,FALSE)</f>
        <v>CFI</v>
      </c>
      <c r="P6140" s="2"/>
      <c r="Q6140" s="2"/>
    </row>
    <row r="6141" spans="1:17" x14ac:dyDescent="0.25">
      <c r="A6141" t="s">
        <v>10824</v>
      </c>
      <c r="B6141" s="1">
        <v>42467</v>
      </c>
      <c r="C6141" s="1">
        <v>42473</v>
      </c>
      <c r="D6141" t="s">
        <v>14</v>
      </c>
      <c r="E6141" t="s">
        <v>337</v>
      </c>
      <c r="F6141">
        <v>0</v>
      </c>
      <c r="G6141">
        <v>1000000</v>
      </c>
      <c r="H6141">
        <v>0</v>
      </c>
      <c r="I6141">
        <v>0</v>
      </c>
      <c r="J6141">
        <v>0</v>
      </c>
      <c r="K6141">
        <v>2085</v>
      </c>
      <c r="L6141" t="s">
        <v>19</v>
      </c>
      <c r="M6141" s="2">
        <v>2085000000</v>
      </c>
      <c r="N6141" s="2" t="str">
        <f>VLOOKUP(Tabla1[[#This Row],[nemo]],'Nemos y clasificaciones'!$A$2:$B$5000,2,FALSE)</f>
        <v>CFI</v>
      </c>
      <c r="O6141" s="2" t="str">
        <f>VLOOKUP(Tabla1[[#This Row],[nemo]],'Nemos y clasificaciones'!$A$1:$C$3000,3,FALSE)</f>
        <v>CFI</v>
      </c>
      <c r="P6141" s="2"/>
      <c r="Q6141" s="2"/>
    </row>
    <row r="6142" spans="1:17" x14ac:dyDescent="0.25">
      <c r="A6142" t="s">
        <v>853</v>
      </c>
      <c r="B6142" s="1">
        <v>44383</v>
      </c>
      <c r="C6142" s="1">
        <v>44389</v>
      </c>
      <c r="D6142" t="s">
        <v>14</v>
      </c>
      <c r="E6142" t="s">
        <v>854</v>
      </c>
      <c r="F6142">
        <v>0</v>
      </c>
      <c r="G6142">
        <v>10000000</v>
      </c>
      <c r="H6142">
        <v>0</v>
      </c>
      <c r="I6142">
        <v>0</v>
      </c>
      <c r="J6142">
        <v>0</v>
      </c>
      <c r="K6142">
        <v>14.010999999999999</v>
      </c>
      <c r="L6142" t="s">
        <v>54</v>
      </c>
      <c r="M6142" s="2">
        <v>140110000</v>
      </c>
      <c r="N6142" s="2" t="str">
        <f>VLOOKUP(Tabla1[[#This Row],[nemo]],'Nemos y clasificaciones'!$A$2:$B$5000,2,FALSE)</f>
        <v>CFI</v>
      </c>
      <c r="O6142" s="2" t="str">
        <f>VLOOKUP(Tabla1[[#This Row],[nemo]],'Nemos y clasificaciones'!$A$1:$C$3000,3,FALSE)</f>
        <v>CFI</v>
      </c>
      <c r="P6142" s="2"/>
      <c r="Q6142" s="2"/>
    </row>
    <row r="6143" spans="1:17" x14ac:dyDescent="0.25">
      <c r="A6143" t="s">
        <v>2270</v>
      </c>
      <c r="B6143" s="1">
        <v>44287</v>
      </c>
      <c r="C6143" s="1">
        <v>44295</v>
      </c>
      <c r="D6143" t="s">
        <v>14</v>
      </c>
      <c r="E6143" t="s">
        <v>854</v>
      </c>
      <c r="F6143">
        <v>0</v>
      </c>
      <c r="G6143">
        <v>10000000</v>
      </c>
      <c r="H6143">
        <v>0</v>
      </c>
      <c r="I6143">
        <v>0</v>
      </c>
      <c r="J6143">
        <v>0</v>
      </c>
      <c r="K6143">
        <v>11.656000000000001</v>
      </c>
      <c r="L6143" t="s">
        <v>54</v>
      </c>
      <c r="M6143" s="2">
        <v>116560000</v>
      </c>
      <c r="N6143" s="2" t="str">
        <f>VLOOKUP(Tabla1[[#This Row],[nemo]],'Nemos y clasificaciones'!$A$2:$B$5000,2,FALSE)</f>
        <v>CFI</v>
      </c>
      <c r="O6143" s="2" t="str">
        <f>VLOOKUP(Tabla1[[#This Row],[nemo]],'Nemos y clasificaciones'!$A$1:$C$3000,3,FALSE)</f>
        <v>CFI</v>
      </c>
      <c r="P6143" s="2"/>
      <c r="Q6143" s="2"/>
    </row>
    <row r="6144" spans="1:17" x14ac:dyDescent="0.25">
      <c r="A6144" t="s">
        <v>1986</v>
      </c>
      <c r="B6144" s="1">
        <v>44320</v>
      </c>
      <c r="C6144" s="1">
        <v>44326</v>
      </c>
      <c r="D6144" t="s">
        <v>14</v>
      </c>
      <c r="E6144" t="s">
        <v>854</v>
      </c>
      <c r="F6144">
        <v>0</v>
      </c>
      <c r="G6144">
        <v>10000000</v>
      </c>
      <c r="H6144">
        <v>0</v>
      </c>
      <c r="I6144">
        <v>0</v>
      </c>
      <c r="J6144">
        <v>0</v>
      </c>
      <c r="K6144">
        <v>10.476000000000001</v>
      </c>
      <c r="L6144" t="s">
        <v>54</v>
      </c>
      <c r="M6144" s="2">
        <v>104760000</v>
      </c>
      <c r="N6144" s="2" t="str">
        <f>VLOOKUP(Tabla1[[#This Row],[nemo]],'Nemos y clasificaciones'!$A$2:$B$5000,2,FALSE)</f>
        <v>CFI</v>
      </c>
      <c r="O6144" s="2" t="str">
        <f>VLOOKUP(Tabla1[[#This Row],[nemo]],'Nemos y clasificaciones'!$A$1:$C$3000,3,FALSE)</f>
        <v>CFI</v>
      </c>
      <c r="P6144" s="2"/>
      <c r="Q6144" s="2"/>
    </row>
    <row r="6145" spans="1:17" x14ac:dyDescent="0.25">
      <c r="A6145" t="s">
        <v>3351</v>
      </c>
      <c r="B6145" s="1">
        <v>44106</v>
      </c>
      <c r="C6145" s="1">
        <v>44112</v>
      </c>
      <c r="D6145" t="s">
        <v>14</v>
      </c>
      <c r="E6145" t="s">
        <v>854</v>
      </c>
      <c r="F6145">
        <v>0</v>
      </c>
      <c r="G6145">
        <v>10000000</v>
      </c>
      <c r="H6145">
        <v>0</v>
      </c>
      <c r="I6145">
        <v>0</v>
      </c>
      <c r="J6145">
        <v>0</v>
      </c>
      <c r="K6145">
        <v>10.385</v>
      </c>
      <c r="L6145" t="s">
        <v>54</v>
      </c>
      <c r="M6145" s="2">
        <v>103850000</v>
      </c>
      <c r="N6145" s="2" t="str">
        <f>VLOOKUP(Tabla1[[#This Row],[nemo]],'Nemos y clasificaciones'!$A$2:$B$5000,2,FALSE)</f>
        <v>CFI</v>
      </c>
      <c r="O6145" s="2" t="str">
        <f>VLOOKUP(Tabla1[[#This Row],[nemo]],'Nemos y clasificaciones'!$A$1:$C$3000,3,FALSE)</f>
        <v>CFI</v>
      </c>
      <c r="P6145" s="2"/>
      <c r="Q6145" s="2"/>
    </row>
    <row r="6146" spans="1:17" x14ac:dyDescent="0.25">
      <c r="A6146" t="s">
        <v>2638</v>
      </c>
      <c r="B6146" s="1">
        <v>44218</v>
      </c>
      <c r="C6146" s="1">
        <v>44224</v>
      </c>
      <c r="D6146" t="s">
        <v>14</v>
      </c>
      <c r="E6146" t="s">
        <v>854</v>
      </c>
      <c r="F6146">
        <v>0</v>
      </c>
      <c r="G6146">
        <v>10000000</v>
      </c>
      <c r="H6146">
        <v>0</v>
      </c>
      <c r="I6146">
        <v>0</v>
      </c>
      <c r="J6146">
        <v>0</v>
      </c>
      <c r="K6146">
        <v>9.8550000000000004</v>
      </c>
      <c r="L6146" t="s">
        <v>16</v>
      </c>
      <c r="M6146" s="2">
        <v>98550000</v>
      </c>
      <c r="N6146" s="2" t="str">
        <f>VLOOKUP(Tabla1[[#This Row],[nemo]],'Nemos y clasificaciones'!$A$2:$B$5000,2,FALSE)</f>
        <v>CFI</v>
      </c>
      <c r="O6146" s="2" t="str">
        <f>VLOOKUP(Tabla1[[#This Row],[nemo]],'Nemos y clasificaciones'!$A$1:$C$3000,3,FALSE)</f>
        <v>CFI</v>
      </c>
      <c r="P6146" s="2"/>
      <c r="Q6146" s="2"/>
    </row>
    <row r="6147" spans="1:17" x14ac:dyDescent="0.25">
      <c r="A6147" t="s">
        <v>855</v>
      </c>
      <c r="B6147" s="1">
        <v>44383</v>
      </c>
      <c r="C6147" s="1">
        <v>44389</v>
      </c>
      <c r="D6147" t="s">
        <v>14</v>
      </c>
      <c r="E6147" t="s">
        <v>856</v>
      </c>
      <c r="F6147">
        <v>0</v>
      </c>
      <c r="G6147">
        <v>10000000</v>
      </c>
      <c r="H6147">
        <v>0</v>
      </c>
      <c r="I6147">
        <v>0</v>
      </c>
      <c r="J6147">
        <v>0</v>
      </c>
      <c r="K6147">
        <v>14.167</v>
      </c>
      <c r="L6147" t="s">
        <v>54</v>
      </c>
      <c r="M6147" s="2">
        <v>141670000</v>
      </c>
      <c r="N6147" s="2" t="str">
        <f>VLOOKUP(Tabla1[[#This Row],[nemo]],'Nemos y clasificaciones'!$A$2:$B$5000,2,FALSE)</f>
        <v>CFI</v>
      </c>
      <c r="O6147" s="2" t="str">
        <f>VLOOKUP(Tabla1[[#This Row],[nemo]],'Nemos y clasificaciones'!$A$1:$C$3000,3,FALSE)</f>
        <v>CFI</v>
      </c>
      <c r="P6147" s="2"/>
      <c r="Q6147" s="2"/>
    </row>
    <row r="6148" spans="1:17" x14ac:dyDescent="0.25">
      <c r="A6148" t="s">
        <v>2271</v>
      </c>
      <c r="B6148" s="1">
        <v>44287</v>
      </c>
      <c r="C6148" s="1">
        <v>44295</v>
      </c>
      <c r="D6148" t="s">
        <v>14</v>
      </c>
      <c r="E6148" t="s">
        <v>856</v>
      </c>
      <c r="F6148">
        <v>0</v>
      </c>
      <c r="G6148">
        <v>10000000</v>
      </c>
      <c r="H6148">
        <v>0</v>
      </c>
      <c r="I6148">
        <v>0</v>
      </c>
      <c r="J6148">
        <v>0</v>
      </c>
      <c r="K6148">
        <v>11.725</v>
      </c>
      <c r="L6148" t="s">
        <v>54</v>
      </c>
      <c r="M6148" s="2">
        <v>117250000</v>
      </c>
      <c r="N6148" s="2" t="str">
        <f>VLOOKUP(Tabla1[[#This Row],[nemo]],'Nemos y clasificaciones'!$A$2:$B$5000,2,FALSE)</f>
        <v>CFI</v>
      </c>
      <c r="O6148" s="2" t="str">
        <f>VLOOKUP(Tabla1[[#This Row],[nemo]],'Nemos y clasificaciones'!$A$1:$C$3000,3,FALSE)</f>
        <v>CFI</v>
      </c>
      <c r="P6148" s="2"/>
      <c r="Q6148" s="2"/>
    </row>
    <row r="6149" spans="1:17" x14ac:dyDescent="0.25">
      <c r="A6149" t="s">
        <v>3664</v>
      </c>
      <c r="B6149" s="1">
        <v>44029</v>
      </c>
      <c r="C6149" s="1">
        <v>44035</v>
      </c>
      <c r="D6149" t="s">
        <v>14</v>
      </c>
      <c r="E6149" t="s">
        <v>856</v>
      </c>
      <c r="F6149">
        <v>0</v>
      </c>
      <c r="G6149">
        <v>10000000</v>
      </c>
      <c r="H6149">
        <v>0</v>
      </c>
      <c r="I6149">
        <v>0</v>
      </c>
      <c r="J6149">
        <v>0</v>
      </c>
      <c r="K6149">
        <v>11.46</v>
      </c>
      <c r="L6149" t="s">
        <v>54</v>
      </c>
      <c r="M6149" s="2">
        <v>114600000</v>
      </c>
      <c r="N6149" s="2" t="str">
        <f>VLOOKUP(Tabla1[[#This Row],[nemo]],'Nemos y clasificaciones'!$A$2:$B$5000,2,FALSE)</f>
        <v>CFI</v>
      </c>
      <c r="O6149" s="2" t="str">
        <f>VLOOKUP(Tabla1[[#This Row],[nemo]],'Nemos y clasificaciones'!$A$1:$C$3000,3,FALSE)</f>
        <v>CFI</v>
      </c>
      <c r="P6149" s="2"/>
      <c r="Q6149" s="2"/>
    </row>
    <row r="6150" spans="1:17" x14ac:dyDescent="0.25">
      <c r="A6150" t="s">
        <v>1987</v>
      </c>
      <c r="B6150" s="1">
        <v>44320</v>
      </c>
      <c r="C6150" s="1">
        <v>44326</v>
      </c>
      <c r="D6150" t="s">
        <v>14</v>
      </c>
      <c r="E6150" t="s">
        <v>856</v>
      </c>
      <c r="F6150">
        <v>0</v>
      </c>
      <c r="G6150">
        <v>10000000</v>
      </c>
      <c r="H6150">
        <v>0</v>
      </c>
      <c r="I6150">
        <v>0</v>
      </c>
      <c r="J6150">
        <v>0</v>
      </c>
      <c r="K6150">
        <v>10.548999999999999</v>
      </c>
      <c r="L6150" t="s">
        <v>54</v>
      </c>
      <c r="M6150" s="2">
        <v>105490000</v>
      </c>
      <c r="N6150" s="2" t="str">
        <f>VLOOKUP(Tabla1[[#This Row],[nemo]],'Nemos y clasificaciones'!$A$2:$B$5000,2,FALSE)</f>
        <v>CFI</v>
      </c>
      <c r="O6150" s="2" t="str">
        <f>VLOOKUP(Tabla1[[#This Row],[nemo]],'Nemos y clasificaciones'!$A$1:$C$3000,3,FALSE)</f>
        <v>CFI</v>
      </c>
      <c r="P6150" s="2"/>
      <c r="Q6150" s="2"/>
    </row>
    <row r="6151" spans="1:17" x14ac:dyDescent="0.25">
      <c r="A6151" t="s">
        <v>3351</v>
      </c>
      <c r="B6151" s="1">
        <v>44106</v>
      </c>
      <c r="C6151" s="1">
        <v>44112</v>
      </c>
      <c r="D6151" t="s">
        <v>14</v>
      </c>
      <c r="E6151" t="s">
        <v>856</v>
      </c>
      <c r="F6151">
        <v>0</v>
      </c>
      <c r="G6151">
        <v>10000000</v>
      </c>
      <c r="H6151">
        <v>0</v>
      </c>
      <c r="I6151">
        <v>0</v>
      </c>
      <c r="J6151">
        <v>0</v>
      </c>
      <c r="K6151">
        <v>10.385</v>
      </c>
      <c r="L6151" t="s">
        <v>54</v>
      </c>
      <c r="M6151" s="2">
        <v>103850000</v>
      </c>
      <c r="N6151" s="2" t="str">
        <f>VLOOKUP(Tabla1[[#This Row],[nemo]],'Nemos y clasificaciones'!$A$2:$B$5000,2,FALSE)</f>
        <v>CFI</v>
      </c>
      <c r="O6151" s="2" t="str">
        <f>VLOOKUP(Tabla1[[#This Row],[nemo]],'Nemos y clasificaciones'!$A$1:$C$3000,3,FALSE)</f>
        <v>CFI</v>
      </c>
      <c r="P6151" s="2"/>
      <c r="Q6151" s="2"/>
    </row>
    <row r="6152" spans="1:17" x14ac:dyDescent="0.25">
      <c r="A6152" t="s">
        <v>2639</v>
      </c>
      <c r="B6152" s="1">
        <v>44218</v>
      </c>
      <c r="C6152" s="1">
        <v>44224</v>
      </c>
      <c r="D6152" t="s">
        <v>14</v>
      </c>
      <c r="E6152" t="s">
        <v>856</v>
      </c>
      <c r="F6152">
        <v>0</v>
      </c>
      <c r="G6152">
        <v>10000000</v>
      </c>
      <c r="H6152">
        <v>0</v>
      </c>
      <c r="I6152">
        <v>0</v>
      </c>
      <c r="J6152">
        <v>0</v>
      </c>
      <c r="K6152">
        <v>9.891</v>
      </c>
      <c r="L6152" t="s">
        <v>16</v>
      </c>
      <c r="M6152" s="2">
        <v>98910000</v>
      </c>
      <c r="N6152" s="2" t="str">
        <f>VLOOKUP(Tabla1[[#This Row],[nemo]],'Nemos y clasificaciones'!$A$2:$B$5000,2,FALSE)</f>
        <v>CFI</v>
      </c>
      <c r="O6152" s="2" t="str">
        <f>VLOOKUP(Tabla1[[#This Row],[nemo]],'Nemos y clasificaciones'!$A$1:$C$3000,3,FALSE)</f>
        <v>CFI</v>
      </c>
      <c r="P6152" s="2"/>
      <c r="Q6152" s="2"/>
    </row>
    <row r="6153" spans="1:17" x14ac:dyDescent="0.25">
      <c r="A6153" t="s">
        <v>4952</v>
      </c>
      <c r="B6153" s="1">
        <v>43851</v>
      </c>
      <c r="C6153" s="1">
        <v>43857</v>
      </c>
      <c r="D6153" t="s">
        <v>14</v>
      </c>
      <c r="E6153" t="s">
        <v>856</v>
      </c>
      <c r="F6153">
        <v>0</v>
      </c>
      <c r="G6153">
        <v>10000000</v>
      </c>
      <c r="H6153">
        <v>0</v>
      </c>
      <c r="I6153">
        <v>0</v>
      </c>
      <c r="J6153">
        <v>0</v>
      </c>
      <c r="K6153">
        <v>9.3919999999999995</v>
      </c>
      <c r="L6153" t="s">
        <v>16</v>
      </c>
      <c r="M6153" s="2">
        <v>93920000</v>
      </c>
      <c r="N6153" s="2" t="str">
        <f>VLOOKUP(Tabla1[[#This Row],[nemo]],'Nemos y clasificaciones'!$A$2:$B$5000,2,FALSE)</f>
        <v>CFI</v>
      </c>
      <c r="O6153" s="2" t="str">
        <f>VLOOKUP(Tabla1[[#This Row],[nemo]],'Nemos y clasificaciones'!$A$1:$C$3000,3,FALSE)</f>
        <v>CFI</v>
      </c>
      <c r="P6153" s="2"/>
      <c r="Q6153" s="2"/>
    </row>
    <row r="6154" spans="1:17" x14ac:dyDescent="0.25">
      <c r="A6154" t="s">
        <v>4613</v>
      </c>
      <c r="B6154" s="1">
        <v>43936</v>
      </c>
      <c r="C6154" s="1">
        <v>43942</v>
      </c>
      <c r="D6154" t="s">
        <v>14</v>
      </c>
      <c r="E6154" t="s">
        <v>856</v>
      </c>
      <c r="F6154">
        <v>0</v>
      </c>
      <c r="G6154">
        <v>10000000</v>
      </c>
      <c r="H6154">
        <v>0</v>
      </c>
      <c r="I6154">
        <v>0</v>
      </c>
      <c r="J6154">
        <v>0</v>
      </c>
      <c r="K6154">
        <v>9.1289999999999996</v>
      </c>
      <c r="L6154" t="s">
        <v>16</v>
      </c>
      <c r="M6154" s="2">
        <v>91290000</v>
      </c>
      <c r="N6154" s="2" t="str">
        <f>VLOOKUP(Tabla1[[#This Row],[nemo]],'Nemos y clasificaciones'!$A$2:$B$5000,2,FALSE)</f>
        <v>CFI</v>
      </c>
      <c r="O6154" s="2" t="str">
        <f>VLOOKUP(Tabla1[[#This Row],[nemo]],'Nemos y clasificaciones'!$A$1:$C$3000,3,FALSE)</f>
        <v>CFI</v>
      </c>
      <c r="P6154" s="2"/>
      <c r="Q6154" s="2"/>
    </row>
    <row r="6155" spans="1:17" x14ac:dyDescent="0.25">
      <c r="A6155" t="s">
        <v>5826</v>
      </c>
      <c r="B6155" s="1">
        <v>43669</v>
      </c>
      <c r="C6155" s="1">
        <v>43675</v>
      </c>
      <c r="D6155" t="s">
        <v>14</v>
      </c>
      <c r="E6155" t="s">
        <v>856</v>
      </c>
      <c r="F6155">
        <v>0</v>
      </c>
      <c r="G6155">
        <v>10000000</v>
      </c>
      <c r="H6155">
        <v>0</v>
      </c>
      <c r="I6155">
        <v>0</v>
      </c>
      <c r="J6155">
        <v>0</v>
      </c>
      <c r="K6155">
        <v>7.8140000000000001</v>
      </c>
      <c r="L6155" t="s">
        <v>16</v>
      </c>
      <c r="M6155" s="2">
        <v>78140000</v>
      </c>
      <c r="N6155" s="2" t="str">
        <f>VLOOKUP(Tabla1[[#This Row],[nemo]],'Nemos y clasificaciones'!$A$2:$B$5000,2,FALSE)</f>
        <v>CFI</v>
      </c>
      <c r="O6155" s="2" t="str">
        <f>VLOOKUP(Tabla1[[#This Row],[nemo]],'Nemos y clasificaciones'!$A$1:$C$3000,3,FALSE)</f>
        <v>CFI</v>
      </c>
      <c r="P6155" s="2"/>
      <c r="Q6155" s="2"/>
    </row>
    <row r="6156" spans="1:17" x14ac:dyDescent="0.25">
      <c r="A6156" t="s">
        <v>6622</v>
      </c>
      <c r="B6156" s="1">
        <v>43578</v>
      </c>
      <c r="C6156" s="1">
        <v>43584</v>
      </c>
      <c r="D6156" t="s">
        <v>14</v>
      </c>
      <c r="E6156" t="s">
        <v>856</v>
      </c>
      <c r="F6156">
        <v>0</v>
      </c>
      <c r="G6156">
        <v>10000000</v>
      </c>
      <c r="H6156">
        <v>0</v>
      </c>
      <c r="I6156">
        <v>0</v>
      </c>
      <c r="J6156">
        <v>0</v>
      </c>
      <c r="K6156">
        <v>7.7050000000000001</v>
      </c>
      <c r="L6156" t="s">
        <v>16</v>
      </c>
      <c r="M6156" s="2">
        <v>77050000</v>
      </c>
      <c r="N6156" s="2" t="str">
        <f>VLOOKUP(Tabla1[[#This Row],[nemo]],'Nemos y clasificaciones'!$A$2:$B$5000,2,FALSE)</f>
        <v>CFI</v>
      </c>
      <c r="O6156" s="2" t="str">
        <f>VLOOKUP(Tabla1[[#This Row],[nemo]],'Nemos y clasificaciones'!$A$1:$C$3000,3,FALSE)</f>
        <v>CFI</v>
      </c>
      <c r="P6156" s="2"/>
      <c r="Q6156" s="2"/>
    </row>
    <row r="6157" spans="1:17" x14ac:dyDescent="0.25">
      <c r="A6157" t="s">
        <v>5455</v>
      </c>
      <c r="B6157" s="1">
        <v>43761</v>
      </c>
      <c r="C6157" s="1">
        <v>43767</v>
      </c>
      <c r="D6157" t="s">
        <v>14</v>
      </c>
      <c r="E6157" t="s">
        <v>856</v>
      </c>
      <c r="F6157">
        <v>0</v>
      </c>
      <c r="G6157">
        <v>10000000</v>
      </c>
      <c r="H6157">
        <v>0</v>
      </c>
      <c r="I6157">
        <v>0</v>
      </c>
      <c r="J6157">
        <v>0</v>
      </c>
      <c r="K6157">
        <v>7.64</v>
      </c>
      <c r="L6157" t="s">
        <v>16</v>
      </c>
      <c r="M6157" s="2">
        <v>76400000</v>
      </c>
      <c r="N6157" s="2" t="str">
        <f>VLOOKUP(Tabla1[[#This Row],[nemo]],'Nemos y clasificaciones'!$A$2:$B$5000,2,FALSE)</f>
        <v>CFI</v>
      </c>
      <c r="O6157" s="2" t="str">
        <f>VLOOKUP(Tabla1[[#This Row],[nemo]],'Nemos y clasificaciones'!$A$1:$C$3000,3,FALSE)</f>
        <v>CFI</v>
      </c>
      <c r="P6157" s="2"/>
      <c r="Q6157" s="2"/>
    </row>
    <row r="6158" spans="1:17" x14ac:dyDescent="0.25">
      <c r="A6158" t="s">
        <v>6090</v>
      </c>
      <c r="B6158" s="1">
        <v>43631</v>
      </c>
      <c r="C6158" s="1">
        <v>43637</v>
      </c>
      <c r="D6158" t="s">
        <v>14</v>
      </c>
      <c r="E6158" t="s">
        <v>856</v>
      </c>
      <c r="F6158">
        <v>0</v>
      </c>
      <c r="G6158">
        <v>10000000</v>
      </c>
      <c r="H6158">
        <v>0</v>
      </c>
      <c r="I6158">
        <v>0</v>
      </c>
      <c r="J6158">
        <v>0</v>
      </c>
      <c r="K6158">
        <v>6.4829999999999997</v>
      </c>
      <c r="L6158" t="s">
        <v>16</v>
      </c>
      <c r="M6158" s="2">
        <v>64830000</v>
      </c>
      <c r="N6158" s="2" t="str">
        <f>VLOOKUP(Tabla1[[#This Row],[nemo]],'Nemos y clasificaciones'!$A$2:$B$5000,2,FALSE)</f>
        <v>CFI</v>
      </c>
      <c r="O6158" s="2" t="str">
        <f>VLOOKUP(Tabla1[[#This Row],[nemo]],'Nemos y clasificaciones'!$A$1:$C$3000,3,FALSE)</f>
        <v>CFI</v>
      </c>
      <c r="P6158" s="2"/>
      <c r="Q6158" s="2"/>
    </row>
    <row r="6159" spans="1:17" x14ac:dyDescent="0.25">
      <c r="A6159" t="s">
        <v>6091</v>
      </c>
      <c r="B6159" s="1">
        <v>43631</v>
      </c>
      <c r="C6159" s="1">
        <v>43637</v>
      </c>
      <c r="D6159" t="s">
        <v>14</v>
      </c>
      <c r="E6159" t="s">
        <v>856</v>
      </c>
      <c r="F6159">
        <v>0</v>
      </c>
      <c r="G6159">
        <v>10000000</v>
      </c>
      <c r="H6159">
        <v>0</v>
      </c>
      <c r="I6159">
        <v>0</v>
      </c>
      <c r="J6159">
        <v>0</v>
      </c>
      <c r="K6159">
        <v>6.4829999999999997</v>
      </c>
      <c r="L6159" t="s">
        <v>16</v>
      </c>
      <c r="M6159" s="2">
        <v>64830000</v>
      </c>
      <c r="N6159" s="2" t="str">
        <f>VLOOKUP(Tabla1[[#This Row],[nemo]],'Nemos y clasificaciones'!$A$2:$B$5000,2,FALSE)</f>
        <v>CFI</v>
      </c>
      <c r="O6159" s="2" t="str">
        <f>VLOOKUP(Tabla1[[#This Row],[nemo]],'Nemos y clasificaciones'!$A$1:$C$3000,3,FALSE)</f>
        <v>CFI</v>
      </c>
      <c r="P6159" s="2"/>
      <c r="Q6159" s="2"/>
    </row>
    <row r="6160" spans="1:17" x14ac:dyDescent="0.25">
      <c r="A6160" t="s">
        <v>4067</v>
      </c>
      <c r="B6160" s="1">
        <v>43991</v>
      </c>
      <c r="C6160" s="1">
        <v>43997</v>
      </c>
      <c r="D6160" t="s">
        <v>14</v>
      </c>
      <c r="E6160" t="s">
        <v>856</v>
      </c>
      <c r="F6160">
        <v>0</v>
      </c>
      <c r="G6160">
        <v>10000000</v>
      </c>
      <c r="H6160">
        <v>0</v>
      </c>
      <c r="I6160">
        <v>0</v>
      </c>
      <c r="J6160">
        <v>0</v>
      </c>
      <c r="K6160">
        <v>5.3659999999999997</v>
      </c>
      <c r="L6160" t="s">
        <v>16</v>
      </c>
      <c r="M6160" s="2">
        <v>53660000</v>
      </c>
      <c r="N6160" s="2" t="str">
        <f>VLOOKUP(Tabla1[[#This Row],[nemo]],'Nemos y clasificaciones'!$A$2:$B$5000,2,FALSE)</f>
        <v>CFI</v>
      </c>
      <c r="O6160" s="2" t="str">
        <f>VLOOKUP(Tabla1[[#This Row],[nemo]],'Nemos y clasificaciones'!$A$1:$C$3000,3,FALSE)</f>
        <v>CFI</v>
      </c>
      <c r="P6160" s="2"/>
      <c r="Q6160" s="2"/>
    </row>
    <row r="6161" spans="1:17" x14ac:dyDescent="0.25">
      <c r="A6161" t="s">
        <v>7993</v>
      </c>
      <c r="B6161" s="1">
        <v>43252</v>
      </c>
      <c r="C6161" s="1">
        <v>43258</v>
      </c>
      <c r="D6161" t="s">
        <v>14</v>
      </c>
      <c r="E6161" t="s">
        <v>856</v>
      </c>
      <c r="F6161">
        <v>0</v>
      </c>
      <c r="G6161">
        <v>10000000</v>
      </c>
      <c r="H6161">
        <v>0</v>
      </c>
      <c r="I6161">
        <v>0</v>
      </c>
      <c r="J6161">
        <v>0</v>
      </c>
      <c r="K6161">
        <v>0.20300000000000001</v>
      </c>
      <c r="L6161" t="s">
        <v>23</v>
      </c>
      <c r="M6161" s="2">
        <v>2030000</v>
      </c>
      <c r="N6161" s="2" t="str">
        <f>VLOOKUP(Tabla1[[#This Row],[nemo]],'Nemos y clasificaciones'!$A$2:$B$5000,2,FALSE)</f>
        <v>CFI</v>
      </c>
      <c r="O6161" s="2" t="str">
        <f>VLOOKUP(Tabla1[[#This Row],[nemo]],'Nemos y clasificaciones'!$A$1:$C$3000,3,FALSE)</f>
        <v>CFI</v>
      </c>
      <c r="P6161" s="2"/>
      <c r="Q6161" s="2"/>
    </row>
    <row r="6162" spans="1:17" x14ac:dyDescent="0.25">
      <c r="A6162" t="s">
        <v>2651</v>
      </c>
      <c r="B6162" s="1">
        <v>44217</v>
      </c>
      <c r="C6162" s="1">
        <v>44223</v>
      </c>
      <c r="D6162" t="s">
        <v>14</v>
      </c>
      <c r="E6162" t="s">
        <v>341</v>
      </c>
      <c r="F6162">
        <v>0</v>
      </c>
      <c r="G6162">
        <v>10000000</v>
      </c>
      <c r="H6162">
        <v>0</v>
      </c>
      <c r="I6162">
        <v>0</v>
      </c>
      <c r="J6162">
        <v>0</v>
      </c>
      <c r="K6162">
        <v>8.8339999999999996</v>
      </c>
      <c r="L6162" t="s">
        <v>16</v>
      </c>
      <c r="M6162" s="2">
        <v>88340000</v>
      </c>
      <c r="N6162" s="2" t="str">
        <f>VLOOKUP(Tabla1[[#This Row],[nemo]],'Nemos y clasificaciones'!$A$2:$B$5000,2,FALSE)</f>
        <v>CFI</v>
      </c>
      <c r="O6162" s="2" t="str">
        <f>VLOOKUP(Tabla1[[#This Row],[nemo]],'Nemos y clasificaciones'!$A$1:$C$3000,3,FALSE)</f>
        <v>CFI</v>
      </c>
      <c r="P6162" s="2"/>
      <c r="Q6162" s="2"/>
    </row>
    <row r="6163" spans="1:17" x14ac:dyDescent="0.25">
      <c r="A6163" t="s">
        <v>617</v>
      </c>
      <c r="B6163" s="1">
        <v>44407</v>
      </c>
      <c r="C6163" s="1">
        <v>44413</v>
      </c>
      <c r="D6163" t="s">
        <v>14</v>
      </c>
      <c r="E6163" t="s">
        <v>341</v>
      </c>
      <c r="F6163">
        <v>0</v>
      </c>
      <c r="G6163">
        <v>10000000</v>
      </c>
      <c r="H6163">
        <v>0</v>
      </c>
      <c r="I6163">
        <v>0</v>
      </c>
      <c r="J6163">
        <v>0</v>
      </c>
      <c r="K6163">
        <v>8.02</v>
      </c>
      <c r="L6163" t="s">
        <v>16</v>
      </c>
      <c r="M6163" s="2">
        <v>80200000</v>
      </c>
      <c r="N6163" s="2" t="str">
        <f>VLOOKUP(Tabla1[[#This Row],[nemo]],'Nemos y clasificaciones'!$A$2:$B$5000,2,FALSE)</f>
        <v>CFI</v>
      </c>
      <c r="O6163" s="2" t="str">
        <f>VLOOKUP(Tabla1[[#This Row],[nemo]],'Nemos y clasificaciones'!$A$1:$C$3000,3,FALSE)</f>
        <v>CFI</v>
      </c>
      <c r="P6163" s="2"/>
      <c r="Q6163" s="2"/>
    </row>
    <row r="6164" spans="1:17" x14ac:dyDescent="0.25">
      <c r="A6164" t="s">
        <v>3239</v>
      </c>
      <c r="B6164" s="1">
        <v>44132</v>
      </c>
      <c r="C6164" s="1">
        <v>44139</v>
      </c>
      <c r="D6164" t="s">
        <v>14</v>
      </c>
      <c r="E6164" t="s">
        <v>341</v>
      </c>
      <c r="F6164">
        <v>0</v>
      </c>
      <c r="G6164">
        <v>10000000</v>
      </c>
      <c r="H6164">
        <v>0</v>
      </c>
      <c r="I6164">
        <v>0</v>
      </c>
      <c r="J6164">
        <v>0</v>
      </c>
      <c r="K6164">
        <v>6.492</v>
      </c>
      <c r="L6164" t="s">
        <v>16</v>
      </c>
      <c r="M6164" s="2">
        <v>64920000</v>
      </c>
      <c r="N6164" s="2" t="str">
        <f>VLOOKUP(Tabla1[[#This Row],[nemo]],'Nemos y clasificaciones'!$A$2:$B$5000,2,FALSE)</f>
        <v>CFI</v>
      </c>
      <c r="O6164" s="2" t="str">
        <f>VLOOKUP(Tabla1[[#This Row],[nemo]],'Nemos y clasificaciones'!$A$1:$C$3000,3,FALSE)</f>
        <v>CFI</v>
      </c>
      <c r="P6164" s="2"/>
      <c r="Q6164" s="2"/>
    </row>
    <row r="6165" spans="1:17" x14ac:dyDescent="0.25">
      <c r="A6165" t="s">
        <v>340</v>
      </c>
      <c r="B6165" s="1">
        <v>44440</v>
      </c>
      <c r="C6165" s="1">
        <v>44446</v>
      </c>
      <c r="D6165" t="s">
        <v>14</v>
      </c>
      <c r="E6165" t="s">
        <v>341</v>
      </c>
      <c r="F6165">
        <v>0</v>
      </c>
      <c r="G6165">
        <v>10000000</v>
      </c>
      <c r="H6165">
        <v>0</v>
      </c>
      <c r="I6165">
        <v>0</v>
      </c>
      <c r="J6165">
        <v>0</v>
      </c>
      <c r="K6165">
        <v>2.2879999999999998</v>
      </c>
      <c r="L6165" t="s">
        <v>16</v>
      </c>
      <c r="M6165" s="2">
        <v>22880000</v>
      </c>
      <c r="N6165" s="2" t="str">
        <f>VLOOKUP(Tabla1[[#This Row],[nemo]],'Nemos y clasificaciones'!$A$2:$B$5000,2,FALSE)</f>
        <v>CFI</v>
      </c>
      <c r="O6165" s="2" t="str">
        <f>VLOOKUP(Tabla1[[#This Row],[nemo]],'Nemos y clasificaciones'!$A$1:$C$3000,3,FALSE)</f>
        <v>CFI</v>
      </c>
      <c r="P6165" s="2"/>
      <c r="Q6165" s="2"/>
    </row>
    <row r="6166" spans="1:17" x14ac:dyDescent="0.25">
      <c r="A6166" t="s">
        <v>1058</v>
      </c>
      <c r="B6166" s="1">
        <v>44365</v>
      </c>
      <c r="C6166" s="1">
        <v>44372</v>
      </c>
      <c r="D6166" t="s">
        <v>21</v>
      </c>
      <c r="E6166" t="s">
        <v>1059</v>
      </c>
      <c r="F6166">
        <v>0</v>
      </c>
      <c r="G6166">
        <v>10000000</v>
      </c>
      <c r="H6166">
        <v>0</v>
      </c>
      <c r="I6166">
        <v>0</v>
      </c>
      <c r="J6166">
        <v>0</v>
      </c>
      <c r="K6166">
        <v>0.04</v>
      </c>
      <c r="L6166" t="s">
        <v>23</v>
      </c>
      <c r="M6166" s="2">
        <v>400000</v>
      </c>
      <c r="N6166" s="2" t="str">
        <f>VLOOKUP(Tabla1[[#This Row],[nemo]],'Nemos y clasificaciones'!$A$2:$B$5000,2,FALSE)</f>
        <v>CFI</v>
      </c>
      <c r="O6166" s="2" t="str">
        <f>VLOOKUP(Tabla1[[#This Row],[nemo]],'Nemos y clasificaciones'!$A$1:$C$3000,3,FALSE)</f>
        <v>CFI</v>
      </c>
      <c r="P6166" s="2"/>
      <c r="Q6166" s="2"/>
    </row>
    <row r="6167" spans="1:17" x14ac:dyDescent="0.25">
      <c r="A6167" t="s">
        <v>1060</v>
      </c>
      <c r="B6167" s="1">
        <v>44365</v>
      </c>
      <c r="C6167" s="1">
        <v>44372</v>
      </c>
      <c r="D6167" t="s">
        <v>21</v>
      </c>
      <c r="E6167" t="s">
        <v>1061</v>
      </c>
      <c r="F6167">
        <v>0</v>
      </c>
      <c r="G6167">
        <v>10000000</v>
      </c>
      <c r="H6167">
        <v>0</v>
      </c>
      <c r="I6167">
        <v>0</v>
      </c>
      <c r="J6167">
        <v>0</v>
      </c>
      <c r="K6167">
        <v>4.1000000000000002E-2</v>
      </c>
      <c r="L6167" t="s">
        <v>23</v>
      </c>
      <c r="M6167" s="2">
        <v>410000</v>
      </c>
      <c r="N6167" s="2" t="str">
        <f>VLOOKUP(Tabla1[[#This Row],[nemo]],'Nemos y clasificaciones'!$A$2:$B$5000,2,FALSE)</f>
        <v>CFI</v>
      </c>
      <c r="O6167" s="2" t="str">
        <f>VLOOKUP(Tabla1[[#This Row],[nemo]],'Nemos y clasificaciones'!$A$1:$C$3000,3,FALSE)</f>
        <v>CFI</v>
      </c>
      <c r="P6167" s="2"/>
      <c r="Q6167" s="2"/>
    </row>
    <row r="6168" spans="1:17" x14ac:dyDescent="0.25">
      <c r="A6168" t="s">
        <v>1096</v>
      </c>
      <c r="B6168" s="1">
        <v>44365</v>
      </c>
      <c r="C6168" s="1">
        <v>44372</v>
      </c>
      <c r="D6168" t="s">
        <v>21</v>
      </c>
      <c r="E6168" t="s">
        <v>1097</v>
      </c>
      <c r="F6168">
        <v>0</v>
      </c>
      <c r="G6168">
        <v>10000000</v>
      </c>
      <c r="H6168">
        <v>0</v>
      </c>
      <c r="I6168">
        <v>0</v>
      </c>
      <c r="J6168">
        <v>0</v>
      </c>
      <c r="K6168">
        <v>0.04</v>
      </c>
      <c r="L6168" t="s">
        <v>23</v>
      </c>
      <c r="M6168" s="2">
        <v>400000</v>
      </c>
      <c r="N6168" s="2" t="str">
        <f>VLOOKUP(Tabla1[[#This Row],[nemo]],'Nemos y clasificaciones'!$A$2:$B$5000,2,FALSE)</f>
        <v>CFI</v>
      </c>
      <c r="O6168" s="2" t="str">
        <f>VLOOKUP(Tabla1[[#This Row],[nemo]],'Nemos y clasificaciones'!$A$1:$C$3000,3,FALSE)</f>
        <v>CFI</v>
      </c>
      <c r="P6168" s="2"/>
      <c r="Q6168" s="2"/>
    </row>
    <row r="6169" spans="1:17" x14ac:dyDescent="0.25">
      <c r="A6169" t="s">
        <v>1062</v>
      </c>
      <c r="B6169" s="1">
        <v>44365</v>
      </c>
      <c r="C6169" s="1">
        <v>44372</v>
      </c>
      <c r="D6169" t="s">
        <v>21</v>
      </c>
      <c r="E6169" t="s">
        <v>1063</v>
      </c>
      <c r="F6169">
        <v>0</v>
      </c>
      <c r="G6169">
        <v>10000000</v>
      </c>
      <c r="H6169">
        <v>0</v>
      </c>
      <c r="I6169">
        <v>0</v>
      </c>
      <c r="J6169">
        <v>0</v>
      </c>
      <c r="K6169">
        <v>0.04</v>
      </c>
      <c r="L6169" t="s">
        <v>23</v>
      </c>
      <c r="M6169" s="2">
        <v>400000</v>
      </c>
      <c r="N6169" s="2" t="str">
        <f>VLOOKUP(Tabla1[[#This Row],[nemo]],'Nemos y clasificaciones'!$A$2:$B$5000,2,FALSE)</f>
        <v>CFI</v>
      </c>
      <c r="O6169" s="2" t="str">
        <f>VLOOKUP(Tabla1[[#This Row],[nemo]],'Nemos y clasificaciones'!$A$1:$C$3000,3,FALSE)</f>
        <v>CFI</v>
      </c>
      <c r="P6169" s="2"/>
      <c r="Q6169" s="2"/>
    </row>
    <row r="6170" spans="1:17" x14ac:dyDescent="0.25">
      <c r="A6170" t="s">
        <v>3492</v>
      </c>
      <c r="B6170" s="1">
        <v>44077</v>
      </c>
      <c r="C6170" s="1">
        <v>44083</v>
      </c>
      <c r="D6170" t="s">
        <v>21</v>
      </c>
      <c r="E6170" t="s">
        <v>2676</v>
      </c>
      <c r="F6170">
        <v>0</v>
      </c>
      <c r="G6170">
        <v>10000000</v>
      </c>
      <c r="H6170">
        <v>0</v>
      </c>
      <c r="I6170">
        <v>0</v>
      </c>
      <c r="J6170">
        <v>0</v>
      </c>
      <c r="K6170">
        <v>1.2999999999999999E-2</v>
      </c>
      <c r="L6170" t="s">
        <v>23</v>
      </c>
      <c r="M6170" s="2">
        <v>130000</v>
      </c>
      <c r="N6170" s="2" t="str">
        <f>VLOOKUP(Tabla1[[#This Row],[nemo]],'Nemos y clasificaciones'!$A$2:$B$5000,2,FALSE)</f>
        <v>CFI</v>
      </c>
      <c r="O6170" s="2" t="str">
        <f>VLOOKUP(Tabla1[[#This Row],[nemo]],'Nemos y clasificaciones'!$A$1:$C$3000,3,FALSE)</f>
        <v>CFI</v>
      </c>
      <c r="P6170" s="2"/>
      <c r="Q6170" s="2"/>
    </row>
    <row r="6171" spans="1:17" x14ac:dyDescent="0.25">
      <c r="A6171" t="s">
        <v>4049</v>
      </c>
      <c r="B6171" s="1">
        <v>43993</v>
      </c>
      <c r="C6171" s="1">
        <v>43999</v>
      </c>
      <c r="D6171" t="s">
        <v>21</v>
      </c>
      <c r="E6171" t="s">
        <v>2676</v>
      </c>
      <c r="F6171">
        <v>0</v>
      </c>
      <c r="G6171">
        <v>10000000</v>
      </c>
      <c r="H6171">
        <v>0</v>
      </c>
      <c r="I6171">
        <v>0</v>
      </c>
      <c r="J6171">
        <v>0</v>
      </c>
      <c r="K6171">
        <v>8.9999999999999993E-3</v>
      </c>
      <c r="L6171" t="s">
        <v>23</v>
      </c>
      <c r="M6171" s="3">
        <v>90000</v>
      </c>
      <c r="N6171" s="2" t="str">
        <f>VLOOKUP(Tabla1[[#This Row],[nemo]],'Nemos y clasificaciones'!$A$2:$B$5000,2,FALSE)</f>
        <v>CFI</v>
      </c>
      <c r="O6171" s="3" t="str">
        <f>VLOOKUP(Tabla1[[#This Row],[nemo]],'Nemos y clasificaciones'!$A$1:$C$3000,3,FALSE)</f>
        <v>CFI</v>
      </c>
      <c r="P6171" s="3"/>
      <c r="Q6171" s="3"/>
    </row>
    <row r="6172" spans="1:17" x14ac:dyDescent="0.25">
      <c r="A6172" t="s">
        <v>2675</v>
      </c>
      <c r="B6172" s="1">
        <v>44210</v>
      </c>
      <c r="C6172" s="1">
        <v>44216</v>
      </c>
      <c r="D6172" t="s">
        <v>21</v>
      </c>
      <c r="E6172" t="s">
        <v>2676</v>
      </c>
      <c r="F6172">
        <v>0</v>
      </c>
      <c r="G6172">
        <v>517803</v>
      </c>
      <c r="H6172">
        <v>0</v>
      </c>
      <c r="I6172">
        <v>0</v>
      </c>
      <c r="J6172">
        <v>0</v>
      </c>
      <c r="K6172">
        <v>1.2999999999999999E-2</v>
      </c>
      <c r="L6172" t="s">
        <v>23</v>
      </c>
      <c r="M6172" s="4">
        <v>6731.4390000000003</v>
      </c>
      <c r="N6172" s="2" t="str">
        <f>VLOOKUP(Tabla1[[#This Row],[nemo]],'Nemos y clasificaciones'!$A$2:$B$5000,2,FALSE)</f>
        <v>CFI</v>
      </c>
      <c r="O6172" s="4" t="str">
        <f>VLOOKUP(Tabla1[[#This Row],[nemo]],'Nemos y clasificaciones'!$A$1:$C$3000,3,FALSE)</f>
        <v>CFI</v>
      </c>
      <c r="P6172" s="4"/>
      <c r="Q6172" s="4"/>
    </row>
    <row r="6173" spans="1:17" x14ac:dyDescent="0.25">
      <c r="A6173" t="s">
        <v>2684</v>
      </c>
      <c r="B6173" s="1">
        <v>44210</v>
      </c>
      <c r="C6173" s="1">
        <v>44216</v>
      </c>
      <c r="D6173" t="s">
        <v>21</v>
      </c>
      <c r="E6173" t="s">
        <v>2685</v>
      </c>
      <c r="F6173">
        <v>0</v>
      </c>
      <c r="G6173">
        <v>10000000</v>
      </c>
      <c r="H6173">
        <v>0</v>
      </c>
      <c r="I6173">
        <v>0</v>
      </c>
      <c r="J6173">
        <v>0</v>
      </c>
      <c r="K6173">
        <v>1.2999999999999999E-2</v>
      </c>
      <c r="L6173" t="s">
        <v>23</v>
      </c>
      <c r="M6173" s="2">
        <v>130000</v>
      </c>
      <c r="N6173" s="2" t="str">
        <f>VLOOKUP(Tabla1[[#This Row],[nemo]],'Nemos y clasificaciones'!$A$2:$B$5000,2,FALSE)</f>
        <v>CFI</v>
      </c>
      <c r="O6173" s="2" t="str">
        <f>VLOOKUP(Tabla1[[#This Row],[nemo]],'Nemos y clasificaciones'!$A$1:$C$3000,3,FALSE)</f>
        <v>CFI</v>
      </c>
      <c r="P6173" s="2"/>
      <c r="Q6173" s="2"/>
    </row>
    <row r="6174" spans="1:17" x14ac:dyDescent="0.25">
      <c r="A6174" t="s">
        <v>3493</v>
      </c>
      <c r="B6174" s="1">
        <v>44077</v>
      </c>
      <c r="C6174" s="1">
        <v>44083</v>
      </c>
      <c r="D6174" t="s">
        <v>21</v>
      </c>
      <c r="E6174" t="s">
        <v>2685</v>
      </c>
      <c r="F6174">
        <v>0</v>
      </c>
      <c r="G6174">
        <v>10000000</v>
      </c>
      <c r="H6174">
        <v>0</v>
      </c>
      <c r="I6174">
        <v>0</v>
      </c>
      <c r="J6174">
        <v>0</v>
      </c>
      <c r="K6174">
        <v>1.2999999999999999E-2</v>
      </c>
      <c r="L6174" t="s">
        <v>23</v>
      </c>
      <c r="M6174" s="2">
        <v>130000</v>
      </c>
      <c r="N6174" s="2" t="str">
        <f>VLOOKUP(Tabla1[[#This Row],[nemo]],'Nemos y clasificaciones'!$A$2:$B$5000,2,FALSE)</f>
        <v>CFI</v>
      </c>
      <c r="O6174" s="2" t="str">
        <f>VLOOKUP(Tabla1[[#This Row],[nemo]],'Nemos y clasificaciones'!$A$1:$C$3000,3,FALSE)</f>
        <v>CFI</v>
      </c>
      <c r="P6174" s="2"/>
      <c r="Q6174" s="2"/>
    </row>
    <row r="6175" spans="1:17" x14ac:dyDescent="0.25">
      <c r="A6175" t="s">
        <v>4048</v>
      </c>
      <c r="B6175" s="1">
        <v>43993</v>
      </c>
      <c r="C6175" s="1">
        <v>43999</v>
      </c>
      <c r="D6175" t="s">
        <v>21</v>
      </c>
      <c r="E6175" t="s">
        <v>2685</v>
      </c>
      <c r="F6175">
        <v>0</v>
      </c>
      <c r="G6175">
        <v>10000000</v>
      </c>
      <c r="H6175">
        <v>0</v>
      </c>
      <c r="I6175">
        <v>0</v>
      </c>
      <c r="J6175">
        <v>0</v>
      </c>
      <c r="K6175">
        <v>8.9999999999999993E-3</v>
      </c>
      <c r="L6175" t="s">
        <v>23</v>
      </c>
      <c r="M6175" s="3">
        <v>90000</v>
      </c>
      <c r="N6175" s="2" t="str">
        <f>VLOOKUP(Tabla1[[#This Row],[nemo]],'Nemos y clasificaciones'!$A$2:$B$5000,2,FALSE)</f>
        <v>CFI</v>
      </c>
      <c r="O6175" s="3" t="str">
        <f>VLOOKUP(Tabla1[[#This Row],[nemo]],'Nemos y clasificaciones'!$A$1:$C$3000,3,FALSE)</f>
        <v>CFI</v>
      </c>
      <c r="P6175" s="3"/>
      <c r="Q6175" s="3"/>
    </row>
    <row r="6176" spans="1:17" x14ac:dyDescent="0.25">
      <c r="A6176" t="s">
        <v>4066</v>
      </c>
      <c r="B6176" s="1">
        <v>43991</v>
      </c>
      <c r="C6176" s="1">
        <v>43997</v>
      </c>
      <c r="D6176" t="s">
        <v>14</v>
      </c>
      <c r="E6176" t="s">
        <v>1238</v>
      </c>
      <c r="F6176">
        <v>0</v>
      </c>
      <c r="G6176">
        <v>10000000</v>
      </c>
      <c r="H6176">
        <v>0</v>
      </c>
      <c r="I6176">
        <v>0</v>
      </c>
      <c r="J6176">
        <v>0</v>
      </c>
      <c r="K6176">
        <v>414.19799999999998</v>
      </c>
      <c r="L6176" t="s">
        <v>19</v>
      </c>
      <c r="M6176" s="2">
        <v>4141980000</v>
      </c>
      <c r="N6176" s="2" t="str">
        <f>VLOOKUP(Tabla1[[#This Row],[nemo]],'Nemos y clasificaciones'!$A$2:$B$5000,2,FALSE)</f>
        <v>CFI</v>
      </c>
      <c r="O6176" s="2" t="str">
        <f>VLOOKUP(Tabla1[[#This Row],[nemo]],'Nemos y clasificaciones'!$A$1:$C$3000,3,FALSE)</f>
        <v>CFI</v>
      </c>
      <c r="P6176" s="2"/>
      <c r="Q6176" s="2"/>
    </row>
    <row r="6177" spans="1:17" x14ac:dyDescent="0.25">
      <c r="A6177" t="s">
        <v>1237</v>
      </c>
      <c r="B6177" s="1">
        <v>44358</v>
      </c>
      <c r="C6177" s="1">
        <v>44364</v>
      </c>
      <c r="D6177" t="s">
        <v>14</v>
      </c>
      <c r="E6177" t="s">
        <v>1238</v>
      </c>
      <c r="F6177">
        <v>0</v>
      </c>
      <c r="G6177">
        <v>10000000</v>
      </c>
      <c r="H6177">
        <v>0</v>
      </c>
      <c r="I6177">
        <v>0</v>
      </c>
      <c r="J6177">
        <v>0</v>
      </c>
      <c r="K6177">
        <v>126.877</v>
      </c>
      <c r="L6177" t="s">
        <v>19</v>
      </c>
      <c r="M6177" s="2">
        <v>1268770000</v>
      </c>
      <c r="N6177" s="2" t="str">
        <f>VLOOKUP(Tabla1[[#This Row],[nemo]],'Nemos y clasificaciones'!$A$2:$B$5000,2,FALSE)</f>
        <v>CFI</v>
      </c>
      <c r="O6177" s="2" t="str">
        <f>VLOOKUP(Tabla1[[#This Row],[nemo]],'Nemos y clasificaciones'!$A$1:$C$3000,3,FALSE)</f>
        <v>CFI</v>
      </c>
      <c r="P6177" s="2"/>
      <c r="Q6177" s="2"/>
    </row>
    <row r="6178" spans="1:17" x14ac:dyDescent="0.25">
      <c r="A6178" t="s">
        <v>5931</v>
      </c>
      <c r="B6178" s="1">
        <v>43638</v>
      </c>
      <c r="C6178" s="1">
        <v>43644</v>
      </c>
      <c r="D6178" t="s">
        <v>14</v>
      </c>
      <c r="E6178" t="s">
        <v>1238</v>
      </c>
      <c r="F6178">
        <v>0</v>
      </c>
      <c r="G6178">
        <v>10000000</v>
      </c>
      <c r="H6178">
        <v>0</v>
      </c>
      <c r="I6178">
        <v>0</v>
      </c>
      <c r="J6178">
        <v>0</v>
      </c>
      <c r="K6178">
        <v>89.435000000000002</v>
      </c>
      <c r="L6178" t="s">
        <v>54</v>
      </c>
      <c r="M6178" s="2">
        <v>894350000</v>
      </c>
      <c r="N6178" s="2" t="str">
        <f>VLOOKUP(Tabla1[[#This Row],[nemo]],'Nemos y clasificaciones'!$A$2:$B$5000,2,FALSE)</f>
        <v>CFI</v>
      </c>
      <c r="O6178" s="2" t="str">
        <f>VLOOKUP(Tabla1[[#This Row],[nemo]],'Nemos y clasificaciones'!$A$1:$C$3000,3,FALSE)</f>
        <v>CFI</v>
      </c>
      <c r="P6178" s="2"/>
      <c r="Q6178" s="2"/>
    </row>
    <row r="6179" spans="1:17" x14ac:dyDescent="0.25">
      <c r="A6179" t="s">
        <v>7882</v>
      </c>
      <c r="B6179" s="1">
        <v>43266</v>
      </c>
      <c r="C6179" s="1">
        <v>43272</v>
      </c>
      <c r="D6179" t="s">
        <v>14</v>
      </c>
      <c r="E6179" t="s">
        <v>1238</v>
      </c>
      <c r="F6179">
        <v>0</v>
      </c>
      <c r="G6179">
        <v>10000000</v>
      </c>
      <c r="H6179">
        <v>0</v>
      </c>
      <c r="I6179">
        <v>0</v>
      </c>
      <c r="J6179">
        <v>0</v>
      </c>
      <c r="K6179">
        <v>3.8969999999999998</v>
      </c>
      <c r="L6179" t="s">
        <v>16</v>
      </c>
      <c r="M6179" s="2">
        <v>38970000</v>
      </c>
      <c r="N6179" s="2" t="str">
        <f>VLOOKUP(Tabla1[[#This Row],[nemo]],'Nemos y clasificaciones'!$A$2:$B$5000,2,FALSE)</f>
        <v>CFI</v>
      </c>
      <c r="O6179" s="2" t="str">
        <f>VLOOKUP(Tabla1[[#This Row],[nemo]],'Nemos y clasificaciones'!$A$1:$C$3000,3,FALSE)</f>
        <v>CFI</v>
      </c>
      <c r="P6179" s="2"/>
      <c r="Q6179" s="2"/>
    </row>
    <row r="6180" spans="1:17" x14ac:dyDescent="0.25">
      <c r="A6180" t="s">
        <v>4064</v>
      </c>
      <c r="B6180" s="1">
        <v>43991</v>
      </c>
      <c r="C6180" s="1">
        <v>43997</v>
      </c>
      <c r="D6180" t="s">
        <v>14</v>
      </c>
      <c r="E6180" t="s">
        <v>1240</v>
      </c>
      <c r="F6180">
        <v>0</v>
      </c>
      <c r="G6180">
        <v>10000000</v>
      </c>
      <c r="H6180">
        <v>0</v>
      </c>
      <c r="I6180">
        <v>0</v>
      </c>
      <c r="J6180">
        <v>0</v>
      </c>
      <c r="K6180">
        <v>379.35199999999998</v>
      </c>
      <c r="L6180" t="s">
        <v>19</v>
      </c>
      <c r="M6180" s="2">
        <v>3793520000</v>
      </c>
      <c r="N6180" s="2" t="str">
        <f>VLOOKUP(Tabla1[[#This Row],[nemo]],'Nemos y clasificaciones'!$A$2:$B$5000,2,FALSE)</f>
        <v>CFI</v>
      </c>
      <c r="O6180" s="2" t="str">
        <f>VLOOKUP(Tabla1[[#This Row],[nemo]],'Nemos y clasificaciones'!$A$1:$C$3000,3,FALSE)</f>
        <v>CFI</v>
      </c>
      <c r="P6180" s="2"/>
      <c r="Q6180" s="2"/>
    </row>
    <row r="6181" spans="1:17" x14ac:dyDescent="0.25">
      <c r="A6181" t="s">
        <v>1239</v>
      </c>
      <c r="B6181" s="1">
        <v>44358</v>
      </c>
      <c r="C6181" s="1">
        <v>44364</v>
      </c>
      <c r="D6181" t="s">
        <v>14</v>
      </c>
      <c r="E6181" t="s">
        <v>1240</v>
      </c>
      <c r="F6181">
        <v>0</v>
      </c>
      <c r="G6181">
        <v>10000000</v>
      </c>
      <c r="H6181">
        <v>0</v>
      </c>
      <c r="I6181">
        <v>0</v>
      </c>
      <c r="J6181">
        <v>0</v>
      </c>
      <c r="K6181">
        <v>116.483</v>
      </c>
      <c r="L6181" t="s">
        <v>19</v>
      </c>
      <c r="M6181" s="2">
        <v>1164830000</v>
      </c>
      <c r="N6181" s="2" t="str">
        <f>VLOOKUP(Tabla1[[#This Row],[nemo]],'Nemos y clasificaciones'!$A$2:$B$5000,2,FALSE)</f>
        <v>CFI</v>
      </c>
      <c r="O6181" s="2" t="str">
        <f>VLOOKUP(Tabla1[[#This Row],[nemo]],'Nemos y clasificaciones'!$A$1:$C$3000,3,FALSE)</f>
        <v>CFI</v>
      </c>
      <c r="P6181" s="2"/>
      <c r="Q6181" s="2"/>
    </row>
    <row r="6182" spans="1:17" x14ac:dyDescent="0.25">
      <c r="A6182" t="s">
        <v>5932</v>
      </c>
      <c r="B6182" s="1">
        <v>43638</v>
      </c>
      <c r="C6182" s="1">
        <v>43644</v>
      </c>
      <c r="D6182" t="s">
        <v>14</v>
      </c>
      <c r="E6182" t="s">
        <v>1240</v>
      </c>
      <c r="F6182">
        <v>0</v>
      </c>
      <c r="G6182">
        <v>10000000</v>
      </c>
      <c r="H6182">
        <v>0</v>
      </c>
      <c r="I6182">
        <v>0</v>
      </c>
      <c r="J6182">
        <v>0</v>
      </c>
      <c r="K6182">
        <v>81.721000000000004</v>
      </c>
      <c r="L6182" t="s">
        <v>54</v>
      </c>
      <c r="M6182" s="2">
        <v>817210000</v>
      </c>
      <c r="N6182" s="2" t="str">
        <f>VLOOKUP(Tabla1[[#This Row],[nemo]],'Nemos y clasificaciones'!$A$2:$B$5000,2,FALSE)</f>
        <v>CFI</v>
      </c>
      <c r="O6182" s="2" t="str">
        <f>VLOOKUP(Tabla1[[#This Row],[nemo]],'Nemos y clasificaciones'!$A$1:$C$3000,3,FALSE)</f>
        <v>CFI</v>
      </c>
      <c r="P6182" s="2"/>
      <c r="Q6182" s="2"/>
    </row>
    <row r="6183" spans="1:17" x14ac:dyDescent="0.25">
      <c r="A6183" t="s">
        <v>4065</v>
      </c>
      <c r="B6183" s="1">
        <v>43991</v>
      </c>
      <c r="C6183" s="1">
        <v>43997</v>
      </c>
      <c r="D6183" t="s">
        <v>14</v>
      </c>
      <c r="E6183" t="s">
        <v>1242</v>
      </c>
      <c r="F6183">
        <v>0</v>
      </c>
      <c r="G6183">
        <v>10000000</v>
      </c>
      <c r="H6183">
        <v>0</v>
      </c>
      <c r="I6183">
        <v>0</v>
      </c>
      <c r="J6183">
        <v>0</v>
      </c>
      <c r="K6183">
        <v>344.87099999999998</v>
      </c>
      <c r="L6183" t="s">
        <v>19</v>
      </c>
      <c r="M6183" s="2">
        <v>3448710000</v>
      </c>
      <c r="N6183" s="2" t="str">
        <f>VLOOKUP(Tabla1[[#This Row],[nemo]],'Nemos y clasificaciones'!$A$2:$B$5000,2,FALSE)</f>
        <v>CFI</v>
      </c>
      <c r="O6183" s="2" t="str">
        <f>VLOOKUP(Tabla1[[#This Row],[nemo]],'Nemos y clasificaciones'!$A$1:$C$3000,3,FALSE)</f>
        <v>CFI</v>
      </c>
      <c r="P6183" s="2"/>
      <c r="Q6183" s="2"/>
    </row>
    <row r="6184" spans="1:17" x14ac:dyDescent="0.25">
      <c r="A6184" t="s">
        <v>1241</v>
      </c>
      <c r="B6184" s="1">
        <v>44358</v>
      </c>
      <c r="C6184" s="1">
        <v>44364</v>
      </c>
      <c r="D6184" t="s">
        <v>14</v>
      </c>
      <c r="E6184" t="s">
        <v>1242</v>
      </c>
      <c r="F6184">
        <v>0</v>
      </c>
      <c r="G6184">
        <v>10000000</v>
      </c>
      <c r="H6184">
        <v>0</v>
      </c>
      <c r="I6184">
        <v>0</v>
      </c>
      <c r="J6184">
        <v>0</v>
      </c>
      <c r="K6184">
        <v>105.011</v>
      </c>
      <c r="L6184" t="s">
        <v>19</v>
      </c>
      <c r="M6184" s="2">
        <v>1050110000</v>
      </c>
      <c r="N6184" s="2" t="str">
        <f>VLOOKUP(Tabla1[[#This Row],[nemo]],'Nemos y clasificaciones'!$A$2:$B$5000,2,FALSE)</f>
        <v>CFI</v>
      </c>
      <c r="O6184" s="2" t="str">
        <f>VLOOKUP(Tabla1[[#This Row],[nemo]],'Nemos y clasificaciones'!$A$1:$C$3000,3,FALSE)</f>
        <v>CFI</v>
      </c>
      <c r="P6184" s="2"/>
      <c r="Q6184" s="2"/>
    </row>
    <row r="6185" spans="1:17" x14ac:dyDescent="0.25">
      <c r="A6185" t="s">
        <v>5933</v>
      </c>
      <c r="B6185" s="1">
        <v>43638</v>
      </c>
      <c r="C6185" s="1">
        <v>43644</v>
      </c>
      <c r="D6185" t="s">
        <v>14</v>
      </c>
      <c r="E6185" t="s">
        <v>1242</v>
      </c>
      <c r="F6185">
        <v>0</v>
      </c>
      <c r="G6185">
        <v>10000000</v>
      </c>
      <c r="H6185">
        <v>0</v>
      </c>
      <c r="I6185">
        <v>0</v>
      </c>
      <c r="J6185">
        <v>0</v>
      </c>
      <c r="K6185">
        <v>74.894000000000005</v>
      </c>
      <c r="L6185" t="s">
        <v>54</v>
      </c>
      <c r="M6185" s="2">
        <v>748940000</v>
      </c>
      <c r="N6185" s="2" t="str">
        <f>VLOOKUP(Tabla1[[#This Row],[nemo]],'Nemos y clasificaciones'!$A$2:$B$5000,2,FALSE)</f>
        <v>CFI</v>
      </c>
      <c r="O6185" s="2" t="str">
        <f>VLOOKUP(Tabla1[[#This Row],[nemo]],'Nemos y clasificaciones'!$A$1:$C$3000,3,FALSE)</f>
        <v>CFI</v>
      </c>
      <c r="P6185" s="2"/>
      <c r="Q6185" s="2"/>
    </row>
    <row r="6186" spans="1:17" x14ac:dyDescent="0.25">
      <c r="A6186" t="s">
        <v>11324</v>
      </c>
      <c r="B6186" s="1">
        <v>42235</v>
      </c>
      <c r="C6186" s="1">
        <v>42236</v>
      </c>
      <c r="D6186" t="s">
        <v>14</v>
      </c>
      <c r="E6186" t="s">
        <v>11279</v>
      </c>
      <c r="F6186">
        <v>0</v>
      </c>
      <c r="G6186">
        <v>7342950</v>
      </c>
      <c r="H6186">
        <v>0</v>
      </c>
      <c r="I6186">
        <v>0</v>
      </c>
      <c r="J6186">
        <v>0</v>
      </c>
      <c r="K6186">
        <v>7.0990000000000002</v>
      </c>
      <c r="L6186" t="s">
        <v>16</v>
      </c>
      <c r="M6186" s="2">
        <v>52127602.049999997</v>
      </c>
      <c r="N6186" s="2" t="str">
        <f>VLOOKUP(Tabla1[[#This Row],[nemo]],'Nemos y clasificaciones'!$A$2:$B$5000,2,FALSE)</f>
        <v>FONDO MUTUO BICE EE.UU</v>
      </c>
      <c r="O6186" s="2" t="str">
        <f>VLOOKUP(Tabla1[[#This Row],[nemo]],'Nemos y clasificaciones'!$A$1:$C$3000,3,FALSE)</f>
        <v>Servicios financieros</v>
      </c>
      <c r="P6186" s="2"/>
      <c r="Q6186" s="2"/>
    </row>
    <row r="6187" spans="1:17" x14ac:dyDescent="0.25">
      <c r="A6187" t="s">
        <v>11330</v>
      </c>
      <c r="B6187" s="1">
        <v>42231</v>
      </c>
      <c r="C6187" s="1">
        <v>42233</v>
      </c>
      <c r="D6187" t="s">
        <v>14</v>
      </c>
      <c r="E6187" t="s">
        <v>11279</v>
      </c>
      <c r="F6187">
        <v>0</v>
      </c>
      <c r="G6187">
        <v>7342950</v>
      </c>
      <c r="H6187">
        <v>0</v>
      </c>
      <c r="I6187">
        <v>0</v>
      </c>
      <c r="J6187">
        <v>0</v>
      </c>
      <c r="K6187">
        <v>4.5890000000000004</v>
      </c>
      <c r="L6187" t="s">
        <v>16</v>
      </c>
      <c r="M6187" s="2">
        <v>33696797.549999997</v>
      </c>
      <c r="N6187" s="2" t="str">
        <f>VLOOKUP(Tabla1[[#This Row],[nemo]],'Nemos y clasificaciones'!$A$2:$B$5000,2,FALSE)</f>
        <v>FONDO MUTUO BICE EE.UU</v>
      </c>
      <c r="O6187" s="2" t="str">
        <f>VLOOKUP(Tabla1[[#This Row],[nemo]],'Nemos y clasificaciones'!$A$1:$C$3000,3,FALSE)</f>
        <v>Servicios financieros</v>
      </c>
      <c r="P6187" s="2"/>
      <c r="Q6187" s="2"/>
    </row>
    <row r="6188" spans="1:17" x14ac:dyDescent="0.25">
      <c r="A6188" t="s">
        <v>11350</v>
      </c>
      <c r="B6188" s="1">
        <v>42213</v>
      </c>
      <c r="C6188" s="1">
        <v>42214</v>
      </c>
      <c r="D6188" t="s">
        <v>14</v>
      </c>
      <c r="E6188" t="s">
        <v>11279</v>
      </c>
      <c r="F6188">
        <v>0</v>
      </c>
      <c r="G6188">
        <v>7342950</v>
      </c>
      <c r="H6188">
        <v>0</v>
      </c>
      <c r="I6188">
        <v>0</v>
      </c>
      <c r="J6188">
        <v>0</v>
      </c>
      <c r="K6188">
        <v>2.54</v>
      </c>
      <c r="L6188" t="s">
        <v>16</v>
      </c>
      <c r="M6188" s="2">
        <v>18651093</v>
      </c>
      <c r="N6188" s="2" t="str">
        <f>VLOOKUP(Tabla1[[#This Row],[nemo]],'Nemos y clasificaciones'!$A$2:$B$5000,2,FALSE)</f>
        <v>FONDO MUTUO BICE EE.UU</v>
      </c>
      <c r="O6188" s="2" t="str">
        <f>VLOOKUP(Tabla1[[#This Row],[nemo]],'Nemos y clasificaciones'!$A$1:$C$3000,3,FALSE)</f>
        <v>Servicios financieros</v>
      </c>
      <c r="P6188" s="2"/>
      <c r="Q6188" s="2"/>
    </row>
    <row r="6189" spans="1:17" x14ac:dyDescent="0.25">
      <c r="A6189" t="s">
        <v>11346</v>
      </c>
      <c r="B6189" s="1">
        <v>42215</v>
      </c>
      <c r="C6189" s="1">
        <v>42216</v>
      </c>
      <c r="D6189" t="s">
        <v>14</v>
      </c>
      <c r="E6189" t="s">
        <v>11279</v>
      </c>
      <c r="F6189">
        <v>0</v>
      </c>
      <c r="G6189">
        <v>7342950</v>
      </c>
      <c r="H6189">
        <v>0</v>
      </c>
      <c r="I6189">
        <v>0</v>
      </c>
      <c r="J6189">
        <v>0</v>
      </c>
      <c r="K6189">
        <v>2.23</v>
      </c>
      <c r="L6189" t="s">
        <v>16</v>
      </c>
      <c r="M6189" s="2">
        <v>16374778.5</v>
      </c>
      <c r="N6189" s="2" t="str">
        <f>VLOOKUP(Tabla1[[#This Row],[nemo]],'Nemos y clasificaciones'!$A$2:$B$5000,2,FALSE)</f>
        <v>FONDO MUTUO BICE EE.UU</v>
      </c>
      <c r="O6189" s="2" t="str">
        <f>VLOOKUP(Tabla1[[#This Row],[nemo]],'Nemos y clasificaciones'!$A$1:$C$3000,3,FALSE)</f>
        <v>Servicios financieros</v>
      </c>
      <c r="P6189" s="2"/>
      <c r="Q6189" s="2"/>
    </row>
    <row r="6190" spans="1:17" x14ac:dyDescent="0.25">
      <c r="A6190" t="s">
        <v>11284</v>
      </c>
      <c r="B6190" s="1">
        <v>42256</v>
      </c>
      <c r="C6190" s="1">
        <v>42257</v>
      </c>
      <c r="D6190" t="s">
        <v>14</v>
      </c>
      <c r="E6190" t="s">
        <v>11279</v>
      </c>
      <c r="F6190">
        <v>0</v>
      </c>
      <c r="G6190">
        <v>7342950</v>
      </c>
      <c r="H6190">
        <v>0</v>
      </c>
      <c r="I6190">
        <v>0</v>
      </c>
      <c r="J6190">
        <v>0</v>
      </c>
      <c r="K6190">
        <v>2.2210000000000001</v>
      </c>
      <c r="L6190" t="s">
        <v>16</v>
      </c>
      <c r="M6190" s="2">
        <v>16308691.949999999</v>
      </c>
      <c r="N6190" s="2" t="str">
        <f>VLOOKUP(Tabla1[[#This Row],[nemo]],'Nemos y clasificaciones'!$A$2:$B$5000,2,FALSE)</f>
        <v>FONDO MUTUO BICE EE.UU</v>
      </c>
      <c r="O6190" s="2" t="str">
        <f>VLOOKUP(Tabla1[[#This Row],[nemo]],'Nemos y clasificaciones'!$A$1:$C$3000,3,FALSE)</f>
        <v>Servicios financieros</v>
      </c>
      <c r="P6190" s="2"/>
      <c r="Q6190" s="2"/>
    </row>
    <row r="6191" spans="1:17" x14ac:dyDescent="0.25">
      <c r="A6191" t="s">
        <v>11342</v>
      </c>
      <c r="B6191" s="1">
        <v>42217</v>
      </c>
      <c r="C6191" s="1">
        <v>42219</v>
      </c>
      <c r="D6191" t="s">
        <v>14</v>
      </c>
      <c r="E6191" t="s">
        <v>11279</v>
      </c>
      <c r="F6191">
        <v>0</v>
      </c>
      <c r="G6191">
        <v>7342950</v>
      </c>
      <c r="H6191">
        <v>0</v>
      </c>
      <c r="I6191">
        <v>0</v>
      </c>
      <c r="J6191">
        <v>0</v>
      </c>
      <c r="K6191">
        <v>2.1509999999999998</v>
      </c>
      <c r="L6191" t="s">
        <v>16</v>
      </c>
      <c r="M6191" s="2">
        <v>15794685.449999999</v>
      </c>
      <c r="N6191" s="2" t="str">
        <f>VLOOKUP(Tabla1[[#This Row],[nemo]],'Nemos y clasificaciones'!$A$2:$B$5000,2,FALSE)</f>
        <v>FONDO MUTUO BICE EE.UU</v>
      </c>
      <c r="O6191" s="2" t="str">
        <f>VLOOKUP(Tabla1[[#This Row],[nemo]],'Nemos y clasificaciones'!$A$1:$C$3000,3,FALSE)</f>
        <v>Servicios financieros</v>
      </c>
      <c r="P6191" s="2"/>
      <c r="Q6191" s="2"/>
    </row>
    <row r="6192" spans="1:17" x14ac:dyDescent="0.25">
      <c r="A6192" t="s">
        <v>11300</v>
      </c>
      <c r="B6192" s="1">
        <v>42250</v>
      </c>
      <c r="C6192" s="1">
        <v>42251</v>
      </c>
      <c r="D6192" t="s">
        <v>14</v>
      </c>
      <c r="E6192" t="s">
        <v>11279</v>
      </c>
      <c r="F6192">
        <v>0</v>
      </c>
      <c r="G6192">
        <v>7342950</v>
      </c>
      <c r="H6192">
        <v>0</v>
      </c>
      <c r="I6192">
        <v>0</v>
      </c>
      <c r="J6192">
        <v>0</v>
      </c>
      <c r="K6192">
        <v>1.9410000000000001</v>
      </c>
      <c r="L6192" t="s">
        <v>16</v>
      </c>
      <c r="M6192" s="2">
        <v>14252665.949999999</v>
      </c>
      <c r="N6192" s="2" t="str">
        <f>VLOOKUP(Tabla1[[#This Row],[nemo]],'Nemos y clasificaciones'!$A$2:$B$5000,2,FALSE)</f>
        <v>FONDO MUTUO BICE EE.UU</v>
      </c>
      <c r="O6192" s="2" t="str">
        <f>VLOOKUP(Tabla1[[#This Row],[nemo]],'Nemos y clasificaciones'!$A$1:$C$3000,3,FALSE)</f>
        <v>Servicios financieros</v>
      </c>
      <c r="P6192" s="2"/>
      <c r="Q6192" s="2"/>
    </row>
    <row r="6193" spans="1:17" x14ac:dyDescent="0.25">
      <c r="A6193" t="s">
        <v>11335</v>
      </c>
      <c r="B6193" s="1">
        <v>42224</v>
      </c>
      <c r="C6193" s="1">
        <v>42226</v>
      </c>
      <c r="D6193" t="s">
        <v>14</v>
      </c>
      <c r="E6193" t="s">
        <v>11279</v>
      </c>
      <c r="F6193">
        <v>0</v>
      </c>
      <c r="G6193">
        <v>7342950</v>
      </c>
      <c r="H6193">
        <v>0</v>
      </c>
      <c r="I6193">
        <v>0</v>
      </c>
      <c r="J6193">
        <v>0</v>
      </c>
      <c r="K6193">
        <v>1.91</v>
      </c>
      <c r="L6193" t="s">
        <v>16</v>
      </c>
      <c r="M6193" s="2">
        <v>14025034.5</v>
      </c>
      <c r="N6193" s="2" t="str">
        <f>VLOOKUP(Tabla1[[#This Row],[nemo]],'Nemos y clasificaciones'!$A$2:$B$5000,2,FALSE)</f>
        <v>FONDO MUTUO BICE EE.UU</v>
      </c>
      <c r="O6193" s="2" t="str">
        <f>VLOOKUP(Tabla1[[#This Row],[nemo]],'Nemos y clasificaciones'!$A$1:$C$3000,3,FALSE)</f>
        <v>Servicios financieros</v>
      </c>
      <c r="P6193" s="2"/>
      <c r="Q6193" s="2"/>
    </row>
    <row r="6194" spans="1:17" x14ac:dyDescent="0.25">
      <c r="A6194" t="s">
        <v>11295</v>
      </c>
      <c r="B6194" s="1">
        <v>42254</v>
      </c>
      <c r="C6194" s="1">
        <v>42255</v>
      </c>
      <c r="D6194" t="s">
        <v>14</v>
      </c>
      <c r="E6194" t="s">
        <v>11279</v>
      </c>
      <c r="F6194">
        <v>0</v>
      </c>
      <c r="G6194">
        <v>7342950</v>
      </c>
      <c r="H6194">
        <v>0</v>
      </c>
      <c r="I6194">
        <v>0</v>
      </c>
      <c r="J6194">
        <v>0</v>
      </c>
      <c r="K6194">
        <v>1.8029999999999999</v>
      </c>
      <c r="L6194" t="s">
        <v>16</v>
      </c>
      <c r="M6194" s="2">
        <v>13239338.85</v>
      </c>
      <c r="N6194" s="2" t="str">
        <f>VLOOKUP(Tabla1[[#This Row],[nemo]],'Nemos y clasificaciones'!$A$2:$B$5000,2,FALSE)</f>
        <v>FONDO MUTUO BICE EE.UU</v>
      </c>
      <c r="O6194" s="2" t="str">
        <f>VLOOKUP(Tabla1[[#This Row],[nemo]],'Nemos y clasificaciones'!$A$1:$C$3000,3,FALSE)</f>
        <v>Servicios financieros</v>
      </c>
      <c r="P6194" s="2"/>
      <c r="Q6194" s="2"/>
    </row>
    <row r="6195" spans="1:17" x14ac:dyDescent="0.25">
      <c r="A6195" t="s">
        <v>11286</v>
      </c>
      <c r="B6195" s="1">
        <v>42256</v>
      </c>
      <c r="C6195" s="1">
        <v>42257</v>
      </c>
      <c r="D6195" t="s">
        <v>14</v>
      </c>
      <c r="E6195" t="s">
        <v>11279</v>
      </c>
      <c r="F6195">
        <v>0</v>
      </c>
      <c r="G6195">
        <v>7342950</v>
      </c>
      <c r="H6195">
        <v>0</v>
      </c>
      <c r="I6195">
        <v>0</v>
      </c>
      <c r="J6195">
        <v>0</v>
      </c>
      <c r="K6195">
        <v>0.90900000000000003</v>
      </c>
      <c r="L6195" t="s">
        <v>23</v>
      </c>
      <c r="M6195" s="2">
        <v>6674741.5499999998</v>
      </c>
      <c r="N6195" s="2" t="str">
        <f>VLOOKUP(Tabla1[[#This Row],[nemo]],'Nemos y clasificaciones'!$A$2:$B$5000,2,FALSE)</f>
        <v>FONDO MUTUO BICE EE.UU</v>
      </c>
      <c r="O6195" s="2" t="str">
        <f>VLOOKUP(Tabla1[[#This Row],[nemo]],'Nemos y clasificaciones'!$A$1:$C$3000,3,FALSE)</f>
        <v>Servicios financieros</v>
      </c>
      <c r="P6195" s="2"/>
      <c r="Q6195" s="2"/>
    </row>
    <row r="6196" spans="1:17" x14ac:dyDescent="0.25">
      <c r="A6196" t="s">
        <v>11352</v>
      </c>
      <c r="B6196" s="1">
        <v>42210</v>
      </c>
      <c r="C6196" s="1">
        <v>42212</v>
      </c>
      <c r="D6196" t="s">
        <v>14</v>
      </c>
      <c r="E6196" t="s">
        <v>11279</v>
      </c>
      <c r="F6196">
        <v>0</v>
      </c>
      <c r="G6196">
        <v>7342950</v>
      </c>
      <c r="H6196">
        <v>0</v>
      </c>
      <c r="I6196">
        <v>0</v>
      </c>
      <c r="J6196">
        <v>0</v>
      </c>
      <c r="K6196">
        <v>0.89400000000000002</v>
      </c>
      <c r="L6196" t="s">
        <v>23</v>
      </c>
      <c r="M6196" s="2">
        <v>6564597.2999999998</v>
      </c>
      <c r="N6196" s="2" t="str">
        <f>VLOOKUP(Tabla1[[#This Row],[nemo]],'Nemos y clasificaciones'!$A$2:$B$5000,2,FALSE)</f>
        <v>FONDO MUTUO BICE EE.UU</v>
      </c>
      <c r="O6196" s="2" t="str">
        <f>VLOOKUP(Tabla1[[#This Row],[nemo]],'Nemos y clasificaciones'!$A$1:$C$3000,3,FALSE)</f>
        <v>Servicios financieros</v>
      </c>
      <c r="P6196" s="2"/>
      <c r="Q6196" s="2"/>
    </row>
    <row r="6197" spans="1:17" x14ac:dyDescent="0.25">
      <c r="A6197" t="s">
        <v>11496</v>
      </c>
      <c r="B6197" s="1">
        <v>42164</v>
      </c>
      <c r="C6197" s="1">
        <v>42165</v>
      </c>
      <c r="D6197" t="s">
        <v>14</v>
      </c>
      <c r="E6197" t="s">
        <v>11279</v>
      </c>
      <c r="F6197">
        <v>0</v>
      </c>
      <c r="G6197">
        <v>7342950</v>
      </c>
      <c r="H6197">
        <v>0</v>
      </c>
      <c r="I6197">
        <v>0</v>
      </c>
      <c r="J6197">
        <v>0</v>
      </c>
      <c r="K6197">
        <v>0.67600000000000005</v>
      </c>
      <c r="L6197" t="s">
        <v>23</v>
      </c>
      <c r="M6197" s="2">
        <v>4963834.2</v>
      </c>
      <c r="N6197" s="2" t="str">
        <f>VLOOKUP(Tabla1[[#This Row],[nemo]],'Nemos y clasificaciones'!$A$2:$B$5000,2,FALSE)</f>
        <v>FONDO MUTUO BICE EE.UU</v>
      </c>
      <c r="O6197" s="2" t="str">
        <f>VLOOKUP(Tabla1[[#This Row],[nemo]],'Nemos y clasificaciones'!$A$1:$C$3000,3,FALSE)</f>
        <v>Servicios financieros</v>
      </c>
      <c r="P6197" s="2"/>
      <c r="Q6197" s="2"/>
    </row>
    <row r="6198" spans="1:17" x14ac:dyDescent="0.25">
      <c r="A6198" t="s">
        <v>11278</v>
      </c>
      <c r="B6198" s="1">
        <v>42259</v>
      </c>
      <c r="C6198" s="1">
        <v>42261</v>
      </c>
      <c r="D6198" t="s">
        <v>14</v>
      </c>
      <c r="E6198" t="s">
        <v>11279</v>
      </c>
      <c r="F6198">
        <v>0</v>
      </c>
      <c r="G6198">
        <v>7342950</v>
      </c>
      <c r="H6198">
        <v>0</v>
      </c>
      <c r="I6198">
        <v>0</v>
      </c>
      <c r="J6198">
        <v>0</v>
      </c>
      <c r="K6198">
        <v>0.67300000000000004</v>
      </c>
      <c r="L6198" t="s">
        <v>23</v>
      </c>
      <c r="M6198" s="2">
        <v>4941805.3499999996</v>
      </c>
      <c r="N6198" s="2" t="str">
        <f>VLOOKUP(Tabla1[[#This Row],[nemo]],'Nemos y clasificaciones'!$A$2:$B$5000,2,FALSE)</f>
        <v>FONDO MUTUO BICE EE.UU</v>
      </c>
      <c r="O6198" s="2" t="str">
        <f>VLOOKUP(Tabla1[[#This Row],[nemo]],'Nemos y clasificaciones'!$A$1:$C$3000,3,FALSE)</f>
        <v>Servicios financieros</v>
      </c>
      <c r="P6198" s="2"/>
      <c r="Q6198" s="2"/>
    </row>
    <row r="6199" spans="1:17" x14ac:dyDescent="0.25">
      <c r="A6199" t="s">
        <v>11333</v>
      </c>
      <c r="B6199" s="1">
        <v>42228</v>
      </c>
      <c r="C6199" s="1">
        <v>42229</v>
      </c>
      <c r="D6199" t="s">
        <v>14</v>
      </c>
      <c r="E6199" t="s">
        <v>11279</v>
      </c>
      <c r="F6199">
        <v>0</v>
      </c>
      <c r="G6199">
        <v>7342950</v>
      </c>
      <c r="H6199">
        <v>0</v>
      </c>
      <c r="I6199">
        <v>0</v>
      </c>
      <c r="J6199">
        <v>0</v>
      </c>
      <c r="K6199">
        <v>0.64200000000000002</v>
      </c>
      <c r="L6199" t="s">
        <v>23</v>
      </c>
      <c r="M6199" s="2">
        <v>4714173.9000000004</v>
      </c>
      <c r="N6199" s="2" t="str">
        <f>VLOOKUP(Tabla1[[#This Row],[nemo]],'Nemos y clasificaciones'!$A$2:$B$5000,2,FALSE)</f>
        <v>FONDO MUTUO BICE EE.UU</v>
      </c>
      <c r="O6199" s="2" t="str">
        <f>VLOOKUP(Tabla1[[#This Row],[nemo]],'Nemos y clasificaciones'!$A$1:$C$3000,3,FALSE)</f>
        <v>Servicios financieros</v>
      </c>
      <c r="P6199" s="2"/>
      <c r="Q6199" s="2"/>
    </row>
    <row r="6200" spans="1:17" x14ac:dyDescent="0.25">
      <c r="A6200" t="s">
        <v>11491</v>
      </c>
      <c r="B6200" s="1">
        <v>42166</v>
      </c>
      <c r="C6200" s="1">
        <v>42167</v>
      </c>
      <c r="D6200" t="s">
        <v>14</v>
      </c>
      <c r="E6200" t="s">
        <v>11279</v>
      </c>
      <c r="F6200">
        <v>0</v>
      </c>
      <c r="G6200">
        <v>7342950</v>
      </c>
      <c r="H6200">
        <v>0</v>
      </c>
      <c r="I6200">
        <v>0</v>
      </c>
      <c r="J6200">
        <v>0</v>
      </c>
      <c r="K6200">
        <v>0.57599999999999996</v>
      </c>
      <c r="L6200" t="s">
        <v>23</v>
      </c>
      <c r="M6200" s="2">
        <v>4229539.2</v>
      </c>
      <c r="N6200" s="2" t="str">
        <f>VLOOKUP(Tabla1[[#This Row],[nemo]],'Nemos y clasificaciones'!$A$2:$B$5000,2,FALSE)</f>
        <v>FONDO MUTUO BICE EE.UU</v>
      </c>
      <c r="O6200" s="2" t="str">
        <f>VLOOKUP(Tabla1[[#This Row],[nemo]],'Nemos y clasificaciones'!$A$1:$C$3000,3,FALSE)</f>
        <v>Servicios financieros</v>
      </c>
      <c r="P6200" s="2"/>
      <c r="Q6200" s="2"/>
    </row>
    <row r="6201" spans="1:17" x14ac:dyDescent="0.25">
      <c r="A6201" t="s">
        <v>11499</v>
      </c>
      <c r="B6201" s="1">
        <v>42164</v>
      </c>
      <c r="C6201" s="1">
        <v>42165</v>
      </c>
      <c r="D6201" t="s">
        <v>14</v>
      </c>
      <c r="E6201" t="s">
        <v>11279</v>
      </c>
      <c r="F6201">
        <v>0</v>
      </c>
      <c r="G6201">
        <v>7342950</v>
      </c>
      <c r="H6201">
        <v>0</v>
      </c>
      <c r="I6201">
        <v>0</v>
      </c>
      <c r="J6201">
        <v>0</v>
      </c>
      <c r="K6201">
        <v>0.56699999999999995</v>
      </c>
      <c r="L6201" t="s">
        <v>23</v>
      </c>
      <c r="M6201" s="2">
        <v>4163452.65</v>
      </c>
      <c r="N6201" s="2" t="str">
        <f>VLOOKUP(Tabla1[[#This Row],[nemo]],'Nemos y clasificaciones'!$A$2:$B$5000,2,FALSE)</f>
        <v>FONDO MUTUO BICE EE.UU</v>
      </c>
      <c r="O6201" s="2" t="str">
        <f>VLOOKUP(Tabla1[[#This Row],[nemo]],'Nemos y clasificaciones'!$A$1:$C$3000,3,FALSE)</f>
        <v>Servicios financieros</v>
      </c>
      <c r="P6201" s="2"/>
      <c r="Q6201" s="2"/>
    </row>
    <row r="6202" spans="1:17" x14ac:dyDescent="0.25">
      <c r="A6202" t="s">
        <v>11296</v>
      </c>
      <c r="B6202" s="1">
        <v>42254</v>
      </c>
      <c r="C6202" s="1">
        <v>42255</v>
      </c>
      <c r="D6202" t="s">
        <v>14</v>
      </c>
      <c r="E6202" t="s">
        <v>11279</v>
      </c>
      <c r="F6202">
        <v>0</v>
      </c>
      <c r="G6202">
        <v>7342950</v>
      </c>
      <c r="H6202">
        <v>0</v>
      </c>
      <c r="I6202">
        <v>0</v>
      </c>
      <c r="J6202">
        <v>0</v>
      </c>
      <c r="K6202">
        <v>0.52</v>
      </c>
      <c r="L6202" t="s">
        <v>23</v>
      </c>
      <c r="M6202" s="2">
        <v>3818334</v>
      </c>
      <c r="N6202" s="2" t="str">
        <f>VLOOKUP(Tabla1[[#This Row],[nemo]],'Nemos y clasificaciones'!$A$2:$B$5000,2,FALSE)</f>
        <v>FONDO MUTUO BICE EE.UU</v>
      </c>
      <c r="O6202" s="2" t="str">
        <f>VLOOKUP(Tabla1[[#This Row],[nemo]],'Nemos y clasificaciones'!$A$1:$C$3000,3,FALSE)</f>
        <v>Servicios financieros</v>
      </c>
      <c r="P6202" s="2"/>
      <c r="Q6202" s="2"/>
    </row>
    <row r="6203" spans="1:17" x14ac:dyDescent="0.25">
      <c r="A6203" t="s">
        <v>11458</v>
      </c>
      <c r="B6203" s="1">
        <v>42182</v>
      </c>
      <c r="C6203" s="1">
        <v>42185</v>
      </c>
      <c r="D6203" t="s">
        <v>14</v>
      </c>
      <c r="E6203" t="s">
        <v>11279</v>
      </c>
      <c r="F6203">
        <v>0</v>
      </c>
      <c r="G6203">
        <v>7342950</v>
      </c>
      <c r="H6203">
        <v>0</v>
      </c>
      <c r="I6203">
        <v>0</v>
      </c>
      <c r="J6203">
        <v>0</v>
      </c>
      <c r="K6203">
        <v>0.52</v>
      </c>
      <c r="L6203" t="s">
        <v>23</v>
      </c>
      <c r="M6203" s="2">
        <v>3818334</v>
      </c>
      <c r="N6203" s="2" t="str">
        <f>VLOOKUP(Tabla1[[#This Row],[nemo]],'Nemos y clasificaciones'!$A$2:$B$5000,2,FALSE)</f>
        <v>FONDO MUTUO BICE EE.UU</v>
      </c>
      <c r="O6203" s="2" t="str">
        <f>VLOOKUP(Tabla1[[#This Row],[nemo]],'Nemos y clasificaciones'!$A$1:$C$3000,3,FALSE)</f>
        <v>Servicios financieros</v>
      </c>
      <c r="P6203" s="2"/>
      <c r="Q6203" s="2"/>
    </row>
    <row r="6204" spans="1:17" x14ac:dyDescent="0.25">
      <c r="A6204" t="s">
        <v>11362</v>
      </c>
      <c r="B6204" s="1">
        <v>42206</v>
      </c>
      <c r="C6204" s="1">
        <v>42207</v>
      </c>
      <c r="D6204" t="s">
        <v>14</v>
      </c>
      <c r="E6204" t="s">
        <v>11279</v>
      </c>
      <c r="F6204">
        <v>0</v>
      </c>
      <c r="G6204">
        <v>7342950</v>
      </c>
      <c r="H6204">
        <v>0</v>
      </c>
      <c r="I6204">
        <v>0</v>
      </c>
      <c r="J6204">
        <v>0</v>
      </c>
      <c r="K6204">
        <v>0.51900000000000002</v>
      </c>
      <c r="L6204" t="s">
        <v>23</v>
      </c>
      <c r="M6204" s="2">
        <v>3810991.05</v>
      </c>
      <c r="N6204" s="2" t="str">
        <f>VLOOKUP(Tabla1[[#This Row],[nemo]],'Nemos y clasificaciones'!$A$2:$B$5000,2,FALSE)</f>
        <v>FONDO MUTUO BICE EE.UU</v>
      </c>
      <c r="O6204" s="2" t="str">
        <f>VLOOKUP(Tabla1[[#This Row],[nemo]],'Nemos y clasificaciones'!$A$1:$C$3000,3,FALSE)</f>
        <v>Servicios financieros</v>
      </c>
      <c r="P6204" s="2"/>
      <c r="Q6204" s="2"/>
    </row>
    <row r="6205" spans="1:17" x14ac:dyDescent="0.25">
      <c r="A6205" t="s">
        <v>11285</v>
      </c>
      <c r="B6205" s="1">
        <v>42256</v>
      </c>
      <c r="C6205" s="1">
        <v>42257</v>
      </c>
      <c r="D6205" t="s">
        <v>14</v>
      </c>
      <c r="E6205" t="s">
        <v>11279</v>
      </c>
      <c r="F6205">
        <v>0</v>
      </c>
      <c r="G6205">
        <v>7342950</v>
      </c>
      <c r="H6205">
        <v>0</v>
      </c>
      <c r="I6205">
        <v>0</v>
      </c>
      <c r="J6205">
        <v>0</v>
      </c>
      <c r="K6205">
        <v>0.51600000000000001</v>
      </c>
      <c r="L6205" t="s">
        <v>23</v>
      </c>
      <c r="M6205" s="2">
        <v>3788962.2</v>
      </c>
      <c r="N6205" s="2" t="str">
        <f>VLOOKUP(Tabla1[[#This Row],[nemo]],'Nemos y clasificaciones'!$A$2:$B$5000,2,FALSE)</f>
        <v>FONDO MUTUO BICE EE.UU</v>
      </c>
      <c r="O6205" s="2" t="str">
        <f>VLOOKUP(Tabla1[[#This Row],[nemo]],'Nemos y clasificaciones'!$A$1:$C$3000,3,FALSE)</f>
        <v>Servicios financieros</v>
      </c>
      <c r="P6205" s="2"/>
      <c r="Q6205" s="2"/>
    </row>
    <row r="6206" spans="1:17" x14ac:dyDescent="0.25">
      <c r="A6206" t="s">
        <v>11302</v>
      </c>
      <c r="B6206" s="1">
        <v>42248</v>
      </c>
      <c r="C6206" s="1">
        <v>42249</v>
      </c>
      <c r="D6206" t="s">
        <v>14</v>
      </c>
      <c r="E6206" t="s">
        <v>11279</v>
      </c>
      <c r="F6206">
        <v>0</v>
      </c>
      <c r="G6206">
        <v>7342950</v>
      </c>
      <c r="H6206">
        <v>0</v>
      </c>
      <c r="I6206">
        <v>0</v>
      </c>
      <c r="J6206">
        <v>0</v>
      </c>
      <c r="K6206">
        <v>0.47399999999999998</v>
      </c>
      <c r="L6206" t="s">
        <v>23</v>
      </c>
      <c r="M6206" s="2">
        <v>3480558.3</v>
      </c>
      <c r="N6206" s="2" t="str">
        <f>VLOOKUP(Tabla1[[#This Row],[nemo]],'Nemos y clasificaciones'!$A$2:$B$5000,2,FALSE)</f>
        <v>FONDO MUTUO BICE EE.UU</v>
      </c>
      <c r="O6206" s="2" t="str">
        <f>VLOOKUP(Tabla1[[#This Row],[nemo]],'Nemos y clasificaciones'!$A$1:$C$3000,3,FALSE)</f>
        <v>Servicios financieros</v>
      </c>
      <c r="P6206" s="2"/>
      <c r="Q6206" s="2"/>
    </row>
    <row r="6207" spans="1:17" x14ac:dyDescent="0.25">
      <c r="A6207" t="s">
        <v>11304</v>
      </c>
      <c r="B6207" s="1">
        <v>42247</v>
      </c>
      <c r="C6207" s="1">
        <v>42248</v>
      </c>
      <c r="D6207" t="s">
        <v>14</v>
      </c>
      <c r="E6207" t="s">
        <v>11279</v>
      </c>
      <c r="F6207">
        <v>0</v>
      </c>
      <c r="G6207">
        <v>7342950</v>
      </c>
      <c r="H6207">
        <v>0</v>
      </c>
      <c r="I6207">
        <v>0</v>
      </c>
      <c r="J6207">
        <v>0</v>
      </c>
      <c r="K6207">
        <v>0.46100000000000002</v>
      </c>
      <c r="L6207" t="s">
        <v>23</v>
      </c>
      <c r="M6207" s="2">
        <v>3385099.95</v>
      </c>
      <c r="N6207" s="2" t="str">
        <f>VLOOKUP(Tabla1[[#This Row],[nemo]],'Nemos y clasificaciones'!$A$2:$B$5000,2,FALSE)</f>
        <v>FONDO MUTUO BICE EE.UU</v>
      </c>
      <c r="O6207" s="2" t="str">
        <f>VLOOKUP(Tabla1[[#This Row],[nemo]],'Nemos y clasificaciones'!$A$1:$C$3000,3,FALSE)</f>
        <v>Servicios financieros</v>
      </c>
      <c r="P6207" s="2"/>
      <c r="Q6207" s="2"/>
    </row>
    <row r="6208" spans="1:17" x14ac:dyDescent="0.25">
      <c r="A6208" t="s">
        <v>11459</v>
      </c>
      <c r="B6208" s="1">
        <v>42182</v>
      </c>
      <c r="C6208" s="1">
        <v>42185</v>
      </c>
      <c r="D6208" t="s">
        <v>14</v>
      </c>
      <c r="E6208" t="s">
        <v>11279</v>
      </c>
      <c r="F6208">
        <v>0</v>
      </c>
      <c r="G6208">
        <v>7342950</v>
      </c>
      <c r="H6208">
        <v>0</v>
      </c>
      <c r="I6208">
        <v>0</v>
      </c>
      <c r="J6208">
        <v>0</v>
      </c>
      <c r="K6208">
        <v>0.45800000000000002</v>
      </c>
      <c r="L6208" t="s">
        <v>23</v>
      </c>
      <c r="M6208" s="2">
        <v>3363071.1</v>
      </c>
      <c r="N6208" s="2" t="str">
        <f>VLOOKUP(Tabla1[[#This Row],[nemo]],'Nemos y clasificaciones'!$A$2:$B$5000,2,FALSE)</f>
        <v>FONDO MUTUO BICE EE.UU</v>
      </c>
      <c r="O6208" s="2" t="str">
        <f>VLOOKUP(Tabla1[[#This Row],[nemo]],'Nemos y clasificaciones'!$A$1:$C$3000,3,FALSE)</f>
        <v>Servicios financieros</v>
      </c>
      <c r="P6208" s="2"/>
      <c r="Q6208" s="2"/>
    </row>
    <row r="6209" spans="1:17" x14ac:dyDescent="0.25">
      <c r="A6209" t="s">
        <v>11512</v>
      </c>
      <c r="B6209" s="1">
        <v>42159</v>
      </c>
      <c r="C6209" s="1">
        <v>42160</v>
      </c>
      <c r="D6209" t="s">
        <v>14</v>
      </c>
      <c r="E6209" t="s">
        <v>11279</v>
      </c>
      <c r="F6209">
        <v>0</v>
      </c>
      <c r="G6209">
        <v>7342950</v>
      </c>
      <c r="H6209">
        <v>0</v>
      </c>
      <c r="I6209">
        <v>0</v>
      </c>
      <c r="J6209">
        <v>0</v>
      </c>
      <c r="K6209">
        <v>0.44800000000000001</v>
      </c>
      <c r="L6209" t="s">
        <v>23</v>
      </c>
      <c r="M6209" s="2">
        <v>3289641.6</v>
      </c>
      <c r="N6209" s="2" t="str">
        <f>VLOOKUP(Tabla1[[#This Row],[nemo]],'Nemos y clasificaciones'!$A$2:$B$5000,2,FALSE)</f>
        <v>FONDO MUTUO BICE EE.UU</v>
      </c>
      <c r="O6209" s="2" t="str">
        <f>VLOOKUP(Tabla1[[#This Row],[nemo]],'Nemos y clasificaciones'!$A$1:$C$3000,3,FALSE)</f>
        <v>Servicios financieros</v>
      </c>
      <c r="P6209" s="2"/>
      <c r="Q6209" s="2"/>
    </row>
    <row r="6210" spans="1:17" x14ac:dyDescent="0.25">
      <c r="A6210" t="s">
        <v>11486</v>
      </c>
      <c r="B6210" s="1">
        <v>42168</v>
      </c>
      <c r="C6210" s="1">
        <v>42170</v>
      </c>
      <c r="D6210" t="s">
        <v>14</v>
      </c>
      <c r="E6210" t="s">
        <v>11279</v>
      </c>
      <c r="F6210">
        <v>0</v>
      </c>
      <c r="G6210">
        <v>7342950</v>
      </c>
      <c r="H6210">
        <v>0</v>
      </c>
      <c r="I6210">
        <v>0</v>
      </c>
      <c r="J6210">
        <v>0</v>
      </c>
      <c r="K6210">
        <v>0.41899999999999998</v>
      </c>
      <c r="L6210" t="s">
        <v>23</v>
      </c>
      <c r="M6210" s="2">
        <v>3076696.05</v>
      </c>
      <c r="N6210" s="2" t="str">
        <f>VLOOKUP(Tabla1[[#This Row],[nemo]],'Nemos y clasificaciones'!$A$2:$B$5000,2,FALSE)</f>
        <v>FONDO MUTUO BICE EE.UU</v>
      </c>
      <c r="O6210" s="2" t="str">
        <f>VLOOKUP(Tabla1[[#This Row],[nemo]],'Nemos y clasificaciones'!$A$1:$C$3000,3,FALSE)</f>
        <v>Servicios financieros</v>
      </c>
      <c r="P6210" s="2"/>
      <c r="Q6210" s="2"/>
    </row>
    <row r="6211" spans="1:17" x14ac:dyDescent="0.25">
      <c r="A6211" t="s">
        <v>11497</v>
      </c>
      <c r="B6211" s="1">
        <v>42164</v>
      </c>
      <c r="C6211" s="1">
        <v>42165</v>
      </c>
      <c r="D6211" t="s">
        <v>14</v>
      </c>
      <c r="E6211" t="s">
        <v>11279</v>
      </c>
      <c r="F6211">
        <v>0</v>
      </c>
      <c r="G6211">
        <v>7342950</v>
      </c>
      <c r="H6211">
        <v>0</v>
      </c>
      <c r="I6211">
        <v>0</v>
      </c>
      <c r="J6211">
        <v>0</v>
      </c>
      <c r="K6211">
        <v>0.38100000000000001</v>
      </c>
      <c r="L6211" t="s">
        <v>23</v>
      </c>
      <c r="M6211" s="2">
        <v>2797663.95</v>
      </c>
      <c r="N6211" s="2" t="str">
        <f>VLOOKUP(Tabla1[[#This Row],[nemo]],'Nemos y clasificaciones'!$A$2:$B$5000,2,FALSE)</f>
        <v>FONDO MUTUO BICE EE.UU</v>
      </c>
      <c r="O6211" s="2" t="str">
        <f>VLOOKUP(Tabla1[[#This Row],[nemo]],'Nemos y clasificaciones'!$A$1:$C$3000,3,FALSE)</f>
        <v>Servicios financieros</v>
      </c>
      <c r="P6211" s="2"/>
      <c r="Q6211" s="2"/>
    </row>
    <row r="6212" spans="1:17" x14ac:dyDescent="0.25">
      <c r="A6212" t="s">
        <v>12026</v>
      </c>
      <c r="B6212" s="1">
        <v>42011</v>
      </c>
      <c r="C6212" s="1">
        <v>42012</v>
      </c>
      <c r="D6212" t="s">
        <v>14</v>
      </c>
      <c r="E6212" t="s">
        <v>11279</v>
      </c>
      <c r="F6212">
        <v>0</v>
      </c>
      <c r="G6212">
        <v>7342950</v>
      </c>
      <c r="H6212">
        <v>0</v>
      </c>
      <c r="I6212">
        <v>0</v>
      </c>
      <c r="J6212">
        <v>0</v>
      </c>
      <c r="K6212">
        <v>0.38</v>
      </c>
      <c r="L6212" t="s">
        <v>23</v>
      </c>
      <c r="M6212" s="2">
        <v>2790321</v>
      </c>
      <c r="N6212" s="2" t="str">
        <f>VLOOKUP(Tabla1[[#This Row],[nemo]],'Nemos y clasificaciones'!$A$2:$B$5000,2,FALSE)</f>
        <v>FONDO MUTUO BICE EE.UU</v>
      </c>
      <c r="O6212" s="2" t="str">
        <f>VLOOKUP(Tabla1[[#This Row],[nemo]],'Nemos y clasificaciones'!$A$1:$C$3000,3,FALSE)</f>
        <v>Servicios financieros</v>
      </c>
      <c r="P6212" s="2"/>
      <c r="Q6212" s="2"/>
    </row>
    <row r="6213" spans="1:17" x14ac:dyDescent="0.25">
      <c r="A6213" t="s">
        <v>11386</v>
      </c>
      <c r="B6213" s="1">
        <v>42192</v>
      </c>
      <c r="C6213" s="1">
        <v>42193</v>
      </c>
      <c r="D6213" t="s">
        <v>14</v>
      </c>
      <c r="E6213" t="s">
        <v>11279</v>
      </c>
      <c r="F6213">
        <v>0</v>
      </c>
      <c r="G6213">
        <v>7342950</v>
      </c>
      <c r="H6213">
        <v>0</v>
      </c>
      <c r="I6213">
        <v>0</v>
      </c>
      <c r="J6213">
        <v>0</v>
      </c>
      <c r="K6213">
        <v>0.36699999999999999</v>
      </c>
      <c r="L6213" t="s">
        <v>23</v>
      </c>
      <c r="M6213" s="2">
        <v>2694862.65</v>
      </c>
      <c r="N6213" s="2" t="str">
        <f>VLOOKUP(Tabla1[[#This Row],[nemo]],'Nemos y clasificaciones'!$A$2:$B$5000,2,FALSE)</f>
        <v>FONDO MUTUO BICE EE.UU</v>
      </c>
      <c r="O6213" s="2" t="str">
        <f>VLOOKUP(Tabla1[[#This Row],[nemo]],'Nemos y clasificaciones'!$A$1:$C$3000,3,FALSE)</f>
        <v>Servicios financieros</v>
      </c>
      <c r="P6213" s="2"/>
      <c r="Q6213" s="2"/>
    </row>
    <row r="6214" spans="1:17" x14ac:dyDescent="0.25">
      <c r="A6214" t="s">
        <v>11506</v>
      </c>
      <c r="B6214" s="1">
        <v>42163</v>
      </c>
      <c r="C6214" s="1">
        <v>42164</v>
      </c>
      <c r="D6214" t="s">
        <v>14</v>
      </c>
      <c r="E6214" t="s">
        <v>11279</v>
      </c>
      <c r="F6214">
        <v>0</v>
      </c>
      <c r="G6214">
        <v>7342950</v>
      </c>
      <c r="H6214">
        <v>0</v>
      </c>
      <c r="I6214">
        <v>0</v>
      </c>
      <c r="J6214">
        <v>0</v>
      </c>
      <c r="K6214">
        <v>0.36399999999999999</v>
      </c>
      <c r="L6214" t="s">
        <v>23</v>
      </c>
      <c r="M6214" s="2">
        <v>2672833.7999999998</v>
      </c>
      <c r="N6214" s="2" t="str">
        <f>VLOOKUP(Tabla1[[#This Row],[nemo]],'Nemos y clasificaciones'!$A$2:$B$5000,2,FALSE)</f>
        <v>FONDO MUTUO BICE EE.UU</v>
      </c>
      <c r="O6214" s="2" t="str">
        <f>VLOOKUP(Tabla1[[#This Row],[nemo]],'Nemos y clasificaciones'!$A$1:$C$3000,3,FALSE)</f>
        <v>Servicios financieros</v>
      </c>
      <c r="P6214" s="2"/>
      <c r="Q6214" s="2"/>
    </row>
    <row r="6215" spans="1:17" x14ac:dyDescent="0.25">
      <c r="A6215" t="s">
        <v>11931</v>
      </c>
      <c r="B6215" s="1">
        <v>42072</v>
      </c>
      <c r="C6215" s="1">
        <v>42073</v>
      </c>
      <c r="D6215" t="s">
        <v>14</v>
      </c>
      <c r="E6215" t="s">
        <v>11279</v>
      </c>
      <c r="F6215">
        <v>0</v>
      </c>
      <c r="G6215">
        <v>7342950</v>
      </c>
      <c r="H6215">
        <v>0</v>
      </c>
      <c r="I6215">
        <v>0</v>
      </c>
      <c r="J6215">
        <v>0</v>
      </c>
      <c r="K6215">
        <v>0.36299999999999999</v>
      </c>
      <c r="L6215" t="s">
        <v>23</v>
      </c>
      <c r="M6215" s="2">
        <v>2665490.85</v>
      </c>
      <c r="N6215" s="2" t="str">
        <f>VLOOKUP(Tabla1[[#This Row],[nemo]],'Nemos y clasificaciones'!$A$2:$B$5000,2,FALSE)</f>
        <v>FONDO MUTUO BICE EE.UU</v>
      </c>
      <c r="O6215" s="2" t="str">
        <f>VLOOKUP(Tabla1[[#This Row],[nemo]],'Nemos y clasificaciones'!$A$1:$C$3000,3,FALSE)</f>
        <v>Servicios financieros</v>
      </c>
      <c r="P6215" s="2"/>
      <c r="Q6215" s="2"/>
    </row>
    <row r="6216" spans="1:17" x14ac:dyDescent="0.25">
      <c r="A6216" t="s">
        <v>11937</v>
      </c>
      <c r="B6216" s="1">
        <v>42068</v>
      </c>
      <c r="C6216" s="1">
        <v>42069</v>
      </c>
      <c r="D6216" t="s">
        <v>14</v>
      </c>
      <c r="E6216" t="s">
        <v>11279</v>
      </c>
      <c r="F6216">
        <v>0</v>
      </c>
      <c r="G6216">
        <v>8566503</v>
      </c>
      <c r="H6216">
        <v>0</v>
      </c>
      <c r="I6216">
        <v>0</v>
      </c>
      <c r="J6216">
        <v>0</v>
      </c>
      <c r="K6216">
        <v>0.30299999999999999</v>
      </c>
      <c r="L6216" t="s">
        <v>23</v>
      </c>
      <c r="M6216" s="2">
        <v>2595650.409</v>
      </c>
      <c r="N6216" s="2" t="str">
        <f>VLOOKUP(Tabla1[[#This Row],[nemo]],'Nemos y clasificaciones'!$A$2:$B$5000,2,FALSE)</f>
        <v>FONDO MUTUO BICE EE.UU</v>
      </c>
      <c r="O6216" s="2" t="str">
        <f>VLOOKUP(Tabla1[[#This Row],[nemo]],'Nemos y clasificaciones'!$A$1:$C$3000,3,FALSE)</f>
        <v>Servicios financieros</v>
      </c>
      <c r="P6216" s="2"/>
      <c r="Q6216" s="2"/>
    </row>
    <row r="6217" spans="1:17" x14ac:dyDescent="0.25">
      <c r="A6217" t="s">
        <v>11928</v>
      </c>
      <c r="B6217" s="1">
        <v>42072</v>
      </c>
      <c r="C6217" s="1">
        <v>42073</v>
      </c>
      <c r="D6217" t="s">
        <v>14</v>
      </c>
      <c r="E6217" t="s">
        <v>11279</v>
      </c>
      <c r="F6217">
        <v>0</v>
      </c>
      <c r="G6217">
        <v>7342950</v>
      </c>
      <c r="H6217">
        <v>0</v>
      </c>
      <c r="I6217">
        <v>0</v>
      </c>
      <c r="J6217">
        <v>0</v>
      </c>
      <c r="K6217">
        <v>0.35099999999999998</v>
      </c>
      <c r="L6217" t="s">
        <v>23</v>
      </c>
      <c r="M6217" s="2">
        <v>2577375.4500000002</v>
      </c>
      <c r="N6217" s="2" t="str">
        <f>VLOOKUP(Tabla1[[#This Row],[nemo]],'Nemos y clasificaciones'!$A$2:$B$5000,2,FALSE)</f>
        <v>FONDO MUTUO BICE EE.UU</v>
      </c>
      <c r="O6217" s="2" t="str">
        <f>VLOOKUP(Tabla1[[#This Row],[nemo]],'Nemos y clasificaciones'!$A$1:$C$3000,3,FALSE)</f>
        <v>Servicios financieros</v>
      </c>
      <c r="P6217" s="2"/>
      <c r="Q6217" s="2"/>
    </row>
    <row r="6218" spans="1:17" x14ac:dyDescent="0.25">
      <c r="A6218" t="s">
        <v>11919</v>
      </c>
      <c r="B6218" s="1">
        <v>42074</v>
      </c>
      <c r="C6218" s="1">
        <v>42075</v>
      </c>
      <c r="D6218" t="s">
        <v>14</v>
      </c>
      <c r="E6218" t="s">
        <v>11279</v>
      </c>
      <c r="F6218">
        <v>0</v>
      </c>
      <c r="G6218">
        <v>7342950</v>
      </c>
      <c r="H6218">
        <v>0</v>
      </c>
      <c r="I6218">
        <v>0</v>
      </c>
      <c r="J6218">
        <v>0</v>
      </c>
      <c r="K6218">
        <v>0.34799999999999998</v>
      </c>
      <c r="L6218" t="s">
        <v>23</v>
      </c>
      <c r="M6218" s="2">
        <v>2555346.6</v>
      </c>
      <c r="N6218" s="2" t="str">
        <f>VLOOKUP(Tabla1[[#This Row],[nemo]],'Nemos y clasificaciones'!$A$2:$B$5000,2,FALSE)</f>
        <v>FONDO MUTUO BICE EE.UU</v>
      </c>
      <c r="O6218" s="2" t="str">
        <f>VLOOKUP(Tabla1[[#This Row],[nemo]],'Nemos y clasificaciones'!$A$1:$C$3000,3,FALSE)</f>
        <v>Servicios financieros</v>
      </c>
      <c r="P6218" s="2"/>
      <c r="Q6218" s="2"/>
    </row>
    <row r="6219" spans="1:17" x14ac:dyDescent="0.25">
      <c r="A6219" t="s">
        <v>11280</v>
      </c>
      <c r="B6219" s="1">
        <v>42257</v>
      </c>
      <c r="C6219" s="1">
        <v>42258</v>
      </c>
      <c r="D6219" t="s">
        <v>14</v>
      </c>
      <c r="E6219" t="s">
        <v>11279</v>
      </c>
      <c r="F6219">
        <v>0</v>
      </c>
      <c r="G6219">
        <v>7342950</v>
      </c>
      <c r="H6219">
        <v>0</v>
      </c>
      <c r="I6219">
        <v>0</v>
      </c>
      <c r="J6219">
        <v>0</v>
      </c>
      <c r="K6219">
        <v>0.34699999999999998</v>
      </c>
      <c r="L6219" t="s">
        <v>23</v>
      </c>
      <c r="M6219" s="2">
        <v>2548003.65</v>
      </c>
      <c r="N6219" s="2" t="str">
        <f>VLOOKUP(Tabla1[[#This Row],[nemo]],'Nemos y clasificaciones'!$A$2:$B$5000,2,FALSE)</f>
        <v>FONDO MUTUO BICE EE.UU</v>
      </c>
      <c r="O6219" s="2" t="str">
        <f>VLOOKUP(Tabla1[[#This Row],[nemo]],'Nemos y clasificaciones'!$A$1:$C$3000,3,FALSE)</f>
        <v>Servicios financieros</v>
      </c>
      <c r="P6219" s="2"/>
      <c r="Q6219" s="2"/>
    </row>
    <row r="6220" spans="1:17" x14ac:dyDescent="0.25">
      <c r="A6220" t="s">
        <v>11498</v>
      </c>
      <c r="B6220" s="1">
        <v>42164</v>
      </c>
      <c r="C6220" s="1">
        <v>42165</v>
      </c>
      <c r="D6220" t="s">
        <v>14</v>
      </c>
      <c r="E6220" t="s">
        <v>11279</v>
      </c>
      <c r="F6220">
        <v>0</v>
      </c>
      <c r="G6220">
        <v>7342950</v>
      </c>
      <c r="H6220">
        <v>0</v>
      </c>
      <c r="I6220">
        <v>0</v>
      </c>
      <c r="J6220">
        <v>0</v>
      </c>
      <c r="K6220">
        <v>0.33800000000000002</v>
      </c>
      <c r="L6220" t="s">
        <v>23</v>
      </c>
      <c r="M6220" s="2">
        <v>2481917.1</v>
      </c>
      <c r="N6220" s="2" t="str">
        <f>VLOOKUP(Tabla1[[#This Row],[nemo]],'Nemos y clasificaciones'!$A$2:$B$5000,2,FALSE)</f>
        <v>FONDO MUTUO BICE EE.UU</v>
      </c>
      <c r="O6220" s="2" t="str">
        <f>VLOOKUP(Tabla1[[#This Row],[nemo]],'Nemos y clasificaciones'!$A$1:$C$3000,3,FALSE)</f>
        <v>Servicios financieros</v>
      </c>
      <c r="P6220" s="2"/>
      <c r="Q6220" s="2"/>
    </row>
    <row r="6221" spans="1:17" x14ac:dyDescent="0.25">
      <c r="A6221" t="s">
        <v>11472</v>
      </c>
      <c r="B6221" s="1">
        <v>42178</v>
      </c>
      <c r="C6221" s="1">
        <v>42179</v>
      </c>
      <c r="D6221" t="s">
        <v>14</v>
      </c>
      <c r="E6221" t="s">
        <v>11279</v>
      </c>
      <c r="F6221">
        <v>0</v>
      </c>
      <c r="G6221">
        <v>7342950</v>
      </c>
      <c r="H6221">
        <v>0</v>
      </c>
      <c r="I6221">
        <v>0</v>
      </c>
      <c r="J6221">
        <v>0</v>
      </c>
      <c r="K6221">
        <v>0.33600000000000002</v>
      </c>
      <c r="L6221" t="s">
        <v>23</v>
      </c>
      <c r="M6221" s="2">
        <v>2467231.2000000002</v>
      </c>
      <c r="N6221" s="2" t="str">
        <f>VLOOKUP(Tabla1[[#This Row],[nemo]],'Nemos y clasificaciones'!$A$2:$B$5000,2,FALSE)</f>
        <v>FONDO MUTUO BICE EE.UU</v>
      </c>
      <c r="O6221" s="2" t="str">
        <f>VLOOKUP(Tabla1[[#This Row],[nemo]],'Nemos y clasificaciones'!$A$1:$C$3000,3,FALSE)</f>
        <v>Servicios financieros</v>
      </c>
      <c r="P6221" s="2"/>
      <c r="Q6221" s="2"/>
    </row>
    <row r="6222" spans="1:17" x14ac:dyDescent="0.25">
      <c r="A6222" t="s">
        <v>11625</v>
      </c>
      <c r="B6222" s="1">
        <v>42143</v>
      </c>
      <c r="C6222" s="1">
        <v>42144</v>
      </c>
      <c r="D6222" t="s">
        <v>14</v>
      </c>
      <c r="E6222" t="s">
        <v>11279</v>
      </c>
      <c r="F6222">
        <v>0</v>
      </c>
      <c r="G6222">
        <v>7342950</v>
      </c>
      <c r="H6222">
        <v>0</v>
      </c>
      <c r="I6222">
        <v>0</v>
      </c>
      <c r="J6222">
        <v>0</v>
      </c>
      <c r="K6222">
        <v>0.32700000000000001</v>
      </c>
      <c r="L6222" t="s">
        <v>23</v>
      </c>
      <c r="M6222" s="2">
        <v>2401144.65</v>
      </c>
      <c r="N6222" s="2" t="str">
        <f>VLOOKUP(Tabla1[[#This Row],[nemo]],'Nemos y clasificaciones'!$A$2:$B$5000,2,FALSE)</f>
        <v>FONDO MUTUO BICE EE.UU</v>
      </c>
      <c r="O6222" s="2" t="str">
        <f>VLOOKUP(Tabla1[[#This Row],[nemo]],'Nemos y clasificaciones'!$A$1:$C$3000,3,FALSE)</f>
        <v>Servicios financieros</v>
      </c>
      <c r="P6222" s="2"/>
      <c r="Q6222" s="2"/>
    </row>
    <row r="6223" spans="1:17" x14ac:dyDescent="0.25">
      <c r="A6223" t="s">
        <v>11479</v>
      </c>
      <c r="B6223" s="1">
        <v>42172</v>
      </c>
      <c r="C6223" s="1">
        <v>42173</v>
      </c>
      <c r="D6223" t="s">
        <v>14</v>
      </c>
      <c r="E6223" t="s">
        <v>11279</v>
      </c>
      <c r="F6223">
        <v>0</v>
      </c>
      <c r="G6223">
        <v>7342950</v>
      </c>
      <c r="H6223">
        <v>0</v>
      </c>
      <c r="I6223">
        <v>0</v>
      </c>
      <c r="J6223">
        <v>0</v>
      </c>
      <c r="K6223">
        <v>0.316</v>
      </c>
      <c r="L6223" t="s">
        <v>23</v>
      </c>
      <c r="M6223" s="2">
        <v>2320372.2000000002</v>
      </c>
      <c r="N6223" s="2" t="str">
        <f>VLOOKUP(Tabla1[[#This Row],[nemo]],'Nemos y clasificaciones'!$A$2:$B$5000,2,FALSE)</f>
        <v>FONDO MUTUO BICE EE.UU</v>
      </c>
      <c r="O6223" s="2" t="str">
        <f>VLOOKUP(Tabla1[[#This Row],[nemo]],'Nemos y clasificaciones'!$A$1:$C$3000,3,FALSE)</f>
        <v>Servicios financieros</v>
      </c>
      <c r="P6223" s="2"/>
      <c r="Q6223" s="2"/>
    </row>
    <row r="6224" spans="1:17" x14ac:dyDescent="0.25">
      <c r="A6224" t="s">
        <v>11917</v>
      </c>
      <c r="B6224" s="1">
        <v>42077</v>
      </c>
      <c r="C6224" s="1">
        <v>42079</v>
      </c>
      <c r="D6224" t="s">
        <v>14</v>
      </c>
      <c r="E6224" t="s">
        <v>11279</v>
      </c>
      <c r="F6224">
        <v>0</v>
      </c>
      <c r="G6224">
        <v>7342950</v>
      </c>
      <c r="H6224">
        <v>0</v>
      </c>
      <c r="I6224">
        <v>0</v>
      </c>
      <c r="J6224">
        <v>0</v>
      </c>
      <c r="K6224">
        <v>0.30099999999999999</v>
      </c>
      <c r="L6224" t="s">
        <v>23</v>
      </c>
      <c r="M6224" s="2">
        <v>2210227.9500000002</v>
      </c>
      <c r="N6224" s="2" t="str">
        <f>VLOOKUP(Tabla1[[#This Row],[nemo]],'Nemos y clasificaciones'!$A$2:$B$5000,2,FALSE)</f>
        <v>FONDO MUTUO BICE EE.UU</v>
      </c>
      <c r="O6224" s="2" t="str">
        <f>VLOOKUP(Tabla1[[#This Row],[nemo]],'Nemos y clasificaciones'!$A$1:$C$3000,3,FALSE)</f>
        <v>Servicios financieros</v>
      </c>
      <c r="P6224" s="2"/>
      <c r="Q6224" s="2"/>
    </row>
    <row r="6225" spans="1:17" x14ac:dyDescent="0.25">
      <c r="A6225" t="s">
        <v>11490</v>
      </c>
      <c r="B6225" s="1">
        <v>42166</v>
      </c>
      <c r="C6225" s="1">
        <v>42167</v>
      </c>
      <c r="D6225" t="s">
        <v>14</v>
      </c>
      <c r="E6225" t="s">
        <v>11279</v>
      </c>
      <c r="F6225">
        <v>0</v>
      </c>
      <c r="G6225">
        <v>7342950</v>
      </c>
      <c r="H6225">
        <v>0</v>
      </c>
      <c r="I6225">
        <v>0</v>
      </c>
      <c r="J6225">
        <v>0</v>
      </c>
      <c r="K6225">
        <v>0.28599999999999998</v>
      </c>
      <c r="L6225" t="s">
        <v>23</v>
      </c>
      <c r="M6225" s="2">
        <v>2100083.7000000002</v>
      </c>
      <c r="N6225" s="2" t="str">
        <f>VLOOKUP(Tabla1[[#This Row],[nemo]],'Nemos y clasificaciones'!$A$2:$B$5000,2,FALSE)</f>
        <v>FONDO MUTUO BICE EE.UU</v>
      </c>
      <c r="O6225" s="2" t="str">
        <f>VLOOKUP(Tabla1[[#This Row],[nemo]],'Nemos y clasificaciones'!$A$1:$C$3000,3,FALSE)</f>
        <v>Servicios financieros</v>
      </c>
      <c r="P6225" s="2"/>
      <c r="Q6225" s="2"/>
    </row>
    <row r="6226" spans="1:17" x14ac:dyDescent="0.25">
      <c r="A6226" t="s">
        <v>11654</v>
      </c>
      <c r="B6226" s="1">
        <v>42138</v>
      </c>
      <c r="C6226" s="1">
        <v>42139</v>
      </c>
      <c r="D6226" t="s">
        <v>14</v>
      </c>
      <c r="E6226" t="s">
        <v>11279</v>
      </c>
      <c r="F6226">
        <v>0</v>
      </c>
      <c r="G6226">
        <v>7342950</v>
      </c>
      <c r="H6226">
        <v>0</v>
      </c>
      <c r="I6226">
        <v>0</v>
      </c>
      <c r="J6226">
        <v>0</v>
      </c>
      <c r="K6226">
        <v>0.28399999999999997</v>
      </c>
      <c r="L6226" t="s">
        <v>23</v>
      </c>
      <c r="M6226" s="2">
        <v>2085397.8</v>
      </c>
      <c r="N6226" s="2" t="str">
        <f>VLOOKUP(Tabla1[[#This Row],[nemo]],'Nemos y clasificaciones'!$A$2:$B$5000,2,FALSE)</f>
        <v>FONDO MUTUO BICE EE.UU</v>
      </c>
      <c r="O6226" s="2" t="str">
        <f>VLOOKUP(Tabla1[[#This Row],[nemo]],'Nemos y clasificaciones'!$A$1:$C$3000,3,FALSE)</f>
        <v>Servicios financieros</v>
      </c>
      <c r="P6226" s="2"/>
      <c r="Q6226" s="2"/>
    </row>
    <row r="6227" spans="1:17" x14ac:dyDescent="0.25">
      <c r="A6227" t="s">
        <v>11388</v>
      </c>
      <c r="B6227" s="1">
        <v>42189</v>
      </c>
      <c r="C6227" s="1">
        <v>42191</v>
      </c>
      <c r="D6227" t="s">
        <v>14</v>
      </c>
      <c r="E6227" t="s">
        <v>11279</v>
      </c>
      <c r="F6227">
        <v>0</v>
      </c>
      <c r="G6227">
        <v>7342950</v>
      </c>
      <c r="H6227">
        <v>0</v>
      </c>
      <c r="I6227">
        <v>0</v>
      </c>
      <c r="J6227">
        <v>0</v>
      </c>
      <c r="K6227">
        <v>0.254</v>
      </c>
      <c r="L6227" t="s">
        <v>23</v>
      </c>
      <c r="M6227" s="2">
        <v>1865109.3</v>
      </c>
      <c r="N6227" s="2" t="str">
        <f>VLOOKUP(Tabla1[[#This Row],[nemo]],'Nemos y clasificaciones'!$A$2:$B$5000,2,FALSE)</f>
        <v>FONDO MUTUO BICE EE.UU</v>
      </c>
      <c r="O6227" s="2" t="str">
        <f>VLOOKUP(Tabla1[[#This Row],[nemo]],'Nemos y clasificaciones'!$A$1:$C$3000,3,FALSE)</f>
        <v>Servicios financieros</v>
      </c>
      <c r="P6227" s="2"/>
      <c r="Q6227" s="2"/>
    </row>
    <row r="6228" spans="1:17" x14ac:dyDescent="0.25">
      <c r="A6228" t="s">
        <v>11927</v>
      </c>
      <c r="B6228" s="1">
        <v>42072</v>
      </c>
      <c r="C6228" s="1">
        <v>42073</v>
      </c>
      <c r="D6228" t="s">
        <v>14</v>
      </c>
      <c r="E6228" t="s">
        <v>11279</v>
      </c>
      <c r="F6228">
        <v>0</v>
      </c>
      <c r="G6228">
        <v>7342950</v>
      </c>
      <c r="H6228">
        <v>0</v>
      </c>
      <c r="I6228">
        <v>0</v>
      </c>
      <c r="J6228">
        <v>0</v>
      </c>
      <c r="K6228">
        <v>0.24199999999999999</v>
      </c>
      <c r="L6228" t="s">
        <v>23</v>
      </c>
      <c r="M6228" s="2">
        <v>1776993.9</v>
      </c>
      <c r="N6228" s="2" t="str">
        <f>VLOOKUP(Tabla1[[#This Row],[nemo]],'Nemos y clasificaciones'!$A$2:$B$5000,2,FALSE)</f>
        <v>FONDO MUTUO BICE EE.UU</v>
      </c>
      <c r="O6228" s="2" t="str">
        <f>VLOOKUP(Tabla1[[#This Row],[nemo]],'Nemos y clasificaciones'!$A$1:$C$3000,3,FALSE)</f>
        <v>Servicios financieros</v>
      </c>
      <c r="P6228" s="2"/>
      <c r="Q6228" s="2"/>
    </row>
    <row r="6229" spans="1:17" x14ac:dyDescent="0.25">
      <c r="A6229" t="s">
        <v>11520</v>
      </c>
      <c r="B6229" s="1">
        <v>42154</v>
      </c>
      <c r="C6229" s="1">
        <v>42156</v>
      </c>
      <c r="D6229" t="s">
        <v>14</v>
      </c>
      <c r="E6229" t="s">
        <v>11279</v>
      </c>
      <c r="F6229">
        <v>0</v>
      </c>
      <c r="G6229">
        <v>7342950</v>
      </c>
      <c r="H6229">
        <v>0</v>
      </c>
      <c r="I6229">
        <v>0</v>
      </c>
      <c r="J6229">
        <v>0</v>
      </c>
      <c r="K6229">
        <v>0.23599999999999999</v>
      </c>
      <c r="L6229" t="s">
        <v>23</v>
      </c>
      <c r="M6229" s="2">
        <v>1732936.2</v>
      </c>
      <c r="N6229" s="2" t="str">
        <f>VLOOKUP(Tabla1[[#This Row],[nemo]],'Nemos y clasificaciones'!$A$2:$B$5000,2,FALSE)</f>
        <v>FONDO MUTUO BICE EE.UU</v>
      </c>
      <c r="O6229" s="2" t="str">
        <f>VLOOKUP(Tabla1[[#This Row],[nemo]],'Nemos y clasificaciones'!$A$1:$C$3000,3,FALSE)</f>
        <v>Servicios financieros</v>
      </c>
      <c r="P6229" s="2"/>
      <c r="Q6229" s="2"/>
    </row>
    <row r="6230" spans="1:17" x14ac:dyDescent="0.25">
      <c r="A6230" t="s">
        <v>11432</v>
      </c>
      <c r="B6230" s="1">
        <v>42185</v>
      </c>
      <c r="C6230" s="1">
        <v>42186</v>
      </c>
      <c r="D6230" t="s">
        <v>14</v>
      </c>
      <c r="E6230" t="s">
        <v>11279</v>
      </c>
      <c r="F6230">
        <v>0</v>
      </c>
      <c r="G6230">
        <v>7342950</v>
      </c>
      <c r="H6230">
        <v>0</v>
      </c>
      <c r="I6230">
        <v>0</v>
      </c>
      <c r="J6230">
        <v>0</v>
      </c>
      <c r="K6230">
        <v>0.22500000000000001</v>
      </c>
      <c r="L6230" t="s">
        <v>23</v>
      </c>
      <c r="M6230" s="2">
        <v>1652163.75</v>
      </c>
      <c r="N6230" s="2" t="str">
        <f>VLOOKUP(Tabla1[[#This Row],[nemo]],'Nemos y clasificaciones'!$A$2:$B$5000,2,FALSE)</f>
        <v>FONDO MUTUO BICE EE.UU</v>
      </c>
      <c r="O6230" s="2" t="str">
        <f>VLOOKUP(Tabla1[[#This Row],[nemo]],'Nemos y clasificaciones'!$A$1:$C$3000,3,FALSE)</f>
        <v>Servicios financieros</v>
      </c>
      <c r="P6230" s="2"/>
      <c r="Q6230" s="2"/>
    </row>
    <row r="6231" spans="1:17" x14ac:dyDescent="0.25">
      <c r="A6231" t="s">
        <v>11929</v>
      </c>
      <c r="B6231" s="1">
        <v>42072</v>
      </c>
      <c r="C6231" s="1">
        <v>42073</v>
      </c>
      <c r="D6231" t="s">
        <v>14</v>
      </c>
      <c r="E6231" t="s">
        <v>11279</v>
      </c>
      <c r="F6231">
        <v>0</v>
      </c>
      <c r="G6231">
        <v>7342950</v>
      </c>
      <c r="H6231">
        <v>0</v>
      </c>
      <c r="I6231">
        <v>0</v>
      </c>
      <c r="J6231">
        <v>0</v>
      </c>
      <c r="K6231">
        <v>0.224</v>
      </c>
      <c r="L6231" t="s">
        <v>23</v>
      </c>
      <c r="M6231" s="2">
        <v>1644820.8</v>
      </c>
      <c r="N6231" s="2" t="str">
        <f>VLOOKUP(Tabla1[[#This Row],[nemo]],'Nemos y clasificaciones'!$A$2:$B$5000,2,FALSE)</f>
        <v>FONDO MUTUO BICE EE.UU</v>
      </c>
      <c r="O6231" s="2" t="str">
        <f>VLOOKUP(Tabla1[[#This Row],[nemo]],'Nemos y clasificaciones'!$A$1:$C$3000,3,FALSE)</f>
        <v>Servicios financieros</v>
      </c>
      <c r="P6231" s="2"/>
      <c r="Q6231" s="2"/>
    </row>
    <row r="6232" spans="1:17" x14ac:dyDescent="0.25">
      <c r="A6232" t="s">
        <v>11947</v>
      </c>
      <c r="B6232" s="1">
        <v>42054</v>
      </c>
      <c r="C6232" s="1">
        <v>42055</v>
      </c>
      <c r="D6232" t="s">
        <v>14</v>
      </c>
      <c r="E6232" t="s">
        <v>11279</v>
      </c>
      <c r="F6232">
        <v>0</v>
      </c>
      <c r="G6232">
        <v>7342950</v>
      </c>
      <c r="H6232">
        <v>0</v>
      </c>
      <c r="I6232">
        <v>0</v>
      </c>
      <c r="J6232">
        <v>0</v>
      </c>
      <c r="K6232">
        <v>0.223</v>
      </c>
      <c r="L6232" t="s">
        <v>23</v>
      </c>
      <c r="M6232" s="2">
        <v>1637477.85</v>
      </c>
      <c r="N6232" s="2" t="str">
        <f>VLOOKUP(Tabla1[[#This Row],[nemo]],'Nemos y clasificaciones'!$A$2:$B$5000,2,FALSE)</f>
        <v>FONDO MUTUO BICE EE.UU</v>
      </c>
      <c r="O6232" s="2" t="str">
        <f>VLOOKUP(Tabla1[[#This Row],[nemo]],'Nemos y clasificaciones'!$A$1:$C$3000,3,FALSE)</f>
        <v>Servicios financieros</v>
      </c>
      <c r="P6232" s="2"/>
      <c r="Q6232" s="2"/>
    </row>
    <row r="6233" spans="1:17" x14ac:dyDescent="0.25">
      <c r="A6233" t="s">
        <v>11930</v>
      </c>
      <c r="B6233" s="1">
        <v>42072</v>
      </c>
      <c r="C6233" s="1">
        <v>42073</v>
      </c>
      <c r="D6233" t="s">
        <v>14</v>
      </c>
      <c r="E6233" t="s">
        <v>11279</v>
      </c>
      <c r="F6233">
        <v>0</v>
      </c>
      <c r="G6233">
        <v>7342950</v>
      </c>
      <c r="H6233">
        <v>0</v>
      </c>
      <c r="I6233">
        <v>0</v>
      </c>
      <c r="J6233">
        <v>0</v>
      </c>
      <c r="K6233">
        <v>0.219</v>
      </c>
      <c r="L6233" t="s">
        <v>23</v>
      </c>
      <c r="M6233" s="2">
        <v>1608106.05</v>
      </c>
      <c r="N6233" s="2" t="str">
        <f>VLOOKUP(Tabla1[[#This Row],[nemo]],'Nemos y clasificaciones'!$A$2:$B$5000,2,FALSE)</f>
        <v>FONDO MUTUO BICE EE.UU</v>
      </c>
      <c r="O6233" s="2" t="str">
        <f>VLOOKUP(Tabla1[[#This Row],[nemo]],'Nemos y clasificaciones'!$A$1:$C$3000,3,FALSE)</f>
        <v>Servicios financieros</v>
      </c>
      <c r="P6233" s="2"/>
      <c r="Q6233" s="2"/>
    </row>
    <row r="6234" spans="1:17" x14ac:dyDescent="0.25">
      <c r="A6234" t="s">
        <v>11762</v>
      </c>
      <c r="B6234" s="1">
        <v>42126</v>
      </c>
      <c r="C6234" s="1">
        <v>42128</v>
      </c>
      <c r="D6234" t="s">
        <v>14</v>
      </c>
      <c r="E6234" t="s">
        <v>11279</v>
      </c>
      <c r="F6234">
        <v>0</v>
      </c>
      <c r="G6234">
        <v>7342950</v>
      </c>
      <c r="H6234">
        <v>0</v>
      </c>
      <c r="I6234">
        <v>0</v>
      </c>
      <c r="J6234">
        <v>0</v>
      </c>
      <c r="K6234">
        <v>0.217</v>
      </c>
      <c r="L6234" t="s">
        <v>23</v>
      </c>
      <c r="M6234" s="2">
        <v>1593420.15</v>
      </c>
      <c r="N6234" s="2" t="str">
        <f>VLOOKUP(Tabla1[[#This Row],[nemo]],'Nemos y clasificaciones'!$A$2:$B$5000,2,FALSE)</f>
        <v>FONDO MUTUO BICE EE.UU</v>
      </c>
      <c r="O6234" s="2" t="str">
        <f>VLOOKUP(Tabla1[[#This Row],[nemo]],'Nemos y clasificaciones'!$A$1:$C$3000,3,FALSE)</f>
        <v>Servicios financieros</v>
      </c>
      <c r="P6234" s="2"/>
      <c r="Q6234" s="2"/>
    </row>
    <row r="6235" spans="1:17" x14ac:dyDescent="0.25">
      <c r="A6235" t="s">
        <v>11899</v>
      </c>
      <c r="B6235" s="1">
        <v>42091</v>
      </c>
      <c r="C6235" s="1">
        <v>42093</v>
      </c>
      <c r="D6235" t="s">
        <v>14</v>
      </c>
      <c r="E6235" t="s">
        <v>11279</v>
      </c>
      <c r="F6235">
        <v>0</v>
      </c>
      <c r="G6235">
        <v>7342950</v>
      </c>
      <c r="H6235">
        <v>0</v>
      </c>
      <c r="I6235">
        <v>0</v>
      </c>
      <c r="J6235">
        <v>0</v>
      </c>
      <c r="K6235">
        <v>0.21199999999999999</v>
      </c>
      <c r="L6235" t="s">
        <v>23</v>
      </c>
      <c r="M6235" s="2">
        <v>1556705.4</v>
      </c>
      <c r="N6235" s="2" t="str">
        <f>VLOOKUP(Tabla1[[#This Row],[nemo]],'Nemos y clasificaciones'!$A$2:$B$5000,2,FALSE)</f>
        <v>FONDO MUTUO BICE EE.UU</v>
      </c>
      <c r="O6235" s="2" t="str">
        <f>VLOOKUP(Tabla1[[#This Row],[nemo]],'Nemos y clasificaciones'!$A$1:$C$3000,3,FALSE)</f>
        <v>Servicios financieros</v>
      </c>
      <c r="P6235" s="2"/>
      <c r="Q6235" s="2"/>
    </row>
    <row r="6236" spans="1:17" x14ac:dyDescent="0.25">
      <c r="A6236" t="s">
        <v>11952</v>
      </c>
      <c r="B6236" s="1">
        <v>42051</v>
      </c>
      <c r="C6236" s="1">
        <v>42052</v>
      </c>
      <c r="D6236" t="s">
        <v>14</v>
      </c>
      <c r="E6236" t="s">
        <v>11279</v>
      </c>
      <c r="F6236">
        <v>0</v>
      </c>
      <c r="G6236">
        <v>7342950</v>
      </c>
      <c r="H6236">
        <v>0</v>
      </c>
      <c r="I6236">
        <v>0</v>
      </c>
      <c r="J6236">
        <v>0</v>
      </c>
      <c r="K6236">
        <v>0.20899999999999999</v>
      </c>
      <c r="L6236" t="s">
        <v>23</v>
      </c>
      <c r="M6236" s="2">
        <v>1534676.55</v>
      </c>
      <c r="N6236" s="2" t="str">
        <f>VLOOKUP(Tabla1[[#This Row],[nemo]],'Nemos y clasificaciones'!$A$2:$B$5000,2,FALSE)</f>
        <v>FONDO MUTUO BICE EE.UU</v>
      </c>
      <c r="O6236" s="2" t="str">
        <f>VLOOKUP(Tabla1[[#This Row],[nemo]],'Nemos y clasificaciones'!$A$1:$C$3000,3,FALSE)</f>
        <v>Servicios financieros</v>
      </c>
      <c r="P6236" s="2"/>
      <c r="Q6236" s="2"/>
    </row>
    <row r="6237" spans="1:17" x14ac:dyDescent="0.25">
      <c r="A6237" t="s">
        <v>11904</v>
      </c>
      <c r="B6237" s="1">
        <v>42088</v>
      </c>
      <c r="C6237" s="1">
        <v>42089</v>
      </c>
      <c r="D6237" t="s">
        <v>14</v>
      </c>
      <c r="E6237" t="s">
        <v>11279</v>
      </c>
      <c r="F6237">
        <v>0</v>
      </c>
      <c r="G6237">
        <v>7342950</v>
      </c>
      <c r="H6237">
        <v>0</v>
      </c>
      <c r="I6237">
        <v>0</v>
      </c>
      <c r="J6237">
        <v>0</v>
      </c>
      <c r="K6237">
        <v>0.20300000000000001</v>
      </c>
      <c r="L6237" t="s">
        <v>23</v>
      </c>
      <c r="M6237" s="2">
        <v>1490618.85</v>
      </c>
      <c r="N6237" s="2" t="str">
        <f>VLOOKUP(Tabla1[[#This Row],[nemo]],'Nemos y clasificaciones'!$A$2:$B$5000,2,FALSE)</f>
        <v>FONDO MUTUO BICE EE.UU</v>
      </c>
      <c r="O6237" s="2" t="str">
        <f>VLOOKUP(Tabla1[[#This Row],[nemo]],'Nemos y clasificaciones'!$A$1:$C$3000,3,FALSE)</f>
        <v>Servicios financieros</v>
      </c>
      <c r="P6237" s="2"/>
      <c r="Q6237" s="2"/>
    </row>
    <row r="6238" spans="1:17" x14ac:dyDescent="0.25">
      <c r="A6238" t="s">
        <v>11666</v>
      </c>
      <c r="B6238" s="1">
        <v>42137</v>
      </c>
      <c r="C6238" s="1">
        <v>42138</v>
      </c>
      <c r="D6238" t="s">
        <v>14</v>
      </c>
      <c r="E6238" t="s">
        <v>11279</v>
      </c>
      <c r="F6238">
        <v>0</v>
      </c>
      <c r="G6238">
        <v>7342950</v>
      </c>
      <c r="H6238">
        <v>0</v>
      </c>
      <c r="I6238">
        <v>0</v>
      </c>
      <c r="J6238">
        <v>0</v>
      </c>
      <c r="K6238">
        <v>0.2</v>
      </c>
      <c r="L6238" t="s">
        <v>23</v>
      </c>
      <c r="M6238" s="2">
        <v>1468590</v>
      </c>
      <c r="N6238" s="2" t="str">
        <f>VLOOKUP(Tabla1[[#This Row],[nemo]],'Nemos y clasificaciones'!$A$2:$B$5000,2,FALSE)</f>
        <v>FONDO MUTUO BICE EE.UU</v>
      </c>
      <c r="O6238" s="2" t="str">
        <f>VLOOKUP(Tabla1[[#This Row],[nemo]],'Nemos y clasificaciones'!$A$1:$C$3000,3,FALSE)</f>
        <v>Servicios financieros</v>
      </c>
      <c r="P6238" s="2"/>
      <c r="Q6238" s="2"/>
    </row>
    <row r="6239" spans="1:17" x14ac:dyDescent="0.25">
      <c r="A6239" t="s">
        <v>11305</v>
      </c>
      <c r="B6239" s="1">
        <v>42247</v>
      </c>
      <c r="C6239" s="1">
        <v>42248</v>
      </c>
      <c r="D6239" t="s">
        <v>14</v>
      </c>
      <c r="E6239" t="s">
        <v>11279</v>
      </c>
      <c r="F6239">
        <v>0</v>
      </c>
      <c r="G6239">
        <v>7342950</v>
      </c>
      <c r="H6239">
        <v>0</v>
      </c>
      <c r="I6239">
        <v>0</v>
      </c>
      <c r="J6239">
        <v>0</v>
      </c>
      <c r="K6239">
        <v>0.19900000000000001</v>
      </c>
      <c r="L6239" t="s">
        <v>23</v>
      </c>
      <c r="M6239" s="2">
        <v>1461247.05</v>
      </c>
      <c r="N6239" s="2" t="str">
        <f>VLOOKUP(Tabla1[[#This Row],[nemo]],'Nemos y clasificaciones'!$A$2:$B$5000,2,FALSE)</f>
        <v>FONDO MUTUO BICE EE.UU</v>
      </c>
      <c r="O6239" s="2" t="str">
        <f>VLOOKUP(Tabla1[[#This Row],[nemo]],'Nemos y clasificaciones'!$A$1:$C$3000,3,FALSE)</f>
        <v>Servicios financieros</v>
      </c>
      <c r="P6239" s="2"/>
      <c r="Q6239" s="2"/>
    </row>
    <row r="6240" spans="1:17" x14ac:dyDescent="0.25">
      <c r="A6240" t="s">
        <v>11963</v>
      </c>
      <c r="B6240" s="1">
        <v>42035</v>
      </c>
      <c r="C6240" s="1">
        <v>42037</v>
      </c>
      <c r="D6240" t="s">
        <v>14</v>
      </c>
      <c r="E6240" t="s">
        <v>11279</v>
      </c>
      <c r="F6240">
        <v>0</v>
      </c>
      <c r="G6240">
        <v>7342950</v>
      </c>
      <c r="H6240">
        <v>0</v>
      </c>
      <c r="I6240">
        <v>0</v>
      </c>
      <c r="J6240">
        <v>0</v>
      </c>
      <c r="K6240">
        <v>0.19500000000000001</v>
      </c>
      <c r="L6240" t="s">
        <v>23</v>
      </c>
      <c r="M6240" s="2">
        <v>1431875.25</v>
      </c>
      <c r="N6240" s="2" t="str">
        <f>VLOOKUP(Tabla1[[#This Row],[nemo]],'Nemos y clasificaciones'!$A$2:$B$5000,2,FALSE)</f>
        <v>FONDO MUTUO BICE EE.UU</v>
      </c>
      <c r="O6240" s="2" t="str">
        <f>VLOOKUP(Tabla1[[#This Row],[nemo]],'Nemos y clasificaciones'!$A$1:$C$3000,3,FALSE)</f>
        <v>Servicios financieros</v>
      </c>
      <c r="P6240" s="2"/>
      <c r="Q6240" s="2"/>
    </row>
    <row r="6241" spans="1:17" x14ac:dyDescent="0.25">
      <c r="A6241" t="s">
        <v>11896</v>
      </c>
      <c r="B6241" s="1">
        <v>42093</v>
      </c>
      <c r="C6241" s="1">
        <v>42094</v>
      </c>
      <c r="D6241" t="s">
        <v>14</v>
      </c>
      <c r="E6241" t="s">
        <v>11279</v>
      </c>
      <c r="F6241">
        <v>0</v>
      </c>
      <c r="G6241">
        <v>7342950</v>
      </c>
      <c r="H6241">
        <v>0</v>
      </c>
      <c r="I6241">
        <v>0</v>
      </c>
      <c r="J6241">
        <v>0</v>
      </c>
      <c r="K6241">
        <v>0.192</v>
      </c>
      <c r="L6241" t="s">
        <v>23</v>
      </c>
      <c r="M6241" s="2">
        <v>1409846.4</v>
      </c>
      <c r="N6241" s="2" t="str">
        <f>VLOOKUP(Tabla1[[#This Row],[nemo]],'Nemos y clasificaciones'!$A$2:$B$5000,2,FALSE)</f>
        <v>FONDO MUTUO BICE EE.UU</v>
      </c>
      <c r="O6241" s="2" t="str">
        <f>VLOOKUP(Tabla1[[#This Row],[nemo]],'Nemos y clasificaciones'!$A$1:$C$3000,3,FALSE)</f>
        <v>Servicios financieros</v>
      </c>
      <c r="P6241" s="2"/>
      <c r="Q6241" s="2"/>
    </row>
    <row r="6242" spans="1:17" x14ac:dyDescent="0.25">
      <c r="A6242" t="s">
        <v>11939</v>
      </c>
      <c r="B6242" s="1">
        <v>42065</v>
      </c>
      <c r="C6242" s="1">
        <v>42066</v>
      </c>
      <c r="D6242" t="s">
        <v>14</v>
      </c>
      <c r="E6242" t="s">
        <v>11279</v>
      </c>
      <c r="F6242">
        <v>0</v>
      </c>
      <c r="G6242">
        <v>8550154</v>
      </c>
      <c r="H6242">
        <v>0</v>
      </c>
      <c r="I6242">
        <v>0</v>
      </c>
      <c r="J6242">
        <v>0</v>
      </c>
      <c r="K6242">
        <v>0.154</v>
      </c>
      <c r="L6242" t="s">
        <v>23</v>
      </c>
      <c r="M6242" s="2">
        <v>1316723.716</v>
      </c>
      <c r="N6242" s="2" t="str">
        <f>VLOOKUP(Tabla1[[#This Row],[nemo]],'Nemos y clasificaciones'!$A$2:$B$5000,2,FALSE)</f>
        <v>FONDO MUTUO BICE EE.UU</v>
      </c>
      <c r="O6242" s="2" t="str">
        <f>VLOOKUP(Tabla1[[#This Row],[nemo]],'Nemos y clasificaciones'!$A$1:$C$3000,3,FALSE)</f>
        <v>Servicios financieros</v>
      </c>
      <c r="P6242" s="2"/>
      <c r="Q6242" s="2"/>
    </row>
    <row r="6243" spans="1:17" x14ac:dyDescent="0.25">
      <c r="A6243" t="s">
        <v>12067</v>
      </c>
      <c r="B6243" s="1">
        <v>42004</v>
      </c>
      <c r="C6243" s="1">
        <v>42006</v>
      </c>
      <c r="D6243" t="s">
        <v>14</v>
      </c>
      <c r="E6243" t="s">
        <v>11279</v>
      </c>
      <c r="F6243">
        <v>0</v>
      </c>
      <c r="G6243">
        <v>7342950</v>
      </c>
      <c r="H6243">
        <v>0</v>
      </c>
      <c r="I6243">
        <v>0</v>
      </c>
      <c r="J6243">
        <v>0</v>
      </c>
      <c r="K6243">
        <v>0.17499999999999999</v>
      </c>
      <c r="L6243" t="s">
        <v>23</v>
      </c>
      <c r="M6243" s="2">
        <v>1285016.25</v>
      </c>
      <c r="N6243" s="2" t="str">
        <f>VLOOKUP(Tabla1[[#This Row],[nemo]],'Nemos y clasificaciones'!$A$2:$B$5000,2,FALSE)</f>
        <v>FONDO MUTUO BICE EE.UU</v>
      </c>
      <c r="O6243" s="2" t="str">
        <f>VLOOKUP(Tabla1[[#This Row],[nemo]],'Nemos y clasificaciones'!$A$1:$C$3000,3,FALSE)</f>
        <v>Servicios financieros</v>
      </c>
      <c r="P6243" s="2"/>
      <c r="Q6243" s="2"/>
    </row>
    <row r="6244" spans="1:17" x14ac:dyDescent="0.25">
      <c r="A6244" t="s">
        <v>11866</v>
      </c>
      <c r="B6244" s="1">
        <v>42098</v>
      </c>
      <c r="C6244" s="1">
        <v>42100</v>
      </c>
      <c r="D6244" t="s">
        <v>14</v>
      </c>
      <c r="E6244" t="s">
        <v>11279</v>
      </c>
      <c r="F6244">
        <v>0</v>
      </c>
      <c r="G6244">
        <v>7342950</v>
      </c>
      <c r="H6244">
        <v>0</v>
      </c>
      <c r="I6244">
        <v>0</v>
      </c>
      <c r="J6244">
        <v>0</v>
      </c>
      <c r="K6244">
        <v>0.17100000000000001</v>
      </c>
      <c r="L6244" t="s">
        <v>23</v>
      </c>
      <c r="M6244" s="2">
        <v>1255644.45</v>
      </c>
      <c r="N6244" s="2" t="str">
        <f>VLOOKUP(Tabla1[[#This Row],[nemo]],'Nemos y clasificaciones'!$A$2:$B$5000,2,FALSE)</f>
        <v>FONDO MUTUO BICE EE.UU</v>
      </c>
      <c r="O6244" s="2" t="str">
        <f>VLOOKUP(Tabla1[[#This Row],[nemo]],'Nemos y clasificaciones'!$A$1:$C$3000,3,FALSE)</f>
        <v>Servicios financieros</v>
      </c>
      <c r="P6244" s="2"/>
      <c r="Q6244" s="2"/>
    </row>
    <row r="6245" spans="1:17" x14ac:dyDescent="0.25">
      <c r="A6245" t="s">
        <v>11770</v>
      </c>
      <c r="B6245" s="1">
        <v>42123</v>
      </c>
      <c r="C6245" s="1">
        <v>42124</v>
      </c>
      <c r="D6245" t="s">
        <v>14</v>
      </c>
      <c r="E6245" t="s">
        <v>11279</v>
      </c>
      <c r="F6245">
        <v>0</v>
      </c>
      <c r="G6245">
        <v>7342950</v>
      </c>
      <c r="H6245">
        <v>0</v>
      </c>
      <c r="I6245">
        <v>0</v>
      </c>
      <c r="J6245">
        <v>0</v>
      </c>
      <c r="K6245">
        <v>0.158</v>
      </c>
      <c r="L6245" t="s">
        <v>23</v>
      </c>
      <c r="M6245" s="2">
        <v>1160186.1000000001</v>
      </c>
      <c r="N6245" s="2" t="str">
        <f>VLOOKUP(Tabla1[[#This Row],[nemo]],'Nemos y clasificaciones'!$A$2:$B$5000,2,FALSE)</f>
        <v>FONDO MUTUO BICE EE.UU</v>
      </c>
      <c r="O6245" s="2" t="str">
        <f>VLOOKUP(Tabla1[[#This Row],[nemo]],'Nemos y clasificaciones'!$A$1:$C$3000,3,FALSE)</f>
        <v>Servicios financieros</v>
      </c>
      <c r="P6245" s="2"/>
      <c r="Q6245" s="2"/>
    </row>
    <row r="6246" spans="1:17" x14ac:dyDescent="0.25">
      <c r="A6246" t="s">
        <v>11961</v>
      </c>
      <c r="B6246" s="1">
        <v>42035</v>
      </c>
      <c r="C6246" s="1">
        <v>42037</v>
      </c>
      <c r="D6246" t="s">
        <v>14</v>
      </c>
      <c r="E6246" t="s">
        <v>11279</v>
      </c>
      <c r="F6246">
        <v>0</v>
      </c>
      <c r="G6246">
        <v>7342950</v>
      </c>
      <c r="H6246">
        <v>0</v>
      </c>
      <c r="I6246">
        <v>0</v>
      </c>
      <c r="J6246">
        <v>0</v>
      </c>
      <c r="K6246">
        <v>0.157</v>
      </c>
      <c r="L6246" t="s">
        <v>23</v>
      </c>
      <c r="M6246" s="2">
        <v>1152843.1499999999</v>
      </c>
      <c r="N6246" s="2" t="str">
        <f>VLOOKUP(Tabla1[[#This Row],[nemo]],'Nemos y clasificaciones'!$A$2:$B$5000,2,FALSE)</f>
        <v>FONDO MUTUO BICE EE.UU</v>
      </c>
      <c r="O6246" s="2" t="str">
        <f>VLOOKUP(Tabla1[[#This Row],[nemo]],'Nemos y clasificaciones'!$A$1:$C$3000,3,FALSE)</f>
        <v>Servicios financieros</v>
      </c>
      <c r="P6246" s="2"/>
      <c r="Q6246" s="2"/>
    </row>
    <row r="6247" spans="1:17" x14ac:dyDescent="0.25">
      <c r="A6247" t="s">
        <v>11864</v>
      </c>
      <c r="B6247" s="1">
        <v>42101</v>
      </c>
      <c r="C6247" s="1">
        <v>42102</v>
      </c>
      <c r="D6247" t="s">
        <v>14</v>
      </c>
      <c r="E6247" t="s">
        <v>11279</v>
      </c>
      <c r="F6247">
        <v>0</v>
      </c>
      <c r="G6247">
        <v>7342950</v>
      </c>
      <c r="H6247">
        <v>0</v>
      </c>
      <c r="I6247">
        <v>0</v>
      </c>
      <c r="J6247">
        <v>0</v>
      </c>
      <c r="K6247">
        <v>0.152</v>
      </c>
      <c r="L6247" t="s">
        <v>23</v>
      </c>
      <c r="M6247" s="2">
        <v>1116128.3999999999</v>
      </c>
      <c r="N6247" s="2" t="str">
        <f>VLOOKUP(Tabla1[[#This Row],[nemo]],'Nemos y clasificaciones'!$A$2:$B$5000,2,FALSE)</f>
        <v>FONDO MUTUO BICE EE.UU</v>
      </c>
      <c r="O6247" s="2" t="str">
        <f>VLOOKUP(Tabla1[[#This Row],[nemo]],'Nemos y clasificaciones'!$A$1:$C$3000,3,FALSE)</f>
        <v>Servicios financieros</v>
      </c>
      <c r="P6247" s="2"/>
      <c r="Q6247" s="2"/>
    </row>
    <row r="6248" spans="1:17" x14ac:dyDescent="0.25">
      <c r="A6248" t="s">
        <v>11918</v>
      </c>
      <c r="B6248" s="1">
        <v>42075</v>
      </c>
      <c r="C6248" s="1">
        <v>42076</v>
      </c>
      <c r="D6248" t="s">
        <v>14</v>
      </c>
      <c r="E6248" t="s">
        <v>11279</v>
      </c>
      <c r="F6248">
        <v>0</v>
      </c>
      <c r="G6248">
        <v>7342950</v>
      </c>
      <c r="H6248">
        <v>0</v>
      </c>
      <c r="I6248">
        <v>0</v>
      </c>
      <c r="J6248">
        <v>0</v>
      </c>
      <c r="K6248">
        <v>0.152</v>
      </c>
      <c r="L6248" t="s">
        <v>23</v>
      </c>
      <c r="M6248" s="2">
        <v>1116128.3999999999</v>
      </c>
      <c r="N6248" s="2" t="str">
        <f>VLOOKUP(Tabla1[[#This Row],[nemo]],'Nemos y clasificaciones'!$A$2:$B$5000,2,FALSE)</f>
        <v>FONDO MUTUO BICE EE.UU</v>
      </c>
      <c r="O6248" s="2" t="str">
        <f>VLOOKUP(Tabla1[[#This Row],[nemo]],'Nemos y clasificaciones'!$A$1:$C$3000,3,FALSE)</f>
        <v>Servicios financieros</v>
      </c>
      <c r="P6248" s="2"/>
      <c r="Q6248" s="2"/>
    </row>
    <row r="6249" spans="1:17" x14ac:dyDescent="0.25">
      <c r="A6249" t="s">
        <v>12027</v>
      </c>
      <c r="B6249" s="1">
        <v>42011</v>
      </c>
      <c r="C6249" s="1">
        <v>42012</v>
      </c>
      <c r="D6249" t="s">
        <v>14</v>
      </c>
      <c r="E6249" t="s">
        <v>11279</v>
      </c>
      <c r="F6249">
        <v>0</v>
      </c>
      <c r="G6249">
        <v>7342950</v>
      </c>
      <c r="H6249">
        <v>0</v>
      </c>
      <c r="I6249">
        <v>0</v>
      </c>
      <c r="J6249">
        <v>0</v>
      </c>
      <c r="K6249">
        <v>0.14699999999999999</v>
      </c>
      <c r="L6249" t="s">
        <v>23</v>
      </c>
      <c r="M6249" s="2">
        <v>1079413.6499999999</v>
      </c>
      <c r="N6249" s="2" t="str">
        <f>VLOOKUP(Tabla1[[#This Row],[nemo]],'Nemos y clasificaciones'!$A$2:$B$5000,2,FALSE)</f>
        <v>FONDO MUTUO BICE EE.UU</v>
      </c>
      <c r="O6249" s="2" t="str">
        <f>VLOOKUP(Tabla1[[#This Row],[nemo]],'Nemos y clasificaciones'!$A$1:$C$3000,3,FALSE)</f>
        <v>Servicios financieros</v>
      </c>
      <c r="P6249" s="2"/>
      <c r="Q6249" s="2"/>
    </row>
    <row r="6250" spans="1:17" x14ac:dyDescent="0.25">
      <c r="A6250" t="s">
        <v>12038</v>
      </c>
      <c r="B6250" s="1">
        <v>42007</v>
      </c>
      <c r="C6250" s="1">
        <v>42009</v>
      </c>
      <c r="D6250" t="s">
        <v>14</v>
      </c>
      <c r="E6250" t="s">
        <v>11279</v>
      </c>
      <c r="F6250">
        <v>0</v>
      </c>
      <c r="G6250">
        <v>7342950</v>
      </c>
      <c r="H6250">
        <v>0</v>
      </c>
      <c r="I6250">
        <v>0</v>
      </c>
      <c r="J6250">
        <v>0</v>
      </c>
      <c r="K6250">
        <v>0.14599999999999999</v>
      </c>
      <c r="L6250" t="s">
        <v>23</v>
      </c>
      <c r="M6250" s="2">
        <v>1072070.7</v>
      </c>
      <c r="N6250" s="2" t="str">
        <f>VLOOKUP(Tabla1[[#This Row],[nemo]],'Nemos y clasificaciones'!$A$2:$B$5000,2,FALSE)</f>
        <v>FONDO MUTUO BICE EE.UU</v>
      </c>
      <c r="O6250" s="2" t="str">
        <f>VLOOKUP(Tabla1[[#This Row],[nemo]],'Nemos y clasificaciones'!$A$1:$C$3000,3,FALSE)</f>
        <v>Servicios financieros</v>
      </c>
      <c r="P6250" s="2"/>
      <c r="Q6250" s="2"/>
    </row>
    <row r="6251" spans="1:17" x14ac:dyDescent="0.25">
      <c r="A6251" t="s">
        <v>11493</v>
      </c>
      <c r="B6251" s="1">
        <v>42165</v>
      </c>
      <c r="C6251" s="1">
        <v>42166</v>
      </c>
      <c r="D6251" t="s">
        <v>14</v>
      </c>
      <c r="E6251" t="s">
        <v>11279</v>
      </c>
      <c r="F6251">
        <v>0</v>
      </c>
      <c r="G6251">
        <v>7342950</v>
      </c>
      <c r="H6251">
        <v>0</v>
      </c>
      <c r="I6251">
        <v>0</v>
      </c>
      <c r="J6251">
        <v>0</v>
      </c>
      <c r="K6251">
        <v>0.14199999999999999</v>
      </c>
      <c r="L6251" t="s">
        <v>23</v>
      </c>
      <c r="M6251" s="2">
        <v>1042698.9</v>
      </c>
      <c r="N6251" s="2" t="str">
        <f>VLOOKUP(Tabla1[[#This Row],[nemo]],'Nemos y clasificaciones'!$A$2:$B$5000,2,FALSE)</f>
        <v>FONDO MUTUO BICE EE.UU</v>
      </c>
      <c r="O6251" s="2" t="str">
        <f>VLOOKUP(Tabla1[[#This Row],[nemo]],'Nemos y clasificaciones'!$A$1:$C$3000,3,FALSE)</f>
        <v>Servicios financieros</v>
      </c>
      <c r="P6251" s="2"/>
      <c r="Q6251" s="2"/>
    </row>
    <row r="6252" spans="1:17" x14ac:dyDescent="0.25">
      <c r="A6252" t="s">
        <v>11962</v>
      </c>
      <c r="B6252" s="1">
        <v>42035</v>
      </c>
      <c r="C6252" s="1">
        <v>42037</v>
      </c>
      <c r="D6252" t="s">
        <v>14</v>
      </c>
      <c r="E6252" t="s">
        <v>11279</v>
      </c>
      <c r="F6252">
        <v>0</v>
      </c>
      <c r="G6252">
        <v>7342950</v>
      </c>
      <c r="H6252">
        <v>0</v>
      </c>
      <c r="I6252">
        <v>0</v>
      </c>
      <c r="J6252">
        <v>0</v>
      </c>
      <c r="K6252">
        <v>0.13800000000000001</v>
      </c>
      <c r="L6252" t="s">
        <v>23</v>
      </c>
      <c r="M6252" s="2">
        <v>1013327.1</v>
      </c>
      <c r="N6252" s="2" t="str">
        <f>VLOOKUP(Tabla1[[#This Row],[nemo]],'Nemos y clasificaciones'!$A$2:$B$5000,2,FALSE)</f>
        <v>FONDO MUTUO BICE EE.UU</v>
      </c>
      <c r="O6252" s="2" t="str">
        <f>VLOOKUP(Tabla1[[#This Row],[nemo]],'Nemos y clasificaciones'!$A$1:$C$3000,3,FALSE)</f>
        <v>Servicios financieros</v>
      </c>
      <c r="P6252" s="2"/>
      <c r="Q6252" s="2"/>
    </row>
    <row r="6253" spans="1:17" x14ac:dyDescent="0.25">
      <c r="A6253" t="s">
        <v>11516</v>
      </c>
      <c r="B6253" s="1">
        <v>42156</v>
      </c>
      <c r="C6253" s="1">
        <v>42157</v>
      </c>
      <c r="D6253" t="s">
        <v>14</v>
      </c>
      <c r="E6253" t="s">
        <v>11279</v>
      </c>
      <c r="F6253">
        <v>0</v>
      </c>
      <c r="G6253">
        <v>7342950</v>
      </c>
      <c r="H6253">
        <v>0</v>
      </c>
      <c r="I6253">
        <v>0</v>
      </c>
      <c r="J6253">
        <v>0</v>
      </c>
      <c r="K6253">
        <v>0.128</v>
      </c>
      <c r="L6253" t="s">
        <v>23</v>
      </c>
      <c r="M6253" s="2">
        <v>939897.6</v>
      </c>
      <c r="N6253" s="2" t="str">
        <f>VLOOKUP(Tabla1[[#This Row],[nemo]],'Nemos y clasificaciones'!$A$2:$B$5000,2,FALSE)</f>
        <v>FONDO MUTUO BICE EE.UU</v>
      </c>
      <c r="O6253" s="2" t="str">
        <f>VLOOKUP(Tabla1[[#This Row],[nemo]],'Nemos y clasificaciones'!$A$1:$C$3000,3,FALSE)</f>
        <v>Servicios financieros</v>
      </c>
      <c r="P6253" s="2"/>
      <c r="Q6253" s="2"/>
    </row>
    <row r="6254" spans="1:17" x14ac:dyDescent="0.25">
      <c r="A6254" t="s">
        <v>11287</v>
      </c>
      <c r="B6254" s="1">
        <v>42256</v>
      </c>
      <c r="C6254" s="1">
        <v>42257</v>
      </c>
      <c r="D6254" t="s">
        <v>14</v>
      </c>
      <c r="E6254" t="s">
        <v>11279</v>
      </c>
      <c r="F6254">
        <v>0</v>
      </c>
      <c r="G6254">
        <v>7342950</v>
      </c>
      <c r="H6254">
        <v>0</v>
      </c>
      <c r="I6254">
        <v>0</v>
      </c>
      <c r="J6254">
        <v>0</v>
      </c>
      <c r="K6254">
        <v>0.11</v>
      </c>
      <c r="L6254" t="s">
        <v>23</v>
      </c>
      <c r="M6254" s="2">
        <v>807724.5</v>
      </c>
      <c r="N6254" s="2" t="str">
        <f>VLOOKUP(Tabla1[[#This Row],[nemo]],'Nemos y clasificaciones'!$A$2:$B$5000,2,FALSE)</f>
        <v>FONDO MUTUO BICE EE.UU</v>
      </c>
      <c r="O6254" s="2" t="str">
        <f>VLOOKUP(Tabla1[[#This Row],[nemo]],'Nemos y clasificaciones'!$A$1:$C$3000,3,FALSE)</f>
        <v>Servicios financieros</v>
      </c>
      <c r="P6254" s="2"/>
      <c r="Q6254" s="2"/>
    </row>
    <row r="6255" spans="1:17" x14ac:dyDescent="0.25">
      <c r="A6255" t="s">
        <v>11867</v>
      </c>
      <c r="B6255" s="1">
        <v>42094</v>
      </c>
      <c r="C6255" s="1">
        <v>42095</v>
      </c>
      <c r="D6255" t="s">
        <v>14</v>
      </c>
      <c r="E6255" t="s">
        <v>11279</v>
      </c>
      <c r="F6255">
        <v>0</v>
      </c>
      <c r="G6255">
        <v>7342950</v>
      </c>
      <c r="H6255">
        <v>0</v>
      </c>
      <c r="I6255">
        <v>0</v>
      </c>
      <c r="J6255">
        <v>0</v>
      </c>
      <c r="K6255">
        <v>0.108</v>
      </c>
      <c r="L6255" t="s">
        <v>23</v>
      </c>
      <c r="M6255" s="2">
        <v>793038.6</v>
      </c>
      <c r="N6255" s="2" t="str">
        <f>VLOOKUP(Tabla1[[#This Row],[nemo]],'Nemos y clasificaciones'!$A$2:$B$5000,2,FALSE)</f>
        <v>FONDO MUTUO BICE EE.UU</v>
      </c>
      <c r="O6255" s="2" t="str">
        <f>VLOOKUP(Tabla1[[#This Row],[nemo]],'Nemos y clasificaciones'!$A$1:$C$3000,3,FALSE)</f>
        <v>Servicios financieros</v>
      </c>
      <c r="P6255" s="2"/>
      <c r="Q6255" s="2"/>
    </row>
    <row r="6256" spans="1:17" x14ac:dyDescent="0.25">
      <c r="A6256" t="s">
        <v>11728</v>
      </c>
      <c r="B6256" s="1">
        <v>42131</v>
      </c>
      <c r="C6256" s="1">
        <v>42132</v>
      </c>
      <c r="D6256" t="s">
        <v>14</v>
      </c>
      <c r="E6256" t="s">
        <v>11279</v>
      </c>
      <c r="F6256">
        <v>0</v>
      </c>
      <c r="G6256">
        <v>7342950</v>
      </c>
      <c r="H6256">
        <v>0</v>
      </c>
      <c r="I6256">
        <v>0</v>
      </c>
      <c r="J6256">
        <v>0</v>
      </c>
      <c r="K6256">
        <v>0.106</v>
      </c>
      <c r="L6256" t="s">
        <v>23</v>
      </c>
      <c r="M6256" s="2">
        <v>778352.7</v>
      </c>
      <c r="N6256" s="2" t="str">
        <f>VLOOKUP(Tabla1[[#This Row],[nemo]],'Nemos y clasificaciones'!$A$2:$B$5000,2,FALSE)</f>
        <v>FONDO MUTUO BICE EE.UU</v>
      </c>
      <c r="O6256" s="2" t="str">
        <f>VLOOKUP(Tabla1[[#This Row],[nemo]],'Nemos y clasificaciones'!$A$1:$C$3000,3,FALSE)</f>
        <v>Servicios financieros</v>
      </c>
      <c r="P6256" s="2"/>
      <c r="Q6256" s="2"/>
    </row>
    <row r="6257" spans="1:17" x14ac:dyDescent="0.25">
      <c r="A6257" t="s">
        <v>11920</v>
      </c>
      <c r="B6257" s="1">
        <v>42074</v>
      </c>
      <c r="C6257" s="1">
        <v>42075</v>
      </c>
      <c r="D6257" t="s">
        <v>14</v>
      </c>
      <c r="E6257" t="s">
        <v>11279</v>
      </c>
      <c r="F6257">
        <v>0</v>
      </c>
      <c r="G6257">
        <v>7342950</v>
      </c>
      <c r="H6257">
        <v>0</v>
      </c>
      <c r="I6257">
        <v>0</v>
      </c>
      <c r="J6257">
        <v>0</v>
      </c>
      <c r="K6257">
        <v>0.10199999999999999</v>
      </c>
      <c r="L6257" t="s">
        <v>23</v>
      </c>
      <c r="M6257" s="2">
        <v>748980.9</v>
      </c>
      <c r="N6257" s="2" t="str">
        <f>VLOOKUP(Tabla1[[#This Row],[nemo]],'Nemos y clasificaciones'!$A$2:$B$5000,2,FALSE)</f>
        <v>FONDO MUTUO BICE EE.UU</v>
      </c>
      <c r="O6257" s="2" t="str">
        <f>VLOOKUP(Tabla1[[#This Row],[nemo]],'Nemos y clasificaciones'!$A$1:$C$3000,3,FALSE)</f>
        <v>Servicios financieros</v>
      </c>
      <c r="P6257" s="2"/>
      <c r="Q6257" s="2"/>
    </row>
    <row r="6258" spans="1:17" x14ac:dyDescent="0.25">
      <c r="A6258" t="s">
        <v>11865</v>
      </c>
      <c r="B6258" s="1">
        <v>42098</v>
      </c>
      <c r="C6258" s="1">
        <v>42100</v>
      </c>
      <c r="D6258" t="s">
        <v>14</v>
      </c>
      <c r="E6258" t="s">
        <v>11279</v>
      </c>
      <c r="F6258">
        <v>0</v>
      </c>
      <c r="G6258">
        <v>7342950</v>
      </c>
      <c r="H6258">
        <v>0</v>
      </c>
      <c r="I6258">
        <v>0</v>
      </c>
      <c r="J6258">
        <v>0</v>
      </c>
      <c r="K6258">
        <v>9.8000000000000004E-2</v>
      </c>
      <c r="L6258" t="s">
        <v>23</v>
      </c>
      <c r="M6258" s="2">
        <v>719609.1</v>
      </c>
      <c r="N6258" s="2" t="str">
        <f>VLOOKUP(Tabla1[[#This Row],[nemo]],'Nemos y clasificaciones'!$A$2:$B$5000,2,FALSE)</f>
        <v>FONDO MUTUO BICE EE.UU</v>
      </c>
      <c r="O6258" s="2" t="str">
        <f>VLOOKUP(Tabla1[[#This Row],[nemo]],'Nemos y clasificaciones'!$A$1:$C$3000,3,FALSE)</f>
        <v>Servicios financieros</v>
      </c>
      <c r="P6258" s="2"/>
      <c r="Q6258" s="2"/>
    </row>
    <row r="6259" spans="1:17" x14ac:dyDescent="0.25">
      <c r="A6259" t="s">
        <v>11938</v>
      </c>
      <c r="B6259" s="1">
        <v>42065</v>
      </c>
      <c r="C6259" s="1">
        <v>42066</v>
      </c>
      <c r="D6259" t="s">
        <v>14</v>
      </c>
      <c r="E6259" t="s">
        <v>11279</v>
      </c>
      <c r="F6259">
        <v>0</v>
      </c>
      <c r="G6259">
        <v>8550154</v>
      </c>
      <c r="H6259">
        <v>0</v>
      </c>
      <c r="I6259">
        <v>0</v>
      </c>
      <c r="J6259">
        <v>0</v>
      </c>
      <c r="K6259">
        <v>8.1000000000000003E-2</v>
      </c>
      <c r="L6259" t="s">
        <v>23</v>
      </c>
      <c r="M6259" s="2">
        <v>692562.47400000005</v>
      </c>
      <c r="N6259" s="2" t="str">
        <f>VLOOKUP(Tabla1[[#This Row],[nemo]],'Nemos y clasificaciones'!$A$2:$B$5000,2,FALSE)</f>
        <v>FONDO MUTUO BICE EE.UU</v>
      </c>
      <c r="O6259" s="2" t="str">
        <f>VLOOKUP(Tabla1[[#This Row],[nemo]],'Nemos y clasificaciones'!$A$1:$C$3000,3,FALSE)</f>
        <v>Servicios financieros</v>
      </c>
      <c r="P6259" s="2"/>
      <c r="Q6259" s="2"/>
    </row>
    <row r="6260" spans="1:17" x14ac:dyDescent="0.25">
      <c r="A6260" t="s">
        <v>11519</v>
      </c>
      <c r="B6260" s="1">
        <v>42154</v>
      </c>
      <c r="C6260" s="1">
        <v>42156</v>
      </c>
      <c r="D6260" t="s">
        <v>14</v>
      </c>
      <c r="E6260" t="s">
        <v>11279</v>
      </c>
      <c r="F6260">
        <v>0</v>
      </c>
      <c r="G6260">
        <v>7342950</v>
      </c>
      <c r="H6260">
        <v>0</v>
      </c>
      <c r="I6260">
        <v>0</v>
      </c>
      <c r="J6260">
        <v>0</v>
      </c>
      <c r="K6260">
        <v>9.4E-2</v>
      </c>
      <c r="L6260" t="s">
        <v>23</v>
      </c>
      <c r="M6260" s="2">
        <v>690237.3</v>
      </c>
      <c r="N6260" s="2" t="str">
        <f>VLOOKUP(Tabla1[[#This Row],[nemo]],'Nemos y clasificaciones'!$A$2:$B$5000,2,FALSE)</f>
        <v>FONDO MUTUO BICE EE.UU</v>
      </c>
      <c r="O6260" s="2" t="str">
        <f>VLOOKUP(Tabla1[[#This Row],[nemo]],'Nemos y clasificaciones'!$A$1:$C$3000,3,FALSE)</f>
        <v>Servicios financieros</v>
      </c>
      <c r="P6260" s="2"/>
      <c r="Q6260" s="2"/>
    </row>
    <row r="6261" spans="1:17" x14ac:dyDescent="0.25">
      <c r="A6261" t="s">
        <v>12037</v>
      </c>
      <c r="B6261" s="1">
        <v>42007</v>
      </c>
      <c r="C6261" s="1">
        <v>42009</v>
      </c>
      <c r="D6261" t="s">
        <v>14</v>
      </c>
      <c r="E6261" t="s">
        <v>11279</v>
      </c>
      <c r="F6261">
        <v>0</v>
      </c>
      <c r="G6261">
        <v>7342950</v>
      </c>
      <c r="H6261">
        <v>0</v>
      </c>
      <c r="I6261">
        <v>0</v>
      </c>
      <c r="J6261">
        <v>0</v>
      </c>
      <c r="K6261">
        <v>9.1999999999999998E-2</v>
      </c>
      <c r="L6261" t="s">
        <v>23</v>
      </c>
      <c r="M6261" s="2">
        <v>675551.4</v>
      </c>
      <c r="N6261" s="2" t="str">
        <f>VLOOKUP(Tabla1[[#This Row],[nemo]],'Nemos y clasificaciones'!$A$2:$B$5000,2,FALSE)</f>
        <v>FONDO MUTUO BICE EE.UU</v>
      </c>
      <c r="O6261" s="2" t="str">
        <f>VLOOKUP(Tabla1[[#This Row],[nemo]],'Nemos y clasificaciones'!$A$1:$C$3000,3,FALSE)</f>
        <v>Servicios financieros</v>
      </c>
      <c r="P6261" s="2"/>
      <c r="Q6261" s="2"/>
    </row>
    <row r="6262" spans="1:17" x14ac:dyDescent="0.25">
      <c r="A6262" t="s">
        <v>11953</v>
      </c>
      <c r="B6262" s="1">
        <v>42044</v>
      </c>
      <c r="C6262" s="1">
        <v>42045</v>
      </c>
      <c r="D6262" t="s">
        <v>14</v>
      </c>
      <c r="E6262" t="s">
        <v>11279</v>
      </c>
      <c r="F6262">
        <v>0</v>
      </c>
      <c r="G6262">
        <v>7342950</v>
      </c>
      <c r="H6262">
        <v>0</v>
      </c>
      <c r="I6262">
        <v>0</v>
      </c>
      <c r="J6262">
        <v>0</v>
      </c>
      <c r="K6262">
        <v>8.7999999999999995E-2</v>
      </c>
      <c r="L6262" t="s">
        <v>23</v>
      </c>
      <c r="M6262" s="2">
        <v>646179.6</v>
      </c>
      <c r="N6262" s="2" t="str">
        <f>VLOOKUP(Tabla1[[#This Row],[nemo]],'Nemos y clasificaciones'!$A$2:$B$5000,2,FALSE)</f>
        <v>FONDO MUTUO BICE EE.UU</v>
      </c>
      <c r="O6262" s="2" t="str">
        <f>VLOOKUP(Tabla1[[#This Row],[nemo]],'Nemos y clasificaciones'!$A$1:$C$3000,3,FALSE)</f>
        <v>Servicios financieros</v>
      </c>
      <c r="P6262" s="2"/>
      <c r="Q6262" s="2"/>
    </row>
    <row r="6263" spans="1:17" x14ac:dyDescent="0.25">
      <c r="A6263" t="s">
        <v>11941</v>
      </c>
      <c r="B6263" s="1">
        <v>42063</v>
      </c>
      <c r="C6263" s="1">
        <v>42065</v>
      </c>
      <c r="D6263" t="s">
        <v>14</v>
      </c>
      <c r="E6263" t="s">
        <v>11279</v>
      </c>
      <c r="F6263">
        <v>0</v>
      </c>
      <c r="G6263">
        <v>8549655</v>
      </c>
      <c r="H6263">
        <v>0</v>
      </c>
      <c r="I6263">
        <v>0</v>
      </c>
      <c r="J6263">
        <v>0</v>
      </c>
      <c r="K6263">
        <v>7.1999999999999995E-2</v>
      </c>
      <c r="L6263" t="s">
        <v>23</v>
      </c>
      <c r="M6263" s="2">
        <v>615575.16</v>
      </c>
      <c r="N6263" s="2" t="str">
        <f>VLOOKUP(Tabla1[[#This Row],[nemo]],'Nemos y clasificaciones'!$A$2:$B$5000,2,FALSE)</f>
        <v>FONDO MUTUO BICE EE.UU</v>
      </c>
      <c r="O6263" s="2" t="str">
        <f>VLOOKUP(Tabla1[[#This Row],[nemo]],'Nemos y clasificaciones'!$A$1:$C$3000,3,FALSE)</f>
        <v>Servicios financieros</v>
      </c>
      <c r="P6263" s="2"/>
      <c r="Q6263" s="2"/>
    </row>
    <row r="6264" spans="1:17" x14ac:dyDescent="0.25">
      <c r="A6264" t="s">
        <v>11840</v>
      </c>
      <c r="B6264" s="1">
        <v>42115</v>
      </c>
      <c r="C6264" s="1">
        <v>42116</v>
      </c>
      <c r="D6264" t="s">
        <v>14</v>
      </c>
      <c r="E6264" t="s">
        <v>11279</v>
      </c>
      <c r="F6264">
        <v>0</v>
      </c>
      <c r="G6264">
        <v>7342950</v>
      </c>
      <c r="H6264">
        <v>0</v>
      </c>
      <c r="I6264">
        <v>0</v>
      </c>
      <c r="J6264">
        <v>0</v>
      </c>
      <c r="K6264">
        <v>7.5999999999999998E-2</v>
      </c>
      <c r="L6264" t="s">
        <v>23</v>
      </c>
      <c r="M6264" s="2">
        <v>558064.19999999995</v>
      </c>
      <c r="N6264" s="2" t="str">
        <f>VLOOKUP(Tabla1[[#This Row],[nemo]],'Nemos y clasificaciones'!$A$2:$B$5000,2,FALSE)</f>
        <v>FONDO MUTUO BICE EE.UU</v>
      </c>
      <c r="O6264" s="2" t="str">
        <f>VLOOKUP(Tabla1[[#This Row],[nemo]],'Nemos y clasificaciones'!$A$1:$C$3000,3,FALSE)</f>
        <v>Servicios financieros</v>
      </c>
      <c r="P6264" s="2"/>
      <c r="Q6264" s="2"/>
    </row>
    <row r="6265" spans="1:17" x14ac:dyDescent="0.25">
      <c r="A6265" t="s">
        <v>11983</v>
      </c>
      <c r="B6265" s="1">
        <v>42024</v>
      </c>
      <c r="C6265" s="1">
        <v>42025</v>
      </c>
      <c r="D6265" t="s">
        <v>14</v>
      </c>
      <c r="E6265" t="s">
        <v>11279</v>
      </c>
      <c r="F6265">
        <v>0</v>
      </c>
      <c r="G6265">
        <v>7730817</v>
      </c>
      <c r="H6265">
        <v>0</v>
      </c>
      <c r="I6265">
        <v>0</v>
      </c>
      <c r="J6265">
        <v>0</v>
      </c>
      <c r="K6265">
        <v>7.1999999999999995E-2</v>
      </c>
      <c r="L6265" t="s">
        <v>23</v>
      </c>
      <c r="M6265" s="2">
        <v>556618.82400000002</v>
      </c>
      <c r="N6265" s="2" t="str">
        <f>VLOOKUP(Tabla1[[#This Row],[nemo]],'Nemos y clasificaciones'!$A$2:$B$5000,2,FALSE)</f>
        <v>FONDO MUTUO BICE EE.UU</v>
      </c>
      <c r="O6265" s="2" t="str">
        <f>VLOOKUP(Tabla1[[#This Row],[nemo]],'Nemos y clasificaciones'!$A$1:$C$3000,3,FALSE)</f>
        <v>Servicios financieros</v>
      </c>
      <c r="P6265" s="2"/>
      <c r="Q6265" s="2"/>
    </row>
    <row r="6266" spans="1:17" x14ac:dyDescent="0.25">
      <c r="A6266" t="s">
        <v>11808</v>
      </c>
      <c r="B6266" s="1">
        <v>42119</v>
      </c>
      <c r="C6266" s="1">
        <v>42121</v>
      </c>
      <c r="D6266" t="s">
        <v>14</v>
      </c>
      <c r="E6266" t="s">
        <v>11279</v>
      </c>
      <c r="F6266">
        <v>0</v>
      </c>
      <c r="G6266">
        <v>7342950</v>
      </c>
      <c r="H6266">
        <v>0</v>
      </c>
      <c r="I6266">
        <v>0</v>
      </c>
      <c r="J6266">
        <v>0</v>
      </c>
      <c r="K6266">
        <v>7.1999999999999995E-2</v>
      </c>
      <c r="L6266" t="s">
        <v>23</v>
      </c>
      <c r="M6266" s="2">
        <v>528692.4</v>
      </c>
      <c r="N6266" s="2" t="str">
        <f>VLOOKUP(Tabla1[[#This Row],[nemo]],'Nemos y clasificaciones'!$A$2:$B$5000,2,FALSE)</f>
        <v>FONDO MUTUO BICE EE.UU</v>
      </c>
      <c r="O6266" s="2" t="str">
        <f>VLOOKUP(Tabla1[[#This Row],[nemo]],'Nemos y clasificaciones'!$A$1:$C$3000,3,FALSE)</f>
        <v>Servicios financieros</v>
      </c>
      <c r="P6266" s="2"/>
      <c r="Q6266" s="2"/>
    </row>
    <row r="6267" spans="1:17" x14ac:dyDescent="0.25">
      <c r="A6267" t="s">
        <v>11980</v>
      </c>
      <c r="B6267" s="1">
        <v>42028</v>
      </c>
      <c r="C6267" s="1">
        <v>42030</v>
      </c>
      <c r="D6267" t="s">
        <v>14</v>
      </c>
      <c r="E6267" t="s">
        <v>11279</v>
      </c>
      <c r="F6267">
        <v>0</v>
      </c>
      <c r="G6267">
        <v>7342950</v>
      </c>
      <c r="H6267">
        <v>0</v>
      </c>
      <c r="I6267">
        <v>0</v>
      </c>
      <c r="J6267">
        <v>0</v>
      </c>
      <c r="K6267">
        <v>7.1999999999999995E-2</v>
      </c>
      <c r="L6267" t="s">
        <v>23</v>
      </c>
      <c r="M6267" s="2">
        <v>528692.4</v>
      </c>
      <c r="N6267" s="2" t="str">
        <f>VLOOKUP(Tabla1[[#This Row],[nemo]],'Nemos y clasificaciones'!$A$2:$B$5000,2,FALSE)</f>
        <v>FONDO MUTUO BICE EE.UU</v>
      </c>
      <c r="O6267" s="2" t="str">
        <f>VLOOKUP(Tabla1[[#This Row],[nemo]],'Nemos y clasificaciones'!$A$1:$C$3000,3,FALSE)</f>
        <v>Servicios financieros</v>
      </c>
      <c r="P6267" s="2"/>
      <c r="Q6267" s="2"/>
    </row>
    <row r="6268" spans="1:17" x14ac:dyDescent="0.25">
      <c r="A6268" t="s">
        <v>11517</v>
      </c>
      <c r="B6268" s="1">
        <v>42156</v>
      </c>
      <c r="C6268" s="1">
        <v>42157</v>
      </c>
      <c r="D6268" t="s">
        <v>14</v>
      </c>
      <c r="E6268" t="s">
        <v>11279</v>
      </c>
      <c r="F6268">
        <v>0</v>
      </c>
      <c r="G6268">
        <v>7342950</v>
      </c>
      <c r="H6268">
        <v>0</v>
      </c>
      <c r="I6268">
        <v>0</v>
      </c>
      <c r="J6268">
        <v>0</v>
      </c>
      <c r="K6268">
        <v>5.6000000000000001E-2</v>
      </c>
      <c r="L6268" t="s">
        <v>23</v>
      </c>
      <c r="M6268" s="2">
        <v>411205.2</v>
      </c>
      <c r="N6268" s="2" t="str">
        <f>VLOOKUP(Tabla1[[#This Row],[nemo]],'Nemos y clasificaciones'!$A$2:$B$5000,2,FALSE)</f>
        <v>FONDO MUTUO BICE EE.UU</v>
      </c>
      <c r="O6268" s="2" t="str">
        <f>VLOOKUP(Tabla1[[#This Row],[nemo]],'Nemos y clasificaciones'!$A$1:$C$3000,3,FALSE)</f>
        <v>Servicios financieros</v>
      </c>
      <c r="P6268" s="2"/>
      <c r="Q6268" s="2"/>
    </row>
    <row r="6269" spans="1:17" x14ac:dyDescent="0.25">
      <c r="A6269" t="s">
        <v>6338</v>
      </c>
      <c r="B6269" s="1">
        <v>43601</v>
      </c>
      <c r="C6269" s="1">
        <v>43602</v>
      </c>
      <c r="D6269" t="s">
        <v>14</v>
      </c>
      <c r="E6269" t="s">
        <v>3041</v>
      </c>
      <c r="F6269">
        <v>0</v>
      </c>
      <c r="G6269">
        <v>10000000</v>
      </c>
      <c r="H6269">
        <v>0</v>
      </c>
      <c r="I6269">
        <v>0</v>
      </c>
      <c r="J6269">
        <v>0</v>
      </c>
      <c r="K6269">
        <v>8.67</v>
      </c>
      <c r="L6269" t="s">
        <v>16</v>
      </c>
      <c r="M6269" s="2">
        <v>86700000</v>
      </c>
      <c r="N6269" s="2" t="str">
        <f>VLOOKUP(Tabla1[[#This Row],[nemo]],'Nemos y clasificaciones'!$A$2:$B$5000,2,FALSE)</f>
        <v>FM BTG PACTUAL CHILE ACCION, SERIE G</v>
      </c>
      <c r="O6269" s="2" t="str">
        <f>VLOOKUP(Tabla1[[#This Row],[nemo]],'Nemos y clasificaciones'!$A$1:$C$3000,3,FALSE)</f>
        <v>Otros</v>
      </c>
      <c r="P6269" s="2"/>
      <c r="Q6269" s="2"/>
    </row>
    <row r="6270" spans="1:17" x14ac:dyDescent="0.25">
      <c r="A6270" t="s">
        <v>6375</v>
      </c>
      <c r="B6270" s="1">
        <v>43600</v>
      </c>
      <c r="C6270" s="1">
        <v>43601</v>
      </c>
      <c r="D6270" t="s">
        <v>14</v>
      </c>
      <c r="E6270" t="s">
        <v>3041</v>
      </c>
      <c r="F6270">
        <v>0</v>
      </c>
      <c r="G6270">
        <v>10000000</v>
      </c>
      <c r="H6270">
        <v>0</v>
      </c>
      <c r="I6270">
        <v>0</v>
      </c>
      <c r="J6270">
        <v>0</v>
      </c>
      <c r="K6270">
        <v>4.2110000000000003</v>
      </c>
      <c r="L6270" t="s">
        <v>16</v>
      </c>
      <c r="M6270" s="2">
        <v>42110000</v>
      </c>
      <c r="N6270" s="2" t="str">
        <f>VLOOKUP(Tabla1[[#This Row],[nemo]],'Nemos y clasificaciones'!$A$2:$B$5000,2,FALSE)</f>
        <v>FM BTG PACTUAL CHILE ACCION, SERIE G</v>
      </c>
      <c r="O6270" s="2" t="str">
        <f>VLOOKUP(Tabla1[[#This Row],[nemo]],'Nemos y clasificaciones'!$A$1:$C$3000,3,FALSE)</f>
        <v>Otros</v>
      </c>
      <c r="P6270" s="2"/>
      <c r="Q6270" s="2"/>
    </row>
    <row r="6271" spans="1:17" x14ac:dyDescent="0.25">
      <c r="A6271" t="s">
        <v>3040</v>
      </c>
      <c r="B6271" s="1">
        <v>44179</v>
      </c>
      <c r="C6271" s="1">
        <v>44180</v>
      </c>
      <c r="D6271" t="s">
        <v>14</v>
      </c>
      <c r="E6271" t="s">
        <v>3041</v>
      </c>
      <c r="F6271">
        <v>0</v>
      </c>
      <c r="G6271">
        <v>10000000</v>
      </c>
      <c r="H6271">
        <v>0</v>
      </c>
      <c r="I6271">
        <v>0</v>
      </c>
      <c r="J6271">
        <v>0</v>
      </c>
      <c r="K6271">
        <v>2.2589999999999999</v>
      </c>
      <c r="L6271" t="s">
        <v>16</v>
      </c>
      <c r="M6271" s="2">
        <v>22590000</v>
      </c>
      <c r="N6271" s="2" t="str">
        <f>VLOOKUP(Tabla1[[#This Row],[nemo]],'Nemos y clasificaciones'!$A$2:$B$5000,2,FALSE)</f>
        <v>FM BTG PACTUAL CHILE ACCION, SERIE G</v>
      </c>
      <c r="O6271" s="2" t="str">
        <f>VLOOKUP(Tabla1[[#This Row],[nemo]],'Nemos y clasificaciones'!$A$1:$C$3000,3,FALSE)</f>
        <v>Otros</v>
      </c>
      <c r="P6271" s="2"/>
      <c r="Q6271" s="2"/>
    </row>
    <row r="6272" spans="1:17" x14ac:dyDescent="0.25">
      <c r="A6272" t="s">
        <v>4210</v>
      </c>
      <c r="B6272" s="1">
        <v>43979</v>
      </c>
      <c r="C6272" s="1">
        <v>43980</v>
      </c>
      <c r="D6272" t="s">
        <v>14</v>
      </c>
      <c r="E6272" t="s">
        <v>3041</v>
      </c>
      <c r="F6272">
        <v>0</v>
      </c>
      <c r="G6272">
        <v>10000000</v>
      </c>
      <c r="H6272">
        <v>0</v>
      </c>
      <c r="I6272">
        <v>0</v>
      </c>
      <c r="J6272">
        <v>0</v>
      </c>
      <c r="K6272">
        <v>2.1150000000000002</v>
      </c>
      <c r="L6272" t="s">
        <v>16</v>
      </c>
      <c r="M6272" s="2">
        <v>21150000</v>
      </c>
      <c r="N6272" s="2" t="str">
        <f>VLOOKUP(Tabla1[[#This Row],[nemo]],'Nemos y clasificaciones'!$A$2:$B$5000,2,FALSE)</f>
        <v>FM BTG PACTUAL CHILE ACCION, SERIE G</v>
      </c>
      <c r="O6272" s="2" t="str">
        <f>VLOOKUP(Tabla1[[#This Row],[nemo]],'Nemos y clasificaciones'!$A$1:$C$3000,3,FALSE)</f>
        <v>Otros</v>
      </c>
      <c r="P6272" s="2"/>
      <c r="Q6272" s="2"/>
    </row>
    <row r="6273" spans="1:17" x14ac:dyDescent="0.25">
      <c r="A6273" t="s">
        <v>4200</v>
      </c>
      <c r="B6273" s="1">
        <v>43981</v>
      </c>
      <c r="C6273" s="1">
        <v>43983</v>
      </c>
      <c r="D6273" t="s">
        <v>14</v>
      </c>
      <c r="E6273" t="s">
        <v>3041</v>
      </c>
      <c r="F6273">
        <v>0</v>
      </c>
      <c r="G6273">
        <v>10000000</v>
      </c>
      <c r="H6273">
        <v>0</v>
      </c>
      <c r="I6273">
        <v>0</v>
      </c>
      <c r="J6273">
        <v>0</v>
      </c>
      <c r="K6273">
        <v>1.8959999999999999</v>
      </c>
      <c r="L6273" t="s">
        <v>16</v>
      </c>
      <c r="M6273" s="2">
        <v>18960000</v>
      </c>
      <c r="N6273" s="2" t="str">
        <f>VLOOKUP(Tabla1[[#This Row],[nemo]],'Nemos y clasificaciones'!$A$2:$B$5000,2,FALSE)</f>
        <v>FM BTG PACTUAL CHILE ACCION, SERIE G</v>
      </c>
      <c r="O6273" s="2" t="str">
        <f>VLOOKUP(Tabla1[[#This Row],[nemo]],'Nemos y clasificaciones'!$A$1:$C$3000,3,FALSE)</f>
        <v>Otros</v>
      </c>
      <c r="P6273" s="2"/>
      <c r="Q6273" s="2"/>
    </row>
    <row r="6274" spans="1:17" x14ac:dyDescent="0.25">
      <c r="A6274" t="s">
        <v>6406</v>
      </c>
      <c r="B6274" s="1">
        <v>43599</v>
      </c>
      <c r="C6274" s="1">
        <v>43600</v>
      </c>
      <c r="D6274" t="s">
        <v>14</v>
      </c>
      <c r="E6274" t="s">
        <v>3041</v>
      </c>
      <c r="F6274">
        <v>0</v>
      </c>
      <c r="G6274">
        <v>10000000</v>
      </c>
      <c r="H6274">
        <v>0</v>
      </c>
      <c r="I6274">
        <v>0</v>
      </c>
      <c r="J6274">
        <v>0</v>
      </c>
      <c r="K6274">
        <v>1.2709999999999999</v>
      </c>
      <c r="L6274" t="s">
        <v>16</v>
      </c>
      <c r="M6274" s="2">
        <v>12710000</v>
      </c>
      <c r="N6274" s="2" t="str">
        <f>VLOOKUP(Tabla1[[#This Row],[nemo]],'Nemos y clasificaciones'!$A$2:$B$5000,2,FALSE)</f>
        <v>FM BTG PACTUAL CHILE ACCION, SERIE G</v>
      </c>
      <c r="O6274" s="2" t="str">
        <f>VLOOKUP(Tabla1[[#This Row],[nemo]],'Nemos y clasificaciones'!$A$1:$C$3000,3,FALSE)</f>
        <v>Otros</v>
      </c>
      <c r="P6274" s="2"/>
      <c r="Q6274" s="2"/>
    </row>
    <row r="6275" spans="1:17" x14ac:dyDescent="0.25">
      <c r="A6275" t="s">
        <v>6328</v>
      </c>
      <c r="B6275" s="1">
        <v>43603</v>
      </c>
      <c r="C6275" s="1">
        <v>43605</v>
      </c>
      <c r="D6275" t="s">
        <v>14</v>
      </c>
      <c r="E6275" t="s">
        <v>3041</v>
      </c>
      <c r="F6275">
        <v>0</v>
      </c>
      <c r="G6275">
        <v>10000000</v>
      </c>
      <c r="H6275">
        <v>0</v>
      </c>
      <c r="I6275">
        <v>0</v>
      </c>
      <c r="J6275">
        <v>0</v>
      </c>
      <c r="K6275">
        <v>1.2310000000000001</v>
      </c>
      <c r="L6275" t="s">
        <v>16</v>
      </c>
      <c r="M6275" s="2">
        <v>12310000</v>
      </c>
      <c r="N6275" s="2" t="str">
        <f>VLOOKUP(Tabla1[[#This Row],[nemo]],'Nemos y clasificaciones'!$A$2:$B$5000,2,FALSE)</f>
        <v>FM BTG PACTUAL CHILE ACCION, SERIE G</v>
      </c>
      <c r="O6275" s="2" t="str">
        <f>VLOOKUP(Tabla1[[#This Row],[nemo]],'Nemos y clasificaciones'!$A$1:$C$3000,3,FALSE)</f>
        <v>Otros</v>
      </c>
      <c r="P6275" s="2"/>
      <c r="Q6275" s="2"/>
    </row>
    <row r="6276" spans="1:17" x14ac:dyDescent="0.25">
      <c r="A6276" t="s">
        <v>5299</v>
      </c>
      <c r="B6276" s="1">
        <v>43811</v>
      </c>
      <c r="C6276" s="1">
        <v>43812</v>
      </c>
      <c r="D6276" t="s">
        <v>14</v>
      </c>
      <c r="E6276" t="s">
        <v>3041</v>
      </c>
      <c r="F6276">
        <v>0</v>
      </c>
      <c r="G6276">
        <v>10000000</v>
      </c>
      <c r="H6276">
        <v>0</v>
      </c>
      <c r="I6276">
        <v>0</v>
      </c>
      <c r="J6276">
        <v>0</v>
      </c>
      <c r="K6276">
        <v>0.98799999999999999</v>
      </c>
      <c r="L6276" t="s">
        <v>23</v>
      </c>
      <c r="M6276" s="2">
        <v>9880000</v>
      </c>
      <c r="N6276" s="2" t="str">
        <f>VLOOKUP(Tabla1[[#This Row],[nemo]],'Nemos y clasificaciones'!$A$2:$B$5000,2,FALSE)</f>
        <v>FM BTG PACTUAL CHILE ACCION, SERIE G</v>
      </c>
      <c r="O6276" s="2" t="str">
        <f>VLOOKUP(Tabla1[[#This Row],[nemo]],'Nemos y clasificaciones'!$A$1:$C$3000,3,FALSE)</f>
        <v>Otros</v>
      </c>
      <c r="P6276" s="2"/>
      <c r="Q6276" s="2"/>
    </row>
    <row r="6277" spans="1:17" x14ac:dyDescent="0.25">
      <c r="A6277" t="s">
        <v>4321</v>
      </c>
      <c r="B6277" s="1">
        <v>43971</v>
      </c>
      <c r="C6277" s="1">
        <v>43973</v>
      </c>
      <c r="D6277" t="s">
        <v>14</v>
      </c>
      <c r="E6277" t="s">
        <v>3041</v>
      </c>
      <c r="F6277">
        <v>0</v>
      </c>
      <c r="G6277">
        <v>10000000</v>
      </c>
      <c r="H6277">
        <v>0</v>
      </c>
      <c r="I6277">
        <v>0</v>
      </c>
      <c r="J6277">
        <v>0</v>
      </c>
      <c r="K6277">
        <v>0.95799999999999996</v>
      </c>
      <c r="L6277" t="s">
        <v>23</v>
      </c>
      <c r="M6277" s="2">
        <v>9580000</v>
      </c>
      <c r="N6277" s="2" t="str">
        <f>VLOOKUP(Tabla1[[#This Row],[nemo]],'Nemos y clasificaciones'!$A$2:$B$5000,2,FALSE)</f>
        <v>FM BTG PACTUAL CHILE ACCION, SERIE G</v>
      </c>
      <c r="O6277" s="2" t="str">
        <f>VLOOKUP(Tabla1[[#This Row],[nemo]],'Nemos y clasificaciones'!$A$1:$C$3000,3,FALSE)</f>
        <v>Otros</v>
      </c>
      <c r="P6277" s="2"/>
      <c r="Q6277" s="2"/>
    </row>
    <row r="6278" spans="1:17" x14ac:dyDescent="0.25">
      <c r="A6278" t="s">
        <v>6436</v>
      </c>
      <c r="B6278" s="1">
        <v>43596</v>
      </c>
      <c r="C6278" s="1">
        <v>43598</v>
      </c>
      <c r="D6278" t="s">
        <v>14</v>
      </c>
      <c r="E6278" t="s">
        <v>3041</v>
      </c>
      <c r="F6278">
        <v>0</v>
      </c>
      <c r="G6278">
        <v>10000000</v>
      </c>
      <c r="H6278">
        <v>0</v>
      </c>
      <c r="I6278">
        <v>0</v>
      </c>
      <c r="J6278">
        <v>0</v>
      </c>
      <c r="K6278">
        <v>0.94699999999999995</v>
      </c>
      <c r="L6278" t="s">
        <v>23</v>
      </c>
      <c r="M6278" s="2">
        <v>9470000</v>
      </c>
      <c r="N6278" s="2" t="str">
        <f>VLOOKUP(Tabla1[[#This Row],[nemo]],'Nemos y clasificaciones'!$A$2:$B$5000,2,FALSE)</f>
        <v>FM BTG PACTUAL CHILE ACCION, SERIE G</v>
      </c>
      <c r="O6278" s="2" t="str">
        <f>VLOOKUP(Tabla1[[#This Row],[nemo]],'Nemos y clasificaciones'!$A$1:$C$3000,3,FALSE)</f>
        <v>Otros</v>
      </c>
      <c r="P6278" s="2"/>
      <c r="Q6278" s="2"/>
    </row>
    <row r="6279" spans="1:17" x14ac:dyDescent="0.25">
      <c r="A6279" t="s">
        <v>5700</v>
      </c>
      <c r="B6279" s="1">
        <v>43712</v>
      </c>
      <c r="C6279" s="1">
        <v>43713</v>
      </c>
      <c r="D6279" t="s">
        <v>14</v>
      </c>
      <c r="E6279" t="s">
        <v>3041</v>
      </c>
      <c r="F6279">
        <v>0</v>
      </c>
      <c r="G6279">
        <v>10000000</v>
      </c>
      <c r="H6279">
        <v>0</v>
      </c>
      <c r="I6279">
        <v>0</v>
      </c>
      <c r="J6279">
        <v>0</v>
      </c>
      <c r="K6279">
        <v>0.88100000000000001</v>
      </c>
      <c r="L6279" t="s">
        <v>23</v>
      </c>
      <c r="M6279" s="2">
        <v>8810000</v>
      </c>
      <c r="N6279" s="2" t="str">
        <f>VLOOKUP(Tabla1[[#This Row],[nemo]],'Nemos y clasificaciones'!$A$2:$B$5000,2,FALSE)</f>
        <v>FM BTG PACTUAL CHILE ACCION, SERIE G</v>
      </c>
      <c r="O6279" s="2" t="str">
        <f>VLOOKUP(Tabla1[[#This Row],[nemo]],'Nemos y clasificaciones'!$A$1:$C$3000,3,FALSE)</f>
        <v>Otros</v>
      </c>
      <c r="P6279" s="2"/>
      <c r="Q6279" s="2"/>
    </row>
    <row r="6280" spans="1:17" x14ac:dyDescent="0.25">
      <c r="A6280" t="s">
        <v>6270</v>
      </c>
      <c r="B6280" s="1">
        <v>43608</v>
      </c>
      <c r="C6280" s="1">
        <v>43609</v>
      </c>
      <c r="D6280" t="s">
        <v>14</v>
      </c>
      <c r="E6280" t="s">
        <v>3041</v>
      </c>
      <c r="F6280">
        <v>0</v>
      </c>
      <c r="G6280">
        <v>10000000</v>
      </c>
      <c r="H6280">
        <v>0</v>
      </c>
      <c r="I6280">
        <v>0</v>
      </c>
      <c r="J6280">
        <v>0</v>
      </c>
      <c r="K6280">
        <v>0.86099999999999999</v>
      </c>
      <c r="L6280" t="s">
        <v>23</v>
      </c>
      <c r="M6280" s="2">
        <v>8610000</v>
      </c>
      <c r="N6280" s="2" t="str">
        <f>VLOOKUP(Tabla1[[#This Row],[nemo]],'Nemos y clasificaciones'!$A$2:$B$5000,2,FALSE)</f>
        <v>FM BTG PACTUAL CHILE ACCION, SERIE G</v>
      </c>
      <c r="O6280" s="2" t="str">
        <f>VLOOKUP(Tabla1[[#This Row],[nemo]],'Nemos y clasificaciones'!$A$1:$C$3000,3,FALSE)</f>
        <v>Otros</v>
      </c>
      <c r="P6280" s="2"/>
      <c r="Q6280" s="2"/>
    </row>
    <row r="6281" spans="1:17" x14ac:dyDescent="0.25">
      <c r="A6281" t="s">
        <v>4424</v>
      </c>
      <c r="B6281" s="1">
        <v>43962</v>
      </c>
      <c r="C6281" s="1">
        <v>43963</v>
      </c>
      <c r="D6281" t="s">
        <v>14</v>
      </c>
      <c r="E6281" t="s">
        <v>3041</v>
      </c>
      <c r="F6281">
        <v>0</v>
      </c>
      <c r="G6281">
        <v>10000000</v>
      </c>
      <c r="H6281">
        <v>0</v>
      </c>
      <c r="I6281">
        <v>0</v>
      </c>
      <c r="J6281">
        <v>0</v>
      </c>
      <c r="K6281">
        <v>0.79300000000000004</v>
      </c>
      <c r="L6281" t="s">
        <v>23</v>
      </c>
      <c r="M6281" s="2">
        <v>7930000</v>
      </c>
      <c r="N6281" s="2" t="str">
        <f>VLOOKUP(Tabla1[[#This Row],[nemo]],'Nemos y clasificaciones'!$A$2:$B$5000,2,FALSE)</f>
        <v>FM BTG PACTUAL CHILE ACCION, SERIE G</v>
      </c>
      <c r="O6281" s="2" t="str">
        <f>VLOOKUP(Tabla1[[#This Row],[nemo]],'Nemos y clasificaciones'!$A$1:$C$3000,3,FALSE)</f>
        <v>Otros</v>
      </c>
      <c r="P6281" s="2"/>
      <c r="Q6281" s="2"/>
    </row>
    <row r="6282" spans="1:17" x14ac:dyDescent="0.25">
      <c r="A6282" t="s">
        <v>3143</v>
      </c>
      <c r="B6282" s="1">
        <v>44158</v>
      </c>
      <c r="C6282" s="1">
        <v>44159</v>
      </c>
      <c r="D6282" t="s">
        <v>14</v>
      </c>
      <c r="E6282" t="s">
        <v>3041</v>
      </c>
      <c r="F6282">
        <v>0</v>
      </c>
      <c r="G6282">
        <v>10000000</v>
      </c>
      <c r="H6282">
        <v>0</v>
      </c>
      <c r="I6282">
        <v>0</v>
      </c>
      <c r="J6282">
        <v>0</v>
      </c>
      <c r="K6282">
        <v>0.64100000000000001</v>
      </c>
      <c r="L6282" t="s">
        <v>23</v>
      </c>
      <c r="M6282" s="2">
        <v>6410000</v>
      </c>
      <c r="N6282" s="2" t="str">
        <f>VLOOKUP(Tabla1[[#This Row],[nemo]],'Nemos y clasificaciones'!$A$2:$B$5000,2,FALSE)</f>
        <v>FM BTG PACTUAL CHILE ACCION, SERIE G</v>
      </c>
      <c r="O6282" s="2" t="str">
        <f>VLOOKUP(Tabla1[[#This Row],[nemo]],'Nemos y clasificaciones'!$A$1:$C$3000,3,FALSE)</f>
        <v>Otros</v>
      </c>
      <c r="P6282" s="2"/>
      <c r="Q6282" s="2"/>
    </row>
    <row r="6283" spans="1:17" x14ac:dyDescent="0.25">
      <c r="A6283" t="s">
        <v>5665</v>
      </c>
      <c r="B6283" s="1">
        <v>43719</v>
      </c>
      <c r="C6283" s="1">
        <v>43720</v>
      </c>
      <c r="D6283" t="s">
        <v>14</v>
      </c>
      <c r="E6283" t="s">
        <v>3041</v>
      </c>
      <c r="F6283">
        <v>0</v>
      </c>
      <c r="G6283">
        <v>10000000</v>
      </c>
      <c r="H6283">
        <v>0</v>
      </c>
      <c r="I6283">
        <v>0</v>
      </c>
      <c r="J6283">
        <v>0</v>
      </c>
      <c r="K6283">
        <v>0.61299999999999999</v>
      </c>
      <c r="L6283" t="s">
        <v>23</v>
      </c>
      <c r="M6283" s="2">
        <v>6130000</v>
      </c>
      <c r="N6283" s="2" t="str">
        <f>VLOOKUP(Tabla1[[#This Row],[nemo]],'Nemos y clasificaciones'!$A$2:$B$5000,2,FALSE)</f>
        <v>FM BTG PACTUAL CHILE ACCION, SERIE G</v>
      </c>
      <c r="O6283" s="2" t="str">
        <f>VLOOKUP(Tabla1[[#This Row],[nemo]],'Nemos y clasificaciones'!$A$1:$C$3000,3,FALSE)</f>
        <v>Otros</v>
      </c>
      <c r="P6283" s="2"/>
      <c r="Q6283" s="2"/>
    </row>
    <row r="6284" spans="1:17" x14ac:dyDescent="0.25">
      <c r="A6284" t="s">
        <v>4367</v>
      </c>
      <c r="B6284" s="1">
        <v>43965</v>
      </c>
      <c r="C6284" s="1">
        <v>43966</v>
      </c>
      <c r="D6284" t="s">
        <v>14</v>
      </c>
      <c r="E6284" t="s">
        <v>3041</v>
      </c>
      <c r="F6284">
        <v>0</v>
      </c>
      <c r="G6284">
        <v>10000000</v>
      </c>
      <c r="H6284">
        <v>0</v>
      </c>
      <c r="I6284">
        <v>0</v>
      </c>
      <c r="J6284">
        <v>0</v>
      </c>
      <c r="K6284">
        <v>0.505</v>
      </c>
      <c r="L6284" t="s">
        <v>23</v>
      </c>
      <c r="M6284" s="2">
        <v>5050000</v>
      </c>
      <c r="N6284" s="2" t="str">
        <f>VLOOKUP(Tabla1[[#This Row],[nemo]],'Nemos y clasificaciones'!$A$2:$B$5000,2,FALSE)</f>
        <v>FM BTG PACTUAL CHILE ACCION, SERIE G</v>
      </c>
      <c r="O6284" s="2" t="str">
        <f>VLOOKUP(Tabla1[[#This Row],[nemo]],'Nemos y clasificaciones'!$A$1:$C$3000,3,FALSE)</f>
        <v>Otros</v>
      </c>
      <c r="P6284" s="2"/>
      <c r="Q6284" s="2"/>
    </row>
    <row r="6285" spans="1:17" x14ac:dyDescent="0.25">
      <c r="A6285" t="s">
        <v>4916</v>
      </c>
      <c r="B6285" s="1">
        <v>43860</v>
      </c>
      <c r="C6285" s="1">
        <v>43861</v>
      </c>
      <c r="D6285" t="s">
        <v>14</v>
      </c>
      <c r="E6285" t="s">
        <v>3041</v>
      </c>
      <c r="F6285">
        <v>0</v>
      </c>
      <c r="G6285">
        <v>10000000</v>
      </c>
      <c r="H6285">
        <v>0</v>
      </c>
      <c r="I6285">
        <v>0</v>
      </c>
      <c r="J6285">
        <v>0</v>
      </c>
      <c r="K6285">
        <v>0.45800000000000002</v>
      </c>
      <c r="L6285" t="s">
        <v>23</v>
      </c>
      <c r="M6285" s="2">
        <v>4580000</v>
      </c>
      <c r="N6285" s="2" t="str">
        <f>VLOOKUP(Tabla1[[#This Row],[nemo]],'Nemos y clasificaciones'!$A$2:$B$5000,2,FALSE)</f>
        <v>FM BTG PACTUAL CHILE ACCION, SERIE G</v>
      </c>
      <c r="O6285" s="2" t="str">
        <f>VLOOKUP(Tabla1[[#This Row],[nemo]],'Nemos y clasificaciones'!$A$1:$C$3000,3,FALSE)</f>
        <v>Otros</v>
      </c>
      <c r="P6285" s="2"/>
      <c r="Q6285" s="2"/>
    </row>
    <row r="6286" spans="1:17" x14ac:dyDescent="0.25">
      <c r="A6286" t="s">
        <v>4390</v>
      </c>
      <c r="B6286" s="1">
        <v>43963</v>
      </c>
      <c r="C6286" s="1">
        <v>43964</v>
      </c>
      <c r="D6286" t="s">
        <v>14</v>
      </c>
      <c r="E6286" t="s">
        <v>3041</v>
      </c>
      <c r="F6286">
        <v>0</v>
      </c>
      <c r="G6286">
        <v>10000000</v>
      </c>
      <c r="H6286">
        <v>0</v>
      </c>
      <c r="I6286">
        <v>0</v>
      </c>
      <c r="J6286">
        <v>0</v>
      </c>
      <c r="K6286">
        <v>0.44900000000000001</v>
      </c>
      <c r="L6286" t="s">
        <v>23</v>
      </c>
      <c r="M6286" s="2">
        <v>4490000</v>
      </c>
      <c r="N6286" s="2" t="str">
        <f>VLOOKUP(Tabla1[[#This Row],[nemo]],'Nemos y clasificaciones'!$A$2:$B$5000,2,FALSE)</f>
        <v>FM BTG PACTUAL CHILE ACCION, SERIE G</v>
      </c>
      <c r="O6286" s="2" t="str">
        <f>VLOOKUP(Tabla1[[#This Row],[nemo]],'Nemos y clasificaciones'!$A$1:$C$3000,3,FALSE)</f>
        <v>Otros</v>
      </c>
      <c r="P6286" s="2"/>
      <c r="Q6286" s="2"/>
    </row>
    <row r="6287" spans="1:17" x14ac:dyDescent="0.25">
      <c r="A6287" t="s">
        <v>3456</v>
      </c>
      <c r="B6287" s="1">
        <v>44102</v>
      </c>
      <c r="C6287" s="1">
        <v>44103</v>
      </c>
      <c r="D6287" t="s">
        <v>14</v>
      </c>
      <c r="E6287" t="s">
        <v>3041</v>
      </c>
      <c r="F6287">
        <v>0</v>
      </c>
      <c r="G6287">
        <v>7307605</v>
      </c>
      <c r="H6287">
        <v>0</v>
      </c>
      <c r="I6287">
        <v>0</v>
      </c>
      <c r="J6287">
        <v>0</v>
      </c>
      <c r="K6287">
        <v>0.38200000000000001</v>
      </c>
      <c r="L6287" t="s">
        <v>23</v>
      </c>
      <c r="M6287" s="2">
        <v>2791505.11</v>
      </c>
      <c r="N6287" s="2" t="str">
        <f>VLOOKUP(Tabla1[[#This Row],[nemo]],'Nemos y clasificaciones'!$A$2:$B$5000,2,FALSE)</f>
        <v>FM BTG PACTUAL CHILE ACCION, SERIE G</v>
      </c>
      <c r="O6287" s="2" t="str">
        <f>VLOOKUP(Tabla1[[#This Row],[nemo]],'Nemos y clasificaciones'!$A$1:$C$3000,3,FALSE)</f>
        <v>Otros</v>
      </c>
      <c r="P6287" s="2"/>
      <c r="Q6287" s="2"/>
    </row>
    <row r="6288" spans="1:17" x14ac:dyDescent="0.25">
      <c r="A6288" t="s">
        <v>6127</v>
      </c>
      <c r="B6288" s="1">
        <v>43629</v>
      </c>
      <c r="C6288" s="1">
        <v>43630</v>
      </c>
      <c r="D6288" t="s">
        <v>14</v>
      </c>
      <c r="E6288" t="s">
        <v>3041</v>
      </c>
      <c r="F6288">
        <v>0</v>
      </c>
      <c r="G6288">
        <v>10000000</v>
      </c>
      <c r="H6288">
        <v>0</v>
      </c>
      <c r="I6288">
        <v>0</v>
      </c>
      <c r="J6288">
        <v>0</v>
      </c>
      <c r="K6288">
        <v>0.23899999999999999</v>
      </c>
      <c r="L6288" t="s">
        <v>23</v>
      </c>
      <c r="M6288" s="2">
        <v>2390000</v>
      </c>
      <c r="N6288" s="2" t="str">
        <f>VLOOKUP(Tabla1[[#This Row],[nemo]],'Nemos y clasificaciones'!$A$2:$B$5000,2,FALSE)</f>
        <v>FM BTG PACTUAL CHILE ACCION, SERIE G</v>
      </c>
      <c r="O6288" s="2" t="str">
        <f>VLOOKUP(Tabla1[[#This Row],[nemo]],'Nemos y clasificaciones'!$A$1:$C$3000,3,FALSE)</f>
        <v>Otros</v>
      </c>
      <c r="P6288" s="2"/>
      <c r="Q6288" s="2"/>
    </row>
    <row r="6289" spans="1:17" x14ac:dyDescent="0.25">
      <c r="A6289" t="s">
        <v>3520</v>
      </c>
      <c r="B6289" s="1">
        <v>44077</v>
      </c>
      <c r="C6289" s="1">
        <v>44078</v>
      </c>
      <c r="D6289" t="s">
        <v>14</v>
      </c>
      <c r="E6289" t="s">
        <v>3041</v>
      </c>
      <c r="F6289">
        <v>0</v>
      </c>
      <c r="G6289">
        <v>10000000</v>
      </c>
      <c r="H6289">
        <v>0</v>
      </c>
      <c r="I6289">
        <v>0</v>
      </c>
      <c r="J6289">
        <v>0</v>
      </c>
      <c r="K6289">
        <v>0.182</v>
      </c>
      <c r="L6289" t="s">
        <v>23</v>
      </c>
      <c r="M6289" s="2">
        <v>1820000</v>
      </c>
      <c r="N6289" s="2" t="str">
        <f>VLOOKUP(Tabla1[[#This Row],[nemo]],'Nemos y clasificaciones'!$A$2:$B$5000,2,FALSE)</f>
        <v>FM BTG PACTUAL CHILE ACCION, SERIE G</v>
      </c>
      <c r="O6289" s="2" t="str">
        <f>VLOOKUP(Tabla1[[#This Row],[nemo]],'Nemos y clasificaciones'!$A$1:$C$3000,3,FALSE)</f>
        <v>Otros</v>
      </c>
      <c r="P6289" s="2"/>
      <c r="Q6289" s="2"/>
    </row>
    <row r="6290" spans="1:17" x14ac:dyDescent="0.25">
      <c r="A6290" t="s">
        <v>5724</v>
      </c>
      <c r="B6290" s="1">
        <v>43705</v>
      </c>
      <c r="C6290" s="1">
        <v>43706</v>
      </c>
      <c r="D6290" t="s">
        <v>14</v>
      </c>
      <c r="E6290" t="s">
        <v>3041</v>
      </c>
      <c r="F6290">
        <v>0</v>
      </c>
      <c r="G6290">
        <v>10000000</v>
      </c>
      <c r="H6290">
        <v>0</v>
      </c>
      <c r="I6290">
        <v>0</v>
      </c>
      <c r="J6290">
        <v>0</v>
      </c>
      <c r="K6290">
        <v>0.18</v>
      </c>
      <c r="L6290" t="s">
        <v>23</v>
      </c>
      <c r="M6290" s="2">
        <v>1800000</v>
      </c>
      <c r="N6290" s="2" t="str">
        <f>VLOOKUP(Tabla1[[#This Row],[nemo]],'Nemos y clasificaciones'!$A$2:$B$5000,2,FALSE)</f>
        <v>FM BTG PACTUAL CHILE ACCION, SERIE G</v>
      </c>
      <c r="O6290" s="2" t="str">
        <f>VLOOKUP(Tabla1[[#This Row],[nemo]],'Nemos y clasificaciones'!$A$1:$C$3000,3,FALSE)</f>
        <v>Otros</v>
      </c>
      <c r="P6290" s="2"/>
      <c r="Q6290" s="2"/>
    </row>
    <row r="6291" spans="1:17" x14ac:dyDescent="0.25">
      <c r="A6291" t="s">
        <v>6149</v>
      </c>
      <c r="B6291" s="1">
        <v>43627</v>
      </c>
      <c r="C6291" s="1">
        <v>43628</v>
      </c>
      <c r="D6291" t="s">
        <v>14</v>
      </c>
      <c r="E6291" t="s">
        <v>3041</v>
      </c>
      <c r="F6291">
        <v>0</v>
      </c>
      <c r="G6291">
        <v>10000000</v>
      </c>
      <c r="H6291">
        <v>0</v>
      </c>
      <c r="I6291">
        <v>0</v>
      </c>
      <c r="J6291">
        <v>0</v>
      </c>
      <c r="K6291">
        <v>0.17899999999999999</v>
      </c>
      <c r="L6291" t="s">
        <v>23</v>
      </c>
      <c r="M6291" s="2">
        <v>1790000</v>
      </c>
      <c r="N6291" s="2" t="str">
        <f>VLOOKUP(Tabla1[[#This Row],[nemo]],'Nemos y clasificaciones'!$A$2:$B$5000,2,FALSE)</f>
        <v>FM BTG PACTUAL CHILE ACCION, SERIE G</v>
      </c>
      <c r="O6291" s="2" t="str">
        <f>VLOOKUP(Tabla1[[#This Row],[nemo]],'Nemos y clasificaciones'!$A$1:$C$3000,3,FALSE)</f>
        <v>Otros</v>
      </c>
      <c r="P6291" s="2"/>
      <c r="Q6291" s="2"/>
    </row>
    <row r="6292" spans="1:17" x14ac:dyDescent="0.25">
      <c r="A6292" t="s">
        <v>5684</v>
      </c>
      <c r="B6292" s="1">
        <v>43717</v>
      </c>
      <c r="C6292" s="1">
        <v>43718</v>
      </c>
      <c r="D6292" t="s">
        <v>14</v>
      </c>
      <c r="E6292" t="s">
        <v>3041</v>
      </c>
      <c r="F6292">
        <v>0</v>
      </c>
      <c r="G6292">
        <v>10000000</v>
      </c>
      <c r="H6292">
        <v>0</v>
      </c>
      <c r="I6292">
        <v>0</v>
      </c>
      <c r="J6292">
        <v>0</v>
      </c>
      <c r="K6292">
        <v>0.13300000000000001</v>
      </c>
      <c r="L6292" t="s">
        <v>23</v>
      </c>
      <c r="M6292" s="2">
        <v>1330000</v>
      </c>
      <c r="N6292" s="2" t="str">
        <f>VLOOKUP(Tabla1[[#This Row],[nemo]],'Nemos y clasificaciones'!$A$2:$B$5000,2,FALSE)</f>
        <v>FM BTG PACTUAL CHILE ACCION, SERIE G</v>
      </c>
      <c r="O6292" s="2" t="str">
        <f>VLOOKUP(Tabla1[[#This Row],[nemo]],'Nemos y clasificaciones'!$A$1:$C$3000,3,FALSE)</f>
        <v>Otros</v>
      </c>
      <c r="P6292" s="2"/>
      <c r="Q6292" s="2"/>
    </row>
    <row r="6293" spans="1:17" x14ac:dyDescent="0.25">
      <c r="A6293" t="s">
        <v>5021</v>
      </c>
      <c r="B6293" s="1">
        <v>43837</v>
      </c>
      <c r="C6293" s="1">
        <v>43838</v>
      </c>
      <c r="D6293" t="s">
        <v>14</v>
      </c>
      <c r="E6293" t="s">
        <v>3041</v>
      </c>
      <c r="F6293">
        <v>0</v>
      </c>
      <c r="G6293">
        <v>10000000</v>
      </c>
      <c r="H6293">
        <v>0</v>
      </c>
      <c r="I6293">
        <v>0</v>
      </c>
      <c r="J6293">
        <v>0</v>
      </c>
      <c r="K6293">
        <v>0.127</v>
      </c>
      <c r="L6293" t="s">
        <v>23</v>
      </c>
      <c r="M6293" s="2">
        <v>1270000</v>
      </c>
      <c r="N6293" s="2" t="str">
        <f>VLOOKUP(Tabla1[[#This Row],[nemo]],'Nemos y clasificaciones'!$A$2:$B$5000,2,FALSE)</f>
        <v>FM BTG PACTUAL CHILE ACCION, SERIE G</v>
      </c>
      <c r="O6293" s="2" t="str">
        <f>VLOOKUP(Tabla1[[#This Row],[nemo]],'Nemos y clasificaciones'!$A$1:$C$3000,3,FALSE)</f>
        <v>Otros</v>
      </c>
      <c r="P6293" s="2"/>
      <c r="Q6293" s="2"/>
    </row>
    <row r="6294" spans="1:17" x14ac:dyDescent="0.25">
      <c r="A6294" t="s">
        <v>3122</v>
      </c>
      <c r="B6294" s="1">
        <v>44161</v>
      </c>
      <c r="C6294" s="1">
        <v>44162</v>
      </c>
      <c r="D6294" t="s">
        <v>14</v>
      </c>
      <c r="E6294" t="s">
        <v>3041</v>
      </c>
      <c r="F6294">
        <v>0</v>
      </c>
      <c r="G6294">
        <v>7316415</v>
      </c>
      <c r="H6294">
        <v>0</v>
      </c>
      <c r="I6294">
        <v>0</v>
      </c>
      <c r="J6294">
        <v>0</v>
      </c>
      <c r="K6294">
        <v>0.17</v>
      </c>
      <c r="L6294" t="s">
        <v>23</v>
      </c>
      <c r="M6294" s="2">
        <v>1243790.55</v>
      </c>
      <c r="N6294" s="2" t="str">
        <f>VLOOKUP(Tabla1[[#This Row],[nemo]],'Nemos y clasificaciones'!$A$2:$B$5000,2,FALSE)</f>
        <v>FM BTG PACTUAL CHILE ACCION, SERIE G</v>
      </c>
      <c r="O6294" s="2" t="str">
        <f>VLOOKUP(Tabla1[[#This Row],[nemo]],'Nemos y clasificaciones'!$A$1:$C$3000,3,FALSE)</f>
        <v>Otros</v>
      </c>
      <c r="P6294" s="2"/>
      <c r="Q6294" s="2"/>
    </row>
    <row r="6295" spans="1:17" x14ac:dyDescent="0.25">
      <c r="A6295" t="s">
        <v>5477</v>
      </c>
      <c r="B6295" s="1">
        <v>43761</v>
      </c>
      <c r="C6295" s="1">
        <v>43762</v>
      </c>
      <c r="D6295" t="s">
        <v>14</v>
      </c>
      <c r="E6295" t="s">
        <v>3041</v>
      </c>
      <c r="F6295">
        <v>0</v>
      </c>
      <c r="G6295">
        <v>10000000</v>
      </c>
      <c r="H6295">
        <v>0</v>
      </c>
      <c r="I6295">
        <v>0</v>
      </c>
      <c r="J6295">
        <v>0</v>
      </c>
      <c r="K6295">
        <v>0.11</v>
      </c>
      <c r="L6295" t="s">
        <v>23</v>
      </c>
      <c r="M6295" s="2">
        <v>1100000</v>
      </c>
      <c r="N6295" s="2" t="str">
        <f>VLOOKUP(Tabla1[[#This Row],[nemo]],'Nemos y clasificaciones'!$A$2:$B$5000,2,FALSE)</f>
        <v>FM BTG PACTUAL CHILE ACCION, SERIE G</v>
      </c>
      <c r="O6295" s="2" t="str">
        <f>VLOOKUP(Tabla1[[#This Row],[nemo]],'Nemos y clasificaciones'!$A$1:$C$3000,3,FALSE)</f>
        <v>Otros</v>
      </c>
      <c r="P6295" s="2"/>
      <c r="Q6295" s="2"/>
    </row>
    <row r="6296" spans="1:17" x14ac:dyDescent="0.25">
      <c r="A6296" t="s">
        <v>4970</v>
      </c>
      <c r="B6296" s="1">
        <v>43852</v>
      </c>
      <c r="C6296" s="1">
        <v>43853</v>
      </c>
      <c r="D6296" t="s">
        <v>14</v>
      </c>
      <c r="E6296" t="s">
        <v>3041</v>
      </c>
      <c r="F6296">
        <v>0</v>
      </c>
      <c r="G6296">
        <v>10000000</v>
      </c>
      <c r="H6296">
        <v>0</v>
      </c>
      <c r="I6296">
        <v>0</v>
      </c>
      <c r="J6296">
        <v>0</v>
      </c>
      <c r="K6296">
        <v>6.6000000000000003E-2</v>
      </c>
      <c r="L6296" t="s">
        <v>23</v>
      </c>
      <c r="M6296" s="2">
        <v>660000</v>
      </c>
      <c r="N6296" s="2" t="str">
        <f>VLOOKUP(Tabla1[[#This Row],[nemo]],'Nemos y clasificaciones'!$A$2:$B$5000,2,FALSE)</f>
        <v>FM BTG PACTUAL CHILE ACCION, SERIE G</v>
      </c>
      <c r="O6296" s="2" t="str">
        <f>VLOOKUP(Tabla1[[#This Row],[nemo]],'Nemos y clasificaciones'!$A$1:$C$3000,3,FALSE)</f>
        <v>Otros</v>
      </c>
      <c r="P6296" s="2"/>
      <c r="Q6296" s="2"/>
    </row>
    <row r="6297" spans="1:17" x14ac:dyDescent="0.25">
      <c r="A6297" t="s">
        <v>5133</v>
      </c>
      <c r="B6297" s="1">
        <v>43823</v>
      </c>
      <c r="C6297" s="1">
        <v>43825</v>
      </c>
      <c r="D6297" t="s">
        <v>14</v>
      </c>
      <c r="E6297" t="s">
        <v>3041</v>
      </c>
      <c r="F6297">
        <v>0</v>
      </c>
      <c r="G6297">
        <v>10000000</v>
      </c>
      <c r="H6297">
        <v>0</v>
      </c>
      <c r="I6297">
        <v>0</v>
      </c>
      <c r="J6297">
        <v>0</v>
      </c>
      <c r="K6297">
        <v>6.0999999999999999E-2</v>
      </c>
      <c r="L6297" t="s">
        <v>23</v>
      </c>
      <c r="M6297" s="2">
        <v>610000</v>
      </c>
      <c r="N6297" s="2" t="str">
        <f>VLOOKUP(Tabla1[[#This Row],[nemo]],'Nemos y clasificaciones'!$A$2:$B$5000,2,FALSE)</f>
        <v>FM BTG PACTUAL CHILE ACCION, SERIE G</v>
      </c>
      <c r="O6297" s="2" t="str">
        <f>VLOOKUP(Tabla1[[#This Row],[nemo]],'Nemos y clasificaciones'!$A$1:$C$3000,3,FALSE)</f>
        <v>Otros</v>
      </c>
      <c r="P6297" s="2"/>
      <c r="Q6297" s="2"/>
    </row>
    <row r="6298" spans="1:17" x14ac:dyDescent="0.25">
      <c r="A6298" t="s">
        <v>5408</v>
      </c>
      <c r="B6298" s="1">
        <v>43780</v>
      </c>
      <c r="C6298" s="1">
        <v>43781</v>
      </c>
      <c r="D6298" t="s">
        <v>14</v>
      </c>
      <c r="E6298" t="s">
        <v>3041</v>
      </c>
      <c r="F6298">
        <v>0</v>
      </c>
      <c r="G6298">
        <v>10000000</v>
      </c>
      <c r="H6298">
        <v>0</v>
      </c>
      <c r="I6298">
        <v>0</v>
      </c>
      <c r="J6298">
        <v>0</v>
      </c>
      <c r="K6298">
        <v>0.04</v>
      </c>
      <c r="L6298" t="s">
        <v>23</v>
      </c>
      <c r="M6298" s="2">
        <v>400000</v>
      </c>
      <c r="N6298" s="2" t="str">
        <f>VLOOKUP(Tabla1[[#This Row],[nemo]],'Nemos y clasificaciones'!$A$2:$B$5000,2,FALSE)</f>
        <v>FM BTG PACTUAL CHILE ACCION, SERIE G</v>
      </c>
      <c r="O6298" s="2" t="str">
        <f>VLOOKUP(Tabla1[[#This Row],[nemo]],'Nemos y clasificaciones'!$A$1:$C$3000,3,FALSE)</f>
        <v>Otros</v>
      </c>
      <c r="P6298" s="2"/>
      <c r="Q6298" s="2"/>
    </row>
    <row r="6299" spans="1:17" x14ac:dyDescent="0.25">
      <c r="A6299" t="s">
        <v>6340</v>
      </c>
      <c r="B6299" s="1">
        <v>43601</v>
      </c>
      <c r="C6299" s="1">
        <v>43602</v>
      </c>
      <c r="D6299" t="s">
        <v>14</v>
      </c>
      <c r="E6299" t="s">
        <v>3043</v>
      </c>
      <c r="F6299">
        <v>0</v>
      </c>
      <c r="G6299">
        <v>10000000</v>
      </c>
      <c r="H6299">
        <v>0</v>
      </c>
      <c r="I6299">
        <v>0</v>
      </c>
      <c r="J6299">
        <v>0</v>
      </c>
      <c r="K6299">
        <v>9.2959999999999994</v>
      </c>
      <c r="L6299" t="s">
        <v>16</v>
      </c>
      <c r="M6299" s="2">
        <v>92960000</v>
      </c>
      <c r="N6299" s="2" t="str">
        <f>VLOOKUP(Tabla1[[#This Row],[nemo]],'Nemos y clasificaciones'!$A$2:$B$5000,2,FALSE)</f>
        <v>FM BTG PACTUAL CHILE ACCION, SERIE I</v>
      </c>
      <c r="O6299" s="2" t="str">
        <f>VLOOKUP(Tabla1[[#This Row],[nemo]],'Nemos y clasificaciones'!$A$1:$C$3000,3,FALSE)</f>
        <v>Otros</v>
      </c>
      <c r="P6299" s="2"/>
      <c r="Q6299" s="2"/>
    </row>
    <row r="6300" spans="1:17" x14ac:dyDescent="0.25">
      <c r="A6300" t="s">
        <v>6373</v>
      </c>
      <c r="B6300" s="1">
        <v>43600</v>
      </c>
      <c r="C6300" s="1">
        <v>43601</v>
      </c>
      <c r="D6300" t="s">
        <v>14</v>
      </c>
      <c r="E6300" t="s">
        <v>3043</v>
      </c>
      <c r="F6300">
        <v>0</v>
      </c>
      <c r="G6300">
        <v>10000000</v>
      </c>
      <c r="H6300">
        <v>0</v>
      </c>
      <c r="I6300">
        <v>0</v>
      </c>
      <c r="J6300">
        <v>0</v>
      </c>
      <c r="K6300">
        <v>4.5149999999999997</v>
      </c>
      <c r="L6300" t="s">
        <v>16</v>
      </c>
      <c r="M6300" s="2">
        <v>45150000</v>
      </c>
      <c r="N6300" s="2" t="str">
        <f>VLOOKUP(Tabla1[[#This Row],[nemo]],'Nemos y clasificaciones'!$A$2:$B$5000,2,FALSE)</f>
        <v>FM BTG PACTUAL CHILE ACCION, SERIE I</v>
      </c>
      <c r="O6300" s="2" t="str">
        <f>VLOOKUP(Tabla1[[#This Row],[nemo]],'Nemos y clasificaciones'!$A$1:$C$3000,3,FALSE)</f>
        <v>Otros</v>
      </c>
      <c r="P6300" s="2"/>
      <c r="Q6300" s="2"/>
    </row>
    <row r="6301" spans="1:17" x14ac:dyDescent="0.25">
      <c r="A6301" t="s">
        <v>3042</v>
      </c>
      <c r="B6301" s="1">
        <v>44179</v>
      </c>
      <c r="C6301" s="1">
        <v>44180</v>
      </c>
      <c r="D6301" t="s">
        <v>14</v>
      </c>
      <c r="E6301" t="s">
        <v>3043</v>
      </c>
      <c r="F6301">
        <v>0</v>
      </c>
      <c r="G6301">
        <v>10000000</v>
      </c>
      <c r="H6301">
        <v>0</v>
      </c>
      <c r="I6301">
        <v>0</v>
      </c>
      <c r="J6301">
        <v>0</v>
      </c>
      <c r="K6301">
        <v>2.39</v>
      </c>
      <c r="L6301" t="s">
        <v>16</v>
      </c>
      <c r="M6301" s="2">
        <v>23900000</v>
      </c>
      <c r="N6301" s="2" t="str">
        <f>VLOOKUP(Tabla1[[#This Row],[nemo]],'Nemos y clasificaciones'!$A$2:$B$5000,2,FALSE)</f>
        <v>FM BTG PACTUAL CHILE ACCION, SERIE I</v>
      </c>
      <c r="O6301" s="2" t="str">
        <f>VLOOKUP(Tabla1[[#This Row],[nemo]],'Nemos y clasificaciones'!$A$1:$C$3000,3,FALSE)</f>
        <v>Otros</v>
      </c>
      <c r="P6301" s="2"/>
      <c r="Q6301" s="2"/>
    </row>
    <row r="6302" spans="1:17" x14ac:dyDescent="0.25">
      <c r="A6302" t="s">
        <v>4211</v>
      </c>
      <c r="B6302" s="1">
        <v>43979</v>
      </c>
      <c r="C6302" s="1">
        <v>43980</v>
      </c>
      <c r="D6302" t="s">
        <v>14</v>
      </c>
      <c r="E6302" t="s">
        <v>3043</v>
      </c>
      <c r="F6302">
        <v>0</v>
      </c>
      <c r="G6302">
        <v>10000000</v>
      </c>
      <c r="H6302">
        <v>0</v>
      </c>
      <c r="I6302">
        <v>0</v>
      </c>
      <c r="J6302">
        <v>0</v>
      </c>
      <c r="K6302">
        <v>2.2480000000000002</v>
      </c>
      <c r="L6302" t="s">
        <v>16</v>
      </c>
      <c r="M6302" s="2">
        <v>22480000</v>
      </c>
      <c r="N6302" s="2" t="str">
        <f>VLOOKUP(Tabla1[[#This Row],[nemo]],'Nemos y clasificaciones'!$A$2:$B$5000,2,FALSE)</f>
        <v>FM BTG PACTUAL CHILE ACCION, SERIE I</v>
      </c>
      <c r="O6302" s="2" t="str">
        <f>VLOOKUP(Tabla1[[#This Row],[nemo]],'Nemos y clasificaciones'!$A$1:$C$3000,3,FALSE)</f>
        <v>Otros</v>
      </c>
      <c r="P6302" s="2"/>
      <c r="Q6302" s="2"/>
    </row>
    <row r="6303" spans="1:17" x14ac:dyDescent="0.25">
      <c r="A6303" t="s">
        <v>4202</v>
      </c>
      <c r="B6303" s="1">
        <v>43981</v>
      </c>
      <c r="C6303" s="1">
        <v>43983</v>
      </c>
      <c r="D6303" t="s">
        <v>14</v>
      </c>
      <c r="E6303" t="s">
        <v>3043</v>
      </c>
      <c r="F6303">
        <v>0</v>
      </c>
      <c r="G6303">
        <v>10000000</v>
      </c>
      <c r="H6303">
        <v>0</v>
      </c>
      <c r="I6303">
        <v>0</v>
      </c>
      <c r="J6303">
        <v>0</v>
      </c>
      <c r="K6303">
        <v>2.0150000000000001</v>
      </c>
      <c r="L6303" t="s">
        <v>16</v>
      </c>
      <c r="M6303" s="2">
        <v>20150000</v>
      </c>
      <c r="N6303" s="2" t="str">
        <f>VLOOKUP(Tabla1[[#This Row],[nemo]],'Nemos y clasificaciones'!$A$2:$B$5000,2,FALSE)</f>
        <v>FM BTG PACTUAL CHILE ACCION, SERIE I</v>
      </c>
      <c r="O6303" s="2" t="str">
        <f>VLOOKUP(Tabla1[[#This Row],[nemo]],'Nemos y clasificaciones'!$A$1:$C$3000,3,FALSE)</f>
        <v>Otros</v>
      </c>
      <c r="P6303" s="2"/>
      <c r="Q6303" s="2"/>
    </row>
    <row r="6304" spans="1:17" x14ac:dyDescent="0.25">
      <c r="A6304" t="s">
        <v>5297</v>
      </c>
      <c r="B6304" s="1">
        <v>43811</v>
      </c>
      <c r="C6304" s="1">
        <v>43812</v>
      </c>
      <c r="D6304" t="s">
        <v>14</v>
      </c>
      <c r="E6304" t="s">
        <v>3043</v>
      </c>
      <c r="F6304">
        <v>0</v>
      </c>
      <c r="G6304">
        <v>10000000</v>
      </c>
      <c r="H6304">
        <v>0</v>
      </c>
      <c r="I6304">
        <v>0</v>
      </c>
      <c r="J6304">
        <v>0</v>
      </c>
      <c r="K6304">
        <v>1.8819999999999999</v>
      </c>
      <c r="L6304" t="s">
        <v>16</v>
      </c>
      <c r="M6304" s="2">
        <v>18820000</v>
      </c>
      <c r="N6304" s="2" t="str">
        <f>VLOOKUP(Tabla1[[#This Row],[nemo]],'Nemos y clasificaciones'!$A$2:$B$5000,2,FALSE)</f>
        <v>FM BTG PACTUAL CHILE ACCION, SERIE I</v>
      </c>
      <c r="O6304" s="2" t="str">
        <f>VLOOKUP(Tabla1[[#This Row],[nemo]],'Nemos y clasificaciones'!$A$1:$C$3000,3,FALSE)</f>
        <v>Otros</v>
      </c>
      <c r="P6304" s="2"/>
      <c r="Q6304" s="2"/>
    </row>
    <row r="6305" spans="1:17" x14ac:dyDescent="0.25">
      <c r="A6305" t="s">
        <v>3465</v>
      </c>
      <c r="B6305" s="1">
        <v>44102</v>
      </c>
      <c r="C6305" s="1">
        <v>44103</v>
      </c>
      <c r="D6305" t="s">
        <v>14</v>
      </c>
      <c r="E6305" t="s">
        <v>3043</v>
      </c>
      <c r="F6305">
        <v>0</v>
      </c>
      <c r="G6305">
        <v>35412497</v>
      </c>
      <c r="H6305">
        <v>0</v>
      </c>
      <c r="I6305">
        <v>0</v>
      </c>
      <c r="J6305">
        <v>0</v>
      </c>
      <c r="K6305">
        <v>0.40500000000000003</v>
      </c>
      <c r="L6305" t="s">
        <v>23</v>
      </c>
      <c r="M6305" s="2">
        <v>14342061.285</v>
      </c>
      <c r="N6305" s="2" t="str">
        <f>VLOOKUP(Tabla1[[#This Row],[nemo]],'Nemos y clasificaciones'!$A$2:$B$5000,2,FALSE)</f>
        <v>FM BTG PACTUAL CHILE ACCION, SERIE I</v>
      </c>
      <c r="O6305" s="2" t="str">
        <f>VLOOKUP(Tabla1[[#This Row],[nemo]],'Nemos y clasificaciones'!$A$1:$C$3000,3,FALSE)</f>
        <v>Otros</v>
      </c>
      <c r="P6305" s="2"/>
      <c r="Q6305" s="2"/>
    </row>
    <row r="6306" spans="1:17" x14ac:dyDescent="0.25">
      <c r="A6306" t="s">
        <v>6408</v>
      </c>
      <c r="B6306" s="1">
        <v>43599</v>
      </c>
      <c r="C6306" s="1">
        <v>43600</v>
      </c>
      <c r="D6306" t="s">
        <v>14</v>
      </c>
      <c r="E6306" t="s">
        <v>3043</v>
      </c>
      <c r="F6306">
        <v>0</v>
      </c>
      <c r="G6306">
        <v>10000000</v>
      </c>
      <c r="H6306">
        <v>0</v>
      </c>
      <c r="I6306">
        <v>0</v>
      </c>
      <c r="J6306">
        <v>0</v>
      </c>
      <c r="K6306">
        <v>1.363</v>
      </c>
      <c r="L6306" t="s">
        <v>16</v>
      </c>
      <c r="M6306" s="2">
        <v>13630000</v>
      </c>
      <c r="N6306" s="2" t="str">
        <f>VLOOKUP(Tabla1[[#This Row],[nemo]],'Nemos y clasificaciones'!$A$2:$B$5000,2,FALSE)</f>
        <v>FM BTG PACTUAL CHILE ACCION, SERIE I</v>
      </c>
      <c r="O6306" s="2" t="str">
        <f>VLOOKUP(Tabla1[[#This Row],[nemo]],'Nemos y clasificaciones'!$A$1:$C$3000,3,FALSE)</f>
        <v>Otros</v>
      </c>
      <c r="P6306" s="2"/>
      <c r="Q6306" s="2"/>
    </row>
    <row r="6307" spans="1:17" x14ac:dyDescent="0.25">
      <c r="A6307" t="s">
        <v>6326</v>
      </c>
      <c r="B6307" s="1">
        <v>43603</v>
      </c>
      <c r="C6307" s="1">
        <v>43605</v>
      </c>
      <c r="D6307" t="s">
        <v>14</v>
      </c>
      <c r="E6307" t="s">
        <v>3043</v>
      </c>
      <c r="F6307">
        <v>0</v>
      </c>
      <c r="G6307">
        <v>10000000</v>
      </c>
      <c r="H6307">
        <v>0</v>
      </c>
      <c r="I6307">
        <v>0</v>
      </c>
      <c r="J6307">
        <v>0</v>
      </c>
      <c r="K6307">
        <v>1.32</v>
      </c>
      <c r="L6307" t="s">
        <v>16</v>
      </c>
      <c r="M6307" s="2">
        <v>13200000</v>
      </c>
      <c r="N6307" s="2" t="str">
        <f>VLOOKUP(Tabla1[[#This Row],[nemo]],'Nemos y clasificaciones'!$A$2:$B$5000,2,FALSE)</f>
        <v>FM BTG PACTUAL CHILE ACCION, SERIE I</v>
      </c>
      <c r="O6307" s="2" t="str">
        <f>VLOOKUP(Tabla1[[#This Row],[nemo]],'Nemos y clasificaciones'!$A$1:$C$3000,3,FALSE)</f>
        <v>Otros</v>
      </c>
      <c r="P6307" s="2"/>
      <c r="Q6307" s="2"/>
    </row>
    <row r="6308" spans="1:17" x14ac:dyDescent="0.25">
      <c r="A6308" t="s">
        <v>4320</v>
      </c>
      <c r="B6308" s="1">
        <v>43971</v>
      </c>
      <c r="C6308" s="1">
        <v>43973</v>
      </c>
      <c r="D6308" t="s">
        <v>14</v>
      </c>
      <c r="E6308" t="s">
        <v>3043</v>
      </c>
      <c r="F6308">
        <v>0</v>
      </c>
      <c r="G6308">
        <v>10000000</v>
      </c>
      <c r="H6308">
        <v>0</v>
      </c>
      <c r="I6308">
        <v>0</v>
      </c>
      <c r="J6308">
        <v>0</v>
      </c>
      <c r="K6308">
        <v>1.0189999999999999</v>
      </c>
      <c r="L6308" t="s">
        <v>16</v>
      </c>
      <c r="M6308" s="2">
        <v>10190000</v>
      </c>
      <c r="N6308" s="2" t="str">
        <f>VLOOKUP(Tabla1[[#This Row],[nemo]],'Nemos y clasificaciones'!$A$2:$B$5000,2,FALSE)</f>
        <v>FM BTG PACTUAL CHILE ACCION, SERIE I</v>
      </c>
      <c r="O6308" s="2" t="str">
        <f>VLOOKUP(Tabla1[[#This Row],[nemo]],'Nemos y clasificaciones'!$A$1:$C$3000,3,FALSE)</f>
        <v>Otros</v>
      </c>
      <c r="P6308" s="2"/>
      <c r="Q6308" s="2"/>
    </row>
    <row r="6309" spans="1:17" x14ac:dyDescent="0.25">
      <c r="A6309" t="s">
        <v>6433</v>
      </c>
      <c r="B6309" s="1">
        <v>43596</v>
      </c>
      <c r="C6309" s="1">
        <v>43598</v>
      </c>
      <c r="D6309" t="s">
        <v>14</v>
      </c>
      <c r="E6309" t="s">
        <v>3043</v>
      </c>
      <c r="F6309">
        <v>0</v>
      </c>
      <c r="G6309">
        <v>10000000</v>
      </c>
      <c r="H6309">
        <v>0</v>
      </c>
      <c r="I6309">
        <v>0</v>
      </c>
      <c r="J6309">
        <v>0</v>
      </c>
      <c r="K6309">
        <v>1.016</v>
      </c>
      <c r="L6309" t="s">
        <v>16</v>
      </c>
      <c r="M6309" s="2">
        <v>10160000</v>
      </c>
      <c r="N6309" s="2" t="str">
        <f>VLOOKUP(Tabla1[[#This Row],[nemo]],'Nemos y clasificaciones'!$A$2:$B$5000,2,FALSE)</f>
        <v>FM BTG PACTUAL CHILE ACCION, SERIE I</v>
      </c>
      <c r="O6309" s="2" t="str">
        <f>VLOOKUP(Tabla1[[#This Row],[nemo]],'Nemos y clasificaciones'!$A$1:$C$3000,3,FALSE)</f>
        <v>Otros</v>
      </c>
      <c r="P6309" s="2"/>
      <c r="Q6309" s="2"/>
    </row>
    <row r="6310" spans="1:17" x14ac:dyDescent="0.25">
      <c r="A6310" t="s">
        <v>5702</v>
      </c>
      <c r="B6310" s="1">
        <v>43712</v>
      </c>
      <c r="C6310" s="1">
        <v>43713</v>
      </c>
      <c r="D6310" t="s">
        <v>14</v>
      </c>
      <c r="E6310" t="s">
        <v>3043</v>
      </c>
      <c r="F6310">
        <v>0</v>
      </c>
      <c r="G6310">
        <v>10000000</v>
      </c>
      <c r="H6310">
        <v>0</v>
      </c>
      <c r="I6310">
        <v>0</v>
      </c>
      <c r="J6310">
        <v>0</v>
      </c>
      <c r="K6310">
        <v>0.94199999999999995</v>
      </c>
      <c r="L6310" t="s">
        <v>23</v>
      </c>
      <c r="M6310" s="2">
        <v>9420000</v>
      </c>
      <c r="N6310" s="2" t="str">
        <f>VLOOKUP(Tabla1[[#This Row],[nemo]],'Nemos y clasificaciones'!$A$2:$B$5000,2,FALSE)</f>
        <v>FM BTG PACTUAL CHILE ACCION, SERIE I</v>
      </c>
      <c r="O6310" s="2" t="str">
        <f>VLOOKUP(Tabla1[[#This Row],[nemo]],'Nemos y clasificaciones'!$A$1:$C$3000,3,FALSE)</f>
        <v>Otros</v>
      </c>
      <c r="P6310" s="2"/>
      <c r="Q6310" s="2"/>
    </row>
    <row r="6311" spans="1:17" x14ac:dyDescent="0.25">
      <c r="A6311" t="s">
        <v>6272</v>
      </c>
      <c r="B6311" s="1">
        <v>43608</v>
      </c>
      <c r="C6311" s="1">
        <v>43609</v>
      </c>
      <c r="D6311" t="s">
        <v>14</v>
      </c>
      <c r="E6311" t="s">
        <v>3043</v>
      </c>
      <c r="F6311">
        <v>0</v>
      </c>
      <c r="G6311">
        <v>10000000</v>
      </c>
      <c r="H6311">
        <v>0</v>
      </c>
      <c r="I6311">
        <v>0</v>
      </c>
      <c r="J6311">
        <v>0</v>
      </c>
      <c r="K6311">
        <v>0.92300000000000004</v>
      </c>
      <c r="L6311" t="s">
        <v>23</v>
      </c>
      <c r="M6311" s="2">
        <v>9230000</v>
      </c>
      <c r="N6311" s="2" t="str">
        <f>VLOOKUP(Tabla1[[#This Row],[nemo]],'Nemos y clasificaciones'!$A$2:$B$5000,2,FALSE)</f>
        <v>FM BTG PACTUAL CHILE ACCION, SERIE I</v>
      </c>
      <c r="O6311" s="2" t="str">
        <f>VLOOKUP(Tabla1[[#This Row],[nemo]],'Nemos y clasificaciones'!$A$1:$C$3000,3,FALSE)</f>
        <v>Otros</v>
      </c>
      <c r="P6311" s="2"/>
      <c r="Q6311" s="2"/>
    </row>
    <row r="6312" spans="1:17" x14ac:dyDescent="0.25">
      <c r="A6312" t="s">
        <v>4423</v>
      </c>
      <c r="B6312" s="1">
        <v>43962</v>
      </c>
      <c r="C6312" s="1">
        <v>43963</v>
      </c>
      <c r="D6312" t="s">
        <v>14</v>
      </c>
      <c r="E6312" t="s">
        <v>3043</v>
      </c>
      <c r="F6312">
        <v>0</v>
      </c>
      <c r="G6312">
        <v>10000000</v>
      </c>
      <c r="H6312">
        <v>0</v>
      </c>
      <c r="I6312">
        <v>0</v>
      </c>
      <c r="J6312">
        <v>0</v>
      </c>
      <c r="K6312">
        <v>0.84299999999999997</v>
      </c>
      <c r="L6312" t="s">
        <v>23</v>
      </c>
      <c r="M6312" s="2">
        <v>8430000</v>
      </c>
      <c r="N6312" s="2" t="str">
        <f>VLOOKUP(Tabla1[[#This Row],[nemo]],'Nemos y clasificaciones'!$A$2:$B$5000,2,FALSE)</f>
        <v>FM BTG PACTUAL CHILE ACCION, SERIE I</v>
      </c>
      <c r="O6312" s="2" t="str">
        <f>VLOOKUP(Tabla1[[#This Row],[nemo]],'Nemos y clasificaciones'!$A$1:$C$3000,3,FALSE)</f>
        <v>Otros</v>
      </c>
      <c r="P6312" s="2"/>
      <c r="Q6312" s="2"/>
    </row>
    <row r="6313" spans="1:17" x14ac:dyDescent="0.25">
      <c r="A6313" t="s">
        <v>3142</v>
      </c>
      <c r="B6313" s="1">
        <v>44158</v>
      </c>
      <c r="C6313" s="1">
        <v>44159</v>
      </c>
      <c r="D6313" t="s">
        <v>14</v>
      </c>
      <c r="E6313" t="s">
        <v>3043</v>
      </c>
      <c r="F6313">
        <v>0</v>
      </c>
      <c r="G6313">
        <v>10000000</v>
      </c>
      <c r="H6313">
        <v>0</v>
      </c>
      <c r="I6313">
        <v>0</v>
      </c>
      <c r="J6313">
        <v>0</v>
      </c>
      <c r="K6313">
        <v>0.67800000000000005</v>
      </c>
      <c r="L6313" t="s">
        <v>23</v>
      </c>
      <c r="M6313" s="2">
        <v>6780000</v>
      </c>
      <c r="N6313" s="2" t="str">
        <f>VLOOKUP(Tabla1[[#This Row],[nemo]],'Nemos y clasificaciones'!$A$2:$B$5000,2,FALSE)</f>
        <v>FM BTG PACTUAL CHILE ACCION, SERIE I</v>
      </c>
      <c r="O6313" s="2" t="str">
        <f>VLOOKUP(Tabla1[[#This Row],[nemo]],'Nemos y clasificaciones'!$A$1:$C$3000,3,FALSE)</f>
        <v>Otros</v>
      </c>
      <c r="P6313" s="2"/>
      <c r="Q6313" s="2"/>
    </row>
    <row r="6314" spans="1:17" x14ac:dyDescent="0.25">
      <c r="A6314" t="s">
        <v>5668</v>
      </c>
      <c r="B6314" s="1">
        <v>43719</v>
      </c>
      <c r="C6314" s="1">
        <v>43720</v>
      </c>
      <c r="D6314" t="s">
        <v>14</v>
      </c>
      <c r="E6314" t="s">
        <v>3043</v>
      </c>
      <c r="F6314">
        <v>0</v>
      </c>
      <c r="G6314">
        <v>10000000</v>
      </c>
      <c r="H6314">
        <v>0</v>
      </c>
      <c r="I6314">
        <v>0</v>
      </c>
      <c r="J6314">
        <v>0</v>
      </c>
      <c r="K6314">
        <v>0.65500000000000003</v>
      </c>
      <c r="L6314" t="s">
        <v>23</v>
      </c>
      <c r="M6314" s="2">
        <v>6550000</v>
      </c>
      <c r="N6314" s="2" t="str">
        <f>VLOOKUP(Tabla1[[#This Row],[nemo]],'Nemos y clasificaciones'!$A$2:$B$5000,2,FALSE)</f>
        <v>FM BTG PACTUAL CHILE ACCION, SERIE I</v>
      </c>
      <c r="O6314" s="2" t="str">
        <f>VLOOKUP(Tabla1[[#This Row],[nemo]],'Nemos y clasificaciones'!$A$1:$C$3000,3,FALSE)</f>
        <v>Otros</v>
      </c>
      <c r="P6314" s="2"/>
      <c r="Q6314" s="2"/>
    </row>
    <row r="6315" spans="1:17" x14ac:dyDescent="0.25">
      <c r="A6315" t="s">
        <v>3125</v>
      </c>
      <c r="B6315" s="1">
        <v>44161</v>
      </c>
      <c r="C6315" s="1">
        <v>44162</v>
      </c>
      <c r="D6315" t="s">
        <v>14</v>
      </c>
      <c r="E6315" t="s">
        <v>3043</v>
      </c>
      <c r="F6315">
        <v>0</v>
      </c>
      <c r="G6315">
        <v>35059471</v>
      </c>
      <c r="H6315">
        <v>0</v>
      </c>
      <c r="I6315">
        <v>0</v>
      </c>
      <c r="J6315">
        <v>0</v>
      </c>
      <c r="K6315">
        <v>0.18</v>
      </c>
      <c r="L6315" t="s">
        <v>23</v>
      </c>
      <c r="M6315" s="2">
        <v>6310704.7800000003</v>
      </c>
      <c r="N6315" s="2" t="str">
        <f>VLOOKUP(Tabla1[[#This Row],[nemo]],'Nemos y clasificaciones'!$A$2:$B$5000,2,FALSE)</f>
        <v>FM BTG PACTUAL CHILE ACCION, SERIE I</v>
      </c>
      <c r="O6315" s="2" t="str">
        <f>VLOOKUP(Tabla1[[#This Row],[nemo]],'Nemos y clasificaciones'!$A$1:$C$3000,3,FALSE)</f>
        <v>Otros</v>
      </c>
      <c r="P6315" s="2"/>
      <c r="Q6315" s="2"/>
    </row>
    <row r="6316" spans="1:17" x14ac:dyDescent="0.25">
      <c r="A6316" t="s">
        <v>4366</v>
      </c>
      <c r="B6316" s="1">
        <v>43965</v>
      </c>
      <c r="C6316" s="1">
        <v>43966</v>
      </c>
      <c r="D6316" t="s">
        <v>14</v>
      </c>
      <c r="E6316" t="s">
        <v>3043</v>
      </c>
      <c r="F6316">
        <v>0</v>
      </c>
      <c r="G6316">
        <v>10000000</v>
      </c>
      <c r="H6316">
        <v>0</v>
      </c>
      <c r="I6316">
        <v>0</v>
      </c>
      <c r="J6316">
        <v>0</v>
      </c>
      <c r="K6316">
        <v>0.54100000000000004</v>
      </c>
      <c r="L6316" t="s">
        <v>23</v>
      </c>
      <c r="M6316" s="2">
        <v>5410000</v>
      </c>
      <c r="N6316" s="2" t="str">
        <f>VLOOKUP(Tabla1[[#This Row],[nemo]],'Nemos y clasificaciones'!$A$2:$B$5000,2,FALSE)</f>
        <v>FM BTG PACTUAL CHILE ACCION, SERIE I</v>
      </c>
      <c r="O6316" s="2" t="str">
        <f>VLOOKUP(Tabla1[[#This Row],[nemo]],'Nemos y clasificaciones'!$A$1:$C$3000,3,FALSE)</f>
        <v>Otros</v>
      </c>
      <c r="P6316" s="2"/>
      <c r="Q6316" s="2"/>
    </row>
    <row r="6317" spans="1:17" x14ac:dyDescent="0.25">
      <c r="A6317" t="s">
        <v>4918</v>
      </c>
      <c r="B6317" s="1">
        <v>43860</v>
      </c>
      <c r="C6317" s="1">
        <v>43861</v>
      </c>
      <c r="D6317" t="s">
        <v>14</v>
      </c>
      <c r="E6317" t="s">
        <v>3043</v>
      </c>
      <c r="F6317">
        <v>0</v>
      </c>
      <c r="G6317">
        <v>10000000</v>
      </c>
      <c r="H6317">
        <v>0</v>
      </c>
      <c r="I6317">
        <v>0</v>
      </c>
      <c r="J6317">
        <v>0</v>
      </c>
      <c r="K6317">
        <v>0.48799999999999999</v>
      </c>
      <c r="L6317" t="s">
        <v>23</v>
      </c>
      <c r="M6317" s="2">
        <v>4880000</v>
      </c>
      <c r="N6317" s="2" t="str">
        <f>VLOOKUP(Tabla1[[#This Row],[nemo]],'Nemos y clasificaciones'!$A$2:$B$5000,2,FALSE)</f>
        <v>FM BTG PACTUAL CHILE ACCION, SERIE I</v>
      </c>
      <c r="O6317" s="2" t="str">
        <f>VLOOKUP(Tabla1[[#This Row],[nemo]],'Nemos y clasificaciones'!$A$1:$C$3000,3,FALSE)</f>
        <v>Otros</v>
      </c>
      <c r="P6317" s="2"/>
      <c r="Q6317" s="2"/>
    </row>
    <row r="6318" spans="1:17" x14ac:dyDescent="0.25">
      <c r="A6318" t="s">
        <v>4391</v>
      </c>
      <c r="B6318" s="1">
        <v>43963</v>
      </c>
      <c r="C6318" s="1">
        <v>43964</v>
      </c>
      <c r="D6318" t="s">
        <v>14</v>
      </c>
      <c r="E6318" t="s">
        <v>3043</v>
      </c>
      <c r="F6318">
        <v>0</v>
      </c>
      <c r="G6318">
        <v>10000000</v>
      </c>
      <c r="H6318">
        <v>0</v>
      </c>
      <c r="I6318">
        <v>0</v>
      </c>
      <c r="J6318">
        <v>0</v>
      </c>
      <c r="K6318">
        <v>0.48</v>
      </c>
      <c r="L6318" t="s">
        <v>23</v>
      </c>
      <c r="M6318" s="2">
        <v>4800000</v>
      </c>
      <c r="N6318" s="2" t="str">
        <f>VLOOKUP(Tabla1[[#This Row],[nemo]],'Nemos y clasificaciones'!$A$2:$B$5000,2,FALSE)</f>
        <v>FM BTG PACTUAL CHILE ACCION, SERIE I</v>
      </c>
      <c r="O6318" s="2" t="str">
        <f>VLOOKUP(Tabla1[[#This Row],[nemo]],'Nemos y clasificaciones'!$A$1:$C$3000,3,FALSE)</f>
        <v>Otros</v>
      </c>
      <c r="P6318" s="2"/>
      <c r="Q6318" s="2"/>
    </row>
    <row r="6319" spans="1:17" x14ac:dyDescent="0.25">
      <c r="A6319" t="s">
        <v>6129</v>
      </c>
      <c r="B6319" s="1">
        <v>43629</v>
      </c>
      <c r="C6319" s="1">
        <v>43630</v>
      </c>
      <c r="D6319" t="s">
        <v>14</v>
      </c>
      <c r="E6319" t="s">
        <v>3043</v>
      </c>
      <c r="F6319">
        <v>0</v>
      </c>
      <c r="G6319">
        <v>10000000</v>
      </c>
      <c r="H6319">
        <v>0</v>
      </c>
      <c r="I6319">
        <v>0</v>
      </c>
      <c r="J6319">
        <v>0</v>
      </c>
      <c r="K6319">
        <v>0.25600000000000001</v>
      </c>
      <c r="L6319" t="s">
        <v>23</v>
      </c>
      <c r="M6319" s="2">
        <v>2560000</v>
      </c>
      <c r="N6319" s="2" t="str">
        <f>VLOOKUP(Tabla1[[#This Row],[nemo]],'Nemos y clasificaciones'!$A$2:$B$5000,2,FALSE)</f>
        <v>FM BTG PACTUAL CHILE ACCION, SERIE I</v>
      </c>
      <c r="O6319" s="2" t="str">
        <f>VLOOKUP(Tabla1[[#This Row],[nemo]],'Nemos y clasificaciones'!$A$1:$C$3000,3,FALSE)</f>
        <v>Otros</v>
      </c>
      <c r="P6319" s="2"/>
      <c r="Q6319" s="2"/>
    </row>
    <row r="6320" spans="1:17" x14ac:dyDescent="0.25">
      <c r="A6320" t="s">
        <v>5475</v>
      </c>
      <c r="B6320" s="1">
        <v>43761</v>
      </c>
      <c r="C6320" s="1">
        <v>43762</v>
      </c>
      <c r="D6320" t="s">
        <v>14</v>
      </c>
      <c r="E6320" t="s">
        <v>3043</v>
      </c>
      <c r="F6320">
        <v>0</v>
      </c>
      <c r="G6320">
        <v>10000000</v>
      </c>
      <c r="H6320">
        <v>0</v>
      </c>
      <c r="I6320">
        <v>0</v>
      </c>
      <c r="J6320">
        <v>0</v>
      </c>
      <c r="K6320">
        <v>0.19400000000000001</v>
      </c>
      <c r="L6320" t="s">
        <v>23</v>
      </c>
      <c r="M6320" s="2">
        <v>1940000</v>
      </c>
      <c r="N6320" s="2" t="str">
        <f>VLOOKUP(Tabla1[[#This Row],[nemo]],'Nemos y clasificaciones'!$A$2:$B$5000,2,FALSE)</f>
        <v>FM BTG PACTUAL CHILE ACCION, SERIE I</v>
      </c>
      <c r="O6320" s="2" t="str">
        <f>VLOOKUP(Tabla1[[#This Row],[nemo]],'Nemos y clasificaciones'!$A$1:$C$3000,3,FALSE)</f>
        <v>Otros</v>
      </c>
      <c r="P6320" s="2"/>
      <c r="Q6320" s="2"/>
    </row>
    <row r="6321" spans="1:17" x14ac:dyDescent="0.25">
      <c r="A6321" t="s">
        <v>3518</v>
      </c>
      <c r="B6321" s="1">
        <v>44077</v>
      </c>
      <c r="C6321" s="1">
        <v>44078</v>
      </c>
      <c r="D6321" t="s">
        <v>14</v>
      </c>
      <c r="E6321" t="s">
        <v>3043</v>
      </c>
      <c r="F6321">
        <v>0</v>
      </c>
      <c r="G6321">
        <v>10000000</v>
      </c>
      <c r="H6321">
        <v>0</v>
      </c>
      <c r="I6321">
        <v>0</v>
      </c>
      <c r="J6321">
        <v>0</v>
      </c>
      <c r="K6321">
        <v>0.193</v>
      </c>
      <c r="L6321" t="s">
        <v>23</v>
      </c>
      <c r="M6321" s="2">
        <v>1930000</v>
      </c>
      <c r="N6321" s="2" t="str">
        <f>VLOOKUP(Tabla1[[#This Row],[nemo]],'Nemos y clasificaciones'!$A$2:$B$5000,2,FALSE)</f>
        <v>FM BTG PACTUAL CHILE ACCION, SERIE I</v>
      </c>
      <c r="O6321" s="2" t="str">
        <f>VLOOKUP(Tabla1[[#This Row],[nemo]],'Nemos y clasificaciones'!$A$1:$C$3000,3,FALSE)</f>
        <v>Otros</v>
      </c>
      <c r="P6321" s="2"/>
      <c r="Q6321" s="2"/>
    </row>
    <row r="6322" spans="1:17" x14ac:dyDescent="0.25">
      <c r="A6322" t="s">
        <v>5722</v>
      </c>
      <c r="B6322" s="1">
        <v>43705</v>
      </c>
      <c r="C6322" s="1">
        <v>43706</v>
      </c>
      <c r="D6322" t="s">
        <v>14</v>
      </c>
      <c r="E6322" t="s">
        <v>3043</v>
      </c>
      <c r="F6322">
        <v>0</v>
      </c>
      <c r="G6322">
        <v>10000000</v>
      </c>
      <c r="H6322">
        <v>0</v>
      </c>
      <c r="I6322">
        <v>0</v>
      </c>
      <c r="J6322">
        <v>0</v>
      </c>
      <c r="K6322">
        <v>0.193</v>
      </c>
      <c r="L6322" t="s">
        <v>23</v>
      </c>
      <c r="M6322" s="2">
        <v>1930000</v>
      </c>
      <c r="N6322" s="2" t="str">
        <f>VLOOKUP(Tabla1[[#This Row],[nemo]],'Nemos y clasificaciones'!$A$2:$B$5000,2,FALSE)</f>
        <v>FM BTG PACTUAL CHILE ACCION, SERIE I</v>
      </c>
      <c r="O6322" s="2" t="str">
        <f>VLOOKUP(Tabla1[[#This Row],[nemo]],'Nemos y clasificaciones'!$A$1:$C$3000,3,FALSE)</f>
        <v>Otros</v>
      </c>
      <c r="P6322" s="2"/>
      <c r="Q6322" s="2"/>
    </row>
    <row r="6323" spans="1:17" x14ac:dyDescent="0.25">
      <c r="A6323" t="s">
        <v>6150</v>
      </c>
      <c r="B6323" s="1">
        <v>43627</v>
      </c>
      <c r="C6323" s="1">
        <v>43628</v>
      </c>
      <c r="D6323" t="s">
        <v>14</v>
      </c>
      <c r="E6323" t="s">
        <v>3043</v>
      </c>
      <c r="F6323">
        <v>0</v>
      </c>
      <c r="G6323">
        <v>10000000</v>
      </c>
      <c r="H6323">
        <v>0</v>
      </c>
      <c r="I6323">
        <v>0</v>
      </c>
      <c r="J6323">
        <v>0</v>
      </c>
      <c r="K6323">
        <v>0.192</v>
      </c>
      <c r="L6323" t="s">
        <v>23</v>
      </c>
      <c r="M6323" s="2">
        <v>1920000</v>
      </c>
      <c r="N6323" s="2" t="str">
        <f>VLOOKUP(Tabla1[[#This Row],[nemo]],'Nemos y clasificaciones'!$A$2:$B$5000,2,FALSE)</f>
        <v>FM BTG PACTUAL CHILE ACCION, SERIE I</v>
      </c>
      <c r="O6323" s="2" t="str">
        <f>VLOOKUP(Tabla1[[#This Row],[nemo]],'Nemos y clasificaciones'!$A$1:$C$3000,3,FALSE)</f>
        <v>Otros</v>
      </c>
      <c r="P6323" s="2"/>
      <c r="Q6323" s="2"/>
    </row>
    <row r="6324" spans="1:17" x14ac:dyDescent="0.25">
      <c r="A6324" t="s">
        <v>5682</v>
      </c>
      <c r="B6324" s="1">
        <v>43717</v>
      </c>
      <c r="C6324" s="1">
        <v>43718</v>
      </c>
      <c r="D6324" t="s">
        <v>14</v>
      </c>
      <c r="E6324" t="s">
        <v>3043</v>
      </c>
      <c r="F6324">
        <v>0</v>
      </c>
      <c r="G6324">
        <v>10000000</v>
      </c>
      <c r="H6324">
        <v>0</v>
      </c>
      <c r="I6324">
        <v>0</v>
      </c>
      <c r="J6324">
        <v>0</v>
      </c>
      <c r="K6324">
        <v>0.14299999999999999</v>
      </c>
      <c r="L6324" t="s">
        <v>23</v>
      </c>
      <c r="M6324" s="2">
        <v>1430000</v>
      </c>
      <c r="N6324" s="2" t="str">
        <f>VLOOKUP(Tabla1[[#This Row],[nemo]],'Nemos y clasificaciones'!$A$2:$B$5000,2,FALSE)</f>
        <v>FM BTG PACTUAL CHILE ACCION, SERIE I</v>
      </c>
      <c r="O6324" s="2" t="str">
        <f>VLOOKUP(Tabla1[[#This Row],[nemo]],'Nemos y clasificaciones'!$A$1:$C$3000,3,FALSE)</f>
        <v>Otros</v>
      </c>
      <c r="P6324" s="2"/>
      <c r="Q6324" s="2"/>
    </row>
    <row r="6325" spans="1:17" x14ac:dyDescent="0.25">
      <c r="A6325" t="s">
        <v>5023</v>
      </c>
      <c r="B6325" s="1">
        <v>43837</v>
      </c>
      <c r="C6325" s="1">
        <v>43838</v>
      </c>
      <c r="D6325" t="s">
        <v>14</v>
      </c>
      <c r="E6325" t="s">
        <v>3043</v>
      </c>
      <c r="F6325">
        <v>0</v>
      </c>
      <c r="G6325">
        <v>10000000</v>
      </c>
      <c r="H6325">
        <v>0</v>
      </c>
      <c r="I6325">
        <v>0</v>
      </c>
      <c r="J6325">
        <v>0</v>
      </c>
      <c r="K6325">
        <v>0.13500000000000001</v>
      </c>
      <c r="L6325" t="s">
        <v>23</v>
      </c>
      <c r="M6325" s="2">
        <v>1350000</v>
      </c>
      <c r="N6325" s="2" t="str">
        <f>VLOOKUP(Tabla1[[#This Row],[nemo]],'Nemos y clasificaciones'!$A$2:$B$5000,2,FALSE)</f>
        <v>FM BTG PACTUAL CHILE ACCION, SERIE I</v>
      </c>
      <c r="O6325" s="2" t="str">
        <f>VLOOKUP(Tabla1[[#This Row],[nemo]],'Nemos y clasificaciones'!$A$1:$C$3000,3,FALSE)</f>
        <v>Otros</v>
      </c>
      <c r="P6325" s="2"/>
      <c r="Q6325" s="2"/>
    </row>
    <row r="6326" spans="1:17" x14ac:dyDescent="0.25">
      <c r="A6326" t="s">
        <v>4974</v>
      </c>
      <c r="B6326" s="1">
        <v>43852</v>
      </c>
      <c r="C6326" s="1">
        <v>43853</v>
      </c>
      <c r="D6326" t="s">
        <v>14</v>
      </c>
      <c r="E6326" t="s">
        <v>3043</v>
      </c>
      <c r="F6326">
        <v>0</v>
      </c>
      <c r="G6326">
        <v>10000000</v>
      </c>
      <c r="H6326">
        <v>0</v>
      </c>
      <c r="I6326">
        <v>0</v>
      </c>
      <c r="J6326">
        <v>0</v>
      </c>
      <c r="K6326">
        <v>0.125</v>
      </c>
      <c r="L6326" t="s">
        <v>23</v>
      </c>
      <c r="M6326" s="2">
        <v>1250000</v>
      </c>
      <c r="N6326" s="2" t="str">
        <f>VLOOKUP(Tabla1[[#This Row],[nemo]],'Nemos y clasificaciones'!$A$2:$B$5000,2,FALSE)</f>
        <v>FM BTG PACTUAL CHILE ACCION, SERIE I</v>
      </c>
      <c r="O6326" s="2" t="str">
        <f>VLOOKUP(Tabla1[[#This Row],[nemo]],'Nemos y clasificaciones'!$A$1:$C$3000,3,FALSE)</f>
        <v>Otros</v>
      </c>
      <c r="P6326" s="2"/>
      <c r="Q6326" s="2"/>
    </row>
    <row r="6327" spans="1:17" x14ac:dyDescent="0.25">
      <c r="A6327" t="s">
        <v>5132</v>
      </c>
      <c r="B6327" s="1">
        <v>43823</v>
      </c>
      <c r="C6327" s="1">
        <v>43825</v>
      </c>
      <c r="D6327" t="s">
        <v>14</v>
      </c>
      <c r="E6327" t="s">
        <v>3043</v>
      </c>
      <c r="F6327">
        <v>0</v>
      </c>
      <c r="G6327">
        <v>10000000</v>
      </c>
      <c r="H6327">
        <v>0</v>
      </c>
      <c r="I6327">
        <v>0</v>
      </c>
      <c r="J6327">
        <v>0</v>
      </c>
      <c r="K6327">
        <v>0.11600000000000001</v>
      </c>
      <c r="L6327" t="s">
        <v>23</v>
      </c>
      <c r="M6327" s="2">
        <v>1160000</v>
      </c>
      <c r="N6327" s="2" t="str">
        <f>VLOOKUP(Tabla1[[#This Row],[nemo]],'Nemos y clasificaciones'!$A$2:$B$5000,2,FALSE)</f>
        <v>FM BTG PACTUAL CHILE ACCION, SERIE I</v>
      </c>
      <c r="O6327" s="2" t="str">
        <f>VLOOKUP(Tabla1[[#This Row],[nemo]],'Nemos y clasificaciones'!$A$1:$C$3000,3,FALSE)</f>
        <v>Otros</v>
      </c>
      <c r="P6327" s="2"/>
      <c r="Q6327" s="2"/>
    </row>
    <row r="6328" spans="1:17" x14ac:dyDescent="0.25">
      <c r="A6328" t="s">
        <v>5410</v>
      </c>
      <c r="B6328" s="1">
        <v>43780</v>
      </c>
      <c r="C6328" s="1">
        <v>43781</v>
      </c>
      <c r="D6328" t="s">
        <v>14</v>
      </c>
      <c r="E6328" t="s">
        <v>3043</v>
      </c>
      <c r="F6328">
        <v>0</v>
      </c>
      <c r="G6328">
        <v>10000000</v>
      </c>
      <c r="H6328">
        <v>0</v>
      </c>
      <c r="I6328">
        <v>0</v>
      </c>
      <c r="J6328">
        <v>0</v>
      </c>
      <c r="K6328">
        <v>7.0000000000000007E-2</v>
      </c>
      <c r="L6328" t="s">
        <v>23</v>
      </c>
      <c r="M6328" s="2">
        <v>700000</v>
      </c>
      <c r="N6328" s="2" t="str">
        <f>VLOOKUP(Tabla1[[#This Row],[nemo]],'Nemos y clasificaciones'!$A$2:$B$5000,2,FALSE)</f>
        <v>FM BTG PACTUAL CHILE ACCION, SERIE I</v>
      </c>
      <c r="O6328" s="2" t="str">
        <f>VLOOKUP(Tabla1[[#This Row],[nemo]],'Nemos y clasificaciones'!$A$1:$C$3000,3,FALSE)</f>
        <v>Otros</v>
      </c>
      <c r="P6328" s="2"/>
      <c r="Q6328" s="2"/>
    </row>
    <row r="6329" spans="1:17" x14ac:dyDescent="0.25">
      <c r="A6329" t="s">
        <v>6339</v>
      </c>
      <c r="B6329" s="1">
        <v>43601</v>
      </c>
      <c r="C6329" s="1">
        <v>43602</v>
      </c>
      <c r="D6329" t="s">
        <v>14</v>
      </c>
      <c r="E6329" t="s">
        <v>3039</v>
      </c>
      <c r="F6329">
        <v>0</v>
      </c>
      <c r="G6329">
        <v>10000000</v>
      </c>
      <c r="H6329">
        <v>0</v>
      </c>
      <c r="I6329">
        <v>0</v>
      </c>
      <c r="J6329">
        <v>0</v>
      </c>
      <c r="K6329">
        <v>6.2439999999999998</v>
      </c>
      <c r="L6329" t="s">
        <v>16</v>
      </c>
      <c r="M6329" s="2">
        <v>62440000</v>
      </c>
      <c r="N6329" s="2" t="str">
        <f>VLOOKUP(Tabla1[[#This Row],[nemo]],'Nemos y clasificaciones'!$A$2:$B$5000,2,FALSE)</f>
        <v>FM BTG PACTUAL CHILE ACCION, SERIE X</v>
      </c>
      <c r="O6329" s="2" t="str">
        <f>VLOOKUP(Tabla1[[#This Row],[nemo]],'Nemos y clasificaciones'!$A$1:$C$3000,3,FALSE)</f>
        <v>Otros</v>
      </c>
      <c r="P6329" s="2"/>
      <c r="Q6329" s="2"/>
    </row>
    <row r="6330" spans="1:17" x14ac:dyDescent="0.25">
      <c r="A6330" t="s">
        <v>6374</v>
      </c>
      <c r="B6330" s="1">
        <v>43600</v>
      </c>
      <c r="C6330" s="1">
        <v>43601</v>
      </c>
      <c r="D6330" t="s">
        <v>14</v>
      </c>
      <c r="E6330" t="s">
        <v>3039</v>
      </c>
      <c r="F6330">
        <v>0</v>
      </c>
      <c r="G6330">
        <v>10000000</v>
      </c>
      <c r="H6330">
        <v>0</v>
      </c>
      <c r="I6330">
        <v>0</v>
      </c>
      <c r="J6330">
        <v>0</v>
      </c>
      <c r="K6330">
        <v>3.0329999999999999</v>
      </c>
      <c r="L6330" t="s">
        <v>16</v>
      </c>
      <c r="M6330" s="2">
        <v>30330000</v>
      </c>
      <c r="N6330" s="2" t="str">
        <f>VLOOKUP(Tabla1[[#This Row],[nemo]],'Nemos y clasificaciones'!$A$2:$B$5000,2,FALSE)</f>
        <v>FM BTG PACTUAL CHILE ACCION, SERIE X</v>
      </c>
      <c r="O6330" s="2" t="str">
        <f>VLOOKUP(Tabla1[[#This Row],[nemo]],'Nemos y clasificaciones'!$A$1:$C$3000,3,FALSE)</f>
        <v>Otros</v>
      </c>
      <c r="P6330" s="2"/>
      <c r="Q6330" s="2"/>
    </row>
    <row r="6331" spans="1:17" x14ac:dyDescent="0.25">
      <c r="A6331" t="s">
        <v>3467</v>
      </c>
      <c r="B6331" s="1">
        <v>44102</v>
      </c>
      <c r="C6331" s="1">
        <v>44103</v>
      </c>
      <c r="D6331" t="s">
        <v>14</v>
      </c>
      <c r="E6331" t="s">
        <v>3039</v>
      </c>
      <c r="F6331">
        <v>0</v>
      </c>
      <c r="G6331">
        <v>73090901</v>
      </c>
      <c r="H6331">
        <v>0</v>
      </c>
      <c r="I6331">
        <v>0</v>
      </c>
      <c r="J6331">
        <v>0</v>
      </c>
      <c r="K6331">
        <v>0.27500000000000002</v>
      </c>
      <c r="L6331" t="s">
        <v>23</v>
      </c>
      <c r="M6331" s="2">
        <v>20099997.774999999</v>
      </c>
      <c r="N6331" s="2" t="str">
        <f>VLOOKUP(Tabla1[[#This Row],[nemo]],'Nemos y clasificaciones'!$A$2:$B$5000,2,FALSE)</f>
        <v>FM BTG PACTUAL CHILE ACCION, SERIE X</v>
      </c>
      <c r="O6331" s="2" t="str">
        <f>VLOOKUP(Tabla1[[#This Row],[nemo]],'Nemos y clasificaciones'!$A$1:$C$3000,3,FALSE)</f>
        <v>Otros</v>
      </c>
      <c r="P6331" s="2"/>
      <c r="Q6331" s="2"/>
    </row>
    <row r="6332" spans="1:17" x14ac:dyDescent="0.25">
      <c r="A6332" t="s">
        <v>3038</v>
      </c>
      <c r="B6332" s="1">
        <v>44179</v>
      </c>
      <c r="C6332" s="1">
        <v>44180</v>
      </c>
      <c r="D6332" t="s">
        <v>14</v>
      </c>
      <c r="E6332" t="s">
        <v>3039</v>
      </c>
      <c r="F6332">
        <v>0</v>
      </c>
      <c r="G6332">
        <v>10000000</v>
      </c>
      <c r="H6332">
        <v>0</v>
      </c>
      <c r="I6332">
        <v>0</v>
      </c>
      <c r="J6332">
        <v>0</v>
      </c>
      <c r="K6332">
        <v>1.627</v>
      </c>
      <c r="L6332" t="s">
        <v>16</v>
      </c>
      <c r="M6332" s="2">
        <v>16270000</v>
      </c>
      <c r="N6332" s="2" t="str">
        <f>VLOOKUP(Tabla1[[#This Row],[nemo]],'Nemos y clasificaciones'!$A$2:$B$5000,2,FALSE)</f>
        <v>FM BTG PACTUAL CHILE ACCION, SERIE X</v>
      </c>
      <c r="O6332" s="2" t="str">
        <f>VLOOKUP(Tabla1[[#This Row],[nemo]],'Nemos y clasificaciones'!$A$1:$C$3000,3,FALSE)</f>
        <v>Otros</v>
      </c>
      <c r="P6332" s="2"/>
      <c r="Q6332" s="2"/>
    </row>
    <row r="6333" spans="1:17" x14ac:dyDescent="0.25">
      <c r="A6333" t="s">
        <v>6407</v>
      </c>
      <c r="B6333" s="1">
        <v>43599</v>
      </c>
      <c r="C6333" s="1">
        <v>43600</v>
      </c>
      <c r="D6333" t="s">
        <v>14</v>
      </c>
      <c r="E6333" t="s">
        <v>3039</v>
      </c>
      <c r="F6333">
        <v>0</v>
      </c>
      <c r="G6333">
        <v>10000000</v>
      </c>
      <c r="H6333">
        <v>0</v>
      </c>
      <c r="I6333">
        <v>0</v>
      </c>
      <c r="J6333">
        <v>0</v>
      </c>
      <c r="K6333">
        <v>0.91500000000000004</v>
      </c>
      <c r="L6333" t="s">
        <v>23</v>
      </c>
      <c r="M6333" s="2">
        <v>9150000</v>
      </c>
      <c r="N6333" s="2" t="str">
        <f>VLOOKUP(Tabla1[[#This Row],[nemo]],'Nemos y clasificaciones'!$A$2:$B$5000,2,FALSE)</f>
        <v>FM BTG PACTUAL CHILE ACCION, SERIE X</v>
      </c>
      <c r="O6333" s="2" t="str">
        <f>VLOOKUP(Tabla1[[#This Row],[nemo]],'Nemos y clasificaciones'!$A$1:$C$3000,3,FALSE)</f>
        <v>Otros</v>
      </c>
      <c r="P6333" s="2"/>
      <c r="Q6333" s="2"/>
    </row>
    <row r="6334" spans="1:17" x14ac:dyDescent="0.25">
      <c r="A6334" t="s">
        <v>6327</v>
      </c>
      <c r="B6334" s="1">
        <v>43603</v>
      </c>
      <c r="C6334" s="1">
        <v>43605</v>
      </c>
      <c r="D6334" t="s">
        <v>14</v>
      </c>
      <c r="E6334" t="s">
        <v>3039</v>
      </c>
      <c r="F6334">
        <v>0</v>
      </c>
      <c r="G6334">
        <v>10000000</v>
      </c>
      <c r="H6334">
        <v>0</v>
      </c>
      <c r="I6334">
        <v>0</v>
      </c>
      <c r="J6334">
        <v>0</v>
      </c>
      <c r="K6334">
        <v>0.88700000000000001</v>
      </c>
      <c r="L6334" t="s">
        <v>23</v>
      </c>
      <c r="M6334" s="2">
        <v>8870000</v>
      </c>
      <c r="N6334" s="2" t="str">
        <f>VLOOKUP(Tabla1[[#This Row],[nemo]],'Nemos y clasificaciones'!$A$2:$B$5000,2,FALSE)</f>
        <v>FM BTG PACTUAL CHILE ACCION, SERIE X</v>
      </c>
      <c r="O6334" s="2" t="str">
        <f>VLOOKUP(Tabla1[[#This Row],[nemo]],'Nemos y clasificaciones'!$A$1:$C$3000,3,FALSE)</f>
        <v>Otros</v>
      </c>
      <c r="P6334" s="2"/>
      <c r="Q6334" s="2"/>
    </row>
    <row r="6335" spans="1:17" x14ac:dyDescent="0.25">
      <c r="A6335" t="s">
        <v>3127</v>
      </c>
      <c r="B6335" s="1">
        <v>44161</v>
      </c>
      <c r="C6335" s="1">
        <v>44162</v>
      </c>
      <c r="D6335" t="s">
        <v>14</v>
      </c>
      <c r="E6335" t="s">
        <v>3039</v>
      </c>
      <c r="F6335">
        <v>0</v>
      </c>
      <c r="G6335">
        <v>70903035</v>
      </c>
      <c r="H6335">
        <v>0</v>
      </c>
      <c r="I6335">
        <v>0</v>
      </c>
      <c r="J6335">
        <v>0</v>
      </c>
      <c r="K6335">
        <v>0.123</v>
      </c>
      <c r="L6335" t="s">
        <v>23</v>
      </c>
      <c r="M6335" s="2">
        <v>8721073.3049999997</v>
      </c>
      <c r="N6335" s="2" t="str">
        <f>VLOOKUP(Tabla1[[#This Row],[nemo]],'Nemos y clasificaciones'!$A$2:$B$5000,2,FALSE)</f>
        <v>FM BTG PACTUAL CHILE ACCION, SERIE X</v>
      </c>
      <c r="O6335" s="2" t="str">
        <f>VLOOKUP(Tabla1[[#This Row],[nemo]],'Nemos y clasificaciones'!$A$1:$C$3000,3,FALSE)</f>
        <v>Otros</v>
      </c>
      <c r="P6335" s="2"/>
      <c r="Q6335" s="2"/>
    </row>
    <row r="6336" spans="1:17" x14ac:dyDescent="0.25">
      <c r="A6336" t="s">
        <v>4209</v>
      </c>
      <c r="B6336" s="1">
        <v>43979</v>
      </c>
      <c r="C6336" s="1">
        <v>43980</v>
      </c>
      <c r="D6336" t="s">
        <v>14</v>
      </c>
      <c r="E6336" t="s">
        <v>3039</v>
      </c>
      <c r="F6336">
        <v>0</v>
      </c>
      <c r="G6336">
        <v>10000000</v>
      </c>
      <c r="H6336">
        <v>0</v>
      </c>
      <c r="I6336">
        <v>0</v>
      </c>
      <c r="J6336">
        <v>0</v>
      </c>
      <c r="K6336">
        <v>0.82</v>
      </c>
      <c r="L6336" t="s">
        <v>23</v>
      </c>
      <c r="M6336" s="2">
        <v>8200000</v>
      </c>
      <c r="N6336" s="2" t="str">
        <f>VLOOKUP(Tabla1[[#This Row],[nemo]],'Nemos y clasificaciones'!$A$2:$B$5000,2,FALSE)</f>
        <v>FM BTG PACTUAL CHILE ACCION, SERIE X</v>
      </c>
      <c r="O6336" s="2" t="str">
        <f>VLOOKUP(Tabla1[[#This Row],[nemo]],'Nemos y clasificaciones'!$A$1:$C$3000,3,FALSE)</f>
        <v>Otros</v>
      </c>
      <c r="P6336" s="2"/>
      <c r="Q6336" s="2"/>
    </row>
    <row r="6337" spans="1:17" x14ac:dyDescent="0.25">
      <c r="A6337" t="s">
        <v>4201</v>
      </c>
      <c r="B6337" s="1">
        <v>43981</v>
      </c>
      <c r="C6337" s="1">
        <v>43983</v>
      </c>
      <c r="D6337" t="s">
        <v>14</v>
      </c>
      <c r="E6337" t="s">
        <v>3039</v>
      </c>
      <c r="F6337">
        <v>0</v>
      </c>
      <c r="G6337">
        <v>10000000</v>
      </c>
      <c r="H6337">
        <v>0</v>
      </c>
      <c r="I6337">
        <v>0</v>
      </c>
      <c r="J6337">
        <v>0</v>
      </c>
      <c r="K6337">
        <v>0.73599999999999999</v>
      </c>
      <c r="L6337" t="s">
        <v>23</v>
      </c>
      <c r="M6337" s="2">
        <v>7360000</v>
      </c>
      <c r="N6337" s="2" t="str">
        <f>VLOOKUP(Tabla1[[#This Row],[nemo]],'Nemos y clasificaciones'!$A$2:$B$5000,2,FALSE)</f>
        <v>FM BTG PACTUAL CHILE ACCION, SERIE X</v>
      </c>
      <c r="O6337" s="2" t="str">
        <f>VLOOKUP(Tabla1[[#This Row],[nemo]],'Nemos y clasificaciones'!$A$1:$C$3000,3,FALSE)</f>
        <v>Otros</v>
      </c>
      <c r="P6337" s="2"/>
      <c r="Q6337" s="2"/>
    </row>
    <row r="6338" spans="1:17" x14ac:dyDescent="0.25">
      <c r="A6338" t="s">
        <v>4322</v>
      </c>
      <c r="B6338" s="1">
        <v>43971</v>
      </c>
      <c r="C6338" s="1">
        <v>43973</v>
      </c>
      <c r="D6338" t="s">
        <v>14</v>
      </c>
      <c r="E6338" t="s">
        <v>3039</v>
      </c>
      <c r="F6338">
        <v>0</v>
      </c>
      <c r="G6338">
        <v>10000000</v>
      </c>
      <c r="H6338">
        <v>0</v>
      </c>
      <c r="I6338">
        <v>0</v>
      </c>
      <c r="J6338">
        <v>0</v>
      </c>
      <c r="K6338">
        <v>0.69</v>
      </c>
      <c r="L6338" t="s">
        <v>23</v>
      </c>
      <c r="M6338" s="2">
        <v>6900000</v>
      </c>
      <c r="N6338" s="2" t="str">
        <f>VLOOKUP(Tabla1[[#This Row],[nemo]],'Nemos y clasificaciones'!$A$2:$B$5000,2,FALSE)</f>
        <v>FM BTG PACTUAL CHILE ACCION, SERIE X</v>
      </c>
      <c r="O6338" s="2" t="str">
        <f>VLOOKUP(Tabla1[[#This Row],[nemo]],'Nemos y clasificaciones'!$A$1:$C$3000,3,FALSE)</f>
        <v>Otros</v>
      </c>
      <c r="P6338" s="2"/>
      <c r="Q6338" s="2"/>
    </row>
    <row r="6339" spans="1:17" x14ac:dyDescent="0.25">
      <c r="A6339" t="s">
        <v>6434</v>
      </c>
      <c r="B6339" s="1">
        <v>43596</v>
      </c>
      <c r="C6339" s="1">
        <v>43598</v>
      </c>
      <c r="D6339" t="s">
        <v>14</v>
      </c>
      <c r="E6339" t="s">
        <v>3039</v>
      </c>
      <c r="F6339">
        <v>0</v>
      </c>
      <c r="G6339">
        <v>10000000</v>
      </c>
      <c r="H6339">
        <v>0</v>
      </c>
      <c r="I6339">
        <v>0</v>
      </c>
      <c r="J6339">
        <v>0</v>
      </c>
      <c r="K6339">
        <v>0.68200000000000005</v>
      </c>
      <c r="L6339" t="s">
        <v>23</v>
      </c>
      <c r="M6339" s="2">
        <v>6820000</v>
      </c>
      <c r="N6339" s="2" t="str">
        <f>VLOOKUP(Tabla1[[#This Row],[nemo]],'Nemos y clasificaciones'!$A$2:$B$5000,2,FALSE)</f>
        <v>FM BTG PACTUAL CHILE ACCION, SERIE X</v>
      </c>
      <c r="O6339" s="2" t="str">
        <f>VLOOKUP(Tabla1[[#This Row],[nemo]],'Nemos y clasificaciones'!$A$1:$C$3000,3,FALSE)</f>
        <v>Otros</v>
      </c>
      <c r="P6339" s="2"/>
      <c r="Q6339" s="2"/>
    </row>
    <row r="6340" spans="1:17" x14ac:dyDescent="0.25">
      <c r="A6340" t="s">
        <v>5298</v>
      </c>
      <c r="B6340" s="1">
        <v>43811</v>
      </c>
      <c r="C6340" s="1">
        <v>43812</v>
      </c>
      <c r="D6340" t="s">
        <v>14</v>
      </c>
      <c r="E6340" t="s">
        <v>3039</v>
      </c>
      <c r="F6340">
        <v>0</v>
      </c>
      <c r="G6340">
        <v>10000000</v>
      </c>
      <c r="H6340">
        <v>0</v>
      </c>
      <c r="I6340">
        <v>0</v>
      </c>
      <c r="J6340">
        <v>0</v>
      </c>
      <c r="K6340">
        <v>0.65</v>
      </c>
      <c r="L6340" t="s">
        <v>23</v>
      </c>
      <c r="M6340" s="2">
        <v>6500000</v>
      </c>
      <c r="N6340" s="2" t="str">
        <f>VLOOKUP(Tabla1[[#This Row],[nemo]],'Nemos y clasificaciones'!$A$2:$B$5000,2,FALSE)</f>
        <v>FM BTG PACTUAL CHILE ACCION, SERIE X</v>
      </c>
      <c r="O6340" s="2" t="str">
        <f>VLOOKUP(Tabla1[[#This Row],[nemo]],'Nemos y clasificaciones'!$A$1:$C$3000,3,FALSE)</f>
        <v>Otros</v>
      </c>
      <c r="P6340" s="2"/>
      <c r="Q6340" s="2"/>
    </row>
    <row r="6341" spans="1:17" x14ac:dyDescent="0.25">
      <c r="A6341" t="s">
        <v>5701</v>
      </c>
      <c r="B6341" s="1">
        <v>43712</v>
      </c>
      <c r="C6341" s="1">
        <v>43713</v>
      </c>
      <c r="D6341" t="s">
        <v>14</v>
      </c>
      <c r="E6341" t="s">
        <v>3039</v>
      </c>
      <c r="F6341">
        <v>0</v>
      </c>
      <c r="G6341">
        <v>10000000</v>
      </c>
      <c r="H6341">
        <v>0</v>
      </c>
      <c r="I6341">
        <v>0</v>
      </c>
      <c r="J6341">
        <v>0</v>
      </c>
      <c r="K6341">
        <v>0.63500000000000001</v>
      </c>
      <c r="L6341" t="s">
        <v>23</v>
      </c>
      <c r="M6341" s="2">
        <v>6350000</v>
      </c>
      <c r="N6341" s="2" t="str">
        <f>VLOOKUP(Tabla1[[#This Row],[nemo]],'Nemos y clasificaciones'!$A$2:$B$5000,2,FALSE)</f>
        <v>FM BTG PACTUAL CHILE ACCION, SERIE X</v>
      </c>
      <c r="O6341" s="2" t="str">
        <f>VLOOKUP(Tabla1[[#This Row],[nemo]],'Nemos y clasificaciones'!$A$1:$C$3000,3,FALSE)</f>
        <v>Otros</v>
      </c>
      <c r="P6341" s="2"/>
      <c r="Q6341" s="2"/>
    </row>
    <row r="6342" spans="1:17" x14ac:dyDescent="0.25">
      <c r="A6342" t="s">
        <v>6271</v>
      </c>
      <c r="B6342" s="1">
        <v>43608</v>
      </c>
      <c r="C6342" s="1">
        <v>43609</v>
      </c>
      <c r="D6342" t="s">
        <v>14</v>
      </c>
      <c r="E6342" t="s">
        <v>3039</v>
      </c>
      <c r="F6342">
        <v>0</v>
      </c>
      <c r="G6342">
        <v>10000000</v>
      </c>
      <c r="H6342">
        <v>0</v>
      </c>
      <c r="I6342">
        <v>0</v>
      </c>
      <c r="J6342">
        <v>0</v>
      </c>
      <c r="K6342">
        <v>0.62</v>
      </c>
      <c r="L6342" t="s">
        <v>23</v>
      </c>
      <c r="M6342" s="2">
        <v>6200000</v>
      </c>
      <c r="N6342" s="2" t="str">
        <f>VLOOKUP(Tabla1[[#This Row],[nemo]],'Nemos y clasificaciones'!$A$2:$B$5000,2,FALSE)</f>
        <v>FM BTG PACTUAL CHILE ACCION, SERIE X</v>
      </c>
      <c r="O6342" s="2" t="str">
        <f>VLOOKUP(Tabla1[[#This Row],[nemo]],'Nemos y clasificaciones'!$A$1:$C$3000,3,FALSE)</f>
        <v>Otros</v>
      </c>
      <c r="P6342" s="2"/>
      <c r="Q6342" s="2"/>
    </row>
    <row r="6343" spans="1:17" x14ac:dyDescent="0.25">
      <c r="A6343" t="s">
        <v>4422</v>
      </c>
      <c r="B6343" s="1">
        <v>43962</v>
      </c>
      <c r="C6343" s="1">
        <v>43963</v>
      </c>
      <c r="D6343" t="s">
        <v>14</v>
      </c>
      <c r="E6343" t="s">
        <v>3039</v>
      </c>
      <c r="F6343">
        <v>0</v>
      </c>
      <c r="G6343">
        <v>10000000</v>
      </c>
      <c r="H6343">
        <v>0</v>
      </c>
      <c r="I6343">
        <v>0</v>
      </c>
      <c r="J6343">
        <v>0</v>
      </c>
      <c r="K6343">
        <v>0.46200000000000002</v>
      </c>
      <c r="L6343" t="s">
        <v>23</v>
      </c>
      <c r="M6343" s="2">
        <v>4620000</v>
      </c>
      <c r="N6343" s="2" t="str">
        <f>VLOOKUP(Tabla1[[#This Row],[nemo]],'Nemos y clasificaciones'!$A$2:$B$5000,2,FALSE)</f>
        <v>FM BTG PACTUAL CHILE ACCION, SERIE X</v>
      </c>
      <c r="O6343" s="2" t="str">
        <f>VLOOKUP(Tabla1[[#This Row],[nemo]],'Nemos y clasificaciones'!$A$1:$C$3000,3,FALSE)</f>
        <v>Otros</v>
      </c>
      <c r="P6343" s="2"/>
      <c r="Q6343" s="2"/>
    </row>
    <row r="6344" spans="1:17" x14ac:dyDescent="0.25">
      <c r="A6344" t="s">
        <v>5241</v>
      </c>
      <c r="B6344" s="1">
        <v>43815</v>
      </c>
      <c r="C6344" s="1">
        <v>43819</v>
      </c>
      <c r="D6344" t="s">
        <v>21</v>
      </c>
      <c r="E6344" t="s">
        <v>1411</v>
      </c>
      <c r="F6344">
        <v>0</v>
      </c>
      <c r="G6344">
        <v>1000000</v>
      </c>
      <c r="H6344">
        <v>0</v>
      </c>
      <c r="I6344">
        <v>0</v>
      </c>
      <c r="J6344">
        <v>0</v>
      </c>
      <c r="K6344">
        <v>1.413</v>
      </c>
      <c r="L6344" t="s">
        <v>16</v>
      </c>
      <c r="M6344" s="2">
        <v>1413000</v>
      </c>
      <c r="N6344" s="2" t="str">
        <f>VLOOKUP(Tabla1[[#This Row],[nemo]],'Nemos y clasificaciones'!$A$2:$B$5000,2,FALSE)</f>
        <v>iShares MSCI Global Min Vol Factor ETF (ACWV)</v>
      </c>
      <c r="O6344" s="2" t="str">
        <f>VLOOKUP(Tabla1[[#This Row],[nemo]],'Nemos y clasificaciones'!$A$1:$C$3000,3,FALSE)</f>
        <v>ETF</v>
      </c>
      <c r="P6344" s="2"/>
      <c r="Q6344" s="2"/>
    </row>
    <row r="6345" spans="1:17" x14ac:dyDescent="0.25">
      <c r="A6345" t="s">
        <v>3140</v>
      </c>
      <c r="B6345" s="1">
        <v>44158</v>
      </c>
      <c r="C6345" s="1">
        <v>44159</v>
      </c>
      <c r="D6345" t="s">
        <v>14</v>
      </c>
      <c r="E6345" t="s">
        <v>3039</v>
      </c>
      <c r="F6345">
        <v>0</v>
      </c>
      <c r="G6345">
        <v>10000000</v>
      </c>
      <c r="H6345">
        <v>0</v>
      </c>
      <c r="I6345">
        <v>0</v>
      </c>
      <c r="J6345">
        <v>0</v>
      </c>
      <c r="K6345">
        <v>0.46100000000000002</v>
      </c>
      <c r="L6345" t="s">
        <v>23</v>
      </c>
      <c r="M6345" s="2">
        <v>4610000</v>
      </c>
      <c r="N6345" s="2" t="str">
        <f>VLOOKUP(Tabla1[[#This Row],[nemo]],'Nemos y clasificaciones'!$A$2:$B$5000,2,FALSE)</f>
        <v>FM BTG PACTUAL CHILE ACCION, SERIE X</v>
      </c>
      <c r="O6345" s="2" t="str">
        <f>VLOOKUP(Tabla1[[#This Row],[nemo]],'Nemos y clasificaciones'!$A$1:$C$3000,3,FALSE)</f>
        <v>Otros</v>
      </c>
      <c r="P6345" s="2"/>
      <c r="Q6345" s="2"/>
    </row>
    <row r="6346" spans="1:17" x14ac:dyDescent="0.25">
      <c r="A6346" t="s">
        <v>5667</v>
      </c>
      <c r="B6346" s="1">
        <v>43719</v>
      </c>
      <c r="C6346" s="1">
        <v>43720</v>
      </c>
      <c r="D6346" t="s">
        <v>14</v>
      </c>
      <c r="E6346" t="s">
        <v>3039</v>
      </c>
      <c r="F6346">
        <v>0</v>
      </c>
      <c r="G6346">
        <v>10000000</v>
      </c>
      <c r="H6346">
        <v>0</v>
      </c>
      <c r="I6346">
        <v>0</v>
      </c>
      <c r="J6346">
        <v>0</v>
      </c>
      <c r="K6346">
        <v>0.441</v>
      </c>
      <c r="L6346" t="s">
        <v>23</v>
      </c>
      <c r="M6346" s="2">
        <v>4410000</v>
      </c>
      <c r="N6346" s="2" t="str">
        <f>VLOOKUP(Tabla1[[#This Row],[nemo]],'Nemos y clasificaciones'!$A$2:$B$5000,2,FALSE)</f>
        <v>FM BTG PACTUAL CHILE ACCION, SERIE X</v>
      </c>
      <c r="O6346" s="2" t="str">
        <f>VLOOKUP(Tabla1[[#This Row],[nemo]],'Nemos y clasificaciones'!$A$1:$C$3000,3,FALSE)</f>
        <v>Otros</v>
      </c>
      <c r="P6346" s="2"/>
      <c r="Q6346" s="2"/>
    </row>
    <row r="6347" spans="1:17" x14ac:dyDescent="0.25">
      <c r="A6347" t="s">
        <v>4365</v>
      </c>
      <c r="B6347" s="1">
        <v>43965</v>
      </c>
      <c r="C6347" s="1">
        <v>43966</v>
      </c>
      <c r="D6347" t="s">
        <v>14</v>
      </c>
      <c r="E6347" t="s">
        <v>3039</v>
      </c>
      <c r="F6347">
        <v>0</v>
      </c>
      <c r="G6347">
        <v>10000000</v>
      </c>
      <c r="H6347">
        <v>0</v>
      </c>
      <c r="I6347">
        <v>0</v>
      </c>
      <c r="J6347">
        <v>0</v>
      </c>
      <c r="K6347">
        <v>0.36499999999999999</v>
      </c>
      <c r="L6347" t="s">
        <v>23</v>
      </c>
      <c r="M6347" s="2">
        <v>3650000</v>
      </c>
      <c r="N6347" s="2" t="str">
        <f>VLOOKUP(Tabla1[[#This Row],[nemo]],'Nemos y clasificaciones'!$A$2:$B$5000,2,FALSE)</f>
        <v>FM BTG PACTUAL CHILE ACCION, SERIE X</v>
      </c>
      <c r="O6347" s="2" t="str">
        <f>VLOOKUP(Tabla1[[#This Row],[nemo]],'Nemos y clasificaciones'!$A$1:$C$3000,3,FALSE)</f>
        <v>Otros</v>
      </c>
      <c r="P6347" s="2"/>
      <c r="Q6347" s="2"/>
    </row>
    <row r="6348" spans="1:17" x14ac:dyDescent="0.25">
      <c r="A6348" t="s">
        <v>4919</v>
      </c>
      <c r="B6348" s="1">
        <v>43860</v>
      </c>
      <c r="C6348" s="1">
        <v>43861</v>
      </c>
      <c r="D6348" t="s">
        <v>14</v>
      </c>
      <c r="E6348" t="s">
        <v>3039</v>
      </c>
      <c r="F6348">
        <v>0</v>
      </c>
      <c r="G6348">
        <v>10000000</v>
      </c>
      <c r="H6348">
        <v>0</v>
      </c>
      <c r="I6348">
        <v>0</v>
      </c>
      <c r="J6348">
        <v>0</v>
      </c>
      <c r="K6348">
        <v>0.33</v>
      </c>
      <c r="L6348" t="s">
        <v>23</v>
      </c>
      <c r="M6348" s="2">
        <v>3300000</v>
      </c>
      <c r="N6348" s="2" t="str">
        <f>VLOOKUP(Tabla1[[#This Row],[nemo]],'Nemos y clasificaciones'!$A$2:$B$5000,2,FALSE)</f>
        <v>FM BTG PACTUAL CHILE ACCION, SERIE X</v>
      </c>
      <c r="O6348" s="2" t="str">
        <f>VLOOKUP(Tabla1[[#This Row],[nemo]],'Nemos y clasificaciones'!$A$1:$C$3000,3,FALSE)</f>
        <v>Otros</v>
      </c>
      <c r="P6348" s="2"/>
      <c r="Q6348" s="2"/>
    </row>
    <row r="6349" spans="1:17" x14ac:dyDescent="0.25">
      <c r="A6349" t="s">
        <v>4392</v>
      </c>
      <c r="B6349" s="1">
        <v>43963</v>
      </c>
      <c r="C6349" s="1">
        <v>43964</v>
      </c>
      <c r="D6349" t="s">
        <v>14</v>
      </c>
      <c r="E6349" t="s">
        <v>3039</v>
      </c>
      <c r="F6349">
        <v>0</v>
      </c>
      <c r="G6349">
        <v>10000000</v>
      </c>
      <c r="H6349">
        <v>0</v>
      </c>
      <c r="I6349">
        <v>0</v>
      </c>
      <c r="J6349">
        <v>0</v>
      </c>
      <c r="K6349">
        <v>0.32400000000000001</v>
      </c>
      <c r="L6349" t="s">
        <v>23</v>
      </c>
      <c r="M6349" s="2">
        <v>3240000</v>
      </c>
      <c r="N6349" s="2" t="str">
        <f>VLOOKUP(Tabla1[[#This Row],[nemo]],'Nemos y clasificaciones'!$A$2:$B$5000,2,FALSE)</f>
        <v>FM BTG PACTUAL CHILE ACCION, SERIE X</v>
      </c>
      <c r="O6349" s="2" t="str">
        <f>VLOOKUP(Tabla1[[#This Row],[nemo]],'Nemos y clasificaciones'!$A$1:$C$3000,3,FALSE)</f>
        <v>Otros</v>
      </c>
      <c r="P6349" s="2"/>
      <c r="Q6349" s="2"/>
    </row>
    <row r="6350" spans="1:17" x14ac:dyDescent="0.25">
      <c r="A6350" t="s">
        <v>6128</v>
      </c>
      <c r="B6350" s="1">
        <v>43629</v>
      </c>
      <c r="C6350" s="1">
        <v>43630</v>
      </c>
      <c r="D6350" t="s">
        <v>14</v>
      </c>
      <c r="E6350" t="s">
        <v>3039</v>
      </c>
      <c r="F6350">
        <v>0</v>
      </c>
      <c r="G6350">
        <v>10000000</v>
      </c>
      <c r="H6350">
        <v>0</v>
      </c>
      <c r="I6350">
        <v>0</v>
      </c>
      <c r="J6350">
        <v>0</v>
      </c>
      <c r="K6350">
        <v>0.17199999999999999</v>
      </c>
      <c r="L6350" t="s">
        <v>23</v>
      </c>
      <c r="M6350" s="2">
        <v>1720000</v>
      </c>
      <c r="N6350" s="2" t="str">
        <f>VLOOKUP(Tabla1[[#This Row],[nemo]],'Nemos y clasificaciones'!$A$2:$B$5000,2,FALSE)</f>
        <v>FM BTG PACTUAL CHILE ACCION, SERIE X</v>
      </c>
      <c r="O6350" s="2" t="str">
        <f>VLOOKUP(Tabla1[[#This Row],[nemo]],'Nemos y clasificaciones'!$A$1:$C$3000,3,FALSE)</f>
        <v>Otros</v>
      </c>
      <c r="P6350" s="2"/>
      <c r="Q6350" s="2"/>
    </row>
    <row r="6351" spans="1:17" x14ac:dyDescent="0.25">
      <c r="A6351" t="s">
        <v>3519</v>
      </c>
      <c r="B6351" s="1">
        <v>44077</v>
      </c>
      <c r="C6351" s="1">
        <v>44078</v>
      </c>
      <c r="D6351" t="s">
        <v>14</v>
      </c>
      <c r="E6351" t="s">
        <v>3039</v>
      </c>
      <c r="F6351">
        <v>0</v>
      </c>
      <c r="G6351">
        <v>10000000</v>
      </c>
      <c r="H6351">
        <v>0</v>
      </c>
      <c r="I6351">
        <v>0</v>
      </c>
      <c r="J6351">
        <v>0</v>
      </c>
      <c r="K6351">
        <v>0.13100000000000001</v>
      </c>
      <c r="L6351" t="s">
        <v>23</v>
      </c>
      <c r="M6351" s="2">
        <v>1310000</v>
      </c>
      <c r="N6351" s="2" t="str">
        <f>VLOOKUP(Tabla1[[#This Row],[nemo]],'Nemos y clasificaciones'!$A$2:$B$5000,2,FALSE)</f>
        <v>FM BTG PACTUAL CHILE ACCION, SERIE X</v>
      </c>
      <c r="O6351" s="2" t="str">
        <f>VLOOKUP(Tabla1[[#This Row],[nemo]],'Nemos y clasificaciones'!$A$1:$C$3000,3,FALSE)</f>
        <v>Otros</v>
      </c>
      <c r="P6351" s="2"/>
      <c r="Q6351" s="2"/>
    </row>
    <row r="6352" spans="1:17" x14ac:dyDescent="0.25">
      <c r="A6352" t="s">
        <v>5723</v>
      </c>
      <c r="B6352" s="1">
        <v>43705</v>
      </c>
      <c r="C6352" s="1">
        <v>43706</v>
      </c>
      <c r="D6352" t="s">
        <v>14</v>
      </c>
      <c r="E6352" t="s">
        <v>3039</v>
      </c>
      <c r="F6352">
        <v>0</v>
      </c>
      <c r="G6352">
        <v>10000000</v>
      </c>
      <c r="H6352">
        <v>0</v>
      </c>
      <c r="I6352">
        <v>0</v>
      </c>
      <c r="J6352">
        <v>0</v>
      </c>
      <c r="K6352">
        <v>0.13</v>
      </c>
      <c r="L6352" t="s">
        <v>23</v>
      </c>
      <c r="M6352" s="2">
        <v>1300000</v>
      </c>
      <c r="N6352" s="2" t="str">
        <f>VLOOKUP(Tabla1[[#This Row],[nemo]],'Nemos y clasificaciones'!$A$2:$B$5000,2,FALSE)</f>
        <v>FM BTG PACTUAL CHILE ACCION, SERIE X</v>
      </c>
      <c r="O6352" s="2" t="str">
        <f>VLOOKUP(Tabla1[[#This Row],[nemo]],'Nemos y clasificaciones'!$A$1:$C$3000,3,FALSE)</f>
        <v>Otros</v>
      </c>
      <c r="P6352" s="2"/>
      <c r="Q6352" s="2"/>
    </row>
    <row r="6353" spans="1:17" x14ac:dyDescent="0.25">
      <c r="A6353" t="s">
        <v>6151</v>
      </c>
      <c r="B6353" s="1">
        <v>43627</v>
      </c>
      <c r="C6353" s="1">
        <v>43628</v>
      </c>
      <c r="D6353" t="s">
        <v>14</v>
      </c>
      <c r="E6353" t="s">
        <v>3039</v>
      </c>
      <c r="F6353">
        <v>0</v>
      </c>
      <c r="G6353">
        <v>10000000</v>
      </c>
      <c r="H6353">
        <v>0</v>
      </c>
      <c r="I6353">
        <v>0</v>
      </c>
      <c r="J6353">
        <v>0</v>
      </c>
      <c r="K6353">
        <v>0.129</v>
      </c>
      <c r="L6353" t="s">
        <v>23</v>
      </c>
      <c r="M6353" s="2">
        <v>1290000</v>
      </c>
      <c r="N6353" s="2" t="str">
        <f>VLOOKUP(Tabla1[[#This Row],[nemo]],'Nemos y clasificaciones'!$A$2:$B$5000,2,FALSE)</f>
        <v>FM BTG PACTUAL CHILE ACCION, SERIE X</v>
      </c>
      <c r="O6353" s="2" t="str">
        <f>VLOOKUP(Tabla1[[#This Row],[nemo]],'Nemos y clasificaciones'!$A$1:$C$3000,3,FALSE)</f>
        <v>Otros</v>
      </c>
      <c r="P6353" s="2"/>
      <c r="Q6353" s="2"/>
    </row>
    <row r="6354" spans="1:17" x14ac:dyDescent="0.25">
      <c r="A6354" t="s">
        <v>5683</v>
      </c>
      <c r="B6354" s="1">
        <v>43717</v>
      </c>
      <c r="C6354" s="1">
        <v>43718</v>
      </c>
      <c r="D6354" t="s">
        <v>14</v>
      </c>
      <c r="E6354" t="s">
        <v>3039</v>
      </c>
      <c r="F6354">
        <v>0</v>
      </c>
      <c r="G6354">
        <v>10000000</v>
      </c>
      <c r="H6354">
        <v>0</v>
      </c>
      <c r="I6354">
        <v>0</v>
      </c>
      <c r="J6354">
        <v>0</v>
      </c>
      <c r="K6354">
        <v>9.6000000000000002E-2</v>
      </c>
      <c r="L6354" t="s">
        <v>23</v>
      </c>
      <c r="M6354" s="2">
        <v>960000</v>
      </c>
      <c r="N6354" s="2" t="str">
        <f>VLOOKUP(Tabla1[[#This Row],[nemo]],'Nemos y clasificaciones'!$A$2:$B$5000,2,FALSE)</f>
        <v>FM BTG PACTUAL CHILE ACCION, SERIE X</v>
      </c>
      <c r="O6354" s="2" t="str">
        <f>VLOOKUP(Tabla1[[#This Row],[nemo]],'Nemos y clasificaciones'!$A$1:$C$3000,3,FALSE)</f>
        <v>Otros</v>
      </c>
      <c r="P6354" s="2"/>
      <c r="Q6354" s="2"/>
    </row>
    <row r="6355" spans="1:17" x14ac:dyDescent="0.25">
      <c r="A6355" t="s">
        <v>5024</v>
      </c>
      <c r="B6355" s="1">
        <v>43837</v>
      </c>
      <c r="C6355" s="1">
        <v>43838</v>
      </c>
      <c r="D6355" t="s">
        <v>14</v>
      </c>
      <c r="E6355" t="s">
        <v>3039</v>
      </c>
      <c r="F6355">
        <v>0</v>
      </c>
      <c r="G6355">
        <v>10000000</v>
      </c>
      <c r="H6355">
        <v>0</v>
      </c>
      <c r="I6355">
        <v>0</v>
      </c>
      <c r="J6355">
        <v>0</v>
      </c>
      <c r="K6355">
        <v>9.0999999999999998E-2</v>
      </c>
      <c r="L6355" t="s">
        <v>23</v>
      </c>
      <c r="M6355" s="2">
        <v>910000</v>
      </c>
      <c r="N6355" s="2" t="str">
        <f>VLOOKUP(Tabla1[[#This Row],[nemo]],'Nemos y clasificaciones'!$A$2:$B$5000,2,FALSE)</f>
        <v>FM BTG PACTUAL CHILE ACCION, SERIE X</v>
      </c>
      <c r="O6355" s="2" t="str">
        <f>VLOOKUP(Tabla1[[#This Row],[nemo]],'Nemos y clasificaciones'!$A$1:$C$3000,3,FALSE)</f>
        <v>Otros</v>
      </c>
      <c r="P6355" s="2"/>
      <c r="Q6355" s="2"/>
    </row>
    <row r="6356" spans="1:17" x14ac:dyDescent="0.25">
      <c r="A6356" t="s">
        <v>5476</v>
      </c>
      <c r="B6356" s="1">
        <v>43761</v>
      </c>
      <c r="C6356" s="1">
        <v>43762</v>
      </c>
      <c r="D6356" t="s">
        <v>14</v>
      </c>
      <c r="E6356" t="s">
        <v>3039</v>
      </c>
      <c r="F6356">
        <v>0</v>
      </c>
      <c r="G6356">
        <v>10000000</v>
      </c>
      <c r="H6356">
        <v>0</v>
      </c>
      <c r="I6356">
        <v>0</v>
      </c>
      <c r="J6356">
        <v>0</v>
      </c>
      <c r="K6356">
        <v>7.8E-2</v>
      </c>
      <c r="L6356" t="s">
        <v>23</v>
      </c>
      <c r="M6356" s="2">
        <v>780000</v>
      </c>
      <c r="N6356" s="2" t="str">
        <f>VLOOKUP(Tabla1[[#This Row],[nemo]],'Nemos y clasificaciones'!$A$2:$B$5000,2,FALSE)</f>
        <v>FM BTG PACTUAL CHILE ACCION, SERIE X</v>
      </c>
      <c r="O6356" s="2" t="str">
        <f>VLOOKUP(Tabla1[[#This Row],[nemo]],'Nemos y clasificaciones'!$A$1:$C$3000,3,FALSE)</f>
        <v>Otros</v>
      </c>
      <c r="P6356" s="2"/>
      <c r="Q6356" s="2"/>
    </row>
    <row r="6357" spans="1:17" x14ac:dyDescent="0.25">
      <c r="A6357" t="s">
        <v>4973</v>
      </c>
      <c r="B6357" s="1">
        <v>43852</v>
      </c>
      <c r="C6357" s="1">
        <v>43853</v>
      </c>
      <c r="D6357" t="s">
        <v>14</v>
      </c>
      <c r="E6357" t="s">
        <v>3039</v>
      </c>
      <c r="F6357">
        <v>0</v>
      </c>
      <c r="G6357">
        <v>10000000</v>
      </c>
      <c r="H6357">
        <v>0</v>
      </c>
      <c r="I6357">
        <v>0</v>
      </c>
      <c r="J6357">
        <v>0</v>
      </c>
      <c r="K6357">
        <v>4.2999999999999997E-2</v>
      </c>
      <c r="L6357" t="s">
        <v>23</v>
      </c>
      <c r="M6357" s="2">
        <v>430000</v>
      </c>
      <c r="N6357" s="2" t="str">
        <f>VLOOKUP(Tabla1[[#This Row],[nemo]],'Nemos y clasificaciones'!$A$2:$B$5000,2,FALSE)</f>
        <v>FM BTG PACTUAL CHILE ACCION, SERIE X</v>
      </c>
      <c r="O6357" s="2" t="str">
        <f>VLOOKUP(Tabla1[[#This Row],[nemo]],'Nemos y clasificaciones'!$A$1:$C$3000,3,FALSE)</f>
        <v>Otros</v>
      </c>
      <c r="P6357" s="2"/>
      <c r="Q6357" s="2"/>
    </row>
    <row r="6358" spans="1:17" x14ac:dyDescent="0.25">
      <c r="A6358" t="s">
        <v>5131</v>
      </c>
      <c r="B6358" s="1">
        <v>43823</v>
      </c>
      <c r="C6358" s="1">
        <v>43825</v>
      </c>
      <c r="D6358" t="s">
        <v>14</v>
      </c>
      <c r="E6358" t="s">
        <v>3039</v>
      </c>
      <c r="F6358">
        <v>0</v>
      </c>
      <c r="G6358">
        <v>10000000</v>
      </c>
      <c r="H6358">
        <v>0</v>
      </c>
      <c r="I6358">
        <v>0</v>
      </c>
      <c r="J6358">
        <v>0</v>
      </c>
      <c r="K6358">
        <v>0.04</v>
      </c>
      <c r="L6358" t="s">
        <v>23</v>
      </c>
      <c r="M6358" s="2">
        <v>400000</v>
      </c>
      <c r="N6358" s="2" t="str">
        <f>VLOOKUP(Tabla1[[#This Row],[nemo]],'Nemos y clasificaciones'!$A$2:$B$5000,2,FALSE)</f>
        <v>FM BTG PACTUAL CHILE ACCION, SERIE X</v>
      </c>
      <c r="O6358" s="2" t="str">
        <f>VLOOKUP(Tabla1[[#This Row],[nemo]],'Nemos y clasificaciones'!$A$1:$C$3000,3,FALSE)</f>
        <v>Otros</v>
      </c>
      <c r="P6358" s="2"/>
      <c r="Q6358" s="2"/>
    </row>
    <row r="6359" spans="1:17" x14ac:dyDescent="0.25">
      <c r="A6359" t="s">
        <v>5409</v>
      </c>
      <c r="B6359" s="1">
        <v>43780</v>
      </c>
      <c r="C6359" s="1">
        <v>43781</v>
      </c>
      <c r="D6359" t="s">
        <v>14</v>
      </c>
      <c r="E6359" t="s">
        <v>3039</v>
      </c>
      <c r="F6359">
        <v>0</v>
      </c>
      <c r="G6359">
        <v>10000000</v>
      </c>
      <c r="H6359">
        <v>0</v>
      </c>
      <c r="I6359">
        <v>0</v>
      </c>
      <c r="J6359">
        <v>0</v>
      </c>
      <c r="K6359">
        <v>2.5000000000000001E-2</v>
      </c>
      <c r="L6359" t="s">
        <v>23</v>
      </c>
      <c r="M6359" s="2">
        <v>250000</v>
      </c>
      <c r="N6359" s="2" t="str">
        <f>VLOOKUP(Tabla1[[#This Row],[nemo]],'Nemos y clasificaciones'!$A$2:$B$5000,2,FALSE)</f>
        <v>FM BTG PACTUAL CHILE ACCION, SERIE X</v>
      </c>
      <c r="O6359" s="2" t="str">
        <f>VLOOKUP(Tabla1[[#This Row],[nemo]],'Nemos y clasificaciones'!$A$1:$C$3000,3,FALSE)</f>
        <v>Otros</v>
      </c>
      <c r="P6359" s="2"/>
      <c r="Q6359" s="2"/>
    </row>
    <row r="6360" spans="1:17" x14ac:dyDescent="0.25">
      <c r="A6360" t="s">
        <v>3051</v>
      </c>
      <c r="B6360" s="1">
        <v>44174</v>
      </c>
      <c r="C6360" s="1">
        <v>44175</v>
      </c>
      <c r="D6360" t="s">
        <v>14</v>
      </c>
      <c r="E6360" t="s">
        <v>214</v>
      </c>
      <c r="F6360">
        <v>0</v>
      </c>
      <c r="G6360">
        <v>6600000</v>
      </c>
      <c r="H6360">
        <v>0</v>
      </c>
      <c r="I6360">
        <v>0</v>
      </c>
      <c r="J6360">
        <v>0</v>
      </c>
      <c r="K6360">
        <v>12.612</v>
      </c>
      <c r="L6360" t="s">
        <v>54</v>
      </c>
      <c r="M6360" s="2">
        <v>83239200</v>
      </c>
      <c r="N6360" s="2" t="str">
        <f>VLOOKUP(Tabla1[[#This Row],[nemo]],'Nemos y clasificaciones'!$A$2:$B$5000,2,FALSE)</f>
        <v>FM ETF IT NOW S&amp;P/CLX CHILE DIVIDEND IND</v>
      </c>
      <c r="O6360" s="2" t="str">
        <f>VLOOKUP(Tabla1[[#This Row],[nemo]],'Nemos y clasificaciones'!$A$1:$C$3000,3,FALSE)</f>
        <v>ETF</v>
      </c>
      <c r="P6360" s="2"/>
      <c r="Q6360" s="2"/>
    </row>
    <row r="6361" spans="1:17" x14ac:dyDescent="0.25">
      <c r="A6361" t="s">
        <v>6662</v>
      </c>
      <c r="B6361" s="1">
        <v>43578</v>
      </c>
      <c r="C6361" s="1">
        <v>43579</v>
      </c>
      <c r="D6361" t="s">
        <v>14</v>
      </c>
      <c r="E6361" t="s">
        <v>214</v>
      </c>
      <c r="F6361">
        <v>0</v>
      </c>
      <c r="G6361">
        <v>6600000</v>
      </c>
      <c r="H6361">
        <v>0</v>
      </c>
      <c r="I6361">
        <v>0</v>
      </c>
      <c r="J6361">
        <v>0</v>
      </c>
      <c r="K6361">
        <v>7.8609999999999998</v>
      </c>
      <c r="L6361" t="s">
        <v>16</v>
      </c>
      <c r="M6361" s="2">
        <v>51882600</v>
      </c>
      <c r="N6361" s="2" t="str">
        <f>VLOOKUP(Tabla1[[#This Row],[nemo]],'Nemos y clasificaciones'!$A$2:$B$5000,2,FALSE)</f>
        <v>FM ETF IT NOW S&amp;P/CLX CHILE DIVIDEND IND</v>
      </c>
      <c r="O6361" s="2" t="str">
        <f>VLOOKUP(Tabla1[[#This Row],[nemo]],'Nemos y clasificaciones'!$A$1:$C$3000,3,FALSE)</f>
        <v>ETF</v>
      </c>
      <c r="P6361" s="2"/>
      <c r="Q6361" s="2"/>
    </row>
    <row r="6362" spans="1:17" x14ac:dyDescent="0.25">
      <c r="A6362" t="s">
        <v>4743</v>
      </c>
      <c r="B6362" s="1">
        <v>43915</v>
      </c>
      <c r="C6362" s="1">
        <v>43916</v>
      </c>
      <c r="D6362" t="s">
        <v>14</v>
      </c>
      <c r="E6362" t="s">
        <v>214</v>
      </c>
      <c r="F6362">
        <v>0</v>
      </c>
      <c r="G6362">
        <v>6360000</v>
      </c>
      <c r="H6362">
        <v>0</v>
      </c>
      <c r="I6362">
        <v>0</v>
      </c>
      <c r="J6362">
        <v>0</v>
      </c>
      <c r="K6362">
        <v>7.3129999999999997</v>
      </c>
      <c r="L6362" t="s">
        <v>16</v>
      </c>
      <c r="M6362" s="2">
        <v>46510680</v>
      </c>
      <c r="N6362" s="2" t="str">
        <f>VLOOKUP(Tabla1[[#This Row],[nemo]],'Nemos y clasificaciones'!$A$2:$B$5000,2,FALSE)</f>
        <v>FM ETF IT NOW S&amp;P/CLX CHILE DIVIDEND IND</v>
      </c>
      <c r="O6362" s="2" t="str">
        <f>VLOOKUP(Tabla1[[#This Row],[nemo]],'Nemos y clasificaciones'!$A$1:$C$3000,3,FALSE)</f>
        <v>ETF</v>
      </c>
      <c r="P6362" s="2"/>
      <c r="Q6362" s="2"/>
    </row>
    <row r="6363" spans="1:17" x14ac:dyDescent="0.25">
      <c r="A6363" t="s">
        <v>5346</v>
      </c>
      <c r="B6363" s="1">
        <v>43802</v>
      </c>
      <c r="C6363" s="1">
        <v>43803</v>
      </c>
      <c r="D6363" t="s">
        <v>14</v>
      </c>
      <c r="E6363" t="s">
        <v>214</v>
      </c>
      <c r="F6363">
        <v>0</v>
      </c>
      <c r="G6363">
        <v>6240000</v>
      </c>
      <c r="H6363">
        <v>0</v>
      </c>
      <c r="I6363">
        <v>0</v>
      </c>
      <c r="J6363">
        <v>0</v>
      </c>
      <c r="K6363">
        <v>5.8970000000000002</v>
      </c>
      <c r="L6363" t="s">
        <v>16</v>
      </c>
      <c r="M6363" s="2">
        <v>36797280</v>
      </c>
      <c r="N6363" s="2" t="str">
        <f>VLOOKUP(Tabla1[[#This Row],[nemo]],'Nemos y clasificaciones'!$A$2:$B$5000,2,FALSE)</f>
        <v>FM ETF IT NOW S&amp;P/CLX CHILE DIVIDEND IND</v>
      </c>
      <c r="O6363" s="2" t="str">
        <f>VLOOKUP(Tabla1[[#This Row],[nemo]],'Nemos y clasificaciones'!$A$1:$C$3000,3,FALSE)</f>
        <v>ETF</v>
      </c>
      <c r="P6363" s="2"/>
      <c r="Q6363" s="2"/>
    </row>
    <row r="6364" spans="1:17" x14ac:dyDescent="0.25">
      <c r="A6364" t="s">
        <v>3537</v>
      </c>
      <c r="B6364" s="1">
        <v>44070</v>
      </c>
      <c r="C6364" s="1">
        <v>44071</v>
      </c>
      <c r="D6364" t="s">
        <v>14</v>
      </c>
      <c r="E6364" t="s">
        <v>214</v>
      </c>
      <c r="F6364">
        <v>0</v>
      </c>
      <c r="G6364">
        <v>6240000</v>
      </c>
      <c r="H6364">
        <v>0</v>
      </c>
      <c r="I6364">
        <v>0</v>
      </c>
      <c r="J6364">
        <v>0</v>
      </c>
      <c r="K6364">
        <v>5.53</v>
      </c>
      <c r="L6364" t="s">
        <v>16</v>
      </c>
      <c r="M6364" s="2">
        <v>34507200</v>
      </c>
      <c r="N6364" s="2" t="str">
        <f>VLOOKUP(Tabla1[[#This Row],[nemo]],'Nemos y clasificaciones'!$A$2:$B$5000,2,FALSE)</f>
        <v>FM ETF IT NOW S&amp;P/CLX CHILE DIVIDEND IND</v>
      </c>
      <c r="O6364" s="2" t="str">
        <f>VLOOKUP(Tabla1[[#This Row],[nemo]],'Nemos y clasificaciones'!$A$1:$C$3000,3,FALSE)</f>
        <v>ETF</v>
      </c>
      <c r="P6364" s="2"/>
      <c r="Q6364" s="2"/>
    </row>
    <row r="6365" spans="1:17" x14ac:dyDescent="0.25">
      <c r="A6365" t="s">
        <v>4206</v>
      </c>
      <c r="B6365" s="1">
        <v>43979</v>
      </c>
      <c r="C6365" s="1">
        <v>43980</v>
      </c>
      <c r="D6365" t="s">
        <v>14</v>
      </c>
      <c r="E6365" t="s">
        <v>214</v>
      </c>
      <c r="F6365">
        <v>0</v>
      </c>
      <c r="G6365">
        <v>6480000</v>
      </c>
      <c r="H6365">
        <v>0</v>
      </c>
      <c r="I6365">
        <v>0</v>
      </c>
      <c r="J6365">
        <v>0</v>
      </c>
      <c r="K6365">
        <v>5.1660000000000004</v>
      </c>
      <c r="L6365" t="s">
        <v>16</v>
      </c>
      <c r="M6365" s="2">
        <v>33475680</v>
      </c>
      <c r="N6365" s="2" t="str">
        <f>VLOOKUP(Tabla1[[#This Row],[nemo]],'Nemos y clasificaciones'!$A$2:$B$5000,2,FALSE)</f>
        <v>FM ETF IT NOW S&amp;P/CLX CHILE DIVIDEND IND</v>
      </c>
      <c r="O6365" s="2" t="str">
        <f>VLOOKUP(Tabla1[[#This Row],[nemo]],'Nemos y clasificaciones'!$A$1:$C$3000,3,FALSE)</f>
        <v>ETF</v>
      </c>
      <c r="P6365" s="2"/>
      <c r="Q6365" s="2"/>
    </row>
    <row r="6366" spans="1:17" x14ac:dyDescent="0.25">
      <c r="A6366" t="s">
        <v>6334</v>
      </c>
      <c r="B6366" s="1">
        <v>43601</v>
      </c>
      <c r="C6366" s="1">
        <v>43602</v>
      </c>
      <c r="D6366" t="s">
        <v>14</v>
      </c>
      <c r="E6366" t="s">
        <v>214</v>
      </c>
      <c r="F6366">
        <v>0</v>
      </c>
      <c r="G6366">
        <v>6720000</v>
      </c>
      <c r="H6366">
        <v>0</v>
      </c>
      <c r="I6366">
        <v>0</v>
      </c>
      <c r="J6366">
        <v>0</v>
      </c>
      <c r="K6366">
        <v>4.8460000000000001</v>
      </c>
      <c r="L6366" t="s">
        <v>16</v>
      </c>
      <c r="M6366" s="2">
        <v>32565120</v>
      </c>
      <c r="N6366" s="2" t="str">
        <f>VLOOKUP(Tabla1[[#This Row],[nemo]],'Nemos y clasificaciones'!$A$2:$B$5000,2,FALSE)</f>
        <v>FM ETF IT NOW S&amp;P/CLX CHILE DIVIDEND IND</v>
      </c>
      <c r="O6366" s="2" t="str">
        <f>VLOOKUP(Tabla1[[#This Row],[nemo]],'Nemos y clasificaciones'!$A$1:$C$3000,3,FALSE)</f>
        <v>ETF</v>
      </c>
      <c r="P6366" s="2"/>
      <c r="Q6366" s="2"/>
    </row>
    <row r="6367" spans="1:17" x14ac:dyDescent="0.25">
      <c r="A6367" t="s">
        <v>2418</v>
      </c>
      <c r="B6367" s="1">
        <v>44279</v>
      </c>
      <c r="C6367" s="1">
        <v>44280</v>
      </c>
      <c r="D6367" t="s">
        <v>14</v>
      </c>
      <c r="E6367" t="s">
        <v>214</v>
      </c>
      <c r="F6367">
        <v>0</v>
      </c>
      <c r="G6367">
        <v>17760000</v>
      </c>
      <c r="H6367">
        <v>0</v>
      </c>
      <c r="I6367">
        <v>0</v>
      </c>
      <c r="J6367">
        <v>0</v>
      </c>
      <c r="K6367">
        <v>1.758</v>
      </c>
      <c r="L6367" t="s">
        <v>16</v>
      </c>
      <c r="M6367" s="2">
        <v>31222080</v>
      </c>
      <c r="N6367" s="2" t="str">
        <f>VLOOKUP(Tabla1[[#This Row],[nemo]],'Nemos y clasificaciones'!$A$2:$B$5000,2,FALSE)</f>
        <v>FM ETF IT NOW S&amp;P/CLX CHILE DIVIDEND IND</v>
      </c>
      <c r="O6367" s="2" t="str">
        <f>VLOOKUP(Tabla1[[#This Row],[nemo]],'Nemos y clasificaciones'!$A$1:$C$3000,3,FALSE)</f>
        <v>ETF</v>
      </c>
      <c r="P6367" s="2"/>
      <c r="Q6367" s="2"/>
    </row>
    <row r="6368" spans="1:17" x14ac:dyDescent="0.25">
      <c r="A6368" t="s">
        <v>4207</v>
      </c>
      <c r="B6368" s="1">
        <v>43979</v>
      </c>
      <c r="C6368" s="1">
        <v>43980</v>
      </c>
      <c r="D6368" t="s">
        <v>14</v>
      </c>
      <c r="E6368" t="s">
        <v>214</v>
      </c>
      <c r="F6368">
        <v>0</v>
      </c>
      <c r="G6368">
        <v>6480000</v>
      </c>
      <c r="H6368">
        <v>0</v>
      </c>
      <c r="I6368">
        <v>0</v>
      </c>
      <c r="J6368">
        <v>0</v>
      </c>
      <c r="K6368">
        <v>4.62</v>
      </c>
      <c r="L6368" t="s">
        <v>16</v>
      </c>
      <c r="M6368" s="2">
        <v>29937600</v>
      </c>
      <c r="N6368" s="2" t="str">
        <f>VLOOKUP(Tabla1[[#This Row],[nemo]],'Nemos y clasificaciones'!$A$2:$B$5000,2,FALSE)</f>
        <v>FM ETF IT NOW S&amp;P/CLX CHILE DIVIDEND IND</v>
      </c>
      <c r="O6368" s="2" t="str">
        <f>VLOOKUP(Tabla1[[#This Row],[nemo]],'Nemos y clasificaciones'!$A$1:$C$3000,3,FALSE)</f>
        <v>ETF</v>
      </c>
      <c r="P6368" s="2"/>
      <c r="Q6368" s="2"/>
    </row>
    <row r="6369" spans="1:17" x14ac:dyDescent="0.25">
      <c r="A6369" t="s">
        <v>6740</v>
      </c>
      <c r="B6369" s="1">
        <v>43551</v>
      </c>
      <c r="C6369" s="1">
        <v>43552</v>
      </c>
      <c r="D6369" t="s">
        <v>14</v>
      </c>
      <c r="E6369" t="s">
        <v>214</v>
      </c>
      <c r="F6369">
        <v>0</v>
      </c>
      <c r="G6369">
        <v>5520000</v>
      </c>
      <c r="H6369">
        <v>0</v>
      </c>
      <c r="I6369">
        <v>0</v>
      </c>
      <c r="J6369">
        <v>0</v>
      </c>
      <c r="K6369">
        <v>5.0430000000000001</v>
      </c>
      <c r="L6369" t="s">
        <v>16</v>
      </c>
      <c r="M6369" s="2">
        <v>27837360</v>
      </c>
      <c r="N6369" s="2" t="str">
        <f>VLOOKUP(Tabla1[[#This Row],[nemo]],'Nemos y clasificaciones'!$A$2:$B$5000,2,FALSE)</f>
        <v>FM ETF IT NOW S&amp;P/CLX CHILE DIVIDEND IND</v>
      </c>
      <c r="O6369" s="2" t="str">
        <f>VLOOKUP(Tabla1[[#This Row],[nemo]],'Nemos y clasificaciones'!$A$1:$C$3000,3,FALSE)</f>
        <v>ETF</v>
      </c>
      <c r="P6369" s="2"/>
      <c r="Q6369" s="2"/>
    </row>
    <row r="6370" spans="1:17" x14ac:dyDescent="0.25">
      <c r="A6370" t="s">
        <v>2076</v>
      </c>
      <c r="B6370" s="1">
        <v>44315</v>
      </c>
      <c r="C6370" s="1">
        <v>44316</v>
      </c>
      <c r="D6370" t="s">
        <v>14</v>
      </c>
      <c r="E6370" t="s">
        <v>214</v>
      </c>
      <c r="F6370">
        <v>0</v>
      </c>
      <c r="G6370">
        <v>6000000</v>
      </c>
      <c r="H6370">
        <v>0</v>
      </c>
      <c r="I6370">
        <v>0</v>
      </c>
      <c r="J6370">
        <v>0</v>
      </c>
      <c r="K6370">
        <v>4.3410000000000002</v>
      </c>
      <c r="L6370" t="s">
        <v>16</v>
      </c>
      <c r="M6370" s="2">
        <v>26046000</v>
      </c>
      <c r="N6370" s="2" t="str">
        <f>VLOOKUP(Tabla1[[#This Row],[nemo]],'Nemos y clasificaciones'!$A$2:$B$5000,2,FALSE)</f>
        <v>FM ETF IT NOW S&amp;P/CLX CHILE DIVIDEND IND</v>
      </c>
      <c r="O6370" s="2" t="str">
        <f>VLOOKUP(Tabla1[[#This Row],[nemo]],'Nemos y clasificaciones'!$A$1:$C$3000,3,FALSE)</f>
        <v>ETF</v>
      </c>
      <c r="P6370" s="2"/>
      <c r="Q6370" s="2"/>
    </row>
    <row r="6371" spans="1:17" x14ac:dyDescent="0.25">
      <c r="A6371" t="s">
        <v>6293</v>
      </c>
      <c r="B6371" s="1">
        <v>43607</v>
      </c>
      <c r="C6371" s="1">
        <v>43608</v>
      </c>
      <c r="D6371" t="s">
        <v>14</v>
      </c>
      <c r="E6371" t="s">
        <v>214</v>
      </c>
      <c r="F6371">
        <v>0</v>
      </c>
      <c r="G6371">
        <v>6840000</v>
      </c>
      <c r="H6371">
        <v>0</v>
      </c>
      <c r="I6371">
        <v>0</v>
      </c>
      <c r="J6371">
        <v>0</v>
      </c>
      <c r="K6371">
        <v>3.6829999999999998</v>
      </c>
      <c r="L6371" t="s">
        <v>16</v>
      </c>
      <c r="M6371" s="2">
        <v>25191720</v>
      </c>
      <c r="N6371" s="2" t="str">
        <f>VLOOKUP(Tabla1[[#This Row],[nemo]],'Nemos y clasificaciones'!$A$2:$B$5000,2,FALSE)</f>
        <v>FM ETF IT NOW S&amp;P/CLX CHILE DIVIDEND IND</v>
      </c>
      <c r="O6371" s="2" t="str">
        <f>VLOOKUP(Tabla1[[#This Row],[nemo]],'Nemos y clasificaciones'!$A$1:$C$3000,3,FALSE)</f>
        <v>ETF</v>
      </c>
      <c r="P6371" s="2"/>
      <c r="Q6371" s="2"/>
    </row>
    <row r="6372" spans="1:17" x14ac:dyDescent="0.25">
      <c r="A6372" t="s">
        <v>442</v>
      </c>
      <c r="B6372" s="1">
        <v>44433</v>
      </c>
      <c r="C6372" s="1">
        <v>44434</v>
      </c>
      <c r="D6372" t="s">
        <v>14</v>
      </c>
      <c r="E6372" t="s">
        <v>214</v>
      </c>
      <c r="F6372">
        <v>0</v>
      </c>
      <c r="G6372">
        <v>5880000</v>
      </c>
      <c r="H6372">
        <v>0</v>
      </c>
      <c r="I6372">
        <v>0</v>
      </c>
      <c r="J6372">
        <v>0</v>
      </c>
      <c r="K6372">
        <v>4.2679999999999998</v>
      </c>
      <c r="L6372" t="s">
        <v>16</v>
      </c>
      <c r="M6372" s="2">
        <v>25095840</v>
      </c>
      <c r="N6372" s="2" t="str">
        <f>VLOOKUP(Tabla1[[#This Row],[nemo]],'Nemos y clasificaciones'!$A$2:$B$5000,2,FALSE)</f>
        <v>FM ETF IT NOW S&amp;P/CLX CHILE DIVIDEND IND</v>
      </c>
      <c r="O6372" s="2" t="str">
        <f>VLOOKUP(Tabla1[[#This Row],[nemo]],'Nemos y clasificaciones'!$A$1:$C$3000,3,FALSE)</f>
        <v>ETF</v>
      </c>
      <c r="P6372" s="2"/>
      <c r="Q6372" s="2"/>
    </row>
    <row r="6373" spans="1:17" x14ac:dyDescent="0.25">
      <c r="A6373" t="s">
        <v>443</v>
      </c>
      <c r="B6373" s="1">
        <v>44433</v>
      </c>
      <c r="C6373" s="1">
        <v>44434</v>
      </c>
      <c r="D6373" t="s">
        <v>14</v>
      </c>
      <c r="E6373" t="s">
        <v>214</v>
      </c>
      <c r="F6373">
        <v>0</v>
      </c>
      <c r="G6373">
        <v>6000000</v>
      </c>
      <c r="H6373">
        <v>0</v>
      </c>
      <c r="I6373">
        <v>0</v>
      </c>
      <c r="J6373">
        <v>0</v>
      </c>
      <c r="K6373">
        <v>4.0209999999999999</v>
      </c>
      <c r="L6373" t="s">
        <v>16</v>
      </c>
      <c r="M6373" s="2">
        <v>24126000</v>
      </c>
      <c r="N6373" s="2" t="str">
        <f>VLOOKUP(Tabla1[[#This Row],[nemo]],'Nemos y clasificaciones'!$A$2:$B$5000,2,FALSE)</f>
        <v>FM ETF IT NOW S&amp;P/CLX CHILE DIVIDEND IND</v>
      </c>
      <c r="O6373" s="2" t="str">
        <f>VLOOKUP(Tabla1[[#This Row],[nemo]],'Nemos y clasificaciones'!$A$1:$C$3000,3,FALSE)</f>
        <v>ETF</v>
      </c>
      <c r="P6373" s="2"/>
      <c r="Q6373" s="2"/>
    </row>
    <row r="6374" spans="1:17" x14ac:dyDescent="0.25">
      <c r="A6374" t="s">
        <v>6557</v>
      </c>
      <c r="B6374" s="1">
        <v>43591</v>
      </c>
      <c r="C6374" s="1">
        <v>43592</v>
      </c>
      <c r="D6374" t="s">
        <v>14</v>
      </c>
      <c r="E6374" t="s">
        <v>214</v>
      </c>
      <c r="F6374">
        <v>0</v>
      </c>
      <c r="G6374">
        <v>6600000</v>
      </c>
      <c r="H6374">
        <v>0</v>
      </c>
      <c r="I6374">
        <v>0</v>
      </c>
      <c r="J6374">
        <v>0</v>
      </c>
      <c r="K6374">
        <v>2.9540000000000002</v>
      </c>
      <c r="L6374" t="s">
        <v>16</v>
      </c>
      <c r="M6374" s="2">
        <v>19496400</v>
      </c>
      <c r="N6374" s="2" t="str">
        <f>VLOOKUP(Tabla1[[#This Row],[nemo]],'Nemos y clasificaciones'!$A$2:$B$5000,2,FALSE)</f>
        <v>FM ETF IT NOW S&amp;P/CLX CHILE DIVIDEND IND</v>
      </c>
      <c r="O6374" s="2" t="str">
        <f>VLOOKUP(Tabla1[[#This Row],[nemo]],'Nemos y clasificaciones'!$A$1:$C$3000,3,FALSE)</f>
        <v>ETF</v>
      </c>
      <c r="P6374" s="2"/>
      <c r="Q6374" s="2"/>
    </row>
    <row r="6375" spans="1:17" x14ac:dyDescent="0.25">
      <c r="A6375" t="s">
        <v>6446</v>
      </c>
      <c r="B6375" s="1">
        <v>43594</v>
      </c>
      <c r="C6375" s="1">
        <v>43595</v>
      </c>
      <c r="D6375" t="s">
        <v>14</v>
      </c>
      <c r="E6375" t="s">
        <v>214</v>
      </c>
      <c r="F6375">
        <v>0</v>
      </c>
      <c r="G6375">
        <v>6600000</v>
      </c>
      <c r="H6375">
        <v>0</v>
      </c>
      <c r="I6375">
        <v>0</v>
      </c>
      <c r="J6375">
        <v>0</v>
      </c>
      <c r="K6375">
        <v>2.7010000000000001</v>
      </c>
      <c r="L6375" t="s">
        <v>16</v>
      </c>
      <c r="M6375" s="2">
        <v>17826600</v>
      </c>
      <c r="N6375" s="2" t="str">
        <f>VLOOKUP(Tabla1[[#This Row],[nemo]],'Nemos y clasificaciones'!$A$2:$B$5000,2,FALSE)</f>
        <v>FM ETF IT NOW S&amp;P/CLX CHILE DIVIDEND IND</v>
      </c>
      <c r="O6375" s="2" t="str">
        <f>VLOOKUP(Tabla1[[#This Row],[nemo]],'Nemos y clasificaciones'!$A$1:$C$3000,3,FALSE)</f>
        <v>ETF</v>
      </c>
      <c r="P6375" s="2"/>
      <c r="Q6375" s="2"/>
    </row>
    <row r="6376" spans="1:17" x14ac:dyDescent="0.25">
      <c r="A6376" t="s">
        <v>4411</v>
      </c>
      <c r="B6376" s="1">
        <v>43962</v>
      </c>
      <c r="C6376" s="1">
        <v>43963</v>
      </c>
      <c r="D6376" t="s">
        <v>14</v>
      </c>
      <c r="E6376" t="s">
        <v>214</v>
      </c>
      <c r="F6376">
        <v>0</v>
      </c>
      <c r="G6376">
        <v>6360000</v>
      </c>
      <c r="H6376">
        <v>0</v>
      </c>
      <c r="I6376">
        <v>0</v>
      </c>
      <c r="J6376">
        <v>0</v>
      </c>
      <c r="K6376">
        <v>2.698</v>
      </c>
      <c r="L6376" t="s">
        <v>16</v>
      </c>
      <c r="M6376" s="2">
        <v>17159280</v>
      </c>
      <c r="N6376" s="2" t="str">
        <f>VLOOKUP(Tabla1[[#This Row],[nemo]],'Nemos y clasificaciones'!$A$2:$B$5000,2,FALSE)</f>
        <v>FM ETF IT NOW S&amp;P/CLX CHILE DIVIDEND IND</v>
      </c>
      <c r="O6376" s="2" t="str">
        <f>VLOOKUP(Tabla1[[#This Row],[nemo]],'Nemos y clasificaciones'!$A$1:$C$3000,3,FALSE)</f>
        <v>ETF</v>
      </c>
      <c r="P6376" s="2"/>
      <c r="Q6376" s="2"/>
    </row>
    <row r="6377" spans="1:17" x14ac:dyDescent="0.25">
      <c r="A6377" t="s">
        <v>4955</v>
      </c>
      <c r="B6377" s="1">
        <v>43853</v>
      </c>
      <c r="C6377" s="1">
        <v>43854</v>
      </c>
      <c r="D6377" t="s">
        <v>14</v>
      </c>
      <c r="E6377" t="s">
        <v>214</v>
      </c>
      <c r="F6377">
        <v>0</v>
      </c>
      <c r="G6377">
        <v>6840000</v>
      </c>
      <c r="H6377">
        <v>0</v>
      </c>
      <c r="I6377">
        <v>0</v>
      </c>
      <c r="J6377">
        <v>0</v>
      </c>
      <c r="K6377">
        <v>2.4790000000000001</v>
      </c>
      <c r="L6377" t="s">
        <v>16</v>
      </c>
      <c r="M6377" s="2">
        <v>16956360</v>
      </c>
      <c r="N6377" s="2" t="str">
        <f>VLOOKUP(Tabla1[[#This Row],[nemo]],'Nemos y clasificaciones'!$A$2:$B$5000,2,FALSE)</f>
        <v>FM ETF IT NOW S&amp;P/CLX CHILE DIVIDEND IND</v>
      </c>
      <c r="O6377" s="2" t="str">
        <f>VLOOKUP(Tabla1[[#This Row],[nemo]],'Nemos y clasificaciones'!$A$1:$C$3000,3,FALSE)</f>
        <v>ETF</v>
      </c>
      <c r="P6377" s="2"/>
      <c r="Q6377" s="2"/>
    </row>
    <row r="6378" spans="1:17" x14ac:dyDescent="0.25">
      <c r="A6378" t="s">
        <v>6262</v>
      </c>
      <c r="B6378" s="1">
        <v>43608</v>
      </c>
      <c r="C6378" s="1">
        <v>43609</v>
      </c>
      <c r="D6378" t="s">
        <v>14</v>
      </c>
      <c r="E6378" t="s">
        <v>214</v>
      </c>
      <c r="F6378">
        <v>0</v>
      </c>
      <c r="G6378">
        <v>6840000</v>
      </c>
      <c r="H6378">
        <v>0</v>
      </c>
      <c r="I6378">
        <v>0</v>
      </c>
      <c r="J6378">
        <v>0</v>
      </c>
      <c r="K6378">
        <v>2.4300000000000002</v>
      </c>
      <c r="L6378" t="s">
        <v>16</v>
      </c>
      <c r="M6378" s="2">
        <v>16621200</v>
      </c>
      <c r="N6378" s="2" t="str">
        <f>VLOOKUP(Tabla1[[#This Row],[nemo]],'Nemos y clasificaciones'!$A$2:$B$5000,2,FALSE)</f>
        <v>FM ETF IT NOW S&amp;P/CLX CHILE DIVIDEND IND</v>
      </c>
      <c r="O6378" s="2" t="str">
        <f>VLOOKUP(Tabla1[[#This Row],[nemo]],'Nemos y clasificaciones'!$A$1:$C$3000,3,FALSE)</f>
        <v>ETF</v>
      </c>
      <c r="P6378" s="2"/>
      <c r="Q6378" s="2"/>
    </row>
    <row r="6379" spans="1:17" x14ac:dyDescent="0.25">
      <c r="A6379" t="s">
        <v>4505</v>
      </c>
      <c r="B6379" s="1">
        <v>43951</v>
      </c>
      <c r="C6379" s="1">
        <v>43955</v>
      </c>
      <c r="D6379" t="s">
        <v>14</v>
      </c>
      <c r="E6379" t="s">
        <v>214</v>
      </c>
      <c r="F6379">
        <v>0</v>
      </c>
      <c r="G6379">
        <v>6360000</v>
      </c>
      <c r="H6379">
        <v>0</v>
      </c>
      <c r="I6379">
        <v>0</v>
      </c>
      <c r="J6379">
        <v>0</v>
      </c>
      <c r="K6379">
        <v>2.5649999999999999</v>
      </c>
      <c r="L6379" t="s">
        <v>16</v>
      </c>
      <c r="M6379" s="2">
        <v>16313400</v>
      </c>
      <c r="N6379" s="2" t="str">
        <f>VLOOKUP(Tabla1[[#This Row],[nemo]],'Nemos y clasificaciones'!$A$2:$B$5000,2,FALSE)</f>
        <v>FM ETF IT NOW S&amp;P/CLX CHILE DIVIDEND IND</v>
      </c>
      <c r="O6379" s="2" t="str">
        <f>VLOOKUP(Tabla1[[#This Row],[nemo]],'Nemos y clasificaciones'!$A$1:$C$3000,3,FALSE)</f>
        <v>ETF</v>
      </c>
      <c r="P6379" s="2"/>
      <c r="Q6379" s="2"/>
    </row>
    <row r="6380" spans="1:17" x14ac:dyDescent="0.25">
      <c r="A6380" t="s">
        <v>6556</v>
      </c>
      <c r="B6380" s="1">
        <v>43591</v>
      </c>
      <c r="C6380" s="1">
        <v>43592</v>
      </c>
      <c r="D6380" t="s">
        <v>14</v>
      </c>
      <c r="E6380" t="s">
        <v>214</v>
      </c>
      <c r="F6380">
        <v>0</v>
      </c>
      <c r="G6380">
        <v>6600000</v>
      </c>
      <c r="H6380">
        <v>0</v>
      </c>
      <c r="I6380">
        <v>0</v>
      </c>
      <c r="J6380">
        <v>0</v>
      </c>
      <c r="K6380">
        <v>2.4580000000000002</v>
      </c>
      <c r="L6380" t="s">
        <v>16</v>
      </c>
      <c r="M6380" s="2">
        <v>16222800</v>
      </c>
      <c r="N6380" s="2" t="str">
        <f>VLOOKUP(Tabla1[[#This Row],[nemo]],'Nemos y clasificaciones'!$A$2:$B$5000,2,FALSE)</f>
        <v>FM ETF IT NOW S&amp;P/CLX CHILE DIVIDEND IND</v>
      </c>
      <c r="O6380" s="2" t="str">
        <f>VLOOKUP(Tabla1[[#This Row],[nemo]],'Nemos y clasificaciones'!$A$1:$C$3000,3,FALSE)</f>
        <v>ETF</v>
      </c>
      <c r="P6380" s="2"/>
      <c r="Q6380" s="2"/>
    </row>
    <row r="6381" spans="1:17" x14ac:dyDescent="0.25">
      <c r="A6381" t="s">
        <v>3028</v>
      </c>
      <c r="B6381" s="1">
        <v>44180</v>
      </c>
      <c r="C6381" s="1">
        <v>44181</v>
      </c>
      <c r="D6381" t="s">
        <v>14</v>
      </c>
      <c r="E6381" t="s">
        <v>214</v>
      </c>
      <c r="F6381">
        <v>0</v>
      </c>
      <c r="G6381">
        <v>6600000</v>
      </c>
      <c r="H6381">
        <v>0</v>
      </c>
      <c r="I6381">
        <v>0</v>
      </c>
      <c r="J6381">
        <v>0</v>
      </c>
      <c r="K6381">
        <v>2.371</v>
      </c>
      <c r="L6381" t="s">
        <v>16</v>
      </c>
      <c r="M6381" s="2">
        <v>15648600</v>
      </c>
      <c r="N6381" s="2" t="str">
        <f>VLOOKUP(Tabla1[[#This Row],[nemo]],'Nemos y clasificaciones'!$A$2:$B$5000,2,FALSE)</f>
        <v>FM ETF IT NOW S&amp;P/CLX CHILE DIVIDEND IND</v>
      </c>
      <c r="O6381" s="2" t="str">
        <f>VLOOKUP(Tabla1[[#This Row],[nemo]],'Nemos y clasificaciones'!$A$1:$C$3000,3,FALSE)</f>
        <v>ETF</v>
      </c>
      <c r="P6381" s="2"/>
      <c r="Q6381" s="2"/>
    </row>
    <row r="6382" spans="1:17" x14ac:dyDescent="0.25">
      <c r="A6382" t="s">
        <v>5274</v>
      </c>
      <c r="B6382" s="1">
        <v>43816</v>
      </c>
      <c r="C6382" s="1">
        <v>43817</v>
      </c>
      <c r="D6382" t="s">
        <v>14</v>
      </c>
      <c r="E6382" t="s">
        <v>214</v>
      </c>
      <c r="F6382">
        <v>0</v>
      </c>
      <c r="G6382">
        <v>6480000</v>
      </c>
      <c r="H6382">
        <v>0</v>
      </c>
      <c r="I6382">
        <v>0</v>
      </c>
      <c r="J6382">
        <v>0</v>
      </c>
      <c r="K6382">
        <v>2.302</v>
      </c>
      <c r="L6382" t="s">
        <v>16</v>
      </c>
      <c r="M6382" s="2">
        <v>14916960</v>
      </c>
      <c r="N6382" s="2" t="str">
        <f>VLOOKUP(Tabla1[[#This Row],[nemo]],'Nemos y clasificaciones'!$A$2:$B$5000,2,FALSE)</f>
        <v>FM ETF IT NOW S&amp;P/CLX CHILE DIVIDEND IND</v>
      </c>
      <c r="O6382" s="2" t="str">
        <f>VLOOKUP(Tabla1[[#This Row],[nemo]],'Nemos y clasificaciones'!$A$1:$C$3000,3,FALSE)</f>
        <v>ETF</v>
      </c>
      <c r="P6382" s="2"/>
      <c r="Q6382" s="2"/>
    </row>
    <row r="6383" spans="1:17" x14ac:dyDescent="0.25">
      <c r="A6383" t="s">
        <v>1933</v>
      </c>
      <c r="B6383" s="1">
        <v>44327</v>
      </c>
      <c r="C6383" s="1">
        <v>44328</v>
      </c>
      <c r="D6383" t="s">
        <v>14</v>
      </c>
      <c r="E6383" t="s">
        <v>214</v>
      </c>
      <c r="F6383">
        <v>0</v>
      </c>
      <c r="G6383">
        <v>6240000</v>
      </c>
      <c r="H6383">
        <v>0</v>
      </c>
      <c r="I6383">
        <v>0</v>
      </c>
      <c r="J6383">
        <v>0</v>
      </c>
      <c r="K6383">
        <v>2.3380000000000001</v>
      </c>
      <c r="L6383" t="s">
        <v>16</v>
      </c>
      <c r="M6383" s="2">
        <v>14589120</v>
      </c>
      <c r="N6383" s="2" t="str">
        <f>VLOOKUP(Tabla1[[#This Row],[nemo]],'Nemos y clasificaciones'!$A$2:$B$5000,2,FALSE)</f>
        <v>FM ETF IT NOW S&amp;P/CLX CHILE DIVIDEND IND</v>
      </c>
      <c r="O6383" s="2" t="str">
        <f>VLOOKUP(Tabla1[[#This Row],[nemo]],'Nemos y clasificaciones'!$A$1:$C$3000,3,FALSE)</f>
        <v>ETF</v>
      </c>
      <c r="P6383" s="2"/>
      <c r="Q6383" s="2"/>
    </row>
    <row r="6384" spans="1:17" x14ac:dyDescent="0.25">
      <c r="A6384" t="s">
        <v>6335</v>
      </c>
      <c r="B6384" s="1">
        <v>43601</v>
      </c>
      <c r="C6384" s="1">
        <v>43602</v>
      </c>
      <c r="D6384" t="s">
        <v>14</v>
      </c>
      <c r="E6384" t="s">
        <v>214</v>
      </c>
      <c r="F6384">
        <v>0</v>
      </c>
      <c r="G6384">
        <v>6720000</v>
      </c>
      <c r="H6384">
        <v>0</v>
      </c>
      <c r="I6384">
        <v>0</v>
      </c>
      <c r="J6384">
        <v>0</v>
      </c>
      <c r="K6384">
        <v>2.0539999999999998</v>
      </c>
      <c r="L6384" t="s">
        <v>16</v>
      </c>
      <c r="M6384" s="2">
        <v>13802880</v>
      </c>
      <c r="N6384" s="2" t="str">
        <f>VLOOKUP(Tabla1[[#This Row],[nemo]],'Nemos y clasificaciones'!$A$2:$B$5000,2,FALSE)</f>
        <v>FM ETF IT NOW S&amp;P/CLX CHILE DIVIDEND IND</v>
      </c>
      <c r="O6384" s="2" t="str">
        <f>VLOOKUP(Tabla1[[#This Row],[nemo]],'Nemos y clasificaciones'!$A$1:$C$3000,3,FALSE)</f>
        <v>ETF</v>
      </c>
      <c r="P6384" s="2"/>
      <c r="Q6384" s="2"/>
    </row>
    <row r="6385" spans="1:17" x14ac:dyDescent="0.25">
      <c r="A6385" t="s">
        <v>1859</v>
      </c>
      <c r="B6385" s="1">
        <v>44333</v>
      </c>
      <c r="C6385" s="1">
        <v>44334</v>
      </c>
      <c r="D6385" t="s">
        <v>14</v>
      </c>
      <c r="E6385" t="s">
        <v>214</v>
      </c>
      <c r="F6385">
        <v>0</v>
      </c>
      <c r="G6385">
        <v>6240000</v>
      </c>
      <c r="H6385">
        <v>0</v>
      </c>
      <c r="I6385">
        <v>0</v>
      </c>
      <c r="J6385">
        <v>0</v>
      </c>
      <c r="K6385">
        <v>2.198</v>
      </c>
      <c r="L6385" t="s">
        <v>16</v>
      </c>
      <c r="M6385" s="2">
        <v>13715520</v>
      </c>
      <c r="N6385" s="2" t="str">
        <f>VLOOKUP(Tabla1[[#This Row],[nemo]],'Nemos y clasificaciones'!$A$2:$B$5000,2,FALSE)</f>
        <v>FM ETF IT NOW S&amp;P/CLX CHILE DIVIDEND IND</v>
      </c>
      <c r="O6385" s="2" t="str">
        <f>VLOOKUP(Tabla1[[#This Row],[nemo]],'Nemos y clasificaciones'!$A$1:$C$3000,3,FALSE)</f>
        <v>ETF</v>
      </c>
      <c r="P6385" s="2"/>
      <c r="Q6385" s="2"/>
    </row>
    <row r="6386" spans="1:17" x14ac:dyDescent="0.25">
      <c r="A6386" t="s">
        <v>3121</v>
      </c>
      <c r="B6386" s="1">
        <v>44161</v>
      </c>
      <c r="C6386" s="1">
        <v>44162</v>
      </c>
      <c r="D6386" t="s">
        <v>14</v>
      </c>
      <c r="E6386" t="s">
        <v>214</v>
      </c>
      <c r="F6386">
        <v>0</v>
      </c>
      <c r="G6386">
        <v>6480000</v>
      </c>
      <c r="H6386">
        <v>0</v>
      </c>
      <c r="I6386">
        <v>0</v>
      </c>
      <c r="J6386">
        <v>0</v>
      </c>
      <c r="K6386">
        <v>2.0680000000000001</v>
      </c>
      <c r="L6386" t="s">
        <v>16</v>
      </c>
      <c r="M6386" s="2">
        <v>13400640</v>
      </c>
      <c r="N6386" s="2" t="str">
        <f>VLOOKUP(Tabla1[[#This Row],[nemo]],'Nemos y clasificaciones'!$A$2:$B$5000,2,FALSE)</f>
        <v>FM ETF IT NOW S&amp;P/CLX CHILE DIVIDEND IND</v>
      </c>
      <c r="O6386" s="2" t="str">
        <f>VLOOKUP(Tabla1[[#This Row],[nemo]],'Nemos y clasificaciones'!$A$1:$C$3000,3,FALSE)</f>
        <v>ETF</v>
      </c>
      <c r="P6386" s="2"/>
      <c r="Q6386" s="2"/>
    </row>
    <row r="6387" spans="1:17" x14ac:dyDescent="0.25">
      <c r="A6387" t="s">
        <v>2134</v>
      </c>
      <c r="B6387" s="1">
        <v>44309</v>
      </c>
      <c r="C6387" s="1">
        <v>44312</v>
      </c>
      <c r="D6387" t="s">
        <v>14</v>
      </c>
      <c r="E6387" t="s">
        <v>214</v>
      </c>
      <c r="F6387">
        <v>0</v>
      </c>
      <c r="G6387">
        <v>6000000</v>
      </c>
      <c r="H6387">
        <v>0</v>
      </c>
      <c r="I6387">
        <v>0</v>
      </c>
      <c r="J6387">
        <v>0</v>
      </c>
      <c r="K6387">
        <v>2.2189999999999999</v>
      </c>
      <c r="L6387" t="s">
        <v>16</v>
      </c>
      <c r="M6387" s="2">
        <v>13314000</v>
      </c>
      <c r="N6387" s="2" t="str">
        <f>VLOOKUP(Tabla1[[#This Row],[nemo]],'Nemos y clasificaciones'!$A$2:$B$5000,2,FALSE)</f>
        <v>FM ETF IT NOW S&amp;P/CLX CHILE DIVIDEND IND</v>
      </c>
      <c r="O6387" s="2" t="str">
        <f>VLOOKUP(Tabla1[[#This Row],[nemo]],'Nemos y clasificaciones'!$A$1:$C$3000,3,FALSE)</f>
        <v>ETF</v>
      </c>
      <c r="P6387" s="2"/>
      <c r="Q6387" s="2"/>
    </row>
    <row r="6388" spans="1:17" x14ac:dyDescent="0.25">
      <c r="A6388" t="s">
        <v>1664</v>
      </c>
      <c r="B6388" s="1">
        <v>44343</v>
      </c>
      <c r="C6388" s="1">
        <v>44344</v>
      </c>
      <c r="D6388" t="s">
        <v>14</v>
      </c>
      <c r="E6388" t="s">
        <v>214</v>
      </c>
      <c r="F6388">
        <v>0</v>
      </c>
      <c r="G6388">
        <v>6240000</v>
      </c>
      <c r="H6388">
        <v>0</v>
      </c>
      <c r="I6388">
        <v>0</v>
      </c>
      <c r="J6388">
        <v>0</v>
      </c>
      <c r="K6388">
        <v>2.1309999999999998</v>
      </c>
      <c r="L6388" t="s">
        <v>16</v>
      </c>
      <c r="M6388" s="2">
        <v>13297440</v>
      </c>
      <c r="N6388" s="2" t="str">
        <f>VLOOKUP(Tabla1[[#This Row],[nemo]],'Nemos y clasificaciones'!$A$2:$B$5000,2,FALSE)</f>
        <v>FM ETF IT NOW S&amp;P/CLX CHILE DIVIDEND IND</v>
      </c>
      <c r="O6388" s="2" t="str">
        <f>VLOOKUP(Tabla1[[#This Row],[nemo]],'Nemos y clasificaciones'!$A$1:$C$3000,3,FALSE)</f>
        <v>ETF</v>
      </c>
      <c r="P6388" s="2"/>
      <c r="Q6388" s="2"/>
    </row>
    <row r="6389" spans="1:17" x14ac:dyDescent="0.25">
      <c r="A6389" t="s">
        <v>2310</v>
      </c>
      <c r="B6389" s="1">
        <v>44291</v>
      </c>
      <c r="C6389" s="1">
        <v>44292</v>
      </c>
      <c r="D6389" t="s">
        <v>14</v>
      </c>
      <c r="E6389" t="s">
        <v>214</v>
      </c>
      <c r="F6389">
        <v>0</v>
      </c>
      <c r="G6389">
        <v>6000000</v>
      </c>
      <c r="H6389">
        <v>0</v>
      </c>
      <c r="I6389">
        <v>0</v>
      </c>
      <c r="J6389">
        <v>0</v>
      </c>
      <c r="K6389">
        <v>2.109</v>
      </c>
      <c r="L6389" t="s">
        <v>16</v>
      </c>
      <c r="M6389" s="2">
        <v>12654000</v>
      </c>
      <c r="N6389" s="2" t="str">
        <f>VLOOKUP(Tabla1[[#This Row],[nemo]],'Nemos y clasificaciones'!$A$2:$B$5000,2,FALSE)</f>
        <v>FM ETF IT NOW S&amp;P/CLX CHILE DIVIDEND IND</v>
      </c>
      <c r="O6389" s="2" t="str">
        <f>VLOOKUP(Tabla1[[#This Row],[nemo]],'Nemos y clasificaciones'!$A$1:$C$3000,3,FALSE)</f>
        <v>ETF</v>
      </c>
      <c r="P6389" s="2"/>
      <c r="Q6389" s="2"/>
    </row>
    <row r="6390" spans="1:17" x14ac:dyDescent="0.25">
      <c r="A6390" t="s">
        <v>6474</v>
      </c>
      <c r="B6390" s="1">
        <v>43593</v>
      </c>
      <c r="C6390" s="1">
        <v>43594</v>
      </c>
      <c r="D6390" t="s">
        <v>14</v>
      </c>
      <c r="E6390" t="s">
        <v>214</v>
      </c>
      <c r="F6390">
        <v>0</v>
      </c>
      <c r="G6390">
        <v>6600000</v>
      </c>
      <c r="H6390">
        <v>0</v>
      </c>
      <c r="I6390">
        <v>0</v>
      </c>
      <c r="J6390">
        <v>0</v>
      </c>
      <c r="K6390">
        <v>1.917</v>
      </c>
      <c r="L6390" t="s">
        <v>16</v>
      </c>
      <c r="M6390" s="2">
        <v>12652200</v>
      </c>
      <c r="N6390" s="2" t="str">
        <f>VLOOKUP(Tabla1[[#This Row],[nemo]],'Nemos y clasificaciones'!$A$2:$B$5000,2,FALSE)</f>
        <v>FM ETF IT NOW S&amp;P/CLX CHILE DIVIDEND IND</v>
      </c>
      <c r="O6390" s="2" t="str">
        <f>VLOOKUP(Tabla1[[#This Row],[nemo]],'Nemos y clasificaciones'!$A$1:$C$3000,3,FALSE)</f>
        <v>ETF</v>
      </c>
      <c r="P6390" s="2"/>
      <c r="Q6390" s="2"/>
    </row>
    <row r="6391" spans="1:17" x14ac:dyDescent="0.25">
      <c r="A6391" t="s">
        <v>1665</v>
      </c>
      <c r="B6391" s="1">
        <v>44343</v>
      </c>
      <c r="C6391" s="1">
        <v>44344</v>
      </c>
      <c r="D6391" t="s">
        <v>14</v>
      </c>
      <c r="E6391" t="s">
        <v>214</v>
      </c>
      <c r="F6391">
        <v>0</v>
      </c>
      <c r="G6391">
        <v>6240000</v>
      </c>
      <c r="H6391">
        <v>0</v>
      </c>
      <c r="I6391">
        <v>0</v>
      </c>
      <c r="J6391">
        <v>0</v>
      </c>
      <c r="K6391">
        <v>2.0139999999999998</v>
      </c>
      <c r="L6391" t="s">
        <v>16</v>
      </c>
      <c r="M6391" s="2">
        <v>12567360</v>
      </c>
      <c r="N6391" s="2" t="str">
        <f>VLOOKUP(Tabla1[[#This Row],[nemo]],'Nemos y clasificaciones'!$A$2:$B$5000,2,FALSE)</f>
        <v>FM ETF IT NOW S&amp;P/CLX CHILE DIVIDEND IND</v>
      </c>
      <c r="O6391" s="2" t="str">
        <f>VLOOKUP(Tabla1[[#This Row],[nemo]],'Nemos y clasificaciones'!$A$1:$C$3000,3,FALSE)</f>
        <v>ETF</v>
      </c>
      <c r="P6391" s="2"/>
      <c r="Q6391" s="2"/>
    </row>
    <row r="6392" spans="1:17" x14ac:dyDescent="0.25">
      <c r="A6392" t="s">
        <v>6478</v>
      </c>
      <c r="B6392" s="1">
        <v>43593</v>
      </c>
      <c r="C6392" s="1">
        <v>43594</v>
      </c>
      <c r="D6392" t="s">
        <v>14</v>
      </c>
      <c r="E6392" t="s">
        <v>214</v>
      </c>
      <c r="F6392">
        <v>0</v>
      </c>
      <c r="G6392">
        <v>6600000</v>
      </c>
      <c r="H6392">
        <v>0</v>
      </c>
      <c r="I6392">
        <v>0</v>
      </c>
      <c r="J6392">
        <v>0</v>
      </c>
      <c r="K6392">
        <v>1.706</v>
      </c>
      <c r="L6392" t="s">
        <v>16</v>
      </c>
      <c r="M6392" s="2">
        <v>11259600</v>
      </c>
      <c r="N6392" s="2" t="str">
        <f>VLOOKUP(Tabla1[[#This Row],[nemo]],'Nemos y clasificaciones'!$A$2:$B$5000,2,FALSE)</f>
        <v>FM ETF IT NOW S&amp;P/CLX CHILE DIVIDEND IND</v>
      </c>
      <c r="O6392" s="2" t="str">
        <f>VLOOKUP(Tabla1[[#This Row],[nemo]],'Nemos y clasificaciones'!$A$1:$C$3000,3,FALSE)</f>
        <v>ETF</v>
      </c>
      <c r="P6392" s="2"/>
      <c r="Q6392" s="2"/>
    </row>
    <row r="6393" spans="1:17" x14ac:dyDescent="0.25">
      <c r="A6393" t="s">
        <v>1645</v>
      </c>
      <c r="B6393" s="1">
        <v>44344</v>
      </c>
      <c r="C6393" s="1">
        <v>44347</v>
      </c>
      <c r="D6393" t="s">
        <v>14</v>
      </c>
      <c r="E6393" t="s">
        <v>214</v>
      </c>
      <c r="F6393">
        <v>0</v>
      </c>
      <c r="G6393">
        <v>6240000</v>
      </c>
      <c r="H6393">
        <v>0</v>
      </c>
      <c r="I6393">
        <v>0</v>
      </c>
      <c r="J6393">
        <v>0</v>
      </c>
      <c r="K6393">
        <v>1.7689999999999999</v>
      </c>
      <c r="L6393" t="s">
        <v>16</v>
      </c>
      <c r="M6393" s="2">
        <v>11038560</v>
      </c>
      <c r="N6393" s="2" t="str">
        <f>VLOOKUP(Tabla1[[#This Row],[nemo]],'Nemos y clasificaciones'!$A$2:$B$5000,2,FALSE)</f>
        <v>FM ETF IT NOW S&amp;P/CLX CHILE DIVIDEND IND</v>
      </c>
      <c r="O6393" s="2" t="str">
        <f>VLOOKUP(Tabla1[[#This Row],[nemo]],'Nemos y clasificaciones'!$A$1:$C$3000,3,FALSE)</f>
        <v>ETF</v>
      </c>
      <c r="P6393" s="2"/>
      <c r="Q6393" s="2"/>
    </row>
    <row r="6394" spans="1:17" x14ac:dyDescent="0.25">
      <c r="A6394" t="s">
        <v>4363</v>
      </c>
      <c r="B6394" s="1">
        <v>43965</v>
      </c>
      <c r="C6394" s="1">
        <v>43966</v>
      </c>
      <c r="D6394" t="s">
        <v>14</v>
      </c>
      <c r="E6394" t="s">
        <v>214</v>
      </c>
      <c r="F6394">
        <v>0</v>
      </c>
      <c r="G6394">
        <v>6360000</v>
      </c>
      <c r="H6394">
        <v>0</v>
      </c>
      <c r="I6394">
        <v>0</v>
      </c>
      <c r="J6394">
        <v>0</v>
      </c>
      <c r="K6394">
        <v>1.6359999999999999</v>
      </c>
      <c r="L6394" t="s">
        <v>16</v>
      </c>
      <c r="M6394" s="2">
        <v>10404960</v>
      </c>
      <c r="N6394" s="2" t="str">
        <f>VLOOKUP(Tabla1[[#This Row],[nemo]],'Nemos y clasificaciones'!$A$2:$B$5000,2,FALSE)</f>
        <v>FM ETF IT NOW S&amp;P/CLX CHILE DIVIDEND IND</v>
      </c>
      <c r="O6394" s="2" t="str">
        <f>VLOOKUP(Tabla1[[#This Row],[nemo]],'Nemos y clasificaciones'!$A$1:$C$3000,3,FALSE)</f>
        <v>ETF</v>
      </c>
      <c r="P6394" s="2"/>
      <c r="Q6394" s="2"/>
    </row>
    <row r="6395" spans="1:17" x14ac:dyDescent="0.25">
      <c r="A6395" t="s">
        <v>6722</v>
      </c>
      <c r="B6395" s="1">
        <v>43557</v>
      </c>
      <c r="C6395" s="1">
        <v>43558</v>
      </c>
      <c r="D6395" t="s">
        <v>14</v>
      </c>
      <c r="E6395" t="s">
        <v>214</v>
      </c>
      <c r="F6395">
        <v>0</v>
      </c>
      <c r="G6395">
        <v>5520000</v>
      </c>
      <c r="H6395">
        <v>0</v>
      </c>
      <c r="I6395">
        <v>0</v>
      </c>
      <c r="J6395">
        <v>0</v>
      </c>
      <c r="K6395">
        <v>1.8620000000000001</v>
      </c>
      <c r="L6395" t="s">
        <v>16</v>
      </c>
      <c r="M6395" s="2">
        <v>10278240</v>
      </c>
      <c r="N6395" s="2" t="str">
        <f>VLOOKUP(Tabla1[[#This Row],[nemo]],'Nemos y clasificaciones'!$A$2:$B$5000,2,FALSE)</f>
        <v>FM ETF IT NOW S&amp;P/CLX CHILE DIVIDEND IND</v>
      </c>
      <c r="O6395" s="2" t="str">
        <f>VLOOKUP(Tabla1[[#This Row],[nemo]],'Nemos y clasificaciones'!$A$1:$C$3000,3,FALSE)</f>
        <v>ETF</v>
      </c>
      <c r="P6395" s="2"/>
      <c r="Q6395" s="2"/>
    </row>
    <row r="6396" spans="1:17" x14ac:dyDescent="0.25">
      <c r="A6396" t="s">
        <v>5670</v>
      </c>
      <c r="B6396" s="1">
        <v>43719</v>
      </c>
      <c r="C6396" s="1">
        <v>43720</v>
      </c>
      <c r="D6396" t="s">
        <v>14</v>
      </c>
      <c r="E6396" t="s">
        <v>214</v>
      </c>
      <c r="F6396">
        <v>0</v>
      </c>
      <c r="G6396">
        <v>10200000</v>
      </c>
      <c r="H6396">
        <v>0</v>
      </c>
      <c r="I6396">
        <v>0</v>
      </c>
      <c r="J6396">
        <v>0</v>
      </c>
      <c r="K6396">
        <v>0.99099999999999999</v>
      </c>
      <c r="L6396" t="s">
        <v>23</v>
      </c>
      <c r="M6396" s="2">
        <v>10108200</v>
      </c>
      <c r="N6396" s="2" t="str">
        <f>VLOOKUP(Tabla1[[#This Row],[nemo]],'Nemos y clasificaciones'!$A$2:$B$5000,2,FALSE)</f>
        <v>FM ETF IT NOW S&amp;P/CLX CHILE DIVIDEND IND</v>
      </c>
      <c r="O6396" s="2" t="str">
        <f>VLOOKUP(Tabla1[[#This Row],[nemo]],'Nemos y clasificaciones'!$A$1:$C$3000,3,FALSE)</f>
        <v>ETF</v>
      </c>
      <c r="P6396" s="2"/>
      <c r="Q6396" s="2"/>
    </row>
    <row r="6397" spans="1:17" x14ac:dyDescent="0.25">
      <c r="A6397" t="s">
        <v>4649</v>
      </c>
      <c r="B6397" s="1">
        <v>43928</v>
      </c>
      <c r="C6397" s="1">
        <v>43929</v>
      </c>
      <c r="D6397" t="s">
        <v>14</v>
      </c>
      <c r="E6397" t="s">
        <v>214</v>
      </c>
      <c r="F6397">
        <v>0</v>
      </c>
      <c r="G6397">
        <v>6360000</v>
      </c>
      <c r="H6397">
        <v>0</v>
      </c>
      <c r="I6397">
        <v>0</v>
      </c>
      <c r="J6397">
        <v>0</v>
      </c>
      <c r="K6397">
        <v>1.58</v>
      </c>
      <c r="L6397" t="s">
        <v>16</v>
      </c>
      <c r="M6397" s="2">
        <v>10048800</v>
      </c>
      <c r="N6397" s="2" t="str">
        <f>VLOOKUP(Tabla1[[#This Row],[nemo]],'Nemos y clasificaciones'!$A$2:$B$5000,2,FALSE)</f>
        <v>FM ETF IT NOW S&amp;P/CLX CHILE DIVIDEND IND</v>
      </c>
      <c r="O6397" s="2" t="str">
        <f>VLOOKUP(Tabla1[[#This Row],[nemo]],'Nemos y clasificaciones'!$A$1:$C$3000,3,FALSE)</f>
        <v>ETF</v>
      </c>
      <c r="P6397" s="2"/>
      <c r="Q6397" s="2"/>
    </row>
    <row r="6398" spans="1:17" x14ac:dyDescent="0.25">
      <c r="A6398" t="s">
        <v>1775</v>
      </c>
      <c r="B6398" s="1">
        <v>44335</v>
      </c>
      <c r="C6398" s="1">
        <v>44336</v>
      </c>
      <c r="D6398" t="s">
        <v>14</v>
      </c>
      <c r="E6398" t="s">
        <v>214</v>
      </c>
      <c r="F6398">
        <v>0</v>
      </c>
      <c r="G6398">
        <v>6240000</v>
      </c>
      <c r="H6398">
        <v>0</v>
      </c>
      <c r="I6398">
        <v>0</v>
      </c>
      <c r="J6398">
        <v>0</v>
      </c>
      <c r="K6398">
        <v>1.5549999999999999</v>
      </c>
      <c r="L6398" t="s">
        <v>16</v>
      </c>
      <c r="M6398" s="2">
        <v>9703200</v>
      </c>
      <c r="N6398" s="2" t="str">
        <f>VLOOKUP(Tabla1[[#This Row],[nemo]],'Nemos y clasificaciones'!$A$2:$B$5000,2,FALSE)</f>
        <v>FM ETF IT NOW S&amp;P/CLX CHILE DIVIDEND IND</v>
      </c>
      <c r="O6398" s="2" t="str">
        <f>VLOOKUP(Tabla1[[#This Row],[nemo]],'Nemos y clasificaciones'!$A$1:$C$3000,3,FALSE)</f>
        <v>ETF</v>
      </c>
      <c r="P6398" s="2"/>
      <c r="Q6398" s="2"/>
    </row>
    <row r="6399" spans="1:17" x14ac:dyDescent="0.25">
      <c r="A6399" t="s">
        <v>1858</v>
      </c>
      <c r="B6399" s="1">
        <v>44333</v>
      </c>
      <c r="C6399" s="1">
        <v>44334</v>
      </c>
      <c r="D6399" t="s">
        <v>14</v>
      </c>
      <c r="E6399" t="s">
        <v>214</v>
      </c>
      <c r="F6399">
        <v>0</v>
      </c>
      <c r="G6399">
        <v>6240000</v>
      </c>
      <c r="H6399">
        <v>0</v>
      </c>
      <c r="I6399">
        <v>0</v>
      </c>
      <c r="J6399">
        <v>0</v>
      </c>
      <c r="K6399">
        <v>1.5289999999999999</v>
      </c>
      <c r="L6399" t="s">
        <v>16</v>
      </c>
      <c r="M6399" s="2">
        <v>9540960</v>
      </c>
      <c r="N6399" s="2" t="str">
        <f>VLOOKUP(Tabla1[[#This Row],[nemo]],'Nemos y clasificaciones'!$A$2:$B$5000,2,FALSE)</f>
        <v>FM ETF IT NOW S&amp;P/CLX CHILE DIVIDEND IND</v>
      </c>
      <c r="O6399" s="2" t="str">
        <f>VLOOKUP(Tabla1[[#This Row],[nemo]],'Nemos y clasificaciones'!$A$1:$C$3000,3,FALSE)</f>
        <v>ETF</v>
      </c>
      <c r="P6399" s="2"/>
      <c r="Q6399" s="2"/>
    </row>
    <row r="6400" spans="1:17" x14ac:dyDescent="0.25">
      <c r="A6400" t="s">
        <v>3349</v>
      </c>
      <c r="B6400" s="1">
        <v>44111</v>
      </c>
      <c r="C6400" s="1">
        <v>44112</v>
      </c>
      <c r="D6400" t="s">
        <v>14</v>
      </c>
      <c r="E6400" t="s">
        <v>214</v>
      </c>
      <c r="F6400">
        <v>0</v>
      </c>
      <c r="G6400">
        <v>6360000</v>
      </c>
      <c r="H6400">
        <v>0</v>
      </c>
      <c r="I6400">
        <v>0</v>
      </c>
      <c r="J6400">
        <v>0</v>
      </c>
      <c r="K6400">
        <v>1.454</v>
      </c>
      <c r="L6400" t="s">
        <v>16</v>
      </c>
      <c r="M6400" s="2">
        <v>9247440</v>
      </c>
      <c r="N6400" s="2" t="str">
        <f>VLOOKUP(Tabla1[[#This Row],[nemo]],'Nemos y clasificaciones'!$A$2:$B$5000,2,FALSE)</f>
        <v>FM ETF IT NOW S&amp;P/CLX CHILE DIVIDEND IND</v>
      </c>
      <c r="O6400" s="2" t="str">
        <f>VLOOKUP(Tabla1[[#This Row],[nemo]],'Nemos y clasificaciones'!$A$1:$C$3000,3,FALSE)</f>
        <v>ETF</v>
      </c>
      <c r="P6400" s="2"/>
      <c r="Q6400" s="2"/>
    </row>
    <row r="6401" spans="1:17" x14ac:dyDescent="0.25">
      <c r="A6401" t="s">
        <v>6148</v>
      </c>
      <c r="B6401" s="1">
        <v>43627</v>
      </c>
      <c r="C6401" s="1">
        <v>43628</v>
      </c>
      <c r="D6401" t="s">
        <v>14</v>
      </c>
      <c r="E6401" t="s">
        <v>214</v>
      </c>
      <c r="F6401">
        <v>0</v>
      </c>
      <c r="G6401">
        <v>6840000</v>
      </c>
      <c r="H6401">
        <v>0</v>
      </c>
      <c r="I6401">
        <v>0</v>
      </c>
      <c r="J6401">
        <v>0</v>
      </c>
      <c r="K6401">
        <v>1.3440000000000001</v>
      </c>
      <c r="L6401" t="s">
        <v>16</v>
      </c>
      <c r="M6401" s="2">
        <v>9192960</v>
      </c>
      <c r="N6401" s="2" t="str">
        <f>VLOOKUP(Tabla1[[#This Row],[nemo]],'Nemos y clasificaciones'!$A$2:$B$5000,2,FALSE)</f>
        <v>FM ETF IT NOW S&amp;P/CLX CHILE DIVIDEND IND</v>
      </c>
      <c r="O6401" s="2" t="str">
        <f>VLOOKUP(Tabla1[[#This Row],[nemo]],'Nemos y clasificaciones'!$A$1:$C$3000,3,FALSE)</f>
        <v>ETF</v>
      </c>
      <c r="P6401" s="2"/>
      <c r="Q6401" s="2"/>
    </row>
    <row r="6402" spans="1:17" x14ac:dyDescent="0.25">
      <c r="A6402" t="s">
        <v>2135</v>
      </c>
      <c r="B6402" s="1">
        <v>44309</v>
      </c>
      <c r="C6402" s="1">
        <v>44312</v>
      </c>
      <c r="D6402" t="s">
        <v>14</v>
      </c>
      <c r="E6402" t="s">
        <v>214</v>
      </c>
      <c r="F6402">
        <v>0</v>
      </c>
      <c r="G6402">
        <v>6000000</v>
      </c>
      <c r="H6402">
        <v>0</v>
      </c>
      <c r="I6402">
        <v>0</v>
      </c>
      <c r="J6402">
        <v>0</v>
      </c>
      <c r="K6402">
        <v>1.5309999999999999</v>
      </c>
      <c r="L6402" t="s">
        <v>16</v>
      </c>
      <c r="M6402" s="2">
        <v>9186000</v>
      </c>
      <c r="N6402" s="2" t="str">
        <f>VLOOKUP(Tabla1[[#This Row],[nemo]],'Nemos y clasificaciones'!$A$2:$B$5000,2,FALSE)</f>
        <v>FM ETF IT NOW S&amp;P/CLX CHILE DIVIDEND IND</v>
      </c>
      <c r="O6402" s="2" t="str">
        <f>VLOOKUP(Tabla1[[#This Row],[nemo]],'Nemos y clasificaciones'!$A$1:$C$3000,3,FALSE)</f>
        <v>ETF</v>
      </c>
      <c r="P6402" s="2"/>
      <c r="Q6402" s="2"/>
    </row>
    <row r="6403" spans="1:17" x14ac:dyDescent="0.25">
      <c r="A6403" t="s">
        <v>4474</v>
      </c>
      <c r="B6403" s="1">
        <v>43957</v>
      </c>
      <c r="C6403" s="1">
        <v>43958</v>
      </c>
      <c r="D6403" t="s">
        <v>14</v>
      </c>
      <c r="E6403" t="s">
        <v>214</v>
      </c>
      <c r="F6403">
        <v>0</v>
      </c>
      <c r="G6403">
        <v>6360000</v>
      </c>
      <c r="H6403">
        <v>0</v>
      </c>
      <c r="I6403">
        <v>0</v>
      </c>
      <c r="J6403">
        <v>0</v>
      </c>
      <c r="K6403">
        <v>1.397</v>
      </c>
      <c r="L6403" t="s">
        <v>16</v>
      </c>
      <c r="M6403" s="2">
        <v>8884920</v>
      </c>
      <c r="N6403" s="2" t="str">
        <f>VLOOKUP(Tabla1[[#This Row],[nemo]],'Nemos y clasificaciones'!$A$2:$B$5000,2,FALSE)</f>
        <v>FM ETF IT NOW S&amp;P/CLX CHILE DIVIDEND IND</v>
      </c>
      <c r="O6403" s="2" t="str">
        <f>VLOOKUP(Tabla1[[#This Row],[nemo]],'Nemos y clasificaciones'!$A$1:$C$3000,3,FALSE)</f>
        <v>ETF</v>
      </c>
      <c r="P6403" s="2"/>
      <c r="Q6403" s="2"/>
    </row>
    <row r="6404" spans="1:17" x14ac:dyDescent="0.25">
      <c r="A6404" t="s">
        <v>4410</v>
      </c>
      <c r="B6404" s="1">
        <v>43962</v>
      </c>
      <c r="C6404" s="1">
        <v>43963</v>
      </c>
      <c r="D6404" t="s">
        <v>14</v>
      </c>
      <c r="E6404" t="s">
        <v>214</v>
      </c>
      <c r="F6404">
        <v>0</v>
      </c>
      <c r="G6404">
        <v>6360000</v>
      </c>
      <c r="H6404">
        <v>0</v>
      </c>
      <c r="I6404">
        <v>0</v>
      </c>
      <c r="J6404">
        <v>0</v>
      </c>
      <c r="K6404">
        <v>1.3280000000000001</v>
      </c>
      <c r="L6404" t="s">
        <v>16</v>
      </c>
      <c r="M6404" s="2">
        <v>8446080</v>
      </c>
      <c r="N6404" s="2" t="str">
        <f>VLOOKUP(Tabla1[[#This Row],[nemo]],'Nemos y clasificaciones'!$A$2:$B$5000,2,FALSE)</f>
        <v>FM ETF IT NOW S&amp;P/CLX CHILE DIVIDEND IND</v>
      </c>
      <c r="O6404" s="2" t="str">
        <f>VLOOKUP(Tabla1[[#This Row],[nemo]],'Nemos y clasificaciones'!$A$1:$C$3000,3,FALSE)</f>
        <v>ETF</v>
      </c>
      <c r="P6404" s="2"/>
      <c r="Q6404" s="2"/>
    </row>
    <row r="6405" spans="1:17" x14ac:dyDescent="0.25">
      <c r="A6405" t="s">
        <v>4995</v>
      </c>
      <c r="B6405" s="1">
        <v>43847</v>
      </c>
      <c r="C6405" s="1">
        <v>43850</v>
      </c>
      <c r="D6405" t="s">
        <v>14</v>
      </c>
      <c r="E6405" t="s">
        <v>214</v>
      </c>
      <c r="F6405">
        <v>0</v>
      </c>
      <c r="G6405">
        <v>6840000</v>
      </c>
      <c r="H6405">
        <v>0</v>
      </c>
      <c r="I6405">
        <v>0</v>
      </c>
      <c r="J6405">
        <v>0</v>
      </c>
      <c r="K6405">
        <v>1.22</v>
      </c>
      <c r="L6405" t="s">
        <v>16</v>
      </c>
      <c r="M6405" s="2">
        <v>8344800</v>
      </c>
      <c r="N6405" s="2" t="str">
        <f>VLOOKUP(Tabla1[[#This Row],[nemo]],'Nemos y clasificaciones'!$A$2:$B$5000,2,FALSE)</f>
        <v>FM ETF IT NOW S&amp;P/CLX CHILE DIVIDEND IND</v>
      </c>
      <c r="O6405" s="2" t="str">
        <f>VLOOKUP(Tabla1[[#This Row],[nemo]],'Nemos y clasificaciones'!$A$1:$C$3000,3,FALSE)</f>
        <v>ETF</v>
      </c>
      <c r="P6405" s="2"/>
      <c r="Q6405" s="2"/>
    </row>
    <row r="6406" spans="1:17" x14ac:dyDescent="0.25">
      <c r="A6406" t="s">
        <v>1756</v>
      </c>
      <c r="B6406" s="1">
        <v>44336</v>
      </c>
      <c r="C6406" s="1">
        <v>44340</v>
      </c>
      <c r="D6406" t="s">
        <v>14</v>
      </c>
      <c r="E6406" t="s">
        <v>214</v>
      </c>
      <c r="F6406">
        <v>0</v>
      </c>
      <c r="G6406">
        <v>6240000</v>
      </c>
      <c r="H6406">
        <v>0</v>
      </c>
      <c r="I6406">
        <v>0</v>
      </c>
      <c r="J6406">
        <v>0</v>
      </c>
      <c r="K6406">
        <v>1.284</v>
      </c>
      <c r="L6406" t="s">
        <v>16</v>
      </c>
      <c r="M6406" s="2">
        <v>8012160</v>
      </c>
      <c r="N6406" s="2" t="str">
        <f>VLOOKUP(Tabla1[[#This Row],[nemo]],'Nemos y clasificaciones'!$A$2:$B$5000,2,FALSE)</f>
        <v>FM ETF IT NOW S&amp;P/CLX CHILE DIVIDEND IND</v>
      </c>
      <c r="O6406" s="2" t="str">
        <f>VLOOKUP(Tabla1[[#This Row],[nemo]],'Nemos y clasificaciones'!$A$1:$C$3000,3,FALSE)</f>
        <v>ETF</v>
      </c>
      <c r="P6406" s="2"/>
      <c r="Q6406" s="2"/>
    </row>
    <row r="6407" spans="1:17" x14ac:dyDescent="0.25">
      <c r="A6407" t="s">
        <v>3035</v>
      </c>
      <c r="B6407" s="1">
        <v>44179</v>
      </c>
      <c r="C6407" s="1">
        <v>44180</v>
      </c>
      <c r="D6407" t="s">
        <v>14</v>
      </c>
      <c r="E6407" t="s">
        <v>214</v>
      </c>
      <c r="F6407">
        <v>0</v>
      </c>
      <c r="G6407">
        <v>6600000</v>
      </c>
      <c r="H6407">
        <v>0</v>
      </c>
      <c r="I6407">
        <v>0</v>
      </c>
      <c r="J6407">
        <v>0</v>
      </c>
      <c r="K6407">
        <v>1.147</v>
      </c>
      <c r="L6407" t="s">
        <v>16</v>
      </c>
      <c r="M6407" s="2">
        <v>7570200</v>
      </c>
      <c r="N6407" s="2" t="str">
        <f>VLOOKUP(Tabla1[[#This Row],[nemo]],'Nemos y clasificaciones'!$A$2:$B$5000,2,FALSE)</f>
        <v>FM ETF IT NOW S&amp;P/CLX CHILE DIVIDEND IND</v>
      </c>
      <c r="O6407" s="2" t="str">
        <f>VLOOKUP(Tabla1[[#This Row],[nemo]],'Nemos y clasificaciones'!$A$1:$C$3000,3,FALSE)</f>
        <v>ETF</v>
      </c>
      <c r="P6407" s="2"/>
      <c r="Q6407" s="2"/>
    </row>
    <row r="6408" spans="1:17" x14ac:dyDescent="0.25">
      <c r="A6408" t="s">
        <v>1934</v>
      </c>
      <c r="B6408" s="1">
        <v>44327</v>
      </c>
      <c r="C6408" s="1">
        <v>44328</v>
      </c>
      <c r="D6408" t="s">
        <v>14</v>
      </c>
      <c r="E6408" t="s">
        <v>214</v>
      </c>
      <c r="F6408">
        <v>0</v>
      </c>
      <c r="G6408">
        <v>6240000</v>
      </c>
      <c r="H6408">
        <v>0</v>
      </c>
      <c r="I6408">
        <v>0</v>
      </c>
      <c r="J6408">
        <v>0</v>
      </c>
      <c r="K6408">
        <v>1.155</v>
      </c>
      <c r="L6408" t="s">
        <v>16</v>
      </c>
      <c r="M6408" s="2">
        <v>7207200</v>
      </c>
      <c r="N6408" s="2" t="str">
        <f>VLOOKUP(Tabla1[[#This Row],[nemo]],'Nemos y clasificaciones'!$A$2:$B$5000,2,FALSE)</f>
        <v>FM ETF IT NOW S&amp;P/CLX CHILE DIVIDEND IND</v>
      </c>
      <c r="O6408" s="2" t="str">
        <f>VLOOKUP(Tabla1[[#This Row],[nemo]],'Nemos y clasificaciones'!$A$1:$C$3000,3,FALSE)</f>
        <v>ETF</v>
      </c>
      <c r="P6408" s="2"/>
      <c r="Q6408" s="2"/>
    </row>
    <row r="6409" spans="1:17" x14ac:dyDescent="0.25">
      <c r="A6409" t="s">
        <v>6636</v>
      </c>
      <c r="B6409" s="1">
        <v>43580</v>
      </c>
      <c r="C6409" s="1">
        <v>43581</v>
      </c>
      <c r="D6409" t="s">
        <v>14</v>
      </c>
      <c r="E6409" t="s">
        <v>214</v>
      </c>
      <c r="F6409">
        <v>0</v>
      </c>
      <c r="G6409">
        <v>6600000</v>
      </c>
      <c r="H6409">
        <v>0</v>
      </c>
      <c r="I6409">
        <v>0</v>
      </c>
      <c r="J6409">
        <v>0</v>
      </c>
      <c r="K6409">
        <v>1.079</v>
      </c>
      <c r="L6409" t="s">
        <v>16</v>
      </c>
      <c r="M6409" s="2">
        <v>7121400</v>
      </c>
      <c r="N6409" s="2" t="str">
        <f>VLOOKUP(Tabla1[[#This Row],[nemo]],'Nemos y clasificaciones'!$A$2:$B$5000,2,FALSE)</f>
        <v>FM ETF IT NOW S&amp;P/CLX CHILE DIVIDEND IND</v>
      </c>
      <c r="O6409" s="2" t="str">
        <f>VLOOKUP(Tabla1[[#This Row],[nemo]],'Nemos y clasificaciones'!$A$1:$C$3000,3,FALSE)</f>
        <v>ETF</v>
      </c>
      <c r="P6409" s="2"/>
      <c r="Q6409" s="2"/>
    </row>
    <row r="6410" spans="1:17" x14ac:dyDescent="0.25">
      <c r="A6410" t="s">
        <v>2625</v>
      </c>
      <c r="B6410" s="1">
        <v>44224</v>
      </c>
      <c r="C6410" s="1">
        <v>44225</v>
      </c>
      <c r="D6410" t="s">
        <v>14</v>
      </c>
      <c r="E6410" t="s">
        <v>214</v>
      </c>
      <c r="F6410">
        <v>0</v>
      </c>
      <c r="G6410">
        <v>6480000</v>
      </c>
      <c r="H6410">
        <v>0</v>
      </c>
      <c r="I6410">
        <v>0</v>
      </c>
      <c r="J6410">
        <v>0</v>
      </c>
      <c r="K6410">
        <v>1.0840000000000001</v>
      </c>
      <c r="L6410" t="s">
        <v>16</v>
      </c>
      <c r="M6410" s="2">
        <v>7024320</v>
      </c>
      <c r="N6410" s="2" t="str">
        <f>VLOOKUP(Tabla1[[#This Row],[nemo]],'Nemos y clasificaciones'!$A$2:$B$5000,2,FALSE)</f>
        <v>FM ETF IT NOW S&amp;P/CLX CHILE DIVIDEND IND</v>
      </c>
      <c r="O6410" s="2" t="str">
        <f>VLOOKUP(Tabla1[[#This Row],[nemo]],'Nemos y clasificaciones'!$A$1:$C$3000,3,FALSE)</f>
        <v>ETF</v>
      </c>
      <c r="P6410" s="2"/>
      <c r="Q6410" s="2"/>
    </row>
    <row r="6411" spans="1:17" x14ac:dyDescent="0.25">
      <c r="A6411" t="s">
        <v>1755</v>
      </c>
      <c r="B6411" s="1">
        <v>44336</v>
      </c>
      <c r="C6411" s="1">
        <v>44340</v>
      </c>
      <c r="D6411" t="s">
        <v>14</v>
      </c>
      <c r="E6411" t="s">
        <v>214</v>
      </c>
      <c r="F6411">
        <v>0</v>
      </c>
      <c r="G6411">
        <v>6240000</v>
      </c>
      <c r="H6411">
        <v>0</v>
      </c>
      <c r="I6411">
        <v>0</v>
      </c>
      <c r="J6411">
        <v>0</v>
      </c>
      <c r="K6411">
        <v>1.0660000000000001</v>
      </c>
      <c r="L6411" t="s">
        <v>16</v>
      </c>
      <c r="M6411" s="2">
        <v>6651840</v>
      </c>
      <c r="N6411" s="2" t="str">
        <f>VLOOKUP(Tabla1[[#This Row],[nemo]],'Nemos y clasificaciones'!$A$2:$B$5000,2,FALSE)</f>
        <v>FM ETF IT NOW S&amp;P/CLX CHILE DIVIDEND IND</v>
      </c>
      <c r="O6411" s="2" t="str">
        <f>VLOOKUP(Tabla1[[#This Row],[nemo]],'Nemos y clasificaciones'!$A$1:$C$3000,3,FALSE)</f>
        <v>ETF</v>
      </c>
      <c r="P6411" s="2"/>
      <c r="Q6411" s="2"/>
    </row>
    <row r="6412" spans="1:17" x14ac:dyDescent="0.25">
      <c r="A6412" t="s">
        <v>4755</v>
      </c>
      <c r="B6412" s="1">
        <v>43908</v>
      </c>
      <c r="C6412" s="1">
        <v>43909</v>
      </c>
      <c r="D6412" t="s">
        <v>14</v>
      </c>
      <c r="E6412" t="s">
        <v>214</v>
      </c>
      <c r="F6412">
        <v>0</v>
      </c>
      <c r="G6412">
        <v>6360000</v>
      </c>
      <c r="H6412">
        <v>0</v>
      </c>
      <c r="I6412">
        <v>0</v>
      </c>
      <c r="J6412">
        <v>0</v>
      </c>
      <c r="K6412">
        <v>1.0309999999999999</v>
      </c>
      <c r="L6412" t="s">
        <v>16</v>
      </c>
      <c r="M6412" s="2">
        <v>6557160</v>
      </c>
      <c r="N6412" s="2" t="str">
        <f>VLOOKUP(Tabla1[[#This Row],[nemo]],'Nemos y clasificaciones'!$A$2:$B$5000,2,FALSE)</f>
        <v>FM ETF IT NOW S&amp;P/CLX CHILE DIVIDEND IND</v>
      </c>
      <c r="O6412" s="2" t="str">
        <f>VLOOKUP(Tabla1[[#This Row],[nemo]],'Nemos y clasificaciones'!$A$1:$C$3000,3,FALSE)</f>
        <v>ETF</v>
      </c>
      <c r="P6412" s="2"/>
      <c r="Q6412" s="2"/>
    </row>
    <row r="6413" spans="1:17" x14ac:dyDescent="0.25">
      <c r="A6413" t="s">
        <v>4587</v>
      </c>
      <c r="B6413" s="1">
        <v>43944</v>
      </c>
      <c r="C6413" s="1">
        <v>43945</v>
      </c>
      <c r="D6413" t="s">
        <v>14</v>
      </c>
      <c r="E6413" t="s">
        <v>214</v>
      </c>
      <c r="F6413">
        <v>0</v>
      </c>
      <c r="G6413">
        <v>6240000</v>
      </c>
      <c r="H6413">
        <v>0</v>
      </c>
      <c r="I6413">
        <v>0</v>
      </c>
      <c r="J6413">
        <v>0</v>
      </c>
      <c r="K6413">
        <v>1.0389999999999999</v>
      </c>
      <c r="L6413" t="s">
        <v>16</v>
      </c>
      <c r="M6413" s="2">
        <v>6483360</v>
      </c>
      <c r="N6413" s="2" t="str">
        <f>VLOOKUP(Tabla1[[#This Row],[nemo]],'Nemos y clasificaciones'!$A$2:$B$5000,2,FALSE)</f>
        <v>FM ETF IT NOW S&amp;P/CLX CHILE DIVIDEND IND</v>
      </c>
      <c r="O6413" s="2" t="str">
        <f>VLOOKUP(Tabla1[[#This Row],[nemo]],'Nemos y clasificaciones'!$A$1:$C$3000,3,FALSE)</f>
        <v>ETF</v>
      </c>
      <c r="P6413" s="2"/>
      <c r="Q6413" s="2"/>
    </row>
    <row r="6414" spans="1:17" x14ac:dyDescent="0.25">
      <c r="A6414" t="s">
        <v>5306</v>
      </c>
      <c r="B6414" s="1">
        <v>43810</v>
      </c>
      <c r="C6414" s="1">
        <v>43811</v>
      </c>
      <c r="D6414" t="s">
        <v>14</v>
      </c>
      <c r="E6414" t="s">
        <v>214</v>
      </c>
      <c r="F6414">
        <v>0</v>
      </c>
      <c r="G6414">
        <v>6240000</v>
      </c>
      <c r="H6414">
        <v>0</v>
      </c>
      <c r="I6414">
        <v>0</v>
      </c>
      <c r="J6414">
        <v>0</v>
      </c>
      <c r="K6414">
        <v>0.98</v>
      </c>
      <c r="L6414" t="s">
        <v>23</v>
      </c>
      <c r="M6414" s="2">
        <v>6115200</v>
      </c>
      <c r="N6414" s="2" t="str">
        <f>VLOOKUP(Tabla1[[#This Row],[nemo]],'Nemos y clasificaciones'!$A$2:$B$5000,2,FALSE)</f>
        <v>FM ETF IT NOW S&amp;P/CLX CHILE DIVIDEND IND</v>
      </c>
      <c r="O6414" s="2" t="str">
        <f>VLOOKUP(Tabla1[[#This Row],[nemo]],'Nemos y clasificaciones'!$A$1:$C$3000,3,FALSE)</f>
        <v>ETF</v>
      </c>
      <c r="P6414" s="2"/>
      <c r="Q6414" s="2"/>
    </row>
    <row r="6415" spans="1:17" x14ac:dyDescent="0.25">
      <c r="A6415" t="s">
        <v>6077</v>
      </c>
      <c r="B6415" s="1">
        <v>43636</v>
      </c>
      <c r="C6415" s="1">
        <v>43637</v>
      </c>
      <c r="D6415" t="s">
        <v>14</v>
      </c>
      <c r="E6415" t="s">
        <v>214</v>
      </c>
      <c r="F6415">
        <v>0</v>
      </c>
      <c r="G6415">
        <v>8280000</v>
      </c>
      <c r="H6415">
        <v>0</v>
      </c>
      <c r="I6415">
        <v>0</v>
      </c>
      <c r="J6415">
        <v>0</v>
      </c>
      <c r="K6415">
        <v>0.72799999999999998</v>
      </c>
      <c r="L6415" t="s">
        <v>23</v>
      </c>
      <c r="M6415" s="2">
        <v>6027840</v>
      </c>
      <c r="N6415" s="2" t="str">
        <f>VLOOKUP(Tabla1[[#This Row],[nemo]],'Nemos y clasificaciones'!$A$2:$B$5000,2,FALSE)</f>
        <v>FM ETF IT NOW S&amp;P/CLX CHILE DIVIDEND IND</v>
      </c>
      <c r="O6415" s="2" t="str">
        <f>VLOOKUP(Tabla1[[#This Row],[nemo]],'Nemos y clasificaciones'!$A$1:$C$3000,3,FALSE)</f>
        <v>ETF</v>
      </c>
      <c r="P6415" s="2"/>
      <c r="Q6415" s="2"/>
    </row>
    <row r="6416" spans="1:17" x14ac:dyDescent="0.25">
      <c r="A6416" t="s">
        <v>422</v>
      </c>
      <c r="B6416" s="1">
        <v>44434</v>
      </c>
      <c r="C6416" s="1">
        <v>44435</v>
      </c>
      <c r="D6416" t="s">
        <v>14</v>
      </c>
      <c r="E6416" t="s">
        <v>214</v>
      </c>
      <c r="F6416">
        <v>0</v>
      </c>
      <c r="G6416">
        <v>5880000</v>
      </c>
      <c r="H6416">
        <v>0</v>
      </c>
      <c r="I6416">
        <v>0</v>
      </c>
      <c r="J6416">
        <v>0</v>
      </c>
      <c r="K6416">
        <v>1.018</v>
      </c>
      <c r="L6416" t="s">
        <v>16</v>
      </c>
      <c r="M6416" s="2">
        <v>5985840</v>
      </c>
      <c r="N6416" s="2" t="str">
        <f>VLOOKUP(Tabla1[[#This Row],[nemo]],'Nemos y clasificaciones'!$A$2:$B$5000,2,FALSE)</f>
        <v>FM ETF IT NOW S&amp;P/CLX CHILE DIVIDEND IND</v>
      </c>
      <c r="O6416" s="2" t="str">
        <f>VLOOKUP(Tabla1[[#This Row],[nemo]],'Nemos y clasificaciones'!$A$1:$C$3000,3,FALSE)</f>
        <v>ETF</v>
      </c>
      <c r="P6416" s="2"/>
      <c r="Q6416" s="2"/>
    </row>
    <row r="6417" spans="1:17" x14ac:dyDescent="0.25">
      <c r="A6417" t="s">
        <v>3112</v>
      </c>
      <c r="B6417" s="1">
        <v>44162</v>
      </c>
      <c r="C6417" s="1">
        <v>44165</v>
      </c>
      <c r="D6417" t="s">
        <v>14</v>
      </c>
      <c r="E6417" t="s">
        <v>214</v>
      </c>
      <c r="F6417">
        <v>0</v>
      </c>
      <c r="G6417">
        <v>6480000</v>
      </c>
      <c r="H6417">
        <v>0</v>
      </c>
      <c r="I6417">
        <v>0</v>
      </c>
      <c r="J6417">
        <v>0</v>
      </c>
      <c r="K6417">
        <v>0.90400000000000003</v>
      </c>
      <c r="L6417" t="s">
        <v>23</v>
      </c>
      <c r="M6417" s="2">
        <v>5857920</v>
      </c>
      <c r="N6417" s="2" t="str">
        <f>VLOOKUP(Tabla1[[#This Row],[nemo]],'Nemos y clasificaciones'!$A$2:$B$5000,2,FALSE)</f>
        <v>FM ETF IT NOW S&amp;P/CLX CHILE DIVIDEND IND</v>
      </c>
      <c r="O6417" s="2" t="str">
        <f>VLOOKUP(Tabla1[[#This Row],[nemo]],'Nemos y clasificaciones'!$A$1:$C$3000,3,FALSE)</f>
        <v>ETF</v>
      </c>
      <c r="P6417" s="2"/>
      <c r="Q6417" s="2"/>
    </row>
    <row r="6418" spans="1:17" x14ac:dyDescent="0.25">
      <c r="A6418" t="s">
        <v>2042</v>
      </c>
      <c r="B6418" s="1">
        <v>44320</v>
      </c>
      <c r="C6418" s="1">
        <v>44321</v>
      </c>
      <c r="D6418" t="s">
        <v>14</v>
      </c>
      <c r="E6418" t="s">
        <v>214</v>
      </c>
      <c r="F6418">
        <v>0</v>
      </c>
      <c r="G6418">
        <v>6000000</v>
      </c>
      <c r="H6418">
        <v>0</v>
      </c>
      <c r="I6418">
        <v>0</v>
      </c>
      <c r="J6418">
        <v>0</v>
      </c>
      <c r="K6418">
        <v>0.97299999999999998</v>
      </c>
      <c r="L6418" t="s">
        <v>23</v>
      </c>
      <c r="M6418" s="2">
        <v>5838000</v>
      </c>
      <c r="N6418" s="2" t="str">
        <f>VLOOKUP(Tabla1[[#This Row],[nemo]],'Nemos y clasificaciones'!$A$2:$B$5000,2,FALSE)</f>
        <v>FM ETF IT NOW S&amp;P/CLX CHILE DIVIDEND IND</v>
      </c>
      <c r="O6418" s="2" t="str">
        <f>VLOOKUP(Tabla1[[#This Row],[nemo]],'Nemos y clasificaciones'!$A$1:$C$3000,3,FALSE)</f>
        <v>ETF</v>
      </c>
      <c r="P6418" s="2"/>
      <c r="Q6418" s="2"/>
    </row>
    <row r="6419" spans="1:17" x14ac:dyDescent="0.25">
      <c r="A6419" t="s">
        <v>6555</v>
      </c>
      <c r="B6419" s="1">
        <v>43591</v>
      </c>
      <c r="C6419" s="1">
        <v>43592</v>
      </c>
      <c r="D6419" t="s">
        <v>14</v>
      </c>
      <c r="E6419" t="s">
        <v>214</v>
      </c>
      <c r="F6419">
        <v>0</v>
      </c>
      <c r="G6419">
        <v>6600000</v>
      </c>
      <c r="H6419">
        <v>0</v>
      </c>
      <c r="I6419">
        <v>0</v>
      </c>
      <c r="J6419">
        <v>0</v>
      </c>
      <c r="K6419">
        <v>0.88400000000000001</v>
      </c>
      <c r="L6419" t="s">
        <v>23</v>
      </c>
      <c r="M6419" s="2">
        <v>5834400</v>
      </c>
      <c r="N6419" s="2" t="str">
        <f>VLOOKUP(Tabla1[[#This Row],[nemo]],'Nemos y clasificaciones'!$A$2:$B$5000,2,FALSE)</f>
        <v>FM ETF IT NOW S&amp;P/CLX CHILE DIVIDEND IND</v>
      </c>
      <c r="O6419" s="2" t="str">
        <f>VLOOKUP(Tabla1[[#This Row],[nemo]],'Nemos y clasificaciones'!$A$1:$C$3000,3,FALSE)</f>
        <v>ETF</v>
      </c>
      <c r="P6419" s="2"/>
      <c r="Q6419" s="2"/>
    </row>
    <row r="6420" spans="1:17" x14ac:dyDescent="0.25">
      <c r="A6420" t="s">
        <v>4074</v>
      </c>
      <c r="B6420" s="1">
        <v>43992</v>
      </c>
      <c r="C6420" s="1">
        <v>43993</v>
      </c>
      <c r="D6420" t="s">
        <v>14</v>
      </c>
      <c r="E6420" t="s">
        <v>214</v>
      </c>
      <c r="F6420">
        <v>0</v>
      </c>
      <c r="G6420">
        <v>6360000</v>
      </c>
      <c r="H6420">
        <v>0</v>
      </c>
      <c r="I6420">
        <v>0</v>
      </c>
      <c r="J6420">
        <v>0</v>
      </c>
      <c r="K6420">
        <v>0.90100000000000002</v>
      </c>
      <c r="L6420" t="s">
        <v>23</v>
      </c>
      <c r="M6420" s="2">
        <v>5730360</v>
      </c>
      <c r="N6420" s="2" t="str">
        <f>VLOOKUP(Tabla1[[#This Row],[nemo]],'Nemos y clasificaciones'!$A$2:$B$5000,2,FALSE)</f>
        <v>FM ETF IT NOW S&amp;P/CLX CHILE DIVIDEND IND</v>
      </c>
      <c r="O6420" s="2" t="str">
        <f>VLOOKUP(Tabla1[[#This Row],[nemo]],'Nemos y clasificaciones'!$A$1:$C$3000,3,FALSE)</f>
        <v>ETF</v>
      </c>
      <c r="P6420" s="2"/>
      <c r="Q6420" s="2"/>
    </row>
    <row r="6421" spans="1:17" x14ac:dyDescent="0.25">
      <c r="A6421" t="s">
        <v>5292</v>
      </c>
      <c r="B6421" s="1">
        <v>43811</v>
      </c>
      <c r="C6421" s="1">
        <v>43812</v>
      </c>
      <c r="D6421" t="s">
        <v>14</v>
      </c>
      <c r="E6421" t="s">
        <v>214</v>
      </c>
      <c r="F6421">
        <v>0</v>
      </c>
      <c r="G6421">
        <v>6240000</v>
      </c>
      <c r="H6421">
        <v>0</v>
      </c>
      <c r="I6421">
        <v>0</v>
      </c>
      <c r="J6421">
        <v>0</v>
      </c>
      <c r="K6421">
        <v>0.877</v>
      </c>
      <c r="L6421" t="s">
        <v>23</v>
      </c>
      <c r="M6421" s="2">
        <v>5472480</v>
      </c>
      <c r="N6421" s="2" t="str">
        <f>VLOOKUP(Tabla1[[#This Row],[nemo]],'Nemos y clasificaciones'!$A$2:$B$5000,2,FALSE)</f>
        <v>FM ETF IT NOW S&amp;P/CLX CHILE DIVIDEND IND</v>
      </c>
      <c r="O6421" s="2" t="str">
        <f>VLOOKUP(Tabla1[[#This Row],[nemo]],'Nemos y clasificaciones'!$A$1:$C$3000,3,FALSE)</f>
        <v>ETF</v>
      </c>
      <c r="P6421" s="2"/>
      <c r="Q6421" s="2"/>
    </row>
    <row r="6422" spans="1:17" x14ac:dyDescent="0.25">
      <c r="A6422" t="s">
        <v>4967</v>
      </c>
      <c r="B6422" s="1">
        <v>43852</v>
      </c>
      <c r="C6422" s="1">
        <v>43853</v>
      </c>
      <c r="D6422" t="s">
        <v>14</v>
      </c>
      <c r="E6422" t="s">
        <v>214</v>
      </c>
      <c r="F6422">
        <v>0</v>
      </c>
      <c r="G6422">
        <v>6840000</v>
      </c>
      <c r="H6422">
        <v>0</v>
      </c>
      <c r="I6422">
        <v>0</v>
      </c>
      <c r="J6422">
        <v>0</v>
      </c>
      <c r="K6422">
        <v>0.70099999999999996</v>
      </c>
      <c r="L6422" t="s">
        <v>23</v>
      </c>
      <c r="M6422" s="2">
        <v>4794840</v>
      </c>
      <c r="N6422" s="2" t="str">
        <f>VLOOKUP(Tabla1[[#This Row],[nemo]],'Nemos y clasificaciones'!$A$2:$B$5000,2,FALSE)</f>
        <v>FM ETF IT NOW S&amp;P/CLX CHILE DIVIDEND IND</v>
      </c>
      <c r="O6422" s="2" t="str">
        <f>VLOOKUP(Tabla1[[#This Row],[nemo]],'Nemos y clasificaciones'!$A$1:$C$3000,3,FALSE)</f>
        <v>ETF</v>
      </c>
      <c r="P6422" s="2"/>
      <c r="Q6422" s="2"/>
    </row>
    <row r="6423" spans="1:17" x14ac:dyDescent="0.25">
      <c r="A6423" t="s">
        <v>6615</v>
      </c>
      <c r="B6423" s="1">
        <v>43581</v>
      </c>
      <c r="C6423" s="1">
        <v>43584</v>
      </c>
      <c r="D6423" t="s">
        <v>14</v>
      </c>
      <c r="E6423" t="s">
        <v>214</v>
      </c>
      <c r="F6423">
        <v>0</v>
      </c>
      <c r="G6423">
        <v>6600000</v>
      </c>
      <c r="H6423">
        <v>0</v>
      </c>
      <c r="I6423">
        <v>0</v>
      </c>
      <c r="J6423">
        <v>0</v>
      </c>
      <c r="K6423">
        <v>0.68899999999999995</v>
      </c>
      <c r="L6423" t="s">
        <v>23</v>
      </c>
      <c r="M6423" s="2">
        <v>4547400</v>
      </c>
      <c r="N6423" s="2" t="str">
        <f>VLOOKUP(Tabla1[[#This Row],[nemo]],'Nemos y clasificaciones'!$A$2:$B$5000,2,FALSE)</f>
        <v>FM ETF IT NOW S&amp;P/CLX CHILE DIVIDEND IND</v>
      </c>
      <c r="O6423" s="2" t="str">
        <f>VLOOKUP(Tabla1[[#This Row],[nemo]],'Nemos y clasificaciones'!$A$1:$C$3000,3,FALSE)</f>
        <v>ETF</v>
      </c>
      <c r="P6423" s="2"/>
      <c r="Q6423" s="2"/>
    </row>
    <row r="6424" spans="1:17" x14ac:dyDescent="0.25">
      <c r="A6424" t="s">
        <v>3011</v>
      </c>
      <c r="B6424" s="1">
        <v>44182</v>
      </c>
      <c r="C6424" s="1">
        <v>44183</v>
      </c>
      <c r="D6424" t="s">
        <v>14</v>
      </c>
      <c r="E6424" t="s">
        <v>214</v>
      </c>
      <c r="F6424">
        <v>0</v>
      </c>
      <c r="G6424">
        <v>6600000</v>
      </c>
      <c r="H6424">
        <v>0</v>
      </c>
      <c r="I6424">
        <v>0</v>
      </c>
      <c r="J6424">
        <v>0</v>
      </c>
      <c r="K6424">
        <v>0.68600000000000005</v>
      </c>
      <c r="L6424" t="s">
        <v>23</v>
      </c>
      <c r="M6424" s="2">
        <v>4527600</v>
      </c>
      <c r="N6424" s="2" t="str">
        <f>VLOOKUP(Tabla1[[#This Row],[nemo]],'Nemos y clasificaciones'!$A$2:$B$5000,2,FALSE)</f>
        <v>FM ETF IT NOW S&amp;P/CLX CHILE DIVIDEND IND</v>
      </c>
      <c r="O6424" s="2" t="str">
        <f>VLOOKUP(Tabla1[[#This Row],[nemo]],'Nemos y clasificaciones'!$A$1:$C$3000,3,FALSE)</f>
        <v>ETF</v>
      </c>
      <c r="P6424" s="2"/>
      <c r="Q6424" s="2"/>
    </row>
    <row r="6425" spans="1:17" x14ac:dyDescent="0.25">
      <c r="A6425" t="s">
        <v>6245</v>
      </c>
      <c r="B6425" s="1">
        <v>43612</v>
      </c>
      <c r="C6425" s="1">
        <v>43613</v>
      </c>
      <c r="D6425" t="s">
        <v>14</v>
      </c>
      <c r="E6425" t="s">
        <v>214</v>
      </c>
      <c r="F6425">
        <v>0</v>
      </c>
      <c r="G6425">
        <v>6840000</v>
      </c>
      <c r="H6425">
        <v>0</v>
      </c>
      <c r="I6425">
        <v>0</v>
      </c>
      <c r="J6425">
        <v>0</v>
      </c>
      <c r="K6425">
        <v>0.63800000000000001</v>
      </c>
      <c r="L6425" t="s">
        <v>23</v>
      </c>
      <c r="M6425" s="2">
        <v>4363920</v>
      </c>
      <c r="N6425" s="2" t="str">
        <f>VLOOKUP(Tabla1[[#This Row],[nemo]],'Nemos y clasificaciones'!$A$2:$B$5000,2,FALSE)</f>
        <v>FM ETF IT NOW S&amp;P/CLX CHILE DIVIDEND IND</v>
      </c>
      <c r="O6425" s="2" t="str">
        <f>VLOOKUP(Tabla1[[#This Row],[nemo]],'Nemos y clasificaciones'!$A$1:$C$3000,3,FALSE)</f>
        <v>ETF</v>
      </c>
      <c r="P6425" s="2"/>
      <c r="Q6425" s="2"/>
    </row>
    <row r="6426" spans="1:17" x14ac:dyDescent="0.25">
      <c r="A6426" t="s">
        <v>5129</v>
      </c>
      <c r="B6426" s="1">
        <v>43823</v>
      </c>
      <c r="C6426" s="1">
        <v>43825</v>
      </c>
      <c r="D6426" t="s">
        <v>14</v>
      </c>
      <c r="E6426" t="s">
        <v>214</v>
      </c>
      <c r="F6426">
        <v>0</v>
      </c>
      <c r="G6426">
        <v>6840000</v>
      </c>
      <c r="H6426">
        <v>0</v>
      </c>
      <c r="I6426">
        <v>0</v>
      </c>
      <c r="J6426">
        <v>0</v>
      </c>
      <c r="K6426">
        <v>0.63700000000000001</v>
      </c>
      <c r="L6426" t="s">
        <v>23</v>
      </c>
      <c r="M6426" s="2">
        <v>4357080</v>
      </c>
      <c r="N6426" s="2" t="str">
        <f>VLOOKUP(Tabla1[[#This Row],[nemo]],'Nemos y clasificaciones'!$A$2:$B$5000,2,FALSE)</f>
        <v>FM ETF IT NOW S&amp;P/CLX CHILE DIVIDEND IND</v>
      </c>
      <c r="O6426" s="2" t="str">
        <f>VLOOKUP(Tabla1[[#This Row],[nemo]],'Nemos y clasificaciones'!$A$1:$C$3000,3,FALSE)</f>
        <v>ETF</v>
      </c>
      <c r="P6426" s="2"/>
      <c r="Q6426" s="2"/>
    </row>
    <row r="6427" spans="1:17" x14ac:dyDescent="0.25">
      <c r="A6427" t="s">
        <v>1666</v>
      </c>
      <c r="B6427" s="1">
        <v>44343</v>
      </c>
      <c r="C6427" s="1">
        <v>44344</v>
      </c>
      <c r="D6427" t="s">
        <v>14</v>
      </c>
      <c r="E6427" t="s">
        <v>214</v>
      </c>
      <c r="F6427">
        <v>0</v>
      </c>
      <c r="G6427">
        <v>6240000</v>
      </c>
      <c r="H6427">
        <v>0</v>
      </c>
      <c r="I6427">
        <v>0</v>
      </c>
      <c r="J6427">
        <v>0</v>
      </c>
      <c r="K6427">
        <v>0.64900000000000002</v>
      </c>
      <c r="L6427" t="s">
        <v>23</v>
      </c>
      <c r="M6427" s="2">
        <v>4049760</v>
      </c>
      <c r="N6427" s="2" t="str">
        <f>VLOOKUP(Tabla1[[#This Row],[nemo]],'Nemos y clasificaciones'!$A$2:$B$5000,2,FALSE)</f>
        <v>FM ETF IT NOW S&amp;P/CLX CHILE DIVIDEND IND</v>
      </c>
      <c r="O6427" s="2" t="str">
        <f>VLOOKUP(Tabla1[[#This Row],[nemo]],'Nemos y clasificaciones'!$A$1:$C$3000,3,FALSE)</f>
        <v>ETF</v>
      </c>
      <c r="P6427" s="2"/>
      <c r="Q6427" s="2"/>
    </row>
    <row r="6428" spans="1:17" x14ac:dyDescent="0.25">
      <c r="A6428" t="s">
        <v>5626</v>
      </c>
      <c r="B6428" s="1">
        <v>43733</v>
      </c>
      <c r="C6428" s="1">
        <v>43734</v>
      </c>
      <c r="D6428" t="s">
        <v>14</v>
      </c>
      <c r="E6428" t="s">
        <v>214</v>
      </c>
      <c r="F6428">
        <v>0</v>
      </c>
      <c r="G6428">
        <v>10560000</v>
      </c>
      <c r="H6428">
        <v>0</v>
      </c>
      <c r="I6428">
        <v>0</v>
      </c>
      <c r="J6428">
        <v>0</v>
      </c>
      <c r="K6428">
        <v>0.34899999999999998</v>
      </c>
      <c r="L6428" t="s">
        <v>23</v>
      </c>
      <c r="M6428" s="2">
        <v>3685440</v>
      </c>
      <c r="N6428" s="2" t="str">
        <f>VLOOKUP(Tabla1[[#This Row],[nemo]],'Nemos y clasificaciones'!$A$2:$B$5000,2,FALSE)</f>
        <v>FM ETF IT NOW S&amp;P/CLX CHILE DIVIDEND IND</v>
      </c>
      <c r="O6428" s="2" t="str">
        <f>VLOOKUP(Tabla1[[#This Row],[nemo]],'Nemos y clasificaciones'!$A$1:$C$3000,3,FALSE)</f>
        <v>ETF</v>
      </c>
      <c r="P6428" s="2"/>
      <c r="Q6428" s="2"/>
    </row>
    <row r="6429" spans="1:17" x14ac:dyDescent="0.25">
      <c r="A6429" t="s">
        <v>4362</v>
      </c>
      <c r="B6429" s="1">
        <v>43965</v>
      </c>
      <c r="C6429" s="1">
        <v>43966</v>
      </c>
      <c r="D6429" t="s">
        <v>14</v>
      </c>
      <c r="E6429" t="s">
        <v>214</v>
      </c>
      <c r="F6429">
        <v>0</v>
      </c>
      <c r="G6429">
        <v>6360000</v>
      </c>
      <c r="H6429">
        <v>0</v>
      </c>
      <c r="I6429">
        <v>0</v>
      </c>
      <c r="J6429">
        <v>0</v>
      </c>
      <c r="K6429">
        <v>0.56299999999999994</v>
      </c>
      <c r="L6429" t="s">
        <v>23</v>
      </c>
      <c r="M6429" s="2">
        <v>3580680</v>
      </c>
      <c r="N6429" s="2" t="str">
        <f>VLOOKUP(Tabla1[[#This Row],[nemo]],'Nemos y clasificaciones'!$A$2:$B$5000,2,FALSE)</f>
        <v>FM ETF IT NOW S&amp;P/CLX CHILE DIVIDEND IND</v>
      </c>
      <c r="O6429" s="2" t="str">
        <f>VLOOKUP(Tabla1[[#This Row],[nemo]],'Nemos y clasificaciones'!$A$1:$C$3000,3,FALSE)</f>
        <v>ETF</v>
      </c>
      <c r="P6429" s="2"/>
      <c r="Q6429" s="2"/>
    </row>
    <row r="6430" spans="1:17" x14ac:dyDescent="0.25">
      <c r="A6430" t="s">
        <v>2043</v>
      </c>
      <c r="B6430" s="1">
        <v>44320</v>
      </c>
      <c r="C6430" s="1">
        <v>44321</v>
      </c>
      <c r="D6430" t="s">
        <v>14</v>
      </c>
      <c r="E6430" t="s">
        <v>214</v>
      </c>
      <c r="F6430">
        <v>0</v>
      </c>
      <c r="G6430">
        <v>6000000</v>
      </c>
      <c r="H6430">
        <v>0</v>
      </c>
      <c r="I6430">
        <v>0</v>
      </c>
      <c r="J6430">
        <v>0</v>
      </c>
      <c r="K6430">
        <v>0.59399999999999997</v>
      </c>
      <c r="L6430" t="s">
        <v>23</v>
      </c>
      <c r="M6430" s="2">
        <v>3564000</v>
      </c>
      <c r="N6430" s="2" t="str">
        <f>VLOOKUP(Tabla1[[#This Row],[nemo]],'Nemos y clasificaciones'!$A$2:$B$5000,2,FALSE)</f>
        <v>FM ETF IT NOW S&amp;P/CLX CHILE DIVIDEND IND</v>
      </c>
      <c r="O6430" s="2" t="str">
        <f>VLOOKUP(Tabla1[[#This Row],[nemo]],'Nemos y clasificaciones'!$A$1:$C$3000,3,FALSE)</f>
        <v>ETF</v>
      </c>
      <c r="P6430" s="2"/>
      <c r="Q6430" s="2"/>
    </row>
    <row r="6431" spans="1:17" x14ac:dyDescent="0.25">
      <c r="A6431" t="s">
        <v>2206</v>
      </c>
      <c r="B6431" s="1">
        <v>44301</v>
      </c>
      <c r="C6431" s="1">
        <v>44302</v>
      </c>
      <c r="D6431" t="s">
        <v>14</v>
      </c>
      <c r="E6431" t="s">
        <v>214</v>
      </c>
      <c r="F6431">
        <v>0</v>
      </c>
      <c r="G6431">
        <v>6000000</v>
      </c>
      <c r="H6431">
        <v>0</v>
      </c>
      <c r="I6431">
        <v>0</v>
      </c>
      <c r="J6431">
        <v>0</v>
      </c>
      <c r="K6431">
        <v>0.58199999999999996</v>
      </c>
      <c r="L6431" t="s">
        <v>23</v>
      </c>
      <c r="M6431" s="2">
        <v>3492000</v>
      </c>
      <c r="N6431" s="2" t="str">
        <f>VLOOKUP(Tabla1[[#This Row],[nemo]],'Nemos y clasificaciones'!$A$2:$B$5000,2,FALSE)</f>
        <v>FM ETF IT NOW S&amp;P/CLX CHILE DIVIDEND IND</v>
      </c>
      <c r="O6431" s="2" t="str">
        <f>VLOOKUP(Tabla1[[#This Row],[nemo]],'Nemos y clasificaciones'!$A$1:$C$3000,3,FALSE)</f>
        <v>ETF</v>
      </c>
      <c r="P6431" s="2"/>
      <c r="Q6431" s="2"/>
    </row>
    <row r="6432" spans="1:17" x14ac:dyDescent="0.25">
      <c r="A6432" t="s">
        <v>1720</v>
      </c>
      <c r="B6432" s="1">
        <v>44341</v>
      </c>
      <c r="C6432" s="1">
        <v>44342</v>
      </c>
      <c r="D6432" t="s">
        <v>14</v>
      </c>
      <c r="E6432" t="s">
        <v>214</v>
      </c>
      <c r="F6432">
        <v>0</v>
      </c>
      <c r="G6432">
        <v>6240000</v>
      </c>
      <c r="H6432">
        <v>0</v>
      </c>
      <c r="I6432">
        <v>0</v>
      </c>
      <c r="J6432">
        <v>0</v>
      </c>
      <c r="K6432">
        <v>0.53900000000000003</v>
      </c>
      <c r="L6432" t="s">
        <v>23</v>
      </c>
      <c r="M6432" s="2">
        <v>3363360</v>
      </c>
      <c r="N6432" s="2" t="str">
        <f>VLOOKUP(Tabla1[[#This Row],[nemo]],'Nemos y clasificaciones'!$A$2:$B$5000,2,FALSE)</f>
        <v>FM ETF IT NOW S&amp;P/CLX CHILE DIVIDEND IND</v>
      </c>
      <c r="O6432" s="2" t="str">
        <f>VLOOKUP(Tabla1[[#This Row],[nemo]],'Nemos y clasificaciones'!$A$1:$C$3000,3,FALSE)</f>
        <v>ETF</v>
      </c>
      <c r="P6432" s="2"/>
      <c r="Q6432" s="2"/>
    </row>
    <row r="6433" spans="1:17" x14ac:dyDescent="0.25">
      <c r="A6433" t="s">
        <v>2624</v>
      </c>
      <c r="B6433" s="1">
        <v>44224</v>
      </c>
      <c r="C6433" s="1">
        <v>44225</v>
      </c>
      <c r="D6433" t="s">
        <v>14</v>
      </c>
      <c r="E6433" t="s">
        <v>214</v>
      </c>
      <c r="F6433">
        <v>0</v>
      </c>
      <c r="G6433">
        <v>6480000</v>
      </c>
      <c r="H6433">
        <v>0</v>
      </c>
      <c r="I6433">
        <v>0</v>
      </c>
      <c r="J6433">
        <v>0</v>
      </c>
      <c r="K6433">
        <v>0.505</v>
      </c>
      <c r="L6433" t="s">
        <v>23</v>
      </c>
      <c r="M6433" s="2">
        <v>3272400</v>
      </c>
      <c r="N6433" s="2" t="str">
        <f>VLOOKUP(Tabla1[[#This Row],[nemo]],'Nemos y clasificaciones'!$A$2:$B$5000,2,FALSE)</f>
        <v>FM ETF IT NOW S&amp;P/CLX CHILE DIVIDEND IND</v>
      </c>
      <c r="O6433" s="2" t="str">
        <f>VLOOKUP(Tabla1[[#This Row],[nemo]],'Nemos y clasificaciones'!$A$1:$C$3000,3,FALSE)</f>
        <v>ETF</v>
      </c>
      <c r="P6433" s="2"/>
      <c r="Q6433" s="2"/>
    </row>
    <row r="6434" spans="1:17" x14ac:dyDescent="0.25">
      <c r="A6434" t="s">
        <v>3138</v>
      </c>
      <c r="B6434" s="1">
        <v>44158</v>
      </c>
      <c r="C6434" s="1">
        <v>44159</v>
      </c>
      <c r="D6434" t="s">
        <v>14</v>
      </c>
      <c r="E6434" t="s">
        <v>214</v>
      </c>
      <c r="F6434">
        <v>0</v>
      </c>
      <c r="G6434">
        <v>6480000</v>
      </c>
      <c r="H6434">
        <v>0</v>
      </c>
      <c r="I6434">
        <v>0</v>
      </c>
      <c r="J6434">
        <v>0</v>
      </c>
      <c r="K6434">
        <v>0.504</v>
      </c>
      <c r="L6434" t="s">
        <v>23</v>
      </c>
      <c r="M6434" s="2">
        <v>3265920</v>
      </c>
      <c r="N6434" s="2" t="str">
        <f>VLOOKUP(Tabla1[[#This Row],[nemo]],'Nemos y clasificaciones'!$A$2:$B$5000,2,FALSE)</f>
        <v>FM ETF IT NOW S&amp;P/CLX CHILE DIVIDEND IND</v>
      </c>
      <c r="O6434" s="2" t="str">
        <f>VLOOKUP(Tabla1[[#This Row],[nemo]],'Nemos y clasificaciones'!$A$1:$C$3000,3,FALSE)</f>
        <v>ETF</v>
      </c>
      <c r="P6434" s="2"/>
      <c r="Q6434" s="2"/>
    </row>
    <row r="6435" spans="1:17" x14ac:dyDescent="0.25">
      <c r="A6435" t="s">
        <v>6336</v>
      </c>
      <c r="B6435" s="1">
        <v>43601</v>
      </c>
      <c r="C6435" s="1">
        <v>43602</v>
      </c>
      <c r="D6435" t="s">
        <v>14</v>
      </c>
      <c r="E6435" t="s">
        <v>214</v>
      </c>
      <c r="F6435">
        <v>0</v>
      </c>
      <c r="G6435">
        <v>6720000</v>
      </c>
      <c r="H6435">
        <v>0</v>
      </c>
      <c r="I6435">
        <v>0</v>
      </c>
      <c r="J6435">
        <v>0</v>
      </c>
      <c r="K6435">
        <v>0.46899999999999997</v>
      </c>
      <c r="L6435" t="s">
        <v>23</v>
      </c>
      <c r="M6435" s="2">
        <v>3151680</v>
      </c>
      <c r="N6435" s="2" t="str">
        <f>VLOOKUP(Tabla1[[#This Row],[nemo]],'Nemos y clasificaciones'!$A$2:$B$5000,2,FALSE)</f>
        <v>FM ETF IT NOW S&amp;P/CLX CHILE DIVIDEND IND</v>
      </c>
      <c r="O6435" s="2" t="str">
        <f>VLOOKUP(Tabla1[[#This Row],[nemo]],'Nemos y clasificaciones'!$A$1:$C$3000,3,FALSE)</f>
        <v>ETF</v>
      </c>
      <c r="P6435" s="2"/>
      <c r="Q6435" s="2"/>
    </row>
    <row r="6436" spans="1:17" x14ac:dyDescent="0.25">
      <c r="A6436" t="s">
        <v>3536</v>
      </c>
      <c r="B6436" s="1">
        <v>44070</v>
      </c>
      <c r="C6436" s="1">
        <v>44071</v>
      </c>
      <c r="D6436" t="s">
        <v>14</v>
      </c>
      <c r="E6436" t="s">
        <v>214</v>
      </c>
      <c r="F6436">
        <v>0</v>
      </c>
      <c r="G6436">
        <v>6240000</v>
      </c>
      <c r="H6436">
        <v>0</v>
      </c>
      <c r="I6436">
        <v>0</v>
      </c>
      <c r="J6436">
        <v>0</v>
      </c>
      <c r="K6436">
        <v>0.505</v>
      </c>
      <c r="L6436" t="s">
        <v>23</v>
      </c>
      <c r="M6436" s="2">
        <v>3151200</v>
      </c>
      <c r="N6436" s="2" t="str">
        <f>VLOOKUP(Tabla1[[#This Row],[nemo]],'Nemos y clasificaciones'!$A$2:$B$5000,2,FALSE)</f>
        <v>FM ETF IT NOW S&amp;P/CLX CHILE DIVIDEND IND</v>
      </c>
      <c r="O6436" s="2" t="str">
        <f>VLOOKUP(Tabla1[[#This Row],[nemo]],'Nemos y clasificaciones'!$A$1:$C$3000,3,FALSE)</f>
        <v>ETF</v>
      </c>
      <c r="P6436" s="2"/>
      <c r="Q6436" s="2"/>
    </row>
    <row r="6437" spans="1:17" x14ac:dyDescent="0.25">
      <c r="A6437" t="s">
        <v>4270</v>
      </c>
      <c r="B6437" s="1">
        <v>43977</v>
      </c>
      <c r="C6437" s="1">
        <v>43978</v>
      </c>
      <c r="D6437" t="s">
        <v>14</v>
      </c>
      <c r="E6437" t="s">
        <v>214</v>
      </c>
      <c r="F6437">
        <v>0</v>
      </c>
      <c r="G6437">
        <v>6480000</v>
      </c>
      <c r="H6437">
        <v>0</v>
      </c>
      <c r="I6437">
        <v>0</v>
      </c>
      <c r="J6437">
        <v>0</v>
      </c>
      <c r="K6437">
        <v>0.46800000000000003</v>
      </c>
      <c r="L6437" t="s">
        <v>23</v>
      </c>
      <c r="M6437" s="2">
        <v>3032640</v>
      </c>
      <c r="N6437" s="2" t="str">
        <f>VLOOKUP(Tabla1[[#This Row],[nemo]],'Nemos y clasificaciones'!$A$2:$B$5000,2,FALSE)</f>
        <v>FM ETF IT NOW S&amp;P/CLX CHILE DIVIDEND IND</v>
      </c>
      <c r="O6437" s="2" t="str">
        <f>VLOOKUP(Tabla1[[#This Row],[nemo]],'Nemos y clasificaciones'!$A$1:$C$3000,3,FALSE)</f>
        <v>ETF</v>
      </c>
      <c r="P6437" s="2"/>
      <c r="Q6437" s="2"/>
    </row>
    <row r="6438" spans="1:17" x14ac:dyDescent="0.25">
      <c r="A6438" t="s">
        <v>6558</v>
      </c>
      <c r="B6438" s="1">
        <v>43591</v>
      </c>
      <c r="C6438" s="1">
        <v>43592</v>
      </c>
      <c r="D6438" t="s">
        <v>14</v>
      </c>
      <c r="E6438" t="s">
        <v>214</v>
      </c>
      <c r="F6438">
        <v>0</v>
      </c>
      <c r="G6438">
        <v>6600000</v>
      </c>
      <c r="H6438">
        <v>0</v>
      </c>
      <c r="I6438">
        <v>0</v>
      </c>
      <c r="J6438">
        <v>0</v>
      </c>
      <c r="K6438">
        <v>0.441</v>
      </c>
      <c r="L6438" t="s">
        <v>23</v>
      </c>
      <c r="M6438" s="2">
        <v>2910600</v>
      </c>
      <c r="N6438" s="2" t="str">
        <f>VLOOKUP(Tabla1[[#This Row],[nemo]],'Nemos y clasificaciones'!$A$2:$B$5000,2,FALSE)</f>
        <v>FM ETF IT NOW S&amp;P/CLX CHILE DIVIDEND IND</v>
      </c>
      <c r="O6438" s="2" t="str">
        <f>VLOOKUP(Tabla1[[#This Row],[nemo]],'Nemos y clasificaciones'!$A$1:$C$3000,3,FALSE)</f>
        <v>ETF</v>
      </c>
      <c r="P6438" s="2"/>
      <c r="Q6438" s="2"/>
    </row>
    <row r="6439" spans="1:17" x14ac:dyDescent="0.25">
      <c r="A6439" t="s">
        <v>6949</v>
      </c>
      <c r="B6439" s="1">
        <v>43486</v>
      </c>
      <c r="C6439" s="1">
        <v>43487</v>
      </c>
      <c r="D6439" t="s">
        <v>14</v>
      </c>
      <c r="E6439" t="s">
        <v>214</v>
      </c>
      <c r="F6439">
        <v>0</v>
      </c>
      <c r="G6439">
        <v>1440000</v>
      </c>
      <c r="H6439">
        <v>0</v>
      </c>
      <c r="I6439">
        <v>0</v>
      </c>
      <c r="J6439">
        <v>0</v>
      </c>
      <c r="K6439">
        <v>1.978</v>
      </c>
      <c r="L6439" t="s">
        <v>16</v>
      </c>
      <c r="M6439" s="2">
        <v>2848320</v>
      </c>
      <c r="N6439" s="2" t="str">
        <f>VLOOKUP(Tabla1[[#This Row],[nemo]],'Nemos y clasificaciones'!$A$2:$B$5000,2,FALSE)</f>
        <v>FM ETF IT NOW S&amp;P/CLX CHILE DIVIDEND IND</v>
      </c>
      <c r="O6439" s="2" t="str">
        <f>VLOOKUP(Tabla1[[#This Row],[nemo]],'Nemos y clasificaciones'!$A$1:$C$3000,3,FALSE)</f>
        <v>ETF</v>
      </c>
      <c r="P6439" s="2"/>
      <c r="Q6439" s="2"/>
    </row>
    <row r="6440" spans="1:17" x14ac:dyDescent="0.25">
      <c r="A6440" t="s">
        <v>2149</v>
      </c>
      <c r="B6440" s="1">
        <v>44308</v>
      </c>
      <c r="C6440" s="1">
        <v>44309</v>
      </c>
      <c r="D6440" t="s">
        <v>14</v>
      </c>
      <c r="E6440" t="s">
        <v>214</v>
      </c>
      <c r="F6440">
        <v>0</v>
      </c>
      <c r="G6440">
        <v>6000000</v>
      </c>
      <c r="H6440">
        <v>0</v>
      </c>
      <c r="I6440">
        <v>0</v>
      </c>
      <c r="J6440">
        <v>0</v>
      </c>
      <c r="K6440">
        <v>0.47</v>
      </c>
      <c r="L6440" t="s">
        <v>23</v>
      </c>
      <c r="M6440" s="2">
        <v>2820000</v>
      </c>
      <c r="N6440" s="2" t="str">
        <f>VLOOKUP(Tabla1[[#This Row],[nemo]],'Nemos y clasificaciones'!$A$2:$B$5000,2,FALSE)</f>
        <v>FM ETF IT NOW S&amp;P/CLX CHILE DIVIDEND IND</v>
      </c>
      <c r="O6440" s="2" t="str">
        <f>VLOOKUP(Tabla1[[#This Row],[nemo]],'Nemos y clasificaciones'!$A$1:$C$3000,3,FALSE)</f>
        <v>ETF</v>
      </c>
      <c r="P6440" s="2"/>
      <c r="Q6440" s="2"/>
    </row>
    <row r="6441" spans="1:17" x14ac:dyDescent="0.25">
      <c r="A6441" t="s">
        <v>6448</v>
      </c>
      <c r="B6441" s="1">
        <v>43594</v>
      </c>
      <c r="C6441" s="1">
        <v>43595</v>
      </c>
      <c r="D6441" t="s">
        <v>14</v>
      </c>
      <c r="E6441" t="s">
        <v>214</v>
      </c>
      <c r="F6441">
        <v>0</v>
      </c>
      <c r="G6441">
        <v>6600000</v>
      </c>
      <c r="H6441">
        <v>0</v>
      </c>
      <c r="I6441">
        <v>0</v>
      </c>
      <c r="J6441">
        <v>0</v>
      </c>
      <c r="K6441">
        <v>0.40100000000000002</v>
      </c>
      <c r="L6441" t="s">
        <v>23</v>
      </c>
      <c r="M6441" s="2">
        <v>2646600</v>
      </c>
      <c r="N6441" s="2" t="str">
        <f>VLOOKUP(Tabla1[[#This Row],[nemo]],'Nemos y clasificaciones'!$A$2:$B$5000,2,FALSE)</f>
        <v>FM ETF IT NOW S&amp;P/CLX CHILE DIVIDEND IND</v>
      </c>
      <c r="O6441" s="2" t="str">
        <f>VLOOKUP(Tabla1[[#This Row],[nemo]],'Nemos y clasificaciones'!$A$1:$C$3000,3,FALSE)</f>
        <v>ETF</v>
      </c>
      <c r="P6441" s="2"/>
      <c r="Q6441" s="2"/>
    </row>
    <row r="6442" spans="1:17" x14ac:dyDescent="0.25">
      <c r="A6442" t="s">
        <v>4272</v>
      </c>
      <c r="B6442" s="1">
        <v>43977</v>
      </c>
      <c r="C6442" s="1">
        <v>43978</v>
      </c>
      <c r="D6442" t="s">
        <v>14</v>
      </c>
      <c r="E6442" t="s">
        <v>214</v>
      </c>
      <c r="F6442">
        <v>0</v>
      </c>
      <c r="G6442">
        <v>6480000</v>
      </c>
      <c r="H6442">
        <v>0</v>
      </c>
      <c r="I6442">
        <v>0</v>
      </c>
      <c r="J6442">
        <v>0</v>
      </c>
      <c r="K6442">
        <v>0.40699999999999997</v>
      </c>
      <c r="L6442" t="s">
        <v>23</v>
      </c>
      <c r="M6442" s="2">
        <v>2637360</v>
      </c>
      <c r="N6442" s="2" t="str">
        <f>VLOOKUP(Tabla1[[#This Row],[nemo]],'Nemos y clasificaciones'!$A$2:$B$5000,2,FALSE)</f>
        <v>FM ETF IT NOW S&amp;P/CLX CHILE DIVIDEND IND</v>
      </c>
      <c r="O6442" s="2" t="str">
        <f>VLOOKUP(Tabla1[[#This Row],[nemo]],'Nemos y clasificaciones'!$A$1:$C$3000,3,FALSE)</f>
        <v>ETF</v>
      </c>
      <c r="P6442" s="2"/>
      <c r="Q6442" s="2"/>
    </row>
    <row r="6443" spans="1:17" x14ac:dyDescent="0.25">
      <c r="A6443" t="s">
        <v>5469</v>
      </c>
      <c r="B6443" s="1">
        <v>43762</v>
      </c>
      <c r="C6443" s="1">
        <v>43763</v>
      </c>
      <c r="D6443" t="s">
        <v>14</v>
      </c>
      <c r="E6443" t="s">
        <v>214</v>
      </c>
      <c r="F6443">
        <v>0</v>
      </c>
      <c r="G6443">
        <v>10680000</v>
      </c>
      <c r="H6443">
        <v>0</v>
      </c>
      <c r="I6443">
        <v>0</v>
      </c>
      <c r="J6443">
        <v>0</v>
      </c>
      <c r="K6443">
        <v>0.245</v>
      </c>
      <c r="L6443" t="s">
        <v>23</v>
      </c>
      <c r="M6443" s="2">
        <v>2616600</v>
      </c>
      <c r="N6443" s="2" t="str">
        <f>VLOOKUP(Tabla1[[#This Row],[nemo]],'Nemos y clasificaciones'!$A$2:$B$5000,2,FALSE)</f>
        <v>FM ETF IT NOW S&amp;P/CLX CHILE DIVIDEND IND</v>
      </c>
      <c r="O6443" s="2" t="str">
        <f>VLOOKUP(Tabla1[[#This Row],[nemo]],'Nemos y clasificaciones'!$A$1:$C$3000,3,FALSE)</f>
        <v>ETF</v>
      </c>
      <c r="P6443" s="2"/>
      <c r="Q6443" s="2"/>
    </row>
    <row r="6444" spans="1:17" x14ac:dyDescent="0.25">
      <c r="A6444" t="s">
        <v>1825</v>
      </c>
      <c r="B6444" s="1">
        <v>44334</v>
      </c>
      <c r="C6444" s="1">
        <v>44335</v>
      </c>
      <c r="D6444" t="s">
        <v>14</v>
      </c>
      <c r="E6444" t="s">
        <v>214</v>
      </c>
      <c r="F6444">
        <v>0</v>
      </c>
      <c r="G6444">
        <v>6240000</v>
      </c>
      <c r="H6444">
        <v>0</v>
      </c>
      <c r="I6444">
        <v>0</v>
      </c>
      <c r="J6444">
        <v>0</v>
      </c>
      <c r="K6444">
        <v>0.41899999999999998</v>
      </c>
      <c r="L6444" t="s">
        <v>23</v>
      </c>
      <c r="M6444" s="2">
        <v>2614560</v>
      </c>
      <c r="N6444" s="2" t="str">
        <f>VLOOKUP(Tabla1[[#This Row],[nemo]],'Nemos y clasificaciones'!$A$2:$B$5000,2,FALSE)</f>
        <v>FM ETF IT NOW S&amp;P/CLX CHILE DIVIDEND IND</v>
      </c>
      <c r="O6444" s="2" t="str">
        <f>VLOOKUP(Tabla1[[#This Row],[nemo]],'Nemos y clasificaciones'!$A$1:$C$3000,3,FALSE)</f>
        <v>ETF</v>
      </c>
      <c r="P6444" s="2"/>
      <c r="Q6444" s="2"/>
    </row>
    <row r="6445" spans="1:17" x14ac:dyDescent="0.25">
      <c r="A6445" t="s">
        <v>6559</v>
      </c>
      <c r="B6445" s="1">
        <v>43591</v>
      </c>
      <c r="C6445" s="1">
        <v>43592</v>
      </c>
      <c r="D6445" t="s">
        <v>14</v>
      </c>
      <c r="E6445" t="s">
        <v>214</v>
      </c>
      <c r="F6445">
        <v>0</v>
      </c>
      <c r="G6445">
        <v>6600000</v>
      </c>
      <c r="H6445">
        <v>0</v>
      </c>
      <c r="I6445">
        <v>0</v>
      </c>
      <c r="J6445">
        <v>0</v>
      </c>
      <c r="K6445">
        <v>0.38300000000000001</v>
      </c>
      <c r="L6445" t="s">
        <v>23</v>
      </c>
      <c r="M6445" s="2">
        <v>2527800</v>
      </c>
      <c r="N6445" s="2" t="str">
        <f>VLOOKUP(Tabla1[[#This Row],[nemo]],'Nemos y clasificaciones'!$A$2:$B$5000,2,FALSE)</f>
        <v>FM ETF IT NOW S&amp;P/CLX CHILE DIVIDEND IND</v>
      </c>
      <c r="O6445" s="2" t="str">
        <f>VLOOKUP(Tabla1[[#This Row],[nemo]],'Nemos y clasificaciones'!$A$1:$C$3000,3,FALSE)</f>
        <v>ETF</v>
      </c>
      <c r="P6445" s="2"/>
      <c r="Q6445" s="2"/>
    </row>
    <row r="6446" spans="1:17" x14ac:dyDescent="0.25">
      <c r="A6446" t="s">
        <v>4271</v>
      </c>
      <c r="B6446" s="1">
        <v>43977</v>
      </c>
      <c r="C6446" s="1">
        <v>43978</v>
      </c>
      <c r="D6446" t="s">
        <v>14</v>
      </c>
      <c r="E6446" t="s">
        <v>214</v>
      </c>
      <c r="F6446">
        <v>0</v>
      </c>
      <c r="G6446">
        <v>6480000</v>
      </c>
      <c r="H6446">
        <v>0</v>
      </c>
      <c r="I6446">
        <v>0</v>
      </c>
      <c r="J6446">
        <v>0</v>
      </c>
      <c r="K6446">
        <v>0.38300000000000001</v>
      </c>
      <c r="L6446" t="s">
        <v>23</v>
      </c>
      <c r="M6446" s="2">
        <v>2481840</v>
      </c>
      <c r="N6446" s="2" t="str">
        <f>VLOOKUP(Tabla1[[#This Row],[nemo]],'Nemos y clasificaciones'!$A$2:$B$5000,2,FALSE)</f>
        <v>FM ETF IT NOW S&amp;P/CLX CHILE DIVIDEND IND</v>
      </c>
      <c r="O6446" s="2" t="str">
        <f>VLOOKUP(Tabla1[[#This Row],[nemo]],'Nemos y clasificaciones'!$A$1:$C$3000,3,FALSE)</f>
        <v>ETF</v>
      </c>
      <c r="P6446" s="2"/>
      <c r="Q6446" s="2"/>
    </row>
    <row r="6447" spans="1:17" x14ac:dyDescent="0.25">
      <c r="A6447" t="s">
        <v>4617</v>
      </c>
      <c r="B6447" s="1">
        <v>43938</v>
      </c>
      <c r="C6447" s="1">
        <v>43941</v>
      </c>
      <c r="D6447" t="s">
        <v>14</v>
      </c>
      <c r="E6447" t="s">
        <v>214</v>
      </c>
      <c r="F6447">
        <v>0</v>
      </c>
      <c r="G6447">
        <v>6240000</v>
      </c>
      <c r="H6447">
        <v>0</v>
      </c>
      <c r="I6447">
        <v>0</v>
      </c>
      <c r="J6447">
        <v>0</v>
      </c>
      <c r="K6447">
        <v>0.39300000000000002</v>
      </c>
      <c r="L6447" t="s">
        <v>23</v>
      </c>
      <c r="M6447" s="2">
        <v>2452320</v>
      </c>
      <c r="N6447" s="2" t="str">
        <f>VLOOKUP(Tabla1[[#This Row],[nemo]],'Nemos y clasificaciones'!$A$2:$B$5000,2,FALSE)</f>
        <v>FM ETF IT NOW S&amp;P/CLX CHILE DIVIDEND IND</v>
      </c>
      <c r="O6447" s="2" t="str">
        <f>VLOOKUP(Tabla1[[#This Row],[nemo]],'Nemos y clasificaciones'!$A$1:$C$3000,3,FALSE)</f>
        <v>ETF</v>
      </c>
      <c r="P6447" s="2"/>
      <c r="Q6447" s="2"/>
    </row>
    <row r="6448" spans="1:17" x14ac:dyDescent="0.25">
      <c r="A6448" t="s">
        <v>1520</v>
      </c>
      <c r="B6448" s="1">
        <v>44356</v>
      </c>
      <c r="C6448" s="1">
        <v>44357</v>
      </c>
      <c r="D6448" t="s">
        <v>14</v>
      </c>
      <c r="E6448" t="s">
        <v>214</v>
      </c>
      <c r="F6448">
        <v>0</v>
      </c>
      <c r="G6448">
        <v>6120000</v>
      </c>
      <c r="H6448">
        <v>0</v>
      </c>
      <c r="I6448">
        <v>0</v>
      </c>
      <c r="J6448">
        <v>0</v>
      </c>
      <c r="K6448">
        <v>0.378</v>
      </c>
      <c r="L6448" t="s">
        <v>23</v>
      </c>
      <c r="M6448" s="2">
        <v>2313360</v>
      </c>
      <c r="N6448" s="2" t="str">
        <f>VLOOKUP(Tabla1[[#This Row],[nemo]],'Nemos y clasificaciones'!$A$2:$B$5000,2,FALSE)</f>
        <v>FM ETF IT NOW S&amp;P/CLX CHILE DIVIDEND IND</v>
      </c>
      <c r="O6448" s="2" t="str">
        <f>VLOOKUP(Tabla1[[#This Row],[nemo]],'Nemos y clasificaciones'!$A$1:$C$3000,3,FALSE)</f>
        <v>ETF</v>
      </c>
      <c r="P6448" s="2"/>
      <c r="Q6448" s="2"/>
    </row>
    <row r="6449" spans="1:17" x14ac:dyDescent="0.25">
      <c r="A6449" t="s">
        <v>4240</v>
      </c>
      <c r="B6449" s="1">
        <v>43978</v>
      </c>
      <c r="C6449" s="1">
        <v>43979</v>
      </c>
      <c r="D6449" t="s">
        <v>14</v>
      </c>
      <c r="E6449" t="s">
        <v>214</v>
      </c>
      <c r="F6449">
        <v>0</v>
      </c>
      <c r="G6449">
        <v>6480000</v>
      </c>
      <c r="H6449">
        <v>0</v>
      </c>
      <c r="I6449">
        <v>0</v>
      </c>
      <c r="J6449">
        <v>0</v>
      </c>
      <c r="K6449">
        <v>0.35299999999999998</v>
      </c>
      <c r="L6449" t="s">
        <v>23</v>
      </c>
      <c r="M6449" s="2">
        <v>2287440</v>
      </c>
      <c r="N6449" s="2" t="str">
        <f>VLOOKUP(Tabla1[[#This Row],[nemo]],'Nemos y clasificaciones'!$A$2:$B$5000,2,FALSE)</f>
        <v>FM ETF IT NOW S&amp;P/CLX CHILE DIVIDEND IND</v>
      </c>
      <c r="O6449" s="2" t="str">
        <f>VLOOKUP(Tabla1[[#This Row],[nemo]],'Nemos y clasificaciones'!$A$1:$C$3000,3,FALSE)</f>
        <v>ETF</v>
      </c>
      <c r="P6449" s="2"/>
      <c r="Q6449" s="2"/>
    </row>
    <row r="6450" spans="1:17" x14ac:dyDescent="0.25">
      <c r="A6450" t="s">
        <v>6521</v>
      </c>
      <c r="B6450" s="1">
        <v>43592</v>
      </c>
      <c r="C6450" s="1">
        <v>43593</v>
      </c>
      <c r="D6450" t="s">
        <v>14</v>
      </c>
      <c r="E6450" t="s">
        <v>214</v>
      </c>
      <c r="F6450">
        <v>0</v>
      </c>
      <c r="G6450">
        <v>6600000</v>
      </c>
      <c r="H6450">
        <v>0</v>
      </c>
      <c r="I6450">
        <v>0</v>
      </c>
      <c r="J6450">
        <v>0</v>
      </c>
      <c r="K6450">
        <v>0.33300000000000002</v>
      </c>
      <c r="L6450" t="s">
        <v>23</v>
      </c>
      <c r="M6450" s="2">
        <v>2197800</v>
      </c>
      <c r="N6450" s="2" t="str">
        <f>VLOOKUP(Tabla1[[#This Row],[nemo]],'Nemos y clasificaciones'!$A$2:$B$5000,2,FALSE)</f>
        <v>FM ETF IT NOW S&amp;P/CLX CHILE DIVIDEND IND</v>
      </c>
      <c r="O6450" s="2" t="str">
        <f>VLOOKUP(Tabla1[[#This Row],[nemo]],'Nemos y clasificaciones'!$A$1:$C$3000,3,FALSE)</f>
        <v>ETF</v>
      </c>
      <c r="P6450" s="2"/>
      <c r="Q6450" s="2"/>
    </row>
    <row r="6451" spans="1:17" x14ac:dyDescent="0.25">
      <c r="A6451" t="s">
        <v>5478</v>
      </c>
      <c r="B6451" s="1">
        <v>43761</v>
      </c>
      <c r="C6451" s="1">
        <v>43762</v>
      </c>
      <c r="D6451" t="s">
        <v>14</v>
      </c>
      <c r="E6451" t="s">
        <v>214</v>
      </c>
      <c r="F6451">
        <v>0</v>
      </c>
      <c r="G6451">
        <v>10680000</v>
      </c>
      <c r="H6451">
        <v>0</v>
      </c>
      <c r="I6451">
        <v>0</v>
      </c>
      <c r="J6451">
        <v>0</v>
      </c>
      <c r="K6451">
        <v>0.20300000000000001</v>
      </c>
      <c r="L6451" t="s">
        <v>23</v>
      </c>
      <c r="M6451" s="2">
        <v>2168040</v>
      </c>
      <c r="N6451" s="2" t="str">
        <f>VLOOKUP(Tabla1[[#This Row],[nemo]],'Nemos y clasificaciones'!$A$2:$B$5000,2,FALSE)</f>
        <v>FM ETF IT NOW S&amp;P/CLX CHILE DIVIDEND IND</v>
      </c>
      <c r="O6451" s="2" t="str">
        <f>VLOOKUP(Tabla1[[#This Row],[nemo]],'Nemos y clasificaciones'!$A$1:$C$3000,3,FALSE)</f>
        <v>ETF</v>
      </c>
      <c r="P6451" s="2"/>
      <c r="Q6451" s="2"/>
    </row>
    <row r="6452" spans="1:17" x14ac:dyDescent="0.25">
      <c r="A6452" t="s">
        <v>4389</v>
      </c>
      <c r="B6452" s="1">
        <v>43963</v>
      </c>
      <c r="C6452" s="1">
        <v>43964</v>
      </c>
      <c r="D6452" t="s">
        <v>14</v>
      </c>
      <c r="E6452" t="s">
        <v>214</v>
      </c>
      <c r="F6452">
        <v>0</v>
      </c>
      <c r="G6452">
        <v>6360000</v>
      </c>
      <c r="H6452">
        <v>0</v>
      </c>
      <c r="I6452">
        <v>0</v>
      </c>
      <c r="J6452">
        <v>0</v>
      </c>
      <c r="K6452">
        <v>0.33700000000000002</v>
      </c>
      <c r="L6452" t="s">
        <v>23</v>
      </c>
      <c r="M6452" s="2">
        <v>2143320</v>
      </c>
      <c r="N6452" s="2" t="str">
        <f>VLOOKUP(Tabla1[[#This Row],[nemo]],'Nemos y clasificaciones'!$A$2:$B$5000,2,FALSE)</f>
        <v>FM ETF IT NOW S&amp;P/CLX CHILE DIVIDEND IND</v>
      </c>
      <c r="O6452" s="2" t="str">
        <f>VLOOKUP(Tabla1[[#This Row],[nemo]],'Nemos y clasificaciones'!$A$1:$C$3000,3,FALSE)</f>
        <v>ETF</v>
      </c>
      <c r="P6452" s="2"/>
      <c r="Q6452" s="2"/>
    </row>
    <row r="6453" spans="1:17" x14ac:dyDescent="0.25">
      <c r="A6453" t="s">
        <v>4361</v>
      </c>
      <c r="B6453" s="1">
        <v>43965</v>
      </c>
      <c r="C6453" s="1">
        <v>43966</v>
      </c>
      <c r="D6453" t="s">
        <v>14</v>
      </c>
      <c r="E6453" t="s">
        <v>214</v>
      </c>
      <c r="F6453">
        <v>0</v>
      </c>
      <c r="G6453">
        <v>6360000</v>
      </c>
      <c r="H6453">
        <v>0</v>
      </c>
      <c r="I6453">
        <v>0</v>
      </c>
      <c r="J6453">
        <v>0</v>
      </c>
      <c r="K6453">
        <v>0.32400000000000001</v>
      </c>
      <c r="L6453" t="s">
        <v>23</v>
      </c>
      <c r="M6453" s="2">
        <v>2060640</v>
      </c>
      <c r="N6453" s="2" t="str">
        <f>VLOOKUP(Tabla1[[#This Row],[nemo]],'Nemos y clasificaciones'!$A$2:$B$5000,2,FALSE)</f>
        <v>FM ETF IT NOW S&amp;P/CLX CHILE DIVIDEND IND</v>
      </c>
      <c r="O6453" s="2" t="str">
        <f>VLOOKUP(Tabla1[[#This Row],[nemo]],'Nemos y clasificaciones'!$A$1:$C$3000,3,FALSE)</f>
        <v>ETF</v>
      </c>
      <c r="P6453" s="2"/>
      <c r="Q6453" s="2"/>
    </row>
    <row r="6454" spans="1:17" x14ac:dyDescent="0.25">
      <c r="A6454" t="s">
        <v>5717</v>
      </c>
      <c r="B6454" s="1">
        <v>43705</v>
      </c>
      <c r="C6454" s="1">
        <v>43706</v>
      </c>
      <c r="D6454" t="s">
        <v>14</v>
      </c>
      <c r="E6454" t="s">
        <v>214</v>
      </c>
      <c r="F6454">
        <v>0</v>
      </c>
      <c r="G6454">
        <v>9960000</v>
      </c>
      <c r="H6454">
        <v>0</v>
      </c>
      <c r="I6454">
        <v>0</v>
      </c>
      <c r="J6454">
        <v>0</v>
      </c>
      <c r="K6454">
        <v>0.20300000000000001</v>
      </c>
      <c r="L6454" t="s">
        <v>23</v>
      </c>
      <c r="M6454" s="2">
        <v>2021880</v>
      </c>
      <c r="N6454" s="2" t="str">
        <f>VLOOKUP(Tabla1[[#This Row],[nemo]],'Nemos y clasificaciones'!$A$2:$B$5000,2,FALSE)</f>
        <v>FM ETF IT NOW S&amp;P/CLX CHILE DIVIDEND IND</v>
      </c>
      <c r="O6454" s="2" t="str">
        <f>VLOOKUP(Tabla1[[#This Row],[nemo]],'Nemos y clasificaciones'!$A$1:$C$3000,3,FALSE)</f>
        <v>ETF</v>
      </c>
      <c r="P6454" s="2"/>
      <c r="Q6454" s="2"/>
    </row>
    <row r="6455" spans="1:17" x14ac:dyDescent="0.25">
      <c r="A6455" t="s">
        <v>6616</v>
      </c>
      <c r="B6455" s="1">
        <v>43581</v>
      </c>
      <c r="C6455" s="1">
        <v>43584</v>
      </c>
      <c r="D6455" t="s">
        <v>14</v>
      </c>
      <c r="E6455" t="s">
        <v>214</v>
      </c>
      <c r="F6455">
        <v>0</v>
      </c>
      <c r="G6455">
        <v>6600000</v>
      </c>
      <c r="H6455">
        <v>0</v>
      </c>
      <c r="I6455">
        <v>0</v>
      </c>
      <c r="J6455">
        <v>0</v>
      </c>
      <c r="K6455">
        <v>0.30199999999999999</v>
      </c>
      <c r="L6455" t="s">
        <v>23</v>
      </c>
      <c r="M6455" s="2">
        <v>1993200</v>
      </c>
      <c r="N6455" s="2" t="str">
        <f>VLOOKUP(Tabla1[[#This Row],[nemo]],'Nemos y clasificaciones'!$A$2:$B$5000,2,FALSE)</f>
        <v>FM ETF IT NOW S&amp;P/CLX CHILE DIVIDEND IND</v>
      </c>
      <c r="O6455" s="2" t="str">
        <f>VLOOKUP(Tabla1[[#This Row],[nemo]],'Nemos y clasificaciones'!$A$1:$C$3000,3,FALSE)</f>
        <v>ETF</v>
      </c>
      <c r="P6455" s="2"/>
      <c r="Q6455" s="2"/>
    </row>
    <row r="6456" spans="1:17" x14ac:dyDescent="0.25">
      <c r="A6456" t="s">
        <v>4208</v>
      </c>
      <c r="B6456" s="1">
        <v>43979</v>
      </c>
      <c r="C6456" s="1">
        <v>43980</v>
      </c>
      <c r="D6456" t="s">
        <v>14</v>
      </c>
      <c r="E6456" t="s">
        <v>214</v>
      </c>
      <c r="F6456">
        <v>0</v>
      </c>
      <c r="G6456">
        <v>6480000</v>
      </c>
      <c r="H6456">
        <v>0</v>
      </c>
      <c r="I6456">
        <v>0</v>
      </c>
      <c r="J6456">
        <v>0</v>
      </c>
      <c r="K6456">
        <v>0.307</v>
      </c>
      <c r="L6456" t="s">
        <v>23</v>
      </c>
      <c r="M6456" s="2">
        <v>1989360</v>
      </c>
      <c r="N6456" s="2" t="str">
        <f>VLOOKUP(Tabla1[[#This Row],[nemo]],'Nemos y clasificaciones'!$A$2:$B$5000,2,FALSE)</f>
        <v>FM ETF IT NOW S&amp;P/CLX CHILE DIVIDEND IND</v>
      </c>
      <c r="O6456" s="2" t="str">
        <f>VLOOKUP(Tabla1[[#This Row],[nemo]],'Nemos y clasificaciones'!$A$1:$C$3000,3,FALSE)</f>
        <v>ETF</v>
      </c>
      <c r="P6456" s="2"/>
      <c r="Q6456" s="2"/>
    </row>
    <row r="6457" spans="1:17" x14ac:dyDescent="0.25">
      <c r="A6457" t="s">
        <v>6403</v>
      </c>
      <c r="B6457" s="1">
        <v>43599</v>
      </c>
      <c r="C6457" s="1">
        <v>43600</v>
      </c>
      <c r="D6457" t="s">
        <v>14</v>
      </c>
      <c r="E6457" t="s">
        <v>214</v>
      </c>
      <c r="F6457">
        <v>0</v>
      </c>
      <c r="G6457">
        <v>6720000</v>
      </c>
      <c r="H6457">
        <v>0</v>
      </c>
      <c r="I6457">
        <v>0</v>
      </c>
      <c r="J6457">
        <v>0</v>
      </c>
      <c r="K6457">
        <v>0.27800000000000002</v>
      </c>
      <c r="L6457" t="s">
        <v>23</v>
      </c>
      <c r="M6457" s="2">
        <v>1868160</v>
      </c>
      <c r="N6457" s="2" t="str">
        <f>VLOOKUP(Tabla1[[#This Row],[nemo]],'Nemos y clasificaciones'!$A$2:$B$5000,2,FALSE)</f>
        <v>FM ETF IT NOW S&amp;P/CLX CHILE DIVIDEND IND</v>
      </c>
      <c r="O6457" s="2" t="str">
        <f>VLOOKUP(Tabla1[[#This Row],[nemo]],'Nemos y clasificaciones'!$A$1:$C$3000,3,FALSE)</f>
        <v>ETF</v>
      </c>
      <c r="P6457" s="2"/>
      <c r="Q6457" s="2"/>
    </row>
    <row r="6458" spans="1:17" x14ac:dyDescent="0.25">
      <c r="A6458" t="s">
        <v>4435</v>
      </c>
      <c r="B6458" s="1">
        <v>43959</v>
      </c>
      <c r="C6458" s="1">
        <v>43962</v>
      </c>
      <c r="D6458" t="s">
        <v>14</v>
      </c>
      <c r="E6458" t="s">
        <v>214</v>
      </c>
      <c r="F6458">
        <v>0</v>
      </c>
      <c r="G6458">
        <v>6360000</v>
      </c>
      <c r="H6458">
        <v>0</v>
      </c>
      <c r="I6458">
        <v>0</v>
      </c>
      <c r="J6458">
        <v>0</v>
      </c>
      <c r="K6458">
        <v>0.29099999999999998</v>
      </c>
      <c r="L6458" t="s">
        <v>23</v>
      </c>
      <c r="M6458" s="2">
        <v>1850760</v>
      </c>
      <c r="N6458" s="2" t="str">
        <f>VLOOKUP(Tabla1[[#This Row],[nemo]],'Nemos y clasificaciones'!$A$2:$B$5000,2,FALSE)</f>
        <v>FM ETF IT NOW S&amp;P/CLX CHILE DIVIDEND IND</v>
      </c>
      <c r="O6458" s="2" t="str">
        <f>VLOOKUP(Tabla1[[#This Row],[nemo]],'Nemos y clasificaciones'!$A$1:$C$3000,3,FALSE)</f>
        <v>ETF</v>
      </c>
      <c r="P6458" s="2"/>
      <c r="Q6458" s="2"/>
    </row>
    <row r="6459" spans="1:17" x14ac:dyDescent="0.25">
      <c r="A6459" t="s">
        <v>4379</v>
      </c>
      <c r="B6459" s="1">
        <v>43964</v>
      </c>
      <c r="C6459" s="1">
        <v>43965</v>
      </c>
      <c r="D6459" t="s">
        <v>14</v>
      </c>
      <c r="E6459" t="s">
        <v>214</v>
      </c>
      <c r="F6459">
        <v>0</v>
      </c>
      <c r="G6459">
        <v>6360000</v>
      </c>
      <c r="H6459">
        <v>0</v>
      </c>
      <c r="I6459">
        <v>0</v>
      </c>
      <c r="J6459">
        <v>0</v>
      </c>
      <c r="K6459">
        <v>0.28599999999999998</v>
      </c>
      <c r="L6459" t="s">
        <v>23</v>
      </c>
      <c r="M6459" s="2">
        <v>1818960</v>
      </c>
      <c r="N6459" s="2" t="str">
        <f>VLOOKUP(Tabla1[[#This Row],[nemo]],'Nemos y clasificaciones'!$A$2:$B$5000,2,FALSE)</f>
        <v>FM ETF IT NOW S&amp;P/CLX CHILE DIVIDEND IND</v>
      </c>
      <c r="O6459" s="2" t="str">
        <f>VLOOKUP(Tabla1[[#This Row],[nemo]],'Nemos y clasificaciones'!$A$1:$C$3000,3,FALSE)</f>
        <v>ETF</v>
      </c>
      <c r="P6459" s="2"/>
      <c r="Q6459" s="2"/>
    </row>
    <row r="6460" spans="1:17" x14ac:dyDescent="0.25">
      <c r="A6460" t="s">
        <v>6264</v>
      </c>
      <c r="B6460" s="1">
        <v>43608</v>
      </c>
      <c r="C6460" s="1">
        <v>43609</v>
      </c>
      <c r="D6460" t="s">
        <v>14</v>
      </c>
      <c r="E6460" t="s">
        <v>214</v>
      </c>
      <c r="F6460">
        <v>0</v>
      </c>
      <c r="G6460">
        <v>6840000</v>
      </c>
      <c r="H6460">
        <v>0</v>
      </c>
      <c r="I6460">
        <v>0</v>
      </c>
      <c r="J6460">
        <v>0</v>
      </c>
      <c r="K6460">
        <v>0.25700000000000001</v>
      </c>
      <c r="L6460" t="s">
        <v>23</v>
      </c>
      <c r="M6460" s="2">
        <v>1757880</v>
      </c>
      <c r="N6460" s="2" t="str">
        <f>VLOOKUP(Tabla1[[#This Row],[nemo]],'Nemos y clasificaciones'!$A$2:$B$5000,2,FALSE)</f>
        <v>FM ETF IT NOW S&amp;P/CLX CHILE DIVIDEND IND</v>
      </c>
      <c r="O6460" s="2" t="str">
        <f>VLOOKUP(Tabla1[[#This Row],[nemo]],'Nemos y clasificaciones'!$A$1:$C$3000,3,FALSE)</f>
        <v>ETF</v>
      </c>
      <c r="P6460" s="2"/>
      <c r="Q6460" s="2"/>
    </row>
    <row r="6461" spans="1:17" x14ac:dyDescent="0.25">
      <c r="A6461" t="s">
        <v>213</v>
      </c>
      <c r="B6461" s="1">
        <v>44447</v>
      </c>
      <c r="C6461" s="1">
        <v>44448</v>
      </c>
      <c r="D6461" t="s">
        <v>14</v>
      </c>
      <c r="E6461" t="s">
        <v>214</v>
      </c>
      <c r="F6461">
        <v>0</v>
      </c>
      <c r="G6461">
        <v>5880000</v>
      </c>
      <c r="H6461">
        <v>0</v>
      </c>
      <c r="I6461">
        <v>0</v>
      </c>
      <c r="J6461">
        <v>0</v>
      </c>
      <c r="K6461">
        <v>0.29099999999999998</v>
      </c>
      <c r="L6461" t="s">
        <v>23</v>
      </c>
      <c r="M6461" s="2">
        <v>1711080</v>
      </c>
      <c r="N6461" s="2" t="str">
        <f>VLOOKUP(Tabla1[[#This Row],[nemo]],'Nemos y clasificaciones'!$A$2:$B$5000,2,FALSE)</f>
        <v>FM ETF IT NOW S&amp;P/CLX CHILE DIVIDEND IND</v>
      </c>
      <c r="O6461" s="2" t="str">
        <f>VLOOKUP(Tabla1[[#This Row],[nemo]],'Nemos y clasificaciones'!$A$1:$C$3000,3,FALSE)</f>
        <v>ETF</v>
      </c>
      <c r="P6461" s="2"/>
      <c r="Q6461" s="2"/>
    </row>
    <row r="6462" spans="1:17" x14ac:dyDescent="0.25">
      <c r="A6462" t="s">
        <v>3266</v>
      </c>
      <c r="B6462" s="1">
        <v>44132</v>
      </c>
      <c r="C6462" s="1">
        <v>44133</v>
      </c>
      <c r="D6462" t="s">
        <v>14</v>
      </c>
      <c r="E6462" t="s">
        <v>214</v>
      </c>
      <c r="F6462">
        <v>0</v>
      </c>
      <c r="G6462">
        <v>6480000</v>
      </c>
      <c r="H6462">
        <v>0</v>
      </c>
      <c r="I6462">
        <v>0</v>
      </c>
      <c r="J6462">
        <v>0</v>
      </c>
      <c r="K6462">
        <v>0.25900000000000001</v>
      </c>
      <c r="L6462" t="s">
        <v>23</v>
      </c>
      <c r="M6462" s="2">
        <v>1678320</v>
      </c>
      <c r="N6462" s="2" t="str">
        <f>VLOOKUP(Tabla1[[#This Row],[nemo]],'Nemos y clasificaciones'!$A$2:$B$5000,2,FALSE)</f>
        <v>FM ETF IT NOW S&amp;P/CLX CHILE DIVIDEND IND</v>
      </c>
      <c r="O6462" s="2" t="str">
        <f>VLOOKUP(Tabla1[[#This Row],[nemo]],'Nemos y clasificaciones'!$A$1:$C$3000,3,FALSE)</f>
        <v>ETF</v>
      </c>
      <c r="P6462" s="2"/>
      <c r="Q6462" s="2"/>
    </row>
    <row r="6463" spans="1:17" x14ac:dyDescent="0.25">
      <c r="A6463" t="s">
        <v>5351</v>
      </c>
      <c r="B6463" s="1">
        <v>43801</v>
      </c>
      <c r="C6463" s="1">
        <v>43802</v>
      </c>
      <c r="D6463" t="s">
        <v>14</v>
      </c>
      <c r="E6463" t="s">
        <v>214</v>
      </c>
      <c r="F6463">
        <v>0</v>
      </c>
      <c r="G6463">
        <v>6240000</v>
      </c>
      <c r="H6463">
        <v>0</v>
      </c>
      <c r="I6463">
        <v>0</v>
      </c>
      <c r="J6463">
        <v>0</v>
      </c>
      <c r="K6463">
        <v>0.26700000000000002</v>
      </c>
      <c r="L6463" t="s">
        <v>23</v>
      </c>
      <c r="M6463" s="2">
        <v>1666080</v>
      </c>
      <c r="N6463" s="2" t="str">
        <f>VLOOKUP(Tabla1[[#This Row],[nemo]],'Nemos y clasificaciones'!$A$2:$B$5000,2,FALSE)</f>
        <v>FM ETF IT NOW S&amp;P/CLX CHILE DIVIDEND IND</v>
      </c>
      <c r="O6463" s="2" t="str">
        <f>VLOOKUP(Tabla1[[#This Row],[nemo]],'Nemos y clasificaciones'!$A$1:$C$3000,3,FALSE)</f>
        <v>ETF</v>
      </c>
      <c r="P6463" s="2"/>
      <c r="Q6463" s="2"/>
    </row>
    <row r="6464" spans="1:17" x14ac:dyDescent="0.25">
      <c r="A6464" t="s">
        <v>6924</v>
      </c>
      <c r="B6464" s="1">
        <v>43489</v>
      </c>
      <c r="C6464" s="1">
        <v>43490</v>
      </c>
      <c r="D6464" t="s">
        <v>14</v>
      </c>
      <c r="E6464" t="s">
        <v>214</v>
      </c>
      <c r="F6464">
        <v>0</v>
      </c>
      <c r="G6464">
        <v>1440000</v>
      </c>
      <c r="H6464">
        <v>0</v>
      </c>
      <c r="I6464">
        <v>0</v>
      </c>
      <c r="J6464">
        <v>0</v>
      </c>
      <c r="K6464">
        <v>1.125</v>
      </c>
      <c r="L6464" t="s">
        <v>16</v>
      </c>
      <c r="M6464" s="2">
        <v>1620000</v>
      </c>
      <c r="N6464" s="2" t="str">
        <f>VLOOKUP(Tabla1[[#This Row],[nemo]],'Nemos y clasificaciones'!$A$2:$B$5000,2,FALSE)</f>
        <v>FM ETF IT NOW S&amp;P/CLX CHILE DIVIDEND IND</v>
      </c>
      <c r="O6464" s="2" t="str">
        <f>VLOOKUP(Tabla1[[#This Row],[nemo]],'Nemos y clasificaciones'!$A$1:$C$3000,3,FALSE)</f>
        <v>ETF</v>
      </c>
      <c r="P6464" s="2"/>
      <c r="Q6464" s="2"/>
    </row>
    <row r="6465" spans="1:17" x14ac:dyDescent="0.25">
      <c r="A6465" t="s">
        <v>4409</v>
      </c>
      <c r="B6465" s="1">
        <v>43962</v>
      </c>
      <c r="C6465" s="1">
        <v>43963</v>
      </c>
      <c r="D6465" t="s">
        <v>14</v>
      </c>
      <c r="E6465" t="s">
        <v>214</v>
      </c>
      <c r="F6465">
        <v>0</v>
      </c>
      <c r="G6465">
        <v>6360000</v>
      </c>
      <c r="H6465">
        <v>0</v>
      </c>
      <c r="I6465">
        <v>0</v>
      </c>
      <c r="J6465">
        <v>0</v>
      </c>
      <c r="K6465">
        <v>0.24199999999999999</v>
      </c>
      <c r="L6465" t="s">
        <v>23</v>
      </c>
      <c r="M6465" s="2">
        <v>1539120</v>
      </c>
      <c r="N6465" s="2" t="str">
        <f>VLOOKUP(Tabla1[[#This Row],[nemo]],'Nemos y clasificaciones'!$A$2:$B$5000,2,FALSE)</f>
        <v>FM ETF IT NOW S&amp;P/CLX CHILE DIVIDEND IND</v>
      </c>
      <c r="O6465" s="2" t="str">
        <f>VLOOKUP(Tabla1[[#This Row],[nemo]],'Nemos y clasificaciones'!$A$1:$C$3000,3,FALSE)</f>
        <v>ETF</v>
      </c>
      <c r="P6465" s="2"/>
      <c r="Q6465" s="2"/>
    </row>
    <row r="6466" spans="1:17" x14ac:dyDescent="0.25">
      <c r="A6466" t="s">
        <v>5017</v>
      </c>
      <c r="B6466" s="1">
        <v>43837</v>
      </c>
      <c r="C6466" s="1">
        <v>43838</v>
      </c>
      <c r="D6466" t="s">
        <v>14</v>
      </c>
      <c r="E6466" t="s">
        <v>214</v>
      </c>
      <c r="F6466">
        <v>0</v>
      </c>
      <c r="G6466">
        <v>6840000</v>
      </c>
      <c r="H6466">
        <v>0</v>
      </c>
      <c r="I6466">
        <v>0</v>
      </c>
      <c r="J6466">
        <v>0</v>
      </c>
      <c r="K6466">
        <v>0.216</v>
      </c>
      <c r="L6466" t="s">
        <v>23</v>
      </c>
      <c r="M6466" s="2">
        <v>1477440</v>
      </c>
      <c r="N6466" s="2" t="str">
        <f>VLOOKUP(Tabla1[[#This Row],[nemo]],'Nemos y clasificaciones'!$A$2:$B$5000,2,FALSE)</f>
        <v>FM ETF IT NOW S&amp;P/CLX CHILE DIVIDEND IND</v>
      </c>
      <c r="O6466" s="2" t="str">
        <f>VLOOKUP(Tabla1[[#This Row],[nemo]],'Nemos y clasificaciones'!$A$1:$C$3000,3,FALSE)</f>
        <v>ETF</v>
      </c>
      <c r="P6466" s="2"/>
      <c r="Q6466" s="2"/>
    </row>
    <row r="6467" spans="1:17" x14ac:dyDescent="0.25">
      <c r="A6467" t="s">
        <v>4966</v>
      </c>
      <c r="B6467" s="1">
        <v>43852</v>
      </c>
      <c r="C6467" s="1">
        <v>43853</v>
      </c>
      <c r="D6467" t="s">
        <v>14</v>
      </c>
      <c r="E6467" t="s">
        <v>214</v>
      </c>
      <c r="F6467">
        <v>0</v>
      </c>
      <c r="G6467">
        <v>6840000</v>
      </c>
      <c r="H6467">
        <v>0</v>
      </c>
      <c r="I6467">
        <v>0</v>
      </c>
      <c r="J6467">
        <v>0</v>
      </c>
      <c r="K6467">
        <v>0.21299999999999999</v>
      </c>
      <c r="L6467" t="s">
        <v>23</v>
      </c>
      <c r="M6467" s="2">
        <v>1456920</v>
      </c>
      <c r="N6467" s="2" t="str">
        <f>VLOOKUP(Tabla1[[#This Row],[nemo]],'Nemos y clasificaciones'!$A$2:$B$5000,2,FALSE)</f>
        <v>FM ETF IT NOW S&amp;P/CLX CHILE DIVIDEND IND</v>
      </c>
      <c r="O6467" s="2" t="str">
        <f>VLOOKUP(Tabla1[[#This Row],[nemo]],'Nemos y clasificaciones'!$A$1:$C$3000,3,FALSE)</f>
        <v>ETF</v>
      </c>
      <c r="P6467" s="2"/>
      <c r="Q6467" s="2"/>
    </row>
    <row r="6468" spans="1:17" x14ac:dyDescent="0.25">
      <c r="A6468" t="s">
        <v>6366</v>
      </c>
      <c r="B6468" s="1">
        <v>43600</v>
      </c>
      <c r="C6468" s="1">
        <v>43601</v>
      </c>
      <c r="D6468" t="s">
        <v>14</v>
      </c>
      <c r="E6468" t="s">
        <v>214</v>
      </c>
      <c r="F6468">
        <v>0</v>
      </c>
      <c r="G6468">
        <v>6720000</v>
      </c>
      <c r="H6468">
        <v>0</v>
      </c>
      <c r="I6468">
        <v>0</v>
      </c>
      <c r="J6468">
        <v>0</v>
      </c>
      <c r="K6468">
        <v>0.214</v>
      </c>
      <c r="L6468" t="s">
        <v>23</v>
      </c>
      <c r="M6468" s="2">
        <v>1438080</v>
      </c>
      <c r="N6468" s="2" t="str">
        <f>VLOOKUP(Tabla1[[#This Row],[nemo]],'Nemos y clasificaciones'!$A$2:$B$5000,2,FALSE)</f>
        <v>FM ETF IT NOW S&amp;P/CLX CHILE DIVIDEND IND</v>
      </c>
      <c r="O6468" s="2" t="str">
        <f>VLOOKUP(Tabla1[[#This Row],[nemo]],'Nemos y clasificaciones'!$A$1:$C$3000,3,FALSE)</f>
        <v>ETF</v>
      </c>
      <c r="P6468" s="2"/>
      <c r="Q6468" s="2"/>
    </row>
    <row r="6469" spans="1:17" x14ac:dyDescent="0.25">
      <c r="A6469" t="s">
        <v>6739</v>
      </c>
      <c r="B6469" s="1">
        <v>43551</v>
      </c>
      <c r="C6469" s="1">
        <v>43552</v>
      </c>
      <c r="D6469" t="s">
        <v>14</v>
      </c>
      <c r="E6469" t="s">
        <v>214</v>
      </c>
      <c r="F6469">
        <v>0</v>
      </c>
      <c r="G6469">
        <v>5520000</v>
      </c>
      <c r="H6469">
        <v>0</v>
      </c>
      <c r="I6469">
        <v>0</v>
      </c>
      <c r="J6469">
        <v>0</v>
      </c>
      <c r="K6469">
        <v>0.25900000000000001</v>
      </c>
      <c r="L6469" t="s">
        <v>23</v>
      </c>
      <c r="M6469" s="2">
        <v>1429680</v>
      </c>
      <c r="N6469" s="2" t="str">
        <f>VLOOKUP(Tabla1[[#This Row],[nemo]],'Nemos y clasificaciones'!$A$2:$B$5000,2,FALSE)</f>
        <v>FM ETF IT NOW S&amp;P/CLX CHILE DIVIDEND IND</v>
      </c>
      <c r="O6469" s="2" t="str">
        <f>VLOOKUP(Tabla1[[#This Row],[nemo]],'Nemos y clasificaciones'!$A$1:$C$3000,3,FALSE)</f>
        <v>ETF</v>
      </c>
      <c r="P6469" s="2"/>
      <c r="Q6469" s="2"/>
    </row>
    <row r="6470" spans="1:17" x14ac:dyDescent="0.25">
      <c r="A6470" t="s">
        <v>6226</v>
      </c>
      <c r="B6470" s="1">
        <v>43614</v>
      </c>
      <c r="C6470" s="1">
        <v>43615</v>
      </c>
      <c r="D6470" t="s">
        <v>14</v>
      </c>
      <c r="E6470" t="s">
        <v>214</v>
      </c>
      <c r="F6470">
        <v>0</v>
      </c>
      <c r="G6470">
        <v>6840000</v>
      </c>
      <c r="H6470">
        <v>0</v>
      </c>
      <c r="I6470">
        <v>0</v>
      </c>
      <c r="J6470">
        <v>0</v>
      </c>
      <c r="K6470">
        <v>0.20799999999999999</v>
      </c>
      <c r="L6470" t="s">
        <v>23</v>
      </c>
      <c r="M6470" s="2">
        <v>1422720</v>
      </c>
      <c r="N6470" s="2" t="str">
        <f>VLOOKUP(Tabla1[[#This Row],[nemo]],'Nemos y clasificaciones'!$A$2:$B$5000,2,FALSE)</f>
        <v>FM ETF IT NOW S&amp;P/CLX CHILE DIVIDEND IND</v>
      </c>
      <c r="O6470" s="2" t="str">
        <f>VLOOKUP(Tabla1[[#This Row],[nemo]],'Nemos y clasificaciones'!$A$1:$C$3000,3,FALSE)</f>
        <v>ETF</v>
      </c>
      <c r="P6470" s="2"/>
      <c r="Q6470" s="2"/>
    </row>
    <row r="6471" spans="1:17" x14ac:dyDescent="0.25">
      <c r="A6471" t="s">
        <v>4192</v>
      </c>
      <c r="B6471" s="1">
        <v>43980</v>
      </c>
      <c r="C6471" s="1">
        <v>43983</v>
      </c>
      <c r="D6471" t="s">
        <v>14</v>
      </c>
      <c r="E6471" t="s">
        <v>214</v>
      </c>
      <c r="F6471">
        <v>0</v>
      </c>
      <c r="G6471">
        <v>6480000</v>
      </c>
      <c r="H6471">
        <v>0</v>
      </c>
      <c r="I6471">
        <v>0</v>
      </c>
      <c r="J6471">
        <v>0</v>
      </c>
      <c r="K6471">
        <v>0.217</v>
      </c>
      <c r="L6471" t="s">
        <v>23</v>
      </c>
      <c r="M6471" s="2">
        <v>1406160</v>
      </c>
      <c r="N6471" s="2" t="str">
        <f>VLOOKUP(Tabla1[[#This Row],[nemo]],'Nemos y clasificaciones'!$A$2:$B$5000,2,FALSE)</f>
        <v>FM ETF IT NOW S&amp;P/CLX CHILE DIVIDEND IND</v>
      </c>
      <c r="O6471" s="2" t="str">
        <f>VLOOKUP(Tabla1[[#This Row],[nemo]],'Nemos y clasificaciones'!$A$1:$C$3000,3,FALSE)</f>
        <v>ETF</v>
      </c>
      <c r="P6471" s="2"/>
      <c r="Q6471" s="2"/>
    </row>
    <row r="6472" spans="1:17" x14ac:dyDescent="0.25">
      <c r="A6472" t="s">
        <v>2758</v>
      </c>
      <c r="B6472" s="1">
        <v>44194</v>
      </c>
      <c r="C6472" s="1">
        <v>44195</v>
      </c>
      <c r="D6472" t="s">
        <v>14</v>
      </c>
      <c r="E6472" t="s">
        <v>214</v>
      </c>
      <c r="F6472">
        <v>0</v>
      </c>
      <c r="G6472">
        <v>6480000</v>
      </c>
      <c r="H6472">
        <v>0</v>
      </c>
      <c r="I6472">
        <v>0</v>
      </c>
      <c r="J6472">
        <v>0</v>
      </c>
      <c r="K6472">
        <v>0.214</v>
      </c>
      <c r="L6472" t="s">
        <v>23</v>
      </c>
      <c r="M6472" s="2">
        <v>1386720</v>
      </c>
      <c r="N6472" s="2" t="str">
        <f>VLOOKUP(Tabla1[[#This Row],[nemo]],'Nemos y clasificaciones'!$A$2:$B$5000,2,FALSE)</f>
        <v>FM ETF IT NOW S&amp;P/CLX CHILE DIVIDEND IND</v>
      </c>
      <c r="O6472" s="2" t="str">
        <f>VLOOKUP(Tabla1[[#This Row],[nemo]],'Nemos y clasificaciones'!$A$1:$C$3000,3,FALSE)</f>
        <v>ETF</v>
      </c>
      <c r="P6472" s="2"/>
      <c r="Q6472" s="2"/>
    </row>
    <row r="6473" spans="1:17" x14ac:dyDescent="0.25">
      <c r="A6473" t="s">
        <v>4586</v>
      </c>
      <c r="B6473" s="1">
        <v>43944</v>
      </c>
      <c r="C6473" s="1">
        <v>43945</v>
      </c>
      <c r="D6473" t="s">
        <v>14</v>
      </c>
      <c r="E6473" t="s">
        <v>214</v>
      </c>
      <c r="F6473">
        <v>0</v>
      </c>
      <c r="G6473">
        <v>6240000</v>
      </c>
      <c r="H6473">
        <v>0</v>
      </c>
      <c r="I6473">
        <v>0</v>
      </c>
      <c r="J6473">
        <v>0</v>
      </c>
      <c r="K6473">
        <v>0.21299999999999999</v>
      </c>
      <c r="L6473" t="s">
        <v>23</v>
      </c>
      <c r="M6473" s="2">
        <v>1329120</v>
      </c>
      <c r="N6473" s="2" t="str">
        <f>VLOOKUP(Tabla1[[#This Row],[nemo]],'Nemos y clasificaciones'!$A$2:$B$5000,2,FALSE)</f>
        <v>FM ETF IT NOW S&amp;P/CLX CHILE DIVIDEND IND</v>
      </c>
      <c r="O6473" s="2" t="str">
        <f>VLOOKUP(Tabla1[[#This Row],[nemo]],'Nemos y clasificaciones'!$A$1:$C$3000,3,FALSE)</f>
        <v>ETF</v>
      </c>
      <c r="P6473" s="2"/>
      <c r="Q6473" s="2"/>
    </row>
    <row r="6474" spans="1:17" x14ac:dyDescent="0.25">
      <c r="A6474" t="s">
        <v>6265</v>
      </c>
      <c r="B6474" s="1">
        <v>43608</v>
      </c>
      <c r="C6474" s="1">
        <v>43609</v>
      </c>
      <c r="D6474" t="s">
        <v>14</v>
      </c>
      <c r="E6474" t="s">
        <v>214</v>
      </c>
      <c r="F6474">
        <v>0</v>
      </c>
      <c r="G6474">
        <v>6840000</v>
      </c>
      <c r="H6474">
        <v>0</v>
      </c>
      <c r="I6474">
        <v>0</v>
      </c>
      <c r="J6474">
        <v>0</v>
      </c>
      <c r="K6474">
        <v>0.192</v>
      </c>
      <c r="L6474" t="s">
        <v>23</v>
      </c>
      <c r="M6474" s="2">
        <v>1313280</v>
      </c>
      <c r="N6474" s="2" t="str">
        <f>VLOOKUP(Tabla1[[#This Row],[nemo]],'Nemos y clasificaciones'!$A$2:$B$5000,2,FALSE)</f>
        <v>FM ETF IT NOW S&amp;P/CLX CHILE DIVIDEND IND</v>
      </c>
      <c r="O6474" s="2" t="str">
        <f>VLOOKUP(Tabla1[[#This Row],[nemo]],'Nemos y clasificaciones'!$A$1:$C$3000,3,FALSE)</f>
        <v>ETF</v>
      </c>
      <c r="P6474" s="2"/>
      <c r="Q6474" s="2"/>
    </row>
    <row r="6475" spans="1:17" x14ac:dyDescent="0.25">
      <c r="A6475" t="s">
        <v>6520</v>
      </c>
      <c r="B6475" s="1">
        <v>43592</v>
      </c>
      <c r="C6475" s="1">
        <v>43593</v>
      </c>
      <c r="D6475" t="s">
        <v>14</v>
      </c>
      <c r="E6475" t="s">
        <v>214</v>
      </c>
      <c r="F6475">
        <v>0</v>
      </c>
      <c r="G6475">
        <v>6600000</v>
      </c>
      <c r="H6475">
        <v>0</v>
      </c>
      <c r="I6475">
        <v>0</v>
      </c>
      <c r="J6475">
        <v>0</v>
      </c>
      <c r="K6475">
        <v>0.19700000000000001</v>
      </c>
      <c r="L6475" t="s">
        <v>23</v>
      </c>
      <c r="M6475" s="2">
        <v>1300200</v>
      </c>
      <c r="N6475" s="2" t="str">
        <f>VLOOKUP(Tabla1[[#This Row],[nemo]],'Nemos y clasificaciones'!$A$2:$B$5000,2,FALSE)</f>
        <v>FM ETF IT NOW S&amp;P/CLX CHILE DIVIDEND IND</v>
      </c>
      <c r="O6475" s="2" t="str">
        <f>VLOOKUP(Tabla1[[#This Row],[nemo]],'Nemos y clasificaciones'!$A$1:$C$3000,3,FALSE)</f>
        <v>ETF</v>
      </c>
      <c r="P6475" s="2"/>
      <c r="Q6475" s="2"/>
    </row>
    <row r="6476" spans="1:17" x14ac:dyDescent="0.25">
      <c r="A6476" t="s">
        <v>4388</v>
      </c>
      <c r="B6476" s="1">
        <v>43963</v>
      </c>
      <c r="C6476" s="1">
        <v>43964</v>
      </c>
      <c r="D6476" t="s">
        <v>14</v>
      </c>
      <c r="E6476" t="s">
        <v>214</v>
      </c>
      <c r="F6476">
        <v>0</v>
      </c>
      <c r="G6476">
        <v>6360000</v>
      </c>
      <c r="H6476">
        <v>0</v>
      </c>
      <c r="I6476">
        <v>0</v>
      </c>
      <c r="J6476">
        <v>0</v>
      </c>
      <c r="K6476">
        <v>0.20200000000000001</v>
      </c>
      <c r="L6476" t="s">
        <v>23</v>
      </c>
      <c r="M6476" s="2">
        <v>1284720</v>
      </c>
      <c r="N6476" s="2" t="str">
        <f>VLOOKUP(Tabla1[[#This Row],[nemo]],'Nemos y clasificaciones'!$A$2:$B$5000,2,FALSE)</f>
        <v>FM ETF IT NOW S&amp;P/CLX CHILE DIVIDEND IND</v>
      </c>
      <c r="O6476" s="2" t="str">
        <f>VLOOKUP(Tabla1[[#This Row],[nemo]],'Nemos y clasificaciones'!$A$1:$C$3000,3,FALSE)</f>
        <v>ETF</v>
      </c>
      <c r="P6476" s="2"/>
      <c r="Q6476" s="2"/>
    </row>
    <row r="6477" spans="1:17" x14ac:dyDescent="0.25">
      <c r="A6477" t="s">
        <v>6365</v>
      </c>
      <c r="B6477" s="1">
        <v>43600</v>
      </c>
      <c r="C6477" s="1">
        <v>43601</v>
      </c>
      <c r="D6477" t="s">
        <v>14</v>
      </c>
      <c r="E6477" t="s">
        <v>214</v>
      </c>
      <c r="F6477">
        <v>0</v>
      </c>
      <c r="G6477">
        <v>6720000</v>
      </c>
      <c r="H6477">
        <v>0</v>
      </c>
      <c r="I6477">
        <v>0</v>
      </c>
      <c r="J6477">
        <v>0</v>
      </c>
      <c r="K6477">
        <v>0.19</v>
      </c>
      <c r="L6477" t="s">
        <v>23</v>
      </c>
      <c r="M6477" s="2">
        <v>1276800</v>
      </c>
      <c r="N6477" s="2" t="str">
        <f>VLOOKUP(Tabla1[[#This Row],[nemo]],'Nemos y clasificaciones'!$A$2:$B$5000,2,FALSE)</f>
        <v>FM ETF IT NOW S&amp;P/CLX CHILE DIVIDEND IND</v>
      </c>
      <c r="O6477" s="2" t="str">
        <f>VLOOKUP(Tabla1[[#This Row],[nemo]],'Nemos y clasificaciones'!$A$1:$C$3000,3,FALSE)</f>
        <v>ETF</v>
      </c>
      <c r="P6477" s="2"/>
      <c r="Q6477" s="2"/>
    </row>
    <row r="6478" spans="1:17" x14ac:dyDescent="0.25">
      <c r="A6478" t="s">
        <v>6923</v>
      </c>
      <c r="B6478" s="1">
        <v>43489</v>
      </c>
      <c r="C6478" s="1">
        <v>43490</v>
      </c>
      <c r="D6478" t="s">
        <v>14</v>
      </c>
      <c r="E6478" t="s">
        <v>214</v>
      </c>
      <c r="F6478">
        <v>0</v>
      </c>
      <c r="G6478">
        <v>1440000</v>
      </c>
      <c r="H6478">
        <v>0</v>
      </c>
      <c r="I6478">
        <v>0</v>
      </c>
      <c r="J6478">
        <v>0</v>
      </c>
      <c r="K6478">
        <v>0.85599999999999998</v>
      </c>
      <c r="L6478" t="s">
        <v>23</v>
      </c>
      <c r="M6478" s="2">
        <v>1232640</v>
      </c>
      <c r="N6478" s="2" t="str">
        <f>VLOOKUP(Tabla1[[#This Row],[nemo]],'Nemos y clasificaciones'!$A$2:$B$5000,2,FALSE)</f>
        <v>FM ETF IT NOW S&amp;P/CLX CHILE DIVIDEND IND</v>
      </c>
      <c r="O6478" s="2" t="str">
        <f>VLOOKUP(Tabla1[[#This Row],[nemo]],'Nemos y clasificaciones'!$A$1:$C$3000,3,FALSE)</f>
        <v>ETF</v>
      </c>
      <c r="P6478" s="2"/>
      <c r="Q6478" s="2"/>
    </row>
    <row r="6479" spans="1:17" x14ac:dyDescent="0.25">
      <c r="A6479" t="s">
        <v>6475</v>
      </c>
      <c r="B6479" s="1">
        <v>43593</v>
      </c>
      <c r="C6479" s="1">
        <v>43594</v>
      </c>
      <c r="D6479" t="s">
        <v>14</v>
      </c>
      <c r="E6479" t="s">
        <v>214</v>
      </c>
      <c r="F6479">
        <v>0</v>
      </c>
      <c r="G6479">
        <v>6600000</v>
      </c>
      <c r="H6479">
        <v>0</v>
      </c>
      <c r="I6479">
        <v>0</v>
      </c>
      <c r="J6479">
        <v>0</v>
      </c>
      <c r="K6479">
        <v>0.182</v>
      </c>
      <c r="L6479" t="s">
        <v>23</v>
      </c>
      <c r="M6479" s="2">
        <v>1201200</v>
      </c>
      <c r="N6479" s="2" t="str">
        <f>VLOOKUP(Tabla1[[#This Row],[nemo]],'Nemos y clasificaciones'!$A$2:$B$5000,2,FALSE)</f>
        <v>FM ETF IT NOW S&amp;P/CLX CHILE DIVIDEND IND</v>
      </c>
      <c r="O6479" s="2" t="str">
        <f>VLOOKUP(Tabla1[[#This Row],[nemo]],'Nemos y clasificaciones'!$A$1:$C$3000,3,FALSE)</f>
        <v>ETF</v>
      </c>
      <c r="P6479" s="2"/>
      <c r="Q6479" s="2"/>
    </row>
    <row r="6480" spans="1:17" x14ac:dyDescent="0.25">
      <c r="A6480" t="s">
        <v>1719</v>
      </c>
      <c r="B6480" s="1">
        <v>44341</v>
      </c>
      <c r="C6480" s="1">
        <v>44342</v>
      </c>
      <c r="D6480" t="s">
        <v>14</v>
      </c>
      <c r="E6480" t="s">
        <v>214</v>
      </c>
      <c r="F6480">
        <v>0</v>
      </c>
      <c r="G6480">
        <v>6240000</v>
      </c>
      <c r="H6480">
        <v>0</v>
      </c>
      <c r="I6480">
        <v>0</v>
      </c>
      <c r="J6480">
        <v>0</v>
      </c>
      <c r="K6480">
        <v>0.18099999999999999</v>
      </c>
      <c r="L6480" t="s">
        <v>23</v>
      </c>
      <c r="M6480" s="2">
        <v>1129440</v>
      </c>
      <c r="N6480" s="2" t="str">
        <f>VLOOKUP(Tabla1[[#This Row],[nemo]],'Nemos y clasificaciones'!$A$2:$B$5000,2,FALSE)</f>
        <v>FM ETF IT NOW S&amp;P/CLX CHILE DIVIDEND IND</v>
      </c>
      <c r="O6480" s="2" t="str">
        <f>VLOOKUP(Tabla1[[#This Row],[nemo]],'Nemos y clasificaciones'!$A$1:$C$3000,3,FALSE)</f>
        <v>ETF</v>
      </c>
      <c r="P6480" s="2"/>
      <c r="Q6480" s="2"/>
    </row>
    <row r="6481" spans="1:17" x14ac:dyDescent="0.25">
      <c r="A6481" t="s">
        <v>4436</v>
      </c>
      <c r="B6481" s="1">
        <v>43959</v>
      </c>
      <c r="C6481" s="1">
        <v>43962</v>
      </c>
      <c r="D6481" t="s">
        <v>14</v>
      </c>
      <c r="E6481" t="s">
        <v>214</v>
      </c>
      <c r="F6481">
        <v>0</v>
      </c>
      <c r="G6481">
        <v>6360000</v>
      </c>
      <c r="H6481">
        <v>0</v>
      </c>
      <c r="I6481">
        <v>0</v>
      </c>
      <c r="J6481">
        <v>0</v>
      </c>
      <c r="K6481">
        <v>0.17399999999999999</v>
      </c>
      <c r="L6481" t="s">
        <v>23</v>
      </c>
      <c r="M6481" s="2">
        <v>1106640</v>
      </c>
      <c r="N6481" s="2" t="str">
        <f>VLOOKUP(Tabla1[[#This Row],[nemo]],'Nemos y clasificaciones'!$A$2:$B$5000,2,FALSE)</f>
        <v>FM ETF IT NOW S&amp;P/CLX CHILE DIVIDEND IND</v>
      </c>
      <c r="O6481" s="2" t="str">
        <f>VLOOKUP(Tabla1[[#This Row],[nemo]],'Nemos y clasificaciones'!$A$1:$C$3000,3,FALSE)</f>
        <v>ETF</v>
      </c>
      <c r="P6481" s="2"/>
      <c r="Q6481" s="2"/>
    </row>
    <row r="6482" spans="1:17" x14ac:dyDescent="0.25">
      <c r="A6482" t="s">
        <v>6818</v>
      </c>
      <c r="B6482" s="1">
        <v>43542</v>
      </c>
      <c r="C6482" s="1">
        <v>43543</v>
      </c>
      <c r="D6482" t="s">
        <v>14</v>
      </c>
      <c r="E6482" t="s">
        <v>214</v>
      </c>
      <c r="F6482">
        <v>0</v>
      </c>
      <c r="G6482">
        <v>5520000</v>
      </c>
      <c r="H6482">
        <v>0</v>
      </c>
      <c r="I6482">
        <v>0</v>
      </c>
      <c r="J6482">
        <v>0</v>
      </c>
      <c r="K6482">
        <v>0.193</v>
      </c>
      <c r="L6482" t="s">
        <v>23</v>
      </c>
      <c r="M6482" s="2">
        <v>1065360</v>
      </c>
      <c r="N6482" s="2" t="str">
        <f>VLOOKUP(Tabla1[[#This Row],[nemo]],'Nemos y clasificaciones'!$A$2:$B$5000,2,FALSE)</f>
        <v>FM ETF IT NOW S&amp;P/CLX CHILE DIVIDEND IND</v>
      </c>
      <c r="O6482" s="2" t="str">
        <f>VLOOKUP(Tabla1[[#This Row],[nemo]],'Nemos y clasificaciones'!$A$1:$C$3000,3,FALSE)</f>
        <v>ETF</v>
      </c>
      <c r="P6482" s="2"/>
      <c r="Q6482" s="2"/>
    </row>
    <row r="6483" spans="1:17" x14ac:dyDescent="0.25">
      <c r="A6483" t="s">
        <v>6404</v>
      </c>
      <c r="B6483" s="1">
        <v>43599</v>
      </c>
      <c r="C6483" s="1">
        <v>43600</v>
      </c>
      <c r="D6483" t="s">
        <v>14</v>
      </c>
      <c r="E6483" t="s">
        <v>214</v>
      </c>
      <c r="F6483">
        <v>0</v>
      </c>
      <c r="G6483">
        <v>6720000</v>
      </c>
      <c r="H6483">
        <v>0</v>
      </c>
      <c r="I6483">
        <v>0</v>
      </c>
      <c r="J6483">
        <v>0</v>
      </c>
      <c r="K6483">
        <v>0.14599999999999999</v>
      </c>
      <c r="L6483" t="s">
        <v>23</v>
      </c>
      <c r="M6483" s="2">
        <v>981120</v>
      </c>
      <c r="N6483" s="2" t="str">
        <f>VLOOKUP(Tabla1[[#This Row],[nemo]],'Nemos y clasificaciones'!$A$2:$B$5000,2,FALSE)</f>
        <v>FM ETF IT NOW S&amp;P/CLX CHILE DIVIDEND IND</v>
      </c>
      <c r="O6483" s="2" t="str">
        <f>VLOOKUP(Tabla1[[#This Row],[nemo]],'Nemos y clasificaciones'!$A$1:$C$3000,3,FALSE)</f>
        <v>ETF</v>
      </c>
      <c r="P6483" s="2"/>
      <c r="Q6483" s="2"/>
    </row>
    <row r="6484" spans="1:17" x14ac:dyDescent="0.25">
      <c r="A6484" t="s">
        <v>4489</v>
      </c>
      <c r="B6484" s="1">
        <v>43956</v>
      </c>
      <c r="C6484" s="1">
        <v>43957</v>
      </c>
      <c r="D6484" t="s">
        <v>14</v>
      </c>
      <c r="E6484" t="s">
        <v>214</v>
      </c>
      <c r="F6484">
        <v>0</v>
      </c>
      <c r="G6484">
        <v>6360000</v>
      </c>
      <c r="H6484">
        <v>0</v>
      </c>
      <c r="I6484">
        <v>0</v>
      </c>
      <c r="J6484">
        <v>0</v>
      </c>
      <c r="K6484">
        <v>0.14599999999999999</v>
      </c>
      <c r="L6484" t="s">
        <v>23</v>
      </c>
      <c r="M6484" s="2">
        <v>928560</v>
      </c>
      <c r="N6484" s="2" t="str">
        <f>VLOOKUP(Tabla1[[#This Row],[nemo]],'Nemos y clasificaciones'!$A$2:$B$5000,2,FALSE)</f>
        <v>FM ETF IT NOW S&amp;P/CLX CHILE DIVIDEND IND</v>
      </c>
      <c r="O6484" s="2" t="str">
        <f>VLOOKUP(Tabla1[[#This Row],[nemo]],'Nemos y clasificaciones'!$A$1:$C$3000,3,FALSE)</f>
        <v>ETF</v>
      </c>
      <c r="P6484" s="2"/>
      <c r="Q6484" s="2"/>
    </row>
    <row r="6485" spans="1:17" x14ac:dyDescent="0.25">
      <c r="A6485" t="s">
        <v>6584</v>
      </c>
      <c r="B6485" s="1">
        <v>43585</v>
      </c>
      <c r="C6485" s="1">
        <v>43587</v>
      </c>
      <c r="D6485" t="s">
        <v>14</v>
      </c>
      <c r="E6485" t="s">
        <v>214</v>
      </c>
      <c r="F6485">
        <v>0</v>
      </c>
      <c r="G6485">
        <v>6600000</v>
      </c>
      <c r="H6485">
        <v>0</v>
      </c>
      <c r="I6485">
        <v>0</v>
      </c>
      <c r="J6485">
        <v>0</v>
      </c>
      <c r="K6485">
        <v>0.14000000000000001</v>
      </c>
      <c r="L6485" t="s">
        <v>23</v>
      </c>
      <c r="M6485" s="2">
        <v>924000</v>
      </c>
      <c r="N6485" s="2" t="str">
        <f>VLOOKUP(Tabla1[[#This Row],[nemo]],'Nemos y clasificaciones'!$A$2:$B$5000,2,FALSE)</f>
        <v>FM ETF IT NOW S&amp;P/CLX CHILE DIVIDEND IND</v>
      </c>
      <c r="O6485" s="2" t="str">
        <f>VLOOKUP(Tabla1[[#This Row],[nemo]],'Nemos y clasificaciones'!$A$1:$C$3000,3,FALSE)</f>
        <v>ETF</v>
      </c>
      <c r="P6485" s="2"/>
      <c r="Q6485" s="2"/>
    </row>
    <row r="6486" spans="1:17" x14ac:dyDescent="0.25">
      <c r="A6486" t="s">
        <v>6364</v>
      </c>
      <c r="B6486" s="1">
        <v>43600</v>
      </c>
      <c r="C6486" s="1">
        <v>43601</v>
      </c>
      <c r="D6486" t="s">
        <v>14</v>
      </c>
      <c r="E6486" t="s">
        <v>214</v>
      </c>
      <c r="F6486">
        <v>0</v>
      </c>
      <c r="G6486">
        <v>6720000</v>
      </c>
      <c r="H6486">
        <v>0</v>
      </c>
      <c r="I6486">
        <v>0</v>
      </c>
      <c r="J6486">
        <v>0</v>
      </c>
      <c r="K6486">
        <v>0.13400000000000001</v>
      </c>
      <c r="L6486" t="s">
        <v>23</v>
      </c>
      <c r="M6486" s="2">
        <v>900480</v>
      </c>
      <c r="N6486" s="2" t="str">
        <f>VLOOKUP(Tabla1[[#This Row],[nemo]],'Nemos y clasificaciones'!$A$2:$B$5000,2,FALSE)</f>
        <v>FM ETF IT NOW S&amp;P/CLX CHILE DIVIDEND IND</v>
      </c>
      <c r="O6486" s="2" t="str">
        <f>VLOOKUP(Tabla1[[#This Row],[nemo]],'Nemos y clasificaciones'!$A$1:$C$3000,3,FALSE)</f>
        <v>ETF</v>
      </c>
      <c r="P6486" s="2"/>
      <c r="Q6486" s="2"/>
    </row>
    <row r="6487" spans="1:17" x14ac:dyDescent="0.25">
      <c r="A6487" t="s">
        <v>6585</v>
      </c>
      <c r="B6487" s="1">
        <v>43585</v>
      </c>
      <c r="C6487" s="1">
        <v>43587</v>
      </c>
      <c r="D6487" t="s">
        <v>14</v>
      </c>
      <c r="E6487" t="s">
        <v>214</v>
      </c>
      <c r="F6487">
        <v>0</v>
      </c>
      <c r="G6487">
        <v>6600000</v>
      </c>
      <c r="H6487">
        <v>0</v>
      </c>
      <c r="I6487">
        <v>0</v>
      </c>
      <c r="J6487">
        <v>0</v>
      </c>
      <c r="K6487">
        <v>0.13500000000000001</v>
      </c>
      <c r="L6487" t="s">
        <v>23</v>
      </c>
      <c r="M6487" s="2">
        <v>891000</v>
      </c>
      <c r="N6487" s="2" t="str">
        <f>VLOOKUP(Tabla1[[#This Row],[nemo]],'Nemos y clasificaciones'!$A$2:$B$5000,2,FALSE)</f>
        <v>FM ETF IT NOW S&amp;P/CLX CHILE DIVIDEND IND</v>
      </c>
      <c r="O6487" s="2" t="str">
        <f>VLOOKUP(Tabla1[[#This Row],[nemo]],'Nemos y clasificaciones'!$A$1:$C$3000,3,FALSE)</f>
        <v>ETF</v>
      </c>
      <c r="P6487" s="2"/>
      <c r="Q6487" s="2"/>
    </row>
    <row r="6488" spans="1:17" x14ac:dyDescent="0.25">
      <c r="A6488" t="s">
        <v>6057</v>
      </c>
      <c r="B6488" s="1">
        <v>43633</v>
      </c>
      <c r="C6488" s="1">
        <v>43637</v>
      </c>
      <c r="D6488" t="s">
        <v>21</v>
      </c>
      <c r="E6488" t="s">
        <v>1411</v>
      </c>
      <c r="F6488">
        <v>0</v>
      </c>
      <c r="G6488">
        <v>1000000</v>
      </c>
      <c r="H6488">
        <v>0</v>
      </c>
      <c r="I6488">
        <v>0</v>
      </c>
      <c r="J6488">
        <v>0</v>
      </c>
      <c r="K6488">
        <v>1.0229999999999999</v>
      </c>
      <c r="L6488" t="s">
        <v>16</v>
      </c>
      <c r="M6488" s="2">
        <v>1023000</v>
      </c>
      <c r="N6488" s="2" t="str">
        <f>VLOOKUP(Tabla1[[#This Row],[nemo]],'Nemos y clasificaciones'!$A$2:$B$5000,2,FALSE)</f>
        <v>iShares MSCI Global Min Vol Factor ETF (ACWV)</v>
      </c>
      <c r="O6488" s="2" t="str">
        <f>VLOOKUP(Tabla1[[#This Row],[nemo]],'Nemos y clasificaciones'!$A$1:$C$3000,3,FALSE)</f>
        <v>ETF</v>
      </c>
      <c r="P6488" s="2"/>
      <c r="Q6488" s="2"/>
    </row>
    <row r="6489" spans="1:17" x14ac:dyDescent="0.25">
      <c r="A6489" t="s">
        <v>6477</v>
      </c>
      <c r="B6489" s="1">
        <v>43593</v>
      </c>
      <c r="C6489" s="1">
        <v>43594</v>
      </c>
      <c r="D6489" t="s">
        <v>14</v>
      </c>
      <c r="E6489" t="s">
        <v>214</v>
      </c>
      <c r="F6489">
        <v>0</v>
      </c>
      <c r="G6489">
        <v>6600000</v>
      </c>
      <c r="H6489">
        <v>0</v>
      </c>
      <c r="I6489">
        <v>0</v>
      </c>
      <c r="J6489">
        <v>0</v>
      </c>
      <c r="K6489">
        <v>0.13100000000000001</v>
      </c>
      <c r="L6489" t="s">
        <v>23</v>
      </c>
      <c r="M6489" s="2">
        <v>864600</v>
      </c>
      <c r="N6489" s="2" t="str">
        <f>VLOOKUP(Tabla1[[#This Row],[nemo]],'Nemos y clasificaciones'!$A$2:$B$5000,2,FALSE)</f>
        <v>FM ETF IT NOW S&amp;P/CLX CHILE DIVIDEND IND</v>
      </c>
      <c r="O6489" s="2" t="str">
        <f>VLOOKUP(Tabla1[[#This Row],[nemo]],'Nemos y clasificaciones'!$A$1:$C$3000,3,FALSE)</f>
        <v>ETF</v>
      </c>
      <c r="P6489" s="2"/>
      <c r="Q6489" s="2"/>
    </row>
    <row r="6490" spans="1:17" x14ac:dyDescent="0.25">
      <c r="A6490" t="s">
        <v>4533</v>
      </c>
      <c r="B6490" s="1">
        <v>43949</v>
      </c>
      <c r="C6490" s="1">
        <v>43950</v>
      </c>
      <c r="D6490" t="s">
        <v>14</v>
      </c>
      <c r="E6490" t="s">
        <v>214</v>
      </c>
      <c r="F6490">
        <v>0</v>
      </c>
      <c r="G6490">
        <v>6360000</v>
      </c>
      <c r="H6490">
        <v>0</v>
      </c>
      <c r="I6490">
        <v>0</v>
      </c>
      <c r="J6490">
        <v>0</v>
      </c>
      <c r="K6490">
        <v>0.13300000000000001</v>
      </c>
      <c r="L6490" t="s">
        <v>23</v>
      </c>
      <c r="M6490" s="2">
        <v>845880</v>
      </c>
      <c r="N6490" s="2" t="str">
        <f>VLOOKUP(Tabla1[[#This Row],[nemo]],'Nemos y clasificaciones'!$A$2:$B$5000,2,FALSE)</f>
        <v>FM ETF IT NOW S&amp;P/CLX CHILE DIVIDEND IND</v>
      </c>
      <c r="O6490" s="2" t="str">
        <f>VLOOKUP(Tabla1[[#This Row],[nemo]],'Nemos y clasificaciones'!$A$1:$C$3000,3,FALSE)</f>
        <v>ETF</v>
      </c>
      <c r="P6490" s="2"/>
      <c r="Q6490" s="2"/>
    </row>
    <row r="6491" spans="1:17" x14ac:dyDescent="0.25">
      <c r="A6491" t="s">
        <v>6522</v>
      </c>
      <c r="B6491" s="1">
        <v>43592</v>
      </c>
      <c r="C6491" s="1">
        <v>43593</v>
      </c>
      <c r="D6491" t="s">
        <v>14</v>
      </c>
      <c r="E6491" t="s">
        <v>214</v>
      </c>
      <c r="F6491">
        <v>0</v>
      </c>
      <c r="G6491">
        <v>6600000</v>
      </c>
      <c r="H6491">
        <v>0</v>
      </c>
      <c r="I6491">
        <v>0</v>
      </c>
      <c r="J6491">
        <v>0</v>
      </c>
      <c r="K6491">
        <v>0.126</v>
      </c>
      <c r="L6491" t="s">
        <v>23</v>
      </c>
      <c r="M6491" s="2">
        <v>831600</v>
      </c>
      <c r="N6491" s="2" t="str">
        <f>VLOOKUP(Tabla1[[#This Row],[nemo]],'Nemos y clasificaciones'!$A$2:$B$5000,2,FALSE)</f>
        <v>FM ETF IT NOW S&amp;P/CLX CHILE DIVIDEND IND</v>
      </c>
      <c r="O6491" s="2" t="str">
        <f>VLOOKUP(Tabla1[[#This Row],[nemo]],'Nemos y clasificaciones'!$A$1:$C$3000,3,FALSE)</f>
        <v>ETF</v>
      </c>
      <c r="P6491" s="2"/>
      <c r="Q6491" s="2"/>
    </row>
    <row r="6492" spans="1:17" x14ac:dyDescent="0.25">
      <c r="A6492" t="s">
        <v>2681</v>
      </c>
      <c r="B6492" s="1">
        <v>44215</v>
      </c>
      <c r="C6492" s="1">
        <v>44216</v>
      </c>
      <c r="D6492" t="s">
        <v>14</v>
      </c>
      <c r="E6492" t="s">
        <v>214</v>
      </c>
      <c r="F6492">
        <v>0</v>
      </c>
      <c r="G6492">
        <v>6480000</v>
      </c>
      <c r="H6492">
        <v>0</v>
      </c>
      <c r="I6492">
        <v>0</v>
      </c>
      <c r="J6492">
        <v>0</v>
      </c>
      <c r="K6492">
        <v>0.126</v>
      </c>
      <c r="L6492" t="s">
        <v>23</v>
      </c>
      <c r="M6492" s="2">
        <v>816480</v>
      </c>
      <c r="N6492" s="2" t="str">
        <f>VLOOKUP(Tabla1[[#This Row],[nemo]],'Nemos y clasificaciones'!$A$2:$B$5000,2,FALSE)</f>
        <v>FM ETF IT NOW S&amp;P/CLX CHILE DIVIDEND IND</v>
      </c>
      <c r="O6492" s="2" t="str">
        <f>VLOOKUP(Tabla1[[#This Row],[nemo]],'Nemos y clasificaciones'!$A$1:$C$3000,3,FALSE)</f>
        <v>ETF</v>
      </c>
      <c r="P6492" s="2"/>
      <c r="Q6492" s="2"/>
    </row>
    <row r="6493" spans="1:17" x14ac:dyDescent="0.25">
      <c r="A6493" t="s">
        <v>667</v>
      </c>
      <c r="B6493" s="1">
        <v>44406</v>
      </c>
      <c r="C6493" s="1">
        <v>44407</v>
      </c>
      <c r="D6493" t="s">
        <v>14</v>
      </c>
      <c r="E6493" t="s">
        <v>214</v>
      </c>
      <c r="F6493">
        <v>0</v>
      </c>
      <c r="G6493">
        <v>6000000</v>
      </c>
      <c r="H6493">
        <v>0</v>
      </c>
      <c r="I6493">
        <v>0</v>
      </c>
      <c r="J6493">
        <v>0</v>
      </c>
      <c r="K6493">
        <v>0.13600000000000001</v>
      </c>
      <c r="L6493" t="s">
        <v>23</v>
      </c>
      <c r="M6493" s="2">
        <v>816000</v>
      </c>
      <c r="N6493" s="2" t="str">
        <f>VLOOKUP(Tabla1[[#This Row],[nemo]],'Nemos y clasificaciones'!$A$2:$B$5000,2,FALSE)</f>
        <v>FM ETF IT NOW S&amp;P/CLX CHILE DIVIDEND IND</v>
      </c>
      <c r="O6493" s="2" t="str">
        <f>VLOOKUP(Tabla1[[#This Row],[nemo]],'Nemos y clasificaciones'!$A$1:$C$3000,3,FALSE)</f>
        <v>ETF</v>
      </c>
      <c r="P6493" s="2"/>
      <c r="Q6493" s="2"/>
    </row>
    <row r="6494" spans="1:17" x14ac:dyDescent="0.25">
      <c r="A6494" t="s">
        <v>4532</v>
      </c>
      <c r="B6494" s="1">
        <v>43949</v>
      </c>
      <c r="C6494" s="1">
        <v>43950</v>
      </c>
      <c r="D6494" t="s">
        <v>14</v>
      </c>
      <c r="E6494" t="s">
        <v>214</v>
      </c>
      <c r="F6494">
        <v>0</v>
      </c>
      <c r="G6494">
        <v>6360000</v>
      </c>
      <c r="H6494">
        <v>0</v>
      </c>
      <c r="I6494">
        <v>0</v>
      </c>
      <c r="J6494">
        <v>0</v>
      </c>
      <c r="K6494">
        <v>0.128</v>
      </c>
      <c r="L6494" t="s">
        <v>23</v>
      </c>
      <c r="M6494" s="2">
        <v>814080</v>
      </c>
      <c r="N6494" s="2" t="str">
        <f>VLOOKUP(Tabla1[[#This Row],[nemo]],'Nemos y clasificaciones'!$A$2:$B$5000,2,FALSE)</f>
        <v>FM ETF IT NOW S&amp;P/CLX CHILE DIVIDEND IND</v>
      </c>
      <c r="O6494" s="2" t="str">
        <f>VLOOKUP(Tabla1[[#This Row],[nemo]],'Nemos y clasificaciones'!$A$1:$C$3000,3,FALSE)</f>
        <v>ETF</v>
      </c>
      <c r="P6494" s="2"/>
      <c r="Q6494" s="2"/>
    </row>
    <row r="6495" spans="1:17" x14ac:dyDescent="0.25">
      <c r="A6495" t="s">
        <v>4314</v>
      </c>
      <c r="B6495" s="1">
        <v>43971</v>
      </c>
      <c r="C6495" s="1">
        <v>43973</v>
      </c>
      <c r="D6495" t="s">
        <v>14</v>
      </c>
      <c r="E6495" t="s">
        <v>214</v>
      </c>
      <c r="F6495">
        <v>0</v>
      </c>
      <c r="G6495">
        <v>6360000</v>
      </c>
      <c r="H6495">
        <v>0</v>
      </c>
      <c r="I6495">
        <v>0</v>
      </c>
      <c r="J6495">
        <v>0</v>
      </c>
      <c r="K6495">
        <v>0.104</v>
      </c>
      <c r="L6495" t="s">
        <v>23</v>
      </c>
      <c r="M6495" s="2">
        <v>661440</v>
      </c>
      <c r="N6495" s="2" t="str">
        <f>VLOOKUP(Tabla1[[#This Row],[nemo]],'Nemos y clasificaciones'!$A$2:$B$5000,2,FALSE)</f>
        <v>FM ETF IT NOW S&amp;P/CLX CHILE DIVIDEND IND</v>
      </c>
      <c r="O6495" s="2" t="str">
        <f>VLOOKUP(Tabla1[[#This Row],[nemo]],'Nemos y clasificaciones'!$A$1:$C$3000,3,FALSE)</f>
        <v>ETF</v>
      </c>
      <c r="P6495" s="2"/>
      <c r="Q6495" s="2"/>
    </row>
    <row r="6496" spans="1:17" x14ac:dyDescent="0.25">
      <c r="A6496" t="s">
        <v>4488</v>
      </c>
      <c r="B6496" s="1">
        <v>43956</v>
      </c>
      <c r="C6496" s="1">
        <v>43957</v>
      </c>
      <c r="D6496" t="s">
        <v>14</v>
      </c>
      <c r="E6496" t="s">
        <v>214</v>
      </c>
      <c r="F6496">
        <v>0</v>
      </c>
      <c r="G6496">
        <v>6360000</v>
      </c>
      <c r="H6496">
        <v>0</v>
      </c>
      <c r="I6496">
        <v>0</v>
      </c>
      <c r="J6496">
        <v>0</v>
      </c>
      <c r="K6496">
        <v>0.10199999999999999</v>
      </c>
      <c r="L6496" t="s">
        <v>23</v>
      </c>
      <c r="M6496" s="2">
        <v>648720</v>
      </c>
      <c r="N6496" s="2" t="str">
        <f>VLOOKUP(Tabla1[[#This Row],[nemo]],'Nemos y clasificaciones'!$A$2:$B$5000,2,FALSE)</f>
        <v>FM ETF IT NOW S&amp;P/CLX CHILE DIVIDEND IND</v>
      </c>
      <c r="O6496" s="2" t="str">
        <f>VLOOKUP(Tabla1[[#This Row],[nemo]],'Nemos y clasificaciones'!$A$1:$C$3000,3,FALSE)</f>
        <v>ETF</v>
      </c>
      <c r="P6496" s="2"/>
      <c r="Q6496" s="2"/>
    </row>
    <row r="6497" spans="1:17" x14ac:dyDescent="0.25">
      <c r="A6497" t="s">
        <v>1914</v>
      </c>
      <c r="B6497" s="1">
        <v>44328</v>
      </c>
      <c r="C6497" s="1">
        <v>44329</v>
      </c>
      <c r="D6497" t="s">
        <v>14</v>
      </c>
      <c r="E6497" t="s">
        <v>214</v>
      </c>
      <c r="F6497">
        <v>0</v>
      </c>
      <c r="G6497">
        <v>6240000</v>
      </c>
      <c r="H6497">
        <v>0</v>
      </c>
      <c r="I6497">
        <v>0</v>
      </c>
      <c r="J6497">
        <v>0</v>
      </c>
      <c r="K6497">
        <v>9.1999999999999998E-2</v>
      </c>
      <c r="L6497" t="s">
        <v>23</v>
      </c>
      <c r="M6497" s="2">
        <v>574080</v>
      </c>
      <c r="N6497" s="2" t="str">
        <f>VLOOKUP(Tabla1[[#This Row],[nemo]],'Nemos y clasificaciones'!$A$2:$B$5000,2,FALSE)</f>
        <v>FM ETF IT NOW S&amp;P/CLX CHILE DIVIDEND IND</v>
      </c>
      <c r="O6497" s="2" t="str">
        <f>VLOOKUP(Tabla1[[#This Row],[nemo]],'Nemos y clasificaciones'!$A$1:$C$3000,3,FALSE)</f>
        <v>ETF</v>
      </c>
      <c r="P6497" s="2"/>
      <c r="Q6497" s="2"/>
    </row>
    <row r="6498" spans="1:17" x14ac:dyDescent="0.25">
      <c r="A6498" t="s">
        <v>2148</v>
      </c>
      <c r="B6498" s="1">
        <v>44308</v>
      </c>
      <c r="C6498" s="1">
        <v>44309</v>
      </c>
      <c r="D6498" t="s">
        <v>14</v>
      </c>
      <c r="E6498" t="s">
        <v>214</v>
      </c>
      <c r="F6498">
        <v>0</v>
      </c>
      <c r="G6498">
        <v>6000000</v>
      </c>
      <c r="H6498">
        <v>0</v>
      </c>
      <c r="I6498">
        <v>0</v>
      </c>
      <c r="J6498">
        <v>0</v>
      </c>
      <c r="K6498">
        <v>8.8999999999999996E-2</v>
      </c>
      <c r="L6498" t="s">
        <v>23</v>
      </c>
      <c r="M6498" s="2">
        <v>534000</v>
      </c>
      <c r="N6498" s="2" t="str">
        <f>VLOOKUP(Tabla1[[#This Row],[nemo]],'Nemos y clasificaciones'!$A$2:$B$5000,2,FALSE)</f>
        <v>FM ETF IT NOW S&amp;P/CLX CHILE DIVIDEND IND</v>
      </c>
      <c r="O6498" s="2" t="str">
        <f>VLOOKUP(Tabla1[[#This Row],[nemo]],'Nemos y clasificaciones'!$A$1:$C$3000,3,FALSE)</f>
        <v>ETF</v>
      </c>
      <c r="P6498" s="2"/>
      <c r="Q6498" s="2"/>
    </row>
    <row r="6499" spans="1:17" x14ac:dyDescent="0.25">
      <c r="A6499" t="s">
        <v>6447</v>
      </c>
      <c r="B6499" s="1">
        <v>43594</v>
      </c>
      <c r="C6499" s="1">
        <v>43595</v>
      </c>
      <c r="D6499" t="s">
        <v>14</v>
      </c>
      <c r="E6499" t="s">
        <v>214</v>
      </c>
      <c r="F6499">
        <v>0</v>
      </c>
      <c r="G6499">
        <v>6600000</v>
      </c>
      <c r="H6499">
        <v>0</v>
      </c>
      <c r="I6499">
        <v>0</v>
      </c>
      <c r="J6499">
        <v>0</v>
      </c>
      <c r="K6499">
        <v>7.8E-2</v>
      </c>
      <c r="L6499" t="s">
        <v>23</v>
      </c>
      <c r="M6499" s="2">
        <v>514800</v>
      </c>
      <c r="N6499" s="2" t="str">
        <f>VLOOKUP(Tabla1[[#This Row],[nemo]],'Nemos y clasificaciones'!$A$2:$B$5000,2,FALSE)</f>
        <v>FM ETF IT NOW S&amp;P/CLX CHILE DIVIDEND IND</v>
      </c>
      <c r="O6499" s="2" t="str">
        <f>VLOOKUP(Tabla1[[#This Row],[nemo]],'Nemos y clasificaciones'!$A$1:$C$3000,3,FALSE)</f>
        <v>ETF</v>
      </c>
      <c r="P6499" s="2"/>
      <c r="Q6499" s="2"/>
    </row>
    <row r="6500" spans="1:17" x14ac:dyDescent="0.25">
      <c r="A6500" t="s">
        <v>6263</v>
      </c>
      <c r="B6500" s="1">
        <v>43608</v>
      </c>
      <c r="C6500" s="1">
        <v>43609</v>
      </c>
      <c r="D6500" t="s">
        <v>14</v>
      </c>
      <c r="E6500" t="s">
        <v>214</v>
      </c>
      <c r="F6500">
        <v>0</v>
      </c>
      <c r="G6500">
        <v>6840000</v>
      </c>
      <c r="H6500">
        <v>0</v>
      </c>
      <c r="I6500">
        <v>0</v>
      </c>
      <c r="J6500">
        <v>0</v>
      </c>
      <c r="K6500">
        <v>7.0999999999999994E-2</v>
      </c>
      <c r="L6500" t="s">
        <v>23</v>
      </c>
      <c r="M6500" s="2">
        <v>485640</v>
      </c>
      <c r="N6500" s="2" t="str">
        <f>VLOOKUP(Tabla1[[#This Row],[nemo]],'Nemos y clasificaciones'!$A$2:$B$5000,2,FALSE)</f>
        <v>FM ETF IT NOW S&amp;P/CLX CHILE DIVIDEND IND</v>
      </c>
      <c r="O6500" s="2" t="str">
        <f>VLOOKUP(Tabla1[[#This Row],[nemo]],'Nemos y clasificaciones'!$A$1:$C$3000,3,FALSE)</f>
        <v>ETF</v>
      </c>
      <c r="P6500" s="2"/>
      <c r="Q6500" s="2"/>
    </row>
    <row r="6501" spans="1:17" x14ac:dyDescent="0.25">
      <c r="A6501" t="s">
        <v>2757</v>
      </c>
      <c r="B6501" s="1">
        <v>44194</v>
      </c>
      <c r="C6501" s="1">
        <v>44195</v>
      </c>
      <c r="D6501" t="s">
        <v>14</v>
      </c>
      <c r="E6501" t="s">
        <v>214</v>
      </c>
      <c r="F6501">
        <v>0</v>
      </c>
      <c r="G6501">
        <v>6480000</v>
      </c>
      <c r="H6501">
        <v>0</v>
      </c>
      <c r="I6501">
        <v>0</v>
      </c>
      <c r="J6501">
        <v>0</v>
      </c>
      <c r="K6501">
        <v>7.3999999999999996E-2</v>
      </c>
      <c r="L6501" t="s">
        <v>23</v>
      </c>
      <c r="M6501" s="2">
        <v>479520</v>
      </c>
      <c r="N6501" s="2" t="str">
        <f>VLOOKUP(Tabla1[[#This Row],[nemo]],'Nemos y clasificaciones'!$A$2:$B$5000,2,FALSE)</f>
        <v>FM ETF IT NOW S&amp;P/CLX CHILE DIVIDEND IND</v>
      </c>
      <c r="O6501" s="2" t="str">
        <f>VLOOKUP(Tabla1[[#This Row],[nemo]],'Nemos y clasificaciones'!$A$1:$C$3000,3,FALSE)</f>
        <v>ETF</v>
      </c>
      <c r="P6501" s="2"/>
      <c r="Q6501" s="2"/>
    </row>
    <row r="6502" spans="1:17" x14ac:dyDescent="0.25">
      <c r="A6502" t="s">
        <v>6367</v>
      </c>
      <c r="B6502" s="1">
        <v>43600</v>
      </c>
      <c r="C6502" s="1">
        <v>43601</v>
      </c>
      <c r="D6502" t="s">
        <v>14</v>
      </c>
      <c r="E6502" t="s">
        <v>214</v>
      </c>
      <c r="F6502">
        <v>0</v>
      </c>
      <c r="G6502">
        <v>6720000</v>
      </c>
      <c r="H6502">
        <v>0</v>
      </c>
      <c r="I6502">
        <v>0</v>
      </c>
      <c r="J6502">
        <v>0</v>
      </c>
      <c r="K6502">
        <v>7.0999999999999994E-2</v>
      </c>
      <c r="L6502" t="s">
        <v>23</v>
      </c>
      <c r="M6502" s="2">
        <v>477120</v>
      </c>
      <c r="N6502" s="2" t="str">
        <f>VLOOKUP(Tabla1[[#This Row],[nemo]],'Nemos y clasificaciones'!$A$2:$B$5000,2,FALSE)</f>
        <v>FM ETF IT NOW S&amp;P/CLX CHILE DIVIDEND IND</v>
      </c>
      <c r="O6502" s="2" t="str">
        <f>VLOOKUP(Tabla1[[#This Row],[nemo]],'Nemos y clasificaciones'!$A$1:$C$3000,3,FALSE)</f>
        <v>ETF</v>
      </c>
      <c r="P6502" s="2"/>
      <c r="Q6502" s="2"/>
    </row>
    <row r="6503" spans="1:17" x14ac:dyDescent="0.25">
      <c r="A6503" t="s">
        <v>4956</v>
      </c>
      <c r="B6503" s="1">
        <v>43853</v>
      </c>
      <c r="C6503" s="1">
        <v>43854</v>
      </c>
      <c r="D6503" t="s">
        <v>14</v>
      </c>
      <c r="E6503" t="s">
        <v>214</v>
      </c>
      <c r="F6503">
        <v>0</v>
      </c>
      <c r="G6503">
        <v>6840000</v>
      </c>
      <c r="H6503">
        <v>0</v>
      </c>
      <c r="I6503">
        <v>0</v>
      </c>
      <c r="J6503">
        <v>0</v>
      </c>
      <c r="K6503">
        <v>6.8000000000000005E-2</v>
      </c>
      <c r="L6503" t="s">
        <v>23</v>
      </c>
      <c r="M6503" s="2">
        <v>465120</v>
      </c>
      <c r="N6503" s="2" t="str">
        <f>VLOOKUP(Tabla1[[#This Row],[nemo]],'Nemos y clasificaciones'!$A$2:$B$5000,2,FALSE)</f>
        <v>FM ETF IT NOW S&amp;P/CLX CHILE DIVIDEND IND</v>
      </c>
      <c r="O6503" s="2" t="str">
        <f>VLOOKUP(Tabla1[[#This Row],[nemo]],'Nemos y clasificaciones'!$A$1:$C$3000,3,FALSE)</f>
        <v>ETF</v>
      </c>
      <c r="P6503" s="2"/>
      <c r="Q6503" s="2"/>
    </row>
    <row r="6504" spans="1:17" x14ac:dyDescent="0.25">
      <c r="A6504" t="s">
        <v>7126</v>
      </c>
      <c r="B6504" s="1">
        <v>43452</v>
      </c>
      <c r="C6504" s="1">
        <v>43458</v>
      </c>
      <c r="D6504" t="s">
        <v>21</v>
      </c>
      <c r="E6504" t="s">
        <v>1411</v>
      </c>
      <c r="F6504">
        <v>0</v>
      </c>
      <c r="G6504">
        <v>1000000</v>
      </c>
      <c r="H6504">
        <v>0</v>
      </c>
      <c r="I6504">
        <v>0</v>
      </c>
      <c r="J6504">
        <v>0</v>
      </c>
      <c r="K6504">
        <v>0.99199999999999999</v>
      </c>
      <c r="L6504" t="s">
        <v>23</v>
      </c>
      <c r="M6504" s="2">
        <v>992000</v>
      </c>
      <c r="N6504" s="2" t="str">
        <f>VLOOKUP(Tabla1[[#This Row],[nemo]],'Nemos y clasificaciones'!$A$2:$B$5000,2,FALSE)</f>
        <v>iShares MSCI Global Min Vol Factor ETF (ACWV)</v>
      </c>
      <c r="O6504" s="2" t="str">
        <f>VLOOKUP(Tabla1[[#This Row],[nemo]],'Nemos y clasificaciones'!$A$1:$C$3000,3,FALSE)</f>
        <v>ETF</v>
      </c>
      <c r="P6504" s="2"/>
      <c r="Q6504" s="2"/>
    </row>
    <row r="6505" spans="1:17" x14ac:dyDescent="0.25">
      <c r="A6505" t="s">
        <v>6939</v>
      </c>
      <c r="B6505" s="1">
        <v>43488</v>
      </c>
      <c r="C6505" s="1">
        <v>43489</v>
      </c>
      <c r="D6505" t="s">
        <v>14</v>
      </c>
      <c r="E6505" t="s">
        <v>214</v>
      </c>
      <c r="F6505">
        <v>0</v>
      </c>
      <c r="G6505">
        <v>1440000</v>
      </c>
      <c r="H6505">
        <v>0</v>
      </c>
      <c r="I6505">
        <v>0</v>
      </c>
      <c r="J6505">
        <v>0</v>
      </c>
      <c r="K6505">
        <v>0.32300000000000001</v>
      </c>
      <c r="L6505" t="s">
        <v>23</v>
      </c>
      <c r="M6505" s="2">
        <v>465120</v>
      </c>
      <c r="N6505" s="2" t="str">
        <f>VLOOKUP(Tabla1[[#This Row],[nemo]],'Nemos y clasificaciones'!$A$2:$B$5000,2,FALSE)</f>
        <v>FM ETF IT NOW S&amp;P/CLX CHILE DIVIDEND IND</v>
      </c>
      <c r="O6505" s="2" t="str">
        <f>VLOOKUP(Tabla1[[#This Row],[nemo]],'Nemos y clasificaciones'!$A$1:$C$3000,3,FALSE)</f>
        <v>ETF</v>
      </c>
      <c r="P6505" s="2"/>
      <c r="Q6505" s="2"/>
    </row>
    <row r="6506" spans="1:17" x14ac:dyDescent="0.25">
      <c r="A6506" t="s">
        <v>3267</v>
      </c>
      <c r="B6506" s="1">
        <v>44132</v>
      </c>
      <c r="C6506" s="1">
        <v>44133</v>
      </c>
      <c r="D6506" t="s">
        <v>14</v>
      </c>
      <c r="E6506" t="s">
        <v>214</v>
      </c>
      <c r="F6506">
        <v>0</v>
      </c>
      <c r="G6506">
        <v>6480000</v>
      </c>
      <c r="H6506">
        <v>0</v>
      </c>
      <c r="I6506">
        <v>0</v>
      </c>
      <c r="J6506">
        <v>0</v>
      </c>
      <c r="K6506">
        <v>7.0999999999999994E-2</v>
      </c>
      <c r="L6506" t="s">
        <v>23</v>
      </c>
      <c r="M6506" s="2">
        <v>460080</v>
      </c>
      <c r="N6506" s="2" t="str">
        <f>VLOOKUP(Tabla1[[#This Row],[nemo]],'Nemos y clasificaciones'!$A$2:$B$5000,2,FALSE)</f>
        <v>FM ETF IT NOW S&amp;P/CLX CHILE DIVIDEND IND</v>
      </c>
      <c r="O6506" s="2" t="str">
        <f>VLOOKUP(Tabla1[[#This Row],[nemo]],'Nemos y clasificaciones'!$A$1:$C$3000,3,FALSE)</f>
        <v>ETF</v>
      </c>
      <c r="P6506" s="2"/>
      <c r="Q6506" s="2"/>
    </row>
    <row r="6507" spans="1:17" x14ac:dyDescent="0.25">
      <c r="A6507" t="s">
        <v>6368</v>
      </c>
      <c r="B6507" s="1">
        <v>43600</v>
      </c>
      <c r="C6507" s="1">
        <v>43601</v>
      </c>
      <c r="D6507" t="s">
        <v>14</v>
      </c>
      <c r="E6507" t="s">
        <v>214</v>
      </c>
      <c r="F6507">
        <v>0</v>
      </c>
      <c r="G6507">
        <v>6720000</v>
      </c>
      <c r="H6507">
        <v>0</v>
      </c>
      <c r="I6507">
        <v>0</v>
      </c>
      <c r="J6507">
        <v>0</v>
      </c>
      <c r="K6507">
        <v>6.5000000000000002E-2</v>
      </c>
      <c r="L6507" t="s">
        <v>23</v>
      </c>
      <c r="M6507" s="2">
        <v>436800</v>
      </c>
      <c r="N6507" s="2" t="str">
        <f>VLOOKUP(Tabla1[[#This Row],[nemo]],'Nemos y clasificaciones'!$A$2:$B$5000,2,FALSE)</f>
        <v>FM ETF IT NOW S&amp;P/CLX CHILE DIVIDEND IND</v>
      </c>
      <c r="O6507" s="2" t="str">
        <f>VLOOKUP(Tabla1[[#This Row],[nemo]],'Nemos y clasificaciones'!$A$1:$C$3000,3,FALSE)</f>
        <v>ETF</v>
      </c>
      <c r="P6507" s="2"/>
      <c r="Q6507" s="2"/>
    </row>
    <row r="6508" spans="1:17" x14ac:dyDescent="0.25">
      <c r="A6508" t="s">
        <v>4643</v>
      </c>
      <c r="B6508" s="1">
        <v>43929</v>
      </c>
      <c r="C6508" s="1">
        <v>43930</v>
      </c>
      <c r="D6508" t="s">
        <v>14</v>
      </c>
      <c r="E6508" t="s">
        <v>214</v>
      </c>
      <c r="F6508">
        <v>0</v>
      </c>
      <c r="G6508">
        <v>6360000</v>
      </c>
      <c r="H6508">
        <v>0</v>
      </c>
      <c r="I6508">
        <v>0</v>
      </c>
      <c r="J6508">
        <v>0</v>
      </c>
      <c r="K6508">
        <v>6.6000000000000003E-2</v>
      </c>
      <c r="L6508" t="s">
        <v>23</v>
      </c>
      <c r="M6508" s="2">
        <v>419760</v>
      </c>
      <c r="N6508" s="2" t="str">
        <f>VLOOKUP(Tabla1[[#This Row],[nemo]],'Nemos y clasificaciones'!$A$2:$B$5000,2,FALSE)</f>
        <v>FM ETF IT NOW S&amp;P/CLX CHILE DIVIDEND IND</v>
      </c>
      <c r="O6508" s="2" t="str">
        <f>VLOOKUP(Tabla1[[#This Row],[nemo]],'Nemos y clasificaciones'!$A$1:$C$3000,3,FALSE)</f>
        <v>ETF</v>
      </c>
      <c r="P6508" s="2"/>
      <c r="Q6508" s="2"/>
    </row>
    <row r="6509" spans="1:17" x14ac:dyDescent="0.25">
      <c r="A6509" t="s">
        <v>6476</v>
      </c>
      <c r="B6509" s="1">
        <v>43593</v>
      </c>
      <c r="C6509" s="1">
        <v>43594</v>
      </c>
      <c r="D6509" t="s">
        <v>14</v>
      </c>
      <c r="E6509" t="s">
        <v>214</v>
      </c>
      <c r="F6509">
        <v>0</v>
      </c>
      <c r="G6509">
        <v>6600000</v>
      </c>
      <c r="H6509">
        <v>0</v>
      </c>
      <c r="I6509">
        <v>0</v>
      </c>
      <c r="J6509">
        <v>0</v>
      </c>
      <c r="K6509">
        <v>6.0999999999999999E-2</v>
      </c>
      <c r="L6509" t="s">
        <v>23</v>
      </c>
      <c r="M6509" s="2">
        <v>402600</v>
      </c>
      <c r="N6509" s="2" t="str">
        <f>VLOOKUP(Tabla1[[#This Row],[nemo]],'Nemos y clasificaciones'!$A$2:$B$5000,2,FALSE)</f>
        <v>FM ETF IT NOW S&amp;P/CLX CHILE DIVIDEND IND</v>
      </c>
      <c r="O6509" s="2" t="str">
        <f>VLOOKUP(Tabla1[[#This Row],[nemo]],'Nemos y clasificaciones'!$A$1:$C$3000,3,FALSE)</f>
        <v>ETF</v>
      </c>
      <c r="P6509" s="2"/>
      <c r="Q6509" s="2"/>
    </row>
    <row r="6510" spans="1:17" x14ac:dyDescent="0.25">
      <c r="A6510" t="s">
        <v>1916</v>
      </c>
      <c r="B6510" s="1">
        <v>44328</v>
      </c>
      <c r="C6510" s="1">
        <v>44329</v>
      </c>
      <c r="D6510" t="s">
        <v>14</v>
      </c>
      <c r="E6510" t="s">
        <v>214</v>
      </c>
      <c r="F6510">
        <v>0</v>
      </c>
      <c r="G6510">
        <v>6240000</v>
      </c>
      <c r="H6510">
        <v>0</v>
      </c>
      <c r="I6510">
        <v>0</v>
      </c>
      <c r="J6510">
        <v>0</v>
      </c>
      <c r="K6510">
        <v>6.0999999999999999E-2</v>
      </c>
      <c r="L6510" t="s">
        <v>23</v>
      </c>
      <c r="M6510" s="2">
        <v>380640</v>
      </c>
      <c r="N6510" s="2" t="str">
        <f>VLOOKUP(Tabla1[[#This Row],[nemo]],'Nemos y clasificaciones'!$A$2:$B$5000,2,FALSE)</f>
        <v>FM ETF IT NOW S&amp;P/CLX CHILE DIVIDEND IND</v>
      </c>
      <c r="O6510" s="2" t="str">
        <f>VLOOKUP(Tabla1[[#This Row],[nemo]],'Nemos y clasificaciones'!$A$1:$C$3000,3,FALSE)</f>
        <v>ETF</v>
      </c>
      <c r="P6510" s="2"/>
      <c r="Q6510" s="2"/>
    </row>
    <row r="6511" spans="1:17" x14ac:dyDescent="0.25">
      <c r="A6511" t="s">
        <v>5615</v>
      </c>
      <c r="B6511" s="1">
        <v>43734</v>
      </c>
      <c r="C6511" s="1">
        <v>43735</v>
      </c>
      <c r="D6511" t="s">
        <v>14</v>
      </c>
      <c r="E6511" t="s">
        <v>214</v>
      </c>
      <c r="F6511">
        <v>0</v>
      </c>
      <c r="G6511">
        <v>10560000</v>
      </c>
      <c r="H6511">
        <v>0</v>
      </c>
      <c r="I6511">
        <v>0</v>
      </c>
      <c r="J6511">
        <v>0</v>
      </c>
      <c r="K6511">
        <v>3.2000000000000001E-2</v>
      </c>
      <c r="L6511" t="s">
        <v>23</v>
      </c>
      <c r="M6511" s="2">
        <v>337920</v>
      </c>
      <c r="N6511" s="2" t="str">
        <f>VLOOKUP(Tabla1[[#This Row],[nemo]],'Nemos y clasificaciones'!$A$2:$B$5000,2,FALSE)</f>
        <v>FM ETF IT NOW S&amp;P/CLX CHILE DIVIDEND IND</v>
      </c>
      <c r="O6511" s="2" t="str">
        <f>VLOOKUP(Tabla1[[#This Row],[nemo]],'Nemos y clasificaciones'!$A$1:$C$3000,3,FALSE)</f>
        <v>ETF</v>
      </c>
      <c r="P6511" s="2"/>
      <c r="Q6511" s="2"/>
    </row>
    <row r="6512" spans="1:17" x14ac:dyDescent="0.25">
      <c r="A6512" t="s">
        <v>2377</v>
      </c>
      <c r="B6512" s="1">
        <v>44285</v>
      </c>
      <c r="C6512" s="1">
        <v>44286</v>
      </c>
      <c r="D6512" t="s">
        <v>14</v>
      </c>
      <c r="E6512" t="s">
        <v>214</v>
      </c>
      <c r="F6512">
        <v>0</v>
      </c>
      <c r="G6512">
        <v>6000000</v>
      </c>
      <c r="H6512">
        <v>0</v>
      </c>
      <c r="I6512">
        <v>0</v>
      </c>
      <c r="J6512">
        <v>0</v>
      </c>
      <c r="K6512">
        <v>5.6000000000000001E-2</v>
      </c>
      <c r="L6512" t="s">
        <v>23</v>
      </c>
      <c r="M6512" s="2">
        <v>336000</v>
      </c>
      <c r="N6512" s="2" t="str">
        <f>VLOOKUP(Tabla1[[#This Row],[nemo]],'Nemos y clasificaciones'!$A$2:$B$5000,2,FALSE)</f>
        <v>FM ETF IT NOW S&amp;P/CLX CHILE DIVIDEND IND</v>
      </c>
      <c r="O6512" s="2" t="str">
        <f>VLOOKUP(Tabla1[[#This Row],[nemo]],'Nemos y clasificaciones'!$A$1:$C$3000,3,FALSE)</f>
        <v>ETF</v>
      </c>
      <c r="P6512" s="2"/>
      <c r="Q6512" s="2"/>
    </row>
    <row r="6513" spans="1:17" x14ac:dyDescent="0.25">
      <c r="A6513" t="s">
        <v>1936</v>
      </c>
      <c r="B6513" s="1">
        <v>44327</v>
      </c>
      <c r="C6513" s="1">
        <v>44328</v>
      </c>
      <c r="D6513" t="s">
        <v>14</v>
      </c>
      <c r="E6513" t="s">
        <v>214</v>
      </c>
      <c r="F6513">
        <v>0</v>
      </c>
      <c r="G6513">
        <v>6240000</v>
      </c>
      <c r="H6513">
        <v>0</v>
      </c>
      <c r="I6513">
        <v>0</v>
      </c>
      <c r="J6513">
        <v>0</v>
      </c>
      <c r="K6513">
        <v>4.8000000000000001E-2</v>
      </c>
      <c r="L6513" t="s">
        <v>23</v>
      </c>
      <c r="M6513" s="2">
        <v>299520</v>
      </c>
      <c r="N6513" s="2" t="str">
        <f>VLOOKUP(Tabla1[[#This Row],[nemo]],'Nemos y clasificaciones'!$A$2:$B$5000,2,FALSE)</f>
        <v>FM ETF IT NOW S&amp;P/CLX CHILE DIVIDEND IND</v>
      </c>
      <c r="O6513" s="2" t="str">
        <f>VLOOKUP(Tabla1[[#This Row],[nemo]],'Nemos y clasificaciones'!$A$1:$C$3000,3,FALSE)</f>
        <v>ETF</v>
      </c>
      <c r="P6513" s="2"/>
      <c r="Q6513" s="2"/>
    </row>
    <row r="6514" spans="1:17" x14ac:dyDescent="0.25">
      <c r="A6514" t="s">
        <v>2882</v>
      </c>
      <c r="B6514" s="1">
        <v>44187</v>
      </c>
      <c r="C6514" s="1">
        <v>44188</v>
      </c>
      <c r="D6514" t="s">
        <v>14</v>
      </c>
      <c r="E6514" t="s">
        <v>214</v>
      </c>
      <c r="F6514">
        <v>0</v>
      </c>
      <c r="G6514">
        <v>6480000</v>
      </c>
      <c r="H6514">
        <v>0</v>
      </c>
      <c r="I6514">
        <v>0</v>
      </c>
      <c r="J6514">
        <v>0</v>
      </c>
      <c r="K6514">
        <v>4.2999999999999997E-2</v>
      </c>
      <c r="L6514" t="s">
        <v>23</v>
      </c>
      <c r="M6514" s="2">
        <v>278640</v>
      </c>
      <c r="N6514" s="2" t="str">
        <f>VLOOKUP(Tabla1[[#This Row],[nemo]],'Nemos y clasificaciones'!$A$2:$B$5000,2,FALSE)</f>
        <v>FM ETF IT NOW S&amp;P/CLX CHILE DIVIDEND IND</v>
      </c>
      <c r="O6514" s="2" t="str">
        <f>VLOOKUP(Tabla1[[#This Row],[nemo]],'Nemos y clasificaciones'!$A$1:$C$3000,3,FALSE)</f>
        <v>ETF</v>
      </c>
      <c r="P6514" s="2"/>
      <c r="Q6514" s="2"/>
    </row>
    <row r="6515" spans="1:17" x14ac:dyDescent="0.25">
      <c r="A6515" t="s">
        <v>1410</v>
      </c>
      <c r="B6515" s="1">
        <v>44357</v>
      </c>
      <c r="C6515" s="1">
        <v>44363</v>
      </c>
      <c r="D6515" t="s">
        <v>21</v>
      </c>
      <c r="E6515" t="s">
        <v>1411</v>
      </c>
      <c r="F6515">
        <v>0</v>
      </c>
      <c r="G6515">
        <v>1000000</v>
      </c>
      <c r="H6515">
        <v>0</v>
      </c>
      <c r="I6515">
        <v>0</v>
      </c>
      <c r="J6515">
        <v>0</v>
      </c>
      <c r="K6515">
        <v>0.95099999999999996</v>
      </c>
      <c r="L6515" t="s">
        <v>23</v>
      </c>
      <c r="M6515" s="2">
        <v>951000</v>
      </c>
      <c r="N6515" s="2" t="str">
        <f>VLOOKUP(Tabla1[[#This Row],[nemo]],'Nemos y clasificaciones'!$A$2:$B$5000,2,FALSE)</f>
        <v>iShares MSCI Global Min Vol Factor ETF (ACWV)</v>
      </c>
      <c r="O6515" s="2" t="str">
        <f>VLOOKUP(Tabla1[[#This Row],[nemo]],'Nemos y clasificaciones'!$A$1:$C$3000,3,FALSE)</f>
        <v>ETF</v>
      </c>
      <c r="P6515" s="2"/>
      <c r="Q6515" s="2"/>
    </row>
    <row r="6516" spans="1:17" x14ac:dyDescent="0.25">
      <c r="A6516" t="s">
        <v>3392</v>
      </c>
      <c r="B6516" s="1">
        <v>44103</v>
      </c>
      <c r="C6516" s="1">
        <v>44104</v>
      </c>
      <c r="D6516" t="s">
        <v>14</v>
      </c>
      <c r="E6516" t="s">
        <v>214</v>
      </c>
      <c r="F6516">
        <v>0</v>
      </c>
      <c r="G6516">
        <v>6360000</v>
      </c>
      <c r="H6516">
        <v>0</v>
      </c>
      <c r="I6516">
        <v>0</v>
      </c>
      <c r="J6516">
        <v>0</v>
      </c>
      <c r="K6516">
        <v>4.2999999999999997E-2</v>
      </c>
      <c r="L6516" t="s">
        <v>23</v>
      </c>
      <c r="M6516" s="2">
        <v>273480</v>
      </c>
      <c r="N6516" s="2" t="str">
        <f>VLOOKUP(Tabla1[[#This Row],[nemo]],'Nemos y clasificaciones'!$A$2:$B$5000,2,FALSE)</f>
        <v>FM ETF IT NOW S&amp;P/CLX CHILE DIVIDEND IND</v>
      </c>
      <c r="O6516" s="2" t="str">
        <f>VLOOKUP(Tabla1[[#This Row],[nemo]],'Nemos y clasificaciones'!$A$1:$C$3000,3,FALSE)</f>
        <v>ETF</v>
      </c>
      <c r="P6516" s="2"/>
      <c r="Q6516" s="2"/>
    </row>
    <row r="6517" spans="1:17" x14ac:dyDescent="0.25">
      <c r="A6517" t="s">
        <v>5698</v>
      </c>
      <c r="B6517" s="1">
        <v>43712</v>
      </c>
      <c r="C6517" s="1">
        <v>43713</v>
      </c>
      <c r="D6517" t="s">
        <v>14</v>
      </c>
      <c r="E6517" t="s">
        <v>214</v>
      </c>
      <c r="F6517">
        <v>0</v>
      </c>
      <c r="G6517">
        <v>9960000</v>
      </c>
      <c r="H6517">
        <v>0</v>
      </c>
      <c r="I6517">
        <v>0</v>
      </c>
      <c r="J6517">
        <v>0</v>
      </c>
      <c r="K6517">
        <v>2.5999999999999999E-2</v>
      </c>
      <c r="L6517" t="s">
        <v>23</v>
      </c>
      <c r="M6517" s="2">
        <v>258960</v>
      </c>
      <c r="N6517" s="2" t="str">
        <f>VLOOKUP(Tabla1[[#This Row],[nemo]],'Nemos y clasificaciones'!$A$2:$B$5000,2,FALSE)</f>
        <v>FM ETF IT NOW S&amp;P/CLX CHILE DIVIDEND IND</v>
      </c>
      <c r="O6517" s="2" t="str">
        <f>VLOOKUP(Tabla1[[#This Row],[nemo]],'Nemos y clasificaciones'!$A$1:$C$3000,3,FALSE)</f>
        <v>ETF</v>
      </c>
      <c r="P6517" s="2"/>
      <c r="Q6517" s="2"/>
    </row>
    <row r="6518" spans="1:17" x14ac:dyDescent="0.25">
      <c r="A6518" t="s">
        <v>6730</v>
      </c>
      <c r="B6518" s="1">
        <v>43552</v>
      </c>
      <c r="C6518" s="1">
        <v>43553</v>
      </c>
      <c r="D6518" t="s">
        <v>14</v>
      </c>
      <c r="E6518" t="s">
        <v>214</v>
      </c>
      <c r="F6518">
        <v>0</v>
      </c>
      <c r="G6518">
        <v>5520000</v>
      </c>
      <c r="H6518">
        <v>0</v>
      </c>
      <c r="I6518">
        <v>0</v>
      </c>
      <c r="J6518">
        <v>0</v>
      </c>
      <c r="K6518">
        <v>4.5999999999999999E-2</v>
      </c>
      <c r="L6518" t="s">
        <v>23</v>
      </c>
      <c r="M6518" s="2">
        <v>253920</v>
      </c>
      <c r="N6518" s="2" t="str">
        <f>VLOOKUP(Tabla1[[#This Row],[nemo]],'Nemos y clasificaciones'!$A$2:$B$5000,2,FALSE)</f>
        <v>FM ETF IT NOW S&amp;P/CLX CHILE DIVIDEND IND</v>
      </c>
      <c r="O6518" s="2" t="str">
        <f>VLOOKUP(Tabla1[[#This Row],[nemo]],'Nemos y clasificaciones'!$A$1:$C$3000,3,FALSE)</f>
        <v>ETF</v>
      </c>
      <c r="P6518" s="2"/>
      <c r="Q6518" s="2"/>
    </row>
    <row r="6519" spans="1:17" x14ac:dyDescent="0.25">
      <c r="A6519" t="s">
        <v>5076</v>
      </c>
      <c r="B6519" s="1">
        <v>43826</v>
      </c>
      <c r="C6519" s="1">
        <v>43829</v>
      </c>
      <c r="D6519" t="s">
        <v>14</v>
      </c>
      <c r="E6519" t="s">
        <v>214</v>
      </c>
      <c r="F6519">
        <v>0</v>
      </c>
      <c r="G6519">
        <v>6840000</v>
      </c>
      <c r="H6519">
        <v>0</v>
      </c>
      <c r="I6519">
        <v>0</v>
      </c>
      <c r="J6519">
        <v>0</v>
      </c>
      <c r="K6519">
        <v>3.2000000000000001E-2</v>
      </c>
      <c r="L6519" t="s">
        <v>23</v>
      </c>
      <c r="M6519" s="2">
        <v>218880</v>
      </c>
      <c r="N6519" s="2" t="str">
        <f>VLOOKUP(Tabla1[[#This Row],[nemo]],'Nemos y clasificaciones'!$A$2:$B$5000,2,FALSE)</f>
        <v>FM ETF IT NOW S&amp;P/CLX CHILE DIVIDEND IND</v>
      </c>
      <c r="O6519" s="2" t="str">
        <f>VLOOKUP(Tabla1[[#This Row],[nemo]],'Nemos y clasificaciones'!$A$1:$C$3000,3,FALSE)</f>
        <v>ETF</v>
      </c>
      <c r="P6519" s="2"/>
      <c r="Q6519" s="2"/>
    </row>
    <row r="6520" spans="1:17" x14ac:dyDescent="0.25">
      <c r="A6520" t="s">
        <v>4711</v>
      </c>
      <c r="B6520" s="1">
        <v>43920</v>
      </c>
      <c r="C6520" s="1">
        <v>43921</v>
      </c>
      <c r="D6520" t="s">
        <v>14</v>
      </c>
      <c r="E6520" t="s">
        <v>214</v>
      </c>
      <c r="F6520">
        <v>0</v>
      </c>
      <c r="G6520">
        <v>6360000</v>
      </c>
      <c r="H6520">
        <v>0</v>
      </c>
      <c r="I6520">
        <v>0</v>
      </c>
      <c r="J6520">
        <v>0</v>
      </c>
      <c r="K6520">
        <v>3.4000000000000002E-2</v>
      </c>
      <c r="L6520" t="s">
        <v>23</v>
      </c>
      <c r="M6520" s="2">
        <v>216240</v>
      </c>
      <c r="N6520" s="2" t="str">
        <f>VLOOKUP(Tabla1[[#This Row],[nemo]],'Nemos y clasificaciones'!$A$2:$B$5000,2,FALSE)</f>
        <v>FM ETF IT NOW S&amp;P/CLX CHILE DIVIDEND IND</v>
      </c>
      <c r="O6520" s="2" t="str">
        <f>VLOOKUP(Tabla1[[#This Row],[nemo]],'Nemos y clasificaciones'!$A$1:$C$3000,3,FALSE)</f>
        <v>ETF</v>
      </c>
      <c r="P6520" s="2"/>
      <c r="Q6520" s="2"/>
    </row>
    <row r="6521" spans="1:17" x14ac:dyDescent="0.25">
      <c r="A6521" t="s">
        <v>5293</v>
      </c>
      <c r="B6521" s="1">
        <v>43811</v>
      </c>
      <c r="C6521" s="1">
        <v>43812</v>
      </c>
      <c r="D6521" t="s">
        <v>14</v>
      </c>
      <c r="E6521" t="s">
        <v>214</v>
      </c>
      <c r="F6521">
        <v>0</v>
      </c>
      <c r="G6521">
        <v>6240000</v>
      </c>
      <c r="H6521">
        <v>0</v>
      </c>
      <c r="I6521">
        <v>0</v>
      </c>
      <c r="J6521">
        <v>0</v>
      </c>
      <c r="K6521">
        <v>3.4000000000000002E-2</v>
      </c>
      <c r="L6521" t="s">
        <v>23</v>
      </c>
      <c r="M6521" s="2">
        <v>212160</v>
      </c>
      <c r="N6521" s="2" t="str">
        <f>VLOOKUP(Tabla1[[#This Row],[nemo]],'Nemos y clasificaciones'!$A$2:$B$5000,2,FALSE)</f>
        <v>FM ETF IT NOW S&amp;P/CLX CHILE DIVIDEND IND</v>
      </c>
      <c r="O6521" s="2" t="str">
        <f>VLOOKUP(Tabla1[[#This Row],[nemo]],'Nemos y clasificaciones'!$A$1:$C$3000,3,FALSE)</f>
        <v>ETF</v>
      </c>
      <c r="P6521" s="2"/>
      <c r="Q6521" s="2"/>
    </row>
    <row r="6522" spans="1:17" x14ac:dyDescent="0.25">
      <c r="A6522" t="s">
        <v>303</v>
      </c>
      <c r="B6522" s="1">
        <v>44442</v>
      </c>
      <c r="C6522" s="1">
        <v>44447</v>
      </c>
      <c r="D6522" t="s">
        <v>14</v>
      </c>
      <c r="E6522" t="s">
        <v>214</v>
      </c>
      <c r="F6522">
        <v>0</v>
      </c>
      <c r="G6522">
        <v>5880000</v>
      </c>
      <c r="H6522">
        <v>0</v>
      </c>
      <c r="I6522">
        <v>0</v>
      </c>
      <c r="J6522">
        <v>0</v>
      </c>
      <c r="K6522">
        <v>2.5000000000000001E-2</v>
      </c>
      <c r="L6522" t="s">
        <v>23</v>
      </c>
      <c r="M6522" s="2">
        <v>147000</v>
      </c>
      <c r="N6522" s="2" t="str">
        <f>VLOOKUP(Tabla1[[#This Row],[nemo]],'Nemos y clasificaciones'!$A$2:$B$5000,2,FALSE)</f>
        <v>FM ETF IT NOW S&amp;P/CLX CHILE DIVIDEND IND</v>
      </c>
      <c r="O6522" s="2" t="str">
        <f>VLOOKUP(Tabla1[[#This Row],[nemo]],'Nemos y clasificaciones'!$A$1:$C$3000,3,FALSE)</f>
        <v>ETF</v>
      </c>
      <c r="P6522" s="2"/>
      <c r="Q6522" s="2"/>
    </row>
    <row r="6523" spans="1:17" x14ac:dyDescent="0.25">
      <c r="A6523" t="s">
        <v>1915</v>
      </c>
      <c r="B6523" s="1">
        <v>44328</v>
      </c>
      <c r="C6523" s="1">
        <v>44329</v>
      </c>
      <c r="D6523" t="s">
        <v>14</v>
      </c>
      <c r="E6523" t="s">
        <v>214</v>
      </c>
      <c r="F6523">
        <v>0</v>
      </c>
      <c r="G6523">
        <v>6240000</v>
      </c>
      <c r="H6523">
        <v>0</v>
      </c>
      <c r="I6523">
        <v>0</v>
      </c>
      <c r="J6523">
        <v>0</v>
      </c>
      <c r="K6523">
        <v>2.1999999999999999E-2</v>
      </c>
      <c r="L6523" t="s">
        <v>23</v>
      </c>
      <c r="M6523" s="2">
        <v>137280</v>
      </c>
      <c r="N6523" s="2" t="str">
        <f>VLOOKUP(Tabla1[[#This Row],[nemo]],'Nemos y clasificaciones'!$A$2:$B$5000,2,FALSE)</f>
        <v>FM ETF IT NOW S&amp;P/CLX CHILE DIVIDEND IND</v>
      </c>
      <c r="O6523" s="2" t="str">
        <f>VLOOKUP(Tabla1[[#This Row],[nemo]],'Nemos y clasificaciones'!$A$1:$C$3000,3,FALSE)</f>
        <v>ETF</v>
      </c>
      <c r="P6523" s="2"/>
      <c r="Q6523" s="2"/>
    </row>
    <row r="6524" spans="1:17" x14ac:dyDescent="0.25">
      <c r="A6524" t="s">
        <v>2008</v>
      </c>
      <c r="B6524" s="1">
        <v>44322</v>
      </c>
      <c r="C6524" s="1">
        <v>44323</v>
      </c>
      <c r="D6524" t="s">
        <v>14</v>
      </c>
      <c r="E6524" t="s">
        <v>214</v>
      </c>
      <c r="F6524">
        <v>0</v>
      </c>
      <c r="G6524">
        <v>6240000</v>
      </c>
      <c r="H6524">
        <v>0</v>
      </c>
      <c r="I6524">
        <v>0</v>
      </c>
      <c r="J6524">
        <v>0</v>
      </c>
      <c r="K6524">
        <v>2.1000000000000001E-2</v>
      </c>
      <c r="L6524" t="s">
        <v>23</v>
      </c>
      <c r="M6524" s="2">
        <v>131040</v>
      </c>
      <c r="N6524" s="2" t="str">
        <f>VLOOKUP(Tabla1[[#This Row],[nemo]],'Nemos y clasificaciones'!$A$2:$B$5000,2,FALSE)</f>
        <v>FM ETF IT NOW S&amp;P/CLX CHILE DIVIDEND IND</v>
      </c>
      <c r="O6524" s="2" t="str">
        <f>VLOOKUP(Tabla1[[#This Row],[nemo]],'Nemos y clasificaciones'!$A$1:$C$3000,3,FALSE)</f>
        <v>ETF</v>
      </c>
      <c r="P6524" s="2"/>
      <c r="Q6524" s="2"/>
    </row>
    <row r="6525" spans="1:17" x14ac:dyDescent="0.25">
      <c r="A6525" t="s">
        <v>3515</v>
      </c>
      <c r="B6525" s="1">
        <v>44077</v>
      </c>
      <c r="C6525" s="1">
        <v>44078</v>
      </c>
      <c r="D6525" t="s">
        <v>14</v>
      </c>
      <c r="E6525" t="s">
        <v>214</v>
      </c>
      <c r="F6525">
        <v>0</v>
      </c>
      <c r="G6525">
        <v>6360000</v>
      </c>
      <c r="H6525">
        <v>0</v>
      </c>
      <c r="I6525">
        <v>0</v>
      </c>
      <c r="J6525">
        <v>0</v>
      </c>
      <c r="K6525">
        <v>0.02</v>
      </c>
      <c r="L6525" t="s">
        <v>23</v>
      </c>
      <c r="M6525" s="2">
        <v>127200</v>
      </c>
      <c r="N6525" s="2" t="str">
        <f>VLOOKUP(Tabla1[[#This Row],[nemo]],'Nemos y clasificaciones'!$A$2:$B$5000,2,FALSE)</f>
        <v>FM ETF IT NOW S&amp;P/CLX CHILE DIVIDEND IND</v>
      </c>
      <c r="O6525" s="2" t="str">
        <f>VLOOKUP(Tabla1[[#This Row],[nemo]],'Nemos y clasificaciones'!$A$1:$C$3000,3,FALSE)</f>
        <v>ETF</v>
      </c>
      <c r="P6525" s="2"/>
      <c r="Q6525" s="2"/>
    </row>
    <row r="6526" spans="1:17" x14ac:dyDescent="0.25">
      <c r="A6526" t="s">
        <v>1937</v>
      </c>
      <c r="B6526" s="1">
        <v>44327</v>
      </c>
      <c r="C6526" s="1">
        <v>44328</v>
      </c>
      <c r="D6526" t="s">
        <v>14</v>
      </c>
      <c r="E6526" t="s">
        <v>214</v>
      </c>
      <c r="F6526">
        <v>0</v>
      </c>
      <c r="G6526">
        <v>6240000</v>
      </c>
      <c r="H6526">
        <v>0</v>
      </c>
      <c r="I6526">
        <v>0</v>
      </c>
      <c r="J6526">
        <v>0</v>
      </c>
      <c r="K6526">
        <v>1.6E-2</v>
      </c>
      <c r="L6526" t="s">
        <v>23</v>
      </c>
      <c r="M6526" s="3">
        <v>99840</v>
      </c>
      <c r="N6526" s="2" t="str">
        <f>VLOOKUP(Tabla1[[#This Row],[nemo]],'Nemos y clasificaciones'!$A$2:$B$5000,2,FALSE)</f>
        <v>FM ETF IT NOW S&amp;P/CLX CHILE DIVIDEND IND</v>
      </c>
      <c r="O6526" s="3" t="str">
        <f>VLOOKUP(Tabla1[[#This Row],[nemo]],'Nemos y clasificaciones'!$A$1:$C$3000,3,FALSE)</f>
        <v>ETF</v>
      </c>
      <c r="P6526" s="3"/>
      <c r="Q6526" s="3"/>
    </row>
    <row r="6527" spans="1:17" x14ac:dyDescent="0.25">
      <c r="A6527" t="s">
        <v>5781</v>
      </c>
      <c r="B6527" s="1">
        <v>43684</v>
      </c>
      <c r="C6527" s="1">
        <v>43685</v>
      </c>
      <c r="D6527" t="s">
        <v>14</v>
      </c>
      <c r="E6527" t="s">
        <v>214</v>
      </c>
      <c r="F6527">
        <v>0</v>
      </c>
      <c r="G6527">
        <v>9720000</v>
      </c>
      <c r="H6527">
        <v>0</v>
      </c>
      <c r="I6527">
        <v>0</v>
      </c>
      <c r="J6527">
        <v>0</v>
      </c>
      <c r="K6527">
        <v>8.9999999999999993E-3</v>
      </c>
      <c r="L6527" t="s">
        <v>23</v>
      </c>
      <c r="M6527" s="3">
        <v>87480</v>
      </c>
      <c r="N6527" s="2" t="str">
        <f>VLOOKUP(Tabla1[[#This Row],[nemo]],'Nemos y clasificaciones'!$A$2:$B$5000,2,FALSE)</f>
        <v>FM ETF IT NOW S&amp;P/CLX CHILE DIVIDEND IND</v>
      </c>
      <c r="O6527" s="3" t="str">
        <f>VLOOKUP(Tabla1[[#This Row],[nemo]],'Nemos y clasificaciones'!$A$1:$C$3000,3,FALSE)</f>
        <v>ETF</v>
      </c>
      <c r="P6527" s="3"/>
      <c r="Q6527" s="3"/>
    </row>
    <row r="6528" spans="1:17" x14ac:dyDescent="0.25">
      <c r="A6528" t="s">
        <v>5407</v>
      </c>
      <c r="B6528" s="1">
        <v>43780</v>
      </c>
      <c r="C6528" s="1">
        <v>43781</v>
      </c>
      <c r="D6528" t="s">
        <v>14</v>
      </c>
      <c r="E6528" t="s">
        <v>214</v>
      </c>
      <c r="F6528">
        <v>0</v>
      </c>
      <c r="G6528">
        <v>7920000</v>
      </c>
      <c r="H6528">
        <v>0</v>
      </c>
      <c r="I6528">
        <v>0</v>
      </c>
      <c r="J6528">
        <v>0</v>
      </c>
      <c r="K6528">
        <v>0.01</v>
      </c>
      <c r="L6528" t="s">
        <v>23</v>
      </c>
      <c r="M6528" s="3">
        <v>79200</v>
      </c>
      <c r="N6528" s="2" t="str">
        <f>VLOOKUP(Tabla1[[#This Row],[nemo]],'Nemos y clasificaciones'!$A$2:$B$5000,2,FALSE)</f>
        <v>FM ETF IT NOW S&amp;P/CLX CHILE DIVIDEND IND</v>
      </c>
      <c r="O6528" s="3" t="str">
        <f>VLOOKUP(Tabla1[[#This Row],[nemo]],'Nemos y clasificaciones'!$A$1:$C$3000,3,FALSE)</f>
        <v>ETF</v>
      </c>
      <c r="P6528" s="3"/>
      <c r="Q6528" s="3"/>
    </row>
    <row r="6529" spans="1:17" x14ac:dyDescent="0.25">
      <c r="A6529" t="s">
        <v>4387</v>
      </c>
      <c r="B6529" s="1">
        <v>43963</v>
      </c>
      <c r="C6529" s="1">
        <v>43964</v>
      </c>
      <c r="D6529" t="s">
        <v>14</v>
      </c>
      <c r="E6529" t="s">
        <v>214</v>
      </c>
      <c r="F6529">
        <v>0</v>
      </c>
      <c r="G6529">
        <v>6360000</v>
      </c>
      <c r="H6529">
        <v>0</v>
      </c>
      <c r="I6529">
        <v>0</v>
      </c>
      <c r="J6529">
        <v>0</v>
      </c>
      <c r="K6529">
        <v>0.01</v>
      </c>
      <c r="L6529" t="s">
        <v>23</v>
      </c>
      <c r="M6529" s="3">
        <v>63600</v>
      </c>
      <c r="N6529" s="2" t="str">
        <f>VLOOKUP(Tabla1[[#This Row],[nemo]],'Nemos y clasificaciones'!$A$2:$B$5000,2,FALSE)</f>
        <v>FM ETF IT NOW S&amp;P/CLX CHILE DIVIDEND IND</v>
      </c>
      <c r="O6529" s="3" t="str">
        <f>VLOOKUP(Tabla1[[#This Row],[nemo]],'Nemos y clasificaciones'!$A$1:$C$3000,3,FALSE)</f>
        <v>ETF</v>
      </c>
      <c r="P6529" s="3"/>
      <c r="Q6529" s="3"/>
    </row>
    <row r="6530" spans="1:17" x14ac:dyDescent="0.25">
      <c r="A6530" t="s">
        <v>6673</v>
      </c>
      <c r="B6530" s="1">
        <v>43571</v>
      </c>
      <c r="C6530" s="1">
        <v>43572</v>
      </c>
      <c r="D6530" t="s">
        <v>14</v>
      </c>
      <c r="E6530" t="s">
        <v>214</v>
      </c>
      <c r="F6530">
        <v>0</v>
      </c>
      <c r="G6530">
        <v>5640000</v>
      </c>
      <c r="H6530">
        <v>0</v>
      </c>
      <c r="I6530">
        <v>0</v>
      </c>
      <c r="J6530">
        <v>0</v>
      </c>
      <c r="K6530">
        <v>1.0999999999999999E-2</v>
      </c>
      <c r="L6530" t="s">
        <v>23</v>
      </c>
      <c r="M6530" s="3">
        <v>62040</v>
      </c>
      <c r="N6530" s="2" t="str">
        <f>VLOOKUP(Tabla1[[#This Row],[nemo]],'Nemos y clasificaciones'!$A$2:$B$5000,2,FALSE)</f>
        <v>FM ETF IT NOW S&amp;P/CLX CHILE DIVIDEND IND</v>
      </c>
      <c r="O6530" s="3" t="str">
        <f>VLOOKUP(Tabla1[[#This Row],[nemo]],'Nemos y clasificaciones'!$A$1:$C$3000,3,FALSE)</f>
        <v>ETF</v>
      </c>
      <c r="P6530" s="3"/>
      <c r="Q6530" s="3"/>
    </row>
    <row r="6531" spans="1:17" x14ac:dyDescent="0.25">
      <c r="A6531" t="s">
        <v>6674</v>
      </c>
      <c r="B6531" s="1">
        <v>43571</v>
      </c>
      <c r="C6531" s="1">
        <v>43572</v>
      </c>
      <c r="D6531" t="s">
        <v>14</v>
      </c>
      <c r="E6531" t="s">
        <v>214</v>
      </c>
      <c r="F6531">
        <v>0</v>
      </c>
      <c r="G6531">
        <v>5640000</v>
      </c>
      <c r="H6531">
        <v>0</v>
      </c>
      <c r="I6531">
        <v>0</v>
      </c>
      <c r="J6531">
        <v>0</v>
      </c>
      <c r="K6531">
        <v>1.0999999999999999E-2</v>
      </c>
      <c r="L6531" t="s">
        <v>23</v>
      </c>
      <c r="M6531" s="3">
        <v>62040</v>
      </c>
      <c r="N6531" s="2" t="str">
        <f>VLOOKUP(Tabla1[[#This Row],[nemo]],'Nemos y clasificaciones'!$A$2:$B$5000,2,FALSE)</f>
        <v>FM ETF IT NOW S&amp;P/CLX CHILE DIVIDEND IND</v>
      </c>
      <c r="O6531" s="3" t="str">
        <f>VLOOKUP(Tabla1[[#This Row],[nemo]],'Nemos y clasificaciones'!$A$1:$C$3000,3,FALSE)</f>
        <v>ETF</v>
      </c>
      <c r="P6531" s="3"/>
      <c r="Q6531" s="3"/>
    </row>
    <row r="6532" spans="1:17" x14ac:dyDescent="0.25">
      <c r="A6532" t="s">
        <v>4006</v>
      </c>
      <c r="B6532" s="1">
        <v>43997</v>
      </c>
      <c r="C6532" s="1">
        <v>44001</v>
      </c>
      <c r="D6532" t="s">
        <v>21</v>
      </c>
      <c r="E6532" t="s">
        <v>1411</v>
      </c>
      <c r="F6532">
        <v>0</v>
      </c>
      <c r="G6532">
        <v>1000000</v>
      </c>
      <c r="H6532">
        <v>0</v>
      </c>
      <c r="I6532">
        <v>0</v>
      </c>
      <c r="J6532">
        <v>0</v>
      </c>
      <c r="K6532">
        <v>0.92</v>
      </c>
      <c r="L6532" t="s">
        <v>23</v>
      </c>
      <c r="M6532" s="2">
        <v>920000</v>
      </c>
      <c r="N6532" s="2" t="str">
        <f>VLOOKUP(Tabla1[[#This Row],[nemo]],'Nemos y clasificaciones'!$A$2:$B$5000,2,FALSE)</f>
        <v>iShares MSCI Global Min Vol Factor ETF (ACWV)</v>
      </c>
      <c r="O6532" s="2" t="str">
        <f>VLOOKUP(Tabla1[[#This Row],[nemo]],'Nemos y clasificaciones'!$A$1:$C$3000,3,FALSE)</f>
        <v>ETF</v>
      </c>
      <c r="P6532" s="2"/>
      <c r="Q6532" s="2"/>
    </row>
    <row r="6533" spans="1:17" x14ac:dyDescent="0.25">
      <c r="A6533" t="s">
        <v>1935</v>
      </c>
      <c r="B6533" s="1">
        <v>44327</v>
      </c>
      <c r="C6533" s="1">
        <v>44328</v>
      </c>
      <c r="D6533" t="s">
        <v>14</v>
      </c>
      <c r="E6533" t="s">
        <v>214</v>
      </c>
      <c r="F6533">
        <v>0</v>
      </c>
      <c r="G6533">
        <v>6240000</v>
      </c>
      <c r="H6533">
        <v>0</v>
      </c>
      <c r="I6533">
        <v>0</v>
      </c>
      <c r="J6533">
        <v>0</v>
      </c>
      <c r="K6533">
        <v>2E-3</v>
      </c>
      <c r="L6533" t="s">
        <v>23</v>
      </c>
      <c r="M6533" s="3">
        <v>12480</v>
      </c>
      <c r="N6533" s="2" t="str">
        <f>VLOOKUP(Tabla1[[#This Row],[nemo]],'Nemos y clasificaciones'!$A$2:$B$5000,2,FALSE)</f>
        <v>FM ETF IT NOW S&amp;P/CLX CHILE DIVIDEND IND</v>
      </c>
      <c r="O6533" s="3" t="str">
        <f>VLOOKUP(Tabla1[[#This Row],[nemo]],'Nemos y clasificaciones'!$A$1:$C$3000,3,FALSE)</f>
        <v>ETF</v>
      </c>
      <c r="P6533" s="3"/>
      <c r="Q6533" s="3"/>
    </row>
    <row r="6534" spans="1:17" x14ac:dyDescent="0.25">
      <c r="A6534" t="s">
        <v>2138</v>
      </c>
      <c r="B6534" s="1">
        <v>44306</v>
      </c>
      <c r="C6534" s="1">
        <v>44312</v>
      </c>
      <c r="D6534" t="s">
        <v>14</v>
      </c>
      <c r="E6534" t="s">
        <v>426</v>
      </c>
      <c r="F6534">
        <v>0</v>
      </c>
      <c r="G6534">
        <v>10000000</v>
      </c>
      <c r="H6534">
        <v>0</v>
      </c>
      <c r="I6534">
        <v>0</v>
      </c>
      <c r="J6534">
        <v>0</v>
      </c>
      <c r="K6534">
        <v>4402.3620000000001</v>
      </c>
      <c r="L6534" t="s">
        <v>19</v>
      </c>
      <c r="M6534" s="2">
        <v>44023620000</v>
      </c>
      <c r="N6534" s="2" t="str">
        <f>VLOOKUP(Tabla1[[#This Row],[nemo]],'Nemos y clasificaciones'!$A$2:$B$5000,2,FALSE)</f>
        <v>F. MUTUO ETF EUROAMER. MSCI S. CAP CHILE</v>
      </c>
      <c r="O6534" s="2" t="str">
        <f>VLOOKUP(Tabla1[[#This Row],[nemo]],'Nemos y clasificaciones'!$A$1:$C$3000,3,FALSE)</f>
        <v>ETF</v>
      </c>
      <c r="P6534" s="2"/>
      <c r="Q6534" s="2"/>
    </row>
    <row r="6535" spans="1:17" x14ac:dyDescent="0.25">
      <c r="A6535" t="s">
        <v>5347</v>
      </c>
      <c r="B6535" s="1">
        <v>43802</v>
      </c>
      <c r="C6535" s="1">
        <v>43803</v>
      </c>
      <c r="D6535" t="s">
        <v>14</v>
      </c>
      <c r="E6535" t="s">
        <v>426</v>
      </c>
      <c r="F6535">
        <v>0</v>
      </c>
      <c r="G6535">
        <v>10000000</v>
      </c>
      <c r="H6535">
        <v>0</v>
      </c>
      <c r="I6535">
        <v>0</v>
      </c>
      <c r="J6535">
        <v>0</v>
      </c>
      <c r="K6535">
        <v>4313.9690000000001</v>
      </c>
      <c r="L6535" t="s">
        <v>19</v>
      </c>
      <c r="M6535" s="2">
        <v>43139690000</v>
      </c>
      <c r="N6535" s="2" t="str">
        <f>VLOOKUP(Tabla1[[#This Row],[nemo]],'Nemos y clasificaciones'!$A$2:$B$5000,2,FALSE)</f>
        <v>F. MUTUO ETF EUROAMER. MSCI S. CAP CHILE</v>
      </c>
      <c r="O6535" s="2" t="str">
        <f>VLOOKUP(Tabla1[[#This Row],[nemo]],'Nemos y clasificaciones'!$A$1:$C$3000,3,FALSE)</f>
        <v>ETF</v>
      </c>
      <c r="P6535" s="2"/>
      <c r="Q6535" s="2"/>
    </row>
    <row r="6536" spans="1:17" x14ac:dyDescent="0.25">
      <c r="A6536" t="s">
        <v>7269</v>
      </c>
      <c r="B6536" s="1">
        <v>43432</v>
      </c>
      <c r="C6536" s="1">
        <v>43433</v>
      </c>
      <c r="D6536" t="s">
        <v>14</v>
      </c>
      <c r="E6536" t="s">
        <v>426</v>
      </c>
      <c r="F6536">
        <v>0</v>
      </c>
      <c r="G6536">
        <v>10000000</v>
      </c>
      <c r="H6536">
        <v>0</v>
      </c>
      <c r="I6536">
        <v>0</v>
      </c>
      <c r="J6536">
        <v>0</v>
      </c>
      <c r="K6536">
        <v>2357.12</v>
      </c>
      <c r="L6536" t="s">
        <v>19</v>
      </c>
      <c r="M6536" s="2">
        <v>23571200000</v>
      </c>
      <c r="N6536" s="2" t="str">
        <f>VLOOKUP(Tabla1[[#This Row],[nemo]],'Nemos y clasificaciones'!$A$2:$B$5000,2,FALSE)</f>
        <v>F. MUTUO ETF EUROAMER. MSCI S. CAP CHILE</v>
      </c>
      <c r="O6536" s="2" t="str">
        <f>VLOOKUP(Tabla1[[#This Row],[nemo]],'Nemos y clasificaciones'!$A$1:$C$3000,3,FALSE)</f>
        <v>ETF</v>
      </c>
      <c r="P6536" s="2"/>
      <c r="Q6536" s="2"/>
    </row>
    <row r="6537" spans="1:17" x14ac:dyDescent="0.25">
      <c r="A6537" t="s">
        <v>445</v>
      </c>
      <c r="B6537" s="1">
        <v>44428</v>
      </c>
      <c r="C6537" s="1">
        <v>44434</v>
      </c>
      <c r="D6537" t="s">
        <v>14</v>
      </c>
      <c r="E6537" t="s">
        <v>426</v>
      </c>
      <c r="F6537">
        <v>0</v>
      </c>
      <c r="G6537">
        <v>10000000</v>
      </c>
      <c r="H6537">
        <v>0</v>
      </c>
      <c r="I6537">
        <v>0</v>
      </c>
      <c r="J6537">
        <v>0</v>
      </c>
      <c r="K6537">
        <v>1916.15</v>
      </c>
      <c r="L6537" t="s">
        <v>19</v>
      </c>
      <c r="M6537" s="2">
        <v>19161500000</v>
      </c>
      <c r="N6537" s="2" t="str">
        <f>VLOOKUP(Tabla1[[#This Row],[nemo]],'Nemos y clasificaciones'!$A$2:$B$5000,2,FALSE)</f>
        <v>F. MUTUO ETF EUROAMER. MSCI S. CAP CHILE</v>
      </c>
      <c r="O6537" s="2" t="str">
        <f>VLOOKUP(Tabla1[[#This Row],[nemo]],'Nemos y clasificaciones'!$A$1:$C$3000,3,FALSE)</f>
        <v>ETF</v>
      </c>
      <c r="P6537" s="2"/>
      <c r="Q6537" s="2"/>
    </row>
    <row r="6538" spans="1:17" x14ac:dyDescent="0.25">
      <c r="A6538" t="s">
        <v>8355</v>
      </c>
      <c r="B6538" s="1">
        <v>43215</v>
      </c>
      <c r="C6538" s="1">
        <v>43216</v>
      </c>
      <c r="D6538" t="s">
        <v>14</v>
      </c>
      <c r="E6538" t="s">
        <v>426</v>
      </c>
      <c r="F6538">
        <v>0</v>
      </c>
      <c r="G6538">
        <v>10000000</v>
      </c>
      <c r="H6538">
        <v>0</v>
      </c>
      <c r="I6538">
        <v>0</v>
      </c>
      <c r="J6538">
        <v>0</v>
      </c>
      <c r="K6538">
        <v>1816.9490000000001</v>
      </c>
      <c r="L6538" t="s">
        <v>19</v>
      </c>
      <c r="M6538" s="2">
        <v>18169490000</v>
      </c>
      <c r="N6538" s="2" t="str">
        <f>VLOOKUP(Tabla1[[#This Row],[nemo]],'Nemos y clasificaciones'!$A$2:$B$5000,2,FALSE)</f>
        <v>F. MUTUO ETF EUROAMER. MSCI S. CAP CHILE</v>
      </c>
      <c r="O6538" s="2" t="str">
        <f>VLOOKUP(Tabla1[[#This Row],[nemo]],'Nemos y clasificaciones'!$A$1:$C$3000,3,FALSE)</f>
        <v>ETF</v>
      </c>
      <c r="P6538" s="2"/>
      <c r="Q6538" s="2"/>
    </row>
    <row r="6539" spans="1:17" x14ac:dyDescent="0.25">
      <c r="A6539" t="s">
        <v>3036</v>
      </c>
      <c r="B6539" s="1">
        <v>44174</v>
      </c>
      <c r="C6539" s="1">
        <v>44180</v>
      </c>
      <c r="D6539" t="s">
        <v>14</v>
      </c>
      <c r="E6539" t="s">
        <v>426</v>
      </c>
      <c r="F6539">
        <v>0</v>
      </c>
      <c r="G6539">
        <v>10000000</v>
      </c>
      <c r="H6539">
        <v>0</v>
      </c>
      <c r="I6539">
        <v>0</v>
      </c>
      <c r="J6539">
        <v>0</v>
      </c>
      <c r="K6539">
        <v>1720.5219999999999</v>
      </c>
      <c r="L6539" t="s">
        <v>19</v>
      </c>
      <c r="M6539" s="2">
        <v>17205220000</v>
      </c>
      <c r="N6539" s="2" t="str">
        <f>VLOOKUP(Tabla1[[#This Row],[nemo]],'Nemos y clasificaciones'!$A$2:$B$5000,2,FALSE)</f>
        <v>F. MUTUO ETF EUROAMER. MSCI S. CAP CHILE</v>
      </c>
      <c r="O6539" s="2" t="str">
        <f>VLOOKUP(Tabla1[[#This Row],[nemo]],'Nemos y clasificaciones'!$A$1:$C$3000,3,FALSE)</f>
        <v>ETF</v>
      </c>
      <c r="P6539" s="2"/>
      <c r="Q6539" s="2"/>
    </row>
    <row r="6540" spans="1:17" x14ac:dyDescent="0.25">
      <c r="A6540" t="s">
        <v>1860</v>
      </c>
      <c r="B6540" s="1">
        <v>44328</v>
      </c>
      <c r="C6540" s="1">
        <v>44334</v>
      </c>
      <c r="D6540" t="s">
        <v>14</v>
      </c>
      <c r="E6540" t="s">
        <v>426</v>
      </c>
      <c r="F6540">
        <v>0</v>
      </c>
      <c r="G6540">
        <v>10000000</v>
      </c>
      <c r="H6540">
        <v>0</v>
      </c>
      <c r="I6540">
        <v>0</v>
      </c>
      <c r="J6540">
        <v>0</v>
      </c>
      <c r="K6540">
        <v>1703.5350000000001</v>
      </c>
      <c r="L6540" t="s">
        <v>19</v>
      </c>
      <c r="M6540" s="2">
        <v>17035350000</v>
      </c>
      <c r="N6540" s="2" t="str">
        <f>VLOOKUP(Tabla1[[#This Row],[nemo]],'Nemos y clasificaciones'!$A$2:$B$5000,2,FALSE)</f>
        <v>F. MUTUO ETF EUROAMER. MSCI S. CAP CHILE</v>
      </c>
      <c r="O6540" s="2" t="str">
        <f>VLOOKUP(Tabla1[[#This Row],[nemo]],'Nemos y clasificaciones'!$A$1:$C$3000,3,FALSE)</f>
        <v>ETF</v>
      </c>
      <c r="P6540" s="2"/>
      <c r="Q6540" s="2"/>
    </row>
    <row r="6541" spans="1:17" x14ac:dyDescent="0.25">
      <c r="A6541" t="s">
        <v>8031</v>
      </c>
      <c r="B6541" s="1">
        <v>43248</v>
      </c>
      <c r="C6541" s="1">
        <v>43249</v>
      </c>
      <c r="D6541" t="s">
        <v>14</v>
      </c>
      <c r="E6541" t="s">
        <v>426</v>
      </c>
      <c r="F6541">
        <v>0</v>
      </c>
      <c r="G6541">
        <v>10000000</v>
      </c>
      <c r="H6541">
        <v>0</v>
      </c>
      <c r="I6541">
        <v>0</v>
      </c>
      <c r="J6541">
        <v>0</v>
      </c>
      <c r="K6541">
        <v>1662.4680000000001</v>
      </c>
      <c r="L6541" t="s">
        <v>19</v>
      </c>
      <c r="M6541" s="2">
        <v>16624680000</v>
      </c>
      <c r="N6541" s="2" t="str">
        <f>VLOOKUP(Tabla1[[#This Row],[nemo]],'Nemos y clasificaciones'!$A$2:$B$5000,2,FALSE)</f>
        <v>F. MUTUO ETF EUROAMER. MSCI S. CAP CHILE</v>
      </c>
      <c r="O6541" s="2" t="str">
        <f>VLOOKUP(Tabla1[[#This Row],[nemo]],'Nemos y clasificaciones'!$A$1:$C$3000,3,FALSE)</f>
        <v>ETF</v>
      </c>
      <c r="P6541" s="2"/>
      <c r="Q6541" s="2"/>
    </row>
    <row r="6542" spans="1:17" x14ac:dyDescent="0.25">
      <c r="A6542" t="s">
        <v>3538</v>
      </c>
      <c r="B6542" s="1">
        <v>44070</v>
      </c>
      <c r="C6542" s="1">
        <v>44071</v>
      </c>
      <c r="D6542" t="s">
        <v>14</v>
      </c>
      <c r="E6542" t="s">
        <v>426</v>
      </c>
      <c r="F6542">
        <v>0</v>
      </c>
      <c r="G6542">
        <v>10000000</v>
      </c>
      <c r="H6542">
        <v>0</v>
      </c>
      <c r="I6542">
        <v>0</v>
      </c>
      <c r="J6542">
        <v>0</v>
      </c>
      <c r="K6542">
        <v>1641.9069999999999</v>
      </c>
      <c r="L6542" t="s">
        <v>19</v>
      </c>
      <c r="M6542" s="2">
        <v>16419070000</v>
      </c>
      <c r="N6542" s="2" t="str">
        <f>VLOOKUP(Tabla1[[#This Row],[nemo]],'Nemos y clasificaciones'!$A$2:$B$5000,2,FALSE)</f>
        <v>F. MUTUO ETF EUROAMER. MSCI S. CAP CHILE</v>
      </c>
      <c r="O6542" s="2" t="str">
        <f>VLOOKUP(Tabla1[[#This Row],[nemo]],'Nemos y clasificaciones'!$A$1:$C$3000,3,FALSE)</f>
        <v>ETF</v>
      </c>
      <c r="P6542" s="2"/>
      <c r="Q6542" s="2"/>
    </row>
    <row r="6543" spans="1:17" x14ac:dyDescent="0.25">
      <c r="A6543" t="s">
        <v>7849</v>
      </c>
      <c r="B6543" s="1">
        <v>43270</v>
      </c>
      <c r="C6543" s="1">
        <v>43276</v>
      </c>
      <c r="D6543" t="s">
        <v>21</v>
      </c>
      <c r="E6543" t="s">
        <v>1411</v>
      </c>
      <c r="F6543">
        <v>0</v>
      </c>
      <c r="G6543">
        <v>1000000</v>
      </c>
      <c r="H6543">
        <v>0</v>
      </c>
      <c r="I6543">
        <v>0</v>
      </c>
      <c r="J6543">
        <v>0</v>
      </c>
      <c r="K6543">
        <v>0.89600000000000002</v>
      </c>
      <c r="L6543" t="s">
        <v>23</v>
      </c>
      <c r="M6543" s="2">
        <v>896000</v>
      </c>
      <c r="N6543" s="2" t="str">
        <f>VLOOKUP(Tabla1[[#This Row],[nemo]],'Nemos y clasificaciones'!$A$2:$B$5000,2,FALSE)</f>
        <v>iShares MSCI Global Min Vol Factor ETF (ACWV)</v>
      </c>
      <c r="O6543" s="2" t="str">
        <f>VLOOKUP(Tabla1[[#This Row],[nemo]],'Nemos y clasificaciones'!$A$1:$C$3000,3,FALSE)</f>
        <v>ETF</v>
      </c>
      <c r="P6543" s="2"/>
      <c r="Q6543" s="2"/>
    </row>
    <row r="6544" spans="1:17" x14ac:dyDescent="0.25">
      <c r="A6544" t="s">
        <v>6405</v>
      </c>
      <c r="B6544" s="1">
        <v>43599</v>
      </c>
      <c r="C6544" s="1">
        <v>43600</v>
      </c>
      <c r="D6544" t="s">
        <v>14</v>
      </c>
      <c r="E6544" t="s">
        <v>426</v>
      </c>
      <c r="F6544">
        <v>0</v>
      </c>
      <c r="G6544">
        <v>10000000</v>
      </c>
      <c r="H6544">
        <v>0</v>
      </c>
      <c r="I6544">
        <v>0</v>
      </c>
      <c r="J6544">
        <v>0</v>
      </c>
      <c r="K6544">
        <v>1624.287</v>
      </c>
      <c r="L6544" t="s">
        <v>19</v>
      </c>
      <c r="M6544" s="2">
        <v>16242870000</v>
      </c>
      <c r="N6544" s="2" t="str">
        <f>VLOOKUP(Tabla1[[#This Row],[nemo]],'Nemos y clasificaciones'!$A$2:$B$5000,2,FALSE)</f>
        <v>F. MUTUO ETF EUROAMER. MSCI S. CAP CHILE</v>
      </c>
      <c r="O6544" s="2" t="str">
        <f>VLOOKUP(Tabla1[[#This Row],[nemo]],'Nemos y clasificaciones'!$A$1:$C$3000,3,FALSE)</f>
        <v>ETF</v>
      </c>
      <c r="P6544" s="2"/>
      <c r="Q6544" s="2"/>
    </row>
    <row r="6545" spans="1:17" x14ac:dyDescent="0.25">
      <c r="A6545" t="s">
        <v>6266</v>
      </c>
      <c r="B6545" s="1">
        <v>43608</v>
      </c>
      <c r="C6545" s="1">
        <v>43609</v>
      </c>
      <c r="D6545" t="s">
        <v>14</v>
      </c>
      <c r="E6545" t="s">
        <v>426</v>
      </c>
      <c r="F6545">
        <v>0</v>
      </c>
      <c r="G6545">
        <v>10000000</v>
      </c>
      <c r="H6545">
        <v>0</v>
      </c>
      <c r="I6545">
        <v>0</v>
      </c>
      <c r="J6545">
        <v>0</v>
      </c>
      <c r="K6545">
        <v>1492.6410000000001</v>
      </c>
      <c r="L6545" t="s">
        <v>19</v>
      </c>
      <c r="M6545" s="2">
        <v>14926410000</v>
      </c>
      <c r="N6545" s="2" t="str">
        <f>VLOOKUP(Tabla1[[#This Row],[nemo]],'Nemos y clasificaciones'!$A$2:$B$5000,2,FALSE)</f>
        <v>F. MUTUO ETF EUROAMER. MSCI S. CAP CHILE</v>
      </c>
      <c r="O6545" s="2" t="str">
        <f>VLOOKUP(Tabla1[[#This Row],[nemo]],'Nemos y clasificaciones'!$A$1:$C$3000,3,FALSE)</f>
        <v>ETF</v>
      </c>
      <c r="P6545" s="2"/>
      <c r="Q6545" s="2"/>
    </row>
    <row r="6546" spans="1:17" x14ac:dyDescent="0.25">
      <c r="A6546" t="s">
        <v>8082</v>
      </c>
      <c r="B6546" s="1">
        <v>43243</v>
      </c>
      <c r="C6546" s="1">
        <v>43244</v>
      </c>
      <c r="D6546" t="s">
        <v>14</v>
      </c>
      <c r="E6546" t="s">
        <v>426</v>
      </c>
      <c r="F6546">
        <v>0</v>
      </c>
      <c r="G6546">
        <v>10000000</v>
      </c>
      <c r="H6546">
        <v>0</v>
      </c>
      <c r="I6546">
        <v>0</v>
      </c>
      <c r="J6546">
        <v>0</v>
      </c>
      <c r="K6546">
        <v>1486.0250000000001</v>
      </c>
      <c r="L6546" t="s">
        <v>19</v>
      </c>
      <c r="M6546" s="2">
        <v>14860250000</v>
      </c>
      <c r="N6546" s="2" t="str">
        <f>VLOOKUP(Tabla1[[#This Row],[nemo]],'Nemos y clasificaciones'!$A$2:$B$5000,2,FALSE)</f>
        <v>F. MUTUO ETF EUROAMER. MSCI S. CAP CHILE</v>
      </c>
      <c r="O6546" s="2" t="str">
        <f>VLOOKUP(Tabla1[[#This Row],[nemo]],'Nemos y clasificaciones'!$A$1:$C$3000,3,FALSE)</f>
        <v>ETF</v>
      </c>
      <c r="P6546" s="2"/>
      <c r="Q6546" s="2"/>
    </row>
    <row r="6547" spans="1:17" x14ac:dyDescent="0.25">
      <c r="A6547" t="s">
        <v>8256</v>
      </c>
      <c r="B6547" s="1">
        <v>43227</v>
      </c>
      <c r="C6547" s="1">
        <v>43228</v>
      </c>
      <c r="D6547" t="s">
        <v>14</v>
      </c>
      <c r="E6547" t="s">
        <v>426</v>
      </c>
      <c r="F6547">
        <v>0</v>
      </c>
      <c r="G6547">
        <v>10000000</v>
      </c>
      <c r="H6547">
        <v>0</v>
      </c>
      <c r="I6547">
        <v>0</v>
      </c>
      <c r="J6547">
        <v>0</v>
      </c>
      <c r="K6547">
        <v>1301.9269999999999</v>
      </c>
      <c r="L6547" t="s">
        <v>19</v>
      </c>
      <c r="M6547" s="2">
        <v>13019270000</v>
      </c>
      <c r="N6547" s="2" t="str">
        <f>VLOOKUP(Tabla1[[#This Row],[nemo]],'Nemos y clasificaciones'!$A$2:$B$5000,2,FALSE)</f>
        <v>F. MUTUO ETF EUROAMER. MSCI S. CAP CHILE</v>
      </c>
      <c r="O6547" s="2" t="str">
        <f>VLOOKUP(Tabla1[[#This Row],[nemo]],'Nemos y clasificaciones'!$A$1:$C$3000,3,FALSE)</f>
        <v>ETF</v>
      </c>
      <c r="P6547" s="2"/>
      <c r="Q6547" s="2"/>
    </row>
    <row r="6548" spans="1:17" x14ac:dyDescent="0.25">
      <c r="A6548" t="s">
        <v>6087</v>
      </c>
      <c r="B6548" s="1">
        <v>43636</v>
      </c>
      <c r="C6548" s="1">
        <v>43637</v>
      </c>
      <c r="D6548" t="s">
        <v>14</v>
      </c>
      <c r="E6548" t="s">
        <v>426</v>
      </c>
      <c r="F6548">
        <v>0</v>
      </c>
      <c r="G6548">
        <v>10000000</v>
      </c>
      <c r="H6548">
        <v>0</v>
      </c>
      <c r="I6548">
        <v>0</v>
      </c>
      <c r="J6548">
        <v>0</v>
      </c>
      <c r="K6548">
        <v>1262.423</v>
      </c>
      <c r="L6548" t="s">
        <v>19</v>
      </c>
      <c r="M6548" s="2">
        <v>12624230000</v>
      </c>
      <c r="N6548" s="2" t="str">
        <f>VLOOKUP(Tabla1[[#This Row],[nemo]],'Nemos y clasificaciones'!$A$2:$B$5000,2,FALSE)</f>
        <v>F. MUTUO ETF EUROAMER. MSCI S. CAP CHILE</v>
      </c>
      <c r="O6548" s="2" t="str">
        <f>VLOOKUP(Tabla1[[#This Row],[nemo]],'Nemos y clasificaciones'!$A$1:$C$3000,3,FALSE)</f>
        <v>ETF</v>
      </c>
      <c r="P6548" s="2"/>
      <c r="Q6548" s="2"/>
    </row>
    <row r="6549" spans="1:17" x14ac:dyDescent="0.25">
      <c r="A6549" t="s">
        <v>6246</v>
      </c>
      <c r="B6549" s="1">
        <v>43612</v>
      </c>
      <c r="C6549" s="1">
        <v>43613</v>
      </c>
      <c r="D6549" t="s">
        <v>14</v>
      </c>
      <c r="E6549" t="s">
        <v>426</v>
      </c>
      <c r="F6549">
        <v>0</v>
      </c>
      <c r="G6549">
        <v>10000000</v>
      </c>
      <c r="H6549">
        <v>0</v>
      </c>
      <c r="I6549">
        <v>0</v>
      </c>
      <c r="J6549">
        <v>0</v>
      </c>
      <c r="K6549">
        <v>1247.0139999999999</v>
      </c>
      <c r="L6549" t="s">
        <v>19</v>
      </c>
      <c r="M6549" s="2">
        <v>12470140000</v>
      </c>
      <c r="N6549" s="2" t="str">
        <f>VLOOKUP(Tabla1[[#This Row],[nemo]],'Nemos y clasificaciones'!$A$2:$B$5000,2,FALSE)</f>
        <v>F. MUTUO ETF EUROAMER. MSCI S. CAP CHILE</v>
      </c>
      <c r="O6549" s="2" t="str">
        <f>VLOOKUP(Tabla1[[#This Row],[nemo]],'Nemos y clasificaciones'!$A$1:$C$3000,3,FALSE)</f>
        <v>ETF</v>
      </c>
      <c r="P6549" s="2"/>
      <c r="Q6549" s="2"/>
    </row>
    <row r="6550" spans="1:17" x14ac:dyDescent="0.25">
      <c r="A6550" t="s">
        <v>1445</v>
      </c>
      <c r="B6550" s="1">
        <v>44357</v>
      </c>
      <c r="C6550" s="1">
        <v>44363</v>
      </c>
      <c r="D6550" t="s">
        <v>14</v>
      </c>
      <c r="E6550" t="s">
        <v>426</v>
      </c>
      <c r="F6550">
        <v>0</v>
      </c>
      <c r="G6550">
        <v>10000000</v>
      </c>
      <c r="H6550">
        <v>0</v>
      </c>
      <c r="I6550">
        <v>0</v>
      </c>
      <c r="J6550">
        <v>0</v>
      </c>
      <c r="K6550">
        <v>1237.567</v>
      </c>
      <c r="L6550" t="s">
        <v>19</v>
      </c>
      <c r="M6550" s="2">
        <v>12375670000</v>
      </c>
      <c r="N6550" s="2" t="str">
        <f>VLOOKUP(Tabla1[[#This Row],[nemo]],'Nemos y clasificaciones'!$A$2:$B$5000,2,FALSE)</f>
        <v>F. MUTUO ETF EUROAMER. MSCI S. CAP CHILE</v>
      </c>
      <c r="O6550" s="2" t="str">
        <f>VLOOKUP(Tabla1[[#This Row],[nemo]],'Nemos y clasificaciones'!$A$1:$C$3000,3,FALSE)</f>
        <v>ETF</v>
      </c>
      <c r="P6550" s="2"/>
      <c r="Q6550" s="2"/>
    </row>
    <row r="6551" spans="1:17" x14ac:dyDescent="0.25">
      <c r="A6551" t="s">
        <v>8354</v>
      </c>
      <c r="B6551" s="1">
        <v>43215</v>
      </c>
      <c r="C6551" s="1">
        <v>43216</v>
      </c>
      <c r="D6551" t="s">
        <v>14</v>
      </c>
      <c r="E6551" t="s">
        <v>426</v>
      </c>
      <c r="F6551">
        <v>0</v>
      </c>
      <c r="G6551">
        <v>10000000</v>
      </c>
      <c r="H6551">
        <v>0</v>
      </c>
      <c r="I6551">
        <v>0</v>
      </c>
      <c r="J6551">
        <v>0</v>
      </c>
      <c r="K6551">
        <v>1218.9780000000001</v>
      </c>
      <c r="L6551" t="s">
        <v>19</v>
      </c>
      <c r="M6551" s="2">
        <v>12189780000</v>
      </c>
      <c r="N6551" s="2" t="str">
        <f>VLOOKUP(Tabla1[[#This Row],[nemo]],'Nemos y clasificaciones'!$A$2:$B$5000,2,FALSE)</f>
        <v>F. MUTUO ETF EUROAMER. MSCI S. CAP CHILE</v>
      </c>
      <c r="O6551" s="2" t="str">
        <f>VLOOKUP(Tabla1[[#This Row],[nemo]],'Nemos y clasificaciones'!$A$1:$C$3000,3,FALSE)</f>
        <v>ETF</v>
      </c>
      <c r="P6551" s="2"/>
      <c r="Q6551" s="2"/>
    </row>
    <row r="6552" spans="1:17" x14ac:dyDescent="0.25">
      <c r="A6552" t="s">
        <v>5294</v>
      </c>
      <c r="B6552" s="1">
        <v>43811</v>
      </c>
      <c r="C6552" s="1">
        <v>43812</v>
      </c>
      <c r="D6552" t="s">
        <v>14</v>
      </c>
      <c r="E6552" t="s">
        <v>426</v>
      </c>
      <c r="F6552">
        <v>0</v>
      </c>
      <c r="G6552">
        <v>10000000</v>
      </c>
      <c r="H6552">
        <v>0</v>
      </c>
      <c r="I6552">
        <v>0</v>
      </c>
      <c r="J6552">
        <v>0</v>
      </c>
      <c r="K6552">
        <v>1173.125</v>
      </c>
      <c r="L6552" t="s">
        <v>19</v>
      </c>
      <c r="M6552" s="2">
        <v>11731250000</v>
      </c>
      <c r="N6552" s="2" t="str">
        <f>VLOOKUP(Tabla1[[#This Row],[nemo]],'Nemos y clasificaciones'!$A$2:$B$5000,2,FALSE)</f>
        <v>F. MUTUO ETF EUROAMER. MSCI S. CAP CHILE</v>
      </c>
      <c r="O6552" s="2" t="str">
        <f>VLOOKUP(Tabla1[[#This Row],[nemo]],'Nemos y clasificaciones'!$A$1:$C$3000,3,FALSE)</f>
        <v>ETF</v>
      </c>
      <c r="P6552" s="2"/>
      <c r="Q6552" s="2"/>
    </row>
    <row r="6553" spans="1:17" x14ac:dyDescent="0.25">
      <c r="A6553" t="s">
        <v>1735</v>
      </c>
      <c r="B6553" s="1">
        <v>44335</v>
      </c>
      <c r="C6553" s="1">
        <v>44342</v>
      </c>
      <c r="D6553" t="s">
        <v>14</v>
      </c>
      <c r="E6553" t="s">
        <v>426</v>
      </c>
      <c r="F6553">
        <v>0</v>
      </c>
      <c r="G6553">
        <v>10000000</v>
      </c>
      <c r="H6553">
        <v>0</v>
      </c>
      <c r="I6553">
        <v>0</v>
      </c>
      <c r="J6553">
        <v>0</v>
      </c>
      <c r="K6553">
        <v>1155.181</v>
      </c>
      <c r="L6553" t="s">
        <v>19</v>
      </c>
      <c r="M6553" s="2">
        <v>11551810000</v>
      </c>
      <c r="N6553" s="2" t="str">
        <f>VLOOKUP(Tabla1[[#This Row],[nemo]],'Nemos y clasificaciones'!$A$2:$B$5000,2,FALSE)</f>
        <v>F. MUTUO ETF EUROAMER. MSCI S. CAP CHILE</v>
      </c>
      <c r="O6553" s="2" t="str">
        <f>VLOOKUP(Tabla1[[#This Row],[nemo]],'Nemos y clasificaciones'!$A$1:$C$3000,3,FALSE)</f>
        <v>ETF</v>
      </c>
      <c r="P6553" s="2"/>
      <c r="Q6553" s="2"/>
    </row>
    <row r="6554" spans="1:17" x14ac:dyDescent="0.25">
      <c r="A6554" t="s">
        <v>4490</v>
      </c>
      <c r="B6554" s="1">
        <v>43956</v>
      </c>
      <c r="C6554" s="1">
        <v>43957</v>
      </c>
      <c r="D6554" t="s">
        <v>14</v>
      </c>
      <c r="E6554" t="s">
        <v>426</v>
      </c>
      <c r="F6554">
        <v>0</v>
      </c>
      <c r="G6554">
        <v>10000000</v>
      </c>
      <c r="H6554">
        <v>0</v>
      </c>
      <c r="I6554">
        <v>0</v>
      </c>
      <c r="J6554">
        <v>0</v>
      </c>
      <c r="K6554">
        <v>1105.894</v>
      </c>
      <c r="L6554" t="s">
        <v>19</v>
      </c>
      <c r="M6554" s="2">
        <v>11058940000</v>
      </c>
      <c r="N6554" s="2" t="str">
        <f>VLOOKUP(Tabla1[[#This Row],[nemo]],'Nemos y clasificaciones'!$A$2:$B$5000,2,FALSE)</f>
        <v>F. MUTUO ETF EUROAMER. MSCI S. CAP CHILE</v>
      </c>
      <c r="O6554" s="2" t="str">
        <f>VLOOKUP(Tabla1[[#This Row],[nemo]],'Nemos y clasificaciones'!$A$1:$C$3000,3,FALSE)</f>
        <v>ETF</v>
      </c>
      <c r="P6554" s="2"/>
      <c r="Q6554" s="2"/>
    </row>
    <row r="6555" spans="1:17" x14ac:dyDescent="0.25">
      <c r="A6555" t="s">
        <v>1777</v>
      </c>
      <c r="B6555" s="1">
        <v>44329</v>
      </c>
      <c r="C6555" s="1">
        <v>44336</v>
      </c>
      <c r="D6555" t="s">
        <v>14</v>
      </c>
      <c r="E6555" t="s">
        <v>426</v>
      </c>
      <c r="F6555">
        <v>0</v>
      </c>
      <c r="G6555">
        <v>10000000</v>
      </c>
      <c r="H6555">
        <v>0</v>
      </c>
      <c r="I6555">
        <v>0</v>
      </c>
      <c r="J6555">
        <v>0</v>
      </c>
      <c r="K6555">
        <v>987.82299999999998</v>
      </c>
      <c r="L6555" t="s">
        <v>19</v>
      </c>
      <c r="M6555" s="2">
        <v>9878230000</v>
      </c>
      <c r="N6555" s="2" t="str">
        <f>VLOOKUP(Tabla1[[#This Row],[nemo]],'Nemos y clasificaciones'!$A$2:$B$5000,2,FALSE)</f>
        <v>F. MUTUO ETF EUROAMER. MSCI S. CAP CHILE</v>
      </c>
      <c r="O6555" s="2" t="str">
        <f>VLOOKUP(Tabla1[[#This Row],[nemo]],'Nemos y clasificaciones'!$A$1:$C$3000,3,FALSE)</f>
        <v>ETF</v>
      </c>
      <c r="P6555" s="2"/>
      <c r="Q6555" s="2"/>
    </row>
    <row r="6556" spans="1:17" x14ac:dyDescent="0.25">
      <c r="A6556" t="s">
        <v>6370</v>
      </c>
      <c r="B6556" s="1">
        <v>43600</v>
      </c>
      <c r="C6556" s="1">
        <v>43601</v>
      </c>
      <c r="D6556" t="s">
        <v>14</v>
      </c>
      <c r="E6556" t="s">
        <v>426</v>
      </c>
      <c r="F6556">
        <v>0</v>
      </c>
      <c r="G6556">
        <v>10000000</v>
      </c>
      <c r="H6556">
        <v>0</v>
      </c>
      <c r="I6556">
        <v>0</v>
      </c>
      <c r="J6556">
        <v>0</v>
      </c>
      <c r="K6556">
        <v>910.50400000000002</v>
      </c>
      <c r="L6556" t="s">
        <v>19</v>
      </c>
      <c r="M6556" s="2">
        <v>9105040000</v>
      </c>
      <c r="N6556" s="2" t="str">
        <f>VLOOKUP(Tabla1[[#This Row],[nemo]],'Nemos y clasificaciones'!$A$2:$B$5000,2,FALSE)</f>
        <v>F. MUTUO ETF EUROAMER. MSCI S. CAP CHILE</v>
      </c>
      <c r="O6556" s="2" t="str">
        <f>VLOOKUP(Tabla1[[#This Row],[nemo]],'Nemos y clasificaciones'!$A$1:$C$3000,3,FALSE)</f>
        <v>ETF</v>
      </c>
      <c r="P6556" s="2"/>
      <c r="Q6556" s="2"/>
    </row>
    <row r="6557" spans="1:17" x14ac:dyDescent="0.25">
      <c r="A6557" t="s">
        <v>6325</v>
      </c>
      <c r="B6557" s="1">
        <v>43603</v>
      </c>
      <c r="C6557" s="1">
        <v>43605</v>
      </c>
      <c r="D6557" t="s">
        <v>14</v>
      </c>
      <c r="E6557" t="s">
        <v>426</v>
      </c>
      <c r="F6557">
        <v>0</v>
      </c>
      <c r="G6557">
        <v>10000000</v>
      </c>
      <c r="H6557">
        <v>0</v>
      </c>
      <c r="I6557">
        <v>0</v>
      </c>
      <c r="J6557">
        <v>0</v>
      </c>
      <c r="K6557">
        <v>870.15300000000002</v>
      </c>
      <c r="L6557" t="s">
        <v>19</v>
      </c>
      <c r="M6557" s="2">
        <v>8701530000</v>
      </c>
      <c r="N6557" s="2" t="str">
        <f>VLOOKUP(Tabla1[[#This Row],[nemo]],'Nemos y clasificaciones'!$A$2:$B$5000,2,FALSE)</f>
        <v>F. MUTUO ETF EUROAMER. MSCI S. CAP CHILE</v>
      </c>
      <c r="O6557" s="2" t="str">
        <f>VLOOKUP(Tabla1[[#This Row],[nemo]],'Nemos y clasificaciones'!$A$1:$C$3000,3,FALSE)</f>
        <v>ETF</v>
      </c>
      <c r="P6557" s="2"/>
      <c r="Q6557" s="2"/>
    </row>
    <row r="6558" spans="1:17" x14ac:dyDescent="0.25">
      <c r="A6558" t="s">
        <v>8613</v>
      </c>
      <c r="B6558" s="1">
        <v>43126</v>
      </c>
      <c r="C6558" s="1">
        <v>43129</v>
      </c>
      <c r="D6558" t="s">
        <v>14</v>
      </c>
      <c r="E6558" t="s">
        <v>426</v>
      </c>
      <c r="F6558">
        <v>0</v>
      </c>
      <c r="G6558">
        <v>10000000</v>
      </c>
      <c r="H6558">
        <v>0</v>
      </c>
      <c r="I6558">
        <v>0</v>
      </c>
      <c r="J6558">
        <v>0</v>
      </c>
      <c r="K6558">
        <v>867.06600000000003</v>
      </c>
      <c r="L6558" t="s">
        <v>19</v>
      </c>
      <c r="M6558" s="2">
        <v>8670660000</v>
      </c>
      <c r="N6558" s="2" t="str">
        <f>VLOOKUP(Tabla1[[#This Row],[nemo]],'Nemos y clasificaciones'!$A$2:$B$5000,2,FALSE)</f>
        <v>F. MUTUO ETF EUROAMER. MSCI S. CAP CHILE</v>
      </c>
      <c r="O6558" s="2" t="str">
        <f>VLOOKUP(Tabla1[[#This Row],[nemo]],'Nemos y clasificaciones'!$A$1:$C$3000,3,FALSE)</f>
        <v>ETF</v>
      </c>
      <c r="P6558" s="2"/>
      <c r="Q6558" s="2"/>
    </row>
    <row r="6559" spans="1:17" x14ac:dyDescent="0.25">
      <c r="A6559" t="s">
        <v>8184</v>
      </c>
      <c r="B6559" s="1">
        <v>43235</v>
      </c>
      <c r="C6559" s="1">
        <v>43236</v>
      </c>
      <c r="D6559" t="s">
        <v>14</v>
      </c>
      <c r="E6559" t="s">
        <v>426</v>
      </c>
      <c r="F6559">
        <v>0</v>
      </c>
      <c r="G6559">
        <v>10000000</v>
      </c>
      <c r="H6559">
        <v>0</v>
      </c>
      <c r="I6559">
        <v>0</v>
      </c>
      <c r="J6559">
        <v>0</v>
      </c>
      <c r="K6559">
        <v>839.68200000000002</v>
      </c>
      <c r="L6559" t="s">
        <v>19</v>
      </c>
      <c r="M6559" s="2">
        <v>8396820000</v>
      </c>
      <c r="N6559" s="2" t="str">
        <f>VLOOKUP(Tabla1[[#This Row],[nemo]],'Nemos y clasificaciones'!$A$2:$B$5000,2,FALSE)</f>
        <v>F. MUTUO ETF EUROAMER. MSCI S. CAP CHILE</v>
      </c>
      <c r="O6559" s="2" t="str">
        <f>VLOOKUP(Tabla1[[#This Row],[nemo]],'Nemos y clasificaciones'!$A$1:$C$3000,3,FALSE)</f>
        <v>ETF</v>
      </c>
      <c r="P6559" s="2"/>
      <c r="Q6559" s="2"/>
    </row>
    <row r="6560" spans="1:17" x14ac:dyDescent="0.25">
      <c r="A6560" t="s">
        <v>8131</v>
      </c>
      <c r="B6560" s="1">
        <v>43241</v>
      </c>
      <c r="C6560" s="1">
        <v>43242</v>
      </c>
      <c r="D6560" t="s">
        <v>14</v>
      </c>
      <c r="E6560" t="s">
        <v>426</v>
      </c>
      <c r="F6560">
        <v>0</v>
      </c>
      <c r="G6560">
        <v>10000000</v>
      </c>
      <c r="H6560">
        <v>0</v>
      </c>
      <c r="I6560">
        <v>0</v>
      </c>
      <c r="J6560">
        <v>0</v>
      </c>
      <c r="K6560">
        <v>812.71600000000001</v>
      </c>
      <c r="L6560" t="s">
        <v>19</v>
      </c>
      <c r="M6560" s="2">
        <v>8127160000</v>
      </c>
      <c r="N6560" s="2" t="str">
        <f>VLOOKUP(Tabla1[[#This Row],[nemo]],'Nemos y clasificaciones'!$A$2:$B$5000,2,FALSE)</f>
        <v>F. MUTUO ETF EUROAMER. MSCI S. CAP CHILE</v>
      </c>
      <c r="O6560" s="2" t="str">
        <f>VLOOKUP(Tabla1[[#This Row],[nemo]],'Nemos y clasificaciones'!$A$1:$C$3000,3,FALSE)</f>
        <v>ETF</v>
      </c>
      <c r="P6560" s="2"/>
      <c r="Q6560" s="2"/>
    </row>
    <row r="6561" spans="1:17" x14ac:dyDescent="0.25">
      <c r="A6561" t="s">
        <v>1764</v>
      </c>
      <c r="B6561" s="1">
        <v>44333</v>
      </c>
      <c r="C6561" s="1">
        <v>44340</v>
      </c>
      <c r="D6561" t="s">
        <v>14</v>
      </c>
      <c r="E6561" t="s">
        <v>426</v>
      </c>
      <c r="F6561">
        <v>0</v>
      </c>
      <c r="G6561">
        <v>10000000</v>
      </c>
      <c r="H6561">
        <v>0</v>
      </c>
      <c r="I6561">
        <v>0</v>
      </c>
      <c r="J6561">
        <v>0</v>
      </c>
      <c r="K6561">
        <v>799.68</v>
      </c>
      <c r="L6561" t="s">
        <v>19</v>
      </c>
      <c r="M6561" s="2">
        <v>7996800000</v>
      </c>
      <c r="N6561" s="2" t="str">
        <f>VLOOKUP(Tabla1[[#This Row],[nemo]],'Nemos y clasificaciones'!$A$2:$B$5000,2,FALSE)</f>
        <v>F. MUTUO ETF EUROAMER. MSCI S. CAP CHILE</v>
      </c>
      <c r="O6561" s="2" t="str">
        <f>VLOOKUP(Tabla1[[#This Row],[nemo]],'Nemos y clasificaciones'!$A$1:$C$3000,3,FALSE)</f>
        <v>ETF</v>
      </c>
      <c r="P6561" s="2"/>
      <c r="Q6561" s="2"/>
    </row>
    <row r="6562" spans="1:17" x14ac:dyDescent="0.25">
      <c r="A6562" t="s">
        <v>8849</v>
      </c>
      <c r="B6562" s="1">
        <v>43076</v>
      </c>
      <c r="C6562" s="1">
        <v>43083</v>
      </c>
      <c r="D6562" t="s">
        <v>14</v>
      </c>
      <c r="E6562" t="s">
        <v>426</v>
      </c>
      <c r="F6562">
        <v>0</v>
      </c>
      <c r="G6562">
        <v>10000000</v>
      </c>
      <c r="H6562">
        <v>0</v>
      </c>
      <c r="I6562">
        <v>0</v>
      </c>
      <c r="J6562">
        <v>0</v>
      </c>
      <c r="K6562">
        <v>798.15599999999995</v>
      </c>
      <c r="L6562" t="s">
        <v>19</v>
      </c>
      <c r="M6562" s="2">
        <v>7981560000</v>
      </c>
      <c r="N6562" s="2" t="str">
        <f>VLOOKUP(Tabla1[[#This Row],[nemo]],'Nemos y clasificaciones'!$A$2:$B$5000,2,FALSE)</f>
        <v>F. MUTUO ETF EUROAMER. MSCI S. CAP CHILE</v>
      </c>
      <c r="O6562" s="2" t="str">
        <f>VLOOKUP(Tabla1[[#This Row],[nemo]],'Nemos y clasificaciones'!$A$1:$C$3000,3,FALSE)</f>
        <v>ETF</v>
      </c>
      <c r="P6562" s="2"/>
      <c r="Q6562" s="2"/>
    </row>
    <row r="6563" spans="1:17" x14ac:dyDescent="0.25">
      <c r="A6563" t="s">
        <v>4571</v>
      </c>
      <c r="B6563" s="1">
        <v>43948</v>
      </c>
      <c r="C6563" s="1">
        <v>43949</v>
      </c>
      <c r="D6563" t="s">
        <v>14</v>
      </c>
      <c r="E6563" t="s">
        <v>426</v>
      </c>
      <c r="F6563">
        <v>0</v>
      </c>
      <c r="G6563">
        <v>10000000</v>
      </c>
      <c r="H6563">
        <v>0</v>
      </c>
      <c r="I6563">
        <v>0</v>
      </c>
      <c r="J6563">
        <v>0</v>
      </c>
      <c r="K6563">
        <v>779.79899999999998</v>
      </c>
      <c r="L6563" t="s">
        <v>19</v>
      </c>
      <c r="M6563" s="2">
        <v>7797990000</v>
      </c>
      <c r="N6563" s="2" t="str">
        <f>VLOOKUP(Tabla1[[#This Row],[nemo]],'Nemos y clasificaciones'!$A$2:$B$5000,2,FALSE)</f>
        <v>F. MUTUO ETF EUROAMER. MSCI S. CAP CHILE</v>
      </c>
      <c r="O6563" s="2" t="str">
        <f>VLOOKUP(Tabla1[[#This Row],[nemo]],'Nemos y clasificaciones'!$A$1:$C$3000,3,FALSE)</f>
        <v>ETF</v>
      </c>
      <c r="P6563" s="2"/>
      <c r="Q6563" s="2"/>
    </row>
    <row r="6564" spans="1:17" x14ac:dyDescent="0.25">
      <c r="A6564" t="s">
        <v>3017</v>
      </c>
      <c r="B6564" s="1">
        <v>44177</v>
      </c>
      <c r="C6564" s="1">
        <v>44183</v>
      </c>
      <c r="D6564" t="s">
        <v>14</v>
      </c>
      <c r="E6564" t="s">
        <v>426</v>
      </c>
      <c r="F6564">
        <v>0</v>
      </c>
      <c r="G6564">
        <v>10000000</v>
      </c>
      <c r="H6564">
        <v>0</v>
      </c>
      <c r="I6564">
        <v>0</v>
      </c>
      <c r="J6564">
        <v>0</v>
      </c>
      <c r="K6564">
        <v>757.31899999999996</v>
      </c>
      <c r="L6564" t="s">
        <v>19</v>
      </c>
      <c r="M6564" s="2">
        <v>7573190000</v>
      </c>
      <c r="N6564" s="2" t="str">
        <f>VLOOKUP(Tabla1[[#This Row],[nemo]],'Nemos y clasificaciones'!$A$2:$B$5000,2,FALSE)</f>
        <v>F. MUTUO ETF EUROAMER. MSCI S. CAP CHILE</v>
      </c>
      <c r="O6564" s="2" t="str">
        <f>VLOOKUP(Tabla1[[#This Row],[nemo]],'Nemos y clasificaciones'!$A$1:$C$3000,3,FALSE)</f>
        <v>ETF</v>
      </c>
      <c r="P6564" s="2"/>
      <c r="Q6564" s="2"/>
    </row>
    <row r="6565" spans="1:17" x14ac:dyDescent="0.25">
      <c r="A6565" t="s">
        <v>4364</v>
      </c>
      <c r="B6565" s="1">
        <v>43965</v>
      </c>
      <c r="C6565" s="1">
        <v>43966</v>
      </c>
      <c r="D6565" t="s">
        <v>14</v>
      </c>
      <c r="E6565" t="s">
        <v>426</v>
      </c>
      <c r="F6565">
        <v>0</v>
      </c>
      <c r="G6565">
        <v>10000000</v>
      </c>
      <c r="H6565">
        <v>0</v>
      </c>
      <c r="I6565">
        <v>0</v>
      </c>
      <c r="J6565">
        <v>0</v>
      </c>
      <c r="K6565">
        <v>756.42600000000004</v>
      </c>
      <c r="L6565" t="s">
        <v>19</v>
      </c>
      <c r="M6565" s="2">
        <v>7564260000</v>
      </c>
      <c r="N6565" s="2" t="str">
        <f>VLOOKUP(Tabla1[[#This Row],[nemo]],'Nemos y clasificaciones'!$A$2:$B$5000,2,FALSE)</f>
        <v>F. MUTUO ETF EUROAMER. MSCI S. CAP CHILE</v>
      </c>
      <c r="O6565" s="2" t="str">
        <f>VLOOKUP(Tabla1[[#This Row],[nemo]],'Nemos y clasificaciones'!$A$1:$C$3000,3,FALSE)</f>
        <v>ETF</v>
      </c>
      <c r="P6565" s="2"/>
      <c r="Q6565" s="2"/>
    </row>
    <row r="6566" spans="1:17" x14ac:dyDescent="0.25">
      <c r="A6566" t="s">
        <v>444</v>
      </c>
      <c r="B6566" s="1">
        <v>44428</v>
      </c>
      <c r="C6566" s="1">
        <v>44434</v>
      </c>
      <c r="D6566" t="s">
        <v>14</v>
      </c>
      <c r="E6566" t="s">
        <v>426</v>
      </c>
      <c r="F6566">
        <v>0</v>
      </c>
      <c r="G6566">
        <v>10000000</v>
      </c>
      <c r="H6566">
        <v>0</v>
      </c>
      <c r="I6566">
        <v>0</v>
      </c>
      <c r="J6566">
        <v>0</v>
      </c>
      <c r="K6566">
        <v>706.81100000000004</v>
      </c>
      <c r="L6566" t="s">
        <v>19</v>
      </c>
      <c r="M6566" s="2">
        <v>7068110000</v>
      </c>
      <c r="N6566" s="2" t="str">
        <f>VLOOKUP(Tabla1[[#This Row],[nemo]],'Nemos y clasificaciones'!$A$2:$B$5000,2,FALSE)</f>
        <v>F. MUTUO ETF EUROAMER. MSCI S. CAP CHILE</v>
      </c>
      <c r="O6566" s="2" t="str">
        <f>VLOOKUP(Tabla1[[#This Row],[nemo]],'Nemos y clasificaciones'!$A$1:$C$3000,3,FALSE)</f>
        <v>ETF</v>
      </c>
      <c r="P6566" s="2"/>
      <c r="Q6566" s="2"/>
    </row>
    <row r="6567" spans="1:17" x14ac:dyDescent="0.25">
      <c r="A6567" t="s">
        <v>1511</v>
      </c>
      <c r="B6567" s="1">
        <v>44352</v>
      </c>
      <c r="C6567" s="1">
        <v>44358</v>
      </c>
      <c r="D6567" t="s">
        <v>14</v>
      </c>
      <c r="E6567" t="s">
        <v>426</v>
      </c>
      <c r="F6567">
        <v>0</v>
      </c>
      <c r="G6567">
        <v>10000000</v>
      </c>
      <c r="H6567">
        <v>0</v>
      </c>
      <c r="I6567">
        <v>0</v>
      </c>
      <c r="J6567">
        <v>0</v>
      </c>
      <c r="K6567">
        <v>680.94</v>
      </c>
      <c r="L6567" t="s">
        <v>19</v>
      </c>
      <c r="M6567" s="2">
        <v>6809400000</v>
      </c>
      <c r="N6567" s="2" t="str">
        <f>VLOOKUP(Tabla1[[#This Row],[nemo]],'Nemos y clasificaciones'!$A$2:$B$5000,2,FALSE)</f>
        <v>F. MUTUO ETF EUROAMER. MSCI S. CAP CHILE</v>
      </c>
      <c r="O6567" s="2" t="str">
        <f>VLOOKUP(Tabla1[[#This Row],[nemo]],'Nemos y clasificaciones'!$A$1:$C$3000,3,FALSE)</f>
        <v>ETF</v>
      </c>
      <c r="P6567" s="2"/>
      <c r="Q6567" s="2"/>
    </row>
    <row r="6568" spans="1:17" x14ac:dyDescent="0.25">
      <c r="A6568" t="s">
        <v>7360</v>
      </c>
      <c r="B6568" s="1">
        <v>43397</v>
      </c>
      <c r="C6568" s="1">
        <v>43398</v>
      </c>
      <c r="D6568" t="s">
        <v>14</v>
      </c>
      <c r="E6568" t="s">
        <v>426</v>
      </c>
      <c r="F6568">
        <v>0</v>
      </c>
      <c r="G6568">
        <v>10000000</v>
      </c>
      <c r="H6568">
        <v>0</v>
      </c>
      <c r="I6568">
        <v>0</v>
      </c>
      <c r="J6568">
        <v>0</v>
      </c>
      <c r="K6568">
        <v>672.26</v>
      </c>
      <c r="L6568" t="s">
        <v>19</v>
      </c>
      <c r="M6568" s="2">
        <v>6722600000</v>
      </c>
      <c r="N6568" s="2" t="str">
        <f>VLOOKUP(Tabla1[[#This Row],[nemo]],'Nemos y clasificaciones'!$A$2:$B$5000,2,FALSE)</f>
        <v>F. MUTUO ETF EUROAMER. MSCI S. CAP CHILE</v>
      </c>
      <c r="O6568" s="2" t="str">
        <f>VLOOKUP(Tabla1[[#This Row],[nemo]],'Nemos y clasificaciones'!$A$1:$C$3000,3,FALSE)</f>
        <v>ETF</v>
      </c>
      <c r="P6568" s="2"/>
      <c r="Q6568" s="2"/>
    </row>
    <row r="6569" spans="1:17" x14ac:dyDescent="0.25">
      <c r="A6569" t="s">
        <v>4968</v>
      </c>
      <c r="B6569" s="1">
        <v>43852</v>
      </c>
      <c r="C6569" s="1">
        <v>43853</v>
      </c>
      <c r="D6569" t="s">
        <v>14</v>
      </c>
      <c r="E6569" t="s">
        <v>426</v>
      </c>
      <c r="F6569">
        <v>0</v>
      </c>
      <c r="G6569">
        <v>10000000</v>
      </c>
      <c r="H6569">
        <v>0</v>
      </c>
      <c r="I6569">
        <v>0</v>
      </c>
      <c r="J6569">
        <v>0</v>
      </c>
      <c r="K6569">
        <v>672.12400000000002</v>
      </c>
      <c r="L6569" t="s">
        <v>19</v>
      </c>
      <c r="M6569" s="2">
        <v>6721240000</v>
      </c>
      <c r="N6569" s="2" t="str">
        <f>VLOOKUP(Tabla1[[#This Row],[nemo]],'Nemos y clasificaciones'!$A$2:$B$5000,2,FALSE)</f>
        <v>F. MUTUO ETF EUROAMER. MSCI S. CAP CHILE</v>
      </c>
      <c r="O6569" s="2" t="str">
        <f>VLOOKUP(Tabla1[[#This Row],[nemo]],'Nemos y clasificaciones'!$A$1:$C$3000,3,FALSE)</f>
        <v>ETF</v>
      </c>
      <c r="P6569" s="2"/>
      <c r="Q6569" s="2"/>
    </row>
    <row r="6570" spans="1:17" x14ac:dyDescent="0.25">
      <c r="A6570" t="s">
        <v>4273</v>
      </c>
      <c r="B6570" s="1">
        <v>43977</v>
      </c>
      <c r="C6570" s="1">
        <v>43978</v>
      </c>
      <c r="D6570" t="s">
        <v>14</v>
      </c>
      <c r="E6570" t="s">
        <v>426</v>
      </c>
      <c r="F6570">
        <v>0</v>
      </c>
      <c r="G6570">
        <v>10000000</v>
      </c>
      <c r="H6570">
        <v>0</v>
      </c>
      <c r="I6570">
        <v>0</v>
      </c>
      <c r="J6570">
        <v>0</v>
      </c>
      <c r="K6570">
        <v>661.76599999999996</v>
      </c>
      <c r="L6570" t="s">
        <v>19</v>
      </c>
      <c r="M6570" s="2">
        <v>6617660000</v>
      </c>
      <c r="N6570" s="2" t="str">
        <f>VLOOKUP(Tabla1[[#This Row],[nemo]],'Nemos y clasificaciones'!$A$2:$B$5000,2,FALSE)</f>
        <v>F. MUTUO ETF EUROAMER. MSCI S. CAP CHILE</v>
      </c>
      <c r="O6570" s="2" t="str">
        <f>VLOOKUP(Tabla1[[#This Row],[nemo]],'Nemos y clasificaciones'!$A$1:$C$3000,3,FALSE)</f>
        <v>ETF</v>
      </c>
      <c r="P6570" s="2"/>
      <c r="Q6570" s="2"/>
    </row>
    <row r="6571" spans="1:17" x14ac:dyDescent="0.25">
      <c r="A6571" t="s">
        <v>1938</v>
      </c>
      <c r="B6571" s="1">
        <v>44322</v>
      </c>
      <c r="C6571" s="1">
        <v>44328</v>
      </c>
      <c r="D6571" t="s">
        <v>14</v>
      </c>
      <c r="E6571" t="s">
        <v>426</v>
      </c>
      <c r="F6571">
        <v>0</v>
      </c>
      <c r="G6571">
        <v>10000000</v>
      </c>
      <c r="H6571">
        <v>0</v>
      </c>
      <c r="I6571">
        <v>0</v>
      </c>
      <c r="J6571">
        <v>0</v>
      </c>
      <c r="K6571">
        <v>644.86599999999999</v>
      </c>
      <c r="L6571" t="s">
        <v>19</v>
      </c>
      <c r="M6571" s="2">
        <v>6448660000</v>
      </c>
      <c r="N6571" s="2" t="str">
        <f>VLOOKUP(Tabla1[[#This Row],[nemo]],'Nemos y clasificaciones'!$A$2:$B$5000,2,FALSE)</f>
        <v>F. MUTUO ETF EUROAMER. MSCI S. CAP CHILE</v>
      </c>
      <c r="O6571" s="2" t="str">
        <f>VLOOKUP(Tabla1[[#This Row],[nemo]],'Nemos y clasificaciones'!$A$1:$C$3000,3,FALSE)</f>
        <v>ETF</v>
      </c>
      <c r="P6571" s="2"/>
      <c r="Q6571" s="2"/>
    </row>
    <row r="6572" spans="1:17" x14ac:dyDescent="0.25">
      <c r="A6572" t="s">
        <v>7197</v>
      </c>
      <c r="B6572" s="1">
        <v>43452</v>
      </c>
      <c r="C6572" s="1">
        <v>43453</v>
      </c>
      <c r="D6572" t="s">
        <v>14</v>
      </c>
      <c r="E6572" t="s">
        <v>426</v>
      </c>
      <c r="F6572">
        <v>0</v>
      </c>
      <c r="G6572">
        <v>10000000</v>
      </c>
      <c r="H6572">
        <v>0</v>
      </c>
      <c r="I6572">
        <v>0</v>
      </c>
      <c r="J6572">
        <v>0</v>
      </c>
      <c r="K6572">
        <v>627.173</v>
      </c>
      <c r="L6572" t="s">
        <v>19</v>
      </c>
      <c r="M6572" s="2">
        <v>6271730000</v>
      </c>
      <c r="N6572" s="2" t="str">
        <f>VLOOKUP(Tabla1[[#This Row],[nemo]],'Nemos y clasificaciones'!$A$2:$B$5000,2,FALSE)</f>
        <v>F. MUTUO ETF EUROAMER. MSCI S. CAP CHILE</v>
      </c>
      <c r="O6572" s="2" t="str">
        <f>VLOOKUP(Tabla1[[#This Row],[nemo]],'Nemos y clasificaciones'!$A$1:$C$3000,3,FALSE)</f>
        <v>ETF</v>
      </c>
      <c r="P6572" s="2"/>
      <c r="Q6572" s="2"/>
    </row>
    <row r="6573" spans="1:17" x14ac:dyDescent="0.25">
      <c r="A6573" t="s">
        <v>4628</v>
      </c>
      <c r="B6573" s="1">
        <v>43939</v>
      </c>
      <c r="C6573" s="1">
        <v>43941</v>
      </c>
      <c r="D6573" t="s">
        <v>14</v>
      </c>
      <c r="E6573" t="s">
        <v>426</v>
      </c>
      <c r="F6573">
        <v>0</v>
      </c>
      <c r="G6573">
        <v>10000000</v>
      </c>
      <c r="H6573">
        <v>0</v>
      </c>
      <c r="I6573">
        <v>0</v>
      </c>
      <c r="J6573">
        <v>0</v>
      </c>
      <c r="K6573">
        <v>620.73500000000001</v>
      </c>
      <c r="L6573" t="s">
        <v>19</v>
      </c>
      <c r="M6573" s="2">
        <v>6207350000</v>
      </c>
      <c r="N6573" s="2" t="str">
        <f>VLOOKUP(Tabla1[[#This Row],[nemo]],'Nemos y clasificaciones'!$A$2:$B$5000,2,FALSE)</f>
        <v>F. MUTUO ETF EUROAMER. MSCI S. CAP CHILE</v>
      </c>
      <c r="O6573" s="2" t="str">
        <f>VLOOKUP(Tabla1[[#This Row],[nemo]],'Nemos y clasificaciones'!$A$1:$C$3000,3,FALSE)</f>
        <v>ETF</v>
      </c>
      <c r="P6573" s="2"/>
      <c r="Q6573" s="2"/>
    </row>
    <row r="6574" spans="1:17" x14ac:dyDescent="0.25">
      <c r="A6574" t="s">
        <v>1830</v>
      </c>
      <c r="B6574" s="1">
        <v>44329</v>
      </c>
      <c r="C6574" s="1">
        <v>44335</v>
      </c>
      <c r="D6574" t="s">
        <v>14</v>
      </c>
      <c r="E6574" t="s">
        <v>426</v>
      </c>
      <c r="F6574">
        <v>0</v>
      </c>
      <c r="G6574">
        <v>10000000</v>
      </c>
      <c r="H6574">
        <v>0</v>
      </c>
      <c r="I6574">
        <v>0</v>
      </c>
      <c r="J6574">
        <v>0</v>
      </c>
      <c r="K6574">
        <v>612.57799999999997</v>
      </c>
      <c r="L6574" t="s">
        <v>19</v>
      </c>
      <c r="M6574" s="2">
        <v>6125780000</v>
      </c>
      <c r="N6574" s="2" t="str">
        <f>VLOOKUP(Tabla1[[#This Row],[nemo]],'Nemos y clasificaciones'!$A$2:$B$5000,2,FALSE)</f>
        <v>F. MUTUO ETF EUROAMER. MSCI S. CAP CHILE</v>
      </c>
      <c r="O6574" s="2" t="str">
        <f>VLOOKUP(Tabla1[[#This Row],[nemo]],'Nemos y clasificaciones'!$A$1:$C$3000,3,FALSE)</f>
        <v>ETF</v>
      </c>
      <c r="P6574" s="2"/>
      <c r="Q6574" s="2"/>
    </row>
    <row r="6575" spans="1:17" x14ac:dyDescent="0.25">
      <c r="A6575" t="s">
        <v>6925</v>
      </c>
      <c r="B6575" s="1">
        <v>43489</v>
      </c>
      <c r="C6575" s="1">
        <v>43490</v>
      </c>
      <c r="D6575" t="s">
        <v>14</v>
      </c>
      <c r="E6575" t="s">
        <v>426</v>
      </c>
      <c r="F6575">
        <v>0</v>
      </c>
      <c r="G6575">
        <v>10000000</v>
      </c>
      <c r="H6575">
        <v>0</v>
      </c>
      <c r="I6575">
        <v>0</v>
      </c>
      <c r="J6575">
        <v>0</v>
      </c>
      <c r="K6575">
        <v>605.60799999999995</v>
      </c>
      <c r="L6575" t="s">
        <v>19</v>
      </c>
      <c r="M6575" s="2">
        <v>6056080000</v>
      </c>
      <c r="N6575" s="2" t="str">
        <f>VLOOKUP(Tabla1[[#This Row],[nemo]],'Nemos y clasificaciones'!$A$2:$B$5000,2,FALSE)</f>
        <v>F. MUTUO ETF EUROAMER. MSCI S. CAP CHILE</v>
      </c>
      <c r="O6575" s="2" t="str">
        <f>VLOOKUP(Tabla1[[#This Row],[nemo]],'Nemos y clasificaciones'!$A$1:$C$3000,3,FALSE)</f>
        <v>ETF</v>
      </c>
      <c r="P6575" s="2"/>
      <c r="Q6575" s="2"/>
    </row>
    <row r="6576" spans="1:17" x14ac:dyDescent="0.25">
      <c r="A6576" t="s">
        <v>6450</v>
      </c>
      <c r="B6576" s="1">
        <v>43594</v>
      </c>
      <c r="C6576" s="1">
        <v>43595</v>
      </c>
      <c r="D6576" t="s">
        <v>14</v>
      </c>
      <c r="E6576" t="s">
        <v>426</v>
      </c>
      <c r="F6576">
        <v>0</v>
      </c>
      <c r="G6576">
        <v>10000000</v>
      </c>
      <c r="H6576">
        <v>0</v>
      </c>
      <c r="I6576">
        <v>0</v>
      </c>
      <c r="J6576">
        <v>0</v>
      </c>
      <c r="K6576">
        <v>587.56799999999998</v>
      </c>
      <c r="L6576" t="s">
        <v>19</v>
      </c>
      <c r="M6576" s="2">
        <v>5875680000</v>
      </c>
      <c r="N6576" s="2" t="str">
        <f>VLOOKUP(Tabla1[[#This Row],[nemo]],'Nemos y clasificaciones'!$A$2:$B$5000,2,FALSE)</f>
        <v>F. MUTUO ETF EUROAMER. MSCI S. CAP CHILE</v>
      </c>
      <c r="O6576" s="2" t="str">
        <f>VLOOKUP(Tabla1[[#This Row],[nemo]],'Nemos y clasificaciones'!$A$1:$C$3000,3,FALSE)</f>
        <v>ETF</v>
      </c>
      <c r="P6576" s="2"/>
      <c r="Q6576" s="2"/>
    </row>
    <row r="6577" spans="1:17" x14ac:dyDescent="0.25">
      <c r="A6577" t="s">
        <v>2890</v>
      </c>
      <c r="B6577" s="1">
        <v>44181</v>
      </c>
      <c r="C6577" s="1">
        <v>44187</v>
      </c>
      <c r="D6577" t="s">
        <v>14</v>
      </c>
      <c r="E6577" t="s">
        <v>426</v>
      </c>
      <c r="F6577">
        <v>0</v>
      </c>
      <c r="G6577">
        <v>10000000</v>
      </c>
      <c r="H6577">
        <v>0</v>
      </c>
      <c r="I6577">
        <v>0</v>
      </c>
      <c r="J6577">
        <v>0</v>
      </c>
      <c r="K6577">
        <v>564.5</v>
      </c>
      <c r="L6577" t="s">
        <v>19</v>
      </c>
      <c r="M6577" s="2">
        <v>5645000000</v>
      </c>
      <c r="N6577" s="2" t="str">
        <f>VLOOKUP(Tabla1[[#This Row],[nemo]],'Nemos y clasificaciones'!$A$2:$B$5000,2,FALSE)</f>
        <v>F. MUTUO ETF EUROAMER. MSCI S. CAP CHILE</v>
      </c>
      <c r="O6577" s="2" t="str">
        <f>VLOOKUP(Tabla1[[#This Row],[nemo]],'Nemos y clasificaciones'!$A$1:$C$3000,3,FALSE)</f>
        <v>ETF</v>
      </c>
      <c r="P6577" s="2"/>
      <c r="Q6577" s="2"/>
    </row>
    <row r="6578" spans="1:17" x14ac:dyDescent="0.25">
      <c r="A6578" t="s">
        <v>6369</v>
      </c>
      <c r="B6578" s="1">
        <v>43600</v>
      </c>
      <c r="C6578" s="1">
        <v>43601</v>
      </c>
      <c r="D6578" t="s">
        <v>14</v>
      </c>
      <c r="E6578" t="s">
        <v>426</v>
      </c>
      <c r="F6578">
        <v>0</v>
      </c>
      <c r="G6578">
        <v>10000000</v>
      </c>
      <c r="H6578">
        <v>0</v>
      </c>
      <c r="I6578">
        <v>0</v>
      </c>
      <c r="J6578">
        <v>0</v>
      </c>
      <c r="K6578">
        <v>560.68899999999996</v>
      </c>
      <c r="L6578" t="s">
        <v>19</v>
      </c>
      <c r="M6578" s="2">
        <v>5606890000</v>
      </c>
      <c r="N6578" s="2" t="str">
        <f>VLOOKUP(Tabla1[[#This Row],[nemo]],'Nemos y clasificaciones'!$A$2:$B$5000,2,FALSE)</f>
        <v>F. MUTUO ETF EUROAMER. MSCI S. CAP CHILE</v>
      </c>
      <c r="O6578" s="2" t="str">
        <f>VLOOKUP(Tabla1[[#This Row],[nemo]],'Nemos y clasificaciones'!$A$1:$C$3000,3,FALSE)</f>
        <v>ETF</v>
      </c>
      <c r="P6578" s="2"/>
      <c r="Q6578" s="2"/>
    </row>
    <row r="6579" spans="1:17" x14ac:dyDescent="0.25">
      <c r="A6579" t="s">
        <v>8113</v>
      </c>
      <c r="B6579" s="1">
        <v>43242</v>
      </c>
      <c r="C6579" s="1">
        <v>43243</v>
      </c>
      <c r="D6579" t="s">
        <v>14</v>
      </c>
      <c r="E6579" t="s">
        <v>426</v>
      </c>
      <c r="F6579">
        <v>0</v>
      </c>
      <c r="G6579">
        <v>10000000</v>
      </c>
      <c r="H6579">
        <v>0</v>
      </c>
      <c r="I6579">
        <v>0</v>
      </c>
      <c r="J6579">
        <v>0</v>
      </c>
      <c r="K6579">
        <v>538.93299999999999</v>
      </c>
      <c r="L6579" t="s">
        <v>19</v>
      </c>
      <c r="M6579" s="2">
        <v>5389330000</v>
      </c>
      <c r="N6579" s="2" t="str">
        <f>VLOOKUP(Tabla1[[#This Row],[nemo]],'Nemos y clasificaciones'!$A$2:$B$5000,2,FALSE)</f>
        <v>F. MUTUO ETF EUROAMER. MSCI S. CAP CHILE</v>
      </c>
      <c r="O6579" s="2" t="str">
        <f>VLOOKUP(Tabla1[[#This Row],[nemo]],'Nemos y clasificaciones'!$A$1:$C$3000,3,FALSE)</f>
        <v>ETF</v>
      </c>
      <c r="P6579" s="2"/>
      <c r="Q6579" s="2"/>
    </row>
    <row r="6580" spans="1:17" x14ac:dyDescent="0.25">
      <c r="A6580" t="s">
        <v>1736</v>
      </c>
      <c r="B6580" s="1">
        <v>44335</v>
      </c>
      <c r="C6580" s="1">
        <v>44342</v>
      </c>
      <c r="D6580" t="s">
        <v>14</v>
      </c>
      <c r="E6580" t="s">
        <v>426</v>
      </c>
      <c r="F6580">
        <v>0</v>
      </c>
      <c r="G6580">
        <v>10000000</v>
      </c>
      <c r="H6580">
        <v>0</v>
      </c>
      <c r="I6580">
        <v>0</v>
      </c>
      <c r="J6580">
        <v>0</v>
      </c>
      <c r="K6580">
        <v>537.47799999999995</v>
      </c>
      <c r="L6580" t="s">
        <v>19</v>
      </c>
      <c r="M6580" s="2">
        <v>5374780000</v>
      </c>
      <c r="N6580" s="2" t="str">
        <f>VLOOKUP(Tabla1[[#This Row],[nemo]],'Nemos y clasificaciones'!$A$2:$B$5000,2,FALSE)</f>
        <v>F. MUTUO ETF EUROAMER. MSCI S. CAP CHILE</v>
      </c>
      <c r="O6580" s="2" t="str">
        <f>VLOOKUP(Tabla1[[#This Row],[nemo]],'Nemos y clasificaciones'!$A$1:$C$3000,3,FALSE)</f>
        <v>ETF</v>
      </c>
      <c r="P6580" s="2"/>
      <c r="Q6580" s="2"/>
    </row>
    <row r="6581" spans="1:17" x14ac:dyDescent="0.25">
      <c r="A6581" t="s">
        <v>6268</v>
      </c>
      <c r="B6581" s="1">
        <v>43608</v>
      </c>
      <c r="C6581" s="1">
        <v>43609</v>
      </c>
      <c r="D6581" t="s">
        <v>14</v>
      </c>
      <c r="E6581" t="s">
        <v>426</v>
      </c>
      <c r="F6581">
        <v>0</v>
      </c>
      <c r="G6581">
        <v>10000000</v>
      </c>
      <c r="H6581">
        <v>0</v>
      </c>
      <c r="I6581">
        <v>0</v>
      </c>
      <c r="J6581">
        <v>0</v>
      </c>
      <c r="K6581">
        <v>532.32399999999996</v>
      </c>
      <c r="L6581" t="s">
        <v>19</v>
      </c>
      <c r="M6581" s="2">
        <v>5323240000</v>
      </c>
      <c r="N6581" s="2" t="str">
        <f>VLOOKUP(Tabla1[[#This Row],[nemo]],'Nemos y clasificaciones'!$A$2:$B$5000,2,FALSE)</f>
        <v>F. MUTUO ETF EUROAMER. MSCI S. CAP CHILE</v>
      </c>
      <c r="O6581" s="2" t="str">
        <f>VLOOKUP(Tabla1[[#This Row],[nemo]],'Nemos y clasificaciones'!$A$1:$C$3000,3,FALSE)</f>
        <v>ETF</v>
      </c>
      <c r="P6581" s="2"/>
      <c r="Q6581" s="2"/>
    </row>
    <row r="6582" spans="1:17" x14ac:dyDescent="0.25">
      <c r="A6582" t="s">
        <v>425</v>
      </c>
      <c r="B6582" s="1">
        <v>44429</v>
      </c>
      <c r="C6582" s="1">
        <v>44435</v>
      </c>
      <c r="D6582" t="s">
        <v>14</v>
      </c>
      <c r="E6582" t="s">
        <v>426</v>
      </c>
      <c r="F6582">
        <v>0</v>
      </c>
      <c r="G6582">
        <v>10000000</v>
      </c>
      <c r="H6582">
        <v>0</v>
      </c>
      <c r="I6582">
        <v>0</v>
      </c>
      <c r="J6582">
        <v>0</v>
      </c>
      <c r="K6582">
        <v>520.41</v>
      </c>
      <c r="L6582" t="s">
        <v>19</v>
      </c>
      <c r="M6582" s="2">
        <v>5204100000</v>
      </c>
      <c r="N6582" s="2" t="str">
        <f>VLOOKUP(Tabla1[[#This Row],[nemo]],'Nemos y clasificaciones'!$A$2:$B$5000,2,FALSE)</f>
        <v>F. MUTUO ETF EUROAMER. MSCI S. CAP CHILE</v>
      </c>
      <c r="O6582" s="2" t="str">
        <f>VLOOKUP(Tabla1[[#This Row],[nemo]],'Nemos y clasificaciones'!$A$1:$C$3000,3,FALSE)</f>
        <v>ETF</v>
      </c>
      <c r="P6582" s="2"/>
      <c r="Q6582" s="2"/>
    </row>
    <row r="6583" spans="1:17" x14ac:dyDescent="0.25">
      <c r="A6583" t="s">
        <v>3245</v>
      </c>
      <c r="B6583" s="1">
        <v>44131</v>
      </c>
      <c r="C6583" s="1">
        <v>44138</v>
      </c>
      <c r="D6583" t="s">
        <v>14</v>
      </c>
      <c r="E6583" t="s">
        <v>426</v>
      </c>
      <c r="F6583">
        <v>0</v>
      </c>
      <c r="G6583">
        <v>10000000</v>
      </c>
      <c r="H6583">
        <v>0</v>
      </c>
      <c r="I6583">
        <v>0</v>
      </c>
      <c r="J6583">
        <v>0</v>
      </c>
      <c r="K6583">
        <v>487.16699999999997</v>
      </c>
      <c r="L6583" t="s">
        <v>19</v>
      </c>
      <c r="M6583" s="2">
        <v>4871670000</v>
      </c>
      <c r="N6583" s="2" t="str">
        <f>VLOOKUP(Tabla1[[#This Row],[nemo]],'Nemos y clasificaciones'!$A$2:$B$5000,2,FALSE)</f>
        <v>F. MUTUO ETF EUROAMER. MSCI S. CAP CHILE</v>
      </c>
      <c r="O6583" s="2" t="str">
        <f>VLOOKUP(Tabla1[[#This Row],[nemo]],'Nemos y clasificaciones'!$A$1:$C$3000,3,FALSE)</f>
        <v>ETF</v>
      </c>
      <c r="P6583" s="2"/>
      <c r="Q6583" s="2"/>
    </row>
    <row r="6584" spans="1:17" x14ac:dyDescent="0.25">
      <c r="A6584" t="s">
        <v>4252</v>
      </c>
      <c r="B6584" s="1">
        <v>43978</v>
      </c>
      <c r="C6584" s="1">
        <v>43979</v>
      </c>
      <c r="D6584" t="s">
        <v>14</v>
      </c>
      <c r="E6584" t="s">
        <v>426</v>
      </c>
      <c r="F6584">
        <v>0</v>
      </c>
      <c r="G6584">
        <v>10000000</v>
      </c>
      <c r="H6584">
        <v>0</v>
      </c>
      <c r="I6584">
        <v>0</v>
      </c>
      <c r="J6584">
        <v>0</v>
      </c>
      <c r="K6584">
        <v>481.06799999999998</v>
      </c>
      <c r="L6584" t="s">
        <v>19</v>
      </c>
      <c r="M6584" s="2">
        <v>4810680000</v>
      </c>
      <c r="N6584" s="2" t="str">
        <f>VLOOKUP(Tabla1[[#This Row],[nemo]],'Nemos y clasificaciones'!$A$2:$B$5000,2,FALSE)</f>
        <v>F. MUTUO ETF EUROAMER. MSCI S. CAP CHILE</v>
      </c>
      <c r="O6584" s="2" t="str">
        <f>VLOOKUP(Tabla1[[#This Row],[nemo]],'Nemos y clasificaciones'!$A$1:$C$3000,3,FALSE)</f>
        <v>ETF</v>
      </c>
      <c r="P6584" s="2"/>
      <c r="Q6584" s="2"/>
    </row>
    <row r="6585" spans="1:17" x14ac:dyDescent="0.25">
      <c r="A6585" t="s">
        <v>8306</v>
      </c>
      <c r="B6585" s="1">
        <v>43223</v>
      </c>
      <c r="C6585" s="1">
        <v>43224</v>
      </c>
      <c r="D6585" t="s">
        <v>14</v>
      </c>
      <c r="E6585" t="s">
        <v>426</v>
      </c>
      <c r="F6585">
        <v>0</v>
      </c>
      <c r="G6585">
        <v>10000000</v>
      </c>
      <c r="H6585">
        <v>0</v>
      </c>
      <c r="I6585">
        <v>0</v>
      </c>
      <c r="J6585">
        <v>0</v>
      </c>
      <c r="K6585">
        <v>476.89299999999997</v>
      </c>
      <c r="L6585" t="s">
        <v>19</v>
      </c>
      <c r="M6585" s="2">
        <v>4768930000</v>
      </c>
      <c r="N6585" s="2" t="str">
        <f>VLOOKUP(Tabla1[[#This Row],[nemo]],'Nemos y clasificaciones'!$A$2:$B$5000,2,FALSE)</f>
        <v>F. MUTUO ETF EUROAMER. MSCI S. CAP CHILE</v>
      </c>
      <c r="O6585" s="2" t="str">
        <f>VLOOKUP(Tabla1[[#This Row],[nemo]],'Nemos y clasificaciones'!$A$1:$C$3000,3,FALSE)</f>
        <v>ETF</v>
      </c>
      <c r="P6585" s="2"/>
      <c r="Q6585" s="2"/>
    </row>
    <row r="6586" spans="1:17" x14ac:dyDescent="0.25">
      <c r="A6586" t="s">
        <v>4198</v>
      </c>
      <c r="B6586" s="1">
        <v>43980</v>
      </c>
      <c r="C6586" s="1">
        <v>43983</v>
      </c>
      <c r="D6586" t="s">
        <v>14</v>
      </c>
      <c r="E6586" t="s">
        <v>426</v>
      </c>
      <c r="F6586">
        <v>0</v>
      </c>
      <c r="G6586">
        <v>10000000</v>
      </c>
      <c r="H6586">
        <v>0</v>
      </c>
      <c r="I6586">
        <v>0</v>
      </c>
      <c r="J6586">
        <v>0</v>
      </c>
      <c r="K6586">
        <v>418.815</v>
      </c>
      <c r="L6586" t="s">
        <v>19</v>
      </c>
      <c r="M6586" s="2">
        <v>4188150000</v>
      </c>
      <c r="N6586" s="2" t="str">
        <f>VLOOKUP(Tabla1[[#This Row],[nemo]],'Nemos y clasificaciones'!$A$2:$B$5000,2,FALSE)</f>
        <v>F. MUTUO ETF EUROAMER. MSCI S. CAP CHILE</v>
      </c>
      <c r="O6586" s="2" t="str">
        <f>VLOOKUP(Tabla1[[#This Row],[nemo]],'Nemos y clasificaciones'!$A$1:$C$3000,3,FALSE)</f>
        <v>ETF</v>
      </c>
      <c r="P6586" s="2"/>
      <c r="Q6586" s="2"/>
    </row>
    <row r="6587" spans="1:17" x14ac:dyDescent="0.25">
      <c r="A6587" t="s">
        <v>5466</v>
      </c>
      <c r="B6587" s="1">
        <v>43762</v>
      </c>
      <c r="C6587" s="1">
        <v>43763</v>
      </c>
      <c r="D6587" t="s">
        <v>14</v>
      </c>
      <c r="E6587" t="s">
        <v>426</v>
      </c>
      <c r="F6587">
        <v>0</v>
      </c>
      <c r="G6587">
        <v>10000000</v>
      </c>
      <c r="H6587">
        <v>0</v>
      </c>
      <c r="I6587">
        <v>0</v>
      </c>
      <c r="J6587">
        <v>0</v>
      </c>
      <c r="K6587">
        <v>401.74700000000001</v>
      </c>
      <c r="L6587" t="s">
        <v>19</v>
      </c>
      <c r="M6587" s="2">
        <v>4017470000</v>
      </c>
      <c r="N6587" s="2" t="str">
        <f>VLOOKUP(Tabla1[[#This Row],[nemo]],'Nemos y clasificaciones'!$A$2:$B$5000,2,FALSE)</f>
        <v>F. MUTUO ETF EUROAMER. MSCI S. CAP CHILE</v>
      </c>
      <c r="O6587" s="2" t="str">
        <f>VLOOKUP(Tabla1[[#This Row],[nemo]],'Nemos y clasificaciones'!$A$1:$C$3000,3,FALSE)</f>
        <v>ETF</v>
      </c>
      <c r="P6587" s="2"/>
      <c r="Q6587" s="2"/>
    </row>
    <row r="6588" spans="1:17" x14ac:dyDescent="0.25">
      <c r="A6588" t="s">
        <v>6267</v>
      </c>
      <c r="B6588" s="1">
        <v>43608</v>
      </c>
      <c r="C6588" s="1">
        <v>43609</v>
      </c>
      <c r="D6588" t="s">
        <v>14</v>
      </c>
      <c r="E6588" t="s">
        <v>426</v>
      </c>
      <c r="F6588">
        <v>0</v>
      </c>
      <c r="G6588">
        <v>10000000</v>
      </c>
      <c r="H6588">
        <v>0</v>
      </c>
      <c r="I6588">
        <v>0</v>
      </c>
      <c r="J6588">
        <v>0</v>
      </c>
      <c r="K6588">
        <v>385.017</v>
      </c>
      <c r="L6588" t="s">
        <v>19</v>
      </c>
      <c r="M6588" s="2">
        <v>3850170000</v>
      </c>
      <c r="N6588" s="2" t="str">
        <f>VLOOKUP(Tabla1[[#This Row],[nemo]],'Nemos y clasificaciones'!$A$2:$B$5000,2,FALSE)</f>
        <v>F. MUTUO ETF EUROAMER. MSCI S. CAP CHILE</v>
      </c>
      <c r="O6588" s="2" t="str">
        <f>VLOOKUP(Tabla1[[#This Row],[nemo]],'Nemos y clasificaciones'!$A$1:$C$3000,3,FALSE)</f>
        <v>ETF</v>
      </c>
      <c r="P6588" s="2"/>
      <c r="Q6588" s="2"/>
    </row>
    <row r="6589" spans="1:17" x14ac:dyDescent="0.25">
      <c r="A6589" t="s">
        <v>6496</v>
      </c>
      <c r="B6589" s="1">
        <v>43593</v>
      </c>
      <c r="C6589" s="1">
        <v>43594</v>
      </c>
      <c r="D6589" t="s">
        <v>14</v>
      </c>
      <c r="E6589" t="s">
        <v>426</v>
      </c>
      <c r="F6589">
        <v>0</v>
      </c>
      <c r="G6589">
        <v>10000000</v>
      </c>
      <c r="H6589">
        <v>0</v>
      </c>
      <c r="I6589">
        <v>0</v>
      </c>
      <c r="J6589">
        <v>0</v>
      </c>
      <c r="K6589">
        <v>379.38799999999998</v>
      </c>
      <c r="L6589" t="s">
        <v>19</v>
      </c>
      <c r="M6589" s="2">
        <v>3793880000</v>
      </c>
      <c r="N6589" s="2" t="str">
        <f>VLOOKUP(Tabla1[[#This Row],[nemo]],'Nemos y clasificaciones'!$A$2:$B$5000,2,FALSE)</f>
        <v>F. MUTUO ETF EUROAMER. MSCI S. CAP CHILE</v>
      </c>
      <c r="O6589" s="2" t="str">
        <f>VLOOKUP(Tabla1[[#This Row],[nemo]],'Nemos y clasificaciones'!$A$1:$C$3000,3,FALSE)</f>
        <v>ETF</v>
      </c>
      <c r="P6589" s="2"/>
      <c r="Q6589" s="2"/>
    </row>
    <row r="6590" spans="1:17" x14ac:dyDescent="0.25">
      <c r="A6590" t="s">
        <v>2207</v>
      </c>
      <c r="B6590" s="1">
        <v>44296</v>
      </c>
      <c r="C6590" s="1">
        <v>44302</v>
      </c>
      <c r="D6590" t="s">
        <v>14</v>
      </c>
      <c r="E6590" t="s">
        <v>426</v>
      </c>
      <c r="F6590">
        <v>0</v>
      </c>
      <c r="G6590">
        <v>10000000</v>
      </c>
      <c r="H6590">
        <v>0</v>
      </c>
      <c r="I6590">
        <v>0</v>
      </c>
      <c r="J6590">
        <v>0</v>
      </c>
      <c r="K6590">
        <v>350.79700000000003</v>
      </c>
      <c r="L6590" t="s">
        <v>19</v>
      </c>
      <c r="M6590" s="2">
        <v>3507970000</v>
      </c>
      <c r="N6590" s="2" t="str">
        <f>VLOOKUP(Tabla1[[#This Row],[nemo]],'Nemos y clasificaciones'!$A$2:$B$5000,2,FALSE)</f>
        <v>F. MUTUO ETF EUROAMER. MSCI S. CAP CHILE</v>
      </c>
      <c r="O6590" s="2" t="str">
        <f>VLOOKUP(Tabla1[[#This Row],[nemo]],'Nemos y clasificaciones'!$A$1:$C$3000,3,FALSE)</f>
        <v>ETF</v>
      </c>
      <c r="P6590" s="2"/>
      <c r="Q6590" s="2"/>
    </row>
    <row r="6591" spans="1:17" x14ac:dyDescent="0.25">
      <c r="A6591" t="s">
        <v>4317</v>
      </c>
      <c r="B6591" s="1">
        <v>43971</v>
      </c>
      <c r="C6591" s="1">
        <v>43973</v>
      </c>
      <c r="D6591" t="s">
        <v>14</v>
      </c>
      <c r="E6591" t="s">
        <v>426</v>
      </c>
      <c r="F6591">
        <v>0</v>
      </c>
      <c r="G6591">
        <v>10000000</v>
      </c>
      <c r="H6591">
        <v>0</v>
      </c>
      <c r="I6591">
        <v>0</v>
      </c>
      <c r="J6591">
        <v>0</v>
      </c>
      <c r="K6591">
        <v>297.685</v>
      </c>
      <c r="L6591" t="s">
        <v>19</v>
      </c>
      <c r="M6591" s="2">
        <v>2976850000</v>
      </c>
      <c r="N6591" s="2" t="str">
        <f>VLOOKUP(Tabla1[[#This Row],[nemo]],'Nemos y clasificaciones'!$A$2:$B$5000,2,FALSE)</f>
        <v>F. MUTUO ETF EUROAMER. MSCI S. CAP CHILE</v>
      </c>
      <c r="O6591" s="2" t="str">
        <f>VLOOKUP(Tabla1[[#This Row],[nemo]],'Nemos y clasificaciones'!$A$1:$C$3000,3,FALSE)</f>
        <v>ETF</v>
      </c>
      <c r="P6591" s="2"/>
      <c r="Q6591" s="2"/>
    </row>
    <row r="6592" spans="1:17" x14ac:dyDescent="0.25">
      <c r="A6592" t="s">
        <v>2125</v>
      </c>
      <c r="B6592" s="1">
        <v>44307</v>
      </c>
      <c r="C6592" s="1">
        <v>44313</v>
      </c>
      <c r="D6592" t="s">
        <v>14</v>
      </c>
      <c r="E6592" t="s">
        <v>426</v>
      </c>
      <c r="F6592">
        <v>0</v>
      </c>
      <c r="G6592">
        <v>10000000</v>
      </c>
      <c r="H6592">
        <v>0</v>
      </c>
      <c r="I6592">
        <v>0</v>
      </c>
      <c r="J6592">
        <v>0</v>
      </c>
      <c r="K6592">
        <v>291.39499999999998</v>
      </c>
      <c r="L6592" t="s">
        <v>19</v>
      </c>
      <c r="M6592" s="2">
        <v>2913950000</v>
      </c>
      <c r="N6592" s="2" t="str">
        <f>VLOOKUP(Tabla1[[#This Row],[nemo]],'Nemos y clasificaciones'!$A$2:$B$5000,2,FALSE)</f>
        <v>F. MUTUO ETF EUROAMER. MSCI S. CAP CHILE</v>
      </c>
      <c r="O6592" s="2" t="str">
        <f>VLOOKUP(Tabla1[[#This Row],[nemo]],'Nemos y clasificaciones'!$A$1:$C$3000,3,FALSE)</f>
        <v>ETF</v>
      </c>
      <c r="P6592" s="2"/>
      <c r="Q6592" s="2"/>
    </row>
    <row r="6593" spans="1:17" x14ac:dyDescent="0.25">
      <c r="A6593" t="s">
        <v>6524</v>
      </c>
      <c r="B6593" s="1">
        <v>43592</v>
      </c>
      <c r="C6593" s="1">
        <v>43593</v>
      </c>
      <c r="D6593" t="s">
        <v>14</v>
      </c>
      <c r="E6593" t="s">
        <v>426</v>
      </c>
      <c r="F6593">
        <v>0</v>
      </c>
      <c r="G6593">
        <v>10000000</v>
      </c>
      <c r="H6593">
        <v>0</v>
      </c>
      <c r="I6593">
        <v>0</v>
      </c>
      <c r="J6593">
        <v>0</v>
      </c>
      <c r="K6593">
        <v>282.03100000000001</v>
      </c>
      <c r="L6593" t="s">
        <v>19</v>
      </c>
      <c r="M6593" s="2">
        <v>2820310000</v>
      </c>
      <c r="N6593" s="2" t="str">
        <f>VLOOKUP(Tabla1[[#This Row],[nemo]],'Nemos y clasificaciones'!$A$2:$B$5000,2,FALSE)</f>
        <v>F. MUTUO ETF EUROAMER. MSCI S. CAP CHILE</v>
      </c>
      <c r="O6593" s="2" t="str">
        <f>VLOOKUP(Tabla1[[#This Row],[nemo]],'Nemos y clasificaciones'!$A$1:$C$3000,3,FALSE)</f>
        <v>ETF</v>
      </c>
      <c r="P6593" s="2"/>
      <c r="Q6593" s="2"/>
    </row>
    <row r="6594" spans="1:17" x14ac:dyDescent="0.25">
      <c r="A6594" t="s">
        <v>2608</v>
      </c>
      <c r="B6594" s="1">
        <v>44226</v>
      </c>
      <c r="C6594" s="1">
        <v>44232</v>
      </c>
      <c r="D6594" t="s">
        <v>14</v>
      </c>
      <c r="E6594" t="s">
        <v>426</v>
      </c>
      <c r="F6594">
        <v>0</v>
      </c>
      <c r="G6594">
        <v>10000000</v>
      </c>
      <c r="H6594">
        <v>0</v>
      </c>
      <c r="I6594">
        <v>0</v>
      </c>
      <c r="J6594">
        <v>0</v>
      </c>
      <c r="K6594">
        <v>264.02</v>
      </c>
      <c r="L6594" t="s">
        <v>19</v>
      </c>
      <c r="M6594" s="2">
        <v>2640200000</v>
      </c>
      <c r="N6594" s="2" t="str">
        <f>VLOOKUP(Tabla1[[#This Row],[nemo]],'Nemos y clasificaciones'!$A$2:$B$5000,2,FALSE)</f>
        <v>F. MUTUO ETF EUROAMER. MSCI S. CAP CHILE</v>
      </c>
      <c r="O6594" s="2" t="str">
        <f>VLOOKUP(Tabla1[[#This Row],[nemo]],'Nemos y clasificaciones'!$A$1:$C$3000,3,FALSE)</f>
        <v>ETF</v>
      </c>
      <c r="P6594" s="2"/>
      <c r="Q6594" s="2"/>
    </row>
    <row r="6595" spans="1:17" x14ac:dyDescent="0.25">
      <c r="A6595" t="s">
        <v>5699</v>
      </c>
      <c r="B6595" s="1">
        <v>43712</v>
      </c>
      <c r="C6595" s="1">
        <v>43713</v>
      </c>
      <c r="D6595" t="s">
        <v>14</v>
      </c>
      <c r="E6595" t="s">
        <v>426</v>
      </c>
      <c r="F6595">
        <v>0</v>
      </c>
      <c r="G6595">
        <v>10000000</v>
      </c>
      <c r="H6595">
        <v>0</v>
      </c>
      <c r="I6595">
        <v>0</v>
      </c>
      <c r="J6595">
        <v>0</v>
      </c>
      <c r="K6595">
        <v>250.67</v>
      </c>
      <c r="L6595" t="s">
        <v>19</v>
      </c>
      <c r="M6595" s="2">
        <v>2506700000</v>
      </c>
      <c r="N6595" s="2" t="str">
        <f>VLOOKUP(Tabla1[[#This Row],[nemo]],'Nemos y clasificaciones'!$A$2:$B$5000,2,FALSE)</f>
        <v>F. MUTUO ETF EUROAMER. MSCI S. CAP CHILE</v>
      </c>
      <c r="O6595" s="2" t="str">
        <f>VLOOKUP(Tabla1[[#This Row],[nemo]],'Nemos y clasificaciones'!$A$1:$C$3000,3,FALSE)</f>
        <v>ETF</v>
      </c>
      <c r="P6595" s="2"/>
      <c r="Q6595" s="2"/>
    </row>
    <row r="6596" spans="1:17" x14ac:dyDescent="0.25">
      <c r="A6596" t="s">
        <v>4645</v>
      </c>
      <c r="B6596" s="1">
        <v>43929</v>
      </c>
      <c r="C6596" s="1">
        <v>43930</v>
      </c>
      <c r="D6596" t="s">
        <v>14</v>
      </c>
      <c r="E6596" t="s">
        <v>426</v>
      </c>
      <c r="F6596">
        <v>0</v>
      </c>
      <c r="G6596">
        <v>10000000</v>
      </c>
      <c r="H6596">
        <v>0</v>
      </c>
      <c r="I6596">
        <v>0</v>
      </c>
      <c r="J6596">
        <v>0</v>
      </c>
      <c r="K6596">
        <v>228.52199999999999</v>
      </c>
      <c r="L6596" t="s">
        <v>19</v>
      </c>
      <c r="M6596" s="2">
        <v>2285220000</v>
      </c>
      <c r="N6596" s="2" t="str">
        <f>VLOOKUP(Tabla1[[#This Row],[nemo]],'Nemos y clasificaciones'!$A$2:$B$5000,2,FALSE)</f>
        <v>F. MUTUO ETF EUROAMER. MSCI S. CAP CHILE</v>
      </c>
      <c r="O6596" s="2" t="str">
        <f>VLOOKUP(Tabla1[[#This Row],[nemo]],'Nemos y clasificaciones'!$A$1:$C$3000,3,FALSE)</f>
        <v>ETF</v>
      </c>
      <c r="P6596" s="2"/>
      <c r="Q6596" s="2"/>
    </row>
    <row r="6597" spans="1:17" x14ac:dyDescent="0.25">
      <c r="A6597" t="s">
        <v>8144</v>
      </c>
      <c r="B6597" s="1">
        <v>43237</v>
      </c>
      <c r="C6597" s="1">
        <v>43238</v>
      </c>
      <c r="D6597" t="s">
        <v>14</v>
      </c>
      <c r="E6597" t="s">
        <v>426</v>
      </c>
      <c r="F6597">
        <v>0</v>
      </c>
      <c r="G6597">
        <v>10000000</v>
      </c>
      <c r="H6597">
        <v>0</v>
      </c>
      <c r="I6597">
        <v>0</v>
      </c>
      <c r="J6597">
        <v>0</v>
      </c>
      <c r="K6597">
        <v>219.357</v>
      </c>
      <c r="L6597" t="s">
        <v>19</v>
      </c>
      <c r="M6597" s="2">
        <v>2193570000</v>
      </c>
      <c r="N6597" s="2" t="str">
        <f>VLOOKUP(Tabla1[[#This Row],[nemo]],'Nemos y clasificaciones'!$A$2:$B$5000,2,FALSE)</f>
        <v>F. MUTUO ETF EUROAMER. MSCI S. CAP CHILE</v>
      </c>
      <c r="O6597" s="2" t="str">
        <f>VLOOKUP(Tabla1[[#This Row],[nemo]],'Nemos y clasificaciones'!$A$1:$C$3000,3,FALSE)</f>
        <v>ETF</v>
      </c>
      <c r="P6597" s="2"/>
      <c r="Q6597" s="2"/>
    </row>
    <row r="6598" spans="1:17" x14ac:dyDescent="0.25">
      <c r="A6598" t="s">
        <v>6677</v>
      </c>
      <c r="B6598" s="1">
        <v>43571</v>
      </c>
      <c r="C6598" s="1">
        <v>43572</v>
      </c>
      <c r="D6598" t="s">
        <v>14</v>
      </c>
      <c r="E6598" t="s">
        <v>426</v>
      </c>
      <c r="F6598">
        <v>0</v>
      </c>
      <c r="G6598">
        <v>10000000</v>
      </c>
      <c r="H6598">
        <v>0</v>
      </c>
      <c r="I6598">
        <v>0</v>
      </c>
      <c r="J6598">
        <v>0</v>
      </c>
      <c r="K6598">
        <v>186.739</v>
      </c>
      <c r="L6598" t="s">
        <v>19</v>
      </c>
      <c r="M6598" s="2">
        <v>1867390000</v>
      </c>
      <c r="N6598" s="2" t="str">
        <f>VLOOKUP(Tabla1[[#This Row],[nemo]],'Nemos y clasificaciones'!$A$2:$B$5000,2,FALSE)</f>
        <v>F. MUTUO ETF EUROAMER. MSCI S. CAP CHILE</v>
      </c>
      <c r="O6598" s="2" t="str">
        <f>VLOOKUP(Tabla1[[#This Row],[nemo]],'Nemos y clasificaciones'!$A$1:$C$3000,3,FALSE)</f>
        <v>ETF</v>
      </c>
      <c r="P6598" s="2"/>
      <c r="Q6598" s="2"/>
    </row>
    <row r="6599" spans="1:17" x14ac:dyDescent="0.25">
      <c r="A6599" t="s">
        <v>6523</v>
      </c>
      <c r="B6599" s="1">
        <v>43592</v>
      </c>
      <c r="C6599" s="1">
        <v>43593</v>
      </c>
      <c r="D6599" t="s">
        <v>14</v>
      </c>
      <c r="E6599" t="s">
        <v>426</v>
      </c>
      <c r="F6599">
        <v>0</v>
      </c>
      <c r="G6599">
        <v>10000000</v>
      </c>
      <c r="H6599">
        <v>0</v>
      </c>
      <c r="I6599">
        <v>0</v>
      </c>
      <c r="J6599">
        <v>0</v>
      </c>
      <c r="K6599">
        <v>182.899</v>
      </c>
      <c r="L6599" t="s">
        <v>19</v>
      </c>
      <c r="M6599" s="2">
        <v>1828990000</v>
      </c>
      <c r="N6599" s="2" t="str">
        <f>VLOOKUP(Tabla1[[#This Row],[nemo]],'Nemos y clasificaciones'!$A$2:$B$5000,2,FALSE)</f>
        <v>F. MUTUO ETF EUROAMER. MSCI S. CAP CHILE</v>
      </c>
      <c r="O6599" s="2" t="str">
        <f>VLOOKUP(Tabla1[[#This Row],[nemo]],'Nemos y clasificaciones'!$A$1:$C$3000,3,FALSE)</f>
        <v>ETF</v>
      </c>
      <c r="P6599" s="2"/>
      <c r="Q6599" s="2"/>
    </row>
    <row r="6600" spans="1:17" x14ac:dyDescent="0.25">
      <c r="A6600" t="s">
        <v>8460</v>
      </c>
      <c r="B6600" s="1">
        <v>43187</v>
      </c>
      <c r="C6600" s="1">
        <v>43188</v>
      </c>
      <c r="D6600" t="s">
        <v>14</v>
      </c>
      <c r="E6600" t="s">
        <v>426</v>
      </c>
      <c r="F6600">
        <v>0</v>
      </c>
      <c r="G6600">
        <v>10000000</v>
      </c>
      <c r="H6600">
        <v>0</v>
      </c>
      <c r="I6600">
        <v>0</v>
      </c>
      <c r="J6600">
        <v>0</v>
      </c>
      <c r="K6600">
        <v>171.464</v>
      </c>
      <c r="L6600" t="s">
        <v>19</v>
      </c>
      <c r="M6600" s="2">
        <v>1714640000</v>
      </c>
      <c r="N6600" s="2" t="str">
        <f>VLOOKUP(Tabla1[[#This Row],[nemo]],'Nemos y clasificaciones'!$A$2:$B$5000,2,FALSE)</f>
        <v>F. MUTUO ETF EUROAMER. MSCI S. CAP CHILE</v>
      </c>
      <c r="O6600" s="2" t="str">
        <f>VLOOKUP(Tabla1[[#This Row],[nemo]],'Nemos y clasificaciones'!$A$1:$C$3000,3,FALSE)</f>
        <v>ETF</v>
      </c>
      <c r="P6600" s="2"/>
      <c r="Q6600" s="2"/>
    </row>
    <row r="6601" spans="1:17" x14ac:dyDescent="0.25">
      <c r="A6601" t="s">
        <v>8689</v>
      </c>
      <c r="B6601" s="1">
        <v>43097</v>
      </c>
      <c r="C6601" s="1">
        <v>43098</v>
      </c>
      <c r="D6601" t="s">
        <v>14</v>
      </c>
      <c r="E6601" t="s">
        <v>426</v>
      </c>
      <c r="F6601">
        <v>0</v>
      </c>
      <c r="G6601">
        <v>10000000</v>
      </c>
      <c r="H6601">
        <v>0</v>
      </c>
      <c r="I6601">
        <v>0</v>
      </c>
      <c r="J6601">
        <v>0</v>
      </c>
      <c r="K6601">
        <v>168.98699999999999</v>
      </c>
      <c r="L6601" t="s">
        <v>19</v>
      </c>
      <c r="M6601" s="2">
        <v>1689870000</v>
      </c>
      <c r="N6601" s="2" t="str">
        <f>VLOOKUP(Tabla1[[#This Row],[nemo]],'Nemos y clasificaciones'!$A$2:$B$5000,2,FALSE)</f>
        <v>F. MUTUO ETF EUROAMER. MSCI S. CAP CHILE</v>
      </c>
      <c r="O6601" s="2" t="str">
        <f>VLOOKUP(Tabla1[[#This Row],[nemo]],'Nemos y clasificaciones'!$A$1:$C$3000,3,FALSE)</f>
        <v>ETF</v>
      </c>
      <c r="P6601" s="2"/>
      <c r="Q6601" s="2"/>
    </row>
    <row r="6602" spans="1:17" x14ac:dyDescent="0.25">
      <c r="A6602" t="s">
        <v>6449</v>
      </c>
      <c r="B6602" s="1">
        <v>43594</v>
      </c>
      <c r="C6602" s="1">
        <v>43595</v>
      </c>
      <c r="D6602" t="s">
        <v>14</v>
      </c>
      <c r="E6602" t="s">
        <v>426</v>
      </c>
      <c r="F6602">
        <v>0</v>
      </c>
      <c r="G6602">
        <v>10000000</v>
      </c>
      <c r="H6602">
        <v>0</v>
      </c>
      <c r="I6602">
        <v>0</v>
      </c>
      <c r="J6602">
        <v>0</v>
      </c>
      <c r="K6602">
        <v>164.72</v>
      </c>
      <c r="L6602" t="s">
        <v>19</v>
      </c>
      <c r="M6602" s="2">
        <v>1647200000</v>
      </c>
      <c r="N6602" s="2" t="str">
        <f>VLOOKUP(Tabla1[[#This Row],[nemo]],'Nemos y clasificaciones'!$A$2:$B$5000,2,FALSE)</f>
        <v>F. MUTUO ETF EUROAMER. MSCI S. CAP CHILE</v>
      </c>
      <c r="O6602" s="2" t="str">
        <f>VLOOKUP(Tabla1[[#This Row],[nemo]],'Nemos y clasificaciones'!$A$1:$C$3000,3,FALSE)</f>
        <v>ETF</v>
      </c>
      <c r="P6602" s="2"/>
      <c r="Q6602" s="2"/>
    </row>
    <row r="6603" spans="1:17" x14ac:dyDescent="0.25">
      <c r="A6603" t="s">
        <v>2783</v>
      </c>
      <c r="B6603" s="1">
        <v>44188</v>
      </c>
      <c r="C6603" s="1">
        <v>44195</v>
      </c>
      <c r="D6603" t="s">
        <v>14</v>
      </c>
      <c r="E6603" t="s">
        <v>426</v>
      </c>
      <c r="F6603">
        <v>0</v>
      </c>
      <c r="G6603">
        <v>10000000</v>
      </c>
      <c r="H6603">
        <v>0</v>
      </c>
      <c r="I6603">
        <v>0</v>
      </c>
      <c r="J6603">
        <v>0</v>
      </c>
      <c r="K6603">
        <v>146.315</v>
      </c>
      <c r="L6603" t="s">
        <v>19</v>
      </c>
      <c r="M6603" s="2">
        <v>1463150000</v>
      </c>
      <c r="N6603" s="2" t="str">
        <f>VLOOKUP(Tabla1[[#This Row],[nemo]],'Nemos y clasificaciones'!$A$2:$B$5000,2,FALSE)</f>
        <v>F. MUTUO ETF EUROAMER. MSCI S. CAP CHILE</v>
      </c>
      <c r="O6603" s="2" t="str">
        <f>VLOOKUP(Tabla1[[#This Row],[nemo]],'Nemos y clasificaciones'!$A$1:$C$3000,3,FALSE)</f>
        <v>ETF</v>
      </c>
      <c r="P6603" s="2"/>
      <c r="Q6603" s="2"/>
    </row>
    <row r="6604" spans="1:17" x14ac:dyDescent="0.25">
      <c r="A6604" t="s">
        <v>7389</v>
      </c>
      <c r="B6604" s="1">
        <v>43390</v>
      </c>
      <c r="C6604" s="1">
        <v>43391</v>
      </c>
      <c r="D6604" t="s">
        <v>14</v>
      </c>
      <c r="E6604" t="s">
        <v>426</v>
      </c>
      <c r="F6604">
        <v>0</v>
      </c>
      <c r="G6604">
        <v>10000000</v>
      </c>
      <c r="H6604">
        <v>0</v>
      </c>
      <c r="I6604">
        <v>0</v>
      </c>
      <c r="J6604">
        <v>0</v>
      </c>
      <c r="K6604">
        <v>135.00899999999999</v>
      </c>
      <c r="L6604" t="s">
        <v>19</v>
      </c>
      <c r="M6604" s="2">
        <v>1350090000</v>
      </c>
      <c r="N6604" s="2" t="str">
        <f>VLOOKUP(Tabla1[[#This Row],[nemo]],'Nemos y clasificaciones'!$A$2:$B$5000,2,FALSE)</f>
        <v>F. MUTUO ETF EUROAMER. MSCI S. CAP CHILE</v>
      </c>
      <c r="O6604" s="2" t="str">
        <f>VLOOKUP(Tabla1[[#This Row],[nemo]],'Nemos y clasificaciones'!$A$1:$C$3000,3,FALSE)</f>
        <v>ETF</v>
      </c>
      <c r="P6604" s="2"/>
      <c r="Q6604" s="2"/>
    </row>
    <row r="6605" spans="1:17" x14ac:dyDescent="0.25">
      <c r="A6605" t="s">
        <v>5465</v>
      </c>
      <c r="B6605" s="1">
        <v>43762</v>
      </c>
      <c r="C6605" s="1">
        <v>43763</v>
      </c>
      <c r="D6605" t="s">
        <v>14</v>
      </c>
      <c r="E6605" t="s">
        <v>426</v>
      </c>
      <c r="F6605">
        <v>0</v>
      </c>
      <c r="G6605">
        <v>10000000</v>
      </c>
      <c r="H6605">
        <v>0</v>
      </c>
      <c r="I6605">
        <v>0</v>
      </c>
      <c r="J6605">
        <v>0</v>
      </c>
      <c r="K6605">
        <v>131.88800000000001</v>
      </c>
      <c r="L6605" t="s">
        <v>19</v>
      </c>
      <c r="M6605" s="2">
        <v>1318880000</v>
      </c>
      <c r="N6605" s="2" t="str">
        <f>VLOOKUP(Tabla1[[#This Row],[nemo]],'Nemos y clasificaciones'!$A$2:$B$5000,2,FALSE)</f>
        <v>F. MUTUO ETF EUROAMER. MSCI S. CAP CHILE</v>
      </c>
      <c r="O6605" s="2" t="str">
        <f>VLOOKUP(Tabla1[[#This Row],[nemo]],'Nemos y clasificaciones'!$A$1:$C$3000,3,FALSE)</f>
        <v>ETF</v>
      </c>
      <c r="P6605" s="2"/>
      <c r="Q6605" s="2"/>
    </row>
    <row r="6606" spans="1:17" x14ac:dyDescent="0.25">
      <c r="A6606" t="s">
        <v>6952</v>
      </c>
      <c r="B6606" s="1">
        <v>43486</v>
      </c>
      <c r="C6606" s="1">
        <v>43487</v>
      </c>
      <c r="D6606" t="s">
        <v>14</v>
      </c>
      <c r="E6606" t="s">
        <v>426</v>
      </c>
      <c r="F6606">
        <v>0</v>
      </c>
      <c r="G6606">
        <v>10000000</v>
      </c>
      <c r="H6606">
        <v>0</v>
      </c>
      <c r="I6606">
        <v>0</v>
      </c>
      <c r="J6606">
        <v>0</v>
      </c>
      <c r="K6606">
        <v>123.004</v>
      </c>
      <c r="L6606" t="s">
        <v>19</v>
      </c>
      <c r="M6606" s="2">
        <v>1230040000</v>
      </c>
      <c r="N6606" s="2" t="str">
        <f>VLOOKUP(Tabla1[[#This Row],[nemo]],'Nemos y clasificaciones'!$A$2:$B$5000,2,FALSE)</f>
        <v>F. MUTUO ETF EUROAMER. MSCI S. CAP CHILE</v>
      </c>
      <c r="O6606" s="2" t="str">
        <f>VLOOKUP(Tabla1[[#This Row],[nemo]],'Nemos y clasificaciones'!$A$1:$C$3000,3,FALSE)</f>
        <v>ETF</v>
      </c>
      <c r="P6606" s="2"/>
      <c r="Q6606" s="2"/>
    </row>
    <row r="6607" spans="1:17" x14ac:dyDescent="0.25">
      <c r="A6607" t="s">
        <v>4477</v>
      </c>
      <c r="B6607" s="1">
        <v>43957</v>
      </c>
      <c r="C6607" s="1">
        <v>43958</v>
      </c>
      <c r="D6607" t="s">
        <v>14</v>
      </c>
      <c r="E6607" t="s">
        <v>426</v>
      </c>
      <c r="F6607">
        <v>0</v>
      </c>
      <c r="G6607">
        <v>10000000</v>
      </c>
      <c r="H6607">
        <v>0</v>
      </c>
      <c r="I6607">
        <v>0</v>
      </c>
      <c r="J6607">
        <v>0</v>
      </c>
      <c r="K6607">
        <v>112.923</v>
      </c>
      <c r="L6607" t="s">
        <v>19</v>
      </c>
      <c r="M6607" s="2">
        <v>1129230000</v>
      </c>
      <c r="N6607" s="2" t="str">
        <f>VLOOKUP(Tabla1[[#This Row],[nemo]],'Nemos y clasificaciones'!$A$2:$B$5000,2,FALSE)</f>
        <v>F. MUTUO ETF EUROAMER. MSCI S. CAP CHILE</v>
      </c>
      <c r="O6607" s="2" t="str">
        <f>VLOOKUP(Tabla1[[#This Row],[nemo]],'Nemos y clasificaciones'!$A$1:$C$3000,3,FALSE)</f>
        <v>ETF</v>
      </c>
      <c r="P6607" s="2"/>
      <c r="Q6607" s="2"/>
    </row>
    <row r="6608" spans="1:17" x14ac:dyDescent="0.25">
      <c r="A6608" t="s">
        <v>3394</v>
      </c>
      <c r="B6608" s="1">
        <v>44098</v>
      </c>
      <c r="C6608" s="1">
        <v>44104</v>
      </c>
      <c r="D6608" t="s">
        <v>14</v>
      </c>
      <c r="E6608" t="s">
        <v>426</v>
      </c>
      <c r="F6608">
        <v>0</v>
      </c>
      <c r="G6608">
        <v>10000000</v>
      </c>
      <c r="H6608">
        <v>0</v>
      </c>
      <c r="I6608">
        <v>0</v>
      </c>
      <c r="J6608">
        <v>0</v>
      </c>
      <c r="K6608">
        <v>108.235</v>
      </c>
      <c r="L6608" t="s">
        <v>19</v>
      </c>
      <c r="M6608" s="2">
        <v>1082350000</v>
      </c>
      <c r="N6608" s="2" t="str">
        <f>VLOOKUP(Tabla1[[#This Row],[nemo]],'Nemos y clasificaciones'!$A$2:$B$5000,2,FALSE)</f>
        <v>F. MUTUO ETF EUROAMER. MSCI S. CAP CHILE</v>
      </c>
      <c r="O6608" s="2" t="str">
        <f>VLOOKUP(Tabla1[[#This Row],[nemo]],'Nemos y clasificaciones'!$A$1:$C$3000,3,FALSE)</f>
        <v>ETF</v>
      </c>
      <c r="P6608" s="2"/>
      <c r="Q6608" s="2"/>
    </row>
    <row r="6609" spans="1:17" x14ac:dyDescent="0.25">
      <c r="A6609" t="s">
        <v>4989</v>
      </c>
      <c r="B6609" s="1">
        <v>43850</v>
      </c>
      <c r="C6609" s="1">
        <v>43851</v>
      </c>
      <c r="D6609" t="s">
        <v>14</v>
      </c>
      <c r="E6609" t="s">
        <v>426</v>
      </c>
      <c r="F6609">
        <v>0</v>
      </c>
      <c r="G6609">
        <v>10000000</v>
      </c>
      <c r="H6609">
        <v>0</v>
      </c>
      <c r="I6609">
        <v>0</v>
      </c>
      <c r="J6609">
        <v>0</v>
      </c>
      <c r="K6609">
        <v>105.511</v>
      </c>
      <c r="L6609" t="s">
        <v>19</v>
      </c>
      <c r="M6609" s="2">
        <v>1055110000</v>
      </c>
      <c r="N6609" s="2" t="str">
        <f>VLOOKUP(Tabla1[[#This Row],[nemo]],'Nemos y clasificaciones'!$A$2:$B$5000,2,FALSE)</f>
        <v>F. MUTUO ETF EUROAMER. MSCI S. CAP CHILE</v>
      </c>
      <c r="O6609" s="2" t="str">
        <f>VLOOKUP(Tabla1[[#This Row],[nemo]],'Nemos y clasificaciones'!$A$1:$C$3000,3,FALSE)</f>
        <v>ETF</v>
      </c>
      <c r="P6609" s="2"/>
      <c r="Q6609" s="2"/>
    </row>
    <row r="6610" spans="1:17" x14ac:dyDescent="0.25">
      <c r="A6610" t="s">
        <v>7480</v>
      </c>
      <c r="B6610" s="1">
        <v>43370</v>
      </c>
      <c r="C6610" s="1">
        <v>43371</v>
      </c>
      <c r="D6610" t="s">
        <v>14</v>
      </c>
      <c r="E6610" t="s">
        <v>426</v>
      </c>
      <c r="F6610">
        <v>0</v>
      </c>
      <c r="G6610">
        <v>10000000</v>
      </c>
      <c r="H6610">
        <v>0</v>
      </c>
      <c r="I6610">
        <v>0</v>
      </c>
      <c r="J6610">
        <v>0</v>
      </c>
      <c r="K6610">
        <v>101.735</v>
      </c>
      <c r="L6610" t="s">
        <v>19</v>
      </c>
      <c r="M6610" s="2">
        <v>1017350000</v>
      </c>
      <c r="N6610" s="2" t="str">
        <f>VLOOKUP(Tabla1[[#This Row],[nemo]],'Nemos y clasificaciones'!$A$2:$B$5000,2,FALSE)</f>
        <v>F. MUTUO ETF EUROAMER. MSCI S. CAP CHILE</v>
      </c>
      <c r="O6610" s="2" t="str">
        <f>VLOOKUP(Tabla1[[#This Row],[nemo]],'Nemos y clasificaciones'!$A$1:$C$3000,3,FALSE)</f>
        <v>ETF</v>
      </c>
      <c r="P6610" s="2"/>
      <c r="Q6610" s="2"/>
    </row>
    <row r="6611" spans="1:17" x14ac:dyDescent="0.25">
      <c r="A6611" t="s">
        <v>5613</v>
      </c>
      <c r="B6611" s="1">
        <v>43734</v>
      </c>
      <c r="C6611" s="1">
        <v>43735</v>
      </c>
      <c r="D6611" t="s">
        <v>14</v>
      </c>
      <c r="E6611" t="s">
        <v>426</v>
      </c>
      <c r="F6611">
        <v>0</v>
      </c>
      <c r="G6611">
        <v>10000000</v>
      </c>
      <c r="H6611">
        <v>0</v>
      </c>
      <c r="I6611">
        <v>0</v>
      </c>
      <c r="J6611">
        <v>0</v>
      </c>
      <c r="K6611">
        <v>98.852000000000004</v>
      </c>
      <c r="L6611" t="s">
        <v>54</v>
      </c>
      <c r="M6611" s="2">
        <v>988520000</v>
      </c>
      <c r="N6611" s="2" t="str">
        <f>VLOOKUP(Tabla1[[#This Row],[nemo]],'Nemos y clasificaciones'!$A$2:$B$5000,2,FALSE)</f>
        <v>F. MUTUO ETF EUROAMER. MSCI S. CAP CHILE</v>
      </c>
      <c r="O6611" s="2" t="str">
        <f>VLOOKUP(Tabla1[[#This Row],[nemo]],'Nemos y clasificaciones'!$A$1:$C$3000,3,FALSE)</f>
        <v>ETF</v>
      </c>
      <c r="P6611" s="2"/>
      <c r="Q6611" s="2"/>
    </row>
    <row r="6612" spans="1:17" x14ac:dyDescent="0.25">
      <c r="A6612" t="s">
        <v>5087</v>
      </c>
      <c r="B6612" s="1">
        <v>43826</v>
      </c>
      <c r="C6612" s="1">
        <v>43829</v>
      </c>
      <c r="D6612" t="s">
        <v>14</v>
      </c>
      <c r="E6612" t="s">
        <v>426</v>
      </c>
      <c r="F6612">
        <v>0</v>
      </c>
      <c r="G6612">
        <v>10000000</v>
      </c>
      <c r="H6612">
        <v>0</v>
      </c>
      <c r="I6612">
        <v>0</v>
      </c>
      <c r="J6612">
        <v>0</v>
      </c>
      <c r="K6612">
        <v>98.616</v>
      </c>
      <c r="L6612" t="s">
        <v>54</v>
      </c>
      <c r="M6612" s="2">
        <v>986160000</v>
      </c>
      <c r="N6612" s="2" t="str">
        <f>VLOOKUP(Tabla1[[#This Row],[nemo]],'Nemos y clasificaciones'!$A$2:$B$5000,2,FALSE)</f>
        <v>F. MUTUO ETF EUROAMER. MSCI S. CAP CHILE</v>
      </c>
      <c r="O6612" s="2" t="str">
        <f>VLOOKUP(Tabla1[[#This Row],[nemo]],'Nemos y clasificaciones'!$A$1:$C$3000,3,FALSE)</f>
        <v>ETF</v>
      </c>
      <c r="P6612" s="2"/>
      <c r="Q6612" s="2"/>
    </row>
    <row r="6613" spans="1:17" x14ac:dyDescent="0.25">
      <c r="A6613" t="s">
        <v>4715</v>
      </c>
      <c r="B6613" s="1">
        <v>43920</v>
      </c>
      <c r="C6613" s="1">
        <v>43921</v>
      </c>
      <c r="D6613" t="s">
        <v>14</v>
      </c>
      <c r="E6613" t="s">
        <v>426</v>
      </c>
      <c r="F6613">
        <v>0</v>
      </c>
      <c r="G6613">
        <v>10000000</v>
      </c>
      <c r="H6613">
        <v>0</v>
      </c>
      <c r="I6613">
        <v>0</v>
      </c>
      <c r="J6613">
        <v>0</v>
      </c>
      <c r="K6613">
        <v>98.394000000000005</v>
      </c>
      <c r="L6613" t="s">
        <v>54</v>
      </c>
      <c r="M6613" s="2">
        <v>983940000</v>
      </c>
      <c r="N6613" s="2" t="str">
        <f>VLOOKUP(Tabla1[[#This Row],[nemo]],'Nemos y clasificaciones'!$A$2:$B$5000,2,FALSE)</f>
        <v>F. MUTUO ETF EUROAMER. MSCI S. CAP CHILE</v>
      </c>
      <c r="O6613" s="2" t="str">
        <f>VLOOKUP(Tabla1[[#This Row],[nemo]],'Nemos y clasificaciones'!$A$1:$C$3000,3,FALSE)</f>
        <v>ETF</v>
      </c>
      <c r="P6613" s="2"/>
      <c r="Q6613" s="2"/>
    </row>
    <row r="6614" spans="1:17" x14ac:dyDescent="0.25">
      <c r="A6614" t="s">
        <v>7280</v>
      </c>
      <c r="B6614" s="1">
        <v>43426</v>
      </c>
      <c r="C6614" s="1">
        <v>43427</v>
      </c>
      <c r="D6614" t="s">
        <v>14</v>
      </c>
      <c r="E6614" t="s">
        <v>426</v>
      </c>
      <c r="F6614">
        <v>0</v>
      </c>
      <c r="G6614">
        <v>10000000</v>
      </c>
      <c r="H6614">
        <v>0</v>
      </c>
      <c r="I6614">
        <v>0</v>
      </c>
      <c r="J6614">
        <v>0</v>
      </c>
      <c r="K6614">
        <v>97.97</v>
      </c>
      <c r="L6614" t="s">
        <v>54</v>
      </c>
      <c r="M6614" s="2">
        <v>979700000</v>
      </c>
      <c r="N6614" s="2" t="str">
        <f>VLOOKUP(Tabla1[[#This Row],[nemo]],'Nemos y clasificaciones'!$A$2:$B$5000,2,FALSE)</f>
        <v>F. MUTUO ETF EUROAMER. MSCI S. CAP CHILE</v>
      </c>
      <c r="O6614" s="2" t="str">
        <f>VLOOKUP(Tabla1[[#This Row],[nemo]],'Nemos y clasificaciones'!$A$1:$C$3000,3,FALSE)</f>
        <v>ETF</v>
      </c>
      <c r="P6614" s="2"/>
      <c r="Q6614" s="2"/>
    </row>
    <row r="6615" spans="1:17" x14ac:dyDescent="0.25">
      <c r="A6615" t="s">
        <v>2683</v>
      </c>
      <c r="B6615" s="1">
        <v>44210</v>
      </c>
      <c r="C6615" s="1">
        <v>44216</v>
      </c>
      <c r="D6615" t="s">
        <v>14</v>
      </c>
      <c r="E6615" t="s">
        <v>426</v>
      </c>
      <c r="F6615">
        <v>0</v>
      </c>
      <c r="G6615">
        <v>10000000</v>
      </c>
      <c r="H6615">
        <v>0</v>
      </c>
      <c r="I6615">
        <v>0</v>
      </c>
      <c r="J6615">
        <v>0</v>
      </c>
      <c r="K6615">
        <v>96.957999999999998</v>
      </c>
      <c r="L6615" t="s">
        <v>54</v>
      </c>
      <c r="M6615" s="2">
        <v>969580000</v>
      </c>
      <c r="N6615" s="2" t="str">
        <f>VLOOKUP(Tabla1[[#This Row],[nemo]],'Nemos y clasificaciones'!$A$2:$B$5000,2,FALSE)</f>
        <v>F. MUTUO ETF EUROAMER. MSCI S. CAP CHILE</v>
      </c>
      <c r="O6615" s="2" t="str">
        <f>VLOOKUP(Tabla1[[#This Row],[nemo]],'Nemos y clasificaciones'!$A$1:$C$3000,3,FALSE)</f>
        <v>ETF</v>
      </c>
      <c r="P6615" s="2"/>
      <c r="Q6615" s="2"/>
    </row>
    <row r="6616" spans="1:17" x14ac:dyDescent="0.25">
      <c r="A6616" t="s">
        <v>4856</v>
      </c>
      <c r="B6616" s="1">
        <v>43874</v>
      </c>
      <c r="C6616" s="1">
        <v>43875</v>
      </c>
      <c r="D6616" t="s">
        <v>14</v>
      </c>
      <c r="E6616" t="s">
        <v>426</v>
      </c>
      <c r="F6616">
        <v>0</v>
      </c>
      <c r="G6616">
        <v>10000000</v>
      </c>
      <c r="H6616">
        <v>0</v>
      </c>
      <c r="I6616">
        <v>0</v>
      </c>
      <c r="J6616">
        <v>0</v>
      </c>
      <c r="K6616">
        <v>95.578999999999994</v>
      </c>
      <c r="L6616" t="s">
        <v>54</v>
      </c>
      <c r="M6616" s="2">
        <v>955790000</v>
      </c>
      <c r="N6616" s="2" t="str">
        <f>VLOOKUP(Tabla1[[#This Row],[nemo]],'Nemos y clasificaciones'!$A$2:$B$5000,2,FALSE)</f>
        <v>F. MUTUO ETF EUROAMER. MSCI S. CAP CHILE</v>
      </c>
      <c r="O6616" s="2" t="str">
        <f>VLOOKUP(Tabla1[[#This Row],[nemo]],'Nemos y clasificaciones'!$A$1:$C$3000,3,FALSE)</f>
        <v>ETF</v>
      </c>
      <c r="P6616" s="2"/>
      <c r="Q6616" s="2"/>
    </row>
    <row r="6617" spans="1:17" x14ac:dyDescent="0.25">
      <c r="A6617" t="s">
        <v>5295</v>
      </c>
      <c r="B6617" s="1">
        <v>43811</v>
      </c>
      <c r="C6617" s="1">
        <v>43812</v>
      </c>
      <c r="D6617" t="s">
        <v>14</v>
      </c>
      <c r="E6617" t="s">
        <v>426</v>
      </c>
      <c r="F6617">
        <v>0</v>
      </c>
      <c r="G6617">
        <v>10000000</v>
      </c>
      <c r="H6617">
        <v>0</v>
      </c>
      <c r="I6617">
        <v>0</v>
      </c>
      <c r="J6617">
        <v>0</v>
      </c>
      <c r="K6617">
        <v>95.501999999999995</v>
      </c>
      <c r="L6617" t="s">
        <v>54</v>
      </c>
      <c r="M6617" s="2">
        <v>955020000</v>
      </c>
      <c r="N6617" s="2" t="str">
        <f>VLOOKUP(Tabla1[[#This Row],[nemo]],'Nemos y clasificaciones'!$A$2:$B$5000,2,FALSE)</f>
        <v>F. MUTUO ETF EUROAMER. MSCI S. CAP CHILE</v>
      </c>
      <c r="O6617" s="2" t="str">
        <f>VLOOKUP(Tabla1[[#This Row],[nemo]],'Nemos y clasificaciones'!$A$1:$C$3000,3,FALSE)</f>
        <v>ETF</v>
      </c>
      <c r="P6617" s="2"/>
      <c r="Q6617" s="2"/>
    </row>
    <row r="6618" spans="1:17" x14ac:dyDescent="0.25">
      <c r="A6618" t="s">
        <v>6732</v>
      </c>
      <c r="B6618" s="1">
        <v>43552</v>
      </c>
      <c r="C6618" s="1">
        <v>43553</v>
      </c>
      <c r="D6618" t="s">
        <v>14</v>
      </c>
      <c r="E6618" t="s">
        <v>426</v>
      </c>
      <c r="F6618">
        <v>0</v>
      </c>
      <c r="G6618">
        <v>10000000</v>
      </c>
      <c r="H6618">
        <v>0</v>
      </c>
      <c r="I6618">
        <v>0</v>
      </c>
      <c r="J6618">
        <v>0</v>
      </c>
      <c r="K6618">
        <v>92.935000000000002</v>
      </c>
      <c r="L6618" t="s">
        <v>54</v>
      </c>
      <c r="M6618" s="2">
        <v>929350000</v>
      </c>
      <c r="N6618" s="2" t="str">
        <f>VLOOKUP(Tabla1[[#This Row],[nemo]],'Nemos y clasificaciones'!$A$2:$B$5000,2,FALSE)</f>
        <v>F. MUTUO ETF EUROAMER. MSCI S. CAP CHILE</v>
      </c>
      <c r="O6618" s="2" t="str">
        <f>VLOOKUP(Tabla1[[#This Row],[nemo]],'Nemos y clasificaciones'!$A$1:$C$3000,3,FALSE)</f>
        <v>ETF</v>
      </c>
      <c r="P6618" s="2"/>
      <c r="Q6618" s="2"/>
    </row>
    <row r="6619" spans="1:17" x14ac:dyDescent="0.25">
      <c r="A6619" t="s">
        <v>7024</v>
      </c>
      <c r="B6619" s="1">
        <v>43461</v>
      </c>
      <c r="C6619" s="1">
        <v>43462</v>
      </c>
      <c r="D6619" t="s">
        <v>14</v>
      </c>
      <c r="E6619" t="s">
        <v>426</v>
      </c>
      <c r="F6619">
        <v>0</v>
      </c>
      <c r="G6619">
        <v>10000000</v>
      </c>
      <c r="H6619">
        <v>0</v>
      </c>
      <c r="I6619">
        <v>0</v>
      </c>
      <c r="J6619">
        <v>0</v>
      </c>
      <c r="K6619">
        <v>91.525000000000006</v>
      </c>
      <c r="L6619" t="s">
        <v>54</v>
      </c>
      <c r="M6619" s="2">
        <v>915250000</v>
      </c>
      <c r="N6619" s="2" t="str">
        <f>VLOOKUP(Tabla1[[#This Row],[nemo]],'Nemos y clasificaciones'!$A$2:$B$5000,2,FALSE)</f>
        <v>F. MUTUO ETF EUROAMER. MSCI S. CAP CHILE</v>
      </c>
      <c r="O6619" s="2" t="str">
        <f>VLOOKUP(Tabla1[[#This Row],[nemo]],'Nemos y clasificaciones'!$A$1:$C$3000,3,FALSE)</f>
        <v>ETF</v>
      </c>
      <c r="P6619" s="2"/>
      <c r="Q6619" s="2"/>
    </row>
    <row r="6620" spans="1:17" x14ac:dyDescent="0.25">
      <c r="A6620" t="s">
        <v>7496</v>
      </c>
      <c r="B6620" s="1">
        <v>43364</v>
      </c>
      <c r="C6620" s="1">
        <v>43367</v>
      </c>
      <c r="D6620" t="s">
        <v>14</v>
      </c>
      <c r="E6620" t="s">
        <v>426</v>
      </c>
      <c r="F6620">
        <v>0</v>
      </c>
      <c r="G6620">
        <v>10000000</v>
      </c>
      <c r="H6620">
        <v>0</v>
      </c>
      <c r="I6620">
        <v>0</v>
      </c>
      <c r="J6620">
        <v>0</v>
      </c>
      <c r="K6620">
        <v>85.644000000000005</v>
      </c>
      <c r="L6620" t="s">
        <v>54</v>
      </c>
      <c r="M6620" s="2">
        <v>856440000</v>
      </c>
      <c r="N6620" s="2" t="str">
        <f>VLOOKUP(Tabla1[[#This Row],[nemo]],'Nemos y clasificaciones'!$A$2:$B$5000,2,FALSE)</f>
        <v>F. MUTUO ETF EUROAMER. MSCI S. CAP CHILE</v>
      </c>
      <c r="O6620" s="2" t="str">
        <f>VLOOKUP(Tabla1[[#This Row],[nemo]],'Nemos y clasificaciones'!$A$1:$C$3000,3,FALSE)</f>
        <v>ETF</v>
      </c>
      <c r="P6620" s="2"/>
      <c r="Q6620" s="2"/>
    </row>
    <row r="6621" spans="1:17" x14ac:dyDescent="0.25">
      <c r="A6621" t="s">
        <v>2884</v>
      </c>
      <c r="B6621" s="1">
        <v>44182</v>
      </c>
      <c r="C6621" s="1">
        <v>44188</v>
      </c>
      <c r="D6621" t="s">
        <v>14</v>
      </c>
      <c r="E6621" t="s">
        <v>426</v>
      </c>
      <c r="F6621">
        <v>0</v>
      </c>
      <c r="G6621">
        <v>10000000</v>
      </c>
      <c r="H6621">
        <v>0</v>
      </c>
      <c r="I6621">
        <v>0</v>
      </c>
      <c r="J6621">
        <v>0</v>
      </c>
      <c r="K6621">
        <v>83.608000000000004</v>
      </c>
      <c r="L6621" t="s">
        <v>54</v>
      </c>
      <c r="M6621" s="2">
        <v>836080000</v>
      </c>
      <c r="N6621" s="2" t="str">
        <f>VLOOKUP(Tabla1[[#This Row],[nemo]],'Nemos y clasificaciones'!$A$2:$B$5000,2,FALSE)</f>
        <v>F. MUTUO ETF EUROAMER. MSCI S. CAP CHILE</v>
      </c>
      <c r="O6621" s="2" t="str">
        <f>VLOOKUP(Tabla1[[#This Row],[nemo]],'Nemos y clasificaciones'!$A$1:$C$3000,3,FALSE)</f>
        <v>ETF</v>
      </c>
      <c r="P6621" s="2"/>
      <c r="Q6621" s="2"/>
    </row>
    <row r="6622" spans="1:17" x14ac:dyDescent="0.25">
      <c r="A6622" t="s">
        <v>2379</v>
      </c>
      <c r="B6622" s="1">
        <v>44280</v>
      </c>
      <c r="C6622" s="1">
        <v>44286</v>
      </c>
      <c r="D6622" t="s">
        <v>14</v>
      </c>
      <c r="E6622" t="s">
        <v>426</v>
      </c>
      <c r="F6622">
        <v>0</v>
      </c>
      <c r="G6622">
        <v>10000000</v>
      </c>
      <c r="H6622">
        <v>0</v>
      </c>
      <c r="I6622">
        <v>0</v>
      </c>
      <c r="J6622">
        <v>0</v>
      </c>
      <c r="K6622">
        <v>82.32</v>
      </c>
      <c r="L6622" t="s">
        <v>54</v>
      </c>
      <c r="M6622" s="2">
        <v>823200000</v>
      </c>
      <c r="N6622" s="2" t="str">
        <f>VLOOKUP(Tabla1[[#This Row],[nemo]],'Nemos y clasificaciones'!$A$2:$B$5000,2,FALSE)</f>
        <v>F. MUTUO ETF EUROAMER. MSCI S. CAP CHILE</v>
      </c>
      <c r="O6622" s="2" t="str">
        <f>VLOOKUP(Tabla1[[#This Row],[nemo]],'Nemos y clasificaciones'!$A$1:$C$3000,3,FALSE)</f>
        <v>ETF</v>
      </c>
      <c r="P6622" s="2"/>
      <c r="Q6622" s="2"/>
    </row>
    <row r="6623" spans="1:17" x14ac:dyDescent="0.25">
      <c r="A6623" t="s">
        <v>1140</v>
      </c>
      <c r="B6623" s="1">
        <v>44364</v>
      </c>
      <c r="C6623" s="1">
        <v>44370</v>
      </c>
      <c r="D6623" t="s">
        <v>14</v>
      </c>
      <c r="E6623" t="s">
        <v>426</v>
      </c>
      <c r="F6623">
        <v>0</v>
      </c>
      <c r="G6623">
        <v>10000000</v>
      </c>
      <c r="H6623">
        <v>0</v>
      </c>
      <c r="I6623">
        <v>0</v>
      </c>
      <c r="J6623">
        <v>0</v>
      </c>
      <c r="K6623">
        <v>82.161000000000001</v>
      </c>
      <c r="L6623" t="s">
        <v>54</v>
      </c>
      <c r="M6623" s="2">
        <v>821610000</v>
      </c>
      <c r="N6623" s="2" t="str">
        <f>VLOOKUP(Tabla1[[#This Row],[nemo]],'Nemos y clasificaciones'!$A$2:$B$5000,2,FALSE)</f>
        <v>F. MUTUO ETF EUROAMER. MSCI S. CAP CHILE</v>
      </c>
      <c r="O6623" s="2" t="str">
        <f>VLOOKUP(Tabla1[[#This Row],[nemo]],'Nemos y clasificaciones'!$A$1:$C$3000,3,FALSE)</f>
        <v>ETF</v>
      </c>
      <c r="P6623" s="2"/>
      <c r="Q6623" s="2"/>
    </row>
    <row r="6624" spans="1:17" x14ac:dyDescent="0.25">
      <c r="A6624" t="s">
        <v>2993</v>
      </c>
      <c r="B6624" s="1">
        <v>44179</v>
      </c>
      <c r="C6624" s="1">
        <v>44183</v>
      </c>
      <c r="D6624" t="s">
        <v>21</v>
      </c>
      <c r="E6624" t="s">
        <v>1411</v>
      </c>
      <c r="F6624">
        <v>0</v>
      </c>
      <c r="G6624">
        <v>1000000</v>
      </c>
      <c r="H6624">
        <v>0</v>
      </c>
      <c r="I6624">
        <v>0</v>
      </c>
      <c r="J6624">
        <v>0</v>
      </c>
      <c r="K6624">
        <v>0.79100000000000004</v>
      </c>
      <c r="L6624" t="s">
        <v>23</v>
      </c>
      <c r="M6624" s="2">
        <v>791000</v>
      </c>
      <c r="N6624" s="2" t="str">
        <f>VLOOKUP(Tabla1[[#This Row],[nemo]],'Nemos y clasificaciones'!$A$2:$B$5000,2,FALSE)</f>
        <v>iShares MSCI Global Min Vol Factor ETF (ACWV)</v>
      </c>
      <c r="O6624" s="2" t="str">
        <f>VLOOKUP(Tabla1[[#This Row],[nemo]],'Nemos y clasificaciones'!$A$1:$C$3000,3,FALSE)</f>
        <v>ETF</v>
      </c>
      <c r="P6624" s="2"/>
      <c r="Q6624" s="2"/>
    </row>
    <row r="6625" spans="1:17" x14ac:dyDescent="0.25">
      <c r="A6625" t="s">
        <v>7495</v>
      </c>
      <c r="B6625" s="1">
        <v>43364</v>
      </c>
      <c r="C6625" s="1">
        <v>43367</v>
      </c>
      <c r="D6625" t="s">
        <v>14</v>
      </c>
      <c r="E6625" t="s">
        <v>426</v>
      </c>
      <c r="F6625">
        <v>0</v>
      </c>
      <c r="G6625">
        <v>10000000</v>
      </c>
      <c r="H6625">
        <v>0</v>
      </c>
      <c r="I6625">
        <v>0</v>
      </c>
      <c r="J6625">
        <v>0</v>
      </c>
      <c r="K6625">
        <v>76.989000000000004</v>
      </c>
      <c r="L6625" t="s">
        <v>54</v>
      </c>
      <c r="M6625" s="2">
        <v>769890000</v>
      </c>
      <c r="N6625" s="2" t="str">
        <f>VLOOKUP(Tabla1[[#This Row],[nemo]],'Nemos y clasificaciones'!$A$2:$B$5000,2,FALSE)</f>
        <v>F. MUTUO ETF EUROAMER. MSCI S. CAP CHILE</v>
      </c>
      <c r="O6625" s="2" t="str">
        <f>VLOOKUP(Tabla1[[#This Row],[nemo]],'Nemos y clasificaciones'!$A$1:$C$3000,3,FALSE)</f>
        <v>ETF</v>
      </c>
      <c r="P6625" s="2"/>
      <c r="Q6625" s="2"/>
    </row>
    <row r="6626" spans="1:17" x14ac:dyDescent="0.25">
      <c r="A6626" t="s">
        <v>8895</v>
      </c>
      <c r="B6626" s="1">
        <v>43062</v>
      </c>
      <c r="C6626" s="1">
        <v>43063</v>
      </c>
      <c r="D6626" t="s">
        <v>14</v>
      </c>
      <c r="E6626" t="s">
        <v>426</v>
      </c>
      <c r="F6626">
        <v>0</v>
      </c>
      <c r="G6626">
        <v>10000000</v>
      </c>
      <c r="H6626">
        <v>0</v>
      </c>
      <c r="I6626">
        <v>0</v>
      </c>
      <c r="J6626">
        <v>0</v>
      </c>
      <c r="K6626">
        <v>68.921999999999997</v>
      </c>
      <c r="L6626" t="s">
        <v>54</v>
      </c>
      <c r="M6626" s="2">
        <v>689220000</v>
      </c>
      <c r="N6626" s="2" t="str">
        <f>VLOOKUP(Tabla1[[#This Row],[nemo]],'Nemos y clasificaciones'!$A$2:$B$5000,2,FALSE)</f>
        <v>F. MUTUO ETF EUROAMER. MSCI S. CAP CHILE</v>
      </c>
      <c r="O6626" s="2" t="str">
        <f>VLOOKUP(Tabla1[[#This Row],[nemo]],'Nemos y clasificaciones'!$A$1:$C$3000,3,FALSE)</f>
        <v>ETF</v>
      </c>
      <c r="P6626" s="2"/>
      <c r="Q6626" s="2"/>
    </row>
    <row r="6627" spans="1:17" x14ac:dyDescent="0.25">
      <c r="A6627" t="s">
        <v>7886</v>
      </c>
      <c r="B6627" s="1">
        <v>43270</v>
      </c>
      <c r="C6627" s="1">
        <v>43271</v>
      </c>
      <c r="D6627" t="s">
        <v>14</v>
      </c>
      <c r="E6627" t="s">
        <v>426</v>
      </c>
      <c r="F6627">
        <v>0</v>
      </c>
      <c r="G6627">
        <v>10000000</v>
      </c>
      <c r="H6627">
        <v>0</v>
      </c>
      <c r="I6627">
        <v>0</v>
      </c>
      <c r="J6627">
        <v>0</v>
      </c>
      <c r="K6627">
        <v>66.807000000000002</v>
      </c>
      <c r="L6627" t="s">
        <v>54</v>
      </c>
      <c r="M6627" s="2">
        <v>668070000</v>
      </c>
      <c r="N6627" s="2" t="str">
        <f>VLOOKUP(Tabla1[[#This Row],[nemo]],'Nemos y clasificaciones'!$A$2:$B$5000,2,FALSE)</f>
        <v>F. MUTUO ETF EUROAMER. MSCI S. CAP CHILE</v>
      </c>
      <c r="O6627" s="2" t="str">
        <f>VLOOKUP(Tabla1[[#This Row],[nemo]],'Nemos y clasificaciones'!$A$1:$C$3000,3,FALSE)</f>
        <v>ETF</v>
      </c>
      <c r="P6627" s="2"/>
      <c r="Q6627" s="2"/>
    </row>
    <row r="6628" spans="1:17" x14ac:dyDescent="0.25">
      <c r="A6628" t="s">
        <v>8185</v>
      </c>
      <c r="B6628" s="1">
        <v>43235</v>
      </c>
      <c r="C6628" s="1">
        <v>43236</v>
      </c>
      <c r="D6628" t="s">
        <v>14</v>
      </c>
      <c r="E6628" t="s">
        <v>426</v>
      </c>
      <c r="F6628">
        <v>0</v>
      </c>
      <c r="G6628">
        <v>10000000</v>
      </c>
      <c r="H6628">
        <v>0</v>
      </c>
      <c r="I6628">
        <v>0</v>
      </c>
      <c r="J6628">
        <v>0</v>
      </c>
      <c r="K6628">
        <v>60.11</v>
      </c>
      <c r="L6628" t="s">
        <v>54</v>
      </c>
      <c r="M6628" s="2">
        <v>601100000</v>
      </c>
      <c r="N6628" s="2" t="str">
        <f>VLOOKUP(Tabla1[[#This Row],[nemo]],'Nemos y clasificaciones'!$A$2:$B$5000,2,FALSE)</f>
        <v>F. MUTUO ETF EUROAMER. MSCI S. CAP CHILE</v>
      </c>
      <c r="O6628" s="2" t="str">
        <f>VLOOKUP(Tabla1[[#This Row],[nemo]],'Nemos y clasificaciones'!$A$1:$C$3000,3,FALSE)</f>
        <v>ETF</v>
      </c>
      <c r="P6628" s="2"/>
      <c r="Q6628" s="2"/>
    </row>
    <row r="6629" spans="1:17" x14ac:dyDescent="0.25">
      <c r="A6629" t="s">
        <v>7589</v>
      </c>
      <c r="B6629" s="1">
        <v>43320</v>
      </c>
      <c r="C6629" s="1">
        <v>43321</v>
      </c>
      <c r="D6629" t="s">
        <v>14</v>
      </c>
      <c r="E6629" t="s">
        <v>426</v>
      </c>
      <c r="F6629">
        <v>0</v>
      </c>
      <c r="G6629">
        <v>10000000</v>
      </c>
      <c r="H6629">
        <v>0</v>
      </c>
      <c r="I6629">
        <v>0</v>
      </c>
      <c r="J6629">
        <v>0</v>
      </c>
      <c r="K6629">
        <v>57.999000000000002</v>
      </c>
      <c r="L6629" t="s">
        <v>54</v>
      </c>
      <c r="M6629" s="2">
        <v>579990000</v>
      </c>
      <c r="N6629" s="2" t="str">
        <f>VLOOKUP(Tabla1[[#This Row],[nemo]],'Nemos y clasificaciones'!$A$2:$B$5000,2,FALSE)</f>
        <v>F. MUTUO ETF EUROAMER. MSCI S. CAP CHILE</v>
      </c>
      <c r="O6629" s="2" t="str">
        <f>VLOOKUP(Tabla1[[#This Row],[nemo]],'Nemos y clasificaciones'!$A$1:$C$3000,3,FALSE)</f>
        <v>ETF</v>
      </c>
      <c r="P6629" s="2"/>
      <c r="Q6629" s="2"/>
    </row>
    <row r="6630" spans="1:17" x14ac:dyDescent="0.25">
      <c r="A6630" t="s">
        <v>8820</v>
      </c>
      <c r="B6630" s="1">
        <v>43088</v>
      </c>
      <c r="C6630" s="1">
        <v>43089</v>
      </c>
      <c r="D6630" t="s">
        <v>14</v>
      </c>
      <c r="E6630" t="s">
        <v>426</v>
      </c>
      <c r="F6630">
        <v>0</v>
      </c>
      <c r="G6630">
        <v>10000000</v>
      </c>
      <c r="H6630">
        <v>0</v>
      </c>
      <c r="I6630">
        <v>0</v>
      </c>
      <c r="J6630">
        <v>0</v>
      </c>
      <c r="K6630">
        <v>57.996000000000002</v>
      </c>
      <c r="L6630" t="s">
        <v>54</v>
      </c>
      <c r="M6630" s="2">
        <v>579960000</v>
      </c>
      <c r="N6630" s="2" t="str">
        <f>VLOOKUP(Tabla1[[#This Row],[nemo]],'Nemos y clasificaciones'!$A$2:$B$5000,2,FALSE)</f>
        <v>F. MUTUO ETF EUROAMER. MSCI S. CAP CHILE</v>
      </c>
      <c r="O6630" s="2" t="str">
        <f>VLOOKUP(Tabla1[[#This Row],[nemo]],'Nemos y clasificaciones'!$A$1:$C$3000,3,FALSE)</f>
        <v>ETF</v>
      </c>
      <c r="P6630" s="2"/>
      <c r="Q6630" s="2"/>
    </row>
    <row r="6631" spans="1:17" x14ac:dyDescent="0.25">
      <c r="A6631" t="s">
        <v>7319</v>
      </c>
      <c r="B6631" s="1">
        <v>43411</v>
      </c>
      <c r="C6631" s="1">
        <v>43412</v>
      </c>
      <c r="D6631" t="s">
        <v>14</v>
      </c>
      <c r="E6631" t="s">
        <v>426</v>
      </c>
      <c r="F6631">
        <v>0</v>
      </c>
      <c r="G6631">
        <v>10000000</v>
      </c>
      <c r="H6631">
        <v>0</v>
      </c>
      <c r="I6631">
        <v>0</v>
      </c>
      <c r="J6631">
        <v>0</v>
      </c>
      <c r="K6631">
        <v>57.634999999999998</v>
      </c>
      <c r="L6631" t="s">
        <v>54</v>
      </c>
      <c r="M6631" s="2">
        <v>576350000</v>
      </c>
      <c r="N6631" s="2" t="str">
        <f>VLOOKUP(Tabla1[[#This Row],[nemo]],'Nemos y clasificaciones'!$A$2:$B$5000,2,FALSE)</f>
        <v>F. MUTUO ETF EUROAMER. MSCI S. CAP CHILE</v>
      </c>
      <c r="O6631" s="2" t="str">
        <f>VLOOKUP(Tabla1[[#This Row],[nemo]],'Nemos y clasificaciones'!$A$1:$C$3000,3,FALSE)</f>
        <v>ETF</v>
      </c>
      <c r="P6631" s="2"/>
      <c r="Q6631" s="2"/>
    </row>
    <row r="6632" spans="1:17" x14ac:dyDescent="0.25">
      <c r="A6632" t="s">
        <v>8325</v>
      </c>
      <c r="B6632" s="1">
        <v>43222</v>
      </c>
      <c r="C6632" s="1">
        <v>43223</v>
      </c>
      <c r="D6632" t="s">
        <v>14</v>
      </c>
      <c r="E6632" t="s">
        <v>426</v>
      </c>
      <c r="F6632">
        <v>0</v>
      </c>
      <c r="G6632">
        <v>10000000</v>
      </c>
      <c r="H6632">
        <v>0</v>
      </c>
      <c r="I6632">
        <v>0</v>
      </c>
      <c r="J6632">
        <v>0</v>
      </c>
      <c r="K6632">
        <v>56.161999999999999</v>
      </c>
      <c r="L6632" t="s">
        <v>54</v>
      </c>
      <c r="M6632" s="2">
        <v>561620000</v>
      </c>
      <c r="N6632" s="2" t="str">
        <f>VLOOKUP(Tabla1[[#This Row],[nemo]],'Nemos y clasificaciones'!$A$2:$B$5000,2,FALSE)</f>
        <v>F. MUTUO ETF EUROAMER. MSCI S. CAP CHILE</v>
      </c>
      <c r="O6632" s="2" t="str">
        <f>VLOOKUP(Tabla1[[#This Row],[nemo]],'Nemos y clasificaciones'!$A$1:$C$3000,3,FALSE)</f>
        <v>ETF</v>
      </c>
      <c r="P6632" s="2"/>
      <c r="Q6632" s="2"/>
    </row>
    <row r="6633" spans="1:17" x14ac:dyDescent="0.25">
      <c r="A6633" t="s">
        <v>6337</v>
      </c>
      <c r="B6633" s="1">
        <v>43601</v>
      </c>
      <c r="C6633" s="1">
        <v>43602</v>
      </c>
      <c r="D6633" t="s">
        <v>14</v>
      </c>
      <c r="E6633" t="s">
        <v>426</v>
      </c>
      <c r="F6633">
        <v>0</v>
      </c>
      <c r="G6633">
        <v>10000000</v>
      </c>
      <c r="H6633">
        <v>0</v>
      </c>
      <c r="I6633">
        <v>0</v>
      </c>
      <c r="J6633">
        <v>0</v>
      </c>
      <c r="K6633">
        <v>48.853999999999999</v>
      </c>
      <c r="L6633" t="s">
        <v>54</v>
      </c>
      <c r="M6633" s="2">
        <v>488540000</v>
      </c>
      <c r="N6633" s="2" t="str">
        <f>VLOOKUP(Tabla1[[#This Row],[nemo]],'Nemos y clasificaciones'!$A$2:$B$5000,2,FALSE)</f>
        <v>F. MUTUO ETF EUROAMER. MSCI S. CAP CHILE</v>
      </c>
      <c r="O6633" s="2" t="str">
        <f>VLOOKUP(Tabla1[[#This Row],[nemo]],'Nemos y clasificaciones'!$A$1:$C$3000,3,FALSE)</f>
        <v>ETF</v>
      </c>
      <c r="P6633" s="2"/>
      <c r="Q6633" s="2"/>
    </row>
    <row r="6634" spans="1:17" x14ac:dyDescent="0.25">
      <c r="A6634" t="s">
        <v>3516</v>
      </c>
      <c r="B6634" s="1">
        <v>44072</v>
      </c>
      <c r="C6634" s="1">
        <v>44078</v>
      </c>
      <c r="D6634" t="s">
        <v>14</v>
      </c>
      <c r="E6634" t="s">
        <v>426</v>
      </c>
      <c r="F6634">
        <v>0</v>
      </c>
      <c r="G6634">
        <v>10000000</v>
      </c>
      <c r="H6634">
        <v>0</v>
      </c>
      <c r="I6634">
        <v>0</v>
      </c>
      <c r="J6634">
        <v>0</v>
      </c>
      <c r="K6634">
        <v>42.28</v>
      </c>
      <c r="L6634" t="s">
        <v>54</v>
      </c>
      <c r="M6634" s="2">
        <v>422800000</v>
      </c>
      <c r="N6634" s="2" t="str">
        <f>VLOOKUP(Tabla1[[#This Row],[nemo]],'Nemos y clasificaciones'!$A$2:$B$5000,2,FALSE)</f>
        <v>F. MUTUO ETF EUROAMER. MSCI S. CAP CHILE</v>
      </c>
      <c r="O6634" s="2" t="str">
        <f>VLOOKUP(Tabla1[[#This Row],[nemo]],'Nemos y clasificaciones'!$A$1:$C$3000,3,FALSE)</f>
        <v>ETF</v>
      </c>
      <c r="P6634" s="2"/>
      <c r="Q6634" s="2"/>
    </row>
    <row r="6635" spans="1:17" x14ac:dyDescent="0.25">
      <c r="A6635" t="s">
        <v>8324</v>
      </c>
      <c r="B6635" s="1">
        <v>43222</v>
      </c>
      <c r="C6635" s="1">
        <v>43223</v>
      </c>
      <c r="D6635" t="s">
        <v>14</v>
      </c>
      <c r="E6635" t="s">
        <v>426</v>
      </c>
      <c r="F6635">
        <v>0</v>
      </c>
      <c r="G6635">
        <v>10000000</v>
      </c>
      <c r="H6635">
        <v>0</v>
      </c>
      <c r="I6635">
        <v>0</v>
      </c>
      <c r="J6635">
        <v>0</v>
      </c>
      <c r="K6635">
        <v>32.847000000000001</v>
      </c>
      <c r="L6635" t="s">
        <v>54</v>
      </c>
      <c r="M6635" s="2">
        <v>328470000</v>
      </c>
      <c r="N6635" s="2" t="str">
        <f>VLOOKUP(Tabla1[[#This Row],[nemo]],'Nemos y clasificaciones'!$A$2:$B$5000,2,FALSE)</f>
        <v>F. MUTUO ETF EUROAMER. MSCI S. CAP CHILE</v>
      </c>
      <c r="O6635" s="2" t="str">
        <f>VLOOKUP(Tabla1[[#This Row],[nemo]],'Nemos y clasificaciones'!$A$1:$C$3000,3,FALSE)</f>
        <v>ETF</v>
      </c>
      <c r="P6635" s="2"/>
      <c r="Q6635" s="2"/>
    </row>
    <row r="6636" spans="1:17" x14ac:dyDescent="0.25">
      <c r="A6636" t="s">
        <v>7550</v>
      </c>
      <c r="B6636" s="1">
        <v>43347</v>
      </c>
      <c r="C6636" s="1">
        <v>43348</v>
      </c>
      <c r="D6636" t="s">
        <v>14</v>
      </c>
      <c r="E6636" t="s">
        <v>426</v>
      </c>
      <c r="F6636">
        <v>0</v>
      </c>
      <c r="G6636">
        <v>10000000</v>
      </c>
      <c r="H6636">
        <v>0</v>
      </c>
      <c r="I6636">
        <v>0</v>
      </c>
      <c r="J6636">
        <v>0</v>
      </c>
      <c r="K6636">
        <v>28.385000000000002</v>
      </c>
      <c r="L6636" t="s">
        <v>54</v>
      </c>
      <c r="M6636" s="2">
        <v>283850000</v>
      </c>
      <c r="N6636" s="2" t="str">
        <f>VLOOKUP(Tabla1[[#This Row],[nemo]],'Nemos y clasificaciones'!$A$2:$B$5000,2,FALSE)</f>
        <v>F. MUTUO ETF EUROAMER. MSCI S. CAP CHILE</v>
      </c>
      <c r="O6636" s="2" t="str">
        <f>VLOOKUP(Tabla1[[#This Row],[nemo]],'Nemos y clasificaciones'!$A$1:$C$3000,3,FALSE)</f>
        <v>ETF</v>
      </c>
      <c r="P6636" s="2"/>
      <c r="Q6636" s="2"/>
    </row>
    <row r="6637" spans="1:17" x14ac:dyDescent="0.25">
      <c r="A6637" t="s">
        <v>1887</v>
      </c>
      <c r="B6637" s="1">
        <v>44324</v>
      </c>
      <c r="C6637" s="1">
        <v>44330</v>
      </c>
      <c r="D6637" t="s">
        <v>14</v>
      </c>
      <c r="E6637" t="s">
        <v>426</v>
      </c>
      <c r="F6637">
        <v>0</v>
      </c>
      <c r="G6637">
        <v>10000000</v>
      </c>
      <c r="H6637">
        <v>0</v>
      </c>
      <c r="I6637">
        <v>0</v>
      </c>
      <c r="J6637">
        <v>0</v>
      </c>
      <c r="K6637">
        <v>26.088000000000001</v>
      </c>
      <c r="L6637" t="s">
        <v>54</v>
      </c>
      <c r="M6637" s="2">
        <v>260880000</v>
      </c>
      <c r="N6637" s="2" t="str">
        <f>VLOOKUP(Tabla1[[#This Row],[nemo]],'Nemos y clasificaciones'!$A$2:$B$5000,2,FALSE)</f>
        <v>F. MUTUO ETF EUROAMER. MSCI S. CAP CHILE</v>
      </c>
      <c r="O6637" s="2" t="str">
        <f>VLOOKUP(Tabla1[[#This Row],[nemo]],'Nemos y clasificaciones'!$A$1:$C$3000,3,FALSE)</f>
        <v>ETF</v>
      </c>
      <c r="P6637" s="2"/>
      <c r="Q6637" s="2"/>
    </row>
    <row r="6638" spans="1:17" x14ac:dyDescent="0.25">
      <c r="A6638" t="s">
        <v>7184</v>
      </c>
      <c r="B6638" s="1">
        <v>43454</v>
      </c>
      <c r="C6638" s="1">
        <v>43455</v>
      </c>
      <c r="D6638" t="s">
        <v>14</v>
      </c>
      <c r="E6638" t="s">
        <v>426</v>
      </c>
      <c r="F6638">
        <v>0</v>
      </c>
      <c r="G6638">
        <v>10000000</v>
      </c>
      <c r="H6638">
        <v>0</v>
      </c>
      <c r="I6638">
        <v>0</v>
      </c>
      <c r="J6638">
        <v>0</v>
      </c>
      <c r="K6638">
        <v>22.337</v>
      </c>
      <c r="L6638" t="s">
        <v>54</v>
      </c>
      <c r="M6638" s="2">
        <v>223370000</v>
      </c>
      <c r="N6638" s="2" t="str">
        <f>VLOOKUP(Tabla1[[#This Row],[nemo]],'Nemos y clasificaciones'!$A$2:$B$5000,2,FALSE)</f>
        <v>F. MUTUO ETF EUROAMER. MSCI S. CAP CHILE</v>
      </c>
      <c r="O6638" s="2" t="str">
        <f>VLOOKUP(Tabla1[[#This Row],[nemo]],'Nemos y clasificaciones'!$A$1:$C$3000,3,FALSE)</f>
        <v>ETF</v>
      </c>
      <c r="P6638" s="2"/>
      <c r="Q6638" s="2"/>
    </row>
    <row r="6639" spans="1:17" x14ac:dyDescent="0.25">
      <c r="A6639" t="s">
        <v>7205</v>
      </c>
      <c r="B6639" s="1">
        <v>43448</v>
      </c>
      <c r="C6639" s="1">
        <v>43451</v>
      </c>
      <c r="D6639" t="s">
        <v>14</v>
      </c>
      <c r="E6639" t="s">
        <v>426</v>
      </c>
      <c r="F6639">
        <v>0</v>
      </c>
      <c r="G6639">
        <v>10000000</v>
      </c>
      <c r="H6639">
        <v>0</v>
      </c>
      <c r="I6639">
        <v>0</v>
      </c>
      <c r="J6639">
        <v>0</v>
      </c>
      <c r="K6639">
        <v>14.993</v>
      </c>
      <c r="L6639" t="s">
        <v>54</v>
      </c>
      <c r="M6639" s="2">
        <v>149930000</v>
      </c>
      <c r="N6639" s="2" t="str">
        <f>VLOOKUP(Tabla1[[#This Row],[nemo]],'Nemos y clasificaciones'!$A$2:$B$5000,2,FALSE)</f>
        <v>F. MUTUO ETF EUROAMER. MSCI S. CAP CHILE</v>
      </c>
      <c r="O6639" s="2" t="str">
        <f>VLOOKUP(Tabla1[[#This Row],[nemo]],'Nemos y clasificaciones'!$A$1:$C$3000,3,FALSE)</f>
        <v>ETF</v>
      </c>
      <c r="P6639" s="2"/>
      <c r="Q6639" s="2"/>
    </row>
    <row r="6640" spans="1:17" x14ac:dyDescent="0.25">
      <c r="A6640" t="s">
        <v>3050</v>
      </c>
      <c r="B6640" s="1">
        <v>44168</v>
      </c>
      <c r="C6640" s="1">
        <v>44175</v>
      </c>
      <c r="D6640" t="s">
        <v>14</v>
      </c>
      <c r="E6640" t="s">
        <v>426</v>
      </c>
      <c r="F6640">
        <v>0</v>
      </c>
      <c r="G6640">
        <v>4800</v>
      </c>
      <c r="H6640">
        <v>0</v>
      </c>
      <c r="I6640">
        <v>0</v>
      </c>
      <c r="J6640">
        <v>0</v>
      </c>
      <c r="K6640">
        <v>2850.6869999999999</v>
      </c>
      <c r="L6640" t="s">
        <v>19</v>
      </c>
      <c r="M6640" s="2">
        <v>13683297.6</v>
      </c>
      <c r="N6640" s="2" t="str">
        <f>VLOOKUP(Tabla1[[#This Row],[nemo]],'Nemos y clasificaciones'!$A$2:$B$5000,2,FALSE)</f>
        <v>F. MUTUO ETF EUROAMER. MSCI S. CAP CHILE</v>
      </c>
      <c r="O6640" s="2" t="str">
        <f>VLOOKUP(Tabla1[[#This Row],[nemo]],'Nemos y clasificaciones'!$A$1:$C$3000,3,FALSE)</f>
        <v>ETF</v>
      </c>
      <c r="P6640" s="2"/>
      <c r="Q6640" s="2"/>
    </row>
    <row r="6641" spans="1:17" x14ac:dyDescent="0.25">
      <c r="A6641" t="s">
        <v>3111</v>
      </c>
      <c r="B6641" s="1">
        <v>44159</v>
      </c>
      <c r="C6641" s="1">
        <v>44165</v>
      </c>
      <c r="D6641" t="s">
        <v>14</v>
      </c>
      <c r="E6641" t="s">
        <v>426</v>
      </c>
      <c r="F6641">
        <v>0</v>
      </c>
      <c r="G6641">
        <v>4840</v>
      </c>
      <c r="H6641">
        <v>0</v>
      </c>
      <c r="I6641">
        <v>0</v>
      </c>
      <c r="J6641">
        <v>0</v>
      </c>
      <c r="K6641">
        <v>1834.683</v>
      </c>
      <c r="L6641" t="s">
        <v>19</v>
      </c>
      <c r="M6641" s="2">
        <v>8879865.7200000007</v>
      </c>
      <c r="N6641" s="2" t="str">
        <f>VLOOKUP(Tabla1[[#This Row],[nemo]],'Nemos y clasificaciones'!$A$2:$B$5000,2,FALSE)</f>
        <v>F. MUTUO ETF EUROAMER. MSCI S. CAP CHILE</v>
      </c>
      <c r="O6641" s="2" t="str">
        <f>VLOOKUP(Tabla1[[#This Row],[nemo]],'Nemos y clasificaciones'!$A$1:$C$3000,3,FALSE)</f>
        <v>ETF</v>
      </c>
      <c r="P6641" s="2"/>
      <c r="Q6641" s="2"/>
    </row>
    <row r="6642" spans="1:17" x14ac:dyDescent="0.25">
      <c r="A6642" t="s">
        <v>3264</v>
      </c>
      <c r="B6642" s="1">
        <v>44127</v>
      </c>
      <c r="C6642" s="1">
        <v>44133</v>
      </c>
      <c r="D6642" t="s">
        <v>14</v>
      </c>
      <c r="E6642" t="s">
        <v>426</v>
      </c>
      <c r="F6642">
        <v>0</v>
      </c>
      <c r="G6642">
        <v>4800</v>
      </c>
      <c r="H6642">
        <v>0</v>
      </c>
      <c r="I6642">
        <v>0</v>
      </c>
      <c r="J6642">
        <v>0</v>
      </c>
      <c r="K6642">
        <v>280.50799999999998</v>
      </c>
      <c r="L6642" t="s">
        <v>19</v>
      </c>
      <c r="M6642" s="2">
        <v>1346438.4</v>
      </c>
      <c r="N6642" s="2" t="str">
        <f>VLOOKUP(Tabla1[[#This Row],[nemo]],'Nemos y clasificaciones'!$A$2:$B$5000,2,FALSE)</f>
        <v>F. MUTUO ETF EUROAMER. MSCI S. CAP CHILE</v>
      </c>
      <c r="O6642" s="2" t="str">
        <f>VLOOKUP(Tabla1[[#This Row],[nemo]],'Nemos y clasificaciones'!$A$1:$C$3000,3,FALSE)</f>
        <v>ETF</v>
      </c>
      <c r="P6642" s="2"/>
      <c r="Q6642" s="2"/>
    </row>
    <row r="6643" spans="1:17" x14ac:dyDescent="0.25">
      <c r="A6643" t="s">
        <v>441</v>
      </c>
      <c r="B6643" s="1">
        <v>44433</v>
      </c>
      <c r="C6643" s="1">
        <v>44434</v>
      </c>
      <c r="D6643" t="s">
        <v>14</v>
      </c>
      <c r="E6643" t="s">
        <v>209</v>
      </c>
      <c r="F6643">
        <v>0</v>
      </c>
      <c r="G6643">
        <v>2500000</v>
      </c>
      <c r="H6643">
        <v>0</v>
      </c>
      <c r="I6643">
        <v>0</v>
      </c>
      <c r="J6643">
        <v>0</v>
      </c>
      <c r="K6643">
        <v>1.0660000000000001</v>
      </c>
      <c r="L6643" t="s">
        <v>16</v>
      </c>
      <c r="M6643" s="2">
        <v>2665000</v>
      </c>
      <c r="N6643" s="2" t="str">
        <f>VLOOKUP(Tabla1[[#This Row],[nemo]],'Nemos y clasificaciones'!$A$2:$B$5000,2,FALSE)</f>
        <v>FONDO MUTUO ETF IT NOW S&amp;P IPSA ESG</v>
      </c>
      <c r="O6643" s="2" t="str">
        <f>VLOOKUP(Tabla1[[#This Row],[nemo]],'Nemos y clasificaciones'!$A$1:$C$3000,3,FALSE)</f>
        <v>ETF</v>
      </c>
      <c r="P6643" s="2"/>
      <c r="Q6643" s="2"/>
    </row>
    <row r="6644" spans="1:17" x14ac:dyDescent="0.25">
      <c r="A6644" t="s">
        <v>208</v>
      </c>
      <c r="B6644" s="1">
        <v>44447</v>
      </c>
      <c r="C6644" s="1">
        <v>44448</v>
      </c>
      <c r="D6644" t="s">
        <v>14</v>
      </c>
      <c r="E6644" t="s">
        <v>209</v>
      </c>
      <c r="F6644">
        <v>0</v>
      </c>
      <c r="G6644">
        <v>2500000</v>
      </c>
      <c r="H6644">
        <v>0</v>
      </c>
      <c r="I6644">
        <v>0</v>
      </c>
      <c r="J6644">
        <v>0</v>
      </c>
      <c r="K6644">
        <v>0.87</v>
      </c>
      <c r="L6644" t="s">
        <v>23</v>
      </c>
      <c r="M6644" s="2">
        <v>2175000</v>
      </c>
      <c r="N6644" s="2" t="str">
        <f>VLOOKUP(Tabla1[[#This Row],[nemo]],'Nemos y clasificaciones'!$A$2:$B$5000,2,FALSE)</f>
        <v>FONDO MUTUO ETF IT NOW S&amp;P IPSA ESG</v>
      </c>
      <c r="O6644" s="2" t="str">
        <f>VLOOKUP(Tabla1[[#This Row],[nemo]],'Nemos y clasificaciones'!$A$1:$C$3000,3,FALSE)</f>
        <v>ETF</v>
      </c>
      <c r="P6644" s="2"/>
      <c r="Q6644" s="2"/>
    </row>
    <row r="6645" spans="1:17" x14ac:dyDescent="0.25">
      <c r="A6645" t="s">
        <v>665</v>
      </c>
      <c r="B6645" s="1">
        <v>44406</v>
      </c>
      <c r="C6645" s="1">
        <v>44407</v>
      </c>
      <c r="D6645" t="s">
        <v>14</v>
      </c>
      <c r="E6645" t="s">
        <v>209</v>
      </c>
      <c r="F6645">
        <v>0</v>
      </c>
      <c r="G6645">
        <v>2500000</v>
      </c>
      <c r="H6645">
        <v>0</v>
      </c>
      <c r="I6645">
        <v>0</v>
      </c>
      <c r="J6645">
        <v>0</v>
      </c>
      <c r="K6645">
        <v>0.67</v>
      </c>
      <c r="L6645" t="s">
        <v>23</v>
      </c>
      <c r="M6645" s="2">
        <v>1675000</v>
      </c>
      <c r="N6645" s="2" t="str">
        <f>VLOOKUP(Tabla1[[#This Row],[nemo]],'Nemos y clasificaciones'!$A$2:$B$5000,2,FALSE)</f>
        <v>FONDO MUTUO ETF IT NOW S&amp;P IPSA ESG</v>
      </c>
      <c r="O6645" s="2" t="str">
        <f>VLOOKUP(Tabla1[[#This Row],[nemo]],'Nemos y clasificaciones'!$A$1:$C$3000,3,FALSE)</f>
        <v>ETF</v>
      </c>
      <c r="P6645" s="2"/>
      <c r="Q6645" s="2"/>
    </row>
    <row r="6646" spans="1:17" x14ac:dyDescent="0.25">
      <c r="A6646" t="s">
        <v>421</v>
      </c>
      <c r="B6646" s="1">
        <v>44434</v>
      </c>
      <c r="C6646" s="1">
        <v>44435</v>
      </c>
      <c r="D6646" t="s">
        <v>14</v>
      </c>
      <c r="E6646" t="s">
        <v>209</v>
      </c>
      <c r="F6646">
        <v>0</v>
      </c>
      <c r="G6646">
        <v>2500000</v>
      </c>
      <c r="H6646">
        <v>0</v>
      </c>
      <c r="I6646">
        <v>0</v>
      </c>
      <c r="J6646">
        <v>0</v>
      </c>
      <c r="K6646">
        <v>0.316</v>
      </c>
      <c r="L6646" t="s">
        <v>23</v>
      </c>
      <c r="M6646" s="2">
        <v>790000</v>
      </c>
      <c r="N6646" s="2" t="str">
        <f>VLOOKUP(Tabla1[[#This Row],[nemo]],'Nemos y clasificaciones'!$A$2:$B$5000,2,FALSE)</f>
        <v>FONDO MUTUO ETF IT NOW S&amp;P IPSA ESG</v>
      </c>
      <c r="O6646" s="2" t="str">
        <f>VLOOKUP(Tabla1[[#This Row],[nemo]],'Nemos y clasificaciones'!$A$1:$C$3000,3,FALSE)</f>
        <v>ETF</v>
      </c>
      <c r="P6646" s="2"/>
      <c r="Q6646" s="2"/>
    </row>
    <row r="6647" spans="1:17" x14ac:dyDescent="0.25">
      <c r="A6647" t="s">
        <v>298</v>
      </c>
      <c r="B6647" s="1">
        <v>44442</v>
      </c>
      <c r="C6647" s="1">
        <v>44447</v>
      </c>
      <c r="D6647" t="s">
        <v>14</v>
      </c>
      <c r="E6647" t="s">
        <v>209</v>
      </c>
      <c r="F6647">
        <v>0</v>
      </c>
      <c r="G6647">
        <v>2500000</v>
      </c>
      <c r="H6647">
        <v>0</v>
      </c>
      <c r="I6647">
        <v>0</v>
      </c>
      <c r="J6647">
        <v>0</v>
      </c>
      <c r="K6647">
        <v>0.13800000000000001</v>
      </c>
      <c r="L6647" t="s">
        <v>23</v>
      </c>
      <c r="M6647" s="2">
        <v>345000</v>
      </c>
      <c r="N6647" s="2" t="str">
        <f>VLOOKUP(Tabla1[[#This Row],[nemo]],'Nemos y clasificaciones'!$A$2:$B$5000,2,FALSE)</f>
        <v>FONDO MUTUO ETF IT NOW S&amp;P IPSA ESG</v>
      </c>
      <c r="O6647" s="2" t="str">
        <f>VLOOKUP(Tabla1[[#This Row],[nemo]],'Nemos y clasificaciones'!$A$1:$C$3000,3,FALSE)</f>
        <v>ETF</v>
      </c>
      <c r="P6647" s="2"/>
      <c r="Q6647" s="2"/>
    </row>
    <row r="6648" spans="1:17" x14ac:dyDescent="0.25">
      <c r="A6648" t="s">
        <v>447</v>
      </c>
      <c r="B6648" s="1">
        <v>44433</v>
      </c>
      <c r="C6648" s="1">
        <v>44434</v>
      </c>
      <c r="D6648" t="s">
        <v>14</v>
      </c>
      <c r="E6648" t="s">
        <v>238</v>
      </c>
      <c r="F6648">
        <v>0</v>
      </c>
      <c r="G6648">
        <v>10000000</v>
      </c>
      <c r="H6648">
        <v>0</v>
      </c>
      <c r="I6648">
        <v>0</v>
      </c>
      <c r="J6648">
        <v>0</v>
      </c>
      <c r="K6648">
        <v>1.167</v>
      </c>
      <c r="L6648" t="s">
        <v>16</v>
      </c>
      <c r="M6648" s="2">
        <v>11670000</v>
      </c>
      <c r="N6648" s="2" t="str">
        <f>VLOOKUP(Tabla1[[#This Row],[nemo]],'Nemos y clasificaciones'!$A$2:$B$5000,2,FALSE)</f>
        <v>FM ZURICH CHILE ACCIONES, 18</v>
      </c>
      <c r="O6648" s="2" t="str">
        <f>VLOOKUP(Tabla1[[#This Row],[nemo]],'Nemos y clasificaciones'!$A$1:$C$3000,3,FALSE)</f>
        <v>Telecomunicaciones</v>
      </c>
      <c r="P6648" s="2"/>
      <c r="Q6648" s="2"/>
    </row>
    <row r="6649" spans="1:17" x14ac:dyDescent="0.25">
      <c r="A6649" t="s">
        <v>237</v>
      </c>
      <c r="B6649" s="1">
        <v>44447</v>
      </c>
      <c r="C6649" s="1">
        <v>44448</v>
      </c>
      <c r="D6649" t="s">
        <v>14</v>
      </c>
      <c r="E6649" t="s">
        <v>238</v>
      </c>
      <c r="F6649">
        <v>0</v>
      </c>
      <c r="G6649">
        <v>10000000</v>
      </c>
      <c r="H6649">
        <v>0</v>
      </c>
      <c r="I6649">
        <v>0</v>
      </c>
      <c r="J6649">
        <v>0</v>
      </c>
      <c r="K6649">
        <v>0.93200000000000005</v>
      </c>
      <c r="L6649" t="s">
        <v>23</v>
      </c>
      <c r="M6649" s="2">
        <v>9320000</v>
      </c>
      <c r="N6649" s="2" t="str">
        <f>VLOOKUP(Tabla1[[#This Row],[nemo]],'Nemos y clasificaciones'!$A$2:$B$5000,2,FALSE)</f>
        <v>FM ZURICH CHILE ACCIONES, 18</v>
      </c>
      <c r="O6649" s="2" t="str">
        <f>VLOOKUP(Tabla1[[#This Row],[nemo]],'Nemos y clasificaciones'!$A$1:$C$3000,3,FALSE)</f>
        <v>Telecomunicaciones</v>
      </c>
      <c r="P6649" s="2"/>
      <c r="Q6649" s="2"/>
    </row>
    <row r="6650" spans="1:17" x14ac:dyDescent="0.25">
      <c r="A6650" t="s">
        <v>446</v>
      </c>
      <c r="B6650" s="1">
        <v>44433</v>
      </c>
      <c r="C6650" s="1">
        <v>44434</v>
      </c>
      <c r="D6650" t="s">
        <v>14</v>
      </c>
      <c r="E6650" t="s">
        <v>238</v>
      </c>
      <c r="F6650">
        <v>0</v>
      </c>
      <c r="G6650">
        <v>10000000</v>
      </c>
      <c r="H6650">
        <v>0</v>
      </c>
      <c r="I6650">
        <v>0</v>
      </c>
      <c r="J6650">
        <v>0</v>
      </c>
      <c r="K6650">
        <v>0.41299999999999998</v>
      </c>
      <c r="L6650" t="s">
        <v>23</v>
      </c>
      <c r="M6650" s="2">
        <v>4130000</v>
      </c>
      <c r="N6650" s="2" t="str">
        <f>VLOOKUP(Tabla1[[#This Row],[nemo]],'Nemos y clasificaciones'!$A$2:$B$5000,2,FALSE)</f>
        <v>FM ZURICH CHILE ACCIONES, 18</v>
      </c>
      <c r="O6650" s="2" t="str">
        <f>VLOOKUP(Tabla1[[#This Row],[nemo]],'Nemos y clasificaciones'!$A$1:$C$3000,3,FALSE)</f>
        <v>Telecomunicaciones</v>
      </c>
      <c r="P6650" s="2"/>
      <c r="Q6650" s="2"/>
    </row>
    <row r="6651" spans="1:17" x14ac:dyDescent="0.25">
      <c r="A6651" t="s">
        <v>428</v>
      </c>
      <c r="B6651" s="1">
        <v>44434</v>
      </c>
      <c r="C6651" s="1">
        <v>44435</v>
      </c>
      <c r="D6651" t="s">
        <v>14</v>
      </c>
      <c r="E6651" t="s">
        <v>238</v>
      </c>
      <c r="F6651">
        <v>0</v>
      </c>
      <c r="G6651">
        <v>10000000</v>
      </c>
      <c r="H6651">
        <v>0</v>
      </c>
      <c r="I6651">
        <v>0</v>
      </c>
      <c r="J6651">
        <v>0</v>
      </c>
      <c r="K6651">
        <v>0.23699999999999999</v>
      </c>
      <c r="L6651" t="s">
        <v>23</v>
      </c>
      <c r="M6651" s="2">
        <v>2370000</v>
      </c>
      <c r="N6651" s="2" t="str">
        <f>VLOOKUP(Tabla1[[#This Row],[nemo]],'Nemos y clasificaciones'!$A$2:$B$5000,2,FALSE)</f>
        <v>FM ZURICH CHILE ACCIONES, 18</v>
      </c>
      <c r="O6651" s="2" t="str">
        <f>VLOOKUP(Tabla1[[#This Row],[nemo]],'Nemos y clasificaciones'!$A$1:$C$3000,3,FALSE)</f>
        <v>Telecomunicaciones</v>
      </c>
      <c r="P6651" s="2"/>
      <c r="Q6651" s="2"/>
    </row>
    <row r="6652" spans="1:17" x14ac:dyDescent="0.25">
      <c r="A6652" t="s">
        <v>4213</v>
      </c>
      <c r="B6652" s="1">
        <v>43979</v>
      </c>
      <c r="C6652" s="1">
        <v>43980</v>
      </c>
      <c r="D6652" t="s">
        <v>14</v>
      </c>
      <c r="E6652" t="s">
        <v>240</v>
      </c>
      <c r="F6652">
        <v>0</v>
      </c>
      <c r="G6652">
        <v>10000000</v>
      </c>
      <c r="H6652">
        <v>0</v>
      </c>
      <c r="I6652">
        <v>0</v>
      </c>
      <c r="J6652">
        <v>0</v>
      </c>
      <c r="K6652">
        <v>6.8289999999999997</v>
      </c>
      <c r="L6652" t="s">
        <v>16</v>
      </c>
      <c r="M6652" s="2">
        <v>68290000</v>
      </c>
      <c r="N6652" s="2" t="str">
        <f>VLOOKUP(Tabla1[[#This Row],[nemo]],'Nemos y clasificaciones'!$A$2:$B$5000,2,FALSE)</f>
        <v>FM ZURICH CHILE ACCIONES, SERIE E</v>
      </c>
      <c r="O6652" s="2" t="str">
        <f>VLOOKUP(Tabla1[[#This Row],[nemo]],'Nemos y clasificaciones'!$A$1:$C$3000,3,FALSE)</f>
        <v>Telecomunicaciones</v>
      </c>
      <c r="P6652" s="2"/>
      <c r="Q6652" s="2"/>
    </row>
    <row r="6653" spans="1:17" x14ac:dyDescent="0.25">
      <c r="A6653" t="s">
        <v>4275</v>
      </c>
      <c r="B6653" s="1">
        <v>43977</v>
      </c>
      <c r="C6653" s="1">
        <v>43978</v>
      </c>
      <c r="D6653" t="s">
        <v>14</v>
      </c>
      <c r="E6653" t="s">
        <v>240</v>
      </c>
      <c r="F6653">
        <v>0</v>
      </c>
      <c r="G6653">
        <v>10000000</v>
      </c>
      <c r="H6653">
        <v>0</v>
      </c>
      <c r="I6653">
        <v>0</v>
      </c>
      <c r="J6653">
        <v>0</v>
      </c>
      <c r="K6653">
        <v>2.6459999999999999</v>
      </c>
      <c r="L6653" t="s">
        <v>16</v>
      </c>
      <c r="M6653" s="2">
        <v>26460000</v>
      </c>
      <c r="N6653" s="2" t="str">
        <f>VLOOKUP(Tabla1[[#This Row],[nemo]],'Nemos y clasificaciones'!$A$2:$B$5000,2,FALSE)</f>
        <v>FM ZURICH CHILE ACCIONES, SERIE E</v>
      </c>
      <c r="O6653" s="2" t="str">
        <f>VLOOKUP(Tabla1[[#This Row],[nemo]],'Nemos y clasificaciones'!$A$1:$C$3000,3,FALSE)</f>
        <v>Telecomunicaciones</v>
      </c>
      <c r="P6653" s="2"/>
      <c r="Q6653" s="2"/>
    </row>
    <row r="6654" spans="1:17" x14ac:dyDescent="0.25">
      <c r="A6654" t="s">
        <v>2415</v>
      </c>
      <c r="B6654" s="1">
        <v>44279</v>
      </c>
      <c r="C6654" s="1">
        <v>44280</v>
      </c>
      <c r="D6654" t="s">
        <v>14</v>
      </c>
      <c r="E6654" t="s">
        <v>240</v>
      </c>
      <c r="F6654">
        <v>0</v>
      </c>
      <c r="G6654">
        <v>10000000</v>
      </c>
      <c r="H6654">
        <v>0</v>
      </c>
      <c r="I6654">
        <v>0</v>
      </c>
      <c r="J6654">
        <v>0</v>
      </c>
      <c r="K6654">
        <v>2.2450000000000001</v>
      </c>
      <c r="L6654" t="s">
        <v>16</v>
      </c>
      <c r="M6654" s="2">
        <v>22450000</v>
      </c>
      <c r="N6654" s="2" t="str">
        <f>VLOOKUP(Tabla1[[#This Row],[nemo]],'Nemos y clasificaciones'!$A$2:$B$5000,2,FALSE)</f>
        <v>FM ZURICH CHILE ACCIONES, SERIE E</v>
      </c>
      <c r="O6654" s="2" t="str">
        <f>VLOOKUP(Tabla1[[#This Row],[nemo]],'Nemos y clasificaciones'!$A$1:$C$3000,3,FALSE)</f>
        <v>Telecomunicaciones</v>
      </c>
      <c r="P6654" s="2"/>
      <c r="Q6654" s="2"/>
    </row>
    <row r="6655" spans="1:17" x14ac:dyDescent="0.25">
      <c r="A6655" t="s">
        <v>2139</v>
      </c>
      <c r="B6655" s="1">
        <v>44310</v>
      </c>
      <c r="C6655" s="1">
        <v>44312</v>
      </c>
      <c r="D6655" t="s">
        <v>14</v>
      </c>
      <c r="E6655" t="s">
        <v>240</v>
      </c>
      <c r="F6655">
        <v>0</v>
      </c>
      <c r="G6655">
        <v>10000000</v>
      </c>
      <c r="H6655">
        <v>0</v>
      </c>
      <c r="I6655">
        <v>0</v>
      </c>
      <c r="J6655">
        <v>0</v>
      </c>
      <c r="K6655">
        <v>2.0299999999999998</v>
      </c>
      <c r="L6655" t="s">
        <v>16</v>
      </c>
      <c r="M6655" s="2">
        <v>20300000</v>
      </c>
      <c r="N6655" s="2" t="str">
        <f>VLOOKUP(Tabla1[[#This Row],[nemo]],'Nemos y clasificaciones'!$A$2:$B$5000,2,FALSE)</f>
        <v>FM ZURICH CHILE ACCIONES, SERIE E</v>
      </c>
      <c r="O6655" s="2" t="str">
        <f>VLOOKUP(Tabla1[[#This Row],[nemo]],'Nemos y clasificaciones'!$A$1:$C$3000,3,FALSE)</f>
        <v>Telecomunicaciones</v>
      </c>
      <c r="P6655" s="2"/>
      <c r="Q6655" s="2"/>
    </row>
    <row r="6656" spans="1:17" x14ac:dyDescent="0.25">
      <c r="A6656" t="s">
        <v>1673</v>
      </c>
      <c r="B6656" s="1">
        <v>44343</v>
      </c>
      <c r="C6656" s="1">
        <v>44344</v>
      </c>
      <c r="D6656" t="s">
        <v>14</v>
      </c>
      <c r="E6656" t="s">
        <v>240</v>
      </c>
      <c r="F6656">
        <v>0</v>
      </c>
      <c r="G6656">
        <v>10000000</v>
      </c>
      <c r="H6656">
        <v>0</v>
      </c>
      <c r="I6656">
        <v>0</v>
      </c>
      <c r="J6656">
        <v>0</v>
      </c>
      <c r="K6656">
        <v>1.7509999999999999</v>
      </c>
      <c r="L6656" t="s">
        <v>16</v>
      </c>
      <c r="M6656" s="2">
        <v>17510000</v>
      </c>
      <c r="N6656" s="2" t="str">
        <f>VLOOKUP(Tabla1[[#This Row],[nemo]],'Nemos y clasificaciones'!$A$2:$B$5000,2,FALSE)</f>
        <v>FM ZURICH CHILE ACCIONES, SERIE E</v>
      </c>
      <c r="O6656" s="2" t="str">
        <f>VLOOKUP(Tabla1[[#This Row],[nemo]],'Nemos y clasificaciones'!$A$1:$C$3000,3,FALSE)</f>
        <v>Telecomunicaciones</v>
      </c>
      <c r="P6656" s="2"/>
      <c r="Q6656" s="2"/>
    </row>
    <row r="6657" spans="1:17" x14ac:dyDescent="0.25">
      <c r="A6657" t="s">
        <v>1941</v>
      </c>
      <c r="B6657" s="1">
        <v>44327</v>
      </c>
      <c r="C6657" s="1">
        <v>44328</v>
      </c>
      <c r="D6657" t="s">
        <v>14</v>
      </c>
      <c r="E6657" t="s">
        <v>240</v>
      </c>
      <c r="F6657">
        <v>0</v>
      </c>
      <c r="G6657">
        <v>10000000</v>
      </c>
      <c r="H6657">
        <v>0</v>
      </c>
      <c r="I6657">
        <v>0</v>
      </c>
      <c r="J6657">
        <v>0</v>
      </c>
      <c r="K6657">
        <v>1.55</v>
      </c>
      <c r="L6657" t="s">
        <v>16</v>
      </c>
      <c r="M6657" s="2">
        <v>15500000</v>
      </c>
      <c r="N6657" s="2" t="str">
        <f>VLOOKUP(Tabla1[[#This Row],[nemo]],'Nemos y clasificaciones'!$A$2:$B$5000,2,FALSE)</f>
        <v>FM ZURICH CHILE ACCIONES, SERIE E</v>
      </c>
      <c r="O6657" s="2" t="str">
        <f>VLOOKUP(Tabla1[[#This Row],[nemo]],'Nemos y clasificaciones'!$A$1:$C$3000,3,FALSE)</f>
        <v>Telecomunicaciones</v>
      </c>
      <c r="P6657" s="2"/>
      <c r="Q6657" s="2"/>
    </row>
    <row r="6658" spans="1:17" x14ac:dyDescent="0.25">
      <c r="A6658" t="s">
        <v>4510</v>
      </c>
      <c r="B6658" s="1">
        <v>43951</v>
      </c>
      <c r="C6658" s="1">
        <v>43955</v>
      </c>
      <c r="D6658" t="s">
        <v>14</v>
      </c>
      <c r="E6658" t="s">
        <v>240</v>
      </c>
      <c r="F6658">
        <v>0</v>
      </c>
      <c r="G6658">
        <v>10000000</v>
      </c>
      <c r="H6658">
        <v>0</v>
      </c>
      <c r="I6658">
        <v>0</v>
      </c>
      <c r="J6658">
        <v>0</v>
      </c>
      <c r="K6658">
        <v>1.2170000000000001</v>
      </c>
      <c r="L6658" t="s">
        <v>16</v>
      </c>
      <c r="M6658" s="2">
        <v>12170000</v>
      </c>
      <c r="N6658" s="2" t="str">
        <f>VLOOKUP(Tabla1[[#This Row],[nemo]],'Nemos y clasificaciones'!$A$2:$B$5000,2,FALSE)</f>
        <v>FM ZURICH CHILE ACCIONES, SERIE E</v>
      </c>
      <c r="O6658" s="2" t="str">
        <f>VLOOKUP(Tabla1[[#This Row],[nemo]],'Nemos y clasificaciones'!$A$1:$C$3000,3,FALSE)</f>
        <v>Telecomunicaciones</v>
      </c>
      <c r="P6658" s="2"/>
      <c r="Q6658" s="2"/>
    </row>
    <row r="6659" spans="1:17" x14ac:dyDescent="0.25">
      <c r="A6659" t="s">
        <v>5348</v>
      </c>
      <c r="B6659" s="1">
        <v>43802</v>
      </c>
      <c r="C6659" s="1">
        <v>43803</v>
      </c>
      <c r="D6659" t="s">
        <v>14</v>
      </c>
      <c r="E6659" t="s">
        <v>240</v>
      </c>
      <c r="F6659">
        <v>0</v>
      </c>
      <c r="G6659">
        <v>10000000</v>
      </c>
      <c r="H6659">
        <v>0</v>
      </c>
      <c r="I6659">
        <v>0</v>
      </c>
      <c r="J6659">
        <v>0</v>
      </c>
      <c r="K6659">
        <v>1.171</v>
      </c>
      <c r="L6659" t="s">
        <v>16</v>
      </c>
      <c r="M6659" s="2">
        <v>11710000</v>
      </c>
      <c r="N6659" s="2" t="str">
        <f>VLOOKUP(Tabla1[[#This Row],[nemo]],'Nemos y clasificaciones'!$A$2:$B$5000,2,FALSE)</f>
        <v>FM ZURICH CHILE ACCIONES, SERIE E</v>
      </c>
      <c r="O6659" s="2" t="str">
        <f>VLOOKUP(Tabla1[[#This Row],[nemo]],'Nemos y clasificaciones'!$A$1:$C$3000,3,FALSE)</f>
        <v>Telecomunicaciones</v>
      </c>
      <c r="P6659" s="2"/>
      <c r="Q6659" s="2"/>
    </row>
    <row r="6660" spans="1:17" x14ac:dyDescent="0.25">
      <c r="A6660" t="s">
        <v>3123</v>
      </c>
      <c r="B6660" s="1">
        <v>44161</v>
      </c>
      <c r="C6660" s="1">
        <v>44162</v>
      </c>
      <c r="D6660" t="s">
        <v>14</v>
      </c>
      <c r="E6660" t="s">
        <v>240</v>
      </c>
      <c r="F6660">
        <v>0</v>
      </c>
      <c r="G6660">
        <v>8884740</v>
      </c>
      <c r="H6660">
        <v>0</v>
      </c>
      <c r="I6660">
        <v>0</v>
      </c>
      <c r="J6660">
        <v>0</v>
      </c>
      <c r="K6660">
        <v>1.1910000000000001</v>
      </c>
      <c r="L6660" t="s">
        <v>16</v>
      </c>
      <c r="M6660" s="2">
        <v>10581725.34</v>
      </c>
      <c r="N6660" s="2" t="str">
        <f>VLOOKUP(Tabla1[[#This Row],[nemo]],'Nemos y clasificaciones'!$A$2:$B$5000,2,FALSE)</f>
        <v>FM ZURICH CHILE ACCIONES, SERIE E</v>
      </c>
      <c r="O6660" s="2" t="str">
        <f>VLOOKUP(Tabla1[[#This Row],[nemo]],'Nemos y clasificaciones'!$A$1:$C$3000,3,FALSE)</f>
        <v>Telecomunicaciones</v>
      </c>
      <c r="P6660" s="2"/>
      <c r="Q6660" s="2"/>
    </row>
    <row r="6661" spans="1:17" x14ac:dyDescent="0.25">
      <c r="A6661" t="s">
        <v>4958</v>
      </c>
      <c r="B6661" s="1">
        <v>43853</v>
      </c>
      <c r="C6661" s="1">
        <v>43854</v>
      </c>
      <c r="D6661" t="s">
        <v>14</v>
      </c>
      <c r="E6661" t="s">
        <v>240</v>
      </c>
      <c r="F6661">
        <v>0</v>
      </c>
      <c r="G6661">
        <v>10000000</v>
      </c>
      <c r="H6661">
        <v>0</v>
      </c>
      <c r="I6661">
        <v>0</v>
      </c>
      <c r="J6661">
        <v>0</v>
      </c>
      <c r="K6661">
        <v>1.0269999999999999</v>
      </c>
      <c r="L6661" t="s">
        <v>16</v>
      </c>
      <c r="M6661" s="2">
        <v>10270000</v>
      </c>
      <c r="N6661" s="2" t="str">
        <f>VLOOKUP(Tabla1[[#This Row],[nemo]],'Nemos y clasificaciones'!$A$2:$B$5000,2,FALSE)</f>
        <v>FM ZURICH CHILE ACCIONES, SERIE E</v>
      </c>
      <c r="O6661" s="2" t="str">
        <f>VLOOKUP(Tabla1[[#This Row],[nemo]],'Nemos y clasificaciones'!$A$1:$C$3000,3,FALSE)</f>
        <v>Telecomunicaciones</v>
      </c>
      <c r="P6661" s="2"/>
      <c r="Q6661" s="2"/>
    </row>
    <row r="6662" spans="1:17" x14ac:dyDescent="0.25">
      <c r="A6662" t="s">
        <v>449</v>
      </c>
      <c r="B6662" s="1">
        <v>44433</v>
      </c>
      <c r="C6662" s="1">
        <v>44434</v>
      </c>
      <c r="D6662" t="s">
        <v>14</v>
      </c>
      <c r="E6662" t="s">
        <v>240</v>
      </c>
      <c r="F6662">
        <v>0</v>
      </c>
      <c r="G6662">
        <v>10000000</v>
      </c>
      <c r="H6662">
        <v>0</v>
      </c>
      <c r="I6662">
        <v>0</v>
      </c>
      <c r="J6662">
        <v>0</v>
      </c>
      <c r="K6662">
        <v>0.98799999999999999</v>
      </c>
      <c r="L6662" t="s">
        <v>23</v>
      </c>
      <c r="M6662" s="2">
        <v>9880000</v>
      </c>
      <c r="N6662" s="2" t="str">
        <f>VLOOKUP(Tabla1[[#This Row],[nemo]],'Nemos y clasificaciones'!$A$2:$B$5000,2,FALSE)</f>
        <v>FM ZURICH CHILE ACCIONES, SERIE E</v>
      </c>
      <c r="O6662" s="2" t="str">
        <f>VLOOKUP(Tabla1[[#This Row],[nemo]],'Nemos y clasificaciones'!$A$1:$C$3000,3,FALSE)</f>
        <v>Telecomunicaciones</v>
      </c>
      <c r="P6662" s="2"/>
      <c r="Q6662" s="2"/>
    </row>
    <row r="6663" spans="1:17" x14ac:dyDescent="0.25">
      <c r="A6663" t="s">
        <v>1674</v>
      </c>
      <c r="B6663" s="1">
        <v>44343</v>
      </c>
      <c r="C6663" s="1">
        <v>44344</v>
      </c>
      <c r="D6663" t="s">
        <v>14</v>
      </c>
      <c r="E6663" t="s">
        <v>240</v>
      </c>
      <c r="F6663">
        <v>0</v>
      </c>
      <c r="G6663">
        <v>10000000</v>
      </c>
      <c r="H6663">
        <v>0</v>
      </c>
      <c r="I6663">
        <v>0</v>
      </c>
      <c r="J6663">
        <v>0</v>
      </c>
      <c r="K6663">
        <v>0.98399999999999999</v>
      </c>
      <c r="L6663" t="s">
        <v>23</v>
      </c>
      <c r="M6663" s="2">
        <v>9840000</v>
      </c>
      <c r="N6663" s="2" t="str">
        <f>VLOOKUP(Tabla1[[#This Row],[nemo]],'Nemos y clasificaciones'!$A$2:$B$5000,2,FALSE)</f>
        <v>FM ZURICH CHILE ACCIONES, SERIE E</v>
      </c>
      <c r="O6663" s="2" t="str">
        <f>VLOOKUP(Tabla1[[#This Row],[nemo]],'Nemos y clasificaciones'!$A$1:$C$3000,3,FALSE)</f>
        <v>Telecomunicaciones</v>
      </c>
      <c r="P6663" s="2"/>
      <c r="Q6663" s="2"/>
    </row>
    <row r="6664" spans="1:17" x14ac:dyDescent="0.25">
      <c r="A6664" t="s">
        <v>3052</v>
      </c>
      <c r="B6664" s="1">
        <v>44174</v>
      </c>
      <c r="C6664" s="1">
        <v>44175</v>
      </c>
      <c r="D6664" t="s">
        <v>14</v>
      </c>
      <c r="E6664" t="s">
        <v>240</v>
      </c>
      <c r="F6664">
        <v>0</v>
      </c>
      <c r="G6664">
        <v>8474617</v>
      </c>
      <c r="H6664">
        <v>0</v>
      </c>
      <c r="I6664">
        <v>0</v>
      </c>
      <c r="J6664">
        <v>0</v>
      </c>
      <c r="K6664">
        <v>1.028</v>
      </c>
      <c r="L6664" t="s">
        <v>16</v>
      </c>
      <c r="M6664" s="2">
        <v>8711906.2760000005</v>
      </c>
      <c r="N6664" s="2" t="str">
        <f>VLOOKUP(Tabla1[[#This Row],[nemo]],'Nemos y clasificaciones'!$A$2:$B$5000,2,FALSE)</f>
        <v>FM ZURICH CHILE ACCIONES, SERIE E</v>
      </c>
      <c r="O6664" s="2" t="str">
        <f>VLOOKUP(Tabla1[[#This Row],[nemo]],'Nemos y clasificaciones'!$A$1:$C$3000,3,FALSE)</f>
        <v>Telecomunicaciones</v>
      </c>
      <c r="P6664" s="2"/>
      <c r="Q6664" s="2"/>
    </row>
    <row r="6665" spans="1:17" x14ac:dyDescent="0.25">
      <c r="A6665" t="s">
        <v>2047</v>
      </c>
      <c r="B6665" s="1">
        <v>44320</v>
      </c>
      <c r="C6665" s="1">
        <v>44321</v>
      </c>
      <c r="D6665" t="s">
        <v>14</v>
      </c>
      <c r="E6665" t="s">
        <v>240</v>
      </c>
      <c r="F6665">
        <v>0</v>
      </c>
      <c r="G6665">
        <v>10000000</v>
      </c>
      <c r="H6665">
        <v>0</v>
      </c>
      <c r="I6665">
        <v>0</v>
      </c>
      <c r="J6665">
        <v>0</v>
      </c>
      <c r="K6665">
        <v>0.86</v>
      </c>
      <c r="L6665" t="s">
        <v>23</v>
      </c>
      <c r="M6665" s="2">
        <v>8600000</v>
      </c>
      <c r="N6665" s="2" t="str">
        <f>VLOOKUP(Tabla1[[#This Row],[nemo]],'Nemos y clasificaciones'!$A$2:$B$5000,2,FALSE)</f>
        <v>FM ZURICH CHILE ACCIONES, SERIE E</v>
      </c>
      <c r="O6665" s="2" t="str">
        <f>VLOOKUP(Tabla1[[#This Row],[nemo]],'Nemos y clasificaciones'!$A$1:$C$3000,3,FALSE)</f>
        <v>Telecomunicaciones</v>
      </c>
      <c r="P6665" s="2"/>
      <c r="Q6665" s="2"/>
    </row>
    <row r="6666" spans="1:17" x14ac:dyDescent="0.25">
      <c r="A6666" t="s">
        <v>2313</v>
      </c>
      <c r="B6666" s="1">
        <v>44291</v>
      </c>
      <c r="C6666" s="1">
        <v>44292</v>
      </c>
      <c r="D6666" t="s">
        <v>14</v>
      </c>
      <c r="E6666" t="s">
        <v>240</v>
      </c>
      <c r="F6666">
        <v>0</v>
      </c>
      <c r="G6666">
        <v>10000000</v>
      </c>
      <c r="H6666">
        <v>0</v>
      </c>
      <c r="I6666">
        <v>0</v>
      </c>
      <c r="J6666">
        <v>0</v>
      </c>
      <c r="K6666">
        <v>0.83899999999999997</v>
      </c>
      <c r="L6666" t="s">
        <v>23</v>
      </c>
      <c r="M6666" s="2">
        <v>8390000</v>
      </c>
      <c r="N6666" s="2" t="str">
        <f>VLOOKUP(Tabla1[[#This Row],[nemo]],'Nemos y clasificaciones'!$A$2:$B$5000,2,FALSE)</f>
        <v>FM ZURICH CHILE ACCIONES, SERIE E</v>
      </c>
      <c r="O6666" s="2" t="str">
        <f>VLOOKUP(Tabla1[[#This Row],[nemo]],'Nemos y clasificaciones'!$A$1:$C$3000,3,FALSE)</f>
        <v>Telecomunicaciones</v>
      </c>
      <c r="P6666" s="2"/>
      <c r="Q6666" s="2"/>
    </row>
    <row r="6667" spans="1:17" x14ac:dyDescent="0.25">
      <c r="A6667" t="s">
        <v>4756</v>
      </c>
      <c r="B6667" s="1">
        <v>43908</v>
      </c>
      <c r="C6667" s="1">
        <v>43909</v>
      </c>
      <c r="D6667" t="s">
        <v>14</v>
      </c>
      <c r="E6667" t="s">
        <v>240</v>
      </c>
      <c r="F6667">
        <v>0</v>
      </c>
      <c r="G6667">
        <v>10000000</v>
      </c>
      <c r="H6667">
        <v>0</v>
      </c>
      <c r="I6667">
        <v>0</v>
      </c>
      <c r="J6667">
        <v>0</v>
      </c>
      <c r="K6667">
        <v>0.83099999999999996</v>
      </c>
      <c r="L6667" t="s">
        <v>23</v>
      </c>
      <c r="M6667" s="2">
        <v>8310000</v>
      </c>
      <c r="N6667" s="2" t="str">
        <f>VLOOKUP(Tabla1[[#This Row],[nemo]],'Nemos y clasificaciones'!$A$2:$B$5000,2,FALSE)</f>
        <v>FM ZURICH CHILE ACCIONES, SERIE E</v>
      </c>
      <c r="O6667" s="2" t="str">
        <f>VLOOKUP(Tabla1[[#This Row],[nemo]],'Nemos y clasificaciones'!$A$1:$C$3000,3,FALSE)</f>
        <v>Telecomunicaciones</v>
      </c>
      <c r="P6667" s="2"/>
      <c r="Q6667" s="2"/>
    </row>
    <row r="6668" spans="1:17" x14ac:dyDescent="0.25">
      <c r="A6668" t="s">
        <v>3352</v>
      </c>
      <c r="B6668" s="1">
        <v>44111</v>
      </c>
      <c r="C6668" s="1">
        <v>44112</v>
      </c>
      <c r="D6668" t="s">
        <v>14</v>
      </c>
      <c r="E6668" t="s">
        <v>240</v>
      </c>
      <c r="F6668">
        <v>0</v>
      </c>
      <c r="G6668">
        <v>10000000</v>
      </c>
      <c r="H6668">
        <v>0</v>
      </c>
      <c r="I6668">
        <v>0</v>
      </c>
      <c r="J6668">
        <v>0</v>
      </c>
      <c r="K6668">
        <v>0.81</v>
      </c>
      <c r="L6668" t="s">
        <v>23</v>
      </c>
      <c r="M6668" s="2">
        <v>8100000</v>
      </c>
      <c r="N6668" s="2" t="str">
        <f>VLOOKUP(Tabla1[[#This Row],[nemo]],'Nemos y clasificaciones'!$A$2:$B$5000,2,FALSE)</f>
        <v>FM ZURICH CHILE ACCIONES, SERIE E</v>
      </c>
      <c r="O6668" s="2" t="str">
        <f>VLOOKUP(Tabla1[[#This Row],[nemo]],'Nemos y clasificaciones'!$A$1:$C$3000,3,FALSE)</f>
        <v>Telecomunicaciones</v>
      </c>
      <c r="P6668" s="2"/>
      <c r="Q6668" s="2"/>
    </row>
    <row r="6669" spans="1:17" x14ac:dyDescent="0.25">
      <c r="A6669" t="s">
        <v>239</v>
      </c>
      <c r="B6669" s="1">
        <v>44447</v>
      </c>
      <c r="C6669" s="1">
        <v>44448</v>
      </c>
      <c r="D6669" t="s">
        <v>14</v>
      </c>
      <c r="E6669" t="s">
        <v>240</v>
      </c>
      <c r="F6669">
        <v>0</v>
      </c>
      <c r="G6669">
        <v>10000000</v>
      </c>
      <c r="H6669">
        <v>0</v>
      </c>
      <c r="I6669">
        <v>0</v>
      </c>
      <c r="J6669">
        <v>0</v>
      </c>
      <c r="K6669">
        <v>0.79</v>
      </c>
      <c r="L6669" t="s">
        <v>23</v>
      </c>
      <c r="M6669" s="2">
        <v>7900000</v>
      </c>
      <c r="N6669" s="2" t="str">
        <f>VLOOKUP(Tabla1[[#This Row],[nemo]],'Nemos y clasificaciones'!$A$2:$B$5000,2,FALSE)</f>
        <v>FM ZURICH CHILE ACCIONES, SERIE E</v>
      </c>
      <c r="O6669" s="2" t="str">
        <f>VLOOKUP(Tabla1[[#This Row],[nemo]],'Nemos y clasificaciones'!$A$1:$C$3000,3,FALSE)</f>
        <v>Telecomunicaciones</v>
      </c>
      <c r="P6669" s="2"/>
      <c r="Q6669" s="2"/>
    </row>
    <row r="6670" spans="1:17" x14ac:dyDescent="0.25">
      <c r="A6670" t="s">
        <v>1863</v>
      </c>
      <c r="B6670" s="1">
        <v>44333</v>
      </c>
      <c r="C6670" s="1">
        <v>44334</v>
      </c>
      <c r="D6670" t="s">
        <v>14</v>
      </c>
      <c r="E6670" t="s">
        <v>240</v>
      </c>
      <c r="F6670">
        <v>0</v>
      </c>
      <c r="G6670">
        <v>10000000</v>
      </c>
      <c r="H6670">
        <v>0</v>
      </c>
      <c r="I6670">
        <v>0</v>
      </c>
      <c r="J6670">
        <v>0</v>
      </c>
      <c r="K6670">
        <v>0.67600000000000005</v>
      </c>
      <c r="L6670" t="s">
        <v>23</v>
      </c>
      <c r="M6670" s="2">
        <v>6760000</v>
      </c>
      <c r="N6670" s="2" t="str">
        <f>VLOOKUP(Tabla1[[#This Row],[nemo]],'Nemos y clasificaciones'!$A$2:$B$5000,2,FALSE)</f>
        <v>FM ZURICH CHILE ACCIONES, SERIE E</v>
      </c>
      <c r="O6670" s="2" t="str">
        <f>VLOOKUP(Tabla1[[#This Row],[nemo]],'Nemos y clasificaciones'!$A$1:$C$3000,3,FALSE)</f>
        <v>Telecomunicaciones</v>
      </c>
      <c r="P6670" s="2"/>
      <c r="Q6670" s="2"/>
    </row>
    <row r="6671" spans="1:17" x14ac:dyDescent="0.25">
      <c r="A6671" t="s">
        <v>5276</v>
      </c>
      <c r="B6671" s="1">
        <v>43816</v>
      </c>
      <c r="C6671" s="1">
        <v>43817</v>
      </c>
      <c r="D6671" t="s">
        <v>14</v>
      </c>
      <c r="E6671" t="s">
        <v>240</v>
      </c>
      <c r="F6671">
        <v>0</v>
      </c>
      <c r="G6671">
        <v>10000000</v>
      </c>
      <c r="H6671">
        <v>0</v>
      </c>
      <c r="I6671">
        <v>0</v>
      </c>
      <c r="J6671">
        <v>0</v>
      </c>
      <c r="K6671">
        <v>0.64800000000000002</v>
      </c>
      <c r="L6671" t="s">
        <v>23</v>
      </c>
      <c r="M6671" s="2">
        <v>6480000</v>
      </c>
      <c r="N6671" s="2" t="str">
        <f>VLOOKUP(Tabla1[[#This Row],[nemo]],'Nemos y clasificaciones'!$A$2:$B$5000,2,FALSE)</f>
        <v>FM ZURICH CHILE ACCIONES, SERIE E</v>
      </c>
      <c r="O6671" s="2" t="str">
        <f>VLOOKUP(Tabla1[[#This Row],[nemo]],'Nemos y clasificaciones'!$A$1:$C$3000,3,FALSE)</f>
        <v>Telecomunicaciones</v>
      </c>
      <c r="P6671" s="2"/>
      <c r="Q6671" s="2"/>
    </row>
    <row r="6672" spans="1:17" x14ac:dyDescent="0.25">
      <c r="A6672" t="s">
        <v>3037</v>
      </c>
      <c r="B6672" s="1">
        <v>44179</v>
      </c>
      <c r="C6672" s="1">
        <v>44180</v>
      </c>
      <c r="D6672" t="s">
        <v>14</v>
      </c>
      <c r="E6672" t="s">
        <v>240</v>
      </c>
      <c r="F6672">
        <v>0</v>
      </c>
      <c r="G6672">
        <v>10000000</v>
      </c>
      <c r="H6672">
        <v>0</v>
      </c>
      <c r="I6672">
        <v>0</v>
      </c>
      <c r="J6672">
        <v>0</v>
      </c>
      <c r="K6672">
        <v>0.621</v>
      </c>
      <c r="L6672" t="s">
        <v>23</v>
      </c>
      <c r="M6672" s="2">
        <v>6210000</v>
      </c>
      <c r="N6672" s="2" t="str">
        <f>VLOOKUP(Tabla1[[#This Row],[nemo]],'Nemos y clasificaciones'!$A$2:$B$5000,2,FALSE)</f>
        <v>FM ZURICH CHILE ACCIONES, SERIE E</v>
      </c>
      <c r="O6672" s="2" t="str">
        <f>VLOOKUP(Tabla1[[#This Row],[nemo]],'Nemos y clasificaciones'!$A$1:$C$3000,3,FALSE)</f>
        <v>Telecomunicaciones</v>
      </c>
      <c r="P6672" s="2"/>
      <c r="Q6672" s="2"/>
    </row>
    <row r="6673" spans="1:17" x14ac:dyDescent="0.25">
      <c r="A6673" t="s">
        <v>674</v>
      </c>
      <c r="B6673" s="1">
        <v>44406</v>
      </c>
      <c r="C6673" s="1">
        <v>44407</v>
      </c>
      <c r="D6673" t="s">
        <v>14</v>
      </c>
      <c r="E6673" t="s">
        <v>240</v>
      </c>
      <c r="F6673">
        <v>0</v>
      </c>
      <c r="G6673">
        <v>10000000</v>
      </c>
      <c r="H6673">
        <v>0</v>
      </c>
      <c r="I6673">
        <v>0</v>
      </c>
      <c r="J6673">
        <v>0</v>
      </c>
      <c r="K6673">
        <v>0.59799999999999998</v>
      </c>
      <c r="L6673" t="s">
        <v>23</v>
      </c>
      <c r="M6673" s="2">
        <v>5980000</v>
      </c>
      <c r="N6673" s="2" t="str">
        <f>VLOOKUP(Tabla1[[#This Row],[nemo]],'Nemos y clasificaciones'!$A$2:$B$5000,2,FALSE)</f>
        <v>FM ZURICH CHILE ACCIONES, SERIE E</v>
      </c>
      <c r="O6673" s="2" t="str">
        <f>VLOOKUP(Tabla1[[#This Row],[nemo]],'Nemos y clasificaciones'!$A$1:$C$3000,3,FALSE)</f>
        <v>Telecomunicaciones</v>
      </c>
      <c r="P6673" s="2"/>
      <c r="Q6673" s="2"/>
    </row>
    <row r="6674" spans="1:17" x14ac:dyDescent="0.25">
      <c r="A6674" t="s">
        <v>4598</v>
      </c>
      <c r="B6674" s="1">
        <v>43944</v>
      </c>
      <c r="C6674" s="1">
        <v>43945</v>
      </c>
      <c r="D6674" t="s">
        <v>14</v>
      </c>
      <c r="E6674" t="s">
        <v>240</v>
      </c>
      <c r="F6674">
        <v>0</v>
      </c>
      <c r="G6674">
        <v>10000000</v>
      </c>
      <c r="H6674">
        <v>0</v>
      </c>
      <c r="I6674">
        <v>0</v>
      </c>
      <c r="J6674">
        <v>0</v>
      </c>
      <c r="K6674">
        <v>0.59799999999999998</v>
      </c>
      <c r="L6674" t="s">
        <v>23</v>
      </c>
      <c r="M6674" s="2">
        <v>5980000</v>
      </c>
      <c r="N6674" s="2" t="str">
        <f>VLOOKUP(Tabla1[[#This Row],[nemo]],'Nemos y clasificaciones'!$A$2:$B$5000,2,FALSE)</f>
        <v>FM ZURICH CHILE ACCIONES, SERIE E</v>
      </c>
      <c r="O6674" s="2" t="str">
        <f>VLOOKUP(Tabla1[[#This Row],[nemo]],'Nemos y clasificaciones'!$A$1:$C$3000,3,FALSE)</f>
        <v>Telecomunicaciones</v>
      </c>
      <c r="P6674" s="2"/>
      <c r="Q6674" s="2"/>
    </row>
    <row r="6675" spans="1:17" x14ac:dyDescent="0.25">
      <c r="A6675" t="s">
        <v>1452</v>
      </c>
      <c r="B6675" s="1">
        <v>44362</v>
      </c>
      <c r="C6675" s="1">
        <v>44363</v>
      </c>
      <c r="D6675" t="s">
        <v>14</v>
      </c>
      <c r="E6675" t="s">
        <v>240</v>
      </c>
      <c r="F6675">
        <v>0</v>
      </c>
      <c r="G6675">
        <v>10000000</v>
      </c>
      <c r="H6675">
        <v>0</v>
      </c>
      <c r="I6675">
        <v>0</v>
      </c>
      <c r="J6675">
        <v>0</v>
      </c>
      <c r="K6675">
        <v>0.55200000000000005</v>
      </c>
      <c r="L6675" t="s">
        <v>23</v>
      </c>
      <c r="M6675" s="2">
        <v>5520000</v>
      </c>
      <c r="N6675" s="2" t="str">
        <f>VLOOKUP(Tabla1[[#This Row],[nemo]],'Nemos y clasificaciones'!$A$2:$B$5000,2,FALSE)</f>
        <v>FM ZURICH CHILE ACCIONES, SERIE E</v>
      </c>
      <c r="O6675" s="2" t="str">
        <f>VLOOKUP(Tabla1[[#This Row],[nemo]],'Nemos y clasificaciones'!$A$1:$C$3000,3,FALSE)</f>
        <v>Telecomunicaciones</v>
      </c>
      <c r="P6675" s="2"/>
      <c r="Q6675" s="2"/>
    </row>
    <row r="6676" spans="1:17" x14ac:dyDescent="0.25">
      <c r="A6676" t="s">
        <v>1531</v>
      </c>
      <c r="B6676" s="1">
        <v>44356</v>
      </c>
      <c r="C6676" s="1">
        <v>44357</v>
      </c>
      <c r="D6676" t="s">
        <v>14</v>
      </c>
      <c r="E6676" t="s">
        <v>240</v>
      </c>
      <c r="F6676">
        <v>0</v>
      </c>
      <c r="G6676">
        <v>10000000</v>
      </c>
      <c r="H6676">
        <v>0</v>
      </c>
      <c r="I6676">
        <v>0</v>
      </c>
      <c r="J6676">
        <v>0</v>
      </c>
      <c r="K6676">
        <v>0.55000000000000004</v>
      </c>
      <c r="L6676" t="s">
        <v>23</v>
      </c>
      <c r="M6676" s="2">
        <v>5500000</v>
      </c>
      <c r="N6676" s="2" t="str">
        <f>VLOOKUP(Tabla1[[#This Row],[nemo]],'Nemos y clasificaciones'!$A$2:$B$5000,2,FALSE)</f>
        <v>FM ZURICH CHILE ACCIONES, SERIE E</v>
      </c>
      <c r="O6676" s="2" t="str">
        <f>VLOOKUP(Tabla1[[#This Row],[nemo]],'Nemos y clasificaciones'!$A$1:$C$3000,3,FALSE)</f>
        <v>Telecomunicaciones</v>
      </c>
      <c r="P6676" s="2"/>
      <c r="Q6676" s="2"/>
    </row>
    <row r="6677" spans="1:17" x14ac:dyDescent="0.25">
      <c r="A6677" t="s">
        <v>3029</v>
      </c>
      <c r="B6677" s="1">
        <v>44180</v>
      </c>
      <c r="C6677" s="1">
        <v>44181</v>
      </c>
      <c r="D6677" t="s">
        <v>14</v>
      </c>
      <c r="E6677" t="s">
        <v>240</v>
      </c>
      <c r="F6677">
        <v>0</v>
      </c>
      <c r="G6677">
        <v>10000000</v>
      </c>
      <c r="H6677">
        <v>0</v>
      </c>
      <c r="I6677">
        <v>0</v>
      </c>
      <c r="J6677">
        <v>0</v>
      </c>
      <c r="K6677">
        <v>0.53100000000000003</v>
      </c>
      <c r="L6677" t="s">
        <v>23</v>
      </c>
      <c r="M6677" s="2">
        <v>5310000</v>
      </c>
      <c r="N6677" s="2" t="str">
        <f>VLOOKUP(Tabla1[[#This Row],[nemo]],'Nemos y clasificaciones'!$A$2:$B$5000,2,FALSE)</f>
        <v>FM ZURICH CHILE ACCIONES, SERIE E</v>
      </c>
      <c r="O6677" s="2" t="str">
        <f>VLOOKUP(Tabla1[[#This Row],[nemo]],'Nemos y clasificaciones'!$A$1:$C$3000,3,FALSE)</f>
        <v>Telecomunicaciones</v>
      </c>
      <c r="P6677" s="2"/>
      <c r="Q6677" s="2"/>
    </row>
    <row r="6678" spans="1:17" x14ac:dyDescent="0.25">
      <c r="A6678" t="s">
        <v>5309</v>
      </c>
      <c r="B6678" s="1">
        <v>43810</v>
      </c>
      <c r="C6678" s="1">
        <v>43811</v>
      </c>
      <c r="D6678" t="s">
        <v>14</v>
      </c>
      <c r="E6678" t="s">
        <v>240</v>
      </c>
      <c r="F6678">
        <v>0</v>
      </c>
      <c r="G6678">
        <v>10000000</v>
      </c>
      <c r="H6678">
        <v>0</v>
      </c>
      <c r="I6678">
        <v>0</v>
      </c>
      <c r="J6678">
        <v>0</v>
      </c>
      <c r="K6678">
        <v>0.51</v>
      </c>
      <c r="L6678" t="s">
        <v>23</v>
      </c>
      <c r="M6678" s="2">
        <v>5100000</v>
      </c>
      <c r="N6678" s="2" t="str">
        <f>VLOOKUP(Tabla1[[#This Row],[nemo]],'Nemos y clasificaciones'!$A$2:$B$5000,2,FALSE)</f>
        <v>FM ZURICH CHILE ACCIONES, SERIE E</v>
      </c>
      <c r="O6678" s="2" t="str">
        <f>VLOOKUP(Tabla1[[#This Row],[nemo]],'Nemos y clasificaciones'!$A$1:$C$3000,3,FALSE)</f>
        <v>Telecomunicaciones</v>
      </c>
      <c r="P6678" s="2"/>
      <c r="Q6678" s="2"/>
    </row>
    <row r="6679" spans="1:17" x14ac:dyDescent="0.25">
      <c r="A6679" t="s">
        <v>3541</v>
      </c>
      <c r="B6679" s="1">
        <v>44070</v>
      </c>
      <c r="C6679" s="1">
        <v>44071</v>
      </c>
      <c r="D6679" t="s">
        <v>14</v>
      </c>
      <c r="E6679" t="s">
        <v>240</v>
      </c>
      <c r="F6679">
        <v>0</v>
      </c>
      <c r="G6679">
        <v>10000000</v>
      </c>
      <c r="H6679">
        <v>0</v>
      </c>
      <c r="I6679">
        <v>0</v>
      </c>
      <c r="J6679">
        <v>0</v>
      </c>
      <c r="K6679">
        <v>0.5</v>
      </c>
      <c r="L6679" t="s">
        <v>23</v>
      </c>
      <c r="M6679" s="2">
        <v>5000000</v>
      </c>
      <c r="N6679" s="2" t="str">
        <f>VLOOKUP(Tabla1[[#This Row],[nemo]],'Nemos y clasificaciones'!$A$2:$B$5000,2,FALSE)</f>
        <v>FM ZURICH CHILE ACCIONES, SERIE E</v>
      </c>
      <c r="O6679" s="2" t="str">
        <f>VLOOKUP(Tabla1[[#This Row],[nemo]],'Nemos y clasificaciones'!$A$1:$C$3000,3,FALSE)</f>
        <v>Telecomunicaciones</v>
      </c>
      <c r="P6679" s="2"/>
      <c r="Q6679" s="2"/>
    </row>
    <row r="6680" spans="1:17" x14ac:dyDescent="0.25">
      <c r="A6680" t="s">
        <v>4996</v>
      </c>
      <c r="B6680" s="1">
        <v>43847</v>
      </c>
      <c r="C6680" s="1">
        <v>43850</v>
      </c>
      <c r="D6680" t="s">
        <v>14</v>
      </c>
      <c r="E6680" t="s">
        <v>240</v>
      </c>
      <c r="F6680">
        <v>0</v>
      </c>
      <c r="G6680">
        <v>10000000</v>
      </c>
      <c r="H6680">
        <v>0</v>
      </c>
      <c r="I6680">
        <v>0</v>
      </c>
      <c r="J6680">
        <v>0</v>
      </c>
      <c r="K6680">
        <v>0.47899999999999998</v>
      </c>
      <c r="L6680" t="s">
        <v>23</v>
      </c>
      <c r="M6680" s="2">
        <v>4790000</v>
      </c>
      <c r="N6680" s="2" t="str">
        <f>VLOOKUP(Tabla1[[#This Row],[nemo]],'Nemos y clasificaciones'!$A$2:$B$5000,2,FALSE)</f>
        <v>FM ZURICH CHILE ACCIONES, SERIE E</v>
      </c>
      <c r="O6680" s="2" t="str">
        <f>VLOOKUP(Tabla1[[#This Row],[nemo]],'Nemos y clasificaciones'!$A$1:$C$3000,3,FALSE)</f>
        <v>Telecomunicaciones</v>
      </c>
      <c r="P6680" s="2"/>
      <c r="Q6680" s="2"/>
    </row>
    <row r="6681" spans="1:17" x14ac:dyDescent="0.25">
      <c r="A6681" t="s">
        <v>3113</v>
      </c>
      <c r="B6681" s="1">
        <v>44162</v>
      </c>
      <c r="C6681" s="1">
        <v>44165</v>
      </c>
      <c r="D6681" t="s">
        <v>14</v>
      </c>
      <c r="E6681" t="s">
        <v>240</v>
      </c>
      <c r="F6681">
        <v>0</v>
      </c>
      <c r="G6681">
        <v>8889026</v>
      </c>
      <c r="H6681">
        <v>0</v>
      </c>
      <c r="I6681">
        <v>0</v>
      </c>
      <c r="J6681">
        <v>0</v>
      </c>
      <c r="K6681">
        <v>0.52800000000000002</v>
      </c>
      <c r="L6681" t="s">
        <v>23</v>
      </c>
      <c r="M6681" s="2">
        <v>4693405.7280000001</v>
      </c>
      <c r="N6681" s="2" t="str">
        <f>VLOOKUP(Tabla1[[#This Row],[nemo]],'Nemos y clasificaciones'!$A$2:$B$5000,2,FALSE)</f>
        <v>FM ZURICH CHILE ACCIONES, SERIE E</v>
      </c>
      <c r="O6681" s="2" t="str">
        <f>VLOOKUP(Tabla1[[#This Row],[nemo]],'Nemos y clasificaciones'!$A$1:$C$3000,3,FALSE)</f>
        <v>Telecomunicaciones</v>
      </c>
      <c r="P6681" s="2"/>
      <c r="Q6681" s="2"/>
    </row>
    <row r="6682" spans="1:17" x14ac:dyDescent="0.25">
      <c r="A6682" t="s">
        <v>2150</v>
      </c>
      <c r="B6682" s="1">
        <v>44308</v>
      </c>
      <c r="C6682" s="1">
        <v>44309</v>
      </c>
      <c r="D6682" t="s">
        <v>14</v>
      </c>
      <c r="E6682" t="s">
        <v>240</v>
      </c>
      <c r="F6682">
        <v>0</v>
      </c>
      <c r="G6682">
        <v>10000000</v>
      </c>
      <c r="H6682">
        <v>0</v>
      </c>
      <c r="I6682">
        <v>0</v>
      </c>
      <c r="J6682">
        <v>0</v>
      </c>
      <c r="K6682">
        <v>0.46700000000000003</v>
      </c>
      <c r="L6682" t="s">
        <v>23</v>
      </c>
      <c r="M6682" s="2">
        <v>4670000</v>
      </c>
      <c r="N6682" s="2" t="str">
        <f>VLOOKUP(Tabla1[[#This Row],[nemo]],'Nemos y clasificaciones'!$A$2:$B$5000,2,FALSE)</f>
        <v>FM ZURICH CHILE ACCIONES, SERIE E</v>
      </c>
      <c r="O6682" s="2" t="str">
        <f>VLOOKUP(Tabla1[[#This Row],[nemo]],'Nemos y clasificaciones'!$A$1:$C$3000,3,FALSE)</f>
        <v>Telecomunicaciones</v>
      </c>
      <c r="P6682" s="2"/>
      <c r="Q6682" s="2"/>
    </row>
    <row r="6683" spans="1:17" x14ac:dyDescent="0.25">
      <c r="A6683" t="s">
        <v>1738</v>
      </c>
      <c r="B6683" s="1">
        <v>44341</v>
      </c>
      <c r="C6683" s="1">
        <v>44342</v>
      </c>
      <c r="D6683" t="s">
        <v>14</v>
      </c>
      <c r="E6683" t="s">
        <v>240</v>
      </c>
      <c r="F6683">
        <v>0</v>
      </c>
      <c r="G6683">
        <v>10000000</v>
      </c>
      <c r="H6683">
        <v>0</v>
      </c>
      <c r="I6683">
        <v>0</v>
      </c>
      <c r="J6683">
        <v>0</v>
      </c>
      <c r="K6683">
        <v>0.434</v>
      </c>
      <c r="L6683" t="s">
        <v>23</v>
      </c>
      <c r="M6683" s="2">
        <v>4340000</v>
      </c>
      <c r="N6683" s="2" t="str">
        <f>VLOOKUP(Tabla1[[#This Row],[nemo]],'Nemos y clasificaciones'!$A$2:$B$5000,2,FALSE)</f>
        <v>FM ZURICH CHILE ACCIONES, SERIE E</v>
      </c>
      <c r="O6683" s="2" t="str">
        <f>VLOOKUP(Tabla1[[#This Row],[nemo]],'Nemos y clasificaciones'!$A$1:$C$3000,3,FALSE)</f>
        <v>Telecomunicaciones</v>
      </c>
      <c r="P6683" s="2"/>
      <c r="Q6683" s="2"/>
    </row>
    <row r="6684" spans="1:17" x14ac:dyDescent="0.25">
      <c r="A6684" t="s">
        <v>1786</v>
      </c>
      <c r="B6684" s="1">
        <v>44335</v>
      </c>
      <c r="C6684" s="1">
        <v>44336</v>
      </c>
      <c r="D6684" t="s">
        <v>14</v>
      </c>
      <c r="E6684" t="s">
        <v>240</v>
      </c>
      <c r="F6684">
        <v>0</v>
      </c>
      <c r="G6684">
        <v>10000000</v>
      </c>
      <c r="H6684">
        <v>0</v>
      </c>
      <c r="I6684">
        <v>0</v>
      </c>
      <c r="J6684">
        <v>0</v>
      </c>
      <c r="K6684">
        <v>0.39600000000000002</v>
      </c>
      <c r="L6684" t="s">
        <v>23</v>
      </c>
      <c r="M6684" s="2">
        <v>3960000</v>
      </c>
      <c r="N6684" s="2" t="str">
        <f>VLOOKUP(Tabla1[[#This Row],[nemo]],'Nemos y clasificaciones'!$A$2:$B$5000,2,FALSE)</f>
        <v>FM ZURICH CHILE ACCIONES, SERIE E</v>
      </c>
      <c r="O6684" s="2" t="str">
        <f>VLOOKUP(Tabla1[[#This Row],[nemo]],'Nemos y clasificaciones'!$A$1:$C$3000,3,FALSE)</f>
        <v>Telecomunicaciones</v>
      </c>
      <c r="P6684" s="2"/>
      <c r="Q6684" s="2"/>
    </row>
    <row r="6685" spans="1:17" x14ac:dyDescent="0.25">
      <c r="A6685" t="s">
        <v>5666</v>
      </c>
      <c r="B6685" s="1">
        <v>43719</v>
      </c>
      <c r="C6685" s="1">
        <v>43720</v>
      </c>
      <c r="D6685" t="s">
        <v>14</v>
      </c>
      <c r="E6685" t="s">
        <v>240</v>
      </c>
      <c r="F6685">
        <v>0</v>
      </c>
      <c r="G6685">
        <v>10000000</v>
      </c>
      <c r="H6685">
        <v>0</v>
      </c>
      <c r="I6685">
        <v>0</v>
      </c>
      <c r="J6685">
        <v>0</v>
      </c>
      <c r="K6685">
        <v>0.38</v>
      </c>
      <c r="L6685" t="s">
        <v>23</v>
      </c>
      <c r="M6685" s="2">
        <v>3800000</v>
      </c>
      <c r="N6685" s="2" t="str">
        <f>VLOOKUP(Tabla1[[#This Row],[nemo]],'Nemos y clasificaciones'!$A$2:$B$5000,2,FALSE)</f>
        <v>FM ZURICH CHILE ACCIONES, SERIE E</v>
      </c>
      <c r="O6685" s="2" t="str">
        <f>VLOOKUP(Tabla1[[#This Row],[nemo]],'Nemos y clasificaciones'!$A$1:$C$3000,3,FALSE)</f>
        <v>Telecomunicaciones</v>
      </c>
      <c r="P6685" s="2"/>
      <c r="Q6685" s="2"/>
    </row>
    <row r="6686" spans="1:17" x14ac:dyDescent="0.25">
      <c r="A6686" t="s">
        <v>1765</v>
      </c>
      <c r="B6686" s="1">
        <v>44338</v>
      </c>
      <c r="C6686" s="1">
        <v>44340</v>
      </c>
      <c r="D6686" t="s">
        <v>14</v>
      </c>
      <c r="E6686" t="s">
        <v>240</v>
      </c>
      <c r="F6686">
        <v>0</v>
      </c>
      <c r="G6686">
        <v>10000000</v>
      </c>
      <c r="H6686">
        <v>0</v>
      </c>
      <c r="I6686">
        <v>0</v>
      </c>
      <c r="J6686">
        <v>0</v>
      </c>
      <c r="K6686">
        <v>0.36599999999999999</v>
      </c>
      <c r="L6686" t="s">
        <v>23</v>
      </c>
      <c r="M6686" s="2">
        <v>3660000</v>
      </c>
      <c r="N6686" s="2" t="str">
        <f>VLOOKUP(Tabla1[[#This Row],[nemo]],'Nemos y clasificaciones'!$A$2:$B$5000,2,FALSE)</f>
        <v>FM ZURICH CHILE ACCIONES, SERIE E</v>
      </c>
      <c r="O6686" s="2" t="str">
        <f>VLOOKUP(Tabla1[[#This Row],[nemo]],'Nemos y clasificaciones'!$A$1:$C$3000,3,FALSE)</f>
        <v>Telecomunicaciones</v>
      </c>
      <c r="P6686" s="2"/>
      <c r="Q6686" s="2"/>
    </row>
    <row r="6687" spans="1:17" x14ac:dyDescent="0.25">
      <c r="A6687" t="s">
        <v>5296</v>
      </c>
      <c r="B6687" s="1">
        <v>43811</v>
      </c>
      <c r="C6687" s="1">
        <v>43812</v>
      </c>
      <c r="D6687" t="s">
        <v>14</v>
      </c>
      <c r="E6687" t="s">
        <v>240</v>
      </c>
      <c r="F6687">
        <v>0</v>
      </c>
      <c r="G6687">
        <v>10000000</v>
      </c>
      <c r="H6687">
        <v>0</v>
      </c>
      <c r="I6687">
        <v>0</v>
      </c>
      <c r="J6687">
        <v>0</v>
      </c>
      <c r="K6687">
        <v>0.35099999999999998</v>
      </c>
      <c r="L6687" t="s">
        <v>23</v>
      </c>
      <c r="M6687" s="2">
        <v>3510000</v>
      </c>
      <c r="N6687" s="2" t="str">
        <f>VLOOKUP(Tabla1[[#This Row],[nemo]],'Nemos y clasificaciones'!$A$2:$B$5000,2,FALSE)</f>
        <v>FM ZURICH CHILE ACCIONES, SERIE E</v>
      </c>
      <c r="O6687" s="2" t="str">
        <f>VLOOKUP(Tabla1[[#This Row],[nemo]],'Nemos y clasificaciones'!$A$1:$C$3000,3,FALSE)</f>
        <v>Telecomunicaciones</v>
      </c>
      <c r="P6687" s="2"/>
      <c r="Q6687" s="2"/>
    </row>
    <row r="6688" spans="1:17" x14ac:dyDescent="0.25">
      <c r="A6688" t="s">
        <v>448</v>
      </c>
      <c r="B6688" s="1">
        <v>44433</v>
      </c>
      <c r="C6688" s="1">
        <v>44434</v>
      </c>
      <c r="D6688" t="s">
        <v>14</v>
      </c>
      <c r="E6688" t="s">
        <v>240</v>
      </c>
      <c r="F6688">
        <v>0</v>
      </c>
      <c r="G6688">
        <v>10000000</v>
      </c>
      <c r="H6688">
        <v>0</v>
      </c>
      <c r="I6688">
        <v>0</v>
      </c>
      <c r="J6688">
        <v>0</v>
      </c>
      <c r="K6688">
        <v>0.34899999999999998</v>
      </c>
      <c r="L6688" t="s">
        <v>23</v>
      </c>
      <c r="M6688" s="2">
        <v>3490000</v>
      </c>
      <c r="N6688" s="2" t="str">
        <f>VLOOKUP(Tabla1[[#This Row],[nemo]],'Nemos y clasificaciones'!$A$2:$B$5000,2,FALSE)</f>
        <v>FM ZURICH CHILE ACCIONES, SERIE E</v>
      </c>
      <c r="O6688" s="2" t="str">
        <f>VLOOKUP(Tabla1[[#This Row],[nemo]],'Nemos y clasificaciones'!$A$1:$C$3000,3,FALSE)</f>
        <v>Telecomunicaciones</v>
      </c>
      <c r="P6688" s="2"/>
      <c r="Q6688" s="2"/>
    </row>
    <row r="6689" spans="1:17" x14ac:dyDescent="0.25">
      <c r="A6689" t="s">
        <v>1942</v>
      </c>
      <c r="B6689" s="1">
        <v>44327</v>
      </c>
      <c r="C6689" s="1">
        <v>44328</v>
      </c>
      <c r="D6689" t="s">
        <v>14</v>
      </c>
      <c r="E6689" t="s">
        <v>240</v>
      </c>
      <c r="F6689">
        <v>0</v>
      </c>
      <c r="G6689">
        <v>10000000</v>
      </c>
      <c r="H6689">
        <v>0</v>
      </c>
      <c r="I6689">
        <v>0</v>
      </c>
      <c r="J6689">
        <v>0</v>
      </c>
      <c r="K6689">
        <v>0.34599999999999997</v>
      </c>
      <c r="L6689" t="s">
        <v>23</v>
      </c>
      <c r="M6689" s="2">
        <v>3460000</v>
      </c>
      <c r="N6689" s="2" t="str">
        <f>VLOOKUP(Tabla1[[#This Row],[nemo]],'Nemos y clasificaciones'!$A$2:$B$5000,2,FALSE)</f>
        <v>FM ZURICH CHILE ACCIONES, SERIE E</v>
      </c>
      <c r="O6689" s="2" t="str">
        <f>VLOOKUP(Tabla1[[#This Row],[nemo]],'Nemos y clasificaciones'!$A$1:$C$3000,3,FALSE)</f>
        <v>Telecomunicaciones</v>
      </c>
      <c r="P6689" s="2"/>
      <c r="Q6689" s="2"/>
    </row>
    <row r="6690" spans="1:17" x14ac:dyDescent="0.25">
      <c r="A6690" t="s">
        <v>4089</v>
      </c>
      <c r="B6690" s="1">
        <v>43992</v>
      </c>
      <c r="C6690" s="1">
        <v>43993</v>
      </c>
      <c r="D6690" t="s">
        <v>14</v>
      </c>
      <c r="E6690" t="s">
        <v>240</v>
      </c>
      <c r="F6690">
        <v>0</v>
      </c>
      <c r="G6690">
        <v>10000000</v>
      </c>
      <c r="H6690">
        <v>0</v>
      </c>
      <c r="I6690">
        <v>0</v>
      </c>
      <c r="J6690">
        <v>0</v>
      </c>
      <c r="K6690">
        <v>0.34599999999999997</v>
      </c>
      <c r="L6690" t="s">
        <v>23</v>
      </c>
      <c r="M6690" s="2">
        <v>3460000</v>
      </c>
      <c r="N6690" s="2" t="str">
        <f>VLOOKUP(Tabla1[[#This Row],[nemo]],'Nemos y clasificaciones'!$A$2:$B$5000,2,FALSE)</f>
        <v>FM ZURICH CHILE ACCIONES, SERIE E</v>
      </c>
      <c r="O6690" s="2" t="str">
        <f>VLOOKUP(Tabla1[[#This Row],[nemo]],'Nemos y clasificaciones'!$A$1:$C$3000,3,FALSE)</f>
        <v>Telecomunicaciones</v>
      </c>
      <c r="P6690" s="2"/>
      <c r="Q6690" s="2"/>
    </row>
    <row r="6691" spans="1:17" x14ac:dyDescent="0.25">
      <c r="A6691" t="s">
        <v>1831</v>
      </c>
      <c r="B6691" s="1">
        <v>44334</v>
      </c>
      <c r="C6691" s="1">
        <v>44335</v>
      </c>
      <c r="D6691" t="s">
        <v>14</v>
      </c>
      <c r="E6691" t="s">
        <v>240</v>
      </c>
      <c r="F6691">
        <v>0</v>
      </c>
      <c r="G6691">
        <v>10000000</v>
      </c>
      <c r="H6691">
        <v>0</v>
      </c>
      <c r="I6691">
        <v>0</v>
      </c>
      <c r="J6691">
        <v>0</v>
      </c>
      <c r="K6691">
        <v>0.33400000000000002</v>
      </c>
      <c r="L6691" t="s">
        <v>23</v>
      </c>
      <c r="M6691" s="2">
        <v>3340000</v>
      </c>
      <c r="N6691" s="2" t="str">
        <f>VLOOKUP(Tabla1[[#This Row],[nemo]],'Nemos y clasificaciones'!$A$2:$B$5000,2,FALSE)</f>
        <v>FM ZURICH CHILE ACCIONES, SERIE E</v>
      </c>
      <c r="O6691" s="2" t="str">
        <f>VLOOKUP(Tabla1[[#This Row],[nemo]],'Nemos y clasificaciones'!$A$1:$C$3000,3,FALSE)</f>
        <v>Telecomunicaciones</v>
      </c>
      <c r="P6691" s="2"/>
      <c r="Q6691" s="2"/>
    </row>
    <row r="6692" spans="1:17" x14ac:dyDescent="0.25">
      <c r="A6692" t="s">
        <v>3018</v>
      </c>
      <c r="B6692" s="1">
        <v>44182</v>
      </c>
      <c r="C6692" s="1">
        <v>44183</v>
      </c>
      <c r="D6692" t="s">
        <v>14</v>
      </c>
      <c r="E6692" t="s">
        <v>240</v>
      </c>
      <c r="F6692">
        <v>0</v>
      </c>
      <c r="G6692">
        <v>10000000</v>
      </c>
      <c r="H6692">
        <v>0</v>
      </c>
      <c r="I6692">
        <v>0</v>
      </c>
      <c r="J6692">
        <v>0</v>
      </c>
      <c r="K6692">
        <v>0.32300000000000001</v>
      </c>
      <c r="L6692" t="s">
        <v>23</v>
      </c>
      <c r="M6692" s="2">
        <v>3230000</v>
      </c>
      <c r="N6692" s="2" t="str">
        <f>VLOOKUP(Tabla1[[#This Row],[nemo]],'Nemos y clasificaciones'!$A$2:$B$5000,2,FALSE)</f>
        <v>FM ZURICH CHILE ACCIONES, SERIE E</v>
      </c>
      <c r="O6692" s="2" t="str">
        <f>VLOOKUP(Tabla1[[#This Row],[nemo]],'Nemos y clasificaciones'!$A$1:$C$3000,3,FALSE)</f>
        <v>Telecomunicaciones</v>
      </c>
      <c r="P6692" s="2"/>
      <c r="Q6692" s="2"/>
    </row>
    <row r="6693" spans="1:17" x14ac:dyDescent="0.25">
      <c r="A6693" t="s">
        <v>1940</v>
      </c>
      <c r="B6693" s="1">
        <v>44327</v>
      </c>
      <c r="C6693" s="1">
        <v>44328</v>
      </c>
      <c r="D6693" t="s">
        <v>14</v>
      </c>
      <c r="E6693" t="s">
        <v>240</v>
      </c>
      <c r="F6693">
        <v>0</v>
      </c>
      <c r="G6693">
        <v>10000000</v>
      </c>
      <c r="H6693">
        <v>0</v>
      </c>
      <c r="I6693">
        <v>0</v>
      </c>
      <c r="J6693">
        <v>0</v>
      </c>
      <c r="K6693">
        <v>0.29599999999999999</v>
      </c>
      <c r="L6693" t="s">
        <v>23</v>
      </c>
      <c r="M6693" s="2">
        <v>2960000</v>
      </c>
      <c r="N6693" s="2" t="str">
        <f>VLOOKUP(Tabla1[[#This Row],[nemo]],'Nemos y clasificaciones'!$A$2:$B$5000,2,FALSE)</f>
        <v>FM ZURICH CHILE ACCIONES, SERIE E</v>
      </c>
      <c r="O6693" s="2" t="str">
        <f>VLOOKUP(Tabla1[[#This Row],[nemo]],'Nemos y clasificaciones'!$A$1:$C$3000,3,FALSE)</f>
        <v>Telecomunicaciones</v>
      </c>
      <c r="P6693" s="2"/>
      <c r="Q6693" s="2"/>
    </row>
    <row r="6694" spans="1:17" x14ac:dyDescent="0.25">
      <c r="A6694" t="s">
        <v>4274</v>
      </c>
      <c r="B6694" s="1">
        <v>43977</v>
      </c>
      <c r="C6694" s="1">
        <v>43978</v>
      </c>
      <c r="D6694" t="s">
        <v>14</v>
      </c>
      <c r="E6694" t="s">
        <v>240</v>
      </c>
      <c r="F6694">
        <v>0</v>
      </c>
      <c r="G6694">
        <v>10000000</v>
      </c>
      <c r="H6694">
        <v>0</v>
      </c>
      <c r="I6694">
        <v>0</v>
      </c>
      <c r="J6694">
        <v>0</v>
      </c>
      <c r="K6694">
        <v>0.28499999999999998</v>
      </c>
      <c r="L6694" t="s">
        <v>23</v>
      </c>
      <c r="M6694" s="2">
        <v>2850000</v>
      </c>
      <c r="N6694" s="2" t="str">
        <f>VLOOKUP(Tabla1[[#This Row],[nemo]],'Nemos y clasificaciones'!$A$2:$B$5000,2,FALSE)</f>
        <v>FM ZURICH CHILE ACCIONES, SERIE E</v>
      </c>
      <c r="O6694" s="2" t="str">
        <f>VLOOKUP(Tabla1[[#This Row],[nemo]],'Nemos y clasificaciones'!$A$1:$C$3000,3,FALSE)</f>
        <v>Telecomunicaciones</v>
      </c>
      <c r="P6694" s="2"/>
      <c r="Q6694" s="2"/>
    </row>
    <row r="6695" spans="1:17" x14ac:dyDescent="0.25">
      <c r="A6695" t="s">
        <v>4917</v>
      </c>
      <c r="B6695" s="1">
        <v>43860</v>
      </c>
      <c r="C6695" s="1">
        <v>43861</v>
      </c>
      <c r="D6695" t="s">
        <v>14</v>
      </c>
      <c r="E6695" t="s">
        <v>240</v>
      </c>
      <c r="F6695">
        <v>0</v>
      </c>
      <c r="G6695">
        <v>10000000</v>
      </c>
      <c r="H6695">
        <v>0</v>
      </c>
      <c r="I6695">
        <v>0</v>
      </c>
      <c r="J6695">
        <v>0</v>
      </c>
      <c r="K6695">
        <v>0.27200000000000002</v>
      </c>
      <c r="L6695" t="s">
        <v>23</v>
      </c>
      <c r="M6695" s="2">
        <v>2720000</v>
      </c>
      <c r="N6695" s="2" t="str">
        <f>VLOOKUP(Tabla1[[#This Row],[nemo]],'Nemos y clasificaciones'!$A$2:$B$5000,2,FALSE)</f>
        <v>FM ZURICH CHILE ACCIONES, SERIE E</v>
      </c>
      <c r="O6695" s="2" t="str">
        <f>VLOOKUP(Tabla1[[#This Row],[nemo]],'Nemos y clasificaciones'!$A$1:$C$3000,3,FALSE)</f>
        <v>Telecomunicaciones</v>
      </c>
      <c r="P6695" s="2"/>
      <c r="Q6695" s="2"/>
    </row>
    <row r="6696" spans="1:17" x14ac:dyDescent="0.25">
      <c r="A6696" t="s">
        <v>5022</v>
      </c>
      <c r="B6696" s="1">
        <v>43837</v>
      </c>
      <c r="C6696" s="1">
        <v>43838</v>
      </c>
      <c r="D6696" t="s">
        <v>14</v>
      </c>
      <c r="E6696" t="s">
        <v>240</v>
      </c>
      <c r="F6696">
        <v>0</v>
      </c>
      <c r="G6696">
        <v>10000000</v>
      </c>
      <c r="H6696">
        <v>0</v>
      </c>
      <c r="I6696">
        <v>0</v>
      </c>
      <c r="J6696">
        <v>0</v>
      </c>
      <c r="K6696">
        <v>0.25800000000000001</v>
      </c>
      <c r="L6696" t="s">
        <v>23</v>
      </c>
      <c r="M6696" s="2">
        <v>2580000</v>
      </c>
      <c r="N6696" s="2" t="str">
        <f>VLOOKUP(Tabla1[[#This Row],[nemo]],'Nemos y clasificaciones'!$A$2:$B$5000,2,FALSE)</f>
        <v>FM ZURICH CHILE ACCIONES, SERIE E</v>
      </c>
      <c r="O6696" s="2" t="str">
        <f>VLOOKUP(Tabla1[[#This Row],[nemo]],'Nemos y clasificaciones'!$A$1:$C$3000,3,FALSE)</f>
        <v>Telecomunicaciones</v>
      </c>
      <c r="P6696" s="2"/>
      <c r="Q6696" s="2"/>
    </row>
    <row r="6697" spans="1:17" x14ac:dyDescent="0.25">
      <c r="A6697" t="s">
        <v>1918</v>
      </c>
      <c r="B6697" s="1">
        <v>44328</v>
      </c>
      <c r="C6697" s="1">
        <v>44329</v>
      </c>
      <c r="D6697" t="s">
        <v>14</v>
      </c>
      <c r="E6697" t="s">
        <v>240</v>
      </c>
      <c r="F6697">
        <v>0</v>
      </c>
      <c r="G6697">
        <v>10000000</v>
      </c>
      <c r="H6697">
        <v>0</v>
      </c>
      <c r="I6697">
        <v>0</v>
      </c>
      <c r="J6697">
        <v>0</v>
      </c>
      <c r="K6697">
        <v>0.25700000000000001</v>
      </c>
      <c r="L6697" t="s">
        <v>23</v>
      </c>
      <c r="M6697" s="2">
        <v>2570000</v>
      </c>
      <c r="N6697" s="2" t="str">
        <f>VLOOKUP(Tabla1[[#This Row],[nemo]],'Nemos y clasificaciones'!$A$2:$B$5000,2,FALSE)</f>
        <v>FM ZURICH CHILE ACCIONES, SERIE E</v>
      </c>
      <c r="O6697" s="2" t="str">
        <f>VLOOKUP(Tabla1[[#This Row],[nemo]],'Nemos y clasificaciones'!$A$1:$C$3000,3,FALSE)</f>
        <v>Telecomunicaciones</v>
      </c>
      <c r="P6697" s="2"/>
      <c r="Q6697" s="2"/>
    </row>
    <row r="6698" spans="1:17" x14ac:dyDescent="0.25">
      <c r="A6698" t="s">
        <v>1653</v>
      </c>
      <c r="B6698" s="1">
        <v>44345</v>
      </c>
      <c r="C6698" s="1">
        <v>44347</v>
      </c>
      <c r="D6698" t="s">
        <v>14</v>
      </c>
      <c r="E6698" t="s">
        <v>240</v>
      </c>
      <c r="F6698">
        <v>0</v>
      </c>
      <c r="G6698">
        <v>10000000</v>
      </c>
      <c r="H6698">
        <v>0</v>
      </c>
      <c r="I6698">
        <v>0</v>
      </c>
      <c r="J6698">
        <v>0</v>
      </c>
      <c r="K6698">
        <v>0.25600000000000001</v>
      </c>
      <c r="L6698" t="s">
        <v>23</v>
      </c>
      <c r="M6698" s="2">
        <v>2560000</v>
      </c>
      <c r="N6698" s="2" t="str">
        <f>VLOOKUP(Tabla1[[#This Row],[nemo]],'Nemos y clasificaciones'!$A$2:$B$5000,2,FALSE)</f>
        <v>FM ZURICH CHILE ACCIONES, SERIE E</v>
      </c>
      <c r="O6698" s="2" t="str">
        <f>VLOOKUP(Tabla1[[#This Row],[nemo]],'Nemos y clasificaciones'!$A$1:$C$3000,3,FALSE)</f>
        <v>Telecomunicaciones</v>
      </c>
      <c r="P6698" s="2"/>
      <c r="Q6698" s="2"/>
    </row>
    <row r="6699" spans="1:17" x14ac:dyDescent="0.25">
      <c r="A6699" t="s">
        <v>2891</v>
      </c>
      <c r="B6699" s="1">
        <v>44186</v>
      </c>
      <c r="C6699" s="1">
        <v>44187</v>
      </c>
      <c r="D6699" t="s">
        <v>14</v>
      </c>
      <c r="E6699" t="s">
        <v>240</v>
      </c>
      <c r="F6699">
        <v>0</v>
      </c>
      <c r="G6699">
        <v>10000000</v>
      </c>
      <c r="H6699">
        <v>0</v>
      </c>
      <c r="I6699">
        <v>0</v>
      </c>
      <c r="J6699">
        <v>0</v>
      </c>
      <c r="K6699">
        <v>0.255</v>
      </c>
      <c r="L6699" t="s">
        <v>23</v>
      </c>
      <c r="M6699" s="2">
        <v>2550000</v>
      </c>
      <c r="N6699" s="2" t="str">
        <f>VLOOKUP(Tabla1[[#This Row],[nemo]],'Nemos y clasificaciones'!$A$2:$B$5000,2,FALSE)</f>
        <v>FM ZURICH CHILE ACCIONES, SERIE E</v>
      </c>
      <c r="O6699" s="2" t="str">
        <f>VLOOKUP(Tabla1[[#This Row],[nemo]],'Nemos y clasificaciones'!$A$1:$C$3000,3,FALSE)</f>
        <v>Telecomunicaciones</v>
      </c>
      <c r="P6699" s="2"/>
      <c r="Q6699" s="2"/>
    </row>
    <row r="6700" spans="1:17" x14ac:dyDescent="0.25">
      <c r="A6700" t="s">
        <v>4972</v>
      </c>
      <c r="B6700" s="1">
        <v>43852</v>
      </c>
      <c r="C6700" s="1">
        <v>43853</v>
      </c>
      <c r="D6700" t="s">
        <v>14</v>
      </c>
      <c r="E6700" t="s">
        <v>240</v>
      </c>
      <c r="F6700">
        <v>0</v>
      </c>
      <c r="G6700">
        <v>10000000</v>
      </c>
      <c r="H6700">
        <v>0</v>
      </c>
      <c r="I6700">
        <v>0</v>
      </c>
      <c r="J6700">
        <v>0</v>
      </c>
      <c r="K6700">
        <v>0.25</v>
      </c>
      <c r="L6700" t="s">
        <v>23</v>
      </c>
      <c r="M6700" s="2">
        <v>2500000</v>
      </c>
      <c r="N6700" s="2" t="str">
        <f>VLOOKUP(Tabla1[[#This Row],[nemo]],'Nemos y clasificaciones'!$A$2:$B$5000,2,FALSE)</f>
        <v>FM ZURICH CHILE ACCIONES, SERIE E</v>
      </c>
      <c r="O6700" s="2" t="str">
        <f>VLOOKUP(Tabla1[[#This Row],[nemo]],'Nemos y clasificaciones'!$A$1:$C$3000,3,FALSE)</f>
        <v>Telecomunicaciones</v>
      </c>
      <c r="P6700" s="2"/>
      <c r="Q6700" s="2"/>
    </row>
    <row r="6701" spans="1:17" x14ac:dyDescent="0.25">
      <c r="A6701" t="s">
        <v>1155</v>
      </c>
      <c r="B6701" s="1">
        <v>44369</v>
      </c>
      <c r="C6701" s="1">
        <v>44370</v>
      </c>
      <c r="D6701" t="s">
        <v>14</v>
      </c>
      <c r="E6701" t="s">
        <v>240</v>
      </c>
      <c r="F6701">
        <v>0</v>
      </c>
      <c r="G6701">
        <v>10000000</v>
      </c>
      <c r="H6701">
        <v>0</v>
      </c>
      <c r="I6701">
        <v>0</v>
      </c>
      <c r="J6701">
        <v>0</v>
      </c>
      <c r="K6701">
        <v>0.24399999999999999</v>
      </c>
      <c r="L6701" t="s">
        <v>23</v>
      </c>
      <c r="M6701" s="2">
        <v>2440000</v>
      </c>
      <c r="N6701" s="2" t="str">
        <f>VLOOKUP(Tabla1[[#This Row],[nemo]],'Nemos y clasificaciones'!$A$2:$B$5000,2,FALSE)</f>
        <v>FM ZURICH CHILE ACCIONES, SERIE E</v>
      </c>
      <c r="O6701" s="2" t="str">
        <f>VLOOKUP(Tabla1[[#This Row],[nemo]],'Nemos y clasificaciones'!$A$1:$C$3000,3,FALSE)</f>
        <v>Telecomunicaciones</v>
      </c>
      <c r="P6701" s="2"/>
      <c r="Q6701" s="2"/>
    </row>
    <row r="6702" spans="1:17" x14ac:dyDescent="0.25">
      <c r="A6702" t="s">
        <v>8112</v>
      </c>
      <c r="B6702" s="1">
        <v>43236</v>
      </c>
      <c r="C6702" s="1">
        <v>43243</v>
      </c>
      <c r="D6702" t="s">
        <v>14</v>
      </c>
      <c r="E6702" t="s">
        <v>4268</v>
      </c>
      <c r="F6702">
        <v>0</v>
      </c>
      <c r="G6702">
        <v>6400</v>
      </c>
      <c r="H6702">
        <v>0</v>
      </c>
      <c r="I6702">
        <v>0</v>
      </c>
      <c r="J6702">
        <v>0</v>
      </c>
      <c r="K6702">
        <v>101.24</v>
      </c>
      <c r="L6702" t="s">
        <v>19</v>
      </c>
      <c r="M6702" s="2">
        <v>647936</v>
      </c>
      <c r="N6702" s="2" t="str">
        <f>VLOOKUP(Tabla1[[#This Row],[nemo]],'Nemos y clasificaciones'!$A$2:$B$5000,2,FALSE)</f>
        <v>VALPARAISO SPORTING CLUB S.A.</v>
      </c>
      <c r="O6702" s="2" t="str">
        <f>VLOOKUP(Tabla1[[#This Row],[nemo]],'Nemos y clasificaciones'!$A$1:$C$3000,3,FALSE)</f>
        <v>Recreación y servicios educacionales</v>
      </c>
      <c r="P6702" s="2"/>
      <c r="Q6702" s="2"/>
    </row>
    <row r="6703" spans="1:17" x14ac:dyDescent="0.25">
      <c r="A6703" t="s">
        <v>5130</v>
      </c>
      <c r="B6703" s="1">
        <v>43823</v>
      </c>
      <c r="C6703" s="1">
        <v>43825</v>
      </c>
      <c r="D6703" t="s">
        <v>14</v>
      </c>
      <c r="E6703" t="s">
        <v>240</v>
      </c>
      <c r="F6703">
        <v>0</v>
      </c>
      <c r="G6703">
        <v>10000000</v>
      </c>
      <c r="H6703">
        <v>0</v>
      </c>
      <c r="I6703">
        <v>0</v>
      </c>
      <c r="J6703">
        <v>0</v>
      </c>
      <c r="K6703">
        <v>0.24099999999999999</v>
      </c>
      <c r="L6703" t="s">
        <v>23</v>
      </c>
      <c r="M6703" s="2">
        <v>2410000</v>
      </c>
      <c r="N6703" s="2" t="str">
        <f>VLOOKUP(Tabla1[[#This Row],[nemo]],'Nemos y clasificaciones'!$A$2:$B$5000,2,FALSE)</f>
        <v>FM ZURICH CHILE ACCIONES, SERIE E</v>
      </c>
      <c r="O6703" s="2" t="str">
        <f>VLOOKUP(Tabla1[[#This Row],[nemo]],'Nemos y clasificaciones'!$A$1:$C$3000,3,FALSE)</f>
        <v>Telecomunicaciones</v>
      </c>
      <c r="P6703" s="2"/>
      <c r="Q6703" s="2"/>
    </row>
    <row r="6704" spans="1:17" x14ac:dyDescent="0.25">
      <c r="A6704" t="s">
        <v>4212</v>
      </c>
      <c r="B6704" s="1">
        <v>43979</v>
      </c>
      <c r="C6704" s="1">
        <v>43980</v>
      </c>
      <c r="D6704" t="s">
        <v>14</v>
      </c>
      <c r="E6704" t="s">
        <v>240</v>
      </c>
      <c r="F6704">
        <v>0</v>
      </c>
      <c r="G6704">
        <v>10000000</v>
      </c>
      <c r="H6704">
        <v>0</v>
      </c>
      <c r="I6704">
        <v>0</v>
      </c>
      <c r="J6704">
        <v>0</v>
      </c>
      <c r="K6704">
        <v>0.22700000000000001</v>
      </c>
      <c r="L6704" t="s">
        <v>23</v>
      </c>
      <c r="M6704" s="2">
        <v>2270000</v>
      </c>
      <c r="N6704" s="2" t="str">
        <f>VLOOKUP(Tabla1[[#This Row],[nemo]],'Nemos y clasificaciones'!$A$2:$B$5000,2,FALSE)</f>
        <v>FM ZURICH CHILE ACCIONES, SERIE E</v>
      </c>
      <c r="O6704" s="2" t="str">
        <f>VLOOKUP(Tabla1[[#This Row],[nemo]],'Nemos y clasificaciones'!$A$1:$C$3000,3,FALSE)</f>
        <v>Telecomunicaciones</v>
      </c>
      <c r="P6704" s="2"/>
      <c r="Q6704" s="2"/>
    </row>
    <row r="6705" spans="1:17" x14ac:dyDescent="0.25">
      <c r="A6705" t="s">
        <v>1739</v>
      </c>
      <c r="B6705" s="1">
        <v>44341</v>
      </c>
      <c r="C6705" s="1">
        <v>44342</v>
      </c>
      <c r="D6705" t="s">
        <v>14</v>
      </c>
      <c r="E6705" t="s">
        <v>240</v>
      </c>
      <c r="F6705">
        <v>0</v>
      </c>
      <c r="G6705">
        <v>10000000</v>
      </c>
      <c r="H6705">
        <v>0</v>
      </c>
      <c r="I6705">
        <v>0</v>
      </c>
      <c r="J6705">
        <v>0</v>
      </c>
      <c r="K6705">
        <v>0.21199999999999999</v>
      </c>
      <c r="L6705" t="s">
        <v>23</v>
      </c>
      <c r="M6705" s="2">
        <v>2120000</v>
      </c>
      <c r="N6705" s="2" t="str">
        <f>VLOOKUP(Tabla1[[#This Row],[nemo]],'Nemos y clasificaciones'!$A$2:$B$5000,2,FALSE)</f>
        <v>FM ZURICH CHILE ACCIONES, SERIE E</v>
      </c>
      <c r="O6705" s="2" t="str">
        <f>VLOOKUP(Tabla1[[#This Row],[nemo]],'Nemos y clasificaciones'!$A$1:$C$3000,3,FALSE)</f>
        <v>Telecomunicaciones</v>
      </c>
      <c r="P6705" s="2"/>
      <c r="Q6705" s="2"/>
    </row>
    <row r="6706" spans="1:17" x14ac:dyDescent="0.25">
      <c r="A6706" t="s">
        <v>3542</v>
      </c>
      <c r="B6706" s="1">
        <v>44070</v>
      </c>
      <c r="C6706" s="1">
        <v>44071</v>
      </c>
      <c r="D6706" t="s">
        <v>14</v>
      </c>
      <c r="E6706" t="s">
        <v>240</v>
      </c>
      <c r="F6706">
        <v>0</v>
      </c>
      <c r="G6706">
        <v>10000000</v>
      </c>
      <c r="H6706">
        <v>0</v>
      </c>
      <c r="I6706">
        <v>0</v>
      </c>
      <c r="J6706">
        <v>0</v>
      </c>
      <c r="K6706">
        <v>0.21</v>
      </c>
      <c r="L6706" t="s">
        <v>23</v>
      </c>
      <c r="M6706" s="2">
        <v>2100000</v>
      </c>
      <c r="N6706" s="2" t="str">
        <f>VLOOKUP(Tabla1[[#This Row],[nemo]],'Nemos y clasificaciones'!$A$2:$B$5000,2,FALSE)</f>
        <v>FM ZURICH CHILE ACCIONES, SERIE E</v>
      </c>
      <c r="O6706" s="2" t="str">
        <f>VLOOKUP(Tabla1[[#This Row],[nemo]],'Nemos y clasificaciones'!$A$1:$C$3000,3,FALSE)</f>
        <v>Telecomunicaciones</v>
      </c>
      <c r="P6706" s="2"/>
      <c r="Q6706" s="2"/>
    </row>
    <row r="6707" spans="1:17" x14ac:dyDescent="0.25">
      <c r="A6707" t="s">
        <v>427</v>
      </c>
      <c r="B6707" s="1">
        <v>44434</v>
      </c>
      <c r="C6707" s="1">
        <v>44435</v>
      </c>
      <c r="D6707" t="s">
        <v>14</v>
      </c>
      <c r="E6707" t="s">
        <v>240</v>
      </c>
      <c r="F6707">
        <v>0</v>
      </c>
      <c r="G6707">
        <v>10000000</v>
      </c>
      <c r="H6707">
        <v>0</v>
      </c>
      <c r="I6707">
        <v>0</v>
      </c>
      <c r="J6707">
        <v>0</v>
      </c>
      <c r="K6707">
        <v>0.20100000000000001</v>
      </c>
      <c r="L6707" t="s">
        <v>23</v>
      </c>
      <c r="M6707" s="2">
        <v>2010000</v>
      </c>
      <c r="N6707" s="2" t="str">
        <f>VLOOKUP(Tabla1[[#This Row],[nemo]],'Nemos y clasificaciones'!$A$2:$B$5000,2,FALSE)</f>
        <v>FM ZURICH CHILE ACCIONES, SERIE E</v>
      </c>
      <c r="O6707" s="2" t="str">
        <f>VLOOKUP(Tabla1[[#This Row],[nemo]],'Nemos y clasificaciones'!$A$1:$C$3000,3,FALSE)</f>
        <v>Telecomunicaciones</v>
      </c>
      <c r="P6707" s="2"/>
      <c r="Q6707" s="2"/>
    </row>
    <row r="6708" spans="1:17" x14ac:dyDescent="0.25">
      <c r="A6708" t="s">
        <v>1675</v>
      </c>
      <c r="B6708" s="1">
        <v>44343</v>
      </c>
      <c r="C6708" s="1">
        <v>44344</v>
      </c>
      <c r="D6708" t="s">
        <v>14</v>
      </c>
      <c r="E6708" t="s">
        <v>240</v>
      </c>
      <c r="F6708">
        <v>0</v>
      </c>
      <c r="G6708">
        <v>10000000</v>
      </c>
      <c r="H6708">
        <v>0</v>
      </c>
      <c r="I6708">
        <v>0</v>
      </c>
      <c r="J6708">
        <v>0</v>
      </c>
      <c r="K6708">
        <v>0.20100000000000001</v>
      </c>
      <c r="L6708" t="s">
        <v>23</v>
      </c>
      <c r="M6708" s="2">
        <v>2010000</v>
      </c>
      <c r="N6708" s="2" t="str">
        <f>VLOOKUP(Tabla1[[#This Row],[nemo]],'Nemos y clasificaciones'!$A$2:$B$5000,2,FALSE)</f>
        <v>FM ZURICH CHILE ACCIONES, SERIE E</v>
      </c>
      <c r="O6708" s="2" t="str">
        <f>VLOOKUP(Tabla1[[#This Row],[nemo]],'Nemos y clasificaciones'!$A$1:$C$3000,3,FALSE)</f>
        <v>Telecomunicaciones</v>
      </c>
      <c r="P6708" s="2"/>
      <c r="Q6708" s="2"/>
    </row>
    <row r="6709" spans="1:17" x14ac:dyDescent="0.25">
      <c r="A6709" t="s">
        <v>5624</v>
      </c>
      <c r="B6709" s="1">
        <v>43733</v>
      </c>
      <c r="C6709" s="1">
        <v>43734</v>
      </c>
      <c r="D6709" t="s">
        <v>14</v>
      </c>
      <c r="E6709" t="s">
        <v>240</v>
      </c>
      <c r="F6709">
        <v>0</v>
      </c>
      <c r="G6709">
        <v>10000000</v>
      </c>
      <c r="H6709">
        <v>0</v>
      </c>
      <c r="I6709">
        <v>0</v>
      </c>
      <c r="J6709">
        <v>0</v>
      </c>
      <c r="K6709">
        <v>0.19500000000000001</v>
      </c>
      <c r="L6709" t="s">
        <v>23</v>
      </c>
      <c r="M6709" s="2">
        <v>1950000</v>
      </c>
      <c r="N6709" s="2" t="str">
        <f>VLOOKUP(Tabla1[[#This Row],[nemo]],'Nemos y clasificaciones'!$A$2:$B$5000,2,FALSE)</f>
        <v>FM ZURICH CHILE ACCIONES, SERIE E</v>
      </c>
      <c r="O6709" s="2" t="str">
        <f>VLOOKUP(Tabla1[[#This Row],[nemo]],'Nemos y clasificaciones'!$A$1:$C$3000,3,FALSE)</f>
        <v>Telecomunicaciones</v>
      </c>
      <c r="P6709" s="2"/>
      <c r="Q6709" s="2"/>
    </row>
    <row r="6710" spans="1:17" x14ac:dyDescent="0.25">
      <c r="A6710" t="s">
        <v>3141</v>
      </c>
      <c r="B6710" s="1">
        <v>44158</v>
      </c>
      <c r="C6710" s="1">
        <v>44159</v>
      </c>
      <c r="D6710" t="s">
        <v>14</v>
      </c>
      <c r="E6710" t="s">
        <v>240</v>
      </c>
      <c r="F6710">
        <v>0</v>
      </c>
      <c r="G6710">
        <v>10000000</v>
      </c>
      <c r="H6710">
        <v>0</v>
      </c>
      <c r="I6710">
        <v>0</v>
      </c>
      <c r="J6710">
        <v>0</v>
      </c>
      <c r="K6710">
        <v>0.19</v>
      </c>
      <c r="L6710" t="s">
        <v>23</v>
      </c>
      <c r="M6710" s="2">
        <v>1900000</v>
      </c>
      <c r="N6710" s="2" t="str">
        <f>VLOOKUP(Tabla1[[#This Row],[nemo]],'Nemos y clasificaciones'!$A$2:$B$5000,2,FALSE)</f>
        <v>FM ZURICH CHILE ACCIONES, SERIE E</v>
      </c>
      <c r="O6710" s="2" t="str">
        <f>VLOOKUP(Tabla1[[#This Row],[nemo]],'Nemos y clasificaciones'!$A$1:$C$3000,3,FALSE)</f>
        <v>Telecomunicaciones</v>
      </c>
      <c r="P6710" s="2"/>
      <c r="Q6710" s="2"/>
    </row>
    <row r="6711" spans="1:17" x14ac:dyDescent="0.25">
      <c r="A6711" t="s">
        <v>5474</v>
      </c>
      <c r="B6711" s="1">
        <v>43761</v>
      </c>
      <c r="C6711" s="1">
        <v>43762</v>
      </c>
      <c r="D6711" t="s">
        <v>14</v>
      </c>
      <c r="E6711" t="s">
        <v>240</v>
      </c>
      <c r="F6711">
        <v>0</v>
      </c>
      <c r="G6711">
        <v>10000000</v>
      </c>
      <c r="H6711">
        <v>0</v>
      </c>
      <c r="I6711">
        <v>0</v>
      </c>
      <c r="J6711">
        <v>0</v>
      </c>
      <c r="K6711">
        <v>0.17499999999999999</v>
      </c>
      <c r="L6711" t="s">
        <v>23</v>
      </c>
      <c r="M6711" s="2">
        <v>1750000</v>
      </c>
      <c r="N6711" s="2" t="str">
        <f>VLOOKUP(Tabla1[[#This Row],[nemo]],'Nemos y clasificaciones'!$A$2:$B$5000,2,FALSE)</f>
        <v>FM ZURICH CHILE ACCIONES, SERIE E</v>
      </c>
      <c r="O6711" s="2" t="str">
        <f>VLOOKUP(Tabla1[[#This Row],[nemo]],'Nemos y clasificaciones'!$A$1:$C$3000,3,FALSE)</f>
        <v>Telecomunicaciones</v>
      </c>
      <c r="P6711" s="2"/>
      <c r="Q6711" s="2"/>
    </row>
    <row r="6712" spans="1:17" x14ac:dyDescent="0.25">
      <c r="A6712" t="s">
        <v>4971</v>
      </c>
      <c r="B6712" s="1">
        <v>43852</v>
      </c>
      <c r="C6712" s="1">
        <v>43853</v>
      </c>
      <c r="D6712" t="s">
        <v>14</v>
      </c>
      <c r="E6712" t="s">
        <v>240</v>
      </c>
      <c r="F6712">
        <v>0</v>
      </c>
      <c r="G6712">
        <v>10000000</v>
      </c>
      <c r="H6712">
        <v>0</v>
      </c>
      <c r="I6712">
        <v>0</v>
      </c>
      <c r="J6712">
        <v>0</v>
      </c>
      <c r="K6712">
        <v>0.17199999999999999</v>
      </c>
      <c r="L6712" t="s">
        <v>23</v>
      </c>
      <c r="M6712" s="2">
        <v>1720000</v>
      </c>
      <c r="N6712" s="2" t="str">
        <f>VLOOKUP(Tabla1[[#This Row],[nemo]],'Nemos y clasificaciones'!$A$2:$B$5000,2,FALSE)</f>
        <v>FM ZURICH CHILE ACCIONES, SERIE E</v>
      </c>
      <c r="O6712" s="2" t="str">
        <f>VLOOKUP(Tabla1[[#This Row],[nemo]],'Nemos y clasificaciones'!$A$1:$C$3000,3,FALSE)</f>
        <v>Telecomunicaciones</v>
      </c>
      <c r="P6712" s="2"/>
      <c r="Q6712" s="2"/>
    </row>
    <row r="6713" spans="1:17" x14ac:dyDescent="0.25">
      <c r="A6713" t="s">
        <v>3246</v>
      </c>
      <c r="B6713" s="1">
        <v>44137</v>
      </c>
      <c r="C6713" s="1">
        <v>44138</v>
      </c>
      <c r="D6713" t="s">
        <v>14</v>
      </c>
      <c r="E6713" t="s">
        <v>240</v>
      </c>
      <c r="F6713">
        <v>0</v>
      </c>
      <c r="G6713">
        <v>10000000</v>
      </c>
      <c r="H6713">
        <v>0</v>
      </c>
      <c r="I6713">
        <v>0</v>
      </c>
      <c r="J6713">
        <v>0</v>
      </c>
      <c r="K6713">
        <v>0.17</v>
      </c>
      <c r="L6713" t="s">
        <v>23</v>
      </c>
      <c r="M6713" s="2">
        <v>1700000</v>
      </c>
      <c r="N6713" s="2" t="str">
        <f>VLOOKUP(Tabla1[[#This Row],[nemo]],'Nemos y clasificaciones'!$A$2:$B$5000,2,FALSE)</f>
        <v>FM ZURICH CHILE ACCIONES, SERIE E</v>
      </c>
      <c r="O6713" s="2" t="str">
        <f>VLOOKUP(Tabla1[[#This Row],[nemo]],'Nemos y clasificaciones'!$A$1:$C$3000,3,FALSE)</f>
        <v>Telecomunicaciones</v>
      </c>
      <c r="P6713" s="2"/>
      <c r="Q6713" s="2"/>
    </row>
    <row r="6714" spans="1:17" x14ac:dyDescent="0.25">
      <c r="A6714" t="s">
        <v>4629</v>
      </c>
      <c r="B6714" s="1">
        <v>43939</v>
      </c>
      <c r="C6714" s="1">
        <v>43941</v>
      </c>
      <c r="D6714" t="s">
        <v>14</v>
      </c>
      <c r="E6714" t="s">
        <v>240</v>
      </c>
      <c r="F6714">
        <v>0</v>
      </c>
      <c r="G6714">
        <v>10000000</v>
      </c>
      <c r="H6714">
        <v>0</v>
      </c>
      <c r="I6714">
        <v>0</v>
      </c>
      <c r="J6714">
        <v>0</v>
      </c>
      <c r="K6714">
        <v>0.16600000000000001</v>
      </c>
      <c r="L6714" t="s">
        <v>23</v>
      </c>
      <c r="M6714" s="2">
        <v>1660000</v>
      </c>
      <c r="N6714" s="2" t="str">
        <f>VLOOKUP(Tabla1[[#This Row],[nemo]],'Nemos y clasificaciones'!$A$2:$B$5000,2,FALSE)</f>
        <v>FM ZURICH CHILE ACCIONES, SERIE E</v>
      </c>
      <c r="O6714" s="2" t="str">
        <f>VLOOKUP(Tabla1[[#This Row],[nemo]],'Nemos y clasificaciones'!$A$1:$C$3000,3,FALSE)</f>
        <v>Telecomunicaciones</v>
      </c>
      <c r="P6714" s="2"/>
      <c r="Q6714" s="2"/>
    </row>
    <row r="6715" spans="1:17" x14ac:dyDescent="0.25">
      <c r="A6715" t="s">
        <v>4257</v>
      </c>
      <c r="B6715" s="1">
        <v>43978</v>
      </c>
      <c r="C6715" s="1">
        <v>43979</v>
      </c>
      <c r="D6715" t="s">
        <v>14</v>
      </c>
      <c r="E6715" t="s">
        <v>240</v>
      </c>
      <c r="F6715">
        <v>0</v>
      </c>
      <c r="G6715">
        <v>10000000</v>
      </c>
      <c r="H6715">
        <v>0</v>
      </c>
      <c r="I6715">
        <v>0</v>
      </c>
      <c r="J6715">
        <v>0</v>
      </c>
      <c r="K6715">
        <v>0.156</v>
      </c>
      <c r="L6715" t="s">
        <v>23</v>
      </c>
      <c r="M6715" s="2">
        <v>1560000</v>
      </c>
      <c r="N6715" s="2" t="str">
        <f>VLOOKUP(Tabla1[[#This Row],[nemo]],'Nemos y clasificaciones'!$A$2:$B$5000,2,FALSE)</f>
        <v>FM ZURICH CHILE ACCIONES, SERIE E</v>
      </c>
      <c r="O6715" s="2" t="str">
        <f>VLOOKUP(Tabla1[[#This Row],[nemo]],'Nemos y clasificaciones'!$A$1:$C$3000,3,FALSE)</f>
        <v>Telecomunicaciones</v>
      </c>
      <c r="P6715" s="2"/>
      <c r="Q6715" s="2"/>
    </row>
    <row r="6716" spans="1:17" x14ac:dyDescent="0.25">
      <c r="A6716" t="s">
        <v>2048</v>
      </c>
      <c r="B6716" s="1">
        <v>44320</v>
      </c>
      <c r="C6716" s="1">
        <v>44321</v>
      </c>
      <c r="D6716" t="s">
        <v>14</v>
      </c>
      <c r="E6716" t="s">
        <v>240</v>
      </c>
      <c r="F6716">
        <v>0</v>
      </c>
      <c r="G6716">
        <v>10000000</v>
      </c>
      <c r="H6716">
        <v>0</v>
      </c>
      <c r="I6716">
        <v>0</v>
      </c>
      <c r="J6716">
        <v>0</v>
      </c>
      <c r="K6716">
        <v>0.13400000000000001</v>
      </c>
      <c r="L6716" t="s">
        <v>23</v>
      </c>
      <c r="M6716" s="2">
        <v>1340000</v>
      </c>
      <c r="N6716" s="2" t="str">
        <f>VLOOKUP(Tabla1[[#This Row],[nemo]],'Nemos y clasificaciones'!$A$2:$B$5000,2,FALSE)</f>
        <v>FM ZURICH CHILE ACCIONES, SERIE E</v>
      </c>
      <c r="O6716" s="2" t="str">
        <f>VLOOKUP(Tabla1[[#This Row],[nemo]],'Nemos y clasificaciones'!$A$1:$C$3000,3,FALSE)</f>
        <v>Telecomunicaciones</v>
      </c>
      <c r="P6716" s="2"/>
      <c r="Q6716" s="2"/>
    </row>
    <row r="6717" spans="1:17" x14ac:dyDescent="0.25">
      <c r="A6717" t="s">
        <v>2208</v>
      </c>
      <c r="B6717" s="1">
        <v>44301</v>
      </c>
      <c r="C6717" s="1">
        <v>44302</v>
      </c>
      <c r="D6717" t="s">
        <v>14</v>
      </c>
      <c r="E6717" t="s">
        <v>240</v>
      </c>
      <c r="F6717">
        <v>0</v>
      </c>
      <c r="G6717">
        <v>10000000</v>
      </c>
      <c r="H6717">
        <v>0</v>
      </c>
      <c r="I6717">
        <v>0</v>
      </c>
      <c r="J6717">
        <v>0</v>
      </c>
      <c r="K6717">
        <v>0.129</v>
      </c>
      <c r="L6717" t="s">
        <v>23</v>
      </c>
      <c r="M6717" s="2">
        <v>1290000</v>
      </c>
      <c r="N6717" s="2" t="str">
        <f>VLOOKUP(Tabla1[[#This Row],[nemo]],'Nemos y clasificaciones'!$A$2:$B$5000,2,FALSE)</f>
        <v>FM ZURICH CHILE ACCIONES, SERIE E</v>
      </c>
      <c r="O6717" s="2" t="str">
        <f>VLOOKUP(Tabla1[[#This Row],[nemo]],'Nemos y clasificaciones'!$A$1:$C$3000,3,FALSE)</f>
        <v>Telecomunicaciones</v>
      </c>
      <c r="P6717" s="2"/>
      <c r="Q6717" s="2"/>
    </row>
    <row r="6718" spans="1:17" x14ac:dyDescent="0.25">
      <c r="A6718" t="s">
        <v>5468</v>
      </c>
      <c r="B6718" s="1">
        <v>43762</v>
      </c>
      <c r="C6718" s="1">
        <v>43763</v>
      </c>
      <c r="D6718" t="s">
        <v>14</v>
      </c>
      <c r="E6718" t="s">
        <v>240</v>
      </c>
      <c r="F6718">
        <v>0</v>
      </c>
      <c r="G6718">
        <v>10000000</v>
      </c>
      <c r="H6718">
        <v>0</v>
      </c>
      <c r="I6718">
        <v>0</v>
      </c>
      <c r="J6718">
        <v>0</v>
      </c>
      <c r="K6718">
        <v>0.122</v>
      </c>
      <c r="L6718" t="s">
        <v>23</v>
      </c>
      <c r="M6718" s="2">
        <v>1220000</v>
      </c>
      <c r="N6718" s="2" t="str">
        <f>VLOOKUP(Tabla1[[#This Row],[nemo]],'Nemos y clasificaciones'!$A$2:$B$5000,2,FALSE)</f>
        <v>FM ZURICH CHILE ACCIONES, SERIE E</v>
      </c>
      <c r="O6718" s="2" t="str">
        <f>VLOOKUP(Tabla1[[#This Row],[nemo]],'Nemos y clasificaciones'!$A$1:$C$3000,3,FALSE)</f>
        <v>Telecomunicaciones</v>
      </c>
      <c r="P6718" s="2"/>
      <c r="Q6718" s="2"/>
    </row>
    <row r="6719" spans="1:17" x14ac:dyDescent="0.25">
      <c r="A6719" t="s">
        <v>4199</v>
      </c>
      <c r="B6719" s="1">
        <v>43980</v>
      </c>
      <c r="C6719" s="1">
        <v>43983</v>
      </c>
      <c r="D6719" t="s">
        <v>14</v>
      </c>
      <c r="E6719" t="s">
        <v>240</v>
      </c>
      <c r="F6719">
        <v>0</v>
      </c>
      <c r="G6719">
        <v>10000000</v>
      </c>
      <c r="H6719">
        <v>0</v>
      </c>
      <c r="I6719">
        <v>0</v>
      </c>
      <c r="J6719">
        <v>0</v>
      </c>
      <c r="K6719">
        <v>0.114</v>
      </c>
      <c r="L6719" t="s">
        <v>23</v>
      </c>
      <c r="M6719" s="2">
        <v>1140000</v>
      </c>
      <c r="N6719" s="2" t="str">
        <f>VLOOKUP(Tabla1[[#This Row],[nemo]],'Nemos y clasificaciones'!$A$2:$B$5000,2,FALSE)</f>
        <v>FM ZURICH CHILE ACCIONES, SERIE E</v>
      </c>
      <c r="O6719" s="2" t="str">
        <f>VLOOKUP(Tabla1[[#This Row],[nemo]],'Nemos y clasificaciones'!$A$1:$C$3000,3,FALSE)</f>
        <v>Telecomunicaciones</v>
      </c>
      <c r="P6719" s="2"/>
      <c r="Q6719" s="2"/>
    </row>
    <row r="6720" spans="1:17" x14ac:dyDescent="0.25">
      <c r="A6720" t="s">
        <v>5721</v>
      </c>
      <c r="B6720" s="1">
        <v>43705</v>
      </c>
      <c r="C6720" s="1">
        <v>43706</v>
      </c>
      <c r="D6720" t="s">
        <v>14</v>
      </c>
      <c r="E6720" t="s">
        <v>240</v>
      </c>
      <c r="F6720">
        <v>0</v>
      </c>
      <c r="G6720">
        <v>10000000</v>
      </c>
      <c r="H6720">
        <v>0</v>
      </c>
      <c r="I6720">
        <v>0</v>
      </c>
      <c r="J6720">
        <v>0</v>
      </c>
      <c r="K6720">
        <v>0.109</v>
      </c>
      <c r="L6720" t="s">
        <v>23</v>
      </c>
      <c r="M6720" s="2">
        <v>1090000</v>
      </c>
      <c r="N6720" s="2" t="str">
        <f>VLOOKUP(Tabla1[[#This Row],[nemo]],'Nemos y clasificaciones'!$A$2:$B$5000,2,FALSE)</f>
        <v>FM ZURICH CHILE ACCIONES, SERIE E</v>
      </c>
      <c r="O6720" s="2" t="str">
        <f>VLOOKUP(Tabla1[[#This Row],[nemo]],'Nemos y clasificaciones'!$A$1:$C$3000,3,FALSE)</f>
        <v>Telecomunicaciones</v>
      </c>
      <c r="P6720" s="2"/>
      <c r="Q6720" s="2"/>
    </row>
    <row r="6721" spans="1:17" x14ac:dyDescent="0.25">
      <c r="A6721" t="s">
        <v>4319</v>
      </c>
      <c r="B6721" s="1">
        <v>43971</v>
      </c>
      <c r="C6721" s="1">
        <v>43973</v>
      </c>
      <c r="D6721" t="s">
        <v>14</v>
      </c>
      <c r="E6721" t="s">
        <v>240</v>
      </c>
      <c r="F6721">
        <v>0</v>
      </c>
      <c r="G6721">
        <v>10000000</v>
      </c>
      <c r="H6721">
        <v>0</v>
      </c>
      <c r="I6721">
        <v>0</v>
      </c>
      <c r="J6721">
        <v>0</v>
      </c>
      <c r="K6721">
        <v>0.108</v>
      </c>
      <c r="L6721" t="s">
        <v>23</v>
      </c>
      <c r="M6721" s="2">
        <v>1080000</v>
      </c>
      <c r="N6721" s="2" t="str">
        <f>VLOOKUP(Tabla1[[#This Row],[nemo]],'Nemos y clasificaciones'!$A$2:$B$5000,2,FALSE)</f>
        <v>FM ZURICH CHILE ACCIONES, SERIE E</v>
      </c>
      <c r="O6721" s="2" t="str">
        <f>VLOOKUP(Tabla1[[#This Row],[nemo]],'Nemos y clasificaciones'!$A$1:$C$3000,3,FALSE)</f>
        <v>Telecomunicaciones</v>
      </c>
      <c r="P6721" s="2"/>
      <c r="Q6721" s="2"/>
    </row>
    <row r="6722" spans="1:17" x14ac:dyDescent="0.25">
      <c r="A6722" t="s">
        <v>2127</v>
      </c>
      <c r="B6722" s="1">
        <v>44312</v>
      </c>
      <c r="C6722" s="1">
        <v>44313</v>
      </c>
      <c r="D6722" t="s">
        <v>14</v>
      </c>
      <c r="E6722" t="s">
        <v>240</v>
      </c>
      <c r="F6722">
        <v>0</v>
      </c>
      <c r="G6722">
        <v>10000000</v>
      </c>
      <c r="H6722">
        <v>0</v>
      </c>
      <c r="I6722">
        <v>0</v>
      </c>
      <c r="J6722">
        <v>0</v>
      </c>
      <c r="K6722">
        <v>0.10100000000000001</v>
      </c>
      <c r="L6722" t="s">
        <v>23</v>
      </c>
      <c r="M6722" s="2">
        <v>1010000</v>
      </c>
      <c r="N6722" s="2" t="str">
        <f>VLOOKUP(Tabla1[[#This Row],[nemo]],'Nemos y clasificaciones'!$A$2:$B$5000,2,FALSE)</f>
        <v>FM ZURICH CHILE ACCIONES, SERIE E</v>
      </c>
      <c r="O6722" s="2" t="str">
        <f>VLOOKUP(Tabla1[[#This Row],[nemo]],'Nemos y clasificaciones'!$A$1:$C$3000,3,FALSE)</f>
        <v>Telecomunicaciones</v>
      </c>
      <c r="P6722" s="2"/>
      <c r="Q6722" s="2"/>
    </row>
    <row r="6723" spans="1:17" x14ac:dyDescent="0.25">
      <c r="A6723" t="s">
        <v>4509</v>
      </c>
      <c r="B6723" s="1">
        <v>43951</v>
      </c>
      <c r="C6723" s="1">
        <v>43955</v>
      </c>
      <c r="D6723" t="s">
        <v>14</v>
      </c>
      <c r="E6723" t="s">
        <v>240</v>
      </c>
      <c r="F6723">
        <v>0</v>
      </c>
      <c r="G6723">
        <v>10000000</v>
      </c>
      <c r="H6723">
        <v>0</v>
      </c>
      <c r="I6723">
        <v>0</v>
      </c>
      <c r="J6723">
        <v>0</v>
      </c>
      <c r="K6723">
        <v>9.5000000000000001E-2</v>
      </c>
      <c r="L6723" t="s">
        <v>23</v>
      </c>
      <c r="M6723" s="2">
        <v>950000</v>
      </c>
      <c r="N6723" s="2" t="str">
        <f>VLOOKUP(Tabla1[[#This Row],[nemo]],'Nemos y clasificaciones'!$A$2:$B$5000,2,FALSE)</f>
        <v>FM ZURICH CHILE ACCIONES, SERIE E</v>
      </c>
      <c r="O6723" s="2" t="str">
        <f>VLOOKUP(Tabla1[[#This Row],[nemo]],'Nemos y clasificaciones'!$A$1:$C$3000,3,FALSE)</f>
        <v>Telecomunicaciones</v>
      </c>
      <c r="P6723" s="2"/>
      <c r="Q6723" s="2"/>
    </row>
    <row r="6724" spans="1:17" x14ac:dyDescent="0.25">
      <c r="A6724" t="s">
        <v>3269</v>
      </c>
      <c r="B6724" s="1">
        <v>44132</v>
      </c>
      <c r="C6724" s="1">
        <v>44133</v>
      </c>
      <c r="D6724" t="s">
        <v>14</v>
      </c>
      <c r="E6724" t="s">
        <v>240</v>
      </c>
      <c r="F6724">
        <v>0</v>
      </c>
      <c r="G6724">
        <v>10000000</v>
      </c>
      <c r="H6724">
        <v>0</v>
      </c>
      <c r="I6724">
        <v>0</v>
      </c>
      <c r="J6724">
        <v>0</v>
      </c>
      <c r="K6724">
        <v>8.5000000000000006E-2</v>
      </c>
      <c r="L6724" t="s">
        <v>23</v>
      </c>
      <c r="M6724" s="2">
        <v>850000</v>
      </c>
      <c r="N6724" s="2" t="str">
        <f>VLOOKUP(Tabla1[[#This Row],[nemo]],'Nemos y clasificaciones'!$A$2:$B$5000,2,FALSE)</f>
        <v>FM ZURICH CHILE ACCIONES, SERIE E</v>
      </c>
      <c r="O6724" s="2" t="str">
        <f>VLOOKUP(Tabla1[[#This Row],[nemo]],'Nemos y clasificaciones'!$A$1:$C$3000,3,FALSE)</f>
        <v>Telecomunicaciones</v>
      </c>
      <c r="P6724" s="2"/>
      <c r="Q6724" s="2"/>
    </row>
    <row r="6725" spans="1:17" x14ac:dyDescent="0.25">
      <c r="A6725" t="s">
        <v>1919</v>
      </c>
      <c r="B6725" s="1">
        <v>44328</v>
      </c>
      <c r="C6725" s="1">
        <v>44329</v>
      </c>
      <c r="D6725" t="s">
        <v>14</v>
      </c>
      <c r="E6725" t="s">
        <v>240</v>
      </c>
      <c r="F6725">
        <v>0</v>
      </c>
      <c r="G6725">
        <v>10000000</v>
      </c>
      <c r="H6725">
        <v>0</v>
      </c>
      <c r="I6725">
        <v>0</v>
      </c>
      <c r="J6725">
        <v>0</v>
      </c>
      <c r="K6725">
        <v>8.4000000000000005E-2</v>
      </c>
      <c r="L6725" t="s">
        <v>23</v>
      </c>
      <c r="M6725" s="2">
        <v>840000</v>
      </c>
      <c r="N6725" s="2" t="str">
        <f>VLOOKUP(Tabla1[[#This Row],[nemo]],'Nemos y clasificaciones'!$A$2:$B$5000,2,FALSE)</f>
        <v>FM ZURICH CHILE ACCIONES, SERIE E</v>
      </c>
      <c r="O6725" s="2" t="str">
        <f>VLOOKUP(Tabla1[[#This Row],[nemo]],'Nemos y clasificaciones'!$A$1:$C$3000,3,FALSE)</f>
        <v>Telecomunicaciones</v>
      </c>
      <c r="P6725" s="2"/>
      <c r="Q6725" s="2"/>
    </row>
    <row r="6726" spans="1:17" x14ac:dyDescent="0.25">
      <c r="A6726" t="s">
        <v>5703</v>
      </c>
      <c r="B6726" s="1">
        <v>43712</v>
      </c>
      <c r="C6726" s="1">
        <v>43713</v>
      </c>
      <c r="D6726" t="s">
        <v>14</v>
      </c>
      <c r="E6726" t="s">
        <v>240</v>
      </c>
      <c r="F6726">
        <v>0</v>
      </c>
      <c r="G6726">
        <v>10000000</v>
      </c>
      <c r="H6726">
        <v>0</v>
      </c>
      <c r="I6726">
        <v>0</v>
      </c>
      <c r="J6726">
        <v>0</v>
      </c>
      <c r="K6726">
        <v>8.2000000000000003E-2</v>
      </c>
      <c r="L6726" t="s">
        <v>23</v>
      </c>
      <c r="M6726" s="2">
        <v>820000</v>
      </c>
      <c r="N6726" s="2" t="str">
        <f>VLOOKUP(Tabla1[[#This Row],[nemo]],'Nemos y clasificaciones'!$A$2:$B$5000,2,FALSE)</f>
        <v>FM ZURICH CHILE ACCIONES, SERIE E</v>
      </c>
      <c r="O6726" s="2" t="str">
        <f>VLOOKUP(Tabla1[[#This Row],[nemo]],'Nemos y clasificaciones'!$A$1:$C$3000,3,FALSE)</f>
        <v>Telecomunicaciones</v>
      </c>
      <c r="P6726" s="2"/>
      <c r="Q6726" s="2"/>
    </row>
    <row r="6727" spans="1:17" x14ac:dyDescent="0.25">
      <c r="A6727" t="s">
        <v>4646</v>
      </c>
      <c r="B6727" s="1">
        <v>43929</v>
      </c>
      <c r="C6727" s="1">
        <v>43930</v>
      </c>
      <c r="D6727" t="s">
        <v>14</v>
      </c>
      <c r="E6727" t="s">
        <v>240</v>
      </c>
      <c r="F6727">
        <v>0</v>
      </c>
      <c r="G6727">
        <v>10000000</v>
      </c>
      <c r="H6727">
        <v>0</v>
      </c>
      <c r="I6727">
        <v>0</v>
      </c>
      <c r="J6727">
        <v>0</v>
      </c>
      <c r="K6727">
        <v>7.2999999999999995E-2</v>
      </c>
      <c r="L6727" t="s">
        <v>23</v>
      </c>
      <c r="M6727" s="2">
        <v>730000</v>
      </c>
      <c r="N6727" s="2" t="str">
        <f>VLOOKUP(Tabla1[[#This Row],[nemo]],'Nemos y clasificaciones'!$A$2:$B$5000,2,FALSE)</f>
        <v>FM ZURICH CHILE ACCIONES, SERIE E</v>
      </c>
      <c r="O6727" s="2" t="str">
        <f>VLOOKUP(Tabla1[[#This Row],[nemo]],'Nemos y clasificaciones'!$A$1:$C$3000,3,FALSE)</f>
        <v>Telecomunicaciones</v>
      </c>
      <c r="P6727" s="2"/>
      <c r="Q6727" s="2"/>
    </row>
    <row r="6728" spans="1:17" x14ac:dyDescent="0.25">
      <c r="A6728" t="s">
        <v>2607</v>
      </c>
      <c r="B6728" s="1">
        <v>44231</v>
      </c>
      <c r="C6728" s="1">
        <v>44232</v>
      </c>
      <c r="D6728" t="s">
        <v>14</v>
      </c>
      <c r="E6728" t="s">
        <v>240</v>
      </c>
      <c r="F6728">
        <v>0</v>
      </c>
      <c r="G6728">
        <v>5796985</v>
      </c>
      <c r="H6728">
        <v>0</v>
      </c>
      <c r="I6728">
        <v>0</v>
      </c>
      <c r="J6728">
        <v>0</v>
      </c>
      <c r="K6728">
        <v>8.7999999999999995E-2</v>
      </c>
      <c r="L6728" t="s">
        <v>23</v>
      </c>
      <c r="M6728" s="2">
        <v>510134.68</v>
      </c>
      <c r="N6728" s="2" t="str">
        <f>VLOOKUP(Tabla1[[#This Row],[nemo]],'Nemos y clasificaciones'!$A$2:$B$5000,2,FALSE)</f>
        <v>FM ZURICH CHILE ACCIONES, SERIE E</v>
      </c>
      <c r="O6728" s="2" t="str">
        <f>VLOOKUP(Tabla1[[#This Row],[nemo]],'Nemos y clasificaciones'!$A$1:$C$3000,3,FALSE)</f>
        <v>Telecomunicaciones</v>
      </c>
      <c r="P6728" s="2"/>
      <c r="Q6728" s="2"/>
    </row>
    <row r="6729" spans="1:17" x14ac:dyDescent="0.25">
      <c r="A6729" t="s">
        <v>2389</v>
      </c>
      <c r="B6729" s="1">
        <v>44285</v>
      </c>
      <c r="C6729" s="1">
        <v>44286</v>
      </c>
      <c r="D6729" t="s">
        <v>14</v>
      </c>
      <c r="E6729" t="s">
        <v>240</v>
      </c>
      <c r="F6729">
        <v>0</v>
      </c>
      <c r="G6729">
        <v>10000000</v>
      </c>
      <c r="H6729">
        <v>0</v>
      </c>
      <c r="I6729">
        <v>0</v>
      </c>
      <c r="J6729">
        <v>0</v>
      </c>
      <c r="K6729">
        <v>4.4999999999999998E-2</v>
      </c>
      <c r="L6729" t="s">
        <v>23</v>
      </c>
      <c r="M6729" s="2">
        <v>450000</v>
      </c>
      <c r="N6729" s="2" t="str">
        <f>VLOOKUP(Tabla1[[#This Row],[nemo]],'Nemos y clasificaciones'!$A$2:$B$5000,2,FALSE)</f>
        <v>FM ZURICH CHILE ACCIONES, SERIE E</v>
      </c>
      <c r="O6729" s="2" t="str">
        <f>VLOOKUP(Tabla1[[#This Row],[nemo]],'Nemos y clasificaciones'!$A$1:$C$3000,3,FALSE)</f>
        <v>Telecomunicaciones</v>
      </c>
      <c r="P6729" s="2"/>
      <c r="Q6729" s="2"/>
    </row>
    <row r="6730" spans="1:17" x14ac:dyDescent="0.25">
      <c r="A6730" t="s">
        <v>2795</v>
      </c>
      <c r="B6730" s="1">
        <v>44194</v>
      </c>
      <c r="C6730" s="1">
        <v>44195</v>
      </c>
      <c r="D6730" t="s">
        <v>14</v>
      </c>
      <c r="E6730" t="s">
        <v>240</v>
      </c>
      <c r="F6730">
        <v>0</v>
      </c>
      <c r="G6730">
        <v>10000000</v>
      </c>
      <c r="H6730">
        <v>0</v>
      </c>
      <c r="I6730">
        <v>0</v>
      </c>
      <c r="J6730">
        <v>0</v>
      </c>
      <c r="K6730">
        <v>4.4999999999999998E-2</v>
      </c>
      <c r="L6730" t="s">
        <v>23</v>
      </c>
      <c r="M6730" s="2">
        <v>450000</v>
      </c>
      <c r="N6730" s="2" t="str">
        <f>VLOOKUP(Tabla1[[#This Row],[nemo]],'Nemos y clasificaciones'!$A$2:$B$5000,2,FALSE)</f>
        <v>FM ZURICH CHILE ACCIONES, SERIE E</v>
      </c>
      <c r="O6730" s="2" t="str">
        <f>VLOOKUP(Tabla1[[#This Row],[nemo]],'Nemos y clasificaciones'!$A$1:$C$3000,3,FALSE)</f>
        <v>Telecomunicaciones</v>
      </c>
      <c r="P6730" s="2"/>
      <c r="Q6730" s="2"/>
    </row>
    <row r="6731" spans="1:17" x14ac:dyDescent="0.25">
      <c r="A6731" t="s">
        <v>2885</v>
      </c>
      <c r="B6731" s="1">
        <v>44187</v>
      </c>
      <c r="C6731" s="1">
        <v>44188</v>
      </c>
      <c r="D6731" t="s">
        <v>14</v>
      </c>
      <c r="E6731" t="s">
        <v>240</v>
      </c>
      <c r="F6731">
        <v>0</v>
      </c>
      <c r="G6731">
        <v>10000000</v>
      </c>
      <c r="H6731">
        <v>0</v>
      </c>
      <c r="I6731">
        <v>0</v>
      </c>
      <c r="J6731">
        <v>0</v>
      </c>
      <c r="K6731">
        <v>4.4999999999999998E-2</v>
      </c>
      <c r="L6731" t="s">
        <v>23</v>
      </c>
      <c r="M6731" s="2">
        <v>450000</v>
      </c>
      <c r="N6731" s="2" t="str">
        <f>VLOOKUP(Tabla1[[#This Row],[nemo]],'Nemos y clasificaciones'!$A$2:$B$5000,2,FALSE)</f>
        <v>FM ZURICH CHILE ACCIONES, SERIE E</v>
      </c>
      <c r="O6731" s="2" t="str">
        <f>VLOOKUP(Tabla1[[#This Row],[nemo]],'Nemos y clasificaciones'!$A$1:$C$3000,3,FALSE)</f>
        <v>Telecomunicaciones</v>
      </c>
      <c r="P6731" s="2"/>
      <c r="Q6731" s="2"/>
    </row>
    <row r="6732" spans="1:17" x14ac:dyDescent="0.25">
      <c r="A6732" t="s">
        <v>5467</v>
      </c>
      <c r="B6732" s="1">
        <v>43762</v>
      </c>
      <c r="C6732" s="1">
        <v>43763</v>
      </c>
      <c r="D6732" t="s">
        <v>14</v>
      </c>
      <c r="E6732" t="s">
        <v>240</v>
      </c>
      <c r="F6732">
        <v>0</v>
      </c>
      <c r="G6732">
        <v>10000000</v>
      </c>
      <c r="H6732">
        <v>0</v>
      </c>
      <c r="I6732">
        <v>0</v>
      </c>
      <c r="J6732">
        <v>0</v>
      </c>
      <c r="K6732">
        <v>4.2000000000000003E-2</v>
      </c>
      <c r="L6732" t="s">
        <v>23</v>
      </c>
      <c r="M6732" s="2">
        <v>420000</v>
      </c>
      <c r="N6732" s="2" t="str">
        <f>VLOOKUP(Tabla1[[#This Row],[nemo]],'Nemos y clasificaciones'!$A$2:$B$5000,2,FALSE)</f>
        <v>FM ZURICH CHILE ACCIONES, SERIE E</v>
      </c>
      <c r="O6732" s="2" t="str">
        <f>VLOOKUP(Tabla1[[#This Row],[nemo]],'Nemos y clasificaciones'!$A$1:$C$3000,3,FALSE)</f>
        <v>Telecomunicaciones</v>
      </c>
      <c r="P6732" s="2"/>
      <c r="Q6732" s="2"/>
    </row>
    <row r="6733" spans="1:17" x14ac:dyDescent="0.25">
      <c r="A6733" t="s">
        <v>2686</v>
      </c>
      <c r="B6733" s="1">
        <v>44215</v>
      </c>
      <c r="C6733" s="1">
        <v>44216</v>
      </c>
      <c r="D6733" t="s">
        <v>14</v>
      </c>
      <c r="E6733" t="s">
        <v>240</v>
      </c>
      <c r="F6733">
        <v>0</v>
      </c>
      <c r="G6733">
        <v>10000000</v>
      </c>
      <c r="H6733">
        <v>0</v>
      </c>
      <c r="I6733">
        <v>0</v>
      </c>
      <c r="J6733">
        <v>0</v>
      </c>
      <c r="K6733">
        <v>3.7999999999999999E-2</v>
      </c>
      <c r="L6733" t="s">
        <v>23</v>
      </c>
      <c r="M6733" s="2">
        <v>380000</v>
      </c>
      <c r="N6733" s="2" t="str">
        <f>VLOOKUP(Tabla1[[#This Row],[nemo]],'Nemos y clasificaciones'!$A$2:$B$5000,2,FALSE)</f>
        <v>FM ZURICH CHILE ACCIONES, SERIE E</v>
      </c>
      <c r="O6733" s="2" t="str">
        <f>VLOOKUP(Tabla1[[#This Row],[nemo]],'Nemos y clasificaciones'!$A$1:$C$3000,3,FALSE)</f>
        <v>Telecomunicaciones</v>
      </c>
      <c r="P6733" s="2"/>
      <c r="Q6733" s="2"/>
    </row>
    <row r="6734" spans="1:17" x14ac:dyDescent="0.25">
      <c r="A6734" t="s">
        <v>2011</v>
      </c>
      <c r="B6734" s="1">
        <v>44322</v>
      </c>
      <c r="C6734" s="1">
        <v>44323</v>
      </c>
      <c r="D6734" t="s">
        <v>14</v>
      </c>
      <c r="E6734" t="s">
        <v>240</v>
      </c>
      <c r="F6734">
        <v>0</v>
      </c>
      <c r="G6734">
        <v>10000000</v>
      </c>
      <c r="H6734">
        <v>0</v>
      </c>
      <c r="I6734">
        <v>0</v>
      </c>
      <c r="J6734">
        <v>0</v>
      </c>
      <c r="K6734">
        <v>3.5000000000000003E-2</v>
      </c>
      <c r="L6734" t="s">
        <v>23</v>
      </c>
      <c r="M6734" s="2">
        <v>350000</v>
      </c>
      <c r="N6734" s="2" t="str">
        <f>VLOOKUP(Tabla1[[#This Row],[nemo]],'Nemos y clasificaciones'!$A$2:$B$5000,2,FALSE)</f>
        <v>FM ZURICH CHILE ACCIONES, SERIE E</v>
      </c>
      <c r="O6734" s="2" t="str">
        <f>VLOOKUP(Tabla1[[#This Row],[nemo]],'Nemos y clasificaciones'!$A$1:$C$3000,3,FALSE)</f>
        <v>Telecomunicaciones</v>
      </c>
      <c r="P6734" s="2"/>
      <c r="Q6734" s="2"/>
    </row>
    <row r="6735" spans="1:17" x14ac:dyDescent="0.25">
      <c r="A6735" t="s">
        <v>5092</v>
      </c>
      <c r="B6735" s="1">
        <v>43826</v>
      </c>
      <c r="C6735" s="1">
        <v>43829</v>
      </c>
      <c r="D6735" t="s">
        <v>14</v>
      </c>
      <c r="E6735" t="s">
        <v>240</v>
      </c>
      <c r="F6735">
        <v>0</v>
      </c>
      <c r="G6735">
        <v>10000000</v>
      </c>
      <c r="H6735">
        <v>0</v>
      </c>
      <c r="I6735">
        <v>0</v>
      </c>
      <c r="J6735">
        <v>0</v>
      </c>
      <c r="K6735">
        <v>3.5000000000000003E-2</v>
      </c>
      <c r="L6735" t="s">
        <v>23</v>
      </c>
      <c r="M6735" s="2">
        <v>350000</v>
      </c>
      <c r="N6735" s="2" t="str">
        <f>VLOOKUP(Tabla1[[#This Row],[nemo]],'Nemos y clasificaciones'!$A$2:$B$5000,2,FALSE)</f>
        <v>FM ZURICH CHILE ACCIONES, SERIE E</v>
      </c>
      <c r="O6735" s="2" t="str">
        <f>VLOOKUP(Tabla1[[#This Row],[nemo]],'Nemos y clasificaciones'!$A$1:$C$3000,3,FALSE)</f>
        <v>Telecomunicaciones</v>
      </c>
      <c r="P6735" s="2"/>
      <c r="Q6735" s="2"/>
    </row>
    <row r="6736" spans="1:17" x14ac:dyDescent="0.25">
      <c r="A6736" t="s">
        <v>9426</v>
      </c>
      <c r="B6736" s="1">
        <v>42878</v>
      </c>
      <c r="C6736" s="1">
        <v>42884</v>
      </c>
      <c r="D6736" t="s">
        <v>14</v>
      </c>
      <c r="E6736" t="s">
        <v>4268</v>
      </c>
      <c r="F6736">
        <v>0</v>
      </c>
      <c r="G6736">
        <v>6400</v>
      </c>
      <c r="H6736">
        <v>0</v>
      </c>
      <c r="I6736">
        <v>0</v>
      </c>
      <c r="J6736">
        <v>0</v>
      </c>
      <c r="K6736">
        <v>93.578000000000003</v>
      </c>
      <c r="L6736" t="s">
        <v>54</v>
      </c>
      <c r="M6736" s="2">
        <v>598899.19999999995</v>
      </c>
      <c r="N6736" s="2" t="str">
        <f>VLOOKUP(Tabla1[[#This Row],[nemo]],'Nemos y clasificaciones'!$A$2:$B$5000,2,FALSE)</f>
        <v>VALPARAISO SPORTING CLUB S.A.</v>
      </c>
      <c r="O6736" s="2" t="str">
        <f>VLOOKUP(Tabla1[[#This Row],[nemo]],'Nemos y clasificaciones'!$A$1:$C$3000,3,FALSE)</f>
        <v>Recreación y servicios educacionales</v>
      </c>
      <c r="P6736" s="2"/>
      <c r="Q6736" s="2"/>
    </row>
    <row r="6737" spans="1:17" x14ac:dyDescent="0.25">
      <c r="A6737" t="s">
        <v>5614</v>
      </c>
      <c r="B6737" s="1">
        <v>43734</v>
      </c>
      <c r="C6737" s="1">
        <v>43735</v>
      </c>
      <c r="D6737" t="s">
        <v>14</v>
      </c>
      <c r="E6737" t="s">
        <v>240</v>
      </c>
      <c r="F6737">
        <v>0</v>
      </c>
      <c r="G6737">
        <v>10000000</v>
      </c>
      <c r="H6737">
        <v>0</v>
      </c>
      <c r="I6737">
        <v>0</v>
      </c>
      <c r="J6737">
        <v>0</v>
      </c>
      <c r="K6737">
        <v>3.5000000000000003E-2</v>
      </c>
      <c r="L6737" t="s">
        <v>23</v>
      </c>
      <c r="M6737" s="2">
        <v>350000</v>
      </c>
      <c r="N6737" s="2" t="str">
        <f>VLOOKUP(Tabla1[[#This Row],[nemo]],'Nemos y clasificaciones'!$A$2:$B$5000,2,FALSE)</f>
        <v>FM ZURICH CHILE ACCIONES, SERIE E</v>
      </c>
      <c r="O6737" s="2" t="str">
        <f>VLOOKUP(Tabla1[[#This Row],[nemo]],'Nemos y clasificaciones'!$A$1:$C$3000,3,FALSE)</f>
        <v>Telecomunicaciones</v>
      </c>
      <c r="P6737" s="2"/>
      <c r="Q6737" s="2"/>
    </row>
    <row r="6738" spans="1:17" x14ac:dyDescent="0.25">
      <c r="A6738" t="s">
        <v>4990</v>
      </c>
      <c r="B6738" s="1">
        <v>43850</v>
      </c>
      <c r="C6738" s="1">
        <v>43851</v>
      </c>
      <c r="D6738" t="s">
        <v>14</v>
      </c>
      <c r="E6738" t="s">
        <v>240</v>
      </c>
      <c r="F6738">
        <v>0</v>
      </c>
      <c r="G6738">
        <v>10000000</v>
      </c>
      <c r="H6738">
        <v>0</v>
      </c>
      <c r="I6738">
        <v>0</v>
      </c>
      <c r="J6738">
        <v>0</v>
      </c>
      <c r="K6738">
        <v>0.03</v>
      </c>
      <c r="L6738" t="s">
        <v>23</v>
      </c>
      <c r="M6738" s="2">
        <v>300000</v>
      </c>
      <c r="N6738" s="2" t="str">
        <f>VLOOKUP(Tabla1[[#This Row],[nemo]],'Nemos y clasificaciones'!$A$2:$B$5000,2,FALSE)</f>
        <v>FM ZURICH CHILE ACCIONES, SERIE E</v>
      </c>
      <c r="O6738" s="2" t="str">
        <f>VLOOKUP(Tabla1[[#This Row],[nemo]],'Nemos y clasificaciones'!$A$1:$C$3000,3,FALSE)</f>
        <v>Telecomunicaciones</v>
      </c>
      <c r="P6738" s="2"/>
      <c r="Q6738" s="2"/>
    </row>
    <row r="6739" spans="1:17" x14ac:dyDescent="0.25">
      <c r="A6739" t="s">
        <v>11553</v>
      </c>
      <c r="B6739" s="1">
        <v>42146</v>
      </c>
      <c r="C6739" s="1">
        <v>42152</v>
      </c>
      <c r="D6739" t="s">
        <v>21</v>
      </c>
      <c r="E6739" t="s">
        <v>11554</v>
      </c>
      <c r="F6739">
        <v>0</v>
      </c>
      <c r="G6739">
        <v>298774203</v>
      </c>
      <c r="H6739">
        <v>0</v>
      </c>
      <c r="I6739">
        <v>0</v>
      </c>
      <c r="J6739">
        <v>0</v>
      </c>
      <c r="K6739">
        <v>2E-3</v>
      </c>
      <c r="L6739" t="s">
        <v>23</v>
      </c>
      <c r="M6739" s="2">
        <v>597548.40599999996</v>
      </c>
      <c r="N6739" s="2" t="str">
        <f>VLOOKUP(Tabla1[[#This Row],[nemo]],'Nemos y clasificaciones'!$A$2:$B$5000,2,FALSE)</f>
        <v>INVERTEC FOODS S.A.</v>
      </c>
      <c r="O6739" s="2" t="str">
        <f>VLOOKUP(Tabla1[[#This Row],[nemo]],'Nemos y clasificaciones'!$A$1:$C$3000,3,FALSE)</f>
        <v>Alimentos, bebidas y tabaco</v>
      </c>
      <c r="P6739" s="2"/>
      <c r="Q6739" s="2"/>
    </row>
    <row r="6740" spans="1:17" x14ac:dyDescent="0.25">
      <c r="A6740" t="s">
        <v>3393</v>
      </c>
      <c r="B6740" s="1">
        <v>44103</v>
      </c>
      <c r="C6740" s="1">
        <v>44104</v>
      </c>
      <c r="D6740" t="s">
        <v>14</v>
      </c>
      <c r="E6740" t="s">
        <v>240</v>
      </c>
      <c r="F6740">
        <v>0</v>
      </c>
      <c r="G6740">
        <v>6811545</v>
      </c>
      <c r="H6740">
        <v>0</v>
      </c>
      <c r="I6740">
        <v>0</v>
      </c>
      <c r="J6740">
        <v>0</v>
      </c>
      <c r="K6740">
        <v>0.04</v>
      </c>
      <c r="L6740" t="s">
        <v>23</v>
      </c>
      <c r="M6740" s="2">
        <v>272461.8</v>
      </c>
      <c r="N6740" s="2" t="str">
        <f>VLOOKUP(Tabla1[[#This Row],[nemo]],'Nemos y clasificaciones'!$A$2:$B$5000,2,FALSE)</f>
        <v>FM ZURICH CHILE ACCIONES, SERIE E</v>
      </c>
      <c r="O6740" s="2" t="str">
        <f>VLOOKUP(Tabla1[[#This Row],[nemo]],'Nemos y clasificaciones'!$A$1:$C$3000,3,FALSE)</f>
        <v>Telecomunicaciones</v>
      </c>
      <c r="P6740" s="2"/>
      <c r="Q6740" s="2"/>
    </row>
    <row r="6741" spans="1:17" x14ac:dyDescent="0.25">
      <c r="A6741" t="s">
        <v>2046</v>
      </c>
      <c r="B6741" s="1">
        <v>44320</v>
      </c>
      <c r="C6741" s="1">
        <v>44321</v>
      </c>
      <c r="D6741" t="s">
        <v>14</v>
      </c>
      <c r="E6741" t="s">
        <v>240</v>
      </c>
      <c r="F6741">
        <v>0</v>
      </c>
      <c r="G6741">
        <v>10000000</v>
      </c>
      <c r="H6741">
        <v>0</v>
      </c>
      <c r="I6741">
        <v>0</v>
      </c>
      <c r="J6741">
        <v>0</v>
      </c>
      <c r="K6741">
        <v>1.7000000000000001E-2</v>
      </c>
      <c r="L6741" t="s">
        <v>23</v>
      </c>
      <c r="M6741" s="2">
        <v>170000</v>
      </c>
      <c r="N6741" s="2" t="str">
        <f>VLOOKUP(Tabla1[[#This Row],[nemo]],'Nemos y clasificaciones'!$A$2:$B$5000,2,FALSE)</f>
        <v>FM ZURICH CHILE ACCIONES, SERIE E</v>
      </c>
      <c r="O6741" s="2" t="str">
        <f>VLOOKUP(Tabla1[[#This Row],[nemo]],'Nemos y clasificaciones'!$A$1:$C$3000,3,FALSE)</f>
        <v>Telecomunicaciones</v>
      </c>
      <c r="P6741" s="2"/>
      <c r="Q6741" s="2"/>
    </row>
    <row r="6742" spans="1:17" x14ac:dyDescent="0.25">
      <c r="A6742" t="s">
        <v>3517</v>
      </c>
      <c r="B6742" s="1">
        <v>44077</v>
      </c>
      <c r="C6742" s="1">
        <v>44078</v>
      </c>
      <c r="D6742" t="s">
        <v>14</v>
      </c>
      <c r="E6742" t="s">
        <v>240</v>
      </c>
      <c r="F6742">
        <v>0</v>
      </c>
      <c r="G6742">
        <v>10000000</v>
      </c>
      <c r="H6742">
        <v>0</v>
      </c>
      <c r="I6742">
        <v>0</v>
      </c>
      <c r="J6742">
        <v>0</v>
      </c>
      <c r="K6742">
        <v>1.2999999999999999E-2</v>
      </c>
      <c r="L6742" t="s">
        <v>23</v>
      </c>
      <c r="M6742" s="2">
        <v>130000</v>
      </c>
      <c r="N6742" s="2" t="str">
        <f>VLOOKUP(Tabla1[[#This Row],[nemo]],'Nemos y clasificaciones'!$A$2:$B$5000,2,FALSE)</f>
        <v>FM ZURICH CHILE ACCIONES, SERIE E</v>
      </c>
      <c r="O6742" s="2" t="str">
        <f>VLOOKUP(Tabla1[[#This Row],[nemo]],'Nemos y clasificaciones'!$A$1:$C$3000,3,FALSE)</f>
        <v>Telecomunicaciones</v>
      </c>
      <c r="P6742" s="2"/>
      <c r="Q6742" s="2"/>
    </row>
    <row r="6743" spans="1:17" x14ac:dyDescent="0.25">
      <c r="A6743" t="s">
        <v>10788</v>
      </c>
      <c r="B6743" s="1">
        <v>42481</v>
      </c>
      <c r="C6743" s="1">
        <v>42487</v>
      </c>
      <c r="D6743" t="s">
        <v>14</v>
      </c>
      <c r="E6743" t="s">
        <v>8688</v>
      </c>
      <c r="F6743">
        <v>0</v>
      </c>
      <c r="G6743">
        <v>3883012</v>
      </c>
      <c r="H6743">
        <v>0</v>
      </c>
      <c r="I6743">
        <v>0</v>
      </c>
      <c r="J6743">
        <v>0</v>
      </c>
      <c r="K6743">
        <v>4.5759999999999996</v>
      </c>
      <c r="L6743" t="s">
        <v>16</v>
      </c>
      <c r="M6743" s="2">
        <v>17768662.912</v>
      </c>
      <c r="N6743" s="2" t="str">
        <f>VLOOKUP(Tabla1[[#This Row],[nemo]],'Nemos y clasificaciones'!$A$2:$B$5000,2,FALSE)</f>
        <v>FONDO MUTUO IM TRUST INDICE CHILE</v>
      </c>
      <c r="O6743" s="2" t="str">
        <f>VLOOKUP(Tabla1[[#This Row],[nemo]],'Nemos y clasificaciones'!$A$1:$C$3000,3,FALSE)</f>
        <v>Servicios financieros</v>
      </c>
      <c r="P6743" s="2"/>
      <c r="Q6743" s="2"/>
    </row>
    <row r="6744" spans="1:17" x14ac:dyDescent="0.25">
      <c r="A6744" t="s">
        <v>11780</v>
      </c>
      <c r="B6744" s="1">
        <v>42117</v>
      </c>
      <c r="C6744" s="1">
        <v>42123</v>
      </c>
      <c r="D6744" t="s">
        <v>14</v>
      </c>
      <c r="E6744" t="s">
        <v>8688</v>
      </c>
      <c r="F6744">
        <v>0</v>
      </c>
      <c r="G6744">
        <v>3883012</v>
      </c>
      <c r="H6744">
        <v>0</v>
      </c>
      <c r="I6744">
        <v>0</v>
      </c>
      <c r="J6744">
        <v>0</v>
      </c>
      <c r="K6744">
        <v>4.5199999999999996</v>
      </c>
      <c r="L6744" t="s">
        <v>16</v>
      </c>
      <c r="M6744" s="2">
        <v>17551214.239999998</v>
      </c>
      <c r="N6744" s="2" t="str">
        <f>VLOOKUP(Tabla1[[#This Row],[nemo]],'Nemos y clasificaciones'!$A$2:$B$5000,2,FALSE)</f>
        <v>FONDO MUTUO IM TRUST INDICE CHILE</v>
      </c>
      <c r="O6744" s="2" t="str">
        <f>VLOOKUP(Tabla1[[#This Row],[nemo]],'Nemos y clasificaciones'!$A$1:$C$3000,3,FALSE)</f>
        <v>Servicios financieros</v>
      </c>
      <c r="P6744" s="2"/>
      <c r="Q6744" s="2"/>
    </row>
    <row r="6745" spans="1:17" x14ac:dyDescent="0.25">
      <c r="A6745" t="s">
        <v>9735</v>
      </c>
      <c r="B6745" s="1">
        <v>42846</v>
      </c>
      <c r="C6745" s="1">
        <v>42852</v>
      </c>
      <c r="D6745" t="s">
        <v>14</v>
      </c>
      <c r="E6745" t="s">
        <v>8688</v>
      </c>
      <c r="F6745">
        <v>0</v>
      </c>
      <c r="G6745">
        <v>3883012</v>
      </c>
      <c r="H6745">
        <v>0</v>
      </c>
      <c r="I6745">
        <v>0</v>
      </c>
      <c r="J6745">
        <v>0</v>
      </c>
      <c r="K6745">
        <v>4.5140000000000002</v>
      </c>
      <c r="L6745" t="s">
        <v>16</v>
      </c>
      <c r="M6745" s="2">
        <v>17527916.168000001</v>
      </c>
      <c r="N6745" s="2" t="str">
        <f>VLOOKUP(Tabla1[[#This Row],[nemo]],'Nemos y clasificaciones'!$A$2:$B$5000,2,FALSE)</f>
        <v>FONDO MUTUO IM TRUST INDICE CHILE</v>
      </c>
      <c r="O6745" s="2" t="str">
        <f>VLOOKUP(Tabla1[[#This Row],[nemo]],'Nemos y clasificaciones'!$A$1:$C$3000,3,FALSE)</f>
        <v>Servicios financieros</v>
      </c>
      <c r="P6745" s="2"/>
      <c r="Q6745" s="2"/>
    </row>
    <row r="6746" spans="1:17" x14ac:dyDescent="0.25">
      <c r="A6746" t="s">
        <v>11431</v>
      </c>
      <c r="B6746" s="1">
        <v>42179</v>
      </c>
      <c r="C6746" s="1">
        <v>42186</v>
      </c>
      <c r="D6746" t="s">
        <v>14</v>
      </c>
      <c r="E6746" t="s">
        <v>8688</v>
      </c>
      <c r="F6746">
        <v>0</v>
      </c>
      <c r="G6746">
        <v>3883012</v>
      </c>
      <c r="H6746">
        <v>0</v>
      </c>
      <c r="I6746">
        <v>0</v>
      </c>
      <c r="J6746">
        <v>0</v>
      </c>
      <c r="K6746">
        <v>4.242</v>
      </c>
      <c r="L6746" t="s">
        <v>16</v>
      </c>
      <c r="M6746" s="2">
        <v>16471736.903999999</v>
      </c>
      <c r="N6746" s="2" t="str">
        <f>VLOOKUP(Tabla1[[#This Row],[nemo]],'Nemos y clasificaciones'!$A$2:$B$5000,2,FALSE)</f>
        <v>FONDO MUTUO IM TRUST INDICE CHILE</v>
      </c>
      <c r="O6746" s="2" t="str">
        <f>VLOOKUP(Tabla1[[#This Row],[nemo]],'Nemos y clasificaciones'!$A$1:$C$3000,3,FALSE)</f>
        <v>Servicios financieros</v>
      </c>
      <c r="P6746" s="2"/>
      <c r="Q6746" s="2"/>
    </row>
    <row r="6747" spans="1:17" x14ac:dyDescent="0.25">
      <c r="A6747" t="s">
        <v>11921</v>
      </c>
      <c r="B6747" s="1">
        <v>42069</v>
      </c>
      <c r="C6747" s="1">
        <v>42075</v>
      </c>
      <c r="D6747" t="s">
        <v>14</v>
      </c>
      <c r="E6747" t="s">
        <v>8688</v>
      </c>
      <c r="F6747">
        <v>0</v>
      </c>
      <c r="G6747">
        <v>7466413</v>
      </c>
      <c r="H6747">
        <v>0</v>
      </c>
      <c r="I6747">
        <v>0</v>
      </c>
      <c r="J6747">
        <v>0</v>
      </c>
      <c r="K6747">
        <v>1.893</v>
      </c>
      <c r="L6747" t="s">
        <v>16</v>
      </c>
      <c r="M6747" s="2">
        <v>14133919.809</v>
      </c>
      <c r="N6747" s="2" t="str">
        <f>VLOOKUP(Tabla1[[#This Row],[nemo]],'Nemos y clasificaciones'!$A$2:$B$5000,2,FALSE)</f>
        <v>FONDO MUTUO IM TRUST INDICE CHILE</v>
      </c>
      <c r="O6747" s="2" t="str">
        <f>VLOOKUP(Tabla1[[#This Row],[nemo]],'Nemos y clasificaciones'!$A$1:$C$3000,3,FALSE)</f>
        <v>Servicios financieros</v>
      </c>
      <c r="P6747" s="2"/>
      <c r="Q6747" s="2"/>
    </row>
    <row r="6748" spans="1:17" x14ac:dyDescent="0.25">
      <c r="A6748" t="s">
        <v>11903</v>
      </c>
      <c r="B6748" s="1">
        <v>42083</v>
      </c>
      <c r="C6748" s="1">
        <v>42089</v>
      </c>
      <c r="D6748" t="s">
        <v>14</v>
      </c>
      <c r="E6748" t="s">
        <v>8688</v>
      </c>
      <c r="F6748">
        <v>0</v>
      </c>
      <c r="G6748">
        <v>3883012</v>
      </c>
      <c r="H6748">
        <v>0</v>
      </c>
      <c r="I6748">
        <v>0</v>
      </c>
      <c r="J6748">
        <v>0</v>
      </c>
      <c r="K6748">
        <v>2.3570000000000002</v>
      </c>
      <c r="L6748" t="s">
        <v>16</v>
      </c>
      <c r="M6748" s="2">
        <v>9152259.284</v>
      </c>
      <c r="N6748" s="2" t="str">
        <f>VLOOKUP(Tabla1[[#This Row],[nemo]],'Nemos y clasificaciones'!$A$2:$B$5000,2,FALSE)</f>
        <v>FONDO MUTUO IM TRUST INDICE CHILE</v>
      </c>
      <c r="O6748" s="2" t="str">
        <f>VLOOKUP(Tabla1[[#This Row],[nemo]],'Nemos y clasificaciones'!$A$1:$C$3000,3,FALSE)</f>
        <v>Servicios financieros</v>
      </c>
      <c r="P6748" s="2"/>
      <c r="Q6748" s="2"/>
    </row>
    <row r="6749" spans="1:17" x14ac:dyDescent="0.25">
      <c r="A6749" t="s">
        <v>10875</v>
      </c>
      <c r="B6749" s="1">
        <v>42447</v>
      </c>
      <c r="C6749" s="1">
        <v>42453</v>
      </c>
      <c r="D6749" t="s">
        <v>14</v>
      </c>
      <c r="E6749" t="s">
        <v>8688</v>
      </c>
      <c r="F6749">
        <v>0</v>
      </c>
      <c r="G6749">
        <v>3883012</v>
      </c>
      <c r="H6749">
        <v>0</v>
      </c>
      <c r="I6749">
        <v>0</v>
      </c>
      <c r="J6749">
        <v>0</v>
      </c>
      <c r="K6749">
        <v>2.2799999999999998</v>
      </c>
      <c r="L6749" t="s">
        <v>16</v>
      </c>
      <c r="M6749" s="2">
        <v>8853267.3599999994</v>
      </c>
      <c r="N6749" s="2" t="str">
        <f>VLOOKUP(Tabla1[[#This Row],[nemo]],'Nemos y clasificaciones'!$A$2:$B$5000,2,FALSE)</f>
        <v>FONDO MUTUO IM TRUST INDICE CHILE</v>
      </c>
      <c r="O6749" s="2" t="str">
        <f>VLOOKUP(Tabla1[[#This Row],[nemo]],'Nemos y clasificaciones'!$A$1:$C$3000,3,FALSE)</f>
        <v>Servicios financieros</v>
      </c>
      <c r="P6749" s="2"/>
      <c r="Q6749" s="2"/>
    </row>
    <row r="6750" spans="1:17" x14ac:dyDescent="0.25">
      <c r="A6750" t="s">
        <v>10608</v>
      </c>
      <c r="B6750" s="1">
        <v>42501</v>
      </c>
      <c r="C6750" s="1">
        <v>42507</v>
      </c>
      <c r="D6750" t="s">
        <v>14</v>
      </c>
      <c r="E6750" t="s">
        <v>8688</v>
      </c>
      <c r="F6750">
        <v>0</v>
      </c>
      <c r="G6750">
        <v>3883012</v>
      </c>
      <c r="H6750">
        <v>0</v>
      </c>
      <c r="I6750">
        <v>0</v>
      </c>
      <c r="J6750">
        <v>0</v>
      </c>
      <c r="K6750">
        <v>2.2250000000000001</v>
      </c>
      <c r="L6750" t="s">
        <v>16</v>
      </c>
      <c r="M6750" s="2">
        <v>8639701.6999999993</v>
      </c>
      <c r="N6750" s="2" t="str">
        <f>VLOOKUP(Tabla1[[#This Row],[nemo]],'Nemos y clasificaciones'!$A$2:$B$5000,2,FALSE)</f>
        <v>FONDO MUTUO IM TRUST INDICE CHILE</v>
      </c>
      <c r="O6750" s="2" t="str">
        <f>VLOOKUP(Tabla1[[#This Row],[nemo]],'Nemos y clasificaciones'!$A$1:$C$3000,3,FALSE)</f>
        <v>Servicios financieros</v>
      </c>
      <c r="P6750" s="2"/>
      <c r="Q6750" s="2"/>
    </row>
    <row r="6751" spans="1:17" x14ac:dyDescent="0.25">
      <c r="A6751" t="s">
        <v>11586</v>
      </c>
      <c r="B6751" s="1">
        <v>42142</v>
      </c>
      <c r="C6751" s="1">
        <v>42149</v>
      </c>
      <c r="D6751" t="s">
        <v>14</v>
      </c>
      <c r="E6751" t="s">
        <v>8688</v>
      </c>
      <c r="F6751">
        <v>0</v>
      </c>
      <c r="G6751">
        <v>3883012</v>
      </c>
      <c r="H6751">
        <v>0</v>
      </c>
      <c r="I6751">
        <v>0</v>
      </c>
      <c r="J6751">
        <v>0</v>
      </c>
      <c r="K6751">
        <v>2.1800000000000002</v>
      </c>
      <c r="L6751" t="s">
        <v>16</v>
      </c>
      <c r="M6751" s="2">
        <v>8464966.1600000001</v>
      </c>
      <c r="N6751" s="2" t="str">
        <f>VLOOKUP(Tabla1[[#This Row],[nemo]],'Nemos y clasificaciones'!$A$2:$B$5000,2,FALSE)</f>
        <v>FONDO MUTUO IM TRUST INDICE CHILE</v>
      </c>
      <c r="O6751" s="2" t="str">
        <f>VLOOKUP(Tabla1[[#This Row],[nemo]],'Nemos y clasificaciones'!$A$1:$C$3000,3,FALSE)</f>
        <v>Servicios financieros</v>
      </c>
      <c r="P6751" s="2"/>
      <c r="Q6751" s="2"/>
    </row>
    <row r="6752" spans="1:17" x14ac:dyDescent="0.25">
      <c r="A6752" t="s">
        <v>11587</v>
      </c>
      <c r="B6752" s="1">
        <v>42142</v>
      </c>
      <c r="C6752" s="1">
        <v>42149</v>
      </c>
      <c r="D6752" t="s">
        <v>14</v>
      </c>
      <c r="E6752" t="s">
        <v>8688</v>
      </c>
      <c r="F6752">
        <v>0</v>
      </c>
      <c r="G6752">
        <v>3883012</v>
      </c>
      <c r="H6752">
        <v>0</v>
      </c>
      <c r="I6752">
        <v>0</v>
      </c>
      <c r="J6752">
        <v>0</v>
      </c>
      <c r="K6752">
        <v>2.17</v>
      </c>
      <c r="L6752" t="s">
        <v>16</v>
      </c>
      <c r="M6752" s="2">
        <v>8426136.0399999991</v>
      </c>
      <c r="N6752" s="2" t="str">
        <f>VLOOKUP(Tabla1[[#This Row],[nemo]],'Nemos y clasificaciones'!$A$2:$B$5000,2,FALSE)</f>
        <v>FONDO MUTUO IM TRUST INDICE CHILE</v>
      </c>
      <c r="O6752" s="2" t="str">
        <f>VLOOKUP(Tabla1[[#This Row],[nemo]],'Nemos y clasificaciones'!$A$1:$C$3000,3,FALSE)</f>
        <v>Servicios financieros</v>
      </c>
      <c r="P6752" s="2"/>
      <c r="Q6752" s="2"/>
    </row>
    <row r="6753" spans="1:17" x14ac:dyDescent="0.25">
      <c r="A6753" t="s">
        <v>9854</v>
      </c>
      <c r="B6753" s="1">
        <v>42811</v>
      </c>
      <c r="C6753" s="1">
        <v>42817</v>
      </c>
      <c r="D6753" t="s">
        <v>14</v>
      </c>
      <c r="E6753" t="s">
        <v>8688</v>
      </c>
      <c r="F6753">
        <v>0</v>
      </c>
      <c r="G6753">
        <v>3883012</v>
      </c>
      <c r="H6753">
        <v>0</v>
      </c>
      <c r="I6753">
        <v>0</v>
      </c>
      <c r="J6753">
        <v>0</v>
      </c>
      <c r="K6753">
        <v>2.0230000000000001</v>
      </c>
      <c r="L6753" t="s">
        <v>16</v>
      </c>
      <c r="M6753" s="2">
        <v>7855333.2759999996</v>
      </c>
      <c r="N6753" s="2" t="str">
        <f>VLOOKUP(Tabla1[[#This Row],[nemo]],'Nemos y clasificaciones'!$A$2:$B$5000,2,FALSE)</f>
        <v>FONDO MUTUO IM TRUST INDICE CHILE</v>
      </c>
      <c r="O6753" s="2" t="str">
        <f>VLOOKUP(Tabla1[[#This Row],[nemo]],'Nemos y clasificaciones'!$A$1:$C$3000,3,FALSE)</f>
        <v>Servicios financieros</v>
      </c>
      <c r="P6753" s="2"/>
      <c r="Q6753" s="2"/>
    </row>
    <row r="6754" spans="1:17" x14ac:dyDescent="0.25">
      <c r="A6754" t="s">
        <v>11588</v>
      </c>
      <c r="B6754" s="1">
        <v>42142</v>
      </c>
      <c r="C6754" s="1">
        <v>42149</v>
      </c>
      <c r="D6754" t="s">
        <v>14</v>
      </c>
      <c r="E6754" t="s">
        <v>8688</v>
      </c>
      <c r="F6754">
        <v>0</v>
      </c>
      <c r="G6754">
        <v>3883012</v>
      </c>
      <c r="H6754">
        <v>0</v>
      </c>
      <c r="I6754">
        <v>0</v>
      </c>
      <c r="J6754">
        <v>0</v>
      </c>
      <c r="K6754">
        <v>1.861</v>
      </c>
      <c r="L6754" t="s">
        <v>16</v>
      </c>
      <c r="M6754" s="2">
        <v>7226285.3320000004</v>
      </c>
      <c r="N6754" s="2" t="str">
        <f>VLOOKUP(Tabla1[[#This Row],[nemo]],'Nemos y clasificaciones'!$A$2:$B$5000,2,FALSE)</f>
        <v>FONDO MUTUO IM TRUST INDICE CHILE</v>
      </c>
      <c r="O6754" s="2" t="str">
        <f>VLOOKUP(Tabla1[[#This Row],[nemo]],'Nemos y clasificaciones'!$A$1:$C$3000,3,FALSE)</f>
        <v>Servicios financieros</v>
      </c>
      <c r="P6754" s="2"/>
      <c r="Q6754" s="2"/>
    </row>
    <row r="6755" spans="1:17" x14ac:dyDescent="0.25">
      <c r="A6755" t="s">
        <v>11665</v>
      </c>
      <c r="B6755" s="1">
        <v>42132</v>
      </c>
      <c r="C6755" s="1">
        <v>42138</v>
      </c>
      <c r="D6755" t="s">
        <v>14</v>
      </c>
      <c r="E6755" t="s">
        <v>8688</v>
      </c>
      <c r="F6755">
        <v>0</v>
      </c>
      <c r="G6755">
        <v>3883012</v>
      </c>
      <c r="H6755">
        <v>0</v>
      </c>
      <c r="I6755">
        <v>0</v>
      </c>
      <c r="J6755">
        <v>0</v>
      </c>
      <c r="K6755">
        <v>1.7889999999999999</v>
      </c>
      <c r="L6755" t="s">
        <v>16</v>
      </c>
      <c r="M6755" s="2">
        <v>6946708.4680000003</v>
      </c>
      <c r="N6755" s="2" t="str">
        <f>VLOOKUP(Tabla1[[#This Row],[nemo]],'Nemos y clasificaciones'!$A$2:$B$5000,2,FALSE)</f>
        <v>FONDO MUTUO IM TRUST INDICE CHILE</v>
      </c>
      <c r="O6755" s="2" t="str">
        <f>VLOOKUP(Tabla1[[#This Row],[nemo]],'Nemos y clasificaciones'!$A$1:$C$3000,3,FALSE)</f>
        <v>Servicios financieros</v>
      </c>
      <c r="P6755" s="2"/>
      <c r="Q6755" s="2"/>
    </row>
    <row r="6756" spans="1:17" x14ac:dyDescent="0.25">
      <c r="A6756" t="s">
        <v>10888</v>
      </c>
      <c r="B6756" s="1">
        <v>42434</v>
      </c>
      <c r="C6756" s="1">
        <v>42440</v>
      </c>
      <c r="D6756" t="s">
        <v>14</v>
      </c>
      <c r="E6756" t="s">
        <v>8688</v>
      </c>
      <c r="F6756">
        <v>0</v>
      </c>
      <c r="G6756">
        <v>3883012</v>
      </c>
      <c r="H6756">
        <v>0</v>
      </c>
      <c r="I6756">
        <v>0</v>
      </c>
      <c r="J6756">
        <v>0</v>
      </c>
      <c r="K6756">
        <v>1.774</v>
      </c>
      <c r="L6756" t="s">
        <v>16</v>
      </c>
      <c r="M6756" s="2">
        <v>6888463.2879999997</v>
      </c>
      <c r="N6756" s="2" t="str">
        <f>VLOOKUP(Tabla1[[#This Row],[nemo]],'Nemos y clasificaciones'!$A$2:$B$5000,2,FALSE)</f>
        <v>FONDO MUTUO IM TRUST INDICE CHILE</v>
      </c>
      <c r="O6756" s="2" t="str">
        <f>VLOOKUP(Tabla1[[#This Row],[nemo]],'Nemos y clasificaciones'!$A$1:$C$3000,3,FALSE)</f>
        <v>Servicios financieros</v>
      </c>
      <c r="P6756" s="2"/>
      <c r="Q6756" s="2"/>
    </row>
    <row r="6757" spans="1:17" x14ac:dyDescent="0.25">
      <c r="A6757" t="s">
        <v>9526</v>
      </c>
      <c r="B6757" s="1">
        <v>42871</v>
      </c>
      <c r="C6757" s="1">
        <v>42877</v>
      </c>
      <c r="D6757" t="s">
        <v>14</v>
      </c>
      <c r="E6757" t="s">
        <v>8688</v>
      </c>
      <c r="F6757">
        <v>0</v>
      </c>
      <c r="G6757">
        <v>3883012</v>
      </c>
      <c r="H6757">
        <v>0</v>
      </c>
      <c r="I6757">
        <v>0</v>
      </c>
      <c r="J6757">
        <v>0</v>
      </c>
      <c r="K6757">
        <v>1.756</v>
      </c>
      <c r="L6757" t="s">
        <v>16</v>
      </c>
      <c r="M6757" s="2">
        <v>6818569.0719999997</v>
      </c>
      <c r="N6757" s="2" t="str">
        <f>VLOOKUP(Tabla1[[#This Row],[nemo]],'Nemos y clasificaciones'!$A$2:$B$5000,2,FALSE)</f>
        <v>FONDO MUTUO IM TRUST INDICE CHILE</v>
      </c>
      <c r="O6757" s="2" t="str">
        <f>VLOOKUP(Tabla1[[#This Row],[nemo]],'Nemos y clasificaciones'!$A$1:$C$3000,3,FALSE)</f>
        <v>Servicios financieros</v>
      </c>
      <c r="P6757" s="2"/>
      <c r="Q6757" s="2"/>
    </row>
    <row r="6758" spans="1:17" x14ac:dyDescent="0.25">
      <c r="A6758" t="s">
        <v>10533</v>
      </c>
      <c r="B6758" s="1">
        <v>42508</v>
      </c>
      <c r="C6758" s="1">
        <v>42515</v>
      </c>
      <c r="D6758" t="s">
        <v>14</v>
      </c>
      <c r="E6758" t="s">
        <v>8688</v>
      </c>
      <c r="F6758">
        <v>0</v>
      </c>
      <c r="G6758">
        <v>3883012</v>
      </c>
      <c r="H6758">
        <v>0</v>
      </c>
      <c r="I6758">
        <v>0</v>
      </c>
      <c r="J6758">
        <v>0</v>
      </c>
      <c r="K6758">
        <v>1.702</v>
      </c>
      <c r="L6758" t="s">
        <v>16</v>
      </c>
      <c r="M6758" s="2">
        <v>6608886.4239999996</v>
      </c>
      <c r="N6758" s="2" t="str">
        <f>VLOOKUP(Tabla1[[#This Row],[nemo]],'Nemos y clasificaciones'!$A$2:$B$5000,2,FALSE)</f>
        <v>FONDO MUTUO IM TRUST INDICE CHILE</v>
      </c>
      <c r="O6758" s="2" t="str">
        <f>VLOOKUP(Tabla1[[#This Row],[nemo]],'Nemos y clasificaciones'!$A$1:$C$3000,3,FALSE)</f>
        <v>Servicios financieros</v>
      </c>
      <c r="P6758" s="2"/>
      <c r="Q6758" s="2"/>
    </row>
    <row r="6759" spans="1:17" x14ac:dyDescent="0.25">
      <c r="A6759" t="s">
        <v>11574</v>
      </c>
      <c r="B6759" s="1">
        <v>42143</v>
      </c>
      <c r="C6759" s="1">
        <v>42150</v>
      </c>
      <c r="D6759" t="s">
        <v>14</v>
      </c>
      <c r="E6759" t="s">
        <v>8688</v>
      </c>
      <c r="F6759">
        <v>0</v>
      </c>
      <c r="G6759">
        <v>3883012</v>
      </c>
      <c r="H6759">
        <v>0</v>
      </c>
      <c r="I6759">
        <v>0</v>
      </c>
      <c r="J6759">
        <v>0</v>
      </c>
      <c r="K6759">
        <v>1.52</v>
      </c>
      <c r="L6759" t="s">
        <v>16</v>
      </c>
      <c r="M6759" s="2">
        <v>5902178.2400000002</v>
      </c>
      <c r="N6759" s="2" t="str">
        <f>VLOOKUP(Tabla1[[#This Row],[nemo]],'Nemos y clasificaciones'!$A$2:$B$5000,2,FALSE)</f>
        <v>FONDO MUTUO IM TRUST INDICE CHILE</v>
      </c>
      <c r="O6759" s="2" t="str">
        <f>VLOOKUP(Tabla1[[#This Row],[nemo]],'Nemos y clasificaciones'!$A$1:$C$3000,3,FALSE)</f>
        <v>Servicios financieros</v>
      </c>
      <c r="P6759" s="2"/>
      <c r="Q6759" s="2"/>
    </row>
    <row r="6760" spans="1:17" x14ac:dyDescent="0.25">
      <c r="A6760" t="s">
        <v>10635</v>
      </c>
      <c r="B6760" s="1">
        <v>42496</v>
      </c>
      <c r="C6760" s="1">
        <v>42502</v>
      </c>
      <c r="D6760" t="s">
        <v>14</v>
      </c>
      <c r="E6760" t="s">
        <v>8688</v>
      </c>
      <c r="F6760">
        <v>0</v>
      </c>
      <c r="G6760">
        <v>3883012</v>
      </c>
      <c r="H6760">
        <v>0</v>
      </c>
      <c r="I6760">
        <v>0</v>
      </c>
      <c r="J6760">
        <v>0</v>
      </c>
      <c r="K6760">
        <v>1.49</v>
      </c>
      <c r="L6760" t="s">
        <v>16</v>
      </c>
      <c r="M6760" s="2">
        <v>5785687.8799999999</v>
      </c>
      <c r="N6760" s="2" t="str">
        <f>VLOOKUP(Tabla1[[#This Row],[nemo]],'Nemos y clasificaciones'!$A$2:$B$5000,2,FALSE)</f>
        <v>FONDO MUTUO IM TRUST INDICE CHILE</v>
      </c>
      <c r="O6760" s="2" t="str">
        <f>VLOOKUP(Tabla1[[#This Row],[nemo]],'Nemos y clasificaciones'!$A$1:$C$3000,3,FALSE)</f>
        <v>Servicios financieros</v>
      </c>
      <c r="P6760" s="2"/>
      <c r="Q6760" s="2"/>
    </row>
    <row r="6761" spans="1:17" x14ac:dyDescent="0.25">
      <c r="A6761" t="s">
        <v>9618</v>
      </c>
      <c r="B6761" s="1">
        <v>42860</v>
      </c>
      <c r="C6761" s="1">
        <v>42866</v>
      </c>
      <c r="D6761" t="s">
        <v>14</v>
      </c>
      <c r="E6761" t="s">
        <v>8688</v>
      </c>
      <c r="F6761">
        <v>0</v>
      </c>
      <c r="G6761">
        <v>3883012</v>
      </c>
      <c r="H6761">
        <v>0</v>
      </c>
      <c r="I6761">
        <v>0</v>
      </c>
      <c r="J6761">
        <v>0</v>
      </c>
      <c r="K6761">
        <v>1.464</v>
      </c>
      <c r="L6761" t="s">
        <v>16</v>
      </c>
      <c r="M6761" s="2">
        <v>5684729.568</v>
      </c>
      <c r="N6761" s="2" t="str">
        <f>VLOOKUP(Tabla1[[#This Row],[nemo]],'Nemos y clasificaciones'!$A$2:$B$5000,2,FALSE)</f>
        <v>FONDO MUTUO IM TRUST INDICE CHILE</v>
      </c>
      <c r="O6761" s="2" t="str">
        <f>VLOOKUP(Tabla1[[#This Row],[nemo]],'Nemos y clasificaciones'!$A$1:$C$3000,3,FALSE)</f>
        <v>Servicios financieros</v>
      </c>
      <c r="P6761" s="2"/>
      <c r="Q6761" s="2"/>
    </row>
    <row r="6762" spans="1:17" x14ac:dyDescent="0.25">
      <c r="A6762" t="s">
        <v>3574</v>
      </c>
      <c r="B6762" s="1">
        <v>44050</v>
      </c>
      <c r="C6762" s="1">
        <v>44056</v>
      </c>
      <c r="D6762" t="s">
        <v>21</v>
      </c>
      <c r="E6762" t="s">
        <v>539</v>
      </c>
      <c r="F6762">
        <v>0</v>
      </c>
      <c r="G6762">
        <v>700000</v>
      </c>
      <c r="H6762">
        <v>0</v>
      </c>
      <c r="I6762">
        <v>0</v>
      </c>
      <c r="J6762">
        <v>0</v>
      </c>
      <c r="K6762">
        <v>0.82</v>
      </c>
      <c r="L6762" t="s">
        <v>23</v>
      </c>
      <c r="M6762" s="2">
        <v>574000</v>
      </c>
      <c r="N6762" s="2" t="str">
        <f>VLOOKUP(Tabla1[[#This Row],[nemo]],'Nemos y clasificaciones'!$A$2:$B$5000,2,FALSE)</f>
        <v>Apple</v>
      </c>
      <c r="O6762" s="2" t="str">
        <f>VLOOKUP(Tabla1[[#This Row],[nemo]],'Nemos y clasificaciones'!$A$1:$C$3000,3,FALSE)</f>
        <v>Otros</v>
      </c>
      <c r="P6762" s="2"/>
      <c r="Q6762" s="2"/>
    </row>
    <row r="6763" spans="1:17" x14ac:dyDescent="0.25">
      <c r="A6763" t="s">
        <v>4378</v>
      </c>
      <c r="B6763" s="1">
        <v>43959</v>
      </c>
      <c r="C6763" s="1">
        <v>43965</v>
      </c>
      <c r="D6763" t="s">
        <v>21</v>
      </c>
      <c r="E6763" t="s">
        <v>539</v>
      </c>
      <c r="F6763">
        <v>0</v>
      </c>
      <c r="G6763">
        <v>700000</v>
      </c>
      <c r="H6763">
        <v>0</v>
      </c>
      <c r="I6763">
        <v>0</v>
      </c>
      <c r="J6763">
        <v>0</v>
      </c>
      <c r="K6763">
        <v>0.82</v>
      </c>
      <c r="L6763" t="s">
        <v>23</v>
      </c>
      <c r="M6763" s="2">
        <v>574000</v>
      </c>
      <c r="N6763" s="2" t="str">
        <f>VLOOKUP(Tabla1[[#This Row],[nemo]],'Nemos y clasificaciones'!$A$2:$B$5000,2,FALSE)</f>
        <v>Apple</v>
      </c>
      <c r="O6763" s="2" t="str">
        <f>VLOOKUP(Tabla1[[#This Row],[nemo]],'Nemos y clasificaciones'!$A$1:$C$3000,3,FALSE)</f>
        <v>Otros</v>
      </c>
      <c r="P6763" s="2"/>
      <c r="Q6763" s="2"/>
    </row>
    <row r="6764" spans="1:17" x14ac:dyDescent="0.25">
      <c r="A6764" t="s">
        <v>9845</v>
      </c>
      <c r="B6764" s="1">
        <v>42816</v>
      </c>
      <c r="C6764" s="1">
        <v>42822</v>
      </c>
      <c r="D6764" t="s">
        <v>14</v>
      </c>
      <c r="E6764" t="s">
        <v>8688</v>
      </c>
      <c r="F6764">
        <v>0</v>
      </c>
      <c r="G6764">
        <v>3883012</v>
      </c>
      <c r="H6764">
        <v>0</v>
      </c>
      <c r="I6764">
        <v>0</v>
      </c>
      <c r="J6764">
        <v>0</v>
      </c>
      <c r="K6764">
        <v>1.4510000000000001</v>
      </c>
      <c r="L6764" t="s">
        <v>16</v>
      </c>
      <c r="M6764" s="2">
        <v>5634250.4119999995</v>
      </c>
      <c r="N6764" s="2" t="str">
        <f>VLOOKUP(Tabla1[[#This Row],[nemo]],'Nemos y clasificaciones'!$A$2:$B$5000,2,FALSE)</f>
        <v>FONDO MUTUO IM TRUST INDICE CHILE</v>
      </c>
      <c r="O6764" s="2" t="str">
        <f>VLOOKUP(Tabla1[[#This Row],[nemo]],'Nemos y clasificaciones'!$A$1:$C$3000,3,FALSE)</f>
        <v>Servicios financieros</v>
      </c>
      <c r="P6764" s="2"/>
      <c r="Q6764" s="2"/>
    </row>
    <row r="6765" spans="1:17" x14ac:dyDescent="0.25">
      <c r="A6765" t="s">
        <v>11913</v>
      </c>
      <c r="B6765" s="1">
        <v>42081</v>
      </c>
      <c r="C6765" s="1">
        <v>42087</v>
      </c>
      <c r="D6765" t="s">
        <v>14</v>
      </c>
      <c r="E6765" t="s">
        <v>8688</v>
      </c>
      <c r="F6765">
        <v>0</v>
      </c>
      <c r="G6765">
        <v>3883012</v>
      </c>
      <c r="H6765">
        <v>0</v>
      </c>
      <c r="I6765">
        <v>0</v>
      </c>
      <c r="J6765">
        <v>0</v>
      </c>
      <c r="K6765">
        <v>1.4470000000000001</v>
      </c>
      <c r="L6765" t="s">
        <v>16</v>
      </c>
      <c r="M6765" s="2">
        <v>5618718.3640000001</v>
      </c>
      <c r="N6765" s="2" t="str">
        <f>VLOOKUP(Tabla1[[#This Row],[nemo]],'Nemos y clasificaciones'!$A$2:$B$5000,2,FALSE)</f>
        <v>FONDO MUTUO IM TRUST INDICE CHILE</v>
      </c>
      <c r="O6765" s="2" t="str">
        <f>VLOOKUP(Tabla1[[#This Row],[nemo]],'Nemos y clasificaciones'!$A$1:$C$3000,3,FALSE)</f>
        <v>Servicios financieros</v>
      </c>
      <c r="P6765" s="2"/>
      <c r="Q6765" s="2"/>
    </row>
    <row r="6766" spans="1:17" x14ac:dyDescent="0.25">
      <c r="A6766" t="s">
        <v>10545</v>
      </c>
      <c r="B6766" s="1">
        <v>42507</v>
      </c>
      <c r="C6766" s="1">
        <v>42514</v>
      </c>
      <c r="D6766" t="s">
        <v>14</v>
      </c>
      <c r="E6766" t="s">
        <v>8688</v>
      </c>
      <c r="F6766">
        <v>0</v>
      </c>
      <c r="G6766">
        <v>3883012</v>
      </c>
      <c r="H6766">
        <v>0</v>
      </c>
      <c r="I6766">
        <v>0</v>
      </c>
      <c r="J6766">
        <v>0</v>
      </c>
      <c r="K6766">
        <v>1.446</v>
      </c>
      <c r="L6766" t="s">
        <v>16</v>
      </c>
      <c r="M6766" s="2">
        <v>5614835.352</v>
      </c>
      <c r="N6766" s="2" t="str">
        <f>VLOOKUP(Tabla1[[#This Row],[nemo]],'Nemos y clasificaciones'!$A$2:$B$5000,2,FALSE)</f>
        <v>FONDO MUTUO IM TRUST INDICE CHILE</v>
      </c>
      <c r="O6766" s="2" t="str">
        <f>VLOOKUP(Tabla1[[#This Row],[nemo]],'Nemos y clasificaciones'!$A$1:$C$3000,3,FALSE)</f>
        <v>Servicios financieros</v>
      </c>
      <c r="P6766" s="2"/>
      <c r="Q6766" s="2"/>
    </row>
    <row r="6767" spans="1:17" x14ac:dyDescent="0.25">
      <c r="A6767" t="s">
        <v>10882</v>
      </c>
      <c r="B6767" s="1">
        <v>42445</v>
      </c>
      <c r="C6767" s="1">
        <v>42451</v>
      </c>
      <c r="D6767" t="s">
        <v>14</v>
      </c>
      <c r="E6767" t="s">
        <v>8688</v>
      </c>
      <c r="F6767">
        <v>0</v>
      </c>
      <c r="G6767">
        <v>3883012</v>
      </c>
      <c r="H6767">
        <v>0</v>
      </c>
      <c r="I6767">
        <v>0</v>
      </c>
      <c r="J6767">
        <v>0</v>
      </c>
      <c r="K6767">
        <v>1.429</v>
      </c>
      <c r="L6767" t="s">
        <v>16</v>
      </c>
      <c r="M6767" s="2">
        <v>5548824.148</v>
      </c>
      <c r="N6767" s="2" t="str">
        <f>VLOOKUP(Tabla1[[#This Row],[nemo]],'Nemos y clasificaciones'!$A$2:$B$5000,2,FALSE)</f>
        <v>FONDO MUTUO IM TRUST INDICE CHILE</v>
      </c>
      <c r="O6767" s="2" t="str">
        <f>VLOOKUP(Tabla1[[#This Row],[nemo]],'Nemos y clasificaciones'!$A$1:$C$3000,3,FALSE)</f>
        <v>Servicios financieros</v>
      </c>
      <c r="P6767" s="2"/>
      <c r="Q6767" s="2"/>
    </row>
    <row r="6768" spans="1:17" x14ac:dyDescent="0.25">
      <c r="A6768" t="s">
        <v>9438</v>
      </c>
      <c r="B6768" s="1">
        <v>42875</v>
      </c>
      <c r="C6768" s="1">
        <v>42881</v>
      </c>
      <c r="D6768" t="s">
        <v>14</v>
      </c>
      <c r="E6768" t="s">
        <v>8688</v>
      </c>
      <c r="F6768">
        <v>0</v>
      </c>
      <c r="G6768">
        <v>3883012</v>
      </c>
      <c r="H6768">
        <v>0</v>
      </c>
      <c r="I6768">
        <v>0</v>
      </c>
      <c r="J6768">
        <v>0</v>
      </c>
      <c r="K6768">
        <v>1.41</v>
      </c>
      <c r="L6768" t="s">
        <v>16</v>
      </c>
      <c r="M6768" s="2">
        <v>5475046.9199999999</v>
      </c>
      <c r="N6768" s="2" t="str">
        <f>VLOOKUP(Tabla1[[#This Row],[nemo]],'Nemos y clasificaciones'!$A$2:$B$5000,2,FALSE)</f>
        <v>FONDO MUTUO IM TRUST INDICE CHILE</v>
      </c>
      <c r="O6768" s="2" t="str">
        <f>VLOOKUP(Tabla1[[#This Row],[nemo]],'Nemos y clasificaciones'!$A$1:$C$3000,3,FALSE)</f>
        <v>Servicios financieros</v>
      </c>
      <c r="P6768" s="2"/>
      <c r="Q6768" s="2"/>
    </row>
    <row r="6769" spans="1:17" x14ac:dyDescent="0.25">
      <c r="A6769" t="s">
        <v>10713</v>
      </c>
      <c r="B6769" s="1">
        <v>42490</v>
      </c>
      <c r="C6769" s="1">
        <v>42496</v>
      </c>
      <c r="D6769" t="s">
        <v>14</v>
      </c>
      <c r="E6769" t="s">
        <v>8688</v>
      </c>
      <c r="F6769">
        <v>0</v>
      </c>
      <c r="G6769">
        <v>3883012</v>
      </c>
      <c r="H6769">
        <v>0</v>
      </c>
      <c r="I6769">
        <v>0</v>
      </c>
      <c r="J6769">
        <v>0</v>
      </c>
      <c r="K6769">
        <v>1.371</v>
      </c>
      <c r="L6769" t="s">
        <v>16</v>
      </c>
      <c r="M6769" s="2">
        <v>5323609.4519999996</v>
      </c>
      <c r="N6769" s="2" t="str">
        <f>VLOOKUP(Tabla1[[#This Row],[nemo]],'Nemos y clasificaciones'!$A$2:$B$5000,2,FALSE)</f>
        <v>FONDO MUTUO IM TRUST INDICE CHILE</v>
      </c>
      <c r="O6769" s="2" t="str">
        <f>VLOOKUP(Tabla1[[#This Row],[nemo]],'Nemos y clasificaciones'!$A$1:$C$3000,3,FALSE)</f>
        <v>Servicios financieros</v>
      </c>
      <c r="P6769" s="2"/>
      <c r="Q6769" s="2"/>
    </row>
    <row r="6770" spans="1:17" x14ac:dyDescent="0.25">
      <c r="A6770" t="s">
        <v>10546</v>
      </c>
      <c r="B6770" s="1">
        <v>42507</v>
      </c>
      <c r="C6770" s="1">
        <v>42514</v>
      </c>
      <c r="D6770" t="s">
        <v>14</v>
      </c>
      <c r="E6770" t="s">
        <v>8688</v>
      </c>
      <c r="F6770">
        <v>0</v>
      </c>
      <c r="G6770">
        <v>3883012</v>
      </c>
      <c r="H6770">
        <v>0</v>
      </c>
      <c r="I6770">
        <v>0</v>
      </c>
      <c r="J6770">
        <v>0</v>
      </c>
      <c r="K6770">
        <v>1.347</v>
      </c>
      <c r="L6770" t="s">
        <v>16</v>
      </c>
      <c r="M6770" s="2">
        <v>5230417.1639999999</v>
      </c>
      <c r="N6770" s="2" t="str">
        <f>VLOOKUP(Tabla1[[#This Row],[nemo]],'Nemos y clasificaciones'!$A$2:$B$5000,2,FALSE)</f>
        <v>FONDO MUTUO IM TRUST INDICE CHILE</v>
      </c>
      <c r="O6770" s="2" t="str">
        <f>VLOOKUP(Tabla1[[#This Row],[nemo]],'Nemos y clasificaciones'!$A$1:$C$3000,3,FALSE)</f>
        <v>Servicios financieros</v>
      </c>
      <c r="P6770" s="2"/>
      <c r="Q6770" s="2"/>
    </row>
    <row r="6771" spans="1:17" x14ac:dyDescent="0.25">
      <c r="A6771" t="s">
        <v>11155</v>
      </c>
      <c r="B6771" s="1">
        <v>42322</v>
      </c>
      <c r="C6771" s="1">
        <v>42328</v>
      </c>
      <c r="D6771" t="s">
        <v>14</v>
      </c>
      <c r="E6771" t="s">
        <v>8688</v>
      </c>
      <c r="F6771">
        <v>0</v>
      </c>
      <c r="G6771">
        <v>3883012</v>
      </c>
      <c r="H6771">
        <v>0</v>
      </c>
      <c r="I6771">
        <v>0</v>
      </c>
      <c r="J6771">
        <v>0</v>
      </c>
      <c r="K6771">
        <v>1.3460000000000001</v>
      </c>
      <c r="L6771" t="s">
        <v>16</v>
      </c>
      <c r="M6771" s="2">
        <v>5226534.1519999998</v>
      </c>
      <c r="N6771" s="2" t="str">
        <f>VLOOKUP(Tabla1[[#This Row],[nemo]],'Nemos y clasificaciones'!$A$2:$B$5000,2,FALSE)</f>
        <v>FONDO MUTUO IM TRUST INDICE CHILE</v>
      </c>
      <c r="O6771" s="2" t="str">
        <f>VLOOKUP(Tabla1[[#This Row],[nemo]],'Nemos y clasificaciones'!$A$1:$C$3000,3,FALSE)</f>
        <v>Servicios financieros</v>
      </c>
      <c r="P6771" s="2"/>
      <c r="Q6771" s="2"/>
    </row>
    <row r="6772" spans="1:17" x14ac:dyDescent="0.25">
      <c r="A6772" t="s">
        <v>9580</v>
      </c>
      <c r="B6772" s="1">
        <v>42866</v>
      </c>
      <c r="C6772" s="1">
        <v>42872</v>
      </c>
      <c r="D6772" t="s">
        <v>14</v>
      </c>
      <c r="E6772" t="s">
        <v>8688</v>
      </c>
      <c r="F6772">
        <v>0</v>
      </c>
      <c r="G6772">
        <v>3883012</v>
      </c>
      <c r="H6772">
        <v>0</v>
      </c>
      <c r="I6772">
        <v>0</v>
      </c>
      <c r="J6772">
        <v>0</v>
      </c>
      <c r="K6772">
        <v>1.304</v>
      </c>
      <c r="L6772" t="s">
        <v>16</v>
      </c>
      <c r="M6772" s="2">
        <v>5063447.648</v>
      </c>
      <c r="N6772" s="2" t="str">
        <f>VLOOKUP(Tabla1[[#This Row],[nemo]],'Nemos y clasificaciones'!$A$2:$B$5000,2,FALSE)</f>
        <v>FONDO MUTUO IM TRUST INDICE CHILE</v>
      </c>
      <c r="O6772" s="2" t="str">
        <f>VLOOKUP(Tabla1[[#This Row],[nemo]],'Nemos y clasificaciones'!$A$1:$C$3000,3,FALSE)</f>
        <v>Servicios financieros</v>
      </c>
      <c r="P6772" s="2"/>
      <c r="Q6772" s="2"/>
    </row>
    <row r="6773" spans="1:17" x14ac:dyDescent="0.25">
      <c r="A6773" t="s">
        <v>10547</v>
      </c>
      <c r="B6773" s="1">
        <v>42507</v>
      </c>
      <c r="C6773" s="1">
        <v>42514</v>
      </c>
      <c r="D6773" t="s">
        <v>14</v>
      </c>
      <c r="E6773" t="s">
        <v>8688</v>
      </c>
      <c r="F6773">
        <v>0</v>
      </c>
      <c r="G6773">
        <v>3883012</v>
      </c>
      <c r="H6773">
        <v>0</v>
      </c>
      <c r="I6773">
        <v>0</v>
      </c>
      <c r="J6773">
        <v>0</v>
      </c>
      <c r="K6773">
        <v>1.2949999999999999</v>
      </c>
      <c r="L6773" t="s">
        <v>16</v>
      </c>
      <c r="M6773" s="2">
        <v>5028500.54</v>
      </c>
      <c r="N6773" s="2" t="str">
        <f>VLOOKUP(Tabla1[[#This Row],[nemo]],'Nemos y clasificaciones'!$A$2:$B$5000,2,FALSE)</f>
        <v>FONDO MUTUO IM TRUST INDICE CHILE</v>
      </c>
      <c r="O6773" s="2" t="str">
        <f>VLOOKUP(Tabla1[[#This Row],[nemo]],'Nemos y clasificaciones'!$A$1:$C$3000,3,FALSE)</f>
        <v>Servicios financieros</v>
      </c>
      <c r="P6773" s="2"/>
      <c r="Q6773" s="2"/>
    </row>
    <row r="6774" spans="1:17" x14ac:dyDescent="0.25">
      <c r="A6774" t="s">
        <v>10544</v>
      </c>
      <c r="B6774" s="1">
        <v>42507</v>
      </c>
      <c r="C6774" s="1">
        <v>42514</v>
      </c>
      <c r="D6774" t="s">
        <v>14</v>
      </c>
      <c r="E6774" t="s">
        <v>8688</v>
      </c>
      <c r="F6774">
        <v>0</v>
      </c>
      <c r="G6774">
        <v>3883012</v>
      </c>
      <c r="H6774">
        <v>0</v>
      </c>
      <c r="I6774">
        <v>0</v>
      </c>
      <c r="J6774">
        <v>0</v>
      </c>
      <c r="K6774">
        <v>1.274</v>
      </c>
      <c r="L6774" t="s">
        <v>16</v>
      </c>
      <c r="M6774" s="2">
        <v>4946957.2879999997</v>
      </c>
      <c r="N6774" s="2" t="str">
        <f>VLOOKUP(Tabla1[[#This Row],[nemo]],'Nemos y clasificaciones'!$A$2:$B$5000,2,FALSE)</f>
        <v>FONDO MUTUO IM TRUST INDICE CHILE</v>
      </c>
      <c r="O6774" s="2" t="str">
        <f>VLOOKUP(Tabla1[[#This Row],[nemo]],'Nemos y clasificaciones'!$A$1:$C$3000,3,FALSE)</f>
        <v>Servicios financieros</v>
      </c>
      <c r="P6774" s="2"/>
      <c r="Q6774" s="2"/>
    </row>
    <row r="6775" spans="1:17" x14ac:dyDescent="0.25">
      <c r="A6775" t="s">
        <v>9437</v>
      </c>
      <c r="B6775" s="1">
        <v>42875</v>
      </c>
      <c r="C6775" s="1">
        <v>42881</v>
      </c>
      <c r="D6775" t="s">
        <v>14</v>
      </c>
      <c r="E6775" t="s">
        <v>8688</v>
      </c>
      <c r="F6775">
        <v>0</v>
      </c>
      <c r="G6775">
        <v>3883012</v>
      </c>
      <c r="H6775">
        <v>0</v>
      </c>
      <c r="I6775">
        <v>0</v>
      </c>
      <c r="J6775">
        <v>0</v>
      </c>
      <c r="K6775">
        <v>1.228</v>
      </c>
      <c r="L6775" t="s">
        <v>16</v>
      </c>
      <c r="M6775" s="2">
        <v>4768338.7359999996</v>
      </c>
      <c r="N6775" s="2" t="str">
        <f>VLOOKUP(Tabla1[[#This Row],[nemo]],'Nemos y clasificaciones'!$A$2:$B$5000,2,FALSE)</f>
        <v>FONDO MUTUO IM TRUST INDICE CHILE</v>
      </c>
      <c r="O6775" s="2" t="str">
        <f>VLOOKUP(Tabla1[[#This Row],[nemo]],'Nemos y clasificaciones'!$A$1:$C$3000,3,FALSE)</f>
        <v>Servicios financieros</v>
      </c>
      <c r="P6775" s="2"/>
      <c r="Q6775" s="2"/>
    </row>
    <row r="6776" spans="1:17" x14ac:dyDescent="0.25">
      <c r="A6776" t="s">
        <v>9434</v>
      </c>
      <c r="B6776" s="1">
        <v>42875</v>
      </c>
      <c r="C6776" s="1">
        <v>42881</v>
      </c>
      <c r="D6776" t="s">
        <v>14</v>
      </c>
      <c r="E6776" t="s">
        <v>8688</v>
      </c>
      <c r="F6776">
        <v>0</v>
      </c>
      <c r="G6776">
        <v>3883012</v>
      </c>
      <c r="H6776">
        <v>0</v>
      </c>
      <c r="I6776">
        <v>0</v>
      </c>
      <c r="J6776">
        <v>0</v>
      </c>
      <c r="K6776">
        <v>1.169</v>
      </c>
      <c r="L6776" t="s">
        <v>16</v>
      </c>
      <c r="M6776" s="2">
        <v>4539241.0279999999</v>
      </c>
      <c r="N6776" s="2" t="str">
        <f>VLOOKUP(Tabla1[[#This Row],[nemo]],'Nemos y clasificaciones'!$A$2:$B$5000,2,FALSE)</f>
        <v>FONDO MUTUO IM TRUST INDICE CHILE</v>
      </c>
      <c r="O6776" s="2" t="str">
        <f>VLOOKUP(Tabla1[[#This Row],[nemo]],'Nemos y clasificaciones'!$A$1:$C$3000,3,FALSE)</f>
        <v>Servicios financieros</v>
      </c>
      <c r="P6776" s="2"/>
      <c r="Q6776" s="2"/>
    </row>
    <row r="6777" spans="1:17" x14ac:dyDescent="0.25">
      <c r="A6777" t="s">
        <v>9662</v>
      </c>
      <c r="B6777" s="1">
        <v>42857</v>
      </c>
      <c r="C6777" s="1">
        <v>42863</v>
      </c>
      <c r="D6777" t="s">
        <v>14</v>
      </c>
      <c r="E6777" t="s">
        <v>8688</v>
      </c>
      <c r="F6777">
        <v>0</v>
      </c>
      <c r="G6777">
        <v>3883012</v>
      </c>
      <c r="H6777">
        <v>0</v>
      </c>
      <c r="I6777">
        <v>0</v>
      </c>
      <c r="J6777">
        <v>0</v>
      </c>
      <c r="K6777">
        <v>1.1020000000000001</v>
      </c>
      <c r="L6777" t="s">
        <v>16</v>
      </c>
      <c r="M6777" s="2">
        <v>4279079.2240000004</v>
      </c>
      <c r="N6777" s="2" t="str">
        <f>VLOOKUP(Tabla1[[#This Row],[nemo]],'Nemos y clasificaciones'!$A$2:$B$5000,2,FALSE)</f>
        <v>FONDO MUTUO IM TRUST INDICE CHILE</v>
      </c>
      <c r="O6777" s="2" t="str">
        <f>VLOOKUP(Tabla1[[#This Row],[nemo]],'Nemos y clasificaciones'!$A$1:$C$3000,3,FALSE)</f>
        <v>Servicios financieros</v>
      </c>
      <c r="P6777" s="2"/>
      <c r="Q6777" s="2"/>
    </row>
    <row r="6778" spans="1:17" x14ac:dyDescent="0.25">
      <c r="A6778" t="s">
        <v>10920</v>
      </c>
      <c r="B6778" s="1">
        <v>42392</v>
      </c>
      <c r="C6778" s="1">
        <v>42398</v>
      </c>
      <c r="D6778" t="s">
        <v>14</v>
      </c>
      <c r="E6778" t="s">
        <v>8688</v>
      </c>
      <c r="F6778">
        <v>0</v>
      </c>
      <c r="G6778">
        <v>3883012</v>
      </c>
      <c r="H6778">
        <v>0</v>
      </c>
      <c r="I6778">
        <v>0</v>
      </c>
      <c r="J6778">
        <v>0</v>
      </c>
      <c r="K6778">
        <v>0.94899999999999995</v>
      </c>
      <c r="L6778" t="s">
        <v>23</v>
      </c>
      <c r="M6778" s="2">
        <v>3684978.3879999998</v>
      </c>
      <c r="N6778" s="2" t="str">
        <f>VLOOKUP(Tabla1[[#This Row],[nemo]],'Nemos y clasificaciones'!$A$2:$B$5000,2,FALSE)</f>
        <v>FONDO MUTUO IM TRUST INDICE CHILE</v>
      </c>
      <c r="O6778" s="2" t="str">
        <f>VLOOKUP(Tabla1[[#This Row],[nemo]],'Nemos y clasificaciones'!$A$1:$C$3000,3,FALSE)</f>
        <v>Servicios financieros</v>
      </c>
      <c r="P6778" s="2"/>
      <c r="Q6778" s="2"/>
    </row>
    <row r="6779" spans="1:17" x14ac:dyDescent="0.25">
      <c r="A6779" t="s">
        <v>9436</v>
      </c>
      <c r="B6779" s="1">
        <v>42875</v>
      </c>
      <c r="C6779" s="1">
        <v>42881</v>
      </c>
      <c r="D6779" t="s">
        <v>14</v>
      </c>
      <c r="E6779" t="s">
        <v>8688</v>
      </c>
      <c r="F6779">
        <v>0</v>
      </c>
      <c r="G6779">
        <v>3883012</v>
      </c>
      <c r="H6779">
        <v>0</v>
      </c>
      <c r="I6779">
        <v>0</v>
      </c>
      <c r="J6779">
        <v>0</v>
      </c>
      <c r="K6779">
        <v>0.94599999999999995</v>
      </c>
      <c r="L6779" t="s">
        <v>23</v>
      </c>
      <c r="M6779" s="2">
        <v>3673329.352</v>
      </c>
      <c r="N6779" s="2" t="str">
        <f>VLOOKUP(Tabla1[[#This Row],[nemo]],'Nemos y clasificaciones'!$A$2:$B$5000,2,FALSE)</f>
        <v>FONDO MUTUO IM TRUST INDICE CHILE</v>
      </c>
      <c r="O6779" s="2" t="str">
        <f>VLOOKUP(Tabla1[[#This Row],[nemo]],'Nemos y clasificaciones'!$A$1:$C$3000,3,FALSE)</f>
        <v>Servicios financieros</v>
      </c>
      <c r="P6779" s="2"/>
      <c r="Q6779" s="2"/>
    </row>
    <row r="6780" spans="1:17" x14ac:dyDescent="0.25">
      <c r="A6780" t="s">
        <v>9363</v>
      </c>
      <c r="B6780" s="1">
        <v>42895</v>
      </c>
      <c r="C6780" s="1">
        <v>42901</v>
      </c>
      <c r="D6780" t="s">
        <v>14</v>
      </c>
      <c r="E6780" t="s">
        <v>8688</v>
      </c>
      <c r="F6780">
        <v>0</v>
      </c>
      <c r="G6780">
        <v>3883012</v>
      </c>
      <c r="H6780">
        <v>0</v>
      </c>
      <c r="I6780">
        <v>0</v>
      </c>
      <c r="J6780">
        <v>0</v>
      </c>
      <c r="K6780">
        <v>0.93400000000000005</v>
      </c>
      <c r="L6780" t="s">
        <v>23</v>
      </c>
      <c r="M6780" s="2">
        <v>3626733.2080000001</v>
      </c>
      <c r="N6780" s="2" t="str">
        <f>VLOOKUP(Tabla1[[#This Row],[nemo]],'Nemos y clasificaciones'!$A$2:$B$5000,2,FALSE)</f>
        <v>FONDO MUTUO IM TRUST INDICE CHILE</v>
      </c>
      <c r="O6780" s="2" t="str">
        <f>VLOOKUP(Tabla1[[#This Row],[nemo]],'Nemos y clasificaciones'!$A$1:$C$3000,3,FALSE)</f>
        <v>Servicios financieros</v>
      </c>
      <c r="P6780" s="2"/>
      <c r="Q6780" s="2"/>
    </row>
    <row r="6781" spans="1:17" x14ac:dyDescent="0.25">
      <c r="A6781" t="s">
        <v>9433</v>
      </c>
      <c r="B6781" s="1">
        <v>42875</v>
      </c>
      <c r="C6781" s="1">
        <v>42881</v>
      </c>
      <c r="D6781" t="s">
        <v>14</v>
      </c>
      <c r="E6781" t="s">
        <v>8688</v>
      </c>
      <c r="F6781">
        <v>0</v>
      </c>
      <c r="G6781">
        <v>3883012</v>
      </c>
      <c r="H6781">
        <v>0</v>
      </c>
      <c r="I6781">
        <v>0</v>
      </c>
      <c r="J6781">
        <v>0</v>
      </c>
      <c r="K6781">
        <v>0.92400000000000004</v>
      </c>
      <c r="L6781" t="s">
        <v>23</v>
      </c>
      <c r="M6781" s="2">
        <v>3587903.088</v>
      </c>
      <c r="N6781" s="2" t="str">
        <f>VLOOKUP(Tabla1[[#This Row],[nemo]],'Nemos y clasificaciones'!$A$2:$B$5000,2,FALSE)</f>
        <v>FONDO MUTUO IM TRUST INDICE CHILE</v>
      </c>
      <c r="O6781" s="2" t="str">
        <f>VLOOKUP(Tabla1[[#This Row],[nemo]],'Nemos y clasificaciones'!$A$1:$C$3000,3,FALSE)</f>
        <v>Servicios financieros</v>
      </c>
      <c r="P6781" s="2"/>
      <c r="Q6781" s="2"/>
    </row>
    <row r="6782" spans="1:17" x14ac:dyDescent="0.25">
      <c r="A6782" t="s">
        <v>9915</v>
      </c>
      <c r="B6782" s="1">
        <v>42756</v>
      </c>
      <c r="C6782" s="1">
        <v>42762</v>
      </c>
      <c r="D6782" t="s">
        <v>14</v>
      </c>
      <c r="E6782" t="s">
        <v>8688</v>
      </c>
      <c r="F6782">
        <v>0</v>
      </c>
      <c r="G6782">
        <v>3883012</v>
      </c>
      <c r="H6782">
        <v>0</v>
      </c>
      <c r="I6782">
        <v>0</v>
      </c>
      <c r="J6782">
        <v>0</v>
      </c>
      <c r="K6782">
        <v>0.92100000000000004</v>
      </c>
      <c r="L6782" t="s">
        <v>23</v>
      </c>
      <c r="M6782" s="2">
        <v>3576254.0520000001</v>
      </c>
      <c r="N6782" s="2" t="str">
        <f>VLOOKUP(Tabla1[[#This Row],[nemo]],'Nemos y clasificaciones'!$A$2:$B$5000,2,FALSE)</f>
        <v>FONDO MUTUO IM TRUST INDICE CHILE</v>
      </c>
      <c r="O6782" s="2" t="str">
        <f>VLOOKUP(Tabla1[[#This Row],[nemo]],'Nemos y clasificaciones'!$A$1:$C$3000,3,FALSE)</f>
        <v>Servicios financieros</v>
      </c>
      <c r="P6782" s="2"/>
      <c r="Q6782" s="2"/>
    </row>
    <row r="6783" spans="1:17" x14ac:dyDescent="0.25">
      <c r="A6783" t="s">
        <v>11697</v>
      </c>
      <c r="B6783" s="1">
        <v>42130</v>
      </c>
      <c r="C6783" s="1">
        <v>42136</v>
      </c>
      <c r="D6783" t="s">
        <v>14</v>
      </c>
      <c r="E6783" t="s">
        <v>8688</v>
      </c>
      <c r="F6783">
        <v>0</v>
      </c>
      <c r="G6783">
        <v>3883012</v>
      </c>
      <c r="H6783">
        <v>0</v>
      </c>
      <c r="I6783">
        <v>0</v>
      </c>
      <c r="J6783">
        <v>0</v>
      </c>
      <c r="K6783">
        <v>0.86899999999999999</v>
      </c>
      <c r="L6783" t="s">
        <v>23</v>
      </c>
      <c r="M6783" s="2">
        <v>3374337.4279999998</v>
      </c>
      <c r="N6783" s="2" t="str">
        <f>VLOOKUP(Tabla1[[#This Row],[nemo]],'Nemos y clasificaciones'!$A$2:$B$5000,2,FALSE)</f>
        <v>FONDO MUTUO IM TRUST INDICE CHILE</v>
      </c>
      <c r="O6783" s="2" t="str">
        <f>VLOOKUP(Tabla1[[#This Row],[nemo]],'Nemos y clasificaciones'!$A$1:$C$3000,3,FALSE)</f>
        <v>Servicios financieros</v>
      </c>
      <c r="P6783" s="2"/>
      <c r="Q6783" s="2"/>
    </row>
    <row r="6784" spans="1:17" x14ac:dyDescent="0.25">
      <c r="A6784" t="s">
        <v>9435</v>
      </c>
      <c r="B6784" s="1">
        <v>42875</v>
      </c>
      <c r="C6784" s="1">
        <v>42881</v>
      </c>
      <c r="D6784" t="s">
        <v>14</v>
      </c>
      <c r="E6784" t="s">
        <v>8688</v>
      </c>
      <c r="F6784">
        <v>0</v>
      </c>
      <c r="G6784">
        <v>3883012</v>
      </c>
      <c r="H6784">
        <v>0</v>
      </c>
      <c r="I6784">
        <v>0</v>
      </c>
      <c r="J6784">
        <v>0</v>
      </c>
      <c r="K6784">
        <v>0.86399999999999999</v>
      </c>
      <c r="L6784" t="s">
        <v>23</v>
      </c>
      <c r="M6784" s="2">
        <v>3354922.3679999998</v>
      </c>
      <c r="N6784" s="2" t="str">
        <f>VLOOKUP(Tabla1[[#This Row],[nemo]],'Nemos y clasificaciones'!$A$2:$B$5000,2,FALSE)</f>
        <v>FONDO MUTUO IM TRUST INDICE CHILE</v>
      </c>
      <c r="O6784" s="2" t="str">
        <f>VLOOKUP(Tabla1[[#This Row],[nemo]],'Nemos y clasificaciones'!$A$1:$C$3000,3,FALSE)</f>
        <v>Servicios financieros</v>
      </c>
      <c r="P6784" s="2"/>
      <c r="Q6784" s="2"/>
    </row>
    <row r="6785" spans="1:17" x14ac:dyDescent="0.25">
      <c r="A6785" t="s">
        <v>9913</v>
      </c>
      <c r="B6785" s="1">
        <v>42756</v>
      </c>
      <c r="C6785" s="1">
        <v>42762</v>
      </c>
      <c r="D6785" t="s">
        <v>14</v>
      </c>
      <c r="E6785" t="s">
        <v>8688</v>
      </c>
      <c r="F6785">
        <v>0</v>
      </c>
      <c r="G6785">
        <v>3883012</v>
      </c>
      <c r="H6785">
        <v>0</v>
      </c>
      <c r="I6785">
        <v>0</v>
      </c>
      <c r="J6785">
        <v>0</v>
      </c>
      <c r="K6785">
        <v>0.85599999999999998</v>
      </c>
      <c r="L6785" t="s">
        <v>23</v>
      </c>
      <c r="M6785" s="2">
        <v>3323858.2719999999</v>
      </c>
      <c r="N6785" s="2" t="str">
        <f>VLOOKUP(Tabla1[[#This Row],[nemo]],'Nemos y clasificaciones'!$A$2:$B$5000,2,FALSE)</f>
        <v>FONDO MUTUO IM TRUST INDICE CHILE</v>
      </c>
      <c r="O6785" s="2" t="str">
        <f>VLOOKUP(Tabla1[[#This Row],[nemo]],'Nemos y clasificaciones'!$A$1:$C$3000,3,FALSE)</f>
        <v>Servicios financieros</v>
      </c>
      <c r="P6785" s="2"/>
      <c r="Q6785" s="2"/>
    </row>
    <row r="6786" spans="1:17" x14ac:dyDescent="0.25">
      <c r="A6786" t="s">
        <v>11104</v>
      </c>
      <c r="B6786" s="1">
        <v>42349</v>
      </c>
      <c r="C6786" s="1">
        <v>42355</v>
      </c>
      <c r="D6786" t="s">
        <v>14</v>
      </c>
      <c r="E6786" t="s">
        <v>8688</v>
      </c>
      <c r="F6786">
        <v>0</v>
      </c>
      <c r="G6786">
        <v>3883012</v>
      </c>
      <c r="H6786">
        <v>0</v>
      </c>
      <c r="I6786">
        <v>0</v>
      </c>
      <c r="J6786">
        <v>0</v>
      </c>
      <c r="K6786">
        <v>0.85299999999999998</v>
      </c>
      <c r="L6786" t="s">
        <v>23</v>
      </c>
      <c r="M6786" s="2">
        <v>3312209.236</v>
      </c>
      <c r="N6786" s="2" t="str">
        <f>VLOOKUP(Tabla1[[#This Row],[nemo]],'Nemos y clasificaciones'!$A$2:$B$5000,2,FALSE)</f>
        <v>FONDO MUTUO IM TRUST INDICE CHILE</v>
      </c>
      <c r="O6786" s="2" t="str">
        <f>VLOOKUP(Tabla1[[#This Row],[nemo]],'Nemos y clasificaciones'!$A$1:$C$3000,3,FALSE)</f>
        <v>Servicios financieros</v>
      </c>
      <c r="P6786" s="2"/>
      <c r="Q6786" s="2"/>
    </row>
    <row r="6787" spans="1:17" x14ac:dyDescent="0.25">
      <c r="A6787" t="s">
        <v>10505</v>
      </c>
      <c r="B6787" s="1">
        <v>42509</v>
      </c>
      <c r="C6787" s="1">
        <v>42516</v>
      </c>
      <c r="D6787" t="s">
        <v>14</v>
      </c>
      <c r="E6787" t="s">
        <v>8688</v>
      </c>
      <c r="F6787">
        <v>0</v>
      </c>
      <c r="G6787">
        <v>3883012</v>
      </c>
      <c r="H6787">
        <v>0</v>
      </c>
      <c r="I6787">
        <v>0</v>
      </c>
      <c r="J6787">
        <v>0</v>
      </c>
      <c r="K6787">
        <v>0.84</v>
      </c>
      <c r="L6787" t="s">
        <v>23</v>
      </c>
      <c r="M6787" s="2">
        <v>3261730.08</v>
      </c>
      <c r="N6787" s="2" t="str">
        <f>VLOOKUP(Tabla1[[#This Row],[nemo]],'Nemos y clasificaciones'!$A$2:$B$5000,2,FALSE)</f>
        <v>FONDO MUTUO IM TRUST INDICE CHILE</v>
      </c>
      <c r="O6787" s="2" t="str">
        <f>VLOOKUP(Tabla1[[#This Row],[nemo]],'Nemos y clasificaciones'!$A$1:$C$3000,3,FALSE)</f>
        <v>Servicios financieros</v>
      </c>
      <c r="P6787" s="2"/>
      <c r="Q6787" s="2"/>
    </row>
    <row r="6788" spans="1:17" x14ac:dyDescent="0.25">
      <c r="A6788" t="s">
        <v>11120</v>
      </c>
      <c r="B6788" s="1">
        <v>42341</v>
      </c>
      <c r="C6788" s="1">
        <v>42348</v>
      </c>
      <c r="D6788" t="s">
        <v>14</v>
      </c>
      <c r="E6788" t="s">
        <v>8688</v>
      </c>
      <c r="F6788">
        <v>0</v>
      </c>
      <c r="G6788">
        <v>3883012</v>
      </c>
      <c r="H6788">
        <v>0</v>
      </c>
      <c r="I6788">
        <v>0</v>
      </c>
      <c r="J6788">
        <v>0</v>
      </c>
      <c r="K6788">
        <v>0.83499999999999996</v>
      </c>
      <c r="L6788" t="s">
        <v>23</v>
      </c>
      <c r="M6788" s="2">
        <v>3242315.02</v>
      </c>
      <c r="N6788" s="2" t="str">
        <f>VLOOKUP(Tabla1[[#This Row],[nemo]],'Nemos y clasificaciones'!$A$2:$B$5000,2,FALSE)</f>
        <v>FONDO MUTUO IM TRUST INDICE CHILE</v>
      </c>
      <c r="O6788" s="2" t="str">
        <f>VLOOKUP(Tabla1[[#This Row],[nemo]],'Nemos y clasificaciones'!$A$1:$C$3000,3,FALSE)</f>
        <v>Servicios financieros</v>
      </c>
      <c r="P6788" s="2"/>
      <c r="Q6788" s="2"/>
    </row>
    <row r="6789" spans="1:17" x14ac:dyDescent="0.25">
      <c r="A6789" t="s">
        <v>8848</v>
      </c>
      <c r="B6789" s="1">
        <v>43076</v>
      </c>
      <c r="C6789" s="1">
        <v>43083</v>
      </c>
      <c r="D6789" t="s">
        <v>14</v>
      </c>
      <c r="E6789" t="s">
        <v>8688</v>
      </c>
      <c r="F6789">
        <v>0</v>
      </c>
      <c r="G6789">
        <v>3883012</v>
      </c>
      <c r="H6789">
        <v>0</v>
      </c>
      <c r="I6789">
        <v>0</v>
      </c>
      <c r="J6789">
        <v>0</v>
      </c>
      <c r="K6789">
        <v>0.79600000000000004</v>
      </c>
      <c r="L6789" t="s">
        <v>23</v>
      </c>
      <c r="M6789" s="2">
        <v>3090877.5520000001</v>
      </c>
      <c r="N6789" s="2" t="str">
        <f>VLOOKUP(Tabla1[[#This Row],[nemo]],'Nemos y clasificaciones'!$A$2:$B$5000,2,FALSE)</f>
        <v>FONDO MUTUO IM TRUST INDICE CHILE</v>
      </c>
      <c r="O6789" s="2" t="str">
        <f>VLOOKUP(Tabla1[[#This Row],[nemo]],'Nemos y clasificaciones'!$A$1:$C$3000,3,FALSE)</f>
        <v>Servicios financieros</v>
      </c>
      <c r="P6789" s="2"/>
      <c r="Q6789" s="2"/>
    </row>
    <row r="6790" spans="1:17" x14ac:dyDescent="0.25">
      <c r="A6790" t="s">
        <v>8912</v>
      </c>
      <c r="B6790" s="1">
        <v>43046</v>
      </c>
      <c r="C6790" s="1">
        <v>43052</v>
      </c>
      <c r="D6790" t="s">
        <v>14</v>
      </c>
      <c r="E6790" t="s">
        <v>8688</v>
      </c>
      <c r="F6790">
        <v>0</v>
      </c>
      <c r="G6790">
        <v>3883012</v>
      </c>
      <c r="H6790">
        <v>0</v>
      </c>
      <c r="I6790">
        <v>0</v>
      </c>
      <c r="J6790">
        <v>0</v>
      </c>
      <c r="K6790">
        <v>0.78900000000000003</v>
      </c>
      <c r="L6790" t="s">
        <v>23</v>
      </c>
      <c r="M6790" s="2">
        <v>3063696.4679999999</v>
      </c>
      <c r="N6790" s="2" t="str">
        <f>VLOOKUP(Tabla1[[#This Row],[nemo]],'Nemos y clasificaciones'!$A$2:$B$5000,2,FALSE)</f>
        <v>FONDO MUTUO IM TRUST INDICE CHILE</v>
      </c>
      <c r="O6790" s="2" t="str">
        <f>VLOOKUP(Tabla1[[#This Row],[nemo]],'Nemos y clasificaciones'!$A$1:$C$3000,3,FALSE)</f>
        <v>Servicios financieros</v>
      </c>
      <c r="P6790" s="2"/>
      <c r="Q6790" s="2"/>
    </row>
    <row r="6791" spans="1:17" x14ac:dyDescent="0.25">
      <c r="A6791" t="s">
        <v>9937</v>
      </c>
      <c r="B6791" s="1">
        <v>42747</v>
      </c>
      <c r="C6791" s="1">
        <v>42753</v>
      </c>
      <c r="D6791" t="s">
        <v>14</v>
      </c>
      <c r="E6791" t="s">
        <v>8688</v>
      </c>
      <c r="F6791">
        <v>0</v>
      </c>
      <c r="G6791">
        <v>3883012</v>
      </c>
      <c r="H6791">
        <v>0</v>
      </c>
      <c r="I6791">
        <v>0</v>
      </c>
      <c r="J6791">
        <v>0</v>
      </c>
      <c r="K6791">
        <v>0.77400000000000002</v>
      </c>
      <c r="L6791" t="s">
        <v>23</v>
      </c>
      <c r="M6791" s="2">
        <v>3005451.2880000002</v>
      </c>
      <c r="N6791" s="2" t="str">
        <f>VLOOKUP(Tabla1[[#This Row],[nemo]],'Nemos y clasificaciones'!$A$2:$B$5000,2,FALSE)</f>
        <v>FONDO MUTUO IM TRUST INDICE CHILE</v>
      </c>
      <c r="O6791" s="2" t="str">
        <f>VLOOKUP(Tabla1[[#This Row],[nemo]],'Nemos y clasificaciones'!$A$1:$C$3000,3,FALSE)</f>
        <v>Servicios financieros</v>
      </c>
      <c r="P6791" s="2"/>
      <c r="Q6791" s="2"/>
    </row>
    <row r="6792" spans="1:17" x14ac:dyDescent="0.25">
      <c r="A6792" t="s">
        <v>10670</v>
      </c>
      <c r="B6792" s="1">
        <v>42494</v>
      </c>
      <c r="C6792" s="1">
        <v>42500</v>
      </c>
      <c r="D6792" t="s">
        <v>14</v>
      </c>
      <c r="E6792" t="s">
        <v>8688</v>
      </c>
      <c r="F6792">
        <v>0</v>
      </c>
      <c r="G6792">
        <v>3883012</v>
      </c>
      <c r="H6792">
        <v>0</v>
      </c>
      <c r="I6792">
        <v>0</v>
      </c>
      <c r="J6792">
        <v>0</v>
      </c>
      <c r="K6792">
        <v>0.754</v>
      </c>
      <c r="L6792" t="s">
        <v>23</v>
      </c>
      <c r="M6792" s="2">
        <v>2927791.048</v>
      </c>
      <c r="N6792" s="2" t="str">
        <f>VLOOKUP(Tabla1[[#This Row],[nemo]],'Nemos y clasificaciones'!$A$2:$B$5000,2,FALSE)</f>
        <v>FONDO MUTUO IM TRUST INDICE CHILE</v>
      </c>
      <c r="O6792" s="2" t="str">
        <f>VLOOKUP(Tabla1[[#This Row],[nemo]],'Nemos y clasificaciones'!$A$1:$C$3000,3,FALSE)</f>
        <v>Servicios financieros</v>
      </c>
      <c r="P6792" s="2"/>
      <c r="Q6792" s="2"/>
    </row>
    <row r="6793" spans="1:17" x14ac:dyDescent="0.25">
      <c r="A6793" t="s">
        <v>12008</v>
      </c>
      <c r="B6793" s="1">
        <v>42016</v>
      </c>
      <c r="C6793" s="1">
        <v>42017</v>
      </c>
      <c r="D6793" t="s">
        <v>14</v>
      </c>
      <c r="E6793" t="s">
        <v>8688</v>
      </c>
      <c r="F6793">
        <v>0</v>
      </c>
      <c r="G6793">
        <v>3940344</v>
      </c>
      <c r="H6793">
        <v>0</v>
      </c>
      <c r="I6793">
        <v>0</v>
      </c>
      <c r="J6793">
        <v>0</v>
      </c>
      <c r="K6793">
        <v>0.72099999999999997</v>
      </c>
      <c r="L6793" t="s">
        <v>23</v>
      </c>
      <c r="M6793" s="2">
        <v>2840988.0240000002</v>
      </c>
      <c r="N6793" s="2" t="str">
        <f>VLOOKUP(Tabla1[[#This Row],[nemo]],'Nemos y clasificaciones'!$A$2:$B$5000,2,FALSE)</f>
        <v>FONDO MUTUO IM TRUST INDICE CHILE</v>
      </c>
      <c r="O6793" s="2" t="str">
        <f>VLOOKUP(Tabla1[[#This Row],[nemo]],'Nemos y clasificaciones'!$A$1:$C$3000,3,FALSE)</f>
        <v>Servicios financieros</v>
      </c>
      <c r="P6793" s="2"/>
      <c r="Q6793" s="2"/>
    </row>
    <row r="6794" spans="1:17" x14ac:dyDescent="0.25">
      <c r="A6794" t="s">
        <v>10954</v>
      </c>
      <c r="B6794" s="1">
        <v>42376</v>
      </c>
      <c r="C6794" s="1">
        <v>42382</v>
      </c>
      <c r="D6794" t="s">
        <v>14</v>
      </c>
      <c r="E6794" t="s">
        <v>8688</v>
      </c>
      <c r="F6794">
        <v>0</v>
      </c>
      <c r="G6794">
        <v>3883012</v>
      </c>
      <c r="H6794">
        <v>0</v>
      </c>
      <c r="I6794">
        <v>0</v>
      </c>
      <c r="J6794">
        <v>0</v>
      </c>
      <c r="K6794">
        <v>0.73099999999999998</v>
      </c>
      <c r="L6794" t="s">
        <v>23</v>
      </c>
      <c r="M6794" s="2">
        <v>2838481.7719999999</v>
      </c>
      <c r="N6794" s="2" t="str">
        <f>VLOOKUP(Tabla1[[#This Row],[nemo]],'Nemos y clasificaciones'!$A$2:$B$5000,2,FALSE)</f>
        <v>FONDO MUTUO IM TRUST INDICE CHILE</v>
      </c>
      <c r="O6794" s="2" t="str">
        <f>VLOOKUP(Tabla1[[#This Row],[nemo]],'Nemos y clasificaciones'!$A$1:$C$3000,3,FALSE)</f>
        <v>Servicios financieros</v>
      </c>
      <c r="P6794" s="2"/>
      <c r="Q6794" s="2"/>
    </row>
    <row r="6795" spans="1:17" x14ac:dyDescent="0.25">
      <c r="A6795" t="s">
        <v>9737</v>
      </c>
      <c r="B6795" s="1">
        <v>42846</v>
      </c>
      <c r="C6795" s="1">
        <v>42852</v>
      </c>
      <c r="D6795" t="s">
        <v>14</v>
      </c>
      <c r="E6795" t="s">
        <v>8688</v>
      </c>
      <c r="F6795">
        <v>0</v>
      </c>
      <c r="G6795">
        <v>3883012</v>
      </c>
      <c r="H6795">
        <v>0</v>
      </c>
      <c r="I6795">
        <v>0</v>
      </c>
      <c r="J6795">
        <v>0</v>
      </c>
      <c r="K6795">
        <v>0.71599999999999997</v>
      </c>
      <c r="L6795" t="s">
        <v>23</v>
      </c>
      <c r="M6795" s="2">
        <v>2780236.5920000002</v>
      </c>
      <c r="N6795" s="2" t="str">
        <f>VLOOKUP(Tabla1[[#This Row],[nemo]],'Nemos y clasificaciones'!$A$2:$B$5000,2,FALSE)</f>
        <v>FONDO MUTUO IM TRUST INDICE CHILE</v>
      </c>
      <c r="O6795" s="2" t="str">
        <f>VLOOKUP(Tabla1[[#This Row],[nemo]],'Nemos y clasificaciones'!$A$1:$C$3000,3,FALSE)</f>
        <v>Servicios financieros</v>
      </c>
      <c r="P6795" s="2"/>
      <c r="Q6795" s="2"/>
    </row>
    <row r="6796" spans="1:17" x14ac:dyDescent="0.25">
      <c r="A6796" t="s">
        <v>9087</v>
      </c>
      <c r="B6796" s="1">
        <v>42986</v>
      </c>
      <c r="C6796" s="1">
        <v>42992</v>
      </c>
      <c r="D6796" t="s">
        <v>14</v>
      </c>
      <c r="E6796" t="s">
        <v>8688</v>
      </c>
      <c r="F6796">
        <v>0</v>
      </c>
      <c r="G6796">
        <v>3883012</v>
      </c>
      <c r="H6796">
        <v>0</v>
      </c>
      <c r="I6796">
        <v>0</v>
      </c>
      <c r="J6796">
        <v>0</v>
      </c>
      <c r="K6796">
        <v>0.70499999999999996</v>
      </c>
      <c r="L6796" t="s">
        <v>23</v>
      </c>
      <c r="M6796" s="2">
        <v>2737523.46</v>
      </c>
      <c r="N6796" s="2" t="str">
        <f>VLOOKUP(Tabla1[[#This Row],[nemo]],'Nemos y clasificaciones'!$A$2:$B$5000,2,FALSE)</f>
        <v>FONDO MUTUO IM TRUST INDICE CHILE</v>
      </c>
      <c r="O6796" s="2" t="str">
        <f>VLOOKUP(Tabla1[[#This Row],[nemo]],'Nemos y clasificaciones'!$A$1:$C$3000,3,FALSE)</f>
        <v>Servicios financieros</v>
      </c>
      <c r="P6796" s="2"/>
      <c r="Q6796" s="2"/>
    </row>
    <row r="6797" spans="1:17" x14ac:dyDescent="0.25">
      <c r="A6797" t="s">
        <v>8880</v>
      </c>
      <c r="B6797" s="1">
        <v>43061</v>
      </c>
      <c r="C6797" s="1">
        <v>43067</v>
      </c>
      <c r="D6797" t="s">
        <v>14</v>
      </c>
      <c r="E6797" t="s">
        <v>8688</v>
      </c>
      <c r="F6797">
        <v>0</v>
      </c>
      <c r="G6797">
        <v>3883012</v>
      </c>
      <c r="H6797">
        <v>0</v>
      </c>
      <c r="I6797">
        <v>0</v>
      </c>
      <c r="J6797">
        <v>0</v>
      </c>
      <c r="K6797">
        <v>0.68600000000000005</v>
      </c>
      <c r="L6797" t="s">
        <v>23</v>
      </c>
      <c r="M6797" s="2">
        <v>2663746.2319999998</v>
      </c>
      <c r="N6797" s="2" t="str">
        <f>VLOOKUP(Tabla1[[#This Row],[nemo]],'Nemos y clasificaciones'!$A$2:$B$5000,2,FALSE)</f>
        <v>FONDO MUTUO IM TRUST INDICE CHILE</v>
      </c>
      <c r="O6797" s="2" t="str">
        <f>VLOOKUP(Tabla1[[#This Row],[nemo]],'Nemos y clasificaciones'!$A$1:$C$3000,3,FALSE)</f>
        <v>Servicios financieros</v>
      </c>
      <c r="P6797" s="2"/>
      <c r="Q6797" s="2"/>
    </row>
    <row r="6798" spans="1:17" x14ac:dyDescent="0.25">
      <c r="A6798" t="s">
        <v>11136</v>
      </c>
      <c r="B6798" s="1">
        <v>42336</v>
      </c>
      <c r="C6798" s="1">
        <v>42342</v>
      </c>
      <c r="D6798" t="s">
        <v>14</v>
      </c>
      <c r="E6798" t="s">
        <v>8688</v>
      </c>
      <c r="F6798">
        <v>0</v>
      </c>
      <c r="G6798">
        <v>3883012</v>
      </c>
      <c r="H6798">
        <v>0</v>
      </c>
      <c r="I6798">
        <v>0</v>
      </c>
      <c r="J6798">
        <v>0</v>
      </c>
      <c r="K6798">
        <v>0.67600000000000005</v>
      </c>
      <c r="L6798" t="s">
        <v>23</v>
      </c>
      <c r="M6798" s="2">
        <v>2624916.1120000002</v>
      </c>
      <c r="N6798" s="2" t="str">
        <f>VLOOKUP(Tabla1[[#This Row],[nemo]],'Nemos y clasificaciones'!$A$2:$B$5000,2,FALSE)</f>
        <v>FONDO MUTUO IM TRUST INDICE CHILE</v>
      </c>
      <c r="O6798" s="2" t="str">
        <f>VLOOKUP(Tabla1[[#This Row],[nemo]],'Nemos y clasificaciones'!$A$1:$C$3000,3,FALSE)</f>
        <v>Servicios financieros</v>
      </c>
      <c r="P6798" s="2"/>
      <c r="Q6798" s="2"/>
    </row>
    <row r="6799" spans="1:17" x14ac:dyDescent="0.25">
      <c r="A6799" t="s">
        <v>9648</v>
      </c>
      <c r="B6799" s="1">
        <v>42858</v>
      </c>
      <c r="C6799" s="1">
        <v>42864</v>
      </c>
      <c r="D6799" t="s">
        <v>14</v>
      </c>
      <c r="E6799" t="s">
        <v>8688</v>
      </c>
      <c r="F6799">
        <v>0</v>
      </c>
      <c r="G6799">
        <v>3883012</v>
      </c>
      <c r="H6799">
        <v>0</v>
      </c>
      <c r="I6799">
        <v>0</v>
      </c>
      <c r="J6799">
        <v>0</v>
      </c>
      <c r="K6799">
        <v>0.67500000000000004</v>
      </c>
      <c r="L6799" t="s">
        <v>23</v>
      </c>
      <c r="M6799" s="2">
        <v>2621033.1</v>
      </c>
      <c r="N6799" s="2" t="str">
        <f>VLOOKUP(Tabla1[[#This Row],[nemo]],'Nemos y clasificaciones'!$A$2:$B$5000,2,FALSE)</f>
        <v>FONDO MUTUO IM TRUST INDICE CHILE</v>
      </c>
      <c r="O6799" s="2" t="str">
        <f>VLOOKUP(Tabla1[[#This Row],[nemo]],'Nemos y clasificaciones'!$A$1:$C$3000,3,FALSE)</f>
        <v>Servicios financieros</v>
      </c>
      <c r="P6799" s="2"/>
      <c r="Q6799" s="2"/>
    </row>
    <row r="6800" spans="1:17" x14ac:dyDescent="0.25">
      <c r="A6800" t="s">
        <v>8814</v>
      </c>
      <c r="B6800" s="1">
        <v>43084</v>
      </c>
      <c r="C6800" s="1">
        <v>43090</v>
      </c>
      <c r="D6800" t="s">
        <v>14</v>
      </c>
      <c r="E6800" t="s">
        <v>8688</v>
      </c>
      <c r="F6800">
        <v>0</v>
      </c>
      <c r="G6800">
        <v>3883012</v>
      </c>
      <c r="H6800">
        <v>0</v>
      </c>
      <c r="I6800">
        <v>0</v>
      </c>
      <c r="J6800">
        <v>0</v>
      </c>
      <c r="K6800">
        <v>0.66500000000000004</v>
      </c>
      <c r="L6800" t="s">
        <v>23</v>
      </c>
      <c r="M6800" s="2">
        <v>2582202.98</v>
      </c>
      <c r="N6800" s="2" t="str">
        <f>VLOOKUP(Tabla1[[#This Row],[nemo]],'Nemos y clasificaciones'!$A$2:$B$5000,2,FALSE)</f>
        <v>FONDO MUTUO IM TRUST INDICE CHILE</v>
      </c>
      <c r="O6800" s="2" t="str">
        <f>VLOOKUP(Tabla1[[#This Row],[nemo]],'Nemos y clasificaciones'!$A$1:$C$3000,3,FALSE)</f>
        <v>Servicios financieros</v>
      </c>
      <c r="P6800" s="2"/>
      <c r="Q6800" s="2"/>
    </row>
    <row r="6801" spans="1:17" x14ac:dyDescent="0.25">
      <c r="A6801" t="s">
        <v>9703</v>
      </c>
      <c r="B6801" s="1">
        <v>42852</v>
      </c>
      <c r="C6801" s="1">
        <v>42859</v>
      </c>
      <c r="D6801" t="s">
        <v>14</v>
      </c>
      <c r="E6801" t="s">
        <v>8688</v>
      </c>
      <c r="F6801">
        <v>0</v>
      </c>
      <c r="G6801">
        <v>3883012</v>
      </c>
      <c r="H6801">
        <v>0</v>
      </c>
      <c r="I6801">
        <v>0</v>
      </c>
      <c r="J6801">
        <v>0</v>
      </c>
      <c r="K6801">
        <v>0.65900000000000003</v>
      </c>
      <c r="L6801" t="s">
        <v>23</v>
      </c>
      <c r="M6801" s="2">
        <v>2558904.9079999998</v>
      </c>
      <c r="N6801" s="2" t="str">
        <f>VLOOKUP(Tabla1[[#This Row],[nemo]],'Nemos y clasificaciones'!$A$2:$B$5000,2,FALSE)</f>
        <v>FONDO MUTUO IM TRUST INDICE CHILE</v>
      </c>
      <c r="O6801" s="2" t="str">
        <f>VLOOKUP(Tabla1[[#This Row],[nemo]],'Nemos y clasificaciones'!$A$1:$C$3000,3,FALSE)</f>
        <v>Servicios financieros</v>
      </c>
      <c r="P6801" s="2"/>
      <c r="Q6801" s="2"/>
    </row>
    <row r="6802" spans="1:17" x14ac:dyDescent="0.25">
      <c r="A6802" t="s">
        <v>11967</v>
      </c>
      <c r="B6802" s="1">
        <v>42028</v>
      </c>
      <c r="C6802" s="1">
        <v>42034</v>
      </c>
      <c r="D6802" t="s">
        <v>14</v>
      </c>
      <c r="E6802" t="s">
        <v>8688</v>
      </c>
      <c r="F6802">
        <v>0</v>
      </c>
      <c r="G6802">
        <v>3883012</v>
      </c>
      <c r="H6802">
        <v>0</v>
      </c>
      <c r="I6802">
        <v>0</v>
      </c>
      <c r="J6802">
        <v>0</v>
      </c>
      <c r="K6802">
        <v>0.63700000000000001</v>
      </c>
      <c r="L6802" t="s">
        <v>23</v>
      </c>
      <c r="M6802" s="2">
        <v>2473478.6439999999</v>
      </c>
      <c r="N6802" s="2" t="str">
        <f>VLOOKUP(Tabla1[[#This Row],[nemo]],'Nemos y clasificaciones'!$A$2:$B$5000,2,FALSE)</f>
        <v>FONDO MUTUO IM TRUST INDICE CHILE</v>
      </c>
      <c r="O6802" s="2" t="str">
        <f>VLOOKUP(Tabla1[[#This Row],[nemo]],'Nemos y clasificaciones'!$A$1:$C$3000,3,FALSE)</f>
        <v>Servicios financieros</v>
      </c>
      <c r="P6802" s="2"/>
      <c r="Q6802" s="2"/>
    </row>
    <row r="6803" spans="1:17" x14ac:dyDescent="0.25">
      <c r="A6803" t="s">
        <v>9958</v>
      </c>
      <c r="B6803" s="1">
        <v>42738</v>
      </c>
      <c r="C6803" s="1">
        <v>42744</v>
      </c>
      <c r="D6803" t="s">
        <v>14</v>
      </c>
      <c r="E6803" t="s">
        <v>8688</v>
      </c>
      <c r="F6803">
        <v>0</v>
      </c>
      <c r="G6803">
        <v>3883012</v>
      </c>
      <c r="H6803">
        <v>0</v>
      </c>
      <c r="I6803">
        <v>0</v>
      </c>
      <c r="J6803">
        <v>0</v>
      </c>
      <c r="K6803">
        <v>0.629</v>
      </c>
      <c r="L6803" t="s">
        <v>23</v>
      </c>
      <c r="M6803" s="2">
        <v>2442414.548</v>
      </c>
      <c r="N6803" s="2" t="str">
        <f>VLOOKUP(Tabla1[[#This Row],[nemo]],'Nemos y clasificaciones'!$A$2:$B$5000,2,FALSE)</f>
        <v>FONDO MUTUO IM TRUST INDICE CHILE</v>
      </c>
      <c r="O6803" s="2" t="str">
        <f>VLOOKUP(Tabla1[[#This Row],[nemo]],'Nemos y clasificaciones'!$A$1:$C$3000,3,FALSE)</f>
        <v>Servicios financieros</v>
      </c>
      <c r="P6803" s="2"/>
      <c r="Q6803" s="2"/>
    </row>
    <row r="6804" spans="1:17" x14ac:dyDescent="0.25">
      <c r="A6804" t="s">
        <v>4858</v>
      </c>
      <c r="B6804" s="1">
        <v>43868</v>
      </c>
      <c r="C6804" s="1">
        <v>43874</v>
      </c>
      <c r="D6804" t="s">
        <v>21</v>
      </c>
      <c r="E6804" t="s">
        <v>539</v>
      </c>
      <c r="F6804">
        <v>0</v>
      </c>
      <c r="G6804">
        <v>700000</v>
      </c>
      <c r="H6804">
        <v>0</v>
      </c>
      <c r="I6804">
        <v>0</v>
      </c>
      <c r="J6804">
        <v>0</v>
      </c>
      <c r="K6804">
        <v>0.77</v>
      </c>
      <c r="L6804" t="s">
        <v>23</v>
      </c>
      <c r="M6804" s="2">
        <v>539000</v>
      </c>
      <c r="N6804" s="2" t="str">
        <f>VLOOKUP(Tabla1[[#This Row],[nemo]],'Nemos y clasificaciones'!$A$2:$B$5000,2,FALSE)</f>
        <v>Apple</v>
      </c>
      <c r="O6804" s="2" t="str">
        <f>VLOOKUP(Tabla1[[#This Row],[nemo]],'Nemos y clasificaciones'!$A$1:$C$3000,3,FALSE)</f>
        <v>Otros</v>
      </c>
      <c r="P6804" s="2"/>
      <c r="Q6804" s="2"/>
    </row>
    <row r="6805" spans="1:17" x14ac:dyDescent="0.25">
      <c r="A6805" t="s">
        <v>4858</v>
      </c>
      <c r="B6805" s="1">
        <v>43776</v>
      </c>
      <c r="C6805" s="1">
        <v>43783</v>
      </c>
      <c r="D6805" t="s">
        <v>21</v>
      </c>
      <c r="E6805" t="s">
        <v>539</v>
      </c>
      <c r="F6805">
        <v>0</v>
      </c>
      <c r="G6805">
        <v>700000</v>
      </c>
      <c r="H6805">
        <v>0</v>
      </c>
      <c r="I6805">
        <v>0</v>
      </c>
      <c r="J6805">
        <v>0</v>
      </c>
      <c r="K6805">
        <v>0.77</v>
      </c>
      <c r="L6805" t="s">
        <v>23</v>
      </c>
      <c r="M6805" s="2">
        <v>539000</v>
      </c>
      <c r="N6805" s="2" t="str">
        <f>VLOOKUP(Tabla1[[#This Row],[nemo]],'Nemos y clasificaciones'!$A$2:$B$5000,2,FALSE)</f>
        <v>Apple</v>
      </c>
      <c r="O6805" s="2" t="str">
        <f>VLOOKUP(Tabla1[[#This Row],[nemo]],'Nemos y clasificaciones'!$A$1:$C$3000,3,FALSE)</f>
        <v>Otros</v>
      </c>
      <c r="P6805" s="2"/>
      <c r="Q6805" s="2"/>
    </row>
    <row r="6806" spans="1:17" x14ac:dyDescent="0.25">
      <c r="A6806" t="s">
        <v>4858</v>
      </c>
      <c r="B6806" s="1">
        <v>43686</v>
      </c>
      <c r="C6806" s="1">
        <v>43693</v>
      </c>
      <c r="D6806" t="s">
        <v>21</v>
      </c>
      <c r="E6806" t="s">
        <v>539</v>
      </c>
      <c r="F6806">
        <v>0</v>
      </c>
      <c r="G6806">
        <v>700000</v>
      </c>
      <c r="H6806">
        <v>0</v>
      </c>
      <c r="I6806">
        <v>0</v>
      </c>
      <c r="J6806">
        <v>0</v>
      </c>
      <c r="K6806">
        <v>0.77</v>
      </c>
      <c r="L6806" t="s">
        <v>23</v>
      </c>
      <c r="M6806" s="2">
        <v>539000</v>
      </c>
      <c r="N6806" s="2" t="str">
        <f>VLOOKUP(Tabla1[[#This Row],[nemo]],'Nemos y clasificaciones'!$A$2:$B$5000,2,FALSE)</f>
        <v>Apple</v>
      </c>
      <c r="O6806" s="2" t="str">
        <f>VLOOKUP(Tabla1[[#This Row],[nemo]],'Nemos y clasificaciones'!$A$1:$C$3000,3,FALSE)</f>
        <v>Otros</v>
      </c>
      <c r="P6806" s="2"/>
      <c r="Q6806" s="2"/>
    </row>
    <row r="6807" spans="1:17" x14ac:dyDescent="0.25">
      <c r="A6807" t="s">
        <v>4858</v>
      </c>
      <c r="B6807" s="1">
        <v>43595</v>
      </c>
      <c r="C6807" s="1">
        <v>43601</v>
      </c>
      <c r="D6807" t="s">
        <v>21</v>
      </c>
      <c r="E6807" t="s">
        <v>539</v>
      </c>
      <c r="F6807">
        <v>0</v>
      </c>
      <c r="G6807">
        <v>700000</v>
      </c>
      <c r="H6807">
        <v>0</v>
      </c>
      <c r="I6807">
        <v>0</v>
      </c>
      <c r="J6807">
        <v>0</v>
      </c>
      <c r="K6807">
        <v>0.77</v>
      </c>
      <c r="L6807" t="s">
        <v>23</v>
      </c>
      <c r="M6807" s="2">
        <v>539000</v>
      </c>
      <c r="N6807" s="2" t="str">
        <f>VLOOKUP(Tabla1[[#This Row],[nemo]],'Nemos y clasificaciones'!$A$2:$B$5000,2,FALSE)</f>
        <v>Apple</v>
      </c>
      <c r="O6807" s="2" t="str">
        <f>VLOOKUP(Tabla1[[#This Row],[nemo]],'Nemos y clasificaciones'!$A$1:$C$3000,3,FALSE)</f>
        <v>Otros</v>
      </c>
      <c r="P6807" s="2"/>
      <c r="Q6807" s="2"/>
    </row>
    <row r="6808" spans="1:17" x14ac:dyDescent="0.25">
      <c r="A6808" t="s">
        <v>11678</v>
      </c>
      <c r="B6808" s="1">
        <v>42131</v>
      </c>
      <c r="C6808" s="1">
        <v>42137</v>
      </c>
      <c r="D6808" t="s">
        <v>14</v>
      </c>
      <c r="E6808" t="s">
        <v>8688</v>
      </c>
      <c r="F6808">
        <v>0</v>
      </c>
      <c r="G6808">
        <v>3883012</v>
      </c>
      <c r="H6808">
        <v>0</v>
      </c>
      <c r="I6808">
        <v>0</v>
      </c>
      <c r="J6808">
        <v>0</v>
      </c>
      <c r="K6808">
        <v>0.61</v>
      </c>
      <c r="L6808" t="s">
        <v>23</v>
      </c>
      <c r="M6808" s="2">
        <v>2368637.3199999998</v>
      </c>
      <c r="N6808" s="2" t="str">
        <f>VLOOKUP(Tabla1[[#This Row],[nemo]],'Nemos y clasificaciones'!$A$2:$B$5000,2,FALSE)</f>
        <v>FONDO MUTUO IM TRUST INDICE CHILE</v>
      </c>
      <c r="O6808" s="2" t="str">
        <f>VLOOKUP(Tabla1[[#This Row],[nemo]],'Nemos y clasificaciones'!$A$1:$C$3000,3,FALSE)</f>
        <v>Servicios financieros</v>
      </c>
      <c r="P6808" s="2"/>
      <c r="Q6808" s="2"/>
    </row>
    <row r="6809" spans="1:17" x14ac:dyDescent="0.25">
      <c r="A6809" t="s">
        <v>9914</v>
      </c>
      <c r="B6809" s="1">
        <v>42756</v>
      </c>
      <c r="C6809" s="1">
        <v>42762</v>
      </c>
      <c r="D6809" t="s">
        <v>14</v>
      </c>
      <c r="E6809" t="s">
        <v>8688</v>
      </c>
      <c r="F6809">
        <v>0</v>
      </c>
      <c r="G6809">
        <v>3883012</v>
      </c>
      <c r="H6809">
        <v>0</v>
      </c>
      <c r="I6809">
        <v>0</v>
      </c>
      <c r="J6809">
        <v>0</v>
      </c>
      <c r="K6809">
        <v>0.56899999999999995</v>
      </c>
      <c r="L6809" t="s">
        <v>23</v>
      </c>
      <c r="M6809" s="2">
        <v>2209433.8280000002</v>
      </c>
      <c r="N6809" s="2" t="str">
        <f>VLOOKUP(Tabla1[[#This Row],[nemo]],'Nemos y clasificaciones'!$A$2:$B$5000,2,FALSE)</f>
        <v>FONDO MUTUO IM TRUST INDICE CHILE</v>
      </c>
      <c r="O6809" s="2" t="str">
        <f>VLOOKUP(Tabla1[[#This Row],[nemo]],'Nemos y clasificaciones'!$A$1:$C$3000,3,FALSE)</f>
        <v>Servicios financieros</v>
      </c>
      <c r="P6809" s="2"/>
      <c r="Q6809" s="2"/>
    </row>
    <row r="6810" spans="1:17" x14ac:dyDescent="0.25">
      <c r="A6810" t="s">
        <v>10960</v>
      </c>
      <c r="B6810" s="1">
        <v>42375</v>
      </c>
      <c r="C6810" s="1">
        <v>42381</v>
      </c>
      <c r="D6810" t="s">
        <v>14</v>
      </c>
      <c r="E6810" t="s">
        <v>8688</v>
      </c>
      <c r="F6810">
        <v>0</v>
      </c>
      <c r="G6810">
        <v>3883012</v>
      </c>
      <c r="H6810">
        <v>0</v>
      </c>
      <c r="I6810">
        <v>0</v>
      </c>
      <c r="J6810">
        <v>0</v>
      </c>
      <c r="K6810">
        <v>0.55800000000000005</v>
      </c>
      <c r="L6810" t="s">
        <v>23</v>
      </c>
      <c r="M6810" s="2">
        <v>2166720.696</v>
      </c>
      <c r="N6810" s="2" t="str">
        <f>VLOOKUP(Tabla1[[#This Row],[nemo]],'Nemos y clasificaciones'!$A$2:$B$5000,2,FALSE)</f>
        <v>FONDO MUTUO IM TRUST INDICE CHILE</v>
      </c>
      <c r="O6810" s="2" t="str">
        <f>VLOOKUP(Tabla1[[#This Row],[nemo]],'Nemos y clasificaciones'!$A$1:$C$3000,3,FALSE)</f>
        <v>Servicios financieros</v>
      </c>
      <c r="P6810" s="2"/>
      <c r="Q6810" s="2"/>
    </row>
    <row r="6811" spans="1:17" x14ac:dyDescent="0.25">
      <c r="A6811" t="s">
        <v>11818</v>
      </c>
      <c r="B6811" s="1">
        <v>42111</v>
      </c>
      <c r="C6811" s="1">
        <v>42117</v>
      </c>
      <c r="D6811" t="s">
        <v>14</v>
      </c>
      <c r="E6811" t="s">
        <v>8688</v>
      </c>
      <c r="F6811">
        <v>0</v>
      </c>
      <c r="G6811">
        <v>3883012</v>
      </c>
      <c r="H6811">
        <v>0</v>
      </c>
      <c r="I6811">
        <v>0</v>
      </c>
      <c r="J6811">
        <v>0</v>
      </c>
      <c r="K6811">
        <v>0.55400000000000005</v>
      </c>
      <c r="L6811" t="s">
        <v>23</v>
      </c>
      <c r="M6811" s="2">
        <v>2151188.648</v>
      </c>
      <c r="N6811" s="2" t="str">
        <f>VLOOKUP(Tabla1[[#This Row],[nemo]],'Nemos y clasificaciones'!$A$2:$B$5000,2,FALSE)</f>
        <v>FONDO MUTUO IM TRUST INDICE CHILE</v>
      </c>
      <c r="O6811" s="2" t="str">
        <f>VLOOKUP(Tabla1[[#This Row],[nemo]],'Nemos y clasificaciones'!$A$1:$C$3000,3,FALSE)</f>
        <v>Servicios financieros</v>
      </c>
      <c r="P6811" s="2"/>
      <c r="Q6811" s="2"/>
    </row>
    <row r="6812" spans="1:17" x14ac:dyDescent="0.25">
      <c r="A6812" t="s">
        <v>10732</v>
      </c>
      <c r="B6812" s="1">
        <v>42489</v>
      </c>
      <c r="C6812" s="1">
        <v>42495</v>
      </c>
      <c r="D6812" t="s">
        <v>14</v>
      </c>
      <c r="E6812" t="s">
        <v>8688</v>
      </c>
      <c r="F6812">
        <v>0</v>
      </c>
      <c r="G6812">
        <v>3883012</v>
      </c>
      <c r="H6812">
        <v>0</v>
      </c>
      <c r="I6812">
        <v>0</v>
      </c>
      <c r="J6812">
        <v>0</v>
      </c>
      <c r="K6812">
        <v>0.54700000000000004</v>
      </c>
      <c r="L6812" t="s">
        <v>23</v>
      </c>
      <c r="M6812" s="2">
        <v>2124007.5639999998</v>
      </c>
      <c r="N6812" s="2" t="str">
        <f>VLOOKUP(Tabla1[[#This Row],[nemo]],'Nemos y clasificaciones'!$A$2:$B$5000,2,FALSE)</f>
        <v>FONDO MUTUO IM TRUST INDICE CHILE</v>
      </c>
      <c r="O6812" s="2" t="str">
        <f>VLOOKUP(Tabla1[[#This Row],[nemo]],'Nemos y clasificaciones'!$A$1:$C$3000,3,FALSE)</f>
        <v>Servicios financieros</v>
      </c>
      <c r="P6812" s="2"/>
      <c r="Q6812" s="2"/>
    </row>
    <row r="6813" spans="1:17" x14ac:dyDescent="0.25">
      <c r="A6813" t="s">
        <v>11677</v>
      </c>
      <c r="B6813" s="1">
        <v>42131</v>
      </c>
      <c r="C6813" s="1">
        <v>42137</v>
      </c>
      <c r="D6813" t="s">
        <v>14</v>
      </c>
      <c r="E6813" t="s">
        <v>8688</v>
      </c>
      <c r="F6813">
        <v>0</v>
      </c>
      <c r="G6813">
        <v>3883012</v>
      </c>
      <c r="H6813">
        <v>0</v>
      </c>
      <c r="I6813">
        <v>0</v>
      </c>
      <c r="J6813">
        <v>0</v>
      </c>
      <c r="K6813">
        <v>0.54500000000000004</v>
      </c>
      <c r="L6813" t="s">
        <v>23</v>
      </c>
      <c r="M6813" s="2">
        <v>2116241.54</v>
      </c>
      <c r="N6813" s="2" t="str">
        <f>VLOOKUP(Tabla1[[#This Row],[nemo]],'Nemos y clasificaciones'!$A$2:$B$5000,2,FALSE)</f>
        <v>FONDO MUTUO IM TRUST INDICE CHILE</v>
      </c>
      <c r="O6813" s="2" t="str">
        <f>VLOOKUP(Tabla1[[#This Row],[nemo]],'Nemos y clasificaciones'!$A$1:$C$3000,3,FALSE)</f>
        <v>Servicios financieros</v>
      </c>
      <c r="P6813" s="2"/>
      <c r="Q6813" s="2"/>
    </row>
    <row r="6814" spans="1:17" x14ac:dyDescent="0.25">
      <c r="A6814" t="s">
        <v>9647</v>
      </c>
      <c r="B6814" s="1">
        <v>42858</v>
      </c>
      <c r="C6814" s="1">
        <v>42864</v>
      </c>
      <c r="D6814" t="s">
        <v>14</v>
      </c>
      <c r="E6814" t="s">
        <v>8688</v>
      </c>
      <c r="F6814">
        <v>0</v>
      </c>
      <c r="G6814">
        <v>3883012</v>
      </c>
      <c r="H6814">
        <v>0</v>
      </c>
      <c r="I6814">
        <v>0</v>
      </c>
      <c r="J6814">
        <v>0</v>
      </c>
      <c r="K6814">
        <v>0.52700000000000002</v>
      </c>
      <c r="L6814" t="s">
        <v>23</v>
      </c>
      <c r="M6814" s="2">
        <v>2046347.324</v>
      </c>
      <c r="N6814" s="2" t="str">
        <f>VLOOKUP(Tabla1[[#This Row],[nemo]],'Nemos y clasificaciones'!$A$2:$B$5000,2,FALSE)</f>
        <v>FONDO MUTUO IM TRUST INDICE CHILE</v>
      </c>
      <c r="O6814" s="2" t="str">
        <f>VLOOKUP(Tabla1[[#This Row],[nemo]],'Nemos y clasificaciones'!$A$1:$C$3000,3,FALSE)</f>
        <v>Servicios financieros</v>
      </c>
      <c r="P6814" s="2"/>
      <c r="Q6814" s="2"/>
    </row>
    <row r="6815" spans="1:17" x14ac:dyDescent="0.25">
      <c r="A6815" t="s">
        <v>9478</v>
      </c>
      <c r="B6815" s="1">
        <v>42874</v>
      </c>
      <c r="C6815" s="1">
        <v>42880</v>
      </c>
      <c r="D6815" t="s">
        <v>14</v>
      </c>
      <c r="E6815" t="s">
        <v>8688</v>
      </c>
      <c r="F6815">
        <v>0</v>
      </c>
      <c r="G6815">
        <v>3883012</v>
      </c>
      <c r="H6815">
        <v>0</v>
      </c>
      <c r="I6815">
        <v>0</v>
      </c>
      <c r="J6815">
        <v>0</v>
      </c>
      <c r="K6815">
        <v>0.51200000000000001</v>
      </c>
      <c r="L6815" t="s">
        <v>23</v>
      </c>
      <c r="M6815" s="2">
        <v>1988102.1440000001</v>
      </c>
      <c r="N6815" s="2" t="str">
        <f>VLOOKUP(Tabla1[[#This Row],[nemo]],'Nemos y clasificaciones'!$A$2:$B$5000,2,FALSE)</f>
        <v>FONDO MUTUO IM TRUST INDICE CHILE</v>
      </c>
      <c r="O6815" s="2" t="str">
        <f>VLOOKUP(Tabla1[[#This Row],[nemo]],'Nemos y clasificaciones'!$A$1:$C$3000,3,FALSE)</f>
        <v>Servicios financieros</v>
      </c>
      <c r="P6815" s="2"/>
      <c r="Q6815" s="2"/>
    </row>
    <row r="6816" spans="1:17" x14ac:dyDescent="0.25">
      <c r="A6816" t="s">
        <v>12030</v>
      </c>
      <c r="B6816" s="1">
        <v>42009</v>
      </c>
      <c r="C6816" s="1">
        <v>42010</v>
      </c>
      <c r="D6816" t="s">
        <v>14</v>
      </c>
      <c r="E6816" t="s">
        <v>8688</v>
      </c>
      <c r="F6816">
        <v>0</v>
      </c>
      <c r="G6816">
        <v>3883012</v>
      </c>
      <c r="H6816">
        <v>0</v>
      </c>
      <c r="I6816">
        <v>0</v>
      </c>
      <c r="J6816">
        <v>0</v>
      </c>
      <c r="K6816">
        <v>0.50800000000000001</v>
      </c>
      <c r="L6816" t="s">
        <v>23</v>
      </c>
      <c r="M6816" s="2">
        <v>1972570.0959999999</v>
      </c>
      <c r="N6816" s="2" t="str">
        <f>VLOOKUP(Tabla1[[#This Row],[nemo]],'Nemos y clasificaciones'!$A$2:$B$5000,2,FALSE)</f>
        <v>FONDO MUTUO IM TRUST INDICE CHILE</v>
      </c>
      <c r="O6816" s="2" t="str">
        <f>VLOOKUP(Tabla1[[#This Row],[nemo]],'Nemos y clasificaciones'!$A$1:$C$3000,3,FALSE)</f>
        <v>Servicios financieros</v>
      </c>
      <c r="P6816" s="2"/>
      <c r="Q6816" s="2"/>
    </row>
    <row r="6817" spans="1:17" x14ac:dyDescent="0.25">
      <c r="A6817" t="s">
        <v>11210</v>
      </c>
      <c r="B6817" s="1">
        <v>42292</v>
      </c>
      <c r="C6817" s="1">
        <v>42298</v>
      </c>
      <c r="D6817" t="s">
        <v>14</v>
      </c>
      <c r="E6817" t="s">
        <v>8688</v>
      </c>
      <c r="F6817">
        <v>0</v>
      </c>
      <c r="G6817">
        <v>3883012</v>
      </c>
      <c r="H6817">
        <v>0</v>
      </c>
      <c r="I6817">
        <v>0</v>
      </c>
      <c r="J6817">
        <v>0</v>
      </c>
      <c r="K6817">
        <v>0.49399999999999999</v>
      </c>
      <c r="L6817" t="s">
        <v>23</v>
      </c>
      <c r="M6817" s="2">
        <v>1918207.9280000001</v>
      </c>
      <c r="N6817" s="2" t="str">
        <f>VLOOKUP(Tabla1[[#This Row],[nemo]],'Nemos y clasificaciones'!$A$2:$B$5000,2,FALSE)</f>
        <v>FONDO MUTUO IM TRUST INDICE CHILE</v>
      </c>
      <c r="O6817" s="2" t="str">
        <f>VLOOKUP(Tabla1[[#This Row],[nemo]],'Nemos y clasificaciones'!$A$1:$C$3000,3,FALSE)</f>
        <v>Servicios financieros</v>
      </c>
      <c r="P6817" s="2"/>
      <c r="Q6817" s="2"/>
    </row>
    <row r="6818" spans="1:17" x14ac:dyDescent="0.25">
      <c r="A6818" t="s">
        <v>9620</v>
      </c>
      <c r="B6818" s="1">
        <v>42860</v>
      </c>
      <c r="C6818" s="1">
        <v>42866</v>
      </c>
      <c r="D6818" t="s">
        <v>14</v>
      </c>
      <c r="E6818" t="s">
        <v>8688</v>
      </c>
      <c r="F6818">
        <v>0</v>
      </c>
      <c r="G6818">
        <v>3883012</v>
      </c>
      <c r="H6818">
        <v>0</v>
      </c>
      <c r="I6818">
        <v>0</v>
      </c>
      <c r="J6818">
        <v>0</v>
      </c>
      <c r="K6818">
        <v>0.48</v>
      </c>
      <c r="L6818" t="s">
        <v>23</v>
      </c>
      <c r="M6818" s="2">
        <v>1863845.76</v>
      </c>
      <c r="N6818" s="2" t="str">
        <f>VLOOKUP(Tabla1[[#This Row],[nemo]],'Nemos y clasificaciones'!$A$2:$B$5000,2,FALSE)</f>
        <v>FONDO MUTUO IM TRUST INDICE CHILE</v>
      </c>
      <c r="O6818" s="2" t="str">
        <f>VLOOKUP(Tabla1[[#This Row],[nemo]],'Nemos y clasificaciones'!$A$1:$C$3000,3,FALSE)</f>
        <v>Servicios financieros</v>
      </c>
      <c r="P6818" s="2"/>
      <c r="Q6818" s="2"/>
    </row>
    <row r="6819" spans="1:17" x14ac:dyDescent="0.25">
      <c r="A6819" t="s">
        <v>9747</v>
      </c>
      <c r="B6819" s="1">
        <v>42845</v>
      </c>
      <c r="C6819" s="1">
        <v>42851</v>
      </c>
      <c r="D6819" t="s">
        <v>14</v>
      </c>
      <c r="E6819" t="s">
        <v>8688</v>
      </c>
      <c r="F6819">
        <v>0</v>
      </c>
      <c r="G6819">
        <v>3883012</v>
      </c>
      <c r="H6819">
        <v>0</v>
      </c>
      <c r="I6819">
        <v>0</v>
      </c>
      <c r="J6819">
        <v>0</v>
      </c>
      <c r="K6819">
        <v>0.45500000000000002</v>
      </c>
      <c r="L6819" t="s">
        <v>23</v>
      </c>
      <c r="M6819" s="2">
        <v>1766770.46</v>
      </c>
      <c r="N6819" s="2" t="str">
        <f>VLOOKUP(Tabla1[[#This Row],[nemo]],'Nemos y clasificaciones'!$A$2:$B$5000,2,FALSE)</f>
        <v>FONDO MUTUO IM TRUST INDICE CHILE</v>
      </c>
      <c r="O6819" s="2" t="str">
        <f>VLOOKUP(Tabla1[[#This Row],[nemo]],'Nemos y clasificaciones'!$A$1:$C$3000,3,FALSE)</f>
        <v>Servicios financieros</v>
      </c>
      <c r="P6819" s="2"/>
      <c r="Q6819" s="2"/>
    </row>
    <row r="6820" spans="1:17" x14ac:dyDescent="0.25">
      <c r="A6820" t="s">
        <v>10919</v>
      </c>
      <c r="B6820" s="1">
        <v>42392</v>
      </c>
      <c r="C6820" s="1">
        <v>42398</v>
      </c>
      <c r="D6820" t="s">
        <v>14</v>
      </c>
      <c r="E6820" t="s">
        <v>8688</v>
      </c>
      <c r="F6820">
        <v>0</v>
      </c>
      <c r="G6820">
        <v>3883012</v>
      </c>
      <c r="H6820">
        <v>0</v>
      </c>
      <c r="I6820">
        <v>0</v>
      </c>
      <c r="J6820">
        <v>0</v>
      </c>
      <c r="K6820">
        <v>0.45200000000000001</v>
      </c>
      <c r="L6820" t="s">
        <v>23</v>
      </c>
      <c r="M6820" s="2">
        <v>1755121.4240000001</v>
      </c>
      <c r="N6820" s="2" t="str">
        <f>VLOOKUP(Tabla1[[#This Row],[nemo]],'Nemos y clasificaciones'!$A$2:$B$5000,2,FALSE)</f>
        <v>FONDO MUTUO IM TRUST INDICE CHILE</v>
      </c>
      <c r="O6820" s="2" t="str">
        <f>VLOOKUP(Tabla1[[#This Row],[nemo]],'Nemos y clasificaciones'!$A$1:$C$3000,3,FALSE)</f>
        <v>Servicios financieros</v>
      </c>
      <c r="P6820" s="2"/>
      <c r="Q6820" s="2"/>
    </row>
    <row r="6821" spans="1:17" x14ac:dyDescent="0.25">
      <c r="A6821" t="s">
        <v>10627</v>
      </c>
      <c r="B6821" s="1">
        <v>42497</v>
      </c>
      <c r="C6821" s="1">
        <v>42503</v>
      </c>
      <c r="D6821" t="s">
        <v>14</v>
      </c>
      <c r="E6821" t="s">
        <v>8688</v>
      </c>
      <c r="F6821">
        <v>0</v>
      </c>
      <c r="G6821">
        <v>3883012</v>
      </c>
      <c r="H6821">
        <v>0</v>
      </c>
      <c r="I6821">
        <v>0</v>
      </c>
      <c r="J6821">
        <v>0</v>
      </c>
      <c r="K6821">
        <v>0.44900000000000001</v>
      </c>
      <c r="L6821" t="s">
        <v>23</v>
      </c>
      <c r="M6821" s="2">
        <v>1743472.388</v>
      </c>
      <c r="N6821" s="2" t="str">
        <f>VLOOKUP(Tabla1[[#This Row],[nemo]],'Nemos y clasificaciones'!$A$2:$B$5000,2,FALSE)</f>
        <v>FONDO MUTUO IM TRUST INDICE CHILE</v>
      </c>
      <c r="O6821" s="2" t="str">
        <f>VLOOKUP(Tabla1[[#This Row],[nemo]],'Nemos y clasificaciones'!$A$1:$C$3000,3,FALSE)</f>
        <v>Servicios financieros</v>
      </c>
      <c r="P6821" s="2"/>
      <c r="Q6821" s="2"/>
    </row>
    <row r="6822" spans="1:17" x14ac:dyDescent="0.25">
      <c r="A6822" t="s">
        <v>10607</v>
      </c>
      <c r="B6822" s="1">
        <v>42501</v>
      </c>
      <c r="C6822" s="1">
        <v>42507</v>
      </c>
      <c r="D6822" t="s">
        <v>14</v>
      </c>
      <c r="E6822" t="s">
        <v>8688</v>
      </c>
      <c r="F6822">
        <v>0</v>
      </c>
      <c r="G6822">
        <v>3883012</v>
      </c>
      <c r="H6822">
        <v>0</v>
      </c>
      <c r="I6822">
        <v>0</v>
      </c>
      <c r="J6822">
        <v>0</v>
      </c>
      <c r="K6822">
        <v>0.44500000000000001</v>
      </c>
      <c r="L6822" t="s">
        <v>23</v>
      </c>
      <c r="M6822" s="2">
        <v>1727940.34</v>
      </c>
      <c r="N6822" s="2" t="str">
        <f>VLOOKUP(Tabla1[[#This Row],[nemo]],'Nemos y clasificaciones'!$A$2:$B$5000,2,FALSE)</f>
        <v>FONDO MUTUO IM TRUST INDICE CHILE</v>
      </c>
      <c r="O6822" s="2" t="str">
        <f>VLOOKUP(Tabla1[[#This Row],[nemo]],'Nemos y clasificaciones'!$A$1:$C$3000,3,FALSE)</f>
        <v>Servicios financieros</v>
      </c>
      <c r="P6822" s="2"/>
      <c r="Q6822" s="2"/>
    </row>
    <row r="6823" spans="1:17" x14ac:dyDescent="0.25">
      <c r="A6823" t="s">
        <v>11966</v>
      </c>
      <c r="B6823" s="1">
        <v>42028</v>
      </c>
      <c r="C6823" s="1">
        <v>42034</v>
      </c>
      <c r="D6823" t="s">
        <v>14</v>
      </c>
      <c r="E6823" t="s">
        <v>8688</v>
      </c>
      <c r="F6823">
        <v>0</v>
      </c>
      <c r="G6823">
        <v>3883012</v>
      </c>
      <c r="H6823">
        <v>0</v>
      </c>
      <c r="I6823">
        <v>0</v>
      </c>
      <c r="J6823">
        <v>0</v>
      </c>
      <c r="K6823">
        <v>0.443</v>
      </c>
      <c r="L6823" t="s">
        <v>23</v>
      </c>
      <c r="M6823" s="2">
        <v>1720174.3160000001</v>
      </c>
      <c r="N6823" s="2" t="str">
        <f>VLOOKUP(Tabla1[[#This Row],[nemo]],'Nemos y clasificaciones'!$A$2:$B$5000,2,FALSE)</f>
        <v>FONDO MUTUO IM TRUST INDICE CHILE</v>
      </c>
      <c r="O6823" s="2" t="str">
        <f>VLOOKUP(Tabla1[[#This Row],[nemo]],'Nemos y clasificaciones'!$A$1:$C$3000,3,FALSE)</f>
        <v>Servicios financieros</v>
      </c>
      <c r="P6823" s="2"/>
      <c r="Q6823" s="2"/>
    </row>
    <row r="6824" spans="1:17" x14ac:dyDescent="0.25">
      <c r="A6824" t="s">
        <v>9736</v>
      </c>
      <c r="B6824" s="1">
        <v>42846</v>
      </c>
      <c r="C6824" s="1">
        <v>42852</v>
      </c>
      <c r="D6824" t="s">
        <v>14</v>
      </c>
      <c r="E6824" t="s">
        <v>8688</v>
      </c>
      <c r="F6824">
        <v>0</v>
      </c>
      <c r="G6824">
        <v>3883012</v>
      </c>
      <c r="H6824">
        <v>0</v>
      </c>
      <c r="I6824">
        <v>0</v>
      </c>
      <c r="J6824">
        <v>0</v>
      </c>
      <c r="K6824">
        <v>0.435</v>
      </c>
      <c r="L6824" t="s">
        <v>23</v>
      </c>
      <c r="M6824" s="2">
        <v>1689110.22</v>
      </c>
      <c r="N6824" s="2" t="str">
        <f>VLOOKUP(Tabla1[[#This Row],[nemo]],'Nemos y clasificaciones'!$A$2:$B$5000,2,FALSE)</f>
        <v>FONDO MUTUO IM TRUST INDICE CHILE</v>
      </c>
      <c r="O6824" s="2" t="str">
        <f>VLOOKUP(Tabla1[[#This Row],[nemo]],'Nemos y clasificaciones'!$A$1:$C$3000,3,FALSE)</f>
        <v>Servicios financieros</v>
      </c>
      <c r="P6824" s="2"/>
      <c r="Q6824" s="2"/>
    </row>
    <row r="6825" spans="1:17" x14ac:dyDescent="0.25">
      <c r="A6825" t="s">
        <v>10502</v>
      </c>
      <c r="B6825" s="1">
        <v>42509</v>
      </c>
      <c r="C6825" s="1">
        <v>42516</v>
      </c>
      <c r="D6825" t="s">
        <v>14</v>
      </c>
      <c r="E6825" t="s">
        <v>8688</v>
      </c>
      <c r="F6825">
        <v>0</v>
      </c>
      <c r="G6825">
        <v>3883012</v>
      </c>
      <c r="H6825">
        <v>0</v>
      </c>
      <c r="I6825">
        <v>0</v>
      </c>
      <c r="J6825">
        <v>0</v>
      </c>
      <c r="K6825">
        <v>0.432</v>
      </c>
      <c r="L6825" t="s">
        <v>23</v>
      </c>
      <c r="M6825" s="2">
        <v>1677461.1839999999</v>
      </c>
      <c r="N6825" s="2" t="str">
        <f>VLOOKUP(Tabla1[[#This Row],[nemo]],'Nemos y clasificaciones'!$A$2:$B$5000,2,FALSE)</f>
        <v>FONDO MUTUO IM TRUST INDICE CHILE</v>
      </c>
      <c r="O6825" s="2" t="str">
        <f>VLOOKUP(Tabla1[[#This Row],[nemo]],'Nemos y clasificaciones'!$A$1:$C$3000,3,FALSE)</f>
        <v>Servicios financieros</v>
      </c>
      <c r="P6825" s="2"/>
      <c r="Q6825" s="2"/>
    </row>
    <row r="6826" spans="1:17" x14ac:dyDescent="0.25">
      <c r="A6826" t="s">
        <v>11548</v>
      </c>
      <c r="B6826" s="1">
        <v>42146</v>
      </c>
      <c r="C6826" s="1">
        <v>42152</v>
      </c>
      <c r="D6826" t="s">
        <v>14</v>
      </c>
      <c r="E6826" t="s">
        <v>8688</v>
      </c>
      <c r="F6826">
        <v>0</v>
      </c>
      <c r="G6826">
        <v>3883012</v>
      </c>
      <c r="H6826">
        <v>0</v>
      </c>
      <c r="I6826">
        <v>0</v>
      </c>
      <c r="J6826">
        <v>0</v>
      </c>
      <c r="K6826">
        <v>0.43099999999999999</v>
      </c>
      <c r="L6826" t="s">
        <v>23</v>
      </c>
      <c r="M6826" s="2">
        <v>1673578.172</v>
      </c>
      <c r="N6826" s="2" t="str">
        <f>VLOOKUP(Tabla1[[#This Row],[nemo]],'Nemos y clasificaciones'!$A$2:$B$5000,2,FALSE)</f>
        <v>FONDO MUTUO IM TRUST INDICE CHILE</v>
      </c>
      <c r="O6826" s="2" t="str">
        <f>VLOOKUP(Tabla1[[#This Row],[nemo]],'Nemos y clasificaciones'!$A$1:$C$3000,3,FALSE)</f>
        <v>Servicios financieros</v>
      </c>
      <c r="P6826" s="2"/>
      <c r="Q6826" s="2"/>
    </row>
    <row r="6827" spans="1:17" x14ac:dyDescent="0.25">
      <c r="A6827" t="s">
        <v>6881</v>
      </c>
      <c r="B6827" s="1">
        <v>43504</v>
      </c>
      <c r="C6827" s="1">
        <v>43510</v>
      </c>
      <c r="D6827" t="s">
        <v>21</v>
      </c>
      <c r="E6827" t="s">
        <v>539</v>
      </c>
      <c r="F6827">
        <v>0</v>
      </c>
      <c r="G6827">
        <v>700000</v>
      </c>
      <c r="H6827">
        <v>0</v>
      </c>
      <c r="I6827">
        <v>0</v>
      </c>
      <c r="J6827">
        <v>0</v>
      </c>
      <c r="K6827">
        <v>0.73</v>
      </c>
      <c r="L6827" t="s">
        <v>23</v>
      </c>
      <c r="M6827" s="2">
        <v>511000</v>
      </c>
      <c r="N6827" s="2" t="str">
        <f>VLOOKUP(Tabla1[[#This Row],[nemo]],'Nemos y clasificaciones'!$A$2:$B$5000,2,FALSE)</f>
        <v>Apple</v>
      </c>
      <c r="O6827" s="2" t="str">
        <f>VLOOKUP(Tabla1[[#This Row],[nemo]],'Nemos y clasificaciones'!$A$1:$C$3000,3,FALSE)</f>
        <v>Otros</v>
      </c>
      <c r="P6827" s="2"/>
      <c r="Q6827" s="2"/>
    </row>
    <row r="6828" spans="1:17" x14ac:dyDescent="0.25">
      <c r="A6828" t="s">
        <v>7301</v>
      </c>
      <c r="B6828" s="1">
        <v>43412</v>
      </c>
      <c r="C6828" s="1">
        <v>43419</v>
      </c>
      <c r="D6828" t="s">
        <v>21</v>
      </c>
      <c r="E6828" t="s">
        <v>539</v>
      </c>
      <c r="F6828">
        <v>0</v>
      </c>
      <c r="G6828">
        <v>700000</v>
      </c>
      <c r="H6828">
        <v>0</v>
      </c>
      <c r="I6828">
        <v>0</v>
      </c>
      <c r="J6828">
        <v>0</v>
      </c>
      <c r="K6828">
        <v>0.73</v>
      </c>
      <c r="L6828" t="s">
        <v>23</v>
      </c>
      <c r="M6828" s="2">
        <v>511000</v>
      </c>
      <c r="N6828" s="2" t="str">
        <f>VLOOKUP(Tabla1[[#This Row],[nemo]],'Nemos y clasificaciones'!$A$2:$B$5000,2,FALSE)</f>
        <v>Apple</v>
      </c>
      <c r="O6828" s="2" t="str">
        <f>VLOOKUP(Tabla1[[#This Row],[nemo]],'Nemos y clasificaciones'!$A$1:$C$3000,3,FALSE)</f>
        <v>Otros</v>
      </c>
      <c r="P6828" s="2"/>
      <c r="Q6828" s="2"/>
    </row>
    <row r="6829" spans="1:17" x14ac:dyDescent="0.25">
      <c r="A6829" t="s">
        <v>7301</v>
      </c>
      <c r="B6829" s="1">
        <v>43322</v>
      </c>
      <c r="C6829" s="1">
        <v>43328</v>
      </c>
      <c r="D6829" t="s">
        <v>21</v>
      </c>
      <c r="E6829" t="s">
        <v>539</v>
      </c>
      <c r="F6829">
        <v>0</v>
      </c>
      <c r="G6829">
        <v>700000</v>
      </c>
      <c r="H6829">
        <v>0</v>
      </c>
      <c r="I6829">
        <v>0</v>
      </c>
      <c r="J6829">
        <v>0</v>
      </c>
      <c r="K6829">
        <v>0.73</v>
      </c>
      <c r="L6829" t="s">
        <v>23</v>
      </c>
      <c r="M6829" s="2">
        <v>511000</v>
      </c>
      <c r="N6829" s="2" t="str">
        <f>VLOOKUP(Tabla1[[#This Row],[nemo]],'Nemos y clasificaciones'!$A$2:$B$5000,2,FALSE)</f>
        <v>Apple</v>
      </c>
      <c r="O6829" s="2" t="str">
        <f>VLOOKUP(Tabla1[[#This Row],[nemo]],'Nemos y clasificaciones'!$A$1:$C$3000,3,FALSE)</f>
        <v>Otros</v>
      </c>
      <c r="P6829" s="2"/>
      <c r="Q6829" s="2"/>
    </row>
    <row r="6830" spans="1:17" x14ac:dyDescent="0.25">
      <c r="A6830" t="s">
        <v>11623</v>
      </c>
      <c r="B6830" s="1">
        <v>42138</v>
      </c>
      <c r="C6830" s="1">
        <v>42144</v>
      </c>
      <c r="D6830" t="s">
        <v>14</v>
      </c>
      <c r="E6830" t="s">
        <v>8688</v>
      </c>
      <c r="F6830">
        <v>0</v>
      </c>
      <c r="G6830">
        <v>3883012</v>
      </c>
      <c r="H6830">
        <v>0</v>
      </c>
      <c r="I6830">
        <v>0</v>
      </c>
      <c r="J6830">
        <v>0</v>
      </c>
      <c r="K6830">
        <v>0.43</v>
      </c>
      <c r="L6830" t="s">
        <v>23</v>
      </c>
      <c r="M6830" s="2">
        <v>1669695.16</v>
      </c>
      <c r="N6830" s="2" t="str">
        <f>VLOOKUP(Tabla1[[#This Row],[nemo]],'Nemos y clasificaciones'!$A$2:$B$5000,2,FALSE)</f>
        <v>FONDO MUTUO IM TRUST INDICE CHILE</v>
      </c>
      <c r="O6830" s="2" t="str">
        <f>VLOOKUP(Tabla1[[#This Row],[nemo]],'Nemos y clasificaciones'!$A$1:$C$3000,3,FALSE)</f>
        <v>Servicios financieros</v>
      </c>
      <c r="P6830" s="2"/>
      <c r="Q6830" s="2"/>
    </row>
    <row r="6831" spans="1:17" x14ac:dyDescent="0.25">
      <c r="A6831" t="s">
        <v>7301</v>
      </c>
      <c r="B6831" s="1">
        <v>43231</v>
      </c>
      <c r="C6831" s="1">
        <v>43237</v>
      </c>
      <c r="D6831" t="s">
        <v>21</v>
      </c>
      <c r="E6831" t="s">
        <v>539</v>
      </c>
      <c r="F6831">
        <v>0</v>
      </c>
      <c r="G6831">
        <v>700000</v>
      </c>
      <c r="H6831">
        <v>0</v>
      </c>
      <c r="I6831">
        <v>0</v>
      </c>
      <c r="J6831">
        <v>0</v>
      </c>
      <c r="K6831">
        <v>0.73</v>
      </c>
      <c r="L6831" t="s">
        <v>23</v>
      </c>
      <c r="M6831" s="2">
        <v>511000</v>
      </c>
      <c r="N6831" s="2" t="str">
        <f>VLOOKUP(Tabla1[[#This Row],[nemo]],'Nemos y clasificaciones'!$A$2:$B$5000,2,FALSE)</f>
        <v>Apple</v>
      </c>
      <c r="O6831" s="2" t="str">
        <f>VLOOKUP(Tabla1[[#This Row],[nemo]],'Nemos y clasificaciones'!$A$1:$C$3000,3,FALSE)</f>
        <v>Otros</v>
      </c>
      <c r="P6831" s="2"/>
      <c r="Q6831" s="2"/>
    </row>
    <row r="6832" spans="1:17" x14ac:dyDescent="0.25">
      <c r="A6832" t="s">
        <v>8818</v>
      </c>
      <c r="B6832" s="1">
        <v>43083</v>
      </c>
      <c r="C6832" s="1">
        <v>43089</v>
      </c>
      <c r="D6832" t="s">
        <v>14</v>
      </c>
      <c r="E6832" t="s">
        <v>8688</v>
      </c>
      <c r="F6832">
        <v>0</v>
      </c>
      <c r="G6832">
        <v>3883012</v>
      </c>
      <c r="H6832">
        <v>0</v>
      </c>
      <c r="I6832">
        <v>0</v>
      </c>
      <c r="J6832">
        <v>0</v>
      </c>
      <c r="K6832">
        <v>0.42799999999999999</v>
      </c>
      <c r="L6832" t="s">
        <v>23</v>
      </c>
      <c r="M6832" s="2">
        <v>1661929.1359999999</v>
      </c>
      <c r="N6832" s="2" t="str">
        <f>VLOOKUP(Tabla1[[#This Row],[nemo]],'Nemos y clasificaciones'!$A$2:$B$5000,2,FALSE)</f>
        <v>FONDO MUTUO IM TRUST INDICE CHILE</v>
      </c>
      <c r="O6832" s="2" t="str">
        <f>VLOOKUP(Tabla1[[#This Row],[nemo]],'Nemos y clasificaciones'!$A$1:$C$3000,3,FALSE)</f>
        <v>Servicios financieros</v>
      </c>
      <c r="P6832" s="2"/>
      <c r="Q6832" s="2"/>
    </row>
    <row r="6833" spans="1:17" x14ac:dyDescent="0.25">
      <c r="A6833" t="s">
        <v>11633</v>
      </c>
      <c r="B6833" s="1">
        <v>42137</v>
      </c>
      <c r="C6833" s="1">
        <v>42143</v>
      </c>
      <c r="D6833" t="s">
        <v>14</v>
      </c>
      <c r="E6833" t="s">
        <v>8688</v>
      </c>
      <c r="F6833">
        <v>0</v>
      </c>
      <c r="G6833">
        <v>3883012</v>
      </c>
      <c r="H6833">
        <v>0</v>
      </c>
      <c r="I6833">
        <v>0</v>
      </c>
      <c r="J6833">
        <v>0</v>
      </c>
      <c r="K6833">
        <v>0.42499999999999999</v>
      </c>
      <c r="L6833" t="s">
        <v>23</v>
      </c>
      <c r="M6833" s="2">
        <v>1650280.1</v>
      </c>
      <c r="N6833" s="2" t="str">
        <f>VLOOKUP(Tabla1[[#This Row],[nemo]],'Nemos y clasificaciones'!$A$2:$B$5000,2,FALSE)</f>
        <v>FONDO MUTUO IM TRUST INDICE CHILE</v>
      </c>
      <c r="O6833" s="2" t="str">
        <f>VLOOKUP(Tabla1[[#This Row],[nemo]],'Nemos y clasificaciones'!$A$1:$C$3000,3,FALSE)</f>
        <v>Servicios financieros</v>
      </c>
      <c r="P6833" s="2"/>
      <c r="Q6833" s="2"/>
    </row>
    <row r="6834" spans="1:17" x14ac:dyDescent="0.25">
      <c r="A6834" t="s">
        <v>11723</v>
      </c>
      <c r="B6834" s="1">
        <v>42126</v>
      </c>
      <c r="C6834" s="1">
        <v>42132</v>
      </c>
      <c r="D6834" t="s">
        <v>14</v>
      </c>
      <c r="E6834" t="s">
        <v>8688</v>
      </c>
      <c r="F6834">
        <v>0</v>
      </c>
      <c r="G6834">
        <v>3883012</v>
      </c>
      <c r="H6834">
        <v>0</v>
      </c>
      <c r="I6834">
        <v>0</v>
      </c>
      <c r="J6834">
        <v>0</v>
      </c>
      <c r="K6834">
        <v>0.40500000000000003</v>
      </c>
      <c r="L6834" t="s">
        <v>23</v>
      </c>
      <c r="M6834" s="2">
        <v>1572619.86</v>
      </c>
      <c r="N6834" s="2" t="str">
        <f>VLOOKUP(Tabla1[[#This Row],[nemo]],'Nemos y clasificaciones'!$A$2:$B$5000,2,FALSE)</f>
        <v>FONDO MUTUO IM TRUST INDICE CHILE</v>
      </c>
      <c r="O6834" s="2" t="str">
        <f>VLOOKUP(Tabla1[[#This Row],[nemo]],'Nemos y clasificaciones'!$A$1:$C$3000,3,FALSE)</f>
        <v>Servicios financieros</v>
      </c>
      <c r="P6834" s="2"/>
      <c r="Q6834" s="2"/>
    </row>
    <row r="6835" spans="1:17" x14ac:dyDescent="0.25">
      <c r="A6835" t="s">
        <v>10656</v>
      </c>
      <c r="B6835" s="1">
        <v>42495</v>
      </c>
      <c r="C6835" s="1">
        <v>42501</v>
      </c>
      <c r="D6835" t="s">
        <v>14</v>
      </c>
      <c r="E6835" t="s">
        <v>8688</v>
      </c>
      <c r="F6835">
        <v>0</v>
      </c>
      <c r="G6835">
        <v>3883012</v>
      </c>
      <c r="H6835">
        <v>0</v>
      </c>
      <c r="I6835">
        <v>0</v>
      </c>
      <c r="J6835">
        <v>0</v>
      </c>
      <c r="K6835">
        <v>0.40400000000000003</v>
      </c>
      <c r="L6835" t="s">
        <v>23</v>
      </c>
      <c r="M6835" s="2">
        <v>1568736.848</v>
      </c>
      <c r="N6835" s="2" t="str">
        <f>VLOOKUP(Tabla1[[#This Row],[nemo]],'Nemos y clasificaciones'!$A$2:$B$5000,2,FALSE)</f>
        <v>FONDO MUTUO IM TRUST INDICE CHILE</v>
      </c>
      <c r="O6835" s="2" t="str">
        <f>VLOOKUP(Tabla1[[#This Row],[nemo]],'Nemos y clasificaciones'!$A$1:$C$3000,3,FALSE)</f>
        <v>Servicios financieros</v>
      </c>
      <c r="P6835" s="2"/>
      <c r="Q6835" s="2"/>
    </row>
    <row r="6836" spans="1:17" x14ac:dyDescent="0.25">
      <c r="A6836" t="s">
        <v>11726</v>
      </c>
      <c r="B6836" s="1">
        <v>42126</v>
      </c>
      <c r="C6836" s="1">
        <v>42132</v>
      </c>
      <c r="D6836" t="s">
        <v>14</v>
      </c>
      <c r="E6836" t="s">
        <v>8688</v>
      </c>
      <c r="F6836">
        <v>0</v>
      </c>
      <c r="G6836">
        <v>3883012</v>
      </c>
      <c r="H6836">
        <v>0</v>
      </c>
      <c r="I6836">
        <v>0</v>
      </c>
      <c r="J6836">
        <v>0</v>
      </c>
      <c r="K6836">
        <v>0.39600000000000002</v>
      </c>
      <c r="L6836" t="s">
        <v>23</v>
      </c>
      <c r="M6836" s="2">
        <v>1537672.7520000001</v>
      </c>
      <c r="N6836" s="2" t="str">
        <f>VLOOKUP(Tabla1[[#This Row],[nemo]],'Nemos y clasificaciones'!$A$2:$B$5000,2,FALSE)</f>
        <v>FONDO MUTUO IM TRUST INDICE CHILE</v>
      </c>
      <c r="O6836" s="2" t="str">
        <f>VLOOKUP(Tabla1[[#This Row],[nemo]],'Nemos y clasificaciones'!$A$1:$C$3000,3,FALSE)</f>
        <v>Servicios financieros</v>
      </c>
      <c r="P6836" s="2"/>
      <c r="Q6836" s="2"/>
    </row>
    <row r="6837" spans="1:17" x14ac:dyDescent="0.25">
      <c r="A6837" t="s">
        <v>10673</v>
      </c>
      <c r="B6837" s="1">
        <v>42494</v>
      </c>
      <c r="C6837" s="1">
        <v>42500</v>
      </c>
      <c r="D6837" t="s">
        <v>14</v>
      </c>
      <c r="E6837" t="s">
        <v>8688</v>
      </c>
      <c r="F6837">
        <v>0</v>
      </c>
      <c r="G6837">
        <v>3883012</v>
      </c>
      <c r="H6837">
        <v>0</v>
      </c>
      <c r="I6837">
        <v>0</v>
      </c>
      <c r="J6837">
        <v>0</v>
      </c>
      <c r="K6837">
        <v>0.39400000000000002</v>
      </c>
      <c r="L6837" t="s">
        <v>23</v>
      </c>
      <c r="M6837" s="2">
        <v>1529906.7279999999</v>
      </c>
      <c r="N6837" s="2" t="str">
        <f>VLOOKUP(Tabla1[[#This Row],[nemo]],'Nemos y clasificaciones'!$A$2:$B$5000,2,FALSE)</f>
        <v>FONDO MUTUO IM TRUST INDICE CHILE</v>
      </c>
      <c r="O6837" s="2" t="str">
        <f>VLOOKUP(Tabla1[[#This Row],[nemo]],'Nemos y clasificaciones'!$A$1:$C$3000,3,FALSE)</f>
        <v>Servicios financieros</v>
      </c>
      <c r="P6837" s="2"/>
      <c r="Q6837" s="2"/>
    </row>
    <row r="6838" spans="1:17" x14ac:dyDescent="0.25">
      <c r="A6838" t="s">
        <v>9690</v>
      </c>
      <c r="B6838" s="1">
        <v>42853</v>
      </c>
      <c r="C6838" s="1">
        <v>42860</v>
      </c>
      <c r="D6838" t="s">
        <v>14</v>
      </c>
      <c r="E6838" t="s">
        <v>8688</v>
      </c>
      <c r="F6838">
        <v>0</v>
      </c>
      <c r="G6838">
        <v>3883012</v>
      </c>
      <c r="H6838">
        <v>0</v>
      </c>
      <c r="I6838">
        <v>0</v>
      </c>
      <c r="J6838">
        <v>0</v>
      </c>
      <c r="K6838">
        <v>0.39300000000000002</v>
      </c>
      <c r="L6838" t="s">
        <v>23</v>
      </c>
      <c r="M6838" s="2">
        <v>1526023.716</v>
      </c>
      <c r="N6838" s="2" t="str">
        <f>VLOOKUP(Tabla1[[#This Row],[nemo]],'Nemos y clasificaciones'!$A$2:$B$5000,2,FALSE)</f>
        <v>FONDO MUTUO IM TRUST INDICE CHILE</v>
      </c>
      <c r="O6838" s="2" t="str">
        <f>VLOOKUP(Tabla1[[#This Row],[nemo]],'Nemos y clasificaciones'!$A$1:$C$3000,3,FALSE)</f>
        <v>Servicios financieros</v>
      </c>
      <c r="P6838" s="2"/>
      <c r="Q6838" s="2"/>
    </row>
    <row r="6839" spans="1:17" x14ac:dyDescent="0.25">
      <c r="A6839" t="s">
        <v>10971</v>
      </c>
      <c r="B6839" s="1">
        <v>42371</v>
      </c>
      <c r="C6839" s="1">
        <v>42377</v>
      </c>
      <c r="D6839" t="s">
        <v>14</v>
      </c>
      <c r="E6839" t="s">
        <v>8688</v>
      </c>
      <c r="F6839">
        <v>0</v>
      </c>
      <c r="G6839">
        <v>3883012</v>
      </c>
      <c r="H6839">
        <v>0</v>
      </c>
      <c r="I6839">
        <v>0</v>
      </c>
      <c r="J6839">
        <v>0</v>
      </c>
      <c r="K6839">
        <v>0.38900000000000001</v>
      </c>
      <c r="L6839" t="s">
        <v>23</v>
      </c>
      <c r="M6839" s="2">
        <v>1510491.6680000001</v>
      </c>
      <c r="N6839" s="2" t="str">
        <f>VLOOKUP(Tabla1[[#This Row],[nemo]],'Nemos y clasificaciones'!$A$2:$B$5000,2,FALSE)</f>
        <v>FONDO MUTUO IM TRUST INDICE CHILE</v>
      </c>
      <c r="O6839" s="2" t="str">
        <f>VLOOKUP(Tabla1[[#This Row],[nemo]],'Nemos y clasificaciones'!$A$1:$C$3000,3,FALSE)</f>
        <v>Servicios financieros</v>
      </c>
      <c r="P6839" s="2"/>
      <c r="Q6839" s="2"/>
    </row>
    <row r="6840" spans="1:17" x14ac:dyDescent="0.25">
      <c r="A6840" t="s">
        <v>9965</v>
      </c>
      <c r="B6840" s="1">
        <v>42735</v>
      </c>
      <c r="C6840" s="1">
        <v>42741</v>
      </c>
      <c r="D6840" t="s">
        <v>14</v>
      </c>
      <c r="E6840" t="s">
        <v>8688</v>
      </c>
      <c r="F6840">
        <v>0</v>
      </c>
      <c r="G6840">
        <v>3883012</v>
      </c>
      <c r="H6840">
        <v>0</v>
      </c>
      <c r="I6840">
        <v>0</v>
      </c>
      <c r="J6840">
        <v>0</v>
      </c>
      <c r="K6840">
        <v>0.38500000000000001</v>
      </c>
      <c r="L6840" t="s">
        <v>23</v>
      </c>
      <c r="M6840" s="2">
        <v>1494959.62</v>
      </c>
      <c r="N6840" s="2" t="str">
        <f>VLOOKUP(Tabla1[[#This Row],[nemo]],'Nemos y clasificaciones'!$A$2:$B$5000,2,FALSE)</f>
        <v>FONDO MUTUO IM TRUST INDICE CHILE</v>
      </c>
      <c r="O6840" s="2" t="str">
        <f>VLOOKUP(Tabla1[[#This Row],[nemo]],'Nemos y clasificaciones'!$A$1:$C$3000,3,FALSE)</f>
        <v>Servicios financieros</v>
      </c>
      <c r="P6840" s="2"/>
      <c r="Q6840" s="2"/>
    </row>
    <row r="6841" spans="1:17" x14ac:dyDescent="0.25">
      <c r="A6841" t="s">
        <v>9649</v>
      </c>
      <c r="B6841" s="1">
        <v>42858</v>
      </c>
      <c r="C6841" s="1">
        <v>42864</v>
      </c>
      <c r="D6841" t="s">
        <v>14</v>
      </c>
      <c r="E6841" t="s">
        <v>8688</v>
      </c>
      <c r="F6841">
        <v>0</v>
      </c>
      <c r="G6841">
        <v>3883012</v>
      </c>
      <c r="H6841">
        <v>0</v>
      </c>
      <c r="I6841">
        <v>0</v>
      </c>
      <c r="J6841">
        <v>0</v>
      </c>
      <c r="K6841">
        <v>0.36599999999999999</v>
      </c>
      <c r="L6841" t="s">
        <v>23</v>
      </c>
      <c r="M6841" s="2">
        <v>1421182.392</v>
      </c>
      <c r="N6841" s="2" t="str">
        <f>VLOOKUP(Tabla1[[#This Row],[nemo]],'Nemos y clasificaciones'!$A$2:$B$5000,2,FALSE)</f>
        <v>FONDO MUTUO IM TRUST INDICE CHILE</v>
      </c>
      <c r="O6841" s="2" t="str">
        <f>VLOOKUP(Tabla1[[#This Row],[nemo]],'Nemos y clasificaciones'!$A$1:$C$3000,3,FALSE)</f>
        <v>Servicios financieros</v>
      </c>
      <c r="P6841" s="2"/>
      <c r="Q6841" s="2"/>
    </row>
    <row r="6842" spans="1:17" x14ac:dyDescent="0.25">
      <c r="A6842" t="s">
        <v>10807</v>
      </c>
      <c r="B6842" s="1">
        <v>42476</v>
      </c>
      <c r="C6842" s="1">
        <v>42482</v>
      </c>
      <c r="D6842" t="s">
        <v>14</v>
      </c>
      <c r="E6842" t="s">
        <v>8688</v>
      </c>
      <c r="F6842">
        <v>0</v>
      </c>
      <c r="G6842">
        <v>3883012</v>
      </c>
      <c r="H6842">
        <v>0</v>
      </c>
      <c r="I6842">
        <v>0</v>
      </c>
      <c r="J6842">
        <v>0</v>
      </c>
      <c r="K6842">
        <v>0.36399999999999999</v>
      </c>
      <c r="L6842" t="s">
        <v>23</v>
      </c>
      <c r="M6842" s="2">
        <v>1413416.368</v>
      </c>
      <c r="N6842" s="2" t="str">
        <f>VLOOKUP(Tabla1[[#This Row],[nemo]],'Nemos y clasificaciones'!$A$2:$B$5000,2,FALSE)</f>
        <v>FONDO MUTUO IM TRUST INDICE CHILE</v>
      </c>
      <c r="O6842" s="2" t="str">
        <f>VLOOKUP(Tabla1[[#This Row],[nemo]],'Nemos y clasificaciones'!$A$1:$C$3000,3,FALSE)</f>
        <v>Servicios financieros</v>
      </c>
      <c r="P6842" s="2"/>
      <c r="Q6842" s="2"/>
    </row>
    <row r="6843" spans="1:17" x14ac:dyDescent="0.25">
      <c r="A6843" t="s">
        <v>12018</v>
      </c>
      <c r="B6843" s="1">
        <v>42012</v>
      </c>
      <c r="C6843" s="1">
        <v>42013</v>
      </c>
      <c r="D6843" t="s">
        <v>14</v>
      </c>
      <c r="E6843" t="s">
        <v>8688</v>
      </c>
      <c r="F6843">
        <v>0</v>
      </c>
      <c r="G6843">
        <v>3942858</v>
      </c>
      <c r="H6843">
        <v>0</v>
      </c>
      <c r="I6843">
        <v>0</v>
      </c>
      <c r="J6843">
        <v>0</v>
      </c>
      <c r="K6843">
        <v>0.35199999999999998</v>
      </c>
      <c r="L6843" t="s">
        <v>23</v>
      </c>
      <c r="M6843" s="2">
        <v>1387886.0160000001</v>
      </c>
      <c r="N6843" s="2" t="str">
        <f>VLOOKUP(Tabla1[[#This Row],[nemo]],'Nemos y clasificaciones'!$A$2:$B$5000,2,FALSE)</f>
        <v>FONDO MUTUO IM TRUST INDICE CHILE</v>
      </c>
      <c r="O6843" s="2" t="str">
        <f>VLOOKUP(Tabla1[[#This Row],[nemo]],'Nemos y clasificaciones'!$A$1:$C$3000,3,FALSE)</f>
        <v>Servicios financieros</v>
      </c>
      <c r="P6843" s="2"/>
      <c r="Q6843" s="2"/>
    </row>
    <row r="6844" spans="1:17" x14ac:dyDescent="0.25">
      <c r="A6844" t="s">
        <v>9948</v>
      </c>
      <c r="B6844" s="1">
        <v>42741</v>
      </c>
      <c r="C6844" s="1">
        <v>42747</v>
      </c>
      <c r="D6844" t="s">
        <v>14</v>
      </c>
      <c r="E6844" t="s">
        <v>8688</v>
      </c>
      <c r="F6844">
        <v>0</v>
      </c>
      <c r="G6844">
        <v>3883012</v>
      </c>
      <c r="H6844">
        <v>0</v>
      </c>
      <c r="I6844">
        <v>0</v>
      </c>
      <c r="J6844">
        <v>0</v>
      </c>
      <c r="K6844">
        <v>0.35</v>
      </c>
      <c r="L6844" t="s">
        <v>23</v>
      </c>
      <c r="M6844" s="2">
        <v>1359054.2</v>
      </c>
      <c r="N6844" s="2" t="str">
        <f>VLOOKUP(Tabla1[[#This Row],[nemo]],'Nemos y clasificaciones'!$A$2:$B$5000,2,FALSE)</f>
        <v>FONDO MUTUO IM TRUST INDICE CHILE</v>
      </c>
      <c r="O6844" s="2" t="str">
        <f>VLOOKUP(Tabla1[[#This Row],[nemo]],'Nemos y clasificaciones'!$A$1:$C$3000,3,FALSE)</f>
        <v>Servicios financieros</v>
      </c>
      <c r="P6844" s="2"/>
      <c r="Q6844" s="2"/>
    </row>
    <row r="6845" spans="1:17" x14ac:dyDescent="0.25">
      <c r="A6845" t="s">
        <v>9440</v>
      </c>
      <c r="B6845" s="1">
        <v>42875</v>
      </c>
      <c r="C6845" s="1">
        <v>42881</v>
      </c>
      <c r="D6845" t="s">
        <v>14</v>
      </c>
      <c r="E6845" t="s">
        <v>8688</v>
      </c>
      <c r="F6845">
        <v>0</v>
      </c>
      <c r="G6845">
        <v>3883012</v>
      </c>
      <c r="H6845">
        <v>0</v>
      </c>
      <c r="I6845">
        <v>0</v>
      </c>
      <c r="J6845">
        <v>0</v>
      </c>
      <c r="K6845">
        <v>0.34599999999999997</v>
      </c>
      <c r="L6845" t="s">
        <v>23</v>
      </c>
      <c r="M6845" s="2">
        <v>1343522.152</v>
      </c>
      <c r="N6845" s="2" t="str">
        <f>VLOOKUP(Tabla1[[#This Row],[nemo]],'Nemos y clasificaciones'!$A$2:$B$5000,2,FALSE)</f>
        <v>FONDO MUTUO IM TRUST INDICE CHILE</v>
      </c>
      <c r="O6845" s="2" t="str">
        <f>VLOOKUP(Tabla1[[#This Row],[nemo]],'Nemos y clasificaciones'!$A$1:$C$3000,3,FALSE)</f>
        <v>Servicios financieros</v>
      </c>
      <c r="P6845" s="2"/>
      <c r="Q6845" s="2"/>
    </row>
    <row r="6846" spans="1:17" x14ac:dyDescent="0.25">
      <c r="A6846" t="s">
        <v>9114</v>
      </c>
      <c r="B6846" s="1">
        <v>42972</v>
      </c>
      <c r="C6846" s="1">
        <v>42978</v>
      </c>
      <c r="D6846" t="s">
        <v>14</v>
      </c>
      <c r="E6846" t="s">
        <v>8688</v>
      </c>
      <c r="F6846">
        <v>0</v>
      </c>
      <c r="G6846">
        <v>3883012</v>
      </c>
      <c r="H6846">
        <v>0</v>
      </c>
      <c r="I6846">
        <v>0</v>
      </c>
      <c r="J6846">
        <v>0</v>
      </c>
      <c r="K6846">
        <v>0.34</v>
      </c>
      <c r="L6846" t="s">
        <v>23</v>
      </c>
      <c r="M6846" s="2">
        <v>1320224.08</v>
      </c>
      <c r="N6846" s="2" t="str">
        <f>VLOOKUP(Tabla1[[#This Row],[nemo]],'Nemos y clasificaciones'!$A$2:$B$5000,2,FALSE)</f>
        <v>FONDO MUTUO IM TRUST INDICE CHILE</v>
      </c>
      <c r="O6846" s="2" t="str">
        <f>VLOOKUP(Tabla1[[#This Row],[nemo]],'Nemos y clasificaciones'!$A$1:$C$3000,3,FALSE)</f>
        <v>Servicios financieros</v>
      </c>
      <c r="P6846" s="2"/>
      <c r="Q6846" s="2"/>
    </row>
    <row r="6847" spans="1:17" x14ac:dyDescent="0.25">
      <c r="A6847" t="s">
        <v>10569</v>
      </c>
      <c r="B6847" s="1">
        <v>42504</v>
      </c>
      <c r="C6847" s="1">
        <v>42510</v>
      </c>
      <c r="D6847" t="s">
        <v>14</v>
      </c>
      <c r="E6847" t="s">
        <v>8688</v>
      </c>
      <c r="F6847">
        <v>0</v>
      </c>
      <c r="G6847">
        <v>3883012</v>
      </c>
      <c r="H6847">
        <v>0</v>
      </c>
      <c r="I6847">
        <v>0</v>
      </c>
      <c r="J6847">
        <v>0</v>
      </c>
      <c r="K6847">
        <v>0.33600000000000002</v>
      </c>
      <c r="L6847" t="s">
        <v>23</v>
      </c>
      <c r="M6847" s="2">
        <v>1304692.0319999999</v>
      </c>
      <c r="N6847" s="2" t="str">
        <f>VLOOKUP(Tabla1[[#This Row],[nemo]],'Nemos y clasificaciones'!$A$2:$B$5000,2,FALSE)</f>
        <v>FONDO MUTUO IM TRUST INDICE CHILE</v>
      </c>
      <c r="O6847" s="2" t="str">
        <f>VLOOKUP(Tabla1[[#This Row],[nemo]],'Nemos y clasificaciones'!$A$1:$C$3000,3,FALSE)</f>
        <v>Servicios financieros</v>
      </c>
      <c r="P6847" s="2"/>
      <c r="Q6847" s="2"/>
    </row>
    <row r="6848" spans="1:17" x14ac:dyDescent="0.25">
      <c r="A6848" t="s">
        <v>10535</v>
      </c>
      <c r="B6848" s="1">
        <v>42508</v>
      </c>
      <c r="C6848" s="1">
        <v>42515</v>
      </c>
      <c r="D6848" t="s">
        <v>14</v>
      </c>
      <c r="E6848" t="s">
        <v>8688</v>
      </c>
      <c r="F6848">
        <v>0</v>
      </c>
      <c r="G6848">
        <v>3883012</v>
      </c>
      <c r="H6848">
        <v>0</v>
      </c>
      <c r="I6848">
        <v>0</v>
      </c>
      <c r="J6848">
        <v>0</v>
      </c>
      <c r="K6848">
        <v>0.33300000000000002</v>
      </c>
      <c r="L6848" t="s">
        <v>23</v>
      </c>
      <c r="M6848" s="2">
        <v>1293042.996</v>
      </c>
      <c r="N6848" s="2" t="str">
        <f>VLOOKUP(Tabla1[[#This Row],[nemo]],'Nemos y clasificaciones'!$A$2:$B$5000,2,FALSE)</f>
        <v>FONDO MUTUO IM TRUST INDICE CHILE</v>
      </c>
      <c r="O6848" s="2" t="str">
        <f>VLOOKUP(Tabla1[[#This Row],[nemo]],'Nemos y clasificaciones'!$A$1:$C$3000,3,FALSE)</f>
        <v>Servicios financieros</v>
      </c>
      <c r="P6848" s="2"/>
      <c r="Q6848" s="2"/>
    </row>
    <row r="6849" spans="1:17" x14ac:dyDescent="0.25">
      <c r="A6849" t="s">
        <v>11727</v>
      </c>
      <c r="B6849" s="1">
        <v>42126</v>
      </c>
      <c r="C6849" s="1">
        <v>42132</v>
      </c>
      <c r="D6849" t="s">
        <v>14</v>
      </c>
      <c r="E6849" t="s">
        <v>8688</v>
      </c>
      <c r="F6849">
        <v>0</v>
      </c>
      <c r="G6849">
        <v>3883012</v>
      </c>
      <c r="H6849">
        <v>0</v>
      </c>
      <c r="I6849">
        <v>0</v>
      </c>
      <c r="J6849">
        <v>0</v>
      </c>
      <c r="K6849">
        <v>0.33</v>
      </c>
      <c r="L6849" t="s">
        <v>23</v>
      </c>
      <c r="M6849" s="2">
        <v>1281393.96</v>
      </c>
      <c r="N6849" s="2" t="str">
        <f>VLOOKUP(Tabla1[[#This Row],[nemo]],'Nemos y clasificaciones'!$A$2:$B$5000,2,FALSE)</f>
        <v>FONDO MUTUO IM TRUST INDICE CHILE</v>
      </c>
      <c r="O6849" s="2" t="str">
        <f>VLOOKUP(Tabla1[[#This Row],[nemo]],'Nemos y clasificaciones'!$A$1:$C$3000,3,FALSE)</f>
        <v>Servicios financieros</v>
      </c>
      <c r="P6849" s="2"/>
      <c r="Q6849" s="2"/>
    </row>
    <row r="6850" spans="1:17" x14ac:dyDescent="0.25">
      <c r="A6850" t="s">
        <v>11599</v>
      </c>
      <c r="B6850" s="1">
        <v>42139</v>
      </c>
      <c r="C6850" s="1">
        <v>42146</v>
      </c>
      <c r="D6850" t="s">
        <v>14</v>
      </c>
      <c r="E6850" t="s">
        <v>8688</v>
      </c>
      <c r="F6850">
        <v>0</v>
      </c>
      <c r="G6850">
        <v>3883012</v>
      </c>
      <c r="H6850">
        <v>0</v>
      </c>
      <c r="I6850">
        <v>0</v>
      </c>
      <c r="J6850">
        <v>0</v>
      </c>
      <c r="K6850">
        <v>0.32800000000000001</v>
      </c>
      <c r="L6850" t="s">
        <v>23</v>
      </c>
      <c r="M6850" s="2">
        <v>1273627.936</v>
      </c>
      <c r="N6850" s="2" t="str">
        <f>VLOOKUP(Tabla1[[#This Row],[nemo]],'Nemos y clasificaciones'!$A$2:$B$5000,2,FALSE)</f>
        <v>FONDO MUTUO IM TRUST INDICE CHILE</v>
      </c>
      <c r="O6850" s="2" t="str">
        <f>VLOOKUP(Tabla1[[#This Row],[nemo]],'Nemos y clasificaciones'!$A$1:$C$3000,3,FALSE)</f>
        <v>Servicios financieros</v>
      </c>
      <c r="P6850" s="2"/>
      <c r="Q6850" s="2"/>
    </row>
    <row r="6851" spans="1:17" x14ac:dyDescent="0.25">
      <c r="A6851" t="s">
        <v>10578</v>
      </c>
      <c r="B6851" s="1">
        <v>42503</v>
      </c>
      <c r="C6851" s="1">
        <v>42509</v>
      </c>
      <c r="D6851" t="s">
        <v>14</v>
      </c>
      <c r="E6851" t="s">
        <v>8688</v>
      </c>
      <c r="F6851">
        <v>0</v>
      </c>
      <c r="G6851">
        <v>3883012</v>
      </c>
      <c r="H6851">
        <v>0</v>
      </c>
      <c r="I6851">
        <v>0</v>
      </c>
      <c r="J6851">
        <v>0</v>
      </c>
      <c r="K6851">
        <v>0.31900000000000001</v>
      </c>
      <c r="L6851" t="s">
        <v>23</v>
      </c>
      <c r="M6851" s="2">
        <v>1238680.828</v>
      </c>
      <c r="N6851" s="2" t="str">
        <f>VLOOKUP(Tabla1[[#This Row],[nemo]],'Nemos y clasificaciones'!$A$2:$B$5000,2,FALSE)</f>
        <v>FONDO MUTUO IM TRUST INDICE CHILE</v>
      </c>
      <c r="O6851" s="2" t="str">
        <f>VLOOKUP(Tabla1[[#This Row],[nemo]],'Nemos y clasificaciones'!$A$1:$C$3000,3,FALSE)</f>
        <v>Servicios financieros</v>
      </c>
      <c r="P6851" s="2"/>
      <c r="Q6851" s="2"/>
    </row>
    <row r="6852" spans="1:17" x14ac:dyDescent="0.25">
      <c r="A6852" t="s">
        <v>9061</v>
      </c>
      <c r="B6852" s="1">
        <v>42999</v>
      </c>
      <c r="C6852" s="1">
        <v>43005</v>
      </c>
      <c r="D6852" t="s">
        <v>14</v>
      </c>
      <c r="E6852" t="s">
        <v>8688</v>
      </c>
      <c r="F6852">
        <v>0</v>
      </c>
      <c r="G6852">
        <v>3883012</v>
      </c>
      <c r="H6852">
        <v>0</v>
      </c>
      <c r="I6852">
        <v>0</v>
      </c>
      <c r="J6852">
        <v>0</v>
      </c>
      <c r="K6852">
        <v>0.318</v>
      </c>
      <c r="L6852" t="s">
        <v>23</v>
      </c>
      <c r="M6852" s="2">
        <v>1234797.8160000001</v>
      </c>
      <c r="N6852" s="2" t="str">
        <f>VLOOKUP(Tabla1[[#This Row],[nemo]],'Nemos y clasificaciones'!$A$2:$B$5000,2,FALSE)</f>
        <v>FONDO MUTUO IM TRUST INDICE CHILE</v>
      </c>
      <c r="O6852" s="2" t="str">
        <f>VLOOKUP(Tabla1[[#This Row],[nemo]],'Nemos y clasificaciones'!$A$1:$C$3000,3,FALSE)</f>
        <v>Servicios financieros</v>
      </c>
      <c r="P6852" s="2"/>
      <c r="Q6852" s="2"/>
    </row>
    <row r="6853" spans="1:17" x14ac:dyDescent="0.25">
      <c r="A6853" t="s">
        <v>10711</v>
      </c>
      <c r="B6853" s="1">
        <v>42490</v>
      </c>
      <c r="C6853" s="1">
        <v>42496</v>
      </c>
      <c r="D6853" t="s">
        <v>14</v>
      </c>
      <c r="E6853" t="s">
        <v>8688</v>
      </c>
      <c r="F6853">
        <v>0</v>
      </c>
      <c r="G6853">
        <v>3883012</v>
      </c>
      <c r="H6853">
        <v>0</v>
      </c>
      <c r="I6853">
        <v>0</v>
      </c>
      <c r="J6853">
        <v>0</v>
      </c>
      <c r="K6853">
        <v>0.314</v>
      </c>
      <c r="L6853" t="s">
        <v>23</v>
      </c>
      <c r="M6853" s="2">
        <v>1219265.7679999999</v>
      </c>
      <c r="N6853" s="2" t="str">
        <f>VLOOKUP(Tabla1[[#This Row],[nemo]],'Nemos y clasificaciones'!$A$2:$B$5000,2,FALSE)</f>
        <v>FONDO MUTUO IM TRUST INDICE CHILE</v>
      </c>
      <c r="O6853" s="2" t="str">
        <f>VLOOKUP(Tabla1[[#This Row],[nemo]],'Nemos y clasificaciones'!$A$1:$C$3000,3,FALSE)</f>
        <v>Servicios financieros</v>
      </c>
      <c r="P6853" s="2"/>
      <c r="Q6853" s="2"/>
    </row>
    <row r="6854" spans="1:17" x14ac:dyDescent="0.25">
      <c r="A6854" t="s">
        <v>10671</v>
      </c>
      <c r="B6854" s="1">
        <v>42494</v>
      </c>
      <c r="C6854" s="1">
        <v>42500</v>
      </c>
      <c r="D6854" t="s">
        <v>14</v>
      </c>
      <c r="E6854" t="s">
        <v>8688</v>
      </c>
      <c r="F6854">
        <v>0</v>
      </c>
      <c r="G6854">
        <v>3883012</v>
      </c>
      <c r="H6854">
        <v>0</v>
      </c>
      <c r="I6854">
        <v>0</v>
      </c>
      <c r="J6854">
        <v>0</v>
      </c>
      <c r="K6854">
        <v>0.313</v>
      </c>
      <c r="L6854" t="s">
        <v>23</v>
      </c>
      <c r="M6854" s="2">
        <v>1215382.7560000001</v>
      </c>
      <c r="N6854" s="2" t="str">
        <f>VLOOKUP(Tabla1[[#This Row],[nemo]],'Nemos y clasificaciones'!$A$2:$B$5000,2,FALSE)</f>
        <v>FONDO MUTUO IM TRUST INDICE CHILE</v>
      </c>
      <c r="O6854" s="2" t="str">
        <f>VLOOKUP(Tabla1[[#This Row],[nemo]],'Nemos y clasificaciones'!$A$1:$C$3000,3,FALSE)</f>
        <v>Servicios financieros</v>
      </c>
      <c r="P6854" s="2"/>
      <c r="Q6854" s="2"/>
    </row>
    <row r="6855" spans="1:17" x14ac:dyDescent="0.25">
      <c r="A6855" t="s">
        <v>9663</v>
      </c>
      <c r="B6855" s="1">
        <v>42857</v>
      </c>
      <c r="C6855" s="1">
        <v>42863</v>
      </c>
      <c r="D6855" t="s">
        <v>14</v>
      </c>
      <c r="E6855" t="s">
        <v>8688</v>
      </c>
      <c r="F6855">
        <v>0</v>
      </c>
      <c r="G6855">
        <v>3883012</v>
      </c>
      <c r="H6855">
        <v>0</v>
      </c>
      <c r="I6855">
        <v>0</v>
      </c>
      <c r="J6855">
        <v>0</v>
      </c>
      <c r="K6855">
        <v>0.308</v>
      </c>
      <c r="L6855" t="s">
        <v>23</v>
      </c>
      <c r="M6855" s="2">
        <v>1195967.696</v>
      </c>
      <c r="N6855" s="2" t="str">
        <f>VLOOKUP(Tabla1[[#This Row],[nemo]],'Nemos y clasificaciones'!$A$2:$B$5000,2,FALSE)</f>
        <v>FONDO MUTUO IM TRUST INDICE CHILE</v>
      </c>
      <c r="O6855" s="2" t="str">
        <f>VLOOKUP(Tabla1[[#This Row],[nemo]],'Nemos y clasificaciones'!$A$1:$C$3000,3,FALSE)</f>
        <v>Servicios financieros</v>
      </c>
      <c r="P6855" s="2"/>
      <c r="Q6855" s="2"/>
    </row>
    <row r="6856" spans="1:17" x14ac:dyDescent="0.25">
      <c r="A6856" t="s">
        <v>8879</v>
      </c>
      <c r="B6856" s="1">
        <v>43061</v>
      </c>
      <c r="C6856" s="1">
        <v>43067</v>
      </c>
      <c r="D6856" t="s">
        <v>14</v>
      </c>
      <c r="E6856" t="s">
        <v>8688</v>
      </c>
      <c r="F6856">
        <v>0</v>
      </c>
      <c r="G6856">
        <v>3883012</v>
      </c>
      <c r="H6856">
        <v>0</v>
      </c>
      <c r="I6856">
        <v>0</v>
      </c>
      <c r="J6856">
        <v>0</v>
      </c>
      <c r="K6856">
        <v>0.29799999999999999</v>
      </c>
      <c r="L6856" t="s">
        <v>23</v>
      </c>
      <c r="M6856" s="2">
        <v>1157137.5759999999</v>
      </c>
      <c r="N6856" s="2" t="str">
        <f>VLOOKUP(Tabla1[[#This Row],[nemo]],'Nemos y clasificaciones'!$A$2:$B$5000,2,FALSE)</f>
        <v>FONDO MUTUO IM TRUST INDICE CHILE</v>
      </c>
      <c r="O6856" s="2" t="str">
        <f>VLOOKUP(Tabla1[[#This Row],[nemo]],'Nemos y clasificaciones'!$A$1:$C$3000,3,FALSE)</f>
        <v>Servicios financieros</v>
      </c>
      <c r="P6856" s="2"/>
      <c r="Q6856" s="2"/>
    </row>
    <row r="6857" spans="1:17" x14ac:dyDescent="0.25">
      <c r="A6857" t="s">
        <v>9509</v>
      </c>
      <c r="B6857" s="1">
        <v>42872</v>
      </c>
      <c r="C6857" s="1">
        <v>42878</v>
      </c>
      <c r="D6857" t="s">
        <v>14</v>
      </c>
      <c r="E6857" t="s">
        <v>8688</v>
      </c>
      <c r="F6857">
        <v>0</v>
      </c>
      <c r="G6857">
        <v>3883012</v>
      </c>
      <c r="H6857">
        <v>0</v>
      </c>
      <c r="I6857">
        <v>0</v>
      </c>
      <c r="J6857">
        <v>0</v>
      </c>
      <c r="K6857">
        <v>0.29699999999999999</v>
      </c>
      <c r="L6857" t="s">
        <v>23</v>
      </c>
      <c r="M6857" s="2">
        <v>1153254.564</v>
      </c>
      <c r="N6857" s="2" t="str">
        <f>VLOOKUP(Tabla1[[#This Row],[nemo]],'Nemos y clasificaciones'!$A$2:$B$5000,2,FALSE)</f>
        <v>FONDO MUTUO IM TRUST INDICE CHILE</v>
      </c>
      <c r="O6857" s="2" t="str">
        <f>VLOOKUP(Tabla1[[#This Row],[nemo]],'Nemos y clasificaciones'!$A$1:$C$3000,3,FALSE)</f>
        <v>Servicios financieros</v>
      </c>
      <c r="P6857" s="2"/>
      <c r="Q6857" s="2"/>
    </row>
    <row r="6858" spans="1:17" x14ac:dyDescent="0.25">
      <c r="A6858" t="s">
        <v>10576</v>
      </c>
      <c r="B6858" s="1">
        <v>42503</v>
      </c>
      <c r="C6858" s="1">
        <v>42509</v>
      </c>
      <c r="D6858" t="s">
        <v>14</v>
      </c>
      <c r="E6858" t="s">
        <v>8688</v>
      </c>
      <c r="F6858">
        <v>0</v>
      </c>
      <c r="G6858">
        <v>3883012</v>
      </c>
      <c r="H6858">
        <v>0</v>
      </c>
      <c r="I6858">
        <v>0</v>
      </c>
      <c r="J6858">
        <v>0</v>
      </c>
      <c r="K6858">
        <v>0.29399999999999998</v>
      </c>
      <c r="L6858" t="s">
        <v>23</v>
      </c>
      <c r="M6858" s="2">
        <v>1141605.5279999999</v>
      </c>
      <c r="N6858" s="2" t="str">
        <f>VLOOKUP(Tabla1[[#This Row],[nemo]],'Nemos y clasificaciones'!$A$2:$B$5000,2,FALSE)</f>
        <v>FONDO MUTUO IM TRUST INDICE CHILE</v>
      </c>
      <c r="O6858" s="2" t="str">
        <f>VLOOKUP(Tabla1[[#This Row],[nemo]],'Nemos y clasificaciones'!$A$1:$C$3000,3,FALSE)</f>
        <v>Servicios financieros</v>
      </c>
      <c r="P6858" s="2"/>
      <c r="Q6858" s="2"/>
    </row>
    <row r="6859" spans="1:17" x14ac:dyDescent="0.25">
      <c r="A6859" t="s">
        <v>10709</v>
      </c>
      <c r="B6859" s="1">
        <v>42490</v>
      </c>
      <c r="C6859" s="1">
        <v>42496</v>
      </c>
      <c r="D6859" t="s">
        <v>14</v>
      </c>
      <c r="E6859" t="s">
        <v>8688</v>
      </c>
      <c r="F6859">
        <v>0</v>
      </c>
      <c r="G6859">
        <v>3883012</v>
      </c>
      <c r="H6859">
        <v>0</v>
      </c>
      <c r="I6859">
        <v>0</v>
      </c>
      <c r="J6859">
        <v>0</v>
      </c>
      <c r="K6859">
        <v>0.29399999999999998</v>
      </c>
      <c r="L6859" t="s">
        <v>23</v>
      </c>
      <c r="M6859" s="2">
        <v>1141605.5279999999</v>
      </c>
      <c r="N6859" s="2" t="str">
        <f>VLOOKUP(Tabla1[[#This Row],[nemo]],'Nemos y clasificaciones'!$A$2:$B$5000,2,FALSE)</f>
        <v>FONDO MUTUO IM TRUST INDICE CHILE</v>
      </c>
      <c r="O6859" s="2" t="str">
        <f>VLOOKUP(Tabla1[[#This Row],[nemo]],'Nemos y clasificaciones'!$A$1:$C$3000,3,FALSE)</f>
        <v>Servicios financieros</v>
      </c>
      <c r="P6859" s="2"/>
      <c r="Q6859" s="2"/>
    </row>
    <row r="6860" spans="1:17" x14ac:dyDescent="0.25">
      <c r="A6860" t="s">
        <v>9632</v>
      </c>
      <c r="B6860" s="1">
        <v>42859</v>
      </c>
      <c r="C6860" s="1">
        <v>42865</v>
      </c>
      <c r="D6860" t="s">
        <v>14</v>
      </c>
      <c r="E6860" t="s">
        <v>8688</v>
      </c>
      <c r="F6860">
        <v>0</v>
      </c>
      <c r="G6860">
        <v>3883012</v>
      </c>
      <c r="H6860">
        <v>0</v>
      </c>
      <c r="I6860">
        <v>0</v>
      </c>
      <c r="J6860">
        <v>0</v>
      </c>
      <c r="K6860">
        <v>0.28999999999999998</v>
      </c>
      <c r="L6860" t="s">
        <v>23</v>
      </c>
      <c r="M6860" s="2">
        <v>1126073.48</v>
      </c>
      <c r="N6860" s="2" t="str">
        <f>VLOOKUP(Tabla1[[#This Row],[nemo]],'Nemos y clasificaciones'!$A$2:$B$5000,2,FALSE)</f>
        <v>FONDO MUTUO IM TRUST INDICE CHILE</v>
      </c>
      <c r="O6860" s="2" t="str">
        <f>VLOOKUP(Tabla1[[#This Row],[nemo]],'Nemos y clasificaciones'!$A$1:$C$3000,3,FALSE)</f>
        <v>Servicios financieros</v>
      </c>
      <c r="P6860" s="2"/>
      <c r="Q6860" s="2"/>
    </row>
    <row r="6861" spans="1:17" x14ac:dyDescent="0.25">
      <c r="A6861" t="s">
        <v>9544</v>
      </c>
      <c r="B6861" s="1">
        <v>42868</v>
      </c>
      <c r="C6861" s="1">
        <v>42874</v>
      </c>
      <c r="D6861" t="s">
        <v>14</v>
      </c>
      <c r="E6861" t="s">
        <v>8688</v>
      </c>
      <c r="F6861">
        <v>0</v>
      </c>
      <c r="G6861">
        <v>3883012</v>
      </c>
      <c r="H6861">
        <v>0</v>
      </c>
      <c r="I6861">
        <v>0</v>
      </c>
      <c r="J6861">
        <v>0</v>
      </c>
      <c r="K6861">
        <v>0.28899999999999998</v>
      </c>
      <c r="L6861" t="s">
        <v>23</v>
      </c>
      <c r="M6861" s="2">
        <v>1122190.4680000001</v>
      </c>
      <c r="N6861" s="2" t="str">
        <f>VLOOKUP(Tabla1[[#This Row],[nemo]],'Nemos y clasificaciones'!$A$2:$B$5000,2,FALSE)</f>
        <v>FONDO MUTUO IM TRUST INDICE CHILE</v>
      </c>
      <c r="O6861" s="2" t="str">
        <f>VLOOKUP(Tabla1[[#This Row],[nemo]],'Nemos y clasificaciones'!$A$1:$C$3000,3,FALSE)</f>
        <v>Servicios financieros</v>
      </c>
      <c r="P6861" s="2"/>
      <c r="Q6861" s="2"/>
    </row>
    <row r="6862" spans="1:17" x14ac:dyDescent="0.25">
      <c r="A6862" t="s">
        <v>10478</v>
      </c>
      <c r="B6862" s="1">
        <v>42510</v>
      </c>
      <c r="C6862" s="1">
        <v>42517</v>
      </c>
      <c r="D6862" t="s">
        <v>14</v>
      </c>
      <c r="E6862" t="s">
        <v>8688</v>
      </c>
      <c r="F6862">
        <v>0</v>
      </c>
      <c r="G6862">
        <v>3883012</v>
      </c>
      <c r="H6862">
        <v>0</v>
      </c>
      <c r="I6862">
        <v>0</v>
      </c>
      <c r="J6862">
        <v>0</v>
      </c>
      <c r="K6862">
        <v>0.28799999999999998</v>
      </c>
      <c r="L6862" t="s">
        <v>23</v>
      </c>
      <c r="M6862" s="2">
        <v>1118307.456</v>
      </c>
      <c r="N6862" s="2" t="str">
        <f>VLOOKUP(Tabla1[[#This Row],[nemo]],'Nemos y clasificaciones'!$A$2:$B$5000,2,FALSE)</f>
        <v>FONDO MUTUO IM TRUST INDICE CHILE</v>
      </c>
      <c r="O6862" s="2" t="str">
        <f>VLOOKUP(Tabla1[[#This Row],[nemo]],'Nemos y clasificaciones'!$A$1:$C$3000,3,FALSE)</f>
        <v>Servicios financieros</v>
      </c>
      <c r="P6862" s="2"/>
      <c r="Q6862" s="2"/>
    </row>
    <row r="6863" spans="1:17" x14ac:dyDescent="0.25">
      <c r="A6863" t="s">
        <v>10731</v>
      </c>
      <c r="B6863" s="1">
        <v>42489</v>
      </c>
      <c r="C6863" s="1">
        <v>42495</v>
      </c>
      <c r="D6863" t="s">
        <v>14</v>
      </c>
      <c r="E6863" t="s">
        <v>8688</v>
      </c>
      <c r="F6863">
        <v>0</v>
      </c>
      <c r="G6863">
        <v>3883012</v>
      </c>
      <c r="H6863">
        <v>0</v>
      </c>
      <c r="I6863">
        <v>0</v>
      </c>
      <c r="J6863">
        <v>0</v>
      </c>
      <c r="K6863">
        <v>0.28499999999999998</v>
      </c>
      <c r="L6863" t="s">
        <v>23</v>
      </c>
      <c r="M6863" s="2">
        <v>1106658.42</v>
      </c>
      <c r="N6863" s="2" t="str">
        <f>VLOOKUP(Tabla1[[#This Row],[nemo]],'Nemos y clasificaciones'!$A$2:$B$5000,2,FALSE)</f>
        <v>FONDO MUTUO IM TRUST INDICE CHILE</v>
      </c>
      <c r="O6863" s="2" t="str">
        <f>VLOOKUP(Tabla1[[#This Row],[nemo]],'Nemos y clasificaciones'!$A$1:$C$3000,3,FALSE)</f>
        <v>Servicios financieros</v>
      </c>
      <c r="P6863" s="2"/>
      <c r="Q6863" s="2"/>
    </row>
    <row r="6864" spans="1:17" x14ac:dyDescent="0.25">
      <c r="A6864" t="s">
        <v>8965</v>
      </c>
      <c r="B6864" s="1">
        <v>43028</v>
      </c>
      <c r="C6864" s="1">
        <v>43034</v>
      </c>
      <c r="D6864" t="s">
        <v>14</v>
      </c>
      <c r="E6864" t="s">
        <v>8688</v>
      </c>
      <c r="F6864">
        <v>0</v>
      </c>
      <c r="G6864">
        <v>3883012</v>
      </c>
      <c r="H6864">
        <v>0</v>
      </c>
      <c r="I6864">
        <v>0</v>
      </c>
      <c r="J6864">
        <v>0</v>
      </c>
      <c r="K6864">
        <v>0.27200000000000002</v>
      </c>
      <c r="L6864" t="s">
        <v>23</v>
      </c>
      <c r="M6864" s="2">
        <v>1056179.264</v>
      </c>
      <c r="N6864" s="2" t="str">
        <f>VLOOKUP(Tabla1[[#This Row],[nemo]],'Nemos y clasificaciones'!$A$2:$B$5000,2,FALSE)</f>
        <v>FONDO MUTUO IM TRUST INDICE CHILE</v>
      </c>
      <c r="O6864" s="2" t="str">
        <f>VLOOKUP(Tabla1[[#This Row],[nemo]],'Nemos y clasificaciones'!$A$1:$C$3000,3,FALSE)</f>
        <v>Servicios financieros</v>
      </c>
      <c r="P6864" s="2"/>
      <c r="Q6864" s="2"/>
    </row>
    <row r="6865" spans="1:17" x14ac:dyDescent="0.25">
      <c r="A6865" t="s">
        <v>11598</v>
      </c>
      <c r="B6865" s="1">
        <v>42139</v>
      </c>
      <c r="C6865" s="1">
        <v>42146</v>
      </c>
      <c r="D6865" t="s">
        <v>14</v>
      </c>
      <c r="E6865" t="s">
        <v>8688</v>
      </c>
      <c r="F6865">
        <v>0</v>
      </c>
      <c r="G6865">
        <v>3883012</v>
      </c>
      <c r="H6865">
        <v>0</v>
      </c>
      <c r="I6865">
        <v>0</v>
      </c>
      <c r="J6865">
        <v>0</v>
      </c>
      <c r="K6865">
        <v>0.26800000000000002</v>
      </c>
      <c r="L6865" t="s">
        <v>23</v>
      </c>
      <c r="M6865" s="2">
        <v>1040647.216</v>
      </c>
      <c r="N6865" s="2" t="str">
        <f>VLOOKUP(Tabla1[[#This Row],[nemo]],'Nemos y clasificaciones'!$A$2:$B$5000,2,FALSE)</f>
        <v>FONDO MUTUO IM TRUST INDICE CHILE</v>
      </c>
      <c r="O6865" s="2" t="str">
        <f>VLOOKUP(Tabla1[[#This Row],[nemo]],'Nemos y clasificaciones'!$A$1:$C$3000,3,FALSE)</f>
        <v>Servicios financieros</v>
      </c>
      <c r="P6865" s="2"/>
      <c r="Q6865" s="2"/>
    </row>
    <row r="6866" spans="1:17" x14ac:dyDescent="0.25">
      <c r="A6866" t="s">
        <v>9665</v>
      </c>
      <c r="B6866" s="1">
        <v>42857</v>
      </c>
      <c r="C6866" s="1">
        <v>42863</v>
      </c>
      <c r="D6866" t="s">
        <v>14</v>
      </c>
      <c r="E6866" t="s">
        <v>8688</v>
      </c>
      <c r="F6866">
        <v>0</v>
      </c>
      <c r="G6866">
        <v>3883012</v>
      </c>
      <c r="H6866">
        <v>0</v>
      </c>
      <c r="I6866">
        <v>0</v>
      </c>
      <c r="J6866">
        <v>0</v>
      </c>
      <c r="K6866">
        <v>0.26300000000000001</v>
      </c>
      <c r="L6866" t="s">
        <v>23</v>
      </c>
      <c r="M6866" s="2">
        <v>1021232.156</v>
      </c>
      <c r="N6866" s="2" t="str">
        <f>VLOOKUP(Tabla1[[#This Row],[nemo]],'Nemos y clasificaciones'!$A$2:$B$5000,2,FALSE)</f>
        <v>FONDO MUTUO IM TRUST INDICE CHILE</v>
      </c>
      <c r="O6866" s="2" t="str">
        <f>VLOOKUP(Tabla1[[#This Row],[nemo]],'Nemos y clasificaciones'!$A$1:$C$3000,3,FALSE)</f>
        <v>Servicios financieros</v>
      </c>
      <c r="P6866" s="2"/>
      <c r="Q6866" s="2"/>
    </row>
    <row r="6867" spans="1:17" x14ac:dyDescent="0.25">
      <c r="A6867" t="s">
        <v>10476</v>
      </c>
      <c r="B6867" s="1">
        <v>42510</v>
      </c>
      <c r="C6867" s="1">
        <v>42517</v>
      </c>
      <c r="D6867" t="s">
        <v>14</v>
      </c>
      <c r="E6867" t="s">
        <v>8688</v>
      </c>
      <c r="F6867">
        <v>0</v>
      </c>
      <c r="G6867">
        <v>3883012</v>
      </c>
      <c r="H6867">
        <v>0</v>
      </c>
      <c r="I6867">
        <v>0</v>
      </c>
      <c r="J6867">
        <v>0</v>
      </c>
      <c r="K6867">
        <v>0.255</v>
      </c>
      <c r="L6867" t="s">
        <v>23</v>
      </c>
      <c r="M6867" s="2">
        <v>990168.06</v>
      </c>
      <c r="N6867" s="2" t="str">
        <f>VLOOKUP(Tabla1[[#This Row],[nemo]],'Nemos y clasificaciones'!$A$2:$B$5000,2,FALSE)</f>
        <v>FONDO MUTUO IM TRUST INDICE CHILE</v>
      </c>
      <c r="O6867" s="2" t="str">
        <f>VLOOKUP(Tabla1[[#This Row],[nemo]],'Nemos y clasificaciones'!$A$1:$C$3000,3,FALSE)</f>
        <v>Servicios financieros</v>
      </c>
      <c r="P6867" s="2"/>
      <c r="Q6867" s="2"/>
    </row>
    <row r="6868" spans="1:17" x14ac:dyDescent="0.25">
      <c r="A6868" t="s">
        <v>11696</v>
      </c>
      <c r="B6868" s="1">
        <v>42130</v>
      </c>
      <c r="C6868" s="1">
        <v>42136</v>
      </c>
      <c r="D6868" t="s">
        <v>14</v>
      </c>
      <c r="E6868" t="s">
        <v>8688</v>
      </c>
      <c r="F6868">
        <v>0</v>
      </c>
      <c r="G6868">
        <v>3883012</v>
      </c>
      <c r="H6868">
        <v>0</v>
      </c>
      <c r="I6868">
        <v>0</v>
      </c>
      <c r="J6868">
        <v>0</v>
      </c>
      <c r="K6868">
        <v>0.247</v>
      </c>
      <c r="L6868" t="s">
        <v>23</v>
      </c>
      <c r="M6868" s="2">
        <v>959103.96400000004</v>
      </c>
      <c r="N6868" s="2" t="str">
        <f>VLOOKUP(Tabla1[[#This Row],[nemo]],'Nemos y clasificaciones'!$A$2:$B$5000,2,FALSE)</f>
        <v>FONDO MUTUO IM TRUST INDICE CHILE</v>
      </c>
      <c r="O6868" s="2" t="str">
        <f>VLOOKUP(Tabla1[[#This Row],[nemo]],'Nemos y clasificaciones'!$A$1:$C$3000,3,FALSE)</f>
        <v>Servicios financieros</v>
      </c>
      <c r="P6868" s="2"/>
      <c r="Q6868" s="2"/>
    </row>
    <row r="6869" spans="1:17" x14ac:dyDescent="0.25">
      <c r="A6869" t="s">
        <v>9563</v>
      </c>
      <c r="B6869" s="1">
        <v>42867</v>
      </c>
      <c r="C6869" s="1">
        <v>42873</v>
      </c>
      <c r="D6869" t="s">
        <v>14</v>
      </c>
      <c r="E6869" t="s">
        <v>8688</v>
      </c>
      <c r="F6869">
        <v>0</v>
      </c>
      <c r="G6869">
        <v>3883012</v>
      </c>
      <c r="H6869">
        <v>0</v>
      </c>
      <c r="I6869">
        <v>0</v>
      </c>
      <c r="J6869">
        <v>0</v>
      </c>
      <c r="K6869">
        <v>0.24099999999999999</v>
      </c>
      <c r="L6869" t="s">
        <v>23</v>
      </c>
      <c r="M6869" s="2">
        <v>935805.89199999999</v>
      </c>
      <c r="N6869" s="2" t="str">
        <f>VLOOKUP(Tabla1[[#This Row],[nemo]],'Nemos y clasificaciones'!$A$2:$B$5000,2,FALSE)</f>
        <v>FONDO MUTUO IM TRUST INDICE CHILE</v>
      </c>
      <c r="O6869" s="2" t="str">
        <f>VLOOKUP(Tabla1[[#This Row],[nemo]],'Nemos y clasificaciones'!$A$1:$C$3000,3,FALSE)</f>
        <v>Servicios financieros</v>
      </c>
      <c r="P6869" s="2"/>
      <c r="Q6869" s="2"/>
    </row>
    <row r="6870" spans="1:17" x14ac:dyDescent="0.25">
      <c r="A6870" t="s">
        <v>10693</v>
      </c>
      <c r="B6870" s="1">
        <v>42493</v>
      </c>
      <c r="C6870" s="1">
        <v>42499</v>
      </c>
      <c r="D6870" t="s">
        <v>14</v>
      </c>
      <c r="E6870" t="s">
        <v>8688</v>
      </c>
      <c r="F6870">
        <v>0</v>
      </c>
      <c r="G6870">
        <v>3883012</v>
      </c>
      <c r="H6870">
        <v>0</v>
      </c>
      <c r="I6870">
        <v>0</v>
      </c>
      <c r="J6870">
        <v>0</v>
      </c>
      <c r="K6870">
        <v>0.24099999999999999</v>
      </c>
      <c r="L6870" t="s">
        <v>23</v>
      </c>
      <c r="M6870" s="2">
        <v>935805.89199999999</v>
      </c>
      <c r="N6870" s="2" t="str">
        <f>VLOOKUP(Tabla1[[#This Row],[nemo]],'Nemos y clasificaciones'!$A$2:$B$5000,2,FALSE)</f>
        <v>FONDO MUTUO IM TRUST INDICE CHILE</v>
      </c>
      <c r="O6870" s="2" t="str">
        <f>VLOOKUP(Tabla1[[#This Row],[nemo]],'Nemos y clasificaciones'!$A$1:$C$3000,3,FALSE)</f>
        <v>Servicios financieros</v>
      </c>
      <c r="P6870" s="2"/>
      <c r="Q6870" s="2"/>
    </row>
    <row r="6871" spans="1:17" x14ac:dyDescent="0.25">
      <c r="A6871" t="s">
        <v>10672</v>
      </c>
      <c r="B6871" s="1">
        <v>42494</v>
      </c>
      <c r="C6871" s="1">
        <v>42500</v>
      </c>
      <c r="D6871" t="s">
        <v>14</v>
      </c>
      <c r="E6871" t="s">
        <v>8688</v>
      </c>
      <c r="F6871">
        <v>0</v>
      </c>
      <c r="G6871">
        <v>3883012</v>
      </c>
      <c r="H6871">
        <v>0</v>
      </c>
      <c r="I6871">
        <v>0</v>
      </c>
      <c r="J6871">
        <v>0</v>
      </c>
      <c r="K6871">
        <v>0.23400000000000001</v>
      </c>
      <c r="L6871" t="s">
        <v>23</v>
      </c>
      <c r="M6871" s="2">
        <v>908624.80799999996</v>
      </c>
      <c r="N6871" s="2" t="str">
        <f>VLOOKUP(Tabla1[[#This Row],[nemo]],'Nemos y clasificaciones'!$A$2:$B$5000,2,FALSE)</f>
        <v>FONDO MUTUO IM TRUST INDICE CHILE</v>
      </c>
      <c r="O6871" s="2" t="str">
        <f>VLOOKUP(Tabla1[[#This Row],[nemo]],'Nemos y clasificaciones'!$A$1:$C$3000,3,FALSE)</f>
        <v>Servicios financieros</v>
      </c>
      <c r="P6871" s="2"/>
      <c r="Q6871" s="2"/>
    </row>
    <row r="6872" spans="1:17" x14ac:dyDescent="0.25">
      <c r="A6872" t="s">
        <v>9691</v>
      </c>
      <c r="B6872" s="1">
        <v>42853</v>
      </c>
      <c r="C6872" s="1">
        <v>42860</v>
      </c>
      <c r="D6872" t="s">
        <v>14</v>
      </c>
      <c r="E6872" t="s">
        <v>8688</v>
      </c>
      <c r="F6872">
        <v>0</v>
      </c>
      <c r="G6872">
        <v>3883012</v>
      </c>
      <c r="H6872">
        <v>0</v>
      </c>
      <c r="I6872">
        <v>0</v>
      </c>
      <c r="J6872">
        <v>0</v>
      </c>
      <c r="K6872">
        <v>0.23200000000000001</v>
      </c>
      <c r="L6872" t="s">
        <v>23</v>
      </c>
      <c r="M6872" s="2">
        <v>900858.78399999999</v>
      </c>
      <c r="N6872" s="2" t="str">
        <f>VLOOKUP(Tabla1[[#This Row],[nemo]],'Nemos y clasificaciones'!$A$2:$B$5000,2,FALSE)</f>
        <v>FONDO MUTUO IM TRUST INDICE CHILE</v>
      </c>
      <c r="O6872" s="2" t="str">
        <f>VLOOKUP(Tabla1[[#This Row],[nemo]],'Nemos y clasificaciones'!$A$1:$C$3000,3,FALSE)</f>
        <v>Servicios financieros</v>
      </c>
      <c r="P6872" s="2"/>
      <c r="Q6872" s="2"/>
    </row>
    <row r="6873" spans="1:17" x14ac:dyDescent="0.25">
      <c r="A6873" t="s">
        <v>10742</v>
      </c>
      <c r="B6873" s="1">
        <v>42487</v>
      </c>
      <c r="C6873" s="1">
        <v>42493</v>
      </c>
      <c r="D6873" t="s">
        <v>14</v>
      </c>
      <c r="E6873" t="s">
        <v>8688</v>
      </c>
      <c r="F6873">
        <v>0</v>
      </c>
      <c r="G6873">
        <v>3883012</v>
      </c>
      <c r="H6873">
        <v>0</v>
      </c>
      <c r="I6873">
        <v>0</v>
      </c>
      <c r="J6873">
        <v>0</v>
      </c>
      <c r="K6873">
        <v>0.22600000000000001</v>
      </c>
      <c r="L6873" t="s">
        <v>23</v>
      </c>
      <c r="M6873" s="2">
        <v>877560.71200000006</v>
      </c>
      <c r="N6873" s="2" t="str">
        <f>VLOOKUP(Tabla1[[#This Row],[nemo]],'Nemos y clasificaciones'!$A$2:$B$5000,2,FALSE)</f>
        <v>FONDO MUTUO IM TRUST INDICE CHILE</v>
      </c>
      <c r="O6873" s="2" t="str">
        <f>VLOOKUP(Tabla1[[#This Row],[nemo]],'Nemos y clasificaciones'!$A$1:$C$3000,3,FALSE)</f>
        <v>Servicios financieros</v>
      </c>
      <c r="P6873" s="2"/>
      <c r="Q6873" s="2"/>
    </row>
    <row r="6874" spans="1:17" x14ac:dyDescent="0.25">
      <c r="A6874" t="s">
        <v>11783</v>
      </c>
      <c r="B6874" s="1">
        <v>42117</v>
      </c>
      <c r="C6874" s="1">
        <v>42123</v>
      </c>
      <c r="D6874" t="s">
        <v>14</v>
      </c>
      <c r="E6874" t="s">
        <v>8688</v>
      </c>
      <c r="F6874">
        <v>0</v>
      </c>
      <c r="G6874">
        <v>3883012</v>
      </c>
      <c r="H6874">
        <v>0</v>
      </c>
      <c r="I6874">
        <v>0</v>
      </c>
      <c r="J6874">
        <v>0</v>
      </c>
      <c r="K6874">
        <v>0.221</v>
      </c>
      <c r="L6874" t="s">
        <v>23</v>
      </c>
      <c r="M6874" s="2">
        <v>858145.652</v>
      </c>
      <c r="N6874" s="2" t="str">
        <f>VLOOKUP(Tabla1[[#This Row],[nemo]],'Nemos y clasificaciones'!$A$2:$B$5000,2,FALSE)</f>
        <v>FONDO MUTUO IM TRUST INDICE CHILE</v>
      </c>
      <c r="O6874" s="2" t="str">
        <f>VLOOKUP(Tabla1[[#This Row],[nemo]],'Nemos y clasificaciones'!$A$1:$C$3000,3,FALSE)</f>
        <v>Servicios financieros</v>
      </c>
      <c r="P6874" s="2"/>
      <c r="Q6874" s="2"/>
    </row>
    <row r="6875" spans="1:17" x14ac:dyDescent="0.25">
      <c r="A6875" t="s">
        <v>11549</v>
      </c>
      <c r="B6875" s="1">
        <v>42146</v>
      </c>
      <c r="C6875" s="1">
        <v>42152</v>
      </c>
      <c r="D6875" t="s">
        <v>14</v>
      </c>
      <c r="E6875" t="s">
        <v>8688</v>
      </c>
      <c r="F6875">
        <v>0</v>
      </c>
      <c r="G6875">
        <v>3883012</v>
      </c>
      <c r="H6875">
        <v>0</v>
      </c>
      <c r="I6875">
        <v>0</v>
      </c>
      <c r="J6875">
        <v>0</v>
      </c>
      <c r="K6875">
        <v>0.216</v>
      </c>
      <c r="L6875" t="s">
        <v>23</v>
      </c>
      <c r="M6875" s="2">
        <v>838730.59199999995</v>
      </c>
      <c r="N6875" s="2" t="str">
        <f>VLOOKUP(Tabla1[[#This Row],[nemo]],'Nemos y clasificaciones'!$A$2:$B$5000,2,FALSE)</f>
        <v>FONDO MUTUO IM TRUST INDICE CHILE</v>
      </c>
      <c r="O6875" s="2" t="str">
        <f>VLOOKUP(Tabla1[[#This Row],[nemo]],'Nemos y clasificaciones'!$A$1:$C$3000,3,FALSE)</f>
        <v>Servicios financieros</v>
      </c>
      <c r="P6875" s="2"/>
      <c r="Q6875" s="2"/>
    </row>
    <row r="6876" spans="1:17" x14ac:dyDescent="0.25">
      <c r="A6876" t="s">
        <v>11524</v>
      </c>
      <c r="B6876" s="1">
        <v>42147</v>
      </c>
      <c r="C6876" s="1">
        <v>42153</v>
      </c>
      <c r="D6876" t="s">
        <v>14</v>
      </c>
      <c r="E6876" t="s">
        <v>8688</v>
      </c>
      <c r="F6876">
        <v>0</v>
      </c>
      <c r="G6876">
        <v>3883012</v>
      </c>
      <c r="H6876">
        <v>0</v>
      </c>
      <c r="I6876">
        <v>0</v>
      </c>
      <c r="J6876">
        <v>0</v>
      </c>
      <c r="K6876">
        <v>0.214</v>
      </c>
      <c r="L6876" t="s">
        <v>23</v>
      </c>
      <c r="M6876" s="2">
        <v>830964.56799999997</v>
      </c>
      <c r="N6876" s="2" t="str">
        <f>VLOOKUP(Tabla1[[#This Row],[nemo]],'Nemos y clasificaciones'!$A$2:$B$5000,2,FALSE)</f>
        <v>FONDO MUTUO IM TRUST INDICE CHILE</v>
      </c>
      <c r="O6876" s="2" t="str">
        <f>VLOOKUP(Tabla1[[#This Row],[nemo]],'Nemos y clasificaciones'!$A$1:$C$3000,3,FALSE)</f>
        <v>Servicios financieros</v>
      </c>
      <c r="P6876" s="2"/>
      <c r="Q6876" s="2"/>
    </row>
    <row r="6877" spans="1:17" x14ac:dyDescent="0.25">
      <c r="A6877" t="s">
        <v>10710</v>
      </c>
      <c r="B6877" s="1">
        <v>42490</v>
      </c>
      <c r="C6877" s="1">
        <v>42496</v>
      </c>
      <c r="D6877" t="s">
        <v>14</v>
      </c>
      <c r="E6877" t="s">
        <v>8688</v>
      </c>
      <c r="F6877">
        <v>0</v>
      </c>
      <c r="G6877">
        <v>3883012</v>
      </c>
      <c r="H6877">
        <v>0</v>
      </c>
      <c r="I6877">
        <v>0</v>
      </c>
      <c r="J6877">
        <v>0</v>
      </c>
      <c r="K6877">
        <v>0.20899999999999999</v>
      </c>
      <c r="L6877" t="s">
        <v>23</v>
      </c>
      <c r="M6877" s="2">
        <v>811549.50800000003</v>
      </c>
      <c r="N6877" s="2" t="str">
        <f>VLOOKUP(Tabla1[[#This Row],[nemo]],'Nemos y clasificaciones'!$A$2:$B$5000,2,FALSE)</f>
        <v>FONDO MUTUO IM TRUST INDICE CHILE</v>
      </c>
      <c r="O6877" s="2" t="str">
        <f>VLOOKUP(Tabla1[[#This Row],[nemo]],'Nemos y clasificaciones'!$A$1:$C$3000,3,FALSE)</f>
        <v>Servicios financieros</v>
      </c>
      <c r="P6877" s="2"/>
      <c r="Q6877" s="2"/>
    </row>
    <row r="6878" spans="1:17" x14ac:dyDescent="0.25">
      <c r="A6878" t="s">
        <v>11562</v>
      </c>
      <c r="B6878" s="1">
        <v>42144</v>
      </c>
      <c r="C6878" s="1">
        <v>42151</v>
      </c>
      <c r="D6878" t="s">
        <v>14</v>
      </c>
      <c r="E6878" t="s">
        <v>8688</v>
      </c>
      <c r="F6878">
        <v>0</v>
      </c>
      <c r="G6878">
        <v>3883012</v>
      </c>
      <c r="H6878">
        <v>0</v>
      </c>
      <c r="I6878">
        <v>0</v>
      </c>
      <c r="J6878">
        <v>0</v>
      </c>
      <c r="K6878">
        <v>0.20899999999999999</v>
      </c>
      <c r="L6878" t="s">
        <v>23</v>
      </c>
      <c r="M6878" s="2">
        <v>811549.50800000003</v>
      </c>
      <c r="N6878" s="2" t="str">
        <f>VLOOKUP(Tabla1[[#This Row],[nemo]],'Nemos y clasificaciones'!$A$2:$B$5000,2,FALSE)</f>
        <v>FONDO MUTUO IM TRUST INDICE CHILE</v>
      </c>
      <c r="O6878" s="2" t="str">
        <f>VLOOKUP(Tabla1[[#This Row],[nemo]],'Nemos y clasificaciones'!$A$1:$C$3000,3,FALSE)</f>
        <v>Servicios financieros</v>
      </c>
      <c r="P6878" s="2"/>
      <c r="Q6878" s="2"/>
    </row>
    <row r="6879" spans="1:17" x14ac:dyDescent="0.25">
      <c r="A6879" t="s">
        <v>11761</v>
      </c>
      <c r="B6879" s="1">
        <v>42121</v>
      </c>
      <c r="C6879" s="1">
        <v>42128</v>
      </c>
      <c r="D6879" t="s">
        <v>14</v>
      </c>
      <c r="E6879" t="s">
        <v>8688</v>
      </c>
      <c r="F6879">
        <v>0</v>
      </c>
      <c r="G6879">
        <v>3883012</v>
      </c>
      <c r="H6879">
        <v>0</v>
      </c>
      <c r="I6879">
        <v>0</v>
      </c>
      <c r="J6879">
        <v>0</v>
      </c>
      <c r="K6879">
        <v>0.20799999999999999</v>
      </c>
      <c r="L6879" t="s">
        <v>23</v>
      </c>
      <c r="M6879" s="2">
        <v>807666.49600000004</v>
      </c>
      <c r="N6879" s="2" t="str">
        <f>VLOOKUP(Tabla1[[#This Row],[nemo]],'Nemos y clasificaciones'!$A$2:$B$5000,2,FALSE)</f>
        <v>FONDO MUTUO IM TRUST INDICE CHILE</v>
      </c>
      <c r="O6879" s="2" t="str">
        <f>VLOOKUP(Tabla1[[#This Row],[nemo]],'Nemos y clasificaciones'!$A$1:$C$3000,3,FALSE)</f>
        <v>Servicios financieros</v>
      </c>
      <c r="P6879" s="2"/>
      <c r="Q6879" s="2"/>
    </row>
    <row r="6880" spans="1:17" x14ac:dyDescent="0.25">
      <c r="A6880" t="s">
        <v>9664</v>
      </c>
      <c r="B6880" s="1">
        <v>42857</v>
      </c>
      <c r="C6880" s="1">
        <v>42863</v>
      </c>
      <c r="D6880" t="s">
        <v>14</v>
      </c>
      <c r="E6880" t="s">
        <v>8688</v>
      </c>
      <c r="F6880">
        <v>0</v>
      </c>
      <c r="G6880">
        <v>3883012</v>
      </c>
      <c r="H6880">
        <v>0</v>
      </c>
      <c r="I6880">
        <v>0</v>
      </c>
      <c r="J6880">
        <v>0</v>
      </c>
      <c r="K6880">
        <v>0.20699999999999999</v>
      </c>
      <c r="L6880" t="s">
        <v>23</v>
      </c>
      <c r="M6880" s="2">
        <v>803783.48400000005</v>
      </c>
      <c r="N6880" s="2" t="str">
        <f>VLOOKUP(Tabla1[[#This Row],[nemo]],'Nemos y clasificaciones'!$A$2:$B$5000,2,FALSE)</f>
        <v>FONDO MUTUO IM TRUST INDICE CHILE</v>
      </c>
      <c r="O6880" s="2" t="str">
        <f>VLOOKUP(Tabla1[[#This Row],[nemo]],'Nemos y clasificaciones'!$A$1:$C$3000,3,FALSE)</f>
        <v>Servicios financieros</v>
      </c>
      <c r="P6880" s="2"/>
      <c r="Q6880" s="2"/>
    </row>
    <row r="6881" spans="1:17" x14ac:dyDescent="0.25">
      <c r="A6881" t="s">
        <v>10769</v>
      </c>
      <c r="B6881" s="1">
        <v>42482</v>
      </c>
      <c r="C6881" s="1">
        <v>42488</v>
      </c>
      <c r="D6881" t="s">
        <v>14</v>
      </c>
      <c r="E6881" t="s">
        <v>8688</v>
      </c>
      <c r="F6881">
        <v>0</v>
      </c>
      <c r="G6881">
        <v>3883012</v>
      </c>
      <c r="H6881">
        <v>0</v>
      </c>
      <c r="I6881">
        <v>0</v>
      </c>
      <c r="J6881">
        <v>0</v>
      </c>
      <c r="K6881">
        <v>0.20699999999999999</v>
      </c>
      <c r="L6881" t="s">
        <v>23</v>
      </c>
      <c r="M6881" s="2">
        <v>803783.48400000005</v>
      </c>
      <c r="N6881" s="2" t="str">
        <f>VLOOKUP(Tabla1[[#This Row],[nemo]],'Nemos y clasificaciones'!$A$2:$B$5000,2,FALSE)</f>
        <v>FONDO MUTUO IM TRUST INDICE CHILE</v>
      </c>
      <c r="O6881" s="2" t="str">
        <f>VLOOKUP(Tabla1[[#This Row],[nemo]],'Nemos y clasificaciones'!$A$1:$C$3000,3,FALSE)</f>
        <v>Servicios financieros</v>
      </c>
      <c r="P6881" s="2"/>
      <c r="Q6881" s="2"/>
    </row>
    <row r="6882" spans="1:17" x14ac:dyDescent="0.25">
      <c r="A6882" t="s">
        <v>8847</v>
      </c>
      <c r="B6882" s="1">
        <v>43076</v>
      </c>
      <c r="C6882" s="1">
        <v>43083</v>
      </c>
      <c r="D6882" t="s">
        <v>14</v>
      </c>
      <c r="E6882" t="s">
        <v>8688</v>
      </c>
      <c r="F6882">
        <v>0</v>
      </c>
      <c r="G6882">
        <v>3883012</v>
      </c>
      <c r="H6882">
        <v>0</v>
      </c>
      <c r="I6882">
        <v>0</v>
      </c>
      <c r="J6882">
        <v>0</v>
      </c>
      <c r="K6882">
        <v>0.20599999999999999</v>
      </c>
      <c r="L6882" t="s">
        <v>23</v>
      </c>
      <c r="M6882" s="2">
        <v>799900.47199999995</v>
      </c>
      <c r="N6882" s="2" t="str">
        <f>VLOOKUP(Tabla1[[#This Row],[nemo]],'Nemos y clasificaciones'!$A$2:$B$5000,2,FALSE)</f>
        <v>FONDO MUTUO IM TRUST INDICE CHILE</v>
      </c>
      <c r="O6882" s="2" t="str">
        <f>VLOOKUP(Tabla1[[#This Row],[nemo]],'Nemos y clasificaciones'!$A$1:$C$3000,3,FALSE)</f>
        <v>Servicios financieros</v>
      </c>
      <c r="P6882" s="2"/>
      <c r="Q6882" s="2"/>
    </row>
    <row r="6883" spans="1:17" x14ac:dyDescent="0.25">
      <c r="A6883" t="s">
        <v>9749</v>
      </c>
      <c r="B6883" s="1">
        <v>42845</v>
      </c>
      <c r="C6883" s="1">
        <v>42851</v>
      </c>
      <c r="D6883" t="s">
        <v>14</v>
      </c>
      <c r="E6883" t="s">
        <v>8688</v>
      </c>
      <c r="F6883">
        <v>0</v>
      </c>
      <c r="G6883">
        <v>3883012</v>
      </c>
      <c r="H6883">
        <v>0</v>
      </c>
      <c r="I6883">
        <v>0</v>
      </c>
      <c r="J6883">
        <v>0</v>
      </c>
      <c r="K6883">
        <v>0.20599999999999999</v>
      </c>
      <c r="L6883" t="s">
        <v>23</v>
      </c>
      <c r="M6883" s="2">
        <v>799900.47199999995</v>
      </c>
      <c r="N6883" s="2" t="str">
        <f>VLOOKUP(Tabla1[[#This Row],[nemo]],'Nemos y clasificaciones'!$A$2:$B$5000,2,FALSE)</f>
        <v>FONDO MUTUO IM TRUST INDICE CHILE</v>
      </c>
      <c r="O6883" s="2" t="str">
        <f>VLOOKUP(Tabla1[[#This Row],[nemo]],'Nemos y clasificaciones'!$A$1:$C$3000,3,FALSE)</f>
        <v>Servicios financieros</v>
      </c>
      <c r="P6883" s="2"/>
      <c r="Q6883" s="2"/>
    </row>
    <row r="6884" spans="1:17" x14ac:dyDescent="0.25">
      <c r="A6884" t="s">
        <v>10712</v>
      </c>
      <c r="B6884" s="1">
        <v>42490</v>
      </c>
      <c r="C6884" s="1">
        <v>42496</v>
      </c>
      <c r="D6884" t="s">
        <v>14</v>
      </c>
      <c r="E6884" t="s">
        <v>8688</v>
      </c>
      <c r="F6884">
        <v>0</v>
      </c>
      <c r="G6884">
        <v>3883012</v>
      </c>
      <c r="H6884">
        <v>0</v>
      </c>
      <c r="I6884">
        <v>0</v>
      </c>
      <c r="J6884">
        <v>0</v>
      </c>
      <c r="K6884">
        <v>0.20599999999999999</v>
      </c>
      <c r="L6884" t="s">
        <v>23</v>
      </c>
      <c r="M6884" s="2">
        <v>799900.47199999995</v>
      </c>
      <c r="N6884" s="2" t="str">
        <f>VLOOKUP(Tabla1[[#This Row],[nemo]],'Nemos y clasificaciones'!$A$2:$B$5000,2,FALSE)</f>
        <v>FONDO MUTUO IM TRUST INDICE CHILE</v>
      </c>
      <c r="O6884" s="2" t="str">
        <f>VLOOKUP(Tabla1[[#This Row],[nemo]],'Nemos y clasificaciones'!$A$1:$C$3000,3,FALSE)</f>
        <v>Servicios financieros</v>
      </c>
      <c r="P6884" s="2"/>
      <c r="Q6884" s="2"/>
    </row>
    <row r="6885" spans="1:17" x14ac:dyDescent="0.25">
      <c r="A6885" t="s">
        <v>11303</v>
      </c>
      <c r="B6885" s="1">
        <v>42242</v>
      </c>
      <c r="C6885" s="1">
        <v>42248</v>
      </c>
      <c r="D6885" t="s">
        <v>14</v>
      </c>
      <c r="E6885" t="s">
        <v>8688</v>
      </c>
      <c r="F6885">
        <v>0</v>
      </c>
      <c r="G6885">
        <v>3883012</v>
      </c>
      <c r="H6885">
        <v>0</v>
      </c>
      <c r="I6885">
        <v>0</v>
      </c>
      <c r="J6885">
        <v>0</v>
      </c>
      <c r="K6885">
        <v>0.2</v>
      </c>
      <c r="L6885" t="s">
        <v>23</v>
      </c>
      <c r="M6885" s="2">
        <v>776602.4</v>
      </c>
      <c r="N6885" s="2" t="str">
        <f>VLOOKUP(Tabla1[[#This Row],[nemo]],'Nemos y clasificaciones'!$A$2:$B$5000,2,FALSE)</f>
        <v>FONDO MUTUO IM TRUST INDICE CHILE</v>
      </c>
      <c r="O6885" s="2" t="str">
        <f>VLOOKUP(Tabla1[[#This Row],[nemo]],'Nemos y clasificaciones'!$A$1:$C$3000,3,FALSE)</f>
        <v>Servicios financieros</v>
      </c>
      <c r="P6885" s="2"/>
      <c r="Q6885" s="2"/>
    </row>
    <row r="6886" spans="1:17" x14ac:dyDescent="0.25">
      <c r="A6886" t="s">
        <v>9543</v>
      </c>
      <c r="B6886" s="1">
        <v>42868</v>
      </c>
      <c r="C6886" s="1">
        <v>42874</v>
      </c>
      <c r="D6886" t="s">
        <v>14</v>
      </c>
      <c r="E6886" t="s">
        <v>8688</v>
      </c>
      <c r="F6886">
        <v>0</v>
      </c>
      <c r="G6886">
        <v>3883012</v>
      </c>
      <c r="H6886">
        <v>0</v>
      </c>
      <c r="I6886">
        <v>0</v>
      </c>
      <c r="J6886">
        <v>0</v>
      </c>
      <c r="K6886">
        <v>0.19700000000000001</v>
      </c>
      <c r="L6886" t="s">
        <v>23</v>
      </c>
      <c r="M6886" s="2">
        <v>764953.36399999994</v>
      </c>
      <c r="N6886" s="2" t="str">
        <f>VLOOKUP(Tabla1[[#This Row],[nemo]],'Nemos y clasificaciones'!$A$2:$B$5000,2,FALSE)</f>
        <v>FONDO MUTUO IM TRUST INDICE CHILE</v>
      </c>
      <c r="O6886" s="2" t="str">
        <f>VLOOKUP(Tabla1[[#This Row],[nemo]],'Nemos y clasificaciones'!$A$1:$C$3000,3,FALSE)</f>
        <v>Servicios financieros</v>
      </c>
      <c r="P6886" s="2"/>
      <c r="Q6886" s="2"/>
    </row>
    <row r="6887" spans="1:17" x14ac:dyDescent="0.25">
      <c r="A6887" t="s">
        <v>9646</v>
      </c>
      <c r="B6887" s="1">
        <v>42858</v>
      </c>
      <c r="C6887" s="1">
        <v>42864</v>
      </c>
      <c r="D6887" t="s">
        <v>14</v>
      </c>
      <c r="E6887" t="s">
        <v>8688</v>
      </c>
      <c r="F6887">
        <v>0</v>
      </c>
      <c r="G6887">
        <v>3883012</v>
      </c>
      <c r="H6887">
        <v>0</v>
      </c>
      <c r="I6887">
        <v>0</v>
      </c>
      <c r="J6887">
        <v>0</v>
      </c>
      <c r="K6887">
        <v>0.191</v>
      </c>
      <c r="L6887" t="s">
        <v>23</v>
      </c>
      <c r="M6887" s="2">
        <v>741655.29200000002</v>
      </c>
      <c r="N6887" s="2" t="str">
        <f>VLOOKUP(Tabla1[[#This Row],[nemo]],'Nemos y clasificaciones'!$A$2:$B$5000,2,FALSE)</f>
        <v>FONDO MUTUO IM TRUST INDICE CHILE</v>
      </c>
      <c r="O6887" s="2" t="str">
        <f>VLOOKUP(Tabla1[[#This Row],[nemo]],'Nemos y clasificaciones'!$A$1:$C$3000,3,FALSE)</f>
        <v>Servicios financieros</v>
      </c>
      <c r="P6887" s="2"/>
      <c r="Q6887" s="2"/>
    </row>
    <row r="6888" spans="1:17" x14ac:dyDescent="0.25">
      <c r="A6888" t="s">
        <v>9692</v>
      </c>
      <c r="B6888" s="1">
        <v>42853</v>
      </c>
      <c r="C6888" s="1">
        <v>42860</v>
      </c>
      <c r="D6888" t="s">
        <v>14</v>
      </c>
      <c r="E6888" t="s">
        <v>8688</v>
      </c>
      <c r="F6888">
        <v>0</v>
      </c>
      <c r="G6888">
        <v>3883012</v>
      </c>
      <c r="H6888">
        <v>0</v>
      </c>
      <c r="I6888">
        <v>0</v>
      </c>
      <c r="J6888">
        <v>0</v>
      </c>
      <c r="K6888">
        <v>0.19</v>
      </c>
      <c r="L6888" t="s">
        <v>23</v>
      </c>
      <c r="M6888" s="2">
        <v>737772.28</v>
      </c>
      <c r="N6888" s="2" t="str">
        <f>VLOOKUP(Tabla1[[#This Row],[nemo]],'Nemos y clasificaciones'!$A$2:$B$5000,2,FALSE)</f>
        <v>FONDO MUTUO IM TRUST INDICE CHILE</v>
      </c>
      <c r="O6888" s="2" t="str">
        <f>VLOOKUP(Tabla1[[#This Row],[nemo]],'Nemos y clasificaciones'!$A$1:$C$3000,3,FALSE)</f>
        <v>Servicios financieros</v>
      </c>
      <c r="P6888" s="2"/>
      <c r="Q6888" s="2"/>
    </row>
    <row r="6889" spans="1:17" x14ac:dyDescent="0.25">
      <c r="A6889" t="s">
        <v>10674</v>
      </c>
      <c r="B6889" s="1">
        <v>42494</v>
      </c>
      <c r="C6889" s="1">
        <v>42500</v>
      </c>
      <c r="D6889" t="s">
        <v>14</v>
      </c>
      <c r="E6889" t="s">
        <v>8688</v>
      </c>
      <c r="F6889">
        <v>0</v>
      </c>
      <c r="G6889">
        <v>3883012</v>
      </c>
      <c r="H6889">
        <v>0</v>
      </c>
      <c r="I6889">
        <v>0</v>
      </c>
      <c r="J6889">
        <v>0</v>
      </c>
      <c r="K6889">
        <v>0.18099999999999999</v>
      </c>
      <c r="L6889" t="s">
        <v>23</v>
      </c>
      <c r="M6889" s="2">
        <v>702825.17200000002</v>
      </c>
      <c r="N6889" s="2" t="str">
        <f>VLOOKUP(Tabla1[[#This Row],[nemo]],'Nemos y clasificaciones'!$A$2:$B$5000,2,FALSE)</f>
        <v>FONDO MUTUO IM TRUST INDICE CHILE</v>
      </c>
      <c r="O6889" s="2" t="str">
        <f>VLOOKUP(Tabla1[[#This Row],[nemo]],'Nemos y clasificaciones'!$A$1:$C$3000,3,FALSE)</f>
        <v>Servicios financieros</v>
      </c>
      <c r="P6889" s="2"/>
      <c r="Q6889" s="2"/>
    </row>
    <row r="6890" spans="1:17" x14ac:dyDescent="0.25">
      <c r="A6890" t="s">
        <v>10806</v>
      </c>
      <c r="B6890" s="1">
        <v>42476</v>
      </c>
      <c r="C6890" s="1">
        <v>42482</v>
      </c>
      <c r="D6890" t="s">
        <v>14</v>
      </c>
      <c r="E6890" t="s">
        <v>8688</v>
      </c>
      <c r="F6890">
        <v>0</v>
      </c>
      <c r="G6890">
        <v>3883012</v>
      </c>
      <c r="H6890">
        <v>0</v>
      </c>
      <c r="I6890">
        <v>0</v>
      </c>
      <c r="J6890">
        <v>0</v>
      </c>
      <c r="K6890">
        <v>0.17899999999999999</v>
      </c>
      <c r="L6890" t="s">
        <v>23</v>
      </c>
      <c r="M6890" s="2">
        <v>695059.14800000004</v>
      </c>
      <c r="N6890" s="2" t="str">
        <f>VLOOKUP(Tabla1[[#This Row],[nemo]],'Nemos y clasificaciones'!$A$2:$B$5000,2,FALSE)</f>
        <v>FONDO MUTUO IM TRUST INDICE CHILE</v>
      </c>
      <c r="O6890" s="2" t="str">
        <f>VLOOKUP(Tabla1[[#This Row],[nemo]],'Nemos y clasificaciones'!$A$1:$C$3000,3,FALSE)</f>
        <v>Servicios financieros</v>
      </c>
      <c r="P6890" s="2"/>
      <c r="Q6890" s="2"/>
    </row>
    <row r="6891" spans="1:17" x14ac:dyDescent="0.25">
      <c r="A6891" t="s">
        <v>9746</v>
      </c>
      <c r="B6891" s="1">
        <v>42845</v>
      </c>
      <c r="C6891" s="1">
        <v>42851</v>
      </c>
      <c r="D6891" t="s">
        <v>14</v>
      </c>
      <c r="E6891" t="s">
        <v>8688</v>
      </c>
      <c r="F6891">
        <v>0</v>
      </c>
      <c r="G6891">
        <v>3883012</v>
      </c>
      <c r="H6891">
        <v>0</v>
      </c>
      <c r="I6891">
        <v>0</v>
      </c>
      <c r="J6891">
        <v>0</v>
      </c>
      <c r="K6891">
        <v>0.17100000000000001</v>
      </c>
      <c r="L6891" t="s">
        <v>23</v>
      </c>
      <c r="M6891" s="2">
        <v>663995.05200000003</v>
      </c>
      <c r="N6891" s="2" t="str">
        <f>VLOOKUP(Tabla1[[#This Row],[nemo]],'Nemos y clasificaciones'!$A$2:$B$5000,2,FALSE)</f>
        <v>FONDO MUTUO IM TRUST INDICE CHILE</v>
      </c>
      <c r="O6891" s="2" t="str">
        <f>VLOOKUP(Tabla1[[#This Row],[nemo]],'Nemos y clasificaciones'!$A$1:$C$3000,3,FALSE)</f>
        <v>Servicios financieros</v>
      </c>
      <c r="P6891" s="2"/>
      <c r="Q6891" s="2"/>
    </row>
    <row r="6892" spans="1:17" x14ac:dyDescent="0.25">
      <c r="A6892" t="s">
        <v>9439</v>
      </c>
      <c r="B6892" s="1">
        <v>42875</v>
      </c>
      <c r="C6892" s="1">
        <v>42881</v>
      </c>
      <c r="D6892" t="s">
        <v>14</v>
      </c>
      <c r="E6892" t="s">
        <v>8688</v>
      </c>
      <c r="F6892">
        <v>0</v>
      </c>
      <c r="G6892">
        <v>3883012</v>
      </c>
      <c r="H6892">
        <v>0</v>
      </c>
      <c r="I6892">
        <v>0</v>
      </c>
      <c r="J6892">
        <v>0</v>
      </c>
      <c r="K6892">
        <v>0.16900000000000001</v>
      </c>
      <c r="L6892" t="s">
        <v>23</v>
      </c>
      <c r="M6892" s="2">
        <v>656229.02800000005</v>
      </c>
      <c r="N6892" s="2" t="str">
        <f>VLOOKUP(Tabla1[[#This Row],[nemo]],'Nemos y clasificaciones'!$A$2:$B$5000,2,FALSE)</f>
        <v>FONDO MUTUO IM TRUST INDICE CHILE</v>
      </c>
      <c r="O6892" s="2" t="str">
        <f>VLOOKUP(Tabla1[[#This Row],[nemo]],'Nemos y clasificaciones'!$A$1:$C$3000,3,FALSE)</f>
        <v>Servicios financieros</v>
      </c>
      <c r="P6892" s="2"/>
      <c r="Q6892" s="2"/>
    </row>
    <row r="6893" spans="1:17" x14ac:dyDescent="0.25">
      <c r="A6893" t="s">
        <v>11194</v>
      </c>
      <c r="B6893" s="1">
        <v>42294</v>
      </c>
      <c r="C6893" s="1">
        <v>42300</v>
      </c>
      <c r="D6893" t="s">
        <v>14</v>
      </c>
      <c r="E6893" t="s">
        <v>8688</v>
      </c>
      <c r="F6893">
        <v>0</v>
      </c>
      <c r="G6893">
        <v>3883012</v>
      </c>
      <c r="H6893">
        <v>0</v>
      </c>
      <c r="I6893">
        <v>0</v>
      </c>
      <c r="J6893">
        <v>0</v>
      </c>
      <c r="K6893">
        <v>0.16200000000000001</v>
      </c>
      <c r="L6893" t="s">
        <v>23</v>
      </c>
      <c r="M6893" s="2">
        <v>629047.94400000002</v>
      </c>
      <c r="N6893" s="2" t="str">
        <f>VLOOKUP(Tabla1[[#This Row],[nemo]],'Nemos y clasificaciones'!$A$2:$B$5000,2,FALSE)</f>
        <v>FONDO MUTUO IM TRUST INDICE CHILE</v>
      </c>
      <c r="O6893" s="2" t="str">
        <f>VLOOKUP(Tabla1[[#This Row],[nemo]],'Nemos y clasificaciones'!$A$1:$C$3000,3,FALSE)</f>
        <v>Servicios financieros</v>
      </c>
      <c r="P6893" s="2"/>
      <c r="Q6893" s="2"/>
    </row>
    <row r="6894" spans="1:17" x14ac:dyDescent="0.25">
      <c r="A6894" t="s">
        <v>10771</v>
      </c>
      <c r="B6894" s="1">
        <v>42482</v>
      </c>
      <c r="C6894" s="1">
        <v>42488</v>
      </c>
      <c r="D6894" t="s">
        <v>14</v>
      </c>
      <c r="E6894" t="s">
        <v>8688</v>
      </c>
      <c r="F6894">
        <v>0</v>
      </c>
      <c r="G6894">
        <v>3883012</v>
      </c>
      <c r="H6894">
        <v>0</v>
      </c>
      <c r="I6894">
        <v>0</v>
      </c>
      <c r="J6894">
        <v>0</v>
      </c>
      <c r="K6894">
        <v>0.161</v>
      </c>
      <c r="L6894" t="s">
        <v>23</v>
      </c>
      <c r="M6894" s="2">
        <v>625164.93200000003</v>
      </c>
      <c r="N6894" s="2" t="str">
        <f>VLOOKUP(Tabla1[[#This Row],[nemo]],'Nemos y clasificaciones'!$A$2:$B$5000,2,FALSE)</f>
        <v>FONDO MUTUO IM TRUST INDICE CHILE</v>
      </c>
      <c r="O6894" s="2" t="str">
        <f>VLOOKUP(Tabla1[[#This Row],[nemo]],'Nemos y clasificaciones'!$A$1:$C$3000,3,FALSE)</f>
        <v>Servicios financieros</v>
      </c>
      <c r="P6894" s="2"/>
      <c r="Q6894" s="2"/>
    </row>
    <row r="6895" spans="1:17" x14ac:dyDescent="0.25">
      <c r="A6895" t="s">
        <v>8936</v>
      </c>
      <c r="B6895" s="1">
        <v>43034</v>
      </c>
      <c r="C6895" s="1">
        <v>43042</v>
      </c>
      <c r="D6895" t="s">
        <v>14</v>
      </c>
      <c r="E6895" t="s">
        <v>8688</v>
      </c>
      <c r="F6895">
        <v>0</v>
      </c>
      <c r="G6895">
        <v>3883012</v>
      </c>
      <c r="H6895">
        <v>0</v>
      </c>
      <c r="I6895">
        <v>0</v>
      </c>
      <c r="J6895">
        <v>0</v>
      </c>
      <c r="K6895">
        <v>0.157</v>
      </c>
      <c r="L6895" t="s">
        <v>23</v>
      </c>
      <c r="M6895" s="2">
        <v>609632.88399999996</v>
      </c>
      <c r="N6895" s="2" t="str">
        <f>VLOOKUP(Tabla1[[#This Row],[nemo]],'Nemos y clasificaciones'!$A$2:$B$5000,2,FALSE)</f>
        <v>FONDO MUTUO IM TRUST INDICE CHILE</v>
      </c>
      <c r="O6895" s="2" t="str">
        <f>VLOOKUP(Tabla1[[#This Row],[nemo]],'Nemos y clasificaciones'!$A$1:$C$3000,3,FALSE)</f>
        <v>Servicios financieros</v>
      </c>
      <c r="P6895" s="2"/>
      <c r="Q6895" s="2"/>
    </row>
    <row r="6896" spans="1:17" x14ac:dyDescent="0.25">
      <c r="A6896" t="s">
        <v>11676</v>
      </c>
      <c r="B6896" s="1">
        <v>42131</v>
      </c>
      <c r="C6896" s="1">
        <v>42137</v>
      </c>
      <c r="D6896" t="s">
        <v>14</v>
      </c>
      <c r="E6896" t="s">
        <v>8688</v>
      </c>
      <c r="F6896">
        <v>0</v>
      </c>
      <c r="G6896">
        <v>3883012</v>
      </c>
      <c r="H6896">
        <v>0</v>
      </c>
      <c r="I6896">
        <v>0</v>
      </c>
      <c r="J6896">
        <v>0</v>
      </c>
      <c r="K6896">
        <v>0.157</v>
      </c>
      <c r="L6896" t="s">
        <v>23</v>
      </c>
      <c r="M6896" s="2">
        <v>609632.88399999996</v>
      </c>
      <c r="N6896" s="2" t="str">
        <f>VLOOKUP(Tabla1[[#This Row],[nemo]],'Nemos y clasificaciones'!$A$2:$B$5000,2,FALSE)</f>
        <v>FONDO MUTUO IM TRUST INDICE CHILE</v>
      </c>
      <c r="O6896" s="2" t="str">
        <f>VLOOKUP(Tabla1[[#This Row],[nemo]],'Nemos y clasificaciones'!$A$1:$C$3000,3,FALSE)</f>
        <v>Servicios financieros</v>
      </c>
      <c r="P6896" s="2"/>
      <c r="Q6896" s="2"/>
    </row>
    <row r="6897" spans="1:17" x14ac:dyDescent="0.25">
      <c r="A6897" t="s">
        <v>11797</v>
      </c>
      <c r="B6897" s="1">
        <v>42116</v>
      </c>
      <c r="C6897" s="1">
        <v>42122</v>
      </c>
      <c r="D6897" t="s">
        <v>14</v>
      </c>
      <c r="E6897" t="s">
        <v>8688</v>
      </c>
      <c r="F6897">
        <v>0</v>
      </c>
      <c r="G6897">
        <v>3883012</v>
      </c>
      <c r="H6897">
        <v>0</v>
      </c>
      <c r="I6897">
        <v>0</v>
      </c>
      <c r="J6897">
        <v>0</v>
      </c>
      <c r="K6897">
        <v>0.157</v>
      </c>
      <c r="L6897" t="s">
        <v>23</v>
      </c>
      <c r="M6897" s="2">
        <v>609632.88399999996</v>
      </c>
      <c r="N6897" s="2" t="str">
        <f>VLOOKUP(Tabla1[[#This Row],[nemo]],'Nemos y clasificaciones'!$A$2:$B$5000,2,FALSE)</f>
        <v>FONDO MUTUO IM TRUST INDICE CHILE</v>
      </c>
      <c r="O6897" s="2" t="str">
        <f>VLOOKUP(Tabla1[[#This Row],[nemo]],'Nemos y clasificaciones'!$A$1:$C$3000,3,FALSE)</f>
        <v>Servicios financieros</v>
      </c>
      <c r="P6897" s="2"/>
      <c r="Q6897" s="2"/>
    </row>
    <row r="6898" spans="1:17" x14ac:dyDescent="0.25">
      <c r="A6898" t="s">
        <v>11283</v>
      </c>
      <c r="B6898" s="1">
        <v>42251</v>
      </c>
      <c r="C6898" s="1">
        <v>42257</v>
      </c>
      <c r="D6898" t="s">
        <v>14</v>
      </c>
      <c r="E6898" t="s">
        <v>8688</v>
      </c>
      <c r="F6898">
        <v>0</v>
      </c>
      <c r="G6898">
        <v>3883012</v>
      </c>
      <c r="H6898">
        <v>0</v>
      </c>
      <c r="I6898">
        <v>0</v>
      </c>
      <c r="J6898">
        <v>0</v>
      </c>
      <c r="K6898">
        <v>0.156</v>
      </c>
      <c r="L6898" t="s">
        <v>23</v>
      </c>
      <c r="M6898" s="2">
        <v>605749.87199999997</v>
      </c>
      <c r="N6898" s="2" t="str">
        <f>VLOOKUP(Tabla1[[#This Row],[nemo]],'Nemos y clasificaciones'!$A$2:$B$5000,2,FALSE)</f>
        <v>FONDO MUTUO IM TRUST INDICE CHILE</v>
      </c>
      <c r="O6898" s="2" t="str">
        <f>VLOOKUP(Tabla1[[#This Row],[nemo]],'Nemos y clasificaciones'!$A$1:$C$3000,3,FALSE)</f>
        <v>Servicios financieros</v>
      </c>
      <c r="P6898" s="2"/>
      <c r="Q6898" s="2"/>
    </row>
    <row r="6899" spans="1:17" x14ac:dyDescent="0.25">
      <c r="A6899" t="s">
        <v>11995</v>
      </c>
      <c r="B6899" s="1">
        <v>42018</v>
      </c>
      <c r="C6899" s="1">
        <v>42019</v>
      </c>
      <c r="D6899" t="s">
        <v>14</v>
      </c>
      <c r="E6899" t="s">
        <v>8688</v>
      </c>
      <c r="F6899">
        <v>0</v>
      </c>
      <c r="G6899">
        <v>3874344</v>
      </c>
      <c r="H6899">
        <v>0</v>
      </c>
      <c r="I6899">
        <v>0</v>
      </c>
      <c r="J6899">
        <v>0</v>
      </c>
      <c r="K6899">
        <v>0.156</v>
      </c>
      <c r="L6899" t="s">
        <v>23</v>
      </c>
      <c r="M6899" s="2">
        <v>604397.66399999999</v>
      </c>
      <c r="N6899" s="2" t="str">
        <f>VLOOKUP(Tabla1[[#This Row],[nemo]],'Nemos y clasificaciones'!$A$2:$B$5000,2,FALSE)</f>
        <v>FONDO MUTUO IM TRUST INDICE CHILE</v>
      </c>
      <c r="O6899" s="2" t="str">
        <f>VLOOKUP(Tabla1[[#This Row],[nemo]],'Nemos y clasificaciones'!$A$1:$C$3000,3,FALSE)</f>
        <v>Servicios financieros</v>
      </c>
      <c r="P6899" s="2"/>
      <c r="Q6899" s="2"/>
    </row>
    <row r="6900" spans="1:17" x14ac:dyDescent="0.25">
      <c r="A6900" t="s">
        <v>9561</v>
      </c>
      <c r="B6900" s="1">
        <v>42867</v>
      </c>
      <c r="C6900" s="1">
        <v>42873</v>
      </c>
      <c r="D6900" t="s">
        <v>14</v>
      </c>
      <c r="E6900" t="s">
        <v>8688</v>
      </c>
      <c r="F6900">
        <v>0</v>
      </c>
      <c r="G6900">
        <v>3883012</v>
      </c>
      <c r="H6900">
        <v>0</v>
      </c>
      <c r="I6900">
        <v>0</v>
      </c>
      <c r="J6900">
        <v>0</v>
      </c>
      <c r="K6900">
        <v>0.154</v>
      </c>
      <c r="L6900" t="s">
        <v>23</v>
      </c>
      <c r="M6900" s="2">
        <v>597983.848</v>
      </c>
      <c r="N6900" s="2" t="str">
        <f>VLOOKUP(Tabla1[[#This Row],[nemo]],'Nemos y clasificaciones'!$A$2:$B$5000,2,FALSE)</f>
        <v>FONDO MUTUO IM TRUST INDICE CHILE</v>
      </c>
      <c r="O6900" s="2" t="str">
        <f>VLOOKUP(Tabla1[[#This Row],[nemo]],'Nemos y clasificaciones'!$A$1:$C$3000,3,FALSE)</f>
        <v>Servicios financieros</v>
      </c>
      <c r="P6900" s="2"/>
      <c r="Q6900" s="2"/>
    </row>
    <row r="6901" spans="1:17" x14ac:dyDescent="0.25">
      <c r="A6901" t="s">
        <v>9926</v>
      </c>
      <c r="B6901" s="1">
        <v>42755</v>
      </c>
      <c r="C6901" s="1">
        <v>42761</v>
      </c>
      <c r="D6901" t="s">
        <v>14</v>
      </c>
      <c r="E6901" t="s">
        <v>8688</v>
      </c>
      <c r="F6901">
        <v>0</v>
      </c>
      <c r="G6901">
        <v>3883012</v>
      </c>
      <c r="H6901">
        <v>0</v>
      </c>
      <c r="I6901">
        <v>0</v>
      </c>
      <c r="J6901">
        <v>0</v>
      </c>
      <c r="K6901">
        <v>0.154</v>
      </c>
      <c r="L6901" t="s">
        <v>23</v>
      </c>
      <c r="M6901" s="2">
        <v>597983.848</v>
      </c>
      <c r="N6901" s="2" t="str">
        <f>VLOOKUP(Tabla1[[#This Row],[nemo]],'Nemos y clasificaciones'!$A$2:$B$5000,2,FALSE)</f>
        <v>FONDO MUTUO IM TRUST INDICE CHILE</v>
      </c>
      <c r="O6901" s="2" t="str">
        <f>VLOOKUP(Tabla1[[#This Row],[nemo]],'Nemos y clasificaciones'!$A$1:$C$3000,3,FALSE)</f>
        <v>Servicios financieros</v>
      </c>
      <c r="P6901" s="2"/>
      <c r="Q6901" s="2"/>
    </row>
    <row r="6902" spans="1:17" x14ac:dyDescent="0.25">
      <c r="A6902" t="s">
        <v>9616</v>
      </c>
      <c r="B6902" s="1">
        <v>42860</v>
      </c>
      <c r="C6902" s="1">
        <v>42866</v>
      </c>
      <c r="D6902" t="s">
        <v>14</v>
      </c>
      <c r="E6902" t="s">
        <v>8688</v>
      </c>
      <c r="F6902">
        <v>0</v>
      </c>
      <c r="G6902">
        <v>3883012</v>
      </c>
      <c r="H6902">
        <v>0</v>
      </c>
      <c r="I6902">
        <v>0</v>
      </c>
      <c r="J6902">
        <v>0</v>
      </c>
      <c r="K6902">
        <v>0.152</v>
      </c>
      <c r="L6902" t="s">
        <v>23</v>
      </c>
      <c r="M6902" s="2">
        <v>590217.82400000002</v>
      </c>
      <c r="N6902" s="2" t="str">
        <f>VLOOKUP(Tabla1[[#This Row],[nemo]],'Nemos y clasificaciones'!$A$2:$B$5000,2,FALSE)</f>
        <v>FONDO MUTUO IM TRUST INDICE CHILE</v>
      </c>
      <c r="O6902" s="2" t="str">
        <f>VLOOKUP(Tabla1[[#This Row],[nemo]],'Nemos y clasificaciones'!$A$1:$C$3000,3,FALSE)</f>
        <v>Servicios financieros</v>
      </c>
      <c r="P6902" s="2"/>
      <c r="Q6902" s="2"/>
    </row>
    <row r="6903" spans="1:17" x14ac:dyDescent="0.25">
      <c r="A6903" t="s">
        <v>11698</v>
      </c>
      <c r="B6903" s="1">
        <v>42130</v>
      </c>
      <c r="C6903" s="1">
        <v>42136</v>
      </c>
      <c r="D6903" t="s">
        <v>14</v>
      </c>
      <c r="E6903" t="s">
        <v>8688</v>
      </c>
      <c r="F6903">
        <v>0</v>
      </c>
      <c r="G6903">
        <v>3883012</v>
      </c>
      <c r="H6903">
        <v>0</v>
      </c>
      <c r="I6903">
        <v>0</v>
      </c>
      <c r="J6903">
        <v>0</v>
      </c>
      <c r="K6903">
        <v>0.152</v>
      </c>
      <c r="L6903" t="s">
        <v>23</v>
      </c>
      <c r="M6903" s="2">
        <v>590217.82400000002</v>
      </c>
      <c r="N6903" s="2" t="str">
        <f>VLOOKUP(Tabla1[[#This Row],[nemo]],'Nemos y clasificaciones'!$A$2:$B$5000,2,FALSE)</f>
        <v>FONDO MUTUO IM TRUST INDICE CHILE</v>
      </c>
      <c r="O6903" s="2" t="str">
        <f>VLOOKUP(Tabla1[[#This Row],[nemo]],'Nemos y clasificaciones'!$A$1:$C$3000,3,FALSE)</f>
        <v>Servicios financieros</v>
      </c>
      <c r="P6903" s="2"/>
      <c r="Q6903" s="2"/>
    </row>
    <row r="6904" spans="1:17" x14ac:dyDescent="0.25">
      <c r="A6904" t="s">
        <v>11849</v>
      </c>
      <c r="B6904" s="1">
        <v>42107</v>
      </c>
      <c r="C6904" s="1">
        <v>42112</v>
      </c>
      <c r="D6904" t="s">
        <v>14</v>
      </c>
      <c r="E6904" t="s">
        <v>8688</v>
      </c>
      <c r="F6904">
        <v>0</v>
      </c>
      <c r="G6904">
        <v>3883012</v>
      </c>
      <c r="H6904">
        <v>0</v>
      </c>
      <c r="I6904">
        <v>0</v>
      </c>
      <c r="J6904">
        <v>0</v>
      </c>
      <c r="K6904">
        <v>0.14899999999999999</v>
      </c>
      <c r="L6904" t="s">
        <v>23</v>
      </c>
      <c r="M6904" s="2">
        <v>578568.78799999994</v>
      </c>
      <c r="N6904" s="2" t="str">
        <f>VLOOKUP(Tabla1[[#This Row],[nemo]],'Nemos y clasificaciones'!$A$2:$B$5000,2,FALSE)</f>
        <v>FONDO MUTUO IM TRUST INDICE CHILE</v>
      </c>
      <c r="O6904" s="2" t="str">
        <f>VLOOKUP(Tabla1[[#This Row],[nemo]],'Nemos y clasificaciones'!$A$1:$C$3000,3,FALSE)</f>
        <v>Servicios financieros</v>
      </c>
      <c r="P6904" s="2"/>
      <c r="Q6904" s="2"/>
    </row>
    <row r="6905" spans="1:17" x14ac:dyDescent="0.25">
      <c r="A6905" t="s">
        <v>9419</v>
      </c>
      <c r="B6905" s="1">
        <v>42879</v>
      </c>
      <c r="C6905" s="1">
        <v>42885</v>
      </c>
      <c r="D6905" t="s">
        <v>14</v>
      </c>
      <c r="E6905" t="s">
        <v>8688</v>
      </c>
      <c r="F6905">
        <v>0</v>
      </c>
      <c r="G6905">
        <v>3883012</v>
      </c>
      <c r="H6905">
        <v>0</v>
      </c>
      <c r="I6905">
        <v>0</v>
      </c>
      <c r="J6905">
        <v>0</v>
      </c>
      <c r="K6905">
        <v>0.14699999999999999</v>
      </c>
      <c r="L6905" t="s">
        <v>23</v>
      </c>
      <c r="M6905" s="2">
        <v>570802.76399999997</v>
      </c>
      <c r="N6905" s="2" t="str">
        <f>VLOOKUP(Tabla1[[#This Row],[nemo]],'Nemos y clasificaciones'!$A$2:$B$5000,2,FALSE)</f>
        <v>FONDO MUTUO IM TRUST INDICE CHILE</v>
      </c>
      <c r="O6905" s="2" t="str">
        <f>VLOOKUP(Tabla1[[#This Row],[nemo]],'Nemos y clasificaciones'!$A$1:$C$3000,3,FALSE)</f>
        <v>Servicios financieros</v>
      </c>
      <c r="P6905" s="2"/>
      <c r="Q6905" s="2"/>
    </row>
    <row r="6906" spans="1:17" x14ac:dyDescent="0.25">
      <c r="A6906" t="s">
        <v>11747</v>
      </c>
      <c r="B6906" s="1">
        <v>42123</v>
      </c>
      <c r="C6906" s="1">
        <v>42130</v>
      </c>
      <c r="D6906" t="s">
        <v>14</v>
      </c>
      <c r="E6906" t="s">
        <v>8688</v>
      </c>
      <c r="F6906">
        <v>0</v>
      </c>
      <c r="G6906">
        <v>3883012</v>
      </c>
      <c r="H6906">
        <v>0</v>
      </c>
      <c r="I6906">
        <v>0</v>
      </c>
      <c r="J6906">
        <v>0</v>
      </c>
      <c r="K6906">
        <v>0.14699999999999999</v>
      </c>
      <c r="L6906" t="s">
        <v>23</v>
      </c>
      <c r="M6906" s="2">
        <v>570802.76399999997</v>
      </c>
      <c r="N6906" s="2" t="str">
        <f>VLOOKUP(Tabla1[[#This Row],[nemo]],'Nemos y clasificaciones'!$A$2:$B$5000,2,FALSE)</f>
        <v>FONDO MUTUO IM TRUST INDICE CHILE</v>
      </c>
      <c r="O6906" s="2" t="str">
        <f>VLOOKUP(Tabla1[[#This Row],[nemo]],'Nemos y clasificaciones'!$A$1:$C$3000,3,FALSE)</f>
        <v>Servicios financieros</v>
      </c>
      <c r="P6906" s="2"/>
      <c r="Q6906" s="2"/>
    </row>
    <row r="6907" spans="1:17" x14ac:dyDescent="0.25">
      <c r="A6907" t="s">
        <v>10575</v>
      </c>
      <c r="B6907" s="1">
        <v>42503</v>
      </c>
      <c r="C6907" s="1">
        <v>42509</v>
      </c>
      <c r="D6907" t="s">
        <v>14</v>
      </c>
      <c r="E6907" t="s">
        <v>8688</v>
      </c>
      <c r="F6907">
        <v>0</v>
      </c>
      <c r="G6907">
        <v>3883012</v>
      </c>
      <c r="H6907">
        <v>0</v>
      </c>
      <c r="I6907">
        <v>0</v>
      </c>
      <c r="J6907">
        <v>0</v>
      </c>
      <c r="K6907">
        <v>0.14499999999999999</v>
      </c>
      <c r="L6907" t="s">
        <v>23</v>
      </c>
      <c r="M6907" s="2">
        <v>563036.74</v>
      </c>
      <c r="N6907" s="2" t="str">
        <f>VLOOKUP(Tabla1[[#This Row],[nemo]],'Nemos y clasificaciones'!$A$2:$B$5000,2,FALSE)</f>
        <v>FONDO MUTUO IM TRUST INDICE CHILE</v>
      </c>
      <c r="O6907" s="2" t="str">
        <f>VLOOKUP(Tabla1[[#This Row],[nemo]],'Nemos y clasificaciones'!$A$1:$C$3000,3,FALSE)</f>
        <v>Servicios financieros</v>
      </c>
      <c r="P6907" s="2"/>
      <c r="Q6907" s="2"/>
    </row>
    <row r="6908" spans="1:17" x14ac:dyDescent="0.25">
      <c r="A6908" t="s">
        <v>11525</v>
      </c>
      <c r="B6908" s="1">
        <v>42147</v>
      </c>
      <c r="C6908" s="1">
        <v>42153</v>
      </c>
      <c r="D6908" t="s">
        <v>14</v>
      </c>
      <c r="E6908" t="s">
        <v>8688</v>
      </c>
      <c r="F6908">
        <v>0</v>
      </c>
      <c r="G6908">
        <v>3883012</v>
      </c>
      <c r="H6908">
        <v>0</v>
      </c>
      <c r="I6908">
        <v>0</v>
      </c>
      <c r="J6908">
        <v>0</v>
      </c>
      <c r="K6908">
        <v>0.14399999999999999</v>
      </c>
      <c r="L6908" t="s">
        <v>23</v>
      </c>
      <c r="M6908" s="2">
        <v>559153.728</v>
      </c>
      <c r="N6908" s="2" t="str">
        <f>VLOOKUP(Tabla1[[#This Row],[nemo]],'Nemos y clasificaciones'!$A$2:$B$5000,2,FALSE)</f>
        <v>FONDO MUTUO IM TRUST INDICE CHILE</v>
      </c>
      <c r="O6908" s="2" t="str">
        <f>VLOOKUP(Tabla1[[#This Row],[nemo]],'Nemos y clasificaciones'!$A$1:$C$3000,3,FALSE)</f>
        <v>Servicios financieros</v>
      </c>
      <c r="P6908" s="2"/>
      <c r="Q6908" s="2"/>
    </row>
    <row r="6909" spans="1:17" x14ac:dyDescent="0.25">
      <c r="A6909" t="s">
        <v>9477</v>
      </c>
      <c r="B6909" s="1">
        <v>42874</v>
      </c>
      <c r="C6909" s="1">
        <v>42880</v>
      </c>
      <c r="D6909" t="s">
        <v>14</v>
      </c>
      <c r="E6909" t="s">
        <v>8688</v>
      </c>
      <c r="F6909">
        <v>0</v>
      </c>
      <c r="G6909">
        <v>3883012</v>
      </c>
      <c r="H6909">
        <v>0</v>
      </c>
      <c r="I6909">
        <v>0</v>
      </c>
      <c r="J6909">
        <v>0</v>
      </c>
      <c r="K6909">
        <v>0.14299999999999999</v>
      </c>
      <c r="L6909" t="s">
        <v>23</v>
      </c>
      <c r="M6909" s="2">
        <v>555270.71600000001</v>
      </c>
      <c r="N6909" s="2" t="str">
        <f>VLOOKUP(Tabla1[[#This Row],[nemo]],'Nemos y clasificaciones'!$A$2:$B$5000,2,FALSE)</f>
        <v>FONDO MUTUO IM TRUST INDICE CHILE</v>
      </c>
      <c r="O6909" s="2" t="str">
        <f>VLOOKUP(Tabla1[[#This Row],[nemo]],'Nemos y clasificaciones'!$A$1:$C$3000,3,FALSE)</f>
        <v>Servicios financieros</v>
      </c>
      <c r="P6909" s="2"/>
      <c r="Q6909" s="2"/>
    </row>
    <row r="6910" spans="1:17" x14ac:dyDescent="0.25">
      <c r="A6910" t="s">
        <v>10473</v>
      </c>
      <c r="B6910" s="1">
        <v>42510</v>
      </c>
      <c r="C6910" s="1">
        <v>42517</v>
      </c>
      <c r="D6910" t="s">
        <v>14</v>
      </c>
      <c r="E6910" t="s">
        <v>8688</v>
      </c>
      <c r="F6910">
        <v>0</v>
      </c>
      <c r="G6910">
        <v>3883012</v>
      </c>
      <c r="H6910">
        <v>0</v>
      </c>
      <c r="I6910">
        <v>0</v>
      </c>
      <c r="J6910">
        <v>0</v>
      </c>
      <c r="K6910">
        <v>0.14000000000000001</v>
      </c>
      <c r="L6910" t="s">
        <v>23</v>
      </c>
      <c r="M6910" s="2">
        <v>543621.68000000005</v>
      </c>
      <c r="N6910" s="2" t="str">
        <f>VLOOKUP(Tabla1[[#This Row],[nemo]],'Nemos y clasificaciones'!$A$2:$B$5000,2,FALSE)</f>
        <v>FONDO MUTUO IM TRUST INDICE CHILE</v>
      </c>
      <c r="O6910" s="2" t="str">
        <f>VLOOKUP(Tabla1[[#This Row],[nemo]],'Nemos y clasificaciones'!$A$1:$C$3000,3,FALSE)</f>
        <v>Servicios financieros</v>
      </c>
      <c r="P6910" s="2"/>
      <c r="Q6910" s="2"/>
    </row>
    <row r="6911" spans="1:17" x14ac:dyDescent="0.25">
      <c r="A6911" t="s">
        <v>10927</v>
      </c>
      <c r="B6911" s="1">
        <v>42391</v>
      </c>
      <c r="C6911" s="1">
        <v>42397</v>
      </c>
      <c r="D6911" t="s">
        <v>14</v>
      </c>
      <c r="E6911" t="s">
        <v>8688</v>
      </c>
      <c r="F6911">
        <v>0</v>
      </c>
      <c r="G6911">
        <v>3883012</v>
      </c>
      <c r="H6911">
        <v>0</v>
      </c>
      <c r="I6911">
        <v>0</v>
      </c>
      <c r="J6911">
        <v>0</v>
      </c>
      <c r="K6911">
        <v>0.14000000000000001</v>
      </c>
      <c r="L6911" t="s">
        <v>23</v>
      </c>
      <c r="M6911" s="2">
        <v>543621.68000000005</v>
      </c>
      <c r="N6911" s="2" t="str">
        <f>VLOOKUP(Tabla1[[#This Row],[nemo]],'Nemos y clasificaciones'!$A$2:$B$5000,2,FALSE)</f>
        <v>FONDO MUTUO IM TRUST INDICE CHILE</v>
      </c>
      <c r="O6911" s="2" t="str">
        <f>VLOOKUP(Tabla1[[#This Row],[nemo]],'Nemos y clasificaciones'!$A$1:$C$3000,3,FALSE)</f>
        <v>Servicios financieros</v>
      </c>
      <c r="P6911" s="2"/>
      <c r="Q6911" s="2"/>
    </row>
    <row r="6912" spans="1:17" x14ac:dyDescent="0.25">
      <c r="A6912" t="s">
        <v>11575</v>
      </c>
      <c r="B6912" s="1">
        <v>42143</v>
      </c>
      <c r="C6912" s="1">
        <v>42150</v>
      </c>
      <c r="D6912" t="s">
        <v>14</v>
      </c>
      <c r="E6912" t="s">
        <v>8688</v>
      </c>
      <c r="F6912">
        <v>0</v>
      </c>
      <c r="G6912">
        <v>3883012</v>
      </c>
      <c r="H6912">
        <v>0</v>
      </c>
      <c r="I6912">
        <v>0</v>
      </c>
      <c r="J6912">
        <v>0</v>
      </c>
      <c r="K6912">
        <v>0.13700000000000001</v>
      </c>
      <c r="L6912" t="s">
        <v>23</v>
      </c>
      <c r="M6912" s="2">
        <v>531972.64399999997</v>
      </c>
      <c r="N6912" s="2" t="str">
        <f>VLOOKUP(Tabla1[[#This Row],[nemo]],'Nemos y clasificaciones'!$A$2:$B$5000,2,FALSE)</f>
        <v>FONDO MUTUO IM TRUST INDICE CHILE</v>
      </c>
      <c r="O6912" s="2" t="str">
        <f>VLOOKUP(Tabla1[[#This Row],[nemo]],'Nemos y clasificaciones'!$A$1:$C$3000,3,FALSE)</f>
        <v>Servicios financieros</v>
      </c>
      <c r="P6912" s="2"/>
      <c r="Q6912" s="2"/>
    </row>
    <row r="6913" spans="1:17" x14ac:dyDescent="0.25">
      <c r="A6913" t="s">
        <v>10770</v>
      </c>
      <c r="B6913" s="1">
        <v>42482</v>
      </c>
      <c r="C6913" s="1">
        <v>42488</v>
      </c>
      <c r="D6913" t="s">
        <v>14</v>
      </c>
      <c r="E6913" t="s">
        <v>8688</v>
      </c>
      <c r="F6913">
        <v>0</v>
      </c>
      <c r="G6913">
        <v>3883012</v>
      </c>
      <c r="H6913">
        <v>0</v>
      </c>
      <c r="I6913">
        <v>0</v>
      </c>
      <c r="J6913">
        <v>0</v>
      </c>
      <c r="K6913">
        <v>0.13600000000000001</v>
      </c>
      <c r="L6913" t="s">
        <v>23</v>
      </c>
      <c r="M6913" s="2">
        <v>528089.63199999998</v>
      </c>
      <c r="N6913" s="2" t="str">
        <f>VLOOKUP(Tabla1[[#This Row],[nemo]],'Nemos y clasificaciones'!$A$2:$B$5000,2,FALSE)</f>
        <v>FONDO MUTUO IM TRUST INDICE CHILE</v>
      </c>
      <c r="O6913" s="2" t="str">
        <f>VLOOKUP(Tabla1[[#This Row],[nemo]],'Nemos y clasificaciones'!$A$1:$C$3000,3,FALSE)</f>
        <v>Servicios financieros</v>
      </c>
      <c r="P6913" s="2"/>
      <c r="Q6913" s="2"/>
    </row>
    <row r="6914" spans="1:17" x14ac:dyDescent="0.25">
      <c r="A6914" t="s">
        <v>11180</v>
      </c>
      <c r="B6914" s="1">
        <v>42301</v>
      </c>
      <c r="C6914" s="1">
        <v>42307</v>
      </c>
      <c r="D6914" t="s">
        <v>14</v>
      </c>
      <c r="E6914" t="s">
        <v>8688</v>
      </c>
      <c r="F6914">
        <v>0</v>
      </c>
      <c r="G6914">
        <v>3883012</v>
      </c>
      <c r="H6914">
        <v>0</v>
      </c>
      <c r="I6914">
        <v>0</v>
      </c>
      <c r="J6914">
        <v>0</v>
      </c>
      <c r="K6914">
        <v>0.13600000000000001</v>
      </c>
      <c r="L6914" t="s">
        <v>23</v>
      </c>
      <c r="M6914" s="2">
        <v>528089.63199999998</v>
      </c>
      <c r="N6914" s="2" t="str">
        <f>VLOOKUP(Tabla1[[#This Row],[nemo]],'Nemos y clasificaciones'!$A$2:$B$5000,2,FALSE)</f>
        <v>FONDO MUTUO IM TRUST INDICE CHILE</v>
      </c>
      <c r="O6914" s="2" t="str">
        <f>VLOOKUP(Tabla1[[#This Row],[nemo]],'Nemos y clasificaciones'!$A$1:$C$3000,3,FALSE)</f>
        <v>Servicios financieros</v>
      </c>
      <c r="P6914" s="2"/>
      <c r="Q6914" s="2"/>
    </row>
    <row r="6915" spans="1:17" x14ac:dyDescent="0.25">
      <c r="A6915" t="s">
        <v>11748</v>
      </c>
      <c r="B6915" s="1">
        <v>42123</v>
      </c>
      <c r="C6915" s="1">
        <v>42130</v>
      </c>
      <c r="D6915" t="s">
        <v>14</v>
      </c>
      <c r="E6915" t="s">
        <v>8688</v>
      </c>
      <c r="F6915">
        <v>0</v>
      </c>
      <c r="G6915">
        <v>3883012</v>
      </c>
      <c r="H6915">
        <v>0</v>
      </c>
      <c r="I6915">
        <v>0</v>
      </c>
      <c r="J6915">
        <v>0</v>
      </c>
      <c r="K6915">
        <v>0.13500000000000001</v>
      </c>
      <c r="L6915" t="s">
        <v>23</v>
      </c>
      <c r="M6915" s="2">
        <v>524206.62</v>
      </c>
      <c r="N6915" s="2" t="str">
        <f>VLOOKUP(Tabla1[[#This Row],[nemo]],'Nemos y clasificaciones'!$A$2:$B$5000,2,FALSE)</f>
        <v>FONDO MUTUO IM TRUST INDICE CHILE</v>
      </c>
      <c r="O6915" s="2" t="str">
        <f>VLOOKUP(Tabla1[[#This Row],[nemo]],'Nemos y clasificaciones'!$A$1:$C$3000,3,FALSE)</f>
        <v>Servicios financieros</v>
      </c>
      <c r="P6915" s="2"/>
      <c r="Q6915" s="2"/>
    </row>
    <row r="6916" spans="1:17" x14ac:dyDescent="0.25">
      <c r="A6916" t="s">
        <v>9633</v>
      </c>
      <c r="B6916" s="1">
        <v>42859</v>
      </c>
      <c r="C6916" s="1">
        <v>42865</v>
      </c>
      <c r="D6916" t="s">
        <v>14</v>
      </c>
      <c r="E6916" t="s">
        <v>8688</v>
      </c>
      <c r="F6916">
        <v>0</v>
      </c>
      <c r="G6916">
        <v>3883012</v>
      </c>
      <c r="H6916">
        <v>0</v>
      </c>
      <c r="I6916">
        <v>0</v>
      </c>
      <c r="J6916">
        <v>0</v>
      </c>
      <c r="K6916">
        <v>0.13300000000000001</v>
      </c>
      <c r="L6916" t="s">
        <v>23</v>
      </c>
      <c r="M6916" s="2">
        <v>516440.59600000002</v>
      </c>
      <c r="N6916" s="2" t="str">
        <f>VLOOKUP(Tabla1[[#This Row],[nemo]],'Nemos y clasificaciones'!$A$2:$B$5000,2,FALSE)</f>
        <v>FONDO MUTUO IM TRUST INDICE CHILE</v>
      </c>
      <c r="O6916" s="2" t="str">
        <f>VLOOKUP(Tabla1[[#This Row],[nemo]],'Nemos y clasificaciones'!$A$1:$C$3000,3,FALSE)</f>
        <v>Servicios financieros</v>
      </c>
      <c r="P6916" s="2"/>
      <c r="Q6916" s="2"/>
    </row>
    <row r="6917" spans="1:17" x14ac:dyDescent="0.25">
      <c r="A6917" t="s">
        <v>9966</v>
      </c>
      <c r="B6917" s="1">
        <v>42735</v>
      </c>
      <c r="C6917" s="1">
        <v>42741</v>
      </c>
      <c r="D6917" t="s">
        <v>14</v>
      </c>
      <c r="E6917" t="s">
        <v>8688</v>
      </c>
      <c r="F6917">
        <v>0</v>
      </c>
      <c r="G6917">
        <v>3883012</v>
      </c>
      <c r="H6917">
        <v>0</v>
      </c>
      <c r="I6917">
        <v>0</v>
      </c>
      <c r="J6917">
        <v>0</v>
      </c>
      <c r="K6917">
        <v>0.129</v>
      </c>
      <c r="L6917" t="s">
        <v>23</v>
      </c>
      <c r="M6917" s="2">
        <v>500908.54800000001</v>
      </c>
      <c r="N6917" s="2" t="str">
        <f>VLOOKUP(Tabla1[[#This Row],[nemo]],'Nemos y clasificaciones'!$A$2:$B$5000,2,FALSE)</f>
        <v>FONDO MUTUO IM TRUST INDICE CHILE</v>
      </c>
      <c r="O6917" s="2" t="str">
        <f>VLOOKUP(Tabla1[[#This Row],[nemo]],'Nemos y clasificaciones'!$A$1:$C$3000,3,FALSE)</f>
        <v>Servicios financieros</v>
      </c>
      <c r="P6917" s="2"/>
      <c r="Q6917" s="2"/>
    </row>
    <row r="6918" spans="1:17" x14ac:dyDescent="0.25">
      <c r="A6918" t="s">
        <v>11725</v>
      </c>
      <c r="B6918" s="1">
        <v>42126</v>
      </c>
      <c r="C6918" s="1">
        <v>42132</v>
      </c>
      <c r="D6918" t="s">
        <v>14</v>
      </c>
      <c r="E6918" t="s">
        <v>8688</v>
      </c>
      <c r="F6918">
        <v>0</v>
      </c>
      <c r="G6918">
        <v>3883012</v>
      </c>
      <c r="H6918">
        <v>0</v>
      </c>
      <c r="I6918">
        <v>0</v>
      </c>
      <c r="J6918">
        <v>0</v>
      </c>
      <c r="K6918">
        <v>0.129</v>
      </c>
      <c r="L6918" t="s">
        <v>23</v>
      </c>
      <c r="M6918" s="2">
        <v>500908.54800000001</v>
      </c>
      <c r="N6918" s="2" t="str">
        <f>VLOOKUP(Tabla1[[#This Row],[nemo]],'Nemos y clasificaciones'!$A$2:$B$5000,2,FALSE)</f>
        <v>FONDO MUTUO IM TRUST INDICE CHILE</v>
      </c>
      <c r="O6918" s="2" t="str">
        <f>VLOOKUP(Tabla1[[#This Row],[nemo]],'Nemos y clasificaciones'!$A$1:$C$3000,3,FALSE)</f>
        <v>Servicios financieros</v>
      </c>
      <c r="P6918" s="2"/>
      <c r="Q6918" s="2"/>
    </row>
    <row r="6919" spans="1:17" x14ac:dyDescent="0.25">
      <c r="A6919" t="s">
        <v>9771</v>
      </c>
      <c r="B6919" s="1">
        <v>42842</v>
      </c>
      <c r="C6919" s="1">
        <v>42849</v>
      </c>
      <c r="D6919" t="s">
        <v>14</v>
      </c>
      <c r="E6919" t="s">
        <v>8688</v>
      </c>
      <c r="F6919">
        <v>0</v>
      </c>
      <c r="G6919">
        <v>3883012</v>
      </c>
      <c r="H6919">
        <v>0</v>
      </c>
      <c r="I6919">
        <v>0</v>
      </c>
      <c r="J6919">
        <v>0</v>
      </c>
      <c r="K6919">
        <v>0.126</v>
      </c>
      <c r="L6919" t="s">
        <v>23</v>
      </c>
      <c r="M6919" s="2">
        <v>489259.51199999999</v>
      </c>
      <c r="N6919" s="2" t="str">
        <f>VLOOKUP(Tabla1[[#This Row],[nemo]],'Nemos y clasificaciones'!$A$2:$B$5000,2,FALSE)</f>
        <v>FONDO MUTUO IM TRUST INDICE CHILE</v>
      </c>
      <c r="O6919" s="2" t="str">
        <f>VLOOKUP(Tabla1[[#This Row],[nemo]],'Nemos y clasificaciones'!$A$1:$C$3000,3,FALSE)</f>
        <v>Servicios financieros</v>
      </c>
      <c r="P6919" s="2"/>
      <c r="Q6919" s="2"/>
    </row>
    <row r="6920" spans="1:17" x14ac:dyDescent="0.25">
      <c r="A6920" t="s">
        <v>11855</v>
      </c>
      <c r="B6920" s="1">
        <v>42096</v>
      </c>
      <c r="C6920" s="1">
        <v>42104</v>
      </c>
      <c r="D6920" t="s">
        <v>14</v>
      </c>
      <c r="E6920" t="s">
        <v>8688</v>
      </c>
      <c r="F6920">
        <v>0</v>
      </c>
      <c r="G6920">
        <v>3883012</v>
      </c>
      <c r="H6920">
        <v>0</v>
      </c>
      <c r="I6920">
        <v>0</v>
      </c>
      <c r="J6920">
        <v>0</v>
      </c>
      <c r="K6920">
        <v>0.125</v>
      </c>
      <c r="L6920" t="s">
        <v>23</v>
      </c>
      <c r="M6920" s="2">
        <v>485376.5</v>
      </c>
      <c r="N6920" s="2" t="str">
        <f>VLOOKUP(Tabla1[[#This Row],[nemo]],'Nemos y clasificaciones'!$A$2:$B$5000,2,FALSE)</f>
        <v>FONDO MUTUO IM TRUST INDICE CHILE</v>
      </c>
      <c r="O6920" s="2" t="str">
        <f>VLOOKUP(Tabla1[[#This Row],[nemo]],'Nemos y clasificaciones'!$A$1:$C$3000,3,FALSE)</f>
        <v>Servicios financieros</v>
      </c>
      <c r="P6920" s="2"/>
      <c r="Q6920" s="2"/>
    </row>
    <row r="6921" spans="1:17" x14ac:dyDescent="0.25">
      <c r="A6921" t="s">
        <v>10577</v>
      </c>
      <c r="B6921" s="1">
        <v>42503</v>
      </c>
      <c r="C6921" s="1">
        <v>42509</v>
      </c>
      <c r="D6921" t="s">
        <v>14</v>
      </c>
      <c r="E6921" t="s">
        <v>8688</v>
      </c>
      <c r="F6921">
        <v>0</v>
      </c>
      <c r="G6921">
        <v>3883012</v>
      </c>
      <c r="H6921">
        <v>0</v>
      </c>
      <c r="I6921">
        <v>0</v>
      </c>
      <c r="J6921">
        <v>0</v>
      </c>
      <c r="K6921">
        <v>0.124</v>
      </c>
      <c r="L6921" t="s">
        <v>23</v>
      </c>
      <c r="M6921" s="2">
        <v>481493.48800000001</v>
      </c>
      <c r="N6921" s="2" t="str">
        <f>VLOOKUP(Tabla1[[#This Row],[nemo]],'Nemos y clasificaciones'!$A$2:$B$5000,2,FALSE)</f>
        <v>FONDO MUTUO IM TRUST INDICE CHILE</v>
      </c>
      <c r="O6921" s="2" t="str">
        <f>VLOOKUP(Tabla1[[#This Row],[nemo]],'Nemos y clasificaciones'!$A$1:$C$3000,3,FALSE)</f>
        <v>Servicios financieros</v>
      </c>
      <c r="P6921" s="2"/>
      <c r="Q6921" s="2"/>
    </row>
    <row r="6922" spans="1:17" x14ac:dyDescent="0.25">
      <c r="A6922" t="s">
        <v>10801</v>
      </c>
      <c r="B6922" s="1">
        <v>42479</v>
      </c>
      <c r="C6922" s="1">
        <v>42485</v>
      </c>
      <c r="D6922" t="s">
        <v>14</v>
      </c>
      <c r="E6922" t="s">
        <v>8688</v>
      </c>
      <c r="F6922">
        <v>0</v>
      </c>
      <c r="G6922">
        <v>3883012</v>
      </c>
      <c r="H6922">
        <v>0</v>
      </c>
      <c r="I6922">
        <v>0</v>
      </c>
      <c r="J6922">
        <v>0</v>
      </c>
      <c r="K6922">
        <v>0.122</v>
      </c>
      <c r="L6922" t="s">
        <v>23</v>
      </c>
      <c r="M6922" s="2">
        <v>473727.46399999998</v>
      </c>
      <c r="N6922" s="2" t="str">
        <f>VLOOKUP(Tabla1[[#This Row],[nemo]],'Nemos y clasificaciones'!$A$2:$B$5000,2,FALSE)</f>
        <v>FONDO MUTUO IM TRUST INDICE CHILE</v>
      </c>
      <c r="O6922" s="2" t="str">
        <f>VLOOKUP(Tabla1[[#This Row],[nemo]],'Nemos y clasificaciones'!$A$1:$C$3000,3,FALSE)</f>
        <v>Servicios financieros</v>
      </c>
      <c r="P6922" s="2"/>
      <c r="Q6922" s="2"/>
    </row>
    <row r="6923" spans="1:17" x14ac:dyDescent="0.25">
      <c r="A6923" t="s">
        <v>11314</v>
      </c>
      <c r="B6923" s="1">
        <v>42238</v>
      </c>
      <c r="C6923" s="1">
        <v>42244</v>
      </c>
      <c r="D6923" t="s">
        <v>14</v>
      </c>
      <c r="E6923" t="s">
        <v>8688</v>
      </c>
      <c r="F6923">
        <v>0</v>
      </c>
      <c r="G6923">
        <v>3883012</v>
      </c>
      <c r="H6923">
        <v>0</v>
      </c>
      <c r="I6923">
        <v>0</v>
      </c>
      <c r="J6923">
        <v>0</v>
      </c>
      <c r="K6923">
        <v>0.122</v>
      </c>
      <c r="L6923" t="s">
        <v>23</v>
      </c>
      <c r="M6923" s="2">
        <v>473727.46399999998</v>
      </c>
      <c r="N6923" s="2" t="str">
        <f>VLOOKUP(Tabla1[[#This Row],[nemo]],'Nemos y clasificaciones'!$A$2:$B$5000,2,FALSE)</f>
        <v>FONDO MUTUO IM TRUST INDICE CHILE</v>
      </c>
      <c r="O6923" s="2" t="str">
        <f>VLOOKUP(Tabla1[[#This Row],[nemo]],'Nemos y clasificaciones'!$A$1:$C$3000,3,FALSE)</f>
        <v>Servicios financieros</v>
      </c>
      <c r="P6923" s="2"/>
      <c r="Q6923" s="2"/>
    </row>
    <row r="6924" spans="1:17" x14ac:dyDescent="0.25">
      <c r="A6924" t="s">
        <v>9666</v>
      </c>
      <c r="B6924" s="1">
        <v>42857</v>
      </c>
      <c r="C6924" s="1">
        <v>42863</v>
      </c>
      <c r="D6924" t="s">
        <v>14</v>
      </c>
      <c r="E6924" t="s">
        <v>8688</v>
      </c>
      <c r="F6924">
        <v>0</v>
      </c>
      <c r="G6924">
        <v>3883012</v>
      </c>
      <c r="H6924">
        <v>0</v>
      </c>
      <c r="I6924">
        <v>0</v>
      </c>
      <c r="J6924">
        <v>0</v>
      </c>
      <c r="K6924">
        <v>0.12</v>
      </c>
      <c r="L6924" t="s">
        <v>23</v>
      </c>
      <c r="M6924" s="2">
        <v>465961.44</v>
      </c>
      <c r="N6924" s="2" t="str">
        <f>VLOOKUP(Tabla1[[#This Row],[nemo]],'Nemos y clasificaciones'!$A$2:$B$5000,2,FALSE)</f>
        <v>FONDO MUTUO IM TRUST INDICE CHILE</v>
      </c>
      <c r="O6924" s="2" t="str">
        <f>VLOOKUP(Tabla1[[#This Row],[nemo]],'Nemos y clasificaciones'!$A$1:$C$3000,3,FALSE)</f>
        <v>Servicios financieros</v>
      </c>
      <c r="P6924" s="2"/>
      <c r="Q6924" s="2"/>
    </row>
    <row r="6925" spans="1:17" x14ac:dyDescent="0.25">
      <c r="A6925" t="s">
        <v>11819</v>
      </c>
      <c r="B6925" s="1">
        <v>42111</v>
      </c>
      <c r="C6925" s="1">
        <v>42117</v>
      </c>
      <c r="D6925" t="s">
        <v>14</v>
      </c>
      <c r="E6925" t="s">
        <v>8688</v>
      </c>
      <c r="F6925">
        <v>0</v>
      </c>
      <c r="G6925">
        <v>3883012</v>
      </c>
      <c r="H6925">
        <v>0</v>
      </c>
      <c r="I6925">
        <v>0</v>
      </c>
      <c r="J6925">
        <v>0</v>
      </c>
      <c r="K6925">
        <v>0.12</v>
      </c>
      <c r="L6925" t="s">
        <v>23</v>
      </c>
      <c r="M6925" s="2">
        <v>465961.44</v>
      </c>
      <c r="N6925" s="2" t="str">
        <f>VLOOKUP(Tabla1[[#This Row],[nemo]],'Nemos y clasificaciones'!$A$2:$B$5000,2,FALSE)</f>
        <v>FONDO MUTUO IM TRUST INDICE CHILE</v>
      </c>
      <c r="O6925" s="2" t="str">
        <f>VLOOKUP(Tabla1[[#This Row],[nemo]],'Nemos y clasificaciones'!$A$1:$C$3000,3,FALSE)</f>
        <v>Servicios financieros</v>
      </c>
      <c r="P6925" s="2"/>
      <c r="Q6925" s="2"/>
    </row>
    <row r="6926" spans="1:17" x14ac:dyDescent="0.25">
      <c r="A6926" t="s">
        <v>12016</v>
      </c>
      <c r="B6926" s="1">
        <v>42012</v>
      </c>
      <c r="C6926" s="1">
        <v>42013</v>
      </c>
      <c r="D6926" t="s">
        <v>14</v>
      </c>
      <c r="E6926" t="s">
        <v>8688</v>
      </c>
      <c r="F6926">
        <v>0</v>
      </c>
      <c r="G6926">
        <v>3883012</v>
      </c>
      <c r="H6926">
        <v>0</v>
      </c>
      <c r="I6926">
        <v>0</v>
      </c>
      <c r="J6926">
        <v>0</v>
      </c>
      <c r="K6926">
        <v>0.12</v>
      </c>
      <c r="L6926" t="s">
        <v>23</v>
      </c>
      <c r="M6926" s="2">
        <v>465961.44</v>
      </c>
      <c r="N6926" s="2" t="str">
        <f>VLOOKUP(Tabla1[[#This Row],[nemo]],'Nemos y clasificaciones'!$A$2:$B$5000,2,FALSE)</f>
        <v>FONDO MUTUO IM TRUST INDICE CHILE</v>
      </c>
      <c r="O6926" s="2" t="str">
        <f>VLOOKUP(Tabla1[[#This Row],[nemo]],'Nemos y clasificaciones'!$A$1:$C$3000,3,FALSE)</f>
        <v>Servicios financieros</v>
      </c>
      <c r="P6926" s="2"/>
      <c r="Q6926" s="2"/>
    </row>
    <row r="6927" spans="1:17" x14ac:dyDescent="0.25">
      <c r="A6927" t="s">
        <v>11522</v>
      </c>
      <c r="B6927" s="1">
        <v>42147</v>
      </c>
      <c r="C6927" s="1">
        <v>42153</v>
      </c>
      <c r="D6927" t="s">
        <v>14</v>
      </c>
      <c r="E6927" t="s">
        <v>8688</v>
      </c>
      <c r="F6927">
        <v>0</v>
      </c>
      <c r="G6927">
        <v>3883012</v>
      </c>
      <c r="H6927">
        <v>0</v>
      </c>
      <c r="I6927">
        <v>0</v>
      </c>
      <c r="J6927">
        <v>0</v>
      </c>
      <c r="K6927">
        <v>0.11700000000000001</v>
      </c>
      <c r="L6927" t="s">
        <v>23</v>
      </c>
      <c r="M6927" s="2">
        <v>454312.40399999998</v>
      </c>
      <c r="N6927" s="2" t="str">
        <f>VLOOKUP(Tabla1[[#This Row],[nemo]],'Nemos y clasificaciones'!$A$2:$B$5000,2,FALSE)</f>
        <v>FONDO MUTUO IM TRUST INDICE CHILE</v>
      </c>
      <c r="O6927" s="2" t="str">
        <f>VLOOKUP(Tabla1[[#This Row],[nemo]],'Nemos y clasificaciones'!$A$1:$C$3000,3,FALSE)</f>
        <v>Servicios financieros</v>
      </c>
      <c r="P6927" s="2"/>
      <c r="Q6927" s="2"/>
    </row>
    <row r="6928" spans="1:17" x14ac:dyDescent="0.25">
      <c r="A6928" t="s">
        <v>11221</v>
      </c>
      <c r="B6928" s="1">
        <v>42280</v>
      </c>
      <c r="C6928" s="1">
        <v>42286</v>
      </c>
      <c r="D6928" t="s">
        <v>14</v>
      </c>
      <c r="E6928" t="s">
        <v>8688</v>
      </c>
      <c r="F6928">
        <v>0</v>
      </c>
      <c r="G6928">
        <v>3883012</v>
      </c>
      <c r="H6928">
        <v>0</v>
      </c>
      <c r="I6928">
        <v>0</v>
      </c>
      <c r="J6928">
        <v>0</v>
      </c>
      <c r="K6928">
        <v>0.115</v>
      </c>
      <c r="L6928" t="s">
        <v>23</v>
      </c>
      <c r="M6928" s="2">
        <v>446546.38</v>
      </c>
      <c r="N6928" s="2" t="str">
        <f>VLOOKUP(Tabla1[[#This Row],[nemo]],'Nemos y clasificaciones'!$A$2:$B$5000,2,FALSE)</f>
        <v>FONDO MUTUO IM TRUST INDICE CHILE</v>
      </c>
      <c r="O6928" s="2" t="str">
        <f>VLOOKUP(Tabla1[[#This Row],[nemo]],'Nemos y clasificaciones'!$A$1:$C$3000,3,FALSE)</f>
        <v>Servicios financieros</v>
      </c>
      <c r="P6928" s="2"/>
      <c r="Q6928" s="2"/>
    </row>
    <row r="6929" spans="1:17" x14ac:dyDescent="0.25">
      <c r="A6929" t="s">
        <v>11127</v>
      </c>
      <c r="B6929" s="1">
        <v>42340</v>
      </c>
      <c r="C6929" s="1">
        <v>42347</v>
      </c>
      <c r="D6929" t="s">
        <v>14</v>
      </c>
      <c r="E6929" t="s">
        <v>8688</v>
      </c>
      <c r="F6929">
        <v>0</v>
      </c>
      <c r="G6929">
        <v>3883012</v>
      </c>
      <c r="H6929">
        <v>0</v>
      </c>
      <c r="I6929">
        <v>0</v>
      </c>
      <c r="J6929">
        <v>0</v>
      </c>
      <c r="K6929">
        <v>0.114</v>
      </c>
      <c r="L6929" t="s">
        <v>23</v>
      </c>
      <c r="M6929" s="2">
        <v>442663.36800000002</v>
      </c>
      <c r="N6929" s="2" t="str">
        <f>VLOOKUP(Tabla1[[#This Row],[nemo]],'Nemos y clasificaciones'!$A$2:$B$5000,2,FALSE)</f>
        <v>FONDO MUTUO IM TRUST INDICE CHILE</v>
      </c>
      <c r="O6929" s="2" t="str">
        <f>VLOOKUP(Tabla1[[#This Row],[nemo]],'Nemos y clasificaciones'!$A$1:$C$3000,3,FALSE)</f>
        <v>Servicios financieros</v>
      </c>
      <c r="P6929" s="2"/>
      <c r="Q6929" s="2"/>
    </row>
    <row r="6930" spans="1:17" x14ac:dyDescent="0.25">
      <c r="A6930" t="s">
        <v>11189</v>
      </c>
      <c r="B6930" s="1">
        <v>42300</v>
      </c>
      <c r="C6930" s="1">
        <v>42306</v>
      </c>
      <c r="D6930" t="s">
        <v>14</v>
      </c>
      <c r="E6930" t="s">
        <v>8688</v>
      </c>
      <c r="F6930">
        <v>0</v>
      </c>
      <c r="G6930">
        <v>3883012</v>
      </c>
      <c r="H6930">
        <v>0</v>
      </c>
      <c r="I6930">
        <v>0</v>
      </c>
      <c r="J6930">
        <v>0</v>
      </c>
      <c r="K6930">
        <v>0.113</v>
      </c>
      <c r="L6930" t="s">
        <v>23</v>
      </c>
      <c r="M6930" s="2">
        <v>438780.35600000003</v>
      </c>
      <c r="N6930" s="2" t="str">
        <f>VLOOKUP(Tabla1[[#This Row],[nemo]],'Nemos y clasificaciones'!$A$2:$B$5000,2,FALSE)</f>
        <v>FONDO MUTUO IM TRUST INDICE CHILE</v>
      </c>
      <c r="O6930" s="2" t="str">
        <f>VLOOKUP(Tabla1[[#This Row],[nemo]],'Nemos y clasificaciones'!$A$1:$C$3000,3,FALSE)</f>
        <v>Servicios financieros</v>
      </c>
      <c r="P6930" s="2"/>
      <c r="Q6930" s="2"/>
    </row>
    <row r="6931" spans="1:17" x14ac:dyDescent="0.25">
      <c r="A6931" t="s">
        <v>11817</v>
      </c>
      <c r="B6931" s="1">
        <v>42111</v>
      </c>
      <c r="C6931" s="1">
        <v>42117</v>
      </c>
      <c r="D6931" t="s">
        <v>14</v>
      </c>
      <c r="E6931" t="s">
        <v>8688</v>
      </c>
      <c r="F6931">
        <v>0</v>
      </c>
      <c r="G6931">
        <v>3883012</v>
      </c>
      <c r="H6931">
        <v>0</v>
      </c>
      <c r="I6931">
        <v>0</v>
      </c>
      <c r="J6931">
        <v>0</v>
      </c>
      <c r="K6931">
        <v>0.111</v>
      </c>
      <c r="L6931" t="s">
        <v>23</v>
      </c>
      <c r="M6931" s="2">
        <v>431014.33199999999</v>
      </c>
      <c r="N6931" s="2" t="str">
        <f>VLOOKUP(Tabla1[[#This Row],[nemo]],'Nemos y clasificaciones'!$A$2:$B$5000,2,FALSE)</f>
        <v>FONDO MUTUO IM TRUST INDICE CHILE</v>
      </c>
      <c r="O6931" s="2" t="str">
        <f>VLOOKUP(Tabla1[[#This Row],[nemo]],'Nemos y clasificaciones'!$A$1:$C$3000,3,FALSE)</f>
        <v>Servicios financieros</v>
      </c>
      <c r="P6931" s="2"/>
      <c r="Q6931" s="2"/>
    </row>
    <row r="6932" spans="1:17" x14ac:dyDescent="0.25">
      <c r="A6932" t="s">
        <v>11982</v>
      </c>
      <c r="B6932" s="1">
        <v>42024</v>
      </c>
      <c r="C6932" s="1">
        <v>42025</v>
      </c>
      <c r="D6932" t="s">
        <v>14</v>
      </c>
      <c r="E6932" t="s">
        <v>8688</v>
      </c>
      <c r="F6932">
        <v>0</v>
      </c>
      <c r="G6932">
        <v>3883012</v>
      </c>
      <c r="H6932">
        <v>0</v>
      </c>
      <c r="I6932">
        <v>0</v>
      </c>
      <c r="J6932">
        <v>0</v>
      </c>
      <c r="K6932">
        <v>0.11</v>
      </c>
      <c r="L6932" t="s">
        <v>23</v>
      </c>
      <c r="M6932" s="2">
        <v>427131.32</v>
      </c>
      <c r="N6932" s="2" t="str">
        <f>VLOOKUP(Tabla1[[#This Row],[nemo]],'Nemos y clasificaciones'!$A$2:$B$5000,2,FALSE)</f>
        <v>FONDO MUTUO IM TRUST INDICE CHILE</v>
      </c>
      <c r="O6932" s="2" t="str">
        <f>VLOOKUP(Tabla1[[#This Row],[nemo]],'Nemos y clasificaciones'!$A$1:$C$3000,3,FALSE)</f>
        <v>Servicios financieros</v>
      </c>
      <c r="P6932" s="2"/>
      <c r="Q6932" s="2"/>
    </row>
    <row r="6933" spans="1:17" x14ac:dyDescent="0.25">
      <c r="A6933" t="s">
        <v>11781</v>
      </c>
      <c r="B6933" s="1">
        <v>42117</v>
      </c>
      <c r="C6933" s="1">
        <v>42123</v>
      </c>
      <c r="D6933" t="s">
        <v>14</v>
      </c>
      <c r="E6933" t="s">
        <v>8688</v>
      </c>
      <c r="F6933">
        <v>0</v>
      </c>
      <c r="G6933">
        <v>3883012</v>
      </c>
      <c r="H6933">
        <v>0</v>
      </c>
      <c r="I6933">
        <v>0</v>
      </c>
      <c r="J6933">
        <v>0</v>
      </c>
      <c r="K6933">
        <v>0.109</v>
      </c>
      <c r="L6933" t="s">
        <v>23</v>
      </c>
      <c r="M6933" s="2">
        <v>423248.30800000002</v>
      </c>
      <c r="N6933" s="2" t="str">
        <f>VLOOKUP(Tabla1[[#This Row],[nemo]],'Nemos y clasificaciones'!$A$2:$B$5000,2,FALSE)</f>
        <v>FONDO MUTUO IM TRUST INDICE CHILE</v>
      </c>
      <c r="O6933" s="2" t="str">
        <f>VLOOKUP(Tabla1[[#This Row],[nemo]],'Nemos y clasificaciones'!$A$1:$C$3000,3,FALSE)</f>
        <v>Servicios financieros</v>
      </c>
      <c r="P6933" s="2"/>
      <c r="Q6933" s="2"/>
    </row>
    <row r="6934" spans="1:17" x14ac:dyDescent="0.25">
      <c r="A6934" t="s">
        <v>5068</v>
      </c>
      <c r="B6934" s="1">
        <v>43140</v>
      </c>
      <c r="C6934" s="1">
        <v>43146</v>
      </c>
      <c r="D6934" t="s">
        <v>21</v>
      </c>
      <c r="E6934" t="s">
        <v>539</v>
      </c>
      <c r="F6934">
        <v>0</v>
      </c>
      <c r="G6934">
        <v>700000</v>
      </c>
      <c r="H6934">
        <v>0</v>
      </c>
      <c r="I6934">
        <v>0</v>
      </c>
      <c r="J6934">
        <v>0</v>
      </c>
      <c r="K6934">
        <v>0.63</v>
      </c>
      <c r="L6934" t="s">
        <v>23</v>
      </c>
      <c r="M6934" s="2">
        <v>441000</v>
      </c>
      <c r="N6934" s="2" t="str">
        <f>VLOOKUP(Tabla1[[#This Row],[nemo]],'Nemos y clasificaciones'!$A$2:$B$5000,2,FALSE)</f>
        <v>Apple</v>
      </c>
      <c r="O6934" s="2" t="str">
        <f>VLOOKUP(Tabla1[[#This Row],[nemo]],'Nemos y clasificaciones'!$A$1:$C$3000,3,FALSE)</f>
        <v>Otros</v>
      </c>
      <c r="P6934" s="2"/>
      <c r="Q6934" s="2"/>
    </row>
    <row r="6935" spans="1:17" x14ac:dyDescent="0.25">
      <c r="A6935" t="s">
        <v>5068</v>
      </c>
      <c r="B6935" s="1">
        <v>43049</v>
      </c>
      <c r="C6935" s="1">
        <v>43055</v>
      </c>
      <c r="D6935" t="s">
        <v>21</v>
      </c>
      <c r="E6935" t="s">
        <v>539</v>
      </c>
      <c r="F6935">
        <v>0</v>
      </c>
      <c r="G6935">
        <v>700000</v>
      </c>
      <c r="H6935">
        <v>0</v>
      </c>
      <c r="I6935">
        <v>0</v>
      </c>
      <c r="J6935">
        <v>0</v>
      </c>
      <c r="K6935">
        <v>0.63</v>
      </c>
      <c r="L6935" t="s">
        <v>23</v>
      </c>
      <c r="M6935" s="2">
        <v>441000</v>
      </c>
      <c r="N6935" s="2" t="str">
        <f>VLOOKUP(Tabla1[[#This Row],[nemo]],'Nemos y clasificaciones'!$A$2:$B$5000,2,FALSE)</f>
        <v>Apple</v>
      </c>
      <c r="O6935" s="2" t="str">
        <f>VLOOKUP(Tabla1[[#This Row],[nemo]],'Nemos y clasificaciones'!$A$1:$C$3000,3,FALSE)</f>
        <v>Otros</v>
      </c>
      <c r="P6935" s="2"/>
      <c r="Q6935" s="2"/>
    </row>
    <row r="6936" spans="1:17" x14ac:dyDescent="0.25">
      <c r="A6936" t="s">
        <v>5068</v>
      </c>
      <c r="B6936" s="1">
        <v>42957</v>
      </c>
      <c r="C6936" s="1">
        <v>42964</v>
      </c>
      <c r="D6936" t="s">
        <v>21</v>
      </c>
      <c r="E6936" t="s">
        <v>539</v>
      </c>
      <c r="F6936">
        <v>0</v>
      </c>
      <c r="G6936">
        <v>700000</v>
      </c>
      <c r="H6936">
        <v>0</v>
      </c>
      <c r="I6936">
        <v>0</v>
      </c>
      <c r="J6936">
        <v>0</v>
      </c>
      <c r="K6936">
        <v>0.63</v>
      </c>
      <c r="L6936" t="s">
        <v>23</v>
      </c>
      <c r="M6936" s="2">
        <v>441000</v>
      </c>
      <c r="N6936" s="2" t="str">
        <f>VLOOKUP(Tabla1[[#This Row],[nemo]],'Nemos y clasificaciones'!$A$2:$B$5000,2,FALSE)</f>
        <v>Apple</v>
      </c>
      <c r="O6936" s="2" t="str">
        <f>VLOOKUP(Tabla1[[#This Row],[nemo]],'Nemos y clasificaciones'!$A$1:$C$3000,3,FALSE)</f>
        <v>Otros</v>
      </c>
      <c r="P6936" s="2"/>
      <c r="Q6936" s="2"/>
    </row>
    <row r="6937" spans="1:17" x14ac:dyDescent="0.25">
      <c r="A6937" t="s">
        <v>5068</v>
      </c>
      <c r="B6937" s="1">
        <v>42866</v>
      </c>
      <c r="C6937" s="1">
        <v>42873</v>
      </c>
      <c r="D6937" t="s">
        <v>21</v>
      </c>
      <c r="E6937" t="s">
        <v>539</v>
      </c>
      <c r="F6937">
        <v>0</v>
      </c>
      <c r="G6937">
        <v>700000</v>
      </c>
      <c r="H6937">
        <v>0</v>
      </c>
      <c r="I6937">
        <v>0</v>
      </c>
      <c r="J6937">
        <v>0</v>
      </c>
      <c r="K6937">
        <v>0.63</v>
      </c>
      <c r="L6937" t="s">
        <v>23</v>
      </c>
      <c r="M6937" s="2">
        <v>441000</v>
      </c>
      <c r="N6937" s="2" t="str">
        <f>VLOOKUP(Tabla1[[#This Row],[nemo]],'Nemos y clasificaciones'!$A$2:$B$5000,2,FALSE)</f>
        <v>Apple</v>
      </c>
      <c r="O6937" s="2" t="str">
        <f>VLOOKUP(Tabla1[[#This Row],[nemo]],'Nemos y clasificaciones'!$A$1:$C$3000,3,FALSE)</f>
        <v>Otros</v>
      </c>
      <c r="P6937" s="2"/>
      <c r="Q6937" s="2"/>
    </row>
    <row r="6938" spans="1:17" x14ac:dyDescent="0.25">
      <c r="A6938" t="s">
        <v>9594</v>
      </c>
      <c r="B6938" s="1">
        <v>42865</v>
      </c>
      <c r="C6938" s="1">
        <v>42871</v>
      </c>
      <c r="D6938" t="s">
        <v>14</v>
      </c>
      <c r="E6938" t="s">
        <v>8688</v>
      </c>
      <c r="F6938">
        <v>0</v>
      </c>
      <c r="G6938">
        <v>3883012</v>
      </c>
      <c r="H6938">
        <v>0</v>
      </c>
      <c r="I6938">
        <v>0</v>
      </c>
      <c r="J6938">
        <v>0</v>
      </c>
      <c r="K6938">
        <v>0.106</v>
      </c>
      <c r="L6938" t="s">
        <v>23</v>
      </c>
      <c r="M6938" s="2">
        <v>411599.272</v>
      </c>
      <c r="N6938" s="2" t="str">
        <f>VLOOKUP(Tabla1[[#This Row],[nemo]],'Nemos y clasificaciones'!$A$2:$B$5000,2,FALSE)</f>
        <v>FONDO MUTUO IM TRUST INDICE CHILE</v>
      </c>
      <c r="O6938" s="2" t="str">
        <f>VLOOKUP(Tabla1[[#This Row],[nemo]],'Nemos y clasificaciones'!$A$1:$C$3000,3,FALSE)</f>
        <v>Servicios financieros</v>
      </c>
      <c r="P6938" s="2"/>
      <c r="Q6938" s="2"/>
    </row>
    <row r="6939" spans="1:17" x14ac:dyDescent="0.25">
      <c r="A6939" t="s">
        <v>10596</v>
      </c>
      <c r="B6939" s="1">
        <v>42502</v>
      </c>
      <c r="C6939" s="1">
        <v>42508</v>
      </c>
      <c r="D6939" t="s">
        <v>14</v>
      </c>
      <c r="E6939" t="s">
        <v>8688</v>
      </c>
      <c r="F6939">
        <v>0</v>
      </c>
      <c r="G6939">
        <v>3883012</v>
      </c>
      <c r="H6939">
        <v>0</v>
      </c>
      <c r="I6939">
        <v>0</v>
      </c>
      <c r="J6939">
        <v>0</v>
      </c>
      <c r="K6939">
        <v>0.106</v>
      </c>
      <c r="L6939" t="s">
        <v>23</v>
      </c>
      <c r="M6939" s="2">
        <v>411599.272</v>
      </c>
      <c r="N6939" s="2" t="str">
        <f>VLOOKUP(Tabla1[[#This Row],[nemo]],'Nemos y clasificaciones'!$A$2:$B$5000,2,FALSE)</f>
        <v>FONDO MUTUO IM TRUST INDICE CHILE</v>
      </c>
      <c r="O6939" s="2" t="str">
        <f>VLOOKUP(Tabla1[[#This Row],[nemo]],'Nemos y clasificaciones'!$A$1:$C$3000,3,FALSE)</f>
        <v>Servicios financieros</v>
      </c>
      <c r="P6939" s="2"/>
      <c r="Q6939" s="2"/>
    </row>
    <row r="6940" spans="1:17" x14ac:dyDescent="0.25">
      <c r="A6940" t="s">
        <v>10768</v>
      </c>
      <c r="B6940" s="1">
        <v>42482</v>
      </c>
      <c r="C6940" s="1">
        <v>42488</v>
      </c>
      <c r="D6940" t="s">
        <v>14</v>
      </c>
      <c r="E6940" t="s">
        <v>8688</v>
      </c>
      <c r="F6940">
        <v>0</v>
      </c>
      <c r="G6940">
        <v>3883012</v>
      </c>
      <c r="H6940">
        <v>0</v>
      </c>
      <c r="I6940">
        <v>0</v>
      </c>
      <c r="J6940">
        <v>0</v>
      </c>
      <c r="K6940">
        <v>0.1</v>
      </c>
      <c r="L6940" t="s">
        <v>23</v>
      </c>
      <c r="M6940" s="2">
        <v>388301.2</v>
      </c>
      <c r="N6940" s="2" t="str">
        <f>VLOOKUP(Tabla1[[#This Row],[nemo]],'Nemos y clasificaciones'!$A$2:$B$5000,2,FALSE)</f>
        <v>FONDO MUTUO IM TRUST INDICE CHILE</v>
      </c>
      <c r="O6940" s="2" t="str">
        <f>VLOOKUP(Tabla1[[#This Row],[nemo]],'Nemos y clasificaciones'!$A$1:$C$3000,3,FALSE)</f>
        <v>Servicios financieros</v>
      </c>
      <c r="P6940" s="2"/>
      <c r="Q6940" s="2"/>
    </row>
    <row r="6941" spans="1:17" x14ac:dyDescent="0.25">
      <c r="A6941" t="s">
        <v>10935</v>
      </c>
      <c r="B6941" s="1">
        <v>42385</v>
      </c>
      <c r="C6941" s="1">
        <v>42391</v>
      </c>
      <c r="D6941" t="s">
        <v>14</v>
      </c>
      <c r="E6941" t="s">
        <v>8688</v>
      </c>
      <c r="F6941">
        <v>0</v>
      </c>
      <c r="G6941">
        <v>3883012</v>
      </c>
      <c r="H6941">
        <v>0</v>
      </c>
      <c r="I6941">
        <v>0</v>
      </c>
      <c r="J6941">
        <v>0</v>
      </c>
      <c r="K6941">
        <v>0.1</v>
      </c>
      <c r="L6941" t="s">
        <v>23</v>
      </c>
      <c r="M6941" s="2">
        <v>388301.2</v>
      </c>
      <c r="N6941" s="2" t="str">
        <f>VLOOKUP(Tabla1[[#This Row],[nemo]],'Nemos y clasificaciones'!$A$2:$B$5000,2,FALSE)</f>
        <v>FONDO MUTUO IM TRUST INDICE CHILE</v>
      </c>
      <c r="O6941" s="2" t="str">
        <f>VLOOKUP(Tabla1[[#This Row],[nemo]],'Nemos y clasificaciones'!$A$1:$C$3000,3,FALSE)</f>
        <v>Servicios financieros</v>
      </c>
      <c r="P6941" s="2"/>
      <c r="Q6941" s="2"/>
    </row>
    <row r="6942" spans="1:17" x14ac:dyDescent="0.25">
      <c r="A6942" t="s">
        <v>9546</v>
      </c>
      <c r="B6942" s="1">
        <v>42868</v>
      </c>
      <c r="C6942" s="1">
        <v>42874</v>
      </c>
      <c r="D6942" t="s">
        <v>14</v>
      </c>
      <c r="E6942" t="s">
        <v>8688</v>
      </c>
      <c r="F6942">
        <v>0</v>
      </c>
      <c r="G6942">
        <v>3883012</v>
      </c>
      <c r="H6942">
        <v>0</v>
      </c>
      <c r="I6942">
        <v>0</v>
      </c>
      <c r="J6942">
        <v>0</v>
      </c>
      <c r="K6942">
        <v>9.2999999999999999E-2</v>
      </c>
      <c r="L6942" t="s">
        <v>23</v>
      </c>
      <c r="M6942" s="2">
        <v>361120.11599999998</v>
      </c>
      <c r="N6942" s="2" t="str">
        <f>VLOOKUP(Tabla1[[#This Row],[nemo]],'Nemos y clasificaciones'!$A$2:$B$5000,2,FALSE)</f>
        <v>FONDO MUTUO IM TRUST INDICE CHILE</v>
      </c>
      <c r="O6942" s="2" t="str">
        <f>VLOOKUP(Tabla1[[#This Row],[nemo]],'Nemos y clasificaciones'!$A$1:$C$3000,3,FALSE)</f>
        <v>Servicios financieros</v>
      </c>
      <c r="P6942" s="2"/>
      <c r="Q6942" s="2"/>
    </row>
    <row r="6943" spans="1:17" x14ac:dyDescent="0.25">
      <c r="A6943" t="s">
        <v>11211</v>
      </c>
      <c r="B6943" s="1">
        <v>42292</v>
      </c>
      <c r="C6943" s="1">
        <v>42298</v>
      </c>
      <c r="D6943" t="s">
        <v>14</v>
      </c>
      <c r="E6943" t="s">
        <v>8688</v>
      </c>
      <c r="F6943">
        <v>0</v>
      </c>
      <c r="G6943">
        <v>3883012</v>
      </c>
      <c r="H6943">
        <v>0</v>
      </c>
      <c r="I6943">
        <v>0</v>
      </c>
      <c r="J6943">
        <v>0</v>
      </c>
      <c r="K6943">
        <v>9.2999999999999999E-2</v>
      </c>
      <c r="L6943" t="s">
        <v>23</v>
      </c>
      <c r="M6943" s="2">
        <v>361120.11599999998</v>
      </c>
      <c r="N6943" s="2" t="str">
        <f>VLOOKUP(Tabla1[[#This Row],[nemo]],'Nemos y clasificaciones'!$A$2:$B$5000,2,FALSE)</f>
        <v>FONDO MUTUO IM TRUST INDICE CHILE</v>
      </c>
      <c r="O6943" s="2" t="str">
        <f>VLOOKUP(Tabla1[[#This Row],[nemo]],'Nemos y clasificaciones'!$A$1:$C$3000,3,FALSE)</f>
        <v>Servicios financieros</v>
      </c>
      <c r="P6943" s="2"/>
      <c r="Q6943" s="2"/>
    </row>
    <row r="6944" spans="1:17" x14ac:dyDescent="0.25">
      <c r="A6944" t="s">
        <v>11807</v>
      </c>
      <c r="B6944" s="1">
        <v>42115</v>
      </c>
      <c r="C6944" s="1">
        <v>42121</v>
      </c>
      <c r="D6944" t="s">
        <v>14</v>
      </c>
      <c r="E6944" t="s">
        <v>8688</v>
      </c>
      <c r="F6944">
        <v>0</v>
      </c>
      <c r="G6944">
        <v>3883012</v>
      </c>
      <c r="H6944">
        <v>0</v>
      </c>
      <c r="I6944">
        <v>0</v>
      </c>
      <c r="J6944">
        <v>0</v>
      </c>
      <c r="K6944">
        <v>9.2999999999999999E-2</v>
      </c>
      <c r="L6944" t="s">
        <v>23</v>
      </c>
      <c r="M6944" s="2">
        <v>361120.11599999998</v>
      </c>
      <c r="N6944" s="2" t="str">
        <f>VLOOKUP(Tabla1[[#This Row],[nemo]],'Nemos y clasificaciones'!$A$2:$B$5000,2,FALSE)</f>
        <v>FONDO MUTUO IM TRUST INDICE CHILE</v>
      </c>
      <c r="O6944" s="2" t="str">
        <f>VLOOKUP(Tabla1[[#This Row],[nemo]],'Nemos y clasificaciones'!$A$1:$C$3000,3,FALSE)</f>
        <v>Servicios financieros</v>
      </c>
      <c r="P6944" s="2"/>
      <c r="Q6944" s="2"/>
    </row>
    <row r="6945" spans="1:17" x14ac:dyDescent="0.25">
      <c r="A6945" t="s">
        <v>9545</v>
      </c>
      <c r="B6945" s="1">
        <v>42868</v>
      </c>
      <c r="C6945" s="1">
        <v>42874</v>
      </c>
      <c r="D6945" t="s">
        <v>14</v>
      </c>
      <c r="E6945" t="s">
        <v>8688</v>
      </c>
      <c r="F6945">
        <v>0</v>
      </c>
      <c r="G6945">
        <v>3883012</v>
      </c>
      <c r="H6945">
        <v>0</v>
      </c>
      <c r="I6945">
        <v>0</v>
      </c>
      <c r="J6945">
        <v>0</v>
      </c>
      <c r="K6945">
        <v>9.1999999999999998E-2</v>
      </c>
      <c r="L6945" t="s">
        <v>23</v>
      </c>
      <c r="M6945" s="2">
        <v>357237.10399999999</v>
      </c>
      <c r="N6945" s="2" t="str">
        <f>VLOOKUP(Tabla1[[#This Row],[nemo]],'Nemos y clasificaciones'!$A$2:$B$5000,2,FALSE)</f>
        <v>FONDO MUTUO IM TRUST INDICE CHILE</v>
      </c>
      <c r="O6945" s="2" t="str">
        <f>VLOOKUP(Tabla1[[#This Row],[nemo]],'Nemos y clasificaciones'!$A$1:$C$3000,3,FALSE)</f>
        <v>Servicios financieros</v>
      </c>
      <c r="P6945" s="2"/>
      <c r="Q6945" s="2"/>
    </row>
    <row r="6946" spans="1:17" x14ac:dyDescent="0.25">
      <c r="A6946" t="s">
        <v>10948</v>
      </c>
      <c r="B6946" s="1">
        <v>42377</v>
      </c>
      <c r="C6946" s="1">
        <v>42383</v>
      </c>
      <c r="D6946" t="s">
        <v>14</v>
      </c>
      <c r="E6946" t="s">
        <v>8688</v>
      </c>
      <c r="F6946">
        <v>0</v>
      </c>
      <c r="G6946">
        <v>3883012</v>
      </c>
      <c r="H6946">
        <v>0</v>
      </c>
      <c r="I6946">
        <v>0</v>
      </c>
      <c r="J6946">
        <v>0</v>
      </c>
      <c r="K6946">
        <v>9.0999999999999998E-2</v>
      </c>
      <c r="L6946" t="s">
        <v>23</v>
      </c>
      <c r="M6946" s="2">
        <v>353354.092</v>
      </c>
      <c r="N6946" s="2" t="str">
        <f>VLOOKUP(Tabla1[[#This Row],[nemo]],'Nemos y clasificaciones'!$A$2:$B$5000,2,FALSE)</f>
        <v>FONDO MUTUO IM TRUST INDICE CHILE</v>
      </c>
      <c r="O6946" s="2" t="str">
        <f>VLOOKUP(Tabla1[[#This Row],[nemo]],'Nemos y clasificaciones'!$A$1:$C$3000,3,FALSE)</f>
        <v>Servicios financieros</v>
      </c>
      <c r="P6946" s="2"/>
      <c r="Q6946" s="2"/>
    </row>
    <row r="6947" spans="1:17" x14ac:dyDescent="0.25">
      <c r="A6947" t="s">
        <v>11624</v>
      </c>
      <c r="B6947" s="1">
        <v>42138</v>
      </c>
      <c r="C6947" s="1">
        <v>42144</v>
      </c>
      <c r="D6947" t="s">
        <v>14</v>
      </c>
      <c r="E6947" t="s">
        <v>8688</v>
      </c>
      <c r="F6947">
        <v>0</v>
      </c>
      <c r="G6947">
        <v>3883012</v>
      </c>
      <c r="H6947">
        <v>0</v>
      </c>
      <c r="I6947">
        <v>0</v>
      </c>
      <c r="J6947">
        <v>0</v>
      </c>
      <c r="K6947">
        <v>0.09</v>
      </c>
      <c r="L6947" t="s">
        <v>23</v>
      </c>
      <c r="M6947" s="2">
        <v>349471.08</v>
      </c>
      <c r="N6947" s="2" t="str">
        <f>VLOOKUP(Tabla1[[#This Row],[nemo]],'Nemos y clasificaciones'!$A$2:$B$5000,2,FALSE)</f>
        <v>FONDO MUTUO IM TRUST INDICE CHILE</v>
      </c>
      <c r="O6947" s="2" t="str">
        <f>VLOOKUP(Tabla1[[#This Row],[nemo]],'Nemos y clasificaciones'!$A$1:$C$3000,3,FALSE)</f>
        <v>Servicios financieros</v>
      </c>
      <c r="P6947" s="2"/>
      <c r="Q6947" s="2"/>
    </row>
    <row r="6948" spans="1:17" x14ac:dyDescent="0.25">
      <c r="A6948" t="s">
        <v>10504</v>
      </c>
      <c r="B6948" s="1">
        <v>42509</v>
      </c>
      <c r="C6948" s="1">
        <v>42516</v>
      </c>
      <c r="D6948" t="s">
        <v>14</v>
      </c>
      <c r="E6948" t="s">
        <v>8688</v>
      </c>
      <c r="F6948">
        <v>0</v>
      </c>
      <c r="G6948">
        <v>3883012</v>
      </c>
      <c r="H6948">
        <v>0</v>
      </c>
      <c r="I6948">
        <v>0</v>
      </c>
      <c r="J6948">
        <v>0</v>
      </c>
      <c r="K6948">
        <v>8.8999999999999996E-2</v>
      </c>
      <c r="L6948" t="s">
        <v>23</v>
      </c>
      <c r="M6948" s="2">
        <v>345588.06800000003</v>
      </c>
      <c r="N6948" s="2" t="str">
        <f>VLOOKUP(Tabla1[[#This Row],[nemo]],'Nemos y clasificaciones'!$A$2:$B$5000,2,FALSE)</f>
        <v>FONDO MUTUO IM TRUST INDICE CHILE</v>
      </c>
      <c r="O6948" s="2" t="str">
        <f>VLOOKUP(Tabla1[[#This Row],[nemo]],'Nemos y clasificaciones'!$A$1:$C$3000,3,FALSE)</f>
        <v>Servicios financieros</v>
      </c>
      <c r="P6948" s="2"/>
      <c r="Q6948" s="2"/>
    </row>
    <row r="6949" spans="1:17" x14ac:dyDescent="0.25">
      <c r="A6949" t="s">
        <v>10689</v>
      </c>
      <c r="B6949" s="1">
        <v>42493</v>
      </c>
      <c r="C6949" s="1">
        <v>42499</v>
      </c>
      <c r="D6949" t="s">
        <v>14</v>
      </c>
      <c r="E6949" t="s">
        <v>8688</v>
      </c>
      <c r="F6949">
        <v>0</v>
      </c>
      <c r="G6949">
        <v>3883012</v>
      </c>
      <c r="H6949">
        <v>0</v>
      </c>
      <c r="I6949">
        <v>0</v>
      </c>
      <c r="J6949">
        <v>0</v>
      </c>
      <c r="K6949">
        <v>8.7999999999999995E-2</v>
      </c>
      <c r="L6949" t="s">
        <v>23</v>
      </c>
      <c r="M6949" s="2">
        <v>341705.05599999998</v>
      </c>
      <c r="N6949" s="2" t="str">
        <f>VLOOKUP(Tabla1[[#This Row],[nemo]],'Nemos y clasificaciones'!$A$2:$B$5000,2,FALSE)</f>
        <v>FONDO MUTUO IM TRUST INDICE CHILE</v>
      </c>
      <c r="O6949" s="2" t="str">
        <f>VLOOKUP(Tabla1[[#This Row],[nemo]],'Nemos y clasificaciones'!$A$1:$C$3000,3,FALSE)</f>
        <v>Servicios financieros</v>
      </c>
      <c r="P6949" s="2"/>
      <c r="Q6949" s="2"/>
    </row>
    <row r="6950" spans="1:17" x14ac:dyDescent="0.25">
      <c r="A6950" t="s">
        <v>9748</v>
      </c>
      <c r="B6950" s="1">
        <v>42845</v>
      </c>
      <c r="C6950" s="1">
        <v>42851</v>
      </c>
      <c r="D6950" t="s">
        <v>14</v>
      </c>
      <c r="E6950" t="s">
        <v>8688</v>
      </c>
      <c r="F6950">
        <v>0</v>
      </c>
      <c r="G6950">
        <v>3883012</v>
      </c>
      <c r="H6950">
        <v>0</v>
      </c>
      <c r="I6950">
        <v>0</v>
      </c>
      <c r="J6950">
        <v>0</v>
      </c>
      <c r="K6950">
        <v>8.5999999999999993E-2</v>
      </c>
      <c r="L6950" t="s">
        <v>23</v>
      </c>
      <c r="M6950" s="2">
        <v>333939.03200000001</v>
      </c>
      <c r="N6950" s="2" t="str">
        <f>VLOOKUP(Tabla1[[#This Row],[nemo]],'Nemos y clasificaciones'!$A$2:$B$5000,2,FALSE)</f>
        <v>FONDO MUTUO IM TRUST INDICE CHILE</v>
      </c>
      <c r="O6950" s="2" t="str">
        <f>VLOOKUP(Tabla1[[#This Row],[nemo]],'Nemos y clasificaciones'!$A$1:$C$3000,3,FALSE)</f>
        <v>Servicios financieros</v>
      </c>
      <c r="P6950" s="2"/>
      <c r="Q6950" s="2"/>
    </row>
    <row r="6951" spans="1:17" x14ac:dyDescent="0.25">
      <c r="A6951" t="s">
        <v>11820</v>
      </c>
      <c r="B6951" s="1">
        <v>42111</v>
      </c>
      <c r="C6951" s="1">
        <v>42117</v>
      </c>
      <c r="D6951" t="s">
        <v>14</v>
      </c>
      <c r="E6951" t="s">
        <v>8688</v>
      </c>
      <c r="F6951">
        <v>0</v>
      </c>
      <c r="G6951">
        <v>3883012</v>
      </c>
      <c r="H6951">
        <v>0</v>
      </c>
      <c r="I6951">
        <v>0</v>
      </c>
      <c r="J6951">
        <v>0</v>
      </c>
      <c r="K6951">
        <v>8.5999999999999993E-2</v>
      </c>
      <c r="L6951" t="s">
        <v>23</v>
      </c>
      <c r="M6951" s="2">
        <v>333939.03200000001</v>
      </c>
      <c r="N6951" s="2" t="str">
        <f>VLOOKUP(Tabla1[[#This Row],[nemo]],'Nemos y clasificaciones'!$A$2:$B$5000,2,FALSE)</f>
        <v>FONDO MUTUO IM TRUST INDICE CHILE</v>
      </c>
      <c r="O6951" s="2" t="str">
        <f>VLOOKUP(Tabla1[[#This Row],[nemo]],'Nemos y clasificaciones'!$A$1:$C$3000,3,FALSE)</f>
        <v>Servicios financieros</v>
      </c>
      <c r="P6951" s="2"/>
      <c r="Q6951" s="2"/>
    </row>
    <row r="6952" spans="1:17" x14ac:dyDescent="0.25">
      <c r="A6952" t="s">
        <v>8981</v>
      </c>
      <c r="B6952" s="1">
        <v>43021</v>
      </c>
      <c r="C6952" s="1">
        <v>43027</v>
      </c>
      <c r="D6952" t="s">
        <v>14</v>
      </c>
      <c r="E6952" t="s">
        <v>8688</v>
      </c>
      <c r="F6952">
        <v>0</v>
      </c>
      <c r="G6952">
        <v>3883012</v>
      </c>
      <c r="H6952">
        <v>0</v>
      </c>
      <c r="I6952">
        <v>0</v>
      </c>
      <c r="J6952">
        <v>0</v>
      </c>
      <c r="K6952">
        <v>8.5000000000000006E-2</v>
      </c>
      <c r="L6952" t="s">
        <v>23</v>
      </c>
      <c r="M6952" s="2">
        <v>330056.02</v>
      </c>
      <c r="N6952" s="2" t="str">
        <f>VLOOKUP(Tabla1[[#This Row],[nemo]],'Nemos y clasificaciones'!$A$2:$B$5000,2,FALSE)</f>
        <v>FONDO MUTUO IM TRUST INDICE CHILE</v>
      </c>
      <c r="O6952" s="2" t="str">
        <f>VLOOKUP(Tabla1[[#This Row],[nemo]],'Nemos y clasificaciones'!$A$1:$C$3000,3,FALSE)</f>
        <v>Servicios financieros</v>
      </c>
      <c r="P6952" s="2"/>
      <c r="Q6952" s="2"/>
    </row>
    <row r="6953" spans="1:17" x14ac:dyDescent="0.25">
      <c r="A6953" t="s">
        <v>9630</v>
      </c>
      <c r="B6953" s="1">
        <v>42859</v>
      </c>
      <c r="C6953" s="1">
        <v>42865</v>
      </c>
      <c r="D6953" t="s">
        <v>14</v>
      </c>
      <c r="E6953" t="s">
        <v>8688</v>
      </c>
      <c r="F6953">
        <v>0</v>
      </c>
      <c r="G6953">
        <v>3883012</v>
      </c>
      <c r="H6953">
        <v>0</v>
      </c>
      <c r="I6953">
        <v>0</v>
      </c>
      <c r="J6953">
        <v>0</v>
      </c>
      <c r="K6953">
        <v>8.4000000000000005E-2</v>
      </c>
      <c r="L6953" t="s">
        <v>23</v>
      </c>
      <c r="M6953" s="2">
        <v>326173.00799999997</v>
      </c>
      <c r="N6953" s="2" t="str">
        <f>VLOOKUP(Tabla1[[#This Row],[nemo]],'Nemos y clasificaciones'!$A$2:$B$5000,2,FALSE)</f>
        <v>FONDO MUTUO IM TRUST INDICE CHILE</v>
      </c>
      <c r="O6953" s="2" t="str">
        <f>VLOOKUP(Tabla1[[#This Row],[nemo]],'Nemos y clasificaciones'!$A$1:$C$3000,3,FALSE)</f>
        <v>Servicios financieros</v>
      </c>
      <c r="P6953" s="2"/>
      <c r="Q6953" s="2"/>
    </row>
    <row r="6954" spans="1:17" x14ac:dyDescent="0.25">
      <c r="A6954" t="s">
        <v>11358</v>
      </c>
      <c r="B6954" s="1">
        <v>42202</v>
      </c>
      <c r="C6954" s="1">
        <v>42208</v>
      </c>
      <c r="D6954" t="s">
        <v>14</v>
      </c>
      <c r="E6954" t="s">
        <v>8688</v>
      </c>
      <c r="F6954">
        <v>0</v>
      </c>
      <c r="G6954">
        <v>3883012</v>
      </c>
      <c r="H6954">
        <v>0</v>
      </c>
      <c r="I6954">
        <v>0</v>
      </c>
      <c r="J6954">
        <v>0</v>
      </c>
      <c r="K6954">
        <v>8.4000000000000005E-2</v>
      </c>
      <c r="L6954" t="s">
        <v>23</v>
      </c>
      <c r="M6954" s="2">
        <v>326173.00799999997</v>
      </c>
      <c r="N6954" s="2" t="str">
        <f>VLOOKUP(Tabla1[[#This Row],[nemo]],'Nemos y clasificaciones'!$A$2:$B$5000,2,FALSE)</f>
        <v>FONDO MUTUO IM TRUST INDICE CHILE</v>
      </c>
      <c r="O6954" s="2" t="str">
        <f>VLOOKUP(Tabla1[[#This Row],[nemo]],'Nemos y clasificaciones'!$A$1:$C$3000,3,FALSE)</f>
        <v>Servicios financieros</v>
      </c>
      <c r="P6954" s="2"/>
      <c r="Q6954" s="2"/>
    </row>
    <row r="6955" spans="1:17" x14ac:dyDescent="0.25">
      <c r="A6955" t="s">
        <v>10654</v>
      </c>
      <c r="B6955" s="1">
        <v>42495</v>
      </c>
      <c r="C6955" s="1">
        <v>42501</v>
      </c>
      <c r="D6955" t="s">
        <v>14</v>
      </c>
      <c r="E6955" t="s">
        <v>8688</v>
      </c>
      <c r="F6955">
        <v>0</v>
      </c>
      <c r="G6955">
        <v>3883012</v>
      </c>
      <c r="H6955">
        <v>0</v>
      </c>
      <c r="I6955">
        <v>0</v>
      </c>
      <c r="J6955">
        <v>0</v>
      </c>
      <c r="K6955">
        <v>8.3000000000000004E-2</v>
      </c>
      <c r="L6955" t="s">
        <v>23</v>
      </c>
      <c r="M6955" s="2">
        <v>322289.99599999998</v>
      </c>
      <c r="N6955" s="2" t="str">
        <f>VLOOKUP(Tabla1[[#This Row],[nemo]],'Nemos y clasificaciones'!$A$2:$B$5000,2,FALSE)</f>
        <v>FONDO MUTUO IM TRUST INDICE CHILE</v>
      </c>
      <c r="O6955" s="2" t="str">
        <f>VLOOKUP(Tabla1[[#This Row],[nemo]],'Nemos y clasificaciones'!$A$1:$C$3000,3,FALSE)</f>
        <v>Servicios financieros</v>
      </c>
      <c r="P6955" s="2"/>
      <c r="Q6955" s="2"/>
    </row>
    <row r="6956" spans="1:17" x14ac:dyDescent="0.25">
      <c r="A6956" t="s">
        <v>11856</v>
      </c>
      <c r="B6956" s="1">
        <v>42096</v>
      </c>
      <c r="C6956" s="1">
        <v>42104</v>
      </c>
      <c r="D6956" t="s">
        <v>14</v>
      </c>
      <c r="E6956" t="s">
        <v>8688</v>
      </c>
      <c r="F6956">
        <v>0</v>
      </c>
      <c r="G6956">
        <v>3883012</v>
      </c>
      <c r="H6956">
        <v>0</v>
      </c>
      <c r="I6956">
        <v>0</v>
      </c>
      <c r="J6956">
        <v>0</v>
      </c>
      <c r="K6956">
        <v>8.3000000000000004E-2</v>
      </c>
      <c r="L6956" t="s">
        <v>23</v>
      </c>
      <c r="M6956" s="2">
        <v>322289.99599999998</v>
      </c>
      <c r="N6956" s="2" t="str">
        <f>VLOOKUP(Tabla1[[#This Row],[nemo]],'Nemos y clasificaciones'!$A$2:$B$5000,2,FALSE)</f>
        <v>FONDO MUTUO IM TRUST INDICE CHILE</v>
      </c>
      <c r="O6956" s="2" t="str">
        <f>VLOOKUP(Tabla1[[#This Row],[nemo]],'Nemos y clasificaciones'!$A$1:$C$3000,3,FALSE)</f>
        <v>Servicios financieros</v>
      </c>
      <c r="P6956" s="2"/>
      <c r="Q6956" s="2"/>
    </row>
    <row r="6957" spans="1:17" x14ac:dyDescent="0.25">
      <c r="A6957" t="s">
        <v>9108</v>
      </c>
      <c r="B6957" s="1">
        <v>42977</v>
      </c>
      <c r="C6957" s="1">
        <v>42983</v>
      </c>
      <c r="D6957" t="s">
        <v>14</v>
      </c>
      <c r="E6957" t="s">
        <v>8688</v>
      </c>
      <c r="F6957">
        <v>0</v>
      </c>
      <c r="G6957">
        <v>3883012</v>
      </c>
      <c r="H6957">
        <v>0</v>
      </c>
      <c r="I6957">
        <v>0</v>
      </c>
      <c r="J6957">
        <v>0</v>
      </c>
      <c r="K6957">
        <v>8.2000000000000003E-2</v>
      </c>
      <c r="L6957" t="s">
        <v>23</v>
      </c>
      <c r="M6957" s="2">
        <v>318406.984</v>
      </c>
      <c r="N6957" s="2" t="str">
        <f>VLOOKUP(Tabla1[[#This Row],[nemo]],'Nemos y clasificaciones'!$A$2:$B$5000,2,FALSE)</f>
        <v>FONDO MUTUO IM TRUST INDICE CHILE</v>
      </c>
      <c r="O6957" s="2" t="str">
        <f>VLOOKUP(Tabla1[[#This Row],[nemo]],'Nemos y clasificaciones'!$A$1:$C$3000,3,FALSE)</f>
        <v>Servicios financieros</v>
      </c>
      <c r="P6957" s="2"/>
      <c r="Q6957" s="2"/>
    </row>
    <row r="6958" spans="1:17" x14ac:dyDescent="0.25">
      <c r="A6958" t="s">
        <v>10691</v>
      </c>
      <c r="B6958" s="1">
        <v>42493</v>
      </c>
      <c r="C6958" s="1">
        <v>42499</v>
      </c>
      <c r="D6958" t="s">
        <v>14</v>
      </c>
      <c r="E6958" t="s">
        <v>8688</v>
      </c>
      <c r="F6958">
        <v>0</v>
      </c>
      <c r="G6958">
        <v>3883012</v>
      </c>
      <c r="H6958">
        <v>0</v>
      </c>
      <c r="I6958">
        <v>0</v>
      </c>
      <c r="J6958">
        <v>0</v>
      </c>
      <c r="K6958">
        <v>0.08</v>
      </c>
      <c r="L6958" t="s">
        <v>23</v>
      </c>
      <c r="M6958" s="2">
        <v>310640.96000000002</v>
      </c>
      <c r="N6958" s="2" t="str">
        <f>VLOOKUP(Tabla1[[#This Row],[nemo]],'Nemos y clasificaciones'!$A$2:$B$5000,2,FALSE)</f>
        <v>FONDO MUTUO IM TRUST INDICE CHILE</v>
      </c>
      <c r="O6958" s="2" t="str">
        <f>VLOOKUP(Tabla1[[#This Row],[nemo]],'Nemos y clasificaciones'!$A$1:$C$3000,3,FALSE)</f>
        <v>Servicios financieros</v>
      </c>
      <c r="P6958" s="2"/>
      <c r="Q6958" s="2"/>
    </row>
    <row r="6959" spans="1:17" x14ac:dyDescent="0.25">
      <c r="A6959" t="s">
        <v>10937</v>
      </c>
      <c r="B6959" s="1">
        <v>42385</v>
      </c>
      <c r="C6959" s="1">
        <v>42391</v>
      </c>
      <c r="D6959" t="s">
        <v>14</v>
      </c>
      <c r="E6959" t="s">
        <v>8688</v>
      </c>
      <c r="F6959">
        <v>0</v>
      </c>
      <c r="G6959">
        <v>3883012</v>
      </c>
      <c r="H6959">
        <v>0</v>
      </c>
      <c r="I6959">
        <v>0</v>
      </c>
      <c r="J6959">
        <v>0</v>
      </c>
      <c r="K6959">
        <v>7.9000000000000001E-2</v>
      </c>
      <c r="L6959" t="s">
        <v>23</v>
      </c>
      <c r="M6959" s="2">
        <v>306757.94799999997</v>
      </c>
      <c r="N6959" s="2" t="str">
        <f>VLOOKUP(Tabla1[[#This Row],[nemo]],'Nemos y clasificaciones'!$A$2:$B$5000,2,FALSE)</f>
        <v>FONDO MUTUO IM TRUST INDICE CHILE</v>
      </c>
      <c r="O6959" s="2" t="str">
        <f>VLOOKUP(Tabla1[[#This Row],[nemo]],'Nemos y clasificaciones'!$A$1:$C$3000,3,FALSE)</f>
        <v>Servicios financieros</v>
      </c>
      <c r="P6959" s="2"/>
      <c r="Q6959" s="2"/>
    </row>
    <row r="6960" spans="1:17" x14ac:dyDescent="0.25">
      <c r="A6960" t="s">
        <v>11997</v>
      </c>
      <c r="B6960" s="1">
        <v>42018</v>
      </c>
      <c r="C6960" s="1">
        <v>42019</v>
      </c>
      <c r="D6960" t="s">
        <v>14</v>
      </c>
      <c r="E6960" t="s">
        <v>8688</v>
      </c>
      <c r="F6960">
        <v>0</v>
      </c>
      <c r="G6960">
        <v>3874344</v>
      </c>
      <c r="H6960">
        <v>0</v>
      </c>
      <c r="I6960">
        <v>0</v>
      </c>
      <c r="J6960">
        <v>0</v>
      </c>
      <c r="K6960">
        <v>7.9000000000000001E-2</v>
      </c>
      <c r="L6960" t="s">
        <v>23</v>
      </c>
      <c r="M6960" s="2">
        <v>306073.17599999998</v>
      </c>
      <c r="N6960" s="2" t="str">
        <f>VLOOKUP(Tabla1[[#This Row],[nemo]],'Nemos y clasificaciones'!$A$2:$B$5000,2,FALSE)</f>
        <v>FONDO MUTUO IM TRUST INDICE CHILE</v>
      </c>
      <c r="O6960" s="2" t="str">
        <f>VLOOKUP(Tabla1[[#This Row],[nemo]],'Nemos y clasificaciones'!$A$1:$C$3000,3,FALSE)</f>
        <v>Servicios financieros</v>
      </c>
      <c r="P6960" s="2"/>
      <c r="Q6960" s="2"/>
    </row>
    <row r="6961" spans="1:17" x14ac:dyDescent="0.25">
      <c r="A6961" t="s">
        <v>11095</v>
      </c>
      <c r="B6961" s="1">
        <v>42354</v>
      </c>
      <c r="C6961" s="1">
        <v>42360</v>
      </c>
      <c r="D6961" t="s">
        <v>14</v>
      </c>
      <c r="E6961" t="s">
        <v>8688</v>
      </c>
      <c r="F6961">
        <v>0</v>
      </c>
      <c r="G6961">
        <v>3883012</v>
      </c>
      <c r="H6961">
        <v>0</v>
      </c>
      <c r="I6961">
        <v>0</v>
      </c>
      <c r="J6961">
        <v>0</v>
      </c>
      <c r="K6961">
        <v>7.8E-2</v>
      </c>
      <c r="L6961" t="s">
        <v>23</v>
      </c>
      <c r="M6961" s="2">
        <v>302874.93599999999</v>
      </c>
      <c r="N6961" s="2" t="str">
        <f>VLOOKUP(Tabla1[[#This Row],[nemo]],'Nemos y clasificaciones'!$A$2:$B$5000,2,FALSE)</f>
        <v>FONDO MUTUO IM TRUST INDICE CHILE</v>
      </c>
      <c r="O6961" s="2" t="str">
        <f>VLOOKUP(Tabla1[[#This Row],[nemo]],'Nemos y clasificaciones'!$A$1:$C$3000,3,FALSE)</f>
        <v>Servicios financieros</v>
      </c>
      <c r="P6961" s="2"/>
      <c r="Q6961" s="2"/>
    </row>
    <row r="6962" spans="1:17" x14ac:dyDescent="0.25">
      <c r="A6962" t="s">
        <v>11105</v>
      </c>
      <c r="B6962" s="1">
        <v>42349</v>
      </c>
      <c r="C6962" s="1">
        <v>42355</v>
      </c>
      <c r="D6962" t="s">
        <v>14</v>
      </c>
      <c r="E6962" t="s">
        <v>8688</v>
      </c>
      <c r="F6962">
        <v>0</v>
      </c>
      <c r="G6962">
        <v>3883012</v>
      </c>
      <c r="H6962">
        <v>0</v>
      </c>
      <c r="I6962">
        <v>0</v>
      </c>
      <c r="J6962">
        <v>0</v>
      </c>
      <c r="K6962">
        <v>7.5999999999999998E-2</v>
      </c>
      <c r="L6962" t="s">
        <v>23</v>
      </c>
      <c r="M6962" s="2">
        <v>295108.91200000001</v>
      </c>
      <c r="N6962" s="2" t="str">
        <f>VLOOKUP(Tabla1[[#This Row],[nemo]],'Nemos y clasificaciones'!$A$2:$B$5000,2,FALSE)</f>
        <v>FONDO MUTUO IM TRUST INDICE CHILE</v>
      </c>
      <c r="O6962" s="2" t="str">
        <f>VLOOKUP(Tabla1[[#This Row],[nemo]],'Nemos y clasificaciones'!$A$1:$C$3000,3,FALSE)</f>
        <v>Servicios financieros</v>
      </c>
      <c r="P6962" s="2"/>
      <c r="Q6962" s="2"/>
    </row>
    <row r="6963" spans="1:17" x14ac:dyDescent="0.25">
      <c r="A6963" t="s">
        <v>11201</v>
      </c>
      <c r="B6963" s="1">
        <v>42293</v>
      </c>
      <c r="C6963" s="1">
        <v>42299</v>
      </c>
      <c r="D6963" t="s">
        <v>14</v>
      </c>
      <c r="E6963" t="s">
        <v>8688</v>
      </c>
      <c r="F6963">
        <v>0</v>
      </c>
      <c r="G6963">
        <v>3883012</v>
      </c>
      <c r="H6963">
        <v>0</v>
      </c>
      <c r="I6963">
        <v>0</v>
      </c>
      <c r="J6963">
        <v>0</v>
      </c>
      <c r="K6963">
        <v>7.4999999999999997E-2</v>
      </c>
      <c r="L6963" t="s">
        <v>23</v>
      </c>
      <c r="M6963" s="2">
        <v>291225.90000000002</v>
      </c>
      <c r="N6963" s="2" t="str">
        <f>VLOOKUP(Tabla1[[#This Row],[nemo]],'Nemos y clasificaciones'!$A$2:$B$5000,2,FALSE)</f>
        <v>FONDO MUTUO IM TRUST INDICE CHILE</v>
      </c>
      <c r="O6963" s="2" t="str">
        <f>VLOOKUP(Tabla1[[#This Row],[nemo]],'Nemos y clasificaciones'!$A$1:$C$3000,3,FALSE)</f>
        <v>Servicios financieros</v>
      </c>
      <c r="P6963" s="2"/>
      <c r="Q6963" s="2"/>
    </row>
    <row r="6964" spans="1:17" x14ac:dyDescent="0.25">
      <c r="A6964" t="s">
        <v>11273</v>
      </c>
      <c r="B6964" s="1">
        <v>42261</v>
      </c>
      <c r="C6964" s="1">
        <v>42269</v>
      </c>
      <c r="D6964" t="s">
        <v>14</v>
      </c>
      <c r="E6964" t="s">
        <v>8688</v>
      </c>
      <c r="F6964">
        <v>0</v>
      </c>
      <c r="G6964">
        <v>3883012</v>
      </c>
      <c r="H6964">
        <v>0</v>
      </c>
      <c r="I6964">
        <v>0</v>
      </c>
      <c r="J6964">
        <v>0</v>
      </c>
      <c r="K6964">
        <v>7.4999999999999997E-2</v>
      </c>
      <c r="L6964" t="s">
        <v>23</v>
      </c>
      <c r="M6964" s="2">
        <v>291225.90000000002</v>
      </c>
      <c r="N6964" s="2" t="str">
        <f>VLOOKUP(Tabla1[[#This Row],[nemo]],'Nemos y clasificaciones'!$A$2:$B$5000,2,FALSE)</f>
        <v>FONDO MUTUO IM TRUST INDICE CHILE</v>
      </c>
      <c r="O6964" s="2" t="str">
        <f>VLOOKUP(Tabla1[[#This Row],[nemo]],'Nemos y clasificaciones'!$A$1:$C$3000,3,FALSE)</f>
        <v>Servicios financieros</v>
      </c>
      <c r="P6964" s="2"/>
      <c r="Q6964" s="2"/>
    </row>
    <row r="6965" spans="1:17" x14ac:dyDescent="0.25">
      <c r="A6965" t="s">
        <v>11632</v>
      </c>
      <c r="B6965" s="1">
        <v>42137</v>
      </c>
      <c r="C6965" s="1">
        <v>42143</v>
      </c>
      <c r="D6965" t="s">
        <v>14</v>
      </c>
      <c r="E6965" t="s">
        <v>8688</v>
      </c>
      <c r="F6965">
        <v>0</v>
      </c>
      <c r="G6965">
        <v>3883012</v>
      </c>
      <c r="H6965">
        <v>0</v>
      </c>
      <c r="I6965">
        <v>0</v>
      </c>
      <c r="J6965">
        <v>0</v>
      </c>
      <c r="K6965">
        <v>7.3999999999999996E-2</v>
      </c>
      <c r="L6965" t="s">
        <v>23</v>
      </c>
      <c r="M6965" s="2">
        <v>287342.88799999998</v>
      </c>
      <c r="N6965" s="2" t="str">
        <f>VLOOKUP(Tabla1[[#This Row],[nemo]],'Nemos y clasificaciones'!$A$2:$B$5000,2,FALSE)</f>
        <v>FONDO MUTUO IM TRUST INDICE CHILE</v>
      </c>
      <c r="O6965" s="2" t="str">
        <f>VLOOKUP(Tabla1[[#This Row],[nemo]],'Nemos y clasificaciones'!$A$1:$C$3000,3,FALSE)</f>
        <v>Servicios financieros</v>
      </c>
      <c r="P6965" s="2"/>
      <c r="Q6965" s="2"/>
    </row>
    <row r="6966" spans="1:17" x14ac:dyDescent="0.25">
      <c r="A6966" t="s">
        <v>11974</v>
      </c>
      <c r="B6966" s="1">
        <v>42027</v>
      </c>
      <c r="C6966" s="1">
        <v>42033</v>
      </c>
      <c r="D6966" t="s">
        <v>14</v>
      </c>
      <c r="E6966" t="s">
        <v>8688</v>
      </c>
      <c r="F6966">
        <v>0</v>
      </c>
      <c r="G6966">
        <v>3883012</v>
      </c>
      <c r="H6966">
        <v>0</v>
      </c>
      <c r="I6966">
        <v>0</v>
      </c>
      <c r="J6966">
        <v>0</v>
      </c>
      <c r="K6966">
        <v>7.3999999999999996E-2</v>
      </c>
      <c r="L6966" t="s">
        <v>23</v>
      </c>
      <c r="M6966" s="2">
        <v>287342.88799999998</v>
      </c>
      <c r="N6966" s="2" t="str">
        <f>VLOOKUP(Tabla1[[#This Row],[nemo]],'Nemos y clasificaciones'!$A$2:$B$5000,2,FALSE)</f>
        <v>FONDO MUTUO IM TRUST INDICE CHILE</v>
      </c>
      <c r="O6966" s="2" t="str">
        <f>VLOOKUP(Tabla1[[#This Row],[nemo]],'Nemos y clasificaciones'!$A$1:$C$3000,3,FALSE)</f>
        <v>Servicios financieros</v>
      </c>
      <c r="P6966" s="2"/>
      <c r="Q6966" s="2"/>
    </row>
    <row r="6967" spans="1:17" x14ac:dyDescent="0.25">
      <c r="A6967" t="s">
        <v>11202</v>
      </c>
      <c r="B6967" s="1">
        <v>42293</v>
      </c>
      <c r="C6967" s="1">
        <v>42299</v>
      </c>
      <c r="D6967" t="s">
        <v>14</v>
      </c>
      <c r="E6967" t="s">
        <v>8688</v>
      </c>
      <c r="F6967">
        <v>0</v>
      </c>
      <c r="G6967">
        <v>3883012</v>
      </c>
      <c r="H6967">
        <v>0</v>
      </c>
      <c r="I6967">
        <v>0</v>
      </c>
      <c r="J6967">
        <v>0</v>
      </c>
      <c r="K6967">
        <v>6.9000000000000006E-2</v>
      </c>
      <c r="L6967" t="s">
        <v>23</v>
      </c>
      <c r="M6967" s="2">
        <v>267927.82799999998</v>
      </c>
      <c r="N6967" s="2" t="str">
        <f>VLOOKUP(Tabla1[[#This Row],[nemo]],'Nemos y clasificaciones'!$A$2:$B$5000,2,FALSE)</f>
        <v>FONDO MUTUO IM TRUST INDICE CHILE</v>
      </c>
      <c r="O6967" s="2" t="str">
        <f>VLOOKUP(Tabla1[[#This Row],[nemo]],'Nemos y clasificaciones'!$A$1:$C$3000,3,FALSE)</f>
        <v>Servicios financieros</v>
      </c>
      <c r="P6967" s="2"/>
      <c r="Q6967" s="2"/>
    </row>
    <row r="6968" spans="1:17" x14ac:dyDescent="0.25">
      <c r="A6968" t="s">
        <v>11948</v>
      </c>
      <c r="B6968" s="1">
        <v>42048</v>
      </c>
      <c r="C6968" s="1">
        <v>42054</v>
      </c>
      <c r="D6968" t="s">
        <v>14</v>
      </c>
      <c r="E6968" t="s">
        <v>8688</v>
      </c>
      <c r="F6968">
        <v>0</v>
      </c>
      <c r="G6968">
        <v>3883012</v>
      </c>
      <c r="H6968">
        <v>0</v>
      </c>
      <c r="I6968">
        <v>0</v>
      </c>
      <c r="J6968">
        <v>0</v>
      </c>
      <c r="K6968">
        <v>6.9000000000000006E-2</v>
      </c>
      <c r="L6968" t="s">
        <v>23</v>
      </c>
      <c r="M6968" s="2">
        <v>267927.82799999998</v>
      </c>
      <c r="N6968" s="2" t="str">
        <f>VLOOKUP(Tabla1[[#This Row],[nemo]],'Nemos y clasificaciones'!$A$2:$B$5000,2,FALSE)</f>
        <v>FONDO MUTUO IM TRUST INDICE CHILE</v>
      </c>
      <c r="O6968" s="2" t="str">
        <f>VLOOKUP(Tabla1[[#This Row],[nemo]],'Nemos y clasificaciones'!$A$1:$C$3000,3,FALSE)</f>
        <v>Servicios financieros</v>
      </c>
      <c r="P6968" s="2"/>
      <c r="Q6968" s="2"/>
    </row>
    <row r="6969" spans="1:17" x14ac:dyDescent="0.25">
      <c r="A6969" t="s">
        <v>10479</v>
      </c>
      <c r="B6969" s="1">
        <v>42510</v>
      </c>
      <c r="C6969" s="1">
        <v>42517</v>
      </c>
      <c r="D6969" t="s">
        <v>14</v>
      </c>
      <c r="E6969" t="s">
        <v>8688</v>
      </c>
      <c r="F6969">
        <v>0</v>
      </c>
      <c r="G6969">
        <v>3883012</v>
      </c>
      <c r="H6969">
        <v>0</v>
      </c>
      <c r="I6969">
        <v>0</v>
      </c>
      <c r="J6969">
        <v>0</v>
      </c>
      <c r="K6969">
        <v>6.8000000000000005E-2</v>
      </c>
      <c r="L6969" t="s">
        <v>23</v>
      </c>
      <c r="M6969" s="2">
        <v>264044.81599999999</v>
      </c>
      <c r="N6969" s="2" t="str">
        <f>VLOOKUP(Tabla1[[#This Row],[nemo]],'Nemos y clasificaciones'!$A$2:$B$5000,2,FALSE)</f>
        <v>FONDO MUTUO IM TRUST INDICE CHILE</v>
      </c>
      <c r="O6969" s="2" t="str">
        <f>VLOOKUP(Tabla1[[#This Row],[nemo]],'Nemos y clasificaciones'!$A$1:$C$3000,3,FALSE)</f>
        <v>Servicios financieros</v>
      </c>
      <c r="P6969" s="2"/>
      <c r="Q6969" s="2"/>
    </row>
    <row r="6970" spans="1:17" x14ac:dyDescent="0.25">
      <c r="A6970" t="s">
        <v>11323</v>
      </c>
      <c r="B6970" s="1">
        <v>42229</v>
      </c>
      <c r="C6970" s="1">
        <v>42236</v>
      </c>
      <c r="D6970" t="s">
        <v>14</v>
      </c>
      <c r="E6970" t="s">
        <v>8688</v>
      </c>
      <c r="F6970">
        <v>0</v>
      </c>
      <c r="G6970">
        <v>3883012</v>
      </c>
      <c r="H6970">
        <v>0</v>
      </c>
      <c r="I6970">
        <v>0</v>
      </c>
      <c r="J6970">
        <v>0</v>
      </c>
      <c r="K6970">
        <v>6.8000000000000005E-2</v>
      </c>
      <c r="L6970" t="s">
        <v>23</v>
      </c>
      <c r="M6970" s="2">
        <v>264044.81599999999</v>
      </c>
      <c r="N6970" s="2" t="str">
        <f>VLOOKUP(Tabla1[[#This Row],[nemo]],'Nemos y clasificaciones'!$A$2:$B$5000,2,FALSE)</f>
        <v>FONDO MUTUO IM TRUST INDICE CHILE</v>
      </c>
      <c r="O6970" s="2" t="str">
        <f>VLOOKUP(Tabla1[[#This Row],[nemo]],'Nemos y clasificaciones'!$A$1:$C$3000,3,FALSE)</f>
        <v>Servicios financieros</v>
      </c>
      <c r="P6970" s="2"/>
      <c r="Q6970" s="2"/>
    </row>
    <row r="6971" spans="1:17" x14ac:dyDescent="0.25">
      <c r="A6971" t="s">
        <v>10817</v>
      </c>
      <c r="B6971" s="1">
        <v>42475</v>
      </c>
      <c r="C6971" s="1">
        <v>42481</v>
      </c>
      <c r="D6971" t="s">
        <v>14</v>
      </c>
      <c r="E6971" t="s">
        <v>8688</v>
      </c>
      <c r="F6971">
        <v>0</v>
      </c>
      <c r="G6971">
        <v>3883012</v>
      </c>
      <c r="H6971">
        <v>0</v>
      </c>
      <c r="I6971">
        <v>0</v>
      </c>
      <c r="J6971">
        <v>0</v>
      </c>
      <c r="K6971">
        <v>6.7000000000000004E-2</v>
      </c>
      <c r="L6971" t="s">
        <v>23</v>
      </c>
      <c r="M6971" s="2">
        <v>260161.804</v>
      </c>
      <c r="N6971" s="2" t="str">
        <f>VLOOKUP(Tabla1[[#This Row],[nemo]],'Nemos y clasificaciones'!$A$2:$B$5000,2,FALSE)</f>
        <v>FONDO MUTUO IM TRUST INDICE CHILE</v>
      </c>
      <c r="O6971" s="2" t="str">
        <f>VLOOKUP(Tabla1[[#This Row],[nemo]],'Nemos y clasificaciones'!$A$1:$C$3000,3,FALSE)</f>
        <v>Servicios financieros</v>
      </c>
      <c r="P6971" s="2"/>
      <c r="Q6971" s="2"/>
    </row>
    <row r="6972" spans="1:17" x14ac:dyDescent="0.25">
      <c r="A6972" t="s">
        <v>10904</v>
      </c>
      <c r="B6972" s="1">
        <v>42412</v>
      </c>
      <c r="C6972" s="1">
        <v>42418</v>
      </c>
      <c r="D6972" t="s">
        <v>14</v>
      </c>
      <c r="E6972" t="s">
        <v>8688</v>
      </c>
      <c r="F6972">
        <v>0</v>
      </c>
      <c r="G6972">
        <v>3883012</v>
      </c>
      <c r="H6972">
        <v>0</v>
      </c>
      <c r="I6972">
        <v>0</v>
      </c>
      <c r="J6972">
        <v>0</v>
      </c>
      <c r="K6972">
        <v>6.7000000000000004E-2</v>
      </c>
      <c r="L6972" t="s">
        <v>23</v>
      </c>
      <c r="M6972" s="2">
        <v>260161.804</v>
      </c>
      <c r="N6972" s="2" t="str">
        <f>VLOOKUP(Tabla1[[#This Row],[nemo]],'Nemos y clasificaciones'!$A$2:$B$5000,2,FALSE)</f>
        <v>FONDO MUTUO IM TRUST INDICE CHILE</v>
      </c>
      <c r="O6972" s="2" t="str">
        <f>VLOOKUP(Tabla1[[#This Row],[nemo]],'Nemos y clasificaciones'!$A$1:$C$3000,3,FALSE)</f>
        <v>Servicios financieros</v>
      </c>
      <c r="P6972" s="2"/>
      <c r="Q6972" s="2"/>
    </row>
    <row r="6973" spans="1:17" x14ac:dyDescent="0.25">
      <c r="A6973" t="s">
        <v>11179</v>
      </c>
      <c r="B6973" s="1">
        <v>42301</v>
      </c>
      <c r="C6973" s="1">
        <v>42307</v>
      </c>
      <c r="D6973" t="s">
        <v>14</v>
      </c>
      <c r="E6973" t="s">
        <v>8688</v>
      </c>
      <c r="F6973">
        <v>0</v>
      </c>
      <c r="G6973">
        <v>3883012</v>
      </c>
      <c r="H6973">
        <v>0</v>
      </c>
      <c r="I6973">
        <v>0</v>
      </c>
      <c r="J6973">
        <v>0</v>
      </c>
      <c r="K6973">
        <v>6.7000000000000004E-2</v>
      </c>
      <c r="L6973" t="s">
        <v>23</v>
      </c>
      <c r="M6973" s="2">
        <v>260161.804</v>
      </c>
      <c r="N6973" s="2" t="str">
        <f>VLOOKUP(Tabla1[[#This Row],[nemo]],'Nemos y clasificaciones'!$A$2:$B$5000,2,FALSE)</f>
        <v>FONDO MUTUO IM TRUST INDICE CHILE</v>
      </c>
      <c r="O6973" s="2" t="str">
        <f>VLOOKUP(Tabla1[[#This Row],[nemo]],'Nemos y clasificaciones'!$A$1:$C$3000,3,FALSE)</f>
        <v>Servicios financieros</v>
      </c>
      <c r="P6973" s="2"/>
      <c r="Q6973" s="2"/>
    </row>
    <row r="6974" spans="1:17" x14ac:dyDescent="0.25">
      <c r="A6974" t="s">
        <v>10936</v>
      </c>
      <c r="B6974" s="1">
        <v>42385</v>
      </c>
      <c r="C6974" s="1">
        <v>42391</v>
      </c>
      <c r="D6974" t="s">
        <v>14</v>
      </c>
      <c r="E6974" t="s">
        <v>8688</v>
      </c>
      <c r="F6974">
        <v>0</v>
      </c>
      <c r="G6974">
        <v>3883012</v>
      </c>
      <c r="H6974">
        <v>0</v>
      </c>
      <c r="I6974">
        <v>0</v>
      </c>
      <c r="J6974">
        <v>0</v>
      </c>
      <c r="K6974">
        <v>6.6000000000000003E-2</v>
      </c>
      <c r="L6974" t="s">
        <v>23</v>
      </c>
      <c r="M6974" s="2">
        <v>256278.79199999999</v>
      </c>
      <c r="N6974" s="2" t="str">
        <f>VLOOKUP(Tabla1[[#This Row],[nemo]],'Nemos y clasificaciones'!$A$2:$B$5000,2,FALSE)</f>
        <v>FONDO MUTUO IM TRUST INDICE CHILE</v>
      </c>
      <c r="O6974" s="2" t="str">
        <f>VLOOKUP(Tabla1[[#This Row],[nemo]],'Nemos y clasificaciones'!$A$1:$C$3000,3,FALSE)</f>
        <v>Servicios financieros</v>
      </c>
      <c r="P6974" s="2"/>
      <c r="Q6974" s="2"/>
    </row>
    <row r="6975" spans="1:17" x14ac:dyDescent="0.25">
      <c r="A6975" t="s">
        <v>11482</v>
      </c>
      <c r="B6975" s="1">
        <v>42165</v>
      </c>
      <c r="C6975" s="1">
        <v>42171</v>
      </c>
      <c r="D6975" t="s">
        <v>14</v>
      </c>
      <c r="E6975" t="s">
        <v>8688</v>
      </c>
      <c r="F6975">
        <v>0</v>
      </c>
      <c r="G6975">
        <v>3883012</v>
      </c>
      <c r="H6975">
        <v>0</v>
      </c>
      <c r="I6975">
        <v>0</v>
      </c>
      <c r="J6975">
        <v>0</v>
      </c>
      <c r="K6975">
        <v>6.6000000000000003E-2</v>
      </c>
      <c r="L6975" t="s">
        <v>23</v>
      </c>
      <c r="M6975" s="2">
        <v>256278.79199999999</v>
      </c>
      <c r="N6975" s="2" t="str">
        <f>VLOOKUP(Tabla1[[#This Row],[nemo]],'Nemos y clasificaciones'!$A$2:$B$5000,2,FALSE)</f>
        <v>FONDO MUTUO IM TRUST INDICE CHILE</v>
      </c>
      <c r="O6975" s="2" t="str">
        <f>VLOOKUP(Tabla1[[#This Row],[nemo]],'Nemos y clasificaciones'!$A$1:$C$3000,3,FALSE)</f>
        <v>Servicios financieros</v>
      </c>
      <c r="P6975" s="2"/>
      <c r="Q6975" s="2"/>
    </row>
    <row r="6976" spans="1:17" x14ac:dyDescent="0.25">
      <c r="A6976" t="s">
        <v>11478</v>
      </c>
      <c r="B6976" s="1">
        <v>42167</v>
      </c>
      <c r="C6976" s="1">
        <v>42173</v>
      </c>
      <c r="D6976" t="s">
        <v>14</v>
      </c>
      <c r="E6976" t="s">
        <v>8688</v>
      </c>
      <c r="F6976">
        <v>0</v>
      </c>
      <c r="G6976">
        <v>3883012</v>
      </c>
      <c r="H6976">
        <v>0</v>
      </c>
      <c r="I6976">
        <v>0</v>
      </c>
      <c r="J6976">
        <v>0</v>
      </c>
      <c r="K6976">
        <v>6.5000000000000002E-2</v>
      </c>
      <c r="L6976" t="s">
        <v>23</v>
      </c>
      <c r="M6976" s="2">
        <v>252395.78</v>
      </c>
      <c r="N6976" s="2" t="str">
        <f>VLOOKUP(Tabla1[[#This Row],[nemo]],'Nemos y clasificaciones'!$A$2:$B$5000,2,FALSE)</f>
        <v>FONDO MUTUO IM TRUST INDICE CHILE</v>
      </c>
      <c r="O6976" s="2" t="str">
        <f>VLOOKUP(Tabla1[[#This Row],[nemo]],'Nemos y clasificaciones'!$A$1:$C$3000,3,FALSE)</f>
        <v>Servicios financieros</v>
      </c>
      <c r="P6976" s="2"/>
      <c r="Q6976" s="2"/>
    </row>
    <row r="6977" spans="1:17" x14ac:dyDescent="0.25">
      <c r="A6977" t="s">
        <v>10767</v>
      </c>
      <c r="B6977" s="1">
        <v>42482</v>
      </c>
      <c r="C6977" s="1">
        <v>42488</v>
      </c>
      <c r="D6977" t="s">
        <v>14</v>
      </c>
      <c r="E6977" t="s">
        <v>8688</v>
      </c>
      <c r="F6977">
        <v>0</v>
      </c>
      <c r="G6977">
        <v>3883012</v>
      </c>
      <c r="H6977">
        <v>0</v>
      </c>
      <c r="I6977">
        <v>0</v>
      </c>
      <c r="J6977">
        <v>0</v>
      </c>
      <c r="K6977">
        <v>6.4000000000000001E-2</v>
      </c>
      <c r="L6977" t="s">
        <v>23</v>
      </c>
      <c r="M6977" s="2">
        <v>248512.76800000001</v>
      </c>
      <c r="N6977" s="2" t="str">
        <f>VLOOKUP(Tabla1[[#This Row],[nemo]],'Nemos y clasificaciones'!$A$2:$B$5000,2,FALSE)</f>
        <v>FONDO MUTUO IM TRUST INDICE CHILE</v>
      </c>
      <c r="O6977" s="2" t="str">
        <f>VLOOKUP(Tabla1[[#This Row],[nemo]],'Nemos y clasificaciones'!$A$1:$C$3000,3,FALSE)</f>
        <v>Servicios financieros</v>
      </c>
      <c r="P6977" s="2"/>
      <c r="Q6977" s="2"/>
    </row>
    <row r="6978" spans="1:17" x14ac:dyDescent="0.25">
      <c r="A6978" t="s">
        <v>9168</v>
      </c>
      <c r="B6978" s="1">
        <v>42930</v>
      </c>
      <c r="C6978" s="1">
        <v>42936</v>
      </c>
      <c r="D6978" t="s">
        <v>14</v>
      </c>
      <c r="E6978" t="s">
        <v>8688</v>
      </c>
      <c r="F6978">
        <v>0</v>
      </c>
      <c r="G6978">
        <v>3883012</v>
      </c>
      <c r="H6978">
        <v>0</v>
      </c>
      <c r="I6978">
        <v>0</v>
      </c>
      <c r="J6978">
        <v>0</v>
      </c>
      <c r="K6978">
        <v>6.2E-2</v>
      </c>
      <c r="L6978" t="s">
        <v>23</v>
      </c>
      <c r="M6978" s="2">
        <v>240746.74400000001</v>
      </c>
      <c r="N6978" s="2" t="str">
        <f>VLOOKUP(Tabla1[[#This Row],[nemo]],'Nemos y clasificaciones'!$A$2:$B$5000,2,FALSE)</f>
        <v>FONDO MUTUO IM TRUST INDICE CHILE</v>
      </c>
      <c r="O6978" s="2" t="str">
        <f>VLOOKUP(Tabla1[[#This Row],[nemo]],'Nemos y clasificaciones'!$A$1:$C$3000,3,FALSE)</f>
        <v>Servicios financieros</v>
      </c>
      <c r="P6978" s="2"/>
      <c r="Q6978" s="2"/>
    </row>
    <row r="6979" spans="1:17" x14ac:dyDescent="0.25">
      <c r="A6979" t="s">
        <v>8819</v>
      </c>
      <c r="B6979" s="1">
        <v>43083</v>
      </c>
      <c r="C6979" s="1">
        <v>43089</v>
      </c>
      <c r="D6979" t="s">
        <v>14</v>
      </c>
      <c r="E6979" t="s">
        <v>8688</v>
      </c>
      <c r="F6979">
        <v>0</v>
      </c>
      <c r="G6979">
        <v>3883012</v>
      </c>
      <c r="H6979">
        <v>0</v>
      </c>
      <c r="I6979">
        <v>0</v>
      </c>
      <c r="J6979">
        <v>0</v>
      </c>
      <c r="K6979">
        <v>6.0999999999999999E-2</v>
      </c>
      <c r="L6979" t="s">
        <v>23</v>
      </c>
      <c r="M6979" s="2">
        <v>236863.73199999999</v>
      </c>
      <c r="N6979" s="2" t="str">
        <f>VLOOKUP(Tabla1[[#This Row],[nemo]],'Nemos y clasificaciones'!$A$2:$B$5000,2,FALSE)</f>
        <v>FONDO MUTUO IM TRUST INDICE CHILE</v>
      </c>
      <c r="O6979" s="2" t="str">
        <f>VLOOKUP(Tabla1[[#This Row],[nemo]],'Nemos y clasificaciones'!$A$1:$C$3000,3,FALSE)</f>
        <v>Servicios financieros</v>
      </c>
      <c r="P6979" s="2"/>
      <c r="Q6979" s="2"/>
    </row>
    <row r="6980" spans="1:17" x14ac:dyDescent="0.25">
      <c r="A6980" t="s">
        <v>9814</v>
      </c>
      <c r="B6980" s="1">
        <v>42819</v>
      </c>
      <c r="C6980" s="1">
        <v>42825</v>
      </c>
      <c r="D6980" t="s">
        <v>14</v>
      </c>
      <c r="E6980" t="s">
        <v>8688</v>
      </c>
      <c r="F6980">
        <v>0</v>
      </c>
      <c r="G6980">
        <v>3883012</v>
      </c>
      <c r="H6980">
        <v>0</v>
      </c>
      <c r="I6980">
        <v>0</v>
      </c>
      <c r="J6980">
        <v>0</v>
      </c>
      <c r="K6980">
        <v>0.06</v>
      </c>
      <c r="L6980" t="s">
        <v>23</v>
      </c>
      <c r="M6980" s="2">
        <v>232980.72</v>
      </c>
      <c r="N6980" s="2" t="str">
        <f>VLOOKUP(Tabla1[[#This Row],[nemo]],'Nemos y clasificaciones'!$A$2:$B$5000,2,FALSE)</f>
        <v>FONDO MUTUO IM TRUST INDICE CHILE</v>
      </c>
      <c r="O6980" s="2" t="str">
        <f>VLOOKUP(Tabla1[[#This Row],[nemo]],'Nemos y clasificaciones'!$A$1:$C$3000,3,FALSE)</f>
        <v>Servicios financieros</v>
      </c>
      <c r="P6980" s="2"/>
      <c r="Q6980" s="2"/>
    </row>
    <row r="6981" spans="1:17" x14ac:dyDescent="0.25">
      <c r="A6981" t="s">
        <v>11821</v>
      </c>
      <c r="B6981" s="1">
        <v>42111</v>
      </c>
      <c r="C6981" s="1">
        <v>42117</v>
      </c>
      <c r="D6981" t="s">
        <v>14</v>
      </c>
      <c r="E6981" t="s">
        <v>8688</v>
      </c>
      <c r="F6981">
        <v>0</v>
      </c>
      <c r="G6981">
        <v>3883012</v>
      </c>
      <c r="H6981">
        <v>0</v>
      </c>
      <c r="I6981">
        <v>0</v>
      </c>
      <c r="J6981">
        <v>0</v>
      </c>
      <c r="K6981">
        <v>0.06</v>
      </c>
      <c r="L6981" t="s">
        <v>23</v>
      </c>
      <c r="M6981" s="2">
        <v>232980.72</v>
      </c>
      <c r="N6981" s="2" t="str">
        <f>VLOOKUP(Tabla1[[#This Row],[nemo]],'Nemos y clasificaciones'!$A$2:$B$5000,2,FALSE)</f>
        <v>FONDO MUTUO IM TRUST INDICE CHILE</v>
      </c>
      <c r="O6981" s="2" t="str">
        <f>VLOOKUP(Tabla1[[#This Row],[nemo]],'Nemos y clasificaciones'!$A$1:$C$3000,3,FALSE)</f>
        <v>Servicios financieros</v>
      </c>
      <c r="P6981" s="2"/>
      <c r="Q6981" s="2"/>
    </row>
    <row r="6982" spans="1:17" x14ac:dyDescent="0.25">
      <c r="A6982" t="s">
        <v>9956</v>
      </c>
      <c r="B6982" s="1">
        <v>42739</v>
      </c>
      <c r="C6982" s="1">
        <v>42745</v>
      </c>
      <c r="D6982" t="s">
        <v>14</v>
      </c>
      <c r="E6982" t="s">
        <v>8688</v>
      </c>
      <c r="F6982">
        <v>0</v>
      </c>
      <c r="G6982">
        <v>3883012</v>
      </c>
      <c r="H6982">
        <v>0</v>
      </c>
      <c r="I6982">
        <v>0</v>
      </c>
      <c r="J6982">
        <v>0</v>
      </c>
      <c r="K6982">
        <v>5.8999999999999997E-2</v>
      </c>
      <c r="L6982" t="s">
        <v>23</v>
      </c>
      <c r="M6982" s="2">
        <v>229097.70800000001</v>
      </c>
      <c r="N6982" s="2" t="str">
        <f>VLOOKUP(Tabla1[[#This Row],[nemo]],'Nemos y clasificaciones'!$A$2:$B$5000,2,FALSE)</f>
        <v>FONDO MUTUO IM TRUST INDICE CHILE</v>
      </c>
      <c r="O6982" s="2" t="str">
        <f>VLOOKUP(Tabla1[[#This Row],[nemo]],'Nemos y clasificaciones'!$A$1:$C$3000,3,FALSE)</f>
        <v>Servicios financieros</v>
      </c>
      <c r="P6982" s="2"/>
      <c r="Q6982" s="2"/>
    </row>
    <row r="6983" spans="1:17" x14ac:dyDescent="0.25">
      <c r="A6983" t="s">
        <v>9000</v>
      </c>
      <c r="B6983" s="1">
        <v>43008</v>
      </c>
      <c r="C6983" s="1">
        <v>43014</v>
      </c>
      <c r="D6983" t="s">
        <v>14</v>
      </c>
      <c r="E6983" t="s">
        <v>8688</v>
      </c>
      <c r="F6983">
        <v>0</v>
      </c>
      <c r="G6983">
        <v>3883012</v>
      </c>
      <c r="H6983">
        <v>0</v>
      </c>
      <c r="I6983">
        <v>0</v>
      </c>
      <c r="J6983">
        <v>0</v>
      </c>
      <c r="K6983">
        <v>5.8000000000000003E-2</v>
      </c>
      <c r="L6983" t="s">
        <v>23</v>
      </c>
      <c r="M6983" s="2">
        <v>225214.696</v>
      </c>
      <c r="N6983" s="2" t="str">
        <f>VLOOKUP(Tabla1[[#This Row],[nemo]],'Nemos y clasificaciones'!$A$2:$B$5000,2,FALSE)</f>
        <v>FONDO MUTUO IM TRUST INDICE CHILE</v>
      </c>
      <c r="O6983" s="2" t="str">
        <f>VLOOKUP(Tabla1[[#This Row],[nemo]],'Nemos y clasificaciones'!$A$1:$C$3000,3,FALSE)</f>
        <v>Servicios financieros</v>
      </c>
      <c r="P6983" s="2"/>
      <c r="Q6983" s="2"/>
    </row>
    <row r="6984" spans="1:17" x14ac:dyDescent="0.25">
      <c r="A6984" t="s">
        <v>10534</v>
      </c>
      <c r="B6984" s="1">
        <v>42508</v>
      </c>
      <c r="C6984" s="1">
        <v>42515</v>
      </c>
      <c r="D6984" t="s">
        <v>14</v>
      </c>
      <c r="E6984" t="s">
        <v>8688</v>
      </c>
      <c r="F6984">
        <v>0</v>
      </c>
      <c r="G6984">
        <v>3883012</v>
      </c>
      <c r="H6984">
        <v>0</v>
      </c>
      <c r="I6984">
        <v>0</v>
      </c>
      <c r="J6984">
        <v>0</v>
      </c>
      <c r="K6984">
        <v>5.8000000000000003E-2</v>
      </c>
      <c r="L6984" t="s">
        <v>23</v>
      </c>
      <c r="M6984" s="2">
        <v>225214.696</v>
      </c>
      <c r="N6984" s="2" t="str">
        <f>VLOOKUP(Tabla1[[#This Row],[nemo]],'Nemos y clasificaciones'!$A$2:$B$5000,2,FALSE)</f>
        <v>FONDO MUTUO IM TRUST INDICE CHILE</v>
      </c>
      <c r="O6984" s="2" t="str">
        <f>VLOOKUP(Tabla1[[#This Row],[nemo]],'Nemos y clasificaciones'!$A$1:$C$3000,3,FALSE)</f>
        <v>Servicios financieros</v>
      </c>
      <c r="P6984" s="2"/>
      <c r="Q6984" s="2"/>
    </row>
    <row r="6985" spans="1:17" x14ac:dyDescent="0.25">
      <c r="A6985" t="s">
        <v>10690</v>
      </c>
      <c r="B6985" s="1">
        <v>42493</v>
      </c>
      <c r="C6985" s="1">
        <v>42499</v>
      </c>
      <c r="D6985" t="s">
        <v>14</v>
      </c>
      <c r="E6985" t="s">
        <v>8688</v>
      </c>
      <c r="F6985">
        <v>0</v>
      </c>
      <c r="G6985">
        <v>3883012</v>
      </c>
      <c r="H6985">
        <v>0</v>
      </c>
      <c r="I6985">
        <v>0</v>
      </c>
      <c r="J6985">
        <v>0</v>
      </c>
      <c r="K6985">
        <v>5.8000000000000003E-2</v>
      </c>
      <c r="L6985" t="s">
        <v>23</v>
      </c>
      <c r="M6985" s="2">
        <v>225214.696</v>
      </c>
      <c r="N6985" s="2" t="str">
        <f>VLOOKUP(Tabla1[[#This Row],[nemo]],'Nemos y clasificaciones'!$A$2:$B$5000,2,FALSE)</f>
        <v>FONDO MUTUO IM TRUST INDICE CHILE</v>
      </c>
      <c r="O6985" s="2" t="str">
        <f>VLOOKUP(Tabla1[[#This Row],[nemo]],'Nemos y clasificaciones'!$A$1:$C$3000,3,FALSE)</f>
        <v>Servicios financieros</v>
      </c>
      <c r="P6985" s="2"/>
      <c r="Q6985" s="2"/>
    </row>
    <row r="6986" spans="1:17" x14ac:dyDescent="0.25">
      <c r="A6986" t="s">
        <v>11355</v>
      </c>
      <c r="B6986" s="1">
        <v>42203</v>
      </c>
      <c r="C6986" s="1">
        <v>42209</v>
      </c>
      <c r="D6986" t="s">
        <v>14</v>
      </c>
      <c r="E6986" t="s">
        <v>8688</v>
      </c>
      <c r="F6986">
        <v>0</v>
      </c>
      <c r="G6986">
        <v>3883012</v>
      </c>
      <c r="H6986">
        <v>0</v>
      </c>
      <c r="I6986">
        <v>0</v>
      </c>
      <c r="J6986">
        <v>0</v>
      </c>
      <c r="K6986">
        <v>5.8000000000000003E-2</v>
      </c>
      <c r="L6986" t="s">
        <v>23</v>
      </c>
      <c r="M6986" s="2">
        <v>225214.696</v>
      </c>
      <c r="N6986" s="2" t="str">
        <f>VLOOKUP(Tabla1[[#This Row],[nemo]],'Nemos y clasificaciones'!$A$2:$B$5000,2,FALSE)</f>
        <v>FONDO MUTUO IM TRUST INDICE CHILE</v>
      </c>
      <c r="O6986" s="2" t="str">
        <f>VLOOKUP(Tabla1[[#This Row],[nemo]],'Nemos y clasificaciones'!$A$1:$C$3000,3,FALSE)</f>
        <v>Servicios financieros</v>
      </c>
      <c r="P6986" s="2"/>
      <c r="Q6986" s="2"/>
    </row>
    <row r="6987" spans="1:17" x14ac:dyDescent="0.25">
      <c r="A6987" t="s">
        <v>11143</v>
      </c>
      <c r="B6987" s="1">
        <v>42329</v>
      </c>
      <c r="C6987" s="1">
        <v>42335</v>
      </c>
      <c r="D6987" t="s">
        <v>14</v>
      </c>
      <c r="E6987" t="s">
        <v>8688</v>
      </c>
      <c r="F6987">
        <v>0</v>
      </c>
      <c r="G6987">
        <v>3883012</v>
      </c>
      <c r="H6987">
        <v>0</v>
      </c>
      <c r="I6987">
        <v>0</v>
      </c>
      <c r="J6987">
        <v>0</v>
      </c>
      <c r="K6987">
        <v>5.7000000000000002E-2</v>
      </c>
      <c r="L6987" t="s">
        <v>23</v>
      </c>
      <c r="M6987" s="2">
        <v>221331.68400000001</v>
      </c>
      <c r="N6987" s="2" t="str">
        <f>VLOOKUP(Tabla1[[#This Row],[nemo]],'Nemos y clasificaciones'!$A$2:$B$5000,2,FALSE)</f>
        <v>FONDO MUTUO IM TRUST INDICE CHILE</v>
      </c>
      <c r="O6987" s="2" t="str">
        <f>VLOOKUP(Tabla1[[#This Row],[nemo]],'Nemos y clasificaciones'!$A$1:$C$3000,3,FALSE)</f>
        <v>Servicios financieros</v>
      </c>
      <c r="P6987" s="2"/>
      <c r="Q6987" s="2"/>
    </row>
    <row r="6988" spans="1:17" x14ac:dyDescent="0.25">
      <c r="A6988" t="s">
        <v>9631</v>
      </c>
      <c r="B6988" s="1">
        <v>42859</v>
      </c>
      <c r="C6988" s="1">
        <v>42865</v>
      </c>
      <c r="D6988" t="s">
        <v>14</v>
      </c>
      <c r="E6988" t="s">
        <v>8688</v>
      </c>
      <c r="F6988">
        <v>0</v>
      </c>
      <c r="G6988">
        <v>3883012</v>
      </c>
      <c r="H6988">
        <v>0</v>
      </c>
      <c r="I6988">
        <v>0</v>
      </c>
      <c r="J6988">
        <v>0</v>
      </c>
      <c r="K6988">
        <v>5.6000000000000001E-2</v>
      </c>
      <c r="L6988" t="s">
        <v>23</v>
      </c>
      <c r="M6988" s="2">
        <v>217448.67199999999</v>
      </c>
      <c r="N6988" s="2" t="str">
        <f>VLOOKUP(Tabla1[[#This Row],[nemo]],'Nemos y clasificaciones'!$A$2:$B$5000,2,FALSE)</f>
        <v>FONDO MUTUO IM TRUST INDICE CHILE</v>
      </c>
      <c r="O6988" s="2" t="str">
        <f>VLOOKUP(Tabla1[[#This Row],[nemo]],'Nemos y clasificaciones'!$A$1:$C$3000,3,FALSE)</f>
        <v>Servicios financieros</v>
      </c>
      <c r="P6988" s="2"/>
      <c r="Q6988" s="2"/>
    </row>
    <row r="6989" spans="1:17" x14ac:dyDescent="0.25">
      <c r="A6989" t="s">
        <v>9895</v>
      </c>
      <c r="B6989" s="1">
        <v>42775</v>
      </c>
      <c r="C6989" s="1">
        <v>42781</v>
      </c>
      <c r="D6989" t="s">
        <v>14</v>
      </c>
      <c r="E6989" t="s">
        <v>8688</v>
      </c>
      <c r="F6989">
        <v>0</v>
      </c>
      <c r="G6989">
        <v>3883012</v>
      </c>
      <c r="H6989">
        <v>0</v>
      </c>
      <c r="I6989">
        <v>0</v>
      </c>
      <c r="J6989">
        <v>0</v>
      </c>
      <c r="K6989">
        <v>5.5E-2</v>
      </c>
      <c r="L6989" t="s">
        <v>23</v>
      </c>
      <c r="M6989" s="2">
        <v>213565.66</v>
      </c>
      <c r="N6989" s="2" t="str">
        <f>VLOOKUP(Tabla1[[#This Row],[nemo]],'Nemos y clasificaciones'!$A$2:$B$5000,2,FALSE)</f>
        <v>FONDO MUTUO IM TRUST INDICE CHILE</v>
      </c>
      <c r="O6989" s="2" t="str">
        <f>VLOOKUP(Tabla1[[#This Row],[nemo]],'Nemos y clasificaciones'!$A$1:$C$3000,3,FALSE)</f>
        <v>Servicios financieros</v>
      </c>
      <c r="P6989" s="2"/>
      <c r="Q6989" s="2"/>
    </row>
    <row r="6990" spans="1:17" x14ac:dyDescent="0.25">
      <c r="A6990" t="s">
        <v>9931</v>
      </c>
      <c r="B6990" s="1">
        <v>42754</v>
      </c>
      <c r="C6990" s="1">
        <v>42760</v>
      </c>
      <c r="D6990" t="s">
        <v>14</v>
      </c>
      <c r="E6990" t="s">
        <v>8688</v>
      </c>
      <c r="F6990">
        <v>0</v>
      </c>
      <c r="G6990">
        <v>3883012</v>
      </c>
      <c r="H6990">
        <v>0</v>
      </c>
      <c r="I6990">
        <v>0</v>
      </c>
      <c r="J6990">
        <v>0</v>
      </c>
      <c r="K6990">
        <v>5.3999999999999999E-2</v>
      </c>
      <c r="L6990" t="s">
        <v>23</v>
      </c>
      <c r="M6990" s="2">
        <v>209682.64799999999</v>
      </c>
      <c r="N6990" s="2" t="str">
        <f>VLOOKUP(Tabla1[[#This Row],[nemo]],'Nemos y clasificaciones'!$A$2:$B$5000,2,FALSE)</f>
        <v>FONDO MUTUO IM TRUST INDICE CHILE</v>
      </c>
      <c r="O6990" s="2" t="str">
        <f>VLOOKUP(Tabla1[[#This Row],[nemo]],'Nemos y clasificaciones'!$A$1:$C$3000,3,FALSE)</f>
        <v>Servicios financieros</v>
      </c>
      <c r="P6990" s="2"/>
      <c r="Q6990" s="2"/>
    </row>
    <row r="6991" spans="1:17" x14ac:dyDescent="0.25">
      <c r="A6991" t="s">
        <v>11895</v>
      </c>
      <c r="B6991" s="1">
        <v>42088</v>
      </c>
      <c r="C6991" s="1">
        <v>42094</v>
      </c>
      <c r="D6991" t="s">
        <v>14</v>
      </c>
      <c r="E6991" t="s">
        <v>8688</v>
      </c>
      <c r="F6991">
        <v>0</v>
      </c>
      <c r="G6991">
        <v>3883012</v>
      </c>
      <c r="H6991">
        <v>0</v>
      </c>
      <c r="I6991">
        <v>0</v>
      </c>
      <c r="J6991">
        <v>0</v>
      </c>
      <c r="K6991">
        <v>5.3999999999999999E-2</v>
      </c>
      <c r="L6991" t="s">
        <v>23</v>
      </c>
      <c r="M6991" s="2">
        <v>209682.64799999999</v>
      </c>
      <c r="N6991" s="2" t="str">
        <f>VLOOKUP(Tabla1[[#This Row],[nemo]],'Nemos y clasificaciones'!$A$2:$B$5000,2,FALSE)</f>
        <v>FONDO MUTUO IM TRUST INDICE CHILE</v>
      </c>
      <c r="O6991" s="2" t="str">
        <f>VLOOKUP(Tabla1[[#This Row],[nemo]],'Nemos y clasificaciones'!$A$1:$C$3000,3,FALSE)</f>
        <v>Servicios financieros</v>
      </c>
      <c r="P6991" s="2"/>
      <c r="Q6991" s="2"/>
    </row>
    <row r="6992" spans="1:17" x14ac:dyDescent="0.25">
      <c r="A6992" t="s">
        <v>11017</v>
      </c>
      <c r="B6992" s="1">
        <v>42361</v>
      </c>
      <c r="C6992" s="1">
        <v>42368</v>
      </c>
      <c r="D6992" t="s">
        <v>14</v>
      </c>
      <c r="E6992" t="s">
        <v>8688</v>
      </c>
      <c r="F6992">
        <v>0</v>
      </c>
      <c r="G6992">
        <v>3883012</v>
      </c>
      <c r="H6992">
        <v>0</v>
      </c>
      <c r="I6992">
        <v>0</v>
      </c>
      <c r="J6992">
        <v>0</v>
      </c>
      <c r="K6992">
        <v>5.1999999999999998E-2</v>
      </c>
      <c r="L6992" t="s">
        <v>23</v>
      </c>
      <c r="M6992" s="2">
        <v>201916.62400000001</v>
      </c>
      <c r="N6992" s="2" t="str">
        <f>VLOOKUP(Tabla1[[#This Row],[nemo]],'Nemos y clasificaciones'!$A$2:$B$5000,2,FALSE)</f>
        <v>FONDO MUTUO IM TRUST INDICE CHILE</v>
      </c>
      <c r="O6992" s="2" t="str">
        <f>VLOOKUP(Tabla1[[#This Row],[nemo]],'Nemos y clasificaciones'!$A$1:$C$3000,3,FALSE)</f>
        <v>Servicios financieros</v>
      </c>
      <c r="P6992" s="2"/>
      <c r="Q6992" s="2"/>
    </row>
    <row r="6993" spans="1:17" x14ac:dyDescent="0.25">
      <c r="A6993" t="s">
        <v>11258</v>
      </c>
      <c r="B6993" s="1">
        <v>42271</v>
      </c>
      <c r="C6993" s="1">
        <v>42277</v>
      </c>
      <c r="D6993" t="s">
        <v>14</v>
      </c>
      <c r="E6993" t="s">
        <v>8688</v>
      </c>
      <c r="F6993">
        <v>0</v>
      </c>
      <c r="G6993">
        <v>3883012</v>
      </c>
      <c r="H6993">
        <v>0</v>
      </c>
      <c r="I6993">
        <v>0</v>
      </c>
      <c r="J6993">
        <v>0</v>
      </c>
      <c r="K6993">
        <v>5.1999999999999998E-2</v>
      </c>
      <c r="L6993" t="s">
        <v>23</v>
      </c>
      <c r="M6993" s="2">
        <v>201916.62400000001</v>
      </c>
      <c r="N6993" s="2" t="str">
        <f>VLOOKUP(Tabla1[[#This Row],[nemo]],'Nemos y clasificaciones'!$A$2:$B$5000,2,FALSE)</f>
        <v>FONDO MUTUO IM TRUST INDICE CHILE</v>
      </c>
      <c r="O6993" s="2" t="str">
        <f>VLOOKUP(Tabla1[[#This Row],[nemo]],'Nemos y clasificaciones'!$A$1:$C$3000,3,FALSE)</f>
        <v>Servicios financieros</v>
      </c>
      <c r="P6993" s="2"/>
      <c r="Q6993" s="2"/>
    </row>
    <row r="6994" spans="1:17" x14ac:dyDescent="0.25">
      <c r="A6994" t="s">
        <v>8829</v>
      </c>
      <c r="B6994" s="1">
        <v>43082</v>
      </c>
      <c r="C6994" s="1">
        <v>43088</v>
      </c>
      <c r="D6994" t="s">
        <v>14</v>
      </c>
      <c r="E6994" t="s">
        <v>8688</v>
      </c>
      <c r="F6994">
        <v>0</v>
      </c>
      <c r="G6994">
        <v>3883012</v>
      </c>
      <c r="H6994">
        <v>0</v>
      </c>
      <c r="I6994">
        <v>0</v>
      </c>
      <c r="J6994">
        <v>0</v>
      </c>
      <c r="K6994">
        <v>5.0999999999999997E-2</v>
      </c>
      <c r="L6994" t="s">
        <v>23</v>
      </c>
      <c r="M6994" s="2">
        <v>198033.61199999999</v>
      </c>
      <c r="N6994" s="2" t="str">
        <f>VLOOKUP(Tabla1[[#This Row],[nemo]],'Nemos y clasificaciones'!$A$2:$B$5000,2,FALSE)</f>
        <v>FONDO MUTUO IM TRUST INDICE CHILE</v>
      </c>
      <c r="O6994" s="2" t="str">
        <f>VLOOKUP(Tabla1[[#This Row],[nemo]],'Nemos y clasificaciones'!$A$1:$C$3000,3,FALSE)</f>
        <v>Servicios financieros</v>
      </c>
      <c r="P6994" s="2"/>
      <c r="Q6994" s="2"/>
    </row>
    <row r="6995" spans="1:17" x14ac:dyDescent="0.25">
      <c r="A6995" t="s">
        <v>10692</v>
      </c>
      <c r="B6995" s="1">
        <v>42493</v>
      </c>
      <c r="C6995" s="1">
        <v>42499</v>
      </c>
      <c r="D6995" t="s">
        <v>14</v>
      </c>
      <c r="E6995" t="s">
        <v>8688</v>
      </c>
      <c r="F6995">
        <v>0</v>
      </c>
      <c r="G6995">
        <v>3883012</v>
      </c>
      <c r="H6995">
        <v>0</v>
      </c>
      <c r="I6995">
        <v>0</v>
      </c>
      <c r="J6995">
        <v>0</v>
      </c>
      <c r="K6995">
        <v>5.0999999999999997E-2</v>
      </c>
      <c r="L6995" t="s">
        <v>23</v>
      </c>
      <c r="M6995" s="2">
        <v>198033.61199999999</v>
      </c>
      <c r="N6995" s="2" t="str">
        <f>VLOOKUP(Tabla1[[#This Row],[nemo]],'Nemos y clasificaciones'!$A$2:$B$5000,2,FALSE)</f>
        <v>FONDO MUTUO IM TRUST INDICE CHILE</v>
      </c>
      <c r="O6995" s="2" t="str">
        <f>VLOOKUP(Tabla1[[#This Row],[nemo]],'Nemos y clasificaciones'!$A$1:$C$3000,3,FALSE)</f>
        <v>Servicios financieros</v>
      </c>
      <c r="P6995" s="2"/>
      <c r="Q6995" s="2"/>
    </row>
    <row r="6996" spans="1:17" x14ac:dyDescent="0.25">
      <c r="A6996" t="s">
        <v>10839</v>
      </c>
      <c r="B6996" s="1">
        <v>42452</v>
      </c>
      <c r="C6996" s="1">
        <v>42460</v>
      </c>
      <c r="D6996" t="s">
        <v>14</v>
      </c>
      <c r="E6996" t="s">
        <v>8688</v>
      </c>
      <c r="F6996">
        <v>0</v>
      </c>
      <c r="G6996">
        <v>3883012</v>
      </c>
      <c r="H6996">
        <v>0</v>
      </c>
      <c r="I6996">
        <v>0</v>
      </c>
      <c r="J6996">
        <v>0</v>
      </c>
      <c r="K6996">
        <v>5.0999999999999997E-2</v>
      </c>
      <c r="L6996" t="s">
        <v>23</v>
      </c>
      <c r="M6996" s="2">
        <v>198033.61199999999</v>
      </c>
      <c r="N6996" s="2" t="str">
        <f>VLOOKUP(Tabla1[[#This Row],[nemo]],'Nemos y clasificaciones'!$A$2:$B$5000,2,FALSE)</f>
        <v>FONDO MUTUO IM TRUST INDICE CHILE</v>
      </c>
      <c r="O6996" s="2" t="str">
        <f>VLOOKUP(Tabla1[[#This Row],[nemo]],'Nemos y clasificaciones'!$A$1:$C$3000,3,FALSE)</f>
        <v>Servicios financieros</v>
      </c>
      <c r="P6996" s="2"/>
      <c r="Q6996" s="2"/>
    </row>
    <row r="6997" spans="1:17" x14ac:dyDescent="0.25">
      <c r="A6997" t="s">
        <v>11195</v>
      </c>
      <c r="B6997" s="1">
        <v>42294</v>
      </c>
      <c r="C6997" s="1">
        <v>42300</v>
      </c>
      <c r="D6997" t="s">
        <v>14</v>
      </c>
      <c r="E6997" t="s">
        <v>8688</v>
      </c>
      <c r="F6997">
        <v>0</v>
      </c>
      <c r="G6997">
        <v>3883012</v>
      </c>
      <c r="H6997">
        <v>0</v>
      </c>
      <c r="I6997">
        <v>0</v>
      </c>
      <c r="J6997">
        <v>0</v>
      </c>
      <c r="K6997">
        <v>5.0999999999999997E-2</v>
      </c>
      <c r="L6997" t="s">
        <v>23</v>
      </c>
      <c r="M6997" s="2">
        <v>198033.61199999999</v>
      </c>
      <c r="N6997" s="2" t="str">
        <f>VLOOKUP(Tabla1[[#This Row],[nemo]],'Nemos y clasificaciones'!$A$2:$B$5000,2,FALSE)</f>
        <v>FONDO MUTUO IM TRUST INDICE CHILE</v>
      </c>
      <c r="O6997" s="2" t="str">
        <f>VLOOKUP(Tabla1[[#This Row],[nemo]],'Nemos y clasificaciones'!$A$1:$C$3000,3,FALSE)</f>
        <v>Servicios financieros</v>
      </c>
      <c r="P6997" s="2"/>
      <c r="Q6997" s="2"/>
    </row>
    <row r="6998" spans="1:17" x14ac:dyDescent="0.25">
      <c r="A6998" t="s">
        <v>8923</v>
      </c>
      <c r="B6998" s="1">
        <v>43041</v>
      </c>
      <c r="C6998" s="1">
        <v>43047</v>
      </c>
      <c r="D6998" t="s">
        <v>14</v>
      </c>
      <c r="E6998" t="s">
        <v>8688</v>
      </c>
      <c r="F6998">
        <v>0</v>
      </c>
      <c r="G6998">
        <v>3883012</v>
      </c>
      <c r="H6998">
        <v>0</v>
      </c>
      <c r="I6998">
        <v>0</v>
      </c>
      <c r="J6998">
        <v>0</v>
      </c>
      <c r="K6998">
        <v>0.05</v>
      </c>
      <c r="L6998" t="s">
        <v>23</v>
      </c>
      <c r="M6998" s="2">
        <v>194150.6</v>
      </c>
      <c r="N6998" s="2" t="str">
        <f>VLOOKUP(Tabla1[[#This Row],[nemo]],'Nemos y clasificaciones'!$A$2:$B$5000,2,FALSE)</f>
        <v>FONDO MUTUO IM TRUST INDICE CHILE</v>
      </c>
      <c r="O6998" s="2" t="str">
        <f>VLOOKUP(Tabla1[[#This Row],[nemo]],'Nemos y clasificaciones'!$A$1:$C$3000,3,FALSE)</f>
        <v>Servicios financieros</v>
      </c>
      <c r="P6998" s="2"/>
      <c r="Q6998" s="2"/>
    </row>
    <row r="6999" spans="1:17" x14ac:dyDescent="0.25">
      <c r="A6999" t="s">
        <v>9320</v>
      </c>
      <c r="B6999" s="1">
        <v>42902</v>
      </c>
      <c r="C6999" s="1">
        <v>42908</v>
      </c>
      <c r="D6999" t="s">
        <v>14</v>
      </c>
      <c r="E6999" t="s">
        <v>8688</v>
      </c>
      <c r="F6999">
        <v>0</v>
      </c>
      <c r="G6999">
        <v>3883012</v>
      </c>
      <c r="H6999">
        <v>0</v>
      </c>
      <c r="I6999">
        <v>0</v>
      </c>
      <c r="J6999">
        <v>0</v>
      </c>
      <c r="K6999">
        <v>0.05</v>
      </c>
      <c r="L6999" t="s">
        <v>23</v>
      </c>
      <c r="M6999" s="2">
        <v>194150.6</v>
      </c>
      <c r="N6999" s="2" t="str">
        <f>VLOOKUP(Tabla1[[#This Row],[nemo]],'Nemos y clasificaciones'!$A$2:$B$5000,2,FALSE)</f>
        <v>FONDO MUTUO IM TRUST INDICE CHILE</v>
      </c>
      <c r="O6999" s="2" t="str">
        <f>VLOOKUP(Tabla1[[#This Row],[nemo]],'Nemos y clasificaciones'!$A$1:$C$3000,3,FALSE)</f>
        <v>Servicios financieros</v>
      </c>
      <c r="P6999" s="2"/>
      <c r="Q6999" s="2"/>
    </row>
    <row r="7000" spans="1:17" x14ac:dyDescent="0.25">
      <c r="A7000" t="s">
        <v>9629</v>
      </c>
      <c r="B7000" s="1">
        <v>42859</v>
      </c>
      <c r="C7000" s="1">
        <v>42865</v>
      </c>
      <c r="D7000" t="s">
        <v>14</v>
      </c>
      <c r="E7000" t="s">
        <v>8688</v>
      </c>
      <c r="F7000">
        <v>0</v>
      </c>
      <c r="G7000">
        <v>3883012</v>
      </c>
      <c r="H7000">
        <v>0</v>
      </c>
      <c r="I7000">
        <v>0</v>
      </c>
      <c r="J7000">
        <v>0</v>
      </c>
      <c r="K7000">
        <v>0.05</v>
      </c>
      <c r="L7000" t="s">
        <v>23</v>
      </c>
      <c r="M7000" s="2">
        <v>194150.6</v>
      </c>
      <c r="N7000" s="2" t="str">
        <f>VLOOKUP(Tabla1[[#This Row],[nemo]],'Nemos y clasificaciones'!$A$2:$B$5000,2,FALSE)</f>
        <v>FONDO MUTUO IM TRUST INDICE CHILE</v>
      </c>
      <c r="O7000" s="2" t="str">
        <f>VLOOKUP(Tabla1[[#This Row],[nemo]],'Nemos y clasificaciones'!$A$1:$C$3000,3,FALSE)</f>
        <v>Servicios financieros</v>
      </c>
      <c r="P7000" s="2"/>
      <c r="Q7000" s="2"/>
    </row>
    <row r="7001" spans="1:17" x14ac:dyDescent="0.25">
      <c r="A7001" t="s">
        <v>9619</v>
      </c>
      <c r="B7001" s="1">
        <v>42860</v>
      </c>
      <c r="C7001" s="1">
        <v>42866</v>
      </c>
      <c r="D7001" t="s">
        <v>14</v>
      </c>
      <c r="E7001" t="s">
        <v>8688</v>
      </c>
      <c r="F7001">
        <v>0</v>
      </c>
      <c r="G7001">
        <v>3883012</v>
      </c>
      <c r="H7001">
        <v>0</v>
      </c>
      <c r="I7001">
        <v>0</v>
      </c>
      <c r="J7001">
        <v>0</v>
      </c>
      <c r="K7001">
        <v>4.9000000000000002E-2</v>
      </c>
      <c r="L7001" t="s">
        <v>23</v>
      </c>
      <c r="M7001" s="2">
        <v>190267.58799999999</v>
      </c>
      <c r="N7001" s="2" t="str">
        <f>VLOOKUP(Tabla1[[#This Row],[nemo]],'Nemos y clasificaciones'!$A$2:$B$5000,2,FALSE)</f>
        <v>FONDO MUTUO IM TRUST INDICE CHILE</v>
      </c>
      <c r="O7001" s="2" t="str">
        <f>VLOOKUP(Tabla1[[#This Row],[nemo]],'Nemos y clasificaciones'!$A$1:$C$3000,3,FALSE)</f>
        <v>Servicios financieros</v>
      </c>
      <c r="P7001" s="2"/>
      <c r="Q7001" s="2"/>
    </row>
    <row r="7002" spans="1:17" x14ac:dyDescent="0.25">
      <c r="A7002" t="s">
        <v>10637</v>
      </c>
      <c r="B7002" s="1">
        <v>42496</v>
      </c>
      <c r="C7002" s="1">
        <v>42502</v>
      </c>
      <c r="D7002" t="s">
        <v>14</v>
      </c>
      <c r="E7002" t="s">
        <v>8688</v>
      </c>
      <c r="F7002">
        <v>0</v>
      </c>
      <c r="G7002">
        <v>3883012</v>
      </c>
      <c r="H7002">
        <v>0</v>
      </c>
      <c r="I7002">
        <v>0</v>
      </c>
      <c r="J7002">
        <v>0</v>
      </c>
      <c r="K7002">
        <v>4.9000000000000002E-2</v>
      </c>
      <c r="L7002" t="s">
        <v>23</v>
      </c>
      <c r="M7002" s="2">
        <v>190267.58799999999</v>
      </c>
      <c r="N7002" s="2" t="str">
        <f>VLOOKUP(Tabla1[[#This Row],[nemo]],'Nemos y clasificaciones'!$A$2:$B$5000,2,FALSE)</f>
        <v>FONDO MUTUO IM TRUST INDICE CHILE</v>
      </c>
      <c r="O7002" s="2" t="str">
        <f>VLOOKUP(Tabla1[[#This Row],[nemo]],'Nemos y clasificaciones'!$A$1:$C$3000,3,FALSE)</f>
        <v>Servicios financieros</v>
      </c>
      <c r="P7002" s="2"/>
      <c r="Q7002" s="2"/>
    </row>
    <row r="7003" spans="1:17" x14ac:dyDescent="0.25">
      <c r="A7003" t="s">
        <v>9066</v>
      </c>
      <c r="B7003" s="1">
        <v>42998</v>
      </c>
      <c r="C7003" s="1">
        <v>43004</v>
      </c>
      <c r="D7003" t="s">
        <v>14</v>
      </c>
      <c r="E7003" t="s">
        <v>8688</v>
      </c>
      <c r="F7003">
        <v>0</v>
      </c>
      <c r="G7003">
        <v>3883012</v>
      </c>
      <c r="H7003">
        <v>0</v>
      </c>
      <c r="I7003">
        <v>0</v>
      </c>
      <c r="J7003">
        <v>0</v>
      </c>
      <c r="K7003">
        <v>4.7E-2</v>
      </c>
      <c r="L7003" t="s">
        <v>23</v>
      </c>
      <c r="M7003" s="2">
        <v>182501.56400000001</v>
      </c>
      <c r="N7003" s="2" t="str">
        <f>VLOOKUP(Tabla1[[#This Row],[nemo]],'Nemos y clasificaciones'!$A$2:$B$5000,2,FALSE)</f>
        <v>FONDO MUTUO IM TRUST INDICE CHILE</v>
      </c>
      <c r="O7003" s="2" t="str">
        <f>VLOOKUP(Tabla1[[#This Row],[nemo]],'Nemos y clasificaciones'!$A$1:$C$3000,3,FALSE)</f>
        <v>Servicios financieros</v>
      </c>
      <c r="P7003" s="2"/>
      <c r="Q7003" s="2"/>
    </row>
    <row r="7004" spans="1:17" x14ac:dyDescent="0.25">
      <c r="A7004" t="s">
        <v>9196</v>
      </c>
      <c r="B7004" s="1">
        <v>42914</v>
      </c>
      <c r="C7004" s="1">
        <v>42920</v>
      </c>
      <c r="D7004" t="s">
        <v>14</v>
      </c>
      <c r="E7004" t="s">
        <v>8688</v>
      </c>
      <c r="F7004">
        <v>0</v>
      </c>
      <c r="G7004">
        <v>3883012</v>
      </c>
      <c r="H7004">
        <v>0</v>
      </c>
      <c r="I7004">
        <v>0</v>
      </c>
      <c r="J7004">
        <v>0</v>
      </c>
      <c r="K7004">
        <v>4.5999999999999999E-2</v>
      </c>
      <c r="L7004" t="s">
        <v>23</v>
      </c>
      <c r="M7004" s="2">
        <v>178618.552</v>
      </c>
      <c r="N7004" s="2" t="str">
        <f>VLOOKUP(Tabla1[[#This Row],[nemo]],'Nemos y clasificaciones'!$A$2:$B$5000,2,FALSE)</f>
        <v>FONDO MUTUO IM TRUST INDICE CHILE</v>
      </c>
      <c r="O7004" s="2" t="str">
        <f>VLOOKUP(Tabla1[[#This Row],[nemo]],'Nemos y clasificaciones'!$A$1:$C$3000,3,FALSE)</f>
        <v>Servicios financieros</v>
      </c>
      <c r="P7004" s="2"/>
      <c r="Q7004" s="2"/>
    </row>
    <row r="7005" spans="1:17" x14ac:dyDescent="0.25">
      <c r="A7005" t="s">
        <v>9049</v>
      </c>
      <c r="B7005" s="1">
        <v>43001</v>
      </c>
      <c r="C7005" s="1">
        <v>43007</v>
      </c>
      <c r="D7005" t="s">
        <v>14</v>
      </c>
      <c r="E7005" t="s">
        <v>8688</v>
      </c>
      <c r="F7005">
        <v>0</v>
      </c>
      <c r="G7005">
        <v>3883012</v>
      </c>
      <c r="H7005">
        <v>0</v>
      </c>
      <c r="I7005">
        <v>0</v>
      </c>
      <c r="J7005">
        <v>0</v>
      </c>
      <c r="K7005">
        <v>4.4999999999999998E-2</v>
      </c>
      <c r="L7005" t="s">
        <v>23</v>
      </c>
      <c r="M7005" s="2">
        <v>174735.54</v>
      </c>
      <c r="N7005" s="2" t="str">
        <f>VLOOKUP(Tabla1[[#This Row],[nemo]],'Nemos y clasificaciones'!$A$2:$B$5000,2,FALSE)</f>
        <v>FONDO MUTUO IM TRUST INDICE CHILE</v>
      </c>
      <c r="O7005" s="2" t="str">
        <f>VLOOKUP(Tabla1[[#This Row],[nemo]],'Nemos y clasificaciones'!$A$1:$C$3000,3,FALSE)</f>
        <v>Servicios financieros</v>
      </c>
      <c r="P7005" s="2"/>
      <c r="Q7005" s="2"/>
    </row>
    <row r="7006" spans="1:17" x14ac:dyDescent="0.25">
      <c r="A7006" t="s">
        <v>9527</v>
      </c>
      <c r="B7006" s="1">
        <v>42871</v>
      </c>
      <c r="C7006" s="1">
        <v>42877</v>
      </c>
      <c r="D7006" t="s">
        <v>14</v>
      </c>
      <c r="E7006" t="s">
        <v>8688</v>
      </c>
      <c r="F7006">
        <v>0</v>
      </c>
      <c r="G7006">
        <v>3883012</v>
      </c>
      <c r="H7006">
        <v>0</v>
      </c>
      <c r="I7006">
        <v>0</v>
      </c>
      <c r="J7006">
        <v>0</v>
      </c>
      <c r="K7006">
        <v>4.4999999999999998E-2</v>
      </c>
      <c r="L7006" t="s">
        <v>23</v>
      </c>
      <c r="M7006" s="2">
        <v>174735.54</v>
      </c>
      <c r="N7006" s="2" t="str">
        <f>VLOOKUP(Tabla1[[#This Row],[nemo]],'Nemos y clasificaciones'!$A$2:$B$5000,2,FALSE)</f>
        <v>FONDO MUTUO IM TRUST INDICE CHILE</v>
      </c>
      <c r="O7006" s="2" t="str">
        <f>VLOOKUP(Tabla1[[#This Row],[nemo]],'Nemos y clasificaciones'!$A$1:$C$3000,3,FALSE)</f>
        <v>Servicios financieros</v>
      </c>
      <c r="P7006" s="2"/>
      <c r="Q7006" s="2"/>
    </row>
    <row r="7007" spans="1:17" x14ac:dyDescent="0.25">
      <c r="A7007" t="s">
        <v>10606</v>
      </c>
      <c r="B7007" s="1">
        <v>42501</v>
      </c>
      <c r="C7007" s="1">
        <v>42507</v>
      </c>
      <c r="D7007" t="s">
        <v>14</v>
      </c>
      <c r="E7007" t="s">
        <v>8688</v>
      </c>
      <c r="F7007">
        <v>0</v>
      </c>
      <c r="G7007">
        <v>3883012</v>
      </c>
      <c r="H7007">
        <v>0</v>
      </c>
      <c r="I7007">
        <v>0</v>
      </c>
      <c r="J7007">
        <v>0</v>
      </c>
      <c r="K7007">
        <v>4.4999999999999998E-2</v>
      </c>
      <c r="L7007" t="s">
        <v>23</v>
      </c>
      <c r="M7007" s="2">
        <v>174735.54</v>
      </c>
      <c r="N7007" s="2" t="str">
        <f>VLOOKUP(Tabla1[[#This Row],[nemo]],'Nemos y clasificaciones'!$A$2:$B$5000,2,FALSE)</f>
        <v>FONDO MUTUO IM TRUST INDICE CHILE</v>
      </c>
      <c r="O7007" s="2" t="str">
        <f>VLOOKUP(Tabla1[[#This Row],[nemo]],'Nemos y clasificaciones'!$A$1:$C$3000,3,FALSE)</f>
        <v>Servicios financieros</v>
      </c>
      <c r="P7007" s="2"/>
      <c r="Q7007" s="2"/>
    </row>
    <row r="7008" spans="1:17" x14ac:dyDescent="0.25">
      <c r="A7008" t="s">
        <v>7279</v>
      </c>
      <c r="B7008" s="1">
        <v>42775</v>
      </c>
      <c r="C7008" s="1">
        <v>42782</v>
      </c>
      <c r="D7008" t="s">
        <v>21</v>
      </c>
      <c r="E7008" t="s">
        <v>539</v>
      </c>
      <c r="F7008">
        <v>0</v>
      </c>
      <c r="G7008">
        <v>700000</v>
      </c>
      <c r="H7008">
        <v>0</v>
      </c>
      <c r="I7008">
        <v>0</v>
      </c>
      <c r="J7008">
        <v>0</v>
      </c>
      <c r="K7008">
        <v>0.56999999999999995</v>
      </c>
      <c r="L7008" t="s">
        <v>23</v>
      </c>
      <c r="M7008" s="2">
        <v>399000</v>
      </c>
      <c r="N7008" s="2" t="str">
        <f>VLOOKUP(Tabla1[[#This Row],[nemo]],'Nemos y clasificaciones'!$A$2:$B$5000,2,FALSE)</f>
        <v>Apple</v>
      </c>
      <c r="O7008" s="2" t="str">
        <f>VLOOKUP(Tabla1[[#This Row],[nemo]],'Nemos y clasificaciones'!$A$1:$C$3000,3,FALSE)</f>
        <v>Otros</v>
      </c>
      <c r="P7008" s="2"/>
      <c r="Q7008" s="2"/>
    </row>
    <row r="7009" spans="1:17" x14ac:dyDescent="0.25">
      <c r="A7009" t="s">
        <v>7279</v>
      </c>
      <c r="B7009" s="1">
        <v>42677</v>
      </c>
      <c r="C7009" s="1">
        <v>42684</v>
      </c>
      <c r="D7009" t="s">
        <v>21</v>
      </c>
      <c r="E7009" t="s">
        <v>539</v>
      </c>
      <c r="F7009">
        <v>0</v>
      </c>
      <c r="G7009">
        <v>700000</v>
      </c>
      <c r="H7009">
        <v>0</v>
      </c>
      <c r="I7009">
        <v>0</v>
      </c>
      <c r="J7009">
        <v>0</v>
      </c>
      <c r="K7009">
        <v>0.56999999999999995</v>
      </c>
      <c r="L7009" t="s">
        <v>23</v>
      </c>
      <c r="M7009" s="2">
        <v>399000</v>
      </c>
      <c r="N7009" s="2" t="str">
        <f>VLOOKUP(Tabla1[[#This Row],[nemo]],'Nemos y clasificaciones'!$A$2:$B$5000,2,FALSE)</f>
        <v>Apple</v>
      </c>
      <c r="O7009" s="2" t="str">
        <f>VLOOKUP(Tabla1[[#This Row],[nemo]],'Nemos y clasificaciones'!$A$1:$C$3000,3,FALSE)</f>
        <v>Otros</v>
      </c>
      <c r="P7009" s="2"/>
      <c r="Q7009" s="2"/>
    </row>
    <row r="7010" spans="1:17" x14ac:dyDescent="0.25">
      <c r="A7010" t="s">
        <v>7279</v>
      </c>
      <c r="B7010" s="1">
        <v>42586</v>
      </c>
      <c r="C7010" s="1">
        <v>42593</v>
      </c>
      <c r="D7010" t="s">
        <v>21</v>
      </c>
      <c r="E7010" t="s">
        <v>539</v>
      </c>
      <c r="F7010">
        <v>0</v>
      </c>
      <c r="G7010">
        <v>700000</v>
      </c>
      <c r="H7010">
        <v>0</v>
      </c>
      <c r="I7010">
        <v>0</v>
      </c>
      <c r="J7010">
        <v>0</v>
      </c>
      <c r="K7010">
        <v>0.56999999999999995</v>
      </c>
      <c r="L7010" t="s">
        <v>23</v>
      </c>
      <c r="M7010" s="2">
        <v>399000</v>
      </c>
      <c r="N7010" s="2" t="str">
        <f>VLOOKUP(Tabla1[[#This Row],[nemo]],'Nemos y clasificaciones'!$A$2:$B$5000,2,FALSE)</f>
        <v>Apple</v>
      </c>
      <c r="O7010" s="2" t="str">
        <f>VLOOKUP(Tabla1[[#This Row],[nemo]],'Nemos y clasificaciones'!$A$1:$C$3000,3,FALSE)</f>
        <v>Otros</v>
      </c>
      <c r="P7010" s="2"/>
      <c r="Q7010" s="2"/>
    </row>
    <row r="7011" spans="1:17" x14ac:dyDescent="0.25">
      <c r="A7011" t="s">
        <v>7279</v>
      </c>
      <c r="B7011" s="1">
        <v>42495</v>
      </c>
      <c r="C7011" s="1">
        <v>42502</v>
      </c>
      <c r="D7011" t="s">
        <v>21</v>
      </c>
      <c r="E7011" t="s">
        <v>539</v>
      </c>
      <c r="F7011">
        <v>0</v>
      </c>
      <c r="G7011">
        <v>700000</v>
      </c>
      <c r="H7011">
        <v>0</v>
      </c>
      <c r="I7011">
        <v>0</v>
      </c>
      <c r="J7011">
        <v>0</v>
      </c>
      <c r="K7011">
        <v>0.56999999999999995</v>
      </c>
      <c r="L7011" t="s">
        <v>23</v>
      </c>
      <c r="M7011" s="2">
        <v>399000</v>
      </c>
      <c r="N7011" s="2" t="str">
        <f>VLOOKUP(Tabla1[[#This Row],[nemo]],'Nemos y clasificaciones'!$A$2:$B$5000,2,FALSE)</f>
        <v>Apple</v>
      </c>
      <c r="O7011" s="2" t="str">
        <f>VLOOKUP(Tabla1[[#This Row],[nemo]],'Nemos y clasificaciones'!$A$1:$C$3000,3,FALSE)</f>
        <v>Otros</v>
      </c>
      <c r="P7011" s="2"/>
      <c r="Q7011" s="2"/>
    </row>
    <row r="7012" spans="1:17" x14ac:dyDescent="0.25">
      <c r="A7012" t="s">
        <v>10655</v>
      </c>
      <c r="B7012" s="1">
        <v>42495</v>
      </c>
      <c r="C7012" s="1">
        <v>42501</v>
      </c>
      <c r="D7012" t="s">
        <v>14</v>
      </c>
      <c r="E7012" t="s">
        <v>8688</v>
      </c>
      <c r="F7012">
        <v>0</v>
      </c>
      <c r="G7012">
        <v>3883012</v>
      </c>
      <c r="H7012">
        <v>0</v>
      </c>
      <c r="I7012">
        <v>0</v>
      </c>
      <c r="J7012">
        <v>0</v>
      </c>
      <c r="K7012">
        <v>4.4999999999999998E-2</v>
      </c>
      <c r="L7012" t="s">
        <v>23</v>
      </c>
      <c r="M7012" s="2">
        <v>174735.54</v>
      </c>
      <c r="N7012" s="2" t="str">
        <f>VLOOKUP(Tabla1[[#This Row],[nemo]],'Nemos y clasificaciones'!$A$2:$B$5000,2,FALSE)</f>
        <v>FONDO MUTUO IM TRUST INDICE CHILE</v>
      </c>
      <c r="O7012" s="2" t="str">
        <f>VLOOKUP(Tabla1[[#This Row],[nemo]],'Nemos y clasificaciones'!$A$1:$C$3000,3,FALSE)</f>
        <v>Servicios financieros</v>
      </c>
      <c r="P7012" s="2"/>
      <c r="Q7012" s="2"/>
    </row>
    <row r="7013" spans="1:17" x14ac:dyDescent="0.25">
      <c r="A7013" t="s">
        <v>11363</v>
      </c>
      <c r="B7013" s="1">
        <v>42199</v>
      </c>
      <c r="C7013" s="1">
        <v>42206</v>
      </c>
      <c r="D7013" t="s">
        <v>14</v>
      </c>
      <c r="E7013" t="s">
        <v>8688</v>
      </c>
      <c r="F7013">
        <v>0</v>
      </c>
      <c r="G7013">
        <v>3883012</v>
      </c>
      <c r="H7013">
        <v>0</v>
      </c>
      <c r="I7013">
        <v>0</v>
      </c>
      <c r="J7013">
        <v>0</v>
      </c>
      <c r="K7013">
        <v>4.4999999999999998E-2</v>
      </c>
      <c r="L7013" t="s">
        <v>23</v>
      </c>
      <c r="M7013" s="2">
        <v>174735.54</v>
      </c>
      <c r="N7013" s="2" t="str">
        <f>VLOOKUP(Tabla1[[#This Row],[nemo]],'Nemos y clasificaciones'!$A$2:$B$5000,2,FALSE)</f>
        <v>FONDO MUTUO IM TRUST INDICE CHILE</v>
      </c>
      <c r="O7013" s="2" t="str">
        <f>VLOOKUP(Tabla1[[#This Row],[nemo]],'Nemos y clasificaciones'!$A$1:$C$3000,3,FALSE)</f>
        <v>Servicios financieros</v>
      </c>
      <c r="P7013" s="2"/>
      <c r="Q7013" s="2"/>
    </row>
    <row r="7014" spans="1:17" x14ac:dyDescent="0.25">
      <c r="A7014" t="s">
        <v>11996</v>
      </c>
      <c r="B7014" s="1">
        <v>42018</v>
      </c>
      <c r="C7014" s="1">
        <v>42019</v>
      </c>
      <c r="D7014" t="s">
        <v>14</v>
      </c>
      <c r="E7014" t="s">
        <v>8688</v>
      </c>
      <c r="F7014">
        <v>0</v>
      </c>
      <c r="G7014">
        <v>3874344</v>
      </c>
      <c r="H7014">
        <v>0</v>
      </c>
      <c r="I7014">
        <v>0</v>
      </c>
      <c r="J7014">
        <v>0</v>
      </c>
      <c r="K7014">
        <v>4.4999999999999998E-2</v>
      </c>
      <c r="L7014" t="s">
        <v>23</v>
      </c>
      <c r="M7014" s="2">
        <v>174345.48</v>
      </c>
      <c r="N7014" s="2" t="str">
        <f>VLOOKUP(Tabla1[[#This Row],[nemo]],'Nemos y clasificaciones'!$A$2:$B$5000,2,FALSE)</f>
        <v>FONDO MUTUO IM TRUST INDICE CHILE</v>
      </c>
      <c r="O7014" s="2" t="str">
        <f>VLOOKUP(Tabla1[[#This Row],[nemo]],'Nemos y clasificaciones'!$A$1:$C$3000,3,FALSE)</f>
        <v>Servicios financieros</v>
      </c>
      <c r="P7014" s="2"/>
      <c r="Q7014" s="2"/>
    </row>
    <row r="7015" spans="1:17" x14ac:dyDescent="0.25">
      <c r="A7015" t="s">
        <v>8687</v>
      </c>
      <c r="B7015" s="1">
        <v>43091</v>
      </c>
      <c r="C7015" s="1">
        <v>43098</v>
      </c>
      <c r="D7015" t="s">
        <v>14</v>
      </c>
      <c r="E7015" t="s">
        <v>8688</v>
      </c>
      <c r="F7015">
        <v>0</v>
      </c>
      <c r="G7015">
        <v>3883012</v>
      </c>
      <c r="H7015">
        <v>0</v>
      </c>
      <c r="I7015">
        <v>0</v>
      </c>
      <c r="J7015">
        <v>0</v>
      </c>
      <c r="K7015">
        <v>4.3999999999999997E-2</v>
      </c>
      <c r="L7015" t="s">
        <v>23</v>
      </c>
      <c r="M7015" s="2">
        <v>170852.52799999999</v>
      </c>
      <c r="N7015" s="2" t="str">
        <f>VLOOKUP(Tabla1[[#This Row],[nemo]],'Nemos y clasificaciones'!$A$2:$B$5000,2,FALSE)</f>
        <v>FONDO MUTUO IM TRUST INDICE CHILE</v>
      </c>
      <c r="O7015" s="2" t="str">
        <f>VLOOKUP(Tabla1[[#This Row],[nemo]],'Nemos y clasificaciones'!$A$1:$C$3000,3,FALSE)</f>
        <v>Servicios financieros</v>
      </c>
      <c r="P7015" s="2"/>
      <c r="Q7015" s="2"/>
    </row>
    <row r="7016" spans="1:17" x14ac:dyDescent="0.25">
      <c r="A7016" t="s">
        <v>10477</v>
      </c>
      <c r="B7016" s="1">
        <v>42510</v>
      </c>
      <c r="C7016" s="1">
        <v>42517</v>
      </c>
      <c r="D7016" t="s">
        <v>14</v>
      </c>
      <c r="E7016" t="s">
        <v>8688</v>
      </c>
      <c r="F7016">
        <v>0</v>
      </c>
      <c r="G7016">
        <v>3883012</v>
      </c>
      <c r="H7016">
        <v>0</v>
      </c>
      <c r="I7016">
        <v>0</v>
      </c>
      <c r="J7016">
        <v>0</v>
      </c>
      <c r="K7016">
        <v>4.3999999999999997E-2</v>
      </c>
      <c r="L7016" t="s">
        <v>23</v>
      </c>
      <c r="M7016" s="2">
        <v>170852.52799999999</v>
      </c>
      <c r="N7016" s="2" t="str">
        <f>VLOOKUP(Tabla1[[#This Row],[nemo]],'Nemos y clasificaciones'!$A$2:$B$5000,2,FALSE)</f>
        <v>FONDO MUTUO IM TRUST INDICE CHILE</v>
      </c>
      <c r="O7016" s="2" t="str">
        <f>VLOOKUP(Tabla1[[#This Row],[nemo]],'Nemos y clasificaciones'!$A$1:$C$3000,3,FALSE)</f>
        <v>Servicios financieros</v>
      </c>
      <c r="P7016" s="2"/>
      <c r="Q7016" s="2"/>
    </row>
    <row r="7017" spans="1:17" x14ac:dyDescent="0.25">
      <c r="A7017" t="s">
        <v>11218</v>
      </c>
      <c r="B7017" s="1">
        <v>42284</v>
      </c>
      <c r="C7017" s="1">
        <v>42291</v>
      </c>
      <c r="D7017" t="s">
        <v>14</v>
      </c>
      <c r="E7017" t="s">
        <v>8688</v>
      </c>
      <c r="F7017">
        <v>0</v>
      </c>
      <c r="G7017">
        <v>3883012</v>
      </c>
      <c r="H7017">
        <v>0</v>
      </c>
      <c r="I7017">
        <v>0</v>
      </c>
      <c r="J7017">
        <v>0</v>
      </c>
      <c r="K7017">
        <v>4.3999999999999997E-2</v>
      </c>
      <c r="L7017" t="s">
        <v>23</v>
      </c>
      <c r="M7017" s="2">
        <v>170852.52799999999</v>
      </c>
      <c r="N7017" s="2" t="str">
        <f>VLOOKUP(Tabla1[[#This Row],[nemo]],'Nemos y clasificaciones'!$A$2:$B$5000,2,FALSE)</f>
        <v>FONDO MUTUO IM TRUST INDICE CHILE</v>
      </c>
      <c r="O7017" s="2" t="str">
        <f>VLOOKUP(Tabla1[[#This Row],[nemo]],'Nemos y clasificaciones'!$A$1:$C$3000,3,FALSE)</f>
        <v>Servicios financieros</v>
      </c>
      <c r="P7017" s="2"/>
      <c r="Q7017" s="2"/>
    </row>
    <row r="7018" spans="1:17" x14ac:dyDescent="0.25">
      <c r="A7018" t="s">
        <v>8979</v>
      </c>
      <c r="B7018" s="1">
        <v>43022</v>
      </c>
      <c r="C7018" s="1">
        <v>43028</v>
      </c>
      <c r="D7018" t="s">
        <v>14</v>
      </c>
      <c r="E7018" t="s">
        <v>8688</v>
      </c>
      <c r="F7018">
        <v>0</v>
      </c>
      <c r="G7018">
        <v>3883012</v>
      </c>
      <c r="H7018">
        <v>0</v>
      </c>
      <c r="I7018">
        <v>0</v>
      </c>
      <c r="J7018">
        <v>0</v>
      </c>
      <c r="K7018">
        <v>4.2999999999999997E-2</v>
      </c>
      <c r="L7018" t="s">
        <v>23</v>
      </c>
      <c r="M7018" s="2">
        <v>166969.516</v>
      </c>
      <c r="N7018" s="2" t="str">
        <f>VLOOKUP(Tabla1[[#This Row],[nemo]],'Nemos y clasificaciones'!$A$2:$B$5000,2,FALSE)</f>
        <v>FONDO MUTUO IM TRUST INDICE CHILE</v>
      </c>
      <c r="O7018" s="2" t="str">
        <f>VLOOKUP(Tabla1[[#This Row],[nemo]],'Nemos y clasificaciones'!$A$1:$C$3000,3,FALSE)</f>
        <v>Servicios financieros</v>
      </c>
      <c r="P7018" s="2"/>
      <c r="Q7018" s="2"/>
    </row>
    <row r="7019" spans="1:17" x14ac:dyDescent="0.25">
      <c r="A7019" t="s">
        <v>9842</v>
      </c>
      <c r="B7019" s="1">
        <v>42817</v>
      </c>
      <c r="C7019" s="1">
        <v>42823</v>
      </c>
      <c r="D7019" t="s">
        <v>14</v>
      </c>
      <c r="E7019" t="s">
        <v>8688</v>
      </c>
      <c r="F7019">
        <v>0</v>
      </c>
      <c r="G7019">
        <v>3883012</v>
      </c>
      <c r="H7019">
        <v>0</v>
      </c>
      <c r="I7019">
        <v>0</v>
      </c>
      <c r="J7019">
        <v>0</v>
      </c>
      <c r="K7019">
        <v>4.2999999999999997E-2</v>
      </c>
      <c r="L7019" t="s">
        <v>23</v>
      </c>
      <c r="M7019" s="2">
        <v>166969.516</v>
      </c>
      <c r="N7019" s="2" t="str">
        <f>VLOOKUP(Tabla1[[#This Row],[nemo]],'Nemos y clasificaciones'!$A$2:$B$5000,2,FALSE)</f>
        <v>FONDO MUTUO IM TRUST INDICE CHILE</v>
      </c>
      <c r="O7019" s="2" t="str">
        <f>VLOOKUP(Tabla1[[#This Row],[nemo]],'Nemos y clasificaciones'!$A$1:$C$3000,3,FALSE)</f>
        <v>Servicios financieros</v>
      </c>
      <c r="P7019" s="2"/>
      <c r="Q7019" s="2"/>
    </row>
    <row r="7020" spans="1:17" x14ac:dyDescent="0.25">
      <c r="A7020" t="s">
        <v>10961</v>
      </c>
      <c r="B7020" s="1">
        <v>42375</v>
      </c>
      <c r="C7020" s="1">
        <v>42381</v>
      </c>
      <c r="D7020" t="s">
        <v>14</v>
      </c>
      <c r="E7020" t="s">
        <v>8688</v>
      </c>
      <c r="F7020">
        <v>0</v>
      </c>
      <c r="G7020">
        <v>3883012</v>
      </c>
      <c r="H7020">
        <v>0</v>
      </c>
      <c r="I7020">
        <v>0</v>
      </c>
      <c r="J7020">
        <v>0</v>
      </c>
      <c r="K7020">
        <v>4.2999999999999997E-2</v>
      </c>
      <c r="L7020" t="s">
        <v>23</v>
      </c>
      <c r="M7020" s="2">
        <v>166969.516</v>
      </c>
      <c r="N7020" s="2" t="str">
        <f>VLOOKUP(Tabla1[[#This Row],[nemo]],'Nemos y clasificaciones'!$A$2:$B$5000,2,FALSE)</f>
        <v>FONDO MUTUO IM TRUST INDICE CHILE</v>
      </c>
      <c r="O7020" s="2" t="str">
        <f>VLOOKUP(Tabla1[[#This Row],[nemo]],'Nemos y clasificaciones'!$A$1:$C$3000,3,FALSE)</f>
        <v>Servicios financieros</v>
      </c>
      <c r="P7020" s="2"/>
      <c r="Q7020" s="2"/>
    </row>
    <row r="7021" spans="1:17" x14ac:dyDescent="0.25">
      <c r="A7021" t="s">
        <v>9562</v>
      </c>
      <c r="B7021" s="1">
        <v>42867</v>
      </c>
      <c r="C7021" s="1">
        <v>42873</v>
      </c>
      <c r="D7021" t="s">
        <v>14</v>
      </c>
      <c r="E7021" t="s">
        <v>8688</v>
      </c>
      <c r="F7021">
        <v>0</v>
      </c>
      <c r="G7021">
        <v>3883012</v>
      </c>
      <c r="H7021">
        <v>0</v>
      </c>
      <c r="I7021">
        <v>0</v>
      </c>
      <c r="J7021">
        <v>0</v>
      </c>
      <c r="K7021">
        <v>0.04</v>
      </c>
      <c r="L7021" t="s">
        <v>23</v>
      </c>
      <c r="M7021" s="2">
        <v>155320.48000000001</v>
      </c>
      <c r="N7021" s="2" t="str">
        <f>VLOOKUP(Tabla1[[#This Row],[nemo]],'Nemos y clasificaciones'!$A$2:$B$5000,2,FALSE)</f>
        <v>FONDO MUTUO IM TRUST INDICE CHILE</v>
      </c>
      <c r="O7021" s="2" t="str">
        <f>VLOOKUP(Tabla1[[#This Row],[nemo]],'Nemos y clasificaciones'!$A$1:$C$3000,3,FALSE)</f>
        <v>Servicios financieros</v>
      </c>
      <c r="P7021" s="2"/>
      <c r="Q7021" s="2"/>
    </row>
    <row r="7022" spans="1:17" x14ac:dyDescent="0.25">
      <c r="A7022" t="s">
        <v>8980</v>
      </c>
      <c r="B7022" s="1">
        <v>43021</v>
      </c>
      <c r="C7022" s="1">
        <v>43027</v>
      </c>
      <c r="D7022" t="s">
        <v>14</v>
      </c>
      <c r="E7022" t="s">
        <v>8688</v>
      </c>
      <c r="F7022">
        <v>0</v>
      </c>
      <c r="G7022">
        <v>3883012</v>
      </c>
      <c r="H7022">
        <v>0</v>
      </c>
      <c r="I7022">
        <v>0</v>
      </c>
      <c r="J7022">
        <v>0</v>
      </c>
      <c r="K7022">
        <v>3.9E-2</v>
      </c>
      <c r="L7022" t="s">
        <v>23</v>
      </c>
      <c r="M7022" s="2">
        <v>151437.46799999999</v>
      </c>
      <c r="N7022" s="2" t="str">
        <f>VLOOKUP(Tabla1[[#This Row],[nemo]],'Nemos y clasificaciones'!$A$2:$B$5000,2,FALSE)</f>
        <v>FONDO MUTUO IM TRUST INDICE CHILE</v>
      </c>
      <c r="O7022" s="2" t="str">
        <f>VLOOKUP(Tabla1[[#This Row],[nemo]],'Nemos y clasificaciones'!$A$1:$C$3000,3,FALSE)</f>
        <v>Servicios financieros</v>
      </c>
      <c r="P7022" s="2"/>
      <c r="Q7022" s="2"/>
    </row>
    <row r="7023" spans="1:17" x14ac:dyDescent="0.25">
      <c r="A7023" t="s">
        <v>9617</v>
      </c>
      <c r="B7023" s="1">
        <v>42860</v>
      </c>
      <c r="C7023" s="1">
        <v>42866</v>
      </c>
      <c r="D7023" t="s">
        <v>14</v>
      </c>
      <c r="E7023" t="s">
        <v>8688</v>
      </c>
      <c r="F7023">
        <v>0</v>
      </c>
      <c r="G7023">
        <v>3883012</v>
      </c>
      <c r="H7023">
        <v>0</v>
      </c>
      <c r="I7023">
        <v>0</v>
      </c>
      <c r="J7023">
        <v>0</v>
      </c>
      <c r="K7023">
        <v>3.7999999999999999E-2</v>
      </c>
      <c r="L7023" t="s">
        <v>23</v>
      </c>
      <c r="M7023" s="2">
        <v>147554.45600000001</v>
      </c>
      <c r="N7023" s="2" t="str">
        <f>VLOOKUP(Tabla1[[#This Row],[nemo]],'Nemos y clasificaciones'!$A$2:$B$5000,2,FALSE)</f>
        <v>FONDO MUTUO IM TRUST INDICE CHILE</v>
      </c>
      <c r="O7023" s="2" t="str">
        <f>VLOOKUP(Tabla1[[#This Row],[nemo]],'Nemos y clasificaciones'!$A$1:$C$3000,3,FALSE)</f>
        <v>Servicios financieros</v>
      </c>
      <c r="P7023" s="2"/>
      <c r="Q7023" s="2"/>
    </row>
    <row r="7024" spans="1:17" x14ac:dyDescent="0.25">
      <c r="A7024" t="s">
        <v>9079</v>
      </c>
      <c r="B7024" s="1">
        <v>42991</v>
      </c>
      <c r="C7024" s="1">
        <v>42999</v>
      </c>
      <c r="D7024" t="s">
        <v>14</v>
      </c>
      <c r="E7024" t="s">
        <v>8688</v>
      </c>
      <c r="F7024">
        <v>0</v>
      </c>
      <c r="G7024">
        <v>3883012</v>
      </c>
      <c r="H7024">
        <v>0</v>
      </c>
      <c r="I7024">
        <v>0</v>
      </c>
      <c r="J7024">
        <v>0</v>
      </c>
      <c r="K7024">
        <v>3.6999999999999998E-2</v>
      </c>
      <c r="L7024" t="s">
        <v>23</v>
      </c>
      <c r="M7024" s="2">
        <v>143671.44399999999</v>
      </c>
      <c r="N7024" s="2" t="str">
        <f>VLOOKUP(Tabla1[[#This Row],[nemo]],'Nemos y clasificaciones'!$A$2:$B$5000,2,FALSE)</f>
        <v>FONDO MUTUO IM TRUST INDICE CHILE</v>
      </c>
      <c r="O7024" s="2" t="str">
        <f>VLOOKUP(Tabla1[[#This Row],[nemo]],'Nemos y clasificaciones'!$A$1:$C$3000,3,FALSE)</f>
        <v>Servicios financieros</v>
      </c>
      <c r="P7024" s="2"/>
      <c r="Q7024" s="2"/>
    </row>
    <row r="7025" spans="1:17" x14ac:dyDescent="0.25">
      <c r="A7025" t="s">
        <v>9441</v>
      </c>
      <c r="B7025" s="1">
        <v>42875</v>
      </c>
      <c r="C7025" s="1">
        <v>42881</v>
      </c>
      <c r="D7025" t="s">
        <v>14</v>
      </c>
      <c r="E7025" t="s">
        <v>8688</v>
      </c>
      <c r="F7025">
        <v>0</v>
      </c>
      <c r="G7025">
        <v>3883012</v>
      </c>
      <c r="H7025">
        <v>0</v>
      </c>
      <c r="I7025">
        <v>0</v>
      </c>
      <c r="J7025">
        <v>0</v>
      </c>
      <c r="K7025">
        <v>3.6999999999999998E-2</v>
      </c>
      <c r="L7025" t="s">
        <v>23</v>
      </c>
      <c r="M7025" s="2">
        <v>143671.44399999999</v>
      </c>
      <c r="N7025" s="2" t="str">
        <f>VLOOKUP(Tabla1[[#This Row],[nemo]],'Nemos y clasificaciones'!$A$2:$B$5000,2,FALSE)</f>
        <v>FONDO MUTUO IM TRUST INDICE CHILE</v>
      </c>
      <c r="O7025" s="2" t="str">
        <f>VLOOKUP(Tabla1[[#This Row],[nemo]],'Nemos y clasificaciones'!$A$1:$C$3000,3,FALSE)</f>
        <v>Servicios financieros</v>
      </c>
      <c r="P7025" s="2"/>
      <c r="Q7025" s="2"/>
    </row>
    <row r="7026" spans="1:17" x14ac:dyDescent="0.25">
      <c r="A7026" t="s">
        <v>10506</v>
      </c>
      <c r="B7026" s="1">
        <v>42509</v>
      </c>
      <c r="C7026" s="1">
        <v>42516</v>
      </c>
      <c r="D7026" t="s">
        <v>14</v>
      </c>
      <c r="E7026" t="s">
        <v>8688</v>
      </c>
      <c r="F7026">
        <v>0</v>
      </c>
      <c r="G7026">
        <v>3883012</v>
      </c>
      <c r="H7026">
        <v>0</v>
      </c>
      <c r="I7026">
        <v>0</v>
      </c>
      <c r="J7026">
        <v>0</v>
      </c>
      <c r="K7026">
        <v>3.6999999999999998E-2</v>
      </c>
      <c r="L7026" t="s">
        <v>23</v>
      </c>
      <c r="M7026" s="2">
        <v>143671.44399999999</v>
      </c>
      <c r="N7026" s="2" t="str">
        <f>VLOOKUP(Tabla1[[#This Row],[nemo]],'Nemos y clasificaciones'!$A$2:$B$5000,2,FALSE)</f>
        <v>FONDO MUTUO IM TRUST INDICE CHILE</v>
      </c>
      <c r="O7026" s="2" t="str">
        <f>VLOOKUP(Tabla1[[#This Row],[nemo]],'Nemos y clasificaciones'!$A$1:$C$3000,3,FALSE)</f>
        <v>Servicios financieros</v>
      </c>
      <c r="P7026" s="2"/>
      <c r="Q7026" s="2"/>
    </row>
    <row r="7027" spans="1:17" x14ac:dyDescent="0.25">
      <c r="A7027" t="s">
        <v>10570</v>
      </c>
      <c r="B7027" s="1">
        <v>42504</v>
      </c>
      <c r="C7027" s="1">
        <v>42510</v>
      </c>
      <c r="D7027" t="s">
        <v>14</v>
      </c>
      <c r="E7027" t="s">
        <v>8688</v>
      </c>
      <c r="F7027">
        <v>0</v>
      </c>
      <c r="G7027">
        <v>3883012</v>
      </c>
      <c r="H7027">
        <v>0</v>
      </c>
      <c r="I7027">
        <v>0</v>
      </c>
      <c r="J7027">
        <v>0</v>
      </c>
      <c r="K7027">
        <v>3.6999999999999998E-2</v>
      </c>
      <c r="L7027" t="s">
        <v>23</v>
      </c>
      <c r="M7027" s="2">
        <v>143671.44399999999</v>
      </c>
      <c r="N7027" s="2" t="str">
        <f>VLOOKUP(Tabla1[[#This Row],[nemo]],'Nemos y clasificaciones'!$A$2:$B$5000,2,FALSE)</f>
        <v>FONDO MUTUO IM TRUST INDICE CHILE</v>
      </c>
      <c r="O7027" s="2" t="str">
        <f>VLOOKUP(Tabla1[[#This Row],[nemo]],'Nemos y clasificaciones'!$A$1:$C$3000,3,FALSE)</f>
        <v>Servicios financieros</v>
      </c>
      <c r="P7027" s="2"/>
      <c r="Q7027" s="2"/>
    </row>
    <row r="7028" spans="1:17" x14ac:dyDescent="0.25">
      <c r="A7028" t="s">
        <v>11149</v>
      </c>
      <c r="B7028" s="1">
        <v>42326</v>
      </c>
      <c r="C7028" s="1">
        <v>42332</v>
      </c>
      <c r="D7028" t="s">
        <v>14</v>
      </c>
      <c r="E7028" t="s">
        <v>8688</v>
      </c>
      <c r="F7028">
        <v>0</v>
      </c>
      <c r="G7028">
        <v>3883012</v>
      </c>
      <c r="H7028">
        <v>0</v>
      </c>
      <c r="I7028">
        <v>0</v>
      </c>
      <c r="J7028">
        <v>0</v>
      </c>
      <c r="K7028">
        <v>3.6999999999999998E-2</v>
      </c>
      <c r="L7028" t="s">
        <v>23</v>
      </c>
      <c r="M7028" s="2">
        <v>143671.44399999999</v>
      </c>
      <c r="N7028" s="2" t="str">
        <f>VLOOKUP(Tabla1[[#This Row],[nemo]],'Nemos y clasificaciones'!$A$2:$B$5000,2,FALSE)</f>
        <v>FONDO MUTUO IM TRUST INDICE CHILE</v>
      </c>
      <c r="O7028" s="2" t="str">
        <f>VLOOKUP(Tabla1[[#This Row],[nemo]],'Nemos y clasificaciones'!$A$1:$C$3000,3,FALSE)</f>
        <v>Servicios financieros</v>
      </c>
      <c r="P7028" s="2"/>
      <c r="Q7028" s="2"/>
    </row>
    <row r="7029" spans="1:17" x14ac:dyDescent="0.25">
      <c r="A7029" t="s">
        <v>11600</v>
      </c>
      <c r="B7029" s="1">
        <v>42139</v>
      </c>
      <c r="C7029" s="1">
        <v>42146</v>
      </c>
      <c r="D7029" t="s">
        <v>14</v>
      </c>
      <c r="E7029" t="s">
        <v>8688</v>
      </c>
      <c r="F7029">
        <v>0</v>
      </c>
      <c r="G7029">
        <v>3883012</v>
      </c>
      <c r="H7029">
        <v>0</v>
      </c>
      <c r="I7029">
        <v>0</v>
      </c>
      <c r="J7029">
        <v>0</v>
      </c>
      <c r="K7029">
        <v>3.6999999999999998E-2</v>
      </c>
      <c r="L7029" t="s">
        <v>23</v>
      </c>
      <c r="M7029" s="2">
        <v>143671.44399999999</v>
      </c>
      <c r="N7029" s="2" t="str">
        <f>VLOOKUP(Tabla1[[#This Row],[nemo]],'Nemos y clasificaciones'!$A$2:$B$5000,2,FALSE)</f>
        <v>FONDO MUTUO IM TRUST INDICE CHILE</v>
      </c>
      <c r="O7029" s="2" t="str">
        <f>VLOOKUP(Tabla1[[#This Row],[nemo]],'Nemos y clasificaciones'!$A$1:$C$3000,3,FALSE)</f>
        <v>Servicios financieros</v>
      </c>
      <c r="P7029" s="2"/>
      <c r="Q7029" s="2"/>
    </row>
    <row r="7030" spans="1:17" x14ac:dyDescent="0.25">
      <c r="A7030" t="s">
        <v>11724</v>
      </c>
      <c r="B7030" s="1">
        <v>42126</v>
      </c>
      <c r="C7030" s="1">
        <v>42132</v>
      </c>
      <c r="D7030" t="s">
        <v>14</v>
      </c>
      <c r="E7030" t="s">
        <v>8688</v>
      </c>
      <c r="F7030">
        <v>0</v>
      </c>
      <c r="G7030">
        <v>3883012</v>
      </c>
      <c r="H7030">
        <v>0</v>
      </c>
      <c r="I7030">
        <v>0</v>
      </c>
      <c r="J7030">
        <v>0</v>
      </c>
      <c r="K7030">
        <v>3.6999999999999998E-2</v>
      </c>
      <c r="L7030" t="s">
        <v>23</v>
      </c>
      <c r="M7030" s="2">
        <v>143671.44399999999</v>
      </c>
      <c r="N7030" s="2" t="str">
        <f>VLOOKUP(Tabla1[[#This Row],[nemo]],'Nemos y clasificaciones'!$A$2:$B$5000,2,FALSE)</f>
        <v>FONDO MUTUO IM TRUST INDICE CHILE</v>
      </c>
      <c r="O7030" s="2" t="str">
        <f>VLOOKUP(Tabla1[[#This Row],[nemo]],'Nemos y clasificaciones'!$A$1:$C$3000,3,FALSE)</f>
        <v>Servicios financieros</v>
      </c>
      <c r="P7030" s="2"/>
      <c r="Q7030" s="2"/>
    </row>
    <row r="7031" spans="1:17" x14ac:dyDescent="0.25">
      <c r="A7031" t="s">
        <v>9720</v>
      </c>
      <c r="B7031" s="1">
        <v>42847</v>
      </c>
      <c r="C7031" s="1">
        <v>42853</v>
      </c>
      <c r="D7031" t="s">
        <v>14</v>
      </c>
      <c r="E7031" t="s">
        <v>8688</v>
      </c>
      <c r="F7031">
        <v>0</v>
      </c>
      <c r="G7031">
        <v>3883012</v>
      </c>
      <c r="H7031">
        <v>0</v>
      </c>
      <c r="I7031">
        <v>0</v>
      </c>
      <c r="J7031">
        <v>0</v>
      </c>
      <c r="K7031">
        <v>3.5999999999999997E-2</v>
      </c>
      <c r="L7031" t="s">
        <v>23</v>
      </c>
      <c r="M7031" s="2">
        <v>139788.432</v>
      </c>
      <c r="N7031" s="2" t="str">
        <f>VLOOKUP(Tabla1[[#This Row],[nemo]],'Nemos y clasificaciones'!$A$2:$B$5000,2,FALSE)</f>
        <v>FONDO MUTUO IM TRUST INDICE CHILE</v>
      </c>
      <c r="O7031" s="2" t="str">
        <f>VLOOKUP(Tabla1[[#This Row],[nemo]],'Nemos y clasificaciones'!$A$1:$C$3000,3,FALSE)</f>
        <v>Servicios financieros</v>
      </c>
      <c r="P7031" s="2"/>
      <c r="Q7031" s="2"/>
    </row>
    <row r="7032" spans="1:17" x14ac:dyDescent="0.25">
      <c r="A7032" t="s">
        <v>11345</v>
      </c>
      <c r="B7032" s="1">
        <v>42210</v>
      </c>
      <c r="C7032" s="1">
        <v>42216</v>
      </c>
      <c r="D7032" t="s">
        <v>14</v>
      </c>
      <c r="E7032" t="s">
        <v>8688</v>
      </c>
      <c r="F7032">
        <v>0</v>
      </c>
      <c r="G7032">
        <v>3883012</v>
      </c>
      <c r="H7032">
        <v>0</v>
      </c>
      <c r="I7032">
        <v>0</v>
      </c>
      <c r="J7032">
        <v>0</v>
      </c>
      <c r="K7032">
        <v>3.5999999999999997E-2</v>
      </c>
      <c r="L7032" t="s">
        <v>23</v>
      </c>
      <c r="M7032" s="2">
        <v>139788.432</v>
      </c>
      <c r="N7032" s="2" t="str">
        <f>VLOOKUP(Tabla1[[#This Row],[nemo]],'Nemos y clasificaciones'!$A$2:$B$5000,2,FALSE)</f>
        <v>FONDO MUTUO IM TRUST INDICE CHILE</v>
      </c>
      <c r="O7032" s="2" t="str">
        <f>VLOOKUP(Tabla1[[#This Row],[nemo]],'Nemos y clasificaciones'!$A$1:$C$3000,3,FALSE)</f>
        <v>Servicios financieros</v>
      </c>
      <c r="P7032" s="2"/>
      <c r="Q7032" s="2"/>
    </row>
    <row r="7033" spans="1:17" x14ac:dyDescent="0.25">
      <c r="A7033" t="s">
        <v>11782</v>
      </c>
      <c r="B7033" s="1">
        <v>42117</v>
      </c>
      <c r="C7033" s="1">
        <v>42123</v>
      </c>
      <c r="D7033" t="s">
        <v>14</v>
      </c>
      <c r="E7033" t="s">
        <v>8688</v>
      </c>
      <c r="F7033">
        <v>0</v>
      </c>
      <c r="G7033">
        <v>3883012</v>
      </c>
      <c r="H7033">
        <v>0</v>
      </c>
      <c r="I7033">
        <v>0</v>
      </c>
      <c r="J7033">
        <v>0</v>
      </c>
      <c r="K7033">
        <v>3.5000000000000003E-2</v>
      </c>
      <c r="L7033" t="s">
        <v>23</v>
      </c>
      <c r="M7033" s="2">
        <v>135905.42000000001</v>
      </c>
      <c r="N7033" s="2" t="str">
        <f>VLOOKUP(Tabla1[[#This Row],[nemo]],'Nemos y clasificaciones'!$A$2:$B$5000,2,FALSE)</f>
        <v>FONDO MUTUO IM TRUST INDICE CHILE</v>
      </c>
      <c r="O7033" s="2" t="str">
        <f>VLOOKUP(Tabla1[[#This Row],[nemo]],'Nemos y clasificaciones'!$A$1:$C$3000,3,FALSE)</f>
        <v>Servicios financieros</v>
      </c>
      <c r="P7033" s="2"/>
      <c r="Q7033" s="2"/>
    </row>
    <row r="7034" spans="1:17" x14ac:dyDescent="0.25">
      <c r="A7034" t="s">
        <v>8894</v>
      </c>
      <c r="B7034" s="1">
        <v>43057</v>
      </c>
      <c r="C7034" s="1">
        <v>43063</v>
      </c>
      <c r="D7034" t="s">
        <v>14</v>
      </c>
      <c r="E7034" t="s">
        <v>8688</v>
      </c>
      <c r="F7034">
        <v>0</v>
      </c>
      <c r="G7034">
        <v>3883012</v>
      </c>
      <c r="H7034">
        <v>0</v>
      </c>
      <c r="I7034">
        <v>0</v>
      </c>
      <c r="J7034">
        <v>0</v>
      </c>
      <c r="K7034">
        <v>3.4000000000000002E-2</v>
      </c>
      <c r="L7034" t="s">
        <v>23</v>
      </c>
      <c r="M7034" s="2">
        <v>132022.408</v>
      </c>
      <c r="N7034" s="2" t="str">
        <f>VLOOKUP(Tabla1[[#This Row],[nemo]],'Nemos y clasificaciones'!$A$2:$B$5000,2,FALSE)</f>
        <v>FONDO MUTUO IM TRUST INDICE CHILE</v>
      </c>
      <c r="O7034" s="2" t="str">
        <f>VLOOKUP(Tabla1[[#This Row],[nemo]],'Nemos y clasificaciones'!$A$1:$C$3000,3,FALSE)</f>
        <v>Servicios financieros</v>
      </c>
      <c r="P7034" s="2"/>
      <c r="Q7034" s="2"/>
    </row>
    <row r="7035" spans="1:17" x14ac:dyDescent="0.25">
      <c r="A7035" t="s">
        <v>9715</v>
      </c>
      <c r="B7035" s="1">
        <v>42850</v>
      </c>
      <c r="C7035" s="1">
        <v>42857</v>
      </c>
      <c r="D7035" t="s">
        <v>14</v>
      </c>
      <c r="E7035" t="s">
        <v>8688</v>
      </c>
      <c r="F7035">
        <v>0</v>
      </c>
      <c r="G7035">
        <v>3883012</v>
      </c>
      <c r="H7035">
        <v>0</v>
      </c>
      <c r="I7035">
        <v>0</v>
      </c>
      <c r="J7035">
        <v>0</v>
      </c>
      <c r="K7035">
        <v>3.4000000000000002E-2</v>
      </c>
      <c r="L7035" t="s">
        <v>23</v>
      </c>
      <c r="M7035" s="2">
        <v>132022.408</v>
      </c>
      <c r="N7035" s="2" t="str">
        <f>VLOOKUP(Tabla1[[#This Row],[nemo]],'Nemos y clasificaciones'!$A$2:$B$5000,2,FALSE)</f>
        <v>FONDO MUTUO IM TRUST INDICE CHILE</v>
      </c>
      <c r="O7035" s="2" t="str">
        <f>VLOOKUP(Tabla1[[#This Row],[nemo]],'Nemos y clasificaciones'!$A$1:$C$3000,3,FALSE)</f>
        <v>Servicios financieros</v>
      </c>
      <c r="P7035" s="2"/>
      <c r="Q7035" s="2"/>
    </row>
    <row r="7036" spans="1:17" x14ac:dyDescent="0.25">
      <c r="A7036" t="s">
        <v>3106</v>
      </c>
      <c r="B7036" s="1">
        <v>43711</v>
      </c>
      <c r="C7036" s="1">
        <v>43717</v>
      </c>
      <c r="D7036" t="s">
        <v>21</v>
      </c>
      <c r="E7036" t="s">
        <v>287</v>
      </c>
      <c r="F7036">
        <v>0</v>
      </c>
      <c r="G7036">
        <v>1000000</v>
      </c>
      <c r="H7036">
        <v>0</v>
      </c>
      <c r="I7036">
        <v>0</v>
      </c>
      <c r="J7036">
        <v>0</v>
      </c>
      <c r="K7036">
        <v>0.38</v>
      </c>
      <c r="L7036" t="s">
        <v>23</v>
      </c>
      <c r="M7036" s="2">
        <v>380000</v>
      </c>
      <c r="N7036" s="2" t="str">
        <f>VLOOKUP(Tabla1[[#This Row],[nemo]],'Nemos y clasificaciones'!$A$2:$B$5000,2,FALSE)</f>
        <v>iShares Core U.S. Aggregate Bond ETF (AGG)</v>
      </c>
      <c r="O7036" s="2" t="str">
        <f>VLOOKUP(Tabla1[[#This Row],[nemo]],'Nemos y clasificaciones'!$A$1:$C$3000,3,FALSE)</f>
        <v>ETF</v>
      </c>
      <c r="P7036" s="2"/>
      <c r="Q7036" s="2"/>
    </row>
    <row r="7037" spans="1:17" x14ac:dyDescent="0.25">
      <c r="A7037" t="s">
        <v>9414</v>
      </c>
      <c r="B7037" s="1">
        <v>42880</v>
      </c>
      <c r="C7037" s="1">
        <v>42886</v>
      </c>
      <c r="D7037" t="s">
        <v>14</v>
      </c>
      <c r="E7037" t="s">
        <v>8688</v>
      </c>
      <c r="F7037">
        <v>0</v>
      </c>
      <c r="G7037">
        <v>3883012</v>
      </c>
      <c r="H7037">
        <v>0</v>
      </c>
      <c r="I7037">
        <v>0</v>
      </c>
      <c r="J7037">
        <v>0</v>
      </c>
      <c r="K7037">
        <v>3.3000000000000002E-2</v>
      </c>
      <c r="L7037" t="s">
        <v>23</v>
      </c>
      <c r="M7037" s="2">
        <v>128139.39599999999</v>
      </c>
      <c r="N7037" s="2" t="str">
        <f>VLOOKUP(Tabla1[[#This Row],[nemo]],'Nemos y clasificaciones'!$A$2:$B$5000,2,FALSE)</f>
        <v>FONDO MUTUO IM TRUST INDICE CHILE</v>
      </c>
      <c r="O7037" s="2" t="str">
        <f>VLOOKUP(Tabla1[[#This Row],[nemo]],'Nemos y clasificaciones'!$A$1:$C$3000,3,FALSE)</f>
        <v>Servicios financieros</v>
      </c>
      <c r="P7037" s="2"/>
      <c r="Q7037" s="2"/>
    </row>
    <row r="7038" spans="1:17" x14ac:dyDescent="0.25">
      <c r="A7038" t="s">
        <v>10638</v>
      </c>
      <c r="B7038" s="1">
        <v>42496</v>
      </c>
      <c r="C7038" s="1">
        <v>42502</v>
      </c>
      <c r="D7038" t="s">
        <v>14</v>
      </c>
      <c r="E7038" t="s">
        <v>8688</v>
      </c>
      <c r="F7038">
        <v>0</v>
      </c>
      <c r="G7038">
        <v>3883012</v>
      </c>
      <c r="H7038">
        <v>0</v>
      </c>
      <c r="I7038">
        <v>0</v>
      </c>
      <c r="J7038">
        <v>0</v>
      </c>
      <c r="K7038">
        <v>3.2000000000000001E-2</v>
      </c>
      <c r="L7038" t="s">
        <v>23</v>
      </c>
      <c r="M7038" s="2">
        <v>124256.38400000001</v>
      </c>
      <c r="N7038" s="2" t="str">
        <f>VLOOKUP(Tabla1[[#This Row],[nemo]],'Nemos y clasificaciones'!$A$2:$B$5000,2,FALSE)</f>
        <v>FONDO MUTUO IM TRUST INDICE CHILE</v>
      </c>
      <c r="O7038" s="2" t="str">
        <f>VLOOKUP(Tabla1[[#This Row],[nemo]],'Nemos y clasificaciones'!$A$1:$C$3000,3,FALSE)</f>
        <v>Servicios financieros</v>
      </c>
      <c r="P7038" s="2"/>
      <c r="Q7038" s="2"/>
    </row>
    <row r="7039" spans="1:17" x14ac:dyDescent="0.25">
      <c r="A7039" t="s">
        <v>8893</v>
      </c>
      <c r="B7039" s="1">
        <v>43057</v>
      </c>
      <c r="C7039" s="1">
        <v>43063</v>
      </c>
      <c r="D7039" t="s">
        <v>14</v>
      </c>
      <c r="E7039" t="s">
        <v>8688</v>
      </c>
      <c r="F7039">
        <v>0</v>
      </c>
      <c r="G7039">
        <v>3883012</v>
      </c>
      <c r="H7039">
        <v>0</v>
      </c>
      <c r="I7039">
        <v>0</v>
      </c>
      <c r="J7039">
        <v>0</v>
      </c>
      <c r="K7039">
        <v>3.1E-2</v>
      </c>
      <c r="L7039" t="s">
        <v>23</v>
      </c>
      <c r="M7039" s="2">
        <v>120373.372</v>
      </c>
      <c r="N7039" s="2" t="str">
        <f>VLOOKUP(Tabla1[[#This Row],[nemo]],'Nemos y clasificaciones'!$A$2:$B$5000,2,FALSE)</f>
        <v>FONDO MUTUO IM TRUST INDICE CHILE</v>
      </c>
      <c r="O7039" s="2" t="str">
        <f>VLOOKUP(Tabla1[[#This Row],[nemo]],'Nemos y clasificaciones'!$A$1:$C$3000,3,FALSE)</f>
        <v>Servicios financieros</v>
      </c>
      <c r="P7039" s="2"/>
      <c r="Q7039" s="2"/>
    </row>
    <row r="7040" spans="1:17" x14ac:dyDescent="0.25">
      <c r="A7040" t="s">
        <v>10480</v>
      </c>
      <c r="B7040" s="1">
        <v>42510</v>
      </c>
      <c r="C7040" s="1">
        <v>42517</v>
      </c>
      <c r="D7040" t="s">
        <v>14</v>
      </c>
      <c r="E7040" t="s">
        <v>8688</v>
      </c>
      <c r="F7040">
        <v>0</v>
      </c>
      <c r="G7040">
        <v>3883012</v>
      </c>
      <c r="H7040">
        <v>0</v>
      </c>
      <c r="I7040">
        <v>0</v>
      </c>
      <c r="J7040">
        <v>0</v>
      </c>
      <c r="K7040">
        <v>3.1E-2</v>
      </c>
      <c r="L7040" t="s">
        <v>23</v>
      </c>
      <c r="M7040" s="2">
        <v>120373.372</v>
      </c>
      <c r="N7040" s="2" t="str">
        <f>VLOOKUP(Tabla1[[#This Row],[nemo]],'Nemos y clasificaciones'!$A$2:$B$5000,2,FALSE)</f>
        <v>FONDO MUTUO IM TRUST INDICE CHILE</v>
      </c>
      <c r="O7040" s="2" t="str">
        <f>VLOOKUP(Tabla1[[#This Row],[nemo]],'Nemos y clasificaciones'!$A$1:$C$3000,3,FALSE)</f>
        <v>Servicios financieros</v>
      </c>
      <c r="P7040" s="2"/>
      <c r="Q7040" s="2"/>
    </row>
    <row r="7041" spans="1:17" x14ac:dyDescent="0.25">
      <c r="A7041" t="s">
        <v>9343</v>
      </c>
      <c r="B7041" s="1">
        <v>42900</v>
      </c>
      <c r="C7041" s="1">
        <v>42906</v>
      </c>
      <c r="D7041" t="s">
        <v>14</v>
      </c>
      <c r="E7041" t="s">
        <v>8688</v>
      </c>
      <c r="F7041">
        <v>0</v>
      </c>
      <c r="G7041">
        <v>3883012</v>
      </c>
      <c r="H7041">
        <v>0</v>
      </c>
      <c r="I7041">
        <v>0</v>
      </c>
      <c r="J7041">
        <v>0</v>
      </c>
      <c r="K7041">
        <v>0.03</v>
      </c>
      <c r="L7041" t="s">
        <v>23</v>
      </c>
      <c r="M7041" s="2">
        <v>116490.36</v>
      </c>
      <c r="N7041" s="2" t="str">
        <f>VLOOKUP(Tabla1[[#This Row],[nemo]],'Nemos y clasificaciones'!$A$2:$B$5000,2,FALSE)</f>
        <v>FONDO MUTUO IM TRUST INDICE CHILE</v>
      </c>
      <c r="O7041" s="2" t="str">
        <f>VLOOKUP(Tabla1[[#This Row],[nemo]],'Nemos y clasificaciones'!$A$1:$C$3000,3,FALSE)</f>
        <v>Servicios financieros</v>
      </c>
      <c r="P7041" s="2"/>
      <c r="Q7041" s="2"/>
    </row>
    <row r="7042" spans="1:17" x14ac:dyDescent="0.25">
      <c r="A7042" t="s">
        <v>10636</v>
      </c>
      <c r="B7042" s="1">
        <v>42496</v>
      </c>
      <c r="C7042" s="1">
        <v>42502</v>
      </c>
      <c r="D7042" t="s">
        <v>14</v>
      </c>
      <c r="E7042" t="s">
        <v>8688</v>
      </c>
      <c r="F7042">
        <v>0</v>
      </c>
      <c r="G7042">
        <v>3883012</v>
      </c>
      <c r="H7042">
        <v>0</v>
      </c>
      <c r="I7042">
        <v>0</v>
      </c>
      <c r="J7042">
        <v>0</v>
      </c>
      <c r="K7042">
        <v>0.03</v>
      </c>
      <c r="L7042" t="s">
        <v>23</v>
      </c>
      <c r="M7042" s="2">
        <v>116490.36</v>
      </c>
      <c r="N7042" s="2" t="str">
        <f>VLOOKUP(Tabla1[[#This Row],[nemo]],'Nemos y clasificaciones'!$A$2:$B$5000,2,FALSE)</f>
        <v>FONDO MUTUO IM TRUST INDICE CHILE</v>
      </c>
      <c r="O7042" s="2" t="str">
        <f>VLOOKUP(Tabla1[[#This Row],[nemo]],'Nemos y clasificaciones'!$A$1:$C$3000,3,FALSE)</f>
        <v>Servicios financieros</v>
      </c>
      <c r="P7042" s="2"/>
      <c r="Q7042" s="2"/>
    </row>
    <row r="7043" spans="1:17" x14ac:dyDescent="0.25">
      <c r="A7043" t="s">
        <v>12009</v>
      </c>
      <c r="B7043" s="1">
        <v>42016</v>
      </c>
      <c r="C7043" s="1">
        <v>42017</v>
      </c>
      <c r="D7043" t="s">
        <v>14</v>
      </c>
      <c r="E7043" t="s">
        <v>8688</v>
      </c>
      <c r="F7043">
        <v>0</v>
      </c>
      <c r="G7043">
        <v>3940344</v>
      </c>
      <c r="H7043">
        <v>0</v>
      </c>
      <c r="I7043">
        <v>0</v>
      </c>
      <c r="J7043">
        <v>0</v>
      </c>
      <c r="K7043">
        <v>2.9000000000000001E-2</v>
      </c>
      <c r="L7043" t="s">
        <v>23</v>
      </c>
      <c r="M7043" s="2">
        <v>114269.976</v>
      </c>
      <c r="N7043" s="2" t="str">
        <f>VLOOKUP(Tabla1[[#This Row],[nemo]],'Nemos y clasificaciones'!$A$2:$B$5000,2,FALSE)</f>
        <v>FONDO MUTUO IM TRUST INDICE CHILE</v>
      </c>
      <c r="O7043" s="2" t="str">
        <f>VLOOKUP(Tabla1[[#This Row],[nemo]],'Nemos y clasificaciones'!$A$1:$C$3000,3,FALSE)</f>
        <v>Servicios financieros</v>
      </c>
      <c r="P7043" s="2"/>
      <c r="Q7043" s="2"/>
    </row>
    <row r="7044" spans="1:17" x14ac:dyDescent="0.25">
      <c r="A7044" t="s">
        <v>9528</v>
      </c>
      <c r="B7044" s="1">
        <v>42871</v>
      </c>
      <c r="C7044" s="1">
        <v>42877</v>
      </c>
      <c r="D7044" t="s">
        <v>14</v>
      </c>
      <c r="E7044" t="s">
        <v>8688</v>
      </c>
      <c r="F7044">
        <v>0</v>
      </c>
      <c r="G7044">
        <v>3883012</v>
      </c>
      <c r="H7044">
        <v>0</v>
      </c>
      <c r="I7044">
        <v>0</v>
      </c>
      <c r="J7044">
        <v>0</v>
      </c>
      <c r="K7044">
        <v>2.9000000000000001E-2</v>
      </c>
      <c r="L7044" t="s">
        <v>23</v>
      </c>
      <c r="M7044" s="2">
        <v>112607.348</v>
      </c>
      <c r="N7044" s="2" t="str">
        <f>VLOOKUP(Tabla1[[#This Row],[nemo]],'Nemos y clasificaciones'!$A$2:$B$5000,2,FALSE)</f>
        <v>FONDO MUTUO IM TRUST INDICE CHILE</v>
      </c>
      <c r="O7044" s="2" t="str">
        <f>VLOOKUP(Tabla1[[#This Row],[nemo]],'Nemos y clasificaciones'!$A$1:$C$3000,3,FALSE)</f>
        <v>Servicios financieros</v>
      </c>
      <c r="P7044" s="2"/>
      <c r="Q7044" s="2"/>
    </row>
    <row r="7045" spans="1:17" x14ac:dyDescent="0.25">
      <c r="A7045" t="s">
        <v>9772</v>
      </c>
      <c r="B7045" s="1">
        <v>42842</v>
      </c>
      <c r="C7045" s="1">
        <v>42849</v>
      </c>
      <c r="D7045" t="s">
        <v>14</v>
      </c>
      <c r="E7045" t="s">
        <v>8688</v>
      </c>
      <c r="F7045">
        <v>0</v>
      </c>
      <c r="G7045">
        <v>3883012</v>
      </c>
      <c r="H7045">
        <v>0</v>
      </c>
      <c r="I7045">
        <v>0</v>
      </c>
      <c r="J7045">
        <v>0</v>
      </c>
      <c r="K7045">
        <v>2.9000000000000001E-2</v>
      </c>
      <c r="L7045" t="s">
        <v>23</v>
      </c>
      <c r="M7045" s="2">
        <v>112607.348</v>
      </c>
      <c r="N7045" s="2" t="str">
        <f>VLOOKUP(Tabla1[[#This Row],[nemo]],'Nemos y clasificaciones'!$A$2:$B$5000,2,FALSE)</f>
        <v>FONDO MUTUO IM TRUST INDICE CHILE</v>
      </c>
      <c r="O7045" s="2" t="str">
        <f>VLOOKUP(Tabla1[[#This Row],[nemo]],'Nemos y clasificaciones'!$A$1:$C$3000,3,FALSE)</f>
        <v>Servicios financieros</v>
      </c>
      <c r="P7045" s="2"/>
      <c r="Q7045" s="2"/>
    </row>
    <row r="7046" spans="1:17" x14ac:dyDescent="0.25">
      <c r="A7046" t="s">
        <v>9560</v>
      </c>
      <c r="B7046" s="1">
        <v>42867</v>
      </c>
      <c r="C7046" s="1">
        <v>42873</v>
      </c>
      <c r="D7046" t="s">
        <v>14</v>
      </c>
      <c r="E7046" t="s">
        <v>8688</v>
      </c>
      <c r="F7046">
        <v>0</v>
      </c>
      <c r="G7046">
        <v>3883012</v>
      </c>
      <c r="H7046">
        <v>0</v>
      </c>
      <c r="I7046">
        <v>0</v>
      </c>
      <c r="J7046">
        <v>0</v>
      </c>
      <c r="K7046">
        <v>2.8000000000000001E-2</v>
      </c>
      <c r="L7046" t="s">
        <v>23</v>
      </c>
      <c r="M7046" s="2">
        <v>108724.336</v>
      </c>
      <c r="N7046" s="2" t="str">
        <f>VLOOKUP(Tabla1[[#This Row],[nemo]],'Nemos y clasificaciones'!$A$2:$B$5000,2,FALSE)</f>
        <v>FONDO MUTUO IM TRUST INDICE CHILE</v>
      </c>
      <c r="O7046" s="2" t="str">
        <f>VLOOKUP(Tabla1[[#This Row],[nemo]],'Nemos y clasificaciones'!$A$1:$C$3000,3,FALSE)</f>
        <v>Servicios financieros</v>
      </c>
      <c r="P7046" s="2"/>
      <c r="Q7046" s="2"/>
    </row>
    <row r="7047" spans="1:17" x14ac:dyDescent="0.25">
      <c r="A7047" t="s">
        <v>11160</v>
      </c>
      <c r="B7047" s="1">
        <v>42314</v>
      </c>
      <c r="C7047" s="1">
        <v>42320</v>
      </c>
      <c r="D7047" t="s">
        <v>14</v>
      </c>
      <c r="E7047" t="s">
        <v>8688</v>
      </c>
      <c r="F7047">
        <v>0</v>
      </c>
      <c r="G7047">
        <v>3883012</v>
      </c>
      <c r="H7047">
        <v>0</v>
      </c>
      <c r="I7047">
        <v>0</v>
      </c>
      <c r="J7047">
        <v>0</v>
      </c>
      <c r="K7047">
        <v>2.8000000000000001E-2</v>
      </c>
      <c r="L7047" t="s">
        <v>23</v>
      </c>
      <c r="M7047" s="2">
        <v>108724.336</v>
      </c>
      <c r="N7047" s="2" t="str">
        <f>VLOOKUP(Tabla1[[#This Row],[nemo]],'Nemos y clasificaciones'!$A$2:$B$5000,2,FALSE)</f>
        <v>FONDO MUTUO IM TRUST INDICE CHILE</v>
      </c>
      <c r="O7047" s="2" t="str">
        <f>VLOOKUP(Tabla1[[#This Row],[nemo]],'Nemos y clasificaciones'!$A$1:$C$3000,3,FALSE)</f>
        <v>Servicios financieros</v>
      </c>
      <c r="P7047" s="2"/>
      <c r="Q7047" s="2"/>
    </row>
    <row r="7048" spans="1:17" x14ac:dyDescent="0.25">
      <c r="A7048" t="s">
        <v>11322</v>
      </c>
      <c r="B7048" s="1">
        <v>42229</v>
      </c>
      <c r="C7048" s="1">
        <v>42236</v>
      </c>
      <c r="D7048" t="s">
        <v>14</v>
      </c>
      <c r="E7048" t="s">
        <v>8688</v>
      </c>
      <c r="F7048">
        <v>0</v>
      </c>
      <c r="G7048">
        <v>3883012</v>
      </c>
      <c r="H7048">
        <v>0</v>
      </c>
      <c r="I7048">
        <v>0</v>
      </c>
      <c r="J7048">
        <v>0</v>
      </c>
      <c r="K7048">
        <v>2.8000000000000001E-2</v>
      </c>
      <c r="L7048" t="s">
        <v>23</v>
      </c>
      <c r="M7048" s="2">
        <v>108724.336</v>
      </c>
      <c r="N7048" s="2" t="str">
        <f>VLOOKUP(Tabla1[[#This Row],[nemo]],'Nemos y clasificaciones'!$A$2:$B$5000,2,FALSE)</f>
        <v>FONDO MUTUO IM TRUST INDICE CHILE</v>
      </c>
      <c r="O7048" s="2" t="str">
        <f>VLOOKUP(Tabla1[[#This Row],[nemo]],'Nemos y clasificaciones'!$A$1:$C$3000,3,FALSE)</f>
        <v>Servicios financieros</v>
      </c>
      <c r="P7048" s="2"/>
      <c r="Q7048" s="2"/>
    </row>
    <row r="7049" spans="1:17" x14ac:dyDescent="0.25">
      <c r="A7049" t="s">
        <v>9593</v>
      </c>
      <c r="B7049" s="1">
        <v>42865</v>
      </c>
      <c r="C7049" s="1">
        <v>42871</v>
      </c>
      <c r="D7049" t="s">
        <v>14</v>
      </c>
      <c r="E7049" t="s">
        <v>8688</v>
      </c>
      <c r="F7049">
        <v>0</v>
      </c>
      <c r="G7049">
        <v>3883012</v>
      </c>
      <c r="H7049">
        <v>0</v>
      </c>
      <c r="I7049">
        <v>0</v>
      </c>
      <c r="J7049">
        <v>0</v>
      </c>
      <c r="K7049">
        <v>2.5999999999999999E-2</v>
      </c>
      <c r="L7049" t="s">
        <v>23</v>
      </c>
      <c r="M7049" s="2">
        <v>100958.31200000001</v>
      </c>
      <c r="N7049" s="2" t="str">
        <f>VLOOKUP(Tabla1[[#This Row],[nemo]],'Nemos y clasificaciones'!$A$2:$B$5000,2,FALSE)</f>
        <v>FONDO MUTUO IM TRUST INDICE CHILE</v>
      </c>
      <c r="O7049" s="2" t="str">
        <f>VLOOKUP(Tabla1[[#This Row],[nemo]],'Nemos y clasificaciones'!$A$1:$C$3000,3,FALSE)</f>
        <v>Servicios financieros</v>
      </c>
      <c r="P7049" s="2"/>
      <c r="Q7049" s="2"/>
    </row>
    <row r="7050" spans="1:17" x14ac:dyDescent="0.25">
      <c r="A7050" t="s">
        <v>11156</v>
      </c>
      <c r="B7050" s="1">
        <v>42322</v>
      </c>
      <c r="C7050" s="1">
        <v>42328</v>
      </c>
      <c r="D7050" t="s">
        <v>14</v>
      </c>
      <c r="E7050" t="s">
        <v>8688</v>
      </c>
      <c r="F7050">
        <v>0</v>
      </c>
      <c r="G7050">
        <v>3883012</v>
      </c>
      <c r="H7050">
        <v>0</v>
      </c>
      <c r="I7050">
        <v>0</v>
      </c>
      <c r="J7050">
        <v>0</v>
      </c>
      <c r="K7050">
        <v>2.5000000000000001E-2</v>
      </c>
      <c r="L7050" t="s">
        <v>23</v>
      </c>
      <c r="M7050" s="3">
        <v>97075.3</v>
      </c>
      <c r="N7050" s="2" t="str">
        <f>VLOOKUP(Tabla1[[#This Row],[nemo]],'Nemos y clasificaciones'!$A$2:$B$5000,2,FALSE)</f>
        <v>FONDO MUTUO IM TRUST INDICE CHILE</v>
      </c>
      <c r="O7050" s="3" t="str">
        <f>VLOOKUP(Tabla1[[#This Row],[nemo]],'Nemos y clasificaciones'!$A$1:$C$3000,3,FALSE)</f>
        <v>Servicios financieros</v>
      </c>
      <c r="P7050" s="3"/>
      <c r="Q7050" s="3"/>
    </row>
    <row r="7051" spans="1:17" x14ac:dyDescent="0.25">
      <c r="A7051" t="s">
        <v>11259</v>
      </c>
      <c r="B7051" s="1">
        <v>42271</v>
      </c>
      <c r="C7051" s="1">
        <v>42277</v>
      </c>
      <c r="D7051" t="s">
        <v>14</v>
      </c>
      <c r="E7051" t="s">
        <v>8688</v>
      </c>
      <c r="F7051">
        <v>0</v>
      </c>
      <c r="G7051">
        <v>3883012</v>
      </c>
      <c r="H7051">
        <v>0</v>
      </c>
      <c r="I7051">
        <v>0</v>
      </c>
      <c r="J7051">
        <v>0</v>
      </c>
      <c r="K7051">
        <v>2.5000000000000001E-2</v>
      </c>
      <c r="L7051" t="s">
        <v>23</v>
      </c>
      <c r="M7051" s="3">
        <v>97075.3</v>
      </c>
      <c r="N7051" s="2" t="str">
        <f>VLOOKUP(Tabla1[[#This Row],[nemo]],'Nemos y clasificaciones'!$A$2:$B$5000,2,FALSE)</f>
        <v>FONDO MUTUO IM TRUST INDICE CHILE</v>
      </c>
      <c r="O7051" s="3" t="str">
        <f>VLOOKUP(Tabla1[[#This Row],[nemo]],'Nemos y clasificaciones'!$A$1:$C$3000,3,FALSE)</f>
        <v>Servicios financieros</v>
      </c>
      <c r="P7051" s="3"/>
      <c r="Q7051" s="3"/>
    </row>
    <row r="7052" spans="1:17" x14ac:dyDescent="0.25">
      <c r="A7052" t="s">
        <v>11601</v>
      </c>
      <c r="B7052" s="1">
        <v>42139</v>
      </c>
      <c r="C7052" s="1">
        <v>42146</v>
      </c>
      <c r="D7052" t="s">
        <v>14</v>
      </c>
      <c r="E7052" t="s">
        <v>8688</v>
      </c>
      <c r="F7052">
        <v>0</v>
      </c>
      <c r="G7052">
        <v>3883012</v>
      </c>
      <c r="H7052">
        <v>0</v>
      </c>
      <c r="I7052">
        <v>0</v>
      </c>
      <c r="J7052">
        <v>0</v>
      </c>
      <c r="K7052">
        <v>2.5000000000000001E-2</v>
      </c>
      <c r="L7052" t="s">
        <v>23</v>
      </c>
      <c r="M7052" s="3">
        <v>97075.3</v>
      </c>
      <c r="N7052" s="2" t="str">
        <f>VLOOKUP(Tabla1[[#This Row],[nemo]],'Nemos y clasificaciones'!$A$2:$B$5000,2,FALSE)</f>
        <v>FONDO MUTUO IM TRUST INDICE CHILE</v>
      </c>
      <c r="O7052" s="3" t="str">
        <f>VLOOKUP(Tabla1[[#This Row],[nemo]],'Nemos y clasificaciones'!$A$1:$C$3000,3,FALSE)</f>
        <v>Servicios financieros</v>
      </c>
      <c r="P7052" s="3"/>
      <c r="Q7052" s="3"/>
    </row>
    <row r="7053" spans="1:17" x14ac:dyDescent="0.25">
      <c r="A7053" t="s">
        <v>8833</v>
      </c>
      <c r="B7053" s="1">
        <v>43081</v>
      </c>
      <c r="C7053" s="1">
        <v>43087</v>
      </c>
      <c r="D7053" t="s">
        <v>14</v>
      </c>
      <c r="E7053" t="s">
        <v>8688</v>
      </c>
      <c r="F7053">
        <v>0</v>
      </c>
      <c r="G7053">
        <v>3883012</v>
      </c>
      <c r="H7053">
        <v>0</v>
      </c>
      <c r="I7053">
        <v>0</v>
      </c>
      <c r="J7053">
        <v>0</v>
      </c>
      <c r="K7053">
        <v>2.4E-2</v>
      </c>
      <c r="L7053" t="s">
        <v>23</v>
      </c>
      <c r="M7053" s="3">
        <v>93192.288</v>
      </c>
      <c r="N7053" s="2" t="str">
        <f>VLOOKUP(Tabla1[[#This Row],[nemo]],'Nemos y clasificaciones'!$A$2:$B$5000,2,FALSE)</f>
        <v>FONDO MUTUO IM TRUST INDICE CHILE</v>
      </c>
      <c r="O7053" s="3" t="str">
        <f>VLOOKUP(Tabla1[[#This Row],[nemo]],'Nemos y clasificaciones'!$A$1:$C$3000,3,FALSE)</f>
        <v>Servicios financieros</v>
      </c>
      <c r="P7053" s="3"/>
      <c r="Q7053" s="3"/>
    </row>
    <row r="7054" spans="1:17" x14ac:dyDescent="0.25">
      <c r="A7054" t="s">
        <v>8920</v>
      </c>
      <c r="B7054" s="1">
        <v>43042</v>
      </c>
      <c r="C7054" s="1">
        <v>43048</v>
      </c>
      <c r="D7054" t="s">
        <v>14</v>
      </c>
      <c r="E7054" t="s">
        <v>8688</v>
      </c>
      <c r="F7054">
        <v>0</v>
      </c>
      <c r="G7054">
        <v>3883012</v>
      </c>
      <c r="H7054">
        <v>0</v>
      </c>
      <c r="I7054">
        <v>0</v>
      </c>
      <c r="J7054">
        <v>0</v>
      </c>
      <c r="K7054">
        <v>2.4E-2</v>
      </c>
      <c r="L7054" t="s">
        <v>23</v>
      </c>
      <c r="M7054" s="3">
        <v>93192.288</v>
      </c>
      <c r="N7054" s="2" t="str">
        <f>VLOOKUP(Tabla1[[#This Row],[nemo]],'Nemos y clasificaciones'!$A$2:$B$5000,2,FALSE)</f>
        <v>FONDO MUTUO IM TRUST INDICE CHILE</v>
      </c>
      <c r="O7054" s="3" t="str">
        <f>VLOOKUP(Tabla1[[#This Row],[nemo]],'Nemos y clasificaciones'!$A$1:$C$3000,3,FALSE)</f>
        <v>Servicios financieros</v>
      </c>
      <c r="P7054" s="3"/>
      <c r="Q7054" s="3"/>
    </row>
    <row r="7055" spans="1:17" x14ac:dyDescent="0.25">
      <c r="A7055" t="s">
        <v>11822</v>
      </c>
      <c r="B7055" s="1">
        <v>42111</v>
      </c>
      <c r="C7055" s="1">
        <v>42117</v>
      </c>
      <c r="D7055" t="s">
        <v>14</v>
      </c>
      <c r="E7055" t="s">
        <v>8688</v>
      </c>
      <c r="F7055">
        <v>0</v>
      </c>
      <c r="G7055">
        <v>3883012</v>
      </c>
      <c r="H7055">
        <v>0</v>
      </c>
      <c r="I7055">
        <v>0</v>
      </c>
      <c r="J7055">
        <v>0</v>
      </c>
      <c r="K7055">
        <v>2.4E-2</v>
      </c>
      <c r="L7055" t="s">
        <v>23</v>
      </c>
      <c r="M7055" s="3">
        <v>93192.288</v>
      </c>
      <c r="N7055" s="2" t="str">
        <f>VLOOKUP(Tabla1[[#This Row],[nemo]],'Nemos y clasificaciones'!$A$2:$B$5000,2,FALSE)</f>
        <v>FONDO MUTUO IM TRUST INDICE CHILE</v>
      </c>
      <c r="O7055" s="3" t="str">
        <f>VLOOKUP(Tabla1[[#This Row],[nemo]],'Nemos y clasificaciones'!$A$1:$C$3000,3,FALSE)</f>
        <v>Servicios financieros</v>
      </c>
      <c r="P7055" s="3"/>
      <c r="Q7055" s="3"/>
    </row>
    <row r="7056" spans="1:17" x14ac:dyDescent="0.25">
      <c r="A7056" t="s">
        <v>10474</v>
      </c>
      <c r="B7056" s="1">
        <v>42510</v>
      </c>
      <c r="C7056" s="1">
        <v>42517</v>
      </c>
      <c r="D7056" t="s">
        <v>14</v>
      </c>
      <c r="E7056" t="s">
        <v>8688</v>
      </c>
      <c r="F7056">
        <v>0</v>
      </c>
      <c r="G7056">
        <v>3883012</v>
      </c>
      <c r="H7056">
        <v>0</v>
      </c>
      <c r="I7056">
        <v>0</v>
      </c>
      <c r="J7056">
        <v>0</v>
      </c>
      <c r="K7056">
        <v>2.3E-2</v>
      </c>
      <c r="L7056" t="s">
        <v>23</v>
      </c>
      <c r="M7056" s="3">
        <v>89309.275999999998</v>
      </c>
      <c r="N7056" s="2" t="str">
        <f>VLOOKUP(Tabla1[[#This Row],[nemo]],'Nemos y clasificaciones'!$A$2:$B$5000,2,FALSE)</f>
        <v>FONDO MUTUO IM TRUST INDICE CHILE</v>
      </c>
      <c r="O7056" s="3" t="str">
        <f>VLOOKUP(Tabla1[[#This Row],[nemo]],'Nemos y clasificaciones'!$A$1:$C$3000,3,FALSE)</f>
        <v>Servicios financieros</v>
      </c>
      <c r="P7056" s="3"/>
      <c r="Q7056" s="3"/>
    </row>
    <row r="7057" spans="1:17" x14ac:dyDescent="0.25">
      <c r="A7057" t="s">
        <v>8902</v>
      </c>
      <c r="B7057" s="1">
        <v>43055</v>
      </c>
      <c r="C7057" s="1">
        <v>43061</v>
      </c>
      <c r="D7057" t="s">
        <v>14</v>
      </c>
      <c r="E7057" t="s">
        <v>8688</v>
      </c>
      <c r="F7057">
        <v>0</v>
      </c>
      <c r="G7057">
        <v>3883012</v>
      </c>
      <c r="H7057">
        <v>0</v>
      </c>
      <c r="I7057">
        <v>0</v>
      </c>
      <c r="J7057">
        <v>0</v>
      </c>
      <c r="K7057">
        <v>2.1999999999999999E-2</v>
      </c>
      <c r="L7057" t="s">
        <v>23</v>
      </c>
      <c r="M7057" s="3">
        <v>85426.263999999996</v>
      </c>
      <c r="N7057" s="2" t="str">
        <f>VLOOKUP(Tabla1[[#This Row],[nemo]],'Nemos y clasificaciones'!$A$2:$B$5000,2,FALSE)</f>
        <v>FONDO MUTUO IM TRUST INDICE CHILE</v>
      </c>
      <c r="O7057" s="3" t="str">
        <f>VLOOKUP(Tabla1[[#This Row],[nemo]],'Nemos y clasificaciones'!$A$1:$C$3000,3,FALSE)</f>
        <v>Servicios financieros</v>
      </c>
      <c r="P7057" s="3"/>
      <c r="Q7057" s="3"/>
    </row>
    <row r="7058" spans="1:17" x14ac:dyDescent="0.25">
      <c r="A7058" t="s">
        <v>9133</v>
      </c>
      <c r="B7058" s="1">
        <v>42951</v>
      </c>
      <c r="C7058" s="1">
        <v>42957</v>
      </c>
      <c r="D7058" t="s">
        <v>14</v>
      </c>
      <c r="E7058" t="s">
        <v>8688</v>
      </c>
      <c r="F7058">
        <v>0</v>
      </c>
      <c r="G7058">
        <v>3883012</v>
      </c>
      <c r="H7058">
        <v>0</v>
      </c>
      <c r="I7058">
        <v>0</v>
      </c>
      <c r="J7058">
        <v>0</v>
      </c>
      <c r="K7058">
        <v>2.1999999999999999E-2</v>
      </c>
      <c r="L7058" t="s">
        <v>23</v>
      </c>
      <c r="M7058" s="3">
        <v>85426.263999999996</v>
      </c>
      <c r="N7058" s="2" t="str">
        <f>VLOOKUP(Tabla1[[#This Row],[nemo]],'Nemos y clasificaciones'!$A$2:$B$5000,2,FALSE)</f>
        <v>FONDO MUTUO IM TRUST INDICE CHILE</v>
      </c>
      <c r="O7058" s="3" t="str">
        <f>VLOOKUP(Tabla1[[#This Row],[nemo]],'Nemos y clasificaciones'!$A$1:$C$3000,3,FALSE)</f>
        <v>Servicios financieros</v>
      </c>
      <c r="P7058" s="3"/>
      <c r="Q7058" s="3"/>
    </row>
    <row r="7059" spans="1:17" x14ac:dyDescent="0.25">
      <c r="A7059" t="s">
        <v>9374</v>
      </c>
      <c r="B7059" s="1">
        <v>42893</v>
      </c>
      <c r="C7059" s="1">
        <v>42899</v>
      </c>
      <c r="D7059" t="s">
        <v>14</v>
      </c>
      <c r="E7059" t="s">
        <v>8688</v>
      </c>
      <c r="F7059">
        <v>0</v>
      </c>
      <c r="G7059">
        <v>3883012</v>
      </c>
      <c r="H7059">
        <v>0</v>
      </c>
      <c r="I7059">
        <v>0</v>
      </c>
      <c r="J7059">
        <v>0</v>
      </c>
      <c r="K7059">
        <v>2.1999999999999999E-2</v>
      </c>
      <c r="L7059" t="s">
        <v>23</v>
      </c>
      <c r="M7059" s="3">
        <v>85426.263999999996</v>
      </c>
      <c r="N7059" s="2" t="str">
        <f>VLOOKUP(Tabla1[[#This Row],[nemo]],'Nemos y clasificaciones'!$A$2:$B$5000,2,FALSE)</f>
        <v>FONDO MUTUO IM TRUST INDICE CHILE</v>
      </c>
      <c r="O7059" s="3" t="str">
        <f>VLOOKUP(Tabla1[[#This Row],[nemo]],'Nemos y clasificaciones'!$A$1:$C$3000,3,FALSE)</f>
        <v>Servicios financieros</v>
      </c>
      <c r="P7059" s="3"/>
      <c r="Q7059" s="3"/>
    </row>
    <row r="7060" spans="1:17" x14ac:dyDescent="0.25">
      <c r="A7060" t="s">
        <v>9721</v>
      </c>
      <c r="B7060" s="1">
        <v>42847</v>
      </c>
      <c r="C7060" s="1">
        <v>42853</v>
      </c>
      <c r="D7060" t="s">
        <v>14</v>
      </c>
      <c r="E7060" t="s">
        <v>8688</v>
      </c>
      <c r="F7060">
        <v>0</v>
      </c>
      <c r="G7060">
        <v>3883012</v>
      </c>
      <c r="H7060">
        <v>0</v>
      </c>
      <c r="I7060">
        <v>0</v>
      </c>
      <c r="J7060">
        <v>0</v>
      </c>
      <c r="K7060">
        <v>2.1999999999999999E-2</v>
      </c>
      <c r="L7060" t="s">
        <v>23</v>
      </c>
      <c r="M7060" s="3">
        <v>85426.263999999996</v>
      </c>
      <c r="N7060" s="2" t="str">
        <f>VLOOKUP(Tabla1[[#This Row],[nemo]],'Nemos y clasificaciones'!$A$2:$B$5000,2,FALSE)</f>
        <v>FONDO MUTUO IM TRUST INDICE CHILE</v>
      </c>
      <c r="O7060" s="3" t="str">
        <f>VLOOKUP(Tabla1[[#This Row],[nemo]],'Nemos y clasificaciones'!$A$1:$C$3000,3,FALSE)</f>
        <v>Servicios financieros</v>
      </c>
      <c r="P7060" s="3"/>
      <c r="Q7060" s="3"/>
    </row>
    <row r="7061" spans="1:17" x14ac:dyDescent="0.25">
      <c r="A7061" t="s">
        <v>3253</v>
      </c>
      <c r="B7061" s="1">
        <v>42404</v>
      </c>
      <c r="C7061" s="1">
        <v>42411</v>
      </c>
      <c r="D7061" t="s">
        <v>21</v>
      </c>
      <c r="E7061" t="s">
        <v>539</v>
      </c>
      <c r="F7061">
        <v>0</v>
      </c>
      <c r="G7061">
        <v>700000</v>
      </c>
      <c r="H7061">
        <v>0</v>
      </c>
      <c r="I7061">
        <v>0</v>
      </c>
      <c r="J7061">
        <v>0</v>
      </c>
      <c r="K7061">
        <v>0.52</v>
      </c>
      <c r="L7061" t="s">
        <v>23</v>
      </c>
      <c r="M7061" s="2">
        <v>364000</v>
      </c>
      <c r="N7061" s="2" t="str">
        <f>VLOOKUP(Tabla1[[#This Row],[nemo]],'Nemos y clasificaciones'!$A$2:$B$5000,2,FALSE)</f>
        <v>Apple</v>
      </c>
      <c r="O7061" s="2" t="str">
        <f>VLOOKUP(Tabla1[[#This Row],[nemo]],'Nemos y clasificaciones'!$A$1:$C$3000,3,FALSE)</f>
        <v>Otros</v>
      </c>
      <c r="P7061" s="2"/>
      <c r="Q7061" s="2"/>
    </row>
    <row r="7062" spans="1:17" x14ac:dyDescent="0.25">
      <c r="A7062" t="s">
        <v>3253</v>
      </c>
      <c r="B7062" s="1">
        <v>42313</v>
      </c>
      <c r="C7062" s="1">
        <v>42320</v>
      </c>
      <c r="D7062" t="s">
        <v>21</v>
      </c>
      <c r="E7062" t="s">
        <v>539</v>
      </c>
      <c r="F7062">
        <v>0</v>
      </c>
      <c r="G7062">
        <v>700000</v>
      </c>
      <c r="H7062">
        <v>0</v>
      </c>
      <c r="I7062">
        <v>0</v>
      </c>
      <c r="J7062">
        <v>0</v>
      </c>
      <c r="K7062">
        <v>0.52</v>
      </c>
      <c r="L7062" t="s">
        <v>23</v>
      </c>
      <c r="M7062" s="2">
        <v>364000</v>
      </c>
      <c r="N7062" s="2" t="str">
        <f>VLOOKUP(Tabla1[[#This Row],[nemo]],'Nemos y clasificaciones'!$A$2:$B$5000,2,FALSE)</f>
        <v>Apple</v>
      </c>
      <c r="O7062" s="2" t="str">
        <f>VLOOKUP(Tabla1[[#This Row],[nemo]],'Nemos y clasificaciones'!$A$1:$C$3000,3,FALSE)</f>
        <v>Otros</v>
      </c>
      <c r="P7062" s="2"/>
      <c r="Q7062" s="2"/>
    </row>
    <row r="7063" spans="1:17" x14ac:dyDescent="0.25">
      <c r="A7063" t="s">
        <v>3253</v>
      </c>
      <c r="B7063" s="1">
        <v>42222</v>
      </c>
      <c r="C7063" s="1">
        <v>42229</v>
      </c>
      <c r="D7063" t="s">
        <v>21</v>
      </c>
      <c r="E7063" t="s">
        <v>539</v>
      </c>
      <c r="F7063">
        <v>0</v>
      </c>
      <c r="G7063">
        <v>700000</v>
      </c>
      <c r="H7063">
        <v>0</v>
      </c>
      <c r="I7063">
        <v>0</v>
      </c>
      <c r="J7063">
        <v>0</v>
      </c>
      <c r="K7063">
        <v>0.52</v>
      </c>
      <c r="L7063" t="s">
        <v>23</v>
      </c>
      <c r="M7063" s="2">
        <v>364000</v>
      </c>
      <c r="N7063" s="2" t="str">
        <f>VLOOKUP(Tabla1[[#This Row],[nemo]],'Nemos y clasificaciones'!$A$2:$B$5000,2,FALSE)</f>
        <v>Apple</v>
      </c>
      <c r="O7063" s="2" t="str">
        <f>VLOOKUP(Tabla1[[#This Row],[nemo]],'Nemos y clasificaciones'!$A$1:$C$3000,3,FALSE)</f>
        <v>Otros</v>
      </c>
      <c r="P7063" s="2"/>
      <c r="Q7063" s="2"/>
    </row>
    <row r="7064" spans="1:17" x14ac:dyDescent="0.25">
      <c r="A7064" t="s">
        <v>3253</v>
      </c>
      <c r="B7064" s="1">
        <v>42131</v>
      </c>
      <c r="C7064" s="1">
        <v>42138</v>
      </c>
      <c r="D7064" t="s">
        <v>21</v>
      </c>
      <c r="E7064" t="s">
        <v>539</v>
      </c>
      <c r="F7064">
        <v>0</v>
      </c>
      <c r="G7064">
        <v>700000</v>
      </c>
      <c r="H7064">
        <v>0</v>
      </c>
      <c r="I7064">
        <v>0</v>
      </c>
      <c r="J7064">
        <v>0</v>
      </c>
      <c r="K7064">
        <v>0.52</v>
      </c>
      <c r="L7064" t="s">
        <v>23</v>
      </c>
      <c r="M7064" s="2">
        <v>364000</v>
      </c>
      <c r="N7064" s="2" t="str">
        <f>VLOOKUP(Tabla1[[#This Row],[nemo]],'Nemos y clasificaciones'!$A$2:$B$5000,2,FALSE)</f>
        <v>Apple</v>
      </c>
      <c r="O7064" s="2" t="str">
        <f>VLOOKUP(Tabla1[[#This Row],[nemo]],'Nemos y clasificaciones'!$A$1:$C$3000,3,FALSE)</f>
        <v>Otros</v>
      </c>
      <c r="P7064" s="2"/>
      <c r="Q7064" s="2"/>
    </row>
    <row r="7065" spans="1:17" x14ac:dyDescent="0.25">
      <c r="A7065" t="s">
        <v>11523</v>
      </c>
      <c r="B7065" s="1">
        <v>42147</v>
      </c>
      <c r="C7065" s="1">
        <v>42153</v>
      </c>
      <c r="D7065" t="s">
        <v>14</v>
      </c>
      <c r="E7065" t="s">
        <v>8688</v>
      </c>
      <c r="F7065">
        <v>0</v>
      </c>
      <c r="G7065">
        <v>3883012</v>
      </c>
      <c r="H7065">
        <v>0</v>
      </c>
      <c r="I7065">
        <v>0</v>
      </c>
      <c r="J7065">
        <v>0</v>
      </c>
      <c r="K7065">
        <v>2.1000000000000001E-2</v>
      </c>
      <c r="L7065" t="s">
        <v>23</v>
      </c>
      <c r="M7065" s="3">
        <v>81543.251999999993</v>
      </c>
      <c r="N7065" s="2" t="str">
        <f>VLOOKUP(Tabla1[[#This Row],[nemo]],'Nemos y clasificaciones'!$A$2:$B$5000,2,FALSE)</f>
        <v>FONDO MUTUO IM TRUST INDICE CHILE</v>
      </c>
      <c r="O7065" s="3" t="str">
        <f>VLOOKUP(Tabla1[[#This Row],[nemo]],'Nemos y clasificaciones'!$A$1:$C$3000,3,FALSE)</f>
        <v>Servicios financieros</v>
      </c>
      <c r="P7065" s="3"/>
      <c r="Q7065" s="3"/>
    </row>
    <row r="7066" spans="1:17" x14ac:dyDescent="0.25">
      <c r="A7066" t="s">
        <v>8973</v>
      </c>
      <c r="B7066" s="1">
        <v>43027</v>
      </c>
      <c r="C7066" s="1">
        <v>43033</v>
      </c>
      <c r="D7066" t="s">
        <v>14</v>
      </c>
      <c r="E7066" t="s">
        <v>8688</v>
      </c>
      <c r="F7066">
        <v>0</v>
      </c>
      <c r="G7066">
        <v>3883012</v>
      </c>
      <c r="H7066">
        <v>0</v>
      </c>
      <c r="I7066">
        <v>0</v>
      </c>
      <c r="J7066">
        <v>0</v>
      </c>
      <c r="K7066">
        <v>0.02</v>
      </c>
      <c r="L7066" t="s">
        <v>23</v>
      </c>
      <c r="M7066" s="3">
        <v>77660.240000000005</v>
      </c>
      <c r="N7066" s="2" t="str">
        <f>VLOOKUP(Tabla1[[#This Row],[nemo]],'Nemos y clasificaciones'!$A$2:$B$5000,2,FALSE)</f>
        <v>FONDO MUTUO IM TRUST INDICE CHILE</v>
      </c>
      <c r="O7066" s="3" t="str">
        <f>VLOOKUP(Tabla1[[#This Row],[nemo]],'Nemos y clasificaciones'!$A$1:$C$3000,3,FALSE)</f>
        <v>Servicios financieros</v>
      </c>
      <c r="P7066" s="3"/>
      <c r="Q7066" s="3"/>
    </row>
    <row r="7067" spans="1:17" x14ac:dyDescent="0.25">
      <c r="A7067" t="s">
        <v>10766</v>
      </c>
      <c r="B7067" s="1">
        <v>42482</v>
      </c>
      <c r="C7067" s="1">
        <v>42488</v>
      </c>
      <c r="D7067" t="s">
        <v>14</v>
      </c>
      <c r="E7067" t="s">
        <v>8688</v>
      </c>
      <c r="F7067">
        <v>0</v>
      </c>
      <c r="G7067">
        <v>3883012</v>
      </c>
      <c r="H7067">
        <v>0</v>
      </c>
      <c r="I7067">
        <v>0</v>
      </c>
      <c r="J7067">
        <v>0</v>
      </c>
      <c r="K7067">
        <v>0.02</v>
      </c>
      <c r="L7067" t="s">
        <v>23</v>
      </c>
      <c r="M7067" s="3">
        <v>77660.240000000005</v>
      </c>
      <c r="N7067" s="2" t="str">
        <f>VLOOKUP(Tabla1[[#This Row],[nemo]],'Nemos y clasificaciones'!$A$2:$B$5000,2,FALSE)</f>
        <v>FONDO MUTUO IM TRUST INDICE CHILE</v>
      </c>
      <c r="O7067" s="3" t="str">
        <f>VLOOKUP(Tabla1[[#This Row],[nemo]],'Nemos y clasificaciones'!$A$1:$C$3000,3,FALSE)</f>
        <v>Servicios financieros</v>
      </c>
      <c r="P7067" s="3"/>
      <c r="Q7067" s="3"/>
    </row>
    <row r="7068" spans="1:17" x14ac:dyDescent="0.25">
      <c r="A7068" t="s">
        <v>10802</v>
      </c>
      <c r="B7068" s="1">
        <v>42479</v>
      </c>
      <c r="C7068" s="1">
        <v>42485</v>
      </c>
      <c r="D7068" t="s">
        <v>14</v>
      </c>
      <c r="E7068" t="s">
        <v>8688</v>
      </c>
      <c r="F7068">
        <v>0</v>
      </c>
      <c r="G7068">
        <v>3883012</v>
      </c>
      <c r="H7068">
        <v>0</v>
      </c>
      <c r="I7068">
        <v>0</v>
      </c>
      <c r="J7068">
        <v>0</v>
      </c>
      <c r="K7068">
        <v>0.02</v>
      </c>
      <c r="L7068" t="s">
        <v>23</v>
      </c>
      <c r="M7068" s="3">
        <v>77660.240000000005</v>
      </c>
      <c r="N7068" s="2" t="str">
        <f>VLOOKUP(Tabla1[[#This Row],[nemo]],'Nemos y clasificaciones'!$A$2:$B$5000,2,FALSE)</f>
        <v>FONDO MUTUO IM TRUST INDICE CHILE</v>
      </c>
      <c r="O7068" s="3" t="str">
        <f>VLOOKUP(Tabla1[[#This Row],[nemo]],'Nemos y clasificaciones'!$A$1:$C$3000,3,FALSE)</f>
        <v>Servicios financieros</v>
      </c>
      <c r="P7068" s="3"/>
      <c r="Q7068" s="3"/>
    </row>
    <row r="7069" spans="1:17" x14ac:dyDescent="0.25">
      <c r="A7069" t="s">
        <v>9054</v>
      </c>
      <c r="B7069" s="1">
        <v>43000</v>
      </c>
      <c r="C7069" s="1">
        <v>43006</v>
      </c>
      <c r="D7069" t="s">
        <v>14</v>
      </c>
      <c r="E7069" t="s">
        <v>8688</v>
      </c>
      <c r="F7069">
        <v>0</v>
      </c>
      <c r="G7069">
        <v>3883012</v>
      </c>
      <c r="H7069">
        <v>0</v>
      </c>
      <c r="I7069">
        <v>0</v>
      </c>
      <c r="J7069">
        <v>0</v>
      </c>
      <c r="K7069">
        <v>1.9E-2</v>
      </c>
      <c r="L7069" t="s">
        <v>23</v>
      </c>
      <c r="M7069" s="3">
        <v>73777.228000000003</v>
      </c>
      <c r="N7069" s="2" t="str">
        <f>VLOOKUP(Tabla1[[#This Row],[nemo]],'Nemos y clasificaciones'!$A$2:$B$5000,2,FALSE)</f>
        <v>FONDO MUTUO IM TRUST INDICE CHILE</v>
      </c>
      <c r="O7069" s="3" t="str">
        <f>VLOOKUP(Tabla1[[#This Row],[nemo]],'Nemos y clasificaciones'!$A$1:$C$3000,3,FALSE)</f>
        <v>Servicios financieros</v>
      </c>
      <c r="P7069" s="3"/>
      <c r="Q7069" s="3"/>
    </row>
    <row r="7070" spans="1:17" x14ac:dyDescent="0.25">
      <c r="A7070" t="s">
        <v>10765</v>
      </c>
      <c r="B7070" s="1">
        <v>42482</v>
      </c>
      <c r="C7070" s="1">
        <v>42488</v>
      </c>
      <c r="D7070" t="s">
        <v>14</v>
      </c>
      <c r="E7070" t="s">
        <v>8688</v>
      </c>
      <c r="F7070">
        <v>0</v>
      </c>
      <c r="G7070">
        <v>3883012</v>
      </c>
      <c r="H7070">
        <v>0</v>
      </c>
      <c r="I7070">
        <v>0</v>
      </c>
      <c r="J7070">
        <v>0</v>
      </c>
      <c r="K7070">
        <v>1.9E-2</v>
      </c>
      <c r="L7070" t="s">
        <v>23</v>
      </c>
      <c r="M7070" s="3">
        <v>73777.228000000003</v>
      </c>
      <c r="N7070" s="2" t="str">
        <f>VLOOKUP(Tabla1[[#This Row],[nemo]],'Nemos y clasificaciones'!$A$2:$B$5000,2,FALSE)</f>
        <v>FONDO MUTUO IM TRUST INDICE CHILE</v>
      </c>
      <c r="O7070" s="3" t="str">
        <f>VLOOKUP(Tabla1[[#This Row],[nemo]],'Nemos y clasificaciones'!$A$1:$C$3000,3,FALSE)</f>
        <v>Servicios financieros</v>
      </c>
      <c r="P7070" s="3"/>
      <c r="Q7070" s="3"/>
    </row>
    <row r="7071" spans="1:17" x14ac:dyDescent="0.25">
      <c r="A7071" t="s">
        <v>9738</v>
      </c>
      <c r="B7071" s="1">
        <v>42846</v>
      </c>
      <c r="C7071" s="1">
        <v>42852</v>
      </c>
      <c r="D7071" t="s">
        <v>14</v>
      </c>
      <c r="E7071" t="s">
        <v>8688</v>
      </c>
      <c r="F7071">
        <v>0</v>
      </c>
      <c r="G7071">
        <v>3883012</v>
      </c>
      <c r="H7071">
        <v>0</v>
      </c>
      <c r="I7071">
        <v>0</v>
      </c>
      <c r="J7071">
        <v>0</v>
      </c>
      <c r="K7071">
        <v>1.7999999999999999E-2</v>
      </c>
      <c r="L7071" t="s">
        <v>23</v>
      </c>
      <c r="M7071" s="3">
        <v>69894.216</v>
      </c>
      <c r="N7071" s="2" t="str">
        <f>VLOOKUP(Tabla1[[#This Row],[nemo]],'Nemos y clasificaciones'!$A$2:$B$5000,2,FALSE)</f>
        <v>FONDO MUTUO IM TRUST INDICE CHILE</v>
      </c>
      <c r="O7071" s="3" t="str">
        <f>VLOOKUP(Tabla1[[#This Row],[nemo]],'Nemos y clasificaciones'!$A$1:$C$3000,3,FALSE)</f>
        <v>Servicios financieros</v>
      </c>
      <c r="P7071" s="3"/>
      <c r="Q7071" s="3"/>
    </row>
    <row r="7072" spans="1:17" x14ac:dyDescent="0.25">
      <c r="A7072" t="s">
        <v>9788</v>
      </c>
      <c r="B7072" s="1">
        <v>42832</v>
      </c>
      <c r="C7072" s="1">
        <v>42838</v>
      </c>
      <c r="D7072" t="s">
        <v>14</v>
      </c>
      <c r="E7072" t="s">
        <v>8688</v>
      </c>
      <c r="F7072">
        <v>0</v>
      </c>
      <c r="G7072">
        <v>3883012</v>
      </c>
      <c r="H7072">
        <v>0</v>
      </c>
      <c r="I7072">
        <v>0</v>
      </c>
      <c r="J7072">
        <v>0</v>
      </c>
      <c r="K7072">
        <v>1.7999999999999999E-2</v>
      </c>
      <c r="L7072" t="s">
        <v>23</v>
      </c>
      <c r="M7072" s="3">
        <v>69894.216</v>
      </c>
      <c r="N7072" s="2" t="str">
        <f>VLOOKUP(Tabla1[[#This Row],[nemo]],'Nemos y clasificaciones'!$A$2:$B$5000,2,FALSE)</f>
        <v>FONDO MUTUO IM TRUST INDICE CHILE</v>
      </c>
      <c r="O7072" s="3" t="str">
        <f>VLOOKUP(Tabla1[[#This Row],[nemo]],'Nemos y clasificaciones'!$A$1:$C$3000,3,FALSE)</f>
        <v>Servicios financieros</v>
      </c>
      <c r="P7072" s="3"/>
      <c r="Q7072" s="3"/>
    </row>
    <row r="7073" spans="1:17" x14ac:dyDescent="0.25">
      <c r="A7073" t="s">
        <v>9787</v>
      </c>
      <c r="B7073" s="1">
        <v>42832</v>
      </c>
      <c r="C7073" s="1">
        <v>42838</v>
      </c>
      <c r="D7073" t="s">
        <v>14</v>
      </c>
      <c r="E7073" t="s">
        <v>8688</v>
      </c>
      <c r="F7073">
        <v>0</v>
      </c>
      <c r="G7073">
        <v>3883012</v>
      </c>
      <c r="H7073">
        <v>0</v>
      </c>
      <c r="I7073">
        <v>0</v>
      </c>
      <c r="J7073">
        <v>0</v>
      </c>
      <c r="K7073">
        <v>1.7000000000000001E-2</v>
      </c>
      <c r="L7073" t="s">
        <v>23</v>
      </c>
      <c r="M7073" s="3">
        <v>66011.203999999998</v>
      </c>
      <c r="N7073" s="2" t="str">
        <f>VLOOKUP(Tabla1[[#This Row],[nemo]],'Nemos y clasificaciones'!$A$2:$B$5000,2,FALSE)</f>
        <v>FONDO MUTUO IM TRUST INDICE CHILE</v>
      </c>
      <c r="O7073" s="3" t="str">
        <f>VLOOKUP(Tabla1[[#This Row],[nemo]],'Nemos y clasificaciones'!$A$1:$C$3000,3,FALSE)</f>
        <v>Servicios financieros</v>
      </c>
      <c r="P7073" s="3"/>
      <c r="Q7073" s="3"/>
    </row>
    <row r="7074" spans="1:17" x14ac:dyDescent="0.25">
      <c r="A7074" t="s">
        <v>10751</v>
      </c>
      <c r="B7074" s="1">
        <v>42483</v>
      </c>
      <c r="C7074" s="1">
        <v>42489</v>
      </c>
      <c r="D7074" t="s">
        <v>14</v>
      </c>
      <c r="E7074" t="s">
        <v>8688</v>
      </c>
      <c r="F7074">
        <v>0</v>
      </c>
      <c r="G7074">
        <v>3883012</v>
      </c>
      <c r="H7074">
        <v>0</v>
      </c>
      <c r="I7074">
        <v>0</v>
      </c>
      <c r="J7074">
        <v>0</v>
      </c>
      <c r="K7074">
        <v>1.7000000000000001E-2</v>
      </c>
      <c r="L7074" t="s">
        <v>23</v>
      </c>
      <c r="M7074" s="3">
        <v>66011.203999999998</v>
      </c>
      <c r="N7074" s="2" t="str">
        <f>VLOOKUP(Tabla1[[#This Row],[nemo]],'Nemos y clasificaciones'!$A$2:$B$5000,2,FALSE)</f>
        <v>FONDO MUTUO IM TRUST INDICE CHILE</v>
      </c>
      <c r="O7074" s="3" t="str">
        <f>VLOOKUP(Tabla1[[#This Row],[nemo]],'Nemos y clasificaciones'!$A$1:$C$3000,3,FALSE)</f>
        <v>Servicios financieros</v>
      </c>
      <c r="P7074" s="3"/>
      <c r="Q7074" s="3"/>
    </row>
    <row r="7075" spans="1:17" x14ac:dyDescent="0.25">
      <c r="A7075" t="s">
        <v>9750</v>
      </c>
      <c r="B7075" s="1">
        <v>42845</v>
      </c>
      <c r="C7075" s="1">
        <v>42851</v>
      </c>
      <c r="D7075" t="s">
        <v>14</v>
      </c>
      <c r="E7075" t="s">
        <v>8688</v>
      </c>
      <c r="F7075">
        <v>0</v>
      </c>
      <c r="G7075">
        <v>3883012</v>
      </c>
      <c r="H7075">
        <v>0</v>
      </c>
      <c r="I7075">
        <v>0</v>
      </c>
      <c r="J7075">
        <v>0</v>
      </c>
      <c r="K7075">
        <v>1.6E-2</v>
      </c>
      <c r="L7075" t="s">
        <v>23</v>
      </c>
      <c r="M7075" s="3">
        <v>62128.192000000003</v>
      </c>
      <c r="N7075" s="2" t="str">
        <f>VLOOKUP(Tabla1[[#This Row],[nemo]],'Nemos y clasificaciones'!$A$2:$B$5000,2,FALSE)</f>
        <v>FONDO MUTUO IM TRUST INDICE CHILE</v>
      </c>
      <c r="O7075" s="3" t="str">
        <f>VLOOKUP(Tabla1[[#This Row],[nemo]],'Nemos y clasificaciones'!$A$1:$C$3000,3,FALSE)</f>
        <v>Servicios financieros</v>
      </c>
      <c r="P7075" s="3"/>
      <c r="Q7075" s="3"/>
    </row>
    <row r="7076" spans="1:17" x14ac:dyDescent="0.25">
      <c r="A7076" t="s">
        <v>11550</v>
      </c>
      <c r="B7076" s="1">
        <v>42146</v>
      </c>
      <c r="C7076" s="1">
        <v>42152</v>
      </c>
      <c r="D7076" t="s">
        <v>14</v>
      </c>
      <c r="E7076" t="s">
        <v>8688</v>
      </c>
      <c r="F7076">
        <v>0</v>
      </c>
      <c r="G7076">
        <v>3883012</v>
      </c>
      <c r="H7076">
        <v>0</v>
      </c>
      <c r="I7076">
        <v>0</v>
      </c>
      <c r="J7076">
        <v>0</v>
      </c>
      <c r="K7076">
        <v>1.6E-2</v>
      </c>
      <c r="L7076" t="s">
        <v>23</v>
      </c>
      <c r="M7076" s="3">
        <v>62128.192000000003</v>
      </c>
      <c r="N7076" s="2" t="str">
        <f>VLOOKUP(Tabla1[[#This Row],[nemo]],'Nemos y clasificaciones'!$A$2:$B$5000,2,FALSE)</f>
        <v>FONDO MUTUO IM TRUST INDICE CHILE</v>
      </c>
      <c r="O7076" s="3" t="str">
        <f>VLOOKUP(Tabla1[[#This Row],[nemo]],'Nemos y clasificaciones'!$A$1:$C$3000,3,FALSE)</f>
        <v>Servicios financieros</v>
      </c>
      <c r="P7076" s="3"/>
      <c r="Q7076" s="3"/>
    </row>
    <row r="7077" spans="1:17" x14ac:dyDescent="0.25">
      <c r="A7077" t="s">
        <v>10475</v>
      </c>
      <c r="B7077" s="1">
        <v>42510</v>
      </c>
      <c r="C7077" s="1">
        <v>42517</v>
      </c>
      <c r="D7077" t="s">
        <v>14</v>
      </c>
      <c r="E7077" t="s">
        <v>8688</v>
      </c>
      <c r="F7077">
        <v>0</v>
      </c>
      <c r="G7077">
        <v>3883012</v>
      </c>
      <c r="H7077">
        <v>0</v>
      </c>
      <c r="I7077">
        <v>0</v>
      </c>
      <c r="J7077">
        <v>0</v>
      </c>
      <c r="K7077">
        <v>1.4999999999999999E-2</v>
      </c>
      <c r="L7077" t="s">
        <v>23</v>
      </c>
      <c r="M7077" s="3">
        <v>58245.18</v>
      </c>
      <c r="N7077" s="2" t="str">
        <f>VLOOKUP(Tabla1[[#This Row],[nemo]],'Nemos y clasificaciones'!$A$2:$B$5000,2,FALSE)</f>
        <v>FONDO MUTUO IM TRUST INDICE CHILE</v>
      </c>
      <c r="O7077" s="3" t="str">
        <f>VLOOKUP(Tabla1[[#This Row],[nemo]],'Nemos y clasificaciones'!$A$1:$C$3000,3,FALSE)</f>
        <v>Servicios financieros</v>
      </c>
      <c r="P7077" s="3"/>
      <c r="Q7077" s="3"/>
    </row>
    <row r="7078" spans="1:17" x14ac:dyDescent="0.25">
      <c r="A7078" t="s">
        <v>9159</v>
      </c>
      <c r="B7078" s="1">
        <v>42936</v>
      </c>
      <c r="C7078" s="1">
        <v>42942</v>
      </c>
      <c r="D7078" t="s">
        <v>14</v>
      </c>
      <c r="E7078" t="s">
        <v>8688</v>
      </c>
      <c r="F7078">
        <v>0</v>
      </c>
      <c r="G7078">
        <v>3883012</v>
      </c>
      <c r="H7078">
        <v>0</v>
      </c>
      <c r="I7078">
        <v>0</v>
      </c>
      <c r="J7078">
        <v>0</v>
      </c>
      <c r="K7078">
        <v>1.4E-2</v>
      </c>
      <c r="L7078" t="s">
        <v>23</v>
      </c>
      <c r="M7078" s="3">
        <v>54362.167999999998</v>
      </c>
      <c r="N7078" s="2" t="str">
        <f>VLOOKUP(Tabla1[[#This Row],[nemo]],'Nemos y clasificaciones'!$A$2:$B$5000,2,FALSE)</f>
        <v>FONDO MUTUO IM TRUST INDICE CHILE</v>
      </c>
      <c r="O7078" s="3" t="str">
        <f>VLOOKUP(Tabla1[[#This Row],[nemo]],'Nemos y clasificaciones'!$A$1:$C$3000,3,FALSE)</f>
        <v>Servicios financieros</v>
      </c>
      <c r="P7078" s="3"/>
      <c r="Q7078" s="3"/>
    </row>
    <row r="7079" spans="1:17" x14ac:dyDescent="0.25">
      <c r="A7079" t="s">
        <v>9886</v>
      </c>
      <c r="B7079" s="1">
        <v>42783</v>
      </c>
      <c r="C7079" s="1">
        <v>42789</v>
      </c>
      <c r="D7079" t="s">
        <v>14</v>
      </c>
      <c r="E7079" t="s">
        <v>8688</v>
      </c>
      <c r="F7079">
        <v>0</v>
      </c>
      <c r="G7079">
        <v>3883012</v>
      </c>
      <c r="H7079">
        <v>0</v>
      </c>
      <c r="I7079">
        <v>0</v>
      </c>
      <c r="J7079">
        <v>0</v>
      </c>
      <c r="K7079">
        <v>1.4E-2</v>
      </c>
      <c r="L7079" t="s">
        <v>23</v>
      </c>
      <c r="M7079" s="3">
        <v>54362.167999999998</v>
      </c>
      <c r="N7079" s="2" t="str">
        <f>VLOOKUP(Tabla1[[#This Row],[nemo]],'Nemos y clasificaciones'!$A$2:$B$5000,2,FALSE)</f>
        <v>FONDO MUTUO IM TRUST INDICE CHILE</v>
      </c>
      <c r="O7079" s="3" t="str">
        <f>VLOOKUP(Tabla1[[#This Row],[nemo]],'Nemos y clasificaciones'!$A$1:$C$3000,3,FALSE)</f>
        <v>Servicios financieros</v>
      </c>
      <c r="P7079" s="3"/>
      <c r="Q7079" s="3"/>
    </row>
    <row r="7080" spans="1:17" x14ac:dyDescent="0.25">
      <c r="A7080" t="s">
        <v>9479</v>
      </c>
      <c r="B7080" s="1">
        <v>42874</v>
      </c>
      <c r="C7080" s="1">
        <v>42880</v>
      </c>
      <c r="D7080" t="s">
        <v>14</v>
      </c>
      <c r="E7080" t="s">
        <v>8688</v>
      </c>
      <c r="F7080">
        <v>0</v>
      </c>
      <c r="G7080">
        <v>3883012</v>
      </c>
      <c r="H7080">
        <v>0</v>
      </c>
      <c r="I7080">
        <v>0</v>
      </c>
      <c r="J7080">
        <v>0</v>
      </c>
      <c r="K7080">
        <v>1.2999999999999999E-2</v>
      </c>
      <c r="L7080" t="s">
        <v>23</v>
      </c>
      <c r="M7080" s="3">
        <v>50479.156000000003</v>
      </c>
      <c r="N7080" s="2" t="str">
        <f>VLOOKUP(Tabla1[[#This Row],[nemo]],'Nemos y clasificaciones'!$A$2:$B$5000,2,FALSE)</f>
        <v>FONDO MUTUO IM TRUST INDICE CHILE</v>
      </c>
      <c r="O7080" s="3" t="str">
        <f>VLOOKUP(Tabla1[[#This Row],[nemo]],'Nemos y clasificaciones'!$A$1:$C$3000,3,FALSE)</f>
        <v>Servicios financieros</v>
      </c>
      <c r="P7080" s="3"/>
      <c r="Q7080" s="3"/>
    </row>
    <row r="7081" spans="1:17" x14ac:dyDescent="0.25">
      <c r="A7081" t="s">
        <v>12017</v>
      </c>
      <c r="B7081" s="1">
        <v>42012</v>
      </c>
      <c r="C7081" s="1">
        <v>42013</v>
      </c>
      <c r="D7081" t="s">
        <v>14</v>
      </c>
      <c r="E7081" t="s">
        <v>8688</v>
      </c>
      <c r="F7081">
        <v>0</v>
      </c>
      <c r="G7081">
        <v>3883012</v>
      </c>
      <c r="H7081">
        <v>0</v>
      </c>
      <c r="I7081">
        <v>0</v>
      </c>
      <c r="J7081">
        <v>0</v>
      </c>
      <c r="K7081">
        <v>1.2999999999999999E-2</v>
      </c>
      <c r="L7081" t="s">
        <v>23</v>
      </c>
      <c r="M7081" s="3">
        <v>50479.156000000003</v>
      </c>
      <c r="N7081" s="2" t="str">
        <f>VLOOKUP(Tabla1[[#This Row],[nemo]],'Nemos y clasificaciones'!$A$2:$B$5000,2,FALSE)</f>
        <v>FONDO MUTUO IM TRUST INDICE CHILE</v>
      </c>
      <c r="O7081" s="3" t="str">
        <f>VLOOKUP(Tabla1[[#This Row],[nemo]],'Nemos y clasificaciones'!$A$1:$C$3000,3,FALSE)</f>
        <v>Servicios financieros</v>
      </c>
      <c r="P7081" s="3"/>
      <c r="Q7081" s="3"/>
    </row>
    <row r="7082" spans="1:17" x14ac:dyDescent="0.25">
      <c r="A7082" t="s">
        <v>8888</v>
      </c>
      <c r="B7082" s="1">
        <v>43060</v>
      </c>
      <c r="C7082" s="1">
        <v>43066</v>
      </c>
      <c r="D7082" t="s">
        <v>14</v>
      </c>
      <c r="E7082" t="s">
        <v>8688</v>
      </c>
      <c r="F7082">
        <v>0</v>
      </c>
      <c r="G7082">
        <v>3883012</v>
      </c>
      <c r="H7082">
        <v>0</v>
      </c>
      <c r="I7082">
        <v>0</v>
      </c>
      <c r="J7082">
        <v>0</v>
      </c>
      <c r="K7082">
        <v>1.0999999999999999E-2</v>
      </c>
      <c r="L7082" t="s">
        <v>23</v>
      </c>
      <c r="M7082" s="3">
        <v>42713.131999999998</v>
      </c>
      <c r="N7082" s="2" t="str">
        <f>VLOOKUP(Tabla1[[#This Row],[nemo]],'Nemos y clasificaciones'!$A$2:$B$5000,2,FALSE)</f>
        <v>FONDO MUTUO IM TRUST INDICE CHILE</v>
      </c>
      <c r="O7082" s="3" t="str">
        <f>VLOOKUP(Tabla1[[#This Row],[nemo]],'Nemos y clasificaciones'!$A$1:$C$3000,3,FALSE)</f>
        <v>Servicios financieros</v>
      </c>
      <c r="P7082" s="3"/>
      <c r="Q7082" s="3"/>
    </row>
    <row r="7083" spans="1:17" x14ac:dyDescent="0.25">
      <c r="A7083" t="s">
        <v>9127</v>
      </c>
      <c r="B7083" s="1">
        <v>42957</v>
      </c>
      <c r="C7083" s="1">
        <v>42964</v>
      </c>
      <c r="D7083" t="s">
        <v>14</v>
      </c>
      <c r="E7083" t="s">
        <v>8688</v>
      </c>
      <c r="F7083">
        <v>0</v>
      </c>
      <c r="G7083">
        <v>3883012</v>
      </c>
      <c r="H7083">
        <v>0</v>
      </c>
      <c r="I7083">
        <v>0</v>
      </c>
      <c r="J7083">
        <v>0</v>
      </c>
      <c r="K7083">
        <v>1.0999999999999999E-2</v>
      </c>
      <c r="L7083" t="s">
        <v>23</v>
      </c>
      <c r="M7083" s="3">
        <v>42713.131999999998</v>
      </c>
      <c r="N7083" s="2" t="str">
        <f>VLOOKUP(Tabla1[[#This Row],[nemo]],'Nemos y clasificaciones'!$A$2:$B$5000,2,FALSE)</f>
        <v>FONDO MUTUO IM TRUST INDICE CHILE</v>
      </c>
      <c r="O7083" s="3" t="str">
        <f>VLOOKUP(Tabla1[[#This Row],[nemo]],'Nemos y clasificaciones'!$A$1:$C$3000,3,FALSE)</f>
        <v>Servicios financieros</v>
      </c>
      <c r="P7083" s="3"/>
      <c r="Q7083" s="3"/>
    </row>
    <row r="7084" spans="1:17" x14ac:dyDescent="0.25">
      <c r="A7084" t="s">
        <v>9751</v>
      </c>
      <c r="B7084" s="1">
        <v>42845</v>
      </c>
      <c r="C7084" s="1">
        <v>42851</v>
      </c>
      <c r="D7084" t="s">
        <v>14</v>
      </c>
      <c r="E7084" t="s">
        <v>8688</v>
      </c>
      <c r="F7084">
        <v>0</v>
      </c>
      <c r="G7084">
        <v>3883012</v>
      </c>
      <c r="H7084">
        <v>0</v>
      </c>
      <c r="I7084">
        <v>0</v>
      </c>
      <c r="J7084">
        <v>0</v>
      </c>
      <c r="K7084">
        <v>1.0999999999999999E-2</v>
      </c>
      <c r="L7084" t="s">
        <v>23</v>
      </c>
      <c r="M7084" s="3">
        <v>42713.131999999998</v>
      </c>
      <c r="N7084" s="2" t="str">
        <f>VLOOKUP(Tabla1[[#This Row],[nemo]],'Nemos y clasificaciones'!$A$2:$B$5000,2,FALSE)</f>
        <v>FONDO MUTUO IM TRUST INDICE CHILE</v>
      </c>
      <c r="O7084" s="3" t="str">
        <f>VLOOKUP(Tabla1[[#This Row],[nemo]],'Nemos y clasificaciones'!$A$1:$C$3000,3,FALSE)</f>
        <v>Servicios financieros</v>
      </c>
      <c r="P7084" s="3"/>
      <c r="Q7084" s="3"/>
    </row>
    <row r="7085" spans="1:17" x14ac:dyDescent="0.25">
      <c r="A7085" t="s">
        <v>11526</v>
      </c>
      <c r="B7085" s="1">
        <v>42147</v>
      </c>
      <c r="C7085" s="1">
        <v>42153</v>
      </c>
      <c r="D7085" t="s">
        <v>14</v>
      </c>
      <c r="E7085" t="s">
        <v>8688</v>
      </c>
      <c r="F7085">
        <v>0</v>
      </c>
      <c r="G7085">
        <v>3883012</v>
      </c>
      <c r="H7085">
        <v>0</v>
      </c>
      <c r="I7085">
        <v>0</v>
      </c>
      <c r="J7085">
        <v>0</v>
      </c>
      <c r="K7085">
        <v>0.01</v>
      </c>
      <c r="L7085" t="s">
        <v>23</v>
      </c>
      <c r="M7085" s="3">
        <v>38830.120000000003</v>
      </c>
      <c r="N7085" s="2" t="str">
        <f>VLOOKUP(Tabla1[[#This Row],[nemo]],'Nemos y clasificaciones'!$A$2:$B$5000,2,FALSE)</f>
        <v>FONDO MUTUO IM TRUST INDICE CHILE</v>
      </c>
      <c r="O7085" s="3" t="str">
        <f>VLOOKUP(Tabla1[[#This Row],[nemo]],'Nemos y clasificaciones'!$A$1:$C$3000,3,FALSE)</f>
        <v>Servicios financieros</v>
      </c>
      <c r="P7085" s="3"/>
      <c r="Q7085" s="3"/>
    </row>
    <row r="7086" spans="1:17" x14ac:dyDescent="0.25">
      <c r="A7086" t="s">
        <v>9792</v>
      </c>
      <c r="B7086" s="1">
        <v>42831</v>
      </c>
      <c r="C7086" s="1">
        <v>42837</v>
      </c>
      <c r="D7086" t="s">
        <v>14</v>
      </c>
      <c r="E7086" t="s">
        <v>8688</v>
      </c>
      <c r="F7086">
        <v>0</v>
      </c>
      <c r="G7086">
        <v>3883012</v>
      </c>
      <c r="H7086">
        <v>0</v>
      </c>
      <c r="I7086">
        <v>0</v>
      </c>
      <c r="J7086">
        <v>0</v>
      </c>
      <c r="K7086">
        <v>8.0000000000000002E-3</v>
      </c>
      <c r="L7086" t="s">
        <v>23</v>
      </c>
      <c r="M7086" s="3">
        <v>31064.096000000001</v>
      </c>
      <c r="N7086" s="2" t="str">
        <f>VLOOKUP(Tabla1[[#This Row],[nemo]],'Nemos y clasificaciones'!$A$2:$B$5000,2,FALSE)</f>
        <v>FONDO MUTUO IM TRUST INDICE CHILE</v>
      </c>
      <c r="O7086" s="3" t="str">
        <f>VLOOKUP(Tabla1[[#This Row],[nemo]],'Nemos y clasificaciones'!$A$1:$C$3000,3,FALSE)</f>
        <v>Servicios financieros</v>
      </c>
      <c r="P7086" s="3"/>
      <c r="Q7086" s="3"/>
    </row>
    <row r="7087" spans="1:17" x14ac:dyDescent="0.25">
      <c r="A7087" t="s">
        <v>9848</v>
      </c>
      <c r="B7087" s="1">
        <v>42815</v>
      </c>
      <c r="C7087" s="1">
        <v>42821</v>
      </c>
      <c r="D7087" t="s">
        <v>14</v>
      </c>
      <c r="E7087" t="s">
        <v>8688</v>
      </c>
      <c r="F7087">
        <v>0</v>
      </c>
      <c r="G7087">
        <v>3883012</v>
      </c>
      <c r="H7087">
        <v>0</v>
      </c>
      <c r="I7087">
        <v>0</v>
      </c>
      <c r="J7087">
        <v>0</v>
      </c>
      <c r="K7087">
        <v>8.0000000000000002E-3</v>
      </c>
      <c r="L7087" t="s">
        <v>23</v>
      </c>
      <c r="M7087" s="3">
        <v>31064.096000000001</v>
      </c>
      <c r="N7087" s="2" t="str">
        <f>VLOOKUP(Tabla1[[#This Row],[nemo]],'Nemos y clasificaciones'!$A$2:$B$5000,2,FALSE)</f>
        <v>FONDO MUTUO IM TRUST INDICE CHILE</v>
      </c>
      <c r="O7087" s="3" t="str">
        <f>VLOOKUP(Tabla1[[#This Row],[nemo]],'Nemos y clasificaciones'!$A$1:$C$3000,3,FALSE)</f>
        <v>Servicios financieros</v>
      </c>
      <c r="P7087" s="3"/>
      <c r="Q7087" s="3"/>
    </row>
    <row r="7088" spans="1:17" x14ac:dyDescent="0.25">
      <c r="A7088" t="s">
        <v>11798</v>
      </c>
      <c r="B7088" s="1">
        <v>42116</v>
      </c>
      <c r="C7088" s="1">
        <v>42122</v>
      </c>
      <c r="D7088" t="s">
        <v>14</v>
      </c>
      <c r="E7088" t="s">
        <v>8688</v>
      </c>
      <c r="F7088">
        <v>0</v>
      </c>
      <c r="G7088">
        <v>3883012</v>
      </c>
      <c r="H7088">
        <v>0</v>
      </c>
      <c r="I7088">
        <v>0</v>
      </c>
      <c r="J7088">
        <v>0</v>
      </c>
      <c r="K7088">
        <v>8.0000000000000002E-3</v>
      </c>
      <c r="L7088" t="s">
        <v>23</v>
      </c>
      <c r="M7088" s="3">
        <v>31064.096000000001</v>
      </c>
      <c r="N7088" s="2" t="str">
        <f>VLOOKUP(Tabla1[[#This Row],[nemo]],'Nemos y clasificaciones'!$A$2:$B$5000,2,FALSE)</f>
        <v>FONDO MUTUO IM TRUST INDICE CHILE</v>
      </c>
      <c r="O7088" s="3" t="str">
        <f>VLOOKUP(Tabla1[[#This Row],[nemo]],'Nemos y clasificaciones'!$A$1:$C$3000,3,FALSE)</f>
        <v>Servicios financieros</v>
      </c>
      <c r="P7088" s="3"/>
      <c r="Q7088" s="3"/>
    </row>
    <row r="7089" spans="1:17" x14ac:dyDescent="0.25">
      <c r="A7089" t="s">
        <v>9125</v>
      </c>
      <c r="B7089" s="1">
        <v>42965</v>
      </c>
      <c r="C7089" s="1">
        <v>42971</v>
      </c>
      <c r="D7089" t="s">
        <v>14</v>
      </c>
      <c r="E7089" t="s">
        <v>8688</v>
      </c>
      <c r="F7089">
        <v>0</v>
      </c>
      <c r="G7089">
        <v>3883012</v>
      </c>
      <c r="H7089">
        <v>0</v>
      </c>
      <c r="I7089">
        <v>0</v>
      </c>
      <c r="J7089">
        <v>0</v>
      </c>
      <c r="K7089">
        <v>7.0000000000000001E-3</v>
      </c>
      <c r="L7089" t="s">
        <v>23</v>
      </c>
      <c r="M7089" s="3">
        <v>27181.083999999999</v>
      </c>
      <c r="N7089" s="2" t="str">
        <f>VLOOKUP(Tabla1[[#This Row],[nemo]],'Nemos y clasificaciones'!$A$2:$B$5000,2,FALSE)</f>
        <v>FONDO MUTUO IM TRUST INDICE CHILE</v>
      </c>
      <c r="O7089" s="3" t="str">
        <f>VLOOKUP(Tabla1[[#This Row],[nemo]],'Nemos y clasificaciones'!$A$1:$C$3000,3,FALSE)</f>
        <v>Servicios financieros</v>
      </c>
      <c r="P7089" s="3"/>
      <c r="Q7089" s="3"/>
    </row>
    <row r="7090" spans="1:17" x14ac:dyDescent="0.25">
      <c r="A7090" t="s">
        <v>9791</v>
      </c>
      <c r="B7090" s="1">
        <v>42831</v>
      </c>
      <c r="C7090" s="1">
        <v>42837</v>
      </c>
      <c r="D7090" t="s">
        <v>14</v>
      </c>
      <c r="E7090" t="s">
        <v>8688</v>
      </c>
      <c r="F7090">
        <v>0</v>
      </c>
      <c r="G7090">
        <v>3883012</v>
      </c>
      <c r="H7090">
        <v>0</v>
      </c>
      <c r="I7090">
        <v>0</v>
      </c>
      <c r="J7090">
        <v>0</v>
      </c>
      <c r="K7090">
        <v>7.0000000000000001E-3</v>
      </c>
      <c r="L7090" t="s">
        <v>23</v>
      </c>
      <c r="M7090" s="3">
        <v>27181.083999999999</v>
      </c>
      <c r="N7090" s="2" t="str">
        <f>VLOOKUP(Tabla1[[#This Row],[nemo]],'Nemos y clasificaciones'!$A$2:$B$5000,2,FALSE)</f>
        <v>FONDO MUTUO IM TRUST INDICE CHILE</v>
      </c>
      <c r="O7090" s="3" t="str">
        <f>VLOOKUP(Tabla1[[#This Row],[nemo]],'Nemos y clasificaciones'!$A$1:$C$3000,3,FALSE)</f>
        <v>Servicios financieros</v>
      </c>
      <c r="P7090" s="3"/>
      <c r="Q7090" s="3"/>
    </row>
    <row r="7091" spans="1:17" x14ac:dyDescent="0.25">
      <c r="A7091" t="s">
        <v>8815</v>
      </c>
      <c r="B7091" s="1">
        <v>43084</v>
      </c>
      <c r="C7091" s="1">
        <v>43090</v>
      </c>
      <c r="D7091" t="s">
        <v>14</v>
      </c>
      <c r="E7091" t="s">
        <v>8688</v>
      </c>
      <c r="F7091">
        <v>0</v>
      </c>
      <c r="G7091">
        <v>3883012</v>
      </c>
      <c r="H7091">
        <v>0</v>
      </c>
      <c r="I7091">
        <v>0</v>
      </c>
      <c r="J7091">
        <v>0</v>
      </c>
      <c r="K7091">
        <v>6.0000000000000001E-3</v>
      </c>
      <c r="L7091" t="s">
        <v>23</v>
      </c>
      <c r="M7091" s="3">
        <v>23298.072</v>
      </c>
      <c r="N7091" s="2" t="str">
        <f>VLOOKUP(Tabla1[[#This Row],[nemo]],'Nemos y clasificaciones'!$A$2:$B$5000,2,FALSE)</f>
        <v>FONDO MUTUO IM TRUST INDICE CHILE</v>
      </c>
      <c r="O7091" s="3" t="str">
        <f>VLOOKUP(Tabla1[[#This Row],[nemo]],'Nemos y clasificaciones'!$A$1:$C$3000,3,FALSE)</f>
        <v>Servicios financieros</v>
      </c>
      <c r="P7091" s="3"/>
      <c r="Q7091" s="3"/>
    </row>
    <row r="7092" spans="1:17" x14ac:dyDescent="0.25">
      <c r="A7092" t="s">
        <v>8966</v>
      </c>
      <c r="B7092" s="1">
        <v>43028</v>
      </c>
      <c r="C7092" s="1">
        <v>43034</v>
      </c>
      <c r="D7092" t="s">
        <v>14</v>
      </c>
      <c r="E7092" t="s">
        <v>8688</v>
      </c>
      <c r="F7092">
        <v>0</v>
      </c>
      <c r="G7092">
        <v>3883012</v>
      </c>
      <c r="H7092">
        <v>0</v>
      </c>
      <c r="I7092">
        <v>0</v>
      </c>
      <c r="J7092">
        <v>0</v>
      </c>
      <c r="K7092">
        <v>6.0000000000000001E-3</v>
      </c>
      <c r="L7092" t="s">
        <v>23</v>
      </c>
      <c r="M7092" s="3">
        <v>23298.072</v>
      </c>
      <c r="N7092" s="2" t="str">
        <f>VLOOKUP(Tabla1[[#This Row],[nemo]],'Nemos y clasificaciones'!$A$2:$B$5000,2,FALSE)</f>
        <v>FONDO MUTUO IM TRUST INDICE CHILE</v>
      </c>
      <c r="O7092" s="3" t="str">
        <f>VLOOKUP(Tabla1[[#This Row],[nemo]],'Nemos y clasificaciones'!$A$1:$C$3000,3,FALSE)</f>
        <v>Servicios financieros</v>
      </c>
      <c r="P7092" s="3"/>
      <c r="Q7092" s="3"/>
    </row>
    <row r="7093" spans="1:17" x14ac:dyDescent="0.25">
      <c r="A7093" t="s">
        <v>9476</v>
      </c>
      <c r="B7093" s="1">
        <v>42874</v>
      </c>
      <c r="C7093" s="1">
        <v>42880</v>
      </c>
      <c r="D7093" t="s">
        <v>14</v>
      </c>
      <c r="E7093" t="s">
        <v>8688</v>
      </c>
      <c r="F7093">
        <v>0</v>
      </c>
      <c r="G7093">
        <v>3883012</v>
      </c>
      <c r="H7093">
        <v>0</v>
      </c>
      <c r="I7093">
        <v>0</v>
      </c>
      <c r="J7093">
        <v>0</v>
      </c>
      <c r="K7093">
        <v>6.0000000000000001E-3</v>
      </c>
      <c r="L7093" t="s">
        <v>23</v>
      </c>
      <c r="M7093" s="3">
        <v>23298.072</v>
      </c>
      <c r="N7093" s="2" t="str">
        <f>VLOOKUP(Tabla1[[#This Row],[nemo]],'Nemos y clasificaciones'!$A$2:$B$5000,2,FALSE)</f>
        <v>FONDO MUTUO IM TRUST INDICE CHILE</v>
      </c>
      <c r="O7093" s="3" t="str">
        <f>VLOOKUP(Tabla1[[#This Row],[nemo]],'Nemos y clasificaciones'!$A$1:$C$3000,3,FALSE)</f>
        <v>Servicios financieros</v>
      </c>
      <c r="P7093" s="3"/>
      <c r="Q7093" s="3"/>
    </row>
    <row r="7094" spans="1:17" x14ac:dyDescent="0.25">
      <c r="A7094" t="s">
        <v>10503</v>
      </c>
      <c r="B7094" s="1">
        <v>42509</v>
      </c>
      <c r="C7094" s="1">
        <v>42516</v>
      </c>
      <c r="D7094" t="s">
        <v>14</v>
      </c>
      <c r="E7094" t="s">
        <v>8688</v>
      </c>
      <c r="F7094">
        <v>0</v>
      </c>
      <c r="G7094">
        <v>3883012</v>
      </c>
      <c r="H7094">
        <v>0</v>
      </c>
      <c r="I7094">
        <v>0</v>
      </c>
      <c r="J7094">
        <v>0</v>
      </c>
      <c r="K7094">
        <v>6.0000000000000001E-3</v>
      </c>
      <c r="L7094" t="s">
        <v>23</v>
      </c>
      <c r="M7094" s="3">
        <v>23298.072</v>
      </c>
      <c r="N7094" s="2" t="str">
        <f>VLOOKUP(Tabla1[[#This Row],[nemo]],'Nemos y clasificaciones'!$A$2:$B$5000,2,FALSE)</f>
        <v>FONDO MUTUO IM TRUST INDICE CHILE</v>
      </c>
      <c r="O7094" s="3" t="str">
        <f>VLOOKUP(Tabla1[[#This Row],[nemo]],'Nemos y clasificaciones'!$A$1:$C$3000,3,FALSE)</f>
        <v>Servicios financieros</v>
      </c>
      <c r="P7094" s="3"/>
      <c r="Q7094" s="3"/>
    </row>
    <row r="7095" spans="1:17" x14ac:dyDescent="0.25">
      <c r="A7095" t="s">
        <v>10543</v>
      </c>
      <c r="B7095" s="1">
        <v>42507</v>
      </c>
      <c r="C7095" s="1">
        <v>42514</v>
      </c>
      <c r="D7095" t="s">
        <v>14</v>
      </c>
      <c r="E7095" t="s">
        <v>8688</v>
      </c>
      <c r="F7095">
        <v>0</v>
      </c>
      <c r="G7095">
        <v>3883012</v>
      </c>
      <c r="H7095">
        <v>0</v>
      </c>
      <c r="I7095">
        <v>0</v>
      </c>
      <c r="J7095">
        <v>0</v>
      </c>
      <c r="K7095">
        <v>4.0000000000000001E-3</v>
      </c>
      <c r="L7095" t="s">
        <v>23</v>
      </c>
      <c r="M7095" s="3">
        <v>15532.048000000001</v>
      </c>
      <c r="N7095" s="2" t="str">
        <f>VLOOKUP(Tabla1[[#This Row],[nemo]],'Nemos y clasificaciones'!$A$2:$B$5000,2,FALSE)</f>
        <v>FONDO MUTUO IM TRUST INDICE CHILE</v>
      </c>
      <c r="O7095" s="3" t="str">
        <f>VLOOKUP(Tabla1[[#This Row],[nemo]],'Nemos y clasificaciones'!$A$1:$C$3000,3,FALSE)</f>
        <v>Servicios financieros</v>
      </c>
      <c r="P7095" s="3"/>
      <c r="Q7095" s="3"/>
    </row>
    <row r="7096" spans="1:17" x14ac:dyDescent="0.25">
      <c r="A7096" t="s">
        <v>10752</v>
      </c>
      <c r="B7096" s="1">
        <v>42483</v>
      </c>
      <c r="C7096" s="1">
        <v>42489</v>
      </c>
      <c r="D7096" t="s">
        <v>14</v>
      </c>
      <c r="E7096" t="s">
        <v>8688</v>
      </c>
      <c r="F7096">
        <v>0</v>
      </c>
      <c r="G7096">
        <v>3883012</v>
      </c>
      <c r="H7096">
        <v>0</v>
      </c>
      <c r="I7096">
        <v>0</v>
      </c>
      <c r="J7096">
        <v>0</v>
      </c>
      <c r="K7096">
        <v>3.0000000000000001E-3</v>
      </c>
      <c r="L7096" t="s">
        <v>23</v>
      </c>
      <c r="M7096" s="3">
        <v>11649.036</v>
      </c>
      <c r="N7096" s="2" t="str">
        <f>VLOOKUP(Tabla1[[#This Row],[nemo]],'Nemos y clasificaciones'!$A$2:$B$5000,2,FALSE)</f>
        <v>FONDO MUTUO IM TRUST INDICE CHILE</v>
      </c>
      <c r="O7096" s="3" t="str">
        <f>VLOOKUP(Tabla1[[#This Row],[nemo]],'Nemos y clasificaciones'!$A$1:$C$3000,3,FALSE)</f>
        <v>Servicios financieros</v>
      </c>
      <c r="P7096" s="3"/>
      <c r="Q7096" s="3"/>
    </row>
    <row r="7097" spans="1:17" x14ac:dyDescent="0.25">
      <c r="A7097" t="s">
        <v>2422</v>
      </c>
      <c r="B7097" s="1">
        <v>44279</v>
      </c>
      <c r="C7097" s="1">
        <v>44280</v>
      </c>
      <c r="D7097" t="s">
        <v>14</v>
      </c>
      <c r="E7097" t="s">
        <v>254</v>
      </c>
      <c r="F7097">
        <v>0</v>
      </c>
      <c r="G7097">
        <v>42400000</v>
      </c>
      <c r="H7097">
        <v>0</v>
      </c>
      <c r="I7097">
        <v>0</v>
      </c>
      <c r="J7097">
        <v>0</v>
      </c>
      <c r="K7097">
        <v>8.4320000000000004</v>
      </c>
      <c r="L7097" t="s">
        <v>16</v>
      </c>
      <c r="M7097" s="2">
        <v>357516800</v>
      </c>
      <c r="N7097" s="2" t="str">
        <f>VLOOKUP(Tabla1[[#This Row],[nemo]],'Nemos y clasificaciones'!$A$2:$B$5000,2,FALSE)</f>
        <v>FONDO MUTUO ETF IT NOW S&amp;P IPSA</v>
      </c>
      <c r="O7097" s="2" t="str">
        <f>VLOOKUP(Tabla1[[#This Row],[nemo]],'Nemos y clasificaciones'!$A$1:$C$3000,3,FALSE)</f>
        <v>ETF</v>
      </c>
      <c r="P7097" s="2"/>
      <c r="Q7097" s="2"/>
    </row>
    <row r="7098" spans="1:17" x14ac:dyDescent="0.25">
      <c r="A7098" t="s">
        <v>2091</v>
      </c>
      <c r="B7098" s="1">
        <v>44315</v>
      </c>
      <c r="C7098" s="1">
        <v>44316</v>
      </c>
      <c r="D7098" t="s">
        <v>14</v>
      </c>
      <c r="E7098" t="s">
        <v>254</v>
      </c>
      <c r="F7098">
        <v>0</v>
      </c>
      <c r="G7098">
        <v>41120000</v>
      </c>
      <c r="H7098">
        <v>0</v>
      </c>
      <c r="I7098">
        <v>0</v>
      </c>
      <c r="J7098">
        <v>0</v>
      </c>
      <c r="K7098">
        <v>8.5009999999999994</v>
      </c>
      <c r="L7098" t="s">
        <v>16</v>
      </c>
      <c r="M7098" s="2">
        <v>349561120</v>
      </c>
      <c r="N7098" s="2" t="str">
        <f>VLOOKUP(Tabla1[[#This Row],[nemo]],'Nemos y clasificaciones'!$A$2:$B$5000,2,FALSE)</f>
        <v>FONDO MUTUO ETF IT NOW S&amp;P IPSA</v>
      </c>
      <c r="O7098" s="2" t="str">
        <f>VLOOKUP(Tabla1[[#This Row],[nemo]],'Nemos y clasificaciones'!$A$1:$C$3000,3,FALSE)</f>
        <v>ETF</v>
      </c>
      <c r="P7098" s="2"/>
      <c r="Q7098" s="2"/>
    </row>
    <row r="7099" spans="1:17" x14ac:dyDescent="0.25">
      <c r="A7099" t="s">
        <v>4215</v>
      </c>
      <c r="B7099" s="1">
        <v>43979</v>
      </c>
      <c r="C7099" s="1">
        <v>43980</v>
      </c>
      <c r="D7099" t="s">
        <v>14</v>
      </c>
      <c r="E7099" t="s">
        <v>254</v>
      </c>
      <c r="F7099">
        <v>0</v>
      </c>
      <c r="G7099">
        <v>28720000</v>
      </c>
      <c r="H7099">
        <v>0</v>
      </c>
      <c r="I7099">
        <v>0</v>
      </c>
      <c r="J7099">
        <v>0</v>
      </c>
      <c r="K7099">
        <v>11.718999999999999</v>
      </c>
      <c r="L7099" t="s">
        <v>54</v>
      </c>
      <c r="M7099" s="2">
        <v>336569680</v>
      </c>
      <c r="N7099" s="2" t="str">
        <f>VLOOKUP(Tabla1[[#This Row],[nemo]],'Nemos y clasificaciones'!$A$2:$B$5000,2,FALSE)</f>
        <v>FONDO MUTUO ETF IT NOW S&amp;P IPSA</v>
      </c>
      <c r="O7099" s="2" t="str">
        <f>VLOOKUP(Tabla1[[#This Row],[nemo]],'Nemos y clasificaciones'!$A$1:$C$3000,3,FALSE)</f>
        <v>ETF</v>
      </c>
      <c r="P7099" s="2"/>
      <c r="Q7099" s="2"/>
    </row>
    <row r="7100" spans="1:17" x14ac:dyDescent="0.25">
      <c r="A7100" t="s">
        <v>6666</v>
      </c>
      <c r="B7100" s="1">
        <v>43578</v>
      </c>
      <c r="C7100" s="1">
        <v>43579</v>
      </c>
      <c r="D7100" t="s">
        <v>14</v>
      </c>
      <c r="E7100" t="s">
        <v>254</v>
      </c>
      <c r="F7100">
        <v>0</v>
      </c>
      <c r="G7100">
        <v>31760000</v>
      </c>
      <c r="H7100">
        <v>0</v>
      </c>
      <c r="I7100">
        <v>0</v>
      </c>
      <c r="J7100">
        <v>0</v>
      </c>
      <c r="K7100">
        <v>10.398</v>
      </c>
      <c r="L7100" t="s">
        <v>54</v>
      </c>
      <c r="M7100" s="2">
        <v>330240480</v>
      </c>
      <c r="N7100" s="2" t="str">
        <f>VLOOKUP(Tabla1[[#This Row],[nemo]],'Nemos y clasificaciones'!$A$2:$B$5000,2,FALSE)</f>
        <v>FONDO MUTUO ETF IT NOW S&amp;P IPSA</v>
      </c>
      <c r="O7100" s="2" t="str">
        <f>VLOOKUP(Tabla1[[#This Row],[nemo]],'Nemos y clasificaciones'!$A$1:$C$3000,3,FALSE)</f>
        <v>ETF</v>
      </c>
      <c r="P7100" s="2"/>
      <c r="Q7100" s="2"/>
    </row>
    <row r="7101" spans="1:17" x14ac:dyDescent="0.25">
      <c r="A7101" t="s">
        <v>4216</v>
      </c>
      <c r="B7101" s="1">
        <v>43979</v>
      </c>
      <c r="C7101" s="1">
        <v>43980</v>
      </c>
      <c r="D7101" t="s">
        <v>14</v>
      </c>
      <c r="E7101" t="s">
        <v>254</v>
      </c>
      <c r="F7101">
        <v>0</v>
      </c>
      <c r="G7101">
        <v>28720000</v>
      </c>
      <c r="H7101">
        <v>0</v>
      </c>
      <c r="I7101">
        <v>0</v>
      </c>
      <c r="J7101">
        <v>0</v>
      </c>
      <c r="K7101">
        <v>10.48</v>
      </c>
      <c r="L7101" t="s">
        <v>54</v>
      </c>
      <c r="M7101" s="2">
        <v>300985600</v>
      </c>
      <c r="N7101" s="2" t="str">
        <f>VLOOKUP(Tabla1[[#This Row],[nemo]],'Nemos y clasificaciones'!$A$2:$B$5000,2,FALSE)</f>
        <v>FONDO MUTUO ETF IT NOW S&amp;P IPSA</v>
      </c>
      <c r="O7101" s="2" t="str">
        <f>VLOOKUP(Tabla1[[#This Row],[nemo]],'Nemos y clasificaciones'!$A$1:$C$3000,3,FALSE)</f>
        <v>ETF</v>
      </c>
      <c r="P7101" s="2"/>
      <c r="Q7101" s="2"/>
    </row>
    <row r="7102" spans="1:17" x14ac:dyDescent="0.25">
      <c r="A7102" t="s">
        <v>6744</v>
      </c>
      <c r="B7102" s="1">
        <v>43551</v>
      </c>
      <c r="C7102" s="1">
        <v>43552</v>
      </c>
      <c r="D7102" t="s">
        <v>14</v>
      </c>
      <c r="E7102" t="s">
        <v>254</v>
      </c>
      <c r="F7102">
        <v>0</v>
      </c>
      <c r="G7102">
        <v>29360000</v>
      </c>
      <c r="H7102">
        <v>0</v>
      </c>
      <c r="I7102">
        <v>0</v>
      </c>
      <c r="J7102">
        <v>0</v>
      </c>
      <c r="K7102">
        <v>9.4169999999999998</v>
      </c>
      <c r="L7102" t="s">
        <v>16</v>
      </c>
      <c r="M7102" s="2">
        <v>276483120</v>
      </c>
      <c r="N7102" s="2" t="str">
        <f>VLOOKUP(Tabla1[[#This Row],[nemo]],'Nemos y clasificaciones'!$A$2:$B$5000,2,FALSE)</f>
        <v>FONDO MUTUO ETF IT NOW S&amp;P IPSA</v>
      </c>
      <c r="O7102" s="2" t="str">
        <f>VLOOKUP(Tabla1[[#This Row],[nemo]],'Nemos y clasificaciones'!$A$1:$C$3000,3,FALSE)</f>
        <v>ETF</v>
      </c>
      <c r="P7102" s="2"/>
      <c r="Q7102" s="2"/>
    </row>
    <row r="7103" spans="1:17" x14ac:dyDescent="0.25">
      <c r="A7103" t="s">
        <v>8375</v>
      </c>
      <c r="B7103" s="1">
        <v>43214</v>
      </c>
      <c r="C7103" s="1">
        <v>43215</v>
      </c>
      <c r="D7103" t="s">
        <v>14</v>
      </c>
      <c r="E7103" t="s">
        <v>254</v>
      </c>
      <c r="F7103">
        <v>0</v>
      </c>
      <c r="G7103">
        <v>25760000</v>
      </c>
      <c r="H7103">
        <v>0</v>
      </c>
      <c r="I7103">
        <v>0</v>
      </c>
      <c r="J7103">
        <v>0</v>
      </c>
      <c r="K7103">
        <v>10.679</v>
      </c>
      <c r="L7103" t="s">
        <v>54</v>
      </c>
      <c r="M7103" s="2">
        <v>275091040</v>
      </c>
      <c r="N7103" s="2" t="str">
        <f>VLOOKUP(Tabla1[[#This Row],[nemo]],'Nemos y clasificaciones'!$A$2:$B$5000,2,FALSE)</f>
        <v>FONDO MUTUO ETF IT NOW S&amp;P IPSA</v>
      </c>
      <c r="O7103" s="2" t="str">
        <f>VLOOKUP(Tabla1[[#This Row],[nemo]],'Nemos y clasificaciones'!$A$1:$C$3000,3,FALSE)</f>
        <v>ETF</v>
      </c>
      <c r="P7103" s="2"/>
      <c r="Q7103" s="2"/>
    </row>
    <row r="7104" spans="1:17" x14ac:dyDescent="0.25">
      <c r="A7104" t="s">
        <v>4748</v>
      </c>
      <c r="B7104" s="1">
        <v>43915</v>
      </c>
      <c r="C7104" s="1">
        <v>43916</v>
      </c>
      <c r="D7104" t="s">
        <v>14</v>
      </c>
      <c r="E7104" t="s">
        <v>254</v>
      </c>
      <c r="F7104">
        <v>0</v>
      </c>
      <c r="G7104">
        <v>21360000</v>
      </c>
      <c r="H7104">
        <v>0</v>
      </c>
      <c r="I7104">
        <v>0</v>
      </c>
      <c r="J7104">
        <v>0</v>
      </c>
      <c r="K7104">
        <v>11.988</v>
      </c>
      <c r="L7104" t="s">
        <v>54</v>
      </c>
      <c r="M7104" s="2">
        <v>256063680</v>
      </c>
      <c r="N7104" s="2" t="str">
        <f>VLOOKUP(Tabla1[[#This Row],[nemo]],'Nemos y clasificaciones'!$A$2:$B$5000,2,FALSE)</f>
        <v>FONDO MUTUO ETF IT NOW S&amp;P IPSA</v>
      </c>
      <c r="O7104" s="2" t="str">
        <f>VLOOKUP(Tabla1[[#This Row],[nemo]],'Nemos y clasificaciones'!$A$1:$C$3000,3,FALSE)</f>
        <v>ETF</v>
      </c>
      <c r="P7104" s="2"/>
      <c r="Q7104" s="2"/>
    </row>
    <row r="7105" spans="1:17" x14ac:dyDescent="0.25">
      <c r="A7105" t="s">
        <v>6346</v>
      </c>
      <c r="B7105" s="1">
        <v>43601</v>
      </c>
      <c r="C7105" s="1">
        <v>43602</v>
      </c>
      <c r="D7105" t="s">
        <v>14</v>
      </c>
      <c r="E7105" t="s">
        <v>254</v>
      </c>
      <c r="F7105">
        <v>0</v>
      </c>
      <c r="G7105">
        <v>31120000</v>
      </c>
      <c r="H7105">
        <v>0</v>
      </c>
      <c r="I7105">
        <v>0</v>
      </c>
      <c r="J7105">
        <v>0</v>
      </c>
      <c r="K7105">
        <v>8.0749999999999993</v>
      </c>
      <c r="L7105" t="s">
        <v>16</v>
      </c>
      <c r="M7105" s="2">
        <v>251294000</v>
      </c>
      <c r="N7105" s="2" t="str">
        <f>VLOOKUP(Tabla1[[#This Row],[nemo]],'Nemos y clasificaciones'!$A$2:$B$5000,2,FALSE)</f>
        <v>FONDO MUTUO ETF IT NOW S&amp;P IPSA</v>
      </c>
      <c r="O7105" s="2" t="str">
        <f>VLOOKUP(Tabla1[[#This Row],[nemo]],'Nemos y clasificaciones'!$A$1:$C$3000,3,FALSE)</f>
        <v>ETF</v>
      </c>
      <c r="P7105" s="2"/>
      <c r="Q7105" s="2"/>
    </row>
    <row r="7106" spans="1:17" x14ac:dyDescent="0.25">
      <c r="A7106" t="s">
        <v>1679</v>
      </c>
      <c r="B7106" s="1">
        <v>44343</v>
      </c>
      <c r="C7106" s="1">
        <v>44344</v>
      </c>
      <c r="D7106" t="s">
        <v>14</v>
      </c>
      <c r="E7106" t="s">
        <v>254</v>
      </c>
      <c r="F7106">
        <v>0</v>
      </c>
      <c r="G7106">
        <v>39280000</v>
      </c>
      <c r="H7106">
        <v>0</v>
      </c>
      <c r="I7106">
        <v>0</v>
      </c>
      <c r="J7106">
        <v>0</v>
      </c>
      <c r="K7106">
        <v>6.3140000000000001</v>
      </c>
      <c r="L7106" t="s">
        <v>16</v>
      </c>
      <c r="M7106" s="2">
        <v>248013920</v>
      </c>
      <c r="N7106" s="2" t="str">
        <f>VLOOKUP(Tabla1[[#This Row],[nemo]],'Nemos y clasificaciones'!$A$2:$B$5000,2,FALSE)</f>
        <v>FONDO MUTUO ETF IT NOW S&amp;P IPSA</v>
      </c>
      <c r="O7106" s="2" t="str">
        <f>VLOOKUP(Tabla1[[#This Row],[nemo]],'Nemos y clasificaciones'!$A$1:$C$3000,3,FALSE)</f>
        <v>ETF</v>
      </c>
      <c r="P7106" s="2"/>
      <c r="Q7106" s="2"/>
    </row>
    <row r="7107" spans="1:17" x14ac:dyDescent="0.25">
      <c r="A7107" t="s">
        <v>8525</v>
      </c>
      <c r="B7107" s="1">
        <v>43180</v>
      </c>
      <c r="C7107" s="1">
        <v>43181</v>
      </c>
      <c r="D7107" t="s">
        <v>14</v>
      </c>
      <c r="E7107" t="s">
        <v>254</v>
      </c>
      <c r="F7107">
        <v>0</v>
      </c>
      <c r="G7107">
        <v>25280000</v>
      </c>
      <c r="H7107">
        <v>0</v>
      </c>
      <c r="I7107">
        <v>0</v>
      </c>
      <c r="J7107">
        <v>0</v>
      </c>
      <c r="K7107">
        <v>7.5389999999999997</v>
      </c>
      <c r="L7107" t="s">
        <v>16</v>
      </c>
      <c r="M7107" s="2">
        <v>190585920</v>
      </c>
      <c r="N7107" s="2" t="str">
        <f>VLOOKUP(Tabla1[[#This Row],[nemo]],'Nemos y clasificaciones'!$A$2:$B$5000,2,FALSE)</f>
        <v>FONDO MUTUO ETF IT NOW S&amp;P IPSA</v>
      </c>
      <c r="O7107" s="2" t="str">
        <f>VLOOKUP(Tabla1[[#This Row],[nemo]],'Nemos y clasificaciones'!$A$1:$C$3000,3,FALSE)</f>
        <v>ETF</v>
      </c>
      <c r="P7107" s="2"/>
      <c r="Q7107" s="2"/>
    </row>
    <row r="7108" spans="1:17" x14ac:dyDescent="0.25">
      <c r="A7108" t="s">
        <v>2140</v>
      </c>
      <c r="B7108" s="1">
        <v>44309</v>
      </c>
      <c r="C7108" s="1">
        <v>44312</v>
      </c>
      <c r="D7108" t="s">
        <v>14</v>
      </c>
      <c r="E7108" t="s">
        <v>254</v>
      </c>
      <c r="F7108">
        <v>0</v>
      </c>
      <c r="G7108">
        <v>39680000</v>
      </c>
      <c r="H7108">
        <v>0</v>
      </c>
      <c r="I7108">
        <v>0</v>
      </c>
      <c r="J7108">
        <v>0</v>
      </c>
      <c r="K7108">
        <v>4.4509999999999996</v>
      </c>
      <c r="L7108" t="s">
        <v>16</v>
      </c>
      <c r="M7108" s="2">
        <v>176615680</v>
      </c>
      <c r="N7108" s="2" t="str">
        <f>VLOOKUP(Tabla1[[#This Row],[nemo]],'Nemos y clasificaciones'!$A$2:$B$5000,2,FALSE)</f>
        <v>FONDO MUTUO ETF IT NOW S&amp;P IPSA</v>
      </c>
      <c r="O7108" s="2" t="str">
        <f>VLOOKUP(Tabla1[[#This Row],[nemo]],'Nemos y clasificaciones'!$A$1:$C$3000,3,FALSE)</f>
        <v>ETF</v>
      </c>
      <c r="P7108" s="2"/>
      <c r="Q7108" s="2"/>
    </row>
    <row r="7109" spans="1:17" x14ac:dyDescent="0.25">
      <c r="A7109" t="s">
        <v>3126</v>
      </c>
      <c r="B7109" s="1">
        <v>44161</v>
      </c>
      <c r="C7109" s="1">
        <v>44162</v>
      </c>
      <c r="D7109" t="s">
        <v>14</v>
      </c>
      <c r="E7109" t="s">
        <v>254</v>
      </c>
      <c r="F7109">
        <v>0</v>
      </c>
      <c r="G7109">
        <v>37680000</v>
      </c>
      <c r="H7109">
        <v>0</v>
      </c>
      <c r="I7109">
        <v>0</v>
      </c>
      <c r="J7109">
        <v>0</v>
      </c>
      <c r="K7109">
        <v>4.6520000000000001</v>
      </c>
      <c r="L7109" t="s">
        <v>16</v>
      </c>
      <c r="M7109" s="2">
        <v>175287360</v>
      </c>
      <c r="N7109" s="2" t="str">
        <f>VLOOKUP(Tabla1[[#This Row],[nemo]],'Nemos y clasificaciones'!$A$2:$B$5000,2,FALSE)</f>
        <v>FONDO MUTUO ETF IT NOW S&amp;P IPSA</v>
      </c>
      <c r="O7109" s="2" t="str">
        <f>VLOOKUP(Tabla1[[#This Row],[nemo]],'Nemos y clasificaciones'!$A$1:$C$3000,3,FALSE)</f>
        <v>ETF</v>
      </c>
      <c r="P7109" s="2"/>
      <c r="Q7109" s="2"/>
    </row>
    <row r="7110" spans="1:17" x14ac:dyDescent="0.25">
      <c r="A7110" t="s">
        <v>3056</v>
      </c>
      <c r="B7110" s="1">
        <v>44174</v>
      </c>
      <c r="C7110" s="1">
        <v>44175</v>
      </c>
      <c r="D7110" t="s">
        <v>14</v>
      </c>
      <c r="E7110" t="s">
        <v>254</v>
      </c>
      <c r="F7110">
        <v>0</v>
      </c>
      <c r="G7110">
        <v>38160000</v>
      </c>
      <c r="H7110">
        <v>0</v>
      </c>
      <c r="I7110">
        <v>0</v>
      </c>
      <c r="J7110">
        <v>0</v>
      </c>
      <c r="K7110">
        <v>4.0720000000000001</v>
      </c>
      <c r="L7110" t="s">
        <v>16</v>
      </c>
      <c r="M7110" s="2">
        <v>155387520</v>
      </c>
      <c r="N7110" s="2" t="str">
        <f>VLOOKUP(Tabla1[[#This Row],[nemo]],'Nemos y clasificaciones'!$A$2:$B$5000,2,FALSE)</f>
        <v>FONDO MUTUO ETF IT NOW S&amp;P IPSA</v>
      </c>
      <c r="O7110" s="2" t="str">
        <f>VLOOKUP(Tabla1[[#This Row],[nemo]],'Nemos y clasificaciones'!$A$1:$C$3000,3,FALSE)</f>
        <v>ETF</v>
      </c>
      <c r="P7110" s="2"/>
      <c r="Q7110" s="2"/>
    </row>
    <row r="7111" spans="1:17" x14ac:dyDescent="0.25">
      <c r="A7111" t="s">
        <v>1948</v>
      </c>
      <c r="B7111" s="1">
        <v>44327</v>
      </c>
      <c r="C7111" s="1">
        <v>44328</v>
      </c>
      <c r="D7111" t="s">
        <v>14</v>
      </c>
      <c r="E7111" t="s">
        <v>254</v>
      </c>
      <c r="F7111">
        <v>0</v>
      </c>
      <c r="G7111">
        <v>38720000</v>
      </c>
      <c r="H7111">
        <v>0</v>
      </c>
      <c r="I7111">
        <v>0</v>
      </c>
      <c r="J7111">
        <v>0</v>
      </c>
      <c r="K7111">
        <v>3.9279999999999999</v>
      </c>
      <c r="L7111" t="s">
        <v>16</v>
      </c>
      <c r="M7111" s="2">
        <v>152092160</v>
      </c>
      <c r="N7111" s="2" t="str">
        <f>VLOOKUP(Tabla1[[#This Row],[nemo]],'Nemos y clasificaciones'!$A$2:$B$5000,2,FALSE)</f>
        <v>FONDO MUTUO ETF IT NOW S&amp;P IPSA</v>
      </c>
      <c r="O7111" s="2" t="str">
        <f>VLOOKUP(Tabla1[[#This Row],[nemo]],'Nemos y clasificaciones'!$A$1:$C$3000,3,FALSE)</f>
        <v>ETF</v>
      </c>
      <c r="P7111" s="2"/>
      <c r="Q7111" s="2"/>
    </row>
    <row r="7112" spans="1:17" x14ac:dyDescent="0.25">
      <c r="A7112" t="s">
        <v>9739</v>
      </c>
      <c r="B7112" s="1">
        <v>42851</v>
      </c>
      <c r="C7112" s="1">
        <v>42852</v>
      </c>
      <c r="D7112" t="s">
        <v>14</v>
      </c>
      <c r="E7112" t="s">
        <v>254</v>
      </c>
      <c r="F7112">
        <v>0</v>
      </c>
      <c r="G7112">
        <v>18240000</v>
      </c>
      <c r="H7112">
        <v>0</v>
      </c>
      <c r="I7112">
        <v>0</v>
      </c>
      <c r="J7112">
        <v>0</v>
      </c>
      <c r="K7112">
        <v>8.3179999999999996</v>
      </c>
      <c r="L7112" t="s">
        <v>16</v>
      </c>
      <c r="M7112" s="2">
        <v>151720320</v>
      </c>
      <c r="N7112" s="2" t="str">
        <f>VLOOKUP(Tabla1[[#This Row],[nemo]],'Nemos y clasificaciones'!$A$2:$B$5000,2,FALSE)</f>
        <v>FONDO MUTUO ETF IT NOW S&amp;P IPSA</v>
      </c>
      <c r="O7112" s="2" t="str">
        <f>VLOOKUP(Tabla1[[#This Row],[nemo]],'Nemos y clasificaciones'!$A$1:$C$3000,3,FALSE)</f>
        <v>ETF</v>
      </c>
      <c r="P7112" s="2"/>
      <c r="Q7112" s="2"/>
    </row>
    <row r="7113" spans="1:17" x14ac:dyDescent="0.25">
      <c r="A7113" t="s">
        <v>6503</v>
      </c>
      <c r="B7113" s="1">
        <v>43593</v>
      </c>
      <c r="C7113" s="1">
        <v>43594</v>
      </c>
      <c r="D7113" t="s">
        <v>14</v>
      </c>
      <c r="E7113" t="s">
        <v>254</v>
      </c>
      <c r="F7113">
        <v>0</v>
      </c>
      <c r="G7113">
        <v>30560000</v>
      </c>
      <c r="H7113">
        <v>0</v>
      </c>
      <c r="I7113">
        <v>0</v>
      </c>
      <c r="J7113">
        <v>0</v>
      </c>
      <c r="K7113">
        <v>4.5309999999999997</v>
      </c>
      <c r="L7113" t="s">
        <v>16</v>
      </c>
      <c r="M7113" s="2">
        <v>138467360</v>
      </c>
      <c r="N7113" s="2" t="str">
        <f>VLOOKUP(Tabla1[[#This Row],[nemo]],'Nemos y clasificaciones'!$A$2:$B$5000,2,FALSE)</f>
        <v>FONDO MUTUO ETF IT NOW S&amp;P IPSA</v>
      </c>
      <c r="O7113" s="2" t="str">
        <f>VLOOKUP(Tabla1[[#This Row],[nemo]],'Nemos y clasificaciones'!$A$1:$C$3000,3,FALSE)</f>
        <v>ETF</v>
      </c>
      <c r="P7113" s="2"/>
      <c r="Q7113" s="2"/>
    </row>
    <row r="7114" spans="1:17" x14ac:dyDescent="0.25">
      <c r="A7114" t="s">
        <v>453</v>
      </c>
      <c r="B7114" s="1">
        <v>44433</v>
      </c>
      <c r="C7114" s="1">
        <v>44434</v>
      </c>
      <c r="D7114" t="s">
        <v>14</v>
      </c>
      <c r="E7114" t="s">
        <v>254</v>
      </c>
      <c r="F7114">
        <v>0</v>
      </c>
      <c r="G7114">
        <v>37200000</v>
      </c>
      <c r="H7114">
        <v>0</v>
      </c>
      <c r="I7114">
        <v>0</v>
      </c>
      <c r="J7114">
        <v>0</v>
      </c>
      <c r="K7114">
        <v>3.6859999999999999</v>
      </c>
      <c r="L7114" t="s">
        <v>16</v>
      </c>
      <c r="M7114" s="2">
        <v>137119200</v>
      </c>
      <c r="N7114" s="2" t="str">
        <f>VLOOKUP(Tabla1[[#This Row],[nemo]],'Nemos y clasificaciones'!$A$2:$B$5000,2,FALSE)</f>
        <v>FONDO MUTUO ETF IT NOW S&amp;P IPSA</v>
      </c>
      <c r="O7114" s="2" t="str">
        <f>VLOOKUP(Tabla1[[#This Row],[nemo]],'Nemos y clasificaciones'!$A$1:$C$3000,3,FALSE)</f>
        <v>ETF</v>
      </c>
      <c r="P7114" s="2"/>
      <c r="Q7114" s="2"/>
    </row>
    <row r="7115" spans="1:17" x14ac:dyDescent="0.25">
      <c r="A7115" t="s">
        <v>5349</v>
      </c>
      <c r="B7115" s="1">
        <v>43802</v>
      </c>
      <c r="C7115" s="1">
        <v>43803</v>
      </c>
      <c r="D7115" t="s">
        <v>14</v>
      </c>
      <c r="E7115" t="s">
        <v>254</v>
      </c>
      <c r="F7115">
        <v>0</v>
      </c>
      <c r="G7115">
        <v>31200000</v>
      </c>
      <c r="H7115">
        <v>0</v>
      </c>
      <c r="I7115">
        <v>0</v>
      </c>
      <c r="J7115">
        <v>0</v>
      </c>
      <c r="K7115">
        <v>4.3840000000000003</v>
      </c>
      <c r="L7115" t="s">
        <v>16</v>
      </c>
      <c r="M7115" s="2">
        <v>136780800</v>
      </c>
      <c r="N7115" s="2" t="str">
        <f>VLOOKUP(Tabla1[[#This Row],[nemo]],'Nemos y clasificaciones'!$A$2:$B$5000,2,FALSE)</f>
        <v>FONDO MUTUO ETF IT NOW S&amp;P IPSA</v>
      </c>
      <c r="O7115" s="2" t="str">
        <f>VLOOKUP(Tabla1[[#This Row],[nemo]],'Nemos y clasificaciones'!$A$1:$C$3000,3,FALSE)</f>
        <v>ETF</v>
      </c>
      <c r="P7115" s="2"/>
      <c r="Q7115" s="2"/>
    </row>
    <row r="7116" spans="1:17" x14ac:dyDescent="0.25">
      <c r="A7116" t="s">
        <v>2314</v>
      </c>
      <c r="B7116" s="1">
        <v>44291</v>
      </c>
      <c r="C7116" s="1">
        <v>44292</v>
      </c>
      <c r="D7116" t="s">
        <v>14</v>
      </c>
      <c r="E7116" t="s">
        <v>254</v>
      </c>
      <c r="F7116">
        <v>0</v>
      </c>
      <c r="G7116">
        <v>41520000</v>
      </c>
      <c r="H7116">
        <v>0</v>
      </c>
      <c r="I7116">
        <v>0</v>
      </c>
      <c r="J7116">
        <v>0</v>
      </c>
      <c r="K7116">
        <v>3.2530000000000001</v>
      </c>
      <c r="L7116" t="s">
        <v>16</v>
      </c>
      <c r="M7116" s="2">
        <v>135064560</v>
      </c>
      <c r="N7116" s="2" t="str">
        <f>VLOOKUP(Tabla1[[#This Row],[nemo]],'Nemos y clasificaciones'!$A$2:$B$5000,2,FALSE)</f>
        <v>FONDO MUTUO ETF IT NOW S&amp;P IPSA</v>
      </c>
      <c r="O7116" s="2" t="str">
        <f>VLOOKUP(Tabla1[[#This Row],[nemo]],'Nemos y clasificaciones'!$A$1:$C$3000,3,FALSE)</f>
        <v>ETF</v>
      </c>
      <c r="P7116" s="2"/>
      <c r="Q7116" s="2"/>
    </row>
    <row r="7117" spans="1:17" x14ac:dyDescent="0.25">
      <c r="A7117" t="s">
        <v>6724</v>
      </c>
      <c r="B7117" s="1">
        <v>43557</v>
      </c>
      <c r="C7117" s="1">
        <v>43558</v>
      </c>
      <c r="D7117" t="s">
        <v>14</v>
      </c>
      <c r="E7117" t="s">
        <v>254</v>
      </c>
      <c r="F7117">
        <v>0</v>
      </c>
      <c r="G7117">
        <v>29200000</v>
      </c>
      <c r="H7117">
        <v>0</v>
      </c>
      <c r="I7117">
        <v>0</v>
      </c>
      <c r="J7117">
        <v>0</v>
      </c>
      <c r="K7117">
        <v>4.4450000000000003</v>
      </c>
      <c r="L7117" t="s">
        <v>16</v>
      </c>
      <c r="M7117" s="2">
        <v>129794000</v>
      </c>
      <c r="N7117" s="2" t="str">
        <f>VLOOKUP(Tabla1[[#This Row],[nemo]],'Nemos y clasificaciones'!$A$2:$B$5000,2,FALSE)</f>
        <v>FONDO MUTUO ETF IT NOW S&amp;P IPSA</v>
      </c>
      <c r="O7117" s="2" t="str">
        <f>VLOOKUP(Tabla1[[#This Row],[nemo]],'Nemos y clasificaciones'!$A$1:$C$3000,3,FALSE)</f>
        <v>ETF</v>
      </c>
      <c r="P7117" s="2"/>
      <c r="Q7117" s="2"/>
    </row>
    <row r="7118" spans="1:17" x14ac:dyDescent="0.25">
      <c r="A7118" t="s">
        <v>4278</v>
      </c>
      <c r="B7118" s="1">
        <v>43977</v>
      </c>
      <c r="C7118" s="1">
        <v>43978</v>
      </c>
      <c r="D7118" t="s">
        <v>14</v>
      </c>
      <c r="E7118" t="s">
        <v>254</v>
      </c>
      <c r="F7118">
        <v>0</v>
      </c>
      <c r="G7118">
        <v>34240000</v>
      </c>
      <c r="H7118">
        <v>0</v>
      </c>
      <c r="I7118">
        <v>0</v>
      </c>
      <c r="J7118">
        <v>0</v>
      </c>
      <c r="K7118">
        <v>3.78</v>
      </c>
      <c r="L7118" t="s">
        <v>16</v>
      </c>
      <c r="M7118" s="2">
        <v>129427200</v>
      </c>
      <c r="N7118" s="2" t="str">
        <f>VLOOKUP(Tabla1[[#This Row],[nemo]],'Nemos y clasificaciones'!$A$2:$B$5000,2,FALSE)</f>
        <v>FONDO MUTUO ETF IT NOW S&amp;P IPSA</v>
      </c>
      <c r="O7118" s="2" t="str">
        <f>VLOOKUP(Tabla1[[#This Row],[nemo]],'Nemos y clasificaciones'!$A$1:$C$3000,3,FALSE)</f>
        <v>ETF</v>
      </c>
      <c r="P7118" s="2"/>
      <c r="Q7118" s="2"/>
    </row>
    <row r="7119" spans="1:17" x14ac:dyDescent="0.25">
      <c r="A7119" t="s">
        <v>11433</v>
      </c>
      <c r="B7119" s="1">
        <v>42185</v>
      </c>
      <c r="C7119" s="1">
        <v>42186</v>
      </c>
      <c r="D7119" t="s">
        <v>14</v>
      </c>
      <c r="E7119" t="s">
        <v>254</v>
      </c>
      <c r="F7119">
        <v>0</v>
      </c>
      <c r="G7119">
        <v>12080000</v>
      </c>
      <c r="H7119">
        <v>0</v>
      </c>
      <c r="I7119">
        <v>0</v>
      </c>
      <c r="J7119">
        <v>0</v>
      </c>
      <c r="K7119">
        <v>10.209</v>
      </c>
      <c r="L7119" t="s">
        <v>54</v>
      </c>
      <c r="M7119" s="2">
        <v>123324720</v>
      </c>
      <c r="N7119" s="2" t="str">
        <f>VLOOKUP(Tabla1[[#This Row],[nemo]],'Nemos y clasificaciones'!$A$2:$B$5000,2,FALSE)</f>
        <v>FONDO MUTUO ETF IT NOW S&amp;P IPSA</v>
      </c>
      <c r="O7119" s="2" t="str">
        <f>VLOOKUP(Tabla1[[#This Row],[nemo]],'Nemos y clasificaciones'!$A$1:$C$3000,3,FALSE)</f>
        <v>ETF</v>
      </c>
      <c r="P7119" s="2"/>
      <c r="Q7119" s="2"/>
    </row>
    <row r="7120" spans="1:17" x14ac:dyDescent="0.25">
      <c r="A7120" t="s">
        <v>2141</v>
      </c>
      <c r="B7120" s="1">
        <v>44309</v>
      </c>
      <c r="C7120" s="1">
        <v>44312</v>
      </c>
      <c r="D7120" t="s">
        <v>14</v>
      </c>
      <c r="E7120" t="s">
        <v>254</v>
      </c>
      <c r="F7120">
        <v>0</v>
      </c>
      <c r="G7120">
        <v>39680000</v>
      </c>
      <c r="H7120">
        <v>0</v>
      </c>
      <c r="I7120">
        <v>0</v>
      </c>
      <c r="J7120">
        <v>0</v>
      </c>
      <c r="K7120">
        <v>3.0720000000000001</v>
      </c>
      <c r="L7120" t="s">
        <v>16</v>
      </c>
      <c r="M7120" s="2">
        <v>121896960</v>
      </c>
      <c r="N7120" s="2" t="str">
        <f>VLOOKUP(Tabla1[[#This Row],[nemo]],'Nemos y clasificaciones'!$A$2:$B$5000,2,FALSE)</f>
        <v>FONDO MUTUO ETF IT NOW S&amp;P IPSA</v>
      </c>
      <c r="O7120" s="2" t="str">
        <f>VLOOKUP(Tabla1[[#This Row],[nemo]],'Nemos y clasificaciones'!$A$1:$C$3000,3,FALSE)</f>
        <v>ETF</v>
      </c>
      <c r="P7120" s="2"/>
      <c r="Q7120" s="2"/>
    </row>
    <row r="7121" spans="1:17" x14ac:dyDescent="0.25">
      <c r="A7121" t="s">
        <v>3353</v>
      </c>
      <c r="B7121" s="1">
        <v>44111</v>
      </c>
      <c r="C7121" s="1">
        <v>44112</v>
      </c>
      <c r="D7121" t="s">
        <v>14</v>
      </c>
      <c r="E7121" t="s">
        <v>254</v>
      </c>
      <c r="F7121">
        <v>0</v>
      </c>
      <c r="G7121">
        <v>39360000</v>
      </c>
      <c r="H7121">
        <v>0</v>
      </c>
      <c r="I7121">
        <v>0</v>
      </c>
      <c r="J7121">
        <v>0</v>
      </c>
      <c r="K7121">
        <v>3.0419999999999998</v>
      </c>
      <c r="L7121" t="s">
        <v>16</v>
      </c>
      <c r="M7121" s="2">
        <v>119733120</v>
      </c>
      <c r="N7121" s="2" t="str">
        <f>VLOOKUP(Tabla1[[#This Row],[nemo]],'Nemos y clasificaciones'!$A$2:$B$5000,2,FALSE)</f>
        <v>FONDO MUTUO ETF IT NOW S&amp;P IPSA</v>
      </c>
      <c r="O7121" s="2" t="str">
        <f>VLOOKUP(Tabla1[[#This Row],[nemo]],'Nemos y clasificaciones'!$A$1:$C$3000,3,FALSE)</f>
        <v>ETF</v>
      </c>
      <c r="P7121" s="2"/>
      <c r="Q7121" s="2"/>
    </row>
    <row r="7122" spans="1:17" x14ac:dyDescent="0.25">
      <c r="A7122" t="s">
        <v>6345</v>
      </c>
      <c r="B7122" s="1">
        <v>43601</v>
      </c>
      <c r="C7122" s="1">
        <v>43602</v>
      </c>
      <c r="D7122" t="s">
        <v>14</v>
      </c>
      <c r="E7122" t="s">
        <v>254</v>
      </c>
      <c r="F7122">
        <v>0</v>
      </c>
      <c r="G7122">
        <v>31120000</v>
      </c>
      <c r="H7122">
        <v>0</v>
      </c>
      <c r="I7122">
        <v>0</v>
      </c>
      <c r="J7122">
        <v>0</v>
      </c>
      <c r="K7122">
        <v>3.7090000000000001</v>
      </c>
      <c r="L7122" t="s">
        <v>16</v>
      </c>
      <c r="M7122" s="2">
        <v>115424080</v>
      </c>
      <c r="N7122" s="2" t="str">
        <f>VLOOKUP(Tabla1[[#This Row],[nemo]],'Nemos y clasificaciones'!$A$2:$B$5000,2,FALSE)</f>
        <v>FONDO MUTUO ETF IT NOW S&amp;P IPSA</v>
      </c>
      <c r="O7122" s="2" t="str">
        <f>VLOOKUP(Tabla1[[#This Row],[nemo]],'Nemos y clasificaciones'!$A$1:$C$3000,3,FALSE)</f>
        <v>ETF</v>
      </c>
      <c r="P7122" s="2"/>
      <c r="Q7122" s="2"/>
    </row>
    <row r="7123" spans="1:17" x14ac:dyDescent="0.25">
      <c r="A7123" t="s">
        <v>8261</v>
      </c>
      <c r="B7123" s="1">
        <v>43227</v>
      </c>
      <c r="C7123" s="1">
        <v>43228</v>
      </c>
      <c r="D7123" t="s">
        <v>14</v>
      </c>
      <c r="E7123" t="s">
        <v>254</v>
      </c>
      <c r="F7123">
        <v>0</v>
      </c>
      <c r="G7123">
        <v>25600000</v>
      </c>
      <c r="H7123">
        <v>0</v>
      </c>
      <c r="I7123">
        <v>0</v>
      </c>
      <c r="J7123">
        <v>0</v>
      </c>
      <c r="K7123">
        <v>4.4539999999999997</v>
      </c>
      <c r="L7123" t="s">
        <v>16</v>
      </c>
      <c r="M7123" s="2">
        <v>114022400</v>
      </c>
      <c r="N7123" s="2" t="str">
        <f>VLOOKUP(Tabla1[[#This Row],[nemo]],'Nemos y clasificaciones'!$A$2:$B$5000,2,FALSE)</f>
        <v>FONDO MUTUO ETF IT NOW S&amp;P IPSA</v>
      </c>
      <c r="O7123" s="2" t="str">
        <f>VLOOKUP(Tabla1[[#This Row],[nemo]],'Nemos y clasificaciones'!$A$1:$C$3000,3,FALSE)</f>
        <v>ETF</v>
      </c>
      <c r="P7123" s="2"/>
      <c r="Q7123" s="2"/>
    </row>
    <row r="7124" spans="1:17" x14ac:dyDescent="0.25">
      <c r="A7124" t="s">
        <v>7220</v>
      </c>
      <c r="B7124" s="1">
        <v>43446</v>
      </c>
      <c r="C7124" s="1">
        <v>43447</v>
      </c>
      <c r="D7124" t="s">
        <v>14</v>
      </c>
      <c r="E7124" t="s">
        <v>254</v>
      </c>
      <c r="F7124">
        <v>0</v>
      </c>
      <c r="G7124">
        <v>34080000</v>
      </c>
      <c r="H7124">
        <v>0</v>
      </c>
      <c r="I7124">
        <v>0</v>
      </c>
      <c r="J7124">
        <v>0</v>
      </c>
      <c r="K7124">
        <v>3.2559999999999998</v>
      </c>
      <c r="L7124" t="s">
        <v>16</v>
      </c>
      <c r="M7124" s="2">
        <v>110964480</v>
      </c>
      <c r="N7124" s="2" t="str">
        <f>VLOOKUP(Tabla1[[#This Row],[nemo]],'Nemos y clasificaciones'!$A$2:$B$5000,2,FALSE)</f>
        <v>FONDO MUTUO ETF IT NOW S&amp;P IPSA</v>
      </c>
      <c r="O7124" s="2" t="str">
        <f>VLOOKUP(Tabla1[[#This Row],[nemo]],'Nemos y clasificaciones'!$A$1:$C$3000,3,FALSE)</f>
        <v>ETF</v>
      </c>
      <c r="P7124" s="2"/>
      <c r="Q7124" s="2"/>
    </row>
    <row r="7125" spans="1:17" x14ac:dyDescent="0.25">
      <c r="A7125" t="s">
        <v>6297</v>
      </c>
      <c r="B7125" s="1">
        <v>43607</v>
      </c>
      <c r="C7125" s="1">
        <v>43608</v>
      </c>
      <c r="D7125" t="s">
        <v>14</v>
      </c>
      <c r="E7125" t="s">
        <v>254</v>
      </c>
      <c r="F7125">
        <v>0</v>
      </c>
      <c r="G7125">
        <v>31840000</v>
      </c>
      <c r="H7125">
        <v>0</v>
      </c>
      <c r="I7125">
        <v>0</v>
      </c>
      <c r="J7125">
        <v>0</v>
      </c>
      <c r="K7125">
        <v>3.4780000000000002</v>
      </c>
      <c r="L7125" t="s">
        <v>16</v>
      </c>
      <c r="M7125" s="2">
        <v>110739520</v>
      </c>
      <c r="N7125" s="2" t="str">
        <f>VLOOKUP(Tabla1[[#This Row],[nemo]],'Nemos y clasificaciones'!$A$2:$B$5000,2,FALSE)</f>
        <v>FONDO MUTUO ETF IT NOW S&amp;P IPSA</v>
      </c>
      <c r="O7125" s="2" t="str">
        <f>VLOOKUP(Tabla1[[#This Row],[nemo]],'Nemos y clasificaciones'!$A$1:$C$3000,3,FALSE)</f>
        <v>ETF</v>
      </c>
      <c r="P7125" s="2"/>
      <c r="Q7125" s="2"/>
    </row>
    <row r="7126" spans="1:17" x14ac:dyDescent="0.25">
      <c r="A7126" t="s">
        <v>253</v>
      </c>
      <c r="B7126" s="1">
        <v>44447</v>
      </c>
      <c r="C7126" s="1">
        <v>44448</v>
      </c>
      <c r="D7126" t="s">
        <v>14</v>
      </c>
      <c r="E7126" t="s">
        <v>254</v>
      </c>
      <c r="F7126">
        <v>0</v>
      </c>
      <c r="G7126">
        <v>37360000</v>
      </c>
      <c r="H7126">
        <v>0</v>
      </c>
      <c r="I7126">
        <v>0</v>
      </c>
      <c r="J7126">
        <v>0</v>
      </c>
      <c r="K7126">
        <v>2.956</v>
      </c>
      <c r="L7126" t="s">
        <v>16</v>
      </c>
      <c r="M7126" s="2">
        <v>110436160</v>
      </c>
      <c r="N7126" s="2" t="str">
        <f>VLOOKUP(Tabla1[[#This Row],[nemo]],'Nemos y clasificaciones'!$A$2:$B$5000,2,FALSE)</f>
        <v>FONDO MUTUO ETF IT NOW S&amp;P IPSA</v>
      </c>
      <c r="O7126" s="2" t="str">
        <f>VLOOKUP(Tabla1[[#This Row],[nemo]],'Nemos y clasificaciones'!$A$1:$C$3000,3,FALSE)</f>
        <v>ETF</v>
      </c>
      <c r="P7126" s="2"/>
      <c r="Q7126" s="2"/>
    </row>
    <row r="7127" spans="1:17" x14ac:dyDescent="0.25">
      <c r="A7127" t="s">
        <v>8025</v>
      </c>
      <c r="B7127" s="1">
        <v>43249</v>
      </c>
      <c r="C7127" s="1">
        <v>43250</v>
      </c>
      <c r="D7127" t="s">
        <v>14</v>
      </c>
      <c r="E7127" t="s">
        <v>254</v>
      </c>
      <c r="F7127">
        <v>0</v>
      </c>
      <c r="G7127">
        <v>29760000</v>
      </c>
      <c r="H7127">
        <v>0</v>
      </c>
      <c r="I7127">
        <v>0</v>
      </c>
      <c r="J7127">
        <v>0</v>
      </c>
      <c r="K7127">
        <v>3.6389999999999998</v>
      </c>
      <c r="L7127" t="s">
        <v>16</v>
      </c>
      <c r="M7127" s="2">
        <v>108296640</v>
      </c>
      <c r="N7127" s="2" t="str">
        <f>VLOOKUP(Tabla1[[#This Row],[nemo]],'Nemos y clasificaciones'!$A$2:$B$5000,2,FALSE)</f>
        <v>FONDO MUTUO ETF IT NOW S&amp;P IPSA</v>
      </c>
      <c r="O7127" s="2" t="str">
        <f>VLOOKUP(Tabla1[[#This Row],[nemo]],'Nemos y clasificaciones'!$A$1:$C$3000,3,FALSE)</f>
        <v>ETF</v>
      </c>
      <c r="P7127" s="2"/>
      <c r="Q7127" s="2"/>
    </row>
    <row r="7128" spans="1:17" x14ac:dyDescent="0.25">
      <c r="A7128" t="s">
        <v>6347</v>
      </c>
      <c r="B7128" s="1">
        <v>43601</v>
      </c>
      <c r="C7128" s="1">
        <v>43602</v>
      </c>
      <c r="D7128" t="s">
        <v>14</v>
      </c>
      <c r="E7128" t="s">
        <v>254</v>
      </c>
      <c r="F7128">
        <v>0</v>
      </c>
      <c r="G7128">
        <v>31120000</v>
      </c>
      <c r="H7128">
        <v>0</v>
      </c>
      <c r="I7128">
        <v>0</v>
      </c>
      <c r="J7128">
        <v>0</v>
      </c>
      <c r="K7128">
        <v>3.4220000000000002</v>
      </c>
      <c r="L7128" t="s">
        <v>16</v>
      </c>
      <c r="M7128" s="2">
        <v>106492640</v>
      </c>
      <c r="N7128" s="2" t="str">
        <f>VLOOKUP(Tabla1[[#This Row],[nemo]],'Nemos y clasificaciones'!$A$2:$B$5000,2,FALSE)</f>
        <v>FONDO MUTUO ETF IT NOW S&amp;P IPSA</v>
      </c>
      <c r="O7128" s="2" t="str">
        <f>VLOOKUP(Tabla1[[#This Row],[nemo]],'Nemos y clasificaciones'!$A$1:$C$3000,3,FALSE)</f>
        <v>ETF</v>
      </c>
      <c r="P7128" s="2"/>
      <c r="Q7128" s="2"/>
    </row>
    <row r="7129" spans="1:17" x14ac:dyDescent="0.25">
      <c r="A7129" t="s">
        <v>4961</v>
      </c>
      <c r="B7129" s="1">
        <v>43853</v>
      </c>
      <c r="C7129" s="1">
        <v>43854</v>
      </c>
      <c r="D7129" t="s">
        <v>14</v>
      </c>
      <c r="E7129" t="s">
        <v>254</v>
      </c>
      <c r="F7129">
        <v>0</v>
      </c>
      <c r="G7129">
        <v>26800000</v>
      </c>
      <c r="H7129">
        <v>0</v>
      </c>
      <c r="I7129">
        <v>0</v>
      </c>
      <c r="J7129">
        <v>0</v>
      </c>
      <c r="K7129">
        <v>3.944</v>
      </c>
      <c r="L7129" t="s">
        <v>16</v>
      </c>
      <c r="M7129" s="2">
        <v>105699200</v>
      </c>
      <c r="N7129" s="2" t="str">
        <f>VLOOKUP(Tabla1[[#This Row],[nemo]],'Nemos y clasificaciones'!$A$2:$B$5000,2,FALSE)</f>
        <v>FONDO MUTUO ETF IT NOW S&amp;P IPSA</v>
      </c>
      <c r="O7129" s="2" t="str">
        <f>VLOOKUP(Tabla1[[#This Row],[nemo]],'Nemos y clasificaciones'!$A$1:$C$3000,3,FALSE)</f>
        <v>ETF</v>
      </c>
      <c r="P7129" s="2"/>
      <c r="Q7129" s="2"/>
    </row>
    <row r="7130" spans="1:17" x14ac:dyDescent="0.25">
      <c r="A7130" t="s">
        <v>8053</v>
      </c>
      <c r="B7130" s="1">
        <v>43244</v>
      </c>
      <c r="C7130" s="1">
        <v>43245</v>
      </c>
      <c r="D7130" t="s">
        <v>14</v>
      </c>
      <c r="E7130" t="s">
        <v>254</v>
      </c>
      <c r="F7130">
        <v>0</v>
      </c>
      <c r="G7130">
        <v>29280000</v>
      </c>
      <c r="H7130">
        <v>0</v>
      </c>
      <c r="I7130">
        <v>0</v>
      </c>
      <c r="J7130">
        <v>0</v>
      </c>
      <c r="K7130">
        <v>3.6019999999999999</v>
      </c>
      <c r="L7130" t="s">
        <v>16</v>
      </c>
      <c r="M7130" s="2">
        <v>105466560</v>
      </c>
      <c r="N7130" s="2" t="str">
        <f>VLOOKUP(Tabla1[[#This Row],[nemo]],'Nemos y clasificaciones'!$A$2:$B$5000,2,FALSE)</f>
        <v>FONDO MUTUO ETF IT NOW S&amp;P IPSA</v>
      </c>
      <c r="O7130" s="2" t="str">
        <f>VLOOKUP(Tabla1[[#This Row],[nemo]],'Nemos y clasificaciones'!$A$1:$C$3000,3,FALSE)</f>
        <v>ETF</v>
      </c>
      <c r="P7130" s="2"/>
      <c r="Q7130" s="2"/>
    </row>
    <row r="7131" spans="1:17" x14ac:dyDescent="0.25">
      <c r="A7131" t="s">
        <v>6626</v>
      </c>
      <c r="B7131" s="1">
        <v>43581</v>
      </c>
      <c r="C7131" s="1">
        <v>43584</v>
      </c>
      <c r="D7131" t="s">
        <v>14</v>
      </c>
      <c r="E7131" t="s">
        <v>254</v>
      </c>
      <c r="F7131">
        <v>0</v>
      </c>
      <c r="G7131">
        <v>31920000</v>
      </c>
      <c r="H7131">
        <v>0</v>
      </c>
      <c r="I7131">
        <v>0</v>
      </c>
      <c r="J7131">
        <v>0</v>
      </c>
      <c r="K7131">
        <v>3.2669999999999999</v>
      </c>
      <c r="L7131" t="s">
        <v>16</v>
      </c>
      <c r="M7131" s="2">
        <v>104282640</v>
      </c>
      <c r="N7131" s="2" t="str">
        <f>VLOOKUP(Tabla1[[#This Row],[nemo]],'Nemos y clasificaciones'!$A$2:$B$5000,2,FALSE)</f>
        <v>FONDO MUTUO ETF IT NOW S&amp;P IPSA</v>
      </c>
      <c r="O7131" s="2" t="str">
        <f>VLOOKUP(Tabla1[[#This Row],[nemo]],'Nemos y clasificaciones'!$A$1:$C$3000,3,FALSE)</f>
        <v>ETF</v>
      </c>
      <c r="P7131" s="2"/>
      <c r="Q7131" s="2"/>
    </row>
    <row r="7132" spans="1:17" x14ac:dyDescent="0.25">
      <c r="A7132" t="s">
        <v>4512</v>
      </c>
      <c r="B7132" s="1">
        <v>43951</v>
      </c>
      <c r="C7132" s="1">
        <v>43955</v>
      </c>
      <c r="D7132" t="s">
        <v>14</v>
      </c>
      <c r="E7132" t="s">
        <v>254</v>
      </c>
      <c r="F7132">
        <v>0</v>
      </c>
      <c r="G7132">
        <v>24720000</v>
      </c>
      <c r="H7132">
        <v>0</v>
      </c>
      <c r="I7132">
        <v>0</v>
      </c>
      <c r="J7132">
        <v>0</v>
      </c>
      <c r="K7132">
        <v>4.1539999999999999</v>
      </c>
      <c r="L7132" t="s">
        <v>16</v>
      </c>
      <c r="M7132" s="2">
        <v>102686880</v>
      </c>
      <c r="N7132" s="2" t="str">
        <f>VLOOKUP(Tabla1[[#This Row],[nemo]],'Nemos y clasificaciones'!$A$2:$B$5000,2,FALSE)</f>
        <v>FONDO MUTUO ETF IT NOW S&amp;P IPSA</v>
      </c>
      <c r="O7132" s="2" t="str">
        <f>VLOOKUP(Tabla1[[#This Row],[nemo]],'Nemos y clasificaciones'!$A$1:$C$3000,3,FALSE)</f>
        <v>ETF</v>
      </c>
      <c r="P7132" s="2"/>
      <c r="Q7132" s="2"/>
    </row>
    <row r="7133" spans="1:17" x14ac:dyDescent="0.25">
      <c r="A7133" t="s">
        <v>8516</v>
      </c>
      <c r="B7133" s="1">
        <v>43185</v>
      </c>
      <c r="C7133" s="1">
        <v>43186</v>
      </c>
      <c r="D7133" t="s">
        <v>14</v>
      </c>
      <c r="E7133" t="s">
        <v>254</v>
      </c>
      <c r="F7133">
        <v>0</v>
      </c>
      <c r="G7133">
        <v>25280000</v>
      </c>
      <c r="H7133">
        <v>0</v>
      </c>
      <c r="I7133">
        <v>0</v>
      </c>
      <c r="J7133">
        <v>0</v>
      </c>
      <c r="K7133">
        <v>4.024</v>
      </c>
      <c r="L7133" t="s">
        <v>16</v>
      </c>
      <c r="M7133" s="2">
        <v>101726720</v>
      </c>
      <c r="N7133" s="2" t="str">
        <f>VLOOKUP(Tabla1[[#This Row],[nemo]],'Nemos y clasificaciones'!$A$2:$B$5000,2,FALSE)</f>
        <v>FONDO MUTUO ETF IT NOW S&amp;P IPSA</v>
      </c>
      <c r="O7133" s="2" t="str">
        <f>VLOOKUP(Tabla1[[#This Row],[nemo]],'Nemos y clasificaciones'!$A$1:$C$3000,3,FALSE)</f>
        <v>ETF</v>
      </c>
      <c r="P7133" s="2"/>
      <c r="Q7133" s="2"/>
    </row>
    <row r="7134" spans="1:17" x14ac:dyDescent="0.25">
      <c r="A7134" t="s">
        <v>8087</v>
      </c>
      <c r="B7134" s="1">
        <v>43243</v>
      </c>
      <c r="C7134" s="1">
        <v>43244</v>
      </c>
      <c r="D7134" t="s">
        <v>14</v>
      </c>
      <c r="E7134" t="s">
        <v>254</v>
      </c>
      <c r="F7134">
        <v>0</v>
      </c>
      <c r="G7134">
        <v>29040000</v>
      </c>
      <c r="H7134">
        <v>0</v>
      </c>
      <c r="I7134">
        <v>0</v>
      </c>
      <c r="J7134">
        <v>0</v>
      </c>
      <c r="K7134">
        <v>3.4830000000000001</v>
      </c>
      <c r="L7134" t="s">
        <v>16</v>
      </c>
      <c r="M7134" s="2">
        <v>101146320</v>
      </c>
      <c r="N7134" s="2" t="str">
        <f>VLOOKUP(Tabla1[[#This Row],[nemo]],'Nemos y clasificaciones'!$A$2:$B$5000,2,FALSE)</f>
        <v>FONDO MUTUO ETF IT NOW S&amp;P IPSA</v>
      </c>
      <c r="O7134" s="2" t="str">
        <f>VLOOKUP(Tabla1[[#This Row],[nemo]],'Nemos y clasificaciones'!$A$1:$C$3000,3,FALSE)</f>
        <v>ETF</v>
      </c>
      <c r="P7134" s="2"/>
      <c r="Q7134" s="2"/>
    </row>
    <row r="7135" spans="1:17" x14ac:dyDescent="0.25">
      <c r="A7135" t="s">
        <v>4279</v>
      </c>
      <c r="B7135" s="1">
        <v>43977</v>
      </c>
      <c r="C7135" s="1">
        <v>43978</v>
      </c>
      <c r="D7135" t="s">
        <v>14</v>
      </c>
      <c r="E7135" t="s">
        <v>254</v>
      </c>
      <c r="F7135">
        <v>0</v>
      </c>
      <c r="G7135">
        <v>34240000</v>
      </c>
      <c r="H7135">
        <v>0</v>
      </c>
      <c r="I7135">
        <v>0</v>
      </c>
      <c r="J7135">
        <v>0</v>
      </c>
      <c r="K7135">
        <v>2.923</v>
      </c>
      <c r="L7135" t="s">
        <v>16</v>
      </c>
      <c r="M7135" s="2">
        <v>100083520</v>
      </c>
      <c r="N7135" s="2" t="str">
        <f>VLOOKUP(Tabla1[[#This Row],[nemo]],'Nemos y clasificaciones'!$A$2:$B$5000,2,FALSE)</f>
        <v>FONDO MUTUO ETF IT NOW S&amp;P IPSA</v>
      </c>
      <c r="O7135" s="2" t="str">
        <f>VLOOKUP(Tabla1[[#This Row],[nemo]],'Nemos y clasificaciones'!$A$1:$C$3000,3,FALSE)</f>
        <v>ETF</v>
      </c>
      <c r="P7135" s="2"/>
      <c r="Q7135" s="2"/>
    </row>
    <row r="7136" spans="1:17" x14ac:dyDescent="0.25">
      <c r="A7136" t="s">
        <v>8052</v>
      </c>
      <c r="B7136" s="1">
        <v>43244</v>
      </c>
      <c r="C7136" s="1">
        <v>43245</v>
      </c>
      <c r="D7136" t="s">
        <v>14</v>
      </c>
      <c r="E7136" t="s">
        <v>254</v>
      </c>
      <c r="F7136">
        <v>0</v>
      </c>
      <c r="G7136">
        <v>29280000</v>
      </c>
      <c r="H7136">
        <v>0</v>
      </c>
      <c r="I7136">
        <v>0</v>
      </c>
      <c r="J7136">
        <v>0</v>
      </c>
      <c r="K7136">
        <v>3.2930000000000001</v>
      </c>
      <c r="L7136" t="s">
        <v>16</v>
      </c>
      <c r="M7136" s="2">
        <v>96419040</v>
      </c>
      <c r="N7136" s="2" t="str">
        <f>VLOOKUP(Tabla1[[#This Row],[nemo]],'Nemos y clasificaciones'!$A$2:$B$5000,2,FALSE)</f>
        <v>FONDO MUTUO ETF IT NOW S&amp;P IPSA</v>
      </c>
      <c r="O7136" s="2" t="str">
        <f>VLOOKUP(Tabla1[[#This Row],[nemo]],'Nemos y clasificaciones'!$A$1:$C$3000,3,FALSE)</f>
        <v>ETF</v>
      </c>
      <c r="P7136" s="2"/>
      <c r="Q7136" s="2"/>
    </row>
    <row r="7137" spans="1:17" x14ac:dyDescent="0.25">
      <c r="A7137" t="s">
        <v>3044</v>
      </c>
      <c r="B7137" s="1">
        <v>44179</v>
      </c>
      <c r="C7137" s="1">
        <v>44180</v>
      </c>
      <c r="D7137" t="s">
        <v>14</v>
      </c>
      <c r="E7137" t="s">
        <v>254</v>
      </c>
      <c r="F7137">
        <v>0</v>
      </c>
      <c r="G7137">
        <v>38240000</v>
      </c>
      <c r="H7137">
        <v>0</v>
      </c>
      <c r="I7137">
        <v>0</v>
      </c>
      <c r="J7137">
        <v>0</v>
      </c>
      <c r="K7137">
        <v>2.4460000000000002</v>
      </c>
      <c r="L7137" t="s">
        <v>16</v>
      </c>
      <c r="M7137" s="2">
        <v>93535040</v>
      </c>
      <c r="N7137" s="2" t="str">
        <f>VLOOKUP(Tabla1[[#This Row],[nemo]],'Nemos y clasificaciones'!$A$2:$B$5000,2,FALSE)</f>
        <v>FONDO MUTUO ETF IT NOW S&amp;P IPSA</v>
      </c>
      <c r="O7137" s="2" t="str">
        <f>VLOOKUP(Tabla1[[#This Row],[nemo]],'Nemos y clasificaciones'!$A$1:$C$3000,3,FALSE)</f>
        <v>ETF</v>
      </c>
      <c r="P7137" s="2"/>
      <c r="Q7137" s="2"/>
    </row>
    <row r="7138" spans="1:17" x14ac:dyDescent="0.25">
      <c r="A7138" t="s">
        <v>4650</v>
      </c>
      <c r="B7138" s="1">
        <v>43928</v>
      </c>
      <c r="C7138" s="1">
        <v>43929</v>
      </c>
      <c r="D7138" t="s">
        <v>14</v>
      </c>
      <c r="E7138" t="s">
        <v>254</v>
      </c>
      <c r="F7138">
        <v>0</v>
      </c>
      <c r="G7138">
        <v>21040000</v>
      </c>
      <c r="H7138">
        <v>0</v>
      </c>
      <c r="I7138">
        <v>0</v>
      </c>
      <c r="J7138">
        <v>0</v>
      </c>
      <c r="K7138">
        <v>4.4139999999999997</v>
      </c>
      <c r="L7138" t="s">
        <v>16</v>
      </c>
      <c r="M7138" s="2">
        <v>92870560</v>
      </c>
      <c r="N7138" s="2" t="str">
        <f>VLOOKUP(Tabla1[[#This Row],[nemo]],'Nemos y clasificaciones'!$A$2:$B$5000,2,FALSE)</f>
        <v>FONDO MUTUO ETF IT NOW S&amp;P IPSA</v>
      </c>
      <c r="O7138" s="2" t="str">
        <f>VLOOKUP(Tabla1[[#This Row],[nemo]],'Nemos y clasificaciones'!$A$1:$C$3000,3,FALSE)</f>
        <v>ETF</v>
      </c>
      <c r="P7138" s="2"/>
      <c r="Q7138" s="2"/>
    </row>
    <row r="7139" spans="1:17" x14ac:dyDescent="0.25">
      <c r="A7139" t="s">
        <v>8234</v>
      </c>
      <c r="B7139" s="1">
        <v>43229</v>
      </c>
      <c r="C7139" s="1">
        <v>43230</v>
      </c>
      <c r="D7139" t="s">
        <v>14</v>
      </c>
      <c r="E7139" t="s">
        <v>254</v>
      </c>
      <c r="F7139">
        <v>0</v>
      </c>
      <c r="G7139">
        <v>25600000</v>
      </c>
      <c r="H7139">
        <v>0</v>
      </c>
      <c r="I7139">
        <v>0</v>
      </c>
      <c r="J7139">
        <v>0</v>
      </c>
      <c r="K7139">
        <v>3.5680000000000001</v>
      </c>
      <c r="L7139" t="s">
        <v>16</v>
      </c>
      <c r="M7139" s="2">
        <v>91340800</v>
      </c>
      <c r="N7139" s="2" t="str">
        <f>VLOOKUP(Tabla1[[#This Row],[nemo]],'Nemos y clasificaciones'!$A$2:$B$5000,2,FALSE)</f>
        <v>FONDO MUTUO ETF IT NOW S&amp;P IPSA</v>
      </c>
      <c r="O7139" s="2" t="str">
        <f>VLOOKUP(Tabla1[[#This Row],[nemo]],'Nemos y clasificaciones'!$A$1:$C$3000,3,FALSE)</f>
        <v>ETF</v>
      </c>
      <c r="P7139" s="2"/>
      <c r="Q7139" s="2"/>
    </row>
    <row r="7140" spans="1:17" x14ac:dyDescent="0.25">
      <c r="A7140" t="s">
        <v>7270</v>
      </c>
      <c r="B7140" s="1">
        <v>43432</v>
      </c>
      <c r="C7140" s="1">
        <v>43433</v>
      </c>
      <c r="D7140" t="s">
        <v>14</v>
      </c>
      <c r="E7140" t="s">
        <v>254</v>
      </c>
      <c r="F7140">
        <v>0</v>
      </c>
      <c r="G7140">
        <v>35040000</v>
      </c>
      <c r="H7140">
        <v>0</v>
      </c>
      <c r="I7140">
        <v>0</v>
      </c>
      <c r="J7140">
        <v>0</v>
      </c>
      <c r="K7140">
        <v>2.5990000000000002</v>
      </c>
      <c r="L7140" t="s">
        <v>16</v>
      </c>
      <c r="M7140" s="2">
        <v>91068960</v>
      </c>
      <c r="N7140" s="2" t="str">
        <f>VLOOKUP(Tabla1[[#This Row],[nemo]],'Nemos y clasificaciones'!$A$2:$B$5000,2,FALSE)</f>
        <v>FONDO MUTUO ETF IT NOW S&amp;P IPSA</v>
      </c>
      <c r="O7140" s="2" t="str">
        <f>VLOOKUP(Tabla1[[#This Row],[nemo]],'Nemos y clasificaciones'!$A$1:$C$3000,3,FALSE)</f>
        <v>ETF</v>
      </c>
      <c r="P7140" s="2"/>
      <c r="Q7140" s="2"/>
    </row>
    <row r="7141" spans="1:17" x14ac:dyDescent="0.25">
      <c r="A7141" t="s">
        <v>6564</v>
      </c>
      <c r="B7141" s="1">
        <v>43591</v>
      </c>
      <c r="C7141" s="1">
        <v>43592</v>
      </c>
      <c r="D7141" t="s">
        <v>14</v>
      </c>
      <c r="E7141" t="s">
        <v>254</v>
      </c>
      <c r="F7141">
        <v>0</v>
      </c>
      <c r="G7141">
        <v>31440000</v>
      </c>
      <c r="H7141">
        <v>0</v>
      </c>
      <c r="I7141">
        <v>0</v>
      </c>
      <c r="J7141">
        <v>0</v>
      </c>
      <c r="K7141">
        <v>2.8959999999999999</v>
      </c>
      <c r="L7141" t="s">
        <v>16</v>
      </c>
      <c r="M7141" s="2">
        <v>91050240</v>
      </c>
      <c r="N7141" s="2" t="str">
        <f>VLOOKUP(Tabla1[[#This Row],[nemo]],'Nemos y clasificaciones'!$A$2:$B$5000,2,FALSE)</f>
        <v>FONDO MUTUO ETF IT NOW S&amp;P IPSA</v>
      </c>
      <c r="O7141" s="2" t="str">
        <f>VLOOKUP(Tabla1[[#This Row],[nemo]],'Nemos y clasificaciones'!$A$1:$C$3000,3,FALSE)</f>
        <v>ETF</v>
      </c>
      <c r="P7141" s="2"/>
      <c r="Q7141" s="2"/>
    </row>
    <row r="7142" spans="1:17" x14ac:dyDescent="0.25">
      <c r="A7142" t="s">
        <v>9856</v>
      </c>
      <c r="B7142" s="1">
        <v>42816</v>
      </c>
      <c r="C7142" s="1">
        <v>42817</v>
      </c>
      <c r="D7142" t="s">
        <v>14</v>
      </c>
      <c r="E7142" t="s">
        <v>254</v>
      </c>
      <c r="F7142">
        <v>0</v>
      </c>
      <c r="G7142">
        <v>19200000</v>
      </c>
      <c r="H7142">
        <v>0</v>
      </c>
      <c r="I7142">
        <v>0</v>
      </c>
      <c r="J7142">
        <v>0</v>
      </c>
      <c r="K7142">
        <v>4.4820000000000002</v>
      </c>
      <c r="L7142" t="s">
        <v>16</v>
      </c>
      <c r="M7142" s="2">
        <v>86054400</v>
      </c>
      <c r="N7142" s="2" t="str">
        <f>VLOOKUP(Tabla1[[#This Row],[nemo]],'Nemos y clasificaciones'!$A$2:$B$5000,2,FALSE)</f>
        <v>FONDO MUTUO ETF IT NOW S&amp;P IPSA</v>
      </c>
      <c r="O7142" s="2" t="str">
        <f>VLOOKUP(Tabla1[[#This Row],[nemo]],'Nemos y clasificaciones'!$A$1:$C$3000,3,FALSE)</f>
        <v>ETF</v>
      </c>
      <c r="P7142" s="2"/>
      <c r="Q7142" s="2"/>
    </row>
    <row r="7143" spans="1:17" x14ac:dyDescent="0.25">
      <c r="A7143" t="s">
        <v>6344</v>
      </c>
      <c r="B7143" s="1">
        <v>43601</v>
      </c>
      <c r="C7143" s="1">
        <v>43602</v>
      </c>
      <c r="D7143" t="s">
        <v>14</v>
      </c>
      <c r="E7143" t="s">
        <v>254</v>
      </c>
      <c r="F7143">
        <v>0</v>
      </c>
      <c r="G7143">
        <v>31120000</v>
      </c>
      <c r="H7143">
        <v>0</v>
      </c>
      <c r="I7143">
        <v>0</v>
      </c>
      <c r="J7143">
        <v>0</v>
      </c>
      <c r="K7143">
        <v>2.64</v>
      </c>
      <c r="L7143" t="s">
        <v>16</v>
      </c>
      <c r="M7143" s="2">
        <v>82156800</v>
      </c>
      <c r="N7143" s="2" t="str">
        <f>VLOOKUP(Tabla1[[#This Row],[nemo]],'Nemos y clasificaciones'!$A$2:$B$5000,2,FALSE)</f>
        <v>FONDO MUTUO ETF IT NOW S&amp;P IPSA</v>
      </c>
      <c r="O7143" s="2" t="str">
        <f>VLOOKUP(Tabla1[[#This Row],[nemo]],'Nemos y clasificaciones'!$A$1:$C$3000,3,FALSE)</f>
        <v>ETF</v>
      </c>
      <c r="P7143" s="2"/>
      <c r="Q7143" s="2"/>
    </row>
    <row r="7144" spans="1:17" x14ac:dyDescent="0.25">
      <c r="A7144" t="s">
        <v>11785</v>
      </c>
      <c r="B7144" s="1">
        <v>42122</v>
      </c>
      <c r="C7144" s="1">
        <v>42123</v>
      </c>
      <c r="D7144" t="s">
        <v>14</v>
      </c>
      <c r="E7144" t="s">
        <v>254</v>
      </c>
      <c r="F7144">
        <v>0</v>
      </c>
      <c r="G7144">
        <v>9520000</v>
      </c>
      <c r="H7144">
        <v>0</v>
      </c>
      <c r="I7144">
        <v>0</v>
      </c>
      <c r="J7144">
        <v>0</v>
      </c>
      <c r="K7144">
        <v>8.6020000000000003</v>
      </c>
      <c r="L7144" t="s">
        <v>16</v>
      </c>
      <c r="M7144" s="2">
        <v>81891040</v>
      </c>
      <c r="N7144" s="2" t="str">
        <f>VLOOKUP(Tabla1[[#This Row],[nemo]],'Nemos y clasificaciones'!$A$2:$B$5000,2,FALSE)</f>
        <v>FONDO MUTUO ETF IT NOW S&amp;P IPSA</v>
      </c>
      <c r="O7144" s="2" t="str">
        <f>VLOOKUP(Tabla1[[#This Row],[nemo]],'Nemos y clasificaciones'!$A$1:$C$3000,3,FALSE)</f>
        <v>ETF</v>
      </c>
      <c r="P7144" s="2"/>
      <c r="Q7144" s="2"/>
    </row>
    <row r="7145" spans="1:17" x14ac:dyDescent="0.25">
      <c r="A7145" t="s">
        <v>10099</v>
      </c>
      <c r="B7145" s="1">
        <v>42723</v>
      </c>
      <c r="C7145" s="1">
        <v>42724</v>
      </c>
      <c r="D7145" t="s">
        <v>14</v>
      </c>
      <c r="E7145" t="s">
        <v>254</v>
      </c>
      <c r="F7145">
        <v>0</v>
      </c>
      <c r="G7145">
        <v>22080000</v>
      </c>
      <c r="H7145">
        <v>0</v>
      </c>
      <c r="I7145">
        <v>0</v>
      </c>
      <c r="J7145">
        <v>0</v>
      </c>
      <c r="K7145">
        <v>3.6949999999999998</v>
      </c>
      <c r="L7145" t="s">
        <v>16</v>
      </c>
      <c r="M7145" s="2">
        <v>81585600</v>
      </c>
      <c r="N7145" s="2" t="str">
        <f>VLOOKUP(Tabla1[[#This Row],[nemo]],'Nemos y clasificaciones'!$A$2:$B$5000,2,FALSE)</f>
        <v>FONDO MUTUO ETF IT NOW S&amp;P IPSA</v>
      </c>
      <c r="O7145" s="2" t="str">
        <f>VLOOKUP(Tabla1[[#This Row],[nemo]],'Nemos y clasificaciones'!$A$1:$C$3000,3,FALSE)</f>
        <v>ETF</v>
      </c>
      <c r="P7145" s="2"/>
      <c r="Q7145" s="2"/>
    </row>
    <row r="7146" spans="1:17" x14ac:dyDescent="0.25">
      <c r="A7146" t="s">
        <v>678</v>
      </c>
      <c r="B7146" s="1">
        <v>44406</v>
      </c>
      <c r="C7146" s="1">
        <v>44407</v>
      </c>
      <c r="D7146" t="s">
        <v>14</v>
      </c>
      <c r="E7146" t="s">
        <v>254</v>
      </c>
      <c r="F7146">
        <v>0</v>
      </c>
      <c r="G7146">
        <v>36320000</v>
      </c>
      <c r="H7146">
        <v>0</v>
      </c>
      <c r="I7146">
        <v>0</v>
      </c>
      <c r="J7146">
        <v>0</v>
      </c>
      <c r="K7146">
        <v>2.2360000000000002</v>
      </c>
      <c r="L7146" t="s">
        <v>16</v>
      </c>
      <c r="M7146" s="2">
        <v>81211520</v>
      </c>
      <c r="N7146" s="2" t="str">
        <f>VLOOKUP(Tabla1[[#This Row],[nemo]],'Nemos y clasificaciones'!$A$2:$B$5000,2,FALSE)</f>
        <v>FONDO MUTUO ETF IT NOW S&amp;P IPSA</v>
      </c>
      <c r="O7146" s="2" t="str">
        <f>VLOOKUP(Tabla1[[#This Row],[nemo]],'Nemos y clasificaciones'!$A$1:$C$3000,3,FALSE)</f>
        <v>ETF</v>
      </c>
      <c r="P7146" s="2"/>
      <c r="Q7146" s="2"/>
    </row>
    <row r="7147" spans="1:17" x14ac:dyDescent="0.25">
      <c r="A7147" t="s">
        <v>2050</v>
      </c>
      <c r="B7147" s="1">
        <v>44320</v>
      </c>
      <c r="C7147" s="1">
        <v>44321</v>
      </c>
      <c r="D7147" t="s">
        <v>14</v>
      </c>
      <c r="E7147" t="s">
        <v>254</v>
      </c>
      <c r="F7147">
        <v>0</v>
      </c>
      <c r="G7147">
        <v>40240000</v>
      </c>
      <c r="H7147">
        <v>0</v>
      </c>
      <c r="I7147">
        <v>0</v>
      </c>
      <c r="J7147">
        <v>0</v>
      </c>
      <c r="K7147">
        <v>2.0129999999999999</v>
      </c>
      <c r="L7147" t="s">
        <v>16</v>
      </c>
      <c r="M7147" s="2">
        <v>81003120</v>
      </c>
      <c r="N7147" s="2" t="str">
        <f>VLOOKUP(Tabla1[[#This Row],[nemo]],'Nemos y clasificaciones'!$A$2:$B$5000,2,FALSE)</f>
        <v>FONDO MUTUO ETF IT NOW S&amp;P IPSA</v>
      </c>
      <c r="O7147" s="2" t="str">
        <f>VLOOKUP(Tabla1[[#This Row],[nemo]],'Nemos y clasificaciones'!$A$1:$C$3000,3,FALSE)</f>
        <v>ETF</v>
      </c>
      <c r="P7147" s="2"/>
      <c r="Q7147" s="2"/>
    </row>
    <row r="7148" spans="1:17" x14ac:dyDescent="0.25">
      <c r="A7148" t="s">
        <v>6933</v>
      </c>
      <c r="B7148" s="1">
        <v>43489</v>
      </c>
      <c r="C7148" s="1">
        <v>43490</v>
      </c>
      <c r="D7148" t="s">
        <v>14</v>
      </c>
      <c r="E7148" t="s">
        <v>254</v>
      </c>
      <c r="F7148">
        <v>0</v>
      </c>
      <c r="G7148">
        <v>35920000</v>
      </c>
      <c r="H7148">
        <v>0</v>
      </c>
      <c r="I7148">
        <v>0</v>
      </c>
      <c r="J7148">
        <v>0</v>
      </c>
      <c r="K7148">
        <v>2.214</v>
      </c>
      <c r="L7148" t="s">
        <v>16</v>
      </c>
      <c r="M7148" s="2">
        <v>79526880</v>
      </c>
      <c r="N7148" s="2" t="str">
        <f>VLOOKUP(Tabla1[[#This Row],[nemo]],'Nemos y clasificaciones'!$A$2:$B$5000,2,FALSE)</f>
        <v>FONDO MUTUO ETF IT NOW S&amp;P IPSA</v>
      </c>
      <c r="O7148" s="2" t="str">
        <f>VLOOKUP(Tabla1[[#This Row],[nemo]],'Nemos y clasificaciones'!$A$1:$C$3000,3,FALSE)</f>
        <v>ETF</v>
      </c>
      <c r="P7148" s="2"/>
      <c r="Q7148" s="2"/>
    </row>
    <row r="7149" spans="1:17" x14ac:dyDescent="0.25">
      <c r="A7149" t="s">
        <v>3030</v>
      </c>
      <c r="B7149" s="1">
        <v>44180</v>
      </c>
      <c r="C7149" s="1">
        <v>44181</v>
      </c>
      <c r="D7149" t="s">
        <v>14</v>
      </c>
      <c r="E7149" t="s">
        <v>254</v>
      </c>
      <c r="F7149">
        <v>0</v>
      </c>
      <c r="G7149">
        <v>38480000</v>
      </c>
      <c r="H7149">
        <v>0</v>
      </c>
      <c r="I7149">
        <v>0</v>
      </c>
      <c r="J7149">
        <v>0</v>
      </c>
      <c r="K7149">
        <v>2.0390000000000001</v>
      </c>
      <c r="L7149" t="s">
        <v>16</v>
      </c>
      <c r="M7149" s="2">
        <v>78460720</v>
      </c>
      <c r="N7149" s="2" t="str">
        <f>VLOOKUP(Tabla1[[#This Row],[nemo]],'Nemos y clasificaciones'!$A$2:$B$5000,2,FALSE)</f>
        <v>FONDO MUTUO ETF IT NOW S&amp;P IPSA</v>
      </c>
      <c r="O7149" s="2" t="str">
        <f>VLOOKUP(Tabla1[[#This Row],[nemo]],'Nemos y clasificaciones'!$A$1:$C$3000,3,FALSE)</f>
        <v>ETF</v>
      </c>
      <c r="P7149" s="2"/>
      <c r="Q7149" s="2"/>
    </row>
    <row r="7150" spans="1:17" x14ac:dyDescent="0.25">
      <c r="A7150" t="s">
        <v>7518</v>
      </c>
      <c r="B7150" s="1">
        <v>43354</v>
      </c>
      <c r="C7150" s="1">
        <v>43355</v>
      </c>
      <c r="D7150" t="s">
        <v>14</v>
      </c>
      <c r="E7150" t="s">
        <v>254</v>
      </c>
      <c r="F7150">
        <v>0</v>
      </c>
      <c r="G7150">
        <v>36480000</v>
      </c>
      <c r="H7150">
        <v>0</v>
      </c>
      <c r="I7150">
        <v>0</v>
      </c>
      <c r="J7150">
        <v>0</v>
      </c>
      <c r="K7150">
        <v>2.1469999999999998</v>
      </c>
      <c r="L7150" t="s">
        <v>16</v>
      </c>
      <c r="M7150" s="2">
        <v>78322560</v>
      </c>
      <c r="N7150" s="2" t="str">
        <f>VLOOKUP(Tabla1[[#This Row],[nemo]],'Nemos y clasificaciones'!$A$2:$B$5000,2,FALSE)</f>
        <v>FONDO MUTUO ETF IT NOW S&amp;P IPSA</v>
      </c>
      <c r="O7150" s="2" t="str">
        <f>VLOOKUP(Tabla1[[#This Row],[nemo]],'Nemos y clasificaciones'!$A$1:$C$3000,3,FALSE)</f>
        <v>ETF</v>
      </c>
      <c r="P7150" s="2"/>
      <c r="Q7150" s="2"/>
    </row>
    <row r="7151" spans="1:17" x14ac:dyDescent="0.25">
      <c r="A7151" t="s">
        <v>5278</v>
      </c>
      <c r="B7151" s="1">
        <v>43816</v>
      </c>
      <c r="C7151" s="1">
        <v>43817</v>
      </c>
      <c r="D7151" t="s">
        <v>14</v>
      </c>
      <c r="E7151" t="s">
        <v>254</v>
      </c>
      <c r="F7151">
        <v>0</v>
      </c>
      <c r="G7151">
        <v>30960000</v>
      </c>
      <c r="H7151">
        <v>0</v>
      </c>
      <c r="I7151">
        <v>0</v>
      </c>
      <c r="J7151">
        <v>0</v>
      </c>
      <c r="K7151">
        <v>2.4590000000000001</v>
      </c>
      <c r="L7151" t="s">
        <v>16</v>
      </c>
      <c r="M7151" s="2">
        <v>76130640</v>
      </c>
      <c r="N7151" s="2" t="str">
        <f>VLOOKUP(Tabla1[[#This Row],[nemo]],'Nemos y clasificaciones'!$A$2:$B$5000,2,FALSE)</f>
        <v>FONDO MUTUO ETF IT NOW S&amp;P IPSA</v>
      </c>
      <c r="O7151" s="2" t="str">
        <f>VLOOKUP(Tabla1[[#This Row],[nemo]],'Nemos y clasificaciones'!$A$1:$C$3000,3,FALSE)</f>
        <v>ETF</v>
      </c>
      <c r="P7151" s="2"/>
      <c r="Q7151" s="2"/>
    </row>
    <row r="7152" spans="1:17" x14ac:dyDescent="0.25">
      <c r="A7152" t="s">
        <v>3116</v>
      </c>
      <c r="B7152" s="1">
        <v>44162</v>
      </c>
      <c r="C7152" s="1">
        <v>44165</v>
      </c>
      <c r="D7152" t="s">
        <v>14</v>
      </c>
      <c r="E7152" t="s">
        <v>254</v>
      </c>
      <c r="F7152">
        <v>0</v>
      </c>
      <c r="G7152">
        <v>37680000</v>
      </c>
      <c r="H7152">
        <v>0</v>
      </c>
      <c r="I7152">
        <v>0</v>
      </c>
      <c r="J7152">
        <v>0</v>
      </c>
      <c r="K7152">
        <v>2.02</v>
      </c>
      <c r="L7152" t="s">
        <v>16</v>
      </c>
      <c r="M7152" s="2">
        <v>76113600</v>
      </c>
      <c r="N7152" s="2" t="str">
        <f>VLOOKUP(Tabla1[[#This Row],[nemo]],'Nemos y clasificaciones'!$A$2:$B$5000,2,FALSE)</f>
        <v>FONDO MUTUO ETF IT NOW S&amp;P IPSA</v>
      </c>
      <c r="O7152" s="2" t="str">
        <f>VLOOKUP(Tabla1[[#This Row],[nemo]],'Nemos y clasificaciones'!$A$1:$C$3000,3,FALSE)</f>
        <v>ETF</v>
      </c>
      <c r="P7152" s="2"/>
      <c r="Q7152" s="2"/>
    </row>
    <row r="7153" spans="1:17" x14ac:dyDescent="0.25">
      <c r="A7153" t="s">
        <v>6565</v>
      </c>
      <c r="B7153" s="1">
        <v>43591</v>
      </c>
      <c r="C7153" s="1">
        <v>43592</v>
      </c>
      <c r="D7153" t="s">
        <v>14</v>
      </c>
      <c r="E7153" t="s">
        <v>254</v>
      </c>
      <c r="F7153">
        <v>0</v>
      </c>
      <c r="G7153">
        <v>31440000</v>
      </c>
      <c r="H7153">
        <v>0</v>
      </c>
      <c r="I7153">
        <v>0</v>
      </c>
      <c r="J7153">
        <v>0</v>
      </c>
      <c r="K7153">
        <v>2.41</v>
      </c>
      <c r="L7153" t="s">
        <v>16</v>
      </c>
      <c r="M7153" s="2">
        <v>75770400</v>
      </c>
      <c r="N7153" s="2" t="str">
        <f>VLOOKUP(Tabla1[[#This Row],[nemo]],'Nemos y clasificaciones'!$A$2:$B$5000,2,FALSE)</f>
        <v>FONDO MUTUO ETF IT NOW S&amp;P IPSA</v>
      </c>
      <c r="O7153" s="2" t="str">
        <f>VLOOKUP(Tabla1[[#This Row],[nemo]],'Nemos y clasificaciones'!$A$1:$C$3000,3,FALSE)</f>
        <v>ETF</v>
      </c>
      <c r="P7153" s="2"/>
      <c r="Q7153" s="2"/>
    </row>
    <row r="7154" spans="1:17" x14ac:dyDescent="0.25">
      <c r="A7154" t="s">
        <v>1949</v>
      </c>
      <c r="B7154" s="1">
        <v>44327</v>
      </c>
      <c r="C7154" s="1">
        <v>44328</v>
      </c>
      <c r="D7154" t="s">
        <v>14</v>
      </c>
      <c r="E7154" t="s">
        <v>254</v>
      </c>
      <c r="F7154">
        <v>0</v>
      </c>
      <c r="G7154">
        <v>38720000</v>
      </c>
      <c r="H7154">
        <v>0</v>
      </c>
      <c r="I7154">
        <v>0</v>
      </c>
      <c r="J7154">
        <v>0</v>
      </c>
      <c r="K7154">
        <v>1.9410000000000001</v>
      </c>
      <c r="L7154" t="s">
        <v>16</v>
      </c>
      <c r="M7154" s="2">
        <v>75155520</v>
      </c>
      <c r="N7154" s="2" t="str">
        <f>VLOOKUP(Tabla1[[#This Row],[nemo]],'Nemos y clasificaciones'!$A$2:$B$5000,2,FALSE)</f>
        <v>FONDO MUTUO ETF IT NOW S&amp;P IPSA</v>
      </c>
      <c r="O7154" s="2" t="str">
        <f>VLOOKUP(Tabla1[[#This Row],[nemo]],'Nemos y clasificaciones'!$A$1:$C$3000,3,FALSE)</f>
        <v>ETF</v>
      </c>
      <c r="P7154" s="2"/>
      <c r="Q7154" s="2"/>
    </row>
    <row r="7155" spans="1:17" x14ac:dyDescent="0.25">
      <c r="A7155" t="s">
        <v>8989</v>
      </c>
      <c r="B7155" s="1">
        <v>42040</v>
      </c>
      <c r="C7155" s="1">
        <v>42047</v>
      </c>
      <c r="D7155" t="s">
        <v>21</v>
      </c>
      <c r="E7155" t="s">
        <v>539</v>
      </c>
      <c r="F7155">
        <v>0</v>
      </c>
      <c r="G7155">
        <v>700000</v>
      </c>
      <c r="H7155">
        <v>0</v>
      </c>
      <c r="I7155">
        <v>0</v>
      </c>
      <c r="J7155">
        <v>0</v>
      </c>
      <c r="K7155">
        <v>0.47</v>
      </c>
      <c r="L7155" t="s">
        <v>23</v>
      </c>
      <c r="M7155" s="2">
        <v>329000</v>
      </c>
      <c r="N7155" s="2" t="str">
        <f>VLOOKUP(Tabla1[[#This Row],[nemo]],'Nemos y clasificaciones'!$A$2:$B$5000,2,FALSE)</f>
        <v>Apple</v>
      </c>
      <c r="O7155" s="2" t="str">
        <f>VLOOKUP(Tabla1[[#This Row],[nemo]],'Nemos y clasificaciones'!$A$1:$C$3000,3,FALSE)</f>
        <v>Otros</v>
      </c>
      <c r="P7155" s="2"/>
      <c r="Q7155" s="2"/>
    </row>
    <row r="7156" spans="1:17" x14ac:dyDescent="0.25">
      <c r="A7156" t="s">
        <v>1533</v>
      </c>
      <c r="B7156" s="1">
        <v>44356</v>
      </c>
      <c r="C7156" s="1">
        <v>44357</v>
      </c>
      <c r="D7156" t="s">
        <v>14</v>
      </c>
      <c r="E7156" t="s">
        <v>254</v>
      </c>
      <c r="F7156">
        <v>0</v>
      </c>
      <c r="G7156">
        <v>35360000</v>
      </c>
      <c r="H7156">
        <v>0</v>
      </c>
      <c r="I7156">
        <v>0</v>
      </c>
      <c r="J7156">
        <v>0</v>
      </c>
      <c r="K7156">
        <v>2.1059999999999999</v>
      </c>
      <c r="L7156" t="s">
        <v>16</v>
      </c>
      <c r="M7156" s="2">
        <v>74468160</v>
      </c>
      <c r="N7156" s="2" t="str">
        <f>VLOOKUP(Tabla1[[#This Row],[nemo]],'Nemos y clasificaciones'!$A$2:$B$5000,2,FALSE)</f>
        <v>FONDO MUTUO ETF IT NOW S&amp;P IPSA</v>
      </c>
      <c r="O7156" s="2" t="str">
        <f>VLOOKUP(Tabla1[[#This Row],[nemo]],'Nemos y clasificaciones'!$A$1:$C$3000,3,FALSE)</f>
        <v>ETF</v>
      </c>
      <c r="P7156" s="2"/>
      <c r="Q7156" s="2"/>
    </row>
    <row r="7157" spans="1:17" x14ac:dyDescent="0.25">
      <c r="A7157" t="s">
        <v>10789</v>
      </c>
      <c r="B7157" s="1">
        <v>42486</v>
      </c>
      <c r="C7157" s="1">
        <v>42487</v>
      </c>
      <c r="D7157" t="s">
        <v>14</v>
      </c>
      <c r="E7157" t="s">
        <v>254</v>
      </c>
      <c r="F7157">
        <v>0</v>
      </c>
      <c r="G7157">
        <v>8480000</v>
      </c>
      <c r="H7157">
        <v>0</v>
      </c>
      <c r="I7157">
        <v>0</v>
      </c>
      <c r="J7157">
        <v>0</v>
      </c>
      <c r="K7157">
        <v>8.6880000000000006</v>
      </c>
      <c r="L7157" t="s">
        <v>16</v>
      </c>
      <c r="M7157" s="2">
        <v>73674240</v>
      </c>
      <c r="N7157" s="2" t="str">
        <f>VLOOKUP(Tabla1[[#This Row],[nemo]],'Nemos y clasificaciones'!$A$2:$B$5000,2,FALSE)</f>
        <v>FONDO MUTUO ETF IT NOW S&amp;P IPSA</v>
      </c>
      <c r="O7157" s="2" t="str">
        <f>VLOOKUP(Tabla1[[#This Row],[nemo]],'Nemos y clasificaciones'!$A$1:$C$3000,3,FALSE)</f>
        <v>ETF</v>
      </c>
      <c r="P7157" s="2"/>
      <c r="Q7157" s="2"/>
    </row>
    <row r="7158" spans="1:17" x14ac:dyDescent="0.25">
      <c r="A7158" t="s">
        <v>1454</v>
      </c>
      <c r="B7158" s="1">
        <v>44362</v>
      </c>
      <c r="C7158" s="1">
        <v>44363</v>
      </c>
      <c r="D7158" t="s">
        <v>14</v>
      </c>
      <c r="E7158" t="s">
        <v>254</v>
      </c>
      <c r="F7158">
        <v>0</v>
      </c>
      <c r="G7158">
        <v>35360000</v>
      </c>
      <c r="H7158">
        <v>0</v>
      </c>
      <c r="I7158">
        <v>0</v>
      </c>
      <c r="J7158">
        <v>0</v>
      </c>
      <c r="K7158">
        <v>2.0790000000000002</v>
      </c>
      <c r="L7158" t="s">
        <v>16</v>
      </c>
      <c r="M7158" s="2">
        <v>73513440</v>
      </c>
      <c r="N7158" s="2" t="str">
        <f>VLOOKUP(Tabla1[[#This Row],[nemo]],'Nemos y clasificaciones'!$A$2:$B$5000,2,FALSE)</f>
        <v>FONDO MUTUO ETF IT NOW S&amp;P IPSA</v>
      </c>
      <c r="O7158" s="2" t="str">
        <f>VLOOKUP(Tabla1[[#This Row],[nemo]],'Nemos y clasificaciones'!$A$1:$C$3000,3,FALSE)</f>
        <v>ETF</v>
      </c>
      <c r="P7158" s="2"/>
      <c r="Q7158" s="2"/>
    </row>
    <row r="7159" spans="1:17" x14ac:dyDescent="0.25">
      <c r="A7159" t="s">
        <v>4758</v>
      </c>
      <c r="B7159" s="1">
        <v>43908</v>
      </c>
      <c r="C7159" s="1">
        <v>43909</v>
      </c>
      <c r="D7159" t="s">
        <v>14</v>
      </c>
      <c r="E7159" t="s">
        <v>254</v>
      </c>
      <c r="F7159">
        <v>0</v>
      </c>
      <c r="G7159">
        <v>20640000</v>
      </c>
      <c r="H7159">
        <v>0</v>
      </c>
      <c r="I7159">
        <v>0</v>
      </c>
      <c r="J7159">
        <v>0</v>
      </c>
      <c r="K7159">
        <v>3.5089999999999999</v>
      </c>
      <c r="L7159" t="s">
        <v>16</v>
      </c>
      <c r="M7159" s="2">
        <v>72425760</v>
      </c>
      <c r="N7159" s="2" t="str">
        <f>VLOOKUP(Tabla1[[#This Row],[nemo]],'Nemos y clasificaciones'!$A$2:$B$5000,2,FALSE)</f>
        <v>FONDO MUTUO ETF IT NOW S&amp;P IPSA</v>
      </c>
      <c r="O7159" s="2" t="str">
        <f>VLOOKUP(Tabla1[[#This Row],[nemo]],'Nemos y clasificaciones'!$A$1:$C$3000,3,FALSE)</f>
        <v>ETF</v>
      </c>
      <c r="P7159" s="2"/>
      <c r="Q7159" s="2"/>
    </row>
    <row r="7160" spans="1:17" x14ac:dyDescent="0.25">
      <c r="A7160" t="s">
        <v>8152</v>
      </c>
      <c r="B7160" s="1">
        <v>43237</v>
      </c>
      <c r="C7160" s="1">
        <v>43238</v>
      </c>
      <c r="D7160" t="s">
        <v>14</v>
      </c>
      <c r="E7160" t="s">
        <v>254</v>
      </c>
      <c r="F7160">
        <v>0</v>
      </c>
      <c r="G7160">
        <v>27520000</v>
      </c>
      <c r="H7160">
        <v>0</v>
      </c>
      <c r="I7160">
        <v>0</v>
      </c>
      <c r="J7160">
        <v>0</v>
      </c>
      <c r="K7160">
        <v>2.625</v>
      </c>
      <c r="L7160" t="s">
        <v>16</v>
      </c>
      <c r="M7160" s="2">
        <v>72240000</v>
      </c>
      <c r="N7160" s="2" t="str">
        <f>VLOOKUP(Tabla1[[#This Row],[nemo]],'Nemos y clasificaciones'!$A$2:$B$5000,2,FALSE)</f>
        <v>FONDO MUTUO ETF IT NOW S&amp;P IPSA</v>
      </c>
      <c r="O7160" s="2" t="str">
        <f>VLOOKUP(Tabla1[[#This Row],[nemo]],'Nemos y clasificaciones'!$A$1:$C$3000,3,FALSE)</f>
        <v>ETF</v>
      </c>
      <c r="P7160" s="2"/>
      <c r="Q7160" s="2"/>
    </row>
    <row r="7161" spans="1:17" x14ac:dyDescent="0.25">
      <c r="A7161" t="s">
        <v>9846</v>
      </c>
      <c r="B7161" s="1">
        <v>42821</v>
      </c>
      <c r="C7161" s="1">
        <v>42822</v>
      </c>
      <c r="D7161" t="s">
        <v>14</v>
      </c>
      <c r="E7161" t="s">
        <v>254</v>
      </c>
      <c r="F7161">
        <v>0</v>
      </c>
      <c r="G7161">
        <v>18480000</v>
      </c>
      <c r="H7161">
        <v>0</v>
      </c>
      <c r="I7161">
        <v>0</v>
      </c>
      <c r="J7161">
        <v>0</v>
      </c>
      <c r="K7161">
        <v>3.8860000000000001</v>
      </c>
      <c r="L7161" t="s">
        <v>16</v>
      </c>
      <c r="M7161" s="2">
        <v>71813280</v>
      </c>
      <c r="N7161" s="2" t="str">
        <f>VLOOKUP(Tabla1[[#This Row],[nemo]],'Nemos y clasificaciones'!$A$2:$B$5000,2,FALSE)</f>
        <v>FONDO MUTUO ETF IT NOW S&amp;P IPSA</v>
      </c>
      <c r="O7161" s="2" t="str">
        <f>VLOOKUP(Tabla1[[#This Row],[nemo]],'Nemos y clasificaciones'!$A$1:$C$3000,3,FALSE)</f>
        <v>ETF</v>
      </c>
      <c r="P7161" s="2"/>
      <c r="Q7161" s="2"/>
    </row>
    <row r="7162" spans="1:17" x14ac:dyDescent="0.25">
      <c r="A7162" t="s">
        <v>1680</v>
      </c>
      <c r="B7162" s="1">
        <v>44343</v>
      </c>
      <c r="C7162" s="1">
        <v>44344</v>
      </c>
      <c r="D7162" t="s">
        <v>14</v>
      </c>
      <c r="E7162" t="s">
        <v>254</v>
      </c>
      <c r="F7162">
        <v>0</v>
      </c>
      <c r="G7162">
        <v>39280000</v>
      </c>
      <c r="H7162">
        <v>0</v>
      </c>
      <c r="I7162">
        <v>0</v>
      </c>
      <c r="J7162">
        <v>0</v>
      </c>
      <c r="K7162">
        <v>1.8240000000000001</v>
      </c>
      <c r="L7162" t="s">
        <v>16</v>
      </c>
      <c r="M7162" s="2">
        <v>71646720</v>
      </c>
      <c r="N7162" s="2" t="str">
        <f>VLOOKUP(Tabla1[[#This Row],[nemo]],'Nemos y clasificaciones'!$A$2:$B$5000,2,FALSE)</f>
        <v>FONDO MUTUO ETF IT NOW S&amp;P IPSA</v>
      </c>
      <c r="O7162" s="2" t="str">
        <f>VLOOKUP(Tabla1[[#This Row],[nemo]],'Nemos y clasificaciones'!$A$1:$C$3000,3,FALSE)</f>
        <v>ETF</v>
      </c>
      <c r="P7162" s="2"/>
      <c r="Q7162" s="2"/>
    </row>
    <row r="7163" spans="1:17" x14ac:dyDescent="0.25">
      <c r="A7163" t="s">
        <v>6505</v>
      </c>
      <c r="B7163" s="1">
        <v>43593</v>
      </c>
      <c r="C7163" s="1">
        <v>43594</v>
      </c>
      <c r="D7163" t="s">
        <v>14</v>
      </c>
      <c r="E7163" t="s">
        <v>254</v>
      </c>
      <c r="F7163">
        <v>0</v>
      </c>
      <c r="G7163">
        <v>30560000</v>
      </c>
      <c r="H7163">
        <v>0</v>
      </c>
      <c r="I7163">
        <v>0</v>
      </c>
      <c r="J7163">
        <v>0</v>
      </c>
      <c r="K7163">
        <v>2.2829999999999999</v>
      </c>
      <c r="L7163" t="s">
        <v>16</v>
      </c>
      <c r="M7163" s="2">
        <v>69768480</v>
      </c>
      <c r="N7163" s="2" t="str">
        <f>VLOOKUP(Tabla1[[#This Row],[nemo]],'Nemos y clasificaciones'!$A$2:$B$5000,2,FALSE)</f>
        <v>FONDO MUTUO ETF IT NOW S&amp;P IPSA</v>
      </c>
      <c r="O7163" s="2" t="str">
        <f>VLOOKUP(Tabla1[[#This Row],[nemo]],'Nemos y clasificaciones'!$A$1:$C$3000,3,FALSE)</f>
        <v>ETF</v>
      </c>
      <c r="P7163" s="2"/>
      <c r="Q7163" s="2"/>
    </row>
    <row r="7164" spans="1:17" x14ac:dyDescent="0.25">
      <c r="A7164" t="s">
        <v>4426</v>
      </c>
      <c r="B7164" s="1">
        <v>43962</v>
      </c>
      <c r="C7164" s="1">
        <v>43963</v>
      </c>
      <c r="D7164" t="s">
        <v>14</v>
      </c>
      <c r="E7164" t="s">
        <v>254</v>
      </c>
      <c r="F7164">
        <v>0</v>
      </c>
      <c r="G7164">
        <v>26720000</v>
      </c>
      <c r="H7164">
        <v>0</v>
      </c>
      <c r="I7164">
        <v>0</v>
      </c>
      <c r="J7164">
        <v>0</v>
      </c>
      <c r="K7164">
        <v>2.5939999999999999</v>
      </c>
      <c r="L7164" t="s">
        <v>16</v>
      </c>
      <c r="M7164" s="2">
        <v>69311680</v>
      </c>
      <c r="N7164" s="2" t="str">
        <f>VLOOKUP(Tabla1[[#This Row],[nemo]],'Nemos y clasificaciones'!$A$2:$B$5000,2,FALSE)</f>
        <v>FONDO MUTUO ETF IT NOW S&amp;P IPSA</v>
      </c>
      <c r="O7164" s="2" t="str">
        <f>VLOOKUP(Tabla1[[#This Row],[nemo]],'Nemos y clasificaciones'!$A$1:$C$3000,3,FALSE)</f>
        <v>ETF</v>
      </c>
      <c r="P7164" s="2"/>
      <c r="Q7164" s="2"/>
    </row>
    <row r="7165" spans="1:17" x14ac:dyDescent="0.25">
      <c r="A7165" t="s">
        <v>7199</v>
      </c>
      <c r="B7165" s="1">
        <v>43452</v>
      </c>
      <c r="C7165" s="1">
        <v>43453</v>
      </c>
      <c r="D7165" t="s">
        <v>14</v>
      </c>
      <c r="E7165" t="s">
        <v>254</v>
      </c>
      <c r="F7165">
        <v>0</v>
      </c>
      <c r="G7165">
        <v>34720000</v>
      </c>
      <c r="H7165">
        <v>0</v>
      </c>
      <c r="I7165">
        <v>0</v>
      </c>
      <c r="J7165">
        <v>0</v>
      </c>
      <c r="K7165">
        <v>1.996</v>
      </c>
      <c r="L7165" t="s">
        <v>16</v>
      </c>
      <c r="M7165" s="2">
        <v>69301120</v>
      </c>
      <c r="N7165" s="2" t="str">
        <f>VLOOKUP(Tabla1[[#This Row],[nemo]],'Nemos y clasificaciones'!$A$2:$B$5000,2,FALSE)</f>
        <v>FONDO MUTUO ETF IT NOW S&amp;P IPSA</v>
      </c>
      <c r="O7165" s="2" t="str">
        <f>VLOOKUP(Tabla1[[#This Row],[nemo]],'Nemos y clasificaciones'!$A$1:$C$3000,3,FALSE)</f>
        <v>ETF</v>
      </c>
      <c r="P7165" s="2"/>
      <c r="Q7165" s="2"/>
    </row>
    <row r="7166" spans="1:17" x14ac:dyDescent="0.25">
      <c r="A7166" t="s">
        <v>1681</v>
      </c>
      <c r="B7166" s="1">
        <v>44343</v>
      </c>
      <c r="C7166" s="1">
        <v>44344</v>
      </c>
      <c r="D7166" t="s">
        <v>14</v>
      </c>
      <c r="E7166" t="s">
        <v>254</v>
      </c>
      <c r="F7166">
        <v>0</v>
      </c>
      <c r="G7166">
        <v>39280000</v>
      </c>
      <c r="H7166">
        <v>0</v>
      </c>
      <c r="I7166">
        <v>0</v>
      </c>
      <c r="J7166">
        <v>0</v>
      </c>
      <c r="K7166">
        <v>1.7250000000000001</v>
      </c>
      <c r="L7166" t="s">
        <v>16</v>
      </c>
      <c r="M7166" s="2">
        <v>67758000</v>
      </c>
      <c r="N7166" s="2" t="str">
        <f>VLOOKUP(Tabla1[[#This Row],[nemo]],'Nemos y clasificaciones'!$A$2:$B$5000,2,FALSE)</f>
        <v>FONDO MUTUO ETF IT NOW S&amp;P IPSA</v>
      </c>
      <c r="O7166" s="2" t="str">
        <f>VLOOKUP(Tabla1[[#This Row],[nemo]],'Nemos y clasificaciones'!$A$1:$C$3000,3,FALSE)</f>
        <v>ETF</v>
      </c>
      <c r="P7166" s="2"/>
      <c r="Q7166" s="2"/>
    </row>
    <row r="7167" spans="1:17" x14ac:dyDescent="0.25">
      <c r="A7167" t="s">
        <v>8209</v>
      </c>
      <c r="B7167" s="1">
        <v>43231</v>
      </c>
      <c r="C7167" s="1">
        <v>43234</v>
      </c>
      <c r="D7167" t="s">
        <v>14</v>
      </c>
      <c r="E7167" t="s">
        <v>254</v>
      </c>
      <c r="F7167">
        <v>0</v>
      </c>
      <c r="G7167">
        <v>26480000</v>
      </c>
      <c r="H7167">
        <v>0</v>
      </c>
      <c r="I7167">
        <v>0</v>
      </c>
      <c r="J7167">
        <v>0</v>
      </c>
      <c r="K7167">
        <v>2.5099999999999998</v>
      </c>
      <c r="L7167" t="s">
        <v>16</v>
      </c>
      <c r="M7167" s="2">
        <v>66464800</v>
      </c>
      <c r="N7167" s="2" t="str">
        <f>VLOOKUP(Tabla1[[#This Row],[nemo]],'Nemos y clasificaciones'!$A$2:$B$5000,2,FALSE)</f>
        <v>FONDO MUTUO ETF IT NOW S&amp;P IPSA</v>
      </c>
      <c r="O7167" s="2" t="str">
        <f>VLOOKUP(Tabla1[[#This Row],[nemo]],'Nemos y clasificaciones'!$A$1:$C$3000,3,FALSE)</f>
        <v>ETF</v>
      </c>
      <c r="P7167" s="2"/>
      <c r="Q7167" s="2"/>
    </row>
    <row r="7168" spans="1:17" x14ac:dyDescent="0.25">
      <c r="A7168" t="s">
        <v>2631</v>
      </c>
      <c r="B7168" s="1">
        <v>44224</v>
      </c>
      <c r="C7168" s="1">
        <v>44225</v>
      </c>
      <c r="D7168" t="s">
        <v>14</v>
      </c>
      <c r="E7168" t="s">
        <v>254</v>
      </c>
      <c r="F7168">
        <v>0</v>
      </c>
      <c r="G7168">
        <v>40400000</v>
      </c>
      <c r="H7168">
        <v>0</v>
      </c>
      <c r="I7168">
        <v>0</v>
      </c>
      <c r="J7168">
        <v>0</v>
      </c>
      <c r="K7168">
        <v>1.6240000000000001</v>
      </c>
      <c r="L7168" t="s">
        <v>16</v>
      </c>
      <c r="M7168" s="2">
        <v>65609600</v>
      </c>
      <c r="N7168" s="2" t="str">
        <f>VLOOKUP(Tabla1[[#This Row],[nemo]],'Nemos y clasificaciones'!$A$2:$B$5000,2,FALSE)</f>
        <v>FONDO MUTUO ETF IT NOW S&amp;P IPSA</v>
      </c>
      <c r="O7168" s="2" t="str">
        <f>VLOOKUP(Tabla1[[#This Row],[nemo]],'Nemos y clasificaciones'!$A$1:$C$3000,3,FALSE)</f>
        <v>ETF</v>
      </c>
      <c r="P7168" s="2"/>
      <c r="Q7168" s="2"/>
    </row>
    <row r="7169" spans="1:17" x14ac:dyDescent="0.25">
      <c r="A7169" t="s">
        <v>4277</v>
      </c>
      <c r="B7169" s="1">
        <v>43977</v>
      </c>
      <c r="C7169" s="1">
        <v>43978</v>
      </c>
      <c r="D7169" t="s">
        <v>14</v>
      </c>
      <c r="E7169" t="s">
        <v>254</v>
      </c>
      <c r="F7169">
        <v>0</v>
      </c>
      <c r="G7169">
        <v>34240000</v>
      </c>
      <c r="H7169">
        <v>0</v>
      </c>
      <c r="I7169">
        <v>0</v>
      </c>
      <c r="J7169">
        <v>0</v>
      </c>
      <c r="K7169">
        <v>1.9059999999999999</v>
      </c>
      <c r="L7169" t="s">
        <v>16</v>
      </c>
      <c r="M7169" s="2">
        <v>65261440</v>
      </c>
      <c r="N7169" s="2" t="str">
        <f>VLOOKUP(Tabla1[[#This Row],[nemo]],'Nemos y clasificaciones'!$A$2:$B$5000,2,FALSE)</f>
        <v>FONDO MUTUO ETF IT NOW S&amp;P IPSA</v>
      </c>
      <c r="O7169" s="2" t="str">
        <f>VLOOKUP(Tabla1[[#This Row],[nemo]],'Nemos y clasificaciones'!$A$1:$C$3000,3,FALSE)</f>
        <v>ETF</v>
      </c>
      <c r="P7169" s="2"/>
      <c r="Q7169" s="2"/>
    </row>
    <row r="7170" spans="1:17" x14ac:dyDescent="0.25">
      <c r="A7170" t="s">
        <v>9532</v>
      </c>
      <c r="B7170" s="1">
        <v>42874</v>
      </c>
      <c r="C7170" s="1">
        <v>42877</v>
      </c>
      <c r="D7170" t="s">
        <v>14</v>
      </c>
      <c r="E7170" t="s">
        <v>254</v>
      </c>
      <c r="F7170">
        <v>0</v>
      </c>
      <c r="G7170">
        <v>18880000</v>
      </c>
      <c r="H7170">
        <v>0</v>
      </c>
      <c r="I7170">
        <v>0</v>
      </c>
      <c r="J7170">
        <v>0</v>
      </c>
      <c r="K7170">
        <v>3.3889999999999998</v>
      </c>
      <c r="L7170" t="s">
        <v>16</v>
      </c>
      <c r="M7170" s="2">
        <v>63984320</v>
      </c>
      <c r="N7170" s="2" t="str">
        <f>VLOOKUP(Tabla1[[#This Row],[nemo]],'Nemos y clasificaciones'!$A$2:$B$5000,2,FALSE)</f>
        <v>FONDO MUTUO ETF IT NOW S&amp;P IPSA</v>
      </c>
      <c r="O7170" s="2" t="str">
        <f>VLOOKUP(Tabla1[[#This Row],[nemo]],'Nemos y clasificaciones'!$A$1:$C$3000,3,FALSE)</f>
        <v>ETF</v>
      </c>
      <c r="P7170" s="2"/>
      <c r="Q7170" s="2"/>
    </row>
    <row r="7171" spans="1:17" x14ac:dyDescent="0.25">
      <c r="A7171" t="s">
        <v>3545</v>
      </c>
      <c r="B7171" s="1">
        <v>44070</v>
      </c>
      <c r="C7171" s="1">
        <v>44071</v>
      </c>
      <c r="D7171" t="s">
        <v>14</v>
      </c>
      <c r="E7171" t="s">
        <v>254</v>
      </c>
      <c r="F7171">
        <v>0</v>
      </c>
      <c r="G7171">
        <v>36400000</v>
      </c>
      <c r="H7171">
        <v>0</v>
      </c>
      <c r="I7171">
        <v>0</v>
      </c>
      <c r="J7171">
        <v>0</v>
      </c>
      <c r="K7171">
        <v>1.7350000000000001</v>
      </c>
      <c r="L7171" t="s">
        <v>16</v>
      </c>
      <c r="M7171" s="2">
        <v>63154000</v>
      </c>
      <c r="N7171" s="2" t="str">
        <f>VLOOKUP(Tabla1[[#This Row],[nemo]],'Nemos y clasificaciones'!$A$2:$B$5000,2,FALSE)</f>
        <v>FONDO MUTUO ETF IT NOW S&amp;P IPSA</v>
      </c>
      <c r="O7171" s="2" t="str">
        <f>VLOOKUP(Tabla1[[#This Row],[nemo]],'Nemos y clasificaciones'!$A$1:$C$3000,3,FALSE)</f>
        <v>ETF</v>
      </c>
      <c r="P7171" s="2"/>
      <c r="Q7171" s="2"/>
    </row>
    <row r="7172" spans="1:17" x14ac:dyDescent="0.25">
      <c r="A7172" t="s">
        <v>8222</v>
      </c>
      <c r="B7172" s="1">
        <v>43230</v>
      </c>
      <c r="C7172" s="1">
        <v>43231</v>
      </c>
      <c r="D7172" t="s">
        <v>14</v>
      </c>
      <c r="E7172" t="s">
        <v>254</v>
      </c>
      <c r="F7172">
        <v>0</v>
      </c>
      <c r="G7172">
        <v>25920000</v>
      </c>
      <c r="H7172">
        <v>0</v>
      </c>
      <c r="I7172">
        <v>0</v>
      </c>
      <c r="J7172">
        <v>0</v>
      </c>
      <c r="K7172">
        <v>2.4289999999999998</v>
      </c>
      <c r="L7172" t="s">
        <v>16</v>
      </c>
      <c r="M7172" s="2">
        <v>62959680</v>
      </c>
      <c r="N7172" s="2" t="str">
        <f>VLOOKUP(Tabla1[[#This Row],[nemo]],'Nemos y clasificaciones'!$A$2:$B$5000,2,FALSE)</f>
        <v>FONDO MUTUO ETF IT NOW S&amp;P IPSA</v>
      </c>
      <c r="O7172" s="2" t="str">
        <f>VLOOKUP(Tabla1[[#This Row],[nemo]],'Nemos y clasificaciones'!$A$1:$C$3000,3,FALSE)</f>
        <v>ETF</v>
      </c>
      <c r="P7172" s="2"/>
      <c r="Q7172" s="2"/>
    </row>
    <row r="7173" spans="1:17" x14ac:dyDescent="0.25">
      <c r="A7173" t="s">
        <v>7012</v>
      </c>
      <c r="B7173" s="1">
        <v>43468</v>
      </c>
      <c r="C7173" s="1">
        <v>43469</v>
      </c>
      <c r="D7173" t="s">
        <v>14</v>
      </c>
      <c r="E7173" t="s">
        <v>254</v>
      </c>
      <c r="F7173">
        <v>0</v>
      </c>
      <c r="G7173">
        <v>33440000</v>
      </c>
      <c r="H7173">
        <v>0</v>
      </c>
      <c r="I7173">
        <v>0</v>
      </c>
      <c r="J7173">
        <v>0</v>
      </c>
      <c r="K7173">
        <v>1.849</v>
      </c>
      <c r="L7173" t="s">
        <v>16</v>
      </c>
      <c r="M7173" s="2">
        <v>61830560</v>
      </c>
      <c r="N7173" s="2" t="str">
        <f>VLOOKUP(Tabla1[[#This Row],[nemo]],'Nemos y clasificaciones'!$A$2:$B$5000,2,FALSE)</f>
        <v>FONDO MUTUO ETF IT NOW S&amp;P IPSA</v>
      </c>
      <c r="O7173" s="2" t="str">
        <f>VLOOKUP(Tabla1[[#This Row],[nemo]],'Nemos y clasificaciones'!$A$1:$C$3000,3,FALSE)</f>
        <v>ETF</v>
      </c>
      <c r="P7173" s="2"/>
      <c r="Q7173" s="2"/>
    </row>
    <row r="7174" spans="1:17" x14ac:dyDescent="0.25">
      <c r="A7174" t="s">
        <v>4446</v>
      </c>
      <c r="B7174" s="1">
        <v>43959</v>
      </c>
      <c r="C7174" s="1">
        <v>43962</v>
      </c>
      <c r="D7174" t="s">
        <v>14</v>
      </c>
      <c r="E7174" t="s">
        <v>254</v>
      </c>
      <c r="F7174">
        <v>0</v>
      </c>
      <c r="G7174">
        <v>26960000</v>
      </c>
      <c r="H7174">
        <v>0</v>
      </c>
      <c r="I7174">
        <v>0</v>
      </c>
      <c r="J7174">
        <v>0</v>
      </c>
      <c r="K7174">
        <v>2.2639999999999998</v>
      </c>
      <c r="L7174" t="s">
        <v>16</v>
      </c>
      <c r="M7174" s="2">
        <v>61037440</v>
      </c>
      <c r="N7174" s="2" t="str">
        <f>VLOOKUP(Tabla1[[#This Row],[nemo]],'Nemos y clasificaciones'!$A$2:$B$5000,2,FALSE)</f>
        <v>FONDO MUTUO ETF IT NOW S&amp;P IPSA</v>
      </c>
      <c r="O7174" s="2" t="str">
        <f>VLOOKUP(Tabla1[[#This Row],[nemo]],'Nemos y clasificaciones'!$A$1:$C$3000,3,FALSE)</f>
        <v>ETF</v>
      </c>
      <c r="P7174" s="2"/>
      <c r="Q7174" s="2"/>
    </row>
    <row r="7175" spans="1:17" x14ac:dyDescent="0.25">
      <c r="A7175" t="s">
        <v>1741</v>
      </c>
      <c r="B7175" s="1">
        <v>44341</v>
      </c>
      <c r="C7175" s="1">
        <v>44342</v>
      </c>
      <c r="D7175" t="s">
        <v>14</v>
      </c>
      <c r="E7175" t="s">
        <v>254</v>
      </c>
      <c r="F7175">
        <v>0</v>
      </c>
      <c r="G7175">
        <v>38080000</v>
      </c>
      <c r="H7175">
        <v>0</v>
      </c>
      <c r="I7175">
        <v>0</v>
      </c>
      <c r="J7175">
        <v>0</v>
      </c>
      <c r="K7175">
        <v>1.599</v>
      </c>
      <c r="L7175" t="s">
        <v>16</v>
      </c>
      <c r="M7175" s="2">
        <v>60889920</v>
      </c>
      <c r="N7175" s="2" t="str">
        <f>VLOOKUP(Tabla1[[#This Row],[nemo]],'Nemos y clasificaciones'!$A$2:$B$5000,2,FALSE)</f>
        <v>FONDO MUTUO ETF IT NOW S&amp;P IPSA</v>
      </c>
      <c r="O7175" s="2" t="str">
        <f>VLOOKUP(Tabla1[[#This Row],[nemo]],'Nemos y clasificaciones'!$A$1:$C$3000,3,FALSE)</f>
        <v>ETF</v>
      </c>
      <c r="P7175" s="2"/>
      <c r="Q7175" s="2"/>
    </row>
    <row r="7176" spans="1:17" x14ac:dyDescent="0.25">
      <c r="A7176" t="s">
        <v>7227</v>
      </c>
      <c r="B7176" s="1">
        <v>43445</v>
      </c>
      <c r="C7176" s="1">
        <v>43446</v>
      </c>
      <c r="D7176" t="s">
        <v>14</v>
      </c>
      <c r="E7176" t="s">
        <v>254</v>
      </c>
      <c r="F7176">
        <v>0</v>
      </c>
      <c r="G7176">
        <v>34080000</v>
      </c>
      <c r="H7176">
        <v>0</v>
      </c>
      <c r="I7176">
        <v>0</v>
      </c>
      <c r="J7176">
        <v>0</v>
      </c>
      <c r="K7176">
        <v>1.756</v>
      </c>
      <c r="L7176" t="s">
        <v>16</v>
      </c>
      <c r="M7176" s="2">
        <v>59844480</v>
      </c>
      <c r="N7176" s="2" t="str">
        <f>VLOOKUP(Tabla1[[#This Row],[nemo]],'Nemos y clasificaciones'!$A$2:$B$5000,2,FALSE)</f>
        <v>FONDO MUTUO ETF IT NOW S&amp;P IPSA</v>
      </c>
      <c r="O7176" s="2" t="str">
        <f>VLOOKUP(Tabla1[[#This Row],[nemo]],'Nemos y clasificaciones'!$A$1:$C$3000,3,FALSE)</f>
        <v>ETF</v>
      </c>
      <c r="P7176" s="2"/>
      <c r="Q7176" s="2"/>
    </row>
    <row r="7177" spans="1:17" x14ac:dyDescent="0.25">
      <c r="A7177" t="s">
        <v>6153</v>
      </c>
      <c r="B7177" s="1">
        <v>43627</v>
      </c>
      <c r="C7177" s="1">
        <v>43628</v>
      </c>
      <c r="D7177" t="s">
        <v>14</v>
      </c>
      <c r="E7177" t="s">
        <v>254</v>
      </c>
      <c r="F7177">
        <v>0</v>
      </c>
      <c r="G7177">
        <v>34240000</v>
      </c>
      <c r="H7177">
        <v>0</v>
      </c>
      <c r="I7177">
        <v>0</v>
      </c>
      <c r="J7177">
        <v>0</v>
      </c>
      <c r="K7177">
        <v>1.7090000000000001</v>
      </c>
      <c r="L7177" t="s">
        <v>16</v>
      </c>
      <c r="M7177" s="2">
        <v>58516160</v>
      </c>
      <c r="N7177" s="2" t="str">
        <f>VLOOKUP(Tabla1[[#This Row],[nemo]],'Nemos y clasificaciones'!$A$2:$B$5000,2,FALSE)</f>
        <v>FONDO MUTUO ETF IT NOW S&amp;P IPSA</v>
      </c>
      <c r="O7177" s="2" t="str">
        <f>VLOOKUP(Tabla1[[#This Row],[nemo]],'Nemos y clasificaciones'!$A$1:$C$3000,3,FALSE)</f>
        <v>ETF</v>
      </c>
      <c r="P7177" s="2"/>
      <c r="Q7177" s="2"/>
    </row>
    <row r="7178" spans="1:17" x14ac:dyDescent="0.25">
      <c r="A7178" t="s">
        <v>6953</v>
      </c>
      <c r="B7178" s="1">
        <v>43486</v>
      </c>
      <c r="C7178" s="1">
        <v>43487</v>
      </c>
      <c r="D7178" t="s">
        <v>14</v>
      </c>
      <c r="E7178" t="s">
        <v>254</v>
      </c>
      <c r="F7178">
        <v>0</v>
      </c>
      <c r="G7178">
        <v>34240000</v>
      </c>
      <c r="H7178">
        <v>0</v>
      </c>
      <c r="I7178">
        <v>0</v>
      </c>
      <c r="J7178">
        <v>0</v>
      </c>
      <c r="K7178">
        <v>1.6850000000000001</v>
      </c>
      <c r="L7178" t="s">
        <v>16</v>
      </c>
      <c r="M7178" s="2">
        <v>57694400</v>
      </c>
      <c r="N7178" s="2" t="str">
        <f>VLOOKUP(Tabla1[[#This Row],[nemo]],'Nemos y clasificaciones'!$A$2:$B$5000,2,FALSE)</f>
        <v>FONDO MUTUO ETF IT NOW S&amp;P IPSA</v>
      </c>
      <c r="O7178" s="2" t="str">
        <f>VLOOKUP(Tabla1[[#This Row],[nemo]],'Nemos y clasificaciones'!$A$1:$C$3000,3,FALSE)</f>
        <v>ETF</v>
      </c>
      <c r="P7178" s="2"/>
      <c r="Q7178" s="2"/>
    </row>
    <row r="7179" spans="1:17" x14ac:dyDescent="0.25">
      <c r="A7179" t="s">
        <v>2153</v>
      </c>
      <c r="B7179" s="1">
        <v>44308</v>
      </c>
      <c r="C7179" s="1">
        <v>44309</v>
      </c>
      <c r="D7179" t="s">
        <v>14</v>
      </c>
      <c r="E7179" t="s">
        <v>254</v>
      </c>
      <c r="F7179">
        <v>0</v>
      </c>
      <c r="G7179">
        <v>39280000</v>
      </c>
      <c r="H7179">
        <v>0</v>
      </c>
      <c r="I7179">
        <v>0</v>
      </c>
      <c r="J7179">
        <v>0</v>
      </c>
      <c r="K7179">
        <v>1.462</v>
      </c>
      <c r="L7179" t="s">
        <v>16</v>
      </c>
      <c r="M7179" s="2">
        <v>57427360</v>
      </c>
      <c r="N7179" s="2" t="str">
        <f>VLOOKUP(Tabla1[[#This Row],[nemo]],'Nemos y clasificaciones'!$A$2:$B$5000,2,FALSE)</f>
        <v>FONDO MUTUO ETF IT NOW S&amp;P IPSA</v>
      </c>
      <c r="O7179" s="2" t="str">
        <f>VLOOKUP(Tabla1[[#This Row],[nemo]],'Nemos y clasificaciones'!$A$1:$C$3000,3,FALSE)</f>
        <v>ETF</v>
      </c>
      <c r="P7179" s="2"/>
      <c r="Q7179" s="2"/>
    </row>
    <row r="7180" spans="1:17" x14ac:dyDescent="0.25">
      <c r="A7180" t="s">
        <v>6561</v>
      </c>
      <c r="B7180" s="1">
        <v>43591</v>
      </c>
      <c r="C7180" s="1">
        <v>43592</v>
      </c>
      <c r="D7180" t="s">
        <v>14</v>
      </c>
      <c r="E7180" t="s">
        <v>254</v>
      </c>
      <c r="F7180">
        <v>0</v>
      </c>
      <c r="G7180">
        <v>31440000</v>
      </c>
      <c r="H7180">
        <v>0</v>
      </c>
      <c r="I7180">
        <v>0</v>
      </c>
      <c r="J7180">
        <v>0</v>
      </c>
      <c r="K7180">
        <v>1.82</v>
      </c>
      <c r="L7180" t="s">
        <v>16</v>
      </c>
      <c r="M7180" s="2">
        <v>57220800</v>
      </c>
      <c r="N7180" s="2" t="str">
        <f>VLOOKUP(Tabla1[[#This Row],[nemo]],'Nemos y clasificaciones'!$A$2:$B$5000,2,FALSE)</f>
        <v>FONDO MUTUO ETF IT NOW S&amp;P IPSA</v>
      </c>
      <c r="O7180" s="2" t="str">
        <f>VLOOKUP(Tabla1[[#This Row],[nemo]],'Nemos y clasificaciones'!$A$1:$C$3000,3,FALSE)</f>
        <v>ETF</v>
      </c>
      <c r="P7180" s="2"/>
      <c r="Q7180" s="2"/>
    </row>
    <row r="7181" spans="1:17" x14ac:dyDescent="0.25">
      <c r="A7181" t="s">
        <v>6529</v>
      </c>
      <c r="B7181" s="1">
        <v>43592</v>
      </c>
      <c r="C7181" s="1">
        <v>43593</v>
      </c>
      <c r="D7181" t="s">
        <v>14</v>
      </c>
      <c r="E7181" t="s">
        <v>254</v>
      </c>
      <c r="F7181">
        <v>0</v>
      </c>
      <c r="G7181">
        <v>30400000</v>
      </c>
      <c r="H7181">
        <v>0</v>
      </c>
      <c r="I7181">
        <v>0</v>
      </c>
      <c r="J7181">
        <v>0</v>
      </c>
      <c r="K7181">
        <v>1.88</v>
      </c>
      <c r="L7181" t="s">
        <v>16</v>
      </c>
      <c r="M7181" s="2">
        <v>57152000</v>
      </c>
      <c r="N7181" s="2" t="str">
        <f>VLOOKUP(Tabla1[[#This Row],[nemo]],'Nemos y clasificaciones'!$A$2:$B$5000,2,FALSE)</f>
        <v>FONDO MUTUO ETF IT NOW S&amp;P IPSA</v>
      </c>
      <c r="O7181" s="2" t="str">
        <f>VLOOKUP(Tabla1[[#This Row],[nemo]],'Nemos y clasificaciones'!$A$1:$C$3000,3,FALSE)</f>
        <v>ETF</v>
      </c>
      <c r="P7181" s="2"/>
      <c r="Q7181" s="2"/>
    </row>
    <row r="7182" spans="1:17" x14ac:dyDescent="0.25">
      <c r="A7182" t="s">
        <v>5671</v>
      </c>
      <c r="B7182" s="1">
        <v>43719</v>
      </c>
      <c r="C7182" s="1">
        <v>43720</v>
      </c>
      <c r="D7182" t="s">
        <v>14</v>
      </c>
      <c r="E7182" t="s">
        <v>254</v>
      </c>
      <c r="F7182">
        <v>0</v>
      </c>
      <c r="G7182">
        <v>36640000</v>
      </c>
      <c r="H7182">
        <v>0</v>
      </c>
      <c r="I7182">
        <v>0</v>
      </c>
      <c r="J7182">
        <v>0</v>
      </c>
      <c r="K7182">
        <v>1.5329999999999999</v>
      </c>
      <c r="L7182" t="s">
        <v>16</v>
      </c>
      <c r="M7182" s="2">
        <v>56169120</v>
      </c>
      <c r="N7182" s="2" t="str">
        <f>VLOOKUP(Tabla1[[#This Row],[nemo]],'Nemos y clasificaciones'!$A$2:$B$5000,2,FALSE)</f>
        <v>FONDO MUTUO ETF IT NOW S&amp;P IPSA</v>
      </c>
      <c r="O7182" s="2" t="str">
        <f>VLOOKUP(Tabla1[[#This Row],[nemo]],'Nemos y clasificaciones'!$A$1:$C$3000,3,FALSE)</f>
        <v>ETF</v>
      </c>
      <c r="P7182" s="2"/>
      <c r="Q7182" s="2"/>
    </row>
    <row r="7183" spans="1:17" x14ac:dyDescent="0.25">
      <c r="A7183" t="s">
        <v>9581</v>
      </c>
      <c r="B7183" s="1">
        <v>42871</v>
      </c>
      <c r="C7183" s="1">
        <v>42872</v>
      </c>
      <c r="D7183" t="s">
        <v>14</v>
      </c>
      <c r="E7183" t="s">
        <v>254</v>
      </c>
      <c r="F7183">
        <v>0</v>
      </c>
      <c r="G7183">
        <v>18400000</v>
      </c>
      <c r="H7183">
        <v>0</v>
      </c>
      <c r="I7183">
        <v>0</v>
      </c>
      <c r="J7183">
        <v>0</v>
      </c>
      <c r="K7183">
        <v>3.0430000000000001</v>
      </c>
      <c r="L7183" t="s">
        <v>16</v>
      </c>
      <c r="M7183" s="2">
        <v>55991200</v>
      </c>
      <c r="N7183" s="2" t="str">
        <f>VLOOKUP(Tabla1[[#This Row],[nemo]],'Nemos y clasificaciones'!$A$2:$B$5000,2,FALSE)</f>
        <v>FONDO MUTUO ETF IT NOW S&amp;P IPSA</v>
      </c>
      <c r="O7183" s="2" t="str">
        <f>VLOOKUP(Tabla1[[#This Row],[nemo]],'Nemos y clasificaciones'!$A$1:$C$3000,3,FALSE)</f>
        <v>ETF</v>
      </c>
      <c r="P7183" s="2"/>
      <c r="Q7183" s="2"/>
    </row>
    <row r="7184" spans="1:17" x14ac:dyDescent="0.25">
      <c r="A7184" t="s">
        <v>8153</v>
      </c>
      <c r="B7184" s="1">
        <v>43237</v>
      </c>
      <c r="C7184" s="1">
        <v>43238</v>
      </c>
      <c r="D7184" t="s">
        <v>14</v>
      </c>
      <c r="E7184" t="s">
        <v>254</v>
      </c>
      <c r="F7184">
        <v>0</v>
      </c>
      <c r="G7184">
        <v>27520000</v>
      </c>
      <c r="H7184">
        <v>0</v>
      </c>
      <c r="I7184">
        <v>0</v>
      </c>
      <c r="J7184">
        <v>0</v>
      </c>
      <c r="K7184">
        <v>2.0339999999999998</v>
      </c>
      <c r="L7184" t="s">
        <v>16</v>
      </c>
      <c r="M7184" s="2">
        <v>55975680</v>
      </c>
      <c r="N7184" s="2" t="str">
        <f>VLOOKUP(Tabla1[[#This Row],[nemo]],'Nemos y clasificaciones'!$A$2:$B$5000,2,FALSE)</f>
        <v>FONDO MUTUO ETF IT NOW S&amp;P IPSA</v>
      </c>
      <c r="O7184" s="2" t="str">
        <f>VLOOKUP(Tabla1[[#This Row],[nemo]],'Nemos y clasificaciones'!$A$1:$C$3000,3,FALSE)</f>
        <v>ETF</v>
      </c>
      <c r="P7184" s="2"/>
      <c r="Q7184" s="2"/>
    </row>
    <row r="7185" spans="1:17" x14ac:dyDescent="0.25">
      <c r="A7185" t="s">
        <v>6276</v>
      </c>
      <c r="B7185" s="1">
        <v>43608</v>
      </c>
      <c r="C7185" s="1">
        <v>43609</v>
      </c>
      <c r="D7185" t="s">
        <v>14</v>
      </c>
      <c r="E7185" t="s">
        <v>254</v>
      </c>
      <c r="F7185">
        <v>0</v>
      </c>
      <c r="G7185">
        <v>31840000</v>
      </c>
      <c r="H7185">
        <v>0</v>
      </c>
      <c r="I7185">
        <v>0</v>
      </c>
      <c r="J7185">
        <v>0</v>
      </c>
      <c r="K7185">
        <v>1.758</v>
      </c>
      <c r="L7185" t="s">
        <v>16</v>
      </c>
      <c r="M7185" s="2">
        <v>55974720</v>
      </c>
      <c r="N7185" s="2" t="str">
        <f>VLOOKUP(Tabla1[[#This Row],[nemo]],'Nemos y clasificaciones'!$A$2:$B$5000,2,FALSE)</f>
        <v>FONDO MUTUO ETF IT NOW S&amp;P IPSA</v>
      </c>
      <c r="O7185" s="2" t="str">
        <f>VLOOKUP(Tabla1[[#This Row],[nemo]],'Nemos y clasificaciones'!$A$1:$C$3000,3,FALSE)</f>
        <v>ETF</v>
      </c>
      <c r="P7185" s="2"/>
      <c r="Q7185" s="2"/>
    </row>
    <row r="7186" spans="1:17" x14ac:dyDescent="0.25">
      <c r="A7186" t="s">
        <v>7489</v>
      </c>
      <c r="B7186" s="1">
        <v>43369</v>
      </c>
      <c r="C7186" s="1">
        <v>43370</v>
      </c>
      <c r="D7186" t="s">
        <v>14</v>
      </c>
      <c r="E7186" t="s">
        <v>254</v>
      </c>
      <c r="F7186">
        <v>0</v>
      </c>
      <c r="G7186">
        <v>39760000</v>
      </c>
      <c r="H7186">
        <v>0</v>
      </c>
      <c r="I7186">
        <v>0</v>
      </c>
      <c r="J7186">
        <v>0</v>
      </c>
      <c r="K7186">
        <v>1.401</v>
      </c>
      <c r="L7186" t="s">
        <v>16</v>
      </c>
      <c r="M7186" s="2">
        <v>55703760</v>
      </c>
      <c r="N7186" s="2" t="str">
        <f>VLOOKUP(Tabla1[[#This Row],[nemo]],'Nemos y clasificaciones'!$A$2:$B$5000,2,FALSE)</f>
        <v>FONDO MUTUO ETF IT NOW S&amp;P IPSA</v>
      </c>
      <c r="O7186" s="2" t="str">
        <f>VLOOKUP(Tabla1[[#This Row],[nemo]],'Nemos y clasificaciones'!$A$1:$C$3000,3,FALSE)</f>
        <v>ETF</v>
      </c>
      <c r="P7186" s="2"/>
      <c r="Q7186" s="2"/>
    </row>
    <row r="7187" spans="1:17" x14ac:dyDescent="0.25">
      <c r="A7187" t="s">
        <v>1867</v>
      </c>
      <c r="B7187" s="1">
        <v>44333</v>
      </c>
      <c r="C7187" s="1">
        <v>44334</v>
      </c>
      <c r="D7187" t="s">
        <v>14</v>
      </c>
      <c r="E7187" t="s">
        <v>254</v>
      </c>
      <c r="F7187">
        <v>0</v>
      </c>
      <c r="G7187">
        <v>38400000</v>
      </c>
      <c r="H7187">
        <v>0</v>
      </c>
      <c r="I7187">
        <v>0</v>
      </c>
      <c r="J7187">
        <v>0</v>
      </c>
      <c r="K7187">
        <v>1.446</v>
      </c>
      <c r="L7187" t="s">
        <v>16</v>
      </c>
      <c r="M7187" s="2">
        <v>55526400</v>
      </c>
      <c r="N7187" s="2" t="str">
        <f>VLOOKUP(Tabla1[[#This Row],[nemo]],'Nemos y clasificaciones'!$A$2:$B$5000,2,FALSE)</f>
        <v>FONDO MUTUO ETF IT NOW S&amp;P IPSA</v>
      </c>
      <c r="O7187" s="2" t="str">
        <f>VLOOKUP(Tabla1[[#This Row],[nemo]],'Nemos y clasificaciones'!$A$1:$C$3000,3,FALSE)</f>
        <v>ETF</v>
      </c>
      <c r="P7187" s="2"/>
      <c r="Q7187" s="2"/>
    </row>
    <row r="7188" spans="1:17" x14ac:dyDescent="0.25">
      <c r="A7188" t="s">
        <v>1791</v>
      </c>
      <c r="B7188" s="1">
        <v>44335</v>
      </c>
      <c r="C7188" s="1">
        <v>44336</v>
      </c>
      <c r="D7188" t="s">
        <v>14</v>
      </c>
      <c r="E7188" t="s">
        <v>254</v>
      </c>
      <c r="F7188">
        <v>0</v>
      </c>
      <c r="G7188">
        <v>38400000</v>
      </c>
      <c r="H7188">
        <v>0</v>
      </c>
      <c r="I7188">
        <v>0</v>
      </c>
      <c r="J7188">
        <v>0</v>
      </c>
      <c r="K7188">
        <v>1.431</v>
      </c>
      <c r="L7188" t="s">
        <v>16</v>
      </c>
      <c r="M7188" s="2">
        <v>54950400</v>
      </c>
      <c r="N7188" s="2" t="str">
        <f>VLOOKUP(Tabla1[[#This Row],[nemo]],'Nemos y clasificaciones'!$A$2:$B$5000,2,FALSE)</f>
        <v>FONDO MUTUO ETF IT NOW S&amp;P IPSA</v>
      </c>
      <c r="O7188" s="2" t="str">
        <f>VLOOKUP(Tabla1[[#This Row],[nemo]],'Nemos y clasificaciones'!$A$1:$C$3000,3,FALSE)</f>
        <v>ETF</v>
      </c>
      <c r="P7188" s="2"/>
      <c r="Q7188" s="2"/>
    </row>
    <row r="7189" spans="1:17" x14ac:dyDescent="0.25">
      <c r="A7189" t="s">
        <v>9443</v>
      </c>
      <c r="B7189" s="1">
        <v>42880</v>
      </c>
      <c r="C7189" s="1">
        <v>42881</v>
      </c>
      <c r="D7189" t="s">
        <v>14</v>
      </c>
      <c r="E7189" t="s">
        <v>254</v>
      </c>
      <c r="F7189">
        <v>0</v>
      </c>
      <c r="G7189">
        <v>18880000</v>
      </c>
      <c r="H7189">
        <v>0</v>
      </c>
      <c r="I7189">
        <v>0</v>
      </c>
      <c r="J7189">
        <v>0</v>
      </c>
      <c r="K7189">
        <v>2.8969999999999998</v>
      </c>
      <c r="L7189" t="s">
        <v>16</v>
      </c>
      <c r="M7189" s="2">
        <v>54695360</v>
      </c>
      <c r="N7189" s="2" t="str">
        <f>VLOOKUP(Tabla1[[#This Row],[nemo]],'Nemos y clasificaciones'!$A$2:$B$5000,2,FALSE)</f>
        <v>FONDO MUTUO ETF IT NOW S&amp;P IPSA</v>
      </c>
      <c r="O7189" s="2" t="str">
        <f>VLOOKUP(Tabla1[[#This Row],[nemo]],'Nemos y clasificaciones'!$A$1:$C$3000,3,FALSE)</f>
        <v>ETF</v>
      </c>
      <c r="P7189" s="2"/>
      <c r="Q7189" s="2"/>
    </row>
    <row r="7190" spans="1:17" x14ac:dyDescent="0.25">
      <c r="A7190" t="s">
        <v>9447</v>
      </c>
      <c r="B7190" s="1">
        <v>42880</v>
      </c>
      <c r="C7190" s="1">
        <v>42881</v>
      </c>
      <c r="D7190" t="s">
        <v>14</v>
      </c>
      <c r="E7190" t="s">
        <v>254</v>
      </c>
      <c r="F7190">
        <v>0</v>
      </c>
      <c r="G7190">
        <v>18880000</v>
      </c>
      <c r="H7190">
        <v>0</v>
      </c>
      <c r="I7190">
        <v>0</v>
      </c>
      <c r="J7190">
        <v>0</v>
      </c>
      <c r="K7190">
        <v>2.8719999999999999</v>
      </c>
      <c r="L7190" t="s">
        <v>16</v>
      </c>
      <c r="M7190" s="2">
        <v>54223360</v>
      </c>
      <c r="N7190" s="2" t="str">
        <f>VLOOKUP(Tabla1[[#This Row],[nemo]],'Nemos y clasificaciones'!$A$2:$B$5000,2,FALSE)</f>
        <v>FONDO MUTUO ETF IT NOW S&amp;P IPSA</v>
      </c>
      <c r="O7190" s="2" t="str">
        <f>VLOOKUP(Tabla1[[#This Row],[nemo]],'Nemos y clasificaciones'!$A$1:$C$3000,3,FALSE)</f>
        <v>ETF</v>
      </c>
      <c r="P7190" s="2"/>
      <c r="Q7190" s="2"/>
    </row>
    <row r="7191" spans="1:17" x14ac:dyDescent="0.25">
      <c r="A7191" t="s">
        <v>5310</v>
      </c>
      <c r="B7191" s="1">
        <v>43810</v>
      </c>
      <c r="C7191" s="1">
        <v>43811</v>
      </c>
      <c r="D7191" t="s">
        <v>14</v>
      </c>
      <c r="E7191" t="s">
        <v>254</v>
      </c>
      <c r="F7191">
        <v>0</v>
      </c>
      <c r="G7191">
        <v>30880000</v>
      </c>
      <c r="H7191">
        <v>0</v>
      </c>
      <c r="I7191">
        <v>0</v>
      </c>
      <c r="J7191">
        <v>0</v>
      </c>
      <c r="K7191">
        <v>1.7509999999999999</v>
      </c>
      <c r="L7191" t="s">
        <v>16</v>
      </c>
      <c r="M7191" s="2">
        <v>54070880</v>
      </c>
      <c r="N7191" s="2" t="str">
        <f>VLOOKUP(Tabla1[[#This Row],[nemo]],'Nemos y clasificaciones'!$A$2:$B$5000,2,FALSE)</f>
        <v>FONDO MUTUO ETF IT NOW S&amp;P IPSA</v>
      </c>
      <c r="O7191" s="2" t="str">
        <f>VLOOKUP(Tabla1[[#This Row],[nemo]],'Nemos y clasificaciones'!$A$1:$C$3000,3,FALSE)</f>
        <v>ETF</v>
      </c>
      <c r="P7191" s="2"/>
      <c r="Q7191" s="2"/>
    </row>
    <row r="7192" spans="1:17" x14ac:dyDescent="0.25">
      <c r="A7192" t="s">
        <v>6092</v>
      </c>
      <c r="B7192" s="1">
        <v>43636</v>
      </c>
      <c r="C7192" s="1">
        <v>43637</v>
      </c>
      <c r="D7192" t="s">
        <v>14</v>
      </c>
      <c r="E7192" t="s">
        <v>254</v>
      </c>
      <c r="F7192">
        <v>0</v>
      </c>
      <c r="G7192">
        <v>35680000</v>
      </c>
      <c r="H7192">
        <v>0</v>
      </c>
      <c r="I7192">
        <v>0</v>
      </c>
      <c r="J7192">
        <v>0</v>
      </c>
      <c r="K7192">
        <v>1.454</v>
      </c>
      <c r="L7192" t="s">
        <v>16</v>
      </c>
      <c r="M7192" s="2">
        <v>51878720</v>
      </c>
      <c r="N7192" s="2" t="str">
        <f>VLOOKUP(Tabla1[[#This Row],[nemo]],'Nemos y clasificaciones'!$A$2:$B$5000,2,FALSE)</f>
        <v>FONDO MUTUO ETF IT NOW S&amp;P IPSA</v>
      </c>
      <c r="O7192" s="2" t="str">
        <f>VLOOKUP(Tabla1[[#This Row],[nemo]],'Nemos y clasificaciones'!$A$1:$C$3000,3,FALSE)</f>
        <v>ETF</v>
      </c>
      <c r="P7192" s="2"/>
      <c r="Q7192" s="2"/>
    </row>
    <row r="7193" spans="1:17" x14ac:dyDescent="0.25">
      <c r="A7193" t="s">
        <v>7910</v>
      </c>
      <c r="B7193" s="1">
        <v>43265</v>
      </c>
      <c r="C7193" s="1">
        <v>43266</v>
      </c>
      <c r="D7193" t="s">
        <v>14</v>
      </c>
      <c r="E7193" t="s">
        <v>254</v>
      </c>
      <c r="F7193">
        <v>0</v>
      </c>
      <c r="G7193">
        <v>30560000</v>
      </c>
      <c r="H7193">
        <v>0</v>
      </c>
      <c r="I7193">
        <v>0</v>
      </c>
      <c r="J7193">
        <v>0</v>
      </c>
      <c r="K7193">
        <v>1.6890000000000001</v>
      </c>
      <c r="L7193" t="s">
        <v>16</v>
      </c>
      <c r="M7193" s="2">
        <v>51615840</v>
      </c>
      <c r="N7193" s="2" t="str">
        <f>VLOOKUP(Tabla1[[#This Row],[nemo]],'Nemos y clasificaciones'!$A$2:$B$5000,2,FALSE)</f>
        <v>FONDO MUTUO ETF IT NOW S&amp;P IPSA</v>
      </c>
      <c r="O7193" s="2" t="str">
        <f>VLOOKUP(Tabla1[[#This Row],[nemo]],'Nemos y clasificaciones'!$A$1:$C$3000,3,FALSE)</f>
        <v>ETF</v>
      </c>
      <c r="P7193" s="2"/>
      <c r="Q7193" s="2"/>
    </row>
    <row r="7194" spans="1:17" x14ac:dyDescent="0.25">
      <c r="A7194" t="s">
        <v>9621</v>
      </c>
      <c r="B7194" s="1">
        <v>42865</v>
      </c>
      <c r="C7194" s="1">
        <v>42866</v>
      </c>
      <c r="D7194" t="s">
        <v>14</v>
      </c>
      <c r="E7194" t="s">
        <v>254</v>
      </c>
      <c r="F7194">
        <v>0</v>
      </c>
      <c r="G7194">
        <v>18240000</v>
      </c>
      <c r="H7194">
        <v>0</v>
      </c>
      <c r="I7194">
        <v>0</v>
      </c>
      <c r="J7194">
        <v>0</v>
      </c>
      <c r="K7194">
        <v>2.8079999999999998</v>
      </c>
      <c r="L7194" t="s">
        <v>16</v>
      </c>
      <c r="M7194" s="2">
        <v>51217920</v>
      </c>
      <c r="N7194" s="2" t="str">
        <f>VLOOKUP(Tabla1[[#This Row],[nemo]],'Nemos y clasificaciones'!$A$2:$B$5000,2,FALSE)</f>
        <v>FONDO MUTUO ETF IT NOW S&amp;P IPSA</v>
      </c>
      <c r="O7194" s="2" t="str">
        <f>VLOOKUP(Tabla1[[#This Row],[nemo]],'Nemos y clasificaciones'!$A$1:$C$3000,3,FALSE)</f>
        <v>ETF</v>
      </c>
      <c r="P7194" s="2"/>
      <c r="Q7194" s="2"/>
    </row>
    <row r="7195" spans="1:17" x14ac:dyDescent="0.25">
      <c r="A7195" t="s">
        <v>4997</v>
      </c>
      <c r="B7195" s="1">
        <v>43847</v>
      </c>
      <c r="C7195" s="1">
        <v>43850</v>
      </c>
      <c r="D7195" t="s">
        <v>14</v>
      </c>
      <c r="E7195" t="s">
        <v>254</v>
      </c>
      <c r="F7195">
        <v>0</v>
      </c>
      <c r="G7195">
        <v>28240000</v>
      </c>
      <c r="H7195">
        <v>0</v>
      </c>
      <c r="I7195">
        <v>0</v>
      </c>
      <c r="J7195">
        <v>0</v>
      </c>
      <c r="K7195">
        <v>1.8120000000000001</v>
      </c>
      <c r="L7195" t="s">
        <v>16</v>
      </c>
      <c r="M7195" s="2">
        <v>51170880</v>
      </c>
      <c r="N7195" s="2" t="str">
        <f>VLOOKUP(Tabla1[[#This Row],[nemo]],'Nemos y clasificaciones'!$A$2:$B$5000,2,FALSE)</f>
        <v>FONDO MUTUO ETF IT NOW S&amp;P IPSA</v>
      </c>
      <c r="O7195" s="2" t="str">
        <f>VLOOKUP(Tabla1[[#This Row],[nemo]],'Nemos y clasificaciones'!$A$1:$C$3000,3,FALSE)</f>
        <v>ETF</v>
      </c>
      <c r="P7195" s="2"/>
      <c r="Q7195" s="2"/>
    </row>
    <row r="7196" spans="1:17" x14ac:dyDescent="0.25">
      <c r="A7196" t="s">
        <v>1947</v>
      </c>
      <c r="B7196" s="1">
        <v>44327</v>
      </c>
      <c r="C7196" s="1">
        <v>44328</v>
      </c>
      <c r="D7196" t="s">
        <v>14</v>
      </c>
      <c r="E7196" t="s">
        <v>254</v>
      </c>
      <c r="F7196">
        <v>0</v>
      </c>
      <c r="G7196">
        <v>38720000</v>
      </c>
      <c r="H7196">
        <v>0</v>
      </c>
      <c r="I7196">
        <v>0</v>
      </c>
      <c r="J7196">
        <v>0</v>
      </c>
      <c r="K7196">
        <v>1.3120000000000001</v>
      </c>
      <c r="L7196" t="s">
        <v>16</v>
      </c>
      <c r="M7196" s="2">
        <v>50800640</v>
      </c>
      <c r="N7196" s="2" t="str">
        <f>VLOOKUP(Tabla1[[#This Row],[nemo]],'Nemos y clasificaciones'!$A$2:$B$5000,2,FALSE)</f>
        <v>FONDO MUTUO ETF IT NOW S&amp;P IPSA</v>
      </c>
      <c r="O7196" s="2" t="str">
        <f>VLOOKUP(Tabla1[[#This Row],[nemo]],'Nemos y clasificaciones'!$A$1:$C$3000,3,FALSE)</f>
        <v>ETF</v>
      </c>
      <c r="P7196" s="2"/>
      <c r="Q7196" s="2"/>
    </row>
    <row r="7197" spans="1:17" x14ac:dyDescent="0.25">
      <c r="A7197" t="s">
        <v>4302</v>
      </c>
      <c r="B7197" s="1">
        <v>43976</v>
      </c>
      <c r="C7197" s="1">
        <v>43977</v>
      </c>
      <c r="D7197" t="s">
        <v>14</v>
      </c>
      <c r="E7197" t="s">
        <v>254</v>
      </c>
      <c r="F7197">
        <v>0</v>
      </c>
      <c r="G7197">
        <v>28480000</v>
      </c>
      <c r="H7197">
        <v>0</v>
      </c>
      <c r="I7197">
        <v>0</v>
      </c>
      <c r="J7197">
        <v>0</v>
      </c>
      <c r="K7197">
        <v>1.766</v>
      </c>
      <c r="L7197" t="s">
        <v>16</v>
      </c>
      <c r="M7197" s="2">
        <v>50295680</v>
      </c>
      <c r="N7197" s="2" t="str">
        <f>VLOOKUP(Tabla1[[#This Row],[nemo]],'Nemos y clasificaciones'!$A$2:$B$5000,2,FALSE)</f>
        <v>FONDO MUTUO ETF IT NOW S&amp;P IPSA</v>
      </c>
      <c r="O7197" s="2" t="str">
        <f>VLOOKUP(Tabla1[[#This Row],[nemo]],'Nemos y clasificaciones'!$A$1:$C$3000,3,FALSE)</f>
        <v>ETF</v>
      </c>
      <c r="P7197" s="2"/>
      <c r="Q7197" s="2"/>
    </row>
    <row r="7198" spans="1:17" x14ac:dyDescent="0.25">
      <c r="A7198" t="s">
        <v>6562</v>
      </c>
      <c r="B7198" s="1">
        <v>43591</v>
      </c>
      <c r="C7198" s="1">
        <v>43592</v>
      </c>
      <c r="D7198" t="s">
        <v>14</v>
      </c>
      <c r="E7198" t="s">
        <v>254</v>
      </c>
      <c r="F7198">
        <v>0</v>
      </c>
      <c r="G7198">
        <v>31440000</v>
      </c>
      <c r="H7198">
        <v>0</v>
      </c>
      <c r="I7198">
        <v>0</v>
      </c>
      <c r="J7198">
        <v>0</v>
      </c>
      <c r="K7198">
        <v>1.583</v>
      </c>
      <c r="L7198" t="s">
        <v>16</v>
      </c>
      <c r="M7198" s="2">
        <v>49769520</v>
      </c>
      <c r="N7198" s="2" t="str">
        <f>VLOOKUP(Tabla1[[#This Row],[nemo]],'Nemos y clasificaciones'!$A$2:$B$5000,2,FALSE)</f>
        <v>FONDO MUTUO ETF IT NOW S&amp;P IPSA</v>
      </c>
      <c r="O7198" s="2" t="str">
        <f>VLOOKUP(Tabla1[[#This Row],[nemo]],'Nemos y clasificaciones'!$A$1:$C$3000,3,FALSE)</f>
        <v>ETF</v>
      </c>
      <c r="P7198" s="2"/>
      <c r="Q7198" s="2"/>
    </row>
    <row r="7199" spans="1:17" x14ac:dyDescent="0.25">
      <c r="A7199" t="s">
        <v>2051</v>
      </c>
      <c r="B7199" s="1">
        <v>44320</v>
      </c>
      <c r="C7199" s="1">
        <v>44321</v>
      </c>
      <c r="D7199" t="s">
        <v>14</v>
      </c>
      <c r="E7199" t="s">
        <v>254</v>
      </c>
      <c r="F7199">
        <v>0</v>
      </c>
      <c r="G7199">
        <v>40240000</v>
      </c>
      <c r="H7199">
        <v>0</v>
      </c>
      <c r="I7199">
        <v>0</v>
      </c>
      <c r="J7199">
        <v>0</v>
      </c>
      <c r="K7199">
        <v>1.228</v>
      </c>
      <c r="L7199" t="s">
        <v>16</v>
      </c>
      <c r="M7199" s="2">
        <v>49414720</v>
      </c>
      <c r="N7199" s="2" t="str">
        <f>VLOOKUP(Tabla1[[#This Row],[nemo]],'Nemos y clasificaciones'!$A$2:$B$5000,2,FALSE)</f>
        <v>FONDO MUTUO ETF IT NOW S&amp;P IPSA</v>
      </c>
      <c r="O7199" s="2" t="str">
        <f>VLOOKUP(Tabla1[[#This Row],[nemo]],'Nemos y clasificaciones'!$A$1:$C$3000,3,FALSE)</f>
        <v>ETF</v>
      </c>
      <c r="P7199" s="2"/>
      <c r="Q7199" s="2"/>
    </row>
    <row r="7200" spans="1:17" x14ac:dyDescent="0.25">
      <c r="A7200" t="s">
        <v>8816</v>
      </c>
      <c r="B7200" s="1">
        <v>43089</v>
      </c>
      <c r="C7200" s="1">
        <v>43090</v>
      </c>
      <c r="D7200" t="s">
        <v>14</v>
      </c>
      <c r="E7200" t="s">
        <v>254</v>
      </c>
      <c r="F7200">
        <v>0</v>
      </c>
      <c r="G7200">
        <v>21520000</v>
      </c>
      <c r="H7200">
        <v>0</v>
      </c>
      <c r="I7200">
        <v>0</v>
      </c>
      <c r="J7200">
        <v>0</v>
      </c>
      <c r="K7200">
        <v>2.2909999999999999</v>
      </c>
      <c r="L7200" t="s">
        <v>16</v>
      </c>
      <c r="M7200" s="2">
        <v>49302320</v>
      </c>
      <c r="N7200" s="2" t="str">
        <f>VLOOKUP(Tabla1[[#This Row],[nemo]],'Nemos y clasificaciones'!$A$2:$B$5000,2,FALSE)</f>
        <v>FONDO MUTUO ETF IT NOW S&amp;P IPSA</v>
      </c>
      <c r="O7200" s="2" t="str">
        <f>VLOOKUP(Tabla1[[#This Row],[nemo]],'Nemos y clasificaciones'!$A$1:$C$3000,3,FALSE)</f>
        <v>ETF</v>
      </c>
      <c r="P7200" s="2"/>
      <c r="Q7200" s="2"/>
    </row>
    <row r="7201" spans="1:17" x14ac:dyDescent="0.25">
      <c r="A7201" t="s">
        <v>6973</v>
      </c>
      <c r="B7201" s="1">
        <v>43474</v>
      </c>
      <c r="C7201" s="1">
        <v>43475</v>
      </c>
      <c r="D7201" t="s">
        <v>14</v>
      </c>
      <c r="E7201" t="s">
        <v>254</v>
      </c>
      <c r="F7201">
        <v>0</v>
      </c>
      <c r="G7201">
        <v>33920000</v>
      </c>
      <c r="H7201">
        <v>0</v>
      </c>
      <c r="I7201">
        <v>0</v>
      </c>
      <c r="J7201">
        <v>0</v>
      </c>
      <c r="K7201">
        <v>1.45</v>
      </c>
      <c r="L7201" t="s">
        <v>16</v>
      </c>
      <c r="M7201" s="2">
        <v>49184000</v>
      </c>
      <c r="N7201" s="2" t="str">
        <f>VLOOKUP(Tabla1[[#This Row],[nemo]],'Nemos y clasificaciones'!$A$2:$B$5000,2,FALSE)</f>
        <v>FONDO MUTUO ETF IT NOW S&amp;P IPSA</v>
      </c>
      <c r="O7201" s="2" t="str">
        <f>VLOOKUP(Tabla1[[#This Row],[nemo]],'Nemos y clasificaciones'!$A$1:$C$3000,3,FALSE)</f>
        <v>ETF</v>
      </c>
      <c r="P7201" s="2"/>
      <c r="Q7201" s="2"/>
    </row>
    <row r="7202" spans="1:17" x14ac:dyDescent="0.25">
      <c r="A7202" t="s">
        <v>4481</v>
      </c>
      <c r="B7202" s="1">
        <v>43957</v>
      </c>
      <c r="C7202" s="1">
        <v>43958</v>
      </c>
      <c r="D7202" t="s">
        <v>14</v>
      </c>
      <c r="E7202" t="s">
        <v>254</v>
      </c>
      <c r="F7202">
        <v>0</v>
      </c>
      <c r="G7202">
        <v>23840000</v>
      </c>
      <c r="H7202">
        <v>0</v>
      </c>
      <c r="I7202">
        <v>0</v>
      </c>
      <c r="J7202">
        <v>0</v>
      </c>
      <c r="K7202">
        <v>2.0619999999999998</v>
      </c>
      <c r="L7202" t="s">
        <v>16</v>
      </c>
      <c r="M7202" s="2">
        <v>49158080</v>
      </c>
      <c r="N7202" s="2" t="str">
        <f>VLOOKUP(Tabla1[[#This Row],[nemo]],'Nemos y clasificaciones'!$A$2:$B$5000,2,FALSE)</f>
        <v>FONDO MUTUO ETF IT NOW S&amp;P IPSA</v>
      </c>
      <c r="O7202" s="2" t="str">
        <f>VLOOKUP(Tabla1[[#This Row],[nemo]],'Nemos y clasificaciones'!$A$1:$C$3000,3,FALSE)</f>
        <v>ETF</v>
      </c>
      <c r="P7202" s="2"/>
      <c r="Q7202" s="2"/>
    </row>
    <row r="7203" spans="1:17" x14ac:dyDescent="0.25">
      <c r="A7203" t="s">
        <v>6822</v>
      </c>
      <c r="B7203" s="1">
        <v>43542</v>
      </c>
      <c r="C7203" s="1">
        <v>43543</v>
      </c>
      <c r="D7203" t="s">
        <v>14</v>
      </c>
      <c r="E7203" t="s">
        <v>254</v>
      </c>
      <c r="F7203">
        <v>0</v>
      </c>
      <c r="G7203">
        <v>32000000</v>
      </c>
      <c r="H7203">
        <v>0</v>
      </c>
      <c r="I7203">
        <v>0</v>
      </c>
      <c r="J7203">
        <v>0</v>
      </c>
      <c r="K7203">
        <v>1.5209999999999999</v>
      </c>
      <c r="L7203" t="s">
        <v>16</v>
      </c>
      <c r="M7203" s="2">
        <v>48672000</v>
      </c>
      <c r="N7203" s="2" t="str">
        <f>VLOOKUP(Tabla1[[#This Row],[nemo]],'Nemos y clasificaciones'!$A$2:$B$5000,2,FALSE)</f>
        <v>FONDO MUTUO ETF IT NOW S&amp;P IPSA</v>
      </c>
      <c r="O7203" s="2" t="str">
        <f>VLOOKUP(Tabla1[[#This Row],[nemo]],'Nemos y clasificaciones'!$A$1:$C$3000,3,FALSE)</f>
        <v>ETF</v>
      </c>
      <c r="P7203" s="2"/>
      <c r="Q7203" s="2"/>
    </row>
    <row r="7204" spans="1:17" x14ac:dyDescent="0.25">
      <c r="A7204" t="s">
        <v>3019</v>
      </c>
      <c r="B7204" s="1">
        <v>44182</v>
      </c>
      <c r="C7204" s="1">
        <v>44183</v>
      </c>
      <c r="D7204" t="s">
        <v>14</v>
      </c>
      <c r="E7204" t="s">
        <v>254</v>
      </c>
      <c r="F7204">
        <v>0</v>
      </c>
      <c r="G7204">
        <v>38960000</v>
      </c>
      <c r="H7204">
        <v>0</v>
      </c>
      <c r="I7204">
        <v>0</v>
      </c>
      <c r="J7204">
        <v>0</v>
      </c>
      <c r="K7204">
        <v>1.2450000000000001</v>
      </c>
      <c r="L7204" t="s">
        <v>16</v>
      </c>
      <c r="M7204" s="2">
        <v>48505200</v>
      </c>
      <c r="N7204" s="2" t="str">
        <f>VLOOKUP(Tabla1[[#This Row],[nemo]],'Nemos y clasificaciones'!$A$2:$B$5000,2,FALSE)</f>
        <v>FONDO MUTUO ETF IT NOW S&amp;P IPSA</v>
      </c>
      <c r="O7204" s="2" t="str">
        <f>VLOOKUP(Tabla1[[#This Row],[nemo]],'Nemos y clasificaciones'!$A$1:$C$3000,3,FALSE)</f>
        <v>ETF</v>
      </c>
      <c r="P7204" s="2"/>
      <c r="Q7204" s="2"/>
    </row>
    <row r="7205" spans="1:17" x14ac:dyDescent="0.25">
      <c r="A7205" t="s">
        <v>452</v>
      </c>
      <c r="B7205" s="1">
        <v>44433</v>
      </c>
      <c r="C7205" s="1">
        <v>44434</v>
      </c>
      <c r="D7205" t="s">
        <v>14</v>
      </c>
      <c r="E7205" t="s">
        <v>254</v>
      </c>
      <c r="F7205">
        <v>0</v>
      </c>
      <c r="G7205">
        <v>37200000</v>
      </c>
      <c r="H7205">
        <v>0</v>
      </c>
      <c r="I7205">
        <v>0</v>
      </c>
      <c r="J7205">
        <v>0</v>
      </c>
      <c r="K7205">
        <v>1.3029999999999999</v>
      </c>
      <c r="L7205" t="s">
        <v>16</v>
      </c>
      <c r="M7205" s="2">
        <v>48471600</v>
      </c>
      <c r="N7205" s="2" t="str">
        <f>VLOOKUP(Tabla1[[#This Row],[nemo]],'Nemos y clasificaciones'!$A$2:$B$5000,2,FALSE)</f>
        <v>FONDO MUTUO ETF IT NOW S&amp;P IPSA</v>
      </c>
      <c r="O7205" s="2" t="str">
        <f>VLOOKUP(Tabla1[[#This Row],[nemo]],'Nemos y clasificaciones'!$A$1:$C$3000,3,FALSE)</f>
        <v>ETF</v>
      </c>
      <c r="P7205" s="2"/>
      <c r="Q7205" s="2"/>
    </row>
    <row r="7206" spans="1:17" x14ac:dyDescent="0.25">
      <c r="A7206" t="s">
        <v>6381</v>
      </c>
      <c r="B7206" s="1">
        <v>43600</v>
      </c>
      <c r="C7206" s="1">
        <v>43601</v>
      </c>
      <c r="D7206" t="s">
        <v>14</v>
      </c>
      <c r="E7206" t="s">
        <v>254</v>
      </c>
      <c r="F7206">
        <v>0</v>
      </c>
      <c r="G7206">
        <v>30320000</v>
      </c>
      <c r="H7206">
        <v>0</v>
      </c>
      <c r="I7206">
        <v>0</v>
      </c>
      <c r="J7206">
        <v>0</v>
      </c>
      <c r="K7206">
        <v>1.595</v>
      </c>
      <c r="L7206" t="s">
        <v>16</v>
      </c>
      <c r="M7206" s="2">
        <v>48360400</v>
      </c>
      <c r="N7206" s="2" t="str">
        <f>VLOOKUP(Tabla1[[#This Row],[nemo]],'Nemos y clasificaciones'!$A$2:$B$5000,2,FALSE)</f>
        <v>FONDO MUTUO ETF IT NOW S&amp;P IPSA</v>
      </c>
      <c r="O7206" s="2" t="str">
        <f>VLOOKUP(Tabla1[[#This Row],[nemo]],'Nemos y clasificaciones'!$A$1:$C$3000,3,FALSE)</f>
        <v>ETF</v>
      </c>
      <c r="P7206" s="2"/>
      <c r="Q7206" s="2"/>
    </row>
    <row r="7207" spans="1:17" x14ac:dyDescent="0.25">
      <c r="A7207" t="s">
        <v>11905</v>
      </c>
      <c r="B7207" s="1">
        <v>42088</v>
      </c>
      <c r="C7207" s="1">
        <v>42089</v>
      </c>
      <c r="D7207" t="s">
        <v>14</v>
      </c>
      <c r="E7207" t="s">
        <v>254</v>
      </c>
      <c r="F7207">
        <v>0</v>
      </c>
      <c r="G7207">
        <v>9120000</v>
      </c>
      <c r="H7207">
        <v>0</v>
      </c>
      <c r="I7207">
        <v>0</v>
      </c>
      <c r="J7207">
        <v>0</v>
      </c>
      <c r="K7207">
        <v>5.2329999999999997</v>
      </c>
      <c r="L7207" t="s">
        <v>16</v>
      </c>
      <c r="M7207" s="2">
        <v>47724960</v>
      </c>
      <c r="N7207" s="2" t="str">
        <f>VLOOKUP(Tabla1[[#This Row],[nemo]],'Nemos y clasificaciones'!$A$2:$B$5000,2,FALSE)</f>
        <v>FONDO MUTUO ETF IT NOW S&amp;P IPSA</v>
      </c>
      <c r="O7207" s="2" t="str">
        <f>VLOOKUP(Tabla1[[#This Row],[nemo]],'Nemos y clasificaciones'!$A$1:$C$3000,3,FALSE)</f>
        <v>ETF</v>
      </c>
      <c r="P7207" s="2"/>
      <c r="Q7207" s="2"/>
    </row>
    <row r="7208" spans="1:17" x14ac:dyDescent="0.25">
      <c r="A7208" t="s">
        <v>9442</v>
      </c>
      <c r="B7208" s="1">
        <v>42880</v>
      </c>
      <c r="C7208" s="1">
        <v>42881</v>
      </c>
      <c r="D7208" t="s">
        <v>14</v>
      </c>
      <c r="E7208" t="s">
        <v>254</v>
      </c>
      <c r="F7208">
        <v>0</v>
      </c>
      <c r="G7208">
        <v>18880000</v>
      </c>
      <c r="H7208">
        <v>0</v>
      </c>
      <c r="I7208">
        <v>0</v>
      </c>
      <c r="J7208">
        <v>0</v>
      </c>
      <c r="K7208">
        <v>2.524</v>
      </c>
      <c r="L7208" t="s">
        <v>16</v>
      </c>
      <c r="M7208" s="2">
        <v>47653120</v>
      </c>
      <c r="N7208" s="2" t="str">
        <f>VLOOKUP(Tabla1[[#This Row],[nemo]],'Nemos y clasificaciones'!$A$2:$B$5000,2,FALSE)</f>
        <v>FONDO MUTUO ETF IT NOW S&amp;P IPSA</v>
      </c>
      <c r="O7208" s="2" t="str">
        <f>VLOOKUP(Tabla1[[#This Row],[nemo]],'Nemos y clasificaciones'!$A$1:$C$3000,3,FALSE)</f>
        <v>ETF</v>
      </c>
      <c r="P7208" s="2"/>
      <c r="Q7208" s="2"/>
    </row>
    <row r="7209" spans="1:17" x14ac:dyDescent="0.25">
      <c r="A7209" t="s">
        <v>8395</v>
      </c>
      <c r="B7209" s="1">
        <v>43210</v>
      </c>
      <c r="C7209" s="1">
        <v>43213</v>
      </c>
      <c r="D7209" t="s">
        <v>14</v>
      </c>
      <c r="E7209" t="s">
        <v>254</v>
      </c>
      <c r="F7209">
        <v>0</v>
      </c>
      <c r="G7209">
        <v>25760000</v>
      </c>
      <c r="H7209">
        <v>0</v>
      </c>
      <c r="I7209">
        <v>0</v>
      </c>
      <c r="J7209">
        <v>0</v>
      </c>
      <c r="K7209">
        <v>1.8360000000000001</v>
      </c>
      <c r="L7209" t="s">
        <v>16</v>
      </c>
      <c r="M7209" s="2">
        <v>47295360</v>
      </c>
      <c r="N7209" s="2" t="str">
        <f>VLOOKUP(Tabla1[[#This Row],[nemo]],'Nemos y clasificaciones'!$A$2:$B$5000,2,FALSE)</f>
        <v>FONDO MUTUO ETF IT NOW S&amp;P IPSA</v>
      </c>
      <c r="O7209" s="2" t="str">
        <f>VLOOKUP(Tabla1[[#This Row],[nemo]],'Nemos y clasificaciones'!$A$1:$C$3000,3,FALSE)</f>
        <v>ETF</v>
      </c>
      <c r="P7209" s="2"/>
      <c r="Q7209" s="2"/>
    </row>
    <row r="7210" spans="1:17" x14ac:dyDescent="0.25">
      <c r="A7210" t="s">
        <v>6972</v>
      </c>
      <c r="B7210" s="1">
        <v>43474</v>
      </c>
      <c r="C7210" s="1">
        <v>43475</v>
      </c>
      <c r="D7210" t="s">
        <v>14</v>
      </c>
      <c r="E7210" t="s">
        <v>254</v>
      </c>
      <c r="F7210">
        <v>0</v>
      </c>
      <c r="G7210">
        <v>33920000</v>
      </c>
      <c r="H7210">
        <v>0</v>
      </c>
      <c r="I7210">
        <v>0</v>
      </c>
      <c r="J7210">
        <v>0</v>
      </c>
      <c r="K7210">
        <v>1.387</v>
      </c>
      <c r="L7210" t="s">
        <v>16</v>
      </c>
      <c r="M7210" s="2">
        <v>47047040</v>
      </c>
      <c r="N7210" s="2" t="str">
        <f>VLOOKUP(Tabla1[[#This Row],[nemo]],'Nemos y clasificaciones'!$A$2:$B$5000,2,FALSE)</f>
        <v>FONDO MUTUO ETF IT NOW S&amp;P IPSA</v>
      </c>
      <c r="O7210" s="2" t="str">
        <f>VLOOKUP(Tabla1[[#This Row],[nemo]],'Nemos y clasificaciones'!$A$1:$C$3000,3,FALSE)</f>
        <v>ETF</v>
      </c>
      <c r="P7210" s="2"/>
      <c r="Q7210" s="2"/>
    </row>
    <row r="7211" spans="1:17" x14ac:dyDescent="0.25">
      <c r="A7211" t="s">
        <v>1832</v>
      </c>
      <c r="B7211" s="1">
        <v>44334</v>
      </c>
      <c r="C7211" s="1">
        <v>44335</v>
      </c>
      <c r="D7211" t="s">
        <v>14</v>
      </c>
      <c r="E7211" t="s">
        <v>254</v>
      </c>
      <c r="F7211">
        <v>0</v>
      </c>
      <c r="G7211">
        <v>38400000</v>
      </c>
      <c r="H7211">
        <v>0</v>
      </c>
      <c r="I7211">
        <v>0</v>
      </c>
      <c r="J7211">
        <v>0</v>
      </c>
      <c r="K7211">
        <v>1.208</v>
      </c>
      <c r="L7211" t="s">
        <v>16</v>
      </c>
      <c r="M7211" s="2">
        <v>46387200</v>
      </c>
      <c r="N7211" s="2" t="str">
        <f>VLOOKUP(Tabla1[[#This Row],[nemo]],'Nemos y clasificaciones'!$A$2:$B$5000,2,FALSE)</f>
        <v>FONDO MUTUO ETF IT NOW S&amp;P IPSA</v>
      </c>
      <c r="O7211" s="2" t="str">
        <f>VLOOKUP(Tabla1[[#This Row],[nemo]],'Nemos y clasificaciones'!$A$1:$C$3000,3,FALSE)</f>
        <v>ETF</v>
      </c>
      <c r="P7211" s="2"/>
      <c r="Q7211" s="2"/>
    </row>
    <row r="7212" spans="1:17" x14ac:dyDescent="0.25">
      <c r="A7212" t="s">
        <v>10876</v>
      </c>
      <c r="B7212" s="1">
        <v>42452</v>
      </c>
      <c r="C7212" s="1">
        <v>42453</v>
      </c>
      <c r="D7212" t="s">
        <v>14</v>
      </c>
      <c r="E7212" t="s">
        <v>254</v>
      </c>
      <c r="F7212">
        <v>0</v>
      </c>
      <c r="G7212">
        <v>8720000</v>
      </c>
      <c r="H7212">
        <v>0</v>
      </c>
      <c r="I7212">
        <v>0</v>
      </c>
      <c r="J7212">
        <v>0</v>
      </c>
      <c r="K7212">
        <v>5.3</v>
      </c>
      <c r="L7212" t="s">
        <v>16</v>
      </c>
      <c r="M7212" s="2">
        <v>46216000</v>
      </c>
      <c r="N7212" s="2" t="str">
        <f>VLOOKUP(Tabla1[[#This Row],[nemo]],'Nemos y clasificaciones'!$A$2:$B$5000,2,FALSE)</f>
        <v>FONDO MUTUO ETF IT NOW S&amp;P IPSA</v>
      </c>
      <c r="O7212" s="2" t="str">
        <f>VLOOKUP(Tabla1[[#This Row],[nemo]],'Nemos y clasificaciones'!$A$1:$C$3000,3,FALSE)</f>
        <v>ETF</v>
      </c>
      <c r="P7212" s="2"/>
      <c r="Q7212" s="2"/>
    </row>
    <row r="7213" spans="1:17" x14ac:dyDescent="0.25">
      <c r="A7213" t="s">
        <v>8034</v>
      </c>
      <c r="B7213" s="1">
        <v>43248</v>
      </c>
      <c r="C7213" s="1">
        <v>43249</v>
      </c>
      <c r="D7213" t="s">
        <v>14</v>
      </c>
      <c r="E7213" t="s">
        <v>254</v>
      </c>
      <c r="F7213">
        <v>0</v>
      </c>
      <c r="G7213">
        <v>29760000</v>
      </c>
      <c r="H7213">
        <v>0</v>
      </c>
      <c r="I7213">
        <v>0</v>
      </c>
      <c r="J7213">
        <v>0</v>
      </c>
      <c r="K7213">
        <v>1.552</v>
      </c>
      <c r="L7213" t="s">
        <v>16</v>
      </c>
      <c r="M7213" s="2">
        <v>46187520</v>
      </c>
      <c r="N7213" s="2" t="str">
        <f>VLOOKUP(Tabla1[[#This Row],[nemo]],'Nemos y clasificaciones'!$A$2:$B$5000,2,FALSE)</f>
        <v>FONDO MUTUO ETF IT NOW S&amp;P IPSA</v>
      </c>
      <c r="O7213" s="2" t="str">
        <f>VLOOKUP(Tabla1[[#This Row],[nemo]],'Nemos y clasificaciones'!$A$1:$C$3000,3,FALSE)</f>
        <v>ETF</v>
      </c>
      <c r="P7213" s="2"/>
      <c r="Q7213" s="2"/>
    </row>
    <row r="7214" spans="1:17" x14ac:dyDescent="0.25">
      <c r="A7214" t="s">
        <v>6411</v>
      </c>
      <c r="B7214" s="1">
        <v>43599</v>
      </c>
      <c r="C7214" s="1">
        <v>43600</v>
      </c>
      <c r="D7214" t="s">
        <v>14</v>
      </c>
      <c r="E7214" t="s">
        <v>254</v>
      </c>
      <c r="F7214">
        <v>0</v>
      </c>
      <c r="G7214">
        <v>30320000</v>
      </c>
      <c r="H7214">
        <v>0</v>
      </c>
      <c r="I7214">
        <v>0</v>
      </c>
      <c r="J7214">
        <v>0</v>
      </c>
      <c r="K7214">
        <v>1.5169999999999999</v>
      </c>
      <c r="L7214" t="s">
        <v>16</v>
      </c>
      <c r="M7214" s="2">
        <v>45995440</v>
      </c>
      <c r="N7214" s="2" t="str">
        <f>VLOOKUP(Tabla1[[#This Row],[nemo]],'Nemos y clasificaciones'!$A$2:$B$5000,2,FALSE)</f>
        <v>FONDO MUTUO ETF IT NOW S&amp;P IPSA</v>
      </c>
      <c r="O7214" s="2" t="str">
        <f>VLOOKUP(Tabla1[[#This Row],[nemo]],'Nemos y clasificaciones'!$A$1:$C$3000,3,FALSE)</f>
        <v>ETF</v>
      </c>
      <c r="P7214" s="2"/>
      <c r="Q7214" s="2"/>
    </row>
    <row r="7215" spans="1:17" x14ac:dyDescent="0.25">
      <c r="A7215" t="s">
        <v>6627</v>
      </c>
      <c r="B7215" s="1">
        <v>43581</v>
      </c>
      <c r="C7215" s="1">
        <v>43584</v>
      </c>
      <c r="D7215" t="s">
        <v>14</v>
      </c>
      <c r="E7215" t="s">
        <v>254</v>
      </c>
      <c r="F7215">
        <v>0</v>
      </c>
      <c r="G7215">
        <v>31920000</v>
      </c>
      <c r="H7215">
        <v>0</v>
      </c>
      <c r="I7215">
        <v>0</v>
      </c>
      <c r="J7215">
        <v>0</v>
      </c>
      <c r="K7215">
        <v>1.4319999999999999</v>
      </c>
      <c r="L7215" t="s">
        <v>16</v>
      </c>
      <c r="M7215" s="2">
        <v>45709440</v>
      </c>
      <c r="N7215" s="2" t="str">
        <f>VLOOKUP(Tabla1[[#This Row],[nemo]],'Nemos y clasificaciones'!$A$2:$B$5000,2,FALSE)</f>
        <v>FONDO MUTUO ETF IT NOW S&amp;P IPSA</v>
      </c>
      <c r="O7215" s="2" t="str">
        <f>VLOOKUP(Tabla1[[#This Row],[nemo]],'Nemos y clasificaciones'!$A$1:$C$3000,3,FALSE)</f>
        <v>ETF</v>
      </c>
      <c r="P7215" s="2"/>
      <c r="Q7215" s="2"/>
    </row>
    <row r="7216" spans="1:17" x14ac:dyDescent="0.25">
      <c r="A7216" t="s">
        <v>9667</v>
      </c>
      <c r="B7216" s="1">
        <v>42860</v>
      </c>
      <c r="C7216" s="1">
        <v>42863</v>
      </c>
      <c r="D7216" t="s">
        <v>14</v>
      </c>
      <c r="E7216" t="s">
        <v>254</v>
      </c>
      <c r="F7216">
        <v>0</v>
      </c>
      <c r="G7216">
        <v>18240000</v>
      </c>
      <c r="H7216">
        <v>0</v>
      </c>
      <c r="I7216">
        <v>0</v>
      </c>
      <c r="J7216">
        <v>0</v>
      </c>
      <c r="K7216">
        <v>2.4910000000000001</v>
      </c>
      <c r="L7216" t="s">
        <v>16</v>
      </c>
      <c r="M7216" s="2">
        <v>45435840</v>
      </c>
      <c r="N7216" s="2" t="str">
        <f>VLOOKUP(Tabla1[[#This Row],[nemo]],'Nemos y clasificaciones'!$A$2:$B$5000,2,FALSE)</f>
        <v>FONDO MUTUO ETF IT NOW S&amp;P IPSA</v>
      </c>
      <c r="O7216" s="2" t="str">
        <f>VLOOKUP(Tabla1[[#This Row],[nemo]],'Nemos y clasificaciones'!$A$1:$C$3000,3,FALSE)</f>
        <v>ETF</v>
      </c>
      <c r="P7216" s="2"/>
      <c r="Q7216" s="2"/>
    </row>
    <row r="7217" spans="1:17" x14ac:dyDescent="0.25">
      <c r="A7217" t="s">
        <v>8262</v>
      </c>
      <c r="B7217" s="1">
        <v>43227</v>
      </c>
      <c r="C7217" s="1">
        <v>43228</v>
      </c>
      <c r="D7217" t="s">
        <v>14</v>
      </c>
      <c r="E7217" t="s">
        <v>254</v>
      </c>
      <c r="F7217">
        <v>0</v>
      </c>
      <c r="G7217">
        <v>25600000</v>
      </c>
      <c r="H7217">
        <v>0</v>
      </c>
      <c r="I7217">
        <v>0</v>
      </c>
      <c r="J7217">
        <v>0</v>
      </c>
      <c r="K7217">
        <v>1.77</v>
      </c>
      <c r="L7217" t="s">
        <v>16</v>
      </c>
      <c r="M7217" s="2">
        <v>45312000</v>
      </c>
      <c r="N7217" s="2" t="str">
        <f>VLOOKUP(Tabla1[[#This Row],[nemo]],'Nemos y clasificaciones'!$A$2:$B$5000,2,FALSE)</f>
        <v>FONDO MUTUO ETF IT NOW S&amp;P IPSA</v>
      </c>
      <c r="O7217" s="2" t="str">
        <f>VLOOKUP(Tabla1[[#This Row],[nemo]],'Nemos y clasificaciones'!$A$1:$C$3000,3,FALSE)</f>
        <v>ETF</v>
      </c>
      <c r="P7217" s="2"/>
      <c r="Q7217" s="2"/>
    </row>
    <row r="7218" spans="1:17" x14ac:dyDescent="0.25">
      <c r="A7218" t="s">
        <v>8168</v>
      </c>
      <c r="B7218" s="1">
        <v>43236</v>
      </c>
      <c r="C7218" s="1">
        <v>43237</v>
      </c>
      <c r="D7218" t="s">
        <v>14</v>
      </c>
      <c r="E7218" t="s">
        <v>254</v>
      </c>
      <c r="F7218">
        <v>0</v>
      </c>
      <c r="G7218">
        <v>27360000</v>
      </c>
      <c r="H7218">
        <v>0</v>
      </c>
      <c r="I7218">
        <v>0</v>
      </c>
      <c r="J7218">
        <v>0</v>
      </c>
      <c r="K7218">
        <v>1.6120000000000001</v>
      </c>
      <c r="L7218" t="s">
        <v>16</v>
      </c>
      <c r="M7218" s="2">
        <v>44104320</v>
      </c>
      <c r="N7218" s="2" t="str">
        <f>VLOOKUP(Tabla1[[#This Row],[nemo]],'Nemos y clasificaciones'!$A$2:$B$5000,2,FALSE)</f>
        <v>FONDO MUTUO ETF IT NOW S&amp;P IPSA</v>
      </c>
      <c r="O7218" s="2" t="str">
        <f>VLOOKUP(Tabla1[[#This Row],[nemo]],'Nemos y clasificaciones'!$A$1:$C$3000,3,FALSE)</f>
        <v>ETF</v>
      </c>
      <c r="P7218" s="2"/>
      <c r="Q7218" s="2"/>
    </row>
    <row r="7219" spans="1:17" x14ac:dyDescent="0.25">
      <c r="A7219" t="s">
        <v>4600</v>
      </c>
      <c r="B7219" s="1">
        <v>43944</v>
      </c>
      <c r="C7219" s="1">
        <v>43945</v>
      </c>
      <c r="D7219" t="s">
        <v>14</v>
      </c>
      <c r="E7219" t="s">
        <v>254</v>
      </c>
      <c r="F7219">
        <v>0</v>
      </c>
      <c r="G7219">
        <v>24400000</v>
      </c>
      <c r="H7219">
        <v>0</v>
      </c>
      <c r="I7219">
        <v>0</v>
      </c>
      <c r="J7219">
        <v>0</v>
      </c>
      <c r="K7219">
        <v>1.7889999999999999</v>
      </c>
      <c r="L7219" t="s">
        <v>16</v>
      </c>
      <c r="M7219" s="2">
        <v>43651600</v>
      </c>
      <c r="N7219" s="2" t="str">
        <f>VLOOKUP(Tabla1[[#This Row],[nemo]],'Nemos y clasificaciones'!$A$2:$B$5000,2,FALSE)</f>
        <v>FONDO MUTUO ETF IT NOW S&amp;P IPSA</v>
      </c>
      <c r="O7219" s="2" t="str">
        <f>VLOOKUP(Tabla1[[#This Row],[nemo]],'Nemos y clasificaciones'!$A$1:$C$3000,3,FALSE)</f>
        <v>ETF</v>
      </c>
      <c r="P7219" s="2"/>
      <c r="Q7219" s="2"/>
    </row>
    <row r="7220" spans="1:17" x14ac:dyDescent="0.25">
      <c r="A7220" t="s">
        <v>6743</v>
      </c>
      <c r="B7220" s="1">
        <v>43551</v>
      </c>
      <c r="C7220" s="1">
        <v>43552</v>
      </c>
      <c r="D7220" t="s">
        <v>14</v>
      </c>
      <c r="E7220" t="s">
        <v>254</v>
      </c>
      <c r="F7220">
        <v>0</v>
      </c>
      <c r="G7220">
        <v>29360000</v>
      </c>
      <c r="H7220">
        <v>0</v>
      </c>
      <c r="I7220">
        <v>0</v>
      </c>
      <c r="J7220">
        <v>0</v>
      </c>
      <c r="K7220">
        <v>1.4850000000000001</v>
      </c>
      <c r="L7220" t="s">
        <v>16</v>
      </c>
      <c r="M7220" s="2">
        <v>43599600</v>
      </c>
      <c r="N7220" s="2" t="str">
        <f>VLOOKUP(Tabla1[[#This Row],[nemo]],'Nemos y clasificaciones'!$A$2:$B$5000,2,FALSE)</f>
        <v>FONDO MUTUO ETF IT NOW S&amp;P IPSA</v>
      </c>
      <c r="O7220" s="2" t="str">
        <f>VLOOKUP(Tabla1[[#This Row],[nemo]],'Nemos y clasificaciones'!$A$1:$C$3000,3,FALSE)</f>
        <v>ETF</v>
      </c>
      <c r="P7220" s="2"/>
      <c r="Q7220" s="2"/>
    </row>
    <row r="7221" spans="1:17" x14ac:dyDescent="0.25">
      <c r="A7221" t="s">
        <v>10121</v>
      </c>
      <c r="B7221" s="1">
        <v>42710</v>
      </c>
      <c r="C7221" s="1">
        <v>42711</v>
      </c>
      <c r="D7221" t="s">
        <v>14</v>
      </c>
      <c r="E7221" t="s">
        <v>254</v>
      </c>
      <c r="F7221">
        <v>0</v>
      </c>
      <c r="G7221">
        <v>24480000</v>
      </c>
      <c r="H7221">
        <v>0</v>
      </c>
      <c r="I7221">
        <v>0</v>
      </c>
      <c r="J7221">
        <v>0</v>
      </c>
      <c r="K7221">
        <v>1.7709999999999999</v>
      </c>
      <c r="L7221" t="s">
        <v>16</v>
      </c>
      <c r="M7221" s="2">
        <v>43354080</v>
      </c>
      <c r="N7221" s="2" t="str">
        <f>VLOOKUP(Tabla1[[#This Row],[nemo]],'Nemos y clasificaciones'!$A$2:$B$5000,2,FALSE)</f>
        <v>FONDO MUTUO ETF IT NOW S&amp;P IPSA</v>
      </c>
      <c r="O7221" s="2" t="str">
        <f>VLOOKUP(Tabla1[[#This Row],[nemo]],'Nemos y clasificaciones'!$A$1:$C$3000,3,FALSE)</f>
        <v>ETF</v>
      </c>
      <c r="P7221" s="2"/>
      <c r="Q7221" s="2"/>
    </row>
    <row r="7222" spans="1:17" x14ac:dyDescent="0.25">
      <c r="A7222" t="s">
        <v>11922</v>
      </c>
      <c r="B7222" s="1">
        <v>42074</v>
      </c>
      <c r="C7222" s="1">
        <v>42075</v>
      </c>
      <c r="D7222" t="s">
        <v>14</v>
      </c>
      <c r="E7222" t="s">
        <v>254</v>
      </c>
      <c r="F7222">
        <v>0</v>
      </c>
      <c r="G7222">
        <v>8560000</v>
      </c>
      <c r="H7222">
        <v>0</v>
      </c>
      <c r="I7222">
        <v>0</v>
      </c>
      <c r="J7222">
        <v>0</v>
      </c>
      <c r="K7222">
        <v>5.0170000000000003</v>
      </c>
      <c r="L7222" t="s">
        <v>16</v>
      </c>
      <c r="M7222" s="2">
        <v>42945520</v>
      </c>
      <c r="N7222" s="2" t="str">
        <f>VLOOKUP(Tabla1[[#This Row],[nemo]],'Nemos y clasificaciones'!$A$2:$B$5000,2,FALSE)</f>
        <v>FONDO MUTUO ETF IT NOW S&amp;P IPSA</v>
      </c>
      <c r="O7222" s="2" t="str">
        <f>VLOOKUP(Tabla1[[#This Row],[nemo]],'Nemos y clasificaciones'!$A$1:$C$3000,3,FALSE)</f>
        <v>ETF</v>
      </c>
      <c r="P7222" s="2"/>
      <c r="Q7222" s="2"/>
    </row>
    <row r="7223" spans="1:17" x14ac:dyDescent="0.25">
      <c r="A7223" t="s">
        <v>9446</v>
      </c>
      <c r="B7223" s="1">
        <v>42880</v>
      </c>
      <c r="C7223" s="1">
        <v>42881</v>
      </c>
      <c r="D7223" t="s">
        <v>14</v>
      </c>
      <c r="E7223" t="s">
        <v>254</v>
      </c>
      <c r="F7223">
        <v>0</v>
      </c>
      <c r="G7223">
        <v>18880000</v>
      </c>
      <c r="H7223">
        <v>0</v>
      </c>
      <c r="I7223">
        <v>0</v>
      </c>
      <c r="J7223">
        <v>0</v>
      </c>
      <c r="K7223">
        <v>2.2690000000000001</v>
      </c>
      <c r="L7223" t="s">
        <v>16</v>
      </c>
      <c r="M7223" s="2">
        <v>42838720</v>
      </c>
      <c r="N7223" s="2" t="str">
        <f>VLOOKUP(Tabla1[[#This Row],[nemo]],'Nemos y clasificaciones'!$A$2:$B$5000,2,FALSE)</f>
        <v>FONDO MUTUO ETF IT NOW S&amp;P IPSA</v>
      </c>
      <c r="O7223" s="2" t="str">
        <f>VLOOKUP(Tabla1[[#This Row],[nemo]],'Nemos y clasificaciones'!$A$1:$C$3000,3,FALSE)</f>
        <v>ETF</v>
      </c>
      <c r="P7223" s="2"/>
      <c r="Q7223" s="2"/>
    </row>
    <row r="7224" spans="1:17" x14ac:dyDescent="0.25">
      <c r="A7224" t="s">
        <v>10106</v>
      </c>
      <c r="B7224" s="1">
        <v>42718</v>
      </c>
      <c r="C7224" s="1">
        <v>42719</v>
      </c>
      <c r="D7224" t="s">
        <v>14</v>
      </c>
      <c r="E7224" t="s">
        <v>254</v>
      </c>
      <c r="F7224">
        <v>0</v>
      </c>
      <c r="G7224">
        <v>24800000</v>
      </c>
      <c r="H7224">
        <v>0</v>
      </c>
      <c r="I7224">
        <v>0</v>
      </c>
      <c r="J7224">
        <v>0</v>
      </c>
      <c r="K7224">
        <v>1.7230000000000001</v>
      </c>
      <c r="L7224" t="s">
        <v>16</v>
      </c>
      <c r="M7224" s="2">
        <v>42730400</v>
      </c>
      <c r="N7224" s="2" t="str">
        <f>VLOOKUP(Tabla1[[#This Row],[nemo]],'Nemos y clasificaciones'!$A$2:$B$5000,2,FALSE)</f>
        <v>FONDO MUTUO ETF IT NOW S&amp;P IPSA</v>
      </c>
      <c r="O7224" s="2" t="str">
        <f>VLOOKUP(Tabla1[[#This Row],[nemo]],'Nemos y clasificaciones'!$A$1:$C$3000,3,FALSE)</f>
        <v>ETF</v>
      </c>
      <c r="P7224" s="2"/>
      <c r="Q7224" s="2"/>
    </row>
    <row r="7225" spans="1:17" x14ac:dyDescent="0.25">
      <c r="A7225" t="s">
        <v>8913</v>
      </c>
      <c r="B7225" s="1">
        <v>43049</v>
      </c>
      <c r="C7225" s="1">
        <v>43052</v>
      </c>
      <c r="D7225" t="s">
        <v>14</v>
      </c>
      <c r="E7225" t="s">
        <v>254</v>
      </c>
      <c r="F7225">
        <v>0</v>
      </c>
      <c r="G7225">
        <v>20720000</v>
      </c>
      <c r="H7225">
        <v>0</v>
      </c>
      <c r="I7225">
        <v>0</v>
      </c>
      <c r="J7225">
        <v>0</v>
      </c>
      <c r="K7225">
        <v>2.06</v>
      </c>
      <c r="L7225" t="s">
        <v>16</v>
      </c>
      <c r="M7225" s="2">
        <v>42683200</v>
      </c>
      <c r="N7225" s="2" t="str">
        <f>VLOOKUP(Tabla1[[#This Row],[nemo]],'Nemos y clasificaciones'!$A$2:$B$5000,2,FALSE)</f>
        <v>FONDO MUTUO ETF IT NOW S&amp;P IPSA</v>
      </c>
      <c r="O7225" s="2" t="str">
        <f>VLOOKUP(Tabla1[[#This Row],[nemo]],'Nemos y clasificaciones'!$A$1:$C$3000,3,FALSE)</f>
        <v>ETF</v>
      </c>
      <c r="P7225" s="2"/>
      <c r="Q7225" s="2"/>
    </row>
    <row r="7226" spans="1:17" x14ac:dyDescent="0.25">
      <c r="A7226" t="s">
        <v>11591</v>
      </c>
      <c r="B7226" s="1">
        <v>42146</v>
      </c>
      <c r="C7226" s="1">
        <v>42149</v>
      </c>
      <c r="D7226" t="s">
        <v>14</v>
      </c>
      <c r="E7226" t="s">
        <v>254</v>
      </c>
      <c r="F7226">
        <v>0</v>
      </c>
      <c r="G7226">
        <v>9360000</v>
      </c>
      <c r="H7226">
        <v>0</v>
      </c>
      <c r="I7226">
        <v>0</v>
      </c>
      <c r="J7226">
        <v>0</v>
      </c>
      <c r="K7226">
        <v>4.4820000000000002</v>
      </c>
      <c r="L7226" t="s">
        <v>16</v>
      </c>
      <c r="M7226" s="2">
        <v>41951520</v>
      </c>
      <c r="N7226" s="2" t="str">
        <f>VLOOKUP(Tabla1[[#This Row],[nemo]],'Nemos y clasificaciones'!$A$2:$B$5000,2,FALSE)</f>
        <v>FONDO MUTUO ETF IT NOW S&amp;P IPSA</v>
      </c>
      <c r="O7226" s="2" t="str">
        <f>VLOOKUP(Tabla1[[#This Row],[nemo]],'Nemos y clasificaciones'!$A$1:$C$3000,3,FALSE)</f>
        <v>ETF</v>
      </c>
      <c r="P7226" s="2"/>
      <c r="Q7226" s="2"/>
    </row>
    <row r="7227" spans="1:17" x14ac:dyDescent="0.25">
      <c r="A7227" t="s">
        <v>11589</v>
      </c>
      <c r="B7227" s="1">
        <v>42146</v>
      </c>
      <c r="C7227" s="1">
        <v>42149</v>
      </c>
      <c r="D7227" t="s">
        <v>14</v>
      </c>
      <c r="E7227" t="s">
        <v>254</v>
      </c>
      <c r="F7227">
        <v>0</v>
      </c>
      <c r="G7227">
        <v>9360000</v>
      </c>
      <c r="H7227">
        <v>0</v>
      </c>
      <c r="I7227">
        <v>0</v>
      </c>
      <c r="J7227">
        <v>0</v>
      </c>
      <c r="K7227">
        <v>4.4530000000000003</v>
      </c>
      <c r="L7227" t="s">
        <v>16</v>
      </c>
      <c r="M7227" s="2">
        <v>41680080</v>
      </c>
      <c r="N7227" s="2" t="str">
        <f>VLOOKUP(Tabla1[[#This Row],[nemo]],'Nemos y clasificaciones'!$A$2:$B$5000,2,FALSE)</f>
        <v>FONDO MUTUO ETF IT NOW S&amp;P IPSA</v>
      </c>
      <c r="O7227" s="2" t="str">
        <f>VLOOKUP(Tabla1[[#This Row],[nemo]],'Nemos y clasificaciones'!$A$1:$C$3000,3,FALSE)</f>
        <v>ETF</v>
      </c>
      <c r="P7227" s="2"/>
      <c r="Q7227" s="2"/>
    </row>
    <row r="7228" spans="1:17" x14ac:dyDescent="0.25">
      <c r="A7228" t="s">
        <v>8233</v>
      </c>
      <c r="B7228" s="1">
        <v>43229</v>
      </c>
      <c r="C7228" s="1">
        <v>43230</v>
      </c>
      <c r="D7228" t="s">
        <v>14</v>
      </c>
      <c r="E7228" t="s">
        <v>254</v>
      </c>
      <c r="F7228">
        <v>0</v>
      </c>
      <c r="G7228">
        <v>25600000</v>
      </c>
      <c r="H7228">
        <v>0</v>
      </c>
      <c r="I7228">
        <v>0</v>
      </c>
      <c r="J7228">
        <v>0</v>
      </c>
      <c r="K7228">
        <v>1.591</v>
      </c>
      <c r="L7228" t="s">
        <v>16</v>
      </c>
      <c r="M7228" s="2">
        <v>40729600</v>
      </c>
      <c r="N7228" s="2" t="str">
        <f>VLOOKUP(Tabla1[[#This Row],[nemo]],'Nemos y clasificaciones'!$A$2:$B$5000,2,FALSE)</f>
        <v>FONDO MUTUO ETF IT NOW S&amp;P IPSA</v>
      </c>
      <c r="O7228" s="2" t="str">
        <f>VLOOKUP(Tabla1[[#This Row],[nemo]],'Nemos y clasificaciones'!$A$1:$C$3000,3,FALSE)</f>
        <v>ETF</v>
      </c>
      <c r="P7228" s="2"/>
      <c r="Q7228" s="2"/>
    </row>
    <row r="7229" spans="1:17" x14ac:dyDescent="0.25">
      <c r="A7229" t="s">
        <v>9918</v>
      </c>
      <c r="B7229" s="1">
        <v>42761</v>
      </c>
      <c r="C7229" s="1">
        <v>42762</v>
      </c>
      <c r="D7229" t="s">
        <v>14</v>
      </c>
      <c r="E7229" t="s">
        <v>254</v>
      </c>
      <c r="F7229">
        <v>0</v>
      </c>
      <c r="G7229">
        <v>19600000</v>
      </c>
      <c r="H7229">
        <v>0</v>
      </c>
      <c r="I7229">
        <v>0</v>
      </c>
      <c r="J7229">
        <v>0</v>
      </c>
      <c r="K7229">
        <v>2.073</v>
      </c>
      <c r="L7229" t="s">
        <v>16</v>
      </c>
      <c r="M7229" s="2">
        <v>40630800</v>
      </c>
      <c r="N7229" s="2" t="str">
        <f>VLOOKUP(Tabla1[[#This Row],[nemo]],'Nemos y clasificaciones'!$A$2:$B$5000,2,FALSE)</f>
        <v>FONDO MUTUO ETF IT NOW S&amp;P IPSA</v>
      </c>
      <c r="O7229" s="2" t="str">
        <f>VLOOKUP(Tabla1[[#This Row],[nemo]],'Nemos y clasificaciones'!$A$1:$C$3000,3,FALSE)</f>
        <v>ETF</v>
      </c>
      <c r="P7229" s="2"/>
      <c r="Q7229" s="2"/>
    </row>
    <row r="7230" spans="1:17" x14ac:dyDescent="0.25">
      <c r="A7230" t="s">
        <v>4091</v>
      </c>
      <c r="B7230" s="1">
        <v>43992</v>
      </c>
      <c r="C7230" s="1">
        <v>43993</v>
      </c>
      <c r="D7230" t="s">
        <v>14</v>
      </c>
      <c r="E7230" t="s">
        <v>254</v>
      </c>
      <c r="F7230">
        <v>0</v>
      </c>
      <c r="G7230">
        <v>30960000</v>
      </c>
      <c r="H7230">
        <v>0</v>
      </c>
      <c r="I7230">
        <v>0</v>
      </c>
      <c r="J7230">
        <v>0</v>
      </c>
      <c r="K7230">
        <v>1.286</v>
      </c>
      <c r="L7230" t="s">
        <v>16</v>
      </c>
      <c r="M7230" s="2">
        <v>39814560</v>
      </c>
      <c r="N7230" s="2" t="str">
        <f>VLOOKUP(Tabla1[[#This Row],[nemo]],'Nemos y clasificaciones'!$A$2:$B$5000,2,FALSE)</f>
        <v>FONDO MUTUO ETF IT NOW S&amp;P IPSA</v>
      </c>
      <c r="O7230" s="2" t="str">
        <f>VLOOKUP(Tabla1[[#This Row],[nemo]],'Nemos y clasificaciones'!$A$1:$C$3000,3,FALSE)</f>
        <v>ETF</v>
      </c>
      <c r="P7230" s="2"/>
      <c r="Q7230" s="2"/>
    </row>
    <row r="7231" spans="1:17" x14ac:dyDescent="0.25">
      <c r="A7231" t="s">
        <v>6932</v>
      </c>
      <c r="B7231" s="1">
        <v>43489</v>
      </c>
      <c r="C7231" s="1">
        <v>43490</v>
      </c>
      <c r="D7231" t="s">
        <v>14</v>
      </c>
      <c r="E7231" t="s">
        <v>254</v>
      </c>
      <c r="F7231">
        <v>0</v>
      </c>
      <c r="G7231">
        <v>35920000</v>
      </c>
      <c r="H7231">
        <v>0</v>
      </c>
      <c r="I7231">
        <v>0</v>
      </c>
      <c r="J7231">
        <v>0</v>
      </c>
      <c r="K7231">
        <v>1.1060000000000001</v>
      </c>
      <c r="L7231" t="s">
        <v>16</v>
      </c>
      <c r="M7231" s="2">
        <v>39727520</v>
      </c>
      <c r="N7231" s="2" t="str">
        <f>VLOOKUP(Tabla1[[#This Row],[nemo]],'Nemos y clasificaciones'!$A$2:$B$5000,2,FALSE)</f>
        <v>FONDO MUTUO ETF IT NOW S&amp;P IPSA</v>
      </c>
      <c r="O7231" s="2" t="str">
        <f>VLOOKUP(Tabla1[[#This Row],[nemo]],'Nemos y clasificaciones'!$A$1:$C$3000,3,FALSE)</f>
        <v>ETF</v>
      </c>
      <c r="P7231" s="2"/>
      <c r="Q7231" s="2"/>
    </row>
    <row r="7232" spans="1:17" x14ac:dyDescent="0.25">
      <c r="A7232" t="s">
        <v>10889</v>
      </c>
      <c r="B7232" s="1">
        <v>42439</v>
      </c>
      <c r="C7232" s="1">
        <v>42440</v>
      </c>
      <c r="D7232" t="s">
        <v>14</v>
      </c>
      <c r="E7232" t="s">
        <v>254</v>
      </c>
      <c r="F7232">
        <v>0</v>
      </c>
      <c r="G7232">
        <v>8320000</v>
      </c>
      <c r="H7232">
        <v>0</v>
      </c>
      <c r="I7232">
        <v>0</v>
      </c>
      <c r="J7232">
        <v>0</v>
      </c>
      <c r="K7232">
        <v>4.7539999999999996</v>
      </c>
      <c r="L7232" t="s">
        <v>16</v>
      </c>
      <c r="M7232" s="2">
        <v>39553280</v>
      </c>
      <c r="N7232" s="2" t="str">
        <f>VLOOKUP(Tabla1[[#This Row],[nemo]],'Nemos y clasificaciones'!$A$2:$B$5000,2,FALSE)</f>
        <v>FONDO MUTUO ETF IT NOW S&amp;P IPSA</v>
      </c>
      <c r="O7232" s="2" t="str">
        <f>VLOOKUP(Tabla1[[#This Row],[nemo]],'Nemos y clasificaciones'!$A$1:$C$3000,3,FALSE)</f>
        <v>ETF</v>
      </c>
      <c r="P7232" s="2"/>
      <c r="Q7232" s="2"/>
    </row>
    <row r="7233" spans="1:17" x14ac:dyDescent="0.25">
      <c r="A7233" t="s">
        <v>10609</v>
      </c>
      <c r="B7233" s="1">
        <v>42506</v>
      </c>
      <c r="C7233" s="1">
        <v>42507</v>
      </c>
      <c r="D7233" t="s">
        <v>14</v>
      </c>
      <c r="E7233" t="s">
        <v>254</v>
      </c>
      <c r="F7233">
        <v>0</v>
      </c>
      <c r="G7233">
        <v>8560000</v>
      </c>
      <c r="H7233">
        <v>0</v>
      </c>
      <c r="I7233">
        <v>0</v>
      </c>
      <c r="J7233">
        <v>0</v>
      </c>
      <c r="K7233">
        <v>4.5810000000000004</v>
      </c>
      <c r="L7233" t="s">
        <v>16</v>
      </c>
      <c r="M7233" s="2">
        <v>39213360</v>
      </c>
      <c r="N7233" s="2" t="str">
        <f>VLOOKUP(Tabla1[[#This Row],[nemo]],'Nemos y clasificaciones'!$A$2:$B$5000,2,FALSE)</f>
        <v>FONDO MUTUO ETF IT NOW S&amp;P IPSA</v>
      </c>
      <c r="O7233" s="2" t="str">
        <f>VLOOKUP(Tabla1[[#This Row],[nemo]],'Nemos y clasificaciones'!$A$1:$C$3000,3,FALSE)</f>
        <v>ETF</v>
      </c>
      <c r="P7233" s="2"/>
      <c r="Q7233" s="2"/>
    </row>
    <row r="7234" spans="1:17" x14ac:dyDescent="0.25">
      <c r="A7234" t="s">
        <v>1866</v>
      </c>
      <c r="B7234" s="1">
        <v>44333</v>
      </c>
      <c r="C7234" s="1">
        <v>44334</v>
      </c>
      <c r="D7234" t="s">
        <v>14</v>
      </c>
      <c r="E7234" t="s">
        <v>254</v>
      </c>
      <c r="F7234">
        <v>0</v>
      </c>
      <c r="G7234">
        <v>38400000</v>
      </c>
      <c r="H7234">
        <v>0</v>
      </c>
      <c r="I7234">
        <v>0</v>
      </c>
      <c r="J7234">
        <v>0</v>
      </c>
      <c r="K7234">
        <v>1.006</v>
      </c>
      <c r="L7234" t="s">
        <v>16</v>
      </c>
      <c r="M7234" s="2">
        <v>38630400</v>
      </c>
      <c r="N7234" s="2" t="str">
        <f>VLOOKUP(Tabla1[[#This Row],[nemo]],'Nemos y clasificaciones'!$A$2:$B$5000,2,FALSE)</f>
        <v>FONDO MUTUO ETF IT NOW S&amp;P IPSA</v>
      </c>
      <c r="O7234" s="2" t="str">
        <f>VLOOKUP(Tabla1[[#This Row],[nemo]],'Nemos y clasificaciones'!$A$1:$C$3000,3,FALSE)</f>
        <v>ETF</v>
      </c>
      <c r="P7234" s="2"/>
      <c r="Q7234" s="2"/>
    </row>
    <row r="7235" spans="1:17" x14ac:dyDescent="0.25">
      <c r="A7235" t="s">
        <v>1655</v>
      </c>
      <c r="B7235" s="1">
        <v>44344</v>
      </c>
      <c r="C7235" s="1">
        <v>44347</v>
      </c>
      <c r="D7235" t="s">
        <v>14</v>
      </c>
      <c r="E7235" t="s">
        <v>254</v>
      </c>
      <c r="F7235">
        <v>0</v>
      </c>
      <c r="G7235">
        <v>37920000</v>
      </c>
      <c r="H7235">
        <v>0</v>
      </c>
      <c r="I7235">
        <v>0</v>
      </c>
      <c r="J7235">
        <v>0</v>
      </c>
      <c r="K7235">
        <v>1.0129999999999999</v>
      </c>
      <c r="L7235" t="s">
        <v>16</v>
      </c>
      <c r="M7235" s="2">
        <v>38412960</v>
      </c>
      <c r="N7235" s="2" t="str">
        <f>VLOOKUP(Tabla1[[#This Row],[nemo]],'Nemos y clasificaciones'!$A$2:$B$5000,2,FALSE)</f>
        <v>FONDO MUTUO ETF IT NOW S&amp;P IPSA</v>
      </c>
      <c r="O7235" s="2" t="str">
        <f>VLOOKUP(Tabla1[[#This Row],[nemo]],'Nemos y clasificaciones'!$A$1:$C$3000,3,FALSE)</f>
        <v>ETF</v>
      </c>
      <c r="P7235" s="2"/>
      <c r="Q7235" s="2"/>
    </row>
    <row r="7236" spans="1:17" x14ac:dyDescent="0.25">
      <c r="A7236" t="s">
        <v>1922</v>
      </c>
      <c r="B7236" s="1">
        <v>44328</v>
      </c>
      <c r="C7236" s="1">
        <v>44329</v>
      </c>
      <c r="D7236" t="s">
        <v>14</v>
      </c>
      <c r="E7236" t="s">
        <v>254</v>
      </c>
      <c r="F7236">
        <v>0</v>
      </c>
      <c r="G7236">
        <v>38480000</v>
      </c>
      <c r="H7236">
        <v>0</v>
      </c>
      <c r="I7236">
        <v>0</v>
      </c>
      <c r="J7236">
        <v>0</v>
      </c>
      <c r="K7236">
        <v>0.97899999999999998</v>
      </c>
      <c r="L7236" t="s">
        <v>23</v>
      </c>
      <c r="M7236" s="2">
        <v>37671920</v>
      </c>
      <c r="N7236" s="2" t="str">
        <f>VLOOKUP(Tabla1[[#This Row],[nemo]],'Nemos y clasificaciones'!$A$2:$B$5000,2,FALSE)</f>
        <v>FONDO MUTUO ETF IT NOW S&amp;P IPSA</v>
      </c>
      <c r="O7236" s="2" t="str">
        <f>VLOOKUP(Tabla1[[#This Row],[nemo]],'Nemos y clasificaciones'!$A$1:$C$3000,3,FALSE)</f>
        <v>ETF</v>
      </c>
      <c r="P7236" s="2"/>
      <c r="Q7236" s="2"/>
    </row>
    <row r="7237" spans="1:17" x14ac:dyDescent="0.25">
      <c r="A7237" t="s">
        <v>5300</v>
      </c>
      <c r="B7237" s="1">
        <v>43811</v>
      </c>
      <c r="C7237" s="1">
        <v>43812</v>
      </c>
      <c r="D7237" t="s">
        <v>14</v>
      </c>
      <c r="E7237" t="s">
        <v>254</v>
      </c>
      <c r="F7237">
        <v>0</v>
      </c>
      <c r="G7237">
        <v>30880000</v>
      </c>
      <c r="H7237">
        <v>0</v>
      </c>
      <c r="I7237">
        <v>0</v>
      </c>
      <c r="J7237">
        <v>0</v>
      </c>
      <c r="K7237">
        <v>1.2170000000000001</v>
      </c>
      <c r="L7237" t="s">
        <v>16</v>
      </c>
      <c r="M7237" s="2">
        <v>37580960</v>
      </c>
      <c r="N7237" s="2" t="str">
        <f>VLOOKUP(Tabla1[[#This Row],[nemo]],'Nemos y clasificaciones'!$A$2:$B$5000,2,FALSE)</f>
        <v>FONDO MUTUO ETF IT NOW S&amp;P IPSA</v>
      </c>
      <c r="O7237" s="2" t="str">
        <f>VLOOKUP(Tabla1[[#This Row],[nemo]],'Nemos y clasificaciones'!$A$1:$C$3000,3,FALSE)</f>
        <v>ETF</v>
      </c>
      <c r="P7237" s="2"/>
      <c r="Q7237" s="2"/>
    </row>
    <row r="7238" spans="1:17" x14ac:dyDescent="0.25">
      <c r="A7238" t="s">
        <v>8362</v>
      </c>
      <c r="B7238" s="1">
        <v>43215</v>
      </c>
      <c r="C7238" s="1">
        <v>43216</v>
      </c>
      <c r="D7238" t="s">
        <v>14</v>
      </c>
      <c r="E7238" t="s">
        <v>254</v>
      </c>
      <c r="F7238">
        <v>0</v>
      </c>
      <c r="G7238">
        <v>25760000</v>
      </c>
      <c r="H7238">
        <v>0</v>
      </c>
      <c r="I7238">
        <v>0</v>
      </c>
      <c r="J7238">
        <v>0</v>
      </c>
      <c r="K7238">
        <v>1.44</v>
      </c>
      <c r="L7238" t="s">
        <v>16</v>
      </c>
      <c r="M7238" s="2">
        <v>37094400</v>
      </c>
      <c r="N7238" s="2" t="str">
        <f>VLOOKUP(Tabla1[[#This Row],[nemo]],'Nemos y clasificaciones'!$A$2:$B$5000,2,FALSE)</f>
        <v>FONDO MUTUO ETF IT NOW S&amp;P IPSA</v>
      </c>
      <c r="O7238" s="2" t="str">
        <f>VLOOKUP(Tabla1[[#This Row],[nemo]],'Nemos y clasificaciones'!$A$1:$C$3000,3,FALSE)</f>
        <v>ETF</v>
      </c>
      <c r="P7238" s="2"/>
      <c r="Q7238" s="2"/>
    </row>
    <row r="7239" spans="1:17" x14ac:dyDescent="0.25">
      <c r="A7239" t="s">
        <v>8248</v>
      </c>
      <c r="B7239" s="1">
        <v>43228</v>
      </c>
      <c r="C7239" s="1">
        <v>43229</v>
      </c>
      <c r="D7239" t="s">
        <v>14</v>
      </c>
      <c r="E7239" t="s">
        <v>254</v>
      </c>
      <c r="F7239">
        <v>0</v>
      </c>
      <c r="G7239">
        <v>25600000</v>
      </c>
      <c r="H7239">
        <v>0</v>
      </c>
      <c r="I7239">
        <v>0</v>
      </c>
      <c r="J7239">
        <v>0</v>
      </c>
      <c r="K7239">
        <v>1.448</v>
      </c>
      <c r="L7239" t="s">
        <v>16</v>
      </c>
      <c r="M7239" s="2">
        <v>37068800</v>
      </c>
      <c r="N7239" s="2" t="str">
        <f>VLOOKUP(Tabla1[[#This Row],[nemo]],'Nemos y clasificaciones'!$A$2:$B$5000,2,FALSE)</f>
        <v>FONDO MUTUO ETF IT NOW S&amp;P IPSA</v>
      </c>
      <c r="O7239" s="2" t="str">
        <f>VLOOKUP(Tabla1[[#This Row],[nemo]],'Nemos y clasificaciones'!$A$1:$C$3000,3,FALSE)</f>
        <v>ETF</v>
      </c>
      <c r="P7239" s="2"/>
      <c r="Q7239" s="2"/>
    </row>
    <row r="7240" spans="1:17" x14ac:dyDescent="0.25">
      <c r="A7240" t="s">
        <v>8232</v>
      </c>
      <c r="B7240" s="1">
        <v>43229</v>
      </c>
      <c r="C7240" s="1">
        <v>43230</v>
      </c>
      <c r="D7240" t="s">
        <v>14</v>
      </c>
      <c r="E7240" t="s">
        <v>254</v>
      </c>
      <c r="F7240">
        <v>0</v>
      </c>
      <c r="G7240">
        <v>25600000</v>
      </c>
      <c r="H7240">
        <v>0</v>
      </c>
      <c r="I7240">
        <v>0</v>
      </c>
      <c r="J7240">
        <v>0</v>
      </c>
      <c r="K7240">
        <v>1.4410000000000001</v>
      </c>
      <c r="L7240" t="s">
        <v>16</v>
      </c>
      <c r="M7240" s="2">
        <v>36889600</v>
      </c>
      <c r="N7240" s="2" t="str">
        <f>VLOOKUP(Tabla1[[#This Row],[nemo]],'Nemos y clasificaciones'!$A$2:$B$5000,2,FALSE)</f>
        <v>FONDO MUTUO ETF IT NOW S&amp;P IPSA</v>
      </c>
      <c r="O7240" s="2" t="str">
        <f>VLOOKUP(Tabla1[[#This Row],[nemo]],'Nemos y clasificaciones'!$A$1:$C$3000,3,FALSE)</f>
        <v>ETF</v>
      </c>
      <c r="P7240" s="2"/>
      <c r="Q7240" s="2"/>
    </row>
    <row r="7241" spans="1:17" x14ac:dyDescent="0.25">
      <c r="A7241" t="s">
        <v>4445</v>
      </c>
      <c r="B7241" s="1">
        <v>43959</v>
      </c>
      <c r="C7241" s="1">
        <v>43962</v>
      </c>
      <c r="D7241" t="s">
        <v>14</v>
      </c>
      <c r="E7241" t="s">
        <v>254</v>
      </c>
      <c r="F7241">
        <v>0</v>
      </c>
      <c r="G7241">
        <v>26960000</v>
      </c>
      <c r="H7241">
        <v>0</v>
      </c>
      <c r="I7241">
        <v>0</v>
      </c>
      <c r="J7241">
        <v>0</v>
      </c>
      <c r="K7241">
        <v>1.355</v>
      </c>
      <c r="L7241" t="s">
        <v>16</v>
      </c>
      <c r="M7241" s="2">
        <v>36530800</v>
      </c>
      <c r="N7241" s="2" t="str">
        <f>VLOOKUP(Tabla1[[#This Row],[nemo]],'Nemos y clasificaciones'!$A$2:$B$5000,2,FALSE)</f>
        <v>FONDO MUTUO ETF IT NOW S&amp;P IPSA</v>
      </c>
      <c r="O7241" s="2" t="str">
        <f>VLOOKUP(Tabla1[[#This Row],[nemo]],'Nemos y clasificaciones'!$A$1:$C$3000,3,FALSE)</f>
        <v>ETF</v>
      </c>
      <c r="P7241" s="2"/>
      <c r="Q7241" s="2"/>
    </row>
    <row r="7242" spans="1:17" x14ac:dyDescent="0.25">
      <c r="A7242" t="s">
        <v>2894</v>
      </c>
      <c r="B7242" s="1">
        <v>44186</v>
      </c>
      <c r="C7242" s="1">
        <v>44187</v>
      </c>
      <c r="D7242" t="s">
        <v>14</v>
      </c>
      <c r="E7242" t="s">
        <v>254</v>
      </c>
      <c r="F7242">
        <v>0</v>
      </c>
      <c r="G7242">
        <v>39280000</v>
      </c>
      <c r="H7242">
        <v>0</v>
      </c>
      <c r="I7242">
        <v>0</v>
      </c>
      <c r="J7242">
        <v>0</v>
      </c>
      <c r="K7242">
        <v>0.92700000000000005</v>
      </c>
      <c r="L7242" t="s">
        <v>23</v>
      </c>
      <c r="M7242" s="2">
        <v>36412560</v>
      </c>
      <c r="N7242" s="2" t="str">
        <f>VLOOKUP(Tabla1[[#This Row],[nemo]],'Nemos y clasificaciones'!$A$2:$B$5000,2,FALSE)</f>
        <v>FONDO MUTUO ETF IT NOW S&amp;P IPSA</v>
      </c>
      <c r="O7242" s="2" t="str">
        <f>VLOOKUP(Tabla1[[#This Row],[nemo]],'Nemos y clasificaciones'!$A$1:$C$3000,3,FALSE)</f>
        <v>ETF</v>
      </c>
      <c r="P7242" s="2"/>
      <c r="Q7242" s="2"/>
    </row>
    <row r="7243" spans="1:17" x14ac:dyDescent="0.25">
      <c r="A7243" t="s">
        <v>8637</v>
      </c>
      <c r="B7243" s="1">
        <v>43123</v>
      </c>
      <c r="C7243" s="1">
        <v>43124</v>
      </c>
      <c r="D7243" t="s">
        <v>14</v>
      </c>
      <c r="E7243" t="s">
        <v>254</v>
      </c>
      <c r="F7243">
        <v>0</v>
      </c>
      <c r="G7243">
        <v>24640000</v>
      </c>
      <c r="H7243">
        <v>0</v>
      </c>
      <c r="I7243">
        <v>0</v>
      </c>
      <c r="J7243">
        <v>0</v>
      </c>
      <c r="K7243">
        <v>1.4770000000000001</v>
      </c>
      <c r="L7243" t="s">
        <v>16</v>
      </c>
      <c r="M7243" s="2">
        <v>36393280</v>
      </c>
      <c r="N7243" s="2" t="str">
        <f>VLOOKUP(Tabla1[[#This Row],[nemo]],'Nemos y clasificaciones'!$A$2:$B$5000,2,FALSE)</f>
        <v>FONDO MUTUO ETF IT NOW S&amp;P IPSA</v>
      </c>
      <c r="O7243" s="2" t="str">
        <f>VLOOKUP(Tabla1[[#This Row],[nemo]],'Nemos y clasificaciones'!$A$1:$C$3000,3,FALSE)</f>
        <v>ETF</v>
      </c>
      <c r="P7243" s="2"/>
      <c r="Q7243" s="2"/>
    </row>
    <row r="7244" spans="1:17" x14ac:dyDescent="0.25">
      <c r="A7244" t="s">
        <v>9445</v>
      </c>
      <c r="B7244" s="1">
        <v>42880</v>
      </c>
      <c r="C7244" s="1">
        <v>42881</v>
      </c>
      <c r="D7244" t="s">
        <v>14</v>
      </c>
      <c r="E7244" t="s">
        <v>254</v>
      </c>
      <c r="F7244">
        <v>0</v>
      </c>
      <c r="G7244">
        <v>18880000</v>
      </c>
      <c r="H7244">
        <v>0</v>
      </c>
      <c r="I7244">
        <v>0</v>
      </c>
      <c r="J7244">
        <v>0</v>
      </c>
      <c r="K7244">
        <v>1.9159999999999999</v>
      </c>
      <c r="L7244" t="s">
        <v>16</v>
      </c>
      <c r="M7244" s="2">
        <v>36174080</v>
      </c>
      <c r="N7244" s="2" t="str">
        <f>VLOOKUP(Tabla1[[#This Row],[nemo]],'Nemos y clasificaciones'!$A$2:$B$5000,2,FALSE)</f>
        <v>FONDO MUTUO ETF IT NOW S&amp;P IPSA</v>
      </c>
      <c r="O7244" s="2" t="str">
        <f>VLOOKUP(Tabla1[[#This Row],[nemo]],'Nemos y clasificaciones'!$A$1:$C$3000,3,FALSE)</f>
        <v>ETF</v>
      </c>
      <c r="P7244" s="2"/>
      <c r="Q7244" s="2"/>
    </row>
    <row r="7245" spans="1:17" x14ac:dyDescent="0.25">
      <c r="A7245" t="s">
        <v>11590</v>
      </c>
      <c r="B7245" s="1">
        <v>42146</v>
      </c>
      <c r="C7245" s="1">
        <v>42149</v>
      </c>
      <c r="D7245" t="s">
        <v>14</v>
      </c>
      <c r="E7245" t="s">
        <v>254</v>
      </c>
      <c r="F7245">
        <v>0</v>
      </c>
      <c r="G7245">
        <v>9360000</v>
      </c>
      <c r="H7245">
        <v>0</v>
      </c>
      <c r="I7245">
        <v>0</v>
      </c>
      <c r="J7245">
        <v>0</v>
      </c>
      <c r="K7245">
        <v>3.8450000000000002</v>
      </c>
      <c r="L7245" t="s">
        <v>16</v>
      </c>
      <c r="M7245" s="2">
        <v>35989200</v>
      </c>
      <c r="N7245" s="2" t="str">
        <f>VLOOKUP(Tabla1[[#This Row],[nemo]],'Nemos y clasificaciones'!$A$2:$B$5000,2,FALSE)</f>
        <v>FONDO MUTUO ETF IT NOW S&amp;P IPSA</v>
      </c>
      <c r="O7245" s="2" t="str">
        <f>VLOOKUP(Tabla1[[#This Row],[nemo]],'Nemos y clasificaciones'!$A$1:$C$3000,3,FALSE)</f>
        <v>ETF</v>
      </c>
      <c r="P7245" s="2"/>
      <c r="Q7245" s="2"/>
    </row>
    <row r="7246" spans="1:17" x14ac:dyDescent="0.25">
      <c r="A7246" t="s">
        <v>6438</v>
      </c>
      <c r="B7246" s="1">
        <v>43595</v>
      </c>
      <c r="C7246" s="1">
        <v>43598</v>
      </c>
      <c r="D7246" t="s">
        <v>14</v>
      </c>
      <c r="E7246" t="s">
        <v>254</v>
      </c>
      <c r="F7246">
        <v>0</v>
      </c>
      <c r="G7246">
        <v>30480000</v>
      </c>
      <c r="H7246">
        <v>0</v>
      </c>
      <c r="I7246">
        <v>0</v>
      </c>
      <c r="J7246">
        <v>0</v>
      </c>
      <c r="K7246">
        <v>1.1779999999999999</v>
      </c>
      <c r="L7246" t="s">
        <v>16</v>
      </c>
      <c r="M7246" s="2">
        <v>35905440</v>
      </c>
      <c r="N7246" s="2" t="str">
        <f>VLOOKUP(Tabla1[[#This Row],[nemo]],'Nemos y clasificaciones'!$A$2:$B$5000,2,FALSE)</f>
        <v>FONDO MUTUO ETF IT NOW S&amp;P IPSA</v>
      </c>
      <c r="O7246" s="2" t="str">
        <f>VLOOKUP(Tabla1[[#This Row],[nemo]],'Nemos y clasificaciones'!$A$1:$C$3000,3,FALSE)</f>
        <v>ETF</v>
      </c>
      <c r="P7246" s="2"/>
      <c r="Q7246" s="2"/>
    </row>
    <row r="7247" spans="1:17" x14ac:dyDescent="0.25">
      <c r="A7247" t="s">
        <v>9917</v>
      </c>
      <c r="B7247" s="1">
        <v>42761</v>
      </c>
      <c r="C7247" s="1">
        <v>42762</v>
      </c>
      <c r="D7247" t="s">
        <v>14</v>
      </c>
      <c r="E7247" t="s">
        <v>254</v>
      </c>
      <c r="F7247">
        <v>0</v>
      </c>
      <c r="G7247">
        <v>19600000</v>
      </c>
      <c r="H7247">
        <v>0</v>
      </c>
      <c r="I7247">
        <v>0</v>
      </c>
      <c r="J7247">
        <v>0</v>
      </c>
      <c r="K7247">
        <v>1.831</v>
      </c>
      <c r="L7247" t="s">
        <v>16</v>
      </c>
      <c r="M7247" s="2">
        <v>35887600</v>
      </c>
      <c r="N7247" s="2" t="str">
        <f>VLOOKUP(Tabla1[[#This Row],[nemo]],'Nemos y clasificaciones'!$A$2:$B$5000,2,FALSE)</f>
        <v>FONDO MUTUO ETF IT NOW S&amp;P IPSA</v>
      </c>
      <c r="O7247" s="2" t="str">
        <f>VLOOKUP(Tabla1[[#This Row],[nemo]],'Nemos y clasificaciones'!$A$1:$C$3000,3,FALSE)</f>
        <v>ETF</v>
      </c>
      <c r="P7247" s="2"/>
      <c r="Q7247" s="2"/>
    </row>
    <row r="7248" spans="1:17" x14ac:dyDescent="0.25">
      <c r="A7248" t="s">
        <v>6638</v>
      </c>
      <c r="B7248" s="1">
        <v>43580</v>
      </c>
      <c r="C7248" s="1">
        <v>43581</v>
      </c>
      <c r="D7248" t="s">
        <v>14</v>
      </c>
      <c r="E7248" t="s">
        <v>254</v>
      </c>
      <c r="F7248">
        <v>0</v>
      </c>
      <c r="G7248">
        <v>31920000</v>
      </c>
      <c r="H7248">
        <v>0</v>
      </c>
      <c r="I7248">
        <v>0</v>
      </c>
      <c r="J7248">
        <v>0</v>
      </c>
      <c r="K7248">
        <v>1.107</v>
      </c>
      <c r="L7248" t="s">
        <v>16</v>
      </c>
      <c r="M7248" s="2">
        <v>35335440</v>
      </c>
      <c r="N7248" s="2" t="str">
        <f>VLOOKUP(Tabla1[[#This Row],[nemo]],'Nemos y clasificaciones'!$A$2:$B$5000,2,FALSE)</f>
        <v>FONDO MUTUO ETF IT NOW S&amp;P IPSA</v>
      </c>
      <c r="O7248" s="2" t="str">
        <f>VLOOKUP(Tabla1[[#This Row],[nemo]],'Nemos y clasificaciones'!$A$1:$C$3000,3,FALSE)</f>
        <v>ETF</v>
      </c>
      <c r="P7248" s="2"/>
      <c r="Q7248" s="2"/>
    </row>
    <row r="7249" spans="1:17" x14ac:dyDescent="0.25">
      <c r="A7249" t="s">
        <v>4425</v>
      </c>
      <c r="B7249" s="1">
        <v>43962</v>
      </c>
      <c r="C7249" s="1">
        <v>43963</v>
      </c>
      <c r="D7249" t="s">
        <v>14</v>
      </c>
      <c r="E7249" t="s">
        <v>254</v>
      </c>
      <c r="F7249">
        <v>0</v>
      </c>
      <c r="G7249">
        <v>26720000</v>
      </c>
      <c r="H7249">
        <v>0</v>
      </c>
      <c r="I7249">
        <v>0</v>
      </c>
      <c r="J7249">
        <v>0</v>
      </c>
      <c r="K7249">
        <v>1.2769999999999999</v>
      </c>
      <c r="L7249" t="s">
        <v>16</v>
      </c>
      <c r="M7249" s="2">
        <v>34121440</v>
      </c>
      <c r="N7249" s="2" t="str">
        <f>VLOOKUP(Tabla1[[#This Row],[nemo]],'Nemos y clasificaciones'!$A$2:$B$5000,2,FALSE)</f>
        <v>FONDO MUTUO ETF IT NOW S&amp;P IPSA</v>
      </c>
      <c r="O7249" s="2" t="str">
        <f>VLOOKUP(Tabla1[[#This Row],[nemo]],'Nemos y clasificaciones'!$A$1:$C$3000,3,FALSE)</f>
        <v>ETF</v>
      </c>
      <c r="P7249" s="2"/>
      <c r="Q7249" s="2"/>
    </row>
    <row r="7250" spans="1:17" x14ac:dyDescent="0.25">
      <c r="A7250" t="s">
        <v>6530</v>
      </c>
      <c r="B7250" s="1">
        <v>43592</v>
      </c>
      <c r="C7250" s="1">
        <v>43593</v>
      </c>
      <c r="D7250" t="s">
        <v>14</v>
      </c>
      <c r="E7250" t="s">
        <v>254</v>
      </c>
      <c r="F7250">
        <v>0</v>
      </c>
      <c r="G7250">
        <v>30400000</v>
      </c>
      <c r="H7250">
        <v>0</v>
      </c>
      <c r="I7250">
        <v>0</v>
      </c>
      <c r="J7250">
        <v>0</v>
      </c>
      <c r="K7250">
        <v>1.113</v>
      </c>
      <c r="L7250" t="s">
        <v>16</v>
      </c>
      <c r="M7250" s="2">
        <v>33835200</v>
      </c>
      <c r="N7250" s="2" t="str">
        <f>VLOOKUP(Tabla1[[#This Row],[nemo]],'Nemos y clasificaciones'!$A$2:$B$5000,2,FALSE)</f>
        <v>FONDO MUTUO ETF IT NOW S&amp;P IPSA</v>
      </c>
      <c r="O7250" s="2" t="str">
        <f>VLOOKUP(Tabla1[[#This Row],[nemo]],'Nemos y clasificaciones'!$A$1:$C$3000,3,FALSE)</f>
        <v>ETF</v>
      </c>
      <c r="P7250" s="2"/>
      <c r="Q7250" s="2"/>
    </row>
    <row r="7251" spans="1:17" x14ac:dyDescent="0.25">
      <c r="A7251" t="s">
        <v>9444</v>
      </c>
      <c r="B7251" s="1">
        <v>42880</v>
      </c>
      <c r="C7251" s="1">
        <v>42881</v>
      </c>
      <c r="D7251" t="s">
        <v>14</v>
      </c>
      <c r="E7251" t="s">
        <v>254</v>
      </c>
      <c r="F7251">
        <v>0</v>
      </c>
      <c r="G7251">
        <v>18880000</v>
      </c>
      <c r="H7251">
        <v>0</v>
      </c>
      <c r="I7251">
        <v>0</v>
      </c>
      <c r="J7251">
        <v>0</v>
      </c>
      <c r="K7251">
        <v>1.75</v>
      </c>
      <c r="L7251" t="s">
        <v>16</v>
      </c>
      <c r="M7251" s="2">
        <v>33040000</v>
      </c>
      <c r="N7251" s="2" t="str">
        <f>VLOOKUP(Tabla1[[#This Row],[nemo]],'Nemos y clasificaciones'!$A$2:$B$5000,2,FALSE)</f>
        <v>FONDO MUTUO ETF IT NOW S&amp;P IPSA</v>
      </c>
      <c r="O7251" s="2" t="str">
        <f>VLOOKUP(Tabla1[[#This Row],[nemo]],'Nemos y clasificaciones'!$A$1:$C$3000,3,FALSE)</f>
        <v>ETF</v>
      </c>
      <c r="P7251" s="2"/>
      <c r="Q7251" s="2"/>
    </row>
    <row r="7252" spans="1:17" x14ac:dyDescent="0.25">
      <c r="A7252" t="s">
        <v>8851</v>
      </c>
      <c r="B7252" s="1">
        <v>43082</v>
      </c>
      <c r="C7252" s="1">
        <v>43083</v>
      </c>
      <c r="D7252" t="s">
        <v>14</v>
      </c>
      <c r="E7252" t="s">
        <v>254</v>
      </c>
      <c r="F7252">
        <v>0</v>
      </c>
      <c r="G7252">
        <v>19360000</v>
      </c>
      <c r="H7252">
        <v>0</v>
      </c>
      <c r="I7252">
        <v>0</v>
      </c>
      <c r="J7252">
        <v>0</v>
      </c>
      <c r="K7252">
        <v>1.7</v>
      </c>
      <c r="L7252" t="s">
        <v>16</v>
      </c>
      <c r="M7252" s="2">
        <v>32912000</v>
      </c>
      <c r="N7252" s="2" t="str">
        <f>VLOOKUP(Tabla1[[#This Row],[nemo]],'Nemos y clasificaciones'!$A$2:$B$5000,2,FALSE)</f>
        <v>FONDO MUTUO ETF IT NOW S&amp;P IPSA</v>
      </c>
      <c r="O7252" s="2" t="str">
        <f>VLOOKUP(Tabla1[[#This Row],[nemo]],'Nemos y clasificaciones'!$A$1:$C$3000,3,FALSE)</f>
        <v>ETF</v>
      </c>
      <c r="P7252" s="2"/>
      <c r="Q7252" s="2"/>
    </row>
    <row r="7253" spans="1:17" x14ac:dyDescent="0.25">
      <c r="A7253" t="s">
        <v>1951</v>
      </c>
      <c r="B7253" s="1">
        <v>44327</v>
      </c>
      <c r="C7253" s="1">
        <v>44328</v>
      </c>
      <c r="D7253" t="s">
        <v>14</v>
      </c>
      <c r="E7253" t="s">
        <v>254</v>
      </c>
      <c r="F7253">
        <v>0</v>
      </c>
      <c r="G7253">
        <v>38720000</v>
      </c>
      <c r="H7253">
        <v>0</v>
      </c>
      <c r="I7253">
        <v>0</v>
      </c>
      <c r="J7253">
        <v>0</v>
      </c>
      <c r="K7253">
        <v>0.84</v>
      </c>
      <c r="L7253" t="s">
        <v>23</v>
      </c>
      <c r="M7253" s="2">
        <v>32524800</v>
      </c>
      <c r="N7253" s="2" t="str">
        <f>VLOOKUP(Tabla1[[#This Row],[nemo]],'Nemos y clasificaciones'!$A$2:$B$5000,2,FALSE)</f>
        <v>FONDO MUTUO ETF IT NOW S&amp;P IPSA</v>
      </c>
      <c r="O7253" s="2" t="str">
        <f>VLOOKUP(Tabla1[[#This Row],[nemo]],'Nemos y clasificaciones'!$A$1:$C$3000,3,FALSE)</f>
        <v>ETF</v>
      </c>
      <c r="P7253" s="2"/>
      <c r="Q7253" s="2"/>
    </row>
    <row r="7254" spans="1:17" x14ac:dyDescent="0.25">
      <c r="A7254" t="s">
        <v>5628</v>
      </c>
      <c r="B7254" s="1">
        <v>43733</v>
      </c>
      <c r="C7254" s="1">
        <v>43734</v>
      </c>
      <c r="D7254" t="s">
        <v>14</v>
      </c>
      <c r="E7254" t="s">
        <v>254</v>
      </c>
      <c r="F7254">
        <v>0</v>
      </c>
      <c r="G7254">
        <v>43120000</v>
      </c>
      <c r="H7254">
        <v>0</v>
      </c>
      <c r="I7254">
        <v>0</v>
      </c>
      <c r="J7254">
        <v>0</v>
      </c>
      <c r="K7254">
        <v>0.74399999999999999</v>
      </c>
      <c r="L7254" t="s">
        <v>23</v>
      </c>
      <c r="M7254" s="2">
        <v>32081280</v>
      </c>
      <c r="N7254" s="2" t="str">
        <f>VLOOKUP(Tabla1[[#This Row],[nemo]],'Nemos y clasificaciones'!$A$2:$B$5000,2,FALSE)</f>
        <v>FONDO MUTUO ETF IT NOW S&amp;P IPSA</v>
      </c>
      <c r="O7254" s="2" t="str">
        <f>VLOOKUP(Tabla1[[#This Row],[nemo]],'Nemos y clasificaciones'!$A$1:$C$3000,3,FALSE)</f>
        <v>ETF</v>
      </c>
      <c r="P7254" s="2"/>
      <c r="Q7254" s="2"/>
    </row>
    <row r="7255" spans="1:17" x14ac:dyDescent="0.25">
      <c r="A7255" t="s">
        <v>9367</v>
      </c>
      <c r="B7255" s="1">
        <v>42900</v>
      </c>
      <c r="C7255" s="1">
        <v>42901</v>
      </c>
      <c r="D7255" t="s">
        <v>14</v>
      </c>
      <c r="E7255" t="s">
        <v>254</v>
      </c>
      <c r="F7255">
        <v>0</v>
      </c>
      <c r="G7255">
        <v>19280000</v>
      </c>
      <c r="H7255">
        <v>0</v>
      </c>
      <c r="I7255">
        <v>0</v>
      </c>
      <c r="J7255">
        <v>0</v>
      </c>
      <c r="K7255">
        <v>1.661</v>
      </c>
      <c r="L7255" t="s">
        <v>16</v>
      </c>
      <c r="M7255" s="2">
        <v>32024080</v>
      </c>
      <c r="N7255" s="2" t="str">
        <f>VLOOKUP(Tabla1[[#This Row],[nemo]],'Nemos y clasificaciones'!$A$2:$B$5000,2,FALSE)</f>
        <v>FONDO MUTUO ETF IT NOW S&amp;P IPSA</v>
      </c>
      <c r="O7255" s="2" t="str">
        <f>VLOOKUP(Tabla1[[#This Row],[nemo]],'Nemos y clasificaciones'!$A$1:$C$3000,3,FALSE)</f>
        <v>ETF</v>
      </c>
      <c r="P7255" s="2"/>
      <c r="Q7255" s="2"/>
    </row>
    <row r="7256" spans="1:17" x14ac:dyDescent="0.25">
      <c r="A7256" t="s">
        <v>9607</v>
      </c>
      <c r="B7256" s="1">
        <v>42866</v>
      </c>
      <c r="C7256" s="1">
        <v>42867</v>
      </c>
      <c r="D7256" t="s">
        <v>14</v>
      </c>
      <c r="E7256" t="s">
        <v>254</v>
      </c>
      <c r="F7256">
        <v>0</v>
      </c>
      <c r="G7256">
        <v>18240000</v>
      </c>
      <c r="H7256">
        <v>0</v>
      </c>
      <c r="I7256">
        <v>0</v>
      </c>
      <c r="J7256">
        <v>0</v>
      </c>
      <c r="K7256">
        <v>1.7490000000000001</v>
      </c>
      <c r="L7256" t="s">
        <v>16</v>
      </c>
      <c r="M7256" s="2">
        <v>31901760</v>
      </c>
      <c r="N7256" s="2" t="str">
        <f>VLOOKUP(Tabla1[[#This Row],[nemo]],'Nemos y clasificaciones'!$A$2:$B$5000,2,FALSE)</f>
        <v>FONDO MUTUO ETF IT NOW S&amp;P IPSA</v>
      </c>
      <c r="O7256" s="2" t="str">
        <f>VLOOKUP(Tabla1[[#This Row],[nemo]],'Nemos y clasificaciones'!$A$1:$C$3000,3,FALSE)</f>
        <v>ETF</v>
      </c>
      <c r="P7256" s="2"/>
      <c r="Q7256" s="2"/>
    </row>
    <row r="7257" spans="1:17" x14ac:dyDescent="0.25">
      <c r="A7257" t="s">
        <v>4280</v>
      </c>
      <c r="B7257" s="1">
        <v>43977</v>
      </c>
      <c r="C7257" s="1">
        <v>43978</v>
      </c>
      <c r="D7257" t="s">
        <v>14</v>
      </c>
      <c r="E7257" t="s">
        <v>254</v>
      </c>
      <c r="F7257">
        <v>0</v>
      </c>
      <c r="G7257">
        <v>34240000</v>
      </c>
      <c r="H7257">
        <v>0</v>
      </c>
      <c r="I7257">
        <v>0</v>
      </c>
      <c r="J7257">
        <v>0</v>
      </c>
      <c r="K7257">
        <v>0.92800000000000005</v>
      </c>
      <c r="L7257" t="s">
        <v>23</v>
      </c>
      <c r="M7257" s="2">
        <v>31774720</v>
      </c>
      <c r="N7257" s="2" t="str">
        <f>VLOOKUP(Tabla1[[#This Row],[nemo]],'Nemos y clasificaciones'!$A$2:$B$5000,2,FALSE)</f>
        <v>FONDO MUTUO ETF IT NOW S&amp;P IPSA</v>
      </c>
      <c r="O7257" s="2" t="str">
        <f>VLOOKUP(Tabla1[[#This Row],[nemo]],'Nemos y clasificaciones'!$A$1:$C$3000,3,FALSE)</f>
        <v>ETF</v>
      </c>
      <c r="P7257" s="2"/>
      <c r="Q7257" s="2"/>
    </row>
    <row r="7258" spans="1:17" x14ac:dyDescent="0.25">
      <c r="A7258" t="s">
        <v>9671</v>
      </c>
      <c r="B7258" s="1">
        <v>42860</v>
      </c>
      <c r="C7258" s="1">
        <v>42863</v>
      </c>
      <c r="D7258" t="s">
        <v>14</v>
      </c>
      <c r="E7258" t="s">
        <v>254</v>
      </c>
      <c r="F7258">
        <v>0</v>
      </c>
      <c r="G7258">
        <v>18240000</v>
      </c>
      <c r="H7258">
        <v>0</v>
      </c>
      <c r="I7258">
        <v>0</v>
      </c>
      <c r="J7258">
        <v>0</v>
      </c>
      <c r="K7258">
        <v>1.738</v>
      </c>
      <c r="L7258" t="s">
        <v>16</v>
      </c>
      <c r="M7258" s="2">
        <v>31701120</v>
      </c>
      <c r="N7258" s="2" t="str">
        <f>VLOOKUP(Tabla1[[#This Row],[nemo]],'Nemos y clasificaciones'!$A$2:$B$5000,2,FALSE)</f>
        <v>FONDO MUTUO ETF IT NOW S&amp;P IPSA</v>
      </c>
      <c r="O7258" s="2" t="str">
        <f>VLOOKUP(Tabla1[[#This Row],[nemo]],'Nemos y clasificaciones'!$A$1:$C$3000,3,FALSE)</f>
        <v>ETF</v>
      </c>
      <c r="P7258" s="2"/>
      <c r="Q7258" s="2"/>
    </row>
    <row r="7259" spans="1:17" x14ac:dyDescent="0.25">
      <c r="A7259" t="s">
        <v>11914</v>
      </c>
      <c r="B7259" s="1">
        <v>42086</v>
      </c>
      <c r="C7259" s="1">
        <v>42087</v>
      </c>
      <c r="D7259" t="s">
        <v>14</v>
      </c>
      <c r="E7259" t="s">
        <v>254</v>
      </c>
      <c r="F7259">
        <v>0</v>
      </c>
      <c r="G7259">
        <v>8960000</v>
      </c>
      <c r="H7259">
        <v>0</v>
      </c>
      <c r="I7259">
        <v>0</v>
      </c>
      <c r="J7259">
        <v>0</v>
      </c>
      <c r="K7259">
        <v>3.5270000000000001</v>
      </c>
      <c r="L7259" t="s">
        <v>16</v>
      </c>
      <c r="M7259" s="2">
        <v>31601920</v>
      </c>
      <c r="N7259" s="2" t="str">
        <f>VLOOKUP(Tabla1[[#This Row],[nemo]],'Nemos y clasificaciones'!$A$2:$B$5000,2,FALSE)</f>
        <v>FONDO MUTUO ETF IT NOW S&amp;P IPSA</v>
      </c>
      <c r="O7259" s="2" t="str">
        <f>VLOOKUP(Tabla1[[#This Row],[nemo]],'Nemos y clasificaciones'!$A$1:$C$3000,3,FALSE)</f>
        <v>ETF</v>
      </c>
      <c r="P7259" s="2"/>
      <c r="Q7259" s="2"/>
    </row>
    <row r="7260" spans="1:17" x14ac:dyDescent="0.25">
      <c r="A7260" t="s">
        <v>9088</v>
      </c>
      <c r="B7260" s="1">
        <v>42991</v>
      </c>
      <c r="C7260" s="1">
        <v>42992</v>
      </c>
      <c r="D7260" t="s">
        <v>14</v>
      </c>
      <c r="E7260" t="s">
        <v>254</v>
      </c>
      <c r="F7260">
        <v>0</v>
      </c>
      <c r="G7260">
        <v>21040000</v>
      </c>
      <c r="H7260">
        <v>0</v>
      </c>
      <c r="I7260">
        <v>0</v>
      </c>
      <c r="J7260">
        <v>0</v>
      </c>
      <c r="K7260">
        <v>1.472</v>
      </c>
      <c r="L7260" t="s">
        <v>16</v>
      </c>
      <c r="M7260" s="2">
        <v>30970880</v>
      </c>
      <c r="N7260" s="2" t="str">
        <f>VLOOKUP(Tabla1[[#This Row],[nemo]],'Nemos y clasificaciones'!$A$2:$B$5000,2,FALSE)</f>
        <v>FONDO MUTUO ETF IT NOW S&amp;P IPSA</v>
      </c>
      <c r="O7260" s="2" t="str">
        <f>VLOOKUP(Tabla1[[#This Row],[nemo]],'Nemos y clasificaciones'!$A$1:$C$3000,3,FALSE)</f>
        <v>ETF</v>
      </c>
      <c r="P7260" s="2"/>
      <c r="Q7260" s="2"/>
    </row>
    <row r="7261" spans="1:17" x14ac:dyDescent="0.25">
      <c r="A7261" t="s">
        <v>11667</v>
      </c>
      <c r="B7261" s="1">
        <v>42137</v>
      </c>
      <c r="C7261" s="1">
        <v>42138</v>
      </c>
      <c r="D7261" t="s">
        <v>14</v>
      </c>
      <c r="E7261" t="s">
        <v>254</v>
      </c>
      <c r="F7261">
        <v>0</v>
      </c>
      <c r="G7261">
        <v>9040000</v>
      </c>
      <c r="H7261">
        <v>0</v>
      </c>
      <c r="I7261">
        <v>0</v>
      </c>
      <c r="J7261">
        <v>0</v>
      </c>
      <c r="K7261">
        <v>3.419</v>
      </c>
      <c r="L7261" t="s">
        <v>16</v>
      </c>
      <c r="M7261" s="2">
        <v>30907760</v>
      </c>
      <c r="N7261" s="2" t="str">
        <f>VLOOKUP(Tabla1[[#This Row],[nemo]],'Nemos y clasificaciones'!$A$2:$B$5000,2,FALSE)</f>
        <v>FONDO MUTUO ETF IT NOW S&amp;P IPSA</v>
      </c>
      <c r="O7261" s="2" t="str">
        <f>VLOOKUP(Tabla1[[#This Row],[nemo]],'Nemos y clasificaciones'!$A$1:$C$3000,3,FALSE)</f>
        <v>ETF</v>
      </c>
      <c r="P7261" s="2"/>
      <c r="Q7261" s="2"/>
    </row>
    <row r="7262" spans="1:17" x14ac:dyDescent="0.25">
      <c r="A7262" t="s">
        <v>8620</v>
      </c>
      <c r="B7262" s="1">
        <v>43125</v>
      </c>
      <c r="C7262" s="1">
        <v>43126</v>
      </c>
      <c r="D7262" t="s">
        <v>14</v>
      </c>
      <c r="E7262" t="s">
        <v>254</v>
      </c>
      <c r="F7262">
        <v>0</v>
      </c>
      <c r="G7262">
        <v>24720000</v>
      </c>
      <c r="H7262">
        <v>0</v>
      </c>
      <c r="I7262">
        <v>0</v>
      </c>
      <c r="J7262">
        <v>0</v>
      </c>
      <c r="K7262">
        <v>1.244</v>
      </c>
      <c r="L7262" t="s">
        <v>16</v>
      </c>
      <c r="M7262" s="2">
        <v>30751680</v>
      </c>
      <c r="N7262" s="2" t="str">
        <f>VLOOKUP(Tabla1[[#This Row],[nemo]],'Nemos y clasificaciones'!$A$2:$B$5000,2,FALSE)</f>
        <v>FONDO MUTUO ETF IT NOW S&amp;P IPSA</v>
      </c>
      <c r="O7262" s="2" t="str">
        <f>VLOOKUP(Tabla1[[#This Row],[nemo]],'Nemos y clasificaciones'!$A$1:$C$3000,3,FALSE)</f>
        <v>ETF</v>
      </c>
      <c r="P7262" s="2"/>
      <c r="Q7262" s="2"/>
    </row>
    <row r="7263" spans="1:17" x14ac:dyDescent="0.25">
      <c r="A7263" t="s">
        <v>8264</v>
      </c>
      <c r="B7263" s="1">
        <v>43227</v>
      </c>
      <c r="C7263" s="1">
        <v>43228</v>
      </c>
      <c r="D7263" t="s">
        <v>14</v>
      </c>
      <c r="E7263" t="s">
        <v>254</v>
      </c>
      <c r="F7263">
        <v>0</v>
      </c>
      <c r="G7263">
        <v>25600000</v>
      </c>
      <c r="H7263">
        <v>0</v>
      </c>
      <c r="I7263">
        <v>0</v>
      </c>
      <c r="J7263">
        <v>0</v>
      </c>
      <c r="K7263">
        <v>1.198</v>
      </c>
      <c r="L7263" t="s">
        <v>16</v>
      </c>
      <c r="M7263" s="2">
        <v>30668800</v>
      </c>
      <c r="N7263" s="2" t="str">
        <f>VLOOKUP(Tabla1[[#This Row],[nemo]],'Nemos y clasificaciones'!$A$2:$B$5000,2,FALSE)</f>
        <v>FONDO MUTUO ETF IT NOW S&amp;P IPSA</v>
      </c>
      <c r="O7263" s="2" t="str">
        <f>VLOOKUP(Tabla1[[#This Row],[nemo]],'Nemos y clasificaciones'!$A$1:$C$3000,3,FALSE)</f>
        <v>ETF</v>
      </c>
      <c r="P7263" s="2"/>
      <c r="Q7263" s="2"/>
    </row>
    <row r="7264" spans="1:17" x14ac:dyDescent="0.25">
      <c r="A7264" t="s">
        <v>4400</v>
      </c>
      <c r="B7264" s="1">
        <v>43963</v>
      </c>
      <c r="C7264" s="1">
        <v>43964</v>
      </c>
      <c r="D7264" t="s">
        <v>14</v>
      </c>
      <c r="E7264" t="s">
        <v>254</v>
      </c>
      <c r="F7264">
        <v>0</v>
      </c>
      <c r="G7264">
        <v>26720000</v>
      </c>
      <c r="H7264">
        <v>0</v>
      </c>
      <c r="I7264">
        <v>0</v>
      </c>
      <c r="J7264">
        <v>0</v>
      </c>
      <c r="K7264">
        <v>1.1419999999999999</v>
      </c>
      <c r="L7264" t="s">
        <v>16</v>
      </c>
      <c r="M7264" s="2">
        <v>30514240</v>
      </c>
      <c r="N7264" s="2" t="str">
        <f>VLOOKUP(Tabla1[[#This Row],[nemo]],'Nemos y clasificaciones'!$A$2:$B$5000,2,FALSE)</f>
        <v>FONDO MUTUO ETF IT NOW S&amp;P IPSA</v>
      </c>
      <c r="O7264" s="2" t="str">
        <f>VLOOKUP(Tabla1[[#This Row],[nemo]],'Nemos y clasificaciones'!$A$1:$C$3000,3,FALSE)</f>
        <v>ETF</v>
      </c>
      <c r="P7264" s="2"/>
      <c r="Q7264" s="2"/>
    </row>
    <row r="7265" spans="1:17" x14ac:dyDescent="0.25">
      <c r="A7265" t="s">
        <v>5025</v>
      </c>
      <c r="B7265" s="1">
        <v>43837</v>
      </c>
      <c r="C7265" s="1">
        <v>43838</v>
      </c>
      <c r="D7265" t="s">
        <v>14</v>
      </c>
      <c r="E7265" t="s">
        <v>254</v>
      </c>
      <c r="F7265">
        <v>0</v>
      </c>
      <c r="G7265">
        <v>29200000</v>
      </c>
      <c r="H7265">
        <v>0</v>
      </c>
      <c r="I7265">
        <v>0</v>
      </c>
      <c r="J7265">
        <v>0</v>
      </c>
      <c r="K7265">
        <v>1.0309999999999999</v>
      </c>
      <c r="L7265" t="s">
        <v>16</v>
      </c>
      <c r="M7265" s="2">
        <v>30105200</v>
      </c>
      <c r="N7265" s="2" t="str">
        <f>VLOOKUP(Tabla1[[#This Row],[nemo]],'Nemos y clasificaciones'!$A$2:$B$5000,2,FALSE)</f>
        <v>FONDO MUTUO ETF IT NOW S&amp;P IPSA</v>
      </c>
      <c r="O7265" s="2" t="str">
        <f>VLOOKUP(Tabla1[[#This Row],[nemo]],'Nemos y clasificaciones'!$A$1:$C$3000,3,FALSE)</f>
        <v>ETF</v>
      </c>
      <c r="P7265" s="2"/>
      <c r="Q7265" s="2"/>
    </row>
    <row r="7266" spans="1:17" x14ac:dyDescent="0.25">
      <c r="A7266" t="s">
        <v>2630</v>
      </c>
      <c r="B7266" s="1">
        <v>44224</v>
      </c>
      <c r="C7266" s="1">
        <v>44225</v>
      </c>
      <c r="D7266" t="s">
        <v>14</v>
      </c>
      <c r="E7266" t="s">
        <v>254</v>
      </c>
      <c r="F7266">
        <v>0</v>
      </c>
      <c r="G7266">
        <v>40400000</v>
      </c>
      <c r="H7266">
        <v>0</v>
      </c>
      <c r="I7266">
        <v>0</v>
      </c>
      <c r="J7266">
        <v>0</v>
      </c>
      <c r="K7266">
        <v>0.73899999999999999</v>
      </c>
      <c r="L7266" t="s">
        <v>23</v>
      </c>
      <c r="M7266" s="2">
        <v>29855600</v>
      </c>
      <c r="N7266" s="2" t="str">
        <f>VLOOKUP(Tabla1[[#This Row],[nemo]],'Nemos y clasificaciones'!$A$2:$B$5000,2,FALSE)</f>
        <v>FONDO MUTUO ETF IT NOW S&amp;P IPSA</v>
      </c>
      <c r="O7266" s="2" t="str">
        <f>VLOOKUP(Tabla1[[#This Row],[nemo]],'Nemos y clasificaciones'!$A$1:$C$3000,3,FALSE)</f>
        <v>ETF</v>
      </c>
      <c r="P7266" s="2"/>
      <c r="Q7266" s="2"/>
    </row>
    <row r="7267" spans="1:17" x14ac:dyDescent="0.25">
      <c r="A7267" t="s">
        <v>4382</v>
      </c>
      <c r="B7267" s="1">
        <v>43964</v>
      </c>
      <c r="C7267" s="1">
        <v>43965</v>
      </c>
      <c r="D7267" t="s">
        <v>14</v>
      </c>
      <c r="E7267" t="s">
        <v>254</v>
      </c>
      <c r="F7267">
        <v>0</v>
      </c>
      <c r="G7267">
        <v>27280000</v>
      </c>
      <c r="H7267">
        <v>0</v>
      </c>
      <c r="I7267">
        <v>0</v>
      </c>
      <c r="J7267">
        <v>0</v>
      </c>
      <c r="K7267">
        <v>1.0920000000000001</v>
      </c>
      <c r="L7267" t="s">
        <v>16</v>
      </c>
      <c r="M7267" s="2">
        <v>29789760</v>
      </c>
      <c r="N7267" s="2" t="str">
        <f>VLOOKUP(Tabla1[[#This Row],[nemo]],'Nemos y clasificaciones'!$A$2:$B$5000,2,FALSE)</f>
        <v>FONDO MUTUO ETF IT NOW S&amp;P IPSA</v>
      </c>
      <c r="O7267" s="2" t="str">
        <f>VLOOKUP(Tabla1[[#This Row],[nemo]],'Nemos y clasificaciones'!$A$1:$C$3000,3,FALSE)</f>
        <v>ETF</v>
      </c>
      <c r="P7267" s="2"/>
      <c r="Q7267" s="2"/>
    </row>
    <row r="7268" spans="1:17" x14ac:dyDescent="0.25">
      <c r="A7268" t="s">
        <v>9939</v>
      </c>
      <c r="B7268" s="1">
        <v>42752</v>
      </c>
      <c r="C7268" s="1">
        <v>42753</v>
      </c>
      <c r="D7268" t="s">
        <v>14</v>
      </c>
      <c r="E7268" t="s">
        <v>254</v>
      </c>
      <c r="F7268">
        <v>0</v>
      </c>
      <c r="G7268">
        <v>19360000</v>
      </c>
      <c r="H7268">
        <v>0</v>
      </c>
      <c r="I7268">
        <v>0</v>
      </c>
      <c r="J7268">
        <v>0</v>
      </c>
      <c r="K7268">
        <v>1.5309999999999999</v>
      </c>
      <c r="L7268" t="s">
        <v>16</v>
      </c>
      <c r="M7268" s="2">
        <v>29640160</v>
      </c>
      <c r="N7268" s="2" t="str">
        <f>VLOOKUP(Tabla1[[#This Row],[nemo]],'Nemos y clasificaciones'!$A$2:$B$5000,2,FALSE)</f>
        <v>FONDO MUTUO ETF IT NOW S&amp;P IPSA</v>
      </c>
      <c r="O7268" s="2" t="str">
        <f>VLOOKUP(Tabla1[[#This Row],[nemo]],'Nemos y clasificaciones'!$A$1:$C$3000,3,FALSE)</f>
        <v>ETF</v>
      </c>
      <c r="P7268" s="2"/>
      <c r="Q7268" s="2"/>
    </row>
    <row r="7269" spans="1:17" x14ac:dyDescent="0.25">
      <c r="A7269" t="s">
        <v>8622</v>
      </c>
      <c r="B7269" s="1">
        <v>43125</v>
      </c>
      <c r="C7269" s="1">
        <v>43126</v>
      </c>
      <c r="D7269" t="s">
        <v>14</v>
      </c>
      <c r="E7269" t="s">
        <v>254</v>
      </c>
      <c r="F7269">
        <v>0</v>
      </c>
      <c r="G7269">
        <v>24720000</v>
      </c>
      <c r="H7269">
        <v>0</v>
      </c>
      <c r="I7269">
        <v>0</v>
      </c>
      <c r="J7269">
        <v>0</v>
      </c>
      <c r="K7269">
        <v>1.1990000000000001</v>
      </c>
      <c r="L7269" t="s">
        <v>16</v>
      </c>
      <c r="M7269" s="2">
        <v>29639280</v>
      </c>
      <c r="N7269" s="2" t="str">
        <f>VLOOKUP(Tabla1[[#This Row],[nemo]],'Nemos y clasificaciones'!$A$2:$B$5000,2,FALSE)</f>
        <v>FONDO MUTUO ETF IT NOW S&amp;P IPSA</v>
      </c>
      <c r="O7269" s="2" t="str">
        <f>VLOOKUP(Tabla1[[#This Row],[nemo]],'Nemos y clasificaciones'!$A$1:$C$3000,3,FALSE)</f>
        <v>ETF</v>
      </c>
      <c r="P7269" s="2"/>
      <c r="Q7269" s="2"/>
    </row>
    <row r="7270" spans="1:17" x14ac:dyDescent="0.25">
      <c r="A7270" t="s">
        <v>8822</v>
      </c>
      <c r="B7270" s="1">
        <v>43088</v>
      </c>
      <c r="C7270" s="1">
        <v>43089</v>
      </c>
      <c r="D7270" t="s">
        <v>14</v>
      </c>
      <c r="E7270" t="s">
        <v>254</v>
      </c>
      <c r="F7270">
        <v>0</v>
      </c>
      <c r="G7270">
        <v>20720000</v>
      </c>
      <c r="H7270">
        <v>0</v>
      </c>
      <c r="I7270">
        <v>0</v>
      </c>
      <c r="J7270">
        <v>0</v>
      </c>
      <c r="K7270">
        <v>1.4259999999999999</v>
      </c>
      <c r="L7270" t="s">
        <v>16</v>
      </c>
      <c r="M7270" s="2">
        <v>29546720</v>
      </c>
      <c r="N7270" s="2" t="str">
        <f>VLOOKUP(Tabla1[[#This Row],[nemo]],'Nemos y clasificaciones'!$A$2:$B$5000,2,FALSE)</f>
        <v>FONDO MUTUO ETF IT NOW S&amp;P IPSA</v>
      </c>
      <c r="O7270" s="2" t="str">
        <f>VLOOKUP(Tabla1[[#This Row],[nemo]],'Nemos y clasificaciones'!$A$1:$C$3000,3,FALSE)</f>
        <v>ETF</v>
      </c>
      <c r="P7270" s="2"/>
      <c r="Q7270" s="2"/>
    </row>
    <row r="7271" spans="1:17" x14ac:dyDescent="0.25">
      <c r="A7271" t="s">
        <v>10883</v>
      </c>
      <c r="B7271" s="1">
        <v>42450</v>
      </c>
      <c r="C7271" s="1">
        <v>42451</v>
      </c>
      <c r="D7271" t="s">
        <v>14</v>
      </c>
      <c r="E7271" t="s">
        <v>254</v>
      </c>
      <c r="F7271">
        <v>0</v>
      </c>
      <c r="G7271">
        <v>8240000</v>
      </c>
      <c r="H7271">
        <v>0</v>
      </c>
      <c r="I7271">
        <v>0</v>
      </c>
      <c r="J7271">
        <v>0</v>
      </c>
      <c r="K7271">
        <v>3.5840000000000001</v>
      </c>
      <c r="L7271" t="s">
        <v>16</v>
      </c>
      <c r="M7271" s="2">
        <v>29532160</v>
      </c>
      <c r="N7271" s="2" t="str">
        <f>VLOOKUP(Tabla1[[#This Row],[nemo]],'Nemos y clasificaciones'!$A$2:$B$5000,2,FALSE)</f>
        <v>FONDO MUTUO ETF IT NOW S&amp;P IPSA</v>
      </c>
      <c r="O7271" s="2" t="str">
        <f>VLOOKUP(Tabla1[[#This Row],[nemo]],'Nemos y clasificaciones'!$A$1:$C$3000,3,FALSE)</f>
        <v>ETF</v>
      </c>
      <c r="P7271" s="2"/>
      <c r="Q7271" s="2"/>
    </row>
    <row r="7272" spans="1:17" x14ac:dyDescent="0.25">
      <c r="A7272" t="s">
        <v>1766</v>
      </c>
      <c r="B7272" s="1">
        <v>44336</v>
      </c>
      <c r="C7272" s="1">
        <v>44340</v>
      </c>
      <c r="D7272" t="s">
        <v>14</v>
      </c>
      <c r="E7272" t="s">
        <v>254</v>
      </c>
      <c r="F7272">
        <v>0</v>
      </c>
      <c r="G7272">
        <v>38400000</v>
      </c>
      <c r="H7272">
        <v>0</v>
      </c>
      <c r="I7272">
        <v>0</v>
      </c>
      <c r="J7272">
        <v>0</v>
      </c>
      <c r="K7272">
        <v>0.751</v>
      </c>
      <c r="L7272" t="s">
        <v>23</v>
      </c>
      <c r="M7272" s="2">
        <v>28838400</v>
      </c>
      <c r="N7272" s="2" t="str">
        <f>VLOOKUP(Tabla1[[#This Row],[nemo]],'Nemos y clasificaciones'!$A$2:$B$5000,2,FALSE)</f>
        <v>FONDO MUTUO ETF IT NOW S&amp;P IPSA</v>
      </c>
      <c r="O7272" s="2" t="str">
        <f>VLOOKUP(Tabla1[[#This Row],[nemo]],'Nemos y clasificaciones'!$A$1:$C$3000,3,FALSE)</f>
        <v>ETF</v>
      </c>
      <c r="P7272" s="2"/>
      <c r="Q7272" s="2"/>
    </row>
    <row r="7273" spans="1:17" x14ac:dyDescent="0.25">
      <c r="A7273" t="s">
        <v>5480</v>
      </c>
      <c r="B7273" s="1">
        <v>43761</v>
      </c>
      <c r="C7273" s="1">
        <v>43762</v>
      </c>
      <c r="D7273" t="s">
        <v>14</v>
      </c>
      <c r="E7273" t="s">
        <v>254</v>
      </c>
      <c r="F7273">
        <v>0</v>
      </c>
      <c r="G7273">
        <v>46160000</v>
      </c>
      <c r="H7273">
        <v>0</v>
      </c>
      <c r="I7273">
        <v>0</v>
      </c>
      <c r="J7273">
        <v>0</v>
      </c>
      <c r="K7273">
        <v>0.624</v>
      </c>
      <c r="L7273" t="s">
        <v>23</v>
      </c>
      <c r="M7273" s="2">
        <v>28803840</v>
      </c>
      <c r="N7273" s="2" t="str">
        <f>VLOOKUP(Tabla1[[#This Row],[nemo]],'Nemos y clasificaciones'!$A$2:$B$5000,2,FALSE)</f>
        <v>FONDO MUTUO ETF IT NOW S&amp;P IPSA</v>
      </c>
      <c r="O7273" s="2" t="str">
        <f>VLOOKUP(Tabla1[[#This Row],[nemo]],'Nemos y clasificaciones'!$A$1:$C$3000,3,FALSE)</f>
        <v>ETF</v>
      </c>
      <c r="P7273" s="2"/>
      <c r="Q7273" s="2"/>
    </row>
    <row r="7274" spans="1:17" x14ac:dyDescent="0.25">
      <c r="A7274" t="s">
        <v>10536</v>
      </c>
      <c r="B7274" s="1">
        <v>42514</v>
      </c>
      <c r="C7274" s="1">
        <v>42515</v>
      </c>
      <c r="D7274" t="s">
        <v>14</v>
      </c>
      <c r="E7274" t="s">
        <v>254</v>
      </c>
      <c r="F7274">
        <v>0</v>
      </c>
      <c r="G7274">
        <v>8640000</v>
      </c>
      <c r="H7274">
        <v>0</v>
      </c>
      <c r="I7274">
        <v>0</v>
      </c>
      <c r="J7274">
        <v>0</v>
      </c>
      <c r="K7274">
        <v>3.3250000000000002</v>
      </c>
      <c r="L7274" t="s">
        <v>16</v>
      </c>
      <c r="M7274" s="2">
        <v>28728000</v>
      </c>
      <c r="N7274" s="2" t="str">
        <f>VLOOKUP(Tabla1[[#This Row],[nemo]],'Nemos y clasificaciones'!$A$2:$B$5000,2,FALSE)</f>
        <v>FONDO MUTUO ETF IT NOW S&amp;P IPSA</v>
      </c>
      <c r="O7274" s="2" t="str">
        <f>VLOOKUP(Tabla1[[#This Row],[nemo]],'Nemos y clasificaciones'!$A$1:$C$3000,3,FALSE)</f>
        <v>ETF</v>
      </c>
      <c r="P7274" s="2"/>
      <c r="Q7274" s="2"/>
    </row>
    <row r="7275" spans="1:17" x14ac:dyDescent="0.25">
      <c r="A7275" t="s">
        <v>7363</v>
      </c>
      <c r="B7275" s="1">
        <v>43397</v>
      </c>
      <c r="C7275" s="1">
        <v>43398</v>
      </c>
      <c r="D7275" t="s">
        <v>14</v>
      </c>
      <c r="E7275" t="s">
        <v>254</v>
      </c>
      <c r="F7275">
        <v>0</v>
      </c>
      <c r="G7275">
        <v>38960000</v>
      </c>
      <c r="H7275">
        <v>0</v>
      </c>
      <c r="I7275">
        <v>0</v>
      </c>
      <c r="J7275">
        <v>0</v>
      </c>
      <c r="K7275">
        <v>0.73699999999999999</v>
      </c>
      <c r="L7275" t="s">
        <v>23</v>
      </c>
      <c r="M7275" s="2">
        <v>28713520</v>
      </c>
      <c r="N7275" s="2" t="str">
        <f>VLOOKUP(Tabla1[[#This Row],[nemo]],'Nemos y clasificaciones'!$A$2:$B$5000,2,FALSE)</f>
        <v>FONDO MUTUO ETF IT NOW S&amp;P IPSA</v>
      </c>
      <c r="O7275" s="2" t="str">
        <f>VLOOKUP(Tabla1[[#This Row],[nemo]],'Nemos y clasificaciones'!$A$1:$C$3000,3,FALSE)</f>
        <v>ETF</v>
      </c>
      <c r="P7275" s="2"/>
      <c r="Q7275" s="2"/>
    </row>
    <row r="7276" spans="1:17" x14ac:dyDescent="0.25">
      <c r="A7276" t="s">
        <v>9488</v>
      </c>
      <c r="B7276" s="1">
        <v>42879</v>
      </c>
      <c r="C7276" s="1">
        <v>42880</v>
      </c>
      <c r="D7276" t="s">
        <v>14</v>
      </c>
      <c r="E7276" t="s">
        <v>254</v>
      </c>
      <c r="F7276">
        <v>0</v>
      </c>
      <c r="G7276">
        <v>18880000</v>
      </c>
      <c r="H7276">
        <v>0</v>
      </c>
      <c r="I7276">
        <v>0</v>
      </c>
      <c r="J7276">
        <v>0</v>
      </c>
      <c r="K7276">
        <v>1.5169999999999999</v>
      </c>
      <c r="L7276" t="s">
        <v>16</v>
      </c>
      <c r="M7276" s="2">
        <v>28640960</v>
      </c>
      <c r="N7276" s="2" t="str">
        <f>VLOOKUP(Tabla1[[#This Row],[nemo]],'Nemos y clasificaciones'!$A$2:$B$5000,2,FALSE)</f>
        <v>FONDO MUTUO ETF IT NOW S&amp;P IPSA</v>
      </c>
      <c r="O7276" s="2" t="str">
        <f>VLOOKUP(Tabla1[[#This Row],[nemo]],'Nemos y clasificaciones'!$A$1:$C$3000,3,FALSE)</f>
        <v>ETF</v>
      </c>
      <c r="P7276" s="2"/>
      <c r="Q7276" s="2"/>
    </row>
    <row r="7277" spans="1:17" x14ac:dyDescent="0.25">
      <c r="A7277" t="s">
        <v>11576</v>
      </c>
      <c r="B7277" s="1">
        <v>42149</v>
      </c>
      <c r="C7277" s="1">
        <v>42150</v>
      </c>
      <c r="D7277" t="s">
        <v>14</v>
      </c>
      <c r="E7277" t="s">
        <v>254</v>
      </c>
      <c r="F7277">
        <v>0</v>
      </c>
      <c r="G7277">
        <v>9440000</v>
      </c>
      <c r="H7277">
        <v>0</v>
      </c>
      <c r="I7277">
        <v>0</v>
      </c>
      <c r="J7277">
        <v>0</v>
      </c>
      <c r="K7277">
        <v>3.0289999999999999</v>
      </c>
      <c r="L7277" t="s">
        <v>16</v>
      </c>
      <c r="M7277" s="2">
        <v>28593760</v>
      </c>
      <c r="N7277" s="2" t="str">
        <f>VLOOKUP(Tabla1[[#This Row],[nemo]],'Nemos y clasificaciones'!$A$2:$B$5000,2,FALSE)</f>
        <v>FONDO MUTUO ETF IT NOW S&amp;P IPSA</v>
      </c>
      <c r="O7277" s="2" t="str">
        <f>VLOOKUP(Tabla1[[#This Row],[nemo]],'Nemos y clasificaciones'!$A$1:$C$3000,3,FALSE)</f>
        <v>ETF</v>
      </c>
      <c r="P7277" s="2"/>
      <c r="Q7277" s="2"/>
    </row>
    <row r="7278" spans="1:17" x14ac:dyDescent="0.25">
      <c r="A7278" t="s">
        <v>3146</v>
      </c>
      <c r="B7278" s="1">
        <v>44158</v>
      </c>
      <c r="C7278" s="1">
        <v>44159</v>
      </c>
      <c r="D7278" t="s">
        <v>14</v>
      </c>
      <c r="E7278" t="s">
        <v>254</v>
      </c>
      <c r="F7278">
        <v>0</v>
      </c>
      <c r="G7278">
        <v>37840000</v>
      </c>
      <c r="H7278">
        <v>0</v>
      </c>
      <c r="I7278">
        <v>0</v>
      </c>
      <c r="J7278">
        <v>0</v>
      </c>
      <c r="K7278">
        <v>0.746</v>
      </c>
      <c r="L7278" t="s">
        <v>23</v>
      </c>
      <c r="M7278" s="2">
        <v>28228640</v>
      </c>
      <c r="N7278" s="2" t="str">
        <f>VLOOKUP(Tabla1[[#This Row],[nemo]],'Nemos y clasificaciones'!$A$2:$B$5000,2,FALSE)</f>
        <v>FONDO MUTUO ETF IT NOW S&amp;P IPSA</v>
      </c>
      <c r="O7278" s="2" t="str">
        <f>VLOOKUP(Tabla1[[#This Row],[nemo]],'Nemos y clasificaciones'!$A$1:$C$3000,3,FALSE)</f>
        <v>ETF</v>
      </c>
      <c r="P7278" s="2"/>
      <c r="Q7278" s="2"/>
    </row>
    <row r="7279" spans="1:17" x14ac:dyDescent="0.25">
      <c r="A7279" t="s">
        <v>9650</v>
      </c>
      <c r="B7279" s="1">
        <v>42863</v>
      </c>
      <c r="C7279" s="1">
        <v>42864</v>
      </c>
      <c r="D7279" t="s">
        <v>14</v>
      </c>
      <c r="E7279" t="s">
        <v>254</v>
      </c>
      <c r="F7279">
        <v>0</v>
      </c>
      <c r="G7279">
        <v>18240000</v>
      </c>
      <c r="H7279">
        <v>0</v>
      </c>
      <c r="I7279">
        <v>0</v>
      </c>
      <c r="J7279">
        <v>0</v>
      </c>
      <c r="K7279">
        <v>1.5289999999999999</v>
      </c>
      <c r="L7279" t="s">
        <v>16</v>
      </c>
      <c r="M7279" s="2">
        <v>27888960</v>
      </c>
      <c r="N7279" s="2" t="str">
        <f>VLOOKUP(Tabla1[[#This Row],[nemo]],'Nemos y clasificaciones'!$A$2:$B$5000,2,FALSE)</f>
        <v>FONDO MUTUO ETF IT NOW S&amp;P IPSA</v>
      </c>
      <c r="O7279" s="2" t="str">
        <f>VLOOKUP(Tabla1[[#This Row],[nemo]],'Nemos y clasificaciones'!$A$1:$C$3000,3,FALSE)</f>
        <v>ETF</v>
      </c>
      <c r="P7279" s="2"/>
      <c r="Q7279" s="2"/>
    </row>
    <row r="7280" spans="1:17" x14ac:dyDescent="0.25">
      <c r="A7280" t="s">
        <v>430</v>
      </c>
      <c r="B7280" s="1">
        <v>44434</v>
      </c>
      <c r="C7280" s="1">
        <v>44435</v>
      </c>
      <c r="D7280" t="s">
        <v>14</v>
      </c>
      <c r="E7280" t="s">
        <v>254</v>
      </c>
      <c r="F7280">
        <v>0</v>
      </c>
      <c r="G7280">
        <v>37200000</v>
      </c>
      <c r="H7280">
        <v>0</v>
      </c>
      <c r="I7280">
        <v>0</v>
      </c>
      <c r="J7280">
        <v>0</v>
      </c>
      <c r="K7280">
        <v>0.748</v>
      </c>
      <c r="L7280" t="s">
        <v>23</v>
      </c>
      <c r="M7280" s="2">
        <v>27825600</v>
      </c>
      <c r="N7280" s="2" t="str">
        <f>VLOOKUP(Tabla1[[#This Row],[nemo]],'Nemos y clasificaciones'!$A$2:$B$5000,2,FALSE)</f>
        <v>FONDO MUTUO ETF IT NOW S&amp;P IPSA</v>
      </c>
      <c r="O7280" s="2" t="str">
        <f>VLOOKUP(Tabla1[[#This Row],[nemo]],'Nemos y clasificaciones'!$A$1:$C$3000,3,FALSE)</f>
        <v>ETF</v>
      </c>
      <c r="P7280" s="2"/>
      <c r="Q7280" s="2"/>
    </row>
    <row r="7281" spans="1:17" x14ac:dyDescent="0.25">
      <c r="A7281" t="s">
        <v>10550</v>
      </c>
      <c r="B7281" s="1">
        <v>42513</v>
      </c>
      <c r="C7281" s="1">
        <v>42514</v>
      </c>
      <c r="D7281" t="s">
        <v>14</v>
      </c>
      <c r="E7281" t="s">
        <v>254</v>
      </c>
      <c r="F7281">
        <v>0</v>
      </c>
      <c r="G7281">
        <v>8640000</v>
      </c>
      <c r="H7281">
        <v>0</v>
      </c>
      <c r="I7281">
        <v>0</v>
      </c>
      <c r="J7281">
        <v>0</v>
      </c>
      <c r="K7281">
        <v>3.2109999999999999</v>
      </c>
      <c r="L7281" t="s">
        <v>16</v>
      </c>
      <c r="M7281" s="2">
        <v>27743040</v>
      </c>
      <c r="N7281" s="2" t="str">
        <f>VLOOKUP(Tabla1[[#This Row],[nemo]],'Nemos y clasificaciones'!$A$2:$B$5000,2,FALSE)</f>
        <v>FONDO MUTUO ETF IT NOW S&amp;P IPSA</v>
      </c>
      <c r="O7281" s="2" t="str">
        <f>VLOOKUP(Tabla1[[#This Row],[nemo]],'Nemos y clasificaciones'!$A$1:$C$3000,3,FALSE)</f>
        <v>ETF</v>
      </c>
      <c r="P7281" s="2"/>
      <c r="Q7281" s="2"/>
    </row>
    <row r="7282" spans="1:17" x14ac:dyDescent="0.25">
      <c r="A7282" t="s">
        <v>8524</v>
      </c>
      <c r="B7282" s="1">
        <v>43180</v>
      </c>
      <c r="C7282" s="1">
        <v>43181</v>
      </c>
      <c r="D7282" t="s">
        <v>14</v>
      </c>
      <c r="E7282" t="s">
        <v>254</v>
      </c>
      <c r="F7282">
        <v>0</v>
      </c>
      <c r="G7282">
        <v>25280000</v>
      </c>
      <c r="H7282">
        <v>0</v>
      </c>
      <c r="I7282">
        <v>0</v>
      </c>
      <c r="J7282">
        <v>0</v>
      </c>
      <c r="K7282">
        <v>1.0940000000000001</v>
      </c>
      <c r="L7282" t="s">
        <v>16</v>
      </c>
      <c r="M7282" s="2">
        <v>27656320</v>
      </c>
      <c r="N7282" s="2" t="str">
        <f>VLOOKUP(Tabla1[[#This Row],[nemo]],'Nemos y clasificaciones'!$A$2:$B$5000,2,FALSE)</f>
        <v>FONDO MUTUO ETF IT NOW S&amp;P IPSA</v>
      </c>
      <c r="O7282" s="2" t="str">
        <f>VLOOKUP(Tabla1[[#This Row],[nemo]],'Nemos y clasificaciones'!$A$1:$C$3000,3,FALSE)</f>
        <v>ETF</v>
      </c>
      <c r="P7282" s="2"/>
      <c r="Q7282" s="2"/>
    </row>
    <row r="7283" spans="1:17" x14ac:dyDescent="0.25">
      <c r="A7283" t="s">
        <v>2798</v>
      </c>
      <c r="B7283" s="1">
        <v>44194</v>
      </c>
      <c r="C7283" s="1">
        <v>44195</v>
      </c>
      <c r="D7283" t="s">
        <v>14</v>
      </c>
      <c r="E7283" t="s">
        <v>254</v>
      </c>
      <c r="F7283">
        <v>0</v>
      </c>
      <c r="G7283">
        <v>39360000</v>
      </c>
      <c r="H7283">
        <v>0</v>
      </c>
      <c r="I7283">
        <v>0</v>
      </c>
      <c r="J7283">
        <v>0</v>
      </c>
      <c r="K7283">
        <v>0.7</v>
      </c>
      <c r="L7283" t="s">
        <v>23</v>
      </c>
      <c r="M7283" s="2">
        <v>27552000</v>
      </c>
      <c r="N7283" s="2" t="str">
        <f>VLOOKUP(Tabla1[[#This Row],[nemo]],'Nemos y clasificaciones'!$A$2:$B$5000,2,FALSE)</f>
        <v>FONDO MUTUO ETF IT NOW S&amp;P IPSA</v>
      </c>
      <c r="O7283" s="2" t="str">
        <f>VLOOKUP(Tabla1[[#This Row],[nemo]],'Nemos y clasificaciones'!$A$1:$C$3000,3,FALSE)</f>
        <v>ETF</v>
      </c>
      <c r="P7283" s="2"/>
      <c r="Q7283" s="2"/>
    </row>
    <row r="7284" spans="1:17" x14ac:dyDescent="0.25">
      <c r="A7284" t="s">
        <v>1678</v>
      </c>
      <c r="B7284" s="1">
        <v>44343</v>
      </c>
      <c r="C7284" s="1">
        <v>44344</v>
      </c>
      <c r="D7284" t="s">
        <v>14</v>
      </c>
      <c r="E7284" t="s">
        <v>254</v>
      </c>
      <c r="F7284">
        <v>0</v>
      </c>
      <c r="G7284">
        <v>37920000</v>
      </c>
      <c r="H7284">
        <v>0</v>
      </c>
      <c r="I7284">
        <v>0</v>
      </c>
      <c r="J7284">
        <v>0</v>
      </c>
      <c r="K7284">
        <v>0.72499999999999998</v>
      </c>
      <c r="L7284" t="s">
        <v>23</v>
      </c>
      <c r="M7284" s="2">
        <v>27492000</v>
      </c>
      <c r="N7284" s="2" t="str">
        <f>VLOOKUP(Tabla1[[#This Row],[nemo]],'Nemos y clasificaciones'!$A$2:$B$5000,2,FALSE)</f>
        <v>FONDO MUTUO ETF IT NOW S&amp;P IPSA</v>
      </c>
      <c r="O7284" s="2" t="str">
        <f>VLOOKUP(Tabla1[[#This Row],[nemo]],'Nemos y clasificaciones'!$A$1:$C$3000,3,FALSE)</f>
        <v>ETF</v>
      </c>
      <c r="P7284" s="2"/>
      <c r="Q7284" s="2"/>
    </row>
    <row r="7285" spans="1:17" x14ac:dyDescent="0.25">
      <c r="A7285" t="s">
        <v>6563</v>
      </c>
      <c r="B7285" s="1">
        <v>43591</v>
      </c>
      <c r="C7285" s="1">
        <v>43592</v>
      </c>
      <c r="D7285" t="s">
        <v>14</v>
      </c>
      <c r="E7285" t="s">
        <v>254</v>
      </c>
      <c r="F7285">
        <v>0</v>
      </c>
      <c r="G7285">
        <v>31440000</v>
      </c>
      <c r="H7285">
        <v>0</v>
      </c>
      <c r="I7285">
        <v>0</v>
      </c>
      <c r="J7285">
        <v>0</v>
      </c>
      <c r="K7285">
        <v>0.86699999999999999</v>
      </c>
      <c r="L7285" t="s">
        <v>23</v>
      </c>
      <c r="M7285" s="2">
        <v>27258480</v>
      </c>
      <c r="N7285" s="2" t="str">
        <f>VLOOKUP(Tabla1[[#This Row],[nemo]],'Nemos y clasificaciones'!$A$2:$B$5000,2,FALSE)</f>
        <v>FONDO MUTUO ETF IT NOW S&amp;P IPSA</v>
      </c>
      <c r="O7285" s="2" t="str">
        <f>VLOOKUP(Tabla1[[#This Row],[nemo]],'Nemos y clasificaciones'!$A$1:$C$3000,3,FALSE)</f>
        <v>ETF</v>
      </c>
      <c r="P7285" s="2"/>
      <c r="Q7285" s="2"/>
    </row>
    <row r="7286" spans="1:17" x14ac:dyDescent="0.25">
      <c r="A7286" t="s">
        <v>5137</v>
      </c>
      <c r="B7286" s="1">
        <v>43823</v>
      </c>
      <c r="C7286" s="1">
        <v>43825</v>
      </c>
      <c r="D7286" t="s">
        <v>14</v>
      </c>
      <c r="E7286" t="s">
        <v>254</v>
      </c>
      <c r="F7286">
        <v>0</v>
      </c>
      <c r="G7286">
        <v>29520000</v>
      </c>
      <c r="H7286">
        <v>0</v>
      </c>
      <c r="I7286">
        <v>0</v>
      </c>
      <c r="J7286">
        <v>0</v>
      </c>
      <c r="K7286">
        <v>0.92</v>
      </c>
      <c r="L7286" t="s">
        <v>23</v>
      </c>
      <c r="M7286" s="2">
        <v>27158400</v>
      </c>
      <c r="N7286" s="2" t="str">
        <f>VLOOKUP(Tabla1[[#This Row],[nemo]],'Nemos y clasificaciones'!$A$2:$B$5000,2,FALSE)</f>
        <v>FONDO MUTUO ETF IT NOW S&amp;P IPSA</v>
      </c>
      <c r="O7286" s="2" t="str">
        <f>VLOOKUP(Tabla1[[#This Row],[nemo]],'Nemos y clasificaciones'!$A$1:$C$3000,3,FALSE)</f>
        <v>ETF</v>
      </c>
      <c r="P7286" s="2"/>
      <c r="Q7286" s="2"/>
    </row>
    <row r="7287" spans="1:17" x14ac:dyDescent="0.25">
      <c r="A7287" t="s">
        <v>4920</v>
      </c>
      <c r="B7287" s="1">
        <v>43860</v>
      </c>
      <c r="C7287" s="1">
        <v>43861</v>
      </c>
      <c r="D7287" t="s">
        <v>14</v>
      </c>
      <c r="E7287" t="s">
        <v>254</v>
      </c>
      <c r="F7287">
        <v>0</v>
      </c>
      <c r="G7287">
        <v>25680000</v>
      </c>
      <c r="H7287">
        <v>0</v>
      </c>
      <c r="I7287">
        <v>0</v>
      </c>
      <c r="J7287">
        <v>0</v>
      </c>
      <c r="K7287">
        <v>1.05</v>
      </c>
      <c r="L7287" t="s">
        <v>16</v>
      </c>
      <c r="M7287" s="2">
        <v>26964000</v>
      </c>
      <c r="N7287" s="2" t="str">
        <f>VLOOKUP(Tabla1[[#This Row],[nemo]],'Nemos y clasificaciones'!$A$2:$B$5000,2,FALSE)</f>
        <v>FONDO MUTUO ETF IT NOW S&amp;P IPSA</v>
      </c>
      <c r="O7287" s="2" t="str">
        <f>VLOOKUP(Tabla1[[#This Row],[nemo]],'Nemos y clasificaciones'!$A$1:$C$3000,3,FALSE)</f>
        <v>ETF</v>
      </c>
      <c r="P7287" s="2"/>
      <c r="Q7287" s="2"/>
    </row>
    <row r="7288" spans="1:17" x14ac:dyDescent="0.25">
      <c r="A7288" t="s">
        <v>8621</v>
      </c>
      <c r="B7288" s="1">
        <v>43125</v>
      </c>
      <c r="C7288" s="1">
        <v>43126</v>
      </c>
      <c r="D7288" t="s">
        <v>14</v>
      </c>
      <c r="E7288" t="s">
        <v>254</v>
      </c>
      <c r="F7288">
        <v>0</v>
      </c>
      <c r="G7288">
        <v>24720000</v>
      </c>
      <c r="H7288">
        <v>0</v>
      </c>
      <c r="I7288">
        <v>0</v>
      </c>
      <c r="J7288">
        <v>0</v>
      </c>
      <c r="K7288">
        <v>1.0820000000000001</v>
      </c>
      <c r="L7288" t="s">
        <v>16</v>
      </c>
      <c r="M7288" s="2">
        <v>26747040</v>
      </c>
      <c r="N7288" s="2" t="str">
        <f>VLOOKUP(Tabla1[[#This Row],[nemo]],'Nemos y clasificaciones'!$A$2:$B$5000,2,FALSE)</f>
        <v>FONDO MUTUO ETF IT NOW S&amp;P IPSA</v>
      </c>
      <c r="O7288" s="2" t="str">
        <f>VLOOKUP(Tabla1[[#This Row],[nemo]],'Nemos y clasificaciones'!$A$1:$C$3000,3,FALSE)</f>
        <v>ETF</v>
      </c>
      <c r="P7288" s="2"/>
      <c r="Q7288" s="2"/>
    </row>
    <row r="7289" spans="1:17" x14ac:dyDescent="0.25">
      <c r="A7289" t="s">
        <v>7198</v>
      </c>
      <c r="B7289" s="1">
        <v>43452</v>
      </c>
      <c r="C7289" s="1">
        <v>43453</v>
      </c>
      <c r="D7289" t="s">
        <v>14</v>
      </c>
      <c r="E7289" t="s">
        <v>254</v>
      </c>
      <c r="F7289">
        <v>0</v>
      </c>
      <c r="G7289">
        <v>34720000</v>
      </c>
      <c r="H7289">
        <v>0</v>
      </c>
      <c r="I7289">
        <v>0</v>
      </c>
      <c r="J7289">
        <v>0</v>
      </c>
      <c r="K7289">
        <v>0.76800000000000002</v>
      </c>
      <c r="L7289" t="s">
        <v>23</v>
      </c>
      <c r="M7289" s="2">
        <v>26664960</v>
      </c>
      <c r="N7289" s="2" t="str">
        <f>VLOOKUP(Tabla1[[#This Row],[nemo]],'Nemos y clasificaciones'!$A$2:$B$5000,2,FALSE)</f>
        <v>FONDO MUTUO ETF IT NOW S&amp;P IPSA</v>
      </c>
      <c r="O7289" s="2" t="str">
        <f>VLOOKUP(Tabla1[[#This Row],[nemo]],'Nemos y clasificaciones'!$A$1:$C$3000,3,FALSE)</f>
        <v>ETF</v>
      </c>
      <c r="P7289" s="2"/>
      <c r="Q7289" s="2"/>
    </row>
    <row r="7290" spans="1:17" x14ac:dyDescent="0.25">
      <c r="A7290" t="s">
        <v>3544</v>
      </c>
      <c r="B7290" s="1">
        <v>44070</v>
      </c>
      <c r="C7290" s="1">
        <v>44071</v>
      </c>
      <c r="D7290" t="s">
        <v>14</v>
      </c>
      <c r="E7290" t="s">
        <v>254</v>
      </c>
      <c r="F7290">
        <v>0</v>
      </c>
      <c r="G7290">
        <v>36400000</v>
      </c>
      <c r="H7290">
        <v>0</v>
      </c>
      <c r="I7290">
        <v>0</v>
      </c>
      <c r="J7290">
        <v>0</v>
      </c>
      <c r="K7290">
        <v>0.72499999999999998</v>
      </c>
      <c r="L7290" t="s">
        <v>23</v>
      </c>
      <c r="M7290" s="2">
        <v>26390000</v>
      </c>
      <c r="N7290" s="2" t="str">
        <f>VLOOKUP(Tabla1[[#This Row],[nemo]],'Nemos y clasificaciones'!$A$2:$B$5000,2,FALSE)</f>
        <v>FONDO MUTUO ETF IT NOW S&amp;P IPSA</v>
      </c>
      <c r="O7290" s="2" t="str">
        <f>VLOOKUP(Tabla1[[#This Row],[nemo]],'Nemos y clasificaciones'!$A$1:$C$3000,3,FALSE)</f>
        <v>ETF</v>
      </c>
      <c r="P7290" s="2"/>
      <c r="Q7290" s="2"/>
    </row>
    <row r="7291" spans="1:17" x14ac:dyDescent="0.25">
      <c r="A7291" t="s">
        <v>8054</v>
      </c>
      <c r="B7291" s="1">
        <v>43244</v>
      </c>
      <c r="C7291" s="1">
        <v>43245</v>
      </c>
      <c r="D7291" t="s">
        <v>14</v>
      </c>
      <c r="E7291" t="s">
        <v>254</v>
      </c>
      <c r="F7291">
        <v>0</v>
      </c>
      <c r="G7291">
        <v>29280000</v>
      </c>
      <c r="H7291">
        <v>0</v>
      </c>
      <c r="I7291">
        <v>0</v>
      </c>
      <c r="J7291">
        <v>0</v>
      </c>
      <c r="K7291">
        <v>0.88100000000000001</v>
      </c>
      <c r="L7291" t="s">
        <v>23</v>
      </c>
      <c r="M7291" s="2">
        <v>25795680</v>
      </c>
      <c r="N7291" s="2" t="str">
        <f>VLOOKUP(Tabla1[[#This Row],[nemo]],'Nemos y clasificaciones'!$A$2:$B$5000,2,FALSE)</f>
        <v>FONDO MUTUO ETF IT NOW S&amp;P IPSA</v>
      </c>
      <c r="O7291" s="2" t="str">
        <f>VLOOKUP(Tabla1[[#This Row],[nemo]],'Nemos y clasificaciones'!$A$1:$C$3000,3,FALSE)</f>
        <v>ETF</v>
      </c>
      <c r="P7291" s="2"/>
      <c r="Q7291" s="2"/>
    </row>
    <row r="7292" spans="1:17" x14ac:dyDescent="0.25">
      <c r="A7292" t="s">
        <v>4977</v>
      </c>
      <c r="B7292" s="1">
        <v>43852</v>
      </c>
      <c r="C7292" s="1">
        <v>43853</v>
      </c>
      <c r="D7292" t="s">
        <v>14</v>
      </c>
      <c r="E7292" t="s">
        <v>254</v>
      </c>
      <c r="F7292">
        <v>0</v>
      </c>
      <c r="G7292">
        <v>26800000</v>
      </c>
      <c r="H7292">
        <v>0</v>
      </c>
      <c r="I7292">
        <v>0</v>
      </c>
      <c r="J7292">
        <v>0</v>
      </c>
      <c r="K7292">
        <v>0.94</v>
      </c>
      <c r="L7292" t="s">
        <v>23</v>
      </c>
      <c r="M7292" s="2">
        <v>25192000</v>
      </c>
      <c r="N7292" s="2" t="str">
        <f>VLOOKUP(Tabla1[[#This Row],[nemo]],'Nemos y clasificaciones'!$A$2:$B$5000,2,FALSE)</f>
        <v>FONDO MUTUO ETF IT NOW S&amp;P IPSA</v>
      </c>
      <c r="O7292" s="2" t="str">
        <f>VLOOKUP(Tabla1[[#This Row],[nemo]],'Nemos y clasificaciones'!$A$1:$C$3000,3,FALSE)</f>
        <v>ETF</v>
      </c>
      <c r="P7292" s="2"/>
      <c r="Q7292" s="2"/>
    </row>
    <row r="7293" spans="1:17" x14ac:dyDescent="0.25">
      <c r="A7293" t="s">
        <v>3251</v>
      </c>
      <c r="B7293" s="1">
        <v>44137</v>
      </c>
      <c r="C7293" s="1">
        <v>44138</v>
      </c>
      <c r="D7293" t="s">
        <v>14</v>
      </c>
      <c r="E7293" t="s">
        <v>254</v>
      </c>
      <c r="F7293">
        <v>0</v>
      </c>
      <c r="G7293">
        <v>39280000</v>
      </c>
      <c r="H7293">
        <v>0</v>
      </c>
      <c r="I7293">
        <v>0</v>
      </c>
      <c r="J7293">
        <v>0</v>
      </c>
      <c r="K7293">
        <v>0.63600000000000001</v>
      </c>
      <c r="L7293" t="s">
        <v>23</v>
      </c>
      <c r="M7293" s="2">
        <v>24982080</v>
      </c>
      <c r="N7293" s="2" t="str">
        <f>VLOOKUP(Tabla1[[#This Row],[nemo]],'Nemos y clasificaciones'!$A$2:$B$5000,2,FALSE)</f>
        <v>FONDO MUTUO ETF IT NOW S&amp;P IPSA</v>
      </c>
      <c r="O7293" s="2" t="str">
        <f>VLOOKUP(Tabla1[[#This Row],[nemo]],'Nemos y clasificaciones'!$A$1:$C$3000,3,FALSE)</f>
        <v>ETF</v>
      </c>
      <c r="P7293" s="2"/>
      <c r="Q7293" s="2"/>
    </row>
    <row r="7294" spans="1:17" x14ac:dyDescent="0.25">
      <c r="A7294" t="s">
        <v>10552</v>
      </c>
      <c r="B7294" s="1">
        <v>42513</v>
      </c>
      <c r="C7294" s="1">
        <v>42514</v>
      </c>
      <c r="D7294" t="s">
        <v>14</v>
      </c>
      <c r="E7294" t="s">
        <v>254</v>
      </c>
      <c r="F7294">
        <v>0</v>
      </c>
      <c r="G7294">
        <v>8640000</v>
      </c>
      <c r="H7294">
        <v>0</v>
      </c>
      <c r="I7294">
        <v>0</v>
      </c>
      <c r="J7294">
        <v>0</v>
      </c>
      <c r="K7294">
        <v>2.871</v>
      </c>
      <c r="L7294" t="s">
        <v>16</v>
      </c>
      <c r="M7294" s="2">
        <v>24805440</v>
      </c>
      <c r="N7294" s="2" t="str">
        <f>VLOOKUP(Tabla1[[#This Row],[nemo]],'Nemos y clasificaciones'!$A$2:$B$5000,2,FALSE)</f>
        <v>FONDO MUTUO ETF IT NOW S&amp;P IPSA</v>
      </c>
      <c r="O7294" s="2" t="str">
        <f>VLOOKUP(Tabla1[[#This Row],[nemo]],'Nemos y clasificaciones'!$A$1:$C$3000,3,FALSE)</f>
        <v>ETF</v>
      </c>
      <c r="P7294" s="2"/>
      <c r="Q7294" s="2"/>
    </row>
    <row r="7295" spans="1:17" x14ac:dyDescent="0.25">
      <c r="A7295" t="s">
        <v>10641</v>
      </c>
      <c r="B7295" s="1">
        <v>42501</v>
      </c>
      <c r="C7295" s="1">
        <v>42502</v>
      </c>
      <c r="D7295" t="s">
        <v>14</v>
      </c>
      <c r="E7295" t="s">
        <v>254</v>
      </c>
      <c r="F7295">
        <v>0</v>
      </c>
      <c r="G7295">
        <v>8560000</v>
      </c>
      <c r="H7295">
        <v>0</v>
      </c>
      <c r="I7295">
        <v>0</v>
      </c>
      <c r="J7295">
        <v>0</v>
      </c>
      <c r="K7295">
        <v>2.8439999999999999</v>
      </c>
      <c r="L7295" t="s">
        <v>16</v>
      </c>
      <c r="M7295" s="2">
        <v>24344640</v>
      </c>
      <c r="N7295" s="2" t="str">
        <f>VLOOKUP(Tabla1[[#This Row],[nemo]],'Nemos y clasificaciones'!$A$2:$B$5000,2,FALSE)</f>
        <v>FONDO MUTUO ETF IT NOW S&amp;P IPSA</v>
      </c>
      <c r="O7295" s="2" t="str">
        <f>VLOOKUP(Tabla1[[#This Row],[nemo]],'Nemos y clasificaciones'!$A$1:$C$3000,3,FALSE)</f>
        <v>ETF</v>
      </c>
      <c r="P7295" s="2"/>
      <c r="Q7295" s="2"/>
    </row>
    <row r="7296" spans="1:17" x14ac:dyDescent="0.25">
      <c r="A7296" t="s">
        <v>8883</v>
      </c>
      <c r="B7296" s="1">
        <v>43066</v>
      </c>
      <c r="C7296" s="1">
        <v>43067</v>
      </c>
      <c r="D7296" t="s">
        <v>14</v>
      </c>
      <c r="E7296" t="s">
        <v>254</v>
      </c>
      <c r="F7296">
        <v>0</v>
      </c>
      <c r="G7296">
        <v>20320000</v>
      </c>
      <c r="H7296">
        <v>0</v>
      </c>
      <c r="I7296">
        <v>0</v>
      </c>
      <c r="J7296">
        <v>0</v>
      </c>
      <c r="K7296">
        <v>1.194</v>
      </c>
      <c r="L7296" t="s">
        <v>16</v>
      </c>
      <c r="M7296" s="2">
        <v>24262080</v>
      </c>
      <c r="N7296" s="2" t="str">
        <f>VLOOKUP(Tabla1[[#This Row],[nemo]],'Nemos y clasificaciones'!$A$2:$B$5000,2,FALSE)</f>
        <v>FONDO MUTUO ETF IT NOW S&amp;P IPSA</v>
      </c>
      <c r="O7296" s="2" t="str">
        <f>VLOOKUP(Tabla1[[#This Row],[nemo]],'Nemos y clasificaciones'!$A$1:$C$3000,3,FALSE)</f>
        <v>ETF</v>
      </c>
      <c r="P7296" s="2"/>
      <c r="Q7296" s="2"/>
    </row>
    <row r="7297" spans="1:17" x14ac:dyDescent="0.25">
      <c r="A7297" t="s">
        <v>6412</v>
      </c>
      <c r="B7297" s="1">
        <v>43599</v>
      </c>
      <c r="C7297" s="1">
        <v>43600</v>
      </c>
      <c r="D7297" t="s">
        <v>14</v>
      </c>
      <c r="E7297" t="s">
        <v>254</v>
      </c>
      <c r="F7297">
        <v>0</v>
      </c>
      <c r="G7297">
        <v>30320000</v>
      </c>
      <c r="H7297">
        <v>0</v>
      </c>
      <c r="I7297">
        <v>0</v>
      </c>
      <c r="J7297">
        <v>0</v>
      </c>
      <c r="K7297">
        <v>0.79300000000000004</v>
      </c>
      <c r="L7297" t="s">
        <v>23</v>
      </c>
      <c r="M7297" s="2">
        <v>24043760</v>
      </c>
      <c r="N7297" s="2" t="str">
        <f>VLOOKUP(Tabla1[[#This Row],[nemo]],'Nemos y clasificaciones'!$A$2:$B$5000,2,FALSE)</f>
        <v>FONDO MUTUO ETF IT NOW S&amp;P IPSA</v>
      </c>
      <c r="O7297" s="2" t="str">
        <f>VLOOKUP(Tabla1[[#This Row],[nemo]],'Nemos y clasificaciones'!$A$1:$C$3000,3,FALSE)</f>
        <v>ETF</v>
      </c>
      <c r="P7297" s="2"/>
      <c r="Q7297" s="2"/>
    </row>
    <row r="7298" spans="1:17" x14ac:dyDescent="0.25">
      <c r="A7298" t="s">
        <v>10133</v>
      </c>
      <c r="B7298" s="1">
        <v>42702</v>
      </c>
      <c r="C7298" s="1">
        <v>42703</v>
      </c>
      <c r="D7298" t="s">
        <v>14</v>
      </c>
      <c r="E7298" t="s">
        <v>254</v>
      </c>
      <c r="F7298">
        <v>0</v>
      </c>
      <c r="G7298">
        <v>24000000</v>
      </c>
      <c r="H7298">
        <v>0</v>
      </c>
      <c r="I7298">
        <v>0</v>
      </c>
      <c r="J7298">
        <v>0</v>
      </c>
      <c r="K7298">
        <v>1</v>
      </c>
      <c r="L7298" t="s">
        <v>23</v>
      </c>
      <c r="M7298" s="2">
        <v>24000000</v>
      </c>
      <c r="N7298" s="2" t="str">
        <f>VLOOKUP(Tabla1[[#This Row],[nemo]],'Nemos y clasificaciones'!$A$2:$B$5000,2,FALSE)</f>
        <v>FONDO MUTUO ETF IT NOW S&amp;P IPSA</v>
      </c>
      <c r="O7298" s="2" t="str">
        <f>VLOOKUP(Tabla1[[#This Row],[nemo]],'Nemos y clasificaciones'!$A$1:$C$3000,3,FALSE)</f>
        <v>ETF</v>
      </c>
      <c r="P7298" s="2"/>
      <c r="Q7298" s="2"/>
    </row>
    <row r="7299" spans="1:17" x14ac:dyDescent="0.25">
      <c r="A7299" t="s">
        <v>1767</v>
      </c>
      <c r="B7299" s="1">
        <v>44336</v>
      </c>
      <c r="C7299" s="1">
        <v>44340</v>
      </c>
      <c r="D7299" t="s">
        <v>14</v>
      </c>
      <c r="E7299" t="s">
        <v>254</v>
      </c>
      <c r="F7299">
        <v>0</v>
      </c>
      <c r="G7299">
        <v>38400000</v>
      </c>
      <c r="H7299">
        <v>0</v>
      </c>
      <c r="I7299">
        <v>0</v>
      </c>
      <c r="J7299">
        <v>0</v>
      </c>
      <c r="K7299">
        <v>0.624</v>
      </c>
      <c r="L7299" t="s">
        <v>23</v>
      </c>
      <c r="M7299" s="2">
        <v>23961600</v>
      </c>
      <c r="N7299" s="2" t="str">
        <f>VLOOKUP(Tabla1[[#This Row],[nemo]],'Nemos y clasificaciones'!$A$2:$B$5000,2,FALSE)</f>
        <v>FONDO MUTUO ETF IT NOW S&amp;P IPSA</v>
      </c>
      <c r="O7299" s="2" t="str">
        <f>VLOOKUP(Tabla1[[#This Row],[nemo]],'Nemos y clasificaciones'!$A$1:$C$3000,3,FALSE)</f>
        <v>ETF</v>
      </c>
      <c r="P7299" s="2"/>
      <c r="Q7299" s="2"/>
    </row>
    <row r="7300" spans="1:17" x14ac:dyDescent="0.25">
      <c r="A7300" t="s">
        <v>6896</v>
      </c>
      <c r="B7300" s="1">
        <v>43497</v>
      </c>
      <c r="C7300" s="1">
        <v>43503</v>
      </c>
      <c r="D7300" t="s">
        <v>21</v>
      </c>
      <c r="E7300" t="s">
        <v>287</v>
      </c>
      <c r="F7300">
        <v>0</v>
      </c>
      <c r="G7300">
        <v>1000000</v>
      </c>
      <c r="H7300">
        <v>0</v>
      </c>
      <c r="I7300">
        <v>0</v>
      </c>
      <c r="J7300">
        <v>0</v>
      </c>
      <c r="K7300">
        <v>0.26800000000000002</v>
      </c>
      <c r="L7300" t="s">
        <v>23</v>
      </c>
      <c r="M7300" s="2">
        <v>268000</v>
      </c>
      <c r="N7300" s="2" t="str">
        <f>VLOOKUP(Tabla1[[#This Row],[nemo]],'Nemos y clasificaciones'!$A$2:$B$5000,2,FALSE)</f>
        <v>iShares Core U.S. Aggregate Bond ETF (AGG)</v>
      </c>
      <c r="O7300" s="2" t="str">
        <f>VLOOKUP(Tabla1[[#This Row],[nemo]],'Nemos y clasificaciones'!$A$1:$C$3000,3,FALSE)</f>
        <v>ETF</v>
      </c>
      <c r="P7300" s="2"/>
      <c r="Q7300" s="2"/>
    </row>
    <row r="7301" spans="1:17" x14ac:dyDescent="0.25">
      <c r="A7301" t="s">
        <v>8359</v>
      </c>
      <c r="B7301" s="1">
        <v>43215</v>
      </c>
      <c r="C7301" s="1">
        <v>43216</v>
      </c>
      <c r="D7301" t="s">
        <v>14</v>
      </c>
      <c r="E7301" t="s">
        <v>254</v>
      </c>
      <c r="F7301">
        <v>0</v>
      </c>
      <c r="G7301">
        <v>25760000</v>
      </c>
      <c r="H7301">
        <v>0</v>
      </c>
      <c r="I7301">
        <v>0</v>
      </c>
      <c r="J7301">
        <v>0</v>
      </c>
      <c r="K7301">
        <v>0.90300000000000002</v>
      </c>
      <c r="L7301" t="s">
        <v>23</v>
      </c>
      <c r="M7301" s="2">
        <v>23261280</v>
      </c>
      <c r="N7301" s="2" t="str">
        <f>VLOOKUP(Tabla1[[#This Row],[nemo]],'Nemos y clasificaciones'!$A$2:$B$5000,2,FALSE)</f>
        <v>FONDO MUTUO ETF IT NOW S&amp;P IPSA</v>
      </c>
      <c r="O7301" s="2" t="str">
        <f>VLOOKUP(Tabla1[[#This Row],[nemo]],'Nemos y clasificaciones'!$A$1:$C$3000,3,FALSE)</f>
        <v>ETF</v>
      </c>
      <c r="P7301" s="2"/>
      <c r="Q7301" s="2"/>
    </row>
    <row r="7302" spans="1:17" x14ac:dyDescent="0.25">
      <c r="A7302" t="s">
        <v>10548</v>
      </c>
      <c r="B7302" s="1">
        <v>42513</v>
      </c>
      <c r="C7302" s="1">
        <v>42514</v>
      </c>
      <c r="D7302" t="s">
        <v>14</v>
      </c>
      <c r="E7302" t="s">
        <v>254</v>
      </c>
      <c r="F7302">
        <v>0</v>
      </c>
      <c r="G7302">
        <v>8640000</v>
      </c>
      <c r="H7302">
        <v>0</v>
      </c>
      <c r="I7302">
        <v>0</v>
      </c>
      <c r="J7302">
        <v>0</v>
      </c>
      <c r="K7302">
        <v>2.6640000000000001</v>
      </c>
      <c r="L7302" t="s">
        <v>16</v>
      </c>
      <c r="M7302" s="2">
        <v>23016960</v>
      </c>
      <c r="N7302" s="2" t="str">
        <f>VLOOKUP(Tabla1[[#This Row],[nemo]],'Nemos y clasificaciones'!$A$2:$B$5000,2,FALSE)</f>
        <v>FONDO MUTUO ETF IT NOW S&amp;P IPSA</v>
      </c>
      <c r="O7302" s="2" t="str">
        <f>VLOOKUP(Tabla1[[#This Row],[nemo]],'Nemos y clasificaciones'!$A$1:$C$3000,3,FALSE)</f>
        <v>ETF</v>
      </c>
      <c r="P7302" s="2"/>
      <c r="Q7302" s="2"/>
    </row>
    <row r="7303" spans="1:17" x14ac:dyDescent="0.25">
      <c r="A7303" t="s">
        <v>8358</v>
      </c>
      <c r="B7303" s="1">
        <v>43215</v>
      </c>
      <c r="C7303" s="1">
        <v>43216</v>
      </c>
      <c r="D7303" t="s">
        <v>14</v>
      </c>
      <c r="E7303" t="s">
        <v>254</v>
      </c>
      <c r="F7303">
        <v>0</v>
      </c>
      <c r="G7303">
        <v>25760000</v>
      </c>
      <c r="H7303">
        <v>0</v>
      </c>
      <c r="I7303">
        <v>0</v>
      </c>
      <c r="J7303">
        <v>0</v>
      </c>
      <c r="K7303">
        <v>0.89</v>
      </c>
      <c r="L7303" t="s">
        <v>23</v>
      </c>
      <c r="M7303" s="2">
        <v>22926400</v>
      </c>
      <c r="N7303" s="2" t="str">
        <f>VLOOKUP(Tabla1[[#This Row],[nemo]],'Nemos y clasificaciones'!$A$2:$B$5000,2,FALSE)</f>
        <v>FONDO MUTUO ETF IT NOW S&amp;P IPSA</v>
      </c>
      <c r="O7303" s="2" t="str">
        <f>VLOOKUP(Tabla1[[#This Row],[nemo]],'Nemos y clasificaciones'!$A$1:$C$3000,3,FALSE)</f>
        <v>ETF</v>
      </c>
      <c r="P7303" s="2"/>
      <c r="Q7303" s="2"/>
    </row>
    <row r="7304" spans="1:17" x14ac:dyDescent="0.25">
      <c r="A7304" t="s">
        <v>6848</v>
      </c>
      <c r="B7304" s="1">
        <v>43525</v>
      </c>
      <c r="C7304" s="1">
        <v>43531</v>
      </c>
      <c r="D7304" t="s">
        <v>21</v>
      </c>
      <c r="E7304" t="s">
        <v>287</v>
      </c>
      <c r="F7304">
        <v>0</v>
      </c>
      <c r="G7304">
        <v>1000000</v>
      </c>
      <c r="H7304">
        <v>0</v>
      </c>
      <c r="I7304">
        <v>0</v>
      </c>
      <c r="J7304">
        <v>0</v>
      </c>
      <c r="K7304">
        <v>0.26700000000000002</v>
      </c>
      <c r="L7304" t="s">
        <v>23</v>
      </c>
      <c r="M7304" s="2">
        <v>267000</v>
      </c>
      <c r="N7304" s="2" t="str">
        <f>VLOOKUP(Tabla1[[#This Row],[nemo]],'Nemos y clasificaciones'!$A$2:$B$5000,2,FALSE)</f>
        <v>iShares Core U.S. Aggregate Bond ETF (AGG)</v>
      </c>
      <c r="O7304" s="2" t="str">
        <f>VLOOKUP(Tabla1[[#This Row],[nemo]],'Nemos y clasificaciones'!$A$1:$C$3000,3,FALSE)</f>
        <v>ETF</v>
      </c>
      <c r="P7304" s="2"/>
      <c r="Q7304" s="2"/>
    </row>
    <row r="7305" spans="1:17" x14ac:dyDescent="0.25">
      <c r="A7305" t="s">
        <v>6382</v>
      </c>
      <c r="B7305" s="1">
        <v>43600</v>
      </c>
      <c r="C7305" s="1">
        <v>43601</v>
      </c>
      <c r="D7305" t="s">
        <v>14</v>
      </c>
      <c r="E7305" t="s">
        <v>254</v>
      </c>
      <c r="F7305">
        <v>0</v>
      </c>
      <c r="G7305">
        <v>30320000</v>
      </c>
      <c r="H7305">
        <v>0</v>
      </c>
      <c r="I7305">
        <v>0</v>
      </c>
      <c r="J7305">
        <v>0</v>
      </c>
      <c r="K7305">
        <v>0.75</v>
      </c>
      <c r="L7305" t="s">
        <v>23</v>
      </c>
      <c r="M7305" s="2">
        <v>22740000</v>
      </c>
      <c r="N7305" s="2" t="str">
        <f>VLOOKUP(Tabla1[[#This Row],[nemo]],'Nemos y clasificaciones'!$A$2:$B$5000,2,FALSE)</f>
        <v>FONDO MUTUO ETF IT NOW S&amp;P IPSA</v>
      </c>
      <c r="O7305" s="2" t="str">
        <f>VLOOKUP(Tabla1[[#This Row],[nemo]],'Nemos y clasificaciones'!$A$1:$C$3000,3,FALSE)</f>
        <v>ETF</v>
      </c>
      <c r="P7305" s="2"/>
      <c r="Q7305" s="2"/>
    </row>
    <row r="7306" spans="1:17" x14ac:dyDescent="0.25">
      <c r="A7306" t="s">
        <v>9960</v>
      </c>
      <c r="B7306" s="1">
        <v>42741</v>
      </c>
      <c r="C7306" s="1">
        <v>42744</v>
      </c>
      <c r="D7306" t="s">
        <v>14</v>
      </c>
      <c r="E7306" t="s">
        <v>254</v>
      </c>
      <c r="F7306">
        <v>0</v>
      </c>
      <c r="G7306">
        <v>19200000</v>
      </c>
      <c r="H7306">
        <v>0</v>
      </c>
      <c r="I7306">
        <v>0</v>
      </c>
      <c r="J7306">
        <v>0</v>
      </c>
      <c r="K7306">
        <v>1.18</v>
      </c>
      <c r="L7306" t="s">
        <v>16</v>
      </c>
      <c r="M7306" s="2">
        <v>22656000</v>
      </c>
      <c r="N7306" s="2" t="str">
        <f>VLOOKUP(Tabla1[[#This Row],[nemo]],'Nemos y clasificaciones'!$A$2:$B$5000,2,FALSE)</f>
        <v>FONDO MUTUO ETF IT NOW S&amp;P IPSA</v>
      </c>
      <c r="O7306" s="2" t="str">
        <f>VLOOKUP(Tabla1[[#This Row],[nemo]],'Nemos y clasificaciones'!$A$1:$C$3000,3,FALSE)</f>
        <v>ETF</v>
      </c>
      <c r="P7306" s="2"/>
      <c r="Q7306" s="2"/>
    </row>
    <row r="7307" spans="1:17" x14ac:dyDescent="0.25">
      <c r="A7307" t="s">
        <v>11157</v>
      </c>
      <c r="B7307" s="1">
        <v>42327</v>
      </c>
      <c r="C7307" s="1">
        <v>42328</v>
      </c>
      <c r="D7307" t="s">
        <v>14</v>
      </c>
      <c r="E7307" t="s">
        <v>254</v>
      </c>
      <c r="F7307">
        <v>0</v>
      </c>
      <c r="G7307">
        <v>7920000</v>
      </c>
      <c r="H7307">
        <v>0</v>
      </c>
      <c r="I7307">
        <v>0</v>
      </c>
      <c r="J7307">
        <v>0</v>
      </c>
      <c r="K7307">
        <v>2.8220000000000001</v>
      </c>
      <c r="L7307" t="s">
        <v>16</v>
      </c>
      <c r="M7307" s="2">
        <v>22350240</v>
      </c>
      <c r="N7307" s="2" t="str">
        <f>VLOOKUP(Tabla1[[#This Row],[nemo]],'Nemos y clasificaciones'!$A$2:$B$5000,2,FALSE)</f>
        <v>FONDO MUTUO ETF IT NOW S&amp;P IPSA</v>
      </c>
      <c r="O7307" s="2" t="str">
        <f>VLOOKUP(Tabla1[[#This Row],[nemo]],'Nemos y clasificaciones'!$A$1:$C$3000,3,FALSE)</f>
        <v>ETF</v>
      </c>
      <c r="P7307" s="2"/>
      <c r="Q7307" s="2"/>
    </row>
    <row r="7308" spans="1:17" x14ac:dyDescent="0.25">
      <c r="A7308" t="s">
        <v>8517</v>
      </c>
      <c r="B7308" s="1">
        <v>43185</v>
      </c>
      <c r="C7308" s="1">
        <v>43186</v>
      </c>
      <c r="D7308" t="s">
        <v>14</v>
      </c>
      <c r="E7308" t="s">
        <v>254</v>
      </c>
      <c r="F7308">
        <v>0</v>
      </c>
      <c r="G7308">
        <v>25280000</v>
      </c>
      <c r="H7308">
        <v>0</v>
      </c>
      <c r="I7308">
        <v>0</v>
      </c>
      <c r="J7308">
        <v>0</v>
      </c>
      <c r="K7308">
        <v>0.877</v>
      </c>
      <c r="L7308" t="s">
        <v>23</v>
      </c>
      <c r="M7308" s="2">
        <v>22170560</v>
      </c>
      <c r="N7308" s="2" t="str">
        <f>VLOOKUP(Tabla1[[#This Row],[nemo]],'Nemos y clasificaciones'!$A$2:$B$5000,2,FALSE)</f>
        <v>FONDO MUTUO ETF IT NOW S&amp;P IPSA</v>
      </c>
      <c r="O7308" s="2" t="str">
        <f>VLOOKUP(Tabla1[[#This Row],[nemo]],'Nemos y clasificaciones'!$A$1:$C$3000,3,FALSE)</f>
        <v>ETF</v>
      </c>
      <c r="P7308" s="2"/>
      <c r="Q7308" s="2"/>
    </row>
    <row r="7309" spans="1:17" x14ac:dyDescent="0.25">
      <c r="A7309" t="s">
        <v>9916</v>
      </c>
      <c r="B7309" s="1">
        <v>42761</v>
      </c>
      <c r="C7309" s="1">
        <v>42762</v>
      </c>
      <c r="D7309" t="s">
        <v>14</v>
      </c>
      <c r="E7309" t="s">
        <v>254</v>
      </c>
      <c r="F7309">
        <v>0</v>
      </c>
      <c r="G7309">
        <v>19600000</v>
      </c>
      <c r="H7309">
        <v>0</v>
      </c>
      <c r="I7309">
        <v>0</v>
      </c>
      <c r="J7309">
        <v>0</v>
      </c>
      <c r="K7309">
        <v>1.129</v>
      </c>
      <c r="L7309" t="s">
        <v>16</v>
      </c>
      <c r="M7309" s="2">
        <v>22128400</v>
      </c>
      <c r="N7309" s="2" t="str">
        <f>VLOOKUP(Tabla1[[#This Row],[nemo]],'Nemos y clasificaciones'!$A$2:$B$5000,2,FALSE)</f>
        <v>FONDO MUTUO ETF IT NOW S&amp;P IPSA</v>
      </c>
      <c r="O7309" s="2" t="str">
        <f>VLOOKUP(Tabla1[[#This Row],[nemo]],'Nemos y clasificaciones'!$A$1:$C$3000,3,FALSE)</f>
        <v>ETF</v>
      </c>
      <c r="P7309" s="2"/>
      <c r="Q7309" s="2"/>
    </row>
    <row r="7310" spans="1:17" x14ac:dyDescent="0.25">
      <c r="A7310" t="s">
        <v>10549</v>
      </c>
      <c r="B7310" s="1">
        <v>42513</v>
      </c>
      <c r="C7310" s="1">
        <v>42514</v>
      </c>
      <c r="D7310" t="s">
        <v>14</v>
      </c>
      <c r="E7310" t="s">
        <v>254</v>
      </c>
      <c r="F7310">
        <v>0</v>
      </c>
      <c r="G7310">
        <v>8640000</v>
      </c>
      <c r="H7310">
        <v>0</v>
      </c>
      <c r="I7310">
        <v>0</v>
      </c>
      <c r="J7310">
        <v>0</v>
      </c>
      <c r="K7310">
        <v>2.5609999999999999</v>
      </c>
      <c r="L7310" t="s">
        <v>16</v>
      </c>
      <c r="M7310" s="2">
        <v>22127040</v>
      </c>
      <c r="N7310" s="2" t="str">
        <f>VLOOKUP(Tabla1[[#This Row],[nemo]],'Nemos y clasificaciones'!$A$2:$B$5000,2,FALSE)</f>
        <v>FONDO MUTUO ETF IT NOW S&amp;P IPSA</v>
      </c>
      <c r="O7310" s="2" t="str">
        <f>VLOOKUP(Tabla1[[#This Row],[nemo]],'Nemos y clasificaciones'!$A$1:$C$3000,3,FALSE)</f>
        <v>ETF</v>
      </c>
      <c r="P7310" s="2"/>
      <c r="Q7310" s="2"/>
    </row>
    <row r="7311" spans="1:17" x14ac:dyDescent="0.25">
      <c r="A7311" t="s">
        <v>8360</v>
      </c>
      <c r="B7311" s="1">
        <v>43215</v>
      </c>
      <c r="C7311" s="1">
        <v>43216</v>
      </c>
      <c r="D7311" t="s">
        <v>14</v>
      </c>
      <c r="E7311" t="s">
        <v>254</v>
      </c>
      <c r="F7311">
        <v>0</v>
      </c>
      <c r="G7311">
        <v>25760000</v>
      </c>
      <c r="H7311">
        <v>0</v>
      </c>
      <c r="I7311">
        <v>0</v>
      </c>
      <c r="J7311">
        <v>0</v>
      </c>
      <c r="K7311">
        <v>0.83599999999999997</v>
      </c>
      <c r="L7311" t="s">
        <v>23</v>
      </c>
      <c r="M7311" s="2">
        <v>21535360</v>
      </c>
      <c r="N7311" s="2" t="str">
        <f>VLOOKUP(Tabla1[[#This Row],[nemo]],'Nemos y clasificaciones'!$A$2:$B$5000,2,FALSE)</f>
        <v>FONDO MUTUO ETF IT NOW S&amp;P IPSA</v>
      </c>
      <c r="O7311" s="2" t="str">
        <f>VLOOKUP(Tabla1[[#This Row],[nemo]],'Nemos y clasificaciones'!$A$1:$C$3000,3,FALSE)</f>
        <v>ETF</v>
      </c>
      <c r="P7311" s="2"/>
      <c r="Q7311" s="2"/>
    </row>
    <row r="7312" spans="1:17" x14ac:dyDescent="0.25">
      <c r="A7312" t="s">
        <v>11655</v>
      </c>
      <c r="B7312" s="1">
        <v>42138</v>
      </c>
      <c r="C7312" s="1">
        <v>42139</v>
      </c>
      <c r="D7312" t="s">
        <v>14</v>
      </c>
      <c r="E7312" t="s">
        <v>254</v>
      </c>
      <c r="F7312">
        <v>0</v>
      </c>
      <c r="G7312">
        <v>9360000</v>
      </c>
      <c r="H7312">
        <v>0</v>
      </c>
      <c r="I7312">
        <v>0</v>
      </c>
      <c r="J7312">
        <v>0</v>
      </c>
      <c r="K7312">
        <v>2.2850000000000001</v>
      </c>
      <c r="L7312" t="s">
        <v>16</v>
      </c>
      <c r="M7312" s="2">
        <v>21387600</v>
      </c>
      <c r="N7312" s="2" t="str">
        <f>VLOOKUP(Tabla1[[#This Row],[nemo]],'Nemos y clasificaciones'!$A$2:$B$5000,2,FALSE)</f>
        <v>FONDO MUTUO ETF IT NOW S&amp;P IPSA</v>
      </c>
      <c r="O7312" s="2" t="str">
        <f>VLOOKUP(Tabla1[[#This Row],[nemo]],'Nemos y clasificaciones'!$A$1:$C$3000,3,FALSE)</f>
        <v>ETF</v>
      </c>
      <c r="P7312" s="2"/>
      <c r="Q7312" s="2"/>
    </row>
    <row r="7313" spans="1:17" x14ac:dyDescent="0.25">
      <c r="A7313" t="s">
        <v>4368</v>
      </c>
      <c r="B7313" s="1">
        <v>43965</v>
      </c>
      <c r="C7313" s="1">
        <v>43966</v>
      </c>
      <c r="D7313" t="s">
        <v>14</v>
      </c>
      <c r="E7313" t="s">
        <v>254</v>
      </c>
      <c r="F7313">
        <v>0</v>
      </c>
      <c r="G7313">
        <v>27360000</v>
      </c>
      <c r="H7313">
        <v>0</v>
      </c>
      <c r="I7313">
        <v>0</v>
      </c>
      <c r="J7313">
        <v>0</v>
      </c>
      <c r="K7313">
        <v>0.78100000000000003</v>
      </c>
      <c r="L7313" t="s">
        <v>23</v>
      </c>
      <c r="M7313" s="2">
        <v>21368160</v>
      </c>
      <c r="N7313" s="2" t="str">
        <f>VLOOKUP(Tabla1[[#This Row],[nemo]],'Nemos y clasificaciones'!$A$2:$B$5000,2,FALSE)</f>
        <v>FONDO MUTUO ETF IT NOW S&amp;P IPSA</v>
      </c>
      <c r="O7313" s="2" t="str">
        <f>VLOOKUP(Tabla1[[#This Row],[nemo]],'Nemos y clasificaciones'!$A$1:$C$3000,3,FALSE)</f>
        <v>ETF</v>
      </c>
      <c r="P7313" s="2"/>
      <c r="Q7313" s="2"/>
    </row>
    <row r="7314" spans="1:17" x14ac:dyDescent="0.25">
      <c r="A7314" t="s">
        <v>4217</v>
      </c>
      <c r="B7314" s="1">
        <v>43979</v>
      </c>
      <c r="C7314" s="1">
        <v>43980</v>
      </c>
      <c r="D7314" t="s">
        <v>14</v>
      </c>
      <c r="E7314" t="s">
        <v>254</v>
      </c>
      <c r="F7314">
        <v>0</v>
      </c>
      <c r="G7314">
        <v>28720000</v>
      </c>
      <c r="H7314">
        <v>0</v>
      </c>
      <c r="I7314">
        <v>0</v>
      </c>
      <c r="J7314">
        <v>0</v>
      </c>
      <c r="K7314">
        <v>0.73799999999999999</v>
      </c>
      <c r="L7314" t="s">
        <v>23</v>
      </c>
      <c r="M7314" s="2">
        <v>21195360</v>
      </c>
      <c r="N7314" s="2" t="str">
        <f>VLOOKUP(Tabla1[[#This Row],[nemo]],'Nemos y clasificaciones'!$A$2:$B$5000,2,FALSE)</f>
        <v>FONDO MUTUO ETF IT NOW S&amp;P IPSA</v>
      </c>
      <c r="O7314" s="2" t="str">
        <f>VLOOKUP(Tabla1[[#This Row],[nemo]],'Nemos y clasificaciones'!$A$1:$C$3000,3,FALSE)</f>
        <v>ETF</v>
      </c>
      <c r="P7314" s="2"/>
      <c r="Q7314" s="2"/>
    </row>
    <row r="7315" spans="1:17" x14ac:dyDescent="0.25">
      <c r="A7315" t="s">
        <v>9740</v>
      </c>
      <c r="B7315" s="1">
        <v>42851</v>
      </c>
      <c r="C7315" s="1">
        <v>42852</v>
      </c>
      <c r="D7315" t="s">
        <v>14</v>
      </c>
      <c r="E7315" t="s">
        <v>254</v>
      </c>
      <c r="F7315">
        <v>0</v>
      </c>
      <c r="G7315">
        <v>18240000</v>
      </c>
      <c r="H7315">
        <v>0</v>
      </c>
      <c r="I7315">
        <v>0</v>
      </c>
      <c r="J7315">
        <v>0</v>
      </c>
      <c r="K7315">
        <v>1.159</v>
      </c>
      <c r="L7315" t="s">
        <v>16</v>
      </c>
      <c r="M7315" s="2">
        <v>21140160</v>
      </c>
      <c r="N7315" s="2" t="str">
        <f>VLOOKUP(Tabla1[[#This Row],[nemo]],'Nemos y clasificaciones'!$A$2:$B$5000,2,FALSE)</f>
        <v>FONDO MUTUO ETF IT NOW S&amp;P IPSA</v>
      </c>
      <c r="O7315" s="2" t="str">
        <f>VLOOKUP(Tabla1[[#This Row],[nemo]],'Nemos y clasificaciones'!$A$1:$C$3000,3,FALSE)</f>
        <v>ETF</v>
      </c>
      <c r="P7315" s="2"/>
      <c r="Q7315" s="2"/>
    </row>
    <row r="7316" spans="1:17" x14ac:dyDescent="0.25">
      <c r="A7316" t="s">
        <v>10551</v>
      </c>
      <c r="B7316" s="1">
        <v>42513</v>
      </c>
      <c r="C7316" s="1">
        <v>42514</v>
      </c>
      <c r="D7316" t="s">
        <v>14</v>
      </c>
      <c r="E7316" t="s">
        <v>254</v>
      </c>
      <c r="F7316">
        <v>0</v>
      </c>
      <c r="G7316">
        <v>8640000</v>
      </c>
      <c r="H7316">
        <v>0</v>
      </c>
      <c r="I7316">
        <v>0</v>
      </c>
      <c r="J7316">
        <v>0</v>
      </c>
      <c r="K7316">
        <v>2.4409999999999998</v>
      </c>
      <c r="L7316" t="s">
        <v>16</v>
      </c>
      <c r="M7316" s="2">
        <v>21090240</v>
      </c>
      <c r="N7316" s="2" t="str">
        <f>VLOOKUP(Tabla1[[#This Row],[nemo]],'Nemos y clasificaciones'!$A$2:$B$5000,2,FALSE)</f>
        <v>FONDO MUTUO ETF IT NOW S&amp;P IPSA</v>
      </c>
      <c r="O7316" s="2" t="str">
        <f>VLOOKUP(Tabla1[[#This Row],[nemo]],'Nemos y clasificaciones'!$A$1:$C$3000,3,FALSE)</f>
        <v>ETF</v>
      </c>
      <c r="P7316" s="2"/>
      <c r="Q7316" s="2"/>
    </row>
    <row r="7317" spans="1:17" x14ac:dyDescent="0.25">
      <c r="A7317" t="s">
        <v>6710</v>
      </c>
      <c r="B7317" s="1">
        <v>43556</v>
      </c>
      <c r="C7317" s="1">
        <v>43560</v>
      </c>
      <c r="D7317" t="s">
        <v>21</v>
      </c>
      <c r="E7317" t="s">
        <v>287</v>
      </c>
      <c r="F7317">
        <v>0</v>
      </c>
      <c r="G7317">
        <v>1000000</v>
      </c>
      <c r="H7317">
        <v>0</v>
      </c>
      <c r="I7317">
        <v>0</v>
      </c>
      <c r="J7317">
        <v>0</v>
      </c>
      <c r="K7317">
        <v>0.26200000000000001</v>
      </c>
      <c r="L7317" t="s">
        <v>23</v>
      </c>
      <c r="M7317" s="2">
        <v>262000</v>
      </c>
      <c r="N7317" s="2" t="str">
        <f>VLOOKUP(Tabla1[[#This Row],[nemo]],'Nemos y clasificaciones'!$A$2:$B$5000,2,FALSE)</f>
        <v>iShares Core U.S. Aggregate Bond ETF (AGG)</v>
      </c>
      <c r="O7317" s="2" t="str">
        <f>VLOOKUP(Tabla1[[#This Row],[nemo]],'Nemos y clasificaciones'!$A$1:$C$3000,3,FALSE)</f>
        <v>ETF</v>
      </c>
      <c r="P7317" s="2"/>
      <c r="Q7317" s="2"/>
    </row>
    <row r="7318" spans="1:17" x14ac:dyDescent="0.25">
      <c r="A7318" t="s">
        <v>10717</v>
      </c>
      <c r="B7318" s="1">
        <v>42495</v>
      </c>
      <c r="C7318" s="1">
        <v>42496</v>
      </c>
      <c r="D7318" t="s">
        <v>14</v>
      </c>
      <c r="E7318" t="s">
        <v>254</v>
      </c>
      <c r="F7318">
        <v>0</v>
      </c>
      <c r="G7318">
        <v>8560000</v>
      </c>
      <c r="H7318">
        <v>0</v>
      </c>
      <c r="I7318">
        <v>0</v>
      </c>
      <c r="J7318">
        <v>0</v>
      </c>
      <c r="K7318">
        <v>2.4510000000000001</v>
      </c>
      <c r="L7318" t="s">
        <v>16</v>
      </c>
      <c r="M7318" s="2">
        <v>20980560</v>
      </c>
      <c r="N7318" s="2" t="str">
        <f>VLOOKUP(Tabla1[[#This Row],[nemo]],'Nemos y clasificaciones'!$A$2:$B$5000,2,FALSE)</f>
        <v>FONDO MUTUO ETF IT NOW S&amp;P IPSA</v>
      </c>
      <c r="O7318" s="2" t="str">
        <f>VLOOKUP(Tabla1[[#This Row],[nemo]],'Nemos y clasificaciones'!$A$1:$C$3000,3,FALSE)</f>
        <v>ETF</v>
      </c>
      <c r="P7318" s="2"/>
      <c r="Q7318" s="2"/>
    </row>
    <row r="7319" spans="1:17" x14ac:dyDescent="0.25">
      <c r="A7319" t="s">
        <v>8263</v>
      </c>
      <c r="B7319" s="1">
        <v>43227</v>
      </c>
      <c r="C7319" s="1">
        <v>43228</v>
      </c>
      <c r="D7319" t="s">
        <v>14</v>
      </c>
      <c r="E7319" t="s">
        <v>254</v>
      </c>
      <c r="F7319">
        <v>0</v>
      </c>
      <c r="G7319">
        <v>25600000</v>
      </c>
      <c r="H7319">
        <v>0</v>
      </c>
      <c r="I7319">
        <v>0</v>
      </c>
      <c r="J7319">
        <v>0</v>
      </c>
      <c r="K7319">
        <v>0.81699999999999995</v>
      </c>
      <c r="L7319" t="s">
        <v>23</v>
      </c>
      <c r="M7319" s="2">
        <v>20915200</v>
      </c>
      <c r="N7319" s="2" t="str">
        <f>VLOOKUP(Tabla1[[#This Row],[nemo]],'Nemos y clasificaciones'!$A$2:$B$5000,2,FALSE)</f>
        <v>FONDO MUTUO ETF IT NOW S&amp;P IPSA</v>
      </c>
      <c r="O7319" s="2" t="str">
        <f>VLOOKUP(Tabla1[[#This Row],[nemo]],'Nemos y clasificaciones'!$A$1:$C$3000,3,FALSE)</f>
        <v>ETF</v>
      </c>
      <c r="P7319" s="2"/>
      <c r="Q7319" s="2"/>
    </row>
    <row r="7320" spans="1:17" x14ac:dyDescent="0.25">
      <c r="A7320" t="s">
        <v>6454</v>
      </c>
      <c r="B7320" s="1">
        <v>43594</v>
      </c>
      <c r="C7320" s="1">
        <v>43595</v>
      </c>
      <c r="D7320" t="s">
        <v>14</v>
      </c>
      <c r="E7320" t="s">
        <v>254</v>
      </c>
      <c r="F7320">
        <v>0</v>
      </c>
      <c r="G7320">
        <v>30560000</v>
      </c>
      <c r="H7320">
        <v>0</v>
      </c>
      <c r="I7320">
        <v>0</v>
      </c>
      <c r="J7320">
        <v>0</v>
      </c>
      <c r="K7320">
        <v>0.68</v>
      </c>
      <c r="L7320" t="s">
        <v>23</v>
      </c>
      <c r="M7320" s="2">
        <v>20780800</v>
      </c>
      <c r="N7320" s="2" t="str">
        <f>VLOOKUP(Tabla1[[#This Row],[nemo]],'Nemos y clasificaciones'!$A$2:$B$5000,2,FALSE)</f>
        <v>FONDO MUTUO ETF IT NOW S&amp;P IPSA</v>
      </c>
      <c r="O7320" s="2" t="str">
        <f>VLOOKUP(Tabla1[[#This Row],[nemo]],'Nemos y clasificaciones'!$A$1:$C$3000,3,FALSE)</f>
        <v>ETF</v>
      </c>
      <c r="P7320" s="2"/>
      <c r="Q7320" s="2"/>
    </row>
    <row r="7321" spans="1:17" x14ac:dyDescent="0.25">
      <c r="A7321" t="s">
        <v>4492</v>
      </c>
      <c r="B7321" s="1">
        <v>43956</v>
      </c>
      <c r="C7321" s="1">
        <v>43957</v>
      </c>
      <c r="D7321" t="s">
        <v>14</v>
      </c>
      <c r="E7321" t="s">
        <v>254</v>
      </c>
      <c r="F7321">
        <v>0</v>
      </c>
      <c r="G7321">
        <v>23840000</v>
      </c>
      <c r="H7321">
        <v>0</v>
      </c>
      <c r="I7321">
        <v>0</v>
      </c>
      <c r="J7321">
        <v>0</v>
      </c>
      <c r="K7321">
        <v>0.85</v>
      </c>
      <c r="L7321" t="s">
        <v>23</v>
      </c>
      <c r="M7321" s="2">
        <v>20264000</v>
      </c>
      <c r="N7321" s="2" t="str">
        <f>VLOOKUP(Tabla1[[#This Row],[nemo]],'Nemos y clasificaciones'!$A$2:$B$5000,2,FALSE)</f>
        <v>FONDO MUTUO ETF IT NOW S&amp;P IPSA</v>
      </c>
      <c r="O7321" s="2" t="str">
        <f>VLOOKUP(Tabla1[[#This Row],[nemo]],'Nemos y clasificaciones'!$A$1:$C$3000,3,FALSE)</f>
        <v>ETF</v>
      </c>
      <c r="P7321" s="2"/>
      <c r="Q7321" s="2"/>
    </row>
    <row r="7322" spans="1:17" x14ac:dyDescent="0.25">
      <c r="A7322" t="s">
        <v>2053</v>
      </c>
      <c r="B7322" s="1">
        <v>44320</v>
      </c>
      <c r="C7322" s="1">
        <v>44321</v>
      </c>
      <c r="D7322" t="s">
        <v>14</v>
      </c>
      <c r="E7322" t="s">
        <v>254</v>
      </c>
      <c r="F7322">
        <v>0</v>
      </c>
      <c r="G7322">
        <v>40240000</v>
      </c>
      <c r="H7322">
        <v>0</v>
      </c>
      <c r="I7322">
        <v>0</v>
      </c>
      <c r="J7322">
        <v>0</v>
      </c>
      <c r="K7322">
        <v>0.499</v>
      </c>
      <c r="L7322" t="s">
        <v>23</v>
      </c>
      <c r="M7322" s="2">
        <v>20079760</v>
      </c>
      <c r="N7322" s="2" t="str">
        <f>VLOOKUP(Tabla1[[#This Row],[nemo]],'Nemos y clasificaciones'!$A$2:$B$5000,2,FALSE)</f>
        <v>FONDO MUTUO ETF IT NOW S&amp;P IPSA</v>
      </c>
      <c r="O7322" s="2" t="str">
        <f>VLOOKUP(Tabla1[[#This Row],[nemo]],'Nemos y clasificaciones'!$A$1:$C$3000,3,FALSE)</f>
        <v>ETF</v>
      </c>
      <c r="P7322" s="2"/>
      <c r="Q7322" s="2"/>
    </row>
    <row r="7323" spans="1:17" x14ac:dyDescent="0.25">
      <c r="A7323" t="s">
        <v>9855</v>
      </c>
      <c r="B7323" s="1">
        <v>42816</v>
      </c>
      <c r="C7323" s="1">
        <v>42817</v>
      </c>
      <c r="D7323" t="s">
        <v>14</v>
      </c>
      <c r="E7323" t="s">
        <v>254</v>
      </c>
      <c r="F7323">
        <v>0</v>
      </c>
      <c r="G7323">
        <v>19200000</v>
      </c>
      <c r="H7323">
        <v>0</v>
      </c>
      <c r="I7323">
        <v>0</v>
      </c>
      <c r="J7323">
        <v>0</v>
      </c>
      <c r="K7323">
        <v>1.0329999999999999</v>
      </c>
      <c r="L7323" t="s">
        <v>16</v>
      </c>
      <c r="M7323" s="2">
        <v>19833600</v>
      </c>
      <c r="N7323" s="2" t="str">
        <f>VLOOKUP(Tabla1[[#This Row],[nemo]],'Nemos y clasificaciones'!$A$2:$B$5000,2,FALSE)</f>
        <v>FONDO MUTUO ETF IT NOW S&amp;P IPSA</v>
      </c>
      <c r="O7323" s="2" t="str">
        <f>VLOOKUP(Tabla1[[#This Row],[nemo]],'Nemos y clasificaciones'!$A$1:$C$3000,3,FALSE)</f>
        <v>ETF</v>
      </c>
      <c r="P7323" s="2"/>
      <c r="Q7323" s="2"/>
    </row>
    <row r="7324" spans="1:17" x14ac:dyDescent="0.25">
      <c r="A7324" t="s">
        <v>2209</v>
      </c>
      <c r="B7324" s="1">
        <v>44301</v>
      </c>
      <c r="C7324" s="1">
        <v>44302</v>
      </c>
      <c r="D7324" t="s">
        <v>14</v>
      </c>
      <c r="E7324" t="s">
        <v>254</v>
      </c>
      <c r="F7324">
        <v>0</v>
      </c>
      <c r="G7324">
        <v>39200000</v>
      </c>
      <c r="H7324">
        <v>0</v>
      </c>
      <c r="I7324">
        <v>0</v>
      </c>
      <c r="J7324">
        <v>0</v>
      </c>
      <c r="K7324">
        <v>0.502</v>
      </c>
      <c r="L7324" t="s">
        <v>23</v>
      </c>
      <c r="M7324" s="2">
        <v>19678400</v>
      </c>
      <c r="N7324" s="2" t="str">
        <f>VLOOKUP(Tabla1[[#This Row],[nemo]],'Nemos y clasificaciones'!$A$2:$B$5000,2,FALSE)</f>
        <v>FONDO MUTUO ETF IT NOW S&amp;P IPSA</v>
      </c>
      <c r="O7324" s="2" t="str">
        <f>VLOOKUP(Tabla1[[#This Row],[nemo]],'Nemos y clasificaciones'!$A$1:$C$3000,3,FALSE)</f>
        <v>ETF</v>
      </c>
      <c r="P7324" s="2"/>
      <c r="Q7324" s="2"/>
    </row>
    <row r="7325" spans="1:17" x14ac:dyDescent="0.25">
      <c r="A7325" t="s">
        <v>5470</v>
      </c>
      <c r="B7325" s="1">
        <v>43762</v>
      </c>
      <c r="C7325" s="1">
        <v>43763</v>
      </c>
      <c r="D7325" t="s">
        <v>14</v>
      </c>
      <c r="E7325" t="s">
        <v>254</v>
      </c>
      <c r="F7325">
        <v>0</v>
      </c>
      <c r="G7325">
        <v>46160000</v>
      </c>
      <c r="H7325">
        <v>0</v>
      </c>
      <c r="I7325">
        <v>0</v>
      </c>
      <c r="J7325">
        <v>0</v>
      </c>
      <c r="K7325">
        <v>0.41399999999999998</v>
      </c>
      <c r="L7325" t="s">
        <v>23</v>
      </c>
      <c r="M7325" s="2">
        <v>19110240</v>
      </c>
      <c r="N7325" s="2" t="str">
        <f>VLOOKUP(Tabla1[[#This Row],[nemo]],'Nemos y clasificaciones'!$A$2:$B$5000,2,FALSE)</f>
        <v>FONDO MUTUO ETF IT NOW S&amp;P IPSA</v>
      </c>
      <c r="O7325" s="2" t="str">
        <f>VLOOKUP(Tabla1[[#This Row],[nemo]],'Nemos y clasificaciones'!$A$1:$C$3000,3,FALSE)</f>
        <v>ETF</v>
      </c>
      <c r="P7325" s="2"/>
      <c r="Q7325" s="2"/>
    </row>
    <row r="7326" spans="1:17" x14ac:dyDescent="0.25">
      <c r="A7326" t="s">
        <v>9062</v>
      </c>
      <c r="B7326" s="1">
        <v>43004</v>
      </c>
      <c r="C7326" s="1">
        <v>43005</v>
      </c>
      <c r="D7326" t="s">
        <v>14</v>
      </c>
      <c r="E7326" t="s">
        <v>254</v>
      </c>
      <c r="F7326">
        <v>0</v>
      </c>
      <c r="G7326">
        <v>20400000</v>
      </c>
      <c r="H7326">
        <v>0</v>
      </c>
      <c r="I7326">
        <v>0</v>
      </c>
      <c r="J7326">
        <v>0</v>
      </c>
      <c r="K7326">
        <v>0.93600000000000005</v>
      </c>
      <c r="L7326" t="s">
        <v>23</v>
      </c>
      <c r="M7326" s="2">
        <v>19094400</v>
      </c>
      <c r="N7326" s="2" t="str">
        <f>VLOOKUP(Tabla1[[#This Row],[nemo]],'Nemos y clasificaciones'!$A$2:$B$5000,2,FALSE)</f>
        <v>FONDO MUTUO ETF IT NOW S&amp;P IPSA</v>
      </c>
      <c r="O7326" s="2" t="str">
        <f>VLOOKUP(Tabla1[[#This Row],[nemo]],'Nemos y clasificaciones'!$A$1:$C$3000,3,FALSE)</f>
        <v>ETF</v>
      </c>
      <c r="P7326" s="2"/>
      <c r="Q7326" s="2"/>
    </row>
    <row r="7327" spans="1:17" x14ac:dyDescent="0.25">
      <c r="A7327" t="s">
        <v>9652</v>
      </c>
      <c r="B7327" s="1">
        <v>42863</v>
      </c>
      <c r="C7327" s="1">
        <v>42864</v>
      </c>
      <c r="D7327" t="s">
        <v>14</v>
      </c>
      <c r="E7327" t="s">
        <v>254</v>
      </c>
      <c r="F7327">
        <v>0</v>
      </c>
      <c r="G7327">
        <v>18240000</v>
      </c>
      <c r="H7327">
        <v>0</v>
      </c>
      <c r="I7327">
        <v>0</v>
      </c>
      <c r="J7327">
        <v>0</v>
      </c>
      <c r="K7327">
        <v>1.0269999999999999</v>
      </c>
      <c r="L7327" t="s">
        <v>16</v>
      </c>
      <c r="M7327" s="2">
        <v>18732480</v>
      </c>
      <c r="N7327" s="2" t="str">
        <f>VLOOKUP(Tabla1[[#This Row],[nemo]],'Nemos y clasificaciones'!$A$2:$B$5000,2,FALSE)</f>
        <v>FONDO MUTUO ETF IT NOW S&amp;P IPSA</v>
      </c>
      <c r="O7327" s="2" t="str">
        <f>VLOOKUP(Tabla1[[#This Row],[nemo]],'Nemos y clasificaciones'!$A$1:$C$3000,3,FALSE)</f>
        <v>ETF</v>
      </c>
      <c r="P7327" s="2"/>
      <c r="Q7327" s="2"/>
    </row>
    <row r="7328" spans="1:17" x14ac:dyDescent="0.25">
      <c r="A7328" t="s">
        <v>8669</v>
      </c>
      <c r="B7328" s="1">
        <v>43104</v>
      </c>
      <c r="C7328" s="1">
        <v>43105</v>
      </c>
      <c r="D7328" t="s">
        <v>14</v>
      </c>
      <c r="E7328" t="s">
        <v>254</v>
      </c>
      <c r="F7328">
        <v>0</v>
      </c>
      <c r="G7328">
        <v>24400000</v>
      </c>
      <c r="H7328">
        <v>0</v>
      </c>
      <c r="I7328">
        <v>0</v>
      </c>
      <c r="J7328">
        <v>0</v>
      </c>
      <c r="K7328">
        <v>0.76600000000000001</v>
      </c>
      <c r="L7328" t="s">
        <v>23</v>
      </c>
      <c r="M7328" s="2">
        <v>18690400</v>
      </c>
      <c r="N7328" s="2" t="str">
        <f>VLOOKUP(Tabla1[[#This Row],[nemo]],'Nemos y clasificaciones'!$A$2:$B$5000,2,FALSE)</f>
        <v>FONDO MUTUO ETF IT NOW S&amp;P IPSA</v>
      </c>
      <c r="O7328" s="2" t="str">
        <f>VLOOKUP(Tabla1[[#This Row],[nemo]],'Nemos y clasificaciones'!$A$1:$C$3000,3,FALSE)</f>
        <v>ETF</v>
      </c>
      <c r="P7328" s="2"/>
      <c r="Q7328" s="2"/>
    </row>
    <row r="7329" spans="1:17" x14ac:dyDescent="0.25">
      <c r="A7329" t="s">
        <v>6279</v>
      </c>
      <c r="B7329" s="1">
        <v>43608</v>
      </c>
      <c r="C7329" s="1">
        <v>43609</v>
      </c>
      <c r="D7329" t="s">
        <v>14</v>
      </c>
      <c r="E7329" t="s">
        <v>254</v>
      </c>
      <c r="F7329">
        <v>0</v>
      </c>
      <c r="G7329">
        <v>31840000</v>
      </c>
      <c r="H7329">
        <v>0</v>
      </c>
      <c r="I7329">
        <v>0</v>
      </c>
      <c r="J7329">
        <v>0</v>
      </c>
      <c r="K7329">
        <v>0.58599999999999997</v>
      </c>
      <c r="L7329" t="s">
        <v>23</v>
      </c>
      <c r="M7329" s="2">
        <v>18658240</v>
      </c>
      <c r="N7329" s="2" t="str">
        <f>VLOOKUP(Tabla1[[#This Row],[nemo]],'Nemos y clasificaciones'!$A$2:$B$5000,2,FALSE)</f>
        <v>FONDO MUTUO ETF IT NOW S&amp;P IPSA</v>
      </c>
      <c r="O7329" s="2" t="str">
        <f>VLOOKUP(Tabla1[[#This Row],[nemo]],'Nemos y clasificaciones'!$A$1:$C$3000,3,FALSE)</f>
        <v>ETF</v>
      </c>
      <c r="P7329" s="2"/>
      <c r="Q7329" s="2"/>
    </row>
    <row r="7330" spans="1:17" x14ac:dyDescent="0.25">
      <c r="A7330" t="s">
        <v>8196</v>
      </c>
      <c r="B7330" s="1">
        <v>43235</v>
      </c>
      <c r="C7330" s="1">
        <v>43236</v>
      </c>
      <c r="D7330" t="s">
        <v>14</v>
      </c>
      <c r="E7330" t="s">
        <v>254</v>
      </c>
      <c r="F7330">
        <v>0</v>
      </c>
      <c r="G7330">
        <v>27280000</v>
      </c>
      <c r="H7330">
        <v>0</v>
      </c>
      <c r="I7330">
        <v>0</v>
      </c>
      <c r="J7330">
        <v>0</v>
      </c>
      <c r="K7330">
        <v>0.67600000000000005</v>
      </c>
      <c r="L7330" t="s">
        <v>23</v>
      </c>
      <c r="M7330" s="2">
        <v>18441280</v>
      </c>
      <c r="N7330" s="2" t="str">
        <f>VLOOKUP(Tabla1[[#This Row],[nemo]],'Nemos y clasificaciones'!$A$2:$B$5000,2,FALSE)</f>
        <v>FONDO MUTUO ETF IT NOW S&amp;P IPSA</v>
      </c>
      <c r="O7330" s="2" t="str">
        <f>VLOOKUP(Tabla1[[#This Row],[nemo]],'Nemos y clasificaciones'!$A$1:$C$3000,3,FALSE)</f>
        <v>ETF</v>
      </c>
      <c r="P7330" s="2"/>
      <c r="Q7330" s="2"/>
    </row>
    <row r="7331" spans="1:17" x14ac:dyDescent="0.25">
      <c r="A7331" t="s">
        <v>7563</v>
      </c>
      <c r="B7331" s="1">
        <v>43341</v>
      </c>
      <c r="C7331" s="1">
        <v>43342</v>
      </c>
      <c r="D7331" t="s">
        <v>14</v>
      </c>
      <c r="E7331" t="s">
        <v>254</v>
      </c>
      <c r="F7331">
        <v>0</v>
      </c>
      <c r="G7331">
        <v>37200000</v>
      </c>
      <c r="H7331">
        <v>0</v>
      </c>
      <c r="I7331">
        <v>0</v>
      </c>
      <c r="J7331">
        <v>0</v>
      </c>
      <c r="K7331">
        <v>0.49</v>
      </c>
      <c r="L7331" t="s">
        <v>23</v>
      </c>
      <c r="M7331" s="2">
        <v>18228000</v>
      </c>
      <c r="N7331" s="2" t="str">
        <f>VLOOKUP(Tabla1[[#This Row],[nemo]],'Nemos y clasificaciones'!$A$2:$B$5000,2,FALSE)</f>
        <v>FONDO MUTUO ETF IT NOW S&amp;P IPSA</v>
      </c>
      <c r="O7331" s="2" t="str">
        <f>VLOOKUP(Tabla1[[#This Row],[nemo]],'Nemos y clasificaciones'!$A$1:$C$3000,3,FALSE)</f>
        <v>ETF</v>
      </c>
      <c r="P7331" s="2"/>
      <c r="Q7331" s="2"/>
    </row>
    <row r="7332" spans="1:17" x14ac:dyDescent="0.25">
      <c r="A7332" t="s">
        <v>8134</v>
      </c>
      <c r="B7332" s="1">
        <v>43238</v>
      </c>
      <c r="C7332" s="1">
        <v>43242</v>
      </c>
      <c r="D7332" t="s">
        <v>14</v>
      </c>
      <c r="E7332" t="s">
        <v>254</v>
      </c>
      <c r="F7332">
        <v>0</v>
      </c>
      <c r="G7332">
        <v>28080000</v>
      </c>
      <c r="H7332">
        <v>0</v>
      </c>
      <c r="I7332">
        <v>0</v>
      </c>
      <c r="J7332">
        <v>0</v>
      </c>
      <c r="K7332">
        <v>0.64500000000000002</v>
      </c>
      <c r="L7332" t="s">
        <v>23</v>
      </c>
      <c r="M7332" s="2">
        <v>18111600</v>
      </c>
      <c r="N7332" s="2" t="str">
        <f>VLOOKUP(Tabla1[[#This Row],[nemo]],'Nemos y clasificaciones'!$A$2:$B$5000,2,FALSE)</f>
        <v>FONDO MUTUO ETF IT NOW S&amp;P IPSA</v>
      </c>
      <c r="O7332" s="2" t="str">
        <f>VLOOKUP(Tabla1[[#This Row],[nemo]],'Nemos y clasificaciones'!$A$1:$C$3000,3,FALSE)</f>
        <v>ETF</v>
      </c>
      <c r="P7332" s="2"/>
      <c r="Q7332" s="2"/>
    </row>
    <row r="7333" spans="1:17" x14ac:dyDescent="0.25">
      <c r="A7333" t="s">
        <v>5793</v>
      </c>
      <c r="B7333" s="1">
        <v>43678</v>
      </c>
      <c r="C7333" s="1">
        <v>43684</v>
      </c>
      <c r="D7333" t="s">
        <v>21</v>
      </c>
      <c r="E7333" t="s">
        <v>287</v>
      </c>
      <c r="F7333">
        <v>0</v>
      </c>
      <c r="G7333">
        <v>1000000</v>
      </c>
      <c r="H7333">
        <v>0</v>
      </c>
      <c r="I7333">
        <v>0</v>
      </c>
      <c r="J7333">
        <v>0</v>
      </c>
      <c r="K7333">
        <v>0.26</v>
      </c>
      <c r="L7333" t="s">
        <v>23</v>
      </c>
      <c r="M7333" s="2">
        <v>260000</v>
      </c>
      <c r="N7333" s="2" t="str">
        <f>VLOOKUP(Tabla1[[#This Row],[nemo]],'Nemos y clasificaciones'!$A$2:$B$5000,2,FALSE)</f>
        <v>iShares Core U.S. Aggregate Bond ETF (AGG)</v>
      </c>
      <c r="O7333" s="2" t="str">
        <f>VLOOKUP(Tabla1[[#This Row],[nemo]],'Nemos y clasificaciones'!$A$1:$C$3000,3,FALSE)</f>
        <v>ETF</v>
      </c>
      <c r="P7333" s="2"/>
      <c r="Q7333" s="2"/>
    </row>
    <row r="7334" spans="1:17" x14ac:dyDescent="0.25">
      <c r="A7334" t="s">
        <v>8882</v>
      </c>
      <c r="B7334" s="1">
        <v>43066</v>
      </c>
      <c r="C7334" s="1">
        <v>43067</v>
      </c>
      <c r="D7334" t="s">
        <v>14</v>
      </c>
      <c r="E7334" t="s">
        <v>254</v>
      </c>
      <c r="F7334">
        <v>0</v>
      </c>
      <c r="G7334">
        <v>20320000</v>
      </c>
      <c r="H7334">
        <v>0</v>
      </c>
      <c r="I7334">
        <v>0</v>
      </c>
      <c r="J7334">
        <v>0</v>
      </c>
      <c r="K7334">
        <v>0.873</v>
      </c>
      <c r="L7334" t="s">
        <v>23</v>
      </c>
      <c r="M7334" s="2">
        <v>17739360</v>
      </c>
      <c r="N7334" s="2" t="str">
        <f>VLOOKUP(Tabla1[[#This Row],[nemo]],'Nemos y clasificaciones'!$A$2:$B$5000,2,FALSE)</f>
        <v>FONDO MUTUO ETF IT NOW S&amp;P IPSA</v>
      </c>
      <c r="O7334" s="2" t="str">
        <f>VLOOKUP(Tabla1[[#This Row],[nemo]],'Nemos y clasificaciones'!$A$1:$C$3000,3,FALSE)</f>
        <v>ETF</v>
      </c>
      <c r="P7334" s="2"/>
      <c r="Q7334" s="2"/>
    </row>
    <row r="7335" spans="1:17" x14ac:dyDescent="0.25">
      <c r="A7335" t="s">
        <v>6186</v>
      </c>
      <c r="B7335" s="1">
        <v>43619</v>
      </c>
      <c r="C7335" s="1">
        <v>43623</v>
      </c>
      <c r="D7335" t="s">
        <v>21</v>
      </c>
      <c r="E7335" t="s">
        <v>287</v>
      </c>
      <c r="F7335">
        <v>0</v>
      </c>
      <c r="G7335">
        <v>1000000</v>
      </c>
      <c r="H7335">
        <v>0</v>
      </c>
      <c r="I7335">
        <v>0</v>
      </c>
      <c r="J7335">
        <v>0</v>
      </c>
      <c r="K7335">
        <v>0.26</v>
      </c>
      <c r="L7335" t="s">
        <v>23</v>
      </c>
      <c r="M7335" s="2">
        <v>260000</v>
      </c>
      <c r="N7335" s="2" t="str">
        <f>VLOOKUP(Tabla1[[#This Row],[nemo]],'Nemos y clasificaciones'!$A$2:$B$5000,2,FALSE)</f>
        <v>iShares Core U.S. Aggregate Bond ETF (AGG)</v>
      </c>
      <c r="O7335" s="2" t="str">
        <f>VLOOKUP(Tabla1[[#This Row],[nemo]],'Nemos y clasificaciones'!$A$1:$C$3000,3,FALSE)</f>
        <v>ETF</v>
      </c>
      <c r="P7335" s="2"/>
      <c r="Q7335" s="2"/>
    </row>
    <row r="7336" spans="1:17" x14ac:dyDescent="0.25">
      <c r="A7336" t="s">
        <v>6549</v>
      </c>
      <c r="B7336" s="1">
        <v>43585</v>
      </c>
      <c r="C7336" s="1">
        <v>43592</v>
      </c>
      <c r="D7336" t="s">
        <v>21</v>
      </c>
      <c r="E7336" t="s">
        <v>287</v>
      </c>
      <c r="F7336">
        <v>0</v>
      </c>
      <c r="G7336">
        <v>1000000</v>
      </c>
      <c r="H7336">
        <v>0</v>
      </c>
      <c r="I7336">
        <v>0</v>
      </c>
      <c r="J7336">
        <v>0</v>
      </c>
      <c r="K7336">
        <v>0.26</v>
      </c>
      <c r="L7336" t="s">
        <v>23</v>
      </c>
      <c r="M7336" s="2">
        <v>260000</v>
      </c>
      <c r="N7336" s="2" t="str">
        <f>VLOOKUP(Tabla1[[#This Row],[nemo]],'Nemos y clasificaciones'!$A$2:$B$5000,2,FALSE)</f>
        <v>iShares Core U.S. Aggregate Bond ETF (AGG)</v>
      </c>
      <c r="O7336" s="2" t="str">
        <f>VLOOKUP(Tabla1[[#This Row],[nemo]],'Nemos y clasificaciones'!$A$1:$C$3000,3,FALSE)</f>
        <v>ETF</v>
      </c>
      <c r="P7336" s="2"/>
      <c r="Q7336" s="2"/>
    </row>
    <row r="7337" spans="1:17" x14ac:dyDescent="0.25">
      <c r="A7337" t="s">
        <v>10921</v>
      </c>
      <c r="B7337" s="1">
        <v>42397</v>
      </c>
      <c r="C7337" s="1">
        <v>42398</v>
      </c>
      <c r="D7337" t="s">
        <v>14</v>
      </c>
      <c r="E7337" t="s">
        <v>254</v>
      </c>
      <c r="F7337">
        <v>0</v>
      </c>
      <c r="G7337">
        <v>9120000</v>
      </c>
      <c r="H7337">
        <v>0</v>
      </c>
      <c r="I7337">
        <v>0</v>
      </c>
      <c r="J7337">
        <v>0</v>
      </c>
      <c r="K7337">
        <v>1.9159999999999999</v>
      </c>
      <c r="L7337" t="s">
        <v>16</v>
      </c>
      <c r="M7337" s="2">
        <v>17473920</v>
      </c>
      <c r="N7337" s="2" t="str">
        <f>VLOOKUP(Tabla1[[#This Row],[nemo]],'Nemos y clasificaciones'!$A$2:$B$5000,2,FALSE)</f>
        <v>FONDO MUTUO ETF IT NOW S&amp;P IPSA</v>
      </c>
      <c r="O7337" s="2" t="str">
        <f>VLOOKUP(Tabla1[[#This Row],[nemo]],'Nemos y clasificaciones'!$A$1:$C$3000,3,FALSE)</f>
        <v>ETF</v>
      </c>
      <c r="P7337" s="2"/>
      <c r="Q7337" s="2"/>
    </row>
    <row r="7338" spans="1:17" x14ac:dyDescent="0.25">
      <c r="A7338" t="s">
        <v>9705</v>
      </c>
      <c r="B7338" s="1">
        <v>42858</v>
      </c>
      <c r="C7338" s="1">
        <v>42859</v>
      </c>
      <c r="D7338" t="s">
        <v>14</v>
      </c>
      <c r="E7338" t="s">
        <v>254</v>
      </c>
      <c r="F7338">
        <v>0</v>
      </c>
      <c r="G7338">
        <v>18240000</v>
      </c>
      <c r="H7338">
        <v>0</v>
      </c>
      <c r="I7338">
        <v>0</v>
      </c>
      <c r="J7338">
        <v>0</v>
      </c>
      <c r="K7338">
        <v>0.95199999999999996</v>
      </c>
      <c r="L7338" t="s">
        <v>23</v>
      </c>
      <c r="M7338" s="2">
        <v>17364480</v>
      </c>
      <c r="N7338" s="2" t="str">
        <f>VLOOKUP(Tabla1[[#This Row],[nemo]],'Nemos y clasificaciones'!$A$2:$B$5000,2,FALSE)</f>
        <v>FONDO MUTUO ETF IT NOW S&amp;P IPSA</v>
      </c>
      <c r="O7338" s="2" t="str">
        <f>VLOOKUP(Tabla1[[#This Row],[nemo]],'Nemos y clasificaciones'!$A$1:$C$3000,3,FALSE)</f>
        <v>ETF</v>
      </c>
      <c r="P7338" s="2"/>
      <c r="Q7338" s="2"/>
    </row>
    <row r="7339" spans="1:17" x14ac:dyDescent="0.25">
      <c r="A7339" t="s">
        <v>4978</v>
      </c>
      <c r="B7339" s="1">
        <v>43852</v>
      </c>
      <c r="C7339" s="1">
        <v>43853</v>
      </c>
      <c r="D7339" t="s">
        <v>14</v>
      </c>
      <c r="E7339" t="s">
        <v>254</v>
      </c>
      <c r="F7339">
        <v>0</v>
      </c>
      <c r="G7339">
        <v>26800000</v>
      </c>
      <c r="H7339">
        <v>0</v>
      </c>
      <c r="I7339">
        <v>0</v>
      </c>
      <c r="J7339">
        <v>0</v>
      </c>
      <c r="K7339">
        <v>0.64600000000000002</v>
      </c>
      <c r="L7339" t="s">
        <v>23</v>
      </c>
      <c r="M7339" s="2">
        <v>17312800</v>
      </c>
      <c r="N7339" s="2" t="str">
        <f>VLOOKUP(Tabla1[[#This Row],[nemo]],'Nemos y clasificaciones'!$A$2:$B$5000,2,FALSE)</f>
        <v>FONDO MUTUO ETF IT NOW S&amp;P IPSA</v>
      </c>
      <c r="O7339" s="2" t="str">
        <f>VLOOKUP(Tabla1[[#This Row],[nemo]],'Nemos y clasificaciones'!$A$1:$C$3000,3,FALSE)</f>
        <v>ETF</v>
      </c>
      <c r="P7339" s="2"/>
      <c r="Q7339" s="2"/>
    </row>
    <row r="7340" spans="1:17" x14ac:dyDescent="0.25">
      <c r="A7340" t="s">
        <v>8614</v>
      </c>
      <c r="B7340" s="1">
        <v>43126</v>
      </c>
      <c r="C7340" s="1">
        <v>43129</v>
      </c>
      <c r="D7340" t="s">
        <v>14</v>
      </c>
      <c r="E7340" t="s">
        <v>254</v>
      </c>
      <c r="F7340">
        <v>0</v>
      </c>
      <c r="G7340">
        <v>24720000</v>
      </c>
      <c r="H7340">
        <v>0</v>
      </c>
      <c r="I7340">
        <v>0</v>
      </c>
      <c r="J7340">
        <v>0</v>
      </c>
      <c r="K7340">
        <v>0.67800000000000005</v>
      </c>
      <c r="L7340" t="s">
        <v>23</v>
      </c>
      <c r="M7340" s="2">
        <v>16760160</v>
      </c>
      <c r="N7340" s="2" t="str">
        <f>VLOOKUP(Tabla1[[#This Row],[nemo]],'Nemos y clasificaciones'!$A$2:$B$5000,2,FALSE)</f>
        <v>FONDO MUTUO ETF IT NOW S&amp;P IPSA</v>
      </c>
      <c r="O7340" s="2" t="str">
        <f>VLOOKUP(Tabla1[[#This Row],[nemo]],'Nemos y clasificaciones'!$A$1:$C$3000,3,FALSE)</f>
        <v>ETF</v>
      </c>
      <c r="P7340" s="2"/>
      <c r="Q7340" s="2"/>
    </row>
    <row r="7341" spans="1:17" x14ac:dyDescent="0.25">
      <c r="A7341" t="s">
        <v>322</v>
      </c>
      <c r="B7341" s="1">
        <v>44442</v>
      </c>
      <c r="C7341" s="1">
        <v>44447</v>
      </c>
      <c r="D7341" t="s">
        <v>14</v>
      </c>
      <c r="E7341" t="s">
        <v>254</v>
      </c>
      <c r="F7341">
        <v>0</v>
      </c>
      <c r="G7341">
        <v>37360000</v>
      </c>
      <c r="H7341">
        <v>0</v>
      </c>
      <c r="I7341">
        <v>0</v>
      </c>
      <c r="J7341">
        <v>0</v>
      </c>
      <c r="K7341">
        <v>0.44700000000000001</v>
      </c>
      <c r="L7341" t="s">
        <v>23</v>
      </c>
      <c r="M7341" s="2">
        <v>16699920</v>
      </c>
      <c r="N7341" s="2" t="str">
        <f>VLOOKUP(Tabla1[[#This Row],[nemo]],'Nemos y clasificaciones'!$A$2:$B$5000,2,FALSE)</f>
        <v>FONDO MUTUO ETF IT NOW S&amp;P IPSA</v>
      </c>
      <c r="O7341" s="2" t="str">
        <f>VLOOKUP(Tabla1[[#This Row],[nemo]],'Nemos y clasificaciones'!$A$1:$C$3000,3,FALSE)</f>
        <v>ETF</v>
      </c>
      <c r="P7341" s="2"/>
      <c r="Q7341" s="2"/>
    </row>
    <row r="7342" spans="1:17" x14ac:dyDescent="0.25">
      <c r="A7342" t="s">
        <v>9754</v>
      </c>
      <c r="B7342" s="1">
        <v>42850</v>
      </c>
      <c r="C7342" s="1">
        <v>42851</v>
      </c>
      <c r="D7342" t="s">
        <v>14</v>
      </c>
      <c r="E7342" t="s">
        <v>254</v>
      </c>
      <c r="F7342">
        <v>0</v>
      </c>
      <c r="G7342">
        <v>18240000</v>
      </c>
      <c r="H7342">
        <v>0</v>
      </c>
      <c r="I7342">
        <v>0</v>
      </c>
      <c r="J7342">
        <v>0</v>
      </c>
      <c r="K7342">
        <v>0.90800000000000003</v>
      </c>
      <c r="L7342" t="s">
        <v>23</v>
      </c>
      <c r="M7342" s="2">
        <v>16561920</v>
      </c>
      <c r="N7342" s="2" t="str">
        <f>VLOOKUP(Tabla1[[#This Row],[nemo]],'Nemos y clasificaciones'!$A$2:$B$5000,2,FALSE)</f>
        <v>FONDO MUTUO ETF IT NOW S&amp;P IPSA</v>
      </c>
      <c r="O7342" s="2" t="str">
        <f>VLOOKUP(Tabla1[[#This Row],[nemo]],'Nemos y clasificaciones'!$A$1:$C$3000,3,FALSE)</f>
        <v>ETF</v>
      </c>
      <c r="P7342" s="2"/>
      <c r="Q7342" s="2"/>
    </row>
    <row r="7343" spans="1:17" x14ac:dyDescent="0.25">
      <c r="A7343" t="s">
        <v>7364</v>
      </c>
      <c r="B7343" s="1">
        <v>43397</v>
      </c>
      <c r="C7343" s="1">
        <v>43398</v>
      </c>
      <c r="D7343" t="s">
        <v>14</v>
      </c>
      <c r="E7343" t="s">
        <v>254</v>
      </c>
      <c r="F7343">
        <v>0</v>
      </c>
      <c r="G7343">
        <v>38960000</v>
      </c>
      <c r="H7343">
        <v>0</v>
      </c>
      <c r="I7343">
        <v>0</v>
      </c>
      <c r="J7343">
        <v>0</v>
      </c>
      <c r="K7343">
        <v>0.42299999999999999</v>
      </c>
      <c r="L7343" t="s">
        <v>23</v>
      </c>
      <c r="M7343" s="2">
        <v>16480080</v>
      </c>
      <c r="N7343" s="2" t="str">
        <f>VLOOKUP(Tabla1[[#This Row],[nemo]],'Nemos y clasificaciones'!$A$2:$B$5000,2,FALSE)</f>
        <v>FONDO MUTUO ETF IT NOW S&amp;P IPSA</v>
      </c>
      <c r="O7343" s="2" t="str">
        <f>VLOOKUP(Tabla1[[#This Row],[nemo]],'Nemos y clasificaciones'!$A$1:$C$3000,3,FALSE)</f>
        <v>ETF</v>
      </c>
      <c r="P7343" s="2"/>
      <c r="Q7343" s="2"/>
    </row>
    <row r="7344" spans="1:17" x14ac:dyDescent="0.25">
      <c r="A7344" t="s">
        <v>6969</v>
      </c>
      <c r="B7344" s="1">
        <v>43475</v>
      </c>
      <c r="C7344" s="1">
        <v>43476</v>
      </c>
      <c r="D7344" t="s">
        <v>14</v>
      </c>
      <c r="E7344" t="s">
        <v>254</v>
      </c>
      <c r="F7344">
        <v>0</v>
      </c>
      <c r="G7344">
        <v>34240000</v>
      </c>
      <c r="H7344">
        <v>0</v>
      </c>
      <c r="I7344">
        <v>0</v>
      </c>
      <c r="J7344">
        <v>0</v>
      </c>
      <c r="K7344">
        <v>0.48099999999999998</v>
      </c>
      <c r="L7344" t="s">
        <v>23</v>
      </c>
      <c r="M7344" s="2">
        <v>16469440</v>
      </c>
      <c r="N7344" s="2" t="str">
        <f>VLOOKUP(Tabla1[[#This Row],[nemo]],'Nemos y clasificaciones'!$A$2:$B$5000,2,FALSE)</f>
        <v>FONDO MUTUO ETF IT NOW S&amp;P IPSA</v>
      </c>
      <c r="O7344" s="2" t="str">
        <f>VLOOKUP(Tabla1[[#This Row],[nemo]],'Nemos y clasificaciones'!$A$1:$C$3000,3,FALSE)</f>
        <v>ETF</v>
      </c>
      <c r="P7344" s="2"/>
      <c r="Q7344" s="2"/>
    </row>
    <row r="7345" spans="1:17" x14ac:dyDescent="0.25">
      <c r="A7345" t="s">
        <v>6278</v>
      </c>
      <c r="B7345" s="1">
        <v>43608</v>
      </c>
      <c r="C7345" s="1">
        <v>43609</v>
      </c>
      <c r="D7345" t="s">
        <v>14</v>
      </c>
      <c r="E7345" t="s">
        <v>254</v>
      </c>
      <c r="F7345">
        <v>0</v>
      </c>
      <c r="G7345">
        <v>31840000</v>
      </c>
      <c r="H7345">
        <v>0</v>
      </c>
      <c r="I7345">
        <v>0</v>
      </c>
      <c r="J7345">
        <v>0</v>
      </c>
      <c r="K7345">
        <v>0.49099999999999999</v>
      </c>
      <c r="L7345" t="s">
        <v>23</v>
      </c>
      <c r="M7345" s="2">
        <v>15633440</v>
      </c>
      <c r="N7345" s="2" t="str">
        <f>VLOOKUP(Tabla1[[#This Row],[nemo]],'Nemos y clasificaciones'!$A$2:$B$5000,2,FALSE)</f>
        <v>FONDO MUTUO ETF IT NOW S&amp;P IPSA</v>
      </c>
      <c r="O7345" s="2" t="str">
        <f>VLOOKUP(Tabla1[[#This Row],[nemo]],'Nemos y clasificaciones'!$A$1:$C$3000,3,FALSE)</f>
        <v>ETF</v>
      </c>
      <c r="P7345" s="2"/>
      <c r="Q7345" s="2"/>
    </row>
    <row r="7346" spans="1:17" x14ac:dyDescent="0.25">
      <c r="A7346" t="s">
        <v>9622</v>
      </c>
      <c r="B7346" s="1">
        <v>42865</v>
      </c>
      <c r="C7346" s="1">
        <v>42866</v>
      </c>
      <c r="D7346" t="s">
        <v>14</v>
      </c>
      <c r="E7346" t="s">
        <v>254</v>
      </c>
      <c r="F7346">
        <v>0</v>
      </c>
      <c r="G7346">
        <v>18240000</v>
      </c>
      <c r="H7346">
        <v>0</v>
      </c>
      <c r="I7346">
        <v>0</v>
      </c>
      <c r="J7346">
        <v>0</v>
      </c>
      <c r="K7346">
        <v>0.84299999999999997</v>
      </c>
      <c r="L7346" t="s">
        <v>23</v>
      </c>
      <c r="M7346" s="2">
        <v>15376320</v>
      </c>
      <c r="N7346" s="2" t="str">
        <f>VLOOKUP(Tabla1[[#This Row],[nemo]],'Nemos y clasificaciones'!$A$2:$B$5000,2,FALSE)</f>
        <v>FONDO MUTUO ETF IT NOW S&amp;P IPSA</v>
      </c>
      <c r="O7346" s="2" t="str">
        <f>VLOOKUP(Tabla1[[#This Row],[nemo]],'Nemos y clasificaciones'!$A$1:$C$3000,3,FALSE)</f>
        <v>ETF</v>
      </c>
      <c r="P7346" s="2"/>
      <c r="Q7346" s="2"/>
    </row>
    <row r="7347" spans="1:17" x14ac:dyDescent="0.25">
      <c r="A7347" t="s">
        <v>9651</v>
      </c>
      <c r="B7347" s="1">
        <v>42863</v>
      </c>
      <c r="C7347" s="1">
        <v>42864</v>
      </c>
      <c r="D7347" t="s">
        <v>14</v>
      </c>
      <c r="E7347" t="s">
        <v>254</v>
      </c>
      <c r="F7347">
        <v>0</v>
      </c>
      <c r="G7347">
        <v>18240000</v>
      </c>
      <c r="H7347">
        <v>0</v>
      </c>
      <c r="I7347">
        <v>0</v>
      </c>
      <c r="J7347">
        <v>0</v>
      </c>
      <c r="K7347">
        <v>0.82799999999999996</v>
      </c>
      <c r="L7347" t="s">
        <v>23</v>
      </c>
      <c r="M7347" s="2">
        <v>15102720</v>
      </c>
      <c r="N7347" s="2" t="str">
        <f>VLOOKUP(Tabla1[[#This Row],[nemo]],'Nemos y clasificaciones'!$A$2:$B$5000,2,FALSE)</f>
        <v>FONDO MUTUO ETF IT NOW S&amp;P IPSA</v>
      </c>
      <c r="O7347" s="2" t="str">
        <f>VLOOKUP(Tabla1[[#This Row],[nemo]],'Nemos y clasificaciones'!$A$1:$C$3000,3,FALSE)</f>
        <v>ETF</v>
      </c>
      <c r="P7347" s="2"/>
      <c r="Q7347" s="2"/>
    </row>
    <row r="7348" spans="1:17" x14ac:dyDescent="0.25">
      <c r="A7348" t="s">
        <v>8850</v>
      </c>
      <c r="B7348" s="1">
        <v>43082</v>
      </c>
      <c r="C7348" s="1">
        <v>43083</v>
      </c>
      <c r="D7348" t="s">
        <v>14</v>
      </c>
      <c r="E7348" t="s">
        <v>254</v>
      </c>
      <c r="F7348">
        <v>0</v>
      </c>
      <c r="G7348">
        <v>19360000</v>
      </c>
      <c r="H7348">
        <v>0</v>
      </c>
      <c r="I7348">
        <v>0</v>
      </c>
      <c r="J7348">
        <v>0</v>
      </c>
      <c r="K7348">
        <v>0.77400000000000002</v>
      </c>
      <c r="L7348" t="s">
        <v>23</v>
      </c>
      <c r="M7348" s="2">
        <v>14984640</v>
      </c>
      <c r="N7348" s="2" t="str">
        <f>VLOOKUP(Tabla1[[#This Row],[nemo]],'Nemos y clasificaciones'!$A$2:$B$5000,2,FALSE)</f>
        <v>FONDO MUTUO ETF IT NOW S&amp;P IPSA</v>
      </c>
      <c r="O7348" s="2" t="str">
        <f>VLOOKUP(Tabla1[[#This Row],[nemo]],'Nemos y clasificaciones'!$A$1:$C$3000,3,FALSE)</f>
        <v>ETF</v>
      </c>
      <c r="P7348" s="2"/>
      <c r="Q7348" s="2"/>
    </row>
    <row r="7349" spans="1:17" x14ac:dyDescent="0.25">
      <c r="A7349" t="s">
        <v>2130</v>
      </c>
      <c r="B7349" s="1">
        <v>44312</v>
      </c>
      <c r="C7349" s="1">
        <v>44313</v>
      </c>
      <c r="D7349" t="s">
        <v>14</v>
      </c>
      <c r="E7349" t="s">
        <v>254</v>
      </c>
      <c r="F7349">
        <v>0</v>
      </c>
      <c r="G7349">
        <v>39680000</v>
      </c>
      <c r="H7349">
        <v>0</v>
      </c>
      <c r="I7349">
        <v>0</v>
      </c>
      <c r="J7349">
        <v>0</v>
      </c>
      <c r="K7349">
        <v>0.377</v>
      </c>
      <c r="L7349" t="s">
        <v>23</v>
      </c>
      <c r="M7349" s="2">
        <v>14959360</v>
      </c>
      <c r="N7349" s="2" t="str">
        <f>VLOOKUP(Tabla1[[#This Row],[nemo]],'Nemos y clasificaciones'!$A$2:$B$5000,2,FALSE)</f>
        <v>FONDO MUTUO ETF IT NOW S&amp;P IPSA</v>
      </c>
      <c r="O7349" s="2" t="str">
        <f>VLOOKUP(Tabla1[[#This Row],[nemo]],'Nemos y clasificaciones'!$A$1:$C$3000,3,FALSE)</f>
        <v>ETF</v>
      </c>
      <c r="P7349" s="2"/>
      <c r="Q7349" s="2"/>
    </row>
    <row r="7350" spans="1:17" x14ac:dyDescent="0.25">
      <c r="A7350" t="s">
        <v>11784</v>
      </c>
      <c r="B7350" s="1">
        <v>42122</v>
      </c>
      <c r="C7350" s="1">
        <v>42123</v>
      </c>
      <c r="D7350" t="s">
        <v>14</v>
      </c>
      <c r="E7350" t="s">
        <v>254</v>
      </c>
      <c r="F7350">
        <v>0</v>
      </c>
      <c r="G7350">
        <v>9520000</v>
      </c>
      <c r="H7350">
        <v>0</v>
      </c>
      <c r="I7350">
        <v>0</v>
      </c>
      <c r="J7350">
        <v>0</v>
      </c>
      <c r="K7350">
        <v>1.56</v>
      </c>
      <c r="L7350" t="s">
        <v>16</v>
      </c>
      <c r="M7350" s="2">
        <v>14851200</v>
      </c>
      <c r="N7350" s="2" t="str">
        <f>VLOOKUP(Tabla1[[#This Row],[nemo]],'Nemos y clasificaciones'!$A$2:$B$5000,2,FALSE)</f>
        <v>FONDO MUTUO ETF IT NOW S&amp;P IPSA</v>
      </c>
      <c r="O7350" s="2" t="str">
        <f>VLOOKUP(Tabla1[[#This Row],[nemo]],'Nemos y clasificaciones'!$A$1:$C$3000,3,FALSE)</f>
        <v>ETF</v>
      </c>
      <c r="P7350" s="2"/>
      <c r="Q7350" s="2"/>
    </row>
    <row r="7351" spans="1:17" x14ac:dyDescent="0.25">
      <c r="A7351" t="s">
        <v>4630</v>
      </c>
      <c r="B7351" s="1">
        <v>43938</v>
      </c>
      <c r="C7351" s="1">
        <v>43941</v>
      </c>
      <c r="D7351" t="s">
        <v>14</v>
      </c>
      <c r="E7351" t="s">
        <v>254</v>
      </c>
      <c r="F7351">
        <v>0</v>
      </c>
      <c r="G7351">
        <v>23360000</v>
      </c>
      <c r="H7351">
        <v>0</v>
      </c>
      <c r="I7351">
        <v>0</v>
      </c>
      <c r="J7351">
        <v>0</v>
      </c>
      <c r="K7351">
        <v>0.627</v>
      </c>
      <c r="L7351" t="s">
        <v>23</v>
      </c>
      <c r="M7351" s="2">
        <v>14646720</v>
      </c>
      <c r="N7351" s="2" t="str">
        <f>VLOOKUP(Tabla1[[#This Row],[nemo]],'Nemos y clasificaciones'!$A$2:$B$5000,2,FALSE)</f>
        <v>FONDO MUTUO ETF IT NOW S&amp;P IPSA</v>
      </c>
      <c r="O7351" s="2" t="str">
        <f>VLOOKUP(Tabla1[[#This Row],[nemo]],'Nemos y clasificaciones'!$A$1:$C$3000,3,FALSE)</f>
        <v>ETF</v>
      </c>
      <c r="P7351" s="2"/>
      <c r="Q7351" s="2"/>
    </row>
    <row r="7352" spans="1:17" x14ac:dyDescent="0.25">
      <c r="A7352" t="s">
        <v>10628</v>
      </c>
      <c r="B7352" s="1">
        <v>42502</v>
      </c>
      <c r="C7352" s="1">
        <v>42503</v>
      </c>
      <c r="D7352" t="s">
        <v>14</v>
      </c>
      <c r="E7352" t="s">
        <v>254</v>
      </c>
      <c r="F7352">
        <v>0</v>
      </c>
      <c r="G7352">
        <v>8560000</v>
      </c>
      <c r="H7352">
        <v>0</v>
      </c>
      <c r="I7352">
        <v>0</v>
      </c>
      <c r="J7352">
        <v>0</v>
      </c>
      <c r="K7352">
        <v>1.702</v>
      </c>
      <c r="L7352" t="s">
        <v>16</v>
      </c>
      <c r="M7352" s="2">
        <v>14569120</v>
      </c>
      <c r="N7352" s="2" t="str">
        <f>VLOOKUP(Tabla1[[#This Row],[nemo]],'Nemos y clasificaciones'!$A$2:$B$5000,2,FALSE)</f>
        <v>FONDO MUTUO ETF IT NOW S&amp;P IPSA</v>
      </c>
      <c r="O7352" s="2" t="str">
        <f>VLOOKUP(Tabla1[[#This Row],[nemo]],'Nemos y clasificaciones'!$A$1:$C$3000,3,FALSE)</f>
        <v>ETF</v>
      </c>
      <c r="P7352" s="2"/>
      <c r="Q7352" s="2"/>
    </row>
    <row r="7353" spans="1:17" x14ac:dyDescent="0.25">
      <c r="A7353" t="s">
        <v>10696</v>
      </c>
      <c r="B7353" s="1">
        <v>42496</v>
      </c>
      <c r="C7353" s="1">
        <v>42499</v>
      </c>
      <c r="D7353" t="s">
        <v>14</v>
      </c>
      <c r="E7353" t="s">
        <v>254</v>
      </c>
      <c r="F7353">
        <v>0</v>
      </c>
      <c r="G7353">
        <v>8560000</v>
      </c>
      <c r="H7353">
        <v>0</v>
      </c>
      <c r="I7353">
        <v>0</v>
      </c>
      <c r="J7353">
        <v>0</v>
      </c>
      <c r="K7353">
        <v>1.69</v>
      </c>
      <c r="L7353" t="s">
        <v>16</v>
      </c>
      <c r="M7353" s="2">
        <v>14466400</v>
      </c>
      <c r="N7353" s="2" t="str">
        <f>VLOOKUP(Tabla1[[#This Row],[nemo]],'Nemos y clasificaciones'!$A$2:$B$5000,2,FALSE)</f>
        <v>FONDO MUTUO ETF IT NOW S&amp;P IPSA</v>
      </c>
      <c r="O7353" s="2" t="str">
        <f>VLOOKUP(Tabla1[[#This Row],[nemo]],'Nemos y clasificaciones'!$A$1:$C$3000,3,FALSE)</f>
        <v>ETF</v>
      </c>
      <c r="P7353" s="2"/>
      <c r="Q7353" s="2"/>
    </row>
    <row r="7354" spans="1:17" x14ac:dyDescent="0.25">
      <c r="A7354" t="s">
        <v>9967</v>
      </c>
      <c r="B7354" s="1">
        <v>42740</v>
      </c>
      <c r="C7354" s="1">
        <v>42741</v>
      </c>
      <c r="D7354" t="s">
        <v>14</v>
      </c>
      <c r="E7354" t="s">
        <v>254</v>
      </c>
      <c r="F7354">
        <v>0</v>
      </c>
      <c r="G7354">
        <v>19200000</v>
      </c>
      <c r="H7354">
        <v>0</v>
      </c>
      <c r="I7354">
        <v>0</v>
      </c>
      <c r="J7354">
        <v>0</v>
      </c>
      <c r="K7354">
        <v>0.751</v>
      </c>
      <c r="L7354" t="s">
        <v>23</v>
      </c>
      <c r="M7354" s="2">
        <v>14419200</v>
      </c>
      <c r="N7354" s="2" t="str">
        <f>VLOOKUP(Tabla1[[#This Row],[nemo]],'Nemos y clasificaciones'!$A$2:$B$5000,2,FALSE)</f>
        <v>FONDO MUTUO ETF IT NOW S&amp;P IPSA</v>
      </c>
      <c r="O7354" s="2" t="str">
        <f>VLOOKUP(Tabla1[[#This Row],[nemo]],'Nemos y clasificaciones'!$A$1:$C$3000,3,FALSE)</f>
        <v>ETF</v>
      </c>
      <c r="P7354" s="2"/>
      <c r="Q7354" s="2"/>
    </row>
    <row r="7355" spans="1:17" x14ac:dyDescent="0.25">
      <c r="A7355" t="s">
        <v>6940</v>
      </c>
      <c r="B7355" s="1">
        <v>43488</v>
      </c>
      <c r="C7355" s="1">
        <v>43489</v>
      </c>
      <c r="D7355" t="s">
        <v>14</v>
      </c>
      <c r="E7355" t="s">
        <v>254</v>
      </c>
      <c r="F7355">
        <v>0</v>
      </c>
      <c r="G7355">
        <v>34240000</v>
      </c>
      <c r="H7355">
        <v>0</v>
      </c>
      <c r="I7355">
        <v>0</v>
      </c>
      <c r="J7355">
        <v>0</v>
      </c>
      <c r="K7355">
        <v>0.42</v>
      </c>
      <c r="L7355" t="s">
        <v>23</v>
      </c>
      <c r="M7355" s="2">
        <v>14380800</v>
      </c>
      <c r="N7355" s="2" t="str">
        <f>VLOOKUP(Tabla1[[#This Row],[nemo]],'Nemos y clasificaciones'!$A$2:$B$5000,2,FALSE)</f>
        <v>FONDO MUTUO ETF IT NOW S&amp;P IPSA</v>
      </c>
      <c r="O7355" s="2" t="str">
        <f>VLOOKUP(Tabla1[[#This Row],[nemo]],'Nemos y clasificaciones'!$A$1:$C$3000,3,FALSE)</f>
        <v>ETF</v>
      </c>
      <c r="P7355" s="2"/>
      <c r="Q7355" s="2"/>
    </row>
    <row r="7356" spans="1:17" x14ac:dyDescent="0.25">
      <c r="A7356" t="s">
        <v>7334</v>
      </c>
      <c r="B7356" s="1">
        <v>43407</v>
      </c>
      <c r="C7356" s="1">
        <v>43411</v>
      </c>
      <c r="D7356" t="s">
        <v>21</v>
      </c>
      <c r="E7356" t="s">
        <v>287</v>
      </c>
      <c r="F7356">
        <v>0</v>
      </c>
      <c r="G7356">
        <v>1000000</v>
      </c>
      <c r="H7356">
        <v>0</v>
      </c>
      <c r="I7356">
        <v>0</v>
      </c>
      <c r="J7356">
        <v>0</v>
      </c>
      <c r="K7356">
        <v>0.25600000000000001</v>
      </c>
      <c r="L7356" t="s">
        <v>23</v>
      </c>
      <c r="M7356" s="2">
        <v>256000</v>
      </c>
      <c r="N7356" s="2" t="str">
        <f>VLOOKUP(Tabla1[[#This Row],[nemo]],'Nemos y clasificaciones'!$A$2:$B$5000,2,FALSE)</f>
        <v>iShares Core U.S. Aggregate Bond ETF (AGG)</v>
      </c>
      <c r="O7356" s="2" t="str">
        <f>VLOOKUP(Tabla1[[#This Row],[nemo]],'Nemos y clasificaciones'!$A$1:$C$3000,3,FALSE)</f>
        <v>ETF</v>
      </c>
      <c r="P7356" s="2"/>
      <c r="Q7356" s="2"/>
    </row>
    <row r="7357" spans="1:17" x14ac:dyDescent="0.25">
      <c r="A7357" t="s">
        <v>5536</v>
      </c>
      <c r="B7357" s="1">
        <v>43739</v>
      </c>
      <c r="C7357" s="1">
        <v>43745</v>
      </c>
      <c r="D7357" t="s">
        <v>21</v>
      </c>
      <c r="E7357" t="s">
        <v>287</v>
      </c>
      <c r="F7357">
        <v>0</v>
      </c>
      <c r="G7357">
        <v>1000000</v>
      </c>
      <c r="H7357">
        <v>0</v>
      </c>
      <c r="I7357">
        <v>0</v>
      </c>
      <c r="J7357">
        <v>0</v>
      </c>
      <c r="K7357">
        <v>0.255</v>
      </c>
      <c r="L7357" t="s">
        <v>23</v>
      </c>
      <c r="M7357" s="2">
        <v>255000</v>
      </c>
      <c r="N7357" s="2" t="str">
        <f>VLOOKUP(Tabla1[[#This Row],[nemo]],'Nemos y clasificaciones'!$A$2:$B$5000,2,FALSE)</f>
        <v>iShares Core U.S. Aggregate Bond ETF (AGG)</v>
      </c>
      <c r="O7357" s="2" t="str">
        <f>VLOOKUP(Tabla1[[#This Row],[nemo]],'Nemos y clasificaciones'!$A$1:$C$3000,3,FALSE)</f>
        <v>ETF</v>
      </c>
      <c r="P7357" s="2"/>
      <c r="Q7357" s="2"/>
    </row>
    <row r="7358" spans="1:17" x14ac:dyDescent="0.25">
      <c r="A7358" t="s">
        <v>10507</v>
      </c>
      <c r="B7358" s="1">
        <v>42515</v>
      </c>
      <c r="C7358" s="1">
        <v>42516</v>
      </c>
      <c r="D7358" t="s">
        <v>14</v>
      </c>
      <c r="E7358" t="s">
        <v>254</v>
      </c>
      <c r="F7358">
        <v>0</v>
      </c>
      <c r="G7358">
        <v>8640000</v>
      </c>
      <c r="H7358">
        <v>0</v>
      </c>
      <c r="I7358">
        <v>0</v>
      </c>
      <c r="J7358">
        <v>0</v>
      </c>
      <c r="K7358">
        <v>1.661</v>
      </c>
      <c r="L7358" t="s">
        <v>16</v>
      </c>
      <c r="M7358" s="2">
        <v>14351040</v>
      </c>
      <c r="N7358" s="2" t="str">
        <f>VLOOKUP(Tabla1[[#This Row],[nemo]],'Nemos y clasificaciones'!$A$2:$B$5000,2,FALSE)</f>
        <v>FONDO MUTUO ETF IT NOW S&amp;P IPSA</v>
      </c>
      <c r="O7358" s="2" t="str">
        <f>VLOOKUP(Tabla1[[#This Row],[nemo]],'Nemos y clasificaciones'!$A$1:$C$3000,3,FALSE)</f>
        <v>ETF</v>
      </c>
      <c r="P7358" s="2"/>
      <c r="Q7358" s="2"/>
    </row>
    <row r="7359" spans="1:17" x14ac:dyDescent="0.25">
      <c r="A7359" t="s">
        <v>4491</v>
      </c>
      <c r="B7359" s="1">
        <v>43956</v>
      </c>
      <c r="C7359" s="1">
        <v>43957</v>
      </c>
      <c r="D7359" t="s">
        <v>14</v>
      </c>
      <c r="E7359" t="s">
        <v>254</v>
      </c>
      <c r="F7359">
        <v>0</v>
      </c>
      <c r="G7359">
        <v>23840000</v>
      </c>
      <c r="H7359">
        <v>0</v>
      </c>
      <c r="I7359">
        <v>0</v>
      </c>
      <c r="J7359">
        <v>0</v>
      </c>
      <c r="K7359">
        <v>0.59599999999999997</v>
      </c>
      <c r="L7359" t="s">
        <v>23</v>
      </c>
      <c r="M7359" s="2">
        <v>14208640</v>
      </c>
      <c r="N7359" s="2" t="str">
        <f>VLOOKUP(Tabla1[[#This Row],[nemo]],'Nemos y clasificaciones'!$A$2:$B$5000,2,FALSE)</f>
        <v>FONDO MUTUO ETF IT NOW S&amp;P IPSA</v>
      </c>
      <c r="O7359" s="2" t="str">
        <f>VLOOKUP(Tabla1[[#This Row],[nemo]],'Nemos y clasificaciones'!$A$1:$C$3000,3,FALSE)</f>
        <v>ETF</v>
      </c>
      <c r="P7359" s="2"/>
      <c r="Q7359" s="2"/>
    </row>
    <row r="7360" spans="1:17" x14ac:dyDescent="0.25">
      <c r="A7360" t="s">
        <v>8150</v>
      </c>
      <c r="B7360" s="1">
        <v>43237</v>
      </c>
      <c r="C7360" s="1">
        <v>43238</v>
      </c>
      <c r="D7360" t="s">
        <v>14</v>
      </c>
      <c r="E7360" t="s">
        <v>254</v>
      </c>
      <c r="F7360">
        <v>0</v>
      </c>
      <c r="G7360">
        <v>27520000</v>
      </c>
      <c r="H7360">
        <v>0</v>
      </c>
      <c r="I7360">
        <v>0</v>
      </c>
      <c r="J7360">
        <v>0</v>
      </c>
      <c r="K7360">
        <v>0.51400000000000001</v>
      </c>
      <c r="L7360" t="s">
        <v>23</v>
      </c>
      <c r="M7360" s="2">
        <v>14145280</v>
      </c>
      <c r="N7360" s="2" t="str">
        <f>VLOOKUP(Tabla1[[#This Row],[nemo]],'Nemos y clasificaciones'!$A$2:$B$5000,2,FALSE)</f>
        <v>FONDO MUTUO ETF IT NOW S&amp;P IPSA</v>
      </c>
      <c r="O7360" s="2" t="str">
        <f>VLOOKUP(Tabla1[[#This Row],[nemo]],'Nemos y clasificaciones'!$A$1:$C$3000,3,FALSE)</f>
        <v>ETF</v>
      </c>
      <c r="P7360" s="2"/>
      <c r="Q7360" s="2"/>
    </row>
    <row r="7361" spans="1:17" x14ac:dyDescent="0.25">
      <c r="A7361" t="s">
        <v>4398</v>
      </c>
      <c r="B7361" s="1">
        <v>43963</v>
      </c>
      <c r="C7361" s="1">
        <v>43964</v>
      </c>
      <c r="D7361" t="s">
        <v>14</v>
      </c>
      <c r="E7361" t="s">
        <v>254</v>
      </c>
      <c r="F7361">
        <v>0</v>
      </c>
      <c r="G7361">
        <v>26720000</v>
      </c>
      <c r="H7361">
        <v>0</v>
      </c>
      <c r="I7361">
        <v>0</v>
      </c>
      <c r="J7361">
        <v>0</v>
      </c>
      <c r="K7361">
        <v>0.52700000000000002</v>
      </c>
      <c r="L7361" t="s">
        <v>23</v>
      </c>
      <c r="M7361" s="2">
        <v>14081440</v>
      </c>
      <c r="N7361" s="2" t="str">
        <f>VLOOKUP(Tabla1[[#This Row],[nemo]],'Nemos y clasificaciones'!$A$2:$B$5000,2,FALSE)</f>
        <v>FONDO MUTUO ETF IT NOW S&amp;P IPSA</v>
      </c>
      <c r="O7361" s="2" t="str">
        <f>VLOOKUP(Tabla1[[#This Row],[nemo]],'Nemos y clasificaciones'!$A$1:$C$3000,3,FALSE)</f>
        <v>ETF</v>
      </c>
      <c r="P7361" s="2"/>
      <c r="Q7361" s="2"/>
    </row>
    <row r="7362" spans="1:17" x14ac:dyDescent="0.25">
      <c r="A7362" t="s">
        <v>6504</v>
      </c>
      <c r="B7362" s="1">
        <v>43593</v>
      </c>
      <c r="C7362" s="1">
        <v>43594</v>
      </c>
      <c r="D7362" t="s">
        <v>14</v>
      </c>
      <c r="E7362" t="s">
        <v>254</v>
      </c>
      <c r="F7362">
        <v>0</v>
      </c>
      <c r="G7362">
        <v>30560000</v>
      </c>
      <c r="H7362">
        <v>0</v>
      </c>
      <c r="I7362">
        <v>0</v>
      </c>
      <c r="J7362">
        <v>0</v>
      </c>
      <c r="K7362">
        <v>0.45900000000000002</v>
      </c>
      <c r="L7362" t="s">
        <v>23</v>
      </c>
      <c r="M7362" s="2">
        <v>14027040</v>
      </c>
      <c r="N7362" s="2" t="str">
        <f>VLOOKUP(Tabla1[[#This Row],[nemo]],'Nemos y clasificaciones'!$A$2:$B$5000,2,FALSE)</f>
        <v>FONDO MUTUO ETF IT NOW S&amp;P IPSA</v>
      </c>
      <c r="O7362" s="2" t="str">
        <f>VLOOKUP(Tabla1[[#This Row],[nemo]],'Nemos y clasificaciones'!$A$1:$C$3000,3,FALSE)</f>
        <v>ETF</v>
      </c>
      <c r="P7362" s="2"/>
      <c r="Q7362" s="2"/>
    </row>
    <row r="7363" spans="1:17" x14ac:dyDescent="0.25">
      <c r="A7363" t="s">
        <v>9636</v>
      </c>
      <c r="B7363" s="1">
        <v>42864</v>
      </c>
      <c r="C7363" s="1">
        <v>42865</v>
      </c>
      <c r="D7363" t="s">
        <v>14</v>
      </c>
      <c r="E7363" t="s">
        <v>254</v>
      </c>
      <c r="F7363">
        <v>0</v>
      </c>
      <c r="G7363">
        <v>18240000</v>
      </c>
      <c r="H7363">
        <v>0</v>
      </c>
      <c r="I7363">
        <v>0</v>
      </c>
      <c r="J7363">
        <v>0</v>
      </c>
      <c r="K7363">
        <v>0.76400000000000001</v>
      </c>
      <c r="L7363" t="s">
        <v>23</v>
      </c>
      <c r="M7363" s="2">
        <v>13935360</v>
      </c>
      <c r="N7363" s="2" t="str">
        <f>VLOOKUP(Tabla1[[#This Row],[nemo]],'Nemos y clasificaciones'!$A$2:$B$5000,2,FALSE)</f>
        <v>FONDO MUTUO ETF IT NOW S&amp;P IPSA</v>
      </c>
      <c r="O7363" s="2" t="str">
        <f>VLOOKUP(Tabla1[[#This Row],[nemo]],'Nemos y clasificaciones'!$A$1:$C$3000,3,FALSE)</f>
        <v>ETF</v>
      </c>
      <c r="P7363" s="2"/>
      <c r="Q7363" s="2"/>
    </row>
    <row r="7364" spans="1:17" x14ac:dyDescent="0.25">
      <c r="A7364" t="s">
        <v>8260</v>
      </c>
      <c r="B7364" s="1">
        <v>43227</v>
      </c>
      <c r="C7364" s="1">
        <v>43228</v>
      </c>
      <c r="D7364" t="s">
        <v>14</v>
      </c>
      <c r="E7364" t="s">
        <v>254</v>
      </c>
      <c r="F7364">
        <v>0</v>
      </c>
      <c r="G7364">
        <v>25600000</v>
      </c>
      <c r="H7364">
        <v>0</v>
      </c>
      <c r="I7364">
        <v>0</v>
      </c>
      <c r="J7364">
        <v>0</v>
      </c>
      <c r="K7364">
        <v>0.54300000000000004</v>
      </c>
      <c r="L7364" t="s">
        <v>23</v>
      </c>
      <c r="M7364" s="2">
        <v>13900800</v>
      </c>
      <c r="N7364" s="2" t="str">
        <f>VLOOKUP(Tabla1[[#This Row],[nemo]],'Nemos y clasificaciones'!$A$2:$B$5000,2,FALSE)</f>
        <v>FONDO MUTUO ETF IT NOW S&amp;P IPSA</v>
      </c>
      <c r="O7364" s="2" t="str">
        <f>VLOOKUP(Tabla1[[#This Row],[nemo]],'Nemos y clasificaciones'!$A$1:$C$3000,3,FALSE)</f>
        <v>ETF</v>
      </c>
      <c r="P7364" s="2"/>
      <c r="Q7364" s="2"/>
    </row>
    <row r="7365" spans="1:17" x14ac:dyDescent="0.25">
      <c r="A7365" t="s">
        <v>5727</v>
      </c>
      <c r="B7365" s="1">
        <v>43705</v>
      </c>
      <c r="C7365" s="1">
        <v>43706</v>
      </c>
      <c r="D7365" t="s">
        <v>14</v>
      </c>
      <c r="E7365" t="s">
        <v>254</v>
      </c>
      <c r="F7365">
        <v>0</v>
      </c>
      <c r="G7365">
        <v>34000000</v>
      </c>
      <c r="H7365">
        <v>0</v>
      </c>
      <c r="I7365">
        <v>0</v>
      </c>
      <c r="J7365">
        <v>0</v>
      </c>
      <c r="K7365">
        <v>0.40600000000000003</v>
      </c>
      <c r="L7365" t="s">
        <v>23</v>
      </c>
      <c r="M7365" s="2">
        <v>13804000</v>
      </c>
      <c r="N7365" s="2" t="str">
        <f>VLOOKUP(Tabla1[[#This Row],[nemo]],'Nemos y clasificaciones'!$A$2:$B$5000,2,FALSE)</f>
        <v>FONDO MUTUO ETF IT NOW S&amp;P IPSA</v>
      </c>
      <c r="O7365" s="2" t="str">
        <f>VLOOKUP(Tabla1[[#This Row],[nemo]],'Nemos y clasificaciones'!$A$1:$C$3000,3,FALSE)</f>
        <v>ETF</v>
      </c>
      <c r="P7365" s="2"/>
      <c r="Q7365" s="2"/>
    </row>
    <row r="7366" spans="1:17" x14ac:dyDescent="0.25">
      <c r="A7366" t="s">
        <v>9608</v>
      </c>
      <c r="B7366" s="1">
        <v>42866</v>
      </c>
      <c r="C7366" s="1">
        <v>42867</v>
      </c>
      <c r="D7366" t="s">
        <v>14</v>
      </c>
      <c r="E7366" t="s">
        <v>254</v>
      </c>
      <c r="F7366">
        <v>0</v>
      </c>
      <c r="G7366">
        <v>18240000</v>
      </c>
      <c r="H7366">
        <v>0</v>
      </c>
      <c r="I7366">
        <v>0</v>
      </c>
      <c r="J7366">
        <v>0</v>
      </c>
      <c r="K7366">
        <v>0.755</v>
      </c>
      <c r="L7366" t="s">
        <v>23</v>
      </c>
      <c r="M7366" s="2">
        <v>13771200</v>
      </c>
      <c r="N7366" s="2" t="str">
        <f>VLOOKUP(Tabla1[[#This Row],[nemo]],'Nemos y clasificaciones'!$A$2:$B$5000,2,FALSE)</f>
        <v>FONDO MUTUO ETF IT NOW S&amp;P IPSA</v>
      </c>
      <c r="O7366" s="2" t="str">
        <f>VLOOKUP(Tabla1[[#This Row],[nemo]],'Nemos y clasificaciones'!$A$1:$C$3000,3,FALSE)</f>
        <v>ETF</v>
      </c>
      <c r="P7366" s="2"/>
      <c r="Q7366" s="2"/>
    </row>
    <row r="7367" spans="1:17" x14ac:dyDescent="0.25">
      <c r="A7367" t="s">
        <v>10955</v>
      </c>
      <c r="B7367" s="1">
        <v>42381</v>
      </c>
      <c r="C7367" s="1">
        <v>42382</v>
      </c>
      <c r="D7367" t="s">
        <v>14</v>
      </c>
      <c r="E7367" t="s">
        <v>254</v>
      </c>
      <c r="F7367">
        <v>0</v>
      </c>
      <c r="G7367">
        <v>8960000</v>
      </c>
      <c r="H7367">
        <v>0</v>
      </c>
      <c r="I7367">
        <v>0</v>
      </c>
      <c r="J7367">
        <v>0</v>
      </c>
      <c r="K7367">
        <v>1.532</v>
      </c>
      <c r="L7367" t="s">
        <v>16</v>
      </c>
      <c r="M7367" s="2">
        <v>13726720</v>
      </c>
      <c r="N7367" s="2" t="str">
        <f>VLOOKUP(Tabla1[[#This Row],[nemo]],'Nemos y clasificaciones'!$A$2:$B$5000,2,FALSE)</f>
        <v>FONDO MUTUO ETF IT NOW S&amp;P IPSA</v>
      </c>
      <c r="O7367" s="2" t="str">
        <f>VLOOKUP(Tabla1[[#This Row],[nemo]],'Nemos y clasificaciones'!$A$1:$C$3000,3,FALSE)</f>
        <v>ETF</v>
      </c>
      <c r="P7367" s="2"/>
      <c r="Q7367" s="2"/>
    </row>
    <row r="7368" spans="1:17" x14ac:dyDescent="0.25">
      <c r="A7368" t="s">
        <v>11700</v>
      </c>
      <c r="B7368" s="1">
        <v>42135</v>
      </c>
      <c r="C7368" s="1">
        <v>42136</v>
      </c>
      <c r="D7368" t="s">
        <v>14</v>
      </c>
      <c r="E7368" t="s">
        <v>254</v>
      </c>
      <c r="F7368">
        <v>0</v>
      </c>
      <c r="G7368">
        <v>8720000</v>
      </c>
      <c r="H7368">
        <v>0</v>
      </c>
      <c r="I7368">
        <v>0</v>
      </c>
      <c r="J7368">
        <v>0</v>
      </c>
      <c r="K7368">
        <v>1.5660000000000001</v>
      </c>
      <c r="L7368" t="s">
        <v>16</v>
      </c>
      <c r="M7368" s="2">
        <v>13655520</v>
      </c>
      <c r="N7368" s="2" t="str">
        <f>VLOOKUP(Tabla1[[#This Row],[nemo]],'Nemos y clasificaciones'!$A$2:$B$5000,2,FALSE)</f>
        <v>FONDO MUTUO ETF IT NOW S&amp;P IPSA</v>
      </c>
      <c r="O7368" s="2" t="str">
        <f>VLOOKUP(Tabla1[[#This Row],[nemo]],'Nemos y clasificaciones'!$A$1:$C$3000,3,FALSE)</f>
        <v>ETF</v>
      </c>
      <c r="P7368" s="2"/>
      <c r="Q7368" s="2"/>
    </row>
    <row r="7369" spans="1:17" x14ac:dyDescent="0.25">
      <c r="A7369" t="s">
        <v>9933</v>
      </c>
      <c r="B7369" s="1">
        <v>42755</v>
      </c>
      <c r="C7369" s="1">
        <v>42758</v>
      </c>
      <c r="D7369" t="s">
        <v>14</v>
      </c>
      <c r="E7369" t="s">
        <v>254</v>
      </c>
      <c r="F7369">
        <v>0</v>
      </c>
      <c r="G7369">
        <v>19360000</v>
      </c>
      <c r="H7369">
        <v>0</v>
      </c>
      <c r="I7369">
        <v>0</v>
      </c>
      <c r="J7369">
        <v>0</v>
      </c>
      <c r="K7369">
        <v>0.70299999999999996</v>
      </c>
      <c r="L7369" t="s">
        <v>23</v>
      </c>
      <c r="M7369" s="2">
        <v>13610080</v>
      </c>
      <c r="N7369" s="2" t="str">
        <f>VLOOKUP(Tabla1[[#This Row],[nemo]],'Nemos y clasificaciones'!$A$2:$B$5000,2,FALSE)</f>
        <v>FONDO MUTUO ETF IT NOW S&amp;P IPSA</v>
      </c>
      <c r="O7369" s="2" t="str">
        <f>VLOOKUP(Tabla1[[#This Row],[nemo]],'Nemos y clasificaciones'!$A$1:$C$3000,3,FALSE)</f>
        <v>ETF</v>
      </c>
      <c r="P7369" s="2"/>
      <c r="Q7369" s="2"/>
    </row>
    <row r="7370" spans="1:17" x14ac:dyDescent="0.25">
      <c r="A7370" t="s">
        <v>2609</v>
      </c>
      <c r="B7370" s="1">
        <v>44231</v>
      </c>
      <c r="C7370" s="1">
        <v>44232</v>
      </c>
      <c r="D7370" t="s">
        <v>14</v>
      </c>
      <c r="E7370" t="s">
        <v>254</v>
      </c>
      <c r="F7370">
        <v>0</v>
      </c>
      <c r="G7370">
        <v>41120000</v>
      </c>
      <c r="H7370">
        <v>0</v>
      </c>
      <c r="I7370">
        <v>0</v>
      </c>
      <c r="J7370">
        <v>0</v>
      </c>
      <c r="K7370">
        <v>0.33</v>
      </c>
      <c r="L7370" t="s">
        <v>23</v>
      </c>
      <c r="M7370" s="2">
        <v>13569600</v>
      </c>
      <c r="N7370" s="2" t="str">
        <f>VLOOKUP(Tabla1[[#This Row],[nemo]],'Nemos y clasificaciones'!$A$2:$B$5000,2,FALSE)</f>
        <v>FONDO MUTUO ETF IT NOW S&amp;P IPSA</v>
      </c>
      <c r="O7370" s="2" t="str">
        <f>VLOOKUP(Tabla1[[#This Row],[nemo]],'Nemos y clasificaciones'!$A$1:$C$3000,3,FALSE)</f>
        <v>ETF</v>
      </c>
      <c r="P7370" s="2"/>
      <c r="Q7370" s="2"/>
    </row>
    <row r="7371" spans="1:17" x14ac:dyDescent="0.25">
      <c r="A7371" t="s">
        <v>5887</v>
      </c>
      <c r="B7371" s="1">
        <v>43647</v>
      </c>
      <c r="C7371" s="1">
        <v>43654</v>
      </c>
      <c r="D7371" t="s">
        <v>21</v>
      </c>
      <c r="E7371" t="s">
        <v>287</v>
      </c>
      <c r="F7371">
        <v>0</v>
      </c>
      <c r="G7371">
        <v>1000000</v>
      </c>
      <c r="H7371">
        <v>0</v>
      </c>
      <c r="I7371">
        <v>0</v>
      </c>
      <c r="J7371">
        <v>0</v>
      </c>
      <c r="K7371">
        <v>0.252</v>
      </c>
      <c r="L7371" t="s">
        <v>23</v>
      </c>
      <c r="M7371" s="2">
        <v>252000</v>
      </c>
      <c r="N7371" s="2" t="str">
        <f>VLOOKUP(Tabla1[[#This Row],[nemo]],'Nemos y clasificaciones'!$A$2:$B$5000,2,FALSE)</f>
        <v>iShares Core U.S. Aggregate Bond ETF (AGG)</v>
      </c>
      <c r="O7371" s="2" t="str">
        <f>VLOOKUP(Tabla1[[#This Row],[nemo]],'Nemos y clasificaciones'!$A$1:$C$3000,3,FALSE)</f>
        <v>ETF</v>
      </c>
      <c r="P7371" s="2"/>
      <c r="Q7371" s="2"/>
    </row>
    <row r="7372" spans="1:17" x14ac:dyDescent="0.25">
      <c r="A7372" t="s">
        <v>7425</v>
      </c>
      <c r="B7372" s="1">
        <v>43374</v>
      </c>
      <c r="C7372" s="1">
        <v>43378</v>
      </c>
      <c r="D7372" t="s">
        <v>21</v>
      </c>
      <c r="E7372" t="s">
        <v>287</v>
      </c>
      <c r="F7372">
        <v>0</v>
      </c>
      <c r="G7372">
        <v>1000000</v>
      </c>
      <c r="H7372">
        <v>0</v>
      </c>
      <c r="I7372">
        <v>0</v>
      </c>
      <c r="J7372">
        <v>0</v>
      </c>
      <c r="K7372">
        <v>0.252</v>
      </c>
      <c r="L7372" t="s">
        <v>23</v>
      </c>
      <c r="M7372" s="2">
        <v>252000</v>
      </c>
      <c r="N7372" s="2" t="str">
        <f>VLOOKUP(Tabla1[[#This Row],[nemo]],'Nemos y clasificaciones'!$A$2:$B$5000,2,FALSE)</f>
        <v>iShares Core U.S. Aggregate Bond ETF (AGG)</v>
      </c>
      <c r="O7372" s="2" t="str">
        <f>VLOOKUP(Tabla1[[#This Row],[nemo]],'Nemos y clasificaciones'!$A$1:$C$3000,3,FALSE)</f>
        <v>ETF</v>
      </c>
      <c r="P7372" s="2"/>
      <c r="Q7372" s="2"/>
    </row>
    <row r="7373" spans="1:17" x14ac:dyDescent="0.25">
      <c r="A7373" t="s">
        <v>5425</v>
      </c>
      <c r="B7373" s="1">
        <v>43768</v>
      </c>
      <c r="C7373" s="1">
        <v>43776</v>
      </c>
      <c r="D7373" t="s">
        <v>21</v>
      </c>
      <c r="E7373" t="s">
        <v>287</v>
      </c>
      <c r="F7373">
        <v>0</v>
      </c>
      <c r="G7373">
        <v>1000000</v>
      </c>
      <c r="H7373">
        <v>0</v>
      </c>
      <c r="I7373">
        <v>0</v>
      </c>
      <c r="J7373">
        <v>0</v>
      </c>
      <c r="K7373">
        <v>0.251</v>
      </c>
      <c r="L7373" t="s">
        <v>23</v>
      </c>
      <c r="M7373" s="2">
        <v>251000</v>
      </c>
      <c r="N7373" s="2" t="str">
        <f>VLOOKUP(Tabla1[[#This Row],[nemo]],'Nemos y clasificaciones'!$A$2:$B$5000,2,FALSE)</f>
        <v>iShares Core U.S. Aggregate Bond ETF (AGG)</v>
      </c>
      <c r="O7373" s="2" t="str">
        <f>VLOOKUP(Tabla1[[#This Row],[nemo]],'Nemos y clasificaciones'!$A$1:$C$3000,3,FALSE)</f>
        <v>ETF</v>
      </c>
      <c r="P7373" s="2"/>
      <c r="Q7373" s="2"/>
    </row>
    <row r="7374" spans="1:17" x14ac:dyDescent="0.25">
      <c r="A7374" t="s">
        <v>9564</v>
      </c>
      <c r="B7374" s="1">
        <v>42872</v>
      </c>
      <c r="C7374" s="1">
        <v>42873</v>
      </c>
      <c r="D7374" t="s">
        <v>14</v>
      </c>
      <c r="E7374" t="s">
        <v>254</v>
      </c>
      <c r="F7374">
        <v>0</v>
      </c>
      <c r="G7374">
        <v>18400000</v>
      </c>
      <c r="H7374">
        <v>0</v>
      </c>
      <c r="I7374">
        <v>0</v>
      </c>
      <c r="J7374">
        <v>0</v>
      </c>
      <c r="K7374">
        <v>0.73199999999999998</v>
      </c>
      <c r="L7374" t="s">
        <v>23</v>
      </c>
      <c r="M7374" s="2">
        <v>13468800</v>
      </c>
      <c r="N7374" s="2" t="str">
        <f>VLOOKUP(Tabla1[[#This Row],[nemo]],'Nemos y clasificaciones'!$A$2:$B$5000,2,FALSE)</f>
        <v>FONDO MUTUO ETF IT NOW S&amp;P IPSA</v>
      </c>
      <c r="O7374" s="2" t="str">
        <f>VLOOKUP(Tabla1[[#This Row],[nemo]],'Nemos y clasificaciones'!$A$1:$C$3000,3,FALSE)</f>
        <v>ETF</v>
      </c>
      <c r="P7374" s="2"/>
      <c r="Q7374" s="2"/>
    </row>
    <row r="7375" spans="1:17" x14ac:dyDescent="0.25">
      <c r="A7375" t="s">
        <v>7246</v>
      </c>
      <c r="B7375" s="1">
        <v>43437</v>
      </c>
      <c r="C7375" s="1">
        <v>43441</v>
      </c>
      <c r="D7375" t="s">
        <v>21</v>
      </c>
      <c r="E7375" t="s">
        <v>287</v>
      </c>
      <c r="F7375">
        <v>0</v>
      </c>
      <c r="G7375">
        <v>1000000</v>
      </c>
      <c r="H7375">
        <v>0</v>
      </c>
      <c r="I7375">
        <v>0</v>
      </c>
      <c r="J7375">
        <v>0</v>
      </c>
      <c r="K7375">
        <v>0.251</v>
      </c>
      <c r="L7375" t="s">
        <v>23</v>
      </c>
      <c r="M7375" s="2">
        <v>251000</v>
      </c>
      <c r="N7375" s="2" t="str">
        <f>VLOOKUP(Tabla1[[#This Row],[nemo]],'Nemos y clasificaciones'!$A$2:$B$5000,2,FALSE)</f>
        <v>iShares Core U.S. Aggregate Bond ETF (AGG)</v>
      </c>
      <c r="O7375" s="2" t="str">
        <f>VLOOKUP(Tabla1[[#This Row],[nemo]],'Nemos y clasificaciones'!$A$1:$C$3000,3,FALSE)</f>
        <v>ETF</v>
      </c>
      <c r="P7375" s="2"/>
      <c r="Q7375" s="2"/>
    </row>
    <row r="7376" spans="1:17" x14ac:dyDescent="0.25">
      <c r="A7376" t="s">
        <v>6234</v>
      </c>
      <c r="B7376" s="1">
        <v>43614</v>
      </c>
      <c r="C7376" s="1">
        <v>43615</v>
      </c>
      <c r="D7376" t="s">
        <v>14</v>
      </c>
      <c r="E7376" t="s">
        <v>254</v>
      </c>
      <c r="F7376">
        <v>0</v>
      </c>
      <c r="G7376">
        <v>32240000</v>
      </c>
      <c r="H7376">
        <v>0</v>
      </c>
      <c r="I7376">
        <v>0</v>
      </c>
      <c r="J7376">
        <v>0</v>
      </c>
      <c r="K7376">
        <v>0.41599999999999998</v>
      </c>
      <c r="L7376" t="s">
        <v>23</v>
      </c>
      <c r="M7376" s="2">
        <v>13411840</v>
      </c>
      <c r="N7376" s="2" t="str">
        <f>VLOOKUP(Tabla1[[#This Row],[nemo]],'Nemos y clasificaciones'!$A$2:$B$5000,2,FALSE)</f>
        <v>FONDO MUTUO ETF IT NOW S&amp;P IPSA</v>
      </c>
      <c r="O7376" s="2" t="str">
        <f>VLOOKUP(Tabla1[[#This Row],[nemo]],'Nemos y clasificaciones'!$A$1:$C$3000,3,FALSE)</f>
        <v>ETF</v>
      </c>
      <c r="P7376" s="2"/>
      <c r="Q7376" s="2"/>
    </row>
    <row r="7377" spans="1:17" x14ac:dyDescent="0.25">
      <c r="A7377" t="s">
        <v>7605</v>
      </c>
      <c r="B7377" s="1">
        <v>43313</v>
      </c>
      <c r="C7377" s="1">
        <v>43319</v>
      </c>
      <c r="D7377" t="s">
        <v>21</v>
      </c>
      <c r="E7377" t="s">
        <v>287</v>
      </c>
      <c r="F7377">
        <v>0</v>
      </c>
      <c r="G7377">
        <v>1000000</v>
      </c>
      <c r="H7377">
        <v>0</v>
      </c>
      <c r="I7377">
        <v>0</v>
      </c>
      <c r="J7377">
        <v>0</v>
      </c>
      <c r="K7377">
        <v>0.251</v>
      </c>
      <c r="L7377" t="s">
        <v>23</v>
      </c>
      <c r="M7377" s="2">
        <v>251000</v>
      </c>
      <c r="N7377" s="2" t="str">
        <f>VLOOKUP(Tabla1[[#This Row],[nemo]],'Nemos y clasificaciones'!$A$2:$B$5000,2,FALSE)</f>
        <v>iShares Core U.S. Aggregate Bond ETF (AGG)</v>
      </c>
      <c r="O7377" s="2" t="str">
        <f>VLOOKUP(Tabla1[[#This Row],[nemo]],'Nemos y clasificaciones'!$A$1:$C$3000,3,FALSE)</f>
        <v>ETF</v>
      </c>
      <c r="P7377" s="2"/>
      <c r="Q7377" s="2"/>
    </row>
    <row r="7378" spans="1:17" x14ac:dyDescent="0.25">
      <c r="A7378" t="s">
        <v>8117</v>
      </c>
      <c r="B7378" s="1">
        <v>43242</v>
      </c>
      <c r="C7378" s="1">
        <v>43243</v>
      </c>
      <c r="D7378" t="s">
        <v>14</v>
      </c>
      <c r="E7378" t="s">
        <v>254</v>
      </c>
      <c r="F7378">
        <v>0</v>
      </c>
      <c r="G7378">
        <v>29040000</v>
      </c>
      <c r="H7378">
        <v>0</v>
      </c>
      <c r="I7378">
        <v>0</v>
      </c>
      <c r="J7378">
        <v>0</v>
      </c>
      <c r="K7378">
        <v>0.45700000000000002</v>
      </c>
      <c r="L7378" t="s">
        <v>23</v>
      </c>
      <c r="M7378" s="2">
        <v>13271280</v>
      </c>
      <c r="N7378" s="2" t="str">
        <f>VLOOKUP(Tabla1[[#This Row],[nemo]],'Nemos y clasificaciones'!$A$2:$B$5000,2,FALSE)</f>
        <v>FONDO MUTUO ETF IT NOW S&amp;P IPSA</v>
      </c>
      <c r="O7378" s="2" t="str">
        <f>VLOOKUP(Tabla1[[#This Row],[nemo]],'Nemos y clasificaciones'!$A$1:$C$3000,3,FALSE)</f>
        <v>ETF</v>
      </c>
      <c r="P7378" s="2"/>
      <c r="Q7378" s="2"/>
    </row>
    <row r="7379" spans="1:17" x14ac:dyDescent="0.25">
      <c r="A7379" t="s">
        <v>8937</v>
      </c>
      <c r="B7379" s="1">
        <v>43041</v>
      </c>
      <c r="C7379" s="1">
        <v>43042</v>
      </c>
      <c r="D7379" t="s">
        <v>14</v>
      </c>
      <c r="E7379" t="s">
        <v>254</v>
      </c>
      <c r="F7379">
        <v>0</v>
      </c>
      <c r="G7379">
        <v>20160000</v>
      </c>
      <c r="H7379">
        <v>0</v>
      </c>
      <c r="I7379">
        <v>0</v>
      </c>
      <c r="J7379">
        <v>0</v>
      </c>
      <c r="K7379">
        <v>0.65100000000000002</v>
      </c>
      <c r="L7379" t="s">
        <v>23</v>
      </c>
      <c r="M7379" s="2">
        <v>13124160</v>
      </c>
      <c r="N7379" s="2" t="str">
        <f>VLOOKUP(Tabla1[[#This Row],[nemo]],'Nemos y clasificaciones'!$A$2:$B$5000,2,FALSE)</f>
        <v>FONDO MUTUO ETF IT NOW S&amp;P IPSA</v>
      </c>
      <c r="O7379" s="2" t="str">
        <f>VLOOKUP(Tabla1[[#This Row],[nemo]],'Nemos y clasificaciones'!$A$1:$C$3000,3,FALSE)</f>
        <v>ETF</v>
      </c>
      <c r="P7379" s="2"/>
      <c r="Q7379" s="2"/>
    </row>
    <row r="7380" spans="1:17" x14ac:dyDescent="0.25">
      <c r="A7380" t="s">
        <v>11528</v>
      </c>
      <c r="B7380" s="1">
        <v>42152</v>
      </c>
      <c r="C7380" s="1">
        <v>42153</v>
      </c>
      <c r="D7380" t="s">
        <v>14</v>
      </c>
      <c r="E7380" t="s">
        <v>254</v>
      </c>
      <c r="F7380">
        <v>0</v>
      </c>
      <c r="G7380">
        <v>9440000</v>
      </c>
      <c r="H7380">
        <v>0</v>
      </c>
      <c r="I7380">
        <v>0</v>
      </c>
      <c r="J7380">
        <v>0</v>
      </c>
      <c r="K7380">
        <v>1.363</v>
      </c>
      <c r="L7380" t="s">
        <v>16</v>
      </c>
      <c r="M7380" s="2">
        <v>12866720</v>
      </c>
      <c r="N7380" s="2" t="str">
        <f>VLOOKUP(Tabla1[[#This Row],[nemo]],'Nemos y clasificaciones'!$A$2:$B$5000,2,FALSE)</f>
        <v>FONDO MUTUO ETF IT NOW S&amp;P IPSA</v>
      </c>
      <c r="O7380" s="2" t="str">
        <f>VLOOKUP(Tabla1[[#This Row],[nemo]],'Nemos y clasificaciones'!$A$1:$C$3000,3,FALSE)</f>
        <v>ETF</v>
      </c>
      <c r="P7380" s="2"/>
      <c r="Q7380" s="2"/>
    </row>
    <row r="7381" spans="1:17" x14ac:dyDescent="0.25">
      <c r="A7381" t="s">
        <v>8019</v>
      </c>
      <c r="B7381" s="1">
        <v>43250</v>
      </c>
      <c r="C7381" s="1">
        <v>43251</v>
      </c>
      <c r="D7381" t="s">
        <v>14</v>
      </c>
      <c r="E7381" t="s">
        <v>254</v>
      </c>
      <c r="F7381">
        <v>0</v>
      </c>
      <c r="G7381">
        <v>29760000</v>
      </c>
      <c r="H7381">
        <v>0</v>
      </c>
      <c r="I7381">
        <v>0</v>
      </c>
      <c r="J7381">
        <v>0</v>
      </c>
      <c r="K7381">
        <v>0.432</v>
      </c>
      <c r="L7381" t="s">
        <v>23</v>
      </c>
      <c r="M7381" s="2">
        <v>12856320</v>
      </c>
      <c r="N7381" s="2" t="str">
        <f>VLOOKUP(Tabla1[[#This Row],[nemo]],'Nemos y clasificaciones'!$A$2:$B$5000,2,FALSE)</f>
        <v>FONDO MUTUO ETF IT NOW S&amp;P IPSA</v>
      </c>
      <c r="O7381" s="2" t="str">
        <f>VLOOKUP(Tabla1[[#This Row],[nemo]],'Nemos y clasificaciones'!$A$1:$C$3000,3,FALSE)</f>
        <v>ETF</v>
      </c>
      <c r="P7381" s="2"/>
      <c r="Q7381" s="2"/>
    </row>
    <row r="7382" spans="1:17" x14ac:dyDescent="0.25">
      <c r="A7382" t="s">
        <v>10482</v>
      </c>
      <c r="B7382" s="1">
        <v>42516</v>
      </c>
      <c r="C7382" s="1">
        <v>42517</v>
      </c>
      <c r="D7382" t="s">
        <v>14</v>
      </c>
      <c r="E7382" t="s">
        <v>254</v>
      </c>
      <c r="F7382">
        <v>0</v>
      </c>
      <c r="G7382">
        <v>8640000</v>
      </c>
      <c r="H7382">
        <v>0</v>
      </c>
      <c r="I7382">
        <v>0</v>
      </c>
      <c r="J7382">
        <v>0</v>
      </c>
      <c r="K7382">
        <v>1.4790000000000001</v>
      </c>
      <c r="L7382" t="s">
        <v>16</v>
      </c>
      <c r="M7382" s="2">
        <v>12778560</v>
      </c>
      <c r="N7382" s="2" t="str">
        <f>VLOOKUP(Tabla1[[#This Row],[nemo]],'Nemos y clasificaciones'!$A$2:$B$5000,2,FALSE)</f>
        <v>FONDO MUTUO ETF IT NOW S&amp;P IPSA</v>
      </c>
      <c r="O7382" s="2" t="str">
        <f>VLOOKUP(Tabla1[[#This Row],[nemo]],'Nemos y clasificaciones'!$A$1:$C$3000,3,FALSE)</f>
        <v>ETF</v>
      </c>
      <c r="P7382" s="2"/>
      <c r="Q7382" s="2"/>
    </row>
    <row r="7383" spans="1:17" x14ac:dyDescent="0.25">
      <c r="A7383" t="s">
        <v>8118</v>
      </c>
      <c r="B7383" s="1">
        <v>43242</v>
      </c>
      <c r="C7383" s="1">
        <v>43243</v>
      </c>
      <c r="D7383" t="s">
        <v>14</v>
      </c>
      <c r="E7383" t="s">
        <v>254</v>
      </c>
      <c r="F7383">
        <v>0</v>
      </c>
      <c r="G7383">
        <v>29040000</v>
      </c>
      <c r="H7383">
        <v>0</v>
      </c>
      <c r="I7383">
        <v>0</v>
      </c>
      <c r="J7383">
        <v>0</v>
      </c>
      <c r="K7383">
        <v>0.437</v>
      </c>
      <c r="L7383" t="s">
        <v>23</v>
      </c>
      <c r="M7383" s="2">
        <v>12690480</v>
      </c>
      <c r="N7383" s="2" t="str">
        <f>VLOOKUP(Tabla1[[#This Row],[nemo]],'Nemos y clasificaciones'!$A$2:$B$5000,2,FALSE)</f>
        <v>FONDO MUTUO ETF IT NOW S&amp;P IPSA</v>
      </c>
      <c r="O7383" s="2" t="str">
        <f>VLOOKUP(Tabla1[[#This Row],[nemo]],'Nemos y clasificaciones'!$A$1:$C$3000,3,FALSE)</f>
        <v>ETF</v>
      </c>
      <c r="P7383" s="2"/>
      <c r="Q7383" s="2"/>
    </row>
    <row r="7384" spans="1:17" x14ac:dyDescent="0.25">
      <c r="A7384" t="s">
        <v>11107</v>
      </c>
      <c r="B7384" s="1">
        <v>42354</v>
      </c>
      <c r="C7384" s="1">
        <v>42355</v>
      </c>
      <c r="D7384" t="s">
        <v>14</v>
      </c>
      <c r="E7384" t="s">
        <v>254</v>
      </c>
      <c r="F7384">
        <v>0</v>
      </c>
      <c r="G7384">
        <v>7760000</v>
      </c>
      <c r="H7384">
        <v>0</v>
      </c>
      <c r="I7384">
        <v>0</v>
      </c>
      <c r="J7384">
        <v>0</v>
      </c>
      <c r="K7384">
        <v>1.62</v>
      </c>
      <c r="L7384" t="s">
        <v>16</v>
      </c>
      <c r="M7384" s="2">
        <v>12571200</v>
      </c>
      <c r="N7384" s="2" t="str">
        <f>VLOOKUP(Tabla1[[#This Row],[nemo]],'Nemos y clasificaciones'!$A$2:$B$5000,2,FALSE)</f>
        <v>FONDO MUTUO ETF IT NOW S&amp;P IPSA</v>
      </c>
      <c r="O7384" s="2" t="str">
        <f>VLOOKUP(Tabla1[[#This Row],[nemo]],'Nemos y clasificaciones'!$A$1:$C$3000,3,FALSE)</f>
        <v>ETF</v>
      </c>
      <c r="P7384" s="2"/>
      <c r="Q7384" s="2"/>
    </row>
    <row r="7385" spans="1:17" x14ac:dyDescent="0.25">
      <c r="A7385" t="s">
        <v>10679</v>
      </c>
      <c r="B7385" s="1">
        <v>42499</v>
      </c>
      <c r="C7385" s="1">
        <v>42500</v>
      </c>
      <c r="D7385" t="s">
        <v>14</v>
      </c>
      <c r="E7385" t="s">
        <v>254</v>
      </c>
      <c r="F7385">
        <v>0</v>
      </c>
      <c r="G7385">
        <v>8560000</v>
      </c>
      <c r="H7385">
        <v>0</v>
      </c>
      <c r="I7385">
        <v>0</v>
      </c>
      <c r="J7385">
        <v>0</v>
      </c>
      <c r="K7385">
        <v>1.462</v>
      </c>
      <c r="L7385" t="s">
        <v>16</v>
      </c>
      <c r="M7385" s="2">
        <v>12514720</v>
      </c>
      <c r="N7385" s="2" t="str">
        <f>VLOOKUP(Tabla1[[#This Row],[nemo]],'Nemos y clasificaciones'!$A$2:$B$5000,2,FALSE)</f>
        <v>FONDO MUTUO ETF IT NOW S&amp;P IPSA</v>
      </c>
      <c r="O7385" s="2" t="str">
        <f>VLOOKUP(Tabla1[[#This Row],[nemo]],'Nemos y clasificaciones'!$A$1:$C$3000,3,FALSE)</f>
        <v>ETF</v>
      </c>
      <c r="P7385" s="2"/>
      <c r="Q7385" s="2"/>
    </row>
    <row r="7386" spans="1:17" x14ac:dyDescent="0.25">
      <c r="A7386" t="s">
        <v>4203</v>
      </c>
      <c r="B7386" s="1">
        <v>43980</v>
      </c>
      <c r="C7386" s="1">
        <v>43983</v>
      </c>
      <c r="D7386" t="s">
        <v>14</v>
      </c>
      <c r="E7386" t="s">
        <v>254</v>
      </c>
      <c r="F7386">
        <v>0</v>
      </c>
      <c r="G7386">
        <v>28720000</v>
      </c>
      <c r="H7386">
        <v>0</v>
      </c>
      <c r="I7386">
        <v>0</v>
      </c>
      <c r="J7386">
        <v>0</v>
      </c>
      <c r="K7386">
        <v>0.433</v>
      </c>
      <c r="L7386" t="s">
        <v>23</v>
      </c>
      <c r="M7386" s="2">
        <v>12435760</v>
      </c>
      <c r="N7386" s="2" t="str">
        <f>VLOOKUP(Tabla1[[#This Row],[nemo]],'Nemos y clasificaciones'!$A$2:$B$5000,2,FALSE)</f>
        <v>FONDO MUTUO ETF IT NOW S&amp;P IPSA</v>
      </c>
      <c r="O7386" s="2" t="str">
        <f>VLOOKUP(Tabla1[[#This Row],[nemo]],'Nemos y clasificaciones'!$A$1:$C$3000,3,FALSE)</f>
        <v>ETF</v>
      </c>
      <c r="P7386" s="2"/>
      <c r="Q7386" s="2"/>
    </row>
    <row r="7387" spans="1:17" x14ac:dyDescent="0.25">
      <c r="A7387" t="s">
        <v>9704</v>
      </c>
      <c r="B7387" s="1">
        <v>42858</v>
      </c>
      <c r="C7387" s="1">
        <v>42859</v>
      </c>
      <c r="D7387" t="s">
        <v>14</v>
      </c>
      <c r="E7387" t="s">
        <v>254</v>
      </c>
      <c r="F7387">
        <v>0</v>
      </c>
      <c r="G7387">
        <v>18240000</v>
      </c>
      <c r="H7387">
        <v>0</v>
      </c>
      <c r="I7387">
        <v>0</v>
      </c>
      <c r="J7387">
        <v>0</v>
      </c>
      <c r="K7387">
        <v>0.67400000000000004</v>
      </c>
      <c r="L7387" t="s">
        <v>23</v>
      </c>
      <c r="M7387" s="2">
        <v>12293760</v>
      </c>
      <c r="N7387" s="2" t="str">
        <f>VLOOKUP(Tabla1[[#This Row],[nemo]],'Nemos y clasificaciones'!$A$2:$B$5000,2,FALSE)</f>
        <v>FONDO MUTUO ETF IT NOW S&amp;P IPSA</v>
      </c>
      <c r="O7387" s="2" t="str">
        <f>VLOOKUP(Tabla1[[#This Row],[nemo]],'Nemos y clasificaciones'!$A$1:$C$3000,3,FALSE)</f>
        <v>ETF</v>
      </c>
      <c r="P7387" s="2"/>
      <c r="Q7387" s="2"/>
    </row>
    <row r="7388" spans="1:17" x14ac:dyDescent="0.25">
      <c r="A7388" t="s">
        <v>6601</v>
      </c>
      <c r="B7388" s="1">
        <v>43584</v>
      </c>
      <c r="C7388" s="1">
        <v>43585</v>
      </c>
      <c r="D7388" t="s">
        <v>14</v>
      </c>
      <c r="E7388" t="s">
        <v>254</v>
      </c>
      <c r="F7388">
        <v>0</v>
      </c>
      <c r="G7388">
        <v>31920000</v>
      </c>
      <c r="H7388">
        <v>0</v>
      </c>
      <c r="I7388">
        <v>0</v>
      </c>
      <c r="J7388">
        <v>0</v>
      </c>
      <c r="K7388">
        <v>0.376</v>
      </c>
      <c r="L7388" t="s">
        <v>23</v>
      </c>
      <c r="M7388" s="2">
        <v>12001920</v>
      </c>
      <c r="N7388" s="2" t="str">
        <f>VLOOKUP(Tabla1[[#This Row],[nemo]],'Nemos y clasificaciones'!$A$2:$B$5000,2,FALSE)</f>
        <v>FONDO MUTUO ETF IT NOW S&amp;P IPSA</v>
      </c>
      <c r="O7388" s="2" t="str">
        <f>VLOOKUP(Tabla1[[#This Row],[nemo]],'Nemos y clasificaciones'!$A$1:$C$3000,3,FALSE)</f>
        <v>ETF</v>
      </c>
      <c r="P7388" s="2"/>
      <c r="Q7388" s="2"/>
    </row>
    <row r="7389" spans="1:17" x14ac:dyDescent="0.25">
      <c r="A7389" t="s">
        <v>11137</v>
      </c>
      <c r="B7389" s="1">
        <v>42341</v>
      </c>
      <c r="C7389" s="1">
        <v>42342</v>
      </c>
      <c r="D7389" t="s">
        <v>14</v>
      </c>
      <c r="E7389" t="s">
        <v>254</v>
      </c>
      <c r="F7389">
        <v>0</v>
      </c>
      <c r="G7389">
        <v>7920000</v>
      </c>
      <c r="H7389">
        <v>0</v>
      </c>
      <c r="I7389">
        <v>0</v>
      </c>
      <c r="J7389">
        <v>0</v>
      </c>
      <c r="K7389">
        <v>1.4630000000000001</v>
      </c>
      <c r="L7389" t="s">
        <v>16</v>
      </c>
      <c r="M7389" s="2">
        <v>11586960</v>
      </c>
      <c r="N7389" s="2" t="str">
        <f>VLOOKUP(Tabla1[[#This Row],[nemo]],'Nemos y clasificaciones'!$A$2:$B$5000,2,FALSE)</f>
        <v>FONDO MUTUO ETF IT NOW S&amp;P IPSA</v>
      </c>
      <c r="O7389" s="2" t="str">
        <f>VLOOKUP(Tabla1[[#This Row],[nemo]],'Nemos y clasificaciones'!$A$1:$C$3000,3,FALSE)</f>
        <v>ETF</v>
      </c>
      <c r="P7389" s="2"/>
      <c r="Q7389" s="2"/>
    </row>
    <row r="7390" spans="1:17" x14ac:dyDescent="0.25">
      <c r="A7390" t="s">
        <v>8151</v>
      </c>
      <c r="B7390" s="1">
        <v>43237</v>
      </c>
      <c r="C7390" s="1">
        <v>43238</v>
      </c>
      <c r="D7390" t="s">
        <v>14</v>
      </c>
      <c r="E7390" t="s">
        <v>254</v>
      </c>
      <c r="F7390">
        <v>0</v>
      </c>
      <c r="G7390">
        <v>27520000</v>
      </c>
      <c r="H7390">
        <v>0</v>
      </c>
      <c r="I7390">
        <v>0</v>
      </c>
      <c r="J7390">
        <v>0</v>
      </c>
      <c r="K7390">
        <v>0.41799999999999998</v>
      </c>
      <c r="L7390" t="s">
        <v>23</v>
      </c>
      <c r="M7390" s="2">
        <v>11503360</v>
      </c>
      <c r="N7390" s="2" t="str">
        <f>VLOOKUP(Tabla1[[#This Row],[nemo]],'Nemos y clasificaciones'!$A$2:$B$5000,2,FALSE)</f>
        <v>FONDO MUTUO ETF IT NOW S&amp;P IPSA</v>
      </c>
      <c r="O7390" s="2" t="str">
        <f>VLOOKUP(Tabla1[[#This Row],[nemo]],'Nemos y clasificaciones'!$A$1:$C$3000,3,FALSE)</f>
        <v>ETF</v>
      </c>
      <c r="P7390" s="2"/>
      <c r="Q7390" s="2"/>
    </row>
    <row r="7391" spans="1:17" x14ac:dyDescent="0.25">
      <c r="A7391" t="s">
        <v>4324</v>
      </c>
      <c r="B7391" s="1">
        <v>43971</v>
      </c>
      <c r="C7391" s="1">
        <v>43973</v>
      </c>
      <c r="D7391" t="s">
        <v>14</v>
      </c>
      <c r="E7391" t="s">
        <v>254</v>
      </c>
      <c r="F7391">
        <v>0</v>
      </c>
      <c r="G7391">
        <v>28480000</v>
      </c>
      <c r="H7391">
        <v>0</v>
      </c>
      <c r="I7391">
        <v>0</v>
      </c>
      <c r="J7391">
        <v>0</v>
      </c>
      <c r="K7391">
        <v>0.40100000000000002</v>
      </c>
      <c r="L7391" t="s">
        <v>23</v>
      </c>
      <c r="M7391" s="2">
        <v>11420480</v>
      </c>
      <c r="N7391" s="2" t="str">
        <f>VLOOKUP(Tabla1[[#This Row],[nemo]],'Nemos y clasificaciones'!$A$2:$B$5000,2,FALSE)</f>
        <v>FONDO MUTUO ETF IT NOW S&amp;P IPSA</v>
      </c>
      <c r="O7391" s="2" t="str">
        <f>VLOOKUP(Tabla1[[#This Row],[nemo]],'Nemos y clasificaciones'!$A$1:$C$3000,3,FALSE)</f>
        <v>ETF</v>
      </c>
      <c r="P7391" s="2"/>
      <c r="Q7391" s="2"/>
    </row>
    <row r="7392" spans="1:17" x14ac:dyDescent="0.25">
      <c r="A7392" t="s">
        <v>11906</v>
      </c>
      <c r="B7392" s="1">
        <v>42088</v>
      </c>
      <c r="C7392" s="1">
        <v>42089</v>
      </c>
      <c r="D7392" t="s">
        <v>14</v>
      </c>
      <c r="E7392" t="s">
        <v>254</v>
      </c>
      <c r="F7392">
        <v>0</v>
      </c>
      <c r="G7392">
        <v>9120000</v>
      </c>
      <c r="H7392">
        <v>0</v>
      </c>
      <c r="I7392">
        <v>0</v>
      </c>
      <c r="J7392">
        <v>0</v>
      </c>
      <c r="K7392">
        <v>1.248</v>
      </c>
      <c r="L7392" t="s">
        <v>16</v>
      </c>
      <c r="M7392" s="2">
        <v>11381760</v>
      </c>
      <c r="N7392" s="2" t="str">
        <f>VLOOKUP(Tabla1[[#This Row],[nemo]],'Nemos y clasificaciones'!$A$2:$B$5000,2,FALSE)</f>
        <v>FONDO MUTUO ETF IT NOW S&amp;P IPSA</v>
      </c>
      <c r="O7392" s="2" t="str">
        <f>VLOOKUP(Tabla1[[#This Row],[nemo]],'Nemos y clasificaciones'!$A$1:$C$3000,3,FALSE)</f>
        <v>ETF</v>
      </c>
      <c r="P7392" s="2"/>
      <c r="Q7392" s="2"/>
    </row>
    <row r="7393" spans="1:17" x14ac:dyDescent="0.25">
      <c r="A7393" t="s">
        <v>11122</v>
      </c>
      <c r="B7393" s="1">
        <v>42347</v>
      </c>
      <c r="C7393" s="1">
        <v>42348</v>
      </c>
      <c r="D7393" t="s">
        <v>14</v>
      </c>
      <c r="E7393" t="s">
        <v>254</v>
      </c>
      <c r="F7393">
        <v>0</v>
      </c>
      <c r="G7393">
        <v>7760000</v>
      </c>
      <c r="H7393">
        <v>0</v>
      </c>
      <c r="I7393">
        <v>0</v>
      </c>
      <c r="J7393">
        <v>0</v>
      </c>
      <c r="K7393">
        <v>1.4650000000000001</v>
      </c>
      <c r="L7393" t="s">
        <v>16</v>
      </c>
      <c r="M7393" s="2">
        <v>11368400</v>
      </c>
      <c r="N7393" s="2" t="str">
        <f>VLOOKUP(Tabla1[[#This Row],[nemo]],'Nemos y clasificaciones'!$A$2:$B$5000,2,FALSE)</f>
        <v>FONDO MUTUO ETF IT NOW S&amp;P IPSA</v>
      </c>
      <c r="O7393" s="2" t="str">
        <f>VLOOKUP(Tabla1[[#This Row],[nemo]],'Nemos y clasificaciones'!$A$1:$C$3000,3,FALSE)</f>
        <v>ETF</v>
      </c>
      <c r="P7393" s="2"/>
      <c r="Q7393" s="2"/>
    </row>
    <row r="7394" spans="1:17" x14ac:dyDescent="0.25">
      <c r="A7394" t="s">
        <v>4666</v>
      </c>
      <c r="B7394" s="1">
        <v>43922</v>
      </c>
      <c r="C7394" s="1">
        <v>43928</v>
      </c>
      <c r="D7394" t="s">
        <v>21</v>
      </c>
      <c r="E7394" t="s">
        <v>287</v>
      </c>
      <c r="F7394">
        <v>0</v>
      </c>
      <c r="G7394">
        <v>1000000</v>
      </c>
      <c r="H7394">
        <v>0</v>
      </c>
      <c r="I7394">
        <v>0</v>
      </c>
      <c r="J7394">
        <v>0</v>
      </c>
      <c r="K7394">
        <v>0.249</v>
      </c>
      <c r="L7394" t="s">
        <v>23</v>
      </c>
      <c r="M7394" s="2">
        <v>249000</v>
      </c>
      <c r="N7394" s="2" t="str">
        <f>VLOOKUP(Tabla1[[#This Row],[nemo]],'Nemos y clasificaciones'!$A$2:$B$5000,2,FALSE)</f>
        <v>iShares Core U.S. Aggregate Bond ETF (AGG)</v>
      </c>
      <c r="O7394" s="2" t="str">
        <f>VLOOKUP(Tabla1[[#This Row],[nemo]],'Nemos y clasificaciones'!$A$1:$C$3000,3,FALSE)</f>
        <v>ETF</v>
      </c>
      <c r="P7394" s="2"/>
      <c r="Q7394" s="2"/>
    </row>
    <row r="7395" spans="1:17" x14ac:dyDescent="0.25">
      <c r="A7395" t="s">
        <v>5704</v>
      </c>
      <c r="B7395" s="1">
        <v>43712</v>
      </c>
      <c r="C7395" s="1">
        <v>43713</v>
      </c>
      <c r="D7395" t="s">
        <v>14</v>
      </c>
      <c r="E7395" t="s">
        <v>254</v>
      </c>
      <c r="F7395">
        <v>0</v>
      </c>
      <c r="G7395">
        <v>36480000</v>
      </c>
      <c r="H7395">
        <v>0</v>
      </c>
      <c r="I7395">
        <v>0</v>
      </c>
      <c r="J7395">
        <v>0</v>
      </c>
      <c r="K7395">
        <v>0.308</v>
      </c>
      <c r="L7395" t="s">
        <v>23</v>
      </c>
      <c r="M7395" s="2">
        <v>11235840</v>
      </c>
      <c r="N7395" s="2" t="str">
        <f>VLOOKUP(Tabla1[[#This Row],[nemo]],'Nemos y clasificaciones'!$A$2:$B$5000,2,FALSE)</f>
        <v>FONDO MUTUO ETF IT NOW S&amp;P IPSA</v>
      </c>
      <c r="O7395" s="2" t="str">
        <f>VLOOKUP(Tabla1[[#This Row],[nemo]],'Nemos y clasificaciones'!$A$1:$C$3000,3,FALSE)</f>
        <v>ETF</v>
      </c>
      <c r="P7395" s="2"/>
      <c r="Q7395" s="2"/>
    </row>
    <row r="7396" spans="1:17" x14ac:dyDescent="0.25">
      <c r="A7396" t="s">
        <v>2797</v>
      </c>
      <c r="B7396" s="1">
        <v>44194</v>
      </c>
      <c r="C7396" s="1">
        <v>44195</v>
      </c>
      <c r="D7396" t="s">
        <v>14</v>
      </c>
      <c r="E7396" t="s">
        <v>254</v>
      </c>
      <c r="F7396">
        <v>0</v>
      </c>
      <c r="G7396">
        <v>39360000</v>
      </c>
      <c r="H7396">
        <v>0</v>
      </c>
      <c r="I7396">
        <v>0</v>
      </c>
      <c r="J7396">
        <v>0</v>
      </c>
      <c r="K7396">
        <v>0.28299999999999997</v>
      </c>
      <c r="L7396" t="s">
        <v>23</v>
      </c>
      <c r="M7396" s="2">
        <v>11138880</v>
      </c>
      <c r="N7396" s="2" t="str">
        <f>VLOOKUP(Tabla1[[#This Row],[nemo]],'Nemos y clasificaciones'!$A$2:$B$5000,2,FALSE)</f>
        <v>FONDO MUTUO ETF IT NOW S&amp;P IPSA</v>
      </c>
      <c r="O7396" s="2" t="str">
        <f>VLOOKUP(Tabla1[[#This Row],[nemo]],'Nemos y clasificaciones'!$A$1:$C$3000,3,FALSE)</f>
        <v>ETF</v>
      </c>
      <c r="P7396" s="2"/>
      <c r="Q7396" s="2"/>
    </row>
    <row r="7397" spans="1:17" x14ac:dyDescent="0.25">
      <c r="A7397" t="s">
        <v>7989</v>
      </c>
      <c r="B7397" s="1">
        <v>43252</v>
      </c>
      <c r="C7397" s="1">
        <v>43258</v>
      </c>
      <c r="D7397" t="s">
        <v>21</v>
      </c>
      <c r="E7397" t="s">
        <v>287</v>
      </c>
      <c r="F7397">
        <v>0</v>
      </c>
      <c r="G7397">
        <v>1000000</v>
      </c>
      <c r="H7397">
        <v>0</v>
      </c>
      <c r="I7397">
        <v>0</v>
      </c>
      <c r="J7397">
        <v>0</v>
      </c>
      <c r="K7397">
        <v>0.249</v>
      </c>
      <c r="L7397" t="s">
        <v>23</v>
      </c>
      <c r="M7397" s="2">
        <v>249000</v>
      </c>
      <c r="N7397" s="2" t="str">
        <f>VLOOKUP(Tabla1[[#This Row],[nemo]],'Nemos y clasificaciones'!$A$2:$B$5000,2,FALSE)</f>
        <v>iShares Core U.S. Aggregate Bond ETF (AGG)</v>
      </c>
      <c r="O7397" s="2" t="str">
        <f>VLOOKUP(Tabla1[[#This Row],[nemo]],'Nemos y clasificaciones'!$A$1:$C$3000,3,FALSE)</f>
        <v>ETF</v>
      </c>
      <c r="P7397" s="2"/>
      <c r="Q7397" s="2"/>
    </row>
    <row r="7398" spans="1:17" x14ac:dyDescent="0.25">
      <c r="A7398" t="s">
        <v>9510</v>
      </c>
      <c r="B7398" s="1">
        <v>42877</v>
      </c>
      <c r="C7398" s="1">
        <v>42878</v>
      </c>
      <c r="D7398" t="s">
        <v>14</v>
      </c>
      <c r="E7398" t="s">
        <v>254</v>
      </c>
      <c r="F7398">
        <v>0</v>
      </c>
      <c r="G7398">
        <v>18880000</v>
      </c>
      <c r="H7398">
        <v>0</v>
      </c>
      <c r="I7398">
        <v>0</v>
      </c>
      <c r="J7398">
        <v>0</v>
      </c>
      <c r="K7398">
        <v>0.58699999999999997</v>
      </c>
      <c r="L7398" t="s">
        <v>23</v>
      </c>
      <c r="M7398" s="2">
        <v>11082560</v>
      </c>
      <c r="N7398" s="2" t="str">
        <f>VLOOKUP(Tabla1[[#This Row],[nemo]],'Nemos y clasificaciones'!$A$2:$B$5000,2,FALSE)</f>
        <v>FONDO MUTUO ETF IT NOW S&amp;P IPSA</v>
      </c>
      <c r="O7398" s="2" t="str">
        <f>VLOOKUP(Tabla1[[#This Row],[nemo]],'Nemos y clasificaciones'!$A$1:$C$3000,3,FALSE)</f>
        <v>ETF</v>
      </c>
      <c r="P7398" s="2"/>
      <c r="Q7398" s="2"/>
    </row>
    <row r="7399" spans="1:17" x14ac:dyDescent="0.25">
      <c r="A7399" t="s">
        <v>11702</v>
      </c>
      <c r="B7399" s="1">
        <v>42135</v>
      </c>
      <c r="C7399" s="1">
        <v>42136</v>
      </c>
      <c r="D7399" t="s">
        <v>14</v>
      </c>
      <c r="E7399" t="s">
        <v>254</v>
      </c>
      <c r="F7399">
        <v>0</v>
      </c>
      <c r="G7399">
        <v>8720000</v>
      </c>
      <c r="H7399">
        <v>0</v>
      </c>
      <c r="I7399">
        <v>0</v>
      </c>
      <c r="J7399">
        <v>0</v>
      </c>
      <c r="K7399">
        <v>1.26</v>
      </c>
      <c r="L7399" t="s">
        <v>16</v>
      </c>
      <c r="M7399" s="2">
        <v>10987200</v>
      </c>
      <c r="N7399" s="2" t="str">
        <f>VLOOKUP(Tabla1[[#This Row],[nemo]],'Nemos y clasificaciones'!$A$2:$B$5000,2,FALSE)</f>
        <v>FONDO MUTUO ETF IT NOW S&amp;P IPSA</v>
      </c>
      <c r="O7399" s="2" t="str">
        <f>VLOOKUP(Tabla1[[#This Row],[nemo]],'Nemos y clasificaciones'!$A$1:$C$3000,3,FALSE)</f>
        <v>ETF</v>
      </c>
      <c r="P7399" s="2"/>
      <c r="Q7399" s="2"/>
    </row>
    <row r="7400" spans="1:17" x14ac:dyDescent="0.25">
      <c r="A7400" t="s">
        <v>6384</v>
      </c>
      <c r="B7400" s="1">
        <v>43600</v>
      </c>
      <c r="C7400" s="1">
        <v>43601</v>
      </c>
      <c r="D7400" t="s">
        <v>14</v>
      </c>
      <c r="E7400" t="s">
        <v>254</v>
      </c>
      <c r="F7400">
        <v>0</v>
      </c>
      <c r="G7400">
        <v>30320000</v>
      </c>
      <c r="H7400">
        <v>0</v>
      </c>
      <c r="I7400">
        <v>0</v>
      </c>
      <c r="J7400">
        <v>0</v>
      </c>
      <c r="K7400">
        <v>0.36199999999999999</v>
      </c>
      <c r="L7400" t="s">
        <v>23</v>
      </c>
      <c r="M7400" s="2">
        <v>10975840</v>
      </c>
      <c r="N7400" s="2" t="str">
        <f>VLOOKUP(Tabla1[[#This Row],[nemo]],'Nemos y clasificaciones'!$A$2:$B$5000,2,FALSE)</f>
        <v>FONDO MUTUO ETF IT NOW S&amp;P IPSA</v>
      </c>
      <c r="O7400" s="2" t="str">
        <f>VLOOKUP(Tabla1[[#This Row],[nemo]],'Nemos y clasificaciones'!$A$1:$C$3000,3,FALSE)</f>
        <v>ETF</v>
      </c>
      <c r="P7400" s="2"/>
      <c r="Q7400" s="2"/>
    </row>
    <row r="7401" spans="1:17" x14ac:dyDescent="0.25">
      <c r="A7401" t="s">
        <v>1946</v>
      </c>
      <c r="B7401" s="1">
        <v>44327</v>
      </c>
      <c r="C7401" s="1">
        <v>44328</v>
      </c>
      <c r="D7401" t="s">
        <v>14</v>
      </c>
      <c r="E7401" t="s">
        <v>254</v>
      </c>
      <c r="F7401">
        <v>0</v>
      </c>
      <c r="G7401">
        <v>38720000</v>
      </c>
      <c r="H7401">
        <v>0</v>
      </c>
      <c r="I7401">
        <v>0</v>
      </c>
      <c r="J7401">
        <v>0</v>
      </c>
      <c r="K7401">
        <v>0.28000000000000003</v>
      </c>
      <c r="L7401" t="s">
        <v>23</v>
      </c>
      <c r="M7401" s="2">
        <v>10841600</v>
      </c>
      <c r="N7401" s="2" t="str">
        <f>VLOOKUP(Tabla1[[#This Row],[nemo]],'Nemos y clasificaciones'!$A$2:$B$5000,2,FALSE)</f>
        <v>FONDO MUTUO ETF IT NOW S&amp;P IPSA</v>
      </c>
      <c r="O7401" s="2" t="str">
        <f>VLOOKUP(Tabla1[[#This Row],[nemo]],'Nemos y clasificaciones'!$A$1:$C$3000,3,FALSE)</f>
        <v>ETF</v>
      </c>
      <c r="P7401" s="2"/>
      <c r="Q7401" s="2"/>
    </row>
    <row r="7402" spans="1:17" x14ac:dyDescent="0.25">
      <c r="A7402" t="s">
        <v>2154</v>
      </c>
      <c r="B7402" s="1">
        <v>44308</v>
      </c>
      <c r="C7402" s="1">
        <v>44309</v>
      </c>
      <c r="D7402" t="s">
        <v>14</v>
      </c>
      <c r="E7402" t="s">
        <v>254</v>
      </c>
      <c r="F7402">
        <v>0</v>
      </c>
      <c r="G7402">
        <v>39280000</v>
      </c>
      <c r="H7402">
        <v>0</v>
      </c>
      <c r="I7402">
        <v>0</v>
      </c>
      <c r="J7402">
        <v>0</v>
      </c>
      <c r="K7402">
        <v>0.27500000000000002</v>
      </c>
      <c r="L7402" t="s">
        <v>23</v>
      </c>
      <c r="M7402" s="2">
        <v>10802000</v>
      </c>
      <c r="N7402" s="2" t="str">
        <f>VLOOKUP(Tabla1[[#This Row],[nemo]],'Nemos y clasificaciones'!$A$2:$B$5000,2,FALSE)</f>
        <v>FONDO MUTUO ETF IT NOW S&amp;P IPSA</v>
      </c>
      <c r="O7402" s="2" t="str">
        <f>VLOOKUP(Tabla1[[#This Row],[nemo]],'Nemos y clasificaciones'!$A$1:$C$3000,3,FALSE)</f>
        <v>ETF</v>
      </c>
      <c r="P7402" s="2"/>
      <c r="Q7402" s="2"/>
    </row>
    <row r="7403" spans="1:17" x14ac:dyDescent="0.25">
      <c r="A7403" t="s">
        <v>8089</v>
      </c>
      <c r="B7403" s="1">
        <v>43243</v>
      </c>
      <c r="C7403" s="1">
        <v>43244</v>
      </c>
      <c r="D7403" t="s">
        <v>14</v>
      </c>
      <c r="E7403" t="s">
        <v>254</v>
      </c>
      <c r="F7403">
        <v>0</v>
      </c>
      <c r="G7403">
        <v>29040000</v>
      </c>
      <c r="H7403">
        <v>0</v>
      </c>
      <c r="I7403">
        <v>0</v>
      </c>
      <c r="J7403">
        <v>0</v>
      </c>
      <c r="K7403">
        <v>0.371</v>
      </c>
      <c r="L7403" t="s">
        <v>23</v>
      </c>
      <c r="M7403" s="2">
        <v>10773840</v>
      </c>
      <c r="N7403" s="2" t="str">
        <f>VLOOKUP(Tabla1[[#This Row],[nemo]],'Nemos y clasificaciones'!$A$2:$B$5000,2,FALSE)</f>
        <v>FONDO MUTUO ETF IT NOW S&amp;P IPSA</v>
      </c>
      <c r="O7403" s="2" t="str">
        <f>VLOOKUP(Tabla1[[#This Row],[nemo]],'Nemos y clasificaciones'!$A$1:$C$3000,3,FALSE)</f>
        <v>ETF</v>
      </c>
      <c r="P7403" s="2"/>
      <c r="Q7403" s="2"/>
    </row>
    <row r="7404" spans="1:17" x14ac:dyDescent="0.25">
      <c r="A7404" t="s">
        <v>10877</v>
      </c>
      <c r="B7404" s="1">
        <v>42452</v>
      </c>
      <c r="C7404" s="1">
        <v>42453</v>
      </c>
      <c r="D7404" t="s">
        <v>14</v>
      </c>
      <c r="E7404" t="s">
        <v>254</v>
      </c>
      <c r="F7404">
        <v>0</v>
      </c>
      <c r="G7404">
        <v>8720000</v>
      </c>
      <c r="H7404">
        <v>0</v>
      </c>
      <c r="I7404">
        <v>0</v>
      </c>
      <c r="J7404">
        <v>0</v>
      </c>
      <c r="K7404">
        <v>1.232</v>
      </c>
      <c r="L7404" t="s">
        <v>16</v>
      </c>
      <c r="M7404" s="2">
        <v>10743040</v>
      </c>
      <c r="N7404" s="2" t="str">
        <f>VLOOKUP(Tabla1[[#This Row],[nemo]],'Nemos y clasificaciones'!$A$2:$B$5000,2,FALSE)</f>
        <v>FONDO MUTUO ETF IT NOW S&amp;P IPSA</v>
      </c>
      <c r="O7404" s="2" t="str">
        <f>VLOOKUP(Tabla1[[#This Row],[nemo]],'Nemos y clasificaciones'!$A$1:$C$3000,3,FALSE)</f>
        <v>ETF</v>
      </c>
      <c r="P7404" s="2"/>
      <c r="Q7404" s="2"/>
    </row>
    <row r="7405" spans="1:17" x14ac:dyDescent="0.25">
      <c r="A7405" t="s">
        <v>8295</v>
      </c>
      <c r="B7405" s="1">
        <v>43224</v>
      </c>
      <c r="C7405" s="1">
        <v>43227</v>
      </c>
      <c r="D7405" t="s">
        <v>14</v>
      </c>
      <c r="E7405" t="s">
        <v>254</v>
      </c>
      <c r="F7405">
        <v>0</v>
      </c>
      <c r="G7405">
        <v>25600000</v>
      </c>
      <c r="H7405">
        <v>0</v>
      </c>
      <c r="I7405">
        <v>0</v>
      </c>
      <c r="J7405">
        <v>0</v>
      </c>
      <c r="K7405">
        <v>0.40300000000000002</v>
      </c>
      <c r="L7405" t="s">
        <v>23</v>
      </c>
      <c r="M7405" s="2">
        <v>10316800</v>
      </c>
      <c r="N7405" s="2" t="str">
        <f>VLOOKUP(Tabla1[[#This Row],[nemo]],'Nemos y clasificaciones'!$A$2:$B$5000,2,FALSE)</f>
        <v>FONDO MUTUO ETF IT NOW S&amp;P IPSA</v>
      </c>
      <c r="O7405" s="2" t="str">
        <f>VLOOKUP(Tabla1[[#This Row],[nemo]],'Nemos y clasificaciones'!$A$1:$C$3000,3,FALSE)</f>
        <v>ETF</v>
      </c>
      <c r="P7405" s="2"/>
      <c r="Q7405" s="2"/>
    </row>
    <row r="7406" spans="1:17" x14ac:dyDescent="0.25">
      <c r="A7406" t="s">
        <v>5338</v>
      </c>
      <c r="B7406" s="1">
        <v>43801</v>
      </c>
      <c r="C7406" s="1">
        <v>43805</v>
      </c>
      <c r="D7406" t="s">
        <v>21</v>
      </c>
      <c r="E7406" t="s">
        <v>287</v>
      </c>
      <c r="F7406">
        <v>0</v>
      </c>
      <c r="G7406">
        <v>1000000</v>
      </c>
      <c r="H7406">
        <v>0</v>
      </c>
      <c r="I7406">
        <v>0</v>
      </c>
      <c r="J7406">
        <v>0</v>
      </c>
      <c r="K7406">
        <v>0.246</v>
      </c>
      <c r="L7406" t="s">
        <v>23</v>
      </c>
      <c r="M7406" s="2">
        <v>246000</v>
      </c>
      <c r="N7406" s="2" t="str">
        <f>VLOOKUP(Tabla1[[#This Row],[nemo]],'Nemos y clasificaciones'!$A$2:$B$5000,2,FALSE)</f>
        <v>iShares Core U.S. Aggregate Bond ETF (AGG)</v>
      </c>
      <c r="O7406" s="2" t="str">
        <f>VLOOKUP(Tabla1[[#This Row],[nemo]],'Nemos y clasificaciones'!$A$1:$C$3000,3,FALSE)</f>
        <v>ETF</v>
      </c>
      <c r="P7406" s="2"/>
      <c r="Q7406" s="2"/>
    </row>
    <row r="7407" spans="1:17" x14ac:dyDescent="0.25">
      <c r="A7407" t="s">
        <v>9670</v>
      </c>
      <c r="B7407" s="1">
        <v>42860</v>
      </c>
      <c r="C7407" s="1">
        <v>42863</v>
      </c>
      <c r="D7407" t="s">
        <v>14</v>
      </c>
      <c r="E7407" t="s">
        <v>254</v>
      </c>
      <c r="F7407">
        <v>0</v>
      </c>
      <c r="G7407">
        <v>18240000</v>
      </c>
      <c r="H7407">
        <v>0</v>
      </c>
      <c r="I7407">
        <v>0</v>
      </c>
      <c r="J7407">
        <v>0</v>
      </c>
      <c r="K7407">
        <v>0.56499999999999995</v>
      </c>
      <c r="L7407" t="s">
        <v>23</v>
      </c>
      <c r="M7407" s="2">
        <v>10305600</v>
      </c>
      <c r="N7407" s="2" t="str">
        <f>VLOOKUP(Tabla1[[#This Row],[nemo]],'Nemos y clasificaciones'!$A$2:$B$5000,2,FALSE)</f>
        <v>FONDO MUTUO ETF IT NOW S&amp;P IPSA</v>
      </c>
      <c r="O7407" s="2" t="str">
        <f>VLOOKUP(Tabla1[[#This Row],[nemo]],'Nemos y clasificaciones'!$A$1:$C$3000,3,FALSE)</f>
        <v>ETF</v>
      </c>
      <c r="P7407" s="2"/>
      <c r="Q7407" s="2"/>
    </row>
    <row r="7408" spans="1:17" x14ac:dyDescent="0.25">
      <c r="A7408" t="s">
        <v>8361</v>
      </c>
      <c r="B7408" s="1">
        <v>43215</v>
      </c>
      <c r="C7408" s="1">
        <v>43216</v>
      </c>
      <c r="D7408" t="s">
        <v>14</v>
      </c>
      <c r="E7408" t="s">
        <v>254</v>
      </c>
      <c r="F7408">
        <v>0</v>
      </c>
      <c r="G7408">
        <v>25760000</v>
      </c>
      <c r="H7408">
        <v>0</v>
      </c>
      <c r="I7408">
        <v>0</v>
      </c>
      <c r="J7408">
        <v>0</v>
      </c>
      <c r="K7408">
        <v>0.4</v>
      </c>
      <c r="L7408" t="s">
        <v>23</v>
      </c>
      <c r="M7408" s="2">
        <v>10304000</v>
      </c>
      <c r="N7408" s="2" t="str">
        <f>VLOOKUP(Tabla1[[#This Row],[nemo]],'Nemos y clasificaciones'!$A$2:$B$5000,2,FALSE)</f>
        <v>FONDO MUTUO ETF IT NOW S&amp;P IPSA</v>
      </c>
      <c r="O7408" s="2" t="str">
        <f>VLOOKUP(Tabla1[[#This Row],[nemo]],'Nemos y clasificaciones'!$A$1:$C$3000,3,FALSE)</f>
        <v>ETF</v>
      </c>
      <c r="P7408" s="2"/>
      <c r="Q7408" s="2"/>
    </row>
    <row r="7409" spans="1:17" x14ac:dyDescent="0.25">
      <c r="A7409" t="s">
        <v>8631</v>
      </c>
      <c r="B7409" s="1">
        <v>43124</v>
      </c>
      <c r="C7409" s="1">
        <v>43125</v>
      </c>
      <c r="D7409" t="s">
        <v>14</v>
      </c>
      <c r="E7409" t="s">
        <v>254</v>
      </c>
      <c r="F7409">
        <v>0</v>
      </c>
      <c r="G7409">
        <v>24720000</v>
      </c>
      <c r="H7409">
        <v>0</v>
      </c>
      <c r="I7409">
        <v>0</v>
      </c>
      <c r="J7409">
        <v>0</v>
      </c>
      <c r="K7409">
        <v>0.41599999999999998</v>
      </c>
      <c r="L7409" t="s">
        <v>23</v>
      </c>
      <c r="M7409" s="2">
        <v>10283520</v>
      </c>
      <c r="N7409" s="2" t="str">
        <f>VLOOKUP(Tabla1[[#This Row],[nemo]],'Nemos y clasificaciones'!$A$2:$B$5000,2,FALSE)</f>
        <v>FONDO MUTUO ETF IT NOW S&amp;P IPSA</v>
      </c>
      <c r="O7409" s="2" t="str">
        <f>VLOOKUP(Tabla1[[#This Row],[nemo]],'Nemos y clasificaciones'!$A$1:$C$3000,3,FALSE)</f>
        <v>ETF</v>
      </c>
      <c r="P7409" s="2"/>
      <c r="Q7409" s="2"/>
    </row>
    <row r="7410" spans="1:17" x14ac:dyDescent="0.25">
      <c r="A7410" t="s">
        <v>4887</v>
      </c>
      <c r="B7410" s="1">
        <v>43864</v>
      </c>
      <c r="C7410" s="1">
        <v>43868</v>
      </c>
      <c r="D7410" t="s">
        <v>21</v>
      </c>
      <c r="E7410" t="s">
        <v>287</v>
      </c>
      <c r="F7410">
        <v>0</v>
      </c>
      <c r="G7410">
        <v>1000000</v>
      </c>
      <c r="H7410">
        <v>0</v>
      </c>
      <c r="I7410">
        <v>0</v>
      </c>
      <c r="J7410">
        <v>0</v>
      </c>
      <c r="K7410">
        <v>0.24299999999999999</v>
      </c>
      <c r="L7410" t="s">
        <v>23</v>
      </c>
      <c r="M7410" s="2">
        <v>243000</v>
      </c>
      <c r="N7410" s="2" t="str">
        <f>VLOOKUP(Tabla1[[#This Row],[nemo]],'Nemos y clasificaciones'!$A$2:$B$5000,2,FALSE)</f>
        <v>iShares Core U.S. Aggregate Bond ETF (AGG)</v>
      </c>
      <c r="O7410" s="2" t="str">
        <f>VLOOKUP(Tabla1[[#This Row],[nemo]],'Nemos y clasificaciones'!$A$1:$C$3000,3,FALSE)</f>
        <v>ETF</v>
      </c>
      <c r="P7410" s="2"/>
      <c r="Q7410" s="2"/>
    </row>
    <row r="7411" spans="1:17" x14ac:dyDescent="0.25">
      <c r="A7411" t="s">
        <v>8434</v>
      </c>
      <c r="B7411" s="1">
        <v>43192</v>
      </c>
      <c r="C7411" s="1">
        <v>43196</v>
      </c>
      <c r="D7411" t="s">
        <v>21</v>
      </c>
      <c r="E7411" t="s">
        <v>287</v>
      </c>
      <c r="F7411">
        <v>0</v>
      </c>
      <c r="G7411">
        <v>1000000</v>
      </c>
      <c r="H7411">
        <v>0</v>
      </c>
      <c r="I7411">
        <v>0</v>
      </c>
      <c r="J7411">
        <v>0</v>
      </c>
      <c r="K7411">
        <v>0.24299999999999999</v>
      </c>
      <c r="L7411" t="s">
        <v>23</v>
      </c>
      <c r="M7411" s="2">
        <v>243000</v>
      </c>
      <c r="N7411" s="2" t="str">
        <f>VLOOKUP(Tabla1[[#This Row],[nemo]],'Nemos y clasificaciones'!$A$2:$B$5000,2,FALSE)</f>
        <v>iShares Core U.S. Aggregate Bond ETF (AGG)</v>
      </c>
      <c r="O7411" s="2" t="str">
        <f>VLOOKUP(Tabla1[[#This Row],[nemo]],'Nemos y clasificaciones'!$A$1:$C$3000,3,FALSE)</f>
        <v>ETF</v>
      </c>
      <c r="P7411" s="2"/>
      <c r="Q7411" s="2"/>
    </row>
    <row r="7412" spans="1:17" x14ac:dyDescent="0.25">
      <c r="A7412" t="s">
        <v>3272</v>
      </c>
      <c r="B7412" s="1">
        <v>44132</v>
      </c>
      <c r="C7412" s="1">
        <v>44133</v>
      </c>
      <c r="D7412" t="s">
        <v>14</v>
      </c>
      <c r="E7412" t="s">
        <v>254</v>
      </c>
      <c r="F7412">
        <v>0</v>
      </c>
      <c r="G7412">
        <v>40160000</v>
      </c>
      <c r="H7412">
        <v>0</v>
      </c>
      <c r="I7412">
        <v>0</v>
      </c>
      <c r="J7412">
        <v>0</v>
      </c>
      <c r="K7412">
        <v>0.253</v>
      </c>
      <c r="L7412" t="s">
        <v>23</v>
      </c>
      <c r="M7412" s="2">
        <v>10160480</v>
      </c>
      <c r="N7412" s="2" t="str">
        <f>VLOOKUP(Tabla1[[#This Row],[nemo]],'Nemos y clasificaciones'!$A$2:$B$5000,2,FALSE)</f>
        <v>FONDO MUTUO ETF IT NOW S&amp;P IPSA</v>
      </c>
      <c r="O7412" s="2" t="str">
        <f>VLOOKUP(Tabla1[[#This Row],[nemo]],'Nemos y clasificaciones'!$A$1:$C$3000,3,FALSE)</f>
        <v>ETF</v>
      </c>
      <c r="P7412" s="2"/>
      <c r="Q7412" s="2"/>
    </row>
    <row r="7413" spans="1:17" x14ac:dyDescent="0.25">
      <c r="A7413" t="s">
        <v>8588</v>
      </c>
      <c r="B7413" s="1">
        <v>43132</v>
      </c>
      <c r="C7413" s="1">
        <v>43138</v>
      </c>
      <c r="D7413" t="s">
        <v>21</v>
      </c>
      <c r="E7413" t="s">
        <v>287</v>
      </c>
      <c r="F7413">
        <v>0</v>
      </c>
      <c r="G7413">
        <v>1000000</v>
      </c>
      <c r="H7413">
        <v>0</v>
      </c>
      <c r="I7413">
        <v>0</v>
      </c>
      <c r="J7413">
        <v>0</v>
      </c>
      <c r="K7413">
        <v>0.24199999999999999</v>
      </c>
      <c r="L7413" t="s">
        <v>23</v>
      </c>
      <c r="M7413" s="2">
        <v>242000</v>
      </c>
      <c r="N7413" s="2" t="str">
        <f>VLOOKUP(Tabla1[[#This Row],[nemo]],'Nemos y clasificaciones'!$A$2:$B$5000,2,FALSE)</f>
        <v>iShares Core U.S. Aggregate Bond ETF (AGG)</v>
      </c>
      <c r="O7413" s="2" t="str">
        <f>VLOOKUP(Tabla1[[#This Row],[nemo]],'Nemos y clasificaciones'!$A$1:$C$3000,3,FALSE)</f>
        <v>ETF</v>
      </c>
      <c r="P7413" s="2"/>
      <c r="Q7413" s="2"/>
    </row>
    <row r="7414" spans="1:17" x14ac:dyDescent="0.25">
      <c r="A7414" t="s">
        <v>10963</v>
      </c>
      <c r="B7414" s="1">
        <v>42380</v>
      </c>
      <c r="C7414" s="1">
        <v>42381</v>
      </c>
      <c r="D7414" t="s">
        <v>14</v>
      </c>
      <c r="E7414" t="s">
        <v>254</v>
      </c>
      <c r="F7414">
        <v>0</v>
      </c>
      <c r="G7414">
        <v>8960000</v>
      </c>
      <c r="H7414">
        <v>0</v>
      </c>
      <c r="I7414">
        <v>0</v>
      </c>
      <c r="J7414">
        <v>0</v>
      </c>
      <c r="K7414">
        <v>1.1299999999999999</v>
      </c>
      <c r="L7414" t="s">
        <v>16</v>
      </c>
      <c r="M7414" s="2">
        <v>10124800</v>
      </c>
      <c r="N7414" s="2" t="str">
        <f>VLOOKUP(Tabla1[[#This Row],[nemo]],'Nemos y clasificaciones'!$A$2:$B$5000,2,FALSE)</f>
        <v>FONDO MUTUO ETF IT NOW S&amp;P IPSA</v>
      </c>
      <c r="O7414" s="2" t="str">
        <f>VLOOKUP(Tabla1[[#This Row],[nemo]],'Nemos y clasificaciones'!$A$1:$C$3000,3,FALSE)</f>
        <v>ETF</v>
      </c>
      <c r="P7414" s="2"/>
      <c r="Q7414" s="2"/>
    </row>
    <row r="7415" spans="1:17" x14ac:dyDescent="0.25">
      <c r="A7415" t="s">
        <v>8308</v>
      </c>
      <c r="B7415" s="1">
        <v>43223</v>
      </c>
      <c r="C7415" s="1">
        <v>43224</v>
      </c>
      <c r="D7415" t="s">
        <v>14</v>
      </c>
      <c r="E7415" t="s">
        <v>254</v>
      </c>
      <c r="F7415">
        <v>0</v>
      </c>
      <c r="G7415">
        <v>25520000</v>
      </c>
      <c r="H7415">
        <v>0</v>
      </c>
      <c r="I7415">
        <v>0</v>
      </c>
      <c r="J7415">
        <v>0</v>
      </c>
      <c r="K7415">
        <v>0.38500000000000001</v>
      </c>
      <c r="L7415" t="s">
        <v>23</v>
      </c>
      <c r="M7415" s="2">
        <v>9825200</v>
      </c>
      <c r="N7415" s="2" t="str">
        <f>VLOOKUP(Tabla1[[#This Row],[nemo]],'Nemos y clasificaciones'!$A$2:$B$5000,2,FALSE)</f>
        <v>FONDO MUTUO ETF IT NOW S&amp;P IPSA</v>
      </c>
      <c r="O7415" s="2" t="str">
        <f>VLOOKUP(Tabla1[[#This Row],[nemo]],'Nemos y clasificaciones'!$A$1:$C$3000,3,FALSE)</f>
        <v>ETF</v>
      </c>
      <c r="P7415" s="2"/>
      <c r="Q7415" s="2"/>
    </row>
    <row r="7416" spans="1:17" x14ac:dyDescent="0.25">
      <c r="A7416" t="s">
        <v>8294</v>
      </c>
      <c r="B7416" s="1">
        <v>43224</v>
      </c>
      <c r="C7416" s="1">
        <v>43227</v>
      </c>
      <c r="D7416" t="s">
        <v>14</v>
      </c>
      <c r="E7416" t="s">
        <v>254</v>
      </c>
      <c r="F7416">
        <v>0</v>
      </c>
      <c r="G7416">
        <v>25600000</v>
      </c>
      <c r="H7416">
        <v>0</v>
      </c>
      <c r="I7416">
        <v>0</v>
      </c>
      <c r="J7416">
        <v>0</v>
      </c>
      <c r="K7416">
        <v>0.38100000000000001</v>
      </c>
      <c r="L7416" t="s">
        <v>23</v>
      </c>
      <c r="M7416" s="2">
        <v>9753600</v>
      </c>
      <c r="N7416" s="2" t="str">
        <f>VLOOKUP(Tabla1[[#This Row],[nemo]],'Nemos y clasificaciones'!$A$2:$B$5000,2,FALSE)</f>
        <v>FONDO MUTUO ETF IT NOW S&amp;P IPSA</v>
      </c>
      <c r="O7416" s="2" t="str">
        <f>VLOOKUP(Tabla1[[#This Row],[nemo]],'Nemos y clasificaciones'!$A$1:$C$3000,3,FALSE)</f>
        <v>ETF</v>
      </c>
      <c r="P7416" s="2"/>
      <c r="Q7416" s="2"/>
    </row>
    <row r="7417" spans="1:17" x14ac:dyDescent="0.25">
      <c r="A7417" t="s">
        <v>10164</v>
      </c>
      <c r="B7417" s="1">
        <v>42678</v>
      </c>
      <c r="C7417" s="1">
        <v>42681</v>
      </c>
      <c r="D7417" t="s">
        <v>14</v>
      </c>
      <c r="E7417" t="s">
        <v>254</v>
      </c>
      <c r="F7417">
        <v>0</v>
      </c>
      <c r="G7417">
        <v>18960000</v>
      </c>
      <c r="H7417">
        <v>0</v>
      </c>
      <c r="I7417">
        <v>0</v>
      </c>
      <c r="J7417">
        <v>0</v>
      </c>
      <c r="K7417">
        <v>0.51300000000000001</v>
      </c>
      <c r="L7417" t="s">
        <v>23</v>
      </c>
      <c r="M7417" s="2">
        <v>9726480</v>
      </c>
      <c r="N7417" s="2" t="str">
        <f>VLOOKUP(Tabla1[[#This Row],[nemo]],'Nemos y clasificaciones'!$A$2:$B$5000,2,FALSE)</f>
        <v>FONDO MUTUO ETF IT NOW S&amp;P IPSA</v>
      </c>
      <c r="O7417" s="2" t="str">
        <f>VLOOKUP(Tabla1[[#This Row],[nemo]],'Nemos y clasificaciones'!$A$1:$C$3000,3,FALSE)</f>
        <v>ETF</v>
      </c>
      <c r="P7417" s="2"/>
      <c r="Q7417" s="2"/>
    </row>
    <row r="7418" spans="1:17" x14ac:dyDescent="0.25">
      <c r="A7418" t="s">
        <v>7362</v>
      </c>
      <c r="B7418" s="1">
        <v>43397</v>
      </c>
      <c r="C7418" s="1">
        <v>43398</v>
      </c>
      <c r="D7418" t="s">
        <v>14</v>
      </c>
      <c r="E7418" t="s">
        <v>254</v>
      </c>
      <c r="F7418">
        <v>0</v>
      </c>
      <c r="G7418">
        <v>38960000</v>
      </c>
      <c r="H7418">
        <v>0</v>
      </c>
      <c r="I7418">
        <v>0</v>
      </c>
      <c r="J7418">
        <v>0</v>
      </c>
      <c r="K7418">
        <v>0.24199999999999999</v>
      </c>
      <c r="L7418" t="s">
        <v>23</v>
      </c>
      <c r="M7418" s="2">
        <v>9428320</v>
      </c>
      <c r="N7418" s="2" t="str">
        <f>VLOOKUP(Tabla1[[#This Row],[nemo]],'Nemos y clasificaciones'!$A$2:$B$5000,2,FALSE)</f>
        <v>FONDO MUTUO ETF IT NOW S&amp;P IPSA</v>
      </c>
      <c r="O7418" s="2" t="str">
        <f>VLOOKUP(Tabla1[[#This Row],[nemo]],'Nemos y clasificaciones'!$A$1:$C$3000,3,FALSE)</f>
        <v>ETF</v>
      </c>
      <c r="P7418" s="2"/>
      <c r="Q7418" s="2"/>
    </row>
    <row r="7419" spans="1:17" x14ac:dyDescent="0.25">
      <c r="A7419" t="s">
        <v>1921</v>
      </c>
      <c r="B7419" s="1">
        <v>44328</v>
      </c>
      <c r="C7419" s="1">
        <v>44329</v>
      </c>
      <c r="D7419" t="s">
        <v>14</v>
      </c>
      <c r="E7419" t="s">
        <v>254</v>
      </c>
      <c r="F7419">
        <v>0</v>
      </c>
      <c r="G7419">
        <v>38480000</v>
      </c>
      <c r="H7419">
        <v>0</v>
      </c>
      <c r="I7419">
        <v>0</v>
      </c>
      <c r="J7419">
        <v>0</v>
      </c>
      <c r="K7419">
        <v>0.23699999999999999</v>
      </c>
      <c r="L7419" t="s">
        <v>23</v>
      </c>
      <c r="M7419" s="2">
        <v>9119760</v>
      </c>
      <c r="N7419" s="2" t="str">
        <f>VLOOKUP(Tabla1[[#This Row],[nemo]],'Nemos y clasificaciones'!$A$2:$B$5000,2,FALSE)</f>
        <v>FONDO MUTUO ETF IT NOW S&amp;P IPSA</v>
      </c>
      <c r="O7419" s="2" t="str">
        <f>VLOOKUP(Tabla1[[#This Row],[nemo]],'Nemos y clasificaciones'!$A$1:$C$3000,3,FALSE)</f>
        <v>ETF</v>
      </c>
      <c r="P7419" s="2"/>
      <c r="Q7419" s="2"/>
    </row>
    <row r="7420" spans="1:17" x14ac:dyDescent="0.25">
      <c r="A7420" t="s">
        <v>10734</v>
      </c>
      <c r="B7420" s="1">
        <v>42494</v>
      </c>
      <c r="C7420" s="1">
        <v>42495</v>
      </c>
      <c r="D7420" t="s">
        <v>14</v>
      </c>
      <c r="E7420" t="s">
        <v>254</v>
      </c>
      <c r="F7420">
        <v>0</v>
      </c>
      <c r="G7420">
        <v>8560000</v>
      </c>
      <c r="H7420">
        <v>0</v>
      </c>
      <c r="I7420">
        <v>0</v>
      </c>
      <c r="J7420">
        <v>0</v>
      </c>
      <c r="K7420">
        <v>1.0620000000000001</v>
      </c>
      <c r="L7420" t="s">
        <v>16</v>
      </c>
      <c r="M7420" s="2">
        <v>9090720</v>
      </c>
      <c r="N7420" s="2" t="str">
        <f>VLOOKUP(Tabla1[[#This Row],[nemo]],'Nemos y clasificaciones'!$A$2:$B$5000,2,FALSE)</f>
        <v>FONDO MUTUO ETF IT NOW S&amp;P IPSA</v>
      </c>
      <c r="O7420" s="2" t="str">
        <f>VLOOKUP(Tabla1[[#This Row],[nemo]],'Nemos y clasificaciones'!$A$1:$C$3000,3,FALSE)</f>
        <v>ETF</v>
      </c>
      <c r="P7420" s="2"/>
      <c r="Q7420" s="2"/>
    </row>
    <row r="7421" spans="1:17" x14ac:dyDescent="0.25">
      <c r="A7421" t="s">
        <v>4599</v>
      </c>
      <c r="B7421" s="1">
        <v>43944</v>
      </c>
      <c r="C7421" s="1">
        <v>43945</v>
      </c>
      <c r="D7421" t="s">
        <v>14</v>
      </c>
      <c r="E7421" t="s">
        <v>254</v>
      </c>
      <c r="F7421">
        <v>0</v>
      </c>
      <c r="G7421">
        <v>24400000</v>
      </c>
      <c r="H7421">
        <v>0</v>
      </c>
      <c r="I7421">
        <v>0</v>
      </c>
      <c r="J7421">
        <v>0</v>
      </c>
      <c r="K7421">
        <v>0.36699999999999999</v>
      </c>
      <c r="L7421" t="s">
        <v>23</v>
      </c>
      <c r="M7421" s="2">
        <v>8954800</v>
      </c>
      <c r="N7421" s="2" t="str">
        <f>VLOOKUP(Tabla1[[#This Row],[nemo]],'Nemos y clasificaciones'!$A$2:$B$5000,2,FALSE)</f>
        <v>FONDO MUTUO ETF IT NOW S&amp;P IPSA</v>
      </c>
      <c r="O7421" s="2" t="str">
        <f>VLOOKUP(Tabla1[[#This Row],[nemo]],'Nemos y clasificaciones'!$A$1:$C$3000,3,FALSE)</f>
        <v>ETF</v>
      </c>
      <c r="P7421" s="2"/>
      <c r="Q7421" s="2"/>
    </row>
    <row r="7422" spans="1:17" x14ac:dyDescent="0.25">
      <c r="A7422" t="s">
        <v>11212</v>
      </c>
      <c r="B7422" s="1">
        <v>42297</v>
      </c>
      <c r="C7422" s="1">
        <v>42298</v>
      </c>
      <c r="D7422" t="s">
        <v>14</v>
      </c>
      <c r="E7422" t="s">
        <v>254</v>
      </c>
      <c r="F7422">
        <v>0</v>
      </c>
      <c r="G7422">
        <v>9040000</v>
      </c>
      <c r="H7422">
        <v>0</v>
      </c>
      <c r="I7422">
        <v>0</v>
      </c>
      <c r="J7422">
        <v>0</v>
      </c>
      <c r="K7422">
        <v>0.98499999999999999</v>
      </c>
      <c r="L7422" t="s">
        <v>23</v>
      </c>
      <c r="M7422" s="2">
        <v>8904400</v>
      </c>
      <c r="N7422" s="2" t="str">
        <f>VLOOKUP(Tabla1[[#This Row],[nemo]],'Nemos y clasificaciones'!$A$2:$B$5000,2,FALSE)</f>
        <v>FONDO MUTUO ETF IT NOW S&amp;P IPSA</v>
      </c>
      <c r="O7422" s="2" t="str">
        <f>VLOOKUP(Tabla1[[#This Row],[nemo]],'Nemos y clasificaciones'!$A$1:$C$3000,3,FALSE)</f>
        <v>ETF</v>
      </c>
      <c r="P7422" s="2"/>
      <c r="Q7422" s="2"/>
    </row>
    <row r="7423" spans="1:17" x14ac:dyDescent="0.25">
      <c r="A7423" t="s">
        <v>8938</v>
      </c>
      <c r="B7423" s="1">
        <v>43041</v>
      </c>
      <c r="C7423" s="1">
        <v>43042</v>
      </c>
      <c r="D7423" t="s">
        <v>14</v>
      </c>
      <c r="E7423" t="s">
        <v>254</v>
      </c>
      <c r="F7423">
        <v>0</v>
      </c>
      <c r="G7423">
        <v>20160000</v>
      </c>
      <c r="H7423">
        <v>0</v>
      </c>
      <c r="I7423">
        <v>0</v>
      </c>
      <c r="J7423">
        <v>0</v>
      </c>
      <c r="K7423">
        <v>0.439</v>
      </c>
      <c r="L7423" t="s">
        <v>23</v>
      </c>
      <c r="M7423" s="2">
        <v>8850240</v>
      </c>
      <c r="N7423" s="2" t="str">
        <f>VLOOKUP(Tabla1[[#This Row],[nemo]],'Nemos y clasificaciones'!$A$2:$B$5000,2,FALSE)</f>
        <v>FONDO MUTUO ETF IT NOW S&amp;P IPSA</v>
      </c>
      <c r="O7423" s="2" t="str">
        <f>VLOOKUP(Tabla1[[#This Row],[nemo]],'Nemos y clasificaciones'!$A$1:$C$3000,3,FALSE)</f>
        <v>ETF</v>
      </c>
      <c r="P7423" s="2"/>
      <c r="Q7423" s="2"/>
    </row>
    <row r="7424" spans="1:17" x14ac:dyDescent="0.25">
      <c r="A7424" t="s">
        <v>10163</v>
      </c>
      <c r="B7424" s="1">
        <v>42678</v>
      </c>
      <c r="C7424" s="1">
        <v>42681</v>
      </c>
      <c r="D7424" t="s">
        <v>14</v>
      </c>
      <c r="E7424" t="s">
        <v>254</v>
      </c>
      <c r="F7424">
        <v>0</v>
      </c>
      <c r="G7424">
        <v>18960000</v>
      </c>
      <c r="H7424">
        <v>0</v>
      </c>
      <c r="I7424">
        <v>0</v>
      </c>
      <c r="J7424">
        <v>0</v>
      </c>
      <c r="K7424">
        <v>0.45600000000000002</v>
      </c>
      <c r="L7424" t="s">
        <v>23</v>
      </c>
      <c r="M7424" s="2">
        <v>8645760</v>
      </c>
      <c r="N7424" s="2" t="str">
        <f>VLOOKUP(Tabla1[[#This Row],[nemo]],'Nemos y clasificaciones'!$A$2:$B$5000,2,FALSE)</f>
        <v>FONDO MUTUO ETF IT NOW S&amp;P IPSA</v>
      </c>
      <c r="O7424" s="2" t="str">
        <f>VLOOKUP(Tabla1[[#This Row],[nemo]],'Nemos y clasificaciones'!$A$1:$C$3000,3,FALSE)</f>
        <v>ETF</v>
      </c>
      <c r="P7424" s="2"/>
      <c r="Q7424" s="2"/>
    </row>
    <row r="7425" spans="1:17" x14ac:dyDescent="0.25">
      <c r="A7425" t="s">
        <v>11551</v>
      </c>
      <c r="B7425" s="1">
        <v>42151</v>
      </c>
      <c r="C7425" s="1">
        <v>42152</v>
      </c>
      <c r="D7425" t="s">
        <v>14</v>
      </c>
      <c r="E7425" t="s">
        <v>254</v>
      </c>
      <c r="F7425">
        <v>0</v>
      </c>
      <c r="G7425">
        <v>9440000</v>
      </c>
      <c r="H7425">
        <v>0</v>
      </c>
      <c r="I7425">
        <v>0</v>
      </c>
      <c r="J7425">
        <v>0</v>
      </c>
      <c r="K7425">
        <v>0.90900000000000003</v>
      </c>
      <c r="L7425" t="s">
        <v>23</v>
      </c>
      <c r="M7425" s="2">
        <v>8580960</v>
      </c>
      <c r="N7425" s="2" t="str">
        <f>VLOOKUP(Tabla1[[#This Row],[nemo]],'Nemos y clasificaciones'!$A$2:$B$5000,2,FALSE)</f>
        <v>FONDO MUTUO ETF IT NOW S&amp;P IPSA</v>
      </c>
      <c r="O7425" s="2" t="str">
        <f>VLOOKUP(Tabla1[[#This Row],[nemo]],'Nemos y clasificaciones'!$A$1:$C$3000,3,FALSE)</f>
        <v>ETF</v>
      </c>
      <c r="P7425" s="2"/>
      <c r="Q7425" s="2"/>
    </row>
    <row r="7426" spans="1:17" x14ac:dyDescent="0.25">
      <c r="A7426" t="s">
        <v>10922</v>
      </c>
      <c r="B7426" s="1">
        <v>42397</v>
      </c>
      <c r="C7426" s="1">
        <v>42398</v>
      </c>
      <c r="D7426" t="s">
        <v>14</v>
      </c>
      <c r="E7426" t="s">
        <v>254</v>
      </c>
      <c r="F7426">
        <v>0</v>
      </c>
      <c r="G7426">
        <v>9120000</v>
      </c>
      <c r="H7426">
        <v>0</v>
      </c>
      <c r="I7426">
        <v>0</v>
      </c>
      <c r="J7426">
        <v>0</v>
      </c>
      <c r="K7426">
        <v>0.93400000000000005</v>
      </c>
      <c r="L7426" t="s">
        <v>23</v>
      </c>
      <c r="M7426" s="2">
        <v>8518080</v>
      </c>
      <c r="N7426" s="2" t="str">
        <f>VLOOKUP(Tabla1[[#This Row],[nemo]],'Nemos y clasificaciones'!$A$2:$B$5000,2,FALSE)</f>
        <v>FONDO MUTUO ETF IT NOW S&amp;P IPSA</v>
      </c>
      <c r="O7426" s="2" t="str">
        <f>VLOOKUP(Tabla1[[#This Row],[nemo]],'Nemos y clasificaciones'!$A$1:$C$3000,3,FALSE)</f>
        <v>ETF</v>
      </c>
      <c r="P7426" s="2"/>
      <c r="Q7426" s="2"/>
    </row>
    <row r="7427" spans="1:17" x14ac:dyDescent="0.25">
      <c r="A7427" t="s">
        <v>10284</v>
      </c>
      <c r="B7427" s="1">
        <v>42608</v>
      </c>
      <c r="C7427" s="1">
        <v>42611</v>
      </c>
      <c r="D7427" t="s">
        <v>14</v>
      </c>
      <c r="E7427" t="s">
        <v>254</v>
      </c>
      <c r="F7427">
        <v>0</v>
      </c>
      <c r="G7427">
        <v>11680000</v>
      </c>
      <c r="H7427">
        <v>0</v>
      </c>
      <c r="I7427">
        <v>0</v>
      </c>
      <c r="J7427">
        <v>0</v>
      </c>
      <c r="K7427">
        <v>0.72799999999999998</v>
      </c>
      <c r="L7427" t="s">
        <v>23</v>
      </c>
      <c r="M7427" s="2">
        <v>8503040</v>
      </c>
      <c r="N7427" s="2" t="str">
        <f>VLOOKUP(Tabla1[[#This Row],[nemo]],'Nemos y clasificaciones'!$A$2:$B$5000,2,FALSE)</f>
        <v>FONDO MUTUO ETF IT NOW S&amp;P IPSA</v>
      </c>
      <c r="O7427" s="2" t="str">
        <f>VLOOKUP(Tabla1[[#This Row],[nemo]],'Nemos y clasificaciones'!$A$1:$C$3000,3,FALSE)</f>
        <v>ETF</v>
      </c>
      <c r="P7427" s="2"/>
      <c r="Q7427" s="2"/>
    </row>
    <row r="7428" spans="1:17" x14ac:dyDescent="0.25">
      <c r="A7428" t="s">
        <v>10509</v>
      </c>
      <c r="B7428" s="1">
        <v>42515</v>
      </c>
      <c r="C7428" s="1">
        <v>42516</v>
      </c>
      <c r="D7428" t="s">
        <v>14</v>
      </c>
      <c r="E7428" t="s">
        <v>254</v>
      </c>
      <c r="F7428">
        <v>0</v>
      </c>
      <c r="G7428">
        <v>8640000</v>
      </c>
      <c r="H7428">
        <v>0</v>
      </c>
      <c r="I7428">
        <v>0</v>
      </c>
      <c r="J7428">
        <v>0</v>
      </c>
      <c r="K7428">
        <v>0.93500000000000005</v>
      </c>
      <c r="L7428" t="s">
        <v>23</v>
      </c>
      <c r="M7428" s="2">
        <v>8078400</v>
      </c>
      <c r="N7428" s="2" t="str">
        <f>VLOOKUP(Tabla1[[#This Row],[nemo]],'Nemos y clasificaciones'!$A$2:$B$5000,2,FALSE)</f>
        <v>FONDO MUTUO ETF IT NOW S&amp;P IPSA</v>
      </c>
      <c r="O7428" s="2" t="str">
        <f>VLOOKUP(Tabla1[[#This Row],[nemo]],'Nemos y clasificaciones'!$A$1:$C$3000,3,FALSE)</f>
        <v>ETF</v>
      </c>
      <c r="P7428" s="2"/>
      <c r="Q7428" s="2"/>
    </row>
    <row r="7429" spans="1:17" x14ac:dyDescent="0.25">
      <c r="A7429" t="s">
        <v>4511</v>
      </c>
      <c r="B7429" s="1">
        <v>43951</v>
      </c>
      <c r="C7429" s="1">
        <v>43955</v>
      </c>
      <c r="D7429" t="s">
        <v>14</v>
      </c>
      <c r="E7429" t="s">
        <v>254</v>
      </c>
      <c r="F7429">
        <v>0</v>
      </c>
      <c r="G7429">
        <v>24720000</v>
      </c>
      <c r="H7429">
        <v>0</v>
      </c>
      <c r="I7429">
        <v>0</v>
      </c>
      <c r="J7429">
        <v>0</v>
      </c>
      <c r="K7429">
        <v>0.32200000000000001</v>
      </c>
      <c r="L7429" t="s">
        <v>23</v>
      </c>
      <c r="M7429" s="2">
        <v>7959840</v>
      </c>
      <c r="N7429" s="2" t="str">
        <f>VLOOKUP(Tabla1[[#This Row],[nemo]],'Nemos y clasificaciones'!$A$2:$B$5000,2,FALSE)</f>
        <v>FONDO MUTUO ETF IT NOW S&amp;P IPSA</v>
      </c>
      <c r="O7429" s="2" t="str">
        <f>VLOOKUP(Tabla1[[#This Row],[nemo]],'Nemos y clasificaciones'!$A$1:$C$3000,3,FALSE)</f>
        <v>ETF</v>
      </c>
      <c r="P7429" s="2"/>
      <c r="Q7429" s="2"/>
    </row>
    <row r="7430" spans="1:17" x14ac:dyDescent="0.25">
      <c r="A7430" t="s">
        <v>10610</v>
      </c>
      <c r="B7430" s="1">
        <v>42506</v>
      </c>
      <c r="C7430" s="1">
        <v>42507</v>
      </c>
      <c r="D7430" t="s">
        <v>14</v>
      </c>
      <c r="E7430" t="s">
        <v>254</v>
      </c>
      <c r="F7430">
        <v>0</v>
      </c>
      <c r="G7430">
        <v>8560000</v>
      </c>
      <c r="H7430">
        <v>0</v>
      </c>
      <c r="I7430">
        <v>0</v>
      </c>
      <c r="J7430">
        <v>0</v>
      </c>
      <c r="K7430">
        <v>0.91600000000000004</v>
      </c>
      <c r="L7430" t="s">
        <v>23</v>
      </c>
      <c r="M7430" s="2">
        <v>7840960</v>
      </c>
      <c r="N7430" s="2" t="str">
        <f>VLOOKUP(Tabla1[[#This Row],[nemo]],'Nemos y clasificaciones'!$A$2:$B$5000,2,FALSE)</f>
        <v>FONDO MUTUO ETF IT NOW S&amp;P IPSA</v>
      </c>
      <c r="O7430" s="2" t="str">
        <f>VLOOKUP(Tabla1[[#This Row],[nemo]],'Nemos y clasificaciones'!$A$1:$C$3000,3,FALSE)</f>
        <v>ETF</v>
      </c>
      <c r="P7430" s="2"/>
      <c r="Q7430" s="2"/>
    </row>
    <row r="7431" spans="1:17" x14ac:dyDescent="0.25">
      <c r="A7431" t="s">
        <v>10675</v>
      </c>
      <c r="B7431" s="1">
        <v>42499</v>
      </c>
      <c r="C7431" s="1">
        <v>42500</v>
      </c>
      <c r="D7431" t="s">
        <v>14</v>
      </c>
      <c r="E7431" t="s">
        <v>254</v>
      </c>
      <c r="F7431">
        <v>0</v>
      </c>
      <c r="G7431">
        <v>8560000</v>
      </c>
      <c r="H7431">
        <v>0</v>
      </c>
      <c r="I7431">
        <v>0</v>
      </c>
      <c r="J7431">
        <v>0</v>
      </c>
      <c r="K7431">
        <v>0.90800000000000003</v>
      </c>
      <c r="L7431" t="s">
        <v>23</v>
      </c>
      <c r="M7431" s="2">
        <v>7772480</v>
      </c>
      <c r="N7431" s="2" t="str">
        <f>VLOOKUP(Tabla1[[#This Row],[nemo]],'Nemos y clasificaciones'!$A$2:$B$5000,2,FALSE)</f>
        <v>FONDO MUTUO ETF IT NOW S&amp;P IPSA</v>
      </c>
      <c r="O7431" s="2" t="str">
        <f>VLOOKUP(Tabla1[[#This Row],[nemo]],'Nemos y clasificaciones'!$A$1:$C$3000,3,FALSE)</f>
        <v>ETF</v>
      </c>
      <c r="P7431" s="2"/>
      <c r="Q7431" s="2"/>
    </row>
    <row r="7432" spans="1:17" x14ac:dyDescent="0.25">
      <c r="A7432" t="s">
        <v>9115</v>
      </c>
      <c r="B7432" s="1">
        <v>42977</v>
      </c>
      <c r="C7432" s="1">
        <v>42978</v>
      </c>
      <c r="D7432" t="s">
        <v>14</v>
      </c>
      <c r="E7432" t="s">
        <v>254</v>
      </c>
      <c r="F7432">
        <v>0</v>
      </c>
      <c r="G7432">
        <v>20800000</v>
      </c>
      <c r="H7432">
        <v>0</v>
      </c>
      <c r="I7432">
        <v>0</v>
      </c>
      <c r="J7432">
        <v>0</v>
      </c>
      <c r="K7432">
        <v>0.372</v>
      </c>
      <c r="L7432" t="s">
        <v>23</v>
      </c>
      <c r="M7432" s="2">
        <v>7737600</v>
      </c>
      <c r="N7432" s="2" t="str">
        <f>VLOOKUP(Tabla1[[#This Row],[nemo]],'Nemos y clasificaciones'!$A$2:$B$5000,2,FALSE)</f>
        <v>FONDO MUTUO ETF IT NOW S&amp;P IPSA</v>
      </c>
      <c r="O7432" s="2" t="str">
        <f>VLOOKUP(Tabla1[[#This Row],[nemo]],'Nemos y clasificaciones'!$A$1:$C$3000,3,FALSE)</f>
        <v>ETF</v>
      </c>
      <c r="P7432" s="2"/>
      <c r="Q7432" s="2"/>
    </row>
    <row r="7433" spans="1:17" x14ac:dyDescent="0.25">
      <c r="A7433" t="s">
        <v>12010</v>
      </c>
      <c r="B7433" s="1">
        <v>42016</v>
      </c>
      <c r="C7433" s="1">
        <v>42017</v>
      </c>
      <c r="D7433" t="s">
        <v>14</v>
      </c>
      <c r="E7433" t="s">
        <v>254</v>
      </c>
      <c r="F7433">
        <v>0</v>
      </c>
      <c r="G7433">
        <v>5200000</v>
      </c>
      <c r="H7433">
        <v>0</v>
      </c>
      <c r="I7433">
        <v>0</v>
      </c>
      <c r="J7433">
        <v>0</v>
      </c>
      <c r="K7433">
        <v>1.4870000000000001</v>
      </c>
      <c r="L7433" t="s">
        <v>16</v>
      </c>
      <c r="M7433" s="2">
        <v>7732400</v>
      </c>
      <c r="N7433" s="2" t="str">
        <f>VLOOKUP(Tabla1[[#This Row],[nemo]],'Nemos y clasificaciones'!$A$2:$B$5000,2,FALSE)</f>
        <v>FONDO MUTUO ETF IT NOW S&amp;P IPSA</v>
      </c>
      <c r="O7433" s="2" t="str">
        <f>VLOOKUP(Tabla1[[#This Row],[nemo]],'Nemos y clasificaciones'!$A$1:$C$3000,3,FALSE)</f>
        <v>ETF</v>
      </c>
      <c r="P7433" s="2"/>
      <c r="Q7433" s="2"/>
    </row>
    <row r="7434" spans="1:17" x14ac:dyDescent="0.25">
      <c r="A7434" t="s">
        <v>11969</v>
      </c>
      <c r="B7434" s="1">
        <v>42033</v>
      </c>
      <c r="C7434" s="1">
        <v>42034</v>
      </c>
      <c r="D7434" t="s">
        <v>14</v>
      </c>
      <c r="E7434" t="s">
        <v>254</v>
      </c>
      <c r="F7434">
        <v>0</v>
      </c>
      <c r="G7434">
        <v>5840000</v>
      </c>
      <c r="H7434">
        <v>0</v>
      </c>
      <c r="I7434">
        <v>0</v>
      </c>
      <c r="J7434">
        <v>0</v>
      </c>
      <c r="K7434">
        <v>1.319</v>
      </c>
      <c r="L7434" t="s">
        <v>16</v>
      </c>
      <c r="M7434" s="2">
        <v>7702960</v>
      </c>
      <c r="N7434" s="2" t="str">
        <f>VLOOKUP(Tabla1[[#This Row],[nemo]],'Nemos y clasificaciones'!$A$2:$B$5000,2,FALSE)</f>
        <v>FONDO MUTUO ETF IT NOW S&amp;P IPSA</v>
      </c>
      <c r="O7434" s="2" t="str">
        <f>VLOOKUP(Tabla1[[#This Row],[nemo]],'Nemos y clasificaciones'!$A$1:$C$3000,3,FALSE)</f>
        <v>ETF</v>
      </c>
      <c r="P7434" s="2"/>
      <c r="Q7434" s="2"/>
    </row>
    <row r="7435" spans="1:17" x14ac:dyDescent="0.25">
      <c r="A7435" t="s">
        <v>8288</v>
      </c>
      <c r="B7435" s="1">
        <v>43220</v>
      </c>
      <c r="C7435" s="1">
        <v>43227</v>
      </c>
      <c r="D7435" t="s">
        <v>21</v>
      </c>
      <c r="E7435" t="s">
        <v>287</v>
      </c>
      <c r="F7435">
        <v>0</v>
      </c>
      <c r="G7435">
        <v>1000000</v>
      </c>
      <c r="H7435">
        <v>0</v>
      </c>
      <c r="I7435">
        <v>0</v>
      </c>
      <c r="J7435">
        <v>0</v>
      </c>
      <c r="K7435">
        <v>0.24</v>
      </c>
      <c r="L7435" t="s">
        <v>23</v>
      </c>
      <c r="M7435" s="2">
        <v>240000</v>
      </c>
      <c r="N7435" s="2" t="str">
        <f>VLOOKUP(Tabla1[[#This Row],[nemo]],'Nemos y clasificaciones'!$A$2:$B$5000,2,FALSE)</f>
        <v>iShares Core U.S. Aggregate Bond ETF (AGG)</v>
      </c>
      <c r="O7435" s="2" t="str">
        <f>VLOOKUP(Tabla1[[#This Row],[nemo]],'Nemos y clasificaciones'!$A$1:$C$3000,3,FALSE)</f>
        <v>ETF</v>
      </c>
      <c r="P7435" s="2"/>
      <c r="Q7435" s="2"/>
    </row>
    <row r="7436" spans="1:17" x14ac:dyDescent="0.25">
      <c r="A7436" t="s">
        <v>6528</v>
      </c>
      <c r="B7436" s="1">
        <v>43592</v>
      </c>
      <c r="C7436" s="1">
        <v>43593</v>
      </c>
      <c r="D7436" t="s">
        <v>14</v>
      </c>
      <c r="E7436" t="s">
        <v>254</v>
      </c>
      <c r="F7436">
        <v>0</v>
      </c>
      <c r="G7436">
        <v>30400000</v>
      </c>
      <c r="H7436">
        <v>0</v>
      </c>
      <c r="I7436">
        <v>0</v>
      </c>
      <c r="J7436">
        <v>0</v>
      </c>
      <c r="K7436">
        <v>0.253</v>
      </c>
      <c r="L7436" t="s">
        <v>23</v>
      </c>
      <c r="M7436" s="2">
        <v>7691200</v>
      </c>
      <c r="N7436" s="2" t="str">
        <f>VLOOKUP(Tabla1[[#This Row],[nemo]],'Nemos y clasificaciones'!$A$2:$B$5000,2,FALSE)</f>
        <v>FONDO MUTUO ETF IT NOW S&amp;P IPSA</v>
      </c>
      <c r="O7436" s="2" t="str">
        <f>VLOOKUP(Tabla1[[#This Row],[nemo]],'Nemos y clasificaciones'!$A$1:$C$3000,3,FALSE)</f>
        <v>ETF</v>
      </c>
      <c r="P7436" s="2"/>
      <c r="Q7436" s="2"/>
    </row>
    <row r="7437" spans="1:17" x14ac:dyDescent="0.25">
      <c r="A7437" t="s">
        <v>8969</v>
      </c>
      <c r="B7437" s="1">
        <v>43033</v>
      </c>
      <c r="C7437" s="1">
        <v>43034</v>
      </c>
      <c r="D7437" t="s">
        <v>14</v>
      </c>
      <c r="E7437" t="s">
        <v>254</v>
      </c>
      <c r="F7437">
        <v>0</v>
      </c>
      <c r="G7437">
        <v>20400000</v>
      </c>
      <c r="H7437">
        <v>0</v>
      </c>
      <c r="I7437">
        <v>0</v>
      </c>
      <c r="J7437">
        <v>0</v>
      </c>
      <c r="K7437">
        <v>0.372</v>
      </c>
      <c r="L7437" t="s">
        <v>23</v>
      </c>
      <c r="M7437" s="2">
        <v>7588800</v>
      </c>
      <c r="N7437" s="2" t="str">
        <f>VLOOKUP(Tabla1[[#This Row],[nemo]],'Nemos y clasificaciones'!$A$2:$B$5000,2,FALSE)</f>
        <v>FONDO MUTUO ETF IT NOW S&amp;P IPSA</v>
      </c>
      <c r="O7437" s="2" t="str">
        <f>VLOOKUP(Tabla1[[#This Row],[nemo]],'Nemos y clasificaciones'!$A$1:$C$3000,3,FALSE)</f>
        <v>ETF</v>
      </c>
      <c r="P7437" s="2"/>
      <c r="Q7437" s="2"/>
    </row>
    <row r="7438" spans="1:17" x14ac:dyDescent="0.25">
      <c r="A7438" t="s">
        <v>4804</v>
      </c>
      <c r="B7438" s="1">
        <v>43892</v>
      </c>
      <c r="C7438" s="1">
        <v>43896</v>
      </c>
      <c r="D7438" t="s">
        <v>21</v>
      </c>
      <c r="E7438" t="s">
        <v>287</v>
      </c>
      <c r="F7438">
        <v>0</v>
      </c>
      <c r="G7438">
        <v>1000000</v>
      </c>
      <c r="H7438">
        <v>0</v>
      </c>
      <c r="I7438">
        <v>0</v>
      </c>
      <c r="J7438">
        <v>0</v>
      </c>
      <c r="K7438">
        <v>0.23899999999999999</v>
      </c>
      <c r="L7438" t="s">
        <v>23</v>
      </c>
      <c r="M7438" s="2">
        <v>239000</v>
      </c>
      <c r="N7438" s="2" t="str">
        <f>VLOOKUP(Tabla1[[#This Row],[nemo]],'Nemos y clasificaciones'!$A$2:$B$5000,2,FALSE)</f>
        <v>iShares Core U.S. Aggregate Bond ETF (AGG)</v>
      </c>
      <c r="O7438" s="2" t="str">
        <f>VLOOKUP(Tabla1[[#This Row],[nemo]],'Nemos y clasificaciones'!$A$1:$C$3000,3,FALSE)</f>
        <v>ETF</v>
      </c>
      <c r="P7438" s="2"/>
      <c r="Q7438" s="2"/>
    </row>
    <row r="7439" spans="1:17" x14ac:dyDescent="0.25">
      <c r="A7439" t="s">
        <v>6383</v>
      </c>
      <c r="B7439" s="1">
        <v>43600</v>
      </c>
      <c r="C7439" s="1">
        <v>43601</v>
      </c>
      <c r="D7439" t="s">
        <v>14</v>
      </c>
      <c r="E7439" t="s">
        <v>254</v>
      </c>
      <c r="F7439">
        <v>0</v>
      </c>
      <c r="G7439">
        <v>30320000</v>
      </c>
      <c r="H7439">
        <v>0</v>
      </c>
      <c r="I7439">
        <v>0</v>
      </c>
      <c r="J7439">
        <v>0</v>
      </c>
      <c r="K7439">
        <v>0.25</v>
      </c>
      <c r="L7439" t="s">
        <v>23</v>
      </c>
      <c r="M7439" s="2">
        <v>7580000</v>
      </c>
      <c r="N7439" s="2" t="str">
        <f>VLOOKUP(Tabla1[[#This Row],[nemo]],'Nemos y clasificaciones'!$A$2:$B$5000,2,FALSE)</f>
        <v>FONDO MUTUO ETF IT NOW S&amp;P IPSA</v>
      </c>
      <c r="O7439" s="2" t="str">
        <f>VLOOKUP(Tabla1[[#This Row],[nemo]],'Nemos y clasificaciones'!$A$1:$C$3000,3,FALSE)</f>
        <v>ETF</v>
      </c>
      <c r="P7439" s="2"/>
      <c r="Q7439" s="2"/>
    </row>
    <row r="7440" spans="1:17" x14ac:dyDescent="0.25">
      <c r="A7440" t="s">
        <v>10658</v>
      </c>
      <c r="B7440" s="1">
        <v>42500</v>
      </c>
      <c r="C7440" s="1">
        <v>42501</v>
      </c>
      <c r="D7440" t="s">
        <v>14</v>
      </c>
      <c r="E7440" t="s">
        <v>254</v>
      </c>
      <c r="F7440">
        <v>0</v>
      </c>
      <c r="G7440">
        <v>8560000</v>
      </c>
      <c r="H7440">
        <v>0</v>
      </c>
      <c r="I7440">
        <v>0</v>
      </c>
      <c r="J7440">
        <v>0</v>
      </c>
      <c r="K7440">
        <v>0.88</v>
      </c>
      <c r="L7440" t="s">
        <v>23</v>
      </c>
      <c r="M7440" s="2">
        <v>7532800</v>
      </c>
      <c r="N7440" s="2" t="str">
        <f>VLOOKUP(Tabla1[[#This Row],[nemo]],'Nemos y clasificaciones'!$A$2:$B$5000,2,FALSE)</f>
        <v>FONDO MUTUO ETF IT NOW S&amp;P IPSA</v>
      </c>
      <c r="O7440" s="2" t="str">
        <f>VLOOKUP(Tabla1[[#This Row],[nemo]],'Nemos y clasificaciones'!$A$1:$C$3000,3,FALSE)</f>
        <v>ETF</v>
      </c>
      <c r="P7440" s="2"/>
      <c r="Q7440" s="2"/>
    </row>
    <row r="7441" spans="1:17" x14ac:dyDescent="0.25">
      <c r="A7441" t="s">
        <v>9927</v>
      </c>
      <c r="B7441" s="1">
        <v>42760</v>
      </c>
      <c r="C7441" s="1">
        <v>42761</v>
      </c>
      <c r="D7441" t="s">
        <v>14</v>
      </c>
      <c r="E7441" t="s">
        <v>254</v>
      </c>
      <c r="F7441">
        <v>0</v>
      </c>
      <c r="G7441">
        <v>19600000</v>
      </c>
      <c r="H7441">
        <v>0</v>
      </c>
      <c r="I7441">
        <v>0</v>
      </c>
      <c r="J7441">
        <v>0</v>
      </c>
      <c r="K7441">
        <v>0.38300000000000001</v>
      </c>
      <c r="L7441" t="s">
        <v>23</v>
      </c>
      <c r="M7441" s="2">
        <v>7506800</v>
      </c>
      <c r="N7441" s="2" t="str">
        <f>VLOOKUP(Tabla1[[#This Row],[nemo]],'Nemos y clasificaciones'!$A$2:$B$5000,2,FALSE)</f>
        <v>FONDO MUTUO ETF IT NOW S&amp;P IPSA</v>
      </c>
      <c r="O7441" s="2" t="str">
        <f>VLOOKUP(Tabla1[[#This Row],[nemo]],'Nemos y clasificaciones'!$A$1:$C$3000,3,FALSE)</f>
        <v>ETF</v>
      </c>
      <c r="P7441" s="2"/>
      <c r="Q7441" s="2"/>
    </row>
    <row r="7442" spans="1:17" x14ac:dyDescent="0.25">
      <c r="A7442" t="s">
        <v>9422</v>
      </c>
      <c r="B7442" s="1">
        <v>42884</v>
      </c>
      <c r="C7442" s="1">
        <v>42885</v>
      </c>
      <c r="D7442" t="s">
        <v>14</v>
      </c>
      <c r="E7442" t="s">
        <v>254</v>
      </c>
      <c r="F7442">
        <v>0</v>
      </c>
      <c r="G7442">
        <v>19680000</v>
      </c>
      <c r="H7442">
        <v>0</v>
      </c>
      <c r="I7442">
        <v>0</v>
      </c>
      <c r="J7442">
        <v>0</v>
      </c>
      <c r="K7442">
        <v>0.38100000000000001</v>
      </c>
      <c r="L7442" t="s">
        <v>23</v>
      </c>
      <c r="M7442" s="2">
        <v>7498080</v>
      </c>
      <c r="N7442" s="2" t="str">
        <f>VLOOKUP(Tabla1[[#This Row],[nemo]],'Nemos y clasificaciones'!$A$2:$B$5000,2,FALSE)</f>
        <v>FONDO MUTUO ETF IT NOW S&amp;P IPSA</v>
      </c>
      <c r="O7442" s="2" t="str">
        <f>VLOOKUP(Tabla1[[#This Row],[nemo]],'Nemos y clasificaciones'!$A$1:$C$3000,3,FALSE)</f>
        <v>ETF</v>
      </c>
      <c r="P7442" s="2"/>
      <c r="Q7442" s="2"/>
    </row>
    <row r="7443" spans="1:17" x14ac:dyDescent="0.25">
      <c r="A7443" t="s">
        <v>8088</v>
      </c>
      <c r="B7443" s="1">
        <v>43243</v>
      </c>
      <c r="C7443" s="1">
        <v>43244</v>
      </c>
      <c r="D7443" t="s">
        <v>14</v>
      </c>
      <c r="E7443" t="s">
        <v>254</v>
      </c>
      <c r="F7443">
        <v>0</v>
      </c>
      <c r="G7443">
        <v>29040000</v>
      </c>
      <c r="H7443">
        <v>0</v>
      </c>
      <c r="I7443">
        <v>0</v>
      </c>
      <c r="J7443">
        <v>0</v>
      </c>
      <c r="K7443">
        <v>0.25600000000000001</v>
      </c>
      <c r="L7443" t="s">
        <v>23</v>
      </c>
      <c r="M7443" s="2">
        <v>7434240</v>
      </c>
      <c r="N7443" s="2" t="str">
        <f>VLOOKUP(Tabla1[[#This Row],[nemo]],'Nemos y clasificaciones'!$A$2:$B$5000,2,FALSE)</f>
        <v>FONDO MUTUO ETF IT NOW S&amp;P IPSA</v>
      </c>
      <c r="O7443" s="2" t="str">
        <f>VLOOKUP(Tabla1[[#This Row],[nemo]],'Nemos y clasificaciones'!$A$1:$C$3000,3,FALSE)</f>
        <v>ETF</v>
      </c>
      <c r="P7443" s="2"/>
      <c r="Q7443" s="2"/>
    </row>
    <row r="7444" spans="1:17" x14ac:dyDescent="0.25">
      <c r="A7444" t="s">
        <v>9694</v>
      </c>
      <c r="B7444" s="1">
        <v>42859</v>
      </c>
      <c r="C7444" s="1">
        <v>42860</v>
      </c>
      <c r="D7444" t="s">
        <v>14</v>
      </c>
      <c r="E7444" t="s">
        <v>254</v>
      </c>
      <c r="F7444">
        <v>0</v>
      </c>
      <c r="G7444">
        <v>18240000</v>
      </c>
      <c r="H7444">
        <v>0</v>
      </c>
      <c r="I7444">
        <v>0</v>
      </c>
      <c r="J7444">
        <v>0</v>
      </c>
      <c r="K7444">
        <v>0.39600000000000002</v>
      </c>
      <c r="L7444" t="s">
        <v>23</v>
      </c>
      <c r="M7444" s="2">
        <v>7223040</v>
      </c>
      <c r="N7444" s="2" t="str">
        <f>VLOOKUP(Tabla1[[#This Row],[nemo]],'Nemos y clasificaciones'!$A$2:$B$5000,2,FALSE)</f>
        <v>FONDO MUTUO ETF IT NOW S&amp;P IPSA</v>
      </c>
      <c r="O7444" s="2" t="str">
        <f>VLOOKUP(Tabla1[[#This Row],[nemo]],'Nemos y clasificaciones'!$A$1:$C$3000,3,FALSE)</f>
        <v>ETF</v>
      </c>
      <c r="P7444" s="2"/>
      <c r="Q7444" s="2"/>
    </row>
    <row r="7445" spans="1:17" x14ac:dyDescent="0.25">
      <c r="A7445" t="s">
        <v>10582</v>
      </c>
      <c r="B7445" s="1">
        <v>42508</v>
      </c>
      <c r="C7445" s="1">
        <v>42509</v>
      </c>
      <c r="D7445" t="s">
        <v>14</v>
      </c>
      <c r="E7445" t="s">
        <v>254</v>
      </c>
      <c r="F7445">
        <v>0</v>
      </c>
      <c r="G7445">
        <v>8560000</v>
      </c>
      <c r="H7445">
        <v>0</v>
      </c>
      <c r="I7445">
        <v>0</v>
      </c>
      <c r="J7445">
        <v>0</v>
      </c>
      <c r="K7445">
        <v>0.84</v>
      </c>
      <c r="L7445" t="s">
        <v>23</v>
      </c>
      <c r="M7445" s="2">
        <v>7190400</v>
      </c>
      <c r="N7445" s="2" t="str">
        <f>VLOOKUP(Tabla1[[#This Row],[nemo]],'Nemos y clasificaciones'!$A$2:$B$5000,2,FALSE)</f>
        <v>FONDO MUTUO ETF IT NOW S&amp;P IPSA</v>
      </c>
      <c r="O7445" s="2" t="str">
        <f>VLOOKUP(Tabla1[[#This Row],[nemo]],'Nemos y clasificaciones'!$A$1:$C$3000,3,FALSE)</f>
        <v>ETF</v>
      </c>
      <c r="P7445" s="2"/>
      <c r="Q7445" s="2"/>
    </row>
    <row r="7446" spans="1:17" x14ac:dyDescent="0.25">
      <c r="A7446" t="s">
        <v>11823</v>
      </c>
      <c r="B7446" s="1">
        <v>42116</v>
      </c>
      <c r="C7446" s="1">
        <v>42117</v>
      </c>
      <c r="D7446" t="s">
        <v>14</v>
      </c>
      <c r="E7446" t="s">
        <v>254</v>
      </c>
      <c r="F7446">
        <v>0</v>
      </c>
      <c r="G7446">
        <v>9360000</v>
      </c>
      <c r="H7446">
        <v>0</v>
      </c>
      <c r="I7446">
        <v>0</v>
      </c>
      <c r="J7446">
        <v>0</v>
      </c>
      <c r="K7446">
        <v>0.76700000000000002</v>
      </c>
      <c r="L7446" t="s">
        <v>23</v>
      </c>
      <c r="M7446" s="2">
        <v>7179120</v>
      </c>
      <c r="N7446" s="2" t="str">
        <f>VLOOKUP(Tabla1[[#This Row],[nemo]],'Nemos y clasificaciones'!$A$2:$B$5000,2,FALSE)</f>
        <v>FONDO MUTUO ETF IT NOW S&amp;P IPSA</v>
      </c>
      <c r="O7446" s="2" t="str">
        <f>VLOOKUP(Tabla1[[#This Row],[nemo]],'Nemos y clasificaciones'!$A$1:$C$3000,3,FALSE)</f>
        <v>ETF</v>
      </c>
      <c r="P7446" s="2"/>
      <c r="Q7446" s="2"/>
    </row>
    <row r="7447" spans="1:17" x14ac:dyDescent="0.25">
      <c r="A7447" t="s">
        <v>4467</v>
      </c>
      <c r="B7447" s="1">
        <v>43951</v>
      </c>
      <c r="C7447" s="1">
        <v>43958</v>
      </c>
      <c r="D7447" t="s">
        <v>21</v>
      </c>
      <c r="E7447" t="s">
        <v>287</v>
      </c>
      <c r="F7447">
        <v>0</v>
      </c>
      <c r="G7447">
        <v>1000000</v>
      </c>
      <c r="H7447">
        <v>0</v>
      </c>
      <c r="I7447">
        <v>0</v>
      </c>
      <c r="J7447">
        <v>0</v>
      </c>
      <c r="K7447">
        <v>0.23599999999999999</v>
      </c>
      <c r="L7447" t="s">
        <v>23</v>
      </c>
      <c r="M7447" s="2">
        <v>236000</v>
      </c>
      <c r="N7447" s="2" t="str">
        <f>VLOOKUP(Tabla1[[#This Row],[nemo]],'Nemos y clasificaciones'!$A$2:$B$5000,2,FALSE)</f>
        <v>iShares Core U.S. Aggregate Bond ETF (AGG)</v>
      </c>
      <c r="O7447" s="2" t="str">
        <f>VLOOKUP(Tabla1[[#This Row],[nemo]],'Nemos y clasificaciones'!$A$1:$C$3000,3,FALSE)</f>
        <v>ETF</v>
      </c>
      <c r="P7447" s="2"/>
      <c r="Q7447" s="2"/>
    </row>
    <row r="7448" spans="1:17" x14ac:dyDescent="0.25">
      <c r="A7448" t="s">
        <v>10972</v>
      </c>
      <c r="B7448" s="1">
        <v>42376</v>
      </c>
      <c r="C7448" s="1">
        <v>42377</v>
      </c>
      <c r="D7448" t="s">
        <v>14</v>
      </c>
      <c r="E7448" t="s">
        <v>254</v>
      </c>
      <c r="F7448">
        <v>0</v>
      </c>
      <c r="G7448">
        <v>9040000</v>
      </c>
      <c r="H7448">
        <v>0</v>
      </c>
      <c r="I7448">
        <v>0</v>
      </c>
      <c r="J7448">
        <v>0</v>
      </c>
      <c r="K7448">
        <v>0.78400000000000003</v>
      </c>
      <c r="L7448" t="s">
        <v>23</v>
      </c>
      <c r="M7448" s="2">
        <v>7087360</v>
      </c>
      <c r="N7448" s="2" t="str">
        <f>VLOOKUP(Tabla1[[#This Row],[nemo]],'Nemos y clasificaciones'!$A$2:$B$5000,2,FALSE)</f>
        <v>FONDO MUTUO ETF IT NOW S&amp;P IPSA</v>
      </c>
      <c r="O7448" s="2" t="str">
        <f>VLOOKUP(Tabla1[[#This Row],[nemo]],'Nemos y clasificaciones'!$A$1:$C$3000,3,FALSE)</f>
        <v>ETF</v>
      </c>
      <c r="P7448" s="2"/>
      <c r="Q7448" s="2"/>
    </row>
    <row r="7449" spans="1:17" x14ac:dyDescent="0.25">
      <c r="A7449" t="s">
        <v>8309</v>
      </c>
      <c r="B7449" s="1">
        <v>43223</v>
      </c>
      <c r="C7449" s="1">
        <v>43224</v>
      </c>
      <c r="D7449" t="s">
        <v>14</v>
      </c>
      <c r="E7449" t="s">
        <v>254</v>
      </c>
      <c r="F7449">
        <v>0</v>
      </c>
      <c r="G7449">
        <v>25520000</v>
      </c>
      <c r="H7449">
        <v>0</v>
      </c>
      <c r="I7449">
        <v>0</v>
      </c>
      <c r="J7449">
        <v>0</v>
      </c>
      <c r="K7449">
        <v>0.27300000000000002</v>
      </c>
      <c r="L7449" t="s">
        <v>23</v>
      </c>
      <c r="M7449" s="2">
        <v>6966960</v>
      </c>
      <c r="N7449" s="2" t="str">
        <f>VLOOKUP(Tabla1[[#This Row],[nemo]],'Nemos y clasificaciones'!$A$2:$B$5000,2,FALSE)</f>
        <v>FONDO MUTUO ETF IT NOW S&amp;P IPSA</v>
      </c>
      <c r="O7449" s="2" t="str">
        <f>VLOOKUP(Tabla1[[#This Row],[nemo]],'Nemos y clasificaciones'!$A$1:$C$3000,3,FALSE)</f>
        <v>ETF</v>
      </c>
      <c r="P7449" s="2"/>
      <c r="Q7449" s="2"/>
    </row>
    <row r="7450" spans="1:17" x14ac:dyDescent="0.25">
      <c r="A7450" t="s">
        <v>9669</v>
      </c>
      <c r="B7450" s="1">
        <v>42860</v>
      </c>
      <c r="C7450" s="1">
        <v>42863</v>
      </c>
      <c r="D7450" t="s">
        <v>14</v>
      </c>
      <c r="E7450" t="s">
        <v>254</v>
      </c>
      <c r="F7450">
        <v>0</v>
      </c>
      <c r="G7450">
        <v>18240000</v>
      </c>
      <c r="H7450">
        <v>0</v>
      </c>
      <c r="I7450">
        <v>0</v>
      </c>
      <c r="J7450">
        <v>0</v>
      </c>
      <c r="K7450">
        <v>0.379</v>
      </c>
      <c r="L7450" t="s">
        <v>23</v>
      </c>
      <c r="M7450" s="2">
        <v>6912960</v>
      </c>
      <c r="N7450" s="2" t="str">
        <f>VLOOKUP(Tabla1[[#This Row],[nemo]],'Nemos y clasificaciones'!$A$2:$B$5000,2,FALSE)</f>
        <v>FONDO MUTUO ETF IT NOW S&amp;P IPSA</v>
      </c>
      <c r="O7450" s="2" t="str">
        <f>VLOOKUP(Tabla1[[#This Row],[nemo]],'Nemos y clasificaciones'!$A$1:$C$3000,3,FALSE)</f>
        <v>ETF</v>
      </c>
      <c r="P7450" s="2"/>
      <c r="Q7450" s="2"/>
    </row>
    <row r="7451" spans="1:17" x14ac:dyDescent="0.25">
      <c r="A7451" t="s">
        <v>7361</v>
      </c>
      <c r="B7451" s="1">
        <v>43397</v>
      </c>
      <c r="C7451" s="1">
        <v>43398</v>
      </c>
      <c r="D7451" t="s">
        <v>14</v>
      </c>
      <c r="E7451" t="s">
        <v>254</v>
      </c>
      <c r="F7451">
        <v>0</v>
      </c>
      <c r="G7451">
        <v>38960000</v>
      </c>
      <c r="H7451">
        <v>0</v>
      </c>
      <c r="I7451">
        <v>0</v>
      </c>
      <c r="J7451">
        <v>0</v>
      </c>
      <c r="K7451">
        <v>0.17699999999999999</v>
      </c>
      <c r="L7451" t="s">
        <v>23</v>
      </c>
      <c r="M7451" s="2">
        <v>6895920</v>
      </c>
      <c r="N7451" s="2" t="str">
        <f>VLOOKUP(Tabla1[[#This Row],[nemo]],'Nemos y clasificaciones'!$A$2:$B$5000,2,FALSE)</f>
        <v>FONDO MUTUO ETF IT NOW S&amp;P IPSA</v>
      </c>
      <c r="O7451" s="2" t="str">
        <f>VLOOKUP(Tabla1[[#This Row],[nemo]],'Nemos y clasificaciones'!$A$1:$C$3000,3,FALSE)</f>
        <v>ETF</v>
      </c>
      <c r="P7451" s="2"/>
      <c r="Q7451" s="2"/>
    </row>
    <row r="7452" spans="1:17" x14ac:dyDescent="0.25">
      <c r="A7452" t="s">
        <v>11680</v>
      </c>
      <c r="B7452" s="1">
        <v>42136</v>
      </c>
      <c r="C7452" s="1">
        <v>42137</v>
      </c>
      <c r="D7452" t="s">
        <v>14</v>
      </c>
      <c r="E7452" t="s">
        <v>254</v>
      </c>
      <c r="F7452">
        <v>0</v>
      </c>
      <c r="G7452">
        <v>8720000</v>
      </c>
      <c r="H7452">
        <v>0</v>
      </c>
      <c r="I7452">
        <v>0</v>
      </c>
      <c r="J7452">
        <v>0</v>
      </c>
      <c r="K7452">
        <v>0.78600000000000003</v>
      </c>
      <c r="L7452" t="s">
        <v>23</v>
      </c>
      <c r="M7452" s="2">
        <v>6853920</v>
      </c>
      <c r="N7452" s="2" t="str">
        <f>VLOOKUP(Tabla1[[#This Row],[nemo]],'Nemos y clasificaciones'!$A$2:$B$5000,2,FALSE)</f>
        <v>FONDO MUTUO ETF IT NOW S&amp;P IPSA</v>
      </c>
      <c r="O7452" s="2" t="str">
        <f>VLOOKUP(Tabla1[[#This Row],[nemo]],'Nemos y clasificaciones'!$A$1:$C$3000,3,FALSE)</f>
        <v>ETF</v>
      </c>
      <c r="P7452" s="2"/>
      <c r="Q7452" s="2"/>
    </row>
    <row r="7453" spans="1:17" x14ac:dyDescent="0.25">
      <c r="A7453" t="s">
        <v>2390</v>
      </c>
      <c r="B7453" s="1">
        <v>44285</v>
      </c>
      <c r="C7453" s="1">
        <v>44286</v>
      </c>
      <c r="D7453" t="s">
        <v>14</v>
      </c>
      <c r="E7453" t="s">
        <v>254</v>
      </c>
      <c r="F7453">
        <v>0</v>
      </c>
      <c r="G7453">
        <v>42160000</v>
      </c>
      <c r="H7453">
        <v>0</v>
      </c>
      <c r="I7453">
        <v>0</v>
      </c>
      <c r="J7453">
        <v>0</v>
      </c>
      <c r="K7453">
        <v>0.16200000000000001</v>
      </c>
      <c r="L7453" t="s">
        <v>23</v>
      </c>
      <c r="M7453" s="2">
        <v>6829920</v>
      </c>
      <c r="N7453" s="2" t="str">
        <f>VLOOKUP(Tabla1[[#This Row],[nemo]],'Nemos y clasificaciones'!$A$2:$B$5000,2,FALSE)</f>
        <v>FONDO MUTUO ETF IT NOW S&amp;P IPSA</v>
      </c>
      <c r="O7453" s="2" t="str">
        <f>VLOOKUP(Tabla1[[#This Row],[nemo]],'Nemos y clasificaciones'!$A$1:$C$3000,3,FALSE)</f>
        <v>ETF</v>
      </c>
      <c r="P7453" s="2"/>
      <c r="Q7453" s="2"/>
    </row>
    <row r="7454" spans="1:17" x14ac:dyDescent="0.25">
      <c r="A7454" t="s">
        <v>8545</v>
      </c>
      <c r="B7454" s="1">
        <v>43160</v>
      </c>
      <c r="C7454" s="1">
        <v>43166</v>
      </c>
      <c r="D7454" t="s">
        <v>21</v>
      </c>
      <c r="E7454" t="s">
        <v>287</v>
      </c>
      <c r="F7454">
        <v>0</v>
      </c>
      <c r="G7454">
        <v>1000000</v>
      </c>
      <c r="H7454">
        <v>0</v>
      </c>
      <c r="I7454">
        <v>0</v>
      </c>
      <c r="J7454">
        <v>0</v>
      </c>
      <c r="K7454">
        <v>0.23499999999999999</v>
      </c>
      <c r="L7454" t="s">
        <v>23</v>
      </c>
      <c r="M7454" s="2">
        <v>235000</v>
      </c>
      <c r="N7454" s="2" t="str">
        <f>VLOOKUP(Tabla1[[#This Row],[nemo]],'Nemos y clasificaciones'!$A$2:$B$5000,2,FALSE)</f>
        <v>iShares Core U.S. Aggregate Bond ETF (AGG)</v>
      </c>
      <c r="O7454" s="2" t="str">
        <f>VLOOKUP(Tabla1[[#This Row],[nemo]],'Nemos y clasificaciones'!$A$1:$C$3000,3,FALSE)</f>
        <v>ETF</v>
      </c>
      <c r="P7454" s="2"/>
      <c r="Q7454" s="2"/>
    </row>
    <row r="7455" spans="1:17" x14ac:dyDescent="0.25">
      <c r="A7455" t="s">
        <v>9653</v>
      </c>
      <c r="B7455" s="1">
        <v>42863</v>
      </c>
      <c r="C7455" s="1">
        <v>42864</v>
      </c>
      <c r="D7455" t="s">
        <v>14</v>
      </c>
      <c r="E7455" t="s">
        <v>254</v>
      </c>
      <c r="F7455">
        <v>0</v>
      </c>
      <c r="G7455">
        <v>18240000</v>
      </c>
      <c r="H7455">
        <v>0</v>
      </c>
      <c r="I7455">
        <v>0</v>
      </c>
      <c r="J7455">
        <v>0</v>
      </c>
      <c r="K7455">
        <v>0.372</v>
      </c>
      <c r="L7455" t="s">
        <v>23</v>
      </c>
      <c r="M7455" s="2">
        <v>6785280</v>
      </c>
      <c r="N7455" s="2" t="str">
        <f>VLOOKUP(Tabla1[[#This Row],[nemo]],'Nemos y clasificaciones'!$A$2:$B$5000,2,FALSE)</f>
        <v>FONDO MUTUO ETF IT NOW S&amp;P IPSA</v>
      </c>
      <c r="O7455" s="2" t="str">
        <f>VLOOKUP(Tabla1[[#This Row],[nemo]],'Nemos y clasificaciones'!$A$1:$C$3000,3,FALSE)</f>
        <v>ETF</v>
      </c>
      <c r="P7455" s="2"/>
      <c r="Q7455" s="2"/>
    </row>
    <row r="7456" spans="1:17" x14ac:dyDescent="0.25">
      <c r="A7456" t="s">
        <v>9486</v>
      </c>
      <c r="B7456" s="1">
        <v>42879</v>
      </c>
      <c r="C7456" s="1">
        <v>42880</v>
      </c>
      <c r="D7456" t="s">
        <v>14</v>
      </c>
      <c r="E7456" t="s">
        <v>254</v>
      </c>
      <c r="F7456">
        <v>0</v>
      </c>
      <c r="G7456">
        <v>18880000</v>
      </c>
      <c r="H7456">
        <v>0</v>
      </c>
      <c r="I7456">
        <v>0</v>
      </c>
      <c r="J7456">
        <v>0</v>
      </c>
      <c r="K7456">
        <v>0.35499999999999998</v>
      </c>
      <c r="L7456" t="s">
        <v>23</v>
      </c>
      <c r="M7456" s="2">
        <v>6702400</v>
      </c>
      <c r="N7456" s="2" t="str">
        <f>VLOOKUP(Tabla1[[#This Row],[nemo]],'Nemos y clasificaciones'!$A$2:$B$5000,2,FALSE)</f>
        <v>FONDO MUTUO ETF IT NOW S&amp;P IPSA</v>
      </c>
      <c r="O7456" s="2" t="str">
        <f>VLOOKUP(Tabla1[[#This Row],[nemo]],'Nemos y clasificaciones'!$A$1:$C$3000,3,FALSE)</f>
        <v>ETF</v>
      </c>
      <c r="P7456" s="2"/>
      <c r="Q7456" s="2"/>
    </row>
    <row r="7457" spans="1:17" x14ac:dyDescent="0.25">
      <c r="A7457" t="s">
        <v>7534</v>
      </c>
      <c r="B7457" s="1">
        <v>43347</v>
      </c>
      <c r="C7457" s="1">
        <v>43353</v>
      </c>
      <c r="D7457" t="s">
        <v>21</v>
      </c>
      <c r="E7457" t="s">
        <v>287</v>
      </c>
      <c r="F7457">
        <v>0</v>
      </c>
      <c r="G7457">
        <v>1000000</v>
      </c>
      <c r="H7457">
        <v>0</v>
      </c>
      <c r="I7457">
        <v>0</v>
      </c>
      <c r="J7457">
        <v>0</v>
      </c>
      <c r="K7457">
        <v>0.23200000000000001</v>
      </c>
      <c r="L7457" t="s">
        <v>23</v>
      </c>
      <c r="M7457" s="2">
        <v>232000</v>
      </c>
      <c r="N7457" s="2" t="str">
        <f>VLOOKUP(Tabla1[[#This Row],[nemo]],'Nemos y clasificaciones'!$A$2:$B$5000,2,FALSE)</f>
        <v>iShares Core U.S. Aggregate Bond ETF (AGG)</v>
      </c>
      <c r="O7457" s="2" t="str">
        <f>VLOOKUP(Tabla1[[#This Row],[nemo]],'Nemos y clasificaciones'!$A$1:$C$3000,3,FALSE)</f>
        <v>ETF</v>
      </c>
      <c r="P7457" s="2"/>
      <c r="Q7457" s="2"/>
    </row>
    <row r="7458" spans="1:17" x14ac:dyDescent="0.25">
      <c r="A7458" t="s">
        <v>9755</v>
      </c>
      <c r="B7458" s="1">
        <v>42850</v>
      </c>
      <c r="C7458" s="1">
        <v>42851</v>
      </c>
      <c r="D7458" t="s">
        <v>14</v>
      </c>
      <c r="E7458" t="s">
        <v>254</v>
      </c>
      <c r="F7458">
        <v>0</v>
      </c>
      <c r="G7458">
        <v>18240000</v>
      </c>
      <c r="H7458">
        <v>0</v>
      </c>
      <c r="I7458">
        <v>0</v>
      </c>
      <c r="J7458">
        <v>0</v>
      </c>
      <c r="K7458">
        <v>0.36099999999999999</v>
      </c>
      <c r="L7458" t="s">
        <v>23</v>
      </c>
      <c r="M7458" s="2">
        <v>6584640</v>
      </c>
      <c r="N7458" s="2" t="str">
        <f>VLOOKUP(Tabla1[[#This Row],[nemo]],'Nemos y clasificaciones'!$A$2:$B$5000,2,FALSE)</f>
        <v>FONDO MUTUO ETF IT NOW S&amp;P IPSA</v>
      </c>
      <c r="O7458" s="2" t="str">
        <f>VLOOKUP(Tabla1[[#This Row],[nemo]],'Nemos y clasificaciones'!$A$1:$C$3000,3,FALSE)</f>
        <v>ETF</v>
      </c>
      <c r="P7458" s="2"/>
      <c r="Q7458" s="2"/>
    </row>
    <row r="7459" spans="1:17" x14ac:dyDescent="0.25">
      <c r="A7459" t="s">
        <v>10809</v>
      </c>
      <c r="B7459" s="1">
        <v>42481</v>
      </c>
      <c r="C7459" s="1">
        <v>42482</v>
      </c>
      <c r="D7459" t="s">
        <v>14</v>
      </c>
      <c r="E7459" t="s">
        <v>254</v>
      </c>
      <c r="F7459">
        <v>0</v>
      </c>
      <c r="G7459">
        <v>8400000</v>
      </c>
      <c r="H7459">
        <v>0</v>
      </c>
      <c r="I7459">
        <v>0</v>
      </c>
      <c r="J7459">
        <v>0</v>
      </c>
      <c r="K7459">
        <v>0.77400000000000002</v>
      </c>
      <c r="L7459" t="s">
        <v>23</v>
      </c>
      <c r="M7459" s="2">
        <v>6501600</v>
      </c>
      <c r="N7459" s="2" t="str">
        <f>VLOOKUP(Tabla1[[#This Row],[nemo]],'Nemos y clasificaciones'!$A$2:$B$5000,2,FALSE)</f>
        <v>FONDO MUTUO ETF IT NOW S&amp;P IPSA</v>
      </c>
      <c r="O7459" s="2" t="str">
        <f>VLOOKUP(Tabla1[[#This Row],[nemo]],'Nemos y clasificaciones'!$A$1:$C$3000,3,FALSE)</f>
        <v>ETF</v>
      </c>
      <c r="P7459" s="2"/>
      <c r="Q7459" s="2"/>
    </row>
    <row r="7460" spans="1:17" x14ac:dyDescent="0.25">
      <c r="A7460" t="s">
        <v>9549</v>
      </c>
      <c r="B7460" s="1">
        <v>42873</v>
      </c>
      <c r="C7460" s="1">
        <v>42874</v>
      </c>
      <c r="D7460" t="s">
        <v>14</v>
      </c>
      <c r="E7460" t="s">
        <v>254</v>
      </c>
      <c r="F7460">
        <v>0</v>
      </c>
      <c r="G7460">
        <v>18400000</v>
      </c>
      <c r="H7460">
        <v>0</v>
      </c>
      <c r="I7460">
        <v>0</v>
      </c>
      <c r="J7460">
        <v>0</v>
      </c>
      <c r="K7460">
        <v>0.35</v>
      </c>
      <c r="L7460" t="s">
        <v>23</v>
      </c>
      <c r="M7460" s="2">
        <v>6440000</v>
      </c>
      <c r="N7460" s="2" t="str">
        <f>VLOOKUP(Tabla1[[#This Row],[nemo]],'Nemos y clasificaciones'!$A$2:$B$5000,2,FALSE)</f>
        <v>FONDO MUTUO ETF IT NOW S&amp;P IPSA</v>
      </c>
      <c r="O7460" s="2" t="str">
        <f>VLOOKUP(Tabla1[[#This Row],[nemo]],'Nemos y clasificaciones'!$A$1:$C$3000,3,FALSE)</f>
        <v>ETF</v>
      </c>
      <c r="P7460" s="2"/>
      <c r="Q7460" s="2"/>
    </row>
    <row r="7461" spans="1:17" x14ac:dyDescent="0.25">
      <c r="A7461" t="s">
        <v>10944</v>
      </c>
      <c r="B7461" s="1">
        <v>42384</v>
      </c>
      <c r="C7461" s="1">
        <v>42387</v>
      </c>
      <c r="D7461" t="s">
        <v>14</v>
      </c>
      <c r="E7461" t="s">
        <v>254</v>
      </c>
      <c r="F7461">
        <v>0</v>
      </c>
      <c r="G7461">
        <v>9040000</v>
      </c>
      <c r="H7461">
        <v>0</v>
      </c>
      <c r="I7461">
        <v>0</v>
      </c>
      <c r="J7461">
        <v>0</v>
      </c>
      <c r="K7461">
        <v>0.70299999999999996</v>
      </c>
      <c r="L7461" t="s">
        <v>23</v>
      </c>
      <c r="M7461" s="2">
        <v>6355120</v>
      </c>
      <c r="N7461" s="2" t="str">
        <f>VLOOKUP(Tabla1[[#This Row],[nemo]],'Nemos y clasificaciones'!$A$2:$B$5000,2,FALSE)</f>
        <v>FONDO MUTUO ETF IT NOW S&amp;P IPSA</v>
      </c>
      <c r="O7461" s="2" t="str">
        <f>VLOOKUP(Tabla1[[#This Row],[nemo]],'Nemos y clasificaciones'!$A$1:$C$3000,3,FALSE)</f>
        <v>ETF</v>
      </c>
      <c r="P7461" s="2"/>
      <c r="Q7461" s="2"/>
    </row>
    <row r="7462" spans="1:17" x14ac:dyDescent="0.25">
      <c r="A7462" t="s">
        <v>2886</v>
      </c>
      <c r="B7462" s="1">
        <v>44187</v>
      </c>
      <c r="C7462" s="1">
        <v>44188</v>
      </c>
      <c r="D7462" t="s">
        <v>14</v>
      </c>
      <c r="E7462" t="s">
        <v>254</v>
      </c>
      <c r="F7462">
        <v>0</v>
      </c>
      <c r="G7462">
        <v>39280000</v>
      </c>
      <c r="H7462">
        <v>0</v>
      </c>
      <c r="I7462">
        <v>0</v>
      </c>
      <c r="J7462">
        <v>0</v>
      </c>
      <c r="K7462">
        <v>0.161</v>
      </c>
      <c r="L7462" t="s">
        <v>23</v>
      </c>
      <c r="M7462" s="2">
        <v>6324080</v>
      </c>
      <c r="N7462" s="2" t="str">
        <f>VLOOKUP(Tabla1[[#This Row],[nemo]],'Nemos y clasificaciones'!$A$2:$B$5000,2,FALSE)</f>
        <v>FONDO MUTUO ETF IT NOW S&amp;P IPSA</v>
      </c>
      <c r="O7462" s="2" t="str">
        <f>VLOOKUP(Tabla1[[#This Row],[nemo]],'Nemos y clasificaciones'!$A$1:$C$3000,3,FALSE)</f>
        <v>ETF</v>
      </c>
      <c r="P7462" s="2"/>
      <c r="Q7462" s="2"/>
    </row>
    <row r="7463" spans="1:17" x14ac:dyDescent="0.25">
      <c r="A7463" t="s">
        <v>10276</v>
      </c>
      <c r="B7463" s="1">
        <v>42615</v>
      </c>
      <c r="C7463" s="1">
        <v>42618</v>
      </c>
      <c r="D7463" t="s">
        <v>14</v>
      </c>
      <c r="E7463" t="s">
        <v>254</v>
      </c>
      <c r="F7463">
        <v>0</v>
      </c>
      <c r="G7463">
        <v>12080000</v>
      </c>
      <c r="H7463">
        <v>0</v>
      </c>
      <c r="I7463">
        <v>0</v>
      </c>
      <c r="J7463">
        <v>0</v>
      </c>
      <c r="K7463">
        <v>0.52200000000000002</v>
      </c>
      <c r="L7463" t="s">
        <v>23</v>
      </c>
      <c r="M7463" s="2">
        <v>6305760</v>
      </c>
      <c r="N7463" s="2" t="str">
        <f>VLOOKUP(Tabla1[[#This Row],[nemo]],'Nemos y clasificaciones'!$A$2:$B$5000,2,FALSE)</f>
        <v>FONDO MUTUO ETF IT NOW S&amp;P IPSA</v>
      </c>
      <c r="O7463" s="2" t="str">
        <f>VLOOKUP(Tabla1[[#This Row],[nemo]],'Nemos y clasificaciones'!$A$1:$C$3000,3,FALSE)</f>
        <v>ETF</v>
      </c>
      <c r="P7463" s="2"/>
      <c r="Q7463" s="2"/>
    </row>
    <row r="7464" spans="1:17" x14ac:dyDescent="0.25">
      <c r="A7464" t="s">
        <v>11634</v>
      </c>
      <c r="B7464" s="1">
        <v>42142</v>
      </c>
      <c r="C7464" s="1">
        <v>42143</v>
      </c>
      <c r="D7464" t="s">
        <v>14</v>
      </c>
      <c r="E7464" t="s">
        <v>254</v>
      </c>
      <c r="F7464">
        <v>0</v>
      </c>
      <c r="G7464">
        <v>9360000</v>
      </c>
      <c r="H7464">
        <v>0</v>
      </c>
      <c r="I7464">
        <v>0</v>
      </c>
      <c r="J7464">
        <v>0</v>
      </c>
      <c r="K7464">
        <v>0.67200000000000004</v>
      </c>
      <c r="L7464" t="s">
        <v>23</v>
      </c>
      <c r="M7464" s="2">
        <v>6289920</v>
      </c>
      <c r="N7464" s="2" t="str">
        <f>VLOOKUP(Tabla1[[#This Row],[nemo]],'Nemos y clasificaciones'!$A$2:$B$5000,2,FALSE)</f>
        <v>FONDO MUTUO ETF IT NOW S&amp;P IPSA</v>
      </c>
      <c r="O7464" s="2" t="str">
        <f>VLOOKUP(Tabla1[[#This Row],[nemo]],'Nemos y clasificaciones'!$A$1:$C$3000,3,FALSE)</f>
        <v>ETF</v>
      </c>
      <c r="P7464" s="2"/>
      <c r="Q7464" s="2"/>
    </row>
    <row r="7465" spans="1:17" x14ac:dyDescent="0.25">
      <c r="A7465" t="s">
        <v>3397</v>
      </c>
      <c r="B7465" s="1">
        <v>44103</v>
      </c>
      <c r="C7465" s="1">
        <v>44104</v>
      </c>
      <c r="D7465" t="s">
        <v>14</v>
      </c>
      <c r="E7465" t="s">
        <v>254</v>
      </c>
      <c r="F7465">
        <v>0</v>
      </c>
      <c r="G7465">
        <v>38960000</v>
      </c>
      <c r="H7465">
        <v>0</v>
      </c>
      <c r="I7465">
        <v>0</v>
      </c>
      <c r="J7465">
        <v>0</v>
      </c>
      <c r="K7465">
        <v>0.161</v>
      </c>
      <c r="L7465" t="s">
        <v>23</v>
      </c>
      <c r="M7465" s="2">
        <v>6272560</v>
      </c>
      <c r="N7465" s="2" t="str">
        <f>VLOOKUP(Tabla1[[#This Row],[nemo]],'Nemos y clasificaciones'!$A$2:$B$5000,2,FALSE)</f>
        <v>FONDO MUTUO ETF IT NOW S&amp;P IPSA</v>
      </c>
      <c r="O7465" s="2" t="str">
        <f>VLOOKUP(Tabla1[[#This Row],[nemo]],'Nemos y clasificaciones'!$A$1:$C$3000,3,FALSE)</f>
        <v>ETF</v>
      </c>
      <c r="P7465" s="2"/>
      <c r="Q7465" s="2"/>
    </row>
    <row r="7466" spans="1:17" x14ac:dyDescent="0.25">
      <c r="A7466" t="s">
        <v>9753</v>
      </c>
      <c r="B7466" s="1">
        <v>42850</v>
      </c>
      <c r="C7466" s="1">
        <v>42851</v>
      </c>
      <c r="D7466" t="s">
        <v>14</v>
      </c>
      <c r="E7466" t="s">
        <v>254</v>
      </c>
      <c r="F7466">
        <v>0</v>
      </c>
      <c r="G7466">
        <v>18240000</v>
      </c>
      <c r="H7466">
        <v>0</v>
      </c>
      <c r="I7466">
        <v>0</v>
      </c>
      <c r="J7466">
        <v>0</v>
      </c>
      <c r="K7466">
        <v>0.34200000000000003</v>
      </c>
      <c r="L7466" t="s">
        <v>23</v>
      </c>
      <c r="M7466" s="2">
        <v>6238080</v>
      </c>
      <c r="N7466" s="2" t="str">
        <f>VLOOKUP(Tabla1[[#This Row],[nemo]],'Nemos y clasificaciones'!$A$2:$B$5000,2,FALSE)</f>
        <v>FONDO MUTUO ETF IT NOW S&amp;P IPSA</v>
      </c>
      <c r="O7466" s="2" t="str">
        <f>VLOOKUP(Tabla1[[#This Row],[nemo]],'Nemos y clasificaciones'!$A$1:$C$3000,3,FALSE)</f>
        <v>ETF</v>
      </c>
      <c r="P7466" s="2"/>
      <c r="Q7466" s="2"/>
    </row>
    <row r="7467" spans="1:17" x14ac:dyDescent="0.25">
      <c r="A7467" t="s">
        <v>11681</v>
      </c>
      <c r="B7467" s="1">
        <v>42136</v>
      </c>
      <c r="C7467" s="1">
        <v>42137</v>
      </c>
      <c r="D7467" t="s">
        <v>14</v>
      </c>
      <c r="E7467" t="s">
        <v>254</v>
      </c>
      <c r="F7467">
        <v>0</v>
      </c>
      <c r="G7467">
        <v>8720000</v>
      </c>
      <c r="H7467">
        <v>0</v>
      </c>
      <c r="I7467">
        <v>0</v>
      </c>
      <c r="J7467">
        <v>0</v>
      </c>
      <c r="K7467">
        <v>0.71499999999999997</v>
      </c>
      <c r="L7467" t="s">
        <v>23</v>
      </c>
      <c r="M7467" s="2">
        <v>6234800</v>
      </c>
      <c r="N7467" s="2" t="str">
        <f>VLOOKUP(Tabla1[[#This Row],[nemo]],'Nemos y clasificaciones'!$A$2:$B$5000,2,FALSE)</f>
        <v>FONDO MUTUO ETF IT NOW S&amp;P IPSA</v>
      </c>
      <c r="O7467" s="2" t="str">
        <f>VLOOKUP(Tabla1[[#This Row],[nemo]],'Nemos y clasificaciones'!$A$1:$C$3000,3,FALSE)</f>
        <v>ETF</v>
      </c>
      <c r="P7467" s="2"/>
      <c r="Q7467" s="2"/>
    </row>
    <row r="7468" spans="1:17" x14ac:dyDescent="0.25">
      <c r="A7468" t="s">
        <v>4427</v>
      </c>
      <c r="B7468" s="1">
        <v>43962</v>
      </c>
      <c r="C7468" s="1">
        <v>43963</v>
      </c>
      <c r="D7468" t="s">
        <v>14</v>
      </c>
      <c r="E7468" t="s">
        <v>254</v>
      </c>
      <c r="F7468">
        <v>0</v>
      </c>
      <c r="G7468">
        <v>26720000</v>
      </c>
      <c r="H7468">
        <v>0</v>
      </c>
      <c r="I7468">
        <v>0</v>
      </c>
      <c r="J7468">
        <v>0</v>
      </c>
      <c r="K7468">
        <v>0.23300000000000001</v>
      </c>
      <c r="L7468" t="s">
        <v>23</v>
      </c>
      <c r="M7468" s="2">
        <v>6225760</v>
      </c>
      <c r="N7468" s="2" t="str">
        <f>VLOOKUP(Tabla1[[#This Row],[nemo]],'Nemos y clasificaciones'!$A$2:$B$5000,2,FALSE)</f>
        <v>FONDO MUTUO ETF IT NOW S&amp;P IPSA</v>
      </c>
      <c r="O7468" s="2" t="str">
        <f>VLOOKUP(Tabla1[[#This Row],[nemo]],'Nemos y clasificaciones'!$A$1:$C$3000,3,FALSE)</f>
        <v>ETF</v>
      </c>
      <c r="P7468" s="2"/>
      <c r="Q7468" s="2"/>
    </row>
    <row r="7469" spans="1:17" x14ac:dyDescent="0.25">
      <c r="A7469" t="s">
        <v>8197</v>
      </c>
      <c r="B7469" s="1">
        <v>43235</v>
      </c>
      <c r="C7469" s="1">
        <v>43236</v>
      </c>
      <c r="D7469" t="s">
        <v>14</v>
      </c>
      <c r="E7469" t="s">
        <v>254</v>
      </c>
      <c r="F7469">
        <v>0</v>
      </c>
      <c r="G7469">
        <v>27280000</v>
      </c>
      <c r="H7469">
        <v>0</v>
      </c>
      <c r="I7469">
        <v>0</v>
      </c>
      <c r="J7469">
        <v>0</v>
      </c>
      <c r="K7469">
        <v>0.22500000000000001</v>
      </c>
      <c r="L7469" t="s">
        <v>23</v>
      </c>
      <c r="M7469" s="2">
        <v>6138000</v>
      </c>
      <c r="N7469" s="2" t="str">
        <f>VLOOKUP(Tabla1[[#This Row],[nemo]],'Nemos y clasificaciones'!$A$2:$B$5000,2,FALSE)</f>
        <v>FONDO MUTUO ETF IT NOW S&amp;P IPSA</v>
      </c>
      <c r="O7469" s="2" t="str">
        <f>VLOOKUP(Tabla1[[#This Row],[nemo]],'Nemos y clasificaciones'!$A$1:$C$3000,3,FALSE)</f>
        <v>ETF</v>
      </c>
      <c r="P7469" s="2"/>
      <c r="Q7469" s="2"/>
    </row>
    <row r="7470" spans="1:17" x14ac:dyDescent="0.25">
      <c r="A7470" t="s">
        <v>9695</v>
      </c>
      <c r="B7470" s="1">
        <v>42859</v>
      </c>
      <c r="C7470" s="1">
        <v>42860</v>
      </c>
      <c r="D7470" t="s">
        <v>14</v>
      </c>
      <c r="E7470" t="s">
        <v>254</v>
      </c>
      <c r="F7470">
        <v>0</v>
      </c>
      <c r="G7470">
        <v>18240000</v>
      </c>
      <c r="H7470">
        <v>0</v>
      </c>
      <c r="I7470">
        <v>0</v>
      </c>
      <c r="J7470">
        <v>0</v>
      </c>
      <c r="K7470">
        <v>0.32400000000000001</v>
      </c>
      <c r="L7470" t="s">
        <v>23</v>
      </c>
      <c r="M7470" s="2">
        <v>5909760</v>
      </c>
      <c r="N7470" s="2" t="str">
        <f>VLOOKUP(Tabla1[[#This Row],[nemo]],'Nemos y clasificaciones'!$A$2:$B$5000,2,FALSE)</f>
        <v>FONDO MUTUO ETF IT NOW S&amp;P IPSA</v>
      </c>
      <c r="O7470" s="2" t="str">
        <f>VLOOKUP(Tabla1[[#This Row],[nemo]],'Nemos y clasificaciones'!$A$1:$C$3000,3,FALSE)</f>
        <v>ETF</v>
      </c>
      <c r="P7470" s="2"/>
      <c r="Q7470" s="2"/>
    </row>
    <row r="7471" spans="1:17" x14ac:dyDescent="0.25">
      <c r="A7471" t="s">
        <v>11679</v>
      </c>
      <c r="B7471" s="1">
        <v>42136</v>
      </c>
      <c r="C7471" s="1">
        <v>42137</v>
      </c>
      <c r="D7471" t="s">
        <v>14</v>
      </c>
      <c r="E7471" t="s">
        <v>254</v>
      </c>
      <c r="F7471">
        <v>0</v>
      </c>
      <c r="G7471">
        <v>8720000</v>
      </c>
      <c r="H7471">
        <v>0</v>
      </c>
      <c r="I7471">
        <v>0</v>
      </c>
      <c r="J7471">
        <v>0</v>
      </c>
      <c r="K7471">
        <v>0.66600000000000004</v>
      </c>
      <c r="L7471" t="s">
        <v>23</v>
      </c>
      <c r="M7471" s="2">
        <v>5807520</v>
      </c>
      <c r="N7471" s="2" t="str">
        <f>VLOOKUP(Tabla1[[#This Row],[nemo]],'Nemos y clasificaciones'!$A$2:$B$5000,2,FALSE)</f>
        <v>FONDO MUTUO ETF IT NOW S&amp;P IPSA</v>
      </c>
      <c r="O7471" s="2" t="str">
        <f>VLOOKUP(Tabla1[[#This Row],[nemo]],'Nemos y clasificaciones'!$A$1:$C$3000,3,FALSE)</f>
        <v>ETF</v>
      </c>
      <c r="P7471" s="2"/>
      <c r="Q7471" s="2"/>
    </row>
    <row r="7472" spans="1:17" x14ac:dyDescent="0.25">
      <c r="A7472" t="s">
        <v>11731</v>
      </c>
      <c r="B7472" s="1">
        <v>42131</v>
      </c>
      <c r="C7472" s="1">
        <v>42132</v>
      </c>
      <c r="D7472" t="s">
        <v>14</v>
      </c>
      <c r="E7472" t="s">
        <v>254</v>
      </c>
      <c r="F7472">
        <v>0</v>
      </c>
      <c r="G7472">
        <v>9360000</v>
      </c>
      <c r="H7472">
        <v>0</v>
      </c>
      <c r="I7472">
        <v>0</v>
      </c>
      <c r="J7472">
        <v>0</v>
      </c>
      <c r="K7472">
        <v>0.61499999999999999</v>
      </c>
      <c r="L7472" t="s">
        <v>23</v>
      </c>
      <c r="M7472" s="2">
        <v>5756400</v>
      </c>
      <c r="N7472" s="2" t="str">
        <f>VLOOKUP(Tabla1[[#This Row],[nemo]],'Nemos y clasificaciones'!$A$2:$B$5000,2,FALSE)</f>
        <v>FONDO MUTUO ETF IT NOW S&amp;P IPSA</v>
      </c>
      <c r="O7472" s="2" t="str">
        <f>VLOOKUP(Tabla1[[#This Row],[nemo]],'Nemos y clasificaciones'!$A$1:$C$3000,3,FALSE)</f>
        <v>ETF</v>
      </c>
      <c r="P7472" s="2"/>
      <c r="Q7472" s="2"/>
    </row>
    <row r="7473" spans="1:17" x14ac:dyDescent="0.25">
      <c r="A7473" t="s">
        <v>9565</v>
      </c>
      <c r="B7473" s="1">
        <v>42872</v>
      </c>
      <c r="C7473" s="1">
        <v>42873</v>
      </c>
      <c r="D7473" t="s">
        <v>14</v>
      </c>
      <c r="E7473" t="s">
        <v>254</v>
      </c>
      <c r="F7473">
        <v>0</v>
      </c>
      <c r="G7473">
        <v>18400000</v>
      </c>
      <c r="H7473">
        <v>0</v>
      </c>
      <c r="I7473">
        <v>0</v>
      </c>
      <c r="J7473">
        <v>0</v>
      </c>
      <c r="K7473">
        <v>0.312</v>
      </c>
      <c r="L7473" t="s">
        <v>23</v>
      </c>
      <c r="M7473" s="2">
        <v>5740800</v>
      </c>
      <c r="N7473" s="2" t="str">
        <f>VLOOKUP(Tabla1[[#This Row],[nemo]],'Nemos y clasificaciones'!$A$2:$B$5000,2,FALSE)</f>
        <v>FONDO MUTUO ETF IT NOW S&amp;P IPSA</v>
      </c>
      <c r="O7473" s="2" t="str">
        <f>VLOOKUP(Tabla1[[#This Row],[nemo]],'Nemos y clasificaciones'!$A$1:$C$3000,3,FALSE)</f>
        <v>ETF</v>
      </c>
      <c r="P7473" s="2"/>
      <c r="Q7473" s="2"/>
    </row>
    <row r="7474" spans="1:17" x14ac:dyDescent="0.25">
      <c r="A7474" t="s">
        <v>10571</v>
      </c>
      <c r="B7474" s="1">
        <v>42509</v>
      </c>
      <c r="C7474" s="1">
        <v>42510</v>
      </c>
      <c r="D7474" t="s">
        <v>14</v>
      </c>
      <c r="E7474" t="s">
        <v>254</v>
      </c>
      <c r="F7474">
        <v>0</v>
      </c>
      <c r="G7474">
        <v>8560000</v>
      </c>
      <c r="H7474">
        <v>0</v>
      </c>
      <c r="I7474">
        <v>0</v>
      </c>
      <c r="J7474">
        <v>0</v>
      </c>
      <c r="K7474">
        <v>0.66700000000000004</v>
      </c>
      <c r="L7474" t="s">
        <v>23</v>
      </c>
      <c r="M7474" s="2">
        <v>5709520</v>
      </c>
      <c r="N7474" s="2" t="str">
        <f>VLOOKUP(Tabla1[[#This Row],[nemo]],'Nemos y clasificaciones'!$A$2:$B$5000,2,FALSE)</f>
        <v>FONDO MUTUO ETF IT NOW S&amp;P IPSA</v>
      </c>
      <c r="O7474" s="2" t="str">
        <f>VLOOKUP(Tabla1[[#This Row],[nemo]],'Nemos y clasificaciones'!$A$1:$C$3000,3,FALSE)</f>
        <v>ETF</v>
      </c>
      <c r="P7474" s="2"/>
      <c r="Q7474" s="2"/>
    </row>
    <row r="7475" spans="1:17" x14ac:dyDescent="0.25">
      <c r="A7475" t="s">
        <v>7481</v>
      </c>
      <c r="B7475" s="1">
        <v>43370</v>
      </c>
      <c r="C7475" s="1">
        <v>43371</v>
      </c>
      <c r="D7475" t="s">
        <v>14</v>
      </c>
      <c r="E7475" t="s">
        <v>254</v>
      </c>
      <c r="F7475">
        <v>0</v>
      </c>
      <c r="G7475">
        <v>39760000</v>
      </c>
      <c r="H7475">
        <v>0</v>
      </c>
      <c r="I7475">
        <v>0</v>
      </c>
      <c r="J7475">
        <v>0</v>
      </c>
      <c r="K7475">
        <v>0.14199999999999999</v>
      </c>
      <c r="L7475" t="s">
        <v>23</v>
      </c>
      <c r="M7475" s="2">
        <v>5645920</v>
      </c>
      <c r="N7475" s="2" t="str">
        <f>VLOOKUP(Tabla1[[#This Row],[nemo]],'Nemos y clasificaciones'!$A$2:$B$5000,2,FALSE)</f>
        <v>FONDO MUTUO ETF IT NOW S&amp;P IPSA</v>
      </c>
      <c r="O7475" s="2" t="str">
        <f>VLOOKUP(Tabla1[[#This Row],[nemo]],'Nemos y clasificaciones'!$A$1:$C$3000,3,FALSE)</f>
        <v>ETF</v>
      </c>
      <c r="P7475" s="2"/>
      <c r="Q7475" s="2"/>
    </row>
    <row r="7476" spans="1:17" x14ac:dyDescent="0.25">
      <c r="A7476" t="s">
        <v>7679</v>
      </c>
      <c r="B7476" s="1">
        <v>43280</v>
      </c>
      <c r="C7476" s="1">
        <v>43290</v>
      </c>
      <c r="D7476" t="s">
        <v>21</v>
      </c>
      <c r="E7476" t="s">
        <v>287</v>
      </c>
      <c r="F7476">
        <v>0</v>
      </c>
      <c r="G7476">
        <v>1000000</v>
      </c>
      <c r="H7476">
        <v>0</v>
      </c>
      <c r="I7476">
        <v>0</v>
      </c>
      <c r="J7476">
        <v>0</v>
      </c>
      <c r="K7476">
        <v>0.22900000000000001</v>
      </c>
      <c r="L7476" t="s">
        <v>23</v>
      </c>
      <c r="M7476" s="2">
        <v>229000</v>
      </c>
      <c r="N7476" s="2" t="str">
        <f>VLOOKUP(Tabla1[[#This Row],[nemo]],'Nemos y clasificaciones'!$A$2:$B$5000,2,FALSE)</f>
        <v>iShares Core U.S. Aggregate Bond ETF (AGG)</v>
      </c>
      <c r="O7476" s="2" t="str">
        <f>VLOOKUP(Tabla1[[#This Row],[nemo]],'Nemos y clasificaciones'!$A$1:$C$3000,3,FALSE)</f>
        <v>ETF</v>
      </c>
      <c r="P7476" s="2"/>
      <c r="Q7476" s="2"/>
    </row>
    <row r="7477" spans="1:17" x14ac:dyDescent="0.25">
      <c r="A7477" t="s">
        <v>5618</v>
      </c>
      <c r="B7477" s="1">
        <v>43734</v>
      </c>
      <c r="C7477" s="1">
        <v>43735</v>
      </c>
      <c r="D7477" t="s">
        <v>14</v>
      </c>
      <c r="E7477" t="s">
        <v>254</v>
      </c>
      <c r="F7477">
        <v>0</v>
      </c>
      <c r="G7477">
        <v>43120000</v>
      </c>
      <c r="H7477">
        <v>0</v>
      </c>
      <c r="I7477">
        <v>0</v>
      </c>
      <c r="J7477">
        <v>0</v>
      </c>
      <c r="K7477">
        <v>0.128</v>
      </c>
      <c r="L7477" t="s">
        <v>23</v>
      </c>
      <c r="M7477" s="2">
        <v>5519360</v>
      </c>
      <c r="N7477" s="2" t="str">
        <f>VLOOKUP(Tabla1[[#This Row],[nemo]],'Nemos y clasificaciones'!$A$2:$B$5000,2,FALSE)</f>
        <v>FONDO MUTUO ETF IT NOW S&amp;P IPSA</v>
      </c>
      <c r="O7477" s="2" t="str">
        <f>VLOOKUP(Tabla1[[#This Row],[nemo]],'Nemos y clasificaciones'!$A$1:$C$3000,3,FALSE)</f>
        <v>ETF</v>
      </c>
      <c r="P7477" s="2"/>
      <c r="Q7477" s="2"/>
    </row>
    <row r="7478" spans="1:17" x14ac:dyDescent="0.25">
      <c r="A7478" t="s">
        <v>8149</v>
      </c>
      <c r="B7478" s="1">
        <v>43237</v>
      </c>
      <c r="C7478" s="1">
        <v>43238</v>
      </c>
      <c r="D7478" t="s">
        <v>14</v>
      </c>
      <c r="E7478" t="s">
        <v>254</v>
      </c>
      <c r="F7478">
        <v>0</v>
      </c>
      <c r="G7478">
        <v>27520000</v>
      </c>
      <c r="H7478">
        <v>0</v>
      </c>
      <c r="I7478">
        <v>0</v>
      </c>
      <c r="J7478">
        <v>0</v>
      </c>
      <c r="K7478">
        <v>0.19900000000000001</v>
      </c>
      <c r="L7478" t="s">
        <v>23</v>
      </c>
      <c r="M7478" s="2">
        <v>5476480</v>
      </c>
      <c r="N7478" s="2" t="str">
        <f>VLOOKUP(Tabla1[[#This Row],[nemo]],'Nemos y clasificaciones'!$A$2:$B$5000,2,FALSE)</f>
        <v>FONDO MUTUO ETF IT NOW S&amp;P IPSA</v>
      </c>
      <c r="O7478" s="2" t="str">
        <f>VLOOKUP(Tabla1[[#This Row],[nemo]],'Nemos y clasificaciones'!$A$1:$C$3000,3,FALSE)</f>
        <v>ETF</v>
      </c>
      <c r="P7478" s="2"/>
      <c r="Q7478" s="2"/>
    </row>
    <row r="7479" spans="1:17" x14ac:dyDescent="0.25">
      <c r="A7479" t="s">
        <v>10718</v>
      </c>
      <c r="B7479" s="1">
        <v>42495</v>
      </c>
      <c r="C7479" s="1">
        <v>42496</v>
      </c>
      <c r="D7479" t="s">
        <v>14</v>
      </c>
      <c r="E7479" t="s">
        <v>254</v>
      </c>
      <c r="F7479">
        <v>0</v>
      </c>
      <c r="G7479">
        <v>8560000</v>
      </c>
      <c r="H7479">
        <v>0</v>
      </c>
      <c r="I7479">
        <v>0</v>
      </c>
      <c r="J7479">
        <v>0</v>
      </c>
      <c r="K7479">
        <v>0.63700000000000001</v>
      </c>
      <c r="L7479" t="s">
        <v>23</v>
      </c>
      <c r="M7479" s="2">
        <v>5452720</v>
      </c>
      <c r="N7479" s="2" t="str">
        <f>VLOOKUP(Tabla1[[#This Row],[nemo]],'Nemos y clasificaciones'!$A$2:$B$5000,2,FALSE)</f>
        <v>FONDO MUTUO ETF IT NOW S&amp;P IPSA</v>
      </c>
      <c r="O7479" s="2" t="str">
        <f>VLOOKUP(Tabla1[[#This Row],[nemo]],'Nemos y clasificaciones'!$A$1:$C$3000,3,FALSE)</f>
        <v>ETF</v>
      </c>
      <c r="P7479" s="2"/>
      <c r="Q7479" s="2"/>
    </row>
    <row r="7480" spans="1:17" x14ac:dyDescent="0.25">
      <c r="A7480" t="s">
        <v>9110</v>
      </c>
      <c r="B7480" s="1">
        <v>42982</v>
      </c>
      <c r="C7480" s="1">
        <v>42983</v>
      </c>
      <c r="D7480" t="s">
        <v>14</v>
      </c>
      <c r="E7480" t="s">
        <v>254</v>
      </c>
      <c r="F7480">
        <v>0</v>
      </c>
      <c r="G7480">
        <v>21120000</v>
      </c>
      <c r="H7480">
        <v>0</v>
      </c>
      <c r="I7480">
        <v>0</v>
      </c>
      <c r="J7480">
        <v>0</v>
      </c>
      <c r="K7480">
        <v>0.25600000000000001</v>
      </c>
      <c r="L7480" t="s">
        <v>23</v>
      </c>
      <c r="M7480" s="2">
        <v>5406720</v>
      </c>
      <c r="N7480" s="2" t="str">
        <f>VLOOKUP(Tabla1[[#This Row],[nemo]],'Nemos y clasificaciones'!$A$2:$B$5000,2,FALSE)</f>
        <v>FONDO MUTUO ETF IT NOW S&amp;P IPSA</v>
      </c>
      <c r="O7480" s="2" t="str">
        <f>VLOOKUP(Tabla1[[#This Row],[nemo]],'Nemos y clasificaciones'!$A$1:$C$3000,3,FALSE)</f>
        <v>ETF</v>
      </c>
      <c r="P7480" s="2"/>
      <c r="Q7480" s="2"/>
    </row>
    <row r="7481" spans="1:17" x14ac:dyDescent="0.25">
      <c r="A7481" t="s">
        <v>10184</v>
      </c>
      <c r="B7481" s="1">
        <v>42669</v>
      </c>
      <c r="C7481" s="1">
        <v>42670</v>
      </c>
      <c r="D7481" t="s">
        <v>14</v>
      </c>
      <c r="E7481" t="s">
        <v>254</v>
      </c>
      <c r="F7481">
        <v>0</v>
      </c>
      <c r="G7481">
        <v>16560000</v>
      </c>
      <c r="H7481">
        <v>0</v>
      </c>
      <c r="I7481">
        <v>0</v>
      </c>
      <c r="J7481">
        <v>0</v>
      </c>
      <c r="K7481">
        <v>0.32500000000000001</v>
      </c>
      <c r="L7481" t="s">
        <v>23</v>
      </c>
      <c r="M7481" s="2">
        <v>5382000</v>
      </c>
      <c r="N7481" s="2" t="str">
        <f>VLOOKUP(Tabla1[[#This Row],[nemo]],'Nemos y clasificaciones'!$A$2:$B$5000,2,FALSE)</f>
        <v>FONDO MUTUO ETF IT NOW S&amp;P IPSA</v>
      </c>
      <c r="O7481" s="2" t="str">
        <f>VLOOKUP(Tabla1[[#This Row],[nemo]],'Nemos y clasificaciones'!$A$1:$C$3000,3,FALSE)</f>
        <v>ETF</v>
      </c>
      <c r="P7481" s="2"/>
      <c r="Q7481" s="2"/>
    </row>
    <row r="7482" spans="1:17" x14ac:dyDescent="0.25">
      <c r="A7482" t="s">
        <v>11968</v>
      </c>
      <c r="B7482" s="1">
        <v>42033</v>
      </c>
      <c r="C7482" s="1">
        <v>42034</v>
      </c>
      <c r="D7482" t="s">
        <v>14</v>
      </c>
      <c r="E7482" t="s">
        <v>254</v>
      </c>
      <c r="F7482">
        <v>0</v>
      </c>
      <c r="G7482">
        <v>5840000</v>
      </c>
      <c r="H7482">
        <v>0</v>
      </c>
      <c r="I7482">
        <v>0</v>
      </c>
      <c r="J7482">
        <v>0</v>
      </c>
      <c r="K7482">
        <v>0.91200000000000003</v>
      </c>
      <c r="L7482" t="s">
        <v>23</v>
      </c>
      <c r="M7482" s="2">
        <v>5326080</v>
      </c>
      <c r="N7482" s="2" t="str">
        <f>VLOOKUP(Tabla1[[#This Row],[nemo]],'Nemos y clasificaciones'!$A$2:$B$5000,2,FALSE)</f>
        <v>FONDO MUTUO ETF IT NOW S&amp;P IPSA</v>
      </c>
      <c r="O7482" s="2" t="str">
        <f>VLOOKUP(Tabla1[[#This Row],[nemo]],'Nemos y clasificaciones'!$A$1:$C$3000,3,FALSE)</f>
        <v>ETF</v>
      </c>
      <c r="P7482" s="2"/>
      <c r="Q7482" s="2"/>
    </row>
    <row r="7483" spans="1:17" x14ac:dyDescent="0.25">
      <c r="A7483" t="s">
        <v>2013</v>
      </c>
      <c r="B7483" s="1">
        <v>44322</v>
      </c>
      <c r="C7483" s="1">
        <v>44323</v>
      </c>
      <c r="D7483" t="s">
        <v>14</v>
      </c>
      <c r="E7483" t="s">
        <v>254</v>
      </c>
      <c r="F7483">
        <v>0</v>
      </c>
      <c r="G7483">
        <v>39040000</v>
      </c>
      <c r="H7483">
        <v>0</v>
      </c>
      <c r="I7483">
        <v>0</v>
      </c>
      <c r="J7483">
        <v>0</v>
      </c>
      <c r="K7483">
        <v>0.13600000000000001</v>
      </c>
      <c r="L7483" t="s">
        <v>23</v>
      </c>
      <c r="M7483" s="2">
        <v>5309440</v>
      </c>
      <c r="N7483" s="2" t="str">
        <f>VLOOKUP(Tabla1[[#This Row],[nemo]],'Nemos y clasificaciones'!$A$2:$B$5000,2,FALSE)</f>
        <v>FONDO MUTUO ETF IT NOW S&amp;P IPSA</v>
      </c>
      <c r="O7483" s="2" t="str">
        <f>VLOOKUP(Tabla1[[#This Row],[nemo]],'Nemos y clasificaciones'!$A$1:$C$3000,3,FALSE)</f>
        <v>ETF</v>
      </c>
      <c r="P7483" s="2"/>
      <c r="Q7483" s="2"/>
    </row>
    <row r="7484" spans="1:17" x14ac:dyDescent="0.25">
      <c r="A7484" t="s">
        <v>10678</v>
      </c>
      <c r="B7484" s="1">
        <v>42499</v>
      </c>
      <c r="C7484" s="1">
        <v>42500</v>
      </c>
      <c r="D7484" t="s">
        <v>14</v>
      </c>
      <c r="E7484" t="s">
        <v>254</v>
      </c>
      <c r="F7484">
        <v>0</v>
      </c>
      <c r="G7484">
        <v>8560000</v>
      </c>
      <c r="H7484">
        <v>0</v>
      </c>
      <c r="I7484">
        <v>0</v>
      </c>
      <c r="J7484">
        <v>0</v>
      </c>
      <c r="K7484">
        <v>0.60599999999999998</v>
      </c>
      <c r="L7484" t="s">
        <v>23</v>
      </c>
      <c r="M7484" s="2">
        <v>5187360</v>
      </c>
      <c r="N7484" s="2" t="str">
        <f>VLOOKUP(Tabla1[[#This Row],[nemo]],'Nemos y clasificaciones'!$A$2:$B$5000,2,FALSE)</f>
        <v>FONDO MUTUO ETF IT NOW S&amp;P IPSA</v>
      </c>
      <c r="O7484" s="2" t="str">
        <f>VLOOKUP(Tabla1[[#This Row],[nemo]],'Nemos y clasificaciones'!$A$1:$C$3000,3,FALSE)</f>
        <v>ETF</v>
      </c>
      <c r="P7484" s="2"/>
      <c r="Q7484" s="2"/>
    </row>
    <row r="7485" spans="1:17" x14ac:dyDescent="0.25">
      <c r="A7485" t="s">
        <v>11604</v>
      </c>
      <c r="B7485" s="1">
        <v>42144</v>
      </c>
      <c r="C7485" s="1">
        <v>42146</v>
      </c>
      <c r="D7485" t="s">
        <v>14</v>
      </c>
      <c r="E7485" t="s">
        <v>254</v>
      </c>
      <c r="F7485">
        <v>0</v>
      </c>
      <c r="G7485">
        <v>9360000</v>
      </c>
      <c r="H7485">
        <v>0</v>
      </c>
      <c r="I7485">
        <v>0</v>
      </c>
      <c r="J7485">
        <v>0</v>
      </c>
      <c r="K7485">
        <v>0.54800000000000004</v>
      </c>
      <c r="L7485" t="s">
        <v>23</v>
      </c>
      <c r="M7485" s="2">
        <v>5129280</v>
      </c>
      <c r="N7485" s="2" t="str">
        <f>VLOOKUP(Tabla1[[#This Row],[nemo]],'Nemos y clasificaciones'!$A$2:$B$5000,2,FALSE)</f>
        <v>FONDO MUTUO ETF IT NOW S&amp;P IPSA</v>
      </c>
      <c r="O7485" s="2" t="str">
        <f>VLOOKUP(Tabla1[[#This Row],[nemo]],'Nemos y clasificaciones'!$A$1:$C$3000,3,FALSE)</f>
        <v>ETF</v>
      </c>
      <c r="P7485" s="2"/>
      <c r="Q7485" s="2"/>
    </row>
    <row r="7486" spans="1:17" x14ac:dyDescent="0.25">
      <c r="A7486" t="s">
        <v>12031</v>
      </c>
      <c r="B7486" s="1">
        <v>42009</v>
      </c>
      <c r="C7486" s="1">
        <v>42010</v>
      </c>
      <c r="D7486" t="s">
        <v>14</v>
      </c>
      <c r="E7486" t="s">
        <v>254</v>
      </c>
      <c r="F7486">
        <v>0</v>
      </c>
      <c r="G7486">
        <v>4880000</v>
      </c>
      <c r="H7486">
        <v>0</v>
      </c>
      <c r="I7486">
        <v>0</v>
      </c>
      <c r="J7486">
        <v>0</v>
      </c>
      <c r="K7486">
        <v>1.048</v>
      </c>
      <c r="L7486" t="s">
        <v>16</v>
      </c>
      <c r="M7486" s="2">
        <v>5114240</v>
      </c>
      <c r="N7486" s="2" t="str">
        <f>VLOOKUP(Tabla1[[#This Row],[nemo]],'Nemos y clasificaciones'!$A$2:$B$5000,2,FALSE)</f>
        <v>FONDO MUTUO ETF IT NOW S&amp;P IPSA</v>
      </c>
      <c r="O7486" s="2" t="str">
        <f>VLOOKUP(Tabla1[[#This Row],[nemo]],'Nemos y clasificaciones'!$A$1:$C$3000,3,FALSE)</f>
        <v>ETF</v>
      </c>
      <c r="P7486" s="2"/>
      <c r="Q7486" s="2"/>
    </row>
    <row r="7487" spans="1:17" x14ac:dyDescent="0.25">
      <c r="A7487" t="s">
        <v>11701</v>
      </c>
      <c r="B7487" s="1">
        <v>42135</v>
      </c>
      <c r="C7487" s="1">
        <v>42136</v>
      </c>
      <c r="D7487" t="s">
        <v>14</v>
      </c>
      <c r="E7487" t="s">
        <v>254</v>
      </c>
      <c r="F7487">
        <v>0</v>
      </c>
      <c r="G7487">
        <v>8720000</v>
      </c>
      <c r="H7487">
        <v>0</v>
      </c>
      <c r="I7487">
        <v>0</v>
      </c>
      <c r="J7487">
        <v>0</v>
      </c>
      <c r="K7487">
        <v>0.57399999999999995</v>
      </c>
      <c r="L7487" t="s">
        <v>23</v>
      </c>
      <c r="M7487" s="2">
        <v>5005280</v>
      </c>
      <c r="N7487" s="2" t="str">
        <f>VLOOKUP(Tabla1[[#This Row],[nemo]],'Nemos y clasificaciones'!$A$2:$B$5000,2,FALSE)</f>
        <v>FONDO MUTUO ETF IT NOW S&amp;P IPSA</v>
      </c>
      <c r="O7487" s="2" t="str">
        <f>VLOOKUP(Tabla1[[#This Row],[nemo]],'Nemos y clasificaciones'!$A$1:$C$3000,3,FALSE)</f>
        <v>ETF</v>
      </c>
      <c r="P7487" s="2"/>
      <c r="Q7487" s="2"/>
    </row>
    <row r="7488" spans="1:17" x14ac:dyDescent="0.25">
      <c r="A7488" t="s">
        <v>7027</v>
      </c>
      <c r="B7488" s="1">
        <v>43461</v>
      </c>
      <c r="C7488" s="1">
        <v>43462</v>
      </c>
      <c r="D7488" t="s">
        <v>14</v>
      </c>
      <c r="E7488" t="s">
        <v>254</v>
      </c>
      <c r="F7488">
        <v>0</v>
      </c>
      <c r="G7488">
        <v>34560000</v>
      </c>
      <c r="H7488">
        <v>0</v>
      </c>
      <c r="I7488">
        <v>0</v>
      </c>
      <c r="J7488">
        <v>0</v>
      </c>
      <c r="K7488">
        <v>0.14399999999999999</v>
      </c>
      <c r="L7488" t="s">
        <v>23</v>
      </c>
      <c r="M7488" s="2">
        <v>4976640</v>
      </c>
      <c r="N7488" s="2" t="str">
        <f>VLOOKUP(Tabla1[[#This Row],[nemo]],'Nemos y clasificaciones'!$A$2:$B$5000,2,FALSE)</f>
        <v>FONDO MUTUO ETF IT NOW S&amp;P IPSA</v>
      </c>
      <c r="O7488" s="2" t="str">
        <f>VLOOKUP(Tabla1[[#This Row],[nemo]],'Nemos y clasificaciones'!$A$1:$C$3000,3,FALSE)</f>
        <v>ETF</v>
      </c>
      <c r="P7488" s="2"/>
      <c r="Q7488" s="2"/>
    </row>
    <row r="7489" spans="1:17" x14ac:dyDescent="0.25">
      <c r="A7489" t="s">
        <v>11729</v>
      </c>
      <c r="B7489" s="1">
        <v>42131</v>
      </c>
      <c r="C7489" s="1">
        <v>42132</v>
      </c>
      <c r="D7489" t="s">
        <v>14</v>
      </c>
      <c r="E7489" t="s">
        <v>254</v>
      </c>
      <c r="F7489">
        <v>0</v>
      </c>
      <c r="G7489">
        <v>9360000</v>
      </c>
      <c r="H7489">
        <v>0</v>
      </c>
      <c r="I7489">
        <v>0</v>
      </c>
      <c r="J7489">
        <v>0</v>
      </c>
      <c r="K7489">
        <v>0.53100000000000003</v>
      </c>
      <c r="L7489" t="s">
        <v>23</v>
      </c>
      <c r="M7489" s="2">
        <v>4970160</v>
      </c>
      <c r="N7489" s="2" t="str">
        <f>VLOOKUP(Tabla1[[#This Row],[nemo]],'Nemos y clasificaciones'!$A$2:$B$5000,2,FALSE)</f>
        <v>FONDO MUTUO ETF IT NOW S&amp;P IPSA</v>
      </c>
      <c r="O7489" s="2" t="str">
        <f>VLOOKUP(Tabla1[[#This Row],[nemo]],'Nemos y clasificaciones'!$A$1:$C$3000,3,FALSE)</f>
        <v>ETF</v>
      </c>
      <c r="P7489" s="2"/>
      <c r="Q7489" s="2"/>
    </row>
    <row r="7490" spans="1:17" x14ac:dyDescent="0.25">
      <c r="A7490" t="s">
        <v>3695</v>
      </c>
      <c r="B7490" s="1">
        <v>44013</v>
      </c>
      <c r="C7490" s="1">
        <v>44020</v>
      </c>
      <c r="D7490" t="s">
        <v>21</v>
      </c>
      <c r="E7490" t="s">
        <v>287</v>
      </c>
      <c r="F7490">
        <v>0</v>
      </c>
      <c r="G7490">
        <v>1000000</v>
      </c>
      <c r="H7490">
        <v>0</v>
      </c>
      <c r="I7490">
        <v>0</v>
      </c>
      <c r="J7490">
        <v>0</v>
      </c>
      <c r="K7490">
        <v>0.223</v>
      </c>
      <c r="L7490" t="s">
        <v>23</v>
      </c>
      <c r="M7490" s="2">
        <v>223000</v>
      </c>
      <c r="N7490" s="2" t="str">
        <f>VLOOKUP(Tabla1[[#This Row],[nemo]],'Nemos y clasificaciones'!$A$2:$B$5000,2,FALSE)</f>
        <v>iShares Core U.S. Aggregate Bond ETF (AGG)</v>
      </c>
      <c r="O7490" s="2" t="str">
        <f>VLOOKUP(Tabla1[[#This Row],[nemo]],'Nemos y clasificaciones'!$A$1:$C$3000,3,FALSE)</f>
        <v>ETF</v>
      </c>
      <c r="P7490" s="2"/>
      <c r="Q7490" s="2"/>
    </row>
    <row r="7491" spans="1:17" x14ac:dyDescent="0.25">
      <c r="A7491" t="s">
        <v>10733</v>
      </c>
      <c r="B7491" s="1">
        <v>42494</v>
      </c>
      <c r="C7491" s="1">
        <v>42495</v>
      </c>
      <c r="D7491" t="s">
        <v>14</v>
      </c>
      <c r="E7491" t="s">
        <v>254</v>
      </c>
      <c r="F7491">
        <v>0</v>
      </c>
      <c r="G7491">
        <v>8560000</v>
      </c>
      <c r="H7491">
        <v>0</v>
      </c>
      <c r="I7491">
        <v>0</v>
      </c>
      <c r="J7491">
        <v>0</v>
      </c>
      <c r="K7491">
        <v>0.55400000000000005</v>
      </c>
      <c r="L7491" t="s">
        <v>23</v>
      </c>
      <c r="M7491" s="2">
        <v>4742240</v>
      </c>
      <c r="N7491" s="2" t="str">
        <f>VLOOKUP(Tabla1[[#This Row],[nemo]],'Nemos y clasificaciones'!$A$2:$B$5000,2,FALSE)</f>
        <v>FONDO MUTUO ETF IT NOW S&amp;P IPSA</v>
      </c>
      <c r="O7491" s="2" t="str">
        <f>VLOOKUP(Tabla1[[#This Row],[nemo]],'Nemos y clasificaciones'!$A$1:$C$3000,3,FALSE)</f>
        <v>ETF</v>
      </c>
      <c r="P7491" s="2"/>
      <c r="Q7491" s="2"/>
    </row>
    <row r="7492" spans="1:17" x14ac:dyDescent="0.25">
      <c r="A7492" t="s">
        <v>4647</v>
      </c>
      <c r="B7492" s="1">
        <v>43929</v>
      </c>
      <c r="C7492" s="1">
        <v>43930</v>
      </c>
      <c r="D7492" t="s">
        <v>14</v>
      </c>
      <c r="E7492" t="s">
        <v>254</v>
      </c>
      <c r="F7492">
        <v>0</v>
      </c>
      <c r="G7492">
        <v>18960000</v>
      </c>
      <c r="H7492">
        <v>0</v>
      </c>
      <c r="I7492">
        <v>0</v>
      </c>
      <c r="J7492">
        <v>0</v>
      </c>
      <c r="K7492">
        <v>0.25</v>
      </c>
      <c r="L7492" t="s">
        <v>23</v>
      </c>
      <c r="M7492" s="2">
        <v>4740000</v>
      </c>
      <c r="N7492" s="2" t="str">
        <f>VLOOKUP(Tabla1[[#This Row],[nemo]],'Nemos y clasificaciones'!$A$2:$B$5000,2,FALSE)</f>
        <v>FONDO MUTUO ETF IT NOW S&amp;P IPSA</v>
      </c>
      <c r="O7492" s="2" t="str">
        <f>VLOOKUP(Tabla1[[#This Row],[nemo]],'Nemos y clasificaciones'!$A$1:$C$3000,3,FALSE)</f>
        <v>ETF</v>
      </c>
      <c r="P7492" s="2"/>
      <c r="Q7492" s="2"/>
    </row>
    <row r="7493" spans="1:17" x14ac:dyDescent="0.25">
      <c r="A7493" t="s">
        <v>11635</v>
      </c>
      <c r="B7493" s="1">
        <v>42142</v>
      </c>
      <c r="C7493" s="1">
        <v>42143</v>
      </c>
      <c r="D7493" t="s">
        <v>14</v>
      </c>
      <c r="E7493" t="s">
        <v>254</v>
      </c>
      <c r="F7493">
        <v>0</v>
      </c>
      <c r="G7493">
        <v>9360000</v>
      </c>
      <c r="H7493">
        <v>0</v>
      </c>
      <c r="I7493">
        <v>0</v>
      </c>
      <c r="J7493">
        <v>0</v>
      </c>
      <c r="K7493">
        <v>0.504</v>
      </c>
      <c r="L7493" t="s">
        <v>23</v>
      </c>
      <c r="M7493" s="2">
        <v>4717440</v>
      </c>
      <c r="N7493" s="2" t="str">
        <f>VLOOKUP(Tabla1[[#This Row],[nemo]],'Nemos y clasificaciones'!$A$2:$B$5000,2,FALSE)</f>
        <v>FONDO MUTUO ETF IT NOW S&amp;P IPSA</v>
      </c>
      <c r="O7493" s="2" t="str">
        <f>VLOOKUP(Tabla1[[#This Row],[nemo]],'Nemos y clasificaciones'!$A$1:$C$3000,3,FALSE)</f>
        <v>ETF</v>
      </c>
      <c r="P7493" s="2"/>
      <c r="Q7493" s="2"/>
    </row>
    <row r="7494" spans="1:17" x14ac:dyDescent="0.25">
      <c r="A7494" t="s">
        <v>10677</v>
      </c>
      <c r="B7494" s="1">
        <v>42499</v>
      </c>
      <c r="C7494" s="1">
        <v>42500</v>
      </c>
      <c r="D7494" t="s">
        <v>14</v>
      </c>
      <c r="E7494" t="s">
        <v>254</v>
      </c>
      <c r="F7494">
        <v>0</v>
      </c>
      <c r="G7494">
        <v>8560000</v>
      </c>
      <c r="H7494">
        <v>0</v>
      </c>
      <c r="I7494">
        <v>0</v>
      </c>
      <c r="J7494">
        <v>0</v>
      </c>
      <c r="K7494">
        <v>0.54</v>
      </c>
      <c r="L7494" t="s">
        <v>23</v>
      </c>
      <c r="M7494" s="2">
        <v>4622400</v>
      </c>
      <c r="N7494" s="2" t="str">
        <f>VLOOKUP(Tabla1[[#This Row],[nemo]],'Nemos y clasificaciones'!$A$2:$B$5000,2,FALSE)</f>
        <v>FONDO MUTUO ETF IT NOW S&amp;P IPSA</v>
      </c>
      <c r="O7494" s="2" t="str">
        <f>VLOOKUP(Tabla1[[#This Row],[nemo]],'Nemos y clasificaciones'!$A$1:$C$3000,3,FALSE)</f>
        <v>ETF</v>
      </c>
      <c r="P7494" s="2"/>
      <c r="Q7494" s="2"/>
    </row>
    <row r="7495" spans="1:17" x14ac:dyDescent="0.25">
      <c r="A7495" t="s">
        <v>11704</v>
      </c>
      <c r="B7495" s="1">
        <v>42135</v>
      </c>
      <c r="C7495" s="1">
        <v>42136</v>
      </c>
      <c r="D7495" t="s">
        <v>14</v>
      </c>
      <c r="E7495" t="s">
        <v>254</v>
      </c>
      <c r="F7495">
        <v>0</v>
      </c>
      <c r="G7495">
        <v>8720000</v>
      </c>
      <c r="H7495">
        <v>0</v>
      </c>
      <c r="I7495">
        <v>0</v>
      </c>
      <c r="J7495">
        <v>0</v>
      </c>
      <c r="K7495">
        <v>0.505</v>
      </c>
      <c r="L7495" t="s">
        <v>23</v>
      </c>
      <c r="M7495" s="2">
        <v>4403600</v>
      </c>
      <c r="N7495" s="2" t="str">
        <f>VLOOKUP(Tabla1[[#This Row],[nemo]],'Nemos y clasificaciones'!$A$2:$B$5000,2,FALSE)</f>
        <v>FONDO MUTUO ETF IT NOW S&amp;P IPSA</v>
      </c>
      <c r="O7495" s="2" t="str">
        <f>VLOOKUP(Tabla1[[#This Row],[nemo]],'Nemos y clasificaciones'!$A$1:$C$3000,3,FALSE)</f>
        <v>ETF</v>
      </c>
      <c r="P7495" s="2"/>
      <c r="Q7495" s="2"/>
    </row>
    <row r="7496" spans="1:17" x14ac:dyDescent="0.25">
      <c r="A7496" t="s">
        <v>9548</v>
      </c>
      <c r="B7496" s="1">
        <v>42873</v>
      </c>
      <c r="C7496" s="1">
        <v>42874</v>
      </c>
      <c r="D7496" t="s">
        <v>14</v>
      </c>
      <c r="E7496" t="s">
        <v>254</v>
      </c>
      <c r="F7496">
        <v>0</v>
      </c>
      <c r="G7496">
        <v>18400000</v>
      </c>
      <c r="H7496">
        <v>0</v>
      </c>
      <c r="I7496">
        <v>0</v>
      </c>
      <c r="J7496">
        <v>0</v>
      </c>
      <c r="K7496">
        <v>0.23899999999999999</v>
      </c>
      <c r="L7496" t="s">
        <v>23</v>
      </c>
      <c r="M7496" s="2">
        <v>4397600</v>
      </c>
      <c r="N7496" s="2" t="str">
        <f>VLOOKUP(Tabla1[[#This Row],[nemo]],'Nemos y clasificaciones'!$A$2:$B$5000,2,FALSE)</f>
        <v>FONDO MUTUO ETF IT NOW S&amp;P IPSA</v>
      </c>
      <c r="O7496" s="2" t="str">
        <f>VLOOKUP(Tabla1[[#This Row],[nemo]],'Nemos y clasificaciones'!$A$1:$C$3000,3,FALSE)</f>
        <v>ETF</v>
      </c>
      <c r="P7496" s="2"/>
      <c r="Q7496" s="2"/>
    </row>
    <row r="7497" spans="1:17" x14ac:dyDescent="0.25">
      <c r="A7497" t="s">
        <v>11306</v>
      </c>
      <c r="B7497" s="1">
        <v>42247</v>
      </c>
      <c r="C7497" s="1">
        <v>42248</v>
      </c>
      <c r="D7497" t="s">
        <v>14</v>
      </c>
      <c r="E7497" t="s">
        <v>254</v>
      </c>
      <c r="F7497">
        <v>0</v>
      </c>
      <c r="G7497">
        <v>9920000</v>
      </c>
      <c r="H7497">
        <v>0</v>
      </c>
      <c r="I7497">
        <v>0</v>
      </c>
      <c r="J7497">
        <v>0</v>
      </c>
      <c r="K7497">
        <v>0.439</v>
      </c>
      <c r="L7497" t="s">
        <v>23</v>
      </c>
      <c r="M7497" s="2">
        <v>4354880</v>
      </c>
      <c r="N7497" s="2" t="str">
        <f>VLOOKUP(Tabla1[[#This Row],[nemo]],'Nemos y clasificaciones'!$A$2:$B$5000,2,FALSE)</f>
        <v>FONDO MUTUO ETF IT NOW S&amp;P IPSA</v>
      </c>
      <c r="O7497" s="2" t="str">
        <f>VLOOKUP(Tabla1[[#This Row],[nemo]],'Nemos y clasificaciones'!$A$1:$C$3000,3,FALSE)</f>
        <v>ETF</v>
      </c>
      <c r="P7497" s="2"/>
      <c r="Q7497" s="2"/>
    </row>
    <row r="7498" spans="1:17" x14ac:dyDescent="0.25">
      <c r="A7498" t="s">
        <v>6277</v>
      </c>
      <c r="B7498" s="1">
        <v>43608</v>
      </c>
      <c r="C7498" s="1">
        <v>43609</v>
      </c>
      <c r="D7498" t="s">
        <v>14</v>
      </c>
      <c r="E7498" t="s">
        <v>254</v>
      </c>
      <c r="F7498">
        <v>0</v>
      </c>
      <c r="G7498">
        <v>31840000</v>
      </c>
      <c r="H7498">
        <v>0</v>
      </c>
      <c r="I7498">
        <v>0</v>
      </c>
      <c r="J7498">
        <v>0</v>
      </c>
      <c r="K7498">
        <v>0.13500000000000001</v>
      </c>
      <c r="L7498" t="s">
        <v>23</v>
      </c>
      <c r="M7498" s="2">
        <v>4298400</v>
      </c>
      <c r="N7498" s="2" t="str">
        <f>VLOOKUP(Tabla1[[#This Row],[nemo]],'Nemos y clasificaciones'!$A$2:$B$5000,2,FALSE)</f>
        <v>FONDO MUTUO ETF IT NOW S&amp;P IPSA</v>
      </c>
      <c r="O7498" s="2" t="str">
        <f>VLOOKUP(Tabla1[[#This Row],[nemo]],'Nemos y clasificaciones'!$A$1:$C$3000,3,FALSE)</f>
        <v>ETF</v>
      </c>
      <c r="P7498" s="2"/>
      <c r="Q7498" s="2"/>
    </row>
    <row r="7499" spans="1:17" x14ac:dyDescent="0.25">
      <c r="A7499" t="s">
        <v>11763</v>
      </c>
      <c r="B7499" s="1">
        <v>42124</v>
      </c>
      <c r="C7499" s="1">
        <v>42128</v>
      </c>
      <c r="D7499" t="s">
        <v>14</v>
      </c>
      <c r="E7499" t="s">
        <v>254</v>
      </c>
      <c r="F7499">
        <v>0</v>
      </c>
      <c r="G7499">
        <v>9520000</v>
      </c>
      <c r="H7499">
        <v>0</v>
      </c>
      <c r="I7499">
        <v>0</v>
      </c>
      <c r="J7499">
        <v>0</v>
      </c>
      <c r="K7499">
        <v>0.44900000000000001</v>
      </c>
      <c r="L7499" t="s">
        <v>23</v>
      </c>
      <c r="M7499" s="2">
        <v>4274480</v>
      </c>
      <c r="N7499" s="2" t="str">
        <f>VLOOKUP(Tabla1[[#This Row],[nemo]],'Nemos y clasificaciones'!$A$2:$B$5000,2,FALSE)</f>
        <v>FONDO MUTUO ETF IT NOW S&amp;P IPSA</v>
      </c>
      <c r="O7499" s="2" t="str">
        <f>VLOOKUP(Tabla1[[#This Row],[nemo]],'Nemos y clasificaciones'!$A$1:$C$3000,3,FALSE)</f>
        <v>ETF</v>
      </c>
      <c r="P7499" s="2"/>
      <c r="Q7499" s="2"/>
    </row>
    <row r="7500" spans="1:17" x14ac:dyDescent="0.25">
      <c r="A7500" t="s">
        <v>6733</v>
      </c>
      <c r="B7500" s="1">
        <v>43552</v>
      </c>
      <c r="C7500" s="1">
        <v>43553</v>
      </c>
      <c r="D7500" t="s">
        <v>14</v>
      </c>
      <c r="E7500" t="s">
        <v>254</v>
      </c>
      <c r="F7500">
        <v>0</v>
      </c>
      <c r="G7500">
        <v>29360000</v>
      </c>
      <c r="H7500">
        <v>0</v>
      </c>
      <c r="I7500">
        <v>0</v>
      </c>
      <c r="J7500">
        <v>0</v>
      </c>
      <c r="K7500">
        <v>0.14499999999999999</v>
      </c>
      <c r="L7500" t="s">
        <v>23</v>
      </c>
      <c r="M7500" s="2">
        <v>4257200</v>
      </c>
      <c r="N7500" s="2" t="str">
        <f>VLOOKUP(Tabla1[[#This Row],[nemo]],'Nemos y clasificaciones'!$A$2:$B$5000,2,FALSE)</f>
        <v>FONDO MUTUO ETF IT NOW S&amp;P IPSA</v>
      </c>
      <c r="O7500" s="2" t="str">
        <f>VLOOKUP(Tabla1[[#This Row],[nemo]],'Nemos y clasificaciones'!$A$1:$C$3000,3,FALSE)</f>
        <v>ETF</v>
      </c>
      <c r="P7500" s="2"/>
      <c r="Q7500" s="2"/>
    </row>
    <row r="7501" spans="1:17" x14ac:dyDescent="0.25">
      <c r="A7501" t="s">
        <v>11563</v>
      </c>
      <c r="B7501" s="1">
        <v>42150</v>
      </c>
      <c r="C7501" s="1">
        <v>42151</v>
      </c>
      <c r="D7501" t="s">
        <v>14</v>
      </c>
      <c r="E7501" t="s">
        <v>254</v>
      </c>
      <c r="F7501">
        <v>0</v>
      </c>
      <c r="G7501">
        <v>9440000</v>
      </c>
      <c r="H7501">
        <v>0</v>
      </c>
      <c r="I7501">
        <v>0</v>
      </c>
      <c r="J7501">
        <v>0</v>
      </c>
      <c r="K7501">
        <v>0.44600000000000001</v>
      </c>
      <c r="L7501" t="s">
        <v>23</v>
      </c>
      <c r="M7501" s="2">
        <v>4210240</v>
      </c>
      <c r="N7501" s="2" t="str">
        <f>VLOOKUP(Tabla1[[#This Row],[nemo]],'Nemos y clasificaciones'!$A$2:$B$5000,2,FALSE)</f>
        <v>FONDO MUTUO ETF IT NOW S&amp;P IPSA</v>
      </c>
      <c r="O7501" s="2" t="str">
        <f>VLOOKUP(Tabla1[[#This Row],[nemo]],'Nemos y clasificaciones'!$A$1:$C$3000,3,FALSE)</f>
        <v>ETF</v>
      </c>
      <c r="P7501" s="2"/>
      <c r="Q7501" s="2"/>
    </row>
    <row r="7502" spans="1:17" x14ac:dyDescent="0.25">
      <c r="A7502" t="s">
        <v>1158</v>
      </c>
      <c r="B7502" s="1">
        <v>44369</v>
      </c>
      <c r="C7502" s="1">
        <v>44370</v>
      </c>
      <c r="D7502" t="s">
        <v>14</v>
      </c>
      <c r="E7502" t="s">
        <v>254</v>
      </c>
      <c r="F7502">
        <v>0</v>
      </c>
      <c r="G7502">
        <v>35120000</v>
      </c>
      <c r="H7502">
        <v>0</v>
      </c>
      <c r="I7502">
        <v>0</v>
      </c>
      <c r="J7502">
        <v>0</v>
      </c>
      <c r="K7502">
        <v>0.11899999999999999</v>
      </c>
      <c r="L7502" t="s">
        <v>23</v>
      </c>
      <c r="M7502" s="2">
        <v>4179280</v>
      </c>
      <c r="N7502" s="2" t="str">
        <f>VLOOKUP(Tabla1[[#This Row],[nemo]],'Nemos y clasificaciones'!$A$2:$B$5000,2,FALSE)</f>
        <v>FONDO MUTUO ETF IT NOW S&amp;P IPSA</v>
      </c>
      <c r="O7502" s="2" t="str">
        <f>VLOOKUP(Tabla1[[#This Row],[nemo]],'Nemos y clasificaciones'!$A$1:$C$3000,3,FALSE)</f>
        <v>ETF</v>
      </c>
      <c r="P7502" s="2"/>
      <c r="Q7502" s="2"/>
    </row>
    <row r="7503" spans="1:17" x14ac:dyDescent="0.25">
      <c r="A7503" t="s">
        <v>9668</v>
      </c>
      <c r="B7503" s="1">
        <v>42860</v>
      </c>
      <c r="C7503" s="1">
        <v>42863</v>
      </c>
      <c r="D7503" t="s">
        <v>14</v>
      </c>
      <c r="E7503" t="s">
        <v>254</v>
      </c>
      <c r="F7503">
        <v>0</v>
      </c>
      <c r="G7503">
        <v>18240000</v>
      </c>
      <c r="H7503">
        <v>0</v>
      </c>
      <c r="I7503">
        <v>0</v>
      </c>
      <c r="J7503">
        <v>0</v>
      </c>
      <c r="K7503">
        <v>0.221</v>
      </c>
      <c r="L7503" t="s">
        <v>23</v>
      </c>
      <c r="M7503" s="2">
        <v>4031040</v>
      </c>
      <c r="N7503" s="2" t="str">
        <f>VLOOKUP(Tabla1[[#This Row],[nemo]],'Nemos y clasificaciones'!$A$2:$B$5000,2,FALSE)</f>
        <v>FONDO MUTUO ETF IT NOW S&amp;P IPSA</v>
      </c>
      <c r="O7503" s="2" t="str">
        <f>VLOOKUP(Tabla1[[#This Row],[nemo]],'Nemos y clasificaciones'!$A$1:$C$3000,3,FALSE)</f>
        <v>ETF</v>
      </c>
      <c r="P7503" s="2"/>
      <c r="Q7503" s="2"/>
    </row>
    <row r="7504" spans="1:17" x14ac:dyDescent="0.25">
      <c r="A7504" t="s">
        <v>10287</v>
      </c>
      <c r="B7504" s="1">
        <v>42607</v>
      </c>
      <c r="C7504" s="1">
        <v>42608</v>
      </c>
      <c r="D7504" t="s">
        <v>14</v>
      </c>
      <c r="E7504" t="s">
        <v>254</v>
      </c>
      <c r="F7504">
        <v>0</v>
      </c>
      <c r="G7504">
        <v>11520000</v>
      </c>
      <c r="H7504">
        <v>0</v>
      </c>
      <c r="I7504">
        <v>0</v>
      </c>
      <c r="J7504">
        <v>0</v>
      </c>
      <c r="K7504">
        <v>0.34699999999999998</v>
      </c>
      <c r="L7504" t="s">
        <v>23</v>
      </c>
      <c r="M7504" s="2">
        <v>3997440</v>
      </c>
      <c r="N7504" s="2" t="str">
        <f>VLOOKUP(Tabla1[[#This Row],[nemo]],'Nemos y clasificaciones'!$A$2:$B$5000,2,FALSE)</f>
        <v>FONDO MUTUO ETF IT NOW S&amp;P IPSA</v>
      </c>
      <c r="O7504" s="2" t="str">
        <f>VLOOKUP(Tabla1[[#This Row],[nemo]],'Nemos y clasificaciones'!$A$1:$C$3000,3,FALSE)</f>
        <v>ETF</v>
      </c>
      <c r="P7504" s="2"/>
      <c r="Q7504" s="2"/>
    </row>
    <row r="7505" spans="1:17" x14ac:dyDescent="0.25">
      <c r="A7505" t="s">
        <v>10743</v>
      </c>
      <c r="B7505" s="1">
        <v>42492</v>
      </c>
      <c r="C7505" s="1">
        <v>42493</v>
      </c>
      <c r="D7505" t="s">
        <v>14</v>
      </c>
      <c r="E7505" t="s">
        <v>254</v>
      </c>
      <c r="F7505">
        <v>0</v>
      </c>
      <c r="G7505">
        <v>8480000</v>
      </c>
      <c r="H7505">
        <v>0</v>
      </c>
      <c r="I7505">
        <v>0</v>
      </c>
      <c r="J7505">
        <v>0</v>
      </c>
      <c r="K7505">
        <v>0.46600000000000003</v>
      </c>
      <c r="L7505" t="s">
        <v>23</v>
      </c>
      <c r="M7505" s="2">
        <v>3951680</v>
      </c>
      <c r="N7505" s="2" t="str">
        <f>VLOOKUP(Tabla1[[#This Row],[nemo]],'Nemos y clasificaciones'!$A$2:$B$5000,2,FALSE)</f>
        <v>FONDO MUTUO ETF IT NOW S&amp;P IPSA</v>
      </c>
      <c r="O7505" s="2" t="str">
        <f>VLOOKUP(Tabla1[[#This Row],[nemo]],'Nemos y clasificaciones'!$A$1:$C$3000,3,FALSE)</f>
        <v>ETF</v>
      </c>
      <c r="P7505" s="2"/>
      <c r="Q7505" s="2"/>
    </row>
    <row r="7506" spans="1:17" x14ac:dyDescent="0.25">
      <c r="A7506" t="s">
        <v>10714</v>
      </c>
      <c r="B7506" s="1">
        <v>42495</v>
      </c>
      <c r="C7506" s="1">
        <v>42496</v>
      </c>
      <c r="D7506" t="s">
        <v>14</v>
      </c>
      <c r="E7506" t="s">
        <v>254</v>
      </c>
      <c r="F7506">
        <v>0</v>
      </c>
      <c r="G7506">
        <v>8560000</v>
      </c>
      <c r="H7506">
        <v>0</v>
      </c>
      <c r="I7506">
        <v>0</v>
      </c>
      <c r="J7506">
        <v>0</v>
      </c>
      <c r="K7506">
        <v>0.45900000000000002</v>
      </c>
      <c r="L7506" t="s">
        <v>23</v>
      </c>
      <c r="M7506" s="2">
        <v>3929040</v>
      </c>
      <c r="N7506" s="2" t="str">
        <f>VLOOKUP(Tabla1[[#This Row],[nemo]],'Nemos y clasificaciones'!$A$2:$B$5000,2,FALSE)</f>
        <v>FONDO MUTUO ETF IT NOW S&amp;P IPSA</v>
      </c>
      <c r="O7506" s="2" t="str">
        <f>VLOOKUP(Tabla1[[#This Row],[nemo]],'Nemos y clasificaciones'!$A$1:$C$3000,3,FALSE)</f>
        <v>ETF</v>
      </c>
      <c r="P7506" s="2"/>
      <c r="Q7506" s="2"/>
    </row>
    <row r="7507" spans="1:17" x14ac:dyDescent="0.25">
      <c r="A7507" t="s">
        <v>11181</v>
      </c>
      <c r="B7507" s="1">
        <v>42306</v>
      </c>
      <c r="C7507" s="1">
        <v>42307</v>
      </c>
      <c r="D7507" t="s">
        <v>14</v>
      </c>
      <c r="E7507" t="s">
        <v>254</v>
      </c>
      <c r="F7507">
        <v>0</v>
      </c>
      <c r="G7507">
        <v>8080000</v>
      </c>
      <c r="H7507">
        <v>0</v>
      </c>
      <c r="I7507">
        <v>0</v>
      </c>
      <c r="J7507">
        <v>0</v>
      </c>
      <c r="K7507">
        <v>0.48399999999999999</v>
      </c>
      <c r="L7507" t="s">
        <v>23</v>
      </c>
      <c r="M7507" s="2">
        <v>3910720</v>
      </c>
      <c r="N7507" s="2" t="str">
        <f>VLOOKUP(Tabla1[[#This Row],[nemo]],'Nemos y clasificaciones'!$A$2:$B$5000,2,FALSE)</f>
        <v>FONDO MUTUO ETF IT NOW S&amp;P IPSA</v>
      </c>
      <c r="O7507" s="2" t="str">
        <f>VLOOKUP(Tabla1[[#This Row],[nemo]],'Nemos y clasificaciones'!$A$1:$C$3000,3,FALSE)</f>
        <v>ETF</v>
      </c>
      <c r="P7507" s="2"/>
      <c r="Q7507" s="2"/>
    </row>
    <row r="7508" spans="1:17" x14ac:dyDescent="0.25">
      <c r="A7508" t="s">
        <v>11181</v>
      </c>
      <c r="B7508" s="1">
        <v>42306</v>
      </c>
      <c r="C7508" s="1">
        <v>42307</v>
      </c>
      <c r="D7508" t="s">
        <v>14</v>
      </c>
      <c r="E7508" t="s">
        <v>254</v>
      </c>
      <c r="F7508">
        <v>0</v>
      </c>
      <c r="G7508">
        <v>8080000</v>
      </c>
      <c r="H7508">
        <v>0</v>
      </c>
      <c r="I7508">
        <v>0</v>
      </c>
      <c r="J7508">
        <v>0</v>
      </c>
      <c r="K7508">
        <v>0.48399999999999999</v>
      </c>
      <c r="L7508" t="s">
        <v>23</v>
      </c>
      <c r="M7508" s="2">
        <v>3910720</v>
      </c>
      <c r="N7508" s="2" t="str">
        <f>VLOOKUP(Tabla1[[#This Row],[nemo]],'Nemos y clasificaciones'!$A$2:$B$5000,2,FALSE)</f>
        <v>FONDO MUTUO ETF IT NOW S&amp;P IPSA</v>
      </c>
      <c r="O7508" s="2" t="str">
        <f>VLOOKUP(Tabla1[[#This Row],[nemo]],'Nemos y clasificaciones'!$A$1:$C$3000,3,FALSE)</f>
        <v>ETF</v>
      </c>
      <c r="P7508" s="2"/>
      <c r="Q7508" s="2"/>
    </row>
    <row r="7509" spans="1:17" x14ac:dyDescent="0.25">
      <c r="A7509" t="s">
        <v>5093</v>
      </c>
      <c r="B7509" s="1">
        <v>43826</v>
      </c>
      <c r="C7509" s="1">
        <v>43829</v>
      </c>
      <c r="D7509" t="s">
        <v>14</v>
      </c>
      <c r="E7509" t="s">
        <v>254</v>
      </c>
      <c r="F7509">
        <v>0</v>
      </c>
      <c r="G7509">
        <v>29360000</v>
      </c>
      <c r="H7509">
        <v>0</v>
      </c>
      <c r="I7509">
        <v>0</v>
      </c>
      <c r="J7509">
        <v>0</v>
      </c>
      <c r="K7509">
        <v>0.13200000000000001</v>
      </c>
      <c r="L7509" t="s">
        <v>23</v>
      </c>
      <c r="M7509" s="2">
        <v>3875520</v>
      </c>
      <c r="N7509" s="2" t="str">
        <f>VLOOKUP(Tabla1[[#This Row],[nemo]],'Nemos y clasificaciones'!$A$2:$B$5000,2,FALSE)</f>
        <v>FONDO MUTUO ETF IT NOW S&amp;P IPSA</v>
      </c>
      <c r="O7509" s="2" t="str">
        <f>VLOOKUP(Tabla1[[#This Row],[nemo]],'Nemos y clasificaciones'!$A$1:$C$3000,3,FALSE)</f>
        <v>ETF</v>
      </c>
      <c r="P7509" s="2"/>
      <c r="Q7509" s="2"/>
    </row>
    <row r="7510" spans="1:17" x14ac:dyDescent="0.25">
      <c r="A7510" t="s">
        <v>11682</v>
      </c>
      <c r="B7510" s="1">
        <v>42136</v>
      </c>
      <c r="C7510" s="1">
        <v>42137</v>
      </c>
      <c r="D7510" t="s">
        <v>14</v>
      </c>
      <c r="E7510" t="s">
        <v>254</v>
      </c>
      <c r="F7510">
        <v>0</v>
      </c>
      <c r="G7510">
        <v>8720000</v>
      </c>
      <c r="H7510">
        <v>0</v>
      </c>
      <c r="I7510">
        <v>0</v>
      </c>
      <c r="J7510">
        <v>0</v>
      </c>
      <c r="K7510">
        <v>0.441</v>
      </c>
      <c r="L7510" t="s">
        <v>23</v>
      </c>
      <c r="M7510" s="2">
        <v>3845520</v>
      </c>
      <c r="N7510" s="2" t="str">
        <f>VLOOKUP(Tabla1[[#This Row],[nemo]],'Nemos y clasificaciones'!$A$2:$B$5000,2,FALSE)</f>
        <v>FONDO MUTUO ETF IT NOW S&amp;P IPSA</v>
      </c>
      <c r="O7510" s="2" t="str">
        <f>VLOOKUP(Tabla1[[#This Row],[nemo]],'Nemos y clasificaciones'!$A$1:$C$3000,3,FALSE)</f>
        <v>ETF</v>
      </c>
      <c r="P7510" s="2"/>
      <c r="Q7510" s="2"/>
    </row>
    <row r="7511" spans="1:17" x14ac:dyDescent="0.25">
      <c r="A7511" t="s">
        <v>11824</v>
      </c>
      <c r="B7511" s="1">
        <v>42116</v>
      </c>
      <c r="C7511" s="1">
        <v>42117</v>
      </c>
      <c r="D7511" t="s">
        <v>14</v>
      </c>
      <c r="E7511" t="s">
        <v>254</v>
      </c>
      <c r="F7511">
        <v>0</v>
      </c>
      <c r="G7511">
        <v>9360000</v>
      </c>
      <c r="H7511">
        <v>0</v>
      </c>
      <c r="I7511">
        <v>0</v>
      </c>
      <c r="J7511">
        <v>0</v>
      </c>
      <c r="K7511">
        <v>0.40400000000000003</v>
      </c>
      <c r="L7511" t="s">
        <v>23</v>
      </c>
      <c r="M7511" s="2">
        <v>3781440</v>
      </c>
      <c r="N7511" s="2" t="str">
        <f>VLOOKUP(Tabla1[[#This Row],[nemo]],'Nemos y clasificaciones'!$A$2:$B$5000,2,FALSE)</f>
        <v>FONDO MUTUO ETF IT NOW S&amp;P IPSA</v>
      </c>
      <c r="O7511" s="2" t="str">
        <f>VLOOKUP(Tabla1[[#This Row],[nemo]],'Nemos y clasificaciones'!$A$1:$C$3000,3,FALSE)</f>
        <v>ETF</v>
      </c>
      <c r="P7511" s="2"/>
      <c r="Q7511" s="2"/>
    </row>
    <row r="7512" spans="1:17" x14ac:dyDescent="0.25">
      <c r="A7512" t="s">
        <v>10659</v>
      </c>
      <c r="B7512" s="1">
        <v>42500</v>
      </c>
      <c r="C7512" s="1">
        <v>42501</v>
      </c>
      <c r="D7512" t="s">
        <v>14</v>
      </c>
      <c r="E7512" t="s">
        <v>254</v>
      </c>
      <c r="F7512">
        <v>0</v>
      </c>
      <c r="G7512">
        <v>8560000</v>
      </c>
      <c r="H7512">
        <v>0</v>
      </c>
      <c r="I7512">
        <v>0</v>
      </c>
      <c r="J7512">
        <v>0</v>
      </c>
      <c r="K7512">
        <v>0.42699999999999999</v>
      </c>
      <c r="L7512" t="s">
        <v>23</v>
      </c>
      <c r="M7512" s="2">
        <v>3655120</v>
      </c>
      <c r="N7512" s="2" t="str">
        <f>VLOOKUP(Tabla1[[#This Row],[nemo]],'Nemos y clasificaciones'!$A$2:$B$5000,2,FALSE)</f>
        <v>FONDO MUTUO ETF IT NOW S&amp;P IPSA</v>
      </c>
      <c r="O7512" s="2" t="str">
        <f>VLOOKUP(Tabla1[[#This Row],[nemo]],'Nemos y clasificaciones'!$A$1:$C$3000,3,FALSE)</f>
        <v>ETF</v>
      </c>
      <c r="P7512" s="2"/>
      <c r="Q7512" s="2"/>
    </row>
    <row r="7513" spans="1:17" x14ac:dyDescent="0.25">
      <c r="A7513" t="s">
        <v>10719</v>
      </c>
      <c r="B7513" s="1">
        <v>42495</v>
      </c>
      <c r="C7513" s="1">
        <v>42496</v>
      </c>
      <c r="D7513" t="s">
        <v>14</v>
      </c>
      <c r="E7513" t="s">
        <v>254</v>
      </c>
      <c r="F7513">
        <v>0</v>
      </c>
      <c r="G7513">
        <v>8560000</v>
      </c>
      <c r="H7513">
        <v>0</v>
      </c>
      <c r="I7513">
        <v>0</v>
      </c>
      <c r="J7513">
        <v>0</v>
      </c>
      <c r="K7513">
        <v>0.42499999999999999</v>
      </c>
      <c r="L7513" t="s">
        <v>23</v>
      </c>
      <c r="M7513" s="2">
        <v>3638000</v>
      </c>
      <c r="N7513" s="2" t="str">
        <f>VLOOKUP(Tabla1[[#This Row],[nemo]],'Nemos y clasificaciones'!$A$2:$B$5000,2,FALSE)</f>
        <v>FONDO MUTUO ETF IT NOW S&amp;P IPSA</v>
      </c>
      <c r="O7513" s="2" t="str">
        <f>VLOOKUP(Tabla1[[#This Row],[nemo]],'Nemos y clasificaciones'!$A$1:$C$3000,3,FALSE)</f>
        <v>ETF</v>
      </c>
      <c r="P7513" s="2"/>
      <c r="Q7513" s="2"/>
    </row>
    <row r="7514" spans="1:17" x14ac:dyDescent="0.25">
      <c r="A7514" t="s">
        <v>11992</v>
      </c>
      <c r="B7514" s="1">
        <v>42019</v>
      </c>
      <c r="C7514" s="1">
        <v>42020</v>
      </c>
      <c r="D7514" t="s">
        <v>14</v>
      </c>
      <c r="E7514" t="s">
        <v>254</v>
      </c>
      <c r="F7514">
        <v>0</v>
      </c>
      <c r="G7514">
        <v>5200000</v>
      </c>
      <c r="H7514">
        <v>0</v>
      </c>
      <c r="I7514">
        <v>0</v>
      </c>
      <c r="J7514">
        <v>0</v>
      </c>
      <c r="K7514">
        <v>0.68200000000000005</v>
      </c>
      <c r="L7514" t="s">
        <v>23</v>
      </c>
      <c r="M7514" s="2">
        <v>3546400</v>
      </c>
      <c r="N7514" s="2" t="str">
        <f>VLOOKUP(Tabla1[[#This Row],[nemo]],'Nemos y clasificaciones'!$A$2:$B$5000,2,FALSE)</f>
        <v>FONDO MUTUO ETF IT NOW S&amp;P IPSA</v>
      </c>
      <c r="O7514" s="2" t="str">
        <f>VLOOKUP(Tabla1[[#This Row],[nemo]],'Nemos y clasificaciones'!$A$1:$C$3000,3,FALSE)</f>
        <v>ETF</v>
      </c>
      <c r="P7514" s="2"/>
      <c r="Q7514" s="2"/>
    </row>
    <row r="7515" spans="1:17" x14ac:dyDescent="0.25">
      <c r="A7515" t="s">
        <v>9550</v>
      </c>
      <c r="B7515" s="1">
        <v>42873</v>
      </c>
      <c r="C7515" s="1">
        <v>42874</v>
      </c>
      <c r="D7515" t="s">
        <v>14</v>
      </c>
      <c r="E7515" t="s">
        <v>254</v>
      </c>
      <c r="F7515">
        <v>0</v>
      </c>
      <c r="G7515">
        <v>18400000</v>
      </c>
      <c r="H7515">
        <v>0</v>
      </c>
      <c r="I7515">
        <v>0</v>
      </c>
      <c r="J7515">
        <v>0</v>
      </c>
      <c r="K7515">
        <v>0.192</v>
      </c>
      <c r="L7515" t="s">
        <v>23</v>
      </c>
      <c r="M7515" s="2">
        <v>3532800</v>
      </c>
      <c r="N7515" s="2" t="str">
        <f>VLOOKUP(Tabla1[[#This Row],[nemo]],'Nemos y clasificaciones'!$A$2:$B$5000,2,FALSE)</f>
        <v>FONDO MUTUO ETF IT NOW S&amp;P IPSA</v>
      </c>
      <c r="O7515" s="2" t="str">
        <f>VLOOKUP(Tabla1[[#This Row],[nemo]],'Nemos y clasificaciones'!$A$1:$C$3000,3,FALSE)</f>
        <v>ETF</v>
      </c>
      <c r="P7515" s="2"/>
      <c r="Q7515" s="2"/>
    </row>
    <row r="7516" spans="1:17" x14ac:dyDescent="0.25">
      <c r="A7516" t="s">
        <v>12019</v>
      </c>
      <c r="B7516" s="1">
        <v>42012</v>
      </c>
      <c r="C7516" s="1">
        <v>42013</v>
      </c>
      <c r="D7516" t="s">
        <v>14</v>
      </c>
      <c r="E7516" t="s">
        <v>254</v>
      </c>
      <c r="F7516">
        <v>0</v>
      </c>
      <c r="G7516">
        <v>5040000</v>
      </c>
      <c r="H7516">
        <v>0</v>
      </c>
      <c r="I7516">
        <v>0</v>
      </c>
      <c r="J7516">
        <v>0</v>
      </c>
      <c r="K7516">
        <v>0.7</v>
      </c>
      <c r="L7516" t="s">
        <v>23</v>
      </c>
      <c r="M7516" s="2">
        <v>3528000</v>
      </c>
      <c r="N7516" s="2" t="str">
        <f>VLOOKUP(Tabla1[[#This Row],[nemo]],'Nemos y clasificaciones'!$A$2:$B$5000,2,FALSE)</f>
        <v>FONDO MUTUO ETF IT NOW S&amp;P IPSA</v>
      </c>
      <c r="O7516" s="2" t="str">
        <f>VLOOKUP(Tabla1[[#This Row],[nemo]],'Nemos y clasificaciones'!$A$1:$C$3000,3,FALSE)</f>
        <v>ETF</v>
      </c>
      <c r="P7516" s="2"/>
      <c r="Q7516" s="2"/>
    </row>
    <row r="7517" spans="1:17" x14ac:dyDescent="0.25">
      <c r="A7517" t="s">
        <v>11288</v>
      </c>
      <c r="B7517" s="1">
        <v>42256</v>
      </c>
      <c r="C7517" s="1">
        <v>42257</v>
      </c>
      <c r="D7517" t="s">
        <v>14</v>
      </c>
      <c r="E7517" t="s">
        <v>254</v>
      </c>
      <c r="F7517">
        <v>0</v>
      </c>
      <c r="G7517">
        <v>9840000</v>
      </c>
      <c r="H7517">
        <v>0</v>
      </c>
      <c r="I7517">
        <v>0</v>
      </c>
      <c r="J7517">
        <v>0</v>
      </c>
      <c r="K7517">
        <v>0.35299999999999998</v>
      </c>
      <c r="L7517" t="s">
        <v>23</v>
      </c>
      <c r="M7517" s="2">
        <v>3473520</v>
      </c>
      <c r="N7517" s="2" t="str">
        <f>VLOOKUP(Tabla1[[#This Row],[nemo]],'Nemos y clasificaciones'!$A$2:$B$5000,2,FALSE)</f>
        <v>FONDO MUTUO ETF IT NOW S&amp;P IPSA</v>
      </c>
      <c r="O7517" s="2" t="str">
        <f>VLOOKUP(Tabla1[[#This Row],[nemo]],'Nemos y clasificaciones'!$A$1:$C$3000,3,FALSE)</f>
        <v>ETF</v>
      </c>
      <c r="P7517" s="2"/>
      <c r="Q7517" s="2"/>
    </row>
    <row r="7518" spans="1:17" x14ac:dyDescent="0.25">
      <c r="A7518" t="s">
        <v>11730</v>
      </c>
      <c r="B7518" s="1">
        <v>42131</v>
      </c>
      <c r="C7518" s="1">
        <v>42132</v>
      </c>
      <c r="D7518" t="s">
        <v>14</v>
      </c>
      <c r="E7518" t="s">
        <v>254</v>
      </c>
      <c r="F7518">
        <v>0</v>
      </c>
      <c r="G7518">
        <v>9360000</v>
      </c>
      <c r="H7518">
        <v>0</v>
      </c>
      <c r="I7518">
        <v>0</v>
      </c>
      <c r="J7518">
        <v>0</v>
      </c>
      <c r="K7518">
        <v>0.35399999999999998</v>
      </c>
      <c r="L7518" t="s">
        <v>23</v>
      </c>
      <c r="M7518" s="2">
        <v>3313440</v>
      </c>
      <c r="N7518" s="2" t="str">
        <f>VLOOKUP(Tabla1[[#This Row],[nemo]],'Nemos y clasificaciones'!$A$2:$B$5000,2,FALSE)</f>
        <v>FONDO MUTUO ETF IT NOW S&amp;P IPSA</v>
      </c>
      <c r="O7518" s="2" t="str">
        <f>VLOOKUP(Tabla1[[#This Row],[nemo]],'Nemos y clasificaciones'!$A$1:$C$3000,3,FALSE)</f>
        <v>ETF</v>
      </c>
      <c r="P7518" s="2"/>
      <c r="Q7518" s="2"/>
    </row>
    <row r="7519" spans="1:17" x14ac:dyDescent="0.25">
      <c r="A7519" t="s">
        <v>10928</v>
      </c>
      <c r="B7519" s="1">
        <v>42396</v>
      </c>
      <c r="C7519" s="1">
        <v>42397</v>
      </c>
      <c r="D7519" t="s">
        <v>14</v>
      </c>
      <c r="E7519" t="s">
        <v>254</v>
      </c>
      <c r="F7519">
        <v>0</v>
      </c>
      <c r="G7519">
        <v>9120000</v>
      </c>
      <c r="H7519">
        <v>0</v>
      </c>
      <c r="I7519">
        <v>0</v>
      </c>
      <c r="J7519">
        <v>0</v>
      </c>
      <c r="K7519">
        <v>0.35599999999999998</v>
      </c>
      <c r="L7519" t="s">
        <v>23</v>
      </c>
      <c r="M7519" s="2">
        <v>3246720</v>
      </c>
      <c r="N7519" s="2" t="str">
        <f>VLOOKUP(Tabla1[[#This Row],[nemo]],'Nemos y clasificaciones'!$A$2:$B$5000,2,FALSE)</f>
        <v>FONDO MUTUO ETF IT NOW S&amp;P IPSA</v>
      </c>
      <c r="O7519" s="2" t="str">
        <f>VLOOKUP(Tabla1[[#This Row],[nemo]],'Nemos y clasificaciones'!$A$1:$C$3000,3,FALSE)</f>
        <v>ETF</v>
      </c>
      <c r="P7519" s="2"/>
      <c r="Q7519" s="2"/>
    </row>
    <row r="7520" spans="1:17" x14ac:dyDescent="0.25">
      <c r="A7520" t="s">
        <v>1923</v>
      </c>
      <c r="B7520" s="1">
        <v>44328</v>
      </c>
      <c r="C7520" s="1">
        <v>44329</v>
      </c>
      <c r="D7520" t="s">
        <v>14</v>
      </c>
      <c r="E7520" t="s">
        <v>254</v>
      </c>
      <c r="F7520">
        <v>0</v>
      </c>
      <c r="G7520">
        <v>38480000</v>
      </c>
      <c r="H7520">
        <v>0</v>
      </c>
      <c r="I7520">
        <v>0</v>
      </c>
      <c r="J7520">
        <v>0</v>
      </c>
      <c r="K7520">
        <v>8.4000000000000005E-2</v>
      </c>
      <c r="L7520" t="s">
        <v>23</v>
      </c>
      <c r="M7520" s="2">
        <v>3232320</v>
      </c>
      <c r="N7520" s="2" t="str">
        <f>VLOOKUP(Tabla1[[#This Row],[nemo]],'Nemos y clasificaciones'!$A$2:$B$5000,2,FALSE)</f>
        <v>FONDO MUTUO ETF IT NOW S&amp;P IPSA</v>
      </c>
      <c r="O7520" s="2" t="str">
        <f>VLOOKUP(Tabla1[[#This Row],[nemo]],'Nemos y clasificaciones'!$A$1:$C$3000,3,FALSE)</f>
        <v>ETF</v>
      </c>
      <c r="P7520" s="2"/>
      <c r="Q7520" s="2"/>
    </row>
    <row r="7521" spans="1:17" x14ac:dyDescent="0.25">
      <c r="A7521" t="s">
        <v>10808</v>
      </c>
      <c r="B7521" s="1">
        <v>42481</v>
      </c>
      <c r="C7521" s="1">
        <v>42482</v>
      </c>
      <c r="D7521" t="s">
        <v>14</v>
      </c>
      <c r="E7521" t="s">
        <v>254</v>
      </c>
      <c r="F7521">
        <v>0</v>
      </c>
      <c r="G7521">
        <v>8400000</v>
      </c>
      <c r="H7521">
        <v>0</v>
      </c>
      <c r="I7521">
        <v>0</v>
      </c>
      <c r="J7521">
        <v>0</v>
      </c>
      <c r="K7521">
        <v>0.38</v>
      </c>
      <c r="L7521" t="s">
        <v>23</v>
      </c>
      <c r="M7521" s="2">
        <v>3192000</v>
      </c>
      <c r="N7521" s="2" t="str">
        <f>VLOOKUP(Tabla1[[#This Row],[nemo]],'Nemos y clasificaciones'!$A$2:$B$5000,2,FALSE)</f>
        <v>FONDO MUTUO ETF IT NOW S&amp;P IPSA</v>
      </c>
      <c r="O7521" s="2" t="str">
        <f>VLOOKUP(Tabla1[[#This Row],[nemo]],'Nemos y clasificaciones'!$A$1:$C$3000,3,FALSE)</f>
        <v>ETF</v>
      </c>
      <c r="P7521" s="2"/>
      <c r="Q7521" s="2"/>
    </row>
    <row r="7522" spans="1:17" x14ac:dyDescent="0.25">
      <c r="A7522" t="s">
        <v>10716</v>
      </c>
      <c r="B7522" s="1">
        <v>42495</v>
      </c>
      <c r="C7522" s="1">
        <v>42496</v>
      </c>
      <c r="D7522" t="s">
        <v>14</v>
      </c>
      <c r="E7522" t="s">
        <v>254</v>
      </c>
      <c r="F7522">
        <v>0</v>
      </c>
      <c r="G7522">
        <v>8560000</v>
      </c>
      <c r="H7522">
        <v>0</v>
      </c>
      <c r="I7522">
        <v>0</v>
      </c>
      <c r="J7522">
        <v>0</v>
      </c>
      <c r="K7522">
        <v>0.36899999999999999</v>
      </c>
      <c r="L7522" t="s">
        <v>23</v>
      </c>
      <c r="M7522" s="2">
        <v>3158640</v>
      </c>
      <c r="N7522" s="2" t="str">
        <f>VLOOKUP(Tabla1[[#This Row],[nemo]],'Nemos y clasificaciones'!$A$2:$B$5000,2,FALSE)</f>
        <v>FONDO MUTUO ETF IT NOW S&amp;P IPSA</v>
      </c>
      <c r="O7522" s="2" t="str">
        <f>VLOOKUP(Tabla1[[#This Row],[nemo]],'Nemos y clasificaciones'!$A$1:$C$3000,3,FALSE)</f>
        <v>ETF</v>
      </c>
      <c r="P7522" s="2"/>
      <c r="Q7522" s="2"/>
    </row>
    <row r="7523" spans="1:17" x14ac:dyDescent="0.25">
      <c r="A7523" t="s">
        <v>4147</v>
      </c>
      <c r="B7523" s="1">
        <v>43983</v>
      </c>
      <c r="C7523" s="1">
        <v>43987</v>
      </c>
      <c r="D7523" t="s">
        <v>21</v>
      </c>
      <c r="E7523" t="s">
        <v>287</v>
      </c>
      <c r="F7523">
        <v>0</v>
      </c>
      <c r="G7523">
        <v>1000000</v>
      </c>
      <c r="H7523">
        <v>0</v>
      </c>
      <c r="I7523">
        <v>0</v>
      </c>
      <c r="J7523">
        <v>0</v>
      </c>
      <c r="K7523">
        <v>0.214</v>
      </c>
      <c r="L7523" t="s">
        <v>23</v>
      </c>
      <c r="M7523" s="2">
        <v>214000</v>
      </c>
      <c r="N7523" s="2" t="str">
        <f>VLOOKUP(Tabla1[[#This Row],[nemo]],'Nemos y clasificaciones'!$A$2:$B$5000,2,FALSE)</f>
        <v>iShares Core U.S. Aggregate Bond ETF (AGG)</v>
      </c>
      <c r="O7523" s="2" t="str">
        <f>VLOOKUP(Tabla1[[#This Row],[nemo]],'Nemos y clasificaciones'!$A$1:$C$3000,3,FALSE)</f>
        <v>ETF</v>
      </c>
      <c r="P7523" s="2"/>
      <c r="Q7523" s="2"/>
    </row>
    <row r="7524" spans="1:17" x14ac:dyDescent="0.25">
      <c r="A7524" t="s">
        <v>11844</v>
      </c>
      <c r="B7524" s="1">
        <v>42111</v>
      </c>
      <c r="C7524" s="1">
        <v>42114</v>
      </c>
      <c r="D7524" t="s">
        <v>14</v>
      </c>
      <c r="E7524" t="s">
        <v>254</v>
      </c>
      <c r="F7524">
        <v>0</v>
      </c>
      <c r="G7524">
        <v>9200000</v>
      </c>
      <c r="H7524">
        <v>0</v>
      </c>
      <c r="I7524">
        <v>0</v>
      </c>
      <c r="J7524">
        <v>0</v>
      </c>
      <c r="K7524">
        <v>0.34</v>
      </c>
      <c r="L7524" t="s">
        <v>23</v>
      </c>
      <c r="M7524" s="2">
        <v>3128000</v>
      </c>
      <c r="N7524" s="2" t="str">
        <f>VLOOKUP(Tabla1[[#This Row],[nemo]],'Nemos y clasificaciones'!$A$2:$B$5000,2,FALSE)</f>
        <v>FONDO MUTUO ETF IT NOW S&amp;P IPSA</v>
      </c>
      <c r="O7524" s="2" t="str">
        <f>VLOOKUP(Tabla1[[#This Row],[nemo]],'Nemos y clasificaciones'!$A$1:$C$3000,3,FALSE)</f>
        <v>ETF</v>
      </c>
      <c r="P7524" s="2"/>
      <c r="Q7524" s="2"/>
    </row>
    <row r="7525" spans="1:17" x14ac:dyDescent="0.25">
      <c r="A7525" t="s">
        <v>11196</v>
      </c>
      <c r="B7525" s="1">
        <v>42299</v>
      </c>
      <c r="C7525" s="1">
        <v>42300</v>
      </c>
      <c r="D7525" t="s">
        <v>14</v>
      </c>
      <c r="E7525" t="s">
        <v>254</v>
      </c>
      <c r="F7525">
        <v>0</v>
      </c>
      <c r="G7525">
        <v>9040000</v>
      </c>
      <c r="H7525">
        <v>0</v>
      </c>
      <c r="I7525">
        <v>0</v>
      </c>
      <c r="J7525">
        <v>0</v>
      </c>
      <c r="K7525">
        <v>0.34499999999999997</v>
      </c>
      <c r="L7525" t="s">
        <v>23</v>
      </c>
      <c r="M7525" s="2">
        <v>3118800</v>
      </c>
      <c r="N7525" s="2" t="str">
        <f>VLOOKUP(Tabla1[[#This Row],[nemo]],'Nemos y clasificaciones'!$A$2:$B$5000,2,FALSE)</f>
        <v>FONDO MUTUO ETF IT NOW S&amp;P IPSA</v>
      </c>
      <c r="O7525" s="2" t="str">
        <f>VLOOKUP(Tabla1[[#This Row],[nemo]],'Nemos y clasificaciones'!$A$1:$C$3000,3,FALSE)</f>
        <v>ETF</v>
      </c>
      <c r="P7525" s="2"/>
      <c r="Q7525" s="2"/>
    </row>
    <row r="7526" spans="1:17" x14ac:dyDescent="0.25">
      <c r="A7526" t="s">
        <v>11315</v>
      </c>
      <c r="B7526" s="1">
        <v>42243</v>
      </c>
      <c r="C7526" s="1">
        <v>42244</v>
      </c>
      <c r="D7526" t="s">
        <v>14</v>
      </c>
      <c r="E7526" t="s">
        <v>254</v>
      </c>
      <c r="F7526">
        <v>0</v>
      </c>
      <c r="G7526">
        <v>10000000</v>
      </c>
      <c r="H7526">
        <v>0</v>
      </c>
      <c r="I7526">
        <v>0</v>
      </c>
      <c r="J7526">
        <v>0</v>
      </c>
      <c r="K7526">
        <v>0.309</v>
      </c>
      <c r="L7526" t="s">
        <v>23</v>
      </c>
      <c r="M7526" s="2">
        <v>3090000</v>
      </c>
      <c r="N7526" s="2" t="str">
        <f>VLOOKUP(Tabla1[[#This Row],[nemo]],'Nemos y clasificaciones'!$A$2:$B$5000,2,FALSE)</f>
        <v>FONDO MUTUO ETF IT NOW S&amp;P IPSA</v>
      </c>
      <c r="O7526" s="2" t="str">
        <f>VLOOKUP(Tabla1[[#This Row],[nemo]],'Nemos y clasificaciones'!$A$1:$C$3000,3,FALSE)</f>
        <v>ETF</v>
      </c>
      <c r="P7526" s="2"/>
      <c r="Q7526" s="2"/>
    </row>
    <row r="7527" spans="1:17" x14ac:dyDescent="0.25">
      <c r="A7527" t="s">
        <v>7497</v>
      </c>
      <c r="B7527" s="1">
        <v>43364</v>
      </c>
      <c r="C7527" s="1">
        <v>43367</v>
      </c>
      <c r="D7527" t="s">
        <v>14</v>
      </c>
      <c r="E7527" t="s">
        <v>254</v>
      </c>
      <c r="F7527">
        <v>0</v>
      </c>
      <c r="G7527">
        <v>39360000</v>
      </c>
      <c r="H7527">
        <v>0</v>
      </c>
      <c r="I7527">
        <v>0</v>
      </c>
      <c r="J7527">
        <v>0</v>
      </c>
      <c r="K7527">
        <v>7.8E-2</v>
      </c>
      <c r="L7527" t="s">
        <v>23</v>
      </c>
      <c r="M7527" s="2">
        <v>3070080</v>
      </c>
      <c r="N7527" s="2" t="str">
        <f>VLOOKUP(Tabla1[[#This Row],[nemo]],'Nemos y clasificaciones'!$A$2:$B$5000,2,FALSE)</f>
        <v>FONDO MUTUO ETF IT NOW S&amp;P IPSA</v>
      </c>
      <c r="O7527" s="2" t="str">
        <f>VLOOKUP(Tabla1[[#This Row],[nemo]],'Nemos y clasificaciones'!$A$1:$C$3000,3,FALSE)</f>
        <v>ETF</v>
      </c>
      <c r="P7527" s="2"/>
      <c r="Q7527" s="2"/>
    </row>
    <row r="7528" spans="1:17" x14ac:dyDescent="0.25">
      <c r="A7528" t="s">
        <v>10773</v>
      </c>
      <c r="B7528" s="1">
        <v>42487</v>
      </c>
      <c r="C7528" s="1">
        <v>42488</v>
      </c>
      <c r="D7528" t="s">
        <v>14</v>
      </c>
      <c r="E7528" t="s">
        <v>254</v>
      </c>
      <c r="F7528">
        <v>0</v>
      </c>
      <c r="G7528">
        <v>8480000</v>
      </c>
      <c r="H7528">
        <v>0</v>
      </c>
      <c r="I7528">
        <v>0</v>
      </c>
      <c r="J7528">
        <v>0</v>
      </c>
      <c r="K7528">
        <v>0.36</v>
      </c>
      <c r="L7528" t="s">
        <v>23</v>
      </c>
      <c r="M7528" s="2">
        <v>3052800</v>
      </c>
      <c r="N7528" s="2" t="str">
        <f>VLOOKUP(Tabla1[[#This Row],[nemo]],'Nemos y clasificaciones'!$A$2:$B$5000,2,FALSE)</f>
        <v>FONDO MUTUO ETF IT NOW S&amp;P IPSA</v>
      </c>
      <c r="O7528" s="2" t="str">
        <f>VLOOKUP(Tabla1[[#This Row],[nemo]],'Nemos y clasificaciones'!$A$1:$C$3000,3,FALSE)</f>
        <v>ETF</v>
      </c>
      <c r="P7528" s="2"/>
      <c r="Q7528" s="2"/>
    </row>
    <row r="7529" spans="1:17" x14ac:dyDescent="0.25">
      <c r="A7529" t="s">
        <v>10481</v>
      </c>
      <c r="B7529" s="1">
        <v>42516</v>
      </c>
      <c r="C7529" s="1">
        <v>42517</v>
      </c>
      <c r="D7529" t="s">
        <v>14</v>
      </c>
      <c r="E7529" t="s">
        <v>254</v>
      </c>
      <c r="F7529">
        <v>0</v>
      </c>
      <c r="G7529">
        <v>8640000</v>
      </c>
      <c r="H7529">
        <v>0</v>
      </c>
      <c r="I7529">
        <v>0</v>
      </c>
      <c r="J7529">
        <v>0</v>
      </c>
      <c r="K7529">
        <v>0.35299999999999998</v>
      </c>
      <c r="L7529" t="s">
        <v>23</v>
      </c>
      <c r="M7529" s="2">
        <v>3049920</v>
      </c>
      <c r="N7529" s="2" t="str">
        <f>VLOOKUP(Tabla1[[#This Row],[nemo]],'Nemos y clasificaciones'!$A$2:$B$5000,2,FALSE)</f>
        <v>FONDO MUTUO ETF IT NOW S&amp;P IPSA</v>
      </c>
      <c r="O7529" s="2" t="str">
        <f>VLOOKUP(Tabla1[[#This Row],[nemo]],'Nemos y clasificaciones'!$A$1:$C$3000,3,FALSE)</f>
        <v>ETF</v>
      </c>
      <c r="P7529" s="2"/>
      <c r="Q7529" s="2"/>
    </row>
    <row r="7530" spans="1:17" x14ac:dyDescent="0.25">
      <c r="A7530" t="s">
        <v>10579</v>
      </c>
      <c r="B7530" s="1">
        <v>42508</v>
      </c>
      <c r="C7530" s="1">
        <v>42509</v>
      </c>
      <c r="D7530" t="s">
        <v>14</v>
      </c>
      <c r="E7530" t="s">
        <v>254</v>
      </c>
      <c r="F7530">
        <v>0</v>
      </c>
      <c r="G7530">
        <v>8560000</v>
      </c>
      <c r="H7530">
        <v>0</v>
      </c>
      <c r="I7530">
        <v>0</v>
      </c>
      <c r="J7530">
        <v>0</v>
      </c>
      <c r="K7530">
        <v>0.35599999999999998</v>
      </c>
      <c r="L7530" t="s">
        <v>23</v>
      </c>
      <c r="M7530" s="2">
        <v>3047360</v>
      </c>
      <c r="N7530" s="2" t="str">
        <f>VLOOKUP(Tabla1[[#This Row],[nemo]],'Nemos y clasificaciones'!$A$2:$B$5000,2,FALSE)</f>
        <v>FONDO MUTUO ETF IT NOW S&amp;P IPSA</v>
      </c>
      <c r="O7530" s="2" t="str">
        <f>VLOOKUP(Tabla1[[#This Row],[nemo]],'Nemos y clasificaciones'!$A$1:$C$3000,3,FALSE)</f>
        <v>ETF</v>
      </c>
      <c r="P7530" s="2"/>
      <c r="Q7530" s="2"/>
    </row>
    <row r="7531" spans="1:17" x14ac:dyDescent="0.25">
      <c r="A7531" t="s">
        <v>8463</v>
      </c>
      <c r="B7531" s="1">
        <v>43187</v>
      </c>
      <c r="C7531" s="1">
        <v>43188</v>
      </c>
      <c r="D7531" t="s">
        <v>14</v>
      </c>
      <c r="E7531" t="s">
        <v>254</v>
      </c>
      <c r="F7531">
        <v>0</v>
      </c>
      <c r="G7531">
        <v>25280000</v>
      </c>
      <c r="H7531">
        <v>0</v>
      </c>
      <c r="I7531">
        <v>0</v>
      </c>
      <c r="J7531">
        <v>0</v>
      </c>
      <c r="K7531">
        <v>0.12</v>
      </c>
      <c r="L7531" t="s">
        <v>23</v>
      </c>
      <c r="M7531" s="2">
        <v>3033600</v>
      </c>
      <c r="N7531" s="2" t="str">
        <f>VLOOKUP(Tabla1[[#This Row],[nemo]],'Nemos y clasificaciones'!$A$2:$B$5000,2,FALSE)</f>
        <v>FONDO MUTUO ETF IT NOW S&amp;P IPSA</v>
      </c>
      <c r="O7531" s="2" t="str">
        <f>VLOOKUP(Tabla1[[#This Row],[nemo]],'Nemos y clasificaciones'!$A$1:$C$3000,3,FALSE)</f>
        <v>ETF</v>
      </c>
      <c r="P7531" s="2"/>
      <c r="Q7531" s="2"/>
    </row>
    <row r="7532" spans="1:17" x14ac:dyDescent="0.25">
      <c r="A7532" t="s">
        <v>11602</v>
      </c>
      <c r="B7532" s="1">
        <v>42144</v>
      </c>
      <c r="C7532" s="1">
        <v>42146</v>
      </c>
      <c r="D7532" t="s">
        <v>14</v>
      </c>
      <c r="E7532" t="s">
        <v>254</v>
      </c>
      <c r="F7532">
        <v>0</v>
      </c>
      <c r="G7532">
        <v>9360000</v>
      </c>
      <c r="H7532">
        <v>0</v>
      </c>
      <c r="I7532">
        <v>0</v>
      </c>
      <c r="J7532">
        <v>0</v>
      </c>
      <c r="K7532">
        <v>0.32200000000000001</v>
      </c>
      <c r="L7532" t="s">
        <v>23</v>
      </c>
      <c r="M7532" s="2">
        <v>3013920</v>
      </c>
      <c r="N7532" s="2" t="str">
        <f>VLOOKUP(Tabla1[[#This Row],[nemo]],'Nemos y clasificaciones'!$A$2:$B$5000,2,FALSE)</f>
        <v>FONDO MUTUO ETF IT NOW S&amp;P IPSA</v>
      </c>
      <c r="O7532" s="2" t="str">
        <f>VLOOKUP(Tabla1[[#This Row],[nemo]],'Nemos y clasificaciones'!$A$1:$C$3000,3,FALSE)</f>
        <v>ETF</v>
      </c>
      <c r="P7532" s="2"/>
      <c r="Q7532" s="2"/>
    </row>
    <row r="7533" spans="1:17" x14ac:dyDescent="0.25">
      <c r="A7533" t="s">
        <v>11527</v>
      </c>
      <c r="B7533" s="1">
        <v>42152</v>
      </c>
      <c r="C7533" s="1">
        <v>42153</v>
      </c>
      <c r="D7533" t="s">
        <v>14</v>
      </c>
      <c r="E7533" t="s">
        <v>254</v>
      </c>
      <c r="F7533">
        <v>0</v>
      </c>
      <c r="G7533">
        <v>9440000</v>
      </c>
      <c r="H7533">
        <v>0</v>
      </c>
      <c r="I7533">
        <v>0</v>
      </c>
      <c r="J7533">
        <v>0</v>
      </c>
      <c r="K7533">
        <v>0.314</v>
      </c>
      <c r="L7533" t="s">
        <v>23</v>
      </c>
      <c r="M7533" s="2">
        <v>2964160</v>
      </c>
      <c r="N7533" s="2" t="str">
        <f>VLOOKUP(Tabla1[[#This Row],[nemo]],'Nemos y clasificaciones'!$A$2:$B$5000,2,FALSE)</f>
        <v>FONDO MUTUO ETF IT NOW S&amp;P IPSA</v>
      </c>
      <c r="O7533" s="2" t="str">
        <f>VLOOKUP(Tabla1[[#This Row],[nemo]],'Nemos y clasificaciones'!$A$1:$C$3000,3,FALSE)</f>
        <v>ETF</v>
      </c>
      <c r="P7533" s="2"/>
      <c r="Q7533" s="2"/>
    </row>
    <row r="7534" spans="1:17" x14ac:dyDescent="0.25">
      <c r="A7534" t="s">
        <v>11750</v>
      </c>
      <c r="B7534" s="1">
        <v>42129</v>
      </c>
      <c r="C7534" s="1">
        <v>42130</v>
      </c>
      <c r="D7534" t="s">
        <v>14</v>
      </c>
      <c r="E7534" t="s">
        <v>254</v>
      </c>
      <c r="F7534">
        <v>0</v>
      </c>
      <c r="G7534">
        <v>9600000</v>
      </c>
      <c r="H7534">
        <v>0</v>
      </c>
      <c r="I7534">
        <v>0</v>
      </c>
      <c r="J7534">
        <v>0</v>
      </c>
      <c r="K7534">
        <v>0.308</v>
      </c>
      <c r="L7534" t="s">
        <v>23</v>
      </c>
      <c r="M7534" s="2">
        <v>2956800</v>
      </c>
      <c r="N7534" s="2" t="str">
        <f>VLOOKUP(Tabla1[[#This Row],[nemo]],'Nemos y clasificaciones'!$A$2:$B$5000,2,FALSE)</f>
        <v>FONDO MUTUO ETF IT NOW S&amp;P IPSA</v>
      </c>
      <c r="O7534" s="2" t="str">
        <f>VLOOKUP(Tabla1[[#This Row],[nemo]],'Nemos y clasificaciones'!$A$1:$C$3000,3,FALSE)</f>
        <v>ETF</v>
      </c>
      <c r="P7534" s="2"/>
      <c r="Q7534" s="2"/>
    </row>
    <row r="7535" spans="1:17" x14ac:dyDescent="0.25">
      <c r="A7535" t="s">
        <v>7507</v>
      </c>
      <c r="B7535" s="1">
        <v>43363</v>
      </c>
      <c r="C7535" s="1">
        <v>43364</v>
      </c>
      <c r="D7535" t="s">
        <v>14</v>
      </c>
      <c r="E7535" t="s">
        <v>254</v>
      </c>
      <c r="F7535">
        <v>0</v>
      </c>
      <c r="G7535">
        <v>38160000</v>
      </c>
      <c r="H7535">
        <v>0</v>
      </c>
      <c r="I7535">
        <v>0</v>
      </c>
      <c r="J7535">
        <v>0</v>
      </c>
      <c r="K7535">
        <v>7.6999999999999999E-2</v>
      </c>
      <c r="L7535" t="s">
        <v>23</v>
      </c>
      <c r="M7535" s="2">
        <v>2938320</v>
      </c>
      <c r="N7535" s="2" t="str">
        <f>VLOOKUP(Tabla1[[#This Row],[nemo]],'Nemos y clasificaciones'!$A$2:$B$5000,2,FALSE)</f>
        <v>FONDO MUTUO ETF IT NOW S&amp;P IPSA</v>
      </c>
      <c r="O7535" s="2" t="str">
        <f>VLOOKUP(Tabla1[[#This Row],[nemo]],'Nemos y clasificaciones'!$A$1:$C$3000,3,FALSE)</f>
        <v>ETF</v>
      </c>
      <c r="P7535" s="2"/>
      <c r="Q7535" s="2"/>
    </row>
    <row r="7536" spans="1:17" x14ac:dyDescent="0.25">
      <c r="A7536" t="s">
        <v>4716</v>
      </c>
      <c r="B7536" s="1">
        <v>43920</v>
      </c>
      <c r="C7536" s="1">
        <v>43921</v>
      </c>
      <c r="D7536" t="s">
        <v>14</v>
      </c>
      <c r="E7536" t="s">
        <v>254</v>
      </c>
      <c r="F7536">
        <v>0</v>
      </c>
      <c r="G7536">
        <v>21920000</v>
      </c>
      <c r="H7536">
        <v>0</v>
      </c>
      <c r="I7536">
        <v>0</v>
      </c>
      <c r="J7536">
        <v>0</v>
      </c>
      <c r="K7536">
        <v>0.13400000000000001</v>
      </c>
      <c r="L7536" t="s">
        <v>23</v>
      </c>
      <c r="M7536" s="2">
        <v>2937280</v>
      </c>
      <c r="N7536" s="2" t="str">
        <f>VLOOKUP(Tabla1[[#This Row],[nemo]],'Nemos y clasificaciones'!$A$2:$B$5000,2,FALSE)</f>
        <v>FONDO MUTUO ETF IT NOW S&amp;P IPSA</v>
      </c>
      <c r="O7536" s="2" t="str">
        <f>VLOOKUP(Tabla1[[#This Row],[nemo]],'Nemos y clasificaciones'!$A$1:$C$3000,3,FALSE)</f>
        <v>ETF</v>
      </c>
      <c r="P7536" s="2"/>
      <c r="Q7536" s="2"/>
    </row>
    <row r="7537" spans="1:17" x14ac:dyDescent="0.25">
      <c r="A7537" t="s">
        <v>10676</v>
      </c>
      <c r="B7537" s="1">
        <v>42499</v>
      </c>
      <c r="C7537" s="1">
        <v>42500</v>
      </c>
      <c r="D7537" t="s">
        <v>14</v>
      </c>
      <c r="E7537" t="s">
        <v>254</v>
      </c>
      <c r="F7537">
        <v>0</v>
      </c>
      <c r="G7537">
        <v>8560000</v>
      </c>
      <c r="H7537">
        <v>0</v>
      </c>
      <c r="I7537">
        <v>0</v>
      </c>
      <c r="J7537">
        <v>0</v>
      </c>
      <c r="K7537">
        <v>0.33300000000000002</v>
      </c>
      <c r="L7537" t="s">
        <v>23</v>
      </c>
      <c r="M7537" s="2">
        <v>2850480</v>
      </c>
      <c r="N7537" s="2" t="str">
        <f>VLOOKUP(Tabla1[[#This Row],[nemo]],'Nemos y clasificaciones'!$A$2:$B$5000,2,FALSE)</f>
        <v>FONDO MUTUO ETF IT NOW S&amp;P IPSA</v>
      </c>
      <c r="O7537" s="2" t="str">
        <f>VLOOKUP(Tabla1[[#This Row],[nemo]],'Nemos y clasificaciones'!$A$1:$C$3000,3,FALSE)</f>
        <v>ETF</v>
      </c>
      <c r="P7537" s="2"/>
      <c r="Q7537" s="2"/>
    </row>
    <row r="7538" spans="1:17" x14ac:dyDescent="0.25">
      <c r="A7538" t="s">
        <v>11749</v>
      </c>
      <c r="B7538" s="1">
        <v>42129</v>
      </c>
      <c r="C7538" s="1">
        <v>42130</v>
      </c>
      <c r="D7538" t="s">
        <v>14</v>
      </c>
      <c r="E7538" t="s">
        <v>254</v>
      </c>
      <c r="F7538">
        <v>0</v>
      </c>
      <c r="G7538">
        <v>9600000</v>
      </c>
      <c r="H7538">
        <v>0</v>
      </c>
      <c r="I7538">
        <v>0</v>
      </c>
      <c r="J7538">
        <v>0</v>
      </c>
      <c r="K7538">
        <v>0.29299999999999998</v>
      </c>
      <c r="L7538" t="s">
        <v>23</v>
      </c>
      <c r="M7538" s="2">
        <v>2812800</v>
      </c>
      <c r="N7538" s="2" t="str">
        <f>VLOOKUP(Tabla1[[#This Row],[nemo]],'Nemos y clasificaciones'!$A$2:$B$5000,2,FALSE)</f>
        <v>FONDO MUTUO ETF IT NOW S&amp;P IPSA</v>
      </c>
      <c r="O7538" s="2" t="str">
        <f>VLOOKUP(Tabla1[[#This Row],[nemo]],'Nemos y clasificaciones'!$A$1:$C$3000,3,FALSE)</f>
        <v>ETF</v>
      </c>
      <c r="P7538" s="2"/>
      <c r="Q7538" s="2"/>
    </row>
    <row r="7539" spans="1:17" x14ac:dyDescent="0.25">
      <c r="A7539" t="s">
        <v>11359</v>
      </c>
      <c r="B7539" s="1">
        <v>42207</v>
      </c>
      <c r="C7539" s="1">
        <v>42208</v>
      </c>
      <c r="D7539" t="s">
        <v>14</v>
      </c>
      <c r="E7539" t="s">
        <v>254</v>
      </c>
      <c r="F7539">
        <v>0</v>
      </c>
      <c r="G7539">
        <v>11280000</v>
      </c>
      <c r="H7539">
        <v>0</v>
      </c>
      <c r="I7539">
        <v>0</v>
      </c>
      <c r="J7539">
        <v>0</v>
      </c>
      <c r="K7539">
        <v>0.248</v>
      </c>
      <c r="L7539" t="s">
        <v>23</v>
      </c>
      <c r="M7539" s="2">
        <v>2797440</v>
      </c>
      <c r="N7539" s="2" t="str">
        <f>VLOOKUP(Tabla1[[#This Row],[nemo]],'Nemos y clasificaciones'!$A$2:$B$5000,2,FALSE)</f>
        <v>FONDO MUTUO ETF IT NOW S&amp;P IPSA</v>
      </c>
      <c r="O7539" s="2" t="str">
        <f>VLOOKUP(Tabla1[[#This Row],[nemo]],'Nemos y clasificaciones'!$A$1:$C$3000,3,FALSE)</f>
        <v>ETF</v>
      </c>
      <c r="P7539" s="2"/>
      <c r="Q7539" s="2"/>
    </row>
    <row r="7540" spans="1:17" x14ac:dyDescent="0.25">
      <c r="A7540" t="s">
        <v>3271</v>
      </c>
      <c r="B7540" s="1">
        <v>44132</v>
      </c>
      <c r="C7540" s="1">
        <v>44133</v>
      </c>
      <c r="D7540" t="s">
        <v>14</v>
      </c>
      <c r="E7540" t="s">
        <v>254</v>
      </c>
      <c r="F7540">
        <v>0</v>
      </c>
      <c r="G7540">
        <v>40160000</v>
      </c>
      <c r="H7540">
        <v>0</v>
      </c>
      <c r="I7540">
        <v>0</v>
      </c>
      <c r="J7540">
        <v>0</v>
      </c>
      <c r="K7540">
        <v>6.9000000000000006E-2</v>
      </c>
      <c r="L7540" t="s">
        <v>23</v>
      </c>
      <c r="M7540" s="2">
        <v>2771040</v>
      </c>
      <c r="N7540" s="2" t="str">
        <f>VLOOKUP(Tabla1[[#This Row],[nemo]],'Nemos y clasificaciones'!$A$2:$B$5000,2,FALSE)</f>
        <v>FONDO MUTUO ETF IT NOW S&amp;P IPSA</v>
      </c>
      <c r="O7540" s="2" t="str">
        <f>VLOOKUP(Tabla1[[#This Row],[nemo]],'Nemos y clasificaciones'!$A$1:$C$3000,3,FALSE)</f>
        <v>ETF</v>
      </c>
      <c r="P7540" s="2"/>
      <c r="Q7540" s="2"/>
    </row>
    <row r="7541" spans="1:17" x14ac:dyDescent="0.25">
      <c r="A7541" t="s">
        <v>11577</v>
      </c>
      <c r="B7541" s="1">
        <v>42149</v>
      </c>
      <c r="C7541" s="1">
        <v>42150</v>
      </c>
      <c r="D7541" t="s">
        <v>14</v>
      </c>
      <c r="E7541" t="s">
        <v>254</v>
      </c>
      <c r="F7541">
        <v>0</v>
      </c>
      <c r="G7541">
        <v>9440000</v>
      </c>
      <c r="H7541">
        <v>0</v>
      </c>
      <c r="I7541">
        <v>0</v>
      </c>
      <c r="J7541">
        <v>0</v>
      </c>
      <c r="K7541">
        <v>0.28899999999999998</v>
      </c>
      <c r="L7541" t="s">
        <v>23</v>
      </c>
      <c r="M7541" s="2">
        <v>2728160</v>
      </c>
      <c r="N7541" s="2" t="str">
        <f>VLOOKUP(Tabla1[[#This Row],[nemo]],'Nemos y clasificaciones'!$A$2:$B$5000,2,FALSE)</f>
        <v>FONDO MUTUO ETF IT NOW S&amp;P IPSA</v>
      </c>
      <c r="O7541" s="2" t="str">
        <f>VLOOKUP(Tabla1[[#This Row],[nemo]],'Nemos y clasificaciones'!$A$1:$C$3000,3,FALSE)</f>
        <v>ETF</v>
      </c>
      <c r="P7541" s="2"/>
      <c r="Q7541" s="2"/>
    </row>
    <row r="7542" spans="1:17" x14ac:dyDescent="0.25">
      <c r="A7542" t="s">
        <v>10003</v>
      </c>
      <c r="B7542" s="1">
        <v>42732</v>
      </c>
      <c r="C7542" s="1">
        <v>42733</v>
      </c>
      <c r="D7542" t="s">
        <v>14</v>
      </c>
      <c r="E7542" t="s">
        <v>254</v>
      </c>
      <c r="F7542">
        <v>0</v>
      </c>
      <c r="G7542">
        <v>19600000</v>
      </c>
      <c r="H7542">
        <v>0</v>
      </c>
      <c r="I7542">
        <v>0</v>
      </c>
      <c r="J7542">
        <v>0</v>
      </c>
      <c r="K7542">
        <v>0.13800000000000001</v>
      </c>
      <c r="L7542" t="s">
        <v>23</v>
      </c>
      <c r="M7542" s="2">
        <v>2704800</v>
      </c>
      <c r="N7542" s="2" t="str">
        <f>VLOOKUP(Tabla1[[#This Row],[nemo]],'Nemos y clasificaciones'!$A$2:$B$5000,2,FALSE)</f>
        <v>FONDO MUTUO ETF IT NOW S&amp;P IPSA</v>
      </c>
      <c r="O7542" s="2" t="str">
        <f>VLOOKUP(Tabla1[[#This Row],[nemo]],'Nemos y clasificaciones'!$A$1:$C$3000,3,FALSE)</f>
        <v>ETF</v>
      </c>
      <c r="P7542" s="2"/>
      <c r="Q7542" s="2"/>
    </row>
    <row r="7543" spans="1:17" x14ac:dyDescent="0.25">
      <c r="A7543" t="s">
        <v>11826</v>
      </c>
      <c r="B7543" s="1">
        <v>42116</v>
      </c>
      <c r="C7543" s="1">
        <v>42117</v>
      </c>
      <c r="D7543" t="s">
        <v>14</v>
      </c>
      <c r="E7543" t="s">
        <v>254</v>
      </c>
      <c r="F7543">
        <v>0</v>
      </c>
      <c r="G7543">
        <v>9360000</v>
      </c>
      <c r="H7543">
        <v>0</v>
      </c>
      <c r="I7543">
        <v>0</v>
      </c>
      <c r="J7543">
        <v>0</v>
      </c>
      <c r="K7543">
        <v>0.28799999999999998</v>
      </c>
      <c r="L7543" t="s">
        <v>23</v>
      </c>
      <c r="M7543" s="2">
        <v>2695680</v>
      </c>
      <c r="N7543" s="2" t="str">
        <f>VLOOKUP(Tabla1[[#This Row],[nemo]],'Nemos y clasificaciones'!$A$2:$B$5000,2,FALSE)</f>
        <v>FONDO MUTUO ETF IT NOW S&amp;P IPSA</v>
      </c>
      <c r="O7543" s="2" t="str">
        <f>VLOOKUP(Tabla1[[#This Row],[nemo]],'Nemos y clasificaciones'!$A$1:$C$3000,3,FALSE)</f>
        <v>ETF</v>
      </c>
      <c r="P7543" s="2"/>
      <c r="Q7543" s="2"/>
    </row>
    <row r="7544" spans="1:17" x14ac:dyDescent="0.25">
      <c r="A7544" t="s">
        <v>11703</v>
      </c>
      <c r="B7544" s="1">
        <v>42135</v>
      </c>
      <c r="C7544" s="1">
        <v>42136</v>
      </c>
      <c r="D7544" t="s">
        <v>14</v>
      </c>
      <c r="E7544" t="s">
        <v>254</v>
      </c>
      <c r="F7544">
        <v>0</v>
      </c>
      <c r="G7544">
        <v>8720000</v>
      </c>
      <c r="H7544">
        <v>0</v>
      </c>
      <c r="I7544">
        <v>0</v>
      </c>
      <c r="J7544">
        <v>0</v>
      </c>
      <c r="K7544">
        <v>0.30399999999999999</v>
      </c>
      <c r="L7544" t="s">
        <v>23</v>
      </c>
      <c r="M7544" s="2">
        <v>2650880</v>
      </c>
      <c r="N7544" s="2" t="str">
        <f>VLOOKUP(Tabla1[[#This Row],[nemo]],'Nemos y clasificaciones'!$A$2:$B$5000,2,FALSE)</f>
        <v>FONDO MUTUO ETF IT NOW S&amp;P IPSA</v>
      </c>
      <c r="O7544" s="2" t="str">
        <f>VLOOKUP(Tabla1[[#This Row],[nemo]],'Nemos y clasificaciones'!$A$1:$C$3000,3,FALSE)</f>
        <v>ETF</v>
      </c>
      <c r="P7544" s="2"/>
      <c r="Q7544" s="2"/>
    </row>
    <row r="7545" spans="1:17" x14ac:dyDescent="0.25">
      <c r="A7545" t="s">
        <v>11190</v>
      </c>
      <c r="B7545" s="1">
        <v>42305</v>
      </c>
      <c r="C7545" s="1">
        <v>42306</v>
      </c>
      <c r="D7545" t="s">
        <v>14</v>
      </c>
      <c r="E7545" t="s">
        <v>254</v>
      </c>
      <c r="F7545">
        <v>0</v>
      </c>
      <c r="G7545">
        <v>8240000</v>
      </c>
      <c r="H7545">
        <v>0</v>
      </c>
      <c r="I7545">
        <v>0</v>
      </c>
      <c r="J7545">
        <v>0</v>
      </c>
      <c r="K7545">
        <v>0.31900000000000001</v>
      </c>
      <c r="L7545" t="s">
        <v>23</v>
      </c>
      <c r="M7545" s="2">
        <v>2628560</v>
      </c>
      <c r="N7545" s="2" t="str">
        <f>VLOOKUP(Tabla1[[#This Row],[nemo]],'Nemos y clasificaciones'!$A$2:$B$5000,2,FALSE)</f>
        <v>FONDO MUTUO ETF IT NOW S&amp;P IPSA</v>
      </c>
      <c r="O7545" s="2" t="str">
        <f>VLOOKUP(Tabla1[[#This Row],[nemo]],'Nemos y clasificaciones'!$A$1:$C$3000,3,FALSE)</f>
        <v>ETF</v>
      </c>
      <c r="P7545" s="2"/>
      <c r="Q7545" s="2"/>
    </row>
    <row r="7546" spans="1:17" x14ac:dyDescent="0.25">
      <c r="A7546" t="s">
        <v>8691</v>
      </c>
      <c r="B7546" s="1">
        <v>43097</v>
      </c>
      <c r="C7546" s="1">
        <v>43098</v>
      </c>
      <c r="D7546" t="s">
        <v>14</v>
      </c>
      <c r="E7546" t="s">
        <v>254</v>
      </c>
      <c r="F7546">
        <v>0</v>
      </c>
      <c r="G7546">
        <v>23200000</v>
      </c>
      <c r="H7546">
        <v>0</v>
      </c>
      <c r="I7546">
        <v>0</v>
      </c>
      <c r="J7546">
        <v>0</v>
      </c>
      <c r="K7546">
        <v>0.112</v>
      </c>
      <c r="L7546" t="s">
        <v>23</v>
      </c>
      <c r="M7546" s="2">
        <v>2598400</v>
      </c>
      <c r="N7546" s="2" t="str">
        <f>VLOOKUP(Tabla1[[#This Row],[nemo]],'Nemos y clasificaciones'!$A$2:$B$5000,2,FALSE)</f>
        <v>FONDO MUTUO ETF IT NOW S&amp;P IPSA</v>
      </c>
      <c r="O7546" s="2" t="str">
        <f>VLOOKUP(Tabla1[[#This Row],[nemo]],'Nemos y clasificaciones'!$A$1:$C$3000,3,FALSE)</f>
        <v>ETF</v>
      </c>
      <c r="P7546" s="2"/>
      <c r="Q7546" s="2"/>
    </row>
    <row r="7547" spans="1:17" x14ac:dyDescent="0.25">
      <c r="A7547" t="s">
        <v>2049</v>
      </c>
      <c r="B7547" s="1">
        <v>44320</v>
      </c>
      <c r="C7547" s="1">
        <v>44321</v>
      </c>
      <c r="D7547" t="s">
        <v>14</v>
      </c>
      <c r="E7547" t="s">
        <v>254</v>
      </c>
      <c r="F7547">
        <v>0</v>
      </c>
      <c r="G7547">
        <v>40240000</v>
      </c>
      <c r="H7547">
        <v>0</v>
      </c>
      <c r="I7547">
        <v>0</v>
      </c>
      <c r="J7547">
        <v>0</v>
      </c>
      <c r="K7547">
        <v>6.3E-2</v>
      </c>
      <c r="L7547" t="s">
        <v>23</v>
      </c>
      <c r="M7547" s="2">
        <v>2535120</v>
      </c>
      <c r="N7547" s="2" t="str">
        <f>VLOOKUP(Tabla1[[#This Row],[nemo]],'Nemos y clasificaciones'!$A$2:$B$5000,2,FALSE)</f>
        <v>FONDO MUTUO ETF IT NOW S&amp;P IPSA</v>
      </c>
      <c r="O7547" s="2" t="str">
        <f>VLOOKUP(Tabla1[[#This Row],[nemo]],'Nemos y clasificaciones'!$A$1:$C$3000,3,FALSE)</f>
        <v>ETF</v>
      </c>
      <c r="P7547" s="2"/>
      <c r="Q7547" s="2"/>
    </row>
    <row r="7548" spans="1:17" x14ac:dyDescent="0.25">
      <c r="A7548" t="s">
        <v>9976</v>
      </c>
      <c r="B7548" s="1">
        <v>42733</v>
      </c>
      <c r="C7548" s="1">
        <v>42734</v>
      </c>
      <c r="D7548" t="s">
        <v>14</v>
      </c>
      <c r="E7548" t="s">
        <v>254</v>
      </c>
      <c r="F7548">
        <v>0</v>
      </c>
      <c r="G7548">
        <v>19600000</v>
      </c>
      <c r="H7548">
        <v>0</v>
      </c>
      <c r="I7548">
        <v>0</v>
      </c>
      <c r="J7548">
        <v>0</v>
      </c>
      <c r="K7548">
        <v>0.129</v>
      </c>
      <c r="L7548" t="s">
        <v>23</v>
      </c>
      <c r="M7548" s="2">
        <v>2528400</v>
      </c>
      <c r="N7548" s="2" t="str">
        <f>VLOOKUP(Tabla1[[#This Row],[nemo]],'Nemos y clasificaciones'!$A$2:$B$5000,2,FALSE)</f>
        <v>FONDO MUTUO ETF IT NOW S&amp;P IPSA</v>
      </c>
      <c r="O7548" s="2" t="str">
        <f>VLOOKUP(Tabla1[[#This Row],[nemo]],'Nemos y clasificaciones'!$A$1:$C$3000,3,FALSE)</f>
        <v>ETF</v>
      </c>
      <c r="P7548" s="2"/>
      <c r="Q7548" s="2"/>
    </row>
    <row r="7549" spans="1:17" x14ac:dyDescent="0.25">
      <c r="A7549" t="s">
        <v>10811</v>
      </c>
      <c r="B7549" s="1">
        <v>42481</v>
      </c>
      <c r="C7549" s="1">
        <v>42482</v>
      </c>
      <c r="D7549" t="s">
        <v>14</v>
      </c>
      <c r="E7549" t="s">
        <v>254</v>
      </c>
      <c r="F7549">
        <v>0</v>
      </c>
      <c r="G7549">
        <v>8400000</v>
      </c>
      <c r="H7549">
        <v>0</v>
      </c>
      <c r="I7549">
        <v>0</v>
      </c>
      <c r="J7549">
        <v>0</v>
      </c>
      <c r="K7549">
        <v>0.29399999999999998</v>
      </c>
      <c r="L7549" t="s">
        <v>23</v>
      </c>
      <c r="M7549" s="2">
        <v>2469600</v>
      </c>
      <c r="N7549" s="2" t="str">
        <f>VLOOKUP(Tabla1[[#This Row],[nemo]],'Nemos y clasificaciones'!$A$2:$B$5000,2,FALSE)</f>
        <v>FONDO MUTUO ETF IT NOW S&amp;P IPSA</v>
      </c>
      <c r="O7549" s="2" t="str">
        <f>VLOOKUP(Tabla1[[#This Row],[nemo]],'Nemos y clasificaciones'!$A$1:$C$3000,3,FALSE)</f>
        <v>ETF</v>
      </c>
      <c r="P7549" s="2"/>
      <c r="Q7549" s="2"/>
    </row>
    <row r="7550" spans="1:17" x14ac:dyDescent="0.25">
      <c r="A7550" t="s">
        <v>10141</v>
      </c>
      <c r="B7550" s="1">
        <v>42698</v>
      </c>
      <c r="C7550" s="1">
        <v>42699</v>
      </c>
      <c r="D7550" t="s">
        <v>14</v>
      </c>
      <c r="E7550" t="s">
        <v>254</v>
      </c>
      <c r="F7550">
        <v>0</v>
      </c>
      <c r="G7550">
        <v>23360000</v>
      </c>
      <c r="H7550">
        <v>0</v>
      </c>
      <c r="I7550">
        <v>0</v>
      </c>
      <c r="J7550">
        <v>0</v>
      </c>
      <c r="K7550">
        <v>0.104</v>
      </c>
      <c r="L7550" t="s">
        <v>23</v>
      </c>
      <c r="M7550" s="2">
        <v>2429440</v>
      </c>
      <c r="N7550" s="2" t="str">
        <f>VLOOKUP(Tabla1[[#This Row],[nemo]],'Nemos y clasificaciones'!$A$2:$B$5000,2,FALSE)</f>
        <v>FONDO MUTUO ETF IT NOW S&amp;P IPSA</v>
      </c>
      <c r="O7550" s="2" t="str">
        <f>VLOOKUP(Tabla1[[#This Row],[nemo]],'Nemos y clasificaciones'!$A$1:$C$3000,3,FALSE)</f>
        <v>ETF</v>
      </c>
      <c r="P7550" s="2"/>
      <c r="Q7550" s="2"/>
    </row>
    <row r="7551" spans="1:17" x14ac:dyDescent="0.25">
      <c r="A7551" t="s">
        <v>9050</v>
      </c>
      <c r="B7551" s="1">
        <v>43006</v>
      </c>
      <c r="C7551" s="1">
        <v>43007</v>
      </c>
      <c r="D7551" t="s">
        <v>14</v>
      </c>
      <c r="E7551" t="s">
        <v>254</v>
      </c>
      <c r="F7551">
        <v>0</v>
      </c>
      <c r="G7551">
        <v>20400000</v>
      </c>
      <c r="H7551">
        <v>0</v>
      </c>
      <c r="I7551">
        <v>0</v>
      </c>
      <c r="J7551">
        <v>0</v>
      </c>
      <c r="K7551">
        <v>0.11899999999999999</v>
      </c>
      <c r="L7551" t="s">
        <v>23</v>
      </c>
      <c r="M7551" s="2">
        <v>2427600</v>
      </c>
      <c r="N7551" s="2" t="str">
        <f>VLOOKUP(Tabla1[[#This Row],[nemo]],'Nemos y clasificaciones'!$A$2:$B$5000,2,FALSE)</f>
        <v>FONDO MUTUO ETF IT NOW S&amp;P IPSA</v>
      </c>
      <c r="O7551" s="2" t="str">
        <f>VLOOKUP(Tabla1[[#This Row],[nemo]],'Nemos y clasificaciones'!$A$1:$C$3000,3,FALSE)</f>
        <v>ETF</v>
      </c>
      <c r="P7551" s="2"/>
      <c r="Q7551" s="2"/>
    </row>
    <row r="7552" spans="1:17" x14ac:dyDescent="0.25">
      <c r="A7552" t="s">
        <v>10639</v>
      </c>
      <c r="B7552" s="1">
        <v>42501</v>
      </c>
      <c r="C7552" s="1">
        <v>42502</v>
      </c>
      <c r="D7552" t="s">
        <v>14</v>
      </c>
      <c r="E7552" t="s">
        <v>254</v>
      </c>
      <c r="F7552">
        <v>0</v>
      </c>
      <c r="G7552">
        <v>8560000</v>
      </c>
      <c r="H7552">
        <v>0</v>
      </c>
      <c r="I7552">
        <v>0</v>
      </c>
      <c r="J7552">
        <v>0</v>
      </c>
      <c r="K7552">
        <v>0.27400000000000002</v>
      </c>
      <c r="L7552" t="s">
        <v>23</v>
      </c>
      <c r="M7552" s="2">
        <v>2345440</v>
      </c>
      <c r="N7552" s="2" t="str">
        <f>VLOOKUP(Tabla1[[#This Row],[nemo]],'Nemos y clasificaciones'!$A$2:$B$5000,2,FALSE)</f>
        <v>FONDO MUTUO ETF IT NOW S&amp;P IPSA</v>
      </c>
      <c r="O7552" s="2" t="str">
        <f>VLOOKUP(Tabla1[[#This Row],[nemo]],'Nemos y clasificaciones'!$A$1:$C$3000,3,FALSE)</f>
        <v>ETF</v>
      </c>
      <c r="P7552" s="2"/>
      <c r="Q7552" s="2"/>
    </row>
    <row r="7553" spans="1:17" x14ac:dyDescent="0.25">
      <c r="A7553" t="s">
        <v>11825</v>
      </c>
      <c r="B7553" s="1">
        <v>42116</v>
      </c>
      <c r="C7553" s="1">
        <v>42117</v>
      </c>
      <c r="D7553" t="s">
        <v>14</v>
      </c>
      <c r="E7553" t="s">
        <v>254</v>
      </c>
      <c r="F7553">
        <v>0</v>
      </c>
      <c r="G7553">
        <v>9360000</v>
      </c>
      <c r="H7553">
        <v>0</v>
      </c>
      <c r="I7553">
        <v>0</v>
      </c>
      <c r="J7553">
        <v>0</v>
      </c>
      <c r="K7553">
        <v>0.246</v>
      </c>
      <c r="L7553" t="s">
        <v>23</v>
      </c>
      <c r="M7553" s="2">
        <v>2302560</v>
      </c>
      <c r="N7553" s="2" t="str">
        <f>VLOOKUP(Tabla1[[#This Row],[nemo]],'Nemos y clasificaciones'!$A$2:$B$5000,2,FALSE)</f>
        <v>FONDO MUTUO ETF IT NOW S&amp;P IPSA</v>
      </c>
      <c r="O7553" s="2" t="str">
        <f>VLOOKUP(Tabla1[[#This Row],[nemo]],'Nemos y clasificaciones'!$A$1:$C$3000,3,FALSE)</f>
        <v>ETF</v>
      </c>
      <c r="P7553" s="2"/>
      <c r="Q7553" s="2"/>
    </row>
    <row r="7554" spans="1:17" x14ac:dyDescent="0.25">
      <c r="A7554" t="s">
        <v>11480</v>
      </c>
      <c r="B7554" s="1">
        <v>42172</v>
      </c>
      <c r="C7554" s="1">
        <v>42173</v>
      </c>
      <c r="D7554" t="s">
        <v>14</v>
      </c>
      <c r="E7554" t="s">
        <v>254</v>
      </c>
      <c r="F7554">
        <v>0</v>
      </c>
      <c r="G7554">
        <v>11440000</v>
      </c>
      <c r="H7554">
        <v>0</v>
      </c>
      <c r="I7554">
        <v>0</v>
      </c>
      <c r="J7554">
        <v>0</v>
      </c>
      <c r="K7554">
        <v>0.20100000000000001</v>
      </c>
      <c r="L7554" t="s">
        <v>23</v>
      </c>
      <c r="M7554" s="2">
        <v>2299440</v>
      </c>
      <c r="N7554" s="2" t="str">
        <f>VLOOKUP(Tabla1[[#This Row],[nemo]],'Nemos y clasificaciones'!$A$2:$B$5000,2,FALSE)</f>
        <v>FONDO MUTUO ETF IT NOW S&amp;P IPSA</v>
      </c>
      <c r="O7554" s="2" t="str">
        <f>VLOOKUP(Tabla1[[#This Row],[nemo]],'Nemos y clasificaciones'!$A$1:$C$3000,3,FALSE)</f>
        <v>ETF</v>
      </c>
      <c r="P7554" s="2"/>
      <c r="Q7554" s="2"/>
    </row>
    <row r="7555" spans="1:17" x14ac:dyDescent="0.25">
      <c r="A7555" t="s">
        <v>7127</v>
      </c>
      <c r="B7555" s="1">
        <v>43452</v>
      </c>
      <c r="C7555" s="1">
        <v>43458</v>
      </c>
      <c r="D7555" t="s">
        <v>21</v>
      </c>
      <c r="E7555" t="s">
        <v>287</v>
      </c>
      <c r="F7555">
        <v>0</v>
      </c>
      <c r="G7555">
        <v>1000000</v>
      </c>
      <c r="H7555">
        <v>0</v>
      </c>
      <c r="I7555">
        <v>0</v>
      </c>
      <c r="J7555">
        <v>0</v>
      </c>
      <c r="K7555">
        <v>0.21</v>
      </c>
      <c r="L7555" t="s">
        <v>23</v>
      </c>
      <c r="M7555" s="2">
        <v>210000</v>
      </c>
      <c r="N7555" s="2" t="str">
        <f>VLOOKUP(Tabla1[[#This Row],[nemo]],'Nemos y clasificaciones'!$A$2:$B$5000,2,FALSE)</f>
        <v>iShares Core U.S. Aggregate Bond ETF (AGG)</v>
      </c>
      <c r="O7555" s="2" t="str">
        <f>VLOOKUP(Tabla1[[#This Row],[nemo]],'Nemos y clasificaciones'!$A$1:$C$3000,3,FALSE)</f>
        <v>ETF</v>
      </c>
      <c r="P7555" s="2"/>
      <c r="Q7555" s="2"/>
    </row>
    <row r="7556" spans="1:17" x14ac:dyDescent="0.25">
      <c r="A7556" t="s">
        <v>10581</v>
      </c>
      <c r="B7556" s="1">
        <v>42508</v>
      </c>
      <c r="C7556" s="1">
        <v>42509</v>
      </c>
      <c r="D7556" t="s">
        <v>14</v>
      </c>
      <c r="E7556" t="s">
        <v>254</v>
      </c>
      <c r="F7556">
        <v>0</v>
      </c>
      <c r="G7556">
        <v>8560000</v>
      </c>
      <c r="H7556">
        <v>0</v>
      </c>
      <c r="I7556">
        <v>0</v>
      </c>
      <c r="J7556">
        <v>0</v>
      </c>
      <c r="K7556">
        <v>0.26600000000000001</v>
      </c>
      <c r="L7556" t="s">
        <v>23</v>
      </c>
      <c r="M7556" s="2">
        <v>2276960</v>
      </c>
      <c r="N7556" s="2" t="str">
        <f>VLOOKUP(Tabla1[[#This Row],[nemo]],'Nemos y clasificaciones'!$A$2:$B$5000,2,FALSE)</f>
        <v>FONDO MUTUO ETF IT NOW S&amp;P IPSA</v>
      </c>
      <c r="O7556" s="2" t="str">
        <f>VLOOKUP(Tabla1[[#This Row],[nemo]],'Nemos y clasificaciones'!$A$1:$C$3000,3,FALSE)</f>
        <v>ETF</v>
      </c>
      <c r="P7556" s="2"/>
      <c r="Q7556" s="2"/>
    </row>
    <row r="7557" spans="1:17" x14ac:dyDescent="0.25">
      <c r="A7557" t="s">
        <v>11699</v>
      </c>
      <c r="B7557" s="1">
        <v>42135</v>
      </c>
      <c r="C7557" s="1">
        <v>42136</v>
      </c>
      <c r="D7557" t="s">
        <v>14</v>
      </c>
      <c r="E7557" t="s">
        <v>254</v>
      </c>
      <c r="F7557">
        <v>0</v>
      </c>
      <c r="G7557">
        <v>8720000</v>
      </c>
      <c r="H7557">
        <v>0</v>
      </c>
      <c r="I7557">
        <v>0</v>
      </c>
      <c r="J7557">
        <v>0</v>
      </c>
      <c r="K7557">
        <v>0.26100000000000001</v>
      </c>
      <c r="L7557" t="s">
        <v>23</v>
      </c>
      <c r="M7557" s="2">
        <v>2275920</v>
      </c>
      <c r="N7557" s="2" t="str">
        <f>VLOOKUP(Tabla1[[#This Row],[nemo]],'Nemos y clasificaciones'!$A$2:$B$5000,2,FALSE)</f>
        <v>FONDO MUTUO ETF IT NOW S&amp;P IPSA</v>
      </c>
      <c r="O7557" s="2" t="str">
        <f>VLOOKUP(Tabla1[[#This Row],[nemo]],'Nemos y clasificaciones'!$A$1:$C$3000,3,FALSE)</f>
        <v>ETF</v>
      </c>
      <c r="P7557" s="2"/>
      <c r="Q7557" s="2"/>
    </row>
    <row r="7558" spans="1:17" x14ac:dyDescent="0.25">
      <c r="A7558" t="s">
        <v>9815</v>
      </c>
      <c r="B7558" s="1">
        <v>42824</v>
      </c>
      <c r="C7558" s="1">
        <v>42825</v>
      </c>
      <c r="D7558" t="s">
        <v>14</v>
      </c>
      <c r="E7558" t="s">
        <v>254</v>
      </c>
      <c r="F7558">
        <v>0</v>
      </c>
      <c r="G7558">
        <v>18400000</v>
      </c>
      <c r="H7558">
        <v>0</v>
      </c>
      <c r="I7558">
        <v>0</v>
      </c>
      <c r="J7558">
        <v>0</v>
      </c>
      <c r="K7558">
        <v>0.123</v>
      </c>
      <c r="L7558" t="s">
        <v>23</v>
      </c>
      <c r="M7558" s="2">
        <v>2263200</v>
      </c>
      <c r="N7558" s="2" t="str">
        <f>VLOOKUP(Tabla1[[#This Row],[nemo]],'Nemos y clasificaciones'!$A$2:$B$5000,2,FALSE)</f>
        <v>FONDO MUTUO ETF IT NOW S&amp;P IPSA</v>
      </c>
      <c r="O7558" s="2" t="str">
        <f>VLOOKUP(Tabla1[[#This Row],[nemo]],'Nemos y clasificaciones'!$A$1:$C$3000,3,FALSE)</f>
        <v>ETF</v>
      </c>
      <c r="P7558" s="2"/>
      <c r="Q7558" s="2"/>
    </row>
    <row r="7559" spans="1:17" x14ac:dyDescent="0.25">
      <c r="A7559" t="s">
        <v>11998</v>
      </c>
      <c r="B7559" s="1">
        <v>42018</v>
      </c>
      <c r="C7559" s="1">
        <v>42019</v>
      </c>
      <c r="D7559" t="s">
        <v>14</v>
      </c>
      <c r="E7559" t="s">
        <v>254</v>
      </c>
      <c r="F7559">
        <v>0</v>
      </c>
      <c r="G7559">
        <v>5200000</v>
      </c>
      <c r="H7559">
        <v>0</v>
      </c>
      <c r="I7559">
        <v>0</v>
      </c>
      <c r="J7559">
        <v>0</v>
      </c>
      <c r="K7559">
        <v>0.41399999999999998</v>
      </c>
      <c r="L7559" t="s">
        <v>23</v>
      </c>
      <c r="M7559" s="2">
        <v>2152800</v>
      </c>
      <c r="N7559" s="2" t="str">
        <f>VLOOKUP(Tabla1[[#This Row],[nemo]],'Nemos y clasificaciones'!$A$2:$B$5000,2,FALSE)</f>
        <v>FONDO MUTUO ETF IT NOW S&amp;P IPSA</v>
      </c>
      <c r="O7559" s="2" t="str">
        <f>VLOOKUP(Tabla1[[#This Row],[nemo]],'Nemos y clasificaciones'!$A$1:$C$3000,3,FALSE)</f>
        <v>ETF</v>
      </c>
      <c r="P7559" s="2"/>
      <c r="Q7559" s="2"/>
    </row>
    <row r="7560" spans="1:17" x14ac:dyDescent="0.25">
      <c r="A7560" t="s">
        <v>8896</v>
      </c>
      <c r="B7560" s="1">
        <v>43062</v>
      </c>
      <c r="C7560" s="1">
        <v>43063</v>
      </c>
      <c r="D7560" t="s">
        <v>14</v>
      </c>
      <c r="E7560" t="s">
        <v>254</v>
      </c>
      <c r="F7560">
        <v>0</v>
      </c>
      <c r="G7560">
        <v>20720000</v>
      </c>
      <c r="H7560">
        <v>0</v>
      </c>
      <c r="I7560">
        <v>0</v>
      </c>
      <c r="J7560">
        <v>0</v>
      </c>
      <c r="K7560">
        <v>0.10299999999999999</v>
      </c>
      <c r="L7560" t="s">
        <v>23</v>
      </c>
      <c r="M7560" s="2">
        <v>2134160</v>
      </c>
      <c r="N7560" s="2" t="str">
        <f>VLOOKUP(Tabla1[[#This Row],[nemo]],'Nemos y clasificaciones'!$A$2:$B$5000,2,FALSE)</f>
        <v>FONDO MUTUO ETF IT NOW S&amp;P IPSA</v>
      </c>
      <c r="O7560" s="2" t="str">
        <f>VLOOKUP(Tabla1[[#This Row],[nemo]],'Nemos y clasificaciones'!$A$1:$C$3000,3,FALSE)</f>
        <v>ETF</v>
      </c>
      <c r="P7560" s="2"/>
      <c r="Q7560" s="2"/>
    </row>
    <row r="7561" spans="1:17" x14ac:dyDescent="0.25">
      <c r="A7561" t="s">
        <v>7898</v>
      </c>
      <c r="B7561" s="1">
        <v>43269</v>
      </c>
      <c r="C7561" s="1">
        <v>43270</v>
      </c>
      <c r="D7561" t="s">
        <v>14</v>
      </c>
      <c r="E7561" t="s">
        <v>254</v>
      </c>
      <c r="F7561">
        <v>0</v>
      </c>
      <c r="G7561">
        <v>31600000</v>
      </c>
      <c r="H7561">
        <v>0</v>
      </c>
      <c r="I7561">
        <v>0</v>
      </c>
      <c r="J7561">
        <v>0</v>
      </c>
      <c r="K7561">
        <v>6.4000000000000001E-2</v>
      </c>
      <c r="L7561" t="s">
        <v>23</v>
      </c>
      <c r="M7561" s="2">
        <v>2022400</v>
      </c>
      <c r="N7561" s="2" t="str">
        <f>VLOOKUP(Tabla1[[#This Row],[nemo]],'Nemos y clasificaciones'!$A$2:$B$5000,2,FALSE)</f>
        <v>FONDO MUTUO ETF IT NOW S&amp;P IPSA</v>
      </c>
      <c r="O7561" s="2" t="str">
        <f>VLOOKUP(Tabla1[[#This Row],[nemo]],'Nemos y clasificaciones'!$A$1:$C$3000,3,FALSE)</f>
        <v>ETF</v>
      </c>
      <c r="P7561" s="2"/>
      <c r="Q7561" s="2"/>
    </row>
    <row r="7562" spans="1:17" x14ac:dyDescent="0.25">
      <c r="A7562" t="s">
        <v>10938</v>
      </c>
      <c r="B7562" s="1">
        <v>42390</v>
      </c>
      <c r="C7562" s="1">
        <v>42391</v>
      </c>
      <c r="D7562" t="s">
        <v>14</v>
      </c>
      <c r="E7562" t="s">
        <v>254</v>
      </c>
      <c r="F7562">
        <v>0</v>
      </c>
      <c r="G7562">
        <v>9120000</v>
      </c>
      <c r="H7562">
        <v>0</v>
      </c>
      <c r="I7562">
        <v>0</v>
      </c>
      <c r="J7562">
        <v>0</v>
      </c>
      <c r="K7562">
        <v>0.219</v>
      </c>
      <c r="L7562" t="s">
        <v>23</v>
      </c>
      <c r="M7562" s="2">
        <v>1997280</v>
      </c>
      <c r="N7562" s="2" t="str">
        <f>VLOOKUP(Tabla1[[#This Row],[nemo]],'Nemos y clasificaciones'!$A$2:$B$5000,2,FALSE)</f>
        <v>FONDO MUTUO ETF IT NOW S&amp;P IPSA</v>
      </c>
      <c r="O7562" s="2" t="str">
        <f>VLOOKUP(Tabla1[[#This Row],[nemo]],'Nemos y clasificaciones'!$A$1:$C$3000,3,FALSE)</f>
        <v>ETF</v>
      </c>
      <c r="P7562" s="2"/>
      <c r="Q7562" s="2"/>
    </row>
    <row r="7563" spans="1:17" x14ac:dyDescent="0.25">
      <c r="A7563" t="s">
        <v>11326</v>
      </c>
      <c r="B7563" s="1">
        <v>42235</v>
      </c>
      <c r="C7563" s="1">
        <v>42236</v>
      </c>
      <c r="D7563" t="s">
        <v>14</v>
      </c>
      <c r="E7563" t="s">
        <v>254</v>
      </c>
      <c r="F7563">
        <v>0</v>
      </c>
      <c r="G7563">
        <v>9840000</v>
      </c>
      <c r="H7563">
        <v>0</v>
      </c>
      <c r="I7563">
        <v>0</v>
      </c>
      <c r="J7563">
        <v>0</v>
      </c>
      <c r="K7563">
        <v>0.20200000000000001</v>
      </c>
      <c r="L7563" t="s">
        <v>23</v>
      </c>
      <c r="M7563" s="2">
        <v>1987680</v>
      </c>
      <c r="N7563" s="2" t="str">
        <f>VLOOKUP(Tabla1[[#This Row],[nemo]],'Nemos y clasificaciones'!$A$2:$B$5000,2,FALSE)</f>
        <v>FONDO MUTUO ETF IT NOW S&amp;P IPSA</v>
      </c>
      <c r="O7563" s="2" t="str">
        <f>VLOOKUP(Tabla1[[#This Row],[nemo]],'Nemos y clasificaciones'!$A$1:$C$3000,3,FALSE)</f>
        <v>ETF</v>
      </c>
      <c r="P7563" s="2"/>
      <c r="Q7563" s="2"/>
    </row>
    <row r="7564" spans="1:17" x14ac:dyDescent="0.25">
      <c r="A7564" t="s">
        <v>9635</v>
      </c>
      <c r="B7564" s="1">
        <v>42864</v>
      </c>
      <c r="C7564" s="1">
        <v>42865</v>
      </c>
      <c r="D7564" t="s">
        <v>14</v>
      </c>
      <c r="E7564" t="s">
        <v>254</v>
      </c>
      <c r="F7564">
        <v>0</v>
      </c>
      <c r="G7564">
        <v>18240000</v>
      </c>
      <c r="H7564">
        <v>0</v>
      </c>
      <c r="I7564">
        <v>0</v>
      </c>
      <c r="J7564">
        <v>0</v>
      </c>
      <c r="K7564">
        <v>0.107</v>
      </c>
      <c r="L7564" t="s">
        <v>23</v>
      </c>
      <c r="M7564" s="2">
        <v>1951680</v>
      </c>
      <c r="N7564" s="2" t="str">
        <f>VLOOKUP(Tabla1[[#This Row],[nemo]],'Nemos y clasificaciones'!$A$2:$B$5000,2,FALSE)</f>
        <v>FONDO MUTUO ETF IT NOW S&amp;P IPSA</v>
      </c>
      <c r="O7564" s="2" t="str">
        <f>VLOOKUP(Tabla1[[#This Row],[nemo]],'Nemos y clasificaciones'!$A$1:$C$3000,3,FALSE)</f>
        <v>ETF</v>
      </c>
      <c r="P7564" s="2"/>
      <c r="Q7564" s="2"/>
    </row>
    <row r="7565" spans="1:17" x14ac:dyDescent="0.25">
      <c r="A7565" t="s">
        <v>7889</v>
      </c>
      <c r="B7565" s="1">
        <v>43270</v>
      </c>
      <c r="C7565" s="1">
        <v>43271</v>
      </c>
      <c r="D7565" t="s">
        <v>14</v>
      </c>
      <c r="E7565" t="s">
        <v>254</v>
      </c>
      <c r="F7565">
        <v>0</v>
      </c>
      <c r="G7565">
        <v>31600000</v>
      </c>
      <c r="H7565">
        <v>0</v>
      </c>
      <c r="I7565">
        <v>0</v>
      </c>
      <c r="J7565">
        <v>0</v>
      </c>
      <c r="K7565">
        <v>6.0999999999999999E-2</v>
      </c>
      <c r="L7565" t="s">
        <v>23</v>
      </c>
      <c r="M7565" s="2">
        <v>1927600</v>
      </c>
      <c r="N7565" s="2" t="str">
        <f>VLOOKUP(Tabla1[[#This Row],[nemo]],'Nemos y clasificaciones'!$A$2:$B$5000,2,FALSE)</f>
        <v>FONDO MUTUO ETF IT NOW S&amp;P IPSA</v>
      </c>
      <c r="O7565" s="2" t="str">
        <f>VLOOKUP(Tabla1[[#This Row],[nemo]],'Nemos y clasificaciones'!$A$1:$C$3000,3,FALSE)</f>
        <v>ETF</v>
      </c>
      <c r="P7565" s="2"/>
      <c r="Q7565" s="2"/>
    </row>
    <row r="7566" spans="1:17" x14ac:dyDescent="0.25">
      <c r="A7566" t="s">
        <v>3522</v>
      </c>
      <c r="B7566" s="1">
        <v>44077</v>
      </c>
      <c r="C7566" s="1">
        <v>44078</v>
      </c>
      <c r="D7566" t="s">
        <v>14</v>
      </c>
      <c r="E7566" t="s">
        <v>254</v>
      </c>
      <c r="F7566">
        <v>0</v>
      </c>
      <c r="G7566">
        <v>36480000</v>
      </c>
      <c r="H7566">
        <v>0</v>
      </c>
      <c r="I7566">
        <v>0</v>
      </c>
      <c r="J7566">
        <v>0</v>
      </c>
      <c r="K7566">
        <v>5.1999999999999998E-2</v>
      </c>
      <c r="L7566" t="s">
        <v>23</v>
      </c>
      <c r="M7566" s="2">
        <v>1896960</v>
      </c>
      <c r="N7566" s="2" t="str">
        <f>VLOOKUP(Tabla1[[#This Row],[nemo]],'Nemos y clasificaciones'!$A$2:$B$5000,2,FALSE)</f>
        <v>FONDO MUTUO ETF IT NOW S&amp;P IPSA</v>
      </c>
      <c r="O7566" s="2" t="str">
        <f>VLOOKUP(Tabla1[[#This Row],[nemo]],'Nemos y clasificaciones'!$A$1:$C$3000,3,FALSE)</f>
        <v>ETF</v>
      </c>
      <c r="P7566" s="2"/>
      <c r="Q7566" s="2"/>
    </row>
    <row r="7567" spans="1:17" x14ac:dyDescent="0.25">
      <c r="A7567" t="s">
        <v>11203</v>
      </c>
      <c r="B7567" s="1">
        <v>42298</v>
      </c>
      <c r="C7567" s="1">
        <v>42299</v>
      </c>
      <c r="D7567" t="s">
        <v>14</v>
      </c>
      <c r="E7567" t="s">
        <v>254</v>
      </c>
      <c r="F7567">
        <v>0</v>
      </c>
      <c r="G7567">
        <v>9040000</v>
      </c>
      <c r="H7567">
        <v>0</v>
      </c>
      <c r="I7567">
        <v>0</v>
      </c>
      <c r="J7567">
        <v>0</v>
      </c>
      <c r="K7567">
        <v>0.20699999999999999</v>
      </c>
      <c r="L7567" t="s">
        <v>23</v>
      </c>
      <c r="M7567" s="2">
        <v>1871280</v>
      </c>
      <c r="N7567" s="2" t="str">
        <f>VLOOKUP(Tabla1[[#This Row],[nemo]],'Nemos y clasificaciones'!$A$2:$B$5000,2,FALSE)</f>
        <v>FONDO MUTUO ETF IT NOW S&amp;P IPSA</v>
      </c>
      <c r="O7567" s="2" t="str">
        <f>VLOOKUP(Tabla1[[#This Row],[nemo]],'Nemos y clasificaciones'!$A$1:$C$3000,3,FALSE)</f>
        <v>ETF</v>
      </c>
      <c r="P7567" s="2"/>
      <c r="Q7567" s="2"/>
    </row>
    <row r="7568" spans="1:17" x14ac:dyDescent="0.25">
      <c r="A7568" t="s">
        <v>3588</v>
      </c>
      <c r="B7568" s="1">
        <v>44046</v>
      </c>
      <c r="C7568" s="1">
        <v>44050</v>
      </c>
      <c r="D7568" t="s">
        <v>21</v>
      </c>
      <c r="E7568" t="s">
        <v>287</v>
      </c>
      <c r="F7568">
        <v>0</v>
      </c>
      <c r="G7568">
        <v>1000000</v>
      </c>
      <c r="H7568">
        <v>0</v>
      </c>
      <c r="I7568">
        <v>0</v>
      </c>
      <c r="J7568">
        <v>0</v>
      </c>
      <c r="K7568">
        <v>0.20699999999999999</v>
      </c>
      <c r="L7568" t="s">
        <v>23</v>
      </c>
      <c r="M7568" s="2">
        <v>207000</v>
      </c>
      <c r="N7568" s="2" t="str">
        <f>VLOOKUP(Tabla1[[#This Row],[nemo]],'Nemos y clasificaciones'!$A$2:$B$5000,2,FALSE)</f>
        <v>iShares Core U.S. Aggregate Bond ETF (AGG)</v>
      </c>
      <c r="O7568" s="2" t="str">
        <f>VLOOKUP(Tabla1[[#This Row],[nemo]],'Nemos y clasificaciones'!$A$1:$C$3000,3,FALSE)</f>
        <v>ETF</v>
      </c>
      <c r="P7568" s="2"/>
      <c r="Q7568" s="2"/>
    </row>
    <row r="7569" spans="1:17" x14ac:dyDescent="0.25">
      <c r="A7569" t="s">
        <v>11799</v>
      </c>
      <c r="B7569" s="1">
        <v>42121</v>
      </c>
      <c r="C7569" s="1">
        <v>42122</v>
      </c>
      <c r="D7569" t="s">
        <v>14</v>
      </c>
      <c r="E7569" t="s">
        <v>254</v>
      </c>
      <c r="F7569">
        <v>0</v>
      </c>
      <c r="G7569">
        <v>9440000</v>
      </c>
      <c r="H7569">
        <v>0</v>
      </c>
      <c r="I7569">
        <v>0</v>
      </c>
      <c r="J7569">
        <v>0</v>
      </c>
      <c r="K7569">
        <v>0.19800000000000001</v>
      </c>
      <c r="L7569" t="s">
        <v>23</v>
      </c>
      <c r="M7569" s="2">
        <v>1869120</v>
      </c>
      <c r="N7569" s="2" t="str">
        <f>VLOOKUP(Tabla1[[#This Row],[nemo]],'Nemos y clasificaciones'!$A$2:$B$5000,2,FALSE)</f>
        <v>FONDO MUTUO ETF IT NOW S&amp;P IPSA</v>
      </c>
      <c r="O7569" s="2" t="str">
        <f>VLOOKUP(Tabla1[[#This Row],[nemo]],'Nemos y clasificaciones'!$A$1:$C$3000,3,FALSE)</f>
        <v>ETF</v>
      </c>
      <c r="P7569" s="2"/>
      <c r="Q7569" s="2"/>
    </row>
    <row r="7570" spans="1:17" x14ac:dyDescent="0.25">
      <c r="A7570" t="s">
        <v>10810</v>
      </c>
      <c r="B7570" s="1">
        <v>42481</v>
      </c>
      <c r="C7570" s="1">
        <v>42482</v>
      </c>
      <c r="D7570" t="s">
        <v>14</v>
      </c>
      <c r="E7570" t="s">
        <v>254</v>
      </c>
      <c r="F7570">
        <v>0</v>
      </c>
      <c r="G7570">
        <v>8400000</v>
      </c>
      <c r="H7570">
        <v>0</v>
      </c>
      <c r="I7570">
        <v>0</v>
      </c>
      <c r="J7570">
        <v>0</v>
      </c>
      <c r="K7570">
        <v>0.221</v>
      </c>
      <c r="L7570" t="s">
        <v>23</v>
      </c>
      <c r="M7570" s="2">
        <v>1856400</v>
      </c>
      <c r="N7570" s="2" t="str">
        <f>VLOOKUP(Tabla1[[#This Row],[nemo]],'Nemos y clasificaciones'!$A$2:$B$5000,2,FALSE)</f>
        <v>FONDO MUTUO ETF IT NOW S&amp;P IPSA</v>
      </c>
      <c r="O7570" s="2" t="str">
        <f>VLOOKUP(Tabla1[[#This Row],[nemo]],'Nemos y clasificaciones'!$A$1:$C$3000,3,FALSE)</f>
        <v>ETF</v>
      </c>
      <c r="P7570" s="2"/>
      <c r="Q7570" s="2"/>
    </row>
    <row r="7571" spans="1:17" x14ac:dyDescent="0.25">
      <c r="A7571" t="s">
        <v>3091</v>
      </c>
      <c r="B7571" s="1">
        <v>44166</v>
      </c>
      <c r="C7571" s="1">
        <v>44172</v>
      </c>
      <c r="D7571" t="s">
        <v>21</v>
      </c>
      <c r="E7571" t="s">
        <v>287</v>
      </c>
      <c r="F7571">
        <v>0</v>
      </c>
      <c r="G7571">
        <v>1000000</v>
      </c>
      <c r="H7571">
        <v>0</v>
      </c>
      <c r="I7571">
        <v>0</v>
      </c>
      <c r="J7571">
        <v>0</v>
      </c>
      <c r="K7571">
        <v>0.20599999999999999</v>
      </c>
      <c r="L7571" t="s">
        <v>23</v>
      </c>
      <c r="M7571" s="2">
        <v>206000</v>
      </c>
      <c r="N7571" s="2" t="str">
        <f>VLOOKUP(Tabla1[[#This Row],[nemo]],'Nemos y clasificaciones'!$A$2:$B$5000,2,FALSE)</f>
        <v>iShares Core U.S. Aggregate Bond ETF (AGG)</v>
      </c>
      <c r="O7571" s="2" t="str">
        <f>VLOOKUP(Tabla1[[#This Row],[nemo]],'Nemos y clasificaciones'!$A$1:$C$3000,3,FALSE)</f>
        <v>ETF</v>
      </c>
      <c r="P7571" s="2"/>
      <c r="Q7571" s="2"/>
    </row>
    <row r="7572" spans="1:17" x14ac:dyDescent="0.25">
      <c r="A7572" t="s">
        <v>11204</v>
      </c>
      <c r="B7572" s="1">
        <v>42298</v>
      </c>
      <c r="C7572" s="1">
        <v>42299</v>
      </c>
      <c r="D7572" t="s">
        <v>14</v>
      </c>
      <c r="E7572" t="s">
        <v>254</v>
      </c>
      <c r="F7572">
        <v>0</v>
      </c>
      <c r="G7572">
        <v>9040000</v>
      </c>
      <c r="H7572">
        <v>0</v>
      </c>
      <c r="I7572">
        <v>0</v>
      </c>
      <c r="J7572">
        <v>0</v>
      </c>
      <c r="K7572">
        <v>0.20300000000000001</v>
      </c>
      <c r="L7572" t="s">
        <v>23</v>
      </c>
      <c r="M7572" s="2">
        <v>1835120</v>
      </c>
      <c r="N7572" s="2" t="str">
        <f>VLOOKUP(Tabla1[[#This Row],[nemo]],'Nemos y clasificaciones'!$A$2:$B$5000,2,FALSE)</f>
        <v>FONDO MUTUO ETF IT NOW S&amp;P IPSA</v>
      </c>
      <c r="O7572" s="2" t="str">
        <f>VLOOKUP(Tabla1[[#This Row],[nemo]],'Nemos y clasificaciones'!$A$1:$C$3000,3,FALSE)</f>
        <v>ETF</v>
      </c>
      <c r="P7572" s="2"/>
      <c r="Q7572" s="2"/>
    </row>
    <row r="7573" spans="1:17" x14ac:dyDescent="0.25">
      <c r="A7573" t="s">
        <v>10100</v>
      </c>
      <c r="B7573" s="1">
        <v>42723</v>
      </c>
      <c r="C7573" s="1">
        <v>42724</v>
      </c>
      <c r="D7573" t="s">
        <v>14</v>
      </c>
      <c r="E7573" t="s">
        <v>254</v>
      </c>
      <c r="F7573">
        <v>0</v>
      </c>
      <c r="G7573">
        <v>22080000</v>
      </c>
      <c r="H7573">
        <v>0</v>
      </c>
      <c r="I7573">
        <v>0</v>
      </c>
      <c r="J7573">
        <v>0</v>
      </c>
      <c r="K7573">
        <v>0.08</v>
      </c>
      <c r="L7573" t="s">
        <v>23</v>
      </c>
      <c r="M7573" s="2">
        <v>1766400</v>
      </c>
      <c r="N7573" s="2" t="str">
        <f>VLOOKUP(Tabla1[[#This Row],[nemo]],'Nemos y clasificaciones'!$A$2:$B$5000,2,FALSE)</f>
        <v>FONDO MUTUO ETF IT NOW S&amp;P IPSA</v>
      </c>
      <c r="O7573" s="2" t="str">
        <f>VLOOKUP(Tabla1[[#This Row],[nemo]],'Nemos y clasificaciones'!$A$1:$C$3000,3,FALSE)</f>
        <v>ETF</v>
      </c>
      <c r="P7573" s="2"/>
      <c r="Q7573" s="2"/>
    </row>
    <row r="7574" spans="1:17" x14ac:dyDescent="0.25">
      <c r="A7574" t="s">
        <v>10905</v>
      </c>
      <c r="B7574" s="1">
        <v>42417</v>
      </c>
      <c r="C7574" s="1">
        <v>42418</v>
      </c>
      <c r="D7574" t="s">
        <v>14</v>
      </c>
      <c r="E7574" t="s">
        <v>254</v>
      </c>
      <c r="F7574">
        <v>0</v>
      </c>
      <c r="G7574">
        <v>8640000</v>
      </c>
      <c r="H7574">
        <v>0</v>
      </c>
      <c r="I7574">
        <v>0</v>
      </c>
      <c r="J7574">
        <v>0</v>
      </c>
      <c r="K7574">
        <v>0.20300000000000001</v>
      </c>
      <c r="L7574" t="s">
        <v>23</v>
      </c>
      <c r="M7574" s="2">
        <v>1753920</v>
      </c>
      <c r="N7574" s="2" t="str">
        <f>VLOOKUP(Tabla1[[#This Row],[nemo]],'Nemos y clasificaciones'!$A$2:$B$5000,2,FALSE)</f>
        <v>FONDO MUTUO ETF IT NOW S&amp;P IPSA</v>
      </c>
      <c r="O7574" s="2" t="str">
        <f>VLOOKUP(Tabla1[[#This Row],[nemo]],'Nemos y clasificaciones'!$A$1:$C$3000,3,FALSE)</f>
        <v>ETF</v>
      </c>
      <c r="P7574" s="2"/>
      <c r="Q7574" s="2"/>
    </row>
    <row r="7575" spans="1:17" x14ac:dyDescent="0.25">
      <c r="A7575" t="s">
        <v>10818</v>
      </c>
      <c r="B7575" s="1">
        <v>42480</v>
      </c>
      <c r="C7575" s="1">
        <v>42481</v>
      </c>
      <c r="D7575" t="s">
        <v>14</v>
      </c>
      <c r="E7575" t="s">
        <v>254</v>
      </c>
      <c r="F7575">
        <v>0</v>
      </c>
      <c r="G7575">
        <v>8480000</v>
      </c>
      <c r="H7575">
        <v>0</v>
      </c>
      <c r="I7575">
        <v>0</v>
      </c>
      <c r="J7575">
        <v>0</v>
      </c>
      <c r="K7575">
        <v>0.20200000000000001</v>
      </c>
      <c r="L7575" t="s">
        <v>23</v>
      </c>
      <c r="M7575" s="2">
        <v>1712960</v>
      </c>
      <c r="N7575" s="2" t="str">
        <f>VLOOKUP(Tabla1[[#This Row],[nemo]],'Nemos y clasificaciones'!$A$2:$B$5000,2,FALSE)</f>
        <v>FONDO MUTUO ETF IT NOW S&amp;P IPSA</v>
      </c>
      <c r="O7575" s="2" t="str">
        <f>VLOOKUP(Tabla1[[#This Row],[nemo]],'Nemos y clasificaciones'!$A$1:$C$3000,3,FALSE)</f>
        <v>ETF</v>
      </c>
      <c r="P7575" s="2"/>
      <c r="Q7575" s="2"/>
    </row>
    <row r="7576" spans="1:17" x14ac:dyDescent="0.25">
      <c r="A7576" t="s">
        <v>10358</v>
      </c>
      <c r="B7576" s="1">
        <v>42550</v>
      </c>
      <c r="C7576" s="1">
        <v>42551</v>
      </c>
      <c r="D7576" t="s">
        <v>14</v>
      </c>
      <c r="E7576" t="s">
        <v>254</v>
      </c>
      <c r="F7576">
        <v>0</v>
      </c>
      <c r="G7576">
        <v>8560000</v>
      </c>
      <c r="H7576">
        <v>0</v>
      </c>
      <c r="I7576">
        <v>0</v>
      </c>
      <c r="J7576">
        <v>0</v>
      </c>
      <c r="K7576">
        <v>0.2</v>
      </c>
      <c r="L7576" t="s">
        <v>23</v>
      </c>
      <c r="M7576" s="2">
        <v>1712000</v>
      </c>
      <c r="N7576" s="2" t="str">
        <f>VLOOKUP(Tabla1[[#This Row],[nemo]],'Nemos y clasificaciones'!$A$2:$B$5000,2,FALSE)</f>
        <v>FONDO MUTUO ETF IT NOW S&amp;P IPSA</v>
      </c>
      <c r="O7576" s="2" t="str">
        <f>VLOOKUP(Tabla1[[#This Row],[nemo]],'Nemos y clasificaciones'!$A$1:$C$3000,3,FALSE)</f>
        <v>ETF</v>
      </c>
      <c r="P7576" s="2"/>
      <c r="Q7576" s="2"/>
    </row>
    <row r="7577" spans="1:17" x14ac:dyDescent="0.25">
      <c r="A7577" t="s">
        <v>8831</v>
      </c>
      <c r="B7577" s="1">
        <v>43087</v>
      </c>
      <c r="C7577" s="1">
        <v>43088</v>
      </c>
      <c r="D7577" t="s">
        <v>14</v>
      </c>
      <c r="E7577" t="s">
        <v>254</v>
      </c>
      <c r="F7577">
        <v>0</v>
      </c>
      <c r="G7577">
        <v>20720000</v>
      </c>
      <c r="H7577">
        <v>0</v>
      </c>
      <c r="I7577">
        <v>0</v>
      </c>
      <c r="J7577">
        <v>0</v>
      </c>
      <c r="K7577">
        <v>7.9000000000000001E-2</v>
      </c>
      <c r="L7577" t="s">
        <v>23</v>
      </c>
      <c r="M7577" s="2">
        <v>1636880</v>
      </c>
      <c r="N7577" s="2" t="str">
        <f>VLOOKUP(Tabla1[[#This Row],[nemo]],'Nemos y clasificaciones'!$A$2:$B$5000,2,FALSE)</f>
        <v>FONDO MUTUO ETF IT NOW S&amp;P IPSA</v>
      </c>
      <c r="O7577" s="2" t="str">
        <f>VLOOKUP(Tabla1[[#This Row],[nemo]],'Nemos y clasificaciones'!$A$1:$C$3000,3,FALSE)</f>
        <v>ETF</v>
      </c>
      <c r="P7577" s="2"/>
      <c r="Q7577" s="2"/>
    </row>
    <row r="7578" spans="1:17" x14ac:dyDescent="0.25">
      <c r="A7578" t="s">
        <v>10640</v>
      </c>
      <c r="B7578" s="1">
        <v>42501</v>
      </c>
      <c r="C7578" s="1">
        <v>42502</v>
      </c>
      <c r="D7578" t="s">
        <v>14</v>
      </c>
      <c r="E7578" t="s">
        <v>254</v>
      </c>
      <c r="F7578">
        <v>0</v>
      </c>
      <c r="G7578">
        <v>8560000</v>
      </c>
      <c r="H7578">
        <v>0</v>
      </c>
      <c r="I7578">
        <v>0</v>
      </c>
      <c r="J7578">
        <v>0</v>
      </c>
      <c r="K7578">
        <v>0.17799999999999999</v>
      </c>
      <c r="L7578" t="s">
        <v>23</v>
      </c>
      <c r="M7578" s="2">
        <v>1523680</v>
      </c>
      <c r="N7578" s="2" t="str">
        <f>VLOOKUP(Tabla1[[#This Row],[nemo]],'Nemos y clasificaciones'!$A$2:$B$5000,2,FALSE)</f>
        <v>FONDO MUTUO ETF IT NOW S&amp;P IPSA</v>
      </c>
      <c r="O7578" s="2" t="str">
        <f>VLOOKUP(Tabla1[[#This Row],[nemo]],'Nemos y clasificaciones'!$A$1:$C$3000,3,FALSE)</f>
        <v>ETF</v>
      </c>
      <c r="P7578" s="2"/>
      <c r="Q7578" s="2"/>
    </row>
    <row r="7579" spans="1:17" x14ac:dyDescent="0.25">
      <c r="A7579" t="s">
        <v>10508</v>
      </c>
      <c r="B7579" s="1">
        <v>42515</v>
      </c>
      <c r="C7579" s="1">
        <v>42516</v>
      </c>
      <c r="D7579" t="s">
        <v>14</v>
      </c>
      <c r="E7579" t="s">
        <v>254</v>
      </c>
      <c r="F7579">
        <v>0</v>
      </c>
      <c r="G7579">
        <v>8640000</v>
      </c>
      <c r="H7579">
        <v>0</v>
      </c>
      <c r="I7579">
        <v>0</v>
      </c>
      <c r="J7579">
        <v>0</v>
      </c>
      <c r="K7579">
        <v>0.17599999999999999</v>
      </c>
      <c r="L7579" t="s">
        <v>23</v>
      </c>
      <c r="M7579" s="2">
        <v>1520640</v>
      </c>
      <c r="N7579" s="2" t="str">
        <f>VLOOKUP(Tabla1[[#This Row],[nemo]],'Nemos y clasificaciones'!$A$2:$B$5000,2,FALSE)</f>
        <v>FONDO MUTUO ETF IT NOW S&amp;P IPSA</v>
      </c>
      <c r="O7579" s="2" t="str">
        <f>VLOOKUP(Tabla1[[#This Row],[nemo]],'Nemos y clasificaciones'!$A$1:$C$3000,3,FALSE)</f>
        <v>ETF</v>
      </c>
      <c r="P7579" s="2"/>
      <c r="Q7579" s="2"/>
    </row>
    <row r="7580" spans="1:17" x14ac:dyDescent="0.25">
      <c r="A7580" t="s">
        <v>11106</v>
      </c>
      <c r="B7580" s="1">
        <v>42354</v>
      </c>
      <c r="C7580" s="1">
        <v>42355</v>
      </c>
      <c r="D7580" t="s">
        <v>14</v>
      </c>
      <c r="E7580" t="s">
        <v>254</v>
      </c>
      <c r="F7580">
        <v>0</v>
      </c>
      <c r="G7580">
        <v>7760000</v>
      </c>
      <c r="H7580">
        <v>0</v>
      </c>
      <c r="I7580">
        <v>0</v>
      </c>
      <c r="J7580">
        <v>0</v>
      </c>
      <c r="K7580">
        <v>0.19500000000000001</v>
      </c>
      <c r="L7580" t="s">
        <v>23</v>
      </c>
      <c r="M7580" s="2">
        <v>1513200</v>
      </c>
      <c r="N7580" s="2" t="str">
        <f>VLOOKUP(Tabla1[[#This Row],[nemo]],'Nemos y clasificaciones'!$A$2:$B$5000,2,FALSE)</f>
        <v>FONDO MUTUO ETF IT NOW S&amp;P IPSA</v>
      </c>
      <c r="O7580" s="2" t="str">
        <f>VLOOKUP(Tabla1[[#This Row],[nemo]],'Nemos y clasificaciones'!$A$1:$C$3000,3,FALSE)</f>
        <v>ETF</v>
      </c>
      <c r="P7580" s="2"/>
      <c r="Q7580" s="2"/>
    </row>
    <row r="7581" spans="1:17" x14ac:dyDescent="0.25">
      <c r="A7581" t="s">
        <v>10242</v>
      </c>
      <c r="B7581" s="1">
        <v>42642</v>
      </c>
      <c r="C7581" s="1">
        <v>42643</v>
      </c>
      <c r="D7581" t="s">
        <v>14</v>
      </c>
      <c r="E7581" t="s">
        <v>254</v>
      </c>
      <c r="F7581">
        <v>0</v>
      </c>
      <c r="G7581">
        <v>12480000</v>
      </c>
      <c r="H7581">
        <v>0</v>
      </c>
      <c r="I7581">
        <v>0</v>
      </c>
      <c r="J7581">
        <v>0</v>
      </c>
      <c r="K7581">
        <v>0.121</v>
      </c>
      <c r="L7581" t="s">
        <v>23</v>
      </c>
      <c r="M7581" s="2">
        <v>1510080</v>
      </c>
      <c r="N7581" s="2" t="str">
        <f>VLOOKUP(Tabla1[[#This Row],[nemo]],'Nemos y clasificaciones'!$A$2:$B$5000,2,FALSE)</f>
        <v>FONDO MUTUO ETF IT NOW S&amp;P IPSA</v>
      </c>
      <c r="O7581" s="2" t="str">
        <f>VLOOKUP(Tabla1[[#This Row],[nemo]],'Nemos y clasificaciones'!$A$1:$C$3000,3,FALSE)</f>
        <v>ETF</v>
      </c>
      <c r="P7581" s="2"/>
      <c r="Q7581" s="2"/>
    </row>
    <row r="7582" spans="1:17" x14ac:dyDescent="0.25">
      <c r="A7582" t="s">
        <v>10580</v>
      </c>
      <c r="B7582" s="1">
        <v>42508</v>
      </c>
      <c r="C7582" s="1">
        <v>42509</v>
      </c>
      <c r="D7582" t="s">
        <v>14</v>
      </c>
      <c r="E7582" t="s">
        <v>254</v>
      </c>
      <c r="F7582">
        <v>0</v>
      </c>
      <c r="G7582">
        <v>8560000</v>
      </c>
      <c r="H7582">
        <v>0</v>
      </c>
      <c r="I7582">
        <v>0</v>
      </c>
      <c r="J7582">
        <v>0</v>
      </c>
      <c r="K7582">
        <v>0.17599999999999999</v>
      </c>
      <c r="L7582" t="s">
        <v>23</v>
      </c>
      <c r="M7582" s="2">
        <v>1506560</v>
      </c>
      <c r="N7582" s="2" t="str">
        <f>VLOOKUP(Tabla1[[#This Row],[nemo]],'Nemos y clasificaciones'!$A$2:$B$5000,2,FALSE)</f>
        <v>FONDO MUTUO ETF IT NOW S&amp;P IPSA</v>
      </c>
      <c r="O7582" s="2" t="str">
        <f>VLOOKUP(Tabla1[[#This Row],[nemo]],'Nemos y clasificaciones'!$A$1:$C$3000,3,FALSE)</f>
        <v>ETF</v>
      </c>
      <c r="P7582" s="2"/>
      <c r="Q7582" s="2"/>
    </row>
    <row r="7583" spans="1:17" x14ac:dyDescent="0.25">
      <c r="A7583" t="s">
        <v>10772</v>
      </c>
      <c r="B7583" s="1">
        <v>42487</v>
      </c>
      <c r="C7583" s="1">
        <v>42488</v>
      </c>
      <c r="D7583" t="s">
        <v>14</v>
      </c>
      <c r="E7583" t="s">
        <v>254</v>
      </c>
      <c r="F7583">
        <v>0</v>
      </c>
      <c r="G7583">
        <v>8480000</v>
      </c>
      <c r="H7583">
        <v>0</v>
      </c>
      <c r="I7583">
        <v>0</v>
      </c>
      <c r="J7583">
        <v>0</v>
      </c>
      <c r="K7583">
        <v>0.17499999999999999</v>
      </c>
      <c r="L7583" t="s">
        <v>23</v>
      </c>
      <c r="M7583" s="2">
        <v>1484000</v>
      </c>
      <c r="N7583" s="2" t="str">
        <f>VLOOKUP(Tabla1[[#This Row],[nemo]],'Nemos y clasificaciones'!$A$2:$B$5000,2,FALSE)</f>
        <v>FONDO MUTUO ETF IT NOW S&amp;P IPSA</v>
      </c>
      <c r="O7583" s="2" t="str">
        <f>VLOOKUP(Tabla1[[#This Row],[nemo]],'Nemos y clasificaciones'!$A$1:$C$3000,3,FALSE)</f>
        <v>ETF</v>
      </c>
      <c r="P7583" s="2"/>
      <c r="Q7583" s="2"/>
    </row>
    <row r="7584" spans="1:17" x14ac:dyDescent="0.25">
      <c r="A7584" t="s">
        <v>11800</v>
      </c>
      <c r="B7584" s="1">
        <v>42121</v>
      </c>
      <c r="C7584" s="1">
        <v>42122</v>
      </c>
      <c r="D7584" t="s">
        <v>14</v>
      </c>
      <c r="E7584" t="s">
        <v>254</v>
      </c>
      <c r="F7584">
        <v>0</v>
      </c>
      <c r="G7584">
        <v>9440000</v>
      </c>
      <c r="H7584">
        <v>0</v>
      </c>
      <c r="I7584">
        <v>0</v>
      </c>
      <c r="J7584">
        <v>0</v>
      </c>
      <c r="K7584">
        <v>0.157</v>
      </c>
      <c r="L7584" t="s">
        <v>23</v>
      </c>
      <c r="M7584" s="2">
        <v>1482080</v>
      </c>
      <c r="N7584" s="2" t="str">
        <f>VLOOKUP(Tabla1[[#This Row],[nemo]],'Nemos y clasificaciones'!$A$2:$B$5000,2,FALSE)</f>
        <v>FONDO MUTUO ETF IT NOW S&amp;P IPSA</v>
      </c>
      <c r="O7584" s="2" t="str">
        <f>VLOOKUP(Tabla1[[#This Row],[nemo]],'Nemos y clasificaciones'!$A$1:$C$3000,3,FALSE)</f>
        <v>ETF</v>
      </c>
      <c r="P7584" s="2"/>
      <c r="Q7584" s="2"/>
    </row>
    <row r="7585" spans="1:17" x14ac:dyDescent="0.25">
      <c r="A7585" t="s">
        <v>11483</v>
      </c>
      <c r="B7585" s="1">
        <v>42170</v>
      </c>
      <c r="C7585" s="1">
        <v>42171</v>
      </c>
      <c r="D7585" t="s">
        <v>14</v>
      </c>
      <c r="E7585" t="s">
        <v>254</v>
      </c>
      <c r="F7585">
        <v>0</v>
      </c>
      <c r="G7585">
        <v>11280000</v>
      </c>
      <c r="H7585">
        <v>0</v>
      </c>
      <c r="I7585">
        <v>0</v>
      </c>
      <c r="J7585">
        <v>0</v>
      </c>
      <c r="K7585">
        <v>0.13</v>
      </c>
      <c r="L7585" t="s">
        <v>23</v>
      </c>
      <c r="M7585" s="2">
        <v>1466400</v>
      </c>
      <c r="N7585" s="2" t="str">
        <f>VLOOKUP(Tabla1[[#This Row],[nemo]],'Nemos y clasificaciones'!$A$2:$B$5000,2,FALSE)</f>
        <v>FONDO MUTUO ETF IT NOW S&amp;P IPSA</v>
      </c>
      <c r="O7585" s="2" t="str">
        <f>VLOOKUP(Tabla1[[#This Row],[nemo]],'Nemos y clasificaciones'!$A$1:$C$3000,3,FALSE)</f>
        <v>ETF</v>
      </c>
      <c r="P7585" s="2"/>
      <c r="Q7585" s="2"/>
    </row>
    <row r="7586" spans="1:17" x14ac:dyDescent="0.25">
      <c r="A7586" t="s">
        <v>9717</v>
      </c>
      <c r="B7586" s="1">
        <v>42853</v>
      </c>
      <c r="C7586" s="1">
        <v>42857</v>
      </c>
      <c r="D7586" t="s">
        <v>14</v>
      </c>
      <c r="E7586" t="s">
        <v>254</v>
      </c>
      <c r="F7586">
        <v>0</v>
      </c>
      <c r="G7586">
        <v>18240000</v>
      </c>
      <c r="H7586">
        <v>0</v>
      </c>
      <c r="I7586">
        <v>0</v>
      </c>
      <c r="J7586">
        <v>0</v>
      </c>
      <c r="K7586">
        <v>7.9000000000000001E-2</v>
      </c>
      <c r="L7586" t="s">
        <v>23</v>
      </c>
      <c r="M7586" s="2">
        <v>1440960</v>
      </c>
      <c r="N7586" s="2" t="str">
        <f>VLOOKUP(Tabla1[[#This Row],[nemo]],'Nemos y clasificaciones'!$A$2:$B$5000,2,FALSE)</f>
        <v>FONDO MUTUO ETF IT NOW S&amp;P IPSA</v>
      </c>
      <c r="O7586" s="2" t="str">
        <f>VLOOKUP(Tabla1[[#This Row],[nemo]],'Nemos y clasificaciones'!$A$1:$C$3000,3,FALSE)</f>
        <v>ETF</v>
      </c>
      <c r="P7586" s="2"/>
      <c r="Q7586" s="2"/>
    </row>
    <row r="7587" spans="1:17" x14ac:dyDescent="0.25">
      <c r="A7587" t="s">
        <v>11096</v>
      </c>
      <c r="B7587" s="1">
        <v>42359</v>
      </c>
      <c r="C7587" s="1">
        <v>42360</v>
      </c>
      <c r="D7587" t="s">
        <v>14</v>
      </c>
      <c r="E7587" t="s">
        <v>254</v>
      </c>
      <c r="F7587">
        <v>0</v>
      </c>
      <c r="G7587">
        <v>9200000</v>
      </c>
      <c r="H7587">
        <v>0</v>
      </c>
      <c r="I7587">
        <v>0</v>
      </c>
      <c r="J7587">
        <v>0</v>
      </c>
      <c r="K7587">
        <v>0.153</v>
      </c>
      <c r="L7587" t="s">
        <v>23</v>
      </c>
      <c r="M7587" s="2">
        <v>1407600</v>
      </c>
      <c r="N7587" s="2" t="str">
        <f>VLOOKUP(Tabla1[[#This Row],[nemo]],'Nemos y clasificaciones'!$A$2:$B$5000,2,FALSE)</f>
        <v>FONDO MUTUO ETF IT NOW S&amp;P IPSA</v>
      </c>
      <c r="O7587" s="2" t="str">
        <f>VLOOKUP(Tabla1[[#This Row],[nemo]],'Nemos y clasificaciones'!$A$1:$C$3000,3,FALSE)</f>
        <v>ETF</v>
      </c>
      <c r="P7587" s="2"/>
      <c r="Q7587" s="2"/>
    </row>
    <row r="7588" spans="1:17" x14ac:dyDescent="0.25">
      <c r="A7588" t="s">
        <v>11274</v>
      </c>
      <c r="B7588" s="1">
        <v>42268</v>
      </c>
      <c r="C7588" s="1">
        <v>42269</v>
      </c>
      <c r="D7588" t="s">
        <v>14</v>
      </c>
      <c r="E7588" t="s">
        <v>254</v>
      </c>
      <c r="F7588">
        <v>0</v>
      </c>
      <c r="G7588">
        <v>9840000</v>
      </c>
      <c r="H7588">
        <v>0</v>
      </c>
      <c r="I7588">
        <v>0</v>
      </c>
      <c r="J7588">
        <v>0</v>
      </c>
      <c r="K7588">
        <v>0.14199999999999999</v>
      </c>
      <c r="L7588" t="s">
        <v>23</v>
      </c>
      <c r="M7588" s="2">
        <v>1397280</v>
      </c>
      <c r="N7588" s="2" t="str">
        <f>VLOOKUP(Tabla1[[#This Row],[nemo]],'Nemos y clasificaciones'!$A$2:$B$5000,2,FALSE)</f>
        <v>FONDO MUTUO ETF IT NOW S&amp;P IPSA</v>
      </c>
      <c r="O7588" s="2" t="str">
        <f>VLOOKUP(Tabla1[[#This Row],[nemo]],'Nemos y clasificaciones'!$A$1:$C$3000,3,FALSE)</f>
        <v>ETF</v>
      </c>
      <c r="P7588" s="2"/>
      <c r="Q7588" s="2"/>
    </row>
    <row r="7589" spans="1:17" x14ac:dyDescent="0.25">
      <c r="A7589" t="s">
        <v>11949</v>
      </c>
      <c r="B7589" s="1">
        <v>42053</v>
      </c>
      <c r="C7589" s="1">
        <v>42054</v>
      </c>
      <c r="D7589" t="s">
        <v>14</v>
      </c>
      <c r="E7589" t="s">
        <v>254</v>
      </c>
      <c r="F7589">
        <v>0</v>
      </c>
      <c r="G7589">
        <v>6960000</v>
      </c>
      <c r="H7589">
        <v>0</v>
      </c>
      <c r="I7589">
        <v>0</v>
      </c>
      <c r="J7589">
        <v>0</v>
      </c>
      <c r="K7589">
        <v>0.19700000000000001</v>
      </c>
      <c r="L7589" t="s">
        <v>23</v>
      </c>
      <c r="M7589" s="2">
        <v>1371120</v>
      </c>
      <c r="N7589" s="2" t="str">
        <f>VLOOKUP(Tabla1[[#This Row],[nemo]],'Nemos y clasificaciones'!$A$2:$B$5000,2,FALSE)</f>
        <v>FONDO MUTUO ETF IT NOW S&amp;P IPSA</v>
      </c>
      <c r="O7589" s="2" t="str">
        <f>VLOOKUP(Tabla1[[#This Row],[nemo]],'Nemos y clasificaciones'!$A$1:$C$3000,3,FALSE)</f>
        <v>ETF</v>
      </c>
      <c r="P7589" s="2"/>
      <c r="Q7589" s="2"/>
    </row>
    <row r="7590" spans="1:17" x14ac:dyDescent="0.25">
      <c r="A7590" t="s">
        <v>3371</v>
      </c>
      <c r="B7590" s="1">
        <v>44105</v>
      </c>
      <c r="C7590" s="1">
        <v>44111</v>
      </c>
      <c r="D7590" t="s">
        <v>21</v>
      </c>
      <c r="E7590" t="s">
        <v>287</v>
      </c>
      <c r="F7590">
        <v>0</v>
      </c>
      <c r="G7590">
        <v>1000000</v>
      </c>
      <c r="H7590">
        <v>0</v>
      </c>
      <c r="I7590">
        <v>0</v>
      </c>
      <c r="J7590">
        <v>0</v>
      </c>
      <c r="K7590">
        <v>0.20200000000000001</v>
      </c>
      <c r="L7590" t="s">
        <v>23</v>
      </c>
      <c r="M7590" s="2">
        <v>202000</v>
      </c>
      <c r="N7590" s="2" t="str">
        <f>VLOOKUP(Tabla1[[#This Row],[nemo]],'Nemos y clasificaciones'!$A$2:$B$5000,2,FALSE)</f>
        <v>iShares Core U.S. Aggregate Bond ETF (AGG)</v>
      </c>
      <c r="O7590" s="2" t="str">
        <f>VLOOKUP(Tabla1[[#This Row],[nemo]],'Nemos y clasificaciones'!$A$1:$C$3000,3,FALSE)</f>
        <v>ETF</v>
      </c>
      <c r="P7590" s="2"/>
      <c r="Q7590" s="2"/>
    </row>
    <row r="7591" spans="1:17" x14ac:dyDescent="0.25">
      <c r="A7591" t="s">
        <v>11809</v>
      </c>
      <c r="B7591" s="1">
        <v>42118</v>
      </c>
      <c r="C7591" s="1">
        <v>42121</v>
      </c>
      <c r="D7591" t="s">
        <v>14</v>
      </c>
      <c r="E7591" t="s">
        <v>254</v>
      </c>
      <c r="F7591">
        <v>0</v>
      </c>
      <c r="G7591">
        <v>9440000</v>
      </c>
      <c r="H7591">
        <v>0</v>
      </c>
      <c r="I7591">
        <v>0</v>
      </c>
      <c r="J7591">
        <v>0</v>
      </c>
      <c r="K7591">
        <v>0.14000000000000001</v>
      </c>
      <c r="L7591" t="s">
        <v>23</v>
      </c>
      <c r="M7591" s="2">
        <v>1321600</v>
      </c>
      <c r="N7591" s="2" t="str">
        <f>VLOOKUP(Tabla1[[#This Row],[nemo]],'Nemos y clasificaciones'!$A$2:$B$5000,2,FALSE)</f>
        <v>FONDO MUTUO ETF IT NOW S&amp;P IPSA</v>
      </c>
      <c r="O7591" s="2" t="str">
        <f>VLOOKUP(Tabla1[[#This Row],[nemo]],'Nemos y clasificaciones'!$A$1:$C$3000,3,FALSE)</f>
        <v>ETF</v>
      </c>
      <c r="P7591" s="2"/>
      <c r="Q7591" s="2"/>
    </row>
    <row r="7592" spans="1:17" x14ac:dyDescent="0.25">
      <c r="A7592" t="s">
        <v>11603</v>
      </c>
      <c r="B7592" s="1">
        <v>42144</v>
      </c>
      <c r="C7592" s="1">
        <v>42146</v>
      </c>
      <c r="D7592" t="s">
        <v>14</v>
      </c>
      <c r="E7592" t="s">
        <v>254</v>
      </c>
      <c r="F7592">
        <v>0</v>
      </c>
      <c r="G7592">
        <v>9360000</v>
      </c>
      <c r="H7592">
        <v>0</v>
      </c>
      <c r="I7592">
        <v>0</v>
      </c>
      <c r="J7592">
        <v>0</v>
      </c>
      <c r="K7592">
        <v>0.14099999999999999</v>
      </c>
      <c r="L7592" t="s">
        <v>23</v>
      </c>
      <c r="M7592" s="2">
        <v>1319760</v>
      </c>
      <c r="N7592" s="2" t="str">
        <f>VLOOKUP(Tabla1[[#This Row],[nemo]],'Nemos y clasificaciones'!$A$2:$B$5000,2,FALSE)</f>
        <v>FONDO MUTUO ETF IT NOW S&amp;P IPSA</v>
      </c>
      <c r="O7592" s="2" t="str">
        <f>VLOOKUP(Tabla1[[#This Row],[nemo]],'Nemos y clasificaciones'!$A$1:$C$3000,3,FALSE)</f>
        <v>ETF</v>
      </c>
      <c r="P7592" s="2"/>
      <c r="Q7592" s="2"/>
    </row>
    <row r="7593" spans="1:17" x14ac:dyDescent="0.25">
      <c r="A7593" t="s">
        <v>8198</v>
      </c>
      <c r="B7593" s="1">
        <v>43235</v>
      </c>
      <c r="C7593" s="1">
        <v>43236</v>
      </c>
      <c r="D7593" t="s">
        <v>14</v>
      </c>
      <c r="E7593" t="s">
        <v>254</v>
      </c>
      <c r="F7593">
        <v>0</v>
      </c>
      <c r="G7593">
        <v>27280000</v>
      </c>
      <c r="H7593">
        <v>0</v>
      </c>
      <c r="I7593">
        <v>0</v>
      </c>
      <c r="J7593">
        <v>0</v>
      </c>
      <c r="K7593">
        <v>4.8000000000000001E-2</v>
      </c>
      <c r="L7593" t="s">
        <v>23</v>
      </c>
      <c r="M7593" s="2">
        <v>1309440</v>
      </c>
      <c r="N7593" s="2" t="str">
        <f>VLOOKUP(Tabla1[[#This Row],[nemo]],'Nemos y clasificaciones'!$A$2:$B$5000,2,FALSE)</f>
        <v>FONDO MUTUO ETF IT NOW S&amp;P IPSA</v>
      </c>
      <c r="O7593" s="2" t="str">
        <f>VLOOKUP(Tabla1[[#This Row],[nemo]],'Nemos y clasificaciones'!$A$1:$C$3000,3,FALSE)</f>
        <v>ETF</v>
      </c>
      <c r="P7593" s="2"/>
      <c r="Q7593" s="2"/>
    </row>
    <row r="7594" spans="1:17" x14ac:dyDescent="0.25">
      <c r="A7594" t="s">
        <v>7590</v>
      </c>
      <c r="B7594" s="1">
        <v>43320</v>
      </c>
      <c r="C7594" s="1">
        <v>43321</v>
      </c>
      <c r="D7594" t="s">
        <v>14</v>
      </c>
      <c r="E7594" t="s">
        <v>254</v>
      </c>
      <c r="F7594">
        <v>0</v>
      </c>
      <c r="G7594">
        <v>34240000</v>
      </c>
      <c r="H7594">
        <v>0</v>
      </c>
      <c r="I7594">
        <v>0</v>
      </c>
      <c r="J7594">
        <v>0</v>
      </c>
      <c r="K7594">
        <v>3.5999999999999997E-2</v>
      </c>
      <c r="L7594" t="s">
        <v>23</v>
      </c>
      <c r="M7594" s="2">
        <v>1232640</v>
      </c>
      <c r="N7594" s="2" t="str">
        <f>VLOOKUP(Tabla1[[#This Row],[nemo]],'Nemos y clasificaciones'!$A$2:$B$5000,2,FALSE)</f>
        <v>FONDO MUTUO ETF IT NOW S&amp;P IPSA</v>
      </c>
      <c r="O7594" s="2" t="str">
        <f>VLOOKUP(Tabla1[[#This Row],[nemo]],'Nemos y clasificaciones'!$A$1:$C$3000,3,FALSE)</f>
        <v>ETF</v>
      </c>
      <c r="P7594" s="2"/>
      <c r="Q7594" s="2"/>
    </row>
    <row r="7595" spans="1:17" x14ac:dyDescent="0.25">
      <c r="A7595" t="s">
        <v>10657</v>
      </c>
      <c r="B7595" s="1">
        <v>42500</v>
      </c>
      <c r="C7595" s="1">
        <v>42501</v>
      </c>
      <c r="D7595" t="s">
        <v>14</v>
      </c>
      <c r="E7595" t="s">
        <v>254</v>
      </c>
      <c r="F7595">
        <v>0</v>
      </c>
      <c r="G7595">
        <v>8560000</v>
      </c>
      <c r="H7595">
        <v>0</v>
      </c>
      <c r="I7595">
        <v>0</v>
      </c>
      <c r="J7595">
        <v>0</v>
      </c>
      <c r="K7595">
        <v>0.14199999999999999</v>
      </c>
      <c r="L7595" t="s">
        <v>23</v>
      </c>
      <c r="M7595" s="2">
        <v>1215520</v>
      </c>
      <c r="N7595" s="2" t="str">
        <f>VLOOKUP(Tabla1[[#This Row],[nemo]],'Nemos y clasificaciones'!$A$2:$B$5000,2,FALSE)</f>
        <v>FONDO MUTUO ETF IT NOW S&amp;P IPSA</v>
      </c>
      <c r="O7595" s="2" t="str">
        <f>VLOOKUP(Tabla1[[#This Row],[nemo]],'Nemos y clasificaciones'!$A$1:$C$3000,3,FALSE)</f>
        <v>ETF</v>
      </c>
      <c r="P7595" s="2"/>
      <c r="Q7595" s="2"/>
    </row>
    <row r="7596" spans="1:17" x14ac:dyDescent="0.25">
      <c r="A7596" t="s">
        <v>9073</v>
      </c>
      <c r="B7596" s="1">
        <v>42999</v>
      </c>
      <c r="C7596" s="1">
        <v>43000</v>
      </c>
      <c r="D7596" t="s">
        <v>14</v>
      </c>
      <c r="E7596" t="s">
        <v>254</v>
      </c>
      <c r="F7596">
        <v>0</v>
      </c>
      <c r="G7596">
        <v>20560000</v>
      </c>
      <c r="H7596">
        <v>0</v>
      </c>
      <c r="I7596">
        <v>0</v>
      </c>
      <c r="J7596">
        <v>0</v>
      </c>
      <c r="K7596">
        <v>5.6000000000000001E-2</v>
      </c>
      <c r="L7596" t="s">
        <v>23</v>
      </c>
      <c r="M7596" s="2">
        <v>1151360</v>
      </c>
      <c r="N7596" s="2" t="str">
        <f>VLOOKUP(Tabla1[[#This Row],[nemo]],'Nemos y clasificaciones'!$A$2:$B$5000,2,FALSE)</f>
        <v>FONDO MUTUO ETF IT NOW S&amp;P IPSA</v>
      </c>
      <c r="O7596" s="2" t="str">
        <f>VLOOKUP(Tabla1[[#This Row],[nemo]],'Nemos y clasificaciones'!$A$1:$C$3000,3,FALSE)</f>
        <v>ETF</v>
      </c>
      <c r="P7596" s="2"/>
      <c r="Q7596" s="2"/>
    </row>
    <row r="7597" spans="1:17" x14ac:dyDescent="0.25">
      <c r="A7597" t="s">
        <v>9080</v>
      </c>
      <c r="B7597" s="1">
        <v>42998</v>
      </c>
      <c r="C7597" s="1">
        <v>42999</v>
      </c>
      <c r="D7597" t="s">
        <v>14</v>
      </c>
      <c r="E7597" t="s">
        <v>254</v>
      </c>
      <c r="F7597">
        <v>0</v>
      </c>
      <c r="G7597">
        <v>20560000</v>
      </c>
      <c r="H7597">
        <v>0</v>
      </c>
      <c r="I7597">
        <v>0</v>
      </c>
      <c r="J7597">
        <v>0</v>
      </c>
      <c r="K7597">
        <v>5.6000000000000001E-2</v>
      </c>
      <c r="L7597" t="s">
        <v>23</v>
      </c>
      <c r="M7597" s="2">
        <v>1151360</v>
      </c>
      <c r="N7597" s="2" t="str">
        <f>VLOOKUP(Tabla1[[#This Row],[nemo]],'Nemos y clasificaciones'!$A$2:$B$5000,2,FALSE)</f>
        <v>FONDO MUTUO ETF IT NOW S&amp;P IPSA</v>
      </c>
      <c r="O7597" s="2" t="str">
        <f>VLOOKUP(Tabla1[[#This Row],[nemo]],'Nemos y clasificaciones'!$A$1:$C$3000,3,FALSE)</f>
        <v>ETF</v>
      </c>
      <c r="P7597" s="2"/>
      <c r="Q7597" s="2"/>
    </row>
    <row r="7598" spans="1:17" x14ac:dyDescent="0.25">
      <c r="A7598" t="s">
        <v>9346</v>
      </c>
      <c r="B7598" s="1">
        <v>42905</v>
      </c>
      <c r="C7598" s="1">
        <v>42906</v>
      </c>
      <c r="D7598" t="s">
        <v>14</v>
      </c>
      <c r="E7598" t="s">
        <v>254</v>
      </c>
      <c r="F7598">
        <v>0</v>
      </c>
      <c r="G7598">
        <v>19840000</v>
      </c>
      <c r="H7598">
        <v>0</v>
      </c>
      <c r="I7598">
        <v>0</v>
      </c>
      <c r="J7598">
        <v>0</v>
      </c>
      <c r="K7598">
        <v>5.8000000000000003E-2</v>
      </c>
      <c r="L7598" t="s">
        <v>23</v>
      </c>
      <c r="M7598" s="2">
        <v>1150720</v>
      </c>
      <c r="N7598" s="2" t="str">
        <f>VLOOKUP(Tabla1[[#This Row],[nemo]],'Nemos y clasificaciones'!$A$2:$B$5000,2,FALSE)</f>
        <v>FONDO MUTUO ETF IT NOW S&amp;P IPSA</v>
      </c>
      <c r="O7598" s="2" t="str">
        <f>VLOOKUP(Tabla1[[#This Row],[nemo]],'Nemos y clasificaciones'!$A$1:$C$3000,3,FALSE)</f>
        <v>ETF</v>
      </c>
      <c r="P7598" s="2"/>
      <c r="Q7598" s="2"/>
    </row>
    <row r="7599" spans="1:17" x14ac:dyDescent="0.25">
      <c r="A7599" t="s">
        <v>7551</v>
      </c>
      <c r="B7599" s="1">
        <v>43347</v>
      </c>
      <c r="C7599" s="1">
        <v>43348</v>
      </c>
      <c r="D7599" t="s">
        <v>14</v>
      </c>
      <c r="E7599" t="s">
        <v>254</v>
      </c>
      <c r="F7599">
        <v>0</v>
      </c>
      <c r="G7599">
        <v>37760000</v>
      </c>
      <c r="H7599">
        <v>0</v>
      </c>
      <c r="I7599">
        <v>0</v>
      </c>
      <c r="J7599">
        <v>0</v>
      </c>
      <c r="K7599">
        <v>0.03</v>
      </c>
      <c r="L7599" t="s">
        <v>23</v>
      </c>
      <c r="M7599" s="2">
        <v>1132800</v>
      </c>
      <c r="N7599" s="2" t="str">
        <f>VLOOKUP(Tabla1[[#This Row],[nemo]],'Nemos y clasificaciones'!$A$2:$B$5000,2,FALSE)</f>
        <v>FONDO MUTUO ETF IT NOW S&amp;P IPSA</v>
      </c>
      <c r="O7599" s="2" t="str">
        <f>VLOOKUP(Tabla1[[#This Row],[nemo]],'Nemos y clasificaciones'!$A$1:$C$3000,3,FALSE)</f>
        <v>ETF</v>
      </c>
      <c r="P7599" s="2"/>
      <c r="Q7599" s="2"/>
    </row>
    <row r="7600" spans="1:17" x14ac:dyDescent="0.25">
      <c r="A7600" t="s">
        <v>11975</v>
      </c>
      <c r="B7600" s="1">
        <v>42032</v>
      </c>
      <c r="C7600" s="1">
        <v>42033</v>
      </c>
      <c r="D7600" t="s">
        <v>14</v>
      </c>
      <c r="E7600" t="s">
        <v>254</v>
      </c>
      <c r="F7600">
        <v>0</v>
      </c>
      <c r="G7600">
        <v>5840000</v>
      </c>
      <c r="H7600">
        <v>0</v>
      </c>
      <c r="I7600">
        <v>0</v>
      </c>
      <c r="J7600">
        <v>0</v>
      </c>
      <c r="K7600">
        <v>0.187</v>
      </c>
      <c r="L7600" t="s">
        <v>23</v>
      </c>
      <c r="M7600" s="2">
        <v>1092080</v>
      </c>
      <c r="N7600" s="2" t="str">
        <f>VLOOKUP(Tabla1[[#This Row],[nemo]],'Nemos y clasificaciones'!$A$2:$B$5000,2,FALSE)</f>
        <v>FONDO MUTUO ETF IT NOW S&amp;P IPSA</v>
      </c>
      <c r="O7600" s="2" t="str">
        <f>VLOOKUP(Tabla1[[#This Row],[nemo]],'Nemos y clasificaciones'!$A$1:$C$3000,3,FALSE)</f>
        <v>ETF</v>
      </c>
      <c r="P7600" s="2"/>
      <c r="Q7600" s="2"/>
    </row>
    <row r="7601" spans="1:17" x14ac:dyDescent="0.25">
      <c r="A7601" t="s">
        <v>10257</v>
      </c>
      <c r="B7601" s="1">
        <v>42626</v>
      </c>
      <c r="C7601" s="1">
        <v>42627</v>
      </c>
      <c r="D7601" t="s">
        <v>14</v>
      </c>
      <c r="E7601" t="s">
        <v>254</v>
      </c>
      <c r="F7601">
        <v>0</v>
      </c>
      <c r="G7601">
        <v>12160000</v>
      </c>
      <c r="H7601">
        <v>0</v>
      </c>
      <c r="I7601">
        <v>0</v>
      </c>
      <c r="J7601">
        <v>0</v>
      </c>
      <c r="K7601">
        <v>8.6999999999999994E-2</v>
      </c>
      <c r="L7601" t="s">
        <v>23</v>
      </c>
      <c r="M7601" s="2">
        <v>1057920</v>
      </c>
      <c r="N7601" s="2" t="str">
        <f>VLOOKUP(Tabla1[[#This Row],[nemo]],'Nemos y clasificaciones'!$A$2:$B$5000,2,FALSE)</f>
        <v>FONDO MUTUO ETF IT NOW S&amp;P IPSA</v>
      </c>
      <c r="O7601" s="2" t="str">
        <f>VLOOKUP(Tabla1[[#This Row],[nemo]],'Nemos y clasificaciones'!$A$1:$C$3000,3,FALSE)</f>
        <v>ETF</v>
      </c>
      <c r="P7601" s="2"/>
      <c r="Q7601" s="2"/>
    </row>
    <row r="7602" spans="1:17" x14ac:dyDescent="0.25">
      <c r="A7602" t="s">
        <v>11897</v>
      </c>
      <c r="B7602" s="1">
        <v>42093</v>
      </c>
      <c r="C7602" s="1">
        <v>42094</v>
      </c>
      <c r="D7602" t="s">
        <v>14</v>
      </c>
      <c r="E7602" t="s">
        <v>254</v>
      </c>
      <c r="F7602">
        <v>0</v>
      </c>
      <c r="G7602">
        <v>9440000</v>
      </c>
      <c r="H7602">
        <v>0</v>
      </c>
      <c r="I7602">
        <v>0</v>
      </c>
      <c r="J7602">
        <v>0</v>
      </c>
      <c r="K7602">
        <v>0.11</v>
      </c>
      <c r="L7602" t="s">
        <v>23</v>
      </c>
      <c r="M7602" s="2">
        <v>1038400</v>
      </c>
      <c r="N7602" s="2" t="str">
        <f>VLOOKUP(Tabla1[[#This Row],[nemo]],'Nemos y clasificaciones'!$A$2:$B$5000,2,FALSE)</f>
        <v>FONDO MUTUO ETF IT NOW S&amp;P IPSA</v>
      </c>
      <c r="O7602" s="2" t="str">
        <f>VLOOKUP(Tabla1[[#This Row],[nemo]],'Nemos y clasificaciones'!$A$1:$C$3000,3,FALSE)</f>
        <v>ETF</v>
      </c>
      <c r="P7602" s="2"/>
      <c r="Q7602" s="2"/>
    </row>
    <row r="7603" spans="1:17" x14ac:dyDescent="0.25">
      <c r="A7603" t="s">
        <v>8823</v>
      </c>
      <c r="B7603" s="1">
        <v>43088</v>
      </c>
      <c r="C7603" s="1">
        <v>43089</v>
      </c>
      <c r="D7603" t="s">
        <v>14</v>
      </c>
      <c r="E7603" t="s">
        <v>254</v>
      </c>
      <c r="F7603">
        <v>0</v>
      </c>
      <c r="G7603">
        <v>20720000</v>
      </c>
      <c r="H7603">
        <v>0</v>
      </c>
      <c r="I7603">
        <v>0</v>
      </c>
      <c r="J7603">
        <v>0</v>
      </c>
      <c r="K7603">
        <v>0.05</v>
      </c>
      <c r="L7603" t="s">
        <v>23</v>
      </c>
      <c r="M7603" s="2">
        <v>1036000</v>
      </c>
      <c r="N7603" s="2" t="str">
        <f>VLOOKUP(Tabla1[[#This Row],[nemo]],'Nemos y clasificaciones'!$A$2:$B$5000,2,FALSE)</f>
        <v>FONDO MUTUO ETF IT NOW S&amp;P IPSA</v>
      </c>
      <c r="O7603" s="2" t="str">
        <f>VLOOKUP(Tabla1[[#This Row],[nemo]],'Nemos y clasificaciones'!$A$1:$C$3000,3,FALSE)</f>
        <v>ETF</v>
      </c>
      <c r="P7603" s="2"/>
      <c r="Q7603" s="2"/>
    </row>
    <row r="7604" spans="1:17" x14ac:dyDescent="0.25">
      <c r="A7604" t="s">
        <v>11260</v>
      </c>
      <c r="B7604" s="1">
        <v>42276</v>
      </c>
      <c r="C7604" s="1">
        <v>42277</v>
      </c>
      <c r="D7604" t="s">
        <v>14</v>
      </c>
      <c r="E7604" t="s">
        <v>254</v>
      </c>
      <c r="F7604">
        <v>0</v>
      </c>
      <c r="G7604">
        <v>9680000</v>
      </c>
      <c r="H7604">
        <v>0</v>
      </c>
      <c r="I7604">
        <v>0</v>
      </c>
      <c r="J7604">
        <v>0</v>
      </c>
      <c r="K7604">
        <v>0.107</v>
      </c>
      <c r="L7604" t="s">
        <v>23</v>
      </c>
      <c r="M7604" s="2">
        <v>1035760</v>
      </c>
      <c r="N7604" s="2" t="str">
        <f>VLOOKUP(Tabla1[[#This Row],[nemo]],'Nemos y clasificaciones'!$A$2:$B$5000,2,FALSE)</f>
        <v>FONDO MUTUO ETF IT NOW S&amp;P IPSA</v>
      </c>
      <c r="O7604" s="2" t="str">
        <f>VLOOKUP(Tabla1[[#This Row],[nemo]],'Nemos y clasificaciones'!$A$1:$C$3000,3,FALSE)</f>
        <v>ETF</v>
      </c>
      <c r="P7604" s="2"/>
      <c r="Q7604" s="2"/>
    </row>
    <row r="7605" spans="1:17" x14ac:dyDescent="0.25">
      <c r="A7605" t="s">
        <v>9326</v>
      </c>
      <c r="B7605" s="1">
        <v>42906</v>
      </c>
      <c r="C7605" s="1">
        <v>42907</v>
      </c>
      <c r="D7605" t="s">
        <v>14</v>
      </c>
      <c r="E7605" t="s">
        <v>254</v>
      </c>
      <c r="F7605">
        <v>0</v>
      </c>
      <c r="G7605">
        <v>20080000</v>
      </c>
      <c r="H7605">
        <v>0</v>
      </c>
      <c r="I7605">
        <v>0</v>
      </c>
      <c r="J7605">
        <v>0</v>
      </c>
      <c r="K7605">
        <v>5.0999999999999997E-2</v>
      </c>
      <c r="L7605" t="s">
        <v>23</v>
      </c>
      <c r="M7605" s="2">
        <v>1024080</v>
      </c>
      <c r="N7605" s="2" t="str">
        <f>VLOOKUP(Tabla1[[#This Row],[nemo]],'Nemos y clasificaciones'!$A$2:$B$5000,2,FALSE)</f>
        <v>FONDO MUTUO ETF IT NOW S&amp;P IPSA</v>
      </c>
      <c r="O7605" s="2" t="str">
        <f>VLOOKUP(Tabla1[[#This Row],[nemo]],'Nemos y clasificaciones'!$A$1:$C$3000,3,FALSE)</f>
        <v>ETF</v>
      </c>
      <c r="P7605" s="2"/>
      <c r="Q7605" s="2"/>
    </row>
    <row r="7606" spans="1:17" x14ac:dyDescent="0.25">
      <c r="A7606" t="s">
        <v>11018</v>
      </c>
      <c r="B7606" s="1">
        <v>42367</v>
      </c>
      <c r="C7606" s="1">
        <v>42368</v>
      </c>
      <c r="D7606" t="s">
        <v>14</v>
      </c>
      <c r="E7606" t="s">
        <v>254</v>
      </c>
      <c r="F7606">
        <v>0</v>
      </c>
      <c r="G7606">
        <v>9120000</v>
      </c>
      <c r="H7606">
        <v>0</v>
      </c>
      <c r="I7606">
        <v>0</v>
      </c>
      <c r="J7606">
        <v>0</v>
      </c>
      <c r="K7606">
        <v>0.11</v>
      </c>
      <c r="L7606" t="s">
        <v>23</v>
      </c>
      <c r="M7606" s="2">
        <v>1003200</v>
      </c>
      <c r="N7606" s="2" t="str">
        <f>VLOOKUP(Tabla1[[#This Row],[nemo]],'Nemos y clasificaciones'!$A$2:$B$5000,2,FALSE)</f>
        <v>FONDO MUTUO ETF IT NOW S&amp;P IPSA</v>
      </c>
      <c r="O7606" s="2" t="str">
        <f>VLOOKUP(Tabla1[[#This Row],[nemo]],'Nemos y clasificaciones'!$A$1:$C$3000,3,FALSE)</f>
        <v>ETF</v>
      </c>
      <c r="P7606" s="2"/>
      <c r="Q7606" s="2"/>
    </row>
    <row r="7607" spans="1:17" x14ac:dyDescent="0.25">
      <c r="A7607" t="s">
        <v>10840</v>
      </c>
      <c r="B7607" s="1">
        <v>42459</v>
      </c>
      <c r="C7607" s="1">
        <v>42460</v>
      </c>
      <c r="D7607" t="s">
        <v>14</v>
      </c>
      <c r="E7607" t="s">
        <v>254</v>
      </c>
      <c r="F7607">
        <v>0</v>
      </c>
      <c r="G7607">
        <v>8720000</v>
      </c>
      <c r="H7607">
        <v>0</v>
      </c>
      <c r="I7607">
        <v>0</v>
      </c>
      <c r="J7607">
        <v>0</v>
      </c>
      <c r="K7607">
        <v>0.109</v>
      </c>
      <c r="L7607" t="s">
        <v>23</v>
      </c>
      <c r="M7607" s="2">
        <v>950480</v>
      </c>
      <c r="N7607" s="2" t="str">
        <f>VLOOKUP(Tabla1[[#This Row],[nemo]],'Nemos y clasificaciones'!$A$2:$B$5000,2,FALSE)</f>
        <v>FONDO MUTUO ETF IT NOW S&amp;P IPSA</v>
      </c>
      <c r="O7607" s="2" t="str">
        <f>VLOOKUP(Tabla1[[#This Row],[nemo]],'Nemos y clasificaciones'!$A$1:$C$3000,3,FALSE)</f>
        <v>ETF</v>
      </c>
      <c r="P7607" s="2"/>
      <c r="Q7607" s="2"/>
    </row>
    <row r="7608" spans="1:17" x14ac:dyDescent="0.25">
      <c r="A7608" t="s">
        <v>10440</v>
      </c>
      <c r="B7608" s="1">
        <v>42541</v>
      </c>
      <c r="C7608" s="1">
        <v>42542</v>
      </c>
      <c r="D7608" t="s">
        <v>14</v>
      </c>
      <c r="E7608" t="s">
        <v>254</v>
      </c>
      <c r="F7608">
        <v>0</v>
      </c>
      <c r="G7608">
        <v>8640000</v>
      </c>
      <c r="H7608">
        <v>0</v>
      </c>
      <c r="I7608">
        <v>0</v>
      </c>
      <c r="J7608">
        <v>0</v>
      </c>
      <c r="K7608">
        <v>0.107</v>
      </c>
      <c r="L7608" t="s">
        <v>23</v>
      </c>
      <c r="M7608" s="2">
        <v>924480</v>
      </c>
      <c r="N7608" s="2" t="str">
        <f>VLOOKUP(Tabla1[[#This Row],[nemo]],'Nemos y clasificaciones'!$A$2:$B$5000,2,FALSE)</f>
        <v>FONDO MUTUO ETF IT NOW S&amp;P IPSA</v>
      </c>
      <c r="O7608" s="2" t="str">
        <f>VLOOKUP(Tabla1[[#This Row],[nemo]],'Nemos y clasificaciones'!$A$1:$C$3000,3,FALSE)</f>
        <v>ETF</v>
      </c>
      <c r="P7608" s="2"/>
      <c r="Q7608" s="2"/>
    </row>
    <row r="7609" spans="1:17" x14ac:dyDescent="0.25">
      <c r="A7609" t="s">
        <v>11144</v>
      </c>
      <c r="B7609" s="1">
        <v>42334</v>
      </c>
      <c r="C7609" s="1">
        <v>42335</v>
      </c>
      <c r="D7609" t="s">
        <v>14</v>
      </c>
      <c r="E7609" t="s">
        <v>254</v>
      </c>
      <c r="F7609">
        <v>0</v>
      </c>
      <c r="G7609">
        <v>7760000</v>
      </c>
      <c r="H7609">
        <v>0</v>
      </c>
      <c r="I7609">
        <v>0</v>
      </c>
      <c r="J7609">
        <v>0</v>
      </c>
      <c r="K7609">
        <v>0.11899999999999999</v>
      </c>
      <c r="L7609" t="s">
        <v>23</v>
      </c>
      <c r="M7609" s="2">
        <v>923440</v>
      </c>
      <c r="N7609" s="2" t="str">
        <f>VLOOKUP(Tabla1[[#This Row],[nemo]],'Nemos y clasificaciones'!$A$2:$B$5000,2,FALSE)</f>
        <v>FONDO MUTUO ETF IT NOW S&amp;P IPSA</v>
      </c>
      <c r="O7609" s="2" t="str">
        <f>VLOOKUP(Tabla1[[#This Row],[nemo]],'Nemos y clasificaciones'!$A$1:$C$3000,3,FALSE)</f>
        <v>ETF</v>
      </c>
      <c r="P7609" s="2"/>
      <c r="Q7609" s="2"/>
    </row>
    <row r="7610" spans="1:17" x14ac:dyDescent="0.25">
      <c r="A7610" t="s">
        <v>4399</v>
      </c>
      <c r="B7610" s="1">
        <v>43963</v>
      </c>
      <c r="C7610" s="1">
        <v>43964</v>
      </c>
      <c r="D7610" t="s">
        <v>14</v>
      </c>
      <c r="E7610" t="s">
        <v>254</v>
      </c>
      <c r="F7610">
        <v>0</v>
      </c>
      <c r="G7610">
        <v>26720000</v>
      </c>
      <c r="H7610">
        <v>0</v>
      </c>
      <c r="I7610">
        <v>0</v>
      </c>
      <c r="J7610">
        <v>0</v>
      </c>
      <c r="K7610">
        <v>3.4000000000000002E-2</v>
      </c>
      <c r="L7610" t="s">
        <v>23</v>
      </c>
      <c r="M7610" s="2">
        <v>908480</v>
      </c>
      <c r="N7610" s="2" t="str">
        <f>VLOOKUP(Tabla1[[#This Row],[nemo]],'Nemos y clasificaciones'!$A$2:$B$5000,2,FALSE)</f>
        <v>FONDO MUTUO ETF IT NOW S&amp;P IPSA</v>
      </c>
      <c r="O7610" s="2" t="str">
        <f>VLOOKUP(Tabla1[[#This Row],[nemo]],'Nemos y clasificaciones'!$A$1:$C$3000,3,FALSE)</f>
        <v>ETF</v>
      </c>
      <c r="P7610" s="2"/>
      <c r="Q7610" s="2"/>
    </row>
    <row r="7611" spans="1:17" x14ac:dyDescent="0.25">
      <c r="A7611" t="s">
        <v>8328</v>
      </c>
      <c r="B7611" s="1">
        <v>43222</v>
      </c>
      <c r="C7611" s="1">
        <v>43223</v>
      </c>
      <c r="D7611" t="s">
        <v>14</v>
      </c>
      <c r="E7611" t="s">
        <v>254</v>
      </c>
      <c r="F7611">
        <v>0</v>
      </c>
      <c r="G7611">
        <v>25520000</v>
      </c>
      <c r="H7611">
        <v>0</v>
      </c>
      <c r="I7611">
        <v>0</v>
      </c>
      <c r="J7611">
        <v>0</v>
      </c>
      <c r="K7611">
        <v>3.5000000000000003E-2</v>
      </c>
      <c r="L7611" t="s">
        <v>23</v>
      </c>
      <c r="M7611" s="2">
        <v>893200</v>
      </c>
      <c r="N7611" s="2" t="str">
        <f>VLOOKUP(Tabla1[[#This Row],[nemo]],'Nemos y clasificaciones'!$A$2:$B$5000,2,FALSE)</f>
        <v>FONDO MUTUO ETF IT NOW S&amp;P IPSA</v>
      </c>
      <c r="O7611" s="2" t="str">
        <f>VLOOKUP(Tabla1[[#This Row],[nemo]],'Nemos y clasificaciones'!$A$1:$C$3000,3,FALSE)</f>
        <v>ETF</v>
      </c>
      <c r="P7611" s="2"/>
      <c r="Q7611" s="2"/>
    </row>
    <row r="7612" spans="1:17" x14ac:dyDescent="0.25">
      <c r="A7612" t="s">
        <v>9582</v>
      </c>
      <c r="B7612" s="1">
        <v>42871</v>
      </c>
      <c r="C7612" s="1">
        <v>42872</v>
      </c>
      <c r="D7612" t="s">
        <v>14</v>
      </c>
      <c r="E7612" t="s">
        <v>254</v>
      </c>
      <c r="F7612">
        <v>0</v>
      </c>
      <c r="G7612">
        <v>18400000</v>
      </c>
      <c r="H7612">
        <v>0</v>
      </c>
      <c r="I7612">
        <v>0</v>
      </c>
      <c r="J7612">
        <v>0</v>
      </c>
      <c r="K7612">
        <v>4.2999999999999997E-2</v>
      </c>
      <c r="L7612" t="s">
        <v>23</v>
      </c>
      <c r="M7612" s="2">
        <v>791200</v>
      </c>
      <c r="N7612" s="2" t="str">
        <f>VLOOKUP(Tabla1[[#This Row],[nemo]],'Nemos y clasificaciones'!$A$2:$B$5000,2,FALSE)</f>
        <v>FONDO MUTUO ETF IT NOW S&amp;P IPSA</v>
      </c>
      <c r="O7612" s="2" t="str">
        <f>VLOOKUP(Tabla1[[#This Row],[nemo]],'Nemos y clasificaciones'!$A$1:$C$3000,3,FALSE)</f>
        <v>ETF</v>
      </c>
      <c r="P7612" s="2"/>
      <c r="Q7612" s="2"/>
    </row>
    <row r="7613" spans="1:17" x14ac:dyDescent="0.25">
      <c r="A7613" t="s">
        <v>10715</v>
      </c>
      <c r="B7613" s="1">
        <v>42495</v>
      </c>
      <c r="C7613" s="1">
        <v>42496</v>
      </c>
      <c r="D7613" t="s">
        <v>14</v>
      </c>
      <c r="E7613" t="s">
        <v>254</v>
      </c>
      <c r="F7613">
        <v>0</v>
      </c>
      <c r="G7613">
        <v>8560000</v>
      </c>
      <c r="H7613">
        <v>0</v>
      </c>
      <c r="I7613">
        <v>0</v>
      </c>
      <c r="J7613">
        <v>0</v>
      </c>
      <c r="K7613">
        <v>7.9000000000000001E-2</v>
      </c>
      <c r="L7613" t="s">
        <v>23</v>
      </c>
      <c r="M7613" s="2">
        <v>676240</v>
      </c>
      <c r="N7613" s="2" t="str">
        <f>VLOOKUP(Tabla1[[#This Row],[nemo]],'Nemos y clasificaciones'!$A$2:$B$5000,2,FALSE)</f>
        <v>FONDO MUTUO ETF IT NOW S&amp;P IPSA</v>
      </c>
      <c r="O7613" s="2" t="str">
        <f>VLOOKUP(Tabla1[[#This Row],[nemo]],'Nemos y clasificaciones'!$A$1:$C$3000,3,FALSE)</f>
        <v>ETF</v>
      </c>
      <c r="P7613" s="2"/>
      <c r="Q7613" s="2"/>
    </row>
    <row r="7614" spans="1:17" x14ac:dyDescent="0.25">
      <c r="A7614" t="s">
        <v>6437</v>
      </c>
      <c r="B7614" s="1">
        <v>43595</v>
      </c>
      <c r="C7614" s="1">
        <v>43598</v>
      </c>
      <c r="D7614" t="s">
        <v>14</v>
      </c>
      <c r="E7614" t="s">
        <v>254</v>
      </c>
      <c r="F7614">
        <v>0</v>
      </c>
      <c r="G7614">
        <v>30480000</v>
      </c>
      <c r="H7614">
        <v>0</v>
      </c>
      <c r="I7614">
        <v>0</v>
      </c>
      <c r="J7614">
        <v>0</v>
      </c>
      <c r="K7614">
        <v>1.9E-2</v>
      </c>
      <c r="L7614" t="s">
        <v>23</v>
      </c>
      <c r="M7614" s="2">
        <v>579120</v>
      </c>
      <c r="N7614" s="2" t="str">
        <f>VLOOKUP(Tabla1[[#This Row],[nemo]],'Nemos y clasificaciones'!$A$2:$B$5000,2,FALSE)</f>
        <v>FONDO MUTUO ETF IT NOW S&amp;P IPSA</v>
      </c>
      <c r="O7614" s="2" t="str">
        <f>VLOOKUP(Tabla1[[#This Row],[nemo]],'Nemos y clasificaciones'!$A$1:$C$3000,3,FALSE)</f>
        <v>ETF</v>
      </c>
      <c r="P7614" s="2"/>
      <c r="Q7614" s="2"/>
    </row>
    <row r="7615" spans="1:17" x14ac:dyDescent="0.25">
      <c r="A7615" t="s">
        <v>11325</v>
      </c>
      <c r="B7615" s="1">
        <v>42235</v>
      </c>
      <c r="C7615" s="1">
        <v>42236</v>
      </c>
      <c r="D7615" t="s">
        <v>14</v>
      </c>
      <c r="E7615" t="s">
        <v>254</v>
      </c>
      <c r="F7615">
        <v>0</v>
      </c>
      <c r="G7615">
        <v>9840000</v>
      </c>
      <c r="H7615">
        <v>0</v>
      </c>
      <c r="I7615">
        <v>0</v>
      </c>
      <c r="J7615">
        <v>0</v>
      </c>
      <c r="K7615">
        <v>5.6000000000000001E-2</v>
      </c>
      <c r="L7615" t="s">
        <v>23</v>
      </c>
      <c r="M7615" s="2">
        <v>551040</v>
      </c>
      <c r="N7615" s="2" t="str">
        <f>VLOOKUP(Tabla1[[#This Row],[nemo]],'Nemos y clasificaciones'!$A$2:$B$5000,2,FALSE)</f>
        <v>FONDO MUTUO ETF IT NOW S&amp;P IPSA</v>
      </c>
      <c r="O7615" s="2" t="str">
        <f>VLOOKUP(Tabla1[[#This Row],[nemo]],'Nemos y clasificaciones'!$A$1:$C$3000,3,FALSE)</f>
        <v>ETF</v>
      </c>
      <c r="P7615" s="2"/>
      <c r="Q7615" s="2"/>
    </row>
    <row r="7616" spans="1:17" x14ac:dyDescent="0.25">
      <c r="A7616" t="s">
        <v>8327</v>
      </c>
      <c r="B7616" s="1">
        <v>43222</v>
      </c>
      <c r="C7616" s="1">
        <v>43223</v>
      </c>
      <c r="D7616" t="s">
        <v>14</v>
      </c>
      <c r="E7616" t="s">
        <v>254</v>
      </c>
      <c r="F7616">
        <v>0</v>
      </c>
      <c r="G7616">
        <v>25520000</v>
      </c>
      <c r="H7616">
        <v>0</v>
      </c>
      <c r="I7616">
        <v>0</v>
      </c>
      <c r="J7616">
        <v>0</v>
      </c>
      <c r="K7616">
        <v>0.02</v>
      </c>
      <c r="L7616" t="s">
        <v>23</v>
      </c>
      <c r="M7616" s="2">
        <v>510400</v>
      </c>
      <c r="N7616" s="2" t="str">
        <f>VLOOKUP(Tabla1[[#This Row],[nemo]],'Nemos y clasificaciones'!$A$2:$B$5000,2,FALSE)</f>
        <v>FONDO MUTUO ETF IT NOW S&amp;P IPSA</v>
      </c>
      <c r="O7616" s="2" t="str">
        <f>VLOOKUP(Tabla1[[#This Row],[nemo]],'Nemos y clasificaciones'!$A$1:$C$3000,3,FALSE)</f>
        <v>ETF</v>
      </c>
      <c r="P7616" s="2"/>
      <c r="Q7616" s="2"/>
    </row>
    <row r="7617" spans="1:17" x14ac:dyDescent="0.25">
      <c r="A7617" t="s">
        <v>9849</v>
      </c>
      <c r="B7617" s="1">
        <v>42818</v>
      </c>
      <c r="C7617" s="1">
        <v>42821</v>
      </c>
      <c r="D7617" t="s">
        <v>14</v>
      </c>
      <c r="E7617" t="s">
        <v>254</v>
      </c>
      <c r="F7617">
        <v>0</v>
      </c>
      <c r="G7617">
        <v>18640000</v>
      </c>
      <c r="H7617">
        <v>0</v>
      </c>
      <c r="I7617">
        <v>0</v>
      </c>
      <c r="J7617">
        <v>0</v>
      </c>
      <c r="K7617">
        <v>2.7E-2</v>
      </c>
      <c r="L7617" t="s">
        <v>23</v>
      </c>
      <c r="M7617" s="2">
        <v>503280</v>
      </c>
      <c r="N7617" s="2" t="str">
        <f>VLOOKUP(Tabla1[[#This Row],[nemo]],'Nemos y clasificaciones'!$A$2:$B$5000,2,FALSE)</f>
        <v>FONDO MUTUO ETF IT NOW S&amp;P IPSA</v>
      </c>
      <c r="O7617" s="2" t="str">
        <f>VLOOKUP(Tabla1[[#This Row],[nemo]],'Nemos y clasificaciones'!$A$1:$C$3000,3,FALSE)</f>
        <v>ETF</v>
      </c>
      <c r="P7617" s="2"/>
      <c r="Q7617" s="2"/>
    </row>
    <row r="7618" spans="1:17" x14ac:dyDescent="0.25">
      <c r="A7618" t="s">
        <v>11161</v>
      </c>
      <c r="B7618" s="1">
        <v>42319</v>
      </c>
      <c r="C7618" s="1">
        <v>42320</v>
      </c>
      <c r="D7618" t="s">
        <v>14</v>
      </c>
      <c r="E7618" t="s">
        <v>254</v>
      </c>
      <c r="F7618">
        <v>0</v>
      </c>
      <c r="G7618">
        <v>7760000</v>
      </c>
      <c r="H7618">
        <v>0</v>
      </c>
      <c r="I7618">
        <v>0</v>
      </c>
      <c r="J7618">
        <v>0</v>
      </c>
      <c r="K7618">
        <v>5.8999999999999997E-2</v>
      </c>
      <c r="L7618" t="s">
        <v>23</v>
      </c>
      <c r="M7618" s="2">
        <v>457840</v>
      </c>
      <c r="N7618" s="2" t="str">
        <f>VLOOKUP(Tabla1[[#This Row],[nemo]],'Nemos y clasificaciones'!$A$2:$B$5000,2,FALSE)</f>
        <v>FONDO MUTUO ETF IT NOW S&amp;P IPSA</v>
      </c>
      <c r="O7618" s="2" t="str">
        <f>VLOOKUP(Tabla1[[#This Row],[nemo]],'Nemos y clasificaciones'!$A$1:$C$3000,3,FALSE)</f>
        <v>ETF</v>
      </c>
      <c r="P7618" s="2"/>
      <c r="Q7618" s="2"/>
    </row>
    <row r="7619" spans="1:17" x14ac:dyDescent="0.25">
      <c r="A7619" t="s">
        <v>11810</v>
      </c>
      <c r="B7619" s="1">
        <v>42118</v>
      </c>
      <c r="C7619" s="1">
        <v>42121</v>
      </c>
      <c r="D7619" t="s">
        <v>14</v>
      </c>
      <c r="E7619" t="s">
        <v>254</v>
      </c>
      <c r="F7619">
        <v>0</v>
      </c>
      <c r="G7619">
        <v>9440000</v>
      </c>
      <c r="H7619">
        <v>0</v>
      </c>
      <c r="I7619">
        <v>0</v>
      </c>
      <c r="J7619">
        <v>0</v>
      </c>
      <c r="K7619">
        <v>4.7E-2</v>
      </c>
      <c r="L7619" t="s">
        <v>23</v>
      </c>
      <c r="M7619" s="2">
        <v>443680</v>
      </c>
      <c r="N7619" s="2" t="str">
        <f>VLOOKUP(Tabla1[[#This Row],[nemo]],'Nemos y clasificaciones'!$A$2:$B$5000,2,FALSE)</f>
        <v>FONDO MUTUO ETF IT NOW S&amp;P IPSA</v>
      </c>
      <c r="O7619" s="2" t="str">
        <f>VLOOKUP(Tabla1[[#This Row],[nemo]],'Nemos y clasificaciones'!$A$1:$C$3000,3,FALSE)</f>
        <v>ETF</v>
      </c>
      <c r="P7619" s="2"/>
      <c r="Q7619" s="2"/>
    </row>
    <row r="7620" spans="1:17" x14ac:dyDescent="0.25">
      <c r="A7620" t="s">
        <v>8119</v>
      </c>
      <c r="B7620" s="1">
        <v>43242</v>
      </c>
      <c r="C7620" s="1">
        <v>43243</v>
      </c>
      <c r="D7620" t="s">
        <v>14</v>
      </c>
      <c r="E7620" t="s">
        <v>254</v>
      </c>
      <c r="F7620">
        <v>0</v>
      </c>
      <c r="G7620">
        <v>29040000</v>
      </c>
      <c r="H7620">
        <v>0</v>
      </c>
      <c r="I7620">
        <v>0</v>
      </c>
      <c r="J7620">
        <v>0</v>
      </c>
      <c r="K7620">
        <v>8.9999999999999993E-3</v>
      </c>
      <c r="L7620" t="s">
        <v>23</v>
      </c>
      <c r="M7620" s="2">
        <v>261360</v>
      </c>
      <c r="N7620" s="2" t="str">
        <f>VLOOKUP(Tabla1[[#This Row],[nemo]],'Nemos y clasificaciones'!$A$2:$B$5000,2,FALSE)</f>
        <v>FONDO MUTUO ETF IT NOW S&amp;P IPSA</v>
      </c>
      <c r="O7620" s="2" t="str">
        <f>VLOOKUP(Tabla1[[#This Row],[nemo]],'Nemos y clasificaciones'!$A$1:$C$3000,3,FALSE)</f>
        <v>ETF</v>
      </c>
      <c r="P7620" s="2"/>
      <c r="Q7620" s="2"/>
    </row>
    <row r="7621" spans="1:17" x14ac:dyDescent="0.25">
      <c r="A7621" t="s">
        <v>10145</v>
      </c>
      <c r="B7621" s="1">
        <v>42695</v>
      </c>
      <c r="C7621" s="1">
        <v>42696</v>
      </c>
      <c r="D7621" t="s">
        <v>14</v>
      </c>
      <c r="E7621" t="s">
        <v>254</v>
      </c>
      <c r="F7621">
        <v>0</v>
      </c>
      <c r="G7621">
        <v>23360000</v>
      </c>
      <c r="H7621">
        <v>0</v>
      </c>
      <c r="I7621">
        <v>0</v>
      </c>
      <c r="J7621">
        <v>0</v>
      </c>
      <c r="K7621">
        <v>1.0999999999999999E-2</v>
      </c>
      <c r="L7621" t="s">
        <v>23</v>
      </c>
      <c r="M7621" s="2">
        <v>256960</v>
      </c>
      <c r="N7621" s="2" t="str">
        <f>VLOOKUP(Tabla1[[#This Row],[nemo]],'Nemos y clasificaciones'!$A$2:$B$5000,2,FALSE)</f>
        <v>FONDO MUTUO ETF IT NOW S&amp;P IPSA</v>
      </c>
      <c r="O7621" s="2" t="str">
        <f>VLOOKUP(Tabla1[[#This Row],[nemo]],'Nemos y clasificaciones'!$A$1:$C$3000,3,FALSE)</f>
        <v>ETF</v>
      </c>
      <c r="P7621" s="2"/>
      <c r="Q7621" s="2"/>
    </row>
    <row r="7622" spans="1:17" x14ac:dyDescent="0.25">
      <c r="A7622" t="s">
        <v>2052</v>
      </c>
      <c r="B7622" s="1">
        <v>44320</v>
      </c>
      <c r="C7622" s="1">
        <v>44321</v>
      </c>
      <c r="D7622" t="s">
        <v>14</v>
      </c>
      <c r="E7622" t="s">
        <v>254</v>
      </c>
      <c r="F7622">
        <v>0</v>
      </c>
      <c r="G7622">
        <v>40240000</v>
      </c>
      <c r="H7622">
        <v>0</v>
      </c>
      <c r="I7622">
        <v>0</v>
      </c>
      <c r="J7622">
        <v>0</v>
      </c>
      <c r="K7622">
        <v>6.0000000000000001E-3</v>
      </c>
      <c r="L7622" t="s">
        <v>23</v>
      </c>
      <c r="M7622" s="2">
        <v>241440</v>
      </c>
      <c r="N7622" s="2" t="str">
        <f>VLOOKUP(Tabla1[[#This Row],[nemo]],'Nemos y clasificaciones'!$A$2:$B$5000,2,FALSE)</f>
        <v>FONDO MUTUO ETF IT NOW S&amp;P IPSA</v>
      </c>
      <c r="O7622" s="2" t="str">
        <f>VLOOKUP(Tabla1[[#This Row],[nemo]],'Nemos y clasificaciones'!$A$1:$C$3000,3,FALSE)</f>
        <v>ETF</v>
      </c>
      <c r="P7622" s="2"/>
      <c r="Q7622" s="2"/>
    </row>
    <row r="7623" spans="1:17" x14ac:dyDescent="0.25">
      <c r="A7623" t="s">
        <v>1950</v>
      </c>
      <c r="B7623" s="1">
        <v>44327</v>
      </c>
      <c r="C7623" s="1">
        <v>44328</v>
      </c>
      <c r="D7623" t="s">
        <v>14</v>
      </c>
      <c r="E7623" t="s">
        <v>254</v>
      </c>
      <c r="F7623">
        <v>0</v>
      </c>
      <c r="G7623">
        <v>38720000</v>
      </c>
      <c r="H7623">
        <v>0</v>
      </c>
      <c r="I7623">
        <v>0</v>
      </c>
      <c r="J7623">
        <v>0</v>
      </c>
      <c r="K7623">
        <v>4.0000000000000001E-3</v>
      </c>
      <c r="L7623" t="s">
        <v>23</v>
      </c>
      <c r="M7623" s="2">
        <v>154880</v>
      </c>
      <c r="N7623" s="2" t="str">
        <f>VLOOKUP(Tabla1[[#This Row],[nemo]],'Nemos y clasificaciones'!$A$2:$B$5000,2,FALSE)</f>
        <v>FONDO MUTUO ETF IT NOW S&amp;P IPSA</v>
      </c>
      <c r="O7623" s="2" t="str">
        <f>VLOOKUP(Tabla1[[#This Row],[nemo]],'Nemos y clasificaciones'!$A$1:$C$3000,3,FALSE)</f>
        <v>ETF</v>
      </c>
      <c r="P7623" s="2"/>
      <c r="Q7623" s="2"/>
    </row>
    <row r="7624" spans="1:17" x14ac:dyDescent="0.25">
      <c r="A7624" t="s">
        <v>8135</v>
      </c>
      <c r="B7624" s="1">
        <v>43238</v>
      </c>
      <c r="C7624" s="1">
        <v>43242</v>
      </c>
      <c r="D7624" t="s">
        <v>14</v>
      </c>
      <c r="E7624" t="s">
        <v>254</v>
      </c>
      <c r="F7624">
        <v>0</v>
      </c>
      <c r="G7624">
        <v>28080000</v>
      </c>
      <c r="H7624">
        <v>0</v>
      </c>
      <c r="I7624">
        <v>0</v>
      </c>
      <c r="J7624">
        <v>0</v>
      </c>
      <c r="K7624">
        <v>4.0000000000000001E-3</v>
      </c>
      <c r="L7624" t="s">
        <v>23</v>
      </c>
      <c r="M7624" s="2">
        <v>112320</v>
      </c>
      <c r="N7624" s="2" t="str">
        <f>VLOOKUP(Tabla1[[#This Row],[nemo]],'Nemos y clasificaciones'!$A$2:$B$5000,2,FALSE)</f>
        <v>FONDO MUTUO ETF IT NOW S&amp;P IPSA</v>
      </c>
      <c r="O7624" s="2" t="str">
        <f>VLOOKUP(Tabla1[[#This Row],[nemo]],'Nemos y clasificaciones'!$A$1:$C$3000,3,FALSE)</f>
        <v>ETF</v>
      </c>
      <c r="P7624" s="2"/>
      <c r="Q7624" s="2"/>
    </row>
    <row r="7625" spans="1:17" x14ac:dyDescent="0.25">
      <c r="A7625" t="s">
        <v>9487</v>
      </c>
      <c r="B7625" s="1">
        <v>42879</v>
      </c>
      <c r="C7625" s="1">
        <v>42880</v>
      </c>
      <c r="D7625" t="s">
        <v>14</v>
      </c>
      <c r="E7625" t="s">
        <v>254</v>
      </c>
      <c r="F7625">
        <v>0</v>
      </c>
      <c r="G7625">
        <v>18880000</v>
      </c>
      <c r="H7625">
        <v>0</v>
      </c>
      <c r="I7625">
        <v>0</v>
      </c>
      <c r="J7625">
        <v>0</v>
      </c>
      <c r="K7625">
        <v>1E-3</v>
      </c>
      <c r="L7625" t="s">
        <v>23</v>
      </c>
      <c r="M7625" s="3">
        <v>18880</v>
      </c>
      <c r="N7625" s="2" t="str">
        <f>VLOOKUP(Tabla1[[#This Row],[nemo]],'Nemos y clasificaciones'!$A$2:$B$5000,2,FALSE)</f>
        <v>FONDO MUTUO ETF IT NOW S&amp;P IPSA</v>
      </c>
      <c r="O7625" s="3" t="str">
        <f>VLOOKUP(Tabla1[[#This Row],[nemo]],'Nemos y clasificaciones'!$A$1:$C$3000,3,FALSE)</f>
        <v>ETF</v>
      </c>
      <c r="P7625" s="3"/>
      <c r="Q7625" s="3"/>
    </row>
    <row r="7626" spans="1:17" x14ac:dyDescent="0.25">
      <c r="A7626" t="s">
        <v>11705</v>
      </c>
      <c r="B7626" s="1">
        <v>42135</v>
      </c>
      <c r="C7626" s="1">
        <v>42136</v>
      </c>
      <c r="D7626" t="s">
        <v>14</v>
      </c>
      <c r="E7626" t="s">
        <v>254</v>
      </c>
      <c r="F7626">
        <v>0</v>
      </c>
      <c r="G7626">
        <v>8720000</v>
      </c>
      <c r="H7626">
        <v>0</v>
      </c>
      <c r="I7626">
        <v>0</v>
      </c>
      <c r="J7626">
        <v>0</v>
      </c>
      <c r="K7626">
        <v>2E-3</v>
      </c>
      <c r="L7626" t="s">
        <v>23</v>
      </c>
      <c r="M7626" s="3">
        <v>17440</v>
      </c>
      <c r="N7626" s="2" t="str">
        <f>VLOOKUP(Tabla1[[#This Row],[nemo]],'Nemos y clasificaciones'!$A$2:$B$5000,2,FALSE)</f>
        <v>FONDO MUTUO ETF IT NOW S&amp;P IPSA</v>
      </c>
      <c r="O7626" s="3" t="str">
        <f>VLOOKUP(Tabla1[[#This Row],[nemo]],'Nemos y clasificaciones'!$A$1:$C$3000,3,FALSE)</f>
        <v>ETF</v>
      </c>
      <c r="P7626" s="3"/>
      <c r="Q7626" s="3"/>
    </row>
    <row r="7627" spans="1:17" x14ac:dyDescent="0.25">
      <c r="A7627" t="s">
        <v>8084</v>
      </c>
      <c r="B7627" s="1">
        <v>43243</v>
      </c>
      <c r="C7627" s="1">
        <v>43244</v>
      </c>
      <c r="D7627" t="s">
        <v>14</v>
      </c>
      <c r="E7627" t="s">
        <v>7888</v>
      </c>
      <c r="F7627">
        <v>0</v>
      </c>
      <c r="G7627">
        <v>10000000</v>
      </c>
      <c r="H7627">
        <v>0</v>
      </c>
      <c r="I7627">
        <v>0</v>
      </c>
      <c r="J7627">
        <v>0</v>
      </c>
      <c r="K7627">
        <v>65.069000000000003</v>
      </c>
      <c r="L7627" t="s">
        <v>54</v>
      </c>
      <c r="M7627" s="2">
        <v>650690000</v>
      </c>
      <c r="N7627" s="2" t="str">
        <f>VLOOKUP(Tabla1[[#This Row],[nemo]],'Nemos y clasificaciones'!$A$2:$B$5000,2,FALSE)</f>
        <v>FM SECURITY INDEX FUND S&amp;P/CLX IPSA, D</v>
      </c>
      <c r="O7627" s="2" t="str">
        <f>VLOOKUP(Tabla1[[#This Row],[nemo]],'Nemos y clasificaciones'!$A$1:$C$3000,3,FALSE)</f>
        <v>Servicios financieros</v>
      </c>
      <c r="P7627" s="2"/>
      <c r="Q7627" s="2"/>
    </row>
    <row r="7628" spans="1:17" x14ac:dyDescent="0.25">
      <c r="A7628" t="s">
        <v>8374</v>
      </c>
      <c r="B7628" s="1">
        <v>43214</v>
      </c>
      <c r="C7628" s="1">
        <v>43215</v>
      </c>
      <c r="D7628" t="s">
        <v>14</v>
      </c>
      <c r="E7628" t="s">
        <v>7888</v>
      </c>
      <c r="F7628">
        <v>0</v>
      </c>
      <c r="G7628">
        <v>10000000</v>
      </c>
      <c r="H7628">
        <v>0</v>
      </c>
      <c r="I7628">
        <v>0</v>
      </c>
      <c r="J7628">
        <v>0</v>
      </c>
      <c r="K7628">
        <v>3.1150000000000002</v>
      </c>
      <c r="L7628" t="s">
        <v>16</v>
      </c>
      <c r="M7628" s="2">
        <v>31150000</v>
      </c>
      <c r="N7628" s="2" t="str">
        <f>VLOOKUP(Tabla1[[#This Row],[nemo]],'Nemos y clasificaciones'!$A$2:$B$5000,2,FALSE)</f>
        <v>FM SECURITY INDEX FUND S&amp;P/CLX IPSA, D</v>
      </c>
      <c r="O7628" s="2" t="str">
        <f>VLOOKUP(Tabla1[[#This Row],[nemo]],'Nemos y clasificaciones'!$A$1:$C$3000,3,FALSE)</f>
        <v>Servicios financieros</v>
      </c>
      <c r="P7628" s="2"/>
      <c r="Q7628" s="2"/>
    </row>
    <row r="7629" spans="1:17" x14ac:dyDescent="0.25">
      <c r="A7629" t="s">
        <v>8257</v>
      </c>
      <c r="B7629" s="1">
        <v>43227</v>
      </c>
      <c r="C7629" s="1">
        <v>43228</v>
      </c>
      <c r="D7629" t="s">
        <v>14</v>
      </c>
      <c r="E7629" t="s">
        <v>7888</v>
      </c>
      <c r="F7629">
        <v>0</v>
      </c>
      <c r="G7629">
        <v>10000000</v>
      </c>
      <c r="H7629">
        <v>0</v>
      </c>
      <c r="I7629">
        <v>0</v>
      </c>
      <c r="J7629">
        <v>0</v>
      </c>
      <c r="K7629">
        <v>2.5339999999999998</v>
      </c>
      <c r="L7629" t="s">
        <v>16</v>
      </c>
      <c r="M7629" s="2">
        <v>25340000</v>
      </c>
      <c r="N7629" s="2" t="str">
        <f>VLOOKUP(Tabla1[[#This Row],[nemo]],'Nemos y clasificaciones'!$A$2:$B$5000,2,FALSE)</f>
        <v>FM SECURITY INDEX FUND S&amp;P/CLX IPSA, D</v>
      </c>
      <c r="O7629" s="2" t="str">
        <f>VLOOKUP(Tabla1[[#This Row],[nemo]],'Nemos y clasificaciones'!$A$1:$C$3000,3,FALSE)</f>
        <v>Servicios financieros</v>
      </c>
      <c r="P7629" s="2"/>
      <c r="Q7629" s="2"/>
    </row>
    <row r="7630" spans="1:17" x14ac:dyDescent="0.25">
      <c r="A7630" t="s">
        <v>8051</v>
      </c>
      <c r="B7630" s="1">
        <v>43244</v>
      </c>
      <c r="C7630" s="1">
        <v>43245</v>
      </c>
      <c r="D7630" t="s">
        <v>14</v>
      </c>
      <c r="E7630" t="s">
        <v>7888</v>
      </c>
      <c r="F7630">
        <v>0</v>
      </c>
      <c r="G7630">
        <v>10000000</v>
      </c>
      <c r="H7630">
        <v>0</v>
      </c>
      <c r="I7630">
        <v>0</v>
      </c>
      <c r="J7630">
        <v>0</v>
      </c>
      <c r="K7630">
        <v>2.1949999999999998</v>
      </c>
      <c r="L7630" t="s">
        <v>16</v>
      </c>
      <c r="M7630" s="2">
        <v>21950000</v>
      </c>
      <c r="N7630" s="2" t="str">
        <f>VLOOKUP(Tabla1[[#This Row],[nemo]],'Nemos y clasificaciones'!$A$2:$B$5000,2,FALSE)</f>
        <v>FM SECURITY INDEX FUND S&amp;P/CLX IPSA, D</v>
      </c>
      <c r="O7630" s="2" t="str">
        <f>VLOOKUP(Tabla1[[#This Row],[nemo]],'Nemos y clasificaciones'!$A$1:$C$3000,3,FALSE)</f>
        <v>Servicios financieros</v>
      </c>
      <c r="P7630" s="2"/>
      <c r="Q7630" s="2"/>
    </row>
    <row r="7631" spans="1:17" x14ac:dyDescent="0.25">
      <c r="A7631" t="s">
        <v>3506</v>
      </c>
      <c r="B7631" s="1">
        <v>44075</v>
      </c>
      <c r="C7631" s="1">
        <v>44082</v>
      </c>
      <c r="D7631" t="s">
        <v>21</v>
      </c>
      <c r="E7631" t="s">
        <v>287</v>
      </c>
      <c r="F7631">
        <v>0</v>
      </c>
      <c r="G7631">
        <v>1000000</v>
      </c>
      <c r="H7631">
        <v>0</v>
      </c>
      <c r="I7631">
        <v>0</v>
      </c>
      <c r="J7631">
        <v>0</v>
      </c>
      <c r="K7631">
        <v>0.19500000000000001</v>
      </c>
      <c r="L7631" t="s">
        <v>23</v>
      </c>
      <c r="M7631" s="2">
        <v>195000</v>
      </c>
      <c r="N7631" s="2" t="str">
        <f>VLOOKUP(Tabla1[[#This Row],[nemo]],'Nemos y clasificaciones'!$A$2:$B$5000,2,FALSE)</f>
        <v>iShares Core U.S. Aggregate Bond ETF (AGG)</v>
      </c>
      <c r="O7631" s="2" t="str">
        <f>VLOOKUP(Tabla1[[#This Row],[nemo]],'Nemos y clasificaciones'!$A$1:$C$3000,3,FALSE)</f>
        <v>ETF</v>
      </c>
      <c r="P7631" s="2"/>
      <c r="Q7631" s="2"/>
    </row>
    <row r="7632" spans="1:17" x14ac:dyDescent="0.25">
      <c r="A7632" t="s">
        <v>8523</v>
      </c>
      <c r="B7632" s="1">
        <v>43180</v>
      </c>
      <c r="C7632" s="1">
        <v>43181</v>
      </c>
      <c r="D7632" t="s">
        <v>14</v>
      </c>
      <c r="E7632" t="s">
        <v>7888</v>
      </c>
      <c r="F7632">
        <v>0</v>
      </c>
      <c r="G7632">
        <v>10000000</v>
      </c>
      <c r="H7632">
        <v>0</v>
      </c>
      <c r="I7632">
        <v>0</v>
      </c>
      <c r="J7632">
        <v>0</v>
      </c>
      <c r="K7632">
        <v>2.1800000000000002</v>
      </c>
      <c r="L7632" t="s">
        <v>16</v>
      </c>
      <c r="M7632" s="2">
        <v>21800000</v>
      </c>
      <c r="N7632" s="2" t="str">
        <f>VLOOKUP(Tabla1[[#This Row],[nemo]],'Nemos y clasificaciones'!$A$2:$B$5000,2,FALSE)</f>
        <v>FM SECURITY INDEX FUND S&amp;P/CLX IPSA, D</v>
      </c>
      <c r="O7632" s="2" t="str">
        <f>VLOOKUP(Tabla1[[#This Row],[nemo]],'Nemos y clasificaciones'!$A$1:$C$3000,3,FALSE)</f>
        <v>Servicios financieros</v>
      </c>
      <c r="P7632" s="2"/>
      <c r="Q7632" s="2"/>
    </row>
    <row r="7633" spans="1:17" x14ac:dyDescent="0.25">
      <c r="A7633" t="s">
        <v>8229</v>
      </c>
      <c r="B7633" s="1">
        <v>43229</v>
      </c>
      <c r="C7633" s="1">
        <v>43230</v>
      </c>
      <c r="D7633" t="s">
        <v>14</v>
      </c>
      <c r="E7633" t="s">
        <v>7888</v>
      </c>
      <c r="F7633">
        <v>0</v>
      </c>
      <c r="G7633">
        <v>10000000</v>
      </c>
      <c r="H7633">
        <v>0</v>
      </c>
      <c r="I7633">
        <v>0</v>
      </c>
      <c r="J7633">
        <v>0</v>
      </c>
      <c r="K7633">
        <v>1.897</v>
      </c>
      <c r="L7633" t="s">
        <v>16</v>
      </c>
      <c r="M7633" s="2">
        <v>18970000</v>
      </c>
      <c r="N7633" s="2" t="str">
        <f>VLOOKUP(Tabla1[[#This Row],[nemo]],'Nemos y clasificaciones'!$A$2:$B$5000,2,FALSE)</f>
        <v>FM SECURITY INDEX FUND S&amp;P/CLX IPSA, D</v>
      </c>
      <c r="O7633" s="2" t="str">
        <f>VLOOKUP(Tabla1[[#This Row],[nemo]],'Nemos y clasificaciones'!$A$1:$C$3000,3,FALSE)</f>
        <v>Servicios financieros</v>
      </c>
      <c r="P7633" s="2"/>
      <c r="Q7633" s="2"/>
    </row>
    <row r="7634" spans="1:17" x14ac:dyDescent="0.25">
      <c r="A7634" t="s">
        <v>8147</v>
      </c>
      <c r="B7634" s="1">
        <v>43237</v>
      </c>
      <c r="C7634" s="1">
        <v>43238</v>
      </c>
      <c r="D7634" t="s">
        <v>14</v>
      </c>
      <c r="E7634" t="s">
        <v>7888</v>
      </c>
      <c r="F7634">
        <v>0</v>
      </c>
      <c r="G7634">
        <v>10000000</v>
      </c>
      <c r="H7634">
        <v>0</v>
      </c>
      <c r="I7634">
        <v>0</v>
      </c>
      <c r="J7634">
        <v>0</v>
      </c>
      <c r="K7634">
        <v>1.7330000000000001</v>
      </c>
      <c r="L7634" t="s">
        <v>16</v>
      </c>
      <c r="M7634" s="2">
        <v>17330000</v>
      </c>
      <c r="N7634" s="2" t="str">
        <f>VLOOKUP(Tabla1[[#This Row],[nemo]],'Nemos y clasificaciones'!$A$2:$B$5000,2,FALSE)</f>
        <v>FM SECURITY INDEX FUND S&amp;P/CLX IPSA, D</v>
      </c>
      <c r="O7634" s="2" t="str">
        <f>VLOOKUP(Tabla1[[#This Row],[nemo]],'Nemos y clasificaciones'!$A$1:$C$3000,3,FALSE)</f>
        <v>Servicios financieros</v>
      </c>
      <c r="P7634" s="2"/>
      <c r="Q7634" s="2"/>
    </row>
    <row r="7635" spans="1:17" x14ac:dyDescent="0.25">
      <c r="A7635" t="s">
        <v>8356</v>
      </c>
      <c r="B7635" s="1">
        <v>43215</v>
      </c>
      <c r="C7635" s="1">
        <v>43216</v>
      </c>
      <c r="D7635" t="s">
        <v>14</v>
      </c>
      <c r="E7635" t="s">
        <v>7888</v>
      </c>
      <c r="F7635">
        <v>0</v>
      </c>
      <c r="G7635">
        <v>10000000</v>
      </c>
      <c r="H7635">
        <v>0</v>
      </c>
      <c r="I7635">
        <v>0</v>
      </c>
      <c r="J7635">
        <v>0</v>
      </c>
      <c r="K7635">
        <v>1.2929999999999999</v>
      </c>
      <c r="L7635" t="s">
        <v>16</v>
      </c>
      <c r="M7635" s="2">
        <v>12930000</v>
      </c>
      <c r="N7635" s="2" t="str">
        <f>VLOOKUP(Tabla1[[#This Row],[nemo]],'Nemos y clasificaciones'!$A$2:$B$5000,2,FALSE)</f>
        <v>FM SECURITY INDEX FUND S&amp;P/CLX IPSA, D</v>
      </c>
      <c r="O7635" s="2" t="str">
        <f>VLOOKUP(Tabla1[[#This Row],[nemo]],'Nemos y clasificaciones'!$A$1:$C$3000,3,FALSE)</f>
        <v>Servicios financieros</v>
      </c>
      <c r="P7635" s="2"/>
      <c r="Q7635" s="2"/>
    </row>
    <row r="7636" spans="1:17" x14ac:dyDescent="0.25">
      <c r="A7636" t="s">
        <v>8515</v>
      </c>
      <c r="B7636" s="1">
        <v>43185</v>
      </c>
      <c r="C7636" s="1">
        <v>43186</v>
      </c>
      <c r="D7636" t="s">
        <v>14</v>
      </c>
      <c r="E7636" t="s">
        <v>7888</v>
      </c>
      <c r="F7636">
        <v>0</v>
      </c>
      <c r="G7636">
        <v>10000000</v>
      </c>
      <c r="H7636">
        <v>0</v>
      </c>
      <c r="I7636">
        <v>0</v>
      </c>
      <c r="J7636">
        <v>0</v>
      </c>
      <c r="K7636">
        <v>1.181</v>
      </c>
      <c r="L7636" t="s">
        <v>16</v>
      </c>
      <c r="M7636" s="2">
        <v>11810000</v>
      </c>
      <c r="N7636" s="2" t="str">
        <f>VLOOKUP(Tabla1[[#This Row],[nemo]],'Nemos y clasificaciones'!$A$2:$B$5000,2,FALSE)</f>
        <v>FM SECURITY INDEX FUND S&amp;P/CLX IPSA, D</v>
      </c>
      <c r="O7636" s="2" t="str">
        <f>VLOOKUP(Tabla1[[#This Row],[nemo]],'Nemos y clasificaciones'!$A$1:$C$3000,3,FALSE)</f>
        <v>Servicios financieros</v>
      </c>
      <c r="P7636" s="2"/>
      <c r="Q7636" s="2"/>
    </row>
    <row r="7637" spans="1:17" x14ac:dyDescent="0.25">
      <c r="A7637" t="s">
        <v>8619</v>
      </c>
      <c r="B7637" s="1">
        <v>43125</v>
      </c>
      <c r="C7637" s="1">
        <v>43126</v>
      </c>
      <c r="D7637" t="s">
        <v>14</v>
      </c>
      <c r="E7637" t="s">
        <v>7888</v>
      </c>
      <c r="F7637">
        <v>0</v>
      </c>
      <c r="G7637">
        <v>10000000</v>
      </c>
      <c r="H7637">
        <v>0</v>
      </c>
      <c r="I7637">
        <v>0</v>
      </c>
      <c r="J7637">
        <v>0</v>
      </c>
      <c r="K7637">
        <v>1.0229999999999999</v>
      </c>
      <c r="L7637" t="s">
        <v>16</v>
      </c>
      <c r="M7637" s="2">
        <v>10230000</v>
      </c>
      <c r="N7637" s="2" t="str">
        <f>VLOOKUP(Tabla1[[#This Row],[nemo]],'Nemos y clasificaciones'!$A$2:$B$5000,2,FALSE)</f>
        <v>FM SECURITY INDEX FUND S&amp;P/CLX IPSA, D</v>
      </c>
      <c r="O7637" s="2" t="str">
        <f>VLOOKUP(Tabla1[[#This Row],[nemo]],'Nemos y clasificaciones'!$A$1:$C$3000,3,FALSE)</f>
        <v>Servicios financieros</v>
      </c>
      <c r="P7637" s="2"/>
      <c r="Q7637" s="2"/>
    </row>
    <row r="7638" spans="1:17" x14ac:dyDescent="0.25">
      <c r="A7638" t="s">
        <v>8024</v>
      </c>
      <c r="B7638" s="1">
        <v>43249</v>
      </c>
      <c r="C7638" s="1">
        <v>43250</v>
      </c>
      <c r="D7638" t="s">
        <v>14</v>
      </c>
      <c r="E7638" t="s">
        <v>7888</v>
      </c>
      <c r="F7638">
        <v>0</v>
      </c>
      <c r="G7638">
        <v>10000000</v>
      </c>
      <c r="H7638">
        <v>0</v>
      </c>
      <c r="I7638">
        <v>0</v>
      </c>
      <c r="J7638">
        <v>0</v>
      </c>
      <c r="K7638">
        <v>0.97799999999999998</v>
      </c>
      <c r="L7638" t="s">
        <v>23</v>
      </c>
      <c r="M7638" s="2">
        <v>9780000</v>
      </c>
      <c r="N7638" s="2" t="str">
        <f>VLOOKUP(Tabla1[[#This Row],[nemo]],'Nemos y clasificaciones'!$A$2:$B$5000,2,FALSE)</f>
        <v>FM SECURITY INDEX FUND S&amp;P/CLX IPSA, D</v>
      </c>
      <c r="O7638" s="2" t="str">
        <f>VLOOKUP(Tabla1[[#This Row],[nemo]],'Nemos y clasificaciones'!$A$1:$C$3000,3,FALSE)</f>
        <v>Servicios financieros</v>
      </c>
      <c r="P7638" s="2"/>
      <c r="Q7638" s="2"/>
    </row>
    <row r="7639" spans="1:17" x14ac:dyDescent="0.25">
      <c r="A7639" t="s">
        <v>8220</v>
      </c>
      <c r="B7639" s="1">
        <v>43231</v>
      </c>
      <c r="C7639" s="1">
        <v>43232</v>
      </c>
      <c r="D7639" t="s">
        <v>14</v>
      </c>
      <c r="E7639" t="s">
        <v>7888</v>
      </c>
      <c r="F7639">
        <v>0</v>
      </c>
      <c r="G7639">
        <v>10000000</v>
      </c>
      <c r="H7639">
        <v>0</v>
      </c>
      <c r="I7639">
        <v>0</v>
      </c>
      <c r="J7639">
        <v>0</v>
      </c>
      <c r="K7639">
        <v>0.72599999999999998</v>
      </c>
      <c r="L7639" t="s">
        <v>23</v>
      </c>
      <c r="M7639" s="2">
        <v>7260000</v>
      </c>
      <c r="N7639" s="2" t="str">
        <f>VLOOKUP(Tabla1[[#This Row],[nemo]],'Nemos y clasificaciones'!$A$2:$B$5000,2,FALSE)</f>
        <v>FM SECURITY INDEX FUND S&amp;P/CLX IPSA, D</v>
      </c>
      <c r="O7639" s="2" t="str">
        <f>VLOOKUP(Tabla1[[#This Row],[nemo]],'Nemos y clasificaciones'!$A$1:$C$3000,3,FALSE)</f>
        <v>Servicios financieros</v>
      </c>
      <c r="P7639" s="2"/>
      <c r="Q7639" s="2"/>
    </row>
    <row r="7640" spans="1:17" x14ac:dyDescent="0.25">
      <c r="A7640" t="s">
        <v>8221</v>
      </c>
      <c r="B7640" s="1">
        <v>43230</v>
      </c>
      <c r="C7640" s="1">
        <v>43231</v>
      </c>
      <c r="D7640" t="s">
        <v>14</v>
      </c>
      <c r="E7640" t="s">
        <v>7888</v>
      </c>
      <c r="F7640">
        <v>0</v>
      </c>
      <c r="G7640">
        <v>10000000</v>
      </c>
      <c r="H7640">
        <v>0</v>
      </c>
      <c r="I7640">
        <v>0</v>
      </c>
      <c r="J7640">
        <v>0</v>
      </c>
      <c r="K7640">
        <v>0.69099999999999995</v>
      </c>
      <c r="L7640" t="s">
        <v>23</v>
      </c>
      <c r="M7640" s="2">
        <v>6910000</v>
      </c>
      <c r="N7640" s="2" t="str">
        <f>VLOOKUP(Tabla1[[#This Row],[nemo]],'Nemos y clasificaciones'!$A$2:$B$5000,2,FALSE)</f>
        <v>FM SECURITY INDEX FUND S&amp;P/CLX IPSA, D</v>
      </c>
      <c r="O7640" s="2" t="str">
        <f>VLOOKUP(Tabla1[[#This Row],[nemo]],'Nemos y clasificaciones'!$A$1:$C$3000,3,FALSE)</f>
        <v>Servicios financieros</v>
      </c>
      <c r="P7640" s="2"/>
      <c r="Q7640" s="2"/>
    </row>
    <row r="7641" spans="1:17" x14ac:dyDescent="0.25">
      <c r="A7641" t="s">
        <v>8400</v>
      </c>
      <c r="B7641" s="1">
        <v>43210</v>
      </c>
      <c r="C7641" s="1">
        <v>43211</v>
      </c>
      <c r="D7641" t="s">
        <v>14</v>
      </c>
      <c r="E7641" t="s">
        <v>7888</v>
      </c>
      <c r="F7641">
        <v>0</v>
      </c>
      <c r="G7641">
        <v>10000000</v>
      </c>
      <c r="H7641">
        <v>0</v>
      </c>
      <c r="I7641">
        <v>0</v>
      </c>
      <c r="J7641">
        <v>0</v>
      </c>
      <c r="K7641">
        <v>0.53500000000000003</v>
      </c>
      <c r="L7641" t="s">
        <v>23</v>
      </c>
      <c r="M7641" s="2">
        <v>5350000</v>
      </c>
      <c r="N7641" s="2" t="str">
        <f>VLOOKUP(Tabla1[[#This Row],[nemo]],'Nemos y clasificaciones'!$A$2:$B$5000,2,FALSE)</f>
        <v>FM SECURITY INDEX FUND S&amp;P/CLX IPSA, D</v>
      </c>
      <c r="O7641" s="2" t="str">
        <f>VLOOKUP(Tabla1[[#This Row],[nemo]],'Nemos y clasificaciones'!$A$1:$C$3000,3,FALSE)</f>
        <v>Servicios financieros</v>
      </c>
      <c r="P7641" s="2"/>
      <c r="Q7641" s="2"/>
    </row>
    <row r="7642" spans="1:17" x14ac:dyDescent="0.25">
      <c r="A7642" t="s">
        <v>8163</v>
      </c>
      <c r="B7642" s="1">
        <v>43236</v>
      </c>
      <c r="C7642" s="1">
        <v>43237</v>
      </c>
      <c r="D7642" t="s">
        <v>14</v>
      </c>
      <c r="E7642" t="s">
        <v>7888</v>
      </c>
      <c r="F7642">
        <v>0</v>
      </c>
      <c r="G7642">
        <v>10000000</v>
      </c>
      <c r="H7642">
        <v>0</v>
      </c>
      <c r="I7642">
        <v>0</v>
      </c>
      <c r="J7642">
        <v>0</v>
      </c>
      <c r="K7642">
        <v>0.497</v>
      </c>
      <c r="L7642" t="s">
        <v>23</v>
      </c>
      <c r="M7642" s="2">
        <v>4970000</v>
      </c>
      <c r="N7642" s="2" t="str">
        <f>VLOOKUP(Tabla1[[#This Row],[nemo]],'Nemos y clasificaciones'!$A$2:$B$5000,2,FALSE)</f>
        <v>FM SECURITY INDEX FUND S&amp;P/CLX IPSA, D</v>
      </c>
      <c r="O7642" s="2" t="str">
        <f>VLOOKUP(Tabla1[[#This Row],[nemo]],'Nemos y clasificaciones'!$A$1:$C$3000,3,FALSE)</f>
        <v>Servicios financieros</v>
      </c>
      <c r="P7642" s="2"/>
      <c r="Q7642" s="2"/>
    </row>
    <row r="7643" spans="1:17" x14ac:dyDescent="0.25">
      <c r="A7643" t="s">
        <v>2603</v>
      </c>
      <c r="B7643" s="1">
        <v>44228</v>
      </c>
      <c r="C7643" s="1">
        <v>44232</v>
      </c>
      <c r="D7643" t="s">
        <v>21</v>
      </c>
      <c r="E7643" t="s">
        <v>287</v>
      </c>
      <c r="F7643">
        <v>0</v>
      </c>
      <c r="G7643">
        <v>1000000</v>
      </c>
      <c r="H7643">
        <v>0</v>
      </c>
      <c r="I7643">
        <v>0</v>
      </c>
      <c r="J7643">
        <v>0</v>
      </c>
      <c r="K7643">
        <v>0.192</v>
      </c>
      <c r="L7643" t="s">
        <v>23</v>
      </c>
      <c r="M7643" s="2">
        <v>192000</v>
      </c>
      <c r="N7643" s="2" t="str">
        <f>VLOOKUP(Tabla1[[#This Row],[nemo]],'Nemos y clasificaciones'!$A$2:$B$5000,2,FALSE)</f>
        <v>iShares Core U.S. Aggregate Bond ETF (AGG)</v>
      </c>
      <c r="O7643" s="2" t="str">
        <f>VLOOKUP(Tabla1[[#This Row],[nemo]],'Nemos y clasificaciones'!$A$1:$C$3000,3,FALSE)</f>
        <v>ETF</v>
      </c>
      <c r="P7643" s="2"/>
      <c r="Q7643" s="2"/>
    </row>
    <row r="7644" spans="1:17" x14ac:dyDescent="0.25">
      <c r="A7644" t="s">
        <v>3219</v>
      </c>
      <c r="B7644" s="1">
        <v>44137</v>
      </c>
      <c r="C7644" s="1">
        <v>44141</v>
      </c>
      <c r="D7644" t="s">
        <v>21</v>
      </c>
      <c r="E7644" t="s">
        <v>287</v>
      </c>
      <c r="F7644">
        <v>0</v>
      </c>
      <c r="G7644">
        <v>1000000</v>
      </c>
      <c r="H7644">
        <v>0</v>
      </c>
      <c r="I7644">
        <v>0</v>
      </c>
      <c r="J7644">
        <v>0</v>
      </c>
      <c r="K7644">
        <v>0.192</v>
      </c>
      <c r="L7644" t="s">
        <v>23</v>
      </c>
      <c r="M7644" s="2">
        <v>192000</v>
      </c>
      <c r="N7644" s="2" t="str">
        <f>VLOOKUP(Tabla1[[#This Row],[nemo]],'Nemos y clasificaciones'!$A$2:$B$5000,2,FALSE)</f>
        <v>iShares Core U.S. Aggregate Bond ETF (AGG)</v>
      </c>
      <c r="O7644" s="2" t="str">
        <f>VLOOKUP(Tabla1[[#This Row],[nemo]],'Nemos y clasificaciones'!$A$1:$C$3000,3,FALSE)</f>
        <v>ETF</v>
      </c>
      <c r="P7644" s="2"/>
      <c r="Q7644" s="2"/>
    </row>
    <row r="7645" spans="1:17" x14ac:dyDescent="0.25">
      <c r="A7645" t="s">
        <v>7906</v>
      </c>
      <c r="B7645" s="1">
        <v>43265</v>
      </c>
      <c r="C7645" s="1">
        <v>43266</v>
      </c>
      <c r="D7645" t="s">
        <v>14</v>
      </c>
      <c r="E7645" t="s">
        <v>7888</v>
      </c>
      <c r="F7645">
        <v>0</v>
      </c>
      <c r="G7645">
        <v>10000000</v>
      </c>
      <c r="H7645">
        <v>0</v>
      </c>
      <c r="I7645">
        <v>0</v>
      </c>
      <c r="J7645">
        <v>0</v>
      </c>
      <c r="K7645">
        <v>0.496</v>
      </c>
      <c r="L7645" t="s">
        <v>23</v>
      </c>
      <c r="M7645" s="2">
        <v>4960000</v>
      </c>
      <c r="N7645" s="2" t="str">
        <f>VLOOKUP(Tabla1[[#This Row],[nemo]],'Nemos y clasificaciones'!$A$2:$B$5000,2,FALSE)</f>
        <v>FM SECURITY INDEX FUND S&amp;P/CLX IPSA, D</v>
      </c>
      <c r="O7645" s="2" t="str">
        <f>VLOOKUP(Tabla1[[#This Row],[nemo]],'Nemos y clasificaciones'!$A$1:$C$3000,3,FALSE)</f>
        <v>Servicios financieros</v>
      </c>
      <c r="P7645" s="2"/>
      <c r="Q7645" s="2"/>
    </row>
    <row r="7646" spans="1:17" x14ac:dyDescent="0.25">
      <c r="A7646" t="s">
        <v>8032</v>
      </c>
      <c r="B7646" s="1">
        <v>43248</v>
      </c>
      <c r="C7646" s="1">
        <v>43249</v>
      </c>
      <c r="D7646" t="s">
        <v>14</v>
      </c>
      <c r="E7646" t="s">
        <v>7888</v>
      </c>
      <c r="F7646">
        <v>0</v>
      </c>
      <c r="G7646">
        <v>10000000</v>
      </c>
      <c r="H7646">
        <v>0</v>
      </c>
      <c r="I7646">
        <v>0</v>
      </c>
      <c r="J7646">
        <v>0</v>
      </c>
      <c r="K7646">
        <v>0.42699999999999999</v>
      </c>
      <c r="L7646" t="s">
        <v>23</v>
      </c>
      <c r="M7646" s="2">
        <v>4270000</v>
      </c>
      <c r="N7646" s="2" t="str">
        <f>VLOOKUP(Tabla1[[#This Row],[nemo]],'Nemos y clasificaciones'!$A$2:$B$5000,2,FALSE)</f>
        <v>FM SECURITY INDEX FUND S&amp;P/CLX IPSA, D</v>
      </c>
      <c r="O7646" s="2" t="str">
        <f>VLOOKUP(Tabla1[[#This Row],[nemo]],'Nemos y clasificaciones'!$A$1:$C$3000,3,FALSE)</f>
        <v>Servicios financieros</v>
      </c>
      <c r="P7646" s="2"/>
      <c r="Q7646" s="2"/>
    </row>
    <row r="7647" spans="1:17" x14ac:dyDescent="0.25">
      <c r="A7647" t="s">
        <v>8636</v>
      </c>
      <c r="B7647" s="1">
        <v>43123</v>
      </c>
      <c r="C7647" s="1">
        <v>43124</v>
      </c>
      <c r="D7647" t="s">
        <v>14</v>
      </c>
      <c r="E7647" t="s">
        <v>7888</v>
      </c>
      <c r="F7647">
        <v>0</v>
      </c>
      <c r="G7647">
        <v>10000000</v>
      </c>
      <c r="H7647">
        <v>0</v>
      </c>
      <c r="I7647">
        <v>0</v>
      </c>
      <c r="J7647">
        <v>0</v>
      </c>
      <c r="K7647">
        <v>0.42699999999999999</v>
      </c>
      <c r="L7647" t="s">
        <v>23</v>
      </c>
      <c r="M7647" s="2">
        <v>4270000</v>
      </c>
      <c r="N7647" s="2" t="str">
        <f>VLOOKUP(Tabla1[[#This Row],[nemo]],'Nemos y clasificaciones'!$A$2:$B$5000,2,FALSE)</f>
        <v>FM SECURITY INDEX FUND S&amp;P/CLX IPSA, D</v>
      </c>
      <c r="O7647" s="2" t="str">
        <f>VLOOKUP(Tabla1[[#This Row],[nemo]],'Nemos y clasificaciones'!$A$1:$C$3000,3,FALSE)</f>
        <v>Servicios financieros</v>
      </c>
      <c r="P7647" s="2"/>
      <c r="Q7647" s="2"/>
    </row>
    <row r="7648" spans="1:17" x14ac:dyDescent="0.25">
      <c r="A7648" t="s">
        <v>5124</v>
      </c>
      <c r="B7648" s="1">
        <v>43818</v>
      </c>
      <c r="C7648" s="1">
        <v>43825</v>
      </c>
      <c r="D7648" t="s">
        <v>21</v>
      </c>
      <c r="E7648" t="s">
        <v>287</v>
      </c>
      <c r="F7648">
        <v>0</v>
      </c>
      <c r="G7648">
        <v>1000000</v>
      </c>
      <c r="H7648">
        <v>0</v>
      </c>
      <c r="I7648">
        <v>0</v>
      </c>
      <c r="J7648">
        <v>0</v>
      </c>
      <c r="K7648">
        <v>0.191</v>
      </c>
      <c r="L7648" t="s">
        <v>23</v>
      </c>
      <c r="M7648" s="2">
        <v>191000</v>
      </c>
      <c r="N7648" s="2" t="str">
        <f>VLOOKUP(Tabla1[[#This Row],[nemo]],'Nemos y clasificaciones'!$A$2:$B$5000,2,FALSE)</f>
        <v>iShares Core U.S. Aggregate Bond ETF (AGG)</v>
      </c>
      <c r="O7648" s="2" t="str">
        <f>VLOOKUP(Tabla1[[#This Row],[nemo]],'Nemos y clasificaciones'!$A$1:$C$3000,3,FALSE)</f>
        <v>ETF</v>
      </c>
      <c r="P7648" s="2"/>
      <c r="Q7648" s="2"/>
    </row>
    <row r="7649" spans="1:17" x14ac:dyDescent="0.25">
      <c r="A7649" t="s">
        <v>8247</v>
      </c>
      <c r="B7649" s="1">
        <v>43228</v>
      </c>
      <c r="C7649" s="1">
        <v>43229</v>
      </c>
      <c r="D7649" t="s">
        <v>14</v>
      </c>
      <c r="E7649" t="s">
        <v>7888</v>
      </c>
      <c r="F7649">
        <v>0</v>
      </c>
      <c r="G7649">
        <v>10000000</v>
      </c>
      <c r="H7649">
        <v>0</v>
      </c>
      <c r="I7649">
        <v>0</v>
      </c>
      <c r="J7649">
        <v>0</v>
      </c>
      <c r="K7649">
        <v>0.41599999999999998</v>
      </c>
      <c r="L7649" t="s">
        <v>23</v>
      </c>
      <c r="M7649" s="2">
        <v>4160000</v>
      </c>
      <c r="N7649" s="2" t="str">
        <f>VLOOKUP(Tabla1[[#This Row],[nemo]],'Nemos y clasificaciones'!$A$2:$B$5000,2,FALSE)</f>
        <v>FM SECURITY INDEX FUND S&amp;P/CLX IPSA, D</v>
      </c>
      <c r="O7649" s="2" t="str">
        <f>VLOOKUP(Tabla1[[#This Row],[nemo]],'Nemos y clasificaciones'!$A$1:$C$3000,3,FALSE)</f>
        <v>Servicios financieros</v>
      </c>
      <c r="P7649" s="2"/>
      <c r="Q7649" s="2"/>
    </row>
    <row r="7650" spans="1:17" x14ac:dyDescent="0.25">
      <c r="A7650" t="s">
        <v>8522</v>
      </c>
      <c r="B7650" s="1">
        <v>43180</v>
      </c>
      <c r="C7650" s="1">
        <v>43181</v>
      </c>
      <c r="D7650" t="s">
        <v>14</v>
      </c>
      <c r="E7650" t="s">
        <v>7888</v>
      </c>
      <c r="F7650">
        <v>0</v>
      </c>
      <c r="G7650">
        <v>10000000</v>
      </c>
      <c r="H7650">
        <v>0</v>
      </c>
      <c r="I7650">
        <v>0</v>
      </c>
      <c r="J7650">
        <v>0</v>
      </c>
      <c r="K7650">
        <v>0.317</v>
      </c>
      <c r="L7650" t="s">
        <v>23</v>
      </c>
      <c r="M7650" s="2">
        <v>3170000</v>
      </c>
      <c r="N7650" s="2" t="str">
        <f>VLOOKUP(Tabla1[[#This Row],[nemo]],'Nemos y clasificaciones'!$A$2:$B$5000,2,FALSE)</f>
        <v>FM SECURITY INDEX FUND S&amp;P/CLX IPSA, D</v>
      </c>
      <c r="O7650" s="2" t="str">
        <f>VLOOKUP(Tabla1[[#This Row],[nemo]],'Nemos y clasificaciones'!$A$1:$C$3000,3,FALSE)</f>
        <v>Servicios financieros</v>
      </c>
      <c r="P7650" s="2"/>
      <c r="Q7650" s="2"/>
    </row>
    <row r="7651" spans="1:17" x14ac:dyDescent="0.25">
      <c r="A7651" t="s">
        <v>8195</v>
      </c>
      <c r="B7651" s="1">
        <v>43235</v>
      </c>
      <c r="C7651" s="1">
        <v>43236</v>
      </c>
      <c r="D7651" t="s">
        <v>14</v>
      </c>
      <c r="E7651" t="s">
        <v>7888</v>
      </c>
      <c r="F7651">
        <v>0</v>
      </c>
      <c r="G7651">
        <v>10000000</v>
      </c>
      <c r="H7651">
        <v>0</v>
      </c>
      <c r="I7651">
        <v>0</v>
      </c>
      <c r="J7651">
        <v>0</v>
      </c>
      <c r="K7651">
        <v>0.28399999999999997</v>
      </c>
      <c r="L7651" t="s">
        <v>23</v>
      </c>
      <c r="M7651" s="2">
        <v>2840000</v>
      </c>
      <c r="N7651" s="2" t="str">
        <f>VLOOKUP(Tabla1[[#This Row],[nemo]],'Nemos y clasificaciones'!$A$2:$B$5000,2,FALSE)</f>
        <v>FM SECURITY INDEX FUND S&amp;P/CLX IPSA, D</v>
      </c>
      <c r="O7651" s="2" t="str">
        <f>VLOOKUP(Tabla1[[#This Row],[nemo]],'Nemos y clasificaciones'!$A$1:$C$3000,3,FALSE)</f>
        <v>Servicios financieros</v>
      </c>
      <c r="P7651" s="2"/>
      <c r="Q7651" s="2"/>
    </row>
    <row r="7652" spans="1:17" x14ac:dyDescent="0.25">
      <c r="A7652" t="s">
        <v>8514</v>
      </c>
      <c r="B7652" s="1">
        <v>43185</v>
      </c>
      <c r="C7652" s="1">
        <v>43186</v>
      </c>
      <c r="D7652" t="s">
        <v>14</v>
      </c>
      <c r="E7652" t="s">
        <v>7888</v>
      </c>
      <c r="F7652">
        <v>0</v>
      </c>
      <c r="G7652">
        <v>10000000</v>
      </c>
      <c r="H7652">
        <v>0</v>
      </c>
      <c r="I7652">
        <v>0</v>
      </c>
      <c r="J7652">
        <v>0</v>
      </c>
      <c r="K7652">
        <v>0.25900000000000001</v>
      </c>
      <c r="L7652" t="s">
        <v>23</v>
      </c>
      <c r="M7652" s="2">
        <v>2590000</v>
      </c>
      <c r="N7652" s="2" t="str">
        <f>VLOOKUP(Tabla1[[#This Row],[nemo]],'Nemos y clasificaciones'!$A$2:$B$5000,2,FALSE)</f>
        <v>FM SECURITY INDEX FUND S&amp;P/CLX IPSA, D</v>
      </c>
      <c r="O7652" s="2" t="str">
        <f>VLOOKUP(Tabla1[[#This Row],[nemo]],'Nemos y clasificaciones'!$A$1:$C$3000,3,FALSE)</f>
        <v>Servicios financieros</v>
      </c>
      <c r="P7652" s="2"/>
      <c r="Q7652" s="2"/>
    </row>
    <row r="7653" spans="1:17" x14ac:dyDescent="0.25">
      <c r="A7653" t="s">
        <v>8114</v>
      </c>
      <c r="B7653" s="1">
        <v>43242</v>
      </c>
      <c r="C7653" s="1">
        <v>43243</v>
      </c>
      <c r="D7653" t="s">
        <v>14</v>
      </c>
      <c r="E7653" t="s">
        <v>7888</v>
      </c>
      <c r="F7653">
        <v>0</v>
      </c>
      <c r="G7653">
        <v>10000000</v>
      </c>
      <c r="H7653">
        <v>0</v>
      </c>
      <c r="I7653">
        <v>0</v>
      </c>
      <c r="J7653">
        <v>0</v>
      </c>
      <c r="K7653">
        <v>0.25800000000000001</v>
      </c>
      <c r="L7653" t="s">
        <v>23</v>
      </c>
      <c r="M7653" s="2">
        <v>2580000</v>
      </c>
      <c r="N7653" s="2" t="str">
        <f>VLOOKUP(Tabla1[[#This Row],[nemo]],'Nemos y clasificaciones'!$A$2:$B$5000,2,FALSE)</f>
        <v>FM SECURITY INDEX FUND S&amp;P/CLX IPSA, D</v>
      </c>
      <c r="O7653" s="2" t="str">
        <f>VLOOKUP(Tabla1[[#This Row],[nemo]],'Nemos y clasificaciones'!$A$1:$C$3000,3,FALSE)</f>
        <v>Servicios financieros</v>
      </c>
      <c r="P7653" s="2"/>
      <c r="Q7653" s="2"/>
    </row>
    <row r="7654" spans="1:17" x14ac:dyDescent="0.25">
      <c r="A7654" t="s">
        <v>8304</v>
      </c>
      <c r="B7654" s="1">
        <v>43224</v>
      </c>
      <c r="C7654" s="1">
        <v>43225</v>
      </c>
      <c r="D7654" t="s">
        <v>14</v>
      </c>
      <c r="E7654" t="s">
        <v>7888</v>
      </c>
      <c r="F7654">
        <v>0</v>
      </c>
      <c r="G7654">
        <v>10000000</v>
      </c>
      <c r="H7654">
        <v>0</v>
      </c>
      <c r="I7654">
        <v>0</v>
      </c>
      <c r="J7654">
        <v>0</v>
      </c>
      <c r="K7654">
        <v>0.224</v>
      </c>
      <c r="L7654" t="s">
        <v>23</v>
      </c>
      <c r="M7654" s="2">
        <v>2240000</v>
      </c>
      <c r="N7654" s="2" t="str">
        <f>VLOOKUP(Tabla1[[#This Row],[nemo]],'Nemos y clasificaciones'!$A$2:$B$5000,2,FALSE)</f>
        <v>FM SECURITY INDEX FUND S&amp;P/CLX IPSA, D</v>
      </c>
      <c r="O7654" s="2" t="str">
        <f>VLOOKUP(Tabla1[[#This Row],[nemo]],'Nemos y clasificaciones'!$A$1:$C$3000,3,FALSE)</f>
        <v>Servicios financieros</v>
      </c>
      <c r="P7654" s="2"/>
      <c r="Q7654" s="2"/>
    </row>
    <row r="7655" spans="1:17" x14ac:dyDescent="0.25">
      <c r="A7655" t="s">
        <v>8668</v>
      </c>
      <c r="B7655" s="1">
        <v>43104</v>
      </c>
      <c r="C7655" s="1">
        <v>43105</v>
      </c>
      <c r="D7655" t="s">
        <v>14</v>
      </c>
      <c r="E7655" t="s">
        <v>7888</v>
      </c>
      <c r="F7655">
        <v>0</v>
      </c>
      <c r="G7655">
        <v>10000000</v>
      </c>
      <c r="H7655">
        <v>0</v>
      </c>
      <c r="I7655">
        <v>0</v>
      </c>
      <c r="J7655">
        <v>0</v>
      </c>
      <c r="K7655">
        <v>0.217</v>
      </c>
      <c r="L7655" t="s">
        <v>23</v>
      </c>
      <c r="M7655" s="2">
        <v>2170000</v>
      </c>
      <c r="N7655" s="2" t="str">
        <f>VLOOKUP(Tabla1[[#This Row],[nemo]],'Nemos y clasificaciones'!$A$2:$B$5000,2,FALSE)</f>
        <v>FM SECURITY INDEX FUND S&amp;P/CLX IPSA, D</v>
      </c>
      <c r="O7655" s="2" t="str">
        <f>VLOOKUP(Tabla1[[#This Row],[nemo]],'Nemos y clasificaciones'!$A$1:$C$3000,3,FALSE)</f>
        <v>Servicios financieros</v>
      </c>
      <c r="P7655" s="2"/>
      <c r="Q7655" s="2"/>
    </row>
    <row r="7656" spans="1:17" x14ac:dyDescent="0.25">
      <c r="A7656" t="s">
        <v>8630</v>
      </c>
      <c r="B7656" s="1">
        <v>43124</v>
      </c>
      <c r="C7656" s="1">
        <v>43125</v>
      </c>
      <c r="D7656" t="s">
        <v>14</v>
      </c>
      <c r="E7656" t="s">
        <v>7888</v>
      </c>
      <c r="F7656">
        <v>0</v>
      </c>
      <c r="G7656">
        <v>10000000</v>
      </c>
      <c r="H7656">
        <v>0</v>
      </c>
      <c r="I7656">
        <v>0</v>
      </c>
      <c r="J7656">
        <v>0</v>
      </c>
      <c r="K7656">
        <v>0.192</v>
      </c>
      <c r="L7656" t="s">
        <v>23</v>
      </c>
      <c r="M7656" s="2">
        <v>1920000</v>
      </c>
      <c r="N7656" s="2" t="str">
        <f>VLOOKUP(Tabla1[[#This Row],[nemo]],'Nemos y clasificaciones'!$A$2:$B$5000,2,FALSE)</f>
        <v>FM SECURITY INDEX FUND S&amp;P/CLX IPSA, D</v>
      </c>
      <c r="O7656" s="2" t="str">
        <f>VLOOKUP(Tabla1[[#This Row],[nemo]],'Nemos y clasificaciones'!$A$1:$C$3000,3,FALSE)</f>
        <v>Servicios financieros</v>
      </c>
      <c r="P7656" s="2"/>
      <c r="Q7656" s="2"/>
    </row>
    <row r="7657" spans="1:17" x14ac:dyDescent="0.25">
      <c r="A7657" t="s">
        <v>8307</v>
      </c>
      <c r="B7657" s="1">
        <v>43223</v>
      </c>
      <c r="C7657" s="1">
        <v>43224</v>
      </c>
      <c r="D7657" t="s">
        <v>14</v>
      </c>
      <c r="E7657" t="s">
        <v>7888</v>
      </c>
      <c r="F7657">
        <v>0</v>
      </c>
      <c r="G7657">
        <v>10000000</v>
      </c>
      <c r="H7657">
        <v>0</v>
      </c>
      <c r="I7657">
        <v>0</v>
      </c>
      <c r="J7657">
        <v>0</v>
      </c>
      <c r="K7657">
        <v>0.188</v>
      </c>
      <c r="L7657" t="s">
        <v>23</v>
      </c>
      <c r="M7657" s="2">
        <v>1880000</v>
      </c>
      <c r="N7657" s="2" t="str">
        <f>VLOOKUP(Tabla1[[#This Row],[nemo]],'Nemos y clasificaciones'!$A$2:$B$5000,2,FALSE)</f>
        <v>FM SECURITY INDEX FUND S&amp;P/CLX IPSA, D</v>
      </c>
      <c r="O7657" s="2" t="str">
        <f>VLOOKUP(Tabla1[[#This Row],[nemo]],'Nemos y clasificaciones'!$A$1:$C$3000,3,FALSE)</f>
        <v>Servicios financieros</v>
      </c>
      <c r="P7657" s="2"/>
      <c r="Q7657" s="2"/>
    </row>
    <row r="7658" spans="1:17" x14ac:dyDescent="0.25">
      <c r="A7658" t="s">
        <v>8132</v>
      </c>
      <c r="B7658" s="1">
        <v>43239</v>
      </c>
      <c r="C7658" s="1">
        <v>43242</v>
      </c>
      <c r="D7658" t="s">
        <v>14</v>
      </c>
      <c r="E7658" t="s">
        <v>7888</v>
      </c>
      <c r="F7658">
        <v>0</v>
      </c>
      <c r="G7658">
        <v>10000000</v>
      </c>
      <c r="H7658">
        <v>0</v>
      </c>
      <c r="I7658">
        <v>0</v>
      </c>
      <c r="J7658">
        <v>0</v>
      </c>
      <c r="K7658">
        <v>0.182</v>
      </c>
      <c r="L7658" t="s">
        <v>23</v>
      </c>
      <c r="M7658" s="2">
        <v>1820000</v>
      </c>
      <c r="N7658" s="2" t="str">
        <f>VLOOKUP(Tabla1[[#This Row],[nemo]],'Nemos y clasificaciones'!$A$2:$B$5000,2,FALSE)</f>
        <v>FM SECURITY INDEX FUND S&amp;P/CLX IPSA, D</v>
      </c>
      <c r="O7658" s="2" t="str">
        <f>VLOOKUP(Tabla1[[#This Row],[nemo]],'Nemos y clasificaciones'!$A$1:$C$3000,3,FALSE)</f>
        <v>Servicios financieros</v>
      </c>
      <c r="P7658" s="2"/>
      <c r="Q7658" s="2"/>
    </row>
    <row r="7659" spans="1:17" x14ac:dyDescent="0.25">
      <c r="A7659" t="s">
        <v>8616</v>
      </c>
      <c r="B7659" s="1">
        <v>43126</v>
      </c>
      <c r="C7659" s="1">
        <v>43127</v>
      </c>
      <c r="D7659" t="s">
        <v>14</v>
      </c>
      <c r="E7659" t="s">
        <v>7888</v>
      </c>
      <c r="F7659">
        <v>0</v>
      </c>
      <c r="G7659">
        <v>10000000</v>
      </c>
      <c r="H7659">
        <v>0</v>
      </c>
      <c r="I7659">
        <v>0</v>
      </c>
      <c r="J7659">
        <v>0</v>
      </c>
      <c r="K7659">
        <v>0.127</v>
      </c>
      <c r="L7659" t="s">
        <v>23</v>
      </c>
      <c r="M7659" s="2">
        <v>1270000</v>
      </c>
      <c r="N7659" s="2" t="str">
        <f>VLOOKUP(Tabla1[[#This Row],[nemo]],'Nemos y clasificaciones'!$A$2:$B$5000,2,FALSE)</f>
        <v>FM SECURITY INDEX FUND S&amp;P/CLX IPSA, D</v>
      </c>
      <c r="O7659" s="2" t="str">
        <f>VLOOKUP(Tabla1[[#This Row],[nemo]],'Nemos y clasificaciones'!$A$1:$C$3000,3,FALSE)</f>
        <v>Servicios financieros</v>
      </c>
      <c r="P7659" s="2"/>
      <c r="Q7659" s="2"/>
    </row>
    <row r="7660" spans="1:17" x14ac:dyDescent="0.25">
      <c r="A7660" t="s">
        <v>8018</v>
      </c>
      <c r="B7660" s="1">
        <v>43250</v>
      </c>
      <c r="C7660" s="1">
        <v>43251</v>
      </c>
      <c r="D7660" t="s">
        <v>14</v>
      </c>
      <c r="E7660" t="s">
        <v>7888</v>
      </c>
      <c r="F7660">
        <v>0</v>
      </c>
      <c r="G7660">
        <v>10000000</v>
      </c>
      <c r="H7660">
        <v>0</v>
      </c>
      <c r="I7660">
        <v>0</v>
      </c>
      <c r="J7660">
        <v>0</v>
      </c>
      <c r="K7660">
        <v>0.124</v>
      </c>
      <c r="L7660" t="s">
        <v>23</v>
      </c>
      <c r="M7660" s="2">
        <v>1240000</v>
      </c>
      <c r="N7660" s="2" t="str">
        <f>VLOOKUP(Tabla1[[#This Row],[nemo]],'Nemos y clasificaciones'!$A$2:$B$5000,2,FALSE)</f>
        <v>FM SECURITY INDEX FUND S&amp;P/CLX IPSA, D</v>
      </c>
      <c r="O7660" s="2" t="str">
        <f>VLOOKUP(Tabla1[[#This Row],[nemo]],'Nemos y clasificaciones'!$A$1:$C$3000,3,FALSE)</f>
        <v>Servicios financieros</v>
      </c>
      <c r="P7660" s="2"/>
      <c r="Q7660" s="2"/>
    </row>
    <row r="7661" spans="1:17" x14ac:dyDescent="0.25">
      <c r="A7661" t="s">
        <v>8461</v>
      </c>
      <c r="B7661" s="1">
        <v>43187</v>
      </c>
      <c r="C7661" s="1">
        <v>43188</v>
      </c>
      <c r="D7661" t="s">
        <v>14</v>
      </c>
      <c r="E7661" t="s">
        <v>7888</v>
      </c>
      <c r="F7661">
        <v>0</v>
      </c>
      <c r="G7661">
        <v>10000000</v>
      </c>
      <c r="H7661">
        <v>0</v>
      </c>
      <c r="I7661">
        <v>0</v>
      </c>
      <c r="J7661">
        <v>0</v>
      </c>
      <c r="K7661">
        <v>3.5000000000000003E-2</v>
      </c>
      <c r="L7661" t="s">
        <v>23</v>
      </c>
      <c r="M7661" s="2">
        <v>350000</v>
      </c>
      <c r="N7661" s="2" t="str">
        <f>VLOOKUP(Tabla1[[#This Row],[nemo]],'Nemos y clasificaciones'!$A$2:$B$5000,2,FALSE)</f>
        <v>FM SECURITY INDEX FUND S&amp;P/CLX IPSA, D</v>
      </c>
      <c r="O7661" s="2" t="str">
        <f>VLOOKUP(Tabla1[[#This Row],[nemo]],'Nemos y clasificaciones'!$A$1:$C$3000,3,FALSE)</f>
        <v>Servicios financieros</v>
      </c>
      <c r="P7661" s="2"/>
      <c r="Q7661" s="2"/>
    </row>
    <row r="7662" spans="1:17" x14ac:dyDescent="0.25">
      <c r="A7662" t="s">
        <v>8683</v>
      </c>
      <c r="B7662" s="1">
        <v>43101</v>
      </c>
      <c r="C7662" s="1">
        <v>43102</v>
      </c>
      <c r="D7662" t="s">
        <v>14</v>
      </c>
      <c r="E7662" t="s">
        <v>7888</v>
      </c>
      <c r="F7662">
        <v>0</v>
      </c>
      <c r="G7662">
        <v>10000000</v>
      </c>
      <c r="H7662">
        <v>0</v>
      </c>
      <c r="I7662">
        <v>0</v>
      </c>
      <c r="J7662">
        <v>0</v>
      </c>
      <c r="K7662">
        <v>3.5000000000000003E-2</v>
      </c>
      <c r="L7662" t="s">
        <v>23</v>
      </c>
      <c r="M7662" s="2">
        <v>350000</v>
      </c>
      <c r="N7662" s="2" t="str">
        <f>VLOOKUP(Tabla1[[#This Row],[nemo]],'Nemos y clasificaciones'!$A$2:$B$5000,2,FALSE)</f>
        <v>FM SECURITY INDEX FUND S&amp;P/CLX IPSA, D</v>
      </c>
      <c r="O7662" s="2" t="str">
        <f>VLOOKUP(Tabla1[[#This Row],[nemo]],'Nemos y clasificaciones'!$A$1:$C$3000,3,FALSE)</f>
        <v>Servicios financieros</v>
      </c>
      <c r="P7662" s="2"/>
      <c r="Q7662" s="2"/>
    </row>
    <row r="7663" spans="1:17" x14ac:dyDescent="0.25">
      <c r="A7663" t="s">
        <v>7897</v>
      </c>
      <c r="B7663" s="1">
        <v>43269</v>
      </c>
      <c r="C7663" s="1">
        <v>43270</v>
      </c>
      <c r="D7663" t="s">
        <v>14</v>
      </c>
      <c r="E7663" t="s">
        <v>7888</v>
      </c>
      <c r="F7663">
        <v>0</v>
      </c>
      <c r="G7663">
        <v>10000000</v>
      </c>
      <c r="H7663">
        <v>0</v>
      </c>
      <c r="I7663">
        <v>0</v>
      </c>
      <c r="J7663">
        <v>0</v>
      </c>
      <c r="K7663">
        <v>1.9E-2</v>
      </c>
      <c r="L7663" t="s">
        <v>23</v>
      </c>
      <c r="M7663" s="2">
        <v>190000</v>
      </c>
      <c r="N7663" s="2" t="str">
        <f>VLOOKUP(Tabla1[[#This Row],[nemo]],'Nemos y clasificaciones'!$A$2:$B$5000,2,FALSE)</f>
        <v>FM SECURITY INDEX FUND S&amp;P/CLX IPSA, D</v>
      </c>
      <c r="O7663" s="2" t="str">
        <f>VLOOKUP(Tabla1[[#This Row],[nemo]],'Nemos y clasificaciones'!$A$1:$C$3000,3,FALSE)</f>
        <v>Servicios financieros</v>
      </c>
      <c r="P7663" s="2"/>
      <c r="Q7663" s="2"/>
    </row>
    <row r="7664" spans="1:17" x14ac:dyDescent="0.25">
      <c r="A7664" t="s">
        <v>7887</v>
      </c>
      <c r="B7664" s="1">
        <v>43270</v>
      </c>
      <c r="C7664" s="1">
        <v>43271</v>
      </c>
      <c r="D7664" t="s">
        <v>14</v>
      </c>
      <c r="E7664" t="s">
        <v>7888</v>
      </c>
      <c r="F7664">
        <v>0</v>
      </c>
      <c r="G7664">
        <v>10000000</v>
      </c>
      <c r="H7664">
        <v>0</v>
      </c>
      <c r="I7664">
        <v>0</v>
      </c>
      <c r="J7664">
        <v>0</v>
      </c>
      <c r="K7664">
        <v>1.7000000000000001E-2</v>
      </c>
      <c r="L7664" t="s">
        <v>23</v>
      </c>
      <c r="M7664" s="2">
        <v>170000</v>
      </c>
      <c r="N7664" s="2" t="str">
        <f>VLOOKUP(Tabla1[[#This Row],[nemo]],'Nemos y clasificaciones'!$A$2:$B$5000,2,FALSE)</f>
        <v>FM SECURITY INDEX FUND S&amp;P/CLX IPSA, D</v>
      </c>
      <c r="O7664" s="2" t="str">
        <f>VLOOKUP(Tabla1[[#This Row],[nemo]],'Nemos y clasificaciones'!$A$1:$C$3000,3,FALSE)</f>
        <v>Servicios financieros</v>
      </c>
      <c r="P7664" s="2"/>
      <c r="Q7664" s="2"/>
    </row>
    <row r="7665" spans="1:17" x14ac:dyDescent="0.25">
      <c r="A7665" t="s">
        <v>8326</v>
      </c>
      <c r="B7665" s="1">
        <v>43222</v>
      </c>
      <c r="C7665" s="1">
        <v>43223</v>
      </c>
      <c r="D7665" t="s">
        <v>14</v>
      </c>
      <c r="E7665" t="s">
        <v>7888</v>
      </c>
      <c r="F7665">
        <v>0</v>
      </c>
      <c r="G7665">
        <v>10000000</v>
      </c>
      <c r="H7665">
        <v>0</v>
      </c>
      <c r="I7665">
        <v>0</v>
      </c>
      <c r="J7665">
        <v>0</v>
      </c>
      <c r="K7665">
        <v>1.4999999999999999E-2</v>
      </c>
      <c r="L7665" t="s">
        <v>23</v>
      </c>
      <c r="M7665" s="2">
        <v>150000</v>
      </c>
      <c r="N7665" s="2" t="str">
        <f>VLOOKUP(Tabla1[[#This Row],[nemo]],'Nemos y clasificaciones'!$A$2:$B$5000,2,FALSE)</f>
        <v>FM SECURITY INDEX FUND S&amp;P/CLX IPSA, D</v>
      </c>
      <c r="O7665" s="2" t="str">
        <f>VLOOKUP(Tabla1[[#This Row],[nemo]],'Nemos y clasificaciones'!$A$1:$C$3000,3,FALSE)</f>
        <v>Servicios financieros</v>
      </c>
      <c r="P7665" s="2"/>
      <c r="Q7665" s="2"/>
    </row>
    <row r="7666" spans="1:17" x14ac:dyDescent="0.25">
      <c r="A7666" t="s">
        <v>4276</v>
      </c>
      <c r="B7666" s="1">
        <v>43971</v>
      </c>
      <c r="C7666" s="1">
        <v>43978</v>
      </c>
      <c r="D7666" t="s">
        <v>14</v>
      </c>
      <c r="E7666" t="s">
        <v>114</v>
      </c>
      <c r="F7666">
        <v>0</v>
      </c>
      <c r="G7666">
        <v>10000000</v>
      </c>
      <c r="H7666">
        <v>0</v>
      </c>
      <c r="I7666">
        <v>0</v>
      </c>
      <c r="J7666">
        <v>0</v>
      </c>
      <c r="K7666">
        <v>4.7190000000000003</v>
      </c>
      <c r="L7666" t="s">
        <v>16</v>
      </c>
      <c r="M7666" s="2">
        <v>47190000</v>
      </c>
      <c r="N7666" s="2" t="str">
        <f>VLOOKUP(Tabla1[[#This Row],[nemo]],'Nemos y clasificaciones'!$A$2:$B$5000,2,FALSE)</f>
        <v>FM TOESCA CHILE EQUITIES, SERIE B</v>
      </c>
      <c r="O7666" s="2" t="str">
        <f>VLOOKUP(Tabla1[[#This Row],[nemo]],'Nemos y clasificaciones'!$A$1:$C$3000,3,FALSE)</f>
        <v>Servicios financieros</v>
      </c>
      <c r="P7666" s="2"/>
      <c r="Q7666" s="2"/>
    </row>
    <row r="7667" spans="1:17" x14ac:dyDescent="0.25">
      <c r="A7667" t="s">
        <v>4747</v>
      </c>
      <c r="B7667" s="1">
        <v>43910</v>
      </c>
      <c r="C7667" s="1">
        <v>43916</v>
      </c>
      <c r="D7667" t="s">
        <v>14</v>
      </c>
      <c r="E7667" t="s">
        <v>114</v>
      </c>
      <c r="F7667">
        <v>0</v>
      </c>
      <c r="G7667">
        <v>10000000</v>
      </c>
      <c r="H7667">
        <v>0</v>
      </c>
      <c r="I7667">
        <v>0</v>
      </c>
      <c r="J7667">
        <v>0</v>
      </c>
      <c r="K7667">
        <v>2.8530000000000002</v>
      </c>
      <c r="L7667" t="s">
        <v>16</v>
      </c>
      <c r="M7667" s="2">
        <v>28530000</v>
      </c>
      <c r="N7667" s="2" t="str">
        <f>VLOOKUP(Tabla1[[#This Row],[nemo]],'Nemos y clasificaciones'!$A$2:$B$5000,2,FALSE)</f>
        <v>FM TOESCA CHILE EQUITIES, SERIE B</v>
      </c>
      <c r="O7667" s="2" t="str">
        <f>VLOOKUP(Tabla1[[#This Row],[nemo]],'Nemos y clasificaciones'!$A$1:$C$3000,3,FALSE)</f>
        <v>Servicios financieros</v>
      </c>
      <c r="P7667" s="2"/>
      <c r="Q7667" s="2"/>
    </row>
    <row r="7668" spans="1:17" x14ac:dyDescent="0.25">
      <c r="A7668" t="s">
        <v>6741</v>
      </c>
      <c r="B7668" s="1">
        <v>43551</v>
      </c>
      <c r="C7668" s="1">
        <v>43552</v>
      </c>
      <c r="D7668" t="s">
        <v>14</v>
      </c>
      <c r="E7668" t="s">
        <v>114</v>
      </c>
      <c r="F7668">
        <v>0</v>
      </c>
      <c r="G7668">
        <v>10000000</v>
      </c>
      <c r="H7668">
        <v>0</v>
      </c>
      <c r="I7668">
        <v>0</v>
      </c>
      <c r="J7668">
        <v>0</v>
      </c>
      <c r="K7668">
        <v>2.5579999999999998</v>
      </c>
      <c r="L7668" t="s">
        <v>16</v>
      </c>
      <c r="M7668" s="2">
        <v>25580000</v>
      </c>
      <c r="N7668" s="2" t="str">
        <f>VLOOKUP(Tabla1[[#This Row],[nemo]],'Nemos y clasificaciones'!$A$2:$B$5000,2,FALSE)</f>
        <v>FM TOESCA CHILE EQUITIES, SERIE B</v>
      </c>
      <c r="O7668" s="2" t="str">
        <f>VLOOKUP(Tabla1[[#This Row],[nemo]],'Nemos y clasificaciones'!$A$1:$C$3000,3,FALSE)</f>
        <v>Servicios financieros</v>
      </c>
      <c r="P7668" s="2"/>
      <c r="Q7668" s="2"/>
    </row>
    <row r="7669" spans="1:17" x14ac:dyDescent="0.25">
      <c r="A7669" t="s">
        <v>4637</v>
      </c>
      <c r="B7669" s="1">
        <v>43929</v>
      </c>
      <c r="C7669" s="1">
        <v>43937</v>
      </c>
      <c r="D7669" t="s">
        <v>14</v>
      </c>
      <c r="E7669" t="s">
        <v>114</v>
      </c>
      <c r="F7669">
        <v>0</v>
      </c>
      <c r="G7669">
        <v>10000000</v>
      </c>
      <c r="H7669">
        <v>0</v>
      </c>
      <c r="I7669">
        <v>0</v>
      </c>
      <c r="J7669">
        <v>0</v>
      </c>
      <c r="K7669">
        <v>2.3359999999999999</v>
      </c>
      <c r="L7669" t="s">
        <v>16</v>
      </c>
      <c r="M7669" s="2">
        <v>23360000</v>
      </c>
      <c r="N7669" s="2" t="str">
        <f>VLOOKUP(Tabla1[[#This Row],[nemo]],'Nemos y clasificaciones'!$A$2:$B$5000,2,FALSE)</f>
        <v>FM TOESCA CHILE EQUITIES, SERIE B</v>
      </c>
      <c r="O7669" s="2" t="str">
        <f>VLOOKUP(Tabla1[[#This Row],[nemo]],'Nemos y clasificaciones'!$A$1:$C$3000,3,FALSE)</f>
        <v>Servicios financieros</v>
      </c>
      <c r="P7669" s="2"/>
      <c r="Q7669" s="2"/>
    </row>
    <row r="7670" spans="1:17" x14ac:dyDescent="0.25">
      <c r="A7670" t="s">
        <v>4508</v>
      </c>
      <c r="B7670" s="1">
        <v>43948</v>
      </c>
      <c r="C7670" s="1">
        <v>43955</v>
      </c>
      <c r="D7670" t="s">
        <v>14</v>
      </c>
      <c r="E7670" t="s">
        <v>114</v>
      </c>
      <c r="F7670">
        <v>0</v>
      </c>
      <c r="G7670">
        <v>10000000</v>
      </c>
      <c r="H7670">
        <v>0</v>
      </c>
      <c r="I7670">
        <v>0</v>
      </c>
      <c r="J7670">
        <v>0</v>
      </c>
      <c r="K7670">
        <v>2.21</v>
      </c>
      <c r="L7670" t="s">
        <v>16</v>
      </c>
      <c r="M7670" s="2">
        <v>22100000</v>
      </c>
      <c r="N7670" s="2" t="str">
        <f>VLOOKUP(Tabla1[[#This Row],[nemo]],'Nemos y clasificaciones'!$A$2:$B$5000,2,FALSE)</f>
        <v>FM TOESCA CHILE EQUITIES, SERIE B</v>
      </c>
      <c r="O7670" s="2" t="str">
        <f>VLOOKUP(Tabla1[[#This Row],[nemo]],'Nemos y clasificaciones'!$A$1:$C$3000,3,FALSE)</f>
        <v>Servicios financieros</v>
      </c>
      <c r="P7670" s="2"/>
      <c r="Q7670" s="2"/>
    </row>
    <row r="7671" spans="1:17" x14ac:dyDescent="0.25">
      <c r="A7671" t="s">
        <v>2090</v>
      </c>
      <c r="B7671" s="1">
        <v>44310</v>
      </c>
      <c r="C7671" s="1">
        <v>44316</v>
      </c>
      <c r="D7671" t="s">
        <v>14</v>
      </c>
      <c r="E7671" t="s">
        <v>114</v>
      </c>
      <c r="F7671">
        <v>0</v>
      </c>
      <c r="G7671">
        <v>10000000</v>
      </c>
      <c r="H7671">
        <v>0</v>
      </c>
      <c r="I7671">
        <v>0</v>
      </c>
      <c r="J7671">
        <v>0</v>
      </c>
      <c r="K7671">
        <v>2.1059999999999999</v>
      </c>
      <c r="L7671" t="s">
        <v>16</v>
      </c>
      <c r="M7671" s="2">
        <v>21060000</v>
      </c>
      <c r="N7671" s="2" t="str">
        <f>VLOOKUP(Tabla1[[#This Row],[nemo]],'Nemos y clasificaciones'!$A$2:$B$5000,2,FALSE)</f>
        <v>FM TOESCA CHILE EQUITIES, SERIE B</v>
      </c>
      <c r="O7671" s="2" t="str">
        <f>VLOOKUP(Tabla1[[#This Row],[nemo]],'Nemos y clasificaciones'!$A$1:$C$3000,3,FALSE)</f>
        <v>Servicios financieros</v>
      </c>
      <c r="P7671" s="2"/>
      <c r="Q7671" s="2"/>
    </row>
    <row r="7672" spans="1:17" x14ac:dyDescent="0.25">
      <c r="A7672" t="s">
        <v>6723</v>
      </c>
      <c r="B7672" s="1">
        <v>43552</v>
      </c>
      <c r="C7672" s="1">
        <v>43558</v>
      </c>
      <c r="D7672" t="s">
        <v>14</v>
      </c>
      <c r="E7672" t="s">
        <v>114</v>
      </c>
      <c r="F7672">
        <v>0</v>
      </c>
      <c r="G7672">
        <v>10000000</v>
      </c>
      <c r="H7672">
        <v>0</v>
      </c>
      <c r="I7672">
        <v>0</v>
      </c>
      <c r="J7672">
        <v>0</v>
      </c>
      <c r="K7672">
        <v>2.0920000000000001</v>
      </c>
      <c r="L7672" t="s">
        <v>16</v>
      </c>
      <c r="M7672" s="2">
        <v>20920000</v>
      </c>
      <c r="N7672" s="2" t="str">
        <f>VLOOKUP(Tabla1[[#This Row],[nemo]],'Nemos y clasificaciones'!$A$2:$B$5000,2,FALSE)</f>
        <v>FM TOESCA CHILE EQUITIES, SERIE B</v>
      </c>
      <c r="O7672" s="2" t="str">
        <f>VLOOKUP(Tabla1[[#This Row],[nemo]],'Nemos y clasificaciones'!$A$1:$C$3000,3,FALSE)</f>
        <v>Servicios financieros</v>
      </c>
      <c r="P7672" s="2"/>
      <c r="Q7672" s="2"/>
    </row>
    <row r="7673" spans="1:17" x14ac:dyDescent="0.25">
      <c r="A7673" t="s">
        <v>2416</v>
      </c>
      <c r="B7673" s="1">
        <v>44274</v>
      </c>
      <c r="C7673" s="1">
        <v>44280</v>
      </c>
      <c r="D7673" t="s">
        <v>14</v>
      </c>
      <c r="E7673" t="s">
        <v>114</v>
      </c>
      <c r="F7673">
        <v>0</v>
      </c>
      <c r="G7673">
        <v>10000000</v>
      </c>
      <c r="H7673">
        <v>0</v>
      </c>
      <c r="I7673">
        <v>0</v>
      </c>
      <c r="J7673">
        <v>0</v>
      </c>
      <c r="K7673">
        <v>1.929</v>
      </c>
      <c r="L7673" t="s">
        <v>16</v>
      </c>
      <c r="M7673" s="2">
        <v>19290000</v>
      </c>
      <c r="N7673" s="2" t="str">
        <f>VLOOKUP(Tabla1[[#This Row],[nemo]],'Nemos y clasificaciones'!$A$2:$B$5000,2,FALSE)</f>
        <v>FM TOESCA CHILE EQUITIES, SERIE B</v>
      </c>
      <c r="O7673" s="2" t="str">
        <f>VLOOKUP(Tabla1[[#This Row],[nemo]],'Nemos y clasificaciones'!$A$1:$C$3000,3,FALSE)</f>
        <v>Servicios financieros</v>
      </c>
      <c r="P7673" s="2"/>
      <c r="Q7673" s="2"/>
    </row>
    <row r="7674" spans="1:17" x14ac:dyDescent="0.25">
      <c r="A7674" t="s">
        <v>2514</v>
      </c>
      <c r="B7674" s="1">
        <v>44256</v>
      </c>
      <c r="C7674" s="1">
        <v>44260</v>
      </c>
      <c r="D7674" t="s">
        <v>21</v>
      </c>
      <c r="E7674" t="s">
        <v>287</v>
      </c>
      <c r="F7674">
        <v>0</v>
      </c>
      <c r="G7674">
        <v>1000000</v>
      </c>
      <c r="H7674">
        <v>0</v>
      </c>
      <c r="I7674">
        <v>0</v>
      </c>
      <c r="J7674">
        <v>0</v>
      </c>
      <c r="K7674">
        <v>0.19</v>
      </c>
      <c r="L7674" t="s">
        <v>23</v>
      </c>
      <c r="M7674" s="2">
        <v>190000</v>
      </c>
      <c r="N7674" s="2" t="str">
        <f>VLOOKUP(Tabla1[[#This Row],[nemo]],'Nemos y clasificaciones'!$A$2:$B$5000,2,FALSE)</f>
        <v>iShares Core U.S. Aggregate Bond ETF (AGG)</v>
      </c>
      <c r="O7674" s="2" t="str">
        <f>VLOOKUP(Tabla1[[#This Row],[nemo]],'Nemos y clasificaciones'!$A$1:$C$3000,3,FALSE)</f>
        <v>ETF</v>
      </c>
      <c r="P7674" s="2"/>
      <c r="Q7674" s="2"/>
    </row>
    <row r="7675" spans="1:17" x14ac:dyDescent="0.25">
      <c r="A7675" t="s">
        <v>1676</v>
      </c>
      <c r="B7675" s="1">
        <v>44338</v>
      </c>
      <c r="C7675" s="1">
        <v>44344</v>
      </c>
      <c r="D7675" t="s">
        <v>14</v>
      </c>
      <c r="E7675" t="s">
        <v>114</v>
      </c>
      <c r="F7675">
        <v>0</v>
      </c>
      <c r="G7675">
        <v>10000000</v>
      </c>
      <c r="H7675">
        <v>0</v>
      </c>
      <c r="I7675">
        <v>0</v>
      </c>
      <c r="J7675">
        <v>0</v>
      </c>
      <c r="K7675">
        <v>1.873</v>
      </c>
      <c r="L7675" t="s">
        <v>16</v>
      </c>
      <c r="M7675" s="2">
        <v>18730000</v>
      </c>
      <c r="N7675" s="2" t="str">
        <f>VLOOKUP(Tabla1[[#This Row],[nemo]],'Nemos y clasificaciones'!$A$2:$B$5000,2,FALSE)</f>
        <v>FM TOESCA CHILE EQUITIES, SERIE B</v>
      </c>
      <c r="O7675" s="2" t="str">
        <f>VLOOKUP(Tabla1[[#This Row],[nemo]],'Nemos y clasificaciones'!$A$1:$C$3000,3,FALSE)</f>
        <v>Servicios financieros</v>
      </c>
      <c r="P7675" s="2"/>
      <c r="Q7675" s="2"/>
    </row>
    <row r="7676" spans="1:17" x14ac:dyDescent="0.25">
      <c r="A7676" t="s">
        <v>3124</v>
      </c>
      <c r="B7676" s="1">
        <v>44156</v>
      </c>
      <c r="C7676" s="1">
        <v>44162</v>
      </c>
      <c r="D7676" t="s">
        <v>14</v>
      </c>
      <c r="E7676" t="s">
        <v>114</v>
      </c>
      <c r="F7676">
        <v>0</v>
      </c>
      <c r="G7676">
        <v>10000000</v>
      </c>
      <c r="H7676">
        <v>0</v>
      </c>
      <c r="I7676">
        <v>0</v>
      </c>
      <c r="J7676">
        <v>0</v>
      </c>
      <c r="K7676">
        <v>1.798</v>
      </c>
      <c r="L7676" t="s">
        <v>16</v>
      </c>
      <c r="M7676" s="2">
        <v>17980000</v>
      </c>
      <c r="N7676" s="2" t="str">
        <f>VLOOKUP(Tabla1[[#This Row],[nemo]],'Nemos y clasificaciones'!$A$2:$B$5000,2,FALSE)</f>
        <v>FM TOESCA CHILE EQUITIES, SERIE B</v>
      </c>
      <c r="O7676" s="2" t="str">
        <f>VLOOKUP(Tabla1[[#This Row],[nemo]],'Nemos y clasificaciones'!$A$1:$C$3000,3,FALSE)</f>
        <v>Servicios financieros</v>
      </c>
      <c r="P7676" s="2"/>
      <c r="Q7676" s="2"/>
    </row>
    <row r="7677" spans="1:17" x14ac:dyDescent="0.25">
      <c r="A7677" t="s">
        <v>3055</v>
      </c>
      <c r="B7677" s="1">
        <v>44168</v>
      </c>
      <c r="C7677" s="1">
        <v>44175</v>
      </c>
      <c r="D7677" t="s">
        <v>14</v>
      </c>
      <c r="E7677" t="s">
        <v>114</v>
      </c>
      <c r="F7677">
        <v>0</v>
      </c>
      <c r="G7677">
        <v>10000000</v>
      </c>
      <c r="H7677">
        <v>0</v>
      </c>
      <c r="I7677">
        <v>0</v>
      </c>
      <c r="J7677">
        <v>0</v>
      </c>
      <c r="K7677">
        <v>1.774</v>
      </c>
      <c r="L7677" t="s">
        <v>16</v>
      </c>
      <c r="M7677" s="2">
        <v>17740000</v>
      </c>
      <c r="N7677" s="2" t="str">
        <f>VLOOKUP(Tabla1[[#This Row],[nemo]],'Nemos y clasificaciones'!$A$2:$B$5000,2,FALSE)</f>
        <v>FM TOESCA CHILE EQUITIES, SERIE B</v>
      </c>
      <c r="O7677" s="2" t="str">
        <f>VLOOKUP(Tabla1[[#This Row],[nemo]],'Nemos y clasificaciones'!$A$1:$C$3000,3,FALSE)</f>
        <v>Servicios financieros</v>
      </c>
      <c r="P7677" s="2"/>
      <c r="Q7677" s="2"/>
    </row>
    <row r="7678" spans="1:17" x14ac:dyDescent="0.25">
      <c r="A7678" t="s">
        <v>2906</v>
      </c>
      <c r="B7678" s="1">
        <v>44180</v>
      </c>
      <c r="C7678" s="1">
        <v>44186</v>
      </c>
      <c r="D7678" t="s">
        <v>14</v>
      </c>
      <c r="E7678" t="s">
        <v>114</v>
      </c>
      <c r="F7678">
        <v>0</v>
      </c>
      <c r="G7678">
        <v>10000000</v>
      </c>
      <c r="H7678">
        <v>0</v>
      </c>
      <c r="I7678">
        <v>0</v>
      </c>
      <c r="J7678">
        <v>0</v>
      </c>
      <c r="K7678">
        <v>1.7709999999999999</v>
      </c>
      <c r="L7678" t="s">
        <v>16</v>
      </c>
      <c r="M7678" s="2">
        <v>17710000</v>
      </c>
      <c r="N7678" s="2" t="str">
        <f>VLOOKUP(Tabla1[[#This Row],[nemo]],'Nemos y clasificaciones'!$A$2:$B$5000,2,FALSE)</f>
        <v>FM TOESCA CHILE EQUITIES, SERIE B</v>
      </c>
      <c r="O7678" s="2" t="str">
        <f>VLOOKUP(Tabla1[[#This Row],[nemo]],'Nemos y clasificaciones'!$A$1:$C$3000,3,FALSE)</f>
        <v>Servicios financieros</v>
      </c>
      <c r="P7678" s="2"/>
      <c r="Q7678" s="2"/>
    </row>
    <row r="7679" spans="1:17" x14ac:dyDescent="0.25">
      <c r="A7679" t="s">
        <v>2045</v>
      </c>
      <c r="B7679" s="1">
        <v>44314</v>
      </c>
      <c r="C7679" s="1">
        <v>44321</v>
      </c>
      <c r="D7679" t="s">
        <v>14</v>
      </c>
      <c r="E7679" t="s">
        <v>114</v>
      </c>
      <c r="F7679">
        <v>0</v>
      </c>
      <c r="G7679">
        <v>10000000</v>
      </c>
      <c r="H7679">
        <v>0</v>
      </c>
      <c r="I7679">
        <v>0</v>
      </c>
      <c r="J7679">
        <v>0</v>
      </c>
      <c r="K7679">
        <v>1.738</v>
      </c>
      <c r="L7679" t="s">
        <v>16</v>
      </c>
      <c r="M7679" s="2">
        <v>17380000</v>
      </c>
      <c r="N7679" s="2" t="str">
        <f>VLOOKUP(Tabla1[[#This Row],[nemo]],'Nemos y clasificaciones'!$A$2:$B$5000,2,FALSE)</f>
        <v>FM TOESCA CHILE EQUITIES, SERIE B</v>
      </c>
      <c r="O7679" s="2" t="str">
        <f>VLOOKUP(Tabla1[[#This Row],[nemo]],'Nemos y clasificaciones'!$A$1:$C$3000,3,FALSE)</f>
        <v>Servicios financieros</v>
      </c>
      <c r="P7679" s="2"/>
      <c r="Q7679" s="2"/>
    </row>
    <row r="7680" spans="1:17" x14ac:dyDescent="0.25">
      <c r="A7680" t="s">
        <v>6451</v>
      </c>
      <c r="B7680" s="1">
        <v>43589</v>
      </c>
      <c r="C7680" s="1">
        <v>43595</v>
      </c>
      <c r="D7680" t="s">
        <v>14</v>
      </c>
      <c r="E7680" t="s">
        <v>114</v>
      </c>
      <c r="F7680">
        <v>0</v>
      </c>
      <c r="G7680">
        <v>10000000</v>
      </c>
      <c r="H7680">
        <v>0</v>
      </c>
      <c r="I7680">
        <v>0</v>
      </c>
      <c r="J7680">
        <v>0</v>
      </c>
      <c r="K7680">
        <v>1.7250000000000001</v>
      </c>
      <c r="L7680" t="s">
        <v>16</v>
      </c>
      <c r="M7680" s="2">
        <v>17250000</v>
      </c>
      <c r="N7680" s="2" t="str">
        <f>VLOOKUP(Tabla1[[#This Row],[nemo]],'Nemos y clasificaciones'!$A$2:$B$5000,2,FALSE)</f>
        <v>FM TOESCA CHILE EQUITIES, SERIE B</v>
      </c>
      <c r="O7680" s="2" t="str">
        <f>VLOOKUP(Tabla1[[#This Row],[nemo]],'Nemos y clasificaciones'!$A$1:$C$3000,3,FALSE)</f>
        <v>Servicios financieros</v>
      </c>
      <c r="P7680" s="2"/>
      <c r="Q7680" s="2"/>
    </row>
    <row r="7681" spans="1:17" x14ac:dyDescent="0.25">
      <c r="A7681" t="s">
        <v>4440</v>
      </c>
      <c r="B7681" s="1">
        <v>43956</v>
      </c>
      <c r="C7681" s="1">
        <v>43962</v>
      </c>
      <c r="D7681" t="s">
        <v>14</v>
      </c>
      <c r="E7681" t="s">
        <v>114</v>
      </c>
      <c r="F7681">
        <v>0</v>
      </c>
      <c r="G7681">
        <v>10000000</v>
      </c>
      <c r="H7681">
        <v>0</v>
      </c>
      <c r="I7681">
        <v>0</v>
      </c>
      <c r="J7681">
        <v>0</v>
      </c>
      <c r="K7681">
        <v>1.6459999999999999</v>
      </c>
      <c r="L7681" t="s">
        <v>16</v>
      </c>
      <c r="M7681" s="2">
        <v>16460000</v>
      </c>
      <c r="N7681" s="2" t="str">
        <f>VLOOKUP(Tabla1[[#This Row],[nemo]],'Nemos y clasificaciones'!$A$2:$B$5000,2,FALSE)</f>
        <v>FM TOESCA CHILE EQUITIES, SERIE B</v>
      </c>
      <c r="O7681" s="2" t="str">
        <f>VLOOKUP(Tabla1[[#This Row],[nemo]],'Nemos y clasificaciones'!$A$1:$C$3000,3,FALSE)</f>
        <v>Servicios financieros</v>
      </c>
      <c r="P7681" s="2"/>
      <c r="Q7681" s="2"/>
    </row>
    <row r="7682" spans="1:17" x14ac:dyDescent="0.25">
      <c r="A7682" t="s">
        <v>1971</v>
      </c>
      <c r="B7682" s="1">
        <v>44321</v>
      </c>
      <c r="C7682" s="1">
        <v>44327</v>
      </c>
      <c r="D7682" t="s">
        <v>14</v>
      </c>
      <c r="E7682" t="s">
        <v>114</v>
      </c>
      <c r="F7682">
        <v>0</v>
      </c>
      <c r="G7682">
        <v>10000000</v>
      </c>
      <c r="H7682">
        <v>0</v>
      </c>
      <c r="I7682">
        <v>0</v>
      </c>
      <c r="J7682">
        <v>0</v>
      </c>
      <c r="K7682">
        <v>1.61</v>
      </c>
      <c r="L7682" t="s">
        <v>16</v>
      </c>
      <c r="M7682" s="2">
        <v>16100000</v>
      </c>
      <c r="N7682" s="2" t="str">
        <f>VLOOKUP(Tabla1[[#This Row],[nemo]],'Nemos y clasificaciones'!$A$2:$B$5000,2,FALSE)</f>
        <v>FM TOESCA CHILE EQUITIES, SERIE B</v>
      </c>
      <c r="O7682" s="2" t="str">
        <f>VLOOKUP(Tabla1[[#This Row],[nemo]],'Nemos y clasificaciones'!$A$1:$C$3000,3,FALSE)</f>
        <v>Servicios financieros</v>
      </c>
      <c r="P7682" s="2"/>
      <c r="Q7682" s="2"/>
    </row>
    <row r="7683" spans="1:17" x14ac:dyDescent="0.25">
      <c r="A7683" t="s">
        <v>1787</v>
      </c>
      <c r="B7683" s="1">
        <v>44329</v>
      </c>
      <c r="C7683" s="1">
        <v>44336</v>
      </c>
      <c r="D7683" t="s">
        <v>14</v>
      </c>
      <c r="E7683" t="s">
        <v>114</v>
      </c>
      <c r="F7683">
        <v>0</v>
      </c>
      <c r="G7683">
        <v>10000000</v>
      </c>
      <c r="H7683">
        <v>0</v>
      </c>
      <c r="I7683">
        <v>0</v>
      </c>
      <c r="J7683">
        <v>0</v>
      </c>
      <c r="K7683">
        <v>1.5980000000000001</v>
      </c>
      <c r="L7683" t="s">
        <v>16</v>
      </c>
      <c r="M7683" s="2">
        <v>15980000</v>
      </c>
      <c r="N7683" s="2" t="str">
        <f>VLOOKUP(Tabla1[[#This Row],[nemo]],'Nemos y clasificaciones'!$A$2:$B$5000,2,FALSE)</f>
        <v>FM TOESCA CHILE EQUITIES, SERIE B</v>
      </c>
      <c r="O7683" s="2" t="str">
        <f>VLOOKUP(Tabla1[[#This Row],[nemo]],'Nemos y clasificaciones'!$A$1:$C$3000,3,FALSE)</f>
        <v>Servicios financieros</v>
      </c>
      <c r="P7683" s="2"/>
      <c r="Q7683" s="2"/>
    </row>
    <row r="7684" spans="1:17" x14ac:dyDescent="0.25">
      <c r="A7684" t="s">
        <v>4214</v>
      </c>
      <c r="B7684" s="1">
        <v>43974</v>
      </c>
      <c r="C7684" s="1">
        <v>43980</v>
      </c>
      <c r="D7684" t="s">
        <v>14</v>
      </c>
      <c r="E7684" t="s">
        <v>114</v>
      </c>
      <c r="F7684">
        <v>0</v>
      </c>
      <c r="G7684">
        <v>10000000</v>
      </c>
      <c r="H7684">
        <v>0</v>
      </c>
      <c r="I7684">
        <v>0</v>
      </c>
      <c r="J7684">
        <v>0</v>
      </c>
      <c r="K7684">
        <v>1.5189999999999999</v>
      </c>
      <c r="L7684" t="s">
        <v>16</v>
      </c>
      <c r="M7684" s="2">
        <v>15190000</v>
      </c>
      <c r="N7684" s="2" t="str">
        <f>VLOOKUP(Tabla1[[#This Row],[nemo]],'Nemos y clasificaciones'!$A$2:$B$5000,2,FALSE)</f>
        <v>FM TOESCA CHILE EQUITIES, SERIE B</v>
      </c>
      <c r="O7684" s="2" t="str">
        <f>VLOOKUP(Tabla1[[#This Row],[nemo]],'Nemos y clasificaciones'!$A$1:$C$3000,3,FALSE)</f>
        <v>Servicios financieros</v>
      </c>
      <c r="P7684" s="2"/>
      <c r="Q7684" s="2"/>
    </row>
    <row r="7685" spans="1:17" x14ac:dyDescent="0.25">
      <c r="A7685" t="s">
        <v>6665</v>
      </c>
      <c r="B7685" s="1">
        <v>43571</v>
      </c>
      <c r="C7685" s="1">
        <v>43579</v>
      </c>
      <c r="D7685" t="s">
        <v>14</v>
      </c>
      <c r="E7685" t="s">
        <v>114</v>
      </c>
      <c r="F7685">
        <v>0</v>
      </c>
      <c r="G7685">
        <v>10000000</v>
      </c>
      <c r="H7685">
        <v>0</v>
      </c>
      <c r="I7685">
        <v>0</v>
      </c>
      <c r="J7685">
        <v>0</v>
      </c>
      <c r="K7685">
        <v>1.353</v>
      </c>
      <c r="L7685" t="s">
        <v>16</v>
      </c>
      <c r="M7685" s="2">
        <v>13530000</v>
      </c>
      <c r="N7685" s="2" t="str">
        <f>VLOOKUP(Tabla1[[#This Row],[nemo]],'Nemos y clasificaciones'!$A$2:$B$5000,2,FALSE)</f>
        <v>FM TOESCA CHILE EQUITIES, SERIE B</v>
      </c>
      <c r="O7685" s="2" t="str">
        <f>VLOOKUP(Tabla1[[#This Row],[nemo]],'Nemos y clasificaciones'!$A$1:$C$3000,3,FALSE)</f>
        <v>Servicios financieros</v>
      </c>
      <c r="P7685" s="2"/>
      <c r="Q7685" s="2"/>
    </row>
    <row r="7686" spans="1:17" x14ac:dyDescent="0.25">
      <c r="A7686" t="s">
        <v>4479</v>
      </c>
      <c r="B7686" s="1">
        <v>43951</v>
      </c>
      <c r="C7686" s="1">
        <v>43958</v>
      </c>
      <c r="D7686" t="s">
        <v>14</v>
      </c>
      <c r="E7686" t="s">
        <v>114</v>
      </c>
      <c r="F7686">
        <v>0</v>
      </c>
      <c r="G7686">
        <v>10000000</v>
      </c>
      <c r="H7686">
        <v>0</v>
      </c>
      <c r="I7686">
        <v>0</v>
      </c>
      <c r="J7686">
        <v>0</v>
      </c>
      <c r="K7686">
        <v>1.3049999999999999</v>
      </c>
      <c r="L7686" t="s">
        <v>16</v>
      </c>
      <c r="M7686" s="2">
        <v>13050000</v>
      </c>
      <c r="N7686" s="2" t="str">
        <f>VLOOKUP(Tabla1[[#This Row],[nemo]],'Nemos y clasificaciones'!$A$2:$B$5000,2,FALSE)</f>
        <v>FM TOESCA CHILE EQUITIES, SERIE B</v>
      </c>
      <c r="O7686" s="2" t="str">
        <f>VLOOKUP(Tabla1[[#This Row],[nemo]],'Nemos y clasificaciones'!$A$1:$C$3000,3,FALSE)</f>
        <v>Servicios financieros</v>
      </c>
      <c r="P7686" s="2"/>
      <c r="Q7686" s="2"/>
    </row>
    <row r="7687" spans="1:17" x14ac:dyDescent="0.25">
      <c r="A7687" t="s">
        <v>6452</v>
      </c>
      <c r="B7687" s="1">
        <v>43589</v>
      </c>
      <c r="C7687" s="1">
        <v>43595</v>
      </c>
      <c r="D7687" t="s">
        <v>14</v>
      </c>
      <c r="E7687" t="s">
        <v>114</v>
      </c>
      <c r="F7687">
        <v>0</v>
      </c>
      <c r="G7687">
        <v>10000000</v>
      </c>
      <c r="H7687">
        <v>0</v>
      </c>
      <c r="I7687">
        <v>0</v>
      </c>
      <c r="J7687">
        <v>0</v>
      </c>
      <c r="K7687">
        <v>1.25</v>
      </c>
      <c r="L7687" t="s">
        <v>16</v>
      </c>
      <c r="M7687" s="2">
        <v>12500000</v>
      </c>
      <c r="N7687" s="2" t="str">
        <f>VLOOKUP(Tabla1[[#This Row],[nemo]],'Nemos y clasificaciones'!$A$2:$B$5000,2,FALSE)</f>
        <v>FM TOESCA CHILE EQUITIES, SERIE B</v>
      </c>
      <c r="O7687" s="2" t="str">
        <f>VLOOKUP(Tabla1[[#This Row],[nemo]],'Nemos y clasificaciones'!$A$1:$C$3000,3,FALSE)</f>
        <v>Servicios financieros</v>
      </c>
      <c r="P7687" s="2"/>
      <c r="Q7687" s="2"/>
    </row>
    <row r="7688" spans="1:17" x14ac:dyDescent="0.25">
      <c r="A7688" t="s">
        <v>1453</v>
      </c>
      <c r="B7688" s="1">
        <v>44357</v>
      </c>
      <c r="C7688" s="1">
        <v>44363</v>
      </c>
      <c r="D7688" t="s">
        <v>14</v>
      </c>
      <c r="E7688" t="s">
        <v>114</v>
      </c>
      <c r="F7688">
        <v>0</v>
      </c>
      <c r="G7688">
        <v>10000000</v>
      </c>
      <c r="H7688">
        <v>0</v>
      </c>
      <c r="I7688">
        <v>0</v>
      </c>
      <c r="J7688">
        <v>0</v>
      </c>
      <c r="K7688">
        <v>1.238</v>
      </c>
      <c r="L7688" t="s">
        <v>16</v>
      </c>
      <c r="M7688" s="2">
        <v>12380000</v>
      </c>
      <c r="N7688" s="2" t="str">
        <f>VLOOKUP(Tabla1[[#This Row],[nemo]],'Nemos y clasificaciones'!$A$2:$B$5000,2,FALSE)</f>
        <v>FM TOESCA CHILE EQUITIES, SERIE B</v>
      </c>
      <c r="O7688" s="2" t="str">
        <f>VLOOKUP(Tabla1[[#This Row],[nemo]],'Nemos y clasificaciones'!$A$1:$C$3000,3,FALSE)</f>
        <v>Servicios financieros</v>
      </c>
      <c r="P7688" s="2"/>
      <c r="Q7688" s="2"/>
    </row>
    <row r="7689" spans="1:17" x14ac:dyDescent="0.25">
      <c r="A7689" t="s">
        <v>4301</v>
      </c>
      <c r="B7689" s="1">
        <v>43970</v>
      </c>
      <c r="C7689" s="1">
        <v>43977</v>
      </c>
      <c r="D7689" t="s">
        <v>14</v>
      </c>
      <c r="E7689" t="s">
        <v>114</v>
      </c>
      <c r="F7689">
        <v>0</v>
      </c>
      <c r="G7689">
        <v>10000000</v>
      </c>
      <c r="H7689">
        <v>0</v>
      </c>
      <c r="I7689">
        <v>0</v>
      </c>
      <c r="J7689">
        <v>0</v>
      </c>
      <c r="K7689">
        <v>1.097</v>
      </c>
      <c r="L7689" t="s">
        <v>16</v>
      </c>
      <c r="M7689" s="2">
        <v>10970000</v>
      </c>
      <c r="N7689" s="2" t="str">
        <f>VLOOKUP(Tabla1[[#This Row],[nemo]],'Nemos y clasificaciones'!$A$2:$B$5000,2,FALSE)</f>
        <v>FM TOESCA CHILE EQUITIES, SERIE B</v>
      </c>
      <c r="O7689" s="2" t="str">
        <f>VLOOKUP(Tabla1[[#This Row],[nemo]],'Nemos y clasificaciones'!$A$1:$C$3000,3,FALSE)</f>
        <v>Servicios financieros</v>
      </c>
      <c r="P7689" s="2"/>
      <c r="Q7689" s="2"/>
    </row>
    <row r="7690" spans="1:17" x14ac:dyDescent="0.25">
      <c r="A7690" t="s">
        <v>1654</v>
      </c>
      <c r="B7690" s="1">
        <v>44341</v>
      </c>
      <c r="C7690" s="1">
        <v>44347</v>
      </c>
      <c r="D7690" t="s">
        <v>14</v>
      </c>
      <c r="E7690" t="s">
        <v>114</v>
      </c>
      <c r="F7690">
        <v>0</v>
      </c>
      <c r="G7690">
        <v>10000000</v>
      </c>
      <c r="H7690">
        <v>0</v>
      </c>
      <c r="I7690">
        <v>0</v>
      </c>
      <c r="J7690">
        <v>0</v>
      </c>
      <c r="K7690">
        <v>1.046</v>
      </c>
      <c r="L7690" t="s">
        <v>16</v>
      </c>
      <c r="M7690" s="2">
        <v>10460000</v>
      </c>
      <c r="N7690" s="2" t="str">
        <f>VLOOKUP(Tabla1[[#This Row],[nemo]],'Nemos y clasificaciones'!$A$2:$B$5000,2,FALSE)</f>
        <v>FM TOESCA CHILE EQUITIES, SERIE B</v>
      </c>
      <c r="O7690" s="2" t="str">
        <f>VLOOKUP(Tabla1[[#This Row],[nemo]],'Nemos y clasificaciones'!$A$1:$C$3000,3,FALSE)</f>
        <v>Servicios financieros</v>
      </c>
      <c r="P7690" s="2"/>
      <c r="Q7690" s="2"/>
    </row>
    <row r="7691" spans="1:17" x14ac:dyDescent="0.25">
      <c r="A7691" t="s">
        <v>1943</v>
      </c>
      <c r="B7691" s="1">
        <v>44322</v>
      </c>
      <c r="C7691" s="1">
        <v>44328</v>
      </c>
      <c r="D7691" t="s">
        <v>14</v>
      </c>
      <c r="E7691" t="s">
        <v>114</v>
      </c>
      <c r="F7691">
        <v>0</v>
      </c>
      <c r="G7691">
        <v>10000000</v>
      </c>
      <c r="H7691">
        <v>0</v>
      </c>
      <c r="I7691">
        <v>0</v>
      </c>
      <c r="J7691">
        <v>0</v>
      </c>
      <c r="K7691">
        <v>1.038</v>
      </c>
      <c r="L7691" t="s">
        <v>16</v>
      </c>
      <c r="M7691" s="2">
        <v>10380000</v>
      </c>
      <c r="N7691" s="2" t="str">
        <f>VLOOKUP(Tabla1[[#This Row],[nemo]],'Nemos y clasificaciones'!$A$2:$B$5000,2,FALSE)</f>
        <v>FM TOESCA CHILE EQUITIES, SERIE B</v>
      </c>
      <c r="O7691" s="2" t="str">
        <f>VLOOKUP(Tabla1[[#This Row],[nemo]],'Nemos y clasificaciones'!$A$1:$C$3000,3,FALSE)</f>
        <v>Servicios financieros</v>
      </c>
      <c r="P7691" s="2"/>
      <c r="Q7691" s="2"/>
    </row>
    <row r="7692" spans="1:17" x14ac:dyDescent="0.25">
      <c r="A7692" t="s">
        <v>1864</v>
      </c>
      <c r="B7692" s="1">
        <v>44327</v>
      </c>
      <c r="C7692" s="1">
        <v>44334</v>
      </c>
      <c r="D7692" t="s">
        <v>14</v>
      </c>
      <c r="E7692" t="s">
        <v>114</v>
      </c>
      <c r="F7692">
        <v>0</v>
      </c>
      <c r="G7692">
        <v>10000000</v>
      </c>
      <c r="H7692">
        <v>0</v>
      </c>
      <c r="I7692">
        <v>0</v>
      </c>
      <c r="J7692">
        <v>0</v>
      </c>
      <c r="K7692">
        <v>1.0209999999999999</v>
      </c>
      <c r="L7692" t="s">
        <v>16</v>
      </c>
      <c r="M7692" s="2">
        <v>10210000</v>
      </c>
      <c r="N7692" s="2" t="str">
        <f>VLOOKUP(Tabla1[[#This Row],[nemo]],'Nemos y clasificaciones'!$A$2:$B$5000,2,FALSE)</f>
        <v>FM TOESCA CHILE EQUITIES, SERIE B</v>
      </c>
      <c r="O7692" s="2" t="str">
        <f>VLOOKUP(Tabla1[[#This Row],[nemo]],'Nemos y clasificaciones'!$A$1:$C$3000,3,FALSE)</f>
        <v>Servicios financieros</v>
      </c>
      <c r="P7692" s="2"/>
      <c r="Q7692" s="2"/>
    </row>
    <row r="7693" spans="1:17" x14ac:dyDescent="0.25">
      <c r="A7693" t="s">
        <v>4555</v>
      </c>
      <c r="B7693" s="1">
        <v>43944</v>
      </c>
      <c r="C7693" s="1">
        <v>43950</v>
      </c>
      <c r="D7693" t="s">
        <v>14</v>
      </c>
      <c r="E7693" t="s">
        <v>114</v>
      </c>
      <c r="F7693">
        <v>0</v>
      </c>
      <c r="G7693">
        <v>10000000</v>
      </c>
      <c r="H7693">
        <v>0</v>
      </c>
      <c r="I7693">
        <v>0</v>
      </c>
      <c r="J7693">
        <v>0</v>
      </c>
      <c r="K7693">
        <v>0.99099999999999999</v>
      </c>
      <c r="L7693" t="s">
        <v>23</v>
      </c>
      <c r="M7693" s="2">
        <v>9910000</v>
      </c>
      <c r="N7693" s="2" t="str">
        <f>VLOOKUP(Tabla1[[#This Row],[nemo]],'Nemos y clasificaciones'!$A$2:$B$5000,2,FALSE)</f>
        <v>FM TOESCA CHILE EQUITIES, SERIE B</v>
      </c>
      <c r="O7693" s="2" t="str">
        <f>VLOOKUP(Tabla1[[#This Row],[nemo]],'Nemos y clasificaciones'!$A$1:$C$3000,3,FALSE)</f>
        <v>Servicios financieros</v>
      </c>
      <c r="P7693" s="2"/>
      <c r="Q7693" s="2"/>
    </row>
    <row r="7694" spans="1:17" x14ac:dyDescent="0.25">
      <c r="A7694" t="s">
        <v>6343</v>
      </c>
      <c r="B7694" s="1">
        <v>43596</v>
      </c>
      <c r="C7694" s="1">
        <v>43602</v>
      </c>
      <c r="D7694" t="s">
        <v>14</v>
      </c>
      <c r="E7694" t="s">
        <v>114</v>
      </c>
      <c r="F7694">
        <v>0</v>
      </c>
      <c r="G7694">
        <v>10000000</v>
      </c>
      <c r="H7694">
        <v>0</v>
      </c>
      <c r="I7694">
        <v>0</v>
      </c>
      <c r="J7694">
        <v>0</v>
      </c>
      <c r="K7694">
        <v>0.98399999999999999</v>
      </c>
      <c r="L7694" t="s">
        <v>23</v>
      </c>
      <c r="M7694" s="2">
        <v>9840000</v>
      </c>
      <c r="N7694" s="2" t="str">
        <f>VLOOKUP(Tabla1[[#This Row],[nemo]],'Nemos y clasificaciones'!$A$2:$B$5000,2,FALSE)</f>
        <v>FM TOESCA CHILE EQUITIES, SERIE B</v>
      </c>
      <c r="O7694" s="2" t="str">
        <f>VLOOKUP(Tabla1[[#This Row],[nemo]],'Nemos y clasificaciones'!$A$1:$C$3000,3,FALSE)</f>
        <v>Servicios financieros</v>
      </c>
      <c r="P7694" s="2"/>
      <c r="Q7694" s="2"/>
    </row>
    <row r="7695" spans="1:17" x14ac:dyDescent="0.25">
      <c r="A7695" t="s">
        <v>2024</v>
      </c>
      <c r="B7695" s="1">
        <v>44315</v>
      </c>
      <c r="C7695" s="1">
        <v>44322</v>
      </c>
      <c r="D7695" t="s">
        <v>14</v>
      </c>
      <c r="E7695" t="s">
        <v>114</v>
      </c>
      <c r="F7695">
        <v>0</v>
      </c>
      <c r="G7695">
        <v>10000000</v>
      </c>
      <c r="H7695">
        <v>0</v>
      </c>
      <c r="I7695">
        <v>0</v>
      </c>
      <c r="J7695">
        <v>0</v>
      </c>
      <c r="K7695">
        <v>0.92400000000000004</v>
      </c>
      <c r="L7695" t="s">
        <v>23</v>
      </c>
      <c r="M7695" s="2">
        <v>9240000</v>
      </c>
      <c r="N7695" s="2" t="str">
        <f>VLOOKUP(Tabla1[[#This Row],[nemo]],'Nemos y clasificaciones'!$A$2:$B$5000,2,FALSE)</f>
        <v>FM TOESCA CHILE EQUITIES, SERIE B</v>
      </c>
      <c r="O7695" s="2" t="str">
        <f>VLOOKUP(Tabla1[[#This Row],[nemo]],'Nemos y clasificaciones'!$A$1:$C$3000,3,FALSE)</f>
        <v>Servicios financieros</v>
      </c>
      <c r="P7695" s="2"/>
      <c r="Q7695" s="2"/>
    </row>
    <row r="7696" spans="1:17" x14ac:dyDescent="0.25">
      <c r="A7696" t="s">
        <v>6587</v>
      </c>
      <c r="B7696" s="1">
        <v>43580</v>
      </c>
      <c r="C7696" s="1">
        <v>43587</v>
      </c>
      <c r="D7696" t="s">
        <v>14</v>
      </c>
      <c r="E7696" t="s">
        <v>114</v>
      </c>
      <c r="F7696">
        <v>0</v>
      </c>
      <c r="G7696">
        <v>10000000</v>
      </c>
      <c r="H7696">
        <v>0</v>
      </c>
      <c r="I7696">
        <v>0</v>
      </c>
      <c r="J7696">
        <v>0</v>
      </c>
      <c r="K7696">
        <v>0.89600000000000002</v>
      </c>
      <c r="L7696" t="s">
        <v>23</v>
      </c>
      <c r="M7696" s="2">
        <v>8960000</v>
      </c>
      <c r="N7696" s="2" t="str">
        <f>VLOOKUP(Tabla1[[#This Row],[nemo]],'Nemos y clasificaciones'!$A$2:$B$5000,2,FALSE)</f>
        <v>FM TOESCA CHILE EQUITIES, SERIE B</v>
      </c>
      <c r="O7696" s="2" t="str">
        <f>VLOOKUP(Tabla1[[#This Row],[nemo]],'Nemos y clasificaciones'!$A$1:$C$3000,3,FALSE)</f>
        <v>Servicios financieros</v>
      </c>
      <c r="P7696" s="2"/>
      <c r="Q7696" s="2"/>
    </row>
    <row r="7697" spans="1:17" x14ac:dyDescent="0.25">
      <c r="A7697" t="s">
        <v>6152</v>
      </c>
      <c r="B7697" s="1">
        <v>43622</v>
      </c>
      <c r="C7697" s="1">
        <v>43628</v>
      </c>
      <c r="D7697" t="s">
        <v>14</v>
      </c>
      <c r="E7697" t="s">
        <v>114</v>
      </c>
      <c r="F7697">
        <v>0</v>
      </c>
      <c r="G7697">
        <v>10000000</v>
      </c>
      <c r="H7697">
        <v>0</v>
      </c>
      <c r="I7697">
        <v>0</v>
      </c>
      <c r="J7697">
        <v>0</v>
      </c>
      <c r="K7697">
        <v>0.70799999999999996</v>
      </c>
      <c r="L7697" t="s">
        <v>23</v>
      </c>
      <c r="M7697" s="2">
        <v>7080000</v>
      </c>
      <c r="N7697" s="2" t="str">
        <f>VLOOKUP(Tabla1[[#This Row],[nemo]],'Nemos y clasificaciones'!$A$2:$B$5000,2,FALSE)</f>
        <v>FM TOESCA CHILE EQUITIES, SERIE B</v>
      </c>
      <c r="O7697" s="2" t="str">
        <f>VLOOKUP(Tabla1[[#This Row],[nemo]],'Nemos y clasificaciones'!$A$1:$C$3000,3,FALSE)</f>
        <v>Servicios financieros</v>
      </c>
      <c r="P7697" s="2"/>
      <c r="Q7697" s="2"/>
    </row>
    <row r="7698" spans="1:17" x14ac:dyDescent="0.25">
      <c r="A7698" t="s">
        <v>4597</v>
      </c>
      <c r="B7698" s="1">
        <v>43939</v>
      </c>
      <c r="C7698" s="1">
        <v>43945</v>
      </c>
      <c r="D7698" t="s">
        <v>14</v>
      </c>
      <c r="E7698" t="s">
        <v>114</v>
      </c>
      <c r="F7698">
        <v>0</v>
      </c>
      <c r="G7698">
        <v>10000000</v>
      </c>
      <c r="H7698">
        <v>0</v>
      </c>
      <c r="I7698">
        <v>0</v>
      </c>
      <c r="J7698">
        <v>0</v>
      </c>
      <c r="K7698">
        <v>0.65300000000000002</v>
      </c>
      <c r="L7698" t="s">
        <v>23</v>
      </c>
      <c r="M7698" s="2">
        <v>6530000</v>
      </c>
      <c r="N7698" s="2" t="str">
        <f>VLOOKUP(Tabla1[[#This Row],[nemo]],'Nemos y clasificaciones'!$A$2:$B$5000,2,FALSE)</f>
        <v>FM TOESCA CHILE EQUITIES, SERIE B</v>
      </c>
      <c r="O7698" s="2" t="str">
        <f>VLOOKUP(Tabla1[[#This Row],[nemo]],'Nemos y clasificaciones'!$A$1:$C$3000,3,FALSE)</f>
        <v>Servicios financieros</v>
      </c>
      <c r="P7698" s="2"/>
      <c r="Q7698" s="2"/>
    </row>
    <row r="7699" spans="1:17" x14ac:dyDescent="0.25">
      <c r="A7699" t="s">
        <v>6502</v>
      </c>
      <c r="B7699" s="1">
        <v>43588</v>
      </c>
      <c r="C7699" s="1">
        <v>43594</v>
      </c>
      <c r="D7699" t="s">
        <v>14</v>
      </c>
      <c r="E7699" t="s">
        <v>114</v>
      </c>
      <c r="F7699">
        <v>0</v>
      </c>
      <c r="G7699">
        <v>10000000</v>
      </c>
      <c r="H7699">
        <v>0</v>
      </c>
      <c r="I7699">
        <v>0</v>
      </c>
      <c r="J7699">
        <v>0</v>
      </c>
      <c r="K7699">
        <v>0.63800000000000001</v>
      </c>
      <c r="L7699" t="s">
        <v>23</v>
      </c>
      <c r="M7699" s="2">
        <v>6380000</v>
      </c>
      <c r="N7699" s="2" t="str">
        <f>VLOOKUP(Tabla1[[#This Row],[nemo]],'Nemos y clasificaciones'!$A$2:$B$5000,2,FALSE)</f>
        <v>FM TOESCA CHILE EQUITIES, SERIE B</v>
      </c>
      <c r="O7699" s="2" t="str">
        <f>VLOOKUP(Tabla1[[#This Row],[nemo]],'Nemos y clasificaciones'!$A$1:$C$3000,3,FALSE)</f>
        <v>Servicios financieros</v>
      </c>
      <c r="P7699" s="2"/>
      <c r="Q7699" s="2"/>
    </row>
    <row r="7700" spans="1:17" x14ac:dyDescent="0.25">
      <c r="A7700" t="s">
        <v>6599</v>
      </c>
      <c r="B7700" s="1">
        <v>43579</v>
      </c>
      <c r="C7700" s="1">
        <v>43585</v>
      </c>
      <c r="D7700" t="s">
        <v>14</v>
      </c>
      <c r="E7700" t="s">
        <v>114</v>
      </c>
      <c r="F7700">
        <v>0</v>
      </c>
      <c r="G7700">
        <v>10000000</v>
      </c>
      <c r="H7700">
        <v>0</v>
      </c>
      <c r="I7700">
        <v>0</v>
      </c>
      <c r="J7700">
        <v>0</v>
      </c>
      <c r="K7700">
        <v>0.629</v>
      </c>
      <c r="L7700" t="s">
        <v>23</v>
      </c>
      <c r="M7700" s="2">
        <v>6290000</v>
      </c>
      <c r="N7700" s="2" t="str">
        <f>VLOOKUP(Tabla1[[#This Row],[nemo]],'Nemos y clasificaciones'!$A$2:$B$5000,2,FALSE)</f>
        <v>FM TOESCA CHILE EQUITIES, SERIE B</v>
      </c>
      <c r="O7700" s="2" t="str">
        <f>VLOOKUP(Tabla1[[#This Row],[nemo]],'Nemos y clasificaciones'!$A$1:$C$3000,3,FALSE)</f>
        <v>Servicios financieros</v>
      </c>
      <c r="P7700" s="2"/>
      <c r="Q7700" s="2"/>
    </row>
    <row r="7701" spans="1:17" x14ac:dyDescent="0.25">
      <c r="A7701" t="s">
        <v>5669</v>
      </c>
      <c r="B7701" s="1">
        <v>43714</v>
      </c>
      <c r="C7701" s="1">
        <v>43720</v>
      </c>
      <c r="D7701" t="s">
        <v>14</v>
      </c>
      <c r="E7701" t="s">
        <v>114</v>
      </c>
      <c r="F7701">
        <v>0</v>
      </c>
      <c r="G7701">
        <v>10000000</v>
      </c>
      <c r="H7701">
        <v>0</v>
      </c>
      <c r="I7701">
        <v>0</v>
      </c>
      <c r="J7701">
        <v>0</v>
      </c>
      <c r="K7701">
        <v>0.624</v>
      </c>
      <c r="L7701" t="s">
        <v>23</v>
      </c>
      <c r="M7701" s="2">
        <v>6240000</v>
      </c>
      <c r="N7701" s="2" t="str">
        <f>VLOOKUP(Tabla1[[#This Row],[nemo]],'Nemos y clasificaciones'!$A$2:$B$5000,2,FALSE)</f>
        <v>FM TOESCA CHILE EQUITIES, SERIE B</v>
      </c>
      <c r="O7701" s="2" t="str">
        <f>VLOOKUP(Tabla1[[#This Row],[nemo]],'Nemos y clasificaciones'!$A$1:$C$3000,3,FALSE)</f>
        <v>Servicios financieros</v>
      </c>
      <c r="P7701" s="2"/>
      <c r="Q7701" s="2"/>
    </row>
    <row r="7702" spans="1:17" x14ac:dyDescent="0.25">
      <c r="A7702" t="s">
        <v>6341</v>
      </c>
      <c r="B7702" s="1">
        <v>43596</v>
      </c>
      <c r="C7702" s="1">
        <v>43602</v>
      </c>
      <c r="D7702" t="s">
        <v>14</v>
      </c>
      <c r="E7702" t="s">
        <v>114</v>
      </c>
      <c r="F7702">
        <v>0</v>
      </c>
      <c r="G7702">
        <v>10000000</v>
      </c>
      <c r="H7702">
        <v>0</v>
      </c>
      <c r="I7702">
        <v>0</v>
      </c>
      <c r="J7702">
        <v>0</v>
      </c>
      <c r="K7702">
        <v>0.60299999999999998</v>
      </c>
      <c r="L7702" t="s">
        <v>23</v>
      </c>
      <c r="M7702" s="2">
        <v>6030000</v>
      </c>
      <c r="N7702" s="2" t="str">
        <f>VLOOKUP(Tabla1[[#This Row],[nemo]],'Nemos y clasificaciones'!$A$2:$B$5000,2,FALSE)</f>
        <v>FM TOESCA CHILE EQUITIES, SERIE B</v>
      </c>
      <c r="O7702" s="2" t="str">
        <f>VLOOKUP(Tabla1[[#This Row],[nemo]],'Nemos y clasificaciones'!$A$1:$C$3000,3,FALSE)</f>
        <v>Servicios financieros</v>
      </c>
      <c r="P7702" s="2"/>
      <c r="Q7702" s="2"/>
    </row>
    <row r="7703" spans="1:17" x14ac:dyDescent="0.25">
      <c r="A7703" t="s">
        <v>2012</v>
      </c>
      <c r="B7703" s="1">
        <v>44316</v>
      </c>
      <c r="C7703" s="1">
        <v>44323</v>
      </c>
      <c r="D7703" t="s">
        <v>14</v>
      </c>
      <c r="E7703" t="s">
        <v>114</v>
      </c>
      <c r="F7703">
        <v>0</v>
      </c>
      <c r="G7703">
        <v>10000000</v>
      </c>
      <c r="H7703">
        <v>0</v>
      </c>
      <c r="I7703">
        <v>0</v>
      </c>
      <c r="J7703">
        <v>0</v>
      </c>
      <c r="K7703">
        <v>0.59499999999999997</v>
      </c>
      <c r="L7703" t="s">
        <v>23</v>
      </c>
      <c r="M7703" s="2">
        <v>5950000</v>
      </c>
      <c r="N7703" s="2" t="str">
        <f>VLOOKUP(Tabla1[[#This Row],[nemo]],'Nemos y clasificaciones'!$A$2:$B$5000,2,FALSE)</f>
        <v>FM TOESCA CHILE EQUITIES, SERIE B</v>
      </c>
      <c r="O7703" s="2" t="str">
        <f>VLOOKUP(Tabla1[[#This Row],[nemo]],'Nemos y clasificaciones'!$A$1:$C$3000,3,FALSE)</f>
        <v>Servicios financieros</v>
      </c>
      <c r="P7703" s="2"/>
      <c r="Q7703" s="2"/>
    </row>
    <row r="7704" spans="1:17" x14ac:dyDescent="0.25">
      <c r="A7704" t="s">
        <v>6372</v>
      </c>
      <c r="B7704" s="1">
        <v>43595</v>
      </c>
      <c r="C7704" s="1">
        <v>43601</v>
      </c>
      <c r="D7704" t="s">
        <v>14</v>
      </c>
      <c r="E7704" t="s">
        <v>114</v>
      </c>
      <c r="F7704">
        <v>0</v>
      </c>
      <c r="G7704">
        <v>10000000</v>
      </c>
      <c r="H7704">
        <v>0</v>
      </c>
      <c r="I7704">
        <v>0</v>
      </c>
      <c r="J7704">
        <v>0</v>
      </c>
      <c r="K7704">
        <v>0.58299999999999996</v>
      </c>
      <c r="L7704" t="s">
        <v>23</v>
      </c>
      <c r="M7704" s="2">
        <v>5830000</v>
      </c>
      <c r="N7704" s="2" t="str">
        <f>VLOOKUP(Tabla1[[#This Row],[nemo]],'Nemos y clasificaciones'!$A$2:$B$5000,2,FALSE)</f>
        <v>FM TOESCA CHILE EQUITIES, SERIE B</v>
      </c>
      <c r="O7704" s="2" t="str">
        <f>VLOOKUP(Tabla1[[#This Row],[nemo]],'Nemos y clasificaciones'!$A$1:$C$3000,3,FALSE)</f>
        <v>Servicios financieros</v>
      </c>
      <c r="P7704" s="2"/>
      <c r="Q7704" s="2"/>
    </row>
    <row r="7705" spans="1:17" x14ac:dyDescent="0.25">
      <c r="A7705" t="s">
        <v>6435</v>
      </c>
      <c r="B7705" s="1">
        <v>43592</v>
      </c>
      <c r="C7705" s="1">
        <v>43598</v>
      </c>
      <c r="D7705" t="s">
        <v>14</v>
      </c>
      <c r="E7705" t="s">
        <v>114</v>
      </c>
      <c r="F7705">
        <v>0</v>
      </c>
      <c r="G7705">
        <v>10000000</v>
      </c>
      <c r="H7705">
        <v>0</v>
      </c>
      <c r="I7705">
        <v>0</v>
      </c>
      <c r="J7705">
        <v>0</v>
      </c>
      <c r="K7705">
        <v>0.57499999999999996</v>
      </c>
      <c r="L7705" t="s">
        <v>23</v>
      </c>
      <c r="M7705" s="2">
        <v>5750000</v>
      </c>
      <c r="N7705" s="2" t="str">
        <f>VLOOKUP(Tabla1[[#This Row],[nemo]],'Nemos y clasificaciones'!$A$2:$B$5000,2,FALSE)</f>
        <v>FM TOESCA CHILE EQUITIES, SERIE B</v>
      </c>
      <c r="O7705" s="2" t="str">
        <f>VLOOKUP(Tabla1[[#This Row],[nemo]],'Nemos y clasificaciones'!$A$1:$C$3000,3,FALSE)</f>
        <v>Servicios financieros</v>
      </c>
      <c r="P7705" s="2"/>
      <c r="Q7705" s="2"/>
    </row>
    <row r="7706" spans="1:17" x14ac:dyDescent="0.25">
      <c r="A7706" t="s">
        <v>6312</v>
      </c>
      <c r="B7706" s="1">
        <v>43600</v>
      </c>
      <c r="C7706" s="1">
        <v>43607</v>
      </c>
      <c r="D7706" t="s">
        <v>14</v>
      </c>
      <c r="E7706" t="s">
        <v>114</v>
      </c>
      <c r="F7706">
        <v>0</v>
      </c>
      <c r="G7706">
        <v>10000000</v>
      </c>
      <c r="H7706">
        <v>0</v>
      </c>
      <c r="I7706">
        <v>0</v>
      </c>
      <c r="J7706">
        <v>0</v>
      </c>
      <c r="K7706">
        <v>0.56999999999999995</v>
      </c>
      <c r="L7706" t="s">
        <v>23</v>
      </c>
      <c r="M7706" s="2">
        <v>5700000</v>
      </c>
      <c r="N7706" s="2" t="str">
        <f>VLOOKUP(Tabla1[[#This Row],[nemo]],'Nemos y clasificaciones'!$A$2:$B$5000,2,FALSE)</f>
        <v>FM TOESCA CHILE EQUITIES, SERIE B</v>
      </c>
      <c r="O7706" s="2" t="str">
        <f>VLOOKUP(Tabla1[[#This Row],[nemo]],'Nemos y clasificaciones'!$A$1:$C$3000,3,FALSE)</f>
        <v>Servicios financieros</v>
      </c>
      <c r="P7706" s="2"/>
      <c r="Q7706" s="2"/>
    </row>
    <row r="7707" spans="1:17" x14ac:dyDescent="0.25">
      <c r="A7707" t="s">
        <v>2115</v>
      </c>
      <c r="B7707" s="1">
        <v>44308</v>
      </c>
      <c r="C7707" s="1">
        <v>44314</v>
      </c>
      <c r="D7707" t="s">
        <v>14</v>
      </c>
      <c r="E7707" t="s">
        <v>114</v>
      </c>
      <c r="F7707">
        <v>0</v>
      </c>
      <c r="G7707">
        <v>10000000</v>
      </c>
      <c r="H7707">
        <v>0</v>
      </c>
      <c r="I7707">
        <v>0</v>
      </c>
      <c r="J7707">
        <v>0</v>
      </c>
      <c r="K7707">
        <v>0.55600000000000005</v>
      </c>
      <c r="L7707" t="s">
        <v>23</v>
      </c>
      <c r="M7707" s="2">
        <v>5560000</v>
      </c>
      <c r="N7707" s="2" t="str">
        <f>VLOOKUP(Tabla1[[#This Row],[nemo]],'Nemos y clasificaciones'!$A$2:$B$5000,2,FALSE)</f>
        <v>FM TOESCA CHILE EQUITIES, SERIE B</v>
      </c>
      <c r="O7707" s="2" t="str">
        <f>VLOOKUP(Tabla1[[#This Row],[nemo]],'Nemos y clasificaciones'!$A$1:$C$3000,3,FALSE)</f>
        <v>Servicios financieros</v>
      </c>
      <c r="P7707" s="2"/>
      <c r="Q7707" s="2"/>
    </row>
    <row r="7708" spans="1:17" x14ac:dyDescent="0.25">
      <c r="A7708" t="s">
        <v>241</v>
      </c>
      <c r="B7708" s="1">
        <v>44442</v>
      </c>
      <c r="C7708" s="1">
        <v>44448</v>
      </c>
      <c r="D7708" t="s">
        <v>14</v>
      </c>
      <c r="E7708" t="s">
        <v>114</v>
      </c>
      <c r="F7708">
        <v>0</v>
      </c>
      <c r="G7708">
        <v>10000000</v>
      </c>
      <c r="H7708">
        <v>0</v>
      </c>
      <c r="I7708">
        <v>0</v>
      </c>
      <c r="J7708">
        <v>0</v>
      </c>
      <c r="K7708">
        <v>0.55400000000000005</v>
      </c>
      <c r="L7708" t="s">
        <v>23</v>
      </c>
      <c r="M7708" s="2">
        <v>5540000</v>
      </c>
      <c r="N7708" s="2" t="str">
        <f>VLOOKUP(Tabla1[[#This Row],[nemo]],'Nemos y clasificaciones'!$A$2:$B$5000,2,FALSE)</f>
        <v>FM TOESCA CHILE EQUITIES, SERIE B</v>
      </c>
      <c r="O7708" s="2" t="str">
        <f>VLOOKUP(Tabla1[[#This Row],[nemo]],'Nemos y clasificaciones'!$A$1:$C$3000,3,FALSE)</f>
        <v>Servicios financieros</v>
      </c>
      <c r="P7708" s="2"/>
      <c r="Q7708" s="2"/>
    </row>
    <row r="7709" spans="1:17" x14ac:dyDescent="0.25">
      <c r="A7709" t="s">
        <v>6409</v>
      </c>
      <c r="B7709" s="1">
        <v>43594</v>
      </c>
      <c r="C7709" s="1">
        <v>43600</v>
      </c>
      <c r="D7709" t="s">
        <v>14</v>
      </c>
      <c r="E7709" t="s">
        <v>114</v>
      </c>
      <c r="F7709">
        <v>0</v>
      </c>
      <c r="G7709">
        <v>10000000</v>
      </c>
      <c r="H7709">
        <v>0</v>
      </c>
      <c r="I7709">
        <v>0</v>
      </c>
      <c r="J7709">
        <v>0</v>
      </c>
      <c r="K7709">
        <v>0.52500000000000002</v>
      </c>
      <c r="L7709" t="s">
        <v>23</v>
      </c>
      <c r="M7709" s="2">
        <v>5250000</v>
      </c>
      <c r="N7709" s="2" t="str">
        <f>VLOOKUP(Tabla1[[#This Row],[nemo]],'Nemos y clasificaciones'!$A$2:$B$5000,2,FALSE)</f>
        <v>FM TOESCA CHILE EQUITIES, SERIE B</v>
      </c>
      <c r="O7709" s="2" t="str">
        <f>VLOOKUP(Tabla1[[#This Row],[nemo]],'Nemos y clasificaciones'!$A$1:$C$3000,3,FALSE)</f>
        <v>Servicios financieros</v>
      </c>
      <c r="P7709" s="2"/>
      <c r="Q7709" s="2"/>
    </row>
    <row r="7710" spans="1:17" x14ac:dyDescent="0.25">
      <c r="A7710" t="s">
        <v>2627</v>
      </c>
      <c r="B7710" s="1">
        <v>44219</v>
      </c>
      <c r="C7710" s="1">
        <v>44225</v>
      </c>
      <c r="D7710" t="s">
        <v>14</v>
      </c>
      <c r="E7710" t="s">
        <v>114</v>
      </c>
      <c r="F7710">
        <v>0</v>
      </c>
      <c r="G7710">
        <v>10000000</v>
      </c>
      <c r="H7710">
        <v>0</v>
      </c>
      <c r="I7710">
        <v>0</v>
      </c>
      <c r="J7710">
        <v>0</v>
      </c>
      <c r="K7710">
        <v>0.51600000000000001</v>
      </c>
      <c r="L7710" t="s">
        <v>23</v>
      </c>
      <c r="M7710" s="2">
        <v>5160000</v>
      </c>
      <c r="N7710" s="2" t="str">
        <f>VLOOKUP(Tabla1[[#This Row],[nemo]],'Nemos y clasificaciones'!$A$2:$B$5000,2,FALSE)</f>
        <v>FM TOESCA CHILE EQUITIES, SERIE B</v>
      </c>
      <c r="O7710" s="2" t="str">
        <f>VLOOKUP(Tabla1[[#This Row],[nemo]],'Nemos y clasificaciones'!$A$1:$C$3000,3,FALSE)</f>
        <v>Servicios financieros</v>
      </c>
      <c r="P7710" s="2"/>
      <c r="Q7710" s="2"/>
    </row>
    <row r="7711" spans="1:17" x14ac:dyDescent="0.25">
      <c r="A7711" t="s">
        <v>429</v>
      </c>
      <c r="B7711" s="1">
        <v>44429</v>
      </c>
      <c r="C7711" s="1">
        <v>44435</v>
      </c>
      <c r="D7711" t="s">
        <v>14</v>
      </c>
      <c r="E7711" t="s">
        <v>114</v>
      </c>
      <c r="F7711">
        <v>0</v>
      </c>
      <c r="G7711">
        <v>10000000</v>
      </c>
      <c r="H7711">
        <v>0</v>
      </c>
      <c r="I7711">
        <v>0</v>
      </c>
      <c r="J7711">
        <v>0</v>
      </c>
      <c r="K7711">
        <v>0.51500000000000001</v>
      </c>
      <c r="L7711" t="s">
        <v>23</v>
      </c>
      <c r="M7711" s="2">
        <v>5150000</v>
      </c>
      <c r="N7711" s="2" t="str">
        <f>VLOOKUP(Tabla1[[#This Row],[nemo]],'Nemos y clasificaciones'!$A$2:$B$5000,2,FALSE)</f>
        <v>FM TOESCA CHILE EQUITIES, SERIE B</v>
      </c>
      <c r="O7711" s="2" t="str">
        <f>VLOOKUP(Tabla1[[#This Row],[nemo]],'Nemos y clasificaciones'!$A$1:$C$3000,3,FALSE)</f>
        <v>Servicios financieros</v>
      </c>
      <c r="P7711" s="2"/>
      <c r="Q7711" s="2"/>
    </row>
    <row r="7712" spans="1:17" x14ac:dyDescent="0.25">
      <c r="A7712" t="s">
        <v>2251</v>
      </c>
      <c r="B7712" s="1">
        <v>44292</v>
      </c>
      <c r="C7712" s="1">
        <v>44298</v>
      </c>
      <c r="D7712" t="s">
        <v>14</v>
      </c>
      <c r="E7712" t="s">
        <v>114</v>
      </c>
      <c r="F7712">
        <v>0</v>
      </c>
      <c r="G7712">
        <v>10000000</v>
      </c>
      <c r="H7712">
        <v>0</v>
      </c>
      <c r="I7712">
        <v>0</v>
      </c>
      <c r="J7712">
        <v>0</v>
      </c>
      <c r="K7712">
        <v>0.47499999999999998</v>
      </c>
      <c r="L7712" t="s">
        <v>23</v>
      </c>
      <c r="M7712" s="2">
        <v>4750000</v>
      </c>
      <c r="N7712" s="2" t="str">
        <f>VLOOKUP(Tabla1[[#This Row],[nemo]],'Nemos y clasificaciones'!$A$2:$B$5000,2,FALSE)</f>
        <v>FM TOESCA CHILE EQUITIES, SERIE B</v>
      </c>
      <c r="O7712" s="2" t="str">
        <f>VLOOKUP(Tabla1[[#This Row],[nemo]],'Nemos y clasificaciones'!$A$1:$C$3000,3,FALSE)</f>
        <v>Servicios financieros</v>
      </c>
      <c r="P7712" s="2"/>
      <c r="Q7712" s="2"/>
    </row>
    <row r="7713" spans="1:17" x14ac:dyDescent="0.25">
      <c r="A7713" t="s">
        <v>3318</v>
      </c>
      <c r="B7713" s="1">
        <v>44119</v>
      </c>
      <c r="C7713" s="1">
        <v>44125</v>
      </c>
      <c r="D7713" t="s">
        <v>14</v>
      </c>
      <c r="E7713" t="s">
        <v>114</v>
      </c>
      <c r="F7713">
        <v>0</v>
      </c>
      <c r="G7713">
        <v>10000000</v>
      </c>
      <c r="H7713">
        <v>0</v>
      </c>
      <c r="I7713">
        <v>0</v>
      </c>
      <c r="J7713">
        <v>0</v>
      </c>
      <c r="K7713">
        <v>0.433</v>
      </c>
      <c r="L7713" t="s">
        <v>23</v>
      </c>
      <c r="M7713" s="2">
        <v>4330000</v>
      </c>
      <c r="N7713" s="2" t="str">
        <f>VLOOKUP(Tabla1[[#This Row],[nemo]],'Nemos y clasificaciones'!$A$2:$B$5000,2,FALSE)</f>
        <v>FM TOESCA CHILE EQUITIES, SERIE B</v>
      </c>
      <c r="O7713" s="2" t="str">
        <f>VLOOKUP(Tabla1[[#This Row],[nemo]],'Nemos y clasificaciones'!$A$1:$C$3000,3,FALSE)</f>
        <v>Servicios financieros</v>
      </c>
      <c r="P7713" s="2"/>
      <c r="Q7713" s="2"/>
    </row>
    <row r="7714" spans="1:17" x14ac:dyDescent="0.25">
      <c r="A7714" t="s">
        <v>6371</v>
      </c>
      <c r="B7714" s="1">
        <v>43595</v>
      </c>
      <c r="C7714" s="1">
        <v>43601</v>
      </c>
      <c r="D7714" t="s">
        <v>14</v>
      </c>
      <c r="E7714" t="s">
        <v>114</v>
      </c>
      <c r="F7714">
        <v>0</v>
      </c>
      <c r="G7714">
        <v>10000000</v>
      </c>
      <c r="H7714">
        <v>0</v>
      </c>
      <c r="I7714">
        <v>0</v>
      </c>
      <c r="J7714">
        <v>0</v>
      </c>
      <c r="K7714">
        <v>0.42199999999999999</v>
      </c>
      <c r="L7714" t="s">
        <v>23</v>
      </c>
      <c r="M7714" s="2">
        <v>4220000</v>
      </c>
      <c r="N7714" s="2" t="str">
        <f>VLOOKUP(Tabla1[[#This Row],[nemo]],'Nemos y clasificaciones'!$A$2:$B$5000,2,FALSE)</f>
        <v>FM TOESCA CHILE EQUITIES, SERIE B</v>
      </c>
      <c r="O7714" s="2" t="str">
        <f>VLOOKUP(Tabla1[[#This Row],[nemo]],'Nemos y clasificaciones'!$A$1:$C$3000,3,FALSE)</f>
        <v>Servicios financieros</v>
      </c>
      <c r="P7714" s="2"/>
      <c r="Q7714" s="2"/>
    </row>
    <row r="7715" spans="1:17" x14ac:dyDescent="0.25">
      <c r="A7715" t="s">
        <v>1532</v>
      </c>
      <c r="B7715" s="1">
        <v>44351</v>
      </c>
      <c r="C7715" s="1">
        <v>44357</v>
      </c>
      <c r="D7715" t="s">
        <v>14</v>
      </c>
      <c r="E7715" t="s">
        <v>114</v>
      </c>
      <c r="F7715">
        <v>0</v>
      </c>
      <c r="G7715">
        <v>10000000</v>
      </c>
      <c r="H7715">
        <v>0</v>
      </c>
      <c r="I7715">
        <v>0</v>
      </c>
      <c r="J7715">
        <v>0</v>
      </c>
      <c r="K7715">
        <v>0.41899999999999998</v>
      </c>
      <c r="L7715" t="s">
        <v>23</v>
      </c>
      <c r="M7715" s="2">
        <v>4190000</v>
      </c>
      <c r="N7715" s="2" t="str">
        <f>VLOOKUP(Tabla1[[#This Row],[nemo]],'Nemos y clasificaciones'!$A$2:$B$5000,2,FALSE)</f>
        <v>FM TOESCA CHILE EQUITIES, SERIE B</v>
      </c>
      <c r="O7715" s="2" t="str">
        <f>VLOOKUP(Tabla1[[#This Row],[nemo]],'Nemos y clasificaciones'!$A$1:$C$3000,3,FALSE)</f>
        <v>Servicios financieros</v>
      </c>
      <c r="P7715" s="2"/>
      <c r="Q7715" s="2"/>
    </row>
    <row r="7716" spans="1:17" x14ac:dyDescent="0.25">
      <c r="A7716" t="s">
        <v>3543</v>
      </c>
      <c r="B7716" s="1">
        <v>44065</v>
      </c>
      <c r="C7716" s="1">
        <v>44071</v>
      </c>
      <c r="D7716" t="s">
        <v>14</v>
      </c>
      <c r="E7716" t="s">
        <v>114</v>
      </c>
      <c r="F7716">
        <v>0</v>
      </c>
      <c r="G7716">
        <v>10000000</v>
      </c>
      <c r="H7716">
        <v>0</v>
      </c>
      <c r="I7716">
        <v>0</v>
      </c>
      <c r="J7716">
        <v>0</v>
      </c>
      <c r="K7716">
        <v>0.41299999999999998</v>
      </c>
      <c r="L7716" t="s">
        <v>23</v>
      </c>
      <c r="M7716" s="2">
        <v>4130000</v>
      </c>
      <c r="N7716" s="2" t="str">
        <f>VLOOKUP(Tabla1[[#This Row],[nemo]],'Nemos y clasificaciones'!$A$2:$B$5000,2,FALSE)</f>
        <v>FM TOESCA CHILE EQUITIES, SERIE B</v>
      </c>
      <c r="O7716" s="2" t="str">
        <f>VLOOKUP(Tabla1[[#This Row],[nemo]],'Nemos y clasificaciones'!$A$1:$C$3000,3,FALSE)</f>
        <v>Servicios financieros</v>
      </c>
      <c r="P7716" s="2"/>
      <c r="Q7716" s="2"/>
    </row>
    <row r="7717" spans="1:17" x14ac:dyDescent="0.25">
      <c r="A7717" t="s">
        <v>4393</v>
      </c>
      <c r="B7717" s="1">
        <v>43958</v>
      </c>
      <c r="C7717" s="1">
        <v>43964</v>
      </c>
      <c r="D7717" t="s">
        <v>14</v>
      </c>
      <c r="E7717" t="s">
        <v>114</v>
      </c>
      <c r="F7717">
        <v>0</v>
      </c>
      <c r="G7717">
        <v>10000000</v>
      </c>
      <c r="H7717">
        <v>0</v>
      </c>
      <c r="I7717">
        <v>0</v>
      </c>
      <c r="J7717">
        <v>0</v>
      </c>
      <c r="K7717">
        <v>0.40699999999999997</v>
      </c>
      <c r="L7717" t="s">
        <v>23</v>
      </c>
      <c r="M7717" s="2">
        <v>4070000</v>
      </c>
      <c r="N7717" s="2" t="str">
        <f>VLOOKUP(Tabla1[[#This Row],[nemo]],'Nemos y clasificaciones'!$A$2:$B$5000,2,FALSE)</f>
        <v>FM TOESCA CHILE EQUITIES, SERIE B</v>
      </c>
      <c r="O7717" s="2" t="str">
        <f>VLOOKUP(Tabla1[[#This Row],[nemo]],'Nemos y clasificaciones'!$A$1:$C$3000,3,FALSE)</f>
        <v>Servicios financieros</v>
      </c>
      <c r="P7717" s="2"/>
      <c r="Q7717" s="2"/>
    </row>
    <row r="7718" spans="1:17" x14ac:dyDescent="0.25">
      <c r="A7718" t="s">
        <v>5283</v>
      </c>
      <c r="B7718" s="1">
        <v>43810</v>
      </c>
      <c r="C7718" s="1">
        <v>43816</v>
      </c>
      <c r="D7718" t="s">
        <v>14</v>
      </c>
      <c r="E7718" t="s">
        <v>114</v>
      </c>
      <c r="F7718">
        <v>0</v>
      </c>
      <c r="G7718">
        <v>10000000</v>
      </c>
      <c r="H7718">
        <v>0</v>
      </c>
      <c r="I7718">
        <v>0</v>
      </c>
      <c r="J7718">
        <v>0</v>
      </c>
      <c r="K7718">
        <v>0.39700000000000002</v>
      </c>
      <c r="L7718" t="s">
        <v>23</v>
      </c>
      <c r="M7718" s="2">
        <v>3970000</v>
      </c>
      <c r="N7718" s="2" t="str">
        <f>VLOOKUP(Tabla1[[#This Row],[nemo]],'Nemos y clasificaciones'!$A$2:$B$5000,2,FALSE)</f>
        <v>FM TOESCA CHILE EQUITIES, SERIE B</v>
      </c>
      <c r="O7718" s="2" t="str">
        <f>VLOOKUP(Tabla1[[#This Row],[nemo]],'Nemos y clasificaciones'!$A$1:$C$3000,3,FALSE)</f>
        <v>Servicios financieros</v>
      </c>
      <c r="P7718" s="2"/>
      <c r="Q7718" s="2"/>
    </row>
    <row r="7719" spans="1:17" x14ac:dyDescent="0.25">
      <c r="A7719" t="s">
        <v>6525</v>
      </c>
      <c r="B7719" s="1">
        <v>43587</v>
      </c>
      <c r="C7719" s="1">
        <v>43593</v>
      </c>
      <c r="D7719" t="s">
        <v>14</v>
      </c>
      <c r="E7719" t="s">
        <v>114</v>
      </c>
      <c r="F7719">
        <v>0</v>
      </c>
      <c r="G7719">
        <v>10000000</v>
      </c>
      <c r="H7719">
        <v>0</v>
      </c>
      <c r="I7719">
        <v>0</v>
      </c>
      <c r="J7719">
        <v>0</v>
      </c>
      <c r="K7719">
        <v>0.38600000000000001</v>
      </c>
      <c r="L7719" t="s">
        <v>23</v>
      </c>
      <c r="M7719" s="2">
        <v>3860000</v>
      </c>
      <c r="N7719" s="2" t="str">
        <f>VLOOKUP(Tabla1[[#This Row],[nemo]],'Nemos y clasificaciones'!$A$2:$B$5000,2,FALSE)</f>
        <v>FM TOESCA CHILE EQUITIES, SERIE B</v>
      </c>
      <c r="O7719" s="2" t="str">
        <f>VLOOKUP(Tabla1[[#This Row],[nemo]],'Nemos y clasificaciones'!$A$1:$C$3000,3,FALSE)</f>
        <v>Servicios financieros</v>
      </c>
      <c r="P7719" s="2"/>
      <c r="Q7719" s="2"/>
    </row>
    <row r="7720" spans="1:17" x14ac:dyDescent="0.25">
      <c r="A7720" t="s">
        <v>4976</v>
      </c>
      <c r="B7720" s="1">
        <v>43847</v>
      </c>
      <c r="C7720" s="1">
        <v>43853</v>
      </c>
      <c r="D7720" t="s">
        <v>14</v>
      </c>
      <c r="E7720" t="s">
        <v>114</v>
      </c>
      <c r="F7720">
        <v>0</v>
      </c>
      <c r="G7720">
        <v>10000000</v>
      </c>
      <c r="H7720">
        <v>0</v>
      </c>
      <c r="I7720">
        <v>0</v>
      </c>
      <c r="J7720">
        <v>0</v>
      </c>
      <c r="K7720">
        <v>0.38500000000000001</v>
      </c>
      <c r="L7720" t="s">
        <v>23</v>
      </c>
      <c r="M7720" s="2">
        <v>3850000</v>
      </c>
      <c r="N7720" s="2" t="str">
        <f>VLOOKUP(Tabla1[[#This Row],[nemo]],'Nemos y clasificaciones'!$A$2:$B$5000,2,FALSE)</f>
        <v>FM TOESCA CHILE EQUITIES, SERIE B</v>
      </c>
      <c r="O7720" s="2" t="str">
        <f>VLOOKUP(Tabla1[[#This Row],[nemo]],'Nemos y clasificaciones'!$A$1:$C$3000,3,FALSE)</f>
        <v>Servicios financieros</v>
      </c>
      <c r="P7720" s="2"/>
      <c r="Q7720" s="2"/>
    </row>
    <row r="7721" spans="1:17" x14ac:dyDescent="0.25">
      <c r="A7721" t="s">
        <v>2796</v>
      </c>
      <c r="B7721" s="1">
        <v>44188</v>
      </c>
      <c r="C7721" s="1">
        <v>44195</v>
      </c>
      <c r="D7721" t="s">
        <v>14</v>
      </c>
      <c r="E7721" t="s">
        <v>114</v>
      </c>
      <c r="F7721">
        <v>0</v>
      </c>
      <c r="G7721">
        <v>10000000</v>
      </c>
      <c r="H7721">
        <v>0</v>
      </c>
      <c r="I7721">
        <v>0</v>
      </c>
      <c r="J7721">
        <v>0</v>
      </c>
      <c r="K7721">
        <v>0.38100000000000001</v>
      </c>
      <c r="L7721" t="s">
        <v>23</v>
      </c>
      <c r="M7721" s="2">
        <v>3810000</v>
      </c>
      <c r="N7721" s="2" t="str">
        <f>VLOOKUP(Tabla1[[#This Row],[nemo]],'Nemos y clasificaciones'!$A$2:$B$5000,2,FALSE)</f>
        <v>FM TOESCA CHILE EQUITIES, SERIE B</v>
      </c>
      <c r="O7721" s="2" t="str">
        <f>VLOOKUP(Tabla1[[#This Row],[nemo]],'Nemos y clasificaciones'!$A$1:$C$3000,3,FALSE)</f>
        <v>Servicios financieros</v>
      </c>
      <c r="P7721" s="2"/>
      <c r="Q7721" s="2"/>
    </row>
    <row r="7722" spans="1:17" x14ac:dyDescent="0.25">
      <c r="A7722" t="s">
        <v>1156</v>
      </c>
      <c r="B7722" s="1">
        <v>44363</v>
      </c>
      <c r="C7722" s="1">
        <v>44370</v>
      </c>
      <c r="D7722" t="s">
        <v>14</v>
      </c>
      <c r="E7722" t="s">
        <v>114</v>
      </c>
      <c r="F7722">
        <v>0</v>
      </c>
      <c r="G7722">
        <v>10000000</v>
      </c>
      <c r="H7722">
        <v>0</v>
      </c>
      <c r="I7722">
        <v>0</v>
      </c>
      <c r="J7722">
        <v>0</v>
      </c>
      <c r="K7722">
        <v>0.375</v>
      </c>
      <c r="L7722" t="s">
        <v>23</v>
      </c>
      <c r="M7722" s="2">
        <v>3750000</v>
      </c>
      <c r="N7722" s="2" t="str">
        <f>VLOOKUP(Tabla1[[#This Row],[nemo]],'Nemos y clasificaciones'!$A$2:$B$5000,2,FALSE)</f>
        <v>FM TOESCA CHILE EQUITIES, SERIE B</v>
      </c>
      <c r="O7722" s="2" t="str">
        <f>VLOOKUP(Tabla1[[#This Row],[nemo]],'Nemos y clasificaciones'!$A$1:$C$3000,3,FALSE)</f>
        <v>Servicios financieros</v>
      </c>
      <c r="P7722" s="2"/>
      <c r="Q7722" s="2"/>
    </row>
    <row r="7723" spans="1:17" x14ac:dyDescent="0.25">
      <c r="A7723" t="s">
        <v>113</v>
      </c>
      <c r="B7723" s="1">
        <v>44452</v>
      </c>
      <c r="C7723" s="1">
        <v>44460</v>
      </c>
      <c r="D7723" t="s">
        <v>14</v>
      </c>
      <c r="E7723" t="s">
        <v>114</v>
      </c>
      <c r="F7723">
        <v>0</v>
      </c>
      <c r="G7723">
        <v>10000000</v>
      </c>
      <c r="H7723">
        <v>0</v>
      </c>
      <c r="I7723">
        <v>0</v>
      </c>
      <c r="J7723">
        <v>0</v>
      </c>
      <c r="K7723">
        <v>0.372</v>
      </c>
      <c r="L7723" t="s">
        <v>23</v>
      </c>
      <c r="M7723" s="2">
        <v>3720000</v>
      </c>
      <c r="N7723" s="2" t="str">
        <f>VLOOKUP(Tabla1[[#This Row],[nemo]],'Nemos y clasificaciones'!$A$2:$B$5000,2,FALSE)</f>
        <v>FM TOESCA CHILE EQUITIES, SERIE B</v>
      </c>
      <c r="O7723" s="2" t="str">
        <f>VLOOKUP(Tabla1[[#This Row],[nemo]],'Nemos y clasificaciones'!$A$1:$C$3000,3,FALSE)</f>
        <v>Servicios financieros</v>
      </c>
      <c r="P7723" s="2"/>
      <c r="Q7723" s="2"/>
    </row>
    <row r="7724" spans="1:17" x14ac:dyDescent="0.25">
      <c r="A7724" t="s">
        <v>3350</v>
      </c>
      <c r="B7724" s="1">
        <v>44106</v>
      </c>
      <c r="C7724" s="1">
        <v>44112</v>
      </c>
      <c r="D7724" t="s">
        <v>14</v>
      </c>
      <c r="E7724" t="s">
        <v>114</v>
      </c>
      <c r="F7724">
        <v>0</v>
      </c>
      <c r="G7724">
        <v>10000000</v>
      </c>
      <c r="H7724">
        <v>0</v>
      </c>
      <c r="I7724">
        <v>0</v>
      </c>
      <c r="J7724">
        <v>0</v>
      </c>
      <c r="K7724">
        <v>0.36099999999999999</v>
      </c>
      <c r="L7724" t="s">
        <v>23</v>
      </c>
      <c r="M7724" s="2">
        <v>3610000</v>
      </c>
      <c r="N7724" s="2" t="str">
        <f>VLOOKUP(Tabla1[[#This Row],[nemo]],'Nemos y clasificaciones'!$A$2:$B$5000,2,FALSE)</f>
        <v>FM TOESCA CHILE EQUITIES, SERIE B</v>
      </c>
      <c r="O7724" s="2" t="str">
        <f>VLOOKUP(Tabla1[[#This Row],[nemo]],'Nemos y clasificaciones'!$A$1:$C$3000,3,FALSE)</f>
        <v>Servicios financieros</v>
      </c>
      <c r="P7724" s="2"/>
      <c r="Q7724" s="2"/>
    </row>
    <row r="7725" spans="1:17" x14ac:dyDescent="0.25">
      <c r="A7725" t="s">
        <v>6428</v>
      </c>
      <c r="B7725" s="1">
        <v>43593</v>
      </c>
      <c r="C7725" s="1">
        <v>43599</v>
      </c>
      <c r="D7725" t="s">
        <v>14</v>
      </c>
      <c r="E7725" t="s">
        <v>114</v>
      </c>
      <c r="F7725">
        <v>0</v>
      </c>
      <c r="G7725">
        <v>10000000</v>
      </c>
      <c r="H7725">
        <v>0</v>
      </c>
      <c r="I7725">
        <v>0</v>
      </c>
      <c r="J7725">
        <v>0</v>
      </c>
      <c r="K7725">
        <v>0.34499999999999997</v>
      </c>
      <c r="L7725" t="s">
        <v>23</v>
      </c>
      <c r="M7725" s="2">
        <v>3450000</v>
      </c>
      <c r="N7725" s="2" t="str">
        <f>VLOOKUP(Tabla1[[#This Row],[nemo]],'Nemos y clasificaciones'!$A$2:$B$5000,2,FALSE)</f>
        <v>FM TOESCA CHILE EQUITIES, SERIE B</v>
      </c>
      <c r="O7725" s="2" t="str">
        <f>VLOOKUP(Tabla1[[#This Row],[nemo]],'Nemos y clasificaciones'!$A$1:$C$3000,3,FALSE)</f>
        <v>Servicios financieros</v>
      </c>
      <c r="P7725" s="2"/>
      <c r="Q7725" s="2"/>
    </row>
    <row r="7726" spans="1:17" x14ac:dyDescent="0.25">
      <c r="A7726" t="s">
        <v>6681</v>
      </c>
      <c r="B7726" s="1">
        <v>43566</v>
      </c>
      <c r="C7726" s="1">
        <v>43572</v>
      </c>
      <c r="D7726" t="s">
        <v>14</v>
      </c>
      <c r="E7726" t="s">
        <v>114</v>
      </c>
      <c r="F7726">
        <v>0</v>
      </c>
      <c r="G7726">
        <v>10000000</v>
      </c>
      <c r="H7726">
        <v>0</v>
      </c>
      <c r="I7726">
        <v>0</v>
      </c>
      <c r="J7726">
        <v>0</v>
      </c>
      <c r="K7726">
        <v>0.33100000000000002</v>
      </c>
      <c r="L7726" t="s">
        <v>23</v>
      </c>
      <c r="M7726" s="2">
        <v>3310000</v>
      </c>
      <c r="N7726" s="2" t="str">
        <f>VLOOKUP(Tabla1[[#This Row],[nemo]],'Nemos y clasificaciones'!$A$2:$B$5000,2,FALSE)</f>
        <v>FM TOESCA CHILE EQUITIES, SERIE B</v>
      </c>
      <c r="O7726" s="2" t="str">
        <f>VLOOKUP(Tabla1[[#This Row],[nemo]],'Nemos y clasificaciones'!$A$1:$C$3000,3,FALSE)</f>
        <v>Servicios financieros</v>
      </c>
      <c r="P7726" s="2"/>
      <c r="Q7726" s="2"/>
    </row>
    <row r="7727" spans="1:17" x14ac:dyDescent="0.25">
      <c r="A7727" t="s">
        <v>6600</v>
      </c>
      <c r="B7727" s="1">
        <v>43579</v>
      </c>
      <c r="C7727" s="1">
        <v>43585</v>
      </c>
      <c r="D7727" t="s">
        <v>14</v>
      </c>
      <c r="E7727" t="s">
        <v>114</v>
      </c>
      <c r="F7727">
        <v>0</v>
      </c>
      <c r="G7727">
        <v>10000000</v>
      </c>
      <c r="H7727">
        <v>0</v>
      </c>
      <c r="I7727">
        <v>0</v>
      </c>
      <c r="J7727">
        <v>0</v>
      </c>
      <c r="K7727">
        <v>0.314</v>
      </c>
      <c r="L7727" t="s">
        <v>23</v>
      </c>
      <c r="M7727" s="2">
        <v>3140000</v>
      </c>
      <c r="N7727" s="2" t="str">
        <f>VLOOKUP(Tabla1[[#This Row],[nemo]],'Nemos y clasificaciones'!$A$2:$B$5000,2,FALSE)</f>
        <v>FM TOESCA CHILE EQUITIES, SERIE B</v>
      </c>
      <c r="O7727" s="2" t="str">
        <f>VLOOKUP(Tabla1[[#This Row],[nemo]],'Nemos y clasificaciones'!$A$1:$C$3000,3,FALSE)</f>
        <v>Servicios financieros</v>
      </c>
      <c r="P7727" s="2"/>
      <c r="Q7727" s="2"/>
    </row>
    <row r="7728" spans="1:17" x14ac:dyDescent="0.25">
      <c r="A7728" t="s">
        <v>2126</v>
      </c>
      <c r="B7728" s="1">
        <v>44307</v>
      </c>
      <c r="C7728" s="1">
        <v>44313</v>
      </c>
      <c r="D7728" t="s">
        <v>14</v>
      </c>
      <c r="E7728" t="s">
        <v>114</v>
      </c>
      <c r="F7728">
        <v>0</v>
      </c>
      <c r="G7728">
        <v>10000000</v>
      </c>
      <c r="H7728">
        <v>0</v>
      </c>
      <c r="I7728">
        <v>0</v>
      </c>
      <c r="J7728">
        <v>0</v>
      </c>
      <c r="K7728">
        <v>0.30199999999999999</v>
      </c>
      <c r="L7728" t="s">
        <v>23</v>
      </c>
      <c r="M7728" s="2">
        <v>3020000</v>
      </c>
      <c r="N7728" s="2" t="str">
        <f>VLOOKUP(Tabla1[[#This Row],[nemo]],'Nemos y clasificaciones'!$A$2:$B$5000,2,FALSE)</f>
        <v>FM TOESCA CHILE EQUITIES, SERIE B</v>
      </c>
      <c r="O7728" s="2" t="str">
        <f>VLOOKUP(Tabla1[[#This Row],[nemo]],'Nemos y clasificaciones'!$A$1:$C$3000,3,FALSE)</f>
        <v>Servicios financieros</v>
      </c>
      <c r="P7728" s="2"/>
      <c r="Q7728" s="2"/>
    </row>
    <row r="7729" spans="1:17" x14ac:dyDescent="0.25">
      <c r="A7729" t="s">
        <v>5681</v>
      </c>
      <c r="B7729" s="1">
        <v>43712</v>
      </c>
      <c r="C7729" s="1">
        <v>43718</v>
      </c>
      <c r="D7729" t="s">
        <v>14</v>
      </c>
      <c r="E7729" t="s">
        <v>114</v>
      </c>
      <c r="F7729">
        <v>0</v>
      </c>
      <c r="G7729">
        <v>10000000</v>
      </c>
      <c r="H7729">
        <v>0</v>
      </c>
      <c r="I7729">
        <v>0</v>
      </c>
      <c r="J7729">
        <v>0</v>
      </c>
      <c r="K7729">
        <v>0.29399999999999998</v>
      </c>
      <c r="L7729" t="s">
        <v>23</v>
      </c>
      <c r="M7729" s="2">
        <v>2940000</v>
      </c>
      <c r="N7729" s="2" t="str">
        <f>VLOOKUP(Tabla1[[#This Row],[nemo]],'Nemos y clasificaciones'!$A$2:$B$5000,2,FALSE)</f>
        <v>FM TOESCA CHILE EQUITIES, SERIE B</v>
      </c>
      <c r="O7729" s="2" t="str">
        <f>VLOOKUP(Tabla1[[#This Row],[nemo]],'Nemos y clasificaciones'!$A$1:$C$3000,3,FALSE)</f>
        <v>Servicios financieros</v>
      </c>
      <c r="P7729" s="2"/>
      <c r="Q7729" s="2"/>
    </row>
    <row r="7730" spans="1:17" x14ac:dyDescent="0.25">
      <c r="A7730" t="s">
        <v>5625</v>
      </c>
      <c r="B7730" s="1">
        <v>43725</v>
      </c>
      <c r="C7730" s="1">
        <v>43734</v>
      </c>
      <c r="D7730" t="s">
        <v>14</v>
      </c>
      <c r="E7730" t="s">
        <v>114</v>
      </c>
      <c r="F7730">
        <v>0</v>
      </c>
      <c r="G7730">
        <v>10000000</v>
      </c>
      <c r="H7730">
        <v>0</v>
      </c>
      <c r="I7730">
        <v>0</v>
      </c>
      <c r="J7730">
        <v>0</v>
      </c>
      <c r="K7730">
        <v>0.253</v>
      </c>
      <c r="L7730" t="s">
        <v>23</v>
      </c>
      <c r="M7730" s="2">
        <v>2530000</v>
      </c>
      <c r="N7730" s="2" t="str">
        <f>VLOOKUP(Tabla1[[#This Row],[nemo]],'Nemos y clasificaciones'!$A$2:$B$5000,2,FALSE)</f>
        <v>FM TOESCA CHILE EQUITIES, SERIE B</v>
      </c>
      <c r="O7730" s="2" t="str">
        <f>VLOOKUP(Tabla1[[#This Row],[nemo]],'Nemos y clasificaciones'!$A$1:$C$3000,3,FALSE)</f>
        <v>Servicios financieros</v>
      </c>
      <c r="P7730" s="2"/>
      <c r="Q7730" s="2"/>
    </row>
    <row r="7731" spans="1:17" x14ac:dyDescent="0.25">
      <c r="A7731" t="s">
        <v>147</v>
      </c>
      <c r="B7731" s="1">
        <v>44448</v>
      </c>
      <c r="C7731" s="1">
        <v>44454</v>
      </c>
      <c r="D7731" t="s">
        <v>14</v>
      </c>
      <c r="E7731" t="s">
        <v>114</v>
      </c>
      <c r="F7731">
        <v>0</v>
      </c>
      <c r="G7731">
        <v>10000000</v>
      </c>
      <c r="H7731">
        <v>0</v>
      </c>
      <c r="I7731">
        <v>0</v>
      </c>
      <c r="J7731">
        <v>0</v>
      </c>
      <c r="K7731">
        <v>0.251</v>
      </c>
      <c r="L7731" t="s">
        <v>23</v>
      </c>
      <c r="M7731" s="2">
        <v>2510000</v>
      </c>
      <c r="N7731" s="2" t="str">
        <f>VLOOKUP(Tabla1[[#This Row],[nemo]],'Nemos y clasificaciones'!$A$2:$B$5000,2,FALSE)</f>
        <v>FM TOESCA CHILE EQUITIES, SERIE B</v>
      </c>
      <c r="O7731" s="2" t="str">
        <f>VLOOKUP(Tabla1[[#This Row],[nemo]],'Nemos y clasificaciones'!$A$1:$C$3000,3,FALSE)</f>
        <v>Servicios financieros</v>
      </c>
      <c r="P7731" s="2"/>
      <c r="Q7731" s="2"/>
    </row>
    <row r="7732" spans="1:17" x14ac:dyDescent="0.25">
      <c r="A7732" t="s">
        <v>6273</v>
      </c>
      <c r="B7732" s="1">
        <v>43602</v>
      </c>
      <c r="C7732" s="1">
        <v>43609</v>
      </c>
      <c r="D7732" t="s">
        <v>14</v>
      </c>
      <c r="E7732" t="s">
        <v>114</v>
      </c>
      <c r="F7732">
        <v>0</v>
      </c>
      <c r="G7732">
        <v>10000000</v>
      </c>
      <c r="H7732">
        <v>0</v>
      </c>
      <c r="I7732">
        <v>0</v>
      </c>
      <c r="J7732">
        <v>0</v>
      </c>
      <c r="K7732">
        <v>0.251</v>
      </c>
      <c r="L7732" t="s">
        <v>23</v>
      </c>
      <c r="M7732" s="2">
        <v>2510000</v>
      </c>
      <c r="N7732" s="2" t="str">
        <f>VLOOKUP(Tabla1[[#This Row],[nemo]],'Nemos y clasificaciones'!$A$2:$B$5000,2,FALSE)</f>
        <v>FM TOESCA CHILE EQUITIES, SERIE B</v>
      </c>
      <c r="O7732" s="2" t="str">
        <f>VLOOKUP(Tabla1[[#This Row],[nemo]],'Nemos y clasificaciones'!$A$1:$C$3000,3,FALSE)</f>
        <v>Servicios financieros</v>
      </c>
      <c r="P7732" s="2"/>
      <c r="Q7732" s="2"/>
    </row>
    <row r="7733" spans="1:17" x14ac:dyDescent="0.25">
      <c r="A7733" t="s">
        <v>6526</v>
      </c>
      <c r="B7733" s="1">
        <v>43587</v>
      </c>
      <c r="C7733" s="1">
        <v>43593</v>
      </c>
      <c r="D7733" t="s">
        <v>14</v>
      </c>
      <c r="E7733" t="s">
        <v>114</v>
      </c>
      <c r="F7733">
        <v>0</v>
      </c>
      <c r="G7733">
        <v>10000000</v>
      </c>
      <c r="H7733">
        <v>0</v>
      </c>
      <c r="I7733">
        <v>0</v>
      </c>
      <c r="J7733">
        <v>0</v>
      </c>
      <c r="K7733">
        <v>0.24099999999999999</v>
      </c>
      <c r="L7733" t="s">
        <v>23</v>
      </c>
      <c r="M7733" s="2">
        <v>2410000</v>
      </c>
      <c r="N7733" s="2" t="str">
        <f>VLOOKUP(Tabla1[[#This Row],[nemo]],'Nemos y clasificaciones'!$A$2:$B$5000,2,FALSE)</f>
        <v>FM TOESCA CHILE EQUITIES, SERIE B</v>
      </c>
      <c r="O7733" s="2" t="str">
        <f>VLOOKUP(Tabla1[[#This Row],[nemo]],'Nemos y clasificaciones'!$A$1:$C$3000,3,FALSE)</f>
        <v>Servicios financieros</v>
      </c>
      <c r="P7733" s="2"/>
      <c r="Q7733" s="2"/>
    </row>
    <row r="7734" spans="1:17" x14ac:dyDescent="0.25">
      <c r="A7734" t="s">
        <v>4090</v>
      </c>
      <c r="B7734" s="1">
        <v>43987</v>
      </c>
      <c r="C7734" s="1">
        <v>43993</v>
      </c>
      <c r="D7734" t="s">
        <v>14</v>
      </c>
      <c r="E7734" t="s">
        <v>114</v>
      </c>
      <c r="F7734">
        <v>0</v>
      </c>
      <c r="G7734">
        <v>10000000</v>
      </c>
      <c r="H7734">
        <v>0</v>
      </c>
      <c r="I7734">
        <v>0</v>
      </c>
      <c r="J7734">
        <v>0</v>
      </c>
      <c r="K7734">
        <v>0.23300000000000001</v>
      </c>
      <c r="L7734" t="s">
        <v>23</v>
      </c>
      <c r="M7734" s="2">
        <v>2330000</v>
      </c>
      <c r="N7734" s="2" t="str">
        <f>VLOOKUP(Tabla1[[#This Row],[nemo]],'Nemos y clasificaciones'!$A$2:$B$5000,2,FALSE)</f>
        <v>FM TOESCA CHILE EQUITIES, SERIE B</v>
      </c>
      <c r="O7734" s="2" t="str">
        <f>VLOOKUP(Tabla1[[#This Row],[nemo]],'Nemos y clasificaciones'!$A$1:$C$3000,3,FALSE)</f>
        <v>Servicios financieros</v>
      </c>
      <c r="P7734" s="2"/>
      <c r="Q7734" s="2"/>
    </row>
    <row r="7735" spans="1:17" x14ac:dyDescent="0.25">
      <c r="A7735" t="s">
        <v>6930</v>
      </c>
      <c r="B7735" s="1">
        <v>43484</v>
      </c>
      <c r="C7735" s="1">
        <v>43490</v>
      </c>
      <c r="D7735" t="s">
        <v>14</v>
      </c>
      <c r="E7735" t="s">
        <v>114</v>
      </c>
      <c r="F7735">
        <v>0</v>
      </c>
      <c r="G7735">
        <v>10000000</v>
      </c>
      <c r="H7735">
        <v>0</v>
      </c>
      <c r="I7735">
        <v>0</v>
      </c>
      <c r="J7735">
        <v>0</v>
      </c>
      <c r="K7735">
        <v>0.223</v>
      </c>
      <c r="L7735" t="s">
        <v>23</v>
      </c>
      <c r="M7735" s="2">
        <v>2230000</v>
      </c>
      <c r="N7735" s="2" t="str">
        <f>VLOOKUP(Tabla1[[#This Row],[nemo]],'Nemos y clasificaciones'!$A$2:$B$5000,2,FALSE)</f>
        <v>FM TOESCA CHILE EQUITIES, SERIE B</v>
      </c>
      <c r="O7735" s="2" t="str">
        <f>VLOOKUP(Tabla1[[#This Row],[nemo]],'Nemos y clasificaciones'!$A$1:$C$3000,3,FALSE)</f>
        <v>Servicios financieros</v>
      </c>
      <c r="P7735" s="2"/>
      <c r="Q7735" s="2"/>
    </row>
    <row r="7736" spans="1:17" x14ac:dyDescent="0.25">
      <c r="A7736" t="s">
        <v>1920</v>
      </c>
      <c r="B7736" s="1">
        <v>44323</v>
      </c>
      <c r="C7736" s="1">
        <v>44329</v>
      </c>
      <c r="D7736" t="s">
        <v>14</v>
      </c>
      <c r="E7736" t="s">
        <v>114</v>
      </c>
      <c r="F7736">
        <v>0</v>
      </c>
      <c r="G7736">
        <v>10000000</v>
      </c>
      <c r="H7736">
        <v>0</v>
      </c>
      <c r="I7736">
        <v>0</v>
      </c>
      <c r="J7736">
        <v>0</v>
      </c>
      <c r="K7736">
        <v>0.20799999999999999</v>
      </c>
      <c r="L7736" t="s">
        <v>23</v>
      </c>
      <c r="M7736" s="2">
        <v>2080000</v>
      </c>
      <c r="N7736" s="2" t="str">
        <f>VLOOKUP(Tabla1[[#This Row],[nemo]],'Nemos y clasificaciones'!$A$2:$B$5000,2,FALSE)</f>
        <v>FM TOESCA CHILE EQUITIES, SERIE B</v>
      </c>
      <c r="O7736" s="2" t="str">
        <f>VLOOKUP(Tabla1[[#This Row],[nemo]],'Nemos y clasificaciones'!$A$1:$C$3000,3,FALSE)</f>
        <v>Servicios financieros</v>
      </c>
      <c r="P7736" s="2"/>
      <c r="Q7736" s="2"/>
    </row>
    <row r="7737" spans="1:17" x14ac:dyDescent="0.25">
      <c r="A7737" t="s">
        <v>4335</v>
      </c>
      <c r="B7737" s="1">
        <v>43965</v>
      </c>
      <c r="C7737" s="1">
        <v>43971</v>
      </c>
      <c r="D7737" t="s">
        <v>14</v>
      </c>
      <c r="E7737" t="s">
        <v>114</v>
      </c>
      <c r="F7737">
        <v>0</v>
      </c>
      <c r="G7737">
        <v>10000000</v>
      </c>
      <c r="H7737">
        <v>0</v>
      </c>
      <c r="I7737">
        <v>0</v>
      </c>
      <c r="J7737">
        <v>0</v>
      </c>
      <c r="K7737">
        <v>0.20200000000000001</v>
      </c>
      <c r="L7737" t="s">
        <v>23</v>
      </c>
      <c r="M7737" s="2">
        <v>2020000</v>
      </c>
      <c r="N7737" s="2" t="str">
        <f>VLOOKUP(Tabla1[[#This Row],[nemo]],'Nemos y clasificaciones'!$A$2:$B$5000,2,FALSE)</f>
        <v>FM TOESCA CHILE EQUITIES, SERIE B</v>
      </c>
      <c r="O7737" s="2" t="str">
        <f>VLOOKUP(Tabla1[[#This Row],[nemo]],'Nemos y clasificaciones'!$A$1:$C$3000,3,FALSE)</f>
        <v>Servicios financieros</v>
      </c>
      <c r="P7737" s="2"/>
      <c r="Q7737" s="2"/>
    </row>
    <row r="7738" spans="1:17" x14ac:dyDescent="0.25">
      <c r="A7738" t="s">
        <v>2173</v>
      </c>
      <c r="B7738" s="1">
        <v>44302</v>
      </c>
      <c r="C7738" s="1">
        <v>44308</v>
      </c>
      <c r="D7738" t="s">
        <v>14</v>
      </c>
      <c r="E7738" t="s">
        <v>114</v>
      </c>
      <c r="F7738">
        <v>0</v>
      </c>
      <c r="G7738">
        <v>10000000</v>
      </c>
      <c r="H7738">
        <v>0</v>
      </c>
      <c r="I7738">
        <v>0</v>
      </c>
      <c r="J7738">
        <v>0</v>
      </c>
      <c r="K7738">
        <v>0.19500000000000001</v>
      </c>
      <c r="L7738" t="s">
        <v>23</v>
      </c>
      <c r="M7738" s="2">
        <v>1950000</v>
      </c>
      <c r="N7738" s="2" t="str">
        <f>VLOOKUP(Tabla1[[#This Row],[nemo]],'Nemos y clasificaciones'!$A$2:$B$5000,2,FALSE)</f>
        <v>FM TOESCA CHILE EQUITIES, SERIE B</v>
      </c>
      <c r="O7738" s="2" t="str">
        <f>VLOOKUP(Tabla1[[#This Row],[nemo]],'Nemos y clasificaciones'!$A$1:$C$3000,3,FALSE)</f>
        <v>Servicios financieros</v>
      </c>
      <c r="P7738" s="2"/>
      <c r="Q7738" s="2"/>
    </row>
    <row r="7739" spans="1:17" x14ac:dyDescent="0.25">
      <c r="A7739" t="s">
        <v>6929</v>
      </c>
      <c r="B7739" s="1">
        <v>43484</v>
      </c>
      <c r="C7739" s="1">
        <v>43490</v>
      </c>
      <c r="D7739" t="s">
        <v>14</v>
      </c>
      <c r="E7739" t="s">
        <v>114</v>
      </c>
      <c r="F7739">
        <v>0</v>
      </c>
      <c r="G7739">
        <v>10000000</v>
      </c>
      <c r="H7739">
        <v>0</v>
      </c>
      <c r="I7739">
        <v>0</v>
      </c>
      <c r="J7739">
        <v>0</v>
      </c>
      <c r="K7739">
        <v>0.191</v>
      </c>
      <c r="L7739" t="s">
        <v>23</v>
      </c>
      <c r="M7739" s="2">
        <v>1910000</v>
      </c>
      <c r="N7739" s="2" t="str">
        <f>VLOOKUP(Tabla1[[#This Row],[nemo]],'Nemos y clasificaciones'!$A$2:$B$5000,2,FALSE)</f>
        <v>FM TOESCA CHILE EQUITIES, SERIE B</v>
      </c>
      <c r="O7739" s="2" t="str">
        <f>VLOOKUP(Tabla1[[#This Row],[nemo]],'Nemos y clasificaciones'!$A$1:$C$3000,3,FALSE)</f>
        <v>Servicios financieros</v>
      </c>
      <c r="P7739" s="2"/>
      <c r="Q7739" s="2"/>
    </row>
    <row r="7740" spans="1:17" x14ac:dyDescent="0.25">
      <c r="A7740" t="s">
        <v>675</v>
      </c>
      <c r="B7740" s="1">
        <v>44401</v>
      </c>
      <c r="C7740" s="1">
        <v>44407</v>
      </c>
      <c r="D7740" t="s">
        <v>14</v>
      </c>
      <c r="E7740" t="s">
        <v>114</v>
      </c>
      <c r="F7740">
        <v>0</v>
      </c>
      <c r="G7740">
        <v>10000000</v>
      </c>
      <c r="H7740">
        <v>0</v>
      </c>
      <c r="I7740">
        <v>0</v>
      </c>
      <c r="J7740">
        <v>0</v>
      </c>
      <c r="K7740">
        <v>0.188</v>
      </c>
      <c r="L7740" t="s">
        <v>23</v>
      </c>
      <c r="M7740" s="2">
        <v>1880000</v>
      </c>
      <c r="N7740" s="2" t="str">
        <f>VLOOKUP(Tabla1[[#This Row],[nemo]],'Nemos y clasificaciones'!$A$2:$B$5000,2,FALSE)</f>
        <v>FM TOESCA CHILE EQUITIES, SERIE B</v>
      </c>
      <c r="O7740" s="2" t="str">
        <f>VLOOKUP(Tabla1[[#This Row],[nemo]],'Nemos y clasificaciones'!$A$1:$C$3000,3,FALSE)</f>
        <v>Servicios financieros</v>
      </c>
      <c r="P7740" s="2"/>
      <c r="Q7740" s="2"/>
    </row>
    <row r="7741" spans="1:17" x14ac:dyDescent="0.25">
      <c r="A7741" t="s">
        <v>5287</v>
      </c>
      <c r="B7741" s="1">
        <v>43809</v>
      </c>
      <c r="C7741" s="1">
        <v>43815</v>
      </c>
      <c r="D7741" t="s">
        <v>14</v>
      </c>
      <c r="E7741" t="s">
        <v>114</v>
      </c>
      <c r="F7741">
        <v>0</v>
      </c>
      <c r="G7741">
        <v>10000000</v>
      </c>
      <c r="H7741">
        <v>0</v>
      </c>
      <c r="I7741">
        <v>0</v>
      </c>
      <c r="J7741">
        <v>0</v>
      </c>
      <c r="K7741">
        <v>0.17499999999999999</v>
      </c>
      <c r="L7741" t="s">
        <v>23</v>
      </c>
      <c r="M7741" s="2">
        <v>1750000</v>
      </c>
      <c r="N7741" s="2" t="str">
        <f>VLOOKUP(Tabla1[[#This Row],[nemo]],'Nemos y clasificaciones'!$A$2:$B$5000,2,FALSE)</f>
        <v>FM TOESCA CHILE EQUITIES, SERIE B</v>
      </c>
      <c r="O7741" s="2" t="str">
        <f>VLOOKUP(Tabla1[[#This Row],[nemo]],'Nemos y clasificaciones'!$A$1:$C$3000,3,FALSE)</f>
        <v>Servicios financieros</v>
      </c>
      <c r="P7741" s="2"/>
      <c r="Q7741" s="2"/>
    </row>
    <row r="7742" spans="1:17" x14ac:dyDescent="0.25">
      <c r="A7742" t="s">
        <v>6342</v>
      </c>
      <c r="B7742" s="1">
        <v>43596</v>
      </c>
      <c r="C7742" s="1">
        <v>43602</v>
      </c>
      <c r="D7742" t="s">
        <v>14</v>
      </c>
      <c r="E7742" t="s">
        <v>114</v>
      </c>
      <c r="F7742">
        <v>0</v>
      </c>
      <c r="G7742">
        <v>10000000</v>
      </c>
      <c r="H7742">
        <v>0</v>
      </c>
      <c r="I7742">
        <v>0</v>
      </c>
      <c r="J7742">
        <v>0</v>
      </c>
      <c r="K7742">
        <v>0.16700000000000001</v>
      </c>
      <c r="L7742" t="s">
        <v>23</v>
      </c>
      <c r="M7742" s="2">
        <v>1670000</v>
      </c>
      <c r="N7742" s="2" t="str">
        <f>VLOOKUP(Tabla1[[#This Row],[nemo]],'Nemos y clasificaciones'!$A$2:$B$5000,2,FALSE)</f>
        <v>FM TOESCA CHILE EQUITIES, SERIE B</v>
      </c>
      <c r="O7742" s="2" t="str">
        <f>VLOOKUP(Tabla1[[#This Row],[nemo]],'Nemos y clasificaciones'!$A$1:$C$3000,3,FALSE)</f>
        <v>Servicios financieros</v>
      </c>
      <c r="P7742" s="2"/>
      <c r="Q7742" s="2"/>
    </row>
    <row r="7743" spans="1:17" x14ac:dyDescent="0.25">
      <c r="A7743" t="s">
        <v>3199</v>
      </c>
      <c r="B7743" s="1">
        <v>44139</v>
      </c>
      <c r="C7743" s="1">
        <v>44145</v>
      </c>
      <c r="D7743" t="s">
        <v>14</v>
      </c>
      <c r="E7743" t="s">
        <v>114</v>
      </c>
      <c r="F7743">
        <v>0</v>
      </c>
      <c r="G7743">
        <v>10000000</v>
      </c>
      <c r="H7743">
        <v>0</v>
      </c>
      <c r="I7743">
        <v>0</v>
      </c>
      <c r="J7743">
        <v>0</v>
      </c>
      <c r="K7743">
        <v>0.157</v>
      </c>
      <c r="L7743" t="s">
        <v>23</v>
      </c>
      <c r="M7743" s="2">
        <v>1570000</v>
      </c>
      <c r="N7743" s="2" t="str">
        <f>VLOOKUP(Tabla1[[#This Row],[nemo]],'Nemos y clasificaciones'!$A$2:$B$5000,2,FALSE)</f>
        <v>FM TOESCA CHILE EQUITIES, SERIE B</v>
      </c>
      <c r="O7743" s="2" t="str">
        <f>VLOOKUP(Tabla1[[#This Row],[nemo]],'Nemos y clasificaciones'!$A$1:$C$3000,3,FALSE)</f>
        <v>Servicios financieros</v>
      </c>
      <c r="P7743" s="2"/>
      <c r="Q7743" s="2"/>
    </row>
    <row r="7744" spans="1:17" x14ac:dyDescent="0.25">
      <c r="A7744" t="s">
        <v>6527</v>
      </c>
      <c r="B7744" s="1">
        <v>43587</v>
      </c>
      <c r="C7744" s="1">
        <v>43593</v>
      </c>
      <c r="D7744" t="s">
        <v>14</v>
      </c>
      <c r="E7744" t="s">
        <v>114</v>
      </c>
      <c r="F7744">
        <v>0</v>
      </c>
      <c r="G7744">
        <v>10000000</v>
      </c>
      <c r="H7744">
        <v>0</v>
      </c>
      <c r="I7744">
        <v>0</v>
      </c>
      <c r="J7744">
        <v>0</v>
      </c>
      <c r="K7744">
        <v>0.14499999999999999</v>
      </c>
      <c r="L7744" t="s">
        <v>23</v>
      </c>
      <c r="M7744" s="2">
        <v>1450000</v>
      </c>
      <c r="N7744" s="2" t="str">
        <f>VLOOKUP(Tabla1[[#This Row],[nemo]],'Nemos y clasificaciones'!$A$2:$B$5000,2,FALSE)</f>
        <v>FM TOESCA CHILE EQUITIES, SERIE B</v>
      </c>
      <c r="O7744" s="2" t="str">
        <f>VLOOKUP(Tabla1[[#This Row],[nemo]],'Nemos y clasificaciones'!$A$1:$C$3000,3,FALSE)</f>
        <v>Servicios financieros</v>
      </c>
      <c r="P7744" s="2"/>
      <c r="Q7744" s="2"/>
    </row>
    <row r="7745" spans="1:17" x14ac:dyDescent="0.25">
      <c r="A7745" t="s">
        <v>6761</v>
      </c>
      <c r="B7745" s="1">
        <v>43550</v>
      </c>
      <c r="C7745" s="1">
        <v>43551</v>
      </c>
      <c r="D7745" t="s">
        <v>14</v>
      </c>
      <c r="E7745" t="s">
        <v>114</v>
      </c>
      <c r="F7745">
        <v>0</v>
      </c>
      <c r="G7745">
        <v>10000000</v>
      </c>
      <c r="H7745">
        <v>0</v>
      </c>
      <c r="I7745">
        <v>0</v>
      </c>
      <c r="J7745">
        <v>0</v>
      </c>
      <c r="K7745">
        <v>0.13500000000000001</v>
      </c>
      <c r="L7745" t="s">
        <v>23</v>
      </c>
      <c r="M7745" s="2">
        <v>1350000</v>
      </c>
      <c r="N7745" s="2" t="str">
        <f>VLOOKUP(Tabla1[[#This Row],[nemo]],'Nemos y clasificaciones'!$A$2:$B$5000,2,FALSE)</f>
        <v>FM TOESCA CHILE EQUITIES, SERIE B</v>
      </c>
      <c r="O7745" s="2" t="str">
        <f>VLOOKUP(Tabla1[[#This Row],[nemo]],'Nemos y clasificaciones'!$A$1:$C$3000,3,FALSE)</f>
        <v>Servicios financieros</v>
      </c>
      <c r="P7745" s="2"/>
      <c r="Q7745" s="2"/>
    </row>
    <row r="7746" spans="1:17" x14ac:dyDescent="0.25">
      <c r="A7746" t="s">
        <v>5411</v>
      </c>
      <c r="B7746" s="1">
        <v>43775</v>
      </c>
      <c r="C7746" s="1">
        <v>43781</v>
      </c>
      <c r="D7746" t="s">
        <v>14</v>
      </c>
      <c r="E7746" t="s">
        <v>114</v>
      </c>
      <c r="F7746">
        <v>0</v>
      </c>
      <c r="G7746">
        <v>10000000</v>
      </c>
      <c r="H7746">
        <v>0</v>
      </c>
      <c r="I7746">
        <v>0</v>
      </c>
      <c r="J7746">
        <v>0</v>
      </c>
      <c r="K7746">
        <v>0.13300000000000001</v>
      </c>
      <c r="L7746" t="s">
        <v>23</v>
      </c>
      <c r="M7746" s="2">
        <v>1330000</v>
      </c>
      <c r="N7746" s="2" t="str">
        <f>VLOOKUP(Tabla1[[#This Row],[nemo]],'Nemos y clasificaciones'!$A$2:$B$5000,2,FALSE)</f>
        <v>FM TOESCA CHILE EQUITIES, SERIE B</v>
      </c>
      <c r="O7746" s="2" t="str">
        <f>VLOOKUP(Tabla1[[#This Row],[nemo]],'Nemos y clasificaciones'!$A$1:$C$3000,3,FALSE)</f>
        <v>Servicios financieros</v>
      </c>
      <c r="P7746" s="2"/>
      <c r="Q7746" s="2"/>
    </row>
    <row r="7747" spans="1:17" x14ac:dyDescent="0.25">
      <c r="A7747" t="s">
        <v>4975</v>
      </c>
      <c r="B7747" s="1">
        <v>43847</v>
      </c>
      <c r="C7747" s="1">
        <v>43853</v>
      </c>
      <c r="D7747" t="s">
        <v>14</v>
      </c>
      <c r="E7747" t="s">
        <v>114</v>
      </c>
      <c r="F7747">
        <v>0</v>
      </c>
      <c r="G7747">
        <v>10000000</v>
      </c>
      <c r="H7747">
        <v>0</v>
      </c>
      <c r="I7747">
        <v>0</v>
      </c>
      <c r="J7747">
        <v>0</v>
      </c>
      <c r="K7747">
        <v>0.128</v>
      </c>
      <c r="L7747" t="s">
        <v>23</v>
      </c>
      <c r="M7747" s="2">
        <v>1280000</v>
      </c>
      <c r="N7747" s="2" t="str">
        <f>VLOOKUP(Tabla1[[#This Row],[nemo]],'Nemos y clasificaciones'!$A$2:$B$5000,2,FALSE)</f>
        <v>FM TOESCA CHILE EQUITIES, SERIE B</v>
      </c>
      <c r="O7747" s="2" t="str">
        <f>VLOOKUP(Tabla1[[#This Row],[nemo]],'Nemos y clasificaciones'!$A$1:$C$3000,3,FALSE)</f>
        <v>Servicios financieros</v>
      </c>
      <c r="P7747" s="2"/>
      <c r="Q7747" s="2"/>
    </row>
    <row r="7748" spans="1:17" x14ac:dyDescent="0.25">
      <c r="A7748" t="s">
        <v>5784</v>
      </c>
      <c r="B7748" s="1">
        <v>43679</v>
      </c>
      <c r="C7748" s="1">
        <v>43685</v>
      </c>
      <c r="D7748" t="s">
        <v>14</v>
      </c>
      <c r="E7748" t="s">
        <v>114</v>
      </c>
      <c r="F7748">
        <v>0</v>
      </c>
      <c r="G7748">
        <v>10000000</v>
      </c>
      <c r="H7748">
        <v>0</v>
      </c>
      <c r="I7748">
        <v>0</v>
      </c>
      <c r="J7748">
        <v>0</v>
      </c>
      <c r="K7748">
        <v>0.121</v>
      </c>
      <c r="L7748" t="s">
        <v>23</v>
      </c>
      <c r="M7748" s="2">
        <v>1210000</v>
      </c>
      <c r="N7748" s="2" t="str">
        <f>VLOOKUP(Tabla1[[#This Row],[nemo]],'Nemos y clasificaciones'!$A$2:$B$5000,2,FALSE)</f>
        <v>FM TOESCA CHILE EQUITIES, SERIE B</v>
      </c>
      <c r="O7748" s="2" t="str">
        <f>VLOOKUP(Tabla1[[#This Row],[nemo]],'Nemos y clasificaciones'!$A$1:$C$3000,3,FALSE)</f>
        <v>Servicios financieros</v>
      </c>
      <c r="P7748" s="2"/>
      <c r="Q7748" s="2"/>
    </row>
    <row r="7749" spans="1:17" x14ac:dyDescent="0.25">
      <c r="A7749" t="s">
        <v>3067</v>
      </c>
      <c r="B7749" s="1">
        <v>44167</v>
      </c>
      <c r="C7749" s="1">
        <v>44174</v>
      </c>
      <c r="D7749" t="s">
        <v>14</v>
      </c>
      <c r="E7749" t="s">
        <v>114</v>
      </c>
      <c r="F7749">
        <v>0</v>
      </c>
      <c r="G7749">
        <v>10000000</v>
      </c>
      <c r="H7749">
        <v>0</v>
      </c>
      <c r="I7749">
        <v>0</v>
      </c>
      <c r="J7749">
        <v>0</v>
      </c>
      <c r="K7749">
        <v>0.11700000000000001</v>
      </c>
      <c r="L7749" t="s">
        <v>23</v>
      </c>
      <c r="M7749" s="2">
        <v>1170000</v>
      </c>
      <c r="N7749" s="2" t="str">
        <f>VLOOKUP(Tabla1[[#This Row],[nemo]],'Nemos y clasificaciones'!$A$2:$B$5000,2,FALSE)</f>
        <v>FM TOESCA CHILE EQUITIES, SERIE B</v>
      </c>
      <c r="O7749" s="2" t="str">
        <f>VLOOKUP(Tabla1[[#This Row],[nemo]],'Nemos y clasificaciones'!$A$1:$C$3000,3,FALSE)</f>
        <v>Servicios financieros</v>
      </c>
      <c r="P7749" s="2"/>
      <c r="Q7749" s="2"/>
    </row>
    <row r="7750" spans="1:17" x14ac:dyDescent="0.25">
      <c r="A7750" t="s">
        <v>5631</v>
      </c>
      <c r="B7750" s="1">
        <v>43724</v>
      </c>
      <c r="C7750" s="1">
        <v>43733</v>
      </c>
      <c r="D7750" t="s">
        <v>14</v>
      </c>
      <c r="E7750" t="s">
        <v>114</v>
      </c>
      <c r="F7750">
        <v>0</v>
      </c>
      <c r="G7750">
        <v>10000000</v>
      </c>
      <c r="H7750">
        <v>0</v>
      </c>
      <c r="I7750">
        <v>0</v>
      </c>
      <c r="J7750">
        <v>0</v>
      </c>
      <c r="K7750">
        <v>0.111</v>
      </c>
      <c r="L7750" t="s">
        <v>23</v>
      </c>
      <c r="M7750" s="2">
        <v>1110000</v>
      </c>
      <c r="N7750" s="2" t="str">
        <f>VLOOKUP(Tabla1[[#This Row],[nemo]],'Nemos y clasificaciones'!$A$2:$B$5000,2,FALSE)</f>
        <v>FM TOESCA CHILE EQUITIES, SERIE B</v>
      </c>
      <c r="O7750" s="2" t="str">
        <f>VLOOKUP(Tabla1[[#This Row],[nemo]],'Nemos y clasificaciones'!$A$1:$C$3000,3,FALSE)</f>
        <v>Servicios financieros</v>
      </c>
      <c r="P7750" s="2"/>
      <c r="Q7750" s="2"/>
    </row>
    <row r="7751" spans="1:17" x14ac:dyDescent="0.25">
      <c r="A7751" t="s">
        <v>5725</v>
      </c>
      <c r="B7751" s="1">
        <v>43700</v>
      </c>
      <c r="C7751" s="1">
        <v>43706</v>
      </c>
      <c r="D7751" t="s">
        <v>14</v>
      </c>
      <c r="E7751" t="s">
        <v>114</v>
      </c>
      <c r="F7751">
        <v>0</v>
      </c>
      <c r="G7751">
        <v>10000000</v>
      </c>
      <c r="H7751">
        <v>0</v>
      </c>
      <c r="I7751">
        <v>0</v>
      </c>
      <c r="J7751">
        <v>0</v>
      </c>
      <c r="K7751">
        <v>0.109</v>
      </c>
      <c r="L7751" t="s">
        <v>23</v>
      </c>
      <c r="M7751" s="2">
        <v>1090000</v>
      </c>
      <c r="N7751" s="2" t="str">
        <f>VLOOKUP(Tabla1[[#This Row],[nemo]],'Nemos y clasificaciones'!$A$2:$B$5000,2,FALSE)</f>
        <v>FM TOESCA CHILE EQUITIES, SERIE B</v>
      </c>
      <c r="O7751" s="2" t="str">
        <f>VLOOKUP(Tabla1[[#This Row],[nemo]],'Nemos y clasificaciones'!$A$1:$C$3000,3,FALSE)</f>
        <v>Servicios financieros</v>
      </c>
      <c r="P7751" s="2"/>
      <c r="Q7751" s="2"/>
    </row>
    <row r="7752" spans="1:17" x14ac:dyDescent="0.25">
      <c r="A7752" t="s">
        <v>6111</v>
      </c>
      <c r="B7752" s="1">
        <v>43628</v>
      </c>
      <c r="C7752" s="1">
        <v>43634</v>
      </c>
      <c r="D7752" t="s">
        <v>14</v>
      </c>
      <c r="E7752" t="s">
        <v>114</v>
      </c>
      <c r="F7752">
        <v>0</v>
      </c>
      <c r="G7752">
        <v>10000000</v>
      </c>
      <c r="H7752">
        <v>0</v>
      </c>
      <c r="I7752">
        <v>0</v>
      </c>
      <c r="J7752">
        <v>0</v>
      </c>
      <c r="K7752">
        <v>0.107</v>
      </c>
      <c r="L7752" t="s">
        <v>23</v>
      </c>
      <c r="M7752" s="2">
        <v>1070000</v>
      </c>
      <c r="N7752" s="2" t="str">
        <f>VLOOKUP(Tabla1[[#This Row],[nemo]],'Nemos y clasificaciones'!$A$2:$B$5000,2,FALSE)</f>
        <v>FM TOESCA CHILE EQUITIES, SERIE B</v>
      </c>
      <c r="O7752" s="2" t="str">
        <f>VLOOKUP(Tabla1[[#This Row],[nemo]],'Nemos y clasificaciones'!$A$1:$C$3000,3,FALSE)</f>
        <v>Servicios financieros</v>
      </c>
      <c r="P7752" s="2"/>
      <c r="Q7752" s="2"/>
    </row>
    <row r="7753" spans="1:17" x14ac:dyDescent="0.25">
      <c r="A7753" t="s">
        <v>4960</v>
      </c>
      <c r="B7753" s="1">
        <v>43848</v>
      </c>
      <c r="C7753" s="1">
        <v>43854</v>
      </c>
      <c r="D7753" t="s">
        <v>14</v>
      </c>
      <c r="E7753" t="s">
        <v>114</v>
      </c>
      <c r="F7753">
        <v>0</v>
      </c>
      <c r="G7753">
        <v>10000000</v>
      </c>
      <c r="H7753">
        <v>0</v>
      </c>
      <c r="I7753">
        <v>0</v>
      </c>
      <c r="J7753">
        <v>0</v>
      </c>
      <c r="K7753">
        <v>0.106</v>
      </c>
      <c r="L7753" t="s">
        <v>23</v>
      </c>
      <c r="M7753" s="2">
        <v>1060000</v>
      </c>
      <c r="N7753" s="2" t="str">
        <f>VLOOKUP(Tabla1[[#This Row],[nemo]],'Nemos y clasificaciones'!$A$2:$B$5000,2,FALSE)</f>
        <v>FM TOESCA CHILE EQUITIES, SERIE B</v>
      </c>
      <c r="O7753" s="2" t="str">
        <f>VLOOKUP(Tabla1[[#This Row],[nemo]],'Nemos y clasificaciones'!$A$1:$C$3000,3,FALSE)</f>
        <v>Servicios financieros</v>
      </c>
      <c r="P7753" s="2"/>
      <c r="Q7753" s="2"/>
    </row>
    <row r="7754" spans="1:17" x14ac:dyDescent="0.25">
      <c r="A7754" t="s">
        <v>272</v>
      </c>
      <c r="B7754" s="1">
        <v>44424</v>
      </c>
      <c r="C7754" s="1">
        <v>44447</v>
      </c>
      <c r="D7754" t="s">
        <v>21</v>
      </c>
      <c r="E7754" t="s">
        <v>273</v>
      </c>
      <c r="F7754">
        <v>0</v>
      </c>
      <c r="G7754">
        <v>100000</v>
      </c>
      <c r="H7754">
        <v>0</v>
      </c>
      <c r="I7754">
        <v>0</v>
      </c>
      <c r="J7754">
        <v>0</v>
      </c>
      <c r="K7754">
        <v>1.76</v>
      </c>
      <c r="L7754" t="s">
        <v>16</v>
      </c>
      <c r="M7754" s="2">
        <v>176000</v>
      </c>
      <c r="N7754" s="2" t="str">
        <f>VLOOKUP(Tabla1[[#This Row],[nemo]],'Nemos y clasificaciones'!$A$2:$B$5000,2,FALSE)</f>
        <v>AMGEN INC</v>
      </c>
      <c r="O7754" s="2" t="str">
        <f>VLOOKUP(Tabla1[[#This Row],[nemo]],'Nemos y clasificaciones'!$A$1:$C$3000,3,FALSE)</f>
        <v>Otros</v>
      </c>
      <c r="P7754" s="2"/>
      <c r="Q7754" s="2"/>
    </row>
    <row r="7755" spans="1:17" x14ac:dyDescent="0.25">
      <c r="A7755" t="s">
        <v>272</v>
      </c>
      <c r="B7755" s="1">
        <v>44330</v>
      </c>
      <c r="C7755" s="1">
        <v>44355</v>
      </c>
      <c r="D7755" t="s">
        <v>21</v>
      </c>
      <c r="E7755" t="s">
        <v>273</v>
      </c>
      <c r="F7755">
        <v>0</v>
      </c>
      <c r="G7755">
        <v>100000</v>
      </c>
      <c r="H7755">
        <v>0</v>
      </c>
      <c r="I7755">
        <v>0</v>
      </c>
      <c r="J7755">
        <v>0</v>
      </c>
      <c r="K7755">
        <v>1.76</v>
      </c>
      <c r="L7755" t="s">
        <v>16</v>
      </c>
      <c r="M7755" s="2">
        <v>176000</v>
      </c>
      <c r="N7755" s="2" t="str">
        <f>VLOOKUP(Tabla1[[#This Row],[nemo]],'Nemos y clasificaciones'!$A$2:$B$5000,2,FALSE)</f>
        <v>AMGEN INC</v>
      </c>
      <c r="O7755" s="2" t="str">
        <f>VLOOKUP(Tabla1[[#This Row],[nemo]],'Nemos y clasificaciones'!$A$1:$C$3000,3,FALSE)</f>
        <v>Otros</v>
      </c>
      <c r="P7755" s="2"/>
      <c r="Q7755" s="2"/>
    </row>
    <row r="7756" spans="1:17" x14ac:dyDescent="0.25">
      <c r="A7756" t="s">
        <v>2495</v>
      </c>
      <c r="B7756" s="1">
        <v>44238</v>
      </c>
      <c r="C7756" s="1">
        <v>44263</v>
      </c>
      <c r="D7756" t="s">
        <v>21</v>
      </c>
      <c r="E7756" t="s">
        <v>273</v>
      </c>
      <c r="F7756">
        <v>0</v>
      </c>
      <c r="G7756">
        <v>100000</v>
      </c>
      <c r="H7756">
        <v>0</v>
      </c>
      <c r="I7756">
        <v>0</v>
      </c>
      <c r="J7756">
        <v>0</v>
      </c>
      <c r="K7756">
        <v>1.76</v>
      </c>
      <c r="L7756" t="s">
        <v>16</v>
      </c>
      <c r="M7756" s="2">
        <v>176000</v>
      </c>
      <c r="N7756" s="2" t="str">
        <f>VLOOKUP(Tabla1[[#This Row],[nemo]],'Nemos y clasificaciones'!$A$2:$B$5000,2,FALSE)</f>
        <v>AMGEN INC</v>
      </c>
      <c r="O7756" s="2" t="str">
        <f>VLOOKUP(Tabla1[[#This Row],[nemo]],'Nemos y clasificaciones'!$A$1:$C$3000,3,FALSE)</f>
        <v>Otros</v>
      </c>
      <c r="P7756" s="2"/>
      <c r="Q7756" s="2"/>
    </row>
    <row r="7757" spans="1:17" x14ac:dyDescent="0.25">
      <c r="A7757" t="s">
        <v>2151</v>
      </c>
      <c r="B7757" s="1">
        <v>44303</v>
      </c>
      <c r="C7757" s="1">
        <v>44309</v>
      </c>
      <c r="D7757" t="s">
        <v>14</v>
      </c>
      <c r="E7757" t="s">
        <v>114</v>
      </c>
      <c r="F7757">
        <v>0</v>
      </c>
      <c r="G7757">
        <v>10000000</v>
      </c>
      <c r="H7757">
        <v>0</v>
      </c>
      <c r="I7757">
        <v>0</v>
      </c>
      <c r="J7757">
        <v>0</v>
      </c>
      <c r="K7757">
        <v>0.104</v>
      </c>
      <c r="L7757" t="s">
        <v>23</v>
      </c>
      <c r="M7757" s="2">
        <v>1040000</v>
      </c>
      <c r="N7757" s="2" t="str">
        <f>VLOOKUP(Tabla1[[#This Row],[nemo]],'Nemos y clasificaciones'!$A$2:$B$5000,2,FALSE)</f>
        <v>FM TOESCA CHILE EQUITIES, SERIE B</v>
      </c>
      <c r="O7757" s="2" t="str">
        <f>VLOOKUP(Tabla1[[#This Row],[nemo]],'Nemos y clasificaciones'!$A$1:$C$3000,3,FALSE)</f>
        <v>Servicios financieros</v>
      </c>
      <c r="P7757" s="2"/>
      <c r="Q7757" s="2"/>
    </row>
    <row r="7758" spans="1:17" x14ac:dyDescent="0.25">
      <c r="A7758" t="s">
        <v>5680</v>
      </c>
      <c r="B7758" s="1">
        <v>43712</v>
      </c>
      <c r="C7758" s="1">
        <v>43718</v>
      </c>
      <c r="D7758" t="s">
        <v>14</v>
      </c>
      <c r="E7758" t="s">
        <v>114</v>
      </c>
      <c r="F7758">
        <v>0</v>
      </c>
      <c r="G7758">
        <v>10000000</v>
      </c>
      <c r="H7758">
        <v>0</v>
      </c>
      <c r="I7758">
        <v>0</v>
      </c>
      <c r="J7758">
        <v>0</v>
      </c>
      <c r="K7758">
        <v>8.5000000000000006E-2</v>
      </c>
      <c r="L7758" t="s">
        <v>23</v>
      </c>
      <c r="M7758" s="2">
        <v>850000</v>
      </c>
      <c r="N7758" s="2" t="str">
        <f>VLOOKUP(Tabla1[[#This Row],[nemo]],'Nemos y clasificaciones'!$A$2:$B$5000,2,FALSE)</f>
        <v>FM TOESCA CHILE EQUITIES, SERIE B</v>
      </c>
      <c r="O7758" s="2" t="str">
        <f>VLOOKUP(Tabla1[[#This Row],[nemo]],'Nemos y clasificaciones'!$A$1:$C$3000,3,FALSE)</f>
        <v>Servicios financieros</v>
      </c>
      <c r="P7758" s="2"/>
      <c r="Q7758" s="2"/>
    </row>
    <row r="7759" spans="1:17" x14ac:dyDescent="0.25">
      <c r="A7759" t="s">
        <v>6623</v>
      </c>
      <c r="B7759" s="1">
        <v>43578</v>
      </c>
      <c r="C7759" s="1">
        <v>43584</v>
      </c>
      <c r="D7759" t="s">
        <v>14</v>
      </c>
      <c r="E7759" t="s">
        <v>114</v>
      </c>
      <c r="F7759">
        <v>0</v>
      </c>
      <c r="G7759">
        <v>10000000</v>
      </c>
      <c r="H7759">
        <v>0</v>
      </c>
      <c r="I7759">
        <v>0</v>
      </c>
      <c r="J7759">
        <v>0</v>
      </c>
      <c r="K7759">
        <v>7.9000000000000001E-2</v>
      </c>
      <c r="L7759" t="s">
        <v>23</v>
      </c>
      <c r="M7759" s="2">
        <v>790000</v>
      </c>
      <c r="N7759" s="2" t="str">
        <f>VLOOKUP(Tabla1[[#This Row],[nemo]],'Nemos y clasificaciones'!$A$2:$B$5000,2,FALSE)</f>
        <v>FM TOESCA CHILE EQUITIES, SERIE B</v>
      </c>
      <c r="O7759" s="2" t="str">
        <f>VLOOKUP(Tabla1[[#This Row],[nemo]],'Nemos y clasificaciones'!$A$1:$C$3000,3,FALSE)</f>
        <v>Servicios financieros</v>
      </c>
      <c r="P7759" s="2"/>
      <c r="Q7759" s="2"/>
    </row>
    <row r="7760" spans="1:17" x14ac:dyDescent="0.25">
      <c r="A7760" t="s">
        <v>4318</v>
      </c>
      <c r="B7760" s="1">
        <v>43966</v>
      </c>
      <c r="C7760" s="1">
        <v>43973</v>
      </c>
      <c r="D7760" t="s">
        <v>14</v>
      </c>
      <c r="E7760" t="s">
        <v>114</v>
      </c>
      <c r="F7760">
        <v>0</v>
      </c>
      <c r="G7760">
        <v>10000000</v>
      </c>
      <c r="H7760">
        <v>0</v>
      </c>
      <c r="I7760">
        <v>0</v>
      </c>
      <c r="J7760">
        <v>0</v>
      </c>
      <c r="K7760">
        <v>7.6999999999999999E-2</v>
      </c>
      <c r="L7760" t="s">
        <v>23</v>
      </c>
      <c r="M7760" s="2">
        <v>770000</v>
      </c>
      <c r="N7760" s="2" t="str">
        <f>VLOOKUP(Tabla1[[#This Row],[nemo]],'Nemos y clasificaciones'!$A$2:$B$5000,2,FALSE)</f>
        <v>FM TOESCA CHILE EQUITIES, SERIE B</v>
      </c>
      <c r="O7760" s="2" t="str">
        <f>VLOOKUP(Tabla1[[#This Row],[nemo]],'Nemos y clasificaciones'!$A$1:$C$3000,3,FALSE)</f>
        <v>Servicios financieros</v>
      </c>
      <c r="P7760" s="2"/>
      <c r="Q7760" s="2"/>
    </row>
    <row r="7761" spans="1:17" x14ac:dyDescent="0.25">
      <c r="A7761" t="s">
        <v>4061</v>
      </c>
      <c r="B7761" s="1">
        <v>43992</v>
      </c>
      <c r="C7761" s="1">
        <v>43998</v>
      </c>
      <c r="D7761" t="s">
        <v>14</v>
      </c>
      <c r="E7761" t="s">
        <v>114</v>
      </c>
      <c r="F7761">
        <v>0</v>
      </c>
      <c r="G7761">
        <v>10000000</v>
      </c>
      <c r="H7761">
        <v>0</v>
      </c>
      <c r="I7761">
        <v>0</v>
      </c>
      <c r="J7761">
        <v>0</v>
      </c>
      <c r="K7761">
        <v>5.7000000000000002E-2</v>
      </c>
      <c r="L7761" t="s">
        <v>23</v>
      </c>
      <c r="M7761" s="2">
        <v>570000</v>
      </c>
      <c r="N7761" s="2" t="str">
        <f>VLOOKUP(Tabla1[[#This Row],[nemo]],'Nemos y clasificaciones'!$A$2:$B$5000,2,FALSE)</f>
        <v>FM TOESCA CHILE EQUITIES, SERIE B</v>
      </c>
      <c r="O7761" s="2" t="str">
        <f>VLOOKUP(Tabla1[[#This Row],[nemo]],'Nemos y clasificaciones'!$A$1:$C$3000,3,FALSE)</f>
        <v>Servicios financieros</v>
      </c>
      <c r="P7761" s="2"/>
      <c r="Q7761" s="2"/>
    </row>
    <row r="7762" spans="1:17" x14ac:dyDescent="0.25">
      <c r="A7762" t="s">
        <v>517</v>
      </c>
      <c r="B7762" s="1">
        <v>44419</v>
      </c>
      <c r="C7762" s="1">
        <v>44425</v>
      </c>
      <c r="D7762" t="s">
        <v>14</v>
      </c>
      <c r="E7762" t="s">
        <v>114</v>
      </c>
      <c r="F7762">
        <v>0</v>
      </c>
      <c r="G7762">
        <v>10000000</v>
      </c>
      <c r="H7762">
        <v>0</v>
      </c>
      <c r="I7762">
        <v>0</v>
      </c>
      <c r="J7762">
        <v>0</v>
      </c>
      <c r="K7762">
        <v>4.9000000000000002E-2</v>
      </c>
      <c r="L7762" t="s">
        <v>23</v>
      </c>
      <c r="M7762" s="2">
        <v>490000</v>
      </c>
      <c r="N7762" s="2" t="str">
        <f>VLOOKUP(Tabla1[[#This Row],[nemo]],'Nemos y clasificaciones'!$A$2:$B$5000,2,FALSE)</f>
        <v>FM TOESCA CHILE EQUITIES, SERIE B</v>
      </c>
      <c r="O7762" s="2" t="str">
        <f>VLOOKUP(Tabla1[[#This Row],[nemo]],'Nemos y clasificaciones'!$A$1:$C$3000,3,FALSE)</f>
        <v>Servicios financieros</v>
      </c>
      <c r="P7762" s="2"/>
      <c r="Q7762" s="2"/>
    </row>
    <row r="7763" spans="1:17" x14ac:dyDescent="0.25">
      <c r="A7763" t="s">
        <v>3473</v>
      </c>
      <c r="B7763" s="1">
        <v>44088</v>
      </c>
      <c r="C7763" s="1">
        <v>44096</v>
      </c>
      <c r="D7763" t="s">
        <v>14</v>
      </c>
      <c r="E7763" t="s">
        <v>114</v>
      </c>
      <c r="F7763">
        <v>0</v>
      </c>
      <c r="G7763">
        <v>10000000</v>
      </c>
      <c r="H7763">
        <v>0</v>
      </c>
      <c r="I7763">
        <v>0</v>
      </c>
      <c r="J7763">
        <v>0</v>
      </c>
      <c r="K7763">
        <v>4.9000000000000002E-2</v>
      </c>
      <c r="L7763" t="s">
        <v>23</v>
      </c>
      <c r="M7763" s="2">
        <v>490000</v>
      </c>
      <c r="N7763" s="2" t="str">
        <f>VLOOKUP(Tabla1[[#This Row],[nemo]],'Nemos y clasificaciones'!$A$2:$B$5000,2,FALSE)</f>
        <v>FM TOESCA CHILE EQUITIES, SERIE B</v>
      </c>
      <c r="O7763" s="2" t="str">
        <f>VLOOKUP(Tabla1[[#This Row],[nemo]],'Nemos y clasificaciones'!$A$1:$C$3000,3,FALSE)</f>
        <v>Servicios financieros</v>
      </c>
      <c r="P7763" s="2"/>
      <c r="Q7763" s="2"/>
    </row>
    <row r="7764" spans="1:17" x14ac:dyDescent="0.25">
      <c r="A7764" t="s">
        <v>4959</v>
      </c>
      <c r="B7764" s="1">
        <v>43848</v>
      </c>
      <c r="C7764" s="1">
        <v>43854</v>
      </c>
      <c r="D7764" t="s">
        <v>14</v>
      </c>
      <c r="E7764" t="s">
        <v>114</v>
      </c>
      <c r="F7764">
        <v>0</v>
      </c>
      <c r="G7764">
        <v>10000000</v>
      </c>
      <c r="H7764">
        <v>0</v>
      </c>
      <c r="I7764">
        <v>0</v>
      </c>
      <c r="J7764">
        <v>0</v>
      </c>
      <c r="K7764">
        <v>4.9000000000000002E-2</v>
      </c>
      <c r="L7764" t="s">
        <v>23</v>
      </c>
      <c r="M7764" s="2">
        <v>490000</v>
      </c>
      <c r="N7764" s="2" t="str">
        <f>VLOOKUP(Tabla1[[#This Row],[nemo]],'Nemos y clasificaciones'!$A$2:$B$5000,2,FALSE)</f>
        <v>FM TOESCA CHILE EQUITIES, SERIE B</v>
      </c>
      <c r="O7764" s="2" t="str">
        <f>VLOOKUP(Tabla1[[#This Row],[nemo]],'Nemos y clasificaciones'!$A$1:$C$3000,3,FALSE)</f>
        <v>Servicios financieros</v>
      </c>
      <c r="P7764" s="2"/>
      <c r="Q7764" s="2"/>
    </row>
    <row r="7765" spans="1:17" x14ac:dyDescent="0.25">
      <c r="A7765" t="s">
        <v>3521</v>
      </c>
      <c r="B7765" s="1">
        <v>44072</v>
      </c>
      <c r="C7765" s="1">
        <v>44078</v>
      </c>
      <c r="D7765" t="s">
        <v>14</v>
      </c>
      <c r="E7765" t="s">
        <v>114</v>
      </c>
      <c r="F7765">
        <v>0</v>
      </c>
      <c r="G7765">
        <v>10000000</v>
      </c>
      <c r="H7765">
        <v>0</v>
      </c>
      <c r="I7765">
        <v>0</v>
      </c>
      <c r="J7765">
        <v>0</v>
      </c>
      <c r="K7765">
        <v>4.7E-2</v>
      </c>
      <c r="L7765" t="s">
        <v>23</v>
      </c>
      <c r="M7765" s="2">
        <v>470000</v>
      </c>
      <c r="N7765" s="2" t="str">
        <f>VLOOKUP(Tabla1[[#This Row],[nemo]],'Nemos y clasificaciones'!$A$2:$B$5000,2,FALSE)</f>
        <v>FM TOESCA CHILE EQUITIES, SERIE B</v>
      </c>
      <c r="O7765" s="2" t="str">
        <f>VLOOKUP(Tabla1[[#This Row],[nemo]],'Nemos y clasificaciones'!$A$1:$C$3000,3,FALSE)</f>
        <v>Servicios financieros</v>
      </c>
      <c r="P7765" s="2"/>
      <c r="Q7765" s="2"/>
    </row>
    <row r="7766" spans="1:17" x14ac:dyDescent="0.25">
      <c r="A7766" t="s">
        <v>2892</v>
      </c>
      <c r="B7766" s="1">
        <v>44181</v>
      </c>
      <c r="C7766" s="1">
        <v>44187</v>
      </c>
      <c r="D7766" t="s">
        <v>14</v>
      </c>
      <c r="E7766" t="s">
        <v>114</v>
      </c>
      <c r="F7766">
        <v>0</v>
      </c>
      <c r="G7766">
        <v>10000000</v>
      </c>
      <c r="H7766">
        <v>0</v>
      </c>
      <c r="I7766">
        <v>0</v>
      </c>
      <c r="J7766">
        <v>0</v>
      </c>
      <c r="K7766">
        <v>2.1000000000000001E-2</v>
      </c>
      <c r="L7766" t="s">
        <v>23</v>
      </c>
      <c r="M7766" s="2">
        <v>210000</v>
      </c>
      <c r="N7766" s="2" t="str">
        <f>VLOOKUP(Tabla1[[#This Row],[nemo]],'Nemos y clasificaciones'!$A$2:$B$5000,2,FALSE)</f>
        <v>FM TOESCA CHILE EQUITIES, SERIE B</v>
      </c>
      <c r="O7766" s="2" t="str">
        <f>VLOOKUP(Tabla1[[#This Row],[nemo]],'Nemos y clasificaciones'!$A$1:$C$3000,3,FALSE)</f>
        <v>Servicios financieros</v>
      </c>
      <c r="P7766" s="2"/>
      <c r="Q7766" s="2"/>
    </row>
    <row r="7767" spans="1:17" x14ac:dyDescent="0.25">
      <c r="A7767" t="s">
        <v>4757</v>
      </c>
      <c r="B7767" s="1">
        <v>43903</v>
      </c>
      <c r="C7767" s="1">
        <v>43909</v>
      </c>
      <c r="D7767" t="s">
        <v>14</v>
      </c>
      <c r="E7767" t="s">
        <v>114</v>
      </c>
      <c r="F7767">
        <v>0</v>
      </c>
      <c r="G7767">
        <v>10000000</v>
      </c>
      <c r="H7767">
        <v>0</v>
      </c>
      <c r="I7767">
        <v>0</v>
      </c>
      <c r="J7767">
        <v>0</v>
      </c>
      <c r="K7767">
        <v>2.1000000000000001E-2</v>
      </c>
      <c r="L7767" t="s">
        <v>23</v>
      </c>
      <c r="M7767" s="2">
        <v>210000</v>
      </c>
      <c r="N7767" s="2" t="str">
        <f>VLOOKUP(Tabla1[[#This Row],[nemo]],'Nemos y clasificaciones'!$A$2:$B$5000,2,FALSE)</f>
        <v>FM TOESCA CHILE EQUITIES, SERIE B</v>
      </c>
      <c r="O7767" s="2" t="str">
        <f>VLOOKUP(Tabla1[[#This Row],[nemo]],'Nemos y clasificaciones'!$A$1:$C$3000,3,FALSE)</f>
        <v>Servicios financieros</v>
      </c>
      <c r="P7767" s="2"/>
      <c r="Q7767" s="2"/>
    </row>
    <row r="7768" spans="1:17" x14ac:dyDescent="0.25">
      <c r="A7768" t="s">
        <v>5277</v>
      </c>
      <c r="B7768" s="1">
        <v>43811</v>
      </c>
      <c r="C7768" s="1">
        <v>43817</v>
      </c>
      <c r="D7768" t="s">
        <v>14</v>
      </c>
      <c r="E7768" t="s">
        <v>114</v>
      </c>
      <c r="F7768">
        <v>0</v>
      </c>
      <c r="G7768">
        <v>10000000</v>
      </c>
      <c r="H7768">
        <v>0</v>
      </c>
      <c r="I7768">
        <v>0</v>
      </c>
      <c r="J7768">
        <v>0</v>
      </c>
      <c r="K7768">
        <v>0.02</v>
      </c>
      <c r="L7768" t="s">
        <v>23</v>
      </c>
      <c r="M7768" s="2">
        <v>200000</v>
      </c>
      <c r="N7768" s="2" t="str">
        <f>VLOOKUP(Tabla1[[#This Row],[nemo]],'Nemos y clasificaciones'!$A$2:$B$5000,2,FALSE)</f>
        <v>FM TOESCA CHILE EQUITIES, SERIE B</v>
      </c>
      <c r="O7768" s="2" t="str">
        <f>VLOOKUP(Tabla1[[#This Row],[nemo]],'Nemos y clasificaciones'!$A$1:$C$3000,3,FALSE)</f>
        <v>Servicios financieros</v>
      </c>
      <c r="P7768" s="2"/>
      <c r="Q7768" s="2"/>
    </row>
    <row r="7769" spans="1:17" x14ac:dyDescent="0.25">
      <c r="A7769" t="s">
        <v>6637</v>
      </c>
      <c r="B7769" s="1">
        <v>43573</v>
      </c>
      <c r="C7769" s="1">
        <v>43581</v>
      </c>
      <c r="D7769" t="s">
        <v>14</v>
      </c>
      <c r="E7769" t="s">
        <v>114</v>
      </c>
      <c r="F7769">
        <v>0</v>
      </c>
      <c r="G7769">
        <v>10000000</v>
      </c>
      <c r="H7769">
        <v>0</v>
      </c>
      <c r="I7769">
        <v>0</v>
      </c>
      <c r="J7769">
        <v>0</v>
      </c>
      <c r="K7769">
        <v>1E-3</v>
      </c>
      <c r="L7769" t="s">
        <v>23</v>
      </c>
      <c r="M7769" s="3">
        <v>10000</v>
      </c>
      <c r="N7769" s="2" t="str">
        <f>VLOOKUP(Tabla1[[#This Row],[nemo]],'Nemos y clasificaciones'!$A$2:$B$5000,2,FALSE)</f>
        <v>FM TOESCA CHILE EQUITIES, SERIE B</v>
      </c>
      <c r="O7769" s="3" t="str">
        <f>VLOOKUP(Tabla1[[#This Row],[nemo]],'Nemos y clasificaciones'!$A$1:$C$3000,3,FALSE)</f>
        <v>Servicios financieros</v>
      </c>
      <c r="P7769" s="3"/>
      <c r="Q7769" s="3"/>
    </row>
    <row r="7770" spans="1:17" x14ac:dyDescent="0.25">
      <c r="A7770" t="s">
        <v>3120</v>
      </c>
      <c r="B7770" s="1">
        <v>44159</v>
      </c>
      <c r="C7770" s="1">
        <v>44165</v>
      </c>
      <c r="D7770" t="s">
        <v>14</v>
      </c>
      <c r="E7770" t="s">
        <v>2257</v>
      </c>
      <c r="F7770">
        <v>0</v>
      </c>
      <c r="G7770">
        <v>2101150643</v>
      </c>
      <c r="H7770">
        <v>0</v>
      </c>
      <c r="I7770">
        <v>0</v>
      </c>
      <c r="J7770">
        <v>0</v>
      </c>
      <c r="K7770">
        <v>19</v>
      </c>
      <c r="L7770" t="s">
        <v>54</v>
      </c>
      <c r="M7770" s="2">
        <v>39921862217</v>
      </c>
      <c r="N7770" s="2" t="str">
        <f>VLOOKUP(Tabla1[[#This Row],[nemo]],'Nemos y clasificaciones'!$A$2:$B$5000,2,FALSE)</f>
        <v>CGE GAS NATURAL S.A.</v>
      </c>
      <c r="O7770" s="2" t="str">
        <f>VLOOKUP(Tabla1[[#This Row],[nemo]],'Nemos y clasificaciones'!$A$1:$C$3000,3,FALSE)</f>
        <v>Servicios sanitarios y gas</v>
      </c>
      <c r="P7770" s="2"/>
      <c r="Q7770" s="2"/>
    </row>
    <row r="7771" spans="1:17" x14ac:dyDescent="0.25">
      <c r="A7771" t="s">
        <v>9731</v>
      </c>
      <c r="B7771" s="1">
        <v>42847</v>
      </c>
      <c r="C7771" s="1">
        <v>42853</v>
      </c>
      <c r="D7771" t="s">
        <v>14</v>
      </c>
      <c r="E7771" t="s">
        <v>2257</v>
      </c>
      <c r="F7771">
        <v>0</v>
      </c>
      <c r="G7771">
        <v>1991959929</v>
      </c>
      <c r="H7771">
        <v>0</v>
      </c>
      <c r="I7771">
        <v>0</v>
      </c>
      <c r="J7771">
        <v>0</v>
      </c>
      <c r="K7771">
        <v>20</v>
      </c>
      <c r="L7771" t="s">
        <v>54</v>
      </c>
      <c r="M7771" s="2">
        <v>39839198580</v>
      </c>
      <c r="N7771" s="2" t="str">
        <f>VLOOKUP(Tabla1[[#This Row],[nemo]],'Nemos y clasificaciones'!$A$2:$B$5000,2,FALSE)</f>
        <v>CGE GAS NATURAL S.A.</v>
      </c>
      <c r="O7771" s="2" t="str">
        <f>VLOOKUP(Tabla1[[#This Row],[nemo]],'Nemos y clasificaciones'!$A$1:$C$3000,3,FALSE)</f>
        <v>Servicios sanitarios y gas</v>
      </c>
      <c r="P7771" s="2"/>
      <c r="Q7771" s="2"/>
    </row>
    <row r="7772" spans="1:17" x14ac:dyDescent="0.25">
      <c r="A7772" t="s">
        <v>2002</v>
      </c>
      <c r="B7772" s="1">
        <v>44319</v>
      </c>
      <c r="C7772" s="1">
        <v>44323</v>
      </c>
      <c r="D7772" t="s">
        <v>21</v>
      </c>
      <c r="E7772" t="s">
        <v>287</v>
      </c>
      <c r="F7772">
        <v>0</v>
      </c>
      <c r="G7772">
        <v>1000000</v>
      </c>
      <c r="H7772">
        <v>0</v>
      </c>
      <c r="I7772">
        <v>0</v>
      </c>
      <c r="J7772">
        <v>0</v>
      </c>
      <c r="K7772">
        <v>0.17299999999999999</v>
      </c>
      <c r="L7772" t="s">
        <v>23</v>
      </c>
      <c r="M7772" s="2">
        <v>173000</v>
      </c>
      <c r="N7772" s="2" t="str">
        <f>VLOOKUP(Tabla1[[#This Row],[nemo]],'Nemos y clasificaciones'!$A$2:$B$5000,2,FALSE)</f>
        <v>iShares Core U.S. Aggregate Bond ETF (AGG)</v>
      </c>
      <c r="O7772" s="2" t="str">
        <f>VLOOKUP(Tabla1[[#This Row],[nemo]],'Nemos y clasificaciones'!$A$1:$C$3000,3,FALSE)</f>
        <v>ETF</v>
      </c>
      <c r="P7772" s="2"/>
      <c r="Q7772" s="2"/>
    </row>
    <row r="7773" spans="1:17" x14ac:dyDescent="0.25">
      <c r="A7773" t="s">
        <v>5387</v>
      </c>
      <c r="B7773" s="1">
        <v>43791</v>
      </c>
      <c r="C7773" s="1">
        <v>43797</v>
      </c>
      <c r="D7773" t="s">
        <v>14</v>
      </c>
      <c r="E7773" t="s">
        <v>2257</v>
      </c>
      <c r="F7773">
        <v>0</v>
      </c>
      <c r="G7773">
        <v>2101150643</v>
      </c>
      <c r="H7773">
        <v>0</v>
      </c>
      <c r="I7773">
        <v>0</v>
      </c>
      <c r="J7773">
        <v>0</v>
      </c>
      <c r="K7773">
        <v>15</v>
      </c>
      <c r="L7773" t="s">
        <v>54</v>
      </c>
      <c r="M7773" s="2">
        <v>31517259645</v>
      </c>
      <c r="N7773" s="2" t="str">
        <f>VLOOKUP(Tabla1[[#This Row],[nemo]],'Nemos y clasificaciones'!$A$2:$B$5000,2,FALSE)</f>
        <v>CGE GAS NATURAL S.A.</v>
      </c>
      <c r="O7773" s="2" t="str">
        <f>VLOOKUP(Tabla1[[#This Row],[nemo]],'Nemos y clasificaciones'!$A$1:$C$3000,3,FALSE)</f>
        <v>Servicios sanitarios y gas</v>
      </c>
      <c r="P7773" s="2"/>
      <c r="Q7773" s="2"/>
    </row>
    <row r="7774" spans="1:17" x14ac:dyDescent="0.25">
      <c r="A7774" t="s">
        <v>3666</v>
      </c>
      <c r="B7774" s="1">
        <v>44026</v>
      </c>
      <c r="C7774" s="1">
        <v>44033</v>
      </c>
      <c r="D7774" t="s">
        <v>14</v>
      </c>
      <c r="E7774" t="s">
        <v>2257</v>
      </c>
      <c r="F7774">
        <v>0</v>
      </c>
      <c r="G7774">
        <v>2101150643</v>
      </c>
      <c r="H7774">
        <v>0</v>
      </c>
      <c r="I7774">
        <v>0</v>
      </c>
      <c r="J7774">
        <v>0</v>
      </c>
      <c r="K7774">
        <v>14</v>
      </c>
      <c r="L7774" t="s">
        <v>54</v>
      </c>
      <c r="M7774" s="2">
        <v>29416109002</v>
      </c>
      <c r="N7774" s="2" t="str">
        <f>VLOOKUP(Tabla1[[#This Row],[nemo]],'Nemos y clasificaciones'!$A$2:$B$5000,2,FALSE)</f>
        <v>CGE GAS NATURAL S.A.</v>
      </c>
      <c r="O7774" s="2" t="str">
        <f>VLOOKUP(Tabla1[[#This Row],[nemo]],'Nemos y clasificaciones'!$A$1:$C$3000,3,FALSE)</f>
        <v>Servicios sanitarios y gas</v>
      </c>
      <c r="P7774" s="2"/>
      <c r="Q7774" s="2"/>
    </row>
    <row r="7775" spans="1:17" x14ac:dyDescent="0.25">
      <c r="A7775" t="s">
        <v>2298</v>
      </c>
      <c r="B7775" s="1">
        <v>44287</v>
      </c>
      <c r="C7775" s="1">
        <v>44294</v>
      </c>
      <c r="D7775" t="s">
        <v>21</v>
      </c>
      <c r="E7775" t="s">
        <v>287</v>
      </c>
      <c r="F7775">
        <v>0</v>
      </c>
      <c r="G7775">
        <v>1000000</v>
      </c>
      <c r="H7775">
        <v>0</v>
      </c>
      <c r="I7775">
        <v>0</v>
      </c>
      <c r="J7775">
        <v>0</v>
      </c>
      <c r="K7775">
        <v>0.17199999999999999</v>
      </c>
      <c r="L7775" t="s">
        <v>23</v>
      </c>
      <c r="M7775" s="2">
        <v>172000</v>
      </c>
      <c r="N7775" s="2" t="str">
        <f>VLOOKUP(Tabla1[[#This Row],[nemo]],'Nemos y clasificaciones'!$A$2:$B$5000,2,FALSE)</f>
        <v>iShares Core U.S. Aggregate Bond ETF (AGG)</v>
      </c>
      <c r="O7775" s="2" t="str">
        <f>VLOOKUP(Tabla1[[#This Row],[nemo]],'Nemos y clasificaciones'!$A$1:$C$3000,3,FALSE)</f>
        <v>ETF</v>
      </c>
      <c r="P7775" s="2"/>
      <c r="Q7775" s="2"/>
    </row>
    <row r="7776" spans="1:17" x14ac:dyDescent="0.25">
      <c r="A7776" t="s">
        <v>2256</v>
      </c>
      <c r="B7776" s="1">
        <v>44292</v>
      </c>
      <c r="C7776" s="1">
        <v>44298</v>
      </c>
      <c r="D7776" t="s">
        <v>14</v>
      </c>
      <c r="E7776" t="s">
        <v>2257</v>
      </c>
      <c r="F7776">
        <v>0</v>
      </c>
      <c r="G7776">
        <v>2101150643</v>
      </c>
      <c r="H7776">
        <v>0</v>
      </c>
      <c r="I7776">
        <v>0</v>
      </c>
      <c r="J7776">
        <v>0</v>
      </c>
      <c r="K7776">
        <v>13</v>
      </c>
      <c r="L7776" t="s">
        <v>54</v>
      </c>
      <c r="M7776" s="2">
        <v>27314958359</v>
      </c>
      <c r="N7776" s="2" t="str">
        <f>VLOOKUP(Tabla1[[#This Row],[nemo]],'Nemos y clasificaciones'!$A$2:$B$5000,2,FALSE)</f>
        <v>CGE GAS NATURAL S.A.</v>
      </c>
      <c r="O7776" s="2" t="str">
        <f>VLOOKUP(Tabla1[[#This Row],[nemo]],'Nemos y clasificaciones'!$A$1:$C$3000,3,FALSE)</f>
        <v>Servicios sanitarios y gas</v>
      </c>
      <c r="P7776" s="2"/>
      <c r="Q7776" s="2"/>
    </row>
    <row r="7777" spans="1:19" x14ac:dyDescent="0.25">
      <c r="A7777" t="s">
        <v>8907</v>
      </c>
      <c r="B7777" s="1">
        <v>43055</v>
      </c>
      <c r="C7777" s="1">
        <v>43061</v>
      </c>
      <c r="D7777" t="s">
        <v>14</v>
      </c>
      <c r="E7777" t="s">
        <v>2257</v>
      </c>
      <c r="F7777">
        <v>0</v>
      </c>
      <c r="G7777">
        <v>2115812845</v>
      </c>
      <c r="H7777">
        <v>0</v>
      </c>
      <c r="I7777">
        <v>0</v>
      </c>
      <c r="J7777">
        <v>0</v>
      </c>
      <c r="K7777">
        <v>7</v>
      </c>
      <c r="L7777" t="s">
        <v>16</v>
      </c>
      <c r="M7777" s="2">
        <v>14810689915</v>
      </c>
      <c r="N7777" s="2" t="str">
        <f>VLOOKUP(Tabla1[[#This Row],[nemo]],'Nemos y clasificaciones'!$A$2:$B$5000,2,FALSE)</f>
        <v>CGE GAS NATURAL S.A.</v>
      </c>
      <c r="O7777" s="2" t="str">
        <f>VLOOKUP(Tabla1[[#This Row],[nemo]],'Nemos y clasificaciones'!$A$1:$C$3000,3,FALSE)</f>
        <v>Servicios sanitarios y gas</v>
      </c>
      <c r="P7777" s="2"/>
      <c r="Q7777" s="2"/>
    </row>
    <row r="7778" spans="1:19" x14ac:dyDescent="0.25">
      <c r="A7778" t="s">
        <v>7273</v>
      </c>
      <c r="B7778" s="1">
        <v>43427</v>
      </c>
      <c r="C7778" s="1">
        <v>43433</v>
      </c>
      <c r="D7778" t="s">
        <v>14</v>
      </c>
      <c r="E7778" t="s">
        <v>2257</v>
      </c>
      <c r="F7778">
        <v>0</v>
      </c>
      <c r="G7778">
        <v>2107117450</v>
      </c>
      <c r="H7778">
        <v>0</v>
      </c>
      <c r="I7778">
        <v>0</v>
      </c>
      <c r="J7778">
        <v>0</v>
      </c>
      <c r="K7778">
        <v>5</v>
      </c>
      <c r="L7778" t="s">
        <v>16</v>
      </c>
      <c r="M7778" s="2">
        <v>10535587250</v>
      </c>
      <c r="N7778" s="2" t="str">
        <f>VLOOKUP(Tabla1[[#This Row],[nemo]],'Nemos y clasificaciones'!$A$2:$B$5000,2,FALSE)</f>
        <v>CGE GAS NATURAL S.A.</v>
      </c>
      <c r="O7778" s="2" t="str">
        <f>VLOOKUP(Tabla1[[#This Row],[nemo]],'Nemos y clasificaciones'!$A$1:$C$3000,3,FALSE)</f>
        <v>Servicios sanitarios y gas</v>
      </c>
      <c r="P7778" s="2"/>
      <c r="Q7778" s="2"/>
    </row>
    <row r="7779" spans="1:19" x14ac:dyDescent="0.25">
      <c r="A7779" t="s">
        <v>6610</v>
      </c>
      <c r="B7779" s="1">
        <v>43579</v>
      </c>
      <c r="C7779" s="1">
        <v>43585</v>
      </c>
      <c r="D7779" t="s">
        <v>14</v>
      </c>
      <c r="E7779" t="s">
        <v>2257</v>
      </c>
      <c r="F7779">
        <v>0</v>
      </c>
      <c r="G7779">
        <v>2101150643</v>
      </c>
      <c r="H7779">
        <v>0</v>
      </c>
      <c r="I7779">
        <v>0</v>
      </c>
      <c r="J7779">
        <v>0</v>
      </c>
      <c r="K7779">
        <v>4</v>
      </c>
      <c r="L7779" t="s">
        <v>16</v>
      </c>
      <c r="M7779" s="2">
        <v>8404602572</v>
      </c>
      <c r="N7779" s="2" t="str">
        <f>VLOOKUP(Tabla1[[#This Row],[nemo]],'Nemos y clasificaciones'!$A$2:$B$5000,2,FALSE)</f>
        <v>CGE GAS NATURAL S.A.</v>
      </c>
      <c r="O7779" s="2" t="str">
        <f>VLOOKUP(Tabla1[[#This Row],[nemo]],'Nemos y clasificaciones'!$A$1:$C$3000,3,FALSE)</f>
        <v>Servicios sanitarios y gas</v>
      </c>
      <c r="P7779" s="2"/>
      <c r="Q7779" s="2"/>
    </row>
    <row r="7780" spans="1:19" x14ac:dyDescent="0.25">
      <c r="A7780" t="s">
        <v>8346</v>
      </c>
      <c r="B7780" s="1">
        <v>43214</v>
      </c>
      <c r="C7780" s="1">
        <v>43220</v>
      </c>
      <c r="D7780" t="s">
        <v>14</v>
      </c>
      <c r="E7780" t="s">
        <v>2257</v>
      </c>
      <c r="F7780">
        <v>0</v>
      </c>
      <c r="G7780">
        <v>2107117450</v>
      </c>
      <c r="H7780">
        <v>0</v>
      </c>
      <c r="I7780">
        <v>0</v>
      </c>
      <c r="J7780">
        <v>0</v>
      </c>
      <c r="K7780">
        <v>1</v>
      </c>
      <c r="L7780" t="s">
        <v>23</v>
      </c>
      <c r="M7780" s="2">
        <v>2107117450</v>
      </c>
      <c r="N7780" s="2" t="str">
        <f>VLOOKUP(Tabla1[[#This Row],[nemo]],'Nemos y clasificaciones'!$A$2:$B$5000,2,FALSE)</f>
        <v>CGE GAS NATURAL S.A.</v>
      </c>
      <c r="O7780" s="2" t="str">
        <f>VLOOKUP(Tabla1[[#This Row],[nemo]],'Nemos y clasificaciones'!$A$1:$C$3000,3,FALSE)</f>
        <v>Servicios sanitarios y gas</v>
      </c>
      <c r="P7780" s="2"/>
      <c r="Q7780" s="2"/>
    </row>
    <row r="7781" spans="1:19" x14ac:dyDescent="0.25">
      <c r="A7781" t="s">
        <v>6746</v>
      </c>
      <c r="B7781" s="1">
        <v>43546</v>
      </c>
      <c r="C7781" s="1">
        <v>43552</v>
      </c>
      <c r="D7781" t="s">
        <v>14</v>
      </c>
      <c r="E7781" t="s">
        <v>2427</v>
      </c>
      <c r="F7781">
        <v>0</v>
      </c>
      <c r="G7781">
        <v>101017081114</v>
      </c>
      <c r="H7781">
        <v>0</v>
      </c>
      <c r="I7781">
        <v>0</v>
      </c>
      <c r="J7781">
        <v>0</v>
      </c>
      <c r="K7781">
        <v>3.5270000000000001</v>
      </c>
      <c r="L7781" t="s">
        <v>16</v>
      </c>
      <c r="M7781" s="2">
        <v>356287245089.078</v>
      </c>
      <c r="N7781" s="2" t="str">
        <f>VLOOKUP(Tabla1[[#This Row],[nemo]],'Nemos y clasificaciones'!$A$2:$B$5000,2,FALSE)</f>
        <v>BANCO DE CHILE</v>
      </c>
      <c r="O7781" s="2" t="str">
        <f>VLOOKUP(Tabla1[[#This Row],[nemo]],'Nemos y clasificaciones'!$A$1:$C$3000,3,FALSE)</f>
        <v>Servicios financieros</v>
      </c>
      <c r="P7781" s="2"/>
      <c r="Q7781" s="2"/>
      <c r="R7781" t="s">
        <v>12068</v>
      </c>
      <c r="S7781">
        <f>COUNTIFS($M$2:$M$12616,"&gt;=100",$M$2:$M$12616,"&lt;1000")</f>
        <v>29</v>
      </c>
    </row>
    <row r="7782" spans="1:19" x14ac:dyDescent="0.25">
      <c r="A7782" t="s">
        <v>4750</v>
      </c>
      <c r="B7782" s="1">
        <v>43910</v>
      </c>
      <c r="C7782" s="1">
        <v>43916</v>
      </c>
      <c r="D7782" t="s">
        <v>14</v>
      </c>
      <c r="E7782" t="s">
        <v>2427</v>
      </c>
      <c r="F7782">
        <v>0</v>
      </c>
      <c r="G7782">
        <v>101017081114</v>
      </c>
      <c r="H7782">
        <v>0</v>
      </c>
      <c r="I7782">
        <v>0</v>
      </c>
      <c r="J7782">
        <v>0</v>
      </c>
      <c r="K7782">
        <v>3.47</v>
      </c>
      <c r="L7782" t="s">
        <v>16</v>
      </c>
      <c r="M7782" s="2">
        <v>350529271465.58002</v>
      </c>
      <c r="N7782" s="2" t="str">
        <f>VLOOKUP(Tabla1[[#This Row],[nemo]],'Nemos y clasificaciones'!$A$2:$B$5000,2,FALSE)</f>
        <v>BANCO DE CHILE</v>
      </c>
      <c r="O7782" s="2" t="str">
        <f>VLOOKUP(Tabla1[[#This Row],[nemo]],'Nemos y clasificaciones'!$A$1:$C$3000,3,FALSE)</f>
        <v>Servicios financieros</v>
      </c>
      <c r="P7782" s="2"/>
      <c r="Q7782" s="2"/>
      <c r="R7782" t="s">
        <v>12073</v>
      </c>
      <c r="S7782">
        <f>COUNTIFS($M$2:$M$12616,"&gt;=100000",$M$2:$M$12616,"&lt;1000000")</f>
        <v>1900</v>
      </c>
    </row>
    <row r="7783" spans="1:19" x14ac:dyDescent="0.25">
      <c r="A7783" t="s">
        <v>11909</v>
      </c>
      <c r="B7783" s="1">
        <v>42083</v>
      </c>
      <c r="C7783" s="1">
        <v>42089</v>
      </c>
      <c r="D7783" t="s">
        <v>14</v>
      </c>
      <c r="E7783" t="s">
        <v>2427</v>
      </c>
      <c r="F7783">
        <v>0</v>
      </c>
      <c r="G7783">
        <v>94655367544</v>
      </c>
      <c r="H7783">
        <v>0</v>
      </c>
      <c r="I7783">
        <v>0</v>
      </c>
      <c r="J7783">
        <v>0</v>
      </c>
      <c r="K7783">
        <v>3.4289999999999998</v>
      </c>
      <c r="L7783" t="s">
        <v>16</v>
      </c>
      <c r="M7783" s="2">
        <v>324573255308.37598</v>
      </c>
      <c r="N7783" s="2" t="str">
        <f>VLOOKUP(Tabla1[[#This Row],[nemo]],'Nemos y clasificaciones'!$A$2:$B$5000,2,FALSE)</f>
        <v>BANCO DE CHILE</v>
      </c>
      <c r="O7783" s="2" t="str">
        <f>VLOOKUP(Tabla1[[#This Row],[nemo]],'Nemos y clasificaciones'!$A$1:$C$3000,3,FALSE)</f>
        <v>Servicios financieros</v>
      </c>
      <c r="P7783" s="2"/>
      <c r="Q7783" s="2"/>
      <c r="R7783" t="s">
        <v>12070</v>
      </c>
      <c r="S7783">
        <f>COUNTIFS($M$2:$M$12616,"&gt;=1000000000",$M$2:$M$12616,"&lt;10000000000")</f>
        <v>1686</v>
      </c>
    </row>
    <row r="7784" spans="1:19" x14ac:dyDescent="0.25">
      <c r="A7784" t="s">
        <v>10880</v>
      </c>
      <c r="B7784" s="1">
        <v>42447</v>
      </c>
      <c r="C7784" s="1">
        <v>42453</v>
      </c>
      <c r="D7784" t="s">
        <v>14</v>
      </c>
      <c r="E7784" t="s">
        <v>2427</v>
      </c>
      <c r="F7784">
        <v>0</v>
      </c>
      <c r="G7784">
        <v>96129146433</v>
      </c>
      <c r="H7784">
        <v>0</v>
      </c>
      <c r="I7784">
        <v>0</v>
      </c>
      <c r="J7784">
        <v>0</v>
      </c>
      <c r="K7784">
        <v>3.375</v>
      </c>
      <c r="L7784" t="s">
        <v>16</v>
      </c>
      <c r="M7784" s="2">
        <v>324435869211.375</v>
      </c>
      <c r="N7784" s="2" t="str">
        <f>VLOOKUP(Tabla1[[#This Row],[nemo]],'Nemos y clasificaciones'!$A$2:$B$5000,2,FALSE)</f>
        <v>BANCO DE CHILE</v>
      </c>
      <c r="O7784" s="2" t="str">
        <f>VLOOKUP(Tabla1[[#This Row],[nemo]],'Nemos y clasificaciones'!$A$1:$C$3000,3,FALSE)</f>
        <v>Servicios financieros</v>
      </c>
      <c r="P7784" s="2"/>
      <c r="Q7784" s="2"/>
      <c r="R7784" t="s">
        <v>12077</v>
      </c>
      <c r="S7784">
        <f>COUNTIFS($M$2:$M$12616,"&gt;=10000000000",$M$2:$M$12616,"&lt;100000000000")</f>
        <v>723</v>
      </c>
    </row>
    <row r="7785" spans="1:19" x14ac:dyDescent="0.25">
      <c r="A7785" t="s">
        <v>8527</v>
      </c>
      <c r="B7785" s="1">
        <v>43175</v>
      </c>
      <c r="C7785" s="1">
        <v>43181</v>
      </c>
      <c r="D7785" t="s">
        <v>14</v>
      </c>
      <c r="E7785" t="s">
        <v>2427</v>
      </c>
      <c r="F7785">
        <v>0</v>
      </c>
      <c r="G7785">
        <v>99444132192</v>
      </c>
      <c r="H7785">
        <v>0</v>
      </c>
      <c r="I7785">
        <v>0</v>
      </c>
      <c r="J7785">
        <v>0</v>
      </c>
      <c r="K7785">
        <v>3.1469999999999998</v>
      </c>
      <c r="L7785" t="s">
        <v>16</v>
      </c>
      <c r="M7785" s="2">
        <v>312950684008.224</v>
      </c>
      <c r="N7785" s="2" t="str">
        <f>VLOOKUP(Tabla1[[#This Row],[nemo]],'Nemos y clasificaciones'!$A$2:$B$5000,2,FALSE)</f>
        <v>BANCO DE CHILE</v>
      </c>
      <c r="O7785" s="2" t="str">
        <f>VLOOKUP(Tabla1[[#This Row],[nemo]],'Nemos y clasificaciones'!$A$1:$C$3000,3,FALSE)</f>
        <v>Servicios financieros</v>
      </c>
      <c r="P7785" s="2"/>
      <c r="Q7785" s="2"/>
      <c r="R7785" t="s">
        <v>12078</v>
      </c>
      <c r="S7785">
        <f>COUNTIFS($M$2:$M$12616,"&gt;=100000000000",$M$2:$M$12616,"&lt;1000000000000")</f>
        <v>77</v>
      </c>
    </row>
    <row r="7786" spans="1:19" x14ac:dyDescent="0.25">
      <c r="A7786" t="s">
        <v>9858</v>
      </c>
      <c r="B7786" s="1">
        <v>42811</v>
      </c>
      <c r="C7786" s="1">
        <v>42817</v>
      </c>
      <c r="D7786" t="s">
        <v>14</v>
      </c>
      <c r="E7786" t="s">
        <v>2427</v>
      </c>
      <c r="F7786">
        <v>0</v>
      </c>
      <c r="G7786">
        <v>97624347430</v>
      </c>
      <c r="H7786">
        <v>0</v>
      </c>
      <c r="I7786">
        <v>0</v>
      </c>
      <c r="J7786">
        <v>0</v>
      </c>
      <c r="K7786">
        <v>2.9220000000000002</v>
      </c>
      <c r="L7786" t="s">
        <v>16</v>
      </c>
      <c r="M7786" s="2">
        <v>285258343190.46002</v>
      </c>
      <c r="N7786" s="2" t="str">
        <f>VLOOKUP(Tabla1[[#This Row],[nemo]],'Nemos y clasificaciones'!$A$2:$B$5000,2,FALSE)</f>
        <v>BANCO DE CHILE</v>
      </c>
      <c r="O7786" s="2" t="str">
        <f>VLOOKUP(Tabla1[[#This Row],[nemo]],'Nemos y clasificaciones'!$A$1:$C$3000,3,FALSE)</f>
        <v>Servicios financieros</v>
      </c>
      <c r="P7786" s="2"/>
      <c r="Q7786" s="2"/>
      <c r="S7786" s="2"/>
    </row>
    <row r="7787" spans="1:19" x14ac:dyDescent="0.25">
      <c r="A7787" t="s">
        <v>2426</v>
      </c>
      <c r="B7787" s="1">
        <v>44274</v>
      </c>
      <c r="C7787" s="1">
        <v>44280</v>
      </c>
      <c r="D7787" t="s">
        <v>14</v>
      </c>
      <c r="E7787" t="s">
        <v>2427</v>
      </c>
      <c r="F7787">
        <v>0</v>
      </c>
      <c r="G7787">
        <v>101017081114</v>
      </c>
      <c r="H7787">
        <v>0</v>
      </c>
      <c r="I7787">
        <v>0</v>
      </c>
      <c r="J7787">
        <v>0</v>
      </c>
      <c r="K7787">
        <v>2.181</v>
      </c>
      <c r="L7787" t="s">
        <v>16</v>
      </c>
      <c r="M7787" s="2">
        <v>220318253909.634</v>
      </c>
      <c r="N7787" s="2" t="str">
        <f>VLOOKUP(Tabla1[[#This Row],[nemo]],'Nemos y clasificaciones'!$A$2:$B$5000,2,FALSE)</f>
        <v>BANCO DE CHILE</v>
      </c>
      <c r="O7787" s="2" t="str">
        <f>VLOOKUP(Tabla1[[#This Row],[nemo]],'Nemos y clasificaciones'!$A$1:$C$3000,3,FALSE)</f>
        <v>Servicios financieros</v>
      </c>
      <c r="P7787" s="2"/>
      <c r="Q7787" s="2"/>
      <c r="S7787" s="2"/>
    </row>
    <row r="7788" spans="1:19" x14ac:dyDescent="0.25">
      <c r="A7788" t="s">
        <v>10129</v>
      </c>
      <c r="B7788" s="1">
        <v>42700</v>
      </c>
      <c r="C7788" s="1">
        <v>42706</v>
      </c>
      <c r="D7788" t="s">
        <v>14</v>
      </c>
      <c r="E7788" t="s">
        <v>10130</v>
      </c>
      <c r="F7788">
        <v>0</v>
      </c>
      <c r="G7788">
        <v>1150677126</v>
      </c>
      <c r="H7788">
        <v>0</v>
      </c>
      <c r="I7788">
        <v>0</v>
      </c>
      <c r="J7788">
        <v>0</v>
      </c>
      <c r="K7788">
        <v>104.286</v>
      </c>
      <c r="L7788" t="s">
        <v>19</v>
      </c>
      <c r="M7788" s="2">
        <v>119999514762.036</v>
      </c>
      <c r="N7788" s="2" t="str">
        <f>VLOOKUP(Tabla1[[#This Row],[nemo]],'Nemos y clasificaciones'!$A$2:$B$5000,2,FALSE)</f>
        <v>CHILECTRA AMERICAS S.A.</v>
      </c>
      <c r="O7788" s="2" t="str">
        <f>VLOOKUP(Tabla1[[#This Row],[nemo]],'Nemos y clasificaciones'!$A$1:$C$3000,3,FALSE)</f>
        <v>Eléctrico</v>
      </c>
      <c r="P7788" s="2"/>
      <c r="Q7788" s="2"/>
    </row>
    <row r="7789" spans="1:19" x14ac:dyDescent="0.25">
      <c r="A7789" t="s">
        <v>10519</v>
      </c>
      <c r="B7789" s="1">
        <v>42509</v>
      </c>
      <c r="C7789" s="1">
        <v>42516</v>
      </c>
      <c r="D7789" t="s">
        <v>14</v>
      </c>
      <c r="E7789" t="s">
        <v>10130</v>
      </c>
      <c r="F7789">
        <v>0</v>
      </c>
      <c r="G7789">
        <v>1150742161</v>
      </c>
      <c r="H7789">
        <v>0</v>
      </c>
      <c r="I7789">
        <v>0</v>
      </c>
      <c r="J7789">
        <v>0</v>
      </c>
      <c r="K7789">
        <v>5.5E-2</v>
      </c>
      <c r="L7789" t="s">
        <v>23</v>
      </c>
      <c r="M7789" s="2">
        <v>63290818.854999997</v>
      </c>
      <c r="N7789" s="2" t="str">
        <f>VLOOKUP(Tabla1[[#This Row],[nemo]],'Nemos y clasificaciones'!$A$2:$B$5000,2,FALSE)</f>
        <v>CHILECTRA AMERICAS S.A.</v>
      </c>
      <c r="O7789" s="2" t="str">
        <f>VLOOKUP(Tabla1[[#This Row],[nemo]],'Nemos y clasificaciones'!$A$1:$C$3000,3,FALSE)</f>
        <v>Eléctrico</v>
      </c>
      <c r="P7789" s="2"/>
      <c r="Q7789" s="2"/>
    </row>
    <row r="7790" spans="1:19" x14ac:dyDescent="0.25">
      <c r="A7790" t="s">
        <v>700</v>
      </c>
      <c r="B7790" s="1">
        <v>44383</v>
      </c>
      <c r="C7790" s="1">
        <v>44405</v>
      </c>
      <c r="D7790" t="s">
        <v>21</v>
      </c>
      <c r="E7790" t="s">
        <v>701</v>
      </c>
      <c r="F7790">
        <v>0</v>
      </c>
      <c r="G7790">
        <v>200000</v>
      </c>
      <c r="H7790">
        <v>0</v>
      </c>
      <c r="I7790">
        <v>0</v>
      </c>
      <c r="J7790">
        <v>0</v>
      </c>
      <c r="K7790">
        <v>0.25</v>
      </c>
      <c r="L7790" t="s">
        <v>23</v>
      </c>
      <c r="M7790" s="3">
        <v>50000</v>
      </c>
      <c r="N7790" s="2" t="str">
        <f>VLOOKUP(Tabla1[[#This Row],[nemo]],'Nemos y clasificaciones'!$A$2:$B$5000,2,FALSE)</f>
        <v>COMCAST CORP</v>
      </c>
      <c r="O7790" s="3" t="str">
        <f>VLOOKUP(Tabla1[[#This Row],[nemo]],'Nemos y clasificaciones'!$A$1:$C$3000,3,FALSE)</f>
        <v>Conglomerados</v>
      </c>
      <c r="P7790" s="3"/>
      <c r="Q7790" s="3"/>
    </row>
    <row r="7791" spans="1:19" x14ac:dyDescent="0.25">
      <c r="A7791" t="s">
        <v>700</v>
      </c>
      <c r="B7791" s="1">
        <v>44292</v>
      </c>
      <c r="C7791" s="1">
        <v>44314</v>
      </c>
      <c r="D7791" t="s">
        <v>21</v>
      </c>
      <c r="E7791" t="s">
        <v>701</v>
      </c>
      <c r="F7791">
        <v>0</v>
      </c>
      <c r="G7791">
        <v>200000</v>
      </c>
      <c r="H7791">
        <v>0</v>
      </c>
      <c r="I7791">
        <v>0</v>
      </c>
      <c r="J7791">
        <v>0</v>
      </c>
      <c r="K7791">
        <v>0.25</v>
      </c>
      <c r="L7791" t="s">
        <v>23</v>
      </c>
      <c r="M7791" s="3">
        <v>50000</v>
      </c>
      <c r="N7791" s="2" t="str">
        <f>VLOOKUP(Tabla1[[#This Row],[nemo]],'Nemos y clasificaciones'!$A$2:$B$5000,2,FALSE)</f>
        <v>COMCAST CORP</v>
      </c>
      <c r="O7791" s="3" t="str">
        <f>VLOOKUP(Tabla1[[#This Row],[nemo]],'Nemos y clasificaciones'!$A$1:$C$3000,3,FALSE)</f>
        <v>Conglomerados</v>
      </c>
      <c r="P7791" s="3"/>
      <c r="Q7791" s="3"/>
    </row>
    <row r="7792" spans="1:19" x14ac:dyDescent="0.25">
      <c r="A7792" t="s">
        <v>2640</v>
      </c>
      <c r="B7792" s="1">
        <v>44201</v>
      </c>
      <c r="C7792" s="1">
        <v>44223</v>
      </c>
      <c r="D7792" t="s">
        <v>21</v>
      </c>
      <c r="E7792" t="s">
        <v>701</v>
      </c>
      <c r="F7792">
        <v>0</v>
      </c>
      <c r="G7792">
        <v>200000</v>
      </c>
      <c r="H7792">
        <v>0</v>
      </c>
      <c r="I7792">
        <v>0</v>
      </c>
      <c r="J7792">
        <v>0</v>
      </c>
      <c r="K7792">
        <v>0.23</v>
      </c>
      <c r="L7792" t="s">
        <v>23</v>
      </c>
      <c r="M7792" s="3">
        <v>46000</v>
      </c>
      <c r="N7792" s="2" t="str">
        <f>VLOOKUP(Tabla1[[#This Row],[nemo]],'Nemos y clasificaciones'!$A$2:$B$5000,2,FALSE)</f>
        <v>COMCAST CORP</v>
      </c>
      <c r="O7792" s="3" t="str">
        <f>VLOOKUP(Tabla1[[#This Row],[nemo]],'Nemos y clasificaciones'!$A$1:$C$3000,3,FALSE)</f>
        <v>Conglomerados</v>
      </c>
      <c r="P7792" s="3"/>
      <c r="Q7792" s="3"/>
    </row>
    <row r="7793" spans="1:17" x14ac:dyDescent="0.25">
      <c r="A7793" t="s">
        <v>2640</v>
      </c>
      <c r="B7793" s="1">
        <v>44110</v>
      </c>
      <c r="C7793" s="1">
        <v>44132</v>
      </c>
      <c r="D7793" t="s">
        <v>21</v>
      </c>
      <c r="E7793" t="s">
        <v>701</v>
      </c>
      <c r="F7793">
        <v>0</v>
      </c>
      <c r="G7793">
        <v>200000</v>
      </c>
      <c r="H7793">
        <v>0</v>
      </c>
      <c r="I7793">
        <v>0</v>
      </c>
      <c r="J7793">
        <v>0</v>
      </c>
      <c r="K7793">
        <v>0.23</v>
      </c>
      <c r="L7793" t="s">
        <v>23</v>
      </c>
      <c r="M7793" s="3">
        <v>46000</v>
      </c>
      <c r="N7793" s="2" t="str">
        <f>VLOOKUP(Tabla1[[#This Row],[nemo]],'Nemos y clasificaciones'!$A$2:$B$5000,2,FALSE)</f>
        <v>COMCAST CORP</v>
      </c>
      <c r="O7793" s="3" t="str">
        <f>VLOOKUP(Tabla1[[#This Row],[nemo]],'Nemos y clasificaciones'!$A$1:$C$3000,3,FALSE)</f>
        <v>Conglomerados</v>
      </c>
      <c r="P7793" s="3"/>
      <c r="Q7793" s="3"/>
    </row>
    <row r="7794" spans="1:17" x14ac:dyDescent="0.25">
      <c r="A7794" t="s">
        <v>2640</v>
      </c>
      <c r="B7794" s="1">
        <v>44012</v>
      </c>
      <c r="C7794" s="1">
        <v>44034</v>
      </c>
      <c r="D7794" t="s">
        <v>21</v>
      </c>
      <c r="E7794" t="s">
        <v>701</v>
      </c>
      <c r="F7794">
        <v>0</v>
      </c>
      <c r="G7794">
        <v>200000</v>
      </c>
      <c r="H7794">
        <v>0</v>
      </c>
      <c r="I7794">
        <v>0</v>
      </c>
      <c r="J7794">
        <v>0</v>
      </c>
      <c r="K7794">
        <v>0.23</v>
      </c>
      <c r="L7794" t="s">
        <v>23</v>
      </c>
      <c r="M7794" s="3">
        <v>46000</v>
      </c>
      <c r="N7794" s="2" t="str">
        <f>VLOOKUP(Tabla1[[#This Row],[nemo]],'Nemos y clasificaciones'!$A$2:$B$5000,2,FALSE)</f>
        <v>COMCAST CORP</v>
      </c>
      <c r="O7794" s="3" t="str">
        <f>VLOOKUP(Tabla1[[#This Row],[nemo]],'Nemos y clasificaciones'!$A$1:$C$3000,3,FALSE)</f>
        <v>Conglomerados</v>
      </c>
      <c r="P7794" s="3"/>
      <c r="Q7794" s="3"/>
    </row>
    <row r="7795" spans="1:17" x14ac:dyDescent="0.25">
      <c r="A7795" t="s">
        <v>2640</v>
      </c>
      <c r="B7795" s="1">
        <v>43921</v>
      </c>
      <c r="C7795" s="1">
        <v>43943</v>
      </c>
      <c r="D7795" t="s">
        <v>21</v>
      </c>
      <c r="E7795" t="s">
        <v>701</v>
      </c>
      <c r="F7795">
        <v>0</v>
      </c>
      <c r="G7795">
        <v>200000</v>
      </c>
      <c r="H7795">
        <v>0</v>
      </c>
      <c r="I7795">
        <v>0</v>
      </c>
      <c r="J7795">
        <v>0</v>
      </c>
      <c r="K7795">
        <v>0.23</v>
      </c>
      <c r="L7795" t="s">
        <v>23</v>
      </c>
      <c r="M7795" s="3">
        <v>46000</v>
      </c>
      <c r="N7795" s="2" t="str">
        <f>VLOOKUP(Tabla1[[#This Row],[nemo]],'Nemos y clasificaciones'!$A$2:$B$5000,2,FALSE)</f>
        <v>COMCAST CORP</v>
      </c>
      <c r="O7795" s="3" t="str">
        <f>VLOOKUP(Tabla1[[#This Row],[nemo]],'Nemos y clasificaciones'!$A$1:$C$3000,3,FALSE)</f>
        <v>Conglomerados</v>
      </c>
      <c r="P7795" s="3"/>
      <c r="Q7795" s="3"/>
    </row>
    <row r="7796" spans="1:17" x14ac:dyDescent="0.25">
      <c r="A7796" t="s">
        <v>46</v>
      </c>
      <c r="B7796" s="1">
        <v>43837</v>
      </c>
      <c r="C7796" s="1">
        <v>43859</v>
      </c>
      <c r="D7796" t="s">
        <v>21</v>
      </c>
      <c r="E7796" t="s">
        <v>701</v>
      </c>
      <c r="F7796">
        <v>0</v>
      </c>
      <c r="G7796">
        <v>200000</v>
      </c>
      <c r="H7796">
        <v>0</v>
      </c>
      <c r="I7796">
        <v>0</v>
      </c>
      <c r="J7796">
        <v>0</v>
      </c>
      <c r="K7796">
        <v>0.21</v>
      </c>
      <c r="L7796" t="s">
        <v>23</v>
      </c>
      <c r="M7796" s="3">
        <v>42000</v>
      </c>
      <c r="N7796" s="2" t="str">
        <f>VLOOKUP(Tabla1[[#This Row],[nemo]],'Nemos y clasificaciones'!$A$2:$B$5000,2,FALSE)</f>
        <v>COMCAST CORP</v>
      </c>
      <c r="O7796" s="3" t="str">
        <f>VLOOKUP(Tabla1[[#This Row],[nemo]],'Nemos y clasificaciones'!$A$1:$C$3000,3,FALSE)</f>
        <v>Conglomerados</v>
      </c>
      <c r="P7796" s="3"/>
      <c r="Q7796" s="3"/>
    </row>
    <row r="7797" spans="1:17" x14ac:dyDescent="0.25">
      <c r="A7797" t="s">
        <v>46</v>
      </c>
      <c r="B7797" s="1">
        <v>43739</v>
      </c>
      <c r="C7797" s="1">
        <v>43761</v>
      </c>
      <c r="D7797" t="s">
        <v>21</v>
      </c>
      <c r="E7797" t="s">
        <v>701</v>
      </c>
      <c r="F7797">
        <v>0</v>
      </c>
      <c r="G7797">
        <v>200000</v>
      </c>
      <c r="H7797">
        <v>0</v>
      </c>
      <c r="I7797">
        <v>0</v>
      </c>
      <c r="J7797">
        <v>0</v>
      </c>
      <c r="K7797">
        <v>0.21</v>
      </c>
      <c r="L7797" t="s">
        <v>23</v>
      </c>
      <c r="M7797" s="3">
        <v>42000</v>
      </c>
      <c r="N7797" s="2" t="str">
        <f>VLOOKUP(Tabla1[[#This Row],[nemo]],'Nemos y clasificaciones'!$A$2:$B$5000,2,FALSE)</f>
        <v>COMCAST CORP</v>
      </c>
      <c r="O7797" s="3" t="str">
        <f>VLOOKUP(Tabla1[[#This Row],[nemo]],'Nemos y clasificaciones'!$A$1:$C$3000,3,FALSE)</f>
        <v>Conglomerados</v>
      </c>
      <c r="P7797" s="3"/>
      <c r="Q7797" s="3"/>
    </row>
    <row r="7798" spans="1:17" x14ac:dyDescent="0.25">
      <c r="A7798" t="s">
        <v>46</v>
      </c>
      <c r="B7798" s="1">
        <v>43648</v>
      </c>
      <c r="C7798" s="1">
        <v>43670</v>
      </c>
      <c r="D7798" t="s">
        <v>21</v>
      </c>
      <c r="E7798" t="s">
        <v>701</v>
      </c>
      <c r="F7798">
        <v>0</v>
      </c>
      <c r="G7798">
        <v>200000</v>
      </c>
      <c r="H7798">
        <v>0</v>
      </c>
      <c r="I7798">
        <v>0</v>
      </c>
      <c r="J7798">
        <v>0</v>
      </c>
      <c r="K7798">
        <v>0.21</v>
      </c>
      <c r="L7798" t="s">
        <v>23</v>
      </c>
      <c r="M7798" s="3">
        <v>42000</v>
      </c>
      <c r="N7798" s="2" t="str">
        <f>VLOOKUP(Tabla1[[#This Row],[nemo]],'Nemos y clasificaciones'!$A$2:$B$5000,2,FALSE)</f>
        <v>COMCAST CORP</v>
      </c>
      <c r="O7798" s="3" t="str">
        <f>VLOOKUP(Tabla1[[#This Row],[nemo]],'Nemos y clasificaciones'!$A$1:$C$3000,3,FALSE)</f>
        <v>Conglomerados</v>
      </c>
      <c r="P7798" s="3"/>
      <c r="Q7798" s="3"/>
    </row>
    <row r="7799" spans="1:17" x14ac:dyDescent="0.25">
      <c r="A7799" t="s">
        <v>46</v>
      </c>
      <c r="B7799" s="1">
        <v>43557</v>
      </c>
      <c r="C7799" s="1">
        <v>43579</v>
      </c>
      <c r="D7799" t="s">
        <v>21</v>
      </c>
      <c r="E7799" t="s">
        <v>701</v>
      </c>
      <c r="F7799">
        <v>0</v>
      </c>
      <c r="G7799">
        <v>200000</v>
      </c>
      <c r="H7799">
        <v>0</v>
      </c>
      <c r="I7799">
        <v>0</v>
      </c>
      <c r="J7799">
        <v>0</v>
      </c>
      <c r="K7799">
        <v>0.21</v>
      </c>
      <c r="L7799" t="s">
        <v>23</v>
      </c>
      <c r="M7799" s="3">
        <v>42000</v>
      </c>
      <c r="N7799" s="2" t="str">
        <f>VLOOKUP(Tabla1[[#This Row],[nemo]],'Nemos y clasificaciones'!$A$2:$B$5000,2,FALSE)</f>
        <v>COMCAST CORP</v>
      </c>
      <c r="O7799" s="3" t="str">
        <f>VLOOKUP(Tabla1[[#This Row],[nemo]],'Nemos y clasificaciones'!$A$1:$C$3000,3,FALSE)</f>
        <v>Conglomerados</v>
      </c>
      <c r="P7799" s="3"/>
      <c r="Q7799" s="3"/>
    </row>
    <row r="7800" spans="1:17" x14ac:dyDescent="0.25">
      <c r="A7800" t="s">
        <v>6945</v>
      </c>
      <c r="B7800" s="1">
        <v>43463</v>
      </c>
      <c r="C7800" s="1">
        <v>43488</v>
      </c>
      <c r="D7800" t="s">
        <v>21</v>
      </c>
      <c r="E7800" t="s">
        <v>701</v>
      </c>
      <c r="F7800">
        <v>0</v>
      </c>
      <c r="G7800">
        <v>200000</v>
      </c>
      <c r="H7800">
        <v>0</v>
      </c>
      <c r="I7800">
        <v>0</v>
      </c>
      <c r="J7800">
        <v>0</v>
      </c>
      <c r="K7800">
        <v>0.19</v>
      </c>
      <c r="L7800" t="s">
        <v>23</v>
      </c>
      <c r="M7800" s="3">
        <v>38000</v>
      </c>
      <c r="N7800" s="2" t="str">
        <f>VLOOKUP(Tabla1[[#This Row],[nemo]],'Nemos y clasificaciones'!$A$2:$B$5000,2,FALSE)</f>
        <v>COMCAST CORP</v>
      </c>
      <c r="O7800" s="3" t="str">
        <f>VLOOKUP(Tabla1[[#This Row],[nemo]],'Nemos y clasificaciones'!$A$1:$C$3000,3,FALSE)</f>
        <v>Conglomerados</v>
      </c>
      <c r="P7800" s="3"/>
      <c r="Q7800" s="3"/>
    </row>
    <row r="7801" spans="1:17" x14ac:dyDescent="0.25">
      <c r="A7801" t="s">
        <v>6945</v>
      </c>
      <c r="B7801" s="1">
        <v>43375</v>
      </c>
      <c r="C7801" s="1">
        <v>43397</v>
      </c>
      <c r="D7801" t="s">
        <v>21</v>
      </c>
      <c r="E7801" t="s">
        <v>701</v>
      </c>
      <c r="F7801">
        <v>0</v>
      </c>
      <c r="G7801">
        <v>200000</v>
      </c>
      <c r="H7801">
        <v>0</v>
      </c>
      <c r="I7801">
        <v>0</v>
      </c>
      <c r="J7801">
        <v>0</v>
      </c>
      <c r="K7801">
        <v>0.19</v>
      </c>
      <c r="L7801" t="s">
        <v>23</v>
      </c>
      <c r="M7801" s="3">
        <v>38000</v>
      </c>
      <c r="N7801" s="2" t="str">
        <f>VLOOKUP(Tabla1[[#This Row],[nemo]],'Nemos y clasificaciones'!$A$2:$B$5000,2,FALSE)</f>
        <v>COMCAST CORP</v>
      </c>
      <c r="O7801" s="3" t="str">
        <f>VLOOKUP(Tabla1[[#This Row],[nemo]],'Nemos y clasificaciones'!$A$1:$C$3000,3,FALSE)</f>
        <v>Conglomerados</v>
      </c>
      <c r="P7801" s="3"/>
      <c r="Q7801" s="3"/>
    </row>
    <row r="7802" spans="1:17" x14ac:dyDescent="0.25">
      <c r="A7802" t="s">
        <v>7624</v>
      </c>
      <c r="B7802" s="1">
        <v>43281</v>
      </c>
      <c r="C7802" s="1">
        <v>43306</v>
      </c>
      <c r="D7802" t="s">
        <v>21</v>
      </c>
      <c r="E7802" t="s">
        <v>701</v>
      </c>
      <c r="F7802">
        <v>0</v>
      </c>
      <c r="G7802">
        <v>200000</v>
      </c>
      <c r="H7802">
        <v>0</v>
      </c>
      <c r="I7802">
        <v>0</v>
      </c>
      <c r="J7802">
        <v>0</v>
      </c>
      <c r="K7802">
        <v>0.19</v>
      </c>
      <c r="L7802" t="s">
        <v>23</v>
      </c>
      <c r="M7802" s="3">
        <v>38000</v>
      </c>
      <c r="N7802" s="2" t="str">
        <f>VLOOKUP(Tabla1[[#This Row],[nemo]],'Nemos y clasificaciones'!$A$2:$B$5000,2,FALSE)</f>
        <v>COMCAST CORP</v>
      </c>
      <c r="O7802" s="3" t="str">
        <f>VLOOKUP(Tabla1[[#This Row],[nemo]],'Nemos y clasificaciones'!$A$1:$C$3000,3,FALSE)</f>
        <v>Conglomerados</v>
      </c>
      <c r="P7802" s="3"/>
      <c r="Q7802" s="3"/>
    </row>
    <row r="7803" spans="1:17" x14ac:dyDescent="0.25">
      <c r="A7803" t="s">
        <v>6945</v>
      </c>
      <c r="B7803" s="1">
        <v>43193</v>
      </c>
      <c r="C7803" s="1">
        <v>43215</v>
      </c>
      <c r="D7803" t="s">
        <v>21</v>
      </c>
      <c r="E7803" t="s">
        <v>701</v>
      </c>
      <c r="F7803">
        <v>0</v>
      </c>
      <c r="G7803">
        <v>200000</v>
      </c>
      <c r="H7803">
        <v>0</v>
      </c>
      <c r="I7803">
        <v>0</v>
      </c>
      <c r="J7803">
        <v>0</v>
      </c>
      <c r="K7803">
        <v>0.19</v>
      </c>
      <c r="L7803" t="s">
        <v>23</v>
      </c>
      <c r="M7803" s="3">
        <v>38000</v>
      </c>
      <c r="N7803" s="2" t="str">
        <f>VLOOKUP(Tabla1[[#This Row],[nemo]],'Nemos y clasificaciones'!$A$2:$B$5000,2,FALSE)</f>
        <v>COMCAST CORP</v>
      </c>
      <c r="O7803" s="3" t="str">
        <f>VLOOKUP(Tabla1[[#This Row],[nemo]],'Nemos y clasificaciones'!$A$1:$C$3000,3,FALSE)</f>
        <v>Conglomerados</v>
      </c>
      <c r="P7803" s="3"/>
      <c r="Q7803" s="3"/>
    </row>
    <row r="7804" spans="1:17" x14ac:dyDescent="0.25">
      <c r="A7804" t="s">
        <v>8635</v>
      </c>
      <c r="B7804" s="1">
        <v>43102</v>
      </c>
      <c r="C7804" s="1">
        <v>43124</v>
      </c>
      <c r="D7804" t="s">
        <v>21</v>
      </c>
      <c r="E7804" t="s">
        <v>701</v>
      </c>
      <c r="F7804">
        <v>0</v>
      </c>
      <c r="G7804">
        <v>200000</v>
      </c>
      <c r="H7804">
        <v>0</v>
      </c>
      <c r="I7804">
        <v>0</v>
      </c>
      <c r="J7804">
        <v>0</v>
      </c>
      <c r="K7804">
        <v>0.158</v>
      </c>
      <c r="L7804" t="s">
        <v>23</v>
      </c>
      <c r="M7804" s="3">
        <v>31600</v>
      </c>
      <c r="N7804" s="2" t="str">
        <f>VLOOKUP(Tabla1[[#This Row],[nemo]],'Nemos y clasificaciones'!$A$2:$B$5000,2,FALSE)</f>
        <v>COMCAST CORP</v>
      </c>
      <c r="O7804" s="3" t="str">
        <f>VLOOKUP(Tabla1[[#This Row],[nemo]],'Nemos y clasificaciones'!$A$1:$C$3000,3,FALSE)</f>
        <v>Conglomerados</v>
      </c>
      <c r="P7804" s="3"/>
      <c r="Q7804" s="3"/>
    </row>
    <row r="7805" spans="1:17" x14ac:dyDescent="0.25">
      <c r="A7805" t="s">
        <v>8635</v>
      </c>
      <c r="B7805" s="1">
        <v>43011</v>
      </c>
      <c r="C7805" s="1">
        <v>43033</v>
      </c>
      <c r="D7805" t="s">
        <v>21</v>
      </c>
      <c r="E7805" t="s">
        <v>701</v>
      </c>
      <c r="F7805">
        <v>0</v>
      </c>
      <c r="G7805">
        <v>200000</v>
      </c>
      <c r="H7805">
        <v>0</v>
      </c>
      <c r="I7805">
        <v>0</v>
      </c>
      <c r="J7805">
        <v>0</v>
      </c>
      <c r="K7805">
        <v>0.158</v>
      </c>
      <c r="L7805" t="s">
        <v>23</v>
      </c>
      <c r="M7805" s="3">
        <v>31600</v>
      </c>
      <c r="N7805" s="2" t="str">
        <f>VLOOKUP(Tabla1[[#This Row],[nemo]],'Nemos y clasificaciones'!$A$2:$B$5000,2,FALSE)</f>
        <v>COMCAST CORP</v>
      </c>
      <c r="O7805" s="3" t="str">
        <f>VLOOKUP(Tabla1[[#This Row],[nemo]],'Nemos y clasificaciones'!$A$1:$C$3000,3,FALSE)</f>
        <v>Conglomerados</v>
      </c>
      <c r="P7805" s="3"/>
      <c r="Q7805" s="3"/>
    </row>
    <row r="7806" spans="1:17" x14ac:dyDescent="0.25">
      <c r="A7806" t="s">
        <v>286</v>
      </c>
      <c r="B7806" s="1">
        <v>44440</v>
      </c>
      <c r="C7806" s="1">
        <v>44447</v>
      </c>
      <c r="D7806" t="s">
        <v>21</v>
      </c>
      <c r="E7806" t="s">
        <v>287</v>
      </c>
      <c r="F7806">
        <v>0</v>
      </c>
      <c r="G7806">
        <v>1000000</v>
      </c>
      <c r="H7806">
        <v>0</v>
      </c>
      <c r="I7806">
        <v>0</v>
      </c>
      <c r="J7806">
        <v>0</v>
      </c>
      <c r="K7806">
        <v>0.16700000000000001</v>
      </c>
      <c r="L7806" t="s">
        <v>23</v>
      </c>
      <c r="M7806" s="2">
        <v>167000</v>
      </c>
      <c r="N7806" s="2" t="str">
        <f>VLOOKUP(Tabla1[[#This Row],[nemo]],'Nemos y clasificaciones'!$A$2:$B$5000,2,FALSE)</f>
        <v>iShares Core U.S. Aggregate Bond ETF (AGG)</v>
      </c>
      <c r="O7806" s="2" t="str">
        <f>VLOOKUP(Tabla1[[#This Row],[nemo]],'Nemos y clasificaciones'!$A$1:$C$3000,3,FALSE)</f>
        <v>ETF</v>
      </c>
      <c r="P7806" s="2"/>
      <c r="Q7806" s="2"/>
    </row>
    <row r="7807" spans="1:17" x14ac:dyDescent="0.25">
      <c r="A7807" t="s">
        <v>598</v>
      </c>
      <c r="B7807" s="1">
        <v>44410</v>
      </c>
      <c r="C7807" s="1">
        <v>44414</v>
      </c>
      <c r="D7807" t="s">
        <v>21</v>
      </c>
      <c r="E7807" t="s">
        <v>287</v>
      </c>
      <c r="F7807">
        <v>0</v>
      </c>
      <c r="G7807">
        <v>1000000</v>
      </c>
      <c r="H7807">
        <v>0</v>
      </c>
      <c r="I7807">
        <v>0</v>
      </c>
      <c r="J7807">
        <v>0</v>
      </c>
      <c r="K7807">
        <v>0.16700000000000001</v>
      </c>
      <c r="L7807" t="s">
        <v>23</v>
      </c>
      <c r="M7807" s="2">
        <v>167000</v>
      </c>
      <c r="N7807" s="2" t="str">
        <f>VLOOKUP(Tabla1[[#This Row],[nemo]],'Nemos y clasificaciones'!$A$2:$B$5000,2,FALSE)</f>
        <v>iShares Core U.S. Aggregate Bond ETF (AGG)</v>
      </c>
      <c r="O7807" s="2" t="str">
        <f>VLOOKUP(Tabla1[[#This Row],[nemo]],'Nemos y clasificaciones'!$A$1:$C$3000,3,FALSE)</f>
        <v>ETF</v>
      </c>
      <c r="P7807" s="2"/>
      <c r="Q7807" s="2"/>
    </row>
    <row r="7808" spans="1:17" x14ac:dyDescent="0.25">
      <c r="A7808" t="s">
        <v>1580</v>
      </c>
      <c r="B7808" s="1">
        <v>44348</v>
      </c>
      <c r="C7808" s="1">
        <v>44354</v>
      </c>
      <c r="D7808" t="s">
        <v>21</v>
      </c>
      <c r="E7808" t="s">
        <v>287</v>
      </c>
      <c r="F7808">
        <v>0</v>
      </c>
      <c r="G7808">
        <v>1000000</v>
      </c>
      <c r="H7808">
        <v>0</v>
      </c>
      <c r="I7808">
        <v>0</v>
      </c>
      <c r="J7808">
        <v>0</v>
      </c>
      <c r="K7808">
        <v>0.16700000000000001</v>
      </c>
      <c r="L7808" t="s">
        <v>23</v>
      </c>
      <c r="M7808" s="2">
        <v>167000</v>
      </c>
      <c r="N7808" s="2" t="str">
        <f>VLOOKUP(Tabla1[[#This Row],[nemo]],'Nemos y clasificaciones'!$A$2:$B$5000,2,FALSE)</f>
        <v>iShares Core U.S. Aggregate Bond ETF (AGG)</v>
      </c>
      <c r="O7808" s="2" t="str">
        <f>VLOOKUP(Tabla1[[#This Row],[nemo]],'Nemos y clasificaciones'!$A$1:$C$3000,3,FALSE)</f>
        <v>ETF</v>
      </c>
      <c r="P7808" s="2"/>
      <c r="Q7808" s="2"/>
    </row>
    <row r="7809" spans="1:17" x14ac:dyDescent="0.25">
      <c r="A7809" t="s">
        <v>8635</v>
      </c>
      <c r="B7809" s="1">
        <v>42916</v>
      </c>
      <c r="C7809" s="1">
        <v>42942</v>
      </c>
      <c r="D7809" t="s">
        <v>21</v>
      </c>
      <c r="E7809" t="s">
        <v>701</v>
      </c>
      <c r="F7809">
        <v>0</v>
      </c>
      <c r="G7809">
        <v>200000</v>
      </c>
      <c r="H7809">
        <v>0</v>
      </c>
      <c r="I7809">
        <v>0</v>
      </c>
      <c r="J7809">
        <v>0</v>
      </c>
      <c r="K7809">
        <v>0.158</v>
      </c>
      <c r="L7809" t="s">
        <v>23</v>
      </c>
      <c r="M7809" s="3">
        <v>31600</v>
      </c>
      <c r="N7809" s="2" t="str">
        <f>VLOOKUP(Tabla1[[#This Row],[nemo]],'Nemos y clasificaciones'!$A$2:$B$5000,2,FALSE)</f>
        <v>COMCAST CORP</v>
      </c>
      <c r="O7809" s="3" t="str">
        <f>VLOOKUP(Tabla1[[#This Row],[nemo]],'Nemos y clasificaciones'!$A$1:$C$3000,3,FALSE)</f>
        <v>Conglomerados</v>
      </c>
      <c r="P7809" s="3"/>
      <c r="Q7809" s="3"/>
    </row>
    <row r="7810" spans="1:17" x14ac:dyDescent="0.25">
      <c r="A7810" t="s">
        <v>30</v>
      </c>
      <c r="B7810" s="1">
        <v>42734</v>
      </c>
      <c r="C7810" s="1">
        <v>42760</v>
      </c>
      <c r="D7810" t="s">
        <v>21</v>
      </c>
      <c r="E7810" t="s">
        <v>701</v>
      </c>
      <c r="F7810">
        <v>0</v>
      </c>
      <c r="G7810">
        <v>100000</v>
      </c>
      <c r="H7810">
        <v>0</v>
      </c>
      <c r="I7810">
        <v>0</v>
      </c>
      <c r="J7810">
        <v>0</v>
      </c>
      <c r="K7810">
        <v>0.27500000000000002</v>
      </c>
      <c r="L7810" t="s">
        <v>23</v>
      </c>
      <c r="M7810" s="3">
        <v>27500</v>
      </c>
      <c r="N7810" s="2" t="str">
        <f>VLOOKUP(Tabla1[[#This Row],[nemo]],'Nemos y clasificaciones'!$A$2:$B$5000,2,FALSE)</f>
        <v>COMCAST CORP</v>
      </c>
      <c r="O7810" s="3" t="str">
        <f>VLOOKUP(Tabla1[[#This Row],[nemo]],'Nemos y clasificaciones'!$A$1:$C$3000,3,FALSE)</f>
        <v>Conglomerados</v>
      </c>
      <c r="P7810" s="3"/>
      <c r="Q7810" s="3"/>
    </row>
    <row r="7811" spans="1:17" x14ac:dyDescent="0.25">
      <c r="A7811" t="s">
        <v>30</v>
      </c>
      <c r="B7811" s="1">
        <v>42646</v>
      </c>
      <c r="C7811" s="1">
        <v>42669</v>
      </c>
      <c r="D7811" t="s">
        <v>21</v>
      </c>
      <c r="E7811" t="s">
        <v>701</v>
      </c>
      <c r="F7811">
        <v>0</v>
      </c>
      <c r="G7811">
        <v>100000</v>
      </c>
      <c r="H7811">
        <v>0</v>
      </c>
      <c r="I7811">
        <v>0</v>
      </c>
      <c r="J7811">
        <v>0</v>
      </c>
      <c r="K7811">
        <v>0.27500000000000002</v>
      </c>
      <c r="L7811" t="s">
        <v>23</v>
      </c>
      <c r="M7811" s="3">
        <v>27500</v>
      </c>
      <c r="N7811" s="2" t="str">
        <f>VLOOKUP(Tabla1[[#This Row],[nemo]],'Nemos y clasificaciones'!$A$2:$B$5000,2,FALSE)</f>
        <v>COMCAST CORP</v>
      </c>
      <c r="O7811" s="3" t="str">
        <f>VLOOKUP(Tabla1[[#This Row],[nemo]],'Nemos y clasificaciones'!$A$1:$C$3000,3,FALSE)</f>
        <v>Conglomerados</v>
      </c>
      <c r="P7811" s="3"/>
      <c r="Q7811" s="3"/>
    </row>
    <row r="7812" spans="1:17" x14ac:dyDescent="0.25">
      <c r="A7812" t="s">
        <v>30</v>
      </c>
      <c r="B7812" s="1">
        <v>42552</v>
      </c>
      <c r="C7812" s="1">
        <v>42578</v>
      </c>
      <c r="D7812" t="s">
        <v>21</v>
      </c>
      <c r="E7812" t="s">
        <v>701</v>
      </c>
      <c r="F7812">
        <v>0</v>
      </c>
      <c r="G7812">
        <v>100000</v>
      </c>
      <c r="H7812">
        <v>0</v>
      </c>
      <c r="I7812">
        <v>0</v>
      </c>
      <c r="J7812">
        <v>0</v>
      </c>
      <c r="K7812">
        <v>0.27500000000000002</v>
      </c>
      <c r="L7812" t="s">
        <v>23</v>
      </c>
      <c r="M7812" s="3">
        <v>27500</v>
      </c>
      <c r="N7812" s="2" t="str">
        <f>VLOOKUP(Tabla1[[#This Row],[nemo]],'Nemos y clasificaciones'!$A$2:$B$5000,2,FALSE)</f>
        <v>COMCAST CORP</v>
      </c>
      <c r="O7812" s="3" t="str">
        <f>VLOOKUP(Tabla1[[#This Row],[nemo]],'Nemos y clasificaciones'!$A$1:$C$3000,3,FALSE)</f>
        <v>Conglomerados</v>
      </c>
      <c r="P7812" s="3"/>
      <c r="Q7812" s="3"/>
    </row>
    <row r="7813" spans="1:17" x14ac:dyDescent="0.25">
      <c r="A7813" t="s">
        <v>30</v>
      </c>
      <c r="B7813" s="1">
        <v>42464</v>
      </c>
      <c r="C7813" s="1">
        <v>42487</v>
      </c>
      <c r="D7813" t="s">
        <v>21</v>
      </c>
      <c r="E7813" t="s">
        <v>701</v>
      </c>
      <c r="F7813">
        <v>0</v>
      </c>
      <c r="G7813">
        <v>100000</v>
      </c>
      <c r="H7813">
        <v>0</v>
      </c>
      <c r="I7813">
        <v>0</v>
      </c>
      <c r="J7813">
        <v>0</v>
      </c>
      <c r="K7813">
        <v>0.27500000000000002</v>
      </c>
      <c r="L7813" t="s">
        <v>23</v>
      </c>
      <c r="M7813" s="3">
        <v>27500</v>
      </c>
      <c r="N7813" s="2" t="str">
        <f>VLOOKUP(Tabla1[[#This Row],[nemo]],'Nemos y clasificaciones'!$A$2:$B$5000,2,FALSE)</f>
        <v>COMCAST CORP</v>
      </c>
      <c r="O7813" s="3" t="str">
        <f>VLOOKUP(Tabla1[[#This Row],[nemo]],'Nemos y clasificaciones'!$A$1:$C$3000,3,FALSE)</f>
        <v>Conglomerados</v>
      </c>
      <c r="P7813" s="3"/>
      <c r="Q7813" s="3"/>
    </row>
    <row r="7814" spans="1:17" x14ac:dyDescent="0.25">
      <c r="A7814" t="s">
        <v>700</v>
      </c>
      <c r="B7814" s="1">
        <v>42373</v>
      </c>
      <c r="C7814" s="1">
        <v>42396</v>
      </c>
      <c r="D7814" t="s">
        <v>21</v>
      </c>
      <c r="E7814" t="s">
        <v>701</v>
      </c>
      <c r="F7814">
        <v>0</v>
      </c>
      <c r="G7814">
        <v>100000</v>
      </c>
      <c r="H7814">
        <v>0</v>
      </c>
      <c r="I7814">
        <v>0</v>
      </c>
      <c r="J7814">
        <v>0</v>
      </c>
      <c r="K7814">
        <v>0.25</v>
      </c>
      <c r="L7814" t="s">
        <v>23</v>
      </c>
      <c r="M7814" s="3">
        <v>25000</v>
      </c>
      <c r="N7814" s="2" t="str">
        <f>VLOOKUP(Tabla1[[#This Row],[nemo]],'Nemos y clasificaciones'!$A$2:$B$5000,2,FALSE)</f>
        <v>COMCAST CORP</v>
      </c>
      <c r="O7814" s="3" t="str">
        <f>VLOOKUP(Tabla1[[#This Row],[nemo]],'Nemos y clasificaciones'!$A$1:$C$3000,3,FALSE)</f>
        <v>Conglomerados</v>
      </c>
      <c r="P7814" s="3"/>
      <c r="Q7814" s="3"/>
    </row>
    <row r="7815" spans="1:17" x14ac:dyDescent="0.25">
      <c r="A7815" t="s">
        <v>11193</v>
      </c>
      <c r="B7815" s="1">
        <v>42282</v>
      </c>
      <c r="C7815" s="1">
        <v>42305</v>
      </c>
      <c r="D7815" t="s">
        <v>21</v>
      </c>
      <c r="E7815" t="s">
        <v>701</v>
      </c>
      <c r="F7815">
        <v>0</v>
      </c>
      <c r="G7815">
        <v>100000</v>
      </c>
      <c r="H7815">
        <v>0</v>
      </c>
      <c r="I7815">
        <v>0</v>
      </c>
      <c r="J7815">
        <v>0</v>
      </c>
      <c r="K7815">
        <v>0.25</v>
      </c>
      <c r="L7815" t="s">
        <v>23</v>
      </c>
      <c r="M7815" s="3">
        <v>25000</v>
      </c>
      <c r="N7815" s="2" t="str">
        <f>VLOOKUP(Tabla1[[#This Row],[nemo]],'Nemos y clasificaciones'!$A$2:$B$5000,2,FALSE)</f>
        <v>COMCAST CORP</v>
      </c>
      <c r="O7815" s="3" t="str">
        <f>VLOOKUP(Tabla1[[#This Row],[nemo]],'Nemos y clasificaciones'!$A$1:$C$3000,3,FALSE)</f>
        <v>Conglomerados</v>
      </c>
      <c r="P7815" s="3"/>
      <c r="Q7815" s="3"/>
    </row>
    <row r="7816" spans="1:17" x14ac:dyDescent="0.25">
      <c r="A7816" t="s">
        <v>700</v>
      </c>
      <c r="B7816" s="1">
        <v>42184</v>
      </c>
      <c r="C7816" s="1">
        <v>42207</v>
      </c>
      <c r="D7816" t="s">
        <v>21</v>
      </c>
      <c r="E7816" t="s">
        <v>701</v>
      </c>
      <c r="F7816">
        <v>0</v>
      </c>
      <c r="G7816">
        <v>100000</v>
      </c>
      <c r="H7816">
        <v>0</v>
      </c>
      <c r="I7816">
        <v>0</v>
      </c>
      <c r="J7816">
        <v>0</v>
      </c>
      <c r="K7816">
        <v>0.25</v>
      </c>
      <c r="L7816" t="s">
        <v>23</v>
      </c>
      <c r="M7816" s="3">
        <v>25000</v>
      </c>
      <c r="N7816" s="2" t="str">
        <f>VLOOKUP(Tabla1[[#This Row],[nemo]],'Nemos y clasificaciones'!$A$2:$B$5000,2,FALSE)</f>
        <v>COMCAST CORP</v>
      </c>
      <c r="O7816" s="3" t="str">
        <f>VLOOKUP(Tabla1[[#This Row],[nemo]],'Nemos y clasificaciones'!$A$1:$C$3000,3,FALSE)</f>
        <v>Conglomerados</v>
      </c>
      <c r="P7816" s="3"/>
      <c r="Q7816" s="3"/>
    </row>
    <row r="7817" spans="1:17" x14ac:dyDescent="0.25">
      <c r="A7817" t="s">
        <v>700</v>
      </c>
      <c r="B7817" s="1">
        <v>42093</v>
      </c>
      <c r="C7817" s="1">
        <v>42116</v>
      </c>
      <c r="D7817" t="s">
        <v>21</v>
      </c>
      <c r="E7817" t="s">
        <v>701</v>
      </c>
      <c r="F7817">
        <v>0</v>
      </c>
      <c r="G7817">
        <v>100000</v>
      </c>
      <c r="H7817">
        <v>0</v>
      </c>
      <c r="I7817">
        <v>0</v>
      </c>
      <c r="J7817">
        <v>0</v>
      </c>
      <c r="K7817">
        <v>0.25</v>
      </c>
      <c r="L7817" t="s">
        <v>23</v>
      </c>
      <c r="M7817" s="3">
        <v>25000</v>
      </c>
      <c r="N7817" s="2" t="str">
        <f>VLOOKUP(Tabla1[[#This Row],[nemo]],'Nemos y clasificaciones'!$A$2:$B$5000,2,FALSE)</f>
        <v>COMCAST CORP</v>
      </c>
      <c r="O7817" s="3" t="str">
        <f>VLOOKUP(Tabla1[[#This Row],[nemo]],'Nemos y clasificaciones'!$A$1:$C$3000,3,FALSE)</f>
        <v>Conglomerados</v>
      </c>
      <c r="P7817" s="3"/>
      <c r="Q7817" s="3"/>
    </row>
    <row r="7818" spans="1:17" x14ac:dyDescent="0.25">
      <c r="A7818" t="s">
        <v>11978</v>
      </c>
      <c r="B7818" s="1">
        <v>42009</v>
      </c>
      <c r="C7818" s="1">
        <v>42032</v>
      </c>
      <c r="D7818" t="s">
        <v>21</v>
      </c>
      <c r="E7818" t="s">
        <v>701</v>
      </c>
      <c r="F7818">
        <v>0</v>
      </c>
      <c r="G7818">
        <v>100000</v>
      </c>
      <c r="H7818">
        <v>0</v>
      </c>
      <c r="I7818">
        <v>0</v>
      </c>
      <c r="J7818">
        <v>0</v>
      </c>
      <c r="K7818">
        <v>0.22500000000000001</v>
      </c>
      <c r="L7818" t="s">
        <v>23</v>
      </c>
      <c r="M7818" s="3">
        <v>22500</v>
      </c>
      <c r="N7818" s="2" t="str">
        <f>VLOOKUP(Tabla1[[#This Row],[nemo]],'Nemos y clasificaciones'!$A$2:$B$5000,2,FALSE)</f>
        <v>COMCAST CORP</v>
      </c>
      <c r="O7818" s="3" t="str">
        <f>VLOOKUP(Tabla1[[#This Row],[nemo]],'Nemos y clasificaciones'!$A$1:$C$3000,3,FALSE)</f>
        <v>Conglomerados</v>
      </c>
      <c r="P7818" s="3"/>
      <c r="Q7818" s="3"/>
    </row>
    <row r="7819" spans="1:17" x14ac:dyDescent="0.25">
      <c r="A7819" t="s">
        <v>8635</v>
      </c>
      <c r="B7819" s="1">
        <v>42828</v>
      </c>
      <c r="C7819" s="1">
        <v>42851</v>
      </c>
      <c r="D7819" t="s">
        <v>21</v>
      </c>
      <c r="E7819" t="s">
        <v>701</v>
      </c>
      <c r="F7819">
        <v>0</v>
      </c>
      <c r="G7819">
        <v>100000</v>
      </c>
      <c r="H7819">
        <v>0</v>
      </c>
      <c r="I7819">
        <v>0</v>
      </c>
      <c r="J7819">
        <v>0</v>
      </c>
      <c r="K7819">
        <v>0.158</v>
      </c>
      <c r="L7819" t="s">
        <v>23</v>
      </c>
      <c r="M7819" s="3">
        <v>15800</v>
      </c>
      <c r="N7819" s="2" t="str">
        <f>VLOOKUP(Tabla1[[#This Row],[nemo]],'Nemos y clasificaciones'!$A$2:$B$5000,2,FALSE)</f>
        <v>COMCAST CORP</v>
      </c>
      <c r="O7819" s="3" t="str">
        <f>VLOOKUP(Tabla1[[#This Row],[nemo]],'Nemos y clasificaciones'!$A$1:$C$3000,3,FALSE)</f>
        <v>Conglomerados</v>
      </c>
      <c r="P7819" s="3"/>
      <c r="Q7819" s="3"/>
    </row>
    <row r="7820" spans="1:17" x14ac:dyDescent="0.25">
      <c r="A7820" t="s">
        <v>4306</v>
      </c>
      <c r="B7820" s="1">
        <v>43966</v>
      </c>
      <c r="C7820" s="1">
        <v>43973</v>
      </c>
      <c r="D7820" t="s">
        <v>14</v>
      </c>
      <c r="E7820" t="s">
        <v>4307</v>
      </c>
      <c r="F7820">
        <v>0</v>
      </c>
      <c r="G7820">
        <v>20000</v>
      </c>
      <c r="H7820">
        <v>0</v>
      </c>
      <c r="I7820">
        <v>0</v>
      </c>
      <c r="J7820">
        <v>0</v>
      </c>
      <c r="K7820">
        <v>0.17</v>
      </c>
      <c r="L7820" t="s">
        <v>23</v>
      </c>
      <c r="M7820" s="4">
        <v>3400</v>
      </c>
      <c r="N7820" s="2" t="str">
        <f>VLOOKUP(Tabla1[[#This Row],[nemo]],'Nemos y clasificaciones'!$A$2:$B$5000,2,FALSE)</f>
        <v>COLEGIO CRAIGHOUSE S.A., SERIE A</v>
      </c>
      <c r="O7820" s="4" t="str">
        <f>VLOOKUP(Tabla1[[#This Row],[nemo]],'Nemos y clasificaciones'!$A$1:$C$3000,3,FALSE)</f>
        <v>Recreación y servicios educacionales</v>
      </c>
      <c r="P7820" s="4"/>
      <c r="Q7820" s="4"/>
    </row>
    <row r="7821" spans="1:17" x14ac:dyDescent="0.25">
      <c r="A7821" t="s">
        <v>4306</v>
      </c>
      <c r="B7821" s="1">
        <v>43966</v>
      </c>
      <c r="C7821" s="1">
        <v>43973</v>
      </c>
      <c r="D7821" t="s">
        <v>14</v>
      </c>
      <c r="E7821" t="s">
        <v>4323</v>
      </c>
      <c r="F7821">
        <v>0</v>
      </c>
      <c r="G7821">
        <v>20578156</v>
      </c>
      <c r="H7821">
        <v>0</v>
      </c>
      <c r="I7821">
        <v>0</v>
      </c>
      <c r="J7821">
        <v>0</v>
      </c>
      <c r="K7821">
        <v>0.17</v>
      </c>
      <c r="L7821" t="s">
        <v>23</v>
      </c>
      <c r="M7821" s="2">
        <v>3498286.52</v>
      </c>
      <c r="N7821" s="2" t="str">
        <f>VLOOKUP(Tabla1[[#This Row],[nemo]],'Nemos y clasificaciones'!$A$2:$B$5000,2,FALSE)</f>
        <v>COLEGIO CRAIGHOUSE S.A., SERIE B</v>
      </c>
      <c r="O7821" s="2" t="str">
        <f>VLOOKUP(Tabla1[[#This Row],[nemo]],'Nemos y clasificaciones'!$A$1:$C$3000,3,FALSE)</f>
        <v>Recreación y servicios educacionales</v>
      </c>
      <c r="P7821" s="2"/>
      <c r="Q7821" s="2"/>
    </row>
    <row r="7822" spans="1:17" x14ac:dyDescent="0.25">
      <c r="A7822" t="s">
        <v>6566</v>
      </c>
      <c r="B7822" s="1">
        <v>43585</v>
      </c>
      <c r="C7822" s="1">
        <v>43592</v>
      </c>
      <c r="D7822" t="s">
        <v>14</v>
      </c>
      <c r="E7822" t="s">
        <v>2071</v>
      </c>
      <c r="F7822">
        <v>0</v>
      </c>
      <c r="G7822">
        <v>81967764</v>
      </c>
      <c r="H7822">
        <v>0</v>
      </c>
      <c r="I7822">
        <v>0</v>
      </c>
      <c r="J7822">
        <v>0</v>
      </c>
      <c r="K7822">
        <v>19.428000000000001</v>
      </c>
      <c r="L7822" t="s">
        <v>54</v>
      </c>
      <c r="M7822" s="2">
        <v>1592469718.9920001</v>
      </c>
      <c r="N7822" s="2" t="str">
        <f>VLOOKUP(Tabla1[[#This Row],[nemo]],'Nemos y clasificaciones'!$A$2:$B$5000,2,FALSE)</f>
        <v>CHILENA CONSOLIDADA SEGUROS GRALES S.A.</v>
      </c>
      <c r="O7822" s="2" t="str">
        <f>VLOOKUP(Tabla1[[#This Row],[nemo]],'Nemos y clasificaciones'!$A$1:$C$3000,3,FALSE)</f>
        <v>Servicios financieros</v>
      </c>
      <c r="P7822" s="2"/>
      <c r="Q7822" s="2"/>
    </row>
    <row r="7823" spans="1:17" x14ac:dyDescent="0.25">
      <c r="A7823" t="s">
        <v>8296</v>
      </c>
      <c r="B7823" s="1">
        <v>43220</v>
      </c>
      <c r="C7823" s="1">
        <v>43227</v>
      </c>
      <c r="D7823" t="s">
        <v>14</v>
      </c>
      <c r="E7823" t="s">
        <v>2071</v>
      </c>
      <c r="F7823">
        <v>0</v>
      </c>
      <c r="G7823">
        <v>81967764</v>
      </c>
      <c r="H7823">
        <v>0</v>
      </c>
      <c r="I7823">
        <v>0</v>
      </c>
      <c r="J7823">
        <v>0</v>
      </c>
      <c r="K7823">
        <v>16.355</v>
      </c>
      <c r="L7823" t="s">
        <v>54</v>
      </c>
      <c r="M7823" s="2">
        <v>1340582780.22</v>
      </c>
      <c r="N7823" s="2" t="str">
        <f>VLOOKUP(Tabla1[[#This Row],[nemo]],'Nemos y clasificaciones'!$A$2:$B$5000,2,FALSE)</f>
        <v>CHILENA CONSOLIDADA SEGUROS GRALES S.A.</v>
      </c>
      <c r="O7823" s="2" t="str">
        <f>VLOOKUP(Tabla1[[#This Row],[nemo]],'Nemos y clasificaciones'!$A$1:$C$3000,3,FALSE)</f>
        <v>Servicios financieros</v>
      </c>
      <c r="P7823" s="2"/>
      <c r="Q7823" s="2"/>
    </row>
    <row r="7824" spans="1:17" x14ac:dyDescent="0.25">
      <c r="A7824" t="s">
        <v>9696</v>
      </c>
      <c r="B7824" s="1">
        <v>42853</v>
      </c>
      <c r="C7824" s="1">
        <v>42860</v>
      </c>
      <c r="D7824" t="s">
        <v>14</v>
      </c>
      <c r="E7824" t="s">
        <v>2071</v>
      </c>
      <c r="F7824">
        <v>0</v>
      </c>
      <c r="G7824">
        <v>81967764</v>
      </c>
      <c r="H7824">
        <v>0</v>
      </c>
      <c r="I7824">
        <v>0</v>
      </c>
      <c r="J7824">
        <v>0</v>
      </c>
      <c r="K7824">
        <v>14.497999999999999</v>
      </c>
      <c r="L7824" t="s">
        <v>54</v>
      </c>
      <c r="M7824" s="2">
        <v>1188368642.4719999</v>
      </c>
      <c r="N7824" s="2" t="str">
        <f>VLOOKUP(Tabla1[[#This Row],[nemo]],'Nemos y clasificaciones'!$A$2:$B$5000,2,FALSE)</f>
        <v>CHILENA CONSOLIDADA SEGUROS GRALES S.A.</v>
      </c>
      <c r="O7824" s="2" t="str">
        <f>VLOOKUP(Tabla1[[#This Row],[nemo]],'Nemos y clasificaciones'!$A$1:$C$3000,3,FALSE)</f>
        <v>Servicios financieros</v>
      </c>
      <c r="P7824" s="2"/>
      <c r="Q7824" s="2"/>
    </row>
    <row r="7825" spans="1:17" x14ac:dyDescent="0.25">
      <c r="A7825" t="s">
        <v>2070</v>
      </c>
      <c r="B7825" s="1">
        <v>44313</v>
      </c>
      <c r="C7825" s="1">
        <v>44320</v>
      </c>
      <c r="D7825" t="s">
        <v>14</v>
      </c>
      <c r="E7825" t="s">
        <v>2071</v>
      </c>
      <c r="F7825">
        <v>0</v>
      </c>
      <c r="G7825">
        <v>104303754</v>
      </c>
      <c r="H7825">
        <v>0</v>
      </c>
      <c r="I7825">
        <v>0</v>
      </c>
      <c r="J7825">
        <v>0</v>
      </c>
      <c r="K7825">
        <v>4.6459999999999999</v>
      </c>
      <c r="L7825" t="s">
        <v>16</v>
      </c>
      <c r="M7825" s="2">
        <v>484595241.08399999</v>
      </c>
      <c r="N7825" s="2" t="str">
        <f>VLOOKUP(Tabla1[[#This Row],[nemo]],'Nemos y clasificaciones'!$A$2:$B$5000,2,FALSE)</f>
        <v>CHILENA CONSOLIDADA SEGUROS GRALES S.A.</v>
      </c>
      <c r="O7825" s="2" t="str">
        <f>VLOOKUP(Tabla1[[#This Row],[nemo]],'Nemos y clasificaciones'!$A$1:$C$3000,3,FALSE)</f>
        <v>Servicios financieros</v>
      </c>
      <c r="P7825" s="2"/>
      <c r="Q7825" s="2"/>
    </row>
    <row r="7826" spans="1:17" x14ac:dyDescent="0.25">
      <c r="A7826" t="s">
        <v>11732</v>
      </c>
      <c r="B7826" s="1">
        <v>42126</v>
      </c>
      <c r="C7826" s="1">
        <v>42132</v>
      </c>
      <c r="D7826" t="s">
        <v>14</v>
      </c>
      <c r="E7826" t="s">
        <v>2071</v>
      </c>
      <c r="F7826">
        <v>0</v>
      </c>
      <c r="G7826">
        <v>68098166</v>
      </c>
      <c r="H7826">
        <v>0</v>
      </c>
      <c r="I7826">
        <v>0</v>
      </c>
      <c r="J7826">
        <v>0</v>
      </c>
      <c r="K7826">
        <v>1.1850000000000001</v>
      </c>
      <c r="L7826" t="s">
        <v>16</v>
      </c>
      <c r="M7826" s="2">
        <v>80696326.709999993</v>
      </c>
      <c r="N7826" s="2" t="str">
        <f>VLOOKUP(Tabla1[[#This Row],[nemo]],'Nemos y clasificaciones'!$A$2:$B$5000,2,FALSE)</f>
        <v>CHILENA CONSOLIDADA SEGUROS GRALES S.A.</v>
      </c>
      <c r="O7826" s="2" t="str">
        <f>VLOOKUP(Tabla1[[#This Row],[nemo]],'Nemos y clasificaciones'!$A$1:$C$3000,3,FALSE)</f>
        <v>Servicios financieros</v>
      </c>
      <c r="P7826" s="2"/>
      <c r="Q7826" s="2"/>
    </row>
    <row r="7827" spans="1:17" x14ac:dyDescent="0.25">
      <c r="A7827" t="s">
        <v>3798</v>
      </c>
      <c r="B7827" s="1">
        <v>43974</v>
      </c>
      <c r="C7827" s="1">
        <v>44009</v>
      </c>
      <c r="D7827" t="s">
        <v>14</v>
      </c>
      <c r="E7827" t="s">
        <v>2071</v>
      </c>
      <c r="F7827">
        <v>81967764</v>
      </c>
      <c r="G7827">
        <v>0</v>
      </c>
      <c r="H7827">
        <v>128502624</v>
      </c>
      <c r="I7827">
        <v>500</v>
      </c>
      <c r="J7827">
        <v>464.87</v>
      </c>
      <c r="K7827">
        <v>403</v>
      </c>
      <c r="L7827" t="s">
        <v>19</v>
      </c>
      <c r="M7827" s="2">
        <v>0</v>
      </c>
      <c r="N7827" s="2" t="str">
        <f>VLOOKUP(Tabla1[[#This Row],[nemo]],'Nemos y clasificaciones'!$A$2:$B$5000,2,FALSE)</f>
        <v>CHILENA CONSOLIDADA SEGUROS GRALES S.A.</v>
      </c>
      <c r="O7827" s="2" t="str">
        <f>VLOOKUP(Tabla1[[#This Row],[nemo]],'Nemos y clasificaciones'!$A$1:$C$3000,3,FALSE)</f>
        <v>Servicios financieros</v>
      </c>
      <c r="P7827" s="2"/>
      <c r="Q7827" s="2"/>
    </row>
    <row r="7828" spans="1:17" x14ac:dyDescent="0.25">
      <c r="A7828" t="s">
        <v>10188</v>
      </c>
      <c r="B7828" s="1">
        <v>42633</v>
      </c>
      <c r="C7828" s="1">
        <v>42668</v>
      </c>
      <c r="D7828" t="s">
        <v>14</v>
      </c>
      <c r="E7828" t="s">
        <v>2071</v>
      </c>
      <c r="F7828">
        <v>68098166</v>
      </c>
      <c r="G7828">
        <v>0</v>
      </c>
      <c r="H7828">
        <v>0</v>
      </c>
      <c r="I7828">
        <v>185</v>
      </c>
      <c r="J7828">
        <v>185</v>
      </c>
      <c r="K7828">
        <v>335</v>
      </c>
      <c r="L7828" t="s">
        <v>19</v>
      </c>
      <c r="M7828" s="2">
        <v>0</v>
      </c>
      <c r="N7828" s="2" t="str">
        <f>VLOOKUP(Tabla1[[#This Row],[nemo]],'Nemos y clasificaciones'!$A$2:$B$5000,2,FALSE)</f>
        <v>CHILENA CONSOLIDADA SEGUROS GRALES S.A.</v>
      </c>
      <c r="O7828" s="2" t="str">
        <f>VLOOKUP(Tabla1[[#This Row],[nemo]],'Nemos y clasificaciones'!$A$1:$C$3000,3,FALSE)</f>
        <v>Servicios financieros</v>
      </c>
      <c r="P7828" s="2"/>
      <c r="Q7828" s="2"/>
    </row>
    <row r="7829" spans="1:17" x14ac:dyDescent="0.25">
      <c r="A7829" t="s">
        <v>3049</v>
      </c>
      <c r="B7829" s="1">
        <v>44166</v>
      </c>
      <c r="C7829" s="1">
        <v>44176</v>
      </c>
      <c r="D7829" t="s">
        <v>21</v>
      </c>
      <c r="E7829" t="s">
        <v>533</v>
      </c>
      <c r="F7829">
        <v>0</v>
      </c>
      <c r="G7829">
        <v>100000</v>
      </c>
      <c r="H7829">
        <v>0</v>
      </c>
      <c r="I7829">
        <v>0</v>
      </c>
      <c r="J7829">
        <v>0</v>
      </c>
      <c r="K7829">
        <v>10</v>
      </c>
      <c r="L7829" t="s">
        <v>16</v>
      </c>
      <c r="M7829" s="2">
        <v>1000000</v>
      </c>
      <c r="N7829" s="2" t="str">
        <f>VLOOKUP(Tabla1[[#This Row],[nemo]],'Nemos y clasificaciones'!$A$2:$B$5000,2,FALSE)</f>
        <v>COSTCO WHOLESALE CORP /NEW</v>
      </c>
      <c r="O7829" s="2" t="str">
        <f>VLOOKUP(Tabla1[[#This Row],[nemo]],'Nemos y clasificaciones'!$A$1:$C$3000,3,FALSE)</f>
        <v>Consumo</v>
      </c>
      <c r="P7829" s="2"/>
      <c r="Q7829" s="2"/>
    </row>
    <row r="7830" spans="1:17" x14ac:dyDescent="0.25">
      <c r="A7830" t="s">
        <v>9427</v>
      </c>
      <c r="B7830" s="1">
        <v>42863</v>
      </c>
      <c r="C7830" s="1">
        <v>42881</v>
      </c>
      <c r="D7830" t="s">
        <v>21</v>
      </c>
      <c r="E7830" t="s">
        <v>533</v>
      </c>
      <c r="F7830">
        <v>0</v>
      </c>
      <c r="G7830">
        <v>100000</v>
      </c>
      <c r="H7830">
        <v>0</v>
      </c>
      <c r="I7830">
        <v>0</v>
      </c>
      <c r="J7830">
        <v>0</v>
      </c>
      <c r="K7830">
        <v>7</v>
      </c>
      <c r="L7830" t="s">
        <v>16</v>
      </c>
      <c r="M7830" s="2">
        <v>700000</v>
      </c>
      <c r="N7830" s="2" t="str">
        <f>VLOOKUP(Tabla1[[#This Row],[nemo]],'Nemos y clasificaciones'!$A$2:$B$5000,2,FALSE)</f>
        <v>COSTCO WHOLESALE CORP /NEW</v>
      </c>
      <c r="O7830" s="2" t="str">
        <f>VLOOKUP(Tabla1[[#This Row],[nemo]],'Nemos y clasificaciones'!$A$1:$C$3000,3,FALSE)</f>
        <v>Consumo</v>
      </c>
      <c r="P7830" s="2"/>
      <c r="Q7830" s="2"/>
    </row>
    <row r="7831" spans="1:17" x14ac:dyDescent="0.25">
      <c r="A7831" t="s">
        <v>11943</v>
      </c>
      <c r="B7831" s="1">
        <v>42040</v>
      </c>
      <c r="C7831" s="1">
        <v>42062</v>
      </c>
      <c r="D7831" t="s">
        <v>21</v>
      </c>
      <c r="E7831" t="s">
        <v>533</v>
      </c>
      <c r="F7831">
        <v>0</v>
      </c>
      <c r="G7831">
        <v>100000</v>
      </c>
      <c r="H7831">
        <v>0</v>
      </c>
      <c r="I7831">
        <v>0</v>
      </c>
      <c r="J7831">
        <v>0</v>
      </c>
      <c r="K7831">
        <v>5</v>
      </c>
      <c r="L7831" t="s">
        <v>16</v>
      </c>
      <c r="M7831" s="2">
        <v>500000</v>
      </c>
      <c r="N7831" s="2" t="str">
        <f>VLOOKUP(Tabla1[[#This Row],[nemo]],'Nemos y clasificaciones'!$A$2:$B$5000,2,FALSE)</f>
        <v>COSTCO WHOLESALE CORP /NEW</v>
      </c>
      <c r="O7831" s="2" t="str">
        <f>VLOOKUP(Tabla1[[#This Row],[nemo]],'Nemos y clasificaciones'!$A$1:$C$3000,3,FALSE)</f>
        <v>Consumo</v>
      </c>
      <c r="P7831" s="2"/>
      <c r="Q7831" s="2"/>
    </row>
    <row r="7832" spans="1:17" x14ac:dyDescent="0.25">
      <c r="A7832" t="s">
        <v>532</v>
      </c>
      <c r="B7832" s="1">
        <v>44406</v>
      </c>
      <c r="C7832" s="1">
        <v>44421</v>
      </c>
      <c r="D7832" t="s">
        <v>21</v>
      </c>
      <c r="E7832" t="s">
        <v>533</v>
      </c>
      <c r="F7832">
        <v>0</v>
      </c>
      <c r="G7832">
        <v>100000</v>
      </c>
      <c r="H7832">
        <v>0</v>
      </c>
      <c r="I7832">
        <v>0</v>
      </c>
      <c r="J7832">
        <v>0</v>
      </c>
      <c r="K7832">
        <v>0.79</v>
      </c>
      <c r="L7832" t="s">
        <v>23</v>
      </c>
      <c r="M7832" s="3">
        <v>79000</v>
      </c>
      <c r="N7832" s="2" t="str">
        <f>VLOOKUP(Tabla1[[#This Row],[nemo]],'Nemos y clasificaciones'!$A$2:$B$5000,2,FALSE)</f>
        <v>COSTCO WHOLESALE CORP /NEW</v>
      </c>
      <c r="O7832" s="3" t="str">
        <f>VLOOKUP(Tabla1[[#This Row],[nemo]],'Nemos y clasificaciones'!$A$1:$C$3000,3,FALSE)</f>
        <v>Consumo</v>
      </c>
      <c r="P7832" s="3"/>
      <c r="Q7832" s="3"/>
    </row>
    <row r="7833" spans="1:17" x14ac:dyDescent="0.25">
      <c r="A7833" t="s">
        <v>532</v>
      </c>
      <c r="B7833" s="1">
        <v>44315</v>
      </c>
      <c r="C7833" s="1">
        <v>44330</v>
      </c>
      <c r="D7833" t="s">
        <v>21</v>
      </c>
      <c r="E7833" t="s">
        <v>533</v>
      </c>
      <c r="F7833">
        <v>0</v>
      </c>
      <c r="G7833">
        <v>100000</v>
      </c>
      <c r="H7833">
        <v>0</v>
      </c>
      <c r="I7833">
        <v>0</v>
      </c>
      <c r="J7833">
        <v>0</v>
      </c>
      <c r="K7833">
        <v>0.79</v>
      </c>
      <c r="L7833" t="s">
        <v>23</v>
      </c>
      <c r="M7833" s="3">
        <v>79000</v>
      </c>
      <c r="N7833" s="2" t="str">
        <f>VLOOKUP(Tabla1[[#This Row],[nemo]],'Nemos y clasificaciones'!$A$2:$B$5000,2,FALSE)</f>
        <v>COSTCO WHOLESALE CORP /NEW</v>
      </c>
      <c r="O7833" s="3" t="str">
        <f>VLOOKUP(Tabla1[[#This Row],[nemo]],'Nemos y clasificaciones'!$A$1:$C$3000,3,FALSE)</f>
        <v>Consumo</v>
      </c>
      <c r="P7833" s="3"/>
      <c r="Q7833" s="3"/>
    </row>
    <row r="7834" spans="1:17" x14ac:dyDescent="0.25">
      <c r="A7834" t="s">
        <v>530</v>
      </c>
      <c r="B7834" s="1">
        <v>44231</v>
      </c>
      <c r="C7834" s="1">
        <v>44246</v>
      </c>
      <c r="D7834" t="s">
        <v>21</v>
      </c>
      <c r="E7834" t="s">
        <v>533</v>
      </c>
      <c r="F7834">
        <v>0</v>
      </c>
      <c r="G7834">
        <v>100000</v>
      </c>
      <c r="H7834">
        <v>0</v>
      </c>
      <c r="I7834">
        <v>0</v>
      </c>
      <c r="J7834">
        <v>0</v>
      </c>
      <c r="K7834">
        <v>0.7</v>
      </c>
      <c r="L7834" t="s">
        <v>23</v>
      </c>
      <c r="M7834" s="3">
        <v>70000</v>
      </c>
      <c r="N7834" s="2" t="str">
        <f>VLOOKUP(Tabla1[[#This Row],[nemo]],'Nemos y clasificaciones'!$A$2:$B$5000,2,FALSE)</f>
        <v>COSTCO WHOLESALE CORP /NEW</v>
      </c>
      <c r="O7834" s="3" t="str">
        <f>VLOOKUP(Tabla1[[#This Row],[nemo]],'Nemos y clasificaciones'!$A$1:$C$3000,3,FALSE)</f>
        <v>Consumo</v>
      </c>
      <c r="P7834" s="3"/>
      <c r="Q7834" s="3"/>
    </row>
    <row r="7835" spans="1:17" x14ac:dyDescent="0.25">
      <c r="A7835" t="s">
        <v>530</v>
      </c>
      <c r="B7835" s="1">
        <v>44133</v>
      </c>
      <c r="C7835" s="1">
        <v>44148</v>
      </c>
      <c r="D7835" t="s">
        <v>21</v>
      </c>
      <c r="E7835" t="s">
        <v>533</v>
      </c>
      <c r="F7835">
        <v>0</v>
      </c>
      <c r="G7835">
        <v>100000</v>
      </c>
      <c r="H7835">
        <v>0</v>
      </c>
      <c r="I7835">
        <v>0</v>
      </c>
      <c r="J7835">
        <v>0</v>
      </c>
      <c r="K7835">
        <v>0.7</v>
      </c>
      <c r="L7835" t="s">
        <v>23</v>
      </c>
      <c r="M7835" s="3">
        <v>70000</v>
      </c>
      <c r="N7835" s="2" t="str">
        <f>VLOOKUP(Tabla1[[#This Row],[nemo]],'Nemos y clasificaciones'!$A$2:$B$5000,2,FALSE)</f>
        <v>COSTCO WHOLESALE CORP /NEW</v>
      </c>
      <c r="O7835" s="3" t="str">
        <f>VLOOKUP(Tabla1[[#This Row],[nemo]],'Nemos y clasificaciones'!$A$1:$C$3000,3,FALSE)</f>
        <v>Consumo</v>
      </c>
      <c r="P7835" s="3"/>
      <c r="Q7835" s="3"/>
    </row>
    <row r="7836" spans="1:17" x14ac:dyDescent="0.25">
      <c r="A7836" t="s">
        <v>530</v>
      </c>
      <c r="B7836" s="1">
        <v>44042</v>
      </c>
      <c r="C7836" s="1">
        <v>44057</v>
      </c>
      <c r="D7836" t="s">
        <v>21</v>
      </c>
      <c r="E7836" t="s">
        <v>533</v>
      </c>
      <c r="F7836">
        <v>0</v>
      </c>
      <c r="G7836">
        <v>100000</v>
      </c>
      <c r="H7836">
        <v>0</v>
      </c>
      <c r="I7836">
        <v>0</v>
      </c>
      <c r="J7836">
        <v>0</v>
      </c>
      <c r="K7836">
        <v>0.7</v>
      </c>
      <c r="L7836" t="s">
        <v>23</v>
      </c>
      <c r="M7836" s="3">
        <v>70000</v>
      </c>
      <c r="N7836" s="2" t="str">
        <f>VLOOKUP(Tabla1[[#This Row],[nemo]],'Nemos y clasificaciones'!$A$2:$B$5000,2,FALSE)</f>
        <v>COSTCO WHOLESALE CORP /NEW</v>
      </c>
      <c r="O7836" s="3" t="str">
        <f>VLOOKUP(Tabla1[[#This Row],[nemo]],'Nemos y clasificaciones'!$A$1:$C$3000,3,FALSE)</f>
        <v>Consumo</v>
      </c>
      <c r="P7836" s="3"/>
      <c r="Q7836" s="3"/>
    </row>
    <row r="7837" spans="1:17" x14ac:dyDescent="0.25">
      <c r="A7837" t="s">
        <v>4359</v>
      </c>
      <c r="B7837" s="1">
        <v>43951</v>
      </c>
      <c r="C7837" s="1">
        <v>43966</v>
      </c>
      <c r="D7837" t="s">
        <v>21</v>
      </c>
      <c r="E7837" t="s">
        <v>533</v>
      </c>
      <c r="F7837">
        <v>0</v>
      </c>
      <c r="G7837">
        <v>100000</v>
      </c>
      <c r="H7837">
        <v>0</v>
      </c>
      <c r="I7837">
        <v>0</v>
      </c>
      <c r="J7837">
        <v>0</v>
      </c>
      <c r="K7837">
        <v>0.7</v>
      </c>
      <c r="L7837" t="s">
        <v>23</v>
      </c>
      <c r="M7837" s="3">
        <v>70000</v>
      </c>
      <c r="N7837" s="2" t="str">
        <f>VLOOKUP(Tabla1[[#This Row],[nemo]],'Nemos y clasificaciones'!$A$2:$B$5000,2,FALSE)</f>
        <v>COSTCO WHOLESALE CORP /NEW</v>
      </c>
      <c r="O7837" s="3" t="str">
        <f>VLOOKUP(Tabla1[[#This Row],[nemo]],'Nemos y clasificaciones'!$A$1:$C$3000,3,FALSE)</f>
        <v>Consumo</v>
      </c>
      <c r="P7837" s="3"/>
      <c r="Q7837" s="3"/>
    </row>
    <row r="7838" spans="1:17" x14ac:dyDescent="0.25">
      <c r="A7838" t="s">
        <v>24</v>
      </c>
      <c r="B7838" s="1">
        <v>43867</v>
      </c>
      <c r="C7838" s="1">
        <v>43882</v>
      </c>
      <c r="D7838" t="s">
        <v>21</v>
      </c>
      <c r="E7838" t="s">
        <v>533</v>
      </c>
      <c r="F7838">
        <v>0</v>
      </c>
      <c r="G7838">
        <v>100000</v>
      </c>
      <c r="H7838">
        <v>0</v>
      </c>
      <c r="I7838">
        <v>0</v>
      </c>
      <c r="J7838">
        <v>0</v>
      </c>
      <c r="K7838">
        <v>0.65</v>
      </c>
      <c r="L7838" t="s">
        <v>23</v>
      </c>
      <c r="M7838" s="3">
        <v>65000</v>
      </c>
      <c r="N7838" s="2" t="str">
        <f>VLOOKUP(Tabla1[[#This Row],[nemo]],'Nemos y clasificaciones'!$A$2:$B$5000,2,FALSE)</f>
        <v>COSTCO WHOLESALE CORP /NEW</v>
      </c>
      <c r="O7838" s="3" t="str">
        <f>VLOOKUP(Tabla1[[#This Row],[nemo]],'Nemos y clasificaciones'!$A$1:$C$3000,3,FALSE)</f>
        <v>Consumo</v>
      </c>
      <c r="P7838" s="3"/>
      <c r="Q7838" s="3"/>
    </row>
    <row r="7839" spans="1:17" x14ac:dyDescent="0.25">
      <c r="A7839" t="s">
        <v>24</v>
      </c>
      <c r="B7839" s="1">
        <v>43768</v>
      </c>
      <c r="C7839" s="1">
        <v>43784</v>
      </c>
      <c r="D7839" t="s">
        <v>21</v>
      </c>
      <c r="E7839" t="s">
        <v>533</v>
      </c>
      <c r="F7839">
        <v>0</v>
      </c>
      <c r="G7839">
        <v>100000</v>
      </c>
      <c r="H7839">
        <v>0</v>
      </c>
      <c r="I7839">
        <v>0</v>
      </c>
      <c r="J7839">
        <v>0</v>
      </c>
      <c r="K7839">
        <v>0.65</v>
      </c>
      <c r="L7839" t="s">
        <v>23</v>
      </c>
      <c r="M7839" s="3">
        <v>65000</v>
      </c>
      <c r="N7839" s="2" t="str">
        <f>VLOOKUP(Tabla1[[#This Row],[nemo]],'Nemos y clasificaciones'!$A$2:$B$5000,2,FALSE)</f>
        <v>COSTCO WHOLESALE CORP /NEW</v>
      </c>
      <c r="O7839" s="3" t="str">
        <f>VLOOKUP(Tabla1[[#This Row],[nemo]],'Nemos y clasificaciones'!$A$1:$C$3000,3,FALSE)</f>
        <v>Consumo</v>
      </c>
      <c r="P7839" s="3"/>
      <c r="Q7839" s="3"/>
    </row>
    <row r="7840" spans="1:17" x14ac:dyDescent="0.25">
      <c r="A7840" t="s">
        <v>5653</v>
      </c>
      <c r="B7840" s="1">
        <v>43706</v>
      </c>
      <c r="C7840" s="1">
        <v>43721</v>
      </c>
      <c r="D7840" t="s">
        <v>21</v>
      </c>
      <c r="E7840" t="s">
        <v>533</v>
      </c>
      <c r="F7840">
        <v>0</v>
      </c>
      <c r="G7840">
        <v>100000</v>
      </c>
      <c r="H7840">
        <v>0</v>
      </c>
      <c r="I7840">
        <v>0</v>
      </c>
      <c r="J7840">
        <v>0</v>
      </c>
      <c r="K7840">
        <v>0.65</v>
      </c>
      <c r="L7840" t="s">
        <v>23</v>
      </c>
      <c r="M7840" s="3">
        <v>65000</v>
      </c>
      <c r="N7840" s="2" t="str">
        <f>VLOOKUP(Tabla1[[#This Row],[nemo]],'Nemos y clasificaciones'!$A$2:$B$5000,2,FALSE)</f>
        <v>COSTCO WHOLESALE CORP /NEW</v>
      </c>
      <c r="O7840" s="3" t="str">
        <f>VLOOKUP(Tabla1[[#This Row],[nemo]],'Nemos y clasificaciones'!$A$1:$C$3000,3,FALSE)</f>
        <v>Consumo</v>
      </c>
      <c r="P7840" s="3"/>
      <c r="Q7840" s="3"/>
    </row>
    <row r="7841" spans="1:17" x14ac:dyDescent="0.25">
      <c r="A7841" t="s">
        <v>24</v>
      </c>
      <c r="B7841" s="1">
        <v>43594</v>
      </c>
      <c r="C7841" s="1">
        <v>43609</v>
      </c>
      <c r="D7841" t="s">
        <v>21</v>
      </c>
      <c r="E7841" t="s">
        <v>533</v>
      </c>
      <c r="F7841">
        <v>0</v>
      </c>
      <c r="G7841">
        <v>100000</v>
      </c>
      <c r="H7841">
        <v>0</v>
      </c>
      <c r="I7841">
        <v>0</v>
      </c>
      <c r="J7841">
        <v>0</v>
      </c>
      <c r="K7841">
        <v>0.65</v>
      </c>
      <c r="L7841" t="s">
        <v>23</v>
      </c>
      <c r="M7841" s="3">
        <v>65000</v>
      </c>
      <c r="N7841" s="2" t="str">
        <f>VLOOKUP(Tabla1[[#This Row],[nemo]],'Nemos y clasificaciones'!$A$2:$B$5000,2,FALSE)</f>
        <v>COSTCO WHOLESALE CORP /NEW</v>
      </c>
      <c r="O7841" s="3" t="str">
        <f>VLOOKUP(Tabla1[[#This Row],[nemo]],'Nemos y clasificaciones'!$A$1:$C$3000,3,FALSE)</f>
        <v>Consumo</v>
      </c>
      <c r="P7841" s="3"/>
      <c r="Q7841" s="3"/>
    </row>
    <row r="7842" spans="1:17" x14ac:dyDescent="0.25">
      <c r="A7842" t="s">
        <v>6863</v>
      </c>
      <c r="B7842" s="1">
        <v>43503</v>
      </c>
      <c r="C7842" s="1">
        <v>43518</v>
      </c>
      <c r="D7842" t="s">
        <v>21</v>
      </c>
      <c r="E7842" t="s">
        <v>533</v>
      </c>
      <c r="F7842">
        <v>0</v>
      </c>
      <c r="G7842">
        <v>100000</v>
      </c>
      <c r="H7842">
        <v>0</v>
      </c>
      <c r="I7842">
        <v>0</v>
      </c>
      <c r="J7842">
        <v>0</v>
      </c>
      <c r="K7842">
        <v>0.56999999999999995</v>
      </c>
      <c r="L7842" t="s">
        <v>23</v>
      </c>
      <c r="M7842" s="3">
        <v>57000</v>
      </c>
      <c r="N7842" s="2" t="str">
        <f>VLOOKUP(Tabla1[[#This Row],[nemo]],'Nemos y clasificaciones'!$A$2:$B$5000,2,FALSE)</f>
        <v>COSTCO WHOLESALE CORP /NEW</v>
      </c>
      <c r="O7842" s="3" t="str">
        <f>VLOOKUP(Tabla1[[#This Row],[nemo]],'Nemos y clasificaciones'!$A$1:$C$3000,3,FALSE)</f>
        <v>Consumo</v>
      </c>
      <c r="P7842" s="3"/>
      <c r="Q7842" s="3"/>
    </row>
    <row r="7843" spans="1:17" x14ac:dyDescent="0.25">
      <c r="A7843" t="s">
        <v>7279</v>
      </c>
      <c r="B7843" s="1">
        <v>43412</v>
      </c>
      <c r="C7843" s="1">
        <v>43427</v>
      </c>
      <c r="D7843" t="s">
        <v>21</v>
      </c>
      <c r="E7843" t="s">
        <v>533</v>
      </c>
      <c r="F7843">
        <v>0</v>
      </c>
      <c r="G7843">
        <v>100000</v>
      </c>
      <c r="H7843">
        <v>0</v>
      </c>
      <c r="I7843">
        <v>0</v>
      </c>
      <c r="J7843">
        <v>0</v>
      </c>
      <c r="K7843">
        <v>0.56999999999999995</v>
      </c>
      <c r="L7843" t="s">
        <v>23</v>
      </c>
      <c r="M7843" s="3">
        <v>57000</v>
      </c>
      <c r="N7843" s="2" t="str">
        <f>VLOOKUP(Tabla1[[#This Row],[nemo]],'Nemos y clasificaciones'!$A$2:$B$5000,2,FALSE)</f>
        <v>COSTCO WHOLESALE CORP /NEW</v>
      </c>
      <c r="O7843" s="3" t="str">
        <f>VLOOKUP(Tabla1[[#This Row],[nemo]],'Nemos y clasificaciones'!$A$1:$C$3000,3,FALSE)</f>
        <v>Consumo</v>
      </c>
      <c r="P7843" s="3"/>
      <c r="Q7843" s="3"/>
    </row>
    <row r="7844" spans="1:17" x14ac:dyDescent="0.25">
      <c r="A7844" t="s">
        <v>6863</v>
      </c>
      <c r="B7844" s="1">
        <v>43342</v>
      </c>
      <c r="C7844" s="1">
        <v>43357</v>
      </c>
      <c r="D7844" t="s">
        <v>21</v>
      </c>
      <c r="E7844" t="s">
        <v>533</v>
      </c>
      <c r="F7844">
        <v>0</v>
      </c>
      <c r="G7844">
        <v>100000</v>
      </c>
      <c r="H7844">
        <v>0</v>
      </c>
      <c r="I7844">
        <v>0</v>
      </c>
      <c r="J7844">
        <v>0</v>
      </c>
      <c r="K7844">
        <v>0.56999999999999995</v>
      </c>
      <c r="L7844" t="s">
        <v>23</v>
      </c>
      <c r="M7844" s="3">
        <v>57000</v>
      </c>
      <c r="N7844" s="2" t="str">
        <f>VLOOKUP(Tabla1[[#This Row],[nemo]],'Nemos y clasificaciones'!$A$2:$B$5000,2,FALSE)</f>
        <v>COSTCO WHOLESALE CORP /NEW</v>
      </c>
      <c r="O7844" s="3" t="str">
        <f>VLOOKUP(Tabla1[[#This Row],[nemo]],'Nemos y clasificaciones'!$A$1:$C$3000,3,FALSE)</f>
        <v>Consumo</v>
      </c>
      <c r="P7844" s="3"/>
      <c r="Q7844" s="3"/>
    </row>
    <row r="7845" spans="1:17" x14ac:dyDescent="0.25">
      <c r="A7845" t="s">
        <v>7279</v>
      </c>
      <c r="B7845" s="1">
        <v>43230</v>
      </c>
      <c r="C7845" s="1">
        <v>43245</v>
      </c>
      <c r="D7845" t="s">
        <v>21</v>
      </c>
      <c r="E7845" t="s">
        <v>533</v>
      </c>
      <c r="F7845">
        <v>0</v>
      </c>
      <c r="G7845">
        <v>100000</v>
      </c>
      <c r="H7845">
        <v>0</v>
      </c>
      <c r="I7845">
        <v>0</v>
      </c>
      <c r="J7845">
        <v>0</v>
      </c>
      <c r="K7845">
        <v>0.56999999999999995</v>
      </c>
      <c r="L7845" t="s">
        <v>23</v>
      </c>
      <c r="M7845" s="3">
        <v>57000</v>
      </c>
      <c r="N7845" s="2" t="str">
        <f>VLOOKUP(Tabla1[[#This Row],[nemo]],'Nemos y clasificaciones'!$A$2:$B$5000,2,FALSE)</f>
        <v>COSTCO WHOLESALE CORP /NEW</v>
      </c>
      <c r="O7845" s="3" t="str">
        <f>VLOOKUP(Tabla1[[#This Row],[nemo]],'Nemos y clasificaciones'!$A$1:$C$3000,3,FALSE)</f>
        <v>Consumo</v>
      </c>
      <c r="P7845" s="3"/>
      <c r="Q7845" s="3"/>
    </row>
    <row r="7846" spans="1:17" x14ac:dyDescent="0.25">
      <c r="A7846" t="s">
        <v>633</v>
      </c>
      <c r="B7846" s="1">
        <v>43146</v>
      </c>
      <c r="C7846" s="1">
        <v>43161</v>
      </c>
      <c r="D7846" t="s">
        <v>21</v>
      </c>
      <c r="E7846" t="s">
        <v>533</v>
      </c>
      <c r="F7846">
        <v>0</v>
      </c>
      <c r="G7846">
        <v>100000</v>
      </c>
      <c r="H7846">
        <v>0</v>
      </c>
      <c r="I7846">
        <v>0</v>
      </c>
      <c r="J7846">
        <v>0</v>
      </c>
      <c r="K7846">
        <v>0.5</v>
      </c>
      <c r="L7846" t="s">
        <v>23</v>
      </c>
      <c r="M7846" s="3">
        <v>50000</v>
      </c>
      <c r="N7846" s="2" t="str">
        <f>VLOOKUP(Tabla1[[#This Row],[nemo]],'Nemos y clasificaciones'!$A$2:$B$5000,2,FALSE)</f>
        <v>COSTCO WHOLESALE CORP /NEW</v>
      </c>
      <c r="O7846" s="3" t="str">
        <f>VLOOKUP(Tabla1[[#This Row],[nemo]],'Nemos y clasificaciones'!$A$1:$C$3000,3,FALSE)</f>
        <v>Consumo</v>
      </c>
      <c r="P7846" s="3"/>
      <c r="Q7846" s="3"/>
    </row>
    <row r="7847" spans="1:17" x14ac:dyDescent="0.25">
      <c r="A7847" t="s">
        <v>633</v>
      </c>
      <c r="B7847" s="1">
        <v>43055</v>
      </c>
      <c r="C7847" s="1">
        <v>43070</v>
      </c>
      <c r="D7847" t="s">
        <v>21</v>
      </c>
      <c r="E7847" t="s">
        <v>533</v>
      </c>
      <c r="F7847">
        <v>0</v>
      </c>
      <c r="G7847">
        <v>100000</v>
      </c>
      <c r="H7847">
        <v>0</v>
      </c>
      <c r="I7847">
        <v>0</v>
      </c>
      <c r="J7847">
        <v>0</v>
      </c>
      <c r="K7847">
        <v>0.5</v>
      </c>
      <c r="L7847" t="s">
        <v>23</v>
      </c>
      <c r="M7847" s="3">
        <v>50000</v>
      </c>
      <c r="N7847" s="2" t="str">
        <f>VLOOKUP(Tabla1[[#This Row],[nemo]],'Nemos y clasificaciones'!$A$2:$B$5000,2,FALSE)</f>
        <v>COSTCO WHOLESALE CORP /NEW</v>
      </c>
      <c r="O7847" s="3" t="str">
        <f>VLOOKUP(Tabla1[[#This Row],[nemo]],'Nemos y clasificaciones'!$A$1:$C$3000,3,FALSE)</f>
        <v>Consumo</v>
      </c>
      <c r="P7847" s="3"/>
      <c r="Q7847" s="3"/>
    </row>
    <row r="7848" spans="1:17" x14ac:dyDescent="0.25">
      <c r="A7848" t="s">
        <v>633</v>
      </c>
      <c r="B7848" s="1">
        <v>42963</v>
      </c>
      <c r="C7848" s="1">
        <v>42979</v>
      </c>
      <c r="D7848" t="s">
        <v>21</v>
      </c>
      <c r="E7848" t="s">
        <v>533</v>
      </c>
      <c r="F7848">
        <v>0</v>
      </c>
      <c r="G7848">
        <v>100000</v>
      </c>
      <c r="H7848">
        <v>0</v>
      </c>
      <c r="I7848">
        <v>0</v>
      </c>
      <c r="J7848">
        <v>0</v>
      </c>
      <c r="K7848">
        <v>0.5</v>
      </c>
      <c r="L7848" t="s">
        <v>23</v>
      </c>
      <c r="M7848" s="3">
        <v>50000</v>
      </c>
      <c r="N7848" s="2" t="str">
        <f>VLOOKUP(Tabla1[[#This Row],[nemo]],'Nemos y clasificaciones'!$A$2:$B$5000,2,FALSE)</f>
        <v>COSTCO WHOLESALE CORP /NEW</v>
      </c>
      <c r="O7848" s="3" t="str">
        <f>VLOOKUP(Tabla1[[#This Row],[nemo]],'Nemos y clasificaciones'!$A$1:$C$3000,3,FALSE)</f>
        <v>Consumo</v>
      </c>
      <c r="P7848" s="3"/>
      <c r="Q7848" s="3"/>
    </row>
    <row r="7849" spans="1:17" x14ac:dyDescent="0.25">
      <c r="A7849" t="s">
        <v>633</v>
      </c>
      <c r="B7849" s="1">
        <v>42865</v>
      </c>
      <c r="C7849" s="1">
        <v>42881</v>
      </c>
      <c r="D7849" t="s">
        <v>21</v>
      </c>
      <c r="E7849" t="s">
        <v>533</v>
      </c>
      <c r="F7849">
        <v>0</v>
      </c>
      <c r="G7849">
        <v>100000</v>
      </c>
      <c r="H7849">
        <v>0</v>
      </c>
      <c r="I7849">
        <v>0</v>
      </c>
      <c r="J7849">
        <v>0</v>
      </c>
      <c r="K7849">
        <v>0.5</v>
      </c>
      <c r="L7849" t="s">
        <v>23</v>
      </c>
      <c r="M7849" s="3">
        <v>50000</v>
      </c>
      <c r="N7849" s="2" t="str">
        <f>VLOOKUP(Tabla1[[#This Row],[nemo]],'Nemos y clasificaciones'!$A$2:$B$5000,2,FALSE)</f>
        <v>COSTCO WHOLESALE CORP /NEW</v>
      </c>
      <c r="O7849" s="3" t="str">
        <f>VLOOKUP(Tabla1[[#This Row],[nemo]],'Nemos y clasificaciones'!$A$1:$C$3000,3,FALSE)</f>
        <v>Consumo</v>
      </c>
      <c r="P7849" s="3"/>
      <c r="Q7849" s="3"/>
    </row>
    <row r="7850" spans="1:17" x14ac:dyDescent="0.25">
      <c r="A7850" t="s">
        <v>3063</v>
      </c>
      <c r="B7850" s="1">
        <v>44148</v>
      </c>
      <c r="C7850" s="1">
        <v>44174</v>
      </c>
      <c r="D7850" t="s">
        <v>21</v>
      </c>
      <c r="E7850" t="s">
        <v>273</v>
      </c>
      <c r="F7850">
        <v>0</v>
      </c>
      <c r="G7850">
        <v>100000</v>
      </c>
      <c r="H7850">
        <v>0</v>
      </c>
      <c r="I7850">
        <v>0</v>
      </c>
      <c r="J7850">
        <v>0</v>
      </c>
      <c r="K7850">
        <v>1.6</v>
      </c>
      <c r="L7850" t="s">
        <v>16</v>
      </c>
      <c r="M7850" s="2">
        <v>160000</v>
      </c>
      <c r="N7850" s="2" t="str">
        <f>VLOOKUP(Tabla1[[#This Row],[nemo]],'Nemos y clasificaciones'!$A$2:$B$5000,2,FALSE)</f>
        <v>AMGEN INC</v>
      </c>
      <c r="O7850" s="2" t="str">
        <f>VLOOKUP(Tabla1[[#This Row],[nemo]],'Nemos y clasificaciones'!$A$1:$C$3000,3,FALSE)</f>
        <v>Otros</v>
      </c>
      <c r="P7850" s="2"/>
      <c r="Q7850" s="2"/>
    </row>
    <row r="7851" spans="1:17" x14ac:dyDescent="0.25">
      <c r="A7851" t="s">
        <v>3499</v>
      </c>
      <c r="B7851" s="1">
        <v>44057</v>
      </c>
      <c r="C7851" s="1">
        <v>44082</v>
      </c>
      <c r="D7851" t="s">
        <v>21</v>
      </c>
      <c r="E7851" t="s">
        <v>273</v>
      </c>
      <c r="F7851">
        <v>0</v>
      </c>
      <c r="G7851">
        <v>100000</v>
      </c>
      <c r="H7851">
        <v>0</v>
      </c>
      <c r="I7851">
        <v>0</v>
      </c>
      <c r="J7851">
        <v>0</v>
      </c>
      <c r="K7851">
        <v>1.6</v>
      </c>
      <c r="L7851" t="s">
        <v>16</v>
      </c>
      <c r="M7851" s="2">
        <v>160000</v>
      </c>
      <c r="N7851" s="2" t="str">
        <f>VLOOKUP(Tabla1[[#This Row],[nemo]],'Nemos y clasificaciones'!$A$2:$B$5000,2,FALSE)</f>
        <v>AMGEN INC</v>
      </c>
      <c r="O7851" s="2" t="str">
        <f>VLOOKUP(Tabla1[[#This Row],[nemo]],'Nemos y clasificaciones'!$A$1:$C$3000,3,FALSE)</f>
        <v>Otros</v>
      </c>
      <c r="P7851" s="2"/>
      <c r="Q7851" s="2"/>
    </row>
    <row r="7852" spans="1:17" x14ac:dyDescent="0.25">
      <c r="A7852" t="s">
        <v>3499</v>
      </c>
      <c r="B7852" s="1">
        <v>43966</v>
      </c>
      <c r="C7852" s="1">
        <v>43990</v>
      </c>
      <c r="D7852" t="s">
        <v>21</v>
      </c>
      <c r="E7852" t="s">
        <v>273</v>
      </c>
      <c r="F7852">
        <v>0</v>
      </c>
      <c r="G7852">
        <v>100000</v>
      </c>
      <c r="H7852">
        <v>0</v>
      </c>
      <c r="I7852">
        <v>0</v>
      </c>
      <c r="J7852">
        <v>0</v>
      </c>
      <c r="K7852">
        <v>1.6</v>
      </c>
      <c r="L7852" t="s">
        <v>16</v>
      </c>
      <c r="M7852" s="2">
        <v>160000</v>
      </c>
      <c r="N7852" s="2" t="str">
        <f>VLOOKUP(Tabla1[[#This Row],[nemo]],'Nemos y clasificaciones'!$A$2:$B$5000,2,FALSE)</f>
        <v>AMGEN INC</v>
      </c>
      <c r="O7852" s="2" t="str">
        <f>VLOOKUP(Tabla1[[#This Row],[nemo]],'Nemos y clasificaciones'!$A$1:$C$3000,3,FALSE)</f>
        <v>Otros</v>
      </c>
      <c r="P7852" s="2"/>
      <c r="Q7852" s="2"/>
    </row>
    <row r="7853" spans="1:17" x14ac:dyDescent="0.25">
      <c r="A7853" t="s">
        <v>3063</v>
      </c>
      <c r="B7853" s="1">
        <v>43874</v>
      </c>
      <c r="C7853" s="1">
        <v>43896</v>
      </c>
      <c r="D7853" t="s">
        <v>21</v>
      </c>
      <c r="E7853" t="s">
        <v>273</v>
      </c>
      <c r="F7853">
        <v>0</v>
      </c>
      <c r="G7853">
        <v>100000</v>
      </c>
      <c r="H7853">
        <v>0</v>
      </c>
      <c r="I7853">
        <v>0</v>
      </c>
      <c r="J7853">
        <v>0</v>
      </c>
      <c r="K7853">
        <v>1.6</v>
      </c>
      <c r="L7853" t="s">
        <v>16</v>
      </c>
      <c r="M7853" s="2">
        <v>160000</v>
      </c>
      <c r="N7853" s="2" t="str">
        <f>VLOOKUP(Tabla1[[#This Row],[nemo]],'Nemos y clasificaciones'!$A$2:$B$5000,2,FALSE)</f>
        <v>AMGEN INC</v>
      </c>
      <c r="O7853" s="2" t="str">
        <f>VLOOKUP(Tabla1[[#This Row],[nemo]],'Nemos y clasificaciones'!$A$1:$C$3000,3,FALSE)</f>
        <v>Otros</v>
      </c>
      <c r="P7853" s="2"/>
      <c r="Q7853" s="2"/>
    </row>
    <row r="7854" spans="1:17" x14ac:dyDescent="0.25">
      <c r="A7854" t="s">
        <v>523</v>
      </c>
      <c r="B7854" s="1">
        <v>42774</v>
      </c>
      <c r="C7854" s="1">
        <v>42790</v>
      </c>
      <c r="D7854" t="s">
        <v>21</v>
      </c>
      <c r="E7854" t="s">
        <v>533</v>
      </c>
      <c r="F7854">
        <v>0</v>
      </c>
      <c r="G7854">
        <v>100000</v>
      </c>
      <c r="H7854">
        <v>0</v>
      </c>
      <c r="I7854">
        <v>0</v>
      </c>
      <c r="J7854">
        <v>0</v>
      </c>
      <c r="K7854">
        <v>0.45</v>
      </c>
      <c r="L7854" t="s">
        <v>23</v>
      </c>
      <c r="M7854" s="3">
        <v>45000</v>
      </c>
      <c r="N7854" s="2" t="str">
        <f>VLOOKUP(Tabla1[[#This Row],[nemo]],'Nemos y clasificaciones'!$A$2:$B$5000,2,FALSE)</f>
        <v>COSTCO WHOLESALE CORP /NEW</v>
      </c>
      <c r="O7854" s="3" t="str">
        <f>VLOOKUP(Tabla1[[#This Row],[nemo]],'Nemos y clasificaciones'!$A$1:$C$3000,3,FALSE)</f>
        <v>Consumo</v>
      </c>
      <c r="P7854" s="3"/>
      <c r="Q7854" s="3"/>
    </row>
    <row r="7855" spans="1:17" x14ac:dyDescent="0.25">
      <c r="A7855" t="s">
        <v>523</v>
      </c>
      <c r="B7855" s="1">
        <v>42676</v>
      </c>
      <c r="C7855" s="1">
        <v>42692</v>
      </c>
      <c r="D7855" t="s">
        <v>21</v>
      </c>
      <c r="E7855" t="s">
        <v>533</v>
      </c>
      <c r="F7855">
        <v>0</v>
      </c>
      <c r="G7855">
        <v>100000</v>
      </c>
      <c r="H7855">
        <v>0</v>
      </c>
      <c r="I7855">
        <v>0</v>
      </c>
      <c r="J7855">
        <v>0</v>
      </c>
      <c r="K7855">
        <v>0.45</v>
      </c>
      <c r="L7855" t="s">
        <v>23</v>
      </c>
      <c r="M7855" s="3">
        <v>45000</v>
      </c>
      <c r="N7855" s="2" t="str">
        <f>VLOOKUP(Tabla1[[#This Row],[nemo]],'Nemos y clasificaciones'!$A$2:$B$5000,2,FALSE)</f>
        <v>COSTCO WHOLESALE CORP /NEW</v>
      </c>
      <c r="O7855" s="3" t="str">
        <f>VLOOKUP(Tabla1[[#This Row],[nemo]],'Nemos y clasificaciones'!$A$1:$C$3000,3,FALSE)</f>
        <v>Consumo</v>
      </c>
      <c r="P7855" s="3"/>
      <c r="Q7855" s="3"/>
    </row>
    <row r="7856" spans="1:17" x14ac:dyDescent="0.25">
      <c r="A7856" t="s">
        <v>523</v>
      </c>
      <c r="B7856" s="1">
        <v>42592</v>
      </c>
      <c r="C7856" s="1">
        <v>42608</v>
      </c>
      <c r="D7856" t="s">
        <v>21</v>
      </c>
      <c r="E7856" t="s">
        <v>533</v>
      </c>
      <c r="F7856">
        <v>0</v>
      </c>
      <c r="G7856">
        <v>100000</v>
      </c>
      <c r="H7856">
        <v>0</v>
      </c>
      <c r="I7856">
        <v>0</v>
      </c>
      <c r="J7856">
        <v>0</v>
      </c>
      <c r="K7856">
        <v>0.45</v>
      </c>
      <c r="L7856" t="s">
        <v>23</v>
      </c>
      <c r="M7856" s="3">
        <v>45000</v>
      </c>
      <c r="N7856" s="2" t="str">
        <f>VLOOKUP(Tabla1[[#This Row],[nemo]],'Nemos y clasificaciones'!$A$2:$B$5000,2,FALSE)</f>
        <v>COSTCO WHOLESALE CORP /NEW</v>
      </c>
      <c r="O7856" s="3" t="str">
        <f>VLOOKUP(Tabla1[[#This Row],[nemo]],'Nemos y clasificaciones'!$A$1:$C$3000,3,FALSE)</f>
        <v>Consumo</v>
      </c>
      <c r="P7856" s="3"/>
      <c r="Q7856" s="3"/>
    </row>
    <row r="7857" spans="1:17" x14ac:dyDescent="0.25">
      <c r="A7857" t="s">
        <v>523</v>
      </c>
      <c r="B7857" s="1">
        <v>42487</v>
      </c>
      <c r="C7857" s="1">
        <v>42503</v>
      </c>
      <c r="D7857" t="s">
        <v>21</v>
      </c>
      <c r="E7857" t="s">
        <v>533</v>
      </c>
      <c r="F7857">
        <v>0</v>
      </c>
      <c r="G7857">
        <v>100000</v>
      </c>
      <c r="H7857">
        <v>0</v>
      </c>
      <c r="I7857">
        <v>0</v>
      </c>
      <c r="J7857">
        <v>0</v>
      </c>
      <c r="K7857">
        <v>0.45</v>
      </c>
      <c r="L7857" t="s">
        <v>23</v>
      </c>
      <c r="M7857" s="3">
        <v>45000</v>
      </c>
      <c r="N7857" s="2" t="str">
        <f>VLOOKUP(Tabla1[[#This Row],[nemo]],'Nemos y clasificaciones'!$A$2:$B$5000,2,FALSE)</f>
        <v>COSTCO WHOLESALE CORP /NEW</v>
      </c>
      <c r="O7857" s="3" t="str">
        <f>VLOOKUP(Tabla1[[#This Row],[nemo]],'Nemos y clasificaciones'!$A$1:$C$3000,3,FALSE)</f>
        <v>Consumo</v>
      </c>
      <c r="P7857" s="3"/>
      <c r="Q7857" s="3"/>
    </row>
    <row r="7858" spans="1:17" x14ac:dyDescent="0.25">
      <c r="A7858" t="s">
        <v>2837</v>
      </c>
      <c r="B7858" s="1">
        <v>42410</v>
      </c>
      <c r="C7858" s="1">
        <v>42426</v>
      </c>
      <c r="D7858" t="s">
        <v>21</v>
      </c>
      <c r="E7858" t="s">
        <v>533</v>
      </c>
      <c r="F7858">
        <v>0</v>
      </c>
      <c r="G7858">
        <v>100000</v>
      </c>
      <c r="H7858">
        <v>0</v>
      </c>
      <c r="I7858">
        <v>0</v>
      </c>
      <c r="J7858">
        <v>0</v>
      </c>
      <c r="K7858">
        <v>0.4</v>
      </c>
      <c r="L7858" t="s">
        <v>23</v>
      </c>
      <c r="M7858" s="3">
        <v>40000</v>
      </c>
      <c r="N7858" s="2" t="str">
        <f>VLOOKUP(Tabla1[[#This Row],[nemo]],'Nemos y clasificaciones'!$A$2:$B$5000,2,FALSE)</f>
        <v>COSTCO WHOLESALE CORP /NEW</v>
      </c>
      <c r="O7858" s="3" t="str">
        <f>VLOOKUP(Tabla1[[#This Row],[nemo]],'Nemos y clasificaciones'!$A$1:$C$3000,3,FALSE)</f>
        <v>Consumo</v>
      </c>
      <c r="P7858" s="3"/>
      <c r="Q7858" s="3"/>
    </row>
    <row r="7859" spans="1:17" x14ac:dyDescent="0.25">
      <c r="A7859" t="s">
        <v>2837</v>
      </c>
      <c r="B7859" s="1">
        <v>42318</v>
      </c>
      <c r="C7859" s="1">
        <v>42335</v>
      </c>
      <c r="D7859" t="s">
        <v>21</v>
      </c>
      <c r="E7859" t="s">
        <v>533</v>
      </c>
      <c r="F7859">
        <v>0</v>
      </c>
      <c r="G7859">
        <v>100000</v>
      </c>
      <c r="H7859">
        <v>0</v>
      </c>
      <c r="I7859">
        <v>0</v>
      </c>
      <c r="J7859">
        <v>0</v>
      </c>
      <c r="K7859">
        <v>0.4</v>
      </c>
      <c r="L7859" t="s">
        <v>23</v>
      </c>
      <c r="M7859" s="3">
        <v>40000</v>
      </c>
      <c r="N7859" s="2" t="str">
        <f>VLOOKUP(Tabla1[[#This Row],[nemo]],'Nemos y clasificaciones'!$A$2:$B$5000,2,FALSE)</f>
        <v>COSTCO WHOLESALE CORP /NEW</v>
      </c>
      <c r="O7859" s="3" t="str">
        <f>VLOOKUP(Tabla1[[#This Row],[nemo]],'Nemos y clasificaciones'!$A$1:$C$3000,3,FALSE)</f>
        <v>Consumo</v>
      </c>
      <c r="P7859" s="3"/>
      <c r="Q7859" s="3"/>
    </row>
    <row r="7860" spans="1:17" x14ac:dyDescent="0.25">
      <c r="A7860" t="s">
        <v>2837</v>
      </c>
      <c r="B7860" s="1">
        <v>42228</v>
      </c>
      <c r="C7860" s="1">
        <v>42244</v>
      </c>
      <c r="D7860" t="s">
        <v>21</v>
      </c>
      <c r="E7860" t="s">
        <v>533</v>
      </c>
      <c r="F7860">
        <v>0</v>
      </c>
      <c r="G7860">
        <v>100000</v>
      </c>
      <c r="H7860">
        <v>0</v>
      </c>
      <c r="I7860">
        <v>0</v>
      </c>
      <c r="J7860">
        <v>0</v>
      </c>
      <c r="K7860">
        <v>0.4</v>
      </c>
      <c r="L7860" t="s">
        <v>23</v>
      </c>
      <c r="M7860" s="3">
        <v>40000</v>
      </c>
      <c r="N7860" s="2" t="str">
        <f>VLOOKUP(Tabla1[[#This Row],[nemo]],'Nemos y clasificaciones'!$A$2:$B$5000,2,FALSE)</f>
        <v>COSTCO WHOLESALE CORP /NEW</v>
      </c>
      <c r="O7860" s="3" t="str">
        <f>VLOOKUP(Tabla1[[#This Row],[nemo]],'Nemos y clasificaciones'!$A$1:$C$3000,3,FALSE)</f>
        <v>Consumo</v>
      </c>
      <c r="P7860" s="3"/>
      <c r="Q7860" s="3"/>
    </row>
    <row r="7861" spans="1:17" x14ac:dyDescent="0.25">
      <c r="A7861" t="s">
        <v>2837</v>
      </c>
      <c r="B7861" s="1">
        <v>42123</v>
      </c>
      <c r="C7861" s="1">
        <v>42139</v>
      </c>
      <c r="D7861" t="s">
        <v>21</v>
      </c>
      <c r="E7861" t="s">
        <v>533</v>
      </c>
      <c r="F7861">
        <v>0</v>
      </c>
      <c r="G7861">
        <v>100000</v>
      </c>
      <c r="H7861">
        <v>0</v>
      </c>
      <c r="I7861">
        <v>0</v>
      </c>
      <c r="J7861">
        <v>0</v>
      </c>
      <c r="K7861">
        <v>0.4</v>
      </c>
      <c r="L7861" t="s">
        <v>23</v>
      </c>
      <c r="M7861" s="3">
        <v>40000</v>
      </c>
      <c r="N7861" s="2" t="str">
        <f>VLOOKUP(Tabla1[[#This Row],[nemo]],'Nemos y clasificaciones'!$A$2:$B$5000,2,FALSE)</f>
        <v>COSTCO WHOLESALE CORP /NEW</v>
      </c>
      <c r="O7861" s="3" t="str">
        <f>VLOOKUP(Tabla1[[#This Row],[nemo]],'Nemos y clasificaciones'!$A$1:$C$3000,3,FALSE)</f>
        <v>Consumo</v>
      </c>
      <c r="P7861" s="3"/>
      <c r="Q7861" s="3"/>
    </row>
    <row r="7862" spans="1:17" x14ac:dyDescent="0.25">
      <c r="A7862" t="s">
        <v>11942</v>
      </c>
      <c r="B7862" s="1">
        <v>42046</v>
      </c>
      <c r="C7862" s="1">
        <v>42062</v>
      </c>
      <c r="D7862" t="s">
        <v>21</v>
      </c>
      <c r="E7862" t="s">
        <v>533</v>
      </c>
      <c r="F7862">
        <v>0</v>
      </c>
      <c r="G7862">
        <v>100000</v>
      </c>
      <c r="H7862">
        <v>0</v>
      </c>
      <c r="I7862">
        <v>0</v>
      </c>
      <c r="J7862">
        <v>0</v>
      </c>
      <c r="K7862">
        <v>0.35499999999999998</v>
      </c>
      <c r="L7862" t="s">
        <v>23</v>
      </c>
      <c r="M7862" s="3">
        <v>35500</v>
      </c>
      <c r="N7862" s="2" t="str">
        <f>VLOOKUP(Tabla1[[#This Row],[nemo]],'Nemos y clasificaciones'!$A$2:$B$5000,2,FALSE)</f>
        <v>COSTCO WHOLESALE CORP /NEW</v>
      </c>
      <c r="O7862" s="3" t="str">
        <f>VLOOKUP(Tabla1[[#This Row],[nemo]],'Nemos y clasificaciones'!$A$1:$C$3000,3,FALSE)</f>
        <v>Consumo</v>
      </c>
      <c r="P7862" s="3"/>
      <c r="Q7862" s="3"/>
    </row>
    <row r="7863" spans="1:17" x14ac:dyDescent="0.25">
      <c r="A7863" t="s">
        <v>1810</v>
      </c>
      <c r="B7863" s="1">
        <v>44300</v>
      </c>
      <c r="C7863" s="1">
        <v>44335</v>
      </c>
      <c r="D7863" t="s">
        <v>14</v>
      </c>
      <c r="E7863" t="s">
        <v>1811</v>
      </c>
      <c r="F7863">
        <v>25644</v>
      </c>
      <c r="G7863">
        <v>0</v>
      </c>
      <c r="H7863">
        <v>0</v>
      </c>
      <c r="I7863">
        <v>110000</v>
      </c>
      <c r="J7863">
        <v>110000</v>
      </c>
      <c r="K7863">
        <v>195687.8</v>
      </c>
      <c r="L7863" t="s">
        <v>19</v>
      </c>
      <c r="M7863" s="2">
        <v>0</v>
      </c>
      <c r="N7863" s="2" t="str">
        <f>VLOOKUP(Tabla1[[#This Row],[nemo]],'Nemos y clasificaciones'!$A$2:$B$5000,2,FALSE)</f>
        <v>PRINCE OF WALES COUNTRY CLUB S.A SERIE A</v>
      </c>
      <c r="O7863" s="2" t="str">
        <f>VLOOKUP(Tabla1[[#This Row],[nemo]],'Nemos y clasificaciones'!$A$1:$C$3000,3,FALSE)</f>
        <v>Recreación y servicios educacionales</v>
      </c>
      <c r="P7863" s="2"/>
      <c r="Q7863" s="2"/>
    </row>
    <row r="7864" spans="1:17" x14ac:dyDescent="0.25">
      <c r="A7864" t="s">
        <v>10169</v>
      </c>
      <c r="B7864" s="1">
        <v>42642</v>
      </c>
      <c r="C7864" s="1">
        <v>42678</v>
      </c>
      <c r="D7864" t="s">
        <v>14</v>
      </c>
      <c r="E7864" t="s">
        <v>1811</v>
      </c>
      <c r="F7864">
        <v>21600</v>
      </c>
      <c r="G7864">
        <v>0</v>
      </c>
      <c r="H7864">
        <v>0</v>
      </c>
      <c r="I7864">
        <v>85000</v>
      </c>
      <c r="J7864">
        <v>85000</v>
      </c>
      <c r="K7864">
        <v>190033</v>
      </c>
      <c r="L7864" t="s">
        <v>19</v>
      </c>
      <c r="M7864" s="2">
        <v>0</v>
      </c>
      <c r="N7864" s="2" t="str">
        <f>VLOOKUP(Tabla1[[#This Row],[nemo]],'Nemos y clasificaciones'!$A$2:$B$5000,2,FALSE)</f>
        <v>PRINCE OF WALES COUNTRY CLUB S.A SERIE A</v>
      </c>
      <c r="O7864" s="2" t="str">
        <f>VLOOKUP(Tabla1[[#This Row],[nemo]],'Nemos y clasificaciones'!$A$1:$C$3000,3,FALSE)</f>
        <v>Recreación y servicios educacionales</v>
      </c>
      <c r="P7864" s="2"/>
      <c r="Q7864" s="2"/>
    </row>
    <row r="7865" spans="1:17" x14ac:dyDescent="0.25">
      <c r="A7865" t="s">
        <v>1812</v>
      </c>
      <c r="B7865" s="1">
        <v>44300</v>
      </c>
      <c r="C7865" s="1">
        <v>44335</v>
      </c>
      <c r="D7865" t="s">
        <v>14</v>
      </c>
      <c r="E7865" t="s">
        <v>1813</v>
      </c>
      <c r="F7865">
        <v>7300</v>
      </c>
      <c r="G7865">
        <v>0</v>
      </c>
      <c r="H7865">
        <v>0</v>
      </c>
      <c r="I7865">
        <v>50000</v>
      </c>
      <c r="J7865">
        <v>50000</v>
      </c>
      <c r="K7865">
        <v>195687.8</v>
      </c>
      <c r="L7865" t="s">
        <v>19</v>
      </c>
      <c r="M7865" s="2">
        <v>0</v>
      </c>
      <c r="N7865" s="2" t="str">
        <f>VLOOKUP(Tabla1[[#This Row],[nemo]],'Nemos y clasificaciones'!$A$2:$B$5000,2,FALSE)</f>
        <v>PRINCE OF WALES COUNTRY CLUB S.A SERIE B</v>
      </c>
      <c r="O7865" s="2" t="str">
        <f>VLOOKUP(Tabla1[[#This Row],[nemo]],'Nemos y clasificaciones'!$A$1:$C$3000,3,FALSE)</f>
        <v>Recreación y servicios educacionales</v>
      </c>
      <c r="P7865" s="2"/>
      <c r="Q7865" s="2"/>
    </row>
    <row r="7866" spans="1:17" x14ac:dyDescent="0.25">
      <c r="A7866" t="s">
        <v>1814</v>
      </c>
      <c r="B7866" s="1">
        <v>44300</v>
      </c>
      <c r="C7866" s="1">
        <v>44335</v>
      </c>
      <c r="D7866" t="s">
        <v>14</v>
      </c>
      <c r="E7866" t="s">
        <v>1815</v>
      </c>
      <c r="F7866">
        <v>1522</v>
      </c>
      <c r="G7866">
        <v>0</v>
      </c>
      <c r="H7866">
        <v>0</v>
      </c>
      <c r="I7866">
        <v>50000</v>
      </c>
      <c r="J7866">
        <v>50000</v>
      </c>
      <c r="K7866">
        <v>195687.8</v>
      </c>
      <c r="L7866" t="s">
        <v>19</v>
      </c>
      <c r="M7866" s="2">
        <v>0</v>
      </c>
      <c r="N7866" s="2" t="str">
        <f>VLOOKUP(Tabla1[[#This Row],[nemo]],'Nemos y clasificaciones'!$A$2:$B$5000,2,FALSE)</f>
        <v>PRINCE OF WALES COUNTRY CLUB S.A SERIE P</v>
      </c>
      <c r="O7866" s="2" t="str">
        <f>VLOOKUP(Tabla1[[#This Row],[nemo]],'Nemos y clasificaciones'!$A$1:$C$3000,3,FALSE)</f>
        <v>Recreación y servicios educacionales</v>
      </c>
      <c r="P7866" s="2"/>
      <c r="Q7866" s="2"/>
    </row>
    <row r="7867" spans="1:17" x14ac:dyDescent="0.25">
      <c r="A7867" t="s">
        <v>28</v>
      </c>
      <c r="B7867" s="1">
        <v>44453</v>
      </c>
      <c r="C7867" s="1">
        <v>44474</v>
      </c>
      <c r="D7867" t="s">
        <v>21</v>
      </c>
      <c r="E7867" t="s">
        <v>29</v>
      </c>
      <c r="F7867">
        <v>0</v>
      </c>
      <c r="G7867">
        <v>150000</v>
      </c>
      <c r="H7867">
        <v>0</v>
      </c>
      <c r="I7867">
        <v>0</v>
      </c>
      <c r="J7867">
        <v>0</v>
      </c>
      <c r="K7867">
        <v>0.48</v>
      </c>
      <c r="L7867" t="s">
        <v>23</v>
      </c>
      <c r="M7867" s="3">
        <v>72000</v>
      </c>
      <c r="N7867" s="2" t="str">
        <f>VLOOKUP(Tabla1[[#This Row],[nemo]],'Nemos y clasificaciones'!$A$2:$B$5000,2,FALSE)</f>
        <v>CHESAPEAKE UTILITIES CORP</v>
      </c>
      <c r="O7867" s="3" t="str">
        <f>VLOOKUP(Tabla1[[#This Row],[nemo]],'Nemos y clasificaciones'!$A$1:$C$3000,3,FALSE)</f>
        <v>Conglomerados</v>
      </c>
      <c r="P7867" s="3"/>
      <c r="Q7867" s="3"/>
    </row>
    <row r="7868" spans="1:17" x14ac:dyDescent="0.25">
      <c r="A7868" t="s">
        <v>28</v>
      </c>
      <c r="B7868" s="1">
        <v>44361</v>
      </c>
      <c r="C7868" s="1">
        <v>44383</v>
      </c>
      <c r="D7868" t="s">
        <v>21</v>
      </c>
      <c r="E7868" t="s">
        <v>29</v>
      </c>
      <c r="F7868">
        <v>0</v>
      </c>
      <c r="G7868">
        <v>150000</v>
      </c>
      <c r="H7868">
        <v>0</v>
      </c>
      <c r="I7868">
        <v>0</v>
      </c>
      <c r="J7868">
        <v>0</v>
      </c>
      <c r="K7868">
        <v>0.48</v>
      </c>
      <c r="L7868" t="s">
        <v>23</v>
      </c>
      <c r="M7868" s="3">
        <v>72000</v>
      </c>
      <c r="N7868" s="2" t="str">
        <f>VLOOKUP(Tabla1[[#This Row],[nemo]],'Nemos y clasificaciones'!$A$2:$B$5000,2,FALSE)</f>
        <v>CHESAPEAKE UTILITIES CORP</v>
      </c>
      <c r="O7868" s="3" t="str">
        <f>VLOOKUP(Tabla1[[#This Row],[nemo]],'Nemos y clasificaciones'!$A$1:$C$3000,3,FALSE)</f>
        <v>Conglomerados</v>
      </c>
      <c r="P7868" s="3"/>
      <c r="Q7868" s="3"/>
    </row>
    <row r="7869" spans="1:17" x14ac:dyDescent="0.25">
      <c r="A7869" t="s">
        <v>2319</v>
      </c>
      <c r="B7869" s="1">
        <v>44267</v>
      </c>
      <c r="C7869" s="1">
        <v>44291</v>
      </c>
      <c r="D7869" t="s">
        <v>21</v>
      </c>
      <c r="E7869" t="s">
        <v>29</v>
      </c>
      <c r="F7869">
        <v>0</v>
      </c>
      <c r="G7869">
        <v>150000</v>
      </c>
      <c r="H7869">
        <v>0</v>
      </c>
      <c r="I7869">
        <v>0</v>
      </c>
      <c r="J7869">
        <v>0</v>
      </c>
      <c r="K7869">
        <v>0.44</v>
      </c>
      <c r="L7869" t="s">
        <v>23</v>
      </c>
      <c r="M7869" s="3">
        <v>66000</v>
      </c>
      <c r="N7869" s="2" t="str">
        <f>VLOOKUP(Tabla1[[#This Row],[nemo]],'Nemos y clasificaciones'!$A$2:$B$5000,2,FALSE)</f>
        <v>CHESAPEAKE UTILITIES CORP</v>
      </c>
      <c r="O7869" s="3" t="str">
        <f>VLOOKUP(Tabla1[[#This Row],[nemo]],'Nemos y clasificaciones'!$A$1:$C$3000,3,FALSE)</f>
        <v>Conglomerados</v>
      </c>
      <c r="P7869" s="3"/>
      <c r="Q7869" s="3"/>
    </row>
    <row r="7870" spans="1:17" x14ac:dyDescent="0.25">
      <c r="A7870" t="s">
        <v>2319</v>
      </c>
      <c r="B7870" s="1">
        <v>44179</v>
      </c>
      <c r="C7870" s="1">
        <v>44201</v>
      </c>
      <c r="D7870" t="s">
        <v>21</v>
      </c>
      <c r="E7870" t="s">
        <v>29</v>
      </c>
      <c r="F7870">
        <v>0</v>
      </c>
      <c r="G7870">
        <v>150000</v>
      </c>
      <c r="H7870">
        <v>0</v>
      </c>
      <c r="I7870">
        <v>0</v>
      </c>
      <c r="J7870">
        <v>0</v>
      </c>
      <c r="K7870">
        <v>0.44</v>
      </c>
      <c r="L7870" t="s">
        <v>23</v>
      </c>
      <c r="M7870" s="3">
        <v>66000</v>
      </c>
      <c r="N7870" s="2" t="str">
        <f>VLOOKUP(Tabla1[[#This Row],[nemo]],'Nemos y clasificaciones'!$A$2:$B$5000,2,FALSE)</f>
        <v>CHESAPEAKE UTILITIES CORP</v>
      </c>
      <c r="O7870" s="3" t="str">
        <f>VLOOKUP(Tabla1[[#This Row],[nemo]],'Nemos y clasificaciones'!$A$1:$C$3000,3,FALSE)</f>
        <v>Conglomerados</v>
      </c>
      <c r="P7870" s="3"/>
      <c r="Q7870" s="3"/>
    </row>
    <row r="7871" spans="1:17" x14ac:dyDescent="0.25">
      <c r="A7871" t="s">
        <v>2319</v>
      </c>
      <c r="B7871" s="1">
        <v>44088</v>
      </c>
      <c r="C7871" s="1">
        <v>44109</v>
      </c>
      <c r="D7871" t="s">
        <v>21</v>
      </c>
      <c r="E7871" t="s">
        <v>29</v>
      </c>
      <c r="F7871">
        <v>0</v>
      </c>
      <c r="G7871">
        <v>150000</v>
      </c>
      <c r="H7871">
        <v>0</v>
      </c>
      <c r="I7871">
        <v>0</v>
      </c>
      <c r="J7871">
        <v>0</v>
      </c>
      <c r="K7871">
        <v>0.44</v>
      </c>
      <c r="L7871" t="s">
        <v>23</v>
      </c>
      <c r="M7871" s="3">
        <v>66000</v>
      </c>
      <c r="N7871" s="2" t="str">
        <f>VLOOKUP(Tabla1[[#This Row],[nemo]],'Nemos y clasificaciones'!$A$2:$B$5000,2,FALSE)</f>
        <v>CHESAPEAKE UTILITIES CORP</v>
      </c>
      <c r="O7871" s="3" t="str">
        <f>VLOOKUP(Tabla1[[#This Row],[nemo]],'Nemos y clasificaciones'!$A$1:$C$3000,3,FALSE)</f>
        <v>Conglomerados</v>
      </c>
      <c r="P7871" s="3"/>
      <c r="Q7871" s="3"/>
    </row>
    <row r="7872" spans="1:17" x14ac:dyDescent="0.25">
      <c r="A7872" t="s">
        <v>2319</v>
      </c>
      <c r="B7872" s="1">
        <v>43994</v>
      </c>
      <c r="C7872" s="1">
        <v>44018</v>
      </c>
      <c r="D7872" t="s">
        <v>21</v>
      </c>
      <c r="E7872" t="s">
        <v>29</v>
      </c>
      <c r="F7872">
        <v>0</v>
      </c>
      <c r="G7872">
        <v>150000</v>
      </c>
      <c r="H7872">
        <v>0</v>
      </c>
      <c r="I7872">
        <v>0</v>
      </c>
      <c r="J7872">
        <v>0</v>
      </c>
      <c r="K7872">
        <v>0.44</v>
      </c>
      <c r="L7872" t="s">
        <v>23</v>
      </c>
      <c r="M7872" s="3">
        <v>66000</v>
      </c>
      <c r="N7872" s="2" t="str">
        <f>VLOOKUP(Tabla1[[#This Row],[nemo]],'Nemos y clasificaciones'!$A$2:$B$5000,2,FALSE)</f>
        <v>CHESAPEAKE UTILITIES CORP</v>
      </c>
      <c r="O7872" s="3" t="str">
        <f>VLOOKUP(Tabla1[[#This Row],[nemo]],'Nemos y clasificaciones'!$A$1:$C$3000,3,FALSE)</f>
        <v>Conglomerados</v>
      </c>
      <c r="P7872" s="3"/>
      <c r="Q7872" s="3"/>
    </row>
    <row r="7873" spans="1:17" x14ac:dyDescent="0.25">
      <c r="A7873" t="s">
        <v>5039</v>
      </c>
      <c r="B7873" s="1">
        <v>43812</v>
      </c>
      <c r="C7873" s="1">
        <v>43836</v>
      </c>
      <c r="D7873" t="s">
        <v>21</v>
      </c>
      <c r="E7873" t="s">
        <v>29</v>
      </c>
      <c r="F7873">
        <v>0</v>
      </c>
      <c r="G7873">
        <v>150000</v>
      </c>
      <c r="H7873">
        <v>0</v>
      </c>
      <c r="I7873">
        <v>0</v>
      </c>
      <c r="J7873">
        <v>0</v>
      </c>
      <c r="K7873">
        <v>0.40500000000000003</v>
      </c>
      <c r="L7873" t="s">
        <v>23</v>
      </c>
      <c r="M7873" s="3">
        <v>60750</v>
      </c>
      <c r="N7873" s="2" t="str">
        <f>VLOOKUP(Tabla1[[#This Row],[nemo]],'Nemos y clasificaciones'!$A$2:$B$5000,2,FALSE)</f>
        <v>CHESAPEAKE UTILITIES CORP</v>
      </c>
      <c r="O7873" s="3" t="str">
        <f>VLOOKUP(Tabla1[[#This Row],[nemo]],'Nemos y clasificaciones'!$A$1:$C$3000,3,FALSE)</f>
        <v>Conglomerados</v>
      </c>
      <c r="P7873" s="3"/>
      <c r="Q7873" s="3"/>
    </row>
    <row r="7874" spans="1:17" x14ac:dyDescent="0.25">
      <c r="A7874" t="s">
        <v>889</v>
      </c>
      <c r="B7874" s="1">
        <v>44378</v>
      </c>
      <c r="C7874" s="1">
        <v>44385</v>
      </c>
      <c r="D7874" t="s">
        <v>21</v>
      </c>
      <c r="E7874" t="s">
        <v>287</v>
      </c>
      <c r="F7874">
        <v>0</v>
      </c>
      <c r="G7874">
        <v>1000000</v>
      </c>
      <c r="H7874">
        <v>0</v>
      </c>
      <c r="I7874">
        <v>0</v>
      </c>
      <c r="J7874">
        <v>0</v>
      </c>
      <c r="K7874">
        <v>0.156</v>
      </c>
      <c r="L7874" t="s">
        <v>23</v>
      </c>
      <c r="M7874" s="2">
        <v>156000</v>
      </c>
      <c r="N7874" s="2" t="str">
        <f>VLOOKUP(Tabla1[[#This Row],[nemo]],'Nemos y clasificaciones'!$A$2:$B$5000,2,FALSE)</f>
        <v>iShares Core U.S. Aggregate Bond ETF (AGG)</v>
      </c>
      <c r="O7874" s="2" t="str">
        <f>VLOOKUP(Tabla1[[#This Row],[nemo]],'Nemos y clasificaciones'!$A$1:$C$3000,3,FALSE)</f>
        <v>ETF</v>
      </c>
      <c r="P7874" s="2"/>
      <c r="Q7874" s="2"/>
    </row>
    <row r="7875" spans="1:17" x14ac:dyDescent="0.25">
      <c r="A7875" t="s">
        <v>5039</v>
      </c>
      <c r="B7875" s="1">
        <v>43720</v>
      </c>
      <c r="C7875" s="1">
        <v>43745</v>
      </c>
      <c r="D7875" t="s">
        <v>21</v>
      </c>
      <c r="E7875" t="s">
        <v>29</v>
      </c>
      <c r="F7875">
        <v>0</v>
      </c>
      <c r="G7875">
        <v>150000</v>
      </c>
      <c r="H7875">
        <v>0</v>
      </c>
      <c r="I7875">
        <v>0</v>
      </c>
      <c r="J7875">
        <v>0</v>
      </c>
      <c r="K7875">
        <v>0.40500000000000003</v>
      </c>
      <c r="L7875" t="s">
        <v>23</v>
      </c>
      <c r="M7875" s="3">
        <v>60750</v>
      </c>
      <c r="N7875" s="2" t="str">
        <f>VLOOKUP(Tabla1[[#This Row],[nemo]],'Nemos y clasificaciones'!$A$2:$B$5000,2,FALSE)</f>
        <v>CHESAPEAKE UTILITIES CORP</v>
      </c>
      <c r="O7875" s="3" t="str">
        <f>VLOOKUP(Tabla1[[#This Row],[nemo]],'Nemos y clasificaciones'!$A$1:$C$3000,3,FALSE)</f>
        <v>Conglomerados</v>
      </c>
      <c r="P7875" s="3"/>
      <c r="Q7875" s="3"/>
    </row>
    <row r="7876" spans="1:17" x14ac:dyDescent="0.25">
      <c r="A7876" t="s">
        <v>5039</v>
      </c>
      <c r="B7876" s="1">
        <v>43629</v>
      </c>
      <c r="C7876" s="1">
        <v>43651</v>
      </c>
      <c r="D7876" t="s">
        <v>21</v>
      </c>
      <c r="E7876" t="s">
        <v>29</v>
      </c>
      <c r="F7876">
        <v>0</v>
      </c>
      <c r="G7876">
        <v>150000</v>
      </c>
      <c r="H7876">
        <v>0</v>
      </c>
      <c r="I7876">
        <v>0</v>
      </c>
      <c r="J7876">
        <v>0</v>
      </c>
      <c r="K7876">
        <v>0.40500000000000003</v>
      </c>
      <c r="L7876" t="s">
        <v>23</v>
      </c>
      <c r="M7876" s="3">
        <v>60750</v>
      </c>
      <c r="N7876" s="2" t="str">
        <f>VLOOKUP(Tabla1[[#This Row],[nemo]],'Nemos y clasificaciones'!$A$2:$B$5000,2,FALSE)</f>
        <v>CHESAPEAKE UTILITIES CORP</v>
      </c>
      <c r="O7876" s="3" t="str">
        <f>VLOOKUP(Tabla1[[#This Row],[nemo]],'Nemos y clasificaciones'!$A$1:$C$3000,3,FALSE)</f>
        <v>Conglomerados</v>
      </c>
      <c r="P7876" s="3"/>
      <c r="Q7876" s="3"/>
    </row>
    <row r="7877" spans="1:17" x14ac:dyDescent="0.25">
      <c r="A7877" t="s">
        <v>698</v>
      </c>
      <c r="B7877" s="1">
        <v>43538</v>
      </c>
      <c r="C7877" s="1">
        <v>43560</v>
      </c>
      <c r="D7877" t="s">
        <v>21</v>
      </c>
      <c r="E7877" t="s">
        <v>29</v>
      </c>
      <c r="F7877">
        <v>0</v>
      </c>
      <c r="G7877">
        <v>150000</v>
      </c>
      <c r="H7877">
        <v>0</v>
      </c>
      <c r="I7877">
        <v>0</v>
      </c>
      <c r="J7877">
        <v>0</v>
      </c>
      <c r="K7877">
        <v>0.37</v>
      </c>
      <c r="L7877" t="s">
        <v>23</v>
      </c>
      <c r="M7877" s="3">
        <v>55500</v>
      </c>
      <c r="N7877" s="2" t="str">
        <f>VLOOKUP(Tabla1[[#This Row],[nemo]],'Nemos y clasificaciones'!$A$2:$B$5000,2,FALSE)</f>
        <v>CHESAPEAKE UTILITIES CORP</v>
      </c>
      <c r="O7877" s="3" t="str">
        <f>VLOOKUP(Tabla1[[#This Row],[nemo]],'Nemos y clasificaciones'!$A$1:$C$3000,3,FALSE)</f>
        <v>Conglomerados</v>
      </c>
      <c r="P7877" s="3"/>
      <c r="Q7877" s="3"/>
    </row>
    <row r="7878" spans="1:17" x14ac:dyDescent="0.25">
      <c r="A7878" t="s">
        <v>698</v>
      </c>
      <c r="B7878" s="1">
        <v>43447</v>
      </c>
      <c r="C7878" s="1">
        <v>43472</v>
      </c>
      <c r="D7878" t="s">
        <v>21</v>
      </c>
      <c r="E7878" t="s">
        <v>29</v>
      </c>
      <c r="F7878">
        <v>0</v>
      </c>
      <c r="G7878">
        <v>150000</v>
      </c>
      <c r="H7878">
        <v>0</v>
      </c>
      <c r="I7878">
        <v>0</v>
      </c>
      <c r="J7878">
        <v>0</v>
      </c>
      <c r="K7878">
        <v>0.37</v>
      </c>
      <c r="L7878" t="s">
        <v>23</v>
      </c>
      <c r="M7878" s="3">
        <v>55500</v>
      </c>
      <c r="N7878" s="2" t="str">
        <f>VLOOKUP(Tabla1[[#This Row],[nemo]],'Nemos y clasificaciones'!$A$2:$B$5000,2,FALSE)</f>
        <v>CHESAPEAKE UTILITIES CORP</v>
      </c>
      <c r="O7878" s="3" t="str">
        <f>VLOOKUP(Tabla1[[#This Row],[nemo]],'Nemos y clasificaciones'!$A$1:$C$3000,3,FALSE)</f>
        <v>Conglomerados</v>
      </c>
      <c r="P7878" s="3"/>
      <c r="Q7878" s="3"/>
    </row>
    <row r="7879" spans="1:17" x14ac:dyDescent="0.25">
      <c r="A7879" t="s">
        <v>698</v>
      </c>
      <c r="B7879" s="1">
        <v>43356</v>
      </c>
      <c r="C7879" s="1">
        <v>43378</v>
      </c>
      <c r="D7879" t="s">
        <v>21</v>
      </c>
      <c r="E7879" t="s">
        <v>29</v>
      </c>
      <c r="F7879">
        <v>0</v>
      </c>
      <c r="G7879">
        <v>150000</v>
      </c>
      <c r="H7879">
        <v>0</v>
      </c>
      <c r="I7879">
        <v>0</v>
      </c>
      <c r="J7879">
        <v>0</v>
      </c>
      <c r="K7879">
        <v>0.37</v>
      </c>
      <c r="L7879" t="s">
        <v>23</v>
      </c>
      <c r="M7879" s="3">
        <v>55500</v>
      </c>
      <c r="N7879" s="2" t="str">
        <f>VLOOKUP(Tabla1[[#This Row],[nemo]],'Nemos y clasificaciones'!$A$2:$B$5000,2,FALSE)</f>
        <v>CHESAPEAKE UTILITIES CORP</v>
      </c>
      <c r="O7879" s="3" t="str">
        <f>VLOOKUP(Tabla1[[#This Row],[nemo]],'Nemos y clasificaciones'!$A$1:$C$3000,3,FALSE)</f>
        <v>Conglomerados</v>
      </c>
      <c r="P7879" s="3"/>
      <c r="Q7879" s="3"/>
    </row>
    <row r="7880" spans="1:17" x14ac:dyDescent="0.25">
      <c r="A7880" t="s">
        <v>698</v>
      </c>
      <c r="B7880" s="1">
        <v>43265</v>
      </c>
      <c r="C7880" s="1">
        <v>43286</v>
      </c>
      <c r="D7880" t="s">
        <v>21</v>
      </c>
      <c r="E7880" t="s">
        <v>29</v>
      </c>
      <c r="F7880">
        <v>0</v>
      </c>
      <c r="G7880">
        <v>150000</v>
      </c>
      <c r="H7880">
        <v>0</v>
      </c>
      <c r="I7880">
        <v>0</v>
      </c>
      <c r="J7880">
        <v>0</v>
      </c>
      <c r="K7880">
        <v>0.37</v>
      </c>
      <c r="L7880" t="s">
        <v>23</v>
      </c>
      <c r="M7880" s="3">
        <v>55500</v>
      </c>
      <c r="N7880" s="2" t="str">
        <f>VLOOKUP(Tabla1[[#This Row],[nemo]],'Nemos y clasificaciones'!$A$2:$B$5000,2,FALSE)</f>
        <v>CHESAPEAKE UTILITIES CORP</v>
      </c>
      <c r="O7880" s="3" t="str">
        <f>VLOOKUP(Tabla1[[#This Row],[nemo]],'Nemos y clasificaciones'!$A$1:$C$3000,3,FALSE)</f>
        <v>Conglomerados</v>
      </c>
      <c r="P7880" s="3"/>
      <c r="Q7880" s="3"/>
    </row>
    <row r="7881" spans="1:17" x14ac:dyDescent="0.25">
      <c r="A7881" t="s">
        <v>538</v>
      </c>
      <c r="B7881" s="1">
        <v>44414</v>
      </c>
      <c r="C7881" s="1">
        <v>44420</v>
      </c>
      <c r="D7881" t="s">
        <v>21</v>
      </c>
      <c r="E7881" t="s">
        <v>539</v>
      </c>
      <c r="F7881">
        <v>0</v>
      </c>
      <c r="G7881">
        <v>700000</v>
      </c>
      <c r="H7881">
        <v>0</v>
      </c>
      <c r="I7881">
        <v>0</v>
      </c>
      <c r="J7881">
        <v>0</v>
      </c>
      <c r="K7881">
        <v>0.22</v>
      </c>
      <c r="L7881" t="s">
        <v>23</v>
      </c>
      <c r="M7881" s="2">
        <v>154000</v>
      </c>
      <c r="N7881" s="2" t="str">
        <f>VLOOKUP(Tabla1[[#This Row],[nemo]],'Nemos y clasificaciones'!$A$2:$B$5000,2,FALSE)</f>
        <v>Apple</v>
      </c>
      <c r="O7881" s="2" t="str">
        <f>VLOOKUP(Tabla1[[#This Row],[nemo]],'Nemos y clasificaciones'!$A$1:$C$3000,3,FALSE)</f>
        <v>Otros</v>
      </c>
      <c r="P7881" s="2"/>
      <c r="Q7881" s="2"/>
    </row>
    <row r="7882" spans="1:17" x14ac:dyDescent="0.25">
      <c r="A7882" t="s">
        <v>1913</v>
      </c>
      <c r="B7882" s="1">
        <v>44323</v>
      </c>
      <c r="C7882" s="1">
        <v>44329</v>
      </c>
      <c r="D7882" t="s">
        <v>21</v>
      </c>
      <c r="E7882" t="s">
        <v>539</v>
      </c>
      <c r="F7882">
        <v>0</v>
      </c>
      <c r="G7882">
        <v>700000</v>
      </c>
      <c r="H7882">
        <v>0</v>
      </c>
      <c r="I7882">
        <v>0</v>
      </c>
      <c r="J7882">
        <v>0</v>
      </c>
      <c r="K7882">
        <v>0.22</v>
      </c>
      <c r="L7882" t="s">
        <v>23</v>
      </c>
      <c r="M7882" s="2">
        <v>154000</v>
      </c>
      <c r="N7882" s="2" t="str">
        <f>VLOOKUP(Tabla1[[#This Row],[nemo]],'Nemos y clasificaciones'!$A$2:$B$5000,2,FALSE)</f>
        <v>Apple</v>
      </c>
      <c r="O7882" s="2" t="str">
        <f>VLOOKUP(Tabla1[[#This Row],[nemo]],'Nemos y clasificaciones'!$A$1:$C$3000,3,FALSE)</f>
        <v>Otros</v>
      </c>
      <c r="P7882" s="2"/>
      <c r="Q7882" s="2"/>
    </row>
    <row r="7883" spans="1:17" x14ac:dyDescent="0.25">
      <c r="A7883" t="s">
        <v>8450</v>
      </c>
      <c r="B7883" s="1">
        <v>43173</v>
      </c>
      <c r="C7883" s="1">
        <v>43195</v>
      </c>
      <c r="D7883" t="s">
        <v>21</v>
      </c>
      <c r="E7883" t="s">
        <v>29</v>
      </c>
      <c r="F7883">
        <v>0</v>
      </c>
      <c r="G7883">
        <v>150000</v>
      </c>
      <c r="H7883">
        <v>0</v>
      </c>
      <c r="I7883">
        <v>0</v>
      </c>
      <c r="J7883">
        <v>0</v>
      </c>
      <c r="K7883">
        <v>0.32500000000000001</v>
      </c>
      <c r="L7883" t="s">
        <v>23</v>
      </c>
      <c r="M7883" s="3">
        <v>48750</v>
      </c>
      <c r="N7883" s="2" t="str">
        <f>VLOOKUP(Tabla1[[#This Row],[nemo]],'Nemos y clasificaciones'!$A$2:$B$5000,2,FALSE)</f>
        <v>CHESAPEAKE UTILITIES CORP</v>
      </c>
      <c r="O7883" s="3" t="str">
        <f>VLOOKUP(Tabla1[[#This Row],[nemo]],'Nemos y clasificaciones'!$A$1:$C$3000,3,FALSE)</f>
        <v>Conglomerados</v>
      </c>
      <c r="P7883" s="3"/>
      <c r="Q7883" s="3"/>
    </row>
    <row r="7884" spans="1:17" x14ac:dyDescent="0.25">
      <c r="A7884" t="s">
        <v>8665</v>
      </c>
      <c r="B7884" s="1">
        <v>43083</v>
      </c>
      <c r="C7884" s="1">
        <v>43105</v>
      </c>
      <c r="D7884" t="s">
        <v>21</v>
      </c>
      <c r="E7884" t="s">
        <v>29</v>
      </c>
      <c r="F7884">
        <v>0</v>
      </c>
      <c r="G7884">
        <v>150000</v>
      </c>
      <c r="H7884">
        <v>0</v>
      </c>
      <c r="I7884">
        <v>0</v>
      </c>
      <c r="J7884">
        <v>0</v>
      </c>
      <c r="K7884">
        <v>0.32500000000000001</v>
      </c>
      <c r="L7884" t="s">
        <v>23</v>
      </c>
      <c r="M7884" s="3">
        <v>48750</v>
      </c>
      <c r="N7884" s="2" t="str">
        <f>VLOOKUP(Tabla1[[#This Row],[nemo]],'Nemos y clasificaciones'!$A$2:$B$5000,2,FALSE)</f>
        <v>CHESAPEAKE UTILITIES CORP</v>
      </c>
      <c r="O7884" s="3" t="str">
        <f>VLOOKUP(Tabla1[[#This Row],[nemo]],'Nemos y clasificaciones'!$A$1:$C$3000,3,FALSE)</f>
        <v>Conglomerados</v>
      </c>
      <c r="P7884" s="3"/>
      <c r="Q7884" s="3"/>
    </row>
    <row r="7885" spans="1:17" x14ac:dyDescent="0.25">
      <c r="A7885" t="s">
        <v>8665</v>
      </c>
      <c r="B7885" s="1">
        <v>42992</v>
      </c>
      <c r="C7885" s="1">
        <v>43013</v>
      </c>
      <c r="D7885" t="s">
        <v>21</v>
      </c>
      <c r="E7885" t="s">
        <v>29</v>
      </c>
      <c r="F7885">
        <v>0</v>
      </c>
      <c r="G7885">
        <v>150000</v>
      </c>
      <c r="H7885">
        <v>0</v>
      </c>
      <c r="I7885">
        <v>0</v>
      </c>
      <c r="J7885">
        <v>0</v>
      </c>
      <c r="K7885">
        <v>0.32500000000000001</v>
      </c>
      <c r="L7885" t="s">
        <v>23</v>
      </c>
      <c r="M7885" s="3">
        <v>48750</v>
      </c>
      <c r="N7885" s="2" t="str">
        <f>VLOOKUP(Tabla1[[#This Row],[nemo]],'Nemos y clasificaciones'!$A$2:$B$5000,2,FALSE)</f>
        <v>CHESAPEAKE UTILITIES CORP</v>
      </c>
      <c r="O7885" s="3" t="str">
        <f>VLOOKUP(Tabla1[[#This Row],[nemo]],'Nemos y clasificaciones'!$A$1:$C$3000,3,FALSE)</f>
        <v>Conglomerados</v>
      </c>
      <c r="P7885" s="3"/>
      <c r="Q7885" s="3"/>
    </row>
    <row r="7886" spans="1:17" x14ac:dyDescent="0.25">
      <c r="A7886" t="s">
        <v>8665</v>
      </c>
      <c r="B7886" s="1">
        <v>42899</v>
      </c>
      <c r="C7886" s="1">
        <v>42921</v>
      </c>
      <c r="D7886" t="s">
        <v>21</v>
      </c>
      <c r="E7886" t="s">
        <v>29</v>
      </c>
      <c r="F7886">
        <v>0</v>
      </c>
      <c r="G7886">
        <v>150000</v>
      </c>
      <c r="H7886">
        <v>0</v>
      </c>
      <c r="I7886">
        <v>0</v>
      </c>
      <c r="J7886">
        <v>0</v>
      </c>
      <c r="K7886">
        <v>0.32500000000000001</v>
      </c>
      <c r="L7886" t="s">
        <v>23</v>
      </c>
      <c r="M7886" s="3">
        <v>48750</v>
      </c>
      <c r="N7886" s="2" t="str">
        <f>VLOOKUP(Tabla1[[#This Row],[nemo]],'Nemos y clasificaciones'!$A$2:$B$5000,2,FALSE)</f>
        <v>CHESAPEAKE UTILITIES CORP</v>
      </c>
      <c r="O7886" s="3" t="str">
        <f>VLOOKUP(Tabla1[[#This Row],[nemo]],'Nemos y clasificaciones'!$A$1:$C$3000,3,FALSE)</f>
        <v>Conglomerados</v>
      </c>
      <c r="P7886" s="3"/>
      <c r="Q7886" s="3"/>
    </row>
    <row r="7887" spans="1:17" x14ac:dyDescent="0.25">
      <c r="A7887" t="s">
        <v>9803</v>
      </c>
      <c r="B7887" s="1">
        <v>42807</v>
      </c>
      <c r="C7887" s="1">
        <v>42830</v>
      </c>
      <c r="D7887" t="s">
        <v>21</v>
      </c>
      <c r="E7887" t="s">
        <v>29</v>
      </c>
      <c r="F7887">
        <v>0</v>
      </c>
      <c r="G7887">
        <v>150000</v>
      </c>
      <c r="H7887">
        <v>0</v>
      </c>
      <c r="I7887">
        <v>0</v>
      </c>
      <c r="J7887">
        <v>0</v>
      </c>
      <c r="K7887">
        <v>0.30499999999999999</v>
      </c>
      <c r="L7887" t="s">
        <v>23</v>
      </c>
      <c r="M7887" s="3">
        <v>45750</v>
      </c>
      <c r="N7887" s="2" t="str">
        <f>VLOOKUP(Tabla1[[#This Row],[nemo]],'Nemos y clasificaciones'!$A$2:$B$5000,2,FALSE)</f>
        <v>CHESAPEAKE UTILITIES CORP</v>
      </c>
      <c r="O7887" s="3" t="str">
        <f>VLOOKUP(Tabla1[[#This Row],[nemo]],'Nemos y clasificaciones'!$A$1:$C$3000,3,FALSE)</f>
        <v>Conglomerados</v>
      </c>
      <c r="P7887" s="3"/>
      <c r="Q7887" s="3"/>
    </row>
    <row r="7888" spans="1:17" x14ac:dyDescent="0.25">
      <c r="A7888" t="s">
        <v>9803</v>
      </c>
      <c r="B7888" s="1">
        <v>42717</v>
      </c>
      <c r="C7888" s="1">
        <v>42740</v>
      </c>
      <c r="D7888" t="s">
        <v>21</v>
      </c>
      <c r="E7888" t="s">
        <v>29</v>
      </c>
      <c r="F7888">
        <v>0</v>
      </c>
      <c r="G7888">
        <v>150000</v>
      </c>
      <c r="H7888">
        <v>0</v>
      </c>
      <c r="I7888">
        <v>0</v>
      </c>
      <c r="J7888">
        <v>0</v>
      </c>
      <c r="K7888">
        <v>0.30499999999999999</v>
      </c>
      <c r="L7888" t="s">
        <v>23</v>
      </c>
      <c r="M7888" s="3">
        <v>45750</v>
      </c>
      <c r="N7888" s="2" t="str">
        <f>VLOOKUP(Tabla1[[#This Row],[nemo]],'Nemos y clasificaciones'!$A$2:$B$5000,2,FALSE)</f>
        <v>CHESAPEAKE UTILITIES CORP</v>
      </c>
      <c r="O7888" s="3" t="str">
        <f>VLOOKUP(Tabla1[[#This Row],[nemo]],'Nemos y clasificaciones'!$A$1:$C$3000,3,FALSE)</f>
        <v>Conglomerados</v>
      </c>
      <c r="P7888" s="3"/>
      <c r="Q7888" s="3"/>
    </row>
    <row r="7889" spans="1:17" x14ac:dyDescent="0.25">
      <c r="A7889" t="s">
        <v>9803</v>
      </c>
      <c r="B7889" s="1">
        <v>42626</v>
      </c>
      <c r="C7889" s="1">
        <v>42648</v>
      </c>
      <c r="D7889" t="s">
        <v>21</v>
      </c>
      <c r="E7889" t="s">
        <v>29</v>
      </c>
      <c r="F7889">
        <v>0</v>
      </c>
      <c r="G7889">
        <v>150000</v>
      </c>
      <c r="H7889">
        <v>0</v>
      </c>
      <c r="I7889">
        <v>0</v>
      </c>
      <c r="J7889">
        <v>0</v>
      </c>
      <c r="K7889">
        <v>0.30499999999999999</v>
      </c>
      <c r="L7889" t="s">
        <v>23</v>
      </c>
      <c r="M7889" s="3">
        <v>45750</v>
      </c>
      <c r="N7889" s="2" t="str">
        <f>VLOOKUP(Tabla1[[#This Row],[nemo]],'Nemos y clasificaciones'!$A$2:$B$5000,2,FALSE)</f>
        <v>CHESAPEAKE UTILITIES CORP</v>
      </c>
      <c r="O7889" s="3" t="str">
        <f>VLOOKUP(Tabla1[[#This Row],[nemo]],'Nemos y clasificaciones'!$A$1:$C$3000,3,FALSE)</f>
        <v>Conglomerados</v>
      </c>
      <c r="P7889" s="3"/>
      <c r="Q7889" s="3"/>
    </row>
    <row r="7890" spans="1:17" x14ac:dyDescent="0.25">
      <c r="A7890" t="s">
        <v>9803</v>
      </c>
      <c r="B7890" s="1">
        <v>42534</v>
      </c>
      <c r="C7890" s="1">
        <v>42556</v>
      </c>
      <c r="D7890" t="s">
        <v>21</v>
      </c>
      <c r="E7890" t="s">
        <v>29</v>
      </c>
      <c r="F7890">
        <v>0</v>
      </c>
      <c r="G7890">
        <v>150000</v>
      </c>
      <c r="H7890">
        <v>0</v>
      </c>
      <c r="I7890">
        <v>0</v>
      </c>
      <c r="J7890">
        <v>0</v>
      </c>
      <c r="K7890">
        <v>0.30499999999999999</v>
      </c>
      <c r="L7890" t="s">
        <v>23</v>
      </c>
      <c r="M7890" s="3">
        <v>45750</v>
      </c>
      <c r="N7890" s="2" t="str">
        <f>VLOOKUP(Tabla1[[#This Row],[nemo]],'Nemos y clasificaciones'!$A$2:$B$5000,2,FALSE)</f>
        <v>CHESAPEAKE UTILITIES CORP</v>
      </c>
      <c r="O7890" s="3" t="str">
        <f>VLOOKUP(Tabla1[[#This Row],[nemo]],'Nemos y clasificaciones'!$A$1:$C$3000,3,FALSE)</f>
        <v>Conglomerados</v>
      </c>
      <c r="P7890" s="3"/>
      <c r="Q7890" s="3"/>
    </row>
    <row r="7891" spans="1:17" x14ac:dyDescent="0.25">
      <c r="A7891" t="s">
        <v>10835</v>
      </c>
      <c r="B7891" s="1">
        <v>42440</v>
      </c>
      <c r="C7891" s="1">
        <v>42465</v>
      </c>
      <c r="D7891" t="s">
        <v>21</v>
      </c>
      <c r="E7891" t="s">
        <v>29</v>
      </c>
      <c r="F7891">
        <v>0</v>
      </c>
      <c r="G7891">
        <v>150000</v>
      </c>
      <c r="H7891">
        <v>0</v>
      </c>
      <c r="I7891">
        <v>0</v>
      </c>
      <c r="J7891">
        <v>0</v>
      </c>
      <c r="K7891">
        <v>0.28799999999999998</v>
      </c>
      <c r="L7891" t="s">
        <v>23</v>
      </c>
      <c r="M7891" s="3">
        <v>43200</v>
      </c>
      <c r="N7891" s="2" t="str">
        <f>VLOOKUP(Tabla1[[#This Row],[nemo]],'Nemos y clasificaciones'!$A$2:$B$5000,2,FALSE)</f>
        <v>CHESAPEAKE UTILITIES CORP</v>
      </c>
      <c r="O7891" s="3" t="str">
        <f>VLOOKUP(Tabla1[[#This Row],[nemo]],'Nemos y clasificaciones'!$A$1:$C$3000,3,FALSE)</f>
        <v>Conglomerados</v>
      </c>
      <c r="P7891" s="3"/>
      <c r="Q7891" s="3"/>
    </row>
    <row r="7892" spans="1:17" x14ac:dyDescent="0.25">
      <c r="A7892" t="s">
        <v>10835</v>
      </c>
      <c r="B7892" s="1">
        <v>42349</v>
      </c>
      <c r="C7892" s="1">
        <v>42374</v>
      </c>
      <c r="D7892" t="s">
        <v>21</v>
      </c>
      <c r="E7892" t="s">
        <v>29</v>
      </c>
      <c r="F7892">
        <v>0</v>
      </c>
      <c r="G7892">
        <v>150000</v>
      </c>
      <c r="H7892">
        <v>0</v>
      </c>
      <c r="I7892">
        <v>0</v>
      </c>
      <c r="J7892">
        <v>0</v>
      </c>
      <c r="K7892">
        <v>0.28799999999999998</v>
      </c>
      <c r="L7892" t="s">
        <v>23</v>
      </c>
      <c r="M7892" s="3">
        <v>43200</v>
      </c>
      <c r="N7892" s="2" t="str">
        <f>VLOOKUP(Tabla1[[#This Row],[nemo]],'Nemos y clasificaciones'!$A$2:$B$5000,2,FALSE)</f>
        <v>CHESAPEAKE UTILITIES CORP</v>
      </c>
      <c r="O7892" s="3" t="str">
        <f>VLOOKUP(Tabla1[[#This Row],[nemo]],'Nemos y clasificaciones'!$A$1:$C$3000,3,FALSE)</f>
        <v>Conglomerados</v>
      </c>
      <c r="P7892" s="3"/>
      <c r="Q7892" s="3"/>
    </row>
    <row r="7893" spans="1:17" x14ac:dyDescent="0.25">
      <c r="A7893" t="s">
        <v>10835</v>
      </c>
      <c r="B7893" s="1">
        <v>42258</v>
      </c>
      <c r="C7893" s="1">
        <v>42282</v>
      </c>
      <c r="D7893" t="s">
        <v>21</v>
      </c>
      <c r="E7893" t="s">
        <v>29</v>
      </c>
      <c r="F7893">
        <v>0</v>
      </c>
      <c r="G7893">
        <v>150000</v>
      </c>
      <c r="H7893">
        <v>0</v>
      </c>
      <c r="I7893">
        <v>0</v>
      </c>
      <c r="J7893">
        <v>0</v>
      </c>
      <c r="K7893">
        <v>0.28799999999999998</v>
      </c>
      <c r="L7893" t="s">
        <v>23</v>
      </c>
      <c r="M7893" s="3">
        <v>43200</v>
      </c>
      <c r="N7893" s="2" t="str">
        <f>VLOOKUP(Tabla1[[#This Row],[nemo]],'Nemos y clasificaciones'!$A$2:$B$5000,2,FALSE)</f>
        <v>CHESAPEAKE UTILITIES CORP</v>
      </c>
      <c r="O7893" s="3" t="str">
        <f>VLOOKUP(Tabla1[[#This Row],[nemo]],'Nemos y clasificaciones'!$A$1:$C$3000,3,FALSE)</f>
        <v>Conglomerados</v>
      </c>
      <c r="P7893" s="3"/>
      <c r="Q7893" s="3"/>
    </row>
    <row r="7894" spans="1:17" x14ac:dyDescent="0.25">
      <c r="A7894" t="s">
        <v>10835</v>
      </c>
      <c r="B7894" s="1">
        <v>42166</v>
      </c>
      <c r="C7894" s="1">
        <v>42191</v>
      </c>
      <c r="D7894" t="s">
        <v>21</v>
      </c>
      <c r="E7894" t="s">
        <v>29</v>
      </c>
      <c r="F7894">
        <v>0</v>
      </c>
      <c r="G7894">
        <v>150000</v>
      </c>
      <c r="H7894">
        <v>0</v>
      </c>
      <c r="I7894">
        <v>0</v>
      </c>
      <c r="J7894">
        <v>0</v>
      </c>
      <c r="K7894">
        <v>0.28799999999999998</v>
      </c>
      <c r="L7894" t="s">
        <v>23</v>
      </c>
      <c r="M7894" s="3">
        <v>43200</v>
      </c>
      <c r="N7894" s="2" t="str">
        <f>VLOOKUP(Tabla1[[#This Row],[nemo]],'Nemos y clasificaciones'!$A$2:$B$5000,2,FALSE)</f>
        <v>CHESAPEAKE UTILITIES CORP</v>
      </c>
      <c r="O7894" s="3" t="str">
        <f>VLOOKUP(Tabla1[[#This Row],[nemo]],'Nemos y clasificaciones'!$A$1:$C$3000,3,FALSE)</f>
        <v>Conglomerados</v>
      </c>
      <c r="P7894" s="3"/>
      <c r="Q7894" s="3"/>
    </row>
    <row r="7895" spans="1:17" x14ac:dyDescent="0.25">
      <c r="A7895" t="s">
        <v>5686</v>
      </c>
      <c r="B7895" s="1">
        <v>42076</v>
      </c>
      <c r="C7895" s="1">
        <v>42100</v>
      </c>
      <c r="D7895" t="s">
        <v>21</v>
      </c>
      <c r="E7895" t="s">
        <v>29</v>
      </c>
      <c r="F7895">
        <v>0</v>
      </c>
      <c r="G7895">
        <v>150000</v>
      </c>
      <c r="H7895">
        <v>0</v>
      </c>
      <c r="I7895">
        <v>0</v>
      </c>
      <c r="J7895">
        <v>0</v>
      </c>
      <c r="K7895">
        <v>0.27</v>
      </c>
      <c r="L7895" t="s">
        <v>23</v>
      </c>
      <c r="M7895" s="3">
        <v>40500</v>
      </c>
      <c r="N7895" s="2" t="str">
        <f>VLOOKUP(Tabla1[[#This Row],[nemo]],'Nemos y clasificaciones'!$A$2:$B$5000,2,FALSE)</f>
        <v>CHESAPEAKE UTILITIES CORP</v>
      </c>
      <c r="O7895" s="3" t="str">
        <f>VLOOKUP(Tabla1[[#This Row],[nemo]],'Nemos y clasificaciones'!$A$1:$C$3000,3,FALSE)</f>
        <v>Conglomerados</v>
      </c>
      <c r="P7895" s="3"/>
      <c r="Q7895" s="3"/>
    </row>
    <row r="7896" spans="1:17" x14ac:dyDescent="0.25">
      <c r="A7896" t="s">
        <v>5686</v>
      </c>
      <c r="B7896" s="1">
        <v>41984</v>
      </c>
      <c r="C7896" s="1">
        <v>42009</v>
      </c>
      <c r="D7896" t="s">
        <v>21</v>
      </c>
      <c r="E7896" t="s">
        <v>29</v>
      </c>
      <c r="F7896">
        <v>0</v>
      </c>
      <c r="G7896">
        <v>150000</v>
      </c>
      <c r="H7896">
        <v>0</v>
      </c>
      <c r="I7896">
        <v>0</v>
      </c>
      <c r="J7896">
        <v>0</v>
      </c>
      <c r="K7896">
        <v>0.27</v>
      </c>
      <c r="L7896" t="s">
        <v>23</v>
      </c>
      <c r="M7896" s="3">
        <v>40500</v>
      </c>
      <c r="N7896" s="2" t="str">
        <f>VLOOKUP(Tabla1[[#This Row],[nemo]],'Nemos y clasificaciones'!$A$2:$B$5000,2,FALSE)</f>
        <v>CHESAPEAKE UTILITIES CORP</v>
      </c>
      <c r="O7896" s="3" t="str">
        <f>VLOOKUP(Tabla1[[#This Row],[nemo]],'Nemos y clasificaciones'!$A$1:$C$3000,3,FALSE)</f>
        <v>Conglomerados</v>
      </c>
      <c r="P7896" s="3"/>
      <c r="Q7896" s="3"/>
    </row>
    <row r="7897" spans="1:17" x14ac:dyDescent="0.25">
      <c r="A7897" t="s">
        <v>11112</v>
      </c>
      <c r="B7897" s="1">
        <v>42318</v>
      </c>
      <c r="C7897" s="1">
        <v>42353</v>
      </c>
      <c r="D7897" t="s">
        <v>14</v>
      </c>
      <c r="E7897" t="s">
        <v>11113</v>
      </c>
      <c r="F7897">
        <v>60000000</v>
      </c>
      <c r="G7897">
        <v>0</v>
      </c>
      <c r="H7897">
        <v>0</v>
      </c>
      <c r="I7897">
        <v>145</v>
      </c>
      <c r="J7897">
        <v>145</v>
      </c>
      <c r="K7897">
        <v>150</v>
      </c>
      <c r="L7897" t="s">
        <v>19</v>
      </c>
      <c r="M7897" s="2">
        <v>0</v>
      </c>
      <c r="N7897" s="2" t="str">
        <f>VLOOKUP(Tabla1[[#This Row],[nemo]],'Nemos y clasificaciones'!$A$2:$B$5000,2,FALSE)</f>
        <v>CRUZADOS S.A.D.P.</v>
      </c>
      <c r="O7897" s="2" t="str">
        <f>VLOOKUP(Tabla1[[#This Row],[nemo]],'Nemos y clasificaciones'!$A$1:$C$3000,3,FALSE)</f>
        <v>Recreación y servicios educacionales</v>
      </c>
      <c r="P7897" s="2"/>
      <c r="Q7897" s="2"/>
    </row>
    <row r="7898" spans="1:17" x14ac:dyDescent="0.25">
      <c r="A7898" t="s">
        <v>698</v>
      </c>
      <c r="B7898" s="1">
        <v>44379</v>
      </c>
      <c r="C7898" s="1">
        <v>44405</v>
      </c>
      <c r="D7898" t="s">
        <v>21</v>
      </c>
      <c r="E7898" t="s">
        <v>699</v>
      </c>
      <c r="F7898">
        <v>0</v>
      </c>
      <c r="G7898">
        <v>100000</v>
      </c>
      <c r="H7898">
        <v>0</v>
      </c>
      <c r="I7898">
        <v>0</v>
      </c>
      <c r="J7898">
        <v>0</v>
      </c>
      <c r="K7898">
        <v>0.37</v>
      </c>
      <c r="L7898" t="s">
        <v>23</v>
      </c>
      <c r="M7898" s="3">
        <v>37000</v>
      </c>
      <c r="N7898" s="2" t="str">
        <f>VLOOKUP(Tabla1[[#This Row],[nemo]],'Nemos y clasificaciones'!$A$2:$B$5000,2,FALSE)</f>
        <v>CISCO SYSTEMS, INC.</v>
      </c>
      <c r="O7898" s="3" t="str">
        <f>VLOOKUP(Tabla1[[#This Row],[nemo]],'Nemos y clasificaciones'!$A$1:$C$3000,3,FALSE)</f>
        <v>Telecomunicaciones</v>
      </c>
      <c r="P7898" s="3"/>
      <c r="Q7898" s="3"/>
    </row>
    <row r="7899" spans="1:17" x14ac:dyDescent="0.25">
      <c r="A7899" t="s">
        <v>698</v>
      </c>
      <c r="B7899" s="1">
        <v>44291</v>
      </c>
      <c r="C7899" s="1">
        <v>44314</v>
      </c>
      <c r="D7899" t="s">
        <v>21</v>
      </c>
      <c r="E7899" t="s">
        <v>699</v>
      </c>
      <c r="F7899">
        <v>0</v>
      </c>
      <c r="G7899">
        <v>100000</v>
      </c>
      <c r="H7899">
        <v>0</v>
      </c>
      <c r="I7899">
        <v>0</v>
      </c>
      <c r="J7899">
        <v>0</v>
      </c>
      <c r="K7899">
        <v>0.37</v>
      </c>
      <c r="L7899" t="s">
        <v>23</v>
      </c>
      <c r="M7899" s="3">
        <v>37000</v>
      </c>
      <c r="N7899" s="2" t="str">
        <f>VLOOKUP(Tabla1[[#This Row],[nemo]],'Nemos y clasificaciones'!$A$2:$B$5000,2,FALSE)</f>
        <v>CISCO SYSTEMS, INC.</v>
      </c>
      <c r="O7899" s="3" t="str">
        <f>VLOOKUP(Tabla1[[#This Row],[nemo]],'Nemos y clasificaciones'!$A$1:$C$3000,3,FALSE)</f>
        <v>Telecomunicaciones</v>
      </c>
      <c r="P7899" s="3"/>
      <c r="Q7899" s="3"/>
    </row>
    <row r="7900" spans="1:17" x14ac:dyDescent="0.25">
      <c r="A7900" t="s">
        <v>2674</v>
      </c>
      <c r="B7900" s="1">
        <v>44200</v>
      </c>
      <c r="C7900" s="1">
        <v>44216</v>
      </c>
      <c r="D7900" t="s">
        <v>21</v>
      </c>
      <c r="E7900" t="s">
        <v>699</v>
      </c>
      <c r="F7900">
        <v>0</v>
      </c>
      <c r="G7900">
        <v>100000</v>
      </c>
      <c r="H7900">
        <v>0</v>
      </c>
      <c r="I7900">
        <v>0</v>
      </c>
      <c r="J7900">
        <v>0</v>
      </c>
      <c r="K7900">
        <v>0.36</v>
      </c>
      <c r="L7900" t="s">
        <v>23</v>
      </c>
      <c r="M7900" s="3">
        <v>36000</v>
      </c>
      <c r="N7900" s="2" t="str">
        <f>VLOOKUP(Tabla1[[#This Row],[nemo]],'Nemos y clasificaciones'!$A$2:$B$5000,2,FALSE)</f>
        <v>CISCO SYSTEMS, INC.</v>
      </c>
      <c r="O7900" s="3" t="str">
        <f>VLOOKUP(Tabla1[[#This Row],[nemo]],'Nemos y clasificaciones'!$A$1:$C$3000,3,FALSE)</f>
        <v>Telecomunicaciones</v>
      </c>
      <c r="P7900" s="3"/>
      <c r="Q7900" s="3"/>
    </row>
    <row r="7901" spans="1:17" x14ac:dyDescent="0.25">
      <c r="A7901" t="s">
        <v>3310</v>
      </c>
      <c r="B7901" s="1">
        <v>44105</v>
      </c>
      <c r="C7901" s="1">
        <v>44125</v>
      </c>
      <c r="D7901" t="s">
        <v>21</v>
      </c>
      <c r="E7901" t="s">
        <v>699</v>
      </c>
      <c r="F7901">
        <v>0</v>
      </c>
      <c r="G7901">
        <v>100000</v>
      </c>
      <c r="H7901">
        <v>0</v>
      </c>
      <c r="I7901">
        <v>0</v>
      </c>
      <c r="J7901">
        <v>0</v>
      </c>
      <c r="K7901">
        <v>0.36</v>
      </c>
      <c r="L7901" t="s">
        <v>23</v>
      </c>
      <c r="M7901" s="3">
        <v>36000</v>
      </c>
      <c r="N7901" s="2" t="str">
        <f>VLOOKUP(Tabla1[[#This Row],[nemo]],'Nemos y clasificaciones'!$A$2:$B$5000,2,FALSE)</f>
        <v>CISCO SYSTEMS, INC.</v>
      </c>
      <c r="O7901" s="3" t="str">
        <f>VLOOKUP(Tabla1[[#This Row],[nemo]],'Nemos y clasificaciones'!$A$1:$C$3000,3,FALSE)</f>
        <v>Telecomunicaciones</v>
      </c>
      <c r="P7901" s="3"/>
      <c r="Q7901" s="3"/>
    </row>
    <row r="7902" spans="1:17" x14ac:dyDescent="0.25">
      <c r="A7902" t="s">
        <v>2674</v>
      </c>
      <c r="B7902" s="1">
        <v>44014</v>
      </c>
      <c r="C7902" s="1">
        <v>44034</v>
      </c>
      <c r="D7902" t="s">
        <v>21</v>
      </c>
      <c r="E7902" t="s">
        <v>699</v>
      </c>
      <c r="F7902">
        <v>0</v>
      </c>
      <c r="G7902">
        <v>100000</v>
      </c>
      <c r="H7902">
        <v>0</v>
      </c>
      <c r="I7902">
        <v>0</v>
      </c>
      <c r="J7902">
        <v>0</v>
      </c>
      <c r="K7902">
        <v>0.36</v>
      </c>
      <c r="L7902" t="s">
        <v>23</v>
      </c>
      <c r="M7902" s="3">
        <v>36000</v>
      </c>
      <c r="N7902" s="2" t="str">
        <f>VLOOKUP(Tabla1[[#This Row],[nemo]],'Nemos y clasificaciones'!$A$2:$B$5000,2,FALSE)</f>
        <v>CISCO SYSTEMS, INC.</v>
      </c>
      <c r="O7902" s="3" t="str">
        <f>VLOOKUP(Tabla1[[#This Row],[nemo]],'Nemos y clasificaciones'!$A$1:$C$3000,3,FALSE)</f>
        <v>Telecomunicaciones</v>
      </c>
      <c r="P7902" s="3"/>
      <c r="Q7902" s="3"/>
    </row>
    <row r="7903" spans="1:17" x14ac:dyDescent="0.25">
      <c r="A7903" t="s">
        <v>4607</v>
      </c>
      <c r="B7903" s="1">
        <v>43923</v>
      </c>
      <c r="C7903" s="1">
        <v>43943</v>
      </c>
      <c r="D7903" t="s">
        <v>21</v>
      </c>
      <c r="E7903" t="s">
        <v>699</v>
      </c>
      <c r="F7903">
        <v>0</v>
      </c>
      <c r="G7903">
        <v>100000</v>
      </c>
      <c r="H7903">
        <v>0</v>
      </c>
      <c r="I7903">
        <v>0</v>
      </c>
      <c r="J7903">
        <v>0</v>
      </c>
      <c r="K7903">
        <v>0.36</v>
      </c>
      <c r="L7903" t="s">
        <v>23</v>
      </c>
      <c r="M7903" s="3">
        <v>36000</v>
      </c>
      <c r="N7903" s="2" t="str">
        <f>VLOOKUP(Tabla1[[#This Row],[nemo]],'Nemos y clasificaciones'!$A$2:$B$5000,2,FALSE)</f>
        <v>CISCO SYSTEMS, INC.</v>
      </c>
      <c r="O7903" s="3" t="str">
        <f>VLOOKUP(Tabla1[[#This Row],[nemo]],'Nemos y clasificaciones'!$A$1:$C$3000,3,FALSE)</f>
        <v>Telecomunicaciones</v>
      </c>
      <c r="P7903" s="3"/>
      <c r="Q7903" s="3"/>
    </row>
    <row r="7904" spans="1:17" x14ac:dyDescent="0.25">
      <c r="A7904" t="s">
        <v>1886</v>
      </c>
      <c r="B7904" s="1">
        <v>43832</v>
      </c>
      <c r="C7904" s="1">
        <v>43852</v>
      </c>
      <c r="D7904" t="s">
        <v>21</v>
      </c>
      <c r="E7904" t="s">
        <v>699</v>
      </c>
      <c r="F7904">
        <v>0</v>
      </c>
      <c r="G7904">
        <v>100000</v>
      </c>
      <c r="H7904">
        <v>0</v>
      </c>
      <c r="I7904">
        <v>0</v>
      </c>
      <c r="J7904">
        <v>0</v>
      </c>
      <c r="K7904">
        <v>0.35</v>
      </c>
      <c r="L7904" t="s">
        <v>23</v>
      </c>
      <c r="M7904" s="3">
        <v>35000</v>
      </c>
      <c r="N7904" s="2" t="str">
        <f>VLOOKUP(Tabla1[[#This Row],[nemo]],'Nemos y clasificaciones'!$A$2:$B$5000,2,FALSE)</f>
        <v>CISCO SYSTEMS, INC.</v>
      </c>
      <c r="O7904" s="3" t="str">
        <f>VLOOKUP(Tabla1[[#This Row],[nemo]],'Nemos y clasificaciones'!$A$1:$C$3000,3,FALSE)</f>
        <v>Telecomunicaciones</v>
      </c>
      <c r="P7904" s="3"/>
      <c r="Q7904" s="3"/>
    </row>
    <row r="7905" spans="1:17" x14ac:dyDescent="0.25">
      <c r="A7905" t="s">
        <v>1886</v>
      </c>
      <c r="B7905" s="1">
        <v>43741</v>
      </c>
      <c r="C7905" s="1">
        <v>43761</v>
      </c>
      <c r="D7905" t="s">
        <v>21</v>
      </c>
      <c r="E7905" t="s">
        <v>699</v>
      </c>
      <c r="F7905">
        <v>0</v>
      </c>
      <c r="G7905">
        <v>100000</v>
      </c>
      <c r="H7905">
        <v>0</v>
      </c>
      <c r="I7905">
        <v>0</v>
      </c>
      <c r="J7905">
        <v>0</v>
      </c>
      <c r="K7905">
        <v>0.35</v>
      </c>
      <c r="L7905" t="s">
        <v>23</v>
      </c>
      <c r="M7905" s="3">
        <v>35000</v>
      </c>
      <c r="N7905" s="2" t="str">
        <f>VLOOKUP(Tabla1[[#This Row],[nemo]],'Nemos y clasificaciones'!$A$2:$B$5000,2,FALSE)</f>
        <v>CISCO SYSTEMS, INC.</v>
      </c>
      <c r="O7905" s="3" t="str">
        <f>VLOOKUP(Tabla1[[#This Row],[nemo]],'Nemos y clasificaciones'!$A$1:$C$3000,3,FALSE)</f>
        <v>Telecomunicaciones</v>
      </c>
      <c r="P7905" s="3"/>
      <c r="Q7905" s="3"/>
    </row>
    <row r="7906" spans="1:17" x14ac:dyDescent="0.25">
      <c r="A7906" t="s">
        <v>1886</v>
      </c>
      <c r="B7906" s="1">
        <v>43649</v>
      </c>
      <c r="C7906" s="1">
        <v>43670</v>
      </c>
      <c r="D7906" t="s">
        <v>21</v>
      </c>
      <c r="E7906" t="s">
        <v>699</v>
      </c>
      <c r="F7906">
        <v>0</v>
      </c>
      <c r="G7906">
        <v>100000</v>
      </c>
      <c r="H7906">
        <v>0</v>
      </c>
      <c r="I7906">
        <v>0</v>
      </c>
      <c r="J7906">
        <v>0</v>
      </c>
      <c r="K7906">
        <v>0.35</v>
      </c>
      <c r="L7906" t="s">
        <v>23</v>
      </c>
      <c r="M7906" s="3">
        <v>35000</v>
      </c>
      <c r="N7906" s="2" t="str">
        <f>VLOOKUP(Tabla1[[#This Row],[nemo]],'Nemos y clasificaciones'!$A$2:$B$5000,2,FALSE)</f>
        <v>CISCO SYSTEMS, INC.</v>
      </c>
      <c r="O7906" s="3" t="str">
        <f>VLOOKUP(Tabla1[[#This Row],[nemo]],'Nemos y clasificaciones'!$A$1:$C$3000,3,FALSE)</f>
        <v>Telecomunicaciones</v>
      </c>
      <c r="P7906" s="3"/>
      <c r="Q7906" s="3"/>
    </row>
    <row r="7907" spans="1:17" x14ac:dyDescent="0.25">
      <c r="A7907" t="s">
        <v>1886</v>
      </c>
      <c r="B7907" s="1">
        <v>43559</v>
      </c>
      <c r="C7907" s="1">
        <v>43579</v>
      </c>
      <c r="D7907" t="s">
        <v>21</v>
      </c>
      <c r="E7907" t="s">
        <v>699</v>
      </c>
      <c r="F7907">
        <v>0</v>
      </c>
      <c r="G7907">
        <v>100000</v>
      </c>
      <c r="H7907">
        <v>0</v>
      </c>
      <c r="I7907">
        <v>0</v>
      </c>
      <c r="J7907">
        <v>0</v>
      </c>
      <c r="K7907">
        <v>0.35</v>
      </c>
      <c r="L7907" t="s">
        <v>23</v>
      </c>
      <c r="M7907" s="3">
        <v>35000</v>
      </c>
      <c r="N7907" s="2" t="str">
        <f>VLOOKUP(Tabla1[[#This Row],[nemo]],'Nemos y clasificaciones'!$A$2:$B$5000,2,FALSE)</f>
        <v>CISCO SYSTEMS, INC.</v>
      </c>
      <c r="O7907" s="3" t="str">
        <f>VLOOKUP(Tabla1[[#This Row],[nemo]],'Nemos y clasificaciones'!$A$1:$C$3000,3,FALSE)</f>
        <v>Telecomunicaciones</v>
      </c>
      <c r="P7907" s="3"/>
      <c r="Q7907" s="3"/>
    </row>
    <row r="7908" spans="1:17" x14ac:dyDescent="0.25">
      <c r="A7908" t="s">
        <v>3107</v>
      </c>
      <c r="B7908" s="1">
        <v>43468</v>
      </c>
      <c r="C7908" s="1">
        <v>43488</v>
      </c>
      <c r="D7908" t="s">
        <v>21</v>
      </c>
      <c r="E7908" t="s">
        <v>699</v>
      </c>
      <c r="F7908">
        <v>0</v>
      </c>
      <c r="G7908">
        <v>100000</v>
      </c>
      <c r="H7908">
        <v>0</v>
      </c>
      <c r="I7908">
        <v>0</v>
      </c>
      <c r="J7908">
        <v>0</v>
      </c>
      <c r="K7908">
        <v>0.33</v>
      </c>
      <c r="L7908" t="s">
        <v>23</v>
      </c>
      <c r="M7908" s="3">
        <v>33000</v>
      </c>
      <c r="N7908" s="2" t="str">
        <f>VLOOKUP(Tabla1[[#This Row],[nemo]],'Nemos y clasificaciones'!$A$2:$B$5000,2,FALSE)</f>
        <v>CISCO SYSTEMS, INC.</v>
      </c>
      <c r="O7908" s="3" t="str">
        <f>VLOOKUP(Tabla1[[#This Row],[nemo]],'Nemos y clasificaciones'!$A$1:$C$3000,3,FALSE)</f>
        <v>Telecomunicaciones</v>
      </c>
      <c r="P7908" s="3"/>
      <c r="Q7908" s="3"/>
    </row>
    <row r="7909" spans="1:17" x14ac:dyDescent="0.25">
      <c r="A7909" t="s">
        <v>3107</v>
      </c>
      <c r="B7909" s="1">
        <v>43377</v>
      </c>
      <c r="C7909" s="1">
        <v>43397</v>
      </c>
      <c r="D7909" t="s">
        <v>21</v>
      </c>
      <c r="E7909" t="s">
        <v>699</v>
      </c>
      <c r="F7909">
        <v>0</v>
      </c>
      <c r="G7909">
        <v>100000</v>
      </c>
      <c r="H7909">
        <v>0</v>
      </c>
      <c r="I7909">
        <v>0</v>
      </c>
      <c r="J7909">
        <v>0</v>
      </c>
      <c r="K7909">
        <v>0.33</v>
      </c>
      <c r="L7909" t="s">
        <v>23</v>
      </c>
      <c r="M7909" s="3">
        <v>33000</v>
      </c>
      <c r="N7909" s="2" t="str">
        <f>VLOOKUP(Tabla1[[#This Row],[nemo]],'Nemos y clasificaciones'!$A$2:$B$5000,2,FALSE)</f>
        <v>CISCO SYSTEMS, INC.</v>
      </c>
      <c r="O7909" s="3" t="str">
        <f>VLOOKUP(Tabla1[[#This Row],[nemo]],'Nemos y clasificaciones'!$A$1:$C$3000,3,FALSE)</f>
        <v>Telecomunicaciones</v>
      </c>
      <c r="P7909" s="3"/>
      <c r="Q7909" s="3"/>
    </row>
    <row r="7910" spans="1:17" x14ac:dyDescent="0.25">
      <c r="A7910" t="s">
        <v>7622</v>
      </c>
      <c r="B7910" s="1">
        <v>43286</v>
      </c>
      <c r="C7910" s="1">
        <v>43306</v>
      </c>
      <c r="D7910" t="s">
        <v>21</v>
      </c>
      <c r="E7910" t="s">
        <v>699</v>
      </c>
      <c r="F7910">
        <v>0</v>
      </c>
      <c r="G7910">
        <v>100000</v>
      </c>
      <c r="H7910">
        <v>0</v>
      </c>
      <c r="I7910">
        <v>0</v>
      </c>
      <c r="J7910">
        <v>0</v>
      </c>
      <c r="K7910">
        <v>0.33</v>
      </c>
      <c r="L7910" t="s">
        <v>23</v>
      </c>
      <c r="M7910" s="3">
        <v>33000</v>
      </c>
      <c r="N7910" s="2" t="str">
        <f>VLOOKUP(Tabla1[[#This Row],[nemo]],'Nemos y clasificaciones'!$A$2:$B$5000,2,FALSE)</f>
        <v>CISCO SYSTEMS, INC.</v>
      </c>
      <c r="O7910" s="3" t="str">
        <f>VLOOKUP(Tabla1[[#This Row],[nemo]],'Nemos y clasificaciones'!$A$1:$C$3000,3,FALSE)</f>
        <v>Telecomunicaciones</v>
      </c>
      <c r="P7910" s="3"/>
      <c r="Q7910" s="3"/>
    </row>
    <row r="7911" spans="1:17" x14ac:dyDescent="0.25">
      <c r="A7911" t="s">
        <v>3107</v>
      </c>
      <c r="B7911" s="1">
        <v>43194</v>
      </c>
      <c r="C7911" s="1">
        <v>43215</v>
      </c>
      <c r="D7911" t="s">
        <v>21</v>
      </c>
      <c r="E7911" t="s">
        <v>699</v>
      </c>
      <c r="F7911">
        <v>0</v>
      </c>
      <c r="G7911">
        <v>100000</v>
      </c>
      <c r="H7911">
        <v>0</v>
      </c>
      <c r="I7911">
        <v>0</v>
      </c>
      <c r="J7911">
        <v>0</v>
      </c>
      <c r="K7911">
        <v>0.33</v>
      </c>
      <c r="L7911" t="s">
        <v>23</v>
      </c>
      <c r="M7911" s="3">
        <v>33000</v>
      </c>
      <c r="N7911" s="2" t="str">
        <f>VLOOKUP(Tabla1[[#This Row],[nemo]],'Nemos y clasificaciones'!$A$2:$B$5000,2,FALSE)</f>
        <v>CISCO SYSTEMS, INC.</v>
      </c>
      <c r="O7911" s="3" t="str">
        <f>VLOOKUP(Tabla1[[#This Row],[nemo]],'Nemos y clasificaciones'!$A$1:$C$3000,3,FALSE)</f>
        <v>Telecomunicaciones</v>
      </c>
      <c r="P7911" s="3"/>
      <c r="Q7911" s="3"/>
    </row>
    <row r="7912" spans="1:17" x14ac:dyDescent="0.25">
      <c r="A7912" t="s">
        <v>5690</v>
      </c>
      <c r="B7912" s="1">
        <v>43104</v>
      </c>
      <c r="C7912" s="1">
        <v>43124</v>
      </c>
      <c r="D7912" t="s">
        <v>21</v>
      </c>
      <c r="E7912" t="s">
        <v>699</v>
      </c>
      <c r="F7912">
        <v>0</v>
      </c>
      <c r="G7912">
        <v>100000</v>
      </c>
      <c r="H7912">
        <v>0</v>
      </c>
      <c r="I7912">
        <v>0</v>
      </c>
      <c r="J7912">
        <v>0</v>
      </c>
      <c r="K7912">
        <v>0.28999999999999998</v>
      </c>
      <c r="L7912" t="s">
        <v>23</v>
      </c>
      <c r="M7912" s="3">
        <v>29000</v>
      </c>
      <c r="N7912" s="2" t="str">
        <f>VLOOKUP(Tabla1[[#This Row],[nemo]],'Nemos y clasificaciones'!$A$2:$B$5000,2,FALSE)</f>
        <v>CISCO SYSTEMS, INC.</v>
      </c>
      <c r="O7912" s="3" t="str">
        <f>VLOOKUP(Tabla1[[#This Row],[nemo]],'Nemos y clasificaciones'!$A$1:$C$3000,3,FALSE)</f>
        <v>Telecomunicaciones</v>
      </c>
      <c r="P7912" s="3"/>
      <c r="Q7912" s="3"/>
    </row>
    <row r="7913" spans="1:17" x14ac:dyDescent="0.25">
      <c r="A7913" t="s">
        <v>5690</v>
      </c>
      <c r="B7913" s="1">
        <v>43012</v>
      </c>
      <c r="C7913" s="1">
        <v>43033</v>
      </c>
      <c r="D7913" t="s">
        <v>21</v>
      </c>
      <c r="E7913" t="s">
        <v>699</v>
      </c>
      <c r="F7913">
        <v>0</v>
      </c>
      <c r="G7913">
        <v>100000</v>
      </c>
      <c r="H7913">
        <v>0</v>
      </c>
      <c r="I7913">
        <v>0</v>
      </c>
      <c r="J7913">
        <v>0</v>
      </c>
      <c r="K7913">
        <v>0.28999999999999998</v>
      </c>
      <c r="L7913" t="s">
        <v>23</v>
      </c>
      <c r="M7913" s="3">
        <v>29000</v>
      </c>
      <c r="N7913" s="2" t="str">
        <f>VLOOKUP(Tabla1[[#This Row],[nemo]],'Nemos y clasificaciones'!$A$2:$B$5000,2,FALSE)</f>
        <v>CISCO SYSTEMS, INC.</v>
      </c>
      <c r="O7913" s="3" t="str">
        <f>VLOOKUP(Tabla1[[#This Row],[nemo]],'Nemos y clasificaciones'!$A$1:$C$3000,3,FALSE)</f>
        <v>Telecomunicaciones</v>
      </c>
      <c r="P7913" s="3"/>
      <c r="Q7913" s="3"/>
    </row>
    <row r="7914" spans="1:17" x14ac:dyDescent="0.25">
      <c r="A7914" t="s">
        <v>5690</v>
      </c>
      <c r="B7914" s="1">
        <v>42921</v>
      </c>
      <c r="C7914" s="1">
        <v>42942</v>
      </c>
      <c r="D7914" t="s">
        <v>21</v>
      </c>
      <c r="E7914" t="s">
        <v>699</v>
      </c>
      <c r="F7914">
        <v>0</v>
      </c>
      <c r="G7914">
        <v>100000</v>
      </c>
      <c r="H7914">
        <v>0</v>
      </c>
      <c r="I7914">
        <v>0</v>
      </c>
      <c r="J7914">
        <v>0</v>
      </c>
      <c r="K7914">
        <v>0.28999999999999998</v>
      </c>
      <c r="L7914" t="s">
        <v>23</v>
      </c>
      <c r="M7914" s="3">
        <v>29000</v>
      </c>
      <c r="N7914" s="2" t="str">
        <f>VLOOKUP(Tabla1[[#This Row],[nemo]],'Nemos y clasificaciones'!$A$2:$B$5000,2,FALSE)</f>
        <v>CISCO SYSTEMS, INC.</v>
      </c>
      <c r="O7914" s="3" t="str">
        <f>VLOOKUP(Tabla1[[#This Row],[nemo]],'Nemos y clasificaciones'!$A$1:$C$3000,3,FALSE)</f>
        <v>Telecomunicaciones</v>
      </c>
      <c r="P7914" s="3"/>
      <c r="Q7914" s="3"/>
    </row>
    <row r="7915" spans="1:17" x14ac:dyDescent="0.25">
      <c r="A7915" t="s">
        <v>5690</v>
      </c>
      <c r="B7915" s="1">
        <v>42829</v>
      </c>
      <c r="C7915" s="1">
        <v>42851</v>
      </c>
      <c r="D7915" t="s">
        <v>21</v>
      </c>
      <c r="E7915" t="s">
        <v>699</v>
      </c>
      <c r="F7915">
        <v>0</v>
      </c>
      <c r="G7915">
        <v>100000</v>
      </c>
      <c r="H7915">
        <v>0</v>
      </c>
      <c r="I7915">
        <v>0</v>
      </c>
      <c r="J7915">
        <v>0</v>
      </c>
      <c r="K7915">
        <v>0.28999999999999998</v>
      </c>
      <c r="L7915" t="s">
        <v>23</v>
      </c>
      <c r="M7915" s="3">
        <v>29000</v>
      </c>
      <c r="N7915" s="2" t="str">
        <f>VLOOKUP(Tabla1[[#This Row],[nemo]],'Nemos y clasificaciones'!$A$2:$B$5000,2,FALSE)</f>
        <v>CISCO SYSTEMS, INC.</v>
      </c>
      <c r="O7915" s="3" t="str">
        <f>VLOOKUP(Tabla1[[#This Row],[nemo]],'Nemos y clasificaciones'!$A$1:$C$3000,3,FALSE)</f>
        <v>Telecomunicaciones</v>
      </c>
      <c r="P7915" s="3"/>
      <c r="Q7915" s="3"/>
    </row>
    <row r="7916" spans="1:17" x14ac:dyDescent="0.25">
      <c r="A7916" t="s">
        <v>5862</v>
      </c>
      <c r="B7916" s="1">
        <v>42739</v>
      </c>
      <c r="C7916" s="1">
        <v>42760</v>
      </c>
      <c r="D7916" t="s">
        <v>21</v>
      </c>
      <c r="E7916" t="s">
        <v>699</v>
      </c>
      <c r="F7916">
        <v>0</v>
      </c>
      <c r="G7916">
        <v>100000</v>
      </c>
      <c r="H7916">
        <v>0</v>
      </c>
      <c r="I7916">
        <v>0</v>
      </c>
      <c r="J7916">
        <v>0</v>
      </c>
      <c r="K7916">
        <v>0.26</v>
      </c>
      <c r="L7916" t="s">
        <v>23</v>
      </c>
      <c r="M7916" s="3">
        <v>26000</v>
      </c>
      <c r="N7916" s="2" t="str">
        <f>VLOOKUP(Tabla1[[#This Row],[nemo]],'Nemos y clasificaciones'!$A$2:$B$5000,2,FALSE)</f>
        <v>CISCO SYSTEMS, INC.</v>
      </c>
      <c r="O7916" s="3" t="str">
        <f>VLOOKUP(Tabla1[[#This Row],[nemo]],'Nemos y clasificaciones'!$A$1:$C$3000,3,FALSE)</f>
        <v>Telecomunicaciones</v>
      </c>
      <c r="P7916" s="3"/>
      <c r="Q7916" s="3"/>
    </row>
    <row r="7917" spans="1:17" x14ac:dyDescent="0.25">
      <c r="A7917" t="s">
        <v>5862</v>
      </c>
      <c r="B7917" s="1">
        <v>42646</v>
      </c>
      <c r="C7917" s="1">
        <v>42669</v>
      </c>
      <c r="D7917" t="s">
        <v>21</v>
      </c>
      <c r="E7917" t="s">
        <v>699</v>
      </c>
      <c r="F7917">
        <v>0</v>
      </c>
      <c r="G7917">
        <v>100000</v>
      </c>
      <c r="H7917">
        <v>0</v>
      </c>
      <c r="I7917">
        <v>0</v>
      </c>
      <c r="J7917">
        <v>0</v>
      </c>
      <c r="K7917">
        <v>0.26</v>
      </c>
      <c r="L7917" t="s">
        <v>23</v>
      </c>
      <c r="M7917" s="3">
        <v>26000</v>
      </c>
      <c r="N7917" s="2" t="str">
        <f>VLOOKUP(Tabla1[[#This Row],[nemo]],'Nemos y clasificaciones'!$A$2:$B$5000,2,FALSE)</f>
        <v>CISCO SYSTEMS, INC.</v>
      </c>
      <c r="O7917" s="3" t="str">
        <f>VLOOKUP(Tabla1[[#This Row],[nemo]],'Nemos y clasificaciones'!$A$1:$C$3000,3,FALSE)</f>
        <v>Telecomunicaciones</v>
      </c>
      <c r="P7917" s="3"/>
      <c r="Q7917" s="3"/>
    </row>
    <row r="7918" spans="1:17" x14ac:dyDescent="0.25">
      <c r="A7918" t="s">
        <v>5862</v>
      </c>
      <c r="B7918" s="1">
        <v>42556</v>
      </c>
      <c r="C7918" s="1">
        <v>42578</v>
      </c>
      <c r="D7918" t="s">
        <v>21</v>
      </c>
      <c r="E7918" t="s">
        <v>699</v>
      </c>
      <c r="F7918">
        <v>0</v>
      </c>
      <c r="G7918">
        <v>100000</v>
      </c>
      <c r="H7918">
        <v>0</v>
      </c>
      <c r="I7918">
        <v>0</v>
      </c>
      <c r="J7918">
        <v>0</v>
      </c>
      <c r="K7918">
        <v>0.26</v>
      </c>
      <c r="L7918" t="s">
        <v>23</v>
      </c>
      <c r="M7918" s="3">
        <v>26000</v>
      </c>
      <c r="N7918" s="2" t="str">
        <f>VLOOKUP(Tabla1[[#This Row],[nemo]],'Nemos y clasificaciones'!$A$2:$B$5000,2,FALSE)</f>
        <v>CISCO SYSTEMS, INC.</v>
      </c>
      <c r="O7918" s="3" t="str">
        <f>VLOOKUP(Tabla1[[#This Row],[nemo]],'Nemos y clasificaciones'!$A$1:$C$3000,3,FALSE)</f>
        <v>Telecomunicaciones</v>
      </c>
      <c r="P7918" s="3"/>
      <c r="Q7918" s="3"/>
    </row>
    <row r="7919" spans="1:17" x14ac:dyDescent="0.25">
      <c r="A7919" t="s">
        <v>5862</v>
      </c>
      <c r="B7919" s="1">
        <v>42464</v>
      </c>
      <c r="C7919" s="1">
        <v>42487</v>
      </c>
      <c r="D7919" t="s">
        <v>21</v>
      </c>
      <c r="E7919" t="s">
        <v>699</v>
      </c>
      <c r="F7919">
        <v>0</v>
      </c>
      <c r="G7919">
        <v>100000</v>
      </c>
      <c r="H7919">
        <v>0</v>
      </c>
      <c r="I7919">
        <v>0</v>
      </c>
      <c r="J7919">
        <v>0</v>
      </c>
      <c r="K7919">
        <v>0.26</v>
      </c>
      <c r="L7919" t="s">
        <v>23</v>
      </c>
      <c r="M7919" s="3">
        <v>26000</v>
      </c>
      <c r="N7919" s="2" t="str">
        <f>VLOOKUP(Tabla1[[#This Row],[nemo]],'Nemos y clasificaciones'!$A$2:$B$5000,2,FALSE)</f>
        <v>CISCO SYSTEMS, INC.</v>
      </c>
      <c r="O7919" s="3" t="str">
        <f>VLOOKUP(Tabla1[[#This Row],[nemo]],'Nemos y clasificaciones'!$A$1:$C$3000,3,FALSE)</f>
        <v>Telecomunicaciones</v>
      </c>
      <c r="P7919" s="3"/>
      <c r="Q7919" s="3"/>
    </row>
    <row r="7920" spans="1:17" x14ac:dyDescent="0.25">
      <c r="A7920" t="s">
        <v>46</v>
      </c>
      <c r="B7920" s="1">
        <v>42373</v>
      </c>
      <c r="C7920" s="1">
        <v>42389</v>
      </c>
      <c r="D7920" t="s">
        <v>21</v>
      </c>
      <c r="E7920" t="s">
        <v>699</v>
      </c>
      <c r="F7920">
        <v>0</v>
      </c>
      <c r="G7920">
        <v>100000</v>
      </c>
      <c r="H7920">
        <v>0</v>
      </c>
      <c r="I7920">
        <v>0</v>
      </c>
      <c r="J7920">
        <v>0</v>
      </c>
      <c r="K7920">
        <v>0.21</v>
      </c>
      <c r="L7920" t="s">
        <v>23</v>
      </c>
      <c r="M7920" s="3">
        <v>21000</v>
      </c>
      <c r="N7920" s="2" t="str">
        <f>VLOOKUP(Tabla1[[#This Row],[nemo]],'Nemos y clasificaciones'!$A$2:$B$5000,2,FALSE)</f>
        <v>CISCO SYSTEMS, INC.</v>
      </c>
      <c r="O7920" s="3" t="str">
        <f>VLOOKUP(Tabla1[[#This Row],[nemo]],'Nemos y clasificaciones'!$A$1:$C$3000,3,FALSE)</f>
        <v>Telecomunicaciones</v>
      </c>
      <c r="P7920" s="3"/>
      <c r="Q7920" s="3"/>
    </row>
    <row r="7921" spans="1:17" x14ac:dyDescent="0.25">
      <c r="A7921" t="s">
        <v>46</v>
      </c>
      <c r="B7921" s="1">
        <v>42278</v>
      </c>
      <c r="C7921" s="1">
        <v>42298</v>
      </c>
      <c r="D7921" t="s">
        <v>21</v>
      </c>
      <c r="E7921" t="s">
        <v>699</v>
      </c>
      <c r="F7921">
        <v>0</v>
      </c>
      <c r="G7921">
        <v>100000</v>
      </c>
      <c r="H7921">
        <v>0</v>
      </c>
      <c r="I7921">
        <v>0</v>
      </c>
      <c r="J7921">
        <v>0</v>
      </c>
      <c r="K7921">
        <v>0.21</v>
      </c>
      <c r="L7921" t="s">
        <v>23</v>
      </c>
      <c r="M7921" s="3">
        <v>21000</v>
      </c>
      <c r="N7921" s="2" t="str">
        <f>VLOOKUP(Tabla1[[#This Row],[nemo]],'Nemos y clasificaciones'!$A$2:$B$5000,2,FALSE)</f>
        <v>CISCO SYSTEMS, INC.</v>
      </c>
      <c r="O7921" s="3" t="str">
        <f>VLOOKUP(Tabla1[[#This Row],[nemo]],'Nemos y clasificaciones'!$A$1:$C$3000,3,FALSE)</f>
        <v>Telecomunicaciones</v>
      </c>
      <c r="P7921" s="3"/>
      <c r="Q7921" s="3"/>
    </row>
    <row r="7922" spans="1:17" x14ac:dyDescent="0.25">
      <c r="A7922" t="s">
        <v>46</v>
      </c>
      <c r="B7922" s="1">
        <v>42186</v>
      </c>
      <c r="C7922" s="1">
        <v>42207</v>
      </c>
      <c r="D7922" t="s">
        <v>21</v>
      </c>
      <c r="E7922" t="s">
        <v>699</v>
      </c>
      <c r="F7922">
        <v>0</v>
      </c>
      <c r="G7922">
        <v>100000</v>
      </c>
      <c r="H7922">
        <v>0</v>
      </c>
      <c r="I7922">
        <v>0</v>
      </c>
      <c r="J7922">
        <v>0</v>
      </c>
      <c r="K7922">
        <v>0.21</v>
      </c>
      <c r="L7922" t="s">
        <v>23</v>
      </c>
      <c r="M7922" s="3">
        <v>21000</v>
      </c>
      <c r="N7922" s="2" t="str">
        <f>VLOOKUP(Tabla1[[#This Row],[nemo]],'Nemos y clasificaciones'!$A$2:$B$5000,2,FALSE)</f>
        <v>CISCO SYSTEMS, INC.</v>
      </c>
      <c r="O7922" s="3" t="str">
        <f>VLOOKUP(Tabla1[[#This Row],[nemo]],'Nemos y clasificaciones'!$A$1:$C$3000,3,FALSE)</f>
        <v>Telecomunicaciones</v>
      </c>
      <c r="P7922" s="3"/>
      <c r="Q7922" s="3"/>
    </row>
    <row r="7923" spans="1:17" x14ac:dyDescent="0.25">
      <c r="A7923" t="s">
        <v>46</v>
      </c>
      <c r="B7923" s="1">
        <v>42094</v>
      </c>
      <c r="C7923" s="1">
        <v>42116</v>
      </c>
      <c r="D7923" t="s">
        <v>21</v>
      </c>
      <c r="E7923" t="s">
        <v>699</v>
      </c>
      <c r="F7923">
        <v>0</v>
      </c>
      <c r="G7923">
        <v>100000</v>
      </c>
      <c r="H7923">
        <v>0</v>
      </c>
      <c r="I7923">
        <v>0</v>
      </c>
      <c r="J7923">
        <v>0</v>
      </c>
      <c r="K7923">
        <v>0.21</v>
      </c>
      <c r="L7923" t="s">
        <v>23</v>
      </c>
      <c r="M7923" s="3">
        <v>21000</v>
      </c>
      <c r="N7923" s="2" t="str">
        <f>VLOOKUP(Tabla1[[#This Row],[nemo]],'Nemos y clasificaciones'!$A$2:$B$5000,2,FALSE)</f>
        <v>CISCO SYSTEMS, INC.</v>
      </c>
      <c r="O7923" s="3" t="str">
        <f>VLOOKUP(Tabla1[[#This Row],[nemo]],'Nemos y clasificaciones'!$A$1:$C$3000,3,FALSE)</f>
        <v>Telecomunicaciones</v>
      </c>
      <c r="P7923" s="3"/>
      <c r="Q7923" s="3"/>
    </row>
    <row r="7924" spans="1:17" x14ac:dyDescent="0.25">
      <c r="A7924" t="s">
        <v>6945</v>
      </c>
      <c r="B7924" s="1">
        <v>42006</v>
      </c>
      <c r="C7924" s="1">
        <v>42025</v>
      </c>
      <c r="D7924" t="s">
        <v>21</v>
      </c>
      <c r="E7924" t="s">
        <v>699</v>
      </c>
      <c r="F7924">
        <v>0</v>
      </c>
      <c r="G7924">
        <v>100000</v>
      </c>
      <c r="H7924">
        <v>0</v>
      </c>
      <c r="I7924">
        <v>0</v>
      </c>
      <c r="J7924">
        <v>0</v>
      </c>
      <c r="K7924">
        <v>0.19</v>
      </c>
      <c r="L7924" t="s">
        <v>23</v>
      </c>
      <c r="M7924" s="3">
        <v>19000</v>
      </c>
      <c r="N7924" s="2" t="str">
        <f>VLOOKUP(Tabla1[[#This Row],[nemo]],'Nemos y clasificaciones'!$A$2:$B$5000,2,FALSE)</f>
        <v>CISCO SYSTEMS, INC.</v>
      </c>
      <c r="O7924" s="3" t="str">
        <f>VLOOKUP(Tabla1[[#This Row],[nemo]],'Nemos y clasificaciones'!$A$1:$C$3000,3,FALSE)</f>
        <v>Telecomunicaciones</v>
      </c>
      <c r="P7924" s="3"/>
      <c r="Q7924" s="3"/>
    </row>
    <row r="7925" spans="1:17" x14ac:dyDescent="0.25">
      <c r="A7925" t="s">
        <v>753</v>
      </c>
      <c r="B7925" s="1">
        <v>44397</v>
      </c>
      <c r="C7925" s="1">
        <v>44403</v>
      </c>
      <c r="D7925" t="s">
        <v>14</v>
      </c>
      <c r="E7925" t="s">
        <v>580</v>
      </c>
      <c r="F7925">
        <v>0</v>
      </c>
      <c r="G7925">
        <v>945374298</v>
      </c>
      <c r="H7925">
        <v>0</v>
      </c>
      <c r="I7925">
        <v>0</v>
      </c>
      <c r="J7925">
        <v>0</v>
      </c>
      <c r="K7925">
        <v>144</v>
      </c>
      <c r="L7925" t="s">
        <v>19</v>
      </c>
      <c r="M7925" s="2">
        <v>136133898912</v>
      </c>
      <c r="N7925" s="2" t="str">
        <f>VLOOKUP(Tabla1[[#This Row],[nemo]],'Nemos y clasificaciones'!$A$2:$B$5000,2,FALSE)</f>
        <v>TELEFONICA CHILE S.A.</v>
      </c>
      <c r="O7925" s="2" t="str">
        <f>VLOOKUP(Tabla1[[#This Row],[nemo]],'Nemos y clasificaciones'!$A$1:$C$3000,3,FALSE)</f>
        <v>Telecomunicaciones</v>
      </c>
      <c r="P7925" s="2"/>
      <c r="Q7925" s="2"/>
    </row>
    <row r="7926" spans="1:17" x14ac:dyDescent="0.25">
      <c r="A7926" t="s">
        <v>579</v>
      </c>
      <c r="B7926" s="1">
        <v>44412</v>
      </c>
      <c r="C7926" s="1">
        <v>44418</v>
      </c>
      <c r="D7926" t="s">
        <v>14</v>
      </c>
      <c r="E7926" t="s">
        <v>580</v>
      </c>
      <c r="F7926">
        <v>0</v>
      </c>
      <c r="G7926">
        <v>945374298</v>
      </c>
      <c r="H7926">
        <v>0</v>
      </c>
      <c r="I7926">
        <v>0</v>
      </c>
      <c r="J7926">
        <v>0</v>
      </c>
      <c r="K7926">
        <v>105</v>
      </c>
      <c r="L7926" t="s">
        <v>19</v>
      </c>
      <c r="M7926" s="2">
        <v>99264301290</v>
      </c>
      <c r="N7926" s="2" t="str">
        <f>VLOOKUP(Tabla1[[#This Row],[nemo]],'Nemos y clasificaciones'!$A$2:$B$5000,2,FALSE)</f>
        <v>TELEFONICA CHILE S.A.</v>
      </c>
      <c r="O7926" s="2" t="str">
        <f>VLOOKUP(Tabla1[[#This Row],[nemo]],'Nemos y clasificaciones'!$A$1:$C$3000,3,FALSE)</f>
        <v>Telecomunicaciones</v>
      </c>
      <c r="P7926" s="2"/>
      <c r="Q7926" s="2"/>
    </row>
    <row r="7927" spans="1:17" x14ac:dyDescent="0.25">
      <c r="A7927" t="s">
        <v>11581</v>
      </c>
      <c r="B7927" s="1">
        <v>42143</v>
      </c>
      <c r="C7927" s="1">
        <v>42150</v>
      </c>
      <c r="D7927" t="s">
        <v>14</v>
      </c>
      <c r="E7927" t="s">
        <v>580</v>
      </c>
      <c r="F7927">
        <v>0</v>
      </c>
      <c r="G7927">
        <v>873995447</v>
      </c>
      <c r="H7927">
        <v>0</v>
      </c>
      <c r="I7927">
        <v>0</v>
      </c>
      <c r="J7927">
        <v>0</v>
      </c>
      <c r="K7927">
        <v>13</v>
      </c>
      <c r="L7927" t="s">
        <v>54</v>
      </c>
      <c r="M7927" s="2">
        <v>11361940811</v>
      </c>
      <c r="N7927" s="2" t="str">
        <f>VLOOKUP(Tabla1[[#This Row],[nemo]],'Nemos y clasificaciones'!$A$2:$B$5000,2,FALSE)</f>
        <v>TELEFONICA CHILE S.A.</v>
      </c>
      <c r="O7927" s="2" t="str">
        <f>VLOOKUP(Tabla1[[#This Row],[nemo]],'Nemos y clasificaciones'!$A$1:$C$3000,3,FALSE)</f>
        <v>Telecomunicaciones</v>
      </c>
      <c r="P7927" s="2"/>
      <c r="Q7927" s="2"/>
    </row>
    <row r="7928" spans="1:17" x14ac:dyDescent="0.25">
      <c r="A7928" t="s">
        <v>4330</v>
      </c>
      <c r="B7928" s="1">
        <v>43966</v>
      </c>
      <c r="C7928" s="1">
        <v>43973</v>
      </c>
      <c r="D7928" t="s">
        <v>14</v>
      </c>
      <c r="E7928" t="s">
        <v>580</v>
      </c>
      <c r="F7928">
        <v>0</v>
      </c>
      <c r="G7928">
        <v>945374298</v>
      </c>
      <c r="H7928">
        <v>0</v>
      </c>
      <c r="I7928">
        <v>0</v>
      </c>
      <c r="J7928">
        <v>0</v>
      </c>
      <c r="K7928">
        <v>10</v>
      </c>
      <c r="L7928" t="s">
        <v>16</v>
      </c>
      <c r="M7928" s="2">
        <v>9453742980</v>
      </c>
      <c r="N7928" s="2" t="str">
        <f>VLOOKUP(Tabla1[[#This Row],[nemo]],'Nemos y clasificaciones'!$A$2:$B$5000,2,FALSE)</f>
        <v>TELEFONICA CHILE S.A.</v>
      </c>
      <c r="O7928" s="2" t="str">
        <f>VLOOKUP(Tabla1[[#This Row],[nemo]],'Nemos y clasificaciones'!$A$1:$C$3000,3,FALSE)</f>
        <v>Telecomunicaciones</v>
      </c>
      <c r="P7928" s="2"/>
      <c r="Q7928" s="2"/>
    </row>
    <row r="7929" spans="1:17" x14ac:dyDescent="0.25">
      <c r="A7929" t="s">
        <v>10515</v>
      </c>
      <c r="B7929" s="1">
        <v>42509</v>
      </c>
      <c r="C7929" s="1">
        <v>42516</v>
      </c>
      <c r="D7929" t="s">
        <v>14</v>
      </c>
      <c r="E7929" t="s">
        <v>580</v>
      </c>
      <c r="F7929">
        <v>0</v>
      </c>
      <c r="G7929">
        <v>873995447</v>
      </c>
      <c r="H7929">
        <v>0</v>
      </c>
      <c r="I7929">
        <v>0</v>
      </c>
      <c r="J7929">
        <v>0</v>
      </c>
      <c r="K7929">
        <v>7.7919999999999998</v>
      </c>
      <c r="L7929" t="s">
        <v>16</v>
      </c>
      <c r="M7929" s="2">
        <v>6810172523.0240002</v>
      </c>
      <c r="N7929" s="2" t="str">
        <f>VLOOKUP(Tabla1[[#This Row],[nemo]],'Nemos y clasificaciones'!$A$2:$B$5000,2,FALSE)</f>
        <v>TELEFONICA CHILE S.A.</v>
      </c>
      <c r="O7929" s="2" t="str">
        <f>VLOOKUP(Tabla1[[#This Row],[nemo]],'Nemos y clasificaciones'!$A$1:$C$3000,3,FALSE)</f>
        <v>Telecomunicaciones</v>
      </c>
      <c r="P7929" s="2"/>
      <c r="Q7929" s="2"/>
    </row>
    <row r="7930" spans="1:17" x14ac:dyDescent="0.25">
      <c r="A7930" t="s">
        <v>9489</v>
      </c>
      <c r="B7930" s="1">
        <v>42874</v>
      </c>
      <c r="C7930" s="1">
        <v>42880</v>
      </c>
      <c r="D7930" t="s">
        <v>14</v>
      </c>
      <c r="E7930" t="s">
        <v>580</v>
      </c>
      <c r="F7930">
        <v>0</v>
      </c>
      <c r="G7930">
        <v>874049398</v>
      </c>
      <c r="H7930">
        <v>0</v>
      </c>
      <c r="I7930">
        <v>0</v>
      </c>
      <c r="J7930">
        <v>0</v>
      </c>
      <c r="K7930">
        <v>7</v>
      </c>
      <c r="L7930" t="s">
        <v>16</v>
      </c>
      <c r="M7930" s="2">
        <v>6118345786</v>
      </c>
      <c r="N7930" s="2" t="str">
        <f>VLOOKUP(Tabla1[[#This Row],[nemo]],'Nemos y clasificaciones'!$A$2:$B$5000,2,FALSE)</f>
        <v>TELEFONICA CHILE S.A.</v>
      </c>
      <c r="O7930" s="2" t="str">
        <f>VLOOKUP(Tabla1[[#This Row],[nemo]],'Nemos y clasificaciones'!$A$1:$C$3000,3,FALSE)</f>
        <v>Telecomunicaciones</v>
      </c>
      <c r="P7930" s="2"/>
      <c r="Q7930" s="2"/>
    </row>
    <row r="7931" spans="1:17" x14ac:dyDescent="0.25">
      <c r="A7931" t="s">
        <v>6285</v>
      </c>
      <c r="B7931" s="1">
        <v>43602</v>
      </c>
      <c r="C7931" s="1">
        <v>43609</v>
      </c>
      <c r="D7931" t="s">
        <v>14</v>
      </c>
      <c r="E7931" t="s">
        <v>580</v>
      </c>
      <c r="F7931">
        <v>0</v>
      </c>
      <c r="G7931">
        <v>945374298</v>
      </c>
      <c r="H7931">
        <v>0</v>
      </c>
      <c r="I7931">
        <v>0</v>
      </c>
      <c r="J7931">
        <v>0</v>
      </c>
      <c r="K7931">
        <v>5</v>
      </c>
      <c r="L7931" t="s">
        <v>16</v>
      </c>
      <c r="M7931" s="2">
        <v>4726871490</v>
      </c>
      <c r="N7931" s="2" t="str">
        <f>VLOOKUP(Tabla1[[#This Row],[nemo]],'Nemos y clasificaciones'!$A$2:$B$5000,2,FALSE)</f>
        <v>TELEFONICA CHILE S.A.</v>
      </c>
      <c r="O7931" s="2" t="str">
        <f>VLOOKUP(Tabla1[[#This Row],[nemo]],'Nemos y clasificaciones'!$A$1:$C$3000,3,FALSE)</f>
        <v>Telecomunicaciones</v>
      </c>
      <c r="P7931" s="2"/>
      <c r="Q7931" s="2"/>
    </row>
    <row r="7932" spans="1:17" x14ac:dyDescent="0.25">
      <c r="A7932" t="s">
        <v>8367</v>
      </c>
      <c r="B7932" s="1">
        <v>43210</v>
      </c>
      <c r="C7932" s="1">
        <v>43216</v>
      </c>
      <c r="D7932" t="s">
        <v>14</v>
      </c>
      <c r="E7932" t="s">
        <v>580</v>
      </c>
      <c r="F7932">
        <v>0</v>
      </c>
      <c r="G7932">
        <v>874049398</v>
      </c>
      <c r="H7932">
        <v>0</v>
      </c>
      <c r="I7932">
        <v>0</v>
      </c>
      <c r="J7932">
        <v>0</v>
      </c>
      <c r="K7932">
        <v>3</v>
      </c>
      <c r="L7932" t="s">
        <v>16</v>
      </c>
      <c r="M7932" s="2">
        <v>2622148194</v>
      </c>
      <c r="N7932" s="2" t="str">
        <f>VLOOKUP(Tabla1[[#This Row],[nemo]],'Nemos y clasificaciones'!$A$2:$B$5000,2,FALSE)</f>
        <v>TELEFONICA CHILE S.A.</v>
      </c>
      <c r="O7932" s="2" t="str">
        <f>VLOOKUP(Tabla1[[#This Row],[nemo]],'Nemos y clasificaciones'!$A$1:$C$3000,3,FALSE)</f>
        <v>Telecomunicaciones</v>
      </c>
      <c r="P7932" s="2"/>
      <c r="Q7932" s="2"/>
    </row>
    <row r="7933" spans="1:17" x14ac:dyDescent="0.25">
      <c r="A7933" t="s">
        <v>103</v>
      </c>
      <c r="B7933" s="1">
        <v>43783</v>
      </c>
      <c r="C7933" s="1">
        <v>43805</v>
      </c>
      <c r="D7933" t="s">
        <v>21</v>
      </c>
      <c r="E7933" t="s">
        <v>273</v>
      </c>
      <c r="F7933">
        <v>0</v>
      </c>
      <c r="G7933">
        <v>100000</v>
      </c>
      <c r="H7933">
        <v>0</v>
      </c>
      <c r="I7933">
        <v>0</v>
      </c>
      <c r="J7933">
        <v>0</v>
      </c>
      <c r="K7933">
        <v>1.45</v>
      </c>
      <c r="L7933" t="s">
        <v>16</v>
      </c>
      <c r="M7933" s="2">
        <v>145000</v>
      </c>
      <c r="N7933" s="2" t="str">
        <f>VLOOKUP(Tabla1[[#This Row],[nemo]],'Nemos y clasificaciones'!$A$2:$B$5000,2,FALSE)</f>
        <v>AMGEN INC</v>
      </c>
      <c r="O7933" s="2" t="str">
        <f>VLOOKUP(Tabla1[[#This Row],[nemo]],'Nemos y clasificaciones'!$A$1:$C$3000,3,FALSE)</f>
        <v>Otros</v>
      </c>
      <c r="P7933" s="2"/>
      <c r="Q7933" s="2"/>
    </row>
    <row r="7934" spans="1:17" x14ac:dyDescent="0.25">
      <c r="A7934" t="s">
        <v>103</v>
      </c>
      <c r="B7934" s="1">
        <v>43601</v>
      </c>
      <c r="C7934" s="1">
        <v>43623</v>
      </c>
      <c r="D7934" t="s">
        <v>21</v>
      </c>
      <c r="E7934" t="s">
        <v>273</v>
      </c>
      <c r="F7934">
        <v>0</v>
      </c>
      <c r="G7934">
        <v>100000</v>
      </c>
      <c r="H7934">
        <v>0</v>
      </c>
      <c r="I7934">
        <v>0</v>
      </c>
      <c r="J7934">
        <v>0</v>
      </c>
      <c r="K7934">
        <v>1.45</v>
      </c>
      <c r="L7934" t="s">
        <v>16</v>
      </c>
      <c r="M7934" s="2">
        <v>145000</v>
      </c>
      <c r="N7934" s="2" t="str">
        <f>VLOOKUP(Tabla1[[#This Row],[nemo]],'Nemos y clasificaciones'!$A$2:$B$5000,2,FALSE)</f>
        <v>AMGEN INC</v>
      </c>
      <c r="O7934" s="2" t="str">
        <f>VLOOKUP(Tabla1[[#This Row],[nemo]],'Nemos y clasificaciones'!$A$1:$C$3000,3,FALSE)</f>
        <v>Otros</v>
      </c>
      <c r="P7934" s="2"/>
      <c r="Q7934" s="2"/>
    </row>
    <row r="7935" spans="1:17" x14ac:dyDescent="0.25">
      <c r="A7935" t="s">
        <v>103</v>
      </c>
      <c r="B7935" s="1">
        <v>43510</v>
      </c>
      <c r="C7935" s="1">
        <v>43532</v>
      </c>
      <c r="D7935" t="s">
        <v>21</v>
      </c>
      <c r="E7935" t="s">
        <v>273</v>
      </c>
      <c r="F7935">
        <v>0</v>
      </c>
      <c r="G7935">
        <v>100000</v>
      </c>
      <c r="H7935">
        <v>0</v>
      </c>
      <c r="I7935">
        <v>0</v>
      </c>
      <c r="J7935">
        <v>0</v>
      </c>
      <c r="K7935">
        <v>1.45</v>
      </c>
      <c r="L7935" t="s">
        <v>16</v>
      </c>
      <c r="M7935" s="2">
        <v>145000</v>
      </c>
      <c r="N7935" s="2" t="str">
        <f>VLOOKUP(Tabla1[[#This Row],[nemo]],'Nemos y clasificaciones'!$A$2:$B$5000,2,FALSE)</f>
        <v>AMGEN INC</v>
      </c>
      <c r="O7935" s="2" t="str">
        <f>VLOOKUP(Tabla1[[#This Row],[nemo]],'Nemos y clasificaciones'!$A$1:$C$3000,3,FALSE)</f>
        <v>Otros</v>
      </c>
      <c r="P7935" s="2"/>
      <c r="Q7935" s="2"/>
    </row>
    <row r="7936" spans="1:17" x14ac:dyDescent="0.25">
      <c r="A7936" t="s">
        <v>11581</v>
      </c>
      <c r="B7936" s="1">
        <v>42143</v>
      </c>
      <c r="C7936" s="1">
        <v>42150</v>
      </c>
      <c r="D7936" t="s">
        <v>14</v>
      </c>
      <c r="E7936" t="s">
        <v>9490</v>
      </c>
      <c r="F7936">
        <v>0</v>
      </c>
      <c r="G7936">
        <v>83161638</v>
      </c>
      <c r="H7936">
        <v>0</v>
      </c>
      <c r="I7936">
        <v>0</v>
      </c>
      <c r="J7936">
        <v>0</v>
      </c>
      <c r="K7936">
        <v>13</v>
      </c>
      <c r="L7936" t="s">
        <v>54</v>
      </c>
      <c r="M7936" s="2">
        <v>1081101294</v>
      </c>
      <c r="N7936" s="2" t="str">
        <f>VLOOKUP(Tabla1[[#This Row],[nemo]],'Nemos y clasificaciones'!$A$2:$B$5000,2,FALSE)</f>
        <v>TELEFONICA CHILE S.A. SERIE B</v>
      </c>
      <c r="O7936" s="2" t="str">
        <f>VLOOKUP(Tabla1[[#This Row],[nemo]],'Nemos y clasificaciones'!$A$1:$C$3000,3,FALSE)</f>
        <v>Telecomunicaciones</v>
      </c>
      <c r="P7936" s="2"/>
      <c r="Q7936" s="2"/>
    </row>
    <row r="7937" spans="1:17" x14ac:dyDescent="0.25">
      <c r="A7937" t="s">
        <v>10515</v>
      </c>
      <c r="B7937" s="1">
        <v>42509</v>
      </c>
      <c r="C7937" s="1">
        <v>42516</v>
      </c>
      <c r="D7937" t="s">
        <v>14</v>
      </c>
      <c r="E7937" t="s">
        <v>9490</v>
      </c>
      <c r="F7937">
        <v>0</v>
      </c>
      <c r="G7937">
        <v>83161638</v>
      </c>
      <c r="H7937">
        <v>0</v>
      </c>
      <c r="I7937">
        <v>0</v>
      </c>
      <c r="J7937">
        <v>0</v>
      </c>
      <c r="K7937">
        <v>7.7919999999999998</v>
      </c>
      <c r="L7937" t="s">
        <v>16</v>
      </c>
      <c r="M7937" s="2">
        <v>647995483.296</v>
      </c>
      <c r="N7937" s="2" t="str">
        <f>VLOOKUP(Tabla1[[#This Row],[nemo]],'Nemos y clasificaciones'!$A$2:$B$5000,2,FALSE)</f>
        <v>TELEFONICA CHILE S.A. SERIE B</v>
      </c>
      <c r="O7937" s="2" t="str">
        <f>VLOOKUP(Tabla1[[#This Row],[nemo]],'Nemos y clasificaciones'!$A$1:$C$3000,3,FALSE)</f>
        <v>Telecomunicaciones</v>
      </c>
      <c r="P7937" s="2"/>
      <c r="Q7937" s="2"/>
    </row>
    <row r="7938" spans="1:17" x14ac:dyDescent="0.25">
      <c r="A7938" t="s">
        <v>9489</v>
      </c>
      <c r="B7938" s="1">
        <v>42874</v>
      </c>
      <c r="C7938" s="1">
        <v>42880</v>
      </c>
      <c r="D7938" t="s">
        <v>14</v>
      </c>
      <c r="E7938" t="s">
        <v>9490</v>
      </c>
      <c r="F7938">
        <v>0</v>
      </c>
      <c r="G7938">
        <v>83161638</v>
      </c>
      <c r="H7938">
        <v>0</v>
      </c>
      <c r="I7938">
        <v>0</v>
      </c>
      <c r="J7938">
        <v>0</v>
      </c>
      <c r="K7938">
        <v>7</v>
      </c>
      <c r="L7938" t="s">
        <v>16</v>
      </c>
      <c r="M7938" s="2">
        <v>582131466</v>
      </c>
      <c r="N7938" s="2" t="str">
        <f>VLOOKUP(Tabla1[[#This Row],[nemo]],'Nemos y clasificaciones'!$A$2:$B$5000,2,FALSE)</f>
        <v>TELEFONICA CHILE S.A. SERIE B</v>
      </c>
      <c r="O7938" s="2" t="str">
        <f>VLOOKUP(Tabla1[[#This Row],[nemo]],'Nemos y clasificaciones'!$A$1:$C$3000,3,FALSE)</f>
        <v>Telecomunicaciones</v>
      </c>
      <c r="P7938" s="2"/>
      <c r="Q7938" s="2"/>
    </row>
    <row r="7939" spans="1:17" x14ac:dyDescent="0.25">
      <c r="A7939" t="s">
        <v>11911</v>
      </c>
      <c r="B7939" s="1">
        <v>42082</v>
      </c>
      <c r="C7939" s="1">
        <v>42088</v>
      </c>
      <c r="D7939" t="s">
        <v>14</v>
      </c>
      <c r="E7939" t="s">
        <v>10885</v>
      </c>
      <c r="F7939">
        <v>0</v>
      </c>
      <c r="G7939">
        <v>58287187</v>
      </c>
      <c r="H7939">
        <v>0</v>
      </c>
      <c r="I7939">
        <v>0</v>
      </c>
      <c r="J7939">
        <v>0</v>
      </c>
      <c r="K7939">
        <v>765</v>
      </c>
      <c r="L7939" t="s">
        <v>19</v>
      </c>
      <c r="M7939" s="2">
        <v>44589698055</v>
      </c>
      <c r="N7939" s="2" t="str">
        <f>VLOOKUP(Tabla1[[#This Row],[nemo]],'Nemos y clasificaciones'!$A$2:$B$5000,2,FALSE)</f>
        <v>TELEFONICA LARGA DISTANCIA S.A.</v>
      </c>
      <c r="O7939" s="2" t="str">
        <f>VLOOKUP(Tabla1[[#This Row],[nemo]],'Nemos y clasificaciones'!$A$1:$C$3000,3,FALSE)</f>
        <v>Telecomunicaciones</v>
      </c>
      <c r="P7939" s="2"/>
      <c r="Q7939" s="2"/>
    </row>
    <row r="7940" spans="1:17" x14ac:dyDescent="0.25">
      <c r="A7940" t="s">
        <v>10884</v>
      </c>
      <c r="B7940" s="1">
        <v>42445</v>
      </c>
      <c r="C7940" s="1">
        <v>42451</v>
      </c>
      <c r="D7940" t="s">
        <v>14</v>
      </c>
      <c r="E7940" t="s">
        <v>10885</v>
      </c>
      <c r="F7940">
        <v>0</v>
      </c>
      <c r="G7940">
        <v>58287187</v>
      </c>
      <c r="H7940">
        <v>0</v>
      </c>
      <c r="I7940">
        <v>0</v>
      </c>
      <c r="J7940">
        <v>0</v>
      </c>
      <c r="K7940">
        <v>298</v>
      </c>
      <c r="L7940" t="s">
        <v>19</v>
      </c>
      <c r="M7940" s="2">
        <v>17369581726</v>
      </c>
      <c r="N7940" s="2" t="str">
        <f>VLOOKUP(Tabla1[[#This Row],[nemo]],'Nemos y clasificaciones'!$A$2:$B$5000,2,FALSE)</f>
        <v>TELEFONICA LARGA DISTANCIA S.A.</v>
      </c>
      <c r="O7940" s="2" t="str">
        <f>VLOOKUP(Tabla1[[#This Row],[nemo]],'Nemos y clasificaciones'!$A$1:$C$3000,3,FALSE)</f>
        <v>Telecomunicaciones</v>
      </c>
      <c r="P7940" s="2"/>
      <c r="Q7940" s="2"/>
    </row>
    <row r="7941" spans="1:17" x14ac:dyDescent="0.25">
      <c r="A7941" t="s">
        <v>11916</v>
      </c>
      <c r="B7941" s="1">
        <v>42075</v>
      </c>
      <c r="C7941" s="1">
        <v>42081</v>
      </c>
      <c r="D7941" t="s">
        <v>14</v>
      </c>
      <c r="E7941" t="s">
        <v>10885</v>
      </c>
      <c r="F7941">
        <v>0</v>
      </c>
      <c r="G7941">
        <v>58287187</v>
      </c>
      <c r="H7941">
        <v>0</v>
      </c>
      <c r="I7941">
        <v>0</v>
      </c>
      <c r="J7941">
        <v>0</v>
      </c>
      <c r="K7941">
        <v>254</v>
      </c>
      <c r="L7941" t="s">
        <v>19</v>
      </c>
      <c r="M7941" s="2">
        <v>14804945498</v>
      </c>
      <c r="N7941" s="2" t="str">
        <f>VLOOKUP(Tabla1[[#This Row],[nemo]],'Nemos y clasificaciones'!$A$2:$B$5000,2,FALSE)</f>
        <v>TELEFONICA LARGA DISTANCIA S.A.</v>
      </c>
      <c r="O7941" s="2" t="str">
        <f>VLOOKUP(Tabla1[[#This Row],[nemo]],'Nemos y clasificaciones'!$A$1:$C$3000,3,FALSE)</f>
        <v>Telecomunicaciones</v>
      </c>
      <c r="P7941" s="2"/>
      <c r="Q7941" s="2"/>
    </row>
    <row r="7942" spans="1:17" x14ac:dyDescent="0.25">
      <c r="A7942" t="s">
        <v>10886</v>
      </c>
      <c r="B7942" s="1">
        <v>42445</v>
      </c>
      <c r="C7942" s="1">
        <v>42451</v>
      </c>
      <c r="D7942" t="s">
        <v>14</v>
      </c>
      <c r="E7942" t="s">
        <v>10885</v>
      </c>
      <c r="F7942">
        <v>0</v>
      </c>
      <c r="G7942">
        <v>58287187</v>
      </c>
      <c r="H7942">
        <v>0</v>
      </c>
      <c r="I7942">
        <v>0</v>
      </c>
      <c r="J7942">
        <v>0</v>
      </c>
      <c r="K7942">
        <v>62</v>
      </c>
      <c r="L7942" t="s">
        <v>54</v>
      </c>
      <c r="M7942" s="2">
        <v>3613805594</v>
      </c>
      <c r="N7942" s="2" t="str">
        <f>VLOOKUP(Tabla1[[#This Row],[nemo]],'Nemos y clasificaciones'!$A$2:$B$5000,2,FALSE)</f>
        <v>TELEFONICA LARGA DISTANCIA S.A.</v>
      </c>
      <c r="O7942" s="2" t="str">
        <f>VLOOKUP(Tabla1[[#This Row],[nemo]],'Nemos y clasificaciones'!$A$1:$C$3000,3,FALSE)</f>
        <v>Telecomunicaciones</v>
      </c>
      <c r="P7942" s="2"/>
      <c r="Q7942" s="2"/>
    </row>
    <row r="7943" spans="1:17" x14ac:dyDescent="0.25">
      <c r="A7943" t="s">
        <v>4999</v>
      </c>
      <c r="B7943" s="1">
        <v>43844</v>
      </c>
      <c r="C7943" s="1">
        <v>43850</v>
      </c>
      <c r="D7943" t="s">
        <v>14</v>
      </c>
      <c r="E7943" t="s">
        <v>4993</v>
      </c>
      <c r="F7943">
        <v>0</v>
      </c>
      <c r="G7943">
        <v>1480394599</v>
      </c>
      <c r="H7943">
        <v>0</v>
      </c>
      <c r="I7943">
        <v>0</v>
      </c>
      <c r="J7943">
        <v>0</v>
      </c>
      <c r="K7943">
        <v>113</v>
      </c>
      <c r="L7943" t="s">
        <v>19</v>
      </c>
      <c r="M7943" s="2">
        <v>167284589687</v>
      </c>
      <c r="N7943" s="2" t="str">
        <f>VLOOKUP(Tabla1[[#This Row],[nemo]],'Nemos y clasificaciones'!$A$2:$B$5000,2,FALSE)</f>
        <v>COSTA VERDE AERONAUTICA S.A.</v>
      </c>
      <c r="O7943" s="2" t="str">
        <f>VLOOKUP(Tabla1[[#This Row],[nemo]],'Nemos y clasificaciones'!$A$1:$C$3000,3,FALSE)</f>
        <v>Transportes y servicios marítimos</v>
      </c>
      <c r="P7943" s="2"/>
      <c r="Q7943" s="2"/>
    </row>
    <row r="7944" spans="1:17" x14ac:dyDescent="0.25">
      <c r="A7944" t="s">
        <v>4992</v>
      </c>
      <c r="B7944" s="1">
        <v>43845</v>
      </c>
      <c r="C7944" s="1">
        <v>43851</v>
      </c>
      <c r="D7944" t="s">
        <v>14</v>
      </c>
      <c r="E7944" t="s">
        <v>4993</v>
      </c>
      <c r="F7944">
        <v>0</v>
      </c>
      <c r="G7944">
        <v>1480394599</v>
      </c>
      <c r="H7944">
        <v>0</v>
      </c>
      <c r="I7944">
        <v>0</v>
      </c>
      <c r="J7944">
        <v>0</v>
      </c>
      <c r="K7944">
        <v>35</v>
      </c>
      <c r="L7944" t="s">
        <v>54</v>
      </c>
      <c r="M7944" s="2">
        <v>51813810965</v>
      </c>
      <c r="N7944" s="2" t="str">
        <f>VLOOKUP(Tabla1[[#This Row],[nemo]],'Nemos y clasificaciones'!$A$2:$B$5000,2,FALSE)</f>
        <v>COSTA VERDE AERONAUTICA S.A.</v>
      </c>
      <c r="O7944" s="2" t="str">
        <f>VLOOKUP(Tabla1[[#This Row],[nemo]],'Nemos y clasificaciones'!$A$1:$C$3000,3,FALSE)</f>
        <v>Transportes y servicios marítimos</v>
      </c>
      <c r="P7944" s="2"/>
      <c r="Q7944" s="2"/>
    </row>
    <row r="7945" spans="1:17" x14ac:dyDescent="0.25">
      <c r="A7945" t="s">
        <v>8138</v>
      </c>
      <c r="B7945" s="1">
        <v>43235</v>
      </c>
      <c r="C7945" s="1">
        <v>43242</v>
      </c>
      <c r="D7945" t="s">
        <v>14</v>
      </c>
      <c r="E7945" t="s">
        <v>4993</v>
      </c>
      <c r="F7945">
        <v>0</v>
      </c>
      <c r="G7945">
        <v>1459852077</v>
      </c>
      <c r="H7945">
        <v>0</v>
      </c>
      <c r="I7945">
        <v>0</v>
      </c>
      <c r="J7945">
        <v>0</v>
      </c>
      <c r="K7945">
        <v>16.704999999999998</v>
      </c>
      <c r="L7945" t="s">
        <v>54</v>
      </c>
      <c r="M7945" s="2">
        <v>24386828946.285</v>
      </c>
      <c r="N7945" s="2" t="str">
        <f>VLOOKUP(Tabla1[[#This Row],[nemo]],'Nemos y clasificaciones'!$A$2:$B$5000,2,FALSE)</f>
        <v>COSTA VERDE AERONAUTICA S.A.</v>
      </c>
      <c r="O7945" s="2" t="str">
        <f>VLOOKUP(Tabla1[[#This Row],[nemo]],'Nemos y clasificaciones'!$A$1:$C$3000,3,FALSE)</f>
        <v>Transportes y servicios marítimos</v>
      </c>
      <c r="P7945" s="2"/>
      <c r="Q7945" s="2"/>
    </row>
    <row r="7946" spans="1:17" x14ac:dyDescent="0.25">
      <c r="A7946" t="s">
        <v>9455</v>
      </c>
      <c r="B7946" s="1">
        <v>42875</v>
      </c>
      <c r="C7946" s="1">
        <v>42881</v>
      </c>
      <c r="D7946" t="s">
        <v>14</v>
      </c>
      <c r="E7946" t="s">
        <v>4993</v>
      </c>
      <c r="F7946">
        <v>0</v>
      </c>
      <c r="G7946">
        <v>1432807265</v>
      </c>
      <c r="H7946">
        <v>0</v>
      </c>
      <c r="I7946">
        <v>0</v>
      </c>
      <c r="J7946">
        <v>0</v>
      </c>
      <c r="K7946">
        <v>14.944000000000001</v>
      </c>
      <c r="L7946" t="s">
        <v>54</v>
      </c>
      <c r="M7946" s="2">
        <v>21411871768.16</v>
      </c>
      <c r="N7946" s="2" t="str">
        <f>VLOOKUP(Tabla1[[#This Row],[nemo]],'Nemos y clasificaciones'!$A$2:$B$5000,2,FALSE)</f>
        <v>COSTA VERDE AERONAUTICA S.A.</v>
      </c>
      <c r="O7946" s="2" t="str">
        <f>VLOOKUP(Tabla1[[#This Row],[nemo]],'Nemos y clasificaciones'!$A$1:$C$3000,3,FALSE)</f>
        <v>Transportes y servicios marítimos</v>
      </c>
      <c r="P7946" s="2"/>
      <c r="Q7946" s="2"/>
    </row>
    <row r="7947" spans="1:17" x14ac:dyDescent="0.25">
      <c r="A7947" t="s">
        <v>6323</v>
      </c>
      <c r="B7947" s="1">
        <v>43600</v>
      </c>
      <c r="C7947" s="1">
        <v>43607</v>
      </c>
      <c r="D7947" t="s">
        <v>14</v>
      </c>
      <c r="E7947" t="s">
        <v>4993</v>
      </c>
      <c r="F7947">
        <v>0</v>
      </c>
      <c r="G7947">
        <v>1480394599</v>
      </c>
      <c r="H7947">
        <v>0</v>
      </c>
      <c r="I7947">
        <v>0</v>
      </c>
      <c r="J7947">
        <v>0</v>
      </c>
      <c r="K7947">
        <v>6.2569999999999997</v>
      </c>
      <c r="L7947" t="s">
        <v>16</v>
      </c>
      <c r="M7947" s="2">
        <v>9262829005.9430008</v>
      </c>
      <c r="N7947" s="2" t="str">
        <f>VLOOKUP(Tabla1[[#This Row],[nemo]],'Nemos y clasificaciones'!$A$2:$B$5000,2,FALSE)</f>
        <v>COSTA VERDE AERONAUTICA S.A.</v>
      </c>
      <c r="O7947" s="2" t="str">
        <f>VLOOKUP(Tabla1[[#This Row],[nemo]],'Nemos y clasificaciones'!$A$1:$C$3000,3,FALSE)</f>
        <v>Transportes y servicios marítimos</v>
      </c>
      <c r="P7947" s="2"/>
      <c r="Q7947" s="2"/>
    </row>
    <row r="7948" spans="1:17" x14ac:dyDescent="0.25">
      <c r="A7948" t="s">
        <v>7586</v>
      </c>
      <c r="B7948" s="1">
        <v>43293</v>
      </c>
      <c r="C7948" s="1">
        <v>43329</v>
      </c>
      <c r="D7948" t="s">
        <v>14</v>
      </c>
      <c r="E7948" t="s">
        <v>4993</v>
      </c>
      <c r="F7948">
        <v>1459852077</v>
      </c>
      <c r="G7948">
        <v>0</v>
      </c>
      <c r="H7948">
        <v>0</v>
      </c>
      <c r="I7948">
        <v>0</v>
      </c>
      <c r="J7948">
        <v>0</v>
      </c>
      <c r="K7948">
        <v>813</v>
      </c>
      <c r="L7948" t="s">
        <v>19</v>
      </c>
      <c r="M7948" s="2">
        <v>0</v>
      </c>
      <c r="N7948" s="2" t="str">
        <f>VLOOKUP(Tabla1[[#This Row],[nemo]],'Nemos y clasificaciones'!$A$2:$B$5000,2,FALSE)</f>
        <v>COSTA VERDE AERONAUTICA S.A.</v>
      </c>
      <c r="O7948" s="2" t="str">
        <f>VLOOKUP(Tabla1[[#This Row],[nemo]],'Nemos y clasificaciones'!$A$1:$C$3000,3,FALSE)</f>
        <v>Transportes y servicios marítimos</v>
      </c>
      <c r="P7948" s="2"/>
      <c r="Q7948" s="2"/>
    </row>
    <row r="7949" spans="1:17" x14ac:dyDescent="0.25">
      <c r="A7949" t="s">
        <v>9157</v>
      </c>
      <c r="B7949" s="1">
        <v>42908</v>
      </c>
      <c r="C7949" s="1">
        <v>42944</v>
      </c>
      <c r="D7949" t="s">
        <v>14</v>
      </c>
      <c r="E7949" t="s">
        <v>4993</v>
      </c>
      <c r="F7949">
        <v>1432807265</v>
      </c>
      <c r="G7949">
        <v>0</v>
      </c>
      <c r="H7949">
        <v>1549942258</v>
      </c>
      <c r="I7949">
        <v>1010.84</v>
      </c>
      <c r="J7949">
        <v>988.72</v>
      </c>
      <c r="K7949">
        <v>718.16300000000001</v>
      </c>
      <c r="L7949" t="s">
        <v>19</v>
      </c>
      <c r="M7949" s="2">
        <v>0</v>
      </c>
      <c r="N7949" s="2" t="str">
        <f>VLOOKUP(Tabla1[[#This Row],[nemo]],'Nemos y clasificaciones'!$A$2:$B$5000,2,FALSE)</f>
        <v>COSTA VERDE AERONAUTICA S.A.</v>
      </c>
      <c r="O7949" s="2" t="str">
        <f>VLOOKUP(Tabla1[[#This Row],[nemo]],'Nemos y clasificaciones'!$A$1:$C$3000,3,FALSE)</f>
        <v>Transportes y servicios marítimos</v>
      </c>
      <c r="P7949" s="2"/>
      <c r="Q7949" s="2"/>
    </row>
    <row r="7950" spans="1:17" x14ac:dyDescent="0.25">
      <c r="A7950" t="s">
        <v>9935</v>
      </c>
      <c r="B7950" s="1">
        <v>42720</v>
      </c>
      <c r="C7950" s="1">
        <v>42755</v>
      </c>
      <c r="D7950" t="s">
        <v>14</v>
      </c>
      <c r="E7950" t="s">
        <v>4993</v>
      </c>
      <c r="F7950">
        <v>1119241276</v>
      </c>
      <c r="G7950">
        <v>0</v>
      </c>
      <c r="H7950">
        <v>1432860643</v>
      </c>
      <c r="I7950">
        <v>1177.68</v>
      </c>
      <c r="J7950">
        <v>1010.84</v>
      </c>
      <c r="K7950">
        <v>415.43099999999998</v>
      </c>
      <c r="L7950" t="s">
        <v>19</v>
      </c>
      <c r="M7950" s="2">
        <v>0</v>
      </c>
      <c r="N7950" s="2" t="str">
        <f>VLOOKUP(Tabla1[[#This Row],[nemo]],'Nemos y clasificaciones'!$A$2:$B$5000,2,FALSE)</f>
        <v>COSTA VERDE AERONAUTICA S.A.</v>
      </c>
      <c r="O7950" s="2" t="str">
        <f>VLOOKUP(Tabla1[[#This Row],[nemo]],'Nemos y clasificaciones'!$A$1:$C$3000,3,FALSE)</f>
        <v>Transportes y servicios marítimos</v>
      </c>
      <c r="P7950" s="2"/>
      <c r="Q7950" s="2"/>
    </row>
    <row r="7951" spans="1:17" x14ac:dyDescent="0.25">
      <c r="A7951" t="s">
        <v>11154</v>
      </c>
      <c r="B7951" s="1">
        <v>42294</v>
      </c>
      <c r="C7951" s="1">
        <v>42329</v>
      </c>
      <c r="D7951" t="s">
        <v>14</v>
      </c>
      <c r="E7951" t="s">
        <v>4993</v>
      </c>
      <c r="F7951">
        <v>1012465693</v>
      </c>
      <c r="G7951">
        <v>0</v>
      </c>
      <c r="H7951">
        <v>0</v>
      </c>
      <c r="I7951">
        <v>0</v>
      </c>
      <c r="J7951">
        <v>0</v>
      </c>
      <c r="K7951">
        <v>600</v>
      </c>
      <c r="L7951" t="s">
        <v>19</v>
      </c>
      <c r="M7951" s="2">
        <v>0</v>
      </c>
      <c r="N7951" s="2" t="str">
        <f>VLOOKUP(Tabla1[[#This Row],[nemo]],'Nemos y clasificaciones'!$A$2:$B$5000,2,FALSE)</f>
        <v>COSTA VERDE AERONAUTICA S.A.</v>
      </c>
      <c r="O7951" s="2" t="str">
        <f>VLOOKUP(Tabla1[[#This Row],[nemo]],'Nemos y clasificaciones'!$A$1:$C$3000,3,FALSE)</f>
        <v>Transportes y servicios marítimos</v>
      </c>
      <c r="P7951" s="2"/>
      <c r="Q7951" s="2"/>
    </row>
    <row r="7952" spans="1:17" x14ac:dyDescent="0.25">
      <c r="A7952" t="s">
        <v>2571</v>
      </c>
      <c r="B7952" s="1">
        <v>44232</v>
      </c>
      <c r="C7952" s="1">
        <v>44238</v>
      </c>
      <c r="D7952" t="s">
        <v>21</v>
      </c>
      <c r="E7952" t="s">
        <v>539</v>
      </c>
      <c r="F7952">
        <v>0</v>
      </c>
      <c r="G7952">
        <v>700000</v>
      </c>
      <c r="H7952">
        <v>0</v>
      </c>
      <c r="I7952">
        <v>0</v>
      </c>
      <c r="J7952">
        <v>0</v>
      </c>
      <c r="K7952">
        <v>0.20499999999999999</v>
      </c>
      <c r="L7952" t="s">
        <v>23</v>
      </c>
      <c r="M7952" s="2">
        <v>143500</v>
      </c>
      <c r="N7952" s="2" t="str">
        <f>VLOOKUP(Tabla1[[#This Row],[nemo]],'Nemos y clasificaciones'!$A$2:$B$5000,2,FALSE)</f>
        <v>Apple</v>
      </c>
      <c r="O7952" s="2" t="str">
        <f>VLOOKUP(Tabla1[[#This Row],[nemo]],'Nemos y clasificaciones'!$A$1:$C$3000,3,FALSE)</f>
        <v>Otros</v>
      </c>
      <c r="P7952" s="2"/>
      <c r="Q7952" s="2"/>
    </row>
    <row r="7953" spans="1:17" x14ac:dyDescent="0.25">
      <c r="A7953" t="s">
        <v>3188</v>
      </c>
      <c r="B7953" s="1">
        <v>44141</v>
      </c>
      <c r="C7953" s="1">
        <v>44147</v>
      </c>
      <c r="D7953" t="s">
        <v>21</v>
      </c>
      <c r="E7953" t="s">
        <v>539</v>
      </c>
      <c r="F7953">
        <v>0</v>
      </c>
      <c r="G7953">
        <v>700000</v>
      </c>
      <c r="H7953">
        <v>0</v>
      </c>
      <c r="I7953">
        <v>0</v>
      </c>
      <c r="J7953">
        <v>0</v>
      </c>
      <c r="K7953">
        <v>0.20499999999999999</v>
      </c>
      <c r="L7953" t="s">
        <v>23</v>
      </c>
      <c r="M7953" s="2">
        <v>143500</v>
      </c>
      <c r="N7953" s="2" t="str">
        <f>VLOOKUP(Tabla1[[#This Row],[nemo]],'Nemos y clasificaciones'!$A$2:$B$5000,2,FALSE)</f>
        <v>Apple</v>
      </c>
      <c r="O7953" s="2" t="str">
        <f>VLOOKUP(Tabla1[[#This Row],[nemo]],'Nemos y clasificaciones'!$A$1:$C$3000,3,FALSE)</f>
        <v>Otros</v>
      </c>
      <c r="P7953" s="2"/>
      <c r="Q7953" s="2"/>
    </row>
    <row r="7954" spans="1:17" x14ac:dyDescent="0.25">
      <c r="A7954" t="s">
        <v>11854</v>
      </c>
      <c r="B7954" s="1">
        <v>42069</v>
      </c>
      <c r="C7954" s="1">
        <v>42104</v>
      </c>
      <c r="D7954" t="s">
        <v>14</v>
      </c>
      <c r="E7954" t="s">
        <v>4993</v>
      </c>
      <c r="F7954">
        <v>992465686</v>
      </c>
      <c r="G7954">
        <v>0</v>
      </c>
      <c r="H7954">
        <v>1212465686</v>
      </c>
      <c r="I7954">
        <v>1305.74</v>
      </c>
      <c r="J7954">
        <v>1177.68</v>
      </c>
      <c r="K7954">
        <v>600</v>
      </c>
      <c r="L7954" t="s">
        <v>19</v>
      </c>
      <c r="M7954" s="2">
        <v>0</v>
      </c>
      <c r="N7954" s="2" t="str">
        <f>VLOOKUP(Tabla1[[#This Row],[nemo]],'Nemos y clasificaciones'!$A$2:$B$5000,2,FALSE)</f>
        <v>COSTA VERDE AERONAUTICA S.A.</v>
      </c>
      <c r="O7954" s="2" t="str">
        <f>VLOOKUP(Tabla1[[#This Row],[nemo]],'Nemos y clasificaciones'!$A$1:$C$3000,3,FALSE)</f>
        <v>Transportes y servicios marítimos</v>
      </c>
      <c r="P7954" s="2"/>
      <c r="Q7954" s="2"/>
    </row>
    <row r="7955" spans="1:17" x14ac:dyDescent="0.25">
      <c r="A7955" t="s">
        <v>633</v>
      </c>
      <c r="B7955" s="1">
        <v>44399</v>
      </c>
      <c r="C7955" s="1">
        <v>44410</v>
      </c>
      <c r="D7955" t="s">
        <v>21</v>
      </c>
      <c r="E7955" t="s">
        <v>634</v>
      </c>
      <c r="F7955">
        <v>0</v>
      </c>
      <c r="G7955">
        <v>100000</v>
      </c>
      <c r="H7955">
        <v>0</v>
      </c>
      <c r="I7955">
        <v>0</v>
      </c>
      <c r="J7955">
        <v>0</v>
      </c>
      <c r="K7955">
        <v>0.5</v>
      </c>
      <c r="L7955" t="s">
        <v>23</v>
      </c>
      <c r="M7955" s="3">
        <v>50000</v>
      </c>
      <c r="N7955" s="2" t="str">
        <f>VLOOKUP(Tabla1[[#This Row],[nemo]],'Nemos y clasificaciones'!$A$2:$B$5000,2,FALSE)</f>
        <v>CVS HEALTH CORPORATION</v>
      </c>
      <c r="O7955" s="3" t="str">
        <f>VLOOKUP(Tabla1[[#This Row],[nemo]],'Nemos y clasificaciones'!$A$1:$C$3000,3,FALSE)</f>
        <v>Conglomerados</v>
      </c>
      <c r="P7955" s="3"/>
      <c r="Q7955" s="3"/>
    </row>
    <row r="7956" spans="1:17" x14ac:dyDescent="0.25">
      <c r="A7956" t="s">
        <v>633</v>
      </c>
      <c r="B7956" s="1">
        <v>44308</v>
      </c>
      <c r="C7956" s="1">
        <v>44319</v>
      </c>
      <c r="D7956" t="s">
        <v>21</v>
      </c>
      <c r="E7956" t="s">
        <v>634</v>
      </c>
      <c r="F7956">
        <v>0</v>
      </c>
      <c r="G7956">
        <v>100000</v>
      </c>
      <c r="H7956">
        <v>0</v>
      </c>
      <c r="I7956">
        <v>0</v>
      </c>
      <c r="J7956">
        <v>0</v>
      </c>
      <c r="K7956">
        <v>0.5</v>
      </c>
      <c r="L7956" t="s">
        <v>23</v>
      </c>
      <c r="M7956" s="3">
        <v>50000</v>
      </c>
      <c r="N7956" s="2" t="str">
        <f>VLOOKUP(Tabla1[[#This Row],[nemo]],'Nemos y clasificaciones'!$A$2:$B$5000,2,FALSE)</f>
        <v>CVS HEALTH CORPORATION</v>
      </c>
      <c r="O7956" s="3" t="str">
        <f>VLOOKUP(Tabla1[[#This Row],[nemo]],'Nemos y clasificaciones'!$A$1:$C$3000,3,FALSE)</f>
        <v>Conglomerados</v>
      </c>
      <c r="P7956" s="3"/>
      <c r="Q7956" s="3"/>
    </row>
    <row r="7957" spans="1:17" x14ac:dyDescent="0.25">
      <c r="A7957" t="s">
        <v>2621</v>
      </c>
      <c r="B7957" s="1">
        <v>44217</v>
      </c>
      <c r="C7957" s="1">
        <v>44228</v>
      </c>
      <c r="D7957" t="s">
        <v>21</v>
      </c>
      <c r="E7957" t="s">
        <v>634</v>
      </c>
      <c r="F7957">
        <v>0</v>
      </c>
      <c r="G7957">
        <v>100000</v>
      </c>
      <c r="H7957">
        <v>0</v>
      </c>
      <c r="I7957">
        <v>0</v>
      </c>
      <c r="J7957">
        <v>0</v>
      </c>
      <c r="K7957">
        <v>0.5</v>
      </c>
      <c r="L7957" t="s">
        <v>23</v>
      </c>
      <c r="M7957" s="3">
        <v>50000</v>
      </c>
      <c r="N7957" s="2" t="str">
        <f>VLOOKUP(Tabla1[[#This Row],[nemo]],'Nemos y clasificaciones'!$A$2:$B$5000,2,FALSE)</f>
        <v>CVS HEALTH CORPORATION</v>
      </c>
      <c r="O7957" s="3" t="str">
        <f>VLOOKUP(Tabla1[[#This Row],[nemo]],'Nemos y clasificaciones'!$A$1:$C$3000,3,FALSE)</f>
        <v>Conglomerados</v>
      </c>
      <c r="P7957" s="3"/>
      <c r="Q7957" s="3"/>
    </row>
    <row r="7958" spans="1:17" x14ac:dyDescent="0.25">
      <c r="A7958" t="s">
        <v>633</v>
      </c>
      <c r="B7958" s="1">
        <v>44125</v>
      </c>
      <c r="C7958" s="1">
        <v>44137</v>
      </c>
      <c r="D7958" t="s">
        <v>21</v>
      </c>
      <c r="E7958" t="s">
        <v>634</v>
      </c>
      <c r="F7958">
        <v>0</v>
      </c>
      <c r="G7958">
        <v>100000</v>
      </c>
      <c r="H7958">
        <v>0</v>
      </c>
      <c r="I7958">
        <v>0</v>
      </c>
      <c r="J7958">
        <v>0</v>
      </c>
      <c r="K7958">
        <v>0.5</v>
      </c>
      <c r="L7958" t="s">
        <v>23</v>
      </c>
      <c r="M7958" s="3">
        <v>50000</v>
      </c>
      <c r="N7958" s="2" t="str">
        <f>VLOOKUP(Tabla1[[#This Row],[nemo]],'Nemos y clasificaciones'!$A$2:$B$5000,2,FALSE)</f>
        <v>CVS HEALTH CORPORATION</v>
      </c>
      <c r="O7958" s="3" t="str">
        <f>VLOOKUP(Tabla1[[#This Row],[nemo]],'Nemos y clasificaciones'!$A$1:$C$3000,3,FALSE)</f>
        <v>Conglomerados</v>
      </c>
      <c r="P7958" s="3"/>
      <c r="Q7958" s="3"/>
    </row>
    <row r="7959" spans="1:17" x14ac:dyDescent="0.25">
      <c r="A7959" t="s">
        <v>633</v>
      </c>
      <c r="B7959" s="1">
        <v>44034</v>
      </c>
      <c r="C7959" s="1">
        <v>44046</v>
      </c>
      <c r="D7959" t="s">
        <v>21</v>
      </c>
      <c r="E7959" t="s">
        <v>634</v>
      </c>
      <c r="F7959">
        <v>0</v>
      </c>
      <c r="G7959">
        <v>100000</v>
      </c>
      <c r="H7959">
        <v>0</v>
      </c>
      <c r="I7959">
        <v>0</v>
      </c>
      <c r="J7959">
        <v>0</v>
      </c>
      <c r="K7959">
        <v>0.5</v>
      </c>
      <c r="L7959" t="s">
        <v>23</v>
      </c>
      <c r="M7959" s="3">
        <v>50000</v>
      </c>
      <c r="N7959" s="2" t="str">
        <f>VLOOKUP(Tabla1[[#This Row],[nemo]],'Nemos y clasificaciones'!$A$2:$B$5000,2,FALSE)</f>
        <v>CVS HEALTH CORPORATION</v>
      </c>
      <c r="O7959" s="3" t="str">
        <f>VLOOKUP(Tabla1[[#This Row],[nemo]],'Nemos y clasificaciones'!$A$1:$C$3000,3,FALSE)</f>
        <v>Conglomerados</v>
      </c>
      <c r="P7959" s="3"/>
      <c r="Q7959" s="3"/>
    </row>
    <row r="7960" spans="1:17" x14ac:dyDescent="0.25">
      <c r="A7960" t="s">
        <v>633</v>
      </c>
      <c r="B7960" s="1">
        <v>43943</v>
      </c>
      <c r="C7960" s="1">
        <v>43955</v>
      </c>
      <c r="D7960" t="s">
        <v>21</v>
      </c>
      <c r="E7960" t="s">
        <v>634</v>
      </c>
      <c r="F7960">
        <v>0</v>
      </c>
      <c r="G7960">
        <v>100000</v>
      </c>
      <c r="H7960">
        <v>0</v>
      </c>
      <c r="I7960">
        <v>0</v>
      </c>
      <c r="J7960">
        <v>0</v>
      </c>
      <c r="K7960">
        <v>0.5</v>
      </c>
      <c r="L7960" t="s">
        <v>23</v>
      </c>
      <c r="M7960" s="3">
        <v>50000</v>
      </c>
      <c r="N7960" s="2" t="str">
        <f>VLOOKUP(Tabla1[[#This Row],[nemo]],'Nemos y clasificaciones'!$A$2:$B$5000,2,FALSE)</f>
        <v>CVS HEALTH CORPORATION</v>
      </c>
      <c r="O7960" s="3" t="str">
        <f>VLOOKUP(Tabla1[[#This Row],[nemo]],'Nemos y clasificaciones'!$A$1:$C$3000,3,FALSE)</f>
        <v>Conglomerados</v>
      </c>
      <c r="P7960" s="3"/>
      <c r="Q7960" s="3"/>
    </row>
    <row r="7961" spans="1:17" x14ac:dyDescent="0.25">
      <c r="A7961" t="s">
        <v>2621</v>
      </c>
      <c r="B7961" s="1">
        <v>43852</v>
      </c>
      <c r="C7961" s="1">
        <v>43864</v>
      </c>
      <c r="D7961" t="s">
        <v>21</v>
      </c>
      <c r="E7961" t="s">
        <v>634</v>
      </c>
      <c r="F7961">
        <v>0</v>
      </c>
      <c r="G7961">
        <v>100000</v>
      </c>
      <c r="H7961">
        <v>0</v>
      </c>
      <c r="I7961">
        <v>0</v>
      </c>
      <c r="J7961">
        <v>0</v>
      </c>
      <c r="K7961">
        <v>0.5</v>
      </c>
      <c r="L7961" t="s">
        <v>23</v>
      </c>
      <c r="M7961" s="3">
        <v>50000</v>
      </c>
      <c r="N7961" s="2" t="str">
        <f>VLOOKUP(Tabla1[[#This Row],[nemo]],'Nemos y clasificaciones'!$A$2:$B$5000,2,FALSE)</f>
        <v>CVS HEALTH CORPORATION</v>
      </c>
      <c r="O7961" s="3" t="str">
        <f>VLOOKUP(Tabla1[[#This Row],[nemo]],'Nemos y clasificaciones'!$A$1:$C$3000,3,FALSE)</f>
        <v>Conglomerados</v>
      </c>
      <c r="P7961" s="3"/>
      <c r="Q7961" s="3"/>
    </row>
    <row r="7962" spans="1:17" x14ac:dyDescent="0.25">
      <c r="A7962" t="s">
        <v>633</v>
      </c>
      <c r="B7962" s="1">
        <v>43761</v>
      </c>
      <c r="C7962" s="1">
        <v>43773</v>
      </c>
      <c r="D7962" t="s">
        <v>21</v>
      </c>
      <c r="E7962" t="s">
        <v>634</v>
      </c>
      <c r="F7962">
        <v>0</v>
      </c>
      <c r="G7962">
        <v>100000</v>
      </c>
      <c r="H7962">
        <v>0</v>
      </c>
      <c r="I7962">
        <v>0</v>
      </c>
      <c r="J7962">
        <v>0</v>
      </c>
      <c r="K7962">
        <v>0.5</v>
      </c>
      <c r="L7962" t="s">
        <v>23</v>
      </c>
      <c r="M7962" s="3">
        <v>50000</v>
      </c>
      <c r="N7962" s="2" t="str">
        <f>VLOOKUP(Tabla1[[#This Row],[nemo]],'Nemos y clasificaciones'!$A$2:$B$5000,2,FALSE)</f>
        <v>CVS HEALTH CORPORATION</v>
      </c>
      <c r="O7962" s="3" t="str">
        <f>VLOOKUP(Tabla1[[#This Row],[nemo]],'Nemos y clasificaciones'!$A$1:$C$3000,3,FALSE)</f>
        <v>Conglomerados</v>
      </c>
      <c r="P7962" s="3"/>
      <c r="Q7962" s="3"/>
    </row>
    <row r="7963" spans="1:17" x14ac:dyDescent="0.25">
      <c r="A7963" t="s">
        <v>633</v>
      </c>
      <c r="B7963" s="1">
        <v>43670</v>
      </c>
      <c r="C7963" s="1">
        <v>43679</v>
      </c>
      <c r="D7963" t="s">
        <v>21</v>
      </c>
      <c r="E7963" t="s">
        <v>634</v>
      </c>
      <c r="F7963">
        <v>0</v>
      </c>
      <c r="G7963">
        <v>100000</v>
      </c>
      <c r="H7963">
        <v>0</v>
      </c>
      <c r="I7963">
        <v>0</v>
      </c>
      <c r="J7963">
        <v>0</v>
      </c>
      <c r="K7963">
        <v>0.5</v>
      </c>
      <c r="L7963" t="s">
        <v>23</v>
      </c>
      <c r="M7963" s="3">
        <v>50000</v>
      </c>
      <c r="N7963" s="2" t="str">
        <f>VLOOKUP(Tabla1[[#This Row],[nemo]],'Nemos y clasificaciones'!$A$2:$B$5000,2,FALSE)</f>
        <v>CVS HEALTH CORPORATION</v>
      </c>
      <c r="O7963" s="3" t="str">
        <f>VLOOKUP(Tabla1[[#This Row],[nemo]],'Nemos y clasificaciones'!$A$1:$C$3000,3,FALSE)</f>
        <v>Conglomerados</v>
      </c>
      <c r="P7963" s="3"/>
      <c r="Q7963" s="3"/>
    </row>
    <row r="7964" spans="1:17" x14ac:dyDescent="0.25">
      <c r="A7964" t="s">
        <v>633</v>
      </c>
      <c r="B7964" s="1">
        <v>43577</v>
      </c>
      <c r="C7964" s="1">
        <v>43588</v>
      </c>
      <c r="D7964" t="s">
        <v>21</v>
      </c>
      <c r="E7964" t="s">
        <v>634</v>
      </c>
      <c r="F7964">
        <v>0</v>
      </c>
      <c r="G7964">
        <v>100000</v>
      </c>
      <c r="H7964">
        <v>0</v>
      </c>
      <c r="I7964">
        <v>0</v>
      </c>
      <c r="J7964">
        <v>0</v>
      </c>
      <c r="K7964">
        <v>0.5</v>
      </c>
      <c r="L7964" t="s">
        <v>23</v>
      </c>
      <c r="M7964" s="3">
        <v>50000</v>
      </c>
      <c r="N7964" s="2" t="str">
        <f>VLOOKUP(Tabla1[[#This Row],[nemo]],'Nemos y clasificaciones'!$A$2:$B$5000,2,FALSE)</f>
        <v>CVS HEALTH CORPORATION</v>
      </c>
      <c r="O7964" s="3" t="str">
        <f>VLOOKUP(Tabla1[[#This Row],[nemo]],'Nemos y clasificaciones'!$A$1:$C$3000,3,FALSE)</f>
        <v>Conglomerados</v>
      </c>
      <c r="P7964" s="3"/>
      <c r="Q7964" s="3"/>
    </row>
    <row r="7965" spans="1:17" x14ac:dyDescent="0.25">
      <c r="A7965" t="s">
        <v>633</v>
      </c>
      <c r="B7965" s="1">
        <v>43489</v>
      </c>
      <c r="C7965" s="1">
        <v>43500</v>
      </c>
      <c r="D7965" t="s">
        <v>21</v>
      </c>
      <c r="E7965" t="s">
        <v>634</v>
      </c>
      <c r="F7965">
        <v>0</v>
      </c>
      <c r="G7965">
        <v>100000</v>
      </c>
      <c r="H7965">
        <v>0</v>
      </c>
      <c r="I7965">
        <v>0</v>
      </c>
      <c r="J7965">
        <v>0</v>
      </c>
      <c r="K7965">
        <v>0.5</v>
      </c>
      <c r="L7965" t="s">
        <v>23</v>
      </c>
      <c r="M7965" s="3">
        <v>50000</v>
      </c>
      <c r="N7965" s="2" t="str">
        <f>VLOOKUP(Tabla1[[#This Row],[nemo]],'Nemos y clasificaciones'!$A$2:$B$5000,2,FALSE)</f>
        <v>CVS HEALTH CORPORATION</v>
      </c>
      <c r="O7965" s="3" t="str">
        <f>VLOOKUP(Tabla1[[#This Row],[nemo]],'Nemos y clasificaciones'!$A$1:$C$3000,3,FALSE)</f>
        <v>Conglomerados</v>
      </c>
      <c r="P7965" s="3"/>
      <c r="Q7965" s="3"/>
    </row>
    <row r="7966" spans="1:17" x14ac:dyDescent="0.25">
      <c r="A7966" t="s">
        <v>7342</v>
      </c>
      <c r="B7966" s="1">
        <v>43396</v>
      </c>
      <c r="C7966" s="1">
        <v>43409</v>
      </c>
      <c r="D7966" t="s">
        <v>21</v>
      </c>
      <c r="E7966" t="s">
        <v>634</v>
      </c>
      <c r="F7966">
        <v>0</v>
      </c>
      <c r="G7966">
        <v>100000</v>
      </c>
      <c r="H7966">
        <v>0</v>
      </c>
      <c r="I7966">
        <v>0</v>
      </c>
      <c r="J7966">
        <v>0</v>
      </c>
      <c r="K7966">
        <v>0.5</v>
      </c>
      <c r="L7966" t="s">
        <v>23</v>
      </c>
      <c r="M7966" s="3">
        <v>50000</v>
      </c>
      <c r="N7966" s="2" t="str">
        <f>VLOOKUP(Tabla1[[#This Row],[nemo]],'Nemos y clasificaciones'!$A$2:$B$5000,2,FALSE)</f>
        <v>CVS HEALTH CORPORATION</v>
      </c>
      <c r="O7966" s="3" t="str">
        <f>VLOOKUP(Tabla1[[#This Row],[nemo]],'Nemos y clasificaciones'!$A$1:$C$3000,3,FALSE)</f>
        <v>Conglomerados</v>
      </c>
      <c r="P7966" s="3"/>
      <c r="Q7966" s="3"/>
    </row>
    <row r="7967" spans="1:17" x14ac:dyDescent="0.25">
      <c r="A7967" t="s">
        <v>633</v>
      </c>
      <c r="B7967" s="1">
        <v>43305</v>
      </c>
      <c r="C7967" s="1">
        <v>43313</v>
      </c>
      <c r="D7967" t="s">
        <v>21</v>
      </c>
      <c r="E7967" t="s">
        <v>634</v>
      </c>
      <c r="F7967">
        <v>0</v>
      </c>
      <c r="G7967">
        <v>100000</v>
      </c>
      <c r="H7967">
        <v>0</v>
      </c>
      <c r="I7967">
        <v>0</v>
      </c>
      <c r="J7967">
        <v>0</v>
      </c>
      <c r="K7967">
        <v>0.5</v>
      </c>
      <c r="L7967" t="s">
        <v>23</v>
      </c>
      <c r="M7967" s="3">
        <v>50000</v>
      </c>
      <c r="N7967" s="2" t="str">
        <f>VLOOKUP(Tabla1[[#This Row],[nemo]],'Nemos y clasificaciones'!$A$2:$B$5000,2,FALSE)</f>
        <v>CVS HEALTH CORPORATION</v>
      </c>
      <c r="O7967" s="3" t="str">
        <f>VLOOKUP(Tabla1[[#This Row],[nemo]],'Nemos y clasificaciones'!$A$1:$C$3000,3,FALSE)</f>
        <v>Conglomerados</v>
      </c>
      <c r="P7967" s="3"/>
      <c r="Q7967" s="3"/>
    </row>
    <row r="7968" spans="1:17" x14ac:dyDescent="0.25">
      <c r="A7968" t="s">
        <v>633</v>
      </c>
      <c r="B7968" s="1">
        <v>43210</v>
      </c>
      <c r="C7968" s="1">
        <v>43223</v>
      </c>
      <c r="D7968" t="s">
        <v>21</v>
      </c>
      <c r="E7968" t="s">
        <v>634</v>
      </c>
      <c r="F7968">
        <v>0</v>
      </c>
      <c r="G7968">
        <v>100000</v>
      </c>
      <c r="H7968">
        <v>0</v>
      </c>
      <c r="I7968">
        <v>0</v>
      </c>
      <c r="J7968">
        <v>0</v>
      </c>
      <c r="K7968">
        <v>0.5</v>
      </c>
      <c r="L7968" t="s">
        <v>23</v>
      </c>
      <c r="M7968" s="3">
        <v>50000</v>
      </c>
      <c r="N7968" s="2" t="str">
        <f>VLOOKUP(Tabla1[[#This Row],[nemo]],'Nemos y clasificaciones'!$A$2:$B$5000,2,FALSE)</f>
        <v>CVS HEALTH CORPORATION</v>
      </c>
      <c r="O7968" s="3" t="str">
        <f>VLOOKUP(Tabla1[[#This Row],[nemo]],'Nemos y clasificaciones'!$A$1:$C$3000,3,FALSE)</f>
        <v>Conglomerados</v>
      </c>
      <c r="P7968" s="3"/>
      <c r="Q7968" s="3"/>
    </row>
    <row r="7969" spans="1:17" x14ac:dyDescent="0.25">
      <c r="A7969" t="s">
        <v>633</v>
      </c>
      <c r="B7969" s="1">
        <v>43123</v>
      </c>
      <c r="C7969" s="1">
        <v>43133</v>
      </c>
      <c r="D7969" t="s">
        <v>21</v>
      </c>
      <c r="E7969" t="s">
        <v>634</v>
      </c>
      <c r="F7969">
        <v>0</v>
      </c>
      <c r="G7969">
        <v>100000</v>
      </c>
      <c r="H7969">
        <v>0</v>
      </c>
      <c r="I7969">
        <v>0</v>
      </c>
      <c r="J7969">
        <v>0</v>
      </c>
      <c r="K7969">
        <v>0.5</v>
      </c>
      <c r="L7969" t="s">
        <v>23</v>
      </c>
      <c r="M7969" s="3">
        <v>50000</v>
      </c>
      <c r="N7969" s="2" t="str">
        <f>VLOOKUP(Tabla1[[#This Row],[nemo]],'Nemos y clasificaciones'!$A$2:$B$5000,2,FALSE)</f>
        <v>CVS HEALTH CORPORATION</v>
      </c>
      <c r="O7969" s="3" t="str">
        <f>VLOOKUP(Tabla1[[#This Row],[nemo]],'Nemos y clasificaciones'!$A$1:$C$3000,3,FALSE)</f>
        <v>Conglomerados</v>
      </c>
      <c r="P7969" s="3"/>
      <c r="Q7969" s="3"/>
    </row>
    <row r="7970" spans="1:17" x14ac:dyDescent="0.25">
      <c r="A7970" t="s">
        <v>633</v>
      </c>
      <c r="B7970" s="1">
        <v>43031</v>
      </c>
      <c r="C7970" s="1">
        <v>43042</v>
      </c>
      <c r="D7970" t="s">
        <v>21</v>
      </c>
      <c r="E7970" t="s">
        <v>634</v>
      </c>
      <c r="F7970">
        <v>0</v>
      </c>
      <c r="G7970">
        <v>100000</v>
      </c>
      <c r="H7970">
        <v>0</v>
      </c>
      <c r="I7970">
        <v>0</v>
      </c>
      <c r="J7970">
        <v>0</v>
      </c>
      <c r="K7970">
        <v>0.5</v>
      </c>
      <c r="L7970" t="s">
        <v>23</v>
      </c>
      <c r="M7970" s="3">
        <v>50000</v>
      </c>
      <c r="N7970" s="2" t="str">
        <f>VLOOKUP(Tabla1[[#This Row],[nemo]],'Nemos y clasificaciones'!$A$2:$B$5000,2,FALSE)</f>
        <v>CVS HEALTH CORPORATION</v>
      </c>
      <c r="O7970" s="3" t="str">
        <f>VLOOKUP(Tabla1[[#This Row],[nemo]],'Nemos y clasificaciones'!$A$1:$C$3000,3,FALSE)</f>
        <v>Conglomerados</v>
      </c>
      <c r="P7970" s="3"/>
      <c r="Q7970" s="3"/>
    </row>
    <row r="7971" spans="1:17" x14ac:dyDescent="0.25">
      <c r="A7971" t="s">
        <v>633</v>
      </c>
      <c r="B7971" s="1">
        <v>42936</v>
      </c>
      <c r="C7971" s="1">
        <v>42950</v>
      </c>
      <c r="D7971" t="s">
        <v>21</v>
      </c>
      <c r="E7971" t="s">
        <v>634</v>
      </c>
      <c r="F7971">
        <v>0</v>
      </c>
      <c r="G7971">
        <v>100000</v>
      </c>
      <c r="H7971">
        <v>0</v>
      </c>
      <c r="I7971">
        <v>0</v>
      </c>
      <c r="J7971">
        <v>0</v>
      </c>
      <c r="K7971">
        <v>0.5</v>
      </c>
      <c r="L7971" t="s">
        <v>23</v>
      </c>
      <c r="M7971" s="3">
        <v>50000</v>
      </c>
      <c r="N7971" s="2" t="str">
        <f>VLOOKUP(Tabla1[[#This Row],[nemo]],'Nemos y clasificaciones'!$A$2:$B$5000,2,FALSE)</f>
        <v>CVS HEALTH CORPORATION</v>
      </c>
      <c r="O7971" s="3" t="str">
        <f>VLOOKUP(Tabla1[[#This Row],[nemo]],'Nemos y clasificaciones'!$A$1:$C$3000,3,FALSE)</f>
        <v>Conglomerados</v>
      </c>
      <c r="P7971" s="3"/>
      <c r="Q7971" s="3"/>
    </row>
    <row r="7972" spans="1:17" x14ac:dyDescent="0.25">
      <c r="A7972" t="s">
        <v>633</v>
      </c>
      <c r="B7972" s="1">
        <v>42843</v>
      </c>
      <c r="C7972" s="1">
        <v>42857</v>
      </c>
      <c r="D7972" t="s">
        <v>21</v>
      </c>
      <c r="E7972" t="s">
        <v>634</v>
      </c>
      <c r="F7972">
        <v>0</v>
      </c>
      <c r="G7972">
        <v>100000</v>
      </c>
      <c r="H7972">
        <v>0</v>
      </c>
      <c r="I7972">
        <v>0</v>
      </c>
      <c r="J7972">
        <v>0</v>
      </c>
      <c r="K7972">
        <v>0.5</v>
      </c>
      <c r="L7972" t="s">
        <v>23</v>
      </c>
      <c r="M7972" s="3">
        <v>50000</v>
      </c>
      <c r="N7972" s="2" t="str">
        <f>VLOOKUP(Tabla1[[#This Row],[nemo]],'Nemos y clasificaciones'!$A$2:$B$5000,2,FALSE)</f>
        <v>CVS HEALTH CORPORATION</v>
      </c>
      <c r="O7972" s="3" t="str">
        <f>VLOOKUP(Tabla1[[#This Row],[nemo]],'Nemos y clasificaciones'!$A$1:$C$3000,3,FALSE)</f>
        <v>Conglomerados</v>
      </c>
      <c r="P7972" s="3"/>
      <c r="Q7972" s="3"/>
    </row>
    <row r="7973" spans="1:17" x14ac:dyDescent="0.25">
      <c r="A7973" t="s">
        <v>633</v>
      </c>
      <c r="B7973" s="1">
        <v>42755</v>
      </c>
      <c r="C7973" s="1">
        <v>42768</v>
      </c>
      <c r="D7973" t="s">
        <v>21</v>
      </c>
      <c r="E7973" t="s">
        <v>634</v>
      </c>
      <c r="F7973">
        <v>0</v>
      </c>
      <c r="G7973">
        <v>100000</v>
      </c>
      <c r="H7973">
        <v>0</v>
      </c>
      <c r="I7973">
        <v>0</v>
      </c>
      <c r="J7973">
        <v>0</v>
      </c>
      <c r="K7973">
        <v>0.5</v>
      </c>
      <c r="L7973" t="s">
        <v>23</v>
      </c>
      <c r="M7973" s="3">
        <v>50000</v>
      </c>
      <c r="N7973" s="2" t="str">
        <f>VLOOKUP(Tabla1[[#This Row],[nemo]],'Nemos y clasificaciones'!$A$2:$B$5000,2,FALSE)</f>
        <v>CVS HEALTH CORPORATION</v>
      </c>
      <c r="O7973" s="3" t="str">
        <f>VLOOKUP(Tabla1[[#This Row],[nemo]],'Nemos y clasificaciones'!$A$1:$C$3000,3,FALSE)</f>
        <v>Conglomerados</v>
      </c>
      <c r="P7973" s="3"/>
      <c r="Q7973" s="3"/>
    </row>
    <row r="7974" spans="1:17" x14ac:dyDescent="0.25">
      <c r="A7974" t="s">
        <v>10173</v>
      </c>
      <c r="B7974" s="1">
        <v>42663</v>
      </c>
      <c r="C7974" s="1">
        <v>42677</v>
      </c>
      <c r="D7974" t="s">
        <v>21</v>
      </c>
      <c r="E7974" t="s">
        <v>634</v>
      </c>
      <c r="F7974">
        <v>0</v>
      </c>
      <c r="G7974">
        <v>100000</v>
      </c>
      <c r="H7974">
        <v>0</v>
      </c>
      <c r="I7974">
        <v>0</v>
      </c>
      <c r="J7974">
        <v>0</v>
      </c>
      <c r="K7974">
        <v>0.42499999999999999</v>
      </c>
      <c r="L7974" t="s">
        <v>23</v>
      </c>
      <c r="M7974" s="3">
        <v>42500</v>
      </c>
      <c r="N7974" s="2" t="str">
        <f>VLOOKUP(Tabla1[[#This Row],[nemo]],'Nemos y clasificaciones'!$A$2:$B$5000,2,FALSE)</f>
        <v>CVS HEALTH CORPORATION</v>
      </c>
      <c r="O7974" s="3" t="str">
        <f>VLOOKUP(Tabla1[[#This Row],[nemo]],'Nemos y clasificaciones'!$A$1:$C$3000,3,FALSE)</f>
        <v>Conglomerados</v>
      </c>
      <c r="P7974" s="3"/>
      <c r="Q7974" s="3"/>
    </row>
    <row r="7975" spans="1:17" x14ac:dyDescent="0.25">
      <c r="A7975" t="s">
        <v>10173</v>
      </c>
      <c r="B7975" s="1">
        <v>42570</v>
      </c>
      <c r="C7975" s="1">
        <v>42583</v>
      </c>
      <c r="D7975" t="s">
        <v>21</v>
      </c>
      <c r="E7975" t="s">
        <v>634</v>
      </c>
      <c r="F7975">
        <v>0</v>
      </c>
      <c r="G7975">
        <v>100000</v>
      </c>
      <c r="H7975">
        <v>0</v>
      </c>
      <c r="I7975">
        <v>0</v>
      </c>
      <c r="J7975">
        <v>0</v>
      </c>
      <c r="K7975">
        <v>0.42499999999999999</v>
      </c>
      <c r="L7975" t="s">
        <v>23</v>
      </c>
      <c r="M7975" s="3">
        <v>42500</v>
      </c>
      <c r="N7975" s="2" t="str">
        <f>VLOOKUP(Tabla1[[#This Row],[nemo]],'Nemos y clasificaciones'!$A$2:$B$5000,2,FALSE)</f>
        <v>CVS HEALTH CORPORATION</v>
      </c>
      <c r="O7975" s="3" t="str">
        <f>VLOOKUP(Tabla1[[#This Row],[nemo]],'Nemos y clasificaciones'!$A$1:$C$3000,3,FALSE)</f>
        <v>Conglomerados</v>
      </c>
      <c r="P7975" s="3"/>
      <c r="Q7975" s="3"/>
    </row>
    <row r="7976" spans="1:17" x14ac:dyDescent="0.25">
      <c r="A7976" t="s">
        <v>10173</v>
      </c>
      <c r="B7976" s="1">
        <v>42480</v>
      </c>
      <c r="C7976" s="1">
        <v>42492</v>
      </c>
      <c r="D7976" t="s">
        <v>21</v>
      </c>
      <c r="E7976" t="s">
        <v>634</v>
      </c>
      <c r="F7976">
        <v>0</v>
      </c>
      <c r="G7976">
        <v>100000</v>
      </c>
      <c r="H7976">
        <v>0</v>
      </c>
      <c r="I7976">
        <v>0</v>
      </c>
      <c r="J7976">
        <v>0</v>
      </c>
      <c r="K7976">
        <v>0.42499999999999999</v>
      </c>
      <c r="L7976" t="s">
        <v>23</v>
      </c>
      <c r="M7976" s="3">
        <v>42500</v>
      </c>
      <c r="N7976" s="2" t="str">
        <f>VLOOKUP(Tabla1[[#This Row],[nemo]],'Nemos y clasificaciones'!$A$2:$B$5000,2,FALSE)</f>
        <v>CVS HEALTH CORPORATION</v>
      </c>
      <c r="O7976" s="3" t="str">
        <f>VLOOKUP(Tabla1[[#This Row],[nemo]],'Nemos y clasificaciones'!$A$1:$C$3000,3,FALSE)</f>
        <v>Conglomerados</v>
      </c>
      <c r="P7976" s="3"/>
      <c r="Q7976" s="3"/>
    </row>
    <row r="7977" spans="1:17" x14ac:dyDescent="0.25">
      <c r="A7977" t="s">
        <v>10173</v>
      </c>
      <c r="B7977" s="1">
        <v>42389</v>
      </c>
      <c r="C7977" s="1">
        <v>42402</v>
      </c>
      <c r="D7977" t="s">
        <v>21</v>
      </c>
      <c r="E7977" t="s">
        <v>634</v>
      </c>
      <c r="F7977">
        <v>0</v>
      </c>
      <c r="G7977">
        <v>100000</v>
      </c>
      <c r="H7977">
        <v>0</v>
      </c>
      <c r="I7977">
        <v>0</v>
      </c>
      <c r="J7977">
        <v>0</v>
      </c>
      <c r="K7977">
        <v>0.42499999999999999</v>
      </c>
      <c r="L7977" t="s">
        <v>23</v>
      </c>
      <c r="M7977" s="3">
        <v>42500</v>
      </c>
      <c r="N7977" s="2" t="str">
        <f>VLOOKUP(Tabla1[[#This Row],[nemo]],'Nemos y clasificaciones'!$A$2:$B$5000,2,FALSE)</f>
        <v>CVS HEALTH CORPORATION</v>
      </c>
      <c r="O7977" s="3" t="str">
        <f>VLOOKUP(Tabla1[[#This Row],[nemo]],'Nemos y clasificaciones'!$A$1:$C$3000,3,FALSE)</f>
        <v>Conglomerados</v>
      </c>
      <c r="P7977" s="3"/>
      <c r="Q7977" s="3"/>
    </row>
    <row r="7978" spans="1:17" x14ac:dyDescent="0.25">
      <c r="A7978" t="s">
        <v>1886</v>
      </c>
      <c r="B7978" s="1">
        <v>42297</v>
      </c>
      <c r="C7978" s="1">
        <v>42310</v>
      </c>
      <c r="D7978" t="s">
        <v>21</v>
      </c>
      <c r="E7978" t="s">
        <v>634</v>
      </c>
      <c r="F7978">
        <v>0</v>
      </c>
      <c r="G7978">
        <v>100000</v>
      </c>
      <c r="H7978">
        <v>0</v>
      </c>
      <c r="I7978">
        <v>0</v>
      </c>
      <c r="J7978">
        <v>0</v>
      </c>
      <c r="K7978">
        <v>0.35</v>
      </c>
      <c r="L7978" t="s">
        <v>23</v>
      </c>
      <c r="M7978" s="3">
        <v>35000</v>
      </c>
      <c r="N7978" s="2" t="str">
        <f>VLOOKUP(Tabla1[[#This Row],[nemo]],'Nemos y clasificaciones'!$A$2:$B$5000,2,FALSE)</f>
        <v>CVS HEALTH CORPORATION</v>
      </c>
      <c r="O7978" s="3" t="str">
        <f>VLOOKUP(Tabla1[[#This Row],[nemo]],'Nemos y clasificaciones'!$A$1:$C$3000,3,FALSE)</f>
        <v>Conglomerados</v>
      </c>
      <c r="P7978" s="3"/>
      <c r="Q7978" s="3"/>
    </row>
    <row r="7979" spans="1:17" x14ac:dyDescent="0.25">
      <c r="A7979" t="s">
        <v>1886</v>
      </c>
      <c r="B7979" s="1">
        <v>42206</v>
      </c>
      <c r="C7979" s="1">
        <v>42219</v>
      </c>
      <c r="D7979" t="s">
        <v>21</v>
      </c>
      <c r="E7979" t="s">
        <v>634</v>
      </c>
      <c r="F7979">
        <v>0</v>
      </c>
      <c r="G7979">
        <v>100000</v>
      </c>
      <c r="H7979">
        <v>0</v>
      </c>
      <c r="I7979">
        <v>0</v>
      </c>
      <c r="J7979">
        <v>0</v>
      </c>
      <c r="K7979">
        <v>0.35</v>
      </c>
      <c r="L7979" t="s">
        <v>23</v>
      </c>
      <c r="M7979" s="3">
        <v>35000</v>
      </c>
      <c r="N7979" s="2" t="str">
        <f>VLOOKUP(Tabla1[[#This Row],[nemo]],'Nemos y clasificaciones'!$A$2:$B$5000,2,FALSE)</f>
        <v>CVS HEALTH CORPORATION</v>
      </c>
      <c r="O7979" s="3" t="str">
        <f>VLOOKUP(Tabla1[[#This Row],[nemo]],'Nemos y clasificaciones'!$A$1:$C$3000,3,FALSE)</f>
        <v>Conglomerados</v>
      </c>
      <c r="P7979" s="3"/>
      <c r="Q7979" s="3"/>
    </row>
    <row r="7980" spans="1:17" x14ac:dyDescent="0.25">
      <c r="A7980" t="s">
        <v>7588</v>
      </c>
      <c r="B7980" s="1">
        <v>42116</v>
      </c>
      <c r="C7980" s="1">
        <v>42128</v>
      </c>
      <c r="D7980" t="s">
        <v>21</v>
      </c>
      <c r="E7980" t="s">
        <v>634</v>
      </c>
      <c r="F7980">
        <v>0</v>
      </c>
      <c r="G7980">
        <v>100000</v>
      </c>
      <c r="H7980">
        <v>0</v>
      </c>
      <c r="I7980">
        <v>0</v>
      </c>
      <c r="J7980">
        <v>0</v>
      </c>
      <c r="K7980">
        <v>0.35</v>
      </c>
      <c r="L7980" t="s">
        <v>23</v>
      </c>
      <c r="M7980" s="3">
        <v>35000</v>
      </c>
      <c r="N7980" s="2" t="str">
        <f>VLOOKUP(Tabla1[[#This Row],[nemo]],'Nemos y clasificaciones'!$A$2:$B$5000,2,FALSE)</f>
        <v>CVS HEALTH CORPORATION</v>
      </c>
      <c r="O7980" s="3" t="str">
        <f>VLOOKUP(Tabla1[[#This Row],[nemo]],'Nemos y clasificaciones'!$A$1:$C$3000,3,FALSE)</f>
        <v>Conglomerados</v>
      </c>
      <c r="P7980" s="3"/>
      <c r="Q7980" s="3"/>
    </row>
    <row r="7981" spans="1:17" x14ac:dyDescent="0.25">
      <c r="A7981" t="s">
        <v>1886</v>
      </c>
      <c r="B7981" s="1">
        <v>42024</v>
      </c>
      <c r="C7981" s="1">
        <v>42037</v>
      </c>
      <c r="D7981" t="s">
        <v>21</v>
      </c>
      <c r="E7981" t="s">
        <v>634</v>
      </c>
      <c r="F7981">
        <v>0</v>
      </c>
      <c r="G7981">
        <v>100000</v>
      </c>
      <c r="H7981">
        <v>0</v>
      </c>
      <c r="I7981">
        <v>0</v>
      </c>
      <c r="J7981">
        <v>0</v>
      </c>
      <c r="K7981">
        <v>0.35</v>
      </c>
      <c r="L7981" t="s">
        <v>23</v>
      </c>
      <c r="M7981" s="3">
        <v>35000</v>
      </c>
      <c r="N7981" s="2" t="str">
        <f>VLOOKUP(Tabla1[[#This Row],[nemo]],'Nemos y clasificaciones'!$A$2:$B$5000,2,FALSE)</f>
        <v>CVS HEALTH CORPORATION</v>
      </c>
      <c r="O7981" s="3" t="str">
        <f>VLOOKUP(Tabla1[[#This Row],[nemo]],'Nemos y clasificaciones'!$A$1:$C$3000,3,FALSE)</f>
        <v>Conglomerados</v>
      </c>
      <c r="P7981" s="3"/>
      <c r="Q7981" s="3"/>
    </row>
    <row r="7982" spans="1:17" x14ac:dyDescent="0.25">
      <c r="A7982" t="s">
        <v>187</v>
      </c>
      <c r="B7982" s="1">
        <v>44426</v>
      </c>
      <c r="C7982" s="1">
        <v>44449</v>
      </c>
      <c r="D7982" t="s">
        <v>21</v>
      </c>
      <c r="E7982" t="s">
        <v>188</v>
      </c>
      <c r="F7982">
        <v>0</v>
      </c>
      <c r="G7982">
        <v>100000</v>
      </c>
      <c r="H7982">
        <v>0</v>
      </c>
      <c r="I7982">
        <v>0</v>
      </c>
      <c r="J7982">
        <v>0</v>
      </c>
      <c r="K7982">
        <v>1.34</v>
      </c>
      <c r="L7982" t="s">
        <v>16</v>
      </c>
      <c r="M7982" s="2">
        <v>134000</v>
      </c>
      <c r="N7982" s="2" t="str">
        <f>VLOOKUP(Tabla1[[#This Row],[nemo]],'Nemos y clasificaciones'!$A$2:$B$5000,2,FALSE)</f>
        <v>CHEVRON CORP</v>
      </c>
      <c r="O7982" s="2" t="str">
        <f>VLOOKUP(Tabla1[[#This Row],[nemo]],'Nemos y clasificaciones'!$A$1:$C$3000,3,FALSE)</f>
        <v>Minería</v>
      </c>
      <c r="P7982" s="2"/>
      <c r="Q7982" s="2"/>
    </row>
    <row r="7983" spans="1:17" x14ac:dyDescent="0.25">
      <c r="A7983" t="s">
        <v>187</v>
      </c>
      <c r="B7983" s="1">
        <v>44334</v>
      </c>
      <c r="C7983" s="1">
        <v>44357</v>
      </c>
      <c r="D7983" t="s">
        <v>21</v>
      </c>
      <c r="E7983" t="s">
        <v>188</v>
      </c>
      <c r="F7983">
        <v>0</v>
      </c>
      <c r="G7983">
        <v>100000</v>
      </c>
      <c r="H7983">
        <v>0</v>
      </c>
      <c r="I7983">
        <v>0</v>
      </c>
      <c r="J7983">
        <v>0</v>
      </c>
      <c r="K7983">
        <v>1.34</v>
      </c>
      <c r="L7983" t="s">
        <v>16</v>
      </c>
      <c r="M7983" s="2">
        <v>134000</v>
      </c>
      <c r="N7983" s="2" t="str">
        <f>VLOOKUP(Tabla1[[#This Row],[nemo]],'Nemos y clasificaciones'!$A$2:$B$5000,2,FALSE)</f>
        <v>CHEVRON CORP</v>
      </c>
      <c r="O7983" s="2" t="str">
        <f>VLOOKUP(Tabla1[[#This Row],[nemo]],'Nemos y clasificaciones'!$A$1:$C$3000,3,FALSE)</f>
        <v>Minería</v>
      </c>
      <c r="P7983" s="2"/>
      <c r="Q7983" s="2"/>
    </row>
    <row r="7984" spans="1:17" x14ac:dyDescent="0.25">
      <c r="A7984" t="s">
        <v>121</v>
      </c>
      <c r="B7984" s="1">
        <v>44243</v>
      </c>
      <c r="C7984" s="1">
        <v>44265</v>
      </c>
      <c r="D7984" t="s">
        <v>21</v>
      </c>
      <c r="E7984" t="s">
        <v>188</v>
      </c>
      <c r="F7984">
        <v>0</v>
      </c>
      <c r="G7984">
        <v>100000</v>
      </c>
      <c r="H7984">
        <v>0</v>
      </c>
      <c r="I7984">
        <v>0</v>
      </c>
      <c r="J7984">
        <v>0</v>
      </c>
      <c r="K7984">
        <v>1.29</v>
      </c>
      <c r="L7984" t="s">
        <v>16</v>
      </c>
      <c r="M7984" s="2">
        <v>129000</v>
      </c>
      <c r="N7984" s="2" t="str">
        <f>VLOOKUP(Tabla1[[#This Row],[nemo]],'Nemos y clasificaciones'!$A$2:$B$5000,2,FALSE)</f>
        <v>CHEVRON CORP</v>
      </c>
      <c r="O7984" s="2" t="str">
        <f>VLOOKUP(Tabla1[[#This Row],[nemo]],'Nemos y clasificaciones'!$A$1:$C$3000,3,FALSE)</f>
        <v>Minería</v>
      </c>
      <c r="P7984" s="2"/>
      <c r="Q7984" s="2"/>
    </row>
    <row r="7985" spans="1:17" x14ac:dyDescent="0.25">
      <c r="A7985" t="s">
        <v>121</v>
      </c>
      <c r="B7985" s="1">
        <v>44152</v>
      </c>
      <c r="C7985" s="1">
        <v>44175</v>
      </c>
      <c r="D7985" t="s">
        <v>21</v>
      </c>
      <c r="E7985" t="s">
        <v>188</v>
      </c>
      <c r="F7985">
        <v>0</v>
      </c>
      <c r="G7985">
        <v>100000</v>
      </c>
      <c r="H7985">
        <v>0</v>
      </c>
      <c r="I7985">
        <v>0</v>
      </c>
      <c r="J7985">
        <v>0</v>
      </c>
      <c r="K7985">
        <v>1.29</v>
      </c>
      <c r="L7985" t="s">
        <v>16</v>
      </c>
      <c r="M7985" s="2">
        <v>129000</v>
      </c>
      <c r="N7985" s="2" t="str">
        <f>VLOOKUP(Tabla1[[#This Row],[nemo]],'Nemos y clasificaciones'!$A$2:$B$5000,2,FALSE)</f>
        <v>CHEVRON CORP</v>
      </c>
      <c r="O7985" s="2" t="str">
        <f>VLOOKUP(Tabla1[[#This Row],[nemo]],'Nemos y clasificaciones'!$A$1:$C$3000,3,FALSE)</f>
        <v>Minería</v>
      </c>
      <c r="P7985" s="2"/>
      <c r="Q7985" s="2"/>
    </row>
    <row r="7986" spans="1:17" x14ac:dyDescent="0.25">
      <c r="A7986" t="s">
        <v>121</v>
      </c>
      <c r="B7986" s="1">
        <v>44061</v>
      </c>
      <c r="C7986" s="1">
        <v>44084</v>
      </c>
      <c r="D7986" t="s">
        <v>21</v>
      </c>
      <c r="E7986" t="s">
        <v>188</v>
      </c>
      <c r="F7986">
        <v>0</v>
      </c>
      <c r="G7986">
        <v>100000</v>
      </c>
      <c r="H7986">
        <v>0</v>
      </c>
      <c r="I7986">
        <v>0</v>
      </c>
      <c r="J7986">
        <v>0</v>
      </c>
      <c r="K7986">
        <v>1.29</v>
      </c>
      <c r="L7986" t="s">
        <v>16</v>
      </c>
      <c r="M7986" s="2">
        <v>129000</v>
      </c>
      <c r="N7986" s="2" t="str">
        <f>VLOOKUP(Tabla1[[#This Row],[nemo]],'Nemos y clasificaciones'!$A$2:$B$5000,2,FALSE)</f>
        <v>CHEVRON CORP</v>
      </c>
      <c r="O7986" s="2" t="str">
        <f>VLOOKUP(Tabla1[[#This Row],[nemo]],'Nemos y clasificaciones'!$A$1:$C$3000,3,FALSE)</f>
        <v>Minería</v>
      </c>
      <c r="P7986" s="2"/>
      <c r="Q7986" s="2"/>
    </row>
    <row r="7987" spans="1:17" x14ac:dyDescent="0.25">
      <c r="A7987" t="s">
        <v>121</v>
      </c>
      <c r="B7987" s="1">
        <v>43969</v>
      </c>
      <c r="C7987" s="1">
        <v>43992</v>
      </c>
      <c r="D7987" t="s">
        <v>21</v>
      </c>
      <c r="E7987" t="s">
        <v>188</v>
      </c>
      <c r="F7987">
        <v>0</v>
      </c>
      <c r="G7987">
        <v>100000</v>
      </c>
      <c r="H7987">
        <v>0</v>
      </c>
      <c r="I7987">
        <v>0</v>
      </c>
      <c r="J7987">
        <v>0</v>
      </c>
      <c r="K7987">
        <v>1.29</v>
      </c>
      <c r="L7987" t="s">
        <v>16</v>
      </c>
      <c r="M7987" s="2">
        <v>129000</v>
      </c>
      <c r="N7987" s="2" t="str">
        <f>VLOOKUP(Tabla1[[#This Row],[nemo]],'Nemos y clasificaciones'!$A$2:$B$5000,2,FALSE)</f>
        <v>CHEVRON CORP</v>
      </c>
      <c r="O7987" s="2" t="str">
        <f>VLOOKUP(Tabla1[[#This Row],[nemo]],'Nemos y clasificaciones'!$A$1:$C$3000,3,FALSE)</f>
        <v>Minería</v>
      </c>
      <c r="P7987" s="2"/>
      <c r="Q7987" s="2"/>
    </row>
    <row r="7988" spans="1:17" x14ac:dyDescent="0.25">
      <c r="A7988" t="s">
        <v>121</v>
      </c>
      <c r="B7988" s="1">
        <v>43875</v>
      </c>
      <c r="C7988" s="1">
        <v>43900</v>
      </c>
      <c r="D7988" t="s">
        <v>21</v>
      </c>
      <c r="E7988" t="s">
        <v>188</v>
      </c>
      <c r="F7988">
        <v>0</v>
      </c>
      <c r="G7988">
        <v>100000</v>
      </c>
      <c r="H7988">
        <v>0</v>
      </c>
      <c r="I7988">
        <v>0</v>
      </c>
      <c r="J7988">
        <v>0</v>
      </c>
      <c r="K7988">
        <v>1.29</v>
      </c>
      <c r="L7988" t="s">
        <v>16</v>
      </c>
      <c r="M7988" s="2">
        <v>129000</v>
      </c>
      <c r="N7988" s="2" t="str">
        <f>VLOOKUP(Tabla1[[#This Row],[nemo]],'Nemos y clasificaciones'!$A$2:$B$5000,2,FALSE)</f>
        <v>CHEVRON CORP</v>
      </c>
      <c r="O7988" s="2" t="str">
        <f>VLOOKUP(Tabla1[[#This Row],[nemo]],'Nemos y clasificaciones'!$A$1:$C$3000,3,FALSE)</f>
        <v>Minería</v>
      </c>
      <c r="P7988" s="2"/>
      <c r="Q7988" s="2"/>
    </row>
    <row r="7989" spans="1:17" x14ac:dyDescent="0.25">
      <c r="A7989" t="s">
        <v>5315</v>
      </c>
      <c r="B7989" s="1">
        <v>43784</v>
      </c>
      <c r="C7989" s="1">
        <v>43809</v>
      </c>
      <c r="D7989" t="s">
        <v>21</v>
      </c>
      <c r="E7989" t="s">
        <v>188</v>
      </c>
      <c r="F7989">
        <v>0</v>
      </c>
      <c r="G7989">
        <v>100000</v>
      </c>
      <c r="H7989">
        <v>0</v>
      </c>
      <c r="I7989">
        <v>0</v>
      </c>
      <c r="J7989">
        <v>0</v>
      </c>
      <c r="K7989">
        <v>1.19</v>
      </c>
      <c r="L7989" t="s">
        <v>16</v>
      </c>
      <c r="M7989" s="2">
        <v>119000</v>
      </c>
      <c r="N7989" s="2" t="str">
        <f>VLOOKUP(Tabla1[[#This Row],[nemo]],'Nemos y clasificaciones'!$A$2:$B$5000,2,FALSE)</f>
        <v>CHEVRON CORP</v>
      </c>
      <c r="O7989" s="2" t="str">
        <f>VLOOKUP(Tabla1[[#This Row],[nemo]],'Nemos y clasificaciones'!$A$1:$C$3000,3,FALSE)</f>
        <v>Minería</v>
      </c>
      <c r="P7989" s="2"/>
      <c r="Q7989" s="2"/>
    </row>
    <row r="7990" spans="1:17" x14ac:dyDescent="0.25">
      <c r="A7990" t="s">
        <v>5315</v>
      </c>
      <c r="B7990" s="1">
        <v>43693</v>
      </c>
      <c r="C7990" s="1">
        <v>43718</v>
      </c>
      <c r="D7990" t="s">
        <v>21</v>
      </c>
      <c r="E7990" t="s">
        <v>188</v>
      </c>
      <c r="F7990">
        <v>0</v>
      </c>
      <c r="G7990">
        <v>100000</v>
      </c>
      <c r="H7990">
        <v>0</v>
      </c>
      <c r="I7990">
        <v>0</v>
      </c>
      <c r="J7990">
        <v>0</v>
      </c>
      <c r="K7990">
        <v>1.19</v>
      </c>
      <c r="L7990" t="s">
        <v>16</v>
      </c>
      <c r="M7990" s="2">
        <v>119000</v>
      </c>
      <c r="N7990" s="2" t="str">
        <f>VLOOKUP(Tabla1[[#This Row],[nemo]],'Nemos y clasificaciones'!$A$2:$B$5000,2,FALSE)</f>
        <v>CHEVRON CORP</v>
      </c>
      <c r="O7990" s="2" t="str">
        <f>VLOOKUP(Tabla1[[#This Row],[nemo]],'Nemos y clasificaciones'!$A$1:$C$3000,3,FALSE)</f>
        <v>Minería</v>
      </c>
      <c r="P7990" s="2"/>
      <c r="Q7990" s="2"/>
    </row>
    <row r="7991" spans="1:17" x14ac:dyDescent="0.25">
      <c r="A7991" t="s">
        <v>5315</v>
      </c>
      <c r="B7991" s="1">
        <v>43601</v>
      </c>
      <c r="C7991" s="1">
        <v>43626</v>
      </c>
      <c r="D7991" t="s">
        <v>21</v>
      </c>
      <c r="E7991" t="s">
        <v>188</v>
      </c>
      <c r="F7991">
        <v>0</v>
      </c>
      <c r="G7991">
        <v>100000</v>
      </c>
      <c r="H7991">
        <v>0</v>
      </c>
      <c r="I7991">
        <v>0</v>
      </c>
      <c r="J7991">
        <v>0</v>
      </c>
      <c r="K7991">
        <v>1.19</v>
      </c>
      <c r="L7991" t="s">
        <v>16</v>
      </c>
      <c r="M7991" s="2">
        <v>119000</v>
      </c>
      <c r="N7991" s="2" t="str">
        <f>VLOOKUP(Tabla1[[#This Row],[nemo]],'Nemos y clasificaciones'!$A$2:$B$5000,2,FALSE)</f>
        <v>CHEVRON CORP</v>
      </c>
      <c r="O7991" s="2" t="str">
        <f>VLOOKUP(Tabla1[[#This Row],[nemo]],'Nemos y clasificaciones'!$A$1:$C$3000,3,FALSE)</f>
        <v>Minería</v>
      </c>
      <c r="P7991" s="2"/>
      <c r="Q7991" s="2"/>
    </row>
    <row r="7992" spans="1:17" x14ac:dyDescent="0.25">
      <c r="A7992" t="s">
        <v>5315</v>
      </c>
      <c r="B7992" s="1">
        <v>43510</v>
      </c>
      <c r="C7992" s="1">
        <v>43535</v>
      </c>
      <c r="D7992" t="s">
        <v>21</v>
      </c>
      <c r="E7992" t="s">
        <v>188</v>
      </c>
      <c r="F7992">
        <v>0</v>
      </c>
      <c r="G7992">
        <v>100000</v>
      </c>
      <c r="H7992">
        <v>0</v>
      </c>
      <c r="I7992">
        <v>0</v>
      </c>
      <c r="J7992">
        <v>0</v>
      </c>
      <c r="K7992">
        <v>1.19</v>
      </c>
      <c r="L7992" t="s">
        <v>16</v>
      </c>
      <c r="M7992" s="2">
        <v>119000</v>
      </c>
      <c r="N7992" s="2" t="str">
        <f>VLOOKUP(Tabla1[[#This Row],[nemo]],'Nemos y clasificaciones'!$A$2:$B$5000,2,FALSE)</f>
        <v>CHEVRON CORP</v>
      </c>
      <c r="O7992" s="2" t="str">
        <f>VLOOKUP(Tabla1[[#This Row],[nemo]],'Nemos y clasificaciones'!$A$1:$C$3000,3,FALSE)</f>
        <v>Minería</v>
      </c>
      <c r="P7992" s="2"/>
      <c r="Q7992" s="2"/>
    </row>
    <row r="7993" spans="1:17" x14ac:dyDescent="0.25">
      <c r="A7993" t="s">
        <v>7229</v>
      </c>
      <c r="B7993" s="1">
        <v>43419</v>
      </c>
      <c r="C7993" s="1">
        <v>43444</v>
      </c>
      <c r="D7993" t="s">
        <v>21</v>
      </c>
      <c r="E7993" t="s">
        <v>188</v>
      </c>
      <c r="F7993">
        <v>0</v>
      </c>
      <c r="G7993">
        <v>100000</v>
      </c>
      <c r="H7993">
        <v>0</v>
      </c>
      <c r="I7993">
        <v>0</v>
      </c>
      <c r="J7993">
        <v>0</v>
      </c>
      <c r="K7993">
        <v>1.1200000000000001</v>
      </c>
      <c r="L7993" t="s">
        <v>16</v>
      </c>
      <c r="M7993" s="2">
        <v>112000</v>
      </c>
      <c r="N7993" s="2" t="str">
        <f>VLOOKUP(Tabla1[[#This Row],[nemo]],'Nemos y clasificaciones'!$A$2:$B$5000,2,FALSE)</f>
        <v>CHEVRON CORP</v>
      </c>
      <c r="O7993" s="2" t="str">
        <f>VLOOKUP(Tabla1[[#This Row],[nemo]],'Nemos y clasificaciones'!$A$1:$C$3000,3,FALSE)</f>
        <v>Minería</v>
      </c>
      <c r="P7993" s="2"/>
      <c r="Q7993" s="2"/>
    </row>
    <row r="7994" spans="1:17" x14ac:dyDescent="0.25">
      <c r="A7994" t="s">
        <v>7229</v>
      </c>
      <c r="B7994" s="1">
        <v>43328</v>
      </c>
      <c r="C7994" s="1">
        <v>43353</v>
      </c>
      <c r="D7994" t="s">
        <v>21</v>
      </c>
      <c r="E7994" t="s">
        <v>188</v>
      </c>
      <c r="F7994">
        <v>0</v>
      </c>
      <c r="G7994">
        <v>100000</v>
      </c>
      <c r="H7994">
        <v>0</v>
      </c>
      <c r="I7994">
        <v>0</v>
      </c>
      <c r="J7994">
        <v>0</v>
      </c>
      <c r="K7994">
        <v>1.1200000000000001</v>
      </c>
      <c r="L7994" t="s">
        <v>16</v>
      </c>
      <c r="M7994" s="2">
        <v>112000</v>
      </c>
      <c r="N7994" s="2" t="str">
        <f>VLOOKUP(Tabla1[[#This Row],[nemo]],'Nemos y clasificaciones'!$A$2:$B$5000,2,FALSE)</f>
        <v>CHEVRON CORP</v>
      </c>
      <c r="O7994" s="2" t="str">
        <f>VLOOKUP(Tabla1[[#This Row],[nemo]],'Nemos y clasificaciones'!$A$1:$C$3000,3,FALSE)</f>
        <v>Minería</v>
      </c>
      <c r="P7994" s="2"/>
      <c r="Q7994" s="2"/>
    </row>
    <row r="7995" spans="1:17" x14ac:dyDescent="0.25">
      <c r="A7995" t="s">
        <v>7229</v>
      </c>
      <c r="B7995" s="1">
        <v>43237</v>
      </c>
      <c r="C7995" s="1">
        <v>43262</v>
      </c>
      <c r="D7995" t="s">
        <v>21</v>
      </c>
      <c r="E7995" t="s">
        <v>188</v>
      </c>
      <c r="F7995">
        <v>0</v>
      </c>
      <c r="G7995">
        <v>100000</v>
      </c>
      <c r="H7995">
        <v>0</v>
      </c>
      <c r="I7995">
        <v>0</v>
      </c>
      <c r="J7995">
        <v>0</v>
      </c>
      <c r="K7995">
        <v>1.1200000000000001</v>
      </c>
      <c r="L7995" t="s">
        <v>16</v>
      </c>
      <c r="M7995" s="2">
        <v>112000</v>
      </c>
      <c r="N7995" s="2" t="str">
        <f>VLOOKUP(Tabla1[[#This Row],[nemo]],'Nemos y clasificaciones'!$A$2:$B$5000,2,FALSE)</f>
        <v>CHEVRON CORP</v>
      </c>
      <c r="O7995" s="2" t="str">
        <f>VLOOKUP(Tabla1[[#This Row],[nemo]],'Nemos y clasificaciones'!$A$1:$C$3000,3,FALSE)</f>
        <v>Minería</v>
      </c>
      <c r="P7995" s="2"/>
      <c r="Q7995" s="2"/>
    </row>
    <row r="7996" spans="1:17" x14ac:dyDescent="0.25">
      <c r="A7996" t="s">
        <v>7229</v>
      </c>
      <c r="B7996" s="1">
        <v>43146</v>
      </c>
      <c r="C7996" s="1">
        <v>43171</v>
      </c>
      <c r="D7996" t="s">
        <v>21</v>
      </c>
      <c r="E7996" t="s">
        <v>188</v>
      </c>
      <c r="F7996">
        <v>0</v>
      </c>
      <c r="G7996">
        <v>100000</v>
      </c>
      <c r="H7996">
        <v>0</v>
      </c>
      <c r="I7996">
        <v>0</v>
      </c>
      <c r="J7996">
        <v>0</v>
      </c>
      <c r="K7996">
        <v>1.1200000000000001</v>
      </c>
      <c r="L7996" t="s">
        <v>16</v>
      </c>
      <c r="M7996" s="2">
        <v>112000</v>
      </c>
      <c r="N7996" s="2" t="str">
        <f>VLOOKUP(Tabla1[[#This Row],[nemo]],'Nemos y clasificaciones'!$A$2:$B$5000,2,FALSE)</f>
        <v>CHEVRON CORP</v>
      </c>
      <c r="O7996" s="2" t="str">
        <f>VLOOKUP(Tabla1[[#This Row],[nemo]],'Nemos y clasificaciones'!$A$1:$C$3000,3,FALSE)</f>
        <v>Minería</v>
      </c>
      <c r="P7996" s="2"/>
      <c r="Q7996" s="2"/>
    </row>
    <row r="7997" spans="1:17" x14ac:dyDescent="0.25">
      <c r="A7997" t="s">
        <v>5634</v>
      </c>
      <c r="B7997" s="1">
        <v>43055</v>
      </c>
      <c r="C7997" s="1">
        <v>43080</v>
      </c>
      <c r="D7997" t="s">
        <v>21</v>
      </c>
      <c r="E7997" t="s">
        <v>188</v>
      </c>
      <c r="F7997">
        <v>0</v>
      </c>
      <c r="G7997">
        <v>100000</v>
      </c>
      <c r="H7997">
        <v>0</v>
      </c>
      <c r="I7997">
        <v>0</v>
      </c>
      <c r="J7997">
        <v>0</v>
      </c>
      <c r="K7997">
        <v>1.08</v>
      </c>
      <c r="L7997" t="s">
        <v>16</v>
      </c>
      <c r="M7997" s="2">
        <v>108000</v>
      </c>
      <c r="N7997" s="2" t="str">
        <f>VLOOKUP(Tabla1[[#This Row],[nemo]],'Nemos y clasificaciones'!$A$2:$B$5000,2,FALSE)</f>
        <v>CHEVRON CORP</v>
      </c>
      <c r="O7997" s="2" t="str">
        <f>VLOOKUP(Tabla1[[#This Row],[nemo]],'Nemos y clasificaciones'!$A$1:$C$3000,3,FALSE)</f>
        <v>Minería</v>
      </c>
      <c r="P7997" s="2"/>
      <c r="Q7997" s="2"/>
    </row>
    <row r="7998" spans="1:17" x14ac:dyDescent="0.25">
      <c r="A7998" t="s">
        <v>5634</v>
      </c>
      <c r="B7998" s="1">
        <v>42963</v>
      </c>
      <c r="C7998" s="1">
        <v>42989</v>
      </c>
      <c r="D7998" t="s">
        <v>21</v>
      </c>
      <c r="E7998" t="s">
        <v>188</v>
      </c>
      <c r="F7998">
        <v>0</v>
      </c>
      <c r="G7998">
        <v>100000</v>
      </c>
      <c r="H7998">
        <v>0</v>
      </c>
      <c r="I7998">
        <v>0</v>
      </c>
      <c r="J7998">
        <v>0</v>
      </c>
      <c r="K7998">
        <v>1.08</v>
      </c>
      <c r="L7998" t="s">
        <v>16</v>
      </c>
      <c r="M7998" s="2">
        <v>108000</v>
      </c>
      <c r="N7998" s="2" t="str">
        <f>VLOOKUP(Tabla1[[#This Row],[nemo]],'Nemos y clasificaciones'!$A$2:$B$5000,2,FALSE)</f>
        <v>CHEVRON CORP</v>
      </c>
      <c r="O7998" s="2" t="str">
        <f>VLOOKUP(Tabla1[[#This Row],[nemo]],'Nemos y clasificaciones'!$A$1:$C$3000,3,FALSE)</f>
        <v>Minería</v>
      </c>
      <c r="P7998" s="2"/>
      <c r="Q7998" s="2"/>
    </row>
    <row r="7999" spans="1:17" x14ac:dyDescent="0.25">
      <c r="A7999" t="s">
        <v>5634</v>
      </c>
      <c r="B7999" s="1">
        <v>42872</v>
      </c>
      <c r="C7999" s="1">
        <v>42898</v>
      </c>
      <c r="D7999" t="s">
        <v>21</v>
      </c>
      <c r="E7999" t="s">
        <v>188</v>
      </c>
      <c r="F7999">
        <v>0</v>
      </c>
      <c r="G7999">
        <v>100000</v>
      </c>
      <c r="H7999">
        <v>0</v>
      </c>
      <c r="I7999">
        <v>0</v>
      </c>
      <c r="J7999">
        <v>0</v>
      </c>
      <c r="K7999">
        <v>1.08</v>
      </c>
      <c r="L7999" t="s">
        <v>16</v>
      </c>
      <c r="M7999" s="2">
        <v>108000</v>
      </c>
      <c r="N7999" s="2" t="str">
        <f>VLOOKUP(Tabla1[[#This Row],[nemo]],'Nemos y clasificaciones'!$A$2:$B$5000,2,FALSE)</f>
        <v>CHEVRON CORP</v>
      </c>
      <c r="O7999" s="2" t="str">
        <f>VLOOKUP(Tabla1[[#This Row],[nemo]],'Nemos y clasificaciones'!$A$1:$C$3000,3,FALSE)</f>
        <v>Minería</v>
      </c>
      <c r="P7999" s="2"/>
      <c r="Q7999" s="2"/>
    </row>
    <row r="8000" spans="1:17" x14ac:dyDescent="0.25">
      <c r="A8000" t="s">
        <v>5634</v>
      </c>
      <c r="B8000" s="1">
        <v>42780</v>
      </c>
      <c r="C8000" s="1">
        <v>42804</v>
      </c>
      <c r="D8000" t="s">
        <v>21</v>
      </c>
      <c r="E8000" t="s">
        <v>188</v>
      </c>
      <c r="F8000">
        <v>0</v>
      </c>
      <c r="G8000">
        <v>100000</v>
      </c>
      <c r="H8000">
        <v>0</v>
      </c>
      <c r="I8000">
        <v>0</v>
      </c>
      <c r="J8000">
        <v>0</v>
      </c>
      <c r="K8000">
        <v>1.08</v>
      </c>
      <c r="L8000" t="s">
        <v>16</v>
      </c>
      <c r="M8000" s="2">
        <v>108000</v>
      </c>
      <c r="N8000" s="2" t="str">
        <f>VLOOKUP(Tabla1[[#This Row],[nemo]],'Nemos y clasificaciones'!$A$2:$B$5000,2,FALSE)</f>
        <v>CHEVRON CORP</v>
      </c>
      <c r="O8000" s="2" t="str">
        <f>VLOOKUP(Tabla1[[#This Row],[nemo]],'Nemos y clasificaciones'!$A$1:$C$3000,3,FALSE)</f>
        <v>Minería</v>
      </c>
      <c r="P8000" s="2"/>
      <c r="Q8000" s="2"/>
    </row>
    <row r="8001" spans="1:17" x14ac:dyDescent="0.25">
      <c r="A8001" t="s">
        <v>5634</v>
      </c>
      <c r="B8001" s="1">
        <v>42690</v>
      </c>
      <c r="C8001" s="1">
        <v>42716</v>
      </c>
      <c r="D8001" t="s">
        <v>21</v>
      </c>
      <c r="E8001" t="s">
        <v>188</v>
      </c>
      <c r="F8001">
        <v>0</v>
      </c>
      <c r="G8001">
        <v>100000</v>
      </c>
      <c r="H8001">
        <v>0</v>
      </c>
      <c r="I8001">
        <v>0</v>
      </c>
      <c r="J8001">
        <v>0</v>
      </c>
      <c r="K8001">
        <v>1.08</v>
      </c>
      <c r="L8001" t="s">
        <v>16</v>
      </c>
      <c r="M8001" s="2">
        <v>108000</v>
      </c>
      <c r="N8001" s="2" t="str">
        <f>VLOOKUP(Tabla1[[#This Row],[nemo]],'Nemos y clasificaciones'!$A$2:$B$5000,2,FALSE)</f>
        <v>CHEVRON CORP</v>
      </c>
      <c r="O8001" s="2" t="str">
        <f>VLOOKUP(Tabla1[[#This Row],[nemo]],'Nemos y clasificaciones'!$A$1:$C$3000,3,FALSE)</f>
        <v>Minería</v>
      </c>
      <c r="P8001" s="2"/>
      <c r="Q8001" s="2"/>
    </row>
    <row r="8002" spans="1:17" x14ac:dyDescent="0.25">
      <c r="A8002" t="s">
        <v>963</v>
      </c>
      <c r="B8002" s="1">
        <v>42599</v>
      </c>
      <c r="C8002" s="1">
        <v>42625</v>
      </c>
      <c r="D8002" t="s">
        <v>21</v>
      </c>
      <c r="E8002" t="s">
        <v>188</v>
      </c>
      <c r="F8002">
        <v>0</v>
      </c>
      <c r="G8002">
        <v>100000</v>
      </c>
      <c r="H8002">
        <v>0</v>
      </c>
      <c r="I8002">
        <v>0</v>
      </c>
      <c r="J8002">
        <v>0</v>
      </c>
      <c r="K8002">
        <v>1.07</v>
      </c>
      <c r="L8002" t="s">
        <v>16</v>
      </c>
      <c r="M8002" s="2">
        <v>107000</v>
      </c>
      <c r="N8002" s="2" t="str">
        <f>VLOOKUP(Tabla1[[#This Row],[nemo]],'Nemos y clasificaciones'!$A$2:$B$5000,2,FALSE)</f>
        <v>CHEVRON CORP</v>
      </c>
      <c r="O8002" s="2" t="str">
        <f>VLOOKUP(Tabla1[[#This Row],[nemo]],'Nemos y clasificaciones'!$A$1:$C$3000,3,FALSE)</f>
        <v>Minería</v>
      </c>
      <c r="P8002" s="2"/>
      <c r="Q8002" s="2"/>
    </row>
    <row r="8003" spans="1:17" x14ac:dyDescent="0.25">
      <c r="A8003" t="s">
        <v>963</v>
      </c>
      <c r="B8003" s="1">
        <v>42507</v>
      </c>
      <c r="C8003" s="1">
        <v>42531</v>
      </c>
      <c r="D8003" t="s">
        <v>21</v>
      </c>
      <c r="E8003" t="s">
        <v>188</v>
      </c>
      <c r="F8003">
        <v>0</v>
      </c>
      <c r="G8003">
        <v>100000</v>
      </c>
      <c r="H8003">
        <v>0</v>
      </c>
      <c r="I8003">
        <v>0</v>
      </c>
      <c r="J8003">
        <v>0</v>
      </c>
      <c r="K8003">
        <v>1.07</v>
      </c>
      <c r="L8003" t="s">
        <v>16</v>
      </c>
      <c r="M8003" s="2">
        <v>107000</v>
      </c>
      <c r="N8003" s="2" t="str">
        <f>VLOOKUP(Tabla1[[#This Row],[nemo]],'Nemos y clasificaciones'!$A$2:$B$5000,2,FALSE)</f>
        <v>CHEVRON CORP</v>
      </c>
      <c r="O8003" s="2" t="str">
        <f>VLOOKUP(Tabla1[[#This Row],[nemo]],'Nemos y clasificaciones'!$A$1:$C$3000,3,FALSE)</f>
        <v>Minería</v>
      </c>
      <c r="P8003" s="2"/>
      <c r="Q8003" s="2"/>
    </row>
    <row r="8004" spans="1:17" x14ac:dyDescent="0.25">
      <c r="A8004" t="s">
        <v>963</v>
      </c>
      <c r="B8004" s="1">
        <v>42416</v>
      </c>
      <c r="C8004" s="1">
        <v>42439</v>
      </c>
      <c r="D8004" t="s">
        <v>21</v>
      </c>
      <c r="E8004" t="s">
        <v>188</v>
      </c>
      <c r="F8004">
        <v>0</v>
      </c>
      <c r="G8004">
        <v>100000</v>
      </c>
      <c r="H8004">
        <v>0</v>
      </c>
      <c r="I8004">
        <v>0</v>
      </c>
      <c r="J8004">
        <v>0</v>
      </c>
      <c r="K8004">
        <v>1.07</v>
      </c>
      <c r="L8004" t="s">
        <v>16</v>
      </c>
      <c r="M8004" s="2">
        <v>107000</v>
      </c>
      <c r="N8004" s="2" t="str">
        <f>VLOOKUP(Tabla1[[#This Row],[nemo]],'Nemos y clasificaciones'!$A$2:$B$5000,2,FALSE)</f>
        <v>CHEVRON CORP</v>
      </c>
      <c r="O8004" s="2" t="str">
        <f>VLOOKUP(Tabla1[[#This Row],[nemo]],'Nemos y clasificaciones'!$A$1:$C$3000,3,FALSE)</f>
        <v>Minería</v>
      </c>
      <c r="P8004" s="2"/>
      <c r="Q8004" s="2"/>
    </row>
    <row r="8005" spans="1:17" x14ac:dyDescent="0.25">
      <c r="A8005" t="s">
        <v>963</v>
      </c>
      <c r="B8005" s="1">
        <v>42324</v>
      </c>
      <c r="C8005" s="1">
        <v>42348</v>
      </c>
      <c r="D8005" t="s">
        <v>21</v>
      </c>
      <c r="E8005" t="s">
        <v>188</v>
      </c>
      <c r="F8005">
        <v>0</v>
      </c>
      <c r="G8005">
        <v>100000</v>
      </c>
      <c r="H8005">
        <v>0</v>
      </c>
      <c r="I8005">
        <v>0</v>
      </c>
      <c r="J8005">
        <v>0</v>
      </c>
      <c r="K8005">
        <v>1.07</v>
      </c>
      <c r="L8005" t="s">
        <v>16</v>
      </c>
      <c r="M8005" s="2">
        <v>107000</v>
      </c>
      <c r="N8005" s="2" t="str">
        <f>VLOOKUP(Tabla1[[#This Row],[nemo]],'Nemos y clasificaciones'!$A$2:$B$5000,2,FALSE)</f>
        <v>CHEVRON CORP</v>
      </c>
      <c r="O8005" s="2" t="str">
        <f>VLOOKUP(Tabla1[[#This Row],[nemo]],'Nemos y clasificaciones'!$A$1:$C$3000,3,FALSE)</f>
        <v>Minería</v>
      </c>
      <c r="P8005" s="2"/>
      <c r="Q8005" s="2"/>
    </row>
    <row r="8006" spans="1:17" x14ac:dyDescent="0.25">
      <c r="A8006" t="s">
        <v>963</v>
      </c>
      <c r="B8006" s="1">
        <v>42233</v>
      </c>
      <c r="C8006" s="1">
        <v>42257</v>
      </c>
      <c r="D8006" t="s">
        <v>21</v>
      </c>
      <c r="E8006" t="s">
        <v>188</v>
      </c>
      <c r="F8006">
        <v>0</v>
      </c>
      <c r="G8006">
        <v>100000</v>
      </c>
      <c r="H8006">
        <v>0</v>
      </c>
      <c r="I8006">
        <v>0</v>
      </c>
      <c r="J8006">
        <v>0</v>
      </c>
      <c r="K8006">
        <v>1.07</v>
      </c>
      <c r="L8006" t="s">
        <v>16</v>
      </c>
      <c r="M8006" s="2">
        <v>107000</v>
      </c>
      <c r="N8006" s="2" t="str">
        <f>VLOOKUP(Tabla1[[#This Row],[nemo]],'Nemos y clasificaciones'!$A$2:$B$5000,2,FALSE)</f>
        <v>CHEVRON CORP</v>
      </c>
      <c r="O8006" s="2" t="str">
        <f>VLOOKUP(Tabla1[[#This Row],[nemo]],'Nemos y clasificaciones'!$A$1:$C$3000,3,FALSE)</f>
        <v>Minería</v>
      </c>
      <c r="P8006" s="2"/>
      <c r="Q8006" s="2"/>
    </row>
    <row r="8007" spans="1:17" x14ac:dyDescent="0.25">
      <c r="A8007" t="s">
        <v>963</v>
      </c>
      <c r="B8007" s="1">
        <v>42139</v>
      </c>
      <c r="C8007" s="1">
        <v>42165</v>
      </c>
      <c r="D8007" t="s">
        <v>21</v>
      </c>
      <c r="E8007" t="s">
        <v>188</v>
      </c>
      <c r="F8007">
        <v>0</v>
      </c>
      <c r="G8007">
        <v>100000</v>
      </c>
      <c r="H8007">
        <v>0</v>
      </c>
      <c r="I8007">
        <v>0</v>
      </c>
      <c r="J8007">
        <v>0</v>
      </c>
      <c r="K8007">
        <v>1.07</v>
      </c>
      <c r="L8007" t="s">
        <v>16</v>
      </c>
      <c r="M8007" s="2">
        <v>107000</v>
      </c>
      <c r="N8007" s="2" t="str">
        <f>VLOOKUP(Tabla1[[#This Row],[nemo]],'Nemos y clasificaciones'!$A$2:$B$5000,2,FALSE)</f>
        <v>CHEVRON CORP</v>
      </c>
      <c r="O8007" s="2" t="str">
        <f>VLOOKUP(Tabla1[[#This Row],[nemo]],'Nemos y clasificaciones'!$A$1:$C$3000,3,FALSE)</f>
        <v>Minería</v>
      </c>
      <c r="P8007" s="2"/>
      <c r="Q8007" s="2"/>
    </row>
    <row r="8008" spans="1:17" x14ac:dyDescent="0.25">
      <c r="A8008" t="s">
        <v>963</v>
      </c>
      <c r="B8008" s="1">
        <v>42047</v>
      </c>
      <c r="C8008" s="1">
        <v>42073</v>
      </c>
      <c r="D8008" t="s">
        <v>21</v>
      </c>
      <c r="E8008" t="s">
        <v>188</v>
      </c>
      <c r="F8008">
        <v>0</v>
      </c>
      <c r="G8008">
        <v>100000</v>
      </c>
      <c r="H8008">
        <v>0</v>
      </c>
      <c r="I8008">
        <v>0</v>
      </c>
      <c r="J8008">
        <v>0</v>
      </c>
      <c r="K8008">
        <v>1.07</v>
      </c>
      <c r="L8008" t="s">
        <v>16</v>
      </c>
      <c r="M8008" s="2">
        <v>107000</v>
      </c>
      <c r="N8008" s="2" t="str">
        <f>VLOOKUP(Tabla1[[#This Row],[nemo]],'Nemos y clasificaciones'!$A$2:$B$5000,2,FALSE)</f>
        <v>CHEVRON CORP</v>
      </c>
      <c r="O8008" s="2" t="str">
        <f>VLOOKUP(Tabla1[[#This Row],[nemo]],'Nemos y clasificaciones'!$A$1:$C$3000,3,FALSE)</f>
        <v>Minería</v>
      </c>
      <c r="P8008" s="2"/>
      <c r="Q8008" s="2"/>
    </row>
    <row r="8009" spans="1:17" x14ac:dyDescent="0.25">
      <c r="A8009" t="s">
        <v>11489</v>
      </c>
      <c r="B8009" s="1">
        <v>42137</v>
      </c>
      <c r="C8009" s="1">
        <v>42167</v>
      </c>
      <c r="D8009" t="s">
        <v>21</v>
      </c>
      <c r="E8009" t="s">
        <v>9022</v>
      </c>
      <c r="F8009">
        <v>0</v>
      </c>
      <c r="G8009">
        <v>100000</v>
      </c>
      <c r="H8009">
        <v>0</v>
      </c>
      <c r="I8009">
        <v>0</v>
      </c>
      <c r="J8009">
        <v>0</v>
      </c>
      <c r="K8009">
        <v>0.49</v>
      </c>
      <c r="L8009" t="s">
        <v>23</v>
      </c>
      <c r="M8009" s="3">
        <v>49000</v>
      </c>
      <c r="N8009" s="2" t="str">
        <f>VLOOKUP(Tabla1[[#This Row],[nemo]],'Nemos y clasificaciones'!$A$2:$B$5000,2,FALSE)</f>
        <v>DUPONT E I DE NEMOURS &amp; CO</v>
      </c>
      <c r="O8009" s="3" t="str">
        <f>VLOOKUP(Tabla1[[#This Row],[nemo]],'Nemos y clasificaciones'!$A$1:$C$3000,3,FALSE)</f>
        <v>Conglomerados</v>
      </c>
      <c r="P8009" s="3"/>
      <c r="Q8009" s="3"/>
    </row>
    <row r="8010" spans="1:17" x14ac:dyDescent="0.25">
      <c r="A8010" t="s">
        <v>8989</v>
      </c>
      <c r="B8010" s="1">
        <v>42046</v>
      </c>
      <c r="C8010" s="1">
        <v>42076</v>
      </c>
      <c r="D8010" t="s">
        <v>21</v>
      </c>
      <c r="E8010" t="s">
        <v>9022</v>
      </c>
      <c r="F8010">
        <v>0</v>
      </c>
      <c r="G8010">
        <v>100000</v>
      </c>
      <c r="H8010">
        <v>0</v>
      </c>
      <c r="I8010">
        <v>0</v>
      </c>
      <c r="J8010">
        <v>0</v>
      </c>
      <c r="K8010">
        <v>0.47</v>
      </c>
      <c r="L8010" t="s">
        <v>23</v>
      </c>
      <c r="M8010" s="3">
        <v>47000</v>
      </c>
      <c r="N8010" s="2" t="str">
        <f>VLOOKUP(Tabla1[[#This Row],[nemo]],'Nemos y clasificaciones'!$A$2:$B$5000,2,FALSE)</f>
        <v>DUPONT E I DE NEMOURS &amp; CO</v>
      </c>
      <c r="O8010" s="3" t="str">
        <f>VLOOKUP(Tabla1[[#This Row],[nemo]],'Nemos y clasificaciones'!$A$1:$C$3000,3,FALSE)</f>
        <v>Conglomerados</v>
      </c>
      <c r="P8010" s="3"/>
      <c r="Q8010" s="3"/>
    </row>
    <row r="8011" spans="1:17" x14ac:dyDescent="0.25">
      <c r="A8011" t="s">
        <v>3106</v>
      </c>
      <c r="B8011" s="1">
        <v>42943</v>
      </c>
      <c r="C8011" s="1">
        <v>43007</v>
      </c>
      <c r="D8011" t="s">
        <v>21</v>
      </c>
      <c r="E8011" t="s">
        <v>9022</v>
      </c>
      <c r="F8011">
        <v>0</v>
      </c>
      <c r="G8011">
        <v>100000</v>
      </c>
      <c r="H8011">
        <v>0</v>
      </c>
      <c r="I8011">
        <v>0</v>
      </c>
      <c r="J8011">
        <v>0</v>
      </c>
      <c r="K8011">
        <v>0.38</v>
      </c>
      <c r="L8011" t="s">
        <v>23</v>
      </c>
      <c r="M8011" s="3">
        <v>38000</v>
      </c>
      <c r="N8011" s="2" t="str">
        <f>VLOOKUP(Tabla1[[#This Row],[nemo]],'Nemos y clasificaciones'!$A$2:$B$5000,2,FALSE)</f>
        <v>DUPONT E I DE NEMOURS &amp; CO</v>
      </c>
      <c r="O8011" s="3" t="str">
        <f>VLOOKUP(Tabla1[[#This Row],[nemo]],'Nemos y clasificaciones'!$A$1:$C$3000,3,FALSE)</f>
        <v>Conglomerados</v>
      </c>
      <c r="P8011" s="3"/>
      <c r="Q8011" s="3"/>
    </row>
    <row r="8012" spans="1:17" x14ac:dyDescent="0.25">
      <c r="A8012" t="s">
        <v>3106</v>
      </c>
      <c r="B8012" s="1">
        <v>42866</v>
      </c>
      <c r="C8012" s="1">
        <v>42898</v>
      </c>
      <c r="D8012" t="s">
        <v>21</v>
      </c>
      <c r="E8012" t="s">
        <v>9022</v>
      </c>
      <c r="F8012">
        <v>0</v>
      </c>
      <c r="G8012">
        <v>100000</v>
      </c>
      <c r="H8012">
        <v>0</v>
      </c>
      <c r="I8012">
        <v>0</v>
      </c>
      <c r="J8012">
        <v>0</v>
      </c>
      <c r="K8012">
        <v>0.38</v>
      </c>
      <c r="L8012" t="s">
        <v>23</v>
      </c>
      <c r="M8012" s="3">
        <v>38000</v>
      </c>
      <c r="N8012" s="2" t="str">
        <f>VLOOKUP(Tabla1[[#This Row],[nemo]],'Nemos y clasificaciones'!$A$2:$B$5000,2,FALSE)</f>
        <v>DUPONT E I DE NEMOURS &amp; CO</v>
      </c>
      <c r="O8012" s="3" t="str">
        <f>VLOOKUP(Tabla1[[#This Row],[nemo]],'Nemos y clasificaciones'!$A$1:$C$3000,3,FALSE)</f>
        <v>Conglomerados</v>
      </c>
      <c r="P8012" s="3"/>
      <c r="Q8012" s="3"/>
    </row>
    <row r="8013" spans="1:17" x14ac:dyDescent="0.25">
      <c r="A8013" t="s">
        <v>3106</v>
      </c>
      <c r="B8013" s="1">
        <v>42779</v>
      </c>
      <c r="C8013" s="1">
        <v>42808</v>
      </c>
      <c r="D8013" t="s">
        <v>21</v>
      </c>
      <c r="E8013" t="s">
        <v>9022</v>
      </c>
      <c r="F8013">
        <v>0</v>
      </c>
      <c r="G8013">
        <v>100000</v>
      </c>
      <c r="H8013">
        <v>0</v>
      </c>
      <c r="I8013">
        <v>0</v>
      </c>
      <c r="J8013">
        <v>0</v>
      </c>
      <c r="K8013">
        <v>0.38</v>
      </c>
      <c r="L8013" t="s">
        <v>23</v>
      </c>
      <c r="M8013" s="3">
        <v>38000</v>
      </c>
      <c r="N8013" s="2" t="str">
        <f>VLOOKUP(Tabla1[[#This Row],[nemo]],'Nemos y clasificaciones'!$A$2:$B$5000,2,FALSE)</f>
        <v>DUPONT E I DE NEMOURS &amp; CO</v>
      </c>
      <c r="O8013" s="3" t="str">
        <f>VLOOKUP(Tabla1[[#This Row],[nemo]],'Nemos y clasificaciones'!$A$1:$C$3000,3,FALSE)</f>
        <v>Conglomerados</v>
      </c>
      <c r="P8013" s="3"/>
      <c r="Q8013" s="3"/>
    </row>
    <row r="8014" spans="1:17" x14ac:dyDescent="0.25">
      <c r="A8014" t="s">
        <v>3106</v>
      </c>
      <c r="B8014" s="1">
        <v>42684</v>
      </c>
      <c r="C8014" s="1">
        <v>42718</v>
      </c>
      <c r="D8014" t="s">
        <v>21</v>
      </c>
      <c r="E8014" t="s">
        <v>9022</v>
      </c>
      <c r="F8014">
        <v>0</v>
      </c>
      <c r="G8014">
        <v>100000</v>
      </c>
      <c r="H8014">
        <v>0</v>
      </c>
      <c r="I8014">
        <v>0</v>
      </c>
      <c r="J8014">
        <v>0</v>
      </c>
      <c r="K8014">
        <v>0.38</v>
      </c>
      <c r="L8014" t="s">
        <v>23</v>
      </c>
      <c r="M8014" s="3">
        <v>38000</v>
      </c>
      <c r="N8014" s="2" t="str">
        <f>VLOOKUP(Tabla1[[#This Row],[nemo]],'Nemos y clasificaciones'!$A$2:$B$5000,2,FALSE)</f>
        <v>DUPONT E I DE NEMOURS &amp; CO</v>
      </c>
      <c r="O8014" s="3" t="str">
        <f>VLOOKUP(Tabla1[[#This Row],[nemo]],'Nemos y clasificaciones'!$A$1:$C$3000,3,FALSE)</f>
        <v>Conglomerados</v>
      </c>
      <c r="P8014" s="3"/>
      <c r="Q8014" s="3"/>
    </row>
    <row r="8015" spans="1:17" x14ac:dyDescent="0.25">
      <c r="A8015" t="s">
        <v>3106</v>
      </c>
      <c r="B8015" s="1">
        <v>42593</v>
      </c>
      <c r="C8015" s="1">
        <v>42625</v>
      </c>
      <c r="D8015" t="s">
        <v>21</v>
      </c>
      <c r="E8015" t="s">
        <v>9022</v>
      </c>
      <c r="F8015">
        <v>0</v>
      </c>
      <c r="G8015">
        <v>100000</v>
      </c>
      <c r="H8015">
        <v>0</v>
      </c>
      <c r="I8015">
        <v>0</v>
      </c>
      <c r="J8015">
        <v>0</v>
      </c>
      <c r="K8015">
        <v>0.38</v>
      </c>
      <c r="L8015" t="s">
        <v>23</v>
      </c>
      <c r="M8015" s="3">
        <v>38000</v>
      </c>
      <c r="N8015" s="2" t="str">
        <f>VLOOKUP(Tabla1[[#This Row],[nemo]],'Nemos y clasificaciones'!$A$2:$B$5000,2,FALSE)</f>
        <v>DUPONT E I DE NEMOURS &amp; CO</v>
      </c>
      <c r="O8015" s="3" t="str">
        <f>VLOOKUP(Tabla1[[#This Row],[nemo]],'Nemos y clasificaciones'!$A$1:$C$3000,3,FALSE)</f>
        <v>Conglomerados</v>
      </c>
      <c r="P8015" s="3"/>
      <c r="Q8015" s="3"/>
    </row>
    <row r="8016" spans="1:17" x14ac:dyDescent="0.25">
      <c r="A8016" t="s">
        <v>3106</v>
      </c>
      <c r="B8016" s="1">
        <v>42501</v>
      </c>
      <c r="C8016" s="1">
        <v>42531</v>
      </c>
      <c r="D8016" t="s">
        <v>21</v>
      </c>
      <c r="E8016" t="s">
        <v>9022</v>
      </c>
      <c r="F8016">
        <v>0</v>
      </c>
      <c r="G8016">
        <v>100000</v>
      </c>
      <c r="H8016">
        <v>0</v>
      </c>
      <c r="I8016">
        <v>0</v>
      </c>
      <c r="J8016">
        <v>0</v>
      </c>
      <c r="K8016">
        <v>0.38</v>
      </c>
      <c r="L8016" t="s">
        <v>23</v>
      </c>
      <c r="M8016" s="3">
        <v>38000</v>
      </c>
      <c r="N8016" s="2" t="str">
        <f>VLOOKUP(Tabla1[[#This Row],[nemo]],'Nemos y clasificaciones'!$A$2:$B$5000,2,FALSE)</f>
        <v>DUPONT E I DE NEMOURS &amp; CO</v>
      </c>
      <c r="O8016" s="3" t="str">
        <f>VLOOKUP(Tabla1[[#This Row],[nemo]],'Nemos y clasificaciones'!$A$1:$C$3000,3,FALSE)</f>
        <v>Conglomerados</v>
      </c>
      <c r="P8016" s="3"/>
      <c r="Q8016" s="3"/>
    </row>
    <row r="8017" spans="1:17" x14ac:dyDescent="0.25">
      <c r="A8017" t="s">
        <v>3106</v>
      </c>
      <c r="B8017" s="1">
        <v>42410</v>
      </c>
      <c r="C8017" s="1">
        <v>42443</v>
      </c>
      <c r="D8017" t="s">
        <v>21</v>
      </c>
      <c r="E8017" t="s">
        <v>9022</v>
      </c>
      <c r="F8017">
        <v>0</v>
      </c>
      <c r="G8017">
        <v>100000</v>
      </c>
      <c r="H8017">
        <v>0</v>
      </c>
      <c r="I8017">
        <v>0</v>
      </c>
      <c r="J8017">
        <v>0</v>
      </c>
      <c r="K8017">
        <v>0.38</v>
      </c>
      <c r="L8017" t="s">
        <v>23</v>
      </c>
      <c r="M8017" s="3">
        <v>38000</v>
      </c>
      <c r="N8017" s="2" t="str">
        <f>VLOOKUP(Tabla1[[#This Row],[nemo]],'Nemos y clasificaciones'!$A$2:$B$5000,2,FALSE)</f>
        <v>DUPONT E I DE NEMOURS &amp; CO</v>
      </c>
      <c r="O8017" s="3" t="str">
        <f>VLOOKUP(Tabla1[[#This Row],[nemo]],'Nemos y clasificaciones'!$A$1:$C$3000,3,FALSE)</f>
        <v>Conglomerados</v>
      </c>
      <c r="P8017" s="3"/>
      <c r="Q8017" s="3"/>
    </row>
    <row r="8018" spans="1:17" x14ac:dyDescent="0.25">
      <c r="A8018" t="s">
        <v>3106</v>
      </c>
      <c r="B8018" s="1">
        <v>42318</v>
      </c>
      <c r="C8018" s="1">
        <v>42352</v>
      </c>
      <c r="D8018" t="s">
        <v>21</v>
      </c>
      <c r="E8018" t="s">
        <v>9022</v>
      </c>
      <c r="F8018">
        <v>0</v>
      </c>
      <c r="G8018">
        <v>100000</v>
      </c>
      <c r="H8018">
        <v>0</v>
      </c>
      <c r="I8018">
        <v>0</v>
      </c>
      <c r="J8018">
        <v>0</v>
      </c>
      <c r="K8018">
        <v>0.38</v>
      </c>
      <c r="L8018" t="s">
        <v>23</v>
      </c>
      <c r="M8018" s="3">
        <v>38000</v>
      </c>
      <c r="N8018" s="2" t="str">
        <f>VLOOKUP(Tabla1[[#This Row],[nemo]],'Nemos y clasificaciones'!$A$2:$B$5000,2,FALSE)</f>
        <v>DUPONT E I DE NEMOURS &amp; CO</v>
      </c>
      <c r="O8018" s="3" t="str">
        <f>VLOOKUP(Tabla1[[#This Row],[nemo]],'Nemos y clasificaciones'!$A$1:$C$3000,3,FALSE)</f>
        <v>Conglomerados</v>
      </c>
      <c r="P8018" s="3"/>
      <c r="Q8018" s="3"/>
    </row>
    <row r="8019" spans="1:17" x14ac:dyDescent="0.25">
      <c r="A8019" t="s">
        <v>3106</v>
      </c>
      <c r="B8019" s="1">
        <v>42228</v>
      </c>
      <c r="C8019" s="1">
        <v>42258</v>
      </c>
      <c r="D8019" t="s">
        <v>21</v>
      </c>
      <c r="E8019" t="s">
        <v>9022</v>
      </c>
      <c r="F8019">
        <v>0</v>
      </c>
      <c r="G8019">
        <v>100000</v>
      </c>
      <c r="H8019">
        <v>0</v>
      </c>
      <c r="I8019">
        <v>0</v>
      </c>
      <c r="J8019">
        <v>0</v>
      </c>
      <c r="K8019">
        <v>0.38</v>
      </c>
      <c r="L8019" t="s">
        <v>23</v>
      </c>
      <c r="M8019" s="3">
        <v>38000</v>
      </c>
      <c r="N8019" s="2" t="str">
        <f>VLOOKUP(Tabla1[[#This Row],[nemo]],'Nemos y clasificaciones'!$A$2:$B$5000,2,FALSE)</f>
        <v>DUPONT E I DE NEMOURS &amp; CO</v>
      </c>
      <c r="O8019" s="3" t="str">
        <f>VLOOKUP(Tabla1[[#This Row],[nemo]],'Nemos y clasificaciones'!$A$1:$C$3000,3,FALSE)</f>
        <v>Conglomerados</v>
      </c>
      <c r="P8019" s="3"/>
      <c r="Q8019" s="3"/>
    </row>
    <row r="8020" spans="1:17" x14ac:dyDescent="0.25">
      <c r="A8020" t="s">
        <v>2994</v>
      </c>
      <c r="B8020" s="1">
        <v>44179</v>
      </c>
      <c r="C8020" s="1">
        <v>44183</v>
      </c>
      <c r="D8020" t="s">
        <v>21</v>
      </c>
      <c r="E8020" t="s">
        <v>1413</v>
      </c>
      <c r="F8020">
        <v>0</v>
      </c>
      <c r="G8020">
        <v>1000000</v>
      </c>
      <c r="H8020">
        <v>0</v>
      </c>
      <c r="I8020">
        <v>0</v>
      </c>
      <c r="J8020">
        <v>0</v>
      </c>
      <c r="K8020">
        <v>0.27300000000000002</v>
      </c>
      <c r="L8020" t="s">
        <v>23</v>
      </c>
      <c r="M8020" s="2">
        <v>273000</v>
      </c>
      <c r="N8020" s="2" t="str">
        <f>VLOOKUP(Tabla1[[#This Row],[nemo]],'Nemos y clasificaciones'!$A$2:$B$5000,2,FALSE)</f>
        <v>ISHARES CORE DIVIDEND GROWTH ETF</v>
      </c>
      <c r="O8020" s="2" t="str">
        <f>VLOOKUP(Tabla1[[#This Row],[nemo]],'Nemos y clasificaciones'!$A$1:$C$3000,3,FALSE)</f>
        <v>ETF</v>
      </c>
      <c r="P8020" s="2"/>
      <c r="Q8020" s="2"/>
    </row>
    <row r="8021" spans="1:17" x14ac:dyDescent="0.25">
      <c r="A8021" t="s">
        <v>2364</v>
      </c>
      <c r="B8021" s="1">
        <v>44280</v>
      </c>
      <c r="C8021" s="1">
        <v>44286</v>
      </c>
      <c r="D8021" t="s">
        <v>21</v>
      </c>
      <c r="E8021" t="s">
        <v>1413</v>
      </c>
      <c r="F8021">
        <v>0</v>
      </c>
      <c r="G8021">
        <v>1000000</v>
      </c>
      <c r="H8021">
        <v>0</v>
      </c>
      <c r="I8021">
        <v>0</v>
      </c>
      <c r="J8021">
        <v>0</v>
      </c>
      <c r="K8021">
        <v>0.26200000000000001</v>
      </c>
      <c r="L8021" t="s">
        <v>23</v>
      </c>
      <c r="M8021" s="2">
        <v>262000</v>
      </c>
      <c r="N8021" s="2" t="str">
        <f>VLOOKUP(Tabla1[[#This Row],[nemo]],'Nemos y clasificaciones'!$A$2:$B$5000,2,FALSE)</f>
        <v>ISHARES CORE DIVIDEND GROWTH ETF</v>
      </c>
      <c r="O8021" s="2" t="str">
        <f>VLOOKUP(Tabla1[[#This Row],[nemo]],'Nemos y clasificaciones'!$A$1:$C$3000,3,FALSE)</f>
        <v>ETF</v>
      </c>
      <c r="P8021" s="2"/>
      <c r="Q8021" s="2"/>
    </row>
    <row r="8022" spans="1:17" x14ac:dyDescent="0.25">
      <c r="A8022" t="s">
        <v>1412</v>
      </c>
      <c r="B8022" s="1">
        <v>44357</v>
      </c>
      <c r="C8022" s="1">
        <v>44363</v>
      </c>
      <c r="D8022" t="s">
        <v>21</v>
      </c>
      <c r="E8022" t="s">
        <v>1413</v>
      </c>
      <c r="F8022">
        <v>0</v>
      </c>
      <c r="G8022">
        <v>1000000</v>
      </c>
      <c r="H8022">
        <v>0</v>
      </c>
      <c r="I8022">
        <v>0</v>
      </c>
      <c r="J8022">
        <v>0</v>
      </c>
      <c r="K8022">
        <v>0.26100000000000001</v>
      </c>
      <c r="L8022" t="s">
        <v>23</v>
      </c>
      <c r="M8022" s="2">
        <v>261000</v>
      </c>
      <c r="N8022" s="2" t="str">
        <f>VLOOKUP(Tabla1[[#This Row],[nemo]],'Nemos y clasificaciones'!$A$2:$B$5000,2,FALSE)</f>
        <v>ISHARES CORE DIVIDEND GROWTH ETF</v>
      </c>
      <c r="O8022" s="2" t="str">
        <f>VLOOKUP(Tabla1[[#This Row],[nemo]],'Nemos y clasificaciones'!$A$1:$C$3000,3,FALSE)</f>
        <v>ETF</v>
      </c>
      <c r="P8022" s="2"/>
      <c r="Q8022" s="2"/>
    </row>
    <row r="8023" spans="1:17" x14ac:dyDescent="0.25">
      <c r="A8023" t="s">
        <v>3439</v>
      </c>
      <c r="B8023" s="1">
        <v>44097</v>
      </c>
      <c r="C8023" s="1">
        <v>44103</v>
      </c>
      <c r="D8023" t="s">
        <v>21</v>
      </c>
      <c r="E8023" t="s">
        <v>1413</v>
      </c>
      <c r="F8023">
        <v>0</v>
      </c>
      <c r="G8023">
        <v>1000000</v>
      </c>
      <c r="H8023">
        <v>0</v>
      </c>
      <c r="I8023">
        <v>0</v>
      </c>
      <c r="J8023">
        <v>0</v>
      </c>
      <c r="K8023">
        <v>0.26100000000000001</v>
      </c>
      <c r="L8023" t="s">
        <v>23</v>
      </c>
      <c r="M8023" s="2">
        <v>261000</v>
      </c>
      <c r="N8023" s="2" t="str">
        <f>VLOOKUP(Tabla1[[#This Row],[nemo]],'Nemos y clasificaciones'!$A$2:$B$5000,2,FALSE)</f>
        <v>ISHARES CORE DIVIDEND GROWTH ETF</v>
      </c>
      <c r="O8023" s="2" t="str">
        <f>VLOOKUP(Tabla1[[#This Row],[nemo]],'Nemos y clasificaciones'!$A$1:$C$3000,3,FALSE)</f>
        <v>ETF</v>
      </c>
      <c r="P8023" s="2"/>
      <c r="Q8023" s="2"/>
    </row>
    <row r="8024" spans="1:17" x14ac:dyDescent="0.25">
      <c r="A8024" t="s">
        <v>5590</v>
      </c>
      <c r="B8024" s="1">
        <v>43732</v>
      </c>
      <c r="C8024" s="1">
        <v>43738</v>
      </c>
      <c r="D8024" t="s">
        <v>21</v>
      </c>
      <c r="E8024" t="s">
        <v>1413</v>
      </c>
      <c r="F8024">
        <v>0</v>
      </c>
      <c r="G8024">
        <v>1000000</v>
      </c>
      <c r="H8024">
        <v>0</v>
      </c>
      <c r="I8024">
        <v>0</v>
      </c>
      <c r="J8024">
        <v>0</v>
      </c>
      <c r="K8024">
        <v>0.25</v>
      </c>
      <c r="L8024" t="s">
        <v>23</v>
      </c>
      <c r="M8024" s="2">
        <v>250000</v>
      </c>
      <c r="N8024" s="2" t="str">
        <f>VLOOKUP(Tabla1[[#This Row],[nemo]],'Nemos y clasificaciones'!$A$2:$B$5000,2,FALSE)</f>
        <v>ISHARES CORE DIVIDEND GROWTH ETF</v>
      </c>
      <c r="O8024" s="2" t="str">
        <f>VLOOKUP(Tabla1[[#This Row],[nemo]],'Nemos y clasificaciones'!$A$1:$C$3000,3,FALSE)</f>
        <v>ETF</v>
      </c>
      <c r="P8024" s="2"/>
      <c r="Q8024" s="2"/>
    </row>
    <row r="8025" spans="1:17" x14ac:dyDescent="0.25">
      <c r="A8025" t="s">
        <v>4007</v>
      </c>
      <c r="B8025" s="1">
        <v>43997</v>
      </c>
      <c r="C8025" s="1">
        <v>44001</v>
      </c>
      <c r="D8025" t="s">
        <v>21</v>
      </c>
      <c r="E8025" t="s">
        <v>1413</v>
      </c>
      <c r="F8025">
        <v>0</v>
      </c>
      <c r="G8025">
        <v>1000000</v>
      </c>
      <c r="H8025">
        <v>0</v>
      </c>
      <c r="I8025">
        <v>0</v>
      </c>
      <c r="J8025">
        <v>0</v>
      </c>
      <c r="K8025">
        <v>0.249</v>
      </c>
      <c r="L8025" t="s">
        <v>23</v>
      </c>
      <c r="M8025" s="2">
        <v>249000</v>
      </c>
      <c r="N8025" s="2" t="str">
        <f>VLOOKUP(Tabla1[[#This Row],[nemo]],'Nemos y clasificaciones'!$A$2:$B$5000,2,FALSE)</f>
        <v>ISHARES CORE DIVIDEND GROWTH ETF</v>
      </c>
      <c r="O8025" s="2" t="str">
        <f>VLOOKUP(Tabla1[[#This Row],[nemo]],'Nemos y clasificaciones'!$A$1:$C$3000,3,FALSE)</f>
        <v>ETF</v>
      </c>
      <c r="P8025" s="2"/>
      <c r="Q8025" s="2"/>
    </row>
    <row r="8026" spans="1:17" x14ac:dyDescent="0.25">
      <c r="A8026" t="s">
        <v>7238</v>
      </c>
      <c r="B8026" s="1">
        <v>43419</v>
      </c>
      <c r="C8026" s="1">
        <v>43441</v>
      </c>
      <c r="D8026" t="s">
        <v>21</v>
      </c>
      <c r="E8026" t="s">
        <v>273</v>
      </c>
      <c r="F8026">
        <v>0</v>
      </c>
      <c r="G8026">
        <v>100000</v>
      </c>
      <c r="H8026">
        <v>0</v>
      </c>
      <c r="I8026">
        <v>0</v>
      </c>
      <c r="J8026">
        <v>0</v>
      </c>
      <c r="K8026">
        <v>1.32</v>
      </c>
      <c r="L8026" t="s">
        <v>16</v>
      </c>
      <c r="M8026" s="2">
        <v>132000</v>
      </c>
      <c r="N8026" s="2" t="str">
        <f>VLOOKUP(Tabla1[[#This Row],[nemo]],'Nemos y clasificaciones'!$A$2:$B$5000,2,FALSE)</f>
        <v>AMGEN INC</v>
      </c>
      <c r="O8026" s="2" t="str">
        <f>VLOOKUP(Tabla1[[#This Row],[nemo]],'Nemos y clasificaciones'!$A$1:$C$3000,3,FALSE)</f>
        <v>Otros</v>
      </c>
      <c r="P8026" s="2"/>
      <c r="Q8026" s="2"/>
    </row>
    <row r="8027" spans="1:17" x14ac:dyDescent="0.25">
      <c r="A8027" t="s">
        <v>7541</v>
      </c>
      <c r="B8027" s="1">
        <v>43328</v>
      </c>
      <c r="C8027" s="1">
        <v>43350</v>
      </c>
      <c r="D8027" t="s">
        <v>21</v>
      </c>
      <c r="E8027" t="s">
        <v>273</v>
      </c>
      <c r="F8027">
        <v>0</v>
      </c>
      <c r="G8027">
        <v>100000</v>
      </c>
      <c r="H8027">
        <v>0</v>
      </c>
      <c r="I8027">
        <v>0</v>
      </c>
      <c r="J8027">
        <v>0</v>
      </c>
      <c r="K8027">
        <v>1.32</v>
      </c>
      <c r="L8027" t="s">
        <v>16</v>
      </c>
      <c r="M8027" s="2">
        <v>132000</v>
      </c>
      <c r="N8027" s="2" t="str">
        <f>VLOOKUP(Tabla1[[#This Row],[nemo]],'Nemos y clasificaciones'!$A$2:$B$5000,2,FALSE)</f>
        <v>AMGEN INC</v>
      </c>
      <c r="O8027" s="2" t="str">
        <f>VLOOKUP(Tabla1[[#This Row],[nemo]],'Nemos y clasificaciones'!$A$1:$C$3000,3,FALSE)</f>
        <v>Otros</v>
      </c>
      <c r="P8027" s="2"/>
      <c r="Q8027" s="2"/>
    </row>
    <row r="8028" spans="1:17" x14ac:dyDescent="0.25">
      <c r="A8028" t="s">
        <v>7541</v>
      </c>
      <c r="B8028" s="1">
        <v>43236</v>
      </c>
      <c r="C8028" s="1">
        <v>43259</v>
      </c>
      <c r="D8028" t="s">
        <v>21</v>
      </c>
      <c r="E8028" t="s">
        <v>273</v>
      </c>
      <c r="F8028">
        <v>0</v>
      </c>
      <c r="G8028">
        <v>100000</v>
      </c>
      <c r="H8028">
        <v>0</v>
      </c>
      <c r="I8028">
        <v>0</v>
      </c>
      <c r="J8028">
        <v>0</v>
      </c>
      <c r="K8028">
        <v>1.32</v>
      </c>
      <c r="L8028" t="s">
        <v>16</v>
      </c>
      <c r="M8028" s="2">
        <v>132000</v>
      </c>
      <c r="N8028" s="2" t="str">
        <f>VLOOKUP(Tabla1[[#This Row],[nemo]],'Nemos y clasificaciones'!$A$2:$B$5000,2,FALSE)</f>
        <v>AMGEN INC</v>
      </c>
      <c r="O8028" s="2" t="str">
        <f>VLOOKUP(Tabla1[[#This Row],[nemo]],'Nemos y clasificaciones'!$A$1:$C$3000,3,FALSE)</f>
        <v>Otros</v>
      </c>
      <c r="P8028" s="2"/>
      <c r="Q8028" s="2"/>
    </row>
    <row r="8029" spans="1:17" x14ac:dyDescent="0.25">
      <c r="A8029" t="s">
        <v>7541</v>
      </c>
      <c r="B8029" s="1">
        <v>43145</v>
      </c>
      <c r="C8029" s="1">
        <v>43167</v>
      </c>
      <c r="D8029" t="s">
        <v>21</v>
      </c>
      <c r="E8029" t="s">
        <v>273</v>
      </c>
      <c r="F8029">
        <v>0</v>
      </c>
      <c r="G8029">
        <v>100000</v>
      </c>
      <c r="H8029">
        <v>0</v>
      </c>
      <c r="I8029">
        <v>0</v>
      </c>
      <c r="J8029">
        <v>0</v>
      </c>
      <c r="K8029">
        <v>1.32</v>
      </c>
      <c r="L8029" t="s">
        <v>16</v>
      </c>
      <c r="M8029" s="2">
        <v>132000</v>
      </c>
      <c r="N8029" s="2" t="str">
        <f>VLOOKUP(Tabla1[[#This Row],[nemo]],'Nemos y clasificaciones'!$A$2:$B$5000,2,FALSE)</f>
        <v>AMGEN INC</v>
      </c>
      <c r="O8029" s="2" t="str">
        <f>VLOOKUP(Tabla1[[#This Row],[nemo]],'Nemos y clasificaciones'!$A$1:$C$3000,3,FALSE)</f>
        <v>Otros</v>
      </c>
      <c r="P8029" s="2"/>
      <c r="Q8029" s="2"/>
    </row>
    <row r="8030" spans="1:17" x14ac:dyDescent="0.25">
      <c r="A8030" t="s">
        <v>4704</v>
      </c>
      <c r="B8030" s="1">
        <v>43915</v>
      </c>
      <c r="C8030" s="1">
        <v>43921</v>
      </c>
      <c r="D8030" t="s">
        <v>21</v>
      </c>
      <c r="E8030" t="s">
        <v>1413</v>
      </c>
      <c r="F8030">
        <v>0</v>
      </c>
      <c r="G8030">
        <v>1000000</v>
      </c>
      <c r="H8030">
        <v>0</v>
      </c>
      <c r="I8030">
        <v>0</v>
      </c>
      <c r="J8030">
        <v>0</v>
      </c>
      <c r="K8030">
        <v>0.247</v>
      </c>
      <c r="L8030" t="s">
        <v>23</v>
      </c>
      <c r="M8030" s="2">
        <v>247000</v>
      </c>
      <c r="N8030" s="2" t="str">
        <f>VLOOKUP(Tabla1[[#This Row],[nemo]],'Nemos y clasificaciones'!$A$2:$B$5000,2,FALSE)</f>
        <v>ISHARES CORE DIVIDEND GROWTH ETF</v>
      </c>
      <c r="O8030" s="2" t="str">
        <f>VLOOKUP(Tabla1[[#This Row],[nemo]],'Nemos y clasificaciones'!$A$1:$C$3000,3,FALSE)</f>
        <v>ETF</v>
      </c>
      <c r="P8030" s="2"/>
      <c r="Q8030" s="2"/>
    </row>
    <row r="8031" spans="1:17" x14ac:dyDescent="0.25">
      <c r="A8031" t="s">
        <v>5242</v>
      </c>
      <c r="B8031" s="1">
        <v>43815</v>
      </c>
      <c r="C8031" s="1">
        <v>43819</v>
      </c>
      <c r="D8031" t="s">
        <v>21</v>
      </c>
      <c r="E8031" t="s">
        <v>1413</v>
      </c>
      <c r="F8031">
        <v>0</v>
      </c>
      <c r="G8031">
        <v>1000000</v>
      </c>
      <c r="H8031">
        <v>0</v>
      </c>
      <c r="I8031">
        <v>0</v>
      </c>
      <c r="J8031">
        <v>0</v>
      </c>
      <c r="K8031">
        <v>0.23499999999999999</v>
      </c>
      <c r="L8031" t="s">
        <v>23</v>
      </c>
      <c r="M8031" s="2">
        <v>235000</v>
      </c>
      <c r="N8031" s="2" t="str">
        <f>VLOOKUP(Tabla1[[#This Row],[nemo]],'Nemos y clasificaciones'!$A$2:$B$5000,2,FALSE)</f>
        <v>ISHARES CORE DIVIDEND GROWTH ETF</v>
      </c>
      <c r="O8031" s="2" t="str">
        <f>VLOOKUP(Tabla1[[#This Row],[nemo]],'Nemos y clasificaciones'!$A$1:$C$3000,3,FALSE)</f>
        <v>ETF</v>
      </c>
      <c r="P8031" s="2"/>
      <c r="Q8031" s="2"/>
    </row>
    <row r="8032" spans="1:17" x14ac:dyDescent="0.25">
      <c r="A8032" t="s">
        <v>6058</v>
      </c>
      <c r="B8032" s="1">
        <v>43633</v>
      </c>
      <c r="C8032" s="1">
        <v>43637</v>
      </c>
      <c r="D8032" t="s">
        <v>21</v>
      </c>
      <c r="E8032" t="s">
        <v>1413</v>
      </c>
      <c r="F8032">
        <v>0</v>
      </c>
      <c r="G8032">
        <v>1000000</v>
      </c>
      <c r="H8032">
        <v>0</v>
      </c>
      <c r="I8032">
        <v>0</v>
      </c>
      <c r="J8032">
        <v>0</v>
      </c>
      <c r="K8032">
        <v>0.22800000000000001</v>
      </c>
      <c r="L8032" t="s">
        <v>23</v>
      </c>
      <c r="M8032" s="2">
        <v>228000</v>
      </c>
      <c r="N8032" s="2" t="str">
        <f>VLOOKUP(Tabla1[[#This Row],[nemo]],'Nemos y clasificaciones'!$A$2:$B$5000,2,FALSE)</f>
        <v>ISHARES CORE DIVIDEND GROWTH ETF</v>
      </c>
      <c r="O8032" s="2" t="str">
        <f>VLOOKUP(Tabla1[[#This Row],[nemo]],'Nemos y clasificaciones'!$A$1:$C$3000,3,FALSE)</f>
        <v>ETF</v>
      </c>
      <c r="P8032" s="2"/>
      <c r="Q8032" s="2"/>
    </row>
    <row r="8033" spans="1:17" x14ac:dyDescent="0.25">
      <c r="A8033" t="s">
        <v>7463</v>
      </c>
      <c r="B8033" s="1">
        <v>43369</v>
      </c>
      <c r="C8033" s="1">
        <v>43375</v>
      </c>
      <c r="D8033" t="s">
        <v>21</v>
      </c>
      <c r="E8033" t="s">
        <v>1413</v>
      </c>
      <c r="F8033">
        <v>0</v>
      </c>
      <c r="G8033">
        <v>1000000</v>
      </c>
      <c r="H8033">
        <v>0</v>
      </c>
      <c r="I8033">
        <v>0</v>
      </c>
      <c r="J8033">
        <v>0</v>
      </c>
      <c r="K8033">
        <v>0.22800000000000001</v>
      </c>
      <c r="L8033" t="s">
        <v>23</v>
      </c>
      <c r="M8033" s="2">
        <v>228000</v>
      </c>
      <c r="N8033" s="2" t="str">
        <f>VLOOKUP(Tabla1[[#This Row],[nemo]],'Nemos y clasificaciones'!$A$2:$B$5000,2,FALSE)</f>
        <v>ISHARES CORE DIVIDEND GROWTH ETF</v>
      </c>
      <c r="O8033" s="2" t="str">
        <f>VLOOKUP(Tabla1[[#This Row],[nemo]],'Nemos y clasificaciones'!$A$1:$C$3000,3,FALSE)</f>
        <v>ETF</v>
      </c>
      <c r="P8033" s="2"/>
      <c r="Q8033" s="2"/>
    </row>
    <row r="8034" spans="1:17" x14ac:dyDescent="0.25">
      <c r="A8034" t="s">
        <v>7166</v>
      </c>
      <c r="B8034" s="1">
        <v>43451</v>
      </c>
      <c r="C8034" s="1">
        <v>43455</v>
      </c>
      <c r="D8034" t="s">
        <v>21</v>
      </c>
      <c r="E8034" t="s">
        <v>1413</v>
      </c>
      <c r="F8034">
        <v>0</v>
      </c>
      <c r="G8034">
        <v>1000000</v>
      </c>
      <c r="H8034">
        <v>0</v>
      </c>
      <c r="I8034">
        <v>0</v>
      </c>
      <c r="J8034">
        <v>0</v>
      </c>
      <c r="K8034">
        <v>0.2</v>
      </c>
      <c r="L8034" t="s">
        <v>23</v>
      </c>
      <c r="M8034" s="2">
        <v>200000</v>
      </c>
      <c r="N8034" s="2" t="str">
        <f>VLOOKUP(Tabla1[[#This Row],[nemo]],'Nemos y clasificaciones'!$A$2:$B$5000,2,FALSE)</f>
        <v>ISHARES CORE DIVIDEND GROWTH ETF</v>
      </c>
      <c r="O8034" s="2" t="str">
        <f>VLOOKUP(Tabla1[[#This Row],[nemo]],'Nemos y clasificaciones'!$A$1:$C$3000,3,FALSE)</f>
        <v>ETF</v>
      </c>
      <c r="P8034" s="2"/>
      <c r="Q8034" s="2"/>
    </row>
    <row r="8035" spans="1:17" x14ac:dyDescent="0.25">
      <c r="A8035" t="s">
        <v>8497</v>
      </c>
      <c r="B8035" s="1">
        <v>43181</v>
      </c>
      <c r="C8035" s="1">
        <v>43187</v>
      </c>
      <c r="D8035" t="s">
        <v>21</v>
      </c>
      <c r="E8035" t="s">
        <v>1413</v>
      </c>
      <c r="F8035">
        <v>0</v>
      </c>
      <c r="G8035">
        <v>1000000</v>
      </c>
      <c r="H8035">
        <v>0</v>
      </c>
      <c r="I8035">
        <v>0</v>
      </c>
      <c r="J8035">
        <v>0</v>
      </c>
      <c r="K8035">
        <v>0.192</v>
      </c>
      <c r="L8035" t="s">
        <v>23</v>
      </c>
      <c r="M8035" s="2">
        <v>192000</v>
      </c>
      <c r="N8035" s="2" t="str">
        <f>VLOOKUP(Tabla1[[#This Row],[nemo]],'Nemos y clasificaciones'!$A$2:$B$5000,2,FALSE)</f>
        <v>ISHARES CORE DIVIDEND GROWTH ETF</v>
      </c>
      <c r="O8035" s="2" t="str">
        <f>VLOOKUP(Tabla1[[#This Row],[nemo]],'Nemos y clasificaciones'!$A$1:$C$3000,3,FALSE)</f>
        <v>ETF</v>
      </c>
      <c r="P8035" s="2"/>
      <c r="Q8035" s="2"/>
    </row>
    <row r="8036" spans="1:17" x14ac:dyDescent="0.25">
      <c r="A8036" t="s">
        <v>7710</v>
      </c>
      <c r="B8036" s="1">
        <v>43277</v>
      </c>
      <c r="C8036" s="1">
        <v>43284</v>
      </c>
      <c r="D8036" t="s">
        <v>21</v>
      </c>
      <c r="E8036" t="s">
        <v>1413</v>
      </c>
      <c r="F8036">
        <v>0</v>
      </c>
      <c r="G8036">
        <v>1000000</v>
      </c>
      <c r="H8036">
        <v>0</v>
      </c>
      <c r="I8036">
        <v>0</v>
      </c>
      <c r="J8036">
        <v>0</v>
      </c>
      <c r="K8036">
        <v>0.191</v>
      </c>
      <c r="L8036" t="s">
        <v>23</v>
      </c>
      <c r="M8036" s="2">
        <v>191000</v>
      </c>
      <c r="N8036" s="2" t="str">
        <f>VLOOKUP(Tabla1[[#This Row],[nemo]],'Nemos y clasificaciones'!$A$2:$B$5000,2,FALSE)</f>
        <v>ISHARES CORE DIVIDEND GROWTH ETF</v>
      </c>
      <c r="O8036" s="2" t="str">
        <f>VLOOKUP(Tabla1[[#This Row],[nemo]],'Nemos y clasificaciones'!$A$1:$C$3000,3,FALSE)</f>
        <v>ETF</v>
      </c>
      <c r="P8036" s="2"/>
      <c r="Q8036" s="2"/>
    </row>
    <row r="8037" spans="1:17" x14ac:dyDescent="0.25">
      <c r="A8037" t="s">
        <v>8857</v>
      </c>
      <c r="B8037" s="1">
        <v>41984</v>
      </c>
      <c r="C8037" s="1">
        <v>42012</v>
      </c>
      <c r="D8037" t="s">
        <v>21</v>
      </c>
      <c r="E8037" t="s">
        <v>5005</v>
      </c>
      <c r="F8037">
        <v>0</v>
      </c>
      <c r="G8037">
        <v>100000</v>
      </c>
      <c r="H8037">
        <v>0</v>
      </c>
      <c r="I8037">
        <v>0</v>
      </c>
      <c r="J8037">
        <v>0</v>
      </c>
      <c r="K8037">
        <v>1.1499999999999999</v>
      </c>
      <c r="L8037" t="s">
        <v>16</v>
      </c>
      <c r="M8037" s="2">
        <v>115000</v>
      </c>
      <c r="N8037" s="2" t="str">
        <f>VLOOKUP(Tabla1[[#This Row],[nemo]],'Nemos y clasificaciones'!$A$2:$B$5000,2,FALSE)</f>
        <v>WALT DISNEY CO/</v>
      </c>
      <c r="O8037" s="2" t="str">
        <f>VLOOKUP(Tabla1[[#This Row],[nemo]],'Nemos y clasificaciones'!$A$1:$C$3000,3,FALSE)</f>
        <v>Conglomerados</v>
      </c>
      <c r="P8037" s="2"/>
      <c r="Q8037" s="2"/>
    </row>
    <row r="8038" spans="1:17" x14ac:dyDescent="0.25">
      <c r="A8038" t="s">
        <v>964</v>
      </c>
      <c r="B8038" s="1">
        <v>43812</v>
      </c>
      <c r="C8038" s="1">
        <v>43846</v>
      </c>
      <c r="D8038" t="s">
        <v>21</v>
      </c>
      <c r="E8038" t="s">
        <v>5005</v>
      </c>
      <c r="F8038">
        <v>0</v>
      </c>
      <c r="G8038">
        <v>100000</v>
      </c>
      <c r="H8038">
        <v>0</v>
      </c>
      <c r="I8038">
        <v>0</v>
      </c>
      <c r="J8038">
        <v>0</v>
      </c>
      <c r="K8038">
        <v>0.88</v>
      </c>
      <c r="L8038" t="s">
        <v>23</v>
      </c>
      <c r="M8038" s="3">
        <v>88000</v>
      </c>
      <c r="N8038" s="2" t="str">
        <f>VLOOKUP(Tabla1[[#This Row],[nemo]],'Nemos y clasificaciones'!$A$2:$B$5000,2,FALSE)</f>
        <v>WALT DISNEY CO/</v>
      </c>
      <c r="O8038" s="3" t="str">
        <f>VLOOKUP(Tabla1[[#This Row],[nemo]],'Nemos y clasificaciones'!$A$1:$C$3000,3,FALSE)</f>
        <v>Conglomerados</v>
      </c>
      <c r="P8038" s="3"/>
      <c r="Q8038" s="3"/>
    </row>
    <row r="8039" spans="1:17" x14ac:dyDescent="0.25">
      <c r="A8039" t="s">
        <v>964</v>
      </c>
      <c r="B8039" s="1">
        <v>43651</v>
      </c>
      <c r="C8039" s="1">
        <v>43671</v>
      </c>
      <c r="D8039" t="s">
        <v>21</v>
      </c>
      <c r="E8039" t="s">
        <v>5005</v>
      </c>
      <c r="F8039">
        <v>0</v>
      </c>
      <c r="G8039">
        <v>100000</v>
      </c>
      <c r="H8039">
        <v>0</v>
      </c>
      <c r="I8039">
        <v>0</v>
      </c>
      <c r="J8039">
        <v>0</v>
      </c>
      <c r="K8039">
        <v>0.88</v>
      </c>
      <c r="L8039" t="s">
        <v>23</v>
      </c>
      <c r="M8039" s="3">
        <v>88000</v>
      </c>
      <c r="N8039" s="2" t="str">
        <f>VLOOKUP(Tabla1[[#This Row],[nemo]],'Nemos y clasificaciones'!$A$2:$B$5000,2,FALSE)</f>
        <v>WALT DISNEY CO/</v>
      </c>
      <c r="O8039" s="3" t="str">
        <f>VLOOKUP(Tabla1[[#This Row],[nemo]],'Nemos y clasificaciones'!$A$1:$C$3000,3,FALSE)</f>
        <v>Conglomerados</v>
      </c>
      <c r="P8039" s="3"/>
      <c r="Q8039" s="3"/>
    </row>
    <row r="8040" spans="1:17" x14ac:dyDescent="0.25">
      <c r="A8040" t="s">
        <v>964</v>
      </c>
      <c r="B8040" s="1">
        <v>43441</v>
      </c>
      <c r="C8040" s="1">
        <v>43475</v>
      </c>
      <c r="D8040" t="s">
        <v>21</v>
      </c>
      <c r="E8040" t="s">
        <v>5005</v>
      </c>
      <c r="F8040">
        <v>0</v>
      </c>
      <c r="G8040">
        <v>100000</v>
      </c>
      <c r="H8040">
        <v>0</v>
      </c>
      <c r="I8040">
        <v>0</v>
      </c>
      <c r="J8040">
        <v>0</v>
      </c>
      <c r="K8040">
        <v>0.88</v>
      </c>
      <c r="L8040" t="s">
        <v>23</v>
      </c>
      <c r="M8040" s="3">
        <v>88000</v>
      </c>
      <c r="N8040" s="2" t="str">
        <f>VLOOKUP(Tabla1[[#This Row],[nemo]],'Nemos y clasificaciones'!$A$2:$B$5000,2,FALSE)</f>
        <v>WALT DISNEY CO/</v>
      </c>
      <c r="O8040" s="3" t="str">
        <f>VLOOKUP(Tabla1[[#This Row],[nemo]],'Nemos y clasificaciones'!$A$1:$C$3000,3,FALSE)</f>
        <v>Conglomerados</v>
      </c>
      <c r="P8040" s="3"/>
      <c r="Q8040" s="3"/>
    </row>
    <row r="8041" spans="1:17" x14ac:dyDescent="0.25">
      <c r="A8041" t="s">
        <v>3677</v>
      </c>
      <c r="B8041" s="1">
        <v>43287</v>
      </c>
      <c r="C8041" s="1">
        <v>43307</v>
      </c>
      <c r="D8041" t="s">
        <v>21</v>
      </c>
      <c r="E8041" t="s">
        <v>5005</v>
      </c>
      <c r="F8041">
        <v>0</v>
      </c>
      <c r="G8041">
        <v>100000</v>
      </c>
      <c r="H8041">
        <v>0</v>
      </c>
      <c r="I8041">
        <v>0</v>
      </c>
      <c r="J8041">
        <v>0</v>
      </c>
      <c r="K8041">
        <v>0.84</v>
      </c>
      <c r="L8041" t="s">
        <v>23</v>
      </c>
      <c r="M8041" s="3">
        <v>84000</v>
      </c>
      <c r="N8041" s="2" t="str">
        <f>VLOOKUP(Tabla1[[#This Row],[nemo]],'Nemos y clasificaciones'!$A$2:$B$5000,2,FALSE)</f>
        <v>WALT DISNEY CO/</v>
      </c>
      <c r="O8041" s="3" t="str">
        <f>VLOOKUP(Tabla1[[#This Row],[nemo]],'Nemos y clasificaciones'!$A$1:$C$3000,3,FALSE)</f>
        <v>Conglomerados</v>
      </c>
      <c r="P8041" s="3"/>
      <c r="Q8041" s="3"/>
    </row>
    <row r="8042" spans="1:17" x14ac:dyDescent="0.25">
      <c r="A8042" t="s">
        <v>8647</v>
      </c>
      <c r="B8042" s="1">
        <v>43078</v>
      </c>
      <c r="C8042" s="1">
        <v>43111</v>
      </c>
      <c r="D8042" t="s">
        <v>21</v>
      </c>
      <c r="E8042" t="s">
        <v>5005</v>
      </c>
      <c r="F8042">
        <v>0</v>
      </c>
      <c r="G8042">
        <v>100000</v>
      </c>
      <c r="H8042">
        <v>0</v>
      </c>
      <c r="I8042">
        <v>0</v>
      </c>
      <c r="J8042">
        <v>0</v>
      </c>
      <c r="K8042">
        <v>0.84</v>
      </c>
      <c r="L8042" t="s">
        <v>23</v>
      </c>
      <c r="M8042" s="3">
        <v>84000</v>
      </c>
      <c r="N8042" s="2" t="str">
        <f>VLOOKUP(Tabla1[[#This Row],[nemo]],'Nemos y clasificaciones'!$A$2:$B$5000,2,FALSE)</f>
        <v>WALT DISNEY CO/</v>
      </c>
      <c r="O8042" s="3" t="str">
        <f>VLOOKUP(Tabla1[[#This Row],[nemo]],'Nemos y clasificaciones'!$A$1:$C$3000,3,FALSE)</f>
        <v>Conglomerados</v>
      </c>
      <c r="P8042" s="3"/>
      <c r="Q8042" s="3"/>
    </row>
    <row r="8043" spans="1:17" x14ac:dyDescent="0.25">
      <c r="A8043" t="s">
        <v>8139</v>
      </c>
      <c r="B8043" s="1">
        <v>42922</v>
      </c>
      <c r="C8043" s="1">
        <v>42943</v>
      </c>
      <c r="D8043" t="s">
        <v>21</v>
      </c>
      <c r="E8043" t="s">
        <v>5005</v>
      </c>
      <c r="F8043">
        <v>0</v>
      </c>
      <c r="G8043">
        <v>100000</v>
      </c>
      <c r="H8043">
        <v>0</v>
      </c>
      <c r="I8043">
        <v>0</v>
      </c>
      <c r="J8043">
        <v>0</v>
      </c>
      <c r="K8043">
        <v>0.78</v>
      </c>
      <c r="L8043" t="s">
        <v>23</v>
      </c>
      <c r="M8043" s="3">
        <v>78000</v>
      </c>
      <c r="N8043" s="2" t="str">
        <f>VLOOKUP(Tabla1[[#This Row],[nemo]],'Nemos y clasificaciones'!$A$2:$B$5000,2,FALSE)</f>
        <v>WALT DISNEY CO/</v>
      </c>
      <c r="O8043" s="3" t="str">
        <f>VLOOKUP(Tabla1[[#This Row],[nemo]],'Nemos y clasificaciones'!$A$1:$C$3000,3,FALSE)</f>
        <v>Conglomerados</v>
      </c>
      <c r="P8043" s="3"/>
      <c r="Q8043" s="3"/>
    </row>
    <row r="8044" spans="1:17" x14ac:dyDescent="0.25">
      <c r="A8044" t="s">
        <v>8139</v>
      </c>
      <c r="B8044" s="1">
        <v>42711</v>
      </c>
      <c r="C8044" s="1">
        <v>42746</v>
      </c>
      <c r="D8044" t="s">
        <v>21</v>
      </c>
      <c r="E8044" t="s">
        <v>5005</v>
      </c>
      <c r="F8044">
        <v>0</v>
      </c>
      <c r="G8044">
        <v>100000</v>
      </c>
      <c r="H8044">
        <v>0</v>
      </c>
      <c r="I8044">
        <v>0</v>
      </c>
      <c r="J8044">
        <v>0</v>
      </c>
      <c r="K8044">
        <v>0.78</v>
      </c>
      <c r="L8044" t="s">
        <v>23</v>
      </c>
      <c r="M8044" s="3">
        <v>78000</v>
      </c>
      <c r="N8044" s="2" t="str">
        <f>VLOOKUP(Tabla1[[#This Row],[nemo]],'Nemos y clasificaciones'!$A$2:$B$5000,2,FALSE)</f>
        <v>WALT DISNEY CO/</v>
      </c>
      <c r="O8044" s="3" t="str">
        <f>VLOOKUP(Tabla1[[#This Row],[nemo]],'Nemos y clasificaciones'!$A$1:$C$3000,3,FALSE)</f>
        <v>Conglomerados</v>
      </c>
      <c r="P8044" s="3"/>
      <c r="Q8044" s="3"/>
    </row>
    <row r="8045" spans="1:17" x14ac:dyDescent="0.25">
      <c r="A8045" t="s">
        <v>2396</v>
      </c>
      <c r="B8045" s="1">
        <v>42558</v>
      </c>
      <c r="C8045" s="1">
        <v>42579</v>
      </c>
      <c r="D8045" t="s">
        <v>21</v>
      </c>
      <c r="E8045" t="s">
        <v>5005</v>
      </c>
      <c r="F8045">
        <v>0</v>
      </c>
      <c r="G8045">
        <v>100000</v>
      </c>
      <c r="H8045">
        <v>0</v>
      </c>
      <c r="I8045">
        <v>0</v>
      </c>
      <c r="J8045">
        <v>0</v>
      </c>
      <c r="K8045">
        <v>0.71</v>
      </c>
      <c r="L8045" t="s">
        <v>23</v>
      </c>
      <c r="M8045" s="3">
        <v>71000</v>
      </c>
      <c r="N8045" s="2" t="str">
        <f>VLOOKUP(Tabla1[[#This Row],[nemo]],'Nemos y clasificaciones'!$A$2:$B$5000,2,FALSE)</f>
        <v>WALT DISNEY CO/</v>
      </c>
      <c r="O8045" s="3" t="str">
        <f>VLOOKUP(Tabla1[[#This Row],[nemo]],'Nemos y clasificaciones'!$A$1:$C$3000,3,FALSE)</f>
        <v>Conglomerados</v>
      </c>
      <c r="P8045" s="3"/>
      <c r="Q8045" s="3"/>
    </row>
    <row r="8046" spans="1:17" x14ac:dyDescent="0.25">
      <c r="A8046" t="s">
        <v>2396</v>
      </c>
      <c r="B8046" s="1">
        <v>42348</v>
      </c>
      <c r="C8046" s="1">
        <v>42380</v>
      </c>
      <c r="D8046" t="s">
        <v>21</v>
      </c>
      <c r="E8046" t="s">
        <v>5005</v>
      </c>
      <c r="F8046">
        <v>0</v>
      </c>
      <c r="G8046">
        <v>100000</v>
      </c>
      <c r="H8046">
        <v>0</v>
      </c>
      <c r="I8046">
        <v>0</v>
      </c>
      <c r="J8046">
        <v>0</v>
      </c>
      <c r="K8046">
        <v>0.71</v>
      </c>
      <c r="L8046" t="s">
        <v>23</v>
      </c>
      <c r="M8046" s="3">
        <v>71000</v>
      </c>
      <c r="N8046" s="2" t="str">
        <f>VLOOKUP(Tabla1[[#This Row],[nemo]],'Nemos y clasificaciones'!$A$2:$B$5000,2,FALSE)</f>
        <v>WALT DISNEY CO/</v>
      </c>
      <c r="O8046" s="3" t="str">
        <f>VLOOKUP(Tabla1[[#This Row],[nemo]],'Nemos y clasificaciones'!$A$1:$C$3000,3,FALSE)</f>
        <v>Conglomerados</v>
      </c>
      <c r="P8046" s="3"/>
      <c r="Q8046" s="3"/>
    </row>
    <row r="8047" spans="1:17" x14ac:dyDescent="0.25">
      <c r="A8047" t="s">
        <v>4094</v>
      </c>
      <c r="B8047" s="1">
        <v>42186</v>
      </c>
      <c r="C8047" s="1">
        <v>42214</v>
      </c>
      <c r="D8047" t="s">
        <v>21</v>
      </c>
      <c r="E8047" t="s">
        <v>5005</v>
      </c>
      <c r="F8047">
        <v>0</v>
      </c>
      <c r="G8047">
        <v>100000</v>
      </c>
      <c r="H8047">
        <v>0</v>
      </c>
      <c r="I8047">
        <v>0</v>
      </c>
      <c r="J8047">
        <v>0</v>
      </c>
      <c r="K8047">
        <v>0.66</v>
      </c>
      <c r="L8047" t="s">
        <v>23</v>
      </c>
      <c r="M8047" s="3">
        <v>66000</v>
      </c>
      <c r="N8047" s="2" t="str">
        <f>VLOOKUP(Tabla1[[#This Row],[nemo]],'Nemos y clasificaciones'!$A$2:$B$5000,2,FALSE)</f>
        <v>WALT DISNEY CO/</v>
      </c>
      <c r="O8047" s="3" t="str">
        <f>VLOOKUP(Tabla1[[#This Row],[nemo]],'Nemos y clasificaciones'!$A$1:$C$3000,3,FALSE)</f>
        <v>Conglomerados</v>
      </c>
      <c r="P8047" s="3"/>
      <c r="Q8047" s="3"/>
    </row>
    <row r="8048" spans="1:17" x14ac:dyDescent="0.25">
      <c r="A8048" t="s">
        <v>1408</v>
      </c>
      <c r="B8048" s="1">
        <v>44357</v>
      </c>
      <c r="C8048" s="1">
        <v>44363</v>
      </c>
      <c r="D8048" t="s">
        <v>21</v>
      </c>
      <c r="E8048" t="s">
        <v>1409</v>
      </c>
      <c r="F8048">
        <v>0</v>
      </c>
      <c r="G8048">
        <v>1000000</v>
      </c>
      <c r="H8048">
        <v>0</v>
      </c>
      <c r="I8048">
        <v>0</v>
      </c>
      <c r="J8048">
        <v>0</v>
      </c>
      <c r="K8048">
        <v>0.99299999999999999</v>
      </c>
      <c r="L8048" t="s">
        <v>23</v>
      </c>
      <c r="M8048" s="2">
        <v>993000</v>
      </c>
      <c r="N8048" s="2" t="str">
        <f>VLOOKUP(Tabla1[[#This Row],[nemo]],'Nemos y clasificaciones'!$A$2:$B$5000,2,FALSE)</f>
        <v>ISHARES SELECT DIVIDEND ETF</v>
      </c>
      <c r="O8048" s="2" t="str">
        <f>VLOOKUP(Tabla1[[#This Row],[nemo]],'Nemos y clasificaciones'!$A$1:$C$3000,3,FALSE)</f>
        <v>ETF</v>
      </c>
      <c r="P8048" s="2"/>
      <c r="Q8048" s="2"/>
    </row>
    <row r="8049" spans="1:17" x14ac:dyDescent="0.25">
      <c r="A8049" t="s">
        <v>2365</v>
      </c>
      <c r="B8049" s="1">
        <v>44280</v>
      </c>
      <c r="C8049" s="1">
        <v>44286</v>
      </c>
      <c r="D8049" t="s">
        <v>21</v>
      </c>
      <c r="E8049" t="s">
        <v>1409</v>
      </c>
      <c r="F8049">
        <v>0</v>
      </c>
      <c r="G8049">
        <v>1000000</v>
      </c>
      <c r="H8049">
        <v>0</v>
      </c>
      <c r="I8049">
        <v>0</v>
      </c>
      <c r="J8049">
        <v>0</v>
      </c>
      <c r="K8049">
        <v>0.96099999999999997</v>
      </c>
      <c r="L8049" t="s">
        <v>23</v>
      </c>
      <c r="M8049" s="2">
        <v>961000</v>
      </c>
      <c r="N8049" s="2" t="str">
        <f>VLOOKUP(Tabla1[[#This Row],[nemo]],'Nemos y clasificaciones'!$A$2:$B$5000,2,FALSE)</f>
        <v>ISHARES SELECT DIVIDEND ETF</v>
      </c>
      <c r="O8049" s="2" t="str">
        <f>VLOOKUP(Tabla1[[#This Row],[nemo]],'Nemos y clasificaciones'!$A$1:$C$3000,3,FALSE)</f>
        <v>ETF</v>
      </c>
      <c r="P8049" s="2"/>
      <c r="Q8049" s="2"/>
    </row>
    <row r="8050" spans="1:17" x14ac:dyDescent="0.25">
      <c r="A8050" t="s">
        <v>5591</v>
      </c>
      <c r="B8050" s="1">
        <v>43732</v>
      </c>
      <c r="C8050" s="1">
        <v>43738</v>
      </c>
      <c r="D8050" t="s">
        <v>21</v>
      </c>
      <c r="E8050" t="s">
        <v>1409</v>
      </c>
      <c r="F8050">
        <v>0</v>
      </c>
      <c r="G8050">
        <v>1000000</v>
      </c>
      <c r="H8050">
        <v>0</v>
      </c>
      <c r="I8050">
        <v>0</v>
      </c>
      <c r="J8050">
        <v>0</v>
      </c>
      <c r="K8050">
        <v>0.95599999999999996</v>
      </c>
      <c r="L8050" t="s">
        <v>23</v>
      </c>
      <c r="M8050" s="2">
        <v>956000</v>
      </c>
      <c r="N8050" s="2" t="str">
        <f>VLOOKUP(Tabla1[[#This Row],[nemo]],'Nemos y clasificaciones'!$A$2:$B$5000,2,FALSE)</f>
        <v>ISHARES SELECT DIVIDEND ETF</v>
      </c>
      <c r="O8050" s="2" t="str">
        <f>VLOOKUP(Tabla1[[#This Row],[nemo]],'Nemos y clasificaciones'!$A$1:$C$3000,3,FALSE)</f>
        <v>ETF</v>
      </c>
      <c r="P8050" s="2"/>
      <c r="Q8050" s="2"/>
    </row>
    <row r="8051" spans="1:17" x14ac:dyDescent="0.25">
      <c r="A8051" t="s">
        <v>4705</v>
      </c>
      <c r="B8051" s="1">
        <v>43915</v>
      </c>
      <c r="C8051" s="1">
        <v>43921</v>
      </c>
      <c r="D8051" t="s">
        <v>21</v>
      </c>
      <c r="E8051" t="s">
        <v>1409</v>
      </c>
      <c r="F8051">
        <v>0</v>
      </c>
      <c r="G8051">
        <v>1000000</v>
      </c>
      <c r="H8051">
        <v>0</v>
      </c>
      <c r="I8051">
        <v>0</v>
      </c>
      <c r="J8051">
        <v>0</v>
      </c>
      <c r="K8051">
        <v>0.94699999999999995</v>
      </c>
      <c r="L8051" t="s">
        <v>23</v>
      </c>
      <c r="M8051" s="2">
        <v>947000</v>
      </c>
      <c r="N8051" s="2" t="str">
        <f>VLOOKUP(Tabla1[[#This Row],[nemo]],'Nemos y clasificaciones'!$A$2:$B$5000,2,FALSE)</f>
        <v>ISHARES SELECT DIVIDEND ETF</v>
      </c>
      <c r="O8051" s="2" t="str">
        <f>VLOOKUP(Tabla1[[#This Row],[nemo]],'Nemos y clasificaciones'!$A$1:$C$3000,3,FALSE)</f>
        <v>ETF</v>
      </c>
      <c r="P8051" s="2"/>
      <c r="Q8051" s="2"/>
    </row>
    <row r="8052" spans="1:17" x14ac:dyDescent="0.25">
      <c r="A8052" t="s">
        <v>3440</v>
      </c>
      <c r="B8052" s="1">
        <v>44097</v>
      </c>
      <c r="C8052" s="1">
        <v>44103</v>
      </c>
      <c r="D8052" t="s">
        <v>21</v>
      </c>
      <c r="E8052" t="s">
        <v>1409</v>
      </c>
      <c r="F8052">
        <v>0</v>
      </c>
      <c r="G8052">
        <v>1000000</v>
      </c>
      <c r="H8052">
        <v>0</v>
      </c>
      <c r="I8052">
        <v>0</v>
      </c>
      <c r="J8052">
        <v>0</v>
      </c>
      <c r="K8052">
        <v>0.94599999999999995</v>
      </c>
      <c r="L8052" t="s">
        <v>23</v>
      </c>
      <c r="M8052" s="2">
        <v>946000</v>
      </c>
      <c r="N8052" s="2" t="str">
        <f>VLOOKUP(Tabla1[[#This Row],[nemo]],'Nemos y clasificaciones'!$A$2:$B$5000,2,FALSE)</f>
        <v>ISHARES SELECT DIVIDEND ETF</v>
      </c>
      <c r="O8052" s="2" t="str">
        <f>VLOOKUP(Tabla1[[#This Row],[nemo]],'Nemos y clasificaciones'!$A$1:$C$3000,3,FALSE)</f>
        <v>ETF</v>
      </c>
      <c r="P8052" s="2"/>
      <c r="Q8052" s="2"/>
    </row>
    <row r="8053" spans="1:17" x14ac:dyDescent="0.25">
      <c r="A8053" t="s">
        <v>5240</v>
      </c>
      <c r="B8053" s="1">
        <v>43815</v>
      </c>
      <c r="C8053" s="1">
        <v>43819</v>
      </c>
      <c r="D8053" t="s">
        <v>21</v>
      </c>
      <c r="E8053" t="s">
        <v>1409</v>
      </c>
      <c r="F8053">
        <v>0</v>
      </c>
      <c r="G8053">
        <v>1000000</v>
      </c>
      <c r="H8053">
        <v>0</v>
      </c>
      <c r="I8053">
        <v>0</v>
      </c>
      <c r="J8053">
        <v>0</v>
      </c>
      <c r="K8053">
        <v>0.89100000000000001</v>
      </c>
      <c r="L8053" t="s">
        <v>23</v>
      </c>
      <c r="M8053" s="2">
        <v>891000</v>
      </c>
      <c r="N8053" s="2" t="str">
        <f>VLOOKUP(Tabla1[[#This Row],[nemo]],'Nemos y clasificaciones'!$A$2:$B$5000,2,FALSE)</f>
        <v>ISHARES SELECT DIVIDEND ETF</v>
      </c>
      <c r="O8053" s="2" t="str">
        <f>VLOOKUP(Tabla1[[#This Row],[nemo]],'Nemos y clasificaciones'!$A$1:$C$3000,3,FALSE)</f>
        <v>ETF</v>
      </c>
      <c r="P8053" s="2"/>
      <c r="Q8053" s="2"/>
    </row>
    <row r="8054" spans="1:17" x14ac:dyDescent="0.25">
      <c r="A8054" t="s">
        <v>6061</v>
      </c>
      <c r="B8054" s="1">
        <v>43633</v>
      </c>
      <c r="C8054" s="1">
        <v>43637</v>
      </c>
      <c r="D8054" t="s">
        <v>21</v>
      </c>
      <c r="E8054" t="s">
        <v>1409</v>
      </c>
      <c r="F8054">
        <v>0</v>
      </c>
      <c r="G8054">
        <v>1000000</v>
      </c>
      <c r="H8054">
        <v>0</v>
      </c>
      <c r="I8054">
        <v>0</v>
      </c>
      <c r="J8054">
        <v>0</v>
      </c>
      <c r="K8054">
        <v>0.88200000000000001</v>
      </c>
      <c r="L8054" t="s">
        <v>23</v>
      </c>
      <c r="M8054" s="2">
        <v>882000</v>
      </c>
      <c r="N8054" s="2" t="str">
        <f>VLOOKUP(Tabla1[[#This Row],[nemo]],'Nemos y clasificaciones'!$A$2:$B$5000,2,FALSE)</f>
        <v>ISHARES SELECT DIVIDEND ETF</v>
      </c>
      <c r="O8054" s="2" t="str">
        <f>VLOOKUP(Tabla1[[#This Row],[nemo]],'Nemos y clasificaciones'!$A$1:$C$3000,3,FALSE)</f>
        <v>ETF</v>
      </c>
      <c r="P8054" s="2"/>
      <c r="Q8054" s="2"/>
    </row>
    <row r="8055" spans="1:17" x14ac:dyDescent="0.25">
      <c r="A8055" t="s">
        <v>6801</v>
      </c>
      <c r="B8055" s="1">
        <v>43544</v>
      </c>
      <c r="C8055" s="1">
        <v>43550</v>
      </c>
      <c r="D8055" t="s">
        <v>21</v>
      </c>
      <c r="E8055" t="s">
        <v>1409</v>
      </c>
      <c r="F8055">
        <v>0</v>
      </c>
      <c r="G8055">
        <v>1000000</v>
      </c>
      <c r="H8055">
        <v>0</v>
      </c>
      <c r="I8055">
        <v>0</v>
      </c>
      <c r="J8055">
        <v>0</v>
      </c>
      <c r="K8055">
        <v>0.871</v>
      </c>
      <c r="L8055" t="s">
        <v>23</v>
      </c>
      <c r="M8055" s="2">
        <v>871000</v>
      </c>
      <c r="N8055" s="2" t="str">
        <f>VLOOKUP(Tabla1[[#This Row],[nemo]],'Nemos y clasificaciones'!$A$2:$B$5000,2,FALSE)</f>
        <v>ISHARES SELECT DIVIDEND ETF</v>
      </c>
      <c r="O8055" s="2" t="str">
        <f>VLOOKUP(Tabla1[[#This Row],[nemo]],'Nemos y clasificaciones'!$A$1:$C$3000,3,FALSE)</f>
        <v>ETF</v>
      </c>
      <c r="P8055" s="2"/>
      <c r="Q8055" s="2"/>
    </row>
    <row r="8056" spans="1:17" x14ac:dyDescent="0.25">
      <c r="A8056" t="s">
        <v>7462</v>
      </c>
      <c r="B8056" s="1">
        <v>43369</v>
      </c>
      <c r="C8056" s="1">
        <v>43375</v>
      </c>
      <c r="D8056" t="s">
        <v>21</v>
      </c>
      <c r="E8056" t="s">
        <v>1409</v>
      </c>
      <c r="F8056">
        <v>0</v>
      </c>
      <c r="G8056">
        <v>1000000</v>
      </c>
      <c r="H8056">
        <v>0</v>
      </c>
      <c r="I8056">
        <v>0</v>
      </c>
      <c r="J8056">
        <v>0</v>
      </c>
      <c r="K8056">
        <v>0.85899999999999999</v>
      </c>
      <c r="L8056" t="s">
        <v>23</v>
      </c>
      <c r="M8056" s="2">
        <v>859000</v>
      </c>
      <c r="N8056" s="2" t="str">
        <f>VLOOKUP(Tabla1[[#This Row],[nemo]],'Nemos y clasificaciones'!$A$2:$B$5000,2,FALSE)</f>
        <v>ISHARES SELECT DIVIDEND ETF</v>
      </c>
      <c r="O8056" s="2" t="str">
        <f>VLOOKUP(Tabla1[[#This Row],[nemo]],'Nemos y clasificaciones'!$A$1:$C$3000,3,FALSE)</f>
        <v>ETF</v>
      </c>
      <c r="P8056" s="2"/>
      <c r="Q8056" s="2"/>
    </row>
    <row r="8057" spans="1:17" x14ac:dyDescent="0.25">
      <c r="A8057" t="s">
        <v>2991</v>
      </c>
      <c r="B8057" s="1">
        <v>44179</v>
      </c>
      <c r="C8057" s="1">
        <v>44183</v>
      </c>
      <c r="D8057" t="s">
        <v>21</v>
      </c>
      <c r="E8057" t="s">
        <v>1409</v>
      </c>
      <c r="F8057">
        <v>0</v>
      </c>
      <c r="G8057">
        <v>1000000</v>
      </c>
      <c r="H8057">
        <v>0</v>
      </c>
      <c r="I8057">
        <v>0</v>
      </c>
      <c r="J8057">
        <v>0</v>
      </c>
      <c r="K8057">
        <v>0.83</v>
      </c>
      <c r="L8057" t="s">
        <v>23</v>
      </c>
      <c r="M8057" s="2">
        <v>830000</v>
      </c>
      <c r="N8057" s="2" t="str">
        <f>VLOOKUP(Tabla1[[#This Row],[nemo]],'Nemos y clasificaciones'!$A$2:$B$5000,2,FALSE)</f>
        <v>ISHARES SELECT DIVIDEND ETF</v>
      </c>
      <c r="O8057" s="2" t="str">
        <f>VLOOKUP(Tabla1[[#This Row],[nemo]],'Nemos y clasificaciones'!$A$1:$C$3000,3,FALSE)</f>
        <v>ETF</v>
      </c>
      <c r="P8057" s="2"/>
      <c r="Q8057" s="2"/>
    </row>
    <row r="8058" spans="1:17" x14ac:dyDescent="0.25">
      <c r="A8058" t="s">
        <v>7711</v>
      </c>
      <c r="B8058" s="1">
        <v>43277</v>
      </c>
      <c r="C8058" s="1">
        <v>43284</v>
      </c>
      <c r="D8058" t="s">
        <v>21</v>
      </c>
      <c r="E8058" t="s">
        <v>1409</v>
      </c>
      <c r="F8058">
        <v>0</v>
      </c>
      <c r="G8058">
        <v>1000000</v>
      </c>
      <c r="H8058">
        <v>0</v>
      </c>
      <c r="I8058">
        <v>0</v>
      </c>
      <c r="J8058">
        <v>0</v>
      </c>
      <c r="K8058">
        <v>0.80200000000000005</v>
      </c>
      <c r="L8058" t="s">
        <v>23</v>
      </c>
      <c r="M8058" s="2">
        <v>802000</v>
      </c>
      <c r="N8058" s="2" t="str">
        <f>VLOOKUP(Tabla1[[#This Row],[nemo]],'Nemos y clasificaciones'!$A$2:$B$5000,2,FALSE)</f>
        <v>ISHARES SELECT DIVIDEND ETF</v>
      </c>
      <c r="O8058" s="2" t="str">
        <f>VLOOKUP(Tabla1[[#This Row],[nemo]],'Nemos y clasificaciones'!$A$1:$C$3000,3,FALSE)</f>
        <v>ETF</v>
      </c>
      <c r="P8058" s="2"/>
      <c r="Q8058" s="2"/>
    </row>
    <row r="8059" spans="1:17" x14ac:dyDescent="0.25">
      <c r="A8059" t="s">
        <v>4010</v>
      </c>
      <c r="B8059" s="1">
        <v>43997</v>
      </c>
      <c r="C8059" s="1">
        <v>44001</v>
      </c>
      <c r="D8059" t="s">
        <v>21</v>
      </c>
      <c r="E8059" t="s">
        <v>1409</v>
      </c>
      <c r="F8059">
        <v>0</v>
      </c>
      <c r="G8059">
        <v>1000000</v>
      </c>
      <c r="H8059">
        <v>0</v>
      </c>
      <c r="I8059">
        <v>0</v>
      </c>
      <c r="J8059">
        <v>0</v>
      </c>
      <c r="K8059">
        <v>0.8</v>
      </c>
      <c r="L8059" t="s">
        <v>23</v>
      </c>
      <c r="M8059" s="2">
        <v>800000</v>
      </c>
      <c r="N8059" s="2" t="str">
        <f>VLOOKUP(Tabla1[[#This Row],[nemo]],'Nemos y clasificaciones'!$A$2:$B$5000,2,FALSE)</f>
        <v>ISHARES SELECT DIVIDEND ETF</v>
      </c>
      <c r="O8059" s="2" t="str">
        <f>VLOOKUP(Tabla1[[#This Row],[nemo]],'Nemos y clasificaciones'!$A$1:$C$3000,3,FALSE)</f>
        <v>ETF</v>
      </c>
      <c r="P8059" s="2"/>
      <c r="Q8059" s="2"/>
    </row>
    <row r="8060" spans="1:17" x14ac:dyDescent="0.25">
      <c r="A8060" t="s">
        <v>8498</v>
      </c>
      <c r="B8060" s="1">
        <v>43181</v>
      </c>
      <c r="C8060" s="1">
        <v>43187</v>
      </c>
      <c r="D8060" t="s">
        <v>21</v>
      </c>
      <c r="E8060" t="s">
        <v>1409</v>
      </c>
      <c r="F8060">
        <v>0</v>
      </c>
      <c r="G8060">
        <v>1000000</v>
      </c>
      <c r="H8060">
        <v>0</v>
      </c>
      <c r="I8060">
        <v>0</v>
      </c>
      <c r="J8060">
        <v>0</v>
      </c>
      <c r="K8060">
        <v>0.78100000000000003</v>
      </c>
      <c r="L8060" t="s">
        <v>23</v>
      </c>
      <c r="M8060" s="2">
        <v>781000</v>
      </c>
      <c r="N8060" s="2" t="str">
        <f>VLOOKUP(Tabla1[[#This Row],[nemo]],'Nemos y clasificaciones'!$A$2:$B$5000,2,FALSE)</f>
        <v>ISHARES SELECT DIVIDEND ETF</v>
      </c>
      <c r="O8060" s="2" t="str">
        <f>VLOOKUP(Tabla1[[#This Row],[nemo]],'Nemos y clasificaciones'!$A$1:$C$3000,3,FALSE)</f>
        <v>ETF</v>
      </c>
      <c r="P8060" s="2"/>
      <c r="Q8060" s="2"/>
    </row>
    <row r="8061" spans="1:17" x14ac:dyDescent="0.25">
      <c r="A8061" t="s">
        <v>7167</v>
      </c>
      <c r="B8061" s="1">
        <v>43451</v>
      </c>
      <c r="C8061" s="1">
        <v>43455</v>
      </c>
      <c r="D8061" t="s">
        <v>21</v>
      </c>
      <c r="E8061" t="s">
        <v>1409</v>
      </c>
      <c r="F8061">
        <v>0</v>
      </c>
      <c r="G8061">
        <v>1000000</v>
      </c>
      <c r="H8061">
        <v>0</v>
      </c>
      <c r="I8061">
        <v>0</v>
      </c>
      <c r="J8061">
        <v>0</v>
      </c>
      <c r="K8061">
        <v>0.755</v>
      </c>
      <c r="L8061" t="s">
        <v>23</v>
      </c>
      <c r="M8061" s="2">
        <v>755000</v>
      </c>
      <c r="N8061" s="2" t="str">
        <f>VLOOKUP(Tabla1[[#This Row],[nemo]],'Nemos y clasificaciones'!$A$2:$B$5000,2,FALSE)</f>
        <v>ISHARES SELECT DIVIDEND ETF</v>
      </c>
      <c r="O8061" s="2" t="str">
        <f>VLOOKUP(Tabla1[[#This Row],[nemo]],'Nemos y clasificaciones'!$A$1:$C$3000,3,FALSE)</f>
        <v>ETF</v>
      </c>
      <c r="P8061" s="2"/>
      <c r="Q8061" s="2"/>
    </row>
    <row r="8062" spans="1:17" x14ac:dyDescent="0.25">
      <c r="A8062" t="s">
        <v>117</v>
      </c>
      <c r="B8062" s="1">
        <v>44439</v>
      </c>
      <c r="C8062" s="1">
        <v>44459</v>
      </c>
      <c r="D8062" t="s">
        <v>21</v>
      </c>
      <c r="E8062" t="s">
        <v>118</v>
      </c>
      <c r="F8062">
        <v>0</v>
      </c>
      <c r="G8062">
        <v>100000</v>
      </c>
      <c r="H8062">
        <v>0</v>
      </c>
      <c r="I8062">
        <v>0</v>
      </c>
      <c r="J8062">
        <v>0</v>
      </c>
      <c r="K8062">
        <v>0.18</v>
      </c>
      <c r="L8062" t="s">
        <v>23</v>
      </c>
      <c r="M8062" s="3">
        <v>18000</v>
      </c>
      <c r="N8062" s="2" t="str">
        <f>VLOOKUP(Tabla1[[#This Row],[nemo]],'Nemos y clasificaciones'!$A$2:$B$5000,2,FALSE)</f>
        <v>EBAY INC</v>
      </c>
      <c r="O8062" s="3" t="str">
        <f>VLOOKUP(Tabla1[[#This Row],[nemo]],'Nemos y clasificaciones'!$A$1:$C$3000,3,FALSE)</f>
        <v>Otros</v>
      </c>
      <c r="P8062" s="3"/>
      <c r="Q8062" s="3"/>
    </row>
    <row r="8063" spans="1:17" x14ac:dyDescent="0.25">
      <c r="A8063" t="s">
        <v>117</v>
      </c>
      <c r="B8063" s="1">
        <v>44344</v>
      </c>
      <c r="C8063" s="1">
        <v>44365</v>
      </c>
      <c r="D8063" t="s">
        <v>21</v>
      </c>
      <c r="E8063" t="s">
        <v>118</v>
      </c>
      <c r="F8063">
        <v>0</v>
      </c>
      <c r="G8063">
        <v>100000</v>
      </c>
      <c r="H8063">
        <v>0</v>
      </c>
      <c r="I8063">
        <v>0</v>
      </c>
      <c r="J8063">
        <v>0</v>
      </c>
      <c r="K8063">
        <v>0.18</v>
      </c>
      <c r="L8063" t="s">
        <v>23</v>
      </c>
      <c r="M8063" s="3">
        <v>18000</v>
      </c>
      <c r="N8063" s="2" t="str">
        <f>VLOOKUP(Tabla1[[#This Row],[nemo]],'Nemos y clasificaciones'!$A$2:$B$5000,2,FALSE)</f>
        <v>EBAY INC</v>
      </c>
      <c r="O8063" s="3" t="str">
        <f>VLOOKUP(Tabla1[[#This Row],[nemo]],'Nemos y clasificaciones'!$A$1:$C$3000,3,FALSE)</f>
        <v>Otros</v>
      </c>
      <c r="P8063" s="3"/>
      <c r="Q8063" s="3"/>
    </row>
    <row r="8064" spans="1:17" x14ac:dyDescent="0.25">
      <c r="A8064" t="s">
        <v>117</v>
      </c>
      <c r="B8064" s="1">
        <v>44253</v>
      </c>
      <c r="C8064" s="1">
        <v>44274</v>
      </c>
      <c r="D8064" t="s">
        <v>21</v>
      </c>
      <c r="E8064" t="s">
        <v>118</v>
      </c>
      <c r="F8064">
        <v>0</v>
      </c>
      <c r="G8064">
        <v>100000</v>
      </c>
      <c r="H8064">
        <v>0</v>
      </c>
      <c r="I8064">
        <v>0</v>
      </c>
      <c r="J8064">
        <v>0</v>
      </c>
      <c r="K8064">
        <v>0.18</v>
      </c>
      <c r="L8064" t="s">
        <v>23</v>
      </c>
      <c r="M8064" s="3">
        <v>18000</v>
      </c>
      <c r="N8064" s="2" t="str">
        <f>VLOOKUP(Tabla1[[#This Row],[nemo]],'Nemos y clasificaciones'!$A$2:$B$5000,2,FALSE)</f>
        <v>EBAY INC</v>
      </c>
      <c r="O8064" s="3" t="str">
        <f>VLOOKUP(Tabla1[[#This Row],[nemo]],'Nemos y clasificaciones'!$A$1:$C$3000,3,FALSE)</f>
        <v>Otros</v>
      </c>
      <c r="P8064" s="3"/>
      <c r="Q8064" s="3"/>
    </row>
    <row r="8065" spans="1:17" x14ac:dyDescent="0.25">
      <c r="A8065" t="s">
        <v>2929</v>
      </c>
      <c r="B8065" s="1">
        <v>44165</v>
      </c>
      <c r="C8065" s="1">
        <v>44183</v>
      </c>
      <c r="D8065" t="s">
        <v>21</v>
      </c>
      <c r="E8065" t="s">
        <v>118</v>
      </c>
      <c r="F8065">
        <v>0</v>
      </c>
      <c r="G8065">
        <v>100000</v>
      </c>
      <c r="H8065">
        <v>0</v>
      </c>
      <c r="I8065">
        <v>0</v>
      </c>
      <c r="J8065">
        <v>0</v>
      </c>
      <c r="K8065">
        <v>0.16</v>
      </c>
      <c r="L8065" t="s">
        <v>23</v>
      </c>
      <c r="M8065" s="3">
        <v>16000</v>
      </c>
      <c r="N8065" s="2" t="str">
        <f>VLOOKUP(Tabla1[[#This Row],[nemo]],'Nemos y clasificaciones'!$A$2:$B$5000,2,FALSE)</f>
        <v>EBAY INC</v>
      </c>
      <c r="O8065" s="3" t="str">
        <f>VLOOKUP(Tabla1[[#This Row],[nemo]],'Nemos y clasificaciones'!$A$1:$C$3000,3,FALSE)</f>
        <v>Otros</v>
      </c>
      <c r="P8065" s="3"/>
      <c r="Q8065" s="3"/>
    </row>
    <row r="8066" spans="1:17" x14ac:dyDescent="0.25">
      <c r="A8066" t="s">
        <v>3476</v>
      </c>
      <c r="B8066" s="1">
        <v>44074</v>
      </c>
      <c r="C8066" s="1">
        <v>44095</v>
      </c>
      <c r="D8066" t="s">
        <v>21</v>
      </c>
      <c r="E8066" t="s">
        <v>118</v>
      </c>
      <c r="F8066">
        <v>0</v>
      </c>
      <c r="G8066">
        <v>100000</v>
      </c>
      <c r="H8066">
        <v>0</v>
      </c>
      <c r="I8066">
        <v>0</v>
      </c>
      <c r="J8066">
        <v>0</v>
      </c>
      <c r="K8066">
        <v>0.16</v>
      </c>
      <c r="L8066" t="s">
        <v>23</v>
      </c>
      <c r="M8066" s="3">
        <v>16000</v>
      </c>
      <c r="N8066" s="2" t="str">
        <f>VLOOKUP(Tabla1[[#This Row],[nemo]],'Nemos y clasificaciones'!$A$2:$B$5000,2,FALSE)</f>
        <v>EBAY INC</v>
      </c>
      <c r="O8066" s="3" t="str">
        <f>VLOOKUP(Tabla1[[#This Row],[nemo]],'Nemos y clasificaciones'!$A$1:$C$3000,3,FALSE)</f>
        <v>Otros</v>
      </c>
      <c r="P8066" s="3"/>
      <c r="Q8066" s="3"/>
    </row>
    <row r="8067" spans="1:17" x14ac:dyDescent="0.25">
      <c r="A8067" t="s">
        <v>2929</v>
      </c>
      <c r="B8067" s="1">
        <v>43980</v>
      </c>
      <c r="C8067" s="1">
        <v>44001</v>
      </c>
      <c r="D8067" t="s">
        <v>21</v>
      </c>
      <c r="E8067" t="s">
        <v>118</v>
      </c>
      <c r="F8067">
        <v>0</v>
      </c>
      <c r="G8067">
        <v>100000</v>
      </c>
      <c r="H8067">
        <v>0</v>
      </c>
      <c r="I8067">
        <v>0</v>
      </c>
      <c r="J8067">
        <v>0</v>
      </c>
      <c r="K8067">
        <v>0.16</v>
      </c>
      <c r="L8067" t="s">
        <v>23</v>
      </c>
      <c r="M8067" s="3">
        <v>16000</v>
      </c>
      <c r="N8067" s="2" t="str">
        <f>VLOOKUP(Tabla1[[#This Row],[nemo]],'Nemos y clasificaciones'!$A$2:$B$5000,2,FALSE)</f>
        <v>EBAY INC</v>
      </c>
      <c r="O8067" s="3" t="str">
        <f>VLOOKUP(Tabla1[[#This Row],[nemo]],'Nemos y clasificaciones'!$A$1:$C$3000,3,FALSE)</f>
        <v>Otros</v>
      </c>
      <c r="P8067" s="3"/>
      <c r="Q8067" s="3"/>
    </row>
    <row r="8068" spans="1:17" x14ac:dyDescent="0.25">
      <c r="A8068" t="s">
        <v>2929</v>
      </c>
      <c r="B8068" s="1">
        <v>43889</v>
      </c>
      <c r="C8068" s="1">
        <v>43910</v>
      </c>
      <c r="D8068" t="s">
        <v>21</v>
      </c>
      <c r="E8068" t="s">
        <v>118</v>
      </c>
      <c r="F8068">
        <v>0</v>
      </c>
      <c r="G8068">
        <v>100000</v>
      </c>
      <c r="H8068">
        <v>0</v>
      </c>
      <c r="I8068">
        <v>0</v>
      </c>
      <c r="J8068">
        <v>0</v>
      </c>
      <c r="K8068">
        <v>0.16</v>
      </c>
      <c r="L8068" t="s">
        <v>23</v>
      </c>
      <c r="M8068" s="3">
        <v>16000</v>
      </c>
      <c r="N8068" s="2" t="str">
        <f>VLOOKUP(Tabla1[[#This Row],[nemo]],'Nemos y clasificaciones'!$A$2:$B$5000,2,FALSE)</f>
        <v>EBAY INC</v>
      </c>
      <c r="O8068" s="3" t="str">
        <f>VLOOKUP(Tabla1[[#This Row],[nemo]],'Nemos y clasificaciones'!$A$1:$C$3000,3,FALSE)</f>
        <v>Otros</v>
      </c>
      <c r="P8068" s="3"/>
      <c r="Q8068" s="3"/>
    </row>
    <row r="8069" spans="1:17" x14ac:dyDescent="0.25">
      <c r="A8069" t="s">
        <v>4754</v>
      </c>
      <c r="B8069" s="1">
        <v>43798</v>
      </c>
      <c r="C8069" s="1">
        <v>43819</v>
      </c>
      <c r="D8069" t="s">
        <v>21</v>
      </c>
      <c r="E8069" t="s">
        <v>118</v>
      </c>
      <c r="F8069">
        <v>0</v>
      </c>
      <c r="G8069">
        <v>100000</v>
      </c>
      <c r="H8069">
        <v>0</v>
      </c>
      <c r="I8069">
        <v>0</v>
      </c>
      <c r="J8069">
        <v>0</v>
      </c>
      <c r="K8069">
        <v>0.14000000000000001</v>
      </c>
      <c r="L8069" t="s">
        <v>23</v>
      </c>
      <c r="M8069" s="3">
        <v>14000</v>
      </c>
      <c r="N8069" s="2" t="str">
        <f>VLOOKUP(Tabla1[[#This Row],[nemo]],'Nemos y clasificaciones'!$A$2:$B$5000,2,FALSE)</f>
        <v>EBAY INC</v>
      </c>
      <c r="O8069" s="3" t="str">
        <f>VLOOKUP(Tabla1[[#This Row],[nemo]],'Nemos y clasificaciones'!$A$1:$C$3000,3,FALSE)</f>
        <v>Otros</v>
      </c>
      <c r="P8069" s="3"/>
      <c r="Q8069" s="3"/>
    </row>
    <row r="8070" spans="1:17" x14ac:dyDescent="0.25">
      <c r="A8070" t="s">
        <v>4754</v>
      </c>
      <c r="B8070" s="1">
        <v>43707</v>
      </c>
      <c r="C8070" s="1">
        <v>43731</v>
      </c>
      <c r="D8070" t="s">
        <v>21</v>
      </c>
      <c r="E8070" t="s">
        <v>118</v>
      </c>
      <c r="F8070">
        <v>0</v>
      </c>
      <c r="G8070">
        <v>100000</v>
      </c>
      <c r="H8070">
        <v>0</v>
      </c>
      <c r="I8070">
        <v>0</v>
      </c>
      <c r="J8070">
        <v>0</v>
      </c>
      <c r="K8070">
        <v>0.14000000000000001</v>
      </c>
      <c r="L8070" t="s">
        <v>23</v>
      </c>
      <c r="M8070" s="3">
        <v>14000</v>
      </c>
      <c r="N8070" s="2" t="str">
        <f>VLOOKUP(Tabla1[[#This Row],[nemo]],'Nemos y clasificaciones'!$A$2:$B$5000,2,FALSE)</f>
        <v>EBAY INC</v>
      </c>
      <c r="O8070" s="3" t="str">
        <f>VLOOKUP(Tabla1[[#This Row],[nemo]],'Nemos y clasificaciones'!$A$1:$C$3000,3,FALSE)</f>
        <v>Otros</v>
      </c>
      <c r="P8070" s="3"/>
      <c r="Q8070" s="3"/>
    </row>
    <row r="8071" spans="1:17" x14ac:dyDescent="0.25">
      <c r="A8071" t="s">
        <v>6095</v>
      </c>
      <c r="B8071" s="1">
        <v>43615</v>
      </c>
      <c r="C8071" s="1">
        <v>43636</v>
      </c>
      <c r="D8071" t="s">
        <v>21</v>
      </c>
      <c r="E8071" t="s">
        <v>118</v>
      </c>
      <c r="F8071">
        <v>0</v>
      </c>
      <c r="G8071">
        <v>100000</v>
      </c>
      <c r="H8071">
        <v>0</v>
      </c>
      <c r="I8071">
        <v>0</v>
      </c>
      <c r="J8071">
        <v>0</v>
      </c>
      <c r="K8071">
        <v>0.14000000000000001</v>
      </c>
      <c r="L8071" t="s">
        <v>23</v>
      </c>
      <c r="M8071" s="3">
        <v>14000</v>
      </c>
      <c r="N8071" s="2" t="str">
        <f>VLOOKUP(Tabla1[[#This Row],[nemo]],'Nemos y clasificaciones'!$A$2:$B$5000,2,FALSE)</f>
        <v>EBAY INC</v>
      </c>
      <c r="O8071" s="3" t="str">
        <f>VLOOKUP(Tabla1[[#This Row],[nemo]],'Nemos y clasificaciones'!$A$1:$C$3000,3,FALSE)</f>
        <v>Otros</v>
      </c>
      <c r="P8071" s="3"/>
      <c r="Q8071" s="3"/>
    </row>
    <row r="8072" spans="1:17" x14ac:dyDescent="0.25">
      <c r="A8072" t="s">
        <v>6095</v>
      </c>
      <c r="B8072" s="1">
        <v>43524</v>
      </c>
      <c r="C8072" s="1">
        <v>43544</v>
      </c>
      <c r="D8072" t="s">
        <v>21</v>
      </c>
      <c r="E8072" t="s">
        <v>118</v>
      </c>
      <c r="F8072">
        <v>0</v>
      </c>
      <c r="G8072">
        <v>100000</v>
      </c>
      <c r="H8072">
        <v>0</v>
      </c>
      <c r="I8072">
        <v>0</v>
      </c>
      <c r="J8072">
        <v>0</v>
      </c>
      <c r="K8072">
        <v>0.14000000000000001</v>
      </c>
      <c r="L8072" t="s">
        <v>23</v>
      </c>
      <c r="M8072" s="3">
        <v>14000</v>
      </c>
      <c r="N8072" s="2" t="str">
        <f>VLOOKUP(Tabla1[[#This Row],[nemo]],'Nemos y clasificaciones'!$A$2:$B$5000,2,FALSE)</f>
        <v>EBAY INC</v>
      </c>
      <c r="O8072" s="3" t="str">
        <f>VLOOKUP(Tabla1[[#This Row],[nemo]],'Nemos y clasificaciones'!$A$1:$C$3000,3,FALSE)</f>
        <v>Otros</v>
      </c>
      <c r="P8072" s="3"/>
      <c r="Q8072" s="3"/>
    </row>
    <row r="8073" spans="1:17" x14ac:dyDescent="0.25">
      <c r="A8073" t="s">
        <v>7806</v>
      </c>
      <c r="B8073" s="1">
        <v>43270</v>
      </c>
      <c r="C8073" s="1">
        <v>43276</v>
      </c>
      <c r="D8073" t="s">
        <v>21</v>
      </c>
      <c r="E8073" t="s">
        <v>1277</v>
      </c>
      <c r="F8073">
        <v>0</v>
      </c>
      <c r="G8073">
        <v>100000</v>
      </c>
      <c r="H8073">
        <v>0</v>
      </c>
      <c r="I8073">
        <v>0</v>
      </c>
      <c r="J8073">
        <v>0</v>
      </c>
      <c r="K8073">
        <v>0.92</v>
      </c>
      <c r="L8073" t="s">
        <v>23</v>
      </c>
      <c r="M8073" s="3">
        <v>92000</v>
      </c>
      <c r="N8073" s="2" t="str">
        <f>VLOOKUP(Tabla1[[#This Row],[nemo]],'Nemos y clasificaciones'!$A$2:$B$5000,2,FALSE)</f>
        <v>ISHARES MSCI CHILE ETF</v>
      </c>
      <c r="O8073" s="3" t="str">
        <f>VLOOKUP(Tabla1[[#This Row],[nemo]],'Nemos y clasificaciones'!$A$1:$C$3000,3,FALSE)</f>
        <v>ETF</v>
      </c>
      <c r="P8073" s="3"/>
      <c r="Q8073" s="3"/>
    </row>
    <row r="8074" spans="1:17" x14ac:dyDescent="0.25">
      <c r="A8074" t="s">
        <v>5992</v>
      </c>
      <c r="B8074" s="1">
        <v>43633</v>
      </c>
      <c r="C8074" s="1">
        <v>43637</v>
      </c>
      <c r="D8074" t="s">
        <v>21</v>
      </c>
      <c r="E8074" t="s">
        <v>1277</v>
      </c>
      <c r="F8074">
        <v>0</v>
      </c>
      <c r="G8074">
        <v>100000</v>
      </c>
      <c r="H8074">
        <v>0</v>
      </c>
      <c r="I8074">
        <v>0</v>
      </c>
      <c r="J8074">
        <v>0</v>
      </c>
      <c r="K8074">
        <v>0.75</v>
      </c>
      <c r="L8074" t="s">
        <v>23</v>
      </c>
      <c r="M8074" s="3">
        <v>75000</v>
      </c>
      <c r="N8074" s="2" t="str">
        <f>VLOOKUP(Tabla1[[#This Row],[nemo]],'Nemos y clasificaciones'!$A$2:$B$5000,2,FALSE)</f>
        <v>ISHARES MSCI CHILE ETF</v>
      </c>
      <c r="O8074" s="3" t="str">
        <f>VLOOKUP(Tabla1[[#This Row],[nemo]],'Nemos y clasificaciones'!$A$1:$C$3000,3,FALSE)</f>
        <v>ETF</v>
      </c>
      <c r="P8074" s="3"/>
      <c r="Q8074" s="3"/>
    </row>
    <row r="8075" spans="1:17" x14ac:dyDescent="0.25">
      <c r="A8075" t="s">
        <v>9251</v>
      </c>
      <c r="B8075" s="1">
        <v>42906</v>
      </c>
      <c r="C8075" s="1">
        <v>42913</v>
      </c>
      <c r="D8075" t="s">
        <v>21</v>
      </c>
      <c r="E8075" t="s">
        <v>1277</v>
      </c>
      <c r="F8075">
        <v>0</v>
      </c>
      <c r="G8075">
        <v>100000</v>
      </c>
      <c r="H8075">
        <v>0</v>
      </c>
      <c r="I8075">
        <v>0</v>
      </c>
      <c r="J8075">
        <v>0</v>
      </c>
      <c r="K8075">
        <v>0.69399999999999995</v>
      </c>
      <c r="L8075" t="s">
        <v>23</v>
      </c>
      <c r="M8075" s="3">
        <v>69400</v>
      </c>
      <c r="N8075" s="2" t="str">
        <f>VLOOKUP(Tabla1[[#This Row],[nemo]],'Nemos y clasificaciones'!$A$2:$B$5000,2,FALSE)</f>
        <v>ISHARES MSCI CHILE ETF</v>
      </c>
      <c r="O8075" s="3" t="str">
        <f>VLOOKUP(Tabla1[[#This Row],[nemo]],'Nemos y clasificaciones'!$A$1:$C$3000,3,FALSE)</f>
        <v>ETF</v>
      </c>
      <c r="P8075" s="3"/>
      <c r="Q8075" s="3"/>
    </row>
    <row r="8076" spans="1:17" x14ac:dyDescent="0.25">
      <c r="A8076" t="s">
        <v>10375</v>
      </c>
      <c r="B8076" s="1">
        <v>42543</v>
      </c>
      <c r="C8076" s="1">
        <v>42549</v>
      </c>
      <c r="D8076" t="s">
        <v>21</v>
      </c>
      <c r="E8076" t="s">
        <v>1277</v>
      </c>
      <c r="F8076">
        <v>0</v>
      </c>
      <c r="G8076">
        <v>100000</v>
      </c>
      <c r="H8076">
        <v>0</v>
      </c>
      <c r="I8076">
        <v>0</v>
      </c>
      <c r="J8076">
        <v>0</v>
      </c>
      <c r="K8076">
        <v>0.67600000000000005</v>
      </c>
      <c r="L8076" t="s">
        <v>23</v>
      </c>
      <c r="M8076" s="3">
        <v>67600</v>
      </c>
      <c r="N8076" s="2" t="str">
        <f>VLOOKUP(Tabla1[[#This Row],[nemo]],'Nemos y clasificaciones'!$A$2:$B$5000,2,FALSE)</f>
        <v>ISHARES MSCI CHILE ETF</v>
      </c>
      <c r="O8076" s="3" t="str">
        <f>VLOOKUP(Tabla1[[#This Row],[nemo]],'Nemos y clasificaciones'!$A$1:$C$3000,3,FALSE)</f>
        <v>ETF</v>
      </c>
      <c r="P8076" s="3"/>
      <c r="Q8076" s="3"/>
    </row>
    <row r="8077" spans="1:17" x14ac:dyDescent="0.25">
      <c r="A8077" t="s">
        <v>11405</v>
      </c>
      <c r="B8077" s="1">
        <v>42180</v>
      </c>
      <c r="C8077" s="1">
        <v>42186</v>
      </c>
      <c r="D8077" t="s">
        <v>21</v>
      </c>
      <c r="E8077" t="s">
        <v>1277</v>
      </c>
      <c r="F8077">
        <v>0</v>
      </c>
      <c r="G8077">
        <v>100000</v>
      </c>
      <c r="H8077">
        <v>0</v>
      </c>
      <c r="I8077">
        <v>0</v>
      </c>
      <c r="J8077">
        <v>0</v>
      </c>
      <c r="K8077">
        <v>0.56499999999999995</v>
      </c>
      <c r="L8077" t="s">
        <v>23</v>
      </c>
      <c r="M8077" s="3">
        <v>56500</v>
      </c>
      <c r="N8077" s="2" t="str">
        <f>VLOOKUP(Tabla1[[#This Row],[nemo]],'Nemos y clasificaciones'!$A$2:$B$5000,2,FALSE)</f>
        <v>ISHARES MSCI CHILE ETF</v>
      </c>
      <c r="O8077" s="3" t="str">
        <f>VLOOKUP(Tabla1[[#This Row],[nemo]],'Nemos y clasificaciones'!$A$1:$C$3000,3,FALSE)</f>
        <v>ETF</v>
      </c>
      <c r="P8077" s="3"/>
      <c r="Q8077" s="3"/>
    </row>
    <row r="8078" spans="1:17" x14ac:dyDescent="0.25">
      <c r="A8078" t="s">
        <v>3941</v>
      </c>
      <c r="B8078" s="1">
        <v>43997</v>
      </c>
      <c r="C8078" s="1">
        <v>44001</v>
      </c>
      <c r="D8078" t="s">
        <v>21</v>
      </c>
      <c r="E8078" t="s">
        <v>1277</v>
      </c>
      <c r="F8078">
        <v>0</v>
      </c>
      <c r="G8078">
        <v>100000</v>
      </c>
      <c r="H8078">
        <v>0</v>
      </c>
      <c r="I8078">
        <v>0</v>
      </c>
      <c r="J8078">
        <v>0</v>
      </c>
      <c r="K8078">
        <v>0.50600000000000001</v>
      </c>
      <c r="L8078" t="s">
        <v>23</v>
      </c>
      <c r="M8078" s="3">
        <v>50600</v>
      </c>
      <c r="N8078" s="2" t="str">
        <f>VLOOKUP(Tabla1[[#This Row],[nemo]],'Nemos y clasificaciones'!$A$2:$B$5000,2,FALSE)</f>
        <v>ISHARES MSCI CHILE ETF</v>
      </c>
      <c r="O8078" s="3" t="str">
        <f>VLOOKUP(Tabla1[[#This Row],[nemo]],'Nemos y clasificaciones'!$A$1:$C$3000,3,FALSE)</f>
        <v>ETF</v>
      </c>
      <c r="P8078" s="3"/>
      <c r="Q8078" s="3"/>
    </row>
    <row r="8079" spans="1:17" x14ac:dyDescent="0.25">
      <c r="A8079" t="s">
        <v>1276</v>
      </c>
      <c r="B8079" s="1">
        <v>44357</v>
      </c>
      <c r="C8079" s="1">
        <v>44363</v>
      </c>
      <c r="D8079" t="s">
        <v>21</v>
      </c>
      <c r="E8079" t="s">
        <v>1277</v>
      </c>
      <c r="F8079">
        <v>0</v>
      </c>
      <c r="G8079">
        <v>100000</v>
      </c>
      <c r="H8079">
        <v>0</v>
      </c>
      <c r="I8079">
        <v>0</v>
      </c>
      <c r="J8079">
        <v>0</v>
      </c>
      <c r="K8079">
        <v>0.497</v>
      </c>
      <c r="L8079" t="s">
        <v>23</v>
      </c>
      <c r="M8079" s="3">
        <v>49700</v>
      </c>
      <c r="N8079" s="2" t="str">
        <f>VLOOKUP(Tabla1[[#This Row],[nemo]],'Nemos y clasificaciones'!$A$2:$B$5000,2,FALSE)</f>
        <v>ISHARES MSCI CHILE ETF</v>
      </c>
      <c r="O8079" s="3" t="str">
        <f>VLOOKUP(Tabla1[[#This Row],[nemo]],'Nemos y clasificaciones'!$A$1:$C$3000,3,FALSE)</f>
        <v>ETF</v>
      </c>
      <c r="P8079" s="3"/>
      <c r="Q8079" s="3"/>
    </row>
    <row r="8080" spans="1:17" x14ac:dyDescent="0.25">
      <c r="A8080" t="s">
        <v>2930</v>
      </c>
      <c r="B8080" s="1">
        <v>44179</v>
      </c>
      <c r="C8080" s="1">
        <v>44183</v>
      </c>
      <c r="D8080" t="s">
        <v>21</v>
      </c>
      <c r="E8080" t="s">
        <v>1277</v>
      </c>
      <c r="F8080">
        <v>0</v>
      </c>
      <c r="G8080">
        <v>100000</v>
      </c>
      <c r="H8080">
        <v>0</v>
      </c>
      <c r="I8080">
        <v>0</v>
      </c>
      <c r="J8080">
        <v>0</v>
      </c>
      <c r="K8080">
        <v>0.14699999999999999</v>
      </c>
      <c r="L8080" t="s">
        <v>23</v>
      </c>
      <c r="M8080" s="3">
        <v>14700</v>
      </c>
      <c r="N8080" s="2" t="str">
        <f>VLOOKUP(Tabla1[[#This Row],[nemo]],'Nemos y clasificaciones'!$A$2:$B$5000,2,FALSE)</f>
        <v>ISHARES MSCI CHILE ETF</v>
      </c>
      <c r="O8080" s="3" t="str">
        <f>VLOOKUP(Tabla1[[#This Row],[nemo]],'Nemos y clasificaciones'!$A$1:$C$3000,3,FALSE)</f>
        <v>ETF</v>
      </c>
      <c r="P8080" s="3"/>
      <c r="Q8080" s="3"/>
    </row>
    <row r="8081" spans="1:17" x14ac:dyDescent="0.25">
      <c r="A8081" t="s">
        <v>11049</v>
      </c>
      <c r="B8081" s="1">
        <v>42359</v>
      </c>
      <c r="C8081" s="1">
        <v>42366</v>
      </c>
      <c r="D8081" t="s">
        <v>21</v>
      </c>
      <c r="E8081" t="s">
        <v>1277</v>
      </c>
      <c r="F8081">
        <v>0</v>
      </c>
      <c r="G8081">
        <v>100000</v>
      </c>
      <c r="H8081">
        <v>0</v>
      </c>
      <c r="I8081">
        <v>0</v>
      </c>
      <c r="J8081">
        <v>0</v>
      </c>
      <c r="K8081">
        <v>0.115</v>
      </c>
      <c r="L8081" t="s">
        <v>23</v>
      </c>
      <c r="M8081" s="3">
        <v>11500</v>
      </c>
      <c r="N8081" s="2" t="str">
        <f>VLOOKUP(Tabla1[[#This Row],[nemo]],'Nemos y clasificaciones'!$A$2:$B$5000,2,FALSE)</f>
        <v>ISHARES MSCI CHILE ETF</v>
      </c>
      <c r="O8081" s="3" t="str">
        <f>VLOOKUP(Tabla1[[#This Row],[nemo]],'Nemos y clasificaciones'!$A$1:$C$3000,3,FALSE)</f>
        <v>ETF</v>
      </c>
      <c r="P8081" s="3"/>
      <c r="Q8081" s="3"/>
    </row>
    <row r="8082" spans="1:17" x14ac:dyDescent="0.25">
      <c r="A8082" t="s">
        <v>2877</v>
      </c>
      <c r="B8082" s="1">
        <v>44182</v>
      </c>
      <c r="C8082" s="1">
        <v>44188</v>
      </c>
      <c r="D8082" t="s">
        <v>21</v>
      </c>
      <c r="E8082" t="s">
        <v>287</v>
      </c>
      <c r="F8082">
        <v>0</v>
      </c>
      <c r="G8082">
        <v>1000000</v>
      </c>
      <c r="H8082">
        <v>0</v>
      </c>
      <c r="I8082">
        <v>0</v>
      </c>
      <c r="J8082">
        <v>0</v>
      </c>
      <c r="K8082">
        <v>0.125</v>
      </c>
      <c r="L8082" t="s">
        <v>23</v>
      </c>
      <c r="M8082" s="2">
        <v>125000</v>
      </c>
      <c r="N8082" s="2" t="str">
        <f>VLOOKUP(Tabla1[[#This Row],[nemo]],'Nemos y clasificaciones'!$A$2:$B$5000,2,FALSE)</f>
        <v>iShares Core U.S. Aggregate Bond ETF (AGG)</v>
      </c>
      <c r="O8082" s="2" t="str">
        <f>VLOOKUP(Tabla1[[#This Row],[nemo]],'Nemos y clasificaciones'!$A$1:$C$3000,3,FALSE)</f>
        <v>ETF</v>
      </c>
      <c r="P8082" s="2"/>
      <c r="Q8082" s="2"/>
    </row>
    <row r="8083" spans="1:17" x14ac:dyDescent="0.25">
      <c r="A8083" t="s">
        <v>5174</v>
      </c>
      <c r="B8083" s="1">
        <v>43815</v>
      </c>
      <c r="C8083" s="1">
        <v>43819</v>
      </c>
      <c r="D8083" t="s">
        <v>21</v>
      </c>
      <c r="E8083" t="s">
        <v>1277</v>
      </c>
      <c r="F8083">
        <v>0</v>
      </c>
      <c r="G8083">
        <v>100000</v>
      </c>
      <c r="H8083">
        <v>0</v>
      </c>
      <c r="I8083">
        <v>0</v>
      </c>
      <c r="J8083">
        <v>0</v>
      </c>
      <c r="K8083">
        <v>7.3999999999999996E-2</v>
      </c>
      <c r="L8083" t="s">
        <v>23</v>
      </c>
      <c r="M8083" s="4">
        <v>7400</v>
      </c>
      <c r="N8083" s="2" t="str">
        <f>VLOOKUP(Tabla1[[#This Row],[nemo]],'Nemos y clasificaciones'!$A$2:$B$5000,2,FALSE)</f>
        <v>ISHARES MSCI CHILE ETF</v>
      </c>
      <c r="O8083" s="4" t="str">
        <f>VLOOKUP(Tabla1[[#This Row],[nemo]],'Nemos y clasificaciones'!$A$1:$C$3000,3,FALSE)</f>
        <v>ETF</v>
      </c>
      <c r="P8083" s="4"/>
      <c r="Q8083" s="4"/>
    </row>
    <row r="8084" spans="1:17" x14ac:dyDescent="0.25">
      <c r="A8084" t="s">
        <v>7088</v>
      </c>
      <c r="B8084" s="1">
        <v>43452</v>
      </c>
      <c r="C8084" s="1">
        <v>43458</v>
      </c>
      <c r="D8084" t="s">
        <v>21</v>
      </c>
      <c r="E8084" t="s">
        <v>1277</v>
      </c>
      <c r="F8084">
        <v>0</v>
      </c>
      <c r="G8084">
        <v>100000</v>
      </c>
      <c r="H8084">
        <v>0</v>
      </c>
      <c r="I8084">
        <v>0</v>
      </c>
      <c r="J8084">
        <v>0</v>
      </c>
      <c r="K8084">
        <v>6.0999999999999999E-2</v>
      </c>
      <c r="L8084" t="s">
        <v>23</v>
      </c>
      <c r="M8084" s="4">
        <v>6100</v>
      </c>
      <c r="N8084" s="2" t="str">
        <f>VLOOKUP(Tabla1[[#This Row],[nemo]],'Nemos y clasificaciones'!$A$2:$B$5000,2,FALSE)</f>
        <v>ISHARES MSCI CHILE ETF</v>
      </c>
      <c r="O8084" s="4" t="str">
        <f>VLOOKUP(Tabla1[[#This Row],[nemo]],'Nemos y clasificaciones'!$A$1:$C$3000,3,FALSE)</f>
        <v>ETF</v>
      </c>
      <c r="P8084" s="4"/>
      <c r="Q8084" s="4"/>
    </row>
    <row r="8085" spans="1:17" x14ac:dyDescent="0.25">
      <c r="A8085" t="s">
        <v>8746</v>
      </c>
      <c r="B8085" s="1">
        <v>43088</v>
      </c>
      <c r="C8085" s="1">
        <v>43095</v>
      </c>
      <c r="D8085" t="s">
        <v>21</v>
      </c>
      <c r="E8085" t="s">
        <v>1277</v>
      </c>
      <c r="F8085">
        <v>0</v>
      </c>
      <c r="G8085">
        <v>100000</v>
      </c>
      <c r="H8085">
        <v>0</v>
      </c>
      <c r="I8085">
        <v>0</v>
      </c>
      <c r="J8085">
        <v>0</v>
      </c>
      <c r="K8085">
        <v>4.9000000000000002E-2</v>
      </c>
      <c r="L8085" t="s">
        <v>23</v>
      </c>
      <c r="M8085" s="4">
        <v>4900</v>
      </c>
      <c r="N8085" s="2" t="str">
        <f>VLOOKUP(Tabla1[[#This Row],[nemo]],'Nemos y clasificaciones'!$A$2:$B$5000,2,FALSE)</f>
        <v>ISHARES MSCI CHILE ETF</v>
      </c>
      <c r="O8085" s="4" t="str">
        <f>VLOOKUP(Tabla1[[#This Row],[nemo]],'Nemos y clasificaciones'!$A$1:$C$3000,3,FALSE)</f>
        <v>ETF</v>
      </c>
      <c r="P8085" s="4"/>
      <c r="Q8085" s="4"/>
    </row>
    <row r="8086" spans="1:17" x14ac:dyDescent="0.25">
      <c r="A8086" t="s">
        <v>10028</v>
      </c>
      <c r="B8086" s="1">
        <v>42725</v>
      </c>
      <c r="C8086" s="1">
        <v>42732</v>
      </c>
      <c r="D8086" t="s">
        <v>21</v>
      </c>
      <c r="E8086" t="s">
        <v>1277</v>
      </c>
      <c r="F8086">
        <v>0</v>
      </c>
      <c r="G8086">
        <v>100000</v>
      </c>
      <c r="H8086">
        <v>0</v>
      </c>
      <c r="I8086">
        <v>0</v>
      </c>
      <c r="J8086">
        <v>0</v>
      </c>
      <c r="K8086">
        <v>1.4999999999999999E-2</v>
      </c>
      <c r="L8086" t="s">
        <v>23</v>
      </c>
      <c r="M8086" s="4">
        <v>1500</v>
      </c>
      <c r="N8086" s="2" t="str">
        <f>VLOOKUP(Tabla1[[#This Row],[nemo]],'Nemos y clasificaciones'!$A$2:$B$5000,2,FALSE)</f>
        <v>ISHARES MSCI CHILE ETF</v>
      </c>
      <c r="O8086" s="4" t="str">
        <f>VLOOKUP(Tabla1[[#This Row],[nemo]],'Nemos y clasificaciones'!$A$1:$C$3000,3,FALSE)</f>
        <v>ETF</v>
      </c>
      <c r="P8086" s="4"/>
      <c r="Q8086" s="4"/>
    </row>
    <row r="8087" spans="1:17" x14ac:dyDescent="0.25">
      <c r="A8087" t="s">
        <v>3119</v>
      </c>
      <c r="B8087" s="1">
        <v>44159</v>
      </c>
      <c r="C8087" s="1">
        <v>44165</v>
      </c>
      <c r="D8087" t="s">
        <v>14</v>
      </c>
      <c r="E8087" t="s">
        <v>461</v>
      </c>
      <c r="F8087">
        <v>0</v>
      </c>
      <c r="G8087">
        <v>1053309776</v>
      </c>
      <c r="H8087">
        <v>0</v>
      </c>
      <c r="I8087">
        <v>0</v>
      </c>
      <c r="J8087">
        <v>0</v>
      </c>
      <c r="K8087">
        <v>48.154000000000003</v>
      </c>
      <c r="L8087" t="s">
        <v>54</v>
      </c>
      <c r="M8087" s="2">
        <v>50721078953.503998</v>
      </c>
      <c r="N8087" s="2" t="str">
        <f>VLOOKUP(Tabla1[[#This Row],[nemo]],'Nemos y clasificaciones'!$A$2:$B$5000,2,FALSE)</f>
        <v>ENGIE ENERGIA CHILE S.A.</v>
      </c>
      <c r="O8087" s="2" t="str">
        <f>VLOOKUP(Tabla1[[#This Row],[nemo]],'Nemos y clasificaciones'!$A$1:$C$3000,3,FALSE)</f>
        <v>Energía</v>
      </c>
      <c r="P8087" s="2"/>
      <c r="Q8087" s="2"/>
    </row>
    <row r="8088" spans="1:17" x14ac:dyDescent="0.25">
      <c r="A8088" t="s">
        <v>10518</v>
      </c>
      <c r="B8088" s="1">
        <v>42509</v>
      </c>
      <c r="C8088" s="1">
        <v>42516</v>
      </c>
      <c r="D8088" t="s">
        <v>14</v>
      </c>
      <c r="E8088" t="s">
        <v>461</v>
      </c>
      <c r="F8088">
        <v>0</v>
      </c>
      <c r="G8088">
        <v>1053309776</v>
      </c>
      <c r="H8088">
        <v>0</v>
      </c>
      <c r="I8088">
        <v>0</v>
      </c>
      <c r="J8088">
        <v>0</v>
      </c>
      <c r="K8088">
        <v>42.082999999999998</v>
      </c>
      <c r="L8088" t="s">
        <v>54</v>
      </c>
      <c r="M8088" s="2">
        <v>44326435303.407997</v>
      </c>
      <c r="N8088" s="2" t="str">
        <f>VLOOKUP(Tabla1[[#This Row],[nemo]],'Nemos y clasificaciones'!$A$2:$B$5000,2,FALSE)</f>
        <v>ENGIE ENERGIA CHILE S.A.</v>
      </c>
      <c r="O8088" s="2" t="str">
        <f>VLOOKUP(Tabla1[[#This Row],[nemo]],'Nemos y clasificaciones'!$A$1:$C$3000,3,FALSE)</f>
        <v>Energía</v>
      </c>
      <c r="P8088" s="2"/>
      <c r="Q8088" s="2"/>
    </row>
    <row r="8089" spans="1:17" x14ac:dyDescent="0.25">
      <c r="A8089" t="s">
        <v>1807</v>
      </c>
      <c r="B8089" s="1">
        <v>44329</v>
      </c>
      <c r="C8089" s="1">
        <v>44336</v>
      </c>
      <c r="D8089" t="s">
        <v>14</v>
      </c>
      <c r="E8089" t="s">
        <v>461</v>
      </c>
      <c r="F8089">
        <v>0</v>
      </c>
      <c r="G8089">
        <v>1053309776</v>
      </c>
      <c r="H8089">
        <v>0</v>
      </c>
      <c r="I8089">
        <v>0</v>
      </c>
      <c r="J8089">
        <v>0</v>
      </c>
      <c r="K8089">
        <v>34.084000000000003</v>
      </c>
      <c r="L8089" t="s">
        <v>54</v>
      </c>
      <c r="M8089" s="2">
        <v>35901010405.183998</v>
      </c>
      <c r="N8089" s="2" t="str">
        <f>VLOOKUP(Tabla1[[#This Row],[nemo]],'Nemos y clasificaciones'!$A$2:$B$5000,2,FALSE)</f>
        <v>ENGIE ENERGIA CHILE S.A.</v>
      </c>
      <c r="O8089" s="2" t="str">
        <f>VLOOKUP(Tabla1[[#This Row],[nemo]],'Nemos y clasificaciones'!$A$1:$C$3000,3,FALSE)</f>
        <v>Energía</v>
      </c>
      <c r="P8089" s="2"/>
      <c r="Q8089" s="2"/>
    </row>
    <row r="8090" spans="1:17" x14ac:dyDescent="0.25">
      <c r="A8090" t="s">
        <v>6094</v>
      </c>
      <c r="B8090" s="1">
        <v>43631</v>
      </c>
      <c r="C8090" s="1">
        <v>43637</v>
      </c>
      <c r="D8090" t="s">
        <v>14</v>
      </c>
      <c r="E8090" t="s">
        <v>461</v>
      </c>
      <c r="F8090">
        <v>0</v>
      </c>
      <c r="G8090">
        <v>1053309776</v>
      </c>
      <c r="H8090">
        <v>0</v>
      </c>
      <c r="I8090">
        <v>0</v>
      </c>
      <c r="J8090">
        <v>0</v>
      </c>
      <c r="K8090">
        <v>33.076999999999998</v>
      </c>
      <c r="L8090" t="s">
        <v>54</v>
      </c>
      <c r="M8090" s="2">
        <v>34840327460.751999</v>
      </c>
      <c r="N8090" s="2" t="str">
        <f>VLOOKUP(Tabla1[[#This Row],[nemo]],'Nemos y clasificaciones'!$A$2:$B$5000,2,FALSE)</f>
        <v>ENGIE ENERGIA CHILE S.A.</v>
      </c>
      <c r="O8090" s="2" t="str">
        <f>VLOOKUP(Tabla1[[#This Row],[nemo]],'Nemos y clasificaciones'!$A$1:$C$3000,3,FALSE)</f>
        <v>Energía</v>
      </c>
      <c r="P8090" s="2"/>
      <c r="Q8090" s="2"/>
    </row>
    <row r="8091" spans="1:17" x14ac:dyDescent="0.25">
      <c r="A8091" t="s">
        <v>460</v>
      </c>
      <c r="B8091" s="1">
        <v>44428</v>
      </c>
      <c r="C8091" s="1">
        <v>44434</v>
      </c>
      <c r="D8091" t="s">
        <v>14</v>
      </c>
      <c r="E8091" t="s">
        <v>461</v>
      </c>
      <c r="F8091">
        <v>0</v>
      </c>
      <c r="G8091">
        <v>1053309776</v>
      </c>
      <c r="H8091">
        <v>0</v>
      </c>
      <c r="I8091">
        <v>0</v>
      </c>
      <c r="J8091">
        <v>0</v>
      </c>
      <c r="K8091">
        <v>30.984999999999999</v>
      </c>
      <c r="L8091" t="s">
        <v>54</v>
      </c>
      <c r="M8091" s="2">
        <v>32636803409.360001</v>
      </c>
      <c r="N8091" s="2" t="str">
        <f>VLOOKUP(Tabla1[[#This Row],[nemo]],'Nemos y clasificaciones'!$A$2:$B$5000,2,FALSE)</f>
        <v>ENGIE ENERGIA CHILE S.A.</v>
      </c>
      <c r="O8091" s="2" t="str">
        <f>VLOOKUP(Tabla1[[#This Row],[nemo]],'Nemos y clasificaciones'!$A$1:$C$3000,3,FALSE)</f>
        <v>Energía</v>
      </c>
      <c r="P8091" s="2"/>
      <c r="Q8091" s="2"/>
    </row>
    <row r="8092" spans="1:17" x14ac:dyDescent="0.25">
      <c r="A8092" t="s">
        <v>5303</v>
      </c>
      <c r="B8092" s="1">
        <v>43806</v>
      </c>
      <c r="C8092" s="1">
        <v>43812</v>
      </c>
      <c r="D8092" t="s">
        <v>14</v>
      </c>
      <c r="E8092" t="s">
        <v>461</v>
      </c>
      <c r="F8092">
        <v>0</v>
      </c>
      <c r="G8092">
        <v>1053309776</v>
      </c>
      <c r="H8092">
        <v>0</v>
      </c>
      <c r="I8092">
        <v>0</v>
      </c>
      <c r="J8092">
        <v>0</v>
      </c>
      <c r="K8092">
        <v>29.584</v>
      </c>
      <c r="L8092" t="s">
        <v>54</v>
      </c>
      <c r="M8092" s="2">
        <v>31161116413.183998</v>
      </c>
      <c r="N8092" s="2" t="str">
        <f>VLOOKUP(Tabla1[[#This Row],[nemo]],'Nemos y clasificaciones'!$A$2:$B$5000,2,FALSE)</f>
        <v>ENGIE ENERGIA CHILE S.A.</v>
      </c>
      <c r="O8092" s="2" t="str">
        <f>VLOOKUP(Tabla1[[#This Row],[nemo]],'Nemos y clasificaciones'!$A$1:$C$3000,3,FALSE)</f>
        <v>Energía</v>
      </c>
      <c r="P8092" s="2"/>
      <c r="Q8092" s="2"/>
    </row>
    <row r="8093" spans="1:17" x14ac:dyDescent="0.25">
      <c r="A8093" t="s">
        <v>8136</v>
      </c>
      <c r="B8093" s="1">
        <v>43235</v>
      </c>
      <c r="C8093" s="1">
        <v>43242</v>
      </c>
      <c r="D8093" t="s">
        <v>14</v>
      </c>
      <c r="E8093" t="s">
        <v>461</v>
      </c>
      <c r="F8093">
        <v>0</v>
      </c>
      <c r="G8093">
        <v>1053309776</v>
      </c>
      <c r="H8093">
        <v>0</v>
      </c>
      <c r="I8093">
        <v>0</v>
      </c>
      <c r="J8093">
        <v>0</v>
      </c>
      <c r="K8093">
        <v>17.233000000000001</v>
      </c>
      <c r="L8093" t="s">
        <v>54</v>
      </c>
      <c r="M8093" s="2">
        <v>18151687369.807999</v>
      </c>
      <c r="N8093" s="2" t="str">
        <f>VLOOKUP(Tabla1[[#This Row],[nemo]],'Nemos y clasificaciones'!$A$2:$B$5000,2,FALSE)</f>
        <v>ENGIE ENERGIA CHILE S.A.</v>
      </c>
      <c r="O8093" s="2" t="str">
        <f>VLOOKUP(Tabla1[[#This Row],[nemo]],'Nemos y clasificaciones'!$A$1:$C$3000,3,FALSE)</f>
        <v>Energía</v>
      </c>
      <c r="P8093" s="2"/>
      <c r="Q8093" s="2"/>
    </row>
    <row r="8094" spans="1:17" x14ac:dyDescent="0.25">
      <c r="A8094" t="s">
        <v>7367</v>
      </c>
      <c r="B8094" s="1">
        <v>43392</v>
      </c>
      <c r="C8094" s="1">
        <v>43398</v>
      </c>
      <c r="D8094" t="s">
        <v>14</v>
      </c>
      <c r="E8094" t="s">
        <v>461</v>
      </c>
      <c r="F8094">
        <v>0</v>
      </c>
      <c r="G8094">
        <v>1053309776</v>
      </c>
      <c r="H8094">
        <v>0</v>
      </c>
      <c r="I8094">
        <v>0</v>
      </c>
      <c r="J8094">
        <v>0</v>
      </c>
      <c r="K8094">
        <v>16.559000000000001</v>
      </c>
      <c r="L8094" t="s">
        <v>54</v>
      </c>
      <c r="M8094" s="2">
        <v>17441756580.784</v>
      </c>
      <c r="N8094" s="2" t="str">
        <f>VLOOKUP(Tabla1[[#This Row],[nemo]],'Nemos y clasificaciones'!$A$2:$B$5000,2,FALSE)</f>
        <v>ENGIE ENERGIA CHILE S.A.</v>
      </c>
      <c r="O8094" s="2" t="str">
        <f>VLOOKUP(Tabla1[[#This Row],[nemo]],'Nemos y clasificaciones'!$A$1:$C$3000,3,FALSE)</f>
        <v>Energía</v>
      </c>
      <c r="P8094" s="2"/>
      <c r="Q8094" s="2"/>
    </row>
    <row r="8095" spans="1:17" x14ac:dyDescent="0.25">
      <c r="A8095" t="s">
        <v>11565</v>
      </c>
      <c r="B8095" s="1">
        <v>42144</v>
      </c>
      <c r="C8095" s="1">
        <v>42151</v>
      </c>
      <c r="D8095" t="s">
        <v>14</v>
      </c>
      <c r="E8095" t="s">
        <v>461</v>
      </c>
      <c r="F8095">
        <v>0</v>
      </c>
      <c r="G8095">
        <v>1053309776</v>
      </c>
      <c r="H8095">
        <v>0</v>
      </c>
      <c r="I8095">
        <v>0</v>
      </c>
      <c r="J8095">
        <v>0</v>
      </c>
      <c r="K8095">
        <v>11.194000000000001</v>
      </c>
      <c r="L8095" t="s">
        <v>54</v>
      </c>
      <c r="M8095" s="2">
        <v>11790749632.544001</v>
      </c>
      <c r="N8095" s="2" t="str">
        <f>VLOOKUP(Tabla1[[#This Row],[nemo]],'Nemos y clasificaciones'!$A$2:$B$5000,2,FALSE)</f>
        <v>ENGIE ENERGIA CHILE S.A.</v>
      </c>
      <c r="O8095" s="2" t="str">
        <f>VLOOKUP(Tabla1[[#This Row],[nemo]],'Nemos y clasificaciones'!$A$1:$C$3000,3,FALSE)</f>
        <v>Energía</v>
      </c>
      <c r="P8095" s="2"/>
      <c r="Q8095" s="2"/>
    </row>
    <row r="8096" spans="1:17" x14ac:dyDescent="0.25">
      <c r="A8096" t="s">
        <v>6287</v>
      </c>
      <c r="B8096" s="1">
        <v>43602</v>
      </c>
      <c r="C8096" s="1">
        <v>43609</v>
      </c>
      <c r="D8096" t="s">
        <v>14</v>
      </c>
      <c r="E8096" t="s">
        <v>461</v>
      </c>
      <c r="F8096">
        <v>0</v>
      </c>
      <c r="G8096">
        <v>1053309776</v>
      </c>
      <c r="H8096">
        <v>0</v>
      </c>
      <c r="I8096">
        <v>0</v>
      </c>
      <c r="J8096">
        <v>0</v>
      </c>
      <c r="K8096">
        <v>11.170999999999999</v>
      </c>
      <c r="L8096" t="s">
        <v>54</v>
      </c>
      <c r="M8096" s="2">
        <v>11766523507.695999</v>
      </c>
      <c r="N8096" s="2" t="str">
        <f>VLOOKUP(Tabla1[[#This Row],[nemo]],'Nemos y clasificaciones'!$A$2:$B$5000,2,FALSE)</f>
        <v>ENGIE ENERGIA CHILE S.A.</v>
      </c>
      <c r="O8096" s="2" t="str">
        <f>VLOOKUP(Tabla1[[#This Row],[nemo]],'Nemos y clasificaciones'!$A$1:$C$3000,3,FALSE)</f>
        <v>Energía</v>
      </c>
      <c r="P8096" s="2"/>
      <c r="Q8096" s="2"/>
    </row>
    <row r="8097" spans="1:17" x14ac:dyDescent="0.25">
      <c r="A8097" t="s">
        <v>11200</v>
      </c>
      <c r="B8097" s="1">
        <v>42294</v>
      </c>
      <c r="C8097" s="1">
        <v>42300</v>
      </c>
      <c r="D8097" t="s">
        <v>14</v>
      </c>
      <c r="E8097" t="s">
        <v>461</v>
      </c>
      <c r="F8097">
        <v>0</v>
      </c>
      <c r="G8097">
        <v>1053309776</v>
      </c>
      <c r="H8097">
        <v>0</v>
      </c>
      <c r="I8097">
        <v>0</v>
      </c>
      <c r="J8097">
        <v>0</v>
      </c>
      <c r="K8097">
        <v>8.7070000000000007</v>
      </c>
      <c r="L8097" t="s">
        <v>16</v>
      </c>
      <c r="M8097" s="2">
        <v>9171168219.632</v>
      </c>
      <c r="N8097" s="2" t="str">
        <f>VLOOKUP(Tabla1[[#This Row],[nemo]],'Nemos y clasificaciones'!$A$2:$B$5000,2,FALSE)</f>
        <v>ENGIE ENERGIA CHILE S.A.</v>
      </c>
      <c r="O8097" s="2" t="str">
        <f>VLOOKUP(Tabla1[[#This Row],[nemo]],'Nemos y clasificaciones'!$A$1:$C$3000,3,FALSE)</f>
        <v>Energía</v>
      </c>
      <c r="P8097" s="2"/>
      <c r="Q8097" s="2"/>
    </row>
    <row r="8098" spans="1:17" x14ac:dyDescent="0.25">
      <c r="A8098" t="s">
        <v>9578</v>
      </c>
      <c r="B8098" s="1">
        <v>42867</v>
      </c>
      <c r="C8098" s="1">
        <v>42873</v>
      </c>
      <c r="D8098" t="s">
        <v>14</v>
      </c>
      <c r="E8098" t="s">
        <v>461</v>
      </c>
      <c r="F8098">
        <v>0</v>
      </c>
      <c r="G8098">
        <v>1053309776</v>
      </c>
      <c r="H8098">
        <v>0</v>
      </c>
      <c r="I8098">
        <v>0</v>
      </c>
      <c r="J8098">
        <v>0</v>
      </c>
      <c r="K8098">
        <v>8.1859999999999999</v>
      </c>
      <c r="L8098" t="s">
        <v>16</v>
      </c>
      <c r="M8098" s="2">
        <v>8622393826.3360004</v>
      </c>
      <c r="N8098" s="2" t="str">
        <f>VLOOKUP(Tabla1[[#This Row],[nemo]],'Nemos y clasificaciones'!$A$2:$B$5000,2,FALSE)</f>
        <v>ENGIE ENERGIA CHILE S.A.</v>
      </c>
      <c r="O8098" s="2" t="str">
        <f>VLOOKUP(Tabla1[[#This Row],[nemo]],'Nemos y clasificaciones'!$A$1:$C$3000,3,FALSE)</f>
        <v>Energía</v>
      </c>
      <c r="P8098" s="2"/>
      <c r="Q8098" s="2"/>
    </row>
    <row r="8099" spans="1:17" x14ac:dyDescent="0.25">
      <c r="A8099" t="s">
        <v>10940</v>
      </c>
      <c r="B8099" s="1">
        <v>42385</v>
      </c>
      <c r="C8099" s="1">
        <v>42391</v>
      </c>
      <c r="D8099" t="s">
        <v>14</v>
      </c>
      <c r="E8099" t="s">
        <v>461</v>
      </c>
      <c r="F8099">
        <v>0</v>
      </c>
      <c r="G8099">
        <v>1053309776</v>
      </c>
      <c r="H8099">
        <v>0</v>
      </c>
      <c r="I8099">
        <v>0</v>
      </c>
      <c r="J8099">
        <v>0</v>
      </c>
      <c r="K8099">
        <v>5.5469999999999997</v>
      </c>
      <c r="L8099" t="s">
        <v>16</v>
      </c>
      <c r="M8099" s="2">
        <v>5842709327.4720001</v>
      </c>
      <c r="N8099" s="2" t="str">
        <f>VLOOKUP(Tabla1[[#This Row],[nemo]],'Nemos y clasificaciones'!$A$2:$B$5000,2,FALSE)</f>
        <v>ENGIE ENERGIA CHILE S.A.</v>
      </c>
      <c r="O8099" s="2" t="str">
        <f>VLOOKUP(Tabla1[[#This Row],[nemo]],'Nemos y clasificaciones'!$A$1:$C$3000,3,FALSE)</f>
        <v>Energía</v>
      </c>
      <c r="P8099" s="2"/>
      <c r="Q8099" s="2"/>
    </row>
    <row r="8100" spans="1:17" x14ac:dyDescent="0.25">
      <c r="A8100" t="s">
        <v>10517</v>
      </c>
      <c r="B8100" s="1">
        <v>42509</v>
      </c>
      <c r="C8100" s="1">
        <v>42516</v>
      </c>
      <c r="D8100" t="s">
        <v>14</v>
      </c>
      <c r="E8100" t="s">
        <v>461</v>
      </c>
      <c r="F8100">
        <v>0</v>
      </c>
      <c r="G8100">
        <v>1053309776</v>
      </c>
      <c r="H8100">
        <v>0</v>
      </c>
      <c r="I8100">
        <v>0</v>
      </c>
      <c r="J8100">
        <v>0</v>
      </c>
      <c r="K8100">
        <v>4.4669999999999996</v>
      </c>
      <c r="L8100" t="s">
        <v>16</v>
      </c>
      <c r="M8100" s="2">
        <v>4705134769.3920002</v>
      </c>
      <c r="N8100" s="2" t="str">
        <f>VLOOKUP(Tabla1[[#This Row],[nemo]],'Nemos y clasificaciones'!$A$2:$B$5000,2,FALSE)</f>
        <v>ENGIE ENERGIA CHILE S.A.</v>
      </c>
      <c r="O8100" s="2" t="str">
        <f>VLOOKUP(Tabla1[[#This Row],[nemo]],'Nemos y clasificaciones'!$A$1:$C$3000,3,FALSE)</f>
        <v>Energía</v>
      </c>
      <c r="P8100" s="2"/>
      <c r="Q8100" s="2"/>
    </row>
    <row r="8101" spans="1:17" x14ac:dyDescent="0.25">
      <c r="A8101" t="s">
        <v>6286</v>
      </c>
      <c r="B8101" s="1">
        <v>43602</v>
      </c>
      <c r="C8101" s="1">
        <v>43609</v>
      </c>
      <c r="D8101" t="s">
        <v>14</v>
      </c>
      <c r="E8101" t="s">
        <v>461</v>
      </c>
      <c r="F8101">
        <v>0</v>
      </c>
      <c r="G8101">
        <v>1053309776</v>
      </c>
      <c r="H8101">
        <v>0</v>
      </c>
      <c r="I8101">
        <v>0</v>
      </c>
      <c r="J8101">
        <v>0</v>
      </c>
      <c r="K8101">
        <v>3.0720000000000001</v>
      </c>
      <c r="L8101" t="s">
        <v>16</v>
      </c>
      <c r="M8101" s="2">
        <v>3235767631.8720002</v>
      </c>
      <c r="N8101" s="2" t="str">
        <f>VLOOKUP(Tabla1[[#This Row],[nemo]],'Nemos y clasificaciones'!$A$2:$B$5000,2,FALSE)</f>
        <v>ENGIE ENERGIA CHILE S.A.</v>
      </c>
      <c r="O8101" s="2" t="str">
        <f>VLOOKUP(Tabla1[[#This Row],[nemo]],'Nemos y clasificaciones'!$A$1:$C$3000,3,FALSE)</f>
        <v>Energía</v>
      </c>
      <c r="P8101" s="2"/>
      <c r="Q8101" s="2"/>
    </row>
    <row r="8102" spans="1:17" x14ac:dyDescent="0.25">
      <c r="A8102" t="s">
        <v>8137</v>
      </c>
      <c r="B8102" s="1">
        <v>43235</v>
      </c>
      <c r="C8102" s="1">
        <v>43242</v>
      </c>
      <c r="D8102" t="s">
        <v>14</v>
      </c>
      <c r="E8102" t="s">
        <v>461</v>
      </c>
      <c r="F8102">
        <v>0</v>
      </c>
      <c r="G8102">
        <v>1053309776</v>
      </c>
      <c r="H8102">
        <v>0</v>
      </c>
      <c r="I8102">
        <v>0</v>
      </c>
      <c r="J8102">
        <v>0</v>
      </c>
      <c r="K8102">
        <v>9.5000000000000001E-2</v>
      </c>
      <c r="L8102" t="s">
        <v>23</v>
      </c>
      <c r="M8102" s="2">
        <v>100064428.72</v>
      </c>
      <c r="N8102" s="2" t="str">
        <f>VLOOKUP(Tabla1[[#This Row],[nemo]],'Nemos y clasificaciones'!$A$2:$B$5000,2,FALSE)</f>
        <v>ENGIE ENERGIA CHILE S.A.</v>
      </c>
      <c r="O8102" s="2" t="str">
        <f>VLOOKUP(Tabla1[[#This Row],[nemo]],'Nemos y clasificaciones'!$A$1:$C$3000,3,FALSE)</f>
        <v>Energía</v>
      </c>
      <c r="P8102" s="2"/>
      <c r="Q8102" s="2"/>
    </row>
    <row r="8103" spans="1:17" x14ac:dyDescent="0.25">
      <c r="A8103" t="s">
        <v>7087</v>
      </c>
      <c r="B8103" s="1">
        <v>43452</v>
      </c>
      <c r="C8103" s="1">
        <v>43458</v>
      </c>
      <c r="D8103" t="s">
        <v>21</v>
      </c>
      <c r="E8103" t="s">
        <v>1281</v>
      </c>
      <c r="F8103">
        <v>0</v>
      </c>
      <c r="G8103">
        <v>100000</v>
      </c>
      <c r="H8103">
        <v>0</v>
      </c>
      <c r="I8103">
        <v>0</v>
      </c>
      <c r="J8103">
        <v>0</v>
      </c>
      <c r="K8103">
        <v>1.673</v>
      </c>
      <c r="L8103" t="s">
        <v>16</v>
      </c>
      <c r="M8103" s="2">
        <v>167300</v>
      </c>
      <c r="N8103" s="2" t="str">
        <f>VLOOKUP(Tabla1[[#This Row],[nemo]],'Nemos y clasificaciones'!$A$2:$B$5000,2,FALSE)</f>
        <v>ISHARES MSCI CHINA SMALL-CAP ETF</v>
      </c>
      <c r="O8103" s="2" t="str">
        <f>VLOOKUP(Tabla1[[#This Row],[nemo]],'Nemos y clasificaciones'!$A$1:$C$3000,3,FALSE)</f>
        <v>ETF</v>
      </c>
      <c r="P8103" s="2"/>
      <c r="Q8103" s="2"/>
    </row>
    <row r="8104" spans="1:17" x14ac:dyDescent="0.25">
      <c r="A8104" t="s">
        <v>2932</v>
      </c>
      <c r="B8104" s="1">
        <v>44179</v>
      </c>
      <c r="C8104" s="1">
        <v>44183</v>
      </c>
      <c r="D8104" t="s">
        <v>21</v>
      </c>
      <c r="E8104" t="s">
        <v>1281</v>
      </c>
      <c r="F8104">
        <v>0</v>
      </c>
      <c r="G8104">
        <v>100000</v>
      </c>
      <c r="H8104">
        <v>0</v>
      </c>
      <c r="I8104">
        <v>0</v>
      </c>
      <c r="J8104">
        <v>0</v>
      </c>
      <c r="K8104">
        <v>1.181</v>
      </c>
      <c r="L8104" t="s">
        <v>16</v>
      </c>
      <c r="M8104" s="2">
        <v>118100</v>
      </c>
      <c r="N8104" s="2" t="str">
        <f>VLOOKUP(Tabla1[[#This Row],[nemo]],'Nemos y clasificaciones'!$A$2:$B$5000,2,FALSE)</f>
        <v>ISHARES MSCI CHINA SMALL-CAP ETF</v>
      </c>
      <c r="O8104" s="2" t="str">
        <f>VLOOKUP(Tabla1[[#This Row],[nemo]],'Nemos y clasificaciones'!$A$1:$C$3000,3,FALSE)</f>
        <v>ETF</v>
      </c>
      <c r="P8104" s="2"/>
      <c r="Q8104" s="2"/>
    </row>
    <row r="8105" spans="1:17" x14ac:dyDescent="0.25">
      <c r="A8105" t="s">
        <v>8743</v>
      </c>
      <c r="B8105" s="1">
        <v>43088</v>
      </c>
      <c r="C8105" s="1">
        <v>43095</v>
      </c>
      <c r="D8105" t="s">
        <v>21</v>
      </c>
      <c r="E8105" t="s">
        <v>1271</v>
      </c>
      <c r="F8105">
        <v>0</v>
      </c>
      <c r="G8105">
        <v>100000</v>
      </c>
      <c r="H8105">
        <v>0</v>
      </c>
      <c r="I8105">
        <v>0</v>
      </c>
      <c r="J8105">
        <v>0</v>
      </c>
      <c r="K8105">
        <v>1.234</v>
      </c>
      <c r="L8105" t="s">
        <v>16</v>
      </c>
      <c r="M8105" s="2">
        <v>123400</v>
      </c>
      <c r="N8105" s="2" t="str">
        <f>VLOOKUP(Tabla1[[#This Row],[nemo]],'Nemos y clasificaciones'!$A$2:$B$5000,2,FALSE)</f>
        <v>iShares MSCI All Country Asia ex Japan ETF</v>
      </c>
      <c r="O8105" s="2" t="str">
        <f>VLOOKUP(Tabla1[[#This Row],[nemo]],'Nemos y clasificaciones'!$A$1:$C$3000,3,FALSE)</f>
        <v>ETF</v>
      </c>
      <c r="P8105" s="2"/>
      <c r="Q8105" s="2"/>
    </row>
    <row r="8106" spans="1:17" x14ac:dyDescent="0.25">
      <c r="A8106" t="s">
        <v>10026</v>
      </c>
      <c r="B8106" s="1">
        <v>42725</v>
      </c>
      <c r="C8106" s="1">
        <v>42732</v>
      </c>
      <c r="D8106" t="s">
        <v>21</v>
      </c>
      <c r="E8106" t="s">
        <v>1281</v>
      </c>
      <c r="F8106">
        <v>0</v>
      </c>
      <c r="G8106">
        <v>100000</v>
      </c>
      <c r="H8106">
        <v>0</v>
      </c>
      <c r="I8106">
        <v>0</v>
      </c>
      <c r="J8106">
        <v>0</v>
      </c>
      <c r="K8106">
        <v>1.0249999999999999</v>
      </c>
      <c r="L8106" t="s">
        <v>16</v>
      </c>
      <c r="M8106" s="2">
        <v>102500</v>
      </c>
      <c r="N8106" s="2" t="str">
        <f>VLOOKUP(Tabla1[[#This Row],[nemo]],'Nemos y clasificaciones'!$A$2:$B$5000,2,FALSE)</f>
        <v>ISHARES MSCI CHINA SMALL-CAP ETF</v>
      </c>
      <c r="O8106" s="2" t="str">
        <f>VLOOKUP(Tabla1[[#This Row],[nemo]],'Nemos y clasificaciones'!$A$1:$C$3000,3,FALSE)</f>
        <v>ETF</v>
      </c>
      <c r="P8106" s="2"/>
      <c r="Q8106" s="2"/>
    </row>
    <row r="8107" spans="1:17" x14ac:dyDescent="0.25">
      <c r="A8107" t="s">
        <v>8744</v>
      </c>
      <c r="B8107" s="1">
        <v>43088</v>
      </c>
      <c r="C8107" s="1">
        <v>43095</v>
      </c>
      <c r="D8107" t="s">
        <v>21</v>
      </c>
      <c r="E8107" t="s">
        <v>1281</v>
      </c>
      <c r="F8107">
        <v>0</v>
      </c>
      <c r="G8107">
        <v>100000</v>
      </c>
      <c r="H8107">
        <v>0</v>
      </c>
      <c r="I8107">
        <v>0</v>
      </c>
      <c r="J8107">
        <v>0</v>
      </c>
      <c r="K8107">
        <v>0.90500000000000003</v>
      </c>
      <c r="L8107" t="s">
        <v>23</v>
      </c>
      <c r="M8107" s="3">
        <v>90500</v>
      </c>
      <c r="N8107" s="2" t="str">
        <f>VLOOKUP(Tabla1[[#This Row],[nemo]],'Nemos y clasificaciones'!$A$2:$B$5000,2,FALSE)</f>
        <v>ISHARES MSCI CHINA SMALL-CAP ETF</v>
      </c>
      <c r="O8107" s="3" t="str">
        <f>VLOOKUP(Tabla1[[#This Row],[nemo]],'Nemos y clasificaciones'!$A$1:$C$3000,3,FALSE)</f>
        <v>ETF</v>
      </c>
      <c r="P8107" s="3"/>
      <c r="Q8107" s="3"/>
    </row>
    <row r="8108" spans="1:17" x14ac:dyDescent="0.25">
      <c r="A8108" t="s">
        <v>11406</v>
      </c>
      <c r="B8108" s="1">
        <v>42180</v>
      </c>
      <c r="C8108" s="1">
        <v>42186</v>
      </c>
      <c r="D8108" t="s">
        <v>21</v>
      </c>
      <c r="E8108" t="s">
        <v>1281</v>
      </c>
      <c r="F8108">
        <v>0</v>
      </c>
      <c r="G8108">
        <v>100000</v>
      </c>
      <c r="H8108">
        <v>0</v>
      </c>
      <c r="I8108">
        <v>0</v>
      </c>
      <c r="J8108">
        <v>0</v>
      </c>
      <c r="K8108">
        <v>0.8</v>
      </c>
      <c r="L8108" t="s">
        <v>23</v>
      </c>
      <c r="M8108" s="3">
        <v>80000</v>
      </c>
      <c r="N8108" s="2" t="str">
        <f>VLOOKUP(Tabla1[[#This Row],[nemo]],'Nemos y clasificaciones'!$A$2:$B$5000,2,FALSE)</f>
        <v>ISHARES MSCI CHINA SMALL-CAP ETF</v>
      </c>
      <c r="O8108" s="3" t="str">
        <f>VLOOKUP(Tabla1[[#This Row],[nemo]],'Nemos y clasificaciones'!$A$1:$C$3000,3,FALSE)</f>
        <v>ETF</v>
      </c>
      <c r="P8108" s="3"/>
      <c r="Q8108" s="3"/>
    </row>
    <row r="8109" spans="1:17" x14ac:dyDescent="0.25">
      <c r="A8109" t="s">
        <v>11050</v>
      </c>
      <c r="B8109" s="1">
        <v>42359</v>
      </c>
      <c r="C8109" s="1">
        <v>42366</v>
      </c>
      <c r="D8109" t="s">
        <v>21</v>
      </c>
      <c r="E8109" t="s">
        <v>1281</v>
      </c>
      <c r="F8109">
        <v>0</v>
      </c>
      <c r="G8109">
        <v>100000</v>
      </c>
      <c r="H8109">
        <v>0</v>
      </c>
      <c r="I8109">
        <v>0</v>
      </c>
      <c r="J8109">
        <v>0</v>
      </c>
      <c r="K8109">
        <v>0.79400000000000004</v>
      </c>
      <c r="L8109" t="s">
        <v>23</v>
      </c>
      <c r="M8109" s="3">
        <v>79400</v>
      </c>
      <c r="N8109" s="2" t="str">
        <f>VLOOKUP(Tabla1[[#This Row],[nemo]],'Nemos y clasificaciones'!$A$2:$B$5000,2,FALSE)</f>
        <v>ISHARES MSCI CHINA SMALL-CAP ETF</v>
      </c>
      <c r="O8109" s="3" t="str">
        <f>VLOOKUP(Tabla1[[#This Row],[nemo]],'Nemos y clasificaciones'!$A$1:$C$3000,3,FALSE)</f>
        <v>ETF</v>
      </c>
      <c r="P8109" s="3"/>
      <c r="Q8109" s="3"/>
    </row>
    <row r="8110" spans="1:17" x14ac:dyDescent="0.25">
      <c r="A8110" t="s">
        <v>10373</v>
      </c>
      <c r="B8110" s="1">
        <v>42543</v>
      </c>
      <c r="C8110" s="1">
        <v>42549</v>
      </c>
      <c r="D8110" t="s">
        <v>21</v>
      </c>
      <c r="E8110" t="s">
        <v>1281</v>
      </c>
      <c r="F8110">
        <v>0</v>
      </c>
      <c r="G8110">
        <v>100000</v>
      </c>
      <c r="H8110">
        <v>0</v>
      </c>
      <c r="I8110">
        <v>0</v>
      </c>
      <c r="J8110">
        <v>0</v>
      </c>
      <c r="K8110">
        <v>0.73599999999999999</v>
      </c>
      <c r="L8110" t="s">
        <v>23</v>
      </c>
      <c r="M8110" s="3">
        <v>73600</v>
      </c>
      <c r="N8110" s="2" t="str">
        <f>VLOOKUP(Tabla1[[#This Row],[nemo]],'Nemos y clasificaciones'!$A$2:$B$5000,2,FALSE)</f>
        <v>ISHARES MSCI CHINA SMALL-CAP ETF</v>
      </c>
      <c r="O8110" s="3" t="str">
        <f>VLOOKUP(Tabla1[[#This Row],[nemo]],'Nemos y clasificaciones'!$A$1:$C$3000,3,FALSE)</f>
        <v>ETF</v>
      </c>
      <c r="P8110" s="3"/>
      <c r="Q8110" s="3"/>
    </row>
    <row r="8111" spans="1:17" x14ac:dyDescent="0.25">
      <c r="A8111" t="s">
        <v>7807</v>
      </c>
      <c r="B8111" s="1">
        <v>43270</v>
      </c>
      <c r="C8111" s="1">
        <v>43276</v>
      </c>
      <c r="D8111" t="s">
        <v>21</v>
      </c>
      <c r="E8111" t="s">
        <v>1281</v>
      </c>
      <c r="F8111">
        <v>0</v>
      </c>
      <c r="G8111">
        <v>100000</v>
      </c>
      <c r="H8111">
        <v>0</v>
      </c>
      <c r="I8111">
        <v>0</v>
      </c>
      <c r="J8111">
        <v>0</v>
      </c>
      <c r="K8111">
        <v>0.73499999999999999</v>
      </c>
      <c r="L8111" t="s">
        <v>23</v>
      </c>
      <c r="M8111" s="3">
        <v>73500</v>
      </c>
      <c r="N8111" s="2" t="str">
        <f>VLOOKUP(Tabla1[[#This Row],[nemo]],'Nemos y clasificaciones'!$A$2:$B$5000,2,FALSE)</f>
        <v>ISHARES MSCI CHINA SMALL-CAP ETF</v>
      </c>
      <c r="O8111" s="3" t="str">
        <f>VLOOKUP(Tabla1[[#This Row],[nemo]],'Nemos y clasificaciones'!$A$1:$C$3000,3,FALSE)</f>
        <v>ETF</v>
      </c>
      <c r="P8111" s="3"/>
      <c r="Q8111" s="3"/>
    </row>
    <row r="8112" spans="1:17" x14ac:dyDescent="0.25">
      <c r="A8112" t="s">
        <v>5991</v>
      </c>
      <c r="B8112" s="1">
        <v>43633</v>
      </c>
      <c r="C8112" s="1">
        <v>43637</v>
      </c>
      <c r="D8112" t="s">
        <v>21</v>
      </c>
      <c r="E8112" t="s">
        <v>1281</v>
      </c>
      <c r="F8112">
        <v>0</v>
      </c>
      <c r="G8112">
        <v>100000</v>
      </c>
      <c r="H8112">
        <v>0</v>
      </c>
      <c r="I8112">
        <v>0</v>
      </c>
      <c r="J8112">
        <v>0</v>
      </c>
      <c r="K8112">
        <v>0.70799999999999996</v>
      </c>
      <c r="L8112" t="s">
        <v>23</v>
      </c>
      <c r="M8112" s="3">
        <v>70800</v>
      </c>
      <c r="N8112" s="2" t="str">
        <f>VLOOKUP(Tabla1[[#This Row],[nemo]],'Nemos y clasificaciones'!$A$2:$B$5000,2,FALSE)</f>
        <v>ISHARES MSCI CHINA SMALL-CAP ETF</v>
      </c>
      <c r="O8112" s="3" t="str">
        <f>VLOOKUP(Tabla1[[#This Row],[nemo]],'Nemos y clasificaciones'!$A$1:$C$3000,3,FALSE)</f>
        <v>ETF</v>
      </c>
      <c r="P8112" s="3"/>
      <c r="Q8112" s="3"/>
    </row>
    <row r="8113" spans="1:17" x14ac:dyDescent="0.25">
      <c r="A8113" t="s">
        <v>9249</v>
      </c>
      <c r="B8113" s="1">
        <v>42906</v>
      </c>
      <c r="C8113" s="1">
        <v>42913</v>
      </c>
      <c r="D8113" t="s">
        <v>21</v>
      </c>
      <c r="E8113" t="s">
        <v>1281</v>
      </c>
      <c r="F8113">
        <v>0</v>
      </c>
      <c r="G8113">
        <v>100000</v>
      </c>
      <c r="H8113">
        <v>0</v>
      </c>
      <c r="I8113">
        <v>0</v>
      </c>
      <c r="J8113">
        <v>0</v>
      </c>
      <c r="K8113">
        <v>0.7</v>
      </c>
      <c r="L8113" t="s">
        <v>23</v>
      </c>
      <c r="M8113" s="3">
        <v>70000</v>
      </c>
      <c r="N8113" s="2" t="str">
        <f>VLOOKUP(Tabla1[[#This Row],[nemo]],'Nemos y clasificaciones'!$A$2:$B$5000,2,FALSE)</f>
        <v>ISHARES MSCI CHINA SMALL-CAP ETF</v>
      </c>
      <c r="O8113" s="3" t="str">
        <f>VLOOKUP(Tabla1[[#This Row],[nemo]],'Nemos y clasificaciones'!$A$1:$C$3000,3,FALSE)</f>
        <v>ETF</v>
      </c>
      <c r="P8113" s="3"/>
      <c r="Q8113" s="3"/>
    </row>
    <row r="8114" spans="1:17" x14ac:dyDescent="0.25">
      <c r="A8114" t="s">
        <v>5173</v>
      </c>
      <c r="B8114" s="1">
        <v>43815</v>
      </c>
      <c r="C8114" s="1">
        <v>43819</v>
      </c>
      <c r="D8114" t="s">
        <v>21</v>
      </c>
      <c r="E8114" t="s">
        <v>1281</v>
      </c>
      <c r="F8114">
        <v>0</v>
      </c>
      <c r="G8114">
        <v>100000</v>
      </c>
      <c r="H8114">
        <v>0</v>
      </c>
      <c r="I8114">
        <v>0</v>
      </c>
      <c r="J8114">
        <v>0</v>
      </c>
      <c r="K8114">
        <v>0.61099999999999999</v>
      </c>
      <c r="L8114" t="s">
        <v>23</v>
      </c>
      <c r="M8114" s="3">
        <v>61100</v>
      </c>
      <c r="N8114" s="2" t="str">
        <f>VLOOKUP(Tabla1[[#This Row],[nemo]],'Nemos y clasificaciones'!$A$2:$B$5000,2,FALSE)</f>
        <v>ISHARES MSCI CHINA SMALL-CAP ETF</v>
      </c>
      <c r="O8114" s="3" t="str">
        <f>VLOOKUP(Tabla1[[#This Row],[nemo]],'Nemos y clasificaciones'!$A$1:$C$3000,3,FALSE)</f>
        <v>ETF</v>
      </c>
      <c r="P8114" s="3"/>
      <c r="Q8114" s="3"/>
    </row>
    <row r="8115" spans="1:17" x14ac:dyDescent="0.25">
      <c r="A8115" t="s">
        <v>3940</v>
      </c>
      <c r="B8115" s="1">
        <v>43997</v>
      </c>
      <c r="C8115" s="1">
        <v>44001</v>
      </c>
      <c r="D8115" t="s">
        <v>21</v>
      </c>
      <c r="E8115" t="s">
        <v>1281</v>
      </c>
      <c r="F8115">
        <v>0</v>
      </c>
      <c r="G8115">
        <v>100000</v>
      </c>
      <c r="H8115">
        <v>0</v>
      </c>
      <c r="I8115">
        <v>0</v>
      </c>
      <c r="J8115">
        <v>0</v>
      </c>
      <c r="K8115">
        <v>0.58299999999999996</v>
      </c>
      <c r="L8115" t="s">
        <v>23</v>
      </c>
      <c r="M8115" s="3">
        <v>58300</v>
      </c>
      <c r="N8115" s="2" t="str">
        <f>VLOOKUP(Tabla1[[#This Row],[nemo]],'Nemos y clasificaciones'!$A$2:$B$5000,2,FALSE)</f>
        <v>ISHARES MSCI CHINA SMALL-CAP ETF</v>
      </c>
      <c r="O8115" s="3" t="str">
        <f>VLOOKUP(Tabla1[[#This Row],[nemo]],'Nemos y clasificaciones'!$A$1:$C$3000,3,FALSE)</f>
        <v>ETF</v>
      </c>
      <c r="P8115" s="3"/>
      <c r="Q8115" s="3"/>
    </row>
    <row r="8116" spans="1:17" x14ac:dyDescent="0.25">
      <c r="A8116" t="s">
        <v>1280</v>
      </c>
      <c r="B8116" s="1">
        <v>44357</v>
      </c>
      <c r="C8116" s="1">
        <v>44363</v>
      </c>
      <c r="D8116" t="s">
        <v>21</v>
      </c>
      <c r="E8116" t="s">
        <v>1281</v>
      </c>
      <c r="F8116">
        <v>0</v>
      </c>
      <c r="G8116">
        <v>100000</v>
      </c>
      <c r="H8116">
        <v>0</v>
      </c>
      <c r="I8116">
        <v>0</v>
      </c>
      <c r="J8116">
        <v>0</v>
      </c>
      <c r="K8116">
        <v>0.56000000000000005</v>
      </c>
      <c r="L8116" t="s">
        <v>23</v>
      </c>
      <c r="M8116" s="3">
        <v>56000</v>
      </c>
      <c r="N8116" s="2" t="str">
        <f>VLOOKUP(Tabla1[[#This Row],[nemo]],'Nemos y clasificaciones'!$A$2:$B$5000,2,FALSE)</f>
        <v>ISHARES MSCI CHINA SMALL-CAP ETF</v>
      </c>
      <c r="O8116" s="3" t="str">
        <f>VLOOKUP(Tabla1[[#This Row],[nemo]],'Nemos y clasificaciones'!$A$1:$C$3000,3,FALSE)</f>
        <v>ETF</v>
      </c>
      <c r="P8116" s="3"/>
      <c r="Q8116" s="3"/>
    </row>
    <row r="8117" spans="1:17" x14ac:dyDescent="0.25">
      <c r="A8117" t="s">
        <v>8745</v>
      </c>
      <c r="B8117" s="1">
        <v>43088</v>
      </c>
      <c r="C8117" s="1">
        <v>43095</v>
      </c>
      <c r="D8117" t="s">
        <v>21</v>
      </c>
      <c r="E8117" t="s">
        <v>1279</v>
      </c>
      <c r="F8117">
        <v>0</v>
      </c>
      <c r="G8117">
        <v>100000</v>
      </c>
      <c r="H8117">
        <v>0</v>
      </c>
      <c r="I8117">
        <v>0</v>
      </c>
      <c r="J8117">
        <v>0</v>
      </c>
      <c r="K8117">
        <v>0.69699999999999995</v>
      </c>
      <c r="L8117" t="s">
        <v>23</v>
      </c>
      <c r="M8117" s="3">
        <v>69700</v>
      </c>
      <c r="N8117" s="2" t="str">
        <f>VLOOKUP(Tabla1[[#This Row],[nemo]],'Nemos y clasificaciones'!$A$2:$B$5000,2,FALSE)</f>
        <v>ISHARES MSCI EMERGING MARKETS ETF</v>
      </c>
      <c r="O8117" s="3" t="str">
        <f>VLOOKUP(Tabla1[[#This Row],[nemo]],'Nemos y clasificaciones'!$A$1:$C$3000,3,FALSE)</f>
        <v>ETF</v>
      </c>
      <c r="P8117" s="3"/>
      <c r="Q8117" s="3"/>
    </row>
    <row r="8118" spans="1:17" x14ac:dyDescent="0.25">
      <c r="A8118" t="s">
        <v>5172</v>
      </c>
      <c r="B8118" s="1">
        <v>43815</v>
      </c>
      <c r="C8118" s="1">
        <v>43819</v>
      </c>
      <c r="D8118" t="s">
        <v>21</v>
      </c>
      <c r="E8118" t="s">
        <v>1279</v>
      </c>
      <c r="F8118">
        <v>0</v>
      </c>
      <c r="G8118">
        <v>100000</v>
      </c>
      <c r="H8118">
        <v>0</v>
      </c>
      <c r="I8118">
        <v>0</v>
      </c>
      <c r="J8118">
        <v>0</v>
      </c>
      <c r="K8118">
        <v>0.66300000000000003</v>
      </c>
      <c r="L8118" t="s">
        <v>23</v>
      </c>
      <c r="M8118" s="3">
        <v>66300</v>
      </c>
      <c r="N8118" s="2" t="str">
        <f>VLOOKUP(Tabla1[[#This Row],[nemo]],'Nemos y clasificaciones'!$A$2:$B$5000,2,FALSE)</f>
        <v>ISHARES MSCI EMERGING MARKETS ETF</v>
      </c>
      <c r="O8118" s="3" t="str">
        <f>VLOOKUP(Tabla1[[#This Row],[nemo]],'Nemos y clasificaciones'!$A$1:$C$3000,3,FALSE)</f>
        <v>ETF</v>
      </c>
      <c r="P8118" s="3"/>
      <c r="Q8118" s="3"/>
    </row>
    <row r="8119" spans="1:17" x14ac:dyDescent="0.25">
      <c r="A8119" t="s">
        <v>7086</v>
      </c>
      <c r="B8119" s="1">
        <v>43452</v>
      </c>
      <c r="C8119" s="1">
        <v>43458</v>
      </c>
      <c r="D8119" t="s">
        <v>21</v>
      </c>
      <c r="E8119" t="s">
        <v>1279</v>
      </c>
      <c r="F8119">
        <v>0</v>
      </c>
      <c r="G8119">
        <v>100000</v>
      </c>
      <c r="H8119">
        <v>0</v>
      </c>
      <c r="I8119">
        <v>0</v>
      </c>
      <c r="J8119">
        <v>0</v>
      </c>
      <c r="K8119">
        <v>0.58399999999999996</v>
      </c>
      <c r="L8119" t="s">
        <v>23</v>
      </c>
      <c r="M8119" s="3">
        <v>58400</v>
      </c>
      <c r="N8119" s="2" t="str">
        <f>VLOOKUP(Tabla1[[#This Row],[nemo]],'Nemos y clasificaciones'!$A$2:$B$5000,2,FALSE)</f>
        <v>ISHARES MSCI EMERGING MARKETS ETF</v>
      </c>
      <c r="O8119" s="3" t="str">
        <f>VLOOKUP(Tabla1[[#This Row],[nemo]],'Nemos y clasificaciones'!$A$1:$C$3000,3,FALSE)</f>
        <v>ETF</v>
      </c>
      <c r="P8119" s="3"/>
      <c r="Q8119" s="3"/>
    </row>
    <row r="8120" spans="1:17" x14ac:dyDescent="0.25">
      <c r="A8120" t="s">
        <v>2931</v>
      </c>
      <c r="B8120" s="1">
        <v>44179</v>
      </c>
      <c r="C8120" s="1">
        <v>44183</v>
      </c>
      <c r="D8120" t="s">
        <v>21</v>
      </c>
      <c r="E8120" t="s">
        <v>1279</v>
      </c>
      <c r="F8120">
        <v>0</v>
      </c>
      <c r="G8120">
        <v>100000</v>
      </c>
      <c r="H8120">
        <v>0</v>
      </c>
      <c r="I8120">
        <v>0</v>
      </c>
      <c r="J8120">
        <v>0</v>
      </c>
      <c r="K8120">
        <v>0.51900000000000002</v>
      </c>
      <c r="L8120" t="s">
        <v>23</v>
      </c>
      <c r="M8120" s="3">
        <v>51900</v>
      </c>
      <c r="N8120" s="2" t="str">
        <f>VLOOKUP(Tabla1[[#This Row],[nemo]],'Nemos y clasificaciones'!$A$2:$B$5000,2,FALSE)</f>
        <v>ISHARES MSCI EMERGING MARKETS ETF</v>
      </c>
      <c r="O8120" s="3" t="str">
        <f>VLOOKUP(Tabla1[[#This Row],[nemo]],'Nemos y clasificaciones'!$A$1:$C$3000,3,FALSE)</f>
        <v>ETF</v>
      </c>
      <c r="P8120" s="3"/>
      <c r="Q8120" s="3"/>
    </row>
    <row r="8121" spans="1:17" x14ac:dyDescent="0.25">
      <c r="A8121" t="s">
        <v>11051</v>
      </c>
      <c r="B8121" s="1">
        <v>42359</v>
      </c>
      <c r="C8121" s="1">
        <v>42366</v>
      </c>
      <c r="D8121" t="s">
        <v>21</v>
      </c>
      <c r="E8121" t="s">
        <v>1279</v>
      </c>
      <c r="F8121">
        <v>0</v>
      </c>
      <c r="G8121">
        <v>100000</v>
      </c>
      <c r="H8121">
        <v>0</v>
      </c>
      <c r="I8121">
        <v>0</v>
      </c>
      <c r="J8121">
        <v>0</v>
      </c>
      <c r="K8121">
        <v>0.501</v>
      </c>
      <c r="L8121" t="s">
        <v>23</v>
      </c>
      <c r="M8121" s="3">
        <v>50100</v>
      </c>
      <c r="N8121" s="2" t="str">
        <f>VLOOKUP(Tabla1[[#This Row],[nemo]],'Nemos y clasificaciones'!$A$2:$B$5000,2,FALSE)</f>
        <v>ISHARES MSCI EMERGING MARKETS ETF</v>
      </c>
      <c r="O8121" s="3" t="str">
        <f>VLOOKUP(Tabla1[[#This Row],[nemo]],'Nemos y clasificaciones'!$A$1:$C$3000,3,FALSE)</f>
        <v>ETF</v>
      </c>
      <c r="P8121" s="3"/>
      <c r="Q8121" s="3"/>
    </row>
    <row r="8122" spans="1:17" x14ac:dyDescent="0.25">
      <c r="A8122" t="s">
        <v>10027</v>
      </c>
      <c r="B8122" s="1">
        <v>42725</v>
      </c>
      <c r="C8122" s="1">
        <v>42732</v>
      </c>
      <c r="D8122" t="s">
        <v>21</v>
      </c>
      <c r="E8122" t="s">
        <v>1279</v>
      </c>
      <c r="F8122">
        <v>0</v>
      </c>
      <c r="G8122">
        <v>100000</v>
      </c>
      <c r="H8122">
        <v>0</v>
      </c>
      <c r="I8122">
        <v>0</v>
      </c>
      <c r="J8122">
        <v>0</v>
      </c>
      <c r="K8122">
        <v>0.39600000000000002</v>
      </c>
      <c r="L8122" t="s">
        <v>23</v>
      </c>
      <c r="M8122" s="3">
        <v>39600</v>
      </c>
      <c r="N8122" s="2" t="str">
        <f>VLOOKUP(Tabla1[[#This Row],[nemo]],'Nemos y clasificaciones'!$A$2:$B$5000,2,FALSE)</f>
        <v>ISHARES MSCI EMERGING MARKETS ETF</v>
      </c>
      <c r="O8122" s="3" t="str">
        <f>VLOOKUP(Tabla1[[#This Row],[nemo]],'Nemos y clasificaciones'!$A$1:$C$3000,3,FALSE)</f>
        <v>ETF</v>
      </c>
      <c r="P8122" s="3"/>
      <c r="Q8122" s="3"/>
    </row>
    <row r="8123" spans="1:17" x14ac:dyDescent="0.25">
      <c r="A8123" t="s">
        <v>5990</v>
      </c>
      <c r="B8123" s="1">
        <v>43633</v>
      </c>
      <c r="C8123" s="1">
        <v>43637</v>
      </c>
      <c r="D8123" t="s">
        <v>21</v>
      </c>
      <c r="E8123" t="s">
        <v>1279</v>
      </c>
      <c r="F8123">
        <v>0</v>
      </c>
      <c r="G8123">
        <v>100000</v>
      </c>
      <c r="H8123">
        <v>0</v>
      </c>
      <c r="I8123">
        <v>0</v>
      </c>
      <c r="J8123">
        <v>0</v>
      </c>
      <c r="K8123">
        <v>0.311</v>
      </c>
      <c r="L8123" t="s">
        <v>23</v>
      </c>
      <c r="M8123" s="3">
        <v>31100</v>
      </c>
      <c r="N8123" s="2" t="str">
        <f>VLOOKUP(Tabla1[[#This Row],[nemo]],'Nemos y clasificaciones'!$A$2:$B$5000,2,FALSE)</f>
        <v>ISHARES MSCI EMERGING MARKETS ETF</v>
      </c>
      <c r="O8123" s="3" t="str">
        <f>VLOOKUP(Tabla1[[#This Row],[nemo]],'Nemos y clasificaciones'!$A$1:$C$3000,3,FALSE)</f>
        <v>ETF</v>
      </c>
      <c r="P8123" s="3"/>
      <c r="Q8123" s="3"/>
    </row>
    <row r="8124" spans="1:17" x14ac:dyDescent="0.25">
      <c r="A8124" t="s">
        <v>11407</v>
      </c>
      <c r="B8124" s="1">
        <v>42180</v>
      </c>
      <c r="C8124" s="1">
        <v>42186</v>
      </c>
      <c r="D8124" t="s">
        <v>21</v>
      </c>
      <c r="E8124" t="s">
        <v>1279</v>
      </c>
      <c r="F8124">
        <v>0</v>
      </c>
      <c r="G8124">
        <v>100000</v>
      </c>
      <c r="H8124">
        <v>0</v>
      </c>
      <c r="I8124">
        <v>0</v>
      </c>
      <c r="J8124">
        <v>0</v>
      </c>
      <c r="K8124">
        <v>0.30099999999999999</v>
      </c>
      <c r="L8124" t="s">
        <v>23</v>
      </c>
      <c r="M8124" s="3">
        <v>30100</v>
      </c>
      <c r="N8124" s="2" t="str">
        <f>VLOOKUP(Tabla1[[#This Row],[nemo]],'Nemos y clasificaciones'!$A$2:$B$5000,2,FALSE)</f>
        <v>ISHARES MSCI EMERGING MARKETS ETF</v>
      </c>
      <c r="O8124" s="3" t="str">
        <f>VLOOKUP(Tabla1[[#This Row],[nemo]],'Nemos y clasificaciones'!$A$1:$C$3000,3,FALSE)</f>
        <v>ETF</v>
      </c>
      <c r="P8124" s="3"/>
      <c r="Q8124" s="3"/>
    </row>
    <row r="8125" spans="1:17" x14ac:dyDescent="0.25">
      <c r="A8125" t="s">
        <v>7808</v>
      </c>
      <c r="B8125" s="1">
        <v>43270</v>
      </c>
      <c r="C8125" s="1">
        <v>43276</v>
      </c>
      <c r="D8125" t="s">
        <v>21</v>
      </c>
      <c r="E8125" t="s">
        <v>1279</v>
      </c>
      <c r="F8125">
        <v>0</v>
      </c>
      <c r="G8125">
        <v>100000</v>
      </c>
      <c r="H8125">
        <v>0</v>
      </c>
      <c r="I8125">
        <v>0</v>
      </c>
      <c r="J8125">
        <v>0</v>
      </c>
      <c r="K8125">
        <v>0.28999999999999998</v>
      </c>
      <c r="L8125" t="s">
        <v>23</v>
      </c>
      <c r="M8125" s="3">
        <v>29000</v>
      </c>
      <c r="N8125" s="2" t="str">
        <f>VLOOKUP(Tabla1[[#This Row],[nemo]],'Nemos y clasificaciones'!$A$2:$B$5000,2,FALSE)</f>
        <v>ISHARES MSCI EMERGING MARKETS ETF</v>
      </c>
      <c r="O8125" s="3" t="str">
        <f>VLOOKUP(Tabla1[[#This Row],[nemo]],'Nemos y clasificaciones'!$A$1:$C$3000,3,FALSE)</f>
        <v>ETF</v>
      </c>
      <c r="P8125" s="3"/>
      <c r="Q8125" s="3"/>
    </row>
    <row r="8126" spans="1:17" x14ac:dyDescent="0.25">
      <c r="A8126" t="s">
        <v>5171</v>
      </c>
      <c r="B8126" s="1">
        <v>43815</v>
      </c>
      <c r="C8126" s="1">
        <v>43819</v>
      </c>
      <c r="D8126" t="s">
        <v>21</v>
      </c>
      <c r="E8126" t="s">
        <v>1279</v>
      </c>
      <c r="F8126">
        <v>0</v>
      </c>
      <c r="G8126">
        <v>100000</v>
      </c>
      <c r="H8126">
        <v>0</v>
      </c>
      <c r="I8126">
        <v>0</v>
      </c>
      <c r="J8126">
        <v>0</v>
      </c>
      <c r="K8126">
        <v>0.26600000000000001</v>
      </c>
      <c r="L8126" t="s">
        <v>23</v>
      </c>
      <c r="M8126" s="3">
        <v>26600</v>
      </c>
      <c r="N8126" s="2" t="str">
        <f>VLOOKUP(Tabla1[[#This Row],[nemo]],'Nemos y clasificaciones'!$A$2:$B$5000,2,FALSE)</f>
        <v>ISHARES MSCI EMERGING MARKETS ETF</v>
      </c>
      <c r="O8126" s="3" t="str">
        <f>VLOOKUP(Tabla1[[#This Row],[nemo]],'Nemos y clasificaciones'!$A$1:$C$3000,3,FALSE)</f>
        <v>ETF</v>
      </c>
      <c r="P8126" s="3"/>
      <c r="Q8126" s="3"/>
    </row>
    <row r="8127" spans="1:17" x14ac:dyDescent="0.25">
      <c r="A8127" t="s">
        <v>10374</v>
      </c>
      <c r="B8127" s="1">
        <v>42543</v>
      </c>
      <c r="C8127" s="1">
        <v>42549</v>
      </c>
      <c r="D8127" t="s">
        <v>21</v>
      </c>
      <c r="E8127" t="s">
        <v>1279</v>
      </c>
      <c r="F8127">
        <v>0</v>
      </c>
      <c r="G8127">
        <v>100000</v>
      </c>
      <c r="H8127">
        <v>0</v>
      </c>
      <c r="I8127">
        <v>0</v>
      </c>
      <c r="J8127">
        <v>0</v>
      </c>
      <c r="K8127">
        <v>0.26600000000000001</v>
      </c>
      <c r="L8127" t="s">
        <v>23</v>
      </c>
      <c r="M8127" s="3">
        <v>26600</v>
      </c>
      <c r="N8127" s="2" t="str">
        <f>VLOOKUP(Tabla1[[#This Row],[nemo]],'Nemos y clasificaciones'!$A$2:$B$5000,2,FALSE)</f>
        <v>ISHARES MSCI EMERGING MARKETS ETF</v>
      </c>
      <c r="O8127" s="3" t="str">
        <f>VLOOKUP(Tabla1[[#This Row],[nemo]],'Nemos y clasificaciones'!$A$1:$C$3000,3,FALSE)</f>
        <v>ETF</v>
      </c>
      <c r="P8127" s="3"/>
      <c r="Q8127" s="3"/>
    </row>
    <row r="8128" spans="1:17" x14ac:dyDescent="0.25">
      <c r="A8128" t="s">
        <v>1278</v>
      </c>
      <c r="B8128" s="1">
        <v>44357</v>
      </c>
      <c r="C8128" s="1">
        <v>44363</v>
      </c>
      <c r="D8128" t="s">
        <v>21</v>
      </c>
      <c r="E8128" t="s">
        <v>1279</v>
      </c>
      <c r="F8128">
        <v>0</v>
      </c>
      <c r="G8128">
        <v>100000</v>
      </c>
      <c r="H8128">
        <v>0</v>
      </c>
      <c r="I8128">
        <v>0</v>
      </c>
      <c r="J8128">
        <v>0</v>
      </c>
      <c r="K8128">
        <v>0.24099999999999999</v>
      </c>
      <c r="L8128" t="s">
        <v>23</v>
      </c>
      <c r="M8128" s="3">
        <v>24100</v>
      </c>
      <c r="N8128" s="2" t="str">
        <f>VLOOKUP(Tabla1[[#This Row],[nemo]],'Nemos y clasificaciones'!$A$2:$B$5000,2,FALSE)</f>
        <v>ISHARES MSCI EMERGING MARKETS ETF</v>
      </c>
      <c r="O8128" s="3" t="str">
        <f>VLOOKUP(Tabla1[[#This Row],[nemo]],'Nemos y clasificaciones'!$A$1:$C$3000,3,FALSE)</f>
        <v>ETF</v>
      </c>
      <c r="P8128" s="3"/>
      <c r="Q8128" s="3"/>
    </row>
    <row r="8129" spans="1:17" x14ac:dyDescent="0.25">
      <c r="A8129" t="s">
        <v>3939</v>
      </c>
      <c r="B8129" s="1">
        <v>43997</v>
      </c>
      <c r="C8129" s="1">
        <v>44001</v>
      </c>
      <c r="D8129" t="s">
        <v>21</v>
      </c>
      <c r="E8129" t="s">
        <v>1279</v>
      </c>
      <c r="F8129">
        <v>0</v>
      </c>
      <c r="G8129">
        <v>100000</v>
      </c>
      <c r="H8129">
        <v>0</v>
      </c>
      <c r="I8129">
        <v>0</v>
      </c>
      <c r="J8129">
        <v>0</v>
      </c>
      <c r="K8129">
        <v>0.23</v>
      </c>
      <c r="L8129" t="s">
        <v>23</v>
      </c>
      <c r="M8129" s="3">
        <v>23000</v>
      </c>
      <c r="N8129" s="2" t="str">
        <f>VLOOKUP(Tabla1[[#This Row],[nemo]],'Nemos y clasificaciones'!$A$2:$B$5000,2,FALSE)</f>
        <v>ISHARES MSCI EMERGING MARKETS ETF</v>
      </c>
      <c r="O8129" s="3" t="str">
        <f>VLOOKUP(Tabla1[[#This Row],[nemo]],'Nemos y clasificaciones'!$A$1:$C$3000,3,FALSE)</f>
        <v>ETF</v>
      </c>
      <c r="P8129" s="3"/>
      <c r="Q8129" s="3"/>
    </row>
    <row r="8130" spans="1:17" x14ac:dyDescent="0.25">
      <c r="A8130" t="s">
        <v>9250</v>
      </c>
      <c r="B8130" s="1">
        <v>42906</v>
      </c>
      <c r="C8130" s="1">
        <v>42913</v>
      </c>
      <c r="D8130" t="s">
        <v>21</v>
      </c>
      <c r="E8130" t="s">
        <v>1279</v>
      </c>
      <c r="F8130">
        <v>0</v>
      </c>
      <c r="G8130">
        <v>100000</v>
      </c>
      <c r="H8130">
        <v>0</v>
      </c>
      <c r="I8130">
        <v>0</v>
      </c>
      <c r="J8130">
        <v>0</v>
      </c>
      <c r="K8130">
        <v>0.192</v>
      </c>
      <c r="L8130" t="s">
        <v>23</v>
      </c>
      <c r="M8130" s="3">
        <v>19200</v>
      </c>
      <c r="N8130" s="2" t="str">
        <f>VLOOKUP(Tabla1[[#This Row],[nemo]],'Nemos y clasificaciones'!$A$2:$B$5000,2,FALSE)</f>
        <v>ISHARES MSCI EMERGING MARKETS ETF</v>
      </c>
      <c r="O8130" s="3" t="str">
        <f>VLOOKUP(Tabla1[[#This Row],[nemo]],'Nemos y clasificaciones'!$A$1:$C$3000,3,FALSE)</f>
        <v>ETF</v>
      </c>
      <c r="P8130" s="3"/>
      <c r="Q8130" s="3"/>
    </row>
    <row r="8131" spans="1:17" x14ac:dyDescent="0.25">
      <c r="A8131" t="s">
        <v>2992</v>
      </c>
      <c r="B8131" s="1">
        <v>44179</v>
      </c>
      <c r="C8131" s="1">
        <v>44183</v>
      </c>
      <c r="D8131" t="s">
        <v>21</v>
      </c>
      <c r="E8131" t="s">
        <v>1407</v>
      </c>
      <c r="F8131">
        <v>0</v>
      </c>
      <c r="G8131">
        <v>1000000</v>
      </c>
      <c r="H8131">
        <v>0</v>
      </c>
      <c r="I8131">
        <v>0</v>
      </c>
      <c r="J8131">
        <v>0</v>
      </c>
      <c r="K8131">
        <v>0.94199999999999995</v>
      </c>
      <c r="L8131" t="s">
        <v>23</v>
      </c>
      <c r="M8131" s="2">
        <v>942000</v>
      </c>
      <c r="N8131" s="2" t="str">
        <f>VLOOKUP(Tabla1[[#This Row],[nemo]],'Nemos y clasificaciones'!$A$2:$B$5000,2,FALSE)</f>
        <v>ISHARES EDGE MSCI MIN VOL EMERG MARKETS</v>
      </c>
      <c r="O8131" s="2" t="str">
        <f>VLOOKUP(Tabla1[[#This Row],[nemo]],'Nemos y clasificaciones'!$A$1:$C$3000,3,FALSE)</f>
        <v>ETF</v>
      </c>
      <c r="P8131" s="2"/>
      <c r="Q8131" s="2"/>
    </row>
    <row r="8132" spans="1:17" x14ac:dyDescent="0.25">
      <c r="A8132" t="s">
        <v>5238</v>
      </c>
      <c r="B8132" s="1">
        <v>43815</v>
      </c>
      <c r="C8132" s="1">
        <v>43819</v>
      </c>
      <c r="D8132" t="s">
        <v>21</v>
      </c>
      <c r="E8132" t="s">
        <v>1407</v>
      </c>
      <c r="F8132">
        <v>0</v>
      </c>
      <c r="G8132">
        <v>1000000</v>
      </c>
      <c r="H8132">
        <v>0</v>
      </c>
      <c r="I8132">
        <v>0</v>
      </c>
      <c r="J8132">
        <v>0</v>
      </c>
      <c r="K8132">
        <v>0.91600000000000004</v>
      </c>
      <c r="L8132" t="s">
        <v>23</v>
      </c>
      <c r="M8132" s="2">
        <v>916000</v>
      </c>
      <c r="N8132" s="2" t="str">
        <f>VLOOKUP(Tabla1[[#This Row],[nemo]],'Nemos y clasificaciones'!$A$2:$B$5000,2,FALSE)</f>
        <v>ISHARES EDGE MSCI MIN VOL EMERG MARKETS</v>
      </c>
      <c r="O8132" s="2" t="str">
        <f>VLOOKUP(Tabla1[[#This Row],[nemo]],'Nemos y clasificaciones'!$A$1:$C$3000,3,FALSE)</f>
        <v>ETF</v>
      </c>
      <c r="P8132" s="2"/>
      <c r="Q8132" s="2"/>
    </row>
    <row r="8133" spans="1:17" x14ac:dyDescent="0.25">
      <c r="A8133" t="s">
        <v>7124</v>
      </c>
      <c r="B8133" s="1">
        <v>43452</v>
      </c>
      <c r="C8133" s="1">
        <v>43458</v>
      </c>
      <c r="D8133" t="s">
        <v>21</v>
      </c>
      <c r="E8133" t="s">
        <v>1407</v>
      </c>
      <c r="F8133">
        <v>0</v>
      </c>
      <c r="G8133">
        <v>1000000</v>
      </c>
      <c r="H8133">
        <v>0</v>
      </c>
      <c r="I8133">
        <v>0</v>
      </c>
      <c r="J8133">
        <v>0</v>
      </c>
      <c r="K8133">
        <v>0.86199999999999999</v>
      </c>
      <c r="L8133" t="s">
        <v>23</v>
      </c>
      <c r="M8133" s="2">
        <v>862000</v>
      </c>
      <c r="N8133" s="2" t="str">
        <f>VLOOKUP(Tabla1[[#This Row],[nemo]],'Nemos y clasificaciones'!$A$2:$B$5000,2,FALSE)</f>
        <v>ISHARES EDGE MSCI MIN VOL EMERG MARKETS</v>
      </c>
      <c r="O8133" s="2" t="str">
        <f>VLOOKUP(Tabla1[[#This Row],[nemo]],'Nemos y clasificaciones'!$A$1:$C$3000,3,FALSE)</f>
        <v>ETF</v>
      </c>
      <c r="P8133" s="2"/>
      <c r="Q8133" s="2"/>
    </row>
    <row r="8134" spans="1:17" x14ac:dyDescent="0.25">
      <c r="A8134" t="s">
        <v>6059</v>
      </c>
      <c r="B8134" s="1">
        <v>43633</v>
      </c>
      <c r="C8134" s="1">
        <v>43637</v>
      </c>
      <c r="D8134" t="s">
        <v>21</v>
      </c>
      <c r="E8134" t="s">
        <v>1407</v>
      </c>
      <c r="F8134">
        <v>0</v>
      </c>
      <c r="G8134">
        <v>1000000</v>
      </c>
      <c r="H8134">
        <v>0</v>
      </c>
      <c r="I8134">
        <v>0</v>
      </c>
      <c r="J8134">
        <v>0</v>
      </c>
      <c r="K8134">
        <v>0.624</v>
      </c>
      <c r="L8134" t="s">
        <v>23</v>
      </c>
      <c r="M8134" s="2">
        <v>624000</v>
      </c>
      <c r="N8134" s="2" t="str">
        <f>VLOOKUP(Tabla1[[#This Row],[nemo]],'Nemos y clasificaciones'!$A$2:$B$5000,2,FALSE)</f>
        <v>ISHARES EDGE MSCI MIN VOL EMERG MARKETS</v>
      </c>
      <c r="O8134" s="2" t="str">
        <f>VLOOKUP(Tabla1[[#This Row],[nemo]],'Nemos y clasificaciones'!$A$1:$C$3000,3,FALSE)</f>
        <v>ETF</v>
      </c>
      <c r="P8134" s="2"/>
      <c r="Q8134" s="2"/>
    </row>
    <row r="8135" spans="1:17" x14ac:dyDescent="0.25">
      <c r="A8135" t="s">
        <v>4008</v>
      </c>
      <c r="B8135" s="1">
        <v>43997</v>
      </c>
      <c r="C8135" s="1">
        <v>44001</v>
      </c>
      <c r="D8135" t="s">
        <v>21</v>
      </c>
      <c r="E8135" t="s">
        <v>1407</v>
      </c>
      <c r="F8135">
        <v>0</v>
      </c>
      <c r="G8135">
        <v>1000000</v>
      </c>
      <c r="H8135">
        <v>0</v>
      </c>
      <c r="I8135">
        <v>0</v>
      </c>
      <c r="J8135">
        <v>0</v>
      </c>
      <c r="K8135">
        <v>0.55200000000000005</v>
      </c>
      <c r="L8135" t="s">
        <v>23</v>
      </c>
      <c r="M8135" s="2">
        <v>552000</v>
      </c>
      <c r="N8135" s="2" t="str">
        <f>VLOOKUP(Tabla1[[#This Row],[nemo]],'Nemos y clasificaciones'!$A$2:$B$5000,2,FALSE)</f>
        <v>ISHARES EDGE MSCI MIN VOL EMERG MARKETS</v>
      </c>
      <c r="O8135" s="2" t="str">
        <f>VLOOKUP(Tabla1[[#This Row],[nemo]],'Nemos y clasificaciones'!$A$1:$C$3000,3,FALSE)</f>
        <v>ETF</v>
      </c>
      <c r="P8135" s="2"/>
      <c r="Q8135" s="2"/>
    </row>
    <row r="8136" spans="1:17" x14ac:dyDescent="0.25">
      <c r="A8136" t="s">
        <v>1406</v>
      </c>
      <c r="B8136" s="1">
        <v>44357</v>
      </c>
      <c r="C8136" s="1">
        <v>44363</v>
      </c>
      <c r="D8136" t="s">
        <v>21</v>
      </c>
      <c r="E8136" t="s">
        <v>1407</v>
      </c>
      <c r="F8136">
        <v>0</v>
      </c>
      <c r="G8136">
        <v>1000000</v>
      </c>
      <c r="H8136">
        <v>0</v>
      </c>
      <c r="I8136">
        <v>0</v>
      </c>
      <c r="J8136">
        <v>0</v>
      </c>
      <c r="K8136">
        <v>0.52400000000000002</v>
      </c>
      <c r="L8136" t="s">
        <v>23</v>
      </c>
      <c r="M8136" s="2">
        <v>524000</v>
      </c>
      <c r="N8136" s="2" t="str">
        <f>VLOOKUP(Tabla1[[#This Row],[nemo]],'Nemos y clasificaciones'!$A$2:$B$5000,2,FALSE)</f>
        <v>ISHARES EDGE MSCI MIN VOL EMERG MARKETS</v>
      </c>
      <c r="O8136" s="2" t="str">
        <f>VLOOKUP(Tabla1[[#This Row],[nemo]],'Nemos y clasificaciones'!$A$1:$C$3000,3,FALSE)</f>
        <v>ETF</v>
      </c>
      <c r="P8136" s="2"/>
      <c r="Q8136" s="2"/>
    </row>
    <row r="8137" spans="1:17" x14ac:dyDescent="0.25">
      <c r="A8137" t="s">
        <v>7851</v>
      </c>
      <c r="B8137" s="1">
        <v>43270</v>
      </c>
      <c r="C8137" s="1">
        <v>43276</v>
      </c>
      <c r="D8137" t="s">
        <v>21</v>
      </c>
      <c r="E8137" t="s">
        <v>1407</v>
      </c>
      <c r="F8137">
        <v>0</v>
      </c>
      <c r="G8137">
        <v>1000000</v>
      </c>
      <c r="H8137">
        <v>0</v>
      </c>
      <c r="I8137">
        <v>0</v>
      </c>
      <c r="J8137">
        <v>0</v>
      </c>
      <c r="K8137">
        <v>0.51100000000000001</v>
      </c>
      <c r="L8137" t="s">
        <v>23</v>
      </c>
      <c r="M8137" s="2">
        <v>511000</v>
      </c>
      <c r="N8137" s="2" t="str">
        <f>VLOOKUP(Tabla1[[#This Row],[nemo]],'Nemos y clasificaciones'!$A$2:$B$5000,2,FALSE)</f>
        <v>ISHARES EDGE MSCI MIN VOL EMERG MARKETS</v>
      </c>
      <c r="O8137" s="2" t="str">
        <f>VLOOKUP(Tabla1[[#This Row],[nemo]],'Nemos y clasificaciones'!$A$1:$C$3000,3,FALSE)</f>
        <v>ETF</v>
      </c>
      <c r="P8137" s="2"/>
      <c r="Q8137" s="2"/>
    </row>
    <row r="8138" spans="1:17" x14ac:dyDescent="0.25">
      <c r="A8138" t="s">
        <v>5993</v>
      </c>
      <c r="B8138" s="1">
        <v>43633</v>
      </c>
      <c r="C8138" s="1">
        <v>43637</v>
      </c>
      <c r="D8138" t="s">
        <v>21</v>
      </c>
      <c r="E8138" t="s">
        <v>1285</v>
      </c>
      <c r="F8138">
        <v>0</v>
      </c>
      <c r="G8138">
        <v>100000</v>
      </c>
      <c r="H8138">
        <v>0</v>
      </c>
      <c r="I8138">
        <v>0</v>
      </c>
      <c r="J8138">
        <v>0</v>
      </c>
      <c r="K8138">
        <v>1.3759999999999999</v>
      </c>
      <c r="L8138" t="s">
        <v>16</v>
      </c>
      <c r="M8138" s="2">
        <v>137600</v>
      </c>
      <c r="N8138" s="2" t="str">
        <f>VLOOKUP(Tabla1[[#This Row],[nemo]],'Nemos y clasificaciones'!$A$2:$B$5000,2,FALSE)</f>
        <v>ISHARES MSCI EAFE ETF</v>
      </c>
      <c r="O8138" s="2" t="str">
        <f>VLOOKUP(Tabla1[[#This Row],[nemo]],'Nemos y clasificaciones'!$A$1:$C$3000,3,FALSE)</f>
        <v>ETF</v>
      </c>
      <c r="P8138" s="2"/>
      <c r="Q8138" s="2"/>
    </row>
    <row r="8139" spans="1:17" x14ac:dyDescent="0.25">
      <c r="A8139" t="s">
        <v>7809</v>
      </c>
      <c r="B8139" s="1">
        <v>43270</v>
      </c>
      <c r="C8139" s="1">
        <v>43276</v>
      </c>
      <c r="D8139" t="s">
        <v>21</v>
      </c>
      <c r="E8139" t="s">
        <v>1285</v>
      </c>
      <c r="F8139">
        <v>0</v>
      </c>
      <c r="G8139">
        <v>100000</v>
      </c>
      <c r="H8139">
        <v>0</v>
      </c>
      <c r="I8139">
        <v>0</v>
      </c>
      <c r="J8139">
        <v>0</v>
      </c>
      <c r="K8139">
        <v>1.3540000000000001</v>
      </c>
      <c r="L8139" t="s">
        <v>16</v>
      </c>
      <c r="M8139" s="2">
        <v>135400</v>
      </c>
      <c r="N8139" s="2" t="str">
        <f>VLOOKUP(Tabla1[[#This Row],[nemo]],'Nemos y clasificaciones'!$A$2:$B$5000,2,FALSE)</f>
        <v>ISHARES MSCI EAFE ETF</v>
      </c>
      <c r="O8139" s="2" t="str">
        <f>VLOOKUP(Tabla1[[#This Row],[nemo]],'Nemos y clasificaciones'!$A$1:$C$3000,3,FALSE)</f>
        <v>ETF</v>
      </c>
      <c r="P8139" s="2"/>
      <c r="Q8139" s="2"/>
    </row>
    <row r="8140" spans="1:17" x14ac:dyDescent="0.25">
      <c r="A8140" t="s">
        <v>10376</v>
      </c>
      <c r="B8140" s="1">
        <v>42543</v>
      </c>
      <c r="C8140" s="1">
        <v>42549</v>
      </c>
      <c r="D8140" t="s">
        <v>21</v>
      </c>
      <c r="E8140" t="s">
        <v>1285</v>
      </c>
      <c r="F8140">
        <v>0</v>
      </c>
      <c r="G8140">
        <v>100000</v>
      </c>
      <c r="H8140">
        <v>0</v>
      </c>
      <c r="I8140">
        <v>0</v>
      </c>
      <c r="J8140">
        <v>0</v>
      </c>
      <c r="K8140">
        <v>1.175</v>
      </c>
      <c r="L8140" t="s">
        <v>16</v>
      </c>
      <c r="M8140" s="2">
        <v>117500</v>
      </c>
      <c r="N8140" s="2" t="str">
        <f>VLOOKUP(Tabla1[[#This Row],[nemo]],'Nemos y clasificaciones'!$A$2:$B$5000,2,FALSE)</f>
        <v>ISHARES MSCI EAFE ETF</v>
      </c>
      <c r="O8140" s="2" t="str">
        <f>VLOOKUP(Tabla1[[#This Row],[nemo]],'Nemos y clasificaciones'!$A$1:$C$3000,3,FALSE)</f>
        <v>ETF</v>
      </c>
      <c r="P8140" s="2"/>
      <c r="Q8140" s="2"/>
    </row>
    <row r="8141" spans="1:17" x14ac:dyDescent="0.25">
      <c r="A8141" t="s">
        <v>11403</v>
      </c>
      <c r="B8141" s="1">
        <v>42180</v>
      </c>
      <c r="C8141" s="1">
        <v>42186</v>
      </c>
      <c r="D8141" t="s">
        <v>21</v>
      </c>
      <c r="E8141" t="s">
        <v>1285</v>
      </c>
      <c r="F8141">
        <v>0</v>
      </c>
      <c r="G8141">
        <v>100000</v>
      </c>
      <c r="H8141">
        <v>0</v>
      </c>
      <c r="I8141">
        <v>0</v>
      </c>
      <c r="J8141">
        <v>0</v>
      </c>
      <c r="K8141">
        <v>1.111</v>
      </c>
      <c r="L8141" t="s">
        <v>16</v>
      </c>
      <c r="M8141" s="2">
        <v>111100</v>
      </c>
      <c r="N8141" s="2" t="str">
        <f>VLOOKUP(Tabla1[[#This Row],[nemo]],'Nemos y clasificaciones'!$A$2:$B$5000,2,FALSE)</f>
        <v>ISHARES MSCI EAFE ETF</v>
      </c>
      <c r="O8141" s="2" t="str">
        <f>VLOOKUP(Tabla1[[#This Row],[nemo]],'Nemos y clasificaciones'!$A$1:$C$3000,3,FALSE)</f>
        <v>ETF</v>
      </c>
      <c r="P8141" s="2"/>
      <c r="Q8141" s="2"/>
    </row>
    <row r="8142" spans="1:17" x14ac:dyDescent="0.25">
      <c r="A8142" t="s">
        <v>1284</v>
      </c>
      <c r="B8142" s="1">
        <v>44357</v>
      </c>
      <c r="C8142" s="1">
        <v>44363</v>
      </c>
      <c r="D8142" t="s">
        <v>21</v>
      </c>
      <c r="E8142" t="s">
        <v>1285</v>
      </c>
      <c r="F8142">
        <v>0</v>
      </c>
      <c r="G8142">
        <v>100000</v>
      </c>
      <c r="H8142">
        <v>0</v>
      </c>
      <c r="I8142">
        <v>0</v>
      </c>
      <c r="J8142">
        <v>0</v>
      </c>
      <c r="K8142">
        <v>1.1020000000000001</v>
      </c>
      <c r="L8142" t="s">
        <v>16</v>
      </c>
      <c r="M8142" s="2">
        <v>110200</v>
      </c>
      <c r="N8142" s="2" t="str">
        <f>VLOOKUP(Tabla1[[#This Row],[nemo]],'Nemos y clasificaciones'!$A$2:$B$5000,2,FALSE)</f>
        <v>ISHARES MSCI EAFE ETF</v>
      </c>
      <c r="O8142" s="2" t="str">
        <f>VLOOKUP(Tabla1[[#This Row],[nemo]],'Nemos y clasificaciones'!$A$1:$C$3000,3,FALSE)</f>
        <v>ETF</v>
      </c>
      <c r="P8142" s="2"/>
      <c r="Q8142" s="2"/>
    </row>
    <row r="8143" spans="1:17" x14ac:dyDescent="0.25">
      <c r="A8143" t="s">
        <v>9252</v>
      </c>
      <c r="B8143" s="1">
        <v>42906</v>
      </c>
      <c r="C8143" s="1">
        <v>42913</v>
      </c>
      <c r="D8143" t="s">
        <v>21</v>
      </c>
      <c r="E8143" t="s">
        <v>1285</v>
      </c>
      <c r="F8143">
        <v>0</v>
      </c>
      <c r="G8143">
        <v>100000</v>
      </c>
      <c r="H8143">
        <v>0</v>
      </c>
      <c r="I8143">
        <v>0</v>
      </c>
      <c r="J8143">
        <v>0</v>
      </c>
      <c r="K8143">
        <v>1.0620000000000001</v>
      </c>
      <c r="L8143" t="s">
        <v>16</v>
      </c>
      <c r="M8143" s="2">
        <v>106200</v>
      </c>
      <c r="N8143" s="2" t="str">
        <f>VLOOKUP(Tabla1[[#This Row],[nemo]],'Nemos y clasificaciones'!$A$2:$B$5000,2,FALSE)</f>
        <v>ISHARES MSCI EAFE ETF</v>
      </c>
      <c r="O8143" s="2" t="str">
        <f>VLOOKUP(Tabla1[[#This Row],[nemo]],'Nemos y clasificaciones'!$A$1:$C$3000,3,FALSE)</f>
        <v>ETF</v>
      </c>
      <c r="P8143" s="2"/>
      <c r="Q8143" s="2"/>
    </row>
    <row r="8144" spans="1:17" x14ac:dyDescent="0.25">
      <c r="A8144" t="s">
        <v>3943</v>
      </c>
      <c r="B8144" s="1">
        <v>43997</v>
      </c>
      <c r="C8144" s="1">
        <v>44001</v>
      </c>
      <c r="D8144" t="s">
        <v>21</v>
      </c>
      <c r="E8144" t="s">
        <v>1285</v>
      </c>
      <c r="F8144">
        <v>0</v>
      </c>
      <c r="G8144">
        <v>100000</v>
      </c>
      <c r="H8144">
        <v>0</v>
      </c>
      <c r="I8144">
        <v>0</v>
      </c>
      <c r="J8144">
        <v>0</v>
      </c>
      <c r="K8144">
        <v>0.85799999999999998</v>
      </c>
      <c r="L8144" t="s">
        <v>23</v>
      </c>
      <c r="M8144" s="3">
        <v>85800</v>
      </c>
      <c r="N8144" s="2" t="str">
        <f>VLOOKUP(Tabla1[[#This Row],[nemo]],'Nemos y clasificaciones'!$A$2:$B$5000,2,FALSE)</f>
        <v>ISHARES MSCI EAFE ETF</v>
      </c>
      <c r="O8144" s="3" t="str">
        <f>VLOOKUP(Tabla1[[#This Row],[nemo]],'Nemos y clasificaciones'!$A$1:$C$3000,3,FALSE)</f>
        <v>ETF</v>
      </c>
      <c r="P8144" s="3"/>
      <c r="Q8144" s="3"/>
    </row>
    <row r="8145" spans="1:17" x14ac:dyDescent="0.25">
      <c r="A8145" t="s">
        <v>5175</v>
      </c>
      <c r="B8145" s="1">
        <v>43815</v>
      </c>
      <c r="C8145" s="1">
        <v>43819</v>
      </c>
      <c r="D8145" t="s">
        <v>21</v>
      </c>
      <c r="E8145" t="s">
        <v>1285</v>
      </c>
      <c r="F8145">
        <v>0</v>
      </c>
      <c r="G8145">
        <v>100000</v>
      </c>
      <c r="H8145">
        <v>0</v>
      </c>
      <c r="I8145">
        <v>0</v>
      </c>
      <c r="J8145">
        <v>0</v>
      </c>
      <c r="K8145">
        <v>0.77600000000000002</v>
      </c>
      <c r="L8145" t="s">
        <v>23</v>
      </c>
      <c r="M8145" s="3">
        <v>77600</v>
      </c>
      <c r="N8145" s="2" t="str">
        <f>VLOOKUP(Tabla1[[#This Row],[nemo]],'Nemos y clasificaciones'!$A$2:$B$5000,2,FALSE)</f>
        <v>ISHARES MSCI EAFE ETF</v>
      </c>
      <c r="O8145" s="3" t="str">
        <f>VLOOKUP(Tabla1[[#This Row],[nemo]],'Nemos y clasificaciones'!$A$1:$C$3000,3,FALSE)</f>
        <v>ETF</v>
      </c>
      <c r="P8145" s="3"/>
      <c r="Q8145" s="3"/>
    </row>
    <row r="8146" spans="1:17" x14ac:dyDescent="0.25">
      <c r="A8146" t="s">
        <v>8747</v>
      </c>
      <c r="B8146" s="1">
        <v>43088</v>
      </c>
      <c r="C8146" s="1">
        <v>43095</v>
      </c>
      <c r="D8146" t="s">
        <v>21</v>
      </c>
      <c r="E8146" t="s">
        <v>1285</v>
      </c>
      <c r="F8146">
        <v>0</v>
      </c>
      <c r="G8146">
        <v>100000</v>
      </c>
      <c r="H8146">
        <v>0</v>
      </c>
      <c r="I8146">
        <v>0</v>
      </c>
      <c r="J8146">
        <v>0</v>
      </c>
      <c r="K8146">
        <v>0.74299999999999999</v>
      </c>
      <c r="L8146" t="s">
        <v>23</v>
      </c>
      <c r="M8146" s="3">
        <v>74300</v>
      </c>
      <c r="N8146" s="2" t="str">
        <f>VLOOKUP(Tabla1[[#This Row],[nemo]],'Nemos y clasificaciones'!$A$2:$B$5000,2,FALSE)</f>
        <v>ISHARES MSCI EAFE ETF</v>
      </c>
      <c r="O8146" s="3" t="str">
        <f>VLOOKUP(Tabla1[[#This Row],[nemo]],'Nemos y clasificaciones'!$A$1:$C$3000,3,FALSE)</f>
        <v>ETF</v>
      </c>
      <c r="P8146" s="3"/>
      <c r="Q8146" s="3"/>
    </row>
    <row r="8147" spans="1:17" x14ac:dyDescent="0.25">
      <c r="A8147" t="s">
        <v>2926</v>
      </c>
      <c r="B8147" s="1">
        <v>44179</v>
      </c>
      <c r="C8147" s="1">
        <v>44183</v>
      </c>
      <c r="D8147" t="s">
        <v>21</v>
      </c>
      <c r="E8147" t="s">
        <v>1285</v>
      </c>
      <c r="F8147">
        <v>0</v>
      </c>
      <c r="G8147">
        <v>100000</v>
      </c>
      <c r="H8147">
        <v>0</v>
      </c>
      <c r="I8147">
        <v>0</v>
      </c>
      <c r="J8147">
        <v>0</v>
      </c>
      <c r="K8147">
        <v>0.69399999999999995</v>
      </c>
      <c r="L8147" t="s">
        <v>23</v>
      </c>
      <c r="M8147" s="3">
        <v>69400</v>
      </c>
      <c r="N8147" s="2" t="str">
        <f>VLOOKUP(Tabla1[[#This Row],[nemo]],'Nemos y clasificaciones'!$A$2:$B$5000,2,FALSE)</f>
        <v>ISHARES MSCI EAFE ETF</v>
      </c>
      <c r="O8147" s="3" t="str">
        <f>VLOOKUP(Tabla1[[#This Row],[nemo]],'Nemos y clasificaciones'!$A$1:$C$3000,3,FALSE)</f>
        <v>ETF</v>
      </c>
      <c r="P8147" s="3"/>
      <c r="Q8147" s="3"/>
    </row>
    <row r="8148" spans="1:17" x14ac:dyDescent="0.25">
      <c r="A8148" t="s">
        <v>7089</v>
      </c>
      <c r="B8148" s="1">
        <v>43452</v>
      </c>
      <c r="C8148" s="1">
        <v>43458</v>
      </c>
      <c r="D8148" t="s">
        <v>21</v>
      </c>
      <c r="E8148" t="s">
        <v>1285</v>
      </c>
      <c r="F8148">
        <v>0</v>
      </c>
      <c r="G8148">
        <v>100000</v>
      </c>
      <c r="H8148">
        <v>0</v>
      </c>
      <c r="I8148">
        <v>0</v>
      </c>
      <c r="J8148">
        <v>0</v>
      </c>
      <c r="K8148">
        <v>0.63800000000000001</v>
      </c>
      <c r="L8148" t="s">
        <v>23</v>
      </c>
      <c r="M8148" s="3">
        <v>63800</v>
      </c>
      <c r="N8148" s="2" t="str">
        <f>VLOOKUP(Tabla1[[#This Row],[nemo]],'Nemos y clasificaciones'!$A$2:$B$5000,2,FALSE)</f>
        <v>ISHARES MSCI EAFE ETF</v>
      </c>
      <c r="O8148" s="3" t="str">
        <f>VLOOKUP(Tabla1[[#This Row],[nemo]],'Nemos y clasificaciones'!$A$1:$C$3000,3,FALSE)</f>
        <v>ETF</v>
      </c>
      <c r="P8148" s="3"/>
      <c r="Q8148" s="3"/>
    </row>
    <row r="8149" spans="1:17" x14ac:dyDescent="0.25">
      <c r="A8149" t="s">
        <v>10025</v>
      </c>
      <c r="B8149" s="1">
        <v>42725</v>
      </c>
      <c r="C8149" s="1">
        <v>42732</v>
      </c>
      <c r="D8149" t="s">
        <v>21</v>
      </c>
      <c r="E8149" t="s">
        <v>1285</v>
      </c>
      <c r="F8149">
        <v>0</v>
      </c>
      <c r="G8149">
        <v>100000</v>
      </c>
      <c r="H8149">
        <v>0</v>
      </c>
      <c r="I8149">
        <v>0</v>
      </c>
      <c r="J8149">
        <v>0</v>
      </c>
      <c r="K8149">
        <v>0.59599999999999997</v>
      </c>
      <c r="L8149" t="s">
        <v>23</v>
      </c>
      <c r="M8149" s="3">
        <v>59600</v>
      </c>
      <c r="N8149" s="2" t="str">
        <f>VLOOKUP(Tabla1[[#This Row],[nemo]],'Nemos y clasificaciones'!$A$2:$B$5000,2,FALSE)</f>
        <v>ISHARES MSCI EAFE ETF</v>
      </c>
      <c r="O8149" s="3" t="str">
        <f>VLOOKUP(Tabla1[[#This Row],[nemo]],'Nemos y clasificaciones'!$A$1:$C$3000,3,FALSE)</f>
        <v>ETF</v>
      </c>
      <c r="P8149" s="3"/>
      <c r="Q8149" s="3"/>
    </row>
    <row r="8150" spans="1:17" x14ac:dyDescent="0.25">
      <c r="A8150" t="s">
        <v>11046</v>
      </c>
      <c r="B8150" s="1">
        <v>42359</v>
      </c>
      <c r="C8150" s="1">
        <v>42366</v>
      </c>
      <c r="D8150" t="s">
        <v>21</v>
      </c>
      <c r="E8150" t="s">
        <v>1285</v>
      </c>
      <c r="F8150">
        <v>0</v>
      </c>
      <c r="G8150">
        <v>100000</v>
      </c>
      <c r="H8150">
        <v>0</v>
      </c>
      <c r="I8150">
        <v>0</v>
      </c>
      <c r="J8150">
        <v>0</v>
      </c>
      <c r="K8150">
        <v>0.50800000000000001</v>
      </c>
      <c r="L8150" t="s">
        <v>23</v>
      </c>
      <c r="M8150" s="3">
        <v>50800</v>
      </c>
      <c r="N8150" s="2" t="str">
        <f>VLOOKUP(Tabla1[[#This Row],[nemo]],'Nemos y clasificaciones'!$A$2:$B$5000,2,FALSE)</f>
        <v>ISHARES MSCI EAFE ETF</v>
      </c>
      <c r="O8150" s="3" t="str">
        <f>VLOOKUP(Tabla1[[#This Row],[nemo]],'Nemos y clasificaciones'!$A$1:$C$3000,3,FALSE)</f>
        <v>ETF</v>
      </c>
      <c r="P8150" s="3"/>
      <c r="Q8150" s="3"/>
    </row>
    <row r="8151" spans="1:17" x14ac:dyDescent="0.25">
      <c r="A8151" t="s">
        <v>5239</v>
      </c>
      <c r="B8151" s="1">
        <v>43815</v>
      </c>
      <c r="C8151" s="1">
        <v>43819</v>
      </c>
      <c r="D8151" t="s">
        <v>21</v>
      </c>
      <c r="E8151" t="s">
        <v>1405</v>
      </c>
      <c r="F8151">
        <v>0</v>
      </c>
      <c r="G8151">
        <v>1000000</v>
      </c>
      <c r="H8151">
        <v>0</v>
      </c>
      <c r="I8151">
        <v>0</v>
      </c>
      <c r="J8151">
        <v>0</v>
      </c>
      <c r="K8151">
        <v>1.734</v>
      </c>
      <c r="L8151" t="s">
        <v>16</v>
      </c>
      <c r="M8151" s="2">
        <v>1734000</v>
      </c>
      <c r="N8151" s="2" t="str">
        <f>VLOOKUP(Tabla1[[#This Row],[nemo]],'Nemos y clasificaciones'!$A$2:$B$5000,2,FALSE)</f>
        <v>ISHARES EDGE MSCI MIN VOL EAFE ETF</v>
      </c>
      <c r="O8151" s="2" t="str">
        <f>VLOOKUP(Tabla1[[#This Row],[nemo]],'Nemos y clasificaciones'!$A$1:$C$3000,3,FALSE)</f>
        <v>ETF</v>
      </c>
      <c r="P8151" s="2"/>
      <c r="Q8151" s="2"/>
    </row>
    <row r="8152" spans="1:17" x14ac:dyDescent="0.25">
      <c r="A8152" t="s">
        <v>7850</v>
      </c>
      <c r="B8152" s="1">
        <v>43270</v>
      </c>
      <c r="C8152" s="1">
        <v>43276</v>
      </c>
      <c r="D8152" t="s">
        <v>21</v>
      </c>
      <c r="E8152" t="s">
        <v>1405</v>
      </c>
      <c r="F8152">
        <v>0</v>
      </c>
      <c r="G8152">
        <v>1000000</v>
      </c>
      <c r="H8152">
        <v>0</v>
      </c>
      <c r="I8152">
        <v>0</v>
      </c>
      <c r="J8152">
        <v>0</v>
      </c>
      <c r="K8152">
        <v>1.4530000000000001</v>
      </c>
      <c r="L8152" t="s">
        <v>16</v>
      </c>
      <c r="M8152" s="2">
        <v>1453000</v>
      </c>
      <c r="N8152" s="2" t="str">
        <f>VLOOKUP(Tabla1[[#This Row],[nemo]],'Nemos y clasificaciones'!$A$2:$B$5000,2,FALSE)</f>
        <v>ISHARES EDGE MSCI MIN VOL EAFE ETF</v>
      </c>
      <c r="O8152" s="2" t="str">
        <f>VLOOKUP(Tabla1[[#This Row],[nemo]],'Nemos y clasificaciones'!$A$1:$C$3000,3,FALSE)</f>
        <v>ETF</v>
      </c>
      <c r="P8152" s="2"/>
      <c r="Q8152" s="2"/>
    </row>
    <row r="8153" spans="1:17" x14ac:dyDescent="0.25">
      <c r="A8153" t="s">
        <v>6060</v>
      </c>
      <c r="B8153" s="1">
        <v>43633</v>
      </c>
      <c r="C8153" s="1">
        <v>43637</v>
      </c>
      <c r="D8153" t="s">
        <v>21</v>
      </c>
      <c r="E8153" t="s">
        <v>1405</v>
      </c>
      <c r="F8153">
        <v>0</v>
      </c>
      <c r="G8153">
        <v>1000000</v>
      </c>
      <c r="H8153">
        <v>0</v>
      </c>
      <c r="I8153">
        <v>0</v>
      </c>
      <c r="J8153">
        <v>0</v>
      </c>
      <c r="K8153">
        <v>1.3859999999999999</v>
      </c>
      <c r="L8153" t="s">
        <v>16</v>
      </c>
      <c r="M8153" s="2">
        <v>1386000</v>
      </c>
      <c r="N8153" s="2" t="str">
        <f>VLOOKUP(Tabla1[[#This Row],[nemo]],'Nemos y clasificaciones'!$A$2:$B$5000,2,FALSE)</f>
        <v>ISHARES EDGE MSCI MIN VOL EAFE ETF</v>
      </c>
      <c r="O8153" s="2" t="str">
        <f>VLOOKUP(Tabla1[[#This Row],[nemo]],'Nemos y clasificaciones'!$A$1:$C$3000,3,FALSE)</f>
        <v>ETF</v>
      </c>
      <c r="P8153" s="2"/>
      <c r="Q8153" s="2"/>
    </row>
    <row r="8154" spans="1:17" x14ac:dyDescent="0.25">
      <c r="A8154" t="s">
        <v>1404</v>
      </c>
      <c r="B8154" s="1">
        <v>44357</v>
      </c>
      <c r="C8154" s="1">
        <v>44363</v>
      </c>
      <c r="D8154" t="s">
        <v>21</v>
      </c>
      <c r="E8154" t="s">
        <v>1405</v>
      </c>
      <c r="F8154">
        <v>0</v>
      </c>
      <c r="G8154">
        <v>1000000</v>
      </c>
      <c r="H8154">
        <v>0</v>
      </c>
      <c r="I8154">
        <v>0</v>
      </c>
      <c r="J8154">
        <v>0</v>
      </c>
      <c r="K8154">
        <v>1.2649999999999999</v>
      </c>
      <c r="L8154" t="s">
        <v>16</v>
      </c>
      <c r="M8154" s="2">
        <v>1265000</v>
      </c>
      <c r="N8154" s="2" t="str">
        <f>VLOOKUP(Tabla1[[#This Row],[nemo]],'Nemos y clasificaciones'!$A$2:$B$5000,2,FALSE)</f>
        <v>ISHARES EDGE MSCI MIN VOL EAFE ETF</v>
      </c>
      <c r="O8154" s="2" t="str">
        <f>VLOOKUP(Tabla1[[#This Row],[nemo]],'Nemos y clasificaciones'!$A$1:$C$3000,3,FALSE)</f>
        <v>ETF</v>
      </c>
      <c r="P8154" s="2"/>
      <c r="Q8154" s="2"/>
    </row>
    <row r="8155" spans="1:17" x14ac:dyDescent="0.25">
      <c r="A8155" t="s">
        <v>4009</v>
      </c>
      <c r="B8155" s="1">
        <v>43997</v>
      </c>
      <c r="C8155" s="1">
        <v>44001</v>
      </c>
      <c r="D8155" t="s">
        <v>21</v>
      </c>
      <c r="E8155" t="s">
        <v>1405</v>
      </c>
      <c r="F8155">
        <v>0</v>
      </c>
      <c r="G8155">
        <v>1000000</v>
      </c>
      <c r="H8155">
        <v>0</v>
      </c>
      <c r="I8155">
        <v>0</v>
      </c>
      <c r="J8155">
        <v>0</v>
      </c>
      <c r="K8155">
        <v>0.97699999999999998</v>
      </c>
      <c r="L8155" t="s">
        <v>23</v>
      </c>
      <c r="M8155" s="2">
        <v>977000</v>
      </c>
      <c r="N8155" s="2" t="str">
        <f>VLOOKUP(Tabla1[[#This Row],[nemo]],'Nemos y clasificaciones'!$A$2:$B$5000,2,FALSE)</f>
        <v>ISHARES EDGE MSCI MIN VOL EAFE ETF</v>
      </c>
      <c r="O8155" s="2" t="str">
        <f>VLOOKUP(Tabla1[[#This Row],[nemo]],'Nemos y clasificaciones'!$A$1:$C$3000,3,FALSE)</f>
        <v>ETF</v>
      </c>
      <c r="P8155" s="2"/>
      <c r="Q8155" s="2"/>
    </row>
    <row r="8156" spans="1:17" x14ac:dyDescent="0.25">
      <c r="A8156" t="s">
        <v>7123</v>
      </c>
      <c r="B8156" s="1">
        <v>43452</v>
      </c>
      <c r="C8156" s="1">
        <v>43458</v>
      </c>
      <c r="D8156" t="s">
        <v>21</v>
      </c>
      <c r="E8156" t="s">
        <v>1405</v>
      </c>
      <c r="F8156">
        <v>0</v>
      </c>
      <c r="G8156">
        <v>1000000</v>
      </c>
      <c r="H8156">
        <v>0</v>
      </c>
      <c r="I8156">
        <v>0</v>
      </c>
      <c r="J8156">
        <v>0</v>
      </c>
      <c r="K8156">
        <v>0.77100000000000002</v>
      </c>
      <c r="L8156" t="s">
        <v>23</v>
      </c>
      <c r="M8156" s="2">
        <v>771000</v>
      </c>
      <c r="N8156" s="2" t="str">
        <f>VLOOKUP(Tabla1[[#This Row],[nemo]],'Nemos y clasificaciones'!$A$2:$B$5000,2,FALSE)</f>
        <v>ISHARES EDGE MSCI MIN VOL EAFE ETF</v>
      </c>
      <c r="O8156" s="2" t="str">
        <f>VLOOKUP(Tabla1[[#This Row],[nemo]],'Nemos y clasificaciones'!$A$1:$C$3000,3,FALSE)</f>
        <v>ETF</v>
      </c>
      <c r="P8156" s="2"/>
      <c r="Q8156" s="2"/>
    </row>
    <row r="8157" spans="1:17" x14ac:dyDescent="0.25">
      <c r="A8157" t="s">
        <v>2819</v>
      </c>
      <c r="B8157" s="1">
        <v>44186</v>
      </c>
      <c r="C8157" s="1">
        <v>44193</v>
      </c>
      <c r="D8157" t="s">
        <v>21</v>
      </c>
      <c r="E8157" t="s">
        <v>2820</v>
      </c>
      <c r="F8157">
        <v>0</v>
      </c>
      <c r="G8157">
        <v>25000</v>
      </c>
      <c r="H8157">
        <v>0</v>
      </c>
      <c r="I8157">
        <v>0</v>
      </c>
      <c r="J8157">
        <v>0</v>
      </c>
      <c r="K8157">
        <v>0.625</v>
      </c>
      <c r="L8157" t="s">
        <v>23</v>
      </c>
      <c r="M8157" s="3">
        <v>15625</v>
      </c>
      <c r="N8157" s="2" t="str">
        <f>VLOOKUP(Tabla1[[#This Row],[nemo]],'Nemos y clasificaciones'!$A$2:$B$5000,2,FALSE)</f>
        <v>VANECK EGYPT INDEX ETF</v>
      </c>
      <c r="O8157" s="3" t="str">
        <f>VLOOKUP(Tabla1[[#This Row],[nemo]],'Nemos y clasificaciones'!$A$1:$C$3000,3,FALSE)</f>
        <v>ETF</v>
      </c>
      <c r="P8157" s="3"/>
      <c r="Q8157" s="3"/>
    </row>
    <row r="8158" spans="1:17" x14ac:dyDescent="0.25">
      <c r="A8158" t="s">
        <v>11025</v>
      </c>
      <c r="B8158" s="1">
        <v>42359</v>
      </c>
      <c r="C8158" s="1">
        <v>42366</v>
      </c>
      <c r="D8158" t="s">
        <v>21</v>
      </c>
      <c r="E8158" t="s">
        <v>2820</v>
      </c>
      <c r="F8158">
        <v>0</v>
      </c>
      <c r="G8158">
        <v>25000</v>
      </c>
      <c r="H8158">
        <v>0</v>
      </c>
      <c r="I8158">
        <v>0</v>
      </c>
      <c r="J8158">
        <v>0</v>
      </c>
      <c r="K8158">
        <v>0.60599999999999998</v>
      </c>
      <c r="L8158" t="s">
        <v>23</v>
      </c>
      <c r="M8158" s="3">
        <v>15150</v>
      </c>
      <c r="N8158" s="2" t="str">
        <f>VLOOKUP(Tabla1[[#This Row],[nemo]],'Nemos y clasificaciones'!$A$2:$B$5000,2,FALSE)</f>
        <v>VANECK EGYPT INDEX ETF</v>
      </c>
      <c r="O8158" s="3" t="str">
        <f>VLOOKUP(Tabla1[[#This Row],[nemo]],'Nemos y clasificaciones'!$A$1:$C$3000,3,FALSE)</f>
        <v>ETF</v>
      </c>
      <c r="P8158" s="3"/>
      <c r="Q8158" s="3"/>
    </row>
    <row r="8159" spans="1:17" x14ac:dyDescent="0.25">
      <c r="A8159" t="s">
        <v>5052</v>
      </c>
      <c r="B8159" s="1">
        <v>43822</v>
      </c>
      <c r="C8159" s="1">
        <v>43829</v>
      </c>
      <c r="D8159" t="s">
        <v>21</v>
      </c>
      <c r="E8159" t="s">
        <v>2820</v>
      </c>
      <c r="F8159">
        <v>0</v>
      </c>
      <c r="G8159">
        <v>25000</v>
      </c>
      <c r="H8159">
        <v>0</v>
      </c>
      <c r="I8159">
        <v>0</v>
      </c>
      <c r="J8159">
        <v>0</v>
      </c>
      <c r="K8159">
        <v>0.60499999999999998</v>
      </c>
      <c r="L8159" t="s">
        <v>23</v>
      </c>
      <c r="M8159" s="3">
        <v>15125</v>
      </c>
      <c r="N8159" s="2" t="str">
        <f>VLOOKUP(Tabla1[[#This Row],[nemo]],'Nemos y clasificaciones'!$A$2:$B$5000,2,FALSE)</f>
        <v>VANECK EGYPT INDEX ETF</v>
      </c>
      <c r="O8159" s="3" t="str">
        <f>VLOOKUP(Tabla1[[#This Row],[nemo]],'Nemos y clasificaciones'!$A$1:$C$3000,3,FALSE)</f>
        <v>ETF</v>
      </c>
      <c r="P8159" s="3"/>
      <c r="Q8159" s="3"/>
    </row>
    <row r="8160" spans="1:17" x14ac:dyDescent="0.25">
      <c r="A8160" t="s">
        <v>7030</v>
      </c>
      <c r="B8160" s="1">
        <v>43454</v>
      </c>
      <c r="C8160" s="1">
        <v>43461</v>
      </c>
      <c r="D8160" t="s">
        <v>21</v>
      </c>
      <c r="E8160" t="s">
        <v>2820</v>
      </c>
      <c r="F8160">
        <v>0</v>
      </c>
      <c r="G8160">
        <v>25000</v>
      </c>
      <c r="H8160">
        <v>0</v>
      </c>
      <c r="I8160">
        <v>0</v>
      </c>
      <c r="J8160">
        <v>0</v>
      </c>
      <c r="K8160">
        <v>0.47699999999999998</v>
      </c>
      <c r="L8160" t="s">
        <v>23</v>
      </c>
      <c r="M8160" s="3">
        <v>11925</v>
      </c>
      <c r="N8160" s="2" t="str">
        <f>VLOOKUP(Tabla1[[#This Row],[nemo]],'Nemos y clasificaciones'!$A$2:$B$5000,2,FALSE)</f>
        <v>VANECK EGYPT INDEX ETF</v>
      </c>
      <c r="O8160" s="3" t="str">
        <f>VLOOKUP(Tabla1[[#This Row],[nemo]],'Nemos y clasificaciones'!$A$1:$C$3000,3,FALSE)</f>
        <v>ETF</v>
      </c>
      <c r="P8160" s="3"/>
      <c r="Q8160" s="3"/>
    </row>
    <row r="8161" spans="1:17" x14ac:dyDescent="0.25">
      <c r="A8161" t="s">
        <v>8784</v>
      </c>
      <c r="B8161" s="1">
        <v>43087</v>
      </c>
      <c r="C8161" s="1">
        <v>43091</v>
      </c>
      <c r="D8161" t="s">
        <v>21</v>
      </c>
      <c r="E8161" t="s">
        <v>2820</v>
      </c>
      <c r="F8161">
        <v>0</v>
      </c>
      <c r="G8161">
        <v>25000</v>
      </c>
      <c r="H8161">
        <v>0</v>
      </c>
      <c r="I8161">
        <v>0</v>
      </c>
      <c r="J8161">
        <v>0</v>
      </c>
      <c r="K8161">
        <v>0.253</v>
      </c>
      <c r="L8161" t="s">
        <v>23</v>
      </c>
      <c r="M8161" s="4">
        <v>6325</v>
      </c>
      <c r="N8161" s="2" t="str">
        <f>VLOOKUP(Tabla1[[#This Row],[nemo]],'Nemos y clasificaciones'!$A$2:$B$5000,2,FALSE)</f>
        <v>VANECK EGYPT INDEX ETF</v>
      </c>
      <c r="O8161" s="4" t="str">
        <f>VLOOKUP(Tabla1[[#This Row],[nemo]],'Nemos y clasificaciones'!$A$1:$C$3000,3,FALSE)</f>
        <v>ETF</v>
      </c>
      <c r="P8161" s="4"/>
      <c r="Q8161" s="4"/>
    </row>
    <row r="8162" spans="1:17" x14ac:dyDescent="0.25">
      <c r="A8162" t="s">
        <v>7810</v>
      </c>
      <c r="B8162" s="1">
        <v>43270</v>
      </c>
      <c r="C8162" s="1">
        <v>43276</v>
      </c>
      <c r="D8162" t="s">
        <v>21</v>
      </c>
      <c r="E8162" t="s">
        <v>1287</v>
      </c>
      <c r="F8162">
        <v>0</v>
      </c>
      <c r="G8162">
        <v>100000</v>
      </c>
      <c r="H8162">
        <v>0</v>
      </c>
      <c r="I8162">
        <v>0</v>
      </c>
      <c r="J8162">
        <v>0</v>
      </c>
      <c r="K8162">
        <v>0.44600000000000001</v>
      </c>
      <c r="L8162" t="s">
        <v>23</v>
      </c>
      <c r="M8162" s="3">
        <v>44600</v>
      </c>
      <c r="N8162" s="2" t="str">
        <f>VLOOKUP(Tabla1[[#This Row],[nemo]],'Nemos y clasificaciones'!$A$2:$B$5000,2,FALSE)</f>
        <v>ISHARES MSCI INDONESIA ETF</v>
      </c>
      <c r="O8162" s="3" t="str">
        <f>VLOOKUP(Tabla1[[#This Row],[nemo]],'Nemos y clasificaciones'!$A$1:$C$3000,3,FALSE)</f>
        <v>ETF</v>
      </c>
      <c r="P8162" s="3"/>
      <c r="Q8162" s="3"/>
    </row>
    <row r="8163" spans="1:17" x14ac:dyDescent="0.25">
      <c r="A8163" t="s">
        <v>5994</v>
      </c>
      <c r="B8163" s="1">
        <v>43633</v>
      </c>
      <c r="C8163" s="1">
        <v>43637</v>
      </c>
      <c r="D8163" t="s">
        <v>21</v>
      </c>
      <c r="E8163" t="s">
        <v>1287</v>
      </c>
      <c r="F8163">
        <v>0</v>
      </c>
      <c r="G8163">
        <v>100000</v>
      </c>
      <c r="H8163">
        <v>0</v>
      </c>
      <c r="I8163">
        <v>0</v>
      </c>
      <c r="J8163">
        <v>0</v>
      </c>
      <c r="K8163">
        <v>0.41099999999999998</v>
      </c>
      <c r="L8163" t="s">
        <v>23</v>
      </c>
      <c r="M8163" s="3">
        <v>41100</v>
      </c>
      <c r="N8163" s="2" t="str">
        <f>VLOOKUP(Tabla1[[#This Row],[nemo]],'Nemos y clasificaciones'!$A$2:$B$5000,2,FALSE)</f>
        <v>ISHARES MSCI INDONESIA ETF</v>
      </c>
      <c r="O8163" s="3" t="str">
        <f>VLOOKUP(Tabla1[[#This Row],[nemo]],'Nemos y clasificaciones'!$A$1:$C$3000,3,FALSE)</f>
        <v>ETF</v>
      </c>
      <c r="P8163" s="3"/>
      <c r="Q8163" s="3"/>
    </row>
    <row r="8164" spans="1:17" x14ac:dyDescent="0.25">
      <c r="A8164" t="s">
        <v>9254</v>
      </c>
      <c r="B8164" s="1">
        <v>42906</v>
      </c>
      <c r="C8164" s="1">
        <v>42913</v>
      </c>
      <c r="D8164" t="s">
        <v>21</v>
      </c>
      <c r="E8164" t="s">
        <v>1287</v>
      </c>
      <c r="F8164">
        <v>0</v>
      </c>
      <c r="G8164">
        <v>100000</v>
      </c>
      <c r="H8164">
        <v>0</v>
      </c>
      <c r="I8164">
        <v>0</v>
      </c>
      <c r="J8164">
        <v>0</v>
      </c>
      <c r="K8164">
        <v>0.32900000000000001</v>
      </c>
      <c r="L8164" t="s">
        <v>23</v>
      </c>
      <c r="M8164" s="3">
        <v>32900</v>
      </c>
      <c r="N8164" s="2" t="str">
        <f>VLOOKUP(Tabla1[[#This Row],[nemo]],'Nemos y clasificaciones'!$A$2:$B$5000,2,FALSE)</f>
        <v>ISHARES MSCI INDONESIA ETF</v>
      </c>
      <c r="O8164" s="3" t="str">
        <f>VLOOKUP(Tabla1[[#This Row],[nemo]],'Nemos y clasificaciones'!$A$1:$C$3000,3,FALSE)</f>
        <v>ETF</v>
      </c>
      <c r="P8164" s="3"/>
      <c r="Q8164" s="3"/>
    </row>
    <row r="8165" spans="1:17" x14ac:dyDescent="0.25">
      <c r="A8165" t="s">
        <v>11404</v>
      </c>
      <c r="B8165" s="1">
        <v>42180</v>
      </c>
      <c r="C8165" s="1">
        <v>42186</v>
      </c>
      <c r="D8165" t="s">
        <v>21</v>
      </c>
      <c r="E8165" t="s">
        <v>1287</v>
      </c>
      <c r="F8165">
        <v>0</v>
      </c>
      <c r="G8165">
        <v>100000</v>
      </c>
      <c r="H8165">
        <v>0</v>
      </c>
      <c r="I8165">
        <v>0</v>
      </c>
      <c r="J8165">
        <v>0</v>
      </c>
      <c r="K8165">
        <v>0.308</v>
      </c>
      <c r="L8165" t="s">
        <v>23</v>
      </c>
      <c r="M8165" s="3">
        <v>30800</v>
      </c>
      <c r="N8165" s="2" t="str">
        <f>VLOOKUP(Tabla1[[#This Row],[nemo]],'Nemos y clasificaciones'!$A$2:$B$5000,2,FALSE)</f>
        <v>ISHARES MSCI INDONESIA ETF</v>
      </c>
      <c r="O8165" s="3" t="str">
        <f>VLOOKUP(Tabla1[[#This Row],[nemo]],'Nemos y clasificaciones'!$A$1:$C$3000,3,FALSE)</f>
        <v>ETF</v>
      </c>
      <c r="P8165" s="3"/>
      <c r="Q8165" s="3"/>
    </row>
    <row r="8166" spans="1:17" x14ac:dyDescent="0.25">
      <c r="A8166" t="s">
        <v>10377</v>
      </c>
      <c r="B8166" s="1">
        <v>42543</v>
      </c>
      <c r="C8166" s="1">
        <v>42549</v>
      </c>
      <c r="D8166" t="s">
        <v>21</v>
      </c>
      <c r="E8166" t="s">
        <v>1287</v>
      </c>
      <c r="F8166">
        <v>0</v>
      </c>
      <c r="G8166">
        <v>100000</v>
      </c>
      <c r="H8166">
        <v>0</v>
      </c>
      <c r="I8166">
        <v>0</v>
      </c>
      <c r="J8166">
        <v>0</v>
      </c>
      <c r="K8166">
        <v>0.253</v>
      </c>
      <c r="L8166" t="s">
        <v>23</v>
      </c>
      <c r="M8166" s="3">
        <v>25300</v>
      </c>
      <c r="N8166" s="2" t="str">
        <f>VLOOKUP(Tabla1[[#This Row],[nemo]],'Nemos y clasificaciones'!$A$2:$B$5000,2,FALSE)</f>
        <v>ISHARES MSCI INDONESIA ETF</v>
      </c>
      <c r="O8166" s="3" t="str">
        <f>VLOOKUP(Tabla1[[#This Row],[nemo]],'Nemos y clasificaciones'!$A$1:$C$3000,3,FALSE)</f>
        <v>ETF</v>
      </c>
      <c r="P8166" s="3"/>
      <c r="Q8166" s="3"/>
    </row>
    <row r="8167" spans="1:17" x14ac:dyDescent="0.25">
      <c r="A8167" t="s">
        <v>3944</v>
      </c>
      <c r="B8167" s="1">
        <v>43997</v>
      </c>
      <c r="C8167" s="1">
        <v>44001</v>
      </c>
      <c r="D8167" t="s">
        <v>21</v>
      </c>
      <c r="E8167" t="s">
        <v>1287</v>
      </c>
      <c r="F8167">
        <v>0</v>
      </c>
      <c r="G8167">
        <v>100000</v>
      </c>
      <c r="H8167">
        <v>0</v>
      </c>
      <c r="I8167">
        <v>0</v>
      </c>
      <c r="J8167">
        <v>0</v>
      </c>
      <c r="K8167">
        <v>0.182</v>
      </c>
      <c r="L8167" t="s">
        <v>23</v>
      </c>
      <c r="M8167" s="3">
        <v>18200</v>
      </c>
      <c r="N8167" s="2" t="str">
        <f>VLOOKUP(Tabla1[[#This Row],[nemo]],'Nemos y clasificaciones'!$A$2:$B$5000,2,FALSE)</f>
        <v>ISHARES MSCI INDONESIA ETF</v>
      </c>
      <c r="O8167" s="3" t="str">
        <f>VLOOKUP(Tabla1[[#This Row],[nemo]],'Nemos y clasificaciones'!$A$1:$C$3000,3,FALSE)</f>
        <v>ETF</v>
      </c>
      <c r="P8167" s="3"/>
      <c r="Q8167" s="3"/>
    </row>
    <row r="8168" spans="1:17" x14ac:dyDescent="0.25">
      <c r="A8168" t="s">
        <v>2928</v>
      </c>
      <c r="B8168" s="1">
        <v>44179</v>
      </c>
      <c r="C8168" s="1">
        <v>44183</v>
      </c>
      <c r="D8168" t="s">
        <v>21</v>
      </c>
      <c r="E8168" t="s">
        <v>1287</v>
      </c>
      <c r="F8168">
        <v>0</v>
      </c>
      <c r="G8168">
        <v>100000</v>
      </c>
      <c r="H8168">
        <v>0</v>
      </c>
      <c r="I8168">
        <v>0</v>
      </c>
      <c r="J8168">
        <v>0</v>
      </c>
      <c r="K8168">
        <v>0.17199999999999999</v>
      </c>
      <c r="L8168" t="s">
        <v>23</v>
      </c>
      <c r="M8168" s="3">
        <v>17200</v>
      </c>
      <c r="N8168" s="2" t="str">
        <f>VLOOKUP(Tabla1[[#This Row],[nemo]],'Nemos y clasificaciones'!$A$2:$B$5000,2,FALSE)</f>
        <v>ISHARES MSCI INDONESIA ETF</v>
      </c>
      <c r="O8168" s="3" t="str">
        <f>VLOOKUP(Tabla1[[#This Row],[nemo]],'Nemos y clasificaciones'!$A$1:$C$3000,3,FALSE)</f>
        <v>ETF</v>
      </c>
      <c r="P8168" s="3"/>
      <c r="Q8168" s="3"/>
    </row>
    <row r="8169" spans="1:17" x14ac:dyDescent="0.25">
      <c r="A8169" t="s">
        <v>1286</v>
      </c>
      <c r="B8169" s="1">
        <v>44357</v>
      </c>
      <c r="C8169" s="1">
        <v>44363</v>
      </c>
      <c r="D8169" t="s">
        <v>21</v>
      </c>
      <c r="E8169" t="s">
        <v>1287</v>
      </c>
      <c r="F8169">
        <v>0</v>
      </c>
      <c r="G8169">
        <v>100000</v>
      </c>
      <c r="H8169">
        <v>0</v>
      </c>
      <c r="I8169">
        <v>0</v>
      </c>
      <c r="J8169">
        <v>0</v>
      </c>
      <c r="K8169">
        <v>0.14199999999999999</v>
      </c>
      <c r="L8169" t="s">
        <v>23</v>
      </c>
      <c r="M8169" s="3">
        <v>14200</v>
      </c>
      <c r="N8169" s="2" t="str">
        <f>VLOOKUP(Tabla1[[#This Row],[nemo]],'Nemos y clasificaciones'!$A$2:$B$5000,2,FALSE)</f>
        <v>ISHARES MSCI INDONESIA ETF</v>
      </c>
      <c r="O8169" s="3" t="str">
        <f>VLOOKUP(Tabla1[[#This Row],[nemo]],'Nemos y clasificaciones'!$A$1:$C$3000,3,FALSE)</f>
        <v>ETF</v>
      </c>
      <c r="P8169" s="3"/>
      <c r="Q8169" s="3"/>
    </row>
    <row r="8170" spans="1:17" x14ac:dyDescent="0.25">
      <c r="A8170" t="s">
        <v>7092</v>
      </c>
      <c r="B8170" s="1">
        <v>43452</v>
      </c>
      <c r="C8170" s="1">
        <v>43458</v>
      </c>
      <c r="D8170" t="s">
        <v>21</v>
      </c>
      <c r="E8170" t="s">
        <v>1287</v>
      </c>
      <c r="F8170">
        <v>0</v>
      </c>
      <c r="G8170">
        <v>100000</v>
      </c>
      <c r="H8170">
        <v>0</v>
      </c>
      <c r="I8170">
        <v>0</v>
      </c>
      <c r="J8170">
        <v>0</v>
      </c>
      <c r="K8170">
        <v>4.7E-2</v>
      </c>
      <c r="L8170" t="s">
        <v>23</v>
      </c>
      <c r="M8170" s="4">
        <v>4700</v>
      </c>
      <c r="N8170" s="2" t="str">
        <f>VLOOKUP(Tabla1[[#This Row],[nemo]],'Nemos y clasificaciones'!$A$2:$B$5000,2,FALSE)</f>
        <v>ISHARES MSCI INDONESIA ETF</v>
      </c>
      <c r="O8170" s="4" t="str">
        <f>VLOOKUP(Tabla1[[#This Row],[nemo]],'Nemos y clasificaciones'!$A$1:$C$3000,3,FALSE)</f>
        <v>ETF</v>
      </c>
      <c r="P8170" s="4"/>
      <c r="Q8170" s="4"/>
    </row>
    <row r="8171" spans="1:17" x14ac:dyDescent="0.25">
      <c r="A8171" t="s">
        <v>5177</v>
      </c>
      <c r="B8171" s="1">
        <v>43815</v>
      </c>
      <c r="C8171" s="1">
        <v>43819</v>
      </c>
      <c r="D8171" t="s">
        <v>21</v>
      </c>
      <c r="E8171" t="s">
        <v>1287</v>
      </c>
      <c r="F8171">
        <v>0</v>
      </c>
      <c r="G8171">
        <v>100000</v>
      </c>
      <c r="H8171">
        <v>0</v>
      </c>
      <c r="I8171">
        <v>0</v>
      </c>
      <c r="J8171">
        <v>0</v>
      </c>
      <c r="K8171">
        <v>4.5999999999999999E-2</v>
      </c>
      <c r="L8171" t="s">
        <v>23</v>
      </c>
      <c r="M8171" s="4">
        <v>4600</v>
      </c>
      <c r="N8171" s="2" t="str">
        <f>VLOOKUP(Tabla1[[#This Row],[nemo]],'Nemos y clasificaciones'!$A$2:$B$5000,2,FALSE)</f>
        <v>ISHARES MSCI INDONESIA ETF</v>
      </c>
      <c r="O8171" s="4" t="str">
        <f>VLOOKUP(Tabla1[[#This Row],[nemo]],'Nemos y clasificaciones'!$A$1:$C$3000,3,FALSE)</f>
        <v>ETF</v>
      </c>
      <c r="P8171" s="4"/>
      <c r="Q8171" s="4"/>
    </row>
    <row r="8172" spans="1:17" x14ac:dyDescent="0.25">
      <c r="A8172" t="s">
        <v>11045</v>
      </c>
      <c r="B8172" s="1">
        <v>42359</v>
      </c>
      <c r="C8172" s="1">
        <v>42366</v>
      </c>
      <c r="D8172" t="s">
        <v>21</v>
      </c>
      <c r="E8172" t="s">
        <v>1287</v>
      </c>
      <c r="F8172">
        <v>0</v>
      </c>
      <c r="G8172">
        <v>100000</v>
      </c>
      <c r="H8172">
        <v>0</v>
      </c>
      <c r="I8172">
        <v>0</v>
      </c>
      <c r="J8172">
        <v>0</v>
      </c>
      <c r="K8172">
        <v>3.9E-2</v>
      </c>
      <c r="L8172" t="s">
        <v>23</v>
      </c>
      <c r="M8172" s="4">
        <v>3900</v>
      </c>
      <c r="N8172" s="2" t="str">
        <f>VLOOKUP(Tabla1[[#This Row],[nemo]],'Nemos y clasificaciones'!$A$2:$B$5000,2,FALSE)</f>
        <v>ISHARES MSCI INDONESIA ETF</v>
      </c>
      <c r="O8172" s="4" t="str">
        <f>VLOOKUP(Tabla1[[#This Row],[nemo]],'Nemos y clasificaciones'!$A$1:$C$3000,3,FALSE)</f>
        <v>ETF</v>
      </c>
      <c r="P8172" s="4"/>
      <c r="Q8172" s="4"/>
    </row>
    <row r="8173" spans="1:17" x14ac:dyDescent="0.25">
      <c r="A8173" t="s">
        <v>8749</v>
      </c>
      <c r="B8173" s="1">
        <v>43088</v>
      </c>
      <c r="C8173" s="1">
        <v>43095</v>
      </c>
      <c r="D8173" t="s">
        <v>21</v>
      </c>
      <c r="E8173" t="s">
        <v>1287</v>
      </c>
      <c r="F8173">
        <v>0</v>
      </c>
      <c r="G8173">
        <v>100000</v>
      </c>
      <c r="H8173">
        <v>0</v>
      </c>
      <c r="I8173">
        <v>0</v>
      </c>
      <c r="J8173">
        <v>0</v>
      </c>
      <c r="K8173">
        <v>0.03</v>
      </c>
      <c r="L8173" t="s">
        <v>23</v>
      </c>
      <c r="M8173" s="4">
        <v>3000</v>
      </c>
      <c r="N8173" s="2" t="str">
        <f>VLOOKUP(Tabla1[[#This Row],[nemo]],'Nemos y clasificaciones'!$A$2:$B$5000,2,FALSE)</f>
        <v>ISHARES MSCI INDONESIA ETF</v>
      </c>
      <c r="O8173" s="4" t="str">
        <f>VLOOKUP(Tabla1[[#This Row],[nemo]],'Nemos y clasificaciones'!$A$1:$C$3000,3,FALSE)</f>
        <v>ETF</v>
      </c>
      <c r="P8173" s="4"/>
      <c r="Q8173" s="4"/>
    </row>
    <row r="8174" spans="1:17" x14ac:dyDescent="0.25">
      <c r="A8174" t="s">
        <v>10023</v>
      </c>
      <c r="B8174" s="1">
        <v>42725</v>
      </c>
      <c r="C8174" s="1">
        <v>42732</v>
      </c>
      <c r="D8174" t="s">
        <v>21</v>
      </c>
      <c r="E8174" t="s">
        <v>1287</v>
      </c>
      <c r="F8174">
        <v>0</v>
      </c>
      <c r="G8174">
        <v>100000</v>
      </c>
      <c r="H8174">
        <v>0</v>
      </c>
      <c r="I8174">
        <v>0</v>
      </c>
      <c r="J8174">
        <v>0</v>
      </c>
      <c r="K8174">
        <v>2.5000000000000001E-2</v>
      </c>
      <c r="L8174" t="s">
        <v>23</v>
      </c>
      <c r="M8174" s="4">
        <v>2500</v>
      </c>
      <c r="N8174" s="2" t="str">
        <f>VLOOKUP(Tabla1[[#This Row],[nemo]],'Nemos y clasificaciones'!$A$2:$B$5000,2,FALSE)</f>
        <v>ISHARES MSCI INDONESIA ETF</v>
      </c>
      <c r="O8174" s="4" t="str">
        <f>VLOOKUP(Tabla1[[#This Row],[nemo]],'Nemos y clasificaciones'!$A$1:$C$3000,3,FALSE)</f>
        <v>ETF</v>
      </c>
      <c r="P8174" s="4"/>
      <c r="Q8174" s="4"/>
    </row>
    <row r="8175" spans="1:17" x14ac:dyDescent="0.25">
      <c r="A8175" t="s">
        <v>5995</v>
      </c>
      <c r="B8175" s="1">
        <v>43633</v>
      </c>
      <c r="C8175" s="1">
        <v>43637</v>
      </c>
      <c r="D8175" t="s">
        <v>21</v>
      </c>
      <c r="E8175" t="s">
        <v>1289</v>
      </c>
      <c r="F8175">
        <v>0</v>
      </c>
      <c r="G8175">
        <v>100000</v>
      </c>
      <c r="H8175">
        <v>0</v>
      </c>
      <c r="I8175">
        <v>0</v>
      </c>
      <c r="J8175">
        <v>0</v>
      </c>
      <c r="K8175">
        <v>0.55100000000000005</v>
      </c>
      <c r="L8175" t="s">
        <v>23</v>
      </c>
      <c r="M8175" s="3">
        <v>55100</v>
      </c>
      <c r="N8175" s="2" t="str">
        <f>VLOOKUP(Tabla1[[#This Row],[nemo]],'Nemos y clasificaciones'!$A$2:$B$5000,2,FALSE)</f>
        <v>ISHARES MSCI IRELAND CAPPED ETF</v>
      </c>
      <c r="O8175" s="3" t="str">
        <f>VLOOKUP(Tabla1[[#This Row],[nemo]],'Nemos y clasificaciones'!$A$1:$C$3000,3,FALSE)</f>
        <v>ETF</v>
      </c>
      <c r="P8175" s="3"/>
      <c r="Q8175" s="3"/>
    </row>
    <row r="8176" spans="1:17" x14ac:dyDescent="0.25">
      <c r="A8176" t="s">
        <v>11401</v>
      </c>
      <c r="B8176" s="1">
        <v>42180</v>
      </c>
      <c r="C8176" s="1">
        <v>42186</v>
      </c>
      <c r="D8176" t="s">
        <v>21</v>
      </c>
      <c r="E8176" t="s">
        <v>1289</v>
      </c>
      <c r="F8176">
        <v>0</v>
      </c>
      <c r="G8176">
        <v>100000</v>
      </c>
      <c r="H8176">
        <v>0</v>
      </c>
      <c r="I8176">
        <v>0</v>
      </c>
      <c r="J8176">
        <v>0</v>
      </c>
      <c r="K8176">
        <v>0.45300000000000001</v>
      </c>
      <c r="L8176" t="s">
        <v>23</v>
      </c>
      <c r="M8176" s="3">
        <v>45300</v>
      </c>
      <c r="N8176" s="2" t="str">
        <f>VLOOKUP(Tabla1[[#This Row],[nemo]],'Nemos y clasificaciones'!$A$2:$B$5000,2,FALSE)</f>
        <v>ISHARES MSCI IRELAND CAPPED ETF</v>
      </c>
      <c r="O8176" s="3" t="str">
        <f>VLOOKUP(Tabla1[[#This Row],[nemo]],'Nemos y clasificaciones'!$A$1:$C$3000,3,FALSE)</f>
        <v>ETF</v>
      </c>
      <c r="P8176" s="3"/>
      <c r="Q8176" s="3"/>
    </row>
    <row r="8177" spans="1:17" x14ac:dyDescent="0.25">
      <c r="A8177" t="s">
        <v>7811</v>
      </c>
      <c r="B8177" s="1">
        <v>43270</v>
      </c>
      <c r="C8177" s="1">
        <v>43276</v>
      </c>
      <c r="D8177" t="s">
        <v>21</v>
      </c>
      <c r="E8177" t="s">
        <v>1289</v>
      </c>
      <c r="F8177">
        <v>0</v>
      </c>
      <c r="G8177">
        <v>100000</v>
      </c>
      <c r="H8177">
        <v>0</v>
      </c>
      <c r="I8177">
        <v>0</v>
      </c>
      <c r="J8177">
        <v>0</v>
      </c>
      <c r="K8177">
        <v>0.439</v>
      </c>
      <c r="L8177" t="s">
        <v>23</v>
      </c>
      <c r="M8177" s="3">
        <v>43900</v>
      </c>
      <c r="N8177" s="2" t="str">
        <f>VLOOKUP(Tabla1[[#This Row],[nemo]],'Nemos y clasificaciones'!$A$2:$B$5000,2,FALSE)</f>
        <v>ISHARES MSCI IRELAND CAPPED ETF</v>
      </c>
      <c r="O8177" s="3" t="str">
        <f>VLOOKUP(Tabla1[[#This Row],[nemo]],'Nemos y clasificaciones'!$A$1:$C$3000,3,FALSE)</f>
        <v>ETF</v>
      </c>
      <c r="P8177" s="3"/>
      <c r="Q8177" s="3"/>
    </row>
    <row r="8178" spans="1:17" x14ac:dyDescent="0.25">
      <c r="A8178" t="s">
        <v>5176</v>
      </c>
      <c r="B8178" s="1">
        <v>43815</v>
      </c>
      <c r="C8178" s="1">
        <v>43819</v>
      </c>
      <c r="D8178" t="s">
        <v>21</v>
      </c>
      <c r="E8178" t="s">
        <v>1289</v>
      </c>
      <c r="F8178">
        <v>0</v>
      </c>
      <c r="G8178">
        <v>100000</v>
      </c>
      <c r="H8178">
        <v>0</v>
      </c>
      <c r="I8178">
        <v>0</v>
      </c>
      <c r="J8178">
        <v>0</v>
      </c>
      <c r="K8178">
        <v>0.42599999999999999</v>
      </c>
      <c r="L8178" t="s">
        <v>23</v>
      </c>
      <c r="M8178" s="3">
        <v>42600</v>
      </c>
      <c r="N8178" s="2" t="str">
        <f>VLOOKUP(Tabla1[[#This Row],[nemo]],'Nemos y clasificaciones'!$A$2:$B$5000,2,FALSE)</f>
        <v>ISHARES MSCI IRELAND CAPPED ETF</v>
      </c>
      <c r="O8178" s="3" t="str">
        <f>VLOOKUP(Tabla1[[#This Row],[nemo]],'Nemos y clasificaciones'!$A$1:$C$3000,3,FALSE)</f>
        <v>ETF</v>
      </c>
      <c r="P8178" s="3"/>
      <c r="Q8178" s="3"/>
    </row>
    <row r="8179" spans="1:17" x14ac:dyDescent="0.25">
      <c r="A8179" t="s">
        <v>9253</v>
      </c>
      <c r="B8179" s="1">
        <v>42906</v>
      </c>
      <c r="C8179" s="1">
        <v>42913</v>
      </c>
      <c r="D8179" t="s">
        <v>21</v>
      </c>
      <c r="E8179" t="s">
        <v>1289</v>
      </c>
      <c r="F8179">
        <v>0</v>
      </c>
      <c r="G8179">
        <v>100000</v>
      </c>
      <c r="H8179">
        <v>0</v>
      </c>
      <c r="I8179">
        <v>0</v>
      </c>
      <c r="J8179">
        <v>0</v>
      </c>
      <c r="K8179">
        <v>0.34799999999999998</v>
      </c>
      <c r="L8179" t="s">
        <v>23</v>
      </c>
      <c r="M8179" s="3">
        <v>34800</v>
      </c>
      <c r="N8179" s="2" t="str">
        <f>VLOOKUP(Tabla1[[#This Row],[nemo]],'Nemos y clasificaciones'!$A$2:$B$5000,2,FALSE)</f>
        <v>ISHARES MSCI IRELAND CAPPED ETF</v>
      </c>
      <c r="O8179" s="3" t="str">
        <f>VLOOKUP(Tabla1[[#This Row],[nemo]],'Nemos y clasificaciones'!$A$1:$C$3000,3,FALSE)</f>
        <v>ETF</v>
      </c>
      <c r="P8179" s="3"/>
      <c r="Q8179" s="3"/>
    </row>
    <row r="8180" spans="1:17" x14ac:dyDescent="0.25">
      <c r="A8180" t="s">
        <v>8750</v>
      </c>
      <c r="B8180" s="1">
        <v>43088</v>
      </c>
      <c r="C8180" s="1">
        <v>43095</v>
      </c>
      <c r="D8180" t="s">
        <v>21</v>
      </c>
      <c r="E8180" t="s">
        <v>1289</v>
      </c>
      <c r="F8180">
        <v>0</v>
      </c>
      <c r="G8180">
        <v>100000</v>
      </c>
      <c r="H8180">
        <v>0</v>
      </c>
      <c r="I8180">
        <v>0</v>
      </c>
      <c r="J8180">
        <v>0</v>
      </c>
      <c r="K8180">
        <v>0.34200000000000003</v>
      </c>
      <c r="L8180" t="s">
        <v>23</v>
      </c>
      <c r="M8180" s="3">
        <v>34200</v>
      </c>
      <c r="N8180" s="2" t="str">
        <f>VLOOKUP(Tabla1[[#This Row],[nemo]],'Nemos y clasificaciones'!$A$2:$B$5000,2,FALSE)</f>
        <v>ISHARES MSCI IRELAND CAPPED ETF</v>
      </c>
      <c r="O8180" s="3" t="str">
        <f>VLOOKUP(Tabla1[[#This Row],[nemo]],'Nemos y clasificaciones'!$A$1:$C$3000,3,FALSE)</f>
        <v>ETF</v>
      </c>
      <c r="P8180" s="3"/>
      <c r="Q8180" s="3"/>
    </row>
    <row r="8181" spans="1:17" x14ac:dyDescent="0.25">
      <c r="A8181" t="s">
        <v>1288</v>
      </c>
      <c r="B8181" s="1">
        <v>44357</v>
      </c>
      <c r="C8181" s="1">
        <v>44363</v>
      </c>
      <c r="D8181" t="s">
        <v>21</v>
      </c>
      <c r="E8181" t="s">
        <v>1289</v>
      </c>
      <c r="F8181">
        <v>0</v>
      </c>
      <c r="G8181">
        <v>100000</v>
      </c>
      <c r="H8181">
        <v>0</v>
      </c>
      <c r="I8181">
        <v>0</v>
      </c>
      <c r="J8181">
        <v>0</v>
      </c>
      <c r="K8181">
        <v>0.33400000000000002</v>
      </c>
      <c r="L8181" t="s">
        <v>23</v>
      </c>
      <c r="M8181" s="3">
        <v>33400</v>
      </c>
      <c r="N8181" s="2" t="str">
        <f>VLOOKUP(Tabla1[[#This Row],[nemo]],'Nemos y clasificaciones'!$A$2:$B$5000,2,FALSE)</f>
        <v>ISHARES MSCI IRELAND CAPPED ETF</v>
      </c>
      <c r="O8181" s="3" t="str">
        <f>VLOOKUP(Tabla1[[#This Row],[nemo]],'Nemos y clasificaciones'!$A$1:$C$3000,3,FALSE)</f>
        <v>ETF</v>
      </c>
      <c r="P8181" s="3"/>
      <c r="Q8181" s="3"/>
    </row>
    <row r="8182" spans="1:17" x14ac:dyDescent="0.25">
      <c r="A8182" t="s">
        <v>10378</v>
      </c>
      <c r="B8182" s="1">
        <v>42543</v>
      </c>
      <c r="C8182" s="1">
        <v>42549</v>
      </c>
      <c r="D8182" t="s">
        <v>21</v>
      </c>
      <c r="E8182" t="s">
        <v>1289</v>
      </c>
      <c r="F8182">
        <v>0</v>
      </c>
      <c r="G8182">
        <v>100000</v>
      </c>
      <c r="H8182">
        <v>0</v>
      </c>
      <c r="I8182">
        <v>0</v>
      </c>
      <c r="J8182">
        <v>0</v>
      </c>
      <c r="K8182">
        <v>0.30299999999999999</v>
      </c>
      <c r="L8182" t="s">
        <v>23</v>
      </c>
      <c r="M8182" s="3">
        <v>30300</v>
      </c>
      <c r="N8182" s="2" t="str">
        <f>VLOOKUP(Tabla1[[#This Row],[nemo]],'Nemos y clasificaciones'!$A$2:$B$5000,2,FALSE)</f>
        <v>ISHARES MSCI IRELAND CAPPED ETF</v>
      </c>
      <c r="O8182" s="3" t="str">
        <f>VLOOKUP(Tabla1[[#This Row],[nemo]],'Nemos y clasificaciones'!$A$1:$C$3000,3,FALSE)</f>
        <v>ETF</v>
      </c>
      <c r="P8182" s="3"/>
      <c r="Q8182" s="3"/>
    </row>
    <row r="8183" spans="1:17" x14ac:dyDescent="0.25">
      <c r="A8183" t="s">
        <v>11048</v>
      </c>
      <c r="B8183" s="1">
        <v>42359</v>
      </c>
      <c r="C8183" s="1">
        <v>42366</v>
      </c>
      <c r="D8183" t="s">
        <v>21</v>
      </c>
      <c r="E8183" t="s">
        <v>1289</v>
      </c>
      <c r="F8183">
        <v>0</v>
      </c>
      <c r="G8183">
        <v>100000</v>
      </c>
      <c r="H8183">
        <v>0</v>
      </c>
      <c r="I8183">
        <v>0</v>
      </c>
      <c r="J8183">
        <v>0</v>
      </c>
      <c r="K8183">
        <v>0.253</v>
      </c>
      <c r="L8183" t="s">
        <v>23</v>
      </c>
      <c r="M8183" s="3">
        <v>25300</v>
      </c>
      <c r="N8183" s="2" t="str">
        <f>VLOOKUP(Tabla1[[#This Row],[nemo]],'Nemos y clasificaciones'!$A$2:$B$5000,2,FALSE)</f>
        <v>ISHARES MSCI IRELAND CAPPED ETF</v>
      </c>
      <c r="O8183" s="3" t="str">
        <f>VLOOKUP(Tabla1[[#This Row],[nemo]],'Nemos y clasificaciones'!$A$1:$C$3000,3,FALSE)</f>
        <v>ETF</v>
      </c>
      <c r="P8183" s="3"/>
      <c r="Q8183" s="3"/>
    </row>
    <row r="8184" spans="1:17" x14ac:dyDescent="0.25">
      <c r="A8184" t="s">
        <v>3945</v>
      </c>
      <c r="B8184" s="1">
        <v>43997</v>
      </c>
      <c r="C8184" s="1">
        <v>44001</v>
      </c>
      <c r="D8184" t="s">
        <v>21</v>
      </c>
      <c r="E8184" t="s">
        <v>1289</v>
      </c>
      <c r="F8184">
        <v>0</v>
      </c>
      <c r="G8184">
        <v>100000</v>
      </c>
      <c r="H8184">
        <v>0</v>
      </c>
      <c r="I8184">
        <v>0</v>
      </c>
      <c r="J8184">
        <v>0</v>
      </c>
      <c r="K8184">
        <v>0.23899999999999999</v>
      </c>
      <c r="L8184" t="s">
        <v>23</v>
      </c>
      <c r="M8184" s="3">
        <v>23900</v>
      </c>
      <c r="N8184" s="2" t="str">
        <f>VLOOKUP(Tabla1[[#This Row],[nemo]],'Nemos y clasificaciones'!$A$2:$B$5000,2,FALSE)</f>
        <v>ISHARES MSCI IRELAND CAPPED ETF</v>
      </c>
      <c r="O8184" s="3" t="str">
        <f>VLOOKUP(Tabla1[[#This Row],[nemo]],'Nemos y clasificaciones'!$A$1:$C$3000,3,FALSE)</f>
        <v>ETF</v>
      </c>
      <c r="P8184" s="3"/>
      <c r="Q8184" s="3"/>
    </row>
    <row r="8185" spans="1:17" x14ac:dyDescent="0.25">
      <c r="A8185" t="s">
        <v>10024</v>
      </c>
      <c r="B8185" s="1">
        <v>42725</v>
      </c>
      <c r="C8185" s="1">
        <v>42732</v>
      </c>
      <c r="D8185" t="s">
        <v>21</v>
      </c>
      <c r="E8185" t="s">
        <v>1289</v>
      </c>
      <c r="F8185">
        <v>0</v>
      </c>
      <c r="G8185">
        <v>100000</v>
      </c>
      <c r="H8185">
        <v>0</v>
      </c>
      <c r="I8185">
        <v>0</v>
      </c>
      <c r="J8185">
        <v>0</v>
      </c>
      <c r="K8185">
        <v>0.20100000000000001</v>
      </c>
      <c r="L8185" t="s">
        <v>23</v>
      </c>
      <c r="M8185" s="3">
        <v>20100</v>
      </c>
      <c r="N8185" s="2" t="str">
        <f>VLOOKUP(Tabla1[[#This Row],[nemo]],'Nemos y clasificaciones'!$A$2:$B$5000,2,FALSE)</f>
        <v>ISHARES MSCI IRELAND CAPPED ETF</v>
      </c>
      <c r="O8185" s="3" t="str">
        <f>VLOOKUP(Tabla1[[#This Row],[nemo]],'Nemos y clasificaciones'!$A$1:$C$3000,3,FALSE)</f>
        <v>ETF</v>
      </c>
      <c r="P8185" s="3"/>
      <c r="Q8185" s="3"/>
    </row>
    <row r="8186" spans="1:17" x14ac:dyDescent="0.25">
      <c r="A8186" t="s">
        <v>7091</v>
      </c>
      <c r="B8186" s="1">
        <v>43452</v>
      </c>
      <c r="C8186" s="1">
        <v>43458</v>
      </c>
      <c r="D8186" t="s">
        <v>21</v>
      </c>
      <c r="E8186" t="s">
        <v>1289</v>
      </c>
      <c r="F8186">
        <v>0</v>
      </c>
      <c r="G8186">
        <v>100000</v>
      </c>
      <c r="H8186">
        <v>0</v>
      </c>
      <c r="I8186">
        <v>0</v>
      </c>
      <c r="J8186">
        <v>0</v>
      </c>
      <c r="K8186">
        <v>0.123</v>
      </c>
      <c r="L8186" t="s">
        <v>23</v>
      </c>
      <c r="M8186" s="3">
        <v>12300</v>
      </c>
      <c r="N8186" s="2" t="str">
        <f>VLOOKUP(Tabla1[[#This Row],[nemo]],'Nemos y clasificaciones'!$A$2:$B$5000,2,FALSE)</f>
        <v>ISHARES MSCI IRELAND CAPPED ETF</v>
      </c>
      <c r="O8186" s="3" t="str">
        <f>VLOOKUP(Tabla1[[#This Row],[nemo]],'Nemos y clasificaciones'!$A$1:$C$3000,3,FALSE)</f>
        <v>ETF</v>
      </c>
      <c r="P8186" s="3"/>
      <c r="Q8186" s="3"/>
    </row>
    <row r="8187" spans="1:17" x14ac:dyDescent="0.25">
      <c r="A8187" t="s">
        <v>2927</v>
      </c>
      <c r="B8187" s="1">
        <v>44179</v>
      </c>
      <c r="C8187" s="1">
        <v>44183</v>
      </c>
      <c r="D8187" t="s">
        <v>21</v>
      </c>
      <c r="E8187" t="s">
        <v>1289</v>
      </c>
      <c r="F8187">
        <v>0</v>
      </c>
      <c r="G8187">
        <v>100000</v>
      </c>
      <c r="H8187">
        <v>0</v>
      </c>
      <c r="I8187">
        <v>0</v>
      </c>
      <c r="J8187">
        <v>0</v>
      </c>
      <c r="K8187">
        <v>1.2E-2</v>
      </c>
      <c r="L8187" t="s">
        <v>23</v>
      </c>
      <c r="M8187" s="4">
        <v>1200</v>
      </c>
      <c r="N8187" s="2" t="str">
        <f>VLOOKUP(Tabla1[[#This Row],[nemo]],'Nemos y clasificaciones'!$A$2:$B$5000,2,FALSE)</f>
        <v>ISHARES MSCI IRELAND CAPPED ETF</v>
      </c>
      <c r="O8187" s="4" t="str">
        <f>VLOOKUP(Tabla1[[#This Row],[nemo]],'Nemos y clasificaciones'!$A$1:$C$3000,3,FALSE)</f>
        <v>ETF</v>
      </c>
      <c r="P8187" s="4"/>
      <c r="Q8187" s="4"/>
    </row>
    <row r="8188" spans="1:17" x14ac:dyDescent="0.25">
      <c r="A8188" t="s">
        <v>5178</v>
      </c>
      <c r="B8188" s="1">
        <v>43815</v>
      </c>
      <c r="C8188" s="1">
        <v>43819</v>
      </c>
      <c r="D8188" t="s">
        <v>21</v>
      </c>
      <c r="E8188" t="s">
        <v>1283</v>
      </c>
      <c r="F8188">
        <v>0</v>
      </c>
      <c r="G8188">
        <v>100000</v>
      </c>
      <c r="H8188">
        <v>0</v>
      </c>
      <c r="I8188">
        <v>0</v>
      </c>
      <c r="J8188">
        <v>0</v>
      </c>
      <c r="K8188">
        <v>1.012</v>
      </c>
      <c r="L8188" t="s">
        <v>16</v>
      </c>
      <c r="M8188" s="2">
        <v>101200</v>
      </c>
      <c r="N8188" s="2" t="str">
        <f>VLOOKUP(Tabla1[[#This Row],[nemo]],'Nemos y clasificaciones'!$A$2:$B$5000,2,FALSE)</f>
        <v>ISHARES MSCI ISRAEL CAPPED ETF</v>
      </c>
      <c r="O8188" s="2" t="str">
        <f>VLOOKUP(Tabla1[[#This Row],[nemo]],'Nemos y clasificaciones'!$A$1:$C$3000,3,FALSE)</f>
        <v>ETF</v>
      </c>
      <c r="P8188" s="2"/>
      <c r="Q8188" s="2"/>
    </row>
    <row r="8189" spans="1:17" x14ac:dyDescent="0.25">
      <c r="A8189" t="s">
        <v>8748</v>
      </c>
      <c r="B8189" s="1">
        <v>43088</v>
      </c>
      <c r="C8189" s="1">
        <v>43095</v>
      </c>
      <c r="D8189" t="s">
        <v>21</v>
      </c>
      <c r="E8189" t="s">
        <v>1283</v>
      </c>
      <c r="F8189">
        <v>0</v>
      </c>
      <c r="G8189">
        <v>100000</v>
      </c>
      <c r="H8189">
        <v>0</v>
      </c>
      <c r="I8189">
        <v>0</v>
      </c>
      <c r="J8189">
        <v>0</v>
      </c>
      <c r="K8189">
        <v>0.69699999999999995</v>
      </c>
      <c r="L8189" t="s">
        <v>23</v>
      </c>
      <c r="M8189" s="3">
        <v>69700</v>
      </c>
      <c r="N8189" s="2" t="str">
        <f>VLOOKUP(Tabla1[[#This Row],[nemo]],'Nemos y clasificaciones'!$A$2:$B$5000,2,FALSE)</f>
        <v>ISHARES MSCI ISRAEL CAPPED ETF</v>
      </c>
      <c r="O8189" s="3" t="str">
        <f>VLOOKUP(Tabla1[[#This Row],[nemo]],'Nemos y clasificaciones'!$A$1:$C$3000,3,FALSE)</f>
        <v>ETF</v>
      </c>
      <c r="P8189" s="3"/>
      <c r="Q8189" s="3"/>
    </row>
    <row r="8190" spans="1:17" x14ac:dyDescent="0.25">
      <c r="A8190" t="s">
        <v>11047</v>
      </c>
      <c r="B8190" s="1">
        <v>42359</v>
      </c>
      <c r="C8190" s="1">
        <v>42366</v>
      </c>
      <c r="D8190" t="s">
        <v>21</v>
      </c>
      <c r="E8190" t="s">
        <v>1283</v>
      </c>
      <c r="F8190">
        <v>0</v>
      </c>
      <c r="G8190">
        <v>100000</v>
      </c>
      <c r="H8190">
        <v>0</v>
      </c>
      <c r="I8190">
        <v>0</v>
      </c>
      <c r="J8190">
        <v>0</v>
      </c>
      <c r="K8190">
        <v>0.64</v>
      </c>
      <c r="L8190" t="s">
        <v>23</v>
      </c>
      <c r="M8190" s="3">
        <v>64000</v>
      </c>
      <c r="N8190" s="2" t="str">
        <f>VLOOKUP(Tabla1[[#This Row],[nemo]],'Nemos y clasificaciones'!$A$2:$B$5000,2,FALSE)</f>
        <v>ISHARES MSCI ISRAEL CAPPED ETF</v>
      </c>
      <c r="O8190" s="3" t="str">
        <f>VLOOKUP(Tabla1[[#This Row],[nemo]],'Nemos y clasificaciones'!$A$1:$C$3000,3,FALSE)</f>
        <v>ETF</v>
      </c>
      <c r="P8190" s="3"/>
      <c r="Q8190" s="3"/>
    </row>
    <row r="8191" spans="1:17" x14ac:dyDescent="0.25">
      <c r="A8191" t="s">
        <v>11402</v>
      </c>
      <c r="B8191" s="1">
        <v>42180</v>
      </c>
      <c r="C8191" s="1">
        <v>42186</v>
      </c>
      <c r="D8191" t="s">
        <v>21</v>
      </c>
      <c r="E8191" t="s">
        <v>1283</v>
      </c>
      <c r="F8191">
        <v>0</v>
      </c>
      <c r="G8191">
        <v>100000</v>
      </c>
      <c r="H8191">
        <v>0</v>
      </c>
      <c r="I8191">
        <v>0</v>
      </c>
      <c r="J8191">
        <v>0</v>
      </c>
      <c r="K8191">
        <v>0.61399999999999999</v>
      </c>
      <c r="L8191" t="s">
        <v>23</v>
      </c>
      <c r="M8191" s="3">
        <v>61400</v>
      </c>
      <c r="N8191" s="2" t="str">
        <f>VLOOKUP(Tabla1[[#This Row],[nemo]],'Nemos y clasificaciones'!$A$2:$B$5000,2,FALSE)</f>
        <v>ISHARES MSCI ISRAEL CAPPED ETF</v>
      </c>
      <c r="O8191" s="3" t="str">
        <f>VLOOKUP(Tabla1[[#This Row],[nemo]],'Nemos y clasificaciones'!$A$1:$C$3000,3,FALSE)</f>
        <v>ETF</v>
      </c>
      <c r="P8191" s="3"/>
      <c r="Q8191" s="3"/>
    </row>
    <row r="8192" spans="1:17" x14ac:dyDescent="0.25">
      <c r="A8192" t="s">
        <v>10022</v>
      </c>
      <c r="B8192" s="1">
        <v>42725</v>
      </c>
      <c r="C8192" s="1">
        <v>42732</v>
      </c>
      <c r="D8192" t="s">
        <v>21</v>
      </c>
      <c r="E8192" t="s">
        <v>1283</v>
      </c>
      <c r="F8192">
        <v>0</v>
      </c>
      <c r="G8192">
        <v>100000</v>
      </c>
      <c r="H8192">
        <v>0</v>
      </c>
      <c r="I8192">
        <v>0</v>
      </c>
      <c r="J8192">
        <v>0</v>
      </c>
      <c r="K8192">
        <v>0.47299999999999998</v>
      </c>
      <c r="L8192" t="s">
        <v>23</v>
      </c>
      <c r="M8192" s="3">
        <v>47300</v>
      </c>
      <c r="N8192" s="2" t="str">
        <f>VLOOKUP(Tabla1[[#This Row],[nemo]],'Nemos y clasificaciones'!$A$2:$B$5000,2,FALSE)</f>
        <v>ISHARES MSCI ISRAEL CAPPED ETF</v>
      </c>
      <c r="O8192" s="3" t="str">
        <f>VLOOKUP(Tabla1[[#This Row],[nemo]],'Nemos y clasificaciones'!$A$1:$C$3000,3,FALSE)</f>
        <v>ETF</v>
      </c>
      <c r="P8192" s="3"/>
      <c r="Q8192" s="3"/>
    </row>
    <row r="8193" spans="1:17" x14ac:dyDescent="0.25">
      <c r="A8193" t="s">
        <v>10379</v>
      </c>
      <c r="B8193" s="1">
        <v>42543</v>
      </c>
      <c r="C8193" s="1">
        <v>42549</v>
      </c>
      <c r="D8193" t="s">
        <v>21</v>
      </c>
      <c r="E8193" t="s">
        <v>1283</v>
      </c>
      <c r="F8193">
        <v>0</v>
      </c>
      <c r="G8193">
        <v>100000</v>
      </c>
      <c r="H8193">
        <v>0</v>
      </c>
      <c r="I8193">
        <v>0</v>
      </c>
      <c r="J8193">
        <v>0</v>
      </c>
      <c r="K8193">
        <v>0.35199999999999998</v>
      </c>
      <c r="L8193" t="s">
        <v>23</v>
      </c>
      <c r="M8193" s="3">
        <v>35200</v>
      </c>
      <c r="N8193" s="2" t="str">
        <f>VLOOKUP(Tabla1[[#This Row],[nemo]],'Nemos y clasificaciones'!$A$2:$B$5000,2,FALSE)</f>
        <v>ISHARES MSCI ISRAEL CAPPED ETF</v>
      </c>
      <c r="O8193" s="3" t="str">
        <f>VLOOKUP(Tabla1[[#This Row],[nemo]],'Nemos y clasificaciones'!$A$1:$C$3000,3,FALSE)</f>
        <v>ETF</v>
      </c>
      <c r="P8193" s="3"/>
      <c r="Q8193" s="3"/>
    </row>
    <row r="8194" spans="1:17" x14ac:dyDescent="0.25">
      <c r="A8194" t="s">
        <v>8857</v>
      </c>
      <c r="B8194" s="1">
        <v>43055</v>
      </c>
      <c r="C8194" s="1">
        <v>43078</v>
      </c>
      <c r="D8194" t="s">
        <v>21</v>
      </c>
      <c r="E8194" t="s">
        <v>273</v>
      </c>
      <c r="F8194">
        <v>0</v>
      </c>
      <c r="G8194">
        <v>100000</v>
      </c>
      <c r="H8194">
        <v>0</v>
      </c>
      <c r="I8194">
        <v>0</v>
      </c>
      <c r="J8194">
        <v>0</v>
      </c>
      <c r="K8194">
        <v>1.1499999999999999</v>
      </c>
      <c r="L8194" t="s">
        <v>16</v>
      </c>
      <c r="M8194" s="2">
        <v>115000</v>
      </c>
      <c r="N8194" s="2" t="str">
        <f>VLOOKUP(Tabla1[[#This Row],[nemo]],'Nemos y clasificaciones'!$A$2:$B$5000,2,FALSE)</f>
        <v>AMGEN INC</v>
      </c>
      <c r="O8194" s="2" t="str">
        <f>VLOOKUP(Tabla1[[#This Row],[nemo]],'Nemos y clasificaciones'!$A$1:$C$3000,3,FALSE)</f>
        <v>Otros</v>
      </c>
      <c r="P8194" s="2"/>
      <c r="Q8194" s="2"/>
    </row>
    <row r="8195" spans="1:17" x14ac:dyDescent="0.25">
      <c r="A8195" t="s">
        <v>8857</v>
      </c>
      <c r="B8195" s="1">
        <v>42961</v>
      </c>
      <c r="C8195" s="1">
        <v>42986</v>
      </c>
      <c r="D8195" t="s">
        <v>21</v>
      </c>
      <c r="E8195" t="s">
        <v>273</v>
      </c>
      <c r="F8195">
        <v>0</v>
      </c>
      <c r="G8195">
        <v>100000</v>
      </c>
      <c r="H8195">
        <v>0</v>
      </c>
      <c r="I8195">
        <v>0</v>
      </c>
      <c r="J8195">
        <v>0</v>
      </c>
      <c r="K8195">
        <v>1.1499999999999999</v>
      </c>
      <c r="L8195" t="s">
        <v>16</v>
      </c>
      <c r="M8195" s="2">
        <v>115000</v>
      </c>
      <c r="N8195" s="2" t="str">
        <f>VLOOKUP(Tabla1[[#This Row],[nemo]],'Nemos y clasificaciones'!$A$2:$B$5000,2,FALSE)</f>
        <v>AMGEN INC</v>
      </c>
      <c r="O8195" s="2" t="str">
        <f>VLOOKUP(Tabla1[[#This Row],[nemo]],'Nemos y clasificaciones'!$A$1:$C$3000,3,FALSE)</f>
        <v>Otros</v>
      </c>
      <c r="P8195" s="2"/>
      <c r="Q8195" s="2"/>
    </row>
    <row r="8196" spans="1:17" x14ac:dyDescent="0.25">
      <c r="A8196" t="s">
        <v>8857</v>
      </c>
      <c r="B8196" s="1">
        <v>42870</v>
      </c>
      <c r="C8196" s="1">
        <v>42894</v>
      </c>
      <c r="D8196" t="s">
        <v>21</v>
      </c>
      <c r="E8196" t="s">
        <v>273</v>
      </c>
      <c r="F8196">
        <v>0</v>
      </c>
      <c r="G8196">
        <v>100000</v>
      </c>
      <c r="H8196">
        <v>0</v>
      </c>
      <c r="I8196">
        <v>0</v>
      </c>
      <c r="J8196">
        <v>0</v>
      </c>
      <c r="K8196">
        <v>1.1499999999999999</v>
      </c>
      <c r="L8196" t="s">
        <v>16</v>
      </c>
      <c r="M8196" s="2">
        <v>115000</v>
      </c>
      <c r="N8196" s="2" t="str">
        <f>VLOOKUP(Tabla1[[#This Row],[nemo]],'Nemos y clasificaciones'!$A$2:$B$5000,2,FALSE)</f>
        <v>AMGEN INC</v>
      </c>
      <c r="O8196" s="2" t="str">
        <f>VLOOKUP(Tabla1[[#This Row],[nemo]],'Nemos y clasificaciones'!$A$1:$C$3000,3,FALSE)</f>
        <v>Otros</v>
      </c>
      <c r="P8196" s="2"/>
      <c r="Q8196" s="2"/>
    </row>
    <row r="8197" spans="1:17" x14ac:dyDescent="0.25">
      <c r="A8197" t="s">
        <v>8857</v>
      </c>
      <c r="B8197" s="1">
        <v>42779</v>
      </c>
      <c r="C8197" s="1">
        <v>42802</v>
      </c>
      <c r="D8197" t="s">
        <v>21</v>
      </c>
      <c r="E8197" t="s">
        <v>273</v>
      </c>
      <c r="F8197">
        <v>0</v>
      </c>
      <c r="G8197">
        <v>100000</v>
      </c>
      <c r="H8197">
        <v>0</v>
      </c>
      <c r="I8197">
        <v>0</v>
      </c>
      <c r="J8197">
        <v>0</v>
      </c>
      <c r="K8197">
        <v>1.1499999999999999</v>
      </c>
      <c r="L8197" t="s">
        <v>16</v>
      </c>
      <c r="M8197" s="2">
        <v>115000</v>
      </c>
      <c r="N8197" s="2" t="str">
        <f>VLOOKUP(Tabla1[[#This Row],[nemo]],'Nemos y clasificaciones'!$A$2:$B$5000,2,FALSE)</f>
        <v>AMGEN INC</v>
      </c>
      <c r="O8197" s="2" t="str">
        <f>VLOOKUP(Tabla1[[#This Row],[nemo]],'Nemos y clasificaciones'!$A$1:$C$3000,3,FALSE)</f>
        <v>Otros</v>
      </c>
      <c r="P8197" s="2"/>
      <c r="Q8197" s="2"/>
    </row>
    <row r="8198" spans="1:17" x14ac:dyDescent="0.25">
      <c r="A8198" t="s">
        <v>7812</v>
      </c>
      <c r="B8198" s="1">
        <v>43270</v>
      </c>
      <c r="C8198" s="1">
        <v>43276</v>
      </c>
      <c r="D8198" t="s">
        <v>21</v>
      </c>
      <c r="E8198" t="s">
        <v>1283</v>
      </c>
      <c r="F8198">
        <v>0</v>
      </c>
      <c r="G8198">
        <v>100000</v>
      </c>
      <c r="H8198">
        <v>0</v>
      </c>
      <c r="I8198">
        <v>0</v>
      </c>
      <c r="J8198">
        <v>0</v>
      </c>
      <c r="K8198">
        <v>0.34300000000000003</v>
      </c>
      <c r="L8198" t="s">
        <v>23</v>
      </c>
      <c r="M8198" s="3">
        <v>34300</v>
      </c>
      <c r="N8198" s="2" t="str">
        <f>VLOOKUP(Tabla1[[#This Row],[nemo]],'Nemos y clasificaciones'!$A$2:$B$5000,2,FALSE)</f>
        <v>ISHARES MSCI ISRAEL CAPPED ETF</v>
      </c>
      <c r="O8198" s="3" t="str">
        <f>VLOOKUP(Tabla1[[#This Row],[nemo]],'Nemos y clasificaciones'!$A$1:$C$3000,3,FALSE)</f>
        <v>ETF</v>
      </c>
      <c r="P8198" s="3"/>
      <c r="Q8198" s="3"/>
    </row>
    <row r="8199" spans="1:17" x14ac:dyDescent="0.25">
      <c r="A8199" t="s">
        <v>9255</v>
      </c>
      <c r="B8199" s="1">
        <v>42906</v>
      </c>
      <c r="C8199" s="1">
        <v>42913</v>
      </c>
      <c r="D8199" t="s">
        <v>21</v>
      </c>
      <c r="E8199" t="s">
        <v>1283</v>
      </c>
      <c r="F8199">
        <v>0</v>
      </c>
      <c r="G8199">
        <v>100000</v>
      </c>
      <c r="H8199">
        <v>0</v>
      </c>
      <c r="I8199">
        <v>0</v>
      </c>
      <c r="J8199">
        <v>0</v>
      </c>
      <c r="K8199">
        <v>0.33900000000000002</v>
      </c>
      <c r="L8199" t="s">
        <v>23</v>
      </c>
      <c r="M8199" s="3">
        <v>33900</v>
      </c>
      <c r="N8199" s="2" t="str">
        <f>VLOOKUP(Tabla1[[#This Row],[nemo]],'Nemos y clasificaciones'!$A$2:$B$5000,2,FALSE)</f>
        <v>ISHARES MSCI ISRAEL CAPPED ETF</v>
      </c>
      <c r="O8199" s="3" t="str">
        <f>VLOOKUP(Tabla1[[#This Row],[nemo]],'Nemos y clasificaciones'!$A$1:$C$3000,3,FALSE)</f>
        <v>ETF</v>
      </c>
      <c r="P8199" s="3"/>
      <c r="Q8199" s="3"/>
    </row>
    <row r="8200" spans="1:17" x14ac:dyDescent="0.25">
      <c r="A8200" t="s">
        <v>5996</v>
      </c>
      <c r="B8200" s="1">
        <v>43633</v>
      </c>
      <c r="C8200" s="1">
        <v>43637</v>
      </c>
      <c r="D8200" t="s">
        <v>21</v>
      </c>
      <c r="E8200" t="s">
        <v>1283</v>
      </c>
      <c r="F8200">
        <v>0</v>
      </c>
      <c r="G8200">
        <v>100000</v>
      </c>
      <c r="H8200">
        <v>0</v>
      </c>
      <c r="I8200">
        <v>0</v>
      </c>
      <c r="J8200">
        <v>0</v>
      </c>
      <c r="K8200">
        <v>0.17</v>
      </c>
      <c r="L8200" t="s">
        <v>23</v>
      </c>
      <c r="M8200" s="3">
        <v>17000</v>
      </c>
      <c r="N8200" s="2" t="str">
        <f>VLOOKUP(Tabla1[[#This Row],[nemo]],'Nemos y clasificaciones'!$A$2:$B$5000,2,FALSE)</f>
        <v>ISHARES MSCI ISRAEL CAPPED ETF</v>
      </c>
      <c r="O8200" s="3" t="str">
        <f>VLOOKUP(Tabla1[[#This Row],[nemo]],'Nemos y clasificaciones'!$A$1:$C$3000,3,FALSE)</f>
        <v>ETF</v>
      </c>
      <c r="P8200" s="3"/>
      <c r="Q8200" s="3"/>
    </row>
    <row r="8201" spans="1:17" x14ac:dyDescent="0.25">
      <c r="A8201" t="s">
        <v>1282</v>
      </c>
      <c r="B8201" s="1">
        <v>44357</v>
      </c>
      <c r="C8201" s="1">
        <v>44363</v>
      </c>
      <c r="D8201" t="s">
        <v>21</v>
      </c>
      <c r="E8201" t="s">
        <v>1283</v>
      </c>
      <c r="F8201">
        <v>0</v>
      </c>
      <c r="G8201">
        <v>100000</v>
      </c>
      <c r="H8201">
        <v>0</v>
      </c>
      <c r="I8201">
        <v>0</v>
      </c>
      <c r="J8201">
        <v>0</v>
      </c>
      <c r="K8201">
        <v>0.11799999999999999</v>
      </c>
      <c r="L8201" t="s">
        <v>23</v>
      </c>
      <c r="M8201" s="3">
        <v>11800</v>
      </c>
      <c r="N8201" s="2" t="str">
        <f>VLOOKUP(Tabla1[[#This Row],[nemo]],'Nemos y clasificaciones'!$A$2:$B$5000,2,FALSE)</f>
        <v>ISHARES MSCI ISRAEL CAPPED ETF</v>
      </c>
      <c r="O8201" s="3" t="str">
        <f>VLOOKUP(Tabla1[[#This Row],[nemo]],'Nemos y clasificaciones'!$A$1:$C$3000,3,FALSE)</f>
        <v>ETF</v>
      </c>
      <c r="P8201" s="3"/>
      <c r="Q8201" s="3"/>
    </row>
    <row r="8202" spans="1:17" x14ac:dyDescent="0.25">
      <c r="A8202" t="s">
        <v>3942</v>
      </c>
      <c r="B8202" s="1">
        <v>43997</v>
      </c>
      <c r="C8202" s="1">
        <v>44001</v>
      </c>
      <c r="D8202" t="s">
        <v>21</v>
      </c>
      <c r="E8202" t="s">
        <v>1283</v>
      </c>
      <c r="F8202">
        <v>0</v>
      </c>
      <c r="G8202">
        <v>100000</v>
      </c>
      <c r="H8202">
        <v>0</v>
      </c>
      <c r="I8202">
        <v>0</v>
      </c>
      <c r="J8202">
        <v>0</v>
      </c>
      <c r="K8202">
        <v>0.106</v>
      </c>
      <c r="L8202" t="s">
        <v>23</v>
      </c>
      <c r="M8202" s="3">
        <v>10600</v>
      </c>
      <c r="N8202" s="2" t="str">
        <f>VLOOKUP(Tabla1[[#This Row],[nemo]],'Nemos y clasificaciones'!$A$2:$B$5000,2,FALSE)</f>
        <v>ISHARES MSCI ISRAEL CAPPED ETF</v>
      </c>
      <c r="O8202" s="3" t="str">
        <f>VLOOKUP(Tabla1[[#This Row],[nemo]],'Nemos y clasificaciones'!$A$1:$C$3000,3,FALSE)</f>
        <v>ETF</v>
      </c>
      <c r="P8202" s="3"/>
      <c r="Q8202" s="3"/>
    </row>
    <row r="8203" spans="1:17" x14ac:dyDescent="0.25">
      <c r="A8203" t="s">
        <v>7090</v>
      </c>
      <c r="B8203" s="1">
        <v>43452</v>
      </c>
      <c r="C8203" s="1">
        <v>43458</v>
      </c>
      <c r="D8203" t="s">
        <v>21</v>
      </c>
      <c r="E8203" t="s">
        <v>1283</v>
      </c>
      <c r="F8203">
        <v>0</v>
      </c>
      <c r="G8203">
        <v>100000</v>
      </c>
      <c r="H8203">
        <v>0</v>
      </c>
      <c r="I8203">
        <v>0</v>
      </c>
      <c r="J8203">
        <v>0</v>
      </c>
      <c r="K8203">
        <v>7.6999999999999999E-2</v>
      </c>
      <c r="L8203" t="s">
        <v>23</v>
      </c>
      <c r="M8203" s="4">
        <v>7700</v>
      </c>
      <c r="N8203" s="2" t="str">
        <f>VLOOKUP(Tabla1[[#This Row],[nemo]],'Nemos y clasificaciones'!$A$2:$B$5000,2,FALSE)</f>
        <v>ISHARES MSCI ISRAEL CAPPED ETF</v>
      </c>
      <c r="O8203" s="4" t="str">
        <f>VLOOKUP(Tabla1[[#This Row],[nemo]],'Nemos y clasificaciones'!$A$1:$C$3000,3,FALSE)</f>
        <v>ETF</v>
      </c>
      <c r="P8203" s="4"/>
      <c r="Q8203" s="4"/>
    </row>
    <row r="8204" spans="1:17" x14ac:dyDescent="0.25">
      <c r="A8204" t="s">
        <v>4327</v>
      </c>
      <c r="B8204" s="1">
        <v>43966</v>
      </c>
      <c r="C8204" s="1">
        <v>43973</v>
      </c>
      <c r="D8204" t="s">
        <v>14</v>
      </c>
      <c r="E8204" t="s">
        <v>1885</v>
      </c>
      <c r="F8204">
        <v>0</v>
      </c>
      <c r="G8204">
        <v>605364800</v>
      </c>
      <c r="H8204">
        <v>0</v>
      </c>
      <c r="I8204">
        <v>0</v>
      </c>
      <c r="J8204">
        <v>0</v>
      </c>
      <c r="K8204">
        <v>6.5380000000000003</v>
      </c>
      <c r="L8204" t="s">
        <v>16</v>
      </c>
      <c r="M8204" s="2">
        <v>3957875062.4000001</v>
      </c>
      <c r="N8204" s="2" t="str">
        <f>VLOOKUP(Tabla1[[#This Row],[nemo]],'Nemos y clasificaciones'!$A$2:$B$5000,2,FALSE)</f>
        <v>ECHEVERRIA, IZQUIERDO S.A</v>
      </c>
      <c r="O8204" s="2" t="str">
        <f>VLOOKUP(Tabla1[[#This Row],[nemo]],'Nemos y clasificaciones'!$A$1:$C$3000,3,FALSE)</f>
        <v>Construcción</v>
      </c>
      <c r="P8204" s="2"/>
      <c r="Q8204" s="2"/>
    </row>
    <row r="8205" spans="1:17" x14ac:dyDescent="0.25">
      <c r="A8205" t="s">
        <v>9596</v>
      </c>
      <c r="B8205" s="1">
        <v>42865</v>
      </c>
      <c r="C8205" s="1">
        <v>42871</v>
      </c>
      <c r="D8205" t="s">
        <v>14</v>
      </c>
      <c r="E8205" t="s">
        <v>1885</v>
      </c>
      <c r="F8205">
        <v>0</v>
      </c>
      <c r="G8205">
        <v>605364800</v>
      </c>
      <c r="H8205">
        <v>0</v>
      </c>
      <c r="I8205">
        <v>0</v>
      </c>
      <c r="J8205">
        <v>0</v>
      </c>
      <c r="K8205">
        <v>6.008</v>
      </c>
      <c r="L8205" t="s">
        <v>16</v>
      </c>
      <c r="M8205" s="2">
        <v>3637031718.4000001</v>
      </c>
      <c r="N8205" s="2" t="str">
        <f>VLOOKUP(Tabla1[[#This Row],[nemo]],'Nemos y clasificaciones'!$A$2:$B$5000,2,FALSE)</f>
        <v>ECHEVERRIA, IZQUIERDO S.A</v>
      </c>
      <c r="O8205" s="2" t="str">
        <f>VLOOKUP(Tabla1[[#This Row],[nemo]],'Nemos y clasificaciones'!$A$1:$C$3000,3,FALSE)</f>
        <v>Construcción</v>
      </c>
      <c r="P8205" s="2"/>
      <c r="Q8205" s="2"/>
    </row>
    <row r="8206" spans="1:17" x14ac:dyDescent="0.25">
      <c r="A8206" t="s">
        <v>6395</v>
      </c>
      <c r="B8206" s="1">
        <v>43595</v>
      </c>
      <c r="C8206" s="1">
        <v>43601</v>
      </c>
      <c r="D8206" t="s">
        <v>14</v>
      </c>
      <c r="E8206" t="s">
        <v>1885</v>
      </c>
      <c r="F8206">
        <v>0</v>
      </c>
      <c r="G8206">
        <v>605364800</v>
      </c>
      <c r="H8206">
        <v>0</v>
      </c>
      <c r="I8206">
        <v>0</v>
      </c>
      <c r="J8206">
        <v>0</v>
      </c>
      <c r="K8206">
        <v>5.4180000000000001</v>
      </c>
      <c r="L8206" t="s">
        <v>16</v>
      </c>
      <c r="M8206" s="2">
        <v>3279866486.4000001</v>
      </c>
      <c r="N8206" s="2" t="str">
        <f>VLOOKUP(Tabla1[[#This Row],[nemo]],'Nemos y clasificaciones'!$A$2:$B$5000,2,FALSE)</f>
        <v>ECHEVERRIA, IZQUIERDO S.A</v>
      </c>
      <c r="O8206" s="2" t="str">
        <f>VLOOKUP(Tabla1[[#This Row],[nemo]],'Nemos y clasificaciones'!$A$1:$C$3000,3,FALSE)</f>
        <v>Construcción</v>
      </c>
      <c r="P8206" s="2"/>
      <c r="Q8206" s="2"/>
    </row>
    <row r="8207" spans="1:17" x14ac:dyDescent="0.25">
      <c r="A8207" t="s">
        <v>10621</v>
      </c>
      <c r="B8207" s="1">
        <v>42500</v>
      </c>
      <c r="C8207" s="1">
        <v>42506</v>
      </c>
      <c r="D8207" t="s">
        <v>14</v>
      </c>
      <c r="E8207" t="s">
        <v>1885</v>
      </c>
      <c r="F8207">
        <v>0</v>
      </c>
      <c r="G8207">
        <v>605364800</v>
      </c>
      <c r="H8207">
        <v>0</v>
      </c>
      <c r="I8207">
        <v>0</v>
      </c>
      <c r="J8207">
        <v>0</v>
      </c>
      <c r="K8207">
        <v>3.3</v>
      </c>
      <c r="L8207" t="s">
        <v>16</v>
      </c>
      <c r="M8207" s="2">
        <v>1997703840</v>
      </c>
      <c r="N8207" s="2" t="str">
        <f>VLOOKUP(Tabla1[[#This Row],[nemo]],'Nemos y clasificaciones'!$A$2:$B$5000,2,FALSE)</f>
        <v>ECHEVERRIA, IZQUIERDO S.A</v>
      </c>
      <c r="O8207" s="2" t="str">
        <f>VLOOKUP(Tabla1[[#This Row],[nemo]],'Nemos y clasificaciones'!$A$1:$C$3000,3,FALSE)</f>
        <v>Construcción</v>
      </c>
      <c r="P8207" s="2"/>
      <c r="Q8207" s="2"/>
    </row>
    <row r="8208" spans="1:17" x14ac:dyDescent="0.25">
      <c r="A8208" t="s">
        <v>1884</v>
      </c>
      <c r="B8208" s="1">
        <v>44326</v>
      </c>
      <c r="C8208" s="1">
        <v>44333</v>
      </c>
      <c r="D8208" t="s">
        <v>14</v>
      </c>
      <c r="E8208" t="s">
        <v>1885</v>
      </c>
      <c r="F8208">
        <v>0</v>
      </c>
      <c r="G8208">
        <v>605364800</v>
      </c>
      <c r="H8208">
        <v>0</v>
      </c>
      <c r="I8208">
        <v>0</v>
      </c>
      <c r="J8208">
        <v>0</v>
      </c>
      <c r="K8208">
        <v>2.976</v>
      </c>
      <c r="L8208" t="s">
        <v>16</v>
      </c>
      <c r="M8208" s="2">
        <v>1801565644.8</v>
      </c>
      <c r="N8208" s="2" t="str">
        <f>VLOOKUP(Tabla1[[#This Row],[nemo]],'Nemos y clasificaciones'!$A$2:$B$5000,2,FALSE)</f>
        <v>ECHEVERRIA, IZQUIERDO S.A</v>
      </c>
      <c r="O8208" s="2" t="str">
        <f>VLOOKUP(Tabla1[[#This Row],[nemo]],'Nemos y clasificaciones'!$A$1:$C$3000,3,FALSE)</f>
        <v>Construcción</v>
      </c>
      <c r="P8208" s="2"/>
      <c r="Q8208" s="2"/>
    </row>
    <row r="8209" spans="1:17" x14ac:dyDescent="0.25">
      <c r="A8209" t="s">
        <v>11662</v>
      </c>
      <c r="B8209" s="1">
        <v>42133</v>
      </c>
      <c r="C8209" s="1">
        <v>42139</v>
      </c>
      <c r="D8209" t="s">
        <v>14</v>
      </c>
      <c r="E8209" t="s">
        <v>1885</v>
      </c>
      <c r="F8209">
        <v>0</v>
      </c>
      <c r="G8209">
        <v>605364800</v>
      </c>
      <c r="H8209">
        <v>0</v>
      </c>
      <c r="I8209">
        <v>0</v>
      </c>
      <c r="J8209">
        <v>0</v>
      </c>
      <c r="K8209">
        <v>1.6140000000000001</v>
      </c>
      <c r="L8209" t="s">
        <v>16</v>
      </c>
      <c r="M8209" s="2">
        <v>977058787.20000005</v>
      </c>
      <c r="N8209" s="2" t="str">
        <f>VLOOKUP(Tabla1[[#This Row],[nemo]],'Nemos y clasificaciones'!$A$2:$B$5000,2,FALSE)</f>
        <v>ECHEVERRIA, IZQUIERDO S.A</v>
      </c>
      <c r="O8209" s="2" t="str">
        <f>VLOOKUP(Tabla1[[#This Row],[nemo]],'Nemos y clasificaciones'!$A$1:$C$3000,3,FALSE)</f>
        <v>Construcción</v>
      </c>
      <c r="P8209" s="2"/>
      <c r="Q8209" s="2"/>
    </row>
    <row r="8210" spans="1:17" x14ac:dyDescent="0.25">
      <c r="A8210" t="s">
        <v>8199</v>
      </c>
      <c r="B8210" s="1">
        <v>43230</v>
      </c>
      <c r="C8210" s="1">
        <v>43236</v>
      </c>
      <c r="D8210" t="s">
        <v>14</v>
      </c>
      <c r="E8210" t="s">
        <v>1885</v>
      </c>
      <c r="F8210">
        <v>0</v>
      </c>
      <c r="G8210">
        <v>605364800</v>
      </c>
      <c r="H8210">
        <v>0</v>
      </c>
      <c r="I8210">
        <v>0</v>
      </c>
      <c r="J8210">
        <v>0</v>
      </c>
      <c r="K8210">
        <v>0.496</v>
      </c>
      <c r="L8210" t="s">
        <v>23</v>
      </c>
      <c r="M8210" s="2">
        <v>300260940.80000001</v>
      </c>
      <c r="N8210" s="2" t="str">
        <f>VLOOKUP(Tabla1[[#This Row],[nemo]],'Nemos y clasificaciones'!$A$2:$B$5000,2,FALSE)</f>
        <v>ECHEVERRIA, IZQUIERDO S.A</v>
      </c>
      <c r="O8210" s="2" t="str">
        <f>VLOOKUP(Tabla1[[#This Row],[nemo]],'Nemos y clasificaciones'!$A$1:$C$3000,3,FALSE)</f>
        <v>Construcción</v>
      </c>
      <c r="P8210" s="2"/>
      <c r="Q8210" s="2"/>
    </row>
    <row r="8211" spans="1:17" x14ac:dyDescent="0.25">
      <c r="A8211" t="s">
        <v>10620</v>
      </c>
      <c r="B8211" s="1">
        <v>42500</v>
      </c>
      <c r="C8211" s="1">
        <v>42506</v>
      </c>
      <c r="D8211" t="s">
        <v>14</v>
      </c>
      <c r="E8211" t="s">
        <v>4642</v>
      </c>
      <c r="F8211">
        <v>0</v>
      </c>
      <c r="G8211">
        <v>296633147</v>
      </c>
      <c r="H8211">
        <v>0</v>
      </c>
      <c r="I8211">
        <v>0</v>
      </c>
      <c r="J8211">
        <v>0</v>
      </c>
      <c r="K8211">
        <v>24.452000000000002</v>
      </c>
      <c r="L8211" t="s">
        <v>54</v>
      </c>
      <c r="M8211" s="2">
        <v>7253273710.4440002</v>
      </c>
      <c r="N8211" s="2" t="str">
        <f>VLOOKUP(Tabla1[[#This Row],[nemo]],'Nemos y clasificaciones'!$A$2:$B$5000,2,FALSE)</f>
        <v>ELECTROLUX DE CHILE S.A.</v>
      </c>
      <c r="O8211" s="2" t="str">
        <f>VLOOKUP(Tabla1[[#This Row],[nemo]],'Nemos y clasificaciones'!$A$1:$C$3000,3,FALSE)</f>
        <v>Conglomerados</v>
      </c>
      <c r="P8211" s="2"/>
      <c r="Q8211" s="2"/>
    </row>
    <row r="8212" spans="1:17" x14ac:dyDescent="0.25">
      <c r="A8212" t="s">
        <v>11718</v>
      </c>
      <c r="B8212" s="1">
        <v>42129</v>
      </c>
      <c r="C8212" s="1">
        <v>42135</v>
      </c>
      <c r="D8212" t="s">
        <v>14</v>
      </c>
      <c r="E8212" t="s">
        <v>4642</v>
      </c>
      <c r="F8212">
        <v>0</v>
      </c>
      <c r="G8212">
        <v>296633147</v>
      </c>
      <c r="H8212">
        <v>0</v>
      </c>
      <c r="I8212">
        <v>0</v>
      </c>
      <c r="J8212">
        <v>0</v>
      </c>
      <c r="K8212">
        <v>16.201000000000001</v>
      </c>
      <c r="L8212" t="s">
        <v>54</v>
      </c>
      <c r="M8212" s="2">
        <v>4805753614.5469999</v>
      </c>
      <c r="N8212" s="2" t="str">
        <f>VLOOKUP(Tabla1[[#This Row],[nemo]],'Nemos y clasificaciones'!$A$2:$B$5000,2,FALSE)</f>
        <v>ELECTROLUX DE CHILE S.A.</v>
      </c>
      <c r="O8212" s="2" t="str">
        <f>VLOOKUP(Tabla1[[#This Row],[nemo]],'Nemos y clasificaciones'!$A$1:$C$3000,3,FALSE)</f>
        <v>Conglomerados</v>
      </c>
      <c r="P8212" s="2"/>
      <c r="Q8212" s="2"/>
    </row>
    <row r="8213" spans="1:17" x14ac:dyDescent="0.25">
      <c r="A8213" t="s">
        <v>9536</v>
      </c>
      <c r="B8213" s="1">
        <v>42871</v>
      </c>
      <c r="C8213" s="1">
        <v>42877</v>
      </c>
      <c r="D8213" t="s">
        <v>14</v>
      </c>
      <c r="E8213" t="s">
        <v>4642</v>
      </c>
      <c r="F8213">
        <v>0</v>
      </c>
      <c r="G8213">
        <v>296633147</v>
      </c>
      <c r="H8213">
        <v>0</v>
      </c>
      <c r="I8213">
        <v>0</v>
      </c>
      <c r="J8213">
        <v>0</v>
      </c>
      <c r="K8213">
        <v>0.63600000000000001</v>
      </c>
      <c r="L8213" t="s">
        <v>23</v>
      </c>
      <c r="M8213" s="2">
        <v>188658681.49200001</v>
      </c>
      <c r="N8213" s="2" t="str">
        <f>VLOOKUP(Tabla1[[#This Row],[nemo]],'Nemos y clasificaciones'!$A$2:$B$5000,2,FALSE)</f>
        <v>ELECTROLUX DE CHILE S.A.</v>
      </c>
      <c r="O8213" s="2" t="str">
        <f>VLOOKUP(Tabla1[[#This Row],[nemo]],'Nemos y clasificaciones'!$A$1:$C$3000,3,FALSE)</f>
        <v>Conglomerados</v>
      </c>
      <c r="P8213" s="2"/>
      <c r="Q8213" s="2"/>
    </row>
    <row r="8214" spans="1:17" x14ac:dyDescent="0.25">
      <c r="A8214" t="s">
        <v>4641</v>
      </c>
      <c r="B8214" s="1">
        <v>43895</v>
      </c>
      <c r="C8214" s="1">
        <v>43930</v>
      </c>
      <c r="D8214" t="s">
        <v>14</v>
      </c>
      <c r="E8214" t="s">
        <v>4642</v>
      </c>
      <c r="F8214">
        <v>296633147</v>
      </c>
      <c r="G8214">
        <v>0</v>
      </c>
      <c r="H8214">
        <v>312627606</v>
      </c>
      <c r="I8214">
        <v>940</v>
      </c>
      <c r="J8214">
        <v>908.05</v>
      </c>
      <c r="K8214">
        <v>315.50900000000001</v>
      </c>
      <c r="L8214" t="s">
        <v>19</v>
      </c>
      <c r="M8214" s="2">
        <v>0</v>
      </c>
      <c r="N8214" s="2" t="str">
        <f>VLOOKUP(Tabla1[[#This Row],[nemo]],'Nemos y clasificaciones'!$A$2:$B$5000,2,FALSE)</f>
        <v>ELECTROLUX DE CHILE S.A.</v>
      </c>
      <c r="O8214" s="2" t="str">
        <f>VLOOKUP(Tabla1[[#This Row],[nemo]],'Nemos y clasificaciones'!$A$1:$C$3000,3,FALSE)</f>
        <v>Conglomerados</v>
      </c>
      <c r="P8214" s="2"/>
      <c r="Q8214" s="2"/>
    </row>
    <row r="8215" spans="1:17" x14ac:dyDescent="0.25">
      <c r="A8215" t="s">
        <v>4518</v>
      </c>
      <c r="B8215" s="1">
        <v>43945</v>
      </c>
      <c r="C8215" s="1">
        <v>43951</v>
      </c>
      <c r="D8215" t="s">
        <v>21</v>
      </c>
      <c r="E8215" t="s">
        <v>271</v>
      </c>
      <c r="F8215">
        <v>0</v>
      </c>
      <c r="G8215">
        <v>100000</v>
      </c>
      <c r="H8215">
        <v>0</v>
      </c>
      <c r="I8215">
        <v>0</v>
      </c>
      <c r="J8215">
        <v>0</v>
      </c>
      <c r="K8215">
        <v>0.67800000000000005</v>
      </c>
      <c r="L8215" t="s">
        <v>23</v>
      </c>
      <c r="M8215" s="3">
        <v>67800</v>
      </c>
      <c r="N8215" s="2" t="str">
        <f>VLOOKUP(Tabla1[[#This Row],[nemo]],'Nemos y clasificaciones'!$A$2:$B$5000,2,FALSE)</f>
        <v>V.VECTORS EMERGING MARKET AGGREGATE BOND</v>
      </c>
      <c r="O8215" s="3" t="str">
        <f>VLOOKUP(Tabla1[[#This Row],[nemo]],'Nemos y clasificaciones'!$A$1:$C$3000,3,FALSE)</f>
        <v>ETF</v>
      </c>
      <c r="P8215" s="3"/>
      <c r="Q8215" s="3"/>
    </row>
    <row r="8216" spans="1:17" x14ac:dyDescent="0.25">
      <c r="A8216" t="s">
        <v>5689</v>
      </c>
      <c r="B8216" s="1">
        <v>43711</v>
      </c>
      <c r="C8216" s="1">
        <v>43717</v>
      </c>
      <c r="D8216" t="s">
        <v>21</v>
      </c>
      <c r="E8216" t="s">
        <v>271</v>
      </c>
      <c r="F8216">
        <v>0</v>
      </c>
      <c r="G8216">
        <v>100000</v>
      </c>
      <c r="H8216">
        <v>0</v>
      </c>
      <c r="I8216">
        <v>0</v>
      </c>
      <c r="J8216">
        <v>0</v>
      </c>
      <c r="K8216">
        <v>0.13</v>
      </c>
      <c r="L8216" t="s">
        <v>23</v>
      </c>
      <c r="M8216" s="3">
        <v>13000</v>
      </c>
      <c r="N8216" s="2" t="str">
        <f>VLOOKUP(Tabla1[[#This Row],[nemo]],'Nemos y clasificaciones'!$A$2:$B$5000,2,FALSE)</f>
        <v>V.VECTORS EMERGING MARKET AGGREGATE BOND</v>
      </c>
      <c r="O8216" s="3" t="str">
        <f>VLOOKUP(Tabla1[[#This Row],[nemo]],'Nemos y clasificaciones'!$A$1:$C$3000,3,FALSE)</f>
        <v>ETF</v>
      </c>
      <c r="P8216" s="3"/>
      <c r="Q8216" s="3"/>
    </row>
    <row r="8217" spans="1:17" x14ac:dyDescent="0.25">
      <c r="A8217" t="s">
        <v>7595</v>
      </c>
      <c r="B8217" s="1">
        <v>43313</v>
      </c>
      <c r="C8217" s="1">
        <v>43319</v>
      </c>
      <c r="D8217" t="s">
        <v>21</v>
      </c>
      <c r="E8217" t="s">
        <v>271</v>
      </c>
      <c r="F8217">
        <v>0</v>
      </c>
      <c r="G8217">
        <v>100000</v>
      </c>
      <c r="H8217">
        <v>0</v>
      </c>
      <c r="I8217">
        <v>0</v>
      </c>
      <c r="J8217">
        <v>0</v>
      </c>
      <c r="K8217">
        <v>0.104</v>
      </c>
      <c r="L8217" t="s">
        <v>23</v>
      </c>
      <c r="M8217" s="3">
        <v>10400</v>
      </c>
      <c r="N8217" s="2" t="str">
        <f>VLOOKUP(Tabla1[[#This Row],[nemo]],'Nemos y clasificaciones'!$A$2:$B$5000,2,FALSE)</f>
        <v>V.VECTORS EMERGING MARKET AGGREGATE BOND</v>
      </c>
      <c r="O8217" s="3" t="str">
        <f>VLOOKUP(Tabla1[[#This Row],[nemo]],'Nemos y clasificaciones'!$A$1:$C$3000,3,FALSE)</f>
        <v>ETF</v>
      </c>
      <c r="P8217" s="3"/>
      <c r="Q8217" s="3"/>
    </row>
    <row r="8218" spans="1:17" x14ac:dyDescent="0.25">
      <c r="A8218" t="s">
        <v>6703</v>
      </c>
      <c r="B8218" s="1">
        <v>43556</v>
      </c>
      <c r="C8218" s="1">
        <v>43560</v>
      </c>
      <c r="D8218" t="s">
        <v>21</v>
      </c>
      <c r="E8218" t="s">
        <v>271</v>
      </c>
      <c r="F8218">
        <v>0</v>
      </c>
      <c r="G8218">
        <v>100000</v>
      </c>
      <c r="H8218">
        <v>0</v>
      </c>
      <c r="I8218">
        <v>0</v>
      </c>
      <c r="J8218">
        <v>0</v>
      </c>
      <c r="K8218">
        <v>9.8000000000000004E-2</v>
      </c>
      <c r="L8218" t="s">
        <v>23</v>
      </c>
      <c r="M8218" s="4">
        <v>9800</v>
      </c>
      <c r="N8218" s="2" t="str">
        <f>VLOOKUP(Tabla1[[#This Row],[nemo]],'Nemos y clasificaciones'!$A$2:$B$5000,2,FALSE)</f>
        <v>V.VECTORS EMERGING MARKET AGGREGATE BOND</v>
      </c>
      <c r="O8218" s="4" t="str">
        <f>VLOOKUP(Tabla1[[#This Row],[nemo]],'Nemos y clasificaciones'!$A$1:$C$3000,3,FALSE)</f>
        <v>ETF</v>
      </c>
      <c r="P8218" s="4"/>
      <c r="Q8218" s="4"/>
    </row>
    <row r="8219" spans="1:17" x14ac:dyDescent="0.25">
      <c r="A8219" t="s">
        <v>6179</v>
      </c>
      <c r="B8219" s="1">
        <v>43619</v>
      </c>
      <c r="C8219" s="1">
        <v>43623</v>
      </c>
      <c r="D8219" t="s">
        <v>21</v>
      </c>
      <c r="E8219" t="s">
        <v>271</v>
      </c>
      <c r="F8219">
        <v>0</v>
      </c>
      <c r="G8219">
        <v>100000</v>
      </c>
      <c r="H8219">
        <v>0</v>
      </c>
      <c r="I8219">
        <v>0</v>
      </c>
      <c r="J8219">
        <v>0</v>
      </c>
      <c r="K8219">
        <v>9.2999999999999999E-2</v>
      </c>
      <c r="L8219" t="s">
        <v>23</v>
      </c>
      <c r="M8219" s="4">
        <v>9300</v>
      </c>
      <c r="N8219" s="2" t="str">
        <f>VLOOKUP(Tabla1[[#This Row],[nemo]],'Nemos y clasificaciones'!$A$2:$B$5000,2,FALSE)</f>
        <v>V.VECTORS EMERGING MARKET AGGREGATE BOND</v>
      </c>
      <c r="O8219" s="4" t="str">
        <f>VLOOKUP(Tabla1[[#This Row],[nemo]],'Nemos y clasificaciones'!$A$1:$C$3000,3,FALSE)</f>
        <v>ETF</v>
      </c>
      <c r="P8219" s="4"/>
      <c r="Q8219" s="4"/>
    </row>
    <row r="8220" spans="1:17" x14ac:dyDescent="0.25">
      <c r="A8220" t="s">
        <v>9189</v>
      </c>
      <c r="B8220" s="1">
        <v>42919</v>
      </c>
      <c r="C8220" s="1">
        <v>42926</v>
      </c>
      <c r="D8220" t="s">
        <v>21</v>
      </c>
      <c r="E8220" t="s">
        <v>271</v>
      </c>
      <c r="F8220">
        <v>0</v>
      </c>
      <c r="G8220">
        <v>100000</v>
      </c>
      <c r="H8220">
        <v>0</v>
      </c>
      <c r="I8220">
        <v>0</v>
      </c>
      <c r="J8220">
        <v>0</v>
      </c>
      <c r="K8220">
        <v>9.1999999999999998E-2</v>
      </c>
      <c r="L8220" t="s">
        <v>23</v>
      </c>
      <c r="M8220" s="4">
        <v>9200</v>
      </c>
      <c r="N8220" s="2" t="str">
        <f>VLOOKUP(Tabla1[[#This Row],[nemo]],'Nemos y clasificaciones'!$A$2:$B$5000,2,FALSE)</f>
        <v>V.VECTORS EMERGING MARKET AGGREGATE BOND</v>
      </c>
      <c r="O8220" s="4" t="str">
        <f>VLOOKUP(Tabla1[[#This Row],[nemo]],'Nemos y clasificaciones'!$A$1:$C$3000,3,FALSE)</f>
        <v>ETF</v>
      </c>
      <c r="P8220" s="4"/>
      <c r="Q8220" s="4"/>
    </row>
    <row r="8221" spans="1:17" x14ac:dyDescent="0.25">
      <c r="A8221" t="s">
        <v>8678</v>
      </c>
      <c r="B8221" s="1">
        <v>43096</v>
      </c>
      <c r="C8221" s="1">
        <v>43103</v>
      </c>
      <c r="D8221" t="s">
        <v>21</v>
      </c>
      <c r="E8221" t="s">
        <v>271</v>
      </c>
      <c r="F8221">
        <v>0</v>
      </c>
      <c r="G8221">
        <v>100000</v>
      </c>
      <c r="H8221">
        <v>0</v>
      </c>
      <c r="I8221">
        <v>0</v>
      </c>
      <c r="J8221">
        <v>0</v>
      </c>
      <c r="K8221">
        <v>9.0999999999999998E-2</v>
      </c>
      <c r="L8221" t="s">
        <v>23</v>
      </c>
      <c r="M8221" s="4">
        <v>9100</v>
      </c>
      <c r="N8221" s="2" t="str">
        <f>VLOOKUP(Tabla1[[#This Row],[nemo]],'Nemos y clasificaciones'!$A$2:$B$5000,2,FALSE)</f>
        <v>V.VECTORS EMERGING MARKET AGGREGATE BOND</v>
      </c>
      <c r="O8221" s="4" t="str">
        <f>VLOOKUP(Tabla1[[#This Row],[nemo]],'Nemos y clasificaciones'!$A$1:$C$3000,3,FALSE)</f>
        <v>ETF</v>
      </c>
      <c r="P8221" s="4"/>
      <c r="Q8221" s="4"/>
    </row>
    <row r="8222" spans="1:17" x14ac:dyDescent="0.25">
      <c r="A8222" t="s">
        <v>5035</v>
      </c>
      <c r="B8222" s="1">
        <v>43829</v>
      </c>
      <c r="C8222" s="1">
        <v>43836</v>
      </c>
      <c r="D8222" t="s">
        <v>21</v>
      </c>
      <c r="E8222" t="s">
        <v>271</v>
      </c>
      <c r="F8222">
        <v>0</v>
      </c>
      <c r="G8222">
        <v>100000</v>
      </c>
      <c r="H8222">
        <v>0</v>
      </c>
      <c r="I8222">
        <v>0</v>
      </c>
      <c r="J8222">
        <v>0</v>
      </c>
      <c r="K8222">
        <v>8.8999999999999996E-2</v>
      </c>
      <c r="L8222" t="s">
        <v>23</v>
      </c>
      <c r="M8222" s="4">
        <v>8900</v>
      </c>
      <c r="N8222" s="2" t="str">
        <f>VLOOKUP(Tabla1[[#This Row],[nemo]],'Nemos y clasificaciones'!$A$2:$B$5000,2,FALSE)</f>
        <v>V.VECTORS EMERGING MARKET AGGREGATE BOND</v>
      </c>
      <c r="O8222" s="4" t="str">
        <f>VLOOKUP(Tabla1[[#This Row],[nemo]],'Nemos y clasificaciones'!$A$1:$C$3000,3,FALSE)</f>
        <v>ETF</v>
      </c>
      <c r="P8222" s="4"/>
      <c r="Q8222" s="4"/>
    </row>
    <row r="8223" spans="1:17" x14ac:dyDescent="0.25">
      <c r="A8223" t="s">
        <v>9393</v>
      </c>
      <c r="B8223" s="1">
        <v>42887</v>
      </c>
      <c r="C8223" s="1">
        <v>42893</v>
      </c>
      <c r="D8223" t="s">
        <v>21</v>
      </c>
      <c r="E8223" t="s">
        <v>271</v>
      </c>
      <c r="F8223">
        <v>0</v>
      </c>
      <c r="G8223">
        <v>100000</v>
      </c>
      <c r="H8223">
        <v>0</v>
      </c>
      <c r="I8223">
        <v>0</v>
      </c>
      <c r="J8223">
        <v>0</v>
      </c>
      <c r="K8223">
        <v>8.8999999999999996E-2</v>
      </c>
      <c r="L8223" t="s">
        <v>23</v>
      </c>
      <c r="M8223" s="4">
        <v>8900</v>
      </c>
      <c r="N8223" s="2" t="str">
        <f>VLOOKUP(Tabla1[[#This Row],[nemo]],'Nemos y clasificaciones'!$A$2:$B$5000,2,FALSE)</f>
        <v>V.VECTORS EMERGING MARKET AGGREGATE BOND</v>
      </c>
      <c r="O8223" s="4" t="str">
        <f>VLOOKUP(Tabla1[[#This Row],[nemo]],'Nemos y clasificaciones'!$A$1:$C$3000,3,FALSE)</f>
        <v>ETF</v>
      </c>
      <c r="P8223" s="4"/>
      <c r="Q8223" s="4"/>
    </row>
    <row r="8224" spans="1:17" x14ac:dyDescent="0.25">
      <c r="A8224" t="s">
        <v>7671</v>
      </c>
      <c r="B8224" s="1">
        <v>42828</v>
      </c>
      <c r="C8224" s="1">
        <v>42832</v>
      </c>
      <c r="D8224" t="s">
        <v>21</v>
      </c>
      <c r="E8224" t="s">
        <v>271</v>
      </c>
      <c r="F8224">
        <v>0</v>
      </c>
      <c r="G8224">
        <v>100000</v>
      </c>
      <c r="H8224">
        <v>0</v>
      </c>
      <c r="I8224">
        <v>0</v>
      </c>
      <c r="J8224">
        <v>0</v>
      </c>
      <c r="K8224">
        <v>8.8999999999999996E-2</v>
      </c>
      <c r="L8224" t="s">
        <v>23</v>
      </c>
      <c r="M8224" s="4">
        <v>8900</v>
      </c>
      <c r="N8224" s="2" t="str">
        <f>VLOOKUP(Tabla1[[#This Row],[nemo]],'Nemos y clasificaciones'!$A$2:$B$5000,2,FALSE)</f>
        <v>V.VECTORS EMERGING MARKET AGGREGATE BOND</v>
      </c>
      <c r="O8224" s="4" t="str">
        <f>VLOOKUP(Tabla1[[#This Row],[nemo]],'Nemos y clasificaciones'!$A$1:$C$3000,3,FALSE)</f>
        <v>ETF</v>
      </c>
      <c r="P8224" s="4"/>
      <c r="Q8224" s="4"/>
    </row>
    <row r="8225" spans="1:17" x14ac:dyDescent="0.25">
      <c r="A8225" t="s">
        <v>11166</v>
      </c>
      <c r="B8225" s="1">
        <v>42310</v>
      </c>
      <c r="C8225" s="1">
        <v>42314</v>
      </c>
      <c r="D8225" t="s">
        <v>21</v>
      </c>
      <c r="E8225" t="s">
        <v>271</v>
      </c>
      <c r="F8225">
        <v>0</v>
      </c>
      <c r="G8225">
        <v>100000</v>
      </c>
      <c r="H8225">
        <v>0</v>
      </c>
      <c r="I8225">
        <v>0</v>
      </c>
      <c r="J8225">
        <v>0</v>
      </c>
      <c r="K8225">
        <v>8.8999999999999996E-2</v>
      </c>
      <c r="L8225" t="s">
        <v>23</v>
      </c>
      <c r="M8225" s="4">
        <v>8900</v>
      </c>
      <c r="N8225" s="2" t="str">
        <f>VLOOKUP(Tabla1[[#This Row],[nemo]],'Nemos y clasificaciones'!$A$2:$B$5000,2,FALSE)</f>
        <v>V.VECTORS EMERGING MARKET AGGREGATE BOND</v>
      </c>
      <c r="O8225" s="4" t="str">
        <f>VLOOKUP(Tabla1[[#This Row],[nemo]],'Nemos y clasificaciones'!$A$1:$C$3000,3,FALSE)</f>
        <v>ETF</v>
      </c>
      <c r="P8225" s="4"/>
      <c r="Q8225" s="4"/>
    </row>
    <row r="8226" spans="1:17" x14ac:dyDescent="0.25">
      <c r="A8226" t="s">
        <v>10705</v>
      </c>
      <c r="B8226" s="1">
        <v>42219</v>
      </c>
      <c r="C8226" s="1">
        <v>42223</v>
      </c>
      <c r="D8226" t="s">
        <v>21</v>
      </c>
      <c r="E8226" t="s">
        <v>271</v>
      </c>
      <c r="F8226">
        <v>0</v>
      </c>
      <c r="G8226">
        <v>100000</v>
      </c>
      <c r="H8226">
        <v>0</v>
      </c>
      <c r="I8226">
        <v>0</v>
      </c>
      <c r="J8226">
        <v>0</v>
      </c>
      <c r="K8226">
        <v>8.8999999999999996E-2</v>
      </c>
      <c r="L8226" t="s">
        <v>23</v>
      </c>
      <c r="M8226" s="4">
        <v>8900</v>
      </c>
      <c r="N8226" s="2" t="str">
        <f>VLOOKUP(Tabla1[[#This Row],[nemo]],'Nemos y clasificaciones'!$A$2:$B$5000,2,FALSE)</f>
        <v>V.VECTORS EMERGING MARKET AGGREGATE BOND</v>
      </c>
      <c r="O8226" s="4" t="str">
        <f>VLOOKUP(Tabla1[[#This Row],[nemo]],'Nemos y clasificaciones'!$A$1:$C$3000,3,FALSE)</f>
        <v>ETF</v>
      </c>
      <c r="P8226" s="4"/>
      <c r="Q8226" s="4"/>
    </row>
    <row r="8227" spans="1:17" x14ac:dyDescent="0.25">
      <c r="A8227" t="s">
        <v>4879</v>
      </c>
      <c r="B8227" s="1">
        <v>43864</v>
      </c>
      <c r="C8227" s="1">
        <v>43868</v>
      </c>
      <c r="D8227" t="s">
        <v>21</v>
      </c>
      <c r="E8227" t="s">
        <v>271</v>
      </c>
      <c r="F8227">
        <v>0</v>
      </c>
      <c r="G8227">
        <v>100000</v>
      </c>
      <c r="H8227">
        <v>0</v>
      </c>
      <c r="I8227">
        <v>0</v>
      </c>
      <c r="J8227">
        <v>0</v>
      </c>
      <c r="K8227">
        <v>8.7999999999999995E-2</v>
      </c>
      <c r="L8227" t="s">
        <v>23</v>
      </c>
      <c r="M8227" s="4">
        <v>8800</v>
      </c>
      <c r="N8227" s="2" t="str">
        <f>VLOOKUP(Tabla1[[#This Row],[nemo]],'Nemos y clasificaciones'!$A$2:$B$5000,2,FALSE)</f>
        <v>V.VECTORS EMERGING MARKET AGGREGATE BOND</v>
      </c>
      <c r="O8227" s="4" t="str">
        <f>VLOOKUP(Tabla1[[#This Row],[nemo]],'Nemos y clasificaciones'!$A$1:$C$3000,3,FALSE)</f>
        <v>ETF</v>
      </c>
      <c r="P8227" s="4"/>
      <c r="Q8227" s="4"/>
    </row>
    <row r="8228" spans="1:17" x14ac:dyDescent="0.25">
      <c r="A8228" t="s">
        <v>6888</v>
      </c>
      <c r="B8228" s="1">
        <v>43497</v>
      </c>
      <c r="C8228" s="1">
        <v>43503</v>
      </c>
      <c r="D8228" t="s">
        <v>21</v>
      </c>
      <c r="E8228" t="s">
        <v>271</v>
      </c>
      <c r="F8228">
        <v>0</v>
      </c>
      <c r="G8228">
        <v>100000</v>
      </c>
      <c r="H8228">
        <v>0</v>
      </c>
      <c r="I8228">
        <v>0</v>
      </c>
      <c r="J8228">
        <v>0</v>
      </c>
      <c r="K8228">
        <v>8.7999999999999995E-2</v>
      </c>
      <c r="L8228" t="s">
        <v>23</v>
      </c>
      <c r="M8228" s="4">
        <v>8800</v>
      </c>
      <c r="N8228" s="2" t="str">
        <f>VLOOKUP(Tabla1[[#This Row],[nemo]],'Nemos y clasificaciones'!$A$2:$B$5000,2,FALSE)</f>
        <v>V.VECTORS EMERGING MARKET AGGREGATE BOND</v>
      </c>
      <c r="O8228" s="4" t="str">
        <f>VLOOKUP(Tabla1[[#This Row],[nemo]],'Nemos y clasificaciones'!$A$1:$C$3000,3,FALSE)</f>
        <v>ETF</v>
      </c>
      <c r="P8228" s="4"/>
      <c r="Q8228" s="4"/>
    </row>
    <row r="8229" spans="1:17" x14ac:dyDescent="0.25">
      <c r="A8229" t="s">
        <v>9142</v>
      </c>
      <c r="B8229" s="1">
        <v>42948</v>
      </c>
      <c r="C8229" s="1">
        <v>42954</v>
      </c>
      <c r="D8229" t="s">
        <v>21</v>
      </c>
      <c r="E8229" t="s">
        <v>271</v>
      </c>
      <c r="F8229">
        <v>0</v>
      </c>
      <c r="G8229">
        <v>100000</v>
      </c>
      <c r="H8229">
        <v>0</v>
      </c>
      <c r="I8229">
        <v>0</v>
      </c>
      <c r="J8229">
        <v>0</v>
      </c>
      <c r="K8229">
        <v>8.6999999999999994E-2</v>
      </c>
      <c r="L8229" t="s">
        <v>23</v>
      </c>
      <c r="M8229" s="4">
        <v>8700</v>
      </c>
      <c r="N8229" s="2" t="str">
        <f>VLOOKUP(Tabla1[[#This Row],[nemo]],'Nemos y clasificaciones'!$A$2:$B$5000,2,FALSE)</f>
        <v>V.VECTORS EMERGING MARKET AGGREGATE BOND</v>
      </c>
      <c r="O8229" s="4" t="str">
        <f>VLOOKUP(Tabla1[[#This Row],[nemo]],'Nemos y clasificaciones'!$A$1:$C$3000,3,FALSE)</f>
        <v>ETF</v>
      </c>
      <c r="P8229" s="4"/>
      <c r="Q8229" s="4"/>
    </row>
    <row r="8230" spans="1:17" x14ac:dyDescent="0.25">
      <c r="A8230" t="s">
        <v>11337</v>
      </c>
      <c r="B8230" s="1">
        <v>42002</v>
      </c>
      <c r="C8230" s="1">
        <v>42009</v>
      </c>
      <c r="D8230" t="s">
        <v>21</v>
      </c>
      <c r="E8230" t="s">
        <v>271</v>
      </c>
      <c r="F8230">
        <v>0</v>
      </c>
      <c r="G8230">
        <v>100000</v>
      </c>
      <c r="H8230">
        <v>0</v>
      </c>
      <c r="I8230">
        <v>0</v>
      </c>
      <c r="J8230">
        <v>0</v>
      </c>
      <c r="K8230">
        <v>8.6999999999999994E-2</v>
      </c>
      <c r="L8230" t="s">
        <v>23</v>
      </c>
      <c r="M8230" s="4">
        <v>8700</v>
      </c>
      <c r="N8230" s="2" t="str">
        <f>VLOOKUP(Tabla1[[#This Row],[nemo]],'Nemos y clasificaciones'!$A$2:$B$5000,2,FALSE)</f>
        <v>V.VECTORS EMERGING MARKET AGGREGATE BOND</v>
      </c>
      <c r="O8230" s="4" t="str">
        <f>VLOOKUP(Tabla1[[#This Row],[nemo]],'Nemos y clasificaciones'!$A$1:$C$3000,3,FALSE)</f>
        <v>ETF</v>
      </c>
      <c r="P8230" s="4"/>
      <c r="Q8230" s="4"/>
    </row>
    <row r="8231" spans="1:17" x14ac:dyDescent="0.25">
      <c r="A8231" t="s">
        <v>5330</v>
      </c>
      <c r="B8231" s="1">
        <v>43801</v>
      </c>
      <c r="C8231" s="1">
        <v>43805</v>
      </c>
      <c r="D8231" t="s">
        <v>21</v>
      </c>
      <c r="E8231" t="s">
        <v>271</v>
      </c>
      <c r="F8231">
        <v>0</v>
      </c>
      <c r="G8231">
        <v>100000</v>
      </c>
      <c r="H8231">
        <v>0</v>
      </c>
      <c r="I8231">
        <v>0</v>
      </c>
      <c r="J8231">
        <v>0</v>
      </c>
      <c r="K8231">
        <v>8.5999999999999993E-2</v>
      </c>
      <c r="L8231" t="s">
        <v>23</v>
      </c>
      <c r="M8231" s="4">
        <v>8600</v>
      </c>
      <c r="N8231" s="2" t="str">
        <f>VLOOKUP(Tabla1[[#This Row],[nemo]],'Nemos y clasificaciones'!$A$2:$B$5000,2,FALSE)</f>
        <v>V.VECTORS EMERGING MARKET AGGREGATE BOND</v>
      </c>
      <c r="O8231" s="4" t="str">
        <f>VLOOKUP(Tabla1[[#This Row],[nemo]],'Nemos y clasificaciones'!$A$1:$C$3000,3,FALSE)</f>
        <v>ETF</v>
      </c>
      <c r="P8231" s="4"/>
      <c r="Q8231" s="4"/>
    </row>
    <row r="8232" spans="1:17" x14ac:dyDescent="0.25">
      <c r="A8232" t="s">
        <v>6591</v>
      </c>
      <c r="B8232" s="1">
        <v>43579</v>
      </c>
      <c r="C8232" s="1">
        <v>43585</v>
      </c>
      <c r="D8232" t="s">
        <v>21</v>
      </c>
      <c r="E8232" t="s">
        <v>271</v>
      </c>
      <c r="F8232">
        <v>0</v>
      </c>
      <c r="G8232">
        <v>100000</v>
      </c>
      <c r="H8232">
        <v>0</v>
      </c>
      <c r="I8232">
        <v>0</v>
      </c>
      <c r="J8232">
        <v>0</v>
      </c>
      <c r="K8232">
        <v>8.5999999999999993E-2</v>
      </c>
      <c r="L8232" t="s">
        <v>23</v>
      </c>
      <c r="M8232" s="4">
        <v>8600</v>
      </c>
      <c r="N8232" s="2" t="str">
        <f>VLOOKUP(Tabla1[[#This Row],[nemo]],'Nemos y clasificaciones'!$A$2:$B$5000,2,FALSE)</f>
        <v>V.VECTORS EMERGING MARKET AGGREGATE BOND</v>
      </c>
      <c r="O8232" s="4" t="str">
        <f>VLOOKUP(Tabla1[[#This Row],[nemo]],'Nemos y clasificaciones'!$A$1:$C$3000,3,FALSE)</f>
        <v>ETF</v>
      </c>
      <c r="P8232" s="4"/>
      <c r="Q8232" s="4"/>
    </row>
    <row r="8233" spans="1:17" x14ac:dyDescent="0.25">
      <c r="A8233" t="s">
        <v>4658</v>
      </c>
      <c r="B8233" s="1">
        <v>43922</v>
      </c>
      <c r="C8233" s="1">
        <v>43928</v>
      </c>
      <c r="D8233" t="s">
        <v>21</v>
      </c>
      <c r="E8233" t="s">
        <v>271</v>
      </c>
      <c r="F8233">
        <v>0</v>
      </c>
      <c r="G8233">
        <v>100000</v>
      </c>
      <c r="H8233">
        <v>0</v>
      </c>
      <c r="I8233">
        <v>0</v>
      </c>
      <c r="J8233">
        <v>0</v>
      </c>
      <c r="K8233">
        <v>8.5000000000000006E-2</v>
      </c>
      <c r="L8233" t="s">
        <v>23</v>
      </c>
      <c r="M8233" s="4">
        <v>8500</v>
      </c>
      <c r="N8233" s="2" t="str">
        <f>VLOOKUP(Tabla1[[#This Row],[nemo]],'Nemos y clasificaciones'!$A$2:$B$5000,2,FALSE)</f>
        <v>V.VECTORS EMERGING MARKET AGGREGATE BOND</v>
      </c>
      <c r="O8233" s="4" t="str">
        <f>VLOOKUP(Tabla1[[#This Row],[nemo]],'Nemos y clasificaciones'!$A$1:$C$3000,3,FALSE)</f>
        <v>ETF</v>
      </c>
      <c r="P8233" s="4"/>
      <c r="Q8233" s="4"/>
    </row>
    <row r="8234" spans="1:17" x14ac:dyDescent="0.25">
      <c r="A8234" t="s">
        <v>5417</v>
      </c>
      <c r="B8234" s="1">
        <v>43768</v>
      </c>
      <c r="C8234" s="1">
        <v>43776</v>
      </c>
      <c r="D8234" t="s">
        <v>21</v>
      </c>
      <c r="E8234" t="s">
        <v>271</v>
      </c>
      <c r="F8234">
        <v>0</v>
      </c>
      <c r="G8234">
        <v>100000</v>
      </c>
      <c r="H8234">
        <v>0</v>
      </c>
      <c r="I8234">
        <v>0</v>
      </c>
      <c r="J8234">
        <v>0</v>
      </c>
      <c r="K8234">
        <v>8.5000000000000006E-2</v>
      </c>
      <c r="L8234" t="s">
        <v>23</v>
      </c>
      <c r="M8234" s="4">
        <v>8500</v>
      </c>
      <c r="N8234" s="2" t="str">
        <f>VLOOKUP(Tabla1[[#This Row],[nemo]],'Nemos y clasificaciones'!$A$2:$B$5000,2,FALSE)</f>
        <v>V.VECTORS EMERGING MARKET AGGREGATE BOND</v>
      </c>
      <c r="O8234" s="4" t="str">
        <f>VLOOKUP(Tabla1[[#This Row],[nemo]],'Nemos y clasificaciones'!$A$1:$C$3000,3,FALSE)</f>
        <v>ETF</v>
      </c>
      <c r="P8234" s="4"/>
      <c r="Q8234" s="4"/>
    </row>
    <row r="8235" spans="1:17" x14ac:dyDescent="0.25">
      <c r="A8235" t="s">
        <v>9097</v>
      </c>
      <c r="B8235" s="1">
        <v>42248</v>
      </c>
      <c r="C8235" s="1">
        <v>42255</v>
      </c>
      <c r="D8235" t="s">
        <v>21</v>
      </c>
      <c r="E8235" t="s">
        <v>271</v>
      </c>
      <c r="F8235">
        <v>0</v>
      </c>
      <c r="G8235">
        <v>100000</v>
      </c>
      <c r="H8235">
        <v>0</v>
      </c>
      <c r="I8235">
        <v>0</v>
      </c>
      <c r="J8235">
        <v>0</v>
      </c>
      <c r="K8235">
        <v>8.5000000000000006E-2</v>
      </c>
      <c r="L8235" t="s">
        <v>23</v>
      </c>
      <c r="M8235" s="4">
        <v>8500</v>
      </c>
      <c r="N8235" s="2" t="str">
        <f>VLOOKUP(Tabla1[[#This Row],[nemo]],'Nemos y clasificaciones'!$A$2:$B$5000,2,FALSE)</f>
        <v>V.VECTORS EMERGING MARKET AGGREGATE BOND</v>
      </c>
      <c r="O8235" s="4" t="str">
        <f>VLOOKUP(Tabla1[[#This Row],[nemo]],'Nemos y clasificaciones'!$A$1:$C$3000,3,FALSE)</f>
        <v>ETF</v>
      </c>
      <c r="P8235" s="4"/>
      <c r="Q8235" s="4"/>
    </row>
    <row r="8236" spans="1:17" x14ac:dyDescent="0.25">
      <c r="A8236" t="s">
        <v>5529</v>
      </c>
      <c r="B8236" s="1">
        <v>43739</v>
      </c>
      <c r="C8236" s="1">
        <v>43745</v>
      </c>
      <c r="D8236" t="s">
        <v>21</v>
      </c>
      <c r="E8236" t="s">
        <v>271</v>
      </c>
      <c r="F8236">
        <v>0</v>
      </c>
      <c r="G8236">
        <v>100000</v>
      </c>
      <c r="H8236">
        <v>0</v>
      </c>
      <c r="I8236">
        <v>0</v>
      </c>
      <c r="J8236">
        <v>0</v>
      </c>
      <c r="K8236">
        <v>8.4000000000000005E-2</v>
      </c>
      <c r="L8236" t="s">
        <v>23</v>
      </c>
      <c r="M8236" s="4">
        <v>8400</v>
      </c>
      <c r="N8236" s="2" t="str">
        <f>VLOOKUP(Tabla1[[#This Row],[nemo]],'Nemos y clasificaciones'!$A$2:$B$5000,2,FALSE)</f>
        <v>V.VECTORS EMERGING MARKET AGGREGATE BOND</v>
      </c>
      <c r="O8236" s="4" t="str">
        <f>VLOOKUP(Tabla1[[#This Row],[nemo]],'Nemos y clasificaciones'!$A$1:$C$3000,3,FALSE)</f>
        <v>ETF</v>
      </c>
      <c r="P8236" s="4"/>
      <c r="Q8236" s="4"/>
    </row>
    <row r="8237" spans="1:17" x14ac:dyDescent="0.25">
      <c r="A8237" t="s">
        <v>6840</v>
      </c>
      <c r="B8237" s="1">
        <v>43525</v>
      </c>
      <c r="C8237" s="1">
        <v>43531</v>
      </c>
      <c r="D8237" t="s">
        <v>21</v>
      </c>
      <c r="E8237" t="s">
        <v>271</v>
      </c>
      <c r="F8237">
        <v>0</v>
      </c>
      <c r="G8237">
        <v>100000</v>
      </c>
      <c r="H8237">
        <v>0</v>
      </c>
      <c r="I8237">
        <v>0</v>
      </c>
      <c r="J8237">
        <v>0</v>
      </c>
      <c r="K8237">
        <v>8.4000000000000005E-2</v>
      </c>
      <c r="L8237" t="s">
        <v>23</v>
      </c>
      <c r="M8237" s="4">
        <v>8400</v>
      </c>
      <c r="N8237" s="2" t="str">
        <f>VLOOKUP(Tabla1[[#This Row],[nemo]],'Nemos y clasificaciones'!$A$2:$B$5000,2,FALSE)</f>
        <v>V.VECTORS EMERGING MARKET AGGREGATE BOND</v>
      </c>
      <c r="O8237" s="4" t="str">
        <f>VLOOKUP(Tabla1[[#This Row],[nemo]],'Nemos y clasificaciones'!$A$1:$C$3000,3,FALSE)</f>
        <v>ETF</v>
      </c>
      <c r="P8237" s="4"/>
      <c r="Q8237" s="4"/>
    </row>
    <row r="8238" spans="1:17" x14ac:dyDescent="0.25">
      <c r="A8238" t="s">
        <v>8336</v>
      </c>
      <c r="B8238" s="1">
        <v>43214</v>
      </c>
      <c r="C8238" s="1">
        <v>43220</v>
      </c>
      <c r="D8238" t="s">
        <v>21</v>
      </c>
      <c r="E8238" t="s">
        <v>271</v>
      </c>
      <c r="F8238">
        <v>0</v>
      </c>
      <c r="G8238">
        <v>100000</v>
      </c>
      <c r="H8238">
        <v>0</v>
      </c>
      <c r="I8238">
        <v>0</v>
      </c>
      <c r="J8238">
        <v>0</v>
      </c>
      <c r="K8238">
        <v>8.4000000000000005E-2</v>
      </c>
      <c r="L8238" t="s">
        <v>23</v>
      </c>
      <c r="M8238" s="4">
        <v>8400</v>
      </c>
      <c r="N8238" s="2" t="str">
        <f>VLOOKUP(Tabla1[[#This Row],[nemo]],'Nemos y clasificaciones'!$A$2:$B$5000,2,FALSE)</f>
        <v>V.VECTORS EMERGING MARKET AGGREGATE BOND</v>
      </c>
      <c r="O8238" s="4" t="str">
        <f>VLOOKUP(Tabla1[[#This Row],[nemo]],'Nemos y clasificaciones'!$A$1:$C$3000,3,FALSE)</f>
        <v>ETF</v>
      </c>
      <c r="P8238" s="4"/>
      <c r="Q8238" s="4"/>
    </row>
    <row r="8239" spans="1:17" x14ac:dyDescent="0.25">
      <c r="A8239" t="s">
        <v>11383</v>
      </c>
      <c r="B8239" s="1">
        <v>42186</v>
      </c>
      <c r="C8239" s="1">
        <v>42193</v>
      </c>
      <c r="D8239" t="s">
        <v>21</v>
      </c>
      <c r="E8239" t="s">
        <v>271</v>
      </c>
      <c r="F8239">
        <v>0</v>
      </c>
      <c r="G8239">
        <v>100000</v>
      </c>
      <c r="H8239">
        <v>0</v>
      </c>
      <c r="I8239">
        <v>0</v>
      </c>
      <c r="J8239">
        <v>0</v>
      </c>
      <c r="K8239">
        <v>8.4000000000000005E-2</v>
      </c>
      <c r="L8239" t="s">
        <v>23</v>
      </c>
      <c r="M8239" s="4">
        <v>8400</v>
      </c>
      <c r="N8239" s="2" t="str">
        <f>VLOOKUP(Tabla1[[#This Row],[nemo]],'Nemos y clasificaciones'!$A$2:$B$5000,2,FALSE)</f>
        <v>V.VECTORS EMERGING MARKET AGGREGATE BOND</v>
      </c>
      <c r="O8239" s="4" t="str">
        <f>VLOOKUP(Tabla1[[#This Row],[nemo]],'Nemos y clasificaciones'!$A$1:$C$3000,3,FALSE)</f>
        <v>ETF</v>
      </c>
      <c r="P8239" s="4"/>
      <c r="Q8239" s="4"/>
    </row>
    <row r="8240" spans="1:17" x14ac:dyDescent="0.25">
      <c r="A8240" t="s">
        <v>11383</v>
      </c>
      <c r="B8240" s="1">
        <v>42156</v>
      </c>
      <c r="C8240" s="1">
        <v>42160</v>
      </c>
      <c r="D8240" t="s">
        <v>21</v>
      </c>
      <c r="E8240" t="s">
        <v>271</v>
      </c>
      <c r="F8240">
        <v>0</v>
      </c>
      <c r="G8240">
        <v>100000</v>
      </c>
      <c r="H8240">
        <v>0</v>
      </c>
      <c r="I8240">
        <v>0</v>
      </c>
      <c r="J8240">
        <v>0</v>
      </c>
      <c r="K8240">
        <v>8.4000000000000005E-2</v>
      </c>
      <c r="L8240" t="s">
        <v>23</v>
      </c>
      <c r="M8240" s="4">
        <v>8400</v>
      </c>
      <c r="N8240" s="2" t="str">
        <f>VLOOKUP(Tabla1[[#This Row],[nemo]],'Nemos y clasificaciones'!$A$2:$B$5000,2,FALSE)</f>
        <v>V.VECTORS EMERGING MARKET AGGREGATE BOND</v>
      </c>
      <c r="O8240" s="4" t="str">
        <f>VLOOKUP(Tabla1[[#This Row],[nemo]],'Nemos y clasificaciones'!$A$1:$C$3000,3,FALSE)</f>
        <v>ETF</v>
      </c>
      <c r="P8240" s="4"/>
      <c r="Q8240" s="4"/>
    </row>
    <row r="8241" spans="1:17" x14ac:dyDescent="0.25">
      <c r="A8241" t="s">
        <v>7326</v>
      </c>
      <c r="B8241" s="1">
        <v>43407</v>
      </c>
      <c r="C8241" s="1">
        <v>43411</v>
      </c>
      <c r="D8241" t="s">
        <v>21</v>
      </c>
      <c r="E8241" t="s">
        <v>271</v>
      </c>
      <c r="F8241">
        <v>0</v>
      </c>
      <c r="G8241">
        <v>100000</v>
      </c>
      <c r="H8241">
        <v>0</v>
      </c>
      <c r="I8241">
        <v>0</v>
      </c>
      <c r="J8241">
        <v>0</v>
      </c>
      <c r="K8241">
        <v>8.3000000000000004E-2</v>
      </c>
      <c r="L8241" t="s">
        <v>23</v>
      </c>
      <c r="M8241" s="4">
        <v>8300</v>
      </c>
      <c r="N8241" s="2" t="str">
        <f>VLOOKUP(Tabla1[[#This Row],[nemo]],'Nemos y clasificaciones'!$A$2:$B$5000,2,FALSE)</f>
        <v>V.VECTORS EMERGING MARKET AGGREGATE BOND</v>
      </c>
      <c r="O8241" s="4" t="str">
        <f>VLOOKUP(Tabla1[[#This Row],[nemo]],'Nemos y clasificaciones'!$A$1:$C$3000,3,FALSE)</f>
        <v>ETF</v>
      </c>
      <c r="P8241" s="4"/>
      <c r="Q8241" s="4"/>
    </row>
    <row r="8242" spans="1:17" x14ac:dyDescent="0.25">
      <c r="A8242" t="s">
        <v>8994</v>
      </c>
      <c r="B8242" s="1">
        <v>43010</v>
      </c>
      <c r="C8242" s="1">
        <v>43014</v>
      </c>
      <c r="D8242" t="s">
        <v>21</v>
      </c>
      <c r="E8242" t="s">
        <v>271</v>
      </c>
      <c r="F8242">
        <v>0</v>
      </c>
      <c r="G8242">
        <v>100000</v>
      </c>
      <c r="H8242">
        <v>0</v>
      </c>
      <c r="I8242">
        <v>0</v>
      </c>
      <c r="J8242">
        <v>0</v>
      </c>
      <c r="K8242">
        <v>8.3000000000000004E-2</v>
      </c>
      <c r="L8242" t="s">
        <v>23</v>
      </c>
      <c r="M8242" s="4">
        <v>8300</v>
      </c>
      <c r="N8242" s="2" t="str">
        <f>VLOOKUP(Tabla1[[#This Row],[nemo]],'Nemos y clasificaciones'!$A$2:$B$5000,2,FALSE)</f>
        <v>V.VECTORS EMERGING MARKET AGGREGATE BOND</v>
      </c>
      <c r="O8242" s="4" t="str">
        <f>VLOOKUP(Tabla1[[#This Row],[nemo]],'Nemos y clasificaciones'!$A$1:$C$3000,3,FALSE)</f>
        <v>ETF</v>
      </c>
      <c r="P8242" s="4"/>
      <c r="Q8242" s="4"/>
    </row>
    <row r="8243" spans="1:17" x14ac:dyDescent="0.25">
      <c r="A8243" t="s">
        <v>10830</v>
      </c>
      <c r="B8243" s="1">
        <v>42461</v>
      </c>
      <c r="C8243" s="1">
        <v>42467</v>
      </c>
      <c r="D8243" t="s">
        <v>21</v>
      </c>
      <c r="E8243" t="s">
        <v>271</v>
      </c>
      <c r="F8243">
        <v>0</v>
      </c>
      <c r="G8243">
        <v>100000</v>
      </c>
      <c r="H8243">
        <v>0</v>
      </c>
      <c r="I8243">
        <v>0</v>
      </c>
      <c r="J8243">
        <v>0</v>
      </c>
      <c r="K8243">
        <v>8.3000000000000004E-2</v>
      </c>
      <c r="L8243" t="s">
        <v>23</v>
      </c>
      <c r="M8243" s="4">
        <v>8300</v>
      </c>
      <c r="N8243" s="2" t="str">
        <f>VLOOKUP(Tabla1[[#This Row],[nemo]],'Nemos y clasificaciones'!$A$2:$B$5000,2,FALSE)</f>
        <v>V.VECTORS EMERGING MARKET AGGREGATE BOND</v>
      </c>
      <c r="O8243" s="4" t="str">
        <f>VLOOKUP(Tabla1[[#This Row],[nemo]],'Nemos y clasificaciones'!$A$1:$C$3000,3,FALSE)</f>
        <v>ETF</v>
      </c>
      <c r="P8243" s="4"/>
      <c r="Q8243" s="4"/>
    </row>
    <row r="8244" spans="1:17" x14ac:dyDescent="0.25">
      <c r="A8244" t="s">
        <v>4795</v>
      </c>
      <c r="B8244" s="1">
        <v>43892</v>
      </c>
      <c r="C8244" s="1">
        <v>43896</v>
      </c>
      <c r="D8244" t="s">
        <v>21</v>
      </c>
      <c r="E8244" t="s">
        <v>271</v>
      </c>
      <c r="F8244">
        <v>0</v>
      </c>
      <c r="G8244">
        <v>100000</v>
      </c>
      <c r="H8244">
        <v>0</v>
      </c>
      <c r="I8244">
        <v>0</v>
      </c>
      <c r="J8244">
        <v>0</v>
      </c>
      <c r="K8244">
        <v>8.2000000000000003E-2</v>
      </c>
      <c r="L8244" t="s">
        <v>23</v>
      </c>
      <c r="M8244" s="4">
        <v>8200</v>
      </c>
      <c r="N8244" s="2" t="str">
        <f>VLOOKUP(Tabla1[[#This Row],[nemo]],'Nemos y clasificaciones'!$A$2:$B$5000,2,FALSE)</f>
        <v>V.VECTORS EMERGING MARKET AGGREGATE BOND</v>
      </c>
      <c r="O8244" s="4" t="str">
        <f>VLOOKUP(Tabla1[[#This Row],[nemo]],'Nemos y clasificaciones'!$A$1:$C$3000,3,FALSE)</f>
        <v>ETF</v>
      </c>
      <c r="P8244" s="4"/>
      <c r="Q8244" s="4"/>
    </row>
    <row r="8245" spans="1:17" x14ac:dyDescent="0.25">
      <c r="A8245" t="s">
        <v>7979</v>
      </c>
      <c r="B8245" s="1">
        <v>43252</v>
      </c>
      <c r="C8245" s="1">
        <v>43258</v>
      </c>
      <c r="D8245" t="s">
        <v>21</v>
      </c>
      <c r="E8245" t="s">
        <v>271</v>
      </c>
      <c r="F8245">
        <v>0</v>
      </c>
      <c r="G8245">
        <v>100000</v>
      </c>
      <c r="H8245">
        <v>0</v>
      </c>
      <c r="I8245">
        <v>0</v>
      </c>
      <c r="J8245">
        <v>0</v>
      </c>
      <c r="K8245">
        <v>8.2000000000000003E-2</v>
      </c>
      <c r="L8245" t="s">
        <v>23</v>
      </c>
      <c r="M8245" s="4">
        <v>8200</v>
      </c>
      <c r="N8245" s="2" t="str">
        <f>VLOOKUP(Tabla1[[#This Row],[nemo]],'Nemos y clasificaciones'!$A$2:$B$5000,2,FALSE)</f>
        <v>V.VECTORS EMERGING MARKET AGGREGATE BOND</v>
      </c>
      <c r="O8245" s="4" t="str">
        <f>VLOOKUP(Tabla1[[#This Row],[nemo]],'Nemos y clasificaciones'!$A$1:$C$3000,3,FALSE)</f>
        <v>ETF</v>
      </c>
      <c r="P8245" s="4"/>
      <c r="Q8245" s="4"/>
    </row>
    <row r="8246" spans="1:17" x14ac:dyDescent="0.25">
      <c r="A8246" t="s">
        <v>8426</v>
      </c>
      <c r="B8246" s="1">
        <v>43192</v>
      </c>
      <c r="C8246" s="1">
        <v>43196</v>
      </c>
      <c r="D8246" t="s">
        <v>21</v>
      </c>
      <c r="E8246" t="s">
        <v>271</v>
      </c>
      <c r="F8246">
        <v>0</v>
      </c>
      <c r="G8246">
        <v>100000</v>
      </c>
      <c r="H8246">
        <v>0</v>
      </c>
      <c r="I8246">
        <v>0</v>
      </c>
      <c r="J8246">
        <v>0</v>
      </c>
      <c r="K8246">
        <v>8.2000000000000003E-2</v>
      </c>
      <c r="L8246" t="s">
        <v>23</v>
      </c>
      <c r="M8246" s="4">
        <v>8200</v>
      </c>
      <c r="N8246" s="2" t="str">
        <f>VLOOKUP(Tabla1[[#This Row],[nemo]],'Nemos y clasificaciones'!$A$2:$B$5000,2,FALSE)</f>
        <v>V.VECTORS EMERGING MARKET AGGREGATE BOND</v>
      </c>
      <c r="O8246" s="4" t="str">
        <f>VLOOKUP(Tabla1[[#This Row],[nemo]],'Nemos y clasificaciones'!$A$1:$C$3000,3,FALSE)</f>
        <v>ETF</v>
      </c>
      <c r="P8246" s="4"/>
      <c r="Q8246" s="4"/>
    </row>
    <row r="8247" spans="1:17" x14ac:dyDescent="0.25">
      <c r="A8247" t="s">
        <v>9686</v>
      </c>
      <c r="B8247" s="1">
        <v>42767</v>
      </c>
      <c r="C8247" s="1">
        <v>42773</v>
      </c>
      <c r="D8247" t="s">
        <v>21</v>
      </c>
      <c r="E8247" t="s">
        <v>271</v>
      </c>
      <c r="F8247">
        <v>0</v>
      </c>
      <c r="G8247">
        <v>100000</v>
      </c>
      <c r="H8247">
        <v>0</v>
      </c>
      <c r="I8247">
        <v>0</v>
      </c>
      <c r="J8247">
        <v>0</v>
      </c>
      <c r="K8247">
        <v>8.2000000000000003E-2</v>
      </c>
      <c r="L8247" t="s">
        <v>23</v>
      </c>
      <c r="M8247" s="4">
        <v>8200</v>
      </c>
      <c r="N8247" s="2" t="str">
        <f>VLOOKUP(Tabla1[[#This Row],[nemo]],'Nemos y clasificaciones'!$A$2:$B$5000,2,FALSE)</f>
        <v>V.VECTORS EMERGING MARKET AGGREGATE BOND</v>
      </c>
      <c r="O8247" s="4" t="str">
        <f>VLOOKUP(Tabla1[[#This Row],[nemo]],'Nemos y clasificaciones'!$A$1:$C$3000,3,FALSE)</f>
        <v>ETF</v>
      </c>
      <c r="P8247" s="4"/>
      <c r="Q8247" s="4"/>
    </row>
    <row r="8248" spans="1:17" x14ac:dyDescent="0.25">
      <c r="A8248" t="s">
        <v>10706</v>
      </c>
      <c r="B8248" s="1">
        <v>42492</v>
      </c>
      <c r="C8248" s="1">
        <v>42496</v>
      </c>
      <c r="D8248" t="s">
        <v>21</v>
      </c>
      <c r="E8248" t="s">
        <v>271</v>
      </c>
      <c r="F8248">
        <v>0</v>
      </c>
      <c r="G8248">
        <v>100000</v>
      </c>
      <c r="H8248">
        <v>0</v>
      </c>
      <c r="I8248">
        <v>0</v>
      </c>
      <c r="J8248">
        <v>0</v>
      </c>
      <c r="K8248">
        <v>8.2000000000000003E-2</v>
      </c>
      <c r="L8248" t="s">
        <v>23</v>
      </c>
      <c r="M8248" s="4">
        <v>8200</v>
      </c>
      <c r="N8248" s="2" t="str">
        <f>VLOOKUP(Tabla1[[#This Row],[nemo]],'Nemos y clasificaciones'!$A$2:$B$5000,2,FALSE)</f>
        <v>V.VECTORS EMERGING MARKET AGGREGATE BOND</v>
      </c>
      <c r="O8248" s="4" t="str">
        <f>VLOOKUP(Tabla1[[#This Row],[nemo]],'Nemos y clasificaciones'!$A$1:$C$3000,3,FALSE)</f>
        <v>ETF</v>
      </c>
      <c r="P8248" s="4"/>
      <c r="Q8248" s="4"/>
    </row>
    <row r="8249" spans="1:17" x14ac:dyDescent="0.25">
      <c r="A8249" t="s">
        <v>4795</v>
      </c>
      <c r="B8249" s="1">
        <v>42367</v>
      </c>
      <c r="C8249" s="1">
        <v>42374</v>
      </c>
      <c r="D8249" t="s">
        <v>21</v>
      </c>
      <c r="E8249" t="s">
        <v>271</v>
      </c>
      <c r="F8249">
        <v>0</v>
      </c>
      <c r="G8249">
        <v>100000</v>
      </c>
      <c r="H8249">
        <v>0</v>
      </c>
      <c r="I8249">
        <v>0</v>
      </c>
      <c r="J8249">
        <v>0</v>
      </c>
      <c r="K8249">
        <v>8.2000000000000003E-2</v>
      </c>
      <c r="L8249" t="s">
        <v>23</v>
      </c>
      <c r="M8249" s="4">
        <v>8200</v>
      </c>
      <c r="N8249" s="2" t="str">
        <f>VLOOKUP(Tabla1[[#This Row],[nemo]],'Nemos y clasificaciones'!$A$2:$B$5000,2,FALSE)</f>
        <v>V.VECTORS EMERGING MARKET AGGREGATE BOND</v>
      </c>
      <c r="O8249" s="4" t="str">
        <f>VLOOKUP(Tabla1[[#This Row],[nemo]],'Nemos y clasificaciones'!$A$1:$C$3000,3,FALSE)</f>
        <v>ETF</v>
      </c>
      <c r="P8249" s="4"/>
      <c r="Q8249" s="4"/>
    </row>
    <row r="8250" spans="1:17" x14ac:dyDescent="0.25">
      <c r="A8250" t="s">
        <v>7237</v>
      </c>
      <c r="B8250" s="1">
        <v>43437</v>
      </c>
      <c r="C8250" s="1">
        <v>43441</v>
      </c>
      <c r="D8250" t="s">
        <v>21</v>
      </c>
      <c r="E8250" t="s">
        <v>271</v>
      </c>
      <c r="F8250">
        <v>0</v>
      </c>
      <c r="G8250">
        <v>100000</v>
      </c>
      <c r="H8250">
        <v>0</v>
      </c>
      <c r="I8250">
        <v>0</v>
      </c>
      <c r="J8250">
        <v>0</v>
      </c>
      <c r="K8250">
        <v>8.1000000000000003E-2</v>
      </c>
      <c r="L8250" t="s">
        <v>23</v>
      </c>
      <c r="M8250" s="4">
        <v>8100</v>
      </c>
      <c r="N8250" s="2" t="str">
        <f>VLOOKUP(Tabla1[[#This Row],[nemo]],'Nemos y clasificaciones'!$A$2:$B$5000,2,FALSE)</f>
        <v>V.VECTORS EMERGING MARKET AGGREGATE BOND</v>
      </c>
      <c r="O8250" s="4" t="str">
        <f>VLOOKUP(Tabla1[[#This Row],[nemo]],'Nemos y clasificaciones'!$A$1:$C$3000,3,FALSE)</f>
        <v>ETF</v>
      </c>
      <c r="P8250" s="4"/>
      <c r="Q8250" s="4"/>
    </row>
    <row r="8251" spans="1:17" x14ac:dyDescent="0.25">
      <c r="A8251" t="s">
        <v>7525</v>
      </c>
      <c r="B8251" s="1">
        <v>43347</v>
      </c>
      <c r="C8251" s="1">
        <v>43353</v>
      </c>
      <c r="D8251" t="s">
        <v>21</v>
      </c>
      <c r="E8251" t="s">
        <v>271</v>
      </c>
      <c r="F8251">
        <v>0</v>
      </c>
      <c r="G8251">
        <v>100000</v>
      </c>
      <c r="H8251">
        <v>0</v>
      </c>
      <c r="I8251">
        <v>0</v>
      </c>
      <c r="J8251">
        <v>0</v>
      </c>
      <c r="K8251">
        <v>8.1000000000000003E-2</v>
      </c>
      <c r="L8251" t="s">
        <v>23</v>
      </c>
      <c r="M8251" s="4">
        <v>8100</v>
      </c>
      <c r="N8251" s="2" t="str">
        <f>VLOOKUP(Tabla1[[#This Row],[nemo]],'Nemos y clasificaciones'!$A$2:$B$5000,2,FALSE)</f>
        <v>V.VECTORS EMERGING MARKET AGGREGATE BOND</v>
      </c>
      <c r="O8251" s="4" t="str">
        <f>VLOOKUP(Tabla1[[#This Row],[nemo]],'Nemos y clasificaciones'!$A$1:$C$3000,3,FALSE)</f>
        <v>ETF</v>
      </c>
      <c r="P8251" s="4"/>
      <c r="Q8251" s="4"/>
    </row>
    <row r="8252" spans="1:17" x14ac:dyDescent="0.25">
      <c r="A8252" t="s">
        <v>10160</v>
      </c>
      <c r="B8252" s="1">
        <v>42671</v>
      </c>
      <c r="C8252" s="1">
        <v>42681</v>
      </c>
      <c r="D8252" t="s">
        <v>21</v>
      </c>
      <c r="E8252" t="s">
        <v>271</v>
      </c>
      <c r="F8252">
        <v>0</v>
      </c>
      <c r="G8252">
        <v>100000</v>
      </c>
      <c r="H8252">
        <v>0</v>
      </c>
      <c r="I8252">
        <v>0</v>
      </c>
      <c r="J8252">
        <v>0</v>
      </c>
      <c r="K8252">
        <v>8.1000000000000003E-2</v>
      </c>
      <c r="L8252" t="s">
        <v>23</v>
      </c>
      <c r="M8252" s="4">
        <v>8100</v>
      </c>
      <c r="N8252" s="2" t="str">
        <f>VLOOKUP(Tabla1[[#This Row],[nemo]],'Nemos y clasificaciones'!$A$2:$B$5000,2,FALSE)</f>
        <v>V.VECTORS EMERGING MARKET AGGREGATE BOND</v>
      </c>
      <c r="O8252" s="4" t="str">
        <f>VLOOKUP(Tabla1[[#This Row],[nemo]],'Nemos y clasificaciones'!$A$1:$C$3000,3,FALSE)</f>
        <v>ETF</v>
      </c>
      <c r="P8252" s="4"/>
      <c r="Q8252" s="4"/>
    </row>
    <row r="8253" spans="1:17" x14ac:dyDescent="0.25">
      <c r="A8253" t="s">
        <v>4139</v>
      </c>
      <c r="B8253" s="1">
        <v>43983</v>
      </c>
      <c r="C8253" s="1">
        <v>43987</v>
      </c>
      <c r="D8253" t="s">
        <v>21</v>
      </c>
      <c r="E8253" t="s">
        <v>271</v>
      </c>
      <c r="F8253">
        <v>0</v>
      </c>
      <c r="G8253">
        <v>100000</v>
      </c>
      <c r="H8253">
        <v>0</v>
      </c>
      <c r="I8253">
        <v>0</v>
      </c>
      <c r="J8253">
        <v>0</v>
      </c>
      <c r="K8253">
        <v>0.08</v>
      </c>
      <c r="L8253" t="s">
        <v>23</v>
      </c>
      <c r="M8253" s="4">
        <v>8000</v>
      </c>
      <c r="N8253" s="2" t="str">
        <f>VLOOKUP(Tabla1[[#This Row],[nemo]],'Nemos y clasificaciones'!$A$2:$B$5000,2,FALSE)</f>
        <v>V.VECTORS EMERGING MARKET AGGREGATE BOND</v>
      </c>
      <c r="O8253" s="4" t="str">
        <f>VLOOKUP(Tabla1[[#This Row],[nemo]],'Nemos y clasificaciones'!$A$1:$C$3000,3,FALSE)</f>
        <v>ETF</v>
      </c>
      <c r="P8253" s="4"/>
      <c r="Q8253" s="4"/>
    </row>
    <row r="8254" spans="1:17" x14ac:dyDescent="0.25">
      <c r="A8254" t="s">
        <v>7412</v>
      </c>
      <c r="B8254" s="1">
        <v>43374</v>
      </c>
      <c r="C8254" s="1">
        <v>43378</v>
      </c>
      <c r="D8254" t="s">
        <v>21</v>
      </c>
      <c r="E8254" t="s">
        <v>271</v>
      </c>
      <c r="F8254">
        <v>0</v>
      </c>
      <c r="G8254">
        <v>100000</v>
      </c>
      <c r="H8254">
        <v>0</v>
      </c>
      <c r="I8254">
        <v>0</v>
      </c>
      <c r="J8254">
        <v>0</v>
      </c>
      <c r="K8254">
        <v>0.08</v>
      </c>
      <c r="L8254" t="s">
        <v>23</v>
      </c>
      <c r="M8254" s="4">
        <v>8000</v>
      </c>
      <c r="N8254" s="2" t="str">
        <f>VLOOKUP(Tabla1[[#This Row],[nemo]],'Nemos y clasificaciones'!$A$2:$B$5000,2,FALSE)</f>
        <v>V.VECTORS EMERGING MARKET AGGREGATE BOND</v>
      </c>
      <c r="O8254" s="4" t="str">
        <f>VLOOKUP(Tabla1[[#This Row],[nemo]],'Nemos y clasificaciones'!$A$1:$C$3000,3,FALSE)</f>
        <v>ETF</v>
      </c>
      <c r="P8254" s="4"/>
      <c r="Q8254" s="4"/>
    </row>
    <row r="8255" spans="1:17" x14ac:dyDescent="0.25">
      <c r="A8255" t="s">
        <v>10114</v>
      </c>
      <c r="B8255" s="1">
        <v>42705</v>
      </c>
      <c r="C8255" s="1">
        <v>42711</v>
      </c>
      <c r="D8255" t="s">
        <v>21</v>
      </c>
      <c r="E8255" t="s">
        <v>271</v>
      </c>
      <c r="F8255">
        <v>0</v>
      </c>
      <c r="G8255">
        <v>100000</v>
      </c>
      <c r="H8255">
        <v>0</v>
      </c>
      <c r="I8255">
        <v>0</v>
      </c>
      <c r="J8255">
        <v>0</v>
      </c>
      <c r="K8255">
        <v>0.08</v>
      </c>
      <c r="L8255" t="s">
        <v>23</v>
      </c>
      <c r="M8255" s="4">
        <v>8000</v>
      </c>
      <c r="N8255" s="2" t="str">
        <f>VLOOKUP(Tabla1[[#This Row],[nemo]],'Nemos y clasificaciones'!$A$2:$B$5000,2,FALSE)</f>
        <v>V.VECTORS EMERGING MARKET AGGREGATE BOND</v>
      </c>
      <c r="O8255" s="4" t="str">
        <f>VLOOKUP(Tabla1[[#This Row],[nemo]],'Nemos y clasificaciones'!$A$1:$C$3000,3,FALSE)</f>
        <v>ETF</v>
      </c>
      <c r="P8255" s="4"/>
      <c r="Q8255" s="4"/>
    </row>
    <row r="8256" spans="1:17" x14ac:dyDescent="0.25">
      <c r="A8256" t="s">
        <v>10455</v>
      </c>
      <c r="B8256" s="1">
        <v>42522</v>
      </c>
      <c r="C8256" s="1">
        <v>42528</v>
      </c>
      <c r="D8256" t="s">
        <v>21</v>
      </c>
      <c r="E8256" t="s">
        <v>271</v>
      </c>
      <c r="F8256">
        <v>0</v>
      </c>
      <c r="G8256">
        <v>100000</v>
      </c>
      <c r="H8256">
        <v>0</v>
      </c>
      <c r="I8256">
        <v>0</v>
      </c>
      <c r="J8256">
        <v>0</v>
      </c>
      <c r="K8256">
        <v>0.08</v>
      </c>
      <c r="L8256" t="s">
        <v>23</v>
      </c>
      <c r="M8256" s="4">
        <v>8000</v>
      </c>
      <c r="N8256" s="2" t="str">
        <f>VLOOKUP(Tabla1[[#This Row],[nemo]],'Nemos y clasificaciones'!$A$2:$B$5000,2,FALSE)</f>
        <v>V.VECTORS EMERGING MARKET AGGREGATE BOND</v>
      </c>
      <c r="O8256" s="4" t="str">
        <f>VLOOKUP(Tabla1[[#This Row],[nemo]],'Nemos y clasificaciones'!$A$1:$C$3000,3,FALSE)</f>
        <v>ETF</v>
      </c>
      <c r="P8256" s="4"/>
      <c r="Q8256" s="4"/>
    </row>
    <row r="8257" spans="1:17" x14ac:dyDescent="0.25">
      <c r="A8257" t="s">
        <v>5687</v>
      </c>
      <c r="B8257" s="1">
        <v>42125</v>
      </c>
      <c r="C8257" s="1">
        <v>42131</v>
      </c>
      <c r="D8257" t="s">
        <v>21</v>
      </c>
      <c r="E8257" t="s">
        <v>271</v>
      </c>
      <c r="F8257">
        <v>0</v>
      </c>
      <c r="G8257">
        <v>100000</v>
      </c>
      <c r="H8257">
        <v>0</v>
      </c>
      <c r="I8257">
        <v>0</v>
      </c>
      <c r="J8257">
        <v>0</v>
      </c>
      <c r="K8257">
        <v>0.08</v>
      </c>
      <c r="L8257" t="s">
        <v>23</v>
      </c>
      <c r="M8257" s="4">
        <v>8000</v>
      </c>
      <c r="N8257" s="2" t="str">
        <f>VLOOKUP(Tabla1[[#This Row],[nemo]],'Nemos y clasificaciones'!$A$2:$B$5000,2,FALSE)</f>
        <v>V.VECTORS EMERGING MARKET AGGREGATE BOND</v>
      </c>
      <c r="O8257" s="4" t="str">
        <f>VLOOKUP(Tabla1[[#This Row],[nemo]],'Nemos y clasificaciones'!$A$1:$C$3000,3,FALSE)</f>
        <v>ETF</v>
      </c>
      <c r="P8257" s="4"/>
      <c r="Q8257" s="4"/>
    </row>
    <row r="8258" spans="1:17" x14ac:dyDescent="0.25">
      <c r="A8258" t="s">
        <v>5687</v>
      </c>
      <c r="B8258" s="1">
        <v>42037</v>
      </c>
      <c r="C8258" s="1">
        <v>42041</v>
      </c>
      <c r="D8258" t="s">
        <v>21</v>
      </c>
      <c r="E8258" t="s">
        <v>271</v>
      </c>
      <c r="F8258">
        <v>0</v>
      </c>
      <c r="G8258">
        <v>100000</v>
      </c>
      <c r="H8258">
        <v>0</v>
      </c>
      <c r="I8258">
        <v>0</v>
      </c>
      <c r="J8258">
        <v>0</v>
      </c>
      <c r="K8258">
        <v>0.08</v>
      </c>
      <c r="L8258" t="s">
        <v>23</v>
      </c>
      <c r="M8258" s="4">
        <v>8000</v>
      </c>
      <c r="N8258" s="2" t="str">
        <f>VLOOKUP(Tabla1[[#This Row],[nemo]],'Nemos y clasificaciones'!$A$2:$B$5000,2,FALSE)</f>
        <v>V.VECTORS EMERGING MARKET AGGREGATE BOND</v>
      </c>
      <c r="O8258" s="4" t="str">
        <f>VLOOKUP(Tabla1[[#This Row],[nemo]],'Nemos y clasificaciones'!$A$1:$C$3000,3,FALSE)</f>
        <v>ETF</v>
      </c>
      <c r="P8258" s="4"/>
      <c r="Q8258" s="4"/>
    </row>
    <row r="8259" spans="1:17" x14ac:dyDescent="0.25">
      <c r="A8259" t="s">
        <v>2738</v>
      </c>
      <c r="B8259" s="1">
        <v>44194</v>
      </c>
      <c r="C8259" s="1">
        <v>44201</v>
      </c>
      <c r="D8259" t="s">
        <v>21</v>
      </c>
      <c r="E8259" t="s">
        <v>271</v>
      </c>
      <c r="F8259">
        <v>0</v>
      </c>
      <c r="G8259">
        <v>100000</v>
      </c>
      <c r="H8259">
        <v>0</v>
      </c>
      <c r="I8259">
        <v>0</v>
      </c>
      <c r="J8259">
        <v>0</v>
      </c>
      <c r="K8259">
        <v>7.9000000000000001E-2</v>
      </c>
      <c r="L8259" t="s">
        <v>23</v>
      </c>
      <c r="M8259" s="4">
        <v>7900</v>
      </c>
      <c r="N8259" s="2" t="str">
        <f>VLOOKUP(Tabla1[[#This Row],[nemo]],'Nemos y clasificaciones'!$A$2:$B$5000,2,FALSE)</f>
        <v>V.VECTORS EMERGING MARKET AGGREGATE BOND</v>
      </c>
      <c r="O8259" s="4" t="str">
        <f>VLOOKUP(Tabla1[[#This Row],[nemo]],'Nemos y clasificaciones'!$A$1:$C$3000,3,FALSE)</f>
        <v>ETF</v>
      </c>
      <c r="P8259" s="4"/>
      <c r="Q8259" s="4"/>
    </row>
    <row r="8260" spans="1:17" x14ac:dyDescent="0.25">
      <c r="A8260" t="s">
        <v>9098</v>
      </c>
      <c r="B8260" s="1">
        <v>42979</v>
      </c>
      <c r="C8260" s="1">
        <v>42986</v>
      </c>
      <c r="D8260" t="s">
        <v>21</v>
      </c>
      <c r="E8260" t="s">
        <v>271</v>
      </c>
      <c r="F8260">
        <v>0</v>
      </c>
      <c r="G8260">
        <v>100000</v>
      </c>
      <c r="H8260">
        <v>0</v>
      </c>
      <c r="I8260">
        <v>0</v>
      </c>
      <c r="J8260">
        <v>0</v>
      </c>
      <c r="K8260">
        <v>7.9000000000000001E-2</v>
      </c>
      <c r="L8260" t="s">
        <v>23</v>
      </c>
      <c r="M8260" s="4">
        <v>7900</v>
      </c>
      <c r="N8260" s="2" t="str">
        <f>VLOOKUP(Tabla1[[#This Row],[nemo]],'Nemos y clasificaciones'!$A$2:$B$5000,2,FALSE)</f>
        <v>V.VECTORS EMERGING MARKET AGGREGATE BOND</v>
      </c>
      <c r="O8260" s="4" t="str">
        <f>VLOOKUP(Tabla1[[#This Row],[nemo]],'Nemos y clasificaciones'!$A$1:$C$3000,3,FALSE)</f>
        <v>ETF</v>
      </c>
      <c r="P8260" s="4"/>
      <c r="Q8260" s="4"/>
    </row>
    <row r="8261" spans="1:17" x14ac:dyDescent="0.25">
      <c r="A8261" t="s">
        <v>2290</v>
      </c>
      <c r="B8261" s="1">
        <v>44287</v>
      </c>
      <c r="C8261" s="1">
        <v>44294</v>
      </c>
      <c r="D8261" t="s">
        <v>21</v>
      </c>
      <c r="E8261" t="s">
        <v>271</v>
      </c>
      <c r="F8261">
        <v>0</v>
      </c>
      <c r="G8261">
        <v>100000</v>
      </c>
      <c r="H8261">
        <v>0</v>
      </c>
      <c r="I8261">
        <v>0</v>
      </c>
      <c r="J8261">
        <v>0</v>
      </c>
      <c r="K8261">
        <v>7.8E-2</v>
      </c>
      <c r="L8261" t="s">
        <v>23</v>
      </c>
      <c r="M8261" s="4">
        <v>7800</v>
      </c>
      <c r="N8261" s="2" t="str">
        <f>VLOOKUP(Tabla1[[#This Row],[nemo]],'Nemos y clasificaciones'!$A$2:$B$5000,2,FALSE)</f>
        <v>V.VECTORS EMERGING MARKET AGGREGATE BOND</v>
      </c>
      <c r="O8261" s="4" t="str">
        <f>VLOOKUP(Tabla1[[#This Row],[nemo]],'Nemos y clasificaciones'!$A$1:$C$3000,3,FALSE)</f>
        <v>ETF</v>
      </c>
      <c r="P8261" s="4"/>
      <c r="Q8261" s="4"/>
    </row>
    <row r="8262" spans="1:17" x14ac:dyDescent="0.25">
      <c r="A8262" t="s">
        <v>9973</v>
      </c>
      <c r="B8262" s="1">
        <v>42732</v>
      </c>
      <c r="C8262" s="1">
        <v>42739</v>
      </c>
      <c r="D8262" t="s">
        <v>21</v>
      </c>
      <c r="E8262" t="s">
        <v>271</v>
      </c>
      <c r="F8262">
        <v>0</v>
      </c>
      <c r="G8262">
        <v>100000</v>
      </c>
      <c r="H8262">
        <v>0</v>
      </c>
      <c r="I8262">
        <v>0</v>
      </c>
      <c r="J8262">
        <v>0</v>
      </c>
      <c r="K8262">
        <v>7.8E-2</v>
      </c>
      <c r="L8262" t="s">
        <v>23</v>
      </c>
      <c r="M8262" s="4">
        <v>7800</v>
      </c>
      <c r="N8262" s="2" t="str">
        <f>VLOOKUP(Tabla1[[#This Row],[nemo]],'Nemos y clasificaciones'!$A$2:$B$5000,2,FALSE)</f>
        <v>V.VECTORS EMERGING MARKET AGGREGATE BOND</v>
      </c>
      <c r="O8262" s="4" t="str">
        <f>VLOOKUP(Tabla1[[#This Row],[nemo]],'Nemos y clasificaciones'!$A$1:$C$3000,3,FALSE)</f>
        <v>ETF</v>
      </c>
      <c r="P8262" s="4"/>
      <c r="Q8262" s="4"/>
    </row>
    <row r="8263" spans="1:17" x14ac:dyDescent="0.25">
      <c r="A8263" t="s">
        <v>10208</v>
      </c>
      <c r="B8263" s="1">
        <v>42646</v>
      </c>
      <c r="C8263" s="1">
        <v>42650</v>
      </c>
      <c r="D8263" t="s">
        <v>21</v>
      </c>
      <c r="E8263" t="s">
        <v>271</v>
      </c>
      <c r="F8263">
        <v>0</v>
      </c>
      <c r="G8263">
        <v>100000</v>
      </c>
      <c r="H8263">
        <v>0</v>
      </c>
      <c r="I8263">
        <v>0</v>
      </c>
      <c r="J8263">
        <v>0</v>
      </c>
      <c r="K8263">
        <v>7.8E-2</v>
      </c>
      <c r="L8263" t="s">
        <v>23</v>
      </c>
      <c r="M8263" s="4">
        <v>7800</v>
      </c>
      <c r="N8263" s="2" t="str">
        <f>VLOOKUP(Tabla1[[#This Row],[nemo]],'Nemos y clasificaciones'!$A$2:$B$5000,2,FALSE)</f>
        <v>V.VECTORS EMERGING MARKET AGGREGATE BOND</v>
      </c>
      <c r="O8263" s="4" t="str">
        <f>VLOOKUP(Tabla1[[#This Row],[nemo]],'Nemos y clasificaciones'!$A$1:$C$3000,3,FALSE)</f>
        <v>ETF</v>
      </c>
      <c r="P8263" s="4"/>
      <c r="Q8263" s="4"/>
    </row>
    <row r="8264" spans="1:17" x14ac:dyDescent="0.25">
      <c r="A8264" t="s">
        <v>9973</v>
      </c>
      <c r="B8264" s="1">
        <v>42614</v>
      </c>
      <c r="C8264" s="1">
        <v>42621</v>
      </c>
      <c r="D8264" t="s">
        <v>21</v>
      </c>
      <c r="E8264" t="s">
        <v>271</v>
      </c>
      <c r="F8264">
        <v>0</v>
      </c>
      <c r="G8264">
        <v>100000</v>
      </c>
      <c r="H8264">
        <v>0</v>
      </c>
      <c r="I8264">
        <v>0</v>
      </c>
      <c r="J8264">
        <v>0</v>
      </c>
      <c r="K8264">
        <v>7.8E-2</v>
      </c>
      <c r="L8264" t="s">
        <v>23</v>
      </c>
      <c r="M8264" s="4">
        <v>7800</v>
      </c>
      <c r="N8264" s="2" t="str">
        <f>VLOOKUP(Tabla1[[#This Row],[nemo]],'Nemos y clasificaciones'!$A$2:$B$5000,2,FALSE)</f>
        <v>V.VECTORS EMERGING MARKET AGGREGATE BOND</v>
      </c>
      <c r="O8264" s="4" t="str">
        <f>VLOOKUP(Tabla1[[#This Row],[nemo]],'Nemos y clasificaciones'!$A$1:$C$3000,3,FALSE)</f>
        <v>ETF</v>
      </c>
      <c r="P8264" s="4"/>
      <c r="Q8264" s="4"/>
    </row>
    <row r="8265" spans="1:17" x14ac:dyDescent="0.25">
      <c r="A8265" t="s">
        <v>9973</v>
      </c>
      <c r="B8265" s="1">
        <v>42430</v>
      </c>
      <c r="C8265" s="1">
        <v>42436</v>
      </c>
      <c r="D8265" t="s">
        <v>21</v>
      </c>
      <c r="E8265" t="s">
        <v>271</v>
      </c>
      <c r="F8265">
        <v>0</v>
      </c>
      <c r="G8265">
        <v>100000</v>
      </c>
      <c r="H8265">
        <v>0</v>
      </c>
      <c r="I8265">
        <v>0</v>
      </c>
      <c r="J8265">
        <v>0</v>
      </c>
      <c r="K8265">
        <v>7.8E-2</v>
      </c>
      <c r="L8265" t="s">
        <v>23</v>
      </c>
      <c r="M8265" s="4">
        <v>7800</v>
      </c>
      <c r="N8265" s="2" t="str">
        <f>VLOOKUP(Tabla1[[#This Row],[nemo]],'Nemos y clasificaciones'!$A$2:$B$5000,2,FALSE)</f>
        <v>V.VECTORS EMERGING MARKET AGGREGATE BOND</v>
      </c>
      <c r="O8265" s="4" t="str">
        <f>VLOOKUP(Tabla1[[#This Row],[nemo]],'Nemos y clasificaciones'!$A$1:$C$3000,3,FALSE)</f>
        <v>ETF</v>
      </c>
      <c r="P8265" s="4"/>
      <c r="Q8265" s="4"/>
    </row>
    <row r="8266" spans="1:17" x14ac:dyDescent="0.25">
      <c r="A8266" t="s">
        <v>1571</v>
      </c>
      <c r="B8266" s="1">
        <v>44348</v>
      </c>
      <c r="C8266" s="1">
        <v>44354</v>
      </c>
      <c r="D8266" t="s">
        <v>21</v>
      </c>
      <c r="E8266" t="s">
        <v>271</v>
      </c>
      <c r="F8266">
        <v>0</v>
      </c>
      <c r="G8266">
        <v>100000</v>
      </c>
      <c r="H8266">
        <v>0</v>
      </c>
      <c r="I8266">
        <v>0</v>
      </c>
      <c r="J8266">
        <v>0</v>
      </c>
      <c r="K8266">
        <v>7.6999999999999999E-2</v>
      </c>
      <c r="L8266" t="s">
        <v>23</v>
      </c>
      <c r="M8266" s="4">
        <v>7700</v>
      </c>
      <c r="N8266" s="2" t="str">
        <f>VLOOKUP(Tabla1[[#This Row],[nemo]],'Nemos y clasificaciones'!$A$2:$B$5000,2,FALSE)</f>
        <v>V.VECTORS EMERGING MARKET AGGREGATE BOND</v>
      </c>
      <c r="O8266" s="4" t="str">
        <f>VLOOKUP(Tabla1[[#This Row],[nemo]],'Nemos y clasificaciones'!$A$1:$C$3000,3,FALSE)</f>
        <v>ETF</v>
      </c>
      <c r="P8266" s="4"/>
      <c r="Q8266" s="4"/>
    </row>
    <row r="8267" spans="1:17" x14ac:dyDescent="0.25">
      <c r="A8267" t="s">
        <v>3580</v>
      </c>
      <c r="B8267" s="1">
        <v>44046</v>
      </c>
      <c r="C8267" s="1">
        <v>44050</v>
      </c>
      <c r="D8267" t="s">
        <v>21</v>
      </c>
      <c r="E8267" t="s">
        <v>271</v>
      </c>
      <c r="F8267">
        <v>0</v>
      </c>
      <c r="G8267">
        <v>100000</v>
      </c>
      <c r="H8267">
        <v>0</v>
      </c>
      <c r="I8267">
        <v>0</v>
      </c>
      <c r="J8267">
        <v>0</v>
      </c>
      <c r="K8267">
        <v>7.6999999999999999E-2</v>
      </c>
      <c r="L8267" t="s">
        <v>23</v>
      </c>
      <c r="M8267" s="4">
        <v>7700</v>
      </c>
      <c r="N8267" s="2" t="str">
        <f>VLOOKUP(Tabla1[[#This Row],[nemo]],'Nemos y clasificaciones'!$A$2:$B$5000,2,FALSE)</f>
        <v>V.VECTORS EMERGING MARKET AGGREGATE BOND</v>
      </c>
      <c r="O8267" s="4" t="str">
        <f>VLOOKUP(Tabla1[[#This Row],[nemo]],'Nemos y clasificaciones'!$A$1:$C$3000,3,FALSE)</f>
        <v>ETF</v>
      </c>
      <c r="P8267" s="4"/>
      <c r="Q8267" s="4"/>
    </row>
    <row r="8268" spans="1:17" x14ac:dyDescent="0.25">
      <c r="A8268" t="s">
        <v>5879</v>
      </c>
      <c r="B8268" s="1">
        <v>43647</v>
      </c>
      <c r="C8268" s="1">
        <v>43654</v>
      </c>
      <c r="D8268" t="s">
        <v>21</v>
      </c>
      <c r="E8268" t="s">
        <v>271</v>
      </c>
      <c r="F8268">
        <v>0</v>
      </c>
      <c r="G8268">
        <v>100000</v>
      </c>
      <c r="H8268">
        <v>0</v>
      </c>
      <c r="I8268">
        <v>0</v>
      </c>
      <c r="J8268">
        <v>0</v>
      </c>
      <c r="K8268">
        <v>7.6999999999999999E-2</v>
      </c>
      <c r="L8268" t="s">
        <v>23</v>
      </c>
      <c r="M8268" s="4">
        <v>7700</v>
      </c>
      <c r="N8268" s="2" t="str">
        <f>VLOOKUP(Tabla1[[#This Row],[nemo]],'Nemos y clasificaciones'!$A$2:$B$5000,2,FALSE)</f>
        <v>V.VECTORS EMERGING MARKET AGGREGATE BOND</v>
      </c>
      <c r="O8268" s="4" t="str">
        <f>VLOOKUP(Tabla1[[#This Row],[nemo]],'Nemos y clasificaciones'!$A$1:$C$3000,3,FALSE)</f>
        <v>ETF</v>
      </c>
      <c r="P8268" s="4"/>
      <c r="Q8268" s="4"/>
    </row>
    <row r="8269" spans="1:17" x14ac:dyDescent="0.25">
      <c r="A8269" t="s">
        <v>9687</v>
      </c>
      <c r="B8269" s="1">
        <v>42854</v>
      </c>
      <c r="C8269" s="1">
        <v>42860</v>
      </c>
      <c r="D8269" t="s">
        <v>21</v>
      </c>
      <c r="E8269" t="s">
        <v>271</v>
      </c>
      <c r="F8269">
        <v>0</v>
      </c>
      <c r="G8269">
        <v>100000</v>
      </c>
      <c r="H8269">
        <v>0</v>
      </c>
      <c r="I8269">
        <v>0</v>
      </c>
      <c r="J8269">
        <v>0</v>
      </c>
      <c r="K8269">
        <v>7.5999999999999998E-2</v>
      </c>
      <c r="L8269" t="s">
        <v>23</v>
      </c>
      <c r="M8269" s="4">
        <v>7600</v>
      </c>
      <c r="N8269" s="2" t="str">
        <f>VLOOKUP(Tabla1[[#This Row],[nemo]],'Nemos y clasificaciones'!$A$2:$B$5000,2,FALSE)</f>
        <v>V.VECTORS EMERGING MARKET AGGREGATE BOND</v>
      </c>
      <c r="O8269" s="4" t="str">
        <f>VLOOKUP(Tabla1[[#This Row],[nemo]],'Nemos y clasificaciones'!$A$1:$C$3000,3,FALSE)</f>
        <v>ETF</v>
      </c>
      <c r="P8269" s="4"/>
      <c r="Q8269" s="4"/>
    </row>
    <row r="8270" spans="1:17" x14ac:dyDescent="0.25">
      <c r="A8270" t="s">
        <v>9877</v>
      </c>
      <c r="B8270" s="1">
        <v>42552</v>
      </c>
      <c r="C8270" s="1">
        <v>42559</v>
      </c>
      <c r="D8270" t="s">
        <v>21</v>
      </c>
      <c r="E8270" t="s">
        <v>271</v>
      </c>
      <c r="F8270">
        <v>0</v>
      </c>
      <c r="G8270">
        <v>100000</v>
      </c>
      <c r="H8270">
        <v>0</v>
      </c>
      <c r="I8270">
        <v>0</v>
      </c>
      <c r="J8270">
        <v>0</v>
      </c>
      <c r="K8270">
        <v>7.5999999999999998E-2</v>
      </c>
      <c r="L8270" t="s">
        <v>23</v>
      </c>
      <c r="M8270" s="4">
        <v>7600</v>
      </c>
      <c r="N8270" s="2" t="str">
        <f>VLOOKUP(Tabla1[[#This Row],[nemo]],'Nemos y clasificaciones'!$A$2:$B$5000,2,FALSE)</f>
        <v>V.VECTORS EMERGING MARKET AGGREGATE BOND</v>
      </c>
      <c r="O8270" s="4" t="str">
        <f>VLOOKUP(Tabla1[[#This Row],[nemo]],'Nemos y clasificaciones'!$A$1:$C$3000,3,FALSE)</f>
        <v>ETF</v>
      </c>
      <c r="P8270" s="4"/>
      <c r="Q8270" s="4"/>
    </row>
    <row r="8271" spans="1:17" x14ac:dyDescent="0.25">
      <c r="A8271" t="s">
        <v>11132</v>
      </c>
      <c r="B8271" s="1">
        <v>42339</v>
      </c>
      <c r="C8271" s="1">
        <v>42345</v>
      </c>
      <c r="D8271" t="s">
        <v>21</v>
      </c>
      <c r="E8271" t="s">
        <v>271</v>
      </c>
      <c r="F8271">
        <v>0</v>
      </c>
      <c r="G8271">
        <v>100000</v>
      </c>
      <c r="H8271">
        <v>0</v>
      </c>
      <c r="I8271">
        <v>0</v>
      </c>
      <c r="J8271">
        <v>0</v>
      </c>
      <c r="K8271">
        <v>7.5999999999999998E-2</v>
      </c>
      <c r="L8271" t="s">
        <v>23</v>
      </c>
      <c r="M8271" s="4">
        <v>7600</v>
      </c>
      <c r="N8271" s="2" t="str">
        <f>VLOOKUP(Tabla1[[#This Row],[nemo]],'Nemos y clasificaciones'!$A$2:$B$5000,2,FALSE)</f>
        <v>V.VECTORS EMERGING MARKET AGGREGATE BOND</v>
      </c>
      <c r="O8271" s="4" t="str">
        <f>VLOOKUP(Tabla1[[#This Row],[nemo]],'Nemos y clasificaciones'!$A$1:$C$3000,3,FALSE)</f>
        <v>ETF</v>
      </c>
      <c r="P8271" s="4"/>
      <c r="Q8271" s="4"/>
    </row>
    <row r="8272" spans="1:17" x14ac:dyDescent="0.25">
      <c r="A8272" t="s">
        <v>3362</v>
      </c>
      <c r="B8272" s="1">
        <v>44105</v>
      </c>
      <c r="C8272" s="1">
        <v>44111</v>
      </c>
      <c r="D8272" t="s">
        <v>21</v>
      </c>
      <c r="E8272" t="s">
        <v>271</v>
      </c>
      <c r="F8272">
        <v>0</v>
      </c>
      <c r="G8272">
        <v>100000</v>
      </c>
      <c r="H8272">
        <v>0</v>
      </c>
      <c r="I8272">
        <v>0</v>
      </c>
      <c r="J8272">
        <v>0</v>
      </c>
      <c r="K8272">
        <v>7.4999999999999997E-2</v>
      </c>
      <c r="L8272" t="s">
        <v>23</v>
      </c>
      <c r="M8272" s="4">
        <v>7500</v>
      </c>
      <c r="N8272" s="2" t="str">
        <f>VLOOKUP(Tabla1[[#This Row],[nemo]],'Nemos y clasificaciones'!$A$2:$B$5000,2,FALSE)</f>
        <v>V.VECTORS EMERGING MARKET AGGREGATE BOND</v>
      </c>
      <c r="O8272" s="4" t="str">
        <f>VLOOKUP(Tabla1[[#This Row],[nemo]],'Nemos y clasificaciones'!$A$1:$C$3000,3,FALSE)</f>
        <v>ETF</v>
      </c>
      <c r="P8272" s="4"/>
      <c r="Q8272" s="4"/>
    </row>
    <row r="8273" spans="1:17" x14ac:dyDescent="0.25">
      <c r="A8273" t="s">
        <v>8579</v>
      </c>
      <c r="B8273" s="1">
        <v>43132</v>
      </c>
      <c r="C8273" s="1">
        <v>43138</v>
      </c>
      <c r="D8273" t="s">
        <v>21</v>
      </c>
      <c r="E8273" t="s">
        <v>271</v>
      </c>
      <c r="F8273">
        <v>0</v>
      </c>
      <c r="G8273">
        <v>100000</v>
      </c>
      <c r="H8273">
        <v>0</v>
      </c>
      <c r="I8273">
        <v>0</v>
      </c>
      <c r="J8273">
        <v>0</v>
      </c>
      <c r="K8273">
        <v>7.4999999999999997E-2</v>
      </c>
      <c r="L8273" t="s">
        <v>23</v>
      </c>
      <c r="M8273" s="4">
        <v>7500</v>
      </c>
      <c r="N8273" s="2" t="str">
        <f>VLOOKUP(Tabla1[[#This Row],[nemo]],'Nemos y clasificaciones'!$A$2:$B$5000,2,FALSE)</f>
        <v>V.VECTORS EMERGING MARKET AGGREGATE BOND</v>
      </c>
      <c r="O8273" s="4" t="str">
        <f>VLOOKUP(Tabla1[[#This Row],[nemo]],'Nemos y clasificaciones'!$A$1:$C$3000,3,FALSE)</f>
        <v>ETF</v>
      </c>
      <c r="P8273" s="4"/>
      <c r="Q8273" s="4"/>
    </row>
    <row r="8274" spans="1:17" x14ac:dyDescent="0.25">
      <c r="A8274" t="s">
        <v>8862</v>
      </c>
      <c r="B8274" s="1">
        <v>43070</v>
      </c>
      <c r="C8274" s="1">
        <v>43076</v>
      </c>
      <c r="D8274" t="s">
        <v>21</v>
      </c>
      <c r="E8274" t="s">
        <v>271</v>
      </c>
      <c r="F8274">
        <v>0</v>
      </c>
      <c r="G8274">
        <v>100000</v>
      </c>
      <c r="H8274">
        <v>0</v>
      </c>
      <c r="I8274">
        <v>0</v>
      </c>
      <c r="J8274">
        <v>0</v>
      </c>
      <c r="K8274">
        <v>7.4999999999999997E-2</v>
      </c>
      <c r="L8274" t="s">
        <v>23</v>
      </c>
      <c r="M8274" s="4">
        <v>7500</v>
      </c>
      <c r="N8274" s="2" t="str">
        <f>VLOOKUP(Tabla1[[#This Row],[nemo]],'Nemos y clasificaciones'!$A$2:$B$5000,2,FALSE)</f>
        <v>V.VECTORS EMERGING MARKET AGGREGATE BOND</v>
      </c>
      <c r="O8274" s="4" t="str">
        <f>VLOOKUP(Tabla1[[#This Row],[nemo]],'Nemos y clasificaciones'!$A$1:$C$3000,3,FALSE)</f>
        <v>ETF</v>
      </c>
      <c r="P8274" s="4"/>
      <c r="Q8274" s="4"/>
    </row>
    <row r="8275" spans="1:17" x14ac:dyDescent="0.25">
      <c r="A8275" t="s">
        <v>11227</v>
      </c>
      <c r="B8275" s="1">
        <v>42278</v>
      </c>
      <c r="C8275" s="1">
        <v>42284</v>
      </c>
      <c r="D8275" t="s">
        <v>21</v>
      </c>
      <c r="E8275" t="s">
        <v>271</v>
      </c>
      <c r="F8275">
        <v>0</v>
      </c>
      <c r="G8275">
        <v>100000</v>
      </c>
      <c r="H8275">
        <v>0</v>
      </c>
      <c r="I8275">
        <v>0</v>
      </c>
      <c r="J8275">
        <v>0</v>
      </c>
      <c r="K8275">
        <v>7.4999999999999997E-2</v>
      </c>
      <c r="L8275" t="s">
        <v>23</v>
      </c>
      <c r="M8275" s="4">
        <v>7500</v>
      </c>
      <c r="N8275" s="2" t="str">
        <f>VLOOKUP(Tabla1[[#This Row],[nemo]],'Nemos y clasificaciones'!$A$2:$B$5000,2,FALSE)</f>
        <v>V.VECTORS EMERGING MARKET AGGREGATE BOND</v>
      </c>
      <c r="O8275" s="4" t="str">
        <f>VLOOKUP(Tabla1[[#This Row],[nemo]],'Nemos y clasificaciones'!$A$1:$C$3000,3,FALSE)</f>
        <v>ETF</v>
      </c>
      <c r="P8275" s="4"/>
      <c r="Q8275" s="4"/>
    </row>
    <row r="8276" spans="1:17" x14ac:dyDescent="0.25">
      <c r="A8276" t="s">
        <v>635</v>
      </c>
      <c r="B8276" s="1">
        <v>42095</v>
      </c>
      <c r="C8276" s="1">
        <v>42102</v>
      </c>
      <c r="D8276" t="s">
        <v>21</v>
      </c>
      <c r="E8276" t="s">
        <v>271</v>
      </c>
      <c r="F8276">
        <v>0</v>
      </c>
      <c r="G8276">
        <v>100000</v>
      </c>
      <c r="H8276">
        <v>0</v>
      </c>
      <c r="I8276">
        <v>0</v>
      </c>
      <c r="J8276">
        <v>0</v>
      </c>
      <c r="K8276">
        <v>7.4999999999999997E-2</v>
      </c>
      <c r="L8276" t="s">
        <v>23</v>
      </c>
      <c r="M8276" s="4">
        <v>7500</v>
      </c>
      <c r="N8276" s="2" t="str">
        <f>VLOOKUP(Tabla1[[#This Row],[nemo]],'Nemos y clasificaciones'!$A$2:$B$5000,2,FALSE)</f>
        <v>V.VECTORS EMERGING MARKET AGGREGATE BOND</v>
      </c>
      <c r="O8276" s="4" t="str">
        <f>VLOOKUP(Tabla1[[#This Row],[nemo]],'Nemos y clasificaciones'!$A$1:$C$3000,3,FALSE)</f>
        <v>ETF</v>
      </c>
      <c r="P8276" s="4"/>
      <c r="Q8276" s="4"/>
    </row>
    <row r="8277" spans="1:17" x14ac:dyDescent="0.25">
      <c r="A8277" t="s">
        <v>635</v>
      </c>
      <c r="B8277" s="1">
        <v>42065</v>
      </c>
      <c r="C8277" s="1">
        <v>42069</v>
      </c>
      <c r="D8277" t="s">
        <v>21</v>
      </c>
      <c r="E8277" t="s">
        <v>271</v>
      </c>
      <c r="F8277">
        <v>0</v>
      </c>
      <c r="G8277">
        <v>100000</v>
      </c>
      <c r="H8277">
        <v>0</v>
      </c>
      <c r="I8277">
        <v>0</v>
      </c>
      <c r="J8277">
        <v>0</v>
      </c>
      <c r="K8277">
        <v>7.4999999999999997E-2</v>
      </c>
      <c r="L8277" t="s">
        <v>23</v>
      </c>
      <c r="M8277" s="4">
        <v>7500</v>
      </c>
      <c r="N8277" s="2" t="str">
        <f>VLOOKUP(Tabla1[[#This Row],[nemo]],'Nemos y clasificaciones'!$A$2:$B$5000,2,FALSE)</f>
        <v>V.VECTORS EMERGING MARKET AGGREGATE BOND</v>
      </c>
      <c r="O8277" s="4" t="str">
        <f>VLOOKUP(Tabla1[[#This Row],[nemo]],'Nemos y clasificaciones'!$A$1:$C$3000,3,FALSE)</f>
        <v>ETF</v>
      </c>
      <c r="P8277" s="4"/>
      <c r="Q8277" s="4"/>
    </row>
    <row r="8278" spans="1:17" x14ac:dyDescent="0.25">
      <c r="A8278" t="s">
        <v>2075</v>
      </c>
      <c r="B8278" s="1">
        <v>44312</v>
      </c>
      <c r="C8278" s="1">
        <v>44316</v>
      </c>
      <c r="D8278" t="s">
        <v>21</v>
      </c>
      <c r="E8278" t="s">
        <v>271</v>
      </c>
      <c r="F8278">
        <v>0</v>
      </c>
      <c r="G8278">
        <v>100000</v>
      </c>
      <c r="H8278">
        <v>0</v>
      </c>
      <c r="I8278">
        <v>0</v>
      </c>
      <c r="J8278">
        <v>0</v>
      </c>
      <c r="K8278">
        <v>7.3999999999999996E-2</v>
      </c>
      <c r="L8278" t="s">
        <v>23</v>
      </c>
      <c r="M8278" s="4">
        <v>7400</v>
      </c>
      <c r="N8278" s="2" t="str">
        <f>VLOOKUP(Tabla1[[#This Row],[nemo]],'Nemos y clasificaciones'!$A$2:$B$5000,2,FALSE)</f>
        <v>V.VECTORS EMERGING MARKET AGGREGATE BOND</v>
      </c>
      <c r="O8278" s="4" t="str">
        <f>VLOOKUP(Tabla1[[#This Row],[nemo]],'Nemos y clasificaciones'!$A$1:$C$3000,3,FALSE)</f>
        <v>ETF</v>
      </c>
      <c r="P8278" s="4"/>
      <c r="Q8278" s="4"/>
    </row>
    <row r="8279" spans="1:17" x14ac:dyDescent="0.25">
      <c r="A8279" t="s">
        <v>3498</v>
      </c>
      <c r="B8279" s="1">
        <v>44075</v>
      </c>
      <c r="C8279" s="1">
        <v>44082</v>
      </c>
      <c r="D8279" t="s">
        <v>21</v>
      </c>
      <c r="E8279" t="s">
        <v>271</v>
      </c>
      <c r="F8279">
        <v>0</v>
      </c>
      <c r="G8279">
        <v>100000</v>
      </c>
      <c r="H8279">
        <v>0</v>
      </c>
      <c r="I8279">
        <v>0</v>
      </c>
      <c r="J8279">
        <v>0</v>
      </c>
      <c r="K8279">
        <v>7.3999999999999996E-2</v>
      </c>
      <c r="L8279" t="s">
        <v>23</v>
      </c>
      <c r="M8279" s="4">
        <v>7400</v>
      </c>
      <c r="N8279" s="2" t="str">
        <f>VLOOKUP(Tabla1[[#This Row],[nemo]],'Nemos y clasificaciones'!$A$2:$B$5000,2,FALSE)</f>
        <v>V.VECTORS EMERGING MARKET AGGREGATE BOND</v>
      </c>
      <c r="O8279" s="4" t="str">
        <f>VLOOKUP(Tabla1[[#This Row],[nemo]],'Nemos y clasificaciones'!$A$1:$C$3000,3,FALSE)</f>
        <v>ETF</v>
      </c>
      <c r="P8279" s="4"/>
      <c r="Q8279" s="4"/>
    </row>
    <row r="8280" spans="1:17" x14ac:dyDescent="0.25">
      <c r="A8280" t="s">
        <v>270</v>
      </c>
      <c r="B8280" s="1">
        <v>44440</v>
      </c>
      <c r="C8280" s="1">
        <v>44447</v>
      </c>
      <c r="D8280" t="s">
        <v>21</v>
      </c>
      <c r="E8280" t="s">
        <v>271</v>
      </c>
      <c r="F8280">
        <v>0</v>
      </c>
      <c r="G8280">
        <v>100000</v>
      </c>
      <c r="H8280">
        <v>0</v>
      </c>
      <c r="I8280">
        <v>0</v>
      </c>
      <c r="J8280">
        <v>0</v>
      </c>
      <c r="K8280">
        <v>7.2999999999999995E-2</v>
      </c>
      <c r="L8280" t="s">
        <v>23</v>
      </c>
      <c r="M8280" s="4">
        <v>7300</v>
      </c>
      <c r="N8280" s="2" t="str">
        <f>VLOOKUP(Tabla1[[#This Row],[nemo]],'Nemos y clasificaciones'!$A$2:$B$5000,2,FALSE)</f>
        <v>V.VECTORS EMERGING MARKET AGGREGATE BOND</v>
      </c>
      <c r="O8280" s="4" t="str">
        <f>VLOOKUP(Tabla1[[#This Row],[nemo]],'Nemos y clasificaciones'!$A$1:$C$3000,3,FALSE)</f>
        <v>ETF</v>
      </c>
      <c r="P8280" s="4"/>
      <c r="Q8280" s="4"/>
    </row>
    <row r="8281" spans="1:17" x14ac:dyDescent="0.25">
      <c r="A8281" t="s">
        <v>2595</v>
      </c>
      <c r="B8281" s="1">
        <v>44228</v>
      </c>
      <c r="C8281" s="1">
        <v>44232</v>
      </c>
      <c r="D8281" t="s">
        <v>21</v>
      </c>
      <c r="E8281" t="s">
        <v>271</v>
      </c>
      <c r="F8281">
        <v>0</v>
      </c>
      <c r="G8281">
        <v>100000</v>
      </c>
      <c r="H8281">
        <v>0</v>
      </c>
      <c r="I8281">
        <v>0</v>
      </c>
      <c r="J8281">
        <v>0</v>
      </c>
      <c r="K8281">
        <v>7.2999999999999995E-2</v>
      </c>
      <c r="L8281" t="s">
        <v>23</v>
      </c>
      <c r="M8281" s="4">
        <v>7300</v>
      </c>
      <c r="N8281" s="2" t="str">
        <f>VLOOKUP(Tabla1[[#This Row],[nemo]],'Nemos y clasificaciones'!$A$2:$B$5000,2,FALSE)</f>
        <v>V.VECTORS EMERGING MARKET AGGREGATE BOND</v>
      </c>
      <c r="O8281" s="4" t="str">
        <f>VLOOKUP(Tabla1[[#This Row],[nemo]],'Nemos y clasificaciones'!$A$1:$C$3000,3,FALSE)</f>
        <v>ETF</v>
      </c>
      <c r="P8281" s="4"/>
      <c r="Q8281" s="4"/>
    </row>
    <row r="8282" spans="1:17" x14ac:dyDescent="0.25">
      <c r="A8282" t="s">
        <v>3078</v>
      </c>
      <c r="B8282" s="1">
        <v>44166</v>
      </c>
      <c r="C8282" s="1">
        <v>44172</v>
      </c>
      <c r="D8282" t="s">
        <v>21</v>
      </c>
      <c r="E8282" t="s">
        <v>271</v>
      </c>
      <c r="F8282">
        <v>0</v>
      </c>
      <c r="G8282">
        <v>100000</v>
      </c>
      <c r="H8282">
        <v>0</v>
      </c>
      <c r="I8282">
        <v>0</v>
      </c>
      <c r="J8282">
        <v>0</v>
      </c>
      <c r="K8282">
        <v>7.2999999999999995E-2</v>
      </c>
      <c r="L8282" t="s">
        <v>23</v>
      </c>
      <c r="M8282" s="4">
        <v>7300</v>
      </c>
      <c r="N8282" s="2" t="str">
        <f>VLOOKUP(Tabla1[[#This Row],[nemo]],'Nemos y clasificaciones'!$A$2:$B$5000,2,FALSE)</f>
        <v>V.VECTORS EMERGING MARKET AGGREGATE BOND</v>
      </c>
      <c r="O8282" s="4" t="str">
        <f>VLOOKUP(Tabla1[[#This Row],[nemo]],'Nemos y clasificaciones'!$A$1:$C$3000,3,FALSE)</f>
        <v>ETF</v>
      </c>
      <c r="P8282" s="4"/>
      <c r="Q8282" s="4"/>
    </row>
    <row r="8283" spans="1:17" x14ac:dyDescent="0.25">
      <c r="A8283" t="s">
        <v>590</v>
      </c>
      <c r="B8283" s="1">
        <v>44410</v>
      </c>
      <c r="C8283" s="1">
        <v>44414</v>
      </c>
      <c r="D8283" t="s">
        <v>21</v>
      </c>
      <c r="E8283" t="s">
        <v>271</v>
      </c>
      <c r="F8283">
        <v>0</v>
      </c>
      <c r="G8283">
        <v>100000</v>
      </c>
      <c r="H8283">
        <v>0</v>
      </c>
      <c r="I8283">
        <v>0</v>
      </c>
      <c r="J8283">
        <v>0</v>
      </c>
      <c r="K8283">
        <v>7.1999999999999995E-2</v>
      </c>
      <c r="L8283" t="s">
        <v>23</v>
      </c>
      <c r="M8283" s="4">
        <v>7200</v>
      </c>
      <c r="N8283" s="2" t="str">
        <f>VLOOKUP(Tabla1[[#This Row],[nemo]],'Nemos y clasificaciones'!$A$2:$B$5000,2,FALSE)</f>
        <v>V.VECTORS EMERGING MARKET AGGREGATE BOND</v>
      </c>
      <c r="O8283" s="4" t="str">
        <f>VLOOKUP(Tabla1[[#This Row],[nemo]],'Nemos y clasificaciones'!$A$1:$C$3000,3,FALSE)</f>
        <v>ETF</v>
      </c>
      <c r="P8283" s="4"/>
      <c r="Q8283" s="4"/>
    </row>
    <row r="8284" spans="1:17" x14ac:dyDescent="0.25">
      <c r="A8284" t="s">
        <v>3211</v>
      </c>
      <c r="B8284" s="1">
        <v>44137</v>
      </c>
      <c r="C8284" s="1">
        <v>44141</v>
      </c>
      <c r="D8284" t="s">
        <v>21</v>
      </c>
      <c r="E8284" t="s">
        <v>271</v>
      </c>
      <c r="F8284">
        <v>0</v>
      </c>
      <c r="G8284">
        <v>100000</v>
      </c>
      <c r="H8284">
        <v>0</v>
      </c>
      <c r="I8284">
        <v>0</v>
      </c>
      <c r="J8284">
        <v>0</v>
      </c>
      <c r="K8284">
        <v>7.1999999999999995E-2</v>
      </c>
      <c r="L8284" t="s">
        <v>23</v>
      </c>
      <c r="M8284" s="4">
        <v>7200</v>
      </c>
      <c r="N8284" s="2" t="str">
        <f>VLOOKUP(Tabla1[[#This Row],[nemo]],'Nemos y clasificaciones'!$A$2:$B$5000,2,FALSE)</f>
        <v>V.VECTORS EMERGING MARKET AGGREGATE BOND</v>
      </c>
      <c r="O8284" s="4" t="str">
        <f>VLOOKUP(Tabla1[[#This Row],[nemo]],'Nemos y clasificaciones'!$A$1:$C$3000,3,FALSE)</f>
        <v>ETF</v>
      </c>
      <c r="P8284" s="4"/>
      <c r="Q8284" s="4"/>
    </row>
    <row r="8285" spans="1:17" x14ac:dyDescent="0.25">
      <c r="A8285" t="s">
        <v>880</v>
      </c>
      <c r="B8285" s="1">
        <v>44378</v>
      </c>
      <c r="C8285" s="1">
        <v>44385</v>
      </c>
      <c r="D8285" t="s">
        <v>21</v>
      </c>
      <c r="E8285" t="s">
        <v>271</v>
      </c>
      <c r="F8285">
        <v>0</v>
      </c>
      <c r="G8285">
        <v>100000</v>
      </c>
      <c r="H8285">
        <v>0</v>
      </c>
      <c r="I8285">
        <v>0</v>
      </c>
      <c r="J8285">
        <v>0</v>
      </c>
      <c r="K8285">
        <v>7.0999999999999994E-2</v>
      </c>
      <c r="L8285" t="s">
        <v>23</v>
      </c>
      <c r="M8285" s="4">
        <v>7100</v>
      </c>
      <c r="N8285" s="2" t="str">
        <f>VLOOKUP(Tabla1[[#This Row],[nemo]],'Nemos y clasificaciones'!$A$2:$B$5000,2,FALSE)</f>
        <v>V.VECTORS EMERGING MARKET AGGREGATE BOND</v>
      </c>
      <c r="O8285" s="4" t="str">
        <f>VLOOKUP(Tabla1[[#This Row],[nemo]],'Nemos y clasificaciones'!$A$1:$C$3000,3,FALSE)</f>
        <v>ETF</v>
      </c>
      <c r="P8285" s="4"/>
      <c r="Q8285" s="4"/>
    </row>
    <row r="8286" spans="1:17" x14ac:dyDescent="0.25">
      <c r="A8286" t="s">
        <v>8929</v>
      </c>
      <c r="B8286" s="1">
        <v>43039</v>
      </c>
      <c r="C8286" s="1">
        <v>43046</v>
      </c>
      <c r="D8286" t="s">
        <v>21</v>
      </c>
      <c r="E8286" t="s">
        <v>271</v>
      </c>
      <c r="F8286">
        <v>0</v>
      </c>
      <c r="G8286">
        <v>100000</v>
      </c>
      <c r="H8286">
        <v>0</v>
      </c>
      <c r="I8286">
        <v>0</v>
      </c>
      <c r="J8286">
        <v>0</v>
      </c>
      <c r="K8286">
        <v>7.0000000000000007E-2</v>
      </c>
      <c r="L8286" t="s">
        <v>23</v>
      </c>
      <c r="M8286" s="4">
        <v>7000</v>
      </c>
      <c r="N8286" s="2" t="str">
        <f>VLOOKUP(Tabla1[[#This Row],[nemo]],'Nemos y clasificaciones'!$A$2:$B$5000,2,FALSE)</f>
        <v>V.VECTORS EMERGING MARKET AGGREGATE BOND</v>
      </c>
      <c r="O8286" s="4" t="str">
        <f>VLOOKUP(Tabla1[[#This Row],[nemo]],'Nemos y clasificaciones'!$A$1:$C$3000,3,FALSE)</f>
        <v>ETF</v>
      </c>
      <c r="P8286" s="4"/>
      <c r="Q8286" s="4"/>
    </row>
    <row r="8287" spans="1:17" x14ac:dyDescent="0.25">
      <c r="A8287" t="s">
        <v>2846</v>
      </c>
      <c r="B8287" s="1">
        <v>42583</v>
      </c>
      <c r="C8287" s="1">
        <v>42587</v>
      </c>
      <c r="D8287" t="s">
        <v>21</v>
      </c>
      <c r="E8287" t="s">
        <v>271</v>
      </c>
      <c r="F8287">
        <v>0</v>
      </c>
      <c r="G8287">
        <v>100000</v>
      </c>
      <c r="H8287">
        <v>0</v>
      </c>
      <c r="I8287">
        <v>0</v>
      </c>
      <c r="J8287">
        <v>0</v>
      </c>
      <c r="K8287">
        <v>7.0000000000000007E-2</v>
      </c>
      <c r="L8287" t="s">
        <v>23</v>
      </c>
      <c r="M8287" s="4">
        <v>7000</v>
      </c>
      <c r="N8287" s="2" t="str">
        <f>VLOOKUP(Tabla1[[#This Row],[nemo]],'Nemos y clasificaciones'!$A$2:$B$5000,2,FALSE)</f>
        <v>V.VECTORS EMERGING MARKET AGGREGATE BOND</v>
      </c>
      <c r="O8287" s="4" t="str">
        <f>VLOOKUP(Tabla1[[#This Row],[nemo]],'Nemos y clasificaciones'!$A$1:$C$3000,3,FALSE)</f>
        <v>ETF</v>
      </c>
      <c r="P8287" s="4"/>
      <c r="Q8287" s="4"/>
    </row>
    <row r="8288" spans="1:17" x14ac:dyDescent="0.25">
      <c r="A8288" t="s">
        <v>10913</v>
      </c>
      <c r="B8288" s="1">
        <v>42401</v>
      </c>
      <c r="C8288" s="1">
        <v>42405</v>
      </c>
      <c r="D8288" t="s">
        <v>21</v>
      </c>
      <c r="E8288" t="s">
        <v>271</v>
      </c>
      <c r="F8288">
        <v>0</v>
      </c>
      <c r="G8288">
        <v>100000</v>
      </c>
      <c r="H8288">
        <v>0</v>
      </c>
      <c r="I8288">
        <v>0</v>
      </c>
      <c r="J8288">
        <v>0</v>
      </c>
      <c r="K8288">
        <v>7.0000000000000007E-2</v>
      </c>
      <c r="L8288" t="s">
        <v>23</v>
      </c>
      <c r="M8288" s="4">
        <v>7000</v>
      </c>
      <c r="N8288" s="2" t="str">
        <f>VLOOKUP(Tabla1[[#This Row],[nemo]],'Nemos y clasificaciones'!$A$2:$B$5000,2,FALSE)</f>
        <v>V.VECTORS EMERGING MARKET AGGREGATE BOND</v>
      </c>
      <c r="O8288" s="4" t="str">
        <f>VLOOKUP(Tabla1[[#This Row],[nemo]],'Nemos y clasificaciones'!$A$1:$C$3000,3,FALSE)</f>
        <v>ETF</v>
      </c>
      <c r="P8288" s="4"/>
      <c r="Q8288" s="4"/>
    </row>
    <row r="8289" spans="1:17" x14ac:dyDescent="0.25">
      <c r="A8289" t="s">
        <v>3687</v>
      </c>
      <c r="B8289" s="1">
        <v>44013</v>
      </c>
      <c r="C8289" s="1">
        <v>44020</v>
      </c>
      <c r="D8289" t="s">
        <v>21</v>
      </c>
      <c r="E8289" t="s">
        <v>271</v>
      </c>
      <c r="F8289">
        <v>0</v>
      </c>
      <c r="G8289">
        <v>100000</v>
      </c>
      <c r="H8289">
        <v>0</v>
      </c>
      <c r="I8289">
        <v>0</v>
      </c>
      <c r="J8289">
        <v>0</v>
      </c>
      <c r="K8289">
        <v>6.8000000000000005E-2</v>
      </c>
      <c r="L8289" t="s">
        <v>23</v>
      </c>
      <c r="M8289" s="4">
        <v>6800</v>
      </c>
      <c r="N8289" s="2" t="str">
        <f>VLOOKUP(Tabla1[[#This Row],[nemo]],'Nemos y clasificaciones'!$A$2:$B$5000,2,FALSE)</f>
        <v>V.VECTORS EMERGING MARKET AGGREGATE BOND</v>
      </c>
      <c r="O8289" s="4" t="str">
        <f>VLOOKUP(Tabla1[[#This Row],[nemo]],'Nemos y clasificaciones'!$A$1:$C$3000,3,FALSE)</f>
        <v>ETF</v>
      </c>
      <c r="P8289" s="4"/>
      <c r="Q8289" s="4"/>
    </row>
    <row r="8290" spans="1:17" x14ac:dyDescent="0.25">
      <c r="A8290" t="s">
        <v>7016</v>
      </c>
      <c r="B8290" s="1">
        <v>43461</v>
      </c>
      <c r="C8290" s="1">
        <v>43468</v>
      </c>
      <c r="D8290" t="s">
        <v>21</v>
      </c>
      <c r="E8290" t="s">
        <v>271</v>
      </c>
      <c r="F8290">
        <v>0</v>
      </c>
      <c r="G8290">
        <v>100000</v>
      </c>
      <c r="H8290">
        <v>0</v>
      </c>
      <c r="I8290">
        <v>0</v>
      </c>
      <c r="J8290">
        <v>0</v>
      </c>
      <c r="K8290">
        <v>6.8000000000000005E-2</v>
      </c>
      <c r="L8290" t="s">
        <v>23</v>
      </c>
      <c r="M8290" s="4">
        <v>6800</v>
      </c>
      <c r="N8290" s="2" t="str">
        <f>VLOOKUP(Tabla1[[#This Row],[nemo]],'Nemos y clasificaciones'!$A$2:$B$5000,2,FALSE)</f>
        <v>V.VECTORS EMERGING MARKET AGGREGATE BOND</v>
      </c>
      <c r="O8290" s="4" t="str">
        <f>VLOOKUP(Tabla1[[#This Row],[nemo]],'Nemos y clasificaciones'!$A$1:$C$3000,3,FALSE)</f>
        <v>ETF</v>
      </c>
      <c r="P8290" s="4"/>
      <c r="Q8290" s="4"/>
    </row>
    <row r="8291" spans="1:17" x14ac:dyDescent="0.25">
      <c r="A8291" t="s">
        <v>2506</v>
      </c>
      <c r="B8291" s="1">
        <v>44256</v>
      </c>
      <c r="C8291" s="1">
        <v>44260</v>
      </c>
      <c r="D8291" t="s">
        <v>21</v>
      </c>
      <c r="E8291" t="s">
        <v>271</v>
      </c>
      <c r="F8291">
        <v>0</v>
      </c>
      <c r="G8291">
        <v>100000</v>
      </c>
      <c r="H8291">
        <v>0</v>
      </c>
      <c r="I8291">
        <v>0</v>
      </c>
      <c r="J8291">
        <v>0</v>
      </c>
      <c r="K8291">
        <v>6.7000000000000004E-2</v>
      </c>
      <c r="L8291" t="s">
        <v>23</v>
      </c>
      <c r="M8291" s="4">
        <v>6700</v>
      </c>
      <c r="N8291" s="2" t="str">
        <f>VLOOKUP(Tabla1[[#This Row],[nemo]],'Nemos y clasificaciones'!$A$2:$B$5000,2,FALSE)</f>
        <v>V.VECTORS EMERGING MARKET AGGREGATE BOND</v>
      </c>
      <c r="O8291" s="4" t="str">
        <f>VLOOKUP(Tabla1[[#This Row],[nemo]],'Nemos y clasificaciones'!$A$1:$C$3000,3,FALSE)</f>
        <v>ETF</v>
      </c>
      <c r="P8291" s="4"/>
      <c r="Q8291" s="4"/>
    </row>
    <row r="8292" spans="1:17" x14ac:dyDescent="0.25">
      <c r="A8292" t="s">
        <v>9878</v>
      </c>
      <c r="B8292" s="1">
        <v>42795</v>
      </c>
      <c r="C8292" s="1">
        <v>42801</v>
      </c>
      <c r="D8292" t="s">
        <v>21</v>
      </c>
      <c r="E8292" t="s">
        <v>271</v>
      </c>
      <c r="F8292">
        <v>0</v>
      </c>
      <c r="G8292">
        <v>100000</v>
      </c>
      <c r="H8292">
        <v>0</v>
      </c>
      <c r="I8292">
        <v>0</v>
      </c>
      <c r="J8292">
        <v>0</v>
      </c>
      <c r="K8292">
        <v>6.3E-2</v>
      </c>
      <c r="L8292" t="s">
        <v>23</v>
      </c>
      <c r="M8292" s="4">
        <v>6300</v>
      </c>
      <c r="N8292" s="2" t="str">
        <f>VLOOKUP(Tabla1[[#This Row],[nemo]],'Nemos y clasificaciones'!$A$2:$B$5000,2,FALSE)</f>
        <v>V.VECTORS EMERGING MARKET AGGREGATE BOND</v>
      </c>
      <c r="O8292" s="4" t="str">
        <f>VLOOKUP(Tabla1[[#This Row],[nemo]],'Nemos y clasificaciones'!$A$1:$C$3000,3,FALSE)</f>
        <v>ETF</v>
      </c>
      <c r="P8292" s="4"/>
      <c r="Q8292" s="4"/>
    </row>
    <row r="8293" spans="1:17" x14ac:dyDescent="0.25">
      <c r="A8293" t="s">
        <v>7670</v>
      </c>
      <c r="B8293" s="1">
        <v>43283</v>
      </c>
      <c r="C8293" s="1">
        <v>43290</v>
      </c>
      <c r="D8293" t="s">
        <v>21</v>
      </c>
      <c r="E8293" t="s">
        <v>271</v>
      </c>
      <c r="F8293">
        <v>0</v>
      </c>
      <c r="G8293">
        <v>100000</v>
      </c>
      <c r="H8293">
        <v>0</v>
      </c>
      <c r="I8293">
        <v>0</v>
      </c>
      <c r="J8293">
        <v>0</v>
      </c>
      <c r="K8293">
        <v>5.8999999999999997E-2</v>
      </c>
      <c r="L8293" t="s">
        <v>23</v>
      </c>
      <c r="M8293" s="4">
        <v>5900</v>
      </c>
      <c r="N8293" s="2" t="str">
        <f>VLOOKUP(Tabla1[[#This Row],[nemo]],'Nemos y clasificaciones'!$A$2:$B$5000,2,FALSE)</f>
        <v>V.VECTORS EMERGING MARKET AGGREGATE BOND</v>
      </c>
      <c r="O8293" s="4" t="str">
        <f>VLOOKUP(Tabla1[[#This Row],[nemo]],'Nemos y clasificaciones'!$A$1:$C$3000,3,FALSE)</f>
        <v>ETF</v>
      </c>
      <c r="P8293" s="4"/>
      <c r="Q8293" s="4"/>
    </row>
    <row r="8294" spans="1:17" x14ac:dyDescent="0.25">
      <c r="A8294" t="s">
        <v>3414</v>
      </c>
      <c r="B8294" s="1">
        <v>43160</v>
      </c>
      <c r="C8294" s="1">
        <v>43166</v>
      </c>
      <c r="D8294" t="s">
        <v>21</v>
      </c>
      <c r="E8294" t="s">
        <v>271</v>
      </c>
      <c r="F8294">
        <v>0</v>
      </c>
      <c r="G8294">
        <v>100000</v>
      </c>
      <c r="H8294">
        <v>0</v>
      </c>
      <c r="I8294">
        <v>0</v>
      </c>
      <c r="J8294">
        <v>0</v>
      </c>
      <c r="K8294">
        <v>5.0999999999999997E-2</v>
      </c>
      <c r="L8294" t="s">
        <v>23</v>
      </c>
      <c r="M8294" s="4">
        <v>5100</v>
      </c>
      <c r="N8294" s="2" t="str">
        <f>VLOOKUP(Tabla1[[#This Row],[nemo]],'Nemos y clasificaciones'!$A$2:$B$5000,2,FALSE)</f>
        <v>V.VECTORS EMERGING MARKET AGGREGATE BOND</v>
      </c>
      <c r="O8294" s="4" t="str">
        <f>VLOOKUP(Tabla1[[#This Row],[nemo]],'Nemos y clasificaciones'!$A$1:$C$3000,3,FALSE)</f>
        <v>ETF</v>
      </c>
      <c r="P8294" s="4"/>
      <c r="Q8294" s="4"/>
    </row>
    <row r="8295" spans="1:17" x14ac:dyDescent="0.25">
      <c r="A8295" t="s">
        <v>7125</v>
      </c>
      <c r="B8295" s="1">
        <v>43452</v>
      </c>
      <c r="C8295" s="1">
        <v>43458</v>
      </c>
      <c r="D8295" t="s">
        <v>21</v>
      </c>
      <c r="E8295" t="s">
        <v>289</v>
      </c>
      <c r="F8295">
        <v>0</v>
      </c>
      <c r="G8295">
        <v>1000000</v>
      </c>
      <c r="H8295">
        <v>0</v>
      </c>
      <c r="I8295">
        <v>0</v>
      </c>
      <c r="J8295">
        <v>0</v>
      </c>
      <c r="K8295">
        <v>1.29</v>
      </c>
      <c r="L8295" t="s">
        <v>16</v>
      </c>
      <c r="M8295" s="2">
        <v>1290000</v>
      </c>
      <c r="N8295" s="2" t="str">
        <f>VLOOKUP(Tabla1[[#This Row],[nemo]],'Nemos y clasificaciones'!$A$2:$B$5000,2,FALSE)</f>
        <v>ISHARES J.P. MORGAN USD EMERG MARK B ETF</v>
      </c>
      <c r="O8295" s="2" t="str">
        <f>VLOOKUP(Tabla1[[#This Row],[nemo]],'Nemos y clasificaciones'!$A$1:$C$3000,3,FALSE)</f>
        <v>ETF</v>
      </c>
      <c r="P8295" s="2"/>
      <c r="Q8295" s="2"/>
    </row>
    <row r="8296" spans="1:17" x14ac:dyDescent="0.25">
      <c r="A8296" t="s">
        <v>5691</v>
      </c>
      <c r="B8296" s="1">
        <v>43711</v>
      </c>
      <c r="C8296" s="1">
        <v>43717</v>
      </c>
      <c r="D8296" t="s">
        <v>21</v>
      </c>
      <c r="E8296" t="s">
        <v>289</v>
      </c>
      <c r="F8296">
        <v>0</v>
      </c>
      <c r="G8296">
        <v>1000000</v>
      </c>
      <c r="H8296">
        <v>0</v>
      </c>
      <c r="I8296">
        <v>0</v>
      </c>
      <c r="J8296">
        <v>0</v>
      </c>
      <c r="K8296">
        <v>0.59</v>
      </c>
      <c r="L8296" t="s">
        <v>23</v>
      </c>
      <c r="M8296" s="2">
        <v>590000</v>
      </c>
      <c r="N8296" s="2" t="str">
        <f>VLOOKUP(Tabla1[[#This Row],[nemo]],'Nemos y clasificaciones'!$A$2:$B$5000,2,FALSE)</f>
        <v>ISHARES J.P. MORGAN USD EMERG MARK B ETF</v>
      </c>
      <c r="O8296" s="2" t="str">
        <f>VLOOKUP(Tabla1[[#This Row],[nemo]],'Nemos y clasificaciones'!$A$1:$C$3000,3,FALSE)</f>
        <v>ETF</v>
      </c>
      <c r="P8296" s="2"/>
      <c r="Q8296" s="2"/>
    </row>
    <row r="8297" spans="1:17" x14ac:dyDescent="0.25">
      <c r="A8297" t="s">
        <v>7333</v>
      </c>
      <c r="B8297" s="1">
        <v>43407</v>
      </c>
      <c r="C8297" s="1">
        <v>43411</v>
      </c>
      <c r="D8297" t="s">
        <v>21</v>
      </c>
      <c r="E8297" t="s">
        <v>289</v>
      </c>
      <c r="F8297">
        <v>0</v>
      </c>
      <c r="G8297">
        <v>1000000</v>
      </c>
      <c r="H8297">
        <v>0</v>
      </c>
      <c r="I8297">
        <v>0</v>
      </c>
      <c r="J8297">
        <v>0</v>
      </c>
      <c r="K8297">
        <v>0.46100000000000002</v>
      </c>
      <c r="L8297" t="s">
        <v>23</v>
      </c>
      <c r="M8297" s="2">
        <v>461000</v>
      </c>
      <c r="N8297" s="2" t="str">
        <f>VLOOKUP(Tabla1[[#This Row],[nemo]],'Nemos y clasificaciones'!$A$2:$B$5000,2,FALSE)</f>
        <v>ISHARES J.P. MORGAN USD EMERG MARK B ETF</v>
      </c>
      <c r="O8297" s="2" t="str">
        <f>VLOOKUP(Tabla1[[#This Row],[nemo]],'Nemos y clasificaciones'!$A$1:$C$3000,3,FALSE)</f>
        <v>ETF</v>
      </c>
      <c r="P8297" s="2"/>
      <c r="Q8297" s="2"/>
    </row>
    <row r="8298" spans="1:17" x14ac:dyDescent="0.25">
      <c r="A8298" t="s">
        <v>6187</v>
      </c>
      <c r="B8298" s="1">
        <v>43619</v>
      </c>
      <c r="C8298" s="1">
        <v>43623</v>
      </c>
      <c r="D8298" t="s">
        <v>21</v>
      </c>
      <c r="E8298" t="s">
        <v>289</v>
      </c>
      <c r="F8298">
        <v>0</v>
      </c>
      <c r="G8298">
        <v>1000000</v>
      </c>
      <c r="H8298">
        <v>0</v>
      </c>
      <c r="I8298">
        <v>0</v>
      </c>
      <c r="J8298">
        <v>0</v>
      </c>
      <c r="K8298">
        <v>0.45900000000000002</v>
      </c>
      <c r="L8298" t="s">
        <v>23</v>
      </c>
      <c r="M8298" s="2">
        <v>459000</v>
      </c>
      <c r="N8298" s="2" t="str">
        <f>VLOOKUP(Tabla1[[#This Row],[nemo]],'Nemos y clasificaciones'!$A$2:$B$5000,2,FALSE)</f>
        <v>ISHARES J.P. MORGAN USD EMERG MARK B ETF</v>
      </c>
      <c r="O8298" s="2" t="str">
        <f>VLOOKUP(Tabla1[[#This Row],[nemo]],'Nemos y clasificaciones'!$A$1:$C$3000,3,FALSE)</f>
        <v>ETF</v>
      </c>
      <c r="P8298" s="2"/>
      <c r="Q8298" s="2"/>
    </row>
    <row r="8299" spans="1:17" x14ac:dyDescent="0.25">
      <c r="A8299" t="s">
        <v>6711</v>
      </c>
      <c r="B8299" s="1">
        <v>43556</v>
      </c>
      <c r="C8299" s="1">
        <v>43560</v>
      </c>
      <c r="D8299" t="s">
        <v>21</v>
      </c>
      <c r="E8299" t="s">
        <v>289</v>
      </c>
      <c r="F8299">
        <v>0</v>
      </c>
      <c r="G8299">
        <v>1000000</v>
      </c>
      <c r="H8299">
        <v>0</v>
      </c>
      <c r="I8299">
        <v>0</v>
      </c>
      <c r="J8299">
        <v>0</v>
      </c>
      <c r="K8299">
        <v>0.45400000000000001</v>
      </c>
      <c r="L8299" t="s">
        <v>23</v>
      </c>
      <c r="M8299" s="2">
        <v>454000</v>
      </c>
      <c r="N8299" s="2" t="str">
        <f>VLOOKUP(Tabla1[[#This Row],[nemo]],'Nemos y clasificaciones'!$A$2:$B$5000,2,FALSE)</f>
        <v>ISHARES J.P. MORGAN USD EMERG MARK B ETF</v>
      </c>
      <c r="O8299" s="2" t="str">
        <f>VLOOKUP(Tabla1[[#This Row],[nemo]],'Nemos y clasificaciones'!$A$1:$C$3000,3,FALSE)</f>
        <v>ETF</v>
      </c>
      <c r="P8299" s="2"/>
      <c r="Q8299" s="2"/>
    </row>
    <row r="8300" spans="1:17" x14ac:dyDescent="0.25">
      <c r="A8300" t="s">
        <v>7247</v>
      </c>
      <c r="B8300" s="1">
        <v>43437</v>
      </c>
      <c r="C8300" s="1">
        <v>43441</v>
      </c>
      <c r="D8300" t="s">
        <v>21</v>
      </c>
      <c r="E8300" t="s">
        <v>289</v>
      </c>
      <c r="F8300">
        <v>0</v>
      </c>
      <c r="G8300">
        <v>1000000</v>
      </c>
      <c r="H8300">
        <v>0</v>
      </c>
      <c r="I8300">
        <v>0</v>
      </c>
      <c r="J8300">
        <v>0</v>
      </c>
      <c r="K8300">
        <v>0.45400000000000001</v>
      </c>
      <c r="L8300" t="s">
        <v>23</v>
      </c>
      <c r="M8300" s="2">
        <v>454000</v>
      </c>
      <c r="N8300" s="2" t="str">
        <f>VLOOKUP(Tabla1[[#This Row],[nemo]],'Nemos y clasificaciones'!$A$2:$B$5000,2,FALSE)</f>
        <v>ISHARES J.P. MORGAN USD EMERG MARK B ETF</v>
      </c>
      <c r="O8300" s="2" t="str">
        <f>VLOOKUP(Tabla1[[#This Row],[nemo]],'Nemos y clasificaciones'!$A$1:$C$3000,3,FALSE)</f>
        <v>ETF</v>
      </c>
      <c r="P8300" s="2"/>
      <c r="Q8300" s="2"/>
    </row>
    <row r="8301" spans="1:17" x14ac:dyDescent="0.25">
      <c r="A8301" t="s">
        <v>7988</v>
      </c>
      <c r="B8301" s="1">
        <v>43252</v>
      </c>
      <c r="C8301" s="1">
        <v>43258</v>
      </c>
      <c r="D8301" t="s">
        <v>21</v>
      </c>
      <c r="E8301" t="s">
        <v>289</v>
      </c>
      <c r="F8301">
        <v>0</v>
      </c>
      <c r="G8301">
        <v>1000000</v>
      </c>
      <c r="H8301">
        <v>0</v>
      </c>
      <c r="I8301">
        <v>0</v>
      </c>
      <c r="J8301">
        <v>0</v>
      </c>
      <c r="K8301">
        <v>0.45200000000000001</v>
      </c>
      <c r="L8301" t="s">
        <v>23</v>
      </c>
      <c r="M8301" s="2">
        <v>452000</v>
      </c>
      <c r="N8301" s="2" t="str">
        <f>VLOOKUP(Tabla1[[#This Row],[nemo]],'Nemos y clasificaciones'!$A$2:$B$5000,2,FALSE)</f>
        <v>ISHARES J.P. MORGAN USD EMERG MARK B ETF</v>
      </c>
      <c r="O8301" s="2" t="str">
        <f>VLOOKUP(Tabla1[[#This Row],[nemo]],'Nemos y clasificaciones'!$A$1:$C$3000,3,FALSE)</f>
        <v>ETF</v>
      </c>
      <c r="P8301" s="2"/>
      <c r="Q8301" s="2"/>
    </row>
    <row r="8302" spans="1:17" x14ac:dyDescent="0.25">
      <c r="A8302" t="s">
        <v>7426</v>
      </c>
      <c r="B8302" s="1">
        <v>43374</v>
      </c>
      <c r="C8302" s="1">
        <v>43378</v>
      </c>
      <c r="D8302" t="s">
        <v>21</v>
      </c>
      <c r="E8302" t="s">
        <v>289</v>
      </c>
      <c r="F8302">
        <v>0</v>
      </c>
      <c r="G8302">
        <v>1000000</v>
      </c>
      <c r="H8302">
        <v>0</v>
      </c>
      <c r="I8302">
        <v>0</v>
      </c>
      <c r="J8302">
        <v>0</v>
      </c>
      <c r="K8302">
        <v>0.45</v>
      </c>
      <c r="L8302" t="s">
        <v>23</v>
      </c>
      <c r="M8302" s="2">
        <v>450000</v>
      </c>
      <c r="N8302" s="2" t="str">
        <f>VLOOKUP(Tabla1[[#This Row],[nemo]],'Nemos y clasificaciones'!$A$2:$B$5000,2,FALSE)</f>
        <v>ISHARES J.P. MORGAN USD EMERG MARK B ETF</v>
      </c>
      <c r="O8302" s="2" t="str">
        <f>VLOOKUP(Tabla1[[#This Row],[nemo]],'Nemos y clasificaciones'!$A$1:$C$3000,3,FALSE)</f>
        <v>ETF</v>
      </c>
      <c r="P8302" s="2"/>
      <c r="Q8302" s="2"/>
    </row>
    <row r="8303" spans="1:17" x14ac:dyDescent="0.25">
      <c r="A8303" t="s">
        <v>6550</v>
      </c>
      <c r="B8303" s="1">
        <v>43585</v>
      </c>
      <c r="C8303" s="1">
        <v>43592</v>
      </c>
      <c r="D8303" t="s">
        <v>21</v>
      </c>
      <c r="E8303" t="s">
        <v>289</v>
      </c>
      <c r="F8303">
        <v>0</v>
      </c>
      <c r="G8303">
        <v>1000000</v>
      </c>
      <c r="H8303">
        <v>0</v>
      </c>
      <c r="I8303">
        <v>0</v>
      </c>
      <c r="J8303">
        <v>0</v>
      </c>
      <c r="K8303">
        <v>0.44900000000000001</v>
      </c>
      <c r="L8303" t="s">
        <v>23</v>
      </c>
      <c r="M8303" s="2">
        <v>449000</v>
      </c>
      <c r="N8303" s="2" t="str">
        <f>VLOOKUP(Tabla1[[#This Row],[nemo]],'Nemos y clasificaciones'!$A$2:$B$5000,2,FALSE)</f>
        <v>ISHARES J.P. MORGAN USD EMERG MARK B ETF</v>
      </c>
      <c r="O8303" s="2" t="str">
        <f>VLOOKUP(Tabla1[[#This Row],[nemo]],'Nemos y clasificaciones'!$A$1:$C$3000,3,FALSE)</f>
        <v>ETF</v>
      </c>
      <c r="P8303" s="2"/>
      <c r="Q8303" s="2"/>
    </row>
    <row r="8304" spans="1:17" x14ac:dyDescent="0.25">
      <c r="A8304" t="s">
        <v>7678</v>
      </c>
      <c r="B8304" s="1">
        <v>43280</v>
      </c>
      <c r="C8304" s="1">
        <v>43290</v>
      </c>
      <c r="D8304" t="s">
        <v>21</v>
      </c>
      <c r="E8304" t="s">
        <v>289</v>
      </c>
      <c r="F8304">
        <v>0</v>
      </c>
      <c r="G8304">
        <v>1000000</v>
      </c>
      <c r="H8304">
        <v>0</v>
      </c>
      <c r="I8304">
        <v>0</v>
      </c>
      <c r="J8304">
        <v>0</v>
      </c>
      <c r="K8304">
        <v>0.44600000000000001</v>
      </c>
      <c r="L8304" t="s">
        <v>23</v>
      </c>
      <c r="M8304" s="2">
        <v>446000</v>
      </c>
      <c r="N8304" s="2" t="str">
        <f>VLOOKUP(Tabla1[[#This Row],[nemo]],'Nemos y clasificaciones'!$A$2:$B$5000,2,FALSE)</f>
        <v>ISHARES J.P. MORGAN USD EMERG MARK B ETF</v>
      </c>
      <c r="O8304" s="2" t="str">
        <f>VLOOKUP(Tabla1[[#This Row],[nemo]],'Nemos y clasificaciones'!$A$1:$C$3000,3,FALSE)</f>
        <v>ETF</v>
      </c>
      <c r="P8304" s="2"/>
      <c r="Q8304" s="2"/>
    </row>
    <row r="8305" spans="1:17" x14ac:dyDescent="0.25">
      <c r="A8305" t="s">
        <v>6847</v>
      </c>
      <c r="B8305" s="1">
        <v>43525</v>
      </c>
      <c r="C8305" s="1">
        <v>43531</v>
      </c>
      <c r="D8305" t="s">
        <v>21</v>
      </c>
      <c r="E8305" t="s">
        <v>289</v>
      </c>
      <c r="F8305">
        <v>0</v>
      </c>
      <c r="G8305">
        <v>1000000</v>
      </c>
      <c r="H8305">
        <v>0</v>
      </c>
      <c r="I8305">
        <v>0</v>
      </c>
      <c r="J8305">
        <v>0</v>
      </c>
      <c r="K8305">
        <v>0.443</v>
      </c>
      <c r="L8305" t="s">
        <v>23</v>
      </c>
      <c r="M8305" s="2">
        <v>443000</v>
      </c>
      <c r="N8305" s="2" t="str">
        <f>VLOOKUP(Tabla1[[#This Row],[nemo]],'Nemos y clasificaciones'!$A$2:$B$5000,2,FALSE)</f>
        <v>ISHARES J.P. MORGAN USD EMERG MARK B ETF</v>
      </c>
      <c r="O8305" s="2" t="str">
        <f>VLOOKUP(Tabla1[[#This Row],[nemo]],'Nemos y clasificaciones'!$A$1:$C$3000,3,FALSE)</f>
        <v>ETF</v>
      </c>
      <c r="P8305" s="2"/>
      <c r="Q8305" s="2"/>
    </row>
    <row r="8306" spans="1:17" x14ac:dyDescent="0.25">
      <c r="A8306" t="s">
        <v>6895</v>
      </c>
      <c r="B8306" s="1">
        <v>43497</v>
      </c>
      <c r="C8306" s="1">
        <v>43503</v>
      </c>
      <c r="D8306" t="s">
        <v>21</v>
      </c>
      <c r="E8306" t="s">
        <v>289</v>
      </c>
      <c r="F8306">
        <v>0</v>
      </c>
      <c r="G8306">
        <v>1000000</v>
      </c>
      <c r="H8306">
        <v>0</v>
      </c>
      <c r="I8306">
        <v>0</v>
      </c>
      <c r="J8306">
        <v>0</v>
      </c>
      <c r="K8306">
        <v>0.442</v>
      </c>
      <c r="L8306" t="s">
        <v>23</v>
      </c>
      <c r="M8306" s="2">
        <v>442000</v>
      </c>
      <c r="N8306" s="2" t="str">
        <f>VLOOKUP(Tabla1[[#This Row],[nemo]],'Nemos y clasificaciones'!$A$2:$B$5000,2,FALSE)</f>
        <v>ISHARES J.P. MORGAN USD EMERG MARK B ETF</v>
      </c>
      <c r="O8306" s="2" t="str">
        <f>VLOOKUP(Tabla1[[#This Row],[nemo]],'Nemos y clasificaciones'!$A$1:$C$3000,3,FALSE)</f>
        <v>ETF</v>
      </c>
      <c r="P8306" s="2"/>
      <c r="Q8306" s="2"/>
    </row>
    <row r="8307" spans="1:17" x14ac:dyDescent="0.25">
      <c r="A8307" t="s">
        <v>5125</v>
      </c>
      <c r="B8307" s="1">
        <v>43818</v>
      </c>
      <c r="C8307" s="1">
        <v>43825</v>
      </c>
      <c r="D8307" t="s">
        <v>21</v>
      </c>
      <c r="E8307" t="s">
        <v>289</v>
      </c>
      <c r="F8307">
        <v>0</v>
      </c>
      <c r="G8307">
        <v>1000000</v>
      </c>
      <c r="H8307">
        <v>0</v>
      </c>
      <c r="I8307">
        <v>0</v>
      </c>
      <c r="J8307">
        <v>0</v>
      </c>
      <c r="K8307">
        <v>0.441</v>
      </c>
      <c r="L8307" t="s">
        <v>23</v>
      </c>
      <c r="M8307" s="2">
        <v>441000</v>
      </c>
      <c r="N8307" s="2" t="str">
        <f>VLOOKUP(Tabla1[[#This Row],[nemo]],'Nemos y clasificaciones'!$A$2:$B$5000,2,FALSE)</f>
        <v>ISHARES J.P. MORGAN USD EMERG MARK B ETF</v>
      </c>
      <c r="O8307" s="2" t="str">
        <f>VLOOKUP(Tabla1[[#This Row],[nemo]],'Nemos y clasificaciones'!$A$1:$C$3000,3,FALSE)</f>
        <v>ETF</v>
      </c>
      <c r="P8307" s="2"/>
      <c r="Q8307" s="2"/>
    </row>
    <row r="8308" spans="1:17" x14ac:dyDescent="0.25">
      <c r="A8308" t="s">
        <v>7604</v>
      </c>
      <c r="B8308" s="1">
        <v>43313</v>
      </c>
      <c r="C8308" s="1">
        <v>43319</v>
      </c>
      <c r="D8308" t="s">
        <v>21</v>
      </c>
      <c r="E8308" t="s">
        <v>289</v>
      </c>
      <c r="F8308">
        <v>0</v>
      </c>
      <c r="G8308">
        <v>1000000</v>
      </c>
      <c r="H8308">
        <v>0</v>
      </c>
      <c r="I8308">
        <v>0</v>
      </c>
      <c r="J8308">
        <v>0</v>
      </c>
      <c r="K8308">
        <v>0.441</v>
      </c>
      <c r="L8308" t="s">
        <v>23</v>
      </c>
      <c r="M8308" s="2">
        <v>441000</v>
      </c>
      <c r="N8308" s="2" t="str">
        <f>VLOOKUP(Tabla1[[#This Row],[nemo]],'Nemos y clasificaciones'!$A$2:$B$5000,2,FALSE)</f>
        <v>ISHARES J.P. MORGAN USD EMERG MARK B ETF</v>
      </c>
      <c r="O8308" s="2" t="str">
        <f>VLOOKUP(Tabla1[[#This Row],[nemo]],'Nemos y clasificaciones'!$A$1:$C$3000,3,FALSE)</f>
        <v>ETF</v>
      </c>
      <c r="P8308" s="2"/>
      <c r="Q8308" s="2"/>
    </row>
    <row r="8309" spans="1:17" x14ac:dyDescent="0.25">
      <c r="A8309" t="s">
        <v>5886</v>
      </c>
      <c r="B8309" s="1">
        <v>43647</v>
      </c>
      <c r="C8309" s="1">
        <v>43654</v>
      </c>
      <c r="D8309" t="s">
        <v>21</v>
      </c>
      <c r="E8309" t="s">
        <v>289</v>
      </c>
      <c r="F8309">
        <v>0</v>
      </c>
      <c r="G8309">
        <v>1000000</v>
      </c>
      <c r="H8309">
        <v>0</v>
      </c>
      <c r="I8309">
        <v>0</v>
      </c>
      <c r="J8309">
        <v>0</v>
      </c>
      <c r="K8309">
        <v>0.438</v>
      </c>
      <c r="L8309" t="s">
        <v>23</v>
      </c>
      <c r="M8309" s="2">
        <v>438000</v>
      </c>
      <c r="N8309" s="2" t="str">
        <f>VLOOKUP(Tabla1[[#This Row],[nemo]],'Nemos y clasificaciones'!$A$2:$B$5000,2,FALSE)</f>
        <v>ISHARES J.P. MORGAN USD EMERG MARK B ETF</v>
      </c>
      <c r="O8309" s="2" t="str">
        <f>VLOOKUP(Tabla1[[#This Row],[nemo]],'Nemos y clasificaciones'!$A$1:$C$3000,3,FALSE)</f>
        <v>ETF</v>
      </c>
      <c r="P8309" s="2"/>
      <c r="Q8309" s="2"/>
    </row>
    <row r="8310" spans="1:17" x14ac:dyDescent="0.25">
      <c r="A8310" t="s">
        <v>7533</v>
      </c>
      <c r="B8310" s="1">
        <v>43347</v>
      </c>
      <c r="C8310" s="1">
        <v>43353</v>
      </c>
      <c r="D8310" t="s">
        <v>21</v>
      </c>
      <c r="E8310" t="s">
        <v>289</v>
      </c>
      <c r="F8310">
        <v>0</v>
      </c>
      <c r="G8310">
        <v>1000000</v>
      </c>
      <c r="H8310">
        <v>0</v>
      </c>
      <c r="I8310">
        <v>0</v>
      </c>
      <c r="J8310">
        <v>0</v>
      </c>
      <c r="K8310">
        <v>0.436</v>
      </c>
      <c r="L8310" t="s">
        <v>23</v>
      </c>
      <c r="M8310" s="2">
        <v>436000</v>
      </c>
      <c r="N8310" s="2" t="str">
        <f>VLOOKUP(Tabla1[[#This Row],[nemo]],'Nemos y clasificaciones'!$A$2:$B$5000,2,FALSE)</f>
        <v>ISHARES J.P. MORGAN USD EMERG MARK B ETF</v>
      </c>
      <c r="O8310" s="2" t="str">
        <f>VLOOKUP(Tabla1[[#This Row],[nemo]],'Nemos y clasificaciones'!$A$1:$C$3000,3,FALSE)</f>
        <v>ETF</v>
      </c>
      <c r="P8310" s="2"/>
      <c r="Q8310" s="2"/>
    </row>
    <row r="8311" spans="1:17" x14ac:dyDescent="0.25">
      <c r="A8311" t="s">
        <v>5794</v>
      </c>
      <c r="B8311" s="1">
        <v>43678</v>
      </c>
      <c r="C8311" s="1">
        <v>43684</v>
      </c>
      <c r="D8311" t="s">
        <v>21</v>
      </c>
      <c r="E8311" t="s">
        <v>289</v>
      </c>
      <c r="F8311">
        <v>0</v>
      </c>
      <c r="G8311">
        <v>1000000</v>
      </c>
      <c r="H8311">
        <v>0</v>
      </c>
      <c r="I8311">
        <v>0</v>
      </c>
      <c r="J8311">
        <v>0</v>
      </c>
      <c r="K8311">
        <v>0.41799999999999998</v>
      </c>
      <c r="L8311" t="s">
        <v>23</v>
      </c>
      <c r="M8311" s="2">
        <v>418000</v>
      </c>
      <c r="N8311" s="2" t="str">
        <f>VLOOKUP(Tabla1[[#This Row],[nemo]],'Nemos y clasificaciones'!$A$2:$B$5000,2,FALSE)</f>
        <v>ISHARES J.P. MORGAN USD EMERG MARK B ETF</v>
      </c>
      <c r="O8311" s="2" t="str">
        <f>VLOOKUP(Tabla1[[#This Row],[nemo]],'Nemos y clasificaciones'!$A$1:$C$3000,3,FALSE)</f>
        <v>ETF</v>
      </c>
      <c r="P8311" s="2"/>
      <c r="Q8311" s="2"/>
    </row>
    <row r="8312" spans="1:17" x14ac:dyDescent="0.25">
      <c r="A8312" t="s">
        <v>4805</v>
      </c>
      <c r="B8312" s="1">
        <v>43892</v>
      </c>
      <c r="C8312" s="1">
        <v>43896</v>
      </c>
      <c r="D8312" t="s">
        <v>21</v>
      </c>
      <c r="E8312" t="s">
        <v>289</v>
      </c>
      <c r="F8312">
        <v>0</v>
      </c>
      <c r="G8312">
        <v>1000000</v>
      </c>
      <c r="H8312">
        <v>0</v>
      </c>
      <c r="I8312">
        <v>0</v>
      </c>
      <c r="J8312">
        <v>0</v>
      </c>
      <c r="K8312">
        <v>0.41699999999999998</v>
      </c>
      <c r="L8312" t="s">
        <v>23</v>
      </c>
      <c r="M8312" s="2">
        <v>417000</v>
      </c>
      <c r="N8312" s="2" t="str">
        <f>VLOOKUP(Tabla1[[#This Row],[nemo]],'Nemos y clasificaciones'!$A$2:$B$5000,2,FALSE)</f>
        <v>ISHARES J.P. MORGAN USD EMERG MARK B ETF</v>
      </c>
      <c r="O8312" s="2" t="str">
        <f>VLOOKUP(Tabla1[[#This Row],[nemo]],'Nemos y clasificaciones'!$A$1:$C$3000,3,FALSE)</f>
        <v>ETF</v>
      </c>
      <c r="P8312" s="2"/>
      <c r="Q8312" s="2"/>
    </row>
    <row r="8313" spans="1:17" x14ac:dyDescent="0.25">
      <c r="A8313" t="s">
        <v>4886</v>
      </c>
      <c r="B8313" s="1">
        <v>43864</v>
      </c>
      <c r="C8313" s="1">
        <v>43868</v>
      </c>
      <c r="D8313" t="s">
        <v>21</v>
      </c>
      <c r="E8313" t="s">
        <v>289</v>
      </c>
      <c r="F8313">
        <v>0</v>
      </c>
      <c r="G8313">
        <v>1000000</v>
      </c>
      <c r="H8313">
        <v>0</v>
      </c>
      <c r="I8313">
        <v>0</v>
      </c>
      <c r="J8313">
        <v>0</v>
      </c>
      <c r="K8313">
        <v>0.41099999999999998</v>
      </c>
      <c r="L8313" t="s">
        <v>23</v>
      </c>
      <c r="M8313" s="2">
        <v>411000</v>
      </c>
      <c r="N8313" s="2" t="str">
        <f>VLOOKUP(Tabla1[[#This Row],[nemo]],'Nemos y clasificaciones'!$A$2:$B$5000,2,FALSE)</f>
        <v>ISHARES J.P. MORGAN USD EMERG MARK B ETF</v>
      </c>
      <c r="O8313" s="2" t="str">
        <f>VLOOKUP(Tabla1[[#This Row],[nemo]],'Nemos y clasificaciones'!$A$1:$C$3000,3,FALSE)</f>
        <v>ETF</v>
      </c>
      <c r="P8313" s="2"/>
      <c r="Q8313" s="2"/>
    </row>
    <row r="8314" spans="1:17" x14ac:dyDescent="0.25">
      <c r="A8314" t="s">
        <v>8289</v>
      </c>
      <c r="B8314" s="1">
        <v>43220</v>
      </c>
      <c r="C8314" s="1">
        <v>43227</v>
      </c>
      <c r="D8314" t="s">
        <v>21</v>
      </c>
      <c r="E8314" t="s">
        <v>289</v>
      </c>
      <c r="F8314">
        <v>0</v>
      </c>
      <c r="G8314">
        <v>1000000</v>
      </c>
      <c r="H8314">
        <v>0</v>
      </c>
      <c r="I8314">
        <v>0</v>
      </c>
      <c r="J8314">
        <v>0</v>
      </c>
      <c r="K8314">
        <v>0.41099999999999998</v>
      </c>
      <c r="L8314" t="s">
        <v>23</v>
      </c>
      <c r="M8314" s="2">
        <v>411000</v>
      </c>
      <c r="N8314" s="2" t="str">
        <f>VLOOKUP(Tabla1[[#This Row],[nemo]],'Nemos y clasificaciones'!$A$2:$B$5000,2,FALSE)</f>
        <v>ISHARES J.P. MORGAN USD EMERG MARK B ETF</v>
      </c>
      <c r="O8314" s="2" t="str">
        <f>VLOOKUP(Tabla1[[#This Row],[nemo]],'Nemos y clasificaciones'!$A$1:$C$3000,3,FALSE)</f>
        <v>ETF</v>
      </c>
      <c r="P8314" s="2"/>
      <c r="Q8314" s="2"/>
    </row>
    <row r="8315" spans="1:17" x14ac:dyDescent="0.25">
      <c r="A8315" t="s">
        <v>4665</v>
      </c>
      <c r="B8315" s="1">
        <v>43922</v>
      </c>
      <c r="C8315" s="1">
        <v>43928</v>
      </c>
      <c r="D8315" t="s">
        <v>21</v>
      </c>
      <c r="E8315" t="s">
        <v>289</v>
      </c>
      <c r="F8315">
        <v>0</v>
      </c>
      <c r="G8315">
        <v>1000000</v>
      </c>
      <c r="H8315">
        <v>0</v>
      </c>
      <c r="I8315">
        <v>0</v>
      </c>
      <c r="J8315">
        <v>0</v>
      </c>
      <c r="K8315">
        <v>0.40899999999999997</v>
      </c>
      <c r="L8315" t="s">
        <v>23</v>
      </c>
      <c r="M8315" s="2">
        <v>409000</v>
      </c>
      <c r="N8315" s="2" t="str">
        <f>VLOOKUP(Tabla1[[#This Row],[nemo]],'Nemos y clasificaciones'!$A$2:$B$5000,2,FALSE)</f>
        <v>ISHARES J.P. MORGAN USD EMERG MARK B ETF</v>
      </c>
      <c r="O8315" s="2" t="str">
        <f>VLOOKUP(Tabla1[[#This Row],[nemo]],'Nemos y clasificaciones'!$A$1:$C$3000,3,FALSE)</f>
        <v>ETF</v>
      </c>
      <c r="P8315" s="2"/>
      <c r="Q8315" s="2"/>
    </row>
    <row r="8316" spans="1:17" x14ac:dyDescent="0.25">
      <c r="A8316" t="s">
        <v>5339</v>
      </c>
      <c r="B8316" s="1">
        <v>43801</v>
      </c>
      <c r="C8316" s="1">
        <v>43805</v>
      </c>
      <c r="D8316" t="s">
        <v>21</v>
      </c>
      <c r="E8316" t="s">
        <v>289</v>
      </c>
      <c r="F8316">
        <v>0</v>
      </c>
      <c r="G8316">
        <v>1000000</v>
      </c>
      <c r="H8316">
        <v>0</v>
      </c>
      <c r="I8316">
        <v>0</v>
      </c>
      <c r="J8316">
        <v>0</v>
      </c>
      <c r="K8316">
        <v>0.40799999999999997</v>
      </c>
      <c r="L8316" t="s">
        <v>23</v>
      </c>
      <c r="M8316" s="2">
        <v>408000</v>
      </c>
      <c r="N8316" s="2" t="str">
        <f>VLOOKUP(Tabla1[[#This Row],[nemo]],'Nemos y clasificaciones'!$A$2:$B$5000,2,FALSE)</f>
        <v>ISHARES J.P. MORGAN USD EMERG MARK B ETF</v>
      </c>
      <c r="O8316" s="2" t="str">
        <f>VLOOKUP(Tabla1[[#This Row],[nemo]],'Nemos y clasificaciones'!$A$1:$C$3000,3,FALSE)</f>
        <v>ETF</v>
      </c>
      <c r="P8316" s="2"/>
      <c r="Q8316" s="2"/>
    </row>
    <row r="8317" spans="1:17" x14ac:dyDescent="0.25">
      <c r="A8317" t="s">
        <v>5424</v>
      </c>
      <c r="B8317" s="1">
        <v>43768</v>
      </c>
      <c r="C8317" s="1">
        <v>43776</v>
      </c>
      <c r="D8317" t="s">
        <v>21</v>
      </c>
      <c r="E8317" t="s">
        <v>289</v>
      </c>
      <c r="F8317">
        <v>0</v>
      </c>
      <c r="G8317">
        <v>1000000</v>
      </c>
      <c r="H8317">
        <v>0</v>
      </c>
      <c r="I8317">
        <v>0</v>
      </c>
      <c r="J8317">
        <v>0</v>
      </c>
      <c r="K8317">
        <v>0.40500000000000003</v>
      </c>
      <c r="L8317" t="s">
        <v>23</v>
      </c>
      <c r="M8317" s="2">
        <v>405000</v>
      </c>
      <c r="N8317" s="2" t="str">
        <f>VLOOKUP(Tabla1[[#This Row],[nemo]],'Nemos y clasificaciones'!$A$2:$B$5000,2,FALSE)</f>
        <v>ISHARES J.P. MORGAN USD EMERG MARK B ETF</v>
      </c>
      <c r="O8317" s="2" t="str">
        <f>VLOOKUP(Tabla1[[#This Row],[nemo]],'Nemos y clasificaciones'!$A$1:$C$3000,3,FALSE)</f>
        <v>ETF</v>
      </c>
      <c r="P8317" s="2"/>
      <c r="Q8317" s="2"/>
    </row>
    <row r="8318" spans="1:17" x14ac:dyDescent="0.25">
      <c r="A8318" t="s">
        <v>3090</v>
      </c>
      <c r="B8318" s="1">
        <v>44166</v>
      </c>
      <c r="C8318" s="1">
        <v>44172</v>
      </c>
      <c r="D8318" t="s">
        <v>21</v>
      </c>
      <c r="E8318" t="s">
        <v>289</v>
      </c>
      <c r="F8318">
        <v>0</v>
      </c>
      <c r="G8318">
        <v>1000000</v>
      </c>
      <c r="H8318">
        <v>0</v>
      </c>
      <c r="I8318">
        <v>0</v>
      </c>
      <c r="J8318">
        <v>0</v>
      </c>
      <c r="K8318">
        <v>0.39600000000000002</v>
      </c>
      <c r="L8318" t="s">
        <v>23</v>
      </c>
      <c r="M8318" s="2">
        <v>396000</v>
      </c>
      <c r="N8318" s="2" t="str">
        <f>VLOOKUP(Tabla1[[#This Row],[nemo]],'Nemos y clasificaciones'!$A$2:$B$5000,2,FALSE)</f>
        <v>ISHARES J.P. MORGAN USD EMERG MARK B ETF</v>
      </c>
      <c r="O8318" s="2" t="str">
        <f>VLOOKUP(Tabla1[[#This Row],[nemo]],'Nemos y clasificaciones'!$A$1:$C$3000,3,FALSE)</f>
        <v>ETF</v>
      </c>
      <c r="P8318" s="2"/>
      <c r="Q8318" s="2"/>
    </row>
    <row r="8319" spans="1:17" x14ac:dyDescent="0.25">
      <c r="A8319" t="s">
        <v>3218</v>
      </c>
      <c r="B8319" s="1">
        <v>44137</v>
      </c>
      <c r="C8319" s="1">
        <v>44141</v>
      </c>
      <c r="D8319" t="s">
        <v>21</v>
      </c>
      <c r="E8319" t="s">
        <v>289</v>
      </c>
      <c r="F8319">
        <v>0</v>
      </c>
      <c r="G8319">
        <v>1000000</v>
      </c>
      <c r="H8319">
        <v>0</v>
      </c>
      <c r="I8319">
        <v>0</v>
      </c>
      <c r="J8319">
        <v>0</v>
      </c>
      <c r="K8319">
        <v>0.39600000000000002</v>
      </c>
      <c r="L8319" t="s">
        <v>23</v>
      </c>
      <c r="M8319" s="2">
        <v>396000</v>
      </c>
      <c r="N8319" s="2" t="str">
        <f>VLOOKUP(Tabla1[[#This Row],[nemo]],'Nemos y clasificaciones'!$A$2:$B$5000,2,FALSE)</f>
        <v>ISHARES J.P. MORGAN USD EMERG MARK B ETF</v>
      </c>
      <c r="O8319" s="2" t="str">
        <f>VLOOKUP(Tabla1[[#This Row],[nemo]],'Nemos y clasificaciones'!$A$1:$C$3000,3,FALSE)</f>
        <v>ETF</v>
      </c>
      <c r="P8319" s="2"/>
      <c r="Q8319" s="2"/>
    </row>
    <row r="8320" spans="1:17" x14ac:dyDescent="0.25">
      <c r="A8320" t="s">
        <v>2878</v>
      </c>
      <c r="B8320" s="1">
        <v>44182</v>
      </c>
      <c r="C8320" s="1">
        <v>44188</v>
      </c>
      <c r="D8320" t="s">
        <v>21</v>
      </c>
      <c r="E8320" t="s">
        <v>289</v>
      </c>
      <c r="F8320">
        <v>0</v>
      </c>
      <c r="G8320">
        <v>1000000</v>
      </c>
      <c r="H8320">
        <v>0</v>
      </c>
      <c r="I8320">
        <v>0</v>
      </c>
      <c r="J8320">
        <v>0</v>
      </c>
      <c r="K8320">
        <v>0.39500000000000002</v>
      </c>
      <c r="L8320" t="s">
        <v>23</v>
      </c>
      <c r="M8320" s="2">
        <v>395000</v>
      </c>
      <c r="N8320" s="2" t="str">
        <f>VLOOKUP(Tabla1[[#This Row],[nemo]],'Nemos y clasificaciones'!$A$2:$B$5000,2,FALSE)</f>
        <v>ISHARES J.P. MORGAN USD EMERG MARK B ETF</v>
      </c>
      <c r="O8320" s="2" t="str">
        <f>VLOOKUP(Tabla1[[#This Row],[nemo]],'Nemos y clasificaciones'!$A$1:$C$3000,3,FALSE)</f>
        <v>ETF</v>
      </c>
      <c r="P8320" s="2"/>
      <c r="Q8320" s="2"/>
    </row>
    <row r="8321" spans="1:17" x14ac:dyDescent="0.25">
      <c r="A8321" t="s">
        <v>4468</v>
      </c>
      <c r="B8321" s="1">
        <v>43951</v>
      </c>
      <c r="C8321" s="1">
        <v>43958</v>
      </c>
      <c r="D8321" t="s">
        <v>21</v>
      </c>
      <c r="E8321" t="s">
        <v>289</v>
      </c>
      <c r="F8321">
        <v>0</v>
      </c>
      <c r="G8321">
        <v>1000000</v>
      </c>
      <c r="H8321">
        <v>0</v>
      </c>
      <c r="I8321">
        <v>0</v>
      </c>
      <c r="J8321">
        <v>0</v>
      </c>
      <c r="K8321">
        <v>0.379</v>
      </c>
      <c r="L8321" t="s">
        <v>23</v>
      </c>
      <c r="M8321" s="2">
        <v>379000</v>
      </c>
      <c r="N8321" s="2" t="str">
        <f>VLOOKUP(Tabla1[[#This Row],[nemo]],'Nemos y clasificaciones'!$A$2:$B$5000,2,FALSE)</f>
        <v>ISHARES J.P. MORGAN USD EMERG MARK B ETF</v>
      </c>
      <c r="O8321" s="2" t="str">
        <f>VLOOKUP(Tabla1[[#This Row],[nemo]],'Nemos y clasificaciones'!$A$1:$C$3000,3,FALSE)</f>
        <v>ETF</v>
      </c>
      <c r="P8321" s="2"/>
      <c r="Q8321" s="2"/>
    </row>
    <row r="8322" spans="1:17" x14ac:dyDescent="0.25">
      <c r="A8322" t="s">
        <v>8433</v>
      </c>
      <c r="B8322" s="1">
        <v>43192</v>
      </c>
      <c r="C8322" s="1">
        <v>43196</v>
      </c>
      <c r="D8322" t="s">
        <v>21</v>
      </c>
      <c r="E8322" t="s">
        <v>289</v>
      </c>
      <c r="F8322">
        <v>0</v>
      </c>
      <c r="G8322">
        <v>1000000</v>
      </c>
      <c r="H8322">
        <v>0</v>
      </c>
      <c r="I8322">
        <v>0</v>
      </c>
      <c r="J8322">
        <v>0</v>
      </c>
      <c r="K8322">
        <v>0.374</v>
      </c>
      <c r="L8322" t="s">
        <v>23</v>
      </c>
      <c r="M8322" s="2">
        <v>374000</v>
      </c>
      <c r="N8322" s="2" t="str">
        <f>VLOOKUP(Tabla1[[#This Row],[nemo]],'Nemos y clasificaciones'!$A$2:$B$5000,2,FALSE)</f>
        <v>ISHARES J.P. MORGAN USD EMERG MARK B ETF</v>
      </c>
      <c r="O8322" s="2" t="str">
        <f>VLOOKUP(Tabla1[[#This Row],[nemo]],'Nemos y clasificaciones'!$A$1:$C$3000,3,FALSE)</f>
        <v>ETF</v>
      </c>
      <c r="P8322" s="2"/>
      <c r="Q8322" s="2"/>
    </row>
    <row r="8323" spans="1:17" x14ac:dyDescent="0.25">
      <c r="A8323" t="s">
        <v>3370</v>
      </c>
      <c r="B8323" s="1">
        <v>44105</v>
      </c>
      <c r="C8323" s="1">
        <v>44111</v>
      </c>
      <c r="D8323" t="s">
        <v>21</v>
      </c>
      <c r="E8323" t="s">
        <v>289</v>
      </c>
      <c r="F8323">
        <v>0</v>
      </c>
      <c r="G8323">
        <v>1000000</v>
      </c>
      <c r="H8323">
        <v>0</v>
      </c>
      <c r="I8323">
        <v>0</v>
      </c>
      <c r="J8323">
        <v>0</v>
      </c>
      <c r="K8323">
        <v>0.36599999999999999</v>
      </c>
      <c r="L8323" t="s">
        <v>23</v>
      </c>
      <c r="M8323" s="2">
        <v>366000</v>
      </c>
      <c r="N8323" s="2" t="str">
        <f>VLOOKUP(Tabla1[[#This Row],[nemo]],'Nemos y clasificaciones'!$A$2:$B$5000,2,FALSE)</f>
        <v>ISHARES J.P. MORGAN USD EMERG MARK B ETF</v>
      </c>
      <c r="O8323" s="2" t="str">
        <f>VLOOKUP(Tabla1[[#This Row],[nemo]],'Nemos y clasificaciones'!$A$1:$C$3000,3,FALSE)</f>
        <v>ETF</v>
      </c>
      <c r="P8323" s="2"/>
      <c r="Q8323" s="2"/>
    </row>
    <row r="8324" spans="1:17" x14ac:dyDescent="0.25">
      <c r="A8324" t="s">
        <v>2602</v>
      </c>
      <c r="B8324" s="1">
        <v>44228</v>
      </c>
      <c r="C8324" s="1">
        <v>44232</v>
      </c>
      <c r="D8324" t="s">
        <v>21</v>
      </c>
      <c r="E8324" t="s">
        <v>289</v>
      </c>
      <c r="F8324">
        <v>0</v>
      </c>
      <c r="G8324">
        <v>1000000</v>
      </c>
      <c r="H8324">
        <v>0</v>
      </c>
      <c r="I8324">
        <v>0</v>
      </c>
      <c r="J8324">
        <v>0</v>
      </c>
      <c r="K8324">
        <v>0.36199999999999999</v>
      </c>
      <c r="L8324" t="s">
        <v>23</v>
      </c>
      <c r="M8324" s="2">
        <v>362000</v>
      </c>
      <c r="N8324" s="2" t="str">
        <f>VLOOKUP(Tabla1[[#This Row],[nemo]],'Nemos y clasificaciones'!$A$2:$B$5000,2,FALSE)</f>
        <v>ISHARES J.P. MORGAN USD EMERG MARK B ETF</v>
      </c>
      <c r="O8324" s="2" t="str">
        <f>VLOOKUP(Tabla1[[#This Row],[nemo]],'Nemos y clasificaciones'!$A$1:$C$3000,3,FALSE)</f>
        <v>ETF</v>
      </c>
      <c r="P8324" s="2"/>
      <c r="Q8324" s="2"/>
    </row>
    <row r="8325" spans="1:17" x14ac:dyDescent="0.25">
      <c r="A8325" t="s">
        <v>1579</v>
      </c>
      <c r="B8325" s="1">
        <v>44348</v>
      </c>
      <c r="C8325" s="1">
        <v>44354</v>
      </c>
      <c r="D8325" t="s">
        <v>21</v>
      </c>
      <c r="E8325" t="s">
        <v>289</v>
      </c>
      <c r="F8325">
        <v>0</v>
      </c>
      <c r="G8325">
        <v>1000000</v>
      </c>
      <c r="H8325">
        <v>0</v>
      </c>
      <c r="I8325">
        <v>0</v>
      </c>
      <c r="J8325">
        <v>0</v>
      </c>
      <c r="K8325">
        <v>0.35799999999999998</v>
      </c>
      <c r="L8325" t="s">
        <v>23</v>
      </c>
      <c r="M8325" s="2">
        <v>358000</v>
      </c>
      <c r="N8325" s="2" t="str">
        <f>VLOOKUP(Tabla1[[#This Row],[nemo]],'Nemos y clasificaciones'!$A$2:$B$5000,2,FALSE)</f>
        <v>ISHARES J.P. MORGAN USD EMERG MARK B ETF</v>
      </c>
      <c r="O8325" s="2" t="str">
        <f>VLOOKUP(Tabla1[[#This Row],[nemo]],'Nemos y clasificaciones'!$A$1:$C$3000,3,FALSE)</f>
        <v>ETF</v>
      </c>
      <c r="P8325" s="2"/>
      <c r="Q8325" s="2"/>
    </row>
    <row r="8326" spans="1:17" x14ac:dyDescent="0.25">
      <c r="A8326" t="s">
        <v>888</v>
      </c>
      <c r="B8326" s="1">
        <v>44378</v>
      </c>
      <c r="C8326" s="1">
        <v>44385</v>
      </c>
      <c r="D8326" t="s">
        <v>21</v>
      </c>
      <c r="E8326" t="s">
        <v>289</v>
      </c>
      <c r="F8326">
        <v>0</v>
      </c>
      <c r="G8326">
        <v>1000000</v>
      </c>
      <c r="H8326">
        <v>0</v>
      </c>
      <c r="I8326">
        <v>0</v>
      </c>
      <c r="J8326">
        <v>0</v>
      </c>
      <c r="K8326">
        <v>0.35499999999999998</v>
      </c>
      <c r="L8326" t="s">
        <v>23</v>
      </c>
      <c r="M8326" s="2">
        <v>355000</v>
      </c>
      <c r="N8326" s="2" t="str">
        <f>VLOOKUP(Tabla1[[#This Row],[nemo]],'Nemos y clasificaciones'!$A$2:$B$5000,2,FALSE)</f>
        <v>ISHARES J.P. MORGAN USD EMERG MARK B ETF</v>
      </c>
      <c r="O8326" s="2" t="str">
        <f>VLOOKUP(Tabla1[[#This Row],[nemo]],'Nemos y clasificaciones'!$A$1:$C$3000,3,FALSE)</f>
        <v>ETF</v>
      </c>
      <c r="P8326" s="2"/>
      <c r="Q8326" s="2"/>
    </row>
    <row r="8327" spans="1:17" x14ac:dyDescent="0.25">
      <c r="A8327" t="s">
        <v>2513</v>
      </c>
      <c r="B8327" s="1">
        <v>44256</v>
      </c>
      <c r="C8327" s="1">
        <v>44260</v>
      </c>
      <c r="D8327" t="s">
        <v>21</v>
      </c>
      <c r="E8327" t="s">
        <v>289</v>
      </c>
      <c r="F8327">
        <v>0</v>
      </c>
      <c r="G8327">
        <v>1000000</v>
      </c>
      <c r="H8327">
        <v>0</v>
      </c>
      <c r="I8327">
        <v>0</v>
      </c>
      <c r="J8327">
        <v>0</v>
      </c>
      <c r="K8327">
        <v>0.35099999999999998</v>
      </c>
      <c r="L8327" t="s">
        <v>23</v>
      </c>
      <c r="M8327" s="2">
        <v>351000</v>
      </c>
      <c r="N8327" s="2" t="str">
        <f>VLOOKUP(Tabla1[[#This Row],[nemo]],'Nemos y clasificaciones'!$A$2:$B$5000,2,FALSE)</f>
        <v>ISHARES J.P. MORGAN USD EMERG MARK B ETF</v>
      </c>
      <c r="O8327" s="2" t="str">
        <f>VLOOKUP(Tabla1[[#This Row],[nemo]],'Nemos y clasificaciones'!$A$1:$C$3000,3,FALSE)</f>
        <v>ETF</v>
      </c>
      <c r="P8327" s="2"/>
      <c r="Q8327" s="2"/>
    </row>
    <row r="8328" spans="1:17" x14ac:dyDescent="0.25">
      <c r="A8328" t="s">
        <v>597</v>
      </c>
      <c r="B8328" s="1">
        <v>44410</v>
      </c>
      <c r="C8328" s="1">
        <v>44414</v>
      </c>
      <c r="D8328" t="s">
        <v>21</v>
      </c>
      <c r="E8328" t="s">
        <v>289</v>
      </c>
      <c r="F8328">
        <v>0</v>
      </c>
      <c r="G8328">
        <v>1000000</v>
      </c>
      <c r="H8328">
        <v>0</v>
      </c>
      <c r="I8328">
        <v>0</v>
      </c>
      <c r="J8328">
        <v>0</v>
      </c>
      <c r="K8328">
        <v>0.35</v>
      </c>
      <c r="L8328" t="s">
        <v>23</v>
      </c>
      <c r="M8328" s="2">
        <v>350000</v>
      </c>
      <c r="N8328" s="2" t="str">
        <f>VLOOKUP(Tabla1[[#This Row],[nemo]],'Nemos y clasificaciones'!$A$2:$B$5000,2,FALSE)</f>
        <v>ISHARES J.P. MORGAN USD EMERG MARK B ETF</v>
      </c>
      <c r="O8328" s="2" t="str">
        <f>VLOOKUP(Tabla1[[#This Row],[nemo]],'Nemos y clasificaciones'!$A$1:$C$3000,3,FALSE)</f>
        <v>ETF</v>
      </c>
      <c r="P8328" s="2"/>
      <c r="Q8328" s="2"/>
    </row>
    <row r="8329" spans="1:17" x14ac:dyDescent="0.25">
      <c r="A8329" t="s">
        <v>288</v>
      </c>
      <c r="B8329" s="1">
        <v>44440</v>
      </c>
      <c r="C8329" s="1">
        <v>44447</v>
      </c>
      <c r="D8329" t="s">
        <v>21</v>
      </c>
      <c r="E8329" t="s">
        <v>289</v>
      </c>
      <c r="F8329">
        <v>0</v>
      </c>
      <c r="G8329">
        <v>1000000</v>
      </c>
      <c r="H8329">
        <v>0</v>
      </c>
      <c r="I8329">
        <v>0</v>
      </c>
      <c r="J8329">
        <v>0</v>
      </c>
      <c r="K8329">
        <v>0.34799999999999998</v>
      </c>
      <c r="L8329" t="s">
        <v>23</v>
      </c>
      <c r="M8329" s="2">
        <v>348000</v>
      </c>
      <c r="N8329" s="2" t="str">
        <f>VLOOKUP(Tabla1[[#This Row],[nemo]],'Nemos y clasificaciones'!$A$2:$B$5000,2,FALSE)</f>
        <v>ISHARES J.P. MORGAN USD EMERG MARK B ETF</v>
      </c>
      <c r="O8329" s="2" t="str">
        <f>VLOOKUP(Tabla1[[#This Row],[nemo]],'Nemos y clasificaciones'!$A$1:$C$3000,3,FALSE)</f>
        <v>ETF</v>
      </c>
      <c r="P8329" s="2"/>
      <c r="Q8329" s="2"/>
    </row>
    <row r="8330" spans="1:17" x14ac:dyDescent="0.25">
      <c r="A8330" t="s">
        <v>2003</v>
      </c>
      <c r="B8330" s="1">
        <v>44319</v>
      </c>
      <c r="C8330" s="1">
        <v>44323</v>
      </c>
      <c r="D8330" t="s">
        <v>21</v>
      </c>
      <c r="E8330" t="s">
        <v>289</v>
      </c>
      <c r="F8330">
        <v>0</v>
      </c>
      <c r="G8330">
        <v>1000000</v>
      </c>
      <c r="H8330">
        <v>0</v>
      </c>
      <c r="I8330">
        <v>0</v>
      </c>
      <c r="J8330">
        <v>0</v>
      </c>
      <c r="K8330">
        <v>0.34799999999999998</v>
      </c>
      <c r="L8330" t="s">
        <v>23</v>
      </c>
      <c r="M8330" s="2">
        <v>348000</v>
      </c>
      <c r="N8330" s="2" t="str">
        <f>VLOOKUP(Tabla1[[#This Row],[nemo]],'Nemos y clasificaciones'!$A$2:$B$5000,2,FALSE)</f>
        <v>ISHARES J.P. MORGAN USD EMERG MARK B ETF</v>
      </c>
      <c r="O8330" s="2" t="str">
        <f>VLOOKUP(Tabla1[[#This Row],[nemo]],'Nemos y clasificaciones'!$A$1:$C$3000,3,FALSE)</f>
        <v>ETF</v>
      </c>
      <c r="P8330" s="2"/>
      <c r="Q8330" s="2"/>
    </row>
    <row r="8331" spans="1:17" x14ac:dyDescent="0.25">
      <c r="A8331" t="s">
        <v>2297</v>
      </c>
      <c r="B8331" s="1">
        <v>44287</v>
      </c>
      <c r="C8331" s="1">
        <v>44294</v>
      </c>
      <c r="D8331" t="s">
        <v>21</v>
      </c>
      <c r="E8331" t="s">
        <v>289</v>
      </c>
      <c r="F8331">
        <v>0</v>
      </c>
      <c r="G8331">
        <v>1000000</v>
      </c>
      <c r="H8331">
        <v>0</v>
      </c>
      <c r="I8331">
        <v>0</v>
      </c>
      <c r="J8331">
        <v>0</v>
      </c>
      <c r="K8331">
        <v>0.34799999999999998</v>
      </c>
      <c r="L8331" t="s">
        <v>23</v>
      </c>
      <c r="M8331" s="2">
        <v>348000</v>
      </c>
      <c r="N8331" s="2" t="str">
        <f>VLOOKUP(Tabla1[[#This Row],[nemo]],'Nemos y clasificaciones'!$A$2:$B$5000,2,FALSE)</f>
        <v>ISHARES J.P. MORGAN USD EMERG MARK B ETF</v>
      </c>
      <c r="O8331" s="2" t="str">
        <f>VLOOKUP(Tabla1[[#This Row],[nemo]],'Nemos y clasificaciones'!$A$1:$C$3000,3,FALSE)</f>
        <v>ETF</v>
      </c>
      <c r="P8331" s="2"/>
      <c r="Q8331" s="2"/>
    </row>
    <row r="8332" spans="1:17" x14ac:dyDescent="0.25">
      <c r="A8332" t="s">
        <v>8544</v>
      </c>
      <c r="B8332" s="1">
        <v>43160</v>
      </c>
      <c r="C8332" s="1">
        <v>43166</v>
      </c>
      <c r="D8332" t="s">
        <v>21</v>
      </c>
      <c r="E8332" t="s">
        <v>289</v>
      </c>
      <c r="F8332">
        <v>0</v>
      </c>
      <c r="G8332">
        <v>1000000</v>
      </c>
      <c r="H8332">
        <v>0</v>
      </c>
      <c r="I8332">
        <v>0</v>
      </c>
      <c r="J8332">
        <v>0</v>
      </c>
      <c r="K8332">
        <v>0.34</v>
      </c>
      <c r="L8332" t="s">
        <v>23</v>
      </c>
      <c r="M8332" s="2">
        <v>340000</v>
      </c>
      <c r="N8332" s="2" t="str">
        <f>VLOOKUP(Tabla1[[#This Row],[nemo]],'Nemos y clasificaciones'!$A$2:$B$5000,2,FALSE)</f>
        <v>ISHARES J.P. MORGAN USD EMERG MARK B ETF</v>
      </c>
      <c r="O8332" s="2" t="str">
        <f>VLOOKUP(Tabla1[[#This Row],[nemo]],'Nemos y clasificaciones'!$A$1:$C$3000,3,FALSE)</f>
        <v>ETF</v>
      </c>
      <c r="P8332" s="2"/>
      <c r="Q8332" s="2"/>
    </row>
    <row r="8333" spans="1:17" x14ac:dyDescent="0.25">
      <c r="A8333" t="s">
        <v>4146</v>
      </c>
      <c r="B8333" s="1">
        <v>43983</v>
      </c>
      <c r="C8333" s="1">
        <v>43987</v>
      </c>
      <c r="D8333" t="s">
        <v>21</v>
      </c>
      <c r="E8333" t="s">
        <v>289</v>
      </c>
      <c r="F8333">
        <v>0</v>
      </c>
      <c r="G8333">
        <v>1000000</v>
      </c>
      <c r="H8333">
        <v>0</v>
      </c>
      <c r="I8333">
        <v>0</v>
      </c>
      <c r="J8333">
        <v>0</v>
      </c>
      <c r="K8333">
        <v>0.33700000000000002</v>
      </c>
      <c r="L8333" t="s">
        <v>23</v>
      </c>
      <c r="M8333" s="2">
        <v>337000</v>
      </c>
      <c r="N8333" s="2" t="str">
        <f>VLOOKUP(Tabla1[[#This Row],[nemo]],'Nemos y clasificaciones'!$A$2:$B$5000,2,FALSE)</f>
        <v>ISHARES J.P. MORGAN USD EMERG MARK B ETF</v>
      </c>
      <c r="O8333" s="2" t="str">
        <f>VLOOKUP(Tabla1[[#This Row],[nemo]],'Nemos y clasificaciones'!$A$1:$C$3000,3,FALSE)</f>
        <v>ETF</v>
      </c>
      <c r="P8333" s="2"/>
      <c r="Q8333" s="2"/>
    </row>
    <row r="8334" spans="1:17" x14ac:dyDescent="0.25">
      <c r="A8334" t="s">
        <v>3507</v>
      </c>
      <c r="B8334" s="1">
        <v>44075</v>
      </c>
      <c r="C8334" s="1">
        <v>44082</v>
      </c>
      <c r="D8334" t="s">
        <v>21</v>
      </c>
      <c r="E8334" t="s">
        <v>289</v>
      </c>
      <c r="F8334">
        <v>0</v>
      </c>
      <c r="G8334">
        <v>1000000</v>
      </c>
      <c r="H8334">
        <v>0</v>
      </c>
      <c r="I8334">
        <v>0</v>
      </c>
      <c r="J8334">
        <v>0</v>
      </c>
      <c r="K8334">
        <v>0.33300000000000002</v>
      </c>
      <c r="L8334" t="s">
        <v>23</v>
      </c>
      <c r="M8334" s="2">
        <v>333000</v>
      </c>
      <c r="N8334" s="2" t="str">
        <f>VLOOKUP(Tabla1[[#This Row],[nemo]],'Nemos y clasificaciones'!$A$2:$B$5000,2,FALSE)</f>
        <v>ISHARES J.P. MORGAN USD EMERG MARK B ETF</v>
      </c>
      <c r="O8334" s="2" t="str">
        <f>VLOOKUP(Tabla1[[#This Row],[nemo]],'Nemos y clasificaciones'!$A$1:$C$3000,3,FALSE)</f>
        <v>ETF</v>
      </c>
      <c r="P8334" s="2"/>
      <c r="Q8334" s="2"/>
    </row>
    <row r="8335" spans="1:17" x14ac:dyDescent="0.25">
      <c r="A8335" t="s">
        <v>3694</v>
      </c>
      <c r="B8335" s="1">
        <v>44013</v>
      </c>
      <c r="C8335" s="1">
        <v>44020</v>
      </c>
      <c r="D8335" t="s">
        <v>21</v>
      </c>
      <c r="E8335" t="s">
        <v>289</v>
      </c>
      <c r="F8335">
        <v>0</v>
      </c>
      <c r="G8335">
        <v>1000000</v>
      </c>
      <c r="H8335">
        <v>0</v>
      </c>
      <c r="I8335">
        <v>0</v>
      </c>
      <c r="J8335">
        <v>0</v>
      </c>
      <c r="K8335">
        <v>0.33</v>
      </c>
      <c r="L8335" t="s">
        <v>23</v>
      </c>
      <c r="M8335" s="2">
        <v>330000</v>
      </c>
      <c r="N8335" s="2" t="str">
        <f>VLOOKUP(Tabla1[[#This Row],[nemo]],'Nemos y clasificaciones'!$A$2:$B$5000,2,FALSE)</f>
        <v>ISHARES J.P. MORGAN USD EMERG MARK B ETF</v>
      </c>
      <c r="O8335" s="2" t="str">
        <f>VLOOKUP(Tabla1[[#This Row],[nemo]],'Nemos y clasificaciones'!$A$1:$C$3000,3,FALSE)</f>
        <v>ETF</v>
      </c>
      <c r="P8335" s="2"/>
      <c r="Q8335" s="2"/>
    </row>
    <row r="8336" spans="1:17" x14ac:dyDescent="0.25">
      <c r="A8336" t="s">
        <v>3587</v>
      </c>
      <c r="B8336" s="1">
        <v>44046</v>
      </c>
      <c r="C8336" s="1">
        <v>44050</v>
      </c>
      <c r="D8336" t="s">
        <v>21</v>
      </c>
      <c r="E8336" t="s">
        <v>289</v>
      </c>
      <c r="F8336">
        <v>0</v>
      </c>
      <c r="G8336">
        <v>1000000</v>
      </c>
      <c r="H8336">
        <v>0</v>
      </c>
      <c r="I8336">
        <v>0</v>
      </c>
      <c r="J8336">
        <v>0</v>
      </c>
      <c r="K8336">
        <v>0.32800000000000001</v>
      </c>
      <c r="L8336" t="s">
        <v>23</v>
      </c>
      <c r="M8336" s="2">
        <v>328000</v>
      </c>
      <c r="N8336" s="2" t="str">
        <f>VLOOKUP(Tabla1[[#This Row],[nemo]],'Nemos y clasificaciones'!$A$2:$B$5000,2,FALSE)</f>
        <v>ISHARES J.P. MORGAN USD EMERG MARK B ETF</v>
      </c>
      <c r="O8336" s="2" t="str">
        <f>VLOOKUP(Tabla1[[#This Row],[nemo]],'Nemos y clasificaciones'!$A$1:$C$3000,3,FALSE)</f>
        <v>ETF</v>
      </c>
      <c r="P8336" s="2"/>
      <c r="Q8336" s="2"/>
    </row>
    <row r="8337" spans="1:17" x14ac:dyDescent="0.25">
      <c r="A8337" t="s">
        <v>8587</v>
      </c>
      <c r="B8337" s="1">
        <v>43132</v>
      </c>
      <c r="C8337" s="1">
        <v>43138</v>
      </c>
      <c r="D8337" t="s">
        <v>21</v>
      </c>
      <c r="E8337" t="s">
        <v>289</v>
      </c>
      <c r="F8337">
        <v>0</v>
      </c>
      <c r="G8337">
        <v>1000000</v>
      </c>
      <c r="H8337">
        <v>0</v>
      </c>
      <c r="I8337">
        <v>0</v>
      </c>
      <c r="J8337">
        <v>0</v>
      </c>
      <c r="K8337">
        <v>0.31</v>
      </c>
      <c r="L8337" t="s">
        <v>23</v>
      </c>
      <c r="M8337" s="2">
        <v>310000</v>
      </c>
      <c r="N8337" s="2" t="str">
        <f>VLOOKUP(Tabla1[[#This Row],[nemo]],'Nemos y clasificaciones'!$A$2:$B$5000,2,FALSE)</f>
        <v>ISHARES J.P. MORGAN USD EMERG MARK B ETF</v>
      </c>
      <c r="O8337" s="2" t="str">
        <f>VLOOKUP(Tabla1[[#This Row],[nemo]],'Nemos y clasificaciones'!$A$1:$C$3000,3,FALSE)</f>
        <v>ETF</v>
      </c>
      <c r="P8337" s="2"/>
      <c r="Q8337" s="2"/>
    </row>
    <row r="8338" spans="1:17" x14ac:dyDescent="0.25">
      <c r="A8338" t="s">
        <v>8002</v>
      </c>
      <c r="B8338" s="1">
        <v>42550</v>
      </c>
      <c r="C8338" s="1">
        <v>42573</v>
      </c>
      <c r="D8338" t="s">
        <v>21</v>
      </c>
      <c r="E8338" t="s">
        <v>10322</v>
      </c>
      <c r="F8338">
        <v>0</v>
      </c>
      <c r="G8338">
        <v>100000</v>
      </c>
      <c r="H8338">
        <v>0</v>
      </c>
      <c r="I8338">
        <v>0</v>
      </c>
      <c r="J8338">
        <v>0</v>
      </c>
      <c r="K8338">
        <v>0.115</v>
      </c>
      <c r="L8338" t="s">
        <v>23</v>
      </c>
      <c r="M8338" s="3">
        <v>11500</v>
      </c>
      <c r="N8338" s="2" t="str">
        <f>VLOOKUP(Tabla1[[#This Row],[nemo]],'Nemos y clasificaciones'!$A$2:$B$5000,2,FALSE)</f>
        <v>EMC CORP</v>
      </c>
      <c r="O8338" s="3" t="str">
        <f>VLOOKUP(Tabla1[[#This Row],[nemo]],'Nemos y clasificaciones'!$A$1:$C$3000,3,FALSE)</f>
        <v>Otros</v>
      </c>
      <c r="P8338" s="3"/>
      <c r="Q8338" s="3"/>
    </row>
    <row r="8339" spans="1:17" x14ac:dyDescent="0.25">
      <c r="A8339" t="s">
        <v>8002</v>
      </c>
      <c r="B8339" s="1">
        <v>42459</v>
      </c>
      <c r="C8339" s="1">
        <v>42482</v>
      </c>
      <c r="D8339" t="s">
        <v>21</v>
      </c>
      <c r="E8339" t="s">
        <v>10322</v>
      </c>
      <c r="F8339">
        <v>0</v>
      </c>
      <c r="G8339">
        <v>100000</v>
      </c>
      <c r="H8339">
        <v>0</v>
      </c>
      <c r="I8339">
        <v>0</v>
      </c>
      <c r="J8339">
        <v>0</v>
      </c>
      <c r="K8339">
        <v>0.115</v>
      </c>
      <c r="L8339" t="s">
        <v>23</v>
      </c>
      <c r="M8339" s="3">
        <v>11500</v>
      </c>
      <c r="N8339" s="2" t="str">
        <f>VLOOKUP(Tabla1[[#This Row],[nemo]],'Nemos y clasificaciones'!$A$2:$B$5000,2,FALSE)</f>
        <v>EMC CORP</v>
      </c>
      <c r="O8339" s="3" t="str">
        <f>VLOOKUP(Tabla1[[#This Row],[nemo]],'Nemos y clasificaciones'!$A$1:$C$3000,3,FALSE)</f>
        <v>Otros</v>
      </c>
      <c r="P8339" s="3"/>
      <c r="Q8339" s="3"/>
    </row>
    <row r="8340" spans="1:17" x14ac:dyDescent="0.25">
      <c r="A8340" t="s">
        <v>8002</v>
      </c>
      <c r="B8340" s="1">
        <v>42368</v>
      </c>
      <c r="C8340" s="1">
        <v>42391</v>
      </c>
      <c r="D8340" t="s">
        <v>21</v>
      </c>
      <c r="E8340" t="s">
        <v>10322</v>
      </c>
      <c r="F8340">
        <v>0</v>
      </c>
      <c r="G8340">
        <v>100000</v>
      </c>
      <c r="H8340">
        <v>0</v>
      </c>
      <c r="I8340">
        <v>0</v>
      </c>
      <c r="J8340">
        <v>0</v>
      </c>
      <c r="K8340">
        <v>0.115</v>
      </c>
      <c r="L8340" t="s">
        <v>23</v>
      </c>
      <c r="M8340" s="3">
        <v>11500</v>
      </c>
      <c r="N8340" s="2" t="str">
        <f>VLOOKUP(Tabla1[[#This Row],[nemo]],'Nemos y clasificaciones'!$A$2:$B$5000,2,FALSE)</f>
        <v>EMC CORP</v>
      </c>
      <c r="O8340" s="3" t="str">
        <f>VLOOKUP(Tabla1[[#This Row],[nemo]],'Nemos y clasificaciones'!$A$1:$C$3000,3,FALSE)</f>
        <v>Otros</v>
      </c>
      <c r="P8340" s="3"/>
      <c r="Q8340" s="3"/>
    </row>
    <row r="8341" spans="1:17" x14ac:dyDescent="0.25">
      <c r="A8341" t="s">
        <v>8002</v>
      </c>
      <c r="B8341" s="1">
        <v>42276</v>
      </c>
      <c r="C8341" s="1">
        <v>42300</v>
      </c>
      <c r="D8341" t="s">
        <v>21</v>
      </c>
      <c r="E8341" t="s">
        <v>10322</v>
      </c>
      <c r="F8341">
        <v>0</v>
      </c>
      <c r="G8341">
        <v>100000</v>
      </c>
      <c r="H8341">
        <v>0</v>
      </c>
      <c r="I8341">
        <v>0</v>
      </c>
      <c r="J8341">
        <v>0</v>
      </c>
      <c r="K8341">
        <v>0.115</v>
      </c>
      <c r="L8341" t="s">
        <v>23</v>
      </c>
      <c r="M8341" s="3">
        <v>11500</v>
      </c>
      <c r="N8341" s="2" t="str">
        <f>VLOOKUP(Tabla1[[#This Row],[nemo]],'Nemos y clasificaciones'!$A$2:$B$5000,2,FALSE)</f>
        <v>EMC CORP</v>
      </c>
      <c r="O8341" s="3" t="str">
        <f>VLOOKUP(Tabla1[[#This Row],[nemo]],'Nemos y clasificaciones'!$A$1:$C$3000,3,FALSE)</f>
        <v>Otros</v>
      </c>
      <c r="P8341" s="3"/>
      <c r="Q8341" s="3"/>
    </row>
    <row r="8342" spans="1:17" x14ac:dyDescent="0.25">
      <c r="A8342" t="s">
        <v>8002</v>
      </c>
      <c r="B8342" s="1">
        <v>42184</v>
      </c>
      <c r="C8342" s="1">
        <v>42208</v>
      </c>
      <c r="D8342" t="s">
        <v>21</v>
      </c>
      <c r="E8342" t="s">
        <v>10322</v>
      </c>
      <c r="F8342">
        <v>0</v>
      </c>
      <c r="G8342">
        <v>100000</v>
      </c>
      <c r="H8342">
        <v>0</v>
      </c>
      <c r="I8342">
        <v>0</v>
      </c>
      <c r="J8342">
        <v>0</v>
      </c>
      <c r="K8342">
        <v>0.115</v>
      </c>
      <c r="L8342" t="s">
        <v>23</v>
      </c>
      <c r="M8342" s="3">
        <v>11500</v>
      </c>
      <c r="N8342" s="2" t="str">
        <f>VLOOKUP(Tabla1[[#This Row],[nemo]],'Nemos y clasificaciones'!$A$2:$B$5000,2,FALSE)</f>
        <v>EMC CORP</v>
      </c>
      <c r="O8342" s="3" t="str">
        <f>VLOOKUP(Tabla1[[#This Row],[nemo]],'Nemos y clasificaciones'!$A$1:$C$3000,3,FALSE)</f>
        <v>Otros</v>
      </c>
      <c r="P8342" s="3"/>
      <c r="Q8342" s="3"/>
    </row>
    <row r="8343" spans="1:17" x14ac:dyDescent="0.25">
      <c r="A8343" t="s">
        <v>8002</v>
      </c>
      <c r="B8343" s="1">
        <v>42093</v>
      </c>
      <c r="C8343" s="1">
        <v>42117</v>
      </c>
      <c r="D8343" t="s">
        <v>21</v>
      </c>
      <c r="E8343" t="s">
        <v>10322</v>
      </c>
      <c r="F8343">
        <v>0</v>
      </c>
      <c r="G8343">
        <v>100000</v>
      </c>
      <c r="H8343">
        <v>0</v>
      </c>
      <c r="I8343">
        <v>0</v>
      </c>
      <c r="J8343">
        <v>0</v>
      </c>
      <c r="K8343">
        <v>0.115</v>
      </c>
      <c r="L8343" t="s">
        <v>23</v>
      </c>
      <c r="M8343" s="3">
        <v>11500</v>
      </c>
      <c r="N8343" s="2" t="str">
        <f>VLOOKUP(Tabla1[[#This Row],[nemo]],'Nemos y clasificaciones'!$A$2:$B$5000,2,FALSE)</f>
        <v>EMC CORP</v>
      </c>
      <c r="O8343" s="3" t="str">
        <f>VLOOKUP(Tabla1[[#This Row],[nemo]],'Nemos y clasificaciones'!$A$1:$C$3000,3,FALSE)</f>
        <v>Otros</v>
      </c>
      <c r="P8343" s="3"/>
      <c r="Q8343" s="3"/>
    </row>
    <row r="8344" spans="1:17" x14ac:dyDescent="0.25">
      <c r="A8344" t="s">
        <v>8002</v>
      </c>
      <c r="B8344" s="1">
        <v>42003</v>
      </c>
      <c r="C8344" s="1">
        <v>42027</v>
      </c>
      <c r="D8344" t="s">
        <v>21</v>
      </c>
      <c r="E8344" t="s">
        <v>10322</v>
      </c>
      <c r="F8344">
        <v>0</v>
      </c>
      <c r="G8344">
        <v>100000</v>
      </c>
      <c r="H8344">
        <v>0</v>
      </c>
      <c r="I8344">
        <v>0</v>
      </c>
      <c r="J8344">
        <v>0</v>
      </c>
      <c r="K8344">
        <v>0.115</v>
      </c>
      <c r="L8344" t="s">
        <v>23</v>
      </c>
      <c r="M8344" s="3">
        <v>11500</v>
      </c>
      <c r="N8344" s="2" t="str">
        <f>VLOOKUP(Tabla1[[#This Row],[nemo]],'Nemos y clasificaciones'!$A$2:$B$5000,2,FALSE)</f>
        <v>EMC CORP</v>
      </c>
      <c r="O8344" s="3" t="str">
        <f>VLOOKUP(Tabla1[[#This Row],[nemo]],'Nemos y clasificaciones'!$A$1:$C$3000,3,FALSE)</f>
        <v>Otros</v>
      </c>
      <c r="P8344" s="3"/>
      <c r="Q8344" s="3"/>
    </row>
    <row r="8345" spans="1:17" x14ac:dyDescent="0.25">
      <c r="A8345" t="s">
        <v>5686</v>
      </c>
      <c r="B8345" s="1">
        <v>43711</v>
      </c>
      <c r="C8345" s="1">
        <v>43717</v>
      </c>
      <c r="D8345" t="s">
        <v>21</v>
      </c>
      <c r="E8345" t="s">
        <v>265</v>
      </c>
      <c r="F8345">
        <v>0</v>
      </c>
      <c r="G8345">
        <v>50000</v>
      </c>
      <c r="H8345">
        <v>0</v>
      </c>
      <c r="I8345">
        <v>0</v>
      </c>
      <c r="J8345">
        <v>0</v>
      </c>
      <c r="K8345">
        <v>0.27</v>
      </c>
      <c r="L8345" t="s">
        <v>23</v>
      </c>
      <c r="M8345" s="3">
        <v>13500</v>
      </c>
      <c r="N8345" s="2" t="str">
        <f>VLOOKUP(Tabla1[[#This Row],[nemo]],'Nemos y clasificaciones'!$A$2:$B$5000,2,FALSE)</f>
        <v>VANECK JP MORGAN EM LOCAL CURR. BOND ETF</v>
      </c>
      <c r="O8345" s="3" t="str">
        <f>VLOOKUP(Tabla1[[#This Row],[nemo]],'Nemos y clasificaciones'!$A$1:$C$3000,3,FALSE)</f>
        <v>ETF</v>
      </c>
      <c r="P8345" s="3"/>
      <c r="Q8345" s="3"/>
    </row>
    <row r="8346" spans="1:17" x14ac:dyDescent="0.25">
      <c r="A8346" t="s">
        <v>11934</v>
      </c>
      <c r="B8346" s="1">
        <v>42065</v>
      </c>
      <c r="C8346" s="1">
        <v>42069</v>
      </c>
      <c r="D8346" t="s">
        <v>21</v>
      </c>
      <c r="E8346" t="s">
        <v>265</v>
      </c>
      <c r="F8346">
        <v>0</v>
      </c>
      <c r="G8346">
        <v>100000</v>
      </c>
      <c r="H8346">
        <v>0</v>
      </c>
      <c r="I8346">
        <v>0</v>
      </c>
      <c r="J8346">
        <v>0</v>
      </c>
      <c r="K8346">
        <v>9.8000000000000004E-2</v>
      </c>
      <c r="L8346" t="s">
        <v>23</v>
      </c>
      <c r="M8346" s="4">
        <v>9800</v>
      </c>
      <c r="N8346" s="2" t="str">
        <f>VLOOKUP(Tabla1[[#This Row],[nemo]],'Nemos y clasificaciones'!$A$2:$B$5000,2,FALSE)</f>
        <v>VANECK JP MORGAN EM LOCAL CURR. BOND ETF</v>
      </c>
      <c r="O8346" s="4" t="str">
        <f>VLOOKUP(Tabla1[[#This Row],[nemo]],'Nemos y clasificaciones'!$A$1:$C$3000,3,FALSE)</f>
        <v>ETF</v>
      </c>
      <c r="P8346" s="4"/>
      <c r="Q8346" s="4"/>
    </row>
    <row r="8347" spans="1:17" x14ac:dyDescent="0.25">
      <c r="A8347" t="s">
        <v>11744</v>
      </c>
      <c r="B8347" s="1">
        <v>42125</v>
      </c>
      <c r="C8347" s="1">
        <v>42131</v>
      </c>
      <c r="D8347" t="s">
        <v>21</v>
      </c>
      <c r="E8347" t="s">
        <v>265</v>
      </c>
      <c r="F8347">
        <v>0</v>
      </c>
      <c r="G8347">
        <v>100000</v>
      </c>
      <c r="H8347">
        <v>0</v>
      </c>
      <c r="I8347">
        <v>0</v>
      </c>
      <c r="J8347">
        <v>0</v>
      </c>
      <c r="K8347">
        <v>9.7000000000000003E-2</v>
      </c>
      <c r="L8347" t="s">
        <v>23</v>
      </c>
      <c r="M8347" s="4">
        <v>9700</v>
      </c>
      <c r="N8347" s="2" t="str">
        <f>VLOOKUP(Tabla1[[#This Row],[nemo]],'Nemos y clasificaciones'!$A$2:$B$5000,2,FALSE)</f>
        <v>VANECK JP MORGAN EM LOCAL CURR. BOND ETF</v>
      </c>
      <c r="O8347" s="4" t="str">
        <f>VLOOKUP(Tabla1[[#This Row],[nemo]],'Nemos y clasificaciones'!$A$1:$C$3000,3,FALSE)</f>
        <v>ETF</v>
      </c>
      <c r="P8347" s="4"/>
      <c r="Q8347" s="4"/>
    </row>
    <row r="8348" spans="1:17" x14ac:dyDescent="0.25">
      <c r="A8348" t="s">
        <v>7980</v>
      </c>
      <c r="B8348" s="1">
        <v>43252</v>
      </c>
      <c r="C8348" s="1">
        <v>43258</v>
      </c>
      <c r="D8348" t="s">
        <v>21</v>
      </c>
      <c r="E8348" t="s">
        <v>265</v>
      </c>
      <c r="F8348">
        <v>0</v>
      </c>
      <c r="G8348">
        <v>100000</v>
      </c>
      <c r="H8348">
        <v>0</v>
      </c>
      <c r="I8348">
        <v>0</v>
      </c>
      <c r="J8348">
        <v>0</v>
      </c>
      <c r="K8348">
        <v>9.6000000000000002E-2</v>
      </c>
      <c r="L8348" t="s">
        <v>23</v>
      </c>
      <c r="M8348" s="4">
        <v>9600</v>
      </c>
      <c r="N8348" s="2" t="str">
        <f>VLOOKUP(Tabla1[[#This Row],[nemo]],'Nemos y clasificaciones'!$A$2:$B$5000,2,FALSE)</f>
        <v>VANECK JP MORGAN EM LOCAL CURR. BOND ETF</v>
      </c>
      <c r="O8348" s="4" t="str">
        <f>VLOOKUP(Tabla1[[#This Row],[nemo]],'Nemos y clasificaciones'!$A$1:$C$3000,3,FALSE)</f>
        <v>ETF</v>
      </c>
      <c r="P8348" s="4"/>
      <c r="Q8348" s="4"/>
    </row>
    <row r="8349" spans="1:17" x14ac:dyDescent="0.25">
      <c r="A8349" t="s">
        <v>12034</v>
      </c>
      <c r="B8349" s="1">
        <v>42002</v>
      </c>
      <c r="C8349" s="1">
        <v>42009</v>
      </c>
      <c r="D8349" t="s">
        <v>21</v>
      </c>
      <c r="E8349" t="s">
        <v>265</v>
      </c>
      <c r="F8349">
        <v>0</v>
      </c>
      <c r="G8349">
        <v>100000</v>
      </c>
      <c r="H8349">
        <v>0</v>
      </c>
      <c r="I8349">
        <v>0</v>
      </c>
      <c r="J8349">
        <v>0</v>
      </c>
      <c r="K8349">
        <v>9.6000000000000002E-2</v>
      </c>
      <c r="L8349" t="s">
        <v>23</v>
      </c>
      <c r="M8349" s="4">
        <v>9600</v>
      </c>
      <c r="N8349" s="2" t="str">
        <f>VLOOKUP(Tabla1[[#This Row],[nemo]],'Nemos y clasificaciones'!$A$2:$B$5000,2,FALSE)</f>
        <v>VANECK JP MORGAN EM LOCAL CURR. BOND ETF</v>
      </c>
      <c r="O8349" s="4" t="str">
        <f>VLOOKUP(Tabla1[[#This Row],[nemo]],'Nemos y clasificaciones'!$A$1:$C$3000,3,FALSE)</f>
        <v>ETF</v>
      </c>
      <c r="P8349" s="4"/>
      <c r="Q8349" s="4"/>
    </row>
    <row r="8350" spans="1:17" x14ac:dyDescent="0.25">
      <c r="A8350" t="s">
        <v>6175</v>
      </c>
      <c r="B8350" s="1">
        <v>43619</v>
      </c>
      <c r="C8350" s="1">
        <v>43623</v>
      </c>
      <c r="D8350" t="s">
        <v>21</v>
      </c>
      <c r="E8350" t="s">
        <v>265</v>
      </c>
      <c r="F8350">
        <v>0</v>
      </c>
      <c r="G8350">
        <v>50000</v>
      </c>
      <c r="H8350">
        <v>0</v>
      </c>
      <c r="I8350">
        <v>0</v>
      </c>
      <c r="J8350">
        <v>0</v>
      </c>
      <c r="K8350">
        <v>0.19</v>
      </c>
      <c r="L8350" t="s">
        <v>23</v>
      </c>
      <c r="M8350" s="4">
        <v>9500</v>
      </c>
      <c r="N8350" s="2" t="str">
        <f>VLOOKUP(Tabla1[[#This Row],[nemo]],'Nemos y clasificaciones'!$A$2:$B$5000,2,FALSE)</f>
        <v>VANECK JP MORGAN EM LOCAL CURR. BOND ETF</v>
      </c>
      <c r="O8350" s="4" t="str">
        <f>VLOOKUP(Tabla1[[#This Row],[nemo]],'Nemos y clasificaciones'!$A$1:$C$3000,3,FALSE)</f>
        <v>ETF</v>
      </c>
      <c r="P8350" s="4"/>
      <c r="Q8350" s="4"/>
    </row>
    <row r="8351" spans="1:17" x14ac:dyDescent="0.25">
      <c r="A8351" t="s">
        <v>7596</v>
      </c>
      <c r="B8351" s="1">
        <v>43313</v>
      </c>
      <c r="C8351" s="1">
        <v>43319</v>
      </c>
      <c r="D8351" t="s">
        <v>21</v>
      </c>
      <c r="E8351" t="s">
        <v>265</v>
      </c>
      <c r="F8351">
        <v>0</v>
      </c>
      <c r="G8351">
        <v>100000</v>
      </c>
      <c r="H8351">
        <v>0</v>
      </c>
      <c r="I8351">
        <v>0</v>
      </c>
      <c r="J8351">
        <v>0</v>
      </c>
      <c r="K8351">
        <v>9.2999999999999999E-2</v>
      </c>
      <c r="L8351" t="s">
        <v>23</v>
      </c>
      <c r="M8351" s="4">
        <v>9300</v>
      </c>
      <c r="N8351" s="2" t="str">
        <f>VLOOKUP(Tabla1[[#This Row],[nemo]],'Nemos y clasificaciones'!$A$2:$B$5000,2,FALSE)</f>
        <v>VANECK JP MORGAN EM LOCAL CURR. BOND ETF</v>
      </c>
      <c r="O8351" s="4" t="str">
        <f>VLOOKUP(Tabla1[[#This Row],[nemo]],'Nemos y clasificaciones'!$A$1:$C$3000,3,FALSE)</f>
        <v>ETF</v>
      </c>
      <c r="P8351" s="4"/>
      <c r="Q8351" s="4"/>
    </row>
    <row r="8352" spans="1:17" x14ac:dyDescent="0.25">
      <c r="A8352" t="s">
        <v>5524</v>
      </c>
      <c r="B8352" s="1">
        <v>43739</v>
      </c>
      <c r="C8352" s="1">
        <v>43745</v>
      </c>
      <c r="D8352" t="s">
        <v>21</v>
      </c>
      <c r="E8352" t="s">
        <v>265</v>
      </c>
      <c r="F8352">
        <v>0</v>
      </c>
      <c r="G8352">
        <v>50000</v>
      </c>
      <c r="H8352">
        <v>0</v>
      </c>
      <c r="I8352">
        <v>0</v>
      </c>
      <c r="J8352">
        <v>0</v>
      </c>
      <c r="K8352">
        <v>0.185</v>
      </c>
      <c r="L8352" t="s">
        <v>23</v>
      </c>
      <c r="M8352" s="4">
        <v>9250</v>
      </c>
      <c r="N8352" s="2" t="str">
        <f>VLOOKUP(Tabla1[[#This Row],[nemo]],'Nemos y clasificaciones'!$A$2:$B$5000,2,FALSE)</f>
        <v>VANECK JP MORGAN EM LOCAL CURR. BOND ETF</v>
      </c>
      <c r="O8352" s="4" t="str">
        <f>VLOOKUP(Tabla1[[#This Row],[nemo]],'Nemos y clasificaciones'!$A$1:$C$3000,3,FALSE)</f>
        <v>ETF</v>
      </c>
      <c r="P8352" s="4"/>
      <c r="Q8352" s="4"/>
    </row>
    <row r="8353" spans="1:17" x14ac:dyDescent="0.25">
      <c r="A8353" t="s">
        <v>6885</v>
      </c>
      <c r="B8353" s="1">
        <v>43497</v>
      </c>
      <c r="C8353" s="1">
        <v>43503</v>
      </c>
      <c r="D8353" t="s">
        <v>21</v>
      </c>
      <c r="E8353" t="s">
        <v>265</v>
      </c>
      <c r="F8353">
        <v>0</v>
      </c>
      <c r="G8353">
        <v>50000</v>
      </c>
      <c r="H8353">
        <v>0</v>
      </c>
      <c r="I8353">
        <v>0</v>
      </c>
      <c r="J8353">
        <v>0</v>
      </c>
      <c r="K8353">
        <v>0.184</v>
      </c>
      <c r="L8353" t="s">
        <v>23</v>
      </c>
      <c r="M8353" s="4">
        <v>9200</v>
      </c>
      <c r="N8353" s="2" t="str">
        <f>VLOOKUP(Tabla1[[#This Row],[nemo]],'Nemos y clasificaciones'!$A$2:$B$5000,2,FALSE)</f>
        <v>VANECK JP MORGAN EM LOCAL CURR. BOND ETF</v>
      </c>
      <c r="O8353" s="4" t="str">
        <f>VLOOKUP(Tabla1[[#This Row],[nemo]],'Nemos y clasificaciones'!$A$1:$C$3000,3,FALSE)</f>
        <v>ETF</v>
      </c>
      <c r="P8353" s="4"/>
      <c r="Q8353" s="4"/>
    </row>
    <row r="8354" spans="1:17" x14ac:dyDescent="0.25">
      <c r="A8354" t="s">
        <v>8425</v>
      </c>
      <c r="B8354" s="1">
        <v>43192</v>
      </c>
      <c r="C8354" s="1">
        <v>43196</v>
      </c>
      <c r="D8354" t="s">
        <v>21</v>
      </c>
      <c r="E8354" t="s">
        <v>265</v>
      </c>
      <c r="F8354">
        <v>0</v>
      </c>
      <c r="G8354">
        <v>100000</v>
      </c>
      <c r="H8354">
        <v>0</v>
      </c>
      <c r="I8354">
        <v>0</v>
      </c>
      <c r="J8354">
        <v>0</v>
      </c>
      <c r="K8354">
        <v>9.1999999999999998E-2</v>
      </c>
      <c r="L8354" t="s">
        <v>23</v>
      </c>
      <c r="M8354" s="4">
        <v>9200</v>
      </c>
      <c r="N8354" s="2" t="str">
        <f>VLOOKUP(Tabla1[[#This Row],[nemo]],'Nemos y clasificaciones'!$A$2:$B$5000,2,FALSE)</f>
        <v>VANECK JP MORGAN EM LOCAL CURR. BOND ETF</v>
      </c>
      <c r="O8354" s="4" t="str">
        <f>VLOOKUP(Tabla1[[#This Row],[nemo]],'Nemos y clasificaciones'!$A$1:$C$3000,3,FALSE)</f>
        <v>ETF</v>
      </c>
      <c r="P8354" s="4"/>
      <c r="Q8354" s="4"/>
    </row>
    <row r="8355" spans="1:17" x14ac:dyDescent="0.25">
      <c r="A8355" t="s">
        <v>8928</v>
      </c>
      <c r="B8355" s="1">
        <v>43039</v>
      </c>
      <c r="C8355" s="1">
        <v>43046</v>
      </c>
      <c r="D8355" t="s">
        <v>21</v>
      </c>
      <c r="E8355" t="s">
        <v>265</v>
      </c>
      <c r="F8355">
        <v>0</v>
      </c>
      <c r="G8355">
        <v>100000</v>
      </c>
      <c r="H8355">
        <v>0</v>
      </c>
      <c r="I8355">
        <v>0</v>
      </c>
      <c r="J8355">
        <v>0</v>
      </c>
      <c r="K8355">
        <v>9.1999999999999998E-2</v>
      </c>
      <c r="L8355" t="s">
        <v>23</v>
      </c>
      <c r="M8355" s="4">
        <v>9200</v>
      </c>
      <c r="N8355" s="2" t="str">
        <f>VLOOKUP(Tabla1[[#This Row],[nemo]],'Nemos y clasificaciones'!$A$2:$B$5000,2,FALSE)</f>
        <v>VANECK JP MORGAN EM LOCAL CURR. BOND ETF</v>
      </c>
      <c r="O8355" s="4" t="str">
        <f>VLOOKUP(Tabla1[[#This Row],[nemo]],'Nemos y clasificaciones'!$A$1:$C$3000,3,FALSE)</f>
        <v>ETF</v>
      </c>
      <c r="P8355" s="4"/>
      <c r="Q8355" s="4"/>
    </row>
    <row r="8356" spans="1:17" x14ac:dyDescent="0.25">
      <c r="A8356" t="s">
        <v>6700</v>
      </c>
      <c r="B8356" s="1">
        <v>43556</v>
      </c>
      <c r="C8356" s="1">
        <v>43560</v>
      </c>
      <c r="D8356" t="s">
        <v>21</v>
      </c>
      <c r="E8356" t="s">
        <v>265</v>
      </c>
      <c r="F8356">
        <v>0</v>
      </c>
      <c r="G8356">
        <v>50000</v>
      </c>
      <c r="H8356">
        <v>0</v>
      </c>
      <c r="I8356">
        <v>0</v>
      </c>
      <c r="J8356">
        <v>0</v>
      </c>
      <c r="K8356">
        <v>0.183</v>
      </c>
      <c r="L8356" t="s">
        <v>23</v>
      </c>
      <c r="M8356" s="4">
        <v>9150</v>
      </c>
      <c r="N8356" s="2" t="str">
        <f>VLOOKUP(Tabla1[[#This Row],[nemo]],'Nemos y clasificaciones'!$A$2:$B$5000,2,FALSE)</f>
        <v>VANECK JP MORGAN EM LOCAL CURR. BOND ETF</v>
      </c>
      <c r="O8356" s="4" t="str">
        <f>VLOOKUP(Tabla1[[#This Row],[nemo]],'Nemos y clasificaciones'!$A$1:$C$3000,3,FALSE)</f>
        <v>ETF</v>
      </c>
      <c r="P8356" s="4"/>
      <c r="Q8356" s="4"/>
    </row>
    <row r="8357" spans="1:17" x14ac:dyDescent="0.25">
      <c r="A8357" t="s">
        <v>6590</v>
      </c>
      <c r="B8357" s="1">
        <v>43579</v>
      </c>
      <c r="C8357" s="1">
        <v>43585</v>
      </c>
      <c r="D8357" t="s">
        <v>21</v>
      </c>
      <c r="E8357" t="s">
        <v>265</v>
      </c>
      <c r="F8357">
        <v>0</v>
      </c>
      <c r="G8357">
        <v>50000</v>
      </c>
      <c r="H8357">
        <v>0</v>
      </c>
      <c r="I8357">
        <v>0</v>
      </c>
      <c r="J8357">
        <v>0</v>
      </c>
      <c r="K8357">
        <v>0.182</v>
      </c>
      <c r="L8357" t="s">
        <v>23</v>
      </c>
      <c r="M8357" s="4">
        <v>9100</v>
      </c>
      <c r="N8357" s="2" t="str">
        <f>VLOOKUP(Tabla1[[#This Row],[nemo]],'Nemos y clasificaciones'!$A$2:$B$5000,2,FALSE)</f>
        <v>VANECK JP MORGAN EM LOCAL CURR. BOND ETF</v>
      </c>
      <c r="O8357" s="4" t="str">
        <f>VLOOKUP(Tabla1[[#This Row],[nemo]],'Nemos y clasificaciones'!$A$1:$C$3000,3,FALSE)</f>
        <v>ETF</v>
      </c>
      <c r="P8357" s="4"/>
      <c r="Q8357" s="4"/>
    </row>
    <row r="8358" spans="1:17" x14ac:dyDescent="0.25">
      <c r="A8358" t="s">
        <v>7014</v>
      </c>
      <c r="B8358" s="1">
        <v>43461</v>
      </c>
      <c r="C8358" s="1">
        <v>43468</v>
      </c>
      <c r="D8358" t="s">
        <v>21</v>
      </c>
      <c r="E8358" t="s">
        <v>265</v>
      </c>
      <c r="F8358">
        <v>0</v>
      </c>
      <c r="G8358">
        <v>50000</v>
      </c>
      <c r="H8358">
        <v>0</v>
      </c>
      <c r="I8358">
        <v>0</v>
      </c>
      <c r="J8358">
        <v>0</v>
      </c>
      <c r="K8358">
        <v>0.182</v>
      </c>
      <c r="L8358" t="s">
        <v>23</v>
      </c>
      <c r="M8358" s="4">
        <v>9100</v>
      </c>
      <c r="N8358" s="2" t="str">
        <f>VLOOKUP(Tabla1[[#This Row],[nemo]],'Nemos y clasificaciones'!$A$2:$B$5000,2,FALSE)</f>
        <v>VANECK JP MORGAN EM LOCAL CURR. BOND ETF</v>
      </c>
      <c r="O8358" s="4" t="str">
        <f>VLOOKUP(Tabla1[[#This Row],[nemo]],'Nemos y clasificaciones'!$A$1:$C$3000,3,FALSE)</f>
        <v>ETF</v>
      </c>
      <c r="P8358" s="4"/>
      <c r="Q8358" s="4"/>
    </row>
    <row r="8359" spans="1:17" x14ac:dyDescent="0.25">
      <c r="A8359" t="s">
        <v>8337</v>
      </c>
      <c r="B8359" s="1">
        <v>43214</v>
      </c>
      <c r="C8359" s="1">
        <v>43220</v>
      </c>
      <c r="D8359" t="s">
        <v>21</v>
      </c>
      <c r="E8359" t="s">
        <v>265</v>
      </c>
      <c r="F8359">
        <v>0</v>
      </c>
      <c r="G8359">
        <v>100000</v>
      </c>
      <c r="H8359">
        <v>0</v>
      </c>
      <c r="I8359">
        <v>0</v>
      </c>
      <c r="J8359">
        <v>0</v>
      </c>
      <c r="K8359">
        <v>9.0999999999999998E-2</v>
      </c>
      <c r="L8359" t="s">
        <v>23</v>
      </c>
      <c r="M8359" s="4">
        <v>9100</v>
      </c>
      <c r="N8359" s="2" t="str">
        <f>VLOOKUP(Tabla1[[#This Row],[nemo]],'Nemos y clasificaciones'!$A$2:$B$5000,2,FALSE)</f>
        <v>VANECK JP MORGAN EM LOCAL CURR. BOND ETF</v>
      </c>
      <c r="O8359" s="4" t="str">
        <f>VLOOKUP(Tabla1[[#This Row],[nemo]],'Nemos y clasificaciones'!$A$1:$C$3000,3,FALSE)</f>
        <v>ETF</v>
      </c>
      <c r="P8359" s="4"/>
      <c r="Q8359" s="4"/>
    </row>
    <row r="8360" spans="1:17" x14ac:dyDescent="0.25">
      <c r="A8360" t="s">
        <v>11861</v>
      </c>
      <c r="B8360" s="1">
        <v>42095</v>
      </c>
      <c r="C8360" s="1">
        <v>42102</v>
      </c>
      <c r="D8360" t="s">
        <v>21</v>
      </c>
      <c r="E8360" t="s">
        <v>265</v>
      </c>
      <c r="F8360">
        <v>0</v>
      </c>
      <c r="G8360">
        <v>100000</v>
      </c>
      <c r="H8360">
        <v>0</v>
      </c>
      <c r="I8360">
        <v>0</v>
      </c>
      <c r="J8360">
        <v>0</v>
      </c>
      <c r="K8360">
        <v>9.0999999999999998E-2</v>
      </c>
      <c r="L8360" t="s">
        <v>23</v>
      </c>
      <c r="M8360" s="4">
        <v>9100</v>
      </c>
      <c r="N8360" s="2" t="str">
        <f>VLOOKUP(Tabla1[[#This Row],[nemo]],'Nemos y clasificaciones'!$A$2:$B$5000,2,FALSE)</f>
        <v>VANECK JP MORGAN EM LOCAL CURR. BOND ETF</v>
      </c>
      <c r="O8360" s="4" t="str">
        <f>VLOOKUP(Tabla1[[#This Row],[nemo]],'Nemos y clasificaciones'!$A$1:$C$3000,3,FALSE)</f>
        <v>ETF</v>
      </c>
      <c r="P8360" s="4"/>
      <c r="Q8360" s="4"/>
    </row>
    <row r="8361" spans="1:17" x14ac:dyDescent="0.25">
      <c r="A8361" t="s">
        <v>5413</v>
      </c>
      <c r="B8361" s="1">
        <v>43768</v>
      </c>
      <c r="C8361" s="1">
        <v>43776</v>
      </c>
      <c r="D8361" t="s">
        <v>21</v>
      </c>
      <c r="E8361" t="s">
        <v>265</v>
      </c>
      <c r="F8361">
        <v>0</v>
      </c>
      <c r="G8361">
        <v>50000</v>
      </c>
      <c r="H8361">
        <v>0</v>
      </c>
      <c r="I8361">
        <v>0</v>
      </c>
      <c r="J8361">
        <v>0</v>
      </c>
      <c r="K8361">
        <v>0.18099999999999999</v>
      </c>
      <c r="L8361" t="s">
        <v>23</v>
      </c>
      <c r="M8361" s="4">
        <v>9050</v>
      </c>
      <c r="N8361" s="2" t="str">
        <f>VLOOKUP(Tabla1[[#This Row],[nemo]],'Nemos y clasificaciones'!$A$2:$B$5000,2,FALSE)</f>
        <v>VANECK JP MORGAN EM LOCAL CURR. BOND ETF</v>
      </c>
      <c r="O8361" s="4" t="str">
        <f>VLOOKUP(Tabla1[[#This Row],[nemo]],'Nemos y clasificaciones'!$A$1:$C$3000,3,FALSE)</f>
        <v>ETF</v>
      </c>
      <c r="P8361" s="4"/>
      <c r="Q8361" s="4"/>
    </row>
    <row r="8362" spans="1:17" x14ac:dyDescent="0.25">
      <c r="A8362" t="s">
        <v>10140</v>
      </c>
      <c r="B8362" s="1">
        <v>42248</v>
      </c>
      <c r="C8362" s="1">
        <v>42255</v>
      </c>
      <c r="D8362" t="s">
        <v>21</v>
      </c>
      <c r="E8362" t="s">
        <v>265</v>
      </c>
      <c r="F8362">
        <v>0</v>
      </c>
      <c r="G8362">
        <v>100000</v>
      </c>
      <c r="H8362">
        <v>0</v>
      </c>
      <c r="I8362">
        <v>0</v>
      </c>
      <c r="J8362">
        <v>0</v>
      </c>
      <c r="K8362">
        <v>0.09</v>
      </c>
      <c r="L8362" t="s">
        <v>23</v>
      </c>
      <c r="M8362" s="4">
        <v>9000</v>
      </c>
      <c r="N8362" s="2" t="str">
        <f>VLOOKUP(Tabla1[[#This Row],[nemo]],'Nemos y clasificaciones'!$A$2:$B$5000,2,FALSE)</f>
        <v>VANECK JP MORGAN EM LOCAL CURR. BOND ETF</v>
      </c>
      <c r="O8362" s="4" t="str">
        <f>VLOOKUP(Tabla1[[#This Row],[nemo]],'Nemos y clasificaciones'!$A$1:$C$3000,3,FALSE)</f>
        <v>ETF</v>
      </c>
      <c r="P8362" s="4"/>
      <c r="Q8362" s="4"/>
    </row>
    <row r="8363" spans="1:17" x14ac:dyDescent="0.25">
      <c r="A8363" t="s">
        <v>10140</v>
      </c>
      <c r="B8363" s="1">
        <v>42186</v>
      </c>
      <c r="C8363" s="1">
        <v>42193</v>
      </c>
      <c r="D8363" t="s">
        <v>21</v>
      </c>
      <c r="E8363" t="s">
        <v>265</v>
      </c>
      <c r="F8363">
        <v>0</v>
      </c>
      <c r="G8363">
        <v>100000</v>
      </c>
      <c r="H8363">
        <v>0</v>
      </c>
      <c r="I8363">
        <v>0</v>
      </c>
      <c r="J8363">
        <v>0</v>
      </c>
      <c r="K8363">
        <v>0.09</v>
      </c>
      <c r="L8363" t="s">
        <v>23</v>
      </c>
      <c r="M8363" s="4">
        <v>9000</v>
      </c>
      <c r="N8363" s="2" t="str">
        <f>VLOOKUP(Tabla1[[#This Row],[nemo]],'Nemos y clasificaciones'!$A$2:$B$5000,2,FALSE)</f>
        <v>VANECK JP MORGAN EM LOCAL CURR. BOND ETF</v>
      </c>
      <c r="O8363" s="4" t="str">
        <f>VLOOKUP(Tabla1[[#This Row],[nemo]],'Nemos y clasificaciones'!$A$1:$C$3000,3,FALSE)</f>
        <v>ETF</v>
      </c>
      <c r="P8363" s="4"/>
      <c r="Q8363" s="4"/>
    </row>
    <row r="8364" spans="1:17" x14ac:dyDescent="0.25">
      <c r="A8364" t="s">
        <v>7671</v>
      </c>
      <c r="B8364" s="1">
        <v>43283</v>
      </c>
      <c r="C8364" s="1">
        <v>43290</v>
      </c>
      <c r="D8364" t="s">
        <v>21</v>
      </c>
      <c r="E8364" t="s">
        <v>265</v>
      </c>
      <c r="F8364">
        <v>0</v>
      </c>
      <c r="G8364">
        <v>100000</v>
      </c>
      <c r="H8364">
        <v>0</v>
      </c>
      <c r="I8364">
        <v>0</v>
      </c>
      <c r="J8364">
        <v>0</v>
      </c>
      <c r="K8364">
        <v>8.8999999999999996E-2</v>
      </c>
      <c r="L8364" t="s">
        <v>23</v>
      </c>
      <c r="M8364" s="4">
        <v>8900</v>
      </c>
      <c r="N8364" s="2" t="str">
        <f>VLOOKUP(Tabla1[[#This Row],[nemo]],'Nemos y clasificaciones'!$A$2:$B$5000,2,FALSE)</f>
        <v>VANECK JP MORGAN EM LOCAL CURR. BOND ETF</v>
      </c>
      <c r="O8364" s="4" t="str">
        <f>VLOOKUP(Tabla1[[#This Row],[nemo]],'Nemos y clasificaciones'!$A$1:$C$3000,3,FALSE)</f>
        <v>ETF</v>
      </c>
      <c r="P8364" s="4"/>
      <c r="Q8364" s="4"/>
    </row>
    <row r="8365" spans="1:17" x14ac:dyDescent="0.25">
      <c r="A8365" t="s">
        <v>8995</v>
      </c>
      <c r="B8365" s="1">
        <v>43010</v>
      </c>
      <c r="C8365" s="1">
        <v>43014</v>
      </c>
      <c r="D8365" t="s">
        <v>21</v>
      </c>
      <c r="E8365" t="s">
        <v>265</v>
      </c>
      <c r="F8365">
        <v>0</v>
      </c>
      <c r="G8365">
        <v>100000</v>
      </c>
      <c r="H8365">
        <v>0</v>
      </c>
      <c r="I8365">
        <v>0</v>
      </c>
      <c r="J8365">
        <v>0</v>
      </c>
      <c r="K8365">
        <v>8.8999999999999996E-2</v>
      </c>
      <c r="L8365" t="s">
        <v>23</v>
      </c>
      <c r="M8365" s="4">
        <v>8900</v>
      </c>
      <c r="N8365" s="2" t="str">
        <f>VLOOKUP(Tabla1[[#This Row],[nemo]],'Nemos y clasificaciones'!$A$2:$B$5000,2,FALSE)</f>
        <v>VANECK JP MORGAN EM LOCAL CURR. BOND ETF</v>
      </c>
      <c r="O8365" s="4" t="str">
        <f>VLOOKUP(Tabla1[[#This Row],[nemo]],'Nemos y clasificaciones'!$A$1:$C$3000,3,FALSE)</f>
        <v>ETF</v>
      </c>
      <c r="P8365" s="4"/>
      <c r="Q8365" s="4"/>
    </row>
    <row r="8366" spans="1:17" x14ac:dyDescent="0.25">
      <c r="A8366" t="s">
        <v>8995</v>
      </c>
      <c r="B8366" s="1">
        <v>42887</v>
      </c>
      <c r="C8366" s="1">
        <v>42893</v>
      </c>
      <c r="D8366" t="s">
        <v>21</v>
      </c>
      <c r="E8366" t="s">
        <v>265</v>
      </c>
      <c r="F8366">
        <v>0</v>
      </c>
      <c r="G8366">
        <v>100000</v>
      </c>
      <c r="H8366">
        <v>0</v>
      </c>
      <c r="I8366">
        <v>0</v>
      </c>
      <c r="J8366">
        <v>0</v>
      </c>
      <c r="K8366">
        <v>8.8999999999999996E-2</v>
      </c>
      <c r="L8366" t="s">
        <v>23</v>
      </c>
      <c r="M8366" s="4">
        <v>8900</v>
      </c>
      <c r="N8366" s="2" t="str">
        <f>VLOOKUP(Tabla1[[#This Row],[nemo]],'Nemos y clasificaciones'!$A$2:$B$5000,2,FALSE)</f>
        <v>VANECK JP MORGAN EM LOCAL CURR. BOND ETF</v>
      </c>
      <c r="O8366" s="4" t="str">
        <f>VLOOKUP(Tabla1[[#This Row],[nemo]],'Nemos y clasificaciones'!$A$1:$C$3000,3,FALSE)</f>
        <v>ETF</v>
      </c>
      <c r="P8366" s="4"/>
      <c r="Q8366" s="4"/>
    </row>
    <row r="8367" spans="1:17" x14ac:dyDescent="0.25">
      <c r="A8367" t="s">
        <v>10705</v>
      </c>
      <c r="B8367" s="1">
        <v>42492</v>
      </c>
      <c r="C8367" s="1">
        <v>42496</v>
      </c>
      <c r="D8367" t="s">
        <v>21</v>
      </c>
      <c r="E8367" t="s">
        <v>265</v>
      </c>
      <c r="F8367">
        <v>0</v>
      </c>
      <c r="G8367">
        <v>100000</v>
      </c>
      <c r="H8367">
        <v>0</v>
      </c>
      <c r="I8367">
        <v>0</v>
      </c>
      <c r="J8367">
        <v>0</v>
      </c>
      <c r="K8367">
        <v>8.8999999999999996E-2</v>
      </c>
      <c r="L8367" t="s">
        <v>23</v>
      </c>
      <c r="M8367" s="4">
        <v>8900</v>
      </c>
      <c r="N8367" s="2" t="str">
        <f>VLOOKUP(Tabla1[[#This Row],[nemo]],'Nemos y clasificaciones'!$A$2:$B$5000,2,FALSE)</f>
        <v>VANECK JP MORGAN EM LOCAL CURR. BOND ETF</v>
      </c>
      <c r="O8367" s="4" t="str">
        <f>VLOOKUP(Tabla1[[#This Row],[nemo]],'Nemos y clasificaciones'!$A$1:$C$3000,3,FALSE)</f>
        <v>ETF</v>
      </c>
      <c r="P8367" s="4"/>
      <c r="Q8367" s="4"/>
    </row>
    <row r="8368" spans="1:17" x14ac:dyDescent="0.25">
      <c r="A8368" t="s">
        <v>10705</v>
      </c>
      <c r="B8368" s="1">
        <v>42156</v>
      </c>
      <c r="C8368" s="1">
        <v>42160</v>
      </c>
      <c r="D8368" t="s">
        <v>21</v>
      </c>
      <c r="E8368" t="s">
        <v>265</v>
      </c>
      <c r="F8368">
        <v>0</v>
      </c>
      <c r="G8368">
        <v>100000</v>
      </c>
      <c r="H8368">
        <v>0</v>
      </c>
      <c r="I8368">
        <v>0</v>
      </c>
      <c r="J8368">
        <v>0</v>
      </c>
      <c r="K8368">
        <v>8.8999999999999996E-2</v>
      </c>
      <c r="L8368" t="s">
        <v>23</v>
      </c>
      <c r="M8368" s="4">
        <v>8900</v>
      </c>
      <c r="N8368" s="2" t="str">
        <f>VLOOKUP(Tabla1[[#This Row],[nemo]],'Nemos y clasificaciones'!$A$2:$B$5000,2,FALSE)</f>
        <v>VANECK JP MORGAN EM LOCAL CURR. BOND ETF</v>
      </c>
      <c r="O8368" s="4" t="str">
        <f>VLOOKUP(Tabla1[[#This Row],[nemo]],'Nemos y clasificaciones'!$A$1:$C$3000,3,FALSE)</f>
        <v>ETF</v>
      </c>
      <c r="P8368" s="4"/>
      <c r="Q8368" s="4"/>
    </row>
    <row r="8369" spans="1:17" x14ac:dyDescent="0.25">
      <c r="A8369" t="s">
        <v>7322</v>
      </c>
      <c r="B8369" s="1">
        <v>43407</v>
      </c>
      <c r="C8369" s="1">
        <v>43411</v>
      </c>
      <c r="D8369" t="s">
        <v>21</v>
      </c>
      <c r="E8369" t="s">
        <v>265</v>
      </c>
      <c r="F8369">
        <v>0</v>
      </c>
      <c r="G8369">
        <v>50000</v>
      </c>
      <c r="H8369">
        <v>0</v>
      </c>
      <c r="I8369">
        <v>0</v>
      </c>
      <c r="J8369">
        <v>0</v>
      </c>
      <c r="K8369">
        <v>0.17699999999999999</v>
      </c>
      <c r="L8369" t="s">
        <v>23</v>
      </c>
      <c r="M8369" s="4">
        <v>8850</v>
      </c>
      <c r="N8369" s="2" t="str">
        <f>VLOOKUP(Tabla1[[#This Row],[nemo]],'Nemos y clasificaciones'!$A$2:$B$5000,2,FALSE)</f>
        <v>VANECK JP MORGAN EM LOCAL CURR. BOND ETF</v>
      </c>
      <c r="O8369" s="4" t="str">
        <f>VLOOKUP(Tabla1[[#This Row],[nemo]],'Nemos y clasificaciones'!$A$1:$C$3000,3,FALSE)</f>
        <v>ETF</v>
      </c>
      <c r="P8369" s="4"/>
      <c r="Q8369" s="4"/>
    </row>
    <row r="8370" spans="1:17" x14ac:dyDescent="0.25">
      <c r="A8370" t="s">
        <v>7233</v>
      </c>
      <c r="B8370" s="1">
        <v>43437</v>
      </c>
      <c r="C8370" s="1">
        <v>43441</v>
      </c>
      <c r="D8370" t="s">
        <v>21</v>
      </c>
      <c r="E8370" t="s">
        <v>265</v>
      </c>
      <c r="F8370">
        <v>0</v>
      </c>
      <c r="G8370">
        <v>50000</v>
      </c>
      <c r="H8370">
        <v>0</v>
      </c>
      <c r="I8370">
        <v>0</v>
      </c>
      <c r="J8370">
        <v>0</v>
      </c>
      <c r="K8370">
        <v>0.17599999999999999</v>
      </c>
      <c r="L8370" t="s">
        <v>23</v>
      </c>
      <c r="M8370" s="4">
        <v>8800</v>
      </c>
      <c r="N8370" s="2" t="str">
        <f>VLOOKUP(Tabla1[[#This Row],[nemo]],'Nemos y clasificaciones'!$A$2:$B$5000,2,FALSE)</f>
        <v>VANECK JP MORGAN EM LOCAL CURR. BOND ETF</v>
      </c>
      <c r="O8370" s="4" t="str">
        <f>VLOOKUP(Tabla1[[#This Row],[nemo]],'Nemos y clasificaciones'!$A$1:$C$3000,3,FALSE)</f>
        <v>ETF</v>
      </c>
      <c r="P8370" s="4"/>
      <c r="Q8370" s="4"/>
    </row>
    <row r="8371" spans="1:17" x14ac:dyDescent="0.25">
      <c r="A8371" t="s">
        <v>8537</v>
      </c>
      <c r="B8371" s="1">
        <v>43160</v>
      </c>
      <c r="C8371" s="1">
        <v>43166</v>
      </c>
      <c r="D8371" t="s">
        <v>21</v>
      </c>
      <c r="E8371" t="s">
        <v>265</v>
      </c>
      <c r="F8371">
        <v>0</v>
      </c>
      <c r="G8371">
        <v>100000</v>
      </c>
      <c r="H8371">
        <v>0</v>
      </c>
      <c r="I8371">
        <v>0</v>
      </c>
      <c r="J8371">
        <v>0</v>
      </c>
      <c r="K8371">
        <v>8.6999999999999994E-2</v>
      </c>
      <c r="L8371" t="s">
        <v>23</v>
      </c>
      <c r="M8371" s="4">
        <v>8700</v>
      </c>
      <c r="N8371" s="2" t="str">
        <f>VLOOKUP(Tabla1[[#This Row],[nemo]],'Nemos y clasificaciones'!$A$2:$B$5000,2,FALSE)</f>
        <v>VANECK JP MORGAN EM LOCAL CURR. BOND ETF</v>
      </c>
      <c r="O8371" s="4" t="str">
        <f>VLOOKUP(Tabla1[[#This Row],[nemo]],'Nemos y clasificaciones'!$A$1:$C$3000,3,FALSE)</f>
        <v>ETF</v>
      </c>
      <c r="P8371" s="4"/>
      <c r="Q8371" s="4"/>
    </row>
    <row r="8372" spans="1:17" x14ac:dyDescent="0.25">
      <c r="A8372" t="s">
        <v>8580</v>
      </c>
      <c r="B8372" s="1">
        <v>43132</v>
      </c>
      <c r="C8372" s="1">
        <v>43138</v>
      </c>
      <c r="D8372" t="s">
        <v>21</v>
      </c>
      <c r="E8372" t="s">
        <v>265</v>
      </c>
      <c r="F8372">
        <v>0</v>
      </c>
      <c r="G8372">
        <v>100000</v>
      </c>
      <c r="H8372">
        <v>0</v>
      </c>
      <c r="I8372">
        <v>0</v>
      </c>
      <c r="J8372">
        <v>0</v>
      </c>
      <c r="K8372">
        <v>8.6999999999999994E-2</v>
      </c>
      <c r="L8372" t="s">
        <v>23</v>
      </c>
      <c r="M8372" s="4">
        <v>8700</v>
      </c>
      <c r="N8372" s="2" t="str">
        <f>VLOOKUP(Tabla1[[#This Row],[nemo]],'Nemos y clasificaciones'!$A$2:$B$5000,2,FALSE)</f>
        <v>VANECK JP MORGAN EM LOCAL CURR. BOND ETF</v>
      </c>
      <c r="O8372" s="4" t="str">
        <f>VLOOKUP(Tabla1[[#This Row],[nemo]],'Nemos y clasificaciones'!$A$1:$C$3000,3,FALSE)</f>
        <v>ETF</v>
      </c>
      <c r="P8372" s="4"/>
      <c r="Q8372" s="4"/>
    </row>
    <row r="8373" spans="1:17" x14ac:dyDescent="0.25">
      <c r="A8373" t="s">
        <v>8580</v>
      </c>
      <c r="B8373" s="1">
        <v>42948</v>
      </c>
      <c r="C8373" s="1">
        <v>42954</v>
      </c>
      <c r="D8373" t="s">
        <v>21</v>
      </c>
      <c r="E8373" t="s">
        <v>265</v>
      </c>
      <c r="F8373">
        <v>0</v>
      </c>
      <c r="G8373">
        <v>100000</v>
      </c>
      <c r="H8373">
        <v>0</v>
      </c>
      <c r="I8373">
        <v>0</v>
      </c>
      <c r="J8373">
        <v>0</v>
      </c>
      <c r="K8373">
        <v>8.6999999999999994E-2</v>
      </c>
      <c r="L8373" t="s">
        <v>23</v>
      </c>
      <c r="M8373" s="4">
        <v>8700</v>
      </c>
      <c r="N8373" s="2" t="str">
        <f>VLOOKUP(Tabla1[[#This Row],[nemo]],'Nemos y clasificaciones'!$A$2:$B$5000,2,FALSE)</f>
        <v>VANECK JP MORGAN EM LOCAL CURR. BOND ETF</v>
      </c>
      <c r="O8373" s="4" t="str">
        <f>VLOOKUP(Tabla1[[#This Row],[nemo]],'Nemos y clasificaciones'!$A$1:$C$3000,3,FALSE)</f>
        <v>ETF</v>
      </c>
      <c r="P8373" s="4"/>
      <c r="Q8373" s="4"/>
    </row>
    <row r="8374" spans="1:17" x14ac:dyDescent="0.25">
      <c r="A8374" t="s">
        <v>8537</v>
      </c>
      <c r="B8374" s="1">
        <v>42522</v>
      </c>
      <c r="C8374" s="1">
        <v>42528</v>
      </c>
      <c r="D8374" t="s">
        <v>21</v>
      </c>
      <c r="E8374" t="s">
        <v>265</v>
      </c>
      <c r="F8374">
        <v>0</v>
      </c>
      <c r="G8374">
        <v>100000</v>
      </c>
      <c r="H8374">
        <v>0</v>
      </c>
      <c r="I8374">
        <v>0</v>
      </c>
      <c r="J8374">
        <v>0</v>
      </c>
      <c r="K8374">
        <v>8.6999999999999994E-2</v>
      </c>
      <c r="L8374" t="s">
        <v>23</v>
      </c>
      <c r="M8374" s="4">
        <v>8700</v>
      </c>
      <c r="N8374" s="2" t="str">
        <f>VLOOKUP(Tabla1[[#This Row],[nemo]],'Nemos y clasificaciones'!$A$2:$B$5000,2,FALSE)</f>
        <v>VANECK JP MORGAN EM LOCAL CURR. BOND ETF</v>
      </c>
      <c r="O8374" s="4" t="str">
        <f>VLOOKUP(Tabla1[[#This Row],[nemo]],'Nemos y clasificaciones'!$A$1:$C$3000,3,FALSE)</f>
        <v>ETF</v>
      </c>
      <c r="P8374" s="4"/>
      <c r="Q8374" s="4"/>
    </row>
    <row r="8375" spans="1:17" x14ac:dyDescent="0.25">
      <c r="A8375" t="s">
        <v>11337</v>
      </c>
      <c r="B8375" s="1">
        <v>42219</v>
      </c>
      <c r="C8375" s="1">
        <v>42223</v>
      </c>
      <c r="D8375" t="s">
        <v>21</v>
      </c>
      <c r="E8375" t="s">
        <v>265</v>
      </c>
      <c r="F8375">
        <v>0</v>
      </c>
      <c r="G8375">
        <v>100000</v>
      </c>
      <c r="H8375">
        <v>0</v>
      </c>
      <c r="I8375">
        <v>0</v>
      </c>
      <c r="J8375">
        <v>0</v>
      </c>
      <c r="K8375">
        <v>8.6999999999999994E-2</v>
      </c>
      <c r="L8375" t="s">
        <v>23</v>
      </c>
      <c r="M8375" s="4">
        <v>8700</v>
      </c>
      <c r="N8375" s="2" t="str">
        <f>VLOOKUP(Tabla1[[#This Row],[nemo]],'Nemos y clasificaciones'!$A$2:$B$5000,2,FALSE)</f>
        <v>VANECK JP MORGAN EM LOCAL CURR. BOND ETF</v>
      </c>
      <c r="O8375" s="4" t="str">
        <f>VLOOKUP(Tabla1[[#This Row],[nemo]],'Nemos y clasificaciones'!$A$1:$C$3000,3,FALSE)</f>
        <v>ETF</v>
      </c>
      <c r="P8375" s="4"/>
      <c r="Q8375" s="4"/>
    </row>
    <row r="8376" spans="1:17" x14ac:dyDescent="0.25">
      <c r="A8376" t="s">
        <v>7526</v>
      </c>
      <c r="B8376" s="1">
        <v>43347</v>
      </c>
      <c r="C8376" s="1">
        <v>43353</v>
      </c>
      <c r="D8376" t="s">
        <v>21</v>
      </c>
      <c r="E8376" t="s">
        <v>265</v>
      </c>
      <c r="F8376">
        <v>0</v>
      </c>
      <c r="G8376">
        <v>100000</v>
      </c>
      <c r="H8376">
        <v>0</v>
      </c>
      <c r="I8376">
        <v>0</v>
      </c>
      <c r="J8376">
        <v>0</v>
      </c>
      <c r="K8376">
        <v>8.5999999999999993E-2</v>
      </c>
      <c r="L8376" t="s">
        <v>23</v>
      </c>
      <c r="M8376" s="4">
        <v>8600</v>
      </c>
      <c r="N8376" s="2" t="str">
        <f>VLOOKUP(Tabla1[[#This Row],[nemo]],'Nemos y clasificaciones'!$A$2:$B$5000,2,FALSE)</f>
        <v>VANECK JP MORGAN EM LOCAL CURR. BOND ETF</v>
      </c>
      <c r="O8376" s="4" t="str">
        <f>VLOOKUP(Tabla1[[#This Row],[nemo]],'Nemos y clasificaciones'!$A$1:$C$3000,3,FALSE)</f>
        <v>ETF</v>
      </c>
      <c r="P8376" s="4"/>
      <c r="Q8376" s="4"/>
    </row>
    <row r="8377" spans="1:17" x14ac:dyDescent="0.25">
      <c r="A8377" t="s">
        <v>10912</v>
      </c>
      <c r="B8377" s="1">
        <v>42401</v>
      </c>
      <c r="C8377" s="1">
        <v>42405</v>
      </c>
      <c r="D8377" t="s">
        <v>21</v>
      </c>
      <c r="E8377" t="s">
        <v>265</v>
      </c>
      <c r="F8377">
        <v>0</v>
      </c>
      <c r="G8377">
        <v>100000</v>
      </c>
      <c r="H8377">
        <v>0</v>
      </c>
      <c r="I8377">
        <v>0</v>
      </c>
      <c r="J8377">
        <v>0</v>
      </c>
      <c r="K8377">
        <v>8.5999999999999993E-2</v>
      </c>
      <c r="L8377" t="s">
        <v>23</v>
      </c>
      <c r="M8377" s="4">
        <v>8600</v>
      </c>
      <c r="N8377" s="2" t="str">
        <f>VLOOKUP(Tabla1[[#This Row],[nemo]],'Nemos y clasificaciones'!$A$2:$B$5000,2,FALSE)</f>
        <v>VANECK JP MORGAN EM LOCAL CURR. BOND ETF</v>
      </c>
      <c r="O8377" s="4" t="str">
        <f>VLOOKUP(Tabla1[[#This Row],[nemo]],'Nemos y clasificaciones'!$A$1:$C$3000,3,FALSE)</f>
        <v>ETF</v>
      </c>
      <c r="P8377" s="4"/>
      <c r="Q8377" s="4"/>
    </row>
    <row r="8378" spans="1:17" x14ac:dyDescent="0.25">
      <c r="A8378" t="s">
        <v>7526</v>
      </c>
      <c r="B8378" s="1">
        <v>42037</v>
      </c>
      <c r="C8378" s="1">
        <v>42041</v>
      </c>
      <c r="D8378" t="s">
        <v>21</v>
      </c>
      <c r="E8378" t="s">
        <v>265</v>
      </c>
      <c r="F8378">
        <v>0</v>
      </c>
      <c r="G8378">
        <v>100000</v>
      </c>
      <c r="H8378">
        <v>0</v>
      </c>
      <c r="I8378">
        <v>0</v>
      </c>
      <c r="J8378">
        <v>0</v>
      </c>
      <c r="K8378">
        <v>8.5999999999999993E-2</v>
      </c>
      <c r="L8378" t="s">
        <v>23</v>
      </c>
      <c r="M8378" s="4">
        <v>8600</v>
      </c>
      <c r="N8378" s="2" t="str">
        <f>VLOOKUP(Tabla1[[#This Row],[nemo]],'Nemos y clasificaciones'!$A$2:$B$5000,2,FALSE)</f>
        <v>VANECK JP MORGAN EM LOCAL CURR. BOND ETF</v>
      </c>
      <c r="O8378" s="4" t="str">
        <f>VLOOKUP(Tabla1[[#This Row],[nemo]],'Nemos y clasificaciones'!$A$1:$C$3000,3,FALSE)</f>
        <v>ETF</v>
      </c>
      <c r="P8378" s="4"/>
      <c r="Q8378" s="4"/>
    </row>
    <row r="8379" spans="1:17" x14ac:dyDescent="0.25">
      <c r="A8379" t="s">
        <v>5874</v>
      </c>
      <c r="B8379" s="1">
        <v>43647</v>
      </c>
      <c r="C8379" s="1">
        <v>43654</v>
      </c>
      <c r="D8379" t="s">
        <v>21</v>
      </c>
      <c r="E8379" t="s">
        <v>265</v>
      </c>
      <c r="F8379">
        <v>0</v>
      </c>
      <c r="G8379">
        <v>50000</v>
      </c>
      <c r="H8379">
        <v>0</v>
      </c>
      <c r="I8379">
        <v>0</v>
      </c>
      <c r="J8379">
        <v>0</v>
      </c>
      <c r="K8379">
        <v>0.17</v>
      </c>
      <c r="L8379" t="s">
        <v>23</v>
      </c>
      <c r="M8379" s="4">
        <v>8500</v>
      </c>
      <c r="N8379" s="2" t="str">
        <f>VLOOKUP(Tabla1[[#This Row],[nemo]],'Nemos y clasificaciones'!$A$2:$B$5000,2,FALSE)</f>
        <v>VANECK JP MORGAN EM LOCAL CURR. BOND ETF</v>
      </c>
      <c r="O8379" s="4" t="str">
        <f>VLOOKUP(Tabla1[[#This Row],[nemo]],'Nemos y clasificaciones'!$A$1:$C$3000,3,FALSE)</f>
        <v>ETF</v>
      </c>
      <c r="P8379" s="4"/>
      <c r="Q8379" s="4"/>
    </row>
    <row r="8380" spans="1:17" x14ac:dyDescent="0.25">
      <c r="A8380" t="s">
        <v>8861</v>
      </c>
      <c r="B8380" s="1">
        <v>43070</v>
      </c>
      <c r="C8380" s="1">
        <v>43076</v>
      </c>
      <c r="D8380" t="s">
        <v>21</v>
      </c>
      <c r="E8380" t="s">
        <v>265</v>
      </c>
      <c r="F8380">
        <v>0</v>
      </c>
      <c r="G8380">
        <v>100000</v>
      </c>
      <c r="H8380">
        <v>0</v>
      </c>
      <c r="I8380">
        <v>0</v>
      </c>
      <c r="J8380">
        <v>0</v>
      </c>
      <c r="K8380">
        <v>8.5000000000000006E-2</v>
      </c>
      <c r="L8380" t="s">
        <v>23</v>
      </c>
      <c r="M8380" s="4">
        <v>8500</v>
      </c>
      <c r="N8380" s="2" t="str">
        <f>VLOOKUP(Tabla1[[#This Row],[nemo]],'Nemos y clasificaciones'!$A$2:$B$5000,2,FALSE)</f>
        <v>VANECK JP MORGAN EM LOCAL CURR. BOND ETF</v>
      </c>
      <c r="O8380" s="4" t="str">
        <f>VLOOKUP(Tabla1[[#This Row],[nemo]],'Nemos y clasificaciones'!$A$1:$C$3000,3,FALSE)</f>
        <v>ETF</v>
      </c>
      <c r="P8380" s="4"/>
      <c r="Q8380" s="4"/>
    </row>
    <row r="8381" spans="1:17" x14ac:dyDescent="0.25">
      <c r="A8381" t="s">
        <v>9097</v>
      </c>
      <c r="B8381" s="1">
        <v>42979</v>
      </c>
      <c r="C8381" s="1">
        <v>42986</v>
      </c>
      <c r="D8381" t="s">
        <v>21</v>
      </c>
      <c r="E8381" t="s">
        <v>265</v>
      </c>
      <c r="F8381">
        <v>0</v>
      </c>
      <c r="G8381">
        <v>100000</v>
      </c>
      <c r="H8381">
        <v>0</v>
      </c>
      <c r="I8381">
        <v>0</v>
      </c>
      <c r="J8381">
        <v>0</v>
      </c>
      <c r="K8381">
        <v>8.5000000000000006E-2</v>
      </c>
      <c r="L8381" t="s">
        <v>23</v>
      </c>
      <c r="M8381" s="4">
        <v>8500</v>
      </c>
      <c r="N8381" s="2" t="str">
        <f>VLOOKUP(Tabla1[[#This Row],[nemo]],'Nemos y clasificaciones'!$A$2:$B$5000,2,FALSE)</f>
        <v>VANECK JP MORGAN EM LOCAL CURR. BOND ETF</v>
      </c>
      <c r="O8381" s="4" t="str">
        <f>VLOOKUP(Tabla1[[#This Row],[nemo]],'Nemos y clasificaciones'!$A$1:$C$3000,3,FALSE)</f>
        <v>ETF</v>
      </c>
      <c r="P8381" s="4"/>
      <c r="Q8381" s="4"/>
    </row>
    <row r="8382" spans="1:17" x14ac:dyDescent="0.25">
      <c r="A8382" t="s">
        <v>4658</v>
      </c>
      <c r="B8382" s="1">
        <v>42310</v>
      </c>
      <c r="C8382" s="1">
        <v>42314</v>
      </c>
      <c r="D8382" t="s">
        <v>21</v>
      </c>
      <c r="E8382" t="s">
        <v>265</v>
      </c>
      <c r="F8382">
        <v>0</v>
      </c>
      <c r="G8382">
        <v>100000</v>
      </c>
      <c r="H8382">
        <v>0</v>
      </c>
      <c r="I8382">
        <v>0</v>
      </c>
      <c r="J8382">
        <v>0</v>
      </c>
      <c r="K8382">
        <v>8.5000000000000006E-2</v>
      </c>
      <c r="L8382" t="s">
        <v>23</v>
      </c>
      <c r="M8382" s="4">
        <v>8500</v>
      </c>
      <c r="N8382" s="2" t="str">
        <f>VLOOKUP(Tabla1[[#This Row],[nemo]],'Nemos y clasificaciones'!$A$2:$B$5000,2,FALSE)</f>
        <v>VANECK JP MORGAN EM LOCAL CURR. BOND ETF</v>
      </c>
      <c r="O8382" s="4" t="str">
        <f>VLOOKUP(Tabla1[[#This Row],[nemo]],'Nemos y clasificaciones'!$A$1:$C$3000,3,FALSE)</f>
        <v>ETF</v>
      </c>
      <c r="P8382" s="4"/>
      <c r="Q8382" s="4"/>
    </row>
    <row r="8383" spans="1:17" x14ac:dyDescent="0.25">
      <c r="A8383" t="s">
        <v>9097</v>
      </c>
      <c r="B8383" s="1">
        <v>42278</v>
      </c>
      <c r="C8383" s="1">
        <v>42284</v>
      </c>
      <c r="D8383" t="s">
        <v>21</v>
      </c>
      <c r="E8383" t="s">
        <v>265</v>
      </c>
      <c r="F8383">
        <v>0</v>
      </c>
      <c r="G8383">
        <v>100000</v>
      </c>
      <c r="H8383">
        <v>0</v>
      </c>
      <c r="I8383">
        <v>0</v>
      </c>
      <c r="J8383">
        <v>0</v>
      </c>
      <c r="K8383">
        <v>8.5000000000000006E-2</v>
      </c>
      <c r="L8383" t="s">
        <v>23</v>
      </c>
      <c r="M8383" s="4">
        <v>8500</v>
      </c>
      <c r="N8383" s="2" t="str">
        <f>VLOOKUP(Tabla1[[#This Row],[nemo]],'Nemos y clasificaciones'!$A$2:$B$5000,2,FALSE)</f>
        <v>VANECK JP MORGAN EM LOCAL CURR. BOND ETF</v>
      </c>
      <c r="O8383" s="4" t="str">
        <f>VLOOKUP(Tabla1[[#This Row],[nemo]],'Nemos y clasificaciones'!$A$1:$C$3000,3,FALSE)</f>
        <v>ETF</v>
      </c>
      <c r="P8383" s="4"/>
      <c r="Q8383" s="4"/>
    </row>
    <row r="8384" spans="1:17" x14ac:dyDescent="0.25">
      <c r="A8384" t="s">
        <v>7411</v>
      </c>
      <c r="B8384" s="1">
        <v>43374</v>
      </c>
      <c r="C8384" s="1">
        <v>43378</v>
      </c>
      <c r="D8384" t="s">
        <v>21</v>
      </c>
      <c r="E8384" t="s">
        <v>265</v>
      </c>
      <c r="F8384">
        <v>0</v>
      </c>
      <c r="G8384">
        <v>100000</v>
      </c>
      <c r="H8384">
        <v>0</v>
      </c>
      <c r="I8384">
        <v>0</v>
      </c>
      <c r="J8384">
        <v>0</v>
      </c>
      <c r="K8384">
        <v>8.4000000000000005E-2</v>
      </c>
      <c r="L8384" t="s">
        <v>23</v>
      </c>
      <c r="M8384" s="4">
        <v>8400</v>
      </c>
      <c r="N8384" s="2" t="str">
        <f>VLOOKUP(Tabla1[[#This Row],[nemo]],'Nemos y clasificaciones'!$A$2:$B$5000,2,FALSE)</f>
        <v>VANECK JP MORGAN EM LOCAL CURR. BOND ETF</v>
      </c>
      <c r="O8384" s="4" t="str">
        <f>VLOOKUP(Tabla1[[#This Row],[nemo]],'Nemos y clasificaciones'!$A$1:$C$3000,3,FALSE)</f>
        <v>ETF</v>
      </c>
      <c r="P8384" s="4"/>
      <c r="Q8384" s="4"/>
    </row>
    <row r="8385" spans="1:17" x14ac:dyDescent="0.25">
      <c r="A8385" t="s">
        <v>8679</v>
      </c>
      <c r="B8385" s="1">
        <v>43096</v>
      </c>
      <c r="C8385" s="1">
        <v>43103</v>
      </c>
      <c r="D8385" t="s">
        <v>21</v>
      </c>
      <c r="E8385" t="s">
        <v>265</v>
      </c>
      <c r="F8385">
        <v>0</v>
      </c>
      <c r="G8385">
        <v>100000</v>
      </c>
      <c r="H8385">
        <v>0</v>
      </c>
      <c r="I8385">
        <v>0</v>
      </c>
      <c r="J8385">
        <v>0</v>
      </c>
      <c r="K8385">
        <v>8.4000000000000005E-2</v>
      </c>
      <c r="L8385" t="s">
        <v>23</v>
      </c>
      <c r="M8385" s="4">
        <v>8400</v>
      </c>
      <c r="N8385" s="2" t="str">
        <f>VLOOKUP(Tabla1[[#This Row],[nemo]],'Nemos y clasificaciones'!$A$2:$B$5000,2,FALSE)</f>
        <v>VANECK JP MORGAN EM LOCAL CURR. BOND ETF</v>
      </c>
      <c r="O8385" s="4" t="str">
        <f>VLOOKUP(Tabla1[[#This Row],[nemo]],'Nemos y clasificaciones'!$A$1:$C$3000,3,FALSE)</f>
        <v>ETF</v>
      </c>
      <c r="P8385" s="4"/>
      <c r="Q8385" s="4"/>
    </row>
    <row r="8386" spans="1:17" x14ac:dyDescent="0.25">
      <c r="A8386" t="s">
        <v>5529</v>
      </c>
      <c r="B8386" s="1">
        <v>42919</v>
      </c>
      <c r="C8386" s="1">
        <v>42926</v>
      </c>
      <c r="D8386" t="s">
        <v>21</v>
      </c>
      <c r="E8386" t="s">
        <v>265</v>
      </c>
      <c r="F8386">
        <v>0</v>
      </c>
      <c r="G8386">
        <v>100000</v>
      </c>
      <c r="H8386">
        <v>0</v>
      </c>
      <c r="I8386">
        <v>0</v>
      </c>
      <c r="J8386">
        <v>0</v>
      </c>
      <c r="K8386">
        <v>8.4000000000000005E-2</v>
      </c>
      <c r="L8386" t="s">
        <v>23</v>
      </c>
      <c r="M8386" s="4">
        <v>8400</v>
      </c>
      <c r="N8386" s="2" t="str">
        <f>VLOOKUP(Tabla1[[#This Row],[nemo]],'Nemos y clasificaciones'!$A$2:$B$5000,2,FALSE)</f>
        <v>VANECK JP MORGAN EM LOCAL CURR. BOND ETF</v>
      </c>
      <c r="O8386" s="4" t="str">
        <f>VLOOKUP(Tabla1[[#This Row],[nemo]],'Nemos y clasificaciones'!$A$1:$C$3000,3,FALSE)</f>
        <v>ETF</v>
      </c>
      <c r="P8386" s="4"/>
      <c r="Q8386" s="4"/>
    </row>
    <row r="8387" spans="1:17" x14ac:dyDescent="0.25">
      <c r="A8387" t="s">
        <v>10978</v>
      </c>
      <c r="B8387" s="1">
        <v>42367</v>
      </c>
      <c r="C8387" s="1">
        <v>42374</v>
      </c>
      <c r="D8387" t="s">
        <v>21</v>
      </c>
      <c r="E8387" t="s">
        <v>265</v>
      </c>
      <c r="F8387">
        <v>0</v>
      </c>
      <c r="G8387">
        <v>100000</v>
      </c>
      <c r="H8387">
        <v>0</v>
      </c>
      <c r="I8387">
        <v>0</v>
      </c>
      <c r="J8387">
        <v>0</v>
      </c>
      <c r="K8387">
        <v>8.4000000000000005E-2</v>
      </c>
      <c r="L8387" t="s">
        <v>23</v>
      </c>
      <c r="M8387" s="4">
        <v>8400</v>
      </c>
      <c r="N8387" s="2" t="str">
        <f>VLOOKUP(Tabla1[[#This Row],[nemo]],'Nemos y clasificaciones'!$A$2:$B$5000,2,FALSE)</f>
        <v>VANECK JP MORGAN EM LOCAL CURR. BOND ETF</v>
      </c>
      <c r="O8387" s="4" t="str">
        <f>VLOOKUP(Tabla1[[#This Row],[nemo]],'Nemos y clasificaciones'!$A$1:$C$3000,3,FALSE)</f>
        <v>ETF</v>
      </c>
      <c r="P8387" s="4"/>
      <c r="Q8387" s="4"/>
    </row>
    <row r="8388" spans="1:17" x14ac:dyDescent="0.25">
      <c r="A8388" t="s">
        <v>4875</v>
      </c>
      <c r="B8388" s="1">
        <v>43864</v>
      </c>
      <c r="C8388" s="1">
        <v>43868</v>
      </c>
      <c r="D8388" t="s">
        <v>21</v>
      </c>
      <c r="E8388" t="s">
        <v>265</v>
      </c>
      <c r="F8388">
        <v>0</v>
      </c>
      <c r="G8388">
        <v>50000</v>
      </c>
      <c r="H8388">
        <v>0</v>
      </c>
      <c r="I8388">
        <v>0</v>
      </c>
      <c r="J8388">
        <v>0</v>
      </c>
      <c r="K8388">
        <v>0.16700000000000001</v>
      </c>
      <c r="L8388" t="s">
        <v>23</v>
      </c>
      <c r="M8388" s="4">
        <v>8350</v>
      </c>
      <c r="N8388" s="2" t="str">
        <f>VLOOKUP(Tabla1[[#This Row],[nemo]],'Nemos y clasificaciones'!$A$2:$B$5000,2,FALSE)</f>
        <v>VANECK JP MORGAN EM LOCAL CURR. BOND ETF</v>
      </c>
      <c r="O8388" s="4" t="str">
        <f>VLOOKUP(Tabla1[[#This Row],[nemo]],'Nemos y clasificaciones'!$A$1:$C$3000,3,FALSE)</f>
        <v>ETF</v>
      </c>
      <c r="P8388" s="4"/>
      <c r="Q8388" s="4"/>
    </row>
    <row r="8389" spans="1:17" x14ac:dyDescent="0.25">
      <c r="A8389" t="s">
        <v>5326</v>
      </c>
      <c r="B8389" s="1">
        <v>43801</v>
      </c>
      <c r="C8389" s="1">
        <v>43805</v>
      </c>
      <c r="D8389" t="s">
        <v>21</v>
      </c>
      <c r="E8389" t="s">
        <v>265</v>
      </c>
      <c r="F8389">
        <v>0</v>
      </c>
      <c r="G8389">
        <v>50000</v>
      </c>
      <c r="H8389">
        <v>0</v>
      </c>
      <c r="I8389">
        <v>0</v>
      </c>
      <c r="J8389">
        <v>0</v>
      </c>
      <c r="K8389">
        <v>0.16400000000000001</v>
      </c>
      <c r="L8389" t="s">
        <v>23</v>
      </c>
      <c r="M8389" s="4">
        <v>8200</v>
      </c>
      <c r="N8389" s="2" t="str">
        <f>VLOOKUP(Tabla1[[#This Row],[nemo]],'Nemos y clasificaciones'!$A$2:$B$5000,2,FALSE)</f>
        <v>VANECK JP MORGAN EM LOCAL CURR. BOND ETF</v>
      </c>
      <c r="O8389" s="4" t="str">
        <f>VLOOKUP(Tabla1[[#This Row],[nemo]],'Nemos y clasificaciones'!$A$1:$C$3000,3,FALSE)</f>
        <v>ETF</v>
      </c>
      <c r="P8389" s="4"/>
      <c r="Q8389" s="4"/>
    </row>
    <row r="8390" spans="1:17" x14ac:dyDescent="0.25">
      <c r="A8390" t="s">
        <v>9686</v>
      </c>
      <c r="B8390" s="1">
        <v>42854</v>
      </c>
      <c r="C8390" s="1">
        <v>42860</v>
      </c>
      <c r="D8390" t="s">
        <v>21</v>
      </c>
      <c r="E8390" t="s">
        <v>265</v>
      </c>
      <c r="F8390">
        <v>0</v>
      </c>
      <c r="G8390">
        <v>100000</v>
      </c>
      <c r="H8390">
        <v>0</v>
      </c>
      <c r="I8390">
        <v>0</v>
      </c>
      <c r="J8390">
        <v>0</v>
      </c>
      <c r="K8390">
        <v>8.2000000000000003E-2</v>
      </c>
      <c r="L8390" t="s">
        <v>23</v>
      </c>
      <c r="M8390" s="4">
        <v>8200</v>
      </c>
      <c r="N8390" s="2" t="str">
        <f>VLOOKUP(Tabla1[[#This Row],[nemo]],'Nemos y clasificaciones'!$A$2:$B$5000,2,FALSE)</f>
        <v>VANECK JP MORGAN EM LOCAL CURR. BOND ETF</v>
      </c>
      <c r="O8390" s="4" t="str">
        <f>VLOOKUP(Tabla1[[#This Row],[nemo]],'Nemos y clasificaciones'!$A$1:$C$3000,3,FALSE)</f>
        <v>ETF</v>
      </c>
      <c r="P8390" s="4"/>
      <c r="Q8390" s="4"/>
    </row>
    <row r="8391" spans="1:17" x14ac:dyDescent="0.25">
      <c r="A8391" t="s">
        <v>9686</v>
      </c>
      <c r="B8391" s="1">
        <v>42671</v>
      </c>
      <c r="C8391" s="1">
        <v>42681</v>
      </c>
      <c r="D8391" t="s">
        <v>21</v>
      </c>
      <c r="E8391" t="s">
        <v>265</v>
      </c>
      <c r="F8391">
        <v>0</v>
      </c>
      <c r="G8391">
        <v>100000</v>
      </c>
      <c r="H8391">
        <v>0</v>
      </c>
      <c r="I8391">
        <v>0</v>
      </c>
      <c r="J8391">
        <v>0</v>
      </c>
      <c r="K8391">
        <v>8.2000000000000003E-2</v>
      </c>
      <c r="L8391" t="s">
        <v>23</v>
      </c>
      <c r="M8391" s="4">
        <v>8200</v>
      </c>
      <c r="N8391" s="2" t="str">
        <f>VLOOKUP(Tabla1[[#This Row],[nemo]],'Nemos y clasificaciones'!$A$2:$B$5000,2,FALSE)</f>
        <v>VANECK JP MORGAN EM LOCAL CURR. BOND ETF</v>
      </c>
      <c r="O8391" s="4" t="str">
        <f>VLOOKUP(Tabla1[[#This Row],[nemo]],'Nemos y clasificaciones'!$A$1:$C$3000,3,FALSE)</f>
        <v>ETF</v>
      </c>
      <c r="P8391" s="4"/>
      <c r="Q8391" s="4"/>
    </row>
    <row r="8392" spans="1:17" x14ac:dyDescent="0.25">
      <c r="A8392" t="s">
        <v>11131</v>
      </c>
      <c r="B8392" s="1">
        <v>42339</v>
      </c>
      <c r="C8392" s="1">
        <v>42345</v>
      </c>
      <c r="D8392" t="s">
        <v>21</v>
      </c>
      <c r="E8392" t="s">
        <v>265</v>
      </c>
      <c r="F8392">
        <v>0</v>
      </c>
      <c r="G8392">
        <v>100000</v>
      </c>
      <c r="H8392">
        <v>0</v>
      </c>
      <c r="I8392">
        <v>0</v>
      </c>
      <c r="J8392">
        <v>0</v>
      </c>
      <c r="K8392">
        <v>8.2000000000000003E-2</v>
      </c>
      <c r="L8392" t="s">
        <v>23</v>
      </c>
      <c r="M8392" s="4">
        <v>8200</v>
      </c>
      <c r="N8392" s="2" t="str">
        <f>VLOOKUP(Tabla1[[#This Row],[nemo]],'Nemos y clasificaciones'!$A$2:$B$5000,2,FALSE)</f>
        <v>VANECK JP MORGAN EM LOCAL CURR. BOND ETF</v>
      </c>
      <c r="O8392" s="4" t="str">
        <f>VLOOKUP(Tabla1[[#This Row],[nemo]],'Nemos y clasificaciones'!$A$1:$C$3000,3,FALSE)</f>
        <v>ETF</v>
      </c>
      <c r="P8392" s="4"/>
      <c r="Q8392" s="4"/>
    </row>
    <row r="8393" spans="1:17" x14ac:dyDescent="0.25">
      <c r="A8393" t="s">
        <v>7237</v>
      </c>
      <c r="B8393" s="1">
        <v>42732</v>
      </c>
      <c r="C8393" s="1">
        <v>42739</v>
      </c>
      <c r="D8393" t="s">
        <v>21</v>
      </c>
      <c r="E8393" t="s">
        <v>265</v>
      </c>
      <c r="F8393">
        <v>0</v>
      </c>
      <c r="G8393">
        <v>100000</v>
      </c>
      <c r="H8393">
        <v>0</v>
      </c>
      <c r="I8393">
        <v>0</v>
      </c>
      <c r="J8393">
        <v>0</v>
      </c>
      <c r="K8393">
        <v>8.1000000000000003E-2</v>
      </c>
      <c r="L8393" t="s">
        <v>23</v>
      </c>
      <c r="M8393" s="4">
        <v>8100</v>
      </c>
      <c r="N8393" s="2" t="str">
        <f>VLOOKUP(Tabla1[[#This Row],[nemo]],'Nemos y clasificaciones'!$A$2:$B$5000,2,FALSE)</f>
        <v>VANECK JP MORGAN EM LOCAL CURR. BOND ETF</v>
      </c>
      <c r="O8393" s="4" t="str">
        <f>VLOOKUP(Tabla1[[#This Row],[nemo]],'Nemos y clasificaciones'!$A$1:$C$3000,3,FALSE)</f>
        <v>ETF</v>
      </c>
      <c r="P8393" s="4"/>
      <c r="Q8393" s="4"/>
    </row>
    <row r="8394" spans="1:17" x14ac:dyDescent="0.25">
      <c r="A8394" t="s">
        <v>7412</v>
      </c>
      <c r="B8394" s="1">
        <v>42828</v>
      </c>
      <c r="C8394" s="1">
        <v>42832</v>
      </c>
      <c r="D8394" t="s">
        <v>21</v>
      </c>
      <c r="E8394" t="s">
        <v>265</v>
      </c>
      <c r="F8394">
        <v>0</v>
      </c>
      <c r="G8394">
        <v>100000</v>
      </c>
      <c r="H8394">
        <v>0</v>
      </c>
      <c r="I8394">
        <v>0</v>
      </c>
      <c r="J8394">
        <v>0</v>
      </c>
      <c r="K8394">
        <v>0.08</v>
      </c>
      <c r="L8394" t="s">
        <v>23</v>
      </c>
      <c r="M8394" s="4">
        <v>8000</v>
      </c>
      <c r="N8394" s="2" t="str">
        <f>VLOOKUP(Tabla1[[#This Row],[nemo]],'Nemos y clasificaciones'!$A$2:$B$5000,2,FALSE)</f>
        <v>VANECK JP MORGAN EM LOCAL CURR. BOND ETF</v>
      </c>
      <c r="O8394" s="4" t="str">
        <f>VLOOKUP(Tabla1[[#This Row],[nemo]],'Nemos y clasificaciones'!$A$1:$C$3000,3,FALSE)</f>
        <v>ETF</v>
      </c>
      <c r="P8394" s="4"/>
      <c r="Q8394" s="4"/>
    </row>
    <row r="8395" spans="1:17" x14ac:dyDescent="0.25">
      <c r="A8395" t="s">
        <v>5687</v>
      </c>
      <c r="B8395" s="1">
        <v>42767</v>
      </c>
      <c r="C8395" s="1">
        <v>42773</v>
      </c>
      <c r="D8395" t="s">
        <v>21</v>
      </c>
      <c r="E8395" t="s">
        <v>265</v>
      </c>
      <c r="F8395">
        <v>0</v>
      </c>
      <c r="G8395">
        <v>100000</v>
      </c>
      <c r="H8395">
        <v>0</v>
      </c>
      <c r="I8395">
        <v>0</v>
      </c>
      <c r="J8395">
        <v>0</v>
      </c>
      <c r="K8395">
        <v>0.08</v>
      </c>
      <c r="L8395" t="s">
        <v>23</v>
      </c>
      <c r="M8395" s="4">
        <v>8000</v>
      </c>
      <c r="N8395" s="2" t="str">
        <f>VLOOKUP(Tabla1[[#This Row],[nemo]],'Nemos y clasificaciones'!$A$2:$B$5000,2,FALSE)</f>
        <v>VANECK JP MORGAN EM LOCAL CURR. BOND ETF</v>
      </c>
      <c r="O8395" s="4" t="str">
        <f>VLOOKUP(Tabla1[[#This Row],[nemo]],'Nemos y clasificaciones'!$A$1:$C$3000,3,FALSE)</f>
        <v>ETF</v>
      </c>
      <c r="P8395" s="4"/>
      <c r="Q8395" s="4"/>
    </row>
    <row r="8396" spans="1:17" x14ac:dyDescent="0.25">
      <c r="A8396" t="s">
        <v>5687</v>
      </c>
      <c r="B8396" s="1">
        <v>42614</v>
      </c>
      <c r="C8396" s="1">
        <v>42621</v>
      </c>
      <c r="D8396" t="s">
        <v>21</v>
      </c>
      <c r="E8396" t="s">
        <v>265</v>
      </c>
      <c r="F8396">
        <v>0</v>
      </c>
      <c r="G8396">
        <v>100000</v>
      </c>
      <c r="H8396">
        <v>0</v>
      </c>
      <c r="I8396">
        <v>0</v>
      </c>
      <c r="J8396">
        <v>0</v>
      </c>
      <c r="K8396">
        <v>0.08</v>
      </c>
      <c r="L8396" t="s">
        <v>23</v>
      </c>
      <c r="M8396" s="4">
        <v>8000</v>
      </c>
      <c r="N8396" s="2" t="str">
        <f>VLOOKUP(Tabla1[[#This Row],[nemo]],'Nemos y clasificaciones'!$A$2:$B$5000,2,FALSE)</f>
        <v>VANECK JP MORGAN EM LOCAL CURR. BOND ETF</v>
      </c>
      <c r="O8396" s="4" t="str">
        <f>VLOOKUP(Tabla1[[#This Row],[nemo]],'Nemos y clasificaciones'!$A$1:$C$3000,3,FALSE)</f>
        <v>ETF</v>
      </c>
      <c r="P8396" s="4"/>
      <c r="Q8396" s="4"/>
    </row>
    <row r="8397" spans="1:17" x14ac:dyDescent="0.25">
      <c r="A8397" t="s">
        <v>5029</v>
      </c>
      <c r="B8397" s="1">
        <v>43829</v>
      </c>
      <c r="C8397" s="1">
        <v>43836</v>
      </c>
      <c r="D8397" t="s">
        <v>21</v>
      </c>
      <c r="E8397" t="s">
        <v>265</v>
      </c>
      <c r="F8397">
        <v>0</v>
      </c>
      <c r="G8397">
        <v>50000</v>
      </c>
      <c r="H8397">
        <v>0</v>
      </c>
      <c r="I8397">
        <v>0</v>
      </c>
      <c r="J8397">
        <v>0</v>
      </c>
      <c r="K8397">
        <v>0.159</v>
      </c>
      <c r="L8397" t="s">
        <v>23</v>
      </c>
      <c r="M8397" s="4">
        <v>7950</v>
      </c>
      <c r="N8397" s="2" t="str">
        <f>VLOOKUP(Tabla1[[#This Row],[nemo]],'Nemos y clasificaciones'!$A$2:$B$5000,2,FALSE)</f>
        <v>VANECK JP MORGAN EM LOCAL CURR. BOND ETF</v>
      </c>
      <c r="O8397" s="4" t="str">
        <f>VLOOKUP(Tabla1[[#This Row],[nemo]],'Nemos y clasificaciones'!$A$1:$C$3000,3,FALSE)</f>
        <v>ETF</v>
      </c>
      <c r="P8397" s="4"/>
      <c r="Q8397" s="4"/>
    </row>
    <row r="8398" spans="1:17" x14ac:dyDescent="0.25">
      <c r="A8398" t="s">
        <v>6837</v>
      </c>
      <c r="B8398" s="1">
        <v>43525</v>
      </c>
      <c r="C8398" s="1">
        <v>43531</v>
      </c>
      <c r="D8398" t="s">
        <v>21</v>
      </c>
      <c r="E8398" t="s">
        <v>265</v>
      </c>
      <c r="F8398">
        <v>0</v>
      </c>
      <c r="G8398">
        <v>50000</v>
      </c>
      <c r="H8398">
        <v>0</v>
      </c>
      <c r="I8398">
        <v>0</v>
      </c>
      <c r="J8398">
        <v>0</v>
      </c>
      <c r="K8398">
        <v>0.157</v>
      </c>
      <c r="L8398" t="s">
        <v>23</v>
      </c>
      <c r="M8398" s="4">
        <v>7850</v>
      </c>
      <c r="N8398" s="2" t="str">
        <f>VLOOKUP(Tabla1[[#This Row],[nemo]],'Nemos y clasificaciones'!$A$2:$B$5000,2,FALSE)</f>
        <v>VANECK JP MORGAN EM LOCAL CURR. BOND ETF</v>
      </c>
      <c r="O8398" s="4" t="str">
        <f>VLOOKUP(Tabla1[[#This Row],[nemo]],'Nemos y clasificaciones'!$A$1:$C$3000,3,FALSE)</f>
        <v>ETF</v>
      </c>
      <c r="P8398" s="4"/>
      <c r="Q8398" s="4"/>
    </row>
    <row r="8399" spans="1:17" x14ac:dyDescent="0.25">
      <c r="A8399" t="s">
        <v>5070</v>
      </c>
      <c r="B8399" s="1">
        <v>42688</v>
      </c>
      <c r="C8399" s="1">
        <v>42713</v>
      </c>
      <c r="D8399" t="s">
        <v>21</v>
      </c>
      <c r="E8399" t="s">
        <v>273</v>
      </c>
      <c r="F8399">
        <v>0</v>
      </c>
      <c r="G8399">
        <v>100000</v>
      </c>
      <c r="H8399">
        <v>0</v>
      </c>
      <c r="I8399">
        <v>0</v>
      </c>
      <c r="J8399">
        <v>0</v>
      </c>
      <c r="K8399">
        <v>1</v>
      </c>
      <c r="L8399" t="s">
        <v>23</v>
      </c>
      <c r="M8399" s="2">
        <v>100000</v>
      </c>
      <c r="N8399" s="2" t="str">
        <f>VLOOKUP(Tabla1[[#This Row],[nemo]],'Nemos y clasificaciones'!$A$2:$B$5000,2,FALSE)</f>
        <v>AMGEN INC</v>
      </c>
      <c r="O8399" s="2" t="str">
        <f>VLOOKUP(Tabla1[[#This Row],[nemo]],'Nemos y clasificaciones'!$A$1:$C$3000,3,FALSE)</f>
        <v>Otros</v>
      </c>
      <c r="P8399" s="2"/>
      <c r="Q8399" s="2"/>
    </row>
    <row r="8400" spans="1:17" x14ac:dyDescent="0.25">
      <c r="A8400" t="s">
        <v>5070</v>
      </c>
      <c r="B8400" s="1">
        <v>42594</v>
      </c>
      <c r="C8400" s="1">
        <v>42621</v>
      </c>
      <c r="D8400" t="s">
        <v>21</v>
      </c>
      <c r="E8400" t="s">
        <v>273</v>
      </c>
      <c r="F8400">
        <v>0</v>
      </c>
      <c r="G8400">
        <v>100000</v>
      </c>
      <c r="H8400">
        <v>0</v>
      </c>
      <c r="I8400">
        <v>0</v>
      </c>
      <c r="J8400">
        <v>0</v>
      </c>
      <c r="K8400">
        <v>1</v>
      </c>
      <c r="L8400" t="s">
        <v>23</v>
      </c>
      <c r="M8400" s="2">
        <v>100000</v>
      </c>
      <c r="N8400" s="2" t="str">
        <f>VLOOKUP(Tabla1[[#This Row],[nemo]],'Nemos y clasificaciones'!$A$2:$B$5000,2,FALSE)</f>
        <v>AMGEN INC</v>
      </c>
      <c r="O8400" s="2" t="str">
        <f>VLOOKUP(Tabla1[[#This Row],[nemo]],'Nemos y clasificaciones'!$A$1:$C$3000,3,FALSE)</f>
        <v>Otros</v>
      </c>
      <c r="P8400" s="2"/>
      <c r="Q8400" s="2"/>
    </row>
    <row r="8401" spans="1:17" x14ac:dyDescent="0.25">
      <c r="A8401" t="s">
        <v>5070</v>
      </c>
      <c r="B8401" s="1">
        <v>42503</v>
      </c>
      <c r="C8401" s="1">
        <v>42529</v>
      </c>
      <c r="D8401" t="s">
        <v>21</v>
      </c>
      <c r="E8401" t="s">
        <v>273</v>
      </c>
      <c r="F8401">
        <v>0</v>
      </c>
      <c r="G8401">
        <v>100000</v>
      </c>
      <c r="H8401">
        <v>0</v>
      </c>
      <c r="I8401">
        <v>0</v>
      </c>
      <c r="J8401">
        <v>0</v>
      </c>
      <c r="K8401">
        <v>1</v>
      </c>
      <c r="L8401" t="s">
        <v>23</v>
      </c>
      <c r="M8401" s="2">
        <v>100000</v>
      </c>
      <c r="N8401" s="2" t="str">
        <f>VLOOKUP(Tabla1[[#This Row],[nemo]],'Nemos y clasificaciones'!$A$2:$B$5000,2,FALSE)</f>
        <v>AMGEN INC</v>
      </c>
      <c r="O8401" s="2" t="str">
        <f>VLOOKUP(Tabla1[[#This Row],[nemo]],'Nemos y clasificaciones'!$A$1:$C$3000,3,FALSE)</f>
        <v>Otros</v>
      </c>
      <c r="P8401" s="2"/>
      <c r="Q8401" s="2"/>
    </row>
    <row r="8402" spans="1:17" x14ac:dyDescent="0.25">
      <c r="A8402" t="s">
        <v>5070</v>
      </c>
      <c r="B8402" s="1">
        <v>42411</v>
      </c>
      <c r="C8402" s="1">
        <v>42437</v>
      </c>
      <c r="D8402" t="s">
        <v>21</v>
      </c>
      <c r="E8402" t="s">
        <v>273</v>
      </c>
      <c r="F8402">
        <v>0</v>
      </c>
      <c r="G8402">
        <v>100000</v>
      </c>
      <c r="H8402">
        <v>0</v>
      </c>
      <c r="I8402">
        <v>0</v>
      </c>
      <c r="J8402">
        <v>0</v>
      </c>
      <c r="K8402">
        <v>1</v>
      </c>
      <c r="L8402" t="s">
        <v>23</v>
      </c>
      <c r="M8402" s="2">
        <v>100000</v>
      </c>
      <c r="N8402" s="2" t="str">
        <f>VLOOKUP(Tabla1[[#This Row],[nemo]],'Nemos y clasificaciones'!$A$2:$B$5000,2,FALSE)</f>
        <v>AMGEN INC</v>
      </c>
      <c r="O8402" s="2" t="str">
        <f>VLOOKUP(Tabla1[[#This Row],[nemo]],'Nemos y clasificaciones'!$A$1:$C$3000,3,FALSE)</f>
        <v>Otros</v>
      </c>
      <c r="P8402" s="2"/>
      <c r="Q8402" s="2"/>
    </row>
    <row r="8403" spans="1:17" x14ac:dyDescent="0.25">
      <c r="A8403" t="s">
        <v>3577</v>
      </c>
      <c r="B8403" s="1">
        <v>44046</v>
      </c>
      <c r="C8403" s="1">
        <v>44050</v>
      </c>
      <c r="D8403" t="s">
        <v>21</v>
      </c>
      <c r="E8403" t="s">
        <v>265</v>
      </c>
      <c r="F8403">
        <v>0</v>
      </c>
      <c r="G8403">
        <v>50000</v>
      </c>
      <c r="H8403">
        <v>0</v>
      </c>
      <c r="I8403">
        <v>0</v>
      </c>
      <c r="J8403">
        <v>0</v>
      </c>
      <c r="K8403">
        <v>0.153</v>
      </c>
      <c r="L8403" t="s">
        <v>23</v>
      </c>
      <c r="M8403" s="4">
        <v>7650</v>
      </c>
      <c r="N8403" s="2" t="str">
        <f>VLOOKUP(Tabla1[[#This Row],[nemo]],'Nemos y clasificaciones'!$A$2:$B$5000,2,FALSE)</f>
        <v>VANECK JP MORGAN EM LOCAL CURR. BOND ETF</v>
      </c>
      <c r="O8403" s="4" t="str">
        <f>VLOOKUP(Tabla1[[#This Row],[nemo]],'Nemos y clasificaciones'!$A$1:$C$3000,3,FALSE)</f>
        <v>ETF</v>
      </c>
      <c r="P8403" s="4"/>
      <c r="Q8403" s="4"/>
    </row>
    <row r="8404" spans="1:17" x14ac:dyDescent="0.25">
      <c r="A8404" t="s">
        <v>9877</v>
      </c>
      <c r="B8404" s="1">
        <v>42795</v>
      </c>
      <c r="C8404" s="1">
        <v>42801</v>
      </c>
      <c r="D8404" t="s">
        <v>21</v>
      </c>
      <c r="E8404" t="s">
        <v>265</v>
      </c>
      <c r="F8404">
        <v>0</v>
      </c>
      <c r="G8404">
        <v>100000</v>
      </c>
      <c r="H8404">
        <v>0</v>
      </c>
      <c r="I8404">
        <v>0</v>
      </c>
      <c r="J8404">
        <v>0</v>
      </c>
      <c r="K8404">
        <v>7.5999999999999998E-2</v>
      </c>
      <c r="L8404" t="s">
        <v>23</v>
      </c>
      <c r="M8404" s="4">
        <v>7600</v>
      </c>
      <c r="N8404" s="2" t="str">
        <f>VLOOKUP(Tabla1[[#This Row],[nemo]],'Nemos y clasificaciones'!$A$2:$B$5000,2,FALSE)</f>
        <v>VANECK JP MORGAN EM LOCAL CURR. BOND ETF</v>
      </c>
      <c r="O8404" s="4" t="str">
        <f>VLOOKUP(Tabla1[[#This Row],[nemo]],'Nemos y clasificaciones'!$A$1:$C$3000,3,FALSE)</f>
        <v>ETF</v>
      </c>
      <c r="P8404" s="4"/>
      <c r="Q8404" s="4"/>
    </row>
    <row r="8405" spans="1:17" x14ac:dyDescent="0.25">
      <c r="A8405" t="s">
        <v>10115</v>
      </c>
      <c r="B8405" s="1">
        <v>42705</v>
      </c>
      <c r="C8405" s="1">
        <v>42711</v>
      </c>
      <c r="D8405" t="s">
        <v>21</v>
      </c>
      <c r="E8405" t="s">
        <v>265</v>
      </c>
      <c r="F8405">
        <v>0</v>
      </c>
      <c r="G8405">
        <v>100000</v>
      </c>
      <c r="H8405">
        <v>0</v>
      </c>
      <c r="I8405">
        <v>0</v>
      </c>
      <c r="J8405">
        <v>0</v>
      </c>
      <c r="K8405">
        <v>7.5999999999999998E-2</v>
      </c>
      <c r="L8405" t="s">
        <v>23</v>
      </c>
      <c r="M8405" s="4">
        <v>7600</v>
      </c>
      <c r="N8405" s="2" t="str">
        <f>VLOOKUP(Tabla1[[#This Row],[nemo]],'Nemos y clasificaciones'!$A$2:$B$5000,2,FALSE)</f>
        <v>VANECK JP MORGAN EM LOCAL CURR. BOND ETF</v>
      </c>
      <c r="O8405" s="4" t="str">
        <f>VLOOKUP(Tabla1[[#This Row],[nemo]],'Nemos y clasificaciones'!$A$1:$C$3000,3,FALSE)</f>
        <v>ETF</v>
      </c>
      <c r="P8405" s="4"/>
      <c r="Q8405" s="4"/>
    </row>
    <row r="8406" spans="1:17" x14ac:dyDescent="0.25">
      <c r="A8406" t="s">
        <v>3684</v>
      </c>
      <c r="B8406" s="1">
        <v>44013</v>
      </c>
      <c r="C8406" s="1">
        <v>44020</v>
      </c>
      <c r="D8406" t="s">
        <v>21</v>
      </c>
      <c r="E8406" t="s">
        <v>265</v>
      </c>
      <c r="F8406">
        <v>0</v>
      </c>
      <c r="G8406">
        <v>50000</v>
      </c>
      <c r="H8406">
        <v>0</v>
      </c>
      <c r="I8406">
        <v>0</v>
      </c>
      <c r="J8406">
        <v>0</v>
      </c>
      <c r="K8406">
        <v>0.14699999999999999</v>
      </c>
      <c r="L8406" t="s">
        <v>23</v>
      </c>
      <c r="M8406" s="4">
        <v>7350</v>
      </c>
      <c r="N8406" s="2" t="str">
        <f>VLOOKUP(Tabla1[[#This Row],[nemo]],'Nemos y clasificaciones'!$A$2:$B$5000,2,FALSE)</f>
        <v>VANECK JP MORGAN EM LOCAL CURR. BOND ETF</v>
      </c>
      <c r="O8406" s="4" t="str">
        <f>VLOOKUP(Tabla1[[#This Row],[nemo]],'Nemos y clasificaciones'!$A$1:$C$3000,3,FALSE)</f>
        <v>ETF</v>
      </c>
      <c r="P8406" s="4"/>
      <c r="Q8406" s="4"/>
    </row>
    <row r="8407" spans="1:17" x14ac:dyDescent="0.25">
      <c r="A8407" t="s">
        <v>4792</v>
      </c>
      <c r="B8407" s="1">
        <v>43892</v>
      </c>
      <c r="C8407" s="1">
        <v>43896</v>
      </c>
      <c r="D8407" t="s">
        <v>21</v>
      </c>
      <c r="E8407" t="s">
        <v>265</v>
      </c>
      <c r="F8407">
        <v>0</v>
      </c>
      <c r="G8407">
        <v>50000</v>
      </c>
      <c r="H8407">
        <v>0</v>
      </c>
      <c r="I8407">
        <v>0</v>
      </c>
      <c r="J8407">
        <v>0</v>
      </c>
      <c r="K8407">
        <v>0.14699999999999999</v>
      </c>
      <c r="L8407" t="s">
        <v>23</v>
      </c>
      <c r="M8407" s="4">
        <v>7350</v>
      </c>
      <c r="N8407" s="2" t="str">
        <f>VLOOKUP(Tabla1[[#This Row],[nemo]],'Nemos y clasificaciones'!$A$2:$B$5000,2,FALSE)</f>
        <v>VANECK JP MORGAN EM LOCAL CURR. BOND ETF</v>
      </c>
      <c r="O8407" s="4" t="str">
        <f>VLOOKUP(Tabla1[[#This Row],[nemo]],'Nemos y clasificaciones'!$A$1:$C$3000,3,FALSE)</f>
        <v>ETF</v>
      </c>
      <c r="P8407" s="4"/>
      <c r="Q8407" s="4"/>
    </row>
    <row r="8408" spans="1:17" x14ac:dyDescent="0.25">
      <c r="A8408" t="s">
        <v>10894</v>
      </c>
      <c r="B8408" s="1">
        <v>42430</v>
      </c>
      <c r="C8408" s="1">
        <v>42436</v>
      </c>
      <c r="D8408" t="s">
        <v>21</v>
      </c>
      <c r="E8408" t="s">
        <v>265</v>
      </c>
      <c r="F8408">
        <v>0</v>
      </c>
      <c r="G8408">
        <v>100000</v>
      </c>
      <c r="H8408">
        <v>0</v>
      </c>
      <c r="I8408">
        <v>0</v>
      </c>
      <c r="J8408">
        <v>0</v>
      </c>
      <c r="K8408">
        <v>7.2999999999999995E-2</v>
      </c>
      <c r="L8408" t="s">
        <v>23</v>
      </c>
      <c r="M8408" s="4">
        <v>7300</v>
      </c>
      <c r="N8408" s="2" t="str">
        <f>VLOOKUP(Tabla1[[#This Row],[nemo]],'Nemos y clasificaciones'!$A$2:$B$5000,2,FALSE)</f>
        <v>VANECK JP MORGAN EM LOCAL CURR. BOND ETF</v>
      </c>
      <c r="O8408" s="4" t="str">
        <f>VLOOKUP(Tabla1[[#This Row],[nemo]],'Nemos y clasificaciones'!$A$1:$C$3000,3,FALSE)</f>
        <v>ETF</v>
      </c>
      <c r="P8408" s="4"/>
      <c r="Q8408" s="4"/>
    </row>
    <row r="8409" spans="1:17" x14ac:dyDescent="0.25">
      <c r="A8409" t="s">
        <v>590</v>
      </c>
      <c r="B8409" s="1">
        <v>42646</v>
      </c>
      <c r="C8409" s="1">
        <v>42650</v>
      </c>
      <c r="D8409" t="s">
        <v>21</v>
      </c>
      <c r="E8409" t="s">
        <v>265</v>
      </c>
      <c r="F8409">
        <v>0</v>
      </c>
      <c r="G8409">
        <v>100000</v>
      </c>
      <c r="H8409">
        <v>0</v>
      </c>
      <c r="I8409">
        <v>0</v>
      </c>
      <c r="J8409">
        <v>0</v>
      </c>
      <c r="K8409">
        <v>7.1999999999999995E-2</v>
      </c>
      <c r="L8409" t="s">
        <v>23</v>
      </c>
      <c r="M8409" s="4">
        <v>7200</v>
      </c>
      <c r="N8409" s="2" t="str">
        <f>VLOOKUP(Tabla1[[#This Row],[nemo]],'Nemos y clasificaciones'!$A$2:$B$5000,2,FALSE)</f>
        <v>VANECK JP MORGAN EM LOCAL CURR. BOND ETF</v>
      </c>
      <c r="O8409" s="4" t="str">
        <f>VLOOKUP(Tabla1[[#This Row],[nemo]],'Nemos y clasificaciones'!$A$1:$C$3000,3,FALSE)</f>
        <v>ETF</v>
      </c>
      <c r="P8409" s="4"/>
      <c r="Q8409" s="4"/>
    </row>
    <row r="8410" spans="1:17" x14ac:dyDescent="0.25">
      <c r="A8410" t="s">
        <v>10829</v>
      </c>
      <c r="B8410" s="1">
        <v>42461</v>
      </c>
      <c r="C8410" s="1">
        <v>42467</v>
      </c>
      <c r="D8410" t="s">
        <v>21</v>
      </c>
      <c r="E8410" t="s">
        <v>265</v>
      </c>
      <c r="F8410">
        <v>0</v>
      </c>
      <c r="G8410">
        <v>100000</v>
      </c>
      <c r="H8410">
        <v>0</v>
      </c>
      <c r="I8410">
        <v>0</v>
      </c>
      <c r="J8410">
        <v>0</v>
      </c>
      <c r="K8410">
        <v>7.1999999999999995E-2</v>
      </c>
      <c r="L8410" t="s">
        <v>23</v>
      </c>
      <c r="M8410" s="4">
        <v>7200</v>
      </c>
      <c r="N8410" s="2" t="str">
        <f>VLOOKUP(Tabla1[[#This Row],[nemo]],'Nemos y clasificaciones'!$A$2:$B$5000,2,FALSE)</f>
        <v>VANECK JP MORGAN EM LOCAL CURR. BOND ETF</v>
      </c>
      <c r="O8410" s="4" t="str">
        <f>VLOOKUP(Tabla1[[#This Row],[nemo]],'Nemos y clasificaciones'!$A$1:$C$3000,3,FALSE)</f>
        <v>ETF</v>
      </c>
      <c r="P8410" s="4"/>
      <c r="Q8410" s="4"/>
    </row>
    <row r="8411" spans="1:17" x14ac:dyDescent="0.25">
      <c r="A8411" t="s">
        <v>4653</v>
      </c>
      <c r="B8411" s="1">
        <v>43922</v>
      </c>
      <c r="C8411" s="1">
        <v>43928</v>
      </c>
      <c r="D8411" t="s">
        <v>21</v>
      </c>
      <c r="E8411" t="s">
        <v>265</v>
      </c>
      <c r="F8411">
        <v>0</v>
      </c>
      <c r="G8411">
        <v>50000</v>
      </c>
      <c r="H8411">
        <v>0</v>
      </c>
      <c r="I8411">
        <v>0</v>
      </c>
      <c r="J8411">
        <v>0</v>
      </c>
      <c r="K8411">
        <v>0.14299999999999999</v>
      </c>
      <c r="L8411" t="s">
        <v>23</v>
      </c>
      <c r="M8411" s="4">
        <v>7150</v>
      </c>
      <c r="N8411" s="2" t="str">
        <f>VLOOKUP(Tabla1[[#This Row],[nemo]],'Nemos y clasificaciones'!$A$2:$B$5000,2,FALSE)</f>
        <v>VANECK JP MORGAN EM LOCAL CURR. BOND ETF</v>
      </c>
      <c r="O8411" s="4" t="str">
        <f>VLOOKUP(Tabla1[[#This Row],[nemo]],'Nemos y clasificaciones'!$A$1:$C$3000,3,FALSE)</f>
        <v>ETF</v>
      </c>
      <c r="P8411" s="4"/>
      <c r="Q8411" s="4"/>
    </row>
    <row r="8412" spans="1:17" x14ac:dyDescent="0.25">
      <c r="A8412" t="s">
        <v>880</v>
      </c>
      <c r="B8412" s="1">
        <v>42552</v>
      </c>
      <c r="C8412" s="1">
        <v>42559</v>
      </c>
      <c r="D8412" t="s">
        <v>21</v>
      </c>
      <c r="E8412" t="s">
        <v>265</v>
      </c>
      <c r="F8412">
        <v>0</v>
      </c>
      <c r="G8412">
        <v>100000</v>
      </c>
      <c r="H8412">
        <v>0</v>
      </c>
      <c r="I8412">
        <v>0</v>
      </c>
      <c r="J8412">
        <v>0</v>
      </c>
      <c r="K8412">
        <v>7.0999999999999994E-2</v>
      </c>
      <c r="L8412" t="s">
        <v>23</v>
      </c>
      <c r="M8412" s="4">
        <v>7100</v>
      </c>
      <c r="N8412" s="2" t="str">
        <f>VLOOKUP(Tabla1[[#This Row],[nemo]],'Nemos y clasificaciones'!$A$2:$B$5000,2,FALSE)</f>
        <v>VANECK JP MORGAN EM LOCAL CURR. BOND ETF</v>
      </c>
      <c r="O8412" s="4" t="str">
        <f>VLOOKUP(Tabla1[[#This Row],[nemo]],'Nemos y clasificaciones'!$A$1:$C$3000,3,FALSE)</f>
        <v>ETF</v>
      </c>
      <c r="P8412" s="4"/>
      <c r="Q8412" s="4"/>
    </row>
    <row r="8413" spans="1:17" x14ac:dyDescent="0.25">
      <c r="A8413" t="s">
        <v>2286</v>
      </c>
      <c r="B8413" s="1">
        <v>44293</v>
      </c>
      <c r="C8413" s="1">
        <v>44294</v>
      </c>
      <c r="D8413" t="s">
        <v>21</v>
      </c>
      <c r="E8413" t="s">
        <v>265</v>
      </c>
      <c r="F8413">
        <v>0</v>
      </c>
      <c r="G8413">
        <v>50000</v>
      </c>
      <c r="H8413">
        <v>0</v>
      </c>
      <c r="I8413">
        <v>0</v>
      </c>
      <c r="J8413">
        <v>0</v>
      </c>
      <c r="K8413">
        <v>0.13600000000000001</v>
      </c>
      <c r="L8413" t="s">
        <v>23</v>
      </c>
      <c r="M8413" s="4">
        <v>6800</v>
      </c>
      <c r="N8413" s="2" t="str">
        <f>VLOOKUP(Tabla1[[#This Row],[nemo]],'Nemos y clasificaciones'!$A$2:$B$5000,2,FALSE)</f>
        <v>VANECK JP MORGAN EM LOCAL CURR. BOND ETF</v>
      </c>
      <c r="O8413" s="4" t="str">
        <f>VLOOKUP(Tabla1[[#This Row],[nemo]],'Nemos y clasificaciones'!$A$1:$C$3000,3,FALSE)</f>
        <v>ETF</v>
      </c>
      <c r="P8413" s="4"/>
      <c r="Q8413" s="4"/>
    </row>
    <row r="8414" spans="1:17" x14ac:dyDescent="0.25">
      <c r="A8414" t="s">
        <v>4136</v>
      </c>
      <c r="B8414" s="1">
        <v>43983</v>
      </c>
      <c r="C8414" s="1">
        <v>43987</v>
      </c>
      <c r="D8414" t="s">
        <v>21</v>
      </c>
      <c r="E8414" t="s">
        <v>265</v>
      </c>
      <c r="F8414">
        <v>0</v>
      </c>
      <c r="G8414">
        <v>50000</v>
      </c>
      <c r="H8414">
        <v>0</v>
      </c>
      <c r="I8414">
        <v>0</v>
      </c>
      <c r="J8414">
        <v>0</v>
      </c>
      <c r="K8414">
        <v>0.13300000000000001</v>
      </c>
      <c r="L8414" t="s">
        <v>23</v>
      </c>
      <c r="M8414" s="4">
        <v>6650</v>
      </c>
      <c r="N8414" s="2" t="str">
        <f>VLOOKUP(Tabla1[[#This Row],[nemo]],'Nemos y clasificaciones'!$A$2:$B$5000,2,FALSE)</f>
        <v>VANECK JP MORGAN EM LOCAL CURR. BOND ETF</v>
      </c>
      <c r="O8414" s="4" t="str">
        <f>VLOOKUP(Tabla1[[#This Row],[nemo]],'Nemos y clasificaciones'!$A$1:$C$3000,3,FALSE)</f>
        <v>ETF</v>
      </c>
      <c r="P8414" s="4"/>
      <c r="Q8414" s="4"/>
    </row>
    <row r="8415" spans="1:17" x14ac:dyDescent="0.25">
      <c r="A8415" t="s">
        <v>10306</v>
      </c>
      <c r="B8415" s="1">
        <v>42583</v>
      </c>
      <c r="C8415" s="1">
        <v>42587</v>
      </c>
      <c r="D8415" t="s">
        <v>21</v>
      </c>
      <c r="E8415" t="s">
        <v>265</v>
      </c>
      <c r="F8415">
        <v>0</v>
      </c>
      <c r="G8415">
        <v>100000</v>
      </c>
      <c r="H8415">
        <v>0</v>
      </c>
      <c r="I8415">
        <v>0</v>
      </c>
      <c r="J8415">
        <v>0</v>
      </c>
      <c r="K8415">
        <v>6.6000000000000003E-2</v>
      </c>
      <c r="L8415" t="s">
        <v>23</v>
      </c>
      <c r="M8415" s="4">
        <v>6600</v>
      </c>
      <c r="N8415" s="2" t="str">
        <f>VLOOKUP(Tabla1[[#This Row],[nemo]],'Nemos y clasificaciones'!$A$2:$B$5000,2,FALSE)</f>
        <v>VANECK JP MORGAN EM LOCAL CURR. BOND ETF</v>
      </c>
      <c r="O8415" s="4" t="str">
        <f>VLOOKUP(Tabla1[[#This Row],[nemo]],'Nemos y clasificaciones'!$A$1:$C$3000,3,FALSE)</f>
        <v>ETF</v>
      </c>
      <c r="P8415" s="4"/>
      <c r="Q8415" s="4"/>
    </row>
    <row r="8416" spans="1:17" x14ac:dyDescent="0.25">
      <c r="A8416" t="s">
        <v>3207</v>
      </c>
      <c r="B8416" s="1">
        <v>44137</v>
      </c>
      <c r="C8416" s="1">
        <v>44141</v>
      </c>
      <c r="D8416" t="s">
        <v>21</v>
      </c>
      <c r="E8416" t="s">
        <v>265</v>
      </c>
      <c r="F8416">
        <v>0</v>
      </c>
      <c r="G8416">
        <v>50000</v>
      </c>
      <c r="H8416">
        <v>0</v>
      </c>
      <c r="I8416">
        <v>0</v>
      </c>
      <c r="J8416">
        <v>0</v>
      </c>
      <c r="K8416">
        <v>0.13100000000000001</v>
      </c>
      <c r="L8416" t="s">
        <v>23</v>
      </c>
      <c r="M8416" s="4">
        <v>6550</v>
      </c>
      <c r="N8416" s="2" t="str">
        <f>VLOOKUP(Tabla1[[#This Row],[nemo]],'Nemos y clasificaciones'!$A$2:$B$5000,2,FALSE)</f>
        <v>VANECK JP MORGAN EM LOCAL CURR. BOND ETF</v>
      </c>
      <c r="O8416" s="4" t="str">
        <f>VLOOKUP(Tabla1[[#This Row],[nemo]],'Nemos y clasificaciones'!$A$1:$C$3000,3,FALSE)</f>
        <v>ETF</v>
      </c>
      <c r="P8416" s="4"/>
      <c r="Q8416" s="4"/>
    </row>
    <row r="8417" spans="1:19" x14ac:dyDescent="0.25">
      <c r="A8417" t="s">
        <v>1568</v>
      </c>
      <c r="B8417" s="1">
        <v>44348</v>
      </c>
      <c r="C8417" s="1">
        <v>44354</v>
      </c>
      <c r="D8417" t="s">
        <v>21</v>
      </c>
      <c r="E8417" t="s">
        <v>265</v>
      </c>
      <c r="F8417">
        <v>0</v>
      </c>
      <c r="G8417">
        <v>50000</v>
      </c>
      <c r="H8417">
        <v>0</v>
      </c>
      <c r="I8417">
        <v>0</v>
      </c>
      <c r="J8417">
        <v>0</v>
      </c>
      <c r="K8417">
        <v>0.13</v>
      </c>
      <c r="L8417" t="s">
        <v>23</v>
      </c>
      <c r="M8417" s="4">
        <v>6500</v>
      </c>
      <c r="N8417" s="2" t="str">
        <f>VLOOKUP(Tabla1[[#This Row],[nemo]],'Nemos y clasificaciones'!$A$2:$B$5000,2,FALSE)</f>
        <v>VANECK JP MORGAN EM LOCAL CURR. BOND ETF</v>
      </c>
      <c r="O8417" s="4" t="str">
        <f>VLOOKUP(Tabla1[[#This Row],[nemo]],'Nemos y clasificaciones'!$A$1:$C$3000,3,FALSE)</f>
        <v>ETF</v>
      </c>
      <c r="P8417" s="4"/>
      <c r="Q8417" s="4"/>
    </row>
    <row r="8418" spans="1:19" x14ac:dyDescent="0.25">
      <c r="A8418" t="s">
        <v>2736</v>
      </c>
      <c r="B8418" s="1">
        <v>44194</v>
      </c>
      <c r="C8418" s="1">
        <v>44201</v>
      </c>
      <c r="D8418" t="s">
        <v>21</v>
      </c>
      <c r="E8418" t="s">
        <v>265</v>
      </c>
      <c r="F8418">
        <v>0</v>
      </c>
      <c r="G8418">
        <v>50000</v>
      </c>
      <c r="H8418">
        <v>0</v>
      </c>
      <c r="I8418">
        <v>0</v>
      </c>
      <c r="J8418">
        <v>0</v>
      </c>
      <c r="K8418">
        <v>0.129</v>
      </c>
      <c r="L8418" t="s">
        <v>23</v>
      </c>
      <c r="M8418" s="4">
        <v>6450</v>
      </c>
      <c r="N8418" s="2" t="str">
        <f>VLOOKUP(Tabla1[[#This Row],[nemo]],'Nemos y clasificaciones'!$A$2:$B$5000,2,FALSE)</f>
        <v>VANECK JP MORGAN EM LOCAL CURR. BOND ETF</v>
      </c>
      <c r="O8418" s="4" t="str">
        <f>VLOOKUP(Tabla1[[#This Row],[nemo]],'Nemos y clasificaciones'!$A$1:$C$3000,3,FALSE)</f>
        <v>ETF</v>
      </c>
      <c r="P8418" s="4"/>
      <c r="Q8418" s="4"/>
    </row>
    <row r="8419" spans="1:19" x14ac:dyDescent="0.25">
      <c r="A8419" t="s">
        <v>264</v>
      </c>
      <c r="B8419" s="1">
        <v>44440</v>
      </c>
      <c r="C8419" s="1">
        <v>44447</v>
      </c>
      <c r="D8419" t="s">
        <v>21</v>
      </c>
      <c r="E8419" t="s">
        <v>265</v>
      </c>
      <c r="F8419">
        <v>0</v>
      </c>
      <c r="G8419">
        <v>50000</v>
      </c>
      <c r="H8419">
        <v>0</v>
      </c>
      <c r="I8419">
        <v>0</v>
      </c>
      <c r="J8419">
        <v>0</v>
      </c>
      <c r="K8419">
        <v>0.127</v>
      </c>
      <c r="L8419" t="s">
        <v>23</v>
      </c>
      <c r="M8419" s="4">
        <v>6350</v>
      </c>
      <c r="N8419" s="2" t="str">
        <f>VLOOKUP(Tabla1[[#This Row],[nemo]],'Nemos y clasificaciones'!$A$2:$B$5000,2,FALSE)</f>
        <v>VANECK JP MORGAN EM LOCAL CURR. BOND ETF</v>
      </c>
      <c r="O8419" s="4" t="str">
        <f>VLOOKUP(Tabla1[[#This Row],[nemo]],'Nemos y clasificaciones'!$A$1:$C$3000,3,FALSE)</f>
        <v>ETF</v>
      </c>
      <c r="P8419" s="4"/>
      <c r="Q8419" s="4"/>
    </row>
    <row r="8420" spans="1:19" x14ac:dyDescent="0.25">
      <c r="A8420" t="s">
        <v>587</v>
      </c>
      <c r="B8420" s="1">
        <v>44410</v>
      </c>
      <c r="C8420" s="1">
        <v>44414</v>
      </c>
      <c r="D8420" t="s">
        <v>21</v>
      </c>
      <c r="E8420" t="s">
        <v>265</v>
      </c>
      <c r="F8420">
        <v>0</v>
      </c>
      <c r="G8420">
        <v>50000</v>
      </c>
      <c r="H8420">
        <v>0</v>
      </c>
      <c r="I8420">
        <v>0</v>
      </c>
      <c r="J8420">
        <v>0</v>
      </c>
      <c r="K8420">
        <v>0.127</v>
      </c>
      <c r="L8420" t="s">
        <v>23</v>
      </c>
      <c r="M8420" s="4">
        <v>6350</v>
      </c>
      <c r="N8420" s="2" t="str">
        <f>VLOOKUP(Tabla1[[#This Row],[nemo]],'Nemos y clasificaciones'!$A$2:$B$5000,2,FALSE)</f>
        <v>VANECK JP MORGAN EM LOCAL CURR. BOND ETF</v>
      </c>
      <c r="O8420" s="4" t="str">
        <f>VLOOKUP(Tabla1[[#This Row],[nemo]],'Nemos y clasificaciones'!$A$1:$C$3000,3,FALSE)</f>
        <v>ETF</v>
      </c>
      <c r="P8420" s="4"/>
      <c r="Q8420" s="4"/>
    </row>
    <row r="8421" spans="1:19" x14ac:dyDescent="0.25">
      <c r="A8421" t="s">
        <v>875</v>
      </c>
      <c r="B8421" s="1">
        <v>44378</v>
      </c>
      <c r="C8421" s="1">
        <v>44385</v>
      </c>
      <c r="D8421" t="s">
        <v>21</v>
      </c>
      <c r="E8421" t="s">
        <v>265</v>
      </c>
      <c r="F8421">
        <v>0</v>
      </c>
      <c r="G8421">
        <v>50000</v>
      </c>
      <c r="H8421">
        <v>0</v>
      </c>
      <c r="I8421">
        <v>0</v>
      </c>
      <c r="J8421">
        <v>0</v>
      </c>
      <c r="K8421">
        <v>0.125</v>
      </c>
      <c r="L8421" t="s">
        <v>23</v>
      </c>
      <c r="M8421" s="4">
        <v>6250</v>
      </c>
      <c r="N8421" s="2" t="str">
        <f>VLOOKUP(Tabla1[[#This Row],[nemo]],'Nemos y clasificaciones'!$A$2:$B$5000,2,FALSE)</f>
        <v>VANECK JP MORGAN EM LOCAL CURR. BOND ETF</v>
      </c>
      <c r="O8421" s="4" t="str">
        <f>VLOOKUP(Tabla1[[#This Row],[nemo]],'Nemos y clasificaciones'!$A$1:$C$3000,3,FALSE)</f>
        <v>ETF</v>
      </c>
      <c r="P8421" s="4"/>
      <c r="Q8421" s="4"/>
    </row>
    <row r="8422" spans="1:19" x14ac:dyDescent="0.25">
      <c r="A8422" t="s">
        <v>2593</v>
      </c>
      <c r="B8422" s="1">
        <v>44228</v>
      </c>
      <c r="C8422" s="1">
        <v>44232</v>
      </c>
      <c r="D8422" t="s">
        <v>21</v>
      </c>
      <c r="E8422" t="s">
        <v>265</v>
      </c>
      <c r="F8422">
        <v>0</v>
      </c>
      <c r="G8422">
        <v>50000</v>
      </c>
      <c r="H8422">
        <v>0</v>
      </c>
      <c r="I8422">
        <v>0</v>
      </c>
      <c r="J8422">
        <v>0</v>
      </c>
      <c r="K8422">
        <v>0.125</v>
      </c>
      <c r="L8422" t="s">
        <v>23</v>
      </c>
      <c r="M8422" s="4">
        <v>6250</v>
      </c>
      <c r="N8422" s="2" t="str">
        <f>VLOOKUP(Tabla1[[#This Row],[nemo]],'Nemos y clasificaciones'!$A$2:$B$5000,2,FALSE)</f>
        <v>VANECK JP MORGAN EM LOCAL CURR. BOND ETF</v>
      </c>
      <c r="O8422" s="4" t="str">
        <f>VLOOKUP(Tabla1[[#This Row],[nemo]],'Nemos y clasificaciones'!$A$1:$C$3000,3,FALSE)</f>
        <v>ETF</v>
      </c>
      <c r="P8422" s="4"/>
      <c r="Q8422" s="4"/>
    </row>
    <row r="8423" spans="1:19" x14ac:dyDescent="0.25">
      <c r="A8423" t="s">
        <v>3495</v>
      </c>
      <c r="B8423" s="1">
        <v>44075</v>
      </c>
      <c r="C8423" s="1">
        <v>44082</v>
      </c>
      <c r="D8423" t="s">
        <v>21</v>
      </c>
      <c r="E8423" t="s">
        <v>265</v>
      </c>
      <c r="F8423">
        <v>0</v>
      </c>
      <c r="G8423">
        <v>50000</v>
      </c>
      <c r="H8423">
        <v>0</v>
      </c>
      <c r="I8423">
        <v>0</v>
      </c>
      <c r="J8423">
        <v>0</v>
      </c>
      <c r="K8423">
        <v>0.125</v>
      </c>
      <c r="L8423" t="s">
        <v>23</v>
      </c>
      <c r="M8423" s="4">
        <v>6250</v>
      </c>
      <c r="N8423" s="2" t="str">
        <f>VLOOKUP(Tabla1[[#This Row],[nemo]],'Nemos y clasificaciones'!$A$2:$B$5000,2,FALSE)</f>
        <v>VANECK JP MORGAN EM LOCAL CURR. BOND ETF</v>
      </c>
      <c r="O8423" s="4" t="str">
        <f>VLOOKUP(Tabla1[[#This Row],[nemo]],'Nemos y clasificaciones'!$A$1:$C$3000,3,FALSE)</f>
        <v>ETF</v>
      </c>
      <c r="P8423" s="4"/>
      <c r="Q8423" s="4"/>
    </row>
    <row r="8424" spans="1:19" x14ac:dyDescent="0.25">
      <c r="A8424" t="s">
        <v>4517</v>
      </c>
      <c r="B8424" s="1">
        <v>43945</v>
      </c>
      <c r="C8424" s="1">
        <v>43951</v>
      </c>
      <c r="D8424" t="s">
        <v>21</v>
      </c>
      <c r="E8424" t="s">
        <v>265</v>
      </c>
      <c r="F8424">
        <v>0</v>
      </c>
      <c r="G8424">
        <v>50000</v>
      </c>
      <c r="H8424">
        <v>0</v>
      </c>
      <c r="I8424">
        <v>0</v>
      </c>
      <c r="J8424">
        <v>0</v>
      </c>
      <c r="K8424">
        <v>0.123</v>
      </c>
      <c r="L8424" t="s">
        <v>23</v>
      </c>
      <c r="M8424" s="4">
        <v>6150</v>
      </c>
      <c r="N8424" s="2" t="str">
        <f>VLOOKUP(Tabla1[[#This Row],[nemo]],'Nemos y clasificaciones'!$A$2:$B$5000,2,FALSE)</f>
        <v>VANECK JP MORGAN EM LOCAL CURR. BOND ETF</v>
      </c>
      <c r="O8424" s="4" t="str">
        <f>VLOOKUP(Tabla1[[#This Row],[nemo]],'Nemos y clasificaciones'!$A$1:$C$3000,3,FALSE)</f>
        <v>ETF</v>
      </c>
      <c r="P8424" s="4"/>
      <c r="Q8424" s="4"/>
    </row>
    <row r="8425" spans="1:19" x14ac:dyDescent="0.25">
      <c r="A8425" t="s">
        <v>2074</v>
      </c>
      <c r="B8425" s="1">
        <v>44312</v>
      </c>
      <c r="C8425" s="1">
        <v>44316</v>
      </c>
      <c r="D8425" t="s">
        <v>21</v>
      </c>
      <c r="E8425" t="s">
        <v>265</v>
      </c>
      <c r="F8425">
        <v>0</v>
      </c>
      <c r="G8425">
        <v>50000</v>
      </c>
      <c r="H8425">
        <v>0</v>
      </c>
      <c r="I8425">
        <v>0</v>
      </c>
      <c r="J8425">
        <v>0</v>
      </c>
      <c r="K8425">
        <v>0.121</v>
      </c>
      <c r="L8425" t="s">
        <v>23</v>
      </c>
      <c r="M8425" s="4">
        <v>6050</v>
      </c>
      <c r="N8425" s="2" t="str">
        <f>VLOOKUP(Tabla1[[#This Row],[nemo]],'Nemos y clasificaciones'!$A$2:$B$5000,2,FALSE)</f>
        <v>VANECK JP MORGAN EM LOCAL CURR. BOND ETF</v>
      </c>
      <c r="O8425" s="4" t="str">
        <f>VLOOKUP(Tabla1[[#This Row],[nemo]],'Nemos y clasificaciones'!$A$1:$C$3000,3,FALSE)</f>
        <v>ETF</v>
      </c>
      <c r="P8425" s="4"/>
      <c r="Q8425" s="4"/>
    </row>
    <row r="8426" spans="1:19" x14ac:dyDescent="0.25">
      <c r="A8426" t="s">
        <v>3072</v>
      </c>
      <c r="B8426" s="1">
        <v>44166</v>
      </c>
      <c r="C8426" s="1">
        <v>44172</v>
      </c>
      <c r="D8426" t="s">
        <v>21</v>
      </c>
      <c r="E8426" t="s">
        <v>265</v>
      </c>
      <c r="F8426">
        <v>0</v>
      </c>
      <c r="G8426">
        <v>50000</v>
      </c>
      <c r="H8426">
        <v>0</v>
      </c>
      <c r="I8426">
        <v>0</v>
      </c>
      <c r="J8426">
        <v>0</v>
      </c>
      <c r="K8426">
        <v>0.121</v>
      </c>
      <c r="L8426" t="s">
        <v>23</v>
      </c>
      <c r="M8426" s="4">
        <v>6050</v>
      </c>
      <c r="N8426" s="2" t="str">
        <f>VLOOKUP(Tabla1[[#This Row],[nemo]],'Nemos y clasificaciones'!$A$2:$B$5000,2,FALSE)</f>
        <v>VANECK JP MORGAN EM LOCAL CURR. BOND ETF</v>
      </c>
      <c r="O8426" s="4" t="str">
        <f>VLOOKUP(Tabla1[[#This Row],[nemo]],'Nemos y clasificaciones'!$A$1:$C$3000,3,FALSE)</f>
        <v>ETF</v>
      </c>
      <c r="P8426" s="4"/>
      <c r="Q8426" s="4"/>
    </row>
    <row r="8427" spans="1:19" x14ac:dyDescent="0.25">
      <c r="A8427" t="s">
        <v>3356</v>
      </c>
      <c r="B8427" s="1">
        <v>44105</v>
      </c>
      <c r="C8427" s="1">
        <v>44111</v>
      </c>
      <c r="D8427" t="s">
        <v>21</v>
      </c>
      <c r="E8427" t="s">
        <v>265</v>
      </c>
      <c r="F8427">
        <v>0</v>
      </c>
      <c r="G8427">
        <v>50000</v>
      </c>
      <c r="H8427">
        <v>0</v>
      </c>
      <c r="I8427">
        <v>0</v>
      </c>
      <c r="J8427">
        <v>0</v>
      </c>
      <c r="K8427">
        <v>0.11</v>
      </c>
      <c r="L8427" t="s">
        <v>23</v>
      </c>
      <c r="M8427" s="4">
        <v>5500</v>
      </c>
      <c r="N8427" s="2" t="str">
        <f>VLOOKUP(Tabla1[[#This Row],[nemo]],'Nemos y clasificaciones'!$A$2:$B$5000,2,FALSE)</f>
        <v>VANECK JP MORGAN EM LOCAL CURR. BOND ETF</v>
      </c>
      <c r="O8427" s="4" t="str">
        <f>VLOOKUP(Tabla1[[#This Row],[nemo]],'Nemos y clasificaciones'!$A$1:$C$3000,3,FALSE)</f>
        <v>ETF</v>
      </c>
      <c r="P8427" s="4"/>
      <c r="Q8427" s="4"/>
    </row>
    <row r="8428" spans="1:19" x14ac:dyDescent="0.25">
      <c r="A8428" t="s">
        <v>10559</v>
      </c>
      <c r="B8428" s="1">
        <v>42507</v>
      </c>
      <c r="C8428" s="1">
        <v>42514</v>
      </c>
      <c r="D8428" t="s">
        <v>14</v>
      </c>
      <c r="E8428" t="s">
        <v>10560</v>
      </c>
      <c r="F8428">
        <v>0</v>
      </c>
      <c r="G8428">
        <v>8201754580</v>
      </c>
      <c r="H8428">
        <v>0</v>
      </c>
      <c r="I8428">
        <v>0</v>
      </c>
      <c r="J8428">
        <v>0</v>
      </c>
      <c r="K8428">
        <v>9.3710000000000004</v>
      </c>
      <c r="L8428" t="s">
        <v>16</v>
      </c>
      <c r="M8428" s="2">
        <v>76858642169.179993</v>
      </c>
      <c r="N8428" s="2" t="str">
        <f>VLOOKUP(Tabla1[[#This Row],[nemo]],'Nemos y clasificaciones'!$A$2:$B$5000,2,FALSE)</f>
        <v>ENDESA AMERICAS S.A.</v>
      </c>
      <c r="O8428" s="2" t="str">
        <f>VLOOKUP(Tabla1[[#This Row],[nemo]],'Nemos y clasificaciones'!$A$1:$C$3000,3,FALSE)</f>
        <v>Eléctrico</v>
      </c>
      <c r="P8428" s="2"/>
      <c r="Q8428" s="2"/>
    </row>
    <row r="8429" spans="1:19" x14ac:dyDescent="0.25">
      <c r="A8429" t="s">
        <v>4227</v>
      </c>
      <c r="B8429" s="1">
        <v>43974</v>
      </c>
      <c r="C8429" s="1">
        <v>43980</v>
      </c>
      <c r="D8429" t="s">
        <v>14</v>
      </c>
      <c r="E8429" t="s">
        <v>1699</v>
      </c>
      <c r="F8429">
        <v>0</v>
      </c>
      <c r="G8429">
        <v>76086311036</v>
      </c>
      <c r="H8429">
        <v>0</v>
      </c>
      <c r="I8429">
        <v>0</v>
      </c>
      <c r="J8429">
        <v>0</v>
      </c>
      <c r="K8429">
        <v>3.8250000000000002</v>
      </c>
      <c r="L8429" t="s">
        <v>16</v>
      </c>
      <c r="M8429" s="2">
        <v>291030139712.70001</v>
      </c>
      <c r="N8429" s="2" t="str">
        <f>VLOOKUP(Tabla1[[#This Row],[nemo]],'Nemos y clasificaciones'!$A$2:$B$5000,2,FALSE)</f>
        <v>ENEL AMERICAS S.A.</v>
      </c>
      <c r="O8429" s="2" t="str">
        <f>VLOOKUP(Tabla1[[#This Row],[nemo]],'Nemos y clasificaciones'!$A$1:$C$3000,3,FALSE)</f>
        <v>Conglomerados</v>
      </c>
      <c r="P8429" s="2"/>
      <c r="Q8429" s="2"/>
    </row>
    <row r="8430" spans="1:19" x14ac:dyDescent="0.25">
      <c r="A8430" t="s">
        <v>4228</v>
      </c>
      <c r="B8430" s="1">
        <v>43974</v>
      </c>
      <c r="C8430" s="1">
        <v>43980</v>
      </c>
      <c r="D8430" t="s">
        <v>14</v>
      </c>
      <c r="E8430" t="s">
        <v>1699</v>
      </c>
      <c r="F8430">
        <v>0</v>
      </c>
      <c r="G8430">
        <v>76086311036</v>
      </c>
      <c r="H8430">
        <v>0</v>
      </c>
      <c r="I8430">
        <v>0</v>
      </c>
      <c r="J8430">
        <v>0</v>
      </c>
      <c r="K8430">
        <v>3.42</v>
      </c>
      <c r="L8430" t="s">
        <v>16</v>
      </c>
      <c r="M8430" s="2">
        <v>260215183743.12</v>
      </c>
      <c r="N8430" s="2" t="str">
        <f>VLOOKUP(Tabla1[[#This Row],[nemo]],'Nemos y clasificaciones'!$A$2:$B$5000,2,FALSE)</f>
        <v>ENEL AMERICAS S.A.</v>
      </c>
      <c r="O8430" s="2" t="str">
        <f>VLOOKUP(Tabla1[[#This Row],[nemo]],'Nemos y clasificaciones'!$A$1:$C$3000,3,FALSE)</f>
        <v>Conglomerados</v>
      </c>
      <c r="P8430" s="2"/>
      <c r="Q8430" s="2"/>
      <c r="S8430" s="2"/>
    </row>
    <row r="8431" spans="1:19" x14ac:dyDescent="0.25">
      <c r="A8431" t="s">
        <v>6357</v>
      </c>
      <c r="B8431" s="1">
        <v>43596</v>
      </c>
      <c r="C8431" s="1">
        <v>43602</v>
      </c>
      <c r="D8431" t="s">
        <v>14</v>
      </c>
      <c r="E8431" t="s">
        <v>1699</v>
      </c>
      <c r="F8431">
        <v>0</v>
      </c>
      <c r="G8431">
        <v>57452641516</v>
      </c>
      <c r="H8431">
        <v>0</v>
      </c>
      <c r="I8431">
        <v>0</v>
      </c>
      <c r="J8431">
        <v>0</v>
      </c>
      <c r="K8431">
        <v>3.387</v>
      </c>
      <c r="L8431" t="s">
        <v>16</v>
      </c>
      <c r="M8431" s="2">
        <v>194592096814.69199</v>
      </c>
      <c r="N8431" s="2" t="str">
        <f>VLOOKUP(Tabla1[[#This Row],[nemo]],'Nemos y clasificaciones'!$A$2:$B$5000,2,FALSE)</f>
        <v>ENEL AMERICAS S.A.</v>
      </c>
      <c r="O8431" s="2" t="str">
        <f>VLOOKUP(Tabla1[[#This Row],[nemo]],'Nemos y clasificaciones'!$A$1:$C$3000,3,FALSE)</f>
        <v>Conglomerados</v>
      </c>
      <c r="P8431" s="2"/>
      <c r="Q8431" s="2"/>
    </row>
    <row r="8432" spans="1:19" x14ac:dyDescent="0.25">
      <c r="A8432" t="s">
        <v>11593</v>
      </c>
      <c r="B8432" s="1">
        <v>42142</v>
      </c>
      <c r="C8432" s="1">
        <v>42149</v>
      </c>
      <c r="D8432" t="s">
        <v>14</v>
      </c>
      <c r="E8432" t="s">
        <v>1699</v>
      </c>
      <c r="F8432">
        <v>0</v>
      </c>
      <c r="G8432">
        <v>49092772762</v>
      </c>
      <c r="H8432">
        <v>0</v>
      </c>
      <c r="I8432">
        <v>0</v>
      </c>
      <c r="J8432">
        <v>0</v>
      </c>
      <c r="K8432">
        <v>2.8969999999999998</v>
      </c>
      <c r="L8432" t="s">
        <v>16</v>
      </c>
      <c r="M8432" s="2">
        <v>142221762691.51401</v>
      </c>
      <c r="N8432" s="2" t="str">
        <f>VLOOKUP(Tabla1[[#This Row],[nemo]],'Nemos y clasificaciones'!$A$2:$B$5000,2,FALSE)</f>
        <v>ENEL AMERICAS S.A.</v>
      </c>
      <c r="O8432" s="2" t="str">
        <f>VLOOKUP(Tabla1[[#This Row],[nemo]],'Nemos y clasificaciones'!$A$1:$C$3000,3,FALSE)</f>
        <v>Conglomerados</v>
      </c>
      <c r="P8432" s="2"/>
      <c r="Q8432" s="2"/>
    </row>
    <row r="8433" spans="1:17" x14ac:dyDescent="0.25">
      <c r="A8433" t="s">
        <v>11594</v>
      </c>
      <c r="B8433" s="1">
        <v>42142</v>
      </c>
      <c r="C8433" s="1">
        <v>42149</v>
      </c>
      <c r="D8433" t="s">
        <v>14</v>
      </c>
      <c r="E8433" t="s">
        <v>1699</v>
      </c>
      <c r="F8433">
        <v>0</v>
      </c>
      <c r="G8433">
        <v>49092772762</v>
      </c>
      <c r="H8433">
        <v>0</v>
      </c>
      <c r="I8433">
        <v>0</v>
      </c>
      <c r="J8433">
        <v>0</v>
      </c>
      <c r="K8433">
        <v>2.4860000000000002</v>
      </c>
      <c r="L8433" t="s">
        <v>16</v>
      </c>
      <c r="M8433" s="2">
        <v>122044633086.332</v>
      </c>
      <c r="N8433" s="2" t="str">
        <f>VLOOKUP(Tabla1[[#This Row],[nemo]],'Nemos y clasificaciones'!$A$2:$B$5000,2,FALSE)</f>
        <v>ENEL AMERICAS S.A.</v>
      </c>
      <c r="O8433" s="2" t="str">
        <f>VLOOKUP(Tabla1[[#This Row],[nemo]],'Nemos y clasificaciones'!$A$1:$C$3000,3,FALSE)</f>
        <v>Conglomerados</v>
      </c>
      <c r="P8433" s="2"/>
      <c r="Q8433" s="2"/>
    </row>
    <row r="8434" spans="1:17" x14ac:dyDescent="0.25">
      <c r="A8434" t="s">
        <v>8065</v>
      </c>
      <c r="B8434" s="1">
        <v>43238</v>
      </c>
      <c r="C8434" s="1">
        <v>43245</v>
      </c>
      <c r="D8434" t="s">
        <v>14</v>
      </c>
      <c r="E8434" t="s">
        <v>1699</v>
      </c>
      <c r="F8434">
        <v>0</v>
      </c>
      <c r="G8434">
        <v>57452641516</v>
      </c>
      <c r="H8434">
        <v>0</v>
      </c>
      <c r="I8434">
        <v>0</v>
      </c>
      <c r="J8434">
        <v>0</v>
      </c>
      <c r="K8434">
        <v>1.7070000000000001</v>
      </c>
      <c r="L8434" t="s">
        <v>16</v>
      </c>
      <c r="M8434" s="2">
        <v>98071659067.811996</v>
      </c>
      <c r="N8434" s="2" t="str">
        <f>VLOOKUP(Tabla1[[#This Row],[nemo]],'Nemos y clasificaciones'!$A$2:$B$5000,2,FALSE)</f>
        <v>ENEL AMERICAS S.A.</v>
      </c>
      <c r="O8434" s="2" t="str">
        <f>VLOOKUP(Tabla1[[#This Row],[nemo]],'Nemos y clasificaciones'!$A$1:$C$3000,3,FALSE)</f>
        <v>Conglomerados</v>
      </c>
      <c r="P8434" s="2"/>
      <c r="Q8434" s="2"/>
    </row>
    <row r="8435" spans="1:17" x14ac:dyDescent="0.25">
      <c r="A8435" t="s">
        <v>4965</v>
      </c>
      <c r="B8435" s="1">
        <v>43848</v>
      </c>
      <c r="C8435" s="1">
        <v>43854</v>
      </c>
      <c r="D8435" t="s">
        <v>14</v>
      </c>
      <c r="E8435" t="s">
        <v>1699</v>
      </c>
      <c r="F8435">
        <v>0</v>
      </c>
      <c r="G8435">
        <v>76086311036</v>
      </c>
      <c r="H8435">
        <v>0</v>
      </c>
      <c r="I8435">
        <v>0</v>
      </c>
      <c r="J8435">
        <v>0</v>
      </c>
      <c r="K8435">
        <v>1.2529999999999999</v>
      </c>
      <c r="L8435" t="s">
        <v>16</v>
      </c>
      <c r="M8435" s="2">
        <v>95336147728.108002</v>
      </c>
      <c r="N8435" s="2" t="str">
        <f>VLOOKUP(Tabla1[[#This Row],[nemo]],'Nemos y clasificaciones'!$A$2:$B$5000,2,FALSE)</f>
        <v>ENEL AMERICAS S.A.</v>
      </c>
      <c r="O8435" s="2" t="str">
        <f>VLOOKUP(Tabla1[[#This Row],[nemo]],'Nemos y clasificaciones'!$A$1:$C$3000,3,FALSE)</f>
        <v>Conglomerados</v>
      </c>
      <c r="P8435" s="2"/>
      <c r="Q8435" s="2"/>
    </row>
    <row r="8436" spans="1:17" x14ac:dyDescent="0.25">
      <c r="A8436" t="s">
        <v>8066</v>
      </c>
      <c r="B8436" s="1">
        <v>43238</v>
      </c>
      <c r="C8436" s="1">
        <v>43245</v>
      </c>
      <c r="D8436" t="s">
        <v>14</v>
      </c>
      <c r="E8436" t="s">
        <v>1699</v>
      </c>
      <c r="F8436">
        <v>0</v>
      </c>
      <c r="G8436">
        <v>57452641516</v>
      </c>
      <c r="H8436">
        <v>0</v>
      </c>
      <c r="I8436">
        <v>0</v>
      </c>
      <c r="J8436">
        <v>0</v>
      </c>
      <c r="K8436">
        <v>1.5609999999999999</v>
      </c>
      <c r="L8436" t="s">
        <v>16</v>
      </c>
      <c r="M8436" s="2">
        <v>89683573406.475998</v>
      </c>
      <c r="N8436" s="2" t="str">
        <f>VLOOKUP(Tabla1[[#This Row],[nemo]],'Nemos y clasificaciones'!$A$2:$B$5000,2,FALSE)</f>
        <v>ENEL AMERICAS S.A.</v>
      </c>
      <c r="O8436" s="2" t="str">
        <f>VLOOKUP(Tabla1[[#This Row],[nemo]],'Nemos y clasificaciones'!$A$1:$C$3000,3,FALSE)</f>
        <v>Conglomerados</v>
      </c>
      <c r="P8436" s="2"/>
      <c r="Q8436" s="2"/>
    </row>
    <row r="8437" spans="1:17" x14ac:dyDescent="0.25">
      <c r="A8437" t="s">
        <v>1698</v>
      </c>
      <c r="B8437" s="1">
        <v>44338</v>
      </c>
      <c r="C8437" s="1">
        <v>44344</v>
      </c>
      <c r="D8437" t="s">
        <v>14</v>
      </c>
      <c r="E8437" t="s">
        <v>1699</v>
      </c>
      <c r="F8437">
        <v>0</v>
      </c>
      <c r="G8437">
        <v>76086311036</v>
      </c>
      <c r="H8437">
        <v>0</v>
      </c>
      <c r="I8437">
        <v>0</v>
      </c>
      <c r="J8437">
        <v>0</v>
      </c>
      <c r="K8437">
        <v>1.1639999999999999</v>
      </c>
      <c r="L8437" t="s">
        <v>16</v>
      </c>
      <c r="M8437" s="2">
        <v>88564466045.904007</v>
      </c>
      <c r="N8437" s="2" t="str">
        <f>VLOOKUP(Tabla1[[#This Row],[nemo]],'Nemos y clasificaciones'!$A$2:$B$5000,2,FALSE)</f>
        <v>ENEL AMERICAS S.A.</v>
      </c>
      <c r="O8437" s="2" t="str">
        <f>VLOOKUP(Tabla1[[#This Row],[nemo]],'Nemos y clasificaciones'!$A$1:$C$3000,3,FALSE)</f>
        <v>Conglomerados</v>
      </c>
      <c r="P8437" s="2"/>
      <c r="Q8437" s="2"/>
    </row>
    <row r="8438" spans="1:17" x14ac:dyDescent="0.25">
      <c r="A8438" t="s">
        <v>10562</v>
      </c>
      <c r="B8438" s="1">
        <v>42507</v>
      </c>
      <c r="C8438" s="1">
        <v>42514</v>
      </c>
      <c r="D8438" t="s">
        <v>14</v>
      </c>
      <c r="E8438" t="s">
        <v>1699</v>
      </c>
      <c r="F8438">
        <v>0</v>
      </c>
      <c r="G8438">
        <v>49092772762</v>
      </c>
      <c r="H8438">
        <v>0</v>
      </c>
      <c r="I8438">
        <v>0</v>
      </c>
      <c r="J8438">
        <v>0</v>
      </c>
      <c r="K8438">
        <v>1.7370000000000001</v>
      </c>
      <c r="L8438" t="s">
        <v>16</v>
      </c>
      <c r="M8438" s="2">
        <v>85274146287.593994</v>
      </c>
      <c r="N8438" s="2" t="str">
        <f>VLOOKUP(Tabla1[[#This Row],[nemo]],'Nemos y clasificaciones'!$A$2:$B$5000,2,FALSE)</f>
        <v>ENEL AMERICAS S.A.</v>
      </c>
      <c r="O8438" s="2" t="str">
        <f>VLOOKUP(Tabla1[[#This Row],[nemo]],'Nemos y clasificaciones'!$A$1:$C$3000,3,FALSE)</f>
        <v>Conglomerados</v>
      </c>
      <c r="P8438" s="2"/>
      <c r="Q8438" s="2"/>
    </row>
    <row r="8439" spans="1:17" x14ac:dyDescent="0.25">
      <c r="A8439" t="s">
        <v>1700</v>
      </c>
      <c r="B8439" s="1">
        <v>44338</v>
      </c>
      <c r="C8439" s="1">
        <v>44344</v>
      </c>
      <c r="D8439" t="s">
        <v>14</v>
      </c>
      <c r="E8439" t="s">
        <v>1699</v>
      </c>
      <c r="F8439">
        <v>0</v>
      </c>
      <c r="G8439">
        <v>76086311036</v>
      </c>
      <c r="H8439">
        <v>0</v>
      </c>
      <c r="I8439">
        <v>0</v>
      </c>
      <c r="J8439">
        <v>0</v>
      </c>
      <c r="K8439">
        <v>1.1000000000000001</v>
      </c>
      <c r="L8439" t="s">
        <v>16</v>
      </c>
      <c r="M8439" s="2">
        <v>83694942139.600006</v>
      </c>
      <c r="N8439" s="2" t="str">
        <f>VLOOKUP(Tabla1[[#This Row],[nemo]],'Nemos y clasificaciones'!$A$2:$B$5000,2,FALSE)</f>
        <v>ENEL AMERICAS S.A.</v>
      </c>
      <c r="O8439" s="2" t="str">
        <f>VLOOKUP(Tabla1[[#This Row],[nemo]],'Nemos y clasificaciones'!$A$1:$C$3000,3,FALSE)</f>
        <v>Conglomerados</v>
      </c>
      <c r="P8439" s="2"/>
      <c r="Q8439" s="2"/>
    </row>
    <row r="8440" spans="1:17" x14ac:dyDescent="0.25">
      <c r="A8440" t="s">
        <v>6358</v>
      </c>
      <c r="B8440" s="1">
        <v>43596</v>
      </c>
      <c r="C8440" s="1">
        <v>43602</v>
      </c>
      <c r="D8440" t="s">
        <v>14</v>
      </c>
      <c r="E8440" t="s">
        <v>1699</v>
      </c>
      <c r="F8440">
        <v>0</v>
      </c>
      <c r="G8440">
        <v>57452641516</v>
      </c>
      <c r="H8440">
        <v>0</v>
      </c>
      <c r="I8440">
        <v>0</v>
      </c>
      <c r="J8440">
        <v>0</v>
      </c>
      <c r="K8440">
        <v>1.4350000000000001</v>
      </c>
      <c r="L8440" t="s">
        <v>16</v>
      </c>
      <c r="M8440" s="2">
        <v>82444540575.460007</v>
      </c>
      <c r="N8440" s="2" t="str">
        <f>VLOOKUP(Tabla1[[#This Row],[nemo]],'Nemos y clasificaciones'!$A$2:$B$5000,2,FALSE)</f>
        <v>ENEL AMERICAS S.A.</v>
      </c>
      <c r="O8440" s="2" t="str">
        <f>VLOOKUP(Tabla1[[#This Row],[nemo]],'Nemos y clasificaciones'!$A$1:$C$3000,3,FALSE)</f>
        <v>Conglomerados</v>
      </c>
      <c r="P8440" s="2"/>
      <c r="Q8440" s="2"/>
    </row>
    <row r="8441" spans="1:17" x14ac:dyDescent="0.25">
      <c r="A8441" t="s">
        <v>10563</v>
      </c>
      <c r="B8441" s="1">
        <v>42507</v>
      </c>
      <c r="C8441" s="1">
        <v>42514</v>
      </c>
      <c r="D8441" t="s">
        <v>14</v>
      </c>
      <c r="E8441" t="s">
        <v>1699</v>
      </c>
      <c r="F8441">
        <v>0</v>
      </c>
      <c r="G8441">
        <v>49092772762</v>
      </c>
      <c r="H8441">
        <v>0</v>
      </c>
      <c r="I8441">
        <v>0</v>
      </c>
      <c r="J8441">
        <v>0</v>
      </c>
      <c r="K8441">
        <v>1.669</v>
      </c>
      <c r="L8441" t="s">
        <v>16</v>
      </c>
      <c r="M8441" s="2">
        <v>81935837739.778</v>
      </c>
      <c r="N8441" s="2" t="str">
        <f>VLOOKUP(Tabla1[[#This Row],[nemo]],'Nemos y clasificaciones'!$A$2:$B$5000,2,FALSE)</f>
        <v>ENEL AMERICAS S.A.</v>
      </c>
      <c r="O8441" s="2" t="str">
        <f>VLOOKUP(Tabla1[[#This Row],[nemo]],'Nemos y clasificaciones'!$A$1:$C$3000,3,FALSE)</f>
        <v>Conglomerados</v>
      </c>
      <c r="P8441" s="2"/>
      <c r="Q8441" s="2"/>
    </row>
    <row r="8442" spans="1:17" x14ac:dyDescent="0.25">
      <c r="A8442" t="s">
        <v>9462</v>
      </c>
      <c r="B8442" s="1">
        <v>42875</v>
      </c>
      <c r="C8442" s="1">
        <v>42881</v>
      </c>
      <c r="D8442" t="s">
        <v>14</v>
      </c>
      <c r="E8442" t="s">
        <v>1699</v>
      </c>
      <c r="F8442">
        <v>0</v>
      </c>
      <c r="G8442">
        <v>58324975387</v>
      </c>
      <c r="H8442">
        <v>0</v>
      </c>
      <c r="I8442">
        <v>0</v>
      </c>
      <c r="J8442">
        <v>0</v>
      </c>
      <c r="K8442">
        <v>1.333</v>
      </c>
      <c r="L8442" t="s">
        <v>16</v>
      </c>
      <c r="M8442" s="2">
        <v>77747192190.871002</v>
      </c>
      <c r="N8442" s="2" t="str">
        <f>VLOOKUP(Tabla1[[#This Row],[nemo]],'Nemos y clasificaciones'!$A$2:$B$5000,2,FALSE)</f>
        <v>ENEL AMERICAS S.A.</v>
      </c>
      <c r="O8442" s="2" t="str">
        <f>VLOOKUP(Tabla1[[#This Row],[nemo]],'Nemos y clasificaciones'!$A$1:$C$3000,3,FALSE)</f>
        <v>Conglomerados</v>
      </c>
      <c r="P8442" s="2"/>
      <c r="Q8442" s="2"/>
    </row>
    <row r="8443" spans="1:17" x14ac:dyDescent="0.25">
      <c r="A8443" t="s">
        <v>9461</v>
      </c>
      <c r="B8443" s="1">
        <v>42875</v>
      </c>
      <c r="C8443" s="1">
        <v>42881</v>
      </c>
      <c r="D8443" t="s">
        <v>14</v>
      </c>
      <c r="E8443" t="s">
        <v>1699</v>
      </c>
      <c r="F8443">
        <v>0</v>
      </c>
      <c r="G8443">
        <v>58324975387</v>
      </c>
      <c r="H8443">
        <v>0</v>
      </c>
      <c r="I8443">
        <v>0</v>
      </c>
      <c r="J8443">
        <v>0</v>
      </c>
      <c r="K8443">
        <v>1.054</v>
      </c>
      <c r="L8443" t="s">
        <v>16</v>
      </c>
      <c r="M8443" s="2">
        <v>61474524057.898003</v>
      </c>
      <c r="N8443" s="2" t="str">
        <f>VLOOKUP(Tabla1[[#This Row],[nemo]],'Nemos y clasificaciones'!$A$2:$B$5000,2,FALSE)</f>
        <v>ENEL AMERICAS S.A.</v>
      </c>
      <c r="O8443" s="2" t="str">
        <f>VLOOKUP(Tabla1[[#This Row],[nemo]],'Nemos y clasificaciones'!$A$1:$C$3000,3,FALSE)</f>
        <v>Conglomerados</v>
      </c>
      <c r="P8443" s="2"/>
      <c r="Q8443" s="2"/>
    </row>
    <row r="8444" spans="1:17" x14ac:dyDescent="0.25">
      <c r="A8444" t="s">
        <v>10924</v>
      </c>
      <c r="B8444" s="1">
        <v>42392</v>
      </c>
      <c r="C8444" s="1">
        <v>42398</v>
      </c>
      <c r="D8444" t="s">
        <v>14</v>
      </c>
      <c r="E8444" t="s">
        <v>1699</v>
      </c>
      <c r="F8444">
        <v>0</v>
      </c>
      <c r="G8444">
        <v>49092772762</v>
      </c>
      <c r="H8444">
        <v>0</v>
      </c>
      <c r="I8444">
        <v>0</v>
      </c>
      <c r="J8444">
        <v>0</v>
      </c>
      <c r="K8444">
        <v>1.2390000000000001</v>
      </c>
      <c r="L8444" t="s">
        <v>16</v>
      </c>
      <c r="M8444" s="2">
        <v>60825945452.117996</v>
      </c>
      <c r="N8444" s="2" t="str">
        <f>VLOOKUP(Tabla1[[#This Row],[nemo]],'Nemos y clasificaciones'!$A$2:$B$5000,2,FALSE)</f>
        <v>ENEL AMERICAS S.A.</v>
      </c>
      <c r="O8444" s="2" t="str">
        <f>VLOOKUP(Tabla1[[#This Row],[nemo]],'Nemos y clasificaciones'!$A$1:$C$3000,3,FALSE)</f>
        <v>Conglomerados</v>
      </c>
      <c r="P8444" s="2"/>
      <c r="Q8444" s="2"/>
    </row>
    <row r="8445" spans="1:17" x14ac:dyDescent="0.25">
      <c r="A8445" t="s">
        <v>9923</v>
      </c>
      <c r="B8445" s="1">
        <v>42756</v>
      </c>
      <c r="C8445" s="1">
        <v>42762</v>
      </c>
      <c r="D8445" t="s">
        <v>14</v>
      </c>
      <c r="E8445" t="s">
        <v>1699</v>
      </c>
      <c r="F8445">
        <v>0</v>
      </c>
      <c r="G8445">
        <v>57452645794</v>
      </c>
      <c r="H8445">
        <v>0</v>
      </c>
      <c r="I8445">
        <v>0</v>
      </c>
      <c r="J8445">
        <v>0</v>
      </c>
      <c r="K8445">
        <v>0.94699999999999995</v>
      </c>
      <c r="L8445" t="s">
        <v>23</v>
      </c>
      <c r="M8445" s="2">
        <v>54407655566.917999</v>
      </c>
      <c r="N8445" s="2" t="str">
        <f>VLOOKUP(Tabla1[[#This Row],[nemo]],'Nemos y clasificaciones'!$A$2:$B$5000,2,FALSE)</f>
        <v>ENEL AMERICAS S.A.</v>
      </c>
      <c r="O8445" s="2" t="str">
        <f>VLOOKUP(Tabla1[[#This Row],[nemo]],'Nemos y clasificaciones'!$A$1:$C$3000,3,FALSE)</f>
        <v>Conglomerados</v>
      </c>
      <c r="P8445" s="2"/>
      <c r="Q8445" s="2"/>
    </row>
    <row r="8446" spans="1:17" x14ac:dyDescent="0.25">
      <c r="A8446" t="s">
        <v>2637</v>
      </c>
      <c r="B8446" s="1">
        <v>44219</v>
      </c>
      <c r="C8446" s="1">
        <v>44225</v>
      </c>
      <c r="D8446" t="s">
        <v>14</v>
      </c>
      <c r="E8446" t="s">
        <v>1699</v>
      </c>
      <c r="F8446">
        <v>0</v>
      </c>
      <c r="G8446">
        <v>76086311036</v>
      </c>
      <c r="H8446">
        <v>0</v>
      </c>
      <c r="I8446">
        <v>0</v>
      </c>
      <c r="J8446">
        <v>0</v>
      </c>
      <c r="K8446">
        <v>0.68600000000000005</v>
      </c>
      <c r="L8446" t="s">
        <v>23</v>
      </c>
      <c r="M8446" s="2">
        <v>52195209370.695999</v>
      </c>
      <c r="N8446" s="2" t="str">
        <f>VLOOKUP(Tabla1[[#This Row],[nemo]],'Nemos y clasificaciones'!$A$2:$B$5000,2,FALSE)</f>
        <v>ENEL AMERICAS S.A.</v>
      </c>
      <c r="O8446" s="2" t="str">
        <f>VLOOKUP(Tabla1[[#This Row],[nemo]],'Nemos y clasificaciones'!$A$1:$C$3000,3,FALSE)</f>
        <v>Conglomerados</v>
      </c>
      <c r="P8446" s="2"/>
      <c r="Q8446" s="2"/>
    </row>
    <row r="8447" spans="1:17" x14ac:dyDescent="0.25">
      <c r="A8447" t="s">
        <v>6936</v>
      </c>
      <c r="B8447" s="1">
        <v>43484</v>
      </c>
      <c r="C8447" s="1">
        <v>43490</v>
      </c>
      <c r="D8447" t="s">
        <v>14</v>
      </c>
      <c r="E8447" t="s">
        <v>1699</v>
      </c>
      <c r="F8447">
        <v>0</v>
      </c>
      <c r="G8447">
        <v>57452641516</v>
      </c>
      <c r="H8447">
        <v>0</v>
      </c>
      <c r="I8447">
        <v>0</v>
      </c>
      <c r="J8447">
        <v>0</v>
      </c>
      <c r="K8447">
        <v>0.89900000000000002</v>
      </c>
      <c r="L8447" t="s">
        <v>23</v>
      </c>
      <c r="M8447" s="2">
        <v>51649924722.884003</v>
      </c>
      <c r="N8447" s="2" t="str">
        <f>VLOOKUP(Tabla1[[#This Row],[nemo]],'Nemos y clasificaciones'!$A$2:$B$5000,2,FALSE)</f>
        <v>ENEL AMERICAS S.A.</v>
      </c>
      <c r="O8447" s="2" t="str">
        <f>VLOOKUP(Tabla1[[#This Row],[nemo]],'Nemos y clasificaciones'!$A$1:$C$3000,3,FALSE)</f>
        <v>Conglomerados</v>
      </c>
      <c r="P8447" s="2"/>
      <c r="Q8447" s="2"/>
    </row>
    <row r="8448" spans="1:17" x14ac:dyDescent="0.25">
      <c r="A8448" t="s">
        <v>11971</v>
      </c>
      <c r="B8448" s="1">
        <v>42028</v>
      </c>
      <c r="C8448" s="1">
        <v>42034</v>
      </c>
      <c r="D8448" t="s">
        <v>14</v>
      </c>
      <c r="E8448" t="s">
        <v>1699</v>
      </c>
      <c r="F8448">
        <v>0</v>
      </c>
      <c r="G8448">
        <v>49092772762</v>
      </c>
      <c r="H8448">
        <v>0</v>
      </c>
      <c r="I8448">
        <v>0</v>
      </c>
      <c r="J8448">
        <v>0</v>
      </c>
      <c r="K8448">
        <v>0.83099999999999996</v>
      </c>
      <c r="L8448" t="s">
        <v>23</v>
      </c>
      <c r="M8448" s="2">
        <v>40796094165.222</v>
      </c>
      <c r="N8448" s="2" t="str">
        <f>VLOOKUP(Tabla1[[#This Row],[nemo]],'Nemos y clasificaciones'!$A$2:$B$5000,2,FALSE)</f>
        <v>ENEL AMERICAS S.A.</v>
      </c>
      <c r="O8448" s="2" t="str">
        <f>VLOOKUP(Tabla1[[#This Row],[nemo]],'Nemos y clasificaciones'!$A$1:$C$3000,3,FALSE)</f>
        <v>Conglomerados</v>
      </c>
      <c r="P8448" s="2"/>
      <c r="Q8448" s="2"/>
    </row>
    <row r="8449" spans="1:19" x14ac:dyDescent="0.25">
      <c r="A8449" t="s">
        <v>8627</v>
      </c>
      <c r="B8449" s="1">
        <v>43120</v>
      </c>
      <c r="C8449" s="1">
        <v>43126</v>
      </c>
      <c r="D8449" t="s">
        <v>14</v>
      </c>
      <c r="E8449" t="s">
        <v>1699</v>
      </c>
      <c r="F8449">
        <v>0</v>
      </c>
      <c r="G8449">
        <v>57452641516</v>
      </c>
      <c r="H8449">
        <v>0</v>
      </c>
      <c r="I8449">
        <v>0</v>
      </c>
      <c r="J8449">
        <v>0</v>
      </c>
      <c r="K8449">
        <v>0.60699999999999998</v>
      </c>
      <c r="L8449" t="s">
        <v>23</v>
      </c>
      <c r="M8449" s="2">
        <v>34873753400.211998</v>
      </c>
      <c r="N8449" s="2" t="str">
        <f>VLOOKUP(Tabla1[[#This Row],[nemo]],'Nemos y clasificaciones'!$A$2:$B$5000,2,FALSE)</f>
        <v>ENEL AMERICAS S.A.</v>
      </c>
      <c r="O8449" s="2" t="str">
        <f>VLOOKUP(Tabla1[[#This Row],[nemo]],'Nemos y clasificaciones'!$A$1:$C$3000,3,FALSE)</f>
        <v>Conglomerados</v>
      </c>
      <c r="P8449" s="2"/>
      <c r="Q8449" s="2"/>
    </row>
    <row r="8450" spans="1:19" x14ac:dyDescent="0.25">
      <c r="A8450" t="s">
        <v>1696</v>
      </c>
      <c r="B8450" s="1">
        <v>44338</v>
      </c>
      <c r="C8450" s="1">
        <v>44344</v>
      </c>
      <c r="D8450" t="s">
        <v>14</v>
      </c>
      <c r="E8450" t="s">
        <v>1697</v>
      </c>
      <c r="F8450">
        <v>0</v>
      </c>
      <c r="G8450">
        <v>70134077818</v>
      </c>
      <c r="H8450">
        <v>0</v>
      </c>
      <c r="I8450">
        <v>0</v>
      </c>
      <c r="J8450">
        <v>0</v>
      </c>
      <c r="K8450">
        <v>3.077</v>
      </c>
      <c r="L8450" t="s">
        <v>16</v>
      </c>
      <c r="M8450" s="2">
        <v>215802557445.98599</v>
      </c>
      <c r="N8450" s="2" t="str">
        <f>VLOOKUP(Tabla1[[#This Row],[nemo]],'Nemos y clasificaciones'!$A$2:$B$5000,2,FALSE)</f>
        <v>ENEL CHILE S.A</v>
      </c>
      <c r="O8450" s="2" t="str">
        <f>VLOOKUP(Tabla1[[#This Row],[nemo]],'Nemos y clasificaciones'!$A$1:$C$3000,3,FALSE)</f>
        <v>Conglomerados</v>
      </c>
      <c r="P8450" s="2"/>
      <c r="Q8450" s="2"/>
      <c r="S8450" s="2"/>
    </row>
    <row r="8451" spans="1:19" x14ac:dyDescent="0.25">
      <c r="A8451" t="s">
        <v>4292</v>
      </c>
      <c r="B8451" s="1">
        <v>43971</v>
      </c>
      <c r="C8451" s="1">
        <v>43978</v>
      </c>
      <c r="D8451" t="s">
        <v>14</v>
      </c>
      <c r="E8451" t="s">
        <v>1697</v>
      </c>
      <c r="F8451">
        <v>0</v>
      </c>
      <c r="G8451">
        <v>70134077818</v>
      </c>
      <c r="H8451">
        <v>0</v>
      </c>
      <c r="I8451">
        <v>0</v>
      </c>
      <c r="J8451">
        <v>0</v>
      </c>
      <c r="K8451">
        <v>1.661</v>
      </c>
      <c r="L8451" t="s">
        <v>16</v>
      </c>
      <c r="M8451" s="2">
        <v>116492703255.698</v>
      </c>
      <c r="N8451" s="2" t="str">
        <f>VLOOKUP(Tabla1[[#This Row],[nemo]],'Nemos y clasificaciones'!$A$2:$B$5000,2,FALSE)</f>
        <v>ENEL CHILE S.A</v>
      </c>
      <c r="O8451" s="2" t="str">
        <f>VLOOKUP(Tabla1[[#This Row],[nemo]],'Nemos y clasificaciones'!$A$1:$C$3000,3,FALSE)</f>
        <v>Conglomerados</v>
      </c>
      <c r="P8451" s="2"/>
      <c r="Q8451" s="2"/>
    </row>
    <row r="8452" spans="1:19" x14ac:dyDescent="0.25">
      <c r="A8452" t="s">
        <v>6360</v>
      </c>
      <c r="B8452" s="1">
        <v>43596</v>
      </c>
      <c r="C8452" s="1">
        <v>43602</v>
      </c>
      <c r="D8452" t="s">
        <v>14</v>
      </c>
      <c r="E8452" t="s">
        <v>1697</v>
      </c>
      <c r="F8452">
        <v>0</v>
      </c>
      <c r="G8452">
        <v>70134077818</v>
      </c>
      <c r="H8452">
        <v>0</v>
      </c>
      <c r="I8452">
        <v>0</v>
      </c>
      <c r="J8452">
        <v>0</v>
      </c>
      <c r="K8452">
        <v>1.569</v>
      </c>
      <c r="L8452" t="s">
        <v>16</v>
      </c>
      <c r="M8452" s="2">
        <v>110040368096.442</v>
      </c>
      <c r="N8452" s="2" t="str">
        <f>VLOOKUP(Tabla1[[#This Row],[nemo]],'Nemos y clasificaciones'!$A$2:$B$5000,2,FALSE)</f>
        <v>ENEL CHILE S.A</v>
      </c>
      <c r="O8452" s="2" t="str">
        <f>VLOOKUP(Tabla1[[#This Row],[nemo]],'Nemos y clasificaciones'!$A$1:$C$3000,3,FALSE)</f>
        <v>Conglomerados</v>
      </c>
      <c r="P8452" s="2"/>
      <c r="Q8452" s="2"/>
    </row>
    <row r="8453" spans="1:19" x14ac:dyDescent="0.25">
      <c r="A8453" t="s">
        <v>10564</v>
      </c>
      <c r="B8453" s="1">
        <v>42507</v>
      </c>
      <c r="C8453" s="1">
        <v>42514</v>
      </c>
      <c r="D8453" t="s">
        <v>14</v>
      </c>
      <c r="E8453" t="s">
        <v>1697</v>
      </c>
      <c r="F8453">
        <v>0</v>
      </c>
      <c r="G8453">
        <v>49092772762</v>
      </c>
      <c r="H8453">
        <v>0</v>
      </c>
      <c r="I8453">
        <v>0</v>
      </c>
      <c r="J8453">
        <v>0</v>
      </c>
      <c r="K8453">
        <v>2.093</v>
      </c>
      <c r="L8453" t="s">
        <v>16</v>
      </c>
      <c r="M8453" s="2">
        <v>102751173390.866</v>
      </c>
      <c r="N8453" s="2" t="str">
        <f>VLOOKUP(Tabla1[[#This Row],[nemo]],'Nemos y clasificaciones'!$A$2:$B$5000,2,FALSE)</f>
        <v>ENEL CHILE S.A</v>
      </c>
      <c r="O8453" s="2" t="str">
        <f>VLOOKUP(Tabla1[[#This Row],[nemo]],'Nemos y clasificaciones'!$A$1:$C$3000,3,FALSE)</f>
        <v>Conglomerados</v>
      </c>
      <c r="P8453" s="2"/>
      <c r="Q8453" s="2"/>
    </row>
    <row r="8454" spans="1:19" x14ac:dyDescent="0.25">
      <c r="A8454" t="s">
        <v>4291</v>
      </c>
      <c r="B8454" s="1">
        <v>43971</v>
      </c>
      <c r="C8454" s="1">
        <v>43978</v>
      </c>
      <c r="D8454" t="s">
        <v>14</v>
      </c>
      <c r="E8454" t="s">
        <v>1697</v>
      </c>
      <c r="F8454">
        <v>0</v>
      </c>
      <c r="G8454">
        <v>70134077818</v>
      </c>
      <c r="H8454">
        <v>0</v>
      </c>
      <c r="I8454">
        <v>0</v>
      </c>
      <c r="J8454">
        <v>0</v>
      </c>
      <c r="K8454">
        <v>1.2849999999999999</v>
      </c>
      <c r="L8454" t="s">
        <v>16</v>
      </c>
      <c r="M8454" s="2">
        <v>90122289996.130005</v>
      </c>
      <c r="N8454" s="2" t="str">
        <f>VLOOKUP(Tabla1[[#This Row],[nemo]],'Nemos y clasificaciones'!$A$2:$B$5000,2,FALSE)</f>
        <v>ENEL CHILE S.A</v>
      </c>
      <c r="O8454" s="2" t="str">
        <f>VLOOKUP(Tabla1[[#This Row],[nemo]],'Nemos y clasificaciones'!$A$1:$C$3000,3,FALSE)</f>
        <v>Conglomerados</v>
      </c>
      <c r="P8454" s="2"/>
      <c r="Q8454" s="2"/>
    </row>
    <row r="8455" spans="1:19" x14ac:dyDescent="0.25">
      <c r="A8455" t="s">
        <v>8160</v>
      </c>
      <c r="B8455" s="1">
        <v>43232</v>
      </c>
      <c r="C8455" s="1">
        <v>43238</v>
      </c>
      <c r="D8455" t="s">
        <v>14</v>
      </c>
      <c r="E8455" t="s">
        <v>1697</v>
      </c>
      <c r="F8455">
        <v>0</v>
      </c>
      <c r="G8455">
        <v>69166557219</v>
      </c>
      <c r="H8455">
        <v>0</v>
      </c>
      <c r="I8455">
        <v>0</v>
      </c>
      <c r="J8455">
        <v>0</v>
      </c>
      <c r="K8455">
        <v>1.2629999999999999</v>
      </c>
      <c r="L8455" t="s">
        <v>16</v>
      </c>
      <c r="M8455" s="2">
        <v>87357361767.597</v>
      </c>
      <c r="N8455" s="2" t="str">
        <f>VLOOKUP(Tabla1[[#This Row],[nemo]],'Nemos y clasificaciones'!$A$2:$B$5000,2,FALSE)</f>
        <v>ENEL CHILE S.A</v>
      </c>
      <c r="O8455" s="2" t="str">
        <f>VLOOKUP(Tabla1[[#This Row],[nemo]],'Nemos y clasificaciones'!$A$1:$C$3000,3,FALSE)</f>
        <v>Conglomerados</v>
      </c>
      <c r="P8455" s="2"/>
      <c r="Q8455" s="2"/>
    </row>
    <row r="8456" spans="1:19" x14ac:dyDescent="0.25">
      <c r="A8456" t="s">
        <v>6359</v>
      </c>
      <c r="B8456" s="1">
        <v>43596</v>
      </c>
      <c r="C8456" s="1">
        <v>43602</v>
      </c>
      <c r="D8456" t="s">
        <v>14</v>
      </c>
      <c r="E8456" t="s">
        <v>1697</v>
      </c>
      <c r="F8456">
        <v>0</v>
      </c>
      <c r="G8456">
        <v>70134077818</v>
      </c>
      <c r="H8456">
        <v>0</v>
      </c>
      <c r="I8456">
        <v>0</v>
      </c>
      <c r="J8456">
        <v>0</v>
      </c>
      <c r="K8456">
        <v>1.117</v>
      </c>
      <c r="L8456" t="s">
        <v>16</v>
      </c>
      <c r="M8456" s="2">
        <v>78339764922.705994</v>
      </c>
      <c r="N8456" s="2" t="str">
        <f>VLOOKUP(Tabla1[[#This Row],[nemo]],'Nemos y clasificaciones'!$A$2:$B$5000,2,FALSE)</f>
        <v>ENEL CHILE S.A</v>
      </c>
      <c r="O8456" s="2" t="str">
        <f>VLOOKUP(Tabla1[[#This Row],[nemo]],'Nemos y clasificaciones'!$A$1:$C$3000,3,FALSE)</f>
        <v>Conglomerados</v>
      </c>
      <c r="P8456" s="2"/>
      <c r="Q8456" s="2"/>
    </row>
    <row r="8457" spans="1:19" x14ac:dyDescent="0.25">
      <c r="A8457" t="s">
        <v>8161</v>
      </c>
      <c r="B8457" s="1">
        <v>43232</v>
      </c>
      <c r="C8457" s="1">
        <v>43238</v>
      </c>
      <c r="D8457" t="s">
        <v>14</v>
      </c>
      <c r="E8457" t="s">
        <v>1697</v>
      </c>
      <c r="F8457">
        <v>0</v>
      </c>
      <c r="G8457">
        <v>69166557219</v>
      </c>
      <c r="H8457">
        <v>0</v>
      </c>
      <c r="I8457">
        <v>0</v>
      </c>
      <c r="J8457">
        <v>0</v>
      </c>
      <c r="K8457">
        <v>0.97899999999999998</v>
      </c>
      <c r="L8457" t="s">
        <v>23</v>
      </c>
      <c r="M8457" s="2">
        <v>67714059517.401001</v>
      </c>
      <c r="N8457" s="2" t="str">
        <f>VLOOKUP(Tabla1[[#This Row],[nemo]],'Nemos y clasificaciones'!$A$2:$B$5000,2,FALSE)</f>
        <v>ENEL CHILE S.A</v>
      </c>
      <c r="O8457" s="2" t="str">
        <f>VLOOKUP(Tabla1[[#This Row],[nemo]],'Nemos y clasificaciones'!$A$1:$C$3000,3,FALSE)</f>
        <v>Conglomerados</v>
      </c>
      <c r="P8457" s="2"/>
      <c r="Q8457" s="2"/>
    </row>
    <row r="8458" spans="1:19" x14ac:dyDescent="0.25">
      <c r="A8458" t="s">
        <v>9460</v>
      </c>
      <c r="B8458" s="1">
        <v>42875</v>
      </c>
      <c r="C8458" s="1">
        <v>42881</v>
      </c>
      <c r="D8458" t="s">
        <v>14</v>
      </c>
      <c r="E8458" t="s">
        <v>1697</v>
      </c>
      <c r="F8458">
        <v>0</v>
      </c>
      <c r="G8458">
        <v>49092772762</v>
      </c>
      <c r="H8458">
        <v>0</v>
      </c>
      <c r="I8458">
        <v>0</v>
      </c>
      <c r="J8458">
        <v>0</v>
      </c>
      <c r="K8458">
        <v>1.294</v>
      </c>
      <c r="L8458" t="s">
        <v>16</v>
      </c>
      <c r="M8458" s="2">
        <v>63526047954.028</v>
      </c>
      <c r="N8458" s="2" t="str">
        <f>VLOOKUP(Tabla1[[#This Row],[nemo]],'Nemos y clasificaciones'!$A$2:$B$5000,2,FALSE)</f>
        <v>ENEL CHILE S.A</v>
      </c>
      <c r="O8458" s="2" t="str">
        <f>VLOOKUP(Tabla1[[#This Row],[nemo]],'Nemos y clasificaciones'!$A$1:$C$3000,3,FALSE)</f>
        <v>Conglomerados</v>
      </c>
      <c r="P8458" s="2"/>
      <c r="Q8458" s="2"/>
    </row>
    <row r="8459" spans="1:19" x14ac:dyDescent="0.25">
      <c r="A8459" t="s">
        <v>4290</v>
      </c>
      <c r="B8459" s="1">
        <v>43971</v>
      </c>
      <c r="C8459" s="1">
        <v>43978</v>
      </c>
      <c r="D8459" t="s">
        <v>14</v>
      </c>
      <c r="E8459" t="s">
        <v>1697</v>
      </c>
      <c r="F8459">
        <v>0</v>
      </c>
      <c r="G8459">
        <v>70134077818</v>
      </c>
      <c r="H8459">
        <v>0</v>
      </c>
      <c r="I8459">
        <v>0</v>
      </c>
      <c r="J8459">
        <v>0</v>
      </c>
      <c r="K8459">
        <v>0.83699999999999997</v>
      </c>
      <c r="L8459" t="s">
        <v>23</v>
      </c>
      <c r="M8459" s="2">
        <v>58702223133.666</v>
      </c>
      <c r="N8459" s="2" t="str">
        <f>VLOOKUP(Tabla1[[#This Row],[nemo]],'Nemos y clasificaciones'!$A$2:$B$5000,2,FALSE)</f>
        <v>ENEL CHILE S.A</v>
      </c>
      <c r="O8459" s="2" t="str">
        <f>VLOOKUP(Tabla1[[#This Row],[nemo]],'Nemos y clasificaciones'!$A$1:$C$3000,3,FALSE)</f>
        <v>Conglomerados</v>
      </c>
      <c r="P8459" s="2"/>
      <c r="Q8459" s="2"/>
    </row>
    <row r="8460" spans="1:19" x14ac:dyDescent="0.25">
      <c r="A8460" t="s">
        <v>9459</v>
      </c>
      <c r="B8460" s="1">
        <v>42875</v>
      </c>
      <c r="C8460" s="1">
        <v>42881</v>
      </c>
      <c r="D8460" t="s">
        <v>14</v>
      </c>
      <c r="E8460" t="s">
        <v>1697</v>
      </c>
      <c r="F8460">
        <v>0</v>
      </c>
      <c r="G8460">
        <v>49092772762</v>
      </c>
      <c r="H8460">
        <v>0</v>
      </c>
      <c r="I8460">
        <v>0</v>
      </c>
      <c r="J8460">
        <v>0</v>
      </c>
      <c r="K8460">
        <v>1.1819999999999999</v>
      </c>
      <c r="L8460" t="s">
        <v>16</v>
      </c>
      <c r="M8460" s="2">
        <v>58027657404.683998</v>
      </c>
      <c r="N8460" s="2" t="str">
        <f>VLOOKUP(Tabla1[[#This Row],[nemo]],'Nemos y clasificaciones'!$A$2:$B$5000,2,FALSE)</f>
        <v>ENEL CHILE S.A</v>
      </c>
      <c r="O8460" s="2" t="str">
        <f>VLOOKUP(Tabla1[[#This Row],[nemo]],'Nemos y clasificaciones'!$A$1:$C$3000,3,FALSE)</f>
        <v>Conglomerados</v>
      </c>
      <c r="P8460" s="2"/>
      <c r="Q8460" s="2"/>
    </row>
    <row r="8461" spans="1:19" x14ac:dyDescent="0.25">
      <c r="A8461" t="s">
        <v>9922</v>
      </c>
      <c r="B8461" s="1">
        <v>42756</v>
      </c>
      <c r="C8461" s="1">
        <v>42762</v>
      </c>
      <c r="D8461" t="s">
        <v>14</v>
      </c>
      <c r="E8461" t="s">
        <v>1697</v>
      </c>
      <c r="F8461">
        <v>0</v>
      </c>
      <c r="G8461">
        <v>49092772762</v>
      </c>
      <c r="H8461">
        <v>0</v>
      </c>
      <c r="I8461">
        <v>0</v>
      </c>
      <c r="J8461">
        <v>0</v>
      </c>
      <c r="K8461">
        <v>0.75900000000000001</v>
      </c>
      <c r="L8461" t="s">
        <v>23</v>
      </c>
      <c r="M8461" s="2">
        <v>37261414526.358002</v>
      </c>
      <c r="N8461" s="2" t="str">
        <f>VLOOKUP(Tabla1[[#This Row],[nemo]],'Nemos y clasificaciones'!$A$2:$B$5000,2,FALSE)</f>
        <v>ENEL CHILE S.A</v>
      </c>
      <c r="O8461" s="2" t="str">
        <f>VLOOKUP(Tabla1[[#This Row],[nemo]],'Nemos y clasificaciones'!$A$1:$C$3000,3,FALSE)</f>
        <v>Conglomerados</v>
      </c>
      <c r="P8461" s="2"/>
      <c r="Q8461" s="2"/>
    </row>
    <row r="8462" spans="1:19" x14ac:dyDescent="0.25">
      <c r="A8462" t="s">
        <v>8626</v>
      </c>
      <c r="B8462" s="1">
        <v>43120</v>
      </c>
      <c r="C8462" s="1">
        <v>43126</v>
      </c>
      <c r="D8462" t="s">
        <v>14</v>
      </c>
      <c r="E8462" t="s">
        <v>1697</v>
      </c>
      <c r="F8462">
        <v>0</v>
      </c>
      <c r="G8462">
        <v>49092772762</v>
      </c>
      <c r="H8462">
        <v>0</v>
      </c>
      <c r="I8462">
        <v>0</v>
      </c>
      <c r="J8462">
        <v>0</v>
      </c>
      <c r="K8462">
        <v>0.75600000000000001</v>
      </c>
      <c r="L8462" t="s">
        <v>23</v>
      </c>
      <c r="M8462" s="2">
        <v>37114136208.071999</v>
      </c>
      <c r="N8462" s="2" t="str">
        <f>VLOOKUP(Tabla1[[#This Row],[nemo]],'Nemos y clasificaciones'!$A$2:$B$5000,2,FALSE)</f>
        <v>ENEL CHILE S.A</v>
      </c>
      <c r="O8462" s="2" t="str">
        <f>VLOOKUP(Tabla1[[#This Row],[nemo]],'Nemos y clasificaciones'!$A$1:$C$3000,3,FALSE)</f>
        <v>Conglomerados</v>
      </c>
      <c r="P8462" s="2"/>
      <c r="Q8462" s="2"/>
    </row>
    <row r="8463" spans="1:19" x14ac:dyDescent="0.25">
      <c r="A8463" t="s">
        <v>6937</v>
      </c>
      <c r="B8463" s="1">
        <v>43484</v>
      </c>
      <c r="C8463" s="1">
        <v>43490</v>
      </c>
      <c r="D8463" t="s">
        <v>14</v>
      </c>
      <c r="E8463" t="s">
        <v>1697</v>
      </c>
      <c r="F8463">
        <v>0</v>
      </c>
      <c r="G8463">
        <v>70134077818</v>
      </c>
      <c r="H8463">
        <v>0</v>
      </c>
      <c r="I8463">
        <v>0</v>
      </c>
      <c r="J8463">
        <v>0</v>
      </c>
      <c r="K8463">
        <v>0.45200000000000001</v>
      </c>
      <c r="L8463" t="s">
        <v>23</v>
      </c>
      <c r="M8463" s="2">
        <v>31700603173.736</v>
      </c>
      <c r="N8463" s="2" t="str">
        <f>VLOOKUP(Tabla1[[#This Row],[nemo]],'Nemos y clasificaciones'!$A$2:$B$5000,2,FALSE)</f>
        <v>ENEL CHILE S.A</v>
      </c>
      <c r="O8463" s="2" t="str">
        <f>VLOOKUP(Tabla1[[#This Row],[nemo]],'Nemos y clasificaciones'!$A$1:$C$3000,3,FALSE)</f>
        <v>Conglomerados</v>
      </c>
      <c r="P8463" s="2"/>
      <c r="Q8463" s="2"/>
    </row>
    <row r="8464" spans="1:19" x14ac:dyDescent="0.25">
      <c r="A8464" t="s">
        <v>4922</v>
      </c>
      <c r="B8464" s="1">
        <v>43855</v>
      </c>
      <c r="C8464" s="1">
        <v>43861</v>
      </c>
      <c r="D8464" t="s">
        <v>14</v>
      </c>
      <c r="E8464" t="s">
        <v>1697</v>
      </c>
      <c r="F8464">
        <v>0</v>
      </c>
      <c r="G8464">
        <v>70134077818</v>
      </c>
      <c r="H8464">
        <v>0</v>
      </c>
      <c r="I8464">
        <v>0</v>
      </c>
      <c r="J8464">
        <v>0</v>
      </c>
      <c r="K8464">
        <v>0.44700000000000001</v>
      </c>
      <c r="L8464" t="s">
        <v>23</v>
      </c>
      <c r="M8464" s="2">
        <v>31349932784.646</v>
      </c>
      <c r="N8464" s="2" t="str">
        <f>VLOOKUP(Tabla1[[#This Row],[nemo]],'Nemos y clasificaciones'!$A$2:$B$5000,2,FALSE)</f>
        <v>ENEL CHILE S.A</v>
      </c>
      <c r="O8464" s="2" t="str">
        <f>VLOOKUP(Tabla1[[#This Row],[nemo]],'Nemos y clasificaciones'!$A$1:$C$3000,3,FALSE)</f>
        <v>Conglomerados</v>
      </c>
      <c r="P8464" s="2"/>
      <c r="Q8464" s="2"/>
    </row>
    <row r="8465" spans="1:17" x14ac:dyDescent="0.25">
      <c r="A8465" t="s">
        <v>5170</v>
      </c>
      <c r="B8465" s="1">
        <v>43815</v>
      </c>
      <c r="C8465" s="1">
        <v>43819</v>
      </c>
      <c r="D8465" t="s">
        <v>21</v>
      </c>
      <c r="E8465" t="s">
        <v>1271</v>
      </c>
      <c r="F8465">
        <v>0</v>
      </c>
      <c r="G8465">
        <v>100000</v>
      </c>
      <c r="H8465">
        <v>0</v>
      </c>
      <c r="I8465">
        <v>0</v>
      </c>
      <c r="J8465">
        <v>0</v>
      </c>
      <c r="K8465">
        <v>0.93300000000000005</v>
      </c>
      <c r="L8465" t="s">
        <v>23</v>
      </c>
      <c r="M8465" s="3">
        <v>93300</v>
      </c>
      <c r="N8465" s="2" t="str">
        <f>VLOOKUP(Tabla1[[#This Row],[nemo]],'Nemos y clasificaciones'!$A$2:$B$5000,2,FALSE)</f>
        <v>iShares MSCI All Country Asia ex Japan ETF</v>
      </c>
      <c r="O8465" s="3" t="str">
        <f>VLOOKUP(Tabla1[[#This Row],[nemo]],'Nemos y clasificaciones'!$A$1:$C$3000,3,FALSE)</f>
        <v>ETF</v>
      </c>
      <c r="P8465" s="3"/>
      <c r="Q8465" s="3"/>
    </row>
    <row r="8466" spans="1:17" x14ac:dyDescent="0.25">
      <c r="A8466" t="s">
        <v>8532</v>
      </c>
      <c r="B8466" s="1">
        <v>43140</v>
      </c>
      <c r="C8466" s="1">
        <v>43175</v>
      </c>
      <c r="D8466" t="s">
        <v>14</v>
      </c>
      <c r="E8466" t="s">
        <v>1697</v>
      </c>
      <c r="F8466">
        <v>49092772762</v>
      </c>
      <c r="G8466">
        <v>0</v>
      </c>
      <c r="H8466">
        <v>0</v>
      </c>
      <c r="I8466">
        <v>0</v>
      </c>
      <c r="J8466">
        <v>0</v>
      </c>
      <c r="K8466">
        <v>82</v>
      </c>
      <c r="L8466" t="s">
        <v>54</v>
      </c>
      <c r="M8466" s="2">
        <v>0</v>
      </c>
      <c r="N8466" s="2" t="str">
        <f>VLOOKUP(Tabla1[[#This Row],[nemo]],'Nemos y clasificaciones'!$A$2:$B$5000,2,FALSE)</f>
        <v>ENEL CHILE S.A</v>
      </c>
      <c r="O8466" s="2" t="str">
        <f>VLOOKUP(Tabla1[[#This Row],[nemo]],'Nemos y clasificaciones'!$A$1:$C$3000,3,FALSE)</f>
        <v>Conglomerados</v>
      </c>
      <c r="P8466" s="2"/>
      <c r="Q8466" s="2"/>
    </row>
    <row r="8467" spans="1:17" x14ac:dyDescent="0.25">
      <c r="A8467" t="s">
        <v>10931</v>
      </c>
      <c r="B8467" s="1">
        <v>42391</v>
      </c>
      <c r="C8467" s="1">
        <v>42397</v>
      </c>
      <c r="D8467" t="s">
        <v>14</v>
      </c>
      <c r="E8467" t="s">
        <v>1714</v>
      </c>
      <c r="F8467">
        <v>0</v>
      </c>
      <c r="G8467">
        <v>1150742161</v>
      </c>
      <c r="H8467">
        <v>0</v>
      </c>
      <c r="I8467">
        <v>0</v>
      </c>
      <c r="J8467">
        <v>0</v>
      </c>
      <c r="K8467">
        <v>129.54</v>
      </c>
      <c r="L8467" t="s">
        <v>19</v>
      </c>
      <c r="M8467" s="2">
        <v>149067139535.94</v>
      </c>
      <c r="N8467" s="2" t="str">
        <f>VLOOKUP(Tabla1[[#This Row],[nemo]],'Nemos y clasificaciones'!$A$2:$B$5000,2,FALSE)</f>
        <v>ENEL DISTRIBUCION CHILE S.A.</v>
      </c>
      <c r="O8467" s="2" t="str">
        <f>VLOOKUP(Tabla1[[#This Row],[nemo]],'Nemos y clasificaciones'!$A$1:$C$3000,3,FALSE)</f>
        <v>Eléctrico</v>
      </c>
      <c r="P8467" s="2"/>
      <c r="Q8467" s="2"/>
    </row>
    <row r="8468" spans="1:17" x14ac:dyDescent="0.25">
      <c r="A8468" t="s">
        <v>9454</v>
      </c>
      <c r="B8468" s="1">
        <v>42875</v>
      </c>
      <c r="C8468" s="1">
        <v>42881</v>
      </c>
      <c r="D8468" t="s">
        <v>14</v>
      </c>
      <c r="E8468" t="s">
        <v>1714</v>
      </c>
      <c r="F8468">
        <v>0</v>
      </c>
      <c r="G8468">
        <v>1150742161</v>
      </c>
      <c r="H8468">
        <v>0</v>
      </c>
      <c r="I8468">
        <v>0</v>
      </c>
      <c r="J8468">
        <v>0</v>
      </c>
      <c r="K8468">
        <v>86.073999999999998</v>
      </c>
      <c r="L8468" t="s">
        <v>54</v>
      </c>
      <c r="M8468" s="2">
        <v>99048980765.914001</v>
      </c>
      <c r="N8468" s="2" t="str">
        <f>VLOOKUP(Tabla1[[#This Row],[nemo]],'Nemos y clasificaciones'!$A$2:$B$5000,2,FALSE)</f>
        <v>ENEL DISTRIBUCION CHILE S.A.</v>
      </c>
      <c r="O8468" s="2" t="str">
        <f>VLOOKUP(Tabla1[[#This Row],[nemo]],'Nemos y clasificaciones'!$A$1:$C$3000,3,FALSE)</f>
        <v>Eléctrico</v>
      </c>
      <c r="P8468" s="2"/>
      <c r="Q8468" s="2"/>
    </row>
    <row r="8469" spans="1:17" x14ac:dyDescent="0.25">
      <c r="A8469" t="s">
        <v>11663</v>
      </c>
      <c r="B8469" s="1">
        <v>42133</v>
      </c>
      <c r="C8469" s="1">
        <v>42139</v>
      </c>
      <c r="D8469" t="s">
        <v>14</v>
      </c>
      <c r="E8469" t="s">
        <v>1714</v>
      </c>
      <c r="F8469">
        <v>0</v>
      </c>
      <c r="G8469">
        <v>1150742161</v>
      </c>
      <c r="H8469">
        <v>0</v>
      </c>
      <c r="I8469">
        <v>0</v>
      </c>
      <c r="J8469">
        <v>0</v>
      </c>
      <c r="K8469">
        <v>23.393999999999998</v>
      </c>
      <c r="L8469" t="s">
        <v>54</v>
      </c>
      <c r="M8469" s="2">
        <v>26920462114.433998</v>
      </c>
      <c r="N8469" s="2" t="str">
        <f>VLOOKUP(Tabla1[[#This Row],[nemo]],'Nemos y clasificaciones'!$A$2:$B$5000,2,FALSE)</f>
        <v>ENEL DISTRIBUCION CHILE S.A.</v>
      </c>
      <c r="O8469" s="2" t="str">
        <f>VLOOKUP(Tabla1[[#This Row],[nemo]],'Nemos y clasificaciones'!$A$1:$C$3000,3,FALSE)</f>
        <v>Eléctrico</v>
      </c>
      <c r="P8469" s="2"/>
      <c r="Q8469" s="2"/>
    </row>
    <row r="8470" spans="1:17" x14ac:dyDescent="0.25">
      <c r="A8470" t="s">
        <v>11318</v>
      </c>
      <c r="B8470" s="1">
        <v>42238</v>
      </c>
      <c r="C8470" s="1">
        <v>42244</v>
      </c>
      <c r="D8470" t="s">
        <v>14</v>
      </c>
      <c r="E8470" t="s">
        <v>1714</v>
      </c>
      <c r="F8470">
        <v>0</v>
      </c>
      <c r="G8470">
        <v>1150742161</v>
      </c>
      <c r="H8470">
        <v>0</v>
      </c>
      <c r="I8470">
        <v>0</v>
      </c>
      <c r="J8470">
        <v>0</v>
      </c>
      <c r="K8470">
        <v>23.276</v>
      </c>
      <c r="L8470" t="s">
        <v>54</v>
      </c>
      <c r="M8470" s="2">
        <v>26784674539.436001</v>
      </c>
      <c r="N8470" s="2" t="str">
        <f>VLOOKUP(Tabla1[[#This Row],[nemo]],'Nemos y clasificaciones'!$A$2:$B$5000,2,FALSE)</f>
        <v>ENEL DISTRIBUCION CHILE S.A.</v>
      </c>
      <c r="O8470" s="2" t="str">
        <f>VLOOKUP(Tabla1[[#This Row],[nemo]],'Nemos y clasificaciones'!$A$1:$C$3000,3,FALSE)</f>
        <v>Eléctrico</v>
      </c>
      <c r="P8470" s="2"/>
      <c r="Q8470" s="2"/>
    </row>
    <row r="8471" spans="1:17" x14ac:dyDescent="0.25">
      <c r="A8471" t="s">
        <v>32</v>
      </c>
      <c r="B8471" s="1">
        <v>44448</v>
      </c>
      <c r="C8471" s="1">
        <v>44470</v>
      </c>
      <c r="D8471" t="s">
        <v>21</v>
      </c>
      <c r="E8471" t="s">
        <v>33</v>
      </c>
      <c r="F8471">
        <v>0</v>
      </c>
      <c r="G8471">
        <v>100000</v>
      </c>
      <c r="H8471">
        <v>0</v>
      </c>
      <c r="I8471">
        <v>0</v>
      </c>
      <c r="J8471">
        <v>0</v>
      </c>
      <c r="K8471">
        <v>0.93</v>
      </c>
      <c r="L8471" t="s">
        <v>23</v>
      </c>
      <c r="M8471" s="3">
        <v>93000</v>
      </c>
      <c r="N8471" s="2" t="str">
        <f>VLOOKUP(Tabla1[[#This Row],[nemo]],'Nemos y clasificaciones'!$A$2:$B$5000,2,FALSE)</f>
        <v>Automatic Data Processing Inc (ADP)</v>
      </c>
      <c r="O8471" s="3" t="str">
        <f>VLOOKUP(Tabla1[[#This Row],[nemo]],'Nemos y clasificaciones'!$A$1:$C$3000,3,FALSE)</f>
        <v>Otros</v>
      </c>
      <c r="P8471" s="3"/>
      <c r="Q8471" s="3"/>
    </row>
    <row r="8472" spans="1:17" x14ac:dyDescent="0.25">
      <c r="A8472" t="s">
        <v>9453</v>
      </c>
      <c r="B8472" s="1">
        <v>42875</v>
      </c>
      <c r="C8472" s="1">
        <v>42881</v>
      </c>
      <c r="D8472" t="s">
        <v>14</v>
      </c>
      <c r="E8472" t="s">
        <v>1714</v>
      </c>
      <c r="F8472">
        <v>0</v>
      </c>
      <c r="G8472">
        <v>1150742161</v>
      </c>
      <c r="H8472">
        <v>0</v>
      </c>
      <c r="I8472">
        <v>0</v>
      </c>
      <c r="J8472">
        <v>0</v>
      </c>
      <c r="K8472">
        <v>22.638999999999999</v>
      </c>
      <c r="L8472" t="s">
        <v>54</v>
      </c>
      <c r="M8472" s="2">
        <v>26051651782.879002</v>
      </c>
      <c r="N8472" s="2" t="str">
        <f>VLOOKUP(Tabla1[[#This Row],[nemo]],'Nemos y clasificaciones'!$A$2:$B$5000,2,FALSE)</f>
        <v>ENEL DISTRIBUCION CHILE S.A.</v>
      </c>
      <c r="O8472" s="2" t="str">
        <f>VLOOKUP(Tabla1[[#This Row],[nemo]],'Nemos y clasificaciones'!$A$1:$C$3000,3,FALSE)</f>
        <v>Eléctrico</v>
      </c>
      <c r="P8472" s="2"/>
      <c r="Q8472" s="2"/>
    </row>
    <row r="8473" spans="1:17" x14ac:dyDescent="0.25">
      <c r="A8473" t="s">
        <v>943</v>
      </c>
      <c r="B8473" s="1">
        <v>44357</v>
      </c>
      <c r="C8473" s="1">
        <v>44378</v>
      </c>
      <c r="D8473" t="s">
        <v>21</v>
      </c>
      <c r="E8473" t="s">
        <v>33</v>
      </c>
      <c r="F8473">
        <v>0</v>
      </c>
      <c r="G8473">
        <v>100000</v>
      </c>
      <c r="H8473">
        <v>0</v>
      </c>
      <c r="I8473">
        <v>0</v>
      </c>
      <c r="J8473">
        <v>0</v>
      </c>
      <c r="K8473">
        <v>0.93</v>
      </c>
      <c r="L8473" t="s">
        <v>23</v>
      </c>
      <c r="M8473" s="3">
        <v>93000</v>
      </c>
      <c r="N8473" s="2" t="str">
        <f>VLOOKUP(Tabla1[[#This Row],[nemo]],'Nemos y clasificaciones'!$A$2:$B$5000,2,FALSE)</f>
        <v>Automatic Data Processing Inc (ADP)</v>
      </c>
      <c r="O8473" s="3" t="str">
        <f>VLOOKUP(Tabla1[[#This Row],[nemo]],'Nemos y clasificaciones'!$A$1:$C$3000,3,FALSE)</f>
        <v>Otros</v>
      </c>
      <c r="P8473" s="3"/>
      <c r="Q8473" s="3"/>
    </row>
    <row r="8474" spans="1:17" x14ac:dyDescent="0.25">
      <c r="A8474" t="s">
        <v>6353</v>
      </c>
      <c r="B8474" s="1">
        <v>43596</v>
      </c>
      <c r="C8474" s="1">
        <v>43602</v>
      </c>
      <c r="D8474" t="s">
        <v>14</v>
      </c>
      <c r="E8474" t="s">
        <v>1714</v>
      </c>
      <c r="F8474">
        <v>0</v>
      </c>
      <c r="G8474">
        <v>1150742161</v>
      </c>
      <c r="H8474">
        <v>0</v>
      </c>
      <c r="I8474">
        <v>0</v>
      </c>
      <c r="J8474">
        <v>0</v>
      </c>
      <c r="K8474">
        <v>21.167000000000002</v>
      </c>
      <c r="L8474" t="s">
        <v>54</v>
      </c>
      <c r="M8474" s="2">
        <v>24357759321.887001</v>
      </c>
      <c r="N8474" s="2" t="str">
        <f>VLOOKUP(Tabla1[[#This Row],[nemo]],'Nemos y clasificaciones'!$A$2:$B$5000,2,FALSE)</f>
        <v>ENEL DISTRIBUCION CHILE S.A.</v>
      </c>
      <c r="O8474" s="2" t="str">
        <f>VLOOKUP(Tabla1[[#This Row],[nemo]],'Nemos y clasificaciones'!$A$1:$C$3000,3,FALSE)</f>
        <v>Eléctrico</v>
      </c>
      <c r="P8474" s="2"/>
      <c r="Q8474" s="2"/>
    </row>
    <row r="8475" spans="1:17" x14ac:dyDescent="0.25">
      <c r="A8475" t="s">
        <v>943</v>
      </c>
      <c r="B8475" s="1">
        <v>44266</v>
      </c>
      <c r="C8475" s="1">
        <v>44287</v>
      </c>
      <c r="D8475" t="s">
        <v>21</v>
      </c>
      <c r="E8475" t="s">
        <v>33</v>
      </c>
      <c r="F8475">
        <v>0</v>
      </c>
      <c r="G8475">
        <v>100000</v>
      </c>
      <c r="H8475">
        <v>0</v>
      </c>
      <c r="I8475">
        <v>0</v>
      </c>
      <c r="J8475">
        <v>0</v>
      </c>
      <c r="K8475">
        <v>0.93</v>
      </c>
      <c r="L8475" t="s">
        <v>23</v>
      </c>
      <c r="M8475" s="3">
        <v>93000</v>
      </c>
      <c r="N8475" s="2" t="str">
        <f>VLOOKUP(Tabla1[[#This Row],[nemo]],'Nemos y clasificaciones'!$A$2:$B$5000,2,FALSE)</f>
        <v>Automatic Data Processing Inc (ADP)</v>
      </c>
      <c r="O8475" s="3" t="str">
        <f>VLOOKUP(Tabla1[[#This Row],[nemo]],'Nemos y clasificaciones'!$A$1:$C$3000,3,FALSE)</f>
        <v>Otros</v>
      </c>
      <c r="P8475" s="3"/>
      <c r="Q8475" s="3"/>
    </row>
    <row r="8476" spans="1:17" x14ac:dyDescent="0.25">
      <c r="A8476" t="s">
        <v>4283</v>
      </c>
      <c r="B8476" s="1">
        <v>43971</v>
      </c>
      <c r="C8476" s="1">
        <v>43978</v>
      </c>
      <c r="D8476" t="s">
        <v>14</v>
      </c>
      <c r="E8476" t="s">
        <v>1714</v>
      </c>
      <c r="F8476">
        <v>0</v>
      </c>
      <c r="G8476">
        <v>1150742161</v>
      </c>
      <c r="H8476">
        <v>0</v>
      </c>
      <c r="I8476">
        <v>0</v>
      </c>
      <c r="J8476">
        <v>0</v>
      </c>
      <c r="K8476">
        <v>19.747</v>
      </c>
      <c r="L8476" t="s">
        <v>54</v>
      </c>
      <c r="M8476" s="2">
        <v>22723705453.266998</v>
      </c>
      <c r="N8476" s="2" t="str">
        <f>VLOOKUP(Tabla1[[#This Row],[nemo]],'Nemos y clasificaciones'!$A$2:$B$5000,2,FALSE)</f>
        <v>ENEL DISTRIBUCION CHILE S.A.</v>
      </c>
      <c r="O8476" s="2" t="str">
        <f>VLOOKUP(Tabla1[[#This Row],[nemo]],'Nemos y clasificaciones'!$A$1:$C$3000,3,FALSE)</f>
        <v>Eléctrico</v>
      </c>
      <c r="P8476" s="2"/>
      <c r="Q8476" s="2"/>
    </row>
    <row r="8477" spans="1:17" x14ac:dyDescent="0.25">
      <c r="A8477" t="s">
        <v>943</v>
      </c>
      <c r="B8477" s="1">
        <v>44175</v>
      </c>
      <c r="C8477" s="1">
        <v>44200</v>
      </c>
      <c r="D8477" t="s">
        <v>21</v>
      </c>
      <c r="E8477" t="s">
        <v>33</v>
      </c>
      <c r="F8477">
        <v>0</v>
      </c>
      <c r="G8477">
        <v>100000</v>
      </c>
      <c r="H8477">
        <v>0</v>
      </c>
      <c r="I8477">
        <v>0</v>
      </c>
      <c r="J8477">
        <v>0</v>
      </c>
      <c r="K8477">
        <v>0.93</v>
      </c>
      <c r="L8477" t="s">
        <v>23</v>
      </c>
      <c r="M8477" s="3">
        <v>93000</v>
      </c>
      <c r="N8477" s="2" t="str">
        <f>VLOOKUP(Tabla1[[#This Row],[nemo]],'Nemos y clasificaciones'!$A$2:$B$5000,2,FALSE)</f>
        <v>Automatic Data Processing Inc (ADP)</v>
      </c>
      <c r="O8477" s="3" t="str">
        <f>VLOOKUP(Tabla1[[#This Row],[nemo]],'Nemos y clasificaciones'!$A$1:$C$3000,3,FALSE)</f>
        <v>Otros</v>
      </c>
      <c r="P8477" s="3"/>
      <c r="Q8477" s="3"/>
    </row>
    <row r="8478" spans="1:17" x14ac:dyDescent="0.25">
      <c r="A8478" t="s">
        <v>1713</v>
      </c>
      <c r="B8478" s="1">
        <v>44336</v>
      </c>
      <c r="C8478" s="1">
        <v>44343</v>
      </c>
      <c r="D8478" t="s">
        <v>14</v>
      </c>
      <c r="E8478" t="s">
        <v>1714</v>
      </c>
      <c r="F8478">
        <v>0</v>
      </c>
      <c r="G8478">
        <v>1150742161</v>
      </c>
      <c r="H8478">
        <v>0</v>
      </c>
      <c r="I8478">
        <v>0</v>
      </c>
      <c r="J8478">
        <v>0</v>
      </c>
      <c r="K8478">
        <v>17.481000000000002</v>
      </c>
      <c r="L8478" t="s">
        <v>54</v>
      </c>
      <c r="M8478" s="2">
        <v>20116123716.441002</v>
      </c>
      <c r="N8478" s="2" t="str">
        <f>VLOOKUP(Tabla1[[#This Row],[nemo]],'Nemos y clasificaciones'!$A$2:$B$5000,2,FALSE)</f>
        <v>ENEL DISTRIBUCION CHILE S.A.</v>
      </c>
      <c r="O8478" s="2" t="str">
        <f>VLOOKUP(Tabla1[[#This Row],[nemo]],'Nemos y clasificaciones'!$A$1:$C$3000,3,FALSE)</f>
        <v>Eléctrico</v>
      </c>
      <c r="P8478" s="2"/>
      <c r="Q8478" s="2"/>
    </row>
    <row r="8479" spans="1:17" x14ac:dyDescent="0.25">
      <c r="A8479" t="s">
        <v>8157</v>
      </c>
      <c r="B8479" s="1">
        <v>43232</v>
      </c>
      <c r="C8479" s="1">
        <v>43238</v>
      </c>
      <c r="D8479" t="s">
        <v>14</v>
      </c>
      <c r="E8479" t="s">
        <v>1714</v>
      </c>
      <c r="F8479">
        <v>0</v>
      </c>
      <c r="G8479">
        <v>1150742161</v>
      </c>
      <c r="H8479">
        <v>0</v>
      </c>
      <c r="I8479">
        <v>0</v>
      </c>
      <c r="J8479">
        <v>0</v>
      </c>
      <c r="K8479">
        <v>16.206</v>
      </c>
      <c r="L8479" t="s">
        <v>54</v>
      </c>
      <c r="M8479" s="2">
        <v>18648927461.166</v>
      </c>
      <c r="N8479" s="2" t="str">
        <f>VLOOKUP(Tabla1[[#This Row],[nemo]],'Nemos y clasificaciones'!$A$2:$B$5000,2,FALSE)</f>
        <v>ENEL DISTRIBUCION CHILE S.A.</v>
      </c>
      <c r="O8479" s="2" t="str">
        <f>VLOOKUP(Tabla1[[#This Row],[nemo]],'Nemos y clasificaciones'!$A$1:$C$3000,3,FALSE)</f>
        <v>Eléctrico</v>
      </c>
      <c r="P8479" s="2"/>
      <c r="Q8479" s="2"/>
    </row>
    <row r="8480" spans="1:17" x14ac:dyDescent="0.25">
      <c r="A8480" t="s">
        <v>9920</v>
      </c>
      <c r="B8480" s="1">
        <v>42756</v>
      </c>
      <c r="C8480" s="1">
        <v>42762</v>
      </c>
      <c r="D8480" t="s">
        <v>14</v>
      </c>
      <c r="E8480" t="s">
        <v>1714</v>
      </c>
      <c r="F8480">
        <v>0</v>
      </c>
      <c r="G8480">
        <v>1150742161</v>
      </c>
      <c r="H8480">
        <v>0</v>
      </c>
      <c r="I8480">
        <v>0</v>
      </c>
      <c r="J8480">
        <v>0</v>
      </c>
      <c r="K8480">
        <v>14.25</v>
      </c>
      <c r="L8480" t="s">
        <v>54</v>
      </c>
      <c r="M8480" s="2">
        <v>16398075794.25</v>
      </c>
      <c r="N8480" s="2" t="str">
        <f>VLOOKUP(Tabla1[[#This Row],[nemo]],'Nemos y clasificaciones'!$A$2:$B$5000,2,FALSE)</f>
        <v>ENEL DISTRIBUCION CHILE S.A.</v>
      </c>
      <c r="O8480" s="2" t="str">
        <f>VLOOKUP(Tabla1[[#This Row],[nemo]],'Nemos y clasificaciones'!$A$1:$C$3000,3,FALSE)</f>
        <v>Eléctrico</v>
      </c>
      <c r="P8480" s="2"/>
      <c r="Q8480" s="2"/>
    </row>
    <row r="8481" spans="1:17" x14ac:dyDescent="0.25">
      <c r="A8481" t="s">
        <v>4963</v>
      </c>
      <c r="B8481" s="1">
        <v>43848</v>
      </c>
      <c r="C8481" s="1">
        <v>43854</v>
      </c>
      <c r="D8481" t="s">
        <v>14</v>
      </c>
      <c r="E8481" t="s">
        <v>1714</v>
      </c>
      <c r="F8481">
        <v>0</v>
      </c>
      <c r="G8481">
        <v>1150742161</v>
      </c>
      <c r="H8481">
        <v>0</v>
      </c>
      <c r="I8481">
        <v>0</v>
      </c>
      <c r="J8481">
        <v>0</v>
      </c>
      <c r="K8481">
        <v>11.218</v>
      </c>
      <c r="L8481" t="s">
        <v>54</v>
      </c>
      <c r="M8481" s="2">
        <v>12909025562.098</v>
      </c>
      <c r="N8481" s="2" t="str">
        <f>VLOOKUP(Tabla1[[#This Row],[nemo]],'Nemos y clasificaciones'!$A$2:$B$5000,2,FALSE)</f>
        <v>ENEL DISTRIBUCION CHILE S.A.</v>
      </c>
      <c r="O8481" s="2" t="str">
        <f>VLOOKUP(Tabla1[[#This Row],[nemo]],'Nemos y clasificaciones'!$A$1:$C$3000,3,FALSE)</f>
        <v>Eléctrico</v>
      </c>
      <c r="P8481" s="2"/>
      <c r="Q8481" s="2"/>
    </row>
    <row r="8482" spans="1:17" x14ac:dyDescent="0.25">
      <c r="A8482" t="s">
        <v>8624</v>
      </c>
      <c r="B8482" s="1">
        <v>43120</v>
      </c>
      <c r="C8482" s="1">
        <v>43126</v>
      </c>
      <c r="D8482" t="s">
        <v>14</v>
      </c>
      <c r="E8482" t="s">
        <v>1714</v>
      </c>
      <c r="F8482">
        <v>0</v>
      </c>
      <c r="G8482">
        <v>1150742161</v>
      </c>
      <c r="H8482">
        <v>0</v>
      </c>
      <c r="I8482">
        <v>0</v>
      </c>
      <c r="J8482">
        <v>0</v>
      </c>
      <c r="K8482">
        <v>11.180999999999999</v>
      </c>
      <c r="L8482" t="s">
        <v>54</v>
      </c>
      <c r="M8482" s="2">
        <v>12866448102.141001</v>
      </c>
      <c r="N8482" s="2" t="str">
        <f>VLOOKUP(Tabla1[[#This Row],[nemo]],'Nemos y clasificaciones'!$A$2:$B$5000,2,FALSE)</f>
        <v>ENEL DISTRIBUCION CHILE S.A.</v>
      </c>
      <c r="O8482" s="2" t="str">
        <f>VLOOKUP(Tabla1[[#This Row],[nemo]],'Nemos y clasificaciones'!$A$1:$C$3000,3,FALSE)</f>
        <v>Eléctrico</v>
      </c>
      <c r="P8482" s="2"/>
      <c r="Q8482" s="2"/>
    </row>
    <row r="8483" spans="1:17" x14ac:dyDescent="0.25">
      <c r="A8483" t="s">
        <v>7084</v>
      </c>
      <c r="B8483" s="1">
        <v>43452</v>
      </c>
      <c r="C8483" s="1">
        <v>43458</v>
      </c>
      <c r="D8483" t="s">
        <v>21</v>
      </c>
      <c r="E8483" t="s">
        <v>1271</v>
      </c>
      <c r="F8483">
        <v>0</v>
      </c>
      <c r="G8483">
        <v>100000</v>
      </c>
      <c r="H8483">
        <v>0</v>
      </c>
      <c r="I8483">
        <v>0</v>
      </c>
      <c r="J8483">
        <v>0</v>
      </c>
      <c r="K8483">
        <v>0.92800000000000005</v>
      </c>
      <c r="L8483" t="s">
        <v>23</v>
      </c>
      <c r="M8483" s="3">
        <v>92800</v>
      </c>
      <c r="N8483" s="2" t="str">
        <f>VLOOKUP(Tabla1[[#This Row],[nemo]],'Nemos y clasificaciones'!$A$2:$B$5000,2,FALSE)</f>
        <v>iShares MSCI All Country Asia ex Japan ETF</v>
      </c>
      <c r="O8483" s="3" t="str">
        <f>VLOOKUP(Tabla1[[#This Row],[nemo]],'Nemos y clasificaciones'!$A$1:$C$3000,3,FALSE)</f>
        <v>ETF</v>
      </c>
      <c r="P8483" s="3"/>
      <c r="Q8483" s="3"/>
    </row>
    <row r="8484" spans="1:17" x14ac:dyDescent="0.25">
      <c r="A8484" t="s">
        <v>11146</v>
      </c>
      <c r="B8484" s="1">
        <v>42329</v>
      </c>
      <c r="C8484" s="1">
        <v>42335</v>
      </c>
      <c r="D8484" t="s">
        <v>14</v>
      </c>
      <c r="E8484" t="s">
        <v>1714</v>
      </c>
      <c r="F8484">
        <v>0</v>
      </c>
      <c r="G8484">
        <v>1150742161</v>
      </c>
      <c r="H8484">
        <v>0</v>
      </c>
      <c r="I8484">
        <v>0</v>
      </c>
      <c r="J8484">
        <v>0</v>
      </c>
      <c r="K8484">
        <v>11</v>
      </c>
      <c r="L8484" t="s">
        <v>54</v>
      </c>
      <c r="M8484" s="2">
        <v>12658163771</v>
      </c>
      <c r="N8484" s="2" t="str">
        <f>VLOOKUP(Tabla1[[#This Row],[nemo]],'Nemos y clasificaciones'!$A$2:$B$5000,2,FALSE)</f>
        <v>ENEL DISTRIBUCION CHILE S.A.</v>
      </c>
      <c r="O8484" s="2" t="str">
        <f>VLOOKUP(Tabla1[[#This Row],[nemo]],'Nemos y clasificaciones'!$A$1:$C$3000,3,FALSE)</f>
        <v>Eléctrico</v>
      </c>
      <c r="P8484" s="2"/>
      <c r="Q8484" s="2"/>
    </row>
    <row r="8485" spans="1:17" x14ac:dyDescent="0.25">
      <c r="A8485" t="s">
        <v>6935</v>
      </c>
      <c r="B8485" s="1">
        <v>43484</v>
      </c>
      <c r="C8485" s="1">
        <v>43490</v>
      </c>
      <c r="D8485" t="s">
        <v>14</v>
      </c>
      <c r="E8485" t="s">
        <v>1714</v>
      </c>
      <c r="F8485">
        <v>0</v>
      </c>
      <c r="G8485">
        <v>1150742161</v>
      </c>
      <c r="H8485">
        <v>0</v>
      </c>
      <c r="I8485">
        <v>0</v>
      </c>
      <c r="J8485">
        <v>0</v>
      </c>
      <c r="K8485">
        <v>10.738</v>
      </c>
      <c r="L8485" t="s">
        <v>54</v>
      </c>
      <c r="M8485" s="2">
        <v>12356669324.818001</v>
      </c>
      <c r="N8485" s="2" t="str">
        <f>VLOOKUP(Tabla1[[#This Row],[nemo]],'Nemos y clasificaciones'!$A$2:$B$5000,2,FALSE)</f>
        <v>ENEL DISTRIBUCION CHILE S.A.</v>
      </c>
      <c r="O8485" s="2" t="str">
        <f>VLOOKUP(Tabla1[[#This Row],[nemo]],'Nemos y clasificaciones'!$A$1:$C$3000,3,FALSE)</f>
        <v>Eléctrico</v>
      </c>
      <c r="P8485" s="2"/>
      <c r="Q8485" s="2"/>
    </row>
    <row r="8486" spans="1:17" x14ac:dyDescent="0.25">
      <c r="A8486" t="s">
        <v>3023</v>
      </c>
      <c r="B8486" s="1">
        <v>44177</v>
      </c>
      <c r="C8486" s="1">
        <v>44183</v>
      </c>
      <c r="D8486" t="s">
        <v>14</v>
      </c>
      <c r="E8486" t="s">
        <v>1714</v>
      </c>
      <c r="F8486">
        <v>0</v>
      </c>
      <c r="G8486">
        <v>1150742161</v>
      </c>
      <c r="H8486">
        <v>0</v>
      </c>
      <c r="I8486">
        <v>0</v>
      </c>
      <c r="J8486">
        <v>0</v>
      </c>
      <c r="K8486">
        <v>7.3250000000000002</v>
      </c>
      <c r="L8486" t="s">
        <v>16</v>
      </c>
      <c r="M8486" s="2">
        <v>8429186329.3249998</v>
      </c>
      <c r="N8486" s="2" t="str">
        <f>VLOOKUP(Tabla1[[#This Row],[nemo]],'Nemos y clasificaciones'!$A$2:$B$5000,2,FALSE)</f>
        <v>ENEL DISTRIBUCION CHILE S.A.</v>
      </c>
      <c r="O8486" s="2" t="str">
        <f>VLOOKUP(Tabla1[[#This Row],[nemo]],'Nemos y clasificaciones'!$A$1:$C$3000,3,FALSE)</f>
        <v>Eléctrico</v>
      </c>
      <c r="P8486" s="2"/>
      <c r="Q8486" s="2"/>
    </row>
    <row r="8487" spans="1:17" x14ac:dyDescent="0.25">
      <c r="A8487" t="s">
        <v>10520</v>
      </c>
      <c r="B8487" s="1">
        <v>42509</v>
      </c>
      <c r="C8487" s="1">
        <v>42516</v>
      </c>
      <c r="D8487" t="s">
        <v>14</v>
      </c>
      <c r="E8487" t="s">
        <v>1714</v>
      </c>
      <c r="F8487">
        <v>0</v>
      </c>
      <c r="G8487">
        <v>1150742161</v>
      </c>
      <c r="H8487">
        <v>0</v>
      </c>
      <c r="I8487">
        <v>0</v>
      </c>
      <c r="J8487">
        <v>0</v>
      </c>
      <c r="K8487">
        <v>0.154</v>
      </c>
      <c r="L8487" t="s">
        <v>23</v>
      </c>
      <c r="M8487" s="2">
        <v>177214292.794</v>
      </c>
      <c r="N8487" s="2" t="str">
        <f>VLOOKUP(Tabla1[[#This Row],[nemo]],'Nemos y clasificaciones'!$A$2:$B$5000,2,FALSE)</f>
        <v>ENEL DISTRIBUCION CHILE S.A.</v>
      </c>
      <c r="O8487" s="2" t="str">
        <f>VLOOKUP(Tabla1[[#This Row],[nemo]],'Nemos y clasificaciones'!$A$1:$C$3000,3,FALSE)</f>
        <v>Eléctrico</v>
      </c>
      <c r="P8487" s="2"/>
      <c r="Q8487" s="2"/>
    </row>
    <row r="8488" spans="1:17" x14ac:dyDescent="0.25">
      <c r="A8488" t="s">
        <v>1715</v>
      </c>
      <c r="B8488" s="1">
        <v>44336</v>
      </c>
      <c r="C8488" s="1">
        <v>44343</v>
      </c>
      <c r="D8488" t="s">
        <v>14</v>
      </c>
      <c r="E8488" t="s">
        <v>1716</v>
      </c>
      <c r="F8488">
        <v>0</v>
      </c>
      <c r="G8488">
        <v>8201754580</v>
      </c>
      <c r="H8488">
        <v>0</v>
      </c>
      <c r="I8488">
        <v>0</v>
      </c>
      <c r="J8488">
        <v>0</v>
      </c>
      <c r="K8488">
        <v>21.602</v>
      </c>
      <c r="L8488" t="s">
        <v>54</v>
      </c>
      <c r="M8488" s="2">
        <v>177174302437.16</v>
      </c>
      <c r="N8488" s="2" t="str">
        <f>VLOOKUP(Tabla1[[#This Row],[nemo]],'Nemos y clasificaciones'!$A$2:$B$5000,2,FALSE)</f>
        <v>ENEL GENERACION CHILE S.A.</v>
      </c>
      <c r="O8488" s="2" t="str">
        <f>VLOOKUP(Tabla1[[#This Row],[nemo]],'Nemos y clasificaciones'!$A$1:$C$3000,3,FALSE)</f>
        <v>Eléctrico</v>
      </c>
      <c r="P8488" s="2"/>
      <c r="Q8488" s="2"/>
    </row>
    <row r="8489" spans="1:17" x14ac:dyDescent="0.25">
      <c r="A8489" t="s">
        <v>11592</v>
      </c>
      <c r="B8489" s="1">
        <v>42142</v>
      </c>
      <c r="C8489" s="1">
        <v>42149</v>
      </c>
      <c r="D8489" t="s">
        <v>14</v>
      </c>
      <c r="E8489" t="s">
        <v>1716</v>
      </c>
      <c r="F8489">
        <v>0</v>
      </c>
      <c r="G8489">
        <v>8201754580</v>
      </c>
      <c r="H8489">
        <v>0</v>
      </c>
      <c r="I8489">
        <v>0</v>
      </c>
      <c r="J8489">
        <v>0</v>
      </c>
      <c r="K8489">
        <v>16.954999999999998</v>
      </c>
      <c r="L8489" t="s">
        <v>54</v>
      </c>
      <c r="M8489" s="2">
        <v>139060748903.89999</v>
      </c>
      <c r="N8489" s="2" t="str">
        <f>VLOOKUP(Tabla1[[#This Row],[nemo]],'Nemos y clasificaciones'!$A$2:$B$5000,2,FALSE)</f>
        <v>ENEL GENERACION CHILE S.A.</v>
      </c>
      <c r="O8489" s="2" t="str">
        <f>VLOOKUP(Tabla1[[#This Row],[nemo]],'Nemos y clasificaciones'!$A$1:$C$3000,3,FALSE)</f>
        <v>Eléctrico</v>
      </c>
      <c r="P8489" s="2"/>
      <c r="Q8489" s="2"/>
    </row>
    <row r="8490" spans="1:17" x14ac:dyDescent="0.25">
      <c r="A8490" t="s">
        <v>4289</v>
      </c>
      <c r="B8490" s="1">
        <v>43971</v>
      </c>
      <c r="C8490" s="1">
        <v>43978</v>
      </c>
      <c r="D8490" t="s">
        <v>14</v>
      </c>
      <c r="E8490" t="s">
        <v>1716</v>
      </c>
      <c r="F8490">
        <v>0</v>
      </c>
      <c r="G8490">
        <v>8201754580</v>
      </c>
      <c r="H8490">
        <v>0</v>
      </c>
      <c r="I8490">
        <v>0</v>
      </c>
      <c r="J8490">
        <v>0</v>
      </c>
      <c r="K8490">
        <v>14.679</v>
      </c>
      <c r="L8490" t="s">
        <v>54</v>
      </c>
      <c r="M8490" s="2">
        <v>120393555479.82001</v>
      </c>
      <c r="N8490" s="2" t="str">
        <f>VLOOKUP(Tabla1[[#This Row],[nemo]],'Nemos y clasificaciones'!$A$2:$B$5000,2,FALSE)</f>
        <v>ENEL GENERACION CHILE S.A.</v>
      </c>
      <c r="O8490" s="2" t="str">
        <f>VLOOKUP(Tabla1[[#This Row],[nemo]],'Nemos y clasificaciones'!$A$1:$C$3000,3,FALSE)</f>
        <v>Eléctrico</v>
      </c>
      <c r="P8490" s="2"/>
      <c r="Q8490" s="2"/>
    </row>
    <row r="8491" spans="1:17" x14ac:dyDescent="0.25">
      <c r="A8491" t="s">
        <v>8159</v>
      </c>
      <c r="B8491" s="1">
        <v>43232</v>
      </c>
      <c r="C8491" s="1">
        <v>43238</v>
      </c>
      <c r="D8491" t="s">
        <v>14</v>
      </c>
      <c r="E8491" t="s">
        <v>1716</v>
      </c>
      <c r="F8491">
        <v>0</v>
      </c>
      <c r="G8491">
        <v>8201754580</v>
      </c>
      <c r="H8491">
        <v>0</v>
      </c>
      <c r="I8491">
        <v>0</v>
      </c>
      <c r="J8491">
        <v>0</v>
      </c>
      <c r="K8491">
        <v>12.755000000000001</v>
      </c>
      <c r="L8491" t="s">
        <v>54</v>
      </c>
      <c r="M8491" s="2">
        <v>104613379667.89999</v>
      </c>
      <c r="N8491" s="2" t="str">
        <f>VLOOKUP(Tabla1[[#This Row],[nemo]],'Nemos y clasificaciones'!$A$2:$B$5000,2,FALSE)</f>
        <v>ENEL GENERACION CHILE S.A.</v>
      </c>
      <c r="O8491" s="2" t="str">
        <f>VLOOKUP(Tabla1[[#This Row],[nemo]],'Nemos y clasificaciones'!$A$1:$C$3000,3,FALSE)</f>
        <v>Eléctrico</v>
      </c>
      <c r="P8491" s="2"/>
      <c r="Q8491" s="2"/>
    </row>
    <row r="8492" spans="1:17" x14ac:dyDescent="0.25">
      <c r="A8492" t="s">
        <v>4288</v>
      </c>
      <c r="B8492" s="1">
        <v>43971</v>
      </c>
      <c r="C8492" s="1">
        <v>43978</v>
      </c>
      <c r="D8492" t="s">
        <v>14</v>
      </c>
      <c r="E8492" t="s">
        <v>1716</v>
      </c>
      <c r="F8492">
        <v>0</v>
      </c>
      <c r="G8492">
        <v>8201754580</v>
      </c>
      <c r="H8492">
        <v>0</v>
      </c>
      <c r="I8492">
        <v>0</v>
      </c>
      <c r="J8492">
        <v>0</v>
      </c>
      <c r="K8492">
        <v>12.005000000000001</v>
      </c>
      <c r="L8492" t="s">
        <v>54</v>
      </c>
      <c r="M8492" s="2">
        <v>98462063732.899994</v>
      </c>
      <c r="N8492" s="2" t="str">
        <f>VLOOKUP(Tabla1[[#This Row],[nemo]],'Nemos y clasificaciones'!$A$2:$B$5000,2,FALSE)</f>
        <v>ENEL GENERACION CHILE S.A.</v>
      </c>
      <c r="O8492" s="2" t="str">
        <f>VLOOKUP(Tabla1[[#This Row],[nemo]],'Nemos y clasificaciones'!$A$1:$C$3000,3,FALSE)</f>
        <v>Eléctrico</v>
      </c>
      <c r="P8492" s="2"/>
      <c r="Q8492" s="2"/>
    </row>
    <row r="8493" spans="1:17" x14ac:dyDescent="0.25">
      <c r="A8493" t="s">
        <v>9458</v>
      </c>
      <c r="B8493" s="1">
        <v>42875</v>
      </c>
      <c r="C8493" s="1">
        <v>42881</v>
      </c>
      <c r="D8493" t="s">
        <v>14</v>
      </c>
      <c r="E8493" t="s">
        <v>1716</v>
      </c>
      <c r="F8493">
        <v>0</v>
      </c>
      <c r="G8493">
        <v>8201754580</v>
      </c>
      <c r="H8493">
        <v>0</v>
      </c>
      <c r="I8493">
        <v>0</v>
      </c>
      <c r="J8493">
        <v>0</v>
      </c>
      <c r="K8493">
        <v>11.523</v>
      </c>
      <c r="L8493" t="s">
        <v>54</v>
      </c>
      <c r="M8493" s="2">
        <v>94508818025.339996</v>
      </c>
      <c r="N8493" s="2" t="str">
        <f>VLOOKUP(Tabla1[[#This Row],[nemo]],'Nemos y clasificaciones'!$A$2:$B$5000,2,FALSE)</f>
        <v>ENEL GENERACION CHILE S.A.</v>
      </c>
      <c r="O8493" s="2" t="str">
        <f>VLOOKUP(Tabla1[[#This Row],[nemo]],'Nemos y clasificaciones'!$A$1:$C$3000,3,FALSE)</f>
        <v>Eléctrico</v>
      </c>
      <c r="P8493" s="2"/>
      <c r="Q8493" s="2"/>
    </row>
    <row r="8494" spans="1:17" x14ac:dyDescent="0.25">
      <c r="A8494" t="s">
        <v>6354</v>
      </c>
      <c r="B8494" s="1">
        <v>43596</v>
      </c>
      <c r="C8494" s="1">
        <v>43602</v>
      </c>
      <c r="D8494" t="s">
        <v>14</v>
      </c>
      <c r="E8494" t="s">
        <v>1716</v>
      </c>
      <c r="F8494">
        <v>0</v>
      </c>
      <c r="G8494">
        <v>8201754580</v>
      </c>
      <c r="H8494">
        <v>0</v>
      </c>
      <c r="I8494">
        <v>0</v>
      </c>
      <c r="J8494">
        <v>0</v>
      </c>
      <c r="K8494">
        <v>11.412000000000001</v>
      </c>
      <c r="L8494" t="s">
        <v>54</v>
      </c>
      <c r="M8494" s="2">
        <v>93598423266.960007</v>
      </c>
      <c r="N8494" s="2" t="str">
        <f>VLOOKUP(Tabla1[[#This Row],[nemo]],'Nemos y clasificaciones'!$A$2:$B$5000,2,FALSE)</f>
        <v>ENEL GENERACION CHILE S.A.</v>
      </c>
      <c r="O8494" s="2" t="str">
        <f>VLOOKUP(Tabla1[[#This Row],[nemo]],'Nemos y clasificaciones'!$A$1:$C$3000,3,FALSE)</f>
        <v>Eléctrico</v>
      </c>
      <c r="P8494" s="2"/>
      <c r="Q8494" s="2"/>
    </row>
    <row r="8495" spans="1:17" x14ac:dyDescent="0.25">
      <c r="A8495" t="s">
        <v>6971</v>
      </c>
      <c r="B8495" s="1">
        <v>43470</v>
      </c>
      <c r="C8495" s="1">
        <v>43476</v>
      </c>
      <c r="D8495" t="s">
        <v>14</v>
      </c>
      <c r="E8495" t="s">
        <v>1716</v>
      </c>
      <c r="F8495">
        <v>0</v>
      </c>
      <c r="G8495">
        <v>8201754580</v>
      </c>
      <c r="H8495">
        <v>0</v>
      </c>
      <c r="I8495">
        <v>0</v>
      </c>
      <c r="J8495">
        <v>0</v>
      </c>
      <c r="K8495">
        <v>11.196</v>
      </c>
      <c r="L8495" t="s">
        <v>54</v>
      </c>
      <c r="M8495" s="2">
        <v>91826844277.679993</v>
      </c>
      <c r="N8495" s="2" t="str">
        <f>VLOOKUP(Tabla1[[#This Row],[nemo]],'Nemos y clasificaciones'!$A$2:$B$5000,2,FALSE)</f>
        <v>ENEL GENERACION CHILE S.A.</v>
      </c>
      <c r="O8495" s="2" t="str">
        <f>VLOOKUP(Tabla1[[#This Row],[nemo]],'Nemos y clasificaciones'!$A$1:$C$3000,3,FALSE)</f>
        <v>Eléctrico</v>
      </c>
      <c r="P8495" s="2"/>
      <c r="Q8495" s="2"/>
    </row>
    <row r="8496" spans="1:17" x14ac:dyDescent="0.25">
      <c r="A8496" t="s">
        <v>10561</v>
      </c>
      <c r="B8496" s="1">
        <v>42507</v>
      </c>
      <c r="C8496" s="1">
        <v>42514</v>
      </c>
      <c r="D8496" t="s">
        <v>14</v>
      </c>
      <c r="E8496" t="s">
        <v>1716</v>
      </c>
      <c r="F8496">
        <v>0</v>
      </c>
      <c r="G8496">
        <v>8201754580</v>
      </c>
      <c r="H8496">
        <v>0</v>
      </c>
      <c r="I8496">
        <v>0</v>
      </c>
      <c r="J8496">
        <v>0</v>
      </c>
      <c r="K8496">
        <v>11.022</v>
      </c>
      <c r="L8496" t="s">
        <v>54</v>
      </c>
      <c r="M8496" s="2">
        <v>90399738980.759995</v>
      </c>
      <c r="N8496" s="2" t="str">
        <f>VLOOKUP(Tabla1[[#This Row],[nemo]],'Nemos y clasificaciones'!$A$2:$B$5000,2,FALSE)</f>
        <v>ENEL GENERACION CHILE S.A.</v>
      </c>
      <c r="O8496" s="2" t="str">
        <f>VLOOKUP(Tabla1[[#This Row],[nemo]],'Nemos y clasificaciones'!$A$1:$C$3000,3,FALSE)</f>
        <v>Eléctrico</v>
      </c>
      <c r="P8496" s="2"/>
      <c r="Q8496" s="2"/>
    </row>
    <row r="8497" spans="1:17" x14ac:dyDescent="0.25">
      <c r="A8497" t="s">
        <v>8158</v>
      </c>
      <c r="B8497" s="1">
        <v>43232</v>
      </c>
      <c r="C8497" s="1">
        <v>43238</v>
      </c>
      <c r="D8497" t="s">
        <v>14</v>
      </c>
      <c r="E8497" t="s">
        <v>1716</v>
      </c>
      <c r="F8497">
        <v>0</v>
      </c>
      <c r="G8497">
        <v>8201754580</v>
      </c>
      <c r="H8497">
        <v>0</v>
      </c>
      <c r="I8497">
        <v>0</v>
      </c>
      <c r="J8497">
        <v>0</v>
      </c>
      <c r="K8497">
        <v>10.37</v>
      </c>
      <c r="L8497" t="s">
        <v>54</v>
      </c>
      <c r="M8497" s="2">
        <v>85052194994.600006</v>
      </c>
      <c r="N8497" s="2" t="str">
        <f>VLOOKUP(Tabla1[[#This Row],[nemo]],'Nemos y clasificaciones'!$A$2:$B$5000,2,FALSE)</f>
        <v>ENEL GENERACION CHILE S.A.</v>
      </c>
      <c r="O8497" s="2" t="str">
        <f>VLOOKUP(Tabla1[[#This Row],[nemo]],'Nemos y clasificaciones'!$A$1:$C$3000,3,FALSE)</f>
        <v>Eléctrico</v>
      </c>
      <c r="P8497" s="2"/>
      <c r="Q8497" s="2"/>
    </row>
    <row r="8498" spans="1:17" x14ac:dyDescent="0.25">
      <c r="A8498" t="s">
        <v>9457</v>
      </c>
      <c r="B8498" s="1">
        <v>42875</v>
      </c>
      <c r="C8498" s="1">
        <v>42881</v>
      </c>
      <c r="D8498" t="s">
        <v>14</v>
      </c>
      <c r="E8498" t="s">
        <v>1716</v>
      </c>
      <c r="F8498">
        <v>0</v>
      </c>
      <c r="G8498">
        <v>8201754580</v>
      </c>
      <c r="H8498">
        <v>0</v>
      </c>
      <c r="I8498">
        <v>0</v>
      </c>
      <c r="J8498">
        <v>0</v>
      </c>
      <c r="K8498">
        <v>10.037000000000001</v>
      </c>
      <c r="L8498" t="s">
        <v>54</v>
      </c>
      <c r="M8498" s="2">
        <v>82321010719.460007</v>
      </c>
      <c r="N8498" s="2" t="str">
        <f>VLOOKUP(Tabla1[[#This Row],[nemo]],'Nemos y clasificaciones'!$A$2:$B$5000,2,FALSE)</f>
        <v>ENEL GENERACION CHILE S.A.</v>
      </c>
      <c r="O8498" s="2" t="str">
        <f>VLOOKUP(Tabla1[[#This Row],[nemo]],'Nemos y clasificaciones'!$A$1:$C$3000,3,FALSE)</f>
        <v>Eléctrico</v>
      </c>
      <c r="P8498" s="2"/>
      <c r="Q8498" s="2"/>
    </row>
    <row r="8499" spans="1:17" x14ac:dyDescent="0.25">
      <c r="A8499" t="s">
        <v>9921</v>
      </c>
      <c r="B8499" s="1">
        <v>42756</v>
      </c>
      <c r="C8499" s="1">
        <v>42762</v>
      </c>
      <c r="D8499" t="s">
        <v>14</v>
      </c>
      <c r="E8499" t="s">
        <v>1716</v>
      </c>
      <c r="F8499">
        <v>0</v>
      </c>
      <c r="G8499">
        <v>8201754580</v>
      </c>
      <c r="H8499">
        <v>0</v>
      </c>
      <c r="I8499">
        <v>0</v>
      </c>
      <c r="J8499">
        <v>0</v>
      </c>
      <c r="K8499">
        <v>7.2480000000000002</v>
      </c>
      <c r="L8499" t="s">
        <v>16</v>
      </c>
      <c r="M8499" s="2">
        <v>59446317195.839996</v>
      </c>
      <c r="N8499" s="2" t="str">
        <f>VLOOKUP(Tabla1[[#This Row],[nemo]],'Nemos y clasificaciones'!$A$2:$B$5000,2,FALSE)</f>
        <v>ENEL GENERACION CHILE S.A.</v>
      </c>
      <c r="O8499" s="2" t="str">
        <f>VLOOKUP(Tabla1[[#This Row],[nemo]],'Nemos y clasificaciones'!$A$1:$C$3000,3,FALSE)</f>
        <v>Eléctrico</v>
      </c>
      <c r="P8499" s="2"/>
      <c r="Q8499" s="2"/>
    </row>
    <row r="8500" spans="1:17" x14ac:dyDescent="0.25">
      <c r="A8500" t="s">
        <v>8625</v>
      </c>
      <c r="B8500" s="1">
        <v>43120</v>
      </c>
      <c r="C8500" s="1">
        <v>43126</v>
      </c>
      <c r="D8500" t="s">
        <v>14</v>
      </c>
      <c r="E8500" t="s">
        <v>1716</v>
      </c>
      <c r="F8500">
        <v>0</v>
      </c>
      <c r="G8500">
        <v>8201754580</v>
      </c>
      <c r="H8500">
        <v>0</v>
      </c>
      <c r="I8500">
        <v>0</v>
      </c>
      <c r="J8500">
        <v>0</v>
      </c>
      <c r="K8500">
        <v>4.9359999999999999</v>
      </c>
      <c r="L8500" t="s">
        <v>16</v>
      </c>
      <c r="M8500" s="2">
        <v>40483860606.879997</v>
      </c>
      <c r="N8500" s="2" t="str">
        <f>VLOOKUP(Tabla1[[#This Row],[nemo]],'Nemos y clasificaciones'!$A$2:$B$5000,2,FALSE)</f>
        <v>ENEL GENERACION CHILE S.A.</v>
      </c>
      <c r="O8500" s="2" t="str">
        <f>VLOOKUP(Tabla1[[#This Row],[nemo]],'Nemos y clasificaciones'!$A$1:$C$3000,3,FALSE)</f>
        <v>Eléctrico</v>
      </c>
      <c r="P8500" s="2"/>
      <c r="Q8500" s="2"/>
    </row>
    <row r="8501" spans="1:17" x14ac:dyDescent="0.25">
      <c r="A8501" t="s">
        <v>3387</v>
      </c>
      <c r="B8501" s="1">
        <v>44084</v>
      </c>
      <c r="C8501" s="1">
        <v>44105</v>
      </c>
      <c r="D8501" t="s">
        <v>21</v>
      </c>
      <c r="E8501" t="s">
        <v>33</v>
      </c>
      <c r="F8501">
        <v>0</v>
      </c>
      <c r="G8501">
        <v>100000</v>
      </c>
      <c r="H8501">
        <v>0</v>
      </c>
      <c r="I8501">
        <v>0</v>
      </c>
      <c r="J8501">
        <v>0</v>
      </c>
      <c r="K8501">
        <v>0.91</v>
      </c>
      <c r="L8501" t="s">
        <v>23</v>
      </c>
      <c r="M8501" s="3">
        <v>91000</v>
      </c>
      <c r="N8501" s="2" t="str">
        <f>VLOOKUP(Tabla1[[#This Row],[nemo]],'Nemos y clasificaciones'!$A$2:$B$5000,2,FALSE)</f>
        <v>Automatic Data Processing Inc (ADP)</v>
      </c>
      <c r="O8501" s="3" t="str">
        <f>VLOOKUP(Tabla1[[#This Row],[nemo]],'Nemos y clasificaciones'!$A$1:$C$3000,3,FALSE)</f>
        <v>Otros</v>
      </c>
      <c r="P8501" s="3"/>
      <c r="Q8501" s="3"/>
    </row>
    <row r="8502" spans="1:17" x14ac:dyDescent="0.25">
      <c r="A8502" t="s">
        <v>3706</v>
      </c>
      <c r="B8502" s="1">
        <v>43993</v>
      </c>
      <c r="C8502" s="1">
        <v>44013</v>
      </c>
      <c r="D8502" t="s">
        <v>21</v>
      </c>
      <c r="E8502" t="s">
        <v>33</v>
      </c>
      <c r="F8502">
        <v>0</v>
      </c>
      <c r="G8502">
        <v>100000</v>
      </c>
      <c r="H8502">
        <v>0</v>
      </c>
      <c r="I8502">
        <v>0</v>
      </c>
      <c r="J8502">
        <v>0</v>
      </c>
      <c r="K8502">
        <v>0.91</v>
      </c>
      <c r="L8502" t="s">
        <v>23</v>
      </c>
      <c r="M8502" s="3">
        <v>91000</v>
      </c>
      <c r="N8502" s="2" t="str">
        <f>VLOOKUP(Tabla1[[#This Row],[nemo]],'Nemos y clasificaciones'!$A$2:$B$5000,2,FALSE)</f>
        <v>Automatic Data Processing Inc (ADP)</v>
      </c>
      <c r="O8502" s="3" t="str">
        <f>VLOOKUP(Tabla1[[#This Row],[nemo]],'Nemos y clasificaciones'!$A$1:$C$3000,3,FALSE)</f>
        <v>Otros</v>
      </c>
      <c r="P8502" s="3"/>
      <c r="Q8502" s="3"/>
    </row>
    <row r="8503" spans="1:17" x14ac:dyDescent="0.25">
      <c r="A8503" t="s">
        <v>4678</v>
      </c>
      <c r="B8503" s="1">
        <v>43902</v>
      </c>
      <c r="C8503" s="1">
        <v>43922</v>
      </c>
      <c r="D8503" t="s">
        <v>21</v>
      </c>
      <c r="E8503" t="s">
        <v>33</v>
      </c>
      <c r="F8503">
        <v>0</v>
      </c>
      <c r="G8503">
        <v>100000</v>
      </c>
      <c r="H8503">
        <v>0</v>
      </c>
      <c r="I8503">
        <v>0</v>
      </c>
      <c r="J8503">
        <v>0</v>
      </c>
      <c r="K8503">
        <v>0.91</v>
      </c>
      <c r="L8503" t="s">
        <v>23</v>
      </c>
      <c r="M8503" s="3">
        <v>91000</v>
      </c>
      <c r="N8503" s="2" t="str">
        <f>VLOOKUP(Tabla1[[#This Row],[nemo]],'Nemos y clasificaciones'!$A$2:$B$5000,2,FALSE)</f>
        <v>Automatic Data Processing Inc (ADP)</v>
      </c>
      <c r="O8503" s="3" t="str">
        <f>VLOOKUP(Tabla1[[#This Row],[nemo]],'Nemos y clasificaciones'!$A$1:$C$3000,3,FALSE)</f>
        <v>Otros</v>
      </c>
      <c r="P8503" s="3"/>
      <c r="Q8503" s="3"/>
    </row>
    <row r="8504" spans="1:17" x14ac:dyDescent="0.25">
      <c r="A8504" t="s">
        <v>3387</v>
      </c>
      <c r="B8504" s="1">
        <v>43811</v>
      </c>
      <c r="C8504" s="1">
        <v>43832</v>
      </c>
      <c r="D8504" t="s">
        <v>21</v>
      </c>
      <c r="E8504" t="s">
        <v>33</v>
      </c>
      <c r="F8504">
        <v>0</v>
      </c>
      <c r="G8504">
        <v>100000</v>
      </c>
      <c r="H8504">
        <v>0</v>
      </c>
      <c r="I8504">
        <v>0</v>
      </c>
      <c r="J8504">
        <v>0</v>
      </c>
      <c r="K8504">
        <v>0.91</v>
      </c>
      <c r="L8504" t="s">
        <v>23</v>
      </c>
      <c r="M8504" s="3">
        <v>91000</v>
      </c>
      <c r="N8504" s="2" t="str">
        <f>VLOOKUP(Tabla1[[#This Row],[nemo]],'Nemos y clasificaciones'!$A$2:$B$5000,2,FALSE)</f>
        <v>Automatic Data Processing Inc (ADP)</v>
      </c>
      <c r="O8504" s="3" t="str">
        <f>VLOOKUP(Tabla1[[#This Row],[nemo]],'Nemos y clasificaciones'!$A$1:$C$3000,3,FALSE)</f>
        <v>Otros</v>
      </c>
      <c r="P8504" s="3"/>
      <c r="Q8504" s="3"/>
    </row>
    <row r="8505" spans="1:17" x14ac:dyDescent="0.25">
      <c r="A8505" t="s">
        <v>10923</v>
      </c>
      <c r="B8505" s="1">
        <v>42392</v>
      </c>
      <c r="C8505" s="1">
        <v>42398</v>
      </c>
      <c r="D8505" t="s">
        <v>14</v>
      </c>
      <c r="E8505" t="s">
        <v>1716</v>
      </c>
      <c r="F8505">
        <v>0</v>
      </c>
      <c r="G8505">
        <v>8201754580</v>
      </c>
      <c r="H8505">
        <v>0</v>
      </c>
      <c r="I8505">
        <v>0</v>
      </c>
      <c r="J8505">
        <v>0</v>
      </c>
      <c r="K8505">
        <v>3.556</v>
      </c>
      <c r="L8505" t="s">
        <v>16</v>
      </c>
      <c r="M8505" s="2">
        <v>29165439286.48</v>
      </c>
      <c r="N8505" s="2" t="str">
        <f>VLOOKUP(Tabla1[[#This Row],[nemo]],'Nemos y clasificaciones'!$A$2:$B$5000,2,FALSE)</f>
        <v>ENEL GENERACION CHILE S.A.</v>
      </c>
      <c r="O8505" s="2" t="str">
        <f>VLOOKUP(Tabla1[[#This Row],[nemo]],'Nemos y clasificaciones'!$A$1:$C$3000,3,FALSE)</f>
        <v>Eléctrico</v>
      </c>
      <c r="P8505" s="2"/>
      <c r="Q8505" s="2"/>
    </row>
    <row r="8506" spans="1:17" x14ac:dyDescent="0.25">
      <c r="A8506" t="s">
        <v>11970</v>
      </c>
      <c r="B8506" s="1">
        <v>42028</v>
      </c>
      <c r="C8506" s="1">
        <v>42034</v>
      </c>
      <c r="D8506" t="s">
        <v>14</v>
      </c>
      <c r="E8506" t="s">
        <v>1716</v>
      </c>
      <c r="F8506">
        <v>0</v>
      </c>
      <c r="G8506">
        <v>8201754580</v>
      </c>
      <c r="H8506">
        <v>0</v>
      </c>
      <c r="I8506">
        <v>0</v>
      </c>
      <c r="J8506">
        <v>0</v>
      </c>
      <c r="K8506">
        <v>3.44</v>
      </c>
      <c r="L8506" t="s">
        <v>16</v>
      </c>
      <c r="M8506" s="2">
        <v>28214035755.200001</v>
      </c>
      <c r="N8506" s="2" t="str">
        <f>VLOOKUP(Tabla1[[#This Row],[nemo]],'Nemos y clasificaciones'!$A$2:$B$5000,2,FALSE)</f>
        <v>ENEL GENERACION CHILE S.A.</v>
      </c>
      <c r="O8506" s="2" t="str">
        <f>VLOOKUP(Tabla1[[#This Row],[nemo]],'Nemos y clasificaciones'!$A$1:$C$3000,3,FALSE)</f>
        <v>Eléctrico</v>
      </c>
      <c r="P8506" s="2"/>
      <c r="Q8506" s="2"/>
    </row>
    <row r="8507" spans="1:17" x14ac:dyDescent="0.25">
      <c r="A8507" t="s">
        <v>4964</v>
      </c>
      <c r="B8507" s="1">
        <v>43848</v>
      </c>
      <c r="C8507" s="1">
        <v>43854</v>
      </c>
      <c r="D8507" t="s">
        <v>14</v>
      </c>
      <c r="E8507" t="s">
        <v>1716</v>
      </c>
      <c r="F8507">
        <v>0</v>
      </c>
      <c r="G8507">
        <v>8201754580</v>
      </c>
      <c r="H8507">
        <v>0</v>
      </c>
      <c r="I8507">
        <v>0</v>
      </c>
      <c r="J8507">
        <v>0</v>
      </c>
      <c r="K8507">
        <v>2.3580000000000001</v>
      </c>
      <c r="L8507" t="s">
        <v>16</v>
      </c>
      <c r="M8507" s="2">
        <v>19339737299.639999</v>
      </c>
      <c r="N8507" s="2" t="str">
        <f>VLOOKUP(Tabla1[[#This Row],[nemo]],'Nemos y clasificaciones'!$A$2:$B$5000,2,FALSE)</f>
        <v>ENEL GENERACION CHILE S.A.</v>
      </c>
      <c r="O8507" s="2" t="str">
        <f>VLOOKUP(Tabla1[[#This Row],[nemo]],'Nemos y clasificaciones'!$A$1:$C$3000,3,FALSE)</f>
        <v>Eléctrico</v>
      </c>
      <c r="P8507" s="2"/>
      <c r="Q8507" s="2"/>
    </row>
    <row r="8508" spans="1:17" x14ac:dyDescent="0.25">
      <c r="A8508" t="s">
        <v>10583</v>
      </c>
      <c r="B8508" s="1">
        <v>42503</v>
      </c>
      <c r="C8508" s="1">
        <v>42509</v>
      </c>
      <c r="D8508" t="s">
        <v>14</v>
      </c>
      <c r="E8508" t="s">
        <v>1834</v>
      </c>
      <c r="F8508">
        <v>0</v>
      </c>
      <c r="G8508">
        <v>46388075</v>
      </c>
      <c r="H8508">
        <v>0</v>
      </c>
      <c r="I8508">
        <v>0</v>
      </c>
      <c r="J8508">
        <v>0</v>
      </c>
      <c r="K8508">
        <v>46.415999999999997</v>
      </c>
      <c r="L8508" t="s">
        <v>54</v>
      </c>
      <c r="M8508" s="2">
        <v>2153148889.1999998</v>
      </c>
      <c r="N8508" s="2" t="str">
        <f>VLOOKUP(Tabla1[[#This Row],[nemo]],'Nemos y clasificaciones'!$A$2:$B$5000,2,FALSE)</f>
        <v>ENERGIA LATINA S.A.</v>
      </c>
      <c r="O8508" s="2" t="str">
        <f>VLOOKUP(Tabla1[[#This Row],[nemo]],'Nemos y clasificaciones'!$A$1:$C$3000,3,FALSE)</f>
        <v>Eléctrico</v>
      </c>
      <c r="P8508" s="2"/>
      <c r="Q8508" s="2"/>
    </row>
    <row r="8509" spans="1:17" x14ac:dyDescent="0.25">
      <c r="A8509" t="s">
        <v>4337</v>
      </c>
      <c r="B8509" s="1">
        <v>43965</v>
      </c>
      <c r="C8509" s="1">
        <v>43971</v>
      </c>
      <c r="D8509" t="s">
        <v>14</v>
      </c>
      <c r="E8509" t="s">
        <v>1834</v>
      </c>
      <c r="F8509">
        <v>0</v>
      </c>
      <c r="G8509">
        <v>43762312</v>
      </c>
      <c r="H8509">
        <v>0</v>
      </c>
      <c r="I8509">
        <v>0</v>
      </c>
      <c r="J8509">
        <v>0</v>
      </c>
      <c r="K8509">
        <v>46.572000000000003</v>
      </c>
      <c r="L8509" t="s">
        <v>54</v>
      </c>
      <c r="M8509" s="2">
        <v>2038098394.464</v>
      </c>
      <c r="N8509" s="2" t="str">
        <f>VLOOKUP(Tabla1[[#This Row],[nemo]],'Nemos y clasificaciones'!$A$2:$B$5000,2,FALSE)</f>
        <v>ENERGIA LATINA S.A.</v>
      </c>
      <c r="O8509" s="2" t="str">
        <f>VLOOKUP(Tabla1[[#This Row],[nemo]],'Nemos y clasificaciones'!$A$1:$C$3000,3,FALSE)</f>
        <v>Eléctrico</v>
      </c>
      <c r="P8509" s="2"/>
      <c r="Q8509" s="2"/>
    </row>
    <row r="8510" spans="1:17" x14ac:dyDescent="0.25">
      <c r="A8510" t="s">
        <v>11530</v>
      </c>
      <c r="B8510" s="1">
        <v>42147</v>
      </c>
      <c r="C8510" s="1">
        <v>42153</v>
      </c>
      <c r="D8510" t="s">
        <v>14</v>
      </c>
      <c r="E8510" t="s">
        <v>1834</v>
      </c>
      <c r="F8510">
        <v>0</v>
      </c>
      <c r="G8510">
        <v>46388075</v>
      </c>
      <c r="H8510">
        <v>0</v>
      </c>
      <c r="I8510">
        <v>0</v>
      </c>
      <c r="J8510">
        <v>0</v>
      </c>
      <c r="K8510">
        <v>41.280999999999999</v>
      </c>
      <c r="L8510" t="s">
        <v>54</v>
      </c>
      <c r="M8510" s="2">
        <v>1914946124.075</v>
      </c>
      <c r="N8510" s="2" t="str">
        <f>VLOOKUP(Tabla1[[#This Row],[nemo]],'Nemos y clasificaciones'!$A$2:$B$5000,2,FALSE)</f>
        <v>ENERGIA LATINA S.A.</v>
      </c>
      <c r="O8510" s="2" t="str">
        <f>VLOOKUP(Tabla1[[#This Row],[nemo]],'Nemos y clasificaciones'!$A$1:$C$3000,3,FALSE)</f>
        <v>Eléctrico</v>
      </c>
      <c r="P8510" s="2"/>
      <c r="Q8510" s="2"/>
    </row>
    <row r="8511" spans="1:17" x14ac:dyDescent="0.25">
      <c r="A8511" t="s">
        <v>9449</v>
      </c>
      <c r="B8511" s="1">
        <v>42875</v>
      </c>
      <c r="C8511" s="1">
        <v>42881</v>
      </c>
      <c r="D8511" t="s">
        <v>14</v>
      </c>
      <c r="E8511" t="s">
        <v>1834</v>
      </c>
      <c r="F8511">
        <v>0</v>
      </c>
      <c r="G8511">
        <v>43762312</v>
      </c>
      <c r="H8511">
        <v>0</v>
      </c>
      <c r="I8511">
        <v>0</v>
      </c>
      <c r="J8511">
        <v>0</v>
      </c>
      <c r="K8511">
        <v>35.600999999999999</v>
      </c>
      <c r="L8511" t="s">
        <v>54</v>
      </c>
      <c r="M8511" s="2">
        <v>1557982069.5120001</v>
      </c>
      <c r="N8511" s="2" t="str">
        <f>VLOOKUP(Tabla1[[#This Row],[nemo]],'Nemos y clasificaciones'!$A$2:$B$5000,2,FALSE)</f>
        <v>ENERGIA LATINA S.A.</v>
      </c>
      <c r="O8511" s="2" t="str">
        <f>VLOOKUP(Tabla1[[#This Row],[nemo]],'Nemos y clasificaciones'!$A$1:$C$3000,3,FALSE)</f>
        <v>Eléctrico</v>
      </c>
      <c r="P8511" s="2"/>
      <c r="Q8511" s="2"/>
    </row>
    <row r="8512" spans="1:17" x14ac:dyDescent="0.25">
      <c r="A8512" t="s">
        <v>1835</v>
      </c>
      <c r="B8512" s="1">
        <v>44328</v>
      </c>
      <c r="C8512" s="1">
        <v>44335</v>
      </c>
      <c r="D8512" t="s">
        <v>14</v>
      </c>
      <c r="E8512" t="s">
        <v>1834</v>
      </c>
      <c r="F8512">
        <v>0</v>
      </c>
      <c r="G8512">
        <v>43762312</v>
      </c>
      <c r="H8512">
        <v>0</v>
      </c>
      <c r="I8512">
        <v>0</v>
      </c>
      <c r="J8512">
        <v>0</v>
      </c>
      <c r="K8512">
        <v>32.692999999999998</v>
      </c>
      <c r="L8512" t="s">
        <v>54</v>
      </c>
      <c r="M8512" s="2">
        <v>1430721266.2160001</v>
      </c>
      <c r="N8512" s="2" t="str">
        <f>VLOOKUP(Tabla1[[#This Row],[nemo]],'Nemos y clasificaciones'!$A$2:$B$5000,2,FALSE)</f>
        <v>ENERGIA LATINA S.A.</v>
      </c>
      <c r="O8512" s="2" t="str">
        <f>VLOOKUP(Tabla1[[#This Row],[nemo]],'Nemos y clasificaciones'!$A$1:$C$3000,3,FALSE)</f>
        <v>Eléctrico</v>
      </c>
      <c r="P8512" s="2"/>
      <c r="Q8512" s="2"/>
    </row>
    <row r="8513" spans="1:17" x14ac:dyDescent="0.25">
      <c r="A8513" t="s">
        <v>6349</v>
      </c>
      <c r="B8513" s="1">
        <v>43596</v>
      </c>
      <c r="C8513" s="1">
        <v>43602</v>
      </c>
      <c r="D8513" t="s">
        <v>14</v>
      </c>
      <c r="E8513" t="s">
        <v>1834</v>
      </c>
      <c r="F8513">
        <v>0</v>
      </c>
      <c r="G8513">
        <v>43762312</v>
      </c>
      <c r="H8513">
        <v>0</v>
      </c>
      <c r="I8513">
        <v>0</v>
      </c>
      <c r="J8513">
        <v>0</v>
      </c>
      <c r="K8513">
        <v>31.513999999999999</v>
      </c>
      <c r="L8513" t="s">
        <v>54</v>
      </c>
      <c r="M8513" s="2">
        <v>1379125500.368</v>
      </c>
      <c r="N8513" s="2" t="str">
        <f>VLOOKUP(Tabla1[[#This Row],[nemo]],'Nemos y clasificaciones'!$A$2:$B$5000,2,FALSE)</f>
        <v>ENERGIA LATINA S.A.</v>
      </c>
      <c r="O8513" s="2" t="str">
        <f>VLOOKUP(Tabla1[[#This Row],[nemo]],'Nemos y clasificaciones'!$A$1:$C$3000,3,FALSE)</f>
        <v>Eléctrico</v>
      </c>
      <c r="P8513" s="2"/>
      <c r="Q8513" s="2"/>
    </row>
    <row r="8514" spans="1:17" x14ac:dyDescent="0.25">
      <c r="A8514" t="s">
        <v>8169</v>
      </c>
      <c r="B8514" s="1">
        <v>43231</v>
      </c>
      <c r="C8514" s="1">
        <v>43237</v>
      </c>
      <c r="D8514" t="s">
        <v>14</v>
      </c>
      <c r="E8514" t="s">
        <v>1834</v>
      </c>
      <c r="F8514">
        <v>0</v>
      </c>
      <c r="G8514">
        <v>43762312</v>
      </c>
      <c r="H8514">
        <v>0</v>
      </c>
      <c r="I8514">
        <v>0</v>
      </c>
      <c r="J8514">
        <v>0</v>
      </c>
      <c r="K8514">
        <v>30.876999999999999</v>
      </c>
      <c r="L8514" t="s">
        <v>54</v>
      </c>
      <c r="M8514" s="2">
        <v>1351248907.6240001</v>
      </c>
      <c r="N8514" s="2" t="str">
        <f>VLOOKUP(Tabla1[[#This Row],[nemo]],'Nemos y clasificaciones'!$A$2:$B$5000,2,FALSE)</f>
        <v>ENERGIA LATINA S.A.</v>
      </c>
      <c r="O8514" s="2" t="str">
        <f>VLOOKUP(Tabla1[[#This Row],[nemo]],'Nemos y clasificaciones'!$A$1:$C$3000,3,FALSE)</f>
        <v>Eléctrico</v>
      </c>
      <c r="P8514" s="2"/>
      <c r="Q8514" s="2"/>
    </row>
    <row r="8515" spans="1:17" x14ac:dyDescent="0.25">
      <c r="A8515" t="s">
        <v>5998</v>
      </c>
      <c r="B8515" s="1">
        <v>43633</v>
      </c>
      <c r="C8515" s="1">
        <v>43637</v>
      </c>
      <c r="D8515" t="s">
        <v>21</v>
      </c>
      <c r="E8515" t="s">
        <v>1273</v>
      </c>
      <c r="F8515">
        <v>0</v>
      </c>
      <c r="G8515">
        <v>100000</v>
      </c>
      <c r="H8515">
        <v>0</v>
      </c>
      <c r="I8515">
        <v>0</v>
      </c>
      <c r="J8515">
        <v>0</v>
      </c>
      <c r="K8515">
        <v>0.90600000000000003</v>
      </c>
      <c r="L8515" t="s">
        <v>23</v>
      </c>
      <c r="M8515" s="3">
        <v>90600</v>
      </c>
      <c r="N8515" s="2" t="str">
        <f>VLOOKUP(Tabla1[[#This Row],[nemo]],'Nemos y clasificaciones'!$A$2:$B$5000,2,FALSE)</f>
        <v>iShares MSCI ACWI ETF (ACWI)</v>
      </c>
      <c r="O8515" s="3" t="str">
        <f>VLOOKUP(Tabla1[[#This Row],[nemo]],'Nemos y clasificaciones'!$A$1:$C$3000,3,FALSE)</f>
        <v>ETF</v>
      </c>
      <c r="P8515" s="3"/>
      <c r="Q8515" s="3"/>
    </row>
    <row r="8516" spans="1:17" x14ac:dyDescent="0.25">
      <c r="A8516" t="s">
        <v>8170</v>
      </c>
      <c r="B8516" s="1">
        <v>43231</v>
      </c>
      <c r="C8516" s="1">
        <v>43237</v>
      </c>
      <c r="D8516" t="s">
        <v>14</v>
      </c>
      <c r="E8516" t="s">
        <v>1834</v>
      </c>
      <c r="F8516">
        <v>0</v>
      </c>
      <c r="G8516">
        <v>43762312</v>
      </c>
      <c r="H8516">
        <v>0</v>
      </c>
      <c r="I8516">
        <v>0</v>
      </c>
      <c r="J8516">
        <v>0</v>
      </c>
      <c r="K8516">
        <v>27.018000000000001</v>
      </c>
      <c r="L8516" t="s">
        <v>54</v>
      </c>
      <c r="M8516" s="2">
        <v>1182370145.6159999</v>
      </c>
      <c r="N8516" s="2" t="str">
        <f>VLOOKUP(Tabla1[[#This Row],[nemo]],'Nemos y clasificaciones'!$A$2:$B$5000,2,FALSE)</f>
        <v>ENERGIA LATINA S.A.</v>
      </c>
      <c r="O8516" s="2" t="str">
        <f>VLOOKUP(Tabla1[[#This Row],[nemo]],'Nemos y clasificaciones'!$A$1:$C$3000,3,FALSE)</f>
        <v>Eléctrico</v>
      </c>
      <c r="P8516" s="2"/>
      <c r="Q8516" s="2"/>
    </row>
    <row r="8517" spans="1:17" x14ac:dyDescent="0.25">
      <c r="A8517" t="s">
        <v>9448</v>
      </c>
      <c r="B8517" s="1">
        <v>42875</v>
      </c>
      <c r="C8517" s="1">
        <v>42881</v>
      </c>
      <c r="D8517" t="s">
        <v>14</v>
      </c>
      <c r="E8517" t="s">
        <v>1834</v>
      </c>
      <c r="F8517">
        <v>0</v>
      </c>
      <c r="G8517">
        <v>43762312</v>
      </c>
      <c r="H8517">
        <v>0</v>
      </c>
      <c r="I8517">
        <v>0</v>
      </c>
      <c r="J8517">
        <v>0</v>
      </c>
      <c r="K8517">
        <v>26.094000000000001</v>
      </c>
      <c r="L8517" t="s">
        <v>54</v>
      </c>
      <c r="M8517" s="2">
        <v>1141933769.3280001</v>
      </c>
      <c r="N8517" s="2" t="str">
        <f>VLOOKUP(Tabla1[[#This Row],[nemo]],'Nemos y clasificaciones'!$A$2:$B$5000,2,FALSE)</f>
        <v>ENERGIA LATINA S.A.</v>
      </c>
      <c r="O8517" s="2" t="str">
        <f>VLOOKUP(Tabla1[[#This Row],[nemo]],'Nemos y clasificaciones'!$A$1:$C$3000,3,FALSE)</f>
        <v>Eléctrico</v>
      </c>
      <c r="P8517" s="2"/>
      <c r="Q8517" s="2"/>
    </row>
    <row r="8518" spans="1:17" x14ac:dyDescent="0.25">
      <c r="A8518" t="s">
        <v>4336</v>
      </c>
      <c r="B8518" s="1">
        <v>43965</v>
      </c>
      <c r="C8518" s="1">
        <v>43971</v>
      </c>
      <c r="D8518" t="s">
        <v>14</v>
      </c>
      <c r="E8518" t="s">
        <v>1834</v>
      </c>
      <c r="F8518">
        <v>0</v>
      </c>
      <c r="G8518">
        <v>43762312</v>
      </c>
      <c r="H8518">
        <v>0</v>
      </c>
      <c r="I8518">
        <v>0</v>
      </c>
      <c r="J8518">
        <v>0</v>
      </c>
      <c r="K8518">
        <v>19.062999999999999</v>
      </c>
      <c r="L8518" t="s">
        <v>54</v>
      </c>
      <c r="M8518" s="2">
        <v>834240953.65600002</v>
      </c>
      <c r="N8518" s="2" t="str">
        <f>VLOOKUP(Tabla1[[#This Row],[nemo]],'Nemos y clasificaciones'!$A$2:$B$5000,2,FALSE)</f>
        <v>ENERGIA LATINA S.A.</v>
      </c>
      <c r="O8518" s="2" t="str">
        <f>VLOOKUP(Tabla1[[#This Row],[nemo]],'Nemos y clasificaciones'!$A$1:$C$3000,3,FALSE)</f>
        <v>Eléctrico</v>
      </c>
      <c r="P8518" s="2"/>
      <c r="Q8518" s="2"/>
    </row>
    <row r="8519" spans="1:17" x14ac:dyDescent="0.25">
      <c r="A8519" t="s">
        <v>1833</v>
      </c>
      <c r="B8519" s="1">
        <v>44328</v>
      </c>
      <c r="C8519" s="1">
        <v>44335</v>
      </c>
      <c r="D8519" t="s">
        <v>14</v>
      </c>
      <c r="E8519" t="s">
        <v>1834</v>
      </c>
      <c r="F8519">
        <v>0</v>
      </c>
      <c r="G8519">
        <v>43762312</v>
      </c>
      <c r="H8519">
        <v>0</v>
      </c>
      <c r="I8519">
        <v>0</v>
      </c>
      <c r="J8519">
        <v>0</v>
      </c>
      <c r="K8519">
        <v>16.37</v>
      </c>
      <c r="L8519" t="s">
        <v>54</v>
      </c>
      <c r="M8519" s="2">
        <v>716389047.44000006</v>
      </c>
      <c r="N8519" s="2" t="str">
        <f>VLOOKUP(Tabla1[[#This Row],[nemo]],'Nemos y clasificaciones'!$A$2:$B$5000,2,FALSE)</f>
        <v>ENERGIA LATINA S.A.</v>
      </c>
      <c r="O8519" s="2" t="str">
        <f>VLOOKUP(Tabla1[[#This Row],[nemo]],'Nemos y clasificaciones'!$A$1:$C$3000,3,FALSE)</f>
        <v>Eléctrico</v>
      </c>
      <c r="P8519" s="2"/>
      <c r="Q8519" s="2"/>
    </row>
    <row r="8520" spans="1:17" x14ac:dyDescent="0.25">
      <c r="A8520" t="s">
        <v>6348</v>
      </c>
      <c r="B8520" s="1">
        <v>43596</v>
      </c>
      <c r="C8520" s="1">
        <v>43602</v>
      </c>
      <c r="D8520" t="s">
        <v>14</v>
      </c>
      <c r="E8520" t="s">
        <v>1834</v>
      </c>
      <c r="F8520">
        <v>0</v>
      </c>
      <c r="G8520">
        <v>43762312</v>
      </c>
      <c r="H8520">
        <v>0</v>
      </c>
      <c r="I8520">
        <v>0</v>
      </c>
      <c r="J8520">
        <v>0</v>
      </c>
      <c r="K8520">
        <v>16</v>
      </c>
      <c r="L8520" t="s">
        <v>54</v>
      </c>
      <c r="M8520" s="2">
        <v>700196992</v>
      </c>
      <c r="N8520" s="2" t="str">
        <f>VLOOKUP(Tabla1[[#This Row],[nemo]],'Nemos y clasificaciones'!$A$2:$B$5000,2,FALSE)</f>
        <v>ENERGIA LATINA S.A.</v>
      </c>
      <c r="O8520" s="2" t="str">
        <f>VLOOKUP(Tabla1[[#This Row],[nemo]],'Nemos y clasificaciones'!$A$1:$C$3000,3,FALSE)</f>
        <v>Eléctrico</v>
      </c>
      <c r="P8520" s="2"/>
      <c r="Q8520" s="2"/>
    </row>
    <row r="8521" spans="1:17" x14ac:dyDescent="0.25">
      <c r="A8521" t="s">
        <v>10032</v>
      </c>
      <c r="B8521" s="1">
        <v>42725</v>
      </c>
      <c r="C8521" s="1">
        <v>42732</v>
      </c>
      <c r="D8521" t="s">
        <v>21</v>
      </c>
      <c r="E8521" t="s">
        <v>1299</v>
      </c>
      <c r="F8521">
        <v>0</v>
      </c>
      <c r="G8521">
        <v>100000</v>
      </c>
      <c r="H8521">
        <v>0</v>
      </c>
      <c r="I8521">
        <v>0</v>
      </c>
      <c r="J8521">
        <v>0</v>
      </c>
      <c r="K8521">
        <v>1.359</v>
      </c>
      <c r="L8521" t="s">
        <v>16</v>
      </c>
      <c r="M8521" s="2">
        <v>135900</v>
      </c>
      <c r="N8521" s="2" t="str">
        <f>VLOOKUP(Tabla1[[#This Row],[nemo]],'Nemos y clasificaciones'!$A$2:$B$5000,2,FALSE)</f>
        <v>ISHARES MSCI NEW ZEALAND CAPPED ETF</v>
      </c>
      <c r="O8521" s="2" t="str">
        <f>VLOOKUP(Tabla1[[#This Row],[nemo]],'Nemos y clasificaciones'!$A$1:$C$3000,3,FALSE)</f>
        <v>ETF</v>
      </c>
      <c r="P8521" s="2"/>
      <c r="Q8521" s="2"/>
    </row>
    <row r="8522" spans="1:17" x14ac:dyDescent="0.25">
      <c r="A8522" t="s">
        <v>5182</v>
      </c>
      <c r="B8522" s="1">
        <v>43815</v>
      </c>
      <c r="C8522" s="1">
        <v>43819</v>
      </c>
      <c r="D8522" t="s">
        <v>21</v>
      </c>
      <c r="E8522" t="s">
        <v>1299</v>
      </c>
      <c r="F8522">
        <v>0</v>
      </c>
      <c r="G8522">
        <v>100000</v>
      </c>
      <c r="H8522">
        <v>0</v>
      </c>
      <c r="I8522">
        <v>0</v>
      </c>
      <c r="J8522">
        <v>0</v>
      </c>
      <c r="K8522">
        <v>1.177</v>
      </c>
      <c r="L8522" t="s">
        <v>16</v>
      </c>
      <c r="M8522" s="2">
        <v>117700</v>
      </c>
      <c r="N8522" s="2" t="str">
        <f>VLOOKUP(Tabla1[[#This Row],[nemo]],'Nemos y clasificaciones'!$A$2:$B$5000,2,FALSE)</f>
        <v>ISHARES MSCI NEW ZEALAND CAPPED ETF</v>
      </c>
      <c r="O8522" s="2" t="str">
        <f>VLOOKUP(Tabla1[[#This Row],[nemo]],'Nemos y clasificaciones'!$A$1:$C$3000,3,FALSE)</f>
        <v>ETF</v>
      </c>
      <c r="P8522" s="2"/>
      <c r="Q8522" s="2"/>
    </row>
    <row r="8523" spans="1:17" x14ac:dyDescent="0.25">
      <c r="A8523" t="s">
        <v>11427</v>
      </c>
      <c r="B8523" s="1">
        <v>42180</v>
      </c>
      <c r="C8523" s="1">
        <v>42186</v>
      </c>
      <c r="D8523" t="s">
        <v>21</v>
      </c>
      <c r="E8523" t="s">
        <v>1299</v>
      </c>
      <c r="F8523">
        <v>0</v>
      </c>
      <c r="G8523">
        <v>100000</v>
      </c>
      <c r="H8523">
        <v>0</v>
      </c>
      <c r="I8523">
        <v>0</v>
      </c>
      <c r="J8523">
        <v>0</v>
      </c>
      <c r="K8523">
        <v>0.91400000000000003</v>
      </c>
      <c r="L8523" t="s">
        <v>23</v>
      </c>
      <c r="M8523" s="3">
        <v>91400</v>
      </c>
      <c r="N8523" s="2" t="str">
        <f>VLOOKUP(Tabla1[[#This Row],[nemo]],'Nemos y clasificaciones'!$A$2:$B$5000,2,FALSE)</f>
        <v>ISHARES MSCI NEW ZEALAND CAPPED ETF</v>
      </c>
      <c r="O8523" s="3" t="str">
        <f>VLOOKUP(Tabla1[[#This Row],[nemo]],'Nemos y clasificaciones'!$A$1:$C$3000,3,FALSE)</f>
        <v>ETF</v>
      </c>
      <c r="P8523" s="3"/>
      <c r="Q8523" s="3"/>
    </row>
    <row r="8524" spans="1:17" x14ac:dyDescent="0.25">
      <c r="A8524" t="s">
        <v>8754</v>
      </c>
      <c r="B8524" s="1">
        <v>43088</v>
      </c>
      <c r="C8524" s="1">
        <v>43095</v>
      </c>
      <c r="D8524" t="s">
        <v>21</v>
      </c>
      <c r="E8524" t="s">
        <v>1299</v>
      </c>
      <c r="F8524">
        <v>0</v>
      </c>
      <c r="G8524">
        <v>100000</v>
      </c>
      <c r="H8524">
        <v>0</v>
      </c>
      <c r="I8524">
        <v>0</v>
      </c>
      <c r="J8524">
        <v>0</v>
      </c>
      <c r="K8524">
        <v>0.90300000000000002</v>
      </c>
      <c r="L8524" t="s">
        <v>23</v>
      </c>
      <c r="M8524" s="3">
        <v>90300</v>
      </c>
      <c r="N8524" s="2" t="str">
        <f>VLOOKUP(Tabla1[[#This Row],[nemo]],'Nemos y clasificaciones'!$A$2:$B$5000,2,FALSE)</f>
        <v>ISHARES MSCI NEW ZEALAND CAPPED ETF</v>
      </c>
      <c r="O8524" s="3" t="str">
        <f>VLOOKUP(Tabla1[[#This Row],[nemo]],'Nemos y clasificaciones'!$A$1:$C$3000,3,FALSE)</f>
        <v>ETF</v>
      </c>
      <c r="P8524" s="3"/>
      <c r="Q8524" s="3"/>
    </row>
    <row r="8525" spans="1:17" x14ac:dyDescent="0.25">
      <c r="A8525" t="s">
        <v>9264</v>
      </c>
      <c r="B8525" s="1">
        <v>42906</v>
      </c>
      <c r="C8525" s="1">
        <v>42913</v>
      </c>
      <c r="D8525" t="s">
        <v>21</v>
      </c>
      <c r="E8525" t="s">
        <v>1299</v>
      </c>
      <c r="F8525">
        <v>0</v>
      </c>
      <c r="G8525">
        <v>100000</v>
      </c>
      <c r="H8525">
        <v>0</v>
      </c>
      <c r="I8525">
        <v>0</v>
      </c>
      <c r="J8525">
        <v>0</v>
      </c>
      <c r="K8525">
        <v>0.85099999999999998</v>
      </c>
      <c r="L8525" t="s">
        <v>23</v>
      </c>
      <c r="M8525" s="3">
        <v>85100</v>
      </c>
      <c r="N8525" s="2" t="str">
        <f>VLOOKUP(Tabla1[[#This Row],[nemo]],'Nemos y clasificaciones'!$A$2:$B$5000,2,FALSE)</f>
        <v>ISHARES MSCI NEW ZEALAND CAPPED ETF</v>
      </c>
      <c r="O8525" s="3" t="str">
        <f>VLOOKUP(Tabla1[[#This Row],[nemo]],'Nemos y clasificaciones'!$A$1:$C$3000,3,FALSE)</f>
        <v>ETF</v>
      </c>
      <c r="P8525" s="3"/>
      <c r="Q8525" s="3"/>
    </row>
    <row r="8526" spans="1:17" x14ac:dyDescent="0.25">
      <c r="A8526" t="s">
        <v>7096</v>
      </c>
      <c r="B8526" s="1">
        <v>43452</v>
      </c>
      <c r="C8526" s="1">
        <v>43458</v>
      </c>
      <c r="D8526" t="s">
        <v>21</v>
      </c>
      <c r="E8526" t="s">
        <v>1299</v>
      </c>
      <c r="F8526">
        <v>0</v>
      </c>
      <c r="G8526">
        <v>100000</v>
      </c>
      <c r="H8526">
        <v>0</v>
      </c>
      <c r="I8526">
        <v>0</v>
      </c>
      <c r="J8526">
        <v>0</v>
      </c>
      <c r="K8526">
        <v>0.83299999999999996</v>
      </c>
      <c r="L8526" t="s">
        <v>23</v>
      </c>
      <c r="M8526" s="3">
        <v>83300</v>
      </c>
      <c r="N8526" s="2" t="str">
        <f>VLOOKUP(Tabla1[[#This Row],[nemo]],'Nemos y clasificaciones'!$A$2:$B$5000,2,FALSE)</f>
        <v>ISHARES MSCI NEW ZEALAND CAPPED ETF</v>
      </c>
      <c r="O8526" s="3" t="str">
        <f>VLOOKUP(Tabla1[[#This Row],[nemo]],'Nemos y clasificaciones'!$A$1:$C$3000,3,FALSE)</f>
        <v>ETF</v>
      </c>
      <c r="P8526" s="3"/>
      <c r="Q8526" s="3"/>
    </row>
    <row r="8527" spans="1:17" x14ac:dyDescent="0.25">
      <c r="A8527" t="s">
        <v>7821</v>
      </c>
      <c r="B8527" s="1">
        <v>43270</v>
      </c>
      <c r="C8527" s="1">
        <v>43276</v>
      </c>
      <c r="D8527" t="s">
        <v>21</v>
      </c>
      <c r="E8527" t="s">
        <v>1299</v>
      </c>
      <c r="F8527">
        <v>0</v>
      </c>
      <c r="G8527">
        <v>100000</v>
      </c>
      <c r="H8527">
        <v>0</v>
      </c>
      <c r="I8527">
        <v>0</v>
      </c>
      <c r="J8527">
        <v>0</v>
      </c>
      <c r="K8527">
        <v>0.82199999999999995</v>
      </c>
      <c r="L8527" t="s">
        <v>23</v>
      </c>
      <c r="M8527" s="3">
        <v>82200</v>
      </c>
      <c r="N8527" s="2" t="str">
        <f>VLOOKUP(Tabla1[[#This Row],[nemo]],'Nemos y clasificaciones'!$A$2:$B$5000,2,FALSE)</f>
        <v>ISHARES MSCI NEW ZEALAND CAPPED ETF</v>
      </c>
      <c r="O8527" s="3" t="str">
        <f>VLOOKUP(Tabla1[[#This Row],[nemo]],'Nemos y clasificaciones'!$A$1:$C$3000,3,FALSE)</f>
        <v>ETF</v>
      </c>
      <c r="P8527" s="3"/>
      <c r="Q8527" s="3"/>
    </row>
    <row r="8528" spans="1:17" x14ac:dyDescent="0.25">
      <c r="A8528" t="s">
        <v>2937</v>
      </c>
      <c r="B8528" s="1">
        <v>44179</v>
      </c>
      <c r="C8528" s="1">
        <v>44183</v>
      </c>
      <c r="D8528" t="s">
        <v>21</v>
      </c>
      <c r="E8528" t="s">
        <v>1299</v>
      </c>
      <c r="F8528">
        <v>0</v>
      </c>
      <c r="G8528">
        <v>100000</v>
      </c>
      <c r="H8528">
        <v>0</v>
      </c>
      <c r="I8528">
        <v>0</v>
      </c>
      <c r="J8528">
        <v>0</v>
      </c>
      <c r="K8528">
        <v>0.76300000000000001</v>
      </c>
      <c r="L8528" t="s">
        <v>23</v>
      </c>
      <c r="M8528" s="3">
        <v>76300</v>
      </c>
      <c r="N8528" s="2" t="str">
        <f>VLOOKUP(Tabla1[[#This Row],[nemo]],'Nemos y clasificaciones'!$A$2:$B$5000,2,FALSE)</f>
        <v>ISHARES MSCI NEW ZEALAND CAPPED ETF</v>
      </c>
      <c r="O8528" s="3" t="str">
        <f>VLOOKUP(Tabla1[[#This Row],[nemo]],'Nemos y clasificaciones'!$A$1:$C$3000,3,FALSE)</f>
        <v>ETF</v>
      </c>
      <c r="P8528" s="3"/>
      <c r="Q8528" s="3"/>
    </row>
    <row r="8529" spans="1:17" x14ac:dyDescent="0.25">
      <c r="A8529" t="s">
        <v>6005</v>
      </c>
      <c r="B8529" s="1">
        <v>43633</v>
      </c>
      <c r="C8529" s="1">
        <v>43637</v>
      </c>
      <c r="D8529" t="s">
        <v>21</v>
      </c>
      <c r="E8529" t="s">
        <v>1299</v>
      </c>
      <c r="F8529">
        <v>0</v>
      </c>
      <c r="G8529">
        <v>100000</v>
      </c>
      <c r="H8529">
        <v>0</v>
      </c>
      <c r="I8529">
        <v>0</v>
      </c>
      <c r="J8529">
        <v>0</v>
      </c>
      <c r="K8529">
        <v>0.76</v>
      </c>
      <c r="L8529" t="s">
        <v>23</v>
      </c>
      <c r="M8529" s="3">
        <v>76000</v>
      </c>
      <c r="N8529" s="2" t="str">
        <f>VLOOKUP(Tabla1[[#This Row],[nemo]],'Nemos y clasificaciones'!$A$2:$B$5000,2,FALSE)</f>
        <v>ISHARES MSCI NEW ZEALAND CAPPED ETF</v>
      </c>
      <c r="O8529" s="3" t="str">
        <f>VLOOKUP(Tabla1[[#This Row],[nemo]],'Nemos y clasificaciones'!$A$1:$C$3000,3,FALSE)</f>
        <v>ETF</v>
      </c>
      <c r="P8529" s="3"/>
      <c r="Q8529" s="3"/>
    </row>
    <row r="8530" spans="1:17" x14ac:dyDescent="0.25">
      <c r="A8530" t="s">
        <v>11070</v>
      </c>
      <c r="B8530" s="1">
        <v>42359</v>
      </c>
      <c r="C8530" s="1">
        <v>42366</v>
      </c>
      <c r="D8530" t="s">
        <v>21</v>
      </c>
      <c r="E8530" t="s">
        <v>1299</v>
      </c>
      <c r="F8530">
        <v>0</v>
      </c>
      <c r="G8530">
        <v>100000</v>
      </c>
      <c r="H8530">
        <v>0</v>
      </c>
      <c r="I8530">
        <v>0</v>
      </c>
      <c r="J8530">
        <v>0</v>
      </c>
      <c r="K8530">
        <v>0.69299999999999995</v>
      </c>
      <c r="L8530" t="s">
        <v>23</v>
      </c>
      <c r="M8530" s="3">
        <v>69300</v>
      </c>
      <c r="N8530" s="2" t="str">
        <f>VLOOKUP(Tabla1[[#This Row],[nemo]],'Nemos y clasificaciones'!$A$2:$B$5000,2,FALSE)</f>
        <v>ISHARES MSCI NEW ZEALAND CAPPED ETF</v>
      </c>
      <c r="O8530" s="3" t="str">
        <f>VLOOKUP(Tabla1[[#This Row],[nemo]],'Nemos y clasificaciones'!$A$1:$C$3000,3,FALSE)</f>
        <v>ETF</v>
      </c>
      <c r="P8530" s="3"/>
      <c r="Q8530" s="3"/>
    </row>
    <row r="8531" spans="1:17" x14ac:dyDescent="0.25">
      <c r="A8531" t="s">
        <v>1298</v>
      </c>
      <c r="B8531" s="1">
        <v>44357</v>
      </c>
      <c r="C8531" s="1">
        <v>44363</v>
      </c>
      <c r="D8531" t="s">
        <v>21</v>
      </c>
      <c r="E8531" t="s">
        <v>1299</v>
      </c>
      <c r="F8531">
        <v>0</v>
      </c>
      <c r="G8531">
        <v>100000</v>
      </c>
      <c r="H8531">
        <v>0</v>
      </c>
      <c r="I8531">
        <v>0</v>
      </c>
      <c r="J8531">
        <v>0</v>
      </c>
      <c r="K8531">
        <v>0.56200000000000006</v>
      </c>
      <c r="L8531" t="s">
        <v>23</v>
      </c>
      <c r="M8531" s="3">
        <v>56200</v>
      </c>
      <c r="N8531" s="2" t="str">
        <f>VLOOKUP(Tabla1[[#This Row],[nemo]],'Nemos y clasificaciones'!$A$2:$B$5000,2,FALSE)</f>
        <v>ISHARES MSCI NEW ZEALAND CAPPED ETF</v>
      </c>
      <c r="O8531" s="3" t="str">
        <f>VLOOKUP(Tabla1[[#This Row],[nemo]],'Nemos y clasificaciones'!$A$1:$C$3000,3,FALSE)</f>
        <v>ETF</v>
      </c>
      <c r="P8531" s="3"/>
      <c r="Q8531" s="3"/>
    </row>
    <row r="8532" spans="1:17" x14ac:dyDescent="0.25">
      <c r="A8532" t="s">
        <v>10389</v>
      </c>
      <c r="B8532" s="1">
        <v>42543</v>
      </c>
      <c r="C8532" s="1">
        <v>42549</v>
      </c>
      <c r="D8532" t="s">
        <v>21</v>
      </c>
      <c r="E8532" t="s">
        <v>1299</v>
      </c>
      <c r="F8532">
        <v>0</v>
      </c>
      <c r="G8532">
        <v>100000</v>
      </c>
      <c r="H8532">
        <v>0</v>
      </c>
      <c r="I8532">
        <v>0</v>
      </c>
      <c r="J8532">
        <v>0</v>
      </c>
      <c r="K8532">
        <v>0.54200000000000004</v>
      </c>
      <c r="L8532" t="s">
        <v>23</v>
      </c>
      <c r="M8532" s="3">
        <v>54200</v>
      </c>
      <c r="N8532" s="2" t="str">
        <f>VLOOKUP(Tabla1[[#This Row],[nemo]],'Nemos y clasificaciones'!$A$2:$B$5000,2,FALSE)</f>
        <v>ISHARES MSCI NEW ZEALAND CAPPED ETF</v>
      </c>
      <c r="O8532" s="3" t="str">
        <f>VLOOKUP(Tabla1[[#This Row],[nemo]],'Nemos y clasificaciones'!$A$1:$C$3000,3,FALSE)</f>
        <v>ETF</v>
      </c>
      <c r="P8532" s="3"/>
      <c r="Q8532" s="3"/>
    </row>
    <row r="8533" spans="1:17" x14ac:dyDescent="0.25">
      <c r="A8533" t="s">
        <v>3954</v>
      </c>
      <c r="B8533" s="1">
        <v>43997</v>
      </c>
      <c r="C8533" s="1">
        <v>44001</v>
      </c>
      <c r="D8533" t="s">
        <v>21</v>
      </c>
      <c r="E8533" t="s">
        <v>1299</v>
      </c>
      <c r="F8533">
        <v>0</v>
      </c>
      <c r="G8533">
        <v>100000</v>
      </c>
      <c r="H8533">
        <v>0</v>
      </c>
      <c r="I8533">
        <v>0</v>
      </c>
      <c r="J8533">
        <v>0</v>
      </c>
      <c r="K8533">
        <v>0.37</v>
      </c>
      <c r="L8533" t="s">
        <v>23</v>
      </c>
      <c r="M8533" s="3">
        <v>37000</v>
      </c>
      <c r="N8533" s="2" t="str">
        <f>VLOOKUP(Tabla1[[#This Row],[nemo]],'Nemos y clasificaciones'!$A$2:$B$5000,2,FALSE)</f>
        <v>ISHARES MSCI NEW ZEALAND CAPPED ETF</v>
      </c>
      <c r="O8533" s="3" t="str">
        <f>VLOOKUP(Tabla1[[#This Row],[nemo]],'Nemos y clasificaciones'!$A$1:$C$3000,3,FALSE)</f>
        <v>ETF</v>
      </c>
      <c r="P8533" s="3"/>
      <c r="Q8533" s="3"/>
    </row>
    <row r="8534" spans="1:17" x14ac:dyDescent="0.25">
      <c r="A8534" t="s">
        <v>6004</v>
      </c>
      <c r="B8534" s="1">
        <v>43633</v>
      </c>
      <c r="C8534" s="1">
        <v>43637</v>
      </c>
      <c r="D8534" t="s">
        <v>21</v>
      </c>
      <c r="E8534" t="s">
        <v>1293</v>
      </c>
      <c r="F8534">
        <v>0</v>
      </c>
      <c r="G8534">
        <v>100000</v>
      </c>
      <c r="H8534">
        <v>0</v>
      </c>
      <c r="I8534">
        <v>0</v>
      </c>
      <c r="J8534">
        <v>0</v>
      </c>
      <c r="K8534">
        <v>0.23699999999999999</v>
      </c>
      <c r="L8534" t="s">
        <v>23</v>
      </c>
      <c r="M8534" s="3">
        <v>23700</v>
      </c>
      <c r="N8534" s="2" t="str">
        <f>VLOOKUP(Tabla1[[#This Row],[nemo]],'Nemos y clasificaciones'!$A$2:$B$5000,2,FALSE)</f>
        <v>ISHARES MSCI PHILIPPINES ETF</v>
      </c>
      <c r="O8534" s="3" t="str">
        <f>VLOOKUP(Tabla1[[#This Row],[nemo]],'Nemos y clasificaciones'!$A$1:$C$3000,3,FALSE)</f>
        <v>ETF</v>
      </c>
      <c r="P8534" s="3"/>
      <c r="Q8534" s="3"/>
    </row>
    <row r="8535" spans="1:17" x14ac:dyDescent="0.25">
      <c r="A8535" t="s">
        <v>11426</v>
      </c>
      <c r="B8535" s="1">
        <v>42180</v>
      </c>
      <c r="C8535" s="1">
        <v>42186</v>
      </c>
      <c r="D8535" t="s">
        <v>21</v>
      </c>
      <c r="E8535" t="s">
        <v>1293</v>
      </c>
      <c r="F8535">
        <v>0</v>
      </c>
      <c r="G8535">
        <v>100000</v>
      </c>
      <c r="H8535">
        <v>0</v>
      </c>
      <c r="I8535">
        <v>0</v>
      </c>
      <c r="J8535">
        <v>0</v>
      </c>
      <c r="K8535">
        <v>0.224</v>
      </c>
      <c r="L8535" t="s">
        <v>23</v>
      </c>
      <c r="M8535" s="3">
        <v>22400</v>
      </c>
      <c r="N8535" s="2" t="str">
        <f>VLOOKUP(Tabla1[[#This Row],[nemo]],'Nemos y clasificaciones'!$A$2:$B$5000,2,FALSE)</f>
        <v>ISHARES MSCI PHILIPPINES ETF</v>
      </c>
      <c r="O8535" s="3" t="str">
        <f>VLOOKUP(Tabla1[[#This Row],[nemo]],'Nemos y clasificaciones'!$A$1:$C$3000,3,FALSE)</f>
        <v>ETF</v>
      </c>
      <c r="P8535" s="3"/>
      <c r="Q8535" s="3"/>
    </row>
    <row r="8536" spans="1:17" x14ac:dyDescent="0.25">
      <c r="A8536" t="s">
        <v>1292</v>
      </c>
      <c r="B8536" s="1">
        <v>44357</v>
      </c>
      <c r="C8536" s="1">
        <v>44363</v>
      </c>
      <c r="D8536" t="s">
        <v>21</v>
      </c>
      <c r="E8536" t="s">
        <v>1293</v>
      </c>
      <c r="F8536">
        <v>0</v>
      </c>
      <c r="G8536">
        <v>100000</v>
      </c>
      <c r="H8536">
        <v>0</v>
      </c>
      <c r="I8536">
        <v>0</v>
      </c>
      <c r="J8536">
        <v>0</v>
      </c>
      <c r="K8536">
        <v>0.215</v>
      </c>
      <c r="L8536" t="s">
        <v>23</v>
      </c>
      <c r="M8536" s="3">
        <v>21500</v>
      </c>
      <c r="N8536" s="2" t="str">
        <f>VLOOKUP(Tabla1[[#This Row],[nemo]],'Nemos y clasificaciones'!$A$2:$B$5000,2,FALSE)</f>
        <v>ISHARES MSCI PHILIPPINES ETF</v>
      </c>
      <c r="O8536" s="3" t="str">
        <f>VLOOKUP(Tabla1[[#This Row],[nemo]],'Nemos y clasificaciones'!$A$1:$C$3000,3,FALSE)</f>
        <v>ETF</v>
      </c>
      <c r="P8536" s="3"/>
      <c r="Q8536" s="3"/>
    </row>
    <row r="8537" spans="1:17" x14ac:dyDescent="0.25">
      <c r="A8537" t="s">
        <v>3951</v>
      </c>
      <c r="B8537" s="1">
        <v>43997</v>
      </c>
      <c r="C8537" s="1">
        <v>44001</v>
      </c>
      <c r="D8537" t="s">
        <v>21</v>
      </c>
      <c r="E8537" t="s">
        <v>1293</v>
      </c>
      <c r="F8537">
        <v>0</v>
      </c>
      <c r="G8537">
        <v>100000</v>
      </c>
      <c r="H8537">
        <v>0</v>
      </c>
      <c r="I8537">
        <v>0</v>
      </c>
      <c r="J8537">
        <v>0</v>
      </c>
      <c r="K8537">
        <v>0.16200000000000001</v>
      </c>
      <c r="L8537" t="s">
        <v>23</v>
      </c>
      <c r="M8537" s="3">
        <v>16200</v>
      </c>
      <c r="N8537" s="2" t="str">
        <f>VLOOKUP(Tabla1[[#This Row],[nemo]],'Nemos y clasificaciones'!$A$2:$B$5000,2,FALSE)</f>
        <v>ISHARES MSCI PHILIPPINES ETF</v>
      </c>
      <c r="O8537" s="3" t="str">
        <f>VLOOKUP(Tabla1[[#This Row],[nemo]],'Nemos y clasificaciones'!$A$1:$C$3000,3,FALSE)</f>
        <v>ETF</v>
      </c>
      <c r="P8537" s="3"/>
      <c r="Q8537" s="3"/>
    </row>
    <row r="8538" spans="1:17" x14ac:dyDescent="0.25">
      <c r="A8538" t="s">
        <v>10390</v>
      </c>
      <c r="B8538" s="1">
        <v>42543</v>
      </c>
      <c r="C8538" s="1">
        <v>42549</v>
      </c>
      <c r="D8538" t="s">
        <v>21</v>
      </c>
      <c r="E8538" t="s">
        <v>1293</v>
      </c>
      <c r="F8538">
        <v>0</v>
      </c>
      <c r="G8538">
        <v>100000</v>
      </c>
      <c r="H8538">
        <v>0</v>
      </c>
      <c r="I8538">
        <v>0</v>
      </c>
      <c r="J8538">
        <v>0</v>
      </c>
      <c r="K8538">
        <v>0.14099999999999999</v>
      </c>
      <c r="L8538" t="s">
        <v>23</v>
      </c>
      <c r="M8538" s="3">
        <v>14100</v>
      </c>
      <c r="N8538" s="2" t="str">
        <f>VLOOKUP(Tabla1[[#This Row],[nemo]],'Nemos y clasificaciones'!$A$2:$B$5000,2,FALSE)</f>
        <v>ISHARES MSCI PHILIPPINES ETF</v>
      </c>
      <c r="O8538" s="3" t="str">
        <f>VLOOKUP(Tabla1[[#This Row],[nemo]],'Nemos y clasificaciones'!$A$1:$C$3000,3,FALSE)</f>
        <v>ETF</v>
      </c>
      <c r="P8538" s="3"/>
      <c r="Q8538" s="3"/>
    </row>
    <row r="8539" spans="1:17" x14ac:dyDescent="0.25">
      <c r="A8539" t="s">
        <v>7820</v>
      </c>
      <c r="B8539" s="1">
        <v>43270</v>
      </c>
      <c r="C8539" s="1">
        <v>43276</v>
      </c>
      <c r="D8539" t="s">
        <v>21</v>
      </c>
      <c r="E8539" t="s">
        <v>1293</v>
      </c>
      <c r="F8539">
        <v>0</v>
      </c>
      <c r="G8539">
        <v>100000</v>
      </c>
      <c r="H8539">
        <v>0</v>
      </c>
      <c r="I8539">
        <v>0</v>
      </c>
      <c r="J8539">
        <v>0</v>
      </c>
      <c r="K8539">
        <v>0.122</v>
      </c>
      <c r="L8539" t="s">
        <v>23</v>
      </c>
      <c r="M8539" s="3">
        <v>12200</v>
      </c>
      <c r="N8539" s="2" t="str">
        <f>VLOOKUP(Tabla1[[#This Row],[nemo]],'Nemos y clasificaciones'!$A$2:$B$5000,2,FALSE)</f>
        <v>ISHARES MSCI PHILIPPINES ETF</v>
      </c>
      <c r="O8539" s="3" t="str">
        <f>VLOOKUP(Tabla1[[#This Row],[nemo]],'Nemos y clasificaciones'!$A$1:$C$3000,3,FALSE)</f>
        <v>ETF</v>
      </c>
      <c r="P8539" s="3"/>
      <c r="Q8539" s="3"/>
    </row>
    <row r="8540" spans="1:17" x14ac:dyDescent="0.25">
      <c r="A8540" t="s">
        <v>11071</v>
      </c>
      <c r="B8540" s="1">
        <v>42359</v>
      </c>
      <c r="C8540" s="1">
        <v>42366</v>
      </c>
      <c r="D8540" t="s">
        <v>21</v>
      </c>
      <c r="E8540" t="s">
        <v>1293</v>
      </c>
      <c r="F8540">
        <v>0</v>
      </c>
      <c r="G8540">
        <v>100000</v>
      </c>
      <c r="H8540">
        <v>0</v>
      </c>
      <c r="I8540">
        <v>0</v>
      </c>
      <c r="J8540">
        <v>0</v>
      </c>
      <c r="K8540">
        <v>0.122</v>
      </c>
      <c r="L8540" t="s">
        <v>23</v>
      </c>
      <c r="M8540" s="3">
        <v>12200</v>
      </c>
      <c r="N8540" s="2" t="str">
        <f>VLOOKUP(Tabla1[[#This Row],[nemo]],'Nemos y clasificaciones'!$A$2:$B$5000,2,FALSE)</f>
        <v>ISHARES MSCI PHILIPPINES ETF</v>
      </c>
      <c r="O8540" s="3" t="str">
        <f>VLOOKUP(Tabla1[[#This Row],[nemo]],'Nemos y clasificaciones'!$A$1:$C$3000,3,FALSE)</f>
        <v>ETF</v>
      </c>
      <c r="P8540" s="3"/>
      <c r="Q8540" s="3"/>
    </row>
    <row r="8541" spans="1:17" x14ac:dyDescent="0.25">
      <c r="A8541" t="s">
        <v>9263</v>
      </c>
      <c r="B8541" s="1">
        <v>42906</v>
      </c>
      <c r="C8541" s="1">
        <v>42913</v>
      </c>
      <c r="D8541" t="s">
        <v>21</v>
      </c>
      <c r="E8541" t="s">
        <v>1293</v>
      </c>
      <c r="F8541">
        <v>0</v>
      </c>
      <c r="G8541">
        <v>100000</v>
      </c>
      <c r="H8541">
        <v>0</v>
      </c>
      <c r="I8541">
        <v>0</v>
      </c>
      <c r="J8541">
        <v>0</v>
      </c>
      <c r="K8541">
        <v>0.11600000000000001</v>
      </c>
      <c r="L8541" t="s">
        <v>23</v>
      </c>
      <c r="M8541" s="3">
        <v>11600</v>
      </c>
      <c r="N8541" s="2" t="str">
        <f>VLOOKUP(Tabla1[[#This Row],[nemo]],'Nemos y clasificaciones'!$A$2:$B$5000,2,FALSE)</f>
        <v>ISHARES MSCI PHILIPPINES ETF</v>
      </c>
      <c r="O8541" s="3" t="str">
        <f>VLOOKUP(Tabla1[[#This Row],[nemo]],'Nemos y clasificaciones'!$A$1:$C$3000,3,FALSE)</f>
        <v>ETF</v>
      </c>
      <c r="P8541" s="3"/>
      <c r="Q8541" s="3"/>
    </row>
    <row r="8542" spans="1:17" x14ac:dyDescent="0.25">
      <c r="A8542" t="s">
        <v>10033</v>
      </c>
      <c r="B8542" s="1">
        <v>42725</v>
      </c>
      <c r="C8542" s="1">
        <v>42732</v>
      </c>
      <c r="D8542" t="s">
        <v>21</v>
      </c>
      <c r="E8542" t="s">
        <v>1293</v>
      </c>
      <c r="F8542">
        <v>0</v>
      </c>
      <c r="G8542">
        <v>100000</v>
      </c>
      <c r="H8542">
        <v>0</v>
      </c>
      <c r="I8542">
        <v>0</v>
      </c>
      <c r="J8542">
        <v>0</v>
      </c>
      <c r="K8542">
        <v>8.8999999999999996E-2</v>
      </c>
      <c r="L8542" t="s">
        <v>23</v>
      </c>
      <c r="M8542" s="4">
        <v>8900</v>
      </c>
      <c r="N8542" s="2" t="str">
        <f>VLOOKUP(Tabla1[[#This Row],[nemo]],'Nemos y clasificaciones'!$A$2:$B$5000,2,FALSE)</f>
        <v>ISHARES MSCI PHILIPPINES ETF</v>
      </c>
      <c r="O8542" s="4" t="str">
        <f>VLOOKUP(Tabla1[[#This Row],[nemo]],'Nemos y clasificaciones'!$A$1:$C$3000,3,FALSE)</f>
        <v>ETF</v>
      </c>
      <c r="P8542" s="4"/>
      <c r="Q8542" s="4"/>
    </row>
    <row r="8543" spans="1:17" x14ac:dyDescent="0.25">
      <c r="A8543" t="s">
        <v>2936</v>
      </c>
      <c r="B8543" s="1">
        <v>44179</v>
      </c>
      <c r="C8543" s="1">
        <v>44183</v>
      </c>
      <c r="D8543" t="s">
        <v>21</v>
      </c>
      <c r="E8543" t="s">
        <v>1293</v>
      </c>
      <c r="F8543">
        <v>0</v>
      </c>
      <c r="G8543">
        <v>100000</v>
      </c>
      <c r="H8543">
        <v>0</v>
      </c>
      <c r="I8543">
        <v>0</v>
      </c>
      <c r="J8543">
        <v>0</v>
      </c>
      <c r="K8543">
        <v>7.1999999999999995E-2</v>
      </c>
      <c r="L8543" t="s">
        <v>23</v>
      </c>
      <c r="M8543" s="4">
        <v>7200</v>
      </c>
      <c r="N8543" s="2" t="str">
        <f>VLOOKUP(Tabla1[[#This Row],[nemo]],'Nemos y clasificaciones'!$A$2:$B$5000,2,FALSE)</f>
        <v>ISHARES MSCI PHILIPPINES ETF</v>
      </c>
      <c r="O8543" s="4" t="str">
        <f>VLOOKUP(Tabla1[[#This Row],[nemo]],'Nemos y clasificaciones'!$A$1:$C$3000,3,FALSE)</f>
        <v>ETF</v>
      </c>
      <c r="P8543" s="4"/>
      <c r="Q8543" s="4"/>
    </row>
    <row r="8544" spans="1:17" x14ac:dyDescent="0.25">
      <c r="A8544" t="s">
        <v>5183</v>
      </c>
      <c r="B8544" s="1">
        <v>43815</v>
      </c>
      <c r="C8544" s="1">
        <v>43819</v>
      </c>
      <c r="D8544" t="s">
        <v>21</v>
      </c>
      <c r="E8544" t="s">
        <v>1293</v>
      </c>
      <c r="F8544">
        <v>0</v>
      </c>
      <c r="G8544">
        <v>100000</v>
      </c>
      <c r="H8544">
        <v>0</v>
      </c>
      <c r="I8544">
        <v>0</v>
      </c>
      <c r="J8544">
        <v>0</v>
      </c>
      <c r="K8544">
        <v>3.1E-2</v>
      </c>
      <c r="L8544" t="s">
        <v>23</v>
      </c>
      <c r="M8544" s="4">
        <v>3100</v>
      </c>
      <c r="N8544" s="2" t="str">
        <f>VLOOKUP(Tabla1[[#This Row],[nemo]],'Nemos y clasificaciones'!$A$2:$B$5000,2,FALSE)</f>
        <v>ISHARES MSCI PHILIPPINES ETF</v>
      </c>
      <c r="O8544" s="4" t="str">
        <f>VLOOKUP(Tabla1[[#This Row],[nemo]],'Nemos y clasificaciones'!$A$1:$C$3000,3,FALSE)</f>
        <v>ETF</v>
      </c>
      <c r="P8544" s="4"/>
      <c r="Q8544" s="4"/>
    </row>
    <row r="8545" spans="1:17" x14ac:dyDescent="0.25">
      <c r="A8545" t="s">
        <v>8755</v>
      </c>
      <c r="B8545" s="1">
        <v>43088</v>
      </c>
      <c r="C8545" s="1">
        <v>43095</v>
      </c>
      <c r="D8545" t="s">
        <v>21</v>
      </c>
      <c r="E8545" t="s">
        <v>1293</v>
      </c>
      <c r="F8545">
        <v>0</v>
      </c>
      <c r="G8545">
        <v>100000</v>
      </c>
      <c r="H8545">
        <v>0</v>
      </c>
      <c r="I8545">
        <v>0</v>
      </c>
      <c r="J8545">
        <v>0</v>
      </c>
      <c r="K8545">
        <v>2.5000000000000001E-2</v>
      </c>
      <c r="L8545" t="s">
        <v>23</v>
      </c>
      <c r="M8545" s="4">
        <v>2500</v>
      </c>
      <c r="N8545" s="2" t="str">
        <f>VLOOKUP(Tabla1[[#This Row],[nemo]],'Nemos y clasificaciones'!$A$2:$B$5000,2,FALSE)</f>
        <v>ISHARES MSCI PHILIPPINES ETF</v>
      </c>
      <c r="O8545" s="4" t="str">
        <f>VLOOKUP(Tabla1[[#This Row],[nemo]],'Nemos y clasificaciones'!$A$1:$C$3000,3,FALSE)</f>
        <v>ETF</v>
      </c>
      <c r="P8545" s="4"/>
      <c r="Q8545" s="4"/>
    </row>
    <row r="8546" spans="1:17" x14ac:dyDescent="0.25">
      <c r="A8546" t="s">
        <v>7097</v>
      </c>
      <c r="B8546" s="1">
        <v>43452</v>
      </c>
      <c r="C8546" s="1">
        <v>43458</v>
      </c>
      <c r="D8546" t="s">
        <v>21</v>
      </c>
      <c r="E8546" t="s">
        <v>1293</v>
      </c>
      <c r="F8546">
        <v>0</v>
      </c>
      <c r="G8546">
        <v>100000</v>
      </c>
      <c r="H8546">
        <v>0</v>
      </c>
      <c r="I8546">
        <v>0</v>
      </c>
      <c r="J8546">
        <v>0</v>
      </c>
      <c r="K8546">
        <v>2.1000000000000001E-2</v>
      </c>
      <c r="L8546" t="s">
        <v>23</v>
      </c>
      <c r="M8546" s="4">
        <v>2100</v>
      </c>
      <c r="N8546" s="2" t="str">
        <f>VLOOKUP(Tabla1[[#This Row],[nemo]],'Nemos y clasificaciones'!$A$2:$B$5000,2,FALSE)</f>
        <v>ISHARES MSCI PHILIPPINES ETF</v>
      </c>
      <c r="O8546" s="4" t="str">
        <f>VLOOKUP(Tabla1[[#This Row],[nemo]],'Nemos y clasificaciones'!$A$1:$C$3000,3,FALSE)</f>
        <v>ETF</v>
      </c>
      <c r="P8546" s="4"/>
      <c r="Q8546" s="4"/>
    </row>
    <row r="8547" spans="1:17" x14ac:dyDescent="0.25">
      <c r="A8547" t="s">
        <v>5181</v>
      </c>
      <c r="B8547" s="1">
        <v>43815</v>
      </c>
      <c r="C8547" s="1">
        <v>43819</v>
      </c>
      <c r="D8547" t="s">
        <v>21</v>
      </c>
      <c r="E8547" t="s">
        <v>1295</v>
      </c>
      <c r="F8547">
        <v>0</v>
      </c>
      <c r="G8547">
        <v>100000</v>
      </c>
      <c r="H8547">
        <v>0</v>
      </c>
      <c r="I8547">
        <v>0</v>
      </c>
      <c r="J8547">
        <v>0</v>
      </c>
      <c r="K8547">
        <v>0.48899999999999999</v>
      </c>
      <c r="L8547" t="s">
        <v>23</v>
      </c>
      <c r="M8547" s="3">
        <v>48900</v>
      </c>
      <c r="N8547" s="2" t="str">
        <f>VLOOKUP(Tabla1[[#This Row],[nemo]],'Nemos y clasificaciones'!$A$2:$B$5000,2,FALSE)</f>
        <v>ISHARES MSCI POLAND CAPPED ETF</v>
      </c>
      <c r="O8547" s="3" t="str">
        <f>VLOOKUP(Tabla1[[#This Row],[nemo]],'Nemos y clasificaciones'!$A$1:$C$3000,3,FALSE)</f>
        <v>ETF</v>
      </c>
      <c r="P8547" s="3"/>
      <c r="Q8547" s="3"/>
    </row>
    <row r="8548" spans="1:17" x14ac:dyDescent="0.25">
      <c r="A8548" t="s">
        <v>8753</v>
      </c>
      <c r="B8548" s="1">
        <v>43088</v>
      </c>
      <c r="C8548" s="1">
        <v>43095</v>
      </c>
      <c r="D8548" t="s">
        <v>21</v>
      </c>
      <c r="E8548" t="s">
        <v>1295</v>
      </c>
      <c r="F8548">
        <v>0</v>
      </c>
      <c r="G8548">
        <v>100000</v>
      </c>
      <c r="H8548">
        <v>0</v>
      </c>
      <c r="I8548">
        <v>0</v>
      </c>
      <c r="J8548">
        <v>0</v>
      </c>
      <c r="K8548">
        <v>0.42899999999999999</v>
      </c>
      <c r="L8548" t="s">
        <v>23</v>
      </c>
      <c r="M8548" s="3">
        <v>42900</v>
      </c>
      <c r="N8548" s="2" t="str">
        <f>VLOOKUP(Tabla1[[#This Row],[nemo]],'Nemos y clasificaciones'!$A$2:$B$5000,2,FALSE)</f>
        <v>ISHARES MSCI POLAND CAPPED ETF</v>
      </c>
      <c r="O8548" s="3" t="str">
        <f>VLOOKUP(Tabla1[[#This Row],[nemo]],'Nemos y clasificaciones'!$A$1:$C$3000,3,FALSE)</f>
        <v>ETF</v>
      </c>
      <c r="P8548" s="3"/>
      <c r="Q8548" s="3"/>
    </row>
    <row r="8549" spans="1:17" x14ac:dyDescent="0.25">
      <c r="A8549" t="s">
        <v>10031</v>
      </c>
      <c r="B8549" s="1">
        <v>42725</v>
      </c>
      <c r="C8549" s="1">
        <v>42732</v>
      </c>
      <c r="D8549" t="s">
        <v>21</v>
      </c>
      <c r="E8549" t="s">
        <v>1295</v>
      </c>
      <c r="F8549">
        <v>0</v>
      </c>
      <c r="G8549">
        <v>100000</v>
      </c>
      <c r="H8549">
        <v>0</v>
      </c>
      <c r="I8549">
        <v>0</v>
      </c>
      <c r="J8549">
        <v>0</v>
      </c>
      <c r="K8549">
        <v>0.34599999999999997</v>
      </c>
      <c r="L8549" t="s">
        <v>23</v>
      </c>
      <c r="M8549" s="3">
        <v>34600</v>
      </c>
      <c r="N8549" s="2" t="str">
        <f>VLOOKUP(Tabla1[[#This Row],[nemo]],'Nemos y clasificaciones'!$A$2:$B$5000,2,FALSE)</f>
        <v>ISHARES MSCI POLAND CAPPED ETF</v>
      </c>
      <c r="O8549" s="3" t="str">
        <f>VLOOKUP(Tabla1[[#This Row],[nemo]],'Nemos y clasificaciones'!$A$1:$C$3000,3,FALSE)</f>
        <v>ETF</v>
      </c>
      <c r="P8549" s="3"/>
      <c r="Q8549" s="3"/>
    </row>
    <row r="8550" spans="1:17" x14ac:dyDescent="0.25">
      <c r="A8550" t="s">
        <v>7095</v>
      </c>
      <c r="B8550" s="1">
        <v>43452</v>
      </c>
      <c r="C8550" s="1">
        <v>43458</v>
      </c>
      <c r="D8550" t="s">
        <v>21</v>
      </c>
      <c r="E8550" t="s">
        <v>1295</v>
      </c>
      <c r="F8550">
        <v>0</v>
      </c>
      <c r="G8550">
        <v>100000</v>
      </c>
      <c r="H8550">
        <v>0</v>
      </c>
      <c r="I8550">
        <v>0</v>
      </c>
      <c r="J8550">
        <v>0</v>
      </c>
      <c r="K8550">
        <v>0.313</v>
      </c>
      <c r="L8550" t="s">
        <v>23</v>
      </c>
      <c r="M8550" s="3">
        <v>31300</v>
      </c>
      <c r="N8550" s="2" t="str">
        <f>VLOOKUP(Tabla1[[#This Row],[nemo]],'Nemos y clasificaciones'!$A$2:$B$5000,2,FALSE)</f>
        <v>ISHARES MSCI POLAND CAPPED ETF</v>
      </c>
      <c r="O8550" s="3" t="str">
        <f>VLOOKUP(Tabla1[[#This Row],[nemo]],'Nemos y clasificaciones'!$A$1:$C$3000,3,FALSE)</f>
        <v>ETF</v>
      </c>
      <c r="P8550" s="3"/>
      <c r="Q8550" s="3"/>
    </row>
    <row r="8551" spans="1:17" x14ac:dyDescent="0.25">
      <c r="A8551" t="s">
        <v>11069</v>
      </c>
      <c r="B8551" s="1">
        <v>42359</v>
      </c>
      <c r="C8551" s="1">
        <v>42366</v>
      </c>
      <c r="D8551" t="s">
        <v>21</v>
      </c>
      <c r="E8551" t="s">
        <v>1295</v>
      </c>
      <c r="F8551">
        <v>0</v>
      </c>
      <c r="G8551">
        <v>100000</v>
      </c>
      <c r="H8551">
        <v>0</v>
      </c>
      <c r="I8551">
        <v>0</v>
      </c>
      <c r="J8551">
        <v>0</v>
      </c>
      <c r="K8551">
        <v>0.25</v>
      </c>
      <c r="L8551" t="s">
        <v>23</v>
      </c>
      <c r="M8551" s="3">
        <v>25000</v>
      </c>
      <c r="N8551" s="2" t="str">
        <f>VLOOKUP(Tabla1[[#This Row],[nemo]],'Nemos y clasificaciones'!$A$2:$B$5000,2,FALSE)</f>
        <v>ISHARES MSCI POLAND CAPPED ETF</v>
      </c>
      <c r="O8551" s="3" t="str">
        <f>VLOOKUP(Tabla1[[#This Row],[nemo]],'Nemos y clasificaciones'!$A$1:$C$3000,3,FALSE)</f>
        <v>ETF</v>
      </c>
      <c r="P8551" s="3"/>
      <c r="Q8551" s="3"/>
    </row>
    <row r="8552" spans="1:17" x14ac:dyDescent="0.25">
      <c r="A8552" t="s">
        <v>11429</v>
      </c>
      <c r="B8552" s="1">
        <v>42180</v>
      </c>
      <c r="C8552" s="1">
        <v>42186</v>
      </c>
      <c r="D8552" t="s">
        <v>21</v>
      </c>
      <c r="E8552" t="s">
        <v>1295</v>
      </c>
      <c r="F8552">
        <v>0</v>
      </c>
      <c r="G8552">
        <v>100000</v>
      </c>
      <c r="H8552">
        <v>0</v>
      </c>
      <c r="I8552">
        <v>0</v>
      </c>
      <c r="J8552">
        <v>0</v>
      </c>
      <c r="K8552">
        <v>0.20799999999999999</v>
      </c>
      <c r="L8552" t="s">
        <v>23</v>
      </c>
      <c r="M8552" s="3">
        <v>20800</v>
      </c>
      <c r="N8552" s="2" t="str">
        <f>VLOOKUP(Tabla1[[#This Row],[nemo]],'Nemos y clasificaciones'!$A$2:$B$5000,2,FALSE)</f>
        <v>ISHARES MSCI POLAND CAPPED ETF</v>
      </c>
      <c r="O8552" s="3" t="str">
        <f>VLOOKUP(Tabla1[[#This Row],[nemo]],'Nemos y clasificaciones'!$A$1:$C$3000,3,FALSE)</f>
        <v>ETF</v>
      </c>
      <c r="P8552" s="3"/>
      <c r="Q8552" s="3"/>
    </row>
    <row r="8553" spans="1:17" x14ac:dyDescent="0.25">
      <c r="A8553" t="s">
        <v>3952</v>
      </c>
      <c r="B8553" s="1">
        <v>43997</v>
      </c>
      <c r="C8553" s="1">
        <v>44001</v>
      </c>
      <c r="D8553" t="s">
        <v>21</v>
      </c>
      <c r="E8553" t="s">
        <v>1295</v>
      </c>
      <c r="F8553">
        <v>0</v>
      </c>
      <c r="G8553">
        <v>100000</v>
      </c>
      <c r="H8553">
        <v>0</v>
      </c>
      <c r="I8553">
        <v>0</v>
      </c>
      <c r="J8553">
        <v>0</v>
      </c>
      <c r="K8553">
        <v>0.17499999999999999</v>
      </c>
      <c r="L8553" t="s">
        <v>23</v>
      </c>
      <c r="M8553" s="3">
        <v>17500</v>
      </c>
      <c r="N8553" s="2" t="str">
        <f>VLOOKUP(Tabla1[[#This Row],[nemo]],'Nemos y clasificaciones'!$A$2:$B$5000,2,FALSE)</f>
        <v>ISHARES MSCI POLAND CAPPED ETF</v>
      </c>
      <c r="O8553" s="3" t="str">
        <f>VLOOKUP(Tabla1[[#This Row],[nemo]],'Nemos y clasificaciones'!$A$1:$C$3000,3,FALSE)</f>
        <v>ETF</v>
      </c>
      <c r="P8553" s="3"/>
      <c r="Q8553" s="3"/>
    </row>
    <row r="8554" spans="1:17" x14ac:dyDescent="0.25">
      <c r="A8554" t="s">
        <v>2935</v>
      </c>
      <c r="B8554" s="1">
        <v>44179</v>
      </c>
      <c r="C8554" s="1">
        <v>44183</v>
      </c>
      <c r="D8554" t="s">
        <v>21</v>
      </c>
      <c r="E8554" t="s">
        <v>1295</v>
      </c>
      <c r="F8554">
        <v>0</v>
      </c>
      <c r="G8554">
        <v>100000</v>
      </c>
      <c r="H8554">
        <v>0</v>
      </c>
      <c r="I8554">
        <v>0</v>
      </c>
      <c r="J8554">
        <v>0</v>
      </c>
      <c r="K8554">
        <v>9.9000000000000005E-2</v>
      </c>
      <c r="L8554" t="s">
        <v>23</v>
      </c>
      <c r="M8554" s="4">
        <v>9900</v>
      </c>
      <c r="N8554" s="2" t="str">
        <f>VLOOKUP(Tabla1[[#This Row],[nemo]],'Nemos y clasificaciones'!$A$2:$B$5000,2,FALSE)</f>
        <v>ISHARES MSCI POLAND CAPPED ETF</v>
      </c>
      <c r="O8554" s="4" t="str">
        <f>VLOOKUP(Tabla1[[#This Row],[nemo]],'Nemos y clasificaciones'!$A$1:$C$3000,3,FALSE)</f>
        <v>ETF</v>
      </c>
      <c r="P8554" s="4"/>
      <c r="Q8554" s="4"/>
    </row>
    <row r="8555" spans="1:17" x14ac:dyDescent="0.25">
      <c r="A8555" t="s">
        <v>9261</v>
      </c>
      <c r="B8555" s="1">
        <v>42906</v>
      </c>
      <c r="C8555" s="1">
        <v>42913</v>
      </c>
      <c r="D8555" t="s">
        <v>21</v>
      </c>
      <c r="E8555" t="s">
        <v>1295</v>
      </c>
      <c r="F8555">
        <v>0</v>
      </c>
      <c r="G8555">
        <v>100000</v>
      </c>
      <c r="H8555">
        <v>0</v>
      </c>
      <c r="I8555">
        <v>0</v>
      </c>
      <c r="J8555">
        <v>0</v>
      </c>
      <c r="K8555">
        <v>7.9000000000000001E-2</v>
      </c>
      <c r="L8555" t="s">
        <v>23</v>
      </c>
      <c r="M8555" s="4">
        <v>7900</v>
      </c>
      <c r="N8555" s="2" t="str">
        <f>VLOOKUP(Tabla1[[#This Row],[nemo]],'Nemos y clasificaciones'!$A$2:$B$5000,2,FALSE)</f>
        <v>ISHARES MSCI POLAND CAPPED ETF</v>
      </c>
      <c r="O8555" s="4" t="str">
        <f>VLOOKUP(Tabla1[[#This Row],[nemo]],'Nemos y clasificaciones'!$A$1:$C$3000,3,FALSE)</f>
        <v>ETF</v>
      </c>
      <c r="P8555" s="4"/>
      <c r="Q8555" s="4"/>
    </row>
    <row r="8556" spans="1:17" x14ac:dyDescent="0.25">
      <c r="A8556" t="s">
        <v>1294</v>
      </c>
      <c r="B8556" s="1">
        <v>44357</v>
      </c>
      <c r="C8556" s="1">
        <v>44363</v>
      </c>
      <c r="D8556" t="s">
        <v>21</v>
      </c>
      <c r="E8556" t="s">
        <v>1295</v>
      </c>
      <c r="F8556">
        <v>0</v>
      </c>
      <c r="G8556">
        <v>100000</v>
      </c>
      <c r="H8556">
        <v>0</v>
      </c>
      <c r="I8556">
        <v>0</v>
      </c>
      <c r="J8556">
        <v>0</v>
      </c>
      <c r="K8556">
        <v>6.0999999999999999E-2</v>
      </c>
      <c r="L8556" t="s">
        <v>23</v>
      </c>
      <c r="M8556" s="4">
        <v>6100</v>
      </c>
      <c r="N8556" s="2" t="str">
        <f>VLOOKUP(Tabla1[[#This Row],[nemo]],'Nemos y clasificaciones'!$A$2:$B$5000,2,FALSE)</f>
        <v>ISHARES MSCI POLAND CAPPED ETF</v>
      </c>
      <c r="O8556" s="4" t="str">
        <f>VLOOKUP(Tabla1[[#This Row],[nemo]],'Nemos y clasificaciones'!$A$1:$C$3000,3,FALSE)</f>
        <v>ETF</v>
      </c>
      <c r="P8556" s="4"/>
      <c r="Q8556" s="4"/>
    </row>
    <row r="8557" spans="1:17" x14ac:dyDescent="0.25">
      <c r="A8557" t="s">
        <v>10393</v>
      </c>
      <c r="B8557" s="1">
        <v>42543</v>
      </c>
      <c r="C8557" s="1">
        <v>42549</v>
      </c>
      <c r="D8557" t="s">
        <v>21</v>
      </c>
      <c r="E8557" t="s">
        <v>1295</v>
      </c>
      <c r="F8557">
        <v>0</v>
      </c>
      <c r="G8557">
        <v>100000</v>
      </c>
      <c r="H8557">
        <v>0</v>
      </c>
      <c r="I8557">
        <v>0</v>
      </c>
      <c r="J8557">
        <v>0</v>
      </c>
      <c r="K8557">
        <v>4.2999999999999997E-2</v>
      </c>
      <c r="L8557" t="s">
        <v>23</v>
      </c>
      <c r="M8557" s="4">
        <v>4300</v>
      </c>
      <c r="N8557" s="2" t="str">
        <f>VLOOKUP(Tabla1[[#This Row],[nemo]],'Nemos y clasificaciones'!$A$2:$B$5000,2,FALSE)</f>
        <v>ISHARES MSCI POLAND CAPPED ETF</v>
      </c>
      <c r="O8557" s="4" t="str">
        <f>VLOOKUP(Tabla1[[#This Row],[nemo]],'Nemos y clasificaciones'!$A$1:$C$3000,3,FALSE)</f>
        <v>ETF</v>
      </c>
      <c r="P8557" s="4"/>
      <c r="Q8557" s="4"/>
    </row>
    <row r="8558" spans="1:17" x14ac:dyDescent="0.25">
      <c r="A8558" t="s">
        <v>6002</v>
      </c>
      <c r="B8558" s="1">
        <v>43633</v>
      </c>
      <c r="C8558" s="1">
        <v>43637</v>
      </c>
      <c r="D8558" t="s">
        <v>21</v>
      </c>
      <c r="E8558" t="s">
        <v>1295</v>
      </c>
      <c r="F8558">
        <v>0</v>
      </c>
      <c r="G8558">
        <v>100000</v>
      </c>
      <c r="H8558">
        <v>0</v>
      </c>
      <c r="I8558">
        <v>0</v>
      </c>
      <c r="J8558">
        <v>0</v>
      </c>
      <c r="K8558">
        <v>0.04</v>
      </c>
      <c r="L8558" t="s">
        <v>23</v>
      </c>
      <c r="M8558" s="4">
        <v>4000</v>
      </c>
      <c r="N8558" s="2" t="str">
        <f>VLOOKUP(Tabla1[[#This Row],[nemo]],'Nemos y clasificaciones'!$A$2:$B$5000,2,FALSE)</f>
        <v>ISHARES MSCI POLAND CAPPED ETF</v>
      </c>
      <c r="O8558" s="4" t="str">
        <f>VLOOKUP(Tabla1[[#This Row],[nemo]],'Nemos y clasificaciones'!$A$1:$C$3000,3,FALSE)</f>
        <v>ETF</v>
      </c>
      <c r="P8558" s="4"/>
      <c r="Q8558" s="4"/>
    </row>
    <row r="8559" spans="1:17" x14ac:dyDescent="0.25">
      <c r="A8559" t="s">
        <v>7818</v>
      </c>
      <c r="B8559" s="1">
        <v>43270</v>
      </c>
      <c r="C8559" s="1">
        <v>43276</v>
      </c>
      <c r="D8559" t="s">
        <v>21</v>
      </c>
      <c r="E8559" t="s">
        <v>1295</v>
      </c>
      <c r="F8559">
        <v>0</v>
      </c>
      <c r="G8559">
        <v>100000</v>
      </c>
      <c r="H8559">
        <v>0</v>
      </c>
      <c r="I8559">
        <v>0</v>
      </c>
      <c r="J8559">
        <v>0</v>
      </c>
      <c r="K8559">
        <v>1.7999999999999999E-2</v>
      </c>
      <c r="L8559" t="s">
        <v>23</v>
      </c>
      <c r="M8559" s="4">
        <v>1800</v>
      </c>
      <c r="N8559" s="2" t="str">
        <f>VLOOKUP(Tabla1[[#This Row],[nemo]],'Nemos y clasificaciones'!$A$2:$B$5000,2,FALSE)</f>
        <v>ISHARES MSCI POLAND CAPPED ETF</v>
      </c>
      <c r="O8559" s="4" t="str">
        <f>VLOOKUP(Tabla1[[#This Row],[nemo]],'Nemos y clasificaciones'!$A$1:$C$3000,3,FALSE)</f>
        <v>ETF</v>
      </c>
      <c r="P8559" s="4"/>
      <c r="Q8559" s="4"/>
    </row>
    <row r="8560" spans="1:17" x14ac:dyDescent="0.25">
      <c r="A8560" t="s">
        <v>8752</v>
      </c>
      <c r="B8560" s="1">
        <v>43088</v>
      </c>
      <c r="C8560" s="1">
        <v>43095</v>
      </c>
      <c r="D8560" t="s">
        <v>21</v>
      </c>
      <c r="E8560" t="s">
        <v>1297</v>
      </c>
      <c r="F8560">
        <v>0</v>
      </c>
      <c r="G8560">
        <v>100000</v>
      </c>
      <c r="H8560">
        <v>0</v>
      </c>
      <c r="I8560">
        <v>0</v>
      </c>
      <c r="J8560">
        <v>0</v>
      </c>
      <c r="K8560">
        <v>1.228</v>
      </c>
      <c r="L8560" t="s">
        <v>16</v>
      </c>
      <c r="M8560" s="2">
        <v>122800</v>
      </c>
      <c r="N8560" s="2" t="str">
        <f>VLOOKUP(Tabla1[[#This Row],[nemo]],'Nemos y clasificaciones'!$A$2:$B$5000,2,FALSE)</f>
        <v>ISHARES MSCI PACIFIC EX JAPAN ETF</v>
      </c>
      <c r="O8560" s="2" t="str">
        <f>VLOOKUP(Tabla1[[#This Row],[nemo]],'Nemos y clasificaciones'!$A$1:$C$3000,3,FALSE)</f>
        <v>ETF</v>
      </c>
      <c r="P8560" s="2"/>
      <c r="Q8560" s="2"/>
    </row>
    <row r="8561" spans="1:17" x14ac:dyDescent="0.25">
      <c r="A8561" t="s">
        <v>7094</v>
      </c>
      <c r="B8561" s="1">
        <v>43452</v>
      </c>
      <c r="C8561" s="1">
        <v>43458</v>
      </c>
      <c r="D8561" t="s">
        <v>21</v>
      </c>
      <c r="E8561" t="s">
        <v>1297</v>
      </c>
      <c r="F8561">
        <v>0</v>
      </c>
      <c r="G8561">
        <v>100000</v>
      </c>
      <c r="H8561">
        <v>0</v>
      </c>
      <c r="I8561">
        <v>0</v>
      </c>
      <c r="J8561">
        <v>0</v>
      </c>
      <c r="K8561">
        <v>1.167</v>
      </c>
      <c r="L8561" t="s">
        <v>16</v>
      </c>
      <c r="M8561" s="2">
        <v>116700</v>
      </c>
      <c r="N8561" s="2" t="str">
        <f>VLOOKUP(Tabla1[[#This Row],[nemo]],'Nemos y clasificaciones'!$A$2:$B$5000,2,FALSE)</f>
        <v>ISHARES MSCI PACIFIC EX JAPAN ETF</v>
      </c>
      <c r="O8561" s="2" t="str">
        <f>VLOOKUP(Tabla1[[#This Row],[nemo]],'Nemos y clasificaciones'!$A$1:$C$3000,3,FALSE)</f>
        <v>ETF</v>
      </c>
      <c r="P8561" s="2"/>
      <c r="Q8561" s="2"/>
    </row>
    <row r="8562" spans="1:17" x14ac:dyDescent="0.25">
      <c r="A8562" t="s">
        <v>5180</v>
      </c>
      <c r="B8562" s="1">
        <v>43815</v>
      </c>
      <c r="C8562" s="1">
        <v>43819</v>
      </c>
      <c r="D8562" t="s">
        <v>21</v>
      </c>
      <c r="E8562" t="s">
        <v>1297</v>
      </c>
      <c r="F8562">
        <v>0</v>
      </c>
      <c r="G8562">
        <v>100000</v>
      </c>
      <c r="H8562">
        <v>0</v>
      </c>
      <c r="I8562">
        <v>0</v>
      </c>
      <c r="J8562">
        <v>0</v>
      </c>
      <c r="K8562">
        <v>0.95599999999999996</v>
      </c>
      <c r="L8562" t="s">
        <v>23</v>
      </c>
      <c r="M8562" s="3">
        <v>95600</v>
      </c>
      <c r="N8562" s="2" t="str">
        <f>VLOOKUP(Tabla1[[#This Row],[nemo]],'Nemos y clasificaciones'!$A$2:$B$5000,2,FALSE)</f>
        <v>ISHARES MSCI PACIFIC EX JAPAN ETF</v>
      </c>
      <c r="O8562" s="3" t="str">
        <f>VLOOKUP(Tabla1[[#This Row],[nemo]],'Nemos y clasificaciones'!$A$1:$C$3000,3,FALSE)</f>
        <v>ETF</v>
      </c>
      <c r="P8562" s="3"/>
      <c r="Q8562" s="3"/>
    </row>
    <row r="8563" spans="1:17" x14ac:dyDescent="0.25">
      <c r="A8563" t="s">
        <v>11430</v>
      </c>
      <c r="B8563" s="1">
        <v>42180</v>
      </c>
      <c r="C8563" s="1">
        <v>42186</v>
      </c>
      <c r="D8563" t="s">
        <v>21</v>
      </c>
      <c r="E8563" t="s">
        <v>1297</v>
      </c>
      <c r="F8563">
        <v>0</v>
      </c>
      <c r="G8563">
        <v>100000</v>
      </c>
      <c r="H8563">
        <v>0</v>
      </c>
      <c r="I8563">
        <v>0</v>
      </c>
      <c r="J8563">
        <v>0</v>
      </c>
      <c r="K8563">
        <v>0.95199999999999996</v>
      </c>
      <c r="L8563" t="s">
        <v>23</v>
      </c>
      <c r="M8563" s="3">
        <v>95200</v>
      </c>
      <c r="N8563" s="2" t="str">
        <f>VLOOKUP(Tabla1[[#This Row],[nemo]],'Nemos y clasificaciones'!$A$2:$B$5000,2,FALSE)</f>
        <v>ISHARES MSCI PACIFIC EX JAPAN ETF</v>
      </c>
      <c r="O8563" s="3" t="str">
        <f>VLOOKUP(Tabla1[[#This Row],[nemo]],'Nemos y clasificaciones'!$A$1:$C$3000,3,FALSE)</f>
        <v>ETF</v>
      </c>
      <c r="P8563" s="3"/>
      <c r="Q8563" s="3"/>
    </row>
    <row r="8564" spans="1:17" x14ac:dyDescent="0.25">
      <c r="A8564" t="s">
        <v>11068</v>
      </c>
      <c r="B8564" s="1">
        <v>42359</v>
      </c>
      <c r="C8564" s="1">
        <v>42366</v>
      </c>
      <c r="D8564" t="s">
        <v>21</v>
      </c>
      <c r="E8564" t="s">
        <v>1297</v>
      </c>
      <c r="F8564">
        <v>0</v>
      </c>
      <c r="G8564">
        <v>100000</v>
      </c>
      <c r="H8564">
        <v>0</v>
      </c>
      <c r="I8564">
        <v>0</v>
      </c>
      <c r="J8564">
        <v>0</v>
      </c>
      <c r="K8564">
        <v>0.92700000000000005</v>
      </c>
      <c r="L8564" t="s">
        <v>23</v>
      </c>
      <c r="M8564" s="3">
        <v>92700</v>
      </c>
      <c r="N8564" s="2" t="str">
        <f>VLOOKUP(Tabla1[[#This Row],[nemo]],'Nemos y clasificaciones'!$A$2:$B$5000,2,FALSE)</f>
        <v>ISHARES MSCI PACIFIC EX JAPAN ETF</v>
      </c>
      <c r="O8564" s="3" t="str">
        <f>VLOOKUP(Tabla1[[#This Row],[nemo]],'Nemos y clasificaciones'!$A$1:$C$3000,3,FALSE)</f>
        <v>ETF</v>
      </c>
      <c r="P8564" s="3"/>
      <c r="Q8564" s="3"/>
    </row>
    <row r="8565" spans="1:17" x14ac:dyDescent="0.25">
      <c r="A8565" t="s">
        <v>10030</v>
      </c>
      <c r="B8565" s="1">
        <v>42725</v>
      </c>
      <c r="C8565" s="1">
        <v>42732</v>
      </c>
      <c r="D8565" t="s">
        <v>21</v>
      </c>
      <c r="E8565" t="s">
        <v>1297</v>
      </c>
      <c r="F8565">
        <v>0</v>
      </c>
      <c r="G8565">
        <v>100000</v>
      </c>
      <c r="H8565">
        <v>0</v>
      </c>
      <c r="I8565">
        <v>0</v>
      </c>
      <c r="J8565">
        <v>0</v>
      </c>
      <c r="K8565">
        <v>0.90600000000000003</v>
      </c>
      <c r="L8565" t="s">
        <v>23</v>
      </c>
      <c r="M8565" s="3">
        <v>90600</v>
      </c>
      <c r="N8565" s="2" t="str">
        <f>VLOOKUP(Tabla1[[#This Row],[nemo]],'Nemos y clasificaciones'!$A$2:$B$5000,2,FALSE)</f>
        <v>ISHARES MSCI PACIFIC EX JAPAN ETF</v>
      </c>
      <c r="O8565" s="3" t="str">
        <f>VLOOKUP(Tabla1[[#This Row],[nemo]],'Nemos y clasificaciones'!$A$1:$C$3000,3,FALSE)</f>
        <v>ETF</v>
      </c>
      <c r="P8565" s="3"/>
      <c r="Q8565" s="3"/>
    </row>
    <row r="8566" spans="1:17" x14ac:dyDescent="0.25">
      <c r="A8566" t="s">
        <v>7819</v>
      </c>
      <c r="B8566" s="1">
        <v>43270</v>
      </c>
      <c r="C8566" s="1">
        <v>43276</v>
      </c>
      <c r="D8566" t="s">
        <v>21</v>
      </c>
      <c r="E8566" t="s">
        <v>1297</v>
      </c>
      <c r="F8566">
        <v>0</v>
      </c>
      <c r="G8566">
        <v>100000</v>
      </c>
      <c r="H8566">
        <v>0</v>
      </c>
      <c r="I8566">
        <v>0</v>
      </c>
      <c r="J8566">
        <v>0</v>
      </c>
      <c r="K8566">
        <v>0.86799999999999999</v>
      </c>
      <c r="L8566" t="s">
        <v>23</v>
      </c>
      <c r="M8566" s="3">
        <v>86800</v>
      </c>
      <c r="N8566" s="2" t="str">
        <f>VLOOKUP(Tabla1[[#This Row],[nemo]],'Nemos y clasificaciones'!$A$2:$B$5000,2,FALSE)</f>
        <v>ISHARES MSCI PACIFIC EX JAPAN ETF</v>
      </c>
      <c r="O8566" s="3" t="str">
        <f>VLOOKUP(Tabla1[[#This Row],[nemo]],'Nemos y clasificaciones'!$A$1:$C$3000,3,FALSE)</f>
        <v>ETF</v>
      </c>
      <c r="P8566" s="3"/>
      <c r="Q8566" s="3"/>
    </row>
    <row r="8567" spans="1:17" x14ac:dyDescent="0.25">
      <c r="A8567" t="s">
        <v>6003</v>
      </c>
      <c r="B8567" s="1">
        <v>43633</v>
      </c>
      <c r="C8567" s="1">
        <v>43637</v>
      </c>
      <c r="D8567" t="s">
        <v>21</v>
      </c>
      <c r="E8567" t="s">
        <v>1297</v>
      </c>
      <c r="F8567">
        <v>0</v>
      </c>
      <c r="G8567">
        <v>100000</v>
      </c>
      <c r="H8567">
        <v>0</v>
      </c>
      <c r="I8567">
        <v>0</v>
      </c>
      <c r="J8567">
        <v>0</v>
      </c>
      <c r="K8567">
        <v>0.84199999999999997</v>
      </c>
      <c r="L8567" t="s">
        <v>23</v>
      </c>
      <c r="M8567" s="3">
        <v>84200</v>
      </c>
      <c r="N8567" s="2" t="str">
        <f>VLOOKUP(Tabla1[[#This Row],[nemo]],'Nemos y clasificaciones'!$A$2:$B$5000,2,FALSE)</f>
        <v>ISHARES MSCI PACIFIC EX JAPAN ETF</v>
      </c>
      <c r="O8567" s="3" t="str">
        <f>VLOOKUP(Tabla1[[#This Row],[nemo]],'Nemos y clasificaciones'!$A$1:$C$3000,3,FALSE)</f>
        <v>ETF</v>
      </c>
      <c r="P8567" s="3"/>
      <c r="Q8567" s="3"/>
    </row>
    <row r="8568" spans="1:17" x14ac:dyDescent="0.25">
      <c r="A8568" t="s">
        <v>9262</v>
      </c>
      <c r="B8568" s="1">
        <v>42906</v>
      </c>
      <c r="C8568" s="1">
        <v>42913</v>
      </c>
      <c r="D8568" t="s">
        <v>21</v>
      </c>
      <c r="E8568" t="s">
        <v>1297</v>
      </c>
      <c r="F8568">
        <v>0</v>
      </c>
      <c r="G8568">
        <v>100000</v>
      </c>
      <c r="H8568">
        <v>0</v>
      </c>
      <c r="I8568">
        <v>0</v>
      </c>
      <c r="J8568">
        <v>0</v>
      </c>
      <c r="K8568">
        <v>0.75600000000000001</v>
      </c>
      <c r="L8568" t="s">
        <v>23</v>
      </c>
      <c r="M8568" s="3">
        <v>75600</v>
      </c>
      <c r="N8568" s="2" t="str">
        <f>VLOOKUP(Tabla1[[#This Row],[nemo]],'Nemos y clasificaciones'!$A$2:$B$5000,2,FALSE)</f>
        <v>ISHARES MSCI PACIFIC EX JAPAN ETF</v>
      </c>
      <c r="O8568" s="3" t="str">
        <f>VLOOKUP(Tabla1[[#This Row],[nemo]],'Nemos y clasificaciones'!$A$1:$C$3000,3,FALSE)</f>
        <v>ETF</v>
      </c>
      <c r="P8568" s="3"/>
      <c r="Q8568" s="3"/>
    </row>
    <row r="8569" spans="1:17" x14ac:dyDescent="0.25">
      <c r="A8569" t="s">
        <v>10394</v>
      </c>
      <c r="B8569" s="1">
        <v>42543</v>
      </c>
      <c r="C8569" s="1">
        <v>42549</v>
      </c>
      <c r="D8569" t="s">
        <v>21</v>
      </c>
      <c r="E8569" t="s">
        <v>1297</v>
      </c>
      <c r="F8569">
        <v>0</v>
      </c>
      <c r="G8569">
        <v>100000</v>
      </c>
      <c r="H8569">
        <v>0</v>
      </c>
      <c r="I8569">
        <v>0</v>
      </c>
      <c r="J8569">
        <v>0</v>
      </c>
      <c r="K8569">
        <v>0.66100000000000003</v>
      </c>
      <c r="L8569" t="s">
        <v>23</v>
      </c>
      <c r="M8569" s="3">
        <v>66100</v>
      </c>
      <c r="N8569" s="2" t="str">
        <f>VLOOKUP(Tabla1[[#This Row],[nemo]],'Nemos y clasificaciones'!$A$2:$B$5000,2,FALSE)</f>
        <v>ISHARES MSCI PACIFIC EX JAPAN ETF</v>
      </c>
      <c r="O8569" s="3" t="str">
        <f>VLOOKUP(Tabla1[[#This Row],[nemo]],'Nemos y clasificaciones'!$A$1:$C$3000,3,FALSE)</f>
        <v>ETF</v>
      </c>
      <c r="P8569" s="3"/>
      <c r="Q8569" s="3"/>
    </row>
    <row r="8570" spans="1:17" x14ac:dyDescent="0.25">
      <c r="A8570" t="s">
        <v>1296</v>
      </c>
      <c r="B8570" s="1">
        <v>44357</v>
      </c>
      <c r="C8570" s="1">
        <v>44363</v>
      </c>
      <c r="D8570" t="s">
        <v>21</v>
      </c>
      <c r="E8570" t="s">
        <v>1297</v>
      </c>
      <c r="F8570">
        <v>0</v>
      </c>
      <c r="G8570">
        <v>100000</v>
      </c>
      <c r="H8570">
        <v>0</v>
      </c>
      <c r="I8570">
        <v>0</v>
      </c>
      <c r="J8570">
        <v>0</v>
      </c>
      <c r="K8570">
        <v>0.621</v>
      </c>
      <c r="L8570" t="s">
        <v>23</v>
      </c>
      <c r="M8570" s="3">
        <v>62100</v>
      </c>
      <c r="N8570" s="2" t="str">
        <f>VLOOKUP(Tabla1[[#This Row],[nemo]],'Nemos y clasificaciones'!$A$2:$B$5000,2,FALSE)</f>
        <v>ISHARES MSCI PACIFIC EX JAPAN ETF</v>
      </c>
      <c r="O8570" s="3" t="str">
        <f>VLOOKUP(Tabla1[[#This Row],[nemo]],'Nemos y clasificaciones'!$A$1:$C$3000,3,FALSE)</f>
        <v>ETF</v>
      </c>
      <c r="P8570" s="3"/>
      <c r="Q8570" s="3"/>
    </row>
    <row r="8571" spans="1:17" x14ac:dyDescent="0.25">
      <c r="A8571" t="s">
        <v>2934</v>
      </c>
      <c r="B8571" s="1">
        <v>44179</v>
      </c>
      <c r="C8571" s="1">
        <v>44183</v>
      </c>
      <c r="D8571" t="s">
        <v>21</v>
      </c>
      <c r="E8571" t="s">
        <v>1297</v>
      </c>
      <c r="F8571">
        <v>0</v>
      </c>
      <c r="G8571">
        <v>100000</v>
      </c>
      <c r="H8571">
        <v>0</v>
      </c>
      <c r="I8571">
        <v>0</v>
      </c>
      <c r="J8571">
        <v>0</v>
      </c>
      <c r="K8571">
        <v>0.54700000000000004</v>
      </c>
      <c r="L8571" t="s">
        <v>23</v>
      </c>
      <c r="M8571" s="3">
        <v>54700</v>
      </c>
      <c r="N8571" s="2" t="str">
        <f>VLOOKUP(Tabla1[[#This Row],[nemo]],'Nemos y clasificaciones'!$A$2:$B$5000,2,FALSE)</f>
        <v>ISHARES MSCI PACIFIC EX JAPAN ETF</v>
      </c>
      <c r="O8571" s="3" t="str">
        <f>VLOOKUP(Tabla1[[#This Row],[nemo]],'Nemos y clasificaciones'!$A$1:$C$3000,3,FALSE)</f>
        <v>ETF</v>
      </c>
      <c r="P8571" s="3"/>
      <c r="Q8571" s="3"/>
    </row>
    <row r="8572" spans="1:17" x14ac:dyDescent="0.25">
      <c r="A8572" t="s">
        <v>3953</v>
      </c>
      <c r="B8572" s="1">
        <v>43997</v>
      </c>
      <c r="C8572" s="1">
        <v>44001</v>
      </c>
      <c r="D8572" t="s">
        <v>21</v>
      </c>
      <c r="E8572" t="s">
        <v>1297</v>
      </c>
      <c r="F8572">
        <v>0</v>
      </c>
      <c r="G8572">
        <v>100000</v>
      </c>
      <c r="H8572">
        <v>0</v>
      </c>
      <c r="I8572">
        <v>0</v>
      </c>
      <c r="J8572">
        <v>0</v>
      </c>
      <c r="K8572">
        <v>0.54300000000000004</v>
      </c>
      <c r="L8572" t="s">
        <v>23</v>
      </c>
      <c r="M8572" s="3">
        <v>54300</v>
      </c>
      <c r="N8572" s="2" t="str">
        <f>VLOOKUP(Tabla1[[#This Row],[nemo]],'Nemos y clasificaciones'!$A$2:$B$5000,2,FALSE)</f>
        <v>ISHARES MSCI PACIFIC EX JAPAN ETF</v>
      </c>
      <c r="O8572" s="3" t="str">
        <f>VLOOKUP(Tabla1[[#This Row],[nemo]],'Nemos y clasificaciones'!$A$1:$C$3000,3,FALSE)</f>
        <v>ETF</v>
      </c>
      <c r="P8572" s="3"/>
      <c r="Q8572" s="3"/>
    </row>
    <row r="8573" spans="1:17" x14ac:dyDescent="0.25">
      <c r="A8573" t="s">
        <v>8751</v>
      </c>
      <c r="B8573" s="1">
        <v>43088</v>
      </c>
      <c r="C8573" s="1">
        <v>43095</v>
      </c>
      <c r="D8573" t="s">
        <v>21</v>
      </c>
      <c r="E8573" t="s">
        <v>1291</v>
      </c>
      <c r="F8573">
        <v>0</v>
      </c>
      <c r="G8573">
        <v>100000</v>
      </c>
      <c r="H8573">
        <v>0</v>
      </c>
      <c r="I8573">
        <v>0</v>
      </c>
      <c r="J8573">
        <v>0</v>
      </c>
      <c r="K8573">
        <v>0.746</v>
      </c>
      <c r="L8573" t="s">
        <v>23</v>
      </c>
      <c r="M8573" s="3">
        <v>74600</v>
      </c>
      <c r="N8573" s="2" t="str">
        <f>VLOOKUP(Tabla1[[#This Row],[nemo]],'Nemos y clasificaciones'!$A$2:$B$5000,2,FALSE)</f>
        <v>ISHARES MSCI ALL PERU CAPPED ETF</v>
      </c>
      <c r="O8573" s="3" t="str">
        <f>VLOOKUP(Tabla1[[#This Row],[nemo]],'Nemos y clasificaciones'!$A$1:$C$3000,3,FALSE)</f>
        <v>ETF</v>
      </c>
      <c r="P8573" s="3"/>
      <c r="Q8573" s="3"/>
    </row>
    <row r="8574" spans="1:17" x14ac:dyDescent="0.25">
      <c r="A8574" t="s">
        <v>6001</v>
      </c>
      <c r="B8574" s="1">
        <v>43633</v>
      </c>
      <c r="C8574" s="1">
        <v>43637</v>
      </c>
      <c r="D8574" t="s">
        <v>21</v>
      </c>
      <c r="E8574" t="s">
        <v>1291</v>
      </c>
      <c r="F8574">
        <v>0</v>
      </c>
      <c r="G8574">
        <v>100000</v>
      </c>
      <c r="H8574">
        <v>0</v>
      </c>
      <c r="I8574">
        <v>0</v>
      </c>
      <c r="J8574">
        <v>0</v>
      </c>
      <c r="K8574">
        <v>0.66600000000000004</v>
      </c>
      <c r="L8574" t="s">
        <v>23</v>
      </c>
      <c r="M8574" s="3">
        <v>66600</v>
      </c>
      <c r="N8574" s="2" t="str">
        <f>VLOOKUP(Tabla1[[#This Row],[nemo]],'Nemos y clasificaciones'!$A$2:$B$5000,2,FALSE)</f>
        <v>ISHARES MSCI ALL PERU CAPPED ETF</v>
      </c>
      <c r="O8574" s="3" t="str">
        <f>VLOOKUP(Tabla1[[#This Row],[nemo]],'Nemos y clasificaciones'!$A$1:$C$3000,3,FALSE)</f>
        <v>ETF</v>
      </c>
      <c r="P8574" s="3"/>
      <c r="Q8574" s="3"/>
    </row>
    <row r="8575" spans="1:17" x14ac:dyDescent="0.25">
      <c r="A8575" t="s">
        <v>9260</v>
      </c>
      <c r="B8575" s="1">
        <v>42906</v>
      </c>
      <c r="C8575" s="1">
        <v>42913</v>
      </c>
      <c r="D8575" t="s">
        <v>21</v>
      </c>
      <c r="E8575" t="s">
        <v>1291</v>
      </c>
      <c r="F8575">
        <v>0</v>
      </c>
      <c r="G8575">
        <v>100000</v>
      </c>
      <c r="H8575">
        <v>0</v>
      </c>
      <c r="I8575">
        <v>0</v>
      </c>
      <c r="J8575">
        <v>0</v>
      </c>
      <c r="K8575">
        <v>0.60499999999999998</v>
      </c>
      <c r="L8575" t="s">
        <v>23</v>
      </c>
      <c r="M8575" s="3">
        <v>60500</v>
      </c>
      <c r="N8575" s="2" t="str">
        <f>VLOOKUP(Tabla1[[#This Row],[nemo]],'Nemos y clasificaciones'!$A$2:$B$5000,2,FALSE)</f>
        <v>ISHARES MSCI ALL PERU CAPPED ETF</v>
      </c>
      <c r="O8575" s="3" t="str">
        <f>VLOOKUP(Tabla1[[#This Row],[nemo]],'Nemos y clasificaciones'!$A$1:$C$3000,3,FALSE)</f>
        <v>ETF</v>
      </c>
      <c r="P8575" s="3"/>
      <c r="Q8575" s="3"/>
    </row>
    <row r="8576" spans="1:17" x14ac:dyDescent="0.25">
      <c r="A8576" t="s">
        <v>3950</v>
      </c>
      <c r="B8576" s="1">
        <v>43997</v>
      </c>
      <c r="C8576" s="1">
        <v>44001</v>
      </c>
      <c r="D8576" t="s">
        <v>21</v>
      </c>
      <c r="E8576" t="s">
        <v>1291</v>
      </c>
      <c r="F8576">
        <v>0</v>
      </c>
      <c r="G8576">
        <v>100000</v>
      </c>
      <c r="H8576">
        <v>0</v>
      </c>
      <c r="I8576">
        <v>0</v>
      </c>
      <c r="J8576">
        <v>0</v>
      </c>
      <c r="K8576">
        <v>0.48</v>
      </c>
      <c r="L8576" t="s">
        <v>23</v>
      </c>
      <c r="M8576" s="3">
        <v>48000</v>
      </c>
      <c r="N8576" s="2" t="str">
        <f>VLOOKUP(Tabla1[[#This Row],[nemo]],'Nemos y clasificaciones'!$A$2:$B$5000,2,FALSE)</f>
        <v>ISHARES MSCI ALL PERU CAPPED ETF</v>
      </c>
      <c r="O8576" s="3" t="str">
        <f>VLOOKUP(Tabla1[[#This Row],[nemo]],'Nemos y clasificaciones'!$A$1:$C$3000,3,FALSE)</f>
        <v>ETF</v>
      </c>
      <c r="P8576" s="3"/>
      <c r="Q8576" s="3"/>
    </row>
    <row r="8577" spans="1:17" x14ac:dyDescent="0.25">
      <c r="A8577" t="s">
        <v>7817</v>
      </c>
      <c r="B8577" s="1">
        <v>43270</v>
      </c>
      <c r="C8577" s="1">
        <v>43276</v>
      </c>
      <c r="D8577" t="s">
        <v>21</v>
      </c>
      <c r="E8577" t="s">
        <v>1291</v>
      </c>
      <c r="F8577">
        <v>0</v>
      </c>
      <c r="G8577">
        <v>100000</v>
      </c>
      <c r="H8577">
        <v>0</v>
      </c>
      <c r="I8577">
        <v>0</v>
      </c>
      <c r="J8577">
        <v>0</v>
      </c>
      <c r="K8577">
        <v>0.38500000000000001</v>
      </c>
      <c r="L8577" t="s">
        <v>23</v>
      </c>
      <c r="M8577" s="3">
        <v>38500</v>
      </c>
      <c r="N8577" s="2" t="str">
        <f>VLOOKUP(Tabla1[[#This Row],[nemo]],'Nemos y clasificaciones'!$A$2:$B$5000,2,FALSE)</f>
        <v>ISHARES MSCI ALL PERU CAPPED ETF</v>
      </c>
      <c r="O8577" s="3" t="str">
        <f>VLOOKUP(Tabla1[[#This Row],[nemo]],'Nemos y clasificaciones'!$A$1:$C$3000,3,FALSE)</f>
        <v>ETF</v>
      </c>
      <c r="P8577" s="3"/>
      <c r="Q8577" s="3"/>
    </row>
    <row r="8578" spans="1:17" x14ac:dyDescent="0.25">
      <c r="A8578" t="s">
        <v>5179</v>
      </c>
      <c r="B8578" s="1">
        <v>43815</v>
      </c>
      <c r="C8578" s="1">
        <v>43819</v>
      </c>
      <c r="D8578" t="s">
        <v>21</v>
      </c>
      <c r="E8578" t="s">
        <v>1291</v>
      </c>
      <c r="F8578">
        <v>0</v>
      </c>
      <c r="G8578">
        <v>100000</v>
      </c>
      <c r="H8578">
        <v>0</v>
      </c>
      <c r="I8578">
        <v>0</v>
      </c>
      <c r="J8578">
        <v>0</v>
      </c>
      <c r="K8578">
        <v>0.32500000000000001</v>
      </c>
      <c r="L8578" t="s">
        <v>23</v>
      </c>
      <c r="M8578" s="3">
        <v>32500</v>
      </c>
      <c r="N8578" s="2" t="str">
        <f>VLOOKUP(Tabla1[[#This Row],[nemo]],'Nemos y clasificaciones'!$A$2:$B$5000,2,FALSE)</f>
        <v>ISHARES MSCI ALL PERU CAPPED ETF</v>
      </c>
      <c r="O8578" s="3" t="str">
        <f>VLOOKUP(Tabla1[[#This Row],[nemo]],'Nemos y clasificaciones'!$A$1:$C$3000,3,FALSE)</f>
        <v>ETF</v>
      </c>
      <c r="P8578" s="3"/>
      <c r="Q8578" s="3"/>
    </row>
    <row r="8579" spans="1:17" x14ac:dyDescent="0.25">
      <c r="A8579" t="s">
        <v>1290</v>
      </c>
      <c r="B8579" s="1">
        <v>44357</v>
      </c>
      <c r="C8579" s="1">
        <v>44363</v>
      </c>
      <c r="D8579" t="s">
        <v>21</v>
      </c>
      <c r="E8579" t="s">
        <v>1291</v>
      </c>
      <c r="F8579">
        <v>0</v>
      </c>
      <c r="G8579">
        <v>100000</v>
      </c>
      <c r="H8579">
        <v>0</v>
      </c>
      <c r="I8579">
        <v>0</v>
      </c>
      <c r="J8579">
        <v>0</v>
      </c>
      <c r="K8579">
        <v>0.26</v>
      </c>
      <c r="L8579" t="s">
        <v>23</v>
      </c>
      <c r="M8579" s="3">
        <v>26000</v>
      </c>
      <c r="N8579" s="2" t="str">
        <f>VLOOKUP(Tabla1[[#This Row],[nemo]],'Nemos y clasificaciones'!$A$2:$B$5000,2,FALSE)</f>
        <v>ISHARES MSCI ALL PERU CAPPED ETF</v>
      </c>
      <c r="O8579" s="3" t="str">
        <f>VLOOKUP(Tabla1[[#This Row],[nemo]],'Nemos y clasificaciones'!$A$1:$C$3000,3,FALSE)</f>
        <v>ETF</v>
      </c>
      <c r="P8579" s="3"/>
      <c r="Q8579" s="3"/>
    </row>
    <row r="8580" spans="1:17" x14ac:dyDescent="0.25">
      <c r="A8580" t="s">
        <v>11507</v>
      </c>
      <c r="B8580" s="1">
        <v>42157</v>
      </c>
      <c r="C8580" s="1">
        <v>42163</v>
      </c>
      <c r="D8580" t="s">
        <v>21</v>
      </c>
      <c r="E8580" t="s">
        <v>1291</v>
      </c>
      <c r="F8580">
        <v>0</v>
      </c>
      <c r="G8580">
        <v>100000</v>
      </c>
      <c r="H8580">
        <v>0</v>
      </c>
      <c r="I8580">
        <v>0</v>
      </c>
      <c r="J8580">
        <v>0</v>
      </c>
      <c r="K8580">
        <v>0.21299999999999999</v>
      </c>
      <c r="L8580" t="s">
        <v>23</v>
      </c>
      <c r="M8580" s="3">
        <v>21300</v>
      </c>
      <c r="N8580" s="2" t="str">
        <f>VLOOKUP(Tabla1[[#This Row],[nemo]],'Nemos y clasificaciones'!$A$2:$B$5000,2,FALSE)</f>
        <v>ISHARES MSCI ALL PERU CAPPED ETF</v>
      </c>
      <c r="O8580" s="3" t="str">
        <f>VLOOKUP(Tabla1[[#This Row],[nemo]],'Nemos y clasificaciones'!$A$1:$C$3000,3,FALSE)</f>
        <v>ETF</v>
      </c>
      <c r="P8580" s="3"/>
      <c r="Q8580" s="3"/>
    </row>
    <row r="8581" spans="1:17" x14ac:dyDescent="0.25">
      <c r="A8581" t="s">
        <v>10391</v>
      </c>
      <c r="B8581" s="1">
        <v>42543</v>
      </c>
      <c r="C8581" s="1">
        <v>42549</v>
      </c>
      <c r="D8581" t="s">
        <v>21</v>
      </c>
      <c r="E8581" t="s">
        <v>1291</v>
      </c>
      <c r="F8581">
        <v>0</v>
      </c>
      <c r="G8581">
        <v>100000</v>
      </c>
      <c r="H8581">
        <v>0</v>
      </c>
      <c r="I8581">
        <v>0</v>
      </c>
      <c r="J8581">
        <v>0</v>
      </c>
      <c r="K8581">
        <v>0.188</v>
      </c>
      <c r="L8581" t="s">
        <v>23</v>
      </c>
      <c r="M8581" s="3">
        <v>18800</v>
      </c>
      <c r="N8581" s="2" t="str">
        <f>VLOOKUP(Tabla1[[#This Row],[nemo]],'Nemos y clasificaciones'!$A$2:$B$5000,2,FALSE)</f>
        <v>ISHARES MSCI ALL PERU CAPPED ETF</v>
      </c>
      <c r="O8581" s="3" t="str">
        <f>VLOOKUP(Tabla1[[#This Row],[nemo]],'Nemos y clasificaciones'!$A$1:$C$3000,3,FALSE)</f>
        <v>ETF</v>
      </c>
      <c r="P8581" s="3"/>
      <c r="Q8581" s="3"/>
    </row>
    <row r="8582" spans="1:17" x14ac:dyDescent="0.25">
      <c r="A8582" t="s">
        <v>2933</v>
      </c>
      <c r="B8582" s="1">
        <v>44179</v>
      </c>
      <c r="C8582" s="1">
        <v>44183</v>
      </c>
      <c r="D8582" t="s">
        <v>21</v>
      </c>
      <c r="E8582" t="s">
        <v>1291</v>
      </c>
      <c r="F8582">
        <v>0</v>
      </c>
      <c r="G8582">
        <v>100000</v>
      </c>
      <c r="H8582">
        <v>0</v>
      </c>
      <c r="I8582">
        <v>0</v>
      </c>
      <c r="J8582">
        <v>0</v>
      </c>
      <c r="K8582">
        <v>0.183</v>
      </c>
      <c r="L8582" t="s">
        <v>23</v>
      </c>
      <c r="M8582" s="3">
        <v>18300</v>
      </c>
      <c r="N8582" s="2" t="str">
        <f>VLOOKUP(Tabla1[[#This Row],[nemo]],'Nemos y clasificaciones'!$A$2:$B$5000,2,FALSE)</f>
        <v>ISHARES MSCI ALL PERU CAPPED ETF</v>
      </c>
      <c r="O8582" s="3" t="str">
        <f>VLOOKUP(Tabla1[[#This Row],[nemo]],'Nemos y clasificaciones'!$A$1:$C$3000,3,FALSE)</f>
        <v>ETF</v>
      </c>
      <c r="P8582" s="3"/>
      <c r="Q8582" s="3"/>
    </row>
    <row r="8583" spans="1:17" x14ac:dyDescent="0.25">
      <c r="A8583" t="s">
        <v>7093</v>
      </c>
      <c r="B8583" s="1">
        <v>43452</v>
      </c>
      <c r="C8583" s="1">
        <v>43458</v>
      </c>
      <c r="D8583" t="s">
        <v>21</v>
      </c>
      <c r="E8583" t="s">
        <v>1291</v>
      </c>
      <c r="F8583">
        <v>0</v>
      </c>
      <c r="G8583">
        <v>100000</v>
      </c>
      <c r="H8583">
        <v>0</v>
      </c>
      <c r="I8583">
        <v>0</v>
      </c>
      <c r="J8583">
        <v>0</v>
      </c>
      <c r="K8583">
        <v>0.158</v>
      </c>
      <c r="L8583" t="s">
        <v>23</v>
      </c>
      <c r="M8583" s="3">
        <v>15800</v>
      </c>
      <c r="N8583" s="2" t="str">
        <f>VLOOKUP(Tabla1[[#This Row],[nemo]],'Nemos y clasificaciones'!$A$2:$B$5000,2,FALSE)</f>
        <v>ISHARES MSCI ALL PERU CAPPED ETF</v>
      </c>
      <c r="O8583" s="3" t="str">
        <f>VLOOKUP(Tabla1[[#This Row],[nemo]],'Nemos y clasificaciones'!$A$1:$C$3000,3,FALSE)</f>
        <v>ETF</v>
      </c>
      <c r="P8583" s="3"/>
      <c r="Q8583" s="3"/>
    </row>
    <row r="8584" spans="1:17" x14ac:dyDescent="0.25">
      <c r="A8584" t="s">
        <v>10985</v>
      </c>
      <c r="B8584" s="1">
        <v>42366</v>
      </c>
      <c r="C8584" s="1">
        <v>42373</v>
      </c>
      <c r="D8584" t="s">
        <v>21</v>
      </c>
      <c r="E8584" t="s">
        <v>1291</v>
      </c>
      <c r="F8584">
        <v>0</v>
      </c>
      <c r="G8584">
        <v>100000</v>
      </c>
      <c r="H8584">
        <v>0</v>
      </c>
      <c r="I8584">
        <v>0</v>
      </c>
      <c r="J8584">
        <v>0</v>
      </c>
      <c r="K8584">
        <v>0.13</v>
      </c>
      <c r="L8584" t="s">
        <v>23</v>
      </c>
      <c r="M8584" s="3">
        <v>13000</v>
      </c>
      <c r="N8584" s="2" t="str">
        <f>VLOOKUP(Tabla1[[#This Row],[nemo]],'Nemos y clasificaciones'!$A$2:$B$5000,2,FALSE)</f>
        <v>ISHARES MSCI ALL PERU CAPPED ETF</v>
      </c>
      <c r="O8584" s="3" t="str">
        <f>VLOOKUP(Tabla1[[#This Row],[nemo]],'Nemos y clasificaciones'!$A$1:$C$3000,3,FALSE)</f>
        <v>ETF</v>
      </c>
      <c r="P8584" s="3"/>
      <c r="Q8584" s="3"/>
    </row>
    <row r="8585" spans="1:17" x14ac:dyDescent="0.25">
      <c r="A8585" t="s">
        <v>12040</v>
      </c>
      <c r="B8585" s="1">
        <v>41999</v>
      </c>
      <c r="C8585" s="1">
        <v>42006</v>
      </c>
      <c r="D8585" t="s">
        <v>21</v>
      </c>
      <c r="E8585" t="s">
        <v>1291</v>
      </c>
      <c r="F8585">
        <v>0</v>
      </c>
      <c r="G8585">
        <v>100000</v>
      </c>
      <c r="H8585">
        <v>0</v>
      </c>
      <c r="I8585">
        <v>0</v>
      </c>
      <c r="J8585">
        <v>0</v>
      </c>
      <c r="K8585">
        <v>0.106</v>
      </c>
      <c r="L8585" t="s">
        <v>23</v>
      </c>
      <c r="M8585" s="3">
        <v>10600</v>
      </c>
      <c r="N8585" s="2" t="str">
        <f>VLOOKUP(Tabla1[[#This Row],[nemo]],'Nemos y clasificaciones'!$A$2:$B$5000,2,FALSE)</f>
        <v>ISHARES MSCI ALL PERU CAPPED ETF</v>
      </c>
      <c r="O8585" s="3" t="str">
        <f>VLOOKUP(Tabla1[[#This Row],[nemo]],'Nemos y clasificaciones'!$A$1:$C$3000,3,FALSE)</f>
        <v>ETF</v>
      </c>
      <c r="P8585" s="3"/>
      <c r="Q8585" s="3"/>
    </row>
    <row r="8586" spans="1:17" x14ac:dyDescent="0.25">
      <c r="A8586" t="s">
        <v>11054</v>
      </c>
      <c r="B8586" s="1">
        <v>42359</v>
      </c>
      <c r="C8586" s="1">
        <v>42366</v>
      </c>
      <c r="D8586" t="s">
        <v>21</v>
      </c>
      <c r="E8586" t="s">
        <v>1271</v>
      </c>
      <c r="F8586">
        <v>0</v>
      </c>
      <c r="G8586">
        <v>100000</v>
      </c>
      <c r="H8586">
        <v>0</v>
      </c>
      <c r="I8586">
        <v>0</v>
      </c>
      <c r="J8586">
        <v>0</v>
      </c>
      <c r="K8586">
        <v>0.9</v>
      </c>
      <c r="L8586" t="s">
        <v>23</v>
      </c>
      <c r="M8586" s="3">
        <v>90000</v>
      </c>
      <c r="N8586" s="2" t="str">
        <f>VLOOKUP(Tabla1[[#This Row],[nemo]],'Nemos y clasificaciones'!$A$2:$B$5000,2,FALSE)</f>
        <v>iShares MSCI All Country Asia ex Japan ETF</v>
      </c>
      <c r="O8586" s="3" t="str">
        <f>VLOOKUP(Tabla1[[#This Row],[nemo]],'Nemos y clasificaciones'!$A$1:$C$3000,3,FALSE)</f>
        <v>ETF</v>
      </c>
      <c r="P8586" s="3"/>
      <c r="Q8586" s="3"/>
    </row>
    <row r="8587" spans="1:17" x14ac:dyDescent="0.25">
      <c r="A8587" t="s">
        <v>10029</v>
      </c>
      <c r="B8587" s="1">
        <v>42725</v>
      </c>
      <c r="C8587" s="1">
        <v>42732</v>
      </c>
      <c r="D8587" t="s">
        <v>21</v>
      </c>
      <c r="E8587" t="s">
        <v>1291</v>
      </c>
      <c r="F8587">
        <v>0</v>
      </c>
      <c r="G8587">
        <v>100000</v>
      </c>
      <c r="H8587">
        <v>0</v>
      </c>
      <c r="I8587">
        <v>0</v>
      </c>
      <c r="J8587">
        <v>0</v>
      </c>
      <c r="K8587">
        <v>9.0999999999999998E-2</v>
      </c>
      <c r="L8587" t="s">
        <v>23</v>
      </c>
      <c r="M8587" s="4">
        <v>9100</v>
      </c>
      <c r="N8587" s="2" t="str">
        <f>VLOOKUP(Tabla1[[#This Row],[nemo]],'Nemos y clasificaciones'!$A$2:$B$5000,2,FALSE)</f>
        <v>ISHARES MSCI ALL PERU CAPPED ETF</v>
      </c>
      <c r="O8587" s="4" t="str">
        <f>VLOOKUP(Tabla1[[#This Row],[nemo]],'Nemos y clasificaciones'!$A$1:$C$3000,3,FALSE)</f>
        <v>ETF</v>
      </c>
      <c r="P8587" s="4"/>
      <c r="Q8587" s="4"/>
    </row>
    <row r="8588" spans="1:17" x14ac:dyDescent="0.25">
      <c r="A8588" t="s">
        <v>11163</v>
      </c>
      <c r="B8588" s="1">
        <v>42311</v>
      </c>
      <c r="C8588" s="1">
        <v>42317</v>
      </c>
      <c r="D8588" t="s">
        <v>21</v>
      </c>
      <c r="E8588" t="s">
        <v>1291</v>
      </c>
      <c r="F8588">
        <v>0</v>
      </c>
      <c r="G8588">
        <v>100000</v>
      </c>
      <c r="H8588">
        <v>0</v>
      </c>
      <c r="I8588">
        <v>0</v>
      </c>
      <c r="J8588">
        <v>0</v>
      </c>
      <c r="K8588">
        <v>2.8000000000000001E-2</v>
      </c>
      <c r="L8588" t="s">
        <v>23</v>
      </c>
      <c r="M8588" s="4">
        <v>2800</v>
      </c>
      <c r="N8588" s="2" t="str">
        <f>VLOOKUP(Tabla1[[#This Row],[nemo]],'Nemos y clasificaciones'!$A$2:$B$5000,2,FALSE)</f>
        <v>ISHARES MSCI ALL PERU CAPPED ETF</v>
      </c>
      <c r="O8588" s="4" t="str">
        <f>VLOOKUP(Tabla1[[#This Row],[nemo]],'Nemos y clasificaciones'!$A$1:$C$3000,3,FALSE)</f>
        <v>ETF</v>
      </c>
      <c r="P8588" s="4"/>
      <c r="Q8588" s="4"/>
    </row>
    <row r="8589" spans="1:17" x14ac:dyDescent="0.25">
      <c r="A8589" t="s">
        <v>11126</v>
      </c>
      <c r="B8589" s="1">
        <v>42340</v>
      </c>
      <c r="C8589" s="1">
        <v>42347</v>
      </c>
      <c r="D8589" t="s">
        <v>21</v>
      </c>
      <c r="E8589" t="s">
        <v>1291</v>
      </c>
      <c r="F8589">
        <v>0</v>
      </c>
      <c r="G8589">
        <v>100000</v>
      </c>
      <c r="H8589">
        <v>0</v>
      </c>
      <c r="I8589">
        <v>0</v>
      </c>
      <c r="J8589">
        <v>0</v>
      </c>
      <c r="K8589">
        <v>1.4E-2</v>
      </c>
      <c r="L8589" t="s">
        <v>23</v>
      </c>
      <c r="M8589" s="4">
        <v>1400</v>
      </c>
      <c r="N8589" s="2" t="str">
        <f>VLOOKUP(Tabla1[[#This Row],[nemo]],'Nemos y clasificaciones'!$A$2:$B$5000,2,FALSE)</f>
        <v>ISHARES MSCI ALL PERU CAPPED ETF</v>
      </c>
      <c r="O8589" s="4" t="str">
        <f>VLOOKUP(Tabla1[[#This Row],[nemo]],'Nemos y clasificaciones'!$A$1:$C$3000,3,FALSE)</f>
        <v>ETF</v>
      </c>
      <c r="P8589" s="4"/>
      <c r="Q8589" s="4"/>
    </row>
    <row r="8590" spans="1:17" x14ac:dyDescent="0.25">
      <c r="A8590" t="s">
        <v>5158</v>
      </c>
      <c r="B8590" s="1">
        <v>43815</v>
      </c>
      <c r="C8590" s="1">
        <v>43819</v>
      </c>
      <c r="D8590" t="s">
        <v>21</v>
      </c>
      <c r="E8590" t="s">
        <v>1255</v>
      </c>
      <c r="F8590">
        <v>0</v>
      </c>
      <c r="G8590">
        <v>50000</v>
      </c>
      <c r="H8590">
        <v>0</v>
      </c>
      <c r="I8590">
        <v>0</v>
      </c>
      <c r="J8590">
        <v>0</v>
      </c>
      <c r="K8590">
        <v>2.4950000000000001</v>
      </c>
      <c r="L8590" t="s">
        <v>16</v>
      </c>
      <c r="M8590" s="2">
        <v>124750</v>
      </c>
      <c r="N8590" s="2" t="str">
        <f>VLOOKUP(Tabla1[[#This Row],[nemo]],'Nemos y clasificaciones'!$A$2:$B$5000,2,FALSE)</f>
        <v>ISHARES MSCI RUSSIA CAPPED ETF</v>
      </c>
      <c r="O8590" s="2" t="str">
        <f>VLOOKUP(Tabla1[[#This Row],[nemo]],'Nemos y clasificaciones'!$A$1:$C$3000,3,FALSE)</f>
        <v>ETF</v>
      </c>
      <c r="P8590" s="2"/>
      <c r="Q8590" s="2"/>
    </row>
    <row r="8591" spans="1:17" x14ac:dyDescent="0.25">
      <c r="A8591" t="s">
        <v>7072</v>
      </c>
      <c r="B8591" s="1">
        <v>43452</v>
      </c>
      <c r="C8591" s="1">
        <v>43458</v>
      </c>
      <c r="D8591" t="s">
        <v>21</v>
      </c>
      <c r="E8591" t="s">
        <v>1255</v>
      </c>
      <c r="F8591">
        <v>0</v>
      </c>
      <c r="G8591">
        <v>50000</v>
      </c>
      <c r="H8591">
        <v>0</v>
      </c>
      <c r="I8591">
        <v>0</v>
      </c>
      <c r="J8591">
        <v>0</v>
      </c>
      <c r="K8591">
        <v>1.3819999999999999</v>
      </c>
      <c r="L8591" t="s">
        <v>16</v>
      </c>
      <c r="M8591" s="3">
        <v>69100</v>
      </c>
      <c r="N8591" s="2" t="str">
        <f>VLOOKUP(Tabla1[[#This Row],[nemo]],'Nemos y clasificaciones'!$A$2:$B$5000,2,FALSE)</f>
        <v>ISHARES MSCI RUSSIA CAPPED ETF</v>
      </c>
      <c r="O8591" s="3" t="str">
        <f>VLOOKUP(Tabla1[[#This Row],[nemo]],'Nemos y clasificaciones'!$A$1:$C$3000,3,FALSE)</f>
        <v>ETF</v>
      </c>
      <c r="P8591" s="3"/>
      <c r="Q8591" s="3"/>
    </row>
    <row r="8592" spans="1:17" x14ac:dyDescent="0.25">
      <c r="A8592" t="s">
        <v>2916</v>
      </c>
      <c r="B8592" s="1">
        <v>44179</v>
      </c>
      <c r="C8592" s="1">
        <v>44183</v>
      </c>
      <c r="D8592" t="s">
        <v>21</v>
      </c>
      <c r="E8592" t="s">
        <v>1255</v>
      </c>
      <c r="F8592">
        <v>0</v>
      </c>
      <c r="G8592">
        <v>50000</v>
      </c>
      <c r="H8592">
        <v>0</v>
      </c>
      <c r="I8592">
        <v>0</v>
      </c>
      <c r="J8592">
        <v>0</v>
      </c>
      <c r="K8592">
        <v>1.2909999999999999</v>
      </c>
      <c r="L8592" t="s">
        <v>16</v>
      </c>
      <c r="M8592" s="3">
        <v>64550</v>
      </c>
      <c r="N8592" s="2" t="str">
        <f>VLOOKUP(Tabla1[[#This Row],[nemo]],'Nemos y clasificaciones'!$A$2:$B$5000,2,FALSE)</f>
        <v>ISHARES MSCI RUSSIA CAPPED ETF</v>
      </c>
      <c r="O8592" s="3" t="str">
        <f>VLOOKUP(Tabla1[[#This Row],[nemo]],'Nemos y clasificaciones'!$A$1:$C$3000,3,FALSE)</f>
        <v>ETF</v>
      </c>
      <c r="P8592" s="3"/>
      <c r="Q8592" s="3"/>
    </row>
    <row r="8593" spans="1:17" x14ac:dyDescent="0.25">
      <c r="A8593" t="s">
        <v>8734</v>
      </c>
      <c r="B8593" s="1">
        <v>43088</v>
      </c>
      <c r="C8593" s="1">
        <v>43095</v>
      </c>
      <c r="D8593" t="s">
        <v>21</v>
      </c>
      <c r="E8593" t="s">
        <v>1255</v>
      </c>
      <c r="F8593">
        <v>0</v>
      </c>
      <c r="G8593">
        <v>50000</v>
      </c>
      <c r="H8593">
        <v>0</v>
      </c>
      <c r="I8593">
        <v>0</v>
      </c>
      <c r="J8593">
        <v>0</v>
      </c>
      <c r="K8593">
        <v>1.028</v>
      </c>
      <c r="L8593" t="s">
        <v>16</v>
      </c>
      <c r="M8593" s="3">
        <v>51400</v>
      </c>
      <c r="N8593" s="2" t="str">
        <f>VLOOKUP(Tabla1[[#This Row],[nemo]],'Nemos y clasificaciones'!$A$2:$B$5000,2,FALSE)</f>
        <v>ISHARES MSCI RUSSIA CAPPED ETF</v>
      </c>
      <c r="O8593" s="3" t="str">
        <f>VLOOKUP(Tabla1[[#This Row],[nemo]],'Nemos y clasificaciones'!$A$1:$C$3000,3,FALSE)</f>
        <v>ETF</v>
      </c>
      <c r="P8593" s="3"/>
      <c r="Q8593" s="3"/>
    </row>
    <row r="8594" spans="1:17" x14ac:dyDescent="0.25">
      <c r="A8594" t="s">
        <v>10012</v>
      </c>
      <c r="B8594" s="1">
        <v>42725</v>
      </c>
      <c r="C8594" s="1">
        <v>42732</v>
      </c>
      <c r="D8594" t="s">
        <v>21</v>
      </c>
      <c r="E8594" t="s">
        <v>1255</v>
      </c>
      <c r="F8594">
        <v>0</v>
      </c>
      <c r="G8594">
        <v>50000</v>
      </c>
      <c r="H8594">
        <v>0</v>
      </c>
      <c r="I8594">
        <v>0</v>
      </c>
      <c r="J8594">
        <v>0</v>
      </c>
      <c r="K8594">
        <v>0.78</v>
      </c>
      <c r="L8594" t="s">
        <v>23</v>
      </c>
      <c r="M8594" s="3">
        <v>39000</v>
      </c>
      <c r="N8594" s="2" t="str">
        <f>VLOOKUP(Tabla1[[#This Row],[nemo]],'Nemos y clasificaciones'!$A$2:$B$5000,2,FALSE)</f>
        <v>ISHARES MSCI RUSSIA CAPPED ETF</v>
      </c>
      <c r="O8594" s="3" t="str">
        <f>VLOOKUP(Tabla1[[#This Row],[nemo]],'Nemos y clasificaciones'!$A$1:$C$3000,3,FALSE)</f>
        <v>ETF</v>
      </c>
      <c r="P8594" s="3"/>
      <c r="Q8594" s="3"/>
    </row>
    <row r="8595" spans="1:17" x14ac:dyDescent="0.25">
      <c r="A8595" t="s">
        <v>11067</v>
      </c>
      <c r="B8595" s="1">
        <v>42359</v>
      </c>
      <c r="C8595" s="1">
        <v>42366</v>
      </c>
      <c r="D8595" t="s">
        <v>21</v>
      </c>
      <c r="E8595" t="s">
        <v>1255</v>
      </c>
      <c r="F8595">
        <v>0</v>
      </c>
      <c r="G8595">
        <v>100000</v>
      </c>
      <c r="H8595">
        <v>0</v>
      </c>
      <c r="I8595">
        <v>0</v>
      </c>
      <c r="J8595">
        <v>0</v>
      </c>
      <c r="K8595">
        <v>0.377</v>
      </c>
      <c r="L8595" t="s">
        <v>23</v>
      </c>
      <c r="M8595" s="3">
        <v>37700</v>
      </c>
      <c r="N8595" s="2" t="str">
        <f>VLOOKUP(Tabla1[[#This Row],[nemo]],'Nemos y clasificaciones'!$A$2:$B$5000,2,FALSE)</f>
        <v>ISHARES MSCI RUSSIA CAPPED ETF</v>
      </c>
      <c r="O8595" s="3" t="str">
        <f>VLOOKUP(Tabla1[[#This Row],[nemo]],'Nemos y clasificaciones'!$A$1:$C$3000,3,FALSE)</f>
        <v>ETF</v>
      </c>
      <c r="P8595" s="3"/>
      <c r="Q8595" s="3"/>
    </row>
    <row r="8596" spans="1:17" x14ac:dyDescent="0.25">
      <c r="A8596" t="s">
        <v>5983</v>
      </c>
      <c r="B8596" s="1">
        <v>43633</v>
      </c>
      <c r="C8596" s="1">
        <v>43637</v>
      </c>
      <c r="D8596" t="s">
        <v>21</v>
      </c>
      <c r="E8596" t="s">
        <v>1255</v>
      </c>
      <c r="F8596">
        <v>0</v>
      </c>
      <c r="G8596">
        <v>50000</v>
      </c>
      <c r="H8596">
        <v>0</v>
      </c>
      <c r="I8596">
        <v>0</v>
      </c>
      <c r="J8596">
        <v>0</v>
      </c>
      <c r="K8596">
        <v>0.64500000000000002</v>
      </c>
      <c r="L8596" t="s">
        <v>23</v>
      </c>
      <c r="M8596" s="3">
        <v>32250</v>
      </c>
      <c r="N8596" s="2" t="str">
        <f>VLOOKUP(Tabla1[[#This Row],[nemo]],'Nemos y clasificaciones'!$A$2:$B$5000,2,FALSE)</f>
        <v>ISHARES MSCI RUSSIA CAPPED ETF</v>
      </c>
      <c r="O8596" s="3" t="str">
        <f>VLOOKUP(Tabla1[[#This Row],[nemo]],'Nemos y clasificaciones'!$A$1:$C$3000,3,FALSE)</f>
        <v>ETF</v>
      </c>
      <c r="P8596" s="3"/>
      <c r="Q8596" s="3"/>
    </row>
    <row r="8597" spans="1:17" x14ac:dyDescent="0.25">
      <c r="A8597" t="s">
        <v>1254</v>
      </c>
      <c r="B8597" s="1">
        <v>44357</v>
      </c>
      <c r="C8597" s="1">
        <v>44363</v>
      </c>
      <c r="D8597" t="s">
        <v>21</v>
      </c>
      <c r="E8597" t="s">
        <v>1255</v>
      </c>
      <c r="F8597">
        <v>0</v>
      </c>
      <c r="G8597">
        <v>50000</v>
      </c>
      <c r="H8597">
        <v>0</v>
      </c>
      <c r="I8597">
        <v>0</v>
      </c>
      <c r="J8597">
        <v>0</v>
      </c>
      <c r="K8597">
        <v>0.57599999999999996</v>
      </c>
      <c r="L8597" t="s">
        <v>23</v>
      </c>
      <c r="M8597" s="3">
        <v>28800</v>
      </c>
      <c r="N8597" s="2" t="str">
        <f>VLOOKUP(Tabla1[[#This Row],[nemo]],'Nemos y clasificaciones'!$A$2:$B$5000,2,FALSE)</f>
        <v>ISHARES MSCI RUSSIA CAPPED ETF</v>
      </c>
      <c r="O8597" s="3" t="str">
        <f>VLOOKUP(Tabla1[[#This Row],[nemo]],'Nemos y clasificaciones'!$A$1:$C$3000,3,FALSE)</f>
        <v>ETF</v>
      </c>
      <c r="P8597" s="3"/>
      <c r="Q8597" s="3"/>
    </row>
    <row r="8598" spans="1:17" x14ac:dyDescent="0.25">
      <c r="A8598" t="s">
        <v>3932</v>
      </c>
      <c r="B8598" s="1">
        <v>43997</v>
      </c>
      <c r="C8598" s="1">
        <v>44001</v>
      </c>
      <c r="D8598" t="s">
        <v>21</v>
      </c>
      <c r="E8598" t="s">
        <v>1255</v>
      </c>
      <c r="F8598">
        <v>0</v>
      </c>
      <c r="G8598">
        <v>50000</v>
      </c>
      <c r="H8598">
        <v>0</v>
      </c>
      <c r="I8598">
        <v>0</v>
      </c>
      <c r="J8598">
        <v>0</v>
      </c>
      <c r="K8598">
        <v>0.32900000000000001</v>
      </c>
      <c r="L8598" t="s">
        <v>23</v>
      </c>
      <c r="M8598" s="3">
        <v>16450</v>
      </c>
      <c r="N8598" s="2" t="str">
        <f>VLOOKUP(Tabla1[[#This Row],[nemo]],'Nemos y clasificaciones'!$A$2:$B$5000,2,FALSE)</f>
        <v>ISHARES MSCI RUSSIA CAPPED ETF</v>
      </c>
      <c r="O8598" s="3" t="str">
        <f>VLOOKUP(Tabla1[[#This Row],[nemo]],'Nemos y clasificaciones'!$A$1:$C$3000,3,FALSE)</f>
        <v>ETF</v>
      </c>
      <c r="P8598" s="3"/>
      <c r="Q8598" s="3"/>
    </row>
    <row r="8599" spans="1:17" x14ac:dyDescent="0.25">
      <c r="A8599" t="s">
        <v>9242</v>
      </c>
      <c r="B8599" s="1">
        <v>42906</v>
      </c>
      <c r="C8599" s="1">
        <v>42913</v>
      </c>
      <c r="D8599" t="s">
        <v>21</v>
      </c>
      <c r="E8599" t="s">
        <v>1255</v>
      </c>
      <c r="F8599">
        <v>0</v>
      </c>
      <c r="G8599">
        <v>50000</v>
      </c>
      <c r="H8599">
        <v>0</v>
      </c>
      <c r="I8599">
        <v>0</v>
      </c>
      <c r="J8599">
        <v>0</v>
      </c>
      <c r="K8599">
        <v>0.219</v>
      </c>
      <c r="L8599" t="s">
        <v>23</v>
      </c>
      <c r="M8599" s="3">
        <v>10950</v>
      </c>
      <c r="N8599" s="2" t="str">
        <f>VLOOKUP(Tabla1[[#This Row],[nemo]],'Nemos y clasificaciones'!$A$2:$B$5000,2,FALSE)</f>
        <v>ISHARES MSCI RUSSIA CAPPED ETF</v>
      </c>
      <c r="O8599" s="3" t="str">
        <f>VLOOKUP(Tabla1[[#This Row],[nemo]],'Nemos y clasificaciones'!$A$1:$C$3000,3,FALSE)</f>
        <v>ETF</v>
      </c>
      <c r="P8599" s="3"/>
      <c r="Q8599" s="3"/>
    </row>
    <row r="8600" spans="1:17" x14ac:dyDescent="0.25">
      <c r="A8600" t="s">
        <v>11428</v>
      </c>
      <c r="B8600" s="1">
        <v>42180</v>
      </c>
      <c r="C8600" s="1">
        <v>42186</v>
      </c>
      <c r="D8600" t="s">
        <v>21</v>
      </c>
      <c r="E8600" t="s">
        <v>1255</v>
      </c>
      <c r="F8600">
        <v>0</v>
      </c>
      <c r="G8600">
        <v>100000</v>
      </c>
      <c r="H8600">
        <v>0</v>
      </c>
      <c r="I8600">
        <v>0</v>
      </c>
      <c r="J8600">
        <v>0</v>
      </c>
      <c r="K8600">
        <v>5.5E-2</v>
      </c>
      <c r="L8600" t="s">
        <v>23</v>
      </c>
      <c r="M8600" s="4">
        <v>5500</v>
      </c>
      <c r="N8600" s="2" t="str">
        <f>VLOOKUP(Tabla1[[#This Row],[nemo]],'Nemos y clasificaciones'!$A$2:$B$5000,2,FALSE)</f>
        <v>ISHARES MSCI RUSSIA CAPPED ETF</v>
      </c>
      <c r="O8600" s="4" t="str">
        <f>VLOOKUP(Tabla1[[#This Row],[nemo]],'Nemos y clasificaciones'!$A$1:$C$3000,3,FALSE)</f>
        <v>ETF</v>
      </c>
      <c r="P8600" s="4"/>
      <c r="Q8600" s="4"/>
    </row>
    <row r="8601" spans="1:17" x14ac:dyDescent="0.25">
      <c r="A8601" t="s">
        <v>10392</v>
      </c>
      <c r="B8601" s="1">
        <v>42543</v>
      </c>
      <c r="C8601" s="1">
        <v>42549</v>
      </c>
      <c r="D8601" t="s">
        <v>21</v>
      </c>
      <c r="E8601" t="s">
        <v>1255</v>
      </c>
      <c r="F8601">
        <v>0</v>
      </c>
      <c r="G8601">
        <v>100000</v>
      </c>
      <c r="H8601">
        <v>0</v>
      </c>
      <c r="I8601">
        <v>0</v>
      </c>
      <c r="J8601">
        <v>0</v>
      </c>
      <c r="K8601">
        <v>3.5000000000000003E-2</v>
      </c>
      <c r="L8601" t="s">
        <v>23</v>
      </c>
      <c r="M8601" s="4">
        <v>3500</v>
      </c>
      <c r="N8601" s="2" t="str">
        <f>VLOOKUP(Tabla1[[#This Row],[nemo]],'Nemos y clasificaciones'!$A$2:$B$5000,2,FALSE)</f>
        <v>ISHARES MSCI RUSSIA CAPPED ETF</v>
      </c>
      <c r="O8601" s="4" t="str">
        <f>VLOOKUP(Tabla1[[#This Row],[nemo]],'Nemos y clasificaciones'!$A$1:$C$3000,3,FALSE)</f>
        <v>ETF</v>
      </c>
      <c r="P8601" s="4"/>
      <c r="Q8601" s="4"/>
    </row>
    <row r="8602" spans="1:17" x14ac:dyDescent="0.25">
      <c r="A8602" t="s">
        <v>7799</v>
      </c>
      <c r="B8602" s="1">
        <v>43270</v>
      </c>
      <c r="C8602" s="1">
        <v>43276</v>
      </c>
      <c r="D8602" t="s">
        <v>21</v>
      </c>
      <c r="E8602" t="s">
        <v>1255</v>
      </c>
      <c r="F8602">
        <v>0</v>
      </c>
      <c r="G8602">
        <v>50000</v>
      </c>
      <c r="H8602">
        <v>0</v>
      </c>
      <c r="I8602">
        <v>0</v>
      </c>
      <c r="J8602">
        <v>0</v>
      </c>
      <c r="K8602">
        <v>6.0999999999999999E-2</v>
      </c>
      <c r="L8602" t="s">
        <v>23</v>
      </c>
      <c r="M8602" s="4">
        <v>3050</v>
      </c>
      <c r="N8602" s="2" t="str">
        <f>VLOOKUP(Tabla1[[#This Row],[nemo]],'Nemos y clasificaciones'!$A$2:$B$5000,2,FALSE)</f>
        <v>ISHARES MSCI RUSSIA CAPPED ETF</v>
      </c>
      <c r="O8602" s="4" t="str">
        <f>VLOOKUP(Tabla1[[#This Row],[nemo]],'Nemos y clasificaciones'!$A$1:$C$3000,3,FALSE)</f>
        <v>ETF</v>
      </c>
      <c r="P8602" s="4"/>
      <c r="Q8602" s="4"/>
    </row>
    <row r="8603" spans="1:17" x14ac:dyDescent="0.25">
      <c r="A8603" t="s">
        <v>1865</v>
      </c>
      <c r="B8603" s="1">
        <v>44328</v>
      </c>
      <c r="C8603" s="1">
        <v>44334</v>
      </c>
      <c r="D8603" t="s">
        <v>14</v>
      </c>
      <c r="E8603" t="s">
        <v>451</v>
      </c>
      <c r="F8603">
        <v>0</v>
      </c>
      <c r="G8603">
        <v>30775276</v>
      </c>
      <c r="H8603">
        <v>0</v>
      </c>
      <c r="I8603">
        <v>0</v>
      </c>
      <c r="J8603">
        <v>0</v>
      </c>
      <c r="K8603">
        <v>128</v>
      </c>
      <c r="L8603" t="s">
        <v>19</v>
      </c>
      <c r="M8603" s="2">
        <v>3939235328</v>
      </c>
      <c r="N8603" s="2" t="str">
        <f>VLOOKUP(Tabla1[[#This Row],[nemo]],'Nemos y clasificaciones'!$A$2:$B$5000,2,FALSE)</f>
        <v>COMPANIA DE INVERSIONES LA ESPANOLA S.A.</v>
      </c>
      <c r="O8603" s="2" t="str">
        <f>VLOOKUP(Tabla1[[#This Row],[nemo]],'Nemos y clasificaciones'!$A$1:$C$3000,3,FALSE)</f>
        <v>Servicios financieros</v>
      </c>
      <c r="P8603" s="2"/>
      <c r="Q8603" s="2"/>
    </row>
    <row r="8604" spans="1:17" x14ac:dyDescent="0.25">
      <c r="A8604" t="s">
        <v>6429</v>
      </c>
      <c r="B8604" s="1">
        <v>43593</v>
      </c>
      <c r="C8604" s="1">
        <v>43599</v>
      </c>
      <c r="D8604" t="s">
        <v>14</v>
      </c>
      <c r="E8604" t="s">
        <v>451</v>
      </c>
      <c r="F8604">
        <v>0</v>
      </c>
      <c r="G8604">
        <v>30775276</v>
      </c>
      <c r="H8604">
        <v>0</v>
      </c>
      <c r="I8604">
        <v>0</v>
      </c>
      <c r="J8604">
        <v>0</v>
      </c>
      <c r="K8604">
        <v>95</v>
      </c>
      <c r="L8604" t="s">
        <v>54</v>
      </c>
      <c r="M8604" s="2">
        <v>2923651220</v>
      </c>
      <c r="N8604" s="2" t="str">
        <f>VLOOKUP(Tabla1[[#This Row],[nemo]],'Nemos y clasificaciones'!$A$2:$B$5000,2,FALSE)</f>
        <v>COMPANIA DE INVERSIONES LA ESPANOLA S.A.</v>
      </c>
      <c r="O8604" s="2" t="str">
        <f>VLOOKUP(Tabla1[[#This Row],[nemo]],'Nemos y clasificaciones'!$A$1:$C$3000,3,FALSE)</f>
        <v>Servicios financieros</v>
      </c>
      <c r="P8604" s="2"/>
      <c r="Q8604" s="2"/>
    </row>
    <row r="8605" spans="1:17" x14ac:dyDescent="0.25">
      <c r="A8605" t="s">
        <v>4354</v>
      </c>
      <c r="B8605" s="1">
        <v>43963</v>
      </c>
      <c r="C8605" s="1">
        <v>43969</v>
      </c>
      <c r="D8605" t="s">
        <v>14</v>
      </c>
      <c r="E8605" t="s">
        <v>451</v>
      </c>
      <c r="F8605">
        <v>0</v>
      </c>
      <c r="G8605">
        <v>30775276</v>
      </c>
      <c r="H8605">
        <v>0</v>
      </c>
      <c r="I8605">
        <v>0</v>
      </c>
      <c r="J8605">
        <v>0</v>
      </c>
      <c r="K8605">
        <v>90</v>
      </c>
      <c r="L8605" t="s">
        <v>54</v>
      </c>
      <c r="M8605" s="2">
        <v>2769774840</v>
      </c>
      <c r="N8605" s="2" t="str">
        <f>VLOOKUP(Tabla1[[#This Row],[nemo]],'Nemos y clasificaciones'!$A$2:$B$5000,2,FALSE)</f>
        <v>COMPANIA DE INVERSIONES LA ESPANOLA S.A.</v>
      </c>
      <c r="O8605" s="2" t="str">
        <f>VLOOKUP(Tabla1[[#This Row],[nemo]],'Nemos y clasificaciones'!$A$1:$C$3000,3,FALSE)</f>
        <v>Servicios financieros</v>
      </c>
      <c r="P8605" s="2"/>
      <c r="Q8605" s="2"/>
    </row>
    <row r="8606" spans="1:17" x14ac:dyDescent="0.25">
      <c r="A8606" t="s">
        <v>5314</v>
      </c>
      <c r="B8606" s="1">
        <v>43804</v>
      </c>
      <c r="C8606" s="1">
        <v>43810</v>
      </c>
      <c r="D8606" t="s">
        <v>14</v>
      </c>
      <c r="E8606" t="s">
        <v>451</v>
      </c>
      <c r="F8606">
        <v>0</v>
      </c>
      <c r="G8606">
        <v>30775276</v>
      </c>
      <c r="H8606">
        <v>0</v>
      </c>
      <c r="I8606">
        <v>0</v>
      </c>
      <c r="J8606">
        <v>0</v>
      </c>
      <c r="K8606">
        <v>90</v>
      </c>
      <c r="L8606" t="s">
        <v>54</v>
      </c>
      <c r="M8606" s="2">
        <v>2769774840</v>
      </c>
      <c r="N8606" s="2" t="str">
        <f>VLOOKUP(Tabla1[[#This Row],[nemo]],'Nemos y clasificaciones'!$A$2:$B$5000,2,FALSE)</f>
        <v>COMPANIA DE INVERSIONES LA ESPANOLA S.A.</v>
      </c>
      <c r="O8606" s="2" t="str">
        <f>VLOOKUP(Tabla1[[#This Row],[nemo]],'Nemos y clasificaciones'!$A$1:$C$3000,3,FALSE)</f>
        <v>Servicios financieros</v>
      </c>
      <c r="P8606" s="2"/>
      <c r="Q8606" s="2"/>
    </row>
    <row r="8607" spans="1:17" x14ac:dyDescent="0.25">
      <c r="A8607" t="s">
        <v>5168</v>
      </c>
      <c r="B8607" s="1">
        <v>43815</v>
      </c>
      <c r="C8607" s="1">
        <v>43819</v>
      </c>
      <c r="D8607" t="s">
        <v>21</v>
      </c>
      <c r="E8607" t="s">
        <v>1273</v>
      </c>
      <c r="F8607">
        <v>0</v>
      </c>
      <c r="G8607">
        <v>100000</v>
      </c>
      <c r="H8607">
        <v>0</v>
      </c>
      <c r="I8607">
        <v>0</v>
      </c>
      <c r="J8607">
        <v>0</v>
      </c>
      <c r="K8607">
        <v>0.88400000000000001</v>
      </c>
      <c r="L8607" t="s">
        <v>23</v>
      </c>
      <c r="M8607" s="3">
        <v>88400</v>
      </c>
      <c r="N8607" s="2" t="str">
        <f>VLOOKUP(Tabla1[[#This Row],[nemo]],'Nemos y clasificaciones'!$A$2:$B$5000,2,FALSE)</f>
        <v>iShares MSCI ACWI ETF (ACWI)</v>
      </c>
      <c r="O8607" s="3" t="str">
        <f>VLOOKUP(Tabla1[[#This Row],[nemo]],'Nemos y clasificaciones'!$A$1:$C$3000,3,FALSE)</f>
        <v>ETF</v>
      </c>
      <c r="P8607" s="3"/>
      <c r="Q8607" s="3"/>
    </row>
    <row r="8608" spans="1:17" x14ac:dyDescent="0.25">
      <c r="A8608" t="s">
        <v>7258</v>
      </c>
      <c r="B8608" s="1">
        <v>43433</v>
      </c>
      <c r="C8608" s="1">
        <v>43439</v>
      </c>
      <c r="D8608" t="s">
        <v>14</v>
      </c>
      <c r="E8608" t="s">
        <v>451</v>
      </c>
      <c r="F8608">
        <v>0</v>
      </c>
      <c r="G8608">
        <v>30775276</v>
      </c>
      <c r="H8608">
        <v>0</v>
      </c>
      <c r="I8608">
        <v>0</v>
      </c>
      <c r="J8608">
        <v>0</v>
      </c>
      <c r="K8608">
        <v>90</v>
      </c>
      <c r="L8608" t="s">
        <v>54</v>
      </c>
      <c r="M8608" s="2">
        <v>2769774840</v>
      </c>
      <c r="N8608" s="2" t="str">
        <f>VLOOKUP(Tabla1[[#This Row],[nemo]],'Nemos y clasificaciones'!$A$2:$B$5000,2,FALSE)</f>
        <v>COMPANIA DE INVERSIONES LA ESPANOLA S.A.</v>
      </c>
      <c r="O8608" s="2" t="str">
        <f>VLOOKUP(Tabla1[[#This Row],[nemo]],'Nemos y clasificaciones'!$A$1:$C$3000,3,FALSE)</f>
        <v>Servicios financieros</v>
      </c>
      <c r="P8608" s="2"/>
      <c r="Q8608" s="2"/>
    </row>
    <row r="8609" spans="1:17" x14ac:dyDescent="0.25">
      <c r="A8609" t="s">
        <v>9654</v>
      </c>
      <c r="B8609" s="1">
        <v>42858</v>
      </c>
      <c r="C8609" s="1">
        <v>42864</v>
      </c>
      <c r="D8609" t="s">
        <v>14</v>
      </c>
      <c r="E8609" t="s">
        <v>451</v>
      </c>
      <c r="F8609">
        <v>0</v>
      </c>
      <c r="G8609">
        <v>30775276</v>
      </c>
      <c r="H8609">
        <v>0</v>
      </c>
      <c r="I8609">
        <v>0</v>
      </c>
      <c r="J8609">
        <v>0</v>
      </c>
      <c r="K8609">
        <v>72</v>
      </c>
      <c r="L8609" t="s">
        <v>54</v>
      </c>
      <c r="M8609" s="2">
        <v>2215819872</v>
      </c>
      <c r="N8609" s="2" t="str">
        <f>VLOOKUP(Tabla1[[#This Row],[nemo]],'Nemos y clasificaciones'!$A$2:$B$5000,2,FALSE)</f>
        <v>COMPANIA DE INVERSIONES LA ESPANOLA S.A.</v>
      </c>
      <c r="O8609" s="2" t="str">
        <f>VLOOKUP(Tabla1[[#This Row],[nemo]],'Nemos y clasificaciones'!$A$1:$C$3000,3,FALSE)</f>
        <v>Servicios financieros</v>
      </c>
      <c r="P8609" s="2"/>
      <c r="Q8609" s="2"/>
    </row>
    <row r="8610" spans="1:17" x14ac:dyDescent="0.25">
      <c r="A8610" t="s">
        <v>8235</v>
      </c>
      <c r="B8610" s="1">
        <v>43224</v>
      </c>
      <c r="C8610" s="1">
        <v>43230</v>
      </c>
      <c r="D8610" t="s">
        <v>14</v>
      </c>
      <c r="E8610" t="s">
        <v>451</v>
      </c>
      <c r="F8610">
        <v>0</v>
      </c>
      <c r="G8610">
        <v>30775276</v>
      </c>
      <c r="H8610">
        <v>0</v>
      </c>
      <c r="I8610">
        <v>0</v>
      </c>
      <c r="J8610">
        <v>0</v>
      </c>
      <c r="K8610">
        <v>70</v>
      </c>
      <c r="L8610" t="s">
        <v>54</v>
      </c>
      <c r="M8610" s="2">
        <v>2154269320</v>
      </c>
      <c r="N8610" s="2" t="str">
        <f>VLOOKUP(Tabla1[[#This Row],[nemo]],'Nemos y clasificaciones'!$A$2:$B$5000,2,FALSE)</f>
        <v>COMPANIA DE INVERSIONES LA ESPANOLA S.A.</v>
      </c>
      <c r="O8610" s="2" t="str">
        <f>VLOOKUP(Tabla1[[#This Row],[nemo]],'Nemos y clasificaciones'!$A$1:$C$3000,3,FALSE)</f>
        <v>Servicios financieros</v>
      </c>
      <c r="P8610" s="2"/>
      <c r="Q8610" s="2"/>
    </row>
    <row r="8611" spans="1:17" x14ac:dyDescent="0.25">
      <c r="A8611" t="s">
        <v>10680</v>
      </c>
      <c r="B8611" s="1">
        <v>42494</v>
      </c>
      <c r="C8611" s="1">
        <v>42500</v>
      </c>
      <c r="D8611" t="s">
        <v>14</v>
      </c>
      <c r="E8611" t="s">
        <v>451</v>
      </c>
      <c r="F8611">
        <v>0</v>
      </c>
      <c r="G8611">
        <v>30775276</v>
      </c>
      <c r="H8611">
        <v>0</v>
      </c>
      <c r="I8611">
        <v>0</v>
      </c>
      <c r="J8611">
        <v>0</v>
      </c>
      <c r="K8611">
        <v>70</v>
      </c>
      <c r="L8611" t="s">
        <v>54</v>
      </c>
      <c r="M8611" s="2">
        <v>2154269320</v>
      </c>
      <c r="N8611" s="2" t="str">
        <f>VLOOKUP(Tabla1[[#This Row],[nemo]],'Nemos y clasificaciones'!$A$2:$B$5000,2,FALSE)</f>
        <v>COMPANIA DE INVERSIONES LA ESPANOLA S.A.</v>
      </c>
      <c r="O8611" s="2" t="str">
        <f>VLOOKUP(Tabla1[[#This Row],[nemo]],'Nemos y clasificaciones'!$A$1:$C$3000,3,FALSE)</f>
        <v>Servicios financieros</v>
      </c>
      <c r="P8611" s="2"/>
      <c r="Q8611" s="2"/>
    </row>
    <row r="8612" spans="1:17" x14ac:dyDescent="0.25">
      <c r="A8612" t="s">
        <v>11706</v>
      </c>
      <c r="B8612" s="1">
        <v>42130</v>
      </c>
      <c r="C8612" s="1">
        <v>42136</v>
      </c>
      <c r="D8612" t="s">
        <v>14</v>
      </c>
      <c r="E8612" t="s">
        <v>451</v>
      </c>
      <c r="F8612">
        <v>0</v>
      </c>
      <c r="G8612">
        <v>30775276</v>
      </c>
      <c r="H8612">
        <v>0</v>
      </c>
      <c r="I8612">
        <v>0</v>
      </c>
      <c r="J8612">
        <v>0</v>
      </c>
      <c r="K8612">
        <v>60</v>
      </c>
      <c r="L8612" t="s">
        <v>54</v>
      </c>
      <c r="M8612" s="2">
        <v>1846516560</v>
      </c>
      <c r="N8612" s="2" t="str">
        <f>VLOOKUP(Tabla1[[#This Row],[nemo]],'Nemos y clasificaciones'!$A$2:$B$5000,2,FALSE)</f>
        <v>COMPANIA DE INVERSIONES LA ESPANOLA S.A.</v>
      </c>
      <c r="O8612" s="2" t="str">
        <f>VLOOKUP(Tabla1[[#This Row],[nemo]],'Nemos y clasificaciones'!$A$1:$C$3000,3,FALSE)</f>
        <v>Servicios financieros</v>
      </c>
      <c r="P8612" s="2"/>
      <c r="Q8612" s="2"/>
    </row>
    <row r="8613" spans="1:17" x14ac:dyDescent="0.25">
      <c r="A8613" t="s">
        <v>450</v>
      </c>
      <c r="B8613" s="1">
        <v>44428</v>
      </c>
      <c r="C8613" s="1">
        <v>44434</v>
      </c>
      <c r="D8613" t="s">
        <v>14</v>
      </c>
      <c r="E8613" t="s">
        <v>451</v>
      </c>
      <c r="F8613">
        <v>0</v>
      </c>
      <c r="G8613">
        <v>30775276</v>
      </c>
      <c r="H8613">
        <v>0</v>
      </c>
      <c r="I8613">
        <v>0</v>
      </c>
      <c r="J8613">
        <v>0</v>
      </c>
      <c r="K8613">
        <v>55</v>
      </c>
      <c r="L8613" t="s">
        <v>54</v>
      </c>
      <c r="M8613" s="2">
        <v>1692640180</v>
      </c>
      <c r="N8613" s="2" t="str">
        <f>VLOOKUP(Tabla1[[#This Row],[nemo]],'Nemos y clasificaciones'!$A$2:$B$5000,2,FALSE)</f>
        <v>COMPANIA DE INVERSIONES LA ESPANOLA S.A.</v>
      </c>
      <c r="O8613" s="2" t="str">
        <f>VLOOKUP(Tabla1[[#This Row],[nemo]],'Nemos y clasificaciones'!$A$1:$C$3000,3,FALSE)</f>
        <v>Servicios financieros</v>
      </c>
      <c r="P8613" s="2"/>
      <c r="Q8613" s="2"/>
    </row>
    <row r="8614" spans="1:17" x14ac:dyDescent="0.25">
      <c r="A8614" t="s">
        <v>3102</v>
      </c>
      <c r="B8614" s="1">
        <v>44162</v>
      </c>
      <c r="C8614" s="1">
        <v>44168</v>
      </c>
      <c r="D8614" t="s">
        <v>14</v>
      </c>
      <c r="E8614" t="s">
        <v>451</v>
      </c>
      <c r="F8614">
        <v>0</v>
      </c>
      <c r="G8614">
        <v>30775276</v>
      </c>
      <c r="H8614">
        <v>0</v>
      </c>
      <c r="I8614">
        <v>0</v>
      </c>
      <c r="J8614">
        <v>0</v>
      </c>
      <c r="K8614">
        <v>45</v>
      </c>
      <c r="L8614" t="s">
        <v>54</v>
      </c>
      <c r="M8614" s="2">
        <v>1384887420</v>
      </c>
      <c r="N8614" s="2" t="str">
        <f>VLOOKUP(Tabla1[[#This Row],[nemo]],'Nemos y clasificaciones'!$A$2:$B$5000,2,FALSE)</f>
        <v>COMPANIA DE INVERSIONES LA ESPANOLA S.A.</v>
      </c>
      <c r="O8614" s="2" t="str">
        <f>VLOOKUP(Tabla1[[#This Row],[nemo]],'Nemos y clasificaciones'!$A$1:$C$3000,3,FALSE)</f>
        <v>Servicios financieros</v>
      </c>
      <c r="P8614" s="2"/>
      <c r="Q8614" s="2"/>
    </row>
    <row r="8615" spans="1:17" x14ac:dyDescent="0.25">
      <c r="A8615" t="s">
        <v>3564</v>
      </c>
      <c r="B8615" s="1">
        <v>44064</v>
      </c>
      <c r="C8615" s="1">
        <v>44070</v>
      </c>
      <c r="D8615" t="s">
        <v>14</v>
      </c>
      <c r="E8615" t="s">
        <v>451</v>
      </c>
      <c r="F8615">
        <v>0</v>
      </c>
      <c r="G8615">
        <v>30775276</v>
      </c>
      <c r="H8615">
        <v>0</v>
      </c>
      <c r="I8615">
        <v>0</v>
      </c>
      <c r="J8615">
        <v>0</v>
      </c>
      <c r="K8615">
        <v>45</v>
      </c>
      <c r="L8615" t="s">
        <v>54</v>
      </c>
      <c r="M8615" s="2">
        <v>1384887420</v>
      </c>
      <c r="N8615" s="2" t="str">
        <f>VLOOKUP(Tabla1[[#This Row],[nemo]],'Nemos y clasificaciones'!$A$2:$B$5000,2,FALSE)</f>
        <v>COMPANIA DE INVERSIONES LA ESPANOLA S.A.</v>
      </c>
      <c r="O8615" s="2" t="str">
        <f>VLOOKUP(Tabla1[[#This Row],[nemo]],'Nemos y clasificaciones'!$A$1:$C$3000,3,FALSE)</f>
        <v>Servicios financieros</v>
      </c>
      <c r="P8615" s="2"/>
      <c r="Q8615" s="2"/>
    </row>
    <row r="8616" spans="1:17" x14ac:dyDescent="0.25">
      <c r="A8616" t="s">
        <v>5726</v>
      </c>
      <c r="B8616" s="1">
        <v>43700</v>
      </c>
      <c r="C8616" s="1">
        <v>43706</v>
      </c>
      <c r="D8616" t="s">
        <v>14</v>
      </c>
      <c r="E8616" t="s">
        <v>451</v>
      </c>
      <c r="F8616">
        <v>0</v>
      </c>
      <c r="G8616">
        <v>30775276</v>
      </c>
      <c r="H8616">
        <v>0</v>
      </c>
      <c r="I8616">
        <v>0</v>
      </c>
      <c r="J8616">
        <v>0</v>
      </c>
      <c r="K8616">
        <v>45</v>
      </c>
      <c r="L8616" t="s">
        <v>54</v>
      </c>
      <c r="M8616" s="2">
        <v>1384887420</v>
      </c>
      <c r="N8616" s="2" t="str">
        <f>VLOOKUP(Tabla1[[#This Row],[nemo]],'Nemos y clasificaciones'!$A$2:$B$5000,2,FALSE)</f>
        <v>COMPANIA DE INVERSIONES LA ESPANOLA S.A.</v>
      </c>
      <c r="O8616" s="2" t="str">
        <f>VLOOKUP(Tabla1[[#This Row],[nemo]],'Nemos y clasificaciones'!$A$1:$C$3000,3,FALSE)</f>
        <v>Servicios financieros</v>
      </c>
      <c r="P8616" s="2"/>
      <c r="Q8616" s="2"/>
    </row>
    <row r="8617" spans="1:17" x14ac:dyDescent="0.25">
      <c r="A8617" t="s">
        <v>7573</v>
      </c>
      <c r="B8617" s="1">
        <v>43334</v>
      </c>
      <c r="C8617" s="1">
        <v>43340</v>
      </c>
      <c r="D8617" t="s">
        <v>14</v>
      </c>
      <c r="E8617" t="s">
        <v>451</v>
      </c>
      <c r="F8617">
        <v>0</v>
      </c>
      <c r="G8617">
        <v>30775276</v>
      </c>
      <c r="H8617">
        <v>0</v>
      </c>
      <c r="I8617">
        <v>0</v>
      </c>
      <c r="J8617">
        <v>0</v>
      </c>
      <c r="K8617">
        <v>45</v>
      </c>
      <c r="L8617" t="s">
        <v>54</v>
      </c>
      <c r="M8617" s="2">
        <v>1384887420</v>
      </c>
      <c r="N8617" s="2" t="str">
        <f>VLOOKUP(Tabla1[[#This Row],[nemo]],'Nemos y clasificaciones'!$A$2:$B$5000,2,FALSE)</f>
        <v>COMPANIA DE INVERSIONES LA ESPANOLA S.A.</v>
      </c>
      <c r="O8617" s="2" t="str">
        <f>VLOOKUP(Tabla1[[#This Row],[nemo]],'Nemos y clasificaciones'!$A$1:$C$3000,3,FALSE)</f>
        <v>Servicios financieros</v>
      </c>
      <c r="P8617" s="2"/>
      <c r="Q8617" s="2"/>
    </row>
    <row r="8618" spans="1:17" x14ac:dyDescent="0.25">
      <c r="A8618" t="s">
        <v>8868</v>
      </c>
      <c r="B8618" s="1">
        <v>43069</v>
      </c>
      <c r="C8618" s="1">
        <v>43075</v>
      </c>
      <c r="D8618" t="s">
        <v>14</v>
      </c>
      <c r="E8618" t="s">
        <v>451</v>
      </c>
      <c r="F8618">
        <v>0</v>
      </c>
      <c r="G8618">
        <v>30775276</v>
      </c>
      <c r="H8618">
        <v>0</v>
      </c>
      <c r="I8618">
        <v>0</v>
      </c>
      <c r="J8618">
        <v>0</v>
      </c>
      <c r="K8618">
        <v>45</v>
      </c>
      <c r="L8618" t="s">
        <v>54</v>
      </c>
      <c r="M8618" s="2">
        <v>1384887420</v>
      </c>
      <c r="N8618" s="2" t="str">
        <f>VLOOKUP(Tabla1[[#This Row],[nemo]],'Nemos y clasificaciones'!$A$2:$B$5000,2,FALSE)</f>
        <v>COMPANIA DE INVERSIONES LA ESPANOLA S.A.</v>
      </c>
      <c r="O8618" s="2" t="str">
        <f>VLOOKUP(Tabla1[[#This Row],[nemo]],'Nemos y clasificaciones'!$A$1:$C$3000,3,FALSE)</f>
        <v>Servicios financieros</v>
      </c>
      <c r="P8618" s="2"/>
      <c r="Q8618" s="2"/>
    </row>
    <row r="8619" spans="1:17" x14ac:dyDescent="0.25">
      <c r="A8619" t="s">
        <v>9101</v>
      </c>
      <c r="B8619" s="1">
        <v>42979</v>
      </c>
      <c r="C8619" s="1">
        <v>42985</v>
      </c>
      <c r="D8619" t="s">
        <v>14</v>
      </c>
      <c r="E8619" t="s">
        <v>451</v>
      </c>
      <c r="F8619">
        <v>0</v>
      </c>
      <c r="G8619">
        <v>30775276</v>
      </c>
      <c r="H8619">
        <v>0</v>
      </c>
      <c r="I8619">
        <v>0</v>
      </c>
      <c r="J8619">
        <v>0</v>
      </c>
      <c r="K8619">
        <v>45</v>
      </c>
      <c r="L8619" t="s">
        <v>54</v>
      </c>
      <c r="M8619" s="2">
        <v>1384887420</v>
      </c>
      <c r="N8619" s="2" t="str">
        <f>VLOOKUP(Tabla1[[#This Row],[nemo]],'Nemos y clasificaciones'!$A$2:$B$5000,2,FALSE)</f>
        <v>COMPANIA DE INVERSIONES LA ESPANOLA S.A.</v>
      </c>
      <c r="O8619" s="2" t="str">
        <f>VLOOKUP(Tabla1[[#This Row],[nemo]],'Nemos y clasificaciones'!$A$1:$C$3000,3,FALSE)</f>
        <v>Servicios financieros</v>
      </c>
      <c r="P8619" s="2"/>
      <c r="Q8619" s="2"/>
    </row>
    <row r="8620" spans="1:17" x14ac:dyDescent="0.25">
      <c r="A8620" t="s">
        <v>9961</v>
      </c>
      <c r="B8620" s="1">
        <v>42738</v>
      </c>
      <c r="C8620" s="1">
        <v>42744</v>
      </c>
      <c r="D8620" t="s">
        <v>14</v>
      </c>
      <c r="E8620" t="s">
        <v>451</v>
      </c>
      <c r="F8620">
        <v>0</v>
      </c>
      <c r="G8620">
        <v>30775276</v>
      </c>
      <c r="H8620">
        <v>0</v>
      </c>
      <c r="I8620">
        <v>0</v>
      </c>
      <c r="J8620">
        <v>0</v>
      </c>
      <c r="K8620">
        <v>45</v>
      </c>
      <c r="L8620" t="s">
        <v>54</v>
      </c>
      <c r="M8620" s="2">
        <v>1384887420</v>
      </c>
      <c r="N8620" s="2" t="str">
        <f>VLOOKUP(Tabla1[[#This Row],[nemo]],'Nemos y clasificaciones'!$A$2:$B$5000,2,FALSE)</f>
        <v>COMPANIA DE INVERSIONES LA ESPANOLA S.A.</v>
      </c>
      <c r="O8620" s="2" t="str">
        <f>VLOOKUP(Tabla1[[#This Row],[nemo]],'Nemos y clasificaciones'!$A$1:$C$3000,3,FALSE)</f>
        <v>Servicios financieros</v>
      </c>
      <c r="P8620" s="2"/>
      <c r="Q8620" s="2"/>
    </row>
    <row r="8621" spans="1:17" x14ac:dyDescent="0.25">
      <c r="A8621" t="s">
        <v>10269</v>
      </c>
      <c r="B8621" s="1">
        <v>42615</v>
      </c>
      <c r="C8621" s="1">
        <v>42621</v>
      </c>
      <c r="D8621" t="s">
        <v>14</v>
      </c>
      <c r="E8621" t="s">
        <v>451</v>
      </c>
      <c r="F8621">
        <v>0</v>
      </c>
      <c r="G8621">
        <v>30775276</v>
      </c>
      <c r="H8621">
        <v>0</v>
      </c>
      <c r="I8621">
        <v>0</v>
      </c>
      <c r="J8621">
        <v>0</v>
      </c>
      <c r="K8621">
        <v>45</v>
      </c>
      <c r="L8621" t="s">
        <v>54</v>
      </c>
      <c r="M8621" s="2">
        <v>1384887420</v>
      </c>
      <c r="N8621" s="2" t="str">
        <f>VLOOKUP(Tabla1[[#This Row],[nemo]],'Nemos y clasificaciones'!$A$2:$B$5000,2,FALSE)</f>
        <v>COMPANIA DE INVERSIONES LA ESPANOLA S.A.</v>
      </c>
      <c r="O8621" s="2" t="str">
        <f>VLOOKUP(Tabla1[[#This Row],[nemo]],'Nemos y clasificaciones'!$A$1:$C$3000,3,FALSE)</f>
        <v>Servicios financieros</v>
      </c>
      <c r="P8621" s="2"/>
      <c r="Q8621" s="2"/>
    </row>
    <row r="8622" spans="1:17" x14ac:dyDescent="0.25">
      <c r="A8622" t="s">
        <v>10968</v>
      </c>
      <c r="B8622" s="1">
        <v>42374</v>
      </c>
      <c r="C8622" s="1">
        <v>42380</v>
      </c>
      <c r="D8622" t="s">
        <v>14</v>
      </c>
      <c r="E8622" t="s">
        <v>451</v>
      </c>
      <c r="F8622">
        <v>0</v>
      </c>
      <c r="G8622">
        <v>30775276</v>
      </c>
      <c r="H8622">
        <v>0</v>
      </c>
      <c r="I8622">
        <v>0</v>
      </c>
      <c r="J8622">
        <v>0</v>
      </c>
      <c r="K8622">
        <v>45</v>
      </c>
      <c r="L8622" t="s">
        <v>54</v>
      </c>
      <c r="M8622" s="2">
        <v>1384887420</v>
      </c>
      <c r="N8622" s="2" t="str">
        <f>VLOOKUP(Tabla1[[#This Row],[nemo]],'Nemos y clasificaciones'!$A$2:$B$5000,2,FALSE)</f>
        <v>COMPANIA DE INVERSIONES LA ESPANOLA S.A.</v>
      </c>
      <c r="O8622" s="2" t="str">
        <f>VLOOKUP(Tabla1[[#This Row],[nemo]],'Nemos y clasificaciones'!$A$1:$C$3000,3,FALSE)</f>
        <v>Servicios financieros</v>
      </c>
      <c r="P8622" s="2"/>
      <c r="Q8622" s="2"/>
    </row>
    <row r="8623" spans="1:17" x14ac:dyDescent="0.25">
      <c r="A8623" t="s">
        <v>11297</v>
      </c>
      <c r="B8623" s="1">
        <v>42249</v>
      </c>
      <c r="C8623" s="1">
        <v>42255</v>
      </c>
      <c r="D8623" t="s">
        <v>14</v>
      </c>
      <c r="E8623" t="s">
        <v>451</v>
      </c>
      <c r="F8623">
        <v>0</v>
      </c>
      <c r="G8623">
        <v>30775276</v>
      </c>
      <c r="H8623">
        <v>0</v>
      </c>
      <c r="I8623">
        <v>0</v>
      </c>
      <c r="J8623">
        <v>0</v>
      </c>
      <c r="K8623">
        <v>45</v>
      </c>
      <c r="L8623" t="s">
        <v>54</v>
      </c>
      <c r="M8623" s="2">
        <v>1384887420</v>
      </c>
      <c r="N8623" s="2" t="str">
        <f>VLOOKUP(Tabla1[[#This Row],[nemo]],'Nemos y clasificaciones'!$A$2:$B$5000,2,FALSE)</f>
        <v>COMPANIA DE INVERSIONES LA ESPANOLA S.A.</v>
      </c>
      <c r="O8623" s="2" t="str">
        <f>VLOOKUP(Tabla1[[#This Row],[nemo]],'Nemos y clasificaciones'!$A$1:$C$3000,3,FALSE)</f>
        <v>Servicios financieros</v>
      </c>
      <c r="P8623" s="2"/>
      <c r="Q8623" s="2"/>
    </row>
    <row r="8624" spans="1:17" x14ac:dyDescent="0.25">
      <c r="A8624" t="s">
        <v>12014</v>
      </c>
      <c r="B8624" s="1">
        <v>42010</v>
      </c>
      <c r="C8624" s="1">
        <v>42016</v>
      </c>
      <c r="D8624" t="s">
        <v>14</v>
      </c>
      <c r="E8624" t="s">
        <v>451</v>
      </c>
      <c r="F8624">
        <v>0</v>
      </c>
      <c r="G8624">
        <v>30775276</v>
      </c>
      <c r="H8624">
        <v>0</v>
      </c>
      <c r="I8624">
        <v>0</v>
      </c>
      <c r="J8624">
        <v>0</v>
      </c>
      <c r="K8624">
        <v>45</v>
      </c>
      <c r="L8624" t="s">
        <v>54</v>
      </c>
      <c r="M8624" s="2">
        <v>1384887420</v>
      </c>
      <c r="N8624" s="2" t="str">
        <f>VLOOKUP(Tabla1[[#This Row],[nemo]],'Nemos y clasificaciones'!$A$2:$B$5000,2,FALSE)</f>
        <v>COMPANIA DE INVERSIONES LA ESPANOLA S.A.</v>
      </c>
      <c r="O8624" s="2" t="str">
        <f>VLOOKUP(Tabla1[[#This Row],[nemo]],'Nemos y clasificaciones'!$A$1:$C$3000,3,FALSE)</f>
        <v>Servicios financieros</v>
      </c>
      <c r="P8624" s="2"/>
      <c r="Q8624" s="2"/>
    </row>
    <row r="8625" spans="1:17" x14ac:dyDescent="0.25">
      <c r="A8625" t="s">
        <v>12035</v>
      </c>
      <c r="B8625" s="1">
        <v>42002</v>
      </c>
      <c r="C8625" s="1">
        <v>42009</v>
      </c>
      <c r="D8625" t="s">
        <v>21</v>
      </c>
      <c r="E8625" t="s">
        <v>12036</v>
      </c>
      <c r="F8625">
        <v>0</v>
      </c>
      <c r="G8625">
        <v>100000</v>
      </c>
      <c r="H8625">
        <v>0</v>
      </c>
      <c r="I8625">
        <v>0</v>
      </c>
      <c r="J8625">
        <v>0</v>
      </c>
      <c r="K8625">
        <v>1.4999999999999999E-2</v>
      </c>
      <c r="L8625" t="s">
        <v>23</v>
      </c>
      <c r="M8625" s="4">
        <v>1500</v>
      </c>
      <c r="N8625" s="2" t="str">
        <f>VLOOKUP(Tabla1[[#This Row],[nemo]],'Nemos y clasificaciones'!$A$2:$B$5000,2,FALSE)</f>
        <v>ISHARES MSCI EMERG. MARKETS EAST EUR ETF</v>
      </c>
      <c r="O8625" s="4" t="str">
        <f>VLOOKUP(Tabla1[[#This Row],[nemo]],'Nemos y clasificaciones'!$A$1:$C$3000,3,FALSE)</f>
        <v>ETF</v>
      </c>
      <c r="P8625" s="4"/>
      <c r="Q8625" s="4"/>
    </row>
    <row r="8626" spans="1:17" x14ac:dyDescent="0.25">
      <c r="A8626" t="s">
        <v>9576</v>
      </c>
      <c r="B8626" s="1">
        <v>42867</v>
      </c>
      <c r="C8626" s="1">
        <v>42873</v>
      </c>
      <c r="D8626" t="s">
        <v>14</v>
      </c>
      <c r="E8626" t="s">
        <v>1690</v>
      </c>
      <c r="F8626">
        <v>0</v>
      </c>
      <c r="G8626">
        <v>513087688</v>
      </c>
      <c r="H8626">
        <v>0</v>
      </c>
      <c r="I8626">
        <v>0</v>
      </c>
      <c r="J8626">
        <v>0</v>
      </c>
      <c r="K8626">
        <v>9.0530000000000008</v>
      </c>
      <c r="L8626" t="s">
        <v>16</v>
      </c>
      <c r="M8626" s="2">
        <v>4644982839.4639997</v>
      </c>
      <c r="N8626" s="2" t="str">
        <f>VLOOKUP(Tabla1[[#This Row],[nemo]],'Nemos y clasificaciones'!$A$2:$B$5000,2,FALSE)</f>
        <v>EMP. DE SERV. SANITARIOS DE LOS LAGOS SA</v>
      </c>
      <c r="O8626" s="2" t="str">
        <f>VLOOKUP(Tabla1[[#This Row],[nemo]],'Nemos y clasificaciones'!$A$1:$C$3000,3,FALSE)</f>
        <v>Servicios sanitarios y gas</v>
      </c>
      <c r="P8626" s="2"/>
      <c r="Q8626" s="2"/>
    </row>
    <row r="8627" spans="1:17" x14ac:dyDescent="0.25">
      <c r="A8627" t="s">
        <v>10573</v>
      </c>
      <c r="B8627" s="1">
        <v>42504</v>
      </c>
      <c r="C8627" s="1">
        <v>42510</v>
      </c>
      <c r="D8627" t="s">
        <v>14</v>
      </c>
      <c r="E8627" t="s">
        <v>1690</v>
      </c>
      <c r="F8627">
        <v>0</v>
      </c>
      <c r="G8627">
        <v>513087688</v>
      </c>
      <c r="H8627">
        <v>0</v>
      </c>
      <c r="I8627">
        <v>0</v>
      </c>
      <c r="J8627">
        <v>0</v>
      </c>
      <c r="K8627">
        <v>8.66</v>
      </c>
      <c r="L8627" t="s">
        <v>16</v>
      </c>
      <c r="M8627" s="2">
        <v>4443339378.0799999</v>
      </c>
      <c r="N8627" s="2" t="str">
        <f>VLOOKUP(Tabla1[[#This Row],[nemo]],'Nemos y clasificaciones'!$A$2:$B$5000,2,FALSE)</f>
        <v>EMP. DE SERV. SANITARIOS DE LOS LAGOS SA</v>
      </c>
      <c r="O8627" s="2" t="str">
        <f>VLOOKUP(Tabla1[[#This Row],[nemo]],'Nemos y clasificaciones'!$A$1:$C$3000,3,FALSE)</f>
        <v>Servicios sanitarios y gas</v>
      </c>
      <c r="P8627" s="2"/>
      <c r="Q8627" s="2"/>
    </row>
    <row r="8628" spans="1:17" x14ac:dyDescent="0.25">
      <c r="A8628" t="s">
        <v>8155</v>
      </c>
      <c r="B8628" s="1">
        <v>43232</v>
      </c>
      <c r="C8628" s="1">
        <v>43238</v>
      </c>
      <c r="D8628" t="s">
        <v>14</v>
      </c>
      <c r="E8628" t="s">
        <v>1690</v>
      </c>
      <c r="F8628">
        <v>0</v>
      </c>
      <c r="G8628">
        <v>513087688</v>
      </c>
      <c r="H8628">
        <v>0</v>
      </c>
      <c r="I8628">
        <v>0</v>
      </c>
      <c r="J8628">
        <v>0</v>
      </c>
      <c r="K8628">
        <v>8.5399999999999991</v>
      </c>
      <c r="L8628" t="s">
        <v>16</v>
      </c>
      <c r="M8628" s="2">
        <v>4381768855.5200005</v>
      </c>
      <c r="N8628" s="2" t="str">
        <f>VLOOKUP(Tabla1[[#This Row],[nemo]],'Nemos y clasificaciones'!$A$2:$B$5000,2,FALSE)</f>
        <v>EMP. DE SERV. SANITARIOS DE LOS LAGOS SA</v>
      </c>
      <c r="O8628" s="2" t="str">
        <f>VLOOKUP(Tabla1[[#This Row],[nemo]],'Nemos y clasificaciones'!$A$1:$C$3000,3,FALSE)</f>
        <v>Servicios sanitarios y gas</v>
      </c>
      <c r="P8628" s="2"/>
      <c r="Q8628" s="2"/>
    </row>
    <row r="8629" spans="1:17" x14ac:dyDescent="0.25">
      <c r="A8629" t="s">
        <v>6393</v>
      </c>
      <c r="B8629" s="1">
        <v>43595</v>
      </c>
      <c r="C8629" s="1">
        <v>43601</v>
      </c>
      <c r="D8629" t="s">
        <v>14</v>
      </c>
      <c r="E8629" t="s">
        <v>1690</v>
      </c>
      <c r="F8629">
        <v>0</v>
      </c>
      <c r="G8629">
        <v>513087688</v>
      </c>
      <c r="H8629">
        <v>0</v>
      </c>
      <c r="I8629">
        <v>0</v>
      </c>
      <c r="J8629">
        <v>0</v>
      </c>
      <c r="K8629">
        <v>7.609</v>
      </c>
      <c r="L8629" t="s">
        <v>16</v>
      </c>
      <c r="M8629" s="2">
        <v>3904084217.9920001</v>
      </c>
      <c r="N8629" s="2" t="str">
        <f>VLOOKUP(Tabla1[[#This Row],[nemo]],'Nemos y clasificaciones'!$A$2:$B$5000,2,FALSE)</f>
        <v>EMP. DE SERV. SANITARIOS DE LOS LAGOS SA</v>
      </c>
      <c r="O8629" s="2" t="str">
        <f>VLOOKUP(Tabla1[[#This Row],[nemo]],'Nemos y clasificaciones'!$A$1:$C$3000,3,FALSE)</f>
        <v>Servicios sanitarios y gas</v>
      </c>
      <c r="P8629" s="2"/>
      <c r="Q8629" s="2"/>
    </row>
    <row r="8630" spans="1:17" x14ac:dyDescent="0.25">
      <c r="A8630" t="s">
        <v>11628</v>
      </c>
      <c r="B8630" s="1">
        <v>42138</v>
      </c>
      <c r="C8630" s="1">
        <v>42144</v>
      </c>
      <c r="D8630" t="s">
        <v>14</v>
      </c>
      <c r="E8630" t="s">
        <v>1690</v>
      </c>
      <c r="F8630">
        <v>0</v>
      </c>
      <c r="G8630">
        <v>513087688</v>
      </c>
      <c r="H8630">
        <v>0</v>
      </c>
      <c r="I8630">
        <v>0</v>
      </c>
      <c r="J8630">
        <v>0</v>
      </c>
      <c r="K8630">
        <v>7.1550000000000002</v>
      </c>
      <c r="L8630" t="s">
        <v>16</v>
      </c>
      <c r="M8630" s="2">
        <v>3671142407.6399999</v>
      </c>
      <c r="N8630" s="2" t="str">
        <f>VLOOKUP(Tabla1[[#This Row],[nemo]],'Nemos y clasificaciones'!$A$2:$B$5000,2,FALSE)</f>
        <v>EMP. DE SERV. SANITARIOS DE LOS LAGOS SA</v>
      </c>
      <c r="O8630" s="2" t="str">
        <f>VLOOKUP(Tabla1[[#This Row],[nemo]],'Nemos y clasificaciones'!$A$1:$C$3000,3,FALSE)</f>
        <v>Servicios sanitarios y gas</v>
      </c>
      <c r="P8630" s="2"/>
      <c r="Q8630" s="2"/>
    </row>
    <row r="8631" spans="1:17" x14ac:dyDescent="0.25">
      <c r="A8631" t="s">
        <v>12023</v>
      </c>
      <c r="B8631" s="1">
        <v>42007</v>
      </c>
      <c r="C8631" s="1">
        <v>42013</v>
      </c>
      <c r="D8631" t="s">
        <v>14</v>
      </c>
      <c r="E8631" t="s">
        <v>1690</v>
      </c>
      <c r="F8631">
        <v>0</v>
      </c>
      <c r="G8631">
        <v>513087688</v>
      </c>
      <c r="H8631">
        <v>0</v>
      </c>
      <c r="I8631">
        <v>0</v>
      </c>
      <c r="J8631">
        <v>0</v>
      </c>
      <c r="K8631">
        <v>4.8659999999999997</v>
      </c>
      <c r="L8631" t="s">
        <v>16</v>
      </c>
      <c r="M8631" s="2">
        <v>2496684689.8080001</v>
      </c>
      <c r="N8631" s="2" t="str">
        <f>VLOOKUP(Tabla1[[#This Row],[nemo]],'Nemos y clasificaciones'!$A$2:$B$5000,2,FALSE)</f>
        <v>EMP. DE SERV. SANITARIOS DE LOS LAGOS SA</v>
      </c>
      <c r="O8631" s="2" t="str">
        <f>VLOOKUP(Tabla1[[#This Row],[nemo]],'Nemos y clasificaciones'!$A$1:$C$3000,3,FALSE)</f>
        <v>Servicios sanitarios y gas</v>
      </c>
      <c r="P8631" s="2"/>
      <c r="Q8631" s="2"/>
    </row>
    <row r="8632" spans="1:17" x14ac:dyDescent="0.25">
      <c r="A8632" t="s">
        <v>9947</v>
      </c>
      <c r="B8632" s="1">
        <v>42745</v>
      </c>
      <c r="C8632" s="1">
        <v>42751</v>
      </c>
      <c r="D8632" t="s">
        <v>14</v>
      </c>
      <c r="E8632" t="s">
        <v>1690</v>
      </c>
      <c r="F8632">
        <v>0</v>
      </c>
      <c r="G8632">
        <v>513087688</v>
      </c>
      <c r="H8632">
        <v>0</v>
      </c>
      <c r="I8632">
        <v>0</v>
      </c>
      <c r="J8632">
        <v>0</v>
      </c>
      <c r="K8632">
        <v>4.6840000000000002</v>
      </c>
      <c r="L8632" t="s">
        <v>16</v>
      </c>
      <c r="M8632" s="2">
        <v>2403302730.592</v>
      </c>
      <c r="N8632" s="2" t="str">
        <f>VLOOKUP(Tabla1[[#This Row],[nemo]],'Nemos y clasificaciones'!$A$2:$B$5000,2,FALSE)</f>
        <v>EMP. DE SERV. SANITARIOS DE LOS LAGOS SA</v>
      </c>
      <c r="O8632" s="2" t="str">
        <f>VLOOKUP(Tabla1[[#This Row],[nemo]],'Nemos y clasificaciones'!$A$1:$C$3000,3,FALSE)</f>
        <v>Servicios sanitarios y gas</v>
      </c>
      <c r="P8632" s="2"/>
      <c r="Q8632" s="2"/>
    </row>
    <row r="8633" spans="1:17" x14ac:dyDescent="0.25">
      <c r="A8633" t="s">
        <v>8646</v>
      </c>
      <c r="B8633" s="1">
        <v>43106</v>
      </c>
      <c r="C8633" s="1">
        <v>43112</v>
      </c>
      <c r="D8633" t="s">
        <v>14</v>
      </c>
      <c r="E8633" t="s">
        <v>1690</v>
      </c>
      <c r="F8633">
        <v>0</v>
      </c>
      <c r="G8633">
        <v>513087688</v>
      </c>
      <c r="H8633">
        <v>0</v>
      </c>
      <c r="I8633">
        <v>0</v>
      </c>
      <c r="J8633">
        <v>0</v>
      </c>
      <c r="K8633">
        <v>4.22</v>
      </c>
      <c r="L8633" t="s">
        <v>16</v>
      </c>
      <c r="M8633" s="2">
        <v>2165230043.3600001</v>
      </c>
      <c r="N8633" s="2" t="str">
        <f>VLOOKUP(Tabla1[[#This Row],[nemo]],'Nemos y clasificaciones'!$A$2:$B$5000,2,FALSE)</f>
        <v>EMP. DE SERV. SANITARIOS DE LOS LAGOS SA</v>
      </c>
      <c r="O8633" s="2" t="str">
        <f>VLOOKUP(Tabla1[[#This Row],[nemo]],'Nemos y clasificaciones'!$A$1:$C$3000,3,FALSE)</f>
        <v>Servicios sanitarios y gas</v>
      </c>
      <c r="P8633" s="2"/>
      <c r="Q8633" s="2"/>
    </row>
    <row r="8634" spans="1:17" x14ac:dyDescent="0.25">
      <c r="A8634" t="s">
        <v>10970</v>
      </c>
      <c r="B8634" s="1">
        <v>42374</v>
      </c>
      <c r="C8634" s="1">
        <v>42380</v>
      </c>
      <c r="D8634" t="s">
        <v>14</v>
      </c>
      <c r="E8634" t="s">
        <v>1690</v>
      </c>
      <c r="F8634">
        <v>0</v>
      </c>
      <c r="G8634">
        <v>513087688</v>
      </c>
      <c r="H8634">
        <v>0</v>
      </c>
      <c r="I8634">
        <v>0</v>
      </c>
      <c r="J8634">
        <v>0</v>
      </c>
      <c r="K8634">
        <v>3.847</v>
      </c>
      <c r="L8634" t="s">
        <v>16</v>
      </c>
      <c r="M8634" s="2">
        <v>1973848335.7360001</v>
      </c>
      <c r="N8634" s="2" t="str">
        <f>VLOOKUP(Tabla1[[#This Row],[nemo]],'Nemos y clasificaciones'!$A$2:$B$5000,2,FALSE)</f>
        <v>EMP. DE SERV. SANITARIOS DE LOS LAGOS SA</v>
      </c>
      <c r="O8634" s="2" t="str">
        <f>VLOOKUP(Tabla1[[#This Row],[nemo]],'Nemos y clasificaciones'!$A$1:$C$3000,3,FALSE)</f>
        <v>Servicios sanitarios y gas</v>
      </c>
      <c r="P8634" s="2"/>
      <c r="Q8634" s="2"/>
    </row>
    <row r="8635" spans="1:17" x14ac:dyDescent="0.25">
      <c r="A8635" t="s">
        <v>6966</v>
      </c>
      <c r="B8635" s="1">
        <v>43474</v>
      </c>
      <c r="C8635" s="1">
        <v>43480</v>
      </c>
      <c r="D8635" t="s">
        <v>14</v>
      </c>
      <c r="E8635" t="s">
        <v>1690</v>
      </c>
      <c r="F8635">
        <v>0</v>
      </c>
      <c r="G8635">
        <v>513087688</v>
      </c>
      <c r="H8635">
        <v>0</v>
      </c>
      <c r="I8635">
        <v>0</v>
      </c>
      <c r="J8635">
        <v>0</v>
      </c>
      <c r="K8635">
        <v>3.7210000000000001</v>
      </c>
      <c r="L8635" t="s">
        <v>16</v>
      </c>
      <c r="M8635" s="2">
        <v>1909199287.0480001</v>
      </c>
      <c r="N8635" s="2" t="str">
        <f>VLOOKUP(Tabla1[[#This Row],[nemo]],'Nemos y clasificaciones'!$A$2:$B$5000,2,FALSE)</f>
        <v>EMP. DE SERV. SANITARIOS DE LOS LAGOS SA</v>
      </c>
      <c r="O8635" s="2" t="str">
        <f>VLOOKUP(Tabla1[[#This Row],[nemo]],'Nemos y clasificaciones'!$A$1:$C$3000,3,FALSE)</f>
        <v>Servicios sanitarios y gas</v>
      </c>
      <c r="P8635" s="2"/>
      <c r="Q8635" s="2"/>
    </row>
    <row r="8636" spans="1:17" x14ac:dyDescent="0.25">
      <c r="A8636" t="s">
        <v>1686</v>
      </c>
      <c r="B8636" s="1">
        <v>44338</v>
      </c>
      <c r="C8636" s="1">
        <v>44344</v>
      </c>
      <c r="D8636" t="s">
        <v>14</v>
      </c>
      <c r="E8636" t="s">
        <v>1690</v>
      </c>
      <c r="F8636">
        <v>0</v>
      </c>
      <c r="G8636">
        <v>513087688</v>
      </c>
      <c r="H8636">
        <v>0</v>
      </c>
      <c r="I8636">
        <v>0</v>
      </c>
      <c r="J8636">
        <v>0</v>
      </c>
      <c r="K8636">
        <v>2.4359999999999999</v>
      </c>
      <c r="L8636" t="s">
        <v>16</v>
      </c>
      <c r="M8636" s="2">
        <v>1249881607.9679999</v>
      </c>
      <c r="N8636" s="2" t="str">
        <f>VLOOKUP(Tabla1[[#This Row],[nemo]],'Nemos y clasificaciones'!$A$2:$B$5000,2,FALSE)</f>
        <v>EMP. DE SERV. SANITARIOS DE LOS LAGOS SA</v>
      </c>
      <c r="O8636" s="2" t="str">
        <f>VLOOKUP(Tabla1[[#This Row],[nemo]],'Nemos y clasificaciones'!$A$1:$C$3000,3,FALSE)</f>
        <v>Servicios sanitarios y gas</v>
      </c>
      <c r="P8636" s="2"/>
      <c r="Q8636" s="2"/>
    </row>
    <row r="8637" spans="1:17" x14ac:dyDescent="0.25">
      <c r="A8637" t="s">
        <v>9576</v>
      </c>
      <c r="B8637" s="1">
        <v>42867</v>
      </c>
      <c r="C8637" s="1">
        <v>42873</v>
      </c>
      <c r="D8637" t="s">
        <v>14</v>
      </c>
      <c r="E8637" t="s">
        <v>1687</v>
      </c>
      <c r="F8637">
        <v>0</v>
      </c>
      <c r="G8637">
        <v>445172423</v>
      </c>
      <c r="H8637">
        <v>0</v>
      </c>
      <c r="I8637">
        <v>0</v>
      </c>
      <c r="J8637">
        <v>0</v>
      </c>
      <c r="K8637">
        <v>9.0530000000000008</v>
      </c>
      <c r="L8637" t="s">
        <v>16</v>
      </c>
      <c r="M8637" s="2">
        <v>4030145945.4190001</v>
      </c>
      <c r="N8637" s="2" t="str">
        <f>VLOOKUP(Tabla1[[#This Row],[nemo]],'Nemos y clasificaciones'!$A$2:$B$5000,2,FALSE)</f>
        <v>EMP. DE SERV. SANITARIOS DE LOS LAGOS SA</v>
      </c>
      <c r="O8637" s="2" t="str">
        <f>VLOOKUP(Tabla1[[#This Row],[nemo]],'Nemos y clasificaciones'!$A$1:$C$3000,3,FALSE)</f>
        <v>Servicios sanitarios y gas</v>
      </c>
      <c r="P8637" s="2"/>
      <c r="Q8637" s="2"/>
    </row>
    <row r="8638" spans="1:17" x14ac:dyDescent="0.25">
      <c r="A8638" t="s">
        <v>10573</v>
      </c>
      <c r="B8638" s="1">
        <v>42504</v>
      </c>
      <c r="C8638" s="1">
        <v>42510</v>
      </c>
      <c r="D8638" t="s">
        <v>14</v>
      </c>
      <c r="E8638" t="s">
        <v>1687</v>
      </c>
      <c r="F8638">
        <v>0</v>
      </c>
      <c r="G8638">
        <v>445172423</v>
      </c>
      <c r="H8638">
        <v>0</v>
      </c>
      <c r="I8638">
        <v>0</v>
      </c>
      <c r="J8638">
        <v>0</v>
      </c>
      <c r="K8638">
        <v>8.66</v>
      </c>
      <c r="L8638" t="s">
        <v>16</v>
      </c>
      <c r="M8638" s="2">
        <v>3855193183.1799998</v>
      </c>
      <c r="N8638" s="2" t="str">
        <f>VLOOKUP(Tabla1[[#This Row],[nemo]],'Nemos y clasificaciones'!$A$2:$B$5000,2,FALSE)</f>
        <v>EMP. DE SERV. SANITARIOS DE LOS LAGOS SA</v>
      </c>
      <c r="O8638" s="2" t="str">
        <f>VLOOKUP(Tabla1[[#This Row],[nemo]],'Nemos y clasificaciones'!$A$1:$C$3000,3,FALSE)</f>
        <v>Servicios sanitarios y gas</v>
      </c>
      <c r="P8638" s="2"/>
      <c r="Q8638" s="2"/>
    </row>
    <row r="8639" spans="1:17" x14ac:dyDescent="0.25">
      <c r="A8639" t="s">
        <v>8155</v>
      </c>
      <c r="B8639" s="1">
        <v>43232</v>
      </c>
      <c r="C8639" s="1">
        <v>43238</v>
      </c>
      <c r="D8639" t="s">
        <v>14</v>
      </c>
      <c r="E8639" t="s">
        <v>1687</v>
      </c>
      <c r="F8639">
        <v>0</v>
      </c>
      <c r="G8639">
        <v>445172423</v>
      </c>
      <c r="H8639">
        <v>0</v>
      </c>
      <c r="I8639">
        <v>0</v>
      </c>
      <c r="J8639">
        <v>0</v>
      </c>
      <c r="K8639">
        <v>8.5399999999999991</v>
      </c>
      <c r="L8639" t="s">
        <v>16</v>
      </c>
      <c r="M8639" s="2">
        <v>3801772492.4200001</v>
      </c>
      <c r="N8639" s="2" t="str">
        <f>VLOOKUP(Tabla1[[#This Row],[nemo]],'Nemos y clasificaciones'!$A$2:$B$5000,2,FALSE)</f>
        <v>EMP. DE SERV. SANITARIOS DE LOS LAGOS SA</v>
      </c>
      <c r="O8639" s="2" t="str">
        <f>VLOOKUP(Tabla1[[#This Row],[nemo]],'Nemos y clasificaciones'!$A$1:$C$3000,3,FALSE)</f>
        <v>Servicios sanitarios y gas</v>
      </c>
      <c r="P8639" s="2"/>
      <c r="Q8639" s="2"/>
    </row>
    <row r="8640" spans="1:17" x14ac:dyDescent="0.25">
      <c r="A8640" t="s">
        <v>6393</v>
      </c>
      <c r="B8640" s="1">
        <v>43595</v>
      </c>
      <c r="C8640" s="1">
        <v>43601</v>
      </c>
      <c r="D8640" t="s">
        <v>14</v>
      </c>
      <c r="E8640" t="s">
        <v>1687</v>
      </c>
      <c r="F8640">
        <v>0</v>
      </c>
      <c r="G8640">
        <v>445172423</v>
      </c>
      <c r="H8640">
        <v>0</v>
      </c>
      <c r="I8640">
        <v>0</v>
      </c>
      <c r="J8640">
        <v>0</v>
      </c>
      <c r="K8640">
        <v>7.609</v>
      </c>
      <c r="L8640" t="s">
        <v>16</v>
      </c>
      <c r="M8640" s="2">
        <v>3387316966.6069999</v>
      </c>
      <c r="N8640" s="2" t="str">
        <f>VLOOKUP(Tabla1[[#This Row],[nemo]],'Nemos y clasificaciones'!$A$2:$B$5000,2,FALSE)</f>
        <v>EMP. DE SERV. SANITARIOS DE LOS LAGOS SA</v>
      </c>
      <c r="O8640" s="2" t="str">
        <f>VLOOKUP(Tabla1[[#This Row],[nemo]],'Nemos y clasificaciones'!$A$1:$C$3000,3,FALSE)</f>
        <v>Servicios sanitarios y gas</v>
      </c>
      <c r="P8640" s="2"/>
      <c r="Q8640" s="2"/>
    </row>
    <row r="8641" spans="1:17" x14ac:dyDescent="0.25">
      <c r="A8641" t="s">
        <v>11628</v>
      </c>
      <c r="B8641" s="1">
        <v>42138</v>
      </c>
      <c r="C8641" s="1">
        <v>42144</v>
      </c>
      <c r="D8641" t="s">
        <v>14</v>
      </c>
      <c r="E8641" t="s">
        <v>1687</v>
      </c>
      <c r="F8641">
        <v>0</v>
      </c>
      <c r="G8641">
        <v>445172423</v>
      </c>
      <c r="H8641">
        <v>0</v>
      </c>
      <c r="I8641">
        <v>0</v>
      </c>
      <c r="J8641">
        <v>0</v>
      </c>
      <c r="K8641">
        <v>7.1550000000000002</v>
      </c>
      <c r="L8641" t="s">
        <v>16</v>
      </c>
      <c r="M8641" s="2">
        <v>3185208686.5650001</v>
      </c>
      <c r="N8641" s="2" t="str">
        <f>VLOOKUP(Tabla1[[#This Row],[nemo]],'Nemos y clasificaciones'!$A$2:$B$5000,2,FALSE)</f>
        <v>EMP. DE SERV. SANITARIOS DE LOS LAGOS SA</v>
      </c>
      <c r="O8641" s="2" t="str">
        <f>VLOOKUP(Tabla1[[#This Row],[nemo]],'Nemos y clasificaciones'!$A$1:$C$3000,3,FALSE)</f>
        <v>Servicios sanitarios y gas</v>
      </c>
      <c r="P8641" s="2"/>
      <c r="Q8641" s="2"/>
    </row>
    <row r="8642" spans="1:17" x14ac:dyDescent="0.25">
      <c r="A8642" t="s">
        <v>12023</v>
      </c>
      <c r="B8642" s="1">
        <v>42007</v>
      </c>
      <c r="C8642" s="1">
        <v>42013</v>
      </c>
      <c r="D8642" t="s">
        <v>14</v>
      </c>
      <c r="E8642" t="s">
        <v>1687</v>
      </c>
      <c r="F8642">
        <v>0</v>
      </c>
      <c r="G8642">
        <v>445172423</v>
      </c>
      <c r="H8642">
        <v>0</v>
      </c>
      <c r="I8642">
        <v>0</v>
      </c>
      <c r="J8642">
        <v>0</v>
      </c>
      <c r="K8642">
        <v>4.8659999999999997</v>
      </c>
      <c r="L8642" t="s">
        <v>16</v>
      </c>
      <c r="M8642" s="2">
        <v>2166209010.3179998</v>
      </c>
      <c r="N8642" s="2" t="str">
        <f>VLOOKUP(Tabla1[[#This Row],[nemo]],'Nemos y clasificaciones'!$A$2:$B$5000,2,FALSE)</f>
        <v>EMP. DE SERV. SANITARIOS DE LOS LAGOS SA</v>
      </c>
      <c r="O8642" s="2" t="str">
        <f>VLOOKUP(Tabla1[[#This Row],[nemo]],'Nemos y clasificaciones'!$A$1:$C$3000,3,FALSE)</f>
        <v>Servicios sanitarios y gas</v>
      </c>
      <c r="P8642" s="2"/>
      <c r="Q8642" s="2"/>
    </row>
    <row r="8643" spans="1:17" x14ac:dyDescent="0.25">
      <c r="A8643" t="s">
        <v>9947</v>
      </c>
      <c r="B8643" s="1">
        <v>42745</v>
      </c>
      <c r="C8643" s="1">
        <v>42751</v>
      </c>
      <c r="D8643" t="s">
        <v>14</v>
      </c>
      <c r="E8643" t="s">
        <v>1687</v>
      </c>
      <c r="F8643">
        <v>0</v>
      </c>
      <c r="G8643">
        <v>445172423</v>
      </c>
      <c r="H8643">
        <v>0</v>
      </c>
      <c r="I8643">
        <v>0</v>
      </c>
      <c r="J8643">
        <v>0</v>
      </c>
      <c r="K8643">
        <v>4.6840000000000002</v>
      </c>
      <c r="L8643" t="s">
        <v>16</v>
      </c>
      <c r="M8643" s="2">
        <v>2085187629.332</v>
      </c>
      <c r="N8643" s="2" t="str">
        <f>VLOOKUP(Tabla1[[#This Row],[nemo]],'Nemos y clasificaciones'!$A$2:$B$5000,2,FALSE)</f>
        <v>EMP. DE SERV. SANITARIOS DE LOS LAGOS SA</v>
      </c>
      <c r="O8643" s="2" t="str">
        <f>VLOOKUP(Tabla1[[#This Row],[nemo]],'Nemos y clasificaciones'!$A$1:$C$3000,3,FALSE)</f>
        <v>Servicios sanitarios y gas</v>
      </c>
      <c r="P8643" s="2"/>
      <c r="Q8643" s="2"/>
    </row>
    <row r="8644" spans="1:17" x14ac:dyDescent="0.25">
      <c r="A8644" t="s">
        <v>8646</v>
      </c>
      <c r="B8644" s="1">
        <v>43106</v>
      </c>
      <c r="C8644" s="1">
        <v>43112</v>
      </c>
      <c r="D8644" t="s">
        <v>14</v>
      </c>
      <c r="E8644" t="s">
        <v>1687</v>
      </c>
      <c r="F8644">
        <v>0</v>
      </c>
      <c r="G8644">
        <v>445172423</v>
      </c>
      <c r="H8644">
        <v>0</v>
      </c>
      <c r="I8644">
        <v>0</v>
      </c>
      <c r="J8644">
        <v>0</v>
      </c>
      <c r="K8644">
        <v>4.22</v>
      </c>
      <c r="L8644" t="s">
        <v>16</v>
      </c>
      <c r="M8644" s="2">
        <v>1878627625.0599999</v>
      </c>
      <c r="N8644" s="2" t="str">
        <f>VLOOKUP(Tabla1[[#This Row],[nemo]],'Nemos y clasificaciones'!$A$2:$B$5000,2,FALSE)</f>
        <v>EMP. DE SERV. SANITARIOS DE LOS LAGOS SA</v>
      </c>
      <c r="O8644" s="2" t="str">
        <f>VLOOKUP(Tabla1[[#This Row],[nemo]],'Nemos y clasificaciones'!$A$1:$C$3000,3,FALSE)</f>
        <v>Servicios sanitarios y gas</v>
      </c>
      <c r="P8644" s="2"/>
      <c r="Q8644" s="2"/>
    </row>
    <row r="8645" spans="1:17" x14ac:dyDescent="0.25">
      <c r="A8645" t="s">
        <v>10970</v>
      </c>
      <c r="B8645" s="1">
        <v>42374</v>
      </c>
      <c r="C8645" s="1">
        <v>42380</v>
      </c>
      <c r="D8645" t="s">
        <v>14</v>
      </c>
      <c r="E8645" t="s">
        <v>1687</v>
      </c>
      <c r="F8645">
        <v>0</v>
      </c>
      <c r="G8645">
        <v>445172423</v>
      </c>
      <c r="H8645">
        <v>0</v>
      </c>
      <c r="I8645">
        <v>0</v>
      </c>
      <c r="J8645">
        <v>0</v>
      </c>
      <c r="K8645">
        <v>3.847</v>
      </c>
      <c r="L8645" t="s">
        <v>16</v>
      </c>
      <c r="M8645" s="2">
        <v>1712578311.2809999</v>
      </c>
      <c r="N8645" s="2" t="str">
        <f>VLOOKUP(Tabla1[[#This Row],[nemo]],'Nemos y clasificaciones'!$A$2:$B$5000,2,FALSE)</f>
        <v>EMP. DE SERV. SANITARIOS DE LOS LAGOS SA</v>
      </c>
      <c r="O8645" s="2" t="str">
        <f>VLOOKUP(Tabla1[[#This Row],[nemo]],'Nemos y clasificaciones'!$A$1:$C$3000,3,FALSE)</f>
        <v>Servicios sanitarios y gas</v>
      </c>
      <c r="P8645" s="2"/>
      <c r="Q8645" s="2"/>
    </row>
    <row r="8646" spans="1:17" x14ac:dyDescent="0.25">
      <c r="A8646" t="s">
        <v>6966</v>
      </c>
      <c r="B8646" s="1">
        <v>43474</v>
      </c>
      <c r="C8646" s="1">
        <v>43480</v>
      </c>
      <c r="D8646" t="s">
        <v>14</v>
      </c>
      <c r="E8646" t="s">
        <v>1687</v>
      </c>
      <c r="F8646">
        <v>0</v>
      </c>
      <c r="G8646">
        <v>445172423</v>
      </c>
      <c r="H8646">
        <v>0</v>
      </c>
      <c r="I8646">
        <v>0</v>
      </c>
      <c r="J8646">
        <v>0</v>
      </c>
      <c r="K8646">
        <v>3.7210000000000001</v>
      </c>
      <c r="L8646" t="s">
        <v>16</v>
      </c>
      <c r="M8646" s="2">
        <v>1656486585.983</v>
      </c>
      <c r="N8646" s="2" t="str">
        <f>VLOOKUP(Tabla1[[#This Row],[nemo]],'Nemos y clasificaciones'!$A$2:$B$5000,2,FALSE)</f>
        <v>EMP. DE SERV. SANITARIOS DE LOS LAGOS SA</v>
      </c>
      <c r="O8646" s="2" t="str">
        <f>VLOOKUP(Tabla1[[#This Row],[nemo]],'Nemos y clasificaciones'!$A$1:$C$3000,3,FALSE)</f>
        <v>Servicios sanitarios y gas</v>
      </c>
      <c r="P8646" s="2"/>
      <c r="Q8646" s="2"/>
    </row>
    <row r="8647" spans="1:17" x14ac:dyDescent="0.25">
      <c r="A8647" t="s">
        <v>1686</v>
      </c>
      <c r="B8647" s="1">
        <v>44338</v>
      </c>
      <c r="C8647" s="1">
        <v>44344</v>
      </c>
      <c r="D8647" t="s">
        <v>14</v>
      </c>
      <c r="E8647" t="s">
        <v>1687</v>
      </c>
      <c r="F8647">
        <v>0</v>
      </c>
      <c r="G8647">
        <v>445172423</v>
      </c>
      <c r="H8647">
        <v>0</v>
      </c>
      <c r="I8647">
        <v>0</v>
      </c>
      <c r="J8647">
        <v>0</v>
      </c>
      <c r="K8647">
        <v>2.4359999999999999</v>
      </c>
      <c r="L8647" t="s">
        <v>16</v>
      </c>
      <c r="M8647" s="2">
        <v>1084440022.428</v>
      </c>
      <c r="N8647" s="2" t="str">
        <f>VLOOKUP(Tabla1[[#This Row],[nemo]],'Nemos y clasificaciones'!$A$2:$B$5000,2,FALSE)</f>
        <v>EMP. DE SERV. SANITARIOS DE LOS LAGOS SA</v>
      </c>
      <c r="O8647" s="2" t="str">
        <f>VLOOKUP(Tabla1[[#This Row],[nemo]],'Nemos y clasificaciones'!$A$1:$C$3000,3,FALSE)</f>
        <v>Servicios sanitarios y gas</v>
      </c>
      <c r="P8647" s="2"/>
      <c r="Q8647" s="2"/>
    </row>
    <row r="8648" spans="1:17" x14ac:dyDescent="0.25">
      <c r="A8648" t="s">
        <v>9506</v>
      </c>
      <c r="B8648" s="1">
        <v>42872</v>
      </c>
      <c r="C8648" s="1">
        <v>42878</v>
      </c>
      <c r="D8648" t="s">
        <v>14</v>
      </c>
      <c r="E8648" t="s">
        <v>1824</v>
      </c>
      <c r="F8648">
        <v>0</v>
      </c>
      <c r="G8648">
        <v>2489297</v>
      </c>
      <c r="H8648">
        <v>0</v>
      </c>
      <c r="I8648">
        <v>0</v>
      </c>
      <c r="J8648">
        <v>0</v>
      </c>
      <c r="K8648">
        <v>0.92800000000000005</v>
      </c>
      <c r="L8648" t="s">
        <v>23</v>
      </c>
      <c r="M8648" s="2">
        <v>2310067.6159999999</v>
      </c>
      <c r="N8648" s="2" t="str">
        <f>VLOOKUP(Tabla1[[#This Row],[nemo]],'Nemos y clasificaciones'!$A$2:$B$5000,2,FALSE)</f>
        <v>ESSBIO S.A., SERIE A</v>
      </c>
      <c r="O8648" s="2" t="str">
        <f>VLOOKUP(Tabla1[[#This Row],[nemo]],'Nemos y clasificaciones'!$A$1:$C$3000,3,FALSE)</f>
        <v>Servicios sanitarios y gas</v>
      </c>
      <c r="P8648" s="2"/>
      <c r="Q8648" s="2"/>
    </row>
    <row r="8649" spans="1:17" x14ac:dyDescent="0.25">
      <c r="A8649" t="s">
        <v>11620</v>
      </c>
      <c r="B8649" s="1">
        <v>42138</v>
      </c>
      <c r="C8649" s="1">
        <v>42144</v>
      </c>
      <c r="D8649" t="s">
        <v>14</v>
      </c>
      <c r="E8649" t="s">
        <v>1824</v>
      </c>
      <c r="F8649">
        <v>0</v>
      </c>
      <c r="G8649">
        <v>2489297</v>
      </c>
      <c r="H8649">
        <v>0</v>
      </c>
      <c r="I8649">
        <v>0</v>
      </c>
      <c r="J8649">
        <v>0</v>
      </c>
      <c r="K8649">
        <v>0.78600000000000003</v>
      </c>
      <c r="L8649" t="s">
        <v>23</v>
      </c>
      <c r="M8649" s="2">
        <v>1956587.442</v>
      </c>
      <c r="N8649" s="2" t="str">
        <f>VLOOKUP(Tabla1[[#This Row],[nemo]],'Nemos y clasificaciones'!$A$2:$B$5000,2,FALSE)</f>
        <v>ESSBIO S.A., SERIE A</v>
      </c>
      <c r="O8649" s="2" t="str">
        <f>VLOOKUP(Tabla1[[#This Row],[nemo]],'Nemos y clasificaciones'!$A$1:$C$3000,3,FALSE)</f>
        <v>Servicios sanitarios y gas</v>
      </c>
      <c r="P8649" s="2"/>
      <c r="Q8649" s="2"/>
    </row>
    <row r="8650" spans="1:17" x14ac:dyDescent="0.25">
      <c r="A8650" t="s">
        <v>7158</v>
      </c>
      <c r="B8650" s="1">
        <v>43449</v>
      </c>
      <c r="C8650" s="1">
        <v>43455</v>
      </c>
      <c r="D8650" t="s">
        <v>14</v>
      </c>
      <c r="E8650" t="s">
        <v>1824</v>
      </c>
      <c r="F8650">
        <v>0</v>
      </c>
      <c r="G8650">
        <v>2489297</v>
      </c>
      <c r="H8650">
        <v>0</v>
      </c>
      <c r="I8650">
        <v>0</v>
      </c>
      <c r="J8650">
        <v>0</v>
      </c>
      <c r="K8650">
        <v>0.54400000000000004</v>
      </c>
      <c r="L8650" t="s">
        <v>23</v>
      </c>
      <c r="M8650" s="2">
        <v>1354177.568</v>
      </c>
      <c r="N8650" s="2" t="str">
        <f>VLOOKUP(Tabla1[[#This Row],[nemo]],'Nemos y clasificaciones'!$A$2:$B$5000,2,FALSE)</f>
        <v>ESSBIO S.A., SERIE A</v>
      </c>
      <c r="O8650" s="2" t="str">
        <f>VLOOKUP(Tabla1[[#This Row],[nemo]],'Nemos y clasificaciones'!$A$1:$C$3000,3,FALSE)</f>
        <v>Servicios sanitarios y gas</v>
      </c>
      <c r="P8650" s="2"/>
      <c r="Q8650" s="2"/>
    </row>
    <row r="8651" spans="1:17" x14ac:dyDescent="0.25">
      <c r="A8651" t="s">
        <v>8810</v>
      </c>
      <c r="B8651" s="1">
        <v>43084</v>
      </c>
      <c r="C8651" s="1">
        <v>43090</v>
      </c>
      <c r="D8651" t="s">
        <v>14</v>
      </c>
      <c r="E8651" t="s">
        <v>1824</v>
      </c>
      <c r="F8651">
        <v>0</v>
      </c>
      <c r="G8651">
        <v>2489297</v>
      </c>
      <c r="H8651">
        <v>0</v>
      </c>
      <c r="I8651">
        <v>0</v>
      </c>
      <c r="J8651">
        <v>0</v>
      </c>
      <c r="K8651">
        <v>0.54200000000000004</v>
      </c>
      <c r="L8651" t="s">
        <v>23</v>
      </c>
      <c r="M8651" s="2">
        <v>1349198.9739999999</v>
      </c>
      <c r="N8651" s="2" t="str">
        <f>VLOOKUP(Tabla1[[#This Row],[nemo]],'Nemos y clasificaciones'!$A$2:$B$5000,2,FALSE)</f>
        <v>ESSBIO S.A., SERIE A</v>
      </c>
      <c r="O8651" s="2" t="str">
        <f>VLOOKUP(Tabla1[[#This Row],[nemo]],'Nemos y clasificaciones'!$A$1:$C$3000,3,FALSE)</f>
        <v>Servicios sanitarios y gas</v>
      </c>
      <c r="P8651" s="2"/>
      <c r="Q8651" s="2"/>
    </row>
    <row r="8652" spans="1:17" x14ac:dyDescent="0.25">
      <c r="A8652" t="s">
        <v>10567</v>
      </c>
      <c r="B8652" s="1">
        <v>42504</v>
      </c>
      <c r="C8652" s="1">
        <v>42510</v>
      </c>
      <c r="D8652" t="s">
        <v>14</v>
      </c>
      <c r="E8652" t="s">
        <v>1824</v>
      </c>
      <c r="F8652">
        <v>0</v>
      </c>
      <c r="G8652">
        <v>2489297</v>
      </c>
      <c r="H8652">
        <v>0</v>
      </c>
      <c r="I8652">
        <v>0</v>
      </c>
      <c r="J8652">
        <v>0</v>
      </c>
      <c r="K8652">
        <v>0.51700000000000002</v>
      </c>
      <c r="L8652" t="s">
        <v>23</v>
      </c>
      <c r="M8652" s="2">
        <v>1286966.5490000001</v>
      </c>
      <c r="N8652" s="2" t="str">
        <f>VLOOKUP(Tabla1[[#This Row],[nemo]],'Nemos y clasificaciones'!$A$2:$B$5000,2,FALSE)</f>
        <v>ESSBIO S.A., SERIE A</v>
      </c>
      <c r="O8652" s="2" t="str">
        <f>VLOOKUP(Tabla1[[#This Row],[nemo]],'Nemos y clasificaciones'!$A$1:$C$3000,3,FALSE)</f>
        <v>Servicios sanitarios y gas</v>
      </c>
      <c r="P8652" s="2"/>
      <c r="Q8652" s="2"/>
    </row>
    <row r="8653" spans="1:17" x14ac:dyDescent="0.25">
      <c r="A8653" t="s">
        <v>5095</v>
      </c>
      <c r="B8653" s="1">
        <v>43819</v>
      </c>
      <c r="C8653" s="1">
        <v>43826</v>
      </c>
      <c r="D8653" t="s">
        <v>14</v>
      </c>
      <c r="E8653" t="s">
        <v>1824</v>
      </c>
      <c r="F8653">
        <v>0</v>
      </c>
      <c r="G8653">
        <v>2489297</v>
      </c>
      <c r="H8653">
        <v>0</v>
      </c>
      <c r="I8653">
        <v>0</v>
      </c>
      <c r="J8653">
        <v>0</v>
      </c>
      <c r="K8653">
        <v>0.45800000000000002</v>
      </c>
      <c r="L8653" t="s">
        <v>23</v>
      </c>
      <c r="M8653" s="2">
        <v>1140098.0260000001</v>
      </c>
      <c r="N8653" s="2" t="str">
        <f>VLOOKUP(Tabla1[[#This Row],[nemo]],'Nemos y clasificaciones'!$A$2:$B$5000,2,FALSE)</f>
        <v>ESSBIO S.A., SERIE A</v>
      </c>
      <c r="O8653" s="2" t="str">
        <f>VLOOKUP(Tabla1[[#This Row],[nemo]],'Nemos y clasificaciones'!$A$1:$C$3000,3,FALSE)</f>
        <v>Servicios sanitarios y gas</v>
      </c>
      <c r="P8653" s="2"/>
      <c r="Q8653" s="2"/>
    </row>
    <row r="8654" spans="1:17" x14ac:dyDescent="0.25">
      <c r="A8654" t="s">
        <v>11094</v>
      </c>
      <c r="B8654" s="1">
        <v>42354</v>
      </c>
      <c r="C8654" s="1">
        <v>42360</v>
      </c>
      <c r="D8654" t="s">
        <v>14</v>
      </c>
      <c r="E8654" t="s">
        <v>1824</v>
      </c>
      <c r="F8654">
        <v>0</v>
      </c>
      <c r="G8654">
        <v>2489297</v>
      </c>
      <c r="H8654">
        <v>0</v>
      </c>
      <c r="I8654">
        <v>0</v>
      </c>
      <c r="J8654">
        <v>0</v>
      </c>
      <c r="K8654">
        <v>0.44800000000000001</v>
      </c>
      <c r="L8654" t="s">
        <v>23</v>
      </c>
      <c r="M8654" s="2">
        <v>1115205.0560000001</v>
      </c>
      <c r="N8654" s="2" t="str">
        <f>VLOOKUP(Tabla1[[#This Row],[nemo]],'Nemos y clasificaciones'!$A$2:$B$5000,2,FALSE)</f>
        <v>ESSBIO S.A., SERIE A</v>
      </c>
      <c r="O8654" s="2" t="str">
        <f>VLOOKUP(Tabla1[[#This Row],[nemo]],'Nemos y clasificaciones'!$A$1:$C$3000,3,FALSE)</f>
        <v>Servicios sanitarios y gas</v>
      </c>
      <c r="P8654" s="2"/>
      <c r="Q8654" s="2"/>
    </row>
    <row r="8655" spans="1:17" x14ac:dyDescent="0.25">
      <c r="A8655" t="s">
        <v>8023</v>
      </c>
      <c r="B8655" s="1">
        <v>43244</v>
      </c>
      <c r="C8655" s="1">
        <v>43250</v>
      </c>
      <c r="D8655" t="s">
        <v>14</v>
      </c>
      <c r="E8655" t="s">
        <v>1824</v>
      </c>
      <c r="F8655">
        <v>0</v>
      </c>
      <c r="G8655">
        <v>2489297</v>
      </c>
      <c r="H8655">
        <v>0</v>
      </c>
      <c r="I8655">
        <v>0</v>
      </c>
      <c r="J8655">
        <v>0</v>
      </c>
      <c r="K8655">
        <v>0.44400000000000001</v>
      </c>
      <c r="L8655" t="s">
        <v>23</v>
      </c>
      <c r="M8655" s="2">
        <v>1105247.868</v>
      </c>
      <c r="N8655" s="2" t="str">
        <f>VLOOKUP(Tabla1[[#This Row],[nemo]],'Nemos y clasificaciones'!$A$2:$B$5000,2,FALSE)</f>
        <v>ESSBIO S.A., SERIE A</v>
      </c>
      <c r="O8655" s="2" t="str">
        <f>VLOOKUP(Tabla1[[#This Row],[nemo]],'Nemos y clasificaciones'!$A$1:$C$3000,3,FALSE)</f>
        <v>Servicios sanitarios y gas</v>
      </c>
      <c r="P8655" s="2"/>
      <c r="Q8655" s="2"/>
    </row>
    <row r="8656" spans="1:17" x14ac:dyDescent="0.25">
      <c r="A8656" t="s">
        <v>1816</v>
      </c>
      <c r="B8656" s="1">
        <v>44329</v>
      </c>
      <c r="C8656" s="1">
        <v>44335</v>
      </c>
      <c r="D8656" t="s">
        <v>14</v>
      </c>
      <c r="E8656" t="s">
        <v>1824</v>
      </c>
      <c r="F8656">
        <v>0</v>
      </c>
      <c r="G8656">
        <v>2489297</v>
      </c>
      <c r="H8656">
        <v>0</v>
      </c>
      <c r="I8656">
        <v>0</v>
      </c>
      <c r="J8656">
        <v>0</v>
      </c>
      <c r="K8656">
        <v>0.23599999999999999</v>
      </c>
      <c r="L8656" t="s">
        <v>23</v>
      </c>
      <c r="M8656" s="2">
        <v>587474.09199999995</v>
      </c>
      <c r="N8656" s="2" t="str">
        <f>VLOOKUP(Tabla1[[#This Row],[nemo]],'Nemos y clasificaciones'!$A$2:$B$5000,2,FALSE)</f>
        <v>ESSBIO S.A., SERIE A</v>
      </c>
      <c r="O8656" s="2" t="str">
        <f>VLOOKUP(Tabla1[[#This Row],[nemo]],'Nemos y clasificaciones'!$A$1:$C$3000,3,FALSE)</f>
        <v>Servicios sanitarios y gas</v>
      </c>
      <c r="P8656" s="2"/>
      <c r="Q8656" s="2"/>
    </row>
    <row r="8657" spans="1:17" x14ac:dyDescent="0.25">
      <c r="A8657" t="s">
        <v>6241</v>
      </c>
      <c r="B8657" s="1">
        <v>43608</v>
      </c>
      <c r="C8657" s="1">
        <v>43614</v>
      </c>
      <c r="D8657" t="s">
        <v>14</v>
      </c>
      <c r="E8657" t="s">
        <v>1824</v>
      </c>
      <c r="F8657">
        <v>0</v>
      </c>
      <c r="G8657">
        <v>2489297</v>
      </c>
      <c r="H8657">
        <v>0</v>
      </c>
      <c r="I8657">
        <v>0</v>
      </c>
      <c r="J8657">
        <v>0</v>
      </c>
      <c r="K8657">
        <v>0.184</v>
      </c>
      <c r="L8657" t="s">
        <v>23</v>
      </c>
      <c r="M8657" s="2">
        <v>458030.64799999999</v>
      </c>
      <c r="N8657" s="2" t="str">
        <f>VLOOKUP(Tabla1[[#This Row],[nemo]],'Nemos y clasificaciones'!$A$2:$B$5000,2,FALSE)</f>
        <v>ESSBIO S.A., SERIE A</v>
      </c>
      <c r="O8657" s="2" t="str">
        <f>VLOOKUP(Tabla1[[#This Row],[nemo]],'Nemos y clasificaciones'!$A$1:$C$3000,3,FALSE)</f>
        <v>Servicios sanitarios y gas</v>
      </c>
      <c r="P8657" s="2"/>
      <c r="Q8657" s="2"/>
    </row>
    <row r="8658" spans="1:17" x14ac:dyDescent="0.25">
      <c r="A8658" t="s">
        <v>11990</v>
      </c>
      <c r="B8658" s="1">
        <v>41988</v>
      </c>
      <c r="C8658" s="1">
        <v>42022</v>
      </c>
      <c r="D8658" t="s">
        <v>14</v>
      </c>
      <c r="E8658" t="s">
        <v>1824</v>
      </c>
      <c r="F8658">
        <v>2489297</v>
      </c>
      <c r="G8658">
        <v>0</v>
      </c>
      <c r="H8658">
        <v>0</v>
      </c>
      <c r="I8658">
        <v>0</v>
      </c>
      <c r="J8658">
        <v>0</v>
      </c>
      <c r="K8658">
        <v>8.5229999999999997</v>
      </c>
      <c r="L8658" t="s">
        <v>16</v>
      </c>
      <c r="M8658" s="2">
        <v>0</v>
      </c>
      <c r="N8658" s="2" t="str">
        <f>VLOOKUP(Tabla1[[#This Row],[nemo]],'Nemos y clasificaciones'!$A$2:$B$5000,2,FALSE)</f>
        <v>ESSBIO S.A., SERIE A</v>
      </c>
      <c r="O8658" s="2" t="str">
        <f>VLOOKUP(Tabla1[[#This Row],[nemo]],'Nemos y clasificaciones'!$A$1:$C$3000,3,FALSE)</f>
        <v>Servicios sanitarios y gas</v>
      </c>
      <c r="P8658" s="2"/>
      <c r="Q8658" s="2"/>
    </row>
    <row r="8659" spans="1:17" x14ac:dyDescent="0.25">
      <c r="A8659" t="s">
        <v>9506</v>
      </c>
      <c r="B8659" s="1">
        <v>42872</v>
      </c>
      <c r="C8659" s="1">
        <v>42878</v>
      </c>
      <c r="D8659" t="s">
        <v>14</v>
      </c>
      <c r="E8659" t="s">
        <v>1817</v>
      </c>
      <c r="F8659">
        <v>0</v>
      </c>
      <c r="G8659">
        <v>155282</v>
      </c>
      <c r="H8659">
        <v>0</v>
      </c>
      <c r="I8659">
        <v>0</v>
      </c>
      <c r="J8659">
        <v>0</v>
      </c>
      <c r="K8659">
        <v>0.92800000000000005</v>
      </c>
      <c r="L8659" t="s">
        <v>23</v>
      </c>
      <c r="M8659" s="2">
        <v>144101.696</v>
      </c>
      <c r="N8659" s="2" t="str">
        <f>VLOOKUP(Tabla1[[#This Row],[nemo]],'Nemos y clasificaciones'!$A$2:$B$5000,2,FALSE)</f>
        <v>ESSBIO S.A., SERIE B</v>
      </c>
      <c r="O8659" s="2" t="str">
        <f>VLOOKUP(Tabla1[[#This Row],[nemo]],'Nemos y clasificaciones'!$A$1:$C$3000,3,FALSE)</f>
        <v>Servicios sanitarios y gas</v>
      </c>
      <c r="P8659" s="2"/>
      <c r="Q8659" s="2"/>
    </row>
    <row r="8660" spans="1:17" x14ac:dyDescent="0.25">
      <c r="A8660" t="s">
        <v>11620</v>
      </c>
      <c r="B8660" s="1">
        <v>42138</v>
      </c>
      <c r="C8660" s="1">
        <v>42144</v>
      </c>
      <c r="D8660" t="s">
        <v>14</v>
      </c>
      <c r="E8660" t="s">
        <v>1817</v>
      </c>
      <c r="F8660">
        <v>0</v>
      </c>
      <c r="G8660">
        <v>155282</v>
      </c>
      <c r="H8660">
        <v>0</v>
      </c>
      <c r="I8660">
        <v>0</v>
      </c>
      <c r="J8660">
        <v>0</v>
      </c>
      <c r="K8660">
        <v>0.78600000000000003</v>
      </c>
      <c r="L8660" t="s">
        <v>23</v>
      </c>
      <c r="M8660" s="2">
        <v>122051.652</v>
      </c>
      <c r="N8660" s="2" t="str">
        <f>VLOOKUP(Tabla1[[#This Row],[nemo]],'Nemos y clasificaciones'!$A$2:$B$5000,2,FALSE)</f>
        <v>ESSBIO S.A., SERIE B</v>
      </c>
      <c r="O8660" s="2" t="str">
        <f>VLOOKUP(Tabla1[[#This Row],[nemo]],'Nemos y clasificaciones'!$A$1:$C$3000,3,FALSE)</f>
        <v>Servicios sanitarios y gas</v>
      </c>
      <c r="P8660" s="2"/>
      <c r="Q8660" s="2"/>
    </row>
    <row r="8661" spans="1:17" x14ac:dyDescent="0.25">
      <c r="A8661" t="s">
        <v>7158</v>
      </c>
      <c r="B8661" s="1">
        <v>43449</v>
      </c>
      <c r="C8661" s="1">
        <v>43455</v>
      </c>
      <c r="D8661" t="s">
        <v>14</v>
      </c>
      <c r="E8661" t="s">
        <v>1817</v>
      </c>
      <c r="F8661">
        <v>0</v>
      </c>
      <c r="G8661">
        <v>155282</v>
      </c>
      <c r="H8661">
        <v>0</v>
      </c>
      <c r="I8661">
        <v>0</v>
      </c>
      <c r="J8661">
        <v>0</v>
      </c>
      <c r="K8661">
        <v>0.54400000000000004</v>
      </c>
      <c r="L8661" t="s">
        <v>23</v>
      </c>
      <c r="M8661" s="3">
        <v>84473.407999999996</v>
      </c>
      <c r="N8661" s="2" t="str">
        <f>VLOOKUP(Tabla1[[#This Row],[nemo]],'Nemos y clasificaciones'!$A$2:$B$5000,2,FALSE)</f>
        <v>ESSBIO S.A., SERIE B</v>
      </c>
      <c r="O8661" s="3" t="str">
        <f>VLOOKUP(Tabla1[[#This Row],[nemo]],'Nemos y clasificaciones'!$A$1:$C$3000,3,FALSE)</f>
        <v>Servicios sanitarios y gas</v>
      </c>
      <c r="P8661" s="3"/>
      <c r="Q8661" s="3"/>
    </row>
    <row r="8662" spans="1:17" x14ac:dyDescent="0.25">
      <c r="A8662" t="s">
        <v>8810</v>
      </c>
      <c r="B8662" s="1">
        <v>43084</v>
      </c>
      <c r="C8662" s="1">
        <v>43090</v>
      </c>
      <c r="D8662" t="s">
        <v>14</v>
      </c>
      <c r="E8662" t="s">
        <v>1817</v>
      </c>
      <c r="F8662">
        <v>0</v>
      </c>
      <c r="G8662">
        <v>155282</v>
      </c>
      <c r="H8662">
        <v>0</v>
      </c>
      <c r="I8662">
        <v>0</v>
      </c>
      <c r="J8662">
        <v>0</v>
      </c>
      <c r="K8662">
        <v>0.54200000000000004</v>
      </c>
      <c r="L8662" t="s">
        <v>23</v>
      </c>
      <c r="M8662" s="3">
        <v>84162.843999999997</v>
      </c>
      <c r="N8662" s="2" t="str">
        <f>VLOOKUP(Tabla1[[#This Row],[nemo]],'Nemos y clasificaciones'!$A$2:$B$5000,2,FALSE)</f>
        <v>ESSBIO S.A., SERIE B</v>
      </c>
      <c r="O8662" s="3" t="str">
        <f>VLOOKUP(Tabla1[[#This Row],[nemo]],'Nemos y clasificaciones'!$A$1:$C$3000,3,FALSE)</f>
        <v>Servicios sanitarios y gas</v>
      </c>
      <c r="P8662" s="3"/>
      <c r="Q8662" s="3"/>
    </row>
    <row r="8663" spans="1:17" x14ac:dyDescent="0.25">
      <c r="A8663" t="s">
        <v>10567</v>
      </c>
      <c r="B8663" s="1">
        <v>42504</v>
      </c>
      <c r="C8663" s="1">
        <v>42510</v>
      </c>
      <c r="D8663" t="s">
        <v>14</v>
      </c>
      <c r="E8663" t="s">
        <v>1817</v>
      </c>
      <c r="F8663">
        <v>0</v>
      </c>
      <c r="G8663">
        <v>155282</v>
      </c>
      <c r="H8663">
        <v>0</v>
      </c>
      <c r="I8663">
        <v>0</v>
      </c>
      <c r="J8663">
        <v>0</v>
      </c>
      <c r="K8663">
        <v>0.51700000000000002</v>
      </c>
      <c r="L8663" t="s">
        <v>23</v>
      </c>
      <c r="M8663" s="3">
        <v>80280.793999999994</v>
      </c>
      <c r="N8663" s="2" t="str">
        <f>VLOOKUP(Tabla1[[#This Row],[nemo]],'Nemos y clasificaciones'!$A$2:$B$5000,2,FALSE)</f>
        <v>ESSBIO S.A., SERIE B</v>
      </c>
      <c r="O8663" s="3" t="str">
        <f>VLOOKUP(Tabla1[[#This Row],[nemo]],'Nemos y clasificaciones'!$A$1:$C$3000,3,FALSE)</f>
        <v>Servicios sanitarios y gas</v>
      </c>
      <c r="P8663" s="3"/>
      <c r="Q8663" s="3"/>
    </row>
    <row r="8664" spans="1:17" x14ac:dyDescent="0.25">
      <c r="A8664" t="s">
        <v>5095</v>
      </c>
      <c r="B8664" s="1">
        <v>43819</v>
      </c>
      <c r="C8664" s="1">
        <v>43826</v>
      </c>
      <c r="D8664" t="s">
        <v>14</v>
      </c>
      <c r="E8664" t="s">
        <v>1817</v>
      </c>
      <c r="F8664">
        <v>0</v>
      </c>
      <c r="G8664">
        <v>155282</v>
      </c>
      <c r="H8664">
        <v>0</v>
      </c>
      <c r="I8664">
        <v>0</v>
      </c>
      <c r="J8664">
        <v>0</v>
      </c>
      <c r="K8664">
        <v>0.45800000000000002</v>
      </c>
      <c r="L8664" t="s">
        <v>23</v>
      </c>
      <c r="M8664" s="3">
        <v>71119.156000000003</v>
      </c>
      <c r="N8664" s="2" t="str">
        <f>VLOOKUP(Tabla1[[#This Row],[nemo]],'Nemos y clasificaciones'!$A$2:$B$5000,2,FALSE)</f>
        <v>ESSBIO S.A., SERIE B</v>
      </c>
      <c r="O8664" s="3" t="str">
        <f>VLOOKUP(Tabla1[[#This Row],[nemo]],'Nemos y clasificaciones'!$A$1:$C$3000,3,FALSE)</f>
        <v>Servicios sanitarios y gas</v>
      </c>
      <c r="P8664" s="3"/>
      <c r="Q8664" s="3"/>
    </row>
    <row r="8665" spans="1:17" x14ac:dyDescent="0.25">
      <c r="A8665" t="s">
        <v>11094</v>
      </c>
      <c r="B8665" s="1">
        <v>42354</v>
      </c>
      <c r="C8665" s="1">
        <v>42360</v>
      </c>
      <c r="D8665" t="s">
        <v>14</v>
      </c>
      <c r="E8665" t="s">
        <v>1817</v>
      </c>
      <c r="F8665">
        <v>0</v>
      </c>
      <c r="G8665">
        <v>155282</v>
      </c>
      <c r="H8665">
        <v>0</v>
      </c>
      <c r="I8665">
        <v>0</v>
      </c>
      <c r="J8665">
        <v>0</v>
      </c>
      <c r="K8665">
        <v>0.44800000000000001</v>
      </c>
      <c r="L8665" t="s">
        <v>23</v>
      </c>
      <c r="M8665" s="3">
        <v>69566.335999999996</v>
      </c>
      <c r="N8665" s="2" t="str">
        <f>VLOOKUP(Tabla1[[#This Row],[nemo]],'Nemos y clasificaciones'!$A$2:$B$5000,2,FALSE)</f>
        <v>ESSBIO S.A., SERIE B</v>
      </c>
      <c r="O8665" s="3" t="str">
        <f>VLOOKUP(Tabla1[[#This Row],[nemo]],'Nemos y clasificaciones'!$A$1:$C$3000,3,FALSE)</f>
        <v>Servicios sanitarios y gas</v>
      </c>
      <c r="P8665" s="3"/>
      <c r="Q8665" s="3"/>
    </row>
    <row r="8666" spans="1:17" x14ac:dyDescent="0.25">
      <c r="A8666" t="s">
        <v>8023</v>
      </c>
      <c r="B8666" s="1">
        <v>43244</v>
      </c>
      <c r="C8666" s="1">
        <v>43250</v>
      </c>
      <c r="D8666" t="s">
        <v>14</v>
      </c>
      <c r="E8666" t="s">
        <v>1817</v>
      </c>
      <c r="F8666">
        <v>0</v>
      </c>
      <c r="G8666">
        <v>155282</v>
      </c>
      <c r="H8666">
        <v>0</v>
      </c>
      <c r="I8666">
        <v>0</v>
      </c>
      <c r="J8666">
        <v>0</v>
      </c>
      <c r="K8666">
        <v>0.44400000000000001</v>
      </c>
      <c r="L8666" t="s">
        <v>23</v>
      </c>
      <c r="M8666" s="3">
        <v>68945.207999999999</v>
      </c>
      <c r="N8666" s="2" t="str">
        <f>VLOOKUP(Tabla1[[#This Row],[nemo]],'Nemos y clasificaciones'!$A$2:$B$5000,2,FALSE)</f>
        <v>ESSBIO S.A., SERIE B</v>
      </c>
      <c r="O8666" s="3" t="str">
        <f>VLOOKUP(Tabla1[[#This Row],[nemo]],'Nemos y clasificaciones'!$A$1:$C$3000,3,FALSE)</f>
        <v>Servicios sanitarios y gas</v>
      </c>
      <c r="P8666" s="3"/>
      <c r="Q8666" s="3"/>
    </row>
    <row r="8667" spans="1:17" x14ac:dyDescent="0.25">
      <c r="A8667" t="s">
        <v>1816</v>
      </c>
      <c r="B8667" s="1">
        <v>44329</v>
      </c>
      <c r="C8667" s="1">
        <v>44335</v>
      </c>
      <c r="D8667" t="s">
        <v>14</v>
      </c>
      <c r="E8667" t="s">
        <v>1817</v>
      </c>
      <c r="F8667">
        <v>0</v>
      </c>
      <c r="G8667">
        <v>155282</v>
      </c>
      <c r="H8667">
        <v>0</v>
      </c>
      <c r="I8667">
        <v>0</v>
      </c>
      <c r="J8667">
        <v>0</v>
      </c>
      <c r="K8667">
        <v>0.23599999999999999</v>
      </c>
      <c r="L8667" t="s">
        <v>23</v>
      </c>
      <c r="M8667" s="3">
        <v>36646.552000000003</v>
      </c>
      <c r="N8667" s="2" t="str">
        <f>VLOOKUP(Tabla1[[#This Row],[nemo]],'Nemos y clasificaciones'!$A$2:$B$5000,2,FALSE)</f>
        <v>ESSBIO S.A., SERIE B</v>
      </c>
      <c r="O8667" s="3" t="str">
        <f>VLOOKUP(Tabla1[[#This Row],[nemo]],'Nemos y clasificaciones'!$A$1:$C$3000,3,FALSE)</f>
        <v>Servicios sanitarios y gas</v>
      </c>
      <c r="P8667" s="3"/>
      <c r="Q8667" s="3"/>
    </row>
    <row r="8668" spans="1:17" x14ac:dyDescent="0.25">
      <c r="A8668" t="s">
        <v>6241</v>
      </c>
      <c r="B8668" s="1">
        <v>43608</v>
      </c>
      <c r="C8668" s="1">
        <v>43614</v>
      </c>
      <c r="D8668" t="s">
        <v>14</v>
      </c>
      <c r="E8668" t="s">
        <v>1817</v>
      </c>
      <c r="F8668">
        <v>0</v>
      </c>
      <c r="G8668">
        <v>155282</v>
      </c>
      <c r="H8668">
        <v>0</v>
      </c>
      <c r="I8668">
        <v>0</v>
      </c>
      <c r="J8668">
        <v>0</v>
      </c>
      <c r="K8668">
        <v>0.184</v>
      </c>
      <c r="L8668" t="s">
        <v>23</v>
      </c>
      <c r="M8668" s="3">
        <v>28571.887999999999</v>
      </c>
      <c r="N8668" s="2" t="str">
        <f>VLOOKUP(Tabla1[[#This Row],[nemo]],'Nemos y clasificaciones'!$A$2:$B$5000,2,FALSE)</f>
        <v>ESSBIO S.A., SERIE B</v>
      </c>
      <c r="O8668" s="3" t="str">
        <f>VLOOKUP(Tabla1[[#This Row],[nemo]],'Nemos y clasificaciones'!$A$1:$C$3000,3,FALSE)</f>
        <v>Servicios sanitarios y gas</v>
      </c>
      <c r="P8668" s="3"/>
      <c r="Q8668" s="3"/>
    </row>
    <row r="8669" spans="1:17" x14ac:dyDescent="0.25">
      <c r="A8669" t="s">
        <v>9506</v>
      </c>
      <c r="B8669" s="1">
        <v>42872</v>
      </c>
      <c r="C8669" s="1">
        <v>42878</v>
      </c>
      <c r="D8669" t="s">
        <v>14</v>
      </c>
      <c r="E8669" t="s">
        <v>1849</v>
      </c>
      <c r="F8669">
        <v>0</v>
      </c>
      <c r="G8669">
        <v>26443154700</v>
      </c>
      <c r="H8669">
        <v>0</v>
      </c>
      <c r="I8669">
        <v>0</v>
      </c>
      <c r="J8669">
        <v>0</v>
      </c>
      <c r="K8669">
        <v>0.92800000000000005</v>
      </c>
      <c r="L8669" t="s">
        <v>23</v>
      </c>
      <c r="M8669" s="2">
        <v>24539247561.599998</v>
      </c>
      <c r="N8669" s="2" t="str">
        <f>VLOOKUP(Tabla1[[#This Row],[nemo]],'Nemos y clasificaciones'!$A$2:$B$5000,2,FALSE)</f>
        <v>ESSBIO S.A., SERIE B</v>
      </c>
      <c r="O8669" s="2" t="str">
        <f>VLOOKUP(Tabla1[[#This Row],[nemo]],'Nemos y clasificaciones'!$A$1:$C$3000,3,FALSE)</f>
        <v>Servicios sanitarios y gas</v>
      </c>
      <c r="P8669" s="2"/>
      <c r="Q8669" s="2"/>
    </row>
    <row r="8670" spans="1:17" x14ac:dyDescent="0.25">
      <c r="A8670" t="s">
        <v>11620</v>
      </c>
      <c r="B8670" s="1">
        <v>42138</v>
      </c>
      <c r="C8670" s="1">
        <v>42144</v>
      </c>
      <c r="D8670" t="s">
        <v>14</v>
      </c>
      <c r="E8670" t="s">
        <v>1849</v>
      </c>
      <c r="F8670">
        <v>0</v>
      </c>
      <c r="G8670">
        <v>26443154700</v>
      </c>
      <c r="H8670">
        <v>0</v>
      </c>
      <c r="I8670">
        <v>0</v>
      </c>
      <c r="J8670">
        <v>0</v>
      </c>
      <c r="K8670">
        <v>0.78600000000000003</v>
      </c>
      <c r="L8670" t="s">
        <v>23</v>
      </c>
      <c r="M8670" s="2">
        <v>20784319594.200001</v>
      </c>
      <c r="N8670" s="2" t="str">
        <f>VLOOKUP(Tabla1[[#This Row],[nemo]],'Nemos y clasificaciones'!$A$2:$B$5000,2,FALSE)</f>
        <v>ESSBIO S.A., SERIE B</v>
      </c>
      <c r="O8670" s="2" t="str">
        <f>VLOOKUP(Tabla1[[#This Row],[nemo]],'Nemos y clasificaciones'!$A$1:$C$3000,3,FALSE)</f>
        <v>Servicios sanitarios y gas</v>
      </c>
      <c r="P8670" s="2"/>
      <c r="Q8670" s="2"/>
    </row>
    <row r="8671" spans="1:17" x14ac:dyDescent="0.25">
      <c r="A8671" t="s">
        <v>7158</v>
      </c>
      <c r="B8671" s="1">
        <v>43449</v>
      </c>
      <c r="C8671" s="1">
        <v>43455</v>
      </c>
      <c r="D8671" t="s">
        <v>14</v>
      </c>
      <c r="E8671" t="s">
        <v>1849</v>
      </c>
      <c r="F8671">
        <v>0</v>
      </c>
      <c r="G8671">
        <v>26443154700</v>
      </c>
      <c r="H8671">
        <v>0</v>
      </c>
      <c r="I8671">
        <v>0</v>
      </c>
      <c r="J8671">
        <v>0</v>
      </c>
      <c r="K8671">
        <v>0.54400000000000004</v>
      </c>
      <c r="L8671" t="s">
        <v>23</v>
      </c>
      <c r="M8671" s="2">
        <v>14385076156.799999</v>
      </c>
      <c r="N8671" s="2" t="str">
        <f>VLOOKUP(Tabla1[[#This Row],[nemo]],'Nemos y clasificaciones'!$A$2:$B$5000,2,FALSE)</f>
        <v>ESSBIO S.A., SERIE B</v>
      </c>
      <c r="O8671" s="2" t="str">
        <f>VLOOKUP(Tabla1[[#This Row],[nemo]],'Nemos y clasificaciones'!$A$1:$C$3000,3,FALSE)</f>
        <v>Servicios sanitarios y gas</v>
      </c>
      <c r="P8671" s="2"/>
      <c r="Q8671" s="2"/>
    </row>
    <row r="8672" spans="1:17" x14ac:dyDescent="0.25">
      <c r="A8672" t="s">
        <v>8810</v>
      </c>
      <c r="B8672" s="1">
        <v>43084</v>
      </c>
      <c r="C8672" s="1">
        <v>43090</v>
      </c>
      <c r="D8672" t="s">
        <v>14</v>
      </c>
      <c r="E8672" t="s">
        <v>1849</v>
      </c>
      <c r="F8672">
        <v>0</v>
      </c>
      <c r="G8672">
        <v>26443154700</v>
      </c>
      <c r="H8672">
        <v>0</v>
      </c>
      <c r="I8672">
        <v>0</v>
      </c>
      <c r="J8672">
        <v>0</v>
      </c>
      <c r="K8672">
        <v>0.54200000000000004</v>
      </c>
      <c r="L8672" t="s">
        <v>23</v>
      </c>
      <c r="M8672" s="2">
        <v>14332189847.4</v>
      </c>
      <c r="N8672" s="2" t="str">
        <f>VLOOKUP(Tabla1[[#This Row],[nemo]],'Nemos y clasificaciones'!$A$2:$B$5000,2,FALSE)</f>
        <v>ESSBIO S.A., SERIE B</v>
      </c>
      <c r="O8672" s="2" t="str">
        <f>VLOOKUP(Tabla1[[#This Row],[nemo]],'Nemos y clasificaciones'!$A$1:$C$3000,3,FALSE)</f>
        <v>Servicios sanitarios y gas</v>
      </c>
      <c r="P8672" s="2"/>
      <c r="Q8672" s="2"/>
    </row>
    <row r="8673" spans="1:17" x14ac:dyDescent="0.25">
      <c r="A8673" t="s">
        <v>10567</v>
      </c>
      <c r="B8673" s="1">
        <v>42504</v>
      </c>
      <c r="C8673" s="1">
        <v>42510</v>
      </c>
      <c r="D8673" t="s">
        <v>14</v>
      </c>
      <c r="E8673" t="s">
        <v>1849</v>
      </c>
      <c r="F8673">
        <v>0</v>
      </c>
      <c r="G8673">
        <v>26443154700</v>
      </c>
      <c r="H8673">
        <v>0</v>
      </c>
      <c r="I8673">
        <v>0</v>
      </c>
      <c r="J8673">
        <v>0</v>
      </c>
      <c r="K8673">
        <v>0.51700000000000002</v>
      </c>
      <c r="L8673" t="s">
        <v>23</v>
      </c>
      <c r="M8673" s="2">
        <v>13671110979.9</v>
      </c>
      <c r="N8673" s="2" t="str">
        <f>VLOOKUP(Tabla1[[#This Row],[nemo]],'Nemos y clasificaciones'!$A$2:$B$5000,2,FALSE)</f>
        <v>ESSBIO S.A., SERIE B</v>
      </c>
      <c r="O8673" s="2" t="str">
        <f>VLOOKUP(Tabla1[[#This Row],[nemo]],'Nemos y clasificaciones'!$A$1:$C$3000,3,FALSE)</f>
        <v>Servicios sanitarios y gas</v>
      </c>
      <c r="P8673" s="2"/>
      <c r="Q8673" s="2"/>
    </row>
    <row r="8674" spans="1:17" x14ac:dyDescent="0.25">
      <c r="A8674" t="s">
        <v>5095</v>
      </c>
      <c r="B8674" s="1">
        <v>43819</v>
      </c>
      <c r="C8674" s="1">
        <v>43826</v>
      </c>
      <c r="D8674" t="s">
        <v>14</v>
      </c>
      <c r="E8674" t="s">
        <v>1849</v>
      </c>
      <c r="F8674">
        <v>0</v>
      </c>
      <c r="G8674">
        <v>26443154700</v>
      </c>
      <c r="H8674">
        <v>0</v>
      </c>
      <c r="I8674">
        <v>0</v>
      </c>
      <c r="J8674">
        <v>0</v>
      </c>
      <c r="K8674">
        <v>0.45800000000000002</v>
      </c>
      <c r="L8674" t="s">
        <v>23</v>
      </c>
      <c r="M8674" s="2">
        <v>12110964852.6</v>
      </c>
      <c r="N8674" s="2" t="str">
        <f>VLOOKUP(Tabla1[[#This Row],[nemo]],'Nemos y clasificaciones'!$A$2:$B$5000,2,FALSE)</f>
        <v>ESSBIO S.A., SERIE B</v>
      </c>
      <c r="O8674" s="2" t="str">
        <f>VLOOKUP(Tabla1[[#This Row],[nemo]],'Nemos y clasificaciones'!$A$1:$C$3000,3,FALSE)</f>
        <v>Servicios sanitarios y gas</v>
      </c>
      <c r="P8674" s="2"/>
      <c r="Q8674" s="2"/>
    </row>
    <row r="8675" spans="1:17" x14ac:dyDescent="0.25">
      <c r="A8675" t="s">
        <v>11094</v>
      </c>
      <c r="B8675" s="1">
        <v>42354</v>
      </c>
      <c r="C8675" s="1">
        <v>42360</v>
      </c>
      <c r="D8675" t="s">
        <v>14</v>
      </c>
      <c r="E8675" t="s">
        <v>1849</v>
      </c>
      <c r="F8675">
        <v>0</v>
      </c>
      <c r="G8675">
        <v>26443154700</v>
      </c>
      <c r="H8675">
        <v>0</v>
      </c>
      <c r="I8675">
        <v>0</v>
      </c>
      <c r="J8675">
        <v>0</v>
      </c>
      <c r="K8675">
        <v>0.44800000000000001</v>
      </c>
      <c r="L8675" t="s">
        <v>23</v>
      </c>
      <c r="M8675" s="2">
        <v>11846533305.6</v>
      </c>
      <c r="N8675" s="2" t="str">
        <f>VLOOKUP(Tabla1[[#This Row],[nemo]],'Nemos y clasificaciones'!$A$2:$B$5000,2,FALSE)</f>
        <v>ESSBIO S.A., SERIE B</v>
      </c>
      <c r="O8675" s="2" t="str">
        <f>VLOOKUP(Tabla1[[#This Row],[nemo]],'Nemos y clasificaciones'!$A$1:$C$3000,3,FALSE)</f>
        <v>Servicios sanitarios y gas</v>
      </c>
      <c r="P8675" s="2"/>
      <c r="Q8675" s="2"/>
    </row>
    <row r="8676" spans="1:17" x14ac:dyDescent="0.25">
      <c r="A8676" t="s">
        <v>8023</v>
      </c>
      <c r="B8676" s="1">
        <v>43244</v>
      </c>
      <c r="C8676" s="1">
        <v>43250</v>
      </c>
      <c r="D8676" t="s">
        <v>14</v>
      </c>
      <c r="E8676" t="s">
        <v>1849</v>
      </c>
      <c r="F8676">
        <v>0</v>
      </c>
      <c r="G8676">
        <v>26443154700</v>
      </c>
      <c r="H8676">
        <v>0</v>
      </c>
      <c r="I8676">
        <v>0</v>
      </c>
      <c r="J8676">
        <v>0</v>
      </c>
      <c r="K8676">
        <v>0.44400000000000001</v>
      </c>
      <c r="L8676" t="s">
        <v>23</v>
      </c>
      <c r="M8676" s="2">
        <v>11740760686.799999</v>
      </c>
      <c r="N8676" s="2" t="str">
        <f>VLOOKUP(Tabla1[[#This Row],[nemo]],'Nemos y clasificaciones'!$A$2:$B$5000,2,FALSE)</f>
        <v>ESSBIO S.A., SERIE B</v>
      </c>
      <c r="O8676" s="2" t="str">
        <f>VLOOKUP(Tabla1[[#This Row],[nemo]],'Nemos y clasificaciones'!$A$1:$C$3000,3,FALSE)</f>
        <v>Servicios sanitarios y gas</v>
      </c>
      <c r="P8676" s="2"/>
      <c r="Q8676" s="2"/>
    </row>
    <row r="8677" spans="1:17" x14ac:dyDescent="0.25">
      <c r="A8677" t="s">
        <v>1816</v>
      </c>
      <c r="B8677" s="1">
        <v>44329</v>
      </c>
      <c r="C8677" s="1">
        <v>44335</v>
      </c>
      <c r="D8677" t="s">
        <v>14</v>
      </c>
      <c r="E8677" t="s">
        <v>1849</v>
      </c>
      <c r="F8677">
        <v>0</v>
      </c>
      <c r="G8677">
        <v>26443154700</v>
      </c>
      <c r="H8677">
        <v>0</v>
      </c>
      <c r="I8677">
        <v>0</v>
      </c>
      <c r="J8677">
        <v>0</v>
      </c>
      <c r="K8677">
        <v>0.23599999999999999</v>
      </c>
      <c r="L8677" t="s">
        <v>23</v>
      </c>
      <c r="M8677" s="2">
        <v>6240584509.1999998</v>
      </c>
      <c r="N8677" s="2" t="str">
        <f>VLOOKUP(Tabla1[[#This Row],[nemo]],'Nemos y clasificaciones'!$A$2:$B$5000,2,FALSE)</f>
        <v>ESSBIO S.A., SERIE B</v>
      </c>
      <c r="O8677" s="2" t="str">
        <f>VLOOKUP(Tabla1[[#This Row],[nemo]],'Nemos y clasificaciones'!$A$1:$C$3000,3,FALSE)</f>
        <v>Servicios sanitarios y gas</v>
      </c>
      <c r="P8677" s="2"/>
      <c r="Q8677" s="2"/>
    </row>
    <row r="8678" spans="1:17" x14ac:dyDescent="0.25">
      <c r="A8678" t="s">
        <v>6241</v>
      </c>
      <c r="B8678" s="1">
        <v>43608</v>
      </c>
      <c r="C8678" s="1">
        <v>43614</v>
      </c>
      <c r="D8678" t="s">
        <v>14</v>
      </c>
      <c r="E8678" t="s">
        <v>1849</v>
      </c>
      <c r="F8678">
        <v>0</v>
      </c>
      <c r="G8678">
        <v>26443154700</v>
      </c>
      <c r="H8678">
        <v>0</v>
      </c>
      <c r="I8678">
        <v>0</v>
      </c>
      <c r="J8678">
        <v>0</v>
      </c>
      <c r="K8678">
        <v>0.184</v>
      </c>
      <c r="L8678" t="s">
        <v>23</v>
      </c>
      <c r="M8678" s="2">
        <v>4865540464.8000002</v>
      </c>
      <c r="N8678" s="2" t="str">
        <f>VLOOKUP(Tabla1[[#This Row],[nemo]],'Nemos y clasificaciones'!$A$2:$B$5000,2,FALSE)</f>
        <v>ESSBIO S.A., SERIE B</v>
      </c>
      <c r="O8678" s="2" t="str">
        <f>VLOOKUP(Tabla1[[#This Row],[nemo]],'Nemos y clasificaciones'!$A$1:$C$3000,3,FALSE)</f>
        <v>Servicios sanitarios y gas</v>
      </c>
      <c r="P8678" s="2"/>
      <c r="Q8678" s="2"/>
    </row>
    <row r="8679" spans="1:17" x14ac:dyDescent="0.25">
      <c r="A8679" t="s">
        <v>11989</v>
      </c>
      <c r="B8679" s="1">
        <v>41988</v>
      </c>
      <c r="C8679" s="1">
        <v>42022</v>
      </c>
      <c r="D8679" t="s">
        <v>14</v>
      </c>
      <c r="E8679" t="s">
        <v>1849</v>
      </c>
      <c r="F8679">
        <v>26443154700</v>
      </c>
      <c r="G8679">
        <v>0</v>
      </c>
      <c r="H8679">
        <v>0</v>
      </c>
      <c r="I8679">
        <v>0</v>
      </c>
      <c r="J8679">
        <v>0</v>
      </c>
      <c r="K8679">
        <v>8.5229999999999997</v>
      </c>
      <c r="L8679" t="s">
        <v>16</v>
      </c>
      <c r="M8679" s="2">
        <v>0</v>
      </c>
      <c r="N8679" s="2" t="str">
        <f>VLOOKUP(Tabla1[[#This Row],[nemo]],'Nemos y clasificaciones'!$A$2:$B$5000,2,FALSE)</f>
        <v>ESSBIO S.A., SERIE B</v>
      </c>
      <c r="O8679" s="2" t="str">
        <f>VLOOKUP(Tabla1[[#This Row],[nemo]],'Nemos y clasificaciones'!$A$1:$C$3000,3,FALSE)</f>
        <v>Servicios sanitarios y gas</v>
      </c>
      <c r="P8679" s="2"/>
      <c r="Q8679" s="2"/>
    </row>
    <row r="8680" spans="1:17" x14ac:dyDescent="0.25">
      <c r="A8680" t="s">
        <v>11534</v>
      </c>
      <c r="B8680" s="1">
        <v>42147</v>
      </c>
      <c r="C8680" s="1">
        <v>42153</v>
      </c>
      <c r="D8680" t="s">
        <v>14</v>
      </c>
      <c r="E8680" t="s">
        <v>8103</v>
      </c>
      <c r="F8680">
        <v>0</v>
      </c>
      <c r="G8680">
        <v>3553436546</v>
      </c>
      <c r="H8680">
        <v>0</v>
      </c>
      <c r="I8680">
        <v>0</v>
      </c>
      <c r="J8680">
        <v>0</v>
      </c>
      <c r="K8680">
        <v>2E-3</v>
      </c>
      <c r="L8680" t="s">
        <v>23</v>
      </c>
      <c r="M8680" s="2">
        <v>7106873.0920000002</v>
      </c>
      <c r="N8680" s="2" t="str">
        <f>VLOOKUP(Tabla1[[#This Row],[nemo]],'Nemos y clasificaciones'!$A$2:$B$5000,2,FALSE)</f>
        <v>ESVAL S.A., SERIE A</v>
      </c>
      <c r="O8680" s="2" t="str">
        <f>VLOOKUP(Tabla1[[#This Row],[nemo]],'Nemos y clasificaciones'!$A$1:$C$3000,3,FALSE)</f>
        <v>Servicios sanitarios y gas</v>
      </c>
      <c r="P8680" s="2"/>
      <c r="Q8680" s="2"/>
    </row>
    <row r="8681" spans="1:17" x14ac:dyDescent="0.25">
      <c r="A8681" t="s">
        <v>8092</v>
      </c>
      <c r="B8681" s="1">
        <v>43237</v>
      </c>
      <c r="C8681" s="1">
        <v>43244</v>
      </c>
      <c r="D8681" t="s">
        <v>14</v>
      </c>
      <c r="E8681" t="s">
        <v>8103</v>
      </c>
      <c r="F8681">
        <v>0</v>
      </c>
      <c r="G8681">
        <v>3553436546</v>
      </c>
      <c r="H8681">
        <v>0</v>
      </c>
      <c r="I8681">
        <v>0</v>
      </c>
      <c r="J8681">
        <v>0</v>
      </c>
      <c r="K8681">
        <v>1E-3</v>
      </c>
      <c r="L8681" t="s">
        <v>23</v>
      </c>
      <c r="M8681" s="2">
        <v>3553436.5460000001</v>
      </c>
      <c r="N8681" s="2" t="str">
        <f>VLOOKUP(Tabla1[[#This Row],[nemo]],'Nemos y clasificaciones'!$A$2:$B$5000,2,FALSE)</f>
        <v>ESVAL S.A., SERIE A</v>
      </c>
      <c r="O8681" s="2" t="str">
        <f>VLOOKUP(Tabla1[[#This Row],[nemo]],'Nemos y clasificaciones'!$A$1:$C$3000,3,FALSE)</f>
        <v>Servicios sanitarios y gas</v>
      </c>
      <c r="P8681" s="2"/>
      <c r="Q8681" s="2"/>
    </row>
    <row r="8682" spans="1:17" x14ac:dyDescent="0.25">
      <c r="A8682" t="s">
        <v>8104</v>
      </c>
      <c r="B8682" s="1">
        <v>43237</v>
      </c>
      <c r="C8682" s="1">
        <v>43244</v>
      </c>
      <c r="D8682" t="s">
        <v>14</v>
      </c>
      <c r="E8682" t="s">
        <v>8103</v>
      </c>
      <c r="F8682">
        <v>0</v>
      </c>
      <c r="G8682">
        <v>3553436546</v>
      </c>
      <c r="H8682">
        <v>0</v>
      </c>
      <c r="I8682">
        <v>0</v>
      </c>
      <c r="J8682">
        <v>0</v>
      </c>
      <c r="K8682">
        <v>1E-3</v>
      </c>
      <c r="L8682" t="s">
        <v>23</v>
      </c>
      <c r="M8682" s="2">
        <v>3553436.5460000001</v>
      </c>
      <c r="N8682" s="2" t="str">
        <f>VLOOKUP(Tabla1[[#This Row],[nemo]],'Nemos y clasificaciones'!$A$2:$B$5000,2,FALSE)</f>
        <v>ESVAL S.A., SERIE A</v>
      </c>
      <c r="O8682" s="2" t="str">
        <f>VLOOKUP(Tabla1[[#This Row],[nemo]],'Nemos y clasificaciones'!$A$1:$C$3000,3,FALSE)</f>
        <v>Servicios sanitarios y gas</v>
      </c>
      <c r="P8682" s="2"/>
      <c r="Q8682" s="2"/>
    </row>
    <row r="8683" spans="1:17" x14ac:dyDescent="0.25">
      <c r="A8683" t="s">
        <v>9588</v>
      </c>
      <c r="B8683" s="1">
        <v>42866</v>
      </c>
      <c r="C8683" s="1">
        <v>42872</v>
      </c>
      <c r="D8683" t="s">
        <v>14</v>
      </c>
      <c r="E8683" t="s">
        <v>8103</v>
      </c>
      <c r="F8683">
        <v>0</v>
      </c>
      <c r="G8683">
        <v>3553436546</v>
      </c>
      <c r="H8683">
        <v>0</v>
      </c>
      <c r="I8683">
        <v>0</v>
      </c>
      <c r="J8683">
        <v>0</v>
      </c>
      <c r="K8683">
        <v>1E-3</v>
      </c>
      <c r="L8683" t="s">
        <v>23</v>
      </c>
      <c r="M8683" s="2">
        <v>3553436.5460000001</v>
      </c>
      <c r="N8683" s="2" t="str">
        <f>VLOOKUP(Tabla1[[#This Row],[nemo]],'Nemos y clasificaciones'!$A$2:$B$5000,2,FALSE)</f>
        <v>ESVAL S.A., SERIE A</v>
      </c>
      <c r="O8683" s="2" t="str">
        <f>VLOOKUP(Tabla1[[#This Row],[nemo]],'Nemos y clasificaciones'!$A$1:$C$3000,3,FALSE)</f>
        <v>Servicios sanitarios y gas</v>
      </c>
      <c r="P8683" s="2"/>
      <c r="Q8683" s="2"/>
    </row>
    <row r="8684" spans="1:17" x14ac:dyDescent="0.25">
      <c r="A8684" t="s">
        <v>10540</v>
      </c>
      <c r="B8684" s="1">
        <v>42508</v>
      </c>
      <c r="C8684" s="1">
        <v>42515</v>
      </c>
      <c r="D8684" t="s">
        <v>14</v>
      </c>
      <c r="E8684" t="s">
        <v>8103</v>
      </c>
      <c r="F8684">
        <v>0</v>
      </c>
      <c r="G8684">
        <v>3553436546</v>
      </c>
      <c r="H8684">
        <v>0</v>
      </c>
      <c r="I8684">
        <v>0</v>
      </c>
      <c r="J8684">
        <v>0</v>
      </c>
      <c r="K8684">
        <v>1E-3</v>
      </c>
      <c r="L8684" t="s">
        <v>23</v>
      </c>
      <c r="M8684" s="2">
        <v>3553436.5460000001</v>
      </c>
      <c r="N8684" s="2" t="str">
        <f>VLOOKUP(Tabla1[[#This Row],[nemo]],'Nemos y clasificaciones'!$A$2:$B$5000,2,FALSE)</f>
        <v>ESVAL S.A., SERIE A</v>
      </c>
      <c r="O8684" s="2" t="str">
        <f>VLOOKUP(Tabla1[[#This Row],[nemo]],'Nemos y clasificaciones'!$A$1:$C$3000,3,FALSE)</f>
        <v>Servicios sanitarios y gas</v>
      </c>
      <c r="P8684" s="2"/>
      <c r="Q8684" s="2"/>
    </row>
    <row r="8685" spans="1:17" x14ac:dyDescent="0.25">
      <c r="A8685" t="s">
        <v>9352</v>
      </c>
      <c r="B8685" s="1">
        <v>42867</v>
      </c>
      <c r="C8685" s="1">
        <v>42902</v>
      </c>
      <c r="D8685" t="s">
        <v>14</v>
      </c>
      <c r="E8685" t="s">
        <v>8103</v>
      </c>
      <c r="F8685">
        <v>3553436546</v>
      </c>
      <c r="G8685">
        <v>0</v>
      </c>
      <c r="H8685">
        <v>0</v>
      </c>
      <c r="I8685">
        <v>0</v>
      </c>
      <c r="J8685">
        <v>0</v>
      </c>
      <c r="K8685">
        <v>3.1E-2</v>
      </c>
      <c r="L8685" t="s">
        <v>23</v>
      </c>
      <c r="M8685" s="2">
        <v>0</v>
      </c>
      <c r="N8685" s="2" t="str">
        <f>VLOOKUP(Tabla1[[#This Row],[nemo]],'Nemos y clasificaciones'!$A$2:$B$5000,2,FALSE)</f>
        <v>ESVAL S.A., SERIE A</v>
      </c>
      <c r="O8685" s="2" t="str">
        <f>VLOOKUP(Tabla1[[#This Row],[nemo]],'Nemos y clasificaciones'!$A$1:$C$3000,3,FALSE)</f>
        <v>Servicios sanitarios y gas</v>
      </c>
      <c r="P8685" s="2"/>
      <c r="Q8685" s="2"/>
    </row>
    <row r="8686" spans="1:17" x14ac:dyDescent="0.25">
      <c r="A8686" t="s">
        <v>11534</v>
      </c>
      <c r="B8686" s="1">
        <v>42147</v>
      </c>
      <c r="C8686" s="1">
        <v>42153</v>
      </c>
      <c r="D8686" t="s">
        <v>14</v>
      </c>
      <c r="E8686" t="s">
        <v>8093</v>
      </c>
      <c r="F8686">
        <v>0</v>
      </c>
      <c r="G8686">
        <v>187132538</v>
      </c>
      <c r="H8686">
        <v>0</v>
      </c>
      <c r="I8686">
        <v>0</v>
      </c>
      <c r="J8686">
        <v>0</v>
      </c>
      <c r="K8686">
        <v>2E-3</v>
      </c>
      <c r="L8686" t="s">
        <v>23</v>
      </c>
      <c r="M8686" s="2">
        <v>374265.076</v>
      </c>
      <c r="N8686" s="2" t="str">
        <f>VLOOKUP(Tabla1[[#This Row],[nemo]],'Nemos y clasificaciones'!$A$2:$B$5000,2,FALSE)</f>
        <v>ESVAL S.A., SERIE B</v>
      </c>
      <c r="O8686" s="2" t="str">
        <f>VLOOKUP(Tabla1[[#This Row],[nemo]],'Nemos y clasificaciones'!$A$1:$C$3000,3,FALSE)</f>
        <v>Servicios sanitarios y gas</v>
      </c>
      <c r="P8686" s="2"/>
      <c r="Q8686" s="2"/>
    </row>
    <row r="8687" spans="1:17" x14ac:dyDescent="0.25">
      <c r="A8687" t="s">
        <v>8092</v>
      </c>
      <c r="B8687" s="1">
        <v>43237</v>
      </c>
      <c r="C8687" s="1">
        <v>43244</v>
      </c>
      <c r="D8687" t="s">
        <v>14</v>
      </c>
      <c r="E8687" t="s">
        <v>8093</v>
      </c>
      <c r="F8687">
        <v>0</v>
      </c>
      <c r="G8687">
        <v>187132538</v>
      </c>
      <c r="H8687">
        <v>0</v>
      </c>
      <c r="I8687">
        <v>0</v>
      </c>
      <c r="J8687">
        <v>0</v>
      </c>
      <c r="K8687">
        <v>1E-3</v>
      </c>
      <c r="L8687" t="s">
        <v>23</v>
      </c>
      <c r="M8687" s="2">
        <v>187132.538</v>
      </c>
      <c r="N8687" s="2" t="str">
        <f>VLOOKUP(Tabla1[[#This Row],[nemo]],'Nemos y clasificaciones'!$A$2:$B$5000,2,FALSE)</f>
        <v>ESVAL S.A., SERIE B</v>
      </c>
      <c r="O8687" s="2" t="str">
        <f>VLOOKUP(Tabla1[[#This Row],[nemo]],'Nemos y clasificaciones'!$A$1:$C$3000,3,FALSE)</f>
        <v>Servicios sanitarios y gas</v>
      </c>
      <c r="P8687" s="2"/>
      <c r="Q8687" s="2"/>
    </row>
    <row r="8688" spans="1:17" x14ac:dyDescent="0.25">
      <c r="A8688" t="s">
        <v>8094</v>
      </c>
      <c r="B8688" s="1">
        <v>43237</v>
      </c>
      <c r="C8688" s="1">
        <v>43244</v>
      </c>
      <c r="D8688" t="s">
        <v>14</v>
      </c>
      <c r="E8688" t="s">
        <v>8093</v>
      </c>
      <c r="F8688">
        <v>0</v>
      </c>
      <c r="G8688">
        <v>187132538</v>
      </c>
      <c r="H8688">
        <v>0</v>
      </c>
      <c r="I8688">
        <v>0</v>
      </c>
      <c r="J8688">
        <v>0</v>
      </c>
      <c r="K8688">
        <v>1E-3</v>
      </c>
      <c r="L8688" t="s">
        <v>23</v>
      </c>
      <c r="M8688" s="2">
        <v>187132.538</v>
      </c>
      <c r="N8688" s="2" t="str">
        <f>VLOOKUP(Tabla1[[#This Row],[nemo]],'Nemos y clasificaciones'!$A$2:$B$5000,2,FALSE)</f>
        <v>ESVAL S.A., SERIE B</v>
      </c>
      <c r="O8688" s="2" t="str">
        <f>VLOOKUP(Tabla1[[#This Row],[nemo]],'Nemos y clasificaciones'!$A$1:$C$3000,3,FALSE)</f>
        <v>Servicios sanitarios y gas</v>
      </c>
      <c r="P8688" s="2"/>
      <c r="Q8688" s="2"/>
    </row>
    <row r="8689" spans="1:17" x14ac:dyDescent="0.25">
      <c r="A8689" t="s">
        <v>9588</v>
      </c>
      <c r="B8689" s="1">
        <v>42866</v>
      </c>
      <c r="C8689" s="1">
        <v>42872</v>
      </c>
      <c r="D8689" t="s">
        <v>14</v>
      </c>
      <c r="E8689" t="s">
        <v>8093</v>
      </c>
      <c r="F8689">
        <v>0</v>
      </c>
      <c r="G8689">
        <v>187132538</v>
      </c>
      <c r="H8689">
        <v>0</v>
      </c>
      <c r="I8689">
        <v>0</v>
      </c>
      <c r="J8689">
        <v>0</v>
      </c>
      <c r="K8689">
        <v>1E-3</v>
      </c>
      <c r="L8689" t="s">
        <v>23</v>
      </c>
      <c r="M8689" s="2">
        <v>187132.538</v>
      </c>
      <c r="N8689" s="2" t="str">
        <f>VLOOKUP(Tabla1[[#This Row],[nemo]],'Nemos y clasificaciones'!$A$2:$B$5000,2,FALSE)</f>
        <v>ESVAL S.A., SERIE B</v>
      </c>
      <c r="O8689" s="2" t="str">
        <f>VLOOKUP(Tabla1[[#This Row],[nemo]],'Nemos y clasificaciones'!$A$1:$C$3000,3,FALSE)</f>
        <v>Servicios sanitarios y gas</v>
      </c>
      <c r="P8689" s="2"/>
      <c r="Q8689" s="2"/>
    </row>
    <row r="8690" spans="1:17" x14ac:dyDescent="0.25">
      <c r="A8690" t="s">
        <v>10540</v>
      </c>
      <c r="B8690" s="1">
        <v>42508</v>
      </c>
      <c r="C8690" s="1">
        <v>42515</v>
      </c>
      <c r="D8690" t="s">
        <v>14</v>
      </c>
      <c r="E8690" t="s">
        <v>8093</v>
      </c>
      <c r="F8690">
        <v>0</v>
      </c>
      <c r="G8690">
        <v>187132538</v>
      </c>
      <c r="H8690">
        <v>0</v>
      </c>
      <c r="I8690">
        <v>0</v>
      </c>
      <c r="J8690">
        <v>0</v>
      </c>
      <c r="K8690">
        <v>1E-3</v>
      </c>
      <c r="L8690" t="s">
        <v>23</v>
      </c>
      <c r="M8690" s="2">
        <v>187132.538</v>
      </c>
      <c r="N8690" s="2" t="str">
        <f>VLOOKUP(Tabla1[[#This Row],[nemo]],'Nemos y clasificaciones'!$A$2:$B$5000,2,FALSE)</f>
        <v>ESVAL S.A., SERIE B</v>
      </c>
      <c r="O8690" s="2" t="str">
        <f>VLOOKUP(Tabla1[[#This Row],[nemo]],'Nemos y clasificaciones'!$A$1:$C$3000,3,FALSE)</f>
        <v>Servicios sanitarios y gas</v>
      </c>
      <c r="P8690" s="2"/>
      <c r="Q8690" s="2"/>
    </row>
    <row r="8691" spans="1:17" x14ac:dyDescent="0.25">
      <c r="A8691" t="s">
        <v>11534</v>
      </c>
      <c r="B8691" s="1">
        <v>42147</v>
      </c>
      <c r="C8691" s="1">
        <v>42153</v>
      </c>
      <c r="D8691" t="s">
        <v>14</v>
      </c>
      <c r="E8691" t="s">
        <v>8105</v>
      </c>
      <c r="F8691">
        <v>0</v>
      </c>
      <c r="G8691">
        <v>14958535766</v>
      </c>
      <c r="H8691">
        <v>0</v>
      </c>
      <c r="I8691">
        <v>0</v>
      </c>
      <c r="J8691">
        <v>0</v>
      </c>
      <c r="K8691">
        <v>2E-3</v>
      </c>
      <c r="L8691" t="s">
        <v>23</v>
      </c>
      <c r="M8691" s="2">
        <v>29917071.532000002</v>
      </c>
      <c r="N8691" s="2" t="str">
        <f>VLOOKUP(Tabla1[[#This Row],[nemo]],'Nemos y clasificaciones'!$A$2:$B$5000,2,FALSE)</f>
        <v>ESVAL S.A., SERIE C</v>
      </c>
      <c r="O8691" s="2" t="str">
        <f>VLOOKUP(Tabla1[[#This Row],[nemo]],'Nemos y clasificaciones'!$A$1:$C$3000,3,FALSE)</f>
        <v>Servicios sanitarios y gas</v>
      </c>
      <c r="P8691" s="2"/>
      <c r="Q8691" s="2"/>
    </row>
    <row r="8692" spans="1:17" x14ac:dyDescent="0.25">
      <c r="A8692" t="s">
        <v>8092</v>
      </c>
      <c r="B8692" s="1">
        <v>43237</v>
      </c>
      <c r="C8692" s="1">
        <v>43244</v>
      </c>
      <c r="D8692" t="s">
        <v>14</v>
      </c>
      <c r="E8692" t="s">
        <v>8105</v>
      </c>
      <c r="F8692">
        <v>0</v>
      </c>
      <c r="G8692">
        <v>14958535766</v>
      </c>
      <c r="H8692">
        <v>0</v>
      </c>
      <c r="I8692">
        <v>0</v>
      </c>
      <c r="J8692">
        <v>0</v>
      </c>
      <c r="K8692">
        <v>1E-3</v>
      </c>
      <c r="L8692" t="s">
        <v>23</v>
      </c>
      <c r="M8692" s="2">
        <v>14958535.766000001</v>
      </c>
      <c r="N8692" s="2" t="str">
        <f>VLOOKUP(Tabla1[[#This Row],[nemo]],'Nemos y clasificaciones'!$A$2:$B$5000,2,FALSE)</f>
        <v>ESVAL S.A., SERIE C</v>
      </c>
      <c r="O8692" s="2" t="str">
        <f>VLOOKUP(Tabla1[[#This Row],[nemo]],'Nemos y clasificaciones'!$A$1:$C$3000,3,FALSE)</f>
        <v>Servicios sanitarios y gas</v>
      </c>
      <c r="P8692" s="2"/>
      <c r="Q8692" s="2"/>
    </row>
    <row r="8693" spans="1:17" x14ac:dyDescent="0.25">
      <c r="A8693" t="s">
        <v>8106</v>
      </c>
      <c r="B8693" s="1">
        <v>43237</v>
      </c>
      <c r="C8693" s="1">
        <v>43244</v>
      </c>
      <c r="D8693" t="s">
        <v>14</v>
      </c>
      <c r="E8693" t="s">
        <v>8105</v>
      </c>
      <c r="F8693">
        <v>0</v>
      </c>
      <c r="G8693">
        <v>14958535766</v>
      </c>
      <c r="H8693">
        <v>0</v>
      </c>
      <c r="I8693">
        <v>0</v>
      </c>
      <c r="J8693">
        <v>0</v>
      </c>
      <c r="K8693">
        <v>1E-3</v>
      </c>
      <c r="L8693" t="s">
        <v>23</v>
      </c>
      <c r="M8693" s="2">
        <v>14958535.766000001</v>
      </c>
      <c r="N8693" s="2" t="str">
        <f>VLOOKUP(Tabla1[[#This Row],[nemo]],'Nemos y clasificaciones'!$A$2:$B$5000,2,FALSE)</f>
        <v>ESVAL S.A., SERIE C</v>
      </c>
      <c r="O8693" s="2" t="str">
        <f>VLOOKUP(Tabla1[[#This Row],[nemo]],'Nemos y clasificaciones'!$A$1:$C$3000,3,FALSE)</f>
        <v>Servicios sanitarios y gas</v>
      </c>
      <c r="P8693" s="2"/>
      <c r="Q8693" s="2"/>
    </row>
    <row r="8694" spans="1:17" x14ac:dyDescent="0.25">
      <c r="A8694" t="s">
        <v>9588</v>
      </c>
      <c r="B8694" s="1">
        <v>42866</v>
      </c>
      <c r="C8694" s="1">
        <v>42872</v>
      </c>
      <c r="D8694" t="s">
        <v>14</v>
      </c>
      <c r="E8694" t="s">
        <v>8105</v>
      </c>
      <c r="F8694">
        <v>0</v>
      </c>
      <c r="G8694">
        <v>14958535766</v>
      </c>
      <c r="H8694">
        <v>0</v>
      </c>
      <c r="I8694">
        <v>0</v>
      </c>
      <c r="J8694">
        <v>0</v>
      </c>
      <c r="K8694">
        <v>1E-3</v>
      </c>
      <c r="L8694" t="s">
        <v>23</v>
      </c>
      <c r="M8694" s="2">
        <v>14958535.766000001</v>
      </c>
      <c r="N8694" s="2" t="str">
        <f>VLOOKUP(Tabla1[[#This Row],[nemo]],'Nemos y clasificaciones'!$A$2:$B$5000,2,FALSE)</f>
        <v>ESVAL S.A., SERIE C</v>
      </c>
      <c r="O8694" s="2" t="str">
        <f>VLOOKUP(Tabla1[[#This Row],[nemo]],'Nemos y clasificaciones'!$A$1:$C$3000,3,FALSE)</f>
        <v>Servicios sanitarios y gas</v>
      </c>
      <c r="P8694" s="2"/>
      <c r="Q8694" s="2"/>
    </row>
    <row r="8695" spans="1:17" x14ac:dyDescent="0.25">
      <c r="A8695" t="s">
        <v>10540</v>
      </c>
      <c r="B8695" s="1">
        <v>42508</v>
      </c>
      <c r="C8695" s="1">
        <v>42515</v>
      </c>
      <c r="D8695" t="s">
        <v>14</v>
      </c>
      <c r="E8695" t="s">
        <v>8105</v>
      </c>
      <c r="F8695">
        <v>0</v>
      </c>
      <c r="G8695">
        <v>14958535766</v>
      </c>
      <c r="H8695">
        <v>0</v>
      </c>
      <c r="I8695">
        <v>0</v>
      </c>
      <c r="J8695">
        <v>0</v>
      </c>
      <c r="K8695">
        <v>1E-3</v>
      </c>
      <c r="L8695" t="s">
        <v>23</v>
      </c>
      <c r="M8695" s="2">
        <v>14958535.766000001</v>
      </c>
      <c r="N8695" s="2" t="str">
        <f>VLOOKUP(Tabla1[[#This Row],[nemo]],'Nemos y clasificaciones'!$A$2:$B$5000,2,FALSE)</f>
        <v>ESVAL S.A., SERIE C</v>
      </c>
      <c r="O8695" s="2" t="str">
        <f>VLOOKUP(Tabla1[[#This Row],[nemo]],'Nemos y clasificaciones'!$A$1:$C$3000,3,FALSE)</f>
        <v>Servicios sanitarios y gas</v>
      </c>
      <c r="P8695" s="2"/>
      <c r="Q8695" s="2"/>
    </row>
    <row r="8696" spans="1:17" x14ac:dyDescent="0.25">
      <c r="A8696" t="s">
        <v>9353</v>
      </c>
      <c r="B8696" s="1">
        <v>42867</v>
      </c>
      <c r="C8696" s="1">
        <v>42902</v>
      </c>
      <c r="D8696" t="s">
        <v>14</v>
      </c>
      <c r="E8696" t="s">
        <v>8105</v>
      </c>
      <c r="F8696">
        <v>14958535766</v>
      </c>
      <c r="G8696">
        <v>0</v>
      </c>
      <c r="H8696">
        <v>0</v>
      </c>
      <c r="I8696">
        <v>0</v>
      </c>
      <c r="J8696">
        <v>0</v>
      </c>
      <c r="K8696">
        <v>3.1E-2</v>
      </c>
      <c r="L8696" t="s">
        <v>23</v>
      </c>
      <c r="M8696" s="2">
        <v>0</v>
      </c>
      <c r="N8696" s="2" t="str">
        <f>VLOOKUP(Tabla1[[#This Row],[nemo]],'Nemos y clasificaciones'!$A$2:$B$5000,2,FALSE)</f>
        <v>ESVAL S.A., SERIE C</v>
      </c>
      <c r="O8696" s="2" t="str">
        <f>VLOOKUP(Tabla1[[#This Row],[nemo]],'Nemos y clasificaciones'!$A$1:$C$3000,3,FALSE)</f>
        <v>Servicios sanitarios y gas</v>
      </c>
      <c r="P8696" s="2"/>
      <c r="Q8696" s="2"/>
    </row>
    <row r="8697" spans="1:17" x14ac:dyDescent="0.25">
      <c r="A8697" t="s">
        <v>7854</v>
      </c>
      <c r="B8697" s="1">
        <v>43270</v>
      </c>
      <c r="C8697" s="1">
        <v>43276</v>
      </c>
      <c r="D8697" t="s">
        <v>21</v>
      </c>
      <c r="E8697" t="s">
        <v>1435</v>
      </c>
      <c r="F8697">
        <v>0</v>
      </c>
      <c r="G8697">
        <v>1000000</v>
      </c>
      <c r="H8697">
        <v>0</v>
      </c>
      <c r="I8697">
        <v>0</v>
      </c>
      <c r="J8697">
        <v>0</v>
      </c>
      <c r="K8697">
        <v>0.82399999999999995</v>
      </c>
      <c r="L8697" t="s">
        <v>23</v>
      </c>
      <c r="M8697" s="2">
        <v>824000</v>
      </c>
      <c r="N8697" s="2" t="str">
        <f>VLOOKUP(Tabla1[[#This Row],[nemo]],'Nemos y clasificaciones'!$A$2:$B$5000,2,FALSE)</f>
        <v>ISHARES MSCI EUROPE FINANCIALS ETF</v>
      </c>
      <c r="O8697" s="2" t="str">
        <f>VLOOKUP(Tabla1[[#This Row],[nemo]],'Nemos y clasificaciones'!$A$1:$C$3000,3,FALSE)</f>
        <v>ETF</v>
      </c>
      <c r="P8697" s="2"/>
      <c r="Q8697" s="2"/>
    </row>
    <row r="8698" spans="1:17" x14ac:dyDescent="0.25">
      <c r="A8698" t="s">
        <v>6072</v>
      </c>
      <c r="B8698" s="1">
        <v>43633</v>
      </c>
      <c r="C8698" s="1">
        <v>43637</v>
      </c>
      <c r="D8698" t="s">
        <v>21</v>
      </c>
      <c r="E8698" t="s">
        <v>1435</v>
      </c>
      <c r="F8698">
        <v>0</v>
      </c>
      <c r="G8698">
        <v>1000000</v>
      </c>
      <c r="H8698">
        <v>0</v>
      </c>
      <c r="I8698">
        <v>0</v>
      </c>
      <c r="J8698">
        <v>0</v>
      </c>
      <c r="K8698">
        <v>0.70499999999999996</v>
      </c>
      <c r="L8698" t="s">
        <v>23</v>
      </c>
      <c r="M8698" s="2">
        <v>705000</v>
      </c>
      <c r="N8698" s="2" t="str">
        <f>VLOOKUP(Tabla1[[#This Row],[nemo]],'Nemos y clasificaciones'!$A$2:$B$5000,2,FALSE)</f>
        <v>ISHARES MSCI EUROPE FINANCIALS ETF</v>
      </c>
      <c r="O8698" s="2" t="str">
        <f>VLOOKUP(Tabla1[[#This Row],[nemo]],'Nemos y clasificaciones'!$A$1:$C$3000,3,FALSE)</f>
        <v>ETF</v>
      </c>
      <c r="P8698" s="2"/>
      <c r="Q8698" s="2"/>
    </row>
    <row r="8699" spans="1:17" x14ac:dyDescent="0.25">
      <c r="A8699" t="s">
        <v>1434</v>
      </c>
      <c r="B8699" s="1">
        <v>44357</v>
      </c>
      <c r="C8699" s="1">
        <v>44363</v>
      </c>
      <c r="D8699" t="s">
        <v>21</v>
      </c>
      <c r="E8699" t="s">
        <v>1435</v>
      </c>
      <c r="F8699">
        <v>0</v>
      </c>
      <c r="G8699">
        <v>1000000</v>
      </c>
      <c r="H8699">
        <v>0</v>
      </c>
      <c r="I8699">
        <v>0</v>
      </c>
      <c r="J8699">
        <v>0</v>
      </c>
      <c r="K8699">
        <v>0.41899999999999998</v>
      </c>
      <c r="L8699" t="s">
        <v>23</v>
      </c>
      <c r="M8699" s="2">
        <v>419000</v>
      </c>
      <c r="N8699" s="2" t="str">
        <f>VLOOKUP(Tabla1[[#This Row],[nemo]],'Nemos y clasificaciones'!$A$2:$B$5000,2,FALSE)</f>
        <v>ISHARES MSCI EUROPE FINANCIALS ETF</v>
      </c>
      <c r="O8699" s="2" t="str">
        <f>VLOOKUP(Tabla1[[#This Row],[nemo]],'Nemos y clasificaciones'!$A$1:$C$3000,3,FALSE)</f>
        <v>ETF</v>
      </c>
      <c r="P8699" s="2"/>
      <c r="Q8699" s="2"/>
    </row>
    <row r="8700" spans="1:17" x14ac:dyDescent="0.25">
      <c r="A8700" t="s">
        <v>7133</v>
      </c>
      <c r="B8700" s="1">
        <v>43452</v>
      </c>
      <c r="C8700" s="1">
        <v>43458</v>
      </c>
      <c r="D8700" t="s">
        <v>21</v>
      </c>
      <c r="E8700" t="s">
        <v>1435</v>
      </c>
      <c r="F8700">
        <v>0</v>
      </c>
      <c r="G8700">
        <v>1000000</v>
      </c>
      <c r="H8700">
        <v>0</v>
      </c>
      <c r="I8700">
        <v>0</v>
      </c>
      <c r="J8700">
        <v>0</v>
      </c>
      <c r="K8700">
        <v>0.27500000000000002</v>
      </c>
      <c r="L8700" t="s">
        <v>23</v>
      </c>
      <c r="M8700" s="2">
        <v>275000</v>
      </c>
      <c r="N8700" s="2" t="str">
        <f>VLOOKUP(Tabla1[[#This Row],[nemo]],'Nemos y clasificaciones'!$A$2:$B$5000,2,FALSE)</f>
        <v>ISHARES MSCI EUROPE FINANCIALS ETF</v>
      </c>
      <c r="O8700" s="2" t="str">
        <f>VLOOKUP(Tabla1[[#This Row],[nemo]],'Nemos y clasificaciones'!$A$1:$C$3000,3,FALSE)</f>
        <v>ETF</v>
      </c>
      <c r="P8700" s="2"/>
      <c r="Q8700" s="2"/>
    </row>
    <row r="8701" spans="1:17" x14ac:dyDescent="0.25">
      <c r="A8701" t="s">
        <v>5257</v>
      </c>
      <c r="B8701" s="1">
        <v>43815</v>
      </c>
      <c r="C8701" s="1">
        <v>43819</v>
      </c>
      <c r="D8701" t="s">
        <v>21</v>
      </c>
      <c r="E8701" t="s">
        <v>1435</v>
      </c>
      <c r="F8701">
        <v>0</v>
      </c>
      <c r="G8701">
        <v>1000000</v>
      </c>
      <c r="H8701">
        <v>0</v>
      </c>
      <c r="I8701">
        <v>0</v>
      </c>
      <c r="J8701">
        <v>0</v>
      </c>
      <c r="K8701">
        <v>0.182</v>
      </c>
      <c r="L8701" t="s">
        <v>23</v>
      </c>
      <c r="M8701" s="2">
        <v>182000</v>
      </c>
      <c r="N8701" s="2" t="str">
        <f>VLOOKUP(Tabla1[[#This Row],[nemo]],'Nemos y clasificaciones'!$A$2:$B$5000,2,FALSE)</f>
        <v>ISHARES MSCI EUROPE FINANCIALS ETF</v>
      </c>
      <c r="O8701" s="2" t="str">
        <f>VLOOKUP(Tabla1[[#This Row],[nemo]],'Nemos y clasificaciones'!$A$1:$C$3000,3,FALSE)</f>
        <v>ETF</v>
      </c>
      <c r="P8701" s="2"/>
      <c r="Q8701" s="2"/>
    </row>
    <row r="8702" spans="1:17" x14ac:dyDescent="0.25">
      <c r="A8702" t="s">
        <v>4021</v>
      </c>
      <c r="B8702" s="1">
        <v>43997</v>
      </c>
      <c r="C8702" s="1">
        <v>44001</v>
      </c>
      <c r="D8702" t="s">
        <v>21</v>
      </c>
      <c r="E8702" t="s">
        <v>1435</v>
      </c>
      <c r="F8702">
        <v>0</v>
      </c>
      <c r="G8702">
        <v>1000000</v>
      </c>
      <c r="H8702">
        <v>0</v>
      </c>
      <c r="I8702">
        <v>0</v>
      </c>
      <c r="J8702">
        <v>0</v>
      </c>
      <c r="K8702">
        <v>0.17100000000000001</v>
      </c>
      <c r="L8702" t="s">
        <v>23</v>
      </c>
      <c r="M8702" s="2">
        <v>171000</v>
      </c>
      <c r="N8702" s="2" t="str">
        <f>VLOOKUP(Tabla1[[#This Row],[nemo]],'Nemos y clasificaciones'!$A$2:$B$5000,2,FALSE)</f>
        <v>ISHARES MSCI EUROPE FINANCIALS ETF</v>
      </c>
      <c r="O8702" s="2" t="str">
        <f>VLOOKUP(Tabla1[[#This Row],[nemo]],'Nemos y clasificaciones'!$A$1:$C$3000,3,FALSE)</f>
        <v>ETF</v>
      </c>
      <c r="P8702" s="2"/>
      <c r="Q8702" s="2"/>
    </row>
    <row r="8703" spans="1:17" x14ac:dyDescent="0.25">
      <c r="A8703" t="s">
        <v>3005</v>
      </c>
      <c r="B8703" s="1">
        <v>44179</v>
      </c>
      <c r="C8703" s="1">
        <v>44183</v>
      </c>
      <c r="D8703" t="s">
        <v>21</v>
      </c>
      <c r="E8703" t="s">
        <v>1435</v>
      </c>
      <c r="F8703">
        <v>0</v>
      </c>
      <c r="G8703">
        <v>1000000</v>
      </c>
      <c r="H8703">
        <v>0</v>
      </c>
      <c r="I8703">
        <v>0</v>
      </c>
      <c r="J8703">
        <v>0</v>
      </c>
      <c r="K8703">
        <v>7.0999999999999994E-2</v>
      </c>
      <c r="L8703" t="s">
        <v>23</v>
      </c>
      <c r="M8703" s="3">
        <v>71000</v>
      </c>
      <c r="N8703" s="2" t="str">
        <f>VLOOKUP(Tabla1[[#This Row],[nemo]],'Nemos y clasificaciones'!$A$2:$B$5000,2,FALSE)</f>
        <v>ISHARES MSCI EUROPE FINANCIALS ETF</v>
      </c>
      <c r="O8703" s="3" t="str">
        <f>VLOOKUP(Tabla1[[#This Row],[nemo]],'Nemos y clasificaciones'!$A$1:$C$3000,3,FALSE)</f>
        <v>ETF</v>
      </c>
      <c r="P8703" s="3"/>
      <c r="Q8703" s="3"/>
    </row>
    <row r="8704" spans="1:17" x14ac:dyDescent="0.25">
      <c r="A8704" t="s">
        <v>7099</v>
      </c>
      <c r="B8704" s="1">
        <v>43452</v>
      </c>
      <c r="C8704" s="1">
        <v>43458</v>
      </c>
      <c r="D8704" t="s">
        <v>21</v>
      </c>
      <c r="E8704" t="s">
        <v>1309</v>
      </c>
      <c r="F8704">
        <v>0</v>
      </c>
      <c r="G8704">
        <v>100000</v>
      </c>
      <c r="H8704">
        <v>0</v>
      </c>
      <c r="I8704">
        <v>0</v>
      </c>
      <c r="J8704">
        <v>0</v>
      </c>
      <c r="K8704">
        <v>0.745</v>
      </c>
      <c r="L8704" t="s">
        <v>23</v>
      </c>
      <c r="M8704" s="3">
        <v>74500</v>
      </c>
      <c r="N8704" s="2" t="str">
        <f>VLOOKUP(Tabla1[[#This Row],[nemo]],'Nemos y clasificaciones'!$A$2:$B$5000,2,FALSE)</f>
        <v>ISHARES MSCI AUSTRALIA ETF</v>
      </c>
      <c r="O8704" s="3" t="str">
        <f>VLOOKUP(Tabla1[[#This Row],[nemo]],'Nemos y clasificaciones'!$A$1:$C$3000,3,FALSE)</f>
        <v>ETF</v>
      </c>
      <c r="P8704" s="3"/>
      <c r="Q8704" s="3"/>
    </row>
    <row r="8705" spans="1:17" x14ac:dyDescent="0.25">
      <c r="A8705" t="s">
        <v>8758</v>
      </c>
      <c r="B8705" s="1">
        <v>43088</v>
      </c>
      <c r="C8705" s="1">
        <v>43095</v>
      </c>
      <c r="D8705" t="s">
        <v>21</v>
      </c>
      <c r="E8705" t="s">
        <v>1309</v>
      </c>
      <c r="F8705">
        <v>0</v>
      </c>
      <c r="G8705">
        <v>100000</v>
      </c>
      <c r="H8705">
        <v>0</v>
      </c>
      <c r="I8705">
        <v>0</v>
      </c>
      <c r="J8705">
        <v>0</v>
      </c>
      <c r="K8705">
        <v>0.55900000000000005</v>
      </c>
      <c r="L8705" t="s">
        <v>23</v>
      </c>
      <c r="M8705" s="3">
        <v>55900</v>
      </c>
      <c r="N8705" s="2" t="str">
        <f>VLOOKUP(Tabla1[[#This Row],[nemo]],'Nemos y clasificaciones'!$A$2:$B$5000,2,FALSE)</f>
        <v>ISHARES MSCI AUSTRALIA ETF</v>
      </c>
      <c r="O8705" s="3" t="str">
        <f>VLOOKUP(Tabla1[[#This Row],[nemo]],'Nemos y clasificaciones'!$A$1:$C$3000,3,FALSE)</f>
        <v>ETF</v>
      </c>
      <c r="P8705" s="3"/>
      <c r="Q8705" s="3"/>
    </row>
    <row r="8706" spans="1:17" x14ac:dyDescent="0.25">
      <c r="A8706" t="s">
        <v>10036</v>
      </c>
      <c r="B8706" s="1">
        <v>42725</v>
      </c>
      <c r="C8706" s="1">
        <v>42732</v>
      </c>
      <c r="D8706" t="s">
        <v>21</v>
      </c>
      <c r="E8706" t="s">
        <v>1309</v>
      </c>
      <c r="F8706">
        <v>0</v>
      </c>
      <c r="G8706">
        <v>100000</v>
      </c>
      <c r="H8706">
        <v>0</v>
      </c>
      <c r="I8706">
        <v>0</v>
      </c>
      <c r="J8706">
        <v>0</v>
      </c>
      <c r="K8706">
        <v>0.54</v>
      </c>
      <c r="L8706" t="s">
        <v>23</v>
      </c>
      <c r="M8706" s="3">
        <v>54000</v>
      </c>
      <c r="N8706" s="2" t="str">
        <f>VLOOKUP(Tabla1[[#This Row],[nemo]],'Nemos y clasificaciones'!$A$2:$B$5000,2,FALSE)</f>
        <v>ISHARES MSCI AUSTRALIA ETF</v>
      </c>
      <c r="O8706" s="3" t="str">
        <f>VLOOKUP(Tabla1[[#This Row],[nemo]],'Nemos y clasificaciones'!$A$1:$C$3000,3,FALSE)</f>
        <v>ETF</v>
      </c>
      <c r="P8706" s="3"/>
      <c r="Q8706" s="3"/>
    </row>
    <row r="8707" spans="1:17" x14ac:dyDescent="0.25">
      <c r="A8707" t="s">
        <v>11416</v>
      </c>
      <c r="B8707" s="1">
        <v>42180</v>
      </c>
      <c r="C8707" s="1">
        <v>42186</v>
      </c>
      <c r="D8707" t="s">
        <v>21</v>
      </c>
      <c r="E8707" t="s">
        <v>1309</v>
      </c>
      <c r="F8707">
        <v>0</v>
      </c>
      <c r="G8707">
        <v>100000</v>
      </c>
      <c r="H8707">
        <v>0</v>
      </c>
      <c r="I8707">
        <v>0</v>
      </c>
      <c r="J8707">
        <v>0</v>
      </c>
      <c r="K8707">
        <v>0.53</v>
      </c>
      <c r="L8707" t="s">
        <v>23</v>
      </c>
      <c r="M8707" s="3">
        <v>53000</v>
      </c>
      <c r="N8707" s="2" t="str">
        <f>VLOOKUP(Tabla1[[#This Row],[nemo]],'Nemos y clasificaciones'!$A$2:$B$5000,2,FALSE)</f>
        <v>ISHARES MSCI AUSTRALIA ETF</v>
      </c>
      <c r="O8707" s="3" t="str">
        <f>VLOOKUP(Tabla1[[#This Row],[nemo]],'Nemos y clasificaciones'!$A$1:$C$3000,3,FALSE)</f>
        <v>ETF</v>
      </c>
      <c r="P8707" s="3"/>
      <c r="Q8707" s="3"/>
    </row>
    <row r="8708" spans="1:17" x14ac:dyDescent="0.25">
      <c r="A8708" t="s">
        <v>11082</v>
      </c>
      <c r="B8708" s="1">
        <v>42359</v>
      </c>
      <c r="C8708" s="1">
        <v>42366</v>
      </c>
      <c r="D8708" t="s">
        <v>21</v>
      </c>
      <c r="E8708" t="s">
        <v>1309</v>
      </c>
      <c r="F8708">
        <v>0</v>
      </c>
      <c r="G8708">
        <v>100000</v>
      </c>
      <c r="H8708">
        <v>0</v>
      </c>
      <c r="I8708">
        <v>0</v>
      </c>
      <c r="J8708">
        <v>0</v>
      </c>
      <c r="K8708">
        <v>0.50900000000000001</v>
      </c>
      <c r="L8708" t="s">
        <v>23</v>
      </c>
      <c r="M8708" s="3">
        <v>50900</v>
      </c>
      <c r="N8708" s="2" t="str">
        <f>VLOOKUP(Tabla1[[#This Row],[nemo]],'Nemos y clasificaciones'!$A$2:$B$5000,2,FALSE)</f>
        <v>ISHARES MSCI AUSTRALIA ETF</v>
      </c>
      <c r="O8708" s="3" t="str">
        <f>VLOOKUP(Tabla1[[#This Row],[nemo]],'Nemos y clasificaciones'!$A$1:$C$3000,3,FALSE)</f>
        <v>ETF</v>
      </c>
      <c r="P8708" s="3"/>
      <c r="Q8708" s="3"/>
    </row>
    <row r="8709" spans="1:17" x14ac:dyDescent="0.25">
      <c r="A8709" t="s">
        <v>9268</v>
      </c>
      <c r="B8709" s="1">
        <v>42906</v>
      </c>
      <c r="C8709" s="1">
        <v>42913</v>
      </c>
      <c r="D8709" t="s">
        <v>21</v>
      </c>
      <c r="E8709" t="s">
        <v>1309</v>
      </c>
      <c r="F8709">
        <v>0</v>
      </c>
      <c r="G8709">
        <v>100000</v>
      </c>
      <c r="H8709">
        <v>0</v>
      </c>
      <c r="I8709">
        <v>0</v>
      </c>
      <c r="J8709">
        <v>0</v>
      </c>
      <c r="K8709">
        <v>0.47</v>
      </c>
      <c r="L8709" t="s">
        <v>23</v>
      </c>
      <c r="M8709" s="3">
        <v>47000</v>
      </c>
      <c r="N8709" s="2" t="str">
        <f>VLOOKUP(Tabla1[[#This Row],[nemo]],'Nemos y clasificaciones'!$A$2:$B$5000,2,FALSE)</f>
        <v>ISHARES MSCI AUSTRALIA ETF</v>
      </c>
      <c r="O8709" s="3" t="str">
        <f>VLOOKUP(Tabla1[[#This Row],[nemo]],'Nemos y clasificaciones'!$A$1:$C$3000,3,FALSE)</f>
        <v>ETF</v>
      </c>
      <c r="P8709" s="3"/>
      <c r="Q8709" s="3"/>
    </row>
    <row r="8710" spans="1:17" x14ac:dyDescent="0.25">
      <c r="A8710" t="s">
        <v>5187</v>
      </c>
      <c r="B8710" s="1">
        <v>43815</v>
      </c>
      <c r="C8710" s="1">
        <v>43819</v>
      </c>
      <c r="D8710" t="s">
        <v>21</v>
      </c>
      <c r="E8710" t="s">
        <v>1309</v>
      </c>
      <c r="F8710">
        <v>0</v>
      </c>
      <c r="G8710">
        <v>100000</v>
      </c>
      <c r="H8710">
        <v>0</v>
      </c>
      <c r="I8710">
        <v>0</v>
      </c>
      <c r="J8710">
        <v>0</v>
      </c>
      <c r="K8710">
        <v>0.45600000000000002</v>
      </c>
      <c r="L8710" t="s">
        <v>23</v>
      </c>
      <c r="M8710" s="3">
        <v>45600</v>
      </c>
      <c r="N8710" s="2" t="str">
        <f>VLOOKUP(Tabla1[[#This Row],[nemo]],'Nemos y clasificaciones'!$A$2:$B$5000,2,FALSE)</f>
        <v>ISHARES MSCI AUSTRALIA ETF</v>
      </c>
      <c r="O8710" s="3" t="str">
        <f>VLOOKUP(Tabla1[[#This Row],[nemo]],'Nemos y clasificaciones'!$A$1:$C$3000,3,FALSE)</f>
        <v>ETF</v>
      </c>
      <c r="P8710" s="3"/>
      <c r="Q8710" s="3"/>
    </row>
    <row r="8711" spans="1:17" x14ac:dyDescent="0.25">
      <c r="A8711" t="s">
        <v>6011</v>
      </c>
      <c r="B8711" s="1">
        <v>43633</v>
      </c>
      <c r="C8711" s="1">
        <v>43637</v>
      </c>
      <c r="D8711" t="s">
        <v>21</v>
      </c>
      <c r="E8711" t="s">
        <v>1309</v>
      </c>
      <c r="F8711">
        <v>0</v>
      </c>
      <c r="G8711">
        <v>100000</v>
      </c>
      <c r="H8711">
        <v>0</v>
      </c>
      <c r="I8711">
        <v>0</v>
      </c>
      <c r="J8711">
        <v>0</v>
      </c>
      <c r="K8711">
        <v>0.443</v>
      </c>
      <c r="L8711" t="s">
        <v>23</v>
      </c>
      <c r="M8711" s="3">
        <v>44300</v>
      </c>
      <c r="N8711" s="2" t="str">
        <f>VLOOKUP(Tabla1[[#This Row],[nemo]],'Nemos y clasificaciones'!$A$2:$B$5000,2,FALSE)</f>
        <v>ISHARES MSCI AUSTRALIA ETF</v>
      </c>
      <c r="O8711" s="3" t="str">
        <f>VLOOKUP(Tabla1[[#This Row],[nemo]],'Nemos y clasificaciones'!$A$1:$C$3000,3,FALSE)</f>
        <v>ETF</v>
      </c>
      <c r="P8711" s="3"/>
      <c r="Q8711" s="3"/>
    </row>
    <row r="8712" spans="1:17" x14ac:dyDescent="0.25">
      <c r="A8712" t="s">
        <v>7825</v>
      </c>
      <c r="B8712" s="1">
        <v>43270</v>
      </c>
      <c r="C8712" s="1">
        <v>43276</v>
      </c>
      <c r="D8712" t="s">
        <v>21</v>
      </c>
      <c r="E8712" t="s">
        <v>1309</v>
      </c>
      <c r="F8712">
        <v>0</v>
      </c>
      <c r="G8712">
        <v>100000</v>
      </c>
      <c r="H8712">
        <v>0</v>
      </c>
      <c r="I8712">
        <v>0</v>
      </c>
      <c r="J8712">
        <v>0</v>
      </c>
      <c r="K8712">
        <v>0.432</v>
      </c>
      <c r="L8712" t="s">
        <v>23</v>
      </c>
      <c r="M8712" s="3">
        <v>43200</v>
      </c>
      <c r="N8712" s="2" t="str">
        <f>VLOOKUP(Tabla1[[#This Row],[nemo]],'Nemos y clasificaciones'!$A$2:$B$5000,2,FALSE)</f>
        <v>ISHARES MSCI AUSTRALIA ETF</v>
      </c>
      <c r="O8712" s="3" t="str">
        <f>VLOOKUP(Tabla1[[#This Row],[nemo]],'Nemos y clasificaciones'!$A$1:$C$3000,3,FALSE)</f>
        <v>ETF</v>
      </c>
      <c r="P8712" s="3"/>
      <c r="Q8712" s="3"/>
    </row>
    <row r="8713" spans="1:17" x14ac:dyDescent="0.25">
      <c r="A8713" t="s">
        <v>1308</v>
      </c>
      <c r="B8713" s="1">
        <v>44357</v>
      </c>
      <c r="C8713" s="1">
        <v>44363</v>
      </c>
      <c r="D8713" t="s">
        <v>21</v>
      </c>
      <c r="E8713" t="s">
        <v>1309</v>
      </c>
      <c r="F8713">
        <v>0</v>
      </c>
      <c r="G8713">
        <v>100000</v>
      </c>
      <c r="H8713">
        <v>0</v>
      </c>
      <c r="I8713">
        <v>0</v>
      </c>
      <c r="J8713">
        <v>0</v>
      </c>
      <c r="K8713">
        <v>0.376</v>
      </c>
      <c r="L8713" t="s">
        <v>23</v>
      </c>
      <c r="M8713" s="3">
        <v>37600</v>
      </c>
      <c r="N8713" s="2" t="str">
        <f>VLOOKUP(Tabla1[[#This Row],[nemo]],'Nemos y clasificaciones'!$A$2:$B$5000,2,FALSE)</f>
        <v>ISHARES MSCI AUSTRALIA ETF</v>
      </c>
      <c r="O8713" s="3" t="str">
        <f>VLOOKUP(Tabla1[[#This Row],[nemo]],'Nemos y clasificaciones'!$A$1:$C$3000,3,FALSE)</f>
        <v>ETF</v>
      </c>
      <c r="P8713" s="3"/>
      <c r="Q8713" s="3"/>
    </row>
    <row r="8714" spans="1:17" x14ac:dyDescent="0.25">
      <c r="A8714" t="s">
        <v>3960</v>
      </c>
      <c r="B8714" s="1">
        <v>43997</v>
      </c>
      <c r="C8714" s="1">
        <v>44001</v>
      </c>
      <c r="D8714" t="s">
        <v>21</v>
      </c>
      <c r="E8714" t="s">
        <v>1309</v>
      </c>
      <c r="F8714">
        <v>0</v>
      </c>
      <c r="G8714">
        <v>100000</v>
      </c>
      <c r="H8714">
        <v>0</v>
      </c>
      <c r="I8714">
        <v>0</v>
      </c>
      <c r="J8714">
        <v>0</v>
      </c>
      <c r="K8714">
        <v>0.28399999999999997</v>
      </c>
      <c r="L8714" t="s">
        <v>23</v>
      </c>
      <c r="M8714" s="3">
        <v>28400</v>
      </c>
      <c r="N8714" s="2" t="str">
        <f>VLOOKUP(Tabla1[[#This Row],[nemo]],'Nemos y clasificaciones'!$A$2:$B$5000,2,FALSE)</f>
        <v>ISHARES MSCI AUSTRALIA ETF</v>
      </c>
      <c r="O8714" s="3" t="str">
        <f>VLOOKUP(Tabla1[[#This Row],[nemo]],'Nemos y clasificaciones'!$A$1:$C$3000,3,FALSE)</f>
        <v>ETF</v>
      </c>
      <c r="P8714" s="3"/>
      <c r="Q8714" s="3"/>
    </row>
    <row r="8715" spans="1:17" x14ac:dyDescent="0.25">
      <c r="A8715" t="s">
        <v>10399</v>
      </c>
      <c r="B8715" s="1">
        <v>42543</v>
      </c>
      <c r="C8715" s="1">
        <v>42549</v>
      </c>
      <c r="D8715" t="s">
        <v>21</v>
      </c>
      <c r="E8715" t="s">
        <v>1309</v>
      </c>
      <c r="F8715">
        <v>0</v>
      </c>
      <c r="G8715">
        <v>100000</v>
      </c>
      <c r="H8715">
        <v>0</v>
      </c>
      <c r="I8715">
        <v>0</v>
      </c>
      <c r="J8715">
        <v>0</v>
      </c>
      <c r="K8715">
        <v>0.27600000000000002</v>
      </c>
      <c r="L8715" t="s">
        <v>23</v>
      </c>
      <c r="M8715" s="3">
        <v>27600</v>
      </c>
      <c r="N8715" s="2" t="str">
        <f>VLOOKUP(Tabla1[[#This Row],[nemo]],'Nemos y clasificaciones'!$A$2:$B$5000,2,FALSE)</f>
        <v>ISHARES MSCI AUSTRALIA ETF</v>
      </c>
      <c r="O8715" s="3" t="str">
        <f>VLOOKUP(Tabla1[[#This Row],[nemo]],'Nemos y clasificaciones'!$A$1:$C$3000,3,FALSE)</f>
        <v>ETF</v>
      </c>
      <c r="P8715" s="3"/>
      <c r="Q8715" s="3"/>
    </row>
    <row r="8716" spans="1:17" x14ac:dyDescent="0.25">
      <c r="A8716" t="s">
        <v>2943</v>
      </c>
      <c r="B8716" s="1">
        <v>44179</v>
      </c>
      <c r="C8716" s="1">
        <v>44183</v>
      </c>
      <c r="D8716" t="s">
        <v>21</v>
      </c>
      <c r="E8716" t="s">
        <v>1309</v>
      </c>
      <c r="F8716">
        <v>0</v>
      </c>
      <c r="G8716">
        <v>100000</v>
      </c>
      <c r="H8716">
        <v>0</v>
      </c>
      <c r="I8716">
        <v>0</v>
      </c>
      <c r="J8716">
        <v>0</v>
      </c>
      <c r="K8716">
        <v>0.2</v>
      </c>
      <c r="L8716" t="s">
        <v>23</v>
      </c>
      <c r="M8716" s="3">
        <v>20000</v>
      </c>
      <c r="N8716" s="2" t="str">
        <f>VLOOKUP(Tabla1[[#This Row],[nemo]],'Nemos y clasificaciones'!$A$2:$B$5000,2,FALSE)</f>
        <v>ISHARES MSCI AUSTRALIA ETF</v>
      </c>
      <c r="O8716" s="3" t="str">
        <f>VLOOKUP(Tabla1[[#This Row],[nemo]],'Nemos y clasificaciones'!$A$1:$C$3000,3,FALSE)</f>
        <v>ETF</v>
      </c>
      <c r="P8716" s="3"/>
      <c r="Q8716" s="3"/>
    </row>
    <row r="8717" spans="1:17" x14ac:dyDescent="0.25">
      <c r="A8717" t="s">
        <v>7100</v>
      </c>
      <c r="B8717" s="1">
        <v>43452</v>
      </c>
      <c r="C8717" s="1">
        <v>43458</v>
      </c>
      <c r="D8717" t="s">
        <v>21</v>
      </c>
      <c r="E8717" t="s">
        <v>1311</v>
      </c>
      <c r="F8717">
        <v>0</v>
      </c>
      <c r="G8717">
        <v>100000</v>
      </c>
      <c r="H8717">
        <v>0</v>
      </c>
      <c r="I8717">
        <v>0</v>
      </c>
      <c r="J8717">
        <v>0</v>
      </c>
      <c r="K8717">
        <v>0.40899999999999997</v>
      </c>
      <c r="L8717" t="s">
        <v>23</v>
      </c>
      <c r="M8717" s="3">
        <v>40900</v>
      </c>
      <c r="N8717" s="2" t="str">
        <f>VLOOKUP(Tabla1[[#This Row],[nemo]],'Nemos y clasificaciones'!$A$2:$B$5000,2,FALSE)</f>
        <v>ISHARES MSCI CANADA ETF</v>
      </c>
      <c r="O8717" s="3" t="str">
        <f>VLOOKUP(Tabla1[[#This Row],[nemo]],'Nemos y clasificaciones'!$A$1:$C$3000,3,FALSE)</f>
        <v>ETF</v>
      </c>
      <c r="P8717" s="3"/>
      <c r="Q8717" s="3"/>
    </row>
    <row r="8718" spans="1:17" x14ac:dyDescent="0.25">
      <c r="A8718" t="s">
        <v>5188</v>
      </c>
      <c r="B8718" s="1">
        <v>43815</v>
      </c>
      <c r="C8718" s="1">
        <v>43819</v>
      </c>
      <c r="D8718" t="s">
        <v>21</v>
      </c>
      <c r="E8718" t="s">
        <v>1311</v>
      </c>
      <c r="F8718">
        <v>0</v>
      </c>
      <c r="G8718">
        <v>100000</v>
      </c>
      <c r="H8718">
        <v>0</v>
      </c>
      <c r="I8718">
        <v>0</v>
      </c>
      <c r="J8718">
        <v>0</v>
      </c>
      <c r="K8718">
        <v>0.39400000000000002</v>
      </c>
      <c r="L8718" t="s">
        <v>23</v>
      </c>
      <c r="M8718" s="3">
        <v>39400</v>
      </c>
      <c r="N8718" s="2" t="str">
        <f>VLOOKUP(Tabla1[[#This Row],[nemo]],'Nemos y clasificaciones'!$A$2:$B$5000,2,FALSE)</f>
        <v>ISHARES MSCI CANADA ETF</v>
      </c>
      <c r="O8718" s="3" t="str">
        <f>VLOOKUP(Tabla1[[#This Row],[nemo]],'Nemos y clasificaciones'!$A$1:$C$3000,3,FALSE)</f>
        <v>ETF</v>
      </c>
      <c r="P8718" s="3"/>
      <c r="Q8718" s="3"/>
    </row>
    <row r="8719" spans="1:17" x14ac:dyDescent="0.25">
      <c r="A8719" t="s">
        <v>2942</v>
      </c>
      <c r="B8719" s="1">
        <v>44179</v>
      </c>
      <c r="C8719" s="1">
        <v>44183</v>
      </c>
      <c r="D8719" t="s">
        <v>21</v>
      </c>
      <c r="E8719" t="s">
        <v>1311</v>
      </c>
      <c r="F8719">
        <v>0</v>
      </c>
      <c r="G8719">
        <v>100000</v>
      </c>
      <c r="H8719">
        <v>0</v>
      </c>
      <c r="I8719">
        <v>0</v>
      </c>
      <c r="J8719">
        <v>0</v>
      </c>
      <c r="K8719">
        <v>0.38500000000000001</v>
      </c>
      <c r="L8719" t="s">
        <v>23</v>
      </c>
      <c r="M8719" s="3">
        <v>38500</v>
      </c>
      <c r="N8719" s="2" t="str">
        <f>VLOOKUP(Tabla1[[#This Row],[nemo]],'Nemos y clasificaciones'!$A$2:$B$5000,2,FALSE)</f>
        <v>ISHARES MSCI CANADA ETF</v>
      </c>
      <c r="O8719" s="3" t="str">
        <f>VLOOKUP(Tabla1[[#This Row],[nemo]],'Nemos y clasificaciones'!$A$1:$C$3000,3,FALSE)</f>
        <v>ETF</v>
      </c>
      <c r="P8719" s="3"/>
      <c r="Q8719" s="3"/>
    </row>
    <row r="8720" spans="1:17" x14ac:dyDescent="0.25">
      <c r="A8720" t="s">
        <v>8759</v>
      </c>
      <c r="B8720" s="1">
        <v>43088</v>
      </c>
      <c r="C8720" s="1">
        <v>43095</v>
      </c>
      <c r="D8720" t="s">
        <v>21</v>
      </c>
      <c r="E8720" t="s">
        <v>1311</v>
      </c>
      <c r="F8720">
        <v>0</v>
      </c>
      <c r="G8720">
        <v>100000</v>
      </c>
      <c r="H8720">
        <v>0</v>
      </c>
      <c r="I8720">
        <v>0</v>
      </c>
      <c r="J8720">
        <v>0</v>
      </c>
      <c r="K8720">
        <v>0.36899999999999999</v>
      </c>
      <c r="L8720" t="s">
        <v>23</v>
      </c>
      <c r="M8720" s="3">
        <v>36900</v>
      </c>
      <c r="N8720" s="2" t="str">
        <f>VLOOKUP(Tabla1[[#This Row],[nemo]],'Nemos y clasificaciones'!$A$2:$B$5000,2,FALSE)</f>
        <v>ISHARES MSCI CANADA ETF</v>
      </c>
      <c r="O8720" s="3" t="str">
        <f>VLOOKUP(Tabla1[[#This Row],[nemo]],'Nemos y clasificaciones'!$A$1:$C$3000,3,FALSE)</f>
        <v>ETF</v>
      </c>
      <c r="P8720" s="3"/>
      <c r="Q8720" s="3"/>
    </row>
    <row r="8721" spans="1:17" x14ac:dyDescent="0.25">
      <c r="A8721" t="s">
        <v>11083</v>
      </c>
      <c r="B8721" s="1">
        <v>42359</v>
      </c>
      <c r="C8721" s="1">
        <v>42366</v>
      </c>
      <c r="D8721" t="s">
        <v>21</v>
      </c>
      <c r="E8721" t="s">
        <v>1311</v>
      </c>
      <c r="F8721">
        <v>0</v>
      </c>
      <c r="G8721">
        <v>100000</v>
      </c>
      <c r="H8721">
        <v>0</v>
      </c>
      <c r="I8721">
        <v>0</v>
      </c>
      <c r="J8721">
        <v>0</v>
      </c>
      <c r="K8721">
        <v>0.28999999999999998</v>
      </c>
      <c r="L8721" t="s">
        <v>23</v>
      </c>
      <c r="M8721" s="3">
        <v>29000</v>
      </c>
      <c r="N8721" s="2" t="str">
        <f>VLOOKUP(Tabla1[[#This Row],[nemo]],'Nemos y clasificaciones'!$A$2:$B$5000,2,FALSE)</f>
        <v>ISHARES MSCI CANADA ETF</v>
      </c>
      <c r="O8721" s="3" t="str">
        <f>VLOOKUP(Tabla1[[#This Row],[nemo]],'Nemos y clasificaciones'!$A$1:$C$3000,3,FALSE)</f>
        <v>ETF</v>
      </c>
      <c r="P8721" s="3"/>
      <c r="Q8721" s="3"/>
    </row>
    <row r="8722" spans="1:17" x14ac:dyDescent="0.25">
      <c r="A8722" t="s">
        <v>10037</v>
      </c>
      <c r="B8722" s="1">
        <v>42725</v>
      </c>
      <c r="C8722" s="1">
        <v>42732</v>
      </c>
      <c r="D8722" t="s">
        <v>21</v>
      </c>
      <c r="E8722" t="s">
        <v>1311</v>
      </c>
      <c r="F8722">
        <v>0</v>
      </c>
      <c r="G8722">
        <v>100000</v>
      </c>
      <c r="H8722">
        <v>0</v>
      </c>
      <c r="I8722">
        <v>0</v>
      </c>
      <c r="J8722">
        <v>0</v>
      </c>
      <c r="K8722">
        <v>0.26300000000000001</v>
      </c>
      <c r="L8722" t="s">
        <v>23</v>
      </c>
      <c r="M8722" s="3">
        <v>26300</v>
      </c>
      <c r="N8722" s="2" t="str">
        <f>VLOOKUP(Tabla1[[#This Row],[nemo]],'Nemos y clasificaciones'!$A$2:$B$5000,2,FALSE)</f>
        <v>ISHARES MSCI CANADA ETF</v>
      </c>
      <c r="O8722" s="3" t="str">
        <f>VLOOKUP(Tabla1[[#This Row],[nemo]],'Nemos y clasificaciones'!$A$1:$C$3000,3,FALSE)</f>
        <v>ETF</v>
      </c>
      <c r="P8722" s="3"/>
      <c r="Q8722" s="3"/>
    </row>
    <row r="8723" spans="1:17" x14ac:dyDescent="0.25">
      <c r="A8723" t="s">
        <v>3961</v>
      </c>
      <c r="B8723" s="1">
        <v>43997</v>
      </c>
      <c r="C8723" s="1">
        <v>44001</v>
      </c>
      <c r="D8723" t="s">
        <v>21</v>
      </c>
      <c r="E8723" t="s">
        <v>1311</v>
      </c>
      <c r="F8723">
        <v>0</v>
      </c>
      <c r="G8723">
        <v>100000</v>
      </c>
      <c r="H8723">
        <v>0</v>
      </c>
      <c r="I8723">
        <v>0</v>
      </c>
      <c r="J8723">
        <v>0</v>
      </c>
      <c r="K8723">
        <v>0.25800000000000001</v>
      </c>
      <c r="L8723" t="s">
        <v>23</v>
      </c>
      <c r="M8723" s="3">
        <v>25800</v>
      </c>
      <c r="N8723" s="2" t="str">
        <f>VLOOKUP(Tabla1[[#This Row],[nemo]],'Nemos y clasificaciones'!$A$2:$B$5000,2,FALSE)</f>
        <v>ISHARES MSCI CANADA ETF</v>
      </c>
      <c r="O8723" s="3" t="str">
        <f>VLOOKUP(Tabla1[[#This Row],[nemo]],'Nemos y clasificaciones'!$A$1:$C$3000,3,FALSE)</f>
        <v>ETF</v>
      </c>
      <c r="P8723" s="3"/>
      <c r="Q8723" s="3"/>
    </row>
    <row r="8724" spans="1:17" x14ac:dyDescent="0.25">
      <c r="A8724" t="s">
        <v>6012</v>
      </c>
      <c r="B8724" s="1">
        <v>43633</v>
      </c>
      <c r="C8724" s="1">
        <v>43637</v>
      </c>
      <c r="D8724" t="s">
        <v>21</v>
      </c>
      <c r="E8724" t="s">
        <v>1311</v>
      </c>
      <c r="F8724">
        <v>0</v>
      </c>
      <c r="G8724">
        <v>100000</v>
      </c>
      <c r="H8724">
        <v>0</v>
      </c>
      <c r="I8724">
        <v>0</v>
      </c>
      <c r="J8724">
        <v>0</v>
      </c>
      <c r="K8724">
        <v>0.253</v>
      </c>
      <c r="L8724" t="s">
        <v>23</v>
      </c>
      <c r="M8724" s="3">
        <v>25300</v>
      </c>
      <c r="N8724" s="2" t="str">
        <f>VLOOKUP(Tabla1[[#This Row],[nemo]],'Nemos y clasificaciones'!$A$2:$B$5000,2,FALSE)</f>
        <v>ISHARES MSCI CANADA ETF</v>
      </c>
      <c r="O8724" s="3" t="str">
        <f>VLOOKUP(Tabla1[[#This Row],[nemo]],'Nemos y clasificaciones'!$A$1:$C$3000,3,FALSE)</f>
        <v>ETF</v>
      </c>
      <c r="P8724" s="3"/>
      <c r="Q8724" s="3"/>
    </row>
    <row r="8725" spans="1:17" x14ac:dyDescent="0.25">
      <c r="A8725" t="s">
        <v>1310</v>
      </c>
      <c r="B8725" s="1">
        <v>44357</v>
      </c>
      <c r="C8725" s="1">
        <v>44363</v>
      </c>
      <c r="D8725" t="s">
        <v>21</v>
      </c>
      <c r="E8725" t="s">
        <v>1311</v>
      </c>
      <c r="F8725">
        <v>0</v>
      </c>
      <c r="G8725">
        <v>100000</v>
      </c>
      <c r="H8725">
        <v>0</v>
      </c>
      <c r="I8725">
        <v>0</v>
      </c>
      <c r="J8725">
        <v>0</v>
      </c>
      <c r="K8725">
        <v>0.23300000000000001</v>
      </c>
      <c r="L8725" t="s">
        <v>23</v>
      </c>
      <c r="M8725" s="3">
        <v>23300</v>
      </c>
      <c r="N8725" s="2" t="str">
        <f>VLOOKUP(Tabla1[[#This Row],[nemo]],'Nemos y clasificaciones'!$A$2:$B$5000,2,FALSE)</f>
        <v>ISHARES MSCI CANADA ETF</v>
      </c>
      <c r="O8725" s="3" t="str">
        <f>VLOOKUP(Tabla1[[#This Row],[nemo]],'Nemos y clasificaciones'!$A$1:$C$3000,3,FALSE)</f>
        <v>ETF</v>
      </c>
      <c r="P8725" s="3"/>
      <c r="Q8725" s="3"/>
    </row>
    <row r="8726" spans="1:17" x14ac:dyDescent="0.25">
      <c r="A8726" t="s">
        <v>7824</v>
      </c>
      <c r="B8726" s="1">
        <v>43270</v>
      </c>
      <c r="C8726" s="1">
        <v>43276</v>
      </c>
      <c r="D8726" t="s">
        <v>21</v>
      </c>
      <c r="E8726" t="s">
        <v>1311</v>
      </c>
      <c r="F8726">
        <v>0</v>
      </c>
      <c r="G8726">
        <v>100000</v>
      </c>
      <c r="H8726">
        <v>0</v>
      </c>
      <c r="I8726">
        <v>0</v>
      </c>
      <c r="J8726">
        <v>0</v>
      </c>
      <c r="K8726">
        <v>0.224</v>
      </c>
      <c r="L8726" t="s">
        <v>23</v>
      </c>
      <c r="M8726" s="3">
        <v>22400</v>
      </c>
      <c r="N8726" s="2" t="str">
        <f>VLOOKUP(Tabla1[[#This Row],[nemo]],'Nemos y clasificaciones'!$A$2:$B$5000,2,FALSE)</f>
        <v>ISHARES MSCI CANADA ETF</v>
      </c>
      <c r="O8726" s="3" t="str">
        <f>VLOOKUP(Tabla1[[#This Row],[nemo]],'Nemos y clasificaciones'!$A$1:$C$3000,3,FALSE)</f>
        <v>ETF</v>
      </c>
      <c r="P8726" s="3"/>
      <c r="Q8726" s="3"/>
    </row>
    <row r="8727" spans="1:17" x14ac:dyDescent="0.25">
      <c r="A8727" t="s">
        <v>9267</v>
      </c>
      <c r="B8727" s="1">
        <v>42906</v>
      </c>
      <c r="C8727" s="1">
        <v>42913</v>
      </c>
      <c r="D8727" t="s">
        <v>21</v>
      </c>
      <c r="E8727" t="s">
        <v>1311</v>
      </c>
      <c r="F8727">
        <v>0</v>
      </c>
      <c r="G8727">
        <v>100000</v>
      </c>
      <c r="H8727">
        <v>0</v>
      </c>
      <c r="I8727">
        <v>0</v>
      </c>
      <c r="J8727">
        <v>0</v>
      </c>
      <c r="K8727">
        <v>0.215</v>
      </c>
      <c r="L8727" t="s">
        <v>23</v>
      </c>
      <c r="M8727" s="3">
        <v>21500</v>
      </c>
      <c r="N8727" s="2" t="str">
        <f>VLOOKUP(Tabla1[[#This Row],[nemo]],'Nemos y clasificaciones'!$A$2:$B$5000,2,FALSE)</f>
        <v>ISHARES MSCI CANADA ETF</v>
      </c>
      <c r="O8727" s="3" t="str">
        <f>VLOOKUP(Tabla1[[#This Row],[nemo]],'Nemos y clasificaciones'!$A$1:$C$3000,3,FALSE)</f>
        <v>ETF</v>
      </c>
      <c r="P8727" s="3"/>
      <c r="Q8727" s="3"/>
    </row>
    <row r="8728" spans="1:17" x14ac:dyDescent="0.25">
      <c r="A8728" t="s">
        <v>11414</v>
      </c>
      <c r="B8728" s="1">
        <v>42180</v>
      </c>
      <c r="C8728" s="1">
        <v>42186</v>
      </c>
      <c r="D8728" t="s">
        <v>21</v>
      </c>
      <c r="E8728" t="s">
        <v>1311</v>
      </c>
      <c r="F8728">
        <v>0</v>
      </c>
      <c r="G8728">
        <v>100000</v>
      </c>
      <c r="H8728">
        <v>0</v>
      </c>
      <c r="I8728">
        <v>0</v>
      </c>
      <c r="J8728">
        <v>0</v>
      </c>
      <c r="K8728">
        <v>0.21199999999999999</v>
      </c>
      <c r="L8728" t="s">
        <v>23</v>
      </c>
      <c r="M8728" s="3">
        <v>21200</v>
      </c>
      <c r="N8728" s="2" t="str">
        <f>VLOOKUP(Tabla1[[#This Row],[nemo]],'Nemos y clasificaciones'!$A$2:$B$5000,2,FALSE)</f>
        <v>ISHARES MSCI CANADA ETF</v>
      </c>
      <c r="O8728" s="3" t="str">
        <f>VLOOKUP(Tabla1[[#This Row],[nemo]],'Nemos y clasificaciones'!$A$1:$C$3000,3,FALSE)</f>
        <v>ETF</v>
      </c>
      <c r="P8728" s="3"/>
      <c r="Q8728" s="3"/>
    </row>
    <row r="8729" spans="1:17" x14ac:dyDescent="0.25">
      <c r="A8729" t="s">
        <v>10398</v>
      </c>
      <c r="B8729" s="1">
        <v>42543</v>
      </c>
      <c r="C8729" s="1">
        <v>42549</v>
      </c>
      <c r="D8729" t="s">
        <v>21</v>
      </c>
      <c r="E8729" t="s">
        <v>1311</v>
      </c>
      <c r="F8729">
        <v>0</v>
      </c>
      <c r="G8729">
        <v>100000</v>
      </c>
      <c r="H8729">
        <v>0</v>
      </c>
      <c r="I8729">
        <v>0</v>
      </c>
      <c r="J8729">
        <v>0</v>
      </c>
      <c r="K8729">
        <v>0.19600000000000001</v>
      </c>
      <c r="L8729" t="s">
        <v>23</v>
      </c>
      <c r="M8729" s="3">
        <v>19600</v>
      </c>
      <c r="N8729" s="2" t="str">
        <f>VLOOKUP(Tabla1[[#This Row],[nemo]],'Nemos y clasificaciones'!$A$2:$B$5000,2,FALSE)</f>
        <v>ISHARES MSCI CANADA ETF</v>
      </c>
      <c r="O8729" s="3" t="str">
        <f>VLOOKUP(Tabla1[[#This Row],[nemo]],'Nemos y clasificaciones'!$A$1:$C$3000,3,FALSE)</f>
        <v>ETF</v>
      </c>
      <c r="P8729" s="3"/>
      <c r="Q8729" s="3"/>
    </row>
    <row r="8730" spans="1:17" x14ac:dyDescent="0.25">
      <c r="A8730" t="s">
        <v>7823</v>
      </c>
      <c r="B8730" s="1">
        <v>43270</v>
      </c>
      <c r="C8730" s="1">
        <v>43276</v>
      </c>
      <c r="D8730" t="s">
        <v>21</v>
      </c>
      <c r="E8730" t="s">
        <v>1313</v>
      </c>
      <c r="F8730">
        <v>0</v>
      </c>
      <c r="G8730">
        <v>100000</v>
      </c>
      <c r="H8730">
        <v>0</v>
      </c>
      <c r="I8730">
        <v>0</v>
      </c>
      <c r="J8730">
        <v>0</v>
      </c>
      <c r="K8730">
        <v>0.74399999999999999</v>
      </c>
      <c r="L8730" t="s">
        <v>23</v>
      </c>
      <c r="M8730" s="3">
        <v>74400</v>
      </c>
      <c r="N8730" s="2" t="str">
        <f>VLOOKUP(Tabla1[[#This Row],[nemo]],'Nemos y clasificaciones'!$A$2:$B$5000,2,FALSE)</f>
        <v>ISHARES MSCI GERMANY ETF</v>
      </c>
      <c r="O8730" s="3" t="str">
        <f>VLOOKUP(Tabla1[[#This Row],[nemo]],'Nemos y clasificaciones'!$A$1:$C$3000,3,FALSE)</f>
        <v>ETF</v>
      </c>
      <c r="P8730" s="3"/>
      <c r="Q8730" s="3"/>
    </row>
    <row r="8731" spans="1:17" x14ac:dyDescent="0.25">
      <c r="A8731" t="s">
        <v>6014</v>
      </c>
      <c r="B8731" s="1">
        <v>43633</v>
      </c>
      <c r="C8731" s="1">
        <v>43637</v>
      </c>
      <c r="D8731" t="s">
        <v>21</v>
      </c>
      <c r="E8731" t="s">
        <v>1313</v>
      </c>
      <c r="F8731">
        <v>0</v>
      </c>
      <c r="G8731">
        <v>100000</v>
      </c>
      <c r="H8731">
        <v>0</v>
      </c>
      <c r="I8731">
        <v>0</v>
      </c>
      <c r="J8731">
        <v>0</v>
      </c>
      <c r="K8731">
        <v>0.73799999999999999</v>
      </c>
      <c r="L8731" t="s">
        <v>23</v>
      </c>
      <c r="M8731" s="3">
        <v>73800</v>
      </c>
      <c r="N8731" s="2" t="str">
        <f>VLOOKUP(Tabla1[[#This Row],[nemo]],'Nemos y clasificaciones'!$A$2:$B$5000,2,FALSE)</f>
        <v>ISHARES MSCI GERMANY ETF</v>
      </c>
      <c r="O8731" s="3" t="str">
        <f>VLOOKUP(Tabla1[[#This Row],[nemo]],'Nemos y clasificaciones'!$A$1:$C$3000,3,FALSE)</f>
        <v>ETF</v>
      </c>
      <c r="P8731" s="3"/>
      <c r="Q8731" s="3"/>
    </row>
    <row r="8732" spans="1:17" x14ac:dyDescent="0.25">
      <c r="A8732" t="s">
        <v>10397</v>
      </c>
      <c r="B8732" s="1">
        <v>42543</v>
      </c>
      <c r="C8732" s="1">
        <v>42549</v>
      </c>
      <c r="D8732" t="s">
        <v>21</v>
      </c>
      <c r="E8732" t="s">
        <v>1313</v>
      </c>
      <c r="F8732">
        <v>0</v>
      </c>
      <c r="G8732">
        <v>100000</v>
      </c>
      <c r="H8732">
        <v>0</v>
      </c>
      <c r="I8732">
        <v>0</v>
      </c>
      <c r="J8732">
        <v>0</v>
      </c>
      <c r="K8732">
        <v>0.61299999999999999</v>
      </c>
      <c r="L8732" t="s">
        <v>23</v>
      </c>
      <c r="M8732" s="3">
        <v>61300</v>
      </c>
      <c r="N8732" s="2" t="str">
        <f>VLOOKUP(Tabla1[[#This Row],[nemo]],'Nemos y clasificaciones'!$A$2:$B$5000,2,FALSE)</f>
        <v>ISHARES MSCI GERMANY ETF</v>
      </c>
      <c r="O8732" s="3" t="str">
        <f>VLOOKUP(Tabla1[[#This Row],[nemo]],'Nemos y clasificaciones'!$A$1:$C$3000,3,FALSE)</f>
        <v>ETF</v>
      </c>
      <c r="P8732" s="3"/>
      <c r="Q8732" s="3"/>
    </row>
    <row r="8733" spans="1:17" x14ac:dyDescent="0.25">
      <c r="A8733" t="s">
        <v>1312</v>
      </c>
      <c r="B8733" s="1">
        <v>44357</v>
      </c>
      <c r="C8733" s="1">
        <v>44363</v>
      </c>
      <c r="D8733" t="s">
        <v>21</v>
      </c>
      <c r="E8733" t="s">
        <v>1313</v>
      </c>
      <c r="F8733">
        <v>0</v>
      </c>
      <c r="G8733">
        <v>100000</v>
      </c>
      <c r="H8733">
        <v>0</v>
      </c>
      <c r="I8733">
        <v>0</v>
      </c>
      <c r="J8733">
        <v>0</v>
      </c>
      <c r="K8733">
        <v>0.60299999999999998</v>
      </c>
      <c r="L8733" t="s">
        <v>23</v>
      </c>
      <c r="M8733" s="3">
        <v>60300</v>
      </c>
      <c r="N8733" s="2" t="str">
        <f>VLOOKUP(Tabla1[[#This Row],[nemo]],'Nemos y clasificaciones'!$A$2:$B$5000,2,FALSE)</f>
        <v>ISHARES MSCI GERMANY ETF</v>
      </c>
      <c r="O8733" s="3" t="str">
        <f>VLOOKUP(Tabla1[[#This Row],[nemo]],'Nemos y clasificaciones'!$A$1:$C$3000,3,FALSE)</f>
        <v>ETF</v>
      </c>
      <c r="P8733" s="3"/>
      <c r="Q8733" s="3"/>
    </row>
    <row r="8734" spans="1:17" x14ac:dyDescent="0.25">
      <c r="A8734" t="s">
        <v>9266</v>
      </c>
      <c r="B8734" s="1">
        <v>42906</v>
      </c>
      <c r="C8734" s="1">
        <v>42913</v>
      </c>
      <c r="D8734" t="s">
        <v>21</v>
      </c>
      <c r="E8734" t="s">
        <v>1313</v>
      </c>
      <c r="F8734">
        <v>0</v>
      </c>
      <c r="G8734">
        <v>100000</v>
      </c>
      <c r="H8734">
        <v>0</v>
      </c>
      <c r="I8734">
        <v>0</v>
      </c>
      <c r="J8734">
        <v>0</v>
      </c>
      <c r="K8734">
        <v>0.59499999999999997</v>
      </c>
      <c r="L8734" t="s">
        <v>23</v>
      </c>
      <c r="M8734" s="3">
        <v>59500</v>
      </c>
      <c r="N8734" s="2" t="str">
        <f>VLOOKUP(Tabla1[[#This Row],[nemo]],'Nemos y clasificaciones'!$A$2:$B$5000,2,FALSE)</f>
        <v>ISHARES MSCI GERMANY ETF</v>
      </c>
      <c r="O8734" s="3" t="str">
        <f>VLOOKUP(Tabla1[[#This Row],[nemo]],'Nemos y clasificaciones'!$A$1:$C$3000,3,FALSE)</f>
        <v>ETF</v>
      </c>
      <c r="P8734" s="3"/>
      <c r="Q8734" s="3"/>
    </row>
    <row r="8735" spans="1:17" x14ac:dyDescent="0.25">
      <c r="A8735" t="s">
        <v>11415</v>
      </c>
      <c r="B8735" s="1">
        <v>42180</v>
      </c>
      <c r="C8735" s="1">
        <v>42186</v>
      </c>
      <c r="D8735" t="s">
        <v>21</v>
      </c>
      <c r="E8735" t="s">
        <v>1313</v>
      </c>
      <c r="F8735">
        <v>0</v>
      </c>
      <c r="G8735">
        <v>100000</v>
      </c>
      <c r="H8735">
        <v>0</v>
      </c>
      <c r="I8735">
        <v>0</v>
      </c>
      <c r="J8735">
        <v>0</v>
      </c>
      <c r="K8735">
        <v>0.50600000000000001</v>
      </c>
      <c r="L8735" t="s">
        <v>23</v>
      </c>
      <c r="M8735" s="3">
        <v>50600</v>
      </c>
      <c r="N8735" s="2" t="str">
        <f>VLOOKUP(Tabla1[[#This Row],[nemo]],'Nemos y clasificaciones'!$A$2:$B$5000,2,FALSE)</f>
        <v>ISHARES MSCI GERMANY ETF</v>
      </c>
      <c r="O8735" s="3" t="str">
        <f>VLOOKUP(Tabla1[[#This Row],[nemo]],'Nemos y clasificaciones'!$A$1:$C$3000,3,FALSE)</f>
        <v>ETF</v>
      </c>
      <c r="P8735" s="3"/>
      <c r="Q8735" s="3"/>
    </row>
    <row r="8736" spans="1:17" x14ac:dyDescent="0.25">
      <c r="A8736" t="s">
        <v>3962</v>
      </c>
      <c r="B8736" s="1">
        <v>43997</v>
      </c>
      <c r="C8736" s="1">
        <v>44001</v>
      </c>
      <c r="D8736" t="s">
        <v>21</v>
      </c>
      <c r="E8736" t="s">
        <v>1313</v>
      </c>
      <c r="F8736">
        <v>0</v>
      </c>
      <c r="G8736">
        <v>100000</v>
      </c>
      <c r="H8736">
        <v>0</v>
      </c>
      <c r="I8736">
        <v>0</v>
      </c>
      <c r="J8736">
        <v>0</v>
      </c>
      <c r="K8736">
        <v>0.28000000000000003</v>
      </c>
      <c r="L8736" t="s">
        <v>23</v>
      </c>
      <c r="M8736" s="3">
        <v>28000</v>
      </c>
      <c r="N8736" s="2" t="str">
        <f>VLOOKUP(Tabla1[[#This Row],[nemo]],'Nemos y clasificaciones'!$A$2:$B$5000,2,FALSE)</f>
        <v>ISHARES MSCI GERMANY ETF</v>
      </c>
      <c r="O8736" s="3" t="str">
        <f>VLOOKUP(Tabla1[[#This Row],[nemo]],'Nemos y clasificaciones'!$A$1:$C$3000,3,FALSE)</f>
        <v>ETF</v>
      </c>
      <c r="P8736" s="3"/>
      <c r="Q8736" s="3"/>
    </row>
    <row r="8737" spans="1:17" x14ac:dyDescent="0.25">
      <c r="A8737" t="s">
        <v>2946</v>
      </c>
      <c r="B8737" s="1">
        <v>44179</v>
      </c>
      <c r="C8737" s="1">
        <v>44183</v>
      </c>
      <c r="D8737" t="s">
        <v>21</v>
      </c>
      <c r="E8737" t="s">
        <v>1313</v>
      </c>
      <c r="F8737">
        <v>0</v>
      </c>
      <c r="G8737">
        <v>100000</v>
      </c>
      <c r="H8737">
        <v>0</v>
      </c>
      <c r="I8737">
        <v>0</v>
      </c>
      <c r="J8737">
        <v>0</v>
      </c>
      <c r="K8737">
        <v>0.249</v>
      </c>
      <c r="L8737" t="s">
        <v>23</v>
      </c>
      <c r="M8737" s="3">
        <v>24900</v>
      </c>
      <c r="N8737" s="2" t="str">
        <f>VLOOKUP(Tabla1[[#This Row],[nemo]],'Nemos y clasificaciones'!$A$2:$B$5000,2,FALSE)</f>
        <v>ISHARES MSCI GERMANY ETF</v>
      </c>
      <c r="O8737" s="3" t="str">
        <f>VLOOKUP(Tabla1[[#This Row],[nemo]],'Nemos y clasificaciones'!$A$1:$C$3000,3,FALSE)</f>
        <v>ETF</v>
      </c>
      <c r="P8737" s="3"/>
      <c r="Q8737" s="3"/>
    </row>
    <row r="8738" spans="1:17" x14ac:dyDescent="0.25">
      <c r="A8738" t="s">
        <v>2945</v>
      </c>
      <c r="B8738" s="1">
        <v>44179</v>
      </c>
      <c r="C8738" s="1">
        <v>44183</v>
      </c>
      <c r="D8738" t="s">
        <v>21</v>
      </c>
      <c r="E8738" t="s">
        <v>1313</v>
      </c>
      <c r="F8738">
        <v>0</v>
      </c>
      <c r="G8738">
        <v>100000</v>
      </c>
      <c r="H8738">
        <v>0</v>
      </c>
      <c r="I8738">
        <v>0</v>
      </c>
      <c r="J8738">
        <v>0</v>
      </c>
      <c r="K8738">
        <v>0.13800000000000001</v>
      </c>
      <c r="L8738" t="s">
        <v>23</v>
      </c>
      <c r="M8738" s="3">
        <v>13800</v>
      </c>
      <c r="N8738" s="2" t="str">
        <f>VLOOKUP(Tabla1[[#This Row],[nemo]],'Nemos y clasificaciones'!$A$2:$B$5000,2,FALSE)</f>
        <v>ISHARES MSCI GERMANY ETF</v>
      </c>
      <c r="O8738" s="3" t="str">
        <f>VLOOKUP(Tabla1[[#This Row],[nemo]],'Nemos y clasificaciones'!$A$1:$C$3000,3,FALSE)</f>
        <v>ETF</v>
      </c>
      <c r="P8738" s="3"/>
      <c r="Q8738" s="3"/>
    </row>
    <row r="8739" spans="1:17" x14ac:dyDescent="0.25">
      <c r="A8739" t="s">
        <v>8756</v>
      </c>
      <c r="B8739" s="1">
        <v>43088</v>
      </c>
      <c r="C8739" s="1">
        <v>43095</v>
      </c>
      <c r="D8739" t="s">
        <v>21</v>
      </c>
      <c r="E8739" t="s">
        <v>1313</v>
      </c>
      <c r="F8739">
        <v>0</v>
      </c>
      <c r="G8739">
        <v>100000</v>
      </c>
      <c r="H8739">
        <v>0</v>
      </c>
      <c r="I8739">
        <v>0</v>
      </c>
      <c r="J8739">
        <v>0</v>
      </c>
      <c r="K8739">
        <v>8.4000000000000005E-2</v>
      </c>
      <c r="L8739" t="s">
        <v>23</v>
      </c>
      <c r="M8739" s="4">
        <v>8400</v>
      </c>
      <c r="N8739" s="2" t="str">
        <f>VLOOKUP(Tabla1[[#This Row],[nemo]],'Nemos y clasificaciones'!$A$2:$B$5000,2,FALSE)</f>
        <v>ISHARES MSCI GERMANY ETF</v>
      </c>
      <c r="O8739" s="4" t="str">
        <f>VLOOKUP(Tabla1[[#This Row],[nemo]],'Nemos y clasificaciones'!$A$1:$C$3000,3,FALSE)</f>
        <v>ETF</v>
      </c>
      <c r="P8739" s="4"/>
      <c r="Q8739" s="4"/>
    </row>
    <row r="8740" spans="1:17" x14ac:dyDescent="0.25">
      <c r="A8740" t="s">
        <v>10034</v>
      </c>
      <c r="B8740" s="1">
        <v>42725</v>
      </c>
      <c r="C8740" s="1">
        <v>42732</v>
      </c>
      <c r="D8740" t="s">
        <v>21</v>
      </c>
      <c r="E8740" t="s">
        <v>1313</v>
      </c>
      <c r="F8740">
        <v>0</v>
      </c>
      <c r="G8740">
        <v>100000</v>
      </c>
      <c r="H8740">
        <v>0</v>
      </c>
      <c r="I8740">
        <v>0</v>
      </c>
      <c r="J8740">
        <v>0</v>
      </c>
      <c r="K8740">
        <v>8.9999999999999993E-3</v>
      </c>
      <c r="L8740" t="s">
        <v>23</v>
      </c>
      <c r="M8740" s="3">
        <v>900</v>
      </c>
      <c r="N8740" s="2" t="str">
        <f>VLOOKUP(Tabla1[[#This Row],[nemo]],'Nemos y clasificaciones'!$A$2:$B$5000,2,FALSE)</f>
        <v>ISHARES MSCI GERMANY ETF</v>
      </c>
      <c r="O8740" s="3" t="str">
        <f>VLOOKUP(Tabla1[[#This Row],[nemo]],'Nemos y clasificaciones'!$A$1:$C$3000,3,FALSE)</f>
        <v>ETF</v>
      </c>
      <c r="P8740" s="3"/>
      <c r="Q8740" s="3"/>
    </row>
    <row r="8741" spans="1:17" x14ac:dyDescent="0.25">
      <c r="A8741" t="s">
        <v>8757</v>
      </c>
      <c r="B8741" s="1">
        <v>43088</v>
      </c>
      <c r="C8741" s="1">
        <v>43095</v>
      </c>
      <c r="D8741" t="s">
        <v>21</v>
      </c>
      <c r="E8741" t="s">
        <v>1315</v>
      </c>
      <c r="F8741">
        <v>0</v>
      </c>
      <c r="G8741">
        <v>100000</v>
      </c>
      <c r="H8741">
        <v>0</v>
      </c>
      <c r="I8741">
        <v>0</v>
      </c>
      <c r="J8741">
        <v>0</v>
      </c>
      <c r="K8741">
        <v>0.70699999999999996</v>
      </c>
      <c r="L8741" t="s">
        <v>23</v>
      </c>
      <c r="M8741" s="3">
        <v>70700</v>
      </c>
      <c r="N8741" s="2" t="str">
        <f>VLOOKUP(Tabla1[[#This Row],[nemo]],'Nemos y clasificaciones'!$A$2:$B$5000,2,FALSE)</f>
        <v>ISHARES MSCI HONG KONG ETF</v>
      </c>
      <c r="O8741" s="3" t="str">
        <f>VLOOKUP(Tabla1[[#This Row],[nemo]],'Nemos y clasificaciones'!$A$1:$C$3000,3,FALSE)</f>
        <v>ETF</v>
      </c>
      <c r="P8741" s="3"/>
      <c r="Q8741" s="3"/>
    </row>
    <row r="8742" spans="1:17" x14ac:dyDescent="0.25">
      <c r="A8742" t="s">
        <v>6013</v>
      </c>
      <c r="B8742" s="1">
        <v>43633</v>
      </c>
      <c r="C8742" s="1">
        <v>43637</v>
      </c>
      <c r="D8742" t="s">
        <v>21</v>
      </c>
      <c r="E8742" t="s">
        <v>1315</v>
      </c>
      <c r="F8742">
        <v>0</v>
      </c>
      <c r="G8742">
        <v>100000</v>
      </c>
      <c r="H8742">
        <v>0</v>
      </c>
      <c r="I8742">
        <v>0</v>
      </c>
      <c r="J8742">
        <v>0</v>
      </c>
      <c r="K8742">
        <v>0.45</v>
      </c>
      <c r="L8742" t="s">
        <v>23</v>
      </c>
      <c r="M8742" s="3">
        <v>45000</v>
      </c>
      <c r="N8742" s="2" t="str">
        <f>VLOOKUP(Tabla1[[#This Row],[nemo]],'Nemos y clasificaciones'!$A$2:$B$5000,2,FALSE)</f>
        <v>ISHARES MSCI HONG KONG ETF</v>
      </c>
      <c r="O8742" s="3" t="str">
        <f>VLOOKUP(Tabla1[[#This Row],[nemo]],'Nemos y clasificaciones'!$A$1:$C$3000,3,FALSE)</f>
        <v>ETF</v>
      </c>
      <c r="P8742" s="3"/>
      <c r="Q8742" s="3"/>
    </row>
    <row r="8743" spans="1:17" x14ac:dyDescent="0.25">
      <c r="A8743" t="s">
        <v>3963</v>
      </c>
      <c r="B8743" s="1">
        <v>43997</v>
      </c>
      <c r="C8743" s="1">
        <v>44001</v>
      </c>
      <c r="D8743" t="s">
        <v>21</v>
      </c>
      <c r="E8743" t="s">
        <v>1315</v>
      </c>
      <c r="F8743">
        <v>0</v>
      </c>
      <c r="G8743">
        <v>100000</v>
      </c>
      <c r="H8743">
        <v>0</v>
      </c>
      <c r="I8743">
        <v>0</v>
      </c>
      <c r="J8743">
        <v>0</v>
      </c>
      <c r="K8743">
        <v>0.41099999999999998</v>
      </c>
      <c r="L8743" t="s">
        <v>23</v>
      </c>
      <c r="M8743" s="3">
        <v>41100</v>
      </c>
      <c r="N8743" s="2" t="str">
        <f>VLOOKUP(Tabla1[[#This Row],[nemo]],'Nemos y clasificaciones'!$A$2:$B$5000,2,FALSE)</f>
        <v>ISHARES MSCI HONG KONG ETF</v>
      </c>
      <c r="O8743" s="3" t="str">
        <f>VLOOKUP(Tabla1[[#This Row],[nemo]],'Nemos y clasificaciones'!$A$1:$C$3000,3,FALSE)</f>
        <v>ETF</v>
      </c>
      <c r="P8743" s="3"/>
      <c r="Q8743" s="3"/>
    </row>
    <row r="8744" spans="1:17" x14ac:dyDescent="0.25">
      <c r="A8744" t="s">
        <v>9265</v>
      </c>
      <c r="B8744" s="1">
        <v>42906</v>
      </c>
      <c r="C8744" s="1">
        <v>42913</v>
      </c>
      <c r="D8744" t="s">
        <v>21</v>
      </c>
      <c r="E8744" t="s">
        <v>1315</v>
      </c>
      <c r="F8744">
        <v>0</v>
      </c>
      <c r="G8744">
        <v>100000</v>
      </c>
      <c r="H8744">
        <v>0</v>
      </c>
      <c r="I8744">
        <v>0</v>
      </c>
      <c r="J8744">
        <v>0</v>
      </c>
      <c r="K8744">
        <v>0.4</v>
      </c>
      <c r="L8744" t="s">
        <v>23</v>
      </c>
      <c r="M8744" s="3">
        <v>40000</v>
      </c>
      <c r="N8744" s="2" t="str">
        <f>VLOOKUP(Tabla1[[#This Row],[nemo]],'Nemos y clasificaciones'!$A$2:$B$5000,2,FALSE)</f>
        <v>ISHARES MSCI HONG KONG ETF</v>
      </c>
      <c r="O8744" s="3" t="str">
        <f>VLOOKUP(Tabla1[[#This Row],[nemo]],'Nemos y clasificaciones'!$A$1:$C$3000,3,FALSE)</f>
        <v>ETF</v>
      </c>
      <c r="P8744" s="3"/>
      <c r="Q8744" s="3"/>
    </row>
    <row r="8745" spans="1:17" x14ac:dyDescent="0.25">
      <c r="A8745" t="s">
        <v>7822</v>
      </c>
      <c r="B8745" s="1">
        <v>43270</v>
      </c>
      <c r="C8745" s="1">
        <v>43276</v>
      </c>
      <c r="D8745" t="s">
        <v>21</v>
      </c>
      <c r="E8745" t="s">
        <v>1315</v>
      </c>
      <c r="F8745">
        <v>0</v>
      </c>
      <c r="G8745">
        <v>100000</v>
      </c>
      <c r="H8745">
        <v>0</v>
      </c>
      <c r="I8745">
        <v>0</v>
      </c>
      <c r="J8745">
        <v>0</v>
      </c>
      <c r="K8745">
        <v>0.39300000000000002</v>
      </c>
      <c r="L8745" t="s">
        <v>23</v>
      </c>
      <c r="M8745" s="3">
        <v>39300</v>
      </c>
      <c r="N8745" s="2" t="str">
        <f>VLOOKUP(Tabla1[[#This Row],[nemo]],'Nemos y clasificaciones'!$A$2:$B$5000,2,FALSE)</f>
        <v>ISHARES MSCI HONG KONG ETF</v>
      </c>
      <c r="O8745" s="3" t="str">
        <f>VLOOKUP(Tabla1[[#This Row],[nemo]],'Nemos y clasificaciones'!$A$1:$C$3000,3,FALSE)</f>
        <v>ETF</v>
      </c>
      <c r="P8745" s="3"/>
      <c r="Q8745" s="3"/>
    </row>
    <row r="8746" spans="1:17" x14ac:dyDescent="0.25">
      <c r="A8746" t="s">
        <v>10396</v>
      </c>
      <c r="B8746" s="1">
        <v>42543</v>
      </c>
      <c r="C8746" s="1">
        <v>42549</v>
      </c>
      <c r="D8746" t="s">
        <v>21</v>
      </c>
      <c r="E8746" t="s">
        <v>1315</v>
      </c>
      <c r="F8746">
        <v>0</v>
      </c>
      <c r="G8746">
        <v>100000</v>
      </c>
      <c r="H8746">
        <v>0</v>
      </c>
      <c r="I8746">
        <v>0</v>
      </c>
      <c r="J8746">
        <v>0</v>
      </c>
      <c r="K8746">
        <v>0.38900000000000001</v>
      </c>
      <c r="L8746" t="s">
        <v>23</v>
      </c>
      <c r="M8746" s="3">
        <v>38900</v>
      </c>
      <c r="N8746" s="2" t="str">
        <f>VLOOKUP(Tabla1[[#This Row],[nemo]],'Nemos y clasificaciones'!$A$2:$B$5000,2,FALSE)</f>
        <v>ISHARES MSCI HONG KONG ETF</v>
      </c>
      <c r="O8746" s="3" t="str">
        <f>VLOOKUP(Tabla1[[#This Row],[nemo]],'Nemos y clasificaciones'!$A$1:$C$3000,3,FALSE)</f>
        <v>ETF</v>
      </c>
      <c r="P8746" s="3"/>
      <c r="Q8746" s="3"/>
    </row>
    <row r="8747" spans="1:17" x14ac:dyDescent="0.25">
      <c r="A8747" t="s">
        <v>1314</v>
      </c>
      <c r="B8747" s="1">
        <v>44357</v>
      </c>
      <c r="C8747" s="1">
        <v>44363</v>
      </c>
      <c r="D8747" t="s">
        <v>21</v>
      </c>
      <c r="E8747" t="s">
        <v>1315</v>
      </c>
      <c r="F8747">
        <v>0</v>
      </c>
      <c r="G8747">
        <v>100000</v>
      </c>
      <c r="H8747">
        <v>0</v>
      </c>
      <c r="I8747">
        <v>0</v>
      </c>
      <c r="J8747">
        <v>0</v>
      </c>
      <c r="K8747">
        <v>0.38200000000000001</v>
      </c>
      <c r="L8747" t="s">
        <v>23</v>
      </c>
      <c r="M8747" s="3">
        <v>38200</v>
      </c>
      <c r="N8747" s="2" t="str">
        <f>VLOOKUP(Tabla1[[#This Row],[nemo]],'Nemos y clasificaciones'!$A$2:$B$5000,2,FALSE)</f>
        <v>ISHARES MSCI HONG KONG ETF</v>
      </c>
      <c r="O8747" s="3" t="str">
        <f>VLOOKUP(Tabla1[[#This Row],[nemo]],'Nemos y clasificaciones'!$A$1:$C$3000,3,FALSE)</f>
        <v>ETF</v>
      </c>
      <c r="P8747" s="3"/>
      <c r="Q8747" s="3"/>
    </row>
    <row r="8748" spans="1:17" x14ac:dyDescent="0.25">
      <c r="A8748" t="s">
        <v>11413</v>
      </c>
      <c r="B8748" s="1">
        <v>42180</v>
      </c>
      <c r="C8748" s="1">
        <v>42186</v>
      </c>
      <c r="D8748" t="s">
        <v>21</v>
      </c>
      <c r="E8748" t="s">
        <v>1315</v>
      </c>
      <c r="F8748">
        <v>0</v>
      </c>
      <c r="G8748">
        <v>100000</v>
      </c>
      <c r="H8748">
        <v>0</v>
      </c>
      <c r="I8748">
        <v>0</v>
      </c>
      <c r="J8748">
        <v>0</v>
      </c>
      <c r="K8748">
        <v>0.30599999999999999</v>
      </c>
      <c r="L8748" t="s">
        <v>23</v>
      </c>
      <c r="M8748" s="3">
        <v>30600</v>
      </c>
      <c r="N8748" s="2" t="str">
        <f>VLOOKUP(Tabla1[[#This Row],[nemo]],'Nemos y clasificaciones'!$A$2:$B$5000,2,FALSE)</f>
        <v>ISHARES MSCI HONG KONG ETF</v>
      </c>
      <c r="O8748" s="3" t="str">
        <f>VLOOKUP(Tabla1[[#This Row],[nemo]],'Nemos y clasificaciones'!$A$1:$C$3000,3,FALSE)</f>
        <v>ETF</v>
      </c>
      <c r="P8748" s="3"/>
      <c r="Q8748" s="3"/>
    </row>
    <row r="8749" spans="1:17" x14ac:dyDescent="0.25">
      <c r="A8749" t="s">
        <v>7098</v>
      </c>
      <c r="B8749" s="1">
        <v>43452</v>
      </c>
      <c r="C8749" s="1">
        <v>43458</v>
      </c>
      <c r="D8749" t="s">
        <v>21</v>
      </c>
      <c r="E8749" t="s">
        <v>1315</v>
      </c>
      <c r="F8749">
        <v>0</v>
      </c>
      <c r="G8749">
        <v>100000</v>
      </c>
      <c r="H8749">
        <v>0</v>
      </c>
      <c r="I8749">
        <v>0</v>
      </c>
      <c r="J8749">
        <v>0</v>
      </c>
      <c r="K8749">
        <v>0.27</v>
      </c>
      <c r="L8749" t="s">
        <v>23</v>
      </c>
      <c r="M8749" s="3">
        <v>27000</v>
      </c>
      <c r="N8749" s="2" t="str">
        <f>VLOOKUP(Tabla1[[#This Row],[nemo]],'Nemos y clasificaciones'!$A$2:$B$5000,2,FALSE)</f>
        <v>ISHARES MSCI HONG KONG ETF</v>
      </c>
      <c r="O8749" s="3" t="str">
        <f>VLOOKUP(Tabla1[[#This Row],[nemo]],'Nemos y clasificaciones'!$A$1:$C$3000,3,FALSE)</f>
        <v>ETF</v>
      </c>
      <c r="P8749" s="3"/>
      <c r="Q8749" s="3"/>
    </row>
    <row r="8750" spans="1:17" x14ac:dyDescent="0.25">
      <c r="A8750" t="s">
        <v>2944</v>
      </c>
      <c r="B8750" s="1">
        <v>44179</v>
      </c>
      <c r="C8750" s="1">
        <v>44183</v>
      </c>
      <c r="D8750" t="s">
        <v>21</v>
      </c>
      <c r="E8750" t="s">
        <v>1315</v>
      </c>
      <c r="F8750">
        <v>0</v>
      </c>
      <c r="G8750">
        <v>100000</v>
      </c>
      <c r="H8750">
        <v>0</v>
      </c>
      <c r="I8750">
        <v>0</v>
      </c>
      <c r="J8750">
        <v>0</v>
      </c>
      <c r="K8750">
        <v>0.219</v>
      </c>
      <c r="L8750" t="s">
        <v>23</v>
      </c>
      <c r="M8750" s="3">
        <v>21900</v>
      </c>
      <c r="N8750" s="2" t="str">
        <f>VLOOKUP(Tabla1[[#This Row],[nemo]],'Nemos y clasificaciones'!$A$2:$B$5000,2,FALSE)</f>
        <v>ISHARES MSCI HONG KONG ETF</v>
      </c>
      <c r="O8750" s="3" t="str">
        <f>VLOOKUP(Tabla1[[#This Row],[nemo]],'Nemos y clasificaciones'!$A$1:$C$3000,3,FALSE)</f>
        <v>ETF</v>
      </c>
      <c r="P8750" s="3"/>
      <c r="Q8750" s="3"/>
    </row>
    <row r="8751" spans="1:17" x14ac:dyDescent="0.25">
      <c r="A8751" t="s">
        <v>11084</v>
      </c>
      <c r="B8751" s="1">
        <v>42359</v>
      </c>
      <c r="C8751" s="1">
        <v>42366</v>
      </c>
      <c r="D8751" t="s">
        <v>21</v>
      </c>
      <c r="E8751" t="s">
        <v>1315</v>
      </c>
      <c r="F8751">
        <v>0</v>
      </c>
      <c r="G8751">
        <v>100000</v>
      </c>
      <c r="H8751">
        <v>0</v>
      </c>
      <c r="I8751">
        <v>0</v>
      </c>
      <c r="J8751">
        <v>0</v>
      </c>
      <c r="K8751">
        <v>0.214</v>
      </c>
      <c r="L8751" t="s">
        <v>23</v>
      </c>
      <c r="M8751" s="3">
        <v>21400</v>
      </c>
      <c r="N8751" s="2" t="str">
        <f>VLOOKUP(Tabla1[[#This Row],[nemo]],'Nemos y clasificaciones'!$A$2:$B$5000,2,FALSE)</f>
        <v>ISHARES MSCI HONG KONG ETF</v>
      </c>
      <c r="O8751" s="3" t="str">
        <f>VLOOKUP(Tabla1[[#This Row],[nemo]],'Nemos y clasificaciones'!$A$1:$C$3000,3,FALSE)</f>
        <v>ETF</v>
      </c>
      <c r="P8751" s="3"/>
      <c r="Q8751" s="3"/>
    </row>
    <row r="8752" spans="1:17" x14ac:dyDescent="0.25">
      <c r="A8752" t="s">
        <v>10035</v>
      </c>
      <c r="B8752" s="1">
        <v>42725</v>
      </c>
      <c r="C8752" s="1">
        <v>42732</v>
      </c>
      <c r="D8752" t="s">
        <v>21</v>
      </c>
      <c r="E8752" t="s">
        <v>1315</v>
      </c>
      <c r="F8752">
        <v>0</v>
      </c>
      <c r="G8752">
        <v>100000</v>
      </c>
      <c r="H8752">
        <v>0</v>
      </c>
      <c r="I8752">
        <v>0</v>
      </c>
      <c r="J8752">
        <v>0</v>
      </c>
      <c r="K8752">
        <v>0.21</v>
      </c>
      <c r="L8752" t="s">
        <v>23</v>
      </c>
      <c r="M8752" s="3">
        <v>21000</v>
      </c>
      <c r="N8752" s="2" t="str">
        <f>VLOOKUP(Tabla1[[#This Row],[nemo]],'Nemos y clasificaciones'!$A$2:$B$5000,2,FALSE)</f>
        <v>ISHARES MSCI HONG KONG ETF</v>
      </c>
      <c r="O8752" s="3" t="str">
        <f>VLOOKUP(Tabla1[[#This Row],[nemo]],'Nemos y clasificaciones'!$A$1:$C$3000,3,FALSE)</f>
        <v>ETF</v>
      </c>
      <c r="P8752" s="3"/>
      <c r="Q8752" s="3"/>
    </row>
    <row r="8753" spans="1:17" x14ac:dyDescent="0.25">
      <c r="A8753" t="s">
        <v>5189</v>
      </c>
      <c r="B8753" s="1">
        <v>43815</v>
      </c>
      <c r="C8753" s="1">
        <v>43819</v>
      </c>
      <c r="D8753" t="s">
        <v>21</v>
      </c>
      <c r="E8753" t="s">
        <v>1315</v>
      </c>
      <c r="F8753">
        <v>0</v>
      </c>
      <c r="G8753">
        <v>100000</v>
      </c>
      <c r="H8753">
        <v>0</v>
      </c>
      <c r="I8753">
        <v>0</v>
      </c>
      <c r="J8753">
        <v>0</v>
      </c>
      <c r="K8753">
        <v>0.20799999999999999</v>
      </c>
      <c r="L8753" t="s">
        <v>23</v>
      </c>
      <c r="M8753" s="3">
        <v>20800</v>
      </c>
      <c r="N8753" s="2" t="str">
        <f>VLOOKUP(Tabla1[[#This Row],[nemo]],'Nemos y clasificaciones'!$A$2:$B$5000,2,FALSE)</f>
        <v>ISHARES MSCI HONG KONG ETF</v>
      </c>
      <c r="O8753" s="3" t="str">
        <f>VLOOKUP(Tabla1[[#This Row],[nemo]],'Nemos y clasificaciones'!$A$1:$C$3000,3,FALSE)</f>
        <v>ETF</v>
      </c>
      <c r="P8753" s="3"/>
      <c r="Q8753" s="3"/>
    </row>
    <row r="8754" spans="1:17" x14ac:dyDescent="0.25">
      <c r="A8754" t="s">
        <v>5980</v>
      </c>
      <c r="B8754" s="1">
        <v>43633</v>
      </c>
      <c r="C8754" s="1">
        <v>43637</v>
      </c>
      <c r="D8754" t="s">
        <v>21</v>
      </c>
      <c r="E8754" t="s">
        <v>1249</v>
      </c>
      <c r="F8754">
        <v>0</v>
      </c>
      <c r="G8754">
        <v>50000</v>
      </c>
      <c r="H8754">
        <v>0</v>
      </c>
      <c r="I8754">
        <v>0</v>
      </c>
      <c r="J8754">
        <v>0</v>
      </c>
      <c r="K8754">
        <v>0.91800000000000004</v>
      </c>
      <c r="L8754" t="s">
        <v>23</v>
      </c>
      <c r="M8754" s="3">
        <v>45900</v>
      </c>
      <c r="N8754" s="2" t="str">
        <f>VLOOKUP(Tabla1[[#This Row],[nemo]],'Nemos y clasificaciones'!$A$2:$B$5000,2,FALSE)</f>
        <v>ISHARES MSCI ITALY CAPPED ETF</v>
      </c>
      <c r="O8754" s="3" t="str">
        <f>VLOOKUP(Tabla1[[#This Row],[nemo]],'Nemos y clasificaciones'!$A$1:$C$3000,3,FALSE)</f>
        <v>ETF</v>
      </c>
      <c r="P8754" s="3"/>
      <c r="Q8754" s="3"/>
    </row>
    <row r="8755" spans="1:17" x14ac:dyDescent="0.25">
      <c r="A8755" t="s">
        <v>7798</v>
      </c>
      <c r="B8755" s="1">
        <v>43270</v>
      </c>
      <c r="C8755" s="1">
        <v>43276</v>
      </c>
      <c r="D8755" t="s">
        <v>21</v>
      </c>
      <c r="E8755" t="s">
        <v>1249</v>
      </c>
      <c r="F8755">
        <v>0</v>
      </c>
      <c r="G8755">
        <v>50000</v>
      </c>
      <c r="H8755">
        <v>0</v>
      </c>
      <c r="I8755">
        <v>0</v>
      </c>
      <c r="J8755">
        <v>0</v>
      </c>
      <c r="K8755">
        <v>0.82399999999999995</v>
      </c>
      <c r="L8755" t="s">
        <v>23</v>
      </c>
      <c r="M8755" s="3">
        <v>41200</v>
      </c>
      <c r="N8755" s="2" t="str">
        <f>VLOOKUP(Tabla1[[#This Row],[nemo]],'Nemos y clasificaciones'!$A$2:$B$5000,2,FALSE)</f>
        <v>ISHARES MSCI ITALY CAPPED ETF</v>
      </c>
      <c r="O8755" s="3" t="str">
        <f>VLOOKUP(Tabla1[[#This Row],[nemo]],'Nemos y clasificaciones'!$A$1:$C$3000,3,FALSE)</f>
        <v>ETF</v>
      </c>
      <c r="P8755" s="3"/>
      <c r="Q8755" s="3"/>
    </row>
    <row r="8756" spans="1:17" x14ac:dyDescent="0.25">
      <c r="A8756" t="s">
        <v>7814</v>
      </c>
      <c r="B8756" s="1">
        <v>43270</v>
      </c>
      <c r="C8756" s="1">
        <v>43276</v>
      </c>
      <c r="D8756" t="s">
        <v>21</v>
      </c>
      <c r="E8756" t="s">
        <v>1273</v>
      </c>
      <c r="F8756">
        <v>0</v>
      </c>
      <c r="G8756">
        <v>100000</v>
      </c>
      <c r="H8756">
        <v>0</v>
      </c>
      <c r="I8756">
        <v>0</v>
      </c>
      <c r="J8756">
        <v>0</v>
      </c>
      <c r="K8756">
        <v>0.80200000000000005</v>
      </c>
      <c r="L8756" t="s">
        <v>23</v>
      </c>
      <c r="M8756" s="3">
        <v>80200</v>
      </c>
      <c r="N8756" s="2" t="str">
        <f>VLOOKUP(Tabla1[[#This Row],[nemo]],'Nemos y clasificaciones'!$A$2:$B$5000,2,FALSE)</f>
        <v>iShares MSCI ACWI ETF (ACWI)</v>
      </c>
      <c r="O8756" s="3" t="str">
        <f>VLOOKUP(Tabla1[[#This Row],[nemo]],'Nemos y clasificaciones'!$A$1:$C$3000,3,FALSE)</f>
        <v>ETF</v>
      </c>
      <c r="P8756" s="3"/>
      <c r="Q8756" s="3"/>
    </row>
    <row r="8757" spans="1:17" x14ac:dyDescent="0.25">
      <c r="A8757" t="s">
        <v>10395</v>
      </c>
      <c r="B8757" s="1">
        <v>42543</v>
      </c>
      <c r="C8757" s="1">
        <v>42549</v>
      </c>
      <c r="D8757" t="s">
        <v>21</v>
      </c>
      <c r="E8757" t="s">
        <v>1249</v>
      </c>
      <c r="F8757">
        <v>0</v>
      </c>
      <c r="G8757">
        <v>100000</v>
      </c>
      <c r="H8757">
        <v>0</v>
      </c>
      <c r="I8757">
        <v>0</v>
      </c>
      <c r="J8757">
        <v>0</v>
      </c>
      <c r="K8757">
        <v>0.33</v>
      </c>
      <c r="L8757" t="s">
        <v>23</v>
      </c>
      <c r="M8757" s="3">
        <v>33000</v>
      </c>
      <c r="N8757" s="2" t="str">
        <f>VLOOKUP(Tabla1[[#This Row],[nemo]],'Nemos y clasificaciones'!$A$2:$B$5000,2,FALSE)</f>
        <v>ISHARES MSCI ITALY CAPPED ETF</v>
      </c>
      <c r="O8757" s="3" t="str">
        <f>VLOOKUP(Tabla1[[#This Row],[nemo]],'Nemos y clasificaciones'!$A$1:$C$3000,3,FALSE)</f>
        <v>ETF</v>
      </c>
      <c r="P8757" s="3"/>
      <c r="Q8757" s="3"/>
    </row>
    <row r="8758" spans="1:17" x14ac:dyDescent="0.25">
      <c r="A8758" t="s">
        <v>11412</v>
      </c>
      <c r="B8758" s="1">
        <v>42180</v>
      </c>
      <c r="C8758" s="1">
        <v>42186</v>
      </c>
      <c r="D8758" t="s">
        <v>21</v>
      </c>
      <c r="E8758" t="s">
        <v>1249</v>
      </c>
      <c r="F8758">
        <v>0</v>
      </c>
      <c r="G8758">
        <v>100000</v>
      </c>
      <c r="H8758">
        <v>0</v>
      </c>
      <c r="I8758">
        <v>0</v>
      </c>
      <c r="J8758">
        <v>0</v>
      </c>
      <c r="K8758">
        <v>0.27600000000000002</v>
      </c>
      <c r="L8758" t="s">
        <v>23</v>
      </c>
      <c r="M8758" s="3">
        <v>27600</v>
      </c>
      <c r="N8758" s="2" t="str">
        <f>VLOOKUP(Tabla1[[#This Row],[nemo]],'Nemos y clasificaciones'!$A$2:$B$5000,2,FALSE)</f>
        <v>ISHARES MSCI ITALY CAPPED ETF</v>
      </c>
      <c r="O8758" s="3" t="str">
        <f>VLOOKUP(Tabla1[[#This Row],[nemo]],'Nemos y clasificaciones'!$A$1:$C$3000,3,FALSE)</f>
        <v>ETF</v>
      </c>
      <c r="P8758" s="3"/>
      <c r="Q8758" s="3"/>
    </row>
    <row r="8759" spans="1:17" x14ac:dyDescent="0.25">
      <c r="A8759" t="s">
        <v>9241</v>
      </c>
      <c r="B8759" s="1">
        <v>42906</v>
      </c>
      <c r="C8759" s="1">
        <v>42913</v>
      </c>
      <c r="D8759" t="s">
        <v>21</v>
      </c>
      <c r="E8759" t="s">
        <v>1249</v>
      </c>
      <c r="F8759">
        <v>0</v>
      </c>
      <c r="G8759">
        <v>50000</v>
      </c>
      <c r="H8759">
        <v>0</v>
      </c>
      <c r="I8759">
        <v>0</v>
      </c>
      <c r="J8759">
        <v>0</v>
      </c>
      <c r="K8759">
        <v>0.498</v>
      </c>
      <c r="L8759" t="s">
        <v>23</v>
      </c>
      <c r="M8759" s="3">
        <v>24900</v>
      </c>
      <c r="N8759" s="2" t="str">
        <f>VLOOKUP(Tabla1[[#This Row],[nemo]],'Nemos y clasificaciones'!$A$2:$B$5000,2,FALSE)</f>
        <v>ISHARES MSCI ITALY CAPPED ETF</v>
      </c>
      <c r="O8759" s="3" t="str">
        <f>VLOOKUP(Tabla1[[#This Row],[nemo]],'Nemos y clasificaciones'!$A$1:$C$3000,3,FALSE)</f>
        <v>ETF</v>
      </c>
      <c r="P8759" s="3"/>
      <c r="Q8759" s="3"/>
    </row>
    <row r="8760" spans="1:17" x14ac:dyDescent="0.25">
      <c r="A8760" t="s">
        <v>1248</v>
      </c>
      <c r="B8760" s="1">
        <v>44357</v>
      </c>
      <c r="C8760" s="1">
        <v>44363</v>
      </c>
      <c r="D8760" t="s">
        <v>21</v>
      </c>
      <c r="E8760" t="s">
        <v>1249</v>
      </c>
      <c r="F8760">
        <v>0</v>
      </c>
      <c r="G8760">
        <v>50000</v>
      </c>
      <c r="H8760">
        <v>0</v>
      </c>
      <c r="I8760">
        <v>0</v>
      </c>
      <c r="J8760">
        <v>0</v>
      </c>
      <c r="K8760">
        <v>0.41</v>
      </c>
      <c r="L8760" t="s">
        <v>23</v>
      </c>
      <c r="M8760" s="3">
        <v>20500</v>
      </c>
      <c r="N8760" s="2" t="str">
        <f>VLOOKUP(Tabla1[[#This Row],[nemo]],'Nemos y clasificaciones'!$A$2:$B$5000,2,FALSE)</f>
        <v>ISHARES MSCI ITALY CAPPED ETF</v>
      </c>
      <c r="O8760" s="3" t="str">
        <f>VLOOKUP(Tabla1[[#This Row],[nemo]],'Nemos y clasificaciones'!$A$1:$C$3000,3,FALSE)</f>
        <v>ETF</v>
      </c>
      <c r="P8760" s="3"/>
      <c r="Q8760" s="3"/>
    </row>
    <row r="8761" spans="1:17" x14ac:dyDescent="0.25">
      <c r="A8761" t="s">
        <v>7071</v>
      </c>
      <c r="B8761" s="1">
        <v>43452</v>
      </c>
      <c r="C8761" s="1">
        <v>43458</v>
      </c>
      <c r="D8761" t="s">
        <v>21</v>
      </c>
      <c r="E8761" t="s">
        <v>1249</v>
      </c>
      <c r="F8761">
        <v>0</v>
      </c>
      <c r="G8761">
        <v>50000</v>
      </c>
      <c r="H8761">
        <v>0</v>
      </c>
      <c r="I8761">
        <v>0</v>
      </c>
      <c r="J8761">
        <v>0</v>
      </c>
      <c r="K8761">
        <v>0.315</v>
      </c>
      <c r="L8761" t="s">
        <v>23</v>
      </c>
      <c r="M8761" s="3">
        <v>15750</v>
      </c>
      <c r="N8761" s="2" t="str">
        <f>VLOOKUP(Tabla1[[#This Row],[nemo]],'Nemos y clasificaciones'!$A$2:$B$5000,2,FALSE)</f>
        <v>ISHARES MSCI ITALY CAPPED ETF</v>
      </c>
      <c r="O8761" s="3" t="str">
        <f>VLOOKUP(Tabla1[[#This Row],[nemo]],'Nemos y clasificaciones'!$A$1:$C$3000,3,FALSE)</f>
        <v>ETF</v>
      </c>
      <c r="P8761" s="3"/>
      <c r="Q8761" s="3"/>
    </row>
    <row r="8762" spans="1:17" x14ac:dyDescent="0.25">
      <c r="A8762" t="s">
        <v>3929</v>
      </c>
      <c r="B8762" s="1">
        <v>43997</v>
      </c>
      <c r="C8762" s="1">
        <v>44001</v>
      </c>
      <c r="D8762" t="s">
        <v>21</v>
      </c>
      <c r="E8762" t="s">
        <v>1249</v>
      </c>
      <c r="F8762">
        <v>0</v>
      </c>
      <c r="G8762">
        <v>50000</v>
      </c>
      <c r="H8762">
        <v>0</v>
      </c>
      <c r="I8762">
        <v>0</v>
      </c>
      <c r="J8762">
        <v>0</v>
      </c>
      <c r="K8762">
        <v>0.25</v>
      </c>
      <c r="L8762" t="s">
        <v>23</v>
      </c>
      <c r="M8762" s="3">
        <v>12500</v>
      </c>
      <c r="N8762" s="2" t="str">
        <f>VLOOKUP(Tabla1[[#This Row],[nemo]],'Nemos y clasificaciones'!$A$2:$B$5000,2,FALSE)</f>
        <v>ISHARES MSCI ITALY CAPPED ETF</v>
      </c>
      <c r="O8762" s="3" t="str">
        <f>VLOOKUP(Tabla1[[#This Row],[nemo]],'Nemos y clasificaciones'!$A$1:$C$3000,3,FALSE)</f>
        <v>ETF</v>
      </c>
      <c r="P8762" s="3"/>
      <c r="Q8762" s="3"/>
    </row>
    <row r="8763" spans="1:17" x14ac:dyDescent="0.25">
      <c r="A8763" t="s">
        <v>2911</v>
      </c>
      <c r="B8763" s="1">
        <v>44179</v>
      </c>
      <c r="C8763" s="1">
        <v>44183</v>
      </c>
      <c r="D8763" t="s">
        <v>21</v>
      </c>
      <c r="E8763" t="s">
        <v>1249</v>
      </c>
      <c r="F8763">
        <v>0</v>
      </c>
      <c r="G8763">
        <v>50000</v>
      </c>
      <c r="H8763">
        <v>0</v>
      </c>
      <c r="I8763">
        <v>0</v>
      </c>
      <c r="J8763">
        <v>0</v>
      </c>
      <c r="K8763">
        <v>0.23699999999999999</v>
      </c>
      <c r="L8763" t="s">
        <v>23</v>
      </c>
      <c r="M8763" s="3">
        <v>11850</v>
      </c>
      <c r="N8763" s="2" t="str">
        <f>VLOOKUP(Tabla1[[#This Row],[nemo]],'Nemos y clasificaciones'!$A$2:$B$5000,2,FALSE)</f>
        <v>ISHARES MSCI ITALY CAPPED ETF</v>
      </c>
      <c r="O8763" s="3" t="str">
        <f>VLOOKUP(Tabla1[[#This Row],[nemo]],'Nemos y clasificaciones'!$A$1:$C$3000,3,FALSE)</f>
        <v>ETF</v>
      </c>
      <c r="P8763" s="3"/>
      <c r="Q8763" s="3"/>
    </row>
    <row r="8764" spans="1:17" x14ac:dyDescent="0.25">
      <c r="A8764" t="s">
        <v>10011</v>
      </c>
      <c r="B8764" s="1">
        <v>42725</v>
      </c>
      <c r="C8764" s="1">
        <v>42732</v>
      </c>
      <c r="D8764" t="s">
        <v>21</v>
      </c>
      <c r="E8764" t="s">
        <v>1249</v>
      </c>
      <c r="F8764">
        <v>0</v>
      </c>
      <c r="G8764">
        <v>50000</v>
      </c>
      <c r="H8764">
        <v>0</v>
      </c>
      <c r="I8764">
        <v>0</v>
      </c>
      <c r="J8764">
        <v>0</v>
      </c>
      <c r="K8764">
        <v>0.221</v>
      </c>
      <c r="L8764" t="s">
        <v>23</v>
      </c>
      <c r="M8764" s="3">
        <v>11050</v>
      </c>
      <c r="N8764" s="2" t="str">
        <f>VLOOKUP(Tabla1[[#This Row],[nemo]],'Nemos y clasificaciones'!$A$2:$B$5000,2,FALSE)</f>
        <v>ISHARES MSCI ITALY CAPPED ETF</v>
      </c>
      <c r="O8764" s="3" t="str">
        <f>VLOOKUP(Tabla1[[#This Row],[nemo]],'Nemos y clasificaciones'!$A$1:$C$3000,3,FALSE)</f>
        <v>ETF</v>
      </c>
      <c r="P8764" s="3"/>
      <c r="Q8764" s="3"/>
    </row>
    <row r="8765" spans="1:17" x14ac:dyDescent="0.25">
      <c r="A8765" t="s">
        <v>5154</v>
      </c>
      <c r="B8765" s="1">
        <v>43815</v>
      </c>
      <c r="C8765" s="1">
        <v>43819</v>
      </c>
      <c r="D8765" t="s">
        <v>21</v>
      </c>
      <c r="E8765" t="s">
        <v>1249</v>
      </c>
      <c r="F8765">
        <v>0</v>
      </c>
      <c r="G8765">
        <v>50000</v>
      </c>
      <c r="H8765">
        <v>0</v>
      </c>
      <c r="I8765">
        <v>0</v>
      </c>
      <c r="J8765">
        <v>0</v>
      </c>
      <c r="K8765">
        <v>0.20399999999999999</v>
      </c>
      <c r="L8765" t="s">
        <v>23</v>
      </c>
      <c r="M8765" s="3">
        <v>10200</v>
      </c>
      <c r="N8765" s="2" t="str">
        <f>VLOOKUP(Tabla1[[#This Row],[nemo]],'Nemos y clasificaciones'!$A$2:$B$5000,2,FALSE)</f>
        <v>ISHARES MSCI ITALY CAPPED ETF</v>
      </c>
      <c r="O8765" s="3" t="str">
        <f>VLOOKUP(Tabla1[[#This Row],[nemo]],'Nemos y clasificaciones'!$A$1:$C$3000,3,FALSE)</f>
        <v>ETF</v>
      </c>
      <c r="P8765" s="3"/>
      <c r="Q8765" s="3"/>
    </row>
    <row r="8766" spans="1:17" x14ac:dyDescent="0.25">
      <c r="A8766" t="s">
        <v>8733</v>
      </c>
      <c r="B8766" s="1">
        <v>43088</v>
      </c>
      <c r="C8766" s="1">
        <v>43095</v>
      </c>
      <c r="D8766" t="s">
        <v>21</v>
      </c>
      <c r="E8766" t="s">
        <v>1249</v>
      </c>
      <c r="F8766">
        <v>0</v>
      </c>
      <c r="G8766">
        <v>50000</v>
      </c>
      <c r="H8766">
        <v>0</v>
      </c>
      <c r="I8766">
        <v>0</v>
      </c>
      <c r="J8766">
        <v>0</v>
      </c>
      <c r="K8766">
        <v>0.16900000000000001</v>
      </c>
      <c r="L8766" t="s">
        <v>23</v>
      </c>
      <c r="M8766" s="4">
        <v>8450</v>
      </c>
      <c r="N8766" s="2" t="str">
        <f>VLOOKUP(Tabla1[[#This Row],[nemo]],'Nemos y clasificaciones'!$A$2:$B$5000,2,FALSE)</f>
        <v>ISHARES MSCI ITALY CAPPED ETF</v>
      </c>
      <c r="O8766" s="4" t="str">
        <f>VLOOKUP(Tabla1[[#This Row],[nemo]],'Nemos y clasificaciones'!$A$1:$C$3000,3,FALSE)</f>
        <v>ETF</v>
      </c>
      <c r="P8766" s="4"/>
      <c r="Q8766" s="4"/>
    </row>
    <row r="8767" spans="1:17" x14ac:dyDescent="0.25">
      <c r="A8767" t="s">
        <v>11085</v>
      </c>
      <c r="B8767" s="1">
        <v>42359</v>
      </c>
      <c r="C8767" s="1">
        <v>42366</v>
      </c>
      <c r="D8767" t="s">
        <v>21</v>
      </c>
      <c r="E8767" t="s">
        <v>1249</v>
      </c>
      <c r="F8767">
        <v>0</v>
      </c>
      <c r="G8767">
        <v>100000</v>
      </c>
      <c r="H8767">
        <v>0</v>
      </c>
      <c r="I8767">
        <v>0</v>
      </c>
      <c r="J8767">
        <v>0</v>
      </c>
      <c r="K8767">
        <v>4.2000000000000003E-2</v>
      </c>
      <c r="L8767" t="s">
        <v>23</v>
      </c>
      <c r="M8767" s="4">
        <v>4200</v>
      </c>
      <c r="N8767" s="2" t="str">
        <f>VLOOKUP(Tabla1[[#This Row],[nemo]],'Nemos y clasificaciones'!$A$2:$B$5000,2,FALSE)</f>
        <v>ISHARES MSCI ITALY CAPPED ETF</v>
      </c>
      <c r="O8767" s="4" t="str">
        <f>VLOOKUP(Tabla1[[#This Row],[nemo]],'Nemos y clasificaciones'!$A$1:$C$3000,3,FALSE)</f>
        <v>ETF</v>
      </c>
      <c r="P8767" s="4"/>
      <c r="Q8767" s="4"/>
    </row>
    <row r="8768" spans="1:17" x14ac:dyDescent="0.25">
      <c r="A8768" t="s">
        <v>5153</v>
      </c>
      <c r="B8768" s="1">
        <v>43815</v>
      </c>
      <c r="C8768" s="1">
        <v>43819</v>
      </c>
      <c r="D8768" t="s">
        <v>21</v>
      </c>
      <c r="E8768" t="s">
        <v>1245</v>
      </c>
      <c r="F8768">
        <v>0</v>
      </c>
      <c r="G8768">
        <v>25000</v>
      </c>
      <c r="H8768">
        <v>0</v>
      </c>
      <c r="I8768">
        <v>0</v>
      </c>
      <c r="J8768">
        <v>0</v>
      </c>
      <c r="K8768">
        <v>0.71599999999999997</v>
      </c>
      <c r="L8768" t="s">
        <v>23</v>
      </c>
      <c r="M8768" s="3">
        <v>17900</v>
      </c>
      <c r="N8768" s="2" t="str">
        <f>VLOOKUP(Tabla1[[#This Row],[nemo]],'Nemos y clasificaciones'!$A$2:$B$5000,2,FALSE)</f>
        <v>ISHARES MSCI JAPAN ETF</v>
      </c>
      <c r="O8768" s="3" t="str">
        <f>VLOOKUP(Tabla1[[#This Row],[nemo]],'Nemos y clasificaciones'!$A$1:$C$3000,3,FALSE)</f>
        <v>ETF</v>
      </c>
      <c r="P8768" s="3"/>
      <c r="Q8768" s="3"/>
    </row>
    <row r="8769" spans="1:17" x14ac:dyDescent="0.25">
      <c r="A8769" t="s">
        <v>10007</v>
      </c>
      <c r="B8769" s="1">
        <v>42725</v>
      </c>
      <c r="C8769" s="1">
        <v>42732</v>
      </c>
      <c r="D8769" t="s">
        <v>21</v>
      </c>
      <c r="E8769" t="s">
        <v>1245</v>
      </c>
      <c r="F8769">
        <v>0</v>
      </c>
      <c r="G8769">
        <v>25000</v>
      </c>
      <c r="H8769">
        <v>0</v>
      </c>
      <c r="I8769">
        <v>0</v>
      </c>
      <c r="J8769">
        <v>0</v>
      </c>
      <c r="K8769">
        <v>0.58299999999999996</v>
      </c>
      <c r="L8769" t="s">
        <v>23</v>
      </c>
      <c r="M8769" s="3">
        <v>14575</v>
      </c>
      <c r="N8769" s="2" t="str">
        <f>VLOOKUP(Tabla1[[#This Row],[nemo]],'Nemos y clasificaciones'!$A$2:$B$5000,2,FALSE)</f>
        <v>ISHARES MSCI JAPAN ETF</v>
      </c>
      <c r="O8769" s="3" t="str">
        <f>VLOOKUP(Tabla1[[#This Row],[nemo]],'Nemos y clasificaciones'!$A$1:$C$3000,3,FALSE)</f>
        <v>ETF</v>
      </c>
      <c r="P8769" s="3"/>
      <c r="Q8769" s="3"/>
    </row>
    <row r="8770" spans="1:17" x14ac:dyDescent="0.25">
      <c r="A8770" t="s">
        <v>1244</v>
      </c>
      <c r="B8770" s="1">
        <v>44357</v>
      </c>
      <c r="C8770" s="1">
        <v>44363</v>
      </c>
      <c r="D8770" t="s">
        <v>21</v>
      </c>
      <c r="E8770" t="s">
        <v>1245</v>
      </c>
      <c r="F8770">
        <v>0</v>
      </c>
      <c r="G8770">
        <v>25000</v>
      </c>
      <c r="H8770">
        <v>0</v>
      </c>
      <c r="I8770">
        <v>0</v>
      </c>
      <c r="J8770">
        <v>0</v>
      </c>
      <c r="K8770">
        <v>0.505</v>
      </c>
      <c r="L8770" t="s">
        <v>23</v>
      </c>
      <c r="M8770" s="3">
        <v>12625</v>
      </c>
      <c r="N8770" s="2" t="str">
        <f>VLOOKUP(Tabla1[[#This Row],[nemo]],'Nemos y clasificaciones'!$A$2:$B$5000,2,FALSE)</f>
        <v>ISHARES MSCI JAPAN ETF</v>
      </c>
      <c r="O8770" s="3" t="str">
        <f>VLOOKUP(Tabla1[[#This Row],[nemo]],'Nemos y clasificaciones'!$A$1:$C$3000,3,FALSE)</f>
        <v>ETF</v>
      </c>
      <c r="P8770" s="3"/>
      <c r="Q8770" s="3"/>
    </row>
    <row r="8771" spans="1:17" x14ac:dyDescent="0.25">
      <c r="A8771" t="s">
        <v>5979</v>
      </c>
      <c r="B8771" s="1">
        <v>43633</v>
      </c>
      <c r="C8771" s="1">
        <v>43637</v>
      </c>
      <c r="D8771" t="s">
        <v>21</v>
      </c>
      <c r="E8771" t="s">
        <v>1245</v>
      </c>
      <c r="F8771">
        <v>0</v>
      </c>
      <c r="G8771">
        <v>25000</v>
      </c>
      <c r="H8771">
        <v>0</v>
      </c>
      <c r="I8771">
        <v>0</v>
      </c>
      <c r="J8771">
        <v>0</v>
      </c>
      <c r="K8771">
        <v>0.48699999999999999</v>
      </c>
      <c r="L8771" t="s">
        <v>23</v>
      </c>
      <c r="M8771" s="3">
        <v>12175</v>
      </c>
      <c r="N8771" s="2" t="str">
        <f>VLOOKUP(Tabla1[[#This Row],[nemo]],'Nemos y clasificaciones'!$A$2:$B$5000,2,FALSE)</f>
        <v>ISHARES MSCI JAPAN ETF</v>
      </c>
      <c r="O8771" s="3" t="str">
        <f>VLOOKUP(Tabla1[[#This Row],[nemo]],'Nemos y clasificaciones'!$A$1:$C$3000,3,FALSE)</f>
        <v>ETF</v>
      </c>
      <c r="P8771" s="3"/>
      <c r="Q8771" s="3"/>
    </row>
    <row r="8772" spans="1:17" x14ac:dyDescent="0.25">
      <c r="A8772" t="s">
        <v>7795</v>
      </c>
      <c r="B8772" s="1">
        <v>43270</v>
      </c>
      <c r="C8772" s="1">
        <v>43276</v>
      </c>
      <c r="D8772" t="s">
        <v>21</v>
      </c>
      <c r="E8772" t="s">
        <v>1245</v>
      </c>
      <c r="F8772">
        <v>0</v>
      </c>
      <c r="G8772">
        <v>25000</v>
      </c>
      <c r="H8772">
        <v>0</v>
      </c>
      <c r="I8772">
        <v>0</v>
      </c>
      <c r="J8772">
        <v>0</v>
      </c>
      <c r="K8772">
        <v>0.46</v>
      </c>
      <c r="L8772" t="s">
        <v>23</v>
      </c>
      <c r="M8772" s="3">
        <v>11500</v>
      </c>
      <c r="N8772" s="2" t="str">
        <f>VLOOKUP(Tabla1[[#This Row],[nemo]],'Nemos y clasificaciones'!$A$2:$B$5000,2,FALSE)</f>
        <v>ISHARES MSCI JAPAN ETF</v>
      </c>
      <c r="O8772" s="3" t="str">
        <f>VLOOKUP(Tabla1[[#This Row],[nemo]],'Nemos y clasificaciones'!$A$1:$C$3000,3,FALSE)</f>
        <v>ETF</v>
      </c>
      <c r="P8772" s="3"/>
      <c r="Q8772" s="3"/>
    </row>
    <row r="8773" spans="1:17" x14ac:dyDescent="0.25">
      <c r="A8773" t="s">
        <v>3928</v>
      </c>
      <c r="B8773" s="1">
        <v>43997</v>
      </c>
      <c r="C8773" s="1">
        <v>44001</v>
      </c>
      <c r="D8773" t="s">
        <v>21</v>
      </c>
      <c r="E8773" t="s">
        <v>1245</v>
      </c>
      <c r="F8773">
        <v>0</v>
      </c>
      <c r="G8773">
        <v>25000</v>
      </c>
      <c r="H8773">
        <v>0</v>
      </c>
      <c r="I8773">
        <v>0</v>
      </c>
      <c r="J8773">
        <v>0</v>
      </c>
      <c r="K8773">
        <v>0.442</v>
      </c>
      <c r="L8773" t="s">
        <v>23</v>
      </c>
      <c r="M8773" s="3">
        <v>11050</v>
      </c>
      <c r="N8773" s="2" t="str">
        <f>VLOOKUP(Tabla1[[#This Row],[nemo]],'Nemos y clasificaciones'!$A$2:$B$5000,2,FALSE)</f>
        <v>ISHARES MSCI JAPAN ETF</v>
      </c>
      <c r="O8773" s="3" t="str">
        <f>VLOOKUP(Tabla1[[#This Row],[nemo]],'Nemos y clasificaciones'!$A$1:$C$3000,3,FALSE)</f>
        <v>ETF</v>
      </c>
      <c r="P8773" s="3"/>
      <c r="Q8773" s="3"/>
    </row>
    <row r="8774" spans="1:17" x14ac:dyDescent="0.25">
      <c r="A8774" t="s">
        <v>7067</v>
      </c>
      <c r="B8774" s="1">
        <v>43452</v>
      </c>
      <c r="C8774" s="1">
        <v>43458</v>
      </c>
      <c r="D8774" t="s">
        <v>21</v>
      </c>
      <c r="E8774" t="s">
        <v>1245</v>
      </c>
      <c r="F8774">
        <v>0</v>
      </c>
      <c r="G8774">
        <v>25000</v>
      </c>
      <c r="H8774">
        <v>0</v>
      </c>
      <c r="I8774">
        <v>0</v>
      </c>
      <c r="J8774">
        <v>0</v>
      </c>
      <c r="K8774">
        <v>0.40500000000000003</v>
      </c>
      <c r="L8774" t="s">
        <v>23</v>
      </c>
      <c r="M8774" s="3">
        <v>10125</v>
      </c>
      <c r="N8774" s="2" t="str">
        <f>VLOOKUP(Tabla1[[#This Row],[nemo]],'Nemos y clasificaciones'!$A$2:$B$5000,2,FALSE)</f>
        <v>ISHARES MSCI JAPAN ETF</v>
      </c>
      <c r="O8774" s="3" t="str">
        <f>VLOOKUP(Tabla1[[#This Row],[nemo]],'Nemos y clasificaciones'!$A$1:$C$3000,3,FALSE)</f>
        <v>ETF</v>
      </c>
      <c r="P8774" s="3"/>
      <c r="Q8774" s="3"/>
    </row>
    <row r="8775" spans="1:17" x14ac:dyDescent="0.25">
      <c r="A8775" t="s">
        <v>8729</v>
      </c>
      <c r="B8775" s="1">
        <v>43088</v>
      </c>
      <c r="C8775" s="1">
        <v>43095</v>
      </c>
      <c r="D8775" t="s">
        <v>21</v>
      </c>
      <c r="E8775" t="s">
        <v>1245</v>
      </c>
      <c r="F8775">
        <v>0</v>
      </c>
      <c r="G8775">
        <v>25000</v>
      </c>
      <c r="H8775">
        <v>0</v>
      </c>
      <c r="I8775">
        <v>0</v>
      </c>
      <c r="J8775">
        <v>0</v>
      </c>
      <c r="K8775">
        <v>0.39900000000000002</v>
      </c>
      <c r="L8775" t="s">
        <v>23</v>
      </c>
      <c r="M8775" s="4">
        <v>9975</v>
      </c>
      <c r="N8775" s="2" t="str">
        <f>VLOOKUP(Tabla1[[#This Row],[nemo]],'Nemos y clasificaciones'!$A$2:$B$5000,2,FALSE)</f>
        <v>ISHARES MSCI JAPAN ETF</v>
      </c>
      <c r="O8775" s="4" t="str">
        <f>VLOOKUP(Tabla1[[#This Row],[nemo]],'Nemos y clasificaciones'!$A$1:$C$3000,3,FALSE)</f>
        <v>ETF</v>
      </c>
      <c r="P8775" s="4"/>
      <c r="Q8775" s="4"/>
    </row>
    <row r="8776" spans="1:17" x14ac:dyDescent="0.25">
      <c r="A8776" t="s">
        <v>10404</v>
      </c>
      <c r="B8776" s="1">
        <v>42543</v>
      </c>
      <c r="C8776" s="1">
        <v>42549</v>
      </c>
      <c r="D8776" t="s">
        <v>21</v>
      </c>
      <c r="E8776" t="s">
        <v>1245</v>
      </c>
      <c r="F8776">
        <v>0</v>
      </c>
      <c r="G8776">
        <v>100000</v>
      </c>
      <c r="H8776">
        <v>0</v>
      </c>
      <c r="I8776">
        <v>0</v>
      </c>
      <c r="J8776">
        <v>0</v>
      </c>
      <c r="K8776">
        <v>9.1999999999999998E-2</v>
      </c>
      <c r="L8776" t="s">
        <v>23</v>
      </c>
      <c r="M8776" s="4">
        <v>9200</v>
      </c>
      <c r="N8776" s="2" t="str">
        <f>VLOOKUP(Tabla1[[#This Row],[nemo]],'Nemos y clasificaciones'!$A$2:$B$5000,2,FALSE)</f>
        <v>ISHARES MSCI JAPAN ETF</v>
      </c>
      <c r="O8776" s="4" t="str">
        <f>VLOOKUP(Tabla1[[#This Row],[nemo]],'Nemos y clasificaciones'!$A$1:$C$3000,3,FALSE)</f>
        <v>ETF</v>
      </c>
      <c r="P8776" s="4"/>
      <c r="Q8776" s="4"/>
    </row>
    <row r="8777" spans="1:17" x14ac:dyDescent="0.25">
      <c r="A8777" t="s">
        <v>11081</v>
      </c>
      <c r="B8777" s="1">
        <v>42359</v>
      </c>
      <c r="C8777" s="1">
        <v>42366</v>
      </c>
      <c r="D8777" t="s">
        <v>21</v>
      </c>
      <c r="E8777" t="s">
        <v>1245</v>
      </c>
      <c r="F8777">
        <v>0</v>
      </c>
      <c r="G8777">
        <v>100000</v>
      </c>
      <c r="H8777">
        <v>0</v>
      </c>
      <c r="I8777">
        <v>0</v>
      </c>
      <c r="J8777">
        <v>0</v>
      </c>
      <c r="K8777">
        <v>8.7999999999999995E-2</v>
      </c>
      <c r="L8777" t="s">
        <v>23</v>
      </c>
      <c r="M8777" s="4">
        <v>8800</v>
      </c>
      <c r="N8777" s="2" t="str">
        <f>VLOOKUP(Tabla1[[#This Row],[nemo]],'Nemos y clasificaciones'!$A$2:$B$5000,2,FALSE)</f>
        <v>ISHARES MSCI JAPAN ETF</v>
      </c>
      <c r="O8777" s="4" t="str">
        <f>VLOOKUP(Tabla1[[#This Row],[nemo]],'Nemos y clasificaciones'!$A$1:$C$3000,3,FALSE)</f>
        <v>ETF</v>
      </c>
      <c r="P8777" s="4"/>
      <c r="Q8777" s="4"/>
    </row>
    <row r="8778" spans="1:17" x14ac:dyDescent="0.25">
      <c r="A8778" t="s">
        <v>9238</v>
      </c>
      <c r="B8778" s="1">
        <v>42906</v>
      </c>
      <c r="C8778" s="1">
        <v>42913</v>
      </c>
      <c r="D8778" t="s">
        <v>21</v>
      </c>
      <c r="E8778" t="s">
        <v>1245</v>
      </c>
      <c r="F8778">
        <v>0</v>
      </c>
      <c r="G8778">
        <v>25000</v>
      </c>
      <c r="H8778">
        <v>0</v>
      </c>
      <c r="I8778">
        <v>0</v>
      </c>
      <c r="J8778">
        <v>0</v>
      </c>
      <c r="K8778">
        <v>0.34799999999999998</v>
      </c>
      <c r="L8778" t="s">
        <v>23</v>
      </c>
      <c r="M8778" s="4">
        <v>8700</v>
      </c>
      <c r="N8778" s="2" t="str">
        <f>VLOOKUP(Tabla1[[#This Row],[nemo]],'Nemos y clasificaciones'!$A$2:$B$5000,2,FALSE)</f>
        <v>ISHARES MSCI JAPAN ETF</v>
      </c>
      <c r="O8778" s="4" t="str">
        <f>VLOOKUP(Tabla1[[#This Row],[nemo]],'Nemos y clasificaciones'!$A$1:$C$3000,3,FALSE)</f>
        <v>ETF</v>
      </c>
      <c r="P8778" s="4"/>
      <c r="Q8778" s="4"/>
    </row>
    <row r="8779" spans="1:17" x14ac:dyDescent="0.25">
      <c r="A8779" t="s">
        <v>11417</v>
      </c>
      <c r="B8779" s="1">
        <v>42180</v>
      </c>
      <c r="C8779" s="1">
        <v>42186</v>
      </c>
      <c r="D8779" t="s">
        <v>21</v>
      </c>
      <c r="E8779" t="s">
        <v>1245</v>
      </c>
      <c r="F8779">
        <v>0</v>
      </c>
      <c r="G8779">
        <v>100000</v>
      </c>
      <c r="H8779">
        <v>0</v>
      </c>
      <c r="I8779">
        <v>0</v>
      </c>
      <c r="J8779">
        <v>0</v>
      </c>
      <c r="K8779">
        <v>6.6000000000000003E-2</v>
      </c>
      <c r="L8779" t="s">
        <v>23</v>
      </c>
      <c r="M8779" s="4">
        <v>6600</v>
      </c>
      <c r="N8779" s="2" t="str">
        <f>VLOOKUP(Tabla1[[#This Row],[nemo]],'Nemos y clasificaciones'!$A$2:$B$5000,2,FALSE)</f>
        <v>ISHARES MSCI JAPAN ETF</v>
      </c>
      <c r="O8779" s="4" t="str">
        <f>VLOOKUP(Tabla1[[#This Row],[nemo]],'Nemos y clasificaciones'!$A$1:$C$3000,3,FALSE)</f>
        <v>ETF</v>
      </c>
      <c r="P8779" s="4"/>
      <c r="Q8779" s="4"/>
    </row>
    <row r="8780" spans="1:17" x14ac:dyDescent="0.25">
      <c r="A8780" t="s">
        <v>2910</v>
      </c>
      <c r="B8780" s="1">
        <v>44179</v>
      </c>
      <c r="C8780" s="1">
        <v>44183</v>
      </c>
      <c r="D8780" t="s">
        <v>21</v>
      </c>
      <c r="E8780" t="s">
        <v>1245</v>
      </c>
      <c r="F8780">
        <v>0</v>
      </c>
      <c r="G8780">
        <v>25000</v>
      </c>
      <c r="H8780">
        <v>0</v>
      </c>
      <c r="I8780">
        <v>0</v>
      </c>
      <c r="J8780">
        <v>0</v>
      </c>
      <c r="K8780">
        <v>0.25800000000000001</v>
      </c>
      <c r="L8780" t="s">
        <v>23</v>
      </c>
      <c r="M8780" s="4">
        <v>6450</v>
      </c>
      <c r="N8780" s="2" t="str">
        <f>VLOOKUP(Tabla1[[#This Row],[nemo]],'Nemos y clasificaciones'!$A$2:$B$5000,2,FALSE)</f>
        <v>ISHARES MSCI JAPAN ETF</v>
      </c>
      <c r="O8780" s="4" t="str">
        <f>VLOOKUP(Tabla1[[#This Row],[nemo]],'Nemos y clasificaciones'!$A$1:$C$3000,3,FALSE)</f>
        <v>ETF</v>
      </c>
      <c r="P8780" s="4"/>
      <c r="Q8780" s="4"/>
    </row>
    <row r="8781" spans="1:17" x14ac:dyDescent="0.25">
      <c r="A8781" t="s">
        <v>1304</v>
      </c>
      <c r="B8781" s="1">
        <v>44357</v>
      </c>
      <c r="C8781" s="1">
        <v>44363</v>
      </c>
      <c r="D8781" t="s">
        <v>21</v>
      </c>
      <c r="E8781" t="s">
        <v>1305</v>
      </c>
      <c r="F8781">
        <v>0</v>
      </c>
      <c r="G8781">
        <v>100000</v>
      </c>
      <c r="H8781">
        <v>0</v>
      </c>
      <c r="I8781">
        <v>0</v>
      </c>
      <c r="J8781">
        <v>0</v>
      </c>
      <c r="K8781">
        <v>0.91500000000000004</v>
      </c>
      <c r="L8781" t="s">
        <v>23</v>
      </c>
      <c r="M8781" s="3">
        <v>91500</v>
      </c>
      <c r="N8781" s="2" t="str">
        <f>VLOOKUP(Tabla1[[#This Row],[nemo]],'Nemos y clasificaciones'!$A$2:$B$5000,2,FALSE)</f>
        <v>ISHARES MSCI SWITZERLAND CAPPED ETF</v>
      </c>
      <c r="O8781" s="3" t="str">
        <f>VLOOKUP(Tabla1[[#This Row],[nemo]],'Nemos y clasificaciones'!$A$1:$C$3000,3,FALSE)</f>
        <v>ETF</v>
      </c>
      <c r="P8781" s="3"/>
      <c r="Q8781" s="3"/>
    </row>
    <row r="8782" spans="1:17" x14ac:dyDescent="0.25">
      <c r="A8782" t="s">
        <v>7828</v>
      </c>
      <c r="B8782" s="1">
        <v>43270</v>
      </c>
      <c r="C8782" s="1">
        <v>43276</v>
      </c>
      <c r="D8782" t="s">
        <v>21</v>
      </c>
      <c r="E8782" t="s">
        <v>1305</v>
      </c>
      <c r="F8782">
        <v>0</v>
      </c>
      <c r="G8782">
        <v>100000</v>
      </c>
      <c r="H8782">
        <v>0</v>
      </c>
      <c r="I8782">
        <v>0</v>
      </c>
      <c r="J8782">
        <v>0</v>
      </c>
      <c r="K8782">
        <v>0.80700000000000005</v>
      </c>
      <c r="L8782" t="s">
        <v>23</v>
      </c>
      <c r="M8782" s="3">
        <v>80700</v>
      </c>
      <c r="N8782" s="2" t="str">
        <f>VLOOKUP(Tabla1[[#This Row],[nemo]],'Nemos y clasificaciones'!$A$2:$B$5000,2,FALSE)</f>
        <v>ISHARES MSCI SWITZERLAND CAPPED ETF</v>
      </c>
      <c r="O8782" s="3" t="str">
        <f>VLOOKUP(Tabla1[[#This Row],[nemo]],'Nemos y clasificaciones'!$A$1:$C$3000,3,FALSE)</f>
        <v>ETF</v>
      </c>
      <c r="P8782" s="3"/>
      <c r="Q8782" s="3"/>
    </row>
    <row r="8783" spans="1:17" x14ac:dyDescent="0.25">
      <c r="A8783" t="s">
        <v>11419</v>
      </c>
      <c r="B8783" s="1">
        <v>42180</v>
      </c>
      <c r="C8783" s="1">
        <v>42186</v>
      </c>
      <c r="D8783" t="s">
        <v>21</v>
      </c>
      <c r="E8783" t="s">
        <v>1305</v>
      </c>
      <c r="F8783">
        <v>0</v>
      </c>
      <c r="G8783">
        <v>100000</v>
      </c>
      <c r="H8783">
        <v>0</v>
      </c>
      <c r="I8783">
        <v>0</v>
      </c>
      <c r="J8783">
        <v>0</v>
      </c>
      <c r="K8783">
        <v>0.80100000000000005</v>
      </c>
      <c r="L8783" t="s">
        <v>23</v>
      </c>
      <c r="M8783" s="3">
        <v>80100</v>
      </c>
      <c r="N8783" s="2" t="str">
        <f>VLOOKUP(Tabla1[[#This Row],[nemo]],'Nemos y clasificaciones'!$A$2:$B$5000,2,FALSE)</f>
        <v>ISHARES MSCI SWITZERLAND CAPPED ETF</v>
      </c>
      <c r="O8783" s="3" t="str">
        <f>VLOOKUP(Tabla1[[#This Row],[nemo]],'Nemos y clasificaciones'!$A$1:$C$3000,3,FALSE)</f>
        <v>ETF</v>
      </c>
      <c r="P8783" s="3"/>
      <c r="Q8783" s="3"/>
    </row>
    <row r="8784" spans="1:17" x14ac:dyDescent="0.25">
      <c r="A8784" t="s">
        <v>10405</v>
      </c>
      <c r="B8784" s="1">
        <v>42543</v>
      </c>
      <c r="C8784" s="1">
        <v>42549</v>
      </c>
      <c r="D8784" t="s">
        <v>21</v>
      </c>
      <c r="E8784" t="s">
        <v>1305</v>
      </c>
      <c r="F8784">
        <v>0</v>
      </c>
      <c r="G8784">
        <v>100000</v>
      </c>
      <c r="H8784">
        <v>0</v>
      </c>
      <c r="I8784">
        <v>0</v>
      </c>
      <c r="J8784">
        <v>0</v>
      </c>
      <c r="K8784">
        <v>0.79300000000000004</v>
      </c>
      <c r="L8784" t="s">
        <v>23</v>
      </c>
      <c r="M8784" s="3">
        <v>79300</v>
      </c>
      <c r="N8784" s="2" t="str">
        <f>VLOOKUP(Tabla1[[#This Row],[nemo]],'Nemos y clasificaciones'!$A$2:$B$5000,2,FALSE)</f>
        <v>ISHARES MSCI SWITZERLAND CAPPED ETF</v>
      </c>
      <c r="O8784" s="3" t="str">
        <f>VLOOKUP(Tabla1[[#This Row],[nemo]],'Nemos y clasificaciones'!$A$1:$C$3000,3,FALSE)</f>
        <v>ETF</v>
      </c>
      <c r="P8784" s="3"/>
      <c r="Q8784" s="3"/>
    </row>
    <row r="8785" spans="1:17" x14ac:dyDescent="0.25">
      <c r="A8785" t="s">
        <v>6008</v>
      </c>
      <c r="B8785" s="1">
        <v>43633</v>
      </c>
      <c r="C8785" s="1">
        <v>43637</v>
      </c>
      <c r="D8785" t="s">
        <v>21</v>
      </c>
      <c r="E8785" t="s">
        <v>1305</v>
      </c>
      <c r="F8785">
        <v>0</v>
      </c>
      <c r="G8785">
        <v>100000</v>
      </c>
      <c r="H8785">
        <v>0</v>
      </c>
      <c r="I8785">
        <v>0</v>
      </c>
      <c r="J8785">
        <v>0</v>
      </c>
      <c r="K8785">
        <v>0.75</v>
      </c>
      <c r="L8785" t="s">
        <v>23</v>
      </c>
      <c r="M8785" s="3">
        <v>75000</v>
      </c>
      <c r="N8785" s="2" t="str">
        <f>VLOOKUP(Tabla1[[#This Row],[nemo]],'Nemos y clasificaciones'!$A$2:$B$5000,2,FALSE)</f>
        <v>ISHARES MSCI SWITZERLAND CAPPED ETF</v>
      </c>
      <c r="O8785" s="3" t="str">
        <f>VLOOKUP(Tabla1[[#This Row],[nemo]],'Nemos y clasificaciones'!$A$1:$C$3000,3,FALSE)</f>
        <v>ETF</v>
      </c>
      <c r="P8785" s="3"/>
      <c r="Q8785" s="3"/>
    </row>
    <row r="8786" spans="1:17" x14ac:dyDescent="0.25">
      <c r="A8786" t="s">
        <v>9270</v>
      </c>
      <c r="B8786" s="1">
        <v>42906</v>
      </c>
      <c r="C8786" s="1">
        <v>42913</v>
      </c>
      <c r="D8786" t="s">
        <v>21</v>
      </c>
      <c r="E8786" t="s">
        <v>1305</v>
      </c>
      <c r="F8786">
        <v>0</v>
      </c>
      <c r="G8786">
        <v>100000</v>
      </c>
      <c r="H8786">
        <v>0</v>
      </c>
      <c r="I8786">
        <v>0</v>
      </c>
      <c r="J8786">
        <v>0</v>
      </c>
      <c r="K8786">
        <v>0.72799999999999998</v>
      </c>
      <c r="L8786" t="s">
        <v>23</v>
      </c>
      <c r="M8786" s="3">
        <v>72800</v>
      </c>
      <c r="N8786" s="2" t="str">
        <f>VLOOKUP(Tabla1[[#This Row],[nemo]],'Nemos y clasificaciones'!$A$2:$B$5000,2,FALSE)</f>
        <v>ISHARES MSCI SWITZERLAND CAPPED ETF</v>
      </c>
      <c r="O8786" s="3" t="str">
        <f>VLOOKUP(Tabla1[[#This Row],[nemo]],'Nemos y clasificaciones'!$A$1:$C$3000,3,FALSE)</f>
        <v>ETF</v>
      </c>
      <c r="P8786" s="3"/>
      <c r="Q8786" s="3"/>
    </row>
    <row r="8787" spans="1:17" x14ac:dyDescent="0.25">
      <c r="A8787" t="s">
        <v>3958</v>
      </c>
      <c r="B8787" s="1">
        <v>43997</v>
      </c>
      <c r="C8787" s="1">
        <v>44001</v>
      </c>
      <c r="D8787" t="s">
        <v>21</v>
      </c>
      <c r="E8787" t="s">
        <v>1305</v>
      </c>
      <c r="F8787">
        <v>0</v>
      </c>
      <c r="G8787">
        <v>100000</v>
      </c>
      <c r="H8787">
        <v>0</v>
      </c>
      <c r="I8787">
        <v>0</v>
      </c>
      <c r="J8787">
        <v>0</v>
      </c>
      <c r="K8787">
        <v>0.624</v>
      </c>
      <c r="L8787" t="s">
        <v>23</v>
      </c>
      <c r="M8787" s="3">
        <v>62400</v>
      </c>
      <c r="N8787" s="2" t="str">
        <f>VLOOKUP(Tabla1[[#This Row],[nemo]],'Nemos y clasificaciones'!$A$2:$B$5000,2,FALSE)</f>
        <v>ISHARES MSCI SWITZERLAND CAPPED ETF</v>
      </c>
      <c r="O8787" s="3" t="str">
        <f>VLOOKUP(Tabla1[[#This Row],[nemo]],'Nemos y clasificaciones'!$A$1:$C$3000,3,FALSE)</f>
        <v>ETF</v>
      </c>
      <c r="P8787" s="3"/>
      <c r="Q8787" s="3"/>
    </row>
    <row r="8788" spans="1:17" x14ac:dyDescent="0.25">
      <c r="A8788" t="s">
        <v>2940</v>
      </c>
      <c r="B8788" s="1">
        <v>44179</v>
      </c>
      <c r="C8788" s="1">
        <v>44183</v>
      </c>
      <c r="D8788" t="s">
        <v>21</v>
      </c>
      <c r="E8788" t="s">
        <v>1305</v>
      </c>
      <c r="F8788">
        <v>0</v>
      </c>
      <c r="G8788">
        <v>100000</v>
      </c>
      <c r="H8788">
        <v>0</v>
      </c>
      <c r="I8788">
        <v>0</v>
      </c>
      <c r="J8788">
        <v>0</v>
      </c>
      <c r="K8788">
        <v>2.3E-2</v>
      </c>
      <c r="L8788" t="s">
        <v>23</v>
      </c>
      <c r="M8788" s="4">
        <v>2300</v>
      </c>
      <c r="N8788" s="2" t="str">
        <f>VLOOKUP(Tabla1[[#This Row],[nemo]],'Nemos y clasificaciones'!$A$2:$B$5000,2,FALSE)</f>
        <v>ISHARES MSCI SWITZERLAND CAPPED ETF</v>
      </c>
      <c r="O8788" s="4" t="str">
        <f>VLOOKUP(Tabla1[[#This Row],[nemo]],'Nemos y clasificaciones'!$A$1:$C$3000,3,FALSE)</f>
        <v>ETF</v>
      </c>
      <c r="P8788" s="4"/>
      <c r="Q8788" s="4"/>
    </row>
    <row r="8789" spans="1:17" x14ac:dyDescent="0.25">
      <c r="A8789" t="s">
        <v>10040</v>
      </c>
      <c r="B8789" s="1">
        <v>42725</v>
      </c>
      <c r="C8789" s="1">
        <v>42732</v>
      </c>
      <c r="D8789" t="s">
        <v>21</v>
      </c>
      <c r="E8789" t="s">
        <v>1305</v>
      </c>
      <c r="F8789">
        <v>0</v>
      </c>
      <c r="G8789">
        <v>100000</v>
      </c>
      <c r="H8789">
        <v>0</v>
      </c>
      <c r="I8789">
        <v>0</v>
      </c>
      <c r="J8789">
        <v>0</v>
      </c>
      <c r="K8789">
        <v>1.7999999999999999E-2</v>
      </c>
      <c r="L8789" t="s">
        <v>23</v>
      </c>
      <c r="M8789" s="4">
        <v>1800</v>
      </c>
      <c r="N8789" s="2" t="str">
        <f>VLOOKUP(Tabla1[[#This Row],[nemo]],'Nemos y clasificaciones'!$A$2:$B$5000,2,FALSE)</f>
        <v>ISHARES MSCI SWITZERLAND CAPPED ETF</v>
      </c>
      <c r="O8789" s="4" t="str">
        <f>VLOOKUP(Tabla1[[#This Row],[nemo]],'Nemos y clasificaciones'!$A$1:$C$3000,3,FALSE)</f>
        <v>ETF</v>
      </c>
      <c r="P8789" s="4"/>
      <c r="Q8789" s="4"/>
    </row>
    <row r="8790" spans="1:17" x14ac:dyDescent="0.25">
      <c r="A8790" t="s">
        <v>11080</v>
      </c>
      <c r="B8790" s="1">
        <v>42359</v>
      </c>
      <c r="C8790" s="1">
        <v>42366</v>
      </c>
      <c r="D8790" t="s">
        <v>21</v>
      </c>
      <c r="E8790" t="s">
        <v>1247</v>
      </c>
      <c r="F8790">
        <v>0</v>
      </c>
      <c r="G8790">
        <v>100000</v>
      </c>
      <c r="H8790">
        <v>0</v>
      </c>
      <c r="I8790">
        <v>0</v>
      </c>
      <c r="J8790">
        <v>0</v>
      </c>
      <c r="K8790">
        <v>2.4</v>
      </c>
      <c r="L8790" t="s">
        <v>16</v>
      </c>
      <c r="M8790" s="2">
        <v>240000</v>
      </c>
      <c r="N8790" s="2" t="str">
        <f>VLOOKUP(Tabla1[[#This Row],[nemo]],'Nemos y clasificaciones'!$A$2:$B$5000,2,FALSE)</f>
        <v>ISHARES MSCI MALAYSIA ETF</v>
      </c>
      <c r="O8790" s="2" t="str">
        <f>VLOOKUP(Tabla1[[#This Row],[nemo]],'Nemos y clasificaciones'!$A$1:$C$3000,3,FALSE)</f>
        <v>ETF</v>
      </c>
      <c r="P8790" s="2"/>
      <c r="Q8790" s="2"/>
    </row>
    <row r="8791" spans="1:17" x14ac:dyDescent="0.25">
      <c r="A8791" t="s">
        <v>8728</v>
      </c>
      <c r="B8791" s="1">
        <v>43088</v>
      </c>
      <c r="C8791" s="1">
        <v>43095</v>
      </c>
      <c r="D8791" t="s">
        <v>21</v>
      </c>
      <c r="E8791" t="s">
        <v>1247</v>
      </c>
      <c r="F8791">
        <v>0</v>
      </c>
      <c r="G8791">
        <v>25000</v>
      </c>
      <c r="H8791">
        <v>0</v>
      </c>
      <c r="I8791">
        <v>0</v>
      </c>
      <c r="J8791">
        <v>0</v>
      </c>
      <c r="K8791">
        <v>1.49</v>
      </c>
      <c r="L8791" t="s">
        <v>16</v>
      </c>
      <c r="M8791" s="3">
        <v>37250</v>
      </c>
      <c r="N8791" s="2" t="str">
        <f>VLOOKUP(Tabla1[[#This Row],[nemo]],'Nemos y clasificaciones'!$A$2:$B$5000,2,FALSE)</f>
        <v>ISHARES MSCI MALAYSIA ETF</v>
      </c>
      <c r="O8791" s="3" t="str">
        <f>VLOOKUP(Tabla1[[#This Row],[nemo]],'Nemos y clasificaciones'!$A$1:$C$3000,3,FALSE)</f>
        <v>ETF</v>
      </c>
      <c r="P8791" s="3"/>
      <c r="Q8791" s="3"/>
    </row>
    <row r="8792" spans="1:17" x14ac:dyDescent="0.25">
      <c r="A8792" t="s">
        <v>11079</v>
      </c>
      <c r="B8792" s="1">
        <v>42359</v>
      </c>
      <c r="C8792" s="1">
        <v>42366</v>
      </c>
      <c r="D8792" t="s">
        <v>21</v>
      </c>
      <c r="E8792" t="s">
        <v>1247</v>
      </c>
      <c r="F8792">
        <v>0</v>
      </c>
      <c r="G8792">
        <v>100000</v>
      </c>
      <c r="H8792">
        <v>0</v>
      </c>
      <c r="I8792">
        <v>0</v>
      </c>
      <c r="J8792">
        <v>0</v>
      </c>
      <c r="K8792">
        <v>0.34699999999999998</v>
      </c>
      <c r="L8792" t="s">
        <v>23</v>
      </c>
      <c r="M8792" s="3">
        <v>34700</v>
      </c>
      <c r="N8792" s="2" t="str">
        <f>VLOOKUP(Tabla1[[#This Row],[nemo]],'Nemos y clasificaciones'!$A$2:$B$5000,2,FALSE)</f>
        <v>ISHARES MSCI MALAYSIA ETF</v>
      </c>
      <c r="O8792" s="3" t="str">
        <f>VLOOKUP(Tabla1[[#This Row],[nemo]],'Nemos y clasificaciones'!$A$1:$C$3000,3,FALSE)</f>
        <v>ETF</v>
      </c>
      <c r="P8792" s="3"/>
      <c r="Q8792" s="3"/>
    </row>
    <row r="8793" spans="1:17" x14ac:dyDescent="0.25">
      <c r="A8793" t="s">
        <v>10006</v>
      </c>
      <c r="B8793" s="1">
        <v>42725</v>
      </c>
      <c r="C8793" s="1">
        <v>42732</v>
      </c>
      <c r="D8793" t="s">
        <v>21</v>
      </c>
      <c r="E8793" t="s">
        <v>1247</v>
      </c>
      <c r="F8793">
        <v>0</v>
      </c>
      <c r="G8793">
        <v>25000</v>
      </c>
      <c r="H8793">
        <v>0</v>
      </c>
      <c r="I8793">
        <v>0</v>
      </c>
      <c r="J8793">
        <v>0</v>
      </c>
      <c r="K8793">
        <v>1.256</v>
      </c>
      <c r="L8793" t="s">
        <v>16</v>
      </c>
      <c r="M8793" s="3">
        <v>31400</v>
      </c>
      <c r="N8793" s="2" t="str">
        <f>VLOOKUP(Tabla1[[#This Row],[nemo]],'Nemos y clasificaciones'!$A$2:$B$5000,2,FALSE)</f>
        <v>ISHARES MSCI MALAYSIA ETF</v>
      </c>
      <c r="O8793" s="3" t="str">
        <f>VLOOKUP(Tabla1[[#This Row],[nemo]],'Nemos y clasificaciones'!$A$1:$C$3000,3,FALSE)</f>
        <v>ETF</v>
      </c>
      <c r="P8793" s="3"/>
      <c r="Q8793" s="3"/>
    </row>
    <row r="8794" spans="1:17" x14ac:dyDescent="0.25">
      <c r="A8794" t="s">
        <v>1246</v>
      </c>
      <c r="B8794" s="1">
        <v>44357</v>
      </c>
      <c r="C8794" s="1">
        <v>44363</v>
      </c>
      <c r="D8794" t="s">
        <v>21</v>
      </c>
      <c r="E8794" t="s">
        <v>1247</v>
      </c>
      <c r="F8794">
        <v>0</v>
      </c>
      <c r="G8794">
        <v>25000</v>
      </c>
      <c r="H8794">
        <v>0</v>
      </c>
      <c r="I8794">
        <v>0</v>
      </c>
      <c r="J8794">
        <v>0</v>
      </c>
      <c r="K8794">
        <v>0.84099999999999997</v>
      </c>
      <c r="L8794" t="s">
        <v>23</v>
      </c>
      <c r="M8794" s="3">
        <v>21025</v>
      </c>
      <c r="N8794" s="2" t="str">
        <f>VLOOKUP(Tabla1[[#This Row],[nemo]],'Nemos y clasificaciones'!$A$2:$B$5000,2,FALSE)</f>
        <v>ISHARES MSCI MALAYSIA ETF</v>
      </c>
      <c r="O8794" s="3" t="str">
        <f>VLOOKUP(Tabla1[[#This Row],[nemo]],'Nemos y clasificaciones'!$A$1:$C$3000,3,FALSE)</f>
        <v>ETF</v>
      </c>
      <c r="P8794" s="3"/>
      <c r="Q8794" s="3"/>
    </row>
    <row r="8795" spans="1:17" x14ac:dyDescent="0.25">
      <c r="A8795" t="s">
        <v>11418</v>
      </c>
      <c r="B8795" s="1">
        <v>42180</v>
      </c>
      <c r="C8795" s="1">
        <v>42186</v>
      </c>
      <c r="D8795" t="s">
        <v>21</v>
      </c>
      <c r="E8795" t="s">
        <v>1247</v>
      </c>
      <c r="F8795">
        <v>0</v>
      </c>
      <c r="G8795">
        <v>100000</v>
      </c>
      <c r="H8795">
        <v>0</v>
      </c>
      <c r="I8795">
        <v>0</v>
      </c>
      <c r="J8795">
        <v>0</v>
      </c>
      <c r="K8795">
        <v>0.159</v>
      </c>
      <c r="L8795" t="s">
        <v>23</v>
      </c>
      <c r="M8795" s="3">
        <v>15900</v>
      </c>
      <c r="N8795" s="2" t="str">
        <f>VLOOKUP(Tabla1[[#This Row],[nemo]],'Nemos y clasificaciones'!$A$2:$B$5000,2,FALSE)</f>
        <v>ISHARES MSCI MALAYSIA ETF</v>
      </c>
      <c r="O8795" s="3" t="str">
        <f>VLOOKUP(Tabla1[[#This Row],[nemo]],'Nemos y clasificaciones'!$A$1:$C$3000,3,FALSE)</f>
        <v>ETF</v>
      </c>
      <c r="P8795" s="3"/>
      <c r="Q8795" s="3"/>
    </row>
    <row r="8796" spans="1:17" x14ac:dyDescent="0.25">
      <c r="A8796" t="s">
        <v>7794</v>
      </c>
      <c r="B8796" s="1">
        <v>43270</v>
      </c>
      <c r="C8796" s="1">
        <v>43276</v>
      </c>
      <c r="D8796" t="s">
        <v>21</v>
      </c>
      <c r="E8796" t="s">
        <v>1247</v>
      </c>
      <c r="F8796">
        <v>0</v>
      </c>
      <c r="G8796">
        <v>25000</v>
      </c>
      <c r="H8796">
        <v>0</v>
      </c>
      <c r="I8796">
        <v>0</v>
      </c>
      <c r="J8796">
        <v>0</v>
      </c>
      <c r="K8796">
        <v>0.63500000000000001</v>
      </c>
      <c r="L8796" t="s">
        <v>23</v>
      </c>
      <c r="M8796" s="3">
        <v>15875</v>
      </c>
      <c r="N8796" s="2" t="str">
        <f>VLOOKUP(Tabla1[[#This Row],[nemo]],'Nemos y clasificaciones'!$A$2:$B$5000,2,FALSE)</f>
        <v>ISHARES MSCI MALAYSIA ETF</v>
      </c>
      <c r="O8796" s="3" t="str">
        <f>VLOOKUP(Tabla1[[#This Row],[nemo]],'Nemos y clasificaciones'!$A$1:$C$3000,3,FALSE)</f>
        <v>ETF</v>
      </c>
      <c r="P8796" s="3"/>
      <c r="Q8796" s="3"/>
    </row>
    <row r="8797" spans="1:17" x14ac:dyDescent="0.25">
      <c r="A8797" t="s">
        <v>3927</v>
      </c>
      <c r="B8797" s="1">
        <v>43997</v>
      </c>
      <c r="C8797" s="1">
        <v>44001</v>
      </c>
      <c r="D8797" t="s">
        <v>21</v>
      </c>
      <c r="E8797" t="s">
        <v>1247</v>
      </c>
      <c r="F8797">
        <v>0</v>
      </c>
      <c r="G8797">
        <v>25000</v>
      </c>
      <c r="H8797">
        <v>0</v>
      </c>
      <c r="I8797">
        <v>0</v>
      </c>
      <c r="J8797">
        <v>0</v>
      </c>
      <c r="K8797">
        <v>0.54500000000000004</v>
      </c>
      <c r="L8797" t="s">
        <v>23</v>
      </c>
      <c r="M8797" s="3">
        <v>13625</v>
      </c>
      <c r="N8797" s="2" t="str">
        <f>VLOOKUP(Tabla1[[#This Row],[nemo]],'Nemos y clasificaciones'!$A$2:$B$5000,2,FALSE)</f>
        <v>ISHARES MSCI MALAYSIA ETF</v>
      </c>
      <c r="O8797" s="3" t="str">
        <f>VLOOKUP(Tabla1[[#This Row],[nemo]],'Nemos y clasificaciones'!$A$1:$C$3000,3,FALSE)</f>
        <v>ETF</v>
      </c>
      <c r="P8797" s="3"/>
      <c r="Q8797" s="3"/>
    </row>
    <row r="8798" spans="1:17" x14ac:dyDescent="0.25">
      <c r="A8798" t="s">
        <v>5978</v>
      </c>
      <c r="B8798" s="1">
        <v>43633</v>
      </c>
      <c r="C8798" s="1">
        <v>43637</v>
      </c>
      <c r="D8798" t="s">
        <v>21</v>
      </c>
      <c r="E8798" t="s">
        <v>1247</v>
      </c>
      <c r="F8798">
        <v>0</v>
      </c>
      <c r="G8798">
        <v>25000</v>
      </c>
      <c r="H8798">
        <v>0</v>
      </c>
      <c r="I8798">
        <v>0</v>
      </c>
      <c r="J8798">
        <v>0</v>
      </c>
      <c r="K8798">
        <v>0.51800000000000002</v>
      </c>
      <c r="L8798" t="s">
        <v>23</v>
      </c>
      <c r="M8798" s="3">
        <v>12950</v>
      </c>
      <c r="N8798" s="2" t="str">
        <f>VLOOKUP(Tabla1[[#This Row],[nemo]],'Nemos y clasificaciones'!$A$2:$B$5000,2,FALSE)</f>
        <v>ISHARES MSCI MALAYSIA ETF</v>
      </c>
      <c r="O8798" s="3" t="str">
        <f>VLOOKUP(Tabla1[[#This Row],[nemo]],'Nemos y clasificaciones'!$A$1:$C$3000,3,FALSE)</f>
        <v>ETF</v>
      </c>
      <c r="P8798" s="3"/>
      <c r="Q8798" s="3"/>
    </row>
    <row r="8799" spans="1:17" x14ac:dyDescent="0.25">
      <c r="A8799" t="s">
        <v>7066</v>
      </c>
      <c r="B8799" s="1">
        <v>43452</v>
      </c>
      <c r="C8799" s="1">
        <v>43458</v>
      </c>
      <c r="D8799" t="s">
        <v>21</v>
      </c>
      <c r="E8799" t="s">
        <v>1247</v>
      </c>
      <c r="F8799">
        <v>0</v>
      </c>
      <c r="G8799">
        <v>25000</v>
      </c>
      <c r="H8799">
        <v>0</v>
      </c>
      <c r="I8799">
        <v>0</v>
      </c>
      <c r="J8799">
        <v>0</v>
      </c>
      <c r="K8799">
        <v>0.50800000000000001</v>
      </c>
      <c r="L8799" t="s">
        <v>23</v>
      </c>
      <c r="M8799" s="3">
        <v>12700</v>
      </c>
      <c r="N8799" s="2" t="str">
        <f>VLOOKUP(Tabla1[[#This Row],[nemo]],'Nemos y clasificaciones'!$A$2:$B$5000,2,FALSE)</f>
        <v>ISHARES MSCI MALAYSIA ETF</v>
      </c>
      <c r="O8799" s="3" t="str">
        <f>VLOOKUP(Tabla1[[#This Row],[nemo]],'Nemos y clasificaciones'!$A$1:$C$3000,3,FALSE)</f>
        <v>ETF</v>
      </c>
      <c r="P8799" s="3"/>
      <c r="Q8799" s="3"/>
    </row>
    <row r="8800" spans="1:17" x14ac:dyDescent="0.25">
      <c r="A8800" t="s">
        <v>10406</v>
      </c>
      <c r="B8800" s="1">
        <v>42543</v>
      </c>
      <c r="C8800" s="1">
        <v>42549</v>
      </c>
      <c r="D8800" t="s">
        <v>21</v>
      </c>
      <c r="E8800" t="s">
        <v>1247</v>
      </c>
      <c r="F8800">
        <v>0</v>
      </c>
      <c r="G8800">
        <v>100000</v>
      </c>
      <c r="H8800">
        <v>0</v>
      </c>
      <c r="I8800">
        <v>0</v>
      </c>
      <c r="J8800">
        <v>0</v>
      </c>
      <c r="K8800">
        <v>0.105</v>
      </c>
      <c r="L8800" t="s">
        <v>23</v>
      </c>
      <c r="M8800" s="3">
        <v>10500</v>
      </c>
      <c r="N8800" s="2" t="str">
        <f>VLOOKUP(Tabla1[[#This Row],[nemo]],'Nemos y clasificaciones'!$A$2:$B$5000,2,FALSE)</f>
        <v>ISHARES MSCI MALAYSIA ETF</v>
      </c>
      <c r="O8800" s="3" t="str">
        <f>VLOOKUP(Tabla1[[#This Row],[nemo]],'Nemos y clasificaciones'!$A$1:$C$3000,3,FALSE)</f>
        <v>ETF</v>
      </c>
      <c r="P8800" s="3"/>
      <c r="Q8800" s="3"/>
    </row>
    <row r="8801" spans="1:17" x14ac:dyDescent="0.25">
      <c r="A8801" t="s">
        <v>9237</v>
      </c>
      <c r="B8801" s="1">
        <v>42906</v>
      </c>
      <c r="C8801" s="1">
        <v>42913</v>
      </c>
      <c r="D8801" t="s">
        <v>21</v>
      </c>
      <c r="E8801" t="s">
        <v>1247</v>
      </c>
      <c r="F8801">
        <v>0</v>
      </c>
      <c r="G8801">
        <v>25000</v>
      </c>
      <c r="H8801">
        <v>0</v>
      </c>
      <c r="I8801">
        <v>0</v>
      </c>
      <c r="J8801">
        <v>0</v>
      </c>
      <c r="K8801">
        <v>0.35099999999999998</v>
      </c>
      <c r="L8801" t="s">
        <v>23</v>
      </c>
      <c r="M8801" s="4">
        <v>8775</v>
      </c>
      <c r="N8801" s="2" t="str">
        <f>VLOOKUP(Tabla1[[#This Row],[nemo]],'Nemos y clasificaciones'!$A$2:$B$5000,2,FALSE)</f>
        <v>ISHARES MSCI MALAYSIA ETF</v>
      </c>
      <c r="O8801" s="4" t="str">
        <f>VLOOKUP(Tabla1[[#This Row],[nemo]],'Nemos y clasificaciones'!$A$1:$C$3000,3,FALSE)</f>
        <v>ETF</v>
      </c>
      <c r="P8801" s="4"/>
      <c r="Q8801" s="4"/>
    </row>
    <row r="8802" spans="1:17" x14ac:dyDescent="0.25">
      <c r="A8802" t="s">
        <v>5152</v>
      </c>
      <c r="B8802" s="1">
        <v>43815</v>
      </c>
      <c r="C8802" s="1">
        <v>43819</v>
      </c>
      <c r="D8802" t="s">
        <v>21</v>
      </c>
      <c r="E8802" t="s">
        <v>1247</v>
      </c>
      <c r="F8802">
        <v>0</v>
      </c>
      <c r="G8802">
        <v>25000</v>
      </c>
      <c r="H8802">
        <v>0</v>
      </c>
      <c r="I8802">
        <v>0</v>
      </c>
      <c r="J8802">
        <v>0</v>
      </c>
      <c r="K8802">
        <v>0.311</v>
      </c>
      <c r="L8802" t="s">
        <v>23</v>
      </c>
      <c r="M8802" s="4">
        <v>7775</v>
      </c>
      <c r="N8802" s="2" t="str">
        <f>VLOOKUP(Tabla1[[#This Row],[nemo]],'Nemos y clasificaciones'!$A$2:$B$5000,2,FALSE)</f>
        <v>ISHARES MSCI MALAYSIA ETF</v>
      </c>
      <c r="O8802" s="4" t="str">
        <f>VLOOKUP(Tabla1[[#This Row],[nemo]],'Nemos y clasificaciones'!$A$1:$C$3000,3,FALSE)</f>
        <v>ETF</v>
      </c>
      <c r="P8802" s="4"/>
      <c r="Q8802" s="4"/>
    </row>
    <row r="8803" spans="1:17" x14ac:dyDescent="0.25">
      <c r="A8803" t="s">
        <v>6010</v>
      </c>
      <c r="B8803" s="1">
        <v>43633</v>
      </c>
      <c r="C8803" s="1">
        <v>43637</v>
      </c>
      <c r="D8803" t="s">
        <v>21</v>
      </c>
      <c r="E8803" t="s">
        <v>1307</v>
      </c>
      <c r="F8803">
        <v>0</v>
      </c>
      <c r="G8803">
        <v>100000</v>
      </c>
      <c r="H8803">
        <v>0</v>
      </c>
      <c r="I8803">
        <v>0</v>
      </c>
      <c r="J8803">
        <v>0</v>
      </c>
      <c r="K8803">
        <v>0.73299999999999998</v>
      </c>
      <c r="L8803" t="s">
        <v>23</v>
      </c>
      <c r="M8803" s="3">
        <v>73300</v>
      </c>
      <c r="N8803" s="2" t="str">
        <f>VLOOKUP(Tabla1[[#This Row],[nemo]],'Nemos y clasificaciones'!$A$2:$B$5000,2,FALSE)</f>
        <v>ISHARES MSCI NETHERLANDS ETF</v>
      </c>
      <c r="O8803" s="3" t="str">
        <f>VLOOKUP(Tabla1[[#This Row],[nemo]],'Nemos y clasificaciones'!$A$1:$C$3000,3,FALSE)</f>
        <v>ETF</v>
      </c>
      <c r="P8803" s="3"/>
      <c r="Q8803" s="3"/>
    </row>
    <row r="8804" spans="1:17" x14ac:dyDescent="0.25">
      <c r="A8804" t="s">
        <v>7830</v>
      </c>
      <c r="B8804" s="1">
        <v>43270</v>
      </c>
      <c r="C8804" s="1">
        <v>43276</v>
      </c>
      <c r="D8804" t="s">
        <v>21</v>
      </c>
      <c r="E8804" t="s">
        <v>1307</v>
      </c>
      <c r="F8804">
        <v>0</v>
      </c>
      <c r="G8804">
        <v>100000</v>
      </c>
      <c r="H8804">
        <v>0</v>
      </c>
      <c r="I8804">
        <v>0</v>
      </c>
      <c r="J8804">
        <v>0</v>
      </c>
      <c r="K8804">
        <v>0.501</v>
      </c>
      <c r="L8804" t="s">
        <v>23</v>
      </c>
      <c r="M8804" s="3">
        <v>50100</v>
      </c>
      <c r="N8804" s="2" t="str">
        <f>VLOOKUP(Tabla1[[#This Row],[nemo]],'Nemos y clasificaciones'!$A$2:$B$5000,2,FALSE)</f>
        <v>ISHARES MSCI NETHERLANDS ETF</v>
      </c>
      <c r="O8804" s="3" t="str">
        <f>VLOOKUP(Tabla1[[#This Row],[nemo]],'Nemos y clasificaciones'!$A$1:$C$3000,3,FALSE)</f>
        <v>ETF</v>
      </c>
      <c r="P8804" s="3"/>
      <c r="Q8804" s="3"/>
    </row>
    <row r="8805" spans="1:17" x14ac:dyDescent="0.25">
      <c r="A8805" t="s">
        <v>9271</v>
      </c>
      <c r="B8805" s="1">
        <v>42906</v>
      </c>
      <c r="C8805" s="1">
        <v>42913</v>
      </c>
      <c r="D8805" t="s">
        <v>21</v>
      </c>
      <c r="E8805" t="s">
        <v>1307</v>
      </c>
      <c r="F8805">
        <v>0</v>
      </c>
      <c r="G8805">
        <v>100000</v>
      </c>
      <c r="H8805">
        <v>0</v>
      </c>
      <c r="I8805">
        <v>0</v>
      </c>
      <c r="J8805">
        <v>0</v>
      </c>
      <c r="K8805">
        <v>0.35299999999999998</v>
      </c>
      <c r="L8805" t="s">
        <v>23</v>
      </c>
      <c r="M8805" s="3">
        <v>35300</v>
      </c>
      <c r="N8805" s="2" t="str">
        <f>VLOOKUP(Tabla1[[#This Row],[nemo]],'Nemos y clasificaciones'!$A$2:$B$5000,2,FALSE)</f>
        <v>ISHARES MSCI NETHERLANDS ETF</v>
      </c>
      <c r="O8805" s="3" t="str">
        <f>VLOOKUP(Tabla1[[#This Row],[nemo]],'Nemos y clasificaciones'!$A$1:$C$3000,3,FALSE)</f>
        <v>ETF</v>
      </c>
      <c r="P8805" s="3"/>
      <c r="Q8805" s="3"/>
    </row>
    <row r="8806" spans="1:17" x14ac:dyDescent="0.25">
      <c r="A8806" t="s">
        <v>10407</v>
      </c>
      <c r="B8806" s="1">
        <v>42543</v>
      </c>
      <c r="C8806" s="1">
        <v>42549</v>
      </c>
      <c r="D8806" t="s">
        <v>21</v>
      </c>
      <c r="E8806" t="s">
        <v>1307</v>
      </c>
      <c r="F8806">
        <v>0</v>
      </c>
      <c r="G8806">
        <v>100000</v>
      </c>
      <c r="H8806">
        <v>0</v>
      </c>
      <c r="I8806">
        <v>0</v>
      </c>
      <c r="J8806">
        <v>0</v>
      </c>
      <c r="K8806">
        <v>0.34599999999999997</v>
      </c>
      <c r="L8806" t="s">
        <v>23</v>
      </c>
      <c r="M8806" s="3">
        <v>34600</v>
      </c>
      <c r="N8806" s="2" t="str">
        <f>VLOOKUP(Tabla1[[#This Row],[nemo]],'Nemos y clasificaciones'!$A$2:$B$5000,2,FALSE)</f>
        <v>ISHARES MSCI NETHERLANDS ETF</v>
      </c>
      <c r="O8806" s="3" t="str">
        <f>VLOOKUP(Tabla1[[#This Row],[nemo]],'Nemos y clasificaciones'!$A$1:$C$3000,3,FALSE)</f>
        <v>ETF</v>
      </c>
      <c r="P8806" s="3"/>
      <c r="Q8806" s="3"/>
    </row>
    <row r="8807" spans="1:17" x14ac:dyDescent="0.25">
      <c r="A8807" t="s">
        <v>1306</v>
      </c>
      <c r="B8807" s="1">
        <v>44357</v>
      </c>
      <c r="C8807" s="1">
        <v>44363</v>
      </c>
      <c r="D8807" t="s">
        <v>21</v>
      </c>
      <c r="E8807" t="s">
        <v>1307</v>
      </c>
      <c r="F8807">
        <v>0</v>
      </c>
      <c r="G8807">
        <v>100000</v>
      </c>
      <c r="H8807">
        <v>0</v>
      </c>
      <c r="I8807">
        <v>0</v>
      </c>
      <c r="J8807">
        <v>0</v>
      </c>
      <c r="K8807">
        <v>0.32900000000000001</v>
      </c>
      <c r="L8807" t="s">
        <v>23</v>
      </c>
      <c r="M8807" s="3">
        <v>32900</v>
      </c>
      <c r="N8807" s="2" t="str">
        <f>VLOOKUP(Tabla1[[#This Row],[nemo]],'Nemos y clasificaciones'!$A$2:$B$5000,2,FALSE)</f>
        <v>ISHARES MSCI NETHERLANDS ETF</v>
      </c>
      <c r="O8807" s="3" t="str">
        <f>VLOOKUP(Tabla1[[#This Row],[nemo]],'Nemos y clasificaciones'!$A$1:$C$3000,3,FALSE)</f>
        <v>ETF</v>
      </c>
      <c r="P8807" s="3"/>
      <c r="Q8807" s="3"/>
    </row>
    <row r="8808" spans="1:17" x14ac:dyDescent="0.25">
      <c r="A8808" t="s">
        <v>11420</v>
      </c>
      <c r="B8808" s="1">
        <v>42180</v>
      </c>
      <c r="C8808" s="1">
        <v>42186</v>
      </c>
      <c r="D8808" t="s">
        <v>21</v>
      </c>
      <c r="E8808" t="s">
        <v>1307</v>
      </c>
      <c r="F8808">
        <v>0</v>
      </c>
      <c r="G8808">
        <v>100000</v>
      </c>
      <c r="H8808">
        <v>0</v>
      </c>
      <c r="I8808">
        <v>0</v>
      </c>
      <c r="J8808">
        <v>0</v>
      </c>
      <c r="K8808">
        <v>0.314</v>
      </c>
      <c r="L8808" t="s">
        <v>23</v>
      </c>
      <c r="M8808" s="3">
        <v>31400</v>
      </c>
      <c r="N8808" s="2" t="str">
        <f>VLOOKUP(Tabla1[[#This Row],[nemo]],'Nemos y clasificaciones'!$A$2:$B$5000,2,FALSE)</f>
        <v>ISHARES MSCI NETHERLANDS ETF</v>
      </c>
      <c r="O8808" s="3" t="str">
        <f>VLOOKUP(Tabla1[[#This Row],[nemo]],'Nemos y clasificaciones'!$A$1:$C$3000,3,FALSE)</f>
        <v>ETF</v>
      </c>
      <c r="P8808" s="3"/>
      <c r="Q8808" s="3"/>
    </row>
    <row r="8809" spans="1:17" x14ac:dyDescent="0.25">
      <c r="A8809" t="s">
        <v>10041</v>
      </c>
      <c r="B8809" s="1">
        <v>42725</v>
      </c>
      <c r="C8809" s="1">
        <v>42732</v>
      </c>
      <c r="D8809" t="s">
        <v>21</v>
      </c>
      <c r="E8809" t="s">
        <v>1307</v>
      </c>
      <c r="F8809">
        <v>0</v>
      </c>
      <c r="G8809">
        <v>100000</v>
      </c>
      <c r="H8809">
        <v>0</v>
      </c>
      <c r="I8809">
        <v>0</v>
      </c>
      <c r="J8809">
        <v>0</v>
      </c>
      <c r="K8809">
        <v>0.309</v>
      </c>
      <c r="L8809" t="s">
        <v>23</v>
      </c>
      <c r="M8809" s="3">
        <v>30900</v>
      </c>
      <c r="N8809" s="2" t="str">
        <f>VLOOKUP(Tabla1[[#This Row],[nemo]],'Nemos y clasificaciones'!$A$2:$B$5000,2,FALSE)</f>
        <v>ISHARES MSCI NETHERLANDS ETF</v>
      </c>
      <c r="O8809" s="3" t="str">
        <f>VLOOKUP(Tabla1[[#This Row],[nemo]],'Nemos y clasificaciones'!$A$1:$C$3000,3,FALSE)</f>
        <v>ETF</v>
      </c>
      <c r="P8809" s="3"/>
      <c r="Q8809" s="3"/>
    </row>
    <row r="8810" spans="1:17" x14ac:dyDescent="0.25">
      <c r="A8810" t="s">
        <v>3959</v>
      </c>
      <c r="B8810" s="1">
        <v>43997</v>
      </c>
      <c r="C8810" s="1">
        <v>44001</v>
      </c>
      <c r="D8810" t="s">
        <v>21</v>
      </c>
      <c r="E8810" t="s">
        <v>1307</v>
      </c>
      <c r="F8810">
        <v>0</v>
      </c>
      <c r="G8810">
        <v>100000</v>
      </c>
      <c r="H8810">
        <v>0</v>
      </c>
      <c r="I8810">
        <v>0</v>
      </c>
      <c r="J8810">
        <v>0</v>
      </c>
      <c r="K8810">
        <v>0.191</v>
      </c>
      <c r="L8810" t="s">
        <v>23</v>
      </c>
      <c r="M8810" s="3">
        <v>19100</v>
      </c>
      <c r="N8810" s="2" t="str">
        <f>VLOOKUP(Tabla1[[#This Row],[nemo]],'Nemos y clasificaciones'!$A$2:$B$5000,2,FALSE)</f>
        <v>ISHARES MSCI NETHERLANDS ETF</v>
      </c>
      <c r="O8810" s="3" t="str">
        <f>VLOOKUP(Tabla1[[#This Row],[nemo]],'Nemos y clasificaciones'!$A$1:$C$3000,3,FALSE)</f>
        <v>ETF</v>
      </c>
      <c r="P8810" s="3"/>
      <c r="Q8810" s="3"/>
    </row>
    <row r="8811" spans="1:17" x14ac:dyDescent="0.25">
      <c r="A8811" t="s">
        <v>8762</v>
      </c>
      <c r="B8811" s="1">
        <v>43088</v>
      </c>
      <c r="C8811" s="1">
        <v>43095</v>
      </c>
      <c r="D8811" t="s">
        <v>21</v>
      </c>
      <c r="E8811" t="s">
        <v>1307</v>
      </c>
      <c r="F8811">
        <v>0</v>
      </c>
      <c r="G8811">
        <v>100000</v>
      </c>
      <c r="H8811">
        <v>0</v>
      </c>
      <c r="I8811">
        <v>0</v>
      </c>
      <c r="J8811">
        <v>0</v>
      </c>
      <c r="K8811">
        <v>0.18</v>
      </c>
      <c r="L8811" t="s">
        <v>23</v>
      </c>
      <c r="M8811" s="3">
        <v>18000</v>
      </c>
      <c r="N8811" s="2" t="str">
        <f>VLOOKUP(Tabla1[[#This Row],[nemo]],'Nemos y clasificaciones'!$A$2:$B$5000,2,FALSE)</f>
        <v>ISHARES MSCI NETHERLANDS ETF</v>
      </c>
      <c r="O8811" s="3" t="str">
        <f>VLOOKUP(Tabla1[[#This Row],[nemo]],'Nemos y clasificaciones'!$A$1:$C$3000,3,FALSE)</f>
        <v>ETF</v>
      </c>
      <c r="P8811" s="3"/>
      <c r="Q8811" s="3"/>
    </row>
    <row r="8812" spans="1:17" x14ac:dyDescent="0.25">
      <c r="A8812" t="s">
        <v>11078</v>
      </c>
      <c r="B8812" s="1">
        <v>42359</v>
      </c>
      <c r="C8812" s="1">
        <v>42366</v>
      </c>
      <c r="D8812" t="s">
        <v>21</v>
      </c>
      <c r="E8812" t="s">
        <v>1307</v>
      </c>
      <c r="F8812">
        <v>0</v>
      </c>
      <c r="G8812">
        <v>100000</v>
      </c>
      <c r="H8812">
        <v>0</v>
      </c>
      <c r="I8812">
        <v>0</v>
      </c>
      <c r="J8812">
        <v>0</v>
      </c>
      <c r="K8812">
        <v>0.14399999999999999</v>
      </c>
      <c r="L8812" t="s">
        <v>23</v>
      </c>
      <c r="M8812" s="3">
        <v>14400</v>
      </c>
      <c r="N8812" s="2" t="str">
        <f>VLOOKUP(Tabla1[[#This Row],[nemo]],'Nemos y clasificaciones'!$A$2:$B$5000,2,FALSE)</f>
        <v>ISHARES MSCI NETHERLANDS ETF</v>
      </c>
      <c r="O8812" s="3" t="str">
        <f>VLOOKUP(Tabla1[[#This Row],[nemo]],'Nemos y clasificaciones'!$A$1:$C$3000,3,FALSE)</f>
        <v>ETF</v>
      </c>
      <c r="P8812" s="3"/>
      <c r="Q8812" s="3"/>
    </row>
    <row r="8813" spans="1:17" x14ac:dyDescent="0.25">
      <c r="A8813" t="s">
        <v>2941</v>
      </c>
      <c r="B8813" s="1">
        <v>44179</v>
      </c>
      <c r="C8813" s="1">
        <v>44183</v>
      </c>
      <c r="D8813" t="s">
        <v>21</v>
      </c>
      <c r="E8813" t="s">
        <v>1307</v>
      </c>
      <c r="F8813">
        <v>0</v>
      </c>
      <c r="G8813">
        <v>100000</v>
      </c>
      <c r="H8813">
        <v>0</v>
      </c>
      <c r="I8813">
        <v>0</v>
      </c>
      <c r="J8813">
        <v>0</v>
      </c>
      <c r="K8813">
        <v>0.13</v>
      </c>
      <c r="L8813" t="s">
        <v>23</v>
      </c>
      <c r="M8813" s="3">
        <v>13000</v>
      </c>
      <c r="N8813" s="2" t="str">
        <f>VLOOKUP(Tabla1[[#This Row],[nemo]],'Nemos y clasificaciones'!$A$2:$B$5000,2,FALSE)</f>
        <v>ISHARES MSCI NETHERLANDS ETF</v>
      </c>
      <c r="O8813" s="3" t="str">
        <f>VLOOKUP(Tabla1[[#This Row],[nemo]],'Nemos y clasificaciones'!$A$1:$C$3000,3,FALSE)</f>
        <v>ETF</v>
      </c>
      <c r="P8813" s="3"/>
      <c r="Q8813" s="3"/>
    </row>
    <row r="8814" spans="1:17" x14ac:dyDescent="0.25">
      <c r="A8814" t="s">
        <v>7103</v>
      </c>
      <c r="B8814" s="1">
        <v>43452</v>
      </c>
      <c r="C8814" s="1">
        <v>43458</v>
      </c>
      <c r="D8814" t="s">
        <v>21</v>
      </c>
      <c r="E8814" t="s">
        <v>1307</v>
      </c>
      <c r="F8814">
        <v>0</v>
      </c>
      <c r="G8814">
        <v>100000</v>
      </c>
      <c r="H8814">
        <v>0</v>
      </c>
      <c r="I8814">
        <v>0</v>
      </c>
      <c r="J8814">
        <v>0</v>
      </c>
      <c r="K8814">
        <v>0.129</v>
      </c>
      <c r="L8814" t="s">
        <v>23</v>
      </c>
      <c r="M8814" s="3">
        <v>12900</v>
      </c>
      <c r="N8814" s="2" t="str">
        <f>VLOOKUP(Tabla1[[#This Row],[nemo]],'Nemos y clasificaciones'!$A$2:$B$5000,2,FALSE)</f>
        <v>ISHARES MSCI NETHERLANDS ETF</v>
      </c>
      <c r="O8814" s="3" t="str">
        <f>VLOOKUP(Tabla1[[#This Row],[nemo]],'Nemos y clasificaciones'!$A$1:$C$3000,3,FALSE)</f>
        <v>ETF</v>
      </c>
      <c r="P8814" s="3"/>
      <c r="Q8814" s="3"/>
    </row>
    <row r="8815" spans="1:17" x14ac:dyDescent="0.25">
      <c r="A8815" t="s">
        <v>10042</v>
      </c>
      <c r="B8815" s="1">
        <v>42725</v>
      </c>
      <c r="C8815" s="1">
        <v>42732</v>
      </c>
      <c r="D8815" t="s">
        <v>21</v>
      </c>
      <c r="E8815" t="s">
        <v>1303</v>
      </c>
      <c r="F8815">
        <v>0</v>
      </c>
      <c r="G8815">
        <v>100000</v>
      </c>
      <c r="H8815">
        <v>0</v>
      </c>
      <c r="I8815">
        <v>0</v>
      </c>
      <c r="J8815">
        <v>0</v>
      </c>
      <c r="K8815">
        <v>0.68100000000000005</v>
      </c>
      <c r="L8815" t="s">
        <v>23</v>
      </c>
      <c r="M8815" s="3">
        <v>68100</v>
      </c>
      <c r="N8815" s="2" t="str">
        <f>VLOOKUP(Tabla1[[#This Row],[nemo]],'Nemos y clasificaciones'!$A$2:$B$5000,2,FALSE)</f>
        <v>ISHARES MSCI SPAIN CAPPED ETF</v>
      </c>
      <c r="O8815" s="3" t="str">
        <f>VLOOKUP(Tabla1[[#This Row],[nemo]],'Nemos y clasificaciones'!$A$1:$C$3000,3,FALSE)</f>
        <v>ETF</v>
      </c>
      <c r="P8815" s="3"/>
      <c r="Q8815" s="3"/>
    </row>
    <row r="8816" spans="1:17" x14ac:dyDescent="0.25">
      <c r="A8816" t="s">
        <v>5186</v>
      </c>
      <c r="B8816" s="1">
        <v>43815</v>
      </c>
      <c r="C8816" s="1">
        <v>43819</v>
      </c>
      <c r="D8816" t="s">
        <v>21</v>
      </c>
      <c r="E8816" t="s">
        <v>1303</v>
      </c>
      <c r="F8816">
        <v>0</v>
      </c>
      <c r="G8816">
        <v>100000</v>
      </c>
      <c r="H8816">
        <v>0</v>
      </c>
      <c r="I8816">
        <v>0</v>
      </c>
      <c r="J8816">
        <v>0</v>
      </c>
      <c r="K8816">
        <v>0.67800000000000005</v>
      </c>
      <c r="L8816" t="s">
        <v>23</v>
      </c>
      <c r="M8816" s="3">
        <v>67800</v>
      </c>
      <c r="N8816" s="2" t="str">
        <f>VLOOKUP(Tabla1[[#This Row],[nemo]],'Nemos y clasificaciones'!$A$2:$B$5000,2,FALSE)</f>
        <v>ISHARES MSCI SPAIN CAPPED ETF</v>
      </c>
      <c r="O8816" s="3" t="str">
        <f>VLOOKUP(Tabla1[[#This Row],[nemo]],'Nemos y clasificaciones'!$A$1:$C$3000,3,FALSE)</f>
        <v>ETF</v>
      </c>
      <c r="P8816" s="3"/>
      <c r="Q8816" s="3"/>
    </row>
    <row r="8817" spans="1:17" x14ac:dyDescent="0.25">
      <c r="A8817" t="s">
        <v>8763</v>
      </c>
      <c r="B8817" s="1">
        <v>43088</v>
      </c>
      <c r="C8817" s="1">
        <v>43095</v>
      </c>
      <c r="D8817" t="s">
        <v>21</v>
      </c>
      <c r="E8817" t="s">
        <v>1303</v>
      </c>
      <c r="F8817">
        <v>0</v>
      </c>
      <c r="G8817">
        <v>100000</v>
      </c>
      <c r="H8817">
        <v>0</v>
      </c>
      <c r="I8817">
        <v>0</v>
      </c>
      <c r="J8817">
        <v>0</v>
      </c>
      <c r="K8817">
        <v>0.57999999999999996</v>
      </c>
      <c r="L8817" t="s">
        <v>23</v>
      </c>
      <c r="M8817" s="3">
        <v>58000</v>
      </c>
      <c r="N8817" s="2" t="str">
        <f>VLOOKUP(Tabla1[[#This Row],[nemo]],'Nemos y clasificaciones'!$A$2:$B$5000,2,FALSE)</f>
        <v>ISHARES MSCI SPAIN CAPPED ETF</v>
      </c>
      <c r="O8817" s="3" t="str">
        <f>VLOOKUP(Tabla1[[#This Row],[nemo]],'Nemos y clasificaciones'!$A$1:$C$3000,3,FALSE)</f>
        <v>ETF</v>
      </c>
      <c r="P8817" s="3"/>
      <c r="Q8817" s="3"/>
    </row>
    <row r="8818" spans="1:17" x14ac:dyDescent="0.25">
      <c r="A8818" t="s">
        <v>11421</v>
      </c>
      <c r="B8818" s="1">
        <v>42180</v>
      </c>
      <c r="C8818" s="1">
        <v>42186</v>
      </c>
      <c r="D8818" t="s">
        <v>21</v>
      </c>
      <c r="E8818" t="s">
        <v>1303</v>
      </c>
      <c r="F8818">
        <v>0</v>
      </c>
      <c r="G8818">
        <v>100000</v>
      </c>
      <c r="H8818">
        <v>0</v>
      </c>
      <c r="I8818">
        <v>0</v>
      </c>
      <c r="J8818">
        <v>0</v>
      </c>
      <c r="K8818">
        <v>0.56599999999999995</v>
      </c>
      <c r="L8818" t="s">
        <v>23</v>
      </c>
      <c r="M8818" s="3">
        <v>56600</v>
      </c>
      <c r="N8818" s="2" t="str">
        <f>VLOOKUP(Tabla1[[#This Row],[nemo]],'Nemos y clasificaciones'!$A$2:$B$5000,2,FALSE)</f>
        <v>ISHARES MSCI SPAIN CAPPED ETF</v>
      </c>
      <c r="O8818" s="3" t="str">
        <f>VLOOKUP(Tabla1[[#This Row],[nemo]],'Nemos y clasificaciones'!$A$1:$C$3000,3,FALSE)</f>
        <v>ETF</v>
      </c>
      <c r="P8818" s="3"/>
      <c r="Q8818" s="3"/>
    </row>
    <row r="8819" spans="1:17" x14ac:dyDescent="0.25">
      <c r="A8819" t="s">
        <v>10408</v>
      </c>
      <c r="B8819" s="1">
        <v>42543</v>
      </c>
      <c r="C8819" s="1">
        <v>42549</v>
      </c>
      <c r="D8819" t="s">
        <v>21</v>
      </c>
      <c r="E8819" t="s">
        <v>1303</v>
      </c>
      <c r="F8819">
        <v>0</v>
      </c>
      <c r="G8819">
        <v>100000</v>
      </c>
      <c r="H8819">
        <v>0</v>
      </c>
      <c r="I8819">
        <v>0</v>
      </c>
      <c r="J8819">
        <v>0</v>
      </c>
      <c r="K8819">
        <v>0.55100000000000005</v>
      </c>
      <c r="L8819" t="s">
        <v>23</v>
      </c>
      <c r="M8819" s="3">
        <v>55100</v>
      </c>
      <c r="N8819" s="2" t="str">
        <f>VLOOKUP(Tabla1[[#This Row],[nemo]],'Nemos y clasificaciones'!$A$2:$B$5000,2,FALSE)</f>
        <v>ISHARES MSCI SPAIN CAPPED ETF</v>
      </c>
      <c r="O8819" s="3" t="str">
        <f>VLOOKUP(Tabla1[[#This Row],[nemo]],'Nemos y clasificaciones'!$A$1:$C$3000,3,FALSE)</f>
        <v>ETF</v>
      </c>
      <c r="P8819" s="3"/>
      <c r="Q8819" s="3"/>
    </row>
    <row r="8820" spans="1:17" x14ac:dyDescent="0.25">
      <c r="A8820" t="s">
        <v>11077</v>
      </c>
      <c r="B8820" s="1">
        <v>42359</v>
      </c>
      <c r="C8820" s="1">
        <v>42366</v>
      </c>
      <c r="D8820" t="s">
        <v>21</v>
      </c>
      <c r="E8820" t="s">
        <v>1303</v>
      </c>
      <c r="F8820">
        <v>0</v>
      </c>
      <c r="G8820">
        <v>100000</v>
      </c>
      <c r="H8820">
        <v>0</v>
      </c>
      <c r="I8820">
        <v>0</v>
      </c>
      <c r="J8820">
        <v>0</v>
      </c>
      <c r="K8820">
        <v>0.52300000000000002</v>
      </c>
      <c r="L8820" t="s">
        <v>23</v>
      </c>
      <c r="M8820" s="3">
        <v>52300</v>
      </c>
      <c r="N8820" s="2" t="str">
        <f>VLOOKUP(Tabla1[[#This Row],[nemo]],'Nemos y clasificaciones'!$A$2:$B$5000,2,FALSE)</f>
        <v>ISHARES MSCI SPAIN CAPPED ETF</v>
      </c>
      <c r="O8820" s="3" t="str">
        <f>VLOOKUP(Tabla1[[#This Row],[nemo]],'Nemos y clasificaciones'!$A$1:$C$3000,3,FALSE)</f>
        <v>ETF</v>
      </c>
      <c r="P8820" s="3"/>
      <c r="Q8820" s="3"/>
    </row>
    <row r="8821" spans="1:17" x14ac:dyDescent="0.25">
      <c r="A8821" t="s">
        <v>7104</v>
      </c>
      <c r="B8821" s="1">
        <v>43452</v>
      </c>
      <c r="C8821" s="1">
        <v>43458</v>
      </c>
      <c r="D8821" t="s">
        <v>21</v>
      </c>
      <c r="E8821" t="s">
        <v>1303</v>
      </c>
      <c r="F8821">
        <v>0</v>
      </c>
      <c r="G8821">
        <v>100000</v>
      </c>
      <c r="H8821">
        <v>0</v>
      </c>
      <c r="I8821">
        <v>0</v>
      </c>
      <c r="J8821">
        <v>0</v>
      </c>
      <c r="K8821">
        <v>0.52</v>
      </c>
      <c r="L8821" t="s">
        <v>23</v>
      </c>
      <c r="M8821" s="3">
        <v>52000</v>
      </c>
      <c r="N8821" s="2" t="str">
        <f>VLOOKUP(Tabla1[[#This Row],[nemo]],'Nemos y clasificaciones'!$A$2:$B$5000,2,FALSE)</f>
        <v>ISHARES MSCI SPAIN CAPPED ETF</v>
      </c>
      <c r="O8821" s="3" t="str">
        <f>VLOOKUP(Tabla1[[#This Row],[nemo]],'Nemos y clasificaciones'!$A$1:$C$3000,3,FALSE)</f>
        <v>ETF</v>
      </c>
      <c r="P8821" s="3"/>
      <c r="Q8821" s="3"/>
    </row>
    <row r="8822" spans="1:17" x14ac:dyDescent="0.25">
      <c r="A8822" t="s">
        <v>7829</v>
      </c>
      <c r="B8822" s="1">
        <v>43270</v>
      </c>
      <c r="C8822" s="1">
        <v>43276</v>
      </c>
      <c r="D8822" t="s">
        <v>21</v>
      </c>
      <c r="E8822" t="s">
        <v>1303</v>
      </c>
      <c r="F8822">
        <v>0</v>
      </c>
      <c r="G8822">
        <v>100000</v>
      </c>
      <c r="H8822">
        <v>0</v>
      </c>
      <c r="I8822">
        <v>0</v>
      </c>
      <c r="J8822">
        <v>0</v>
      </c>
      <c r="K8822">
        <v>0.46899999999999997</v>
      </c>
      <c r="L8822" t="s">
        <v>23</v>
      </c>
      <c r="M8822" s="3">
        <v>46900</v>
      </c>
      <c r="N8822" s="2" t="str">
        <f>VLOOKUP(Tabla1[[#This Row],[nemo]],'Nemos y clasificaciones'!$A$2:$B$5000,2,FALSE)</f>
        <v>ISHARES MSCI SPAIN CAPPED ETF</v>
      </c>
      <c r="O8822" s="3" t="str">
        <f>VLOOKUP(Tabla1[[#This Row],[nemo]],'Nemos y clasificaciones'!$A$1:$C$3000,3,FALSE)</f>
        <v>ETF</v>
      </c>
      <c r="P8822" s="3"/>
      <c r="Q8822" s="3"/>
    </row>
    <row r="8823" spans="1:17" x14ac:dyDescent="0.25">
      <c r="A8823" t="s">
        <v>1302</v>
      </c>
      <c r="B8823" s="1">
        <v>44357</v>
      </c>
      <c r="C8823" s="1">
        <v>44363</v>
      </c>
      <c r="D8823" t="s">
        <v>21</v>
      </c>
      <c r="E8823" t="s">
        <v>1303</v>
      </c>
      <c r="F8823">
        <v>0</v>
      </c>
      <c r="G8823">
        <v>100000</v>
      </c>
      <c r="H8823">
        <v>0</v>
      </c>
      <c r="I8823">
        <v>0</v>
      </c>
      <c r="J8823">
        <v>0</v>
      </c>
      <c r="K8823">
        <v>0.42899999999999999</v>
      </c>
      <c r="L8823" t="s">
        <v>23</v>
      </c>
      <c r="M8823" s="3">
        <v>42900</v>
      </c>
      <c r="N8823" s="2" t="str">
        <f>VLOOKUP(Tabla1[[#This Row],[nemo]],'Nemos y clasificaciones'!$A$2:$B$5000,2,FALSE)</f>
        <v>ISHARES MSCI SPAIN CAPPED ETF</v>
      </c>
      <c r="O8823" s="3" t="str">
        <f>VLOOKUP(Tabla1[[#This Row],[nemo]],'Nemos y clasificaciones'!$A$1:$C$3000,3,FALSE)</f>
        <v>ETF</v>
      </c>
      <c r="P8823" s="3"/>
      <c r="Q8823" s="3"/>
    </row>
    <row r="8824" spans="1:17" x14ac:dyDescent="0.25">
      <c r="A8824" t="s">
        <v>2938</v>
      </c>
      <c r="B8824" s="1">
        <v>44179</v>
      </c>
      <c r="C8824" s="1">
        <v>44183</v>
      </c>
      <c r="D8824" t="s">
        <v>21</v>
      </c>
      <c r="E8824" t="s">
        <v>1303</v>
      </c>
      <c r="F8824">
        <v>0</v>
      </c>
      <c r="G8824">
        <v>100000</v>
      </c>
      <c r="H8824">
        <v>0</v>
      </c>
      <c r="I8824">
        <v>0</v>
      </c>
      <c r="J8824">
        <v>0</v>
      </c>
      <c r="K8824">
        <v>0.41099999999999998</v>
      </c>
      <c r="L8824" t="s">
        <v>23</v>
      </c>
      <c r="M8824" s="3">
        <v>41100</v>
      </c>
      <c r="N8824" s="2" t="str">
        <f>VLOOKUP(Tabla1[[#This Row],[nemo]],'Nemos y clasificaciones'!$A$2:$B$5000,2,FALSE)</f>
        <v>ISHARES MSCI SPAIN CAPPED ETF</v>
      </c>
      <c r="O8824" s="3" t="str">
        <f>VLOOKUP(Tabla1[[#This Row],[nemo]],'Nemos y clasificaciones'!$A$1:$C$3000,3,FALSE)</f>
        <v>ETF</v>
      </c>
      <c r="P8824" s="3"/>
      <c r="Q8824" s="3"/>
    </row>
    <row r="8825" spans="1:17" x14ac:dyDescent="0.25">
      <c r="A8825" t="s">
        <v>6009</v>
      </c>
      <c r="B8825" s="1">
        <v>43633</v>
      </c>
      <c r="C8825" s="1">
        <v>43637</v>
      </c>
      <c r="D8825" t="s">
        <v>21</v>
      </c>
      <c r="E8825" t="s">
        <v>1303</v>
      </c>
      <c r="F8825">
        <v>0</v>
      </c>
      <c r="G8825">
        <v>100000</v>
      </c>
      <c r="H8825">
        <v>0</v>
      </c>
      <c r="I8825">
        <v>0</v>
      </c>
      <c r="J8825">
        <v>0</v>
      </c>
      <c r="K8825">
        <v>0.39700000000000002</v>
      </c>
      <c r="L8825" t="s">
        <v>23</v>
      </c>
      <c r="M8825" s="3">
        <v>39700</v>
      </c>
      <c r="N8825" s="2" t="str">
        <f>VLOOKUP(Tabla1[[#This Row],[nemo]],'Nemos y clasificaciones'!$A$2:$B$5000,2,FALSE)</f>
        <v>ISHARES MSCI SPAIN CAPPED ETF</v>
      </c>
      <c r="O8825" s="3" t="str">
        <f>VLOOKUP(Tabla1[[#This Row],[nemo]],'Nemos y clasificaciones'!$A$1:$C$3000,3,FALSE)</f>
        <v>ETF</v>
      </c>
      <c r="P8825" s="3"/>
      <c r="Q8825" s="3"/>
    </row>
    <row r="8826" spans="1:17" x14ac:dyDescent="0.25">
      <c r="A8826" t="s">
        <v>9272</v>
      </c>
      <c r="B8826" s="1">
        <v>42906</v>
      </c>
      <c r="C8826" s="1">
        <v>42913</v>
      </c>
      <c r="D8826" t="s">
        <v>21</v>
      </c>
      <c r="E8826" t="s">
        <v>1303</v>
      </c>
      <c r="F8826">
        <v>0</v>
      </c>
      <c r="G8826">
        <v>100000</v>
      </c>
      <c r="H8826">
        <v>0</v>
      </c>
      <c r="I8826">
        <v>0</v>
      </c>
      <c r="J8826">
        <v>0</v>
      </c>
      <c r="K8826">
        <v>0.311</v>
      </c>
      <c r="L8826" t="s">
        <v>23</v>
      </c>
      <c r="M8826" s="3">
        <v>31100</v>
      </c>
      <c r="N8826" s="2" t="str">
        <f>VLOOKUP(Tabla1[[#This Row],[nemo]],'Nemos y clasificaciones'!$A$2:$B$5000,2,FALSE)</f>
        <v>ISHARES MSCI SPAIN CAPPED ETF</v>
      </c>
      <c r="O8826" s="3" t="str">
        <f>VLOOKUP(Tabla1[[#This Row],[nemo]],'Nemos y clasificaciones'!$A$1:$C$3000,3,FALSE)</f>
        <v>ETF</v>
      </c>
      <c r="P8826" s="3"/>
      <c r="Q8826" s="3"/>
    </row>
    <row r="8827" spans="1:17" x14ac:dyDescent="0.25">
      <c r="A8827" t="s">
        <v>3956</v>
      </c>
      <c r="B8827" s="1">
        <v>43997</v>
      </c>
      <c r="C8827" s="1">
        <v>44001</v>
      </c>
      <c r="D8827" t="s">
        <v>21</v>
      </c>
      <c r="E8827" t="s">
        <v>1303</v>
      </c>
      <c r="F8827">
        <v>0</v>
      </c>
      <c r="G8827">
        <v>100000</v>
      </c>
      <c r="H8827">
        <v>0</v>
      </c>
      <c r="I8827">
        <v>0</v>
      </c>
      <c r="J8827">
        <v>0</v>
      </c>
      <c r="K8827">
        <v>0.214</v>
      </c>
      <c r="L8827" t="s">
        <v>23</v>
      </c>
      <c r="M8827" s="3">
        <v>21400</v>
      </c>
      <c r="N8827" s="2" t="str">
        <f>VLOOKUP(Tabla1[[#This Row],[nemo]],'Nemos y clasificaciones'!$A$2:$B$5000,2,FALSE)</f>
        <v>ISHARES MSCI SPAIN CAPPED ETF</v>
      </c>
      <c r="O8827" s="3" t="str">
        <f>VLOOKUP(Tabla1[[#This Row],[nemo]],'Nemos y clasificaciones'!$A$1:$C$3000,3,FALSE)</f>
        <v>ETF</v>
      </c>
      <c r="P8827" s="3"/>
      <c r="Q8827" s="3"/>
    </row>
    <row r="8828" spans="1:17" x14ac:dyDescent="0.25">
      <c r="A8828" t="s">
        <v>2727</v>
      </c>
      <c r="B8828" s="1">
        <v>44195</v>
      </c>
      <c r="C8828" s="1">
        <v>44202</v>
      </c>
      <c r="D8828" t="s">
        <v>21</v>
      </c>
      <c r="E8828" t="s">
        <v>1303</v>
      </c>
      <c r="F8828">
        <v>0</v>
      </c>
      <c r="G8828">
        <v>100000</v>
      </c>
      <c r="H8828">
        <v>0</v>
      </c>
      <c r="I8828">
        <v>0</v>
      </c>
      <c r="J8828">
        <v>0</v>
      </c>
      <c r="K8828">
        <v>6.8000000000000005E-2</v>
      </c>
      <c r="L8828" t="s">
        <v>23</v>
      </c>
      <c r="M8828" s="4">
        <v>6800</v>
      </c>
      <c r="N8828" s="2" t="str">
        <f>VLOOKUP(Tabla1[[#This Row],[nemo]],'Nemos y clasificaciones'!$A$2:$B$5000,2,FALSE)</f>
        <v>ISHARES MSCI SPAIN CAPPED ETF</v>
      </c>
      <c r="O8828" s="4" t="str">
        <f>VLOOKUP(Tabla1[[#This Row],[nemo]],'Nemos y clasificaciones'!$A$1:$C$3000,3,FALSE)</f>
        <v>ETF</v>
      </c>
      <c r="P8828" s="4"/>
      <c r="Q8828" s="4"/>
    </row>
    <row r="8829" spans="1:17" x14ac:dyDescent="0.25">
      <c r="A8829" t="s">
        <v>6007</v>
      </c>
      <c r="B8829" s="1">
        <v>43633</v>
      </c>
      <c r="C8829" s="1">
        <v>43637</v>
      </c>
      <c r="D8829" t="s">
        <v>21</v>
      </c>
      <c r="E8829" t="s">
        <v>1301</v>
      </c>
      <c r="F8829">
        <v>0</v>
      </c>
      <c r="G8829">
        <v>100000</v>
      </c>
      <c r="H8829">
        <v>0</v>
      </c>
      <c r="I8829">
        <v>0</v>
      </c>
      <c r="J8829">
        <v>0</v>
      </c>
      <c r="K8829">
        <v>0.73</v>
      </c>
      <c r="L8829" t="s">
        <v>23</v>
      </c>
      <c r="M8829" s="3">
        <v>73000</v>
      </c>
      <c r="N8829" s="2" t="str">
        <f>VLOOKUP(Tabla1[[#This Row],[nemo]],'Nemos y clasificaciones'!$A$2:$B$5000,2,FALSE)</f>
        <v>ISHARES MSCI FRANCE ETF</v>
      </c>
      <c r="O8829" s="3" t="str">
        <f>VLOOKUP(Tabla1[[#This Row],[nemo]],'Nemos y clasificaciones'!$A$1:$C$3000,3,FALSE)</f>
        <v>ETF</v>
      </c>
      <c r="P8829" s="3"/>
      <c r="Q8829" s="3"/>
    </row>
    <row r="8830" spans="1:17" x14ac:dyDescent="0.25">
      <c r="A8830" t="s">
        <v>7827</v>
      </c>
      <c r="B8830" s="1">
        <v>43270</v>
      </c>
      <c r="C8830" s="1">
        <v>43276</v>
      </c>
      <c r="D8830" t="s">
        <v>21</v>
      </c>
      <c r="E8830" t="s">
        <v>1301</v>
      </c>
      <c r="F8830">
        <v>0</v>
      </c>
      <c r="G8830">
        <v>100000</v>
      </c>
      <c r="H8830">
        <v>0</v>
      </c>
      <c r="I8830">
        <v>0</v>
      </c>
      <c r="J8830">
        <v>0</v>
      </c>
      <c r="K8830">
        <v>0.64600000000000002</v>
      </c>
      <c r="L8830" t="s">
        <v>23</v>
      </c>
      <c r="M8830" s="3">
        <v>64600</v>
      </c>
      <c r="N8830" s="2" t="str">
        <f>VLOOKUP(Tabla1[[#This Row],[nemo]],'Nemos y clasificaciones'!$A$2:$B$5000,2,FALSE)</f>
        <v>ISHARES MSCI FRANCE ETF</v>
      </c>
      <c r="O8830" s="3" t="str">
        <f>VLOOKUP(Tabla1[[#This Row],[nemo]],'Nemos y clasificaciones'!$A$1:$C$3000,3,FALSE)</f>
        <v>ETF</v>
      </c>
      <c r="P8830" s="3"/>
      <c r="Q8830" s="3"/>
    </row>
    <row r="8831" spans="1:17" x14ac:dyDescent="0.25">
      <c r="A8831" t="s">
        <v>10403</v>
      </c>
      <c r="B8831" s="1">
        <v>42543</v>
      </c>
      <c r="C8831" s="1">
        <v>42549</v>
      </c>
      <c r="D8831" t="s">
        <v>21</v>
      </c>
      <c r="E8831" t="s">
        <v>1301</v>
      </c>
      <c r="F8831">
        <v>0</v>
      </c>
      <c r="G8831">
        <v>100000</v>
      </c>
      <c r="H8831">
        <v>0</v>
      </c>
      <c r="I8831">
        <v>0</v>
      </c>
      <c r="J8831">
        <v>0</v>
      </c>
      <c r="K8831">
        <v>0.61399999999999999</v>
      </c>
      <c r="L8831" t="s">
        <v>23</v>
      </c>
      <c r="M8831" s="3">
        <v>61400</v>
      </c>
      <c r="N8831" s="2" t="str">
        <f>VLOOKUP(Tabla1[[#This Row],[nemo]],'Nemos y clasificaciones'!$A$2:$B$5000,2,FALSE)</f>
        <v>ISHARES MSCI FRANCE ETF</v>
      </c>
      <c r="O8831" s="3" t="str">
        <f>VLOOKUP(Tabla1[[#This Row],[nemo]],'Nemos y clasificaciones'!$A$1:$C$3000,3,FALSE)</f>
        <v>ETF</v>
      </c>
      <c r="P8831" s="3"/>
      <c r="Q8831" s="3"/>
    </row>
    <row r="8832" spans="1:17" x14ac:dyDescent="0.25">
      <c r="A8832" t="s">
        <v>9269</v>
      </c>
      <c r="B8832" s="1">
        <v>42906</v>
      </c>
      <c r="C8832" s="1">
        <v>42913</v>
      </c>
      <c r="D8832" t="s">
        <v>21</v>
      </c>
      <c r="E8832" t="s">
        <v>1301</v>
      </c>
      <c r="F8832">
        <v>0</v>
      </c>
      <c r="G8832">
        <v>100000</v>
      </c>
      <c r="H8832">
        <v>0</v>
      </c>
      <c r="I8832">
        <v>0</v>
      </c>
      <c r="J8832">
        <v>0</v>
      </c>
      <c r="K8832">
        <v>0.497</v>
      </c>
      <c r="L8832" t="s">
        <v>23</v>
      </c>
      <c r="M8832" s="3">
        <v>49700</v>
      </c>
      <c r="N8832" s="2" t="str">
        <f>VLOOKUP(Tabla1[[#This Row],[nemo]],'Nemos y clasificaciones'!$A$2:$B$5000,2,FALSE)</f>
        <v>ISHARES MSCI FRANCE ETF</v>
      </c>
      <c r="O8832" s="3" t="str">
        <f>VLOOKUP(Tabla1[[#This Row],[nemo]],'Nemos y clasificaciones'!$A$1:$C$3000,3,FALSE)</f>
        <v>ETF</v>
      </c>
      <c r="P8832" s="3"/>
      <c r="Q8832" s="3"/>
    </row>
    <row r="8833" spans="1:17" x14ac:dyDescent="0.25">
      <c r="A8833" t="s">
        <v>11423</v>
      </c>
      <c r="B8833" s="1">
        <v>42180</v>
      </c>
      <c r="C8833" s="1">
        <v>42186</v>
      </c>
      <c r="D8833" t="s">
        <v>21</v>
      </c>
      <c r="E8833" t="s">
        <v>1301</v>
      </c>
      <c r="F8833">
        <v>0</v>
      </c>
      <c r="G8833">
        <v>100000</v>
      </c>
      <c r="H8833">
        <v>0</v>
      </c>
      <c r="I8833">
        <v>0</v>
      </c>
      <c r="J8833">
        <v>0</v>
      </c>
      <c r="K8833">
        <v>0.45700000000000002</v>
      </c>
      <c r="L8833" t="s">
        <v>23</v>
      </c>
      <c r="M8833" s="3">
        <v>45700</v>
      </c>
      <c r="N8833" s="2" t="str">
        <f>VLOOKUP(Tabla1[[#This Row],[nemo]],'Nemos y clasificaciones'!$A$2:$B$5000,2,FALSE)</f>
        <v>ISHARES MSCI FRANCE ETF</v>
      </c>
      <c r="O8833" s="3" t="str">
        <f>VLOOKUP(Tabla1[[#This Row],[nemo]],'Nemos y clasificaciones'!$A$1:$C$3000,3,FALSE)</f>
        <v>ETF</v>
      </c>
      <c r="P8833" s="3"/>
      <c r="Q8833" s="3"/>
    </row>
    <row r="8834" spans="1:17" x14ac:dyDescent="0.25">
      <c r="A8834" t="s">
        <v>5554</v>
      </c>
      <c r="B8834" s="1">
        <v>43720</v>
      </c>
      <c r="C8834" s="1">
        <v>43739</v>
      </c>
      <c r="D8834" t="s">
        <v>21</v>
      </c>
      <c r="E8834" t="s">
        <v>33</v>
      </c>
      <c r="F8834">
        <v>0</v>
      </c>
      <c r="G8834">
        <v>100000</v>
      </c>
      <c r="H8834">
        <v>0</v>
      </c>
      <c r="I8834">
        <v>0</v>
      </c>
      <c r="J8834">
        <v>0</v>
      </c>
      <c r="K8834">
        <v>0.79</v>
      </c>
      <c r="L8834" t="s">
        <v>23</v>
      </c>
      <c r="M8834" s="3">
        <v>79000</v>
      </c>
      <c r="N8834" s="2" t="str">
        <f>VLOOKUP(Tabla1[[#This Row],[nemo]],'Nemos y clasificaciones'!$A$2:$B$5000,2,FALSE)</f>
        <v>Automatic Data Processing Inc (ADP)</v>
      </c>
      <c r="O8834" s="3" t="str">
        <f>VLOOKUP(Tabla1[[#This Row],[nemo]],'Nemos y clasificaciones'!$A$1:$C$3000,3,FALSE)</f>
        <v>Otros</v>
      </c>
      <c r="P8834" s="3"/>
      <c r="Q8834" s="3"/>
    </row>
    <row r="8835" spans="1:17" x14ac:dyDescent="0.25">
      <c r="A8835" t="s">
        <v>5554</v>
      </c>
      <c r="B8835" s="1">
        <v>43629</v>
      </c>
      <c r="C8835" s="1">
        <v>43647</v>
      </c>
      <c r="D8835" t="s">
        <v>21</v>
      </c>
      <c r="E8835" t="s">
        <v>33</v>
      </c>
      <c r="F8835">
        <v>0</v>
      </c>
      <c r="G8835">
        <v>100000</v>
      </c>
      <c r="H8835">
        <v>0</v>
      </c>
      <c r="I8835">
        <v>0</v>
      </c>
      <c r="J8835">
        <v>0</v>
      </c>
      <c r="K8835">
        <v>0.79</v>
      </c>
      <c r="L8835" t="s">
        <v>23</v>
      </c>
      <c r="M8835" s="3">
        <v>79000</v>
      </c>
      <c r="N8835" s="2" t="str">
        <f>VLOOKUP(Tabla1[[#This Row],[nemo]],'Nemos y clasificaciones'!$A$2:$B$5000,2,FALSE)</f>
        <v>Automatic Data Processing Inc (ADP)</v>
      </c>
      <c r="O8835" s="3" t="str">
        <f>VLOOKUP(Tabla1[[#This Row],[nemo]],'Nemos y clasificaciones'!$A$1:$C$3000,3,FALSE)</f>
        <v>Otros</v>
      </c>
      <c r="P8835" s="3"/>
      <c r="Q8835" s="3"/>
    </row>
    <row r="8836" spans="1:17" x14ac:dyDescent="0.25">
      <c r="A8836" t="s">
        <v>5554</v>
      </c>
      <c r="B8836" s="1">
        <v>43531</v>
      </c>
      <c r="C8836" s="1">
        <v>43556</v>
      </c>
      <c r="D8836" t="s">
        <v>21</v>
      </c>
      <c r="E8836" t="s">
        <v>33</v>
      </c>
      <c r="F8836">
        <v>0</v>
      </c>
      <c r="G8836">
        <v>100000</v>
      </c>
      <c r="H8836">
        <v>0</v>
      </c>
      <c r="I8836">
        <v>0</v>
      </c>
      <c r="J8836">
        <v>0</v>
      </c>
      <c r="K8836">
        <v>0.79</v>
      </c>
      <c r="L8836" t="s">
        <v>23</v>
      </c>
      <c r="M8836" s="3">
        <v>79000</v>
      </c>
      <c r="N8836" s="2" t="str">
        <f>VLOOKUP(Tabla1[[#This Row],[nemo]],'Nemos y clasificaciones'!$A$2:$B$5000,2,FALSE)</f>
        <v>Automatic Data Processing Inc (ADP)</v>
      </c>
      <c r="O8836" s="3" t="str">
        <f>VLOOKUP(Tabla1[[#This Row],[nemo]],'Nemos y clasificaciones'!$A$1:$C$3000,3,FALSE)</f>
        <v>Otros</v>
      </c>
      <c r="P8836" s="3"/>
      <c r="Q8836" s="3"/>
    </row>
    <row r="8837" spans="1:17" x14ac:dyDescent="0.25">
      <c r="A8837" t="s">
        <v>5554</v>
      </c>
      <c r="B8837" s="1">
        <v>43447</v>
      </c>
      <c r="C8837" s="1">
        <v>43467</v>
      </c>
      <c r="D8837" t="s">
        <v>21</v>
      </c>
      <c r="E8837" t="s">
        <v>33</v>
      </c>
      <c r="F8837">
        <v>0</v>
      </c>
      <c r="G8837">
        <v>100000</v>
      </c>
      <c r="H8837">
        <v>0</v>
      </c>
      <c r="I8837">
        <v>0</v>
      </c>
      <c r="J8837">
        <v>0</v>
      </c>
      <c r="K8837">
        <v>0.79</v>
      </c>
      <c r="L8837" t="s">
        <v>23</v>
      </c>
      <c r="M8837" s="3">
        <v>79000</v>
      </c>
      <c r="N8837" s="2" t="str">
        <f>VLOOKUP(Tabla1[[#This Row],[nemo]],'Nemos y clasificaciones'!$A$2:$B$5000,2,FALSE)</f>
        <v>Automatic Data Processing Inc (ADP)</v>
      </c>
      <c r="O8837" s="3" t="str">
        <f>VLOOKUP(Tabla1[[#This Row],[nemo]],'Nemos y clasificaciones'!$A$1:$C$3000,3,FALSE)</f>
        <v>Otros</v>
      </c>
      <c r="P8837" s="3"/>
      <c r="Q8837" s="3"/>
    </row>
    <row r="8838" spans="1:17" x14ac:dyDescent="0.25">
      <c r="A8838" t="s">
        <v>1300</v>
      </c>
      <c r="B8838" s="1">
        <v>44357</v>
      </c>
      <c r="C8838" s="1">
        <v>44363</v>
      </c>
      <c r="D8838" t="s">
        <v>21</v>
      </c>
      <c r="E8838" t="s">
        <v>1301</v>
      </c>
      <c r="F8838">
        <v>0</v>
      </c>
      <c r="G8838">
        <v>100000</v>
      </c>
      <c r="H8838">
        <v>0</v>
      </c>
      <c r="I8838">
        <v>0</v>
      </c>
      <c r="J8838">
        <v>0</v>
      </c>
      <c r="K8838">
        <v>0.435</v>
      </c>
      <c r="L8838" t="s">
        <v>23</v>
      </c>
      <c r="M8838" s="3">
        <v>43500</v>
      </c>
      <c r="N8838" s="2" t="str">
        <f>VLOOKUP(Tabla1[[#This Row],[nemo]],'Nemos y clasificaciones'!$A$2:$B$5000,2,FALSE)</f>
        <v>ISHARES MSCI FRANCE ETF</v>
      </c>
      <c r="O8838" s="3" t="str">
        <f>VLOOKUP(Tabla1[[#This Row],[nemo]],'Nemos y clasificaciones'!$A$1:$C$3000,3,FALSE)</f>
        <v>ETF</v>
      </c>
      <c r="P8838" s="3"/>
      <c r="Q8838" s="3"/>
    </row>
    <row r="8839" spans="1:17" x14ac:dyDescent="0.25">
      <c r="A8839" t="s">
        <v>3957</v>
      </c>
      <c r="B8839" s="1">
        <v>43997</v>
      </c>
      <c r="C8839" s="1">
        <v>44001</v>
      </c>
      <c r="D8839" t="s">
        <v>21</v>
      </c>
      <c r="E8839" t="s">
        <v>1301</v>
      </c>
      <c r="F8839">
        <v>0</v>
      </c>
      <c r="G8839">
        <v>100000</v>
      </c>
      <c r="H8839">
        <v>0</v>
      </c>
      <c r="I8839">
        <v>0</v>
      </c>
      <c r="J8839">
        <v>0</v>
      </c>
      <c r="K8839">
        <v>0.17699999999999999</v>
      </c>
      <c r="L8839" t="s">
        <v>23</v>
      </c>
      <c r="M8839" s="3">
        <v>17700</v>
      </c>
      <c r="N8839" s="2" t="str">
        <f>VLOOKUP(Tabla1[[#This Row],[nemo]],'Nemos y clasificaciones'!$A$2:$B$5000,2,FALSE)</f>
        <v>ISHARES MSCI FRANCE ETF</v>
      </c>
      <c r="O8839" s="3" t="str">
        <f>VLOOKUP(Tabla1[[#This Row],[nemo]],'Nemos y clasificaciones'!$A$1:$C$3000,3,FALSE)</f>
        <v>ETF</v>
      </c>
      <c r="P8839" s="3"/>
      <c r="Q8839" s="3"/>
    </row>
    <row r="8840" spans="1:17" x14ac:dyDescent="0.25">
      <c r="A8840" t="s">
        <v>5554</v>
      </c>
      <c r="B8840" s="1">
        <v>42320</v>
      </c>
      <c r="C8840" s="1">
        <v>42345</v>
      </c>
      <c r="D8840" t="s">
        <v>21</v>
      </c>
      <c r="E8840" t="s">
        <v>273</v>
      </c>
      <c r="F8840">
        <v>0</v>
      </c>
      <c r="G8840">
        <v>100000</v>
      </c>
      <c r="H8840">
        <v>0</v>
      </c>
      <c r="I8840">
        <v>0</v>
      </c>
      <c r="J8840">
        <v>0</v>
      </c>
      <c r="K8840">
        <v>0.79</v>
      </c>
      <c r="L8840" t="s">
        <v>23</v>
      </c>
      <c r="M8840" s="3">
        <v>79000</v>
      </c>
      <c r="N8840" s="2" t="str">
        <f>VLOOKUP(Tabla1[[#This Row],[nemo]],'Nemos y clasificaciones'!$A$2:$B$5000,2,FALSE)</f>
        <v>AMGEN INC</v>
      </c>
      <c r="O8840" s="3" t="str">
        <f>VLOOKUP(Tabla1[[#This Row],[nemo]],'Nemos y clasificaciones'!$A$1:$C$3000,3,FALSE)</f>
        <v>Otros</v>
      </c>
      <c r="P8840" s="3"/>
      <c r="Q8840" s="3"/>
    </row>
    <row r="8841" spans="1:17" x14ac:dyDescent="0.25">
      <c r="A8841" t="s">
        <v>5554</v>
      </c>
      <c r="B8841" s="1">
        <v>42229</v>
      </c>
      <c r="C8841" s="1">
        <v>42255</v>
      </c>
      <c r="D8841" t="s">
        <v>21</v>
      </c>
      <c r="E8841" t="s">
        <v>273</v>
      </c>
      <c r="F8841">
        <v>0</v>
      </c>
      <c r="G8841">
        <v>100000</v>
      </c>
      <c r="H8841">
        <v>0</v>
      </c>
      <c r="I8841">
        <v>0</v>
      </c>
      <c r="J8841">
        <v>0</v>
      </c>
      <c r="K8841">
        <v>0.79</v>
      </c>
      <c r="L8841" t="s">
        <v>23</v>
      </c>
      <c r="M8841" s="3">
        <v>79000</v>
      </c>
      <c r="N8841" s="2" t="str">
        <f>VLOOKUP(Tabla1[[#This Row],[nemo]],'Nemos y clasificaciones'!$A$2:$B$5000,2,FALSE)</f>
        <v>AMGEN INC</v>
      </c>
      <c r="O8841" s="3" t="str">
        <f>VLOOKUP(Tabla1[[#This Row],[nemo]],'Nemos y clasificaciones'!$A$1:$C$3000,3,FALSE)</f>
        <v>Otros</v>
      </c>
      <c r="P8841" s="3"/>
      <c r="Q8841" s="3"/>
    </row>
    <row r="8842" spans="1:17" x14ac:dyDescent="0.25">
      <c r="A8842" t="s">
        <v>11509</v>
      </c>
      <c r="B8842" s="1">
        <v>42136</v>
      </c>
      <c r="C8842" s="1">
        <v>42160</v>
      </c>
      <c r="D8842" t="s">
        <v>21</v>
      </c>
      <c r="E8842" t="s">
        <v>273</v>
      </c>
      <c r="F8842">
        <v>0</v>
      </c>
      <c r="G8842">
        <v>100000</v>
      </c>
      <c r="H8842">
        <v>0</v>
      </c>
      <c r="I8842">
        <v>0</v>
      </c>
      <c r="J8842">
        <v>0</v>
      </c>
      <c r="K8842">
        <v>0.79</v>
      </c>
      <c r="L8842" t="s">
        <v>23</v>
      </c>
      <c r="M8842" s="3">
        <v>79000</v>
      </c>
      <c r="N8842" s="2" t="str">
        <f>VLOOKUP(Tabla1[[#This Row],[nemo]],'Nemos y clasificaciones'!$A$2:$B$5000,2,FALSE)</f>
        <v>AMGEN INC</v>
      </c>
      <c r="O8842" s="3" t="str">
        <f>VLOOKUP(Tabla1[[#This Row],[nemo]],'Nemos y clasificaciones'!$A$1:$C$3000,3,FALSE)</f>
        <v>Otros</v>
      </c>
      <c r="P8842" s="3"/>
      <c r="Q8842" s="3"/>
    </row>
    <row r="8843" spans="1:17" x14ac:dyDescent="0.25">
      <c r="A8843" t="s">
        <v>5554</v>
      </c>
      <c r="B8843" s="1">
        <v>42045</v>
      </c>
      <c r="C8843" s="1">
        <v>42069</v>
      </c>
      <c r="D8843" t="s">
        <v>21</v>
      </c>
      <c r="E8843" t="s">
        <v>273</v>
      </c>
      <c r="F8843">
        <v>0</v>
      </c>
      <c r="G8843">
        <v>100000</v>
      </c>
      <c r="H8843">
        <v>0</v>
      </c>
      <c r="I8843">
        <v>0</v>
      </c>
      <c r="J8843">
        <v>0</v>
      </c>
      <c r="K8843">
        <v>0.79</v>
      </c>
      <c r="L8843" t="s">
        <v>23</v>
      </c>
      <c r="M8843" s="3">
        <v>79000</v>
      </c>
      <c r="N8843" s="2" t="str">
        <f>VLOOKUP(Tabla1[[#This Row],[nemo]],'Nemos y clasificaciones'!$A$2:$B$5000,2,FALSE)</f>
        <v>AMGEN INC</v>
      </c>
      <c r="O8843" s="3" t="str">
        <f>VLOOKUP(Tabla1[[#This Row],[nemo]],'Nemos y clasificaciones'!$A$1:$C$3000,3,FALSE)</f>
        <v>Otros</v>
      </c>
      <c r="P8843" s="3"/>
      <c r="Q8843" s="3"/>
    </row>
    <row r="8844" spans="1:17" x14ac:dyDescent="0.25">
      <c r="A8844" t="s">
        <v>2939</v>
      </c>
      <c r="B8844" s="1">
        <v>44179</v>
      </c>
      <c r="C8844" s="1">
        <v>44183</v>
      </c>
      <c r="D8844" t="s">
        <v>21</v>
      </c>
      <c r="E8844" t="s">
        <v>1301</v>
      </c>
      <c r="F8844">
        <v>0</v>
      </c>
      <c r="G8844">
        <v>100000</v>
      </c>
      <c r="H8844">
        <v>0</v>
      </c>
      <c r="I8844">
        <v>0</v>
      </c>
      <c r="J8844">
        <v>0</v>
      </c>
      <c r="K8844">
        <v>0.16300000000000001</v>
      </c>
      <c r="L8844" t="s">
        <v>23</v>
      </c>
      <c r="M8844" s="3">
        <v>16300</v>
      </c>
      <c r="N8844" s="2" t="str">
        <f>VLOOKUP(Tabla1[[#This Row],[nemo]],'Nemos y clasificaciones'!$A$2:$B$5000,2,FALSE)</f>
        <v>ISHARES MSCI FRANCE ETF</v>
      </c>
      <c r="O8844" s="3" t="str">
        <f>VLOOKUP(Tabla1[[#This Row],[nemo]],'Nemos y clasificaciones'!$A$1:$C$3000,3,FALSE)</f>
        <v>ETF</v>
      </c>
      <c r="P8844" s="3"/>
      <c r="Q8844" s="3"/>
    </row>
    <row r="8845" spans="1:17" x14ac:dyDescent="0.25">
      <c r="A8845" t="s">
        <v>7102</v>
      </c>
      <c r="B8845" s="1">
        <v>43452</v>
      </c>
      <c r="C8845" s="1">
        <v>43458</v>
      </c>
      <c r="D8845" t="s">
        <v>21</v>
      </c>
      <c r="E8845" t="s">
        <v>1301</v>
      </c>
      <c r="F8845">
        <v>0</v>
      </c>
      <c r="G8845">
        <v>100000</v>
      </c>
      <c r="H8845">
        <v>0</v>
      </c>
      <c r="I8845">
        <v>0</v>
      </c>
      <c r="J8845">
        <v>0</v>
      </c>
      <c r="K8845">
        <v>0.123</v>
      </c>
      <c r="L8845" t="s">
        <v>23</v>
      </c>
      <c r="M8845" s="3">
        <v>12300</v>
      </c>
      <c r="N8845" s="2" t="str">
        <f>VLOOKUP(Tabla1[[#This Row],[nemo]],'Nemos y clasificaciones'!$A$2:$B$5000,2,FALSE)</f>
        <v>ISHARES MSCI FRANCE ETF</v>
      </c>
      <c r="O8845" s="3" t="str">
        <f>VLOOKUP(Tabla1[[#This Row],[nemo]],'Nemos y clasificaciones'!$A$1:$C$3000,3,FALSE)</f>
        <v>ETF</v>
      </c>
      <c r="P8845" s="3"/>
      <c r="Q8845" s="3"/>
    </row>
    <row r="8846" spans="1:17" x14ac:dyDescent="0.25">
      <c r="A8846" t="s">
        <v>5997</v>
      </c>
      <c r="B8846" s="1">
        <v>43633</v>
      </c>
      <c r="C8846" s="1">
        <v>43637</v>
      </c>
      <c r="D8846" t="s">
        <v>21</v>
      </c>
      <c r="E8846" t="s">
        <v>1275</v>
      </c>
      <c r="F8846">
        <v>0</v>
      </c>
      <c r="G8846">
        <v>100000</v>
      </c>
      <c r="H8846">
        <v>0</v>
      </c>
      <c r="I8846">
        <v>0</v>
      </c>
      <c r="J8846">
        <v>0</v>
      </c>
      <c r="K8846">
        <v>0.78600000000000003</v>
      </c>
      <c r="L8846" t="s">
        <v>23</v>
      </c>
      <c r="M8846" s="3">
        <v>78600</v>
      </c>
      <c r="N8846" s="2" t="str">
        <f>VLOOKUP(Tabla1[[#This Row],[nemo]],'Nemos y clasificaciones'!$A$2:$B$5000,2,FALSE)</f>
        <v>iShares MSCI ACWI ex U.S. ETF (ACWX)</v>
      </c>
      <c r="O8846" s="3" t="str">
        <f>VLOOKUP(Tabla1[[#This Row],[nemo]],'Nemos y clasificaciones'!$A$1:$C$3000,3,FALSE)</f>
        <v>ETF</v>
      </c>
      <c r="P8846" s="3"/>
      <c r="Q8846" s="3"/>
    </row>
    <row r="8847" spans="1:17" x14ac:dyDescent="0.25">
      <c r="A8847" t="s">
        <v>8761</v>
      </c>
      <c r="B8847" s="1">
        <v>43088</v>
      </c>
      <c r="C8847" s="1">
        <v>43095</v>
      </c>
      <c r="D8847" t="s">
        <v>21</v>
      </c>
      <c r="E8847" t="s">
        <v>1301</v>
      </c>
      <c r="F8847">
        <v>0</v>
      </c>
      <c r="G8847">
        <v>100000</v>
      </c>
      <c r="H8847">
        <v>0</v>
      </c>
      <c r="I8847">
        <v>0</v>
      </c>
      <c r="J8847">
        <v>0</v>
      </c>
      <c r="K8847">
        <v>9.5000000000000001E-2</v>
      </c>
      <c r="L8847" t="s">
        <v>23</v>
      </c>
      <c r="M8847" s="4">
        <v>9500</v>
      </c>
      <c r="N8847" s="2" t="str">
        <f>VLOOKUP(Tabla1[[#This Row],[nemo]],'Nemos y clasificaciones'!$A$2:$B$5000,2,FALSE)</f>
        <v>ISHARES MSCI FRANCE ETF</v>
      </c>
      <c r="O8847" s="4" t="str">
        <f>VLOOKUP(Tabla1[[#This Row],[nemo]],'Nemos y clasificaciones'!$A$1:$C$3000,3,FALSE)</f>
        <v>ETF</v>
      </c>
      <c r="P8847" s="4"/>
      <c r="Q8847" s="4"/>
    </row>
    <row r="8848" spans="1:17" x14ac:dyDescent="0.25">
      <c r="A8848" t="s">
        <v>10039</v>
      </c>
      <c r="B8848" s="1">
        <v>42725</v>
      </c>
      <c r="C8848" s="1">
        <v>42732</v>
      </c>
      <c r="D8848" t="s">
        <v>21</v>
      </c>
      <c r="E8848" t="s">
        <v>1301</v>
      </c>
      <c r="F8848">
        <v>0</v>
      </c>
      <c r="G8848">
        <v>100000</v>
      </c>
      <c r="H8848">
        <v>0</v>
      </c>
      <c r="I8848">
        <v>0</v>
      </c>
      <c r="J8848">
        <v>0</v>
      </c>
      <c r="K8848">
        <v>8.6999999999999994E-2</v>
      </c>
      <c r="L8848" t="s">
        <v>23</v>
      </c>
      <c r="M8848" s="4">
        <v>8700</v>
      </c>
      <c r="N8848" s="2" t="str">
        <f>VLOOKUP(Tabla1[[#This Row],[nemo]],'Nemos y clasificaciones'!$A$2:$B$5000,2,FALSE)</f>
        <v>ISHARES MSCI FRANCE ETF</v>
      </c>
      <c r="O8848" s="4" t="str">
        <f>VLOOKUP(Tabla1[[#This Row],[nemo]],'Nemos y clasificaciones'!$A$1:$C$3000,3,FALSE)</f>
        <v>ETF</v>
      </c>
      <c r="P8848" s="4"/>
      <c r="Q8848" s="4"/>
    </row>
    <row r="8849" spans="1:17" x14ac:dyDescent="0.25">
      <c r="A8849" t="s">
        <v>11074</v>
      </c>
      <c r="B8849" s="1">
        <v>42359</v>
      </c>
      <c r="C8849" s="1">
        <v>42366</v>
      </c>
      <c r="D8849" t="s">
        <v>21</v>
      </c>
      <c r="E8849" t="s">
        <v>1301</v>
      </c>
      <c r="F8849">
        <v>0</v>
      </c>
      <c r="G8849">
        <v>100000</v>
      </c>
      <c r="H8849">
        <v>0</v>
      </c>
      <c r="I8849">
        <v>0</v>
      </c>
      <c r="J8849">
        <v>0</v>
      </c>
      <c r="K8849">
        <v>7.1999999999999995E-2</v>
      </c>
      <c r="L8849" t="s">
        <v>23</v>
      </c>
      <c r="M8849" s="4">
        <v>7200</v>
      </c>
      <c r="N8849" s="2" t="str">
        <f>VLOOKUP(Tabla1[[#This Row],[nemo]],'Nemos y clasificaciones'!$A$2:$B$5000,2,FALSE)</f>
        <v>ISHARES MSCI FRANCE ETF</v>
      </c>
      <c r="O8849" s="4" t="str">
        <f>VLOOKUP(Tabla1[[#This Row],[nemo]],'Nemos y clasificaciones'!$A$1:$C$3000,3,FALSE)</f>
        <v>ETF</v>
      </c>
      <c r="P8849" s="4"/>
      <c r="Q8849" s="4"/>
    </row>
    <row r="8850" spans="1:17" x14ac:dyDescent="0.25">
      <c r="A8850" t="s">
        <v>5185</v>
      </c>
      <c r="B8850" s="1">
        <v>43815</v>
      </c>
      <c r="C8850" s="1">
        <v>43819</v>
      </c>
      <c r="D8850" t="s">
        <v>21</v>
      </c>
      <c r="E8850" t="s">
        <v>1301</v>
      </c>
      <c r="F8850">
        <v>0</v>
      </c>
      <c r="G8850">
        <v>100000</v>
      </c>
      <c r="H8850">
        <v>0</v>
      </c>
      <c r="I8850">
        <v>0</v>
      </c>
      <c r="J8850">
        <v>0</v>
      </c>
      <c r="K8850">
        <v>6.9000000000000006E-2</v>
      </c>
      <c r="L8850" t="s">
        <v>23</v>
      </c>
      <c r="M8850" s="4">
        <v>6900</v>
      </c>
      <c r="N8850" s="2" t="str">
        <f>VLOOKUP(Tabla1[[#This Row],[nemo]],'Nemos y clasificaciones'!$A$2:$B$5000,2,FALSE)</f>
        <v>ISHARES MSCI FRANCE ETF</v>
      </c>
      <c r="O8850" s="4" t="str">
        <f>VLOOKUP(Tabla1[[#This Row],[nemo]],'Nemos y clasificaciones'!$A$1:$C$3000,3,FALSE)</f>
        <v>ETF</v>
      </c>
      <c r="P8850" s="4"/>
      <c r="Q8850" s="4"/>
    </row>
    <row r="8851" spans="1:17" x14ac:dyDescent="0.25">
      <c r="A8851" t="s">
        <v>10982</v>
      </c>
      <c r="B8851" s="1">
        <v>42367</v>
      </c>
      <c r="C8851" s="1">
        <v>42374</v>
      </c>
      <c r="D8851" t="s">
        <v>21</v>
      </c>
      <c r="E8851" t="s">
        <v>1301</v>
      </c>
      <c r="F8851">
        <v>0</v>
      </c>
      <c r="G8851">
        <v>100000</v>
      </c>
      <c r="H8851">
        <v>0</v>
      </c>
      <c r="I8851">
        <v>0</v>
      </c>
      <c r="J8851">
        <v>0</v>
      </c>
      <c r="K8851">
        <v>1.6E-2</v>
      </c>
      <c r="L8851" t="s">
        <v>23</v>
      </c>
      <c r="M8851" s="4">
        <v>1600</v>
      </c>
      <c r="N8851" s="2" t="str">
        <f>VLOOKUP(Tabla1[[#This Row],[nemo]],'Nemos y clasificaciones'!$A$2:$B$5000,2,FALSE)</f>
        <v>ISHARES MSCI FRANCE ETF</v>
      </c>
      <c r="O8851" s="4" t="str">
        <f>VLOOKUP(Tabla1[[#This Row],[nemo]],'Nemos y clasificaciones'!$A$1:$C$3000,3,FALSE)</f>
        <v>ETF</v>
      </c>
      <c r="P8851" s="4"/>
      <c r="Q8851" s="4"/>
    </row>
    <row r="8852" spans="1:17" x14ac:dyDescent="0.25">
      <c r="A8852" t="s">
        <v>5155</v>
      </c>
      <c r="B8852" s="1">
        <v>43815</v>
      </c>
      <c r="C8852" s="1">
        <v>43819</v>
      </c>
      <c r="D8852" t="s">
        <v>21</v>
      </c>
      <c r="E8852" t="s">
        <v>1251</v>
      </c>
      <c r="F8852">
        <v>0</v>
      </c>
      <c r="G8852">
        <v>50000</v>
      </c>
      <c r="H8852">
        <v>0</v>
      </c>
      <c r="I8852">
        <v>0</v>
      </c>
      <c r="J8852">
        <v>0</v>
      </c>
      <c r="K8852">
        <v>0.68200000000000005</v>
      </c>
      <c r="L8852" t="s">
        <v>23</v>
      </c>
      <c r="M8852" s="3">
        <v>34100</v>
      </c>
      <c r="N8852" s="2" t="str">
        <f>VLOOKUP(Tabla1[[#This Row],[nemo]],'Nemos y clasificaciones'!$A$2:$B$5000,2,FALSE)</f>
        <v>ISHARES MSCI SINGAPORE CAPPED ETF</v>
      </c>
      <c r="O8852" s="3" t="str">
        <f>VLOOKUP(Tabla1[[#This Row],[nemo]],'Nemos y clasificaciones'!$A$1:$C$3000,3,FALSE)</f>
        <v>ETF</v>
      </c>
      <c r="P8852" s="3"/>
      <c r="Q8852" s="3"/>
    </row>
    <row r="8853" spans="1:17" x14ac:dyDescent="0.25">
      <c r="A8853" t="s">
        <v>10008</v>
      </c>
      <c r="B8853" s="1">
        <v>42725</v>
      </c>
      <c r="C8853" s="1">
        <v>42732</v>
      </c>
      <c r="D8853" t="s">
        <v>21</v>
      </c>
      <c r="E8853" t="s">
        <v>1251</v>
      </c>
      <c r="F8853">
        <v>0</v>
      </c>
      <c r="G8853">
        <v>50000</v>
      </c>
      <c r="H8853">
        <v>0</v>
      </c>
      <c r="I8853">
        <v>0</v>
      </c>
      <c r="J8853">
        <v>0</v>
      </c>
      <c r="K8853">
        <v>0.66200000000000003</v>
      </c>
      <c r="L8853" t="s">
        <v>23</v>
      </c>
      <c r="M8853" s="3">
        <v>33100</v>
      </c>
      <c r="N8853" s="2" t="str">
        <f>VLOOKUP(Tabla1[[#This Row],[nemo]],'Nemos y clasificaciones'!$A$2:$B$5000,2,FALSE)</f>
        <v>ISHARES MSCI SINGAPORE CAPPED ETF</v>
      </c>
      <c r="O8853" s="3" t="str">
        <f>VLOOKUP(Tabla1[[#This Row],[nemo]],'Nemos y clasificaciones'!$A$1:$C$3000,3,FALSE)</f>
        <v>ETF</v>
      </c>
      <c r="P8853" s="3"/>
      <c r="Q8853" s="3"/>
    </row>
    <row r="8854" spans="1:17" x14ac:dyDescent="0.25">
      <c r="A8854" t="s">
        <v>8730</v>
      </c>
      <c r="B8854" s="1">
        <v>43088</v>
      </c>
      <c r="C8854" s="1">
        <v>43095</v>
      </c>
      <c r="D8854" t="s">
        <v>21</v>
      </c>
      <c r="E8854" t="s">
        <v>1251</v>
      </c>
      <c r="F8854">
        <v>0</v>
      </c>
      <c r="G8854">
        <v>50000</v>
      </c>
      <c r="H8854">
        <v>0</v>
      </c>
      <c r="I8854">
        <v>0</v>
      </c>
      <c r="J8854">
        <v>0</v>
      </c>
      <c r="K8854">
        <v>0.64100000000000001</v>
      </c>
      <c r="L8854" t="s">
        <v>23</v>
      </c>
      <c r="M8854" s="3">
        <v>32050</v>
      </c>
      <c r="N8854" s="2" t="str">
        <f>VLOOKUP(Tabla1[[#This Row],[nemo]],'Nemos y clasificaciones'!$A$2:$B$5000,2,FALSE)</f>
        <v>ISHARES MSCI SINGAPORE CAPPED ETF</v>
      </c>
      <c r="O8854" s="3" t="str">
        <f>VLOOKUP(Tabla1[[#This Row],[nemo]],'Nemos y clasificaciones'!$A$1:$C$3000,3,FALSE)</f>
        <v>ETF</v>
      </c>
      <c r="P8854" s="3"/>
      <c r="Q8854" s="3"/>
    </row>
    <row r="8855" spans="1:17" x14ac:dyDescent="0.25">
      <c r="A8855" t="s">
        <v>11075</v>
      </c>
      <c r="B8855" s="1">
        <v>42359</v>
      </c>
      <c r="C8855" s="1">
        <v>42366</v>
      </c>
      <c r="D8855" t="s">
        <v>21</v>
      </c>
      <c r="E8855" t="s">
        <v>1251</v>
      </c>
      <c r="F8855">
        <v>0</v>
      </c>
      <c r="G8855">
        <v>100000</v>
      </c>
      <c r="H8855">
        <v>0</v>
      </c>
      <c r="I8855">
        <v>0</v>
      </c>
      <c r="J8855">
        <v>0</v>
      </c>
      <c r="K8855">
        <v>0.252</v>
      </c>
      <c r="L8855" t="s">
        <v>23</v>
      </c>
      <c r="M8855" s="3">
        <v>25200</v>
      </c>
      <c r="N8855" s="2" t="str">
        <f>VLOOKUP(Tabla1[[#This Row],[nemo]],'Nemos y clasificaciones'!$A$2:$B$5000,2,FALSE)</f>
        <v>ISHARES MSCI SINGAPORE CAPPED ETF</v>
      </c>
      <c r="O8855" s="3" t="str">
        <f>VLOOKUP(Tabla1[[#This Row],[nemo]],'Nemos y clasificaciones'!$A$1:$C$3000,3,FALSE)</f>
        <v>ETF</v>
      </c>
      <c r="P8855" s="3"/>
      <c r="Q8855" s="3"/>
    </row>
    <row r="8856" spans="1:17" x14ac:dyDescent="0.25">
      <c r="A8856" t="s">
        <v>7796</v>
      </c>
      <c r="B8856" s="1">
        <v>43270</v>
      </c>
      <c r="C8856" s="1">
        <v>43276</v>
      </c>
      <c r="D8856" t="s">
        <v>21</v>
      </c>
      <c r="E8856" t="s">
        <v>1251</v>
      </c>
      <c r="F8856">
        <v>0</v>
      </c>
      <c r="G8856">
        <v>50000</v>
      </c>
      <c r="H8856">
        <v>0</v>
      </c>
      <c r="I8856">
        <v>0</v>
      </c>
      <c r="J8856">
        <v>0</v>
      </c>
      <c r="K8856">
        <v>0.48599999999999999</v>
      </c>
      <c r="L8856" t="s">
        <v>23</v>
      </c>
      <c r="M8856" s="3">
        <v>24300</v>
      </c>
      <c r="N8856" s="2" t="str">
        <f>VLOOKUP(Tabla1[[#This Row],[nemo]],'Nemos y clasificaciones'!$A$2:$B$5000,2,FALSE)</f>
        <v>ISHARES MSCI SINGAPORE CAPPED ETF</v>
      </c>
      <c r="O8856" s="3" t="str">
        <f>VLOOKUP(Tabla1[[#This Row],[nemo]],'Nemos y clasificaciones'!$A$1:$C$3000,3,FALSE)</f>
        <v>ETF</v>
      </c>
      <c r="P8856" s="3"/>
      <c r="Q8856" s="3"/>
    </row>
    <row r="8857" spans="1:17" x14ac:dyDescent="0.25">
      <c r="A8857" t="s">
        <v>5981</v>
      </c>
      <c r="B8857" s="1">
        <v>43633</v>
      </c>
      <c r="C8857" s="1">
        <v>43637</v>
      </c>
      <c r="D8857" t="s">
        <v>21</v>
      </c>
      <c r="E8857" t="s">
        <v>1251</v>
      </c>
      <c r="F8857">
        <v>0</v>
      </c>
      <c r="G8857">
        <v>50000</v>
      </c>
      <c r="H8857">
        <v>0</v>
      </c>
      <c r="I8857">
        <v>0</v>
      </c>
      <c r="J8857">
        <v>0</v>
      </c>
      <c r="K8857">
        <v>0.45200000000000001</v>
      </c>
      <c r="L8857" t="s">
        <v>23</v>
      </c>
      <c r="M8857" s="3">
        <v>22600</v>
      </c>
      <c r="N8857" s="2" t="str">
        <f>VLOOKUP(Tabla1[[#This Row],[nemo]],'Nemos y clasificaciones'!$A$2:$B$5000,2,FALSE)</f>
        <v>ISHARES MSCI SINGAPORE CAPPED ETF</v>
      </c>
      <c r="O8857" s="3" t="str">
        <f>VLOOKUP(Tabla1[[#This Row],[nemo]],'Nemos y clasificaciones'!$A$1:$C$3000,3,FALSE)</f>
        <v>ETF</v>
      </c>
      <c r="P8857" s="3"/>
      <c r="Q8857" s="3"/>
    </row>
    <row r="8858" spans="1:17" x14ac:dyDescent="0.25">
      <c r="A8858" t="s">
        <v>7068</v>
      </c>
      <c r="B8858" s="1">
        <v>43452</v>
      </c>
      <c r="C8858" s="1">
        <v>43458</v>
      </c>
      <c r="D8858" t="s">
        <v>21</v>
      </c>
      <c r="E8858" t="s">
        <v>1251</v>
      </c>
      <c r="F8858">
        <v>0</v>
      </c>
      <c r="G8858">
        <v>50000</v>
      </c>
      <c r="H8858">
        <v>0</v>
      </c>
      <c r="I8858">
        <v>0</v>
      </c>
      <c r="J8858">
        <v>0</v>
      </c>
      <c r="K8858">
        <v>0.44400000000000001</v>
      </c>
      <c r="L8858" t="s">
        <v>23</v>
      </c>
      <c r="M8858" s="3">
        <v>22200</v>
      </c>
      <c r="N8858" s="2" t="str">
        <f>VLOOKUP(Tabla1[[#This Row],[nemo]],'Nemos y clasificaciones'!$A$2:$B$5000,2,FALSE)</f>
        <v>ISHARES MSCI SINGAPORE CAPPED ETF</v>
      </c>
      <c r="O8858" s="3" t="str">
        <f>VLOOKUP(Tabla1[[#This Row],[nemo]],'Nemos y clasificaciones'!$A$1:$C$3000,3,FALSE)</f>
        <v>ETF</v>
      </c>
      <c r="P8858" s="3"/>
      <c r="Q8858" s="3"/>
    </row>
    <row r="8859" spans="1:17" x14ac:dyDescent="0.25">
      <c r="A8859" t="s">
        <v>11422</v>
      </c>
      <c r="B8859" s="1">
        <v>42180</v>
      </c>
      <c r="C8859" s="1">
        <v>42186</v>
      </c>
      <c r="D8859" t="s">
        <v>21</v>
      </c>
      <c r="E8859" t="s">
        <v>1251</v>
      </c>
      <c r="F8859">
        <v>0</v>
      </c>
      <c r="G8859">
        <v>100000</v>
      </c>
      <c r="H8859">
        <v>0</v>
      </c>
      <c r="I8859">
        <v>0</v>
      </c>
      <c r="J8859">
        <v>0</v>
      </c>
      <c r="K8859">
        <v>0.18</v>
      </c>
      <c r="L8859" t="s">
        <v>23</v>
      </c>
      <c r="M8859" s="3">
        <v>18000</v>
      </c>
      <c r="N8859" s="2" t="str">
        <f>VLOOKUP(Tabla1[[#This Row],[nemo]],'Nemos y clasificaciones'!$A$2:$B$5000,2,FALSE)</f>
        <v>ISHARES MSCI SINGAPORE CAPPED ETF</v>
      </c>
      <c r="O8859" s="3" t="str">
        <f>VLOOKUP(Tabla1[[#This Row],[nemo]],'Nemos y clasificaciones'!$A$1:$C$3000,3,FALSE)</f>
        <v>ETF</v>
      </c>
      <c r="P8859" s="3"/>
      <c r="Q8859" s="3"/>
    </row>
    <row r="8860" spans="1:17" x14ac:dyDescent="0.25">
      <c r="A8860" t="s">
        <v>2913</v>
      </c>
      <c r="B8860" s="1">
        <v>44179</v>
      </c>
      <c r="C8860" s="1">
        <v>44183</v>
      </c>
      <c r="D8860" t="s">
        <v>21</v>
      </c>
      <c r="E8860" t="s">
        <v>1251</v>
      </c>
      <c r="F8860">
        <v>0</v>
      </c>
      <c r="G8860">
        <v>50000</v>
      </c>
      <c r="H8860">
        <v>0</v>
      </c>
      <c r="I8860">
        <v>0</v>
      </c>
      <c r="J8860">
        <v>0</v>
      </c>
      <c r="K8860">
        <v>0.35699999999999998</v>
      </c>
      <c r="L8860" t="s">
        <v>23</v>
      </c>
      <c r="M8860" s="3">
        <v>17850</v>
      </c>
      <c r="N8860" s="2" t="str">
        <f>VLOOKUP(Tabla1[[#This Row],[nemo]],'Nemos y clasificaciones'!$A$2:$B$5000,2,FALSE)</f>
        <v>ISHARES MSCI SINGAPORE CAPPED ETF</v>
      </c>
      <c r="O8860" s="3" t="str">
        <f>VLOOKUP(Tabla1[[#This Row],[nemo]],'Nemos y clasificaciones'!$A$1:$C$3000,3,FALSE)</f>
        <v>ETF</v>
      </c>
      <c r="P8860" s="3"/>
      <c r="Q8860" s="3"/>
    </row>
    <row r="8861" spans="1:17" x14ac:dyDescent="0.25">
      <c r="A8861" t="s">
        <v>1250</v>
      </c>
      <c r="B8861" s="1">
        <v>44357</v>
      </c>
      <c r="C8861" s="1">
        <v>44363</v>
      </c>
      <c r="D8861" t="s">
        <v>21</v>
      </c>
      <c r="E8861" t="s">
        <v>1251</v>
      </c>
      <c r="F8861">
        <v>0</v>
      </c>
      <c r="G8861">
        <v>50000</v>
      </c>
      <c r="H8861">
        <v>0</v>
      </c>
      <c r="I8861">
        <v>0</v>
      </c>
      <c r="J8861">
        <v>0</v>
      </c>
      <c r="K8861">
        <v>0.28000000000000003</v>
      </c>
      <c r="L8861" t="s">
        <v>23</v>
      </c>
      <c r="M8861" s="3">
        <v>14000</v>
      </c>
      <c r="N8861" s="2" t="str">
        <f>VLOOKUP(Tabla1[[#This Row],[nemo]],'Nemos y clasificaciones'!$A$2:$B$5000,2,FALSE)</f>
        <v>ISHARES MSCI SINGAPORE CAPPED ETF</v>
      </c>
      <c r="O8861" s="3" t="str">
        <f>VLOOKUP(Tabla1[[#This Row],[nemo]],'Nemos y clasificaciones'!$A$1:$C$3000,3,FALSE)</f>
        <v>ETF</v>
      </c>
      <c r="P8861" s="3"/>
      <c r="Q8861" s="3"/>
    </row>
    <row r="8862" spans="1:17" x14ac:dyDescent="0.25">
      <c r="A8862" t="s">
        <v>9239</v>
      </c>
      <c r="B8862" s="1">
        <v>42906</v>
      </c>
      <c r="C8862" s="1">
        <v>42913</v>
      </c>
      <c r="D8862" t="s">
        <v>21</v>
      </c>
      <c r="E8862" t="s">
        <v>1251</v>
      </c>
      <c r="F8862">
        <v>0</v>
      </c>
      <c r="G8862">
        <v>50000</v>
      </c>
      <c r="H8862">
        <v>0</v>
      </c>
      <c r="I8862">
        <v>0</v>
      </c>
      <c r="J8862">
        <v>0</v>
      </c>
      <c r="K8862">
        <v>0.25700000000000001</v>
      </c>
      <c r="L8862" t="s">
        <v>23</v>
      </c>
      <c r="M8862" s="3">
        <v>12850</v>
      </c>
      <c r="N8862" s="2" t="str">
        <f>VLOOKUP(Tabla1[[#This Row],[nemo]],'Nemos y clasificaciones'!$A$2:$B$5000,2,FALSE)</f>
        <v>ISHARES MSCI SINGAPORE CAPPED ETF</v>
      </c>
      <c r="O8862" s="3" t="str">
        <f>VLOOKUP(Tabla1[[#This Row],[nemo]],'Nemos y clasificaciones'!$A$1:$C$3000,3,FALSE)</f>
        <v>ETF</v>
      </c>
      <c r="P8862" s="3"/>
      <c r="Q8862" s="3"/>
    </row>
    <row r="8863" spans="1:17" x14ac:dyDescent="0.25">
      <c r="A8863" t="s">
        <v>3930</v>
      </c>
      <c r="B8863" s="1">
        <v>43997</v>
      </c>
      <c r="C8863" s="1">
        <v>44001</v>
      </c>
      <c r="D8863" t="s">
        <v>21</v>
      </c>
      <c r="E8863" t="s">
        <v>1251</v>
      </c>
      <c r="F8863">
        <v>0</v>
      </c>
      <c r="G8863">
        <v>50000</v>
      </c>
      <c r="H8863">
        <v>0</v>
      </c>
      <c r="I8863">
        <v>0</v>
      </c>
      <c r="J8863">
        <v>0</v>
      </c>
      <c r="K8863">
        <v>0.219</v>
      </c>
      <c r="L8863" t="s">
        <v>23</v>
      </c>
      <c r="M8863" s="3">
        <v>10950</v>
      </c>
      <c r="N8863" s="2" t="str">
        <f>VLOOKUP(Tabla1[[#This Row],[nemo]],'Nemos y clasificaciones'!$A$2:$B$5000,2,FALSE)</f>
        <v>ISHARES MSCI SINGAPORE CAPPED ETF</v>
      </c>
      <c r="O8863" s="3" t="str">
        <f>VLOOKUP(Tabla1[[#This Row],[nemo]],'Nemos y clasificaciones'!$A$1:$C$3000,3,FALSE)</f>
        <v>ETF</v>
      </c>
      <c r="P8863" s="3"/>
      <c r="Q8863" s="3"/>
    </row>
    <row r="8864" spans="1:17" x14ac:dyDescent="0.25">
      <c r="A8864" t="s">
        <v>10402</v>
      </c>
      <c r="B8864" s="1">
        <v>42543</v>
      </c>
      <c r="C8864" s="1">
        <v>42549</v>
      </c>
      <c r="D8864" t="s">
        <v>21</v>
      </c>
      <c r="E8864" t="s">
        <v>1251</v>
      </c>
      <c r="F8864">
        <v>0</v>
      </c>
      <c r="G8864">
        <v>100000</v>
      </c>
      <c r="H8864">
        <v>0</v>
      </c>
      <c r="I8864">
        <v>0</v>
      </c>
      <c r="J8864">
        <v>0</v>
      </c>
      <c r="K8864">
        <v>6.4000000000000001E-2</v>
      </c>
      <c r="L8864" t="s">
        <v>23</v>
      </c>
      <c r="M8864" s="4">
        <v>6400</v>
      </c>
      <c r="N8864" s="2" t="str">
        <f>VLOOKUP(Tabla1[[#This Row],[nemo]],'Nemos y clasificaciones'!$A$2:$B$5000,2,FALSE)</f>
        <v>ISHARES MSCI SINGAPORE CAPPED ETF</v>
      </c>
      <c r="O8864" s="4" t="str">
        <f>VLOOKUP(Tabla1[[#This Row],[nemo]],'Nemos y clasificaciones'!$A$1:$C$3000,3,FALSE)</f>
        <v>ETF</v>
      </c>
      <c r="P8864" s="4"/>
      <c r="Q8864" s="4"/>
    </row>
    <row r="8865" spans="1:17" x14ac:dyDescent="0.25">
      <c r="A8865" t="s">
        <v>5157</v>
      </c>
      <c r="B8865" s="1">
        <v>43815</v>
      </c>
      <c r="C8865" s="1">
        <v>43819</v>
      </c>
      <c r="D8865" t="s">
        <v>21</v>
      </c>
      <c r="E8865" t="s">
        <v>2915</v>
      </c>
      <c r="F8865">
        <v>0</v>
      </c>
      <c r="G8865">
        <v>50000</v>
      </c>
      <c r="H8865">
        <v>0</v>
      </c>
      <c r="I8865">
        <v>0</v>
      </c>
      <c r="J8865">
        <v>0</v>
      </c>
      <c r="K8865">
        <v>1.0229999999999999</v>
      </c>
      <c r="L8865" t="s">
        <v>16</v>
      </c>
      <c r="M8865" s="3">
        <v>51150</v>
      </c>
      <c r="N8865" s="2" t="str">
        <f>VLOOKUP(Tabla1[[#This Row],[nemo]],'Nemos y clasificaciones'!$A$2:$B$5000,2,FALSE)</f>
        <v>ISHARES MSCI TAIWAN CAPPED ETF</v>
      </c>
      <c r="O8865" s="3" t="str">
        <f>VLOOKUP(Tabla1[[#This Row],[nemo]],'Nemos y clasificaciones'!$A$1:$C$3000,3,FALSE)</f>
        <v>ETF</v>
      </c>
      <c r="P8865" s="3"/>
      <c r="Q8865" s="3"/>
    </row>
    <row r="8866" spans="1:17" x14ac:dyDescent="0.25">
      <c r="A8866" t="s">
        <v>8732</v>
      </c>
      <c r="B8866" s="1">
        <v>43088</v>
      </c>
      <c r="C8866" s="1">
        <v>43095</v>
      </c>
      <c r="D8866" t="s">
        <v>21</v>
      </c>
      <c r="E8866" t="s">
        <v>2915</v>
      </c>
      <c r="F8866">
        <v>0</v>
      </c>
      <c r="G8866">
        <v>50000</v>
      </c>
      <c r="H8866">
        <v>0</v>
      </c>
      <c r="I8866">
        <v>0</v>
      </c>
      <c r="J8866">
        <v>0</v>
      </c>
      <c r="K8866">
        <v>1.0189999999999999</v>
      </c>
      <c r="L8866" t="s">
        <v>16</v>
      </c>
      <c r="M8866" s="3">
        <v>50950</v>
      </c>
      <c r="N8866" s="2" t="str">
        <f>VLOOKUP(Tabla1[[#This Row],[nemo]],'Nemos y clasificaciones'!$A$2:$B$5000,2,FALSE)</f>
        <v>ISHARES MSCI TAIWAN CAPPED ETF</v>
      </c>
      <c r="O8866" s="3" t="str">
        <f>VLOOKUP(Tabla1[[#This Row],[nemo]],'Nemos y clasificaciones'!$A$1:$C$3000,3,FALSE)</f>
        <v>ETF</v>
      </c>
      <c r="P8866" s="3"/>
      <c r="Q8866" s="3"/>
    </row>
    <row r="8867" spans="1:17" x14ac:dyDescent="0.25">
      <c r="A8867" t="s">
        <v>7069</v>
      </c>
      <c r="B8867" s="1">
        <v>43452</v>
      </c>
      <c r="C8867" s="1">
        <v>43458</v>
      </c>
      <c r="D8867" t="s">
        <v>21</v>
      </c>
      <c r="E8867" t="s">
        <v>2915</v>
      </c>
      <c r="F8867">
        <v>0</v>
      </c>
      <c r="G8867">
        <v>50000</v>
      </c>
      <c r="H8867">
        <v>0</v>
      </c>
      <c r="I8867">
        <v>0</v>
      </c>
      <c r="J8867">
        <v>0</v>
      </c>
      <c r="K8867">
        <v>0.998</v>
      </c>
      <c r="L8867" t="s">
        <v>23</v>
      </c>
      <c r="M8867" s="3">
        <v>49900</v>
      </c>
      <c r="N8867" s="2" t="str">
        <f>VLOOKUP(Tabla1[[#This Row],[nemo]],'Nemos y clasificaciones'!$A$2:$B$5000,2,FALSE)</f>
        <v>ISHARES MSCI TAIWAN CAPPED ETF</v>
      </c>
      <c r="O8867" s="3" t="str">
        <f>VLOOKUP(Tabla1[[#This Row],[nemo]],'Nemos y clasificaciones'!$A$1:$C$3000,3,FALSE)</f>
        <v>ETF</v>
      </c>
      <c r="P8867" s="3"/>
      <c r="Q8867" s="3"/>
    </row>
    <row r="8868" spans="1:17" x14ac:dyDescent="0.25">
      <c r="A8868" t="s">
        <v>2914</v>
      </c>
      <c r="B8868" s="1">
        <v>44179</v>
      </c>
      <c r="C8868" s="1">
        <v>44183</v>
      </c>
      <c r="D8868" t="s">
        <v>21</v>
      </c>
      <c r="E8868" t="s">
        <v>2915</v>
      </c>
      <c r="F8868">
        <v>0</v>
      </c>
      <c r="G8868">
        <v>50000</v>
      </c>
      <c r="H8868">
        <v>0</v>
      </c>
      <c r="I8868">
        <v>0</v>
      </c>
      <c r="J8868">
        <v>0</v>
      </c>
      <c r="K8868">
        <v>0.97299999999999998</v>
      </c>
      <c r="L8868" t="s">
        <v>23</v>
      </c>
      <c r="M8868" s="3">
        <v>48650</v>
      </c>
      <c r="N8868" s="2" t="str">
        <f>VLOOKUP(Tabla1[[#This Row],[nemo]],'Nemos y clasificaciones'!$A$2:$B$5000,2,FALSE)</f>
        <v>ISHARES MSCI TAIWAN CAPPED ETF</v>
      </c>
      <c r="O8868" s="3" t="str">
        <f>VLOOKUP(Tabla1[[#This Row],[nemo]],'Nemos y clasificaciones'!$A$1:$C$3000,3,FALSE)</f>
        <v>ETF</v>
      </c>
      <c r="P8868" s="3"/>
      <c r="Q8868" s="3"/>
    </row>
    <row r="8869" spans="1:17" x14ac:dyDescent="0.25">
      <c r="A8869" t="s">
        <v>11076</v>
      </c>
      <c r="B8869" s="1">
        <v>42359</v>
      </c>
      <c r="C8869" s="1">
        <v>42366</v>
      </c>
      <c r="D8869" t="s">
        <v>21</v>
      </c>
      <c r="E8869" t="s">
        <v>2915</v>
      </c>
      <c r="F8869">
        <v>0</v>
      </c>
      <c r="G8869">
        <v>100000</v>
      </c>
      <c r="H8869">
        <v>0</v>
      </c>
      <c r="I8869">
        <v>0</v>
      </c>
      <c r="J8869">
        <v>0</v>
      </c>
      <c r="K8869">
        <v>0.39900000000000002</v>
      </c>
      <c r="L8869" t="s">
        <v>23</v>
      </c>
      <c r="M8869" s="3">
        <v>39900</v>
      </c>
      <c r="N8869" s="2" t="str">
        <f>VLOOKUP(Tabla1[[#This Row],[nemo]],'Nemos y clasificaciones'!$A$2:$B$5000,2,FALSE)</f>
        <v>ISHARES MSCI TAIWAN CAPPED ETF</v>
      </c>
      <c r="O8869" s="3" t="str">
        <f>VLOOKUP(Tabla1[[#This Row],[nemo]],'Nemos y clasificaciones'!$A$1:$C$3000,3,FALSE)</f>
        <v>ETF</v>
      </c>
      <c r="P8869" s="3"/>
      <c r="Q8869" s="3"/>
    </row>
    <row r="8870" spans="1:17" x14ac:dyDescent="0.25">
      <c r="A8870" t="s">
        <v>10010</v>
      </c>
      <c r="B8870" s="1">
        <v>42725</v>
      </c>
      <c r="C8870" s="1">
        <v>42732</v>
      </c>
      <c r="D8870" t="s">
        <v>21</v>
      </c>
      <c r="E8870" t="s">
        <v>2915</v>
      </c>
      <c r="F8870">
        <v>0</v>
      </c>
      <c r="G8870">
        <v>50000</v>
      </c>
      <c r="H8870">
        <v>0</v>
      </c>
      <c r="I8870">
        <v>0</v>
      </c>
      <c r="J8870">
        <v>0</v>
      </c>
      <c r="K8870">
        <v>0.70099999999999996</v>
      </c>
      <c r="L8870" t="s">
        <v>23</v>
      </c>
      <c r="M8870" s="3">
        <v>35050</v>
      </c>
      <c r="N8870" s="2" t="str">
        <f>VLOOKUP(Tabla1[[#This Row],[nemo]],'Nemos y clasificaciones'!$A$2:$B$5000,2,FALSE)</f>
        <v>ISHARES MSCI TAIWAN CAPPED ETF</v>
      </c>
      <c r="O8870" s="3" t="str">
        <f>VLOOKUP(Tabla1[[#This Row],[nemo]],'Nemos y clasificaciones'!$A$1:$C$3000,3,FALSE)</f>
        <v>ETF</v>
      </c>
      <c r="P8870" s="3"/>
      <c r="Q8870" s="3"/>
    </row>
    <row r="8871" spans="1:17" x14ac:dyDescent="0.25">
      <c r="A8871" t="s">
        <v>7797</v>
      </c>
      <c r="B8871" s="1">
        <v>43270</v>
      </c>
      <c r="C8871" s="1">
        <v>43276</v>
      </c>
      <c r="D8871" t="s">
        <v>21</v>
      </c>
      <c r="E8871" t="s">
        <v>1253</v>
      </c>
      <c r="F8871">
        <v>0</v>
      </c>
      <c r="G8871">
        <v>50000</v>
      </c>
      <c r="H8871">
        <v>0</v>
      </c>
      <c r="I8871">
        <v>0</v>
      </c>
      <c r="J8871">
        <v>0</v>
      </c>
      <c r="K8871">
        <v>0.82599999999999996</v>
      </c>
      <c r="L8871" t="s">
        <v>23</v>
      </c>
      <c r="M8871" s="3">
        <v>41300</v>
      </c>
      <c r="N8871" s="2" t="str">
        <f>VLOOKUP(Tabla1[[#This Row],[nemo]],'Nemos y clasificaciones'!$A$2:$B$5000,2,FALSE)</f>
        <v>ISHARES MSCI UNITED KINGDOM ETF</v>
      </c>
      <c r="O8871" s="3" t="str">
        <f>VLOOKUP(Tabla1[[#This Row],[nemo]],'Nemos y clasificaciones'!$A$1:$C$3000,3,FALSE)</f>
        <v>ETF</v>
      </c>
      <c r="P8871" s="3"/>
      <c r="Q8871" s="3"/>
    </row>
    <row r="8872" spans="1:17" x14ac:dyDescent="0.25">
      <c r="A8872" t="s">
        <v>5982</v>
      </c>
      <c r="B8872" s="1">
        <v>43633</v>
      </c>
      <c r="C8872" s="1">
        <v>43637</v>
      </c>
      <c r="D8872" t="s">
        <v>21</v>
      </c>
      <c r="E8872" t="s">
        <v>1253</v>
      </c>
      <c r="F8872">
        <v>0</v>
      </c>
      <c r="G8872">
        <v>50000</v>
      </c>
      <c r="H8872">
        <v>0</v>
      </c>
      <c r="I8872">
        <v>0</v>
      </c>
      <c r="J8872">
        <v>0</v>
      </c>
      <c r="K8872">
        <v>0.81</v>
      </c>
      <c r="L8872" t="s">
        <v>23</v>
      </c>
      <c r="M8872" s="3">
        <v>40500</v>
      </c>
      <c r="N8872" s="2" t="str">
        <f>VLOOKUP(Tabla1[[#This Row],[nemo]],'Nemos y clasificaciones'!$A$2:$B$5000,2,FALSE)</f>
        <v>ISHARES MSCI UNITED KINGDOM ETF</v>
      </c>
      <c r="O8872" s="3" t="str">
        <f>VLOOKUP(Tabla1[[#This Row],[nemo]],'Nemos y clasificaciones'!$A$1:$C$3000,3,FALSE)</f>
        <v>ETF</v>
      </c>
      <c r="P8872" s="3"/>
      <c r="Q8872" s="3"/>
    </row>
    <row r="8873" spans="1:17" x14ac:dyDescent="0.25">
      <c r="A8873" t="s">
        <v>10400</v>
      </c>
      <c r="B8873" s="1">
        <v>42543</v>
      </c>
      <c r="C8873" s="1">
        <v>42549</v>
      </c>
      <c r="D8873" t="s">
        <v>21</v>
      </c>
      <c r="E8873" t="s">
        <v>1253</v>
      </c>
      <c r="F8873">
        <v>0</v>
      </c>
      <c r="G8873">
        <v>100000</v>
      </c>
      <c r="H8873">
        <v>0</v>
      </c>
      <c r="I8873">
        <v>0</v>
      </c>
      <c r="J8873">
        <v>0</v>
      </c>
      <c r="K8873">
        <v>0.39800000000000002</v>
      </c>
      <c r="L8873" t="s">
        <v>23</v>
      </c>
      <c r="M8873" s="3">
        <v>39800</v>
      </c>
      <c r="N8873" s="2" t="str">
        <f>VLOOKUP(Tabla1[[#This Row],[nemo]],'Nemos y clasificaciones'!$A$2:$B$5000,2,FALSE)</f>
        <v>ISHARES MSCI UNITED KINGDOM ETF</v>
      </c>
      <c r="O8873" s="3" t="str">
        <f>VLOOKUP(Tabla1[[#This Row],[nemo]],'Nemos y clasificaciones'!$A$1:$C$3000,3,FALSE)</f>
        <v>ETF</v>
      </c>
      <c r="P8873" s="3"/>
      <c r="Q8873" s="3"/>
    </row>
    <row r="8874" spans="1:17" x14ac:dyDescent="0.25">
      <c r="A8874" t="s">
        <v>9240</v>
      </c>
      <c r="B8874" s="1">
        <v>42906</v>
      </c>
      <c r="C8874" s="1">
        <v>42913</v>
      </c>
      <c r="D8874" t="s">
        <v>21</v>
      </c>
      <c r="E8874" t="s">
        <v>1253</v>
      </c>
      <c r="F8874">
        <v>0</v>
      </c>
      <c r="G8874">
        <v>50000</v>
      </c>
      <c r="H8874">
        <v>0</v>
      </c>
      <c r="I8874">
        <v>0</v>
      </c>
      <c r="J8874">
        <v>0</v>
      </c>
      <c r="K8874">
        <v>0.74</v>
      </c>
      <c r="L8874" t="s">
        <v>23</v>
      </c>
      <c r="M8874" s="3">
        <v>37000</v>
      </c>
      <c r="N8874" s="2" t="str">
        <f>VLOOKUP(Tabla1[[#This Row],[nemo]],'Nemos y clasificaciones'!$A$2:$B$5000,2,FALSE)</f>
        <v>ISHARES MSCI UNITED KINGDOM ETF</v>
      </c>
      <c r="O8874" s="3" t="str">
        <f>VLOOKUP(Tabla1[[#This Row],[nemo]],'Nemos y clasificaciones'!$A$1:$C$3000,3,FALSE)</f>
        <v>ETF</v>
      </c>
      <c r="P8874" s="3"/>
      <c r="Q8874" s="3"/>
    </row>
    <row r="8875" spans="1:17" x14ac:dyDescent="0.25">
      <c r="A8875" t="s">
        <v>11424</v>
      </c>
      <c r="B8875" s="1">
        <v>42180</v>
      </c>
      <c r="C8875" s="1">
        <v>42186</v>
      </c>
      <c r="D8875" t="s">
        <v>21</v>
      </c>
      <c r="E8875" t="s">
        <v>1253</v>
      </c>
      <c r="F8875">
        <v>0</v>
      </c>
      <c r="G8875">
        <v>100000</v>
      </c>
      <c r="H8875">
        <v>0</v>
      </c>
      <c r="I8875">
        <v>0</v>
      </c>
      <c r="J8875">
        <v>0</v>
      </c>
      <c r="K8875">
        <v>0.34699999999999998</v>
      </c>
      <c r="L8875" t="s">
        <v>23</v>
      </c>
      <c r="M8875" s="3">
        <v>34700</v>
      </c>
      <c r="N8875" s="2" t="str">
        <f>VLOOKUP(Tabla1[[#This Row],[nemo]],'Nemos y clasificaciones'!$A$2:$B$5000,2,FALSE)</f>
        <v>ISHARES MSCI UNITED KINGDOM ETF</v>
      </c>
      <c r="O8875" s="3" t="str">
        <f>VLOOKUP(Tabla1[[#This Row],[nemo]],'Nemos y clasificaciones'!$A$1:$C$3000,3,FALSE)</f>
        <v>ETF</v>
      </c>
      <c r="P8875" s="3"/>
      <c r="Q8875" s="3"/>
    </row>
    <row r="8876" spans="1:17" x14ac:dyDescent="0.25">
      <c r="A8876" t="s">
        <v>8731</v>
      </c>
      <c r="B8876" s="1">
        <v>43088</v>
      </c>
      <c r="C8876" s="1">
        <v>43095</v>
      </c>
      <c r="D8876" t="s">
        <v>21</v>
      </c>
      <c r="E8876" t="s">
        <v>1253</v>
      </c>
      <c r="F8876">
        <v>0</v>
      </c>
      <c r="G8876">
        <v>50000</v>
      </c>
      <c r="H8876">
        <v>0</v>
      </c>
      <c r="I8876">
        <v>0</v>
      </c>
      <c r="J8876">
        <v>0</v>
      </c>
      <c r="K8876">
        <v>0.66100000000000003</v>
      </c>
      <c r="L8876" t="s">
        <v>23</v>
      </c>
      <c r="M8876" s="3">
        <v>33050</v>
      </c>
      <c r="N8876" s="2" t="str">
        <f>VLOOKUP(Tabla1[[#This Row],[nemo]],'Nemos y clasificaciones'!$A$2:$B$5000,2,FALSE)</f>
        <v>ISHARES MSCI UNITED KINGDOM ETF</v>
      </c>
      <c r="O8876" s="3" t="str">
        <f>VLOOKUP(Tabla1[[#This Row],[nemo]],'Nemos y clasificaciones'!$A$1:$C$3000,3,FALSE)</f>
        <v>ETF</v>
      </c>
      <c r="P8876" s="3"/>
      <c r="Q8876" s="3"/>
    </row>
    <row r="8877" spans="1:17" x14ac:dyDescent="0.25">
      <c r="A8877" t="s">
        <v>7070</v>
      </c>
      <c r="B8877" s="1">
        <v>43452</v>
      </c>
      <c r="C8877" s="1">
        <v>43458</v>
      </c>
      <c r="D8877" t="s">
        <v>21</v>
      </c>
      <c r="E8877" t="s">
        <v>1253</v>
      </c>
      <c r="F8877">
        <v>0</v>
      </c>
      <c r="G8877">
        <v>50000</v>
      </c>
      <c r="H8877">
        <v>0</v>
      </c>
      <c r="I8877">
        <v>0</v>
      </c>
      <c r="J8877">
        <v>0</v>
      </c>
      <c r="K8877">
        <v>0.63700000000000001</v>
      </c>
      <c r="L8877" t="s">
        <v>23</v>
      </c>
      <c r="M8877" s="3">
        <v>31850</v>
      </c>
      <c r="N8877" s="2" t="str">
        <f>VLOOKUP(Tabla1[[#This Row],[nemo]],'Nemos y clasificaciones'!$A$2:$B$5000,2,FALSE)</f>
        <v>ISHARES MSCI UNITED KINGDOM ETF</v>
      </c>
      <c r="O8877" s="3" t="str">
        <f>VLOOKUP(Tabla1[[#This Row],[nemo]],'Nemos y clasificaciones'!$A$1:$C$3000,3,FALSE)</f>
        <v>ETF</v>
      </c>
      <c r="P8877" s="3"/>
      <c r="Q8877" s="3"/>
    </row>
    <row r="8878" spans="1:17" x14ac:dyDescent="0.25">
      <c r="A8878" t="s">
        <v>11073</v>
      </c>
      <c r="B8878" s="1">
        <v>42359</v>
      </c>
      <c r="C8878" s="1">
        <v>42366</v>
      </c>
      <c r="D8878" t="s">
        <v>21</v>
      </c>
      <c r="E8878" t="s">
        <v>1253</v>
      </c>
      <c r="F8878">
        <v>0</v>
      </c>
      <c r="G8878">
        <v>100000</v>
      </c>
      <c r="H8878">
        <v>0</v>
      </c>
      <c r="I8878">
        <v>0</v>
      </c>
      <c r="J8878">
        <v>0</v>
      </c>
      <c r="K8878">
        <v>0.316</v>
      </c>
      <c r="L8878" t="s">
        <v>23</v>
      </c>
      <c r="M8878" s="3">
        <v>31600</v>
      </c>
      <c r="N8878" s="2" t="str">
        <f>VLOOKUP(Tabla1[[#This Row],[nemo]],'Nemos y clasificaciones'!$A$2:$B$5000,2,FALSE)</f>
        <v>ISHARES MSCI UNITED KINGDOM ETF</v>
      </c>
      <c r="O8878" s="3" t="str">
        <f>VLOOKUP(Tabla1[[#This Row],[nemo]],'Nemos y clasificaciones'!$A$1:$C$3000,3,FALSE)</f>
        <v>ETF</v>
      </c>
      <c r="P8878" s="3"/>
      <c r="Q8878" s="3"/>
    </row>
    <row r="8879" spans="1:17" x14ac:dyDescent="0.25">
      <c r="A8879" t="s">
        <v>5156</v>
      </c>
      <c r="B8879" s="1">
        <v>43815</v>
      </c>
      <c r="C8879" s="1">
        <v>43819</v>
      </c>
      <c r="D8879" t="s">
        <v>21</v>
      </c>
      <c r="E8879" t="s">
        <v>1253</v>
      </c>
      <c r="F8879">
        <v>0</v>
      </c>
      <c r="G8879">
        <v>50000</v>
      </c>
      <c r="H8879">
        <v>0</v>
      </c>
      <c r="I8879">
        <v>0</v>
      </c>
      <c r="J8879">
        <v>0</v>
      </c>
      <c r="K8879">
        <v>0.59899999999999998</v>
      </c>
      <c r="L8879" t="s">
        <v>23</v>
      </c>
      <c r="M8879" s="3">
        <v>29950</v>
      </c>
      <c r="N8879" s="2" t="str">
        <f>VLOOKUP(Tabla1[[#This Row],[nemo]],'Nemos y clasificaciones'!$A$2:$B$5000,2,FALSE)</f>
        <v>ISHARES MSCI UNITED KINGDOM ETF</v>
      </c>
      <c r="O8879" s="3" t="str">
        <f>VLOOKUP(Tabla1[[#This Row],[nemo]],'Nemos y clasificaciones'!$A$1:$C$3000,3,FALSE)</f>
        <v>ETF</v>
      </c>
      <c r="P8879" s="3"/>
      <c r="Q8879" s="3"/>
    </row>
    <row r="8880" spans="1:17" x14ac:dyDescent="0.25">
      <c r="A8880" t="s">
        <v>1252</v>
      </c>
      <c r="B8880" s="1">
        <v>44357</v>
      </c>
      <c r="C8880" s="1">
        <v>44363</v>
      </c>
      <c r="D8880" t="s">
        <v>21</v>
      </c>
      <c r="E8880" t="s">
        <v>1253</v>
      </c>
      <c r="F8880">
        <v>0</v>
      </c>
      <c r="G8880">
        <v>50000</v>
      </c>
      <c r="H8880">
        <v>0</v>
      </c>
      <c r="I8880">
        <v>0</v>
      </c>
      <c r="J8880">
        <v>0</v>
      </c>
      <c r="K8880">
        <v>0.56599999999999995</v>
      </c>
      <c r="L8880" t="s">
        <v>23</v>
      </c>
      <c r="M8880" s="3">
        <v>28300</v>
      </c>
      <c r="N8880" s="2" t="str">
        <f>VLOOKUP(Tabla1[[#This Row],[nemo]],'Nemos y clasificaciones'!$A$2:$B$5000,2,FALSE)</f>
        <v>ISHARES MSCI UNITED KINGDOM ETF</v>
      </c>
      <c r="O8880" s="3" t="str">
        <f>VLOOKUP(Tabla1[[#This Row],[nemo]],'Nemos y clasificaciones'!$A$1:$C$3000,3,FALSE)</f>
        <v>ETF</v>
      </c>
      <c r="P8880" s="3"/>
      <c r="Q8880" s="3"/>
    </row>
    <row r="8881" spans="1:17" x14ac:dyDescent="0.25">
      <c r="A8881" t="s">
        <v>10009</v>
      </c>
      <c r="B8881" s="1">
        <v>42725</v>
      </c>
      <c r="C8881" s="1">
        <v>42732</v>
      </c>
      <c r="D8881" t="s">
        <v>21</v>
      </c>
      <c r="E8881" t="s">
        <v>1253</v>
      </c>
      <c r="F8881">
        <v>0</v>
      </c>
      <c r="G8881">
        <v>50000</v>
      </c>
      <c r="H8881">
        <v>0</v>
      </c>
      <c r="I8881">
        <v>0</v>
      </c>
      <c r="J8881">
        <v>0</v>
      </c>
      <c r="K8881">
        <v>0.42199999999999999</v>
      </c>
      <c r="L8881" t="s">
        <v>23</v>
      </c>
      <c r="M8881" s="3">
        <v>21100</v>
      </c>
      <c r="N8881" s="2" t="str">
        <f>VLOOKUP(Tabla1[[#This Row],[nemo]],'Nemos y clasificaciones'!$A$2:$B$5000,2,FALSE)</f>
        <v>ISHARES MSCI UNITED KINGDOM ETF</v>
      </c>
      <c r="O8881" s="3" t="str">
        <f>VLOOKUP(Tabla1[[#This Row],[nemo]],'Nemos y clasificaciones'!$A$1:$C$3000,3,FALSE)</f>
        <v>ETF</v>
      </c>
      <c r="P8881" s="3"/>
      <c r="Q8881" s="3"/>
    </row>
    <row r="8882" spans="1:17" x14ac:dyDescent="0.25">
      <c r="A8882" t="s">
        <v>3931</v>
      </c>
      <c r="B8882" s="1">
        <v>43997</v>
      </c>
      <c r="C8882" s="1">
        <v>44001</v>
      </c>
      <c r="D8882" t="s">
        <v>21</v>
      </c>
      <c r="E8882" t="s">
        <v>1253</v>
      </c>
      <c r="F8882">
        <v>0</v>
      </c>
      <c r="G8882">
        <v>50000</v>
      </c>
      <c r="H8882">
        <v>0</v>
      </c>
      <c r="I8882">
        <v>0</v>
      </c>
      <c r="J8882">
        <v>0</v>
      </c>
      <c r="K8882">
        <v>0.39500000000000002</v>
      </c>
      <c r="L8882" t="s">
        <v>23</v>
      </c>
      <c r="M8882" s="3">
        <v>19750</v>
      </c>
      <c r="N8882" s="2" t="str">
        <f>VLOOKUP(Tabla1[[#This Row],[nemo]],'Nemos y clasificaciones'!$A$2:$B$5000,2,FALSE)</f>
        <v>ISHARES MSCI UNITED KINGDOM ETF</v>
      </c>
      <c r="O8882" s="3" t="str">
        <f>VLOOKUP(Tabla1[[#This Row],[nemo]],'Nemos y clasificaciones'!$A$1:$C$3000,3,FALSE)</f>
        <v>ETF</v>
      </c>
      <c r="P8882" s="3"/>
      <c r="Q8882" s="3"/>
    </row>
    <row r="8883" spans="1:17" x14ac:dyDescent="0.25">
      <c r="A8883" t="s">
        <v>2912</v>
      </c>
      <c r="B8883" s="1">
        <v>44179</v>
      </c>
      <c r="C8883" s="1">
        <v>44183</v>
      </c>
      <c r="D8883" t="s">
        <v>21</v>
      </c>
      <c r="E8883" t="s">
        <v>1253</v>
      </c>
      <c r="F8883">
        <v>0</v>
      </c>
      <c r="G8883">
        <v>50000</v>
      </c>
      <c r="H8883">
        <v>0</v>
      </c>
      <c r="I8883">
        <v>0</v>
      </c>
      <c r="J8883">
        <v>0</v>
      </c>
      <c r="K8883">
        <v>0.33200000000000002</v>
      </c>
      <c r="L8883" t="s">
        <v>23</v>
      </c>
      <c r="M8883" s="3">
        <v>16600</v>
      </c>
      <c r="N8883" s="2" t="str">
        <f>VLOOKUP(Tabla1[[#This Row],[nemo]],'Nemos y clasificaciones'!$A$2:$B$5000,2,FALSE)</f>
        <v>ISHARES MSCI UNITED KINGDOM ETF</v>
      </c>
      <c r="O8883" s="3" t="str">
        <f>VLOOKUP(Tabla1[[#This Row],[nemo]],'Nemos y clasificaciones'!$A$1:$C$3000,3,FALSE)</f>
        <v>ETF</v>
      </c>
      <c r="P8883" s="3"/>
      <c r="Q8883" s="3"/>
    </row>
    <row r="8884" spans="1:17" x14ac:dyDescent="0.25">
      <c r="A8884" t="s">
        <v>6006</v>
      </c>
      <c r="B8884" s="1">
        <v>43633</v>
      </c>
      <c r="C8884" s="1">
        <v>43637</v>
      </c>
      <c r="D8884" t="s">
        <v>21</v>
      </c>
      <c r="E8884" t="s">
        <v>1321</v>
      </c>
      <c r="F8884">
        <v>0</v>
      </c>
      <c r="G8884">
        <v>100000</v>
      </c>
      <c r="H8884">
        <v>0</v>
      </c>
      <c r="I8884">
        <v>0</v>
      </c>
      <c r="J8884">
        <v>0</v>
      </c>
      <c r="K8884">
        <v>0.88200000000000001</v>
      </c>
      <c r="L8884" t="s">
        <v>23</v>
      </c>
      <c r="M8884" s="3">
        <v>88200</v>
      </c>
      <c r="N8884" s="2" t="str">
        <f>VLOOKUP(Tabla1[[#This Row],[nemo]],'Nemos y clasificaciones'!$A$2:$B$5000,2,FALSE)</f>
        <v>ISHARES MSCI MEXICO CAPPED ETF</v>
      </c>
      <c r="O8884" s="3" t="str">
        <f>VLOOKUP(Tabla1[[#This Row],[nemo]],'Nemos y clasificaciones'!$A$1:$C$3000,3,FALSE)</f>
        <v>ETF</v>
      </c>
      <c r="P8884" s="3"/>
      <c r="Q8884" s="3"/>
    </row>
    <row r="8885" spans="1:17" x14ac:dyDescent="0.25">
      <c r="A8885" t="s">
        <v>10401</v>
      </c>
      <c r="B8885" s="1">
        <v>42543</v>
      </c>
      <c r="C8885" s="1">
        <v>42549</v>
      </c>
      <c r="D8885" t="s">
        <v>21</v>
      </c>
      <c r="E8885" t="s">
        <v>1321</v>
      </c>
      <c r="F8885">
        <v>0</v>
      </c>
      <c r="G8885">
        <v>100000</v>
      </c>
      <c r="H8885">
        <v>0</v>
      </c>
      <c r="I8885">
        <v>0</v>
      </c>
      <c r="J8885">
        <v>0</v>
      </c>
      <c r="K8885">
        <v>0.57899999999999996</v>
      </c>
      <c r="L8885" t="s">
        <v>23</v>
      </c>
      <c r="M8885" s="3">
        <v>57900</v>
      </c>
      <c r="N8885" s="2" t="str">
        <f>VLOOKUP(Tabla1[[#This Row],[nemo]],'Nemos y clasificaciones'!$A$2:$B$5000,2,FALSE)</f>
        <v>ISHARES MSCI MEXICO CAPPED ETF</v>
      </c>
      <c r="O8885" s="3" t="str">
        <f>VLOOKUP(Tabla1[[#This Row],[nemo]],'Nemos y clasificaciones'!$A$1:$C$3000,3,FALSE)</f>
        <v>ETF</v>
      </c>
      <c r="P8885" s="3"/>
      <c r="Q8885" s="3"/>
    </row>
    <row r="8886" spans="1:17" x14ac:dyDescent="0.25">
      <c r="A8886" t="s">
        <v>7826</v>
      </c>
      <c r="B8886" s="1">
        <v>43270</v>
      </c>
      <c r="C8886" s="1">
        <v>43276</v>
      </c>
      <c r="D8886" t="s">
        <v>21</v>
      </c>
      <c r="E8886" t="s">
        <v>1321</v>
      </c>
      <c r="F8886">
        <v>0</v>
      </c>
      <c r="G8886">
        <v>100000</v>
      </c>
      <c r="H8886">
        <v>0</v>
      </c>
      <c r="I8886">
        <v>0</v>
      </c>
      <c r="J8886">
        <v>0</v>
      </c>
      <c r="K8886">
        <v>0.57399999999999995</v>
      </c>
      <c r="L8886" t="s">
        <v>23</v>
      </c>
      <c r="M8886" s="3">
        <v>57400</v>
      </c>
      <c r="N8886" s="2" t="str">
        <f>VLOOKUP(Tabla1[[#This Row],[nemo]],'Nemos y clasificaciones'!$A$2:$B$5000,2,FALSE)</f>
        <v>ISHARES MSCI MEXICO CAPPED ETF</v>
      </c>
      <c r="O8886" s="3" t="str">
        <f>VLOOKUP(Tabla1[[#This Row],[nemo]],'Nemos y clasificaciones'!$A$1:$C$3000,3,FALSE)</f>
        <v>ETF</v>
      </c>
      <c r="P8886" s="3"/>
      <c r="Q8886" s="3"/>
    </row>
    <row r="8887" spans="1:17" x14ac:dyDescent="0.25">
      <c r="A8887" t="s">
        <v>8760</v>
      </c>
      <c r="B8887" s="1">
        <v>43088</v>
      </c>
      <c r="C8887" s="1">
        <v>43095</v>
      </c>
      <c r="D8887" t="s">
        <v>21</v>
      </c>
      <c r="E8887" t="s">
        <v>1321</v>
      </c>
      <c r="F8887">
        <v>0</v>
      </c>
      <c r="G8887">
        <v>100000</v>
      </c>
      <c r="H8887">
        <v>0</v>
      </c>
      <c r="I8887">
        <v>0</v>
      </c>
      <c r="J8887">
        <v>0</v>
      </c>
      <c r="K8887">
        <v>0.50900000000000001</v>
      </c>
      <c r="L8887" t="s">
        <v>23</v>
      </c>
      <c r="M8887" s="3">
        <v>50900</v>
      </c>
      <c r="N8887" s="2" t="str">
        <f>VLOOKUP(Tabla1[[#This Row],[nemo]],'Nemos y clasificaciones'!$A$2:$B$5000,2,FALSE)</f>
        <v>ISHARES MSCI MEXICO CAPPED ETF</v>
      </c>
      <c r="O8887" s="3" t="str">
        <f>VLOOKUP(Tabla1[[#This Row],[nemo]],'Nemos y clasificaciones'!$A$1:$C$3000,3,FALSE)</f>
        <v>ETF</v>
      </c>
      <c r="P8887" s="3"/>
      <c r="Q8887" s="3"/>
    </row>
    <row r="8888" spans="1:17" x14ac:dyDescent="0.25">
      <c r="A8888" t="s">
        <v>5184</v>
      </c>
      <c r="B8888" s="1">
        <v>43815</v>
      </c>
      <c r="C8888" s="1">
        <v>43819</v>
      </c>
      <c r="D8888" t="s">
        <v>21</v>
      </c>
      <c r="E8888" t="s">
        <v>1321</v>
      </c>
      <c r="F8888">
        <v>0</v>
      </c>
      <c r="G8888">
        <v>100000</v>
      </c>
      <c r="H8888">
        <v>0</v>
      </c>
      <c r="I8888">
        <v>0</v>
      </c>
      <c r="J8888">
        <v>0</v>
      </c>
      <c r="K8888">
        <v>0.434</v>
      </c>
      <c r="L8888" t="s">
        <v>23</v>
      </c>
      <c r="M8888" s="3">
        <v>43400</v>
      </c>
      <c r="N8888" s="2" t="str">
        <f>VLOOKUP(Tabla1[[#This Row],[nemo]],'Nemos y clasificaciones'!$A$2:$B$5000,2,FALSE)</f>
        <v>ISHARES MSCI MEXICO CAPPED ETF</v>
      </c>
      <c r="O8888" s="3" t="str">
        <f>VLOOKUP(Tabla1[[#This Row],[nemo]],'Nemos y clasificaciones'!$A$1:$C$3000,3,FALSE)</f>
        <v>ETF</v>
      </c>
      <c r="P8888" s="3"/>
      <c r="Q8888" s="3"/>
    </row>
    <row r="8889" spans="1:17" x14ac:dyDescent="0.25">
      <c r="A8889" t="s">
        <v>11072</v>
      </c>
      <c r="B8889" s="1">
        <v>42359</v>
      </c>
      <c r="C8889" s="1">
        <v>42366</v>
      </c>
      <c r="D8889" t="s">
        <v>21</v>
      </c>
      <c r="E8889" t="s">
        <v>1321</v>
      </c>
      <c r="F8889">
        <v>0</v>
      </c>
      <c r="G8889">
        <v>100000</v>
      </c>
      <c r="H8889">
        <v>0</v>
      </c>
      <c r="I8889">
        <v>0</v>
      </c>
      <c r="J8889">
        <v>0</v>
      </c>
      <c r="K8889">
        <v>0.41699999999999998</v>
      </c>
      <c r="L8889" t="s">
        <v>23</v>
      </c>
      <c r="M8889" s="3">
        <v>41700</v>
      </c>
      <c r="N8889" s="2" t="str">
        <f>VLOOKUP(Tabla1[[#This Row],[nemo]],'Nemos y clasificaciones'!$A$2:$B$5000,2,FALSE)</f>
        <v>ISHARES MSCI MEXICO CAPPED ETF</v>
      </c>
      <c r="O8889" s="3" t="str">
        <f>VLOOKUP(Tabla1[[#This Row],[nemo]],'Nemos y clasificaciones'!$A$1:$C$3000,3,FALSE)</f>
        <v>ETF</v>
      </c>
      <c r="P8889" s="3"/>
      <c r="Q8889" s="3"/>
    </row>
    <row r="8890" spans="1:17" x14ac:dyDescent="0.25">
      <c r="A8890" t="s">
        <v>11425</v>
      </c>
      <c r="B8890" s="1">
        <v>42180</v>
      </c>
      <c r="C8890" s="1">
        <v>42186</v>
      </c>
      <c r="D8890" t="s">
        <v>21</v>
      </c>
      <c r="E8890" t="s">
        <v>1321</v>
      </c>
      <c r="F8890">
        <v>0</v>
      </c>
      <c r="G8890">
        <v>100000</v>
      </c>
      <c r="H8890">
        <v>0</v>
      </c>
      <c r="I8890">
        <v>0</v>
      </c>
      <c r="J8890">
        <v>0</v>
      </c>
      <c r="K8890">
        <v>0.41599999999999998</v>
      </c>
      <c r="L8890" t="s">
        <v>23</v>
      </c>
      <c r="M8890" s="3">
        <v>41600</v>
      </c>
      <c r="N8890" s="2" t="str">
        <f>VLOOKUP(Tabla1[[#This Row],[nemo]],'Nemos y clasificaciones'!$A$2:$B$5000,2,FALSE)</f>
        <v>ISHARES MSCI MEXICO CAPPED ETF</v>
      </c>
      <c r="O8890" s="3" t="str">
        <f>VLOOKUP(Tabla1[[#This Row],[nemo]],'Nemos y clasificaciones'!$A$1:$C$3000,3,FALSE)</f>
        <v>ETF</v>
      </c>
      <c r="P8890" s="3"/>
      <c r="Q8890" s="3"/>
    </row>
    <row r="8891" spans="1:17" x14ac:dyDescent="0.25">
      <c r="A8891" t="s">
        <v>1320</v>
      </c>
      <c r="B8891" s="1">
        <v>44357</v>
      </c>
      <c r="C8891" s="1">
        <v>44363</v>
      </c>
      <c r="D8891" t="s">
        <v>21</v>
      </c>
      <c r="E8891" t="s">
        <v>1321</v>
      </c>
      <c r="F8891">
        <v>0</v>
      </c>
      <c r="G8891">
        <v>100000</v>
      </c>
      <c r="H8891">
        <v>0</v>
      </c>
      <c r="I8891">
        <v>0</v>
      </c>
      <c r="J8891">
        <v>0</v>
      </c>
      <c r="K8891">
        <v>0.38700000000000001</v>
      </c>
      <c r="L8891" t="s">
        <v>23</v>
      </c>
      <c r="M8891" s="3">
        <v>38700</v>
      </c>
      <c r="N8891" s="2" t="str">
        <f>VLOOKUP(Tabla1[[#This Row],[nemo]],'Nemos y clasificaciones'!$A$2:$B$5000,2,FALSE)</f>
        <v>ISHARES MSCI MEXICO CAPPED ETF</v>
      </c>
      <c r="O8891" s="3" t="str">
        <f>VLOOKUP(Tabla1[[#This Row],[nemo]],'Nemos y clasificaciones'!$A$1:$C$3000,3,FALSE)</f>
        <v>ETF</v>
      </c>
      <c r="P8891" s="3"/>
      <c r="Q8891" s="3"/>
    </row>
    <row r="8892" spans="1:17" x14ac:dyDescent="0.25">
      <c r="A8892" t="s">
        <v>7101</v>
      </c>
      <c r="B8892" s="1">
        <v>43452</v>
      </c>
      <c r="C8892" s="1">
        <v>43458</v>
      </c>
      <c r="D8892" t="s">
        <v>21</v>
      </c>
      <c r="E8892" t="s">
        <v>1321</v>
      </c>
      <c r="F8892">
        <v>0</v>
      </c>
      <c r="G8892">
        <v>100000</v>
      </c>
      <c r="H8892">
        <v>0</v>
      </c>
      <c r="I8892">
        <v>0</v>
      </c>
      <c r="J8892">
        <v>0</v>
      </c>
      <c r="K8892">
        <v>0.372</v>
      </c>
      <c r="L8892" t="s">
        <v>23</v>
      </c>
      <c r="M8892" s="3">
        <v>37200</v>
      </c>
      <c r="N8892" s="2" t="str">
        <f>VLOOKUP(Tabla1[[#This Row],[nemo]],'Nemos y clasificaciones'!$A$2:$B$5000,2,FALSE)</f>
        <v>ISHARES MSCI MEXICO CAPPED ETF</v>
      </c>
      <c r="O8892" s="3" t="str">
        <f>VLOOKUP(Tabla1[[#This Row],[nemo]],'Nemos y clasificaciones'!$A$1:$C$3000,3,FALSE)</f>
        <v>ETF</v>
      </c>
      <c r="P8892" s="3"/>
      <c r="Q8892" s="3"/>
    </row>
    <row r="8893" spans="1:17" x14ac:dyDescent="0.25">
      <c r="A8893" t="s">
        <v>2948</v>
      </c>
      <c r="B8893" s="1">
        <v>44179</v>
      </c>
      <c r="C8893" s="1">
        <v>44183</v>
      </c>
      <c r="D8893" t="s">
        <v>21</v>
      </c>
      <c r="E8893" t="s">
        <v>1321</v>
      </c>
      <c r="F8893">
        <v>0</v>
      </c>
      <c r="G8893">
        <v>100000</v>
      </c>
      <c r="H8893">
        <v>0</v>
      </c>
      <c r="I8893">
        <v>0</v>
      </c>
      <c r="J8893">
        <v>0</v>
      </c>
      <c r="K8893">
        <v>0.34699999999999998</v>
      </c>
      <c r="L8893" t="s">
        <v>23</v>
      </c>
      <c r="M8893" s="3">
        <v>34700</v>
      </c>
      <c r="N8893" s="2" t="str">
        <f>VLOOKUP(Tabla1[[#This Row],[nemo]],'Nemos y clasificaciones'!$A$2:$B$5000,2,FALSE)</f>
        <v>ISHARES MSCI MEXICO CAPPED ETF</v>
      </c>
      <c r="O8893" s="3" t="str">
        <f>VLOOKUP(Tabla1[[#This Row],[nemo]],'Nemos y clasificaciones'!$A$1:$C$3000,3,FALSE)</f>
        <v>ETF</v>
      </c>
      <c r="P8893" s="3"/>
      <c r="Q8893" s="3"/>
    </row>
    <row r="8894" spans="1:17" x14ac:dyDescent="0.25">
      <c r="A8894" t="s">
        <v>10983</v>
      </c>
      <c r="B8894" s="1">
        <v>42367</v>
      </c>
      <c r="C8894" s="1">
        <v>42374</v>
      </c>
      <c r="D8894" t="s">
        <v>21</v>
      </c>
      <c r="E8894" t="s">
        <v>1321</v>
      </c>
      <c r="F8894">
        <v>0</v>
      </c>
      <c r="G8894">
        <v>100000</v>
      </c>
      <c r="H8894">
        <v>0</v>
      </c>
      <c r="I8894">
        <v>0</v>
      </c>
      <c r="J8894">
        <v>0</v>
      </c>
      <c r="K8894">
        <v>0.33100000000000002</v>
      </c>
      <c r="L8894" t="s">
        <v>23</v>
      </c>
      <c r="M8894" s="3">
        <v>33100</v>
      </c>
      <c r="N8894" s="2" t="str">
        <f>VLOOKUP(Tabla1[[#This Row],[nemo]],'Nemos y clasificaciones'!$A$2:$B$5000,2,FALSE)</f>
        <v>ISHARES MSCI MEXICO CAPPED ETF</v>
      </c>
      <c r="O8894" s="3" t="str">
        <f>VLOOKUP(Tabla1[[#This Row],[nemo]],'Nemos y clasificaciones'!$A$1:$C$3000,3,FALSE)</f>
        <v>ETF</v>
      </c>
      <c r="P8894" s="3"/>
      <c r="Q8894" s="3"/>
    </row>
    <row r="8895" spans="1:17" x14ac:dyDescent="0.25">
      <c r="A8895" t="s">
        <v>10038</v>
      </c>
      <c r="B8895" s="1">
        <v>42725</v>
      </c>
      <c r="C8895" s="1">
        <v>42732</v>
      </c>
      <c r="D8895" t="s">
        <v>21</v>
      </c>
      <c r="E8895" t="s">
        <v>1321</v>
      </c>
      <c r="F8895">
        <v>0</v>
      </c>
      <c r="G8895">
        <v>100000</v>
      </c>
      <c r="H8895">
        <v>0</v>
      </c>
      <c r="I8895">
        <v>0</v>
      </c>
      <c r="J8895">
        <v>0</v>
      </c>
      <c r="K8895">
        <v>0.19900000000000001</v>
      </c>
      <c r="L8895" t="s">
        <v>23</v>
      </c>
      <c r="M8895" s="3">
        <v>19900</v>
      </c>
      <c r="N8895" s="2" t="str">
        <f>VLOOKUP(Tabla1[[#This Row],[nemo]],'Nemos y clasificaciones'!$A$2:$B$5000,2,FALSE)</f>
        <v>ISHARES MSCI MEXICO CAPPED ETF</v>
      </c>
      <c r="O8895" s="3" t="str">
        <f>VLOOKUP(Tabla1[[#This Row],[nemo]],'Nemos y clasificaciones'!$A$1:$C$3000,3,FALSE)</f>
        <v>ETF</v>
      </c>
      <c r="P8895" s="3"/>
      <c r="Q8895" s="3"/>
    </row>
    <row r="8896" spans="1:17" x14ac:dyDescent="0.25">
      <c r="A8896" t="s">
        <v>2726</v>
      </c>
      <c r="B8896" s="1">
        <v>44195</v>
      </c>
      <c r="C8896" s="1">
        <v>44202</v>
      </c>
      <c r="D8896" t="s">
        <v>21</v>
      </c>
      <c r="E8896" t="s">
        <v>1321</v>
      </c>
      <c r="F8896">
        <v>0</v>
      </c>
      <c r="G8896">
        <v>100000</v>
      </c>
      <c r="H8896">
        <v>0</v>
      </c>
      <c r="I8896">
        <v>0</v>
      </c>
      <c r="J8896">
        <v>0</v>
      </c>
      <c r="K8896">
        <v>0.14399999999999999</v>
      </c>
      <c r="L8896" t="s">
        <v>23</v>
      </c>
      <c r="M8896" s="3">
        <v>14400</v>
      </c>
      <c r="N8896" s="2" t="str">
        <f>VLOOKUP(Tabla1[[#This Row],[nemo]],'Nemos y clasificaciones'!$A$2:$B$5000,2,FALSE)</f>
        <v>ISHARES MSCI MEXICO CAPPED ETF</v>
      </c>
      <c r="O8896" s="3" t="str">
        <f>VLOOKUP(Tabla1[[#This Row],[nemo]],'Nemos y clasificaciones'!$A$1:$C$3000,3,FALSE)</f>
        <v>ETF</v>
      </c>
      <c r="P8896" s="3"/>
      <c r="Q8896" s="3"/>
    </row>
    <row r="8897" spans="1:17" x14ac:dyDescent="0.25">
      <c r="A8897" t="s">
        <v>3955</v>
      </c>
      <c r="B8897" s="1">
        <v>43997</v>
      </c>
      <c r="C8897" s="1">
        <v>44001</v>
      </c>
      <c r="D8897" t="s">
        <v>21</v>
      </c>
      <c r="E8897" t="s">
        <v>1321</v>
      </c>
      <c r="F8897">
        <v>0</v>
      </c>
      <c r="G8897">
        <v>100000</v>
      </c>
      <c r="H8897">
        <v>0</v>
      </c>
      <c r="I8897">
        <v>0</v>
      </c>
      <c r="J8897">
        <v>0</v>
      </c>
      <c r="K8897">
        <v>0.124</v>
      </c>
      <c r="L8897" t="s">
        <v>23</v>
      </c>
      <c r="M8897" s="3">
        <v>12400</v>
      </c>
      <c r="N8897" s="2" t="str">
        <f>VLOOKUP(Tabla1[[#This Row],[nemo]],'Nemos y clasificaciones'!$A$2:$B$5000,2,FALSE)</f>
        <v>ISHARES MSCI MEXICO CAPPED ETF</v>
      </c>
      <c r="O8897" s="3" t="str">
        <f>VLOOKUP(Tabla1[[#This Row],[nemo]],'Nemos y clasificaciones'!$A$1:$C$3000,3,FALSE)</f>
        <v>ETF</v>
      </c>
      <c r="P8897" s="3"/>
      <c r="Q8897" s="3"/>
    </row>
    <row r="8898" spans="1:17" x14ac:dyDescent="0.25">
      <c r="A8898" t="s">
        <v>8765</v>
      </c>
      <c r="B8898" s="1">
        <v>43088</v>
      </c>
      <c r="C8898" s="1">
        <v>43095</v>
      </c>
      <c r="D8898" t="s">
        <v>21</v>
      </c>
      <c r="E8898" t="s">
        <v>2950</v>
      </c>
      <c r="F8898">
        <v>0</v>
      </c>
      <c r="G8898">
        <v>100000</v>
      </c>
      <c r="H8898">
        <v>0</v>
      </c>
      <c r="I8898">
        <v>0</v>
      </c>
      <c r="J8898">
        <v>0</v>
      </c>
      <c r="K8898">
        <v>2.1760000000000002</v>
      </c>
      <c r="L8898" t="s">
        <v>16</v>
      </c>
      <c r="M8898" s="2">
        <v>217600</v>
      </c>
      <c r="N8898" s="2" t="str">
        <f>VLOOKUP(Tabla1[[#This Row],[nemo]],'Nemos y clasificaciones'!$A$2:$B$5000,2,FALSE)</f>
        <v>ISHARES MSCI SOUTH KOREA CAPPED ETF</v>
      </c>
      <c r="O8898" s="2" t="str">
        <f>VLOOKUP(Tabla1[[#This Row],[nemo]],'Nemos y clasificaciones'!$A$1:$C$3000,3,FALSE)</f>
        <v>ETF</v>
      </c>
      <c r="P8898" s="2"/>
      <c r="Q8898" s="2"/>
    </row>
    <row r="8899" spans="1:17" x14ac:dyDescent="0.25">
      <c r="A8899" t="s">
        <v>5192</v>
      </c>
      <c r="B8899" s="1">
        <v>43815</v>
      </c>
      <c r="C8899" s="1">
        <v>43819</v>
      </c>
      <c r="D8899" t="s">
        <v>21</v>
      </c>
      <c r="E8899" t="s">
        <v>2950</v>
      </c>
      <c r="F8899">
        <v>0</v>
      </c>
      <c r="G8899">
        <v>100000</v>
      </c>
      <c r="H8899">
        <v>0</v>
      </c>
      <c r="I8899">
        <v>0</v>
      </c>
      <c r="J8899">
        <v>0</v>
      </c>
      <c r="K8899">
        <v>1.3080000000000001</v>
      </c>
      <c r="L8899" t="s">
        <v>16</v>
      </c>
      <c r="M8899" s="2">
        <v>130800</v>
      </c>
      <c r="N8899" s="2" t="str">
        <f>VLOOKUP(Tabla1[[#This Row],[nemo]],'Nemos y clasificaciones'!$A$2:$B$5000,2,FALSE)</f>
        <v>ISHARES MSCI SOUTH KOREA CAPPED ETF</v>
      </c>
      <c r="O8899" s="2" t="str">
        <f>VLOOKUP(Tabla1[[#This Row],[nemo]],'Nemos y clasificaciones'!$A$1:$C$3000,3,FALSE)</f>
        <v>ETF</v>
      </c>
      <c r="P8899" s="2"/>
      <c r="Q8899" s="2"/>
    </row>
    <row r="8900" spans="1:17" x14ac:dyDescent="0.25">
      <c r="A8900" t="s">
        <v>11065</v>
      </c>
      <c r="B8900" s="1">
        <v>42359</v>
      </c>
      <c r="C8900" s="1">
        <v>42366</v>
      </c>
      <c r="D8900" t="s">
        <v>21</v>
      </c>
      <c r="E8900" t="s">
        <v>2950</v>
      </c>
      <c r="F8900">
        <v>0</v>
      </c>
      <c r="G8900">
        <v>100000</v>
      </c>
      <c r="H8900">
        <v>0</v>
      </c>
      <c r="I8900">
        <v>0</v>
      </c>
      <c r="J8900">
        <v>0</v>
      </c>
      <c r="K8900">
        <v>1.202</v>
      </c>
      <c r="L8900" t="s">
        <v>16</v>
      </c>
      <c r="M8900" s="2">
        <v>120200</v>
      </c>
      <c r="N8900" s="2" t="str">
        <f>VLOOKUP(Tabla1[[#This Row],[nemo]],'Nemos y clasificaciones'!$A$2:$B$5000,2,FALSE)</f>
        <v>ISHARES MSCI SOUTH KOREA CAPPED ETF</v>
      </c>
      <c r="O8900" s="2" t="str">
        <f>VLOOKUP(Tabla1[[#This Row],[nemo]],'Nemos y clasificaciones'!$A$1:$C$3000,3,FALSE)</f>
        <v>ETF</v>
      </c>
      <c r="P8900" s="2"/>
      <c r="Q8900" s="2"/>
    </row>
    <row r="8901" spans="1:17" x14ac:dyDescent="0.25">
      <c r="A8901" t="s">
        <v>7109</v>
      </c>
      <c r="B8901" s="1">
        <v>43452</v>
      </c>
      <c r="C8901" s="1">
        <v>43458</v>
      </c>
      <c r="D8901" t="s">
        <v>21</v>
      </c>
      <c r="E8901" t="s">
        <v>2950</v>
      </c>
      <c r="F8901">
        <v>0</v>
      </c>
      <c r="G8901">
        <v>100000</v>
      </c>
      <c r="H8901">
        <v>0</v>
      </c>
      <c r="I8901">
        <v>0</v>
      </c>
      <c r="J8901">
        <v>0</v>
      </c>
      <c r="K8901">
        <v>0.79</v>
      </c>
      <c r="L8901" t="s">
        <v>23</v>
      </c>
      <c r="M8901" s="3">
        <v>79000</v>
      </c>
      <c r="N8901" s="2" t="str">
        <f>VLOOKUP(Tabla1[[#This Row],[nemo]],'Nemos y clasificaciones'!$A$2:$B$5000,2,FALSE)</f>
        <v>ISHARES MSCI SOUTH KOREA CAPPED ETF</v>
      </c>
      <c r="O8901" s="3" t="str">
        <f>VLOOKUP(Tabla1[[#This Row],[nemo]],'Nemos y clasificaciones'!$A$1:$C$3000,3,FALSE)</f>
        <v>ETF</v>
      </c>
      <c r="P8901" s="3"/>
      <c r="Q8901" s="3"/>
    </row>
    <row r="8902" spans="1:17" x14ac:dyDescent="0.25">
      <c r="A8902" t="s">
        <v>10044</v>
      </c>
      <c r="B8902" s="1">
        <v>42725</v>
      </c>
      <c r="C8902" s="1">
        <v>42732</v>
      </c>
      <c r="D8902" t="s">
        <v>21</v>
      </c>
      <c r="E8902" t="s">
        <v>2950</v>
      </c>
      <c r="F8902">
        <v>0</v>
      </c>
      <c r="G8902">
        <v>100000</v>
      </c>
      <c r="H8902">
        <v>0</v>
      </c>
      <c r="I8902">
        <v>0</v>
      </c>
      <c r="J8902">
        <v>0</v>
      </c>
      <c r="K8902">
        <v>0.64500000000000002</v>
      </c>
      <c r="L8902" t="s">
        <v>23</v>
      </c>
      <c r="M8902" s="3">
        <v>64500</v>
      </c>
      <c r="N8902" s="2" t="str">
        <f>VLOOKUP(Tabla1[[#This Row],[nemo]],'Nemos y clasificaciones'!$A$2:$B$5000,2,FALSE)</f>
        <v>ISHARES MSCI SOUTH KOREA CAPPED ETF</v>
      </c>
      <c r="O8902" s="3" t="str">
        <f>VLOOKUP(Tabla1[[#This Row],[nemo]],'Nemos y clasificaciones'!$A$1:$C$3000,3,FALSE)</f>
        <v>ETF</v>
      </c>
      <c r="P8902" s="3"/>
      <c r="Q8902" s="3"/>
    </row>
    <row r="8903" spans="1:17" x14ac:dyDescent="0.25">
      <c r="A8903" t="s">
        <v>2949</v>
      </c>
      <c r="B8903" s="1">
        <v>44179</v>
      </c>
      <c r="C8903" s="1">
        <v>44183</v>
      </c>
      <c r="D8903" t="s">
        <v>21</v>
      </c>
      <c r="E8903" t="s">
        <v>2950</v>
      </c>
      <c r="F8903">
        <v>0</v>
      </c>
      <c r="G8903">
        <v>100000</v>
      </c>
      <c r="H8903">
        <v>0</v>
      </c>
      <c r="I8903">
        <v>0</v>
      </c>
      <c r="J8903">
        <v>0</v>
      </c>
      <c r="K8903">
        <v>0.63</v>
      </c>
      <c r="L8903" t="s">
        <v>23</v>
      </c>
      <c r="M8903" s="3">
        <v>63000</v>
      </c>
      <c r="N8903" s="2" t="str">
        <f>VLOOKUP(Tabla1[[#This Row],[nemo]],'Nemos y clasificaciones'!$A$2:$B$5000,2,FALSE)</f>
        <v>ISHARES MSCI SOUTH KOREA CAPPED ETF</v>
      </c>
      <c r="O8903" s="3" t="str">
        <f>VLOOKUP(Tabla1[[#This Row],[nemo]],'Nemos y clasificaciones'!$A$1:$C$3000,3,FALSE)</f>
        <v>ETF</v>
      </c>
      <c r="P8903" s="3"/>
      <c r="Q8903" s="3"/>
    </row>
    <row r="8904" spans="1:17" x14ac:dyDescent="0.25">
      <c r="A8904" t="s">
        <v>1322</v>
      </c>
      <c r="B8904" s="1">
        <v>44357</v>
      </c>
      <c r="C8904" s="1">
        <v>44363</v>
      </c>
      <c r="D8904" t="s">
        <v>21</v>
      </c>
      <c r="E8904" t="s">
        <v>1323</v>
      </c>
      <c r="F8904">
        <v>0</v>
      </c>
      <c r="G8904">
        <v>100000</v>
      </c>
      <c r="H8904">
        <v>0</v>
      </c>
      <c r="I8904">
        <v>0</v>
      </c>
      <c r="J8904">
        <v>0</v>
      </c>
      <c r="K8904">
        <v>0.626</v>
      </c>
      <c r="L8904" t="s">
        <v>23</v>
      </c>
      <c r="M8904" s="3">
        <v>62600</v>
      </c>
      <c r="N8904" s="2" t="str">
        <f>VLOOKUP(Tabla1[[#This Row],[nemo]],'Nemos y clasificaciones'!$A$2:$B$5000,2,FALSE)</f>
        <v>ISHARES MSCI BRAZIL ETF</v>
      </c>
      <c r="O8904" s="3" t="str">
        <f>VLOOKUP(Tabla1[[#This Row],[nemo]],'Nemos y clasificaciones'!$A$1:$C$3000,3,FALSE)</f>
        <v>ETF</v>
      </c>
      <c r="P8904" s="3"/>
      <c r="Q8904" s="3"/>
    </row>
    <row r="8905" spans="1:17" x14ac:dyDescent="0.25">
      <c r="A8905" t="s">
        <v>11411</v>
      </c>
      <c r="B8905" s="1">
        <v>42180</v>
      </c>
      <c r="C8905" s="1">
        <v>42186</v>
      </c>
      <c r="D8905" t="s">
        <v>21</v>
      </c>
      <c r="E8905" t="s">
        <v>1323</v>
      </c>
      <c r="F8905">
        <v>0</v>
      </c>
      <c r="G8905">
        <v>100000</v>
      </c>
      <c r="H8905">
        <v>0</v>
      </c>
      <c r="I8905">
        <v>0</v>
      </c>
      <c r="J8905">
        <v>0</v>
      </c>
      <c r="K8905">
        <v>0.61099999999999999</v>
      </c>
      <c r="L8905" t="s">
        <v>23</v>
      </c>
      <c r="M8905" s="3">
        <v>61100</v>
      </c>
      <c r="N8905" s="2" t="str">
        <f>VLOOKUP(Tabla1[[#This Row],[nemo]],'Nemos y clasificaciones'!$A$2:$B$5000,2,FALSE)</f>
        <v>ISHARES MSCI BRAZIL ETF</v>
      </c>
      <c r="O8905" s="3" t="str">
        <f>VLOOKUP(Tabla1[[#This Row],[nemo]],'Nemos y clasificaciones'!$A$1:$C$3000,3,FALSE)</f>
        <v>ETF</v>
      </c>
      <c r="P8905" s="3"/>
      <c r="Q8905" s="3"/>
    </row>
    <row r="8906" spans="1:17" x14ac:dyDescent="0.25">
      <c r="A8906" t="s">
        <v>5191</v>
      </c>
      <c r="B8906" s="1">
        <v>43815</v>
      </c>
      <c r="C8906" s="1">
        <v>43819</v>
      </c>
      <c r="D8906" t="s">
        <v>21</v>
      </c>
      <c r="E8906" t="s">
        <v>1323</v>
      </c>
      <c r="F8906">
        <v>0</v>
      </c>
      <c r="G8906">
        <v>100000</v>
      </c>
      <c r="H8906">
        <v>0</v>
      </c>
      <c r="I8906">
        <v>0</v>
      </c>
      <c r="J8906">
        <v>0</v>
      </c>
      <c r="K8906">
        <v>0.57699999999999996</v>
      </c>
      <c r="L8906" t="s">
        <v>23</v>
      </c>
      <c r="M8906" s="3">
        <v>57700</v>
      </c>
      <c r="N8906" s="2" t="str">
        <f>VLOOKUP(Tabla1[[#This Row],[nemo]],'Nemos y clasificaciones'!$A$2:$B$5000,2,FALSE)</f>
        <v>ISHARES MSCI BRAZIL ETF</v>
      </c>
      <c r="O8906" s="3" t="str">
        <f>VLOOKUP(Tabla1[[#This Row],[nemo]],'Nemos y clasificaciones'!$A$1:$C$3000,3,FALSE)</f>
        <v>ETF</v>
      </c>
      <c r="P8906" s="3"/>
      <c r="Q8906" s="3"/>
    </row>
    <row r="8907" spans="1:17" x14ac:dyDescent="0.25">
      <c r="A8907" t="s">
        <v>7108</v>
      </c>
      <c r="B8907" s="1">
        <v>43452</v>
      </c>
      <c r="C8907" s="1">
        <v>43458</v>
      </c>
      <c r="D8907" t="s">
        <v>21</v>
      </c>
      <c r="E8907" t="s">
        <v>1323</v>
      </c>
      <c r="F8907">
        <v>0</v>
      </c>
      <c r="G8907">
        <v>100000</v>
      </c>
      <c r="H8907">
        <v>0</v>
      </c>
      <c r="I8907">
        <v>0</v>
      </c>
      <c r="J8907">
        <v>0</v>
      </c>
      <c r="K8907">
        <v>0.57399999999999995</v>
      </c>
      <c r="L8907" t="s">
        <v>23</v>
      </c>
      <c r="M8907" s="3">
        <v>57400</v>
      </c>
      <c r="N8907" s="2" t="str">
        <f>VLOOKUP(Tabla1[[#This Row],[nemo]],'Nemos y clasificaciones'!$A$2:$B$5000,2,FALSE)</f>
        <v>ISHARES MSCI BRAZIL ETF</v>
      </c>
      <c r="O8907" s="3" t="str">
        <f>VLOOKUP(Tabla1[[#This Row],[nemo]],'Nemos y clasificaciones'!$A$1:$C$3000,3,FALSE)</f>
        <v>ETF</v>
      </c>
      <c r="P8907" s="3"/>
      <c r="Q8907" s="3"/>
    </row>
    <row r="8908" spans="1:17" x14ac:dyDescent="0.25">
      <c r="A8908" t="s">
        <v>6019</v>
      </c>
      <c r="B8908" s="1">
        <v>43633</v>
      </c>
      <c r="C8908" s="1">
        <v>43637</v>
      </c>
      <c r="D8908" t="s">
        <v>21</v>
      </c>
      <c r="E8908" t="s">
        <v>1323</v>
      </c>
      <c r="F8908">
        <v>0</v>
      </c>
      <c r="G8908">
        <v>100000</v>
      </c>
      <c r="H8908">
        <v>0</v>
      </c>
      <c r="I8908">
        <v>0</v>
      </c>
      <c r="J8908">
        <v>0</v>
      </c>
      <c r="K8908">
        <v>0.53100000000000003</v>
      </c>
      <c r="L8908" t="s">
        <v>23</v>
      </c>
      <c r="M8908" s="3">
        <v>53100</v>
      </c>
      <c r="N8908" s="2" t="str">
        <f>VLOOKUP(Tabla1[[#This Row],[nemo]],'Nemos y clasificaciones'!$A$2:$B$5000,2,FALSE)</f>
        <v>ISHARES MSCI BRAZIL ETF</v>
      </c>
      <c r="O8908" s="3" t="str">
        <f>VLOOKUP(Tabla1[[#This Row],[nemo]],'Nemos y clasificaciones'!$A$1:$C$3000,3,FALSE)</f>
        <v>ETF</v>
      </c>
      <c r="P8908" s="3"/>
      <c r="Q8908" s="3"/>
    </row>
    <row r="8909" spans="1:17" x14ac:dyDescent="0.25">
      <c r="A8909" t="s">
        <v>7832</v>
      </c>
      <c r="B8909" s="1">
        <v>43270</v>
      </c>
      <c r="C8909" s="1">
        <v>43276</v>
      </c>
      <c r="D8909" t="s">
        <v>21</v>
      </c>
      <c r="E8909" t="s">
        <v>1323</v>
      </c>
      <c r="F8909">
        <v>0</v>
      </c>
      <c r="G8909">
        <v>100000</v>
      </c>
      <c r="H8909">
        <v>0</v>
      </c>
      <c r="I8909">
        <v>0</v>
      </c>
      <c r="J8909">
        <v>0</v>
      </c>
      <c r="K8909">
        <v>0.53100000000000003</v>
      </c>
      <c r="L8909" t="s">
        <v>23</v>
      </c>
      <c r="M8909" s="3">
        <v>53100</v>
      </c>
      <c r="N8909" s="2" t="str">
        <f>VLOOKUP(Tabla1[[#This Row],[nemo]],'Nemos y clasificaciones'!$A$2:$B$5000,2,FALSE)</f>
        <v>ISHARES MSCI BRAZIL ETF</v>
      </c>
      <c r="O8909" s="3" t="str">
        <f>VLOOKUP(Tabla1[[#This Row],[nemo]],'Nemos y clasificaciones'!$A$1:$C$3000,3,FALSE)</f>
        <v>ETF</v>
      </c>
      <c r="P8909" s="3"/>
      <c r="Q8909" s="3"/>
    </row>
    <row r="8910" spans="1:17" x14ac:dyDescent="0.25">
      <c r="A8910" t="s">
        <v>10043</v>
      </c>
      <c r="B8910" s="1">
        <v>42725</v>
      </c>
      <c r="C8910" s="1">
        <v>42732</v>
      </c>
      <c r="D8910" t="s">
        <v>21</v>
      </c>
      <c r="E8910" t="s">
        <v>1323</v>
      </c>
      <c r="F8910">
        <v>0</v>
      </c>
      <c r="G8910">
        <v>100000</v>
      </c>
      <c r="H8910">
        <v>0</v>
      </c>
      <c r="I8910">
        <v>0</v>
      </c>
      <c r="J8910">
        <v>0</v>
      </c>
      <c r="K8910">
        <v>0.39500000000000002</v>
      </c>
      <c r="L8910" t="s">
        <v>23</v>
      </c>
      <c r="M8910" s="3">
        <v>39500</v>
      </c>
      <c r="N8910" s="2" t="str">
        <f>VLOOKUP(Tabla1[[#This Row],[nemo]],'Nemos y clasificaciones'!$A$2:$B$5000,2,FALSE)</f>
        <v>ISHARES MSCI BRAZIL ETF</v>
      </c>
      <c r="O8910" s="3" t="str">
        <f>VLOOKUP(Tabla1[[#This Row],[nemo]],'Nemos y clasificaciones'!$A$1:$C$3000,3,FALSE)</f>
        <v>ETF</v>
      </c>
      <c r="P8910" s="3"/>
      <c r="Q8910" s="3"/>
    </row>
    <row r="8911" spans="1:17" x14ac:dyDescent="0.25">
      <c r="A8911" t="s">
        <v>8764</v>
      </c>
      <c r="B8911" s="1">
        <v>43088</v>
      </c>
      <c r="C8911" s="1">
        <v>43095</v>
      </c>
      <c r="D8911" t="s">
        <v>21</v>
      </c>
      <c r="E8911" t="s">
        <v>1323</v>
      </c>
      <c r="F8911">
        <v>0</v>
      </c>
      <c r="G8911">
        <v>100000</v>
      </c>
      <c r="H8911">
        <v>0</v>
      </c>
      <c r="I8911">
        <v>0</v>
      </c>
      <c r="J8911">
        <v>0</v>
      </c>
      <c r="K8911">
        <v>0.36499999999999999</v>
      </c>
      <c r="L8911" t="s">
        <v>23</v>
      </c>
      <c r="M8911" s="3">
        <v>36500</v>
      </c>
      <c r="N8911" s="2" t="str">
        <f>VLOOKUP(Tabla1[[#This Row],[nemo]],'Nemos y clasificaciones'!$A$2:$B$5000,2,FALSE)</f>
        <v>ISHARES MSCI BRAZIL ETF</v>
      </c>
      <c r="O8911" s="3" t="str">
        <f>VLOOKUP(Tabla1[[#This Row],[nemo]],'Nemos y clasificaciones'!$A$1:$C$3000,3,FALSE)</f>
        <v>ETF</v>
      </c>
      <c r="P8911" s="3"/>
      <c r="Q8911" s="3"/>
    </row>
    <row r="8912" spans="1:17" x14ac:dyDescent="0.25">
      <c r="A8912" t="s">
        <v>3968</v>
      </c>
      <c r="B8912" s="1">
        <v>43997</v>
      </c>
      <c r="C8912" s="1">
        <v>44001</v>
      </c>
      <c r="D8912" t="s">
        <v>21</v>
      </c>
      <c r="E8912" t="s">
        <v>1323</v>
      </c>
      <c r="F8912">
        <v>0</v>
      </c>
      <c r="G8912">
        <v>100000</v>
      </c>
      <c r="H8912">
        <v>0</v>
      </c>
      <c r="I8912">
        <v>0</v>
      </c>
      <c r="J8912">
        <v>0</v>
      </c>
      <c r="K8912">
        <v>0.35699999999999998</v>
      </c>
      <c r="L8912" t="s">
        <v>23</v>
      </c>
      <c r="M8912" s="3">
        <v>35700</v>
      </c>
      <c r="N8912" s="2" t="str">
        <f>VLOOKUP(Tabla1[[#This Row],[nemo]],'Nemos y clasificaciones'!$A$2:$B$5000,2,FALSE)</f>
        <v>ISHARES MSCI BRAZIL ETF</v>
      </c>
      <c r="O8912" s="3" t="str">
        <f>VLOOKUP(Tabla1[[#This Row],[nemo]],'Nemos y clasificaciones'!$A$1:$C$3000,3,FALSE)</f>
        <v>ETF</v>
      </c>
      <c r="P8912" s="3"/>
      <c r="Q8912" s="3"/>
    </row>
    <row r="8913" spans="1:17" x14ac:dyDescent="0.25">
      <c r="A8913" t="s">
        <v>9276</v>
      </c>
      <c r="B8913" s="1">
        <v>42906</v>
      </c>
      <c r="C8913" s="1">
        <v>42913</v>
      </c>
      <c r="D8913" t="s">
        <v>21</v>
      </c>
      <c r="E8913" t="s">
        <v>1323</v>
      </c>
      <c r="F8913">
        <v>0</v>
      </c>
      <c r="G8913">
        <v>100000</v>
      </c>
      <c r="H8913">
        <v>0</v>
      </c>
      <c r="I8913">
        <v>0</v>
      </c>
      <c r="J8913">
        <v>0</v>
      </c>
      <c r="K8913">
        <v>0.27700000000000002</v>
      </c>
      <c r="L8913" t="s">
        <v>23</v>
      </c>
      <c r="M8913" s="3">
        <v>27700</v>
      </c>
      <c r="N8913" s="2" t="str">
        <f>VLOOKUP(Tabla1[[#This Row],[nemo]],'Nemos y clasificaciones'!$A$2:$B$5000,2,FALSE)</f>
        <v>ISHARES MSCI BRAZIL ETF</v>
      </c>
      <c r="O8913" s="3" t="str">
        <f>VLOOKUP(Tabla1[[#This Row],[nemo]],'Nemos y clasificaciones'!$A$1:$C$3000,3,FALSE)</f>
        <v>ETF</v>
      </c>
      <c r="P8913" s="3"/>
      <c r="Q8913" s="3"/>
    </row>
    <row r="8914" spans="1:17" x14ac:dyDescent="0.25">
      <c r="A8914" t="s">
        <v>2951</v>
      </c>
      <c r="B8914" s="1">
        <v>44179</v>
      </c>
      <c r="C8914" s="1">
        <v>44183</v>
      </c>
      <c r="D8914" t="s">
        <v>21</v>
      </c>
      <c r="E8914" t="s">
        <v>1323</v>
      </c>
      <c r="F8914">
        <v>0</v>
      </c>
      <c r="G8914">
        <v>100000</v>
      </c>
      <c r="H8914">
        <v>0</v>
      </c>
      <c r="I8914">
        <v>0</v>
      </c>
      <c r="J8914">
        <v>0</v>
      </c>
      <c r="K8914">
        <v>0.27600000000000002</v>
      </c>
      <c r="L8914" t="s">
        <v>23</v>
      </c>
      <c r="M8914" s="3">
        <v>27600</v>
      </c>
      <c r="N8914" s="2" t="str">
        <f>VLOOKUP(Tabla1[[#This Row],[nemo]],'Nemos y clasificaciones'!$A$2:$B$5000,2,FALSE)</f>
        <v>ISHARES MSCI BRAZIL ETF</v>
      </c>
      <c r="O8914" s="3" t="str">
        <f>VLOOKUP(Tabla1[[#This Row],[nemo]],'Nemos y clasificaciones'!$A$1:$C$3000,3,FALSE)</f>
        <v>ETF</v>
      </c>
      <c r="P8914" s="3"/>
      <c r="Q8914" s="3"/>
    </row>
    <row r="8915" spans="1:17" x14ac:dyDescent="0.25">
      <c r="A8915" t="s">
        <v>11064</v>
      </c>
      <c r="B8915" s="1">
        <v>42359</v>
      </c>
      <c r="C8915" s="1">
        <v>42366</v>
      </c>
      <c r="D8915" t="s">
        <v>21</v>
      </c>
      <c r="E8915" t="s">
        <v>1323</v>
      </c>
      <c r="F8915">
        <v>0</v>
      </c>
      <c r="G8915">
        <v>100000</v>
      </c>
      <c r="H8915">
        <v>0</v>
      </c>
      <c r="I8915">
        <v>0</v>
      </c>
      <c r="J8915">
        <v>0</v>
      </c>
      <c r="K8915">
        <v>0.23300000000000001</v>
      </c>
      <c r="L8915" t="s">
        <v>23</v>
      </c>
      <c r="M8915" s="3">
        <v>23300</v>
      </c>
      <c r="N8915" s="2" t="str">
        <f>VLOOKUP(Tabla1[[#This Row],[nemo]],'Nemos y clasificaciones'!$A$2:$B$5000,2,FALSE)</f>
        <v>ISHARES MSCI BRAZIL ETF</v>
      </c>
      <c r="O8915" s="3" t="str">
        <f>VLOOKUP(Tabla1[[#This Row],[nemo]],'Nemos y clasificaciones'!$A$1:$C$3000,3,FALSE)</f>
        <v>ETF</v>
      </c>
      <c r="P8915" s="3"/>
      <c r="Q8915" s="3"/>
    </row>
    <row r="8916" spans="1:17" x14ac:dyDescent="0.25">
      <c r="A8916" t="s">
        <v>10388</v>
      </c>
      <c r="B8916" s="1">
        <v>42543</v>
      </c>
      <c r="C8916" s="1">
        <v>42549</v>
      </c>
      <c r="D8916" t="s">
        <v>21</v>
      </c>
      <c r="E8916" t="s">
        <v>1323</v>
      </c>
      <c r="F8916">
        <v>0</v>
      </c>
      <c r="G8916">
        <v>100000</v>
      </c>
      <c r="H8916">
        <v>0</v>
      </c>
      <c r="I8916">
        <v>0</v>
      </c>
      <c r="J8916">
        <v>0</v>
      </c>
      <c r="K8916">
        <v>0.20799999999999999</v>
      </c>
      <c r="L8916" t="s">
        <v>23</v>
      </c>
      <c r="M8916" s="3">
        <v>20800</v>
      </c>
      <c r="N8916" s="2" t="str">
        <f>VLOOKUP(Tabla1[[#This Row],[nemo]],'Nemos y clasificaciones'!$A$2:$B$5000,2,FALSE)</f>
        <v>ISHARES MSCI BRAZIL ETF</v>
      </c>
      <c r="O8916" s="3" t="str">
        <f>VLOOKUP(Tabla1[[#This Row],[nemo]],'Nemos y clasificaciones'!$A$1:$C$3000,3,FALSE)</f>
        <v>ETF</v>
      </c>
      <c r="P8916" s="3"/>
      <c r="Q8916" s="3"/>
    </row>
    <row r="8917" spans="1:17" x14ac:dyDescent="0.25">
      <c r="A8917" t="s">
        <v>5038</v>
      </c>
      <c r="B8917" s="1">
        <v>43829</v>
      </c>
      <c r="C8917" s="1">
        <v>43836</v>
      </c>
      <c r="D8917" t="s">
        <v>21</v>
      </c>
      <c r="E8917" t="s">
        <v>1323</v>
      </c>
      <c r="F8917">
        <v>0</v>
      </c>
      <c r="G8917">
        <v>100000</v>
      </c>
      <c r="H8917">
        <v>0</v>
      </c>
      <c r="I8917">
        <v>0</v>
      </c>
      <c r="J8917">
        <v>0</v>
      </c>
      <c r="K8917">
        <v>9.7000000000000003E-2</v>
      </c>
      <c r="L8917" t="s">
        <v>23</v>
      </c>
      <c r="M8917" s="4">
        <v>9700</v>
      </c>
      <c r="N8917" s="2" t="str">
        <f>VLOOKUP(Tabla1[[#This Row],[nemo]],'Nemos y clasificaciones'!$A$2:$B$5000,2,FALSE)</f>
        <v>ISHARES MSCI BRAZIL ETF</v>
      </c>
      <c r="O8917" s="4" t="str">
        <f>VLOOKUP(Tabla1[[#This Row],[nemo]],'Nemos y clasificaciones'!$A$1:$C$3000,3,FALSE)</f>
        <v>ETF</v>
      </c>
      <c r="P8917" s="4"/>
      <c r="Q8917" s="4"/>
    </row>
    <row r="8918" spans="1:17" x14ac:dyDescent="0.25">
      <c r="A8918" t="s">
        <v>8673</v>
      </c>
      <c r="B8918" s="1">
        <v>43097</v>
      </c>
      <c r="C8918" s="1">
        <v>43104</v>
      </c>
      <c r="D8918" t="s">
        <v>21</v>
      </c>
      <c r="E8918" t="s">
        <v>1323</v>
      </c>
      <c r="F8918">
        <v>0</v>
      </c>
      <c r="G8918">
        <v>100000</v>
      </c>
      <c r="H8918">
        <v>0</v>
      </c>
      <c r="I8918">
        <v>0</v>
      </c>
      <c r="J8918">
        <v>0</v>
      </c>
      <c r="K8918">
        <v>0.05</v>
      </c>
      <c r="L8918" t="s">
        <v>23</v>
      </c>
      <c r="M8918" s="4">
        <v>5000</v>
      </c>
      <c r="N8918" s="2" t="str">
        <f>VLOOKUP(Tabla1[[#This Row],[nemo]],'Nemos y clasificaciones'!$A$2:$B$5000,2,FALSE)</f>
        <v>ISHARES MSCI BRAZIL ETF</v>
      </c>
      <c r="O8918" s="4" t="str">
        <f>VLOOKUP(Tabla1[[#This Row],[nemo]],'Nemos y clasificaciones'!$A$1:$C$3000,3,FALSE)</f>
        <v>ETF</v>
      </c>
      <c r="P8918" s="4"/>
      <c r="Q8918" s="4"/>
    </row>
    <row r="8919" spans="1:17" x14ac:dyDescent="0.25">
      <c r="A8919" t="s">
        <v>8766</v>
      </c>
      <c r="B8919" s="1">
        <v>43088</v>
      </c>
      <c r="C8919" s="1">
        <v>43095</v>
      </c>
      <c r="D8919" t="s">
        <v>21</v>
      </c>
      <c r="E8919" t="s">
        <v>1325</v>
      </c>
      <c r="F8919">
        <v>0</v>
      </c>
      <c r="G8919">
        <v>100000</v>
      </c>
      <c r="H8919">
        <v>0</v>
      </c>
      <c r="I8919">
        <v>0</v>
      </c>
      <c r="J8919">
        <v>0</v>
      </c>
      <c r="K8919">
        <v>0.37</v>
      </c>
      <c r="L8919" t="s">
        <v>23</v>
      </c>
      <c r="M8919" s="3">
        <v>37000</v>
      </c>
      <c r="N8919" s="2" t="str">
        <f>VLOOKUP(Tabla1[[#This Row],[nemo]],'Nemos y clasificaciones'!$A$2:$B$5000,2,FALSE)</f>
        <v>ISHARES MSCI BRAZIL SMALL-CAP ETF</v>
      </c>
      <c r="O8919" s="3" t="str">
        <f>VLOOKUP(Tabla1[[#This Row],[nemo]],'Nemos y clasificaciones'!$A$1:$C$3000,3,FALSE)</f>
        <v>ETF</v>
      </c>
      <c r="P8919" s="3"/>
      <c r="Q8919" s="3"/>
    </row>
    <row r="8920" spans="1:17" x14ac:dyDescent="0.25">
      <c r="A8920" t="s">
        <v>7833</v>
      </c>
      <c r="B8920" s="1">
        <v>43270</v>
      </c>
      <c r="C8920" s="1">
        <v>43276</v>
      </c>
      <c r="D8920" t="s">
        <v>21</v>
      </c>
      <c r="E8920" t="s">
        <v>1325</v>
      </c>
      <c r="F8920">
        <v>0</v>
      </c>
      <c r="G8920">
        <v>100000</v>
      </c>
      <c r="H8920">
        <v>0</v>
      </c>
      <c r="I8920">
        <v>0</v>
      </c>
      <c r="J8920">
        <v>0</v>
      </c>
      <c r="K8920">
        <v>0.32</v>
      </c>
      <c r="L8920" t="s">
        <v>23</v>
      </c>
      <c r="M8920" s="3">
        <v>32000</v>
      </c>
      <c r="N8920" s="2" t="str">
        <f>VLOOKUP(Tabla1[[#This Row],[nemo]],'Nemos y clasificaciones'!$A$2:$B$5000,2,FALSE)</f>
        <v>ISHARES MSCI BRAZIL SMALL-CAP ETF</v>
      </c>
      <c r="O8920" s="3" t="str">
        <f>VLOOKUP(Tabla1[[#This Row],[nemo]],'Nemos y clasificaciones'!$A$1:$C$3000,3,FALSE)</f>
        <v>ETF</v>
      </c>
      <c r="P8920" s="3"/>
      <c r="Q8920" s="3"/>
    </row>
    <row r="8921" spans="1:17" x14ac:dyDescent="0.25">
      <c r="A8921" t="s">
        <v>7106</v>
      </c>
      <c r="B8921" s="1">
        <v>43452</v>
      </c>
      <c r="C8921" s="1">
        <v>43458</v>
      </c>
      <c r="D8921" t="s">
        <v>21</v>
      </c>
      <c r="E8921" t="s">
        <v>1325</v>
      </c>
      <c r="F8921">
        <v>0</v>
      </c>
      <c r="G8921">
        <v>100000</v>
      </c>
      <c r="H8921">
        <v>0</v>
      </c>
      <c r="I8921">
        <v>0</v>
      </c>
      <c r="J8921">
        <v>0</v>
      </c>
      <c r="K8921">
        <v>0.308</v>
      </c>
      <c r="L8921" t="s">
        <v>23</v>
      </c>
      <c r="M8921" s="3">
        <v>30800</v>
      </c>
      <c r="N8921" s="2" t="str">
        <f>VLOOKUP(Tabla1[[#This Row],[nemo]],'Nemos y clasificaciones'!$A$2:$B$5000,2,FALSE)</f>
        <v>ISHARES MSCI BRAZIL SMALL-CAP ETF</v>
      </c>
      <c r="O8921" s="3" t="str">
        <f>VLOOKUP(Tabla1[[#This Row],[nemo]],'Nemos y clasificaciones'!$A$1:$C$3000,3,FALSE)</f>
        <v>ETF</v>
      </c>
      <c r="P8921" s="3"/>
      <c r="Q8921" s="3"/>
    </row>
    <row r="8922" spans="1:17" x14ac:dyDescent="0.25">
      <c r="A8922" t="s">
        <v>10045</v>
      </c>
      <c r="B8922" s="1">
        <v>42725</v>
      </c>
      <c r="C8922" s="1">
        <v>42732</v>
      </c>
      <c r="D8922" t="s">
        <v>21</v>
      </c>
      <c r="E8922" t="s">
        <v>1325</v>
      </c>
      <c r="F8922">
        <v>0</v>
      </c>
      <c r="G8922">
        <v>100000</v>
      </c>
      <c r="H8922">
        <v>0</v>
      </c>
      <c r="I8922">
        <v>0</v>
      </c>
      <c r="J8922">
        <v>0</v>
      </c>
      <c r="K8922">
        <v>0.249</v>
      </c>
      <c r="L8922" t="s">
        <v>23</v>
      </c>
      <c r="M8922" s="3">
        <v>24900</v>
      </c>
      <c r="N8922" s="2" t="str">
        <f>VLOOKUP(Tabla1[[#This Row],[nemo]],'Nemos y clasificaciones'!$A$2:$B$5000,2,FALSE)</f>
        <v>ISHARES MSCI BRAZIL SMALL-CAP ETF</v>
      </c>
      <c r="O8922" s="3" t="str">
        <f>VLOOKUP(Tabla1[[#This Row],[nemo]],'Nemos y clasificaciones'!$A$1:$C$3000,3,FALSE)</f>
        <v>ETF</v>
      </c>
      <c r="P8922" s="3"/>
      <c r="Q8922" s="3"/>
    </row>
    <row r="8923" spans="1:17" x14ac:dyDescent="0.25">
      <c r="A8923" t="s">
        <v>1324</v>
      </c>
      <c r="B8923" s="1">
        <v>44357</v>
      </c>
      <c r="C8923" s="1">
        <v>44363</v>
      </c>
      <c r="D8923" t="s">
        <v>21</v>
      </c>
      <c r="E8923" t="s">
        <v>1325</v>
      </c>
      <c r="F8923">
        <v>0</v>
      </c>
      <c r="G8923">
        <v>100000</v>
      </c>
      <c r="H8923">
        <v>0</v>
      </c>
      <c r="I8923">
        <v>0</v>
      </c>
      <c r="J8923">
        <v>0</v>
      </c>
      <c r="K8923">
        <v>0.24399999999999999</v>
      </c>
      <c r="L8923" t="s">
        <v>23</v>
      </c>
      <c r="M8923" s="3">
        <v>24400</v>
      </c>
      <c r="N8923" s="2" t="str">
        <f>VLOOKUP(Tabla1[[#This Row],[nemo]],'Nemos y clasificaciones'!$A$2:$B$5000,2,FALSE)</f>
        <v>ISHARES MSCI BRAZIL SMALL-CAP ETF</v>
      </c>
      <c r="O8923" s="3" t="str">
        <f>VLOOKUP(Tabla1[[#This Row],[nemo]],'Nemos y clasificaciones'!$A$1:$C$3000,3,FALSE)</f>
        <v>ETF</v>
      </c>
      <c r="P8923" s="3"/>
      <c r="Q8923" s="3"/>
    </row>
    <row r="8924" spans="1:17" x14ac:dyDescent="0.25">
      <c r="A8924" t="s">
        <v>11410</v>
      </c>
      <c r="B8924" s="1">
        <v>42180</v>
      </c>
      <c r="C8924" s="1">
        <v>42186</v>
      </c>
      <c r="D8924" t="s">
        <v>21</v>
      </c>
      <c r="E8924" t="s">
        <v>1325</v>
      </c>
      <c r="F8924">
        <v>0</v>
      </c>
      <c r="G8924">
        <v>100000</v>
      </c>
      <c r="H8924">
        <v>0</v>
      </c>
      <c r="I8924">
        <v>0</v>
      </c>
      <c r="J8924">
        <v>0</v>
      </c>
      <c r="K8924">
        <v>0.24299999999999999</v>
      </c>
      <c r="L8924" t="s">
        <v>23</v>
      </c>
      <c r="M8924" s="3">
        <v>24300</v>
      </c>
      <c r="N8924" s="2" t="str">
        <f>VLOOKUP(Tabla1[[#This Row],[nemo]],'Nemos y clasificaciones'!$A$2:$B$5000,2,FALSE)</f>
        <v>ISHARES MSCI BRAZIL SMALL-CAP ETF</v>
      </c>
      <c r="O8924" s="3" t="str">
        <f>VLOOKUP(Tabla1[[#This Row],[nemo]],'Nemos y clasificaciones'!$A$1:$C$3000,3,FALSE)</f>
        <v>ETF</v>
      </c>
      <c r="P8924" s="3"/>
      <c r="Q8924" s="3"/>
    </row>
    <row r="8925" spans="1:17" x14ac:dyDescent="0.25">
      <c r="A8925" t="s">
        <v>6018</v>
      </c>
      <c r="B8925" s="1">
        <v>43633</v>
      </c>
      <c r="C8925" s="1">
        <v>43637</v>
      </c>
      <c r="D8925" t="s">
        <v>21</v>
      </c>
      <c r="E8925" t="s">
        <v>1325</v>
      </c>
      <c r="F8925">
        <v>0</v>
      </c>
      <c r="G8925">
        <v>100000</v>
      </c>
      <c r="H8925">
        <v>0</v>
      </c>
      <c r="I8925">
        <v>0</v>
      </c>
      <c r="J8925">
        <v>0</v>
      </c>
      <c r="K8925">
        <v>0.22600000000000001</v>
      </c>
      <c r="L8925" t="s">
        <v>23</v>
      </c>
      <c r="M8925" s="3">
        <v>22600</v>
      </c>
      <c r="N8925" s="2" t="str">
        <f>VLOOKUP(Tabla1[[#This Row],[nemo]],'Nemos y clasificaciones'!$A$2:$B$5000,2,FALSE)</f>
        <v>ISHARES MSCI BRAZIL SMALL-CAP ETF</v>
      </c>
      <c r="O8925" s="3" t="str">
        <f>VLOOKUP(Tabla1[[#This Row],[nemo]],'Nemos y clasificaciones'!$A$1:$C$3000,3,FALSE)</f>
        <v>ETF</v>
      </c>
      <c r="P8925" s="3"/>
      <c r="Q8925" s="3"/>
    </row>
    <row r="8926" spans="1:17" x14ac:dyDescent="0.25">
      <c r="A8926" t="s">
        <v>9275</v>
      </c>
      <c r="B8926" s="1">
        <v>42906</v>
      </c>
      <c r="C8926" s="1">
        <v>42913</v>
      </c>
      <c r="D8926" t="s">
        <v>21</v>
      </c>
      <c r="E8926" t="s">
        <v>1325</v>
      </c>
      <c r="F8926">
        <v>0</v>
      </c>
      <c r="G8926">
        <v>100000</v>
      </c>
      <c r="H8926">
        <v>0</v>
      </c>
      <c r="I8926">
        <v>0</v>
      </c>
      <c r="J8926">
        <v>0</v>
      </c>
      <c r="K8926">
        <v>0.16800000000000001</v>
      </c>
      <c r="L8926" t="s">
        <v>23</v>
      </c>
      <c r="M8926" s="3">
        <v>16800</v>
      </c>
      <c r="N8926" s="2" t="str">
        <f>VLOOKUP(Tabla1[[#This Row],[nemo]],'Nemos y clasificaciones'!$A$2:$B$5000,2,FALSE)</f>
        <v>ISHARES MSCI BRAZIL SMALL-CAP ETF</v>
      </c>
      <c r="O8926" s="3" t="str">
        <f>VLOOKUP(Tabla1[[#This Row],[nemo]],'Nemos y clasificaciones'!$A$1:$C$3000,3,FALSE)</f>
        <v>ETF</v>
      </c>
      <c r="P8926" s="3"/>
      <c r="Q8926" s="3"/>
    </row>
    <row r="8927" spans="1:17" x14ac:dyDescent="0.25">
      <c r="A8927" t="s">
        <v>5193</v>
      </c>
      <c r="B8927" s="1">
        <v>43815</v>
      </c>
      <c r="C8927" s="1">
        <v>43819</v>
      </c>
      <c r="D8927" t="s">
        <v>21</v>
      </c>
      <c r="E8927" t="s">
        <v>1325</v>
      </c>
      <c r="F8927">
        <v>0</v>
      </c>
      <c r="G8927">
        <v>100000</v>
      </c>
      <c r="H8927">
        <v>0</v>
      </c>
      <c r="I8927">
        <v>0</v>
      </c>
      <c r="J8927">
        <v>0</v>
      </c>
      <c r="K8927">
        <v>0.15</v>
      </c>
      <c r="L8927" t="s">
        <v>23</v>
      </c>
      <c r="M8927" s="3">
        <v>15000</v>
      </c>
      <c r="N8927" s="2" t="str">
        <f>VLOOKUP(Tabla1[[#This Row],[nemo]],'Nemos y clasificaciones'!$A$2:$B$5000,2,FALSE)</f>
        <v>ISHARES MSCI BRAZIL SMALL-CAP ETF</v>
      </c>
      <c r="O8927" s="3" t="str">
        <f>VLOOKUP(Tabla1[[#This Row],[nemo]],'Nemos y clasificaciones'!$A$1:$C$3000,3,FALSE)</f>
        <v>ETF</v>
      </c>
      <c r="P8927" s="3"/>
      <c r="Q8927" s="3"/>
    </row>
    <row r="8928" spans="1:17" x14ac:dyDescent="0.25">
      <c r="A8928" t="s">
        <v>10387</v>
      </c>
      <c r="B8928" s="1">
        <v>42543</v>
      </c>
      <c r="C8928" s="1">
        <v>42549</v>
      </c>
      <c r="D8928" t="s">
        <v>21</v>
      </c>
      <c r="E8928" t="s">
        <v>1325</v>
      </c>
      <c r="F8928">
        <v>0</v>
      </c>
      <c r="G8928">
        <v>100000</v>
      </c>
      <c r="H8928">
        <v>0</v>
      </c>
      <c r="I8928">
        <v>0</v>
      </c>
      <c r="J8928">
        <v>0</v>
      </c>
      <c r="K8928">
        <v>0.14799999999999999</v>
      </c>
      <c r="L8928" t="s">
        <v>23</v>
      </c>
      <c r="M8928" s="3">
        <v>14800</v>
      </c>
      <c r="N8928" s="2" t="str">
        <f>VLOOKUP(Tabla1[[#This Row],[nemo]],'Nemos y clasificaciones'!$A$2:$B$5000,2,FALSE)</f>
        <v>ISHARES MSCI BRAZIL SMALL-CAP ETF</v>
      </c>
      <c r="O8928" s="3" t="str">
        <f>VLOOKUP(Tabla1[[#This Row],[nemo]],'Nemos y clasificaciones'!$A$1:$C$3000,3,FALSE)</f>
        <v>ETF</v>
      </c>
      <c r="P8928" s="3"/>
      <c r="Q8928" s="3"/>
    </row>
    <row r="8929" spans="1:17" x14ac:dyDescent="0.25">
      <c r="A8929" t="s">
        <v>3967</v>
      </c>
      <c r="B8929" s="1">
        <v>43997</v>
      </c>
      <c r="C8929" s="1">
        <v>44001</v>
      </c>
      <c r="D8929" t="s">
        <v>21</v>
      </c>
      <c r="E8929" t="s">
        <v>1325</v>
      </c>
      <c r="F8929">
        <v>0</v>
      </c>
      <c r="G8929">
        <v>100000</v>
      </c>
      <c r="H8929">
        <v>0</v>
      </c>
      <c r="I8929">
        <v>0</v>
      </c>
      <c r="J8929">
        <v>0</v>
      </c>
      <c r="K8929">
        <v>7.8E-2</v>
      </c>
      <c r="L8929" t="s">
        <v>23</v>
      </c>
      <c r="M8929" s="4">
        <v>7800</v>
      </c>
      <c r="N8929" s="2" t="str">
        <f>VLOOKUP(Tabla1[[#This Row],[nemo]],'Nemos y clasificaciones'!$A$2:$B$5000,2,FALSE)</f>
        <v>ISHARES MSCI BRAZIL SMALL-CAP ETF</v>
      </c>
      <c r="O8929" s="4" t="str">
        <f>VLOOKUP(Tabla1[[#This Row],[nemo]],'Nemos y clasificaciones'!$A$1:$C$3000,3,FALSE)</f>
        <v>ETF</v>
      </c>
      <c r="P8929" s="4"/>
      <c r="Q8929" s="4"/>
    </row>
    <row r="8930" spans="1:17" x14ac:dyDescent="0.25">
      <c r="A8930" t="s">
        <v>2952</v>
      </c>
      <c r="B8930" s="1">
        <v>44179</v>
      </c>
      <c r="C8930" s="1">
        <v>44183</v>
      </c>
      <c r="D8930" t="s">
        <v>21</v>
      </c>
      <c r="E8930" t="s">
        <v>1325</v>
      </c>
      <c r="F8930">
        <v>0</v>
      </c>
      <c r="G8930">
        <v>100000</v>
      </c>
      <c r="H8930">
        <v>0</v>
      </c>
      <c r="I8930">
        <v>0</v>
      </c>
      <c r="J8930">
        <v>0</v>
      </c>
      <c r="K8930">
        <v>7.6999999999999999E-2</v>
      </c>
      <c r="L8930" t="s">
        <v>23</v>
      </c>
      <c r="M8930" s="4">
        <v>7700</v>
      </c>
      <c r="N8930" s="2" t="str">
        <f>VLOOKUP(Tabla1[[#This Row],[nemo]],'Nemos y clasificaciones'!$A$2:$B$5000,2,FALSE)</f>
        <v>ISHARES MSCI BRAZIL SMALL-CAP ETF</v>
      </c>
      <c r="O8930" s="4" t="str">
        <f>VLOOKUP(Tabla1[[#This Row],[nemo]],'Nemos y clasificaciones'!$A$1:$C$3000,3,FALSE)</f>
        <v>ETF</v>
      </c>
      <c r="P8930" s="4"/>
      <c r="Q8930" s="4"/>
    </row>
    <row r="8931" spans="1:17" x14ac:dyDescent="0.25">
      <c r="A8931" t="s">
        <v>6995</v>
      </c>
      <c r="B8931" s="1">
        <v>43462</v>
      </c>
      <c r="C8931" s="1">
        <v>43469</v>
      </c>
      <c r="D8931" t="s">
        <v>21</v>
      </c>
      <c r="E8931" t="s">
        <v>1325</v>
      </c>
      <c r="F8931">
        <v>0</v>
      </c>
      <c r="G8931">
        <v>100000</v>
      </c>
      <c r="H8931">
        <v>0</v>
      </c>
      <c r="I8931">
        <v>0</v>
      </c>
      <c r="J8931">
        <v>0</v>
      </c>
      <c r="K8931">
        <v>6.3E-2</v>
      </c>
      <c r="L8931" t="s">
        <v>23</v>
      </c>
      <c r="M8931" s="4">
        <v>6300</v>
      </c>
      <c r="N8931" s="2" t="str">
        <f>VLOOKUP(Tabla1[[#This Row],[nemo]],'Nemos y clasificaciones'!$A$2:$B$5000,2,FALSE)</f>
        <v>ISHARES MSCI BRAZIL SMALL-CAP ETF</v>
      </c>
      <c r="O8931" s="4" t="str">
        <f>VLOOKUP(Tabla1[[#This Row],[nemo]],'Nemos y clasificaciones'!$A$1:$C$3000,3,FALSE)</f>
        <v>ETF</v>
      </c>
      <c r="P8931" s="4"/>
      <c r="Q8931" s="4"/>
    </row>
    <row r="8932" spans="1:17" x14ac:dyDescent="0.25">
      <c r="A8932" t="s">
        <v>11066</v>
      </c>
      <c r="B8932" s="1">
        <v>42359</v>
      </c>
      <c r="C8932" s="1">
        <v>42366</v>
      </c>
      <c r="D8932" t="s">
        <v>21</v>
      </c>
      <c r="E8932" t="s">
        <v>1325</v>
      </c>
      <c r="F8932">
        <v>0</v>
      </c>
      <c r="G8932">
        <v>100000</v>
      </c>
      <c r="H8932">
        <v>0</v>
      </c>
      <c r="I8932">
        <v>0</v>
      </c>
      <c r="J8932">
        <v>0</v>
      </c>
      <c r="K8932">
        <v>5.6000000000000001E-2</v>
      </c>
      <c r="L8932" t="s">
        <v>23</v>
      </c>
      <c r="M8932" s="4">
        <v>5600</v>
      </c>
      <c r="N8932" s="2" t="str">
        <f>VLOOKUP(Tabla1[[#This Row],[nemo]],'Nemos y clasificaciones'!$A$2:$B$5000,2,FALSE)</f>
        <v>ISHARES MSCI BRAZIL SMALL-CAP ETF</v>
      </c>
      <c r="O8932" s="4" t="str">
        <f>VLOOKUP(Tabla1[[#This Row],[nemo]],'Nemos y clasificaciones'!$A$1:$C$3000,3,FALSE)</f>
        <v>ETF</v>
      </c>
      <c r="P8932" s="4"/>
      <c r="Q8932" s="4"/>
    </row>
    <row r="8933" spans="1:17" x14ac:dyDescent="0.25">
      <c r="A8933" t="s">
        <v>2725</v>
      </c>
      <c r="B8933" s="1">
        <v>44195</v>
      </c>
      <c r="C8933" s="1">
        <v>44202</v>
      </c>
      <c r="D8933" t="s">
        <v>21</v>
      </c>
      <c r="E8933" t="s">
        <v>1325</v>
      </c>
      <c r="F8933">
        <v>0</v>
      </c>
      <c r="G8933">
        <v>100000</v>
      </c>
      <c r="H8933">
        <v>0</v>
      </c>
      <c r="I8933">
        <v>0</v>
      </c>
      <c r="J8933">
        <v>0</v>
      </c>
      <c r="K8933">
        <v>3.5999999999999997E-2</v>
      </c>
      <c r="L8933" t="s">
        <v>23</v>
      </c>
      <c r="M8933" s="4">
        <v>3600</v>
      </c>
      <c r="N8933" s="2" t="str">
        <f>VLOOKUP(Tabla1[[#This Row],[nemo]],'Nemos y clasificaciones'!$A$2:$B$5000,2,FALSE)</f>
        <v>ISHARES MSCI BRAZIL SMALL-CAP ETF</v>
      </c>
      <c r="O8933" s="4" t="str">
        <f>VLOOKUP(Tabla1[[#This Row],[nemo]],'Nemos y clasificaciones'!$A$1:$C$3000,3,FALSE)</f>
        <v>ETF</v>
      </c>
      <c r="P8933" s="4"/>
      <c r="Q8933" s="4"/>
    </row>
    <row r="8934" spans="1:17" x14ac:dyDescent="0.25">
      <c r="A8934" t="s">
        <v>8672</v>
      </c>
      <c r="B8934" s="1">
        <v>43097</v>
      </c>
      <c r="C8934" s="1">
        <v>43104</v>
      </c>
      <c r="D8934" t="s">
        <v>21</v>
      </c>
      <c r="E8934" t="s">
        <v>1325</v>
      </c>
      <c r="F8934">
        <v>0</v>
      </c>
      <c r="G8934">
        <v>100000</v>
      </c>
      <c r="H8934">
        <v>0</v>
      </c>
      <c r="I8934">
        <v>0</v>
      </c>
      <c r="J8934">
        <v>0</v>
      </c>
      <c r="K8934">
        <v>1.7999999999999999E-2</v>
      </c>
      <c r="L8934" t="s">
        <v>23</v>
      </c>
      <c r="M8934" s="4">
        <v>1800</v>
      </c>
      <c r="N8934" s="2" t="str">
        <f>VLOOKUP(Tabla1[[#This Row],[nemo]],'Nemos y clasificaciones'!$A$2:$B$5000,2,FALSE)</f>
        <v>ISHARES MSCI BRAZIL SMALL-CAP ETF</v>
      </c>
      <c r="O8934" s="4" t="str">
        <f>VLOOKUP(Tabla1[[#This Row],[nemo]],'Nemos y clasificaciones'!$A$1:$C$3000,3,FALSE)</f>
        <v>ETF</v>
      </c>
      <c r="P8934" s="4"/>
      <c r="Q8934" s="4"/>
    </row>
    <row r="8935" spans="1:17" x14ac:dyDescent="0.25">
      <c r="A8935" t="s">
        <v>8849</v>
      </c>
      <c r="B8935" s="1">
        <v>43076</v>
      </c>
      <c r="C8935" s="1">
        <v>43083</v>
      </c>
      <c r="D8935" t="s">
        <v>14</v>
      </c>
      <c r="E8935" t="s">
        <v>8821</v>
      </c>
      <c r="F8935">
        <v>0</v>
      </c>
      <c r="G8935">
        <v>10000000</v>
      </c>
      <c r="H8935">
        <v>0</v>
      </c>
      <c r="I8935">
        <v>0</v>
      </c>
      <c r="J8935">
        <v>0</v>
      </c>
      <c r="K8935">
        <v>798.15599999999995</v>
      </c>
      <c r="L8935" t="s">
        <v>19</v>
      </c>
      <c r="M8935" s="2">
        <v>7981560000</v>
      </c>
      <c r="N8935" s="2" t="str">
        <f>VLOOKUP(Tabla1[[#This Row],[nemo]],'Nemos y clasificaciones'!$A$2:$B$5000,2,FALSE)</f>
        <v>F M ETF EUROAMERICA MSCI SMALL CAP CHILE</v>
      </c>
      <c r="O8935" s="2" t="str">
        <f>VLOOKUP(Tabla1[[#This Row],[nemo]],'Nemos y clasificaciones'!$A$1:$C$3000,3,FALSE)</f>
        <v>ETF</v>
      </c>
      <c r="P8935" s="2"/>
      <c r="Q8935" s="2"/>
    </row>
    <row r="8936" spans="1:17" x14ac:dyDescent="0.25">
      <c r="A8936" t="s">
        <v>8895</v>
      </c>
      <c r="B8936" s="1">
        <v>43062</v>
      </c>
      <c r="C8936" s="1">
        <v>43063</v>
      </c>
      <c r="D8936" t="s">
        <v>14</v>
      </c>
      <c r="E8936" t="s">
        <v>8821</v>
      </c>
      <c r="F8936">
        <v>0</v>
      </c>
      <c r="G8936">
        <v>10000000</v>
      </c>
      <c r="H8936">
        <v>0</v>
      </c>
      <c r="I8936">
        <v>0</v>
      </c>
      <c r="J8936">
        <v>0</v>
      </c>
      <c r="K8936">
        <v>68.921999999999997</v>
      </c>
      <c r="L8936" t="s">
        <v>54</v>
      </c>
      <c r="M8936" s="2">
        <v>689220000</v>
      </c>
      <c r="N8936" s="2" t="str">
        <f>VLOOKUP(Tabla1[[#This Row],[nemo]],'Nemos y clasificaciones'!$A$2:$B$5000,2,FALSE)</f>
        <v>F M ETF EUROAMERICA MSCI SMALL CAP CHILE</v>
      </c>
      <c r="O8936" s="2" t="str">
        <f>VLOOKUP(Tabla1[[#This Row],[nemo]],'Nemos y clasificaciones'!$A$1:$C$3000,3,FALSE)</f>
        <v>ETF</v>
      </c>
      <c r="P8936" s="2"/>
      <c r="Q8936" s="2"/>
    </row>
    <row r="8937" spans="1:17" x14ac:dyDescent="0.25">
      <c r="A8937" t="s">
        <v>8820</v>
      </c>
      <c r="B8937" s="1">
        <v>43088</v>
      </c>
      <c r="C8937" s="1">
        <v>43089</v>
      </c>
      <c r="D8937" t="s">
        <v>14</v>
      </c>
      <c r="E8937" t="s">
        <v>8821</v>
      </c>
      <c r="F8937">
        <v>0</v>
      </c>
      <c r="G8937">
        <v>10000000</v>
      </c>
      <c r="H8937">
        <v>0</v>
      </c>
      <c r="I8937">
        <v>0</v>
      </c>
      <c r="J8937">
        <v>0</v>
      </c>
      <c r="K8937">
        <v>57.996000000000002</v>
      </c>
      <c r="L8937" t="s">
        <v>54</v>
      </c>
      <c r="M8937" s="2">
        <v>579960000</v>
      </c>
      <c r="N8937" s="2" t="str">
        <f>VLOOKUP(Tabla1[[#This Row],[nemo]],'Nemos y clasificaciones'!$A$2:$B$5000,2,FALSE)</f>
        <v>F M ETF EUROAMERICA MSCI SMALL CAP CHILE</v>
      </c>
      <c r="O8937" s="2" t="str">
        <f>VLOOKUP(Tabla1[[#This Row],[nemo]],'Nemos y clasificaciones'!$A$1:$C$3000,3,FALSE)</f>
        <v>ETF</v>
      </c>
      <c r="P8937" s="2"/>
      <c r="Q8937" s="2"/>
    </row>
    <row r="8938" spans="1:17" x14ac:dyDescent="0.25">
      <c r="A8938" t="s">
        <v>11173</v>
      </c>
      <c r="B8938" s="1">
        <v>42305</v>
      </c>
      <c r="C8938" s="1">
        <v>42312</v>
      </c>
      <c r="D8938" t="s">
        <v>14</v>
      </c>
      <c r="E8938" t="s">
        <v>10784</v>
      </c>
      <c r="F8938">
        <v>0</v>
      </c>
      <c r="G8938">
        <v>416710367</v>
      </c>
      <c r="H8938">
        <v>0</v>
      </c>
      <c r="I8938">
        <v>0</v>
      </c>
      <c r="J8938">
        <v>0</v>
      </c>
      <c r="K8938">
        <v>75</v>
      </c>
      <c r="L8938" t="s">
        <v>54</v>
      </c>
      <c r="M8938" s="2">
        <v>31253277525</v>
      </c>
      <c r="N8938" s="2" t="str">
        <f>VLOOKUP(Tabla1[[#This Row],[nemo]],'Nemos y clasificaciones'!$A$2:$B$5000,2,FALSE)</f>
        <v>COMPANIA GENERAL DE ELECTRICIDAD S.A.</v>
      </c>
      <c r="O8938" s="2" t="str">
        <f>VLOOKUP(Tabla1[[#This Row],[nemo]],'Nemos y clasificaciones'!$A$1:$C$3000,3,FALSE)</f>
        <v>Eléctrico</v>
      </c>
      <c r="P8938" s="2"/>
      <c r="Q8938" s="2"/>
    </row>
    <row r="8939" spans="1:17" x14ac:dyDescent="0.25">
      <c r="A8939" t="s">
        <v>10783</v>
      </c>
      <c r="B8939" s="1">
        <v>42482</v>
      </c>
      <c r="C8939" s="1">
        <v>42488</v>
      </c>
      <c r="D8939" t="s">
        <v>14</v>
      </c>
      <c r="E8939" t="s">
        <v>10784</v>
      </c>
      <c r="F8939">
        <v>0</v>
      </c>
      <c r="G8939">
        <v>416710367</v>
      </c>
      <c r="H8939">
        <v>0</v>
      </c>
      <c r="I8939">
        <v>0</v>
      </c>
      <c r="J8939">
        <v>0</v>
      </c>
      <c r="K8939">
        <v>45</v>
      </c>
      <c r="L8939" t="s">
        <v>54</v>
      </c>
      <c r="M8939" s="2">
        <v>18751966515</v>
      </c>
      <c r="N8939" s="2" t="str">
        <f>VLOOKUP(Tabla1[[#This Row],[nemo]],'Nemos y clasificaciones'!$A$2:$B$5000,2,FALSE)</f>
        <v>COMPANIA GENERAL DE ELECTRICIDAD S.A.</v>
      </c>
      <c r="O8939" s="2" t="str">
        <f>VLOOKUP(Tabla1[[#This Row],[nemo]],'Nemos y clasificaciones'!$A$1:$C$3000,3,FALSE)</f>
        <v>Eléctrico</v>
      </c>
      <c r="P8939" s="2"/>
      <c r="Q8939" s="2"/>
    </row>
    <row r="8940" spans="1:17" x14ac:dyDescent="0.25">
      <c r="A8940" t="s">
        <v>11792</v>
      </c>
      <c r="B8940" s="1">
        <v>42117</v>
      </c>
      <c r="C8940" s="1">
        <v>42123</v>
      </c>
      <c r="D8940" t="s">
        <v>14</v>
      </c>
      <c r="E8940" t="s">
        <v>10784</v>
      </c>
      <c r="F8940">
        <v>0</v>
      </c>
      <c r="G8940">
        <v>416710367</v>
      </c>
      <c r="H8940">
        <v>0</v>
      </c>
      <c r="I8940">
        <v>0</v>
      </c>
      <c r="J8940">
        <v>0</v>
      </c>
      <c r="K8940">
        <v>30</v>
      </c>
      <c r="L8940" t="s">
        <v>54</v>
      </c>
      <c r="M8940" s="2">
        <v>12501311010</v>
      </c>
      <c r="N8940" s="2" t="str">
        <f>VLOOKUP(Tabla1[[#This Row],[nemo]],'Nemos y clasificaciones'!$A$2:$B$5000,2,FALSE)</f>
        <v>COMPANIA GENERAL DE ELECTRICIDAD S.A.</v>
      </c>
      <c r="O8940" s="2" t="str">
        <f>VLOOKUP(Tabla1[[#This Row],[nemo]],'Nemos y clasificaciones'!$A$1:$C$3000,3,FALSE)</f>
        <v>Eléctrico</v>
      </c>
      <c r="P8940" s="2"/>
      <c r="Q8940" s="2"/>
    </row>
    <row r="8941" spans="1:17" x14ac:dyDescent="0.25">
      <c r="A8941" t="s">
        <v>11555</v>
      </c>
      <c r="B8941" s="1">
        <v>42146</v>
      </c>
      <c r="C8941" s="1">
        <v>42152</v>
      </c>
      <c r="D8941" t="s">
        <v>14</v>
      </c>
      <c r="E8941" t="s">
        <v>11556</v>
      </c>
      <c r="F8941">
        <v>0</v>
      </c>
      <c r="G8941">
        <v>331316623</v>
      </c>
      <c r="H8941">
        <v>0</v>
      </c>
      <c r="I8941">
        <v>0</v>
      </c>
      <c r="J8941">
        <v>0</v>
      </c>
      <c r="K8941">
        <v>94.893000000000001</v>
      </c>
      <c r="L8941" t="s">
        <v>54</v>
      </c>
      <c r="M8941" s="2">
        <v>31439628306.339001</v>
      </c>
      <c r="N8941" s="2" t="str">
        <f>VLOOKUP(Tabla1[[#This Row],[nemo]],'Nemos y clasificaciones'!$A$2:$B$5000,2,FALSE)</f>
        <v>A.F.P. PROVIDA S.A.</v>
      </c>
      <c r="O8941" s="2" t="str">
        <f>VLOOKUP(Tabla1[[#This Row],[nemo]],'Nemos y clasificaciones'!$A$1:$C$3000,3,FALSE)</f>
        <v>Servicios financieros</v>
      </c>
      <c r="P8941" s="2"/>
      <c r="Q8941" s="2"/>
    </row>
    <row r="8942" spans="1:17" x14ac:dyDescent="0.25">
      <c r="A8942" t="s">
        <v>11557</v>
      </c>
      <c r="B8942" s="1">
        <v>42146</v>
      </c>
      <c r="C8942" s="1">
        <v>42152</v>
      </c>
      <c r="D8942" t="s">
        <v>14</v>
      </c>
      <c r="E8942" t="s">
        <v>11556</v>
      </c>
      <c r="F8942">
        <v>0</v>
      </c>
      <c r="G8942">
        <v>331316623</v>
      </c>
      <c r="H8942">
        <v>0</v>
      </c>
      <c r="I8942">
        <v>0</v>
      </c>
      <c r="J8942">
        <v>0</v>
      </c>
      <c r="K8942">
        <v>79.106999999999999</v>
      </c>
      <c r="L8942" t="s">
        <v>54</v>
      </c>
      <c r="M8942" s="2">
        <v>26209464095.660999</v>
      </c>
      <c r="N8942" s="2" t="str">
        <f>VLOOKUP(Tabla1[[#This Row],[nemo]],'Nemos y clasificaciones'!$A$2:$B$5000,2,FALSE)</f>
        <v>A.F.P. PROVIDA S.A.</v>
      </c>
      <c r="O8942" s="2" t="str">
        <f>VLOOKUP(Tabla1[[#This Row],[nemo]],'Nemos y clasificaciones'!$A$1:$C$3000,3,FALSE)</f>
        <v>Servicios financieros</v>
      </c>
      <c r="P8942" s="2"/>
      <c r="Q8942" s="2"/>
    </row>
    <row r="8943" spans="1:17" x14ac:dyDescent="0.25">
      <c r="A8943" t="s">
        <v>5195</v>
      </c>
      <c r="B8943" s="1">
        <v>43815</v>
      </c>
      <c r="C8943" s="1">
        <v>43819</v>
      </c>
      <c r="D8943" t="s">
        <v>21</v>
      </c>
      <c r="E8943" t="s">
        <v>1327</v>
      </c>
      <c r="F8943">
        <v>0</v>
      </c>
      <c r="G8943">
        <v>100000</v>
      </c>
      <c r="H8943">
        <v>0</v>
      </c>
      <c r="I8943">
        <v>0</v>
      </c>
      <c r="J8943">
        <v>0</v>
      </c>
      <c r="K8943">
        <v>3.9620000000000002</v>
      </c>
      <c r="L8943" t="s">
        <v>16</v>
      </c>
      <c r="M8943" s="2">
        <v>396200</v>
      </c>
      <c r="N8943" s="2" t="str">
        <f>VLOOKUP(Tabla1[[#This Row],[nemo]],'Nemos y clasificaciones'!$A$2:$B$5000,2,FALSE)</f>
        <v>ISHARES MSCI SOUTH AFRICA ETF</v>
      </c>
      <c r="O8943" s="2" t="str">
        <f>VLOOKUP(Tabla1[[#This Row],[nemo]],'Nemos y clasificaciones'!$A$1:$C$3000,3,FALSE)</f>
        <v>ETF</v>
      </c>
      <c r="P8943" s="2"/>
      <c r="Q8943" s="2"/>
    </row>
    <row r="8944" spans="1:17" x14ac:dyDescent="0.25">
      <c r="A8944" t="s">
        <v>2953</v>
      </c>
      <c r="B8944" s="1">
        <v>44179</v>
      </c>
      <c r="C8944" s="1">
        <v>44183</v>
      </c>
      <c r="D8944" t="s">
        <v>21</v>
      </c>
      <c r="E8944" t="s">
        <v>1327</v>
      </c>
      <c r="F8944">
        <v>0</v>
      </c>
      <c r="G8944">
        <v>100000</v>
      </c>
      <c r="H8944">
        <v>0</v>
      </c>
      <c r="I8944">
        <v>0</v>
      </c>
      <c r="J8944">
        <v>0</v>
      </c>
      <c r="K8944">
        <v>1.7709999999999999</v>
      </c>
      <c r="L8944" t="s">
        <v>16</v>
      </c>
      <c r="M8944" s="2">
        <v>177100</v>
      </c>
      <c r="N8944" s="2" t="str">
        <f>VLOOKUP(Tabla1[[#This Row],[nemo]],'Nemos y clasificaciones'!$A$2:$B$5000,2,FALSE)</f>
        <v>ISHARES MSCI SOUTH AFRICA ETF</v>
      </c>
      <c r="O8944" s="2" t="str">
        <f>VLOOKUP(Tabla1[[#This Row],[nemo]],'Nemos y clasificaciones'!$A$1:$C$3000,3,FALSE)</f>
        <v>ETF</v>
      </c>
      <c r="P8944" s="2"/>
      <c r="Q8944" s="2"/>
    </row>
    <row r="8945" spans="1:17" x14ac:dyDescent="0.25">
      <c r="A8945" t="s">
        <v>10385</v>
      </c>
      <c r="B8945" s="1">
        <v>42543</v>
      </c>
      <c r="C8945" s="1">
        <v>42549</v>
      </c>
      <c r="D8945" t="s">
        <v>21</v>
      </c>
      <c r="E8945" t="s">
        <v>1327</v>
      </c>
      <c r="F8945">
        <v>0</v>
      </c>
      <c r="G8945">
        <v>100000</v>
      </c>
      <c r="H8945">
        <v>0</v>
      </c>
      <c r="I8945">
        <v>0</v>
      </c>
      <c r="J8945">
        <v>0</v>
      </c>
      <c r="K8945">
        <v>1.599</v>
      </c>
      <c r="L8945" t="s">
        <v>16</v>
      </c>
      <c r="M8945" s="2">
        <v>159900</v>
      </c>
      <c r="N8945" s="2" t="str">
        <f>VLOOKUP(Tabla1[[#This Row],[nemo]],'Nemos y clasificaciones'!$A$2:$B$5000,2,FALSE)</f>
        <v>ISHARES MSCI SOUTH AFRICA ETF</v>
      </c>
      <c r="O8945" s="2" t="str">
        <f>VLOOKUP(Tabla1[[#This Row],[nemo]],'Nemos y clasificaciones'!$A$1:$C$3000,3,FALSE)</f>
        <v>ETF</v>
      </c>
      <c r="P8945" s="2"/>
      <c r="Q8945" s="2"/>
    </row>
    <row r="8946" spans="1:17" x14ac:dyDescent="0.25">
      <c r="A8946" t="s">
        <v>6017</v>
      </c>
      <c r="B8946" s="1">
        <v>43633</v>
      </c>
      <c r="C8946" s="1">
        <v>43637</v>
      </c>
      <c r="D8946" t="s">
        <v>21</v>
      </c>
      <c r="E8946" t="s">
        <v>1327</v>
      </c>
      <c r="F8946">
        <v>0</v>
      </c>
      <c r="G8946">
        <v>100000</v>
      </c>
      <c r="H8946">
        <v>0</v>
      </c>
      <c r="I8946">
        <v>0</v>
      </c>
      <c r="J8946">
        <v>0</v>
      </c>
      <c r="K8946">
        <v>1.3149999999999999</v>
      </c>
      <c r="L8946" t="s">
        <v>16</v>
      </c>
      <c r="M8946" s="2">
        <v>131500</v>
      </c>
      <c r="N8946" s="2" t="str">
        <f>VLOOKUP(Tabla1[[#This Row],[nemo]],'Nemos y clasificaciones'!$A$2:$B$5000,2,FALSE)</f>
        <v>ISHARES MSCI SOUTH AFRICA ETF</v>
      </c>
      <c r="O8946" s="2" t="str">
        <f>VLOOKUP(Tabla1[[#This Row],[nemo]],'Nemos y clasificaciones'!$A$1:$C$3000,3,FALSE)</f>
        <v>ETF</v>
      </c>
      <c r="P8946" s="2"/>
      <c r="Q8946" s="2"/>
    </row>
    <row r="8947" spans="1:17" x14ac:dyDescent="0.25">
      <c r="A8947" t="s">
        <v>7107</v>
      </c>
      <c r="B8947" s="1">
        <v>43452</v>
      </c>
      <c r="C8947" s="1">
        <v>43458</v>
      </c>
      <c r="D8947" t="s">
        <v>21</v>
      </c>
      <c r="E8947" t="s">
        <v>1327</v>
      </c>
      <c r="F8947">
        <v>0</v>
      </c>
      <c r="G8947">
        <v>100000</v>
      </c>
      <c r="H8947">
        <v>0</v>
      </c>
      <c r="I8947">
        <v>0</v>
      </c>
      <c r="J8947">
        <v>0</v>
      </c>
      <c r="K8947">
        <v>1.0669999999999999</v>
      </c>
      <c r="L8947" t="s">
        <v>16</v>
      </c>
      <c r="M8947" s="2">
        <v>106700</v>
      </c>
      <c r="N8947" s="2" t="str">
        <f>VLOOKUP(Tabla1[[#This Row],[nemo]],'Nemos y clasificaciones'!$A$2:$B$5000,2,FALSE)</f>
        <v>ISHARES MSCI SOUTH AFRICA ETF</v>
      </c>
      <c r="O8947" s="2" t="str">
        <f>VLOOKUP(Tabla1[[#This Row],[nemo]],'Nemos y clasificaciones'!$A$1:$C$3000,3,FALSE)</f>
        <v>ETF</v>
      </c>
      <c r="P8947" s="2"/>
      <c r="Q8947" s="2"/>
    </row>
    <row r="8948" spans="1:17" x14ac:dyDescent="0.25">
      <c r="A8948" t="s">
        <v>7834</v>
      </c>
      <c r="B8948" s="1">
        <v>43270</v>
      </c>
      <c r="C8948" s="1">
        <v>43276</v>
      </c>
      <c r="D8948" t="s">
        <v>21</v>
      </c>
      <c r="E8948" t="s">
        <v>1327</v>
      </c>
      <c r="F8948">
        <v>0</v>
      </c>
      <c r="G8948">
        <v>100000</v>
      </c>
      <c r="H8948">
        <v>0</v>
      </c>
      <c r="I8948">
        <v>0</v>
      </c>
      <c r="J8948">
        <v>0</v>
      </c>
      <c r="K8948">
        <v>0.85699999999999998</v>
      </c>
      <c r="L8948" t="s">
        <v>23</v>
      </c>
      <c r="M8948" s="3">
        <v>85700</v>
      </c>
      <c r="N8948" s="2" t="str">
        <f>VLOOKUP(Tabla1[[#This Row],[nemo]],'Nemos y clasificaciones'!$A$2:$B$5000,2,FALSE)</f>
        <v>ISHARES MSCI SOUTH AFRICA ETF</v>
      </c>
      <c r="O8948" s="3" t="str">
        <f>VLOOKUP(Tabla1[[#This Row],[nemo]],'Nemos y clasificaciones'!$A$1:$C$3000,3,FALSE)</f>
        <v>ETF</v>
      </c>
      <c r="P8948" s="3"/>
      <c r="Q8948" s="3"/>
    </row>
    <row r="8949" spans="1:17" x14ac:dyDescent="0.25">
      <c r="A8949" t="s">
        <v>11062</v>
      </c>
      <c r="B8949" s="1">
        <v>42359</v>
      </c>
      <c r="C8949" s="1">
        <v>42366</v>
      </c>
      <c r="D8949" t="s">
        <v>21</v>
      </c>
      <c r="E8949" t="s">
        <v>1327</v>
      </c>
      <c r="F8949">
        <v>0</v>
      </c>
      <c r="G8949">
        <v>100000</v>
      </c>
      <c r="H8949">
        <v>0</v>
      </c>
      <c r="I8949">
        <v>0</v>
      </c>
      <c r="J8949">
        <v>0</v>
      </c>
      <c r="K8949">
        <v>0.84299999999999997</v>
      </c>
      <c r="L8949" t="s">
        <v>23</v>
      </c>
      <c r="M8949" s="3">
        <v>84300</v>
      </c>
      <c r="N8949" s="2" t="str">
        <f>VLOOKUP(Tabla1[[#This Row],[nemo]],'Nemos y clasificaciones'!$A$2:$B$5000,2,FALSE)</f>
        <v>ISHARES MSCI SOUTH AFRICA ETF</v>
      </c>
      <c r="O8949" s="3" t="str">
        <f>VLOOKUP(Tabla1[[#This Row],[nemo]],'Nemos y clasificaciones'!$A$1:$C$3000,3,FALSE)</f>
        <v>ETF</v>
      </c>
      <c r="P8949" s="3"/>
      <c r="Q8949" s="3"/>
    </row>
    <row r="8950" spans="1:17" x14ac:dyDescent="0.25">
      <c r="A8950" t="s">
        <v>5194</v>
      </c>
      <c r="B8950" s="1">
        <v>43815</v>
      </c>
      <c r="C8950" s="1">
        <v>43819</v>
      </c>
      <c r="D8950" t="s">
        <v>21</v>
      </c>
      <c r="E8950" t="s">
        <v>1327</v>
      </c>
      <c r="F8950">
        <v>0</v>
      </c>
      <c r="G8950">
        <v>100000</v>
      </c>
      <c r="H8950">
        <v>0</v>
      </c>
      <c r="I8950">
        <v>0</v>
      </c>
      <c r="J8950">
        <v>0</v>
      </c>
      <c r="K8950">
        <v>0.74199999999999999</v>
      </c>
      <c r="L8950" t="s">
        <v>23</v>
      </c>
      <c r="M8950" s="3">
        <v>74200</v>
      </c>
      <c r="N8950" s="2" t="str">
        <f>VLOOKUP(Tabla1[[#This Row],[nemo]],'Nemos y clasificaciones'!$A$2:$B$5000,2,FALSE)</f>
        <v>ISHARES MSCI SOUTH AFRICA ETF</v>
      </c>
      <c r="O8950" s="3" t="str">
        <f>VLOOKUP(Tabla1[[#This Row],[nemo]],'Nemos y clasificaciones'!$A$1:$C$3000,3,FALSE)</f>
        <v>ETF</v>
      </c>
      <c r="P8950" s="3"/>
      <c r="Q8950" s="3"/>
    </row>
    <row r="8951" spans="1:17" x14ac:dyDescent="0.25">
      <c r="A8951" t="s">
        <v>3966</v>
      </c>
      <c r="B8951" s="1">
        <v>43997</v>
      </c>
      <c r="C8951" s="1">
        <v>44001</v>
      </c>
      <c r="D8951" t="s">
        <v>21</v>
      </c>
      <c r="E8951" t="s">
        <v>1327</v>
      </c>
      <c r="F8951">
        <v>0</v>
      </c>
      <c r="G8951">
        <v>100000</v>
      </c>
      <c r="H8951">
        <v>0</v>
      </c>
      <c r="I8951">
        <v>0</v>
      </c>
      <c r="J8951">
        <v>0</v>
      </c>
      <c r="K8951">
        <v>0.64500000000000002</v>
      </c>
      <c r="L8951" t="s">
        <v>23</v>
      </c>
      <c r="M8951" s="3">
        <v>64500</v>
      </c>
      <c r="N8951" s="2" t="str">
        <f>VLOOKUP(Tabla1[[#This Row],[nemo]],'Nemos y clasificaciones'!$A$2:$B$5000,2,FALSE)</f>
        <v>ISHARES MSCI SOUTH AFRICA ETF</v>
      </c>
      <c r="O8951" s="3" t="str">
        <f>VLOOKUP(Tabla1[[#This Row],[nemo]],'Nemos y clasificaciones'!$A$1:$C$3000,3,FALSE)</f>
        <v>ETF</v>
      </c>
      <c r="P8951" s="3"/>
      <c r="Q8951" s="3"/>
    </row>
    <row r="8952" spans="1:17" x14ac:dyDescent="0.25">
      <c r="A8952" t="s">
        <v>8768</v>
      </c>
      <c r="B8952" s="1">
        <v>43088</v>
      </c>
      <c r="C8952" s="1">
        <v>43095</v>
      </c>
      <c r="D8952" t="s">
        <v>21</v>
      </c>
      <c r="E8952" t="s">
        <v>1327</v>
      </c>
      <c r="F8952">
        <v>0</v>
      </c>
      <c r="G8952">
        <v>100000</v>
      </c>
      <c r="H8952">
        <v>0</v>
      </c>
      <c r="I8952">
        <v>0</v>
      </c>
      <c r="J8952">
        <v>0</v>
      </c>
      <c r="K8952">
        <v>0.61699999999999999</v>
      </c>
      <c r="L8952" t="s">
        <v>23</v>
      </c>
      <c r="M8952" s="3">
        <v>61700</v>
      </c>
      <c r="N8952" s="2" t="str">
        <f>VLOOKUP(Tabla1[[#This Row],[nemo]],'Nemos y clasificaciones'!$A$2:$B$5000,2,FALSE)</f>
        <v>ISHARES MSCI SOUTH AFRICA ETF</v>
      </c>
      <c r="O8952" s="3" t="str">
        <f>VLOOKUP(Tabla1[[#This Row],[nemo]],'Nemos y clasificaciones'!$A$1:$C$3000,3,FALSE)</f>
        <v>ETF</v>
      </c>
      <c r="P8952" s="3"/>
      <c r="Q8952" s="3"/>
    </row>
    <row r="8953" spans="1:17" x14ac:dyDescent="0.25">
      <c r="A8953" t="s">
        <v>11408</v>
      </c>
      <c r="B8953" s="1">
        <v>42180</v>
      </c>
      <c r="C8953" s="1">
        <v>42186</v>
      </c>
      <c r="D8953" t="s">
        <v>21</v>
      </c>
      <c r="E8953" t="s">
        <v>1327</v>
      </c>
      <c r="F8953">
        <v>0</v>
      </c>
      <c r="G8953">
        <v>100000</v>
      </c>
      <c r="H8953">
        <v>0</v>
      </c>
      <c r="I8953">
        <v>0</v>
      </c>
      <c r="J8953">
        <v>0</v>
      </c>
      <c r="K8953">
        <v>0.57099999999999995</v>
      </c>
      <c r="L8953" t="s">
        <v>23</v>
      </c>
      <c r="M8953" s="3">
        <v>57100</v>
      </c>
      <c r="N8953" s="2" t="str">
        <f>VLOOKUP(Tabla1[[#This Row],[nemo]],'Nemos y clasificaciones'!$A$2:$B$5000,2,FALSE)</f>
        <v>ISHARES MSCI SOUTH AFRICA ETF</v>
      </c>
      <c r="O8953" s="3" t="str">
        <f>VLOOKUP(Tabla1[[#This Row],[nemo]],'Nemos y clasificaciones'!$A$1:$C$3000,3,FALSE)</f>
        <v>ETF</v>
      </c>
      <c r="P8953" s="3"/>
      <c r="Q8953" s="3"/>
    </row>
    <row r="8954" spans="1:17" x14ac:dyDescent="0.25">
      <c r="A8954" t="s">
        <v>10047</v>
      </c>
      <c r="B8954" s="1">
        <v>42725</v>
      </c>
      <c r="C8954" s="1">
        <v>42732</v>
      </c>
      <c r="D8954" t="s">
        <v>21</v>
      </c>
      <c r="E8954" t="s">
        <v>1327</v>
      </c>
      <c r="F8954">
        <v>0</v>
      </c>
      <c r="G8954">
        <v>100000</v>
      </c>
      <c r="H8954">
        <v>0</v>
      </c>
      <c r="I8954">
        <v>0</v>
      </c>
      <c r="J8954">
        <v>0</v>
      </c>
      <c r="K8954">
        <v>0.55000000000000004</v>
      </c>
      <c r="L8954" t="s">
        <v>23</v>
      </c>
      <c r="M8954" s="3">
        <v>55000</v>
      </c>
      <c r="N8954" s="2" t="str">
        <f>VLOOKUP(Tabla1[[#This Row],[nemo]],'Nemos y clasificaciones'!$A$2:$B$5000,2,FALSE)</f>
        <v>ISHARES MSCI SOUTH AFRICA ETF</v>
      </c>
      <c r="O8954" s="3" t="str">
        <f>VLOOKUP(Tabla1[[#This Row],[nemo]],'Nemos y clasificaciones'!$A$1:$C$3000,3,FALSE)</f>
        <v>ETF</v>
      </c>
      <c r="P8954" s="3"/>
      <c r="Q8954" s="3"/>
    </row>
    <row r="8955" spans="1:17" x14ac:dyDescent="0.25">
      <c r="A8955" t="s">
        <v>10380</v>
      </c>
      <c r="B8955" s="1">
        <v>42543</v>
      </c>
      <c r="C8955" s="1">
        <v>42549</v>
      </c>
      <c r="D8955" t="s">
        <v>21</v>
      </c>
      <c r="E8955" t="s">
        <v>1273</v>
      </c>
      <c r="F8955">
        <v>0</v>
      </c>
      <c r="G8955">
        <v>100000</v>
      </c>
      <c r="H8955">
        <v>0</v>
      </c>
      <c r="I8955">
        <v>0</v>
      </c>
      <c r="J8955">
        <v>0</v>
      </c>
      <c r="K8955">
        <v>0.74399999999999999</v>
      </c>
      <c r="L8955" t="s">
        <v>23</v>
      </c>
      <c r="M8955" s="3">
        <v>74400</v>
      </c>
      <c r="N8955" s="2" t="str">
        <f>VLOOKUP(Tabla1[[#This Row],[nemo]],'Nemos y clasificaciones'!$A$2:$B$5000,2,FALSE)</f>
        <v>iShares MSCI ACWI ETF (ACWI)</v>
      </c>
      <c r="O8955" s="3" t="str">
        <f>VLOOKUP(Tabla1[[#This Row],[nemo]],'Nemos y clasificaciones'!$A$1:$C$3000,3,FALSE)</f>
        <v>ETF</v>
      </c>
      <c r="P8955" s="3"/>
      <c r="Q8955" s="3"/>
    </row>
    <row r="8956" spans="1:17" x14ac:dyDescent="0.25">
      <c r="A8956" t="s">
        <v>1326</v>
      </c>
      <c r="B8956" s="1">
        <v>44357</v>
      </c>
      <c r="C8956" s="1">
        <v>44363</v>
      </c>
      <c r="D8956" t="s">
        <v>21</v>
      </c>
      <c r="E8956" t="s">
        <v>1327</v>
      </c>
      <c r="F8956">
        <v>0</v>
      </c>
      <c r="G8956">
        <v>100000</v>
      </c>
      <c r="H8956">
        <v>0</v>
      </c>
      <c r="I8956">
        <v>0</v>
      </c>
      <c r="J8956">
        <v>0</v>
      </c>
      <c r="K8956">
        <v>0.49099999999999999</v>
      </c>
      <c r="L8956" t="s">
        <v>23</v>
      </c>
      <c r="M8956" s="3">
        <v>49100</v>
      </c>
      <c r="N8956" s="2" t="str">
        <f>VLOOKUP(Tabla1[[#This Row],[nemo]],'Nemos y clasificaciones'!$A$2:$B$5000,2,FALSE)</f>
        <v>ISHARES MSCI SOUTH AFRICA ETF</v>
      </c>
      <c r="O8956" s="3" t="str">
        <f>VLOOKUP(Tabla1[[#This Row],[nemo]],'Nemos y clasificaciones'!$A$1:$C$3000,3,FALSE)</f>
        <v>ETF</v>
      </c>
      <c r="P8956" s="3"/>
      <c r="Q8956" s="3"/>
    </row>
    <row r="8957" spans="1:17" x14ac:dyDescent="0.25">
      <c r="A8957" t="s">
        <v>7835</v>
      </c>
      <c r="B8957" s="1">
        <v>43270</v>
      </c>
      <c r="C8957" s="1">
        <v>43276</v>
      </c>
      <c r="D8957" t="s">
        <v>21</v>
      </c>
      <c r="E8957" t="s">
        <v>1319</v>
      </c>
      <c r="F8957">
        <v>0</v>
      </c>
      <c r="G8957">
        <v>100000</v>
      </c>
      <c r="H8957">
        <v>0</v>
      </c>
      <c r="I8957">
        <v>0</v>
      </c>
      <c r="J8957">
        <v>0</v>
      </c>
      <c r="K8957">
        <v>1.026</v>
      </c>
      <c r="L8957" t="s">
        <v>16</v>
      </c>
      <c r="M8957" s="2">
        <v>102600</v>
      </c>
      <c r="N8957" s="2" t="str">
        <f>VLOOKUP(Tabla1[[#This Row],[nemo]],'Nemos y clasificaciones'!$A$2:$B$5000,2,FALSE)</f>
        <v>ISHARES MSCI EUROZONE ETF</v>
      </c>
      <c r="O8957" s="2" t="str">
        <f>VLOOKUP(Tabla1[[#This Row],[nemo]],'Nemos y clasificaciones'!$A$1:$C$3000,3,FALSE)</f>
        <v>ETF</v>
      </c>
      <c r="P8957" s="2"/>
      <c r="Q8957" s="2"/>
    </row>
    <row r="8958" spans="1:17" x14ac:dyDescent="0.25">
      <c r="A8958" t="s">
        <v>6016</v>
      </c>
      <c r="B8958" s="1">
        <v>43633</v>
      </c>
      <c r="C8958" s="1">
        <v>43637</v>
      </c>
      <c r="D8958" t="s">
        <v>21</v>
      </c>
      <c r="E8958" t="s">
        <v>1319</v>
      </c>
      <c r="F8958">
        <v>0</v>
      </c>
      <c r="G8958">
        <v>100000</v>
      </c>
      <c r="H8958">
        <v>0</v>
      </c>
      <c r="I8958">
        <v>0</v>
      </c>
      <c r="J8958">
        <v>0</v>
      </c>
      <c r="K8958">
        <v>1.0209999999999999</v>
      </c>
      <c r="L8958" t="s">
        <v>16</v>
      </c>
      <c r="M8958" s="2">
        <v>102100</v>
      </c>
      <c r="N8958" s="2" t="str">
        <f>VLOOKUP(Tabla1[[#This Row],[nemo]],'Nemos y clasificaciones'!$A$2:$B$5000,2,FALSE)</f>
        <v>ISHARES MSCI EUROZONE ETF</v>
      </c>
      <c r="O8958" s="2" t="str">
        <f>VLOOKUP(Tabla1[[#This Row],[nemo]],'Nemos y clasificaciones'!$A$1:$C$3000,3,FALSE)</f>
        <v>ETF</v>
      </c>
      <c r="P8958" s="2"/>
      <c r="Q8958" s="2"/>
    </row>
    <row r="8959" spans="1:17" x14ac:dyDescent="0.25">
      <c r="A8959" t="s">
        <v>10386</v>
      </c>
      <c r="B8959" s="1">
        <v>42543</v>
      </c>
      <c r="C8959" s="1">
        <v>42549</v>
      </c>
      <c r="D8959" t="s">
        <v>21</v>
      </c>
      <c r="E8959" t="s">
        <v>1319</v>
      </c>
      <c r="F8959">
        <v>0</v>
      </c>
      <c r="G8959">
        <v>100000</v>
      </c>
      <c r="H8959">
        <v>0</v>
      </c>
      <c r="I8959">
        <v>0</v>
      </c>
      <c r="J8959">
        <v>0</v>
      </c>
      <c r="K8959">
        <v>0.84099999999999997</v>
      </c>
      <c r="L8959" t="s">
        <v>23</v>
      </c>
      <c r="M8959" s="3">
        <v>84100</v>
      </c>
      <c r="N8959" s="2" t="str">
        <f>VLOOKUP(Tabla1[[#This Row],[nemo]],'Nemos y clasificaciones'!$A$2:$B$5000,2,FALSE)</f>
        <v>ISHARES MSCI EUROZONE ETF</v>
      </c>
      <c r="O8959" s="3" t="str">
        <f>VLOOKUP(Tabla1[[#This Row],[nemo]],'Nemos y clasificaciones'!$A$1:$C$3000,3,FALSE)</f>
        <v>ETF</v>
      </c>
      <c r="P8959" s="3"/>
      <c r="Q8959" s="3"/>
    </row>
    <row r="8960" spans="1:17" x14ac:dyDescent="0.25">
      <c r="A8960" t="s">
        <v>11409</v>
      </c>
      <c r="B8960" s="1">
        <v>42180</v>
      </c>
      <c r="C8960" s="1">
        <v>42186</v>
      </c>
      <c r="D8960" t="s">
        <v>21</v>
      </c>
      <c r="E8960" t="s">
        <v>1319</v>
      </c>
      <c r="F8960">
        <v>0</v>
      </c>
      <c r="G8960">
        <v>100000</v>
      </c>
      <c r="H8960">
        <v>0</v>
      </c>
      <c r="I8960">
        <v>0</v>
      </c>
      <c r="J8960">
        <v>0</v>
      </c>
      <c r="K8960">
        <v>0.68799999999999994</v>
      </c>
      <c r="L8960" t="s">
        <v>23</v>
      </c>
      <c r="M8960" s="3">
        <v>68800</v>
      </c>
      <c r="N8960" s="2" t="str">
        <f>VLOOKUP(Tabla1[[#This Row],[nemo]],'Nemos y clasificaciones'!$A$2:$B$5000,2,FALSE)</f>
        <v>ISHARES MSCI EUROZONE ETF</v>
      </c>
      <c r="O8960" s="3" t="str">
        <f>VLOOKUP(Tabla1[[#This Row],[nemo]],'Nemos y clasificaciones'!$A$1:$C$3000,3,FALSE)</f>
        <v>ETF</v>
      </c>
      <c r="P8960" s="3"/>
      <c r="Q8960" s="3"/>
    </row>
    <row r="8961" spans="1:17" x14ac:dyDescent="0.25">
      <c r="A8961" t="s">
        <v>9274</v>
      </c>
      <c r="B8961" s="1">
        <v>42906</v>
      </c>
      <c r="C8961" s="1">
        <v>42913</v>
      </c>
      <c r="D8961" t="s">
        <v>21</v>
      </c>
      <c r="E8961" t="s">
        <v>1319</v>
      </c>
      <c r="F8961">
        <v>0</v>
      </c>
      <c r="G8961">
        <v>100000</v>
      </c>
      <c r="H8961">
        <v>0</v>
      </c>
      <c r="I8961">
        <v>0</v>
      </c>
      <c r="J8961">
        <v>0</v>
      </c>
      <c r="K8961">
        <v>0.63800000000000001</v>
      </c>
      <c r="L8961" t="s">
        <v>23</v>
      </c>
      <c r="M8961" s="3">
        <v>63800</v>
      </c>
      <c r="N8961" s="2" t="str">
        <f>VLOOKUP(Tabla1[[#This Row],[nemo]],'Nemos y clasificaciones'!$A$2:$B$5000,2,FALSE)</f>
        <v>ISHARES MSCI EUROZONE ETF</v>
      </c>
      <c r="O8961" s="3" t="str">
        <f>VLOOKUP(Tabla1[[#This Row],[nemo]],'Nemos y clasificaciones'!$A$1:$C$3000,3,FALSE)</f>
        <v>ETF</v>
      </c>
      <c r="P8961" s="3"/>
      <c r="Q8961" s="3"/>
    </row>
    <row r="8962" spans="1:17" x14ac:dyDescent="0.25">
      <c r="A8962" t="s">
        <v>2954</v>
      </c>
      <c r="B8962" s="1">
        <v>44179</v>
      </c>
      <c r="C8962" s="1">
        <v>44183</v>
      </c>
      <c r="D8962" t="s">
        <v>21</v>
      </c>
      <c r="E8962" t="s">
        <v>1319</v>
      </c>
      <c r="F8962">
        <v>0</v>
      </c>
      <c r="G8962">
        <v>100000</v>
      </c>
      <c r="H8962">
        <v>0</v>
      </c>
      <c r="I8962">
        <v>0</v>
      </c>
      <c r="J8962">
        <v>0</v>
      </c>
      <c r="K8962">
        <v>0.623</v>
      </c>
      <c r="L8962" t="s">
        <v>23</v>
      </c>
      <c r="M8962" s="3">
        <v>62300</v>
      </c>
      <c r="N8962" s="2" t="str">
        <f>VLOOKUP(Tabla1[[#This Row],[nemo]],'Nemos y clasificaciones'!$A$2:$B$5000,2,FALSE)</f>
        <v>ISHARES MSCI EUROZONE ETF</v>
      </c>
      <c r="O8962" s="3" t="str">
        <f>VLOOKUP(Tabla1[[#This Row],[nemo]],'Nemos y clasificaciones'!$A$1:$C$3000,3,FALSE)</f>
        <v>ETF</v>
      </c>
      <c r="P8962" s="3"/>
      <c r="Q8962" s="3"/>
    </row>
    <row r="8963" spans="1:17" x14ac:dyDescent="0.25">
      <c r="A8963" t="s">
        <v>1318</v>
      </c>
      <c r="B8963" s="1">
        <v>44357</v>
      </c>
      <c r="C8963" s="1">
        <v>44363</v>
      </c>
      <c r="D8963" t="s">
        <v>21</v>
      </c>
      <c r="E8963" t="s">
        <v>1319</v>
      </c>
      <c r="F8963">
        <v>0</v>
      </c>
      <c r="G8963">
        <v>100000</v>
      </c>
      <c r="H8963">
        <v>0</v>
      </c>
      <c r="I8963">
        <v>0</v>
      </c>
      <c r="J8963">
        <v>0</v>
      </c>
      <c r="K8963">
        <v>0.48399999999999999</v>
      </c>
      <c r="L8963" t="s">
        <v>23</v>
      </c>
      <c r="M8963" s="3">
        <v>48400</v>
      </c>
      <c r="N8963" s="2" t="str">
        <f>VLOOKUP(Tabla1[[#This Row],[nemo]],'Nemos y clasificaciones'!$A$2:$B$5000,2,FALSE)</f>
        <v>ISHARES MSCI EUROZONE ETF</v>
      </c>
      <c r="O8963" s="3" t="str">
        <f>VLOOKUP(Tabla1[[#This Row],[nemo]],'Nemos y clasificaciones'!$A$1:$C$3000,3,FALSE)</f>
        <v>ETF</v>
      </c>
      <c r="P8963" s="3"/>
      <c r="Q8963" s="3"/>
    </row>
    <row r="8964" spans="1:17" x14ac:dyDescent="0.25">
      <c r="A8964" t="s">
        <v>3965</v>
      </c>
      <c r="B8964" s="1">
        <v>43997</v>
      </c>
      <c r="C8964" s="1">
        <v>44001</v>
      </c>
      <c r="D8964" t="s">
        <v>21</v>
      </c>
      <c r="E8964" t="s">
        <v>1319</v>
      </c>
      <c r="F8964">
        <v>0</v>
      </c>
      <c r="G8964">
        <v>100000</v>
      </c>
      <c r="H8964">
        <v>0</v>
      </c>
      <c r="I8964">
        <v>0</v>
      </c>
      <c r="J8964">
        <v>0</v>
      </c>
      <c r="K8964">
        <v>0.318</v>
      </c>
      <c r="L8964" t="s">
        <v>23</v>
      </c>
      <c r="M8964" s="3">
        <v>31800</v>
      </c>
      <c r="N8964" s="2" t="str">
        <f>VLOOKUP(Tabla1[[#This Row],[nemo]],'Nemos y clasificaciones'!$A$2:$B$5000,2,FALSE)</f>
        <v>ISHARES MSCI EUROZONE ETF</v>
      </c>
      <c r="O8964" s="3" t="str">
        <f>VLOOKUP(Tabla1[[#This Row],[nemo]],'Nemos y clasificaciones'!$A$1:$C$3000,3,FALSE)</f>
        <v>ETF</v>
      </c>
      <c r="P8964" s="3"/>
      <c r="Q8964" s="3"/>
    </row>
    <row r="8965" spans="1:17" x14ac:dyDescent="0.25">
      <c r="A8965" t="s">
        <v>10046</v>
      </c>
      <c r="B8965" s="1">
        <v>42725</v>
      </c>
      <c r="C8965" s="1">
        <v>42732</v>
      </c>
      <c r="D8965" t="s">
        <v>21</v>
      </c>
      <c r="E8965" t="s">
        <v>1319</v>
      </c>
      <c r="F8965">
        <v>0</v>
      </c>
      <c r="G8965">
        <v>100000</v>
      </c>
      <c r="H8965">
        <v>0</v>
      </c>
      <c r="I8965">
        <v>0</v>
      </c>
      <c r="J8965">
        <v>0</v>
      </c>
      <c r="K8965">
        <v>0.223</v>
      </c>
      <c r="L8965" t="s">
        <v>23</v>
      </c>
      <c r="M8965" s="3">
        <v>22300</v>
      </c>
      <c r="N8965" s="2" t="str">
        <f>VLOOKUP(Tabla1[[#This Row],[nemo]],'Nemos y clasificaciones'!$A$2:$B$5000,2,FALSE)</f>
        <v>ISHARES MSCI EUROZONE ETF</v>
      </c>
      <c r="O8965" s="3" t="str">
        <f>VLOOKUP(Tabla1[[#This Row],[nemo]],'Nemos y clasificaciones'!$A$1:$C$3000,3,FALSE)</f>
        <v>ETF</v>
      </c>
      <c r="P8965" s="3"/>
      <c r="Q8965" s="3"/>
    </row>
    <row r="8966" spans="1:17" x14ac:dyDescent="0.25">
      <c r="A8966" t="s">
        <v>7110</v>
      </c>
      <c r="B8966" s="1">
        <v>43452</v>
      </c>
      <c r="C8966" s="1">
        <v>43458</v>
      </c>
      <c r="D8966" t="s">
        <v>21</v>
      </c>
      <c r="E8966" t="s">
        <v>1319</v>
      </c>
      <c r="F8966">
        <v>0</v>
      </c>
      <c r="G8966">
        <v>100000</v>
      </c>
      <c r="H8966">
        <v>0</v>
      </c>
      <c r="I8966">
        <v>0</v>
      </c>
      <c r="J8966">
        <v>0</v>
      </c>
      <c r="K8966">
        <v>0.192</v>
      </c>
      <c r="L8966" t="s">
        <v>23</v>
      </c>
      <c r="M8966" s="3">
        <v>19200</v>
      </c>
      <c r="N8966" s="2" t="str">
        <f>VLOOKUP(Tabla1[[#This Row],[nemo]],'Nemos y clasificaciones'!$A$2:$B$5000,2,FALSE)</f>
        <v>ISHARES MSCI EUROZONE ETF</v>
      </c>
      <c r="O8966" s="3" t="str">
        <f>VLOOKUP(Tabla1[[#This Row],[nemo]],'Nemos y clasificaciones'!$A$1:$C$3000,3,FALSE)</f>
        <v>ETF</v>
      </c>
      <c r="P8966" s="3"/>
      <c r="Q8966" s="3"/>
    </row>
    <row r="8967" spans="1:17" x14ac:dyDescent="0.25">
      <c r="A8967" t="s">
        <v>8767</v>
      </c>
      <c r="B8967" s="1">
        <v>43088</v>
      </c>
      <c r="C8967" s="1">
        <v>43095</v>
      </c>
      <c r="D8967" t="s">
        <v>21</v>
      </c>
      <c r="E8967" t="s">
        <v>1319</v>
      </c>
      <c r="F8967">
        <v>0</v>
      </c>
      <c r="G8967">
        <v>100000</v>
      </c>
      <c r="H8967">
        <v>0</v>
      </c>
      <c r="I8967">
        <v>0</v>
      </c>
      <c r="J8967">
        <v>0</v>
      </c>
      <c r="K8967">
        <v>0.191</v>
      </c>
      <c r="L8967" t="s">
        <v>23</v>
      </c>
      <c r="M8967" s="3">
        <v>19100</v>
      </c>
      <c r="N8967" s="2" t="str">
        <f>VLOOKUP(Tabla1[[#This Row],[nemo]],'Nemos y clasificaciones'!$A$2:$B$5000,2,FALSE)</f>
        <v>ISHARES MSCI EUROZONE ETF</v>
      </c>
      <c r="O8967" s="3" t="str">
        <f>VLOOKUP(Tabla1[[#This Row],[nemo]],'Nemos y clasificaciones'!$A$1:$C$3000,3,FALSE)</f>
        <v>ETF</v>
      </c>
      <c r="P8967" s="3"/>
      <c r="Q8967" s="3"/>
    </row>
    <row r="8968" spans="1:17" x14ac:dyDescent="0.25">
      <c r="A8968" t="s">
        <v>5196</v>
      </c>
      <c r="B8968" s="1">
        <v>43815</v>
      </c>
      <c r="C8968" s="1">
        <v>43819</v>
      </c>
      <c r="D8968" t="s">
        <v>21</v>
      </c>
      <c r="E8968" t="s">
        <v>1319</v>
      </c>
      <c r="F8968">
        <v>0</v>
      </c>
      <c r="G8968">
        <v>100000</v>
      </c>
      <c r="H8968">
        <v>0</v>
      </c>
      <c r="I8968">
        <v>0</v>
      </c>
      <c r="J8968">
        <v>0</v>
      </c>
      <c r="K8968">
        <v>0.17</v>
      </c>
      <c r="L8968" t="s">
        <v>23</v>
      </c>
      <c r="M8968" s="3">
        <v>17000</v>
      </c>
      <c r="N8968" s="2" t="str">
        <f>VLOOKUP(Tabla1[[#This Row],[nemo]],'Nemos y clasificaciones'!$A$2:$B$5000,2,FALSE)</f>
        <v>ISHARES MSCI EUROZONE ETF</v>
      </c>
      <c r="O8968" s="3" t="str">
        <f>VLOOKUP(Tabla1[[#This Row],[nemo]],'Nemos y clasificaciones'!$A$1:$C$3000,3,FALSE)</f>
        <v>ETF</v>
      </c>
      <c r="P8968" s="3"/>
      <c r="Q8968" s="3"/>
    </row>
    <row r="8969" spans="1:17" x14ac:dyDescent="0.25">
      <c r="A8969" t="s">
        <v>11063</v>
      </c>
      <c r="B8969" s="1">
        <v>42359</v>
      </c>
      <c r="C8969" s="1">
        <v>42366</v>
      </c>
      <c r="D8969" t="s">
        <v>21</v>
      </c>
      <c r="E8969" t="s">
        <v>1319</v>
      </c>
      <c r="F8969">
        <v>0</v>
      </c>
      <c r="G8969">
        <v>100000</v>
      </c>
      <c r="H8969">
        <v>0</v>
      </c>
      <c r="I8969">
        <v>0</v>
      </c>
      <c r="J8969">
        <v>0</v>
      </c>
      <c r="K8969">
        <v>7.6999999999999999E-2</v>
      </c>
      <c r="L8969" t="s">
        <v>23</v>
      </c>
      <c r="M8969" s="4">
        <v>7700</v>
      </c>
      <c r="N8969" s="2" t="str">
        <f>VLOOKUP(Tabla1[[#This Row],[nemo]],'Nemos y clasificaciones'!$A$2:$B$5000,2,FALSE)</f>
        <v>ISHARES MSCI EUROZONE ETF</v>
      </c>
      <c r="O8969" s="4" t="str">
        <f>VLOOKUP(Tabla1[[#This Row],[nemo]],'Nemos y clasificaciones'!$A$1:$C$3000,3,FALSE)</f>
        <v>ETF</v>
      </c>
      <c r="P8969" s="4"/>
      <c r="Q8969" s="4"/>
    </row>
    <row r="8970" spans="1:17" x14ac:dyDescent="0.25">
      <c r="A8970" t="s">
        <v>11960</v>
      </c>
      <c r="B8970" s="1">
        <v>42017</v>
      </c>
      <c r="C8970" s="1">
        <v>42037</v>
      </c>
      <c r="D8970" t="s">
        <v>21</v>
      </c>
      <c r="E8970" t="s">
        <v>636</v>
      </c>
      <c r="F8970">
        <v>0</v>
      </c>
      <c r="G8970">
        <v>100000</v>
      </c>
      <c r="H8970">
        <v>0</v>
      </c>
      <c r="I8970">
        <v>0</v>
      </c>
      <c r="J8970">
        <v>0</v>
      </c>
      <c r="K8970">
        <v>0.313</v>
      </c>
      <c r="L8970" t="s">
        <v>23</v>
      </c>
      <c r="M8970" s="3">
        <v>31300</v>
      </c>
      <c r="N8970" s="2" t="str">
        <f>VLOOKUP(Tabla1[[#This Row],[nemo]],'Nemos y clasificaciones'!$A$2:$B$5000,2,FALSE)</f>
        <v>FREEPORT MCMORAN INC.</v>
      </c>
      <c r="O8970" s="3" t="str">
        <f>VLOOKUP(Tabla1[[#This Row],[nemo]],'Nemos y clasificaciones'!$A$1:$C$3000,3,FALSE)</f>
        <v>Minería</v>
      </c>
      <c r="P8970" s="3"/>
      <c r="Q8970" s="3"/>
    </row>
    <row r="8971" spans="1:17" x14ac:dyDescent="0.25">
      <c r="A8971" t="s">
        <v>11341</v>
      </c>
      <c r="B8971" s="1">
        <v>42198</v>
      </c>
      <c r="C8971" s="1">
        <v>42219</v>
      </c>
      <c r="D8971" t="s">
        <v>21</v>
      </c>
      <c r="E8971" t="s">
        <v>636</v>
      </c>
      <c r="F8971">
        <v>0</v>
      </c>
      <c r="G8971">
        <v>100000</v>
      </c>
      <c r="H8971">
        <v>0</v>
      </c>
      <c r="I8971">
        <v>0</v>
      </c>
      <c r="J8971">
        <v>0</v>
      </c>
      <c r="K8971">
        <v>0.111</v>
      </c>
      <c r="L8971" t="s">
        <v>23</v>
      </c>
      <c r="M8971" s="3">
        <v>11100</v>
      </c>
      <c r="N8971" s="2" t="str">
        <f>VLOOKUP(Tabla1[[#This Row],[nemo]],'Nemos y clasificaciones'!$A$2:$B$5000,2,FALSE)</f>
        <v>FREEPORT MCMORAN INC.</v>
      </c>
      <c r="O8971" s="3" t="str">
        <f>VLOOKUP(Tabla1[[#This Row],[nemo]],'Nemos y clasificaciones'!$A$1:$C$3000,3,FALSE)</f>
        <v>Minería</v>
      </c>
      <c r="P8971" s="3"/>
      <c r="Q8971" s="3"/>
    </row>
    <row r="8972" spans="1:17" x14ac:dyDescent="0.25">
      <c r="A8972" t="s">
        <v>635</v>
      </c>
      <c r="B8972" s="1">
        <v>44391</v>
      </c>
      <c r="C8972" s="1">
        <v>44410</v>
      </c>
      <c r="D8972" t="s">
        <v>21</v>
      </c>
      <c r="E8972" t="s">
        <v>636</v>
      </c>
      <c r="F8972">
        <v>0</v>
      </c>
      <c r="G8972">
        <v>100000</v>
      </c>
      <c r="H8972">
        <v>0</v>
      </c>
      <c r="I8972">
        <v>0</v>
      </c>
      <c r="J8972">
        <v>0</v>
      </c>
      <c r="K8972">
        <v>7.4999999999999997E-2</v>
      </c>
      <c r="L8972" t="s">
        <v>23</v>
      </c>
      <c r="M8972" s="4">
        <v>7500</v>
      </c>
      <c r="N8972" s="2" t="str">
        <f>VLOOKUP(Tabla1[[#This Row],[nemo]],'Nemos y clasificaciones'!$A$2:$B$5000,2,FALSE)</f>
        <v>FREEPORT MCMORAN INC.</v>
      </c>
      <c r="O8972" s="4" t="str">
        <f>VLOOKUP(Tabla1[[#This Row],[nemo]],'Nemos y clasificaciones'!$A$1:$C$3000,3,FALSE)</f>
        <v>Minería</v>
      </c>
      <c r="P8972" s="4"/>
      <c r="Q8972" s="4"/>
    </row>
    <row r="8973" spans="1:17" x14ac:dyDescent="0.25">
      <c r="A8973" t="s">
        <v>635</v>
      </c>
      <c r="B8973" s="1">
        <v>44300</v>
      </c>
      <c r="C8973" s="1">
        <v>44319</v>
      </c>
      <c r="D8973" t="s">
        <v>21</v>
      </c>
      <c r="E8973" t="s">
        <v>636</v>
      </c>
      <c r="F8973">
        <v>0</v>
      </c>
      <c r="G8973">
        <v>100000</v>
      </c>
      <c r="H8973">
        <v>0</v>
      </c>
      <c r="I8973">
        <v>0</v>
      </c>
      <c r="J8973">
        <v>0</v>
      </c>
      <c r="K8973">
        <v>7.4999999999999997E-2</v>
      </c>
      <c r="L8973" t="s">
        <v>23</v>
      </c>
      <c r="M8973" s="4">
        <v>7500</v>
      </c>
      <c r="N8973" s="2" t="str">
        <f>VLOOKUP(Tabla1[[#This Row],[nemo]],'Nemos y clasificaciones'!$A$2:$B$5000,2,FALSE)</f>
        <v>FREEPORT MCMORAN INC.</v>
      </c>
      <c r="O8973" s="4" t="str">
        <f>VLOOKUP(Tabla1[[#This Row],[nemo]],'Nemos y clasificaciones'!$A$1:$C$3000,3,FALSE)</f>
        <v>Minería</v>
      </c>
      <c r="P8973" s="4"/>
      <c r="Q8973" s="4"/>
    </row>
    <row r="8974" spans="1:17" x14ac:dyDescent="0.25">
      <c r="A8974" t="s">
        <v>4907</v>
      </c>
      <c r="B8974" s="1">
        <v>43844</v>
      </c>
      <c r="C8974" s="1">
        <v>43864</v>
      </c>
      <c r="D8974" t="s">
        <v>21</v>
      </c>
      <c r="E8974" t="s">
        <v>636</v>
      </c>
      <c r="F8974">
        <v>0</v>
      </c>
      <c r="G8974">
        <v>100000</v>
      </c>
      <c r="H8974">
        <v>0</v>
      </c>
      <c r="I8974">
        <v>0</v>
      </c>
      <c r="J8974">
        <v>0</v>
      </c>
      <c r="K8974">
        <v>0.05</v>
      </c>
      <c r="L8974" t="s">
        <v>23</v>
      </c>
      <c r="M8974" s="4">
        <v>5000</v>
      </c>
      <c r="N8974" s="2" t="str">
        <f>VLOOKUP(Tabla1[[#This Row],[nemo]],'Nemos y clasificaciones'!$A$2:$B$5000,2,FALSE)</f>
        <v>FREEPORT MCMORAN INC.</v>
      </c>
      <c r="O8974" s="4" t="str">
        <f>VLOOKUP(Tabla1[[#This Row],[nemo]],'Nemos y clasificaciones'!$A$1:$C$3000,3,FALSE)</f>
        <v>Minería</v>
      </c>
      <c r="P8974" s="4"/>
      <c r="Q8974" s="4"/>
    </row>
    <row r="8975" spans="1:17" x14ac:dyDescent="0.25">
      <c r="A8975" t="s">
        <v>4907</v>
      </c>
      <c r="B8975" s="1">
        <v>43749</v>
      </c>
      <c r="C8975" s="1">
        <v>43771</v>
      </c>
      <c r="D8975" t="s">
        <v>21</v>
      </c>
      <c r="E8975" t="s">
        <v>636</v>
      </c>
      <c r="F8975">
        <v>0</v>
      </c>
      <c r="G8975">
        <v>100000</v>
      </c>
      <c r="H8975">
        <v>0</v>
      </c>
      <c r="I8975">
        <v>0</v>
      </c>
      <c r="J8975">
        <v>0</v>
      </c>
      <c r="K8975">
        <v>0.05</v>
      </c>
      <c r="L8975" t="s">
        <v>23</v>
      </c>
      <c r="M8975" s="4">
        <v>5000</v>
      </c>
      <c r="N8975" s="2" t="str">
        <f>VLOOKUP(Tabla1[[#This Row],[nemo]],'Nemos y clasificaciones'!$A$2:$B$5000,2,FALSE)</f>
        <v>FREEPORT MCMORAN INC.</v>
      </c>
      <c r="O8975" s="4" t="str">
        <f>VLOOKUP(Tabla1[[#This Row],[nemo]],'Nemos y clasificaciones'!$A$1:$C$3000,3,FALSE)</f>
        <v>Minería</v>
      </c>
      <c r="P8975" s="4"/>
      <c r="Q8975" s="4"/>
    </row>
    <row r="8976" spans="1:17" x14ac:dyDescent="0.25">
      <c r="A8976" t="s">
        <v>4907</v>
      </c>
      <c r="B8976" s="1">
        <v>43658</v>
      </c>
      <c r="C8976" s="1">
        <v>43678</v>
      </c>
      <c r="D8976" t="s">
        <v>21</v>
      </c>
      <c r="E8976" t="s">
        <v>636</v>
      </c>
      <c r="F8976">
        <v>0</v>
      </c>
      <c r="G8976">
        <v>100000</v>
      </c>
      <c r="H8976">
        <v>0</v>
      </c>
      <c r="I8976">
        <v>0</v>
      </c>
      <c r="J8976">
        <v>0</v>
      </c>
      <c r="K8976">
        <v>0.05</v>
      </c>
      <c r="L8976" t="s">
        <v>23</v>
      </c>
      <c r="M8976" s="4">
        <v>5000</v>
      </c>
      <c r="N8976" s="2" t="str">
        <f>VLOOKUP(Tabla1[[#This Row],[nemo]],'Nemos y clasificaciones'!$A$2:$B$5000,2,FALSE)</f>
        <v>FREEPORT MCMORAN INC.</v>
      </c>
      <c r="O8976" s="4" t="str">
        <f>VLOOKUP(Tabla1[[#This Row],[nemo]],'Nemos y clasificaciones'!$A$1:$C$3000,3,FALSE)</f>
        <v>Minería</v>
      </c>
      <c r="P8976" s="4"/>
      <c r="Q8976" s="4"/>
    </row>
    <row r="8977" spans="1:17" x14ac:dyDescent="0.25">
      <c r="A8977" t="s">
        <v>4907</v>
      </c>
      <c r="B8977" s="1">
        <v>43567</v>
      </c>
      <c r="C8977" s="1">
        <v>43587</v>
      </c>
      <c r="D8977" t="s">
        <v>21</v>
      </c>
      <c r="E8977" t="s">
        <v>636</v>
      </c>
      <c r="F8977">
        <v>0</v>
      </c>
      <c r="G8977">
        <v>100000</v>
      </c>
      <c r="H8977">
        <v>0</v>
      </c>
      <c r="I8977">
        <v>0</v>
      </c>
      <c r="J8977">
        <v>0</v>
      </c>
      <c r="K8977">
        <v>0.05</v>
      </c>
      <c r="L8977" t="s">
        <v>23</v>
      </c>
      <c r="M8977" s="4">
        <v>5000</v>
      </c>
      <c r="N8977" s="2" t="str">
        <f>VLOOKUP(Tabla1[[#This Row],[nemo]],'Nemos y clasificaciones'!$A$2:$B$5000,2,FALSE)</f>
        <v>FREEPORT MCMORAN INC.</v>
      </c>
      <c r="O8977" s="4" t="str">
        <f>VLOOKUP(Tabla1[[#This Row],[nemo]],'Nemos y clasificaciones'!$A$1:$C$3000,3,FALSE)</f>
        <v>Minería</v>
      </c>
      <c r="P8977" s="4"/>
      <c r="Q8977" s="4"/>
    </row>
    <row r="8978" spans="1:17" x14ac:dyDescent="0.25">
      <c r="A8978" t="s">
        <v>4907</v>
      </c>
      <c r="B8978" s="1">
        <v>43479</v>
      </c>
      <c r="C8978" s="1">
        <v>43497</v>
      </c>
      <c r="D8978" t="s">
        <v>21</v>
      </c>
      <c r="E8978" t="s">
        <v>636</v>
      </c>
      <c r="F8978">
        <v>0</v>
      </c>
      <c r="G8978">
        <v>100000</v>
      </c>
      <c r="H8978">
        <v>0</v>
      </c>
      <c r="I8978">
        <v>0</v>
      </c>
      <c r="J8978">
        <v>0</v>
      </c>
      <c r="K8978">
        <v>0.05</v>
      </c>
      <c r="L8978" t="s">
        <v>23</v>
      </c>
      <c r="M8978" s="4">
        <v>5000</v>
      </c>
      <c r="N8978" s="2" t="str">
        <f>VLOOKUP(Tabla1[[#This Row],[nemo]],'Nemos y clasificaciones'!$A$2:$B$5000,2,FALSE)</f>
        <v>FREEPORT MCMORAN INC.</v>
      </c>
      <c r="O8978" s="4" t="str">
        <f>VLOOKUP(Tabla1[[#This Row],[nemo]],'Nemos y clasificaciones'!$A$1:$C$3000,3,FALSE)</f>
        <v>Minería</v>
      </c>
      <c r="P8978" s="4"/>
      <c r="Q8978" s="4"/>
    </row>
    <row r="8979" spans="1:17" x14ac:dyDescent="0.25">
      <c r="A8979" t="s">
        <v>9256</v>
      </c>
      <c r="B8979" s="1">
        <v>42906</v>
      </c>
      <c r="C8979" s="1">
        <v>42913</v>
      </c>
      <c r="D8979" t="s">
        <v>21</v>
      </c>
      <c r="E8979" t="s">
        <v>1273</v>
      </c>
      <c r="F8979">
        <v>0</v>
      </c>
      <c r="G8979">
        <v>100000</v>
      </c>
      <c r="H8979">
        <v>0</v>
      </c>
      <c r="I8979">
        <v>0</v>
      </c>
      <c r="J8979">
        <v>0</v>
      </c>
      <c r="K8979">
        <v>0.73199999999999998</v>
      </c>
      <c r="L8979" t="s">
        <v>23</v>
      </c>
      <c r="M8979" s="3">
        <v>73200</v>
      </c>
      <c r="N8979" s="2" t="str">
        <f>VLOOKUP(Tabla1[[#This Row],[nemo]],'Nemos y clasificaciones'!$A$2:$B$5000,2,FALSE)</f>
        <v>iShares MSCI ACWI ETF (ACWI)</v>
      </c>
      <c r="O8979" s="3" t="str">
        <f>VLOOKUP(Tabla1[[#This Row],[nemo]],'Nemos y clasificaciones'!$A$1:$C$3000,3,FALSE)</f>
        <v>ETF</v>
      </c>
      <c r="P8979" s="3"/>
      <c r="Q8979" s="3"/>
    </row>
    <row r="8980" spans="1:17" x14ac:dyDescent="0.25">
      <c r="A8980" t="s">
        <v>4907</v>
      </c>
      <c r="B8980" s="1">
        <v>43385</v>
      </c>
      <c r="C8980" s="1">
        <v>43409</v>
      </c>
      <c r="D8980" t="s">
        <v>21</v>
      </c>
      <c r="E8980" t="s">
        <v>636</v>
      </c>
      <c r="F8980">
        <v>0</v>
      </c>
      <c r="G8980">
        <v>100000</v>
      </c>
      <c r="H8980">
        <v>0</v>
      </c>
      <c r="I8980">
        <v>0</v>
      </c>
      <c r="J8980">
        <v>0</v>
      </c>
      <c r="K8980">
        <v>0.05</v>
      </c>
      <c r="L8980" t="s">
        <v>23</v>
      </c>
      <c r="M8980" s="4">
        <v>5000</v>
      </c>
      <c r="N8980" s="2" t="str">
        <f>VLOOKUP(Tabla1[[#This Row],[nemo]],'Nemos y clasificaciones'!$A$2:$B$5000,2,FALSE)</f>
        <v>FREEPORT MCMORAN INC.</v>
      </c>
      <c r="O8980" s="4" t="str">
        <f>VLOOKUP(Tabla1[[#This Row],[nemo]],'Nemos y clasificaciones'!$A$1:$C$3000,3,FALSE)</f>
        <v>Minería</v>
      </c>
      <c r="P8980" s="4"/>
      <c r="Q8980" s="4"/>
    </row>
    <row r="8981" spans="1:17" x14ac:dyDescent="0.25">
      <c r="A8981" t="s">
        <v>7813</v>
      </c>
      <c r="B8981" s="1">
        <v>43270</v>
      </c>
      <c r="C8981" s="1">
        <v>43276</v>
      </c>
      <c r="D8981" t="s">
        <v>21</v>
      </c>
      <c r="E8981" t="s">
        <v>1275</v>
      </c>
      <c r="F8981">
        <v>0</v>
      </c>
      <c r="G8981">
        <v>100000</v>
      </c>
      <c r="H8981">
        <v>0</v>
      </c>
      <c r="I8981">
        <v>0</v>
      </c>
      <c r="J8981">
        <v>0</v>
      </c>
      <c r="K8981">
        <v>0.73099999999999998</v>
      </c>
      <c r="L8981" t="s">
        <v>23</v>
      </c>
      <c r="M8981" s="3">
        <v>73100</v>
      </c>
      <c r="N8981" s="2" t="str">
        <f>VLOOKUP(Tabla1[[#This Row],[nemo]],'Nemos y clasificaciones'!$A$2:$B$5000,2,FALSE)</f>
        <v>iShares MSCI ACWI ex U.S. ETF (ACWX)</v>
      </c>
      <c r="O8981" s="3" t="str">
        <f>VLOOKUP(Tabla1[[#This Row],[nemo]],'Nemos y clasificaciones'!$A$1:$C$3000,3,FALSE)</f>
        <v>ETF</v>
      </c>
      <c r="P8981" s="3"/>
      <c r="Q8981" s="3"/>
    </row>
    <row r="8982" spans="1:17" x14ac:dyDescent="0.25">
      <c r="A8982" t="s">
        <v>4907</v>
      </c>
      <c r="B8982" s="1">
        <v>43293</v>
      </c>
      <c r="C8982" s="1">
        <v>43313</v>
      </c>
      <c r="D8982" t="s">
        <v>21</v>
      </c>
      <c r="E8982" t="s">
        <v>636</v>
      </c>
      <c r="F8982">
        <v>0</v>
      </c>
      <c r="G8982">
        <v>100000</v>
      </c>
      <c r="H8982">
        <v>0</v>
      </c>
      <c r="I8982">
        <v>0</v>
      </c>
      <c r="J8982">
        <v>0</v>
      </c>
      <c r="K8982">
        <v>0.05</v>
      </c>
      <c r="L8982" t="s">
        <v>23</v>
      </c>
      <c r="M8982" s="4">
        <v>5000</v>
      </c>
      <c r="N8982" s="2" t="str">
        <f>VLOOKUP(Tabla1[[#This Row],[nemo]],'Nemos y clasificaciones'!$A$2:$B$5000,2,FALSE)</f>
        <v>FREEPORT MCMORAN INC.</v>
      </c>
      <c r="O8982" s="4" t="str">
        <f>VLOOKUP(Tabla1[[#This Row],[nemo]],'Nemos y clasificaciones'!$A$1:$C$3000,3,FALSE)</f>
        <v>Minería</v>
      </c>
      <c r="P8982" s="4"/>
      <c r="Q8982" s="4"/>
    </row>
    <row r="8983" spans="1:17" x14ac:dyDescent="0.25">
      <c r="A8983" t="s">
        <v>4907</v>
      </c>
      <c r="B8983" s="1">
        <v>43202</v>
      </c>
      <c r="C8983" s="1">
        <v>43222</v>
      </c>
      <c r="D8983" t="s">
        <v>21</v>
      </c>
      <c r="E8983" t="s">
        <v>636</v>
      </c>
      <c r="F8983">
        <v>0</v>
      </c>
      <c r="G8983">
        <v>100000</v>
      </c>
      <c r="H8983">
        <v>0</v>
      </c>
      <c r="I8983">
        <v>0</v>
      </c>
      <c r="J8983">
        <v>0</v>
      </c>
      <c r="K8983">
        <v>0.05</v>
      </c>
      <c r="L8983" t="s">
        <v>23</v>
      </c>
      <c r="M8983" s="4">
        <v>5000</v>
      </c>
      <c r="N8983" s="2" t="str">
        <f>VLOOKUP(Tabla1[[#This Row],[nemo]],'Nemos y clasificaciones'!$A$2:$B$5000,2,FALSE)</f>
        <v>FREEPORT MCMORAN INC.</v>
      </c>
      <c r="O8983" s="4" t="str">
        <f>VLOOKUP(Tabla1[[#This Row],[nemo]],'Nemos y clasificaciones'!$A$1:$C$3000,3,FALSE)</f>
        <v>Minería</v>
      </c>
      <c r="P8983" s="4"/>
      <c r="Q8983" s="4"/>
    </row>
    <row r="8984" spans="1:17" x14ac:dyDescent="0.25">
      <c r="A8984" t="s">
        <v>4907</v>
      </c>
      <c r="B8984" s="1">
        <v>42290</v>
      </c>
      <c r="C8984" s="1">
        <v>42310</v>
      </c>
      <c r="D8984" t="s">
        <v>21</v>
      </c>
      <c r="E8984" t="s">
        <v>636</v>
      </c>
      <c r="F8984">
        <v>0</v>
      </c>
      <c r="G8984">
        <v>100000</v>
      </c>
      <c r="H8984">
        <v>0</v>
      </c>
      <c r="I8984">
        <v>0</v>
      </c>
      <c r="J8984">
        <v>0</v>
      </c>
      <c r="K8984">
        <v>0.05</v>
      </c>
      <c r="L8984" t="s">
        <v>23</v>
      </c>
      <c r="M8984" s="4">
        <v>5000</v>
      </c>
      <c r="N8984" s="2" t="str">
        <f>VLOOKUP(Tabla1[[#This Row],[nemo]],'Nemos y clasificaciones'!$A$2:$B$5000,2,FALSE)</f>
        <v>FREEPORT MCMORAN INC.</v>
      </c>
      <c r="O8984" s="4" t="str">
        <f>VLOOKUP(Tabla1[[#This Row],[nemo]],'Nemos y clasificaciones'!$A$1:$C$3000,3,FALSE)</f>
        <v>Minería</v>
      </c>
      <c r="P8984" s="4"/>
      <c r="Q8984" s="4"/>
    </row>
    <row r="8985" spans="1:17" x14ac:dyDescent="0.25">
      <c r="A8985" t="s">
        <v>4907</v>
      </c>
      <c r="B8985" s="1">
        <v>42198</v>
      </c>
      <c r="C8985" s="1">
        <v>42219</v>
      </c>
      <c r="D8985" t="s">
        <v>21</v>
      </c>
      <c r="E8985" t="s">
        <v>636</v>
      </c>
      <c r="F8985">
        <v>0</v>
      </c>
      <c r="G8985">
        <v>100000</v>
      </c>
      <c r="H8985">
        <v>0</v>
      </c>
      <c r="I8985">
        <v>0</v>
      </c>
      <c r="J8985">
        <v>0</v>
      </c>
      <c r="K8985">
        <v>0.05</v>
      </c>
      <c r="L8985" t="s">
        <v>23</v>
      </c>
      <c r="M8985" s="4">
        <v>5000</v>
      </c>
      <c r="N8985" s="2" t="str">
        <f>VLOOKUP(Tabla1[[#This Row],[nemo]],'Nemos y clasificaciones'!$A$2:$B$5000,2,FALSE)</f>
        <v>FREEPORT MCMORAN INC.</v>
      </c>
      <c r="O8985" s="4" t="str">
        <f>VLOOKUP(Tabla1[[#This Row],[nemo]],'Nemos y clasificaciones'!$A$1:$C$3000,3,FALSE)</f>
        <v>Minería</v>
      </c>
      <c r="P8985" s="4"/>
      <c r="Q8985" s="4"/>
    </row>
    <row r="8986" spans="1:17" x14ac:dyDescent="0.25">
      <c r="A8986" t="s">
        <v>4907</v>
      </c>
      <c r="B8986" s="1">
        <v>42107</v>
      </c>
      <c r="C8986" s="1">
        <v>42126</v>
      </c>
      <c r="D8986" t="s">
        <v>21</v>
      </c>
      <c r="E8986" t="s">
        <v>636</v>
      </c>
      <c r="F8986">
        <v>0</v>
      </c>
      <c r="G8986">
        <v>100000</v>
      </c>
      <c r="H8986">
        <v>0</v>
      </c>
      <c r="I8986">
        <v>0</v>
      </c>
      <c r="J8986">
        <v>0</v>
      </c>
      <c r="K8986">
        <v>0.05</v>
      </c>
      <c r="L8986" t="s">
        <v>23</v>
      </c>
      <c r="M8986" s="4">
        <v>5000</v>
      </c>
      <c r="N8986" s="2" t="str">
        <f>VLOOKUP(Tabla1[[#This Row],[nemo]],'Nemos y clasificaciones'!$A$2:$B$5000,2,FALSE)</f>
        <v>FREEPORT MCMORAN INC.</v>
      </c>
      <c r="O8986" s="4" t="str">
        <f>VLOOKUP(Tabla1[[#This Row],[nemo]],'Nemos y clasificaciones'!$A$1:$C$3000,3,FALSE)</f>
        <v>Minería</v>
      </c>
      <c r="P8986" s="4"/>
      <c r="Q8986" s="4"/>
    </row>
    <row r="8987" spans="1:17" x14ac:dyDescent="0.25">
      <c r="A8987" t="s">
        <v>3926</v>
      </c>
      <c r="B8987" s="1">
        <v>43998</v>
      </c>
      <c r="C8987" s="1">
        <v>44004</v>
      </c>
      <c r="D8987" t="s">
        <v>14</v>
      </c>
      <c r="E8987" t="s">
        <v>3343</v>
      </c>
      <c r="F8987">
        <v>0</v>
      </c>
      <c r="G8987">
        <v>10000000</v>
      </c>
      <c r="H8987">
        <v>0</v>
      </c>
      <c r="I8987">
        <v>0</v>
      </c>
      <c r="J8987">
        <v>0</v>
      </c>
      <c r="K8987">
        <v>18847.7</v>
      </c>
      <c r="L8987" t="s">
        <v>19</v>
      </c>
      <c r="M8987" s="2">
        <v>188477000000</v>
      </c>
      <c r="N8987" s="2" t="str">
        <f>VLOOKUP(Tabla1[[#This Row],[nemo]],'Nemos y clasificaciones'!$A$2:$B$5000,2,FALSE)</f>
        <v>FI PRIVADO NEVASA CAP. PREFERENTE</v>
      </c>
      <c r="O8987" s="2" t="str">
        <f>VLOOKUP(Tabla1[[#This Row],[nemo]],'Nemos y clasificaciones'!$A$1:$C$3000,3,FALSE)</f>
        <v>Servicios financieros</v>
      </c>
      <c r="P8987" s="2"/>
      <c r="Q8987" s="2"/>
    </row>
    <row r="8988" spans="1:17" x14ac:dyDescent="0.25">
      <c r="A8988" t="s">
        <v>3342</v>
      </c>
      <c r="B8988" s="1">
        <v>44077</v>
      </c>
      <c r="C8988" s="1">
        <v>44113</v>
      </c>
      <c r="D8988" t="s">
        <v>14</v>
      </c>
      <c r="E8988" t="s">
        <v>3343</v>
      </c>
      <c r="F8988">
        <v>0</v>
      </c>
      <c r="G8988">
        <v>10000000</v>
      </c>
      <c r="H8988">
        <v>0</v>
      </c>
      <c r="I8988">
        <v>0</v>
      </c>
      <c r="J8988">
        <v>0</v>
      </c>
      <c r="K8988">
        <v>8332.02</v>
      </c>
      <c r="L8988" t="s">
        <v>19</v>
      </c>
      <c r="M8988" s="2">
        <v>83320200000</v>
      </c>
      <c r="N8988" s="2" t="str">
        <f>VLOOKUP(Tabla1[[#This Row],[nemo]],'Nemos y clasificaciones'!$A$2:$B$5000,2,FALSE)</f>
        <v>FI PRIVADO NEVASA CAP. PREFERENTE</v>
      </c>
      <c r="O8988" s="2" t="str">
        <f>VLOOKUP(Tabla1[[#This Row],[nemo]],'Nemos y clasificaciones'!$A$1:$C$3000,3,FALSE)</f>
        <v>Servicios financieros</v>
      </c>
      <c r="P8988" s="2"/>
      <c r="Q8988" s="2"/>
    </row>
    <row r="8989" spans="1:17" x14ac:dyDescent="0.25">
      <c r="A8989" t="s">
        <v>3603</v>
      </c>
      <c r="B8989" s="1">
        <v>44043</v>
      </c>
      <c r="C8989" s="1">
        <v>44048</v>
      </c>
      <c r="D8989" t="s">
        <v>14</v>
      </c>
      <c r="E8989" t="s">
        <v>3343</v>
      </c>
      <c r="F8989">
        <v>0</v>
      </c>
      <c r="G8989">
        <v>10000000</v>
      </c>
      <c r="H8989">
        <v>0</v>
      </c>
      <c r="I8989">
        <v>0</v>
      </c>
      <c r="J8989">
        <v>0</v>
      </c>
      <c r="K8989">
        <v>1208.56</v>
      </c>
      <c r="L8989" t="s">
        <v>19</v>
      </c>
      <c r="M8989" s="2">
        <v>12085600000</v>
      </c>
      <c r="N8989" s="2" t="str">
        <f>VLOOKUP(Tabla1[[#This Row],[nemo]],'Nemos y clasificaciones'!$A$2:$B$5000,2,FALSE)</f>
        <v>FI PRIVADO NEVASA CAP. PREFERENTE</v>
      </c>
      <c r="O8989" s="2" t="str">
        <f>VLOOKUP(Tabla1[[#This Row],[nemo]],'Nemos y clasificaciones'!$A$1:$C$3000,3,FALSE)</f>
        <v>Servicios financieros</v>
      </c>
      <c r="P8989" s="2"/>
      <c r="Q8989" s="2"/>
    </row>
    <row r="8990" spans="1:17" x14ac:dyDescent="0.25">
      <c r="A8990" t="s">
        <v>4394</v>
      </c>
      <c r="B8990" s="1">
        <v>43958</v>
      </c>
      <c r="C8990" s="1">
        <v>43964</v>
      </c>
      <c r="D8990" t="s">
        <v>14</v>
      </c>
      <c r="E8990" t="s">
        <v>3343</v>
      </c>
      <c r="F8990">
        <v>0</v>
      </c>
      <c r="G8990">
        <v>10000000</v>
      </c>
      <c r="H8990">
        <v>0</v>
      </c>
      <c r="I8990">
        <v>0</v>
      </c>
      <c r="J8990">
        <v>0</v>
      </c>
      <c r="K8990">
        <v>433.55</v>
      </c>
      <c r="L8990" t="s">
        <v>19</v>
      </c>
      <c r="M8990" s="2">
        <v>4335500000</v>
      </c>
      <c r="N8990" s="2" t="str">
        <f>VLOOKUP(Tabla1[[#This Row],[nemo]],'Nemos y clasificaciones'!$A$2:$B$5000,2,FALSE)</f>
        <v>FI PRIVADO NEVASA CAP. PREFERENTE</v>
      </c>
      <c r="O8990" s="2" t="str">
        <f>VLOOKUP(Tabla1[[#This Row],[nemo]],'Nemos y clasificaciones'!$A$1:$C$3000,3,FALSE)</f>
        <v>Servicios financieros</v>
      </c>
      <c r="P8990" s="2"/>
      <c r="Q8990" s="2"/>
    </row>
    <row r="8991" spans="1:17" x14ac:dyDescent="0.25">
      <c r="A8991" t="s">
        <v>4910</v>
      </c>
      <c r="B8991" s="1">
        <v>43858</v>
      </c>
      <c r="C8991" s="1">
        <v>43864</v>
      </c>
      <c r="D8991" t="s">
        <v>14</v>
      </c>
      <c r="E8991" t="s">
        <v>3343</v>
      </c>
      <c r="F8991">
        <v>0</v>
      </c>
      <c r="G8991">
        <v>10000000</v>
      </c>
      <c r="H8991">
        <v>0</v>
      </c>
      <c r="I8991">
        <v>0</v>
      </c>
      <c r="J8991">
        <v>0</v>
      </c>
      <c r="K8991">
        <v>429.55</v>
      </c>
      <c r="L8991" t="s">
        <v>19</v>
      </c>
      <c r="M8991" s="2">
        <v>4295500000</v>
      </c>
      <c r="N8991" s="2" t="str">
        <f>VLOOKUP(Tabla1[[#This Row],[nemo]],'Nemos y clasificaciones'!$A$2:$B$5000,2,FALSE)</f>
        <v>FI PRIVADO NEVASA CAP. PREFERENTE</v>
      </c>
      <c r="O8991" s="2" t="str">
        <f>VLOOKUP(Tabla1[[#This Row],[nemo]],'Nemos y clasificaciones'!$A$1:$C$3000,3,FALSE)</f>
        <v>Servicios financieros</v>
      </c>
      <c r="P8991" s="2"/>
      <c r="Q8991" s="2"/>
    </row>
    <row r="8992" spans="1:17" x14ac:dyDescent="0.25">
      <c r="A8992" t="s">
        <v>4942</v>
      </c>
      <c r="B8992" s="1">
        <v>43853</v>
      </c>
      <c r="C8992" s="1">
        <v>43859</v>
      </c>
      <c r="D8992" t="s">
        <v>14</v>
      </c>
      <c r="E8992" t="s">
        <v>3613</v>
      </c>
      <c r="F8992">
        <v>0</v>
      </c>
      <c r="G8992">
        <v>10000000</v>
      </c>
      <c r="H8992">
        <v>0</v>
      </c>
      <c r="I8992">
        <v>0</v>
      </c>
      <c r="J8992">
        <v>0</v>
      </c>
      <c r="K8992">
        <v>5274.15</v>
      </c>
      <c r="L8992" t="s">
        <v>19</v>
      </c>
      <c r="M8992" s="2">
        <v>52741500000</v>
      </c>
      <c r="N8992" s="2" t="str">
        <f>VLOOKUP(Tabla1[[#This Row],[nemo]],'Nemos y clasificaciones'!$A$2:$B$5000,2,FALSE)</f>
        <v>FI PRIVADO NEVASA DINSA DESARROLLO INMOB</v>
      </c>
      <c r="O8992" s="2" t="str">
        <f>VLOOKUP(Tabla1[[#This Row],[nemo]],'Nemos y clasificaciones'!$A$1:$C$3000,3,FALSE)</f>
        <v>Servicios financieros</v>
      </c>
      <c r="P8992" s="2"/>
      <c r="Q8992" s="2"/>
    </row>
    <row r="8993" spans="1:17" x14ac:dyDescent="0.25">
      <c r="A8993" t="s">
        <v>3612</v>
      </c>
      <c r="B8993" s="1">
        <v>44041</v>
      </c>
      <c r="C8993" s="1">
        <v>44047</v>
      </c>
      <c r="D8993" t="s">
        <v>14</v>
      </c>
      <c r="E8993" t="s">
        <v>3613</v>
      </c>
      <c r="F8993">
        <v>0</v>
      </c>
      <c r="G8993">
        <v>10000000</v>
      </c>
      <c r="H8993">
        <v>0</v>
      </c>
      <c r="I8993">
        <v>0</v>
      </c>
      <c r="J8993">
        <v>0</v>
      </c>
      <c r="K8993">
        <v>1135.8499999999999</v>
      </c>
      <c r="L8993" t="s">
        <v>19</v>
      </c>
      <c r="M8993" s="2">
        <v>11358500000</v>
      </c>
      <c r="N8993" s="2" t="str">
        <f>VLOOKUP(Tabla1[[#This Row],[nemo]],'Nemos y clasificaciones'!$A$2:$B$5000,2,FALSE)</f>
        <v>FI PRIVADO NEVASA DINSA DESARROLLO INMOB</v>
      </c>
      <c r="O8993" s="2" t="str">
        <f>VLOOKUP(Tabla1[[#This Row],[nemo]],'Nemos y clasificaciones'!$A$1:$C$3000,3,FALSE)</f>
        <v>Servicios financieros</v>
      </c>
      <c r="P8993" s="2"/>
      <c r="Q8993" s="2"/>
    </row>
    <row r="8994" spans="1:17" x14ac:dyDescent="0.25">
      <c r="A8994" t="s">
        <v>3395</v>
      </c>
      <c r="B8994" s="1">
        <v>44098</v>
      </c>
      <c r="C8994" s="1">
        <v>44104</v>
      </c>
      <c r="D8994" t="s">
        <v>14</v>
      </c>
      <c r="E8994" t="s">
        <v>3396</v>
      </c>
      <c r="F8994">
        <v>0</v>
      </c>
      <c r="G8994">
        <v>10000000</v>
      </c>
      <c r="H8994">
        <v>0</v>
      </c>
      <c r="I8994">
        <v>0</v>
      </c>
      <c r="J8994">
        <v>0</v>
      </c>
      <c r="K8994">
        <v>10073.959999999999</v>
      </c>
      <c r="L8994" t="s">
        <v>19</v>
      </c>
      <c r="M8994" s="2">
        <v>100739600000</v>
      </c>
      <c r="N8994" s="2" t="str">
        <f>VLOOKUP(Tabla1[[#This Row],[nemo]],'Nemos y clasificaciones'!$A$2:$B$5000,2,FALSE)</f>
        <v>FI PRIVADO NEVASA PARQUE ANTOFAGASTA</v>
      </c>
      <c r="O8994" s="2" t="str">
        <f>VLOOKUP(Tabla1[[#This Row],[nemo]],'Nemos y clasificaciones'!$A$1:$C$3000,3,FALSE)</f>
        <v>Servicios financieros</v>
      </c>
      <c r="P8994" s="2"/>
      <c r="Q8994" s="2"/>
    </row>
    <row r="8995" spans="1:17" x14ac:dyDescent="0.25">
      <c r="A8995" t="s">
        <v>3796</v>
      </c>
      <c r="B8995" s="1">
        <v>44006</v>
      </c>
      <c r="C8995" s="1">
        <v>44012</v>
      </c>
      <c r="D8995" t="s">
        <v>14</v>
      </c>
      <c r="E8995" t="s">
        <v>3396</v>
      </c>
      <c r="F8995">
        <v>0</v>
      </c>
      <c r="G8995">
        <v>10000000</v>
      </c>
      <c r="H8995">
        <v>0</v>
      </c>
      <c r="I8995">
        <v>0</v>
      </c>
      <c r="J8995">
        <v>0</v>
      </c>
      <c r="K8995">
        <v>4236.63</v>
      </c>
      <c r="L8995" t="s">
        <v>19</v>
      </c>
      <c r="M8995" s="2">
        <v>42366300000</v>
      </c>
      <c r="N8995" s="2" t="str">
        <f>VLOOKUP(Tabla1[[#This Row],[nemo]],'Nemos y clasificaciones'!$A$2:$B$5000,2,FALSE)</f>
        <v>FI PRIVADO NEVASA PARQUE ANTOFAGASTA</v>
      </c>
      <c r="O8995" s="2" t="str">
        <f>VLOOKUP(Tabla1[[#This Row],[nemo]],'Nemos y clasificaciones'!$A$1:$C$3000,3,FALSE)</f>
        <v>Servicios financieros</v>
      </c>
      <c r="P8995" s="2"/>
      <c r="Q8995" s="2"/>
    </row>
    <row r="8996" spans="1:17" x14ac:dyDescent="0.25">
      <c r="A8996" t="s">
        <v>4395</v>
      </c>
      <c r="B8996" s="1">
        <v>43958</v>
      </c>
      <c r="C8996" s="1">
        <v>43964</v>
      </c>
      <c r="D8996" t="s">
        <v>14</v>
      </c>
      <c r="E8996" t="s">
        <v>3250</v>
      </c>
      <c r="F8996">
        <v>0</v>
      </c>
      <c r="G8996">
        <v>10000000</v>
      </c>
      <c r="H8996">
        <v>0</v>
      </c>
      <c r="I8996">
        <v>0</v>
      </c>
      <c r="J8996">
        <v>0</v>
      </c>
      <c r="K8996">
        <v>433.3</v>
      </c>
      <c r="L8996" t="s">
        <v>19</v>
      </c>
      <c r="M8996" s="2">
        <v>4333000000</v>
      </c>
      <c r="N8996" s="2" t="str">
        <f>VLOOKUP(Tabla1[[#This Row],[nemo]],'Nemos y clasificaciones'!$A$2:$B$5000,2,FALSE)</f>
        <v>FI PRIVADO NEVASA CAP. PREFERENTE II</v>
      </c>
      <c r="O8996" s="2" t="str">
        <f>VLOOKUP(Tabla1[[#This Row],[nemo]],'Nemos y clasificaciones'!$A$1:$C$3000,3,FALSE)</f>
        <v>Servicios financieros</v>
      </c>
      <c r="P8996" s="2"/>
      <c r="Q8996" s="2"/>
    </row>
    <row r="8997" spans="1:17" x14ac:dyDescent="0.25">
      <c r="A8997" t="s">
        <v>4909</v>
      </c>
      <c r="B8997" s="1">
        <v>43858</v>
      </c>
      <c r="C8997" s="1">
        <v>43864</v>
      </c>
      <c r="D8997" t="s">
        <v>14</v>
      </c>
      <c r="E8997" t="s">
        <v>3250</v>
      </c>
      <c r="F8997">
        <v>0</v>
      </c>
      <c r="G8997">
        <v>10000000</v>
      </c>
      <c r="H8997">
        <v>0</v>
      </c>
      <c r="I8997">
        <v>0</v>
      </c>
      <c r="J8997">
        <v>0</v>
      </c>
      <c r="K8997">
        <v>431.66</v>
      </c>
      <c r="L8997" t="s">
        <v>19</v>
      </c>
      <c r="M8997" s="2">
        <v>4316600000</v>
      </c>
      <c r="N8997" s="2" t="str">
        <f>VLOOKUP(Tabla1[[#This Row],[nemo]],'Nemos y clasificaciones'!$A$2:$B$5000,2,FALSE)</f>
        <v>FI PRIVADO NEVASA CAP. PREFERENTE II</v>
      </c>
      <c r="O8997" s="2" t="str">
        <f>VLOOKUP(Tabla1[[#This Row],[nemo]],'Nemos y clasificaciones'!$A$1:$C$3000,3,FALSE)</f>
        <v>Servicios financieros</v>
      </c>
      <c r="P8997" s="2"/>
      <c r="Q8997" s="2"/>
    </row>
    <row r="8998" spans="1:17" x14ac:dyDescent="0.25">
      <c r="A8998" t="s">
        <v>10381</v>
      </c>
      <c r="B8998" s="1">
        <v>42543</v>
      </c>
      <c r="C8998" s="1">
        <v>42549</v>
      </c>
      <c r="D8998" t="s">
        <v>21</v>
      </c>
      <c r="E8998" t="s">
        <v>1275</v>
      </c>
      <c r="F8998">
        <v>0</v>
      </c>
      <c r="G8998">
        <v>100000</v>
      </c>
      <c r="H8998">
        <v>0</v>
      </c>
      <c r="I8998">
        <v>0</v>
      </c>
      <c r="J8998">
        <v>0</v>
      </c>
      <c r="K8998">
        <v>0.72699999999999998</v>
      </c>
      <c r="L8998" t="s">
        <v>23</v>
      </c>
      <c r="M8998" s="3">
        <v>72700</v>
      </c>
      <c r="N8998" s="2" t="str">
        <f>VLOOKUP(Tabla1[[#This Row],[nemo]],'Nemos y clasificaciones'!$A$2:$B$5000,2,FALSE)</f>
        <v>iShares MSCI ACWI ex U.S. ETF (ACWX)</v>
      </c>
      <c r="O8998" s="3" t="str">
        <f>VLOOKUP(Tabla1[[#This Row],[nemo]],'Nemos y clasificaciones'!$A$1:$C$3000,3,FALSE)</f>
        <v>ETF</v>
      </c>
      <c r="P8998" s="3"/>
      <c r="Q8998" s="3"/>
    </row>
    <row r="8999" spans="1:17" x14ac:dyDescent="0.25">
      <c r="A8999" t="s">
        <v>3249</v>
      </c>
      <c r="B8999" s="1">
        <v>44132</v>
      </c>
      <c r="C8999" s="1">
        <v>44138</v>
      </c>
      <c r="D8999" t="s">
        <v>14</v>
      </c>
      <c r="E8999" t="s">
        <v>3250</v>
      </c>
      <c r="F8999">
        <v>0</v>
      </c>
      <c r="G8999">
        <v>10000000</v>
      </c>
      <c r="H8999">
        <v>0</v>
      </c>
      <c r="I8999">
        <v>0</v>
      </c>
      <c r="J8999">
        <v>0</v>
      </c>
      <c r="K8999">
        <v>429.62</v>
      </c>
      <c r="L8999" t="s">
        <v>19</v>
      </c>
      <c r="M8999" s="2">
        <v>4296200000</v>
      </c>
      <c r="N8999" s="2" t="str">
        <f>VLOOKUP(Tabla1[[#This Row],[nemo]],'Nemos y clasificaciones'!$A$2:$B$5000,2,FALSE)</f>
        <v>FI PRIVADO NEVASA CAP. PREFERENTE II</v>
      </c>
      <c r="O8999" s="2" t="str">
        <f>VLOOKUP(Tabla1[[#This Row],[nemo]],'Nemos y clasificaciones'!$A$1:$C$3000,3,FALSE)</f>
        <v>Servicios financieros</v>
      </c>
      <c r="P8999" s="2"/>
      <c r="Q8999" s="2"/>
    </row>
    <row r="9000" spans="1:17" x14ac:dyDescent="0.25">
      <c r="A9000" t="s">
        <v>1272</v>
      </c>
      <c r="B9000" s="1">
        <v>44357</v>
      </c>
      <c r="C9000" s="1">
        <v>44363</v>
      </c>
      <c r="D9000" t="s">
        <v>21</v>
      </c>
      <c r="E9000" t="s">
        <v>1273</v>
      </c>
      <c r="F9000">
        <v>0</v>
      </c>
      <c r="G9000">
        <v>100000</v>
      </c>
      <c r="H9000">
        <v>0</v>
      </c>
      <c r="I9000">
        <v>0</v>
      </c>
      <c r="J9000">
        <v>0</v>
      </c>
      <c r="K9000">
        <v>0.72399999999999998</v>
      </c>
      <c r="L9000" t="s">
        <v>23</v>
      </c>
      <c r="M9000" s="3">
        <v>72400</v>
      </c>
      <c r="N9000" s="2" t="str">
        <f>VLOOKUP(Tabla1[[#This Row],[nemo]],'Nemos y clasificaciones'!$A$2:$B$5000,2,FALSE)</f>
        <v>iShares MSCI ACWI ETF (ACWI)</v>
      </c>
      <c r="O9000" s="3" t="str">
        <f>VLOOKUP(Tabla1[[#This Row],[nemo]],'Nemos y clasificaciones'!$A$1:$C$3000,3,FALSE)</f>
        <v>ETF</v>
      </c>
      <c r="P9000" s="3"/>
      <c r="Q9000" s="3"/>
    </row>
    <row r="9001" spans="1:17" x14ac:dyDescent="0.25">
      <c r="A9001" t="s">
        <v>3602</v>
      </c>
      <c r="B9001" s="1">
        <v>44043</v>
      </c>
      <c r="C9001" s="1">
        <v>44048</v>
      </c>
      <c r="D9001" t="s">
        <v>14</v>
      </c>
      <c r="E9001" t="s">
        <v>3250</v>
      </c>
      <c r="F9001">
        <v>0</v>
      </c>
      <c r="G9001">
        <v>10000000</v>
      </c>
      <c r="H9001">
        <v>0</v>
      </c>
      <c r="I9001">
        <v>0</v>
      </c>
      <c r="J9001">
        <v>0</v>
      </c>
      <c r="K9001">
        <v>425.27</v>
      </c>
      <c r="L9001" t="s">
        <v>19</v>
      </c>
      <c r="M9001" s="2">
        <v>4252700000</v>
      </c>
      <c r="N9001" s="2" t="str">
        <f>VLOOKUP(Tabla1[[#This Row],[nemo]],'Nemos y clasificaciones'!$A$2:$B$5000,2,FALSE)</f>
        <v>FI PRIVADO NEVASA CAP. PREFERENTE II</v>
      </c>
      <c r="O9001" s="2" t="str">
        <f>VLOOKUP(Tabla1[[#This Row],[nemo]],'Nemos y clasificaciones'!$A$1:$C$3000,3,FALSE)</f>
        <v>Servicios financieros</v>
      </c>
      <c r="P9001" s="2"/>
      <c r="Q9001" s="2"/>
    </row>
    <row r="9002" spans="1:17" x14ac:dyDescent="0.25">
      <c r="A9002" t="s">
        <v>3247</v>
      </c>
      <c r="B9002" s="1">
        <v>44132</v>
      </c>
      <c r="C9002" s="1">
        <v>44138</v>
      </c>
      <c r="D9002" t="s">
        <v>14</v>
      </c>
      <c r="E9002" t="s">
        <v>3248</v>
      </c>
      <c r="F9002">
        <v>0</v>
      </c>
      <c r="G9002">
        <v>10000000</v>
      </c>
      <c r="H9002">
        <v>0</v>
      </c>
      <c r="I9002">
        <v>0</v>
      </c>
      <c r="J9002">
        <v>0</v>
      </c>
      <c r="K9002">
        <v>387.67</v>
      </c>
      <c r="L9002" t="s">
        <v>19</v>
      </c>
      <c r="M9002" s="2">
        <v>3876700000</v>
      </c>
      <c r="N9002" s="2" t="str">
        <f>VLOOKUP(Tabla1[[#This Row],[nemo]],'Nemos y clasificaciones'!$A$2:$B$5000,2,FALSE)</f>
        <v>FI PRIVADO NEVASA CAP. PREFERENTE III</v>
      </c>
      <c r="O9002" s="2" t="str">
        <f>VLOOKUP(Tabla1[[#This Row],[nemo]],'Nemos y clasificaciones'!$A$1:$C$3000,3,FALSE)</f>
        <v>Servicios financieros</v>
      </c>
      <c r="P9002" s="2"/>
      <c r="Q9002" s="2"/>
    </row>
    <row r="9003" spans="1:17" x14ac:dyDescent="0.25">
      <c r="A9003" t="s">
        <v>3604</v>
      </c>
      <c r="B9003" s="1">
        <v>44043</v>
      </c>
      <c r="C9003" s="1">
        <v>44048</v>
      </c>
      <c r="D9003" t="s">
        <v>14</v>
      </c>
      <c r="E9003" t="s">
        <v>3248</v>
      </c>
      <c r="F9003">
        <v>0</v>
      </c>
      <c r="G9003">
        <v>10000000</v>
      </c>
      <c r="H9003">
        <v>0</v>
      </c>
      <c r="I9003">
        <v>0</v>
      </c>
      <c r="J9003">
        <v>0</v>
      </c>
      <c r="K9003">
        <v>384.48</v>
      </c>
      <c r="L9003" t="s">
        <v>19</v>
      </c>
      <c r="M9003" s="2">
        <v>3844800000</v>
      </c>
      <c r="N9003" s="2" t="str">
        <f>VLOOKUP(Tabla1[[#This Row],[nemo]],'Nemos y clasificaciones'!$A$2:$B$5000,2,FALSE)</f>
        <v>FI PRIVADO NEVASA CAP. PREFERENTE III</v>
      </c>
      <c r="O9003" s="2" t="str">
        <f>VLOOKUP(Tabla1[[#This Row],[nemo]],'Nemos y clasificaciones'!$A$1:$C$3000,3,FALSE)</f>
        <v>Servicios financieros</v>
      </c>
      <c r="P9003" s="2"/>
      <c r="Q9003" s="2"/>
    </row>
    <row r="9004" spans="1:17" x14ac:dyDescent="0.25">
      <c r="A9004" t="s">
        <v>4397</v>
      </c>
      <c r="B9004" s="1">
        <v>43958</v>
      </c>
      <c r="C9004" s="1">
        <v>43964</v>
      </c>
      <c r="D9004" t="s">
        <v>14</v>
      </c>
      <c r="E9004" t="s">
        <v>3248</v>
      </c>
      <c r="F9004">
        <v>0</v>
      </c>
      <c r="G9004">
        <v>10000000</v>
      </c>
      <c r="H9004">
        <v>0</v>
      </c>
      <c r="I9004">
        <v>0</v>
      </c>
      <c r="J9004">
        <v>0</v>
      </c>
      <c r="K9004">
        <v>382.58</v>
      </c>
      <c r="L9004" t="s">
        <v>19</v>
      </c>
      <c r="M9004" s="2">
        <v>3825800000</v>
      </c>
      <c r="N9004" s="2" t="str">
        <f>VLOOKUP(Tabla1[[#This Row],[nemo]],'Nemos y clasificaciones'!$A$2:$B$5000,2,FALSE)</f>
        <v>FI PRIVADO NEVASA CAP. PREFERENTE III</v>
      </c>
      <c r="O9004" s="2" t="str">
        <f>VLOOKUP(Tabla1[[#This Row],[nemo]],'Nemos y clasificaciones'!$A$1:$C$3000,3,FALSE)</f>
        <v>Servicios financieros</v>
      </c>
      <c r="P9004" s="2"/>
      <c r="Q9004" s="2"/>
    </row>
    <row r="9005" spans="1:17" x14ac:dyDescent="0.25">
      <c r="A9005" t="s">
        <v>4904</v>
      </c>
      <c r="B9005" s="1">
        <v>43858</v>
      </c>
      <c r="C9005" s="1">
        <v>43866</v>
      </c>
      <c r="D9005" t="s">
        <v>14</v>
      </c>
      <c r="E9005" t="s">
        <v>3248</v>
      </c>
      <c r="F9005">
        <v>0</v>
      </c>
      <c r="G9005">
        <v>10000000</v>
      </c>
      <c r="H9005">
        <v>0</v>
      </c>
      <c r="I9005">
        <v>0</v>
      </c>
      <c r="J9005">
        <v>0</v>
      </c>
      <c r="K9005">
        <v>262.43</v>
      </c>
      <c r="L9005" t="s">
        <v>19</v>
      </c>
      <c r="M9005" s="2">
        <v>2624300000</v>
      </c>
      <c r="N9005" s="2" t="str">
        <f>VLOOKUP(Tabla1[[#This Row],[nemo]],'Nemos y clasificaciones'!$A$2:$B$5000,2,FALSE)</f>
        <v>FI PRIVADO NEVASA CAP. PREFERENTE III</v>
      </c>
      <c r="O9005" s="2" t="str">
        <f>VLOOKUP(Tabla1[[#This Row],[nemo]],'Nemos y clasificaciones'!$A$1:$C$3000,3,FALSE)</f>
        <v>Servicios financieros</v>
      </c>
      <c r="P9005" s="2"/>
      <c r="Q9005" s="2"/>
    </row>
    <row r="9006" spans="1:17" x14ac:dyDescent="0.25">
      <c r="A9006" t="s">
        <v>3195</v>
      </c>
      <c r="B9006" s="1">
        <v>44141</v>
      </c>
      <c r="C9006" s="1">
        <v>44147</v>
      </c>
      <c r="D9006" t="s">
        <v>14</v>
      </c>
      <c r="E9006" t="s">
        <v>3196</v>
      </c>
      <c r="F9006">
        <v>0</v>
      </c>
      <c r="G9006">
        <v>10000000</v>
      </c>
      <c r="H9006">
        <v>0</v>
      </c>
      <c r="I9006">
        <v>0</v>
      </c>
      <c r="J9006">
        <v>0</v>
      </c>
      <c r="K9006">
        <v>435.47</v>
      </c>
      <c r="L9006" t="s">
        <v>19</v>
      </c>
      <c r="M9006" s="2">
        <v>4354700000</v>
      </c>
      <c r="N9006" s="2" t="str">
        <f>VLOOKUP(Tabla1[[#This Row],[nemo]],'Nemos y clasificaciones'!$A$2:$B$5000,2,FALSE)</f>
        <v>FI PRIVADO NEVASA CAP. PREF. MULTIFAMILY</v>
      </c>
      <c r="O9006" s="2" t="str">
        <f>VLOOKUP(Tabla1[[#This Row],[nemo]],'Nemos y clasificaciones'!$A$1:$C$3000,3,FALSE)</f>
        <v>Servicios financieros</v>
      </c>
      <c r="P9006" s="2"/>
      <c r="Q9006" s="2"/>
    </row>
    <row r="9007" spans="1:17" x14ac:dyDescent="0.25">
      <c r="A9007" t="s">
        <v>3605</v>
      </c>
      <c r="B9007" s="1">
        <v>44043</v>
      </c>
      <c r="C9007" s="1">
        <v>44048</v>
      </c>
      <c r="D9007" t="s">
        <v>14</v>
      </c>
      <c r="E9007" t="s">
        <v>3196</v>
      </c>
      <c r="F9007">
        <v>0</v>
      </c>
      <c r="G9007">
        <v>10000000</v>
      </c>
      <c r="H9007">
        <v>0</v>
      </c>
      <c r="I9007">
        <v>0</v>
      </c>
      <c r="J9007">
        <v>0</v>
      </c>
      <c r="K9007">
        <v>434.13</v>
      </c>
      <c r="L9007" t="s">
        <v>19</v>
      </c>
      <c r="M9007" s="2">
        <v>4341300000</v>
      </c>
      <c r="N9007" s="2" t="str">
        <f>VLOOKUP(Tabla1[[#This Row],[nemo]],'Nemos y clasificaciones'!$A$2:$B$5000,2,FALSE)</f>
        <v>FI PRIVADO NEVASA CAP. PREF. MULTIFAMILY</v>
      </c>
      <c r="O9007" s="2" t="str">
        <f>VLOOKUP(Tabla1[[#This Row],[nemo]],'Nemos y clasificaciones'!$A$1:$C$3000,3,FALSE)</f>
        <v>Servicios financieros</v>
      </c>
      <c r="P9007" s="2"/>
      <c r="Q9007" s="2"/>
    </row>
    <row r="9008" spans="1:17" x14ac:dyDescent="0.25">
      <c r="A9008" t="s">
        <v>4396</v>
      </c>
      <c r="B9008" s="1">
        <v>43958</v>
      </c>
      <c r="C9008" s="1">
        <v>43964</v>
      </c>
      <c r="D9008" t="s">
        <v>14</v>
      </c>
      <c r="E9008" t="s">
        <v>3196</v>
      </c>
      <c r="F9008">
        <v>0</v>
      </c>
      <c r="G9008">
        <v>10000000</v>
      </c>
      <c r="H9008">
        <v>0</v>
      </c>
      <c r="I9008">
        <v>0</v>
      </c>
      <c r="J9008">
        <v>0</v>
      </c>
      <c r="K9008">
        <v>432.26</v>
      </c>
      <c r="L9008" t="s">
        <v>19</v>
      </c>
      <c r="M9008" s="2">
        <v>4322600000</v>
      </c>
      <c r="N9008" s="2" t="str">
        <f>VLOOKUP(Tabla1[[#This Row],[nemo]],'Nemos y clasificaciones'!$A$2:$B$5000,2,FALSE)</f>
        <v>FI PRIVADO NEVASA CAP. PREF. MULTIFAMILY</v>
      </c>
      <c r="O9008" s="2" t="str">
        <f>VLOOKUP(Tabla1[[#This Row],[nemo]],'Nemos y clasificaciones'!$A$1:$C$3000,3,FALSE)</f>
        <v>Servicios financieros</v>
      </c>
      <c r="P9008" s="2"/>
      <c r="Q9008" s="2"/>
    </row>
    <row r="9009" spans="1:17" x14ac:dyDescent="0.25">
      <c r="A9009" t="s">
        <v>4908</v>
      </c>
      <c r="B9009" s="1">
        <v>43858</v>
      </c>
      <c r="C9009" s="1">
        <v>43864</v>
      </c>
      <c r="D9009" t="s">
        <v>14</v>
      </c>
      <c r="E9009" t="s">
        <v>3196</v>
      </c>
      <c r="F9009">
        <v>0</v>
      </c>
      <c r="G9009">
        <v>10000000</v>
      </c>
      <c r="H9009">
        <v>0</v>
      </c>
      <c r="I9009">
        <v>0</v>
      </c>
      <c r="J9009">
        <v>0</v>
      </c>
      <c r="K9009">
        <v>430.35</v>
      </c>
      <c r="L9009" t="s">
        <v>19</v>
      </c>
      <c r="M9009" s="2">
        <v>4303500000</v>
      </c>
      <c r="N9009" s="2" t="str">
        <f>VLOOKUP(Tabla1[[#This Row],[nemo]],'Nemos y clasificaciones'!$A$2:$B$5000,2,FALSE)</f>
        <v>FI PRIVADO NEVASA CAP. PREF. MULTIFAMILY</v>
      </c>
      <c r="O9009" s="2" t="str">
        <f>VLOOKUP(Tabla1[[#This Row],[nemo]],'Nemos y clasificaciones'!$A$1:$C$3000,3,FALSE)</f>
        <v>Servicios financieros</v>
      </c>
      <c r="P9009" s="2"/>
      <c r="Q9009" s="2"/>
    </row>
    <row r="9010" spans="1:17" x14ac:dyDescent="0.25">
      <c r="A9010" t="s">
        <v>3293</v>
      </c>
      <c r="B9010" s="1">
        <v>44125</v>
      </c>
      <c r="C9010" s="1">
        <v>44131</v>
      </c>
      <c r="D9010" t="s">
        <v>14</v>
      </c>
      <c r="E9010" t="s">
        <v>3298</v>
      </c>
      <c r="F9010">
        <v>0</v>
      </c>
      <c r="G9010">
        <v>10000000</v>
      </c>
      <c r="H9010">
        <v>0</v>
      </c>
      <c r="I9010">
        <v>0</v>
      </c>
      <c r="J9010">
        <v>0</v>
      </c>
      <c r="K9010">
        <v>16</v>
      </c>
      <c r="L9010" t="s">
        <v>54</v>
      </c>
      <c r="M9010" s="2">
        <v>160000000</v>
      </c>
      <c r="N9010" s="2" t="str">
        <f>VLOOKUP(Tabla1[[#This Row],[nemo]],'Nemos y clasificaciones'!$A$2:$B$5000,2,FALSE)</f>
        <v>FI PRIVADO NEVASA GESTION II</v>
      </c>
      <c r="O9010" s="2" t="str">
        <f>VLOOKUP(Tabla1[[#This Row],[nemo]],'Nemos y clasificaciones'!$A$1:$C$3000,3,FALSE)</f>
        <v>Servicios financieros</v>
      </c>
      <c r="P9010" s="2"/>
      <c r="Q9010" s="2"/>
    </row>
    <row r="9011" spans="1:17" x14ac:dyDescent="0.25">
      <c r="A9011" t="s">
        <v>3669</v>
      </c>
      <c r="B9011" s="1">
        <v>44025</v>
      </c>
      <c r="C9011" s="1">
        <v>44032</v>
      </c>
      <c r="D9011" t="s">
        <v>14</v>
      </c>
      <c r="E9011" t="s">
        <v>3298</v>
      </c>
      <c r="F9011">
        <v>0</v>
      </c>
      <c r="G9011">
        <v>10000000</v>
      </c>
      <c r="H9011">
        <v>0</v>
      </c>
      <c r="I9011">
        <v>0</v>
      </c>
      <c r="J9011">
        <v>0</v>
      </c>
      <c r="K9011">
        <v>15.3</v>
      </c>
      <c r="L9011" t="s">
        <v>54</v>
      </c>
      <c r="M9011" s="2">
        <v>153000000</v>
      </c>
      <c r="N9011" s="2" t="str">
        <f>VLOOKUP(Tabla1[[#This Row],[nemo]],'Nemos y clasificaciones'!$A$2:$B$5000,2,FALSE)</f>
        <v>FI PRIVADO NEVASA GESTION II</v>
      </c>
      <c r="O9011" s="2" t="str">
        <f>VLOOKUP(Tabla1[[#This Row],[nemo]],'Nemos y clasificaciones'!$A$1:$C$3000,3,FALSE)</f>
        <v>Servicios financieros</v>
      </c>
      <c r="P9011" s="2"/>
      <c r="Q9011" s="2"/>
    </row>
    <row r="9012" spans="1:17" x14ac:dyDescent="0.25">
      <c r="A9012" t="s">
        <v>4644</v>
      </c>
      <c r="B9012" s="1">
        <v>43924</v>
      </c>
      <c r="C9012" s="1">
        <v>43930</v>
      </c>
      <c r="D9012" t="s">
        <v>14</v>
      </c>
      <c r="E9012" t="s">
        <v>3298</v>
      </c>
      <c r="F9012">
        <v>0</v>
      </c>
      <c r="G9012">
        <v>10000000</v>
      </c>
      <c r="H9012">
        <v>0</v>
      </c>
      <c r="I9012">
        <v>0</v>
      </c>
      <c r="J9012">
        <v>0</v>
      </c>
      <c r="K9012">
        <v>8.33</v>
      </c>
      <c r="L9012" t="s">
        <v>16</v>
      </c>
      <c r="M9012" s="2">
        <v>83300000</v>
      </c>
      <c r="N9012" s="2" t="str">
        <f>VLOOKUP(Tabla1[[#This Row],[nemo]],'Nemos y clasificaciones'!$A$2:$B$5000,2,FALSE)</f>
        <v>FI PRIVADO NEVASA GESTION II</v>
      </c>
      <c r="O9012" s="2" t="str">
        <f>VLOOKUP(Tabla1[[#This Row],[nemo]],'Nemos y clasificaciones'!$A$1:$C$3000,3,FALSE)</f>
        <v>Servicios financieros</v>
      </c>
      <c r="P9012" s="2"/>
      <c r="Q9012" s="2"/>
    </row>
    <row r="9013" spans="1:17" x14ac:dyDescent="0.25">
      <c r="A9013" t="s">
        <v>4905</v>
      </c>
      <c r="B9013" s="1">
        <v>43859</v>
      </c>
      <c r="C9013" s="1">
        <v>43865</v>
      </c>
      <c r="D9013" t="s">
        <v>14</v>
      </c>
      <c r="E9013" t="s">
        <v>2814</v>
      </c>
      <c r="F9013">
        <v>0</v>
      </c>
      <c r="G9013">
        <v>10000000</v>
      </c>
      <c r="H9013">
        <v>0</v>
      </c>
      <c r="I9013">
        <v>0</v>
      </c>
      <c r="J9013">
        <v>0</v>
      </c>
      <c r="K9013">
        <v>29419.03</v>
      </c>
      <c r="L9013" t="s">
        <v>19</v>
      </c>
      <c r="M9013" s="2">
        <v>294190300000</v>
      </c>
      <c r="N9013" s="2" t="str">
        <f>VLOOKUP(Tabla1[[#This Row],[nemo]],'Nemos y clasificaciones'!$A$2:$B$5000,2,FALSE)</f>
        <v>FI PRIVADO NEVASA GES</v>
      </c>
      <c r="O9013" s="2" t="str">
        <f>VLOOKUP(Tabla1[[#This Row],[nemo]],'Nemos y clasificaciones'!$A$1:$C$3000,3,FALSE)</f>
        <v>Servicios financieros</v>
      </c>
      <c r="P9013" s="2"/>
      <c r="Q9013" s="2"/>
    </row>
    <row r="9014" spans="1:17" x14ac:dyDescent="0.25">
      <c r="A9014" t="s">
        <v>4421</v>
      </c>
      <c r="B9014" s="1">
        <v>43957</v>
      </c>
      <c r="C9014" s="1">
        <v>43963</v>
      </c>
      <c r="D9014" t="s">
        <v>14</v>
      </c>
      <c r="E9014" t="s">
        <v>2814</v>
      </c>
      <c r="F9014">
        <v>0</v>
      </c>
      <c r="G9014">
        <v>10000000</v>
      </c>
      <c r="H9014">
        <v>0</v>
      </c>
      <c r="I9014">
        <v>0</v>
      </c>
      <c r="J9014">
        <v>0</v>
      </c>
      <c r="K9014">
        <v>5639.65</v>
      </c>
      <c r="L9014" t="s">
        <v>19</v>
      </c>
      <c r="M9014" s="2">
        <v>56396500000</v>
      </c>
      <c r="N9014" s="2" t="str">
        <f>VLOOKUP(Tabla1[[#This Row],[nemo]],'Nemos y clasificaciones'!$A$2:$B$5000,2,FALSE)</f>
        <v>FI PRIVADO NEVASA GES</v>
      </c>
      <c r="O9014" s="2" t="str">
        <f>VLOOKUP(Tabla1[[#This Row],[nemo]],'Nemos y clasificaciones'!$A$1:$C$3000,3,FALSE)</f>
        <v>Servicios financieros</v>
      </c>
      <c r="P9014" s="2"/>
      <c r="Q9014" s="2"/>
    </row>
    <row r="9015" spans="1:17" x14ac:dyDescent="0.25">
      <c r="A9015" t="s">
        <v>2813</v>
      </c>
      <c r="B9015" s="1">
        <v>44188</v>
      </c>
      <c r="C9015" s="1">
        <v>44194</v>
      </c>
      <c r="D9015" t="s">
        <v>14</v>
      </c>
      <c r="E9015" t="s">
        <v>2814</v>
      </c>
      <c r="F9015">
        <v>0</v>
      </c>
      <c r="G9015">
        <v>10000000</v>
      </c>
      <c r="H9015">
        <v>0</v>
      </c>
      <c r="I9015">
        <v>0</v>
      </c>
      <c r="J9015">
        <v>0</v>
      </c>
      <c r="K9015">
        <v>591.31399999999996</v>
      </c>
      <c r="L9015" t="s">
        <v>19</v>
      </c>
      <c r="M9015" s="2">
        <v>5913140000</v>
      </c>
      <c r="N9015" s="2" t="str">
        <f>VLOOKUP(Tabla1[[#This Row],[nemo]],'Nemos y clasificaciones'!$A$2:$B$5000,2,FALSE)</f>
        <v>FI PRIVADO NEVASA GES</v>
      </c>
      <c r="O9015" s="2" t="str">
        <f>VLOOKUP(Tabla1[[#This Row],[nemo]],'Nemos y clasificaciones'!$A$1:$C$3000,3,FALSE)</f>
        <v>Servicios financieros</v>
      </c>
      <c r="P9015" s="2"/>
      <c r="Q9015" s="2"/>
    </row>
    <row r="9016" spans="1:17" x14ac:dyDescent="0.25">
      <c r="A9016" t="s">
        <v>4894</v>
      </c>
      <c r="B9016" s="1">
        <v>43862</v>
      </c>
      <c r="C9016" s="1">
        <v>43868</v>
      </c>
      <c r="D9016" t="s">
        <v>14</v>
      </c>
      <c r="E9016" t="s">
        <v>4895</v>
      </c>
      <c r="F9016">
        <v>0</v>
      </c>
      <c r="G9016">
        <v>10000000</v>
      </c>
      <c r="H9016">
        <v>0</v>
      </c>
      <c r="I9016">
        <v>0</v>
      </c>
      <c r="J9016">
        <v>0</v>
      </c>
      <c r="K9016">
        <v>5667.7160000000003</v>
      </c>
      <c r="L9016" t="s">
        <v>19</v>
      </c>
      <c r="M9016" s="2">
        <v>56677160000</v>
      </c>
      <c r="N9016" s="2" t="str">
        <f>VLOOKUP(Tabla1[[#This Row],[nemo]],'Nemos y clasificaciones'!$A$2:$B$5000,2,FALSE)</f>
        <v>FI PRIVADO NEVASA RENTAS INMOBILIARIAS I</v>
      </c>
      <c r="O9016" s="2" t="str">
        <f>VLOOKUP(Tabla1[[#This Row],[nemo]],'Nemos y clasificaciones'!$A$1:$C$3000,3,FALSE)</f>
        <v>Servicios financieros</v>
      </c>
      <c r="P9016" s="2"/>
      <c r="Q9016" s="2"/>
    </row>
    <row r="9017" spans="1:17" x14ac:dyDescent="0.25">
      <c r="A9017" t="s">
        <v>11399</v>
      </c>
      <c r="B9017" s="1">
        <v>42180</v>
      </c>
      <c r="C9017" s="1">
        <v>42186</v>
      </c>
      <c r="D9017" t="s">
        <v>21</v>
      </c>
      <c r="E9017" t="s">
        <v>1273</v>
      </c>
      <c r="F9017">
        <v>0</v>
      </c>
      <c r="G9017">
        <v>100000</v>
      </c>
      <c r="H9017">
        <v>0</v>
      </c>
      <c r="I9017">
        <v>0</v>
      </c>
      <c r="J9017">
        <v>0</v>
      </c>
      <c r="K9017">
        <v>0.71799999999999997</v>
      </c>
      <c r="L9017" t="s">
        <v>23</v>
      </c>
      <c r="M9017" s="3">
        <v>71800</v>
      </c>
      <c r="N9017" s="2" t="str">
        <f>VLOOKUP(Tabla1[[#This Row],[nemo]],'Nemos y clasificaciones'!$A$2:$B$5000,2,FALSE)</f>
        <v>iShares MSCI ACWI ETF (ACWI)</v>
      </c>
      <c r="O9017" s="3" t="str">
        <f>VLOOKUP(Tabla1[[#This Row],[nemo]],'Nemos y clasificaciones'!$A$1:$C$3000,3,FALSE)</f>
        <v>ETF</v>
      </c>
      <c r="P9017" s="3"/>
      <c r="Q9017" s="3"/>
    </row>
    <row r="9018" spans="1:17" x14ac:dyDescent="0.25">
      <c r="A9018" t="s">
        <v>117</v>
      </c>
      <c r="B9018" s="1">
        <v>43711</v>
      </c>
      <c r="C9018" s="1">
        <v>43717</v>
      </c>
      <c r="D9018" t="s">
        <v>21</v>
      </c>
      <c r="E9018" t="s">
        <v>297</v>
      </c>
      <c r="F9018">
        <v>0</v>
      </c>
      <c r="G9018">
        <v>1000000</v>
      </c>
      <c r="H9018">
        <v>0</v>
      </c>
      <c r="I9018">
        <v>0</v>
      </c>
      <c r="J9018">
        <v>0</v>
      </c>
      <c r="K9018">
        <v>0.18</v>
      </c>
      <c r="L9018" t="s">
        <v>23</v>
      </c>
      <c r="M9018" s="2">
        <v>180000</v>
      </c>
      <c r="N9018" s="2" t="str">
        <f>VLOOKUP(Tabla1[[#This Row],[nemo]],'Nemos y clasificaciones'!$A$2:$B$5000,2,FALSE)</f>
        <v>ISHARES FLOATING RATE BOND ETF</v>
      </c>
      <c r="O9018" s="2" t="str">
        <f>VLOOKUP(Tabla1[[#This Row],[nemo]],'Nemos y clasificaciones'!$A$1:$C$3000,3,FALSE)</f>
        <v>ETF</v>
      </c>
      <c r="P9018" s="2"/>
      <c r="Q9018" s="2"/>
    </row>
    <row r="9019" spans="1:17" x14ac:dyDescent="0.25">
      <c r="A9019" t="s">
        <v>117</v>
      </c>
      <c r="B9019" s="1">
        <v>43678</v>
      </c>
      <c r="C9019" s="1">
        <v>43684</v>
      </c>
      <c r="D9019" t="s">
        <v>21</v>
      </c>
      <c r="E9019" t="s">
        <v>297</v>
      </c>
      <c r="F9019">
        <v>0</v>
      </c>
      <c r="G9019">
        <v>1000000</v>
      </c>
      <c r="H9019">
        <v>0</v>
      </c>
      <c r="I9019">
        <v>0</v>
      </c>
      <c r="J9019">
        <v>0</v>
      </c>
      <c r="K9019">
        <v>0.18</v>
      </c>
      <c r="L9019" t="s">
        <v>23</v>
      </c>
      <c r="M9019" s="2">
        <v>180000</v>
      </c>
      <c r="N9019" s="2" t="str">
        <f>VLOOKUP(Tabla1[[#This Row],[nemo]],'Nemos y clasificaciones'!$A$2:$B$5000,2,FALSE)</f>
        <v>ISHARES FLOATING RATE BOND ETF</v>
      </c>
      <c r="O9019" s="2" t="str">
        <f>VLOOKUP(Tabla1[[#This Row],[nemo]],'Nemos y clasificaciones'!$A$1:$C$3000,3,FALSE)</f>
        <v>ETF</v>
      </c>
      <c r="P9019" s="2"/>
      <c r="Q9019" s="2"/>
    </row>
    <row r="9020" spans="1:17" x14ac:dyDescent="0.25">
      <c r="A9020" t="s">
        <v>6713</v>
      </c>
      <c r="B9020" s="1">
        <v>43556</v>
      </c>
      <c r="C9020" s="1">
        <v>43560</v>
      </c>
      <c r="D9020" t="s">
        <v>21</v>
      </c>
      <c r="E9020" t="s">
        <v>297</v>
      </c>
      <c r="F9020">
        <v>0</v>
      </c>
      <c r="G9020">
        <v>1000000</v>
      </c>
      <c r="H9020">
        <v>0</v>
      </c>
      <c r="I9020">
        <v>0</v>
      </c>
      <c r="J9020">
        <v>0</v>
      </c>
      <c r="K9020">
        <v>0.13200000000000001</v>
      </c>
      <c r="L9020" t="s">
        <v>23</v>
      </c>
      <c r="M9020" s="2">
        <v>132000</v>
      </c>
      <c r="N9020" s="2" t="str">
        <f>VLOOKUP(Tabla1[[#This Row],[nemo]],'Nemos y clasificaciones'!$A$2:$B$5000,2,FALSE)</f>
        <v>ISHARES FLOATING RATE BOND ETF</v>
      </c>
      <c r="O9020" s="2" t="str">
        <f>VLOOKUP(Tabla1[[#This Row],[nemo]],'Nemos y clasificaciones'!$A$1:$C$3000,3,FALSE)</f>
        <v>ETF</v>
      </c>
      <c r="P9020" s="2"/>
      <c r="Q9020" s="2"/>
    </row>
    <row r="9021" spans="1:17" x14ac:dyDescent="0.25">
      <c r="A9021" t="s">
        <v>6190</v>
      </c>
      <c r="B9021" s="1">
        <v>43619</v>
      </c>
      <c r="C9021" s="1">
        <v>43623</v>
      </c>
      <c r="D9021" t="s">
        <v>21</v>
      </c>
      <c r="E9021" t="s">
        <v>297</v>
      </c>
      <c r="F9021">
        <v>0</v>
      </c>
      <c r="G9021">
        <v>1000000</v>
      </c>
      <c r="H9021">
        <v>0</v>
      </c>
      <c r="I9021">
        <v>0</v>
      </c>
      <c r="J9021">
        <v>0</v>
      </c>
      <c r="K9021">
        <v>0.129</v>
      </c>
      <c r="L9021" t="s">
        <v>23</v>
      </c>
      <c r="M9021" s="2">
        <v>129000</v>
      </c>
      <c r="N9021" s="2" t="str">
        <f>VLOOKUP(Tabla1[[#This Row],[nemo]],'Nemos y clasificaciones'!$A$2:$B$5000,2,FALSE)</f>
        <v>ISHARES FLOATING RATE BOND ETF</v>
      </c>
      <c r="O9021" s="2" t="str">
        <f>VLOOKUP(Tabla1[[#This Row],[nemo]],'Nemos y clasificaciones'!$A$1:$C$3000,3,FALSE)</f>
        <v>ETF</v>
      </c>
      <c r="P9021" s="2"/>
      <c r="Q9021" s="2"/>
    </row>
    <row r="9022" spans="1:17" x14ac:dyDescent="0.25">
      <c r="A9022" t="s">
        <v>6901</v>
      </c>
      <c r="B9022" s="1">
        <v>43497</v>
      </c>
      <c r="C9022" s="1">
        <v>43503</v>
      </c>
      <c r="D9022" t="s">
        <v>21</v>
      </c>
      <c r="E9022" t="s">
        <v>297</v>
      </c>
      <c r="F9022">
        <v>0</v>
      </c>
      <c r="G9022">
        <v>1000000</v>
      </c>
      <c r="H9022">
        <v>0</v>
      </c>
      <c r="I9022">
        <v>0</v>
      </c>
      <c r="J9022">
        <v>0</v>
      </c>
      <c r="K9022">
        <v>0.126</v>
      </c>
      <c r="L9022" t="s">
        <v>23</v>
      </c>
      <c r="M9022" s="2">
        <v>126000</v>
      </c>
      <c r="N9022" s="2" t="str">
        <f>VLOOKUP(Tabla1[[#This Row],[nemo]],'Nemos y clasificaciones'!$A$2:$B$5000,2,FALSE)</f>
        <v>ISHARES FLOATING RATE BOND ETF</v>
      </c>
      <c r="O9022" s="2" t="str">
        <f>VLOOKUP(Tabla1[[#This Row],[nemo]],'Nemos y clasificaciones'!$A$1:$C$3000,3,FALSE)</f>
        <v>ETF</v>
      </c>
      <c r="P9022" s="2"/>
      <c r="Q9022" s="2"/>
    </row>
    <row r="9023" spans="1:17" x14ac:dyDescent="0.25">
      <c r="A9023" t="s">
        <v>6554</v>
      </c>
      <c r="B9023" s="1">
        <v>43585</v>
      </c>
      <c r="C9023" s="1">
        <v>43592</v>
      </c>
      <c r="D9023" t="s">
        <v>21</v>
      </c>
      <c r="E9023" t="s">
        <v>297</v>
      </c>
      <c r="F9023">
        <v>0</v>
      </c>
      <c r="G9023">
        <v>1000000</v>
      </c>
      <c r="H9023">
        <v>0</v>
      </c>
      <c r="I9023">
        <v>0</v>
      </c>
      <c r="J9023">
        <v>0</v>
      </c>
      <c r="K9023">
        <v>0.124</v>
      </c>
      <c r="L9023" t="s">
        <v>23</v>
      </c>
      <c r="M9023" s="2">
        <v>124000</v>
      </c>
      <c r="N9023" s="2" t="str">
        <f>VLOOKUP(Tabla1[[#This Row],[nemo]],'Nemos y clasificaciones'!$A$2:$B$5000,2,FALSE)</f>
        <v>ISHARES FLOATING RATE BOND ETF</v>
      </c>
      <c r="O9023" s="2" t="str">
        <f>VLOOKUP(Tabla1[[#This Row],[nemo]],'Nemos y clasificaciones'!$A$1:$C$3000,3,FALSE)</f>
        <v>ETF</v>
      </c>
      <c r="P9023" s="2"/>
      <c r="Q9023" s="2"/>
    </row>
    <row r="9024" spans="1:17" x14ac:dyDescent="0.25">
      <c r="A9024" t="s">
        <v>6851</v>
      </c>
      <c r="B9024" s="1">
        <v>43525</v>
      </c>
      <c r="C9024" s="1">
        <v>43531</v>
      </c>
      <c r="D9024" t="s">
        <v>21</v>
      </c>
      <c r="E9024" t="s">
        <v>297</v>
      </c>
      <c r="F9024">
        <v>0</v>
      </c>
      <c r="G9024">
        <v>1000000</v>
      </c>
      <c r="H9024">
        <v>0</v>
      </c>
      <c r="I9024">
        <v>0</v>
      </c>
      <c r="J9024">
        <v>0</v>
      </c>
      <c r="K9024">
        <v>0.124</v>
      </c>
      <c r="L9024" t="s">
        <v>23</v>
      </c>
      <c r="M9024" s="2">
        <v>124000</v>
      </c>
      <c r="N9024" s="2" t="str">
        <f>VLOOKUP(Tabla1[[#This Row],[nemo]],'Nemos y clasificaciones'!$A$2:$B$5000,2,FALSE)</f>
        <v>ISHARES FLOATING RATE BOND ETF</v>
      </c>
      <c r="O9024" s="2" t="str">
        <f>VLOOKUP(Tabla1[[#This Row],[nemo]],'Nemos y clasificaciones'!$A$1:$C$3000,3,FALSE)</f>
        <v>ETF</v>
      </c>
      <c r="P9024" s="2"/>
      <c r="Q9024" s="2"/>
    </row>
    <row r="9025" spans="1:17" x14ac:dyDescent="0.25">
      <c r="A9025" t="s">
        <v>7132</v>
      </c>
      <c r="B9025" s="1">
        <v>43452</v>
      </c>
      <c r="C9025" s="1">
        <v>43458</v>
      </c>
      <c r="D9025" t="s">
        <v>21</v>
      </c>
      <c r="E9025" t="s">
        <v>297</v>
      </c>
      <c r="F9025">
        <v>0</v>
      </c>
      <c r="G9025">
        <v>1000000</v>
      </c>
      <c r="H9025">
        <v>0</v>
      </c>
      <c r="I9025">
        <v>0</v>
      </c>
      <c r="J9025">
        <v>0</v>
      </c>
      <c r="K9025">
        <v>0.124</v>
      </c>
      <c r="L9025" t="s">
        <v>23</v>
      </c>
      <c r="M9025" s="2">
        <v>124000</v>
      </c>
      <c r="N9025" s="2" t="str">
        <f>VLOOKUP(Tabla1[[#This Row],[nemo]],'Nemos y clasificaciones'!$A$2:$B$5000,2,FALSE)</f>
        <v>ISHARES FLOATING RATE BOND ETF</v>
      </c>
      <c r="O9025" s="2" t="str">
        <f>VLOOKUP(Tabla1[[#This Row],[nemo]],'Nemos y clasificaciones'!$A$1:$C$3000,3,FALSE)</f>
        <v>ETF</v>
      </c>
      <c r="P9025" s="2"/>
      <c r="Q9025" s="2"/>
    </row>
    <row r="9026" spans="1:17" x14ac:dyDescent="0.25">
      <c r="A9026" t="s">
        <v>5893</v>
      </c>
      <c r="B9026" s="1">
        <v>43647</v>
      </c>
      <c r="C9026" s="1">
        <v>43654</v>
      </c>
      <c r="D9026" t="s">
        <v>21</v>
      </c>
      <c r="E9026" t="s">
        <v>297</v>
      </c>
      <c r="F9026">
        <v>0</v>
      </c>
      <c r="G9026">
        <v>1000000</v>
      </c>
      <c r="H9026">
        <v>0</v>
      </c>
      <c r="I9026">
        <v>0</v>
      </c>
      <c r="J9026">
        <v>0</v>
      </c>
      <c r="K9026">
        <v>0.121</v>
      </c>
      <c r="L9026" t="s">
        <v>23</v>
      </c>
      <c r="M9026" s="2">
        <v>121000</v>
      </c>
      <c r="N9026" s="2" t="str">
        <f>VLOOKUP(Tabla1[[#This Row],[nemo]],'Nemos y clasificaciones'!$A$2:$B$5000,2,FALSE)</f>
        <v>ISHARES FLOATING RATE BOND ETF</v>
      </c>
      <c r="O9026" s="2" t="str">
        <f>VLOOKUP(Tabla1[[#This Row],[nemo]],'Nemos y clasificaciones'!$A$1:$C$3000,3,FALSE)</f>
        <v>ETF</v>
      </c>
      <c r="P9026" s="2"/>
      <c r="Q9026" s="2"/>
    </row>
    <row r="9027" spans="1:17" x14ac:dyDescent="0.25">
      <c r="A9027" t="s">
        <v>7250</v>
      </c>
      <c r="B9027" s="1">
        <v>43437</v>
      </c>
      <c r="C9027" s="1">
        <v>43441</v>
      </c>
      <c r="D9027" t="s">
        <v>21</v>
      </c>
      <c r="E9027" t="s">
        <v>297</v>
      </c>
      <c r="F9027">
        <v>0</v>
      </c>
      <c r="G9027">
        <v>1000000</v>
      </c>
      <c r="H9027">
        <v>0</v>
      </c>
      <c r="I9027">
        <v>0</v>
      </c>
      <c r="J9027">
        <v>0</v>
      </c>
      <c r="K9027">
        <v>0.11600000000000001</v>
      </c>
      <c r="L9027" t="s">
        <v>23</v>
      </c>
      <c r="M9027" s="2">
        <v>116000</v>
      </c>
      <c r="N9027" s="2" t="str">
        <f>VLOOKUP(Tabla1[[#This Row],[nemo]],'Nemos y clasificaciones'!$A$2:$B$5000,2,FALSE)</f>
        <v>ISHARES FLOATING RATE BOND ETF</v>
      </c>
      <c r="O9027" s="2" t="str">
        <f>VLOOKUP(Tabla1[[#This Row],[nemo]],'Nemos y clasificaciones'!$A$1:$C$3000,3,FALSE)</f>
        <v>ETF</v>
      </c>
      <c r="P9027" s="2"/>
      <c r="Q9027" s="2"/>
    </row>
    <row r="9028" spans="1:17" x14ac:dyDescent="0.25">
      <c r="A9028" t="s">
        <v>5166</v>
      </c>
      <c r="B9028" s="1">
        <v>43815</v>
      </c>
      <c r="C9028" s="1">
        <v>43819</v>
      </c>
      <c r="D9028" t="s">
        <v>21</v>
      </c>
      <c r="E9028" t="s">
        <v>1275</v>
      </c>
      <c r="F9028">
        <v>0</v>
      </c>
      <c r="G9028">
        <v>100000</v>
      </c>
      <c r="H9028">
        <v>0</v>
      </c>
      <c r="I9028">
        <v>0</v>
      </c>
      <c r="J9028">
        <v>0</v>
      </c>
      <c r="K9028">
        <v>0.71399999999999997</v>
      </c>
      <c r="L9028" t="s">
        <v>23</v>
      </c>
      <c r="M9028" s="3">
        <v>71400</v>
      </c>
      <c r="N9028" s="2" t="str">
        <f>VLOOKUP(Tabla1[[#This Row],[nemo]],'Nemos y clasificaciones'!$A$2:$B$5000,2,FALSE)</f>
        <v>iShares MSCI ACWI ex U.S. ETF (ACWX)</v>
      </c>
      <c r="O9028" s="3" t="str">
        <f>VLOOKUP(Tabla1[[#This Row],[nemo]],'Nemos y clasificaciones'!$A$1:$C$3000,3,FALSE)</f>
        <v>ETF</v>
      </c>
      <c r="P9028" s="3"/>
      <c r="Q9028" s="3"/>
    </row>
    <row r="9029" spans="1:17" x14ac:dyDescent="0.25">
      <c r="A9029" t="s">
        <v>5540</v>
      </c>
      <c r="B9029" s="1">
        <v>43739</v>
      </c>
      <c r="C9029" s="1">
        <v>43745</v>
      </c>
      <c r="D9029" t="s">
        <v>21</v>
      </c>
      <c r="E9029" t="s">
        <v>297</v>
      </c>
      <c r="F9029">
        <v>0</v>
      </c>
      <c r="G9029">
        <v>1000000</v>
      </c>
      <c r="H9029">
        <v>0</v>
      </c>
      <c r="I9029">
        <v>0</v>
      </c>
      <c r="J9029">
        <v>0</v>
      </c>
      <c r="K9029">
        <v>0.114</v>
      </c>
      <c r="L9029" t="s">
        <v>23</v>
      </c>
      <c r="M9029" s="2">
        <v>114000</v>
      </c>
      <c r="N9029" s="2" t="str">
        <f>VLOOKUP(Tabla1[[#This Row],[nemo]],'Nemos y clasificaciones'!$A$2:$B$5000,2,FALSE)</f>
        <v>ISHARES FLOATING RATE BOND ETF</v>
      </c>
      <c r="O9029" s="2" t="str">
        <f>VLOOKUP(Tabla1[[#This Row],[nemo]],'Nemos y clasificaciones'!$A$1:$C$3000,3,FALSE)</f>
        <v>ETF</v>
      </c>
      <c r="P9029" s="2"/>
      <c r="Q9029" s="2"/>
    </row>
    <row r="9030" spans="1:17" x14ac:dyDescent="0.25">
      <c r="A9030" t="s">
        <v>7337</v>
      </c>
      <c r="B9030" s="1">
        <v>43407</v>
      </c>
      <c r="C9030" s="1">
        <v>43411</v>
      </c>
      <c r="D9030" t="s">
        <v>21</v>
      </c>
      <c r="E9030" t="s">
        <v>297</v>
      </c>
      <c r="F9030">
        <v>0</v>
      </c>
      <c r="G9030">
        <v>1000000</v>
      </c>
      <c r="H9030">
        <v>0</v>
      </c>
      <c r="I9030">
        <v>0</v>
      </c>
      <c r="J9030">
        <v>0</v>
      </c>
      <c r="K9030">
        <v>0.114</v>
      </c>
      <c r="L9030" t="s">
        <v>23</v>
      </c>
      <c r="M9030" s="2">
        <v>114000</v>
      </c>
      <c r="N9030" s="2" t="str">
        <f>VLOOKUP(Tabla1[[#This Row],[nemo]],'Nemos y clasificaciones'!$A$2:$B$5000,2,FALSE)</f>
        <v>ISHARES FLOATING RATE BOND ETF</v>
      </c>
      <c r="O9030" s="2" t="str">
        <f>VLOOKUP(Tabla1[[#This Row],[nemo]],'Nemos y clasificaciones'!$A$1:$C$3000,3,FALSE)</f>
        <v>ETF</v>
      </c>
      <c r="P9030" s="2"/>
      <c r="Q9030" s="2"/>
    </row>
    <row r="9031" spans="1:17" x14ac:dyDescent="0.25">
      <c r="A9031" t="s">
        <v>7539</v>
      </c>
      <c r="B9031" s="1">
        <v>43347</v>
      </c>
      <c r="C9031" s="1">
        <v>43353</v>
      </c>
      <c r="D9031" t="s">
        <v>21</v>
      </c>
      <c r="E9031" t="s">
        <v>297</v>
      </c>
      <c r="F9031">
        <v>0</v>
      </c>
      <c r="G9031">
        <v>1000000</v>
      </c>
      <c r="H9031">
        <v>0</v>
      </c>
      <c r="I9031">
        <v>0</v>
      </c>
      <c r="J9031">
        <v>0</v>
      </c>
      <c r="K9031">
        <v>0.113</v>
      </c>
      <c r="L9031" t="s">
        <v>23</v>
      </c>
      <c r="M9031" s="2">
        <v>113000</v>
      </c>
      <c r="N9031" s="2" t="str">
        <f>VLOOKUP(Tabla1[[#This Row],[nemo]],'Nemos y clasificaciones'!$A$2:$B$5000,2,FALSE)</f>
        <v>ISHARES FLOATING RATE BOND ETF</v>
      </c>
      <c r="O9031" s="2" t="str">
        <f>VLOOKUP(Tabla1[[#This Row],[nemo]],'Nemos y clasificaciones'!$A$1:$C$3000,3,FALSE)</f>
        <v>ETF</v>
      </c>
      <c r="P9031" s="2"/>
      <c r="Q9031" s="2"/>
    </row>
    <row r="9032" spans="1:17" x14ac:dyDescent="0.25">
      <c r="A9032" t="s">
        <v>7608</v>
      </c>
      <c r="B9032" s="1">
        <v>43313</v>
      </c>
      <c r="C9032" s="1">
        <v>43319</v>
      </c>
      <c r="D9032" t="s">
        <v>21</v>
      </c>
      <c r="E9032" t="s">
        <v>297</v>
      </c>
      <c r="F9032">
        <v>0</v>
      </c>
      <c r="G9032">
        <v>1000000</v>
      </c>
      <c r="H9032">
        <v>0</v>
      </c>
      <c r="I9032">
        <v>0</v>
      </c>
      <c r="J9032">
        <v>0</v>
      </c>
      <c r="K9032">
        <v>0.113</v>
      </c>
      <c r="L9032" t="s">
        <v>23</v>
      </c>
      <c r="M9032" s="2">
        <v>113000</v>
      </c>
      <c r="N9032" s="2" t="str">
        <f>VLOOKUP(Tabla1[[#This Row],[nemo]],'Nemos y clasificaciones'!$A$2:$B$5000,2,FALSE)</f>
        <v>ISHARES FLOATING RATE BOND ETF</v>
      </c>
      <c r="O9032" s="2" t="str">
        <f>VLOOKUP(Tabla1[[#This Row],[nemo]],'Nemos y clasificaciones'!$A$1:$C$3000,3,FALSE)</f>
        <v>ETF</v>
      </c>
      <c r="P9032" s="2"/>
      <c r="Q9032" s="2"/>
    </row>
    <row r="9033" spans="1:17" x14ac:dyDescent="0.25">
      <c r="A9033" t="s">
        <v>7430</v>
      </c>
      <c r="B9033" s="1">
        <v>43374</v>
      </c>
      <c r="C9033" s="1">
        <v>43378</v>
      </c>
      <c r="D9033" t="s">
        <v>21</v>
      </c>
      <c r="E9033" t="s">
        <v>297</v>
      </c>
      <c r="F9033">
        <v>0</v>
      </c>
      <c r="G9033">
        <v>1000000</v>
      </c>
      <c r="H9033">
        <v>0</v>
      </c>
      <c r="I9033">
        <v>0</v>
      </c>
      <c r="J9033">
        <v>0</v>
      </c>
      <c r="K9033">
        <v>0.11</v>
      </c>
      <c r="L9033" t="s">
        <v>23</v>
      </c>
      <c r="M9033" s="2">
        <v>110000</v>
      </c>
      <c r="N9033" s="2" t="str">
        <f>VLOOKUP(Tabla1[[#This Row],[nemo]],'Nemos y clasificaciones'!$A$2:$B$5000,2,FALSE)</f>
        <v>ISHARES FLOATING RATE BOND ETF</v>
      </c>
      <c r="O9033" s="2" t="str">
        <f>VLOOKUP(Tabla1[[#This Row],[nemo]],'Nemos y clasificaciones'!$A$1:$C$3000,3,FALSE)</f>
        <v>ETF</v>
      </c>
      <c r="P9033" s="2"/>
      <c r="Q9033" s="2"/>
    </row>
    <row r="9034" spans="1:17" x14ac:dyDescent="0.25">
      <c r="A9034" t="s">
        <v>5429</v>
      </c>
      <c r="B9034" s="1">
        <v>43768</v>
      </c>
      <c r="C9034" s="1">
        <v>43776</v>
      </c>
      <c r="D9034" t="s">
        <v>21</v>
      </c>
      <c r="E9034" t="s">
        <v>297</v>
      </c>
      <c r="F9034">
        <v>0</v>
      </c>
      <c r="G9034">
        <v>1000000</v>
      </c>
      <c r="H9034">
        <v>0</v>
      </c>
      <c r="I9034">
        <v>0</v>
      </c>
      <c r="J9034">
        <v>0</v>
      </c>
      <c r="K9034">
        <v>0.106</v>
      </c>
      <c r="L9034" t="s">
        <v>23</v>
      </c>
      <c r="M9034" s="2">
        <v>106000</v>
      </c>
      <c r="N9034" s="2" t="str">
        <f>VLOOKUP(Tabla1[[#This Row],[nemo]],'Nemos y clasificaciones'!$A$2:$B$5000,2,FALSE)</f>
        <v>ISHARES FLOATING RATE BOND ETF</v>
      </c>
      <c r="O9034" s="2" t="str">
        <f>VLOOKUP(Tabla1[[#This Row],[nemo]],'Nemos y clasificaciones'!$A$1:$C$3000,3,FALSE)</f>
        <v>ETF</v>
      </c>
      <c r="P9034" s="2"/>
      <c r="Q9034" s="2"/>
    </row>
    <row r="9035" spans="1:17" x14ac:dyDescent="0.25">
      <c r="A9035" t="s">
        <v>7682</v>
      </c>
      <c r="B9035" s="1">
        <v>43280</v>
      </c>
      <c r="C9035" s="1">
        <v>43290</v>
      </c>
      <c r="D9035" t="s">
        <v>21</v>
      </c>
      <c r="E9035" t="s">
        <v>297</v>
      </c>
      <c r="F9035">
        <v>0</v>
      </c>
      <c r="G9035">
        <v>1000000</v>
      </c>
      <c r="H9035">
        <v>0</v>
      </c>
      <c r="I9035">
        <v>0</v>
      </c>
      <c r="J9035">
        <v>0</v>
      </c>
      <c r="K9035">
        <v>0.106</v>
      </c>
      <c r="L9035" t="s">
        <v>23</v>
      </c>
      <c r="M9035" s="2">
        <v>106000</v>
      </c>
      <c r="N9035" s="2" t="str">
        <f>VLOOKUP(Tabla1[[#This Row],[nemo]],'Nemos y clasificaciones'!$A$2:$B$5000,2,FALSE)</f>
        <v>ISHARES FLOATING RATE BOND ETF</v>
      </c>
      <c r="O9035" s="2" t="str">
        <f>VLOOKUP(Tabla1[[#This Row],[nemo]],'Nemos y clasificaciones'!$A$1:$C$3000,3,FALSE)</f>
        <v>ETF</v>
      </c>
      <c r="P9035" s="2"/>
      <c r="Q9035" s="2"/>
    </row>
    <row r="9036" spans="1:17" x14ac:dyDescent="0.25">
      <c r="A9036" t="s">
        <v>5342</v>
      </c>
      <c r="B9036" s="1">
        <v>43801</v>
      </c>
      <c r="C9036" s="1">
        <v>43805</v>
      </c>
      <c r="D9036" t="s">
        <v>21</v>
      </c>
      <c r="E9036" t="s">
        <v>297</v>
      </c>
      <c r="F9036">
        <v>0</v>
      </c>
      <c r="G9036">
        <v>1000000</v>
      </c>
      <c r="H9036">
        <v>0</v>
      </c>
      <c r="I9036">
        <v>0</v>
      </c>
      <c r="J9036">
        <v>0</v>
      </c>
      <c r="K9036">
        <v>9.7000000000000003E-2</v>
      </c>
      <c r="L9036" t="s">
        <v>23</v>
      </c>
      <c r="M9036" s="3">
        <v>97000</v>
      </c>
      <c r="N9036" s="2" t="str">
        <f>VLOOKUP(Tabla1[[#This Row],[nemo]],'Nemos y clasificaciones'!$A$2:$B$5000,2,FALSE)</f>
        <v>ISHARES FLOATING RATE BOND ETF</v>
      </c>
      <c r="O9036" s="3" t="str">
        <f>VLOOKUP(Tabla1[[#This Row],[nemo]],'Nemos y clasificaciones'!$A$1:$C$3000,3,FALSE)</f>
        <v>ETF</v>
      </c>
      <c r="P9036" s="3"/>
      <c r="Q9036" s="3"/>
    </row>
    <row r="9037" spans="1:17" x14ac:dyDescent="0.25">
      <c r="A9037" t="s">
        <v>7992</v>
      </c>
      <c r="B9037" s="1">
        <v>43252</v>
      </c>
      <c r="C9037" s="1">
        <v>43258</v>
      </c>
      <c r="D9037" t="s">
        <v>21</v>
      </c>
      <c r="E9037" t="s">
        <v>297</v>
      </c>
      <c r="F9037">
        <v>0</v>
      </c>
      <c r="G9037">
        <v>1000000</v>
      </c>
      <c r="H9037">
        <v>0</v>
      </c>
      <c r="I9037">
        <v>0</v>
      </c>
      <c r="J9037">
        <v>0</v>
      </c>
      <c r="K9037">
        <v>9.7000000000000003E-2</v>
      </c>
      <c r="L9037" t="s">
        <v>23</v>
      </c>
      <c r="M9037" s="3">
        <v>97000</v>
      </c>
      <c r="N9037" s="2" t="str">
        <f>VLOOKUP(Tabla1[[#This Row],[nemo]],'Nemos y clasificaciones'!$A$2:$B$5000,2,FALSE)</f>
        <v>ISHARES FLOATING RATE BOND ETF</v>
      </c>
      <c r="O9037" s="3" t="str">
        <f>VLOOKUP(Tabla1[[#This Row],[nemo]],'Nemos y clasificaciones'!$A$1:$C$3000,3,FALSE)</f>
        <v>ETF</v>
      </c>
      <c r="P9037" s="3"/>
      <c r="Q9037" s="3"/>
    </row>
    <row r="9038" spans="1:17" x14ac:dyDescent="0.25">
      <c r="A9038" t="s">
        <v>5128</v>
      </c>
      <c r="B9038" s="1">
        <v>43818</v>
      </c>
      <c r="C9038" s="1">
        <v>43825</v>
      </c>
      <c r="D9038" t="s">
        <v>21</v>
      </c>
      <c r="E9038" t="s">
        <v>297</v>
      </c>
      <c r="F9038">
        <v>0</v>
      </c>
      <c r="G9038">
        <v>1000000</v>
      </c>
      <c r="H9038">
        <v>0</v>
      </c>
      <c r="I9038">
        <v>0</v>
      </c>
      <c r="J9038">
        <v>0</v>
      </c>
      <c r="K9038">
        <v>9.6000000000000002E-2</v>
      </c>
      <c r="L9038" t="s">
        <v>23</v>
      </c>
      <c r="M9038" s="3">
        <v>96000</v>
      </c>
      <c r="N9038" s="2" t="str">
        <f>VLOOKUP(Tabla1[[#This Row],[nemo]],'Nemos y clasificaciones'!$A$2:$B$5000,2,FALSE)</f>
        <v>ISHARES FLOATING RATE BOND ETF</v>
      </c>
      <c r="O9038" s="3" t="str">
        <f>VLOOKUP(Tabla1[[#This Row],[nemo]],'Nemos y clasificaciones'!$A$1:$C$3000,3,FALSE)</f>
        <v>ETF</v>
      </c>
      <c r="P9038" s="3"/>
      <c r="Q9038" s="3"/>
    </row>
    <row r="9039" spans="1:17" x14ac:dyDescent="0.25">
      <c r="A9039" t="s">
        <v>4891</v>
      </c>
      <c r="B9039" s="1">
        <v>43864</v>
      </c>
      <c r="C9039" s="1">
        <v>43868</v>
      </c>
      <c r="D9039" t="s">
        <v>21</v>
      </c>
      <c r="E9039" t="s">
        <v>297</v>
      </c>
      <c r="F9039">
        <v>0</v>
      </c>
      <c r="G9039">
        <v>1000000</v>
      </c>
      <c r="H9039">
        <v>0</v>
      </c>
      <c r="I9039">
        <v>0</v>
      </c>
      <c r="J9039">
        <v>0</v>
      </c>
      <c r="K9039">
        <v>9.4E-2</v>
      </c>
      <c r="L9039" t="s">
        <v>23</v>
      </c>
      <c r="M9039" s="3">
        <v>94000</v>
      </c>
      <c r="N9039" s="2" t="str">
        <f>VLOOKUP(Tabla1[[#This Row],[nemo]],'Nemos y clasificaciones'!$A$2:$B$5000,2,FALSE)</f>
        <v>ISHARES FLOATING RATE BOND ETF</v>
      </c>
      <c r="O9039" s="3" t="str">
        <f>VLOOKUP(Tabla1[[#This Row],[nemo]],'Nemos y clasificaciones'!$A$1:$C$3000,3,FALSE)</f>
        <v>ETF</v>
      </c>
      <c r="P9039" s="3"/>
      <c r="Q9039" s="3"/>
    </row>
    <row r="9040" spans="1:17" x14ac:dyDescent="0.25">
      <c r="A9040" t="s">
        <v>4471</v>
      </c>
      <c r="B9040" s="1">
        <v>43951</v>
      </c>
      <c r="C9040" s="1">
        <v>43958</v>
      </c>
      <c r="D9040" t="s">
        <v>21</v>
      </c>
      <c r="E9040" t="s">
        <v>297</v>
      </c>
      <c r="F9040">
        <v>0</v>
      </c>
      <c r="G9040">
        <v>1000000</v>
      </c>
      <c r="H9040">
        <v>0</v>
      </c>
      <c r="I9040">
        <v>0</v>
      </c>
      <c r="J9040">
        <v>0</v>
      </c>
      <c r="K9040">
        <v>9.2999999999999999E-2</v>
      </c>
      <c r="L9040" t="s">
        <v>23</v>
      </c>
      <c r="M9040" s="3">
        <v>93000</v>
      </c>
      <c r="N9040" s="2" t="str">
        <f>VLOOKUP(Tabla1[[#This Row],[nemo]],'Nemos y clasificaciones'!$A$2:$B$5000,2,FALSE)</f>
        <v>ISHARES FLOATING RATE BOND ETF</v>
      </c>
      <c r="O9040" s="3" t="str">
        <f>VLOOKUP(Tabla1[[#This Row],[nemo]],'Nemos y clasificaciones'!$A$1:$C$3000,3,FALSE)</f>
        <v>ETF</v>
      </c>
      <c r="P9040" s="3"/>
      <c r="Q9040" s="3"/>
    </row>
    <row r="9041" spans="1:17" x14ac:dyDescent="0.25">
      <c r="A9041" t="s">
        <v>8293</v>
      </c>
      <c r="B9041" s="1">
        <v>43220</v>
      </c>
      <c r="C9041" s="1">
        <v>43227</v>
      </c>
      <c r="D9041" t="s">
        <v>21</v>
      </c>
      <c r="E9041" t="s">
        <v>297</v>
      </c>
      <c r="F9041">
        <v>0</v>
      </c>
      <c r="G9041">
        <v>1000000</v>
      </c>
      <c r="H9041">
        <v>0</v>
      </c>
      <c r="I9041">
        <v>0</v>
      </c>
      <c r="J9041">
        <v>0</v>
      </c>
      <c r="K9041">
        <v>8.8999999999999996E-2</v>
      </c>
      <c r="L9041" t="s">
        <v>23</v>
      </c>
      <c r="M9041" s="3">
        <v>89000</v>
      </c>
      <c r="N9041" s="2" t="str">
        <f>VLOOKUP(Tabla1[[#This Row],[nemo]],'Nemos y clasificaciones'!$A$2:$B$5000,2,FALSE)</f>
        <v>ISHARES FLOATING RATE BOND ETF</v>
      </c>
      <c r="O9041" s="3" t="str">
        <f>VLOOKUP(Tabla1[[#This Row],[nemo]],'Nemos y clasificaciones'!$A$1:$C$3000,3,FALSE)</f>
        <v>ETF</v>
      </c>
      <c r="P9041" s="3"/>
      <c r="Q9041" s="3"/>
    </row>
    <row r="9042" spans="1:17" x14ac:dyDescent="0.25">
      <c r="A9042" t="s">
        <v>4670</v>
      </c>
      <c r="B9042" s="1">
        <v>43922</v>
      </c>
      <c r="C9042" s="1">
        <v>43928</v>
      </c>
      <c r="D9042" t="s">
        <v>21</v>
      </c>
      <c r="E9042" t="s">
        <v>297</v>
      </c>
      <c r="F9042">
        <v>0</v>
      </c>
      <c r="G9042">
        <v>1000000</v>
      </c>
      <c r="H9042">
        <v>0</v>
      </c>
      <c r="I9042">
        <v>0</v>
      </c>
      <c r="J9042">
        <v>0</v>
      </c>
      <c r="K9042">
        <v>8.6999999999999994E-2</v>
      </c>
      <c r="L9042" t="s">
        <v>23</v>
      </c>
      <c r="M9042" s="3">
        <v>87000</v>
      </c>
      <c r="N9042" s="2" t="str">
        <f>VLOOKUP(Tabla1[[#This Row],[nemo]],'Nemos y clasificaciones'!$A$2:$B$5000,2,FALSE)</f>
        <v>ISHARES FLOATING RATE BOND ETF</v>
      </c>
      <c r="O9042" s="3" t="str">
        <f>VLOOKUP(Tabla1[[#This Row],[nemo]],'Nemos y clasificaciones'!$A$1:$C$3000,3,FALSE)</f>
        <v>ETF</v>
      </c>
      <c r="P9042" s="3"/>
      <c r="Q9042" s="3"/>
    </row>
    <row r="9043" spans="1:17" x14ac:dyDescent="0.25">
      <c r="A9043" t="s">
        <v>4810</v>
      </c>
      <c r="B9043" s="1">
        <v>43892</v>
      </c>
      <c r="C9043" s="1">
        <v>43896</v>
      </c>
      <c r="D9043" t="s">
        <v>21</v>
      </c>
      <c r="E9043" t="s">
        <v>297</v>
      </c>
      <c r="F9043">
        <v>0</v>
      </c>
      <c r="G9043">
        <v>1000000</v>
      </c>
      <c r="H9043">
        <v>0</v>
      </c>
      <c r="I9043">
        <v>0</v>
      </c>
      <c r="J9043">
        <v>0</v>
      </c>
      <c r="K9043">
        <v>8.5999999999999993E-2</v>
      </c>
      <c r="L9043" t="s">
        <v>23</v>
      </c>
      <c r="M9043" s="3">
        <v>86000</v>
      </c>
      <c r="N9043" s="2" t="str">
        <f>VLOOKUP(Tabla1[[#This Row],[nemo]],'Nemos y clasificaciones'!$A$2:$B$5000,2,FALSE)</f>
        <v>ISHARES FLOATING RATE BOND ETF</v>
      </c>
      <c r="O9043" s="3" t="str">
        <f>VLOOKUP(Tabla1[[#This Row],[nemo]],'Nemos y clasificaciones'!$A$1:$C$3000,3,FALSE)</f>
        <v>ETF</v>
      </c>
      <c r="P9043" s="3"/>
      <c r="Q9043" s="3"/>
    </row>
    <row r="9044" spans="1:17" x14ac:dyDescent="0.25">
      <c r="A9044" t="s">
        <v>8438</v>
      </c>
      <c r="B9044" s="1">
        <v>43192</v>
      </c>
      <c r="C9044" s="1">
        <v>43196</v>
      </c>
      <c r="D9044" t="s">
        <v>21</v>
      </c>
      <c r="E9044" t="s">
        <v>297</v>
      </c>
      <c r="F9044">
        <v>0</v>
      </c>
      <c r="G9044">
        <v>1000000</v>
      </c>
      <c r="H9044">
        <v>0</v>
      </c>
      <c r="I9044">
        <v>0</v>
      </c>
      <c r="J9044">
        <v>0</v>
      </c>
      <c r="K9044">
        <v>8.2000000000000003E-2</v>
      </c>
      <c r="L9044" t="s">
        <v>23</v>
      </c>
      <c r="M9044" s="3">
        <v>82000</v>
      </c>
      <c r="N9044" s="2" t="str">
        <f>VLOOKUP(Tabla1[[#This Row],[nemo]],'Nemos y clasificaciones'!$A$2:$B$5000,2,FALSE)</f>
        <v>ISHARES FLOATING RATE BOND ETF</v>
      </c>
      <c r="O9044" s="3" t="str">
        <f>VLOOKUP(Tabla1[[#This Row],[nemo]],'Nemos y clasificaciones'!$A$1:$C$3000,3,FALSE)</f>
        <v>ETF</v>
      </c>
      <c r="P9044" s="3"/>
      <c r="Q9044" s="3"/>
    </row>
    <row r="9045" spans="1:17" x14ac:dyDescent="0.25">
      <c r="A9045" t="s">
        <v>4150</v>
      </c>
      <c r="B9045" s="1">
        <v>43983</v>
      </c>
      <c r="C9045" s="1">
        <v>43987</v>
      </c>
      <c r="D9045" t="s">
        <v>21</v>
      </c>
      <c r="E9045" t="s">
        <v>297</v>
      </c>
      <c r="F9045">
        <v>0</v>
      </c>
      <c r="G9045">
        <v>1000000</v>
      </c>
      <c r="H9045">
        <v>0</v>
      </c>
      <c r="I9045">
        <v>0</v>
      </c>
      <c r="J9045">
        <v>0</v>
      </c>
      <c r="K9045">
        <v>7.6999999999999999E-2</v>
      </c>
      <c r="L9045" t="s">
        <v>23</v>
      </c>
      <c r="M9045" s="3">
        <v>77000</v>
      </c>
      <c r="N9045" s="2" t="str">
        <f>VLOOKUP(Tabla1[[#This Row],[nemo]],'Nemos y clasificaciones'!$A$2:$B$5000,2,FALSE)</f>
        <v>ISHARES FLOATING RATE BOND ETF</v>
      </c>
      <c r="O9045" s="3" t="str">
        <f>VLOOKUP(Tabla1[[#This Row],[nemo]],'Nemos y clasificaciones'!$A$1:$C$3000,3,FALSE)</f>
        <v>ETF</v>
      </c>
      <c r="P9045" s="3"/>
      <c r="Q9045" s="3"/>
    </row>
    <row r="9046" spans="1:17" x14ac:dyDescent="0.25">
      <c r="A9046" t="s">
        <v>8548</v>
      </c>
      <c r="B9046" s="1">
        <v>43160</v>
      </c>
      <c r="C9046" s="1">
        <v>43166</v>
      </c>
      <c r="D9046" t="s">
        <v>21</v>
      </c>
      <c r="E9046" t="s">
        <v>297</v>
      </c>
      <c r="F9046">
        <v>0</v>
      </c>
      <c r="G9046">
        <v>1000000</v>
      </c>
      <c r="H9046">
        <v>0</v>
      </c>
      <c r="I9046">
        <v>0</v>
      </c>
      <c r="J9046">
        <v>0</v>
      </c>
      <c r="K9046">
        <v>7.4999999999999997E-2</v>
      </c>
      <c r="L9046" t="s">
        <v>23</v>
      </c>
      <c r="M9046" s="3">
        <v>75000</v>
      </c>
      <c r="N9046" s="2" t="str">
        <f>VLOOKUP(Tabla1[[#This Row],[nemo]],'Nemos y clasificaciones'!$A$2:$B$5000,2,FALSE)</f>
        <v>ISHARES FLOATING RATE BOND ETF</v>
      </c>
      <c r="O9046" s="3" t="str">
        <f>VLOOKUP(Tabla1[[#This Row],[nemo]],'Nemos y clasificaciones'!$A$1:$C$3000,3,FALSE)</f>
        <v>ETF</v>
      </c>
      <c r="P9046" s="3"/>
      <c r="Q9046" s="3"/>
    </row>
    <row r="9047" spans="1:17" x14ac:dyDescent="0.25">
      <c r="A9047" t="s">
        <v>8591</v>
      </c>
      <c r="B9047" s="1">
        <v>43132</v>
      </c>
      <c r="C9047" s="1">
        <v>43138</v>
      </c>
      <c r="D9047" t="s">
        <v>21</v>
      </c>
      <c r="E9047" t="s">
        <v>297</v>
      </c>
      <c r="F9047">
        <v>0</v>
      </c>
      <c r="G9047">
        <v>1000000</v>
      </c>
      <c r="H9047">
        <v>0</v>
      </c>
      <c r="I9047">
        <v>0</v>
      </c>
      <c r="J9047">
        <v>0</v>
      </c>
      <c r="K9047">
        <v>7.2999999999999995E-2</v>
      </c>
      <c r="L9047" t="s">
        <v>23</v>
      </c>
      <c r="M9047" s="3">
        <v>73000</v>
      </c>
      <c r="N9047" s="2" t="str">
        <f>VLOOKUP(Tabla1[[#This Row],[nemo]],'Nemos y clasificaciones'!$A$2:$B$5000,2,FALSE)</f>
        <v>ISHARES FLOATING RATE BOND ETF</v>
      </c>
      <c r="O9047" s="3" t="str">
        <f>VLOOKUP(Tabla1[[#This Row],[nemo]],'Nemos y clasificaciones'!$A$1:$C$3000,3,FALSE)</f>
        <v>ETF</v>
      </c>
      <c r="P9047" s="3"/>
      <c r="Q9047" s="3"/>
    </row>
    <row r="9048" spans="1:17" x14ac:dyDescent="0.25">
      <c r="A9048" t="s">
        <v>3699</v>
      </c>
      <c r="B9048" s="1">
        <v>44013</v>
      </c>
      <c r="C9048" s="1">
        <v>44020</v>
      </c>
      <c r="D9048" t="s">
        <v>21</v>
      </c>
      <c r="E9048" t="s">
        <v>297</v>
      </c>
      <c r="F9048">
        <v>0</v>
      </c>
      <c r="G9048">
        <v>1000000</v>
      </c>
      <c r="H9048">
        <v>0</v>
      </c>
      <c r="I9048">
        <v>0</v>
      </c>
      <c r="J9048">
        <v>0</v>
      </c>
      <c r="K9048">
        <v>4.3999999999999997E-2</v>
      </c>
      <c r="L9048" t="s">
        <v>23</v>
      </c>
      <c r="M9048" s="3">
        <v>44000</v>
      </c>
      <c r="N9048" s="2" t="str">
        <f>VLOOKUP(Tabla1[[#This Row],[nemo]],'Nemos y clasificaciones'!$A$2:$B$5000,2,FALSE)</f>
        <v>ISHARES FLOATING RATE BOND ETF</v>
      </c>
      <c r="O9048" s="3" t="str">
        <f>VLOOKUP(Tabla1[[#This Row],[nemo]],'Nemos y clasificaciones'!$A$1:$C$3000,3,FALSE)</f>
        <v>ETF</v>
      </c>
      <c r="P9048" s="3"/>
      <c r="Q9048" s="3"/>
    </row>
    <row r="9049" spans="1:17" x14ac:dyDescent="0.25">
      <c r="A9049" t="s">
        <v>3590</v>
      </c>
      <c r="B9049" s="1">
        <v>44046</v>
      </c>
      <c r="C9049" s="1">
        <v>44050</v>
      </c>
      <c r="D9049" t="s">
        <v>21</v>
      </c>
      <c r="E9049" t="s">
        <v>297</v>
      </c>
      <c r="F9049">
        <v>0</v>
      </c>
      <c r="G9049">
        <v>1000000</v>
      </c>
      <c r="H9049">
        <v>0</v>
      </c>
      <c r="I9049">
        <v>0</v>
      </c>
      <c r="J9049">
        <v>0</v>
      </c>
      <c r="K9049">
        <v>3.6999999999999998E-2</v>
      </c>
      <c r="L9049" t="s">
        <v>23</v>
      </c>
      <c r="M9049" s="3">
        <v>37000</v>
      </c>
      <c r="N9049" s="2" t="str">
        <f>VLOOKUP(Tabla1[[#This Row],[nemo]],'Nemos y clasificaciones'!$A$2:$B$5000,2,FALSE)</f>
        <v>ISHARES FLOATING RATE BOND ETF</v>
      </c>
      <c r="O9049" s="3" t="str">
        <f>VLOOKUP(Tabla1[[#This Row],[nemo]],'Nemos y clasificaciones'!$A$1:$C$3000,3,FALSE)</f>
        <v>ETF</v>
      </c>
      <c r="P9049" s="3"/>
      <c r="Q9049" s="3"/>
    </row>
    <row r="9050" spans="1:17" x14ac:dyDescent="0.25">
      <c r="A9050" t="s">
        <v>2879</v>
      </c>
      <c r="B9050" s="1">
        <v>44182</v>
      </c>
      <c r="C9050" s="1">
        <v>44188</v>
      </c>
      <c r="D9050" t="s">
        <v>21</v>
      </c>
      <c r="E9050" t="s">
        <v>297</v>
      </c>
      <c r="F9050">
        <v>0</v>
      </c>
      <c r="G9050">
        <v>1000000</v>
      </c>
      <c r="H9050">
        <v>0</v>
      </c>
      <c r="I9050">
        <v>0</v>
      </c>
      <c r="J9050">
        <v>0</v>
      </c>
      <c r="K9050">
        <v>2.5000000000000001E-2</v>
      </c>
      <c r="L9050" t="s">
        <v>23</v>
      </c>
      <c r="M9050" s="3">
        <v>25000</v>
      </c>
      <c r="N9050" s="2" t="str">
        <f>VLOOKUP(Tabla1[[#This Row],[nemo]],'Nemos y clasificaciones'!$A$2:$B$5000,2,FALSE)</f>
        <v>ISHARES FLOATING RATE BOND ETF</v>
      </c>
      <c r="O9050" s="3" t="str">
        <f>VLOOKUP(Tabla1[[#This Row],[nemo]],'Nemos y clasificaciones'!$A$1:$C$3000,3,FALSE)</f>
        <v>ETF</v>
      </c>
      <c r="P9050" s="3"/>
      <c r="Q9050" s="3"/>
    </row>
    <row r="9051" spans="1:17" x14ac:dyDescent="0.25">
      <c r="A9051" t="s">
        <v>2301</v>
      </c>
      <c r="B9051" s="1">
        <v>44287</v>
      </c>
      <c r="C9051" s="1">
        <v>44294</v>
      </c>
      <c r="D9051" t="s">
        <v>21</v>
      </c>
      <c r="E9051" t="s">
        <v>297</v>
      </c>
      <c r="F9051">
        <v>0</v>
      </c>
      <c r="G9051">
        <v>1000000</v>
      </c>
      <c r="H9051">
        <v>0</v>
      </c>
      <c r="I9051">
        <v>0</v>
      </c>
      <c r="J9051">
        <v>0</v>
      </c>
      <c r="K9051">
        <v>2.1999999999999999E-2</v>
      </c>
      <c r="L9051" t="s">
        <v>23</v>
      </c>
      <c r="M9051" s="3">
        <v>22000</v>
      </c>
      <c r="N9051" s="2" t="str">
        <f>VLOOKUP(Tabla1[[#This Row],[nemo]],'Nemos y clasificaciones'!$A$2:$B$5000,2,FALSE)</f>
        <v>ISHARES FLOATING RATE BOND ETF</v>
      </c>
      <c r="O9051" s="3" t="str">
        <f>VLOOKUP(Tabla1[[#This Row],[nemo]],'Nemos y clasificaciones'!$A$1:$C$3000,3,FALSE)</f>
        <v>ETF</v>
      </c>
      <c r="P9051" s="3"/>
      <c r="Q9051" s="3"/>
    </row>
    <row r="9052" spans="1:17" x14ac:dyDescent="0.25">
      <c r="A9052" t="s">
        <v>2606</v>
      </c>
      <c r="B9052" s="1">
        <v>44228</v>
      </c>
      <c r="C9052" s="1">
        <v>44232</v>
      </c>
      <c r="D9052" t="s">
        <v>21</v>
      </c>
      <c r="E9052" t="s">
        <v>297</v>
      </c>
      <c r="F9052">
        <v>0</v>
      </c>
      <c r="G9052">
        <v>1000000</v>
      </c>
      <c r="H9052">
        <v>0</v>
      </c>
      <c r="I9052">
        <v>0</v>
      </c>
      <c r="J9052">
        <v>0</v>
      </c>
      <c r="K9052">
        <v>2.1999999999999999E-2</v>
      </c>
      <c r="L9052" t="s">
        <v>23</v>
      </c>
      <c r="M9052" s="3">
        <v>22000</v>
      </c>
      <c r="N9052" s="2" t="str">
        <f>VLOOKUP(Tabla1[[#This Row],[nemo]],'Nemos y clasificaciones'!$A$2:$B$5000,2,FALSE)</f>
        <v>ISHARES FLOATING RATE BOND ETF</v>
      </c>
      <c r="O9052" s="3" t="str">
        <f>VLOOKUP(Tabla1[[#This Row],[nemo]],'Nemos y clasificaciones'!$A$1:$C$3000,3,FALSE)</f>
        <v>ETF</v>
      </c>
      <c r="P9052" s="3"/>
      <c r="Q9052" s="3"/>
    </row>
    <row r="9053" spans="1:17" x14ac:dyDescent="0.25">
      <c r="A9053" t="s">
        <v>3095</v>
      </c>
      <c r="B9053" s="1">
        <v>44166</v>
      </c>
      <c r="C9053" s="1">
        <v>44172</v>
      </c>
      <c r="D9053" t="s">
        <v>21</v>
      </c>
      <c r="E9053" t="s">
        <v>297</v>
      </c>
      <c r="F9053">
        <v>0</v>
      </c>
      <c r="G9053">
        <v>1000000</v>
      </c>
      <c r="H9053">
        <v>0</v>
      </c>
      <c r="I9053">
        <v>0</v>
      </c>
      <c r="J9053">
        <v>0</v>
      </c>
      <c r="K9053">
        <v>2.1999999999999999E-2</v>
      </c>
      <c r="L9053" t="s">
        <v>23</v>
      </c>
      <c r="M9053" s="3">
        <v>22000</v>
      </c>
      <c r="N9053" s="2" t="str">
        <f>VLOOKUP(Tabla1[[#This Row],[nemo]],'Nemos y clasificaciones'!$A$2:$B$5000,2,FALSE)</f>
        <v>ISHARES FLOATING RATE BOND ETF</v>
      </c>
      <c r="O9053" s="3" t="str">
        <f>VLOOKUP(Tabla1[[#This Row],[nemo]],'Nemos y clasificaciones'!$A$1:$C$3000,3,FALSE)</f>
        <v>ETF</v>
      </c>
      <c r="P9053" s="3"/>
      <c r="Q9053" s="3"/>
    </row>
    <row r="9054" spans="1:17" x14ac:dyDescent="0.25">
      <c r="A9054" t="s">
        <v>2517</v>
      </c>
      <c r="B9054" s="1">
        <v>44256</v>
      </c>
      <c r="C9054" s="1">
        <v>44260</v>
      </c>
      <c r="D9054" t="s">
        <v>21</v>
      </c>
      <c r="E9054" t="s">
        <v>297</v>
      </c>
      <c r="F9054">
        <v>0</v>
      </c>
      <c r="G9054">
        <v>1000000</v>
      </c>
      <c r="H9054">
        <v>0</v>
      </c>
      <c r="I9054">
        <v>0</v>
      </c>
      <c r="J9054">
        <v>0</v>
      </c>
      <c r="K9054">
        <v>2.1000000000000001E-2</v>
      </c>
      <c r="L9054" t="s">
        <v>23</v>
      </c>
      <c r="M9054" s="3">
        <v>21000</v>
      </c>
      <c r="N9054" s="2" t="str">
        <f>VLOOKUP(Tabla1[[#This Row],[nemo]],'Nemos y clasificaciones'!$A$2:$B$5000,2,FALSE)</f>
        <v>ISHARES FLOATING RATE BOND ETF</v>
      </c>
      <c r="O9054" s="3" t="str">
        <f>VLOOKUP(Tabla1[[#This Row],[nemo]],'Nemos y clasificaciones'!$A$1:$C$3000,3,FALSE)</f>
        <v>ETF</v>
      </c>
      <c r="P9054" s="3"/>
      <c r="Q9054" s="3"/>
    </row>
    <row r="9055" spans="1:17" x14ac:dyDescent="0.25">
      <c r="A9055" t="s">
        <v>2007</v>
      </c>
      <c r="B9055" s="1">
        <v>44319</v>
      </c>
      <c r="C9055" s="1">
        <v>44323</v>
      </c>
      <c r="D9055" t="s">
        <v>21</v>
      </c>
      <c r="E9055" t="s">
        <v>297</v>
      </c>
      <c r="F9055">
        <v>0</v>
      </c>
      <c r="G9055">
        <v>1000000</v>
      </c>
      <c r="H9055">
        <v>0</v>
      </c>
      <c r="I9055">
        <v>0</v>
      </c>
      <c r="J9055">
        <v>0</v>
      </c>
      <c r="K9055">
        <v>0.02</v>
      </c>
      <c r="L9055" t="s">
        <v>23</v>
      </c>
      <c r="M9055" s="3">
        <v>20000</v>
      </c>
      <c r="N9055" s="2" t="str">
        <f>VLOOKUP(Tabla1[[#This Row],[nemo]],'Nemos y clasificaciones'!$A$2:$B$5000,2,FALSE)</f>
        <v>ISHARES FLOATING RATE BOND ETF</v>
      </c>
      <c r="O9055" s="3" t="str">
        <f>VLOOKUP(Tabla1[[#This Row],[nemo]],'Nemos y clasificaciones'!$A$1:$C$3000,3,FALSE)</f>
        <v>ETF</v>
      </c>
      <c r="P9055" s="3"/>
      <c r="Q9055" s="3"/>
    </row>
    <row r="9056" spans="1:17" x14ac:dyDescent="0.25">
      <c r="A9056" t="s">
        <v>3222</v>
      </c>
      <c r="B9056" s="1">
        <v>44137</v>
      </c>
      <c r="C9056" s="1">
        <v>44141</v>
      </c>
      <c r="D9056" t="s">
        <v>21</v>
      </c>
      <c r="E9056" t="s">
        <v>297</v>
      </c>
      <c r="F9056">
        <v>0</v>
      </c>
      <c r="G9056">
        <v>1000000</v>
      </c>
      <c r="H9056">
        <v>0</v>
      </c>
      <c r="I9056">
        <v>0</v>
      </c>
      <c r="J9056">
        <v>0</v>
      </c>
      <c r="K9056">
        <v>0.02</v>
      </c>
      <c r="L9056" t="s">
        <v>23</v>
      </c>
      <c r="M9056" s="3">
        <v>20000</v>
      </c>
      <c r="N9056" s="2" t="str">
        <f>VLOOKUP(Tabla1[[#This Row],[nemo]],'Nemos y clasificaciones'!$A$2:$B$5000,2,FALSE)</f>
        <v>ISHARES FLOATING RATE BOND ETF</v>
      </c>
      <c r="O9056" s="3" t="str">
        <f>VLOOKUP(Tabla1[[#This Row],[nemo]],'Nemos y clasificaciones'!$A$1:$C$3000,3,FALSE)</f>
        <v>ETF</v>
      </c>
      <c r="P9056" s="3"/>
      <c r="Q9056" s="3"/>
    </row>
    <row r="9057" spans="1:17" x14ac:dyDescent="0.25">
      <c r="A9057" t="s">
        <v>1584</v>
      </c>
      <c r="B9057" s="1">
        <v>44348</v>
      </c>
      <c r="C9057" s="1">
        <v>44354</v>
      </c>
      <c r="D9057" t="s">
        <v>21</v>
      </c>
      <c r="E9057" t="s">
        <v>297</v>
      </c>
      <c r="F9057">
        <v>0</v>
      </c>
      <c r="G9057">
        <v>1000000</v>
      </c>
      <c r="H9057">
        <v>0</v>
      </c>
      <c r="I9057">
        <v>0</v>
      </c>
      <c r="J9057">
        <v>0</v>
      </c>
      <c r="K9057">
        <v>1.9E-2</v>
      </c>
      <c r="L9057" t="s">
        <v>23</v>
      </c>
      <c r="M9057" s="3">
        <v>19000</v>
      </c>
      <c r="N9057" s="2" t="str">
        <f>VLOOKUP(Tabla1[[#This Row],[nemo]],'Nemos y clasificaciones'!$A$2:$B$5000,2,FALSE)</f>
        <v>ISHARES FLOATING RATE BOND ETF</v>
      </c>
      <c r="O9057" s="3" t="str">
        <f>VLOOKUP(Tabla1[[#This Row],[nemo]],'Nemos y clasificaciones'!$A$1:$C$3000,3,FALSE)</f>
        <v>ETF</v>
      </c>
      <c r="P9057" s="3"/>
      <c r="Q9057" s="3"/>
    </row>
    <row r="9058" spans="1:17" x14ac:dyDescent="0.25">
      <c r="A9058" t="s">
        <v>601</v>
      </c>
      <c r="B9058" s="1">
        <v>44410</v>
      </c>
      <c r="C9058" s="1">
        <v>44414</v>
      </c>
      <c r="D9058" t="s">
        <v>21</v>
      </c>
      <c r="E9058" t="s">
        <v>297</v>
      </c>
      <c r="F9058">
        <v>0</v>
      </c>
      <c r="G9058">
        <v>1000000</v>
      </c>
      <c r="H9058">
        <v>0</v>
      </c>
      <c r="I9058">
        <v>0</v>
      </c>
      <c r="J9058">
        <v>0</v>
      </c>
      <c r="K9058">
        <v>1.7000000000000001E-2</v>
      </c>
      <c r="L9058" t="s">
        <v>23</v>
      </c>
      <c r="M9058" s="3">
        <v>17000</v>
      </c>
      <c r="N9058" s="2" t="str">
        <f>VLOOKUP(Tabla1[[#This Row],[nemo]],'Nemos y clasificaciones'!$A$2:$B$5000,2,FALSE)</f>
        <v>ISHARES FLOATING RATE BOND ETF</v>
      </c>
      <c r="O9058" s="3" t="str">
        <f>VLOOKUP(Tabla1[[#This Row],[nemo]],'Nemos y clasificaciones'!$A$1:$C$3000,3,FALSE)</f>
        <v>ETF</v>
      </c>
      <c r="P9058" s="3"/>
      <c r="Q9058" s="3"/>
    </row>
    <row r="9059" spans="1:17" x14ac:dyDescent="0.25">
      <c r="A9059" t="s">
        <v>894</v>
      </c>
      <c r="B9059" s="1">
        <v>44378</v>
      </c>
      <c r="C9059" s="1">
        <v>44385</v>
      </c>
      <c r="D9059" t="s">
        <v>21</v>
      </c>
      <c r="E9059" t="s">
        <v>297</v>
      </c>
      <c r="F9059">
        <v>0</v>
      </c>
      <c r="G9059">
        <v>1000000</v>
      </c>
      <c r="H9059">
        <v>0</v>
      </c>
      <c r="I9059">
        <v>0</v>
      </c>
      <c r="J9059">
        <v>0</v>
      </c>
      <c r="K9059">
        <v>1.7000000000000001E-2</v>
      </c>
      <c r="L9059" t="s">
        <v>23</v>
      </c>
      <c r="M9059" s="3">
        <v>17000</v>
      </c>
      <c r="N9059" s="2" t="str">
        <f>VLOOKUP(Tabla1[[#This Row],[nemo]],'Nemos y clasificaciones'!$A$2:$B$5000,2,FALSE)</f>
        <v>ISHARES FLOATING RATE BOND ETF</v>
      </c>
      <c r="O9059" s="3" t="str">
        <f>VLOOKUP(Tabla1[[#This Row],[nemo]],'Nemos y clasificaciones'!$A$1:$C$3000,3,FALSE)</f>
        <v>ETF</v>
      </c>
      <c r="P9059" s="3"/>
      <c r="Q9059" s="3"/>
    </row>
    <row r="9060" spans="1:17" x14ac:dyDescent="0.25">
      <c r="A9060" t="s">
        <v>296</v>
      </c>
      <c r="B9060" s="1">
        <v>44440</v>
      </c>
      <c r="C9060" s="1">
        <v>44447</v>
      </c>
      <c r="D9060" t="s">
        <v>21</v>
      </c>
      <c r="E9060" t="s">
        <v>297</v>
      </c>
      <c r="F9060">
        <v>0</v>
      </c>
      <c r="G9060">
        <v>1000000</v>
      </c>
      <c r="H9060">
        <v>0</v>
      </c>
      <c r="I9060">
        <v>0</v>
      </c>
      <c r="J9060">
        <v>0</v>
      </c>
      <c r="K9060">
        <v>1.4999999999999999E-2</v>
      </c>
      <c r="L9060" t="s">
        <v>23</v>
      </c>
      <c r="M9060" s="3">
        <v>15000</v>
      </c>
      <c r="N9060" s="2" t="str">
        <f>VLOOKUP(Tabla1[[#This Row],[nemo]],'Nemos y clasificaciones'!$A$2:$B$5000,2,FALSE)</f>
        <v>ISHARES FLOATING RATE BOND ETF</v>
      </c>
      <c r="O9060" s="3" t="str">
        <f>VLOOKUP(Tabla1[[#This Row],[nemo]],'Nemos y clasificaciones'!$A$1:$C$3000,3,FALSE)</f>
        <v>ETF</v>
      </c>
      <c r="P9060" s="3"/>
      <c r="Q9060" s="3"/>
    </row>
    <row r="9061" spans="1:17" x14ac:dyDescent="0.25">
      <c r="A9061" t="s">
        <v>11060</v>
      </c>
      <c r="B9061" s="1">
        <v>42359</v>
      </c>
      <c r="C9061" s="1">
        <v>42366</v>
      </c>
      <c r="D9061" t="s">
        <v>21</v>
      </c>
      <c r="E9061" t="s">
        <v>2818</v>
      </c>
      <c r="F9061">
        <v>0</v>
      </c>
      <c r="G9061">
        <v>100000</v>
      </c>
      <c r="H9061">
        <v>0</v>
      </c>
      <c r="I9061">
        <v>0</v>
      </c>
      <c r="J9061">
        <v>0</v>
      </c>
      <c r="K9061">
        <v>0.34200000000000003</v>
      </c>
      <c r="L9061" t="s">
        <v>23</v>
      </c>
      <c r="M9061" s="3">
        <v>34200</v>
      </c>
      <c r="N9061" s="2" t="str">
        <f>VLOOKUP(Tabla1[[#This Row],[nemo]],'Nemos y clasificaciones'!$A$2:$B$5000,2,FALSE)</f>
        <v>VANECK V. UNCONVENTIONAL OIL &amp; GAS ETF</v>
      </c>
      <c r="O9061" s="3" t="str">
        <f>VLOOKUP(Tabla1[[#This Row],[nemo]],'Nemos y clasificaciones'!$A$1:$C$3000,3,FALSE)</f>
        <v>ETF</v>
      </c>
      <c r="P9061" s="3"/>
      <c r="Q9061" s="3"/>
    </row>
    <row r="9062" spans="1:17" x14ac:dyDescent="0.25">
      <c r="A9062" t="s">
        <v>361</v>
      </c>
      <c r="B9062" s="1">
        <v>43822</v>
      </c>
      <c r="C9062" s="1">
        <v>43829</v>
      </c>
      <c r="D9062" t="s">
        <v>21</v>
      </c>
      <c r="E9062" t="s">
        <v>2818</v>
      </c>
      <c r="F9062">
        <v>0</v>
      </c>
      <c r="G9062">
        <v>100000</v>
      </c>
      <c r="H9062">
        <v>0</v>
      </c>
      <c r="I9062">
        <v>0</v>
      </c>
      <c r="J9062">
        <v>0</v>
      </c>
      <c r="K9062">
        <v>0.2</v>
      </c>
      <c r="L9062" t="s">
        <v>23</v>
      </c>
      <c r="M9062" s="3">
        <v>20000</v>
      </c>
      <c r="N9062" s="2" t="str">
        <f>VLOOKUP(Tabla1[[#This Row],[nemo]],'Nemos y clasificaciones'!$A$2:$B$5000,2,FALSE)</f>
        <v>VANECK V. UNCONVENTIONAL OIL &amp; GAS ETF</v>
      </c>
      <c r="O9062" s="3" t="str">
        <f>VLOOKUP(Tabla1[[#This Row],[nemo]],'Nemos y clasificaciones'!$A$1:$C$3000,3,FALSE)</f>
        <v>ETF</v>
      </c>
      <c r="P9062" s="3"/>
      <c r="Q9062" s="3"/>
    </row>
    <row r="9063" spans="1:17" x14ac:dyDescent="0.25">
      <c r="A9063" t="s">
        <v>2817</v>
      </c>
      <c r="B9063" s="1">
        <v>44186</v>
      </c>
      <c r="C9063" s="1">
        <v>44193</v>
      </c>
      <c r="D9063" t="s">
        <v>21</v>
      </c>
      <c r="E9063" t="s">
        <v>2818</v>
      </c>
      <c r="F9063">
        <v>0</v>
      </c>
      <c r="G9063">
        <v>10000</v>
      </c>
      <c r="H9063">
        <v>0</v>
      </c>
      <c r="I9063">
        <v>0</v>
      </c>
      <c r="J9063">
        <v>0</v>
      </c>
      <c r="K9063">
        <v>1.2070000000000001</v>
      </c>
      <c r="L9063" t="s">
        <v>16</v>
      </c>
      <c r="M9063" s="3">
        <v>12070</v>
      </c>
      <c r="N9063" s="2" t="str">
        <f>VLOOKUP(Tabla1[[#This Row],[nemo]],'Nemos y clasificaciones'!$A$2:$B$5000,2,FALSE)</f>
        <v>VANECK V. UNCONVENTIONAL OIL &amp; GAS ETF</v>
      </c>
      <c r="O9063" s="3" t="str">
        <f>VLOOKUP(Tabla1[[#This Row],[nemo]],'Nemos y clasificaciones'!$A$1:$C$3000,3,FALSE)</f>
        <v>ETF</v>
      </c>
      <c r="P9063" s="3"/>
      <c r="Q9063" s="3"/>
    </row>
    <row r="9064" spans="1:17" x14ac:dyDescent="0.25">
      <c r="A9064" t="s">
        <v>8801</v>
      </c>
      <c r="B9064" s="1">
        <v>43087</v>
      </c>
      <c r="C9064" s="1">
        <v>43091</v>
      </c>
      <c r="D9064" t="s">
        <v>21</v>
      </c>
      <c r="E9064" t="s">
        <v>2818</v>
      </c>
      <c r="F9064">
        <v>0</v>
      </c>
      <c r="G9064">
        <v>100000</v>
      </c>
      <c r="H9064">
        <v>0</v>
      </c>
      <c r="I9064">
        <v>0</v>
      </c>
      <c r="J9064">
        <v>0</v>
      </c>
      <c r="K9064">
        <v>0.11</v>
      </c>
      <c r="L9064" t="s">
        <v>23</v>
      </c>
      <c r="M9064" s="3">
        <v>11000</v>
      </c>
      <c r="N9064" s="2" t="str">
        <f>VLOOKUP(Tabla1[[#This Row],[nemo]],'Nemos y clasificaciones'!$A$2:$B$5000,2,FALSE)</f>
        <v>VANECK V. UNCONVENTIONAL OIL &amp; GAS ETF</v>
      </c>
      <c r="O9064" s="3" t="str">
        <f>VLOOKUP(Tabla1[[#This Row],[nemo]],'Nemos y clasificaciones'!$A$1:$C$3000,3,FALSE)</f>
        <v>ETF</v>
      </c>
      <c r="P9064" s="3"/>
      <c r="Q9064" s="3"/>
    </row>
    <row r="9065" spans="1:17" x14ac:dyDescent="0.25">
      <c r="A9065" t="s">
        <v>7052</v>
      </c>
      <c r="B9065" s="1">
        <v>43454</v>
      </c>
      <c r="C9065" s="1">
        <v>43461</v>
      </c>
      <c r="D9065" t="s">
        <v>21</v>
      </c>
      <c r="E9065" t="s">
        <v>2818</v>
      </c>
      <c r="F9065">
        <v>0</v>
      </c>
      <c r="G9065">
        <v>100000</v>
      </c>
      <c r="H9065">
        <v>0</v>
      </c>
      <c r="I9065">
        <v>0</v>
      </c>
      <c r="J9065">
        <v>0</v>
      </c>
      <c r="K9065">
        <v>8.7999999999999995E-2</v>
      </c>
      <c r="L9065" t="s">
        <v>23</v>
      </c>
      <c r="M9065" s="4">
        <v>8800</v>
      </c>
      <c r="N9065" s="2" t="str">
        <f>VLOOKUP(Tabla1[[#This Row],[nemo]],'Nemos y clasificaciones'!$A$2:$B$5000,2,FALSE)</f>
        <v>VANECK V. UNCONVENTIONAL OIL &amp; GAS ETF</v>
      </c>
      <c r="O9065" s="4" t="str">
        <f>VLOOKUP(Tabla1[[#This Row],[nemo]],'Nemos y clasificaciones'!$A$1:$C$3000,3,FALSE)</f>
        <v>ETF</v>
      </c>
      <c r="P9065" s="4"/>
      <c r="Q9065" s="4"/>
    </row>
    <row r="9066" spans="1:17" x14ac:dyDescent="0.25">
      <c r="A9066" t="s">
        <v>9878</v>
      </c>
      <c r="B9066" s="1">
        <v>42723</v>
      </c>
      <c r="C9066" s="1">
        <v>42727</v>
      </c>
      <c r="D9066" t="s">
        <v>21</v>
      </c>
      <c r="E9066" t="s">
        <v>2818</v>
      </c>
      <c r="F9066">
        <v>0</v>
      </c>
      <c r="G9066">
        <v>100000</v>
      </c>
      <c r="H9066">
        <v>0</v>
      </c>
      <c r="I9066">
        <v>0</v>
      </c>
      <c r="J9066">
        <v>0</v>
      </c>
      <c r="K9066">
        <v>6.3E-2</v>
      </c>
      <c r="L9066" t="s">
        <v>23</v>
      </c>
      <c r="M9066" s="4">
        <v>6300</v>
      </c>
      <c r="N9066" s="2" t="str">
        <f>VLOOKUP(Tabla1[[#This Row],[nemo]],'Nemos y clasificaciones'!$A$2:$B$5000,2,FALSE)</f>
        <v>VANECK V. UNCONVENTIONAL OIL &amp; GAS ETF</v>
      </c>
      <c r="O9066" s="4" t="str">
        <f>VLOOKUP(Tabla1[[#This Row],[nemo]],'Nemos y clasificaciones'!$A$1:$C$3000,3,FALSE)</f>
        <v>ETF</v>
      </c>
      <c r="P9066" s="4"/>
      <c r="Q9066" s="4"/>
    </row>
    <row r="9067" spans="1:17" x14ac:dyDescent="0.25">
      <c r="A9067" t="s">
        <v>8717</v>
      </c>
      <c r="B9067" s="1">
        <v>43090</v>
      </c>
      <c r="C9067" s="1">
        <v>43097</v>
      </c>
      <c r="D9067" t="s">
        <v>21</v>
      </c>
      <c r="E9067" t="s">
        <v>1317</v>
      </c>
      <c r="F9067">
        <v>0</v>
      </c>
      <c r="G9067">
        <v>100000</v>
      </c>
      <c r="H9067">
        <v>0</v>
      </c>
      <c r="I9067">
        <v>0</v>
      </c>
      <c r="J9067">
        <v>0</v>
      </c>
      <c r="K9067">
        <v>0.89200000000000002</v>
      </c>
      <c r="L9067" t="s">
        <v>23</v>
      </c>
      <c r="M9067" s="3">
        <v>89200</v>
      </c>
      <c r="N9067" s="2" t="str">
        <f>VLOOKUP(Tabla1[[#This Row],[nemo]],'Nemos y clasificaciones'!$A$2:$B$5000,2,FALSE)</f>
        <v>ISHARES CHINA LARGE-CAP ETF</v>
      </c>
      <c r="O9067" s="3" t="str">
        <f>VLOOKUP(Tabla1[[#This Row],[nemo]],'Nemos y clasificaciones'!$A$1:$C$3000,3,FALSE)</f>
        <v>ETF</v>
      </c>
      <c r="P9067" s="3"/>
      <c r="Q9067" s="3"/>
    </row>
    <row r="9068" spans="1:17" x14ac:dyDescent="0.25">
      <c r="A9068" t="s">
        <v>5190</v>
      </c>
      <c r="B9068" s="1">
        <v>43815</v>
      </c>
      <c r="C9068" s="1">
        <v>43819</v>
      </c>
      <c r="D9068" t="s">
        <v>21</v>
      </c>
      <c r="E9068" t="s">
        <v>1317</v>
      </c>
      <c r="F9068">
        <v>0</v>
      </c>
      <c r="G9068">
        <v>100000</v>
      </c>
      <c r="H9068">
        <v>0</v>
      </c>
      <c r="I9068">
        <v>0</v>
      </c>
      <c r="J9068">
        <v>0</v>
      </c>
      <c r="K9068">
        <v>0.78800000000000003</v>
      </c>
      <c r="L9068" t="s">
        <v>23</v>
      </c>
      <c r="M9068" s="3">
        <v>78800</v>
      </c>
      <c r="N9068" s="2" t="str">
        <f>VLOOKUP(Tabla1[[#This Row],[nemo]],'Nemos y clasificaciones'!$A$2:$B$5000,2,FALSE)</f>
        <v>ISHARES CHINA LARGE-CAP ETF</v>
      </c>
      <c r="O9068" s="3" t="str">
        <f>VLOOKUP(Tabla1[[#This Row],[nemo]],'Nemos y clasificaciones'!$A$1:$C$3000,3,FALSE)</f>
        <v>ETF</v>
      </c>
      <c r="P9068" s="3"/>
      <c r="Q9068" s="3"/>
    </row>
    <row r="9069" spans="1:17" x14ac:dyDescent="0.25">
      <c r="A9069" t="s">
        <v>11061</v>
      </c>
      <c r="B9069" s="1">
        <v>42359</v>
      </c>
      <c r="C9069" s="1">
        <v>42366</v>
      </c>
      <c r="D9069" t="s">
        <v>21</v>
      </c>
      <c r="E9069" t="s">
        <v>1317</v>
      </c>
      <c r="F9069">
        <v>0</v>
      </c>
      <c r="G9069">
        <v>100000</v>
      </c>
      <c r="H9069">
        <v>0</v>
      </c>
      <c r="I9069">
        <v>0</v>
      </c>
      <c r="J9069">
        <v>0</v>
      </c>
      <c r="K9069">
        <v>0.77500000000000002</v>
      </c>
      <c r="L9069" t="s">
        <v>23</v>
      </c>
      <c r="M9069" s="3">
        <v>77500</v>
      </c>
      <c r="N9069" s="2" t="str">
        <f>VLOOKUP(Tabla1[[#This Row],[nemo]],'Nemos y clasificaciones'!$A$2:$B$5000,2,FALSE)</f>
        <v>ISHARES CHINA LARGE-CAP ETF</v>
      </c>
      <c r="O9069" s="3" t="str">
        <f>VLOOKUP(Tabla1[[#This Row],[nemo]],'Nemos y clasificaciones'!$A$1:$C$3000,3,FALSE)</f>
        <v>ETF</v>
      </c>
      <c r="P9069" s="3"/>
      <c r="Q9069" s="3"/>
    </row>
    <row r="9070" spans="1:17" x14ac:dyDescent="0.25">
      <c r="A9070" t="s">
        <v>9982</v>
      </c>
      <c r="B9070" s="1">
        <v>42726</v>
      </c>
      <c r="C9070" s="1">
        <v>42733</v>
      </c>
      <c r="D9070" t="s">
        <v>21</v>
      </c>
      <c r="E9070" t="s">
        <v>1317</v>
      </c>
      <c r="F9070">
        <v>0</v>
      </c>
      <c r="G9070">
        <v>100000</v>
      </c>
      <c r="H9070">
        <v>0</v>
      </c>
      <c r="I9070">
        <v>0</v>
      </c>
      <c r="J9070">
        <v>0</v>
      </c>
      <c r="K9070">
        <v>0.68899999999999995</v>
      </c>
      <c r="L9070" t="s">
        <v>23</v>
      </c>
      <c r="M9070" s="3">
        <v>68900</v>
      </c>
      <c r="N9070" s="2" t="str">
        <f>VLOOKUP(Tabla1[[#This Row],[nemo]],'Nemos y clasificaciones'!$A$2:$B$5000,2,FALSE)</f>
        <v>ISHARES CHINA LARGE-CAP ETF</v>
      </c>
      <c r="O9070" s="3" t="str">
        <f>VLOOKUP(Tabla1[[#This Row],[nemo]],'Nemos y clasificaciones'!$A$1:$C$3000,3,FALSE)</f>
        <v>ETF</v>
      </c>
      <c r="P9070" s="3"/>
      <c r="Q9070" s="3"/>
    </row>
    <row r="9071" spans="1:17" x14ac:dyDescent="0.25">
      <c r="A9071" t="s">
        <v>2947</v>
      </c>
      <c r="B9071" s="1">
        <v>44179</v>
      </c>
      <c r="C9071" s="1">
        <v>44183</v>
      </c>
      <c r="D9071" t="s">
        <v>21</v>
      </c>
      <c r="E9071" t="s">
        <v>1317</v>
      </c>
      <c r="F9071">
        <v>0</v>
      </c>
      <c r="G9071">
        <v>100000</v>
      </c>
      <c r="H9071">
        <v>0</v>
      </c>
      <c r="I9071">
        <v>0</v>
      </c>
      <c r="J9071">
        <v>0</v>
      </c>
      <c r="K9071">
        <v>0.68400000000000005</v>
      </c>
      <c r="L9071" t="s">
        <v>23</v>
      </c>
      <c r="M9071" s="3">
        <v>68400</v>
      </c>
      <c r="N9071" s="2" t="str">
        <f>VLOOKUP(Tabla1[[#This Row],[nemo]],'Nemos y clasificaciones'!$A$2:$B$5000,2,FALSE)</f>
        <v>ISHARES CHINA LARGE-CAP ETF</v>
      </c>
      <c r="O9071" s="3" t="str">
        <f>VLOOKUP(Tabla1[[#This Row],[nemo]],'Nemos y clasificaciones'!$A$1:$C$3000,3,FALSE)</f>
        <v>ETF</v>
      </c>
      <c r="P9071" s="3"/>
      <c r="Q9071" s="3"/>
    </row>
    <row r="9072" spans="1:17" x14ac:dyDescent="0.25">
      <c r="A9072" t="s">
        <v>7831</v>
      </c>
      <c r="B9072" s="1">
        <v>43270</v>
      </c>
      <c r="C9072" s="1">
        <v>43276</v>
      </c>
      <c r="D9072" t="s">
        <v>21</v>
      </c>
      <c r="E9072" t="s">
        <v>1317</v>
      </c>
      <c r="F9072">
        <v>0</v>
      </c>
      <c r="G9072">
        <v>100000</v>
      </c>
      <c r="H9072">
        <v>0</v>
      </c>
      <c r="I9072">
        <v>0</v>
      </c>
      <c r="J9072">
        <v>0</v>
      </c>
      <c r="K9072">
        <v>0.60499999999999998</v>
      </c>
      <c r="L9072" t="s">
        <v>23</v>
      </c>
      <c r="M9072" s="3">
        <v>60500</v>
      </c>
      <c r="N9072" s="2" t="str">
        <f>VLOOKUP(Tabla1[[#This Row],[nemo]],'Nemos y clasificaciones'!$A$2:$B$5000,2,FALSE)</f>
        <v>ISHARES CHINA LARGE-CAP ETF</v>
      </c>
      <c r="O9072" s="3" t="str">
        <f>VLOOKUP(Tabla1[[#This Row],[nemo]],'Nemos y clasificaciones'!$A$1:$C$3000,3,FALSE)</f>
        <v>ETF</v>
      </c>
      <c r="P9072" s="3"/>
      <c r="Q9072" s="3"/>
    </row>
    <row r="9073" spans="1:17" x14ac:dyDescent="0.25">
      <c r="A9073" t="s">
        <v>7105</v>
      </c>
      <c r="B9073" s="1">
        <v>43452</v>
      </c>
      <c r="C9073" s="1">
        <v>43458</v>
      </c>
      <c r="D9073" t="s">
        <v>21</v>
      </c>
      <c r="E9073" t="s">
        <v>1317</v>
      </c>
      <c r="F9073">
        <v>0</v>
      </c>
      <c r="G9073">
        <v>100000</v>
      </c>
      <c r="H9073">
        <v>0</v>
      </c>
      <c r="I9073">
        <v>0</v>
      </c>
      <c r="J9073">
        <v>0</v>
      </c>
      <c r="K9073">
        <v>0.44600000000000001</v>
      </c>
      <c r="L9073" t="s">
        <v>23</v>
      </c>
      <c r="M9073" s="3">
        <v>44600</v>
      </c>
      <c r="N9073" s="2" t="str">
        <f>VLOOKUP(Tabla1[[#This Row],[nemo]],'Nemos y clasificaciones'!$A$2:$B$5000,2,FALSE)</f>
        <v>ISHARES CHINA LARGE-CAP ETF</v>
      </c>
      <c r="O9073" s="3" t="str">
        <f>VLOOKUP(Tabla1[[#This Row],[nemo]],'Nemos y clasificaciones'!$A$1:$C$3000,3,FALSE)</f>
        <v>ETF</v>
      </c>
      <c r="P9073" s="3"/>
      <c r="Q9073" s="3"/>
    </row>
    <row r="9074" spans="1:17" x14ac:dyDescent="0.25">
      <c r="A9074" t="s">
        <v>6015</v>
      </c>
      <c r="B9074" s="1">
        <v>43633</v>
      </c>
      <c r="C9074" s="1">
        <v>43637</v>
      </c>
      <c r="D9074" t="s">
        <v>21</v>
      </c>
      <c r="E9074" t="s">
        <v>1317</v>
      </c>
      <c r="F9074">
        <v>0</v>
      </c>
      <c r="G9074">
        <v>100000</v>
      </c>
      <c r="H9074">
        <v>0</v>
      </c>
      <c r="I9074">
        <v>0</v>
      </c>
      <c r="J9074">
        <v>0</v>
      </c>
      <c r="K9074">
        <v>0.40699999999999997</v>
      </c>
      <c r="L9074" t="s">
        <v>23</v>
      </c>
      <c r="M9074" s="3">
        <v>40700</v>
      </c>
      <c r="N9074" s="2" t="str">
        <f>VLOOKUP(Tabla1[[#This Row],[nemo]],'Nemos y clasificaciones'!$A$2:$B$5000,2,FALSE)</f>
        <v>ISHARES CHINA LARGE-CAP ETF</v>
      </c>
      <c r="O9074" s="3" t="str">
        <f>VLOOKUP(Tabla1[[#This Row],[nemo]],'Nemos y clasificaciones'!$A$1:$C$3000,3,FALSE)</f>
        <v>ETF</v>
      </c>
      <c r="P9074" s="3"/>
      <c r="Q9074" s="3"/>
    </row>
    <row r="9075" spans="1:17" x14ac:dyDescent="0.25">
      <c r="A9075" t="s">
        <v>3964</v>
      </c>
      <c r="B9075" s="1">
        <v>43997</v>
      </c>
      <c r="C9075" s="1">
        <v>44001</v>
      </c>
      <c r="D9075" t="s">
        <v>21</v>
      </c>
      <c r="E9075" t="s">
        <v>1317</v>
      </c>
      <c r="F9075">
        <v>0</v>
      </c>
      <c r="G9075">
        <v>100000</v>
      </c>
      <c r="H9075">
        <v>0</v>
      </c>
      <c r="I9075">
        <v>0</v>
      </c>
      <c r="J9075">
        <v>0</v>
      </c>
      <c r="K9075">
        <v>0.33300000000000002</v>
      </c>
      <c r="L9075" t="s">
        <v>23</v>
      </c>
      <c r="M9075" s="3">
        <v>33300</v>
      </c>
      <c r="N9075" s="2" t="str">
        <f>VLOOKUP(Tabla1[[#This Row],[nemo]],'Nemos y clasificaciones'!$A$2:$B$5000,2,FALSE)</f>
        <v>ISHARES CHINA LARGE-CAP ETF</v>
      </c>
      <c r="O9075" s="3" t="str">
        <f>VLOOKUP(Tabla1[[#This Row],[nemo]],'Nemos y clasificaciones'!$A$1:$C$3000,3,FALSE)</f>
        <v>ETF</v>
      </c>
      <c r="P9075" s="3"/>
      <c r="Q9075" s="3"/>
    </row>
    <row r="9076" spans="1:17" x14ac:dyDescent="0.25">
      <c r="A9076" t="s">
        <v>11445</v>
      </c>
      <c r="B9076" s="1">
        <v>42179</v>
      </c>
      <c r="C9076" s="1">
        <v>42185</v>
      </c>
      <c r="D9076" t="s">
        <v>21</v>
      </c>
      <c r="E9076" t="s">
        <v>1317</v>
      </c>
      <c r="F9076">
        <v>0</v>
      </c>
      <c r="G9076">
        <v>100000</v>
      </c>
      <c r="H9076">
        <v>0</v>
      </c>
      <c r="I9076">
        <v>0</v>
      </c>
      <c r="J9076">
        <v>0</v>
      </c>
      <c r="K9076">
        <v>0.249</v>
      </c>
      <c r="L9076" t="s">
        <v>23</v>
      </c>
      <c r="M9076" s="3">
        <v>24900</v>
      </c>
      <c r="N9076" s="2" t="str">
        <f>VLOOKUP(Tabla1[[#This Row],[nemo]],'Nemos y clasificaciones'!$A$2:$B$5000,2,FALSE)</f>
        <v>ISHARES CHINA LARGE-CAP ETF</v>
      </c>
      <c r="O9076" s="3" t="str">
        <f>VLOOKUP(Tabla1[[#This Row],[nemo]],'Nemos y clasificaciones'!$A$1:$C$3000,3,FALSE)</f>
        <v>ETF</v>
      </c>
      <c r="P9076" s="3"/>
      <c r="Q9076" s="3"/>
    </row>
    <row r="9077" spans="1:17" x14ac:dyDescent="0.25">
      <c r="A9077" t="s">
        <v>10384</v>
      </c>
      <c r="B9077" s="1">
        <v>42542</v>
      </c>
      <c r="C9077" s="1">
        <v>42549</v>
      </c>
      <c r="D9077" t="s">
        <v>21</v>
      </c>
      <c r="E9077" t="s">
        <v>1317</v>
      </c>
      <c r="F9077">
        <v>0</v>
      </c>
      <c r="G9077">
        <v>100000</v>
      </c>
      <c r="H9077">
        <v>0</v>
      </c>
      <c r="I9077">
        <v>0</v>
      </c>
      <c r="J9077">
        <v>0</v>
      </c>
      <c r="K9077">
        <v>0.24399999999999999</v>
      </c>
      <c r="L9077" t="s">
        <v>23</v>
      </c>
      <c r="M9077" s="3">
        <v>24400</v>
      </c>
      <c r="N9077" s="2" t="str">
        <f>VLOOKUP(Tabla1[[#This Row],[nemo]],'Nemos y clasificaciones'!$A$2:$B$5000,2,FALSE)</f>
        <v>ISHARES CHINA LARGE-CAP ETF</v>
      </c>
      <c r="O9077" s="3" t="str">
        <f>VLOOKUP(Tabla1[[#This Row],[nemo]],'Nemos y clasificaciones'!$A$1:$C$3000,3,FALSE)</f>
        <v>ETF</v>
      </c>
      <c r="P9077" s="3"/>
      <c r="Q9077" s="3"/>
    </row>
    <row r="9078" spans="1:17" x14ac:dyDescent="0.25">
      <c r="A9078" t="s">
        <v>9273</v>
      </c>
      <c r="B9078" s="1">
        <v>42906</v>
      </c>
      <c r="C9078" s="1">
        <v>42913</v>
      </c>
      <c r="D9078" t="s">
        <v>21</v>
      </c>
      <c r="E9078" t="s">
        <v>1317</v>
      </c>
      <c r="F9078">
        <v>0</v>
      </c>
      <c r="G9078">
        <v>100000</v>
      </c>
      <c r="H9078">
        <v>0</v>
      </c>
      <c r="I9078">
        <v>0</v>
      </c>
      <c r="J9078">
        <v>0</v>
      </c>
      <c r="K9078">
        <v>0.17599999999999999</v>
      </c>
      <c r="L9078" t="s">
        <v>23</v>
      </c>
      <c r="M9078" s="3">
        <v>17600</v>
      </c>
      <c r="N9078" s="2" t="str">
        <f>VLOOKUP(Tabla1[[#This Row],[nemo]],'Nemos y clasificaciones'!$A$2:$B$5000,2,FALSE)</f>
        <v>ISHARES CHINA LARGE-CAP ETF</v>
      </c>
      <c r="O9078" s="3" t="str">
        <f>VLOOKUP(Tabla1[[#This Row],[nemo]],'Nemos y clasificaciones'!$A$1:$C$3000,3,FALSE)</f>
        <v>ETF</v>
      </c>
      <c r="P9078" s="3"/>
      <c r="Q9078" s="3"/>
    </row>
    <row r="9079" spans="1:17" x14ac:dyDescent="0.25">
      <c r="A9079" t="s">
        <v>1316</v>
      </c>
      <c r="B9079" s="1">
        <v>44357</v>
      </c>
      <c r="C9079" s="1">
        <v>44363</v>
      </c>
      <c r="D9079" t="s">
        <v>21</v>
      </c>
      <c r="E9079" t="s">
        <v>1317</v>
      </c>
      <c r="F9079">
        <v>0</v>
      </c>
      <c r="G9079">
        <v>100000</v>
      </c>
      <c r="H9079">
        <v>0</v>
      </c>
      <c r="I9079">
        <v>0</v>
      </c>
      <c r="J9079">
        <v>0</v>
      </c>
      <c r="K9079">
        <v>0.151</v>
      </c>
      <c r="L9079" t="s">
        <v>23</v>
      </c>
      <c r="M9079" s="3">
        <v>15100</v>
      </c>
      <c r="N9079" s="2" t="str">
        <f>VLOOKUP(Tabla1[[#This Row],[nemo]],'Nemos y clasificaciones'!$A$2:$B$5000,2,FALSE)</f>
        <v>ISHARES CHINA LARGE-CAP ETF</v>
      </c>
      <c r="O9079" s="3" t="str">
        <f>VLOOKUP(Tabla1[[#This Row],[nemo]],'Nemos y clasificaciones'!$A$1:$C$3000,3,FALSE)</f>
        <v>ETF</v>
      </c>
      <c r="P9079" s="3"/>
      <c r="Q9079" s="3"/>
    </row>
    <row r="9080" spans="1:17" x14ac:dyDescent="0.25">
      <c r="A9080" t="s">
        <v>5069</v>
      </c>
      <c r="B9080" s="1">
        <v>43822</v>
      </c>
      <c r="C9080" s="1">
        <v>43829</v>
      </c>
      <c r="D9080" t="s">
        <v>21</v>
      </c>
      <c r="E9080" t="s">
        <v>2853</v>
      </c>
      <c r="F9080">
        <v>0</v>
      </c>
      <c r="G9080">
        <v>100000</v>
      </c>
      <c r="H9080">
        <v>0</v>
      </c>
      <c r="I9080">
        <v>0</v>
      </c>
      <c r="J9080">
        <v>0</v>
      </c>
      <c r="K9080">
        <v>0.191</v>
      </c>
      <c r="L9080" t="s">
        <v>23</v>
      </c>
      <c r="M9080" s="3">
        <v>19100</v>
      </c>
      <c r="N9080" s="2" t="str">
        <f>VLOOKUP(Tabla1[[#This Row],[nemo]],'Nemos y clasificaciones'!$A$2:$B$5000,2,FALSE)</f>
        <v>VANECK GOLD MINERS ETF</v>
      </c>
      <c r="O9080" s="3" t="str">
        <f>VLOOKUP(Tabla1[[#This Row],[nemo]],'Nemos y clasificaciones'!$A$1:$C$3000,3,FALSE)</f>
        <v>ETF</v>
      </c>
      <c r="P9080" s="3"/>
      <c r="Q9080" s="3"/>
    </row>
    <row r="9081" spans="1:17" x14ac:dyDescent="0.25">
      <c r="A9081" t="s">
        <v>2852</v>
      </c>
      <c r="B9081" s="1">
        <v>44186</v>
      </c>
      <c r="C9081" s="1">
        <v>44193</v>
      </c>
      <c r="D9081" t="s">
        <v>21</v>
      </c>
      <c r="E9081" t="s">
        <v>2853</v>
      </c>
      <c r="F9081">
        <v>0</v>
      </c>
      <c r="G9081">
        <v>100000</v>
      </c>
      <c r="H9081">
        <v>0</v>
      </c>
      <c r="I9081">
        <v>0</v>
      </c>
      <c r="J9081">
        <v>0</v>
      </c>
      <c r="K9081">
        <v>0.19</v>
      </c>
      <c r="L9081" t="s">
        <v>23</v>
      </c>
      <c r="M9081" s="3">
        <v>19000</v>
      </c>
      <c r="N9081" s="2" t="str">
        <f>VLOOKUP(Tabla1[[#This Row],[nemo]],'Nemos y clasificaciones'!$A$2:$B$5000,2,FALSE)</f>
        <v>VANECK GOLD MINERS ETF</v>
      </c>
      <c r="O9081" s="3" t="str">
        <f>VLOOKUP(Tabla1[[#This Row],[nemo]],'Nemos y clasificaciones'!$A$1:$C$3000,3,FALSE)</f>
        <v>ETF</v>
      </c>
      <c r="P9081" s="3"/>
      <c r="Q9081" s="3"/>
    </row>
    <row r="9082" spans="1:17" x14ac:dyDescent="0.25">
      <c r="A9082" t="s">
        <v>8799</v>
      </c>
      <c r="B9082" s="1">
        <v>43087</v>
      </c>
      <c r="C9082" s="1">
        <v>43091</v>
      </c>
      <c r="D9082" t="s">
        <v>21</v>
      </c>
      <c r="E9082" t="s">
        <v>2853</v>
      </c>
      <c r="F9082">
        <v>0</v>
      </c>
      <c r="G9082">
        <v>100000</v>
      </c>
      <c r="H9082">
        <v>0</v>
      </c>
      <c r="I9082">
        <v>0</v>
      </c>
      <c r="J9082">
        <v>0</v>
      </c>
      <c r="K9082">
        <v>0.17599999999999999</v>
      </c>
      <c r="L9082" t="s">
        <v>23</v>
      </c>
      <c r="M9082" s="3">
        <v>17600</v>
      </c>
      <c r="N9082" s="2" t="str">
        <f>VLOOKUP(Tabla1[[#This Row],[nemo]],'Nemos y clasificaciones'!$A$2:$B$5000,2,FALSE)</f>
        <v>VANECK GOLD MINERS ETF</v>
      </c>
      <c r="O9082" s="3" t="str">
        <f>VLOOKUP(Tabla1[[#This Row],[nemo]],'Nemos y clasificaciones'!$A$1:$C$3000,3,FALSE)</f>
        <v>ETF</v>
      </c>
      <c r="P9082" s="3"/>
      <c r="Q9082" s="3"/>
    </row>
    <row r="9083" spans="1:17" x14ac:dyDescent="0.25">
      <c r="A9083" t="s">
        <v>11058</v>
      </c>
      <c r="B9083" s="1">
        <v>42359</v>
      </c>
      <c r="C9083" s="1">
        <v>42366</v>
      </c>
      <c r="D9083" t="s">
        <v>21</v>
      </c>
      <c r="E9083" t="s">
        <v>2853</v>
      </c>
      <c r="F9083">
        <v>0</v>
      </c>
      <c r="G9083">
        <v>100000</v>
      </c>
      <c r="H9083">
        <v>0</v>
      </c>
      <c r="I9083">
        <v>0</v>
      </c>
      <c r="J9083">
        <v>0</v>
      </c>
      <c r="K9083">
        <v>0.11600000000000001</v>
      </c>
      <c r="L9083" t="s">
        <v>23</v>
      </c>
      <c r="M9083" s="3">
        <v>11600</v>
      </c>
      <c r="N9083" s="2" t="str">
        <f>VLOOKUP(Tabla1[[#This Row],[nemo]],'Nemos y clasificaciones'!$A$2:$B$5000,2,FALSE)</f>
        <v>VANECK GOLD MINERS ETF</v>
      </c>
      <c r="O9083" s="3" t="str">
        <f>VLOOKUP(Tabla1[[#This Row],[nemo]],'Nemos y clasificaciones'!$A$1:$C$3000,3,FALSE)</f>
        <v>ETF</v>
      </c>
      <c r="P9083" s="3"/>
      <c r="Q9083" s="3"/>
    </row>
    <row r="9084" spans="1:17" x14ac:dyDescent="0.25">
      <c r="A9084" t="s">
        <v>7048</v>
      </c>
      <c r="B9084" s="1">
        <v>43454</v>
      </c>
      <c r="C9084" s="1">
        <v>43461</v>
      </c>
      <c r="D9084" t="s">
        <v>21</v>
      </c>
      <c r="E9084" t="s">
        <v>2853</v>
      </c>
      <c r="F9084">
        <v>0</v>
      </c>
      <c r="G9084">
        <v>100000</v>
      </c>
      <c r="H9084">
        <v>0</v>
      </c>
      <c r="I9084">
        <v>0</v>
      </c>
      <c r="J9084">
        <v>0</v>
      </c>
      <c r="K9084">
        <v>0.105</v>
      </c>
      <c r="L9084" t="s">
        <v>23</v>
      </c>
      <c r="M9084" s="3">
        <v>10500</v>
      </c>
      <c r="N9084" s="2" t="str">
        <f>VLOOKUP(Tabla1[[#This Row],[nemo]],'Nemos y clasificaciones'!$A$2:$B$5000,2,FALSE)</f>
        <v>VANECK GOLD MINERS ETF</v>
      </c>
      <c r="O9084" s="3" t="str">
        <f>VLOOKUP(Tabla1[[#This Row],[nemo]],'Nemos y clasificaciones'!$A$1:$C$3000,3,FALSE)</f>
        <v>ETF</v>
      </c>
      <c r="P9084" s="3"/>
      <c r="Q9084" s="3"/>
    </row>
    <row r="9085" spans="1:17" x14ac:dyDescent="0.25">
      <c r="A9085" t="s">
        <v>10089</v>
      </c>
      <c r="B9085" s="1">
        <v>42723</v>
      </c>
      <c r="C9085" s="1">
        <v>42727</v>
      </c>
      <c r="D9085" t="s">
        <v>21</v>
      </c>
      <c r="E9085" t="s">
        <v>2853</v>
      </c>
      <c r="F9085">
        <v>0</v>
      </c>
      <c r="G9085">
        <v>100000</v>
      </c>
      <c r="H9085">
        <v>0</v>
      </c>
      <c r="I9085">
        <v>0</v>
      </c>
      <c r="J9085">
        <v>0</v>
      </c>
      <c r="K9085">
        <v>5.5E-2</v>
      </c>
      <c r="L9085" t="s">
        <v>23</v>
      </c>
      <c r="M9085" s="4">
        <v>5500</v>
      </c>
      <c r="N9085" s="2" t="str">
        <f>VLOOKUP(Tabla1[[#This Row],[nemo]],'Nemos y clasificaciones'!$A$2:$B$5000,2,FALSE)</f>
        <v>VANECK GOLD MINERS ETF</v>
      </c>
      <c r="O9085" s="4" t="str">
        <f>VLOOKUP(Tabla1[[#This Row],[nemo]],'Nemos y clasificaciones'!$A$1:$C$3000,3,FALSE)</f>
        <v>ETF</v>
      </c>
      <c r="P9085" s="4"/>
      <c r="Q9085" s="4"/>
    </row>
    <row r="9086" spans="1:17" x14ac:dyDescent="0.25">
      <c r="A9086" t="s">
        <v>10075</v>
      </c>
      <c r="B9086" s="1">
        <v>42723</v>
      </c>
      <c r="C9086" s="1">
        <v>42727</v>
      </c>
      <c r="D9086" t="s">
        <v>21</v>
      </c>
      <c r="E9086" t="s">
        <v>2824</v>
      </c>
      <c r="F9086">
        <v>0</v>
      </c>
      <c r="G9086">
        <v>25000</v>
      </c>
      <c r="H9086">
        <v>0</v>
      </c>
      <c r="I9086">
        <v>0</v>
      </c>
      <c r="J9086">
        <v>0</v>
      </c>
      <c r="K9086">
        <v>1.5069999999999999</v>
      </c>
      <c r="L9086" t="s">
        <v>16</v>
      </c>
      <c r="M9086" s="3">
        <v>37675</v>
      </c>
      <c r="N9086" s="2" t="str">
        <f>VLOOKUP(Tabla1[[#This Row],[nemo]],'Nemos y clasificaciones'!$A$2:$B$5000,2,FALSE)</f>
        <v>VANECK JUNIOR GOLD MINERS ETF</v>
      </c>
      <c r="O9086" s="3" t="str">
        <f>VLOOKUP(Tabla1[[#This Row],[nemo]],'Nemos y clasificaciones'!$A$1:$C$3000,3,FALSE)</f>
        <v>ETF</v>
      </c>
      <c r="P9086" s="3"/>
      <c r="Q9086" s="3"/>
    </row>
    <row r="9087" spans="1:17" x14ac:dyDescent="0.25">
      <c r="A9087" t="s">
        <v>2823</v>
      </c>
      <c r="B9087" s="1">
        <v>44186</v>
      </c>
      <c r="C9087" s="1">
        <v>44193</v>
      </c>
      <c r="D9087" t="s">
        <v>21</v>
      </c>
      <c r="E9087" t="s">
        <v>2824</v>
      </c>
      <c r="F9087">
        <v>0</v>
      </c>
      <c r="G9087">
        <v>25000</v>
      </c>
      <c r="H9087">
        <v>0</v>
      </c>
      <c r="I9087">
        <v>0</v>
      </c>
      <c r="J9087">
        <v>0</v>
      </c>
      <c r="K9087">
        <v>0.85499999999999998</v>
      </c>
      <c r="L9087" t="s">
        <v>23</v>
      </c>
      <c r="M9087" s="3">
        <v>21375</v>
      </c>
      <c r="N9087" s="2" t="str">
        <f>VLOOKUP(Tabla1[[#This Row],[nemo]],'Nemos y clasificaciones'!$A$2:$B$5000,2,FALSE)</f>
        <v>VANECK JUNIOR GOLD MINERS ETF</v>
      </c>
      <c r="O9087" s="3" t="str">
        <f>VLOOKUP(Tabla1[[#This Row],[nemo]],'Nemos y clasificaciones'!$A$1:$C$3000,3,FALSE)</f>
        <v>ETF</v>
      </c>
      <c r="P9087" s="3"/>
      <c r="Q9087" s="3"/>
    </row>
    <row r="9088" spans="1:17" x14ac:dyDescent="0.25">
      <c r="A9088" t="s">
        <v>5053</v>
      </c>
      <c r="B9088" s="1">
        <v>43822</v>
      </c>
      <c r="C9088" s="1">
        <v>43829</v>
      </c>
      <c r="D9088" t="s">
        <v>21</v>
      </c>
      <c r="E9088" t="s">
        <v>2824</v>
      </c>
      <c r="F9088">
        <v>0</v>
      </c>
      <c r="G9088">
        <v>25000</v>
      </c>
      <c r="H9088">
        <v>0</v>
      </c>
      <c r="I9088">
        <v>0</v>
      </c>
      <c r="J9088">
        <v>0</v>
      </c>
      <c r="K9088">
        <v>0.16400000000000001</v>
      </c>
      <c r="L9088" t="s">
        <v>23</v>
      </c>
      <c r="M9088" s="4">
        <v>4100</v>
      </c>
      <c r="N9088" s="2" t="str">
        <f>VLOOKUP(Tabla1[[#This Row],[nemo]],'Nemos y clasificaciones'!$A$2:$B$5000,2,FALSE)</f>
        <v>VANECK JUNIOR GOLD MINERS ETF</v>
      </c>
      <c r="O9088" s="4" t="str">
        <f>VLOOKUP(Tabla1[[#This Row],[nemo]],'Nemos y clasificaciones'!$A$1:$C$3000,3,FALSE)</f>
        <v>ETF</v>
      </c>
      <c r="P9088" s="4"/>
      <c r="Q9088" s="4"/>
    </row>
    <row r="9089" spans="1:17" x14ac:dyDescent="0.25">
      <c r="A9089" t="s">
        <v>11026</v>
      </c>
      <c r="B9089" s="1">
        <v>42359</v>
      </c>
      <c r="C9089" s="1">
        <v>42366</v>
      </c>
      <c r="D9089" t="s">
        <v>21</v>
      </c>
      <c r="E9089" t="s">
        <v>2824</v>
      </c>
      <c r="F9089">
        <v>0</v>
      </c>
      <c r="G9089">
        <v>25000</v>
      </c>
      <c r="H9089">
        <v>0</v>
      </c>
      <c r="I9089">
        <v>0</v>
      </c>
      <c r="J9089">
        <v>0</v>
      </c>
      <c r="K9089">
        <v>0.13900000000000001</v>
      </c>
      <c r="L9089" t="s">
        <v>23</v>
      </c>
      <c r="M9089" s="4">
        <v>3475</v>
      </c>
      <c r="N9089" s="2" t="str">
        <f>VLOOKUP(Tabla1[[#This Row],[nemo]],'Nemos y clasificaciones'!$A$2:$B$5000,2,FALSE)</f>
        <v>VANECK JUNIOR GOLD MINERS ETF</v>
      </c>
      <c r="O9089" s="4" t="str">
        <f>VLOOKUP(Tabla1[[#This Row],[nemo]],'Nemos y clasificaciones'!$A$1:$C$3000,3,FALSE)</f>
        <v>ETF</v>
      </c>
      <c r="P9089" s="4"/>
      <c r="Q9089" s="4"/>
    </row>
    <row r="9090" spans="1:17" x14ac:dyDescent="0.25">
      <c r="A9090" t="s">
        <v>7032</v>
      </c>
      <c r="B9090" s="1">
        <v>43454</v>
      </c>
      <c r="C9090" s="1">
        <v>43461</v>
      </c>
      <c r="D9090" t="s">
        <v>21</v>
      </c>
      <c r="E9090" t="s">
        <v>2824</v>
      </c>
      <c r="F9090">
        <v>0</v>
      </c>
      <c r="G9090">
        <v>25000</v>
      </c>
      <c r="H9090">
        <v>0</v>
      </c>
      <c r="I9090">
        <v>0</v>
      </c>
      <c r="J9090">
        <v>0</v>
      </c>
      <c r="K9090">
        <v>0.13600000000000001</v>
      </c>
      <c r="L9090" t="s">
        <v>23</v>
      </c>
      <c r="M9090" s="4">
        <v>3400</v>
      </c>
      <c r="N9090" s="2" t="str">
        <f>VLOOKUP(Tabla1[[#This Row],[nemo]],'Nemos y clasificaciones'!$A$2:$B$5000,2,FALSE)</f>
        <v>VANECK JUNIOR GOLD MINERS ETF</v>
      </c>
      <c r="O9090" s="4" t="str">
        <f>VLOOKUP(Tabla1[[#This Row],[nemo]],'Nemos y clasificaciones'!$A$1:$C$3000,3,FALSE)</f>
        <v>ETF</v>
      </c>
      <c r="P9090" s="4"/>
      <c r="Q9090" s="4"/>
    </row>
    <row r="9091" spans="1:17" x14ac:dyDescent="0.25">
      <c r="A9091" t="s">
        <v>8785</v>
      </c>
      <c r="B9091" s="1">
        <v>43087</v>
      </c>
      <c r="C9091" s="1">
        <v>43091</v>
      </c>
      <c r="D9091" t="s">
        <v>21</v>
      </c>
      <c r="E9091" t="s">
        <v>2824</v>
      </c>
      <c r="F9091">
        <v>0</v>
      </c>
      <c r="G9091">
        <v>25000</v>
      </c>
      <c r="H9091">
        <v>0</v>
      </c>
      <c r="I9091">
        <v>0</v>
      </c>
      <c r="J9091">
        <v>0</v>
      </c>
      <c r="K9091">
        <v>1.0999999999999999E-2</v>
      </c>
      <c r="L9091" t="s">
        <v>23</v>
      </c>
      <c r="M9091" s="3">
        <v>275</v>
      </c>
      <c r="N9091" s="2" t="str">
        <f>VLOOKUP(Tabla1[[#This Row],[nemo]],'Nemos y clasificaciones'!$A$2:$B$5000,2,FALSE)</f>
        <v>VANECK JUNIOR GOLD MINERS ETF</v>
      </c>
      <c r="O9091" s="3" t="str">
        <f>VLOOKUP(Tabla1[[#This Row],[nemo]],'Nemos y clasificaciones'!$A$1:$C$3000,3,FALSE)</f>
        <v>ETF</v>
      </c>
      <c r="P9091" s="3"/>
      <c r="Q9091" s="3"/>
    </row>
    <row r="9092" spans="1:17" x14ac:dyDescent="0.25">
      <c r="A9092" t="s">
        <v>3303</v>
      </c>
      <c r="B9092" s="1">
        <v>42993</v>
      </c>
      <c r="C9092" s="1">
        <v>43033</v>
      </c>
      <c r="D9092" t="s">
        <v>21</v>
      </c>
      <c r="E9092" t="s">
        <v>729</v>
      </c>
      <c r="F9092">
        <v>0</v>
      </c>
      <c r="G9092">
        <v>100000</v>
      </c>
      <c r="H9092">
        <v>0</v>
      </c>
      <c r="I9092">
        <v>0</v>
      </c>
      <c r="J9092">
        <v>0</v>
      </c>
      <c r="K9092">
        <v>0.24</v>
      </c>
      <c r="L9092" t="s">
        <v>23</v>
      </c>
      <c r="M9092" s="3">
        <v>24000</v>
      </c>
      <c r="N9092" s="2" t="str">
        <f>VLOOKUP(Tabla1[[#This Row],[nemo]],'Nemos y clasificaciones'!$A$2:$B$5000,2,FALSE)</f>
        <v>GENERAL ELECTRIC CO</v>
      </c>
      <c r="O9092" s="3" t="str">
        <f>VLOOKUP(Tabla1[[#This Row],[nemo]],'Nemos y clasificaciones'!$A$1:$C$3000,3,FALSE)</f>
        <v>Conglomerados</v>
      </c>
      <c r="P9092" s="3"/>
      <c r="Q9092" s="3"/>
    </row>
    <row r="9093" spans="1:17" x14ac:dyDescent="0.25">
      <c r="A9093" t="s">
        <v>3303</v>
      </c>
      <c r="B9093" s="1">
        <v>42901</v>
      </c>
      <c r="C9093" s="1">
        <v>42941</v>
      </c>
      <c r="D9093" t="s">
        <v>21</v>
      </c>
      <c r="E9093" t="s">
        <v>729</v>
      </c>
      <c r="F9093">
        <v>0</v>
      </c>
      <c r="G9093">
        <v>100000</v>
      </c>
      <c r="H9093">
        <v>0</v>
      </c>
      <c r="I9093">
        <v>0</v>
      </c>
      <c r="J9093">
        <v>0</v>
      </c>
      <c r="K9093">
        <v>0.24</v>
      </c>
      <c r="L9093" t="s">
        <v>23</v>
      </c>
      <c r="M9093" s="3">
        <v>24000</v>
      </c>
      <c r="N9093" s="2" t="str">
        <f>VLOOKUP(Tabla1[[#This Row],[nemo]],'Nemos y clasificaciones'!$A$2:$B$5000,2,FALSE)</f>
        <v>GENERAL ELECTRIC CO</v>
      </c>
      <c r="O9093" s="3" t="str">
        <f>VLOOKUP(Tabla1[[#This Row],[nemo]],'Nemos y clasificaciones'!$A$1:$C$3000,3,FALSE)</f>
        <v>Conglomerados</v>
      </c>
      <c r="P9093" s="3"/>
      <c r="Q9093" s="3"/>
    </row>
    <row r="9094" spans="1:17" x14ac:dyDescent="0.25">
      <c r="A9094" t="s">
        <v>3303</v>
      </c>
      <c r="B9094" s="1">
        <v>42789</v>
      </c>
      <c r="C9094" s="1">
        <v>42850</v>
      </c>
      <c r="D9094" t="s">
        <v>21</v>
      </c>
      <c r="E9094" t="s">
        <v>729</v>
      </c>
      <c r="F9094">
        <v>0</v>
      </c>
      <c r="G9094">
        <v>100000</v>
      </c>
      <c r="H9094">
        <v>0</v>
      </c>
      <c r="I9094">
        <v>0</v>
      </c>
      <c r="J9094">
        <v>0</v>
      </c>
      <c r="K9094">
        <v>0.24</v>
      </c>
      <c r="L9094" t="s">
        <v>23</v>
      </c>
      <c r="M9094" s="3">
        <v>24000</v>
      </c>
      <c r="N9094" s="2" t="str">
        <f>VLOOKUP(Tabla1[[#This Row],[nemo]],'Nemos y clasificaciones'!$A$2:$B$5000,2,FALSE)</f>
        <v>GENERAL ELECTRIC CO</v>
      </c>
      <c r="O9094" s="3" t="str">
        <f>VLOOKUP(Tabla1[[#This Row],[nemo]],'Nemos y clasificaciones'!$A$1:$C$3000,3,FALSE)</f>
        <v>Conglomerados</v>
      </c>
      <c r="P9094" s="3"/>
      <c r="Q9094" s="3"/>
    </row>
    <row r="9095" spans="1:17" x14ac:dyDescent="0.25">
      <c r="A9095" t="s">
        <v>9930</v>
      </c>
      <c r="B9095" s="1">
        <v>42726</v>
      </c>
      <c r="C9095" s="1">
        <v>42760</v>
      </c>
      <c r="D9095" t="s">
        <v>21</v>
      </c>
      <c r="E9095" t="s">
        <v>729</v>
      </c>
      <c r="F9095">
        <v>0</v>
      </c>
      <c r="G9095">
        <v>100000</v>
      </c>
      <c r="H9095">
        <v>0</v>
      </c>
      <c r="I9095">
        <v>0</v>
      </c>
      <c r="J9095">
        <v>0</v>
      </c>
      <c r="K9095">
        <v>0.24</v>
      </c>
      <c r="L9095" t="s">
        <v>23</v>
      </c>
      <c r="M9095" s="3">
        <v>24000</v>
      </c>
      <c r="N9095" s="2" t="str">
        <f>VLOOKUP(Tabla1[[#This Row],[nemo]],'Nemos y clasificaciones'!$A$2:$B$5000,2,FALSE)</f>
        <v>GENERAL ELECTRIC CO</v>
      </c>
      <c r="O9095" s="3" t="str">
        <f>VLOOKUP(Tabla1[[#This Row],[nemo]],'Nemos y clasificaciones'!$A$1:$C$3000,3,FALSE)</f>
        <v>Conglomerados</v>
      </c>
      <c r="P9095" s="3"/>
      <c r="Q9095" s="3"/>
    </row>
    <row r="9096" spans="1:17" x14ac:dyDescent="0.25">
      <c r="A9096" t="s">
        <v>2640</v>
      </c>
      <c r="B9096" s="1">
        <v>42628</v>
      </c>
      <c r="C9096" s="1">
        <v>42668</v>
      </c>
      <c r="D9096" t="s">
        <v>21</v>
      </c>
      <c r="E9096" t="s">
        <v>729</v>
      </c>
      <c r="F9096">
        <v>0</v>
      </c>
      <c r="G9096">
        <v>100000</v>
      </c>
      <c r="H9096">
        <v>0</v>
      </c>
      <c r="I9096">
        <v>0</v>
      </c>
      <c r="J9096">
        <v>0</v>
      </c>
      <c r="K9096">
        <v>0.23</v>
      </c>
      <c r="L9096" t="s">
        <v>23</v>
      </c>
      <c r="M9096" s="3">
        <v>23000</v>
      </c>
      <c r="N9096" s="2" t="str">
        <f>VLOOKUP(Tabla1[[#This Row],[nemo]],'Nemos y clasificaciones'!$A$2:$B$5000,2,FALSE)</f>
        <v>GENERAL ELECTRIC CO</v>
      </c>
      <c r="O9096" s="3" t="str">
        <f>VLOOKUP(Tabla1[[#This Row],[nemo]],'Nemos y clasificaciones'!$A$1:$C$3000,3,FALSE)</f>
        <v>Conglomerados</v>
      </c>
      <c r="P9096" s="3"/>
      <c r="Q9096" s="3"/>
    </row>
    <row r="9097" spans="1:17" x14ac:dyDescent="0.25">
      <c r="A9097" t="s">
        <v>2640</v>
      </c>
      <c r="B9097" s="1">
        <v>42537</v>
      </c>
      <c r="C9097" s="1">
        <v>42576</v>
      </c>
      <c r="D9097" t="s">
        <v>21</v>
      </c>
      <c r="E9097" t="s">
        <v>729</v>
      </c>
      <c r="F9097">
        <v>0</v>
      </c>
      <c r="G9097">
        <v>100000</v>
      </c>
      <c r="H9097">
        <v>0</v>
      </c>
      <c r="I9097">
        <v>0</v>
      </c>
      <c r="J9097">
        <v>0</v>
      </c>
      <c r="K9097">
        <v>0.23</v>
      </c>
      <c r="L9097" t="s">
        <v>23</v>
      </c>
      <c r="M9097" s="3">
        <v>23000</v>
      </c>
      <c r="N9097" s="2" t="str">
        <f>VLOOKUP(Tabla1[[#This Row],[nemo]],'Nemos y clasificaciones'!$A$2:$B$5000,2,FALSE)</f>
        <v>GENERAL ELECTRIC CO</v>
      </c>
      <c r="O9097" s="3" t="str">
        <f>VLOOKUP(Tabla1[[#This Row],[nemo]],'Nemos y clasificaciones'!$A$1:$C$3000,3,FALSE)</f>
        <v>Conglomerados</v>
      </c>
      <c r="P9097" s="3"/>
      <c r="Q9097" s="3"/>
    </row>
    <row r="9098" spans="1:17" x14ac:dyDescent="0.25">
      <c r="A9098" t="s">
        <v>2640</v>
      </c>
      <c r="B9098" s="1">
        <v>42425</v>
      </c>
      <c r="C9098" s="1">
        <v>42485</v>
      </c>
      <c r="D9098" t="s">
        <v>21</v>
      </c>
      <c r="E9098" t="s">
        <v>729</v>
      </c>
      <c r="F9098">
        <v>0</v>
      </c>
      <c r="G9098">
        <v>100000</v>
      </c>
      <c r="H9098">
        <v>0</v>
      </c>
      <c r="I9098">
        <v>0</v>
      </c>
      <c r="J9098">
        <v>0</v>
      </c>
      <c r="K9098">
        <v>0.23</v>
      </c>
      <c r="L9098" t="s">
        <v>23</v>
      </c>
      <c r="M9098" s="3">
        <v>23000</v>
      </c>
      <c r="N9098" s="2" t="str">
        <f>VLOOKUP(Tabla1[[#This Row],[nemo]],'Nemos y clasificaciones'!$A$2:$B$5000,2,FALSE)</f>
        <v>GENERAL ELECTRIC CO</v>
      </c>
      <c r="O9098" s="3" t="str">
        <f>VLOOKUP(Tabla1[[#This Row],[nemo]],'Nemos y clasificaciones'!$A$1:$C$3000,3,FALSE)</f>
        <v>Conglomerados</v>
      </c>
      <c r="P9098" s="3"/>
      <c r="Q9098" s="3"/>
    </row>
    <row r="9099" spans="1:17" x14ac:dyDescent="0.25">
      <c r="A9099" t="s">
        <v>2640</v>
      </c>
      <c r="B9099" s="1">
        <v>42355</v>
      </c>
      <c r="C9099" s="1">
        <v>42394</v>
      </c>
      <c r="D9099" t="s">
        <v>21</v>
      </c>
      <c r="E9099" t="s">
        <v>729</v>
      </c>
      <c r="F9099">
        <v>0</v>
      </c>
      <c r="G9099">
        <v>100000</v>
      </c>
      <c r="H9099">
        <v>0</v>
      </c>
      <c r="I9099">
        <v>0</v>
      </c>
      <c r="J9099">
        <v>0</v>
      </c>
      <c r="K9099">
        <v>0.23</v>
      </c>
      <c r="L9099" t="s">
        <v>23</v>
      </c>
      <c r="M9099" s="3">
        <v>23000</v>
      </c>
      <c r="N9099" s="2" t="str">
        <f>VLOOKUP(Tabla1[[#This Row],[nemo]],'Nemos y clasificaciones'!$A$2:$B$5000,2,FALSE)</f>
        <v>GENERAL ELECTRIC CO</v>
      </c>
      <c r="O9099" s="3" t="str">
        <f>VLOOKUP(Tabla1[[#This Row],[nemo]],'Nemos y clasificaciones'!$A$1:$C$3000,3,FALSE)</f>
        <v>Conglomerados</v>
      </c>
      <c r="P9099" s="3"/>
      <c r="Q9099" s="3"/>
    </row>
    <row r="9100" spans="1:17" x14ac:dyDescent="0.25">
      <c r="A9100" t="s">
        <v>2640</v>
      </c>
      <c r="B9100" s="1">
        <v>42264</v>
      </c>
      <c r="C9100" s="1">
        <v>42303</v>
      </c>
      <c r="D9100" t="s">
        <v>21</v>
      </c>
      <c r="E9100" t="s">
        <v>729</v>
      </c>
      <c r="F9100">
        <v>0</v>
      </c>
      <c r="G9100">
        <v>100000</v>
      </c>
      <c r="H9100">
        <v>0</v>
      </c>
      <c r="I9100">
        <v>0</v>
      </c>
      <c r="J9100">
        <v>0</v>
      </c>
      <c r="K9100">
        <v>0.23</v>
      </c>
      <c r="L9100" t="s">
        <v>23</v>
      </c>
      <c r="M9100" s="3">
        <v>23000</v>
      </c>
      <c r="N9100" s="2" t="str">
        <f>VLOOKUP(Tabla1[[#This Row],[nemo]],'Nemos y clasificaciones'!$A$2:$B$5000,2,FALSE)</f>
        <v>GENERAL ELECTRIC CO</v>
      </c>
      <c r="O9100" s="3" t="str">
        <f>VLOOKUP(Tabla1[[#This Row],[nemo]],'Nemos y clasificaciones'!$A$1:$C$3000,3,FALSE)</f>
        <v>Conglomerados</v>
      </c>
      <c r="P9100" s="3"/>
      <c r="Q9100" s="3"/>
    </row>
    <row r="9101" spans="1:17" x14ac:dyDescent="0.25">
      <c r="A9101" t="s">
        <v>2640</v>
      </c>
      <c r="B9101" s="1">
        <v>42173</v>
      </c>
      <c r="C9101" s="1">
        <v>42212</v>
      </c>
      <c r="D9101" t="s">
        <v>21</v>
      </c>
      <c r="E9101" t="s">
        <v>729</v>
      </c>
      <c r="F9101">
        <v>0</v>
      </c>
      <c r="G9101">
        <v>100000</v>
      </c>
      <c r="H9101">
        <v>0</v>
      </c>
      <c r="I9101">
        <v>0</v>
      </c>
      <c r="J9101">
        <v>0</v>
      </c>
      <c r="K9101">
        <v>0.23</v>
      </c>
      <c r="L9101" t="s">
        <v>23</v>
      </c>
      <c r="M9101" s="3">
        <v>23000</v>
      </c>
      <c r="N9101" s="2" t="str">
        <f>VLOOKUP(Tabla1[[#This Row],[nemo]],'Nemos y clasificaciones'!$A$2:$B$5000,2,FALSE)</f>
        <v>GENERAL ELECTRIC CO</v>
      </c>
      <c r="O9101" s="3" t="str">
        <f>VLOOKUP(Tabla1[[#This Row],[nemo]],'Nemos y clasificaciones'!$A$1:$C$3000,3,FALSE)</f>
        <v>Conglomerados</v>
      </c>
      <c r="P9101" s="3"/>
      <c r="Q9101" s="3"/>
    </row>
    <row r="9102" spans="1:17" x14ac:dyDescent="0.25">
      <c r="A9102" t="s">
        <v>2640</v>
      </c>
      <c r="B9102" s="1">
        <v>42054</v>
      </c>
      <c r="C9102" s="1">
        <v>42119</v>
      </c>
      <c r="D9102" t="s">
        <v>21</v>
      </c>
      <c r="E9102" t="s">
        <v>729</v>
      </c>
      <c r="F9102">
        <v>0</v>
      </c>
      <c r="G9102">
        <v>100000</v>
      </c>
      <c r="H9102">
        <v>0</v>
      </c>
      <c r="I9102">
        <v>0</v>
      </c>
      <c r="J9102">
        <v>0</v>
      </c>
      <c r="K9102">
        <v>0.23</v>
      </c>
      <c r="L9102" t="s">
        <v>23</v>
      </c>
      <c r="M9102" s="3">
        <v>23000</v>
      </c>
      <c r="N9102" s="2" t="str">
        <f>VLOOKUP(Tabla1[[#This Row],[nemo]],'Nemos y clasificaciones'!$A$2:$B$5000,2,FALSE)</f>
        <v>GENERAL ELECTRIC CO</v>
      </c>
      <c r="O9102" s="3" t="str">
        <f>VLOOKUP(Tabla1[[#This Row],[nemo]],'Nemos y clasificaciones'!$A$1:$C$3000,3,FALSE)</f>
        <v>Conglomerados</v>
      </c>
      <c r="P9102" s="3"/>
      <c r="Q9102" s="3"/>
    </row>
    <row r="9103" spans="1:17" x14ac:dyDescent="0.25">
      <c r="A9103" t="s">
        <v>2640</v>
      </c>
      <c r="B9103" s="1">
        <v>41991</v>
      </c>
      <c r="C9103" s="1">
        <v>42030</v>
      </c>
      <c r="D9103" t="s">
        <v>21</v>
      </c>
      <c r="E9103" t="s">
        <v>729</v>
      </c>
      <c r="F9103">
        <v>0</v>
      </c>
      <c r="G9103">
        <v>100000</v>
      </c>
      <c r="H9103">
        <v>0</v>
      </c>
      <c r="I9103">
        <v>0</v>
      </c>
      <c r="J9103">
        <v>0</v>
      </c>
      <c r="K9103">
        <v>0.23</v>
      </c>
      <c r="L9103" t="s">
        <v>23</v>
      </c>
      <c r="M9103" s="3">
        <v>23000</v>
      </c>
      <c r="N9103" s="2" t="str">
        <f>VLOOKUP(Tabla1[[#This Row],[nemo]],'Nemos y clasificaciones'!$A$2:$B$5000,2,FALSE)</f>
        <v>GENERAL ELECTRIC CO</v>
      </c>
      <c r="O9103" s="3" t="str">
        <f>VLOOKUP(Tabla1[[#This Row],[nemo]],'Nemos y clasificaciones'!$A$1:$C$3000,3,FALSE)</f>
        <v>Conglomerados</v>
      </c>
      <c r="P9103" s="3"/>
      <c r="Q9103" s="3"/>
    </row>
    <row r="9104" spans="1:17" x14ac:dyDescent="0.25">
      <c r="A9104" t="s">
        <v>7357</v>
      </c>
      <c r="B9104" s="1">
        <v>43357</v>
      </c>
      <c r="C9104" s="1">
        <v>43398</v>
      </c>
      <c r="D9104" t="s">
        <v>21</v>
      </c>
      <c r="E9104" t="s">
        <v>729</v>
      </c>
      <c r="F9104">
        <v>0</v>
      </c>
      <c r="G9104">
        <v>100000</v>
      </c>
      <c r="H9104">
        <v>0</v>
      </c>
      <c r="I9104">
        <v>0</v>
      </c>
      <c r="J9104">
        <v>0</v>
      </c>
      <c r="K9104">
        <v>0.12</v>
      </c>
      <c r="L9104" t="s">
        <v>23</v>
      </c>
      <c r="M9104" s="3">
        <v>12000</v>
      </c>
      <c r="N9104" s="2" t="str">
        <f>VLOOKUP(Tabla1[[#This Row],[nemo]],'Nemos y clasificaciones'!$A$2:$B$5000,2,FALSE)</f>
        <v>GENERAL ELECTRIC CO</v>
      </c>
      <c r="O9104" s="3" t="str">
        <f>VLOOKUP(Tabla1[[#This Row],[nemo]],'Nemos y clasificaciones'!$A$1:$C$3000,3,FALSE)</f>
        <v>Conglomerados</v>
      </c>
      <c r="P9104" s="3"/>
      <c r="Q9104" s="3"/>
    </row>
    <row r="9105" spans="1:17" x14ac:dyDescent="0.25">
      <c r="A9105" t="s">
        <v>7623</v>
      </c>
      <c r="B9105" s="1">
        <v>43266</v>
      </c>
      <c r="C9105" s="1">
        <v>43306</v>
      </c>
      <c r="D9105" t="s">
        <v>21</v>
      </c>
      <c r="E9105" t="s">
        <v>729</v>
      </c>
      <c r="F9105">
        <v>0</v>
      </c>
      <c r="G9105">
        <v>100000</v>
      </c>
      <c r="H9105">
        <v>0</v>
      </c>
      <c r="I9105">
        <v>0</v>
      </c>
      <c r="J9105">
        <v>0</v>
      </c>
      <c r="K9105">
        <v>0.12</v>
      </c>
      <c r="L9105" t="s">
        <v>23</v>
      </c>
      <c r="M9105" s="3">
        <v>12000</v>
      </c>
      <c r="N9105" s="2" t="str">
        <f>VLOOKUP(Tabla1[[#This Row],[nemo]],'Nemos y clasificaciones'!$A$2:$B$5000,2,FALSE)</f>
        <v>GENERAL ELECTRIC CO</v>
      </c>
      <c r="O9105" s="3" t="str">
        <f>VLOOKUP(Tabla1[[#This Row],[nemo]],'Nemos y clasificaciones'!$A$1:$C$3000,3,FALSE)</f>
        <v>Conglomerados</v>
      </c>
      <c r="P9105" s="3"/>
      <c r="Q9105" s="3"/>
    </row>
    <row r="9106" spans="1:17" x14ac:dyDescent="0.25">
      <c r="A9106" t="s">
        <v>7357</v>
      </c>
      <c r="B9106" s="1">
        <v>43154</v>
      </c>
      <c r="C9106" s="1">
        <v>43215</v>
      </c>
      <c r="D9106" t="s">
        <v>21</v>
      </c>
      <c r="E9106" t="s">
        <v>729</v>
      </c>
      <c r="F9106">
        <v>0</v>
      </c>
      <c r="G9106">
        <v>100000</v>
      </c>
      <c r="H9106">
        <v>0</v>
      </c>
      <c r="I9106">
        <v>0</v>
      </c>
      <c r="J9106">
        <v>0</v>
      </c>
      <c r="K9106">
        <v>0.12</v>
      </c>
      <c r="L9106" t="s">
        <v>23</v>
      </c>
      <c r="M9106" s="3">
        <v>12000</v>
      </c>
      <c r="N9106" s="2" t="str">
        <f>VLOOKUP(Tabla1[[#This Row],[nemo]],'Nemos y clasificaciones'!$A$2:$B$5000,2,FALSE)</f>
        <v>GENERAL ELECTRIC CO</v>
      </c>
      <c r="O9106" s="3" t="str">
        <f>VLOOKUP(Tabla1[[#This Row],[nemo]],'Nemos y clasificaciones'!$A$1:$C$3000,3,FALSE)</f>
        <v>Conglomerados</v>
      </c>
      <c r="P9106" s="3"/>
      <c r="Q9106" s="3"/>
    </row>
    <row r="9107" spans="1:17" x14ac:dyDescent="0.25">
      <c r="A9107" t="s">
        <v>7357</v>
      </c>
      <c r="B9107" s="1">
        <v>43095</v>
      </c>
      <c r="C9107" s="1">
        <v>43125</v>
      </c>
      <c r="D9107" t="s">
        <v>21</v>
      </c>
      <c r="E9107" t="s">
        <v>729</v>
      </c>
      <c r="F9107">
        <v>0</v>
      </c>
      <c r="G9107">
        <v>100000</v>
      </c>
      <c r="H9107">
        <v>0</v>
      </c>
      <c r="I9107">
        <v>0</v>
      </c>
      <c r="J9107">
        <v>0</v>
      </c>
      <c r="K9107">
        <v>0.12</v>
      </c>
      <c r="L9107" t="s">
        <v>23</v>
      </c>
      <c r="M9107" s="3">
        <v>12000</v>
      </c>
      <c r="N9107" s="2" t="str">
        <f>VLOOKUP(Tabla1[[#This Row],[nemo]],'Nemos y clasificaciones'!$A$2:$B$5000,2,FALSE)</f>
        <v>GENERAL ELECTRIC CO</v>
      </c>
      <c r="O9107" s="3" t="str">
        <f>VLOOKUP(Tabla1[[#This Row],[nemo]],'Nemos y clasificaciones'!$A$1:$C$3000,3,FALSE)</f>
        <v>Conglomerados</v>
      </c>
      <c r="P9107" s="3"/>
      <c r="Q9107" s="3"/>
    </row>
    <row r="9108" spans="1:17" x14ac:dyDescent="0.25">
      <c r="A9108" t="s">
        <v>199</v>
      </c>
      <c r="B9108" s="1">
        <v>44372</v>
      </c>
      <c r="C9108" s="1">
        <v>44403</v>
      </c>
      <c r="D9108" t="s">
        <v>21</v>
      </c>
      <c r="E9108" t="s">
        <v>729</v>
      </c>
      <c r="F9108">
        <v>0</v>
      </c>
      <c r="G9108">
        <v>100000</v>
      </c>
      <c r="H9108">
        <v>0</v>
      </c>
      <c r="I9108">
        <v>0</v>
      </c>
      <c r="J9108">
        <v>0</v>
      </c>
      <c r="K9108">
        <v>0.01</v>
      </c>
      <c r="L9108" t="s">
        <v>23</v>
      </c>
      <c r="M9108" s="4">
        <v>1000</v>
      </c>
      <c r="N9108" s="2" t="str">
        <f>VLOOKUP(Tabla1[[#This Row],[nemo]],'Nemos y clasificaciones'!$A$2:$B$5000,2,FALSE)</f>
        <v>GENERAL ELECTRIC CO</v>
      </c>
      <c r="O9108" s="4" t="str">
        <f>VLOOKUP(Tabla1[[#This Row],[nemo]],'Nemos y clasificaciones'!$A$1:$C$3000,3,FALSE)</f>
        <v>Conglomerados</v>
      </c>
      <c r="P9108" s="4"/>
      <c r="Q9108" s="4"/>
    </row>
    <row r="9109" spans="1:17" x14ac:dyDescent="0.25">
      <c r="A9109" t="s">
        <v>199</v>
      </c>
      <c r="B9109" s="1">
        <v>44260</v>
      </c>
      <c r="C9109" s="1">
        <v>44312</v>
      </c>
      <c r="D9109" t="s">
        <v>21</v>
      </c>
      <c r="E9109" t="s">
        <v>729</v>
      </c>
      <c r="F9109">
        <v>0</v>
      </c>
      <c r="G9109">
        <v>100000</v>
      </c>
      <c r="H9109">
        <v>0</v>
      </c>
      <c r="I9109">
        <v>0</v>
      </c>
      <c r="J9109">
        <v>0</v>
      </c>
      <c r="K9109">
        <v>0.01</v>
      </c>
      <c r="L9109" t="s">
        <v>23</v>
      </c>
      <c r="M9109" s="4">
        <v>1000</v>
      </c>
      <c r="N9109" s="2" t="str">
        <f>VLOOKUP(Tabla1[[#This Row],[nemo]],'Nemos y clasificaciones'!$A$2:$B$5000,2,FALSE)</f>
        <v>GENERAL ELECTRIC CO</v>
      </c>
      <c r="O9109" s="4" t="str">
        <f>VLOOKUP(Tabla1[[#This Row],[nemo]],'Nemos y clasificaciones'!$A$1:$C$3000,3,FALSE)</f>
        <v>Conglomerados</v>
      </c>
      <c r="P9109" s="4"/>
      <c r="Q9109" s="4"/>
    </row>
    <row r="9110" spans="1:17" x14ac:dyDescent="0.25">
      <c r="A9110" t="s">
        <v>199</v>
      </c>
      <c r="B9110" s="1">
        <v>44183</v>
      </c>
      <c r="C9110" s="1">
        <v>44221</v>
      </c>
      <c r="D9110" t="s">
        <v>21</v>
      </c>
      <c r="E9110" t="s">
        <v>729</v>
      </c>
      <c r="F9110">
        <v>0</v>
      </c>
      <c r="G9110">
        <v>100000</v>
      </c>
      <c r="H9110">
        <v>0</v>
      </c>
      <c r="I9110">
        <v>0</v>
      </c>
      <c r="J9110">
        <v>0</v>
      </c>
      <c r="K9110">
        <v>0.01</v>
      </c>
      <c r="L9110" t="s">
        <v>23</v>
      </c>
      <c r="M9110" s="4">
        <v>1000</v>
      </c>
      <c r="N9110" s="2" t="str">
        <f>VLOOKUP(Tabla1[[#This Row],[nemo]],'Nemos y clasificaciones'!$A$2:$B$5000,2,FALSE)</f>
        <v>GENERAL ELECTRIC CO</v>
      </c>
      <c r="O9110" s="4" t="str">
        <f>VLOOKUP(Tabla1[[#This Row],[nemo]],'Nemos y clasificaciones'!$A$1:$C$3000,3,FALSE)</f>
        <v>Conglomerados</v>
      </c>
      <c r="P9110" s="4"/>
      <c r="Q9110" s="4"/>
    </row>
    <row r="9111" spans="1:17" x14ac:dyDescent="0.25">
      <c r="A9111" t="s">
        <v>199</v>
      </c>
      <c r="B9111" s="1">
        <v>44099</v>
      </c>
      <c r="C9111" s="1">
        <v>44130</v>
      </c>
      <c r="D9111" t="s">
        <v>21</v>
      </c>
      <c r="E9111" t="s">
        <v>729</v>
      </c>
      <c r="F9111">
        <v>0</v>
      </c>
      <c r="G9111">
        <v>100000</v>
      </c>
      <c r="H9111">
        <v>0</v>
      </c>
      <c r="I9111">
        <v>0</v>
      </c>
      <c r="J9111">
        <v>0</v>
      </c>
      <c r="K9111">
        <v>0.01</v>
      </c>
      <c r="L9111" t="s">
        <v>23</v>
      </c>
      <c r="M9111" s="4">
        <v>1000</v>
      </c>
      <c r="N9111" s="2" t="str">
        <f>VLOOKUP(Tabla1[[#This Row],[nemo]],'Nemos y clasificaciones'!$A$2:$B$5000,2,FALSE)</f>
        <v>GENERAL ELECTRIC CO</v>
      </c>
      <c r="O9111" s="4" t="str">
        <f>VLOOKUP(Tabla1[[#This Row],[nemo]],'Nemos y clasificaciones'!$A$1:$C$3000,3,FALSE)</f>
        <v>Conglomerados</v>
      </c>
      <c r="P9111" s="4"/>
      <c r="Q9111" s="4"/>
    </row>
    <row r="9112" spans="1:17" x14ac:dyDescent="0.25">
      <c r="A9112" t="s">
        <v>199</v>
      </c>
      <c r="B9112" s="1">
        <v>44008</v>
      </c>
      <c r="C9112" s="1">
        <v>44039</v>
      </c>
      <c r="D9112" t="s">
        <v>21</v>
      </c>
      <c r="E9112" t="s">
        <v>729</v>
      </c>
      <c r="F9112">
        <v>0</v>
      </c>
      <c r="G9112">
        <v>100000</v>
      </c>
      <c r="H9112">
        <v>0</v>
      </c>
      <c r="I9112">
        <v>0</v>
      </c>
      <c r="J9112">
        <v>0</v>
      </c>
      <c r="K9112">
        <v>0.01</v>
      </c>
      <c r="L9112" t="s">
        <v>23</v>
      </c>
      <c r="M9112" s="4">
        <v>1000</v>
      </c>
      <c r="N9112" s="2" t="str">
        <f>VLOOKUP(Tabla1[[#This Row],[nemo]],'Nemos y clasificaciones'!$A$2:$B$5000,2,FALSE)</f>
        <v>GENERAL ELECTRIC CO</v>
      </c>
      <c r="O9112" s="4" t="str">
        <f>VLOOKUP(Tabla1[[#This Row],[nemo]],'Nemos y clasificaciones'!$A$1:$C$3000,3,FALSE)</f>
        <v>Conglomerados</v>
      </c>
      <c r="P9112" s="4"/>
      <c r="Q9112" s="4"/>
    </row>
    <row r="9113" spans="1:17" x14ac:dyDescent="0.25">
      <c r="A9113" t="s">
        <v>199</v>
      </c>
      <c r="B9113" s="1">
        <v>43896</v>
      </c>
      <c r="C9113" s="1">
        <v>43948</v>
      </c>
      <c r="D9113" t="s">
        <v>21</v>
      </c>
      <c r="E9113" t="s">
        <v>729</v>
      </c>
      <c r="F9113">
        <v>0</v>
      </c>
      <c r="G9113">
        <v>100000</v>
      </c>
      <c r="H9113">
        <v>0</v>
      </c>
      <c r="I9113">
        <v>0</v>
      </c>
      <c r="J9113">
        <v>0</v>
      </c>
      <c r="K9113">
        <v>0.01</v>
      </c>
      <c r="L9113" t="s">
        <v>23</v>
      </c>
      <c r="M9113" s="4">
        <v>1000</v>
      </c>
      <c r="N9113" s="2" t="str">
        <f>VLOOKUP(Tabla1[[#This Row],[nemo]],'Nemos y clasificaciones'!$A$2:$B$5000,2,FALSE)</f>
        <v>GENERAL ELECTRIC CO</v>
      </c>
      <c r="O9113" s="4" t="str">
        <f>VLOOKUP(Tabla1[[#This Row],[nemo]],'Nemos y clasificaciones'!$A$1:$C$3000,3,FALSE)</f>
        <v>Conglomerados</v>
      </c>
      <c r="P9113" s="4"/>
      <c r="Q9113" s="4"/>
    </row>
    <row r="9114" spans="1:17" x14ac:dyDescent="0.25">
      <c r="A9114" t="s">
        <v>199</v>
      </c>
      <c r="B9114" s="1">
        <v>43819</v>
      </c>
      <c r="C9114" s="1">
        <v>43857</v>
      </c>
      <c r="D9114" t="s">
        <v>21</v>
      </c>
      <c r="E9114" t="s">
        <v>729</v>
      </c>
      <c r="F9114">
        <v>0</v>
      </c>
      <c r="G9114">
        <v>100000</v>
      </c>
      <c r="H9114">
        <v>0</v>
      </c>
      <c r="I9114">
        <v>0</v>
      </c>
      <c r="J9114">
        <v>0</v>
      </c>
      <c r="K9114">
        <v>0.01</v>
      </c>
      <c r="L9114" t="s">
        <v>23</v>
      </c>
      <c r="M9114" s="4">
        <v>1000</v>
      </c>
      <c r="N9114" s="2" t="str">
        <f>VLOOKUP(Tabla1[[#This Row],[nemo]],'Nemos y clasificaciones'!$A$2:$B$5000,2,FALSE)</f>
        <v>GENERAL ELECTRIC CO</v>
      </c>
      <c r="O9114" s="4" t="str">
        <f>VLOOKUP(Tabla1[[#This Row],[nemo]],'Nemos y clasificaciones'!$A$1:$C$3000,3,FALSE)</f>
        <v>Conglomerados</v>
      </c>
      <c r="P9114" s="4"/>
      <c r="Q9114" s="4"/>
    </row>
    <row r="9115" spans="1:17" x14ac:dyDescent="0.25">
      <c r="A9115" t="s">
        <v>199</v>
      </c>
      <c r="B9115" s="1">
        <v>43721</v>
      </c>
      <c r="C9115" s="1">
        <v>43763</v>
      </c>
      <c r="D9115" t="s">
        <v>21</v>
      </c>
      <c r="E9115" t="s">
        <v>729</v>
      </c>
      <c r="F9115">
        <v>0</v>
      </c>
      <c r="G9115">
        <v>100000</v>
      </c>
      <c r="H9115">
        <v>0</v>
      </c>
      <c r="I9115">
        <v>0</v>
      </c>
      <c r="J9115">
        <v>0</v>
      </c>
      <c r="K9115">
        <v>0.01</v>
      </c>
      <c r="L9115" t="s">
        <v>23</v>
      </c>
      <c r="M9115" s="4">
        <v>1000</v>
      </c>
      <c r="N9115" s="2" t="str">
        <f>VLOOKUP(Tabla1[[#This Row],[nemo]],'Nemos y clasificaciones'!$A$2:$B$5000,2,FALSE)</f>
        <v>GENERAL ELECTRIC CO</v>
      </c>
      <c r="O9115" s="4" t="str">
        <f>VLOOKUP(Tabla1[[#This Row],[nemo]],'Nemos y clasificaciones'!$A$1:$C$3000,3,FALSE)</f>
        <v>Conglomerados</v>
      </c>
      <c r="P9115" s="4"/>
      <c r="Q9115" s="4"/>
    </row>
    <row r="9116" spans="1:17" x14ac:dyDescent="0.25">
      <c r="A9116" t="s">
        <v>199</v>
      </c>
      <c r="B9116" s="1">
        <v>43644</v>
      </c>
      <c r="C9116" s="1">
        <v>43671</v>
      </c>
      <c r="D9116" t="s">
        <v>21</v>
      </c>
      <c r="E9116" t="s">
        <v>729</v>
      </c>
      <c r="F9116">
        <v>0</v>
      </c>
      <c r="G9116">
        <v>100000</v>
      </c>
      <c r="H9116">
        <v>0</v>
      </c>
      <c r="I9116">
        <v>0</v>
      </c>
      <c r="J9116">
        <v>0</v>
      </c>
      <c r="K9116">
        <v>0.01</v>
      </c>
      <c r="L9116" t="s">
        <v>23</v>
      </c>
      <c r="M9116" s="4">
        <v>1000</v>
      </c>
      <c r="N9116" s="2" t="str">
        <f>VLOOKUP(Tabla1[[#This Row],[nemo]],'Nemos y clasificaciones'!$A$2:$B$5000,2,FALSE)</f>
        <v>GENERAL ELECTRIC CO</v>
      </c>
      <c r="O9116" s="4" t="str">
        <f>VLOOKUP(Tabla1[[#This Row],[nemo]],'Nemos y clasificaciones'!$A$1:$C$3000,3,FALSE)</f>
        <v>Conglomerados</v>
      </c>
      <c r="P9116" s="4"/>
      <c r="Q9116" s="4"/>
    </row>
    <row r="9117" spans="1:17" x14ac:dyDescent="0.25">
      <c r="A9117" t="s">
        <v>199</v>
      </c>
      <c r="B9117" s="1">
        <v>43532</v>
      </c>
      <c r="C9117" s="1">
        <v>43580</v>
      </c>
      <c r="D9117" t="s">
        <v>21</v>
      </c>
      <c r="E9117" t="s">
        <v>729</v>
      </c>
      <c r="F9117">
        <v>0</v>
      </c>
      <c r="G9117">
        <v>100000</v>
      </c>
      <c r="H9117">
        <v>0</v>
      </c>
      <c r="I9117">
        <v>0</v>
      </c>
      <c r="J9117">
        <v>0</v>
      </c>
      <c r="K9117">
        <v>0.01</v>
      </c>
      <c r="L9117" t="s">
        <v>23</v>
      </c>
      <c r="M9117" s="4">
        <v>1000</v>
      </c>
      <c r="N9117" s="2" t="str">
        <f>VLOOKUP(Tabla1[[#This Row],[nemo]],'Nemos y clasificaciones'!$A$2:$B$5000,2,FALSE)</f>
        <v>GENERAL ELECTRIC CO</v>
      </c>
      <c r="O9117" s="4" t="str">
        <f>VLOOKUP(Tabla1[[#This Row],[nemo]],'Nemos y clasificaciones'!$A$1:$C$3000,3,FALSE)</f>
        <v>Conglomerados</v>
      </c>
      <c r="P9117" s="4"/>
      <c r="Q9117" s="4"/>
    </row>
    <row r="9118" spans="1:17" x14ac:dyDescent="0.25">
      <c r="A9118" t="s">
        <v>199</v>
      </c>
      <c r="B9118" s="1">
        <v>43453</v>
      </c>
      <c r="C9118" s="1">
        <v>43490</v>
      </c>
      <c r="D9118" t="s">
        <v>21</v>
      </c>
      <c r="E9118" t="s">
        <v>729</v>
      </c>
      <c r="F9118">
        <v>0</v>
      </c>
      <c r="G9118">
        <v>100000</v>
      </c>
      <c r="H9118">
        <v>0</v>
      </c>
      <c r="I9118">
        <v>0</v>
      </c>
      <c r="J9118">
        <v>0</v>
      </c>
      <c r="K9118">
        <v>0.01</v>
      </c>
      <c r="L9118" t="s">
        <v>23</v>
      </c>
      <c r="M9118" s="4">
        <v>1000</v>
      </c>
      <c r="N9118" s="2" t="str">
        <f>VLOOKUP(Tabla1[[#This Row],[nemo]],'Nemos y clasificaciones'!$A$2:$B$5000,2,FALSE)</f>
        <v>GENERAL ELECTRIC CO</v>
      </c>
      <c r="O9118" s="4" t="str">
        <f>VLOOKUP(Tabla1[[#This Row],[nemo]],'Nemos y clasificaciones'!$A$1:$C$3000,3,FALSE)</f>
        <v>Conglomerados</v>
      </c>
      <c r="P9118" s="4"/>
      <c r="Q9118" s="4"/>
    </row>
    <row r="9119" spans="1:17" x14ac:dyDescent="0.25">
      <c r="A9119" t="s">
        <v>44</v>
      </c>
      <c r="B9119" s="1">
        <v>44453</v>
      </c>
      <c r="C9119" s="1">
        <v>44468</v>
      </c>
      <c r="D9119" t="s">
        <v>21</v>
      </c>
      <c r="E9119" t="s">
        <v>45</v>
      </c>
      <c r="F9119">
        <v>0</v>
      </c>
      <c r="G9119">
        <v>100000</v>
      </c>
      <c r="H9119">
        <v>0</v>
      </c>
      <c r="I9119">
        <v>0</v>
      </c>
      <c r="J9119">
        <v>0</v>
      </c>
      <c r="K9119">
        <v>0.71</v>
      </c>
      <c r="L9119" t="s">
        <v>23</v>
      </c>
      <c r="M9119" s="3">
        <v>71000</v>
      </c>
      <c r="N9119" s="2" t="str">
        <f>VLOOKUP(Tabla1[[#This Row],[nemo]],'Nemos y clasificaciones'!$A$2:$B$5000,2,FALSE)</f>
        <v>GILEAD SCIENCES INC</v>
      </c>
      <c r="O9119" s="3" t="str">
        <f>VLOOKUP(Tabla1[[#This Row],[nemo]],'Nemos y clasificaciones'!$A$1:$C$3000,3,FALSE)</f>
        <v>Servicios de salud</v>
      </c>
      <c r="P9119" s="3"/>
      <c r="Q9119" s="3"/>
    </row>
    <row r="9120" spans="1:17" x14ac:dyDescent="0.25">
      <c r="A9120" t="s">
        <v>1026</v>
      </c>
      <c r="B9120" s="1">
        <v>44361</v>
      </c>
      <c r="C9120" s="1">
        <v>44376</v>
      </c>
      <c r="D9120" t="s">
        <v>21</v>
      </c>
      <c r="E9120" t="s">
        <v>45</v>
      </c>
      <c r="F9120">
        <v>0</v>
      </c>
      <c r="G9120">
        <v>100000</v>
      </c>
      <c r="H9120">
        <v>0</v>
      </c>
      <c r="I9120">
        <v>0</v>
      </c>
      <c r="J9120">
        <v>0</v>
      </c>
      <c r="K9120">
        <v>0.71</v>
      </c>
      <c r="L9120" t="s">
        <v>23</v>
      </c>
      <c r="M9120" s="3">
        <v>71000</v>
      </c>
      <c r="N9120" s="2" t="str">
        <f>VLOOKUP(Tabla1[[#This Row],[nemo]],'Nemos y clasificaciones'!$A$2:$B$5000,2,FALSE)</f>
        <v>GILEAD SCIENCES INC</v>
      </c>
      <c r="O9120" s="3" t="str">
        <f>VLOOKUP(Tabla1[[#This Row],[nemo]],'Nemos y clasificaciones'!$A$1:$C$3000,3,FALSE)</f>
        <v>Servicios de salud</v>
      </c>
      <c r="P9120" s="3"/>
      <c r="Q9120" s="3"/>
    </row>
    <row r="9121" spans="1:17" x14ac:dyDescent="0.25">
      <c r="A9121" t="s">
        <v>2396</v>
      </c>
      <c r="B9121" s="1">
        <v>44267</v>
      </c>
      <c r="C9121" s="1">
        <v>44285</v>
      </c>
      <c r="D9121" t="s">
        <v>21</v>
      </c>
      <c r="E9121" t="s">
        <v>45</v>
      </c>
      <c r="F9121">
        <v>0</v>
      </c>
      <c r="G9121">
        <v>100000</v>
      </c>
      <c r="H9121">
        <v>0</v>
      </c>
      <c r="I9121">
        <v>0</v>
      </c>
      <c r="J9121">
        <v>0</v>
      </c>
      <c r="K9121">
        <v>0.71</v>
      </c>
      <c r="L9121" t="s">
        <v>23</v>
      </c>
      <c r="M9121" s="3">
        <v>71000</v>
      </c>
      <c r="N9121" s="2" t="str">
        <f>VLOOKUP(Tabla1[[#This Row],[nemo]],'Nemos y clasificaciones'!$A$2:$B$5000,2,FALSE)</f>
        <v>GILEAD SCIENCES INC</v>
      </c>
      <c r="O9121" s="3" t="str">
        <f>VLOOKUP(Tabla1[[#This Row],[nemo]],'Nemos y clasificaciones'!$A$1:$C$3000,3,FALSE)</f>
        <v>Servicios de salud</v>
      </c>
      <c r="P9121" s="3"/>
      <c r="Q9121" s="3"/>
    </row>
    <row r="9122" spans="1:17" x14ac:dyDescent="0.25">
      <c r="A9122" t="s">
        <v>55</v>
      </c>
      <c r="B9122" s="1">
        <v>44179</v>
      </c>
      <c r="C9122" s="1">
        <v>44195</v>
      </c>
      <c r="D9122" t="s">
        <v>21</v>
      </c>
      <c r="E9122" t="s">
        <v>45</v>
      </c>
      <c r="F9122">
        <v>0</v>
      </c>
      <c r="G9122">
        <v>100000</v>
      </c>
      <c r="H9122">
        <v>0</v>
      </c>
      <c r="I9122">
        <v>0</v>
      </c>
      <c r="J9122">
        <v>0</v>
      </c>
      <c r="K9122">
        <v>0.68</v>
      </c>
      <c r="L9122" t="s">
        <v>23</v>
      </c>
      <c r="M9122" s="3">
        <v>68000</v>
      </c>
      <c r="N9122" s="2" t="str">
        <f>VLOOKUP(Tabla1[[#This Row],[nemo]],'Nemos y clasificaciones'!$A$2:$B$5000,2,FALSE)</f>
        <v>GILEAD SCIENCES INC</v>
      </c>
      <c r="O9122" s="3" t="str">
        <f>VLOOKUP(Tabla1[[#This Row],[nemo]],'Nemos y clasificaciones'!$A$1:$C$3000,3,FALSE)</f>
        <v>Servicios de salud</v>
      </c>
      <c r="P9122" s="3"/>
      <c r="Q9122" s="3"/>
    </row>
    <row r="9123" spans="1:17" x14ac:dyDescent="0.25">
      <c r="A9123" t="s">
        <v>3426</v>
      </c>
      <c r="B9123" s="1">
        <v>44088</v>
      </c>
      <c r="C9123" s="1">
        <v>44103</v>
      </c>
      <c r="D9123" t="s">
        <v>21</v>
      </c>
      <c r="E9123" t="s">
        <v>45</v>
      </c>
      <c r="F9123">
        <v>0</v>
      </c>
      <c r="G9123">
        <v>100000</v>
      </c>
      <c r="H9123">
        <v>0</v>
      </c>
      <c r="I9123">
        <v>0</v>
      </c>
      <c r="J9123">
        <v>0</v>
      </c>
      <c r="K9123">
        <v>0.68</v>
      </c>
      <c r="L9123" t="s">
        <v>23</v>
      </c>
      <c r="M9123" s="3">
        <v>68000</v>
      </c>
      <c r="N9123" s="2" t="str">
        <f>VLOOKUP(Tabla1[[#This Row],[nemo]],'Nemos y clasificaciones'!$A$2:$B$5000,2,FALSE)</f>
        <v>GILEAD SCIENCES INC</v>
      </c>
      <c r="O9123" s="3" t="str">
        <f>VLOOKUP(Tabla1[[#This Row],[nemo]],'Nemos y clasificaciones'!$A$1:$C$3000,3,FALSE)</f>
        <v>Servicios de salud</v>
      </c>
      <c r="P9123" s="3"/>
      <c r="Q9123" s="3"/>
    </row>
    <row r="9124" spans="1:17" x14ac:dyDescent="0.25">
      <c r="A9124" t="s">
        <v>55</v>
      </c>
      <c r="B9124" s="1">
        <v>43993</v>
      </c>
      <c r="C9124" s="1">
        <v>44012</v>
      </c>
      <c r="D9124" t="s">
        <v>21</v>
      </c>
      <c r="E9124" t="s">
        <v>45</v>
      </c>
      <c r="F9124">
        <v>0</v>
      </c>
      <c r="G9124">
        <v>100000</v>
      </c>
      <c r="H9124">
        <v>0</v>
      </c>
      <c r="I9124">
        <v>0</v>
      </c>
      <c r="J9124">
        <v>0</v>
      </c>
      <c r="K9124">
        <v>0.68</v>
      </c>
      <c r="L9124" t="s">
        <v>23</v>
      </c>
      <c r="M9124" s="3">
        <v>68000</v>
      </c>
      <c r="N9124" s="2" t="str">
        <f>VLOOKUP(Tabla1[[#This Row],[nemo]],'Nemos y clasificaciones'!$A$2:$B$5000,2,FALSE)</f>
        <v>GILEAD SCIENCES INC</v>
      </c>
      <c r="O9124" s="3" t="str">
        <f>VLOOKUP(Tabla1[[#This Row],[nemo]],'Nemos y clasificaciones'!$A$1:$C$3000,3,FALSE)</f>
        <v>Servicios de salud</v>
      </c>
      <c r="P9124" s="3"/>
      <c r="Q9124" s="3"/>
    </row>
    <row r="9125" spans="1:17" x14ac:dyDescent="0.25">
      <c r="A9125" t="s">
        <v>55</v>
      </c>
      <c r="B9125" s="1">
        <v>43902</v>
      </c>
      <c r="C9125" s="1">
        <v>43920</v>
      </c>
      <c r="D9125" t="s">
        <v>21</v>
      </c>
      <c r="E9125" t="s">
        <v>45</v>
      </c>
      <c r="F9125">
        <v>0</v>
      </c>
      <c r="G9125">
        <v>100000</v>
      </c>
      <c r="H9125">
        <v>0</v>
      </c>
      <c r="I9125">
        <v>0</v>
      </c>
      <c r="J9125">
        <v>0</v>
      </c>
      <c r="K9125">
        <v>0.68</v>
      </c>
      <c r="L9125" t="s">
        <v>23</v>
      </c>
      <c r="M9125" s="3">
        <v>68000</v>
      </c>
      <c r="N9125" s="2" t="str">
        <f>VLOOKUP(Tabla1[[#This Row],[nemo]],'Nemos y clasificaciones'!$A$2:$B$5000,2,FALSE)</f>
        <v>GILEAD SCIENCES INC</v>
      </c>
      <c r="O9125" s="3" t="str">
        <f>VLOOKUP(Tabla1[[#This Row],[nemo]],'Nemos y clasificaciones'!$A$1:$C$3000,3,FALSE)</f>
        <v>Servicios de salud</v>
      </c>
      <c r="P9125" s="3"/>
      <c r="Q9125" s="3"/>
    </row>
    <row r="9126" spans="1:17" x14ac:dyDescent="0.25">
      <c r="A9126" t="s">
        <v>5068</v>
      </c>
      <c r="B9126" s="1">
        <v>43811</v>
      </c>
      <c r="C9126" s="1">
        <v>43829</v>
      </c>
      <c r="D9126" t="s">
        <v>21</v>
      </c>
      <c r="E9126" t="s">
        <v>45</v>
      </c>
      <c r="F9126">
        <v>0</v>
      </c>
      <c r="G9126">
        <v>100000</v>
      </c>
      <c r="H9126">
        <v>0</v>
      </c>
      <c r="I9126">
        <v>0</v>
      </c>
      <c r="J9126">
        <v>0</v>
      </c>
      <c r="K9126">
        <v>0.63</v>
      </c>
      <c r="L9126" t="s">
        <v>23</v>
      </c>
      <c r="M9126" s="3">
        <v>63000</v>
      </c>
      <c r="N9126" s="2" t="str">
        <f>VLOOKUP(Tabla1[[#This Row],[nemo]],'Nemos y clasificaciones'!$A$2:$B$5000,2,FALSE)</f>
        <v>GILEAD SCIENCES INC</v>
      </c>
      <c r="O9126" s="3" t="str">
        <f>VLOOKUP(Tabla1[[#This Row],[nemo]],'Nemos y clasificaciones'!$A$1:$C$3000,3,FALSE)</f>
        <v>Servicios de salud</v>
      </c>
      <c r="P9126" s="3"/>
      <c r="Q9126" s="3"/>
    </row>
    <row r="9127" spans="1:17" x14ac:dyDescent="0.25">
      <c r="A9127" t="s">
        <v>5068</v>
      </c>
      <c r="B9127" s="1">
        <v>43720</v>
      </c>
      <c r="C9127" s="1">
        <v>43735</v>
      </c>
      <c r="D9127" t="s">
        <v>21</v>
      </c>
      <c r="E9127" t="s">
        <v>45</v>
      </c>
      <c r="F9127">
        <v>0</v>
      </c>
      <c r="G9127">
        <v>100000</v>
      </c>
      <c r="H9127">
        <v>0</v>
      </c>
      <c r="I9127">
        <v>0</v>
      </c>
      <c r="J9127">
        <v>0</v>
      </c>
      <c r="K9127">
        <v>0.63</v>
      </c>
      <c r="L9127" t="s">
        <v>23</v>
      </c>
      <c r="M9127" s="3">
        <v>63000</v>
      </c>
      <c r="N9127" s="2" t="str">
        <f>VLOOKUP(Tabla1[[#This Row],[nemo]],'Nemos y clasificaciones'!$A$2:$B$5000,2,FALSE)</f>
        <v>GILEAD SCIENCES INC</v>
      </c>
      <c r="O9127" s="3" t="str">
        <f>VLOOKUP(Tabla1[[#This Row],[nemo]],'Nemos y clasificaciones'!$A$1:$C$3000,3,FALSE)</f>
        <v>Servicios de salud</v>
      </c>
      <c r="P9127" s="3"/>
      <c r="Q9127" s="3"/>
    </row>
    <row r="9128" spans="1:17" x14ac:dyDescent="0.25">
      <c r="A9128" t="s">
        <v>5068</v>
      </c>
      <c r="B9128" s="1">
        <v>43629</v>
      </c>
      <c r="C9128" s="1">
        <v>43643</v>
      </c>
      <c r="D9128" t="s">
        <v>21</v>
      </c>
      <c r="E9128" t="s">
        <v>45</v>
      </c>
      <c r="F9128">
        <v>0</v>
      </c>
      <c r="G9128">
        <v>100000</v>
      </c>
      <c r="H9128">
        <v>0</v>
      </c>
      <c r="I9128">
        <v>0</v>
      </c>
      <c r="J9128">
        <v>0</v>
      </c>
      <c r="K9128">
        <v>0.63</v>
      </c>
      <c r="L9128" t="s">
        <v>23</v>
      </c>
      <c r="M9128" s="3">
        <v>63000</v>
      </c>
      <c r="N9128" s="2" t="str">
        <f>VLOOKUP(Tabla1[[#This Row],[nemo]],'Nemos y clasificaciones'!$A$2:$B$5000,2,FALSE)</f>
        <v>GILEAD SCIENCES INC</v>
      </c>
      <c r="O9128" s="3" t="str">
        <f>VLOOKUP(Tabla1[[#This Row],[nemo]],'Nemos y clasificaciones'!$A$1:$C$3000,3,FALSE)</f>
        <v>Servicios de salud</v>
      </c>
      <c r="P9128" s="3"/>
      <c r="Q9128" s="3"/>
    </row>
    <row r="9129" spans="1:17" x14ac:dyDescent="0.25">
      <c r="A9129" t="s">
        <v>5068</v>
      </c>
      <c r="B9129" s="1">
        <v>43538</v>
      </c>
      <c r="C9129" s="1">
        <v>43552</v>
      </c>
      <c r="D9129" t="s">
        <v>21</v>
      </c>
      <c r="E9129" t="s">
        <v>45</v>
      </c>
      <c r="F9129">
        <v>0</v>
      </c>
      <c r="G9129">
        <v>100000</v>
      </c>
      <c r="H9129">
        <v>0</v>
      </c>
      <c r="I9129">
        <v>0</v>
      </c>
      <c r="J9129">
        <v>0</v>
      </c>
      <c r="K9129">
        <v>0.63</v>
      </c>
      <c r="L9129" t="s">
        <v>23</v>
      </c>
      <c r="M9129" s="3">
        <v>63000</v>
      </c>
      <c r="N9129" s="2" t="str">
        <f>VLOOKUP(Tabla1[[#This Row],[nemo]],'Nemos y clasificaciones'!$A$2:$B$5000,2,FALSE)</f>
        <v>GILEAD SCIENCES INC</v>
      </c>
      <c r="O9129" s="3" t="str">
        <f>VLOOKUP(Tabla1[[#This Row],[nemo]],'Nemos y clasificaciones'!$A$1:$C$3000,3,FALSE)</f>
        <v>Servicios de salud</v>
      </c>
      <c r="P9129" s="3"/>
      <c r="Q9129" s="3"/>
    </row>
    <row r="9130" spans="1:17" x14ac:dyDescent="0.25">
      <c r="A9130" t="s">
        <v>7017</v>
      </c>
      <c r="B9130" s="1">
        <v>43447</v>
      </c>
      <c r="C9130" s="1">
        <v>43462</v>
      </c>
      <c r="D9130" t="s">
        <v>21</v>
      </c>
      <c r="E9130" t="s">
        <v>45</v>
      </c>
      <c r="F9130">
        <v>0</v>
      </c>
      <c r="G9130">
        <v>100000</v>
      </c>
      <c r="H9130">
        <v>0</v>
      </c>
      <c r="I9130">
        <v>0</v>
      </c>
      <c r="J9130">
        <v>0</v>
      </c>
      <c r="K9130">
        <v>0.56999999999999995</v>
      </c>
      <c r="L9130" t="s">
        <v>23</v>
      </c>
      <c r="M9130" s="3">
        <v>57000</v>
      </c>
      <c r="N9130" s="2" t="str">
        <f>VLOOKUP(Tabla1[[#This Row],[nemo]],'Nemos y clasificaciones'!$A$2:$B$5000,2,FALSE)</f>
        <v>GILEAD SCIENCES INC</v>
      </c>
      <c r="O9130" s="3" t="str">
        <f>VLOOKUP(Tabla1[[#This Row],[nemo]],'Nemos y clasificaciones'!$A$1:$C$3000,3,FALSE)</f>
        <v>Servicios de salud</v>
      </c>
      <c r="P9130" s="3"/>
      <c r="Q9130" s="3"/>
    </row>
    <row r="9131" spans="1:17" x14ac:dyDescent="0.25">
      <c r="A9131" t="s">
        <v>7279</v>
      </c>
      <c r="B9131" s="1">
        <v>43356</v>
      </c>
      <c r="C9131" s="1">
        <v>43370</v>
      </c>
      <c r="D9131" t="s">
        <v>21</v>
      </c>
      <c r="E9131" t="s">
        <v>45</v>
      </c>
      <c r="F9131">
        <v>0</v>
      </c>
      <c r="G9131">
        <v>100000</v>
      </c>
      <c r="H9131">
        <v>0</v>
      </c>
      <c r="I9131">
        <v>0</v>
      </c>
      <c r="J9131">
        <v>0</v>
      </c>
      <c r="K9131">
        <v>0.56999999999999995</v>
      </c>
      <c r="L9131" t="s">
        <v>23</v>
      </c>
      <c r="M9131" s="3">
        <v>57000</v>
      </c>
      <c r="N9131" s="2" t="str">
        <f>VLOOKUP(Tabla1[[#This Row],[nemo]],'Nemos y clasificaciones'!$A$2:$B$5000,2,FALSE)</f>
        <v>GILEAD SCIENCES INC</v>
      </c>
      <c r="O9131" s="3" t="str">
        <f>VLOOKUP(Tabla1[[#This Row],[nemo]],'Nemos y clasificaciones'!$A$1:$C$3000,3,FALSE)</f>
        <v>Servicios de salud</v>
      </c>
      <c r="P9131" s="3"/>
      <c r="Q9131" s="3"/>
    </row>
    <row r="9132" spans="1:17" x14ac:dyDescent="0.25">
      <c r="A9132" t="s">
        <v>7279</v>
      </c>
      <c r="B9132" s="1">
        <v>43265</v>
      </c>
      <c r="C9132" s="1">
        <v>43279</v>
      </c>
      <c r="D9132" t="s">
        <v>21</v>
      </c>
      <c r="E9132" t="s">
        <v>45</v>
      </c>
      <c r="F9132">
        <v>0</v>
      </c>
      <c r="G9132">
        <v>100000</v>
      </c>
      <c r="H9132">
        <v>0</v>
      </c>
      <c r="I9132">
        <v>0</v>
      </c>
      <c r="J9132">
        <v>0</v>
      </c>
      <c r="K9132">
        <v>0.56999999999999995</v>
      </c>
      <c r="L9132" t="s">
        <v>23</v>
      </c>
      <c r="M9132" s="3">
        <v>57000</v>
      </c>
      <c r="N9132" s="2" t="str">
        <f>VLOOKUP(Tabla1[[#This Row],[nemo]],'Nemos y clasificaciones'!$A$2:$B$5000,2,FALSE)</f>
        <v>GILEAD SCIENCES INC</v>
      </c>
      <c r="O9132" s="3" t="str">
        <f>VLOOKUP(Tabla1[[#This Row],[nemo]],'Nemos y clasificaciones'!$A$1:$C$3000,3,FALSE)</f>
        <v>Servicios de salud</v>
      </c>
      <c r="P9132" s="3"/>
      <c r="Q9132" s="3"/>
    </row>
    <row r="9133" spans="1:17" x14ac:dyDescent="0.25">
      <c r="A9133" t="s">
        <v>7279</v>
      </c>
      <c r="B9133" s="1">
        <v>43174</v>
      </c>
      <c r="C9133" s="1">
        <v>43188</v>
      </c>
      <c r="D9133" t="s">
        <v>21</v>
      </c>
      <c r="E9133" t="s">
        <v>45</v>
      </c>
      <c r="F9133">
        <v>0</v>
      </c>
      <c r="G9133">
        <v>100000</v>
      </c>
      <c r="H9133">
        <v>0</v>
      </c>
      <c r="I9133">
        <v>0</v>
      </c>
      <c r="J9133">
        <v>0</v>
      </c>
      <c r="K9133">
        <v>0.56999999999999995</v>
      </c>
      <c r="L9133" t="s">
        <v>23</v>
      </c>
      <c r="M9133" s="3">
        <v>57000</v>
      </c>
      <c r="N9133" s="2" t="str">
        <f>VLOOKUP(Tabla1[[#This Row],[nemo]],'Nemos y clasificaciones'!$A$2:$B$5000,2,FALSE)</f>
        <v>GILEAD SCIENCES INC</v>
      </c>
      <c r="O9133" s="3" t="str">
        <f>VLOOKUP(Tabla1[[#This Row],[nemo]],'Nemos y clasificaciones'!$A$1:$C$3000,3,FALSE)</f>
        <v>Servicios de salud</v>
      </c>
      <c r="P9133" s="3"/>
      <c r="Q9133" s="3"/>
    </row>
    <row r="9134" spans="1:17" x14ac:dyDescent="0.25">
      <c r="A9134" t="s">
        <v>3253</v>
      </c>
      <c r="B9134" s="1">
        <v>43083</v>
      </c>
      <c r="C9134" s="1">
        <v>43097</v>
      </c>
      <c r="D9134" t="s">
        <v>21</v>
      </c>
      <c r="E9134" t="s">
        <v>45</v>
      </c>
      <c r="F9134">
        <v>0</v>
      </c>
      <c r="G9134">
        <v>100000</v>
      </c>
      <c r="H9134">
        <v>0</v>
      </c>
      <c r="I9134">
        <v>0</v>
      </c>
      <c r="J9134">
        <v>0</v>
      </c>
      <c r="K9134">
        <v>0.52</v>
      </c>
      <c r="L9134" t="s">
        <v>23</v>
      </c>
      <c r="M9134" s="3">
        <v>52000</v>
      </c>
      <c r="N9134" s="2" t="str">
        <f>VLOOKUP(Tabla1[[#This Row],[nemo]],'Nemos y clasificaciones'!$A$2:$B$5000,2,FALSE)</f>
        <v>GILEAD SCIENCES INC</v>
      </c>
      <c r="O9134" s="3" t="str">
        <f>VLOOKUP(Tabla1[[#This Row],[nemo]],'Nemos y clasificaciones'!$A$1:$C$3000,3,FALSE)</f>
        <v>Servicios de salud</v>
      </c>
      <c r="P9134" s="3"/>
      <c r="Q9134" s="3"/>
    </row>
    <row r="9135" spans="1:17" x14ac:dyDescent="0.25">
      <c r="A9135" t="s">
        <v>7473</v>
      </c>
      <c r="B9135" s="1">
        <v>43356</v>
      </c>
      <c r="C9135" s="1">
        <v>43374</v>
      </c>
      <c r="D9135" t="s">
        <v>21</v>
      </c>
      <c r="E9135" t="s">
        <v>33</v>
      </c>
      <c r="F9135">
        <v>0</v>
      </c>
      <c r="G9135">
        <v>100000</v>
      </c>
      <c r="H9135">
        <v>0</v>
      </c>
      <c r="I9135">
        <v>0</v>
      </c>
      <c r="J9135">
        <v>0</v>
      </c>
      <c r="K9135">
        <v>0.69</v>
      </c>
      <c r="L9135" t="s">
        <v>23</v>
      </c>
      <c r="M9135" s="3">
        <v>69000</v>
      </c>
      <c r="N9135" s="2" t="str">
        <f>VLOOKUP(Tabla1[[#This Row],[nemo]],'Nemos y clasificaciones'!$A$2:$B$5000,2,FALSE)</f>
        <v>Automatic Data Processing Inc (ADP)</v>
      </c>
      <c r="O9135" s="3" t="str">
        <f>VLOOKUP(Tabla1[[#This Row],[nemo]],'Nemos y clasificaciones'!$A$1:$C$3000,3,FALSE)</f>
        <v>Otros</v>
      </c>
      <c r="P9135" s="3"/>
      <c r="Q9135" s="3"/>
    </row>
    <row r="9136" spans="1:17" x14ac:dyDescent="0.25">
      <c r="A9136" t="s">
        <v>7473</v>
      </c>
      <c r="B9136" s="1">
        <v>43258</v>
      </c>
      <c r="C9136" s="1">
        <v>43284</v>
      </c>
      <c r="D9136" t="s">
        <v>21</v>
      </c>
      <c r="E9136" t="s">
        <v>33</v>
      </c>
      <c r="F9136">
        <v>0</v>
      </c>
      <c r="G9136">
        <v>100000</v>
      </c>
      <c r="H9136">
        <v>0</v>
      </c>
      <c r="I9136">
        <v>0</v>
      </c>
      <c r="J9136">
        <v>0</v>
      </c>
      <c r="K9136">
        <v>0.69</v>
      </c>
      <c r="L9136" t="s">
        <v>23</v>
      </c>
      <c r="M9136" s="3">
        <v>69000</v>
      </c>
      <c r="N9136" s="2" t="str">
        <f>VLOOKUP(Tabla1[[#This Row],[nemo]],'Nemos y clasificaciones'!$A$2:$B$5000,2,FALSE)</f>
        <v>Automatic Data Processing Inc (ADP)</v>
      </c>
      <c r="O9136" s="3" t="str">
        <f>VLOOKUP(Tabla1[[#This Row],[nemo]],'Nemos y clasificaciones'!$A$1:$C$3000,3,FALSE)</f>
        <v>Otros</v>
      </c>
      <c r="P9136" s="3"/>
      <c r="Q9136" s="3"/>
    </row>
    <row r="9137" spans="1:17" x14ac:dyDescent="0.25">
      <c r="A9137" t="s">
        <v>3253</v>
      </c>
      <c r="B9137" s="1">
        <v>42992</v>
      </c>
      <c r="C9137" s="1">
        <v>43006</v>
      </c>
      <c r="D9137" t="s">
        <v>21</v>
      </c>
      <c r="E9137" t="s">
        <v>45</v>
      </c>
      <c r="F9137">
        <v>0</v>
      </c>
      <c r="G9137">
        <v>100000</v>
      </c>
      <c r="H9137">
        <v>0</v>
      </c>
      <c r="I9137">
        <v>0</v>
      </c>
      <c r="J9137">
        <v>0</v>
      </c>
      <c r="K9137">
        <v>0.52</v>
      </c>
      <c r="L9137" t="s">
        <v>23</v>
      </c>
      <c r="M9137" s="3">
        <v>52000</v>
      </c>
      <c r="N9137" s="2" t="str">
        <f>VLOOKUP(Tabla1[[#This Row],[nemo]],'Nemos y clasificaciones'!$A$2:$B$5000,2,FALSE)</f>
        <v>GILEAD SCIENCES INC</v>
      </c>
      <c r="O9137" s="3" t="str">
        <f>VLOOKUP(Tabla1[[#This Row],[nemo]],'Nemos y clasificaciones'!$A$1:$C$3000,3,FALSE)</f>
        <v>Servicios de salud</v>
      </c>
      <c r="P9137" s="3"/>
      <c r="Q9137" s="3"/>
    </row>
    <row r="9138" spans="1:17" x14ac:dyDescent="0.25">
      <c r="A9138" t="s">
        <v>3253</v>
      </c>
      <c r="B9138" s="1">
        <v>42900</v>
      </c>
      <c r="C9138" s="1">
        <v>42915</v>
      </c>
      <c r="D9138" t="s">
        <v>21</v>
      </c>
      <c r="E9138" t="s">
        <v>45</v>
      </c>
      <c r="F9138">
        <v>0</v>
      </c>
      <c r="G9138">
        <v>100000</v>
      </c>
      <c r="H9138">
        <v>0</v>
      </c>
      <c r="I9138">
        <v>0</v>
      </c>
      <c r="J9138">
        <v>0</v>
      </c>
      <c r="K9138">
        <v>0.52</v>
      </c>
      <c r="L9138" t="s">
        <v>23</v>
      </c>
      <c r="M9138" s="3">
        <v>52000</v>
      </c>
      <c r="N9138" s="2" t="str">
        <f>VLOOKUP(Tabla1[[#This Row],[nemo]],'Nemos y clasificaciones'!$A$2:$B$5000,2,FALSE)</f>
        <v>GILEAD SCIENCES INC</v>
      </c>
      <c r="O9138" s="3" t="str">
        <f>VLOOKUP(Tabla1[[#This Row],[nemo]],'Nemos y clasificaciones'!$A$1:$C$3000,3,FALSE)</f>
        <v>Servicios de salud</v>
      </c>
      <c r="P9138" s="3"/>
      <c r="Q9138" s="3"/>
    </row>
    <row r="9139" spans="1:17" x14ac:dyDescent="0.25">
      <c r="A9139" t="s">
        <v>3253</v>
      </c>
      <c r="B9139" s="1">
        <v>42808</v>
      </c>
      <c r="C9139" s="1">
        <v>42824</v>
      </c>
      <c r="D9139" t="s">
        <v>21</v>
      </c>
      <c r="E9139" t="s">
        <v>45</v>
      </c>
      <c r="F9139">
        <v>0</v>
      </c>
      <c r="G9139">
        <v>100000</v>
      </c>
      <c r="H9139">
        <v>0</v>
      </c>
      <c r="I9139">
        <v>0</v>
      </c>
      <c r="J9139">
        <v>0</v>
      </c>
      <c r="K9139">
        <v>0.52</v>
      </c>
      <c r="L9139" t="s">
        <v>23</v>
      </c>
      <c r="M9139" s="3">
        <v>52000</v>
      </c>
      <c r="N9139" s="2" t="str">
        <f>VLOOKUP(Tabla1[[#This Row],[nemo]],'Nemos y clasificaciones'!$A$2:$B$5000,2,FALSE)</f>
        <v>GILEAD SCIENCES INC</v>
      </c>
      <c r="O9139" s="3" t="str">
        <f>VLOOKUP(Tabla1[[#This Row],[nemo]],'Nemos y clasificaciones'!$A$1:$C$3000,3,FALSE)</f>
        <v>Servicios de salud</v>
      </c>
      <c r="P9139" s="3"/>
      <c r="Q9139" s="3"/>
    </row>
    <row r="9140" spans="1:17" x14ac:dyDescent="0.25">
      <c r="A9140" t="s">
        <v>8989</v>
      </c>
      <c r="B9140" s="1">
        <v>42717</v>
      </c>
      <c r="C9140" s="1">
        <v>42733</v>
      </c>
      <c r="D9140" t="s">
        <v>21</v>
      </c>
      <c r="E9140" t="s">
        <v>45</v>
      </c>
      <c r="F9140">
        <v>0</v>
      </c>
      <c r="G9140">
        <v>100000</v>
      </c>
      <c r="H9140">
        <v>0</v>
      </c>
      <c r="I9140">
        <v>0</v>
      </c>
      <c r="J9140">
        <v>0</v>
      </c>
      <c r="K9140">
        <v>0.47</v>
      </c>
      <c r="L9140" t="s">
        <v>23</v>
      </c>
      <c r="M9140" s="3">
        <v>47000</v>
      </c>
      <c r="N9140" s="2" t="str">
        <f>VLOOKUP(Tabla1[[#This Row],[nemo]],'Nemos y clasificaciones'!$A$2:$B$5000,2,FALSE)</f>
        <v>GILEAD SCIENCES INC</v>
      </c>
      <c r="O9140" s="3" t="str">
        <f>VLOOKUP(Tabla1[[#This Row],[nemo]],'Nemos y clasificaciones'!$A$1:$C$3000,3,FALSE)</f>
        <v>Servicios de salud</v>
      </c>
      <c r="P9140" s="3"/>
      <c r="Q9140" s="3"/>
    </row>
    <row r="9141" spans="1:17" x14ac:dyDescent="0.25">
      <c r="A9141" t="s">
        <v>8989</v>
      </c>
      <c r="B9141" s="1">
        <v>42627</v>
      </c>
      <c r="C9141" s="1">
        <v>42642</v>
      </c>
      <c r="D9141" t="s">
        <v>21</v>
      </c>
      <c r="E9141" t="s">
        <v>45</v>
      </c>
      <c r="F9141">
        <v>0</v>
      </c>
      <c r="G9141">
        <v>100000</v>
      </c>
      <c r="H9141">
        <v>0</v>
      </c>
      <c r="I9141">
        <v>0</v>
      </c>
      <c r="J9141">
        <v>0</v>
      </c>
      <c r="K9141">
        <v>0.47</v>
      </c>
      <c r="L9141" t="s">
        <v>23</v>
      </c>
      <c r="M9141" s="3">
        <v>47000</v>
      </c>
      <c r="N9141" s="2" t="str">
        <f>VLOOKUP(Tabla1[[#This Row],[nemo]],'Nemos y clasificaciones'!$A$2:$B$5000,2,FALSE)</f>
        <v>GILEAD SCIENCES INC</v>
      </c>
      <c r="O9141" s="3" t="str">
        <f>VLOOKUP(Tabla1[[#This Row],[nemo]],'Nemos y clasificaciones'!$A$1:$C$3000,3,FALSE)</f>
        <v>Servicios de salud</v>
      </c>
      <c r="P9141" s="3"/>
      <c r="Q9141" s="3"/>
    </row>
    <row r="9142" spans="1:17" x14ac:dyDescent="0.25">
      <c r="A9142" t="s">
        <v>8989</v>
      </c>
      <c r="B9142" s="1">
        <v>42535</v>
      </c>
      <c r="C9142" s="1">
        <v>42550</v>
      </c>
      <c r="D9142" t="s">
        <v>21</v>
      </c>
      <c r="E9142" t="s">
        <v>45</v>
      </c>
      <c r="F9142">
        <v>0</v>
      </c>
      <c r="G9142">
        <v>100000</v>
      </c>
      <c r="H9142">
        <v>0</v>
      </c>
      <c r="I9142">
        <v>0</v>
      </c>
      <c r="J9142">
        <v>0</v>
      </c>
      <c r="K9142">
        <v>0.47</v>
      </c>
      <c r="L9142" t="s">
        <v>23</v>
      </c>
      <c r="M9142" s="3">
        <v>47000</v>
      </c>
      <c r="N9142" s="2" t="str">
        <f>VLOOKUP(Tabla1[[#This Row],[nemo]],'Nemos y clasificaciones'!$A$2:$B$5000,2,FALSE)</f>
        <v>GILEAD SCIENCES INC</v>
      </c>
      <c r="O9142" s="3" t="str">
        <f>VLOOKUP(Tabla1[[#This Row],[nemo]],'Nemos y clasificaciones'!$A$1:$C$3000,3,FALSE)</f>
        <v>Servicios de salud</v>
      </c>
      <c r="P9142" s="3"/>
      <c r="Q9142" s="3"/>
    </row>
    <row r="9143" spans="1:17" x14ac:dyDescent="0.25">
      <c r="A9143" t="s">
        <v>562</v>
      </c>
      <c r="B9143" s="1">
        <v>42443</v>
      </c>
      <c r="C9143" s="1">
        <v>42459</v>
      </c>
      <c r="D9143" t="s">
        <v>21</v>
      </c>
      <c r="E9143" t="s">
        <v>45</v>
      </c>
      <c r="F9143">
        <v>0</v>
      </c>
      <c r="G9143">
        <v>100000</v>
      </c>
      <c r="H9143">
        <v>0</v>
      </c>
      <c r="I9143">
        <v>0</v>
      </c>
      <c r="J9143">
        <v>0</v>
      </c>
      <c r="K9143">
        <v>0.43</v>
      </c>
      <c r="L9143" t="s">
        <v>23</v>
      </c>
      <c r="M9143" s="3">
        <v>43000</v>
      </c>
      <c r="N9143" s="2" t="str">
        <f>VLOOKUP(Tabla1[[#This Row],[nemo]],'Nemos y clasificaciones'!$A$2:$B$5000,2,FALSE)</f>
        <v>GILEAD SCIENCES INC</v>
      </c>
      <c r="O9143" s="3" t="str">
        <f>VLOOKUP(Tabla1[[#This Row],[nemo]],'Nemos y clasificaciones'!$A$1:$C$3000,3,FALSE)</f>
        <v>Servicios de salud</v>
      </c>
      <c r="P9143" s="3"/>
      <c r="Q9143" s="3"/>
    </row>
    <row r="9144" spans="1:17" x14ac:dyDescent="0.25">
      <c r="A9144" t="s">
        <v>562</v>
      </c>
      <c r="B9144" s="1">
        <v>42352</v>
      </c>
      <c r="C9144" s="1">
        <v>42368</v>
      </c>
      <c r="D9144" t="s">
        <v>21</v>
      </c>
      <c r="E9144" t="s">
        <v>45</v>
      </c>
      <c r="F9144">
        <v>0</v>
      </c>
      <c r="G9144">
        <v>100000</v>
      </c>
      <c r="H9144">
        <v>0</v>
      </c>
      <c r="I9144">
        <v>0</v>
      </c>
      <c r="J9144">
        <v>0</v>
      </c>
      <c r="K9144">
        <v>0.43</v>
      </c>
      <c r="L9144" t="s">
        <v>23</v>
      </c>
      <c r="M9144" s="3">
        <v>43000</v>
      </c>
      <c r="N9144" s="2" t="str">
        <f>VLOOKUP(Tabla1[[#This Row],[nemo]],'Nemos y clasificaciones'!$A$2:$B$5000,2,FALSE)</f>
        <v>GILEAD SCIENCES INC</v>
      </c>
      <c r="O9144" s="3" t="str">
        <f>VLOOKUP(Tabla1[[#This Row],[nemo]],'Nemos y clasificaciones'!$A$1:$C$3000,3,FALSE)</f>
        <v>Servicios de salud</v>
      </c>
      <c r="P9144" s="3"/>
      <c r="Q9144" s="3"/>
    </row>
    <row r="9145" spans="1:17" x14ac:dyDescent="0.25">
      <c r="A9145" t="s">
        <v>562</v>
      </c>
      <c r="B9145" s="1">
        <v>42261</v>
      </c>
      <c r="C9145" s="1">
        <v>42276</v>
      </c>
      <c r="D9145" t="s">
        <v>21</v>
      </c>
      <c r="E9145" t="s">
        <v>45</v>
      </c>
      <c r="F9145">
        <v>0</v>
      </c>
      <c r="G9145">
        <v>100000</v>
      </c>
      <c r="H9145">
        <v>0</v>
      </c>
      <c r="I9145">
        <v>0</v>
      </c>
      <c r="J9145">
        <v>0</v>
      </c>
      <c r="K9145">
        <v>0.43</v>
      </c>
      <c r="L9145" t="s">
        <v>23</v>
      </c>
      <c r="M9145" s="3">
        <v>43000</v>
      </c>
      <c r="N9145" s="2" t="str">
        <f>VLOOKUP(Tabla1[[#This Row],[nemo]],'Nemos y clasificaciones'!$A$2:$B$5000,2,FALSE)</f>
        <v>GILEAD SCIENCES INC</v>
      </c>
      <c r="O9145" s="3" t="str">
        <f>VLOOKUP(Tabla1[[#This Row],[nemo]],'Nemos y clasificaciones'!$A$1:$C$3000,3,FALSE)</f>
        <v>Servicios de salud</v>
      </c>
      <c r="P9145" s="3"/>
      <c r="Q9145" s="3"/>
    </row>
    <row r="9146" spans="1:17" x14ac:dyDescent="0.25">
      <c r="A9146" t="s">
        <v>562</v>
      </c>
      <c r="B9146" s="1">
        <v>42167</v>
      </c>
      <c r="C9146" s="1">
        <v>42185</v>
      </c>
      <c r="D9146" t="s">
        <v>21</v>
      </c>
      <c r="E9146" t="s">
        <v>45</v>
      </c>
      <c r="F9146">
        <v>0</v>
      </c>
      <c r="G9146">
        <v>100000</v>
      </c>
      <c r="H9146">
        <v>0</v>
      </c>
      <c r="I9146">
        <v>0</v>
      </c>
      <c r="J9146">
        <v>0</v>
      </c>
      <c r="K9146">
        <v>0.43</v>
      </c>
      <c r="L9146" t="s">
        <v>23</v>
      </c>
      <c r="M9146" s="3">
        <v>43000</v>
      </c>
      <c r="N9146" s="2" t="str">
        <f>VLOOKUP(Tabla1[[#This Row],[nemo]],'Nemos y clasificaciones'!$A$2:$B$5000,2,FALSE)</f>
        <v>GILEAD SCIENCES INC</v>
      </c>
      <c r="O9146" s="3" t="str">
        <f>VLOOKUP(Tabla1[[#This Row],[nemo]],'Nemos y clasificaciones'!$A$1:$C$3000,3,FALSE)</f>
        <v>Servicios de salud</v>
      </c>
      <c r="P9146" s="3"/>
      <c r="Q9146" s="3"/>
    </row>
    <row r="9147" spans="1:17" x14ac:dyDescent="0.25">
      <c r="A9147" t="s">
        <v>2854</v>
      </c>
      <c r="B9147" s="1">
        <v>44186</v>
      </c>
      <c r="C9147" s="1">
        <v>44193</v>
      </c>
      <c r="D9147" t="s">
        <v>21</v>
      </c>
      <c r="E9147" t="s">
        <v>2855</v>
      </c>
      <c r="F9147">
        <v>0</v>
      </c>
      <c r="G9147">
        <v>100000</v>
      </c>
      <c r="H9147">
        <v>0</v>
      </c>
      <c r="I9147">
        <v>0</v>
      </c>
      <c r="J9147">
        <v>0</v>
      </c>
      <c r="K9147">
        <v>4.7130000000000001</v>
      </c>
      <c r="L9147" t="s">
        <v>16</v>
      </c>
      <c r="M9147" s="2">
        <v>471300</v>
      </c>
      <c r="N9147" s="2" t="str">
        <f>VLOOKUP(Tabla1[[#This Row],[nemo]],'Nemos y clasificaciones'!$A$2:$B$5000,2,FALSE)</f>
        <v>VANECK CHINA GROWTH LEADERS ETF</v>
      </c>
      <c r="O9147" s="2" t="str">
        <f>VLOOKUP(Tabla1[[#This Row],[nemo]],'Nemos y clasificaciones'!$A$1:$C$3000,3,FALSE)</f>
        <v>ETF</v>
      </c>
      <c r="P9147" s="2"/>
      <c r="Q9147" s="2"/>
    </row>
    <row r="9148" spans="1:17" x14ac:dyDescent="0.25">
      <c r="A9148" t="s">
        <v>7050</v>
      </c>
      <c r="B9148" s="1">
        <v>43454</v>
      </c>
      <c r="C9148" s="1">
        <v>43461</v>
      </c>
      <c r="D9148" t="s">
        <v>21</v>
      </c>
      <c r="E9148" t="s">
        <v>2855</v>
      </c>
      <c r="F9148">
        <v>0</v>
      </c>
      <c r="G9148">
        <v>100000</v>
      </c>
      <c r="H9148">
        <v>0</v>
      </c>
      <c r="I9148">
        <v>0</v>
      </c>
      <c r="J9148">
        <v>0</v>
      </c>
      <c r="K9148">
        <v>2.5390000000000001</v>
      </c>
      <c r="L9148" t="s">
        <v>16</v>
      </c>
      <c r="M9148" s="2">
        <v>253900</v>
      </c>
      <c r="N9148" s="2" t="str">
        <f>VLOOKUP(Tabla1[[#This Row],[nemo]],'Nemos y clasificaciones'!$A$2:$B$5000,2,FALSE)</f>
        <v>VANECK CHINA GROWTH LEADERS ETF</v>
      </c>
      <c r="O9148" s="2" t="str">
        <f>VLOOKUP(Tabla1[[#This Row],[nemo]],'Nemos y clasificaciones'!$A$1:$C$3000,3,FALSE)</f>
        <v>ETF</v>
      </c>
      <c r="P9148" s="2"/>
      <c r="Q9148" s="2"/>
    </row>
    <row r="9149" spans="1:17" x14ac:dyDescent="0.25">
      <c r="A9149" t="s">
        <v>2856</v>
      </c>
      <c r="B9149" s="1">
        <v>44186</v>
      </c>
      <c r="C9149" s="1">
        <v>44193</v>
      </c>
      <c r="D9149" t="s">
        <v>21</v>
      </c>
      <c r="E9149" t="s">
        <v>2855</v>
      </c>
      <c r="F9149">
        <v>0</v>
      </c>
      <c r="G9149">
        <v>100000</v>
      </c>
      <c r="H9149">
        <v>0</v>
      </c>
      <c r="I9149">
        <v>0</v>
      </c>
      <c r="J9149">
        <v>0</v>
      </c>
      <c r="K9149">
        <v>1.2430000000000001</v>
      </c>
      <c r="L9149" t="s">
        <v>16</v>
      </c>
      <c r="M9149" s="2">
        <v>124300</v>
      </c>
      <c r="N9149" s="2" t="str">
        <f>VLOOKUP(Tabla1[[#This Row],[nemo]],'Nemos y clasificaciones'!$A$2:$B$5000,2,FALSE)</f>
        <v>VANECK CHINA GROWTH LEADERS ETF</v>
      </c>
      <c r="O9149" s="2" t="str">
        <f>VLOOKUP(Tabla1[[#This Row],[nemo]],'Nemos y clasificaciones'!$A$1:$C$3000,3,FALSE)</f>
        <v>ETF</v>
      </c>
      <c r="P9149" s="2"/>
      <c r="Q9149" s="2"/>
    </row>
    <row r="9150" spans="1:17" x14ac:dyDescent="0.25">
      <c r="A9150" t="s">
        <v>8800</v>
      </c>
      <c r="B9150" s="1">
        <v>42359</v>
      </c>
      <c r="C9150" s="1">
        <v>42366</v>
      </c>
      <c r="D9150" t="s">
        <v>21</v>
      </c>
      <c r="E9150" t="s">
        <v>2855</v>
      </c>
      <c r="F9150">
        <v>0</v>
      </c>
      <c r="G9150">
        <v>100000</v>
      </c>
      <c r="H9150">
        <v>0</v>
      </c>
      <c r="I9150">
        <v>0</v>
      </c>
      <c r="J9150">
        <v>0</v>
      </c>
      <c r="K9150">
        <v>0.75</v>
      </c>
      <c r="L9150" t="s">
        <v>23</v>
      </c>
      <c r="M9150" s="3">
        <v>75000</v>
      </c>
      <c r="N9150" s="2" t="str">
        <f>VLOOKUP(Tabla1[[#This Row],[nemo]],'Nemos y clasificaciones'!$A$2:$B$5000,2,FALSE)</f>
        <v>VANECK CHINA GROWTH LEADERS ETF</v>
      </c>
      <c r="O9150" s="3" t="str">
        <f>VLOOKUP(Tabla1[[#This Row],[nemo]],'Nemos y clasificaciones'!$A$1:$C$3000,3,FALSE)</f>
        <v>ETF</v>
      </c>
      <c r="P9150" s="3"/>
      <c r="Q9150" s="3"/>
    </row>
    <row r="9151" spans="1:17" x14ac:dyDescent="0.25">
      <c r="A9151" t="s">
        <v>5067</v>
      </c>
      <c r="B9151" s="1">
        <v>43822</v>
      </c>
      <c r="C9151" s="1">
        <v>43829</v>
      </c>
      <c r="D9151" t="s">
        <v>21</v>
      </c>
      <c r="E9151" t="s">
        <v>2855</v>
      </c>
      <c r="F9151">
        <v>0</v>
      </c>
      <c r="G9151">
        <v>100000</v>
      </c>
      <c r="H9151">
        <v>0</v>
      </c>
      <c r="I9151">
        <v>0</v>
      </c>
      <c r="J9151">
        <v>0</v>
      </c>
      <c r="K9151">
        <v>0.61599999999999999</v>
      </c>
      <c r="L9151" t="s">
        <v>23</v>
      </c>
      <c r="M9151" s="3">
        <v>61600</v>
      </c>
      <c r="N9151" s="2" t="str">
        <f>VLOOKUP(Tabla1[[#This Row],[nemo]],'Nemos y clasificaciones'!$A$2:$B$5000,2,FALSE)</f>
        <v>VANECK CHINA GROWTH LEADERS ETF</v>
      </c>
      <c r="O9151" s="3" t="str">
        <f>VLOOKUP(Tabla1[[#This Row],[nemo]],'Nemos y clasificaciones'!$A$1:$C$3000,3,FALSE)</f>
        <v>ETF</v>
      </c>
      <c r="P9151" s="3"/>
      <c r="Q9151" s="3"/>
    </row>
    <row r="9152" spans="1:17" x14ac:dyDescent="0.25">
      <c r="A9152" t="s">
        <v>11398</v>
      </c>
      <c r="B9152" s="1">
        <v>42180</v>
      </c>
      <c r="C9152" s="1">
        <v>42186</v>
      </c>
      <c r="D9152" t="s">
        <v>21</v>
      </c>
      <c r="E9152" t="s">
        <v>1275</v>
      </c>
      <c r="F9152">
        <v>0</v>
      </c>
      <c r="G9152">
        <v>100000</v>
      </c>
      <c r="H9152">
        <v>0</v>
      </c>
      <c r="I9152">
        <v>0</v>
      </c>
      <c r="J9152">
        <v>0</v>
      </c>
      <c r="K9152">
        <v>0.68700000000000006</v>
      </c>
      <c r="L9152" t="s">
        <v>23</v>
      </c>
      <c r="M9152" s="3">
        <v>68700</v>
      </c>
      <c r="N9152" s="2" t="str">
        <f>VLOOKUP(Tabla1[[#This Row],[nemo]],'Nemos y clasificaciones'!$A$2:$B$5000,2,FALSE)</f>
        <v>iShares MSCI ACWI ex U.S. ETF (ACWX)</v>
      </c>
      <c r="O9152" s="3" t="str">
        <f>VLOOKUP(Tabla1[[#This Row],[nemo]],'Nemos y clasificaciones'!$A$1:$C$3000,3,FALSE)</f>
        <v>ETF</v>
      </c>
      <c r="P9152" s="3"/>
      <c r="Q9152" s="3"/>
    </row>
    <row r="9153" spans="1:17" x14ac:dyDescent="0.25">
      <c r="A9153" t="s">
        <v>2924</v>
      </c>
      <c r="B9153" s="1">
        <v>44179</v>
      </c>
      <c r="C9153" s="1">
        <v>44183</v>
      </c>
      <c r="D9153" t="s">
        <v>21</v>
      </c>
      <c r="E9153" t="s">
        <v>1273</v>
      </c>
      <c r="F9153">
        <v>0</v>
      </c>
      <c r="G9153">
        <v>100000</v>
      </c>
      <c r="H9153">
        <v>0</v>
      </c>
      <c r="I9153">
        <v>0</v>
      </c>
      <c r="J9153">
        <v>0</v>
      </c>
      <c r="K9153">
        <v>0.68600000000000005</v>
      </c>
      <c r="L9153" t="s">
        <v>23</v>
      </c>
      <c r="M9153" s="3">
        <v>68600</v>
      </c>
      <c r="N9153" s="2" t="str">
        <f>VLOOKUP(Tabla1[[#This Row],[nemo]],'Nemos y clasificaciones'!$A$2:$B$5000,2,FALSE)</f>
        <v>iShares MSCI ACWI ETF (ACWI)</v>
      </c>
      <c r="O9153" s="3" t="str">
        <f>VLOOKUP(Tabla1[[#This Row],[nemo]],'Nemos y clasificaciones'!$A$1:$C$3000,3,FALSE)</f>
        <v>ETF</v>
      </c>
      <c r="P9153" s="3"/>
      <c r="Q9153" s="3"/>
    </row>
    <row r="9154" spans="1:17" x14ac:dyDescent="0.25">
      <c r="A9154" t="s">
        <v>8798</v>
      </c>
      <c r="B9154" s="1">
        <v>43087</v>
      </c>
      <c r="C9154" s="1">
        <v>43091</v>
      </c>
      <c r="D9154" t="s">
        <v>21</v>
      </c>
      <c r="E9154" t="s">
        <v>2855</v>
      </c>
      <c r="F9154">
        <v>0</v>
      </c>
      <c r="G9154">
        <v>100000</v>
      </c>
      <c r="H9154">
        <v>0</v>
      </c>
      <c r="I9154">
        <v>0</v>
      </c>
      <c r="J9154">
        <v>0</v>
      </c>
      <c r="K9154">
        <v>0.52400000000000002</v>
      </c>
      <c r="L9154" t="s">
        <v>23</v>
      </c>
      <c r="M9154" s="3">
        <v>52400</v>
      </c>
      <c r="N9154" s="2" t="str">
        <f>VLOOKUP(Tabla1[[#This Row],[nemo]],'Nemos y clasificaciones'!$A$2:$B$5000,2,FALSE)</f>
        <v>VANECK CHINA GROWTH LEADERS ETF</v>
      </c>
      <c r="O9154" s="3" t="str">
        <f>VLOOKUP(Tabla1[[#This Row],[nemo]],'Nemos y clasificaciones'!$A$1:$C$3000,3,FALSE)</f>
        <v>ETF</v>
      </c>
      <c r="P9154" s="3"/>
      <c r="Q9154" s="3"/>
    </row>
    <row r="9155" spans="1:17" x14ac:dyDescent="0.25">
      <c r="A9155" t="s">
        <v>2923</v>
      </c>
      <c r="B9155" s="1">
        <v>44179</v>
      </c>
      <c r="C9155" s="1">
        <v>44183</v>
      </c>
      <c r="D9155" t="s">
        <v>21</v>
      </c>
      <c r="E9155" t="s">
        <v>1271</v>
      </c>
      <c r="F9155">
        <v>0</v>
      </c>
      <c r="G9155">
        <v>100000</v>
      </c>
      <c r="H9155">
        <v>0</v>
      </c>
      <c r="I9155">
        <v>0</v>
      </c>
      <c r="J9155">
        <v>0</v>
      </c>
      <c r="K9155">
        <v>0.68400000000000005</v>
      </c>
      <c r="L9155" t="s">
        <v>23</v>
      </c>
      <c r="M9155" s="3">
        <v>68400</v>
      </c>
      <c r="N9155" s="2" t="str">
        <f>VLOOKUP(Tabla1[[#This Row],[nemo]],'Nemos y clasificaciones'!$A$2:$B$5000,2,FALSE)</f>
        <v>iShares MSCI All Country Asia ex Japan ETF</v>
      </c>
      <c r="O9155" s="3" t="str">
        <f>VLOOKUP(Tabla1[[#This Row],[nemo]],'Nemos y clasificaciones'!$A$1:$C$3000,3,FALSE)</f>
        <v>ETF</v>
      </c>
      <c r="P9155" s="3"/>
      <c r="Q9155" s="3"/>
    </row>
    <row r="9156" spans="1:17" x14ac:dyDescent="0.25">
      <c r="A9156" t="s">
        <v>11057</v>
      </c>
      <c r="B9156" s="1">
        <v>42359</v>
      </c>
      <c r="C9156" s="1">
        <v>42366</v>
      </c>
      <c r="D9156" t="s">
        <v>21</v>
      </c>
      <c r="E9156" t="s">
        <v>2855</v>
      </c>
      <c r="F9156">
        <v>0</v>
      </c>
      <c r="G9156">
        <v>100000</v>
      </c>
      <c r="H9156">
        <v>0</v>
      </c>
      <c r="I9156">
        <v>0</v>
      </c>
      <c r="J9156">
        <v>0</v>
      </c>
      <c r="K9156">
        <v>0.52100000000000002</v>
      </c>
      <c r="L9156" t="s">
        <v>23</v>
      </c>
      <c r="M9156" s="3">
        <v>52100</v>
      </c>
      <c r="N9156" s="2" t="str">
        <f>VLOOKUP(Tabla1[[#This Row],[nemo]],'Nemos y clasificaciones'!$A$2:$B$5000,2,FALSE)</f>
        <v>VANECK CHINA GROWTH LEADERS ETF</v>
      </c>
      <c r="O9156" s="3" t="str">
        <f>VLOOKUP(Tabla1[[#This Row],[nemo]],'Nemos y clasificaciones'!$A$1:$C$3000,3,FALSE)</f>
        <v>ETF</v>
      </c>
      <c r="P9156" s="3"/>
      <c r="Q9156" s="3"/>
    </row>
    <row r="9157" spans="1:17" x14ac:dyDescent="0.25">
      <c r="A9157" t="s">
        <v>7049</v>
      </c>
      <c r="B9157" s="1">
        <v>43454</v>
      </c>
      <c r="C9157" s="1">
        <v>43461</v>
      </c>
      <c r="D9157" t="s">
        <v>21</v>
      </c>
      <c r="E9157" t="s">
        <v>2855</v>
      </c>
      <c r="F9157">
        <v>0</v>
      </c>
      <c r="G9157">
        <v>100000</v>
      </c>
      <c r="H9157">
        <v>0</v>
      </c>
      <c r="I9157">
        <v>0</v>
      </c>
      <c r="J9157">
        <v>0</v>
      </c>
      <c r="K9157">
        <v>0.309</v>
      </c>
      <c r="L9157" t="s">
        <v>23</v>
      </c>
      <c r="M9157" s="3">
        <v>30900</v>
      </c>
      <c r="N9157" s="2" t="str">
        <f>VLOOKUP(Tabla1[[#This Row],[nemo]],'Nemos y clasificaciones'!$A$2:$B$5000,2,FALSE)</f>
        <v>VANECK CHINA GROWTH LEADERS ETF</v>
      </c>
      <c r="O9157" s="3" t="str">
        <f>VLOOKUP(Tabla1[[#This Row],[nemo]],'Nemos y clasificaciones'!$A$1:$C$3000,3,FALSE)</f>
        <v>ETF</v>
      </c>
      <c r="P9157" s="3"/>
      <c r="Q9157" s="3"/>
    </row>
    <row r="9158" spans="1:17" x14ac:dyDescent="0.25">
      <c r="A9158" t="s">
        <v>2857</v>
      </c>
      <c r="B9158" s="1">
        <v>44186</v>
      </c>
      <c r="C9158" s="1">
        <v>44193</v>
      </c>
      <c r="D9158" t="s">
        <v>21</v>
      </c>
      <c r="E9158" t="s">
        <v>2855</v>
      </c>
      <c r="F9158">
        <v>0</v>
      </c>
      <c r="G9158">
        <v>100000</v>
      </c>
      <c r="H9158">
        <v>0</v>
      </c>
      <c r="I9158">
        <v>0</v>
      </c>
      <c r="J9158">
        <v>0</v>
      </c>
      <c r="K9158">
        <v>6.8000000000000005E-2</v>
      </c>
      <c r="L9158" t="s">
        <v>23</v>
      </c>
      <c r="M9158" s="4">
        <v>6800</v>
      </c>
      <c r="N9158" s="2" t="str">
        <f>VLOOKUP(Tabla1[[#This Row],[nemo]],'Nemos y clasificaciones'!$A$2:$B$5000,2,FALSE)</f>
        <v>VANECK CHINA GROWTH LEADERS ETF</v>
      </c>
      <c r="O9158" s="4" t="str">
        <f>VLOOKUP(Tabla1[[#This Row],[nemo]],'Nemos y clasificaciones'!$A$1:$C$3000,3,FALSE)</f>
        <v>ETF</v>
      </c>
      <c r="P9158" s="4"/>
      <c r="Q9158" s="4"/>
    </row>
    <row r="9159" spans="1:17" x14ac:dyDescent="0.25">
      <c r="A9159" t="s">
        <v>10090</v>
      </c>
      <c r="B9159" s="1">
        <v>42723</v>
      </c>
      <c r="C9159" s="1">
        <v>42727</v>
      </c>
      <c r="D9159" t="s">
        <v>21</v>
      </c>
      <c r="E9159" t="s">
        <v>2855</v>
      </c>
      <c r="F9159">
        <v>0</v>
      </c>
      <c r="G9159">
        <v>100000</v>
      </c>
      <c r="H9159">
        <v>0</v>
      </c>
      <c r="I9159">
        <v>0</v>
      </c>
      <c r="J9159">
        <v>0</v>
      </c>
      <c r="K9159">
        <v>2.5999999999999999E-2</v>
      </c>
      <c r="L9159" t="s">
        <v>23</v>
      </c>
      <c r="M9159" s="4">
        <v>2600</v>
      </c>
      <c r="N9159" s="2" t="str">
        <f>VLOOKUP(Tabla1[[#This Row],[nemo]],'Nemos y clasificaciones'!$A$2:$B$5000,2,FALSE)</f>
        <v>VANECK CHINA GROWTH LEADERS ETF</v>
      </c>
      <c r="O9159" s="4" t="str">
        <f>VLOOKUP(Tabla1[[#This Row],[nemo]],'Nemos y clasificaciones'!$A$1:$C$3000,3,FALSE)</f>
        <v>ETF</v>
      </c>
      <c r="P9159" s="4"/>
      <c r="Q9159" s="4"/>
    </row>
    <row r="9160" spans="1:17" x14ac:dyDescent="0.25">
      <c r="A9160" t="s">
        <v>11027</v>
      </c>
      <c r="B9160" s="1">
        <v>42359</v>
      </c>
      <c r="C9160" s="1">
        <v>42366</v>
      </c>
      <c r="D9160" t="s">
        <v>21</v>
      </c>
      <c r="E9160" t="s">
        <v>2822</v>
      </c>
      <c r="F9160">
        <v>0</v>
      </c>
      <c r="G9160">
        <v>25000</v>
      </c>
      <c r="H9160">
        <v>0</v>
      </c>
      <c r="I9160">
        <v>0</v>
      </c>
      <c r="J9160">
        <v>0</v>
      </c>
      <c r="K9160">
        <v>1.3460000000000001</v>
      </c>
      <c r="L9160" t="s">
        <v>16</v>
      </c>
      <c r="M9160" s="3">
        <v>33650</v>
      </c>
      <c r="N9160" s="2" t="str">
        <f>VLOOKUP(Tabla1[[#This Row],[nemo]],'Nemos y clasificaciones'!$A$2:$B$5000,2,FALSE)</f>
        <v>VANECK INDIA GROW LEADERS ETF</v>
      </c>
      <c r="O9160" s="3" t="str">
        <f>VLOOKUP(Tabla1[[#This Row],[nemo]],'Nemos y clasificaciones'!$A$1:$C$3000,3,FALSE)</f>
        <v>ETF</v>
      </c>
      <c r="P9160" s="3"/>
      <c r="Q9160" s="3"/>
    </row>
    <row r="9161" spans="1:17" x14ac:dyDescent="0.25">
      <c r="A9161" t="s">
        <v>10074</v>
      </c>
      <c r="B9161" s="1">
        <v>42723</v>
      </c>
      <c r="C9161" s="1">
        <v>42727</v>
      </c>
      <c r="D9161" t="s">
        <v>21</v>
      </c>
      <c r="E9161" t="s">
        <v>2822</v>
      </c>
      <c r="F9161">
        <v>0</v>
      </c>
      <c r="G9161">
        <v>25000</v>
      </c>
      <c r="H9161">
        <v>0</v>
      </c>
      <c r="I9161">
        <v>0</v>
      </c>
      <c r="J9161">
        <v>0</v>
      </c>
      <c r="K9161">
        <v>0.56599999999999995</v>
      </c>
      <c r="L9161" t="s">
        <v>23</v>
      </c>
      <c r="M9161" s="3">
        <v>14150</v>
      </c>
      <c r="N9161" s="2" t="str">
        <f>VLOOKUP(Tabla1[[#This Row],[nemo]],'Nemos y clasificaciones'!$A$2:$B$5000,2,FALSE)</f>
        <v>VANECK INDIA GROW LEADERS ETF</v>
      </c>
      <c r="O9161" s="3" t="str">
        <f>VLOOKUP(Tabla1[[#This Row],[nemo]],'Nemos y clasificaciones'!$A$1:$C$3000,3,FALSE)</f>
        <v>ETF</v>
      </c>
      <c r="P9161" s="3"/>
      <c r="Q9161" s="3"/>
    </row>
    <row r="9162" spans="1:17" x14ac:dyDescent="0.25">
      <c r="A9162" t="s">
        <v>5054</v>
      </c>
      <c r="B9162" s="1">
        <v>43822</v>
      </c>
      <c r="C9162" s="1">
        <v>43829</v>
      </c>
      <c r="D9162" t="s">
        <v>21</v>
      </c>
      <c r="E9162" t="s">
        <v>2822</v>
      </c>
      <c r="F9162">
        <v>0</v>
      </c>
      <c r="G9162">
        <v>25000</v>
      </c>
      <c r="H9162">
        <v>0</v>
      </c>
      <c r="I9162">
        <v>0</v>
      </c>
      <c r="J9162">
        <v>0</v>
      </c>
      <c r="K9162">
        <v>0.42399999999999999</v>
      </c>
      <c r="L9162" t="s">
        <v>23</v>
      </c>
      <c r="M9162" s="3">
        <v>10600</v>
      </c>
      <c r="N9162" s="2" t="str">
        <f>VLOOKUP(Tabla1[[#This Row],[nemo]],'Nemos y clasificaciones'!$A$2:$B$5000,2,FALSE)</f>
        <v>VANECK INDIA GROW LEADERS ETF</v>
      </c>
      <c r="O9162" s="3" t="str">
        <f>VLOOKUP(Tabla1[[#This Row],[nemo]],'Nemos y clasificaciones'!$A$1:$C$3000,3,FALSE)</f>
        <v>ETF</v>
      </c>
      <c r="P9162" s="3"/>
      <c r="Q9162" s="3"/>
    </row>
    <row r="9163" spans="1:17" x14ac:dyDescent="0.25">
      <c r="A9163" t="s">
        <v>2821</v>
      </c>
      <c r="B9163" s="1">
        <v>44186</v>
      </c>
      <c r="C9163" s="1">
        <v>44193</v>
      </c>
      <c r="D9163" t="s">
        <v>21</v>
      </c>
      <c r="E9163" t="s">
        <v>2822</v>
      </c>
      <c r="F9163">
        <v>0</v>
      </c>
      <c r="G9163">
        <v>25000</v>
      </c>
      <c r="H9163">
        <v>0</v>
      </c>
      <c r="I9163">
        <v>0</v>
      </c>
      <c r="J9163">
        <v>0</v>
      </c>
      <c r="K9163">
        <v>7.8E-2</v>
      </c>
      <c r="L9163" t="s">
        <v>23</v>
      </c>
      <c r="M9163" s="4">
        <v>1950</v>
      </c>
      <c r="N9163" s="2" t="str">
        <f>VLOOKUP(Tabla1[[#This Row],[nemo]],'Nemos y clasificaciones'!$A$2:$B$5000,2,FALSE)</f>
        <v>VANECK INDIA GROW LEADERS ETF</v>
      </c>
      <c r="O9163" s="4" t="str">
        <f>VLOOKUP(Tabla1[[#This Row],[nemo]],'Nemos y clasificaciones'!$A$1:$C$3000,3,FALSE)</f>
        <v>ETF</v>
      </c>
      <c r="P9163" s="4"/>
      <c r="Q9163" s="4"/>
    </row>
    <row r="9164" spans="1:17" x14ac:dyDescent="0.25">
      <c r="A9164" t="s">
        <v>2846</v>
      </c>
      <c r="B9164" s="1">
        <v>43087</v>
      </c>
      <c r="C9164" s="1">
        <v>43091</v>
      </c>
      <c r="D9164" t="s">
        <v>21</v>
      </c>
      <c r="E9164" t="s">
        <v>2822</v>
      </c>
      <c r="F9164">
        <v>0</v>
      </c>
      <c r="G9164">
        <v>25000</v>
      </c>
      <c r="H9164">
        <v>0</v>
      </c>
      <c r="I9164">
        <v>0</v>
      </c>
      <c r="J9164">
        <v>0</v>
      </c>
      <c r="K9164">
        <v>7.0000000000000007E-2</v>
      </c>
      <c r="L9164" t="s">
        <v>23</v>
      </c>
      <c r="M9164" s="4">
        <v>1750</v>
      </c>
      <c r="N9164" s="2" t="str">
        <f>VLOOKUP(Tabla1[[#This Row],[nemo]],'Nemos y clasificaciones'!$A$2:$B$5000,2,FALSE)</f>
        <v>VANECK INDIA GROW LEADERS ETF</v>
      </c>
      <c r="O9164" s="4" t="str">
        <f>VLOOKUP(Tabla1[[#This Row],[nemo]],'Nemos y clasificaciones'!$A$1:$C$3000,3,FALSE)</f>
        <v>ETF</v>
      </c>
      <c r="P9164" s="4"/>
      <c r="Q9164" s="4"/>
    </row>
    <row r="9165" spans="1:17" x14ac:dyDescent="0.25">
      <c r="A9165" t="s">
        <v>7031</v>
      </c>
      <c r="B9165" s="1">
        <v>43454</v>
      </c>
      <c r="C9165" s="1">
        <v>43461</v>
      </c>
      <c r="D9165" t="s">
        <v>21</v>
      </c>
      <c r="E9165" t="s">
        <v>2822</v>
      </c>
      <c r="F9165">
        <v>0</v>
      </c>
      <c r="G9165">
        <v>25000</v>
      </c>
      <c r="H9165">
        <v>0</v>
      </c>
      <c r="I9165">
        <v>0</v>
      </c>
      <c r="J9165">
        <v>0</v>
      </c>
      <c r="K9165">
        <v>4.9000000000000002E-2</v>
      </c>
      <c r="L9165" t="s">
        <v>23</v>
      </c>
      <c r="M9165" s="4">
        <v>1225</v>
      </c>
      <c r="N9165" s="2" t="str">
        <f>VLOOKUP(Tabla1[[#This Row],[nemo]],'Nemos y clasificaciones'!$A$2:$B$5000,2,FALSE)</f>
        <v>VANECK INDIA GROW LEADERS ETF</v>
      </c>
      <c r="O9165" s="4" t="str">
        <f>VLOOKUP(Tabla1[[#This Row],[nemo]],'Nemos y clasificaciones'!$A$1:$C$3000,3,FALSE)</f>
        <v>ETF</v>
      </c>
      <c r="P9165" s="4"/>
      <c r="Q9165" s="4"/>
    </row>
    <row r="9166" spans="1:17" x14ac:dyDescent="0.25">
      <c r="A9166" t="s">
        <v>10004</v>
      </c>
      <c r="B9166" s="1">
        <v>42727</v>
      </c>
      <c r="C9166" s="1">
        <v>42733</v>
      </c>
      <c r="D9166" t="s">
        <v>14</v>
      </c>
      <c r="E9166" t="s">
        <v>9726</v>
      </c>
      <c r="F9166">
        <v>0</v>
      </c>
      <c r="G9166">
        <v>168000000</v>
      </c>
      <c r="H9166">
        <v>0</v>
      </c>
      <c r="I9166">
        <v>0</v>
      </c>
      <c r="J9166">
        <v>0</v>
      </c>
      <c r="K9166">
        <v>310</v>
      </c>
      <c r="L9166" t="s">
        <v>19</v>
      </c>
      <c r="M9166" s="2">
        <v>52080000000</v>
      </c>
      <c r="N9166" s="2" t="str">
        <f>VLOOKUP(Tabla1[[#This Row],[nemo]],'Nemos y clasificaciones'!$A$2:$B$5000,2,FALSE)</f>
        <v>GAS NATURAL CHILE S.A.</v>
      </c>
      <c r="O9166" s="2" t="str">
        <f>VLOOKUP(Tabla1[[#This Row],[nemo]],'Nemos y clasificaciones'!$A$1:$C$3000,3,FALSE)</f>
        <v>Servicios sanitarios y gas</v>
      </c>
      <c r="P9166" s="2"/>
      <c r="Q9166" s="2"/>
    </row>
    <row r="9167" spans="1:17" x14ac:dyDescent="0.25">
      <c r="A9167" t="s">
        <v>9725</v>
      </c>
      <c r="B9167" s="1">
        <v>42847</v>
      </c>
      <c r="C9167" s="1">
        <v>42853</v>
      </c>
      <c r="D9167" t="s">
        <v>14</v>
      </c>
      <c r="E9167" t="s">
        <v>9726</v>
      </c>
      <c r="F9167">
        <v>0</v>
      </c>
      <c r="G9167">
        <v>168000000</v>
      </c>
      <c r="H9167">
        <v>0</v>
      </c>
      <c r="I9167">
        <v>0</v>
      </c>
      <c r="J9167">
        <v>0</v>
      </c>
      <c r="K9167">
        <v>120</v>
      </c>
      <c r="L9167" t="s">
        <v>19</v>
      </c>
      <c r="M9167" s="2">
        <v>20160000000</v>
      </c>
      <c r="N9167" s="2" t="str">
        <f>VLOOKUP(Tabla1[[#This Row],[nemo]],'Nemos y clasificaciones'!$A$2:$B$5000,2,FALSE)</f>
        <v>GAS NATURAL CHILE S.A.</v>
      </c>
      <c r="O9167" s="2" t="str">
        <f>VLOOKUP(Tabla1[[#This Row],[nemo]],'Nemos y clasificaciones'!$A$1:$C$3000,3,FALSE)</f>
        <v>Servicios sanitarios y gas</v>
      </c>
      <c r="P9167" s="2"/>
      <c r="Q9167" s="2"/>
    </row>
    <row r="9168" spans="1:17" x14ac:dyDescent="0.25">
      <c r="A9168" t="s">
        <v>10359</v>
      </c>
      <c r="B9168" s="1">
        <v>42544</v>
      </c>
      <c r="C9168" s="1">
        <v>42551</v>
      </c>
      <c r="D9168" t="s">
        <v>14</v>
      </c>
      <c r="E9168" t="s">
        <v>9726</v>
      </c>
      <c r="F9168">
        <v>0</v>
      </c>
      <c r="G9168">
        <v>168000000</v>
      </c>
      <c r="H9168">
        <v>0</v>
      </c>
      <c r="I9168">
        <v>0</v>
      </c>
      <c r="J9168">
        <v>0</v>
      </c>
      <c r="K9168">
        <v>35</v>
      </c>
      <c r="L9168" t="s">
        <v>54</v>
      </c>
      <c r="M9168" s="2">
        <v>5880000000</v>
      </c>
      <c r="N9168" s="2" t="str">
        <f>VLOOKUP(Tabla1[[#This Row],[nemo]],'Nemos y clasificaciones'!$A$2:$B$5000,2,FALSE)</f>
        <v>GAS NATURAL CHILE S.A.</v>
      </c>
      <c r="O9168" s="2" t="str">
        <f>VLOOKUP(Tabla1[[#This Row],[nemo]],'Nemos y clasificaciones'!$A$1:$C$3000,3,FALSE)</f>
        <v>Servicios sanitarios y gas</v>
      </c>
      <c r="P9168" s="2"/>
      <c r="Q9168" s="2"/>
    </row>
    <row r="9169" spans="1:17" x14ac:dyDescent="0.25">
      <c r="A9169" t="s">
        <v>10146</v>
      </c>
      <c r="B9169" s="1">
        <v>42690</v>
      </c>
      <c r="C9169" s="1">
        <v>42696</v>
      </c>
      <c r="D9169" t="s">
        <v>14</v>
      </c>
      <c r="E9169" t="s">
        <v>9726</v>
      </c>
      <c r="F9169">
        <v>0</v>
      </c>
      <c r="G9169">
        <v>168000000</v>
      </c>
      <c r="H9169">
        <v>0</v>
      </c>
      <c r="I9169">
        <v>0</v>
      </c>
      <c r="J9169">
        <v>0</v>
      </c>
      <c r="K9169">
        <v>30</v>
      </c>
      <c r="L9169" t="s">
        <v>54</v>
      </c>
      <c r="M9169" s="2">
        <v>5040000000</v>
      </c>
      <c r="N9169" s="2" t="str">
        <f>VLOOKUP(Tabla1[[#This Row],[nemo]],'Nemos y clasificaciones'!$A$2:$B$5000,2,FALSE)</f>
        <v>GAS NATURAL CHILE S.A.</v>
      </c>
      <c r="O9169" s="2" t="str">
        <f>VLOOKUP(Tabla1[[#This Row],[nemo]],'Nemos y clasificaciones'!$A$1:$C$3000,3,FALSE)</f>
        <v>Servicios sanitarios y gas</v>
      </c>
      <c r="P9169" s="2"/>
      <c r="Q9169" s="2"/>
    </row>
    <row r="9170" spans="1:17" x14ac:dyDescent="0.25">
      <c r="A9170" t="s">
        <v>117</v>
      </c>
      <c r="B9170" s="1">
        <v>43893</v>
      </c>
      <c r="C9170" s="1">
        <v>43915</v>
      </c>
      <c r="D9170" t="s">
        <v>21</v>
      </c>
      <c r="E9170" t="s">
        <v>97</v>
      </c>
      <c r="F9170">
        <v>0</v>
      </c>
      <c r="G9170">
        <v>100000</v>
      </c>
      <c r="H9170">
        <v>0</v>
      </c>
      <c r="I9170">
        <v>0</v>
      </c>
      <c r="J9170">
        <v>0</v>
      </c>
      <c r="K9170">
        <v>0.18</v>
      </c>
      <c r="L9170" t="s">
        <v>23</v>
      </c>
      <c r="M9170" s="3">
        <v>18000</v>
      </c>
      <c r="N9170" s="2" t="str">
        <f>VLOOKUP(Tabla1[[#This Row],[nemo]],'Nemos y clasificaciones'!$A$2:$B$5000,2,FALSE)</f>
        <v>HALLIBURTON CO</v>
      </c>
      <c r="O9170" s="3" t="str">
        <f>VLOOKUP(Tabla1[[#This Row],[nemo]],'Nemos y clasificaciones'!$A$1:$C$3000,3,FALSE)</f>
        <v>Minería</v>
      </c>
      <c r="P9170" s="3"/>
      <c r="Q9170" s="3"/>
    </row>
    <row r="9171" spans="1:17" x14ac:dyDescent="0.25">
      <c r="A9171" t="s">
        <v>117</v>
      </c>
      <c r="B9171" s="1">
        <v>43803</v>
      </c>
      <c r="C9171" s="1">
        <v>43825</v>
      </c>
      <c r="D9171" t="s">
        <v>21</v>
      </c>
      <c r="E9171" t="s">
        <v>97</v>
      </c>
      <c r="F9171">
        <v>0</v>
      </c>
      <c r="G9171">
        <v>100000</v>
      </c>
      <c r="H9171">
        <v>0</v>
      </c>
      <c r="I9171">
        <v>0</v>
      </c>
      <c r="J9171">
        <v>0</v>
      </c>
      <c r="K9171">
        <v>0.18</v>
      </c>
      <c r="L9171" t="s">
        <v>23</v>
      </c>
      <c r="M9171" s="3">
        <v>18000</v>
      </c>
      <c r="N9171" s="2" t="str">
        <f>VLOOKUP(Tabla1[[#This Row],[nemo]],'Nemos y clasificaciones'!$A$2:$B$5000,2,FALSE)</f>
        <v>HALLIBURTON CO</v>
      </c>
      <c r="O9171" s="3" t="str">
        <f>VLOOKUP(Tabla1[[#This Row],[nemo]],'Nemos y clasificaciones'!$A$1:$C$3000,3,FALSE)</f>
        <v>Minería</v>
      </c>
      <c r="P9171" s="3"/>
      <c r="Q9171" s="3"/>
    </row>
    <row r="9172" spans="1:17" x14ac:dyDescent="0.25">
      <c r="A9172" t="s">
        <v>117</v>
      </c>
      <c r="B9172" s="1">
        <v>43711</v>
      </c>
      <c r="C9172" s="1">
        <v>43733</v>
      </c>
      <c r="D9172" t="s">
        <v>21</v>
      </c>
      <c r="E9172" t="s">
        <v>97</v>
      </c>
      <c r="F9172">
        <v>0</v>
      </c>
      <c r="G9172">
        <v>100000</v>
      </c>
      <c r="H9172">
        <v>0</v>
      </c>
      <c r="I9172">
        <v>0</v>
      </c>
      <c r="J9172">
        <v>0</v>
      </c>
      <c r="K9172">
        <v>0.18</v>
      </c>
      <c r="L9172" t="s">
        <v>23</v>
      </c>
      <c r="M9172" s="3">
        <v>18000</v>
      </c>
      <c r="N9172" s="2" t="str">
        <f>VLOOKUP(Tabla1[[#This Row],[nemo]],'Nemos y clasificaciones'!$A$2:$B$5000,2,FALSE)</f>
        <v>HALLIBURTON CO</v>
      </c>
      <c r="O9172" s="3" t="str">
        <f>VLOOKUP(Tabla1[[#This Row],[nemo]],'Nemos y clasificaciones'!$A$1:$C$3000,3,FALSE)</f>
        <v>Minería</v>
      </c>
      <c r="P9172" s="3"/>
      <c r="Q9172" s="3"/>
    </row>
    <row r="9173" spans="1:17" x14ac:dyDescent="0.25">
      <c r="A9173" t="s">
        <v>117</v>
      </c>
      <c r="B9173" s="1">
        <v>43620</v>
      </c>
      <c r="C9173" s="1">
        <v>43642</v>
      </c>
      <c r="D9173" t="s">
        <v>21</v>
      </c>
      <c r="E9173" t="s">
        <v>97</v>
      </c>
      <c r="F9173">
        <v>0</v>
      </c>
      <c r="G9173">
        <v>100000</v>
      </c>
      <c r="H9173">
        <v>0</v>
      </c>
      <c r="I9173">
        <v>0</v>
      </c>
      <c r="J9173">
        <v>0</v>
      </c>
      <c r="K9173">
        <v>0.18</v>
      </c>
      <c r="L9173" t="s">
        <v>23</v>
      </c>
      <c r="M9173" s="3">
        <v>18000</v>
      </c>
      <c r="N9173" s="2" t="str">
        <f>VLOOKUP(Tabla1[[#This Row],[nemo]],'Nemos y clasificaciones'!$A$2:$B$5000,2,FALSE)</f>
        <v>HALLIBURTON CO</v>
      </c>
      <c r="O9173" s="3" t="str">
        <f>VLOOKUP(Tabla1[[#This Row],[nemo]],'Nemos y clasificaciones'!$A$1:$C$3000,3,FALSE)</f>
        <v>Minería</v>
      </c>
      <c r="P9173" s="3"/>
      <c r="Q9173" s="3"/>
    </row>
    <row r="9174" spans="1:17" x14ac:dyDescent="0.25">
      <c r="A9174" t="s">
        <v>117</v>
      </c>
      <c r="B9174" s="1">
        <v>43529</v>
      </c>
      <c r="C9174" s="1">
        <v>43551</v>
      </c>
      <c r="D9174" t="s">
        <v>21</v>
      </c>
      <c r="E9174" t="s">
        <v>97</v>
      </c>
      <c r="F9174">
        <v>0</v>
      </c>
      <c r="G9174">
        <v>100000</v>
      </c>
      <c r="H9174">
        <v>0</v>
      </c>
      <c r="I9174">
        <v>0</v>
      </c>
      <c r="J9174">
        <v>0</v>
      </c>
      <c r="K9174">
        <v>0.18</v>
      </c>
      <c r="L9174" t="s">
        <v>23</v>
      </c>
      <c r="M9174" s="3">
        <v>18000</v>
      </c>
      <c r="N9174" s="2" t="str">
        <f>VLOOKUP(Tabla1[[#This Row],[nemo]],'Nemos y clasificaciones'!$A$2:$B$5000,2,FALSE)</f>
        <v>HALLIBURTON CO</v>
      </c>
      <c r="O9174" s="3" t="str">
        <f>VLOOKUP(Tabla1[[#This Row],[nemo]],'Nemos y clasificaciones'!$A$1:$C$3000,3,FALSE)</f>
        <v>Minería</v>
      </c>
      <c r="P9174" s="3"/>
      <c r="Q9174" s="3"/>
    </row>
    <row r="9175" spans="1:17" x14ac:dyDescent="0.25">
      <c r="A9175" t="s">
        <v>117</v>
      </c>
      <c r="B9175" s="1">
        <v>43440</v>
      </c>
      <c r="C9175" s="1">
        <v>43461</v>
      </c>
      <c r="D9175" t="s">
        <v>21</v>
      </c>
      <c r="E9175" t="s">
        <v>97</v>
      </c>
      <c r="F9175">
        <v>0</v>
      </c>
      <c r="G9175">
        <v>100000</v>
      </c>
      <c r="H9175">
        <v>0</v>
      </c>
      <c r="I9175">
        <v>0</v>
      </c>
      <c r="J9175">
        <v>0</v>
      </c>
      <c r="K9175">
        <v>0.18</v>
      </c>
      <c r="L9175" t="s">
        <v>23</v>
      </c>
      <c r="M9175" s="3">
        <v>18000</v>
      </c>
      <c r="N9175" s="2" t="str">
        <f>VLOOKUP(Tabla1[[#This Row],[nemo]],'Nemos y clasificaciones'!$A$2:$B$5000,2,FALSE)</f>
        <v>HALLIBURTON CO</v>
      </c>
      <c r="O9175" s="3" t="str">
        <f>VLOOKUP(Tabla1[[#This Row],[nemo]],'Nemos y clasificaciones'!$A$1:$C$3000,3,FALSE)</f>
        <v>Minería</v>
      </c>
      <c r="P9175" s="3"/>
      <c r="Q9175" s="3"/>
    </row>
    <row r="9176" spans="1:17" x14ac:dyDescent="0.25">
      <c r="A9176" t="s">
        <v>117</v>
      </c>
      <c r="B9176" s="1">
        <v>43347</v>
      </c>
      <c r="C9176" s="1">
        <v>43369</v>
      </c>
      <c r="D9176" t="s">
        <v>21</v>
      </c>
      <c r="E9176" t="s">
        <v>97</v>
      </c>
      <c r="F9176">
        <v>0</v>
      </c>
      <c r="G9176">
        <v>100000</v>
      </c>
      <c r="H9176">
        <v>0</v>
      </c>
      <c r="I9176">
        <v>0</v>
      </c>
      <c r="J9176">
        <v>0</v>
      </c>
      <c r="K9176">
        <v>0.18</v>
      </c>
      <c r="L9176" t="s">
        <v>23</v>
      </c>
      <c r="M9176" s="3">
        <v>18000</v>
      </c>
      <c r="N9176" s="2" t="str">
        <f>VLOOKUP(Tabla1[[#This Row],[nemo]],'Nemos y clasificaciones'!$A$2:$B$5000,2,FALSE)</f>
        <v>HALLIBURTON CO</v>
      </c>
      <c r="O9176" s="3" t="str">
        <f>VLOOKUP(Tabla1[[#This Row],[nemo]],'Nemos y clasificaciones'!$A$1:$C$3000,3,FALSE)</f>
        <v>Minería</v>
      </c>
      <c r="P9176" s="3"/>
      <c r="Q9176" s="3"/>
    </row>
    <row r="9177" spans="1:17" x14ac:dyDescent="0.25">
      <c r="A9177" t="s">
        <v>117</v>
      </c>
      <c r="B9177" s="1">
        <v>43256</v>
      </c>
      <c r="C9177" s="1">
        <v>43278</v>
      </c>
      <c r="D9177" t="s">
        <v>21</v>
      </c>
      <c r="E9177" t="s">
        <v>97</v>
      </c>
      <c r="F9177">
        <v>0</v>
      </c>
      <c r="G9177">
        <v>100000</v>
      </c>
      <c r="H9177">
        <v>0</v>
      </c>
      <c r="I9177">
        <v>0</v>
      </c>
      <c r="J9177">
        <v>0</v>
      </c>
      <c r="K9177">
        <v>0.18</v>
      </c>
      <c r="L9177" t="s">
        <v>23</v>
      </c>
      <c r="M9177" s="3">
        <v>18000</v>
      </c>
      <c r="N9177" s="2" t="str">
        <f>VLOOKUP(Tabla1[[#This Row],[nemo]],'Nemos y clasificaciones'!$A$2:$B$5000,2,FALSE)</f>
        <v>HALLIBURTON CO</v>
      </c>
      <c r="O9177" s="3" t="str">
        <f>VLOOKUP(Tabla1[[#This Row],[nemo]],'Nemos y clasificaciones'!$A$1:$C$3000,3,FALSE)</f>
        <v>Minería</v>
      </c>
      <c r="P9177" s="3"/>
      <c r="Q9177" s="3"/>
    </row>
    <row r="9178" spans="1:17" x14ac:dyDescent="0.25">
      <c r="A9178" t="s">
        <v>117</v>
      </c>
      <c r="B9178" s="1">
        <v>43165</v>
      </c>
      <c r="C9178" s="1">
        <v>43187</v>
      </c>
      <c r="D9178" t="s">
        <v>21</v>
      </c>
      <c r="E9178" t="s">
        <v>97</v>
      </c>
      <c r="F9178">
        <v>0</v>
      </c>
      <c r="G9178">
        <v>100000</v>
      </c>
      <c r="H9178">
        <v>0</v>
      </c>
      <c r="I9178">
        <v>0</v>
      </c>
      <c r="J9178">
        <v>0</v>
      </c>
      <c r="K9178">
        <v>0.18</v>
      </c>
      <c r="L9178" t="s">
        <v>23</v>
      </c>
      <c r="M9178" s="3">
        <v>18000</v>
      </c>
      <c r="N9178" s="2" t="str">
        <f>VLOOKUP(Tabla1[[#This Row],[nemo]],'Nemos y clasificaciones'!$A$2:$B$5000,2,FALSE)</f>
        <v>HALLIBURTON CO</v>
      </c>
      <c r="O9178" s="3" t="str">
        <f>VLOOKUP(Tabla1[[#This Row],[nemo]],'Nemos y clasificaciones'!$A$1:$C$3000,3,FALSE)</f>
        <v>Minería</v>
      </c>
      <c r="P9178" s="3"/>
      <c r="Q9178" s="3"/>
    </row>
    <row r="9179" spans="1:17" x14ac:dyDescent="0.25">
      <c r="A9179" t="s">
        <v>8718</v>
      </c>
      <c r="B9179" s="1">
        <v>43075</v>
      </c>
      <c r="C9179" s="1">
        <v>43097</v>
      </c>
      <c r="D9179" t="s">
        <v>21</v>
      </c>
      <c r="E9179" t="s">
        <v>97</v>
      </c>
      <c r="F9179">
        <v>0</v>
      </c>
      <c r="G9179">
        <v>100000</v>
      </c>
      <c r="H9179">
        <v>0</v>
      </c>
      <c r="I9179">
        <v>0</v>
      </c>
      <c r="J9179">
        <v>0</v>
      </c>
      <c r="K9179">
        <v>0.18</v>
      </c>
      <c r="L9179" t="s">
        <v>23</v>
      </c>
      <c r="M9179" s="3">
        <v>18000</v>
      </c>
      <c r="N9179" s="2" t="str">
        <f>VLOOKUP(Tabla1[[#This Row],[nemo]],'Nemos y clasificaciones'!$A$2:$B$5000,2,FALSE)</f>
        <v>HALLIBURTON CO</v>
      </c>
      <c r="O9179" s="3" t="str">
        <f>VLOOKUP(Tabla1[[#This Row],[nemo]],'Nemos y clasificaciones'!$A$1:$C$3000,3,FALSE)</f>
        <v>Minería</v>
      </c>
      <c r="P9179" s="3"/>
      <c r="Q9179" s="3"/>
    </row>
    <row r="9180" spans="1:17" x14ac:dyDescent="0.25">
      <c r="A9180" t="s">
        <v>117</v>
      </c>
      <c r="B9180" s="1">
        <v>42979</v>
      </c>
      <c r="C9180" s="1">
        <v>43005</v>
      </c>
      <c r="D9180" t="s">
        <v>21</v>
      </c>
      <c r="E9180" t="s">
        <v>97</v>
      </c>
      <c r="F9180">
        <v>0</v>
      </c>
      <c r="G9180">
        <v>100000</v>
      </c>
      <c r="H9180">
        <v>0</v>
      </c>
      <c r="I9180">
        <v>0</v>
      </c>
      <c r="J9180">
        <v>0</v>
      </c>
      <c r="K9180">
        <v>0.18</v>
      </c>
      <c r="L9180" t="s">
        <v>23</v>
      </c>
      <c r="M9180" s="3">
        <v>18000</v>
      </c>
      <c r="N9180" s="2" t="str">
        <f>VLOOKUP(Tabla1[[#This Row],[nemo]],'Nemos y clasificaciones'!$A$2:$B$5000,2,FALSE)</f>
        <v>HALLIBURTON CO</v>
      </c>
      <c r="O9180" s="3" t="str">
        <f>VLOOKUP(Tabla1[[#This Row],[nemo]],'Nemos y clasificaciones'!$A$1:$C$3000,3,FALSE)</f>
        <v>Minería</v>
      </c>
      <c r="P9180" s="3"/>
      <c r="Q9180" s="3"/>
    </row>
    <row r="9181" spans="1:17" x14ac:dyDescent="0.25">
      <c r="A9181" t="s">
        <v>117</v>
      </c>
      <c r="B9181" s="1">
        <v>42891</v>
      </c>
      <c r="C9181" s="1">
        <v>42914</v>
      </c>
      <c r="D9181" t="s">
        <v>21</v>
      </c>
      <c r="E9181" t="s">
        <v>97</v>
      </c>
      <c r="F9181">
        <v>0</v>
      </c>
      <c r="G9181">
        <v>100000</v>
      </c>
      <c r="H9181">
        <v>0</v>
      </c>
      <c r="I9181">
        <v>0</v>
      </c>
      <c r="J9181">
        <v>0</v>
      </c>
      <c r="K9181">
        <v>0.18</v>
      </c>
      <c r="L9181" t="s">
        <v>23</v>
      </c>
      <c r="M9181" s="3">
        <v>18000</v>
      </c>
      <c r="N9181" s="2" t="str">
        <f>VLOOKUP(Tabla1[[#This Row],[nemo]],'Nemos y clasificaciones'!$A$2:$B$5000,2,FALSE)</f>
        <v>HALLIBURTON CO</v>
      </c>
      <c r="O9181" s="3" t="str">
        <f>VLOOKUP(Tabla1[[#This Row],[nemo]],'Nemos y clasificaciones'!$A$1:$C$3000,3,FALSE)</f>
        <v>Minería</v>
      </c>
      <c r="P9181" s="3"/>
      <c r="Q9181" s="3"/>
    </row>
    <row r="9182" spans="1:17" x14ac:dyDescent="0.25">
      <c r="A9182" t="s">
        <v>11052</v>
      </c>
      <c r="B9182" s="1">
        <v>42359</v>
      </c>
      <c r="C9182" s="1">
        <v>42366</v>
      </c>
      <c r="D9182" t="s">
        <v>21</v>
      </c>
      <c r="E9182" t="s">
        <v>1273</v>
      </c>
      <c r="F9182">
        <v>0</v>
      </c>
      <c r="G9182">
        <v>100000</v>
      </c>
      <c r="H9182">
        <v>0</v>
      </c>
      <c r="I9182">
        <v>0</v>
      </c>
      <c r="J9182">
        <v>0</v>
      </c>
      <c r="K9182">
        <v>0.67700000000000005</v>
      </c>
      <c r="L9182" t="s">
        <v>23</v>
      </c>
      <c r="M9182" s="3">
        <v>67700</v>
      </c>
      <c r="N9182" s="2" t="str">
        <f>VLOOKUP(Tabla1[[#This Row],[nemo]],'Nemos y clasificaciones'!$A$2:$B$5000,2,FALSE)</f>
        <v>iShares MSCI ACWI ETF (ACWI)</v>
      </c>
      <c r="O9182" s="3" t="str">
        <f>VLOOKUP(Tabla1[[#This Row],[nemo]],'Nemos y clasificaciones'!$A$1:$C$3000,3,FALSE)</f>
        <v>ETF</v>
      </c>
      <c r="P9182" s="3"/>
      <c r="Q9182" s="3"/>
    </row>
    <row r="9183" spans="1:17" x14ac:dyDescent="0.25">
      <c r="A9183" t="s">
        <v>117</v>
      </c>
      <c r="B9183" s="1">
        <v>42793</v>
      </c>
      <c r="C9183" s="1">
        <v>42816</v>
      </c>
      <c r="D9183" t="s">
        <v>21</v>
      </c>
      <c r="E9183" t="s">
        <v>97</v>
      </c>
      <c r="F9183">
        <v>0</v>
      </c>
      <c r="G9183">
        <v>100000</v>
      </c>
      <c r="H9183">
        <v>0</v>
      </c>
      <c r="I9183">
        <v>0</v>
      </c>
      <c r="J9183">
        <v>0</v>
      </c>
      <c r="K9183">
        <v>0.18</v>
      </c>
      <c r="L9183" t="s">
        <v>23</v>
      </c>
      <c r="M9183" s="3">
        <v>18000</v>
      </c>
      <c r="N9183" s="2" t="str">
        <f>VLOOKUP(Tabla1[[#This Row],[nemo]],'Nemos y clasificaciones'!$A$2:$B$5000,2,FALSE)</f>
        <v>HALLIBURTON CO</v>
      </c>
      <c r="O9183" s="3" t="str">
        <f>VLOOKUP(Tabla1[[#This Row],[nemo]],'Nemos y clasificaciones'!$A$1:$C$3000,3,FALSE)</f>
        <v>Minería</v>
      </c>
      <c r="P9183" s="3"/>
      <c r="Q9183" s="3"/>
    </row>
    <row r="9184" spans="1:17" x14ac:dyDescent="0.25">
      <c r="A9184" t="s">
        <v>117</v>
      </c>
      <c r="B9184" s="1">
        <v>42709</v>
      </c>
      <c r="C9184" s="1">
        <v>42732</v>
      </c>
      <c r="D9184" t="s">
        <v>21</v>
      </c>
      <c r="E9184" t="s">
        <v>97</v>
      </c>
      <c r="F9184">
        <v>0</v>
      </c>
      <c r="G9184">
        <v>100000</v>
      </c>
      <c r="H9184">
        <v>0</v>
      </c>
      <c r="I9184">
        <v>0</v>
      </c>
      <c r="J9184">
        <v>0</v>
      </c>
      <c r="K9184">
        <v>0.18</v>
      </c>
      <c r="L9184" t="s">
        <v>23</v>
      </c>
      <c r="M9184" s="3">
        <v>18000</v>
      </c>
      <c r="N9184" s="2" t="str">
        <f>VLOOKUP(Tabla1[[#This Row],[nemo]],'Nemos y clasificaciones'!$A$2:$B$5000,2,FALSE)</f>
        <v>HALLIBURTON CO</v>
      </c>
      <c r="O9184" s="3" t="str">
        <f>VLOOKUP(Tabla1[[#This Row],[nemo]],'Nemos y clasificaciones'!$A$1:$C$3000,3,FALSE)</f>
        <v>Minería</v>
      </c>
      <c r="P9184" s="3"/>
      <c r="Q9184" s="3"/>
    </row>
    <row r="9185" spans="1:17" x14ac:dyDescent="0.25">
      <c r="A9185" t="s">
        <v>117</v>
      </c>
      <c r="B9185" s="1">
        <v>42615</v>
      </c>
      <c r="C9185" s="1">
        <v>42641</v>
      </c>
      <c r="D9185" t="s">
        <v>21</v>
      </c>
      <c r="E9185" t="s">
        <v>97</v>
      </c>
      <c r="F9185">
        <v>0</v>
      </c>
      <c r="G9185">
        <v>100000</v>
      </c>
      <c r="H9185">
        <v>0</v>
      </c>
      <c r="I9185">
        <v>0</v>
      </c>
      <c r="J9185">
        <v>0</v>
      </c>
      <c r="K9185">
        <v>0.18</v>
      </c>
      <c r="L9185" t="s">
        <v>23</v>
      </c>
      <c r="M9185" s="3">
        <v>18000</v>
      </c>
      <c r="N9185" s="2" t="str">
        <f>VLOOKUP(Tabla1[[#This Row],[nemo]],'Nemos y clasificaciones'!$A$2:$B$5000,2,FALSE)</f>
        <v>HALLIBURTON CO</v>
      </c>
      <c r="O9185" s="3" t="str">
        <f>VLOOKUP(Tabla1[[#This Row],[nemo]],'Nemos y clasificaciones'!$A$1:$C$3000,3,FALSE)</f>
        <v>Minería</v>
      </c>
      <c r="P9185" s="3"/>
      <c r="Q9185" s="3"/>
    </row>
    <row r="9186" spans="1:17" x14ac:dyDescent="0.25">
      <c r="A9186" t="s">
        <v>117</v>
      </c>
      <c r="B9186" s="1">
        <v>42517</v>
      </c>
      <c r="C9186" s="1">
        <v>42543</v>
      </c>
      <c r="D9186" t="s">
        <v>21</v>
      </c>
      <c r="E9186" t="s">
        <v>97</v>
      </c>
      <c r="F9186">
        <v>0</v>
      </c>
      <c r="G9186">
        <v>100000</v>
      </c>
      <c r="H9186">
        <v>0</v>
      </c>
      <c r="I9186">
        <v>0</v>
      </c>
      <c r="J9186">
        <v>0</v>
      </c>
      <c r="K9186">
        <v>0.18</v>
      </c>
      <c r="L9186" t="s">
        <v>23</v>
      </c>
      <c r="M9186" s="3">
        <v>18000</v>
      </c>
      <c r="N9186" s="2" t="str">
        <f>VLOOKUP(Tabla1[[#This Row],[nemo]],'Nemos y clasificaciones'!$A$2:$B$5000,2,FALSE)</f>
        <v>HALLIBURTON CO</v>
      </c>
      <c r="O9186" s="3" t="str">
        <f>VLOOKUP(Tabla1[[#This Row],[nemo]],'Nemos y clasificaciones'!$A$1:$C$3000,3,FALSE)</f>
        <v>Minería</v>
      </c>
      <c r="P9186" s="3"/>
      <c r="Q9186" s="3"/>
    </row>
    <row r="9187" spans="1:17" x14ac:dyDescent="0.25">
      <c r="A9187" t="s">
        <v>9257</v>
      </c>
      <c r="B9187" s="1">
        <v>42906</v>
      </c>
      <c r="C9187" s="1">
        <v>42913</v>
      </c>
      <c r="D9187" t="s">
        <v>21</v>
      </c>
      <c r="E9187" t="s">
        <v>1275</v>
      </c>
      <c r="F9187">
        <v>0</v>
      </c>
      <c r="G9187">
        <v>100000</v>
      </c>
      <c r="H9187">
        <v>0</v>
      </c>
      <c r="I9187">
        <v>0</v>
      </c>
      <c r="J9187">
        <v>0</v>
      </c>
      <c r="K9187">
        <v>0.67100000000000004</v>
      </c>
      <c r="L9187" t="s">
        <v>23</v>
      </c>
      <c r="M9187" s="3">
        <v>67100</v>
      </c>
      <c r="N9187" s="2" t="str">
        <f>VLOOKUP(Tabla1[[#This Row],[nemo]],'Nemos y clasificaciones'!$A$2:$B$5000,2,FALSE)</f>
        <v>iShares MSCI ACWI ex U.S. ETF (ACWX)</v>
      </c>
      <c r="O9187" s="3" t="str">
        <f>VLOOKUP(Tabla1[[#This Row],[nemo]],'Nemos y clasificaciones'!$A$1:$C$3000,3,FALSE)</f>
        <v>ETF</v>
      </c>
      <c r="P9187" s="3"/>
      <c r="Q9187" s="3"/>
    </row>
    <row r="9188" spans="1:17" x14ac:dyDescent="0.25">
      <c r="A9188" t="s">
        <v>117</v>
      </c>
      <c r="B9188" s="1">
        <v>42429</v>
      </c>
      <c r="C9188" s="1">
        <v>42452</v>
      </c>
      <c r="D9188" t="s">
        <v>21</v>
      </c>
      <c r="E9188" t="s">
        <v>97</v>
      </c>
      <c r="F9188">
        <v>0</v>
      </c>
      <c r="G9188">
        <v>100000</v>
      </c>
      <c r="H9188">
        <v>0</v>
      </c>
      <c r="I9188">
        <v>0</v>
      </c>
      <c r="J9188">
        <v>0</v>
      </c>
      <c r="K9188">
        <v>0.18</v>
      </c>
      <c r="L9188" t="s">
        <v>23</v>
      </c>
      <c r="M9188" s="3">
        <v>18000</v>
      </c>
      <c r="N9188" s="2" t="str">
        <f>VLOOKUP(Tabla1[[#This Row],[nemo]],'Nemos y clasificaciones'!$A$2:$B$5000,2,FALSE)</f>
        <v>HALLIBURTON CO</v>
      </c>
      <c r="O9188" s="3" t="str">
        <f>VLOOKUP(Tabla1[[#This Row],[nemo]],'Nemos y clasificaciones'!$A$1:$C$3000,3,FALSE)</f>
        <v>Minería</v>
      </c>
      <c r="P9188" s="3"/>
      <c r="Q9188" s="3"/>
    </row>
    <row r="9189" spans="1:17" x14ac:dyDescent="0.25">
      <c r="A9189" t="s">
        <v>117</v>
      </c>
      <c r="B9189" s="1">
        <v>42339</v>
      </c>
      <c r="C9189" s="1">
        <v>42362</v>
      </c>
      <c r="D9189" t="s">
        <v>21</v>
      </c>
      <c r="E9189" t="s">
        <v>97</v>
      </c>
      <c r="F9189">
        <v>0</v>
      </c>
      <c r="G9189">
        <v>100000</v>
      </c>
      <c r="H9189">
        <v>0</v>
      </c>
      <c r="I9189">
        <v>0</v>
      </c>
      <c r="J9189">
        <v>0</v>
      </c>
      <c r="K9189">
        <v>0.18</v>
      </c>
      <c r="L9189" t="s">
        <v>23</v>
      </c>
      <c r="M9189" s="3">
        <v>18000</v>
      </c>
      <c r="N9189" s="2" t="str">
        <f>VLOOKUP(Tabla1[[#This Row],[nemo]],'Nemos y clasificaciones'!$A$2:$B$5000,2,FALSE)</f>
        <v>HALLIBURTON CO</v>
      </c>
      <c r="O9189" s="3" t="str">
        <f>VLOOKUP(Tabla1[[#This Row],[nemo]],'Nemos y clasificaciones'!$A$1:$C$3000,3,FALSE)</f>
        <v>Minería</v>
      </c>
      <c r="P9189" s="3"/>
      <c r="Q9189" s="3"/>
    </row>
    <row r="9190" spans="1:17" x14ac:dyDescent="0.25">
      <c r="A9190" t="s">
        <v>117</v>
      </c>
      <c r="B9190" s="1">
        <v>42247</v>
      </c>
      <c r="C9190" s="1">
        <v>42270</v>
      </c>
      <c r="D9190" t="s">
        <v>21</v>
      </c>
      <c r="E9190" t="s">
        <v>97</v>
      </c>
      <c r="F9190">
        <v>0</v>
      </c>
      <c r="G9190">
        <v>100000</v>
      </c>
      <c r="H9190">
        <v>0</v>
      </c>
      <c r="I9190">
        <v>0</v>
      </c>
      <c r="J9190">
        <v>0</v>
      </c>
      <c r="K9190">
        <v>0.18</v>
      </c>
      <c r="L9190" t="s">
        <v>23</v>
      </c>
      <c r="M9190" s="3">
        <v>18000</v>
      </c>
      <c r="N9190" s="2" t="str">
        <f>VLOOKUP(Tabla1[[#This Row],[nemo]],'Nemos y clasificaciones'!$A$2:$B$5000,2,FALSE)</f>
        <v>HALLIBURTON CO</v>
      </c>
      <c r="O9190" s="3" t="str">
        <f>VLOOKUP(Tabla1[[#This Row],[nemo]],'Nemos y clasificaciones'!$A$1:$C$3000,3,FALSE)</f>
        <v>Minería</v>
      </c>
      <c r="P9190" s="3"/>
      <c r="Q9190" s="3"/>
    </row>
    <row r="9191" spans="1:17" x14ac:dyDescent="0.25">
      <c r="A9191" t="s">
        <v>117</v>
      </c>
      <c r="B9191" s="1">
        <v>42156</v>
      </c>
      <c r="C9191" s="1">
        <v>42179</v>
      </c>
      <c r="D9191" t="s">
        <v>21</v>
      </c>
      <c r="E9191" t="s">
        <v>97</v>
      </c>
      <c r="F9191">
        <v>0</v>
      </c>
      <c r="G9191">
        <v>100000</v>
      </c>
      <c r="H9191">
        <v>0</v>
      </c>
      <c r="I9191">
        <v>0</v>
      </c>
      <c r="J9191">
        <v>0</v>
      </c>
      <c r="K9191">
        <v>0.18</v>
      </c>
      <c r="L9191" t="s">
        <v>23</v>
      </c>
      <c r="M9191" s="3">
        <v>18000</v>
      </c>
      <c r="N9191" s="2" t="str">
        <f>VLOOKUP(Tabla1[[#This Row],[nemo]],'Nemos y clasificaciones'!$A$2:$B$5000,2,FALSE)</f>
        <v>HALLIBURTON CO</v>
      </c>
      <c r="O9191" s="3" t="str">
        <f>VLOOKUP(Tabla1[[#This Row],[nemo]],'Nemos y clasificaciones'!$A$1:$C$3000,3,FALSE)</f>
        <v>Minería</v>
      </c>
      <c r="P9191" s="3"/>
      <c r="Q9191" s="3"/>
    </row>
    <row r="9192" spans="1:17" x14ac:dyDescent="0.25">
      <c r="A9192" t="s">
        <v>11910</v>
      </c>
      <c r="B9192" s="1">
        <v>42065</v>
      </c>
      <c r="C9192" s="1">
        <v>42088</v>
      </c>
      <c r="D9192" t="s">
        <v>21</v>
      </c>
      <c r="E9192" t="s">
        <v>97</v>
      </c>
      <c r="F9192">
        <v>0</v>
      </c>
      <c r="G9192">
        <v>100000</v>
      </c>
      <c r="H9192">
        <v>0</v>
      </c>
      <c r="I9192">
        <v>0</v>
      </c>
      <c r="J9192">
        <v>0</v>
      </c>
      <c r="K9192">
        <v>0.18</v>
      </c>
      <c r="L9192" t="s">
        <v>23</v>
      </c>
      <c r="M9192" s="3">
        <v>18000</v>
      </c>
      <c r="N9192" s="2" t="str">
        <f>VLOOKUP(Tabla1[[#This Row],[nemo]],'Nemos y clasificaciones'!$A$2:$B$5000,2,FALSE)</f>
        <v>HALLIBURTON CO</v>
      </c>
      <c r="O9192" s="3" t="str">
        <f>VLOOKUP(Tabla1[[#This Row],[nemo]],'Nemos y clasificaciones'!$A$1:$C$3000,3,FALSE)</f>
        <v>Minería</v>
      </c>
      <c r="P9192" s="3"/>
      <c r="Q9192" s="3"/>
    </row>
    <row r="9193" spans="1:17" x14ac:dyDescent="0.25">
      <c r="A9193" t="s">
        <v>96</v>
      </c>
      <c r="B9193" s="1">
        <v>44439</v>
      </c>
      <c r="C9193" s="1">
        <v>44461</v>
      </c>
      <c r="D9193" t="s">
        <v>21</v>
      </c>
      <c r="E9193" t="s">
        <v>97</v>
      </c>
      <c r="F9193">
        <v>0</v>
      </c>
      <c r="G9193">
        <v>100000</v>
      </c>
      <c r="H9193">
        <v>0</v>
      </c>
      <c r="I9193">
        <v>0</v>
      </c>
      <c r="J9193">
        <v>0</v>
      </c>
      <c r="K9193">
        <v>4.4999999999999998E-2</v>
      </c>
      <c r="L9193" t="s">
        <v>23</v>
      </c>
      <c r="M9193" s="4">
        <v>4500</v>
      </c>
      <c r="N9193" s="2" t="str">
        <f>VLOOKUP(Tabla1[[#This Row],[nemo]],'Nemos y clasificaciones'!$A$2:$B$5000,2,FALSE)</f>
        <v>HALLIBURTON CO</v>
      </c>
      <c r="O9193" s="4" t="str">
        <f>VLOOKUP(Tabla1[[#This Row],[nemo]],'Nemos y clasificaciones'!$A$1:$C$3000,3,FALSE)</f>
        <v>Minería</v>
      </c>
      <c r="P9193" s="4"/>
      <c r="Q9193" s="4"/>
    </row>
    <row r="9194" spans="1:17" x14ac:dyDescent="0.25">
      <c r="A9194" t="s">
        <v>1132</v>
      </c>
      <c r="B9194" s="1">
        <v>44348</v>
      </c>
      <c r="C9194" s="1">
        <v>44370</v>
      </c>
      <c r="D9194" t="s">
        <v>21</v>
      </c>
      <c r="E9194" t="s">
        <v>97</v>
      </c>
      <c r="F9194">
        <v>0</v>
      </c>
      <c r="G9194">
        <v>100000</v>
      </c>
      <c r="H9194">
        <v>0</v>
      </c>
      <c r="I9194">
        <v>0</v>
      </c>
      <c r="J9194">
        <v>0</v>
      </c>
      <c r="K9194">
        <v>4.4999999999999998E-2</v>
      </c>
      <c r="L9194" t="s">
        <v>23</v>
      </c>
      <c r="M9194" s="4">
        <v>4500</v>
      </c>
      <c r="N9194" s="2" t="str">
        <f>VLOOKUP(Tabla1[[#This Row],[nemo]],'Nemos y clasificaciones'!$A$2:$B$5000,2,FALSE)</f>
        <v>HALLIBURTON CO</v>
      </c>
      <c r="O9194" s="4" t="str">
        <f>VLOOKUP(Tabla1[[#This Row],[nemo]],'Nemos y clasificaciones'!$A$1:$C$3000,3,FALSE)</f>
        <v>Minería</v>
      </c>
      <c r="P9194" s="4"/>
      <c r="Q9194" s="4"/>
    </row>
    <row r="9195" spans="1:17" x14ac:dyDescent="0.25">
      <c r="A9195" t="s">
        <v>1132</v>
      </c>
      <c r="B9195" s="1">
        <v>44257</v>
      </c>
      <c r="C9195" s="1">
        <v>44279</v>
      </c>
      <c r="D9195" t="s">
        <v>21</v>
      </c>
      <c r="E9195" t="s">
        <v>97</v>
      </c>
      <c r="F9195">
        <v>0</v>
      </c>
      <c r="G9195">
        <v>100000</v>
      </c>
      <c r="H9195">
        <v>0</v>
      </c>
      <c r="I9195">
        <v>0</v>
      </c>
      <c r="J9195">
        <v>0</v>
      </c>
      <c r="K9195">
        <v>4.4999999999999998E-2</v>
      </c>
      <c r="L9195" t="s">
        <v>23</v>
      </c>
      <c r="M9195" s="4">
        <v>4500</v>
      </c>
      <c r="N9195" s="2" t="str">
        <f>VLOOKUP(Tabla1[[#This Row],[nemo]],'Nemos y clasificaciones'!$A$2:$B$5000,2,FALSE)</f>
        <v>HALLIBURTON CO</v>
      </c>
      <c r="O9195" s="4" t="str">
        <f>VLOOKUP(Tabla1[[#This Row],[nemo]],'Nemos y clasificaciones'!$A$1:$C$3000,3,FALSE)</f>
        <v>Minería</v>
      </c>
      <c r="P9195" s="4"/>
      <c r="Q9195" s="4"/>
    </row>
    <row r="9196" spans="1:17" x14ac:dyDescent="0.25">
      <c r="A9196" t="s">
        <v>8742</v>
      </c>
      <c r="B9196" s="1">
        <v>43088</v>
      </c>
      <c r="C9196" s="1">
        <v>43095</v>
      </c>
      <c r="D9196" t="s">
        <v>21</v>
      </c>
      <c r="E9196" t="s">
        <v>1273</v>
      </c>
      <c r="F9196">
        <v>0</v>
      </c>
      <c r="G9196">
        <v>100000</v>
      </c>
      <c r="H9196">
        <v>0</v>
      </c>
      <c r="I9196">
        <v>0</v>
      </c>
      <c r="J9196">
        <v>0</v>
      </c>
      <c r="K9196">
        <v>0.66900000000000004</v>
      </c>
      <c r="L9196" t="s">
        <v>23</v>
      </c>
      <c r="M9196" s="3">
        <v>66900</v>
      </c>
      <c r="N9196" s="2" t="str">
        <f>VLOOKUP(Tabla1[[#This Row],[nemo]],'Nemos y clasificaciones'!$A$2:$B$5000,2,FALSE)</f>
        <v>iShares MSCI ACWI ETF (ACWI)</v>
      </c>
      <c r="O9196" s="3" t="str">
        <f>VLOOKUP(Tabla1[[#This Row],[nemo]],'Nemos y clasificaciones'!$A$1:$C$3000,3,FALSE)</f>
        <v>ETF</v>
      </c>
      <c r="P9196" s="3"/>
      <c r="Q9196" s="3"/>
    </row>
    <row r="9197" spans="1:17" x14ac:dyDescent="0.25">
      <c r="A9197" t="s">
        <v>1132</v>
      </c>
      <c r="B9197" s="1">
        <v>44167</v>
      </c>
      <c r="C9197" s="1">
        <v>44188</v>
      </c>
      <c r="D9197" t="s">
        <v>21</v>
      </c>
      <c r="E9197" t="s">
        <v>97</v>
      </c>
      <c r="F9197">
        <v>0</v>
      </c>
      <c r="G9197">
        <v>100000</v>
      </c>
      <c r="H9197">
        <v>0</v>
      </c>
      <c r="I9197">
        <v>0</v>
      </c>
      <c r="J9197">
        <v>0</v>
      </c>
      <c r="K9197">
        <v>4.4999999999999998E-2</v>
      </c>
      <c r="L9197" t="s">
        <v>23</v>
      </c>
      <c r="M9197" s="4">
        <v>4500</v>
      </c>
      <c r="N9197" s="2" t="str">
        <f>VLOOKUP(Tabla1[[#This Row],[nemo]],'Nemos y clasificaciones'!$A$2:$B$5000,2,FALSE)</f>
        <v>HALLIBURTON CO</v>
      </c>
      <c r="O9197" s="4" t="str">
        <f>VLOOKUP(Tabla1[[#This Row],[nemo]],'Nemos y clasificaciones'!$A$1:$C$3000,3,FALSE)</f>
        <v>Minería</v>
      </c>
      <c r="P9197" s="4"/>
      <c r="Q9197" s="4"/>
    </row>
    <row r="9198" spans="1:17" x14ac:dyDescent="0.25">
      <c r="A9198" t="s">
        <v>1132</v>
      </c>
      <c r="B9198" s="1">
        <v>44075</v>
      </c>
      <c r="C9198" s="1">
        <v>44097</v>
      </c>
      <c r="D9198" t="s">
        <v>21</v>
      </c>
      <c r="E9198" t="s">
        <v>97</v>
      </c>
      <c r="F9198">
        <v>0</v>
      </c>
      <c r="G9198">
        <v>100000</v>
      </c>
      <c r="H9198">
        <v>0</v>
      </c>
      <c r="I9198">
        <v>0</v>
      </c>
      <c r="J9198">
        <v>0</v>
      </c>
      <c r="K9198">
        <v>4.4999999999999998E-2</v>
      </c>
      <c r="L9198" t="s">
        <v>23</v>
      </c>
      <c r="M9198" s="4">
        <v>4500</v>
      </c>
      <c r="N9198" s="2" t="str">
        <f>VLOOKUP(Tabla1[[#This Row],[nemo]],'Nemos y clasificaciones'!$A$2:$B$5000,2,FALSE)</f>
        <v>HALLIBURTON CO</v>
      </c>
      <c r="O9198" s="4" t="str">
        <f>VLOOKUP(Tabla1[[#This Row],[nemo]],'Nemos y clasificaciones'!$A$1:$C$3000,3,FALSE)</f>
        <v>Minería</v>
      </c>
      <c r="P9198" s="4"/>
      <c r="Q9198" s="4"/>
    </row>
    <row r="9199" spans="1:17" x14ac:dyDescent="0.25">
      <c r="A9199" t="s">
        <v>1132</v>
      </c>
      <c r="B9199" s="1">
        <v>43984</v>
      </c>
      <c r="C9199" s="1">
        <v>44006</v>
      </c>
      <c r="D9199" t="s">
        <v>21</v>
      </c>
      <c r="E9199" t="s">
        <v>97</v>
      </c>
      <c r="F9199">
        <v>0</v>
      </c>
      <c r="G9199">
        <v>100000</v>
      </c>
      <c r="H9199">
        <v>0</v>
      </c>
      <c r="I9199">
        <v>0</v>
      </c>
      <c r="J9199">
        <v>0</v>
      </c>
      <c r="K9199">
        <v>4.4999999999999998E-2</v>
      </c>
      <c r="L9199" t="s">
        <v>23</v>
      </c>
      <c r="M9199" s="4">
        <v>4500</v>
      </c>
      <c r="N9199" s="2" t="str">
        <f>VLOOKUP(Tabla1[[#This Row],[nemo]],'Nemos y clasificaciones'!$A$2:$B$5000,2,FALSE)</f>
        <v>HALLIBURTON CO</v>
      </c>
      <c r="O9199" s="4" t="str">
        <f>VLOOKUP(Tabla1[[#This Row],[nemo]],'Nemos y clasificaciones'!$A$1:$C$3000,3,FALSE)</f>
        <v>Minería</v>
      </c>
      <c r="P9199" s="4"/>
      <c r="Q9199" s="4"/>
    </row>
    <row r="9200" spans="1:17" x14ac:dyDescent="0.25">
      <c r="A9200" t="s">
        <v>5070</v>
      </c>
      <c r="B9200" s="1">
        <v>43822</v>
      </c>
      <c r="C9200" s="1">
        <v>43829</v>
      </c>
      <c r="D9200" t="s">
        <v>21</v>
      </c>
      <c r="E9200" t="s">
        <v>2859</v>
      </c>
      <c r="F9200">
        <v>0</v>
      </c>
      <c r="G9200">
        <v>100000</v>
      </c>
      <c r="H9200">
        <v>0</v>
      </c>
      <c r="I9200">
        <v>0</v>
      </c>
      <c r="J9200">
        <v>0</v>
      </c>
      <c r="K9200">
        <v>1</v>
      </c>
      <c r="L9200" t="s">
        <v>23</v>
      </c>
      <c r="M9200" s="2">
        <v>100000</v>
      </c>
      <c r="N9200" s="2" t="str">
        <f>VLOOKUP(Tabla1[[#This Row],[nemo]],'Nemos y clasificaciones'!$A$2:$B$5000,2,FALSE)</f>
        <v>VANECK NATURAL RESOURCES ETF</v>
      </c>
      <c r="O9200" s="2" t="str">
        <f>VLOOKUP(Tabla1[[#This Row],[nemo]],'Nemos y clasificaciones'!$A$1:$C$3000,3,FALSE)</f>
        <v>ETF</v>
      </c>
      <c r="P9200" s="2"/>
      <c r="Q9200" s="2"/>
    </row>
    <row r="9201" spans="1:17" x14ac:dyDescent="0.25">
      <c r="A9201" t="s">
        <v>2858</v>
      </c>
      <c r="B9201" s="1">
        <v>44186</v>
      </c>
      <c r="C9201" s="1">
        <v>44193</v>
      </c>
      <c r="D9201" t="s">
        <v>21</v>
      </c>
      <c r="E9201" t="s">
        <v>2859</v>
      </c>
      <c r="F9201">
        <v>0</v>
      </c>
      <c r="G9201">
        <v>100000</v>
      </c>
      <c r="H9201">
        <v>0</v>
      </c>
      <c r="I9201">
        <v>0</v>
      </c>
      <c r="J9201">
        <v>0</v>
      </c>
      <c r="K9201">
        <v>0.94399999999999995</v>
      </c>
      <c r="L9201" t="s">
        <v>23</v>
      </c>
      <c r="M9201" s="3">
        <v>94400</v>
      </c>
      <c r="N9201" s="2" t="str">
        <f>VLOOKUP(Tabla1[[#This Row],[nemo]],'Nemos y clasificaciones'!$A$2:$B$5000,2,FALSE)</f>
        <v>VANECK NATURAL RESOURCES ETF</v>
      </c>
      <c r="O9201" s="3" t="str">
        <f>VLOOKUP(Tabla1[[#This Row],[nemo]],'Nemos y clasificaciones'!$A$1:$C$3000,3,FALSE)</f>
        <v>ETF</v>
      </c>
      <c r="P9201" s="3"/>
      <c r="Q9201" s="3"/>
    </row>
    <row r="9202" spans="1:17" x14ac:dyDescent="0.25">
      <c r="A9202" t="s">
        <v>7051</v>
      </c>
      <c r="B9202" s="1">
        <v>43454</v>
      </c>
      <c r="C9202" s="1">
        <v>43461</v>
      </c>
      <c r="D9202" t="s">
        <v>21</v>
      </c>
      <c r="E9202" t="s">
        <v>2859</v>
      </c>
      <c r="F9202">
        <v>0</v>
      </c>
      <c r="G9202">
        <v>100000</v>
      </c>
      <c r="H9202">
        <v>0</v>
      </c>
      <c r="I9202">
        <v>0</v>
      </c>
      <c r="J9202">
        <v>0</v>
      </c>
      <c r="K9202">
        <v>0.91900000000000004</v>
      </c>
      <c r="L9202" t="s">
        <v>23</v>
      </c>
      <c r="M9202" s="3">
        <v>91900</v>
      </c>
      <c r="N9202" s="2" t="str">
        <f>VLOOKUP(Tabla1[[#This Row],[nemo]],'Nemos y clasificaciones'!$A$2:$B$5000,2,FALSE)</f>
        <v>VANECK NATURAL RESOURCES ETF</v>
      </c>
      <c r="O9202" s="3" t="str">
        <f>VLOOKUP(Tabla1[[#This Row],[nemo]],'Nemos y clasificaciones'!$A$1:$C$3000,3,FALSE)</f>
        <v>ETF</v>
      </c>
      <c r="P9202" s="3"/>
      <c r="Q9202" s="3"/>
    </row>
    <row r="9203" spans="1:17" x14ac:dyDescent="0.25">
      <c r="A9203" t="s">
        <v>11059</v>
      </c>
      <c r="B9203" s="1">
        <v>42359</v>
      </c>
      <c r="C9203" s="1">
        <v>42366</v>
      </c>
      <c r="D9203" t="s">
        <v>21</v>
      </c>
      <c r="E9203" t="s">
        <v>2859</v>
      </c>
      <c r="F9203">
        <v>0</v>
      </c>
      <c r="G9203">
        <v>100000</v>
      </c>
      <c r="H9203">
        <v>0</v>
      </c>
      <c r="I9203">
        <v>0</v>
      </c>
      <c r="J9203">
        <v>0</v>
      </c>
      <c r="K9203">
        <v>0.78900000000000003</v>
      </c>
      <c r="L9203" t="s">
        <v>23</v>
      </c>
      <c r="M9203" s="3">
        <v>78900</v>
      </c>
      <c r="N9203" s="2" t="str">
        <f>VLOOKUP(Tabla1[[#This Row],[nemo]],'Nemos y clasificaciones'!$A$2:$B$5000,2,FALSE)</f>
        <v>VANECK NATURAL RESOURCES ETF</v>
      </c>
      <c r="O9203" s="3" t="str">
        <f>VLOOKUP(Tabla1[[#This Row],[nemo]],'Nemos y clasificaciones'!$A$1:$C$3000,3,FALSE)</f>
        <v>ETF</v>
      </c>
      <c r="P9203" s="3"/>
      <c r="Q9203" s="3"/>
    </row>
    <row r="9204" spans="1:17" x14ac:dyDescent="0.25">
      <c r="A9204" t="s">
        <v>8800</v>
      </c>
      <c r="B9204" s="1">
        <v>43087</v>
      </c>
      <c r="C9204" s="1">
        <v>43091</v>
      </c>
      <c r="D9204" t="s">
        <v>21</v>
      </c>
      <c r="E9204" t="s">
        <v>2859</v>
      </c>
      <c r="F9204">
        <v>0</v>
      </c>
      <c r="G9204">
        <v>100000</v>
      </c>
      <c r="H9204">
        <v>0</v>
      </c>
      <c r="I9204">
        <v>0</v>
      </c>
      <c r="J9204">
        <v>0</v>
      </c>
      <c r="K9204">
        <v>0.75</v>
      </c>
      <c r="L9204" t="s">
        <v>23</v>
      </c>
      <c r="M9204" s="3">
        <v>75000</v>
      </c>
      <c r="N9204" s="2" t="str">
        <f>VLOOKUP(Tabla1[[#This Row],[nemo]],'Nemos y clasificaciones'!$A$2:$B$5000,2,FALSE)</f>
        <v>VANECK NATURAL RESOURCES ETF</v>
      </c>
      <c r="O9204" s="3" t="str">
        <f>VLOOKUP(Tabla1[[#This Row],[nemo]],'Nemos y clasificaciones'!$A$1:$C$3000,3,FALSE)</f>
        <v>ETF</v>
      </c>
      <c r="P9204" s="3"/>
      <c r="Q9204" s="3"/>
    </row>
    <row r="9205" spans="1:17" x14ac:dyDescent="0.25">
      <c r="A9205" t="s">
        <v>10091</v>
      </c>
      <c r="B9205" s="1">
        <v>42723</v>
      </c>
      <c r="C9205" s="1">
        <v>42727</v>
      </c>
      <c r="D9205" t="s">
        <v>21</v>
      </c>
      <c r="E9205" t="s">
        <v>2859</v>
      </c>
      <c r="F9205">
        <v>0</v>
      </c>
      <c r="G9205">
        <v>100000</v>
      </c>
      <c r="H9205">
        <v>0</v>
      </c>
      <c r="I9205">
        <v>0</v>
      </c>
      <c r="J9205">
        <v>0</v>
      </c>
      <c r="K9205">
        <v>0.64300000000000002</v>
      </c>
      <c r="L9205" t="s">
        <v>23</v>
      </c>
      <c r="M9205" s="3">
        <v>64300</v>
      </c>
      <c r="N9205" s="2" t="str">
        <f>VLOOKUP(Tabla1[[#This Row],[nemo]],'Nemos y clasificaciones'!$A$2:$B$5000,2,FALSE)</f>
        <v>VANECK NATURAL RESOURCES ETF</v>
      </c>
      <c r="O9205" s="3" t="str">
        <f>VLOOKUP(Tabla1[[#This Row],[nemo]],'Nemos y clasificaciones'!$A$1:$C$3000,3,FALSE)</f>
        <v>ETF</v>
      </c>
      <c r="P9205" s="3"/>
      <c r="Q9205" s="3"/>
    </row>
    <row r="9206" spans="1:17" x14ac:dyDescent="0.25">
      <c r="A9206" t="s">
        <v>119</v>
      </c>
      <c r="B9206" s="1">
        <v>44440</v>
      </c>
      <c r="C9206" s="1">
        <v>44455</v>
      </c>
      <c r="D9206" t="s">
        <v>21</v>
      </c>
      <c r="E9206" t="s">
        <v>120</v>
      </c>
      <c r="F9206">
        <v>0</v>
      </c>
      <c r="G9206">
        <v>100000</v>
      </c>
      <c r="H9206">
        <v>0</v>
      </c>
      <c r="I9206">
        <v>0</v>
      </c>
      <c r="J9206">
        <v>0</v>
      </c>
      <c r="K9206">
        <v>1.65</v>
      </c>
      <c r="L9206" t="s">
        <v>16</v>
      </c>
      <c r="M9206" s="2">
        <v>165000</v>
      </c>
      <c r="N9206" s="2" t="str">
        <f>VLOOKUP(Tabla1[[#This Row],[nemo]],'Nemos y clasificaciones'!$A$2:$B$5000,2,FALSE)</f>
        <v>HOME DEPOT INC</v>
      </c>
      <c r="O9206" s="2" t="str">
        <f>VLOOKUP(Tabla1[[#This Row],[nemo]],'Nemos y clasificaciones'!$A$1:$C$3000,3,FALSE)</f>
        <v>Consumo</v>
      </c>
      <c r="P9206" s="2"/>
      <c r="Q9206" s="2"/>
    </row>
    <row r="9207" spans="1:17" x14ac:dyDescent="0.25">
      <c r="A9207" t="s">
        <v>1230</v>
      </c>
      <c r="B9207" s="1">
        <v>44349</v>
      </c>
      <c r="C9207" s="1">
        <v>44364</v>
      </c>
      <c r="D9207" t="s">
        <v>21</v>
      </c>
      <c r="E9207" t="s">
        <v>120</v>
      </c>
      <c r="F9207">
        <v>0</v>
      </c>
      <c r="G9207">
        <v>100000</v>
      </c>
      <c r="H9207">
        <v>0</v>
      </c>
      <c r="I9207">
        <v>0</v>
      </c>
      <c r="J9207">
        <v>0</v>
      </c>
      <c r="K9207">
        <v>1.65</v>
      </c>
      <c r="L9207" t="s">
        <v>16</v>
      </c>
      <c r="M9207" s="2">
        <v>165000</v>
      </c>
      <c r="N9207" s="2" t="str">
        <f>VLOOKUP(Tabla1[[#This Row],[nemo]],'Nemos y clasificaciones'!$A$2:$B$5000,2,FALSE)</f>
        <v>HOME DEPOT INC</v>
      </c>
      <c r="O9207" s="2" t="str">
        <f>VLOOKUP(Tabla1[[#This Row],[nemo]],'Nemos y clasificaciones'!$A$1:$C$3000,3,FALSE)</f>
        <v>Consumo</v>
      </c>
      <c r="P9207" s="2"/>
      <c r="Q9207" s="2"/>
    </row>
    <row r="9208" spans="1:17" x14ac:dyDescent="0.25">
      <c r="A9208" t="s">
        <v>1230</v>
      </c>
      <c r="B9208" s="1">
        <v>44265</v>
      </c>
      <c r="C9208" s="1">
        <v>44280</v>
      </c>
      <c r="D9208" t="s">
        <v>21</v>
      </c>
      <c r="E9208" t="s">
        <v>120</v>
      </c>
      <c r="F9208">
        <v>0</v>
      </c>
      <c r="G9208">
        <v>100000</v>
      </c>
      <c r="H9208">
        <v>0</v>
      </c>
      <c r="I9208">
        <v>0</v>
      </c>
      <c r="J9208">
        <v>0</v>
      </c>
      <c r="K9208">
        <v>1.65</v>
      </c>
      <c r="L9208" t="s">
        <v>16</v>
      </c>
      <c r="M9208" s="2">
        <v>165000</v>
      </c>
      <c r="N9208" s="2" t="str">
        <f>VLOOKUP(Tabla1[[#This Row],[nemo]],'Nemos y clasificaciones'!$A$2:$B$5000,2,FALSE)</f>
        <v>HOME DEPOT INC</v>
      </c>
      <c r="O9208" s="2" t="str">
        <f>VLOOKUP(Tabla1[[#This Row],[nemo]],'Nemos y clasificaciones'!$A$1:$C$3000,3,FALSE)</f>
        <v>Consumo</v>
      </c>
      <c r="P9208" s="2"/>
      <c r="Q9208" s="2"/>
    </row>
    <row r="9209" spans="1:17" x14ac:dyDescent="0.25">
      <c r="A9209" t="s">
        <v>3026</v>
      </c>
      <c r="B9209" s="1">
        <v>44167</v>
      </c>
      <c r="C9209" s="1">
        <v>44182</v>
      </c>
      <c r="D9209" t="s">
        <v>21</v>
      </c>
      <c r="E9209" t="s">
        <v>120</v>
      </c>
      <c r="F9209">
        <v>0</v>
      </c>
      <c r="G9209">
        <v>100000</v>
      </c>
      <c r="H9209">
        <v>0</v>
      </c>
      <c r="I9209">
        <v>0</v>
      </c>
      <c r="J9209">
        <v>0</v>
      </c>
      <c r="K9209">
        <v>1.5</v>
      </c>
      <c r="L9209" t="s">
        <v>16</v>
      </c>
      <c r="M9209" s="2">
        <v>150000</v>
      </c>
      <c r="N9209" s="2" t="str">
        <f>VLOOKUP(Tabla1[[#This Row],[nemo]],'Nemos y clasificaciones'!$A$2:$B$5000,2,FALSE)</f>
        <v>HOME DEPOT INC</v>
      </c>
      <c r="O9209" s="2" t="str">
        <f>VLOOKUP(Tabla1[[#This Row],[nemo]],'Nemos y clasificaciones'!$A$1:$C$3000,3,FALSE)</f>
        <v>Consumo</v>
      </c>
      <c r="P9209" s="2"/>
      <c r="Q9209" s="2"/>
    </row>
    <row r="9210" spans="1:17" x14ac:dyDescent="0.25">
      <c r="A9210" t="s">
        <v>3026</v>
      </c>
      <c r="B9210" s="1">
        <v>44076</v>
      </c>
      <c r="C9210" s="1">
        <v>44091</v>
      </c>
      <c r="D9210" t="s">
        <v>21</v>
      </c>
      <c r="E9210" t="s">
        <v>120</v>
      </c>
      <c r="F9210">
        <v>0</v>
      </c>
      <c r="G9210">
        <v>100000</v>
      </c>
      <c r="H9210">
        <v>0</v>
      </c>
      <c r="I9210">
        <v>0</v>
      </c>
      <c r="J9210">
        <v>0</v>
      </c>
      <c r="K9210">
        <v>1.5</v>
      </c>
      <c r="L9210" t="s">
        <v>16</v>
      </c>
      <c r="M9210" s="2">
        <v>150000</v>
      </c>
      <c r="N9210" s="2" t="str">
        <f>VLOOKUP(Tabla1[[#This Row],[nemo]],'Nemos y clasificaciones'!$A$2:$B$5000,2,FALSE)</f>
        <v>HOME DEPOT INC</v>
      </c>
      <c r="O9210" s="2" t="str">
        <f>VLOOKUP(Tabla1[[#This Row],[nemo]],'Nemos y clasificaciones'!$A$1:$C$3000,3,FALSE)</f>
        <v>Consumo</v>
      </c>
      <c r="P9210" s="2"/>
      <c r="Q9210" s="2"/>
    </row>
    <row r="9211" spans="1:17" x14ac:dyDescent="0.25">
      <c r="A9211" t="s">
        <v>3026</v>
      </c>
      <c r="B9211" s="1">
        <v>43985</v>
      </c>
      <c r="C9211" s="1">
        <v>44000</v>
      </c>
      <c r="D9211" t="s">
        <v>21</v>
      </c>
      <c r="E9211" t="s">
        <v>120</v>
      </c>
      <c r="F9211">
        <v>0</v>
      </c>
      <c r="G9211">
        <v>100000</v>
      </c>
      <c r="H9211">
        <v>0</v>
      </c>
      <c r="I9211">
        <v>0</v>
      </c>
      <c r="J9211">
        <v>0</v>
      </c>
      <c r="K9211">
        <v>1.5</v>
      </c>
      <c r="L9211" t="s">
        <v>16</v>
      </c>
      <c r="M9211" s="2">
        <v>150000</v>
      </c>
      <c r="N9211" s="2" t="str">
        <f>VLOOKUP(Tabla1[[#This Row],[nemo]],'Nemos y clasificaciones'!$A$2:$B$5000,2,FALSE)</f>
        <v>HOME DEPOT INC</v>
      </c>
      <c r="O9211" s="2" t="str">
        <f>VLOOKUP(Tabla1[[#This Row],[nemo]],'Nemos y clasificaciones'!$A$1:$C$3000,3,FALSE)</f>
        <v>Consumo</v>
      </c>
      <c r="P9211" s="2"/>
      <c r="Q9211" s="2"/>
    </row>
    <row r="9212" spans="1:17" x14ac:dyDescent="0.25">
      <c r="A9212" t="s">
        <v>3026</v>
      </c>
      <c r="B9212" s="1">
        <v>43901</v>
      </c>
      <c r="C9212" s="1">
        <v>43916</v>
      </c>
      <c r="D9212" t="s">
        <v>21</v>
      </c>
      <c r="E9212" t="s">
        <v>120</v>
      </c>
      <c r="F9212">
        <v>0</v>
      </c>
      <c r="G9212">
        <v>100000</v>
      </c>
      <c r="H9212">
        <v>0</v>
      </c>
      <c r="I9212">
        <v>0</v>
      </c>
      <c r="J9212">
        <v>0</v>
      </c>
      <c r="K9212">
        <v>1.5</v>
      </c>
      <c r="L9212" t="s">
        <v>16</v>
      </c>
      <c r="M9212" s="2">
        <v>150000</v>
      </c>
      <c r="N9212" s="2" t="str">
        <f>VLOOKUP(Tabla1[[#This Row],[nemo]],'Nemos y clasificaciones'!$A$2:$B$5000,2,FALSE)</f>
        <v>HOME DEPOT INC</v>
      </c>
      <c r="O9212" s="2" t="str">
        <f>VLOOKUP(Tabla1[[#This Row],[nemo]],'Nemos y clasificaciones'!$A$1:$C$3000,3,FALSE)</f>
        <v>Consumo</v>
      </c>
      <c r="P9212" s="2"/>
      <c r="Q9212" s="2"/>
    </row>
    <row r="9213" spans="1:17" x14ac:dyDescent="0.25">
      <c r="A9213" t="s">
        <v>5265</v>
      </c>
      <c r="B9213" s="1">
        <v>43803</v>
      </c>
      <c r="C9213" s="1">
        <v>43818</v>
      </c>
      <c r="D9213" t="s">
        <v>21</v>
      </c>
      <c r="E9213" t="s">
        <v>120</v>
      </c>
      <c r="F9213">
        <v>0</v>
      </c>
      <c r="G9213">
        <v>100000</v>
      </c>
      <c r="H9213">
        <v>0</v>
      </c>
      <c r="I9213">
        <v>0</v>
      </c>
      <c r="J9213">
        <v>0</v>
      </c>
      <c r="K9213">
        <v>1.36</v>
      </c>
      <c r="L9213" t="s">
        <v>16</v>
      </c>
      <c r="M9213" s="2">
        <v>136000</v>
      </c>
      <c r="N9213" s="2" t="str">
        <f>VLOOKUP(Tabla1[[#This Row],[nemo]],'Nemos y clasificaciones'!$A$2:$B$5000,2,FALSE)</f>
        <v>HOME DEPOT INC</v>
      </c>
      <c r="O9213" s="2" t="str">
        <f>VLOOKUP(Tabla1[[#This Row],[nemo]],'Nemos y clasificaciones'!$A$1:$C$3000,3,FALSE)</f>
        <v>Consumo</v>
      </c>
      <c r="P9213" s="2"/>
      <c r="Q9213" s="2"/>
    </row>
    <row r="9214" spans="1:17" x14ac:dyDescent="0.25">
      <c r="A9214" t="s">
        <v>5265</v>
      </c>
      <c r="B9214" s="1">
        <v>43712</v>
      </c>
      <c r="C9214" s="1">
        <v>43731</v>
      </c>
      <c r="D9214" t="s">
        <v>21</v>
      </c>
      <c r="E9214" t="s">
        <v>120</v>
      </c>
      <c r="F9214">
        <v>0</v>
      </c>
      <c r="G9214">
        <v>100000</v>
      </c>
      <c r="H9214">
        <v>0</v>
      </c>
      <c r="I9214">
        <v>0</v>
      </c>
      <c r="J9214">
        <v>0</v>
      </c>
      <c r="K9214">
        <v>1.36</v>
      </c>
      <c r="L9214" t="s">
        <v>16</v>
      </c>
      <c r="M9214" s="2">
        <v>136000</v>
      </c>
      <c r="N9214" s="2" t="str">
        <f>VLOOKUP(Tabla1[[#This Row],[nemo]],'Nemos y clasificaciones'!$A$2:$B$5000,2,FALSE)</f>
        <v>HOME DEPOT INC</v>
      </c>
      <c r="O9214" s="2" t="str">
        <f>VLOOKUP(Tabla1[[#This Row],[nemo]],'Nemos y clasificaciones'!$A$1:$C$3000,3,FALSE)</f>
        <v>Consumo</v>
      </c>
      <c r="P9214" s="2"/>
      <c r="Q9214" s="2"/>
    </row>
    <row r="9215" spans="1:17" x14ac:dyDescent="0.25">
      <c r="A9215" t="s">
        <v>5265</v>
      </c>
      <c r="B9215" s="1">
        <v>43621</v>
      </c>
      <c r="C9215" s="1">
        <v>43636</v>
      </c>
      <c r="D9215" t="s">
        <v>21</v>
      </c>
      <c r="E9215" t="s">
        <v>120</v>
      </c>
      <c r="F9215">
        <v>0</v>
      </c>
      <c r="G9215">
        <v>100000</v>
      </c>
      <c r="H9215">
        <v>0</v>
      </c>
      <c r="I9215">
        <v>0</v>
      </c>
      <c r="J9215">
        <v>0</v>
      </c>
      <c r="K9215">
        <v>1.36</v>
      </c>
      <c r="L9215" t="s">
        <v>16</v>
      </c>
      <c r="M9215" s="2">
        <v>136000</v>
      </c>
      <c r="N9215" s="2" t="str">
        <f>VLOOKUP(Tabla1[[#This Row],[nemo]],'Nemos y clasificaciones'!$A$2:$B$5000,2,FALSE)</f>
        <v>HOME DEPOT INC</v>
      </c>
      <c r="O9215" s="2" t="str">
        <f>VLOOKUP(Tabla1[[#This Row],[nemo]],'Nemos y clasificaciones'!$A$1:$C$3000,3,FALSE)</f>
        <v>Consumo</v>
      </c>
      <c r="P9215" s="2"/>
      <c r="Q9215" s="2"/>
    </row>
    <row r="9216" spans="1:17" x14ac:dyDescent="0.25">
      <c r="A9216" t="s">
        <v>5265</v>
      </c>
      <c r="B9216" s="1">
        <v>43537</v>
      </c>
      <c r="C9216" s="1">
        <v>43552</v>
      </c>
      <c r="D9216" t="s">
        <v>21</v>
      </c>
      <c r="E9216" t="s">
        <v>120</v>
      </c>
      <c r="F9216">
        <v>0</v>
      </c>
      <c r="G9216">
        <v>100000</v>
      </c>
      <c r="H9216">
        <v>0</v>
      </c>
      <c r="I9216">
        <v>0</v>
      </c>
      <c r="J9216">
        <v>0</v>
      </c>
      <c r="K9216">
        <v>1.36</v>
      </c>
      <c r="L9216" t="s">
        <v>16</v>
      </c>
      <c r="M9216" s="2">
        <v>136000</v>
      </c>
      <c r="N9216" s="2" t="str">
        <f>VLOOKUP(Tabla1[[#This Row],[nemo]],'Nemos y clasificaciones'!$A$2:$B$5000,2,FALSE)</f>
        <v>HOME DEPOT INC</v>
      </c>
      <c r="O9216" s="2" t="str">
        <f>VLOOKUP(Tabla1[[#This Row],[nemo]],'Nemos y clasificaciones'!$A$1:$C$3000,3,FALSE)</f>
        <v>Consumo</v>
      </c>
      <c r="P9216" s="2"/>
      <c r="Q9216" s="2"/>
    </row>
    <row r="9217" spans="1:17" x14ac:dyDescent="0.25">
      <c r="A9217" t="s">
        <v>1774</v>
      </c>
      <c r="B9217" s="1">
        <v>43432</v>
      </c>
      <c r="C9217" s="1">
        <v>43447</v>
      </c>
      <c r="D9217" t="s">
        <v>21</v>
      </c>
      <c r="E9217" t="s">
        <v>120</v>
      </c>
      <c r="F9217">
        <v>0</v>
      </c>
      <c r="G9217">
        <v>100000</v>
      </c>
      <c r="H9217">
        <v>0</v>
      </c>
      <c r="I9217">
        <v>0</v>
      </c>
      <c r="J9217">
        <v>0</v>
      </c>
      <c r="K9217">
        <v>1.03</v>
      </c>
      <c r="L9217" t="s">
        <v>16</v>
      </c>
      <c r="M9217" s="2">
        <v>103000</v>
      </c>
      <c r="N9217" s="2" t="str">
        <f>VLOOKUP(Tabla1[[#This Row],[nemo]],'Nemos y clasificaciones'!$A$2:$B$5000,2,FALSE)</f>
        <v>HOME DEPOT INC</v>
      </c>
      <c r="O9217" s="2" t="str">
        <f>VLOOKUP(Tabla1[[#This Row],[nemo]],'Nemos y clasificaciones'!$A$1:$C$3000,3,FALSE)</f>
        <v>Consumo</v>
      </c>
      <c r="P9217" s="2"/>
      <c r="Q9217" s="2"/>
    </row>
    <row r="9218" spans="1:17" x14ac:dyDescent="0.25">
      <c r="A9218" t="s">
        <v>1774</v>
      </c>
      <c r="B9218" s="1">
        <v>43341</v>
      </c>
      <c r="C9218" s="1">
        <v>43356</v>
      </c>
      <c r="D9218" t="s">
        <v>21</v>
      </c>
      <c r="E9218" t="s">
        <v>120</v>
      </c>
      <c r="F9218">
        <v>0</v>
      </c>
      <c r="G9218">
        <v>100000</v>
      </c>
      <c r="H9218">
        <v>0</v>
      </c>
      <c r="I9218">
        <v>0</v>
      </c>
      <c r="J9218">
        <v>0</v>
      </c>
      <c r="K9218">
        <v>1.03</v>
      </c>
      <c r="L9218" t="s">
        <v>16</v>
      </c>
      <c r="M9218" s="2">
        <v>103000</v>
      </c>
      <c r="N9218" s="2" t="str">
        <f>VLOOKUP(Tabla1[[#This Row],[nemo]],'Nemos y clasificaciones'!$A$2:$B$5000,2,FALSE)</f>
        <v>HOME DEPOT INC</v>
      </c>
      <c r="O9218" s="2" t="str">
        <f>VLOOKUP(Tabla1[[#This Row],[nemo]],'Nemos y clasificaciones'!$A$1:$C$3000,3,FALSE)</f>
        <v>Consumo</v>
      </c>
      <c r="P9218" s="2"/>
      <c r="Q9218" s="2"/>
    </row>
    <row r="9219" spans="1:17" x14ac:dyDescent="0.25">
      <c r="A9219" t="s">
        <v>1774</v>
      </c>
      <c r="B9219" s="1">
        <v>43250</v>
      </c>
      <c r="C9219" s="1">
        <v>43265</v>
      </c>
      <c r="D9219" t="s">
        <v>21</v>
      </c>
      <c r="E9219" t="s">
        <v>120</v>
      </c>
      <c r="F9219">
        <v>0</v>
      </c>
      <c r="G9219">
        <v>100000</v>
      </c>
      <c r="H9219">
        <v>0</v>
      </c>
      <c r="I9219">
        <v>0</v>
      </c>
      <c r="J9219">
        <v>0</v>
      </c>
      <c r="K9219">
        <v>1.03</v>
      </c>
      <c r="L9219" t="s">
        <v>16</v>
      </c>
      <c r="M9219" s="2">
        <v>103000</v>
      </c>
      <c r="N9219" s="2" t="str">
        <f>VLOOKUP(Tabla1[[#This Row],[nemo]],'Nemos y clasificaciones'!$A$2:$B$5000,2,FALSE)</f>
        <v>HOME DEPOT INC</v>
      </c>
      <c r="O9219" s="2" t="str">
        <f>VLOOKUP(Tabla1[[#This Row],[nemo]],'Nemos y clasificaciones'!$A$1:$C$3000,3,FALSE)</f>
        <v>Consumo</v>
      </c>
      <c r="P9219" s="2"/>
      <c r="Q9219" s="2"/>
    </row>
    <row r="9220" spans="1:17" x14ac:dyDescent="0.25">
      <c r="A9220" t="s">
        <v>1774</v>
      </c>
      <c r="B9220" s="1">
        <v>43166</v>
      </c>
      <c r="C9220" s="1">
        <v>43181</v>
      </c>
      <c r="D9220" t="s">
        <v>21</v>
      </c>
      <c r="E9220" t="s">
        <v>120</v>
      </c>
      <c r="F9220">
        <v>0</v>
      </c>
      <c r="G9220">
        <v>100000</v>
      </c>
      <c r="H9220">
        <v>0</v>
      </c>
      <c r="I9220">
        <v>0</v>
      </c>
      <c r="J9220">
        <v>0</v>
      </c>
      <c r="K9220">
        <v>1.03</v>
      </c>
      <c r="L9220" t="s">
        <v>16</v>
      </c>
      <c r="M9220" s="2">
        <v>103000</v>
      </c>
      <c r="N9220" s="2" t="str">
        <f>VLOOKUP(Tabla1[[#This Row],[nemo]],'Nemos y clasificaciones'!$A$2:$B$5000,2,FALSE)</f>
        <v>HOME DEPOT INC</v>
      </c>
      <c r="O9220" s="2" t="str">
        <f>VLOOKUP(Tabla1[[#This Row],[nemo]],'Nemos y clasificaciones'!$A$1:$C$3000,3,FALSE)</f>
        <v>Consumo</v>
      </c>
      <c r="P9220" s="2"/>
      <c r="Q9220" s="2"/>
    </row>
    <row r="9221" spans="1:17" x14ac:dyDescent="0.25">
      <c r="A9221" t="s">
        <v>8845</v>
      </c>
      <c r="B9221" s="1">
        <v>43068</v>
      </c>
      <c r="C9221" s="1">
        <v>43083</v>
      </c>
      <c r="D9221" t="s">
        <v>21</v>
      </c>
      <c r="E9221" t="s">
        <v>120</v>
      </c>
      <c r="F9221">
        <v>0</v>
      </c>
      <c r="G9221">
        <v>100000</v>
      </c>
      <c r="H9221">
        <v>0</v>
      </c>
      <c r="I9221">
        <v>0</v>
      </c>
      <c r="J9221">
        <v>0</v>
      </c>
      <c r="K9221">
        <v>0.89</v>
      </c>
      <c r="L9221" t="s">
        <v>23</v>
      </c>
      <c r="M9221" s="3">
        <v>89000</v>
      </c>
      <c r="N9221" s="2" t="str">
        <f>VLOOKUP(Tabla1[[#This Row],[nemo]],'Nemos y clasificaciones'!$A$2:$B$5000,2,FALSE)</f>
        <v>HOME DEPOT INC</v>
      </c>
      <c r="O9221" s="3" t="str">
        <f>VLOOKUP(Tabla1[[#This Row],[nemo]],'Nemos y clasificaciones'!$A$1:$C$3000,3,FALSE)</f>
        <v>Consumo</v>
      </c>
      <c r="P9221" s="3"/>
      <c r="Q9221" s="3"/>
    </row>
    <row r="9222" spans="1:17" x14ac:dyDescent="0.25">
      <c r="A9222" t="s">
        <v>8845</v>
      </c>
      <c r="B9222" s="1">
        <v>42976</v>
      </c>
      <c r="C9222" s="1">
        <v>42992</v>
      </c>
      <c r="D9222" t="s">
        <v>21</v>
      </c>
      <c r="E9222" t="s">
        <v>120</v>
      </c>
      <c r="F9222">
        <v>0</v>
      </c>
      <c r="G9222">
        <v>100000</v>
      </c>
      <c r="H9222">
        <v>0</v>
      </c>
      <c r="I9222">
        <v>0</v>
      </c>
      <c r="J9222">
        <v>0</v>
      </c>
      <c r="K9222">
        <v>0.89</v>
      </c>
      <c r="L9222" t="s">
        <v>23</v>
      </c>
      <c r="M9222" s="3">
        <v>89000</v>
      </c>
      <c r="N9222" s="2" t="str">
        <f>VLOOKUP(Tabla1[[#This Row],[nemo]],'Nemos y clasificaciones'!$A$2:$B$5000,2,FALSE)</f>
        <v>HOME DEPOT INC</v>
      </c>
      <c r="O9222" s="3" t="str">
        <f>VLOOKUP(Tabla1[[#This Row],[nemo]],'Nemos y clasificaciones'!$A$1:$C$3000,3,FALSE)</f>
        <v>Consumo</v>
      </c>
      <c r="P9222" s="3"/>
      <c r="Q9222" s="3"/>
    </row>
    <row r="9223" spans="1:17" x14ac:dyDescent="0.25">
      <c r="A9223" t="s">
        <v>8845</v>
      </c>
      <c r="B9223" s="1">
        <v>42885</v>
      </c>
      <c r="C9223" s="1">
        <v>42901</v>
      </c>
      <c r="D9223" t="s">
        <v>21</v>
      </c>
      <c r="E9223" t="s">
        <v>120</v>
      </c>
      <c r="F9223">
        <v>0</v>
      </c>
      <c r="G9223">
        <v>100000</v>
      </c>
      <c r="H9223">
        <v>0</v>
      </c>
      <c r="I9223">
        <v>0</v>
      </c>
      <c r="J9223">
        <v>0</v>
      </c>
      <c r="K9223">
        <v>0.89</v>
      </c>
      <c r="L9223" t="s">
        <v>23</v>
      </c>
      <c r="M9223" s="3">
        <v>89000</v>
      </c>
      <c r="N9223" s="2" t="str">
        <f>VLOOKUP(Tabla1[[#This Row],[nemo]],'Nemos y clasificaciones'!$A$2:$B$5000,2,FALSE)</f>
        <v>HOME DEPOT INC</v>
      </c>
      <c r="O9223" s="3" t="str">
        <f>VLOOKUP(Tabla1[[#This Row],[nemo]],'Nemos y clasificaciones'!$A$1:$C$3000,3,FALSE)</f>
        <v>Consumo</v>
      </c>
      <c r="P9223" s="3"/>
      <c r="Q9223" s="3"/>
    </row>
    <row r="9224" spans="1:17" x14ac:dyDescent="0.25">
      <c r="A9224" t="s">
        <v>8845</v>
      </c>
      <c r="B9224" s="1">
        <v>42801</v>
      </c>
      <c r="C9224" s="1">
        <v>42817</v>
      </c>
      <c r="D9224" t="s">
        <v>21</v>
      </c>
      <c r="E9224" t="s">
        <v>120</v>
      </c>
      <c r="F9224">
        <v>0</v>
      </c>
      <c r="G9224">
        <v>100000</v>
      </c>
      <c r="H9224">
        <v>0</v>
      </c>
      <c r="I9224">
        <v>0</v>
      </c>
      <c r="J9224">
        <v>0</v>
      </c>
      <c r="K9224">
        <v>0.89</v>
      </c>
      <c r="L9224" t="s">
        <v>23</v>
      </c>
      <c r="M9224" s="3">
        <v>89000</v>
      </c>
      <c r="N9224" s="2" t="str">
        <f>VLOOKUP(Tabla1[[#This Row],[nemo]],'Nemos y clasificaciones'!$A$2:$B$5000,2,FALSE)</f>
        <v>HOME DEPOT INC</v>
      </c>
      <c r="O9224" s="3" t="str">
        <f>VLOOKUP(Tabla1[[#This Row],[nemo]],'Nemos y clasificaciones'!$A$1:$C$3000,3,FALSE)</f>
        <v>Consumo</v>
      </c>
      <c r="P9224" s="3"/>
      <c r="Q9224" s="3"/>
    </row>
    <row r="9225" spans="1:17" x14ac:dyDescent="0.25">
      <c r="A9225" t="s">
        <v>7473</v>
      </c>
      <c r="B9225" s="1">
        <v>42703</v>
      </c>
      <c r="C9225" s="1">
        <v>42719</v>
      </c>
      <c r="D9225" t="s">
        <v>21</v>
      </c>
      <c r="E9225" t="s">
        <v>120</v>
      </c>
      <c r="F9225">
        <v>0</v>
      </c>
      <c r="G9225">
        <v>100000</v>
      </c>
      <c r="H9225">
        <v>0</v>
      </c>
      <c r="I9225">
        <v>0</v>
      </c>
      <c r="J9225">
        <v>0</v>
      </c>
      <c r="K9225">
        <v>0.69</v>
      </c>
      <c r="L9225" t="s">
        <v>23</v>
      </c>
      <c r="M9225" s="3">
        <v>69000</v>
      </c>
      <c r="N9225" s="2" t="str">
        <f>VLOOKUP(Tabla1[[#This Row],[nemo]],'Nemos y clasificaciones'!$A$2:$B$5000,2,FALSE)</f>
        <v>HOME DEPOT INC</v>
      </c>
      <c r="O9225" s="3" t="str">
        <f>VLOOKUP(Tabla1[[#This Row],[nemo]],'Nemos y clasificaciones'!$A$1:$C$3000,3,FALSE)</f>
        <v>Consumo</v>
      </c>
      <c r="P9225" s="3"/>
      <c r="Q9225" s="3"/>
    </row>
    <row r="9226" spans="1:17" x14ac:dyDescent="0.25">
      <c r="A9226" t="s">
        <v>10254</v>
      </c>
      <c r="B9226" s="1">
        <v>42612</v>
      </c>
      <c r="C9226" s="1">
        <v>42628</v>
      </c>
      <c r="D9226" t="s">
        <v>21</v>
      </c>
      <c r="E9226" t="s">
        <v>120</v>
      </c>
      <c r="F9226">
        <v>0</v>
      </c>
      <c r="G9226">
        <v>100000</v>
      </c>
      <c r="H9226">
        <v>0</v>
      </c>
      <c r="I9226">
        <v>0</v>
      </c>
      <c r="J9226">
        <v>0</v>
      </c>
      <c r="K9226">
        <v>0.69</v>
      </c>
      <c r="L9226" t="s">
        <v>23</v>
      </c>
      <c r="M9226" s="3">
        <v>69000</v>
      </c>
      <c r="N9226" s="2" t="str">
        <f>VLOOKUP(Tabla1[[#This Row],[nemo]],'Nemos y clasificaciones'!$A$2:$B$5000,2,FALSE)</f>
        <v>HOME DEPOT INC</v>
      </c>
      <c r="O9226" s="3" t="str">
        <f>VLOOKUP(Tabla1[[#This Row],[nemo]],'Nemos y clasificaciones'!$A$1:$C$3000,3,FALSE)</f>
        <v>Consumo</v>
      </c>
      <c r="P9226" s="3"/>
      <c r="Q9226" s="3"/>
    </row>
    <row r="9227" spans="1:17" x14ac:dyDescent="0.25">
      <c r="A9227" t="s">
        <v>7473</v>
      </c>
      <c r="B9227" s="1">
        <v>42521</v>
      </c>
      <c r="C9227" s="1">
        <v>42537</v>
      </c>
      <c r="D9227" t="s">
        <v>21</v>
      </c>
      <c r="E9227" t="s">
        <v>120</v>
      </c>
      <c r="F9227">
        <v>0</v>
      </c>
      <c r="G9227">
        <v>100000</v>
      </c>
      <c r="H9227">
        <v>0</v>
      </c>
      <c r="I9227">
        <v>0</v>
      </c>
      <c r="J9227">
        <v>0</v>
      </c>
      <c r="K9227">
        <v>0.69</v>
      </c>
      <c r="L9227" t="s">
        <v>23</v>
      </c>
      <c r="M9227" s="3">
        <v>69000</v>
      </c>
      <c r="N9227" s="2" t="str">
        <f>VLOOKUP(Tabla1[[#This Row],[nemo]],'Nemos y clasificaciones'!$A$2:$B$5000,2,FALSE)</f>
        <v>HOME DEPOT INC</v>
      </c>
      <c r="O9227" s="3" t="str">
        <f>VLOOKUP(Tabla1[[#This Row],[nemo]],'Nemos y clasificaciones'!$A$1:$C$3000,3,FALSE)</f>
        <v>Consumo</v>
      </c>
      <c r="P9227" s="3"/>
      <c r="Q9227" s="3"/>
    </row>
    <row r="9228" spans="1:17" x14ac:dyDescent="0.25">
      <c r="A9228" t="s">
        <v>7473</v>
      </c>
      <c r="B9228" s="1">
        <v>42437</v>
      </c>
      <c r="C9228" s="1">
        <v>42453</v>
      </c>
      <c r="D9228" t="s">
        <v>21</v>
      </c>
      <c r="E9228" t="s">
        <v>120</v>
      </c>
      <c r="F9228">
        <v>0</v>
      </c>
      <c r="G9228">
        <v>100000</v>
      </c>
      <c r="H9228">
        <v>0</v>
      </c>
      <c r="I9228">
        <v>0</v>
      </c>
      <c r="J9228">
        <v>0</v>
      </c>
      <c r="K9228">
        <v>0.69</v>
      </c>
      <c r="L9228" t="s">
        <v>23</v>
      </c>
      <c r="M9228" s="3">
        <v>69000</v>
      </c>
      <c r="N9228" s="2" t="str">
        <f>VLOOKUP(Tabla1[[#This Row],[nemo]],'Nemos y clasificaciones'!$A$2:$B$5000,2,FALSE)</f>
        <v>HOME DEPOT INC</v>
      </c>
      <c r="O9228" s="3" t="str">
        <f>VLOOKUP(Tabla1[[#This Row],[nemo]],'Nemos y clasificaciones'!$A$1:$C$3000,3,FALSE)</f>
        <v>Consumo</v>
      </c>
      <c r="P9228" s="3"/>
      <c r="Q9228" s="3"/>
    </row>
    <row r="9229" spans="1:17" x14ac:dyDescent="0.25">
      <c r="A9229" t="s">
        <v>5691</v>
      </c>
      <c r="B9229" s="1">
        <v>42339</v>
      </c>
      <c r="C9229" s="1">
        <v>42355</v>
      </c>
      <c r="D9229" t="s">
        <v>21</v>
      </c>
      <c r="E9229" t="s">
        <v>120</v>
      </c>
      <c r="F9229">
        <v>0</v>
      </c>
      <c r="G9229">
        <v>100000</v>
      </c>
      <c r="H9229">
        <v>0</v>
      </c>
      <c r="I9229">
        <v>0</v>
      </c>
      <c r="J9229">
        <v>0</v>
      </c>
      <c r="K9229">
        <v>0.59</v>
      </c>
      <c r="L9229" t="s">
        <v>23</v>
      </c>
      <c r="M9229" s="3">
        <v>59000</v>
      </c>
      <c r="N9229" s="2" t="str">
        <f>VLOOKUP(Tabla1[[#This Row],[nemo]],'Nemos y clasificaciones'!$A$2:$B$5000,2,FALSE)</f>
        <v>HOME DEPOT INC</v>
      </c>
      <c r="O9229" s="3" t="str">
        <f>VLOOKUP(Tabla1[[#This Row],[nemo]],'Nemos y clasificaciones'!$A$1:$C$3000,3,FALSE)</f>
        <v>Consumo</v>
      </c>
      <c r="P9229" s="3"/>
      <c r="Q9229" s="3"/>
    </row>
    <row r="9230" spans="1:17" x14ac:dyDescent="0.25">
      <c r="A9230" t="s">
        <v>5691</v>
      </c>
      <c r="B9230" s="1">
        <v>42248</v>
      </c>
      <c r="C9230" s="1">
        <v>42264</v>
      </c>
      <c r="D9230" t="s">
        <v>21</v>
      </c>
      <c r="E9230" t="s">
        <v>120</v>
      </c>
      <c r="F9230">
        <v>0</v>
      </c>
      <c r="G9230">
        <v>100000</v>
      </c>
      <c r="H9230">
        <v>0</v>
      </c>
      <c r="I9230">
        <v>0</v>
      </c>
      <c r="J9230">
        <v>0</v>
      </c>
      <c r="K9230">
        <v>0.59</v>
      </c>
      <c r="L9230" t="s">
        <v>23</v>
      </c>
      <c r="M9230" s="3">
        <v>59000</v>
      </c>
      <c r="N9230" s="2" t="str">
        <f>VLOOKUP(Tabla1[[#This Row],[nemo]],'Nemos y clasificaciones'!$A$2:$B$5000,2,FALSE)</f>
        <v>HOME DEPOT INC</v>
      </c>
      <c r="O9230" s="3" t="str">
        <f>VLOOKUP(Tabla1[[#This Row],[nemo]],'Nemos y clasificaciones'!$A$1:$C$3000,3,FALSE)</f>
        <v>Consumo</v>
      </c>
      <c r="P9230" s="3"/>
      <c r="Q9230" s="3"/>
    </row>
    <row r="9231" spans="1:17" x14ac:dyDescent="0.25">
      <c r="A9231" t="s">
        <v>5691</v>
      </c>
      <c r="B9231" s="1">
        <v>42157</v>
      </c>
      <c r="C9231" s="1">
        <v>42173</v>
      </c>
      <c r="D9231" t="s">
        <v>21</v>
      </c>
      <c r="E9231" t="s">
        <v>120</v>
      </c>
      <c r="F9231">
        <v>0</v>
      </c>
      <c r="G9231">
        <v>100000</v>
      </c>
      <c r="H9231">
        <v>0</v>
      </c>
      <c r="I9231">
        <v>0</v>
      </c>
      <c r="J9231">
        <v>0</v>
      </c>
      <c r="K9231">
        <v>0.59</v>
      </c>
      <c r="L9231" t="s">
        <v>23</v>
      </c>
      <c r="M9231" s="3">
        <v>59000</v>
      </c>
      <c r="N9231" s="2" t="str">
        <f>VLOOKUP(Tabla1[[#This Row],[nemo]],'Nemos y clasificaciones'!$A$2:$B$5000,2,FALSE)</f>
        <v>HOME DEPOT INC</v>
      </c>
      <c r="O9231" s="3" t="str">
        <f>VLOOKUP(Tabla1[[#This Row],[nemo]],'Nemos y clasificaciones'!$A$1:$C$3000,3,FALSE)</f>
        <v>Consumo</v>
      </c>
      <c r="P9231" s="3"/>
      <c r="Q9231" s="3"/>
    </row>
    <row r="9232" spans="1:17" x14ac:dyDescent="0.25">
      <c r="A9232" t="s">
        <v>5691</v>
      </c>
      <c r="B9232" s="1">
        <v>42073</v>
      </c>
      <c r="C9232" s="1">
        <v>42089</v>
      </c>
      <c r="D9232" t="s">
        <v>21</v>
      </c>
      <c r="E9232" t="s">
        <v>120</v>
      </c>
      <c r="F9232">
        <v>0</v>
      </c>
      <c r="G9232">
        <v>100000</v>
      </c>
      <c r="H9232">
        <v>0</v>
      </c>
      <c r="I9232">
        <v>0</v>
      </c>
      <c r="J9232">
        <v>0</v>
      </c>
      <c r="K9232">
        <v>0.59</v>
      </c>
      <c r="L9232" t="s">
        <v>23</v>
      </c>
      <c r="M9232" s="3">
        <v>59000</v>
      </c>
      <c r="N9232" s="2" t="str">
        <f>VLOOKUP(Tabla1[[#This Row],[nemo]],'Nemos y clasificaciones'!$A$2:$B$5000,2,FALSE)</f>
        <v>HOME DEPOT INC</v>
      </c>
      <c r="O9232" s="3" t="str">
        <f>VLOOKUP(Tabla1[[#This Row],[nemo]],'Nemos y clasificaciones'!$A$1:$C$3000,3,FALSE)</f>
        <v>Consumo</v>
      </c>
      <c r="P9232" s="3"/>
      <c r="Q9232" s="3"/>
    </row>
    <row r="9233" spans="1:17" x14ac:dyDescent="0.25">
      <c r="A9233" t="s">
        <v>3004</v>
      </c>
      <c r="B9233" s="1">
        <v>44179</v>
      </c>
      <c r="C9233" s="1">
        <v>44183</v>
      </c>
      <c r="D9233" t="s">
        <v>21</v>
      </c>
      <c r="E9233" t="s">
        <v>1433</v>
      </c>
      <c r="F9233">
        <v>0</v>
      </c>
      <c r="G9233">
        <v>1000000</v>
      </c>
      <c r="H9233">
        <v>0</v>
      </c>
      <c r="I9233">
        <v>0</v>
      </c>
      <c r="J9233">
        <v>0</v>
      </c>
      <c r="K9233">
        <v>0.92300000000000004</v>
      </c>
      <c r="L9233" t="s">
        <v>23</v>
      </c>
      <c r="M9233" s="2">
        <v>923000</v>
      </c>
      <c r="N9233" s="2" t="str">
        <f>VLOOKUP(Tabla1[[#This Row],[nemo]],'Nemos y clasificaciones'!$A$2:$B$5000,2,FALSE)</f>
        <v>ISHARES CORE HIGH DIVIDEND ETF</v>
      </c>
      <c r="O9233" s="2" t="str">
        <f>VLOOKUP(Tabla1[[#This Row],[nemo]],'Nemos y clasificaciones'!$A$1:$C$3000,3,FALSE)</f>
        <v>ETF</v>
      </c>
      <c r="P9233" s="2"/>
      <c r="Q9233" s="2"/>
    </row>
    <row r="9234" spans="1:17" x14ac:dyDescent="0.25">
      <c r="A9234" t="s">
        <v>2373</v>
      </c>
      <c r="B9234" s="1">
        <v>44280</v>
      </c>
      <c r="C9234" s="1">
        <v>44286</v>
      </c>
      <c r="D9234" t="s">
        <v>21</v>
      </c>
      <c r="E9234" t="s">
        <v>1433</v>
      </c>
      <c r="F9234">
        <v>0</v>
      </c>
      <c r="G9234">
        <v>1000000</v>
      </c>
      <c r="H9234">
        <v>0</v>
      </c>
      <c r="I9234">
        <v>0</v>
      </c>
      <c r="J9234">
        <v>0</v>
      </c>
      <c r="K9234">
        <v>0.88200000000000001</v>
      </c>
      <c r="L9234" t="s">
        <v>23</v>
      </c>
      <c r="M9234" s="2">
        <v>882000</v>
      </c>
      <c r="N9234" s="2" t="str">
        <f>VLOOKUP(Tabla1[[#This Row],[nemo]],'Nemos y clasificaciones'!$A$2:$B$5000,2,FALSE)</f>
        <v>ISHARES CORE HIGH DIVIDEND ETF</v>
      </c>
      <c r="O9234" s="2" t="str">
        <f>VLOOKUP(Tabla1[[#This Row],[nemo]],'Nemos y clasificaciones'!$A$1:$C$3000,3,FALSE)</f>
        <v>ETF</v>
      </c>
      <c r="P9234" s="2"/>
      <c r="Q9234" s="2"/>
    </row>
    <row r="9235" spans="1:17" x14ac:dyDescent="0.25">
      <c r="A9235" t="s">
        <v>4020</v>
      </c>
      <c r="B9235" s="1">
        <v>43997</v>
      </c>
      <c r="C9235" s="1">
        <v>44001</v>
      </c>
      <c r="D9235" t="s">
        <v>21</v>
      </c>
      <c r="E9235" t="s">
        <v>1433</v>
      </c>
      <c r="F9235">
        <v>0</v>
      </c>
      <c r="G9235">
        <v>1000000</v>
      </c>
      <c r="H9235">
        <v>0</v>
      </c>
      <c r="I9235">
        <v>0</v>
      </c>
      <c r="J9235">
        <v>0</v>
      </c>
      <c r="K9235">
        <v>0.879</v>
      </c>
      <c r="L9235" t="s">
        <v>23</v>
      </c>
      <c r="M9235" s="2">
        <v>879000</v>
      </c>
      <c r="N9235" s="2" t="str">
        <f>VLOOKUP(Tabla1[[#This Row],[nemo]],'Nemos y clasificaciones'!$A$2:$B$5000,2,FALSE)</f>
        <v>ISHARES CORE HIGH DIVIDEND ETF</v>
      </c>
      <c r="O9235" s="2" t="str">
        <f>VLOOKUP(Tabla1[[#This Row],[nemo]],'Nemos y clasificaciones'!$A$1:$C$3000,3,FALSE)</f>
        <v>ETF</v>
      </c>
      <c r="P9235" s="2"/>
      <c r="Q9235" s="2"/>
    </row>
    <row r="9236" spans="1:17" x14ac:dyDescent="0.25">
      <c r="A9236" t="s">
        <v>5600</v>
      </c>
      <c r="B9236" s="1">
        <v>43732</v>
      </c>
      <c r="C9236" s="1">
        <v>43738</v>
      </c>
      <c r="D9236" t="s">
        <v>21</v>
      </c>
      <c r="E9236" t="s">
        <v>1433</v>
      </c>
      <c r="F9236">
        <v>0</v>
      </c>
      <c r="G9236">
        <v>1000000</v>
      </c>
      <c r="H9236">
        <v>0</v>
      </c>
      <c r="I9236">
        <v>0</v>
      </c>
      <c r="J9236">
        <v>0</v>
      </c>
      <c r="K9236">
        <v>0.85699999999999998</v>
      </c>
      <c r="L9236" t="s">
        <v>23</v>
      </c>
      <c r="M9236" s="2">
        <v>857000</v>
      </c>
      <c r="N9236" s="2" t="str">
        <f>VLOOKUP(Tabla1[[#This Row],[nemo]],'Nemos y clasificaciones'!$A$2:$B$5000,2,FALSE)</f>
        <v>ISHARES CORE HIGH DIVIDEND ETF</v>
      </c>
      <c r="O9236" s="2" t="str">
        <f>VLOOKUP(Tabla1[[#This Row],[nemo]],'Nemos y clasificaciones'!$A$1:$C$3000,3,FALSE)</f>
        <v>ETF</v>
      </c>
      <c r="P9236" s="2"/>
      <c r="Q9236" s="2"/>
    </row>
    <row r="9237" spans="1:17" x14ac:dyDescent="0.25">
      <c r="A9237" t="s">
        <v>3448</v>
      </c>
      <c r="B9237" s="1">
        <v>44097</v>
      </c>
      <c r="C9237" s="1">
        <v>44103</v>
      </c>
      <c r="D9237" t="s">
        <v>21</v>
      </c>
      <c r="E9237" t="s">
        <v>1433</v>
      </c>
      <c r="F9237">
        <v>0</v>
      </c>
      <c r="G9237">
        <v>1000000</v>
      </c>
      <c r="H9237">
        <v>0</v>
      </c>
      <c r="I9237">
        <v>0</v>
      </c>
      <c r="J9237">
        <v>0</v>
      </c>
      <c r="K9237">
        <v>0.85099999999999998</v>
      </c>
      <c r="L9237" t="s">
        <v>23</v>
      </c>
      <c r="M9237" s="2">
        <v>851000</v>
      </c>
      <c r="N9237" s="2" t="str">
        <f>VLOOKUP(Tabla1[[#This Row],[nemo]],'Nemos y clasificaciones'!$A$2:$B$5000,2,FALSE)</f>
        <v>ISHARES CORE HIGH DIVIDEND ETF</v>
      </c>
      <c r="O9237" s="2" t="str">
        <f>VLOOKUP(Tabla1[[#This Row],[nemo]],'Nemos y clasificaciones'!$A$1:$C$3000,3,FALSE)</f>
        <v>ETF</v>
      </c>
      <c r="P9237" s="2"/>
      <c r="Q9237" s="2"/>
    </row>
    <row r="9238" spans="1:17" x14ac:dyDescent="0.25">
      <c r="A9238" t="s">
        <v>6808</v>
      </c>
      <c r="B9238" s="1">
        <v>43544</v>
      </c>
      <c r="C9238" s="1">
        <v>43550</v>
      </c>
      <c r="D9238" t="s">
        <v>21</v>
      </c>
      <c r="E9238" t="s">
        <v>1433</v>
      </c>
      <c r="F9238">
        <v>0</v>
      </c>
      <c r="G9238">
        <v>1000000</v>
      </c>
      <c r="H9238">
        <v>0</v>
      </c>
      <c r="I9238">
        <v>0</v>
      </c>
      <c r="J9238">
        <v>0</v>
      </c>
      <c r="K9238">
        <v>0.82199999999999995</v>
      </c>
      <c r="L9238" t="s">
        <v>23</v>
      </c>
      <c r="M9238" s="2">
        <v>822000</v>
      </c>
      <c r="N9238" s="2" t="str">
        <f>VLOOKUP(Tabla1[[#This Row],[nemo]],'Nemos y clasificaciones'!$A$2:$B$5000,2,FALSE)</f>
        <v>ISHARES CORE HIGH DIVIDEND ETF</v>
      </c>
      <c r="O9238" s="2" t="str">
        <f>VLOOKUP(Tabla1[[#This Row],[nemo]],'Nemos y clasificaciones'!$A$1:$C$3000,3,FALSE)</f>
        <v>ETF</v>
      </c>
      <c r="P9238" s="2"/>
      <c r="Q9238" s="2"/>
    </row>
    <row r="9239" spans="1:17" x14ac:dyDescent="0.25">
      <c r="A9239" t="s">
        <v>1432</v>
      </c>
      <c r="B9239" s="1">
        <v>44357</v>
      </c>
      <c r="C9239" s="1">
        <v>44363</v>
      </c>
      <c r="D9239" t="s">
        <v>21</v>
      </c>
      <c r="E9239" t="s">
        <v>1433</v>
      </c>
      <c r="F9239">
        <v>0</v>
      </c>
      <c r="G9239">
        <v>1000000</v>
      </c>
      <c r="H9239">
        <v>0</v>
      </c>
      <c r="I9239">
        <v>0</v>
      </c>
      <c r="J9239">
        <v>0</v>
      </c>
      <c r="K9239">
        <v>0.81</v>
      </c>
      <c r="L9239" t="s">
        <v>23</v>
      </c>
      <c r="M9239" s="2">
        <v>810000</v>
      </c>
      <c r="N9239" s="2" t="str">
        <f>VLOOKUP(Tabla1[[#This Row],[nemo]],'Nemos y clasificaciones'!$A$2:$B$5000,2,FALSE)</f>
        <v>ISHARES CORE HIGH DIVIDEND ETF</v>
      </c>
      <c r="O9239" s="2" t="str">
        <f>VLOOKUP(Tabla1[[#This Row],[nemo]],'Nemos y clasificaciones'!$A$1:$C$3000,3,FALSE)</f>
        <v>ETF</v>
      </c>
      <c r="P9239" s="2"/>
      <c r="Q9239" s="2"/>
    </row>
    <row r="9240" spans="1:17" x14ac:dyDescent="0.25">
      <c r="A9240" t="s">
        <v>8508</v>
      </c>
      <c r="B9240" s="1">
        <v>43181</v>
      </c>
      <c r="C9240" s="1">
        <v>43187</v>
      </c>
      <c r="D9240" t="s">
        <v>21</v>
      </c>
      <c r="E9240" t="s">
        <v>1433</v>
      </c>
      <c r="F9240">
        <v>0</v>
      </c>
      <c r="G9240">
        <v>1000000</v>
      </c>
      <c r="H9240">
        <v>0</v>
      </c>
      <c r="I9240">
        <v>0</v>
      </c>
      <c r="J9240">
        <v>0</v>
      </c>
      <c r="K9240">
        <v>0.79900000000000004</v>
      </c>
      <c r="L9240" t="s">
        <v>23</v>
      </c>
      <c r="M9240" s="2">
        <v>799000</v>
      </c>
      <c r="N9240" s="2" t="str">
        <f>VLOOKUP(Tabla1[[#This Row],[nemo]],'Nemos y clasificaciones'!$A$2:$B$5000,2,FALSE)</f>
        <v>ISHARES CORE HIGH DIVIDEND ETF</v>
      </c>
      <c r="O9240" s="2" t="str">
        <f>VLOOKUP(Tabla1[[#This Row],[nemo]],'Nemos y clasificaciones'!$A$1:$C$3000,3,FALSE)</f>
        <v>ETF</v>
      </c>
      <c r="P9240" s="2"/>
      <c r="Q9240" s="2"/>
    </row>
    <row r="9241" spans="1:17" x14ac:dyDescent="0.25">
      <c r="A9241" t="s">
        <v>7722</v>
      </c>
      <c r="B9241" s="1">
        <v>43277</v>
      </c>
      <c r="C9241" s="1">
        <v>43284</v>
      </c>
      <c r="D9241" t="s">
        <v>21</v>
      </c>
      <c r="E9241" t="s">
        <v>1433</v>
      </c>
      <c r="F9241">
        <v>0</v>
      </c>
      <c r="G9241">
        <v>1000000</v>
      </c>
      <c r="H9241">
        <v>0</v>
      </c>
      <c r="I9241">
        <v>0</v>
      </c>
      <c r="J9241">
        <v>0</v>
      </c>
      <c r="K9241">
        <v>0.79600000000000004</v>
      </c>
      <c r="L9241" t="s">
        <v>23</v>
      </c>
      <c r="M9241" s="2">
        <v>796000</v>
      </c>
      <c r="N9241" s="2" t="str">
        <f>VLOOKUP(Tabla1[[#This Row],[nemo]],'Nemos y clasificaciones'!$A$2:$B$5000,2,FALSE)</f>
        <v>ISHARES CORE HIGH DIVIDEND ETF</v>
      </c>
      <c r="O9241" s="2" t="str">
        <f>VLOOKUP(Tabla1[[#This Row],[nemo]],'Nemos y clasificaciones'!$A$1:$C$3000,3,FALSE)</f>
        <v>ETF</v>
      </c>
      <c r="P9241" s="2"/>
      <c r="Q9241" s="2"/>
    </row>
    <row r="9242" spans="1:17" x14ac:dyDescent="0.25">
      <c r="A9242" t="s">
        <v>7472</v>
      </c>
      <c r="B9242" s="1">
        <v>43369</v>
      </c>
      <c r="C9242" s="1">
        <v>43375</v>
      </c>
      <c r="D9242" t="s">
        <v>21</v>
      </c>
      <c r="E9242" t="s">
        <v>1433</v>
      </c>
      <c r="F9242">
        <v>0</v>
      </c>
      <c r="G9242">
        <v>1000000</v>
      </c>
      <c r="H9242">
        <v>0</v>
      </c>
      <c r="I9242">
        <v>0</v>
      </c>
      <c r="J9242">
        <v>0</v>
      </c>
      <c r="K9242">
        <v>0.79100000000000004</v>
      </c>
      <c r="L9242" t="s">
        <v>23</v>
      </c>
      <c r="M9242" s="2">
        <v>791000</v>
      </c>
      <c r="N9242" s="2" t="str">
        <f>VLOOKUP(Tabla1[[#This Row],[nemo]],'Nemos y clasificaciones'!$A$2:$B$5000,2,FALSE)</f>
        <v>ISHARES CORE HIGH DIVIDEND ETF</v>
      </c>
      <c r="O9242" s="2" t="str">
        <f>VLOOKUP(Tabla1[[#This Row],[nemo]],'Nemos y clasificaciones'!$A$1:$C$3000,3,FALSE)</f>
        <v>ETF</v>
      </c>
      <c r="P9242" s="2"/>
      <c r="Q9242" s="2"/>
    </row>
    <row r="9243" spans="1:17" x14ac:dyDescent="0.25">
      <c r="A9243" t="s">
        <v>5256</v>
      </c>
      <c r="B9243" s="1">
        <v>43815</v>
      </c>
      <c r="C9243" s="1">
        <v>43819</v>
      </c>
      <c r="D9243" t="s">
        <v>21</v>
      </c>
      <c r="E9243" t="s">
        <v>1433</v>
      </c>
      <c r="F9243">
        <v>0</v>
      </c>
      <c r="G9243">
        <v>1000000</v>
      </c>
      <c r="H9243">
        <v>0</v>
      </c>
      <c r="I9243">
        <v>0</v>
      </c>
      <c r="J9243">
        <v>0</v>
      </c>
      <c r="K9243">
        <v>0.77900000000000003</v>
      </c>
      <c r="L9243" t="s">
        <v>23</v>
      </c>
      <c r="M9243" s="2">
        <v>779000</v>
      </c>
      <c r="N9243" s="2" t="str">
        <f>VLOOKUP(Tabla1[[#This Row],[nemo]],'Nemos y clasificaciones'!$A$2:$B$5000,2,FALSE)</f>
        <v>ISHARES CORE HIGH DIVIDEND ETF</v>
      </c>
      <c r="O9243" s="2" t="str">
        <f>VLOOKUP(Tabla1[[#This Row],[nemo]],'Nemos y clasificaciones'!$A$1:$C$3000,3,FALSE)</f>
        <v>ETF</v>
      </c>
      <c r="P9243" s="2"/>
      <c r="Q9243" s="2"/>
    </row>
    <row r="9244" spans="1:17" x14ac:dyDescent="0.25">
      <c r="A9244" t="s">
        <v>6071</v>
      </c>
      <c r="B9244" s="1">
        <v>43633</v>
      </c>
      <c r="C9244" s="1">
        <v>43637</v>
      </c>
      <c r="D9244" t="s">
        <v>21</v>
      </c>
      <c r="E9244" t="s">
        <v>1433</v>
      </c>
      <c r="F9244">
        <v>0</v>
      </c>
      <c r="G9244">
        <v>1000000</v>
      </c>
      <c r="H9244">
        <v>0</v>
      </c>
      <c r="I9244">
        <v>0</v>
      </c>
      <c r="J9244">
        <v>0</v>
      </c>
      <c r="K9244">
        <v>0.75</v>
      </c>
      <c r="L9244" t="s">
        <v>23</v>
      </c>
      <c r="M9244" s="2">
        <v>750000</v>
      </c>
      <c r="N9244" s="2" t="str">
        <f>VLOOKUP(Tabla1[[#This Row],[nemo]],'Nemos y clasificaciones'!$A$2:$B$5000,2,FALSE)</f>
        <v>ISHARES CORE HIGH DIVIDEND ETF</v>
      </c>
      <c r="O9244" s="2" t="str">
        <f>VLOOKUP(Tabla1[[#This Row],[nemo]],'Nemos y clasificaciones'!$A$1:$C$3000,3,FALSE)</f>
        <v>ETF</v>
      </c>
      <c r="P9244" s="2"/>
      <c r="Q9244" s="2"/>
    </row>
    <row r="9245" spans="1:17" x14ac:dyDescent="0.25">
      <c r="A9245" t="s">
        <v>7174</v>
      </c>
      <c r="B9245" s="1">
        <v>43451</v>
      </c>
      <c r="C9245" s="1">
        <v>43455</v>
      </c>
      <c r="D9245" t="s">
        <v>21</v>
      </c>
      <c r="E9245" t="s">
        <v>1433</v>
      </c>
      <c r="F9245">
        <v>0</v>
      </c>
      <c r="G9245">
        <v>1000000</v>
      </c>
      <c r="H9245">
        <v>0</v>
      </c>
      <c r="I9245">
        <v>0</v>
      </c>
      <c r="J9245">
        <v>0</v>
      </c>
      <c r="K9245">
        <v>0.70899999999999996</v>
      </c>
      <c r="L9245" t="s">
        <v>23</v>
      </c>
      <c r="M9245" s="2">
        <v>709000</v>
      </c>
      <c r="N9245" s="2" t="str">
        <f>VLOOKUP(Tabla1[[#This Row],[nemo]],'Nemos y clasificaciones'!$A$2:$B$5000,2,FALSE)</f>
        <v>ISHARES CORE HIGH DIVIDEND ETF</v>
      </c>
      <c r="O9245" s="2" t="str">
        <f>VLOOKUP(Tabla1[[#This Row],[nemo]],'Nemos y clasificaciones'!$A$1:$C$3000,3,FALSE)</f>
        <v>ETF</v>
      </c>
      <c r="P9245" s="2"/>
      <c r="Q9245" s="2"/>
    </row>
    <row r="9246" spans="1:17" x14ac:dyDescent="0.25">
      <c r="A9246" t="s">
        <v>5051</v>
      </c>
      <c r="B9246" s="1">
        <v>43823</v>
      </c>
      <c r="C9246" s="1">
        <v>43832</v>
      </c>
      <c r="D9246" t="s">
        <v>21</v>
      </c>
      <c r="E9246" t="s">
        <v>866</v>
      </c>
      <c r="F9246">
        <v>0</v>
      </c>
      <c r="G9246">
        <v>1000000</v>
      </c>
      <c r="H9246">
        <v>0</v>
      </c>
      <c r="I9246">
        <v>0</v>
      </c>
      <c r="J9246">
        <v>0</v>
      </c>
      <c r="K9246">
        <v>0.56499999999999995</v>
      </c>
      <c r="L9246" t="s">
        <v>23</v>
      </c>
      <c r="M9246" s="2">
        <v>565000</v>
      </c>
      <c r="N9246" s="2" t="str">
        <f>VLOOKUP(Tabla1[[#This Row],[nemo]],'Nemos y clasificaciones'!$A$2:$B$5000,2,FALSE)</f>
        <v>ISHARES CURR HEDGED MSCI EMERG MARKETS E</v>
      </c>
      <c r="O9246" s="2" t="str">
        <f>VLOOKUP(Tabla1[[#This Row],[nemo]],'Nemos y clasificaciones'!$A$1:$C$3000,3,FALSE)</f>
        <v>ETF</v>
      </c>
      <c r="P9246" s="2"/>
      <c r="Q9246" s="2"/>
    </row>
    <row r="9247" spans="1:17" x14ac:dyDescent="0.25">
      <c r="A9247" t="s">
        <v>7004</v>
      </c>
      <c r="B9247" s="1">
        <v>43462</v>
      </c>
      <c r="C9247" s="1">
        <v>43469</v>
      </c>
      <c r="D9247" t="s">
        <v>21</v>
      </c>
      <c r="E9247" t="s">
        <v>866</v>
      </c>
      <c r="F9247">
        <v>0</v>
      </c>
      <c r="G9247">
        <v>1000000</v>
      </c>
      <c r="H9247">
        <v>0</v>
      </c>
      <c r="I9247">
        <v>0</v>
      </c>
      <c r="J9247">
        <v>0</v>
      </c>
      <c r="K9247">
        <v>0.36099999999999999</v>
      </c>
      <c r="L9247" t="s">
        <v>23</v>
      </c>
      <c r="M9247" s="2">
        <v>361000</v>
      </c>
      <c r="N9247" s="2" t="str">
        <f>VLOOKUP(Tabla1[[#This Row],[nemo]],'Nemos y clasificaciones'!$A$2:$B$5000,2,FALSE)</f>
        <v>ISHARES CURR HEDGED MSCI EMERG MARKETS E</v>
      </c>
      <c r="O9247" s="2" t="str">
        <f>VLOOKUP(Tabla1[[#This Row],[nemo]],'Nemos y clasificaciones'!$A$1:$C$3000,3,FALSE)</f>
        <v>ETF</v>
      </c>
      <c r="P9247" s="2"/>
      <c r="Q9247" s="2"/>
    </row>
    <row r="9248" spans="1:17" x14ac:dyDescent="0.25">
      <c r="A9248" t="s">
        <v>5873</v>
      </c>
      <c r="B9248" s="1">
        <v>43648</v>
      </c>
      <c r="C9248" s="1">
        <v>43655</v>
      </c>
      <c r="D9248" t="s">
        <v>21</v>
      </c>
      <c r="E9248" t="s">
        <v>866</v>
      </c>
      <c r="F9248">
        <v>0</v>
      </c>
      <c r="G9248">
        <v>1000000</v>
      </c>
      <c r="H9248">
        <v>0</v>
      </c>
      <c r="I9248">
        <v>0</v>
      </c>
      <c r="J9248">
        <v>0</v>
      </c>
      <c r="K9248">
        <v>0.34</v>
      </c>
      <c r="L9248" t="s">
        <v>23</v>
      </c>
      <c r="M9248" s="2">
        <v>340000</v>
      </c>
      <c r="N9248" s="2" t="str">
        <f>VLOOKUP(Tabla1[[#This Row],[nemo]],'Nemos y clasificaciones'!$A$2:$B$5000,2,FALSE)</f>
        <v>ISHARES CURR HEDGED MSCI EMERG MARKETS E</v>
      </c>
      <c r="O9248" s="2" t="str">
        <f>VLOOKUP(Tabla1[[#This Row],[nemo]],'Nemos y clasificaciones'!$A$1:$C$3000,3,FALSE)</f>
        <v>ETF</v>
      </c>
      <c r="P9248" s="2"/>
      <c r="Q9248" s="2"/>
    </row>
    <row r="9249" spans="1:17" x14ac:dyDescent="0.25">
      <c r="A9249" t="s">
        <v>2755</v>
      </c>
      <c r="B9249" s="1">
        <v>44189</v>
      </c>
      <c r="C9249" s="1">
        <v>44200</v>
      </c>
      <c r="D9249" t="s">
        <v>21</v>
      </c>
      <c r="E9249" t="s">
        <v>866</v>
      </c>
      <c r="F9249">
        <v>0</v>
      </c>
      <c r="G9249">
        <v>1000000</v>
      </c>
      <c r="H9249">
        <v>0</v>
      </c>
      <c r="I9249">
        <v>0</v>
      </c>
      <c r="J9249">
        <v>0</v>
      </c>
      <c r="K9249">
        <v>0.313</v>
      </c>
      <c r="L9249" t="s">
        <v>23</v>
      </c>
      <c r="M9249" s="2">
        <v>313000</v>
      </c>
      <c r="N9249" s="2" t="str">
        <f>VLOOKUP(Tabla1[[#This Row],[nemo]],'Nemos y clasificaciones'!$A$2:$B$5000,2,FALSE)</f>
        <v>ISHARES CURR HEDGED MSCI EMERG MARKETS E</v>
      </c>
      <c r="O9249" s="2" t="str">
        <f>VLOOKUP(Tabla1[[#This Row],[nemo]],'Nemos y clasificaciones'!$A$1:$C$3000,3,FALSE)</f>
        <v>ETF</v>
      </c>
      <c r="P9249" s="2"/>
      <c r="Q9249" s="2"/>
    </row>
    <row r="9250" spans="1:17" x14ac:dyDescent="0.25">
      <c r="A9250" t="s">
        <v>7662</v>
      </c>
      <c r="B9250" s="1">
        <v>43284</v>
      </c>
      <c r="C9250" s="1">
        <v>43291</v>
      </c>
      <c r="D9250" t="s">
        <v>21</v>
      </c>
      <c r="E9250" t="s">
        <v>866</v>
      </c>
      <c r="F9250">
        <v>0</v>
      </c>
      <c r="G9250">
        <v>1000000</v>
      </c>
      <c r="H9250">
        <v>0</v>
      </c>
      <c r="I9250">
        <v>0</v>
      </c>
      <c r="J9250">
        <v>0</v>
      </c>
      <c r="K9250">
        <v>0.184</v>
      </c>
      <c r="L9250" t="s">
        <v>23</v>
      </c>
      <c r="M9250" s="2">
        <v>184000</v>
      </c>
      <c r="N9250" s="2" t="str">
        <f>VLOOKUP(Tabla1[[#This Row],[nemo]],'Nemos y clasificaciones'!$A$2:$B$5000,2,FALSE)</f>
        <v>ISHARES CURR HEDGED MSCI EMERG MARKETS E</v>
      </c>
      <c r="O9250" s="2" t="str">
        <f>VLOOKUP(Tabla1[[#This Row],[nemo]],'Nemos y clasificaciones'!$A$1:$C$3000,3,FALSE)</f>
        <v>ETF</v>
      </c>
      <c r="P9250" s="2"/>
      <c r="Q9250" s="2"/>
    </row>
    <row r="9251" spans="1:17" x14ac:dyDescent="0.25">
      <c r="A9251" t="s">
        <v>3679</v>
      </c>
      <c r="B9251" s="1">
        <v>44014</v>
      </c>
      <c r="C9251" s="1">
        <v>44021</v>
      </c>
      <c r="D9251" t="s">
        <v>21</v>
      </c>
      <c r="E9251" t="s">
        <v>866</v>
      </c>
      <c r="F9251">
        <v>0</v>
      </c>
      <c r="G9251">
        <v>1000000</v>
      </c>
      <c r="H9251">
        <v>0</v>
      </c>
      <c r="I9251">
        <v>0</v>
      </c>
      <c r="J9251">
        <v>0</v>
      </c>
      <c r="K9251">
        <v>0.14599999999999999</v>
      </c>
      <c r="L9251" t="s">
        <v>23</v>
      </c>
      <c r="M9251" s="2">
        <v>146000</v>
      </c>
      <c r="N9251" s="2" t="str">
        <f>VLOOKUP(Tabla1[[#This Row],[nemo]],'Nemos y clasificaciones'!$A$2:$B$5000,2,FALSE)</f>
        <v>ISHARES CURR HEDGED MSCI EMERG MARKETS E</v>
      </c>
      <c r="O9251" s="2" t="str">
        <f>VLOOKUP(Tabla1[[#This Row],[nemo]],'Nemos y clasificaciones'!$A$1:$C$3000,3,FALSE)</f>
        <v>ETF</v>
      </c>
      <c r="P9251" s="2"/>
      <c r="Q9251" s="2"/>
    </row>
    <row r="9252" spans="1:17" x14ac:dyDescent="0.25">
      <c r="A9252" t="s">
        <v>865</v>
      </c>
      <c r="B9252" s="1">
        <v>44379</v>
      </c>
      <c r="C9252" s="1">
        <v>44386</v>
      </c>
      <c r="D9252" t="s">
        <v>21</v>
      </c>
      <c r="E9252" t="s">
        <v>866</v>
      </c>
      <c r="F9252">
        <v>0</v>
      </c>
      <c r="G9252">
        <v>1000000</v>
      </c>
      <c r="H9252">
        <v>0</v>
      </c>
      <c r="I9252">
        <v>0</v>
      </c>
      <c r="J9252">
        <v>0</v>
      </c>
      <c r="K9252">
        <v>0.14299999999999999</v>
      </c>
      <c r="L9252" t="s">
        <v>23</v>
      </c>
      <c r="M9252" s="2">
        <v>143000</v>
      </c>
      <c r="N9252" s="2" t="str">
        <f>VLOOKUP(Tabla1[[#This Row],[nemo]],'Nemos y clasificaciones'!$A$2:$B$5000,2,FALSE)</f>
        <v>ISHARES CURR HEDGED MSCI EMERG MARKETS E</v>
      </c>
      <c r="O9252" s="2" t="str">
        <f>VLOOKUP(Tabla1[[#This Row],[nemo]],'Nemos y clasificaciones'!$A$1:$C$3000,3,FALSE)</f>
        <v>ETF</v>
      </c>
      <c r="P9252" s="2"/>
      <c r="Q9252" s="2"/>
    </row>
    <row r="9253" spans="1:17" x14ac:dyDescent="0.25">
      <c r="A9253" t="s">
        <v>964</v>
      </c>
      <c r="B9253" s="1">
        <v>43648</v>
      </c>
      <c r="C9253" s="1">
        <v>43655</v>
      </c>
      <c r="D9253" t="s">
        <v>21</v>
      </c>
      <c r="E9253" t="s">
        <v>868</v>
      </c>
      <c r="F9253">
        <v>0</v>
      </c>
      <c r="G9253">
        <v>1000000</v>
      </c>
      <c r="H9253">
        <v>0</v>
      </c>
      <c r="I9253">
        <v>0</v>
      </c>
      <c r="J9253">
        <v>0</v>
      </c>
      <c r="K9253">
        <v>0.88</v>
      </c>
      <c r="L9253" t="s">
        <v>23</v>
      </c>
      <c r="M9253" s="2">
        <v>880000</v>
      </c>
      <c r="N9253" s="2" t="str">
        <f>VLOOKUP(Tabla1[[#This Row],[nemo]],'Nemos y clasificaciones'!$A$2:$B$5000,2,FALSE)</f>
        <v>ISHARES CURRENCY HEDGED MSCI EAFE ETF</v>
      </c>
      <c r="O9253" s="2" t="str">
        <f>VLOOKUP(Tabla1[[#This Row],[nemo]],'Nemos y clasificaciones'!$A$1:$C$3000,3,FALSE)</f>
        <v>ETF</v>
      </c>
      <c r="P9253" s="2"/>
      <c r="Q9253" s="2"/>
    </row>
    <row r="9254" spans="1:17" x14ac:dyDescent="0.25">
      <c r="A9254" t="s">
        <v>7663</v>
      </c>
      <c r="B9254" s="1">
        <v>43284</v>
      </c>
      <c r="C9254" s="1">
        <v>43291</v>
      </c>
      <c r="D9254" t="s">
        <v>21</v>
      </c>
      <c r="E9254" t="s">
        <v>868</v>
      </c>
      <c r="F9254">
        <v>0</v>
      </c>
      <c r="G9254">
        <v>1000000</v>
      </c>
      <c r="H9254">
        <v>0</v>
      </c>
      <c r="I9254">
        <v>0</v>
      </c>
      <c r="J9254">
        <v>0</v>
      </c>
      <c r="K9254">
        <v>0.57999999999999996</v>
      </c>
      <c r="L9254" t="s">
        <v>23</v>
      </c>
      <c r="M9254" s="2">
        <v>580000</v>
      </c>
      <c r="N9254" s="2" t="str">
        <f>VLOOKUP(Tabla1[[#This Row],[nemo]],'Nemos y clasificaciones'!$A$2:$B$5000,2,FALSE)</f>
        <v>ISHARES CURRENCY HEDGED MSCI EAFE ETF</v>
      </c>
      <c r="O9254" s="2" t="str">
        <f>VLOOKUP(Tabla1[[#This Row],[nemo]],'Nemos y clasificaciones'!$A$1:$C$3000,3,FALSE)</f>
        <v>ETF</v>
      </c>
      <c r="P9254" s="2"/>
      <c r="Q9254" s="2"/>
    </row>
    <row r="9255" spans="1:17" x14ac:dyDescent="0.25">
      <c r="A9255" t="s">
        <v>867</v>
      </c>
      <c r="B9255" s="1">
        <v>44379</v>
      </c>
      <c r="C9255" s="1">
        <v>44386</v>
      </c>
      <c r="D9255" t="s">
        <v>21</v>
      </c>
      <c r="E9255" t="s">
        <v>868</v>
      </c>
      <c r="F9255">
        <v>0</v>
      </c>
      <c r="G9255">
        <v>1000000</v>
      </c>
      <c r="H9255">
        <v>0</v>
      </c>
      <c r="I9255">
        <v>0</v>
      </c>
      <c r="J9255">
        <v>0</v>
      </c>
      <c r="K9255">
        <v>0.48099999999999998</v>
      </c>
      <c r="L9255" t="s">
        <v>23</v>
      </c>
      <c r="M9255" s="2">
        <v>481000</v>
      </c>
      <c r="N9255" s="2" t="str">
        <f>VLOOKUP(Tabla1[[#This Row],[nemo]],'Nemos y clasificaciones'!$A$2:$B$5000,2,FALSE)</f>
        <v>ISHARES CURRENCY HEDGED MSCI EAFE ETF</v>
      </c>
      <c r="O9255" s="2" t="str">
        <f>VLOOKUP(Tabla1[[#This Row],[nemo]],'Nemos y clasificaciones'!$A$1:$C$3000,3,FALSE)</f>
        <v>ETF</v>
      </c>
      <c r="P9255" s="2"/>
      <c r="Q9255" s="2"/>
    </row>
    <row r="9256" spans="1:17" x14ac:dyDescent="0.25">
      <c r="A9256" t="s">
        <v>5322</v>
      </c>
      <c r="B9256" s="1">
        <v>43802</v>
      </c>
      <c r="C9256" s="1">
        <v>43808</v>
      </c>
      <c r="D9256" t="s">
        <v>21</v>
      </c>
      <c r="E9256" t="s">
        <v>868</v>
      </c>
      <c r="F9256">
        <v>0</v>
      </c>
      <c r="G9256">
        <v>1000000</v>
      </c>
      <c r="H9256">
        <v>0</v>
      </c>
      <c r="I9256">
        <v>0</v>
      </c>
      <c r="J9256">
        <v>0</v>
      </c>
      <c r="K9256">
        <v>0.432</v>
      </c>
      <c r="L9256" t="s">
        <v>23</v>
      </c>
      <c r="M9256" s="2">
        <v>432000</v>
      </c>
      <c r="N9256" s="2" t="str">
        <f>VLOOKUP(Tabla1[[#This Row],[nemo]],'Nemos y clasificaciones'!$A$2:$B$5000,2,FALSE)</f>
        <v>ISHARES CURRENCY HEDGED MSCI EAFE ETF</v>
      </c>
      <c r="O9256" s="2" t="str">
        <f>VLOOKUP(Tabla1[[#This Row],[nemo]],'Nemos y clasificaciones'!$A$1:$C$3000,3,FALSE)</f>
        <v>ETF</v>
      </c>
      <c r="P9256" s="2"/>
      <c r="Q9256" s="2"/>
    </row>
    <row r="9257" spans="1:17" x14ac:dyDescent="0.25">
      <c r="A9257" t="s">
        <v>3680</v>
      </c>
      <c r="B9257" s="1">
        <v>44014</v>
      </c>
      <c r="C9257" s="1">
        <v>44021</v>
      </c>
      <c r="D9257" t="s">
        <v>21</v>
      </c>
      <c r="E9257" t="s">
        <v>868</v>
      </c>
      <c r="F9257">
        <v>0</v>
      </c>
      <c r="G9257">
        <v>1000000</v>
      </c>
      <c r="H9257">
        <v>0</v>
      </c>
      <c r="I9257">
        <v>0</v>
      </c>
      <c r="J9257">
        <v>0</v>
      </c>
      <c r="K9257">
        <v>0.377</v>
      </c>
      <c r="L9257" t="s">
        <v>23</v>
      </c>
      <c r="M9257" s="2">
        <v>377000</v>
      </c>
      <c r="N9257" s="2" t="str">
        <f>VLOOKUP(Tabla1[[#This Row],[nemo]],'Nemos y clasificaciones'!$A$2:$B$5000,2,FALSE)</f>
        <v>ISHARES CURRENCY HEDGED MSCI EAFE ETF</v>
      </c>
      <c r="O9257" s="2" t="str">
        <f>VLOOKUP(Tabla1[[#This Row],[nemo]],'Nemos y clasificaciones'!$A$1:$C$3000,3,FALSE)</f>
        <v>ETF</v>
      </c>
      <c r="P9257" s="2"/>
      <c r="Q9257" s="2"/>
    </row>
    <row r="9258" spans="1:17" x14ac:dyDescent="0.25">
      <c r="A9258" t="s">
        <v>5050</v>
      </c>
      <c r="B9258" s="1">
        <v>43823</v>
      </c>
      <c r="C9258" s="1">
        <v>43832</v>
      </c>
      <c r="D9258" t="s">
        <v>21</v>
      </c>
      <c r="E9258" t="s">
        <v>868</v>
      </c>
      <c r="F9258">
        <v>0</v>
      </c>
      <c r="G9258">
        <v>1000000</v>
      </c>
      <c r="H9258">
        <v>0</v>
      </c>
      <c r="I9258">
        <v>0</v>
      </c>
      <c r="J9258">
        <v>0</v>
      </c>
      <c r="K9258">
        <v>0.35299999999999998</v>
      </c>
      <c r="L9258" t="s">
        <v>23</v>
      </c>
      <c r="M9258" s="2">
        <v>353000</v>
      </c>
      <c r="N9258" s="2" t="str">
        <f>VLOOKUP(Tabla1[[#This Row],[nemo]],'Nemos y clasificaciones'!$A$2:$B$5000,2,FALSE)</f>
        <v>ISHARES CURRENCY HEDGED MSCI EAFE ETF</v>
      </c>
      <c r="O9258" s="2" t="str">
        <f>VLOOKUP(Tabla1[[#This Row],[nemo]],'Nemos y clasificaciones'!$A$1:$C$3000,3,FALSE)</f>
        <v>ETF</v>
      </c>
      <c r="P9258" s="2"/>
      <c r="Q9258" s="2"/>
    </row>
    <row r="9259" spans="1:17" x14ac:dyDescent="0.25">
      <c r="A9259" t="s">
        <v>7231</v>
      </c>
      <c r="B9259" s="1">
        <v>43438</v>
      </c>
      <c r="C9259" s="1">
        <v>43444</v>
      </c>
      <c r="D9259" t="s">
        <v>21</v>
      </c>
      <c r="E9259" t="s">
        <v>868</v>
      </c>
      <c r="F9259">
        <v>0</v>
      </c>
      <c r="G9259">
        <v>1000000</v>
      </c>
      <c r="H9259">
        <v>0</v>
      </c>
      <c r="I9259">
        <v>0</v>
      </c>
      <c r="J9259">
        <v>0</v>
      </c>
      <c r="K9259">
        <v>0.312</v>
      </c>
      <c r="L9259" t="s">
        <v>23</v>
      </c>
      <c r="M9259" s="2">
        <v>312000</v>
      </c>
      <c r="N9259" s="2" t="str">
        <f>VLOOKUP(Tabla1[[#This Row],[nemo]],'Nemos y clasificaciones'!$A$2:$B$5000,2,FALSE)</f>
        <v>ISHARES CURRENCY HEDGED MSCI EAFE ETF</v>
      </c>
      <c r="O9259" s="2" t="str">
        <f>VLOOKUP(Tabla1[[#This Row],[nemo]],'Nemos y clasificaciones'!$A$1:$C$3000,3,FALSE)</f>
        <v>ETF</v>
      </c>
      <c r="P9259" s="2"/>
      <c r="Q9259" s="2"/>
    </row>
    <row r="9260" spans="1:17" x14ac:dyDescent="0.25">
      <c r="A9260" t="s">
        <v>7005</v>
      </c>
      <c r="B9260" s="1">
        <v>43462</v>
      </c>
      <c r="C9260" s="1">
        <v>43469</v>
      </c>
      <c r="D9260" t="s">
        <v>21</v>
      </c>
      <c r="E9260" t="s">
        <v>868</v>
      </c>
      <c r="F9260">
        <v>0</v>
      </c>
      <c r="G9260">
        <v>1000000</v>
      </c>
      <c r="H9260">
        <v>0</v>
      </c>
      <c r="I9260">
        <v>0</v>
      </c>
      <c r="J9260">
        <v>0</v>
      </c>
      <c r="K9260">
        <v>0.29099999999999998</v>
      </c>
      <c r="L9260" t="s">
        <v>23</v>
      </c>
      <c r="M9260" s="2">
        <v>291000</v>
      </c>
      <c r="N9260" s="2" t="str">
        <f>VLOOKUP(Tabla1[[#This Row],[nemo]],'Nemos y clasificaciones'!$A$2:$B$5000,2,FALSE)</f>
        <v>ISHARES CURRENCY HEDGED MSCI EAFE ETF</v>
      </c>
      <c r="O9260" s="2" t="str">
        <f>VLOOKUP(Tabla1[[#This Row],[nemo]],'Nemos y clasificaciones'!$A$1:$C$3000,3,FALSE)</f>
        <v>ETF</v>
      </c>
      <c r="P9260" s="2"/>
      <c r="Q9260" s="2"/>
    </row>
    <row r="9261" spans="1:17" x14ac:dyDescent="0.25">
      <c r="A9261" t="s">
        <v>2754</v>
      </c>
      <c r="B9261" s="1">
        <v>44189</v>
      </c>
      <c r="C9261" s="1">
        <v>44200</v>
      </c>
      <c r="D9261" t="s">
        <v>21</v>
      </c>
      <c r="E9261" t="s">
        <v>868</v>
      </c>
      <c r="F9261">
        <v>0</v>
      </c>
      <c r="G9261">
        <v>1000000</v>
      </c>
      <c r="H9261">
        <v>0</v>
      </c>
      <c r="I9261">
        <v>0</v>
      </c>
      <c r="J9261">
        <v>0</v>
      </c>
      <c r="K9261">
        <v>0.26300000000000001</v>
      </c>
      <c r="L9261" t="s">
        <v>23</v>
      </c>
      <c r="M9261" s="2">
        <v>263000</v>
      </c>
      <c r="N9261" s="2" t="str">
        <f>VLOOKUP(Tabla1[[#This Row],[nemo]],'Nemos y clasificaciones'!$A$2:$B$5000,2,FALSE)</f>
        <v>ISHARES CURRENCY HEDGED MSCI EAFE ETF</v>
      </c>
      <c r="O9261" s="2" t="str">
        <f>VLOOKUP(Tabla1[[#This Row],[nemo]],'Nemos y clasificaciones'!$A$1:$C$3000,3,FALSE)</f>
        <v>ETF</v>
      </c>
      <c r="P9261" s="2"/>
      <c r="Q9261" s="2"/>
    </row>
    <row r="9262" spans="1:17" x14ac:dyDescent="0.25">
      <c r="A9262" t="s">
        <v>5321</v>
      </c>
      <c r="B9262" s="1">
        <v>43802</v>
      </c>
      <c r="C9262" s="1">
        <v>43808</v>
      </c>
      <c r="D9262" t="s">
        <v>21</v>
      </c>
      <c r="E9262" t="s">
        <v>868</v>
      </c>
      <c r="F9262">
        <v>0</v>
      </c>
      <c r="G9262">
        <v>1000000</v>
      </c>
      <c r="H9262">
        <v>0</v>
      </c>
      <c r="I9262">
        <v>0</v>
      </c>
      <c r="J9262">
        <v>0</v>
      </c>
      <c r="K9262">
        <v>0.23599999999999999</v>
      </c>
      <c r="L9262" t="s">
        <v>23</v>
      </c>
      <c r="M9262" s="2">
        <v>236000</v>
      </c>
      <c r="N9262" s="2" t="str">
        <f>VLOOKUP(Tabla1[[#This Row],[nemo]],'Nemos y clasificaciones'!$A$2:$B$5000,2,FALSE)</f>
        <v>ISHARES CURRENCY HEDGED MSCI EAFE ETF</v>
      </c>
      <c r="O9262" s="2" t="str">
        <f>VLOOKUP(Tabla1[[#This Row],[nemo]],'Nemos y clasificaciones'!$A$1:$C$3000,3,FALSE)</f>
        <v>ETF</v>
      </c>
      <c r="P9262" s="2"/>
      <c r="Q9262" s="2"/>
    </row>
    <row r="9263" spans="1:17" x14ac:dyDescent="0.25">
      <c r="A9263" t="s">
        <v>5872</v>
      </c>
      <c r="B9263" s="1">
        <v>43648</v>
      </c>
      <c r="C9263" s="1">
        <v>43655</v>
      </c>
      <c r="D9263" t="s">
        <v>21</v>
      </c>
      <c r="E9263" t="s">
        <v>870</v>
      </c>
      <c r="F9263">
        <v>0</v>
      </c>
      <c r="G9263">
        <v>1000000</v>
      </c>
      <c r="H9263">
        <v>0</v>
      </c>
      <c r="I9263">
        <v>0</v>
      </c>
      <c r="J9263">
        <v>0</v>
      </c>
      <c r="K9263">
        <v>1.04</v>
      </c>
      <c r="L9263" t="s">
        <v>16</v>
      </c>
      <c r="M9263" s="2">
        <v>1040000</v>
      </c>
      <c r="N9263" s="2" t="str">
        <f>VLOOKUP(Tabla1[[#This Row],[nemo]],'Nemos y clasificaciones'!$A$2:$B$5000,2,FALSE)</f>
        <v>ISHARES CURR HEDGED MSCI GERMANY ETF</v>
      </c>
      <c r="O9263" s="2" t="str">
        <f>VLOOKUP(Tabla1[[#This Row],[nemo]],'Nemos y clasificaciones'!$A$1:$C$3000,3,FALSE)</f>
        <v>ETF</v>
      </c>
      <c r="P9263" s="2"/>
      <c r="Q9263" s="2"/>
    </row>
    <row r="9264" spans="1:17" x14ac:dyDescent="0.25">
      <c r="A9264" t="s">
        <v>7664</v>
      </c>
      <c r="B9264" s="1">
        <v>43284</v>
      </c>
      <c r="C9264" s="1">
        <v>43291</v>
      </c>
      <c r="D9264" t="s">
        <v>21</v>
      </c>
      <c r="E9264" t="s">
        <v>870</v>
      </c>
      <c r="F9264">
        <v>0</v>
      </c>
      <c r="G9264">
        <v>1000000</v>
      </c>
      <c r="H9264">
        <v>0</v>
      </c>
      <c r="I9264">
        <v>0</v>
      </c>
      <c r="J9264">
        <v>0</v>
      </c>
      <c r="K9264">
        <v>0.66500000000000004</v>
      </c>
      <c r="L9264" t="s">
        <v>23</v>
      </c>
      <c r="M9264" s="2">
        <v>665000</v>
      </c>
      <c r="N9264" s="2" t="str">
        <f>VLOOKUP(Tabla1[[#This Row],[nemo]],'Nemos y clasificaciones'!$A$2:$B$5000,2,FALSE)</f>
        <v>ISHARES CURR HEDGED MSCI GERMANY ETF</v>
      </c>
      <c r="O9264" s="2" t="str">
        <f>VLOOKUP(Tabla1[[#This Row],[nemo]],'Nemos y clasificaciones'!$A$1:$C$3000,3,FALSE)</f>
        <v>ETF</v>
      </c>
      <c r="P9264" s="2"/>
      <c r="Q9264" s="2"/>
    </row>
    <row r="9265" spans="1:17" x14ac:dyDescent="0.25">
      <c r="A9265" t="s">
        <v>869</v>
      </c>
      <c r="B9265" s="1">
        <v>44379</v>
      </c>
      <c r="C9265" s="1">
        <v>44386</v>
      </c>
      <c r="D9265" t="s">
        <v>21</v>
      </c>
      <c r="E9265" t="s">
        <v>870</v>
      </c>
      <c r="F9265">
        <v>0</v>
      </c>
      <c r="G9265">
        <v>1000000</v>
      </c>
      <c r="H9265">
        <v>0</v>
      </c>
      <c r="I9265">
        <v>0</v>
      </c>
      <c r="J9265">
        <v>0</v>
      </c>
      <c r="K9265">
        <v>0.54</v>
      </c>
      <c r="L9265" t="s">
        <v>23</v>
      </c>
      <c r="M9265" s="2">
        <v>540000</v>
      </c>
      <c r="N9265" s="2" t="str">
        <f>VLOOKUP(Tabla1[[#This Row],[nemo]],'Nemos y clasificaciones'!$A$2:$B$5000,2,FALSE)</f>
        <v>ISHARES CURR HEDGED MSCI GERMANY ETF</v>
      </c>
      <c r="O9265" s="2" t="str">
        <f>VLOOKUP(Tabla1[[#This Row],[nemo]],'Nemos y clasificaciones'!$A$1:$C$3000,3,FALSE)</f>
        <v>ETF</v>
      </c>
      <c r="P9265" s="2"/>
      <c r="Q9265" s="2"/>
    </row>
    <row r="9266" spans="1:17" x14ac:dyDescent="0.25">
      <c r="A9266" t="s">
        <v>2753</v>
      </c>
      <c r="B9266" s="1">
        <v>44189</v>
      </c>
      <c r="C9266" s="1">
        <v>44200</v>
      </c>
      <c r="D9266" t="s">
        <v>21</v>
      </c>
      <c r="E9266" t="s">
        <v>870</v>
      </c>
      <c r="F9266">
        <v>0</v>
      </c>
      <c r="G9266">
        <v>1000000</v>
      </c>
      <c r="H9266">
        <v>0</v>
      </c>
      <c r="I9266">
        <v>0</v>
      </c>
      <c r="J9266">
        <v>0</v>
      </c>
      <c r="K9266">
        <v>0.378</v>
      </c>
      <c r="L9266" t="s">
        <v>23</v>
      </c>
      <c r="M9266" s="2">
        <v>378000</v>
      </c>
      <c r="N9266" s="2" t="str">
        <f>VLOOKUP(Tabla1[[#This Row],[nemo]],'Nemos y clasificaciones'!$A$2:$B$5000,2,FALSE)</f>
        <v>ISHARES CURR HEDGED MSCI GERMANY ETF</v>
      </c>
      <c r="O9266" s="2" t="str">
        <f>VLOOKUP(Tabla1[[#This Row],[nemo]],'Nemos y clasificaciones'!$A$1:$C$3000,3,FALSE)</f>
        <v>ETF</v>
      </c>
      <c r="P9266" s="2"/>
      <c r="Q9266" s="2"/>
    </row>
    <row r="9267" spans="1:17" x14ac:dyDescent="0.25">
      <c r="A9267" t="s">
        <v>3681</v>
      </c>
      <c r="B9267" s="1">
        <v>44014</v>
      </c>
      <c r="C9267" s="1">
        <v>44021</v>
      </c>
      <c r="D9267" t="s">
        <v>21</v>
      </c>
      <c r="E9267" t="s">
        <v>870</v>
      </c>
      <c r="F9267">
        <v>0</v>
      </c>
      <c r="G9267">
        <v>1000000</v>
      </c>
      <c r="H9267">
        <v>0</v>
      </c>
      <c r="I9267">
        <v>0</v>
      </c>
      <c r="J9267">
        <v>0</v>
      </c>
      <c r="K9267">
        <v>0.35199999999999998</v>
      </c>
      <c r="L9267" t="s">
        <v>23</v>
      </c>
      <c r="M9267" s="2">
        <v>352000</v>
      </c>
      <c r="N9267" s="2" t="str">
        <f>VLOOKUP(Tabla1[[#This Row],[nemo]],'Nemos y clasificaciones'!$A$2:$B$5000,2,FALSE)</f>
        <v>ISHARES CURR HEDGED MSCI GERMANY ETF</v>
      </c>
      <c r="O9267" s="2" t="str">
        <f>VLOOKUP(Tabla1[[#This Row],[nemo]],'Nemos y clasificaciones'!$A$1:$C$3000,3,FALSE)</f>
        <v>ETF</v>
      </c>
      <c r="P9267" s="2"/>
      <c r="Q9267" s="2"/>
    </row>
    <row r="9268" spans="1:17" x14ac:dyDescent="0.25">
      <c r="A9268" t="s">
        <v>5871</v>
      </c>
      <c r="B9268" s="1">
        <v>43648</v>
      </c>
      <c r="C9268" s="1">
        <v>43655</v>
      </c>
      <c r="D9268" t="s">
        <v>21</v>
      </c>
      <c r="E9268" t="s">
        <v>872</v>
      </c>
      <c r="F9268">
        <v>0</v>
      </c>
      <c r="G9268">
        <v>1000000</v>
      </c>
      <c r="H9268">
        <v>0</v>
      </c>
      <c r="I9268">
        <v>0</v>
      </c>
      <c r="J9268">
        <v>0</v>
      </c>
      <c r="K9268">
        <v>0.74</v>
      </c>
      <c r="L9268" t="s">
        <v>23</v>
      </c>
      <c r="M9268" s="2">
        <v>740000</v>
      </c>
      <c r="N9268" s="2" t="str">
        <f>VLOOKUP(Tabla1[[#This Row],[nemo]],'Nemos y clasificaciones'!$A$2:$B$5000,2,FALSE)</f>
        <v>ISHARES CURRENCY HEDGED MSCI JAPAN ETF</v>
      </c>
      <c r="O9268" s="2" t="str">
        <f>VLOOKUP(Tabla1[[#This Row],[nemo]],'Nemos y clasificaciones'!$A$1:$C$3000,3,FALSE)</f>
        <v>ETF</v>
      </c>
      <c r="P9268" s="2"/>
      <c r="Q9268" s="2"/>
    </row>
    <row r="9269" spans="1:17" x14ac:dyDescent="0.25">
      <c r="A9269" t="s">
        <v>5049</v>
      </c>
      <c r="B9269" s="1">
        <v>43823</v>
      </c>
      <c r="C9269" s="1">
        <v>43832</v>
      </c>
      <c r="D9269" t="s">
        <v>21</v>
      </c>
      <c r="E9269" t="s">
        <v>872</v>
      </c>
      <c r="F9269">
        <v>0</v>
      </c>
      <c r="G9269">
        <v>1000000</v>
      </c>
      <c r="H9269">
        <v>0</v>
      </c>
      <c r="I9269">
        <v>0</v>
      </c>
      <c r="J9269">
        <v>0</v>
      </c>
      <c r="K9269">
        <v>0.39500000000000002</v>
      </c>
      <c r="L9269" t="s">
        <v>23</v>
      </c>
      <c r="M9269" s="2">
        <v>395000</v>
      </c>
      <c r="N9269" s="2" t="str">
        <f>VLOOKUP(Tabla1[[#This Row],[nemo]],'Nemos y clasificaciones'!$A$2:$B$5000,2,FALSE)</f>
        <v>ISHARES CURRENCY HEDGED MSCI JAPAN ETF</v>
      </c>
      <c r="O9269" s="2" t="str">
        <f>VLOOKUP(Tabla1[[#This Row],[nemo]],'Nemos y clasificaciones'!$A$1:$C$3000,3,FALSE)</f>
        <v>ETF</v>
      </c>
      <c r="P9269" s="2"/>
      <c r="Q9269" s="2"/>
    </row>
    <row r="9270" spans="1:17" x14ac:dyDescent="0.25">
      <c r="A9270" t="s">
        <v>3682</v>
      </c>
      <c r="B9270" s="1">
        <v>44014</v>
      </c>
      <c r="C9270" s="1">
        <v>44021</v>
      </c>
      <c r="D9270" t="s">
        <v>21</v>
      </c>
      <c r="E9270" t="s">
        <v>872</v>
      </c>
      <c r="F9270">
        <v>0</v>
      </c>
      <c r="G9270">
        <v>1000000</v>
      </c>
      <c r="H9270">
        <v>0</v>
      </c>
      <c r="I9270">
        <v>0</v>
      </c>
      <c r="J9270">
        <v>0</v>
      </c>
      <c r="K9270">
        <v>0.307</v>
      </c>
      <c r="L9270" t="s">
        <v>23</v>
      </c>
      <c r="M9270" s="2">
        <v>307000</v>
      </c>
      <c r="N9270" s="2" t="str">
        <f>VLOOKUP(Tabla1[[#This Row],[nemo]],'Nemos y clasificaciones'!$A$2:$B$5000,2,FALSE)</f>
        <v>ISHARES CURRENCY HEDGED MSCI JAPAN ETF</v>
      </c>
      <c r="O9270" s="2" t="str">
        <f>VLOOKUP(Tabla1[[#This Row],[nemo]],'Nemos y clasificaciones'!$A$1:$C$3000,3,FALSE)</f>
        <v>ETF</v>
      </c>
      <c r="P9270" s="2"/>
      <c r="Q9270" s="2"/>
    </row>
    <row r="9271" spans="1:17" x14ac:dyDescent="0.25">
      <c r="A9271" t="s">
        <v>871</v>
      </c>
      <c r="B9271" s="1">
        <v>44379</v>
      </c>
      <c r="C9271" s="1">
        <v>44386</v>
      </c>
      <c r="D9271" t="s">
        <v>21</v>
      </c>
      <c r="E9271" t="s">
        <v>872</v>
      </c>
      <c r="F9271">
        <v>0</v>
      </c>
      <c r="G9271">
        <v>1000000</v>
      </c>
      <c r="H9271">
        <v>0</v>
      </c>
      <c r="I9271">
        <v>0</v>
      </c>
      <c r="J9271">
        <v>0</v>
      </c>
      <c r="K9271">
        <v>0.28799999999999998</v>
      </c>
      <c r="L9271" t="s">
        <v>23</v>
      </c>
      <c r="M9271" s="2">
        <v>288000</v>
      </c>
      <c r="N9271" s="2" t="str">
        <f>VLOOKUP(Tabla1[[#This Row],[nemo]],'Nemos y clasificaciones'!$A$2:$B$5000,2,FALSE)</f>
        <v>ISHARES CURRENCY HEDGED MSCI JAPAN ETF</v>
      </c>
      <c r="O9271" s="2" t="str">
        <f>VLOOKUP(Tabla1[[#This Row],[nemo]],'Nemos y clasificaciones'!$A$1:$C$3000,3,FALSE)</f>
        <v>ETF</v>
      </c>
      <c r="P9271" s="2"/>
      <c r="Q9271" s="2"/>
    </row>
    <row r="9272" spans="1:17" x14ac:dyDescent="0.25">
      <c r="A9272" t="s">
        <v>7666</v>
      </c>
      <c r="B9272" s="1">
        <v>43284</v>
      </c>
      <c r="C9272" s="1">
        <v>43291</v>
      </c>
      <c r="D9272" t="s">
        <v>21</v>
      </c>
      <c r="E9272" t="s">
        <v>872</v>
      </c>
      <c r="F9272">
        <v>0</v>
      </c>
      <c r="G9272">
        <v>1000000</v>
      </c>
      <c r="H9272">
        <v>0</v>
      </c>
      <c r="I9272">
        <v>0</v>
      </c>
      <c r="J9272">
        <v>0</v>
      </c>
      <c r="K9272">
        <v>0.26900000000000002</v>
      </c>
      <c r="L9272" t="s">
        <v>23</v>
      </c>
      <c r="M9272" s="2">
        <v>269000</v>
      </c>
      <c r="N9272" s="2" t="str">
        <f>VLOOKUP(Tabla1[[#This Row],[nemo]],'Nemos y clasificaciones'!$A$2:$B$5000,2,FALSE)</f>
        <v>ISHARES CURRENCY HEDGED MSCI JAPAN ETF</v>
      </c>
      <c r="O9272" s="2" t="str">
        <f>VLOOKUP(Tabla1[[#This Row],[nemo]],'Nemos y clasificaciones'!$A$1:$C$3000,3,FALSE)</f>
        <v>ETF</v>
      </c>
      <c r="P9272" s="2"/>
      <c r="Q9272" s="2"/>
    </row>
    <row r="9273" spans="1:17" x14ac:dyDescent="0.25">
      <c r="A9273" t="s">
        <v>2752</v>
      </c>
      <c r="B9273" s="1">
        <v>44189</v>
      </c>
      <c r="C9273" s="1">
        <v>44200</v>
      </c>
      <c r="D9273" t="s">
        <v>21</v>
      </c>
      <c r="E9273" t="s">
        <v>872</v>
      </c>
      <c r="F9273">
        <v>0</v>
      </c>
      <c r="G9273">
        <v>1000000</v>
      </c>
      <c r="H9273">
        <v>0</v>
      </c>
      <c r="I9273">
        <v>0</v>
      </c>
      <c r="J9273">
        <v>0</v>
      </c>
      <c r="K9273">
        <v>0.124</v>
      </c>
      <c r="L9273" t="s">
        <v>23</v>
      </c>
      <c r="M9273" s="2">
        <v>124000</v>
      </c>
      <c r="N9273" s="2" t="str">
        <f>VLOOKUP(Tabla1[[#This Row],[nemo]],'Nemos y clasificaciones'!$A$2:$B$5000,2,FALSE)</f>
        <v>ISHARES CURRENCY HEDGED MSCI JAPAN ETF</v>
      </c>
      <c r="O9273" s="2" t="str">
        <f>VLOOKUP(Tabla1[[#This Row],[nemo]],'Nemos y clasificaciones'!$A$1:$C$3000,3,FALSE)</f>
        <v>ETF</v>
      </c>
      <c r="P9273" s="2"/>
      <c r="Q9273" s="2"/>
    </row>
    <row r="9274" spans="1:17" x14ac:dyDescent="0.25">
      <c r="A9274" t="s">
        <v>7006</v>
      </c>
      <c r="B9274" s="1">
        <v>43462</v>
      </c>
      <c r="C9274" s="1">
        <v>43469</v>
      </c>
      <c r="D9274" t="s">
        <v>21</v>
      </c>
      <c r="E9274" t="s">
        <v>872</v>
      </c>
      <c r="F9274">
        <v>0</v>
      </c>
      <c r="G9274">
        <v>1000000</v>
      </c>
      <c r="H9274">
        <v>0</v>
      </c>
      <c r="I9274">
        <v>0</v>
      </c>
      <c r="J9274">
        <v>0</v>
      </c>
      <c r="K9274">
        <v>0.11700000000000001</v>
      </c>
      <c r="L9274" t="s">
        <v>23</v>
      </c>
      <c r="M9274" s="2">
        <v>117000</v>
      </c>
      <c r="N9274" s="2" t="str">
        <f>VLOOKUP(Tabla1[[#This Row],[nemo]],'Nemos y clasificaciones'!$A$2:$B$5000,2,FALSE)</f>
        <v>ISHARES CURRENCY HEDGED MSCI JAPAN ETF</v>
      </c>
      <c r="O9274" s="2" t="str">
        <f>VLOOKUP(Tabla1[[#This Row],[nemo]],'Nemos y clasificaciones'!$A$1:$C$3000,3,FALSE)</f>
        <v>ETF</v>
      </c>
      <c r="P9274" s="2"/>
      <c r="Q9274" s="2"/>
    </row>
    <row r="9275" spans="1:17" x14ac:dyDescent="0.25">
      <c r="A9275" t="s">
        <v>5634</v>
      </c>
      <c r="B9275" s="1">
        <v>43648</v>
      </c>
      <c r="C9275" s="1">
        <v>43655</v>
      </c>
      <c r="D9275" t="s">
        <v>21</v>
      </c>
      <c r="E9275" t="s">
        <v>874</v>
      </c>
      <c r="F9275">
        <v>0</v>
      </c>
      <c r="G9275">
        <v>1000000</v>
      </c>
      <c r="H9275">
        <v>0</v>
      </c>
      <c r="I9275">
        <v>0</v>
      </c>
      <c r="J9275">
        <v>0</v>
      </c>
      <c r="K9275">
        <v>1.08</v>
      </c>
      <c r="L9275" t="s">
        <v>16</v>
      </c>
      <c r="M9275" s="2">
        <v>1080000</v>
      </c>
      <c r="N9275" s="2" t="str">
        <f>VLOOKUP(Tabla1[[#This Row],[nemo]],'Nemos y clasificaciones'!$A$2:$B$5000,2,FALSE)</f>
        <v>ISHARES CURR HEDGED MSCI EUROZONE ETF</v>
      </c>
      <c r="O9275" s="2" t="str">
        <f>VLOOKUP(Tabla1[[#This Row],[nemo]],'Nemos y clasificaciones'!$A$1:$C$3000,3,FALSE)</f>
        <v>ETF</v>
      </c>
      <c r="P9275" s="2"/>
      <c r="Q9275" s="2"/>
    </row>
    <row r="9276" spans="1:17" x14ac:dyDescent="0.25">
      <c r="A9276" t="s">
        <v>7665</v>
      </c>
      <c r="B9276" s="1">
        <v>43284</v>
      </c>
      <c r="C9276" s="1">
        <v>43291</v>
      </c>
      <c r="D9276" t="s">
        <v>21</v>
      </c>
      <c r="E9276" t="s">
        <v>874</v>
      </c>
      <c r="F9276">
        <v>0</v>
      </c>
      <c r="G9276">
        <v>1000000</v>
      </c>
      <c r="H9276">
        <v>0</v>
      </c>
      <c r="I9276">
        <v>0</v>
      </c>
      <c r="J9276">
        <v>0</v>
      </c>
      <c r="K9276">
        <v>0.76100000000000001</v>
      </c>
      <c r="L9276" t="s">
        <v>23</v>
      </c>
      <c r="M9276" s="2">
        <v>761000</v>
      </c>
      <c r="N9276" s="2" t="str">
        <f>VLOOKUP(Tabla1[[#This Row],[nemo]],'Nemos y clasificaciones'!$A$2:$B$5000,2,FALSE)</f>
        <v>ISHARES CURR HEDGED MSCI EUROZONE ETF</v>
      </c>
      <c r="O9276" s="2" t="str">
        <f>VLOOKUP(Tabla1[[#This Row],[nemo]],'Nemos y clasificaciones'!$A$1:$C$3000,3,FALSE)</f>
        <v>ETF</v>
      </c>
      <c r="P9276" s="2"/>
      <c r="Q9276" s="2"/>
    </row>
    <row r="9277" spans="1:17" x14ac:dyDescent="0.25">
      <c r="A9277" t="s">
        <v>5323</v>
      </c>
      <c r="B9277" s="1">
        <v>43802</v>
      </c>
      <c r="C9277" s="1">
        <v>43808</v>
      </c>
      <c r="D9277" t="s">
        <v>21</v>
      </c>
      <c r="E9277" t="s">
        <v>874</v>
      </c>
      <c r="F9277">
        <v>0</v>
      </c>
      <c r="G9277">
        <v>1000000</v>
      </c>
      <c r="H9277">
        <v>0</v>
      </c>
      <c r="I9277">
        <v>0</v>
      </c>
      <c r="J9277">
        <v>0</v>
      </c>
      <c r="K9277">
        <v>0.56599999999999995</v>
      </c>
      <c r="L9277" t="s">
        <v>23</v>
      </c>
      <c r="M9277" s="2">
        <v>566000</v>
      </c>
      <c r="N9277" s="2" t="str">
        <f>VLOOKUP(Tabla1[[#This Row],[nemo]],'Nemos y clasificaciones'!$A$2:$B$5000,2,FALSE)</f>
        <v>ISHARES CURR HEDGED MSCI EUROZONE ETF</v>
      </c>
      <c r="O9277" s="2" t="str">
        <f>VLOOKUP(Tabla1[[#This Row],[nemo]],'Nemos y clasificaciones'!$A$1:$C$3000,3,FALSE)</f>
        <v>ETF</v>
      </c>
      <c r="P9277" s="2"/>
      <c r="Q9277" s="2"/>
    </row>
    <row r="9278" spans="1:17" x14ac:dyDescent="0.25">
      <c r="A9278" t="s">
        <v>2751</v>
      </c>
      <c r="B9278" s="1">
        <v>44189</v>
      </c>
      <c r="C9278" s="1">
        <v>44200</v>
      </c>
      <c r="D9278" t="s">
        <v>21</v>
      </c>
      <c r="E9278" t="s">
        <v>874</v>
      </c>
      <c r="F9278">
        <v>0</v>
      </c>
      <c r="G9278">
        <v>1000000</v>
      </c>
      <c r="H9278">
        <v>0</v>
      </c>
      <c r="I9278">
        <v>0</v>
      </c>
      <c r="J9278">
        <v>0</v>
      </c>
      <c r="K9278">
        <v>0.47299999999999998</v>
      </c>
      <c r="L9278" t="s">
        <v>23</v>
      </c>
      <c r="M9278" s="2">
        <v>473000</v>
      </c>
      <c r="N9278" s="2" t="str">
        <f>VLOOKUP(Tabla1[[#This Row],[nemo]],'Nemos y clasificaciones'!$A$2:$B$5000,2,FALSE)</f>
        <v>ISHARES CURR HEDGED MSCI EUROZONE ETF</v>
      </c>
      <c r="O9278" s="2" t="str">
        <f>VLOOKUP(Tabla1[[#This Row],[nemo]],'Nemos y clasificaciones'!$A$1:$C$3000,3,FALSE)</f>
        <v>ETF</v>
      </c>
      <c r="P9278" s="2"/>
      <c r="Q9278" s="2"/>
    </row>
    <row r="9279" spans="1:17" x14ac:dyDescent="0.25">
      <c r="A9279" t="s">
        <v>873</v>
      </c>
      <c r="B9279" s="1">
        <v>44379</v>
      </c>
      <c r="C9279" s="1">
        <v>44386</v>
      </c>
      <c r="D9279" t="s">
        <v>21</v>
      </c>
      <c r="E9279" t="s">
        <v>874</v>
      </c>
      <c r="F9279">
        <v>0</v>
      </c>
      <c r="G9279">
        <v>1000000</v>
      </c>
      <c r="H9279">
        <v>0</v>
      </c>
      <c r="I9279">
        <v>0</v>
      </c>
      <c r="J9279">
        <v>0</v>
      </c>
      <c r="K9279">
        <v>0.38600000000000001</v>
      </c>
      <c r="L9279" t="s">
        <v>23</v>
      </c>
      <c r="M9279" s="2">
        <v>386000</v>
      </c>
      <c r="N9279" s="2" t="str">
        <f>VLOOKUP(Tabla1[[#This Row],[nemo]],'Nemos y clasificaciones'!$A$2:$B$5000,2,FALSE)</f>
        <v>ISHARES CURR HEDGED MSCI EUROZONE ETF</v>
      </c>
      <c r="O9279" s="2" t="str">
        <f>VLOOKUP(Tabla1[[#This Row],[nemo]],'Nemos y clasificaciones'!$A$1:$C$3000,3,FALSE)</f>
        <v>ETF</v>
      </c>
      <c r="P9279" s="2"/>
      <c r="Q9279" s="2"/>
    </row>
    <row r="9280" spans="1:17" x14ac:dyDescent="0.25">
      <c r="A9280" t="s">
        <v>5324</v>
      </c>
      <c r="B9280" s="1">
        <v>43802</v>
      </c>
      <c r="C9280" s="1">
        <v>43808</v>
      </c>
      <c r="D9280" t="s">
        <v>21</v>
      </c>
      <c r="E9280" t="s">
        <v>874</v>
      </c>
      <c r="F9280">
        <v>0</v>
      </c>
      <c r="G9280">
        <v>1000000</v>
      </c>
      <c r="H9280">
        <v>0</v>
      </c>
      <c r="I9280">
        <v>0</v>
      </c>
      <c r="J9280">
        <v>0</v>
      </c>
      <c r="K9280">
        <v>0.26800000000000002</v>
      </c>
      <c r="L9280" t="s">
        <v>23</v>
      </c>
      <c r="M9280" s="2">
        <v>268000</v>
      </c>
      <c r="N9280" s="2" t="str">
        <f>VLOOKUP(Tabla1[[#This Row],[nemo]],'Nemos y clasificaciones'!$A$2:$B$5000,2,FALSE)</f>
        <v>ISHARES CURR HEDGED MSCI EUROZONE ETF</v>
      </c>
      <c r="O9280" s="2" t="str">
        <f>VLOOKUP(Tabla1[[#This Row],[nemo]],'Nemos y clasificaciones'!$A$1:$C$3000,3,FALSE)</f>
        <v>ETF</v>
      </c>
      <c r="P9280" s="2"/>
      <c r="Q9280" s="2"/>
    </row>
    <row r="9281" spans="1:17" x14ac:dyDescent="0.25">
      <c r="A9281" t="s">
        <v>3683</v>
      </c>
      <c r="B9281" s="1">
        <v>44014</v>
      </c>
      <c r="C9281" s="1">
        <v>44021</v>
      </c>
      <c r="D9281" t="s">
        <v>21</v>
      </c>
      <c r="E9281" t="s">
        <v>874</v>
      </c>
      <c r="F9281">
        <v>0</v>
      </c>
      <c r="G9281">
        <v>1000000</v>
      </c>
      <c r="H9281">
        <v>0</v>
      </c>
      <c r="I9281">
        <v>0</v>
      </c>
      <c r="J9281">
        <v>0</v>
      </c>
      <c r="K9281">
        <v>0.25</v>
      </c>
      <c r="L9281" t="s">
        <v>23</v>
      </c>
      <c r="M9281" s="2">
        <v>250000</v>
      </c>
      <c r="N9281" s="2" t="str">
        <f>VLOOKUP(Tabla1[[#This Row],[nemo]],'Nemos y clasificaciones'!$A$2:$B$5000,2,FALSE)</f>
        <v>ISHARES CURR HEDGED MSCI EUROZONE ETF</v>
      </c>
      <c r="O9281" s="2" t="str">
        <f>VLOOKUP(Tabla1[[#This Row],[nemo]],'Nemos y clasificaciones'!$A$1:$C$3000,3,FALSE)</f>
        <v>ETF</v>
      </c>
      <c r="P9281" s="2"/>
      <c r="Q9281" s="2"/>
    </row>
    <row r="9282" spans="1:17" x14ac:dyDescent="0.25">
      <c r="A9282" t="s">
        <v>7007</v>
      </c>
      <c r="B9282" s="1">
        <v>43462</v>
      </c>
      <c r="C9282" s="1">
        <v>43469</v>
      </c>
      <c r="D9282" t="s">
        <v>21</v>
      </c>
      <c r="E9282" t="s">
        <v>874</v>
      </c>
      <c r="F9282">
        <v>0</v>
      </c>
      <c r="G9282">
        <v>1000000</v>
      </c>
      <c r="H9282">
        <v>0</v>
      </c>
      <c r="I9282">
        <v>0</v>
      </c>
      <c r="J9282">
        <v>0</v>
      </c>
      <c r="K9282">
        <v>0.14000000000000001</v>
      </c>
      <c r="L9282" t="s">
        <v>23</v>
      </c>
      <c r="M9282" s="2">
        <v>140000</v>
      </c>
      <c r="N9282" s="2" t="str">
        <f>VLOOKUP(Tabla1[[#This Row],[nemo]],'Nemos y clasificaciones'!$A$2:$B$5000,2,FALSE)</f>
        <v>ISHARES CURR HEDGED MSCI EUROZONE ETF</v>
      </c>
      <c r="O9282" s="2" t="str">
        <f>VLOOKUP(Tabla1[[#This Row],[nemo]],'Nemos y clasificaciones'!$A$1:$C$3000,3,FALSE)</f>
        <v>ETF</v>
      </c>
      <c r="P9282" s="2"/>
      <c r="Q9282" s="2"/>
    </row>
    <row r="9283" spans="1:17" x14ac:dyDescent="0.25">
      <c r="A9283" t="s">
        <v>5048</v>
      </c>
      <c r="B9283" s="1">
        <v>43823</v>
      </c>
      <c r="C9283" s="1">
        <v>43832</v>
      </c>
      <c r="D9283" t="s">
        <v>21</v>
      </c>
      <c r="E9283" t="s">
        <v>874</v>
      </c>
      <c r="F9283">
        <v>0</v>
      </c>
      <c r="G9283">
        <v>1000000</v>
      </c>
      <c r="H9283">
        <v>0</v>
      </c>
      <c r="I9283">
        <v>0</v>
      </c>
      <c r="J9283">
        <v>0</v>
      </c>
      <c r="K9283">
        <v>0.124</v>
      </c>
      <c r="L9283" t="s">
        <v>23</v>
      </c>
      <c r="M9283" s="2">
        <v>124000</v>
      </c>
      <c r="N9283" s="2" t="str">
        <f>VLOOKUP(Tabla1[[#This Row],[nemo]],'Nemos y clasificaciones'!$A$2:$B$5000,2,FALSE)</f>
        <v>ISHARES CURR HEDGED MSCI EUROZONE ETF</v>
      </c>
      <c r="O9283" s="2" t="str">
        <f>VLOOKUP(Tabla1[[#This Row],[nemo]],'Nemos y clasificaciones'!$A$1:$C$3000,3,FALSE)</f>
        <v>ETF</v>
      </c>
      <c r="P9283" s="2"/>
      <c r="Q9283" s="2"/>
    </row>
    <row r="9284" spans="1:17" x14ac:dyDescent="0.25">
      <c r="A9284" t="s">
        <v>1801</v>
      </c>
      <c r="B9284" s="1">
        <v>44329</v>
      </c>
      <c r="C9284" s="1">
        <v>44336</v>
      </c>
      <c r="D9284" t="s">
        <v>14</v>
      </c>
      <c r="E9284" t="s">
        <v>1802</v>
      </c>
      <c r="F9284">
        <v>0</v>
      </c>
      <c r="G9284">
        <v>577323671</v>
      </c>
      <c r="H9284">
        <v>0</v>
      </c>
      <c r="I9284">
        <v>0</v>
      </c>
      <c r="J9284">
        <v>0</v>
      </c>
      <c r="K9284">
        <v>33.523000000000003</v>
      </c>
      <c r="L9284" t="s">
        <v>54</v>
      </c>
      <c r="M9284" s="2">
        <v>19353621422.932999</v>
      </c>
      <c r="N9284" s="2" t="str">
        <f>VLOOKUP(Tabla1[[#This Row],[nemo]],'Nemos y clasificaciones'!$A$2:$B$5000,2,FALSE)</f>
        <v>HORTIFRUT S.A.</v>
      </c>
      <c r="O9284" s="2" t="str">
        <f>VLOOKUP(Tabla1[[#This Row],[nemo]],'Nemos y clasificaciones'!$A$1:$C$3000,3,FALSE)</f>
        <v>Alimentos, bebidas y tabaco</v>
      </c>
      <c r="P9284" s="2"/>
      <c r="Q9284" s="2"/>
    </row>
    <row r="9285" spans="1:17" x14ac:dyDescent="0.25">
      <c r="A9285" t="s">
        <v>6282</v>
      </c>
      <c r="B9285" s="1">
        <v>43602</v>
      </c>
      <c r="C9285" s="1">
        <v>43609</v>
      </c>
      <c r="D9285" t="s">
        <v>14</v>
      </c>
      <c r="E9285" t="s">
        <v>1802</v>
      </c>
      <c r="F9285">
        <v>0</v>
      </c>
      <c r="G9285">
        <v>525546131</v>
      </c>
      <c r="H9285">
        <v>0</v>
      </c>
      <c r="I9285">
        <v>0</v>
      </c>
      <c r="J9285">
        <v>0</v>
      </c>
      <c r="K9285">
        <v>14.214</v>
      </c>
      <c r="L9285" t="s">
        <v>54</v>
      </c>
      <c r="M9285" s="2">
        <v>7470112706.0340004</v>
      </c>
      <c r="N9285" s="2" t="str">
        <f>VLOOKUP(Tabla1[[#This Row],[nemo]],'Nemos y clasificaciones'!$A$2:$B$5000,2,FALSE)</f>
        <v>HORTIFRUT S.A.</v>
      </c>
      <c r="O9285" s="2" t="str">
        <f>VLOOKUP(Tabla1[[#This Row],[nemo]],'Nemos y clasificaciones'!$A$1:$C$3000,3,FALSE)</f>
        <v>Alimentos, bebidas y tabaco</v>
      </c>
      <c r="P9285" s="2"/>
      <c r="Q9285" s="2"/>
    </row>
    <row r="9286" spans="1:17" x14ac:dyDescent="0.25">
      <c r="A9286" t="s">
        <v>7283</v>
      </c>
      <c r="B9286" s="1">
        <v>43421</v>
      </c>
      <c r="C9286" s="1">
        <v>43427</v>
      </c>
      <c r="D9286" t="s">
        <v>14</v>
      </c>
      <c r="E9286" t="s">
        <v>1802</v>
      </c>
      <c r="F9286">
        <v>0</v>
      </c>
      <c r="G9286">
        <v>525546131</v>
      </c>
      <c r="H9286">
        <v>0</v>
      </c>
      <c r="I9286">
        <v>0</v>
      </c>
      <c r="J9286">
        <v>0</v>
      </c>
      <c r="K9286">
        <v>9.4139999999999997</v>
      </c>
      <c r="L9286" t="s">
        <v>16</v>
      </c>
      <c r="M9286" s="2">
        <v>4947491277.2340002</v>
      </c>
      <c r="N9286" s="2" t="str">
        <f>VLOOKUP(Tabla1[[#This Row],[nemo]],'Nemos y clasificaciones'!$A$2:$B$5000,2,FALSE)</f>
        <v>HORTIFRUT S.A.</v>
      </c>
      <c r="O9286" s="2" t="str">
        <f>VLOOKUP(Tabla1[[#This Row],[nemo]],'Nemos y clasificaciones'!$A$1:$C$3000,3,FALSE)</f>
        <v>Alimentos, bebidas y tabaco</v>
      </c>
      <c r="P9286" s="2"/>
      <c r="Q9286" s="2"/>
    </row>
    <row r="9287" spans="1:17" x14ac:dyDescent="0.25">
      <c r="A9287" t="s">
        <v>9556</v>
      </c>
      <c r="B9287" s="1">
        <v>42868</v>
      </c>
      <c r="C9287" s="1">
        <v>42874</v>
      </c>
      <c r="D9287" t="s">
        <v>14</v>
      </c>
      <c r="E9287" t="s">
        <v>1802</v>
      </c>
      <c r="F9287">
        <v>0</v>
      </c>
      <c r="G9287">
        <v>435520079</v>
      </c>
      <c r="H9287">
        <v>0</v>
      </c>
      <c r="I9287">
        <v>0</v>
      </c>
      <c r="J9287">
        <v>0</v>
      </c>
      <c r="K9287">
        <v>11.221</v>
      </c>
      <c r="L9287" t="s">
        <v>54</v>
      </c>
      <c r="M9287" s="2">
        <v>4886970806.4589996</v>
      </c>
      <c r="N9287" s="2" t="str">
        <f>VLOOKUP(Tabla1[[#This Row],[nemo]],'Nemos y clasificaciones'!$A$2:$B$5000,2,FALSE)</f>
        <v>HORTIFRUT S.A.</v>
      </c>
      <c r="O9287" s="2" t="str">
        <f>VLOOKUP(Tabla1[[#This Row],[nemo]],'Nemos y clasificaciones'!$A$1:$C$3000,3,FALSE)</f>
        <v>Alimentos, bebidas y tabaco</v>
      </c>
      <c r="P9287" s="2"/>
      <c r="Q9287" s="2"/>
    </row>
    <row r="9288" spans="1:17" x14ac:dyDescent="0.25">
      <c r="A9288" t="s">
        <v>8061</v>
      </c>
      <c r="B9288" s="1">
        <v>43238</v>
      </c>
      <c r="C9288" s="1">
        <v>43245</v>
      </c>
      <c r="D9288" t="s">
        <v>14</v>
      </c>
      <c r="E9288" t="s">
        <v>1802</v>
      </c>
      <c r="F9288">
        <v>0</v>
      </c>
      <c r="G9288">
        <v>435520079</v>
      </c>
      <c r="H9288">
        <v>0</v>
      </c>
      <c r="I9288">
        <v>0</v>
      </c>
      <c r="J9288">
        <v>0</v>
      </c>
      <c r="K9288">
        <v>8.9740000000000002</v>
      </c>
      <c r="L9288" t="s">
        <v>16</v>
      </c>
      <c r="M9288" s="2">
        <v>3908357188.9460001</v>
      </c>
      <c r="N9288" s="2" t="str">
        <f>VLOOKUP(Tabla1[[#This Row],[nemo]],'Nemos y clasificaciones'!$A$2:$B$5000,2,FALSE)</f>
        <v>HORTIFRUT S.A.</v>
      </c>
      <c r="O9288" s="2" t="str">
        <f>VLOOKUP(Tabla1[[#This Row],[nemo]],'Nemos y clasificaciones'!$A$1:$C$3000,3,FALSE)</f>
        <v>Alimentos, bebidas y tabaco</v>
      </c>
      <c r="P9288" s="2"/>
      <c r="Q9288" s="2"/>
    </row>
    <row r="9289" spans="1:17" x14ac:dyDescent="0.25">
      <c r="A9289" t="s">
        <v>10191</v>
      </c>
      <c r="B9289" s="1">
        <v>42658</v>
      </c>
      <c r="C9289" s="1">
        <v>42664</v>
      </c>
      <c r="D9289" t="s">
        <v>14</v>
      </c>
      <c r="E9289" t="s">
        <v>1802</v>
      </c>
      <c r="F9289">
        <v>0</v>
      </c>
      <c r="G9289">
        <v>435520079</v>
      </c>
      <c r="H9289">
        <v>0</v>
      </c>
      <c r="I9289">
        <v>0</v>
      </c>
      <c r="J9289">
        <v>0</v>
      </c>
      <c r="K9289">
        <v>8.7149999999999999</v>
      </c>
      <c r="L9289" t="s">
        <v>16</v>
      </c>
      <c r="M9289" s="2">
        <v>3795557488.4850001</v>
      </c>
      <c r="N9289" s="2" t="str">
        <f>VLOOKUP(Tabla1[[#This Row],[nemo]],'Nemos y clasificaciones'!$A$2:$B$5000,2,FALSE)</f>
        <v>HORTIFRUT S.A.</v>
      </c>
      <c r="O9289" s="2" t="str">
        <f>VLOOKUP(Tabla1[[#This Row],[nemo]],'Nemos y clasificaciones'!$A$1:$C$3000,3,FALSE)</f>
        <v>Alimentos, bebidas y tabaco</v>
      </c>
      <c r="P9289" s="2"/>
      <c r="Q9289" s="2"/>
    </row>
    <row r="9290" spans="1:17" x14ac:dyDescent="0.25">
      <c r="A9290" t="s">
        <v>7283</v>
      </c>
      <c r="B9290" s="1">
        <v>43022</v>
      </c>
      <c r="C9290" s="1">
        <v>43028</v>
      </c>
      <c r="D9290" t="s">
        <v>14</v>
      </c>
      <c r="E9290" t="s">
        <v>1802</v>
      </c>
      <c r="F9290">
        <v>0</v>
      </c>
      <c r="G9290">
        <v>435520079</v>
      </c>
      <c r="H9290">
        <v>0</v>
      </c>
      <c r="I9290">
        <v>0</v>
      </c>
      <c r="J9290">
        <v>0</v>
      </c>
      <c r="K9290">
        <v>8.7100000000000009</v>
      </c>
      <c r="L9290" t="s">
        <v>16</v>
      </c>
      <c r="M9290" s="2">
        <v>3793379888.0900002</v>
      </c>
      <c r="N9290" s="2" t="str">
        <f>VLOOKUP(Tabla1[[#This Row],[nemo]],'Nemos y clasificaciones'!$A$2:$B$5000,2,FALSE)</f>
        <v>HORTIFRUT S.A.</v>
      </c>
      <c r="O9290" s="2" t="str">
        <f>VLOOKUP(Tabla1[[#This Row],[nemo]],'Nemos y clasificaciones'!$A$1:$C$3000,3,FALSE)</f>
        <v>Alimentos, bebidas y tabaco</v>
      </c>
      <c r="P9290" s="2"/>
      <c r="Q9290" s="2"/>
    </row>
    <row r="9291" spans="1:17" x14ac:dyDescent="0.25">
      <c r="A9291" t="s">
        <v>4326</v>
      </c>
      <c r="B9291" s="1">
        <v>43966</v>
      </c>
      <c r="C9291" s="1">
        <v>43973</v>
      </c>
      <c r="D9291" t="s">
        <v>14</v>
      </c>
      <c r="E9291" t="s">
        <v>1802</v>
      </c>
      <c r="F9291">
        <v>0</v>
      </c>
      <c r="G9291">
        <v>577323671</v>
      </c>
      <c r="H9291">
        <v>0</v>
      </c>
      <c r="I9291">
        <v>0</v>
      </c>
      <c r="J9291">
        <v>0</v>
      </c>
      <c r="K9291">
        <v>6.24</v>
      </c>
      <c r="L9291" t="s">
        <v>16</v>
      </c>
      <c r="M9291" s="2">
        <v>3602499707.04</v>
      </c>
      <c r="N9291" s="2" t="str">
        <f>VLOOKUP(Tabla1[[#This Row],[nemo]],'Nemos y clasificaciones'!$A$2:$B$5000,2,FALSE)</f>
        <v>HORTIFRUT S.A.</v>
      </c>
      <c r="O9291" s="2" t="str">
        <f>VLOOKUP(Tabla1[[#This Row],[nemo]],'Nemos y clasificaciones'!$A$1:$C$3000,3,FALSE)</f>
        <v>Alimentos, bebidas y tabaco</v>
      </c>
      <c r="P9291" s="2"/>
      <c r="Q9291" s="2"/>
    </row>
    <row r="9292" spans="1:17" x14ac:dyDescent="0.25">
      <c r="A9292" t="s">
        <v>11199</v>
      </c>
      <c r="B9292" s="1">
        <v>42294</v>
      </c>
      <c r="C9292" s="1">
        <v>42300</v>
      </c>
      <c r="D9292" t="s">
        <v>14</v>
      </c>
      <c r="E9292" t="s">
        <v>1802</v>
      </c>
      <c r="F9292">
        <v>0</v>
      </c>
      <c r="G9292">
        <v>435520079</v>
      </c>
      <c r="H9292">
        <v>0</v>
      </c>
      <c r="I9292">
        <v>0</v>
      </c>
      <c r="J9292">
        <v>0</v>
      </c>
      <c r="K9292">
        <v>6.0650000000000004</v>
      </c>
      <c r="L9292" t="s">
        <v>16</v>
      </c>
      <c r="M9292" s="2">
        <v>2641429279.1350002</v>
      </c>
      <c r="N9292" s="2" t="str">
        <f>VLOOKUP(Tabla1[[#This Row],[nemo]],'Nemos y clasificaciones'!$A$2:$B$5000,2,FALSE)</f>
        <v>HORTIFRUT S.A.</v>
      </c>
      <c r="O9292" s="2" t="str">
        <f>VLOOKUP(Tabla1[[#This Row],[nemo]],'Nemos y clasificaciones'!$A$1:$C$3000,3,FALSE)</f>
        <v>Alimentos, bebidas y tabaco</v>
      </c>
      <c r="P9292" s="2"/>
      <c r="Q9292" s="2"/>
    </row>
    <row r="9293" spans="1:17" x14ac:dyDescent="0.25">
      <c r="A9293" t="s">
        <v>10572</v>
      </c>
      <c r="B9293" s="1">
        <v>42504</v>
      </c>
      <c r="C9293" s="1">
        <v>42510</v>
      </c>
      <c r="D9293" t="s">
        <v>14</v>
      </c>
      <c r="E9293" t="s">
        <v>1802</v>
      </c>
      <c r="F9293">
        <v>0</v>
      </c>
      <c r="G9293">
        <v>435520079</v>
      </c>
      <c r="H9293">
        <v>0</v>
      </c>
      <c r="I9293">
        <v>0</v>
      </c>
      <c r="J9293">
        <v>0</v>
      </c>
      <c r="K9293">
        <v>4.548</v>
      </c>
      <c r="L9293" t="s">
        <v>16</v>
      </c>
      <c r="M9293" s="2">
        <v>1980745319.2920001</v>
      </c>
      <c r="N9293" s="2" t="str">
        <f>VLOOKUP(Tabla1[[#This Row],[nemo]],'Nemos y clasificaciones'!$A$2:$B$5000,2,FALSE)</f>
        <v>HORTIFRUT S.A.</v>
      </c>
      <c r="O9293" s="2" t="str">
        <f>VLOOKUP(Tabla1[[#This Row],[nemo]],'Nemos y clasificaciones'!$A$1:$C$3000,3,FALSE)</f>
        <v>Alimentos, bebidas y tabaco</v>
      </c>
      <c r="P9293" s="2"/>
      <c r="Q9293" s="2"/>
    </row>
    <row r="9294" spans="1:17" x14ac:dyDescent="0.25">
      <c r="A9294" t="s">
        <v>11612</v>
      </c>
      <c r="B9294" s="1">
        <v>42139</v>
      </c>
      <c r="C9294" s="1">
        <v>42146</v>
      </c>
      <c r="D9294" t="s">
        <v>14</v>
      </c>
      <c r="E9294" t="s">
        <v>1802</v>
      </c>
      <c r="F9294">
        <v>0</v>
      </c>
      <c r="G9294">
        <v>435520079</v>
      </c>
      <c r="H9294">
        <v>0</v>
      </c>
      <c r="I9294">
        <v>0</v>
      </c>
      <c r="J9294">
        <v>0</v>
      </c>
      <c r="K9294">
        <v>4.0289999999999999</v>
      </c>
      <c r="L9294" t="s">
        <v>16</v>
      </c>
      <c r="M9294" s="2">
        <v>1754710398.2909999</v>
      </c>
      <c r="N9294" s="2" t="str">
        <f>VLOOKUP(Tabla1[[#This Row],[nemo]],'Nemos y clasificaciones'!$A$2:$B$5000,2,FALSE)</f>
        <v>HORTIFRUT S.A.</v>
      </c>
      <c r="O9294" s="2" t="str">
        <f>VLOOKUP(Tabla1[[#This Row],[nemo]],'Nemos y clasificaciones'!$A$1:$C$3000,3,FALSE)</f>
        <v>Alimentos, bebidas y tabaco</v>
      </c>
      <c r="P9294" s="2"/>
      <c r="Q9294" s="2"/>
    </row>
    <row r="9295" spans="1:17" x14ac:dyDescent="0.25">
      <c r="A9295" t="s">
        <v>5786</v>
      </c>
      <c r="B9295" s="1">
        <v>43649</v>
      </c>
      <c r="C9295" s="1">
        <v>43684</v>
      </c>
      <c r="D9295" t="s">
        <v>14</v>
      </c>
      <c r="E9295" t="s">
        <v>1802</v>
      </c>
      <c r="F9295">
        <v>525546131</v>
      </c>
      <c r="G9295">
        <v>0</v>
      </c>
      <c r="H9295">
        <v>586546131</v>
      </c>
      <c r="I9295">
        <v>1857.9</v>
      </c>
      <c r="J9295">
        <v>1853.96</v>
      </c>
      <c r="K9295">
        <v>1820</v>
      </c>
      <c r="L9295" t="s">
        <v>19</v>
      </c>
      <c r="M9295" s="2">
        <v>0</v>
      </c>
      <c r="N9295" s="2" t="str">
        <f>VLOOKUP(Tabla1[[#This Row],[nemo]],'Nemos y clasificaciones'!$A$2:$B$5000,2,FALSE)</f>
        <v>HORTIFRUT S.A.</v>
      </c>
      <c r="O9295" s="2" t="str">
        <f>VLOOKUP(Tabla1[[#This Row],[nemo]],'Nemos y clasificaciones'!$A$1:$C$3000,3,FALSE)</f>
        <v>Alimentos, bebidas y tabaco</v>
      </c>
      <c r="P9295" s="2"/>
      <c r="Q9295" s="2"/>
    </row>
    <row r="9296" spans="1:17" x14ac:dyDescent="0.25">
      <c r="A9296" t="s">
        <v>9599</v>
      </c>
      <c r="B9296" s="1">
        <v>42864</v>
      </c>
      <c r="C9296" s="1">
        <v>42870</v>
      </c>
      <c r="D9296" t="s">
        <v>14</v>
      </c>
      <c r="E9296" t="s">
        <v>6259</v>
      </c>
      <c r="F9296">
        <v>0</v>
      </c>
      <c r="G9296">
        <v>68771</v>
      </c>
      <c r="H9296">
        <v>0</v>
      </c>
      <c r="I9296">
        <v>0</v>
      </c>
      <c r="J9296">
        <v>0</v>
      </c>
      <c r="K9296">
        <v>2750</v>
      </c>
      <c r="L9296" t="s">
        <v>19</v>
      </c>
      <c r="M9296" s="2">
        <v>189120250</v>
      </c>
      <c r="N9296" s="2" t="str">
        <f>VLOOKUP(Tabla1[[#This Row],[nemo]],'Nemos y clasificaciones'!$A$2:$B$5000,2,FALSE)</f>
        <v>SOCIEDAD HIPODROMO CHILE S.A. SERIE A</v>
      </c>
      <c r="O9296" s="2" t="str">
        <f>VLOOKUP(Tabla1[[#This Row],[nemo]],'Nemos y clasificaciones'!$A$1:$C$3000,3,FALSE)</f>
        <v>Recreación y servicios educacionales</v>
      </c>
      <c r="P9296" s="2"/>
      <c r="Q9296" s="2"/>
    </row>
    <row r="9297" spans="1:17" x14ac:dyDescent="0.25">
      <c r="A9297" t="s">
        <v>11759</v>
      </c>
      <c r="B9297" s="1">
        <v>42121</v>
      </c>
      <c r="C9297" s="1">
        <v>42128</v>
      </c>
      <c r="D9297" t="s">
        <v>14</v>
      </c>
      <c r="E9297" t="s">
        <v>6259</v>
      </c>
      <c r="F9297">
        <v>0</v>
      </c>
      <c r="G9297">
        <v>68771</v>
      </c>
      <c r="H9297">
        <v>0</v>
      </c>
      <c r="I9297">
        <v>0</v>
      </c>
      <c r="J9297">
        <v>0</v>
      </c>
      <c r="K9297">
        <v>2317.4499999999998</v>
      </c>
      <c r="L9297" t="s">
        <v>19</v>
      </c>
      <c r="M9297" s="2">
        <v>159373353.94999999</v>
      </c>
      <c r="N9297" s="2" t="str">
        <f>VLOOKUP(Tabla1[[#This Row],[nemo]],'Nemos y clasificaciones'!$A$2:$B$5000,2,FALSE)</f>
        <v>SOCIEDAD HIPODROMO CHILE S.A. SERIE A</v>
      </c>
      <c r="O9297" s="2" t="str">
        <f>VLOOKUP(Tabla1[[#This Row],[nemo]],'Nemos y clasificaciones'!$A$1:$C$3000,3,FALSE)</f>
        <v>Recreación y servicios educacionales</v>
      </c>
      <c r="P9297" s="2"/>
      <c r="Q9297" s="2"/>
    </row>
    <row r="9298" spans="1:17" x14ac:dyDescent="0.25">
      <c r="A9298" t="s">
        <v>6256</v>
      </c>
      <c r="B9298" s="1">
        <v>43602</v>
      </c>
      <c r="C9298" s="1">
        <v>43609</v>
      </c>
      <c r="D9298" t="s">
        <v>14</v>
      </c>
      <c r="E9298" t="s">
        <v>6259</v>
      </c>
      <c r="F9298">
        <v>0</v>
      </c>
      <c r="G9298">
        <v>68771</v>
      </c>
      <c r="H9298">
        <v>0</v>
      </c>
      <c r="I9298">
        <v>0</v>
      </c>
      <c r="J9298">
        <v>0</v>
      </c>
      <c r="K9298">
        <v>1531</v>
      </c>
      <c r="L9298" t="s">
        <v>19</v>
      </c>
      <c r="M9298" s="2">
        <v>105288401</v>
      </c>
      <c r="N9298" s="2" t="str">
        <f>VLOOKUP(Tabla1[[#This Row],[nemo]],'Nemos y clasificaciones'!$A$2:$B$5000,2,FALSE)</f>
        <v>SOCIEDAD HIPODROMO CHILE S.A. SERIE A</v>
      </c>
      <c r="O9298" s="2" t="str">
        <f>VLOOKUP(Tabla1[[#This Row],[nemo]],'Nemos y clasificaciones'!$A$1:$C$3000,3,FALSE)</f>
        <v>Recreación y servicios educacionales</v>
      </c>
      <c r="P9298" s="2"/>
      <c r="Q9298" s="2"/>
    </row>
    <row r="9299" spans="1:17" x14ac:dyDescent="0.25">
      <c r="A9299" t="s">
        <v>10653</v>
      </c>
      <c r="B9299" s="1">
        <v>42495</v>
      </c>
      <c r="C9299" s="1">
        <v>42501</v>
      </c>
      <c r="D9299" t="s">
        <v>14</v>
      </c>
      <c r="E9299" t="s">
        <v>6259</v>
      </c>
      <c r="F9299">
        <v>0</v>
      </c>
      <c r="G9299">
        <v>68771</v>
      </c>
      <c r="H9299">
        <v>0</v>
      </c>
      <c r="I9299">
        <v>0</v>
      </c>
      <c r="J9299">
        <v>0</v>
      </c>
      <c r="K9299">
        <v>1146</v>
      </c>
      <c r="L9299" t="s">
        <v>19</v>
      </c>
      <c r="M9299" s="2">
        <v>78811566</v>
      </c>
      <c r="N9299" s="2" t="str">
        <f>VLOOKUP(Tabla1[[#This Row],[nemo]],'Nemos y clasificaciones'!$A$2:$B$5000,2,FALSE)</f>
        <v>SOCIEDAD HIPODROMO CHILE S.A. SERIE A</v>
      </c>
      <c r="O9299" s="2" t="str">
        <f>VLOOKUP(Tabla1[[#This Row],[nemo]],'Nemos y clasificaciones'!$A$1:$C$3000,3,FALSE)</f>
        <v>Recreación y servicios educacionales</v>
      </c>
      <c r="P9299" s="2"/>
      <c r="Q9299" s="2"/>
    </row>
    <row r="9300" spans="1:17" x14ac:dyDescent="0.25">
      <c r="A9300" t="s">
        <v>11174</v>
      </c>
      <c r="B9300" s="1">
        <v>42304</v>
      </c>
      <c r="C9300" s="1">
        <v>42311</v>
      </c>
      <c r="D9300" t="s">
        <v>14</v>
      </c>
      <c r="E9300" t="s">
        <v>6259</v>
      </c>
      <c r="F9300">
        <v>0</v>
      </c>
      <c r="G9300">
        <v>68771</v>
      </c>
      <c r="H9300">
        <v>0</v>
      </c>
      <c r="I9300">
        <v>0</v>
      </c>
      <c r="J9300">
        <v>0</v>
      </c>
      <c r="K9300">
        <v>1000</v>
      </c>
      <c r="L9300" t="s">
        <v>19</v>
      </c>
      <c r="M9300" s="2">
        <v>68771000</v>
      </c>
      <c r="N9300" s="2" t="str">
        <f>VLOOKUP(Tabla1[[#This Row],[nemo]],'Nemos y clasificaciones'!$A$2:$B$5000,2,FALSE)</f>
        <v>SOCIEDAD HIPODROMO CHILE S.A. SERIE A</v>
      </c>
      <c r="O9300" s="2" t="str">
        <f>VLOOKUP(Tabla1[[#This Row],[nemo]],'Nemos y clasificaciones'!$A$1:$C$3000,3,FALSE)</f>
        <v>Recreación y servicios educacionales</v>
      </c>
      <c r="P9300" s="2"/>
      <c r="Q9300" s="2"/>
    </row>
    <row r="9301" spans="1:17" x14ac:dyDescent="0.25">
      <c r="A9301" t="s">
        <v>8128</v>
      </c>
      <c r="B9301" s="1">
        <v>43235</v>
      </c>
      <c r="C9301" s="1">
        <v>43242</v>
      </c>
      <c r="D9301" t="s">
        <v>14</v>
      </c>
      <c r="E9301" t="s">
        <v>6259</v>
      </c>
      <c r="F9301">
        <v>0</v>
      </c>
      <c r="G9301">
        <v>68771</v>
      </c>
      <c r="H9301">
        <v>0</v>
      </c>
      <c r="I9301">
        <v>0</v>
      </c>
      <c r="J9301">
        <v>0</v>
      </c>
      <c r="K9301">
        <v>575</v>
      </c>
      <c r="L9301" t="s">
        <v>19</v>
      </c>
      <c r="M9301" s="2">
        <v>39543325</v>
      </c>
      <c r="N9301" s="2" t="str">
        <f>VLOOKUP(Tabla1[[#This Row],[nemo]],'Nemos y clasificaciones'!$A$2:$B$5000,2,FALSE)</f>
        <v>SOCIEDAD HIPODROMO CHILE S.A. SERIE A</v>
      </c>
      <c r="O9301" s="2" t="str">
        <f>VLOOKUP(Tabla1[[#This Row],[nemo]],'Nemos y clasificaciones'!$A$1:$C$3000,3,FALSE)</f>
        <v>Recreación y servicios educacionales</v>
      </c>
      <c r="P9301" s="2"/>
      <c r="Q9301" s="2"/>
    </row>
    <row r="9302" spans="1:17" x14ac:dyDescent="0.25">
      <c r="A9302" t="s">
        <v>11760</v>
      </c>
      <c r="B9302" s="1">
        <v>42121</v>
      </c>
      <c r="C9302" s="1">
        <v>42128</v>
      </c>
      <c r="D9302" t="s">
        <v>14</v>
      </c>
      <c r="E9302" t="s">
        <v>6259</v>
      </c>
      <c r="F9302">
        <v>0</v>
      </c>
      <c r="G9302">
        <v>68771</v>
      </c>
      <c r="H9302">
        <v>0</v>
      </c>
      <c r="I9302">
        <v>0</v>
      </c>
      <c r="J9302">
        <v>0</v>
      </c>
      <c r="K9302">
        <v>182.55</v>
      </c>
      <c r="L9302" t="s">
        <v>19</v>
      </c>
      <c r="M9302" s="2">
        <v>12554146.050000001</v>
      </c>
      <c r="N9302" s="2" t="str">
        <f>VLOOKUP(Tabla1[[#This Row],[nemo]],'Nemos y clasificaciones'!$A$2:$B$5000,2,FALSE)</f>
        <v>SOCIEDAD HIPODROMO CHILE S.A. SERIE A</v>
      </c>
      <c r="O9302" s="2" t="str">
        <f>VLOOKUP(Tabla1[[#This Row],[nemo]],'Nemos y clasificaciones'!$A$1:$C$3000,3,FALSE)</f>
        <v>Recreación y servicios educacionales</v>
      </c>
      <c r="P9302" s="2"/>
      <c r="Q9302" s="2"/>
    </row>
    <row r="9303" spans="1:17" x14ac:dyDescent="0.25">
      <c r="A9303" t="s">
        <v>6260</v>
      </c>
      <c r="B9303" s="1">
        <v>43602</v>
      </c>
      <c r="C9303" s="1">
        <v>43609</v>
      </c>
      <c r="D9303" t="s">
        <v>14</v>
      </c>
      <c r="E9303" t="s">
        <v>6259</v>
      </c>
      <c r="F9303">
        <v>0</v>
      </c>
      <c r="G9303">
        <v>68771</v>
      </c>
      <c r="H9303">
        <v>0</v>
      </c>
      <c r="I9303">
        <v>0</v>
      </c>
      <c r="J9303">
        <v>0</v>
      </c>
      <c r="K9303">
        <v>69</v>
      </c>
      <c r="L9303" t="s">
        <v>54</v>
      </c>
      <c r="M9303" s="2">
        <v>4745199</v>
      </c>
      <c r="N9303" s="2" t="str">
        <f>VLOOKUP(Tabla1[[#This Row],[nemo]],'Nemos y clasificaciones'!$A$2:$B$5000,2,FALSE)</f>
        <v>SOCIEDAD HIPODROMO CHILE S.A. SERIE A</v>
      </c>
      <c r="O9303" s="2" t="str">
        <f>VLOOKUP(Tabla1[[#This Row],[nemo]],'Nemos y clasificaciones'!$A$1:$C$3000,3,FALSE)</f>
        <v>Recreación y servicios educacionales</v>
      </c>
      <c r="P9303" s="2"/>
      <c r="Q9303" s="2"/>
    </row>
    <row r="9304" spans="1:17" x14ac:dyDescent="0.25">
      <c r="A9304" t="s">
        <v>10020</v>
      </c>
      <c r="B9304" s="1">
        <v>42725</v>
      </c>
      <c r="C9304" s="1">
        <v>42732</v>
      </c>
      <c r="D9304" t="s">
        <v>21</v>
      </c>
      <c r="E9304" t="s">
        <v>1271</v>
      </c>
      <c r="F9304">
        <v>0</v>
      </c>
      <c r="G9304">
        <v>100000</v>
      </c>
      <c r="H9304">
        <v>0</v>
      </c>
      <c r="I9304">
        <v>0</v>
      </c>
      <c r="J9304">
        <v>0</v>
      </c>
      <c r="K9304">
        <v>0.63800000000000001</v>
      </c>
      <c r="L9304" t="s">
        <v>23</v>
      </c>
      <c r="M9304" s="3">
        <v>63800</v>
      </c>
      <c r="N9304" s="2" t="str">
        <f>VLOOKUP(Tabla1[[#This Row],[nemo]],'Nemos y clasificaciones'!$A$2:$B$5000,2,FALSE)</f>
        <v>iShares MSCI All Country Asia ex Japan ETF</v>
      </c>
      <c r="O9304" s="3" t="str">
        <f>VLOOKUP(Tabla1[[#This Row],[nemo]],'Nemos y clasificaciones'!$A$1:$C$3000,3,FALSE)</f>
        <v>ETF</v>
      </c>
      <c r="P9304" s="3"/>
      <c r="Q9304" s="3"/>
    </row>
    <row r="9305" spans="1:17" x14ac:dyDescent="0.25">
      <c r="A9305" t="s">
        <v>9599</v>
      </c>
      <c r="B9305" s="1">
        <v>42864</v>
      </c>
      <c r="C9305" s="1">
        <v>42870</v>
      </c>
      <c r="D9305" t="s">
        <v>14</v>
      </c>
      <c r="E9305" t="s">
        <v>6257</v>
      </c>
      <c r="F9305">
        <v>0</v>
      </c>
      <c r="G9305">
        <v>300</v>
      </c>
      <c r="H9305">
        <v>0</v>
      </c>
      <c r="I9305">
        <v>0</v>
      </c>
      <c r="J9305">
        <v>0</v>
      </c>
      <c r="K9305">
        <v>2750</v>
      </c>
      <c r="L9305" t="s">
        <v>19</v>
      </c>
      <c r="M9305" s="2">
        <v>825000</v>
      </c>
      <c r="N9305" s="2" t="str">
        <f>VLOOKUP(Tabla1[[#This Row],[nemo]],'Nemos y clasificaciones'!$A$2:$B$5000,2,FALSE)</f>
        <v>SOCIEDAD HIPODROMO CHILE S.A. SERIE B</v>
      </c>
      <c r="O9305" s="2" t="str">
        <f>VLOOKUP(Tabla1[[#This Row],[nemo]],'Nemos y clasificaciones'!$A$1:$C$3000,3,FALSE)</f>
        <v>Recreación y servicios educacionales</v>
      </c>
      <c r="P9305" s="2"/>
      <c r="Q9305" s="2"/>
    </row>
    <row r="9306" spans="1:17" x14ac:dyDescent="0.25">
      <c r="A9306" t="s">
        <v>11759</v>
      </c>
      <c r="B9306" s="1">
        <v>42121</v>
      </c>
      <c r="C9306" s="1">
        <v>42128</v>
      </c>
      <c r="D9306" t="s">
        <v>14</v>
      </c>
      <c r="E9306" t="s">
        <v>6257</v>
      </c>
      <c r="F9306">
        <v>0</v>
      </c>
      <c r="G9306">
        <v>300</v>
      </c>
      <c r="H9306">
        <v>0</v>
      </c>
      <c r="I9306">
        <v>0</v>
      </c>
      <c r="J9306">
        <v>0</v>
      </c>
      <c r="K9306">
        <v>2317.4499999999998</v>
      </c>
      <c r="L9306" t="s">
        <v>19</v>
      </c>
      <c r="M9306" s="2">
        <v>695235</v>
      </c>
      <c r="N9306" s="2" t="str">
        <f>VLOOKUP(Tabla1[[#This Row],[nemo]],'Nemos y clasificaciones'!$A$2:$B$5000,2,FALSE)</f>
        <v>SOCIEDAD HIPODROMO CHILE S.A. SERIE B</v>
      </c>
      <c r="O9306" s="2" t="str">
        <f>VLOOKUP(Tabla1[[#This Row],[nemo]],'Nemos y clasificaciones'!$A$1:$C$3000,3,FALSE)</f>
        <v>Recreación y servicios educacionales</v>
      </c>
      <c r="P9306" s="2"/>
      <c r="Q9306" s="2"/>
    </row>
    <row r="9307" spans="1:17" x14ac:dyDescent="0.25">
      <c r="A9307" t="s">
        <v>6256</v>
      </c>
      <c r="B9307" s="1">
        <v>43602</v>
      </c>
      <c r="C9307" s="1">
        <v>43609</v>
      </c>
      <c r="D9307" t="s">
        <v>14</v>
      </c>
      <c r="E9307" t="s">
        <v>6257</v>
      </c>
      <c r="F9307">
        <v>0</v>
      </c>
      <c r="G9307">
        <v>300</v>
      </c>
      <c r="H9307">
        <v>0</v>
      </c>
      <c r="I9307">
        <v>0</v>
      </c>
      <c r="J9307">
        <v>0</v>
      </c>
      <c r="K9307">
        <v>1531</v>
      </c>
      <c r="L9307" t="s">
        <v>19</v>
      </c>
      <c r="M9307" s="2">
        <v>459300</v>
      </c>
      <c r="N9307" s="2" t="str">
        <f>VLOOKUP(Tabla1[[#This Row],[nemo]],'Nemos y clasificaciones'!$A$2:$B$5000,2,FALSE)</f>
        <v>SOCIEDAD HIPODROMO CHILE S.A. SERIE B</v>
      </c>
      <c r="O9307" s="2" t="str">
        <f>VLOOKUP(Tabla1[[#This Row],[nemo]],'Nemos y clasificaciones'!$A$1:$C$3000,3,FALSE)</f>
        <v>Recreación y servicios educacionales</v>
      </c>
      <c r="P9307" s="2"/>
      <c r="Q9307" s="2"/>
    </row>
    <row r="9308" spans="1:17" x14ac:dyDescent="0.25">
      <c r="A9308" t="s">
        <v>10653</v>
      </c>
      <c r="B9308" s="1">
        <v>42495</v>
      </c>
      <c r="C9308" s="1">
        <v>42501</v>
      </c>
      <c r="D9308" t="s">
        <v>14</v>
      </c>
      <c r="E9308" t="s">
        <v>6257</v>
      </c>
      <c r="F9308">
        <v>0</v>
      </c>
      <c r="G9308">
        <v>300</v>
      </c>
      <c r="H9308">
        <v>0</v>
      </c>
      <c r="I9308">
        <v>0</v>
      </c>
      <c r="J9308">
        <v>0</v>
      </c>
      <c r="K9308">
        <v>1146</v>
      </c>
      <c r="L9308" t="s">
        <v>19</v>
      </c>
      <c r="M9308" s="2">
        <v>343800</v>
      </c>
      <c r="N9308" s="2" t="str">
        <f>VLOOKUP(Tabla1[[#This Row],[nemo]],'Nemos y clasificaciones'!$A$2:$B$5000,2,FALSE)</f>
        <v>SOCIEDAD HIPODROMO CHILE S.A. SERIE B</v>
      </c>
      <c r="O9308" s="2" t="str">
        <f>VLOOKUP(Tabla1[[#This Row],[nemo]],'Nemos y clasificaciones'!$A$1:$C$3000,3,FALSE)</f>
        <v>Recreación y servicios educacionales</v>
      </c>
      <c r="P9308" s="2"/>
      <c r="Q9308" s="2"/>
    </row>
    <row r="9309" spans="1:17" x14ac:dyDescent="0.25">
      <c r="A9309" t="s">
        <v>11174</v>
      </c>
      <c r="B9309" s="1">
        <v>42304</v>
      </c>
      <c r="C9309" s="1">
        <v>42311</v>
      </c>
      <c r="D9309" t="s">
        <v>14</v>
      </c>
      <c r="E9309" t="s">
        <v>6257</v>
      </c>
      <c r="F9309">
        <v>0</v>
      </c>
      <c r="G9309">
        <v>300</v>
      </c>
      <c r="H9309">
        <v>0</v>
      </c>
      <c r="I9309">
        <v>0</v>
      </c>
      <c r="J9309">
        <v>0</v>
      </c>
      <c r="K9309">
        <v>1000</v>
      </c>
      <c r="L9309" t="s">
        <v>19</v>
      </c>
      <c r="M9309" s="2">
        <v>300000</v>
      </c>
      <c r="N9309" s="2" t="str">
        <f>VLOOKUP(Tabla1[[#This Row],[nemo]],'Nemos y clasificaciones'!$A$2:$B$5000,2,FALSE)</f>
        <v>SOCIEDAD HIPODROMO CHILE S.A. SERIE B</v>
      </c>
      <c r="O9309" s="2" t="str">
        <f>VLOOKUP(Tabla1[[#This Row],[nemo]],'Nemos y clasificaciones'!$A$1:$C$3000,3,FALSE)</f>
        <v>Recreación y servicios educacionales</v>
      </c>
      <c r="P9309" s="2"/>
      <c r="Q9309" s="2"/>
    </row>
    <row r="9310" spans="1:17" x14ac:dyDescent="0.25">
      <c r="A9310" t="s">
        <v>8128</v>
      </c>
      <c r="B9310" s="1">
        <v>43235</v>
      </c>
      <c r="C9310" s="1">
        <v>43242</v>
      </c>
      <c r="D9310" t="s">
        <v>14</v>
      </c>
      <c r="E9310" t="s">
        <v>6257</v>
      </c>
      <c r="F9310">
        <v>0</v>
      </c>
      <c r="G9310">
        <v>300</v>
      </c>
      <c r="H9310">
        <v>0</v>
      </c>
      <c r="I9310">
        <v>0</v>
      </c>
      <c r="J9310">
        <v>0</v>
      </c>
      <c r="K9310">
        <v>575</v>
      </c>
      <c r="L9310" t="s">
        <v>19</v>
      </c>
      <c r="M9310" s="2">
        <v>172500</v>
      </c>
      <c r="N9310" s="2" t="str">
        <f>VLOOKUP(Tabla1[[#This Row],[nemo]],'Nemos y clasificaciones'!$A$2:$B$5000,2,FALSE)</f>
        <v>SOCIEDAD HIPODROMO CHILE S.A. SERIE B</v>
      </c>
      <c r="O9310" s="2" t="str">
        <f>VLOOKUP(Tabla1[[#This Row],[nemo]],'Nemos y clasificaciones'!$A$1:$C$3000,3,FALSE)</f>
        <v>Recreación y servicios educacionales</v>
      </c>
      <c r="P9310" s="2"/>
      <c r="Q9310" s="2"/>
    </row>
    <row r="9311" spans="1:17" x14ac:dyDescent="0.25">
      <c r="A9311" t="s">
        <v>11760</v>
      </c>
      <c r="B9311" s="1">
        <v>42121</v>
      </c>
      <c r="C9311" s="1">
        <v>42128</v>
      </c>
      <c r="D9311" t="s">
        <v>14</v>
      </c>
      <c r="E9311" t="s">
        <v>6257</v>
      </c>
      <c r="F9311">
        <v>0</v>
      </c>
      <c r="G9311">
        <v>300</v>
      </c>
      <c r="H9311">
        <v>0</v>
      </c>
      <c r="I9311">
        <v>0</v>
      </c>
      <c r="J9311">
        <v>0</v>
      </c>
      <c r="K9311">
        <v>182.55</v>
      </c>
      <c r="L9311" t="s">
        <v>19</v>
      </c>
      <c r="M9311" s="3">
        <v>54765</v>
      </c>
      <c r="N9311" s="2" t="str">
        <f>VLOOKUP(Tabla1[[#This Row],[nemo]],'Nemos y clasificaciones'!$A$2:$B$5000,2,FALSE)</f>
        <v>SOCIEDAD HIPODROMO CHILE S.A. SERIE B</v>
      </c>
      <c r="O9311" s="3" t="str">
        <f>VLOOKUP(Tabla1[[#This Row],[nemo]],'Nemos y clasificaciones'!$A$1:$C$3000,3,FALSE)</f>
        <v>Recreación y servicios educacionales</v>
      </c>
      <c r="P9311" s="3"/>
      <c r="Q9311" s="3"/>
    </row>
    <row r="9312" spans="1:17" x14ac:dyDescent="0.25">
      <c r="A9312" t="s">
        <v>6258</v>
      </c>
      <c r="B9312" s="1">
        <v>43602</v>
      </c>
      <c r="C9312" s="1">
        <v>43609</v>
      </c>
      <c r="D9312" t="s">
        <v>14</v>
      </c>
      <c r="E9312" t="s">
        <v>6257</v>
      </c>
      <c r="F9312">
        <v>0</v>
      </c>
      <c r="G9312">
        <v>300</v>
      </c>
      <c r="H9312">
        <v>0</v>
      </c>
      <c r="I9312">
        <v>0</v>
      </c>
      <c r="J9312">
        <v>0</v>
      </c>
      <c r="K9312">
        <v>69</v>
      </c>
      <c r="L9312" t="s">
        <v>54</v>
      </c>
      <c r="M9312" s="3">
        <v>20700</v>
      </c>
      <c r="N9312" s="2" t="str">
        <f>VLOOKUP(Tabla1[[#This Row],[nemo]],'Nemos y clasificaciones'!$A$2:$B$5000,2,FALSE)</f>
        <v>SOCIEDAD HIPODROMO CHILE S.A. SERIE B</v>
      </c>
      <c r="O9312" s="3" t="str">
        <f>VLOOKUP(Tabla1[[#This Row],[nemo]],'Nemos y clasificaciones'!$A$1:$C$3000,3,FALSE)</f>
        <v>Recreación y servicios educacionales</v>
      </c>
      <c r="P9312" s="3"/>
      <c r="Q9312" s="3"/>
    </row>
    <row r="9313" spans="1:17" x14ac:dyDescent="0.25">
      <c r="A9313" t="s">
        <v>32</v>
      </c>
      <c r="B9313" s="1">
        <v>44420</v>
      </c>
      <c r="C9313" s="1">
        <v>44442</v>
      </c>
      <c r="D9313" t="s">
        <v>21</v>
      </c>
      <c r="E9313" t="s">
        <v>360</v>
      </c>
      <c r="F9313">
        <v>0</v>
      </c>
      <c r="G9313">
        <v>100000</v>
      </c>
      <c r="H9313">
        <v>0</v>
      </c>
      <c r="I9313">
        <v>0</v>
      </c>
      <c r="J9313">
        <v>0</v>
      </c>
      <c r="K9313">
        <v>0.93</v>
      </c>
      <c r="L9313" t="s">
        <v>23</v>
      </c>
      <c r="M9313" s="3">
        <v>93000</v>
      </c>
      <c r="N9313" s="2" t="str">
        <f>VLOOKUP(Tabla1[[#This Row],[nemo]],'Nemos y clasificaciones'!$A$2:$B$5000,2,FALSE)</f>
        <v>HONEYWELL INTERNATIONAL INC</v>
      </c>
      <c r="O9313" s="3" t="str">
        <f>VLOOKUP(Tabla1[[#This Row],[nemo]],'Nemos y clasificaciones'!$A$1:$C$3000,3,FALSE)</f>
        <v>Conglomerados</v>
      </c>
      <c r="P9313" s="3"/>
      <c r="Q9313" s="3"/>
    </row>
    <row r="9314" spans="1:17" x14ac:dyDescent="0.25">
      <c r="A9314" t="s">
        <v>943</v>
      </c>
      <c r="B9314" s="1">
        <v>44329</v>
      </c>
      <c r="C9314" s="1">
        <v>44351</v>
      </c>
      <c r="D9314" t="s">
        <v>21</v>
      </c>
      <c r="E9314" t="s">
        <v>360</v>
      </c>
      <c r="F9314">
        <v>0</v>
      </c>
      <c r="G9314">
        <v>100000</v>
      </c>
      <c r="H9314">
        <v>0</v>
      </c>
      <c r="I9314">
        <v>0</v>
      </c>
      <c r="J9314">
        <v>0</v>
      </c>
      <c r="K9314">
        <v>0.93</v>
      </c>
      <c r="L9314" t="s">
        <v>23</v>
      </c>
      <c r="M9314" s="3">
        <v>93000</v>
      </c>
      <c r="N9314" s="2" t="str">
        <f>VLOOKUP(Tabla1[[#This Row],[nemo]],'Nemos y clasificaciones'!$A$2:$B$5000,2,FALSE)</f>
        <v>HONEYWELL INTERNATIONAL INC</v>
      </c>
      <c r="O9314" s="3" t="str">
        <f>VLOOKUP(Tabla1[[#This Row],[nemo]],'Nemos y clasificaciones'!$A$1:$C$3000,3,FALSE)</f>
        <v>Conglomerados</v>
      </c>
      <c r="P9314" s="3"/>
      <c r="Q9314" s="3"/>
    </row>
    <row r="9315" spans="1:17" x14ac:dyDescent="0.25">
      <c r="A9315" t="s">
        <v>943</v>
      </c>
      <c r="B9315" s="1">
        <v>44252</v>
      </c>
      <c r="C9315" s="1">
        <v>44267</v>
      </c>
      <c r="D9315" t="s">
        <v>21</v>
      </c>
      <c r="E9315" t="s">
        <v>360</v>
      </c>
      <c r="F9315">
        <v>0</v>
      </c>
      <c r="G9315">
        <v>100000</v>
      </c>
      <c r="H9315">
        <v>0</v>
      </c>
      <c r="I9315">
        <v>0</v>
      </c>
      <c r="J9315">
        <v>0</v>
      </c>
      <c r="K9315">
        <v>0.93</v>
      </c>
      <c r="L9315" t="s">
        <v>23</v>
      </c>
      <c r="M9315" s="3">
        <v>93000</v>
      </c>
      <c r="N9315" s="2" t="str">
        <f>VLOOKUP(Tabla1[[#This Row],[nemo]],'Nemos y clasificaciones'!$A$2:$B$5000,2,FALSE)</f>
        <v>HONEYWELL INTERNATIONAL INC</v>
      </c>
      <c r="O9315" s="3" t="str">
        <f>VLOOKUP(Tabla1[[#This Row],[nemo]],'Nemos y clasificaciones'!$A$1:$C$3000,3,FALSE)</f>
        <v>Conglomerados</v>
      </c>
      <c r="P9315" s="3"/>
      <c r="Q9315" s="3"/>
    </row>
    <row r="9316" spans="1:17" x14ac:dyDescent="0.25">
      <c r="A9316" t="s">
        <v>943</v>
      </c>
      <c r="B9316" s="1">
        <v>44147</v>
      </c>
      <c r="C9316" s="1">
        <v>44169</v>
      </c>
      <c r="D9316" t="s">
        <v>21</v>
      </c>
      <c r="E9316" t="s">
        <v>360</v>
      </c>
      <c r="F9316">
        <v>0</v>
      </c>
      <c r="G9316">
        <v>100000</v>
      </c>
      <c r="H9316">
        <v>0</v>
      </c>
      <c r="I9316">
        <v>0</v>
      </c>
      <c r="J9316">
        <v>0</v>
      </c>
      <c r="K9316">
        <v>0.93</v>
      </c>
      <c r="L9316" t="s">
        <v>23</v>
      </c>
      <c r="M9316" s="3">
        <v>93000</v>
      </c>
      <c r="N9316" s="2" t="str">
        <f>VLOOKUP(Tabla1[[#This Row],[nemo]],'Nemos y clasificaciones'!$A$2:$B$5000,2,FALSE)</f>
        <v>HONEYWELL INTERNATIONAL INC</v>
      </c>
      <c r="O9316" s="3" t="str">
        <f>VLOOKUP(Tabla1[[#This Row],[nemo]],'Nemos y clasificaciones'!$A$1:$C$3000,3,FALSE)</f>
        <v>Conglomerados</v>
      </c>
      <c r="P9316" s="3"/>
      <c r="Q9316" s="3"/>
    </row>
    <row r="9317" spans="1:17" x14ac:dyDescent="0.25">
      <c r="A9317" t="s">
        <v>185</v>
      </c>
      <c r="B9317" s="1">
        <v>44056</v>
      </c>
      <c r="C9317" s="1">
        <v>44078</v>
      </c>
      <c r="D9317" t="s">
        <v>21</v>
      </c>
      <c r="E9317" t="s">
        <v>360</v>
      </c>
      <c r="F9317">
        <v>0</v>
      </c>
      <c r="G9317">
        <v>100000</v>
      </c>
      <c r="H9317">
        <v>0</v>
      </c>
      <c r="I9317">
        <v>0</v>
      </c>
      <c r="J9317">
        <v>0</v>
      </c>
      <c r="K9317">
        <v>0.9</v>
      </c>
      <c r="L9317" t="s">
        <v>23</v>
      </c>
      <c r="M9317" s="3">
        <v>90000</v>
      </c>
      <c r="N9317" s="2" t="str">
        <f>VLOOKUP(Tabla1[[#This Row],[nemo]],'Nemos y clasificaciones'!$A$2:$B$5000,2,FALSE)</f>
        <v>HONEYWELL INTERNATIONAL INC</v>
      </c>
      <c r="O9317" s="3" t="str">
        <f>VLOOKUP(Tabla1[[#This Row],[nemo]],'Nemos y clasificaciones'!$A$1:$C$3000,3,FALSE)</f>
        <v>Conglomerados</v>
      </c>
      <c r="P9317" s="3"/>
      <c r="Q9317" s="3"/>
    </row>
    <row r="9318" spans="1:17" x14ac:dyDescent="0.25">
      <c r="A9318" t="s">
        <v>185</v>
      </c>
      <c r="B9318" s="1">
        <v>43965</v>
      </c>
      <c r="C9318" s="1">
        <v>43987</v>
      </c>
      <c r="D9318" t="s">
        <v>21</v>
      </c>
      <c r="E9318" t="s">
        <v>360</v>
      </c>
      <c r="F9318">
        <v>0</v>
      </c>
      <c r="G9318">
        <v>100000</v>
      </c>
      <c r="H9318">
        <v>0</v>
      </c>
      <c r="I9318">
        <v>0</v>
      </c>
      <c r="J9318">
        <v>0</v>
      </c>
      <c r="K9318">
        <v>0.9</v>
      </c>
      <c r="L9318" t="s">
        <v>23</v>
      </c>
      <c r="M9318" s="3">
        <v>90000</v>
      </c>
      <c r="N9318" s="2" t="str">
        <f>VLOOKUP(Tabla1[[#This Row],[nemo]],'Nemos y clasificaciones'!$A$2:$B$5000,2,FALSE)</f>
        <v>HONEYWELL INTERNATIONAL INC</v>
      </c>
      <c r="O9318" s="3" t="str">
        <f>VLOOKUP(Tabla1[[#This Row],[nemo]],'Nemos y clasificaciones'!$A$1:$C$3000,3,FALSE)</f>
        <v>Conglomerados</v>
      </c>
      <c r="P9318" s="3"/>
      <c r="Q9318" s="3"/>
    </row>
    <row r="9319" spans="1:17" x14ac:dyDescent="0.25">
      <c r="A9319" t="s">
        <v>5068</v>
      </c>
      <c r="B9319" s="1">
        <v>43167</v>
      </c>
      <c r="C9319" s="1">
        <v>43192</v>
      </c>
      <c r="D9319" t="s">
        <v>21</v>
      </c>
      <c r="E9319" t="s">
        <v>33</v>
      </c>
      <c r="F9319">
        <v>0</v>
      </c>
      <c r="G9319">
        <v>100000</v>
      </c>
      <c r="H9319">
        <v>0</v>
      </c>
      <c r="I9319">
        <v>0</v>
      </c>
      <c r="J9319">
        <v>0</v>
      </c>
      <c r="K9319">
        <v>0.63</v>
      </c>
      <c r="L9319" t="s">
        <v>23</v>
      </c>
      <c r="M9319" s="3">
        <v>63000</v>
      </c>
      <c r="N9319" s="2" t="str">
        <f>VLOOKUP(Tabla1[[#This Row],[nemo]],'Nemos y clasificaciones'!$A$2:$B$5000,2,FALSE)</f>
        <v>Automatic Data Processing Inc (ADP)</v>
      </c>
      <c r="O9319" s="3" t="str">
        <f>VLOOKUP(Tabla1[[#This Row],[nemo]],'Nemos y clasificaciones'!$A$1:$C$3000,3,FALSE)</f>
        <v>Otros</v>
      </c>
      <c r="P9319" s="3"/>
      <c r="Q9319" s="3"/>
    </row>
    <row r="9320" spans="1:17" x14ac:dyDescent="0.25">
      <c r="A9320" t="s">
        <v>20</v>
      </c>
      <c r="B9320" s="1">
        <v>43888</v>
      </c>
      <c r="C9320" s="1">
        <v>43896</v>
      </c>
      <c r="D9320" t="s">
        <v>21</v>
      </c>
      <c r="E9320" t="s">
        <v>360</v>
      </c>
      <c r="F9320">
        <v>0</v>
      </c>
      <c r="G9320">
        <v>100000</v>
      </c>
      <c r="H9320">
        <v>0</v>
      </c>
      <c r="I9320">
        <v>0</v>
      </c>
      <c r="J9320">
        <v>0</v>
      </c>
      <c r="K9320">
        <v>0.9</v>
      </c>
      <c r="L9320" t="s">
        <v>23</v>
      </c>
      <c r="M9320" s="3">
        <v>90000</v>
      </c>
      <c r="N9320" s="2" t="str">
        <f>VLOOKUP(Tabla1[[#This Row],[nemo]],'Nemos y clasificaciones'!$A$2:$B$5000,2,FALSE)</f>
        <v>HONEYWELL INTERNATIONAL INC</v>
      </c>
      <c r="O9320" s="3" t="str">
        <f>VLOOKUP(Tabla1[[#This Row],[nemo]],'Nemos y clasificaciones'!$A$1:$C$3000,3,FALSE)</f>
        <v>Conglomerados</v>
      </c>
      <c r="P9320" s="3"/>
      <c r="Q9320" s="3"/>
    </row>
    <row r="9321" spans="1:17" x14ac:dyDescent="0.25">
      <c r="A9321" t="s">
        <v>8682</v>
      </c>
      <c r="B9321" s="1">
        <v>43076</v>
      </c>
      <c r="C9321" s="1">
        <v>43102</v>
      </c>
      <c r="D9321" t="s">
        <v>21</v>
      </c>
      <c r="E9321" t="s">
        <v>33</v>
      </c>
      <c r="F9321">
        <v>0</v>
      </c>
      <c r="G9321">
        <v>100000</v>
      </c>
      <c r="H9321">
        <v>0</v>
      </c>
      <c r="I9321">
        <v>0</v>
      </c>
      <c r="J9321">
        <v>0</v>
      </c>
      <c r="K9321">
        <v>0.63</v>
      </c>
      <c r="L9321" t="s">
        <v>23</v>
      </c>
      <c r="M9321" s="3">
        <v>63000</v>
      </c>
      <c r="N9321" s="2" t="str">
        <f>VLOOKUP(Tabla1[[#This Row],[nemo]],'Nemos y clasificaciones'!$A$2:$B$5000,2,FALSE)</f>
        <v>Automatic Data Processing Inc (ADP)</v>
      </c>
      <c r="O9321" s="3" t="str">
        <f>VLOOKUP(Tabla1[[#This Row],[nemo]],'Nemos y clasificaciones'!$A$1:$C$3000,3,FALSE)</f>
        <v>Otros</v>
      </c>
      <c r="P9321" s="3"/>
      <c r="Q9321" s="3"/>
    </row>
    <row r="9322" spans="1:17" x14ac:dyDescent="0.25">
      <c r="A9322" t="s">
        <v>4378</v>
      </c>
      <c r="B9322" s="1">
        <v>43691</v>
      </c>
      <c r="C9322" s="1">
        <v>43714</v>
      </c>
      <c r="D9322" t="s">
        <v>21</v>
      </c>
      <c r="E9322" t="s">
        <v>360</v>
      </c>
      <c r="F9322">
        <v>0</v>
      </c>
      <c r="G9322">
        <v>100000</v>
      </c>
      <c r="H9322">
        <v>0</v>
      </c>
      <c r="I9322">
        <v>0</v>
      </c>
      <c r="J9322">
        <v>0</v>
      </c>
      <c r="K9322">
        <v>0.82</v>
      </c>
      <c r="L9322" t="s">
        <v>23</v>
      </c>
      <c r="M9322" s="3">
        <v>82000</v>
      </c>
      <c r="N9322" s="2" t="str">
        <f>VLOOKUP(Tabla1[[#This Row],[nemo]],'Nemos y clasificaciones'!$A$2:$B$5000,2,FALSE)</f>
        <v>HONEYWELL INTERNATIONAL INC</v>
      </c>
      <c r="O9322" s="3" t="str">
        <f>VLOOKUP(Tabla1[[#This Row],[nemo]],'Nemos y clasificaciones'!$A$1:$C$3000,3,FALSE)</f>
        <v>Conglomerados</v>
      </c>
      <c r="P9322" s="3"/>
      <c r="Q9322" s="3"/>
    </row>
    <row r="9323" spans="1:17" x14ac:dyDescent="0.25">
      <c r="A9323" t="s">
        <v>4378</v>
      </c>
      <c r="B9323" s="1">
        <v>43608</v>
      </c>
      <c r="C9323" s="1">
        <v>43630</v>
      </c>
      <c r="D9323" t="s">
        <v>21</v>
      </c>
      <c r="E9323" t="s">
        <v>360</v>
      </c>
      <c r="F9323">
        <v>0</v>
      </c>
      <c r="G9323">
        <v>100000</v>
      </c>
      <c r="H9323">
        <v>0</v>
      </c>
      <c r="I9323">
        <v>0</v>
      </c>
      <c r="J9323">
        <v>0</v>
      </c>
      <c r="K9323">
        <v>0.82</v>
      </c>
      <c r="L9323" t="s">
        <v>23</v>
      </c>
      <c r="M9323" s="3">
        <v>82000</v>
      </c>
      <c r="N9323" s="2" t="str">
        <f>VLOOKUP(Tabla1[[#This Row],[nemo]],'Nemos y clasificaciones'!$A$2:$B$5000,2,FALSE)</f>
        <v>HONEYWELL INTERNATIONAL INC</v>
      </c>
      <c r="O9323" s="3" t="str">
        <f>VLOOKUP(Tabla1[[#This Row],[nemo]],'Nemos y clasificaciones'!$A$1:$C$3000,3,FALSE)</f>
        <v>Conglomerados</v>
      </c>
      <c r="P9323" s="3"/>
      <c r="Q9323" s="3"/>
    </row>
    <row r="9324" spans="1:17" x14ac:dyDescent="0.25">
      <c r="A9324" t="s">
        <v>6836</v>
      </c>
      <c r="B9324" s="1">
        <v>43517</v>
      </c>
      <c r="C9324" s="1">
        <v>43532</v>
      </c>
      <c r="D9324" t="s">
        <v>21</v>
      </c>
      <c r="E9324" t="s">
        <v>360</v>
      </c>
      <c r="F9324">
        <v>0</v>
      </c>
      <c r="G9324">
        <v>100000</v>
      </c>
      <c r="H9324">
        <v>0</v>
      </c>
      <c r="I9324">
        <v>0</v>
      </c>
      <c r="J9324">
        <v>0</v>
      </c>
      <c r="K9324">
        <v>0.82</v>
      </c>
      <c r="L9324" t="s">
        <v>23</v>
      </c>
      <c r="M9324" s="3">
        <v>82000</v>
      </c>
      <c r="N9324" s="2" t="str">
        <f>VLOOKUP(Tabla1[[#This Row],[nemo]],'Nemos y clasificaciones'!$A$2:$B$5000,2,FALSE)</f>
        <v>HONEYWELL INTERNATIONAL INC</v>
      </c>
      <c r="O9324" s="3" t="str">
        <f>VLOOKUP(Tabla1[[#This Row],[nemo]],'Nemos y clasificaciones'!$A$1:$C$3000,3,FALSE)</f>
        <v>Conglomerados</v>
      </c>
      <c r="P9324" s="3"/>
      <c r="Q9324" s="3"/>
    </row>
    <row r="9325" spans="1:17" x14ac:dyDescent="0.25">
      <c r="A9325" t="s">
        <v>4378</v>
      </c>
      <c r="B9325" s="1">
        <v>43419</v>
      </c>
      <c r="C9325" s="1">
        <v>43441</v>
      </c>
      <c r="D9325" t="s">
        <v>21</v>
      </c>
      <c r="E9325" t="s">
        <v>360</v>
      </c>
      <c r="F9325">
        <v>0</v>
      </c>
      <c r="G9325">
        <v>100000</v>
      </c>
      <c r="H9325">
        <v>0</v>
      </c>
      <c r="I9325">
        <v>0</v>
      </c>
      <c r="J9325">
        <v>0</v>
      </c>
      <c r="K9325">
        <v>0.82</v>
      </c>
      <c r="L9325" t="s">
        <v>23</v>
      </c>
      <c r="M9325" s="3">
        <v>82000</v>
      </c>
      <c r="N9325" s="2" t="str">
        <f>VLOOKUP(Tabla1[[#This Row],[nemo]],'Nemos y clasificaciones'!$A$2:$B$5000,2,FALSE)</f>
        <v>HONEYWELL INTERNATIONAL INC</v>
      </c>
      <c r="O9325" s="3" t="str">
        <f>VLOOKUP(Tabla1[[#This Row],[nemo]],'Nemos y clasificaciones'!$A$1:$C$3000,3,FALSE)</f>
        <v>Conglomerados</v>
      </c>
      <c r="P9325" s="3"/>
      <c r="Q9325" s="3"/>
    </row>
    <row r="9326" spans="1:17" x14ac:dyDescent="0.25">
      <c r="A9326" t="s">
        <v>7542</v>
      </c>
      <c r="B9326" s="1">
        <v>43328</v>
      </c>
      <c r="C9326" s="1">
        <v>43350</v>
      </c>
      <c r="D9326" t="s">
        <v>21</v>
      </c>
      <c r="E9326" t="s">
        <v>360</v>
      </c>
      <c r="F9326">
        <v>0</v>
      </c>
      <c r="G9326">
        <v>100000</v>
      </c>
      <c r="H9326">
        <v>0</v>
      </c>
      <c r="I9326">
        <v>0</v>
      </c>
      <c r="J9326">
        <v>0</v>
      </c>
      <c r="K9326">
        <v>0.745</v>
      </c>
      <c r="L9326" t="s">
        <v>23</v>
      </c>
      <c r="M9326" s="3">
        <v>74500</v>
      </c>
      <c r="N9326" s="2" t="str">
        <f>VLOOKUP(Tabla1[[#This Row],[nemo]],'Nemos y clasificaciones'!$A$2:$B$5000,2,FALSE)</f>
        <v>HONEYWELL INTERNATIONAL INC</v>
      </c>
      <c r="O9326" s="3" t="str">
        <f>VLOOKUP(Tabla1[[#This Row],[nemo]],'Nemos y clasificaciones'!$A$1:$C$3000,3,FALSE)</f>
        <v>Conglomerados</v>
      </c>
      <c r="P9326" s="3"/>
      <c r="Q9326" s="3"/>
    </row>
    <row r="9327" spans="1:17" x14ac:dyDescent="0.25">
      <c r="A9327" t="s">
        <v>7542</v>
      </c>
      <c r="B9327" s="1">
        <v>43237</v>
      </c>
      <c r="C9327" s="1">
        <v>43259</v>
      </c>
      <c r="D9327" t="s">
        <v>21</v>
      </c>
      <c r="E9327" t="s">
        <v>360</v>
      </c>
      <c r="F9327">
        <v>0</v>
      </c>
      <c r="G9327">
        <v>100000</v>
      </c>
      <c r="H9327">
        <v>0</v>
      </c>
      <c r="I9327">
        <v>0</v>
      </c>
      <c r="J9327">
        <v>0</v>
      </c>
      <c r="K9327">
        <v>0.745</v>
      </c>
      <c r="L9327" t="s">
        <v>23</v>
      </c>
      <c r="M9327" s="3">
        <v>74500</v>
      </c>
      <c r="N9327" s="2" t="str">
        <f>VLOOKUP(Tabla1[[#This Row],[nemo]],'Nemos y clasificaciones'!$A$2:$B$5000,2,FALSE)</f>
        <v>HONEYWELL INTERNATIONAL INC</v>
      </c>
      <c r="O9327" s="3" t="str">
        <f>VLOOKUP(Tabla1[[#This Row],[nemo]],'Nemos y clasificaciones'!$A$1:$C$3000,3,FALSE)</f>
        <v>Conglomerados</v>
      </c>
      <c r="P9327" s="3"/>
      <c r="Q9327" s="3"/>
    </row>
    <row r="9328" spans="1:17" x14ac:dyDescent="0.25">
      <c r="A9328" t="s">
        <v>7542</v>
      </c>
      <c r="B9328" s="1">
        <v>43153</v>
      </c>
      <c r="C9328" s="1">
        <v>43168</v>
      </c>
      <c r="D9328" t="s">
        <v>21</v>
      </c>
      <c r="E9328" t="s">
        <v>360</v>
      </c>
      <c r="F9328">
        <v>0</v>
      </c>
      <c r="G9328">
        <v>100000</v>
      </c>
      <c r="H9328">
        <v>0</v>
      </c>
      <c r="I9328">
        <v>0</v>
      </c>
      <c r="J9328">
        <v>0</v>
      </c>
      <c r="K9328">
        <v>0.745</v>
      </c>
      <c r="L9328" t="s">
        <v>23</v>
      </c>
      <c r="M9328" s="3">
        <v>74500</v>
      </c>
      <c r="N9328" s="2" t="str">
        <f>VLOOKUP(Tabla1[[#This Row],[nemo]],'Nemos y clasificaciones'!$A$2:$B$5000,2,FALSE)</f>
        <v>HONEYWELL INTERNATIONAL INC</v>
      </c>
      <c r="O9328" s="3" t="str">
        <f>VLOOKUP(Tabla1[[#This Row],[nemo]],'Nemos y clasificaciones'!$A$1:$C$3000,3,FALSE)</f>
        <v>Conglomerados</v>
      </c>
      <c r="P9328" s="3"/>
      <c r="Q9328" s="3"/>
    </row>
    <row r="9329" spans="1:17" x14ac:dyDescent="0.25">
      <c r="A9329" t="s">
        <v>7542</v>
      </c>
      <c r="B9329" s="1">
        <v>43055</v>
      </c>
      <c r="C9329" s="1">
        <v>43080</v>
      </c>
      <c r="D9329" t="s">
        <v>21</v>
      </c>
      <c r="E9329" t="s">
        <v>360</v>
      </c>
      <c r="F9329">
        <v>0</v>
      </c>
      <c r="G9329">
        <v>100000</v>
      </c>
      <c r="H9329">
        <v>0</v>
      </c>
      <c r="I9329">
        <v>0</v>
      </c>
      <c r="J9329">
        <v>0</v>
      </c>
      <c r="K9329">
        <v>0.745</v>
      </c>
      <c r="L9329" t="s">
        <v>23</v>
      </c>
      <c r="M9329" s="3">
        <v>74500</v>
      </c>
      <c r="N9329" s="2" t="str">
        <f>VLOOKUP(Tabla1[[#This Row],[nemo]],'Nemos y clasificaciones'!$A$2:$B$5000,2,FALSE)</f>
        <v>HONEYWELL INTERNATIONAL INC</v>
      </c>
      <c r="O9329" s="3" t="str">
        <f>VLOOKUP(Tabla1[[#This Row],[nemo]],'Nemos y clasificaciones'!$A$1:$C$3000,3,FALSE)</f>
        <v>Conglomerados</v>
      </c>
      <c r="P9329" s="3"/>
      <c r="Q9329" s="3"/>
    </row>
    <row r="9330" spans="1:17" x14ac:dyDescent="0.25">
      <c r="A9330" t="s">
        <v>8694</v>
      </c>
      <c r="B9330" s="1">
        <v>42963</v>
      </c>
      <c r="C9330" s="1">
        <v>42986</v>
      </c>
      <c r="D9330" t="s">
        <v>21</v>
      </c>
      <c r="E9330" t="s">
        <v>360</v>
      </c>
      <c r="F9330">
        <v>0</v>
      </c>
      <c r="G9330">
        <v>100000</v>
      </c>
      <c r="H9330">
        <v>0</v>
      </c>
      <c r="I9330">
        <v>0</v>
      </c>
      <c r="J9330">
        <v>0</v>
      </c>
      <c r="K9330">
        <v>0.66500000000000004</v>
      </c>
      <c r="L9330" t="s">
        <v>23</v>
      </c>
      <c r="M9330" s="3">
        <v>66500</v>
      </c>
      <c r="N9330" s="2" t="str">
        <f>VLOOKUP(Tabla1[[#This Row],[nemo]],'Nemos y clasificaciones'!$A$2:$B$5000,2,FALSE)</f>
        <v>HONEYWELL INTERNATIONAL INC</v>
      </c>
      <c r="O9330" s="3" t="str">
        <f>VLOOKUP(Tabla1[[#This Row],[nemo]],'Nemos y clasificaciones'!$A$1:$C$3000,3,FALSE)</f>
        <v>Conglomerados</v>
      </c>
      <c r="P9330" s="3"/>
      <c r="Q9330" s="3"/>
    </row>
    <row r="9331" spans="1:17" x14ac:dyDescent="0.25">
      <c r="A9331" t="s">
        <v>8694</v>
      </c>
      <c r="B9331" s="1">
        <v>42872</v>
      </c>
      <c r="C9331" s="1">
        <v>42895</v>
      </c>
      <c r="D9331" t="s">
        <v>21</v>
      </c>
      <c r="E9331" t="s">
        <v>360</v>
      </c>
      <c r="F9331">
        <v>0</v>
      </c>
      <c r="G9331">
        <v>100000</v>
      </c>
      <c r="H9331">
        <v>0</v>
      </c>
      <c r="I9331">
        <v>0</v>
      </c>
      <c r="J9331">
        <v>0</v>
      </c>
      <c r="K9331">
        <v>0.66500000000000004</v>
      </c>
      <c r="L9331" t="s">
        <v>23</v>
      </c>
      <c r="M9331" s="3">
        <v>66500</v>
      </c>
      <c r="N9331" s="2" t="str">
        <f>VLOOKUP(Tabla1[[#This Row],[nemo]],'Nemos y clasificaciones'!$A$2:$B$5000,2,FALSE)</f>
        <v>HONEYWELL INTERNATIONAL INC</v>
      </c>
      <c r="O9331" s="3" t="str">
        <f>VLOOKUP(Tabla1[[#This Row],[nemo]],'Nemos y clasificaciones'!$A$1:$C$3000,3,FALSE)</f>
        <v>Conglomerados</v>
      </c>
      <c r="P9331" s="3"/>
      <c r="Q9331" s="3"/>
    </row>
    <row r="9332" spans="1:17" x14ac:dyDescent="0.25">
      <c r="A9332" t="s">
        <v>8694</v>
      </c>
      <c r="B9332" s="1">
        <v>42788</v>
      </c>
      <c r="C9332" s="1">
        <v>42804</v>
      </c>
      <c r="D9332" t="s">
        <v>21</v>
      </c>
      <c r="E9332" t="s">
        <v>360</v>
      </c>
      <c r="F9332">
        <v>0</v>
      </c>
      <c r="G9332">
        <v>100000</v>
      </c>
      <c r="H9332">
        <v>0</v>
      </c>
      <c r="I9332">
        <v>0</v>
      </c>
      <c r="J9332">
        <v>0</v>
      </c>
      <c r="K9332">
        <v>0.66500000000000004</v>
      </c>
      <c r="L9332" t="s">
        <v>23</v>
      </c>
      <c r="M9332" s="3">
        <v>66500</v>
      </c>
      <c r="N9332" s="2" t="str">
        <f>VLOOKUP(Tabla1[[#This Row],[nemo]],'Nemos y clasificaciones'!$A$2:$B$5000,2,FALSE)</f>
        <v>HONEYWELL INTERNATIONAL INC</v>
      </c>
      <c r="O9332" s="3" t="str">
        <f>VLOOKUP(Tabla1[[#This Row],[nemo]],'Nemos y clasificaciones'!$A$1:$C$3000,3,FALSE)</f>
        <v>Conglomerados</v>
      </c>
      <c r="P9332" s="3"/>
      <c r="Q9332" s="3"/>
    </row>
    <row r="9333" spans="1:17" x14ac:dyDescent="0.25">
      <c r="A9333" t="s">
        <v>10110</v>
      </c>
      <c r="B9333" s="1">
        <v>42690</v>
      </c>
      <c r="C9333" s="1">
        <v>42713</v>
      </c>
      <c r="D9333" t="s">
        <v>21</v>
      </c>
      <c r="E9333" t="s">
        <v>360</v>
      </c>
      <c r="F9333">
        <v>0</v>
      </c>
      <c r="G9333">
        <v>100000</v>
      </c>
      <c r="H9333">
        <v>0</v>
      </c>
      <c r="I9333">
        <v>0</v>
      </c>
      <c r="J9333">
        <v>0</v>
      </c>
      <c r="K9333">
        <v>0.66500000000000004</v>
      </c>
      <c r="L9333" t="s">
        <v>23</v>
      </c>
      <c r="M9333" s="3">
        <v>66500</v>
      </c>
      <c r="N9333" s="2" t="str">
        <f>VLOOKUP(Tabla1[[#This Row],[nemo]],'Nemos y clasificaciones'!$A$2:$B$5000,2,FALSE)</f>
        <v>HONEYWELL INTERNATIONAL INC</v>
      </c>
      <c r="O9333" s="3" t="str">
        <f>VLOOKUP(Tabla1[[#This Row],[nemo]],'Nemos y clasificaciones'!$A$1:$C$3000,3,FALSE)</f>
        <v>Conglomerados</v>
      </c>
      <c r="P9333" s="3"/>
      <c r="Q9333" s="3"/>
    </row>
    <row r="9334" spans="1:17" x14ac:dyDescent="0.25">
      <c r="A9334" t="s">
        <v>10262</v>
      </c>
      <c r="B9334" s="1">
        <v>42599</v>
      </c>
      <c r="C9334" s="1">
        <v>42622</v>
      </c>
      <c r="D9334" t="s">
        <v>21</v>
      </c>
      <c r="E9334" t="s">
        <v>360</v>
      </c>
      <c r="F9334">
        <v>0</v>
      </c>
      <c r="G9334">
        <v>100000</v>
      </c>
      <c r="H9334">
        <v>0</v>
      </c>
      <c r="I9334">
        <v>0</v>
      </c>
      <c r="J9334">
        <v>0</v>
      </c>
      <c r="K9334">
        <v>0.59499999999999997</v>
      </c>
      <c r="L9334" t="s">
        <v>23</v>
      </c>
      <c r="M9334" s="3">
        <v>59500</v>
      </c>
      <c r="N9334" s="2" t="str">
        <f>VLOOKUP(Tabla1[[#This Row],[nemo]],'Nemos y clasificaciones'!$A$2:$B$5000,2,FALSE)</f>
        <v>HONEYWELL INTERNATIONAL INC</v>
      </c>
      <c r="O9334" s="3" t="str">
        <f>VLOOKUP(Tabla1[[#This Row],[nemo]],'Nemos y clasificaciones'!$A$1:$C$3000,3,FALSE)</f>
        <v>Conglomerados</v>
      </c>
      <c r="P9334" s="3"/>
      <c r="Q9334" s="3"/>
    </row>
    <row r="9335" spans="1:17" x14ac:dyDescent="0.25">
      <c r="A9335" t="s">
        <v>10262</v>
      </c>
      <c r="B9335" s="1">
        <v>42507</v>
      </c>
      <c r="C9335" s="1">
        <v>42531</v>
      </c>
      <c r="D9335" t="s">
        <v>21</v>
      </c>
      <c r="E9335" t="s">
        <v>360</v>
      </c>
      <c r="F9335">
        <v>0</v>
      </c>
      <c r="G9335">
        <v>100000</v>
      </c>
      <c r="H9335">
        <v>0</v>
      </c>
      <c r="I9335">
        <v>0</v>
      </c>
      <c r="J9335">
        <v>0</v>
      </c>
      <c r="K9335">
        <v>0.59499999999999997</v>
      </c>
      <c r="L9335" t="s">
        <v>23</v>
      </c>
      <c r="M9335" s="3">
        <v>59500</v>
      </c>
      <c r="N9335" s="2" t="str">
        <f>VLOOKUP(Tabla1[[#This Row],[nemo]],'Nemos y clasificaciones'!$A$2:$B$5000,2,FALSE)</f>
        <v>HONEYWELL INTERNATIONAL INC</v>
      </c>
      <c r="O9335" s="3" t="str">
        <f>VLOOKUP(Tabla1[[#This Row],[nemo]],'Nemos y clasificaciones'!$A$1:$C$3000,3,FALSE)</f>
        <v>Conglomerados</v>
      </c>
      <c r="P9335" s="3"/>
      <c r="Q9335" s="3"/>
    </row>
    <row r="9336" spans="1:17" x14ac:dyDescent="0.25">
      <c r="A9336" t="s">
        <v>10262</v>
      </c>
      <c r="B9336" s="1">
        <v>42423</v>
      </c>
      <c r="C9336" s="1">
        <v>42439</v>
      </c>
      <c r="D9336" t="s">
        <v>21</v>
      </c>
      <c r="E9336" t="s">
        <v>360</v>
      </c>
      <c r="F9336">
        <v>0</v>
      </c>
      <c r="G9336">
        <v>100000</v>
      </c>
      <c r="H9336">
        <v>0</v>
      </c>
      <c r="I9336">
        <v>0</v>
      </c>
      <c r="J9336">
        <v>0</v>
      </c>
      <c r="K9336">
        <v>0.59499999999999997</v>
      </c>
      <c r="L9336" t="s">
        <v>23</v>
      </c>
      <c r="M9336" s="3">
        <v>59500</v>
      </c>
      <c r="N9336" s="2" t="str">
        <f>VLOOKUP(Tabla1[[#This Row],[nemo]],'Nemos y clasificaciones'!$A$2:$B$5000,2,FALSE)</f>
        <v>HONEYWELL INTERNATIONAL INC</v>
      </c>
      <c r="O9336" s="3" t="str">
        <f>VLOOKUP(Tabla1[[#This Row],[nemo]],'Nemos y clasificaciones'!$A$1:$C$3000,3,FALSE)</f>
        <v>Conglomerados</v>
      </c>
      <c r="P9336" s="3"/>
      <c r="Q9336" s="3"/>
    </row>
    <row r="9337" spans="1:17" x14ac:dyDescent="0.25">
      <c r="A9337" t="s">
        <v>10262</v>
      </c>
      <c r="B9337" s="1">
        <v>42325</v>
      </c>
      <c r="C9337" s="1">
        <v>42348</v>
      </c>
      <c r="D9337" t="s">
        <v>21</v>
      </c>
      <c r="E9337" t="s">
        <v>360</v>
      </c>
      <c r="F9337">
        <v>0</v>
      </c>
      <c r="G9337">
        <v>100000</v>
      </c>
      <c r="H9337">
        <v>0</v>
      </c>
      <c r="I9337">
        <v>0</v>
      </c>
      <c r="J9337">
        <v>0</v>
      </c>
      <c r="K9337">
        <v>0.59499999999999997</v>
      </c>
      <c r="L9337" t="s">
        <v>23</v>
      </c>
      <c r="M9337" s="3">
        <v>59500</v>
      </c>
      <c r="N9337" s="2" t="str">
        <f>VLOOKUP(Tabla1[[#This Row],[nemo]],'Nemos y clasificaciones'!$A$2:$B$5000,2,FALSE)</f>
        <v>HONEYWELL INTERNATIONAL INC</v>
      </c>
      <c r="O9337" s="3" t="str">
        <f>VLOOKUP(Tabla1[[#This Row],[nemo]],'Nemos y clasificaciones'!$A$1:$C$3000,3,FALSE)</f>
        <v>Conglomerados</v>
      </c>
      <c r="P9337" s="3"/>
      <c r="Q9337" s="3"/>
    </row>
    <row r="9338" spans="1:17" x14ac:dyDescent="0.25">
      <c r="A9338" t="s">
        <v>11282</v>
      </c>
      <c r="B9338" s="1">
        <v>42234</v>
      </c>
      <c r="C9338" s="1">
        <v>42257</v>
      </c>
      <c r="D9338" t="s">
        <v>21</v>
      </c>
      <c r="E9338" t="s">
        <v>360</v>
      </c>
      <c r="F9338">
        <v>0</v>
      </c>
      <c r="G9338">
        <v>100000</v>
      </c>
      <c r="H9338">
        <v>0</v>
      </c>
      <c r="I9338">
        <v>0</v>
      </c>
      <c r="J9338">
        <v>0</v>
      </c>
      <c r="K9338">
        <v>0.51800000000000002</v>
      </c>
      <c r="L9338" t="s">
        <v>23</v>
      </c>
      <c r="M9338" s="3">
        <v>51800</v>
      </c>
      <c r="N9338" s="2" t="str">
        <f>VLOOKUP(Tabla1[[#This Row],[nemo]],'Nemos y clasificaciones'!$A$2:$B$5000,2,FALSE)</f>
        <v>HONEYWELL INTERNATIONAL INC</v>
      </c>
      <c r="O9338" s="3" t="str">
        <f>VLOOKUP(Tabla1[[#This Row],[nemo]],'Nemos y clasificaciones'!$A$1:$C$3000,3,FALSE)</f>
        <v>Conglomerados</v>
      </c>
      <c r="P9338" s="3"/>
      <c r="Q9338" s="3"/>
    </row>
    <row r="9339" spans="1:17" x14ac:dyDescent="0.25">
      <c r="A9339" t="s">
        <v>11282</v>
      </c>
      <c r="B9339" s="1">
        <v>42143</v>
      </c>
      <c r="C9339" s="1">
        <v>42165</v>
      </c>
      <c r="D9339" t="s">
        <v>21</v>
      </c>
      <c r="E9339" t="s">
        <v>360</v>
      </c>
      <c r="F9339">
        <v>0</v>
      </c>
      <c r="G9339">
        <v>100000</v>
      </c>
      <c r="H9339">
        <v>0</v>
      </c>
      <c r="I9339">
        <v>0</v>
      </c>
      <c r="J9339">
        <v>0</v>
      </c>
      <c r="K9339">
        <v>0.51800000000000002</v>
      </c>
      <c r="L9339" t="s">
        <v>23</v>
      </c>
      <c r="M9339" s="3">
        <v>51800</v>
      </c>
      <c r="N9339" s="2" t="str">
        <f>VLOOKUP(Tabla1[[#This Row],[nemo]],'Nemos y clasificaciones'!$A$2:$B$5000,2,FALSE)</f>
        <v>HONEYWELL INTERNATIONAL INC</v>
      </c>
      <c r="O9339" s="3" t="str">
        <f>VLOOKUP(Tabla1[[#This Row],[nemo]],'Nemos y clasificaciones'!$A$1:$C$3000,3,FALSE)</f>
        <v>Conglomerados</v>
      </c>
      <c r="P9339" s="3"/>
      <c r="Q9339" s="3"/>
    </row>
    <row r="9340" spans="1:17" x14ac:dyDescent="0.25">
      <c r="A9340" t="s">
        <v>11282</v>
      </c>
      <c r="B9340" s="1">
        <v>42059</v>
      </c>
      <c r="C9340" s="1">
        <v>42073</v>
      </c>
      <c r="D9340" t="s">
        <v>21</v>
      </c>
      <c r="E9340" t="s">
        <v>360</v>
      </c>
      <c r="F9340">
        <v>0</v>
      </c>
      <c r="G9340">
        <v>100000</v>
      </c>
      <c r="H9340">
        <v>0</v>
      </c>
      <c r="I9340">
        <v>0</v>
      </c>
      <c r="J9340">
        <v>0</v>
      </c>
      <c r="K9340">
        <v>0.51800000000000002</v>
      </c>
      <c r="L9340" t="s">
        <v>23</v>
      </c>
      <c r="M9340" s="3">
        <v>51800</v>
      </c>
      <c r="N9340" s="2" t="str">
        <f>VLOOKUP(Tabla1[[#This Row],[nemo]],'Nemos y clasificaciones'!$A$2:$B$5000,2,FALSE)</f>
        <v>HONEYWELL INTERNATIONAL INC</v>
      </c>
      <c r="O9340" s="3" t="str">
        <f>VLOOKUP(Tabla1[[#This Row],[nemo]],'Nemos y clasificaciones'!$A$1:$C$3000,3,FALSE)</f>
        <v>Conglomerados</v>
      </c>
      <c r="P9340" s="3"/>
      <c r="Q9340" s="3"/>
    </row>
    <row r="9341" spans="1:17" x14ac:dyDescent="0.25">
      <c r="A9341" t="s">
        <v>26</v>
      </c>
      <c r="B9341" s="1">
        <v>44446</v>
      </c>
      <c r="C9341" s="1">
        <v>44475</v>
      </c>
      <c r="D9341" t="s">
        <v>21</v>
      </c>
      <c r="E9341" t="s">
        <v>27</v>
      </c>
      <c r="F9341">
        <v>0</v>
      </c>
      <c r="G9341">
        <v>100000</v>
      </c>
      <c r="H9341">
        <v>0</v>
      </c>
      <c r="I9341">
        <v>0</v>
      </c>
      <c r="J9341">
        <v>0</v>
      </c>
      <c r="K9341">
        <v>0.19400000000000001</v>
      </c>
      <c r="L9341" t="s">
        <v>23</v>
      </c>
      <c r="M9341" s="3">
        <v>19400</v>
      </c>
      <c r="N9341" s="2" t="str">
        <f>VLOOKUP(Tabla1[[#This Row],[nemo]],'Nemos y clasificaciones'!$A$2:$B$5000,2,FALSE)</f>
        <v>HP INC.</v>
      </c>
      <c r="O9341" s="3" t="str">
        <f>VLOOKUP(Tabla1[[#This Row],[nemo]],'Nemos y clasificaciones'!$A$1:$C$3000,3,FALSE)</f>
        <v>Consumo</v>
      </c>
      <c r="P9341" s="3"/>
      <c r="Q9341" s="3"/>
    </row>
    <row r="9342" spans="1:17" x14ac:dyDescent="0.25">
      <c r="A9342" t="s">
        <v>905</v>
      </c>
      <c r="B9342" s="1">
        <v>44355</v>
      </c>
      <c r="C9342" s="1">
        <v>44384</v>
      </c>
      <c r="D9342" t="s">
        <v>21</v>
      </c>
      <c r="E9342" t="s">
        <v>27</v>
      </c>
      <c r="F9342">
        <v>0</v>
      </c>
      <c r="G9342">
        <v>100000</v>
      </c>
      <c r="H9342">
        <v>0</v>
      </c>
      <c r="I9342">
        <v>0</v>
      </c>
      <c r="J9342">
        <v>0</v>
      </c>
      <c r="K9342">
        <v>0.19400000000000001</v>
      </c>
      <c r="L9342" t="s">
        <v>23</v>
      </c>
      <c r="M9342" s="3">
        <v>19400</v>
      </c>
      <c r="N9342" s="2" t="str">
        <f>VLOOKUP(Tabla1[[#This Row],[nemo]],'Nemos y clasificaciones'!$A$2:$B$5000,2,FALSE)</f>
        <v>HP INC.</v>
      </c>
      <c r="O9342" s="3" t="str">
        <f>VLOOKUP(Tabla1[[#This Row],[nemo]],'Nemos y clasificaciones'!$A$1:$C$3000,3,FALSE)</f>
        <v>Consumo</v>
      </c>
      <c r="P9342" s="3"/>
      <c r="Q9342" s="3"/>
    </row>
    <row r="9343" spans="1:17" x14ac:dyDescent="0.25">
      <c r="A9343" t="s">
        <v>905</v>
      </c>
      <c r="B9343" s="1">
        <v>44264</v>
      </c>
      <c r="C9343" s="1">
        <v>44293</v>
      </c>
      <c r="D9343" t="s">
        <v>21</v>
      </c>
      <c r="E9343" t="s">
        <v>27</v>
      </c>
      <c r="F9343">
        <v>0</v>
      </c>
      <c r="G9343">
        <v>100000</v>
      </c>
      <c r="H9343">
        <v>0</v>
      </c>
      <c r="I9343">
        <v>0</v>
      </c>
      <c r="J9343">
        <v>0</v>
      </c>
      <c r="K9343">
        <v>0.19400000000000001</v>
      </c>
      <c r="L9343" t="s">
        <v>23</v>
      </c>
      <c r="M9343" s="3">
        <v>19400</v>
      </c>
      <c r="N9343" s="2" t="str">
        <f>VLOOKUP(Tabla1[[#This Row],[nemo]],'Nemos y clasificaciones'!$A$2:$B$5000,2,FALSE)</f>
        <v>HP INC.</v>
      </c>
      <c r="O9343" s="3" t="str">
        <f>VLOOKUP(Tabla1[[#This Row],[nemo]],'Nemos y clasificaciones'!$A$1:$C$3000,3,FALSE)</f>
        <v>Consumo</v>
      </c>
      <c r="P9343" s="3"/>
      <c r="Q9343" s="3"/>
    </row>
    <row r="9344" spans="1:17" x14ac:dyDescent="0.25">
      <c r="A9344" t="s">
        <v>905</v>
      </c>
      <c r="B9344" s="1">
        <v>44173</v>
      </c>
      <c r="C9344" s="1">
        <v>44202</v>
      </c>
      <c r="D9344" t="s">
        <v>21</v>
      </c>
      <c r="E9344" t="s">
        <v>27</v>
      </c>
      <c r="F9344">
        <v>0</v>
      </c>
      <c r="G9344">
        <v>100000</v>
      </c>
      <c r="H9344">
        <v>0</v>
      </c>
      <c r="I9344">
        <v>0</v>
      </c>
      <c r="J9344">
        <v>0</v>
      </c>
      <c r="K9344">
        <v>0.19400000000000001</v>
      </c>
      <c r="L9344" t="s">
        <v>23</v>
      </c>
      <c r="M9344" s="3">
        <v>19400</v>
      </c>
      <c r="N9344" s="2" t="str">
        <f>VLOOKUP(Tabla1[[#This Row],[nemo]],'Nemos y clasificaciones'!$A$2:$B$5000,2,FALSE)</f>
        <v>HP INC.</v>
      </c>
      <c r="O9344" s="3" t="str">
        <f>VLOOKUP(Tabla1[[#This Row],[nemo]],'Nemos y clasificaciones'!$A$1:$C$3000,3,FALSE)</f>
        <v>Consumo</v>
      </c>
      <c r="P9344" s="3"/>
      <c r="Q9344" s="3"/>
    </row>
    <row r="9345" spans="1:17" x14ac:dyDescent="0.25">
      <c r="A9345" t="s">
        <v>3364</v>
      </c>
      <c r="B9345" s="1">
        <v>44082</v>
      </c>
      <c r="C9345" s="1">
        <v>44111</v>
      </c>
      <c r="D9345" t="s">
        <v>21</v>
      </c>
      <c r="E9345" t="s">
        <v>27</v>
      </c>
      <c r="F9345">
        <v>0</v>
      </c>
      <c r="G9345">
        <v>100000</v>
      </c>
      <c r="H9345">
        <v>0</v>
      </c>
      <c r="I9345">
        <v>0</v>
      </c>
      <c r="J9345">
        <v>0</v>
      </c>
      <c r="K9345">
        <v>0.17599999999999999</v>
      </c>
      <c r="L9345" t="s">
        <v>23</v>
      </c>
      <c r="M9345" s="3">
        <v>17600</v>
      </c>
      <c r="N9345" s="2" t="str">
        <f>VLOOKUP(Tabla1[[#This Row],[nemo]],'Nemos y clasificaciones'!$A$2:$B$5000,2,FALSE)</f>
        <v>HP INC.</v>
      </c>
      <c r="O9345" s="3" t="str">
        <f>VLOOKUP(Tabla1[[#This Row],[nemo]],'Nemos y clasificaciones'!$A$1:$C$3000,3,FALSE)</f>
        <v>Consumo</v>
      </c>
      <c r="P9345" s="3"/>
      <c r="Q9345" s="3"/>
    </row>
    <row r="9346" spans="1:17" x14ac:dyDescent="0.25">
      <c r="A9346" t="s">
        <v>3707</v>
      </c>
      <c r="B9346" s="1">
        <v>43991</v>
      </c>
      <c r="C9346" s="1">
        <v>44013</v>
      </c>
      <c r="D9346" t="s">
        <v>21</v>
      </c>
      <c r="E9346" t="s">
        <v>27</v>
      </c>
      <c r="F9346">
        <v>0</v>
      </c>
      <c r="G9346">
        <v>100000</v>
      </c>
      <c r="H9346">
        <v>0</v>
      </c>
      <c r="I9346">
        <v>0</v>
      </c>
      <c r="J9346">
        <v>0</v>
      </c>
      <c r="K9346">
        <v>0.17599999999999999</v>
      </c>
      <c r="L9346" t="s">
        <v>23</v>
      </c>
      <c r="M9346" s="3">
        <v>17600</v>
      </c>
      <c r="N9346" s="2" t="str">
        <f>VLOOKUP(Tabla1[[#This Row],[nemo]],'Nemos y clasificaciones'!$A$2:$B$5000,2,FALSE)</f>
        <v>HP INC.</v>
      </c>
      <c r="O9346" s="3" t="str">
        <f>VLOOKUP(Tabla1[[#This Row],[nemo]],'Nemos y clasificaciones'!$A$1:$C$3000,3,FALSE)</f>
        <v>Consumo</v>
      </c>
      <c r="P9346" s="3"/>
      <c r="Q9346" s="3"/>
    </row>
    <row r="9347" spans="1:17" x14ac:dyDescent="0.25">
      <c r="A9347" t="s">
        <v>3707</v>
      </c>
      <c r="B9347" s="1">
        <v>43900</v>
      </c>
      <c r="C9347" s="1">
        <v>43922</v>
      </c>
      <c r="D9347" t="s">
        <v>21</v>
      </c>
      <c r="E9347" t="s">
        <v>27</v>
      </c>
      <c r="F9347">
        <v>0</v>
      </c>
      <c r="G9347">
        <v>100000</v>
      </c>
      <c r="H9347">
        <v>0</v>
      </c>
      <c r="I9347">
        <v>0</v>
      </c>
      <c r="J9347">
        <v>0</v>
      </c>
      <c r="K9347">
        <v>0.17599999999999999</v>
      </c>
      <c r="L9347" t="s">
        <v>23</v>
      </c>
      <c r="M9347" s="3">
        <v>17600</v>
      </c>
      <c r="N9347" s="2" t="str">
        <f>VLOOKUP(Tabla1[[#This Row],[nemo]],'Nemos y clasificaciones'!$A$2:$B$5000,2,FALSE)</f>
        <v>HP INC.</v>
      </c>
      <c r="O9347" s="3" t="str">
        <f>VLOOKUP(Tabla1[[#This Row],[nemo]],'Nemos y clasificaciones'!$A$1:$C$3000,3,FALSE)</f>
        <v>Consumo</v>
      </c>
      <c r="P9347" s="3"/>
      <c r="Q9347" s="3"/>
    </row>
    <row r="9348" spans="1:17" x14ac:dyDescent="0.25">
      <c r="A9348" t="s">
        <v>3707</v>
      </c>
      <c r="B9348" s="1">
        <v>43809</v>
      </c>
      <c r="C9348" s="1">
        <v>43832</v>
      </c>
      <c r="D9348" t="s">
        <v>21</v>
      </c>
      <c r="E9348" t="s">
        <v>27</v>
      </c>
      <c r="F9348">
        <v>0</v>
      </c>
      <c r="G9348">
        <v>100000</v>
      </c>
      <c r="H9348">
        <v>0</v>
      </c>
      <c r="I9348">
        <v>0</v>
      </c>
      <c r="J9348">
        <v>0</v>
      </c>
      <c r="K9348">
        <v>0.17599999999999999</v>
      </c>
      <c r="L9348" t="s">
        <v>23</v>
      </c>
      <c r="M9348" s="3">
        <v>17600</v>
      </c>
      <c r="N9348" s="2" t="str">
        <f>VLOOKUP(Tabla1[[#This Row],[nemo]],'Nemos y clasificaciones'!$A$2:$B$5000,2,FALSE)</f>
        <v>HP INC.</v>
      </c>
      <c r="O9348" s="3" t="str">
        <f>VLOOKUP(Tabla1[[#This Row],[nemo]],'Nemos y clasificaciones'!$A$1:$C$3000,3,FALSE)</f>
        <v>Consumo</v>
      </c>
      <c r="P9348" s="3"/>
      <c r="Q9348" s="3"/>
    </row>
    <row r="9349" spans="1:17" x14ac:dyDescent="0.25">
      <c r="A9349" t="s">
        <v>8799</v>
      </c>
      <c r="B9349" s="1">
        <v>42251</v>
      </c>
      <c r="C9349" s="1">
        <v>42284</v>
      </c>
      <c r="D9349" t="s">
        <v>21</v>
      </c>
      <c r="E9349" t="s">
        <v>27</v>
      </c>
      <c r="F9349">
        <v>0</v>
      </c>
      <c r="G9349">
        <v>100000</v>
      </c>
      <c r="H9349">
        <v>0</v>
      </c>
      <c r="I9349">
        <v>0</v>
      </c>
      <c r="J9349">
        <v>0</v>
      </c>
      <c r="K9349">
        <v>0.17599999999999999</v>
      </c>
      <c r="L9349" t="s">
        <v>23</v>
      </c>
      <c r="M9349" s="3">
        <v>17600</v>
      </c>
      <c r="N9349" s="2" t="str">
        <f>VLOOKUP(Tabla1[[#This Row],[nemo]],'Nemos y clasificaciones'!$A$2:$B$5000,2,FALSE)</f>
        <v>HP INC.</v>
      </c>
      <c r="O9349" s="3" t="str">
        <f>VLOOKUP(Tabla1[[#This Row],[nemo]],'Nemos y clasificaciones'!$A$1:$C$3000,3,FALSE)</f>
        <v>Consumo</v>
      </c>
      <c r="P9349" s="3"/>
      <c r="Q9349" s="3"/>
    </row>
    <row r="9350" spans="1:17" x14ac:dyDescent="0.25">
      <c r="A9350" t="s">
        <v>8799</v>
      </c>
      <c r="B9350" s="1">
        <v>42163</v>
      </c>
      <c r="C9350" s="1">
        <v>42186</v>
      </c>
      <c r="D9350" t="s">
        <v>21</v>
      </c>
      <c r="E9350" t="s">
        <v>27</v>
      </c>
      <c r="F9350">
        <v>0</v>
      </c>
      <c r="G9350">
        <v>100000</v>
      </c>
      <c r="H9350">
        <v>0</v>
      </c>
      <c r="I9350">
        <v>0</v>
      </c>
      <c r="J9350">
        <v>0</v>
      </c>
      <c r="K9350">
        <v>0.17599999999999999</v>
      </c>
      <c r="L9350" t="s">
        <v>23</v>
      </c>
      <c r="M9350" s="3">
        <v>17600</v>
      </c>
      <c r="N9350" s="2" t="str">
        <f>VLOOKUP(Tabla1[[#This Row],[nemo]],'Nemos y clasificaciones'!$A$2:$B$5000,2,FALSE)</f>
        <v>HP INC.</v>
      </c>
      <c r="O9350" s="3" t="str">
        <f>VLOOKUP(Tabla1[[#This Row],[nemo]],'Nemos y clasificaciones'!$A$1:$C$3000,3,FALSE)</f>
        <v>Consumo</v>
      </c>
      <c r="P9350" s="3"/>
      <c r="Q9350" s="3"/>
    </row>
    <row r="9351" spans="1:17" x14ac:dyDescent="0.25">
      <c r="A9351" t="s">
        <v>5551</v>
      </c>
      <c r="B9351" s="1">
        <v>43718</v>
      </c>
      <c r="C9351" s="1">
        <v>43740</v>
      </c>
      <c r="D9351" t="s">
        <v>21</v>
      </c>
      <c r="E9351" t="s">
        <v>27</v>
      </c>
      <c r="F9351">
        <v>0</v>
      </c>
      <c r="G9351">
        <v>100000</v>
      </c>
      <c r="H9351">
        <v>0</v>
      </c>
      <c r="I9351">
        <v>0</v>
      </c>
      <c r="J9351">
        <v>0</v>
      </c>
      <c r="K9351">
        <v>0.16</v>
      </c>
      <c r="L9351" t="s">
        <v>23</v>
      </c>
      <c r="M9351" s="3">
        <v>16000</v>
      </c>
      <c r="N9351" s="2" t="str">
        <f>VLOOKUP(Tabla1[[#This Row],[nemo]],'Nemos y clasificaciones'!$A$2:$B$5000,2,FALSE)</f>
        <v>HP INC.</v>
      </c>
      <c r="O9351" s="3" t="str">
        <f>VLOOKUP(Tabla1[[#This Row],[nemo]],'Nemos y clasificaciones'!$A$1:$C$3000,3,FALSE)</f>
        <v>Consumo</v>
      </c>
      <c r="P9351" s="3"/>
      <c r="Q9351" s="3"/>
    </row>
    <row r="9352" spans="1:17" x14ac:dyDescent="0.25">
      <c r="A9352" t="s">
        <v>5551</v>
      </c>
      <c r="B9352" s="1">
        <v>43627</v>
      </c>
      <c r="C9352" s="1">
        <v>43649</v>
      </c>
      <c r="D9352" t="s">
        <v>21</v>
      </c>
      <c r="E9352" t="s">
        <v>27</v>
      </c>
      <c r="F9352">
        <v>0</v>
      </c>
      <c r="G9352">
        <v>100000</v>
      </c>
      <c r="H9352">
        <v>0</v>
      </c>
      <c r="I9352">
        <v>0</v>
      </c>
      <c r="J9352">
        <v>0</v>
      </c>
      <c r="K9352">
        <v>0.16</v>
      </c>
      <c r="L9352" t="s">
        <v>23</v>
      </c>
      <c r="M9352" s="3">
        <v>16000</v>
      </c>
      <c r="N9352" s="2" t="str">
        <f>VLOOKUP(Tabla1[[#This Row],[nemo]],'Nemos y clasificaciones'!$A$2:$B$5000,2,FALSE)</f>
        <v>HP INC.</v>
      </c>
      <c r="O9352" s="3" t="str">
        <f>VLOOKUP(Tabla1[[#This Row],[nemo]],'Nemos y clasificaciones'!$A$1:$C$3000,3,FALSE)</f>
        <v>Consumo</v>
      </c>
      <c r="P9352" s="3"/>
      <c r="Q9352" s="3"/>
    </row>
    <row r="9353" spans="1:17" x14ac:dyDescent="0.25">
      <c r="A9353" t="s">
        <v>5551</v>
      </c>
      <c r="B9353" s="1">
        <v>43446</v>
      </c>
      <c r="C9353" s="1">
        <v>43467</v>
      </c>
      <c r="D9353" t="s">
        <v>21</v>
      </c>
      <c r="E9353" t="s">
        <v>27</v>
      </c>
      <c r="F9353">
        <v>0</v>
      </c>
      <c r="G9353">
        <v>100000</v>
      </c>
      <c r="H9353">
        <v>0</v>
      </c>
      <c r="I9353">
        <v>0</v>
      </c>
      <c r="J9353">
        <v>0</v>
      </c>
      <c r="K9353">
        <v>0.16</v>
      </c>
      <c r="L9353" t="s">
        <v>23</v>
      </c>
      <c r="M9353" s="3">
        <v>16000</v>
      </c>
      <c r="N9353" s="2" t="str">
        <f>VLOOKUP(Tabla1[[#This Row],[nemo]],'Nemos y clasificaciones'!$A$2:$B$5000,2,FALSE)</f>
        <v>HP INC.</v>
      </c>
      <c r="O9353" s="3" t="str">
        <f>VLOOKUP(Tabla1[[#This Row],[nemo]],'Nemos y clasificaciones'!$A$1:$C$3000,3,FALSE)</f>
        <v>Consumo</v>
      </c>
      <c r="P9353" s="3"/>
      <c r="Q9353" s="3"/>
    </row>
    <row r="9354" spans="1:17" x14ac:dyDescent="0.25">
      <c r="A9354" t="s">
        <v>2929</v>
      </c>
      <c r="B9354" s="1">
        <v>42072</v>
      </c>
      <c r="C9354" s="1">
        <v>42095</v>
      </c>
      <c r="D9354" t="s">
        <v>21</v>
      </c>
      <c r="E9354" t="s">
        <v>27</v>
      </c>
      <c r="F9354">
        <v>0</v>
      </c>
      <c r="G9354">
        <v>100000</v>
      </c>
      <c r="H9354">
        <v>0</v>
      </c>
      <c r="I9354">
        <v>0</v>
      </c>
      <c r="J9354">
        <v>0</v>
      </c>
      <c r="K9354">
        <v>0.16</v>
      </c>
      <c r="L9354" t="s">
        <v>23</v>
      </c>
      <c r="M9354" s="3">
        <v>16000</v>
      </c>
      <c r="N9354" s="2" t="str">
        <f>VLOOKUP(Tabla1[[#This Row],[nemo]],'Nemos y clasificaciones'!$A$2:$B$5000,2,FALSE)</f>
        <v>HP INC.</v>
      </c>
      <c r="O9354" s="3" t="str">
        <f>VLOOKUP(Tabla1[[#This Row],[nemo]],'Nemos y clasificaciones'!$A$1:$C$3000,3,FALSE)</f>
        <v>Consumo</v>
      </c>
      <c r="P9354" s="3"/>
      <c r="Q9354" s="3"/>
    </row>
    <row r="9355" spans="1:17" x14ac:dyDescent="0.25">
      <c r="A9355" t="s">
        <v>2929</v>
      </c>
      <c r="B9355" s="1">
        <v>41981</v>
      </c>
      <c r="C9355" s="1">
        <v>42011</v>
      </c>
      <c r="D9355" t="s">
        <v>21</v>
      </c>
      <c r="E9355" t="s">
        <v>27</v>
      </c>
      <c r="F9355">
        <v>0</v>
      </c>
      <c r="G9355">
        <v>100000</v>
      </c>
      <c r="H9355">
        <v>0</v>
      </c>
      <c r="I9355">
        <v>0</v>
      </c>
      <c r="J9355">
        <v>0</v>
      </c>
      <c r="K9355">
        <v>0.16</v>
      </c>
      <c r="L9355" t="s">
        <v>23</v>
      </c>
      <c r="M9355" s="3">
        <v>16000</v>
      </c>
      <c r="N9355" s="2" t="str">
        <f>VLOOKUP(Tabla1[[#This Row],[nemo]],'Nemos y clasificaciones'!$A$2:$B$5000,2,FALSE)</f>
        <v>HP INC.</v>
      </c>
      <c r="O9355" s="3" t="str">
        <f>VLOOKUP(Tabla1[[#This Row],[nemo]],'Nemos y clasificaciones'!$A$1:$C$3000,3,FALSE)</f>
        <v>Consumo</v>
      </c>
      <c r="P9355" s="3"/>
      <c r="Q9355" s="3"/>
    </row>
    <row r="9356" spans="1:17" x14ac:dyDescent="0.25">
      <c r="A9356" t="s">
        <v>7436</v>
      </c>
      <c r="B9356" s="1">
        <v>43354</v>
      </c>
      <c r="C9356" s="1">
        <v>43376</v>
      </c>
      <c r="D9356" t="s">
        <v>21</v>
      </c>
      <c r="E9356" t="s">
        <v>27</v>
      </c>
      <c r="F9356">
        <v>0</v>
      </c>
      <c r="G9356">
        <v>100000</v>
      </c>
      <c r="H9356">
        <v>0</v>
      </c>
      <c r="I9356">
        <v>0</v>
      </c>
      <c r="J9356">
        <v>0</v>
      </c>
      <c r="K9356">
        <v>0.13900000000000001</v>
      </c>
      <c r="L9356" t="s">
        <v>23</v>
      </c>
      <c r="M9356" s="3">
        <v>13900</v>
      </c>
      <c r="N9356" s="2" t="str">
        <f>VLOOKUP(Tabla1[[#This Row],[nemo]],'Nemos y clasificaciones'!$A$2:$B$5000,2,FALSE)</f>
        <v>HP INC.</v>
      </c>
      <c r="O9356" s="3" t="str">
        <f>VLOOKUP(Tabla1[[#This Row],[nemo]],'Nemos y clasificaciones'!$A$1:$C$3000,3,FALSE)</f>
        <v>Consumo</v>
      </c>
      <c r="P9356" s="3"/>
      <c r="Q9356" s="3"/>
    </row>
    <row r="9357" spans="1:17" x14ac:dyDescent="0.25">
      <c r="A9357" t="s">
        <v>7436</v>
      </c>
      <c r="B9357" s="1">
        <v>43263</v>
      </c>
      <c r="C9357" s="1">
        <v>43286</v>
      </c>
      <c r="D9357" t="s">
        <v>21</v>
      </c>
      <c r="E9357" t="s">
        <v>27</v>
      </c>
      <c r="F9357">
        <v>0</v>
      </c>
      <c r="G9357">
        <v>100000</v>
      </c>
      <c r="H9357">
        <v>0</v>
      </c>
      <c r="I9357">
        <v>0</v>
      </c>
      <c r="J9357">
        <v>0</v>
      </c>
      <c r="K9357">
        <v>0.13900000000000001</v>
      </c>
      <c r="L9357" t="s">
        <v>23</v>
      </c>
      <c r="M9357" s="3">
        <v>13900</v>
      </c>
      <c r="N9357" s="2" t="str">
        <f>VLOOKUP(Tabla1[[#This Row],[nemo]],'Nemos y clasificaciones'!$A$2:$B$5000,2,FALSE)</f>
        <v>HP INC.</v>
      </c>
      <c r="O9357" s="3" t="str">
        <f>VLOOKUP(Tabla1[[#This Row],[nemo]],'Nemos y clasificaciones'!$A$1:$C$3000,3,FALSE)</f>
        <v>Consumo</v>
      </c>
      <c r="P9357" s="3"/>
      <c r="Q9357" s="3"/>
    </row>
    <row r="9358" spans="1:17" x14ac:dyDescent="0.25">
      <c r="A9358" t="s">
        <v>7436</v>
      </c>
      <c r="B9358" s="1">
        <v>43172</v>
      </c>
      <c r="C9358" s="1">
        <v>43194</v>
      </c>
      <c r="D9358" t="s">
        <v>21</v>
      </c>
      <c r="E9358" t="s">
        <v>27</v>
      </c>
      <c r="F9358">
        <v>0</v>
      </c>
      <c r="G9358">
        <v>100000</v>
      </c>
      <c r="H9358">
        <v>0</v>
      </c>
      <c r="I9358">
        <v>0</v>
      </c>
      <c r="J9358">
        <v>0</v>
      </c>
      <c r="K9358">
        <v>0.13900000000000001</v>
      </c>
      <c r="L9358" t="s">
        <v>23</v>
      </c>
      <c r="M9358" s="3">
        <v>13900</v>
      </c>
      <c r="N9358" s="2" t="str">
        <f>VLOOKUP(Tabla1[[#This Row],[nemo]],'Nemos y clasificaciones'!$A$2:$B$5000,2,FALSE)</f>
        <v>HP INC.</v>
      </c>
      <c r="O9358" s="3" t="str">
        <f>VLOOKUP(Tabla1[[#This Row],[nemo]],'Nemos y clasificaciones'!$A$1:$C$3000,3,FALSE)</f>
        <v>Consumo</v>
      </c>
      <c r="P9358" s="3"/>
      <c r="Q9358" s="3"/>
    </row>
    <row r="9359" spans="1:17" x14ac:dyDescent="0.25">
      <c r="A9359" t="s">
        <v>7436</v>
      </c>
      <c r="B9359" s="1">
        <v>43081</v>
      </c>
      <c r="C9359" s="1">
        <v>43103</v>
      </c>
      <c r="D9359" t="s">
        <v>21</v>
      </c>
      <c r="E9359" t="s">
        <v>27</v>
      </c>
      <c r="F9359">
        <v>0</v>
      </c>
      <c r="G9359">
        <v>100000</v>
      </c>
      <c r="H9359">
        <v>0</v>
      </c>
      <c r="I9359">
        <v>0</v>
      </c>
      <c r="J9359">
        <v>0</v>
      </c>
      <c r="K9359">
        <v>0.13900000000000001</v>
      </c>
      <c r="L9359" t="s">
        <v>23</v>
      </c>
      <c r="M9359" s="3">
        <v>13900</v>
      </c>
      <c r="N9359" s="2" t="str">
        <f>VLOOKUP(Tabla1[[#This Row],[nemo]],'Nemos y clasificaciones'!$A$2:$B$5000,2,FALSE)</f>
        <v>HP INC.</v>
      </c>
      <c r="O9359" s="3" t="str">
        <f>VLOOKUP(Tabla1[[#This Row],[nemo]],'Nemos y clasificaciones'!$A$1:$C$3000,3,FALSE)</f>
        <v>Consumo</v>
      </c>
      <c r="P9359" s="3"/>
      <c r="Q9359" s="3"/>
    </row>
    <row r="9360" spans="1:17" x14ac:dyDescent="0.25">
      <c r="A9360" t="s">
        <v>9012</v>
      </c>
      <c r="B9360" s="1">
        <v>42990</v>
      </c>
      <c r="C9360" s="1">
        <v>43012</v>
      </c>
      <c r="D9360" t="s">
        <v>21</v>
      </c>
      <c r="E9360" t="s">
        <v>27</v>
      </c>
      <c r="F9360">
        <v>0</v>
      </c>
      <c r="G9360">
        <v>100000</v>
      </c>
      <c r="H9360">
        <v>0</v>
      </c>
      <c r="I9360">
        <v>0</v>
      </c>
      <c r="J9360">
        <v>0</v>
      </c>
      <c r="K9360">
        <v>0.13300000000000001</v>
      </c>
      <c r="L9360" t="s">
        <v>23</v>
      </c>
      <c r="M9360" s="3">
        <v>13300</v>
      </c>
      <c r="N9360" s="2" t="str">
        <f>VLOOKUP(Tabla1[[#This Row],[nemo]],'Nemos y clasificaciones'!$A$2:$B$5000,2,FALSE)</f>
        <v>HP INC.</v>
      </c>
      <c r="O9360" s="3" t="str">
        <f>VLOOKUP(Tabla1[[#This Row],[nemo]],'Nemos y clasificaciones'!$A$1:$C$3000,3,FALSE)</f>
        <v>Consumo</v>
      </c>
      <c r="P9360" s="3"/>
      <c r="Q9360" s="3"/>
    </row>
    <row r="9361" spans="1:17" x14ac:dyDescent="0.25">
      <c r="A9361" t="s">
        <v>9012</v>
      </c>
      <c r="B9361" s="1">
        <v>42898</v>
      </c>
      <c r="C9361" s="1">
        <v>42921</v>
      </c>
      <c r="D9361" t="s">
        <v>21</v>
      </c>
      <c r="E9361" t="s">
        <v>27</v>
      </c>
      <c r="F9361">
        <v>0</v>
      </c>
      <c r="G9361">
        <v>100000</v>
      </c>
      <c r="H9361">
        <v>0</v>
      </c>
      <c r="I9361">
        <v>0</v>
      </c>
      <c r="J9361">
        <v>0</v>
      </c>
      <c r="K9361">
        <v>0.13300000000000001</v>
      </c>
      <c r="L9361" t="s">
        <v>23</v>
      </c>
      <c r="M9361" s="3">
        <v>13300</v>
      </c>
      <c r="N9361" s="2" t="str">
        <f>VLOOKUP(Tabla1[[#This Row],[nemo]],'Nemos y clasificaciones'!$A$2:$B$5000,2,FALSE)</f>
        <v>HP INC.</v>
      </c>
      <c r="O9361" s="3" t="str">
        <f>VLOOKUP(Tabla1[[#This Row],[nemo]],'Nemos y clasificaciones'!$A$1:$C$3000,3,FALSE)</f>
        <v>Consumo</v>
      </c>
      <c r="P9361" s="3"/>
      <c r="Q9361" s="3"/>
    </row>
    <row r="9362" spans="1:17" x14ac:dyDescent="0.25">
      <c r="A9362" t="s">
        <v>9012</v>
      </c>
      <c r="B9362" s="1">
        <v>42800</v>
      </c>
      <c r="C9362" s="1">
        <v>42830</v>
      </c>
      <c r="D9362" t="s">
        <v>21</v>
      </c>
      <c r="E9362" t="s">
        <v>27</v>
      </c>
      <c r="F9362">
        <v>0</v>
      </c>
      <c r="G9362">
        <v>100000</v>
      </c>
      <c r="H9362">
        <v>0</v>
      </c>
      <c r="I9362">
        <v>0</v>
      </c>
      <c r="J9362">
        <v>0</v>
      </c>
      <c r="K9362">
        <v>0.13300000000000001</v>
      </c>
      <c r="L9362" t="s">
        <v>23</v>
      </c>
      <c r="M9362" s="3">
        <v>13300</v>
      </c>
      <c r="N9362" s="2" t="str">
        <f>VLOOKUP(Tabla1[[#This Row],[nemo]],'Nemos y clasificaciones'!$A$2:$B$5000,2,FALSE)</f>
        <v>HP INC.</v>
      </c>
      <c r="O9362" s="3" t="str">
        <f>VLOOKUP(Tabla1[[#This Row],[nemo]],'Nemos y clasificaciones'!$A$1:$C$3000,3,FALSE)</f>
        <v>Consumo</v>
      </c>
      <c r="P9362" s="3"/>
      <c r="Q9362" s="3"/>
    </row>
    <row r="9363" spans="1:17" x14ac:dyDescent="0.25">
      <c r="A9363" t="s">
        <v>9012</v>
      </c>
      <c r="B9363" s="1">
        <v>42716</v>
      </c>
      <c r="C9363" s="1">
        <v>42739</v>
      </c>
      <c r="D9363" t="s">
        <v>21</v>
      </c>
      <c r="E9363" t="s">
        <v>27</v>
      </c>
      <c r="F9363">
        <v>0</v>
      </c>
      <c r="G9363">
        <v>100000</v>
      </c>
      <c r="H9363">
        <v>0</v>
      </c>
      <c r="I9363">
        <v>0</v>
      </c>
      <c r="J9363">
        <v>0</v>
      </c>
      <c r="K9363">
        <v>0.13300000000000001</v>
      </c>
      <c r="L9363" t="s">
        <v>23</v>
      </c>
      <c r="M9363" s="3">
        <v>13300</v>
      </c>
      <c r="N9363" s="2" t="str">
        <f>VLOOKUP(Tabla1[[#This Row],[nemo]],'Nemos y clasificaciones'!$A$2:$B$5000,2,FALSE)</f>
        <v>HP INC.</v>
      </c>
      <c r="O9363" s="3" t="str">
        <f>VLOOKUP(Tabla1[[#This Row],[nemo]],'Nemos y clasificaciones'!$A$1:$C$3000,3,FALSE)</f>
        <v>Consumo</v>
      </c>
      <c r="P9363" s="3"/>
      <c r="Q9363" s="3"/>
    </row>
    <row r="9364" spans="1:17" x14ac:dyDescent="0.25">
      <c r="A9364" t="s">
        <v>10213</v>
      </c>
      <c r="B9364" s="1">
        <v>42625</v>
      </c>
      <c r="C9364" s="1">
        <v>42648</v>
      </c>
      <c r="D9364" t="s">
        <v>21</v>
      </c>
      <c r="E9364" t="s">
        <v>27</v>
      </c>
      <c r="F9364">
        <v>0</v>
      </c>
      <c r="G9364">
        <v>100000</v>
      </c>
      <c r="H9364">
        <v>0</v>
      </c>
      <c r="I9364">
        <v>0</v>
      </c>
      <c r="J9364">
        <v>0</v>
      </c>
      <c r="K9364">
        <v>0.124</v>
      </c>
      <c r="L9364" t="s">
        <v>23</v>
      </c>
      <c r="M9364" s="3">
        <v>12400</v>
      </c>
      <c r="N9364" s="2" t="str">
        <f>VLOOKUP(Tabla1[[#This Row],[nemo]],'Nemos y clasificaciones'!$A$2:$B$5000,2,FALSE)</f>
        <v>HP INC.</v>
      </c>
      <c r="O9364" s="3" t="str">
        <f>VLOOKUP(Tabla1[[#This Row],[nemo]],'Nemos y clasificaciones'!$A$1:$C$3000,3,FALSE)</f>
        <v>Consumo</v>
      </c>
      <c r="P9364" s="3"/>
      <c r="Q9364" s="3"/>
    </row>
    <row r="9365" spans="1:17" x14ac:dyDescent="0.25">
      <c r="A9365" t="s">
        <v>10213</v>
      </c>
      <c r="B9365" s="1">
        <v>42534</v>
      </c>
      <c r="C9365" s="1">
        <v>42557</v>
      </c>
      <c r="D9365" t="s">
        <v>21</v>
      </c>
      <c r="E9365" t="s">
        <v>27</v>
      </c>
      <c r="F9365">
        <v>0</v>
      </c>
      <c r="G9365">
        <v>100000</v>
      </c>
      <c r="H9365">
        <v>0</v>
      </c>
      <c r="I9365">
        <v>0</v>
      </c>
      <c r="J9365">
        <v>0</v>
      </c>
      <c r="K9365">
        <v>0.124</v>
      </c>
      <c r="L9365" t="s">
        <v>23</v>
      </c>
      <c r="M9365" s="3">
        <v>12400</v>
      </c>
      <c r="N9365" s="2" t="str">
        <f>VLOOKUP(Tabla1[[#This Row],[nemo]],'Nemos y clasificaciones'!$A$2:$B$5000,2,FALSE)</f>
        <v>HP INC.</v>
      </c>
      <c r="O9365" s="3" t="str">
        <f>VLOOKUP(Tabla1[[#This Row],[nemo]],'Nemos y clasificaciones'!$A$1:$C$3000,3,FALSE)</f>
        <v>Consumo</v>
      </c>
      <c r="P9365" s="3"/>
      <c r="Q9365" s="3"/>
    </row>
    <row r="9366" spans="1:17" x14ac:dyDescent="0.25">
      <c r="A9366" t="s">
        <v>10213</v>
      </c>
      <c r="B9366" s="1">
        <v>42436</v>
      </c>
      <c r="C9366" s="1">
        <v>42466</v>
      </c>
      <c r="D9366" t="s">
        <v>21</v>
      </c>
      <c r="E9366" t="s">
        <v>27</v>
      </c>
      <c r="F9366">
        <v>0</v>
      </c>
      <c r="G9366">
        <v>100000</v>
      </c>
      <c r="H9366">
        <v>0</v>
      </c>
      <c r="I9366">
        <v>0</v>
      </c>
      <c r="J9366">
        <v>0</v>
      </c>
      <c r="K9366">
        <v>0.124</v>
      </c>
      <c r="L9366" t="s">
        <v>23</v>
      </c>
      <c r="M9366" s="3">
        <v>12400</v>
      </c>
      <c r="N9366" s="2" t="str">
        <f>VLOOKUP(Tabla1[[#This Row],[nemo]],'Nemos y clasificaciones'!$A$2:$B$5000,2,FALSE)</f>
        <v>HP INC.</v>
      </c>
      <c r="O9366" s="3" t="str">
        <f>VLOOKUP(Tabla1[[#This Row],[nemo]],'Nemos y clasificaciones'!$A$1:$C$3000,3,FALSE)</f>
        <v>Consumo</v>
      </c>
      <c r="P9366" s="3"/>
      <c r="Q9366" s="3"/>
    </row>
    <row r="9367" spans="1:17" x14ac:dyDescent="0.25">
      <c r="A9367" t="s">
        <v>10213</v>
      </c>
      <c r="B9367" s="1">
        <v>42345</v>
      </c>
      <c r="C9367" s="1">
        <v>42375</v>
      </c>
      <c r="D9367" t="s">
        <v>21</v>
      </c>
      <c r="E9367" t="s">
        <v>27</v>
      </c>
      <c r="F9367">
        <v>0</v>
      </c>
      <c r="G9367">
        <v>100000</v>
      </c>
      <c r="H9367">
        <v>0</v>
      </c>
      <c r="I9367">
        <v>0</v>
      </c>
      <c r="J9367">
        <v>0</v>
      </c>
      <c r="K9367">
        <v>0.124</v>
      </c>
      <c r="L9367" t="s">
        <v>23</v>
      </c>
      <c r="M9367" s="3">
        <v>12400</v>
      </c>
      <c r="N9367" s="2" t="str">
        <f>VLOOKUP(Tabla1[[#This Row],[nemo]],'Nemos y clasificaciones'!$A$2:$B$5000,2,FALSE)</f>
        <v>HP INC.</v>
      </c>
      <c r="O9367" s="3" t="str">
        <f>VLOOKUP(Tabla1[[#This Row],[nemo]],'Nemos y clasificaciones'!$A$1:$C$3000,3,FALSE)</f>
        <v>Consumo</v>
      </c>
      <c r="P9367" s="3"/>
      <c r="Q9367" s="3"/>
    </row>
    <row r="9368" spans="1:17" x14ac:dyDescent="0.25">
      <c r="A9368" t="s">
        <v>10140</v>
      </c>
      <c r="B9368" s="1">
        <v>42682</v>
      </c>
      <c r="C9368" s="1">
        <v>42699</v>
      </c>
      <c r="D9368" t="s">
        <v>21</v>
      </c>
      <c r="E9368" t="s">
        <v>463</v>
      </c>
      <c r="F9368">
        <v>0</v>
      </c>
      <c r="G9368">
        <v>100000</v>
      </c>
      <c r="H9368">
        <v>0</v>
      </c>
      <c r="I9368">
        <v>0</v>
      </c>
      <c r="J9368">
        <v>0</v>
      </c>
      <c r="K9368">
        <v>0.09</v>
      </c>
      <c r="L9368" t="s">
        <v>23</v>
      </c>
      <c r="M9368" s="4">
        <v>9000</v>
      </c>
      <c r="N9368" s="2" t="str">
        <f>VLOOKUP(Tabla1[[#This Row],[nemo]],'Nemos y clasificaciones'!$A$2:$B$5000,2,FALSE)</f>
        <v>HOWMET AEROSPACE INC</v>
      </c>
      <c r="O9368" s="4" t="str">
        <f>VLOOKUP(Tabla1[[#This Row],[nemo]],'Nemos y clasificaciones'!$A$1:$C$3000,3,FALSE)</f>
        <v>Otros</v>
      </c>
      <c r="P9368" s="4"/>
      <c r="Q9368" s="4"/>
    </row>
    <row r="9369" spans="1:17" x14ac:dyDescent="0.25">
      <c r="A9369" t="s">
        <v>10290</v>
      </c>
      <c r="B9369" s="1">
        <v>42585</v>
      </c>
      <c r="C9369" s="1">
        <v>42607</v>
      </c>
      <c r="D9369" t="s">
        <v>21</v>
      </c>
      <c r="E9369" t="s">
        <v>463</v>
      </c>
      <c r="F9369">
        <v>0</v>
      </c>
      <c r="G9369">
        <v>100000</v>
      </c>
      <c r="H9369">
        <v>0</v>
      </c>
      <c r="I9369">
        <v>0</v>
      </c>
      <c r="J9369">
        <v>0</v>
      </c>
      <c r="K9369">
        <v>0.03</v>
      </c>
      <c r="L9369" t="s">
        <v>23</v>
      </c>
      <c r="M9369" s="4">
        <v>3000</v>
      </c>
      <c r="N9369" s="2" t="str">
        <f>VLOOKUP(Tabla1[[#This Row],[nemo]],'Nemos y clasificaciones'!$A$2:$B$5000,2,FALSE)</f>
        <v>HOWMET AEROSPACE INC</v>
      </c>
      <c r="O9369" s="4" t="str">
        <f>VLOOKUP(Tabla1[[#This Row],[nemo]],'Nemos y clasificaciones'!$A$1:$C$3000,3,FALSE)</f>
        <v>Otros</v>
      </c>
      <c r="P9369" s="4"/>
      <c r="Q9369" s="4"/>
    </row>
    <row r="9370" spans="1:17" x14ac:dyDescent="0.25">
      <c r="A9370" t="s">
        <v>10290</v>
      </c>
      <c r="B9370" s="1">
        <v>42494</v>
      </c>
      <c r="C9370" s="1">
        <v>42515</v>
      </c>
      <c r="D9370" t="s">
        <v>21</v>
      </c>
      <c r="E9370" t="s">
        <v>463</v>
      </c>
      <c r="F9370">
        <v>0</v>
      </c>
      <c r="G9370">
        <v>100000</v>
      </c>
      <c r="H9370">
        <v>0</v>
      </c>
      <c r="I9370">
        <v>0</v>
      </c>
      <c r="J9370">
        <v>0</v>
      </c>
      <c r="K9370">
        <v>0.03</v>
      </c>
      <c r="L9370" t="s">
        <v>23</v>
      </c>
      <c r="M9370" s="4">
        <v>3000</v>
      </c>
      <c r="N9370" s="2" t="str">
        <f>VLOOKUP(Tabla1[[#This Row],[nemo]],'Nemos y clasificaciones'!$A$2:$B$5000,2,FALSE)</f>
        <v>HOWMET AEROSPACE INC</v>
      </c>
      <c r="O9370" s="4" t="str">
        <f>VLOOKUP(Tabla1[[#This Row],[nemo]],'Nemos y clasificaciones'!$A$1:$C$3000,3,FALSE)</f>
        <v>Otros</v>
      </c>
      <c r="P9370" s="4"/>
      <c r="Q9370" s="4"/>
    </row>
    <row r="9371" spans="1:17" x14ac:dyDescent="0.25">
      <c r="A9371" t="s">
        <v>10290</v>
      </c>
      <c r="B9371" s="1">
        <v>42403</v>
      </c>
      <c r="C9371" s="1">
        <v>42425</v>
      </c>
      <c r="D9371" t="s">
        <v>21</v>
      </c>
      <c r="E9371" t="s">
        <v>463</v>
      </c>
      <c r="F9371">
        <v>0</v>
      </c>
      <c r="G9371">
        <v>100000</v>
      </c>
      <c r="H9371">
        <v>0</v>
      </c>
      <c r="I9371">
        <v>0</v>
      </c>
      <c r="J9371">
        <v>0</v>
      </c>
      <c r="K9371">
        <v>0.03</v>
      </c>
      <c r="L9371" t="s">
        <v>23</v>
      </c>
      <c r="M9371" s="4">
        <v>3000</v>
      </c>
      <c r="N9371" s="2" t="str">
        <f>VLOOKUP(Tabla1[[#This Row],[nemo]],'Nemos y clasificaciones'!$A$2:$B$5000,2,FALSE)</f>
        <v>HOWMET AEROSPACE INC</v>
      </c>
      <c r="O9371" s="4" t="str">
        <f>VLOOKUP(Tabla1[[#This Row],[nemo]],'Nemos y clasificaciones'!$A$1:$C$3000,3,FALSE)</f>
        <v>Otros</v>
      </c>
      <c r="P9371" s="4"/>
      <c r="Q9371" s="4"/>
    </row>
    <row r="9372" spans="1:17" x14ac:dyDescent="0.25">
      <c r="A9372" t="s">
        <v>1274</v>
      </c>
      <c r="B9372" s="1">
        <v>44357</v>
      </c>
      <c r="C9372" s="1">
        <v>44363</v>
      </c>
      <c r="D9372" t="s">
        <v>21</v>
      </c>
      <c r="E9372" t="s">
        <v>1275</v>
      </c>
      <c r="F9372">
        <v>0</v>
      </c>
      <c r="G9372">
        <v>100000</v>
      </c>
      <c r="H9372">
        <v>0</v>
      </c>
      <c r="I9372">
        <v>0</v>
      </c>
      <c r="J9372">
        <v>0</v>
      </c>
      <c r="K9372">
        <v>0.61699999999999999</v>
      </c>
      <c r="L9372" t="s">
        <v>23</v>
      </c>
      <c r="M9372" s="3">
        <v>61700</v>
      </c>
      <c r="N9372" s="2" t="str">
        <f>VLOOKUP(Tabla1[[#This Row],[nemo]],'Nemos y clasificaciones'!$A$2:$B$5000,2,FALSE)</f>
        <v>iShares MSCI ACWI ex U.S. ETF (ACWX)</v>
      </c>
      <c r="O9372" s="3" t="str">
        <f>VLOOKUP(Tabla1[[#This Row],[nemo]],'Nemos y clasificaciones'!$A$1:$C$3000,3,FALSE)</f>
        <v>ETF</v>
      </c>
      <c r="P9372" s="3"/>
      <c r="Q9372" s="3"/>
    </row>
    <row r="9373" spans="1:17" x14ac:dyDescent="0.25">
      <c r="A9373" t="s">
        <v>10290</v>
      </c>
      <c r="B9373" s="1">
        <v>42312</v>
      </c>
      <c r="C9373" s="1">
        <v>42333</v>
      </c>
      <c r="D9373" t="s">
        <v>21</v>
      </c>
      <c r="E9373" t="s">
        <v>463</v>
      </c>
      <c r="F9373">
        <v>0</v>
      </c>
      <c r="G9373">
        <v>100000</v>
      </c>
      <c r="H9373">
        <v>0</v>
      </c>
      <c r="I9373">
        <v>0</v>
      </c>
      <c r="J9373">
        <v>0</v>
      </c>
      <c r="K9373">
        <v>0.03</v>
      </c>
      <c r="L9373" t="s">
        <v>23</v>
      </c>
      <c r="M9373" s="4">
        <v>3000</v>
      </c>
      <c r="N9373" s="2" t="str">
        <f>VLOOKUP(Tabla1[[#This Row],[nemo]],'Nemos y clasificaciones'!$A$2:$B$5000,2,FALSE)</f>
        <v>HOWMET AEROSPACE INC</v>
      </c>
      <c r="O9373" s="4" t="str">
        <f>VLOOKUP(Tabla1[[#This Row],[nemo]],'Nemos y clasificaciones'!$A$1:$C$3000,3,FALSE)</f>
        <v>Otros</v>
      </c>
      <c r="P9373" s="4"/>
      <c r="Q9373" s="4"/>
    </row>
    <row r="9374" spans="1:17" x14ac:dyDescent="0.25">
      <c r="A9374" t="s">
        <v>10290</v>
      </c>
      <c r="B9374" s="1">
        <v>42221</v>
      </c>
      <c r="C9374" s="1">
        <v>42241</v>
      </c>
      <c r="D9374" t="s">
        <v>21</v>
      </c>
      <c r="E9374" t="s">
        <v>463</v>
      </c>
      <c r="F9374">
        <v>0</v>
      </c>
      <c r="G9374">
        <v>100000</v>
      </c>
      <c r="H9374">
        <v>0</v>
      </c>
      <c r="I9374">
        <v>0</v>
      </c>
      <c r="J9374">
        <v>0</v>
      </c>
      <c r="K9374">
        <v>0.03</v>
      </c>
      <c r="L9374" t="s">
        <v>23</v>
      </c>
      <c r="M9374" s="4">
        <v>3000</v>
      </c>
      <c r="N9374" s="2" t="str">
        <f>VLOOKUP(Tabla1[[#This Row],[nemo]],'Nemos y clasificaciones'!$A$2:$B$5000,2,FALSE)</f>
        <v>HOWMET AEROSPACE INC</v>
      </c>
      <c r="O9374" s="4" t="str">
        <f>VLOOKUP(Tabla1[[#This Row],[nemo]],'Nemos y clasificaciones'!$A$1:$C$3000,3,FALSE)</f>
        <v>Otros</v>
      </c>
      <c r="P9374" s="4"/>
      <c r="Q9374" s="4"/>
    </row>
    <row r="9375" spans="1:17" x14ac:dyDescent="0.25">
      <c r="A9375" t="s">
        <v>10290</v>
      </c>
      <c r="B9375" s="1">
        <v>42131</v>
      </c>
      <c r="C9375" s="1">
        <v>42149</v>
      </c>
      <c r="D9375" t="s">
        <v>21</v>
      </c>
      <c r="E9375" t="s">
        <v>463</v>
      </c>
      <c r="F9375">
        <v>0</v>
      </c>
      <c r="G9375">
        <v>100000</v>
      </c>
      <c r="H9375">
        <v>0</v>
      </c>
      <c r="I9375">
        <v>0</v>
      </c>
      <c r="J9375">
        <v>0</v>
      </c>
      <c r="K9375">
        <v>0.03</v>
      </c>
      <c r="L9375" t="s">
        <v>23</v>
      </c>
      <c r="M9375" s="4">
        <v>3000</v>
      </c>
      <c r="N9375" s="2" t="str">
        <f>VLOOKUP(Tabla1[[#This Row],[nemo]],'Nemos y clasificaciones'!$A$2:$B$5000,2,FALSE)</f>
        <v>HOWMET AEROSPACE INC</v>
      </c>
      <c r="O9375" s="4" t="str">
        <f>VLOOKUP(Tabla1[[#This Row],[nemo]],'Nemos y clasificaciones'!$A$1:$C$3000,3,FALSE)</f>
        <v>Otros</v>
      </c>
      <c r="P9375" s="4"/>
      <c r="Q9375" s="4"/>
    </row>
    <row r="9376" spans="1:17" x14ac:dyDescent="0.25">
      <c r="A9376" t="s">
        <v>10290</v>
      </c>
      <c r="B9376" s="1">
        <v>42039</v>
      </c>
      <c r="C9376" s="1">
        <v>42060</v>
      </c>
      <c r="D9376" t="s">
        <v>21</v>
      </c>
      <c r="E9376" t="s">
        <v>463</v>
      </c>
      <c r="F9376">
        <v>0</v>
      </c>
      <c r="G9376">
        <v>100000</v>
      </c>
      <c r="H9376">
        <v>0</v>
      </c>
      <c r="I9376">
        <v>0</v>
      </c>
      <c r="J9376">
        <v>0</v>
      </c>
      <c r="K9376">
        <v>0.03</v>
      </c>
      <c r="L9376" t="s">
        <v>23</v>
      </c>
      <c r="M9376" s="4">
        <v>3000</v>
      </c>
      <c r="N9376" s="2" t="str">
        <f>VLOOKUP(Tabla1[[#This Row],[nemo]],'Nemos y clasificaciones'!$A$2:$B$5000,2,FALSE)</f>
        <v>HOWMET AEROSPACE INC</v>
      </c>
      <c r="O9376" s="4" t="str">
        <f>VLOOKUP(Tabla1[[#This Row],[nemo]],'Nemos y clasificaciones'!$A$1:$C$3000,3,FALSE)</f>
        <v>Otros</v>
      </c>
      <c r="P9376" s="4"/>
      <c r="Q9376" s="4"/>
    </row>
    <row r="9377" spans="1:17" x14ac:dyDescent="0.25">
      <c r="A9377" t="s">
        <v>6862</v>
      </c>
      <c r="B9377" s="1">
        <v>43503</v>
      </c>
      <c r="C9377" s="1">
        <v>43521</v>
      </c>
      <c r="D9377" t="s">
        <v>21</v>
      </c>
      <c r="E9377" t="s">
        <v>463</v>
      </c>
      <c r="F9377">
        <v>0</v>
      </c>
      <c r="G9377">
        <v>33333</v>
      </c>
      <c r="H9377">
        <v>0</v>
      </c>
      <c r="I9377">
        <v>0</v>
      </c>
      <c r="J9377">
        <v>0</v>
      </c>
      <c r="K9377">
        <v>0.06</v>
      </c>
      <c r="L9377" t="s">
        <v>23</v>
      </c>
      <c r="M9377" s="4">
        <v>1999.98</v>
      </c>
      <c r="N9377" s="2" t="str">
        <f>VLOOKUP(Tabla1[[#This Row],[nemo]],'Nemos y clasificaciones'!$A$2:$B$5000,2,FALSE)</f>
        <v>HOWMET AEROSPACE INC</v>
      </c>
      <c r="O9377" s="4" t="str">
        <f>VLOOKUP(Tabla1[[#This Row],[nemo]],'Nemos y clasificaciones'!$A$1:$C$3000,3,FALSE)</f>
        <v>Otros</v>
      </c>
      <c r="P9377" s="4"/>
      <c r="Q9377" s="4"/>
    </row>
    <row r="9378" spans="1:17" x14ac:dyDescent="0.25">
      <c r="A9378" t="s">
        <v>7278</v>
      </c>
      <c r="B9378" s="1">
        <v>43407</v>
      </c>
      <c r="C9378" s="1">
        <v>43430</v>
      </c>
      <c r="D9378" t="s">
        <v>21</v>
      </c>
      <c r="E9378" t="s">
        <v>463</v>
      </c>
      <c r="F9378">
        <v>0</v>
      </c>
      <c r="G9378">
        <v>33333</v>
      </c>
      <c r="H9378">
        <v>0</v>
      </c>
      <c r="I9378">
        <v>0</v>
      </c>
      <c r="J9378">
        <v>0</v>
      </c>
      <c r="K9378">
        <v>0.06</v>
      </c>
      <c r="L9378" t="s">
        <v>23</v>
      </c>
      <c r="M9378" s="4">
        <v>1999.98</v>
      </c>
      <c r="N9378" s="2" t="str">
        <f>VLOOKUP(Tabla1[[#This Row],[nemo]],'Nemos y clasificaciones'!$A$2:$B$5000,2,FALSE)</f>
        <v>HOWMET AEROSPACE INC</v>
      </c>
      <c r="O9378" s="4" t="str">
        <f>VLOOKUP(Tabla1[[#This Row],[nemo]],'Nemos y clasificaciones'!$A$1:$C$3000,3,FALSE)</f>
        <v>Otros</v>
      </c>
      <c r="P9378" s="4"/>
      <c r="Q9378" s="4"/>
    </row>
    <row r="9379" spans="1:17" x14ac:dyDescent="0.25">
      <c r="A9379" t="s">
        <v>7278</v>
      </c>
      <c r="B9379" s="1">
        <v>43314</v>
      </c>
      <c r="C9379" s="1">
        <v>43337</v>
      </c>
      <c r="D9379" t="s">
        <v>21</v>
      </c>
      <c r="E9379" t="s">
        <v>463</v>
      </c>
      <c r="F9379">
        <v>0</v>
      </c>
      <c r="G9379">
        <v>33333</v>
      </c>
      <c r="H9379">
        <v>0</v>
      </c>
      <c r="I9379">
        <v>0</v>
      </c>
      <c r="J9379">
        <v>0</v>
      </c>
      <c r="K9379">
        <v>0.06</v>
      </c>
      <c r="L9379" t="s">
        <v>23</v>
      </c>
      <c r="M9379" s="4">
        <v>1999.98</v>
      </c>
      <c r="N9379" s="2" t="str">
        <f>VLOOKUP(Tabla1[[#This Row],[nemo]],'Nemos y clasificaciones'!$A$2:$B$5000,2,FALSE)</f>
        <v>HOWMET AEROSPACE INC</v>
      </c>
      <c r="O9379" s="4" t="str">
        <f>VLOOKUP(Tabla1[[#This Row],[nemo]],'Nemos y clasificaciones'!$A$1:$C$3000,3,FALSE)</f>
        <v>Otros</v>
      </c>
      <c r="P9379" s="4"/>
      <c r="Q9379" s="4"/>
    </row>
    <row r="9380" spans="1:17" x14ac:dyDescent="0.25">
      <c r="A9380" t="s">
        <v>7278</v>
      </c>
      <c r="B9380" s="1">
        <v>43223</v>
      </c>
      <c r="C9380" s="1">
        <v>43245</v>
      </c>
      <c r="D9380" t="s">
        <v>21</v>
      </c>
      <c r="E9380" t="s">
        <v>463</v>
      </c>
      <c r="F9380">
        <v>0</v>
      </c>
      <c r="G9380">
        <v>33333</v>
      </c>
      <c r="H9380">
        <v>0</v>
      </c>
      <c r="I9380">
        <v>0</v>
      </c>
      <c r="J9380">
        <v>0</v>
      </c>
      <c r="K9380">
        <v>0.06</v>
      </c>
      <c r="L9380" t="s">
        <v>23</v>
      </c>
      <c r="M9380" s="4">
        <v>1999.98</v>
      </c>
      <c r="N9380" s="2" t="str">
        <f>VLOOKUP(Tabla1[[#This Row],[nemo]],'Nemos y clasificaciones'!$A$2:$B$5000,2,FALSE)</f>
        <v>HOWMET AEROSPACE INC</v>
      </c>
      <c r="O9380" s="4" t="str">
        <f>VLOOKUP(Tabla1[[#This Row],[nemo]],'Nemos y clasificaciones'!$A$1:$C$3000,3,FALSE)</f>
        <v>Otros</v>
      </c>
      <c r="P9380" s="4"/>
      <c r="Q9380" s="4"/>
    </row>
    <row r="9381" spans="1:17" x14ac:dyDescent="0.25">
      <c r="A9381" t="s">
        <v>7278</v>
      </c>
      <c r="B9381" s="1">
        <v>43132</v>
      </c>
      <c r="C9381" s="1">
        <v>43157</v>
      </c>
      <c r="D9381" t="s">
        <v>21</v>
      </c>
      <c r="E9381" t="s">
        <v>463</v>
      </c>
      <c r="F9381">
        <v>0</v>
      </c>
      <c r="G9381">
        <v>33333</v>
      </c>
      <c r="H9381">
        <v>0</v>
      </c>
      <c r="I9381">
        <v>0</v>
      </c>
      <c r="J9381">
        <v>0</v>
      </c>
      <c r="K9381">
        <v>0.06</v>
      </c>
      <c r="L9381" t="s">
        <v>23</v>
      </c>
      <c r="M9381" s="4">
        <v>1999.98</v>
      </c>
      <c r="N9381" s="2" t="str">
        <f>VLOOKUP(Tabla1[[#This Row],[nemo]],'Nemos y clasificaciones'!$A$2:$B$5000,2,FALSE)</f>
        <v>HOWMET AEROSPACE INC</v>
      </c>
      <c r="O9381" s="4" t="str">
        <f>VLOOKUP(Tabla1[[#This Row],[nemo]],'Nemos y clasificaciones'!$A$1:$C$3000,3,FALSE)</f>
        <v>Otros</v>
      </c>
      <c r="P9381" s="4"/>
      <c r="Q9381" s="4"/>
    </row>
    <row r="9382" spans="1:17" x14ac:dyDescent="0.25">
      <c r="A9382" t="s">
        <v>7278</v>
      </c>
      <c r="B9382" s="1">
        <v>43041</v>
      </c>
      <c r="C9382" s="1">
        <v>43064</v>
      </c>
      <c r="D9382" t="s">
        <v>21</v>
      </c>
      <c r="E9382" t="s">
        <v>463</v>
      </c>
      <c r="F9382">
        <v>0</v>
      </c>
      <c r="G9382">
        <v>33333</v>
      </c>
      <c r="H9382">
        <v>0</v>
      </c>
      <c r="I9382">
        <v>0</v>
      </c>
      <c r="J9382">
        <v>0</v>
      </c>
      <c r="K9382">
        <v>0.06</v>
      </c>
      <c r="L9382" t="s">
        <v>23</v>
      </c>
      <c r="M9382" s="4">
        <v>1999.98</v>
      </c>
      <c r="N9382" s="2" t="str">
        <f>VLOOKUP(Tabla1[[#This Row],[nemo]],'Nemos y clasificaciones'!$A$2:$B$5000,2,FALSE)</f>
        <v>HOWMET AEROSPACE INC</v>
      </c>
      <c r="O9382" s="4" t="str">
        <f>VLOOKUP(Tabla1[[#This Row],[nemo]],'Nemos y clasificaciones'!$A$1:$C$3000,3,FALSE)</f>
        <v>Otros</v>
      </c>
      <c r="P9382" s="4"/>
      <c r="Q9382" s="4"/>
    </row>
    <row r="9383" spans="1:17" x14ac:dyDescent="0.25">
      <c r="A9383" t="s">
        <v>3947</v>
      </c>
      <c r="B9383" s="1">
        <v>43997</v>
      </c>
      <c r="C9383" s="1">
        <v>44001</v>
      </c>
      <c r="D9383" t="s">
        <v>21</v>
      </c>
      <c r="E9383" t="s">
        <v>1273</v>
      </c>
      <c r="F9383">
        <v>0</v>
      </c>
      <c r="G9383">
        <v>100000</v>
      </c>
      <c r="H9383">
        <v>0</v>
      </c>
      <c r="I9383">
        <v>0</v>
      </c>
      <c r="J9383">
        <v>0</v>
      </c>
      <c r="K9383">
        <v>0.61399999999999999</v>
      </c>
      <c r="L9383" t="s">
        <v>23</v>
      </c>
      <c r="M9383" s="3">
        <v>61400</v>
      </c>
      <c r="N9383" s="2" t="str">
        <f>VLOOKUP(Tabla1[[#This Row],[nemo]],'Nemos y clasificaciones'!$A$2:$B$5000,2,FALSE)</f>
        <v>iShares MSCI ACWI ETF (ACWI)</v>
      </c>
      <c r="O9383" s="3" t="str">
        <f>VLOOKUP(Tabla1[[#This Row],[nemo]],'Nemos y clasificaciones'!$A$1:$C$3000,3,FALSE)</f>
        <v>ETF</v>
      </c>
      <c r="P9383" s="3"/>
      <c r="Q9383" s="3"/>
    </row>
    <row r="9384" spans="1:17" x14ac:dyDescent="0.25">
      <c r="A9384" t="s">
        <v>7278</v>
      </c>
      <c r="B9384" s="1">
        <v>42949</v>
      </c>
      <c r="C9384" s="1">
        <v>42972</v>
      </c>
      <c r="D9384" t="s">
        <v>21</v>
      </c>
      <c r="E9384" t="s">
        <v>463</v>
      </c>
      <c r="F9384">
        <v>0</v>
      </c>
      <c r="G9384">
        <v>33333</v>
      </c>
      <c r="H9384">
        <v>0</v>
      </c>
      <c r="I9384">
        <v>0</v>
      </c>
      <c r="J9384">
        <v>0</v>
      </c>
      <c r="K9384">
        <v>0.06</v>
      </c>
      <c r="L9384" t="s">
        <v>23</v>
      </c>
      <c r="M9384" s="4">
        <v>1999.98</v>
      </c>
      <c r="N9384" s="2" t="str">
        <f>VLOOKUP(Tabla1[[#This Row],[nemo]],'Nemos y clasificaciones'!$A$2:$B$5000,2,FALSE)</f>
        <v>HOWMET AEROSPACE INC</v>
      </c>
      <c r="O9384" s="4" t="str">
        <f>VLOOKUP(Tabla1[[#This Row],[nemo]],'Nemos y clasificaciones'!$A$1:$C$3000,3,FALSE)</f>
        <v>Otros</v>
      </c>
      <c r="P9384" s="4"/>
      <c r="Q9384" s="4"/>
    </row>
    <row r="9385" spans="1:17" x14ac:dyDescent="0.25">
      <c r="A9385" t="s">
        <v>7278</v>
      </c>
      <c r="B9385" s="1">
        <v>42858</v>
      </c>
      <c r="C9385" s="1">
        <v>42880</v>
      </c>
      <c r="D9385" t="s">
        <v>21</v>
      </c>
      <c r="E9385" t="s">
        <v>463</v>
      </c>
      <c r="F9385">
        <v>0</v>
      </c>
      <c r="G9385">
        <v>33333</v>
      </c>
      <c r="H9385">
        <v>0</v>
      </c>
      <c r="I9385">
        <v>0</v>
      </c>
      <c r="J9385">
        <v>0</v>
      </c>
      <c r="K9385">
        <v>0.06</v>
      </c>
      <c r="L9385" t="s">
        <v>23</v>
      </c>
      <c r="M9385" s="4">
        <v>1999.98</v>
      </c>
      <c r="N9385" s="2" t="str">
        <f>VLOOKUP(Tabla1[[#This Row],[nemo]],'Nemos y clasificaciones'!$A$2:$B$5000,2,FALSE)</f>
        <v>HOWMET AEROSPACE INC</v>
      </c>
      <c r="O9385" s="4" t="str">
        <f>VLOOKUP(Tabla1[[#This Row],[nemo]],'Nemos y clasificaciones'!$A$1:$C$3000,3,FALSE)</f>
        <v>Otros</v>
      </c>
      <c r="P9385" s="4"/>
      <c r="Q9385" s="4"/>
    </row>
    <row r="9386" spans="1:17" x14ac:dyDescent="0.25">
      <c r="A9386" t="s">
        <v>7278</v>
      </c>
      <c r="B9386" s="1">
        <v>42767</v>
      </c>
      <c r="C9386" s="1">
        <v>42791</v>
      </c>
      <c r="D9386" t="s">
        <v>21</v>
      </c>
      <c r="E9386" t="s">
        <v>463</v>
      </c>
      <c r="F9386">
        <v>0</v>
      </c>
      <c r="G9386">
        <v>33333</v>
      </c>
      <c r="H9386">
        <v>0</v>
      </c>
      <c r="I9386">
        <v>0</v>
      </c>
      <c r="J9386">
        <v>0</v>
      </c>
      <c r="K9386">
        <v>0.06</v>
      </c>
      <c r="L9386" t="s">
        <v>23</v>
      </c>
      <c r="M9386" s="4">
        <v>1999.98</v>
      </c>
      <c r="N9386" s="2" t="str">
        <f>VLOOKUP(Tabla1[[#This Row],[nemo]],'Nemos y clasificaciones'!$A$2:$B$5000,2,FALSE)</f>
        <v>HOWMET AEROSPACE INC</v>
      </c>
      <c r="O9386" s="4" t="str">
        <f>VLOOKUP(Tabla1[[#This Row],[nemo]],'Nemos y clasificaciones'!$A$1:$C$3000,3,FALSE)</f>
        <v>Otros</v>
      </c>
      <c r="P9386" s="4"/>
      <c r="Q9386" s="4"/>
    </row>
    <row r="9387" spans="1:17" x14ac:dyDescent="0.25">
      <c r="A9387" t="s">
        <v>462</v>
      </c>
      <c r="B9387" s="1">
        <v>44413</v>
      </c>
      <c r="C9387" s="1">
        <v>44433</v>
      </c>
      <c r="D9387" t="s">
        <v>21</v>
      </c>
      <c r="E9387" t="s">
        <v>463</v>
      </c>
      <c r="F9387">
        <v>0</v>
      </c>
      <c r="G9387">
        <v>33333</v>
      </c>
      <c r="H9387">
        <v>0</v>
      </c>
      <c r="I9387">
        <v>0</v>
      </c>
      <c r="J9387">
        <v>0</v>
      </c>
      <c r="K9387">
        <v>0.02</v>
      </c>
      <c r="L9387" t="s">
        <v>23</v>
      </c>
      <c r="M9387" s="3">
        <v>666.66</v>
      </c>
      <c r="N9387" s="2" t="str">
        <f>VLOOKUP(Tabla1[[#This Row],[nemo]],'Nemos y clasificaciones'!$A$2:$B$5000,2,FALSE)</f>
        <v>HOWMET AEROSPACE INC</v>
      </c>
      <c r="O9387" s="3" t="str">
        <f>VLOOKUP(Tabla1[[#This Row],[nemo]],'Nemos y clasificaciones'!$A$1:$C$3000,3,FALSE)</f>
        <v>Otros</v>
      </c>
      <c r="P9387" s="3"/>
      <c r="Q9387" s="3"/>
    </row>
    <row r="9388" spans="1:17" x14ac:dyDescent="0.25">
      <c r="A9388" t="s">
        <v>462</v>
      </c>
      <c r="B9388" s="1">
        <v>43867</v>
      </c>
      <c r="C9388" s="1">
        <v>43886</v>
      </c>
      <c r="D9388" t="s">
        <v>21</v>
      </c>
      <c r="E9388" t="s">
        <v>463</v>
      </c>
      <c r="F9388">
        <v>0</v>
      </c>
      <c r="G9388">
        <v>33333</v>
      </c>
      <c r="H9388">
        <v>0</v>
      </c>
      <c r="I9388">
        <v>0</v>
      </c>
      <c r="J9388">
        <v>0</v>
      </c>
      <c r="K9388">
        <v>0.02</v>
      </c>
      <c r="L9388" t="s">
        <v>23</v>
      </c>
      <c r="M9388" s="3">
        <v>666.66</v>
      </c>
      <c r="N9388" s="2" t="str">
        <f>VLOOKUP(Tabla1[[#This Row],[nemo]],'Nemos y clasificaciones'!$A$2:$B$5000,2,FALSE)</f>
        <v>HOWMET AEROSPACE INC</v>
      </c>
      <c r="O9388" s="3" t="str">
        <f>VLOOKUP(Tabla1[[#This Row],[nemo]],'Nemos y clasificaciones'!$A$1:$C$3000,3,FALSE)</f>
        <v>Otros</v>
      </c>
      <c r="P9388" s="3"/>
      <c r="Q9388" s="3"/>
    </row>
    <row r="9389" spans="1:17" x14ac:dyDescent="0.25">
      <c r="A9389" t="s">
        <v>462</v>
      </c>
      <c r="B9389" s="1">
        <v>43679</v>
      </c>
      <c r="C9389" s="1">
        <v>43703</v>
      </c>
      <c r="D9389" t="s">
        <v>21</v>
      </c>
      <c r="E9389" t="s">
        <v>463</v>
      </c>
      <c r="F9389">
        <v>0</v>
      </c>
      <c r="G9389">
        <v>33333</v>
      </c>
      <c r="H9389">
        <v>0</v>
      </c>
      <c r="I9389">
        <v>0</v>
      </c>
      <c r="J9389">
        <v>0</v>
      </c>
      <c r="K9389">
        <v>0.02</v>
      </c>
      <c r="L9389" t="s">
        <v>23</v>
      </c>
      <c r="M9389" s="3">
        <v>666.66</v>
      </c>
      <c r="N9389" s="2" t="str">
        <f>VLOOKUP(Tabla1[[#This Row],[nemo]],'Nemos y clasificaciones'!$A$2:$B$5000,2,FALSE)</f>
        <v>HOWMET AEROSPACE INC</v>
      </c>
      <c r="O9389" s="3" t="str">
        <f>VLOOKUP(Tabla1[[#This Row],[nemo]],'Nemos y clasificaciones'!$A$1:$C$3000,3,FALSE)</f>
        <v>Otros</v>
      </c>
      <c r="P9389" s="3"/>
      <c r="Q9389" s="3"/>
    </row>
    <row r="9390" spans="1:17" x14ac:dyDescent="0.25">
      <c r="A9390" t="s">
        <v>462</v>
      </c>
      <c r="B9390" s="1">
        <v>43587</v>
      </c>
      <c r="C9390" s="1">
        <v>43610</v>
      </c>
      <c r="D9390" t="s">
        <v>21</v>
      </c>
      <c r="E9390" t="s">
        <v>463</v>
      </c>
      <c r="F9390">
        <v>0</v>
      </c>
      <c r="G9390">
        <v>33333</v>
      </c>
      <c r="H9390">
        <v>0</v>
      </c>
      <c r="I9390">
        <v>0</v>
      </c>
      <c r="J9390">
        <v>0</v>
      </c>
      <c r="K9390">
        <v>0.02</v>
      </c>
      <c r="L9390" t="s">
        <v>23</v>
      </c>
      <c r="M9390" s="3">
        <v>666.66</v>
      </c>
      <c r="N9390" s="2" t="str">
        <f>VLOOKUP(Tabla1[[#This Row],[nemo]],'Nemos y clasificaciones'!$A$2:$B$5000,2,FALSE)</f>
        <v>HOWMET AEROSPACE INC</v>
      </c>
      <c r="O9390" s="3" t="str">
        <f>VLOOKUP(Tabla1[[#This Row],[nemo]],'Nemos y clasificaciones'!$A$1:$C$3000,3,FALSE)</f>
        <v>Otros</v>
      </c>
      <c r="P9390" s="3"/>
      <c r="Q9390" s="3"/>
    </row>
    <row r="9391" spans="1:17" x14ac:dyDescent="0.25">
      <c r="A9391" t="s">
        <v>5047</v>
      </c>
      <c r="B9391" s="1">
        <v>43711</v>
      </c>
      <c r="C9391" s="1">
        <v>43717</v>
      </c>
      <c r="D9391" t="s">
        <v>21</v>
      </c>
      <c r="E9391" t="s">
        <v>275</v>
      </c>
      <c r="F9391">
        <v>0</v>
      </c>
      <c r="G9391">
        <v>100000</v>
      </c>
      <c r="H9391">
        <v>0</v>
      </c>
      <c r="I9391">
        <v>0</v>
      </c>
      <c r="J9391">
        <v>0</v>
      </c>
      <c r="K9391">
        <v>0.53</v>
      </c>
      <c r="L9391" t="s">
        <v>23</v>
      </c>
      <c r="M9391" s="3">
        <v>53000</v>
      </c>
      <c r="N9391" s="2" t="str">
        <f>VLOOKUP(Tabla1[[#This Row],[nemo]],'Nemos y clasificaciones'!$A$2:$B$5000,2,FALSE)</f>
        <v>ISHARES IBOXX $ HIGH YIELD CORPORATE B</v>
      </c>
      <c r="O9391" s="3" t="str">
        <f>VLOOKUP(Tabla1[[#This Row],[nemo]],'Nemos y clasificaciones'!$A$1:$C$3000,3,FALSE)</f>
        <v>ETF</v>
      </c>
      <c r="P9391" s="3"/>
      <c r="Q9391" s="3"/>
    </row>
    <row r="9392" spans="1:17" x14ac:dyDescent="0.25">
      <c r="A9392" t="s">
        <v>11000</v>
      </c>
      <c r="B9392" s="1">
        <v>42362</v>
      </c>
      <c r="C9392" s="1">
        <v>42369</v>
      </c>
      <c r="D9392" t="s">
        <v>21</v>
      </c>
      <c r="E9392" t="s">
        <v>275</v>
      </c>
      <c r="F9392">
        <v>0</v>
      </c>
      <c r="G9392">
        <v>100000</v>
      </c>
      <c r="H9392">
        <v>0</v>
      </c>
      <c r="I9392">
        <v>0</v>
      </c>
      <c r="J9392">
        <v>0</v>
      </c>
      <c r="K9392">
        <v>0.42399999999999999</v>
      </c>
      <c r="L9392" t="s">
        <v>23</v>
      </c>
      <c r="M9392" s="3">
        <v>42400</v>
      </c>
      <c r="N9392" s="2" t="str">
        <f>VLOOKUP(Tabla1[[#This Row],[nemo]],'Nemos y clasificaciones'!$A$2:$B$5000,2,FALSE)</f>
        <v>ISHARES IBOXX $ HIGH YIELD CORPORATE B</v>
      </c>
      <c r="O9392" s="3" t="str">
        <f>VLOOKUP(Tabla1[[#This Row],[nemo]],'Nemos y clasificaciones'!$A$1:$C$3000,3,FALSE)</f>
        <v>ETF</v>
      </c>
      <c r="P9392" s="3"/>
      <c r="Q9392" s="3"/>
    </row>
    <row r="9393" spans="1:17" x14ac:dyDescent="0.25">
      <c r="A9393" t="s">
        <v>10896</v>
      </c>
      <c r="B9393" s="1">
        <v>42430</v>
      </c>
      <c r="C9393" s="1">
        <v>42436</v>
      </c>
      <c r="D9393" t="s">
        <v>21</v>
      </c>
      <c r="E9393" t="s">
        <v>275</v>
      </c>
      <c r="F9393">
        <v>0</v>
      </c>
      <c r="G9393">
        <v>100000</v>
      </c>
      <c r="H9393">
        <v>0</v>
      </c>
      <c r="I9393">
        <v>0</v>
      </c>
      <c r="J9393">
        <v>0</v>
      </c>
      <c r="K9393">
        <v>0.41899999999999998</v>
      </c>
      <c r="L9393" t="s">
        <v>23</v>
      </c>
      <c r="M9393" s="3">
        <v>41900</v>
      </c>
      <c r="N9393" s="2" t="str">
        <f>VLOOKUP(Tabla1[[#This Row],[nemo]],'Nemos y clasificaciones'!$A$2:$B$5000,2,FALSE)</f>
        <v>ISHARES IBOXX $ HIGH YIELD CORPORATE B</v>
      </c>
      <c r="O9393" s="3" t="str">
        <f>VLOOKUP(Tabla1[[#This Row],[nemo]],'Nemos y clasificaciones'!$A$1:$C$3000,3,FALSE)</f>
        <v>ETF</v>
      </c>
      <c r="P9393" s="3"/>
      <c r="Q9393" s="3"/>
    </row>
    <row r="9394" spans="1:17" x14ac:dyDescent="0.25">
      <c r="A9394" t="s">
        <v>7327</v>
      </c>
      <c r="B9394" s="1">
        <v>43407</v>
      </c>
      <c r="C9394" s="1">
        <v>43411</v>
      </c>
      <c r="D9394" t="s">
        <v>21</v>
      </c>
      <c r="E9394" t="s">
        <v>275</v>
      </c>
      <c r="F9394">
        <v>0</v>
      </c>
      <c r="G9394">
        <v>100000</v>
      </c>
      <c r="H9394">
        <v>0</v>
      </c>
      <c r="I9394">
        <v>0</v>
      </c>
      <c r="J9394">
        <v>0</v>
      </c>
      <c r="K9394">
        <v>0.41499999999999998</v>
      </c>
      <c r="L9394" t="s">
        <v>23</v>
      </c>
      <c r="M9394" s="3">
        <v>41500</v>
      </c>
      <c r="N9394" s="2" t="str">
        <f>VLOOKUP(Tabla1[[#This Row],[nemo]],'Nemos y clasificaciones'!$A$2:$B$5000,2,FALSE)</f>
        <v>ISHARES IBOXX $ HIGH YIELD CORPORATE B</v>
      </c>
      <c r="O9394" s="3" t="str">
        <f>VLOOKUP(Tabla1[[#This Row],[nemo]],'Nemos y clasificaciones'!$A$1:$C$3000,3,FALSE)</f>
        <v>ETF</v>
      </c>
      <c r="P9394" s="3"/>
      <c r="Q9394" s="3"/>
    </row>
    <row r="9395" spans="1:17" x14ac:dyDescent="0.25">
      <c r="A9395" t="s">
        <v>11863</v>
      </c>
      <c r="B9395" s="1">
        <v>42095</v>
      </c>
      <c r="C9395" s="1">
        <v>42102</v>
      </c>
      <c r="D9395" t="s">
        <v>21</v>
      </c>
      <c r="E9395" t="s">
        <v>275</v>
      </c>
      <c r="F9395">
        <v>0</v>
      </c>
      <c r="G9395">
        <v>100000</v>
      </c>
      <c r="H9395">
        <v>0</v>
      </c>
      <c r="I9395">
        <v>0</v>
      </c>
      <c r="J9395">
        <v>0</v>
      </c>
      <c r="K9395">
        <v>0.40600000000000003</v>
      </c>
      <c r="L9395" t="s">
        <v>23</v>
      </c>
      <c r="M9395" s="3">
        <v>40600</v>
      </c>
      <c r="N9395" s="2" t="str">
        <f>VLOOKUP(Tabla1[[#This Row],[nemo]],'Nemos y clasificaciones'!$A$2:$B$5000,2,FALSE)</f>
        <v>ISHARES IBOXX $ HIGH YIELD CORPORATE B</v>
      </c>
      <c r="O9395" s="3" t="str">
        <f>VLOOKUP(Tabla1[[#This Row],[nemo]],'Nemos y clasificaciones'!$A$1:$C$3000,3,FALSE)</f>
        <v>ETF</v>
      </c>
      <c r="P9395" s="3"/>
      <c r="Q9395" s="3"/>
    </row>
    <row r="9396" spans="1:17" x14ac:dyDescent="0.25">
      <c r="A9396" t="s">
        <v>10456</v>
      </c>
      <c r="B9396" s="1">
        <v>42522</v>
      </c>
      <c r="C9396" s="1">
        <v>42528</v>
      </c>
      <c r="D9396" t="s">
        <v>21</v>
      </c>
      <c r="E9396" t="s">
        <v>275</v>
      </c>
      <c r="F9396">
        <v>0</v>
      </c>
      <c r="G9396">
        <v>100000</v>
      </c>
      <c r="H9396">
        <v>0</v>
      </c>
      <c r="I9396">
        <v>0</v>
      </c>
      <c r="J9396">
        <v>0</v>
      </c>
      <c r="K9396">
        <v>0.40200000000000002</v>
      </c>
      <c r="L9396" t="s">
        <v>23</v>
      </c>
      <c r="M9396" s="3">
        <v>40200</v>
      </c>
      <c r="N9396" s="2" t="str">
        <f>VLOOKUP(Tabla1[[#This Row],[nemo]],'Nemos y clasificaciones'!$A$2:$B$5000,2,FALSE)</f>
        <v>ISHARES IBOXX $ HIGH YIELD CORPORATE B</v>
      </c>
      <c r="O9396" s="3" t="str">
        <f>VLOOKUP(Tabla1[[#This Row],[nemo]],'Nemos y clasificaciones'!$A$1:$C$3000,3,FALSE)</f>
        <v>ETF</v>
      </c>
      <c r="P9396" s="3"/>
      <c r="Q9396" s="3"/>
    </row>
    <row r="9397" spans="1:17" x14ac:dyDescent="0.25">
      <c r="A9397" t="s">
        <v>11510</v>
      </c>
      <c r="B9397" s="1">
        <v>42156</v>
      </c>
      <c r="C9397" s="1">
        <v>42160</v>
      </c>
      <c r="D9397" t="s">
        <v>21</v>
      </c>
      <c r="E9397" t="s">
        <v>275</v>
      </c>
      <c r="F9397">
        <v>0</v>
      </c>
      <c r="G9397">
        <v>100000</v>
      </c>
      <c r="H9397">
        <v>0</v>
      </c>
      <c r="I9397">
        <v>0</v>
      </c>
      <c r="J9397">
        <v>0</v>
      </c>
      <c r="K9397">
        <v>0.40200000000000002</v>
      </c>
      <c r="L9397" t="s">
        <v>23</v>
      </c>
      <c r="M9397" s="3">
        <v>40200</v>
      </c>
      <c r="N9397" s="2" t="str">
        <f>VLOOKUP(Tabla1[[#This Row],[nemo]],'Nemos y clasificaciones'!$A$2:$B$5000,2,FALSE)</f>
        <v>ISHARES IBOXX $ HIGH YIELD CORPORATE B</v>
      </c>
      <c r="O9397" s="3" t="str">
        <f>VLOOKUP(Tabla1[[#This Row],[nemo]],'Nemos y clasificaciones'!$A$1:$C$3000,3,FALSE)</f>
        <v>ETF</v>
      </c>
      <c r="P9397" s="3"/>
      <c r="Q9397" s="3"/>
    </row>
    <row r="9398" spans="1:17" x14ac:dyDescent="0.25">
      <c r="A9398" t="s">
        <v>11745</v>
      </c>
      <c r="B9398" s="1">
        <v>42125</v>
      </c>
      <c r="C9398" s="1">
        <v>42131</v>
      </c>
      <c r="D9398" t="s">
        <v>21</v>
      </c>
      <c r="E9398" t="s">
        <v>275</v>
      </c>
      <c r="F9398">
        <v>0</v>
      </c>
      <c r="G9398">
        <v>100000</v>
      </c>
      <c r="H9398">
        <v>0</v>
      </c>
      <c r="I9398">
        <v>0</v>
      </c>
      <c r="J9398">
        <v>0</v>
      </c>
      <c r="K9398">
        <v>0.40200000000000002</v>
      </c>
      <c r="L9398" t="s">
        <v>23</v>
      </c>
      <c r="M9398" s="3">
        <v>40200</v>
      </c>
      <c r="N9398" s="2" t="str">
        <f>VLOOKUP(Tabla1[[#This Row],[nemo]],'Nemos y clasificaciones'!$A$2:$B$5000,2,FALSE)</f>
        <v>ISHARES IBOXX $ HIGH YIELD CORPORATE B</v>
      </c>
      <c r="O9398" s="3" t="str">
        <f>VLOOKUP(Tabla1[[#This Row],[nemo]],'Nemos y clasificaciones'!$A$1:$C$3000,3,FALSE)</f>
        <v>ETF</v>
      </c>
      <c r="P9398" s="3"/>
      <c r="Q9398" s="3"/>
    </row>
    <row r="9399" spans="1:17" x14ac:dyDescent="0.25">
      <c r="A9399" t="s">
        <v>11133</v>
      </c>
      <c r="B9399" s="1">
        <v>42339</v>
      </c>
      <c r="C9399" s="1">
        <v>42345</v>
      </c>
      <c r="D9399" t="s">
        <v>21</v>
      </c>
      <c r="E9399" t="s">
        <v>275</v>
      </c>
      <c r="F9399">
        <v>0</v>
      </c>
      <c r="G9399">
        <v>100000</v>
      </c>
      <c r="H9399">
        <v>0</v>
      </c>
      <c r="I9399">
        <v>0</v>
      </c>
      <c r="J9399">
        <v>0</v>
      </c>
      <c r="K9399">
        <v>0.39800000000000002</v>
      </c>
      <c r="L9399" t="s">
        <v>23</v>
      </c>
      <c r="M9399" s="3">
        <v>39800</v>
      </c>
      <c r="N9399" s="2" t="str">
        <f>VLOOKUP(Tabla1[[#This Row],[nemo]],'Nemos y clasificaciones'!$A$2:$B$5000,2,FALSE)</f>
        <v>ISHARES IBOXX $ HIGH YIELD CORPORATE B</v>
      </c>
      <c r="O9399" s="3" t="str">
        <f>VLOOKUP(Tabla1[[#This Row],[nemo]],'Nemos y clasificaciones'!$A$1:$C$3000,3,FALSE)</f>
        <v>ETF</v>
      </c>
      <c r="P9399" s="3"/>
      <c r="Q9399" s="3"/>
    </row>
    <row r="9400" spans="1:17" x14ac:dyDescent="0.25">
      <c r="A9400" t="s">
        <v>11228</v>
      </c>
      <c r="B9400" s="1">
        <v>42278</v>
      </c>
      <c r="C9400" s="1">
        <v>42284</v>
      </c>
      <c r="D9400" t="s">
        <v>21</v>
      </c>
      <c r="E9400" t="s">
        <v>275</v>
      </c>
      <c r="F9400">
        <v>0</v>
      </c>
      <c r="G9400">
        <v>100000</v>
      </c>
      <c r="H9400">
        <v>0</v>
      </c>
      <c r="I9400">
        <v>0</v>
      </c>
      <c r="J9400">
        <v>0</v>
      </c>
      <c r="K9400">
        <v>0.39800000000000002</v>
      </c>
      <c r="L9400" t="s">
        <v>23</v>
      </c>
      <c r="M9400" s="3">
        <v>39800</v>
      </c>
      <c r="N9400" s="2" t="str">
        <f>VLOOKUP(Tabla1[[#This Row],[nemo]],'Nemos y clasificaciones'!$A$2:$B$5000,2,FALSE)</f>
        <v>ISHARES IBOXX $ HIGH YIELD CORPORATE B</v>
      </c>
      <c r="O9400" s="3" t="str">
        <f>VLOOKUP(Tabla1[[#This Row],[nemo]],'Nemos y clasificaciones'!$A$1:$C$3000,3,FALSE)</f>
        <v>ETF</v>
      </c>
      <c r="P9400" s="3"/>
      <c r="Q9400" s="3"/>
    </row>
    <row r="9401" spans="1:17" x14ac:dyDescent="0.25">
      <c r="A9401" t="s">
        <v>10348</v>
      </c>
      <c r="B9401" s="1">
        <v>42552</v>
      </c>
      <c r="C9401" s="1">
        <v>42559</v>
      </c>
      <c r="D9401" t="s">
        <v>21</v>
      </c>
      <c r="E9401" t="s">
        <v>275</v>
      </c>
      <c r="F9401">
        <v>0</v>
      </c>
      <c r="G9401">
        <v>100000</v>
      </c>
      <c r="H9401">
        <v>0</v>
      </c>
      <c r="I9401">
        <v>0</v>
      </c>
      <c r="J9401">
        <v>0</v>
      </c>
      <c r="K9401">
        <v>0.39700000000000002</v>
      </c>
      <c r="L9401" t="s">
        <v>23</v>
      </c>
      <c r="M9401" s="3">
        <v>39700</v>
      </c>
      <c r="N9401" s="2" t="str">
        <f>VLOOKUP(Tabla1[[#This Row],[nemo]],'Nemos y clasificaciones'!$A$2:$B$5000,2,FALSE)</f>
        <v>ISHARES IBOXX $ HIGH YIELD CORPORATE B</v>
      </c>
      <c r="O9401" s="3" t="str">
        <f>VLOOKUP(Tabla1[[#This Row],[nemo]],'Nemos y clasificaciones'!$A$1:$C$3000,3,FALSE)</f>
        <v>ETF</v>
      </c>
      <c r="P9401" s="3"/>
      <c r="Q9401" s="3"/>
    </row>
    <row r="9402" spans="1:17" x14ac:dyDescent="0.25">
      <c r="A9402" t="s">
        <v>11338</v>
      </c>
      <c r="B9402" s="1">
        <v>42219</v>
      </c>
      <c r="C9402" s="1">
        <v>42223</v>
      </c>
      <c r="D9402" t="s">
        <v>21</v>
      </c>
      <c r="E9402" t="s">
        <v>275</v>
      </c>
      <c r="F9402">
        <v>0</v>
      </c>
      <c r="G9402">
        <v>100000</v>
      </c>
      <c r="H9402">
        <v>0</v>
      </c>
      <c r="I9402">
        <v>0</v>
      </c>
      <c r="J9402">
        <v>0</v>
      </c>
      <c r="K9402">
        <v>0.39600000000000002</v>
      </c>
      <c r="L9402" t="s">
        <v>23</v>
      </c>
      <c r="M9402" s="3">
        <v>39600</v>
      </c>
      <c r="N9402" s="2" t="str">
        <f>VLOOKUP(Tabla1[[#This Row],[nemo]],'Nemos y clasificaciones'!$A$2:$B$5000,2,FALSE)</f>
        <v>ISHARES IBOXX $ HIGH YIELD CORPORATE B</v>
      </c>
      <c r="O9402" s="3" t="str">
        <f>VLOOKUP(Tabla1[[#This Row],[nemo]],'Nemos y clasificaciones'!$A$1:$C$3000,3,FALSE)</f>
        <v>ETF</v>
      </c>
      <c r="P9402" s="3"/>
      <c r="Q9402" s="3"/>
    </row>
    <row r="9403" spans="1:17" x14ac:dyDescent="0.25">
      <c r="A9403" t="s">
        <v>11384</v>
      </c>
      <c r="B9403" s="1">
        <v>42186</v>
      </c>
      <c r="C9403" s="1">
        <v>42193</v>
      </c>
      <c r="D9403" t="s">
        <v>21</v>
      </c>
      <c r="E9403" t="s">
        <v>275</v>
      </c>
      <c r="F9403">
        <v>0</v>
      </c>
      <c r="G9403">
        <v>100000</v>
      </c>
      <c r="H9403">
        <v>0</v>
      </c>
      <c r="I9403">
        <v>0</v>
      </c>
      <c r="J9403">
        <v>0</v>
      </c>
      <c r="K9403">
        <v>0.39500000000000002</v>
      </c>
      <c r="L9403" t="s">
        <v>23</v>
      </c>
      <c r="M9403" s="3">
        <v>39500</v>
      </c>
      <c r="N9403" s="2" t="str">
        <f>VLOOKUP(Tabla1[[#This Row],[nemo]],'Nemos y clasificaciones'!$A$2:$B$5000,2,FALSE)</f>
        <v>ISHARES IBOXX $ HIGH YIELD CORPORATE B</v>
      </c>
      <c r="O9403" s="3" t="str">
        <f>VLOOKUP(Tabla1[[#This Row],[nemo]],'Nemos y clasificaciones'!$A$1:$C$3000,3,FALSE)</f>
        <v>ETF</v>
      </c>
      <c r="P9403" s="3"/>
      <c r="Q9403" s="3"/>
    </row>
    <row r="9404" spans="1:17" x14ac:dyDescent="0.25">
      <c r="A9404" t="s">
        <v>11167</v>
      </c>
      <c r="B9404" s="1">
        <v>42310</v>
      </c>
      <c r="C9404" s="1">
        <v>42314</v>
      </c>
      <c r="D9404" t="s">
        <v>21</v>
      </c>
      <c r="E9404" t="s">
        <v>275</v>
      </c>
      <c r="F9404">
        <v>0</v>
      </c>
      <c r="G9404">
        <v>100000</v>
      </c>
      <c r="H9404">
        <v>0</v>
      </c>
      <c r="I9404">
        <v>0</v>
      </c>
      <c r="J9404">
        <v>0</v>
      </c>
      <c r="K9404">
        <v>0.39400000000000002</v>
      </c>
      <c r="L9404" t="s">
        <v>23</v>
      </c>
      <c r="M9404" s="3">
        <v>39400</v>
      </c>
      <c r="N9404" s="2" t="str">
        <f>VLOOKUP(Tabla1[[#This Row],[nemo]],'Nemos y clasificaciones'!$A$2:$B$5000,2,FALSE)</f>
        <v>ISHARES IBOXX $ HIGH YIELD CORPORATE B</v>
      </c>
      <c r="O9404" s="3" t="str">
        <f>VLOOKUP(Tabla1[[#This Row],[nemo]],'Nemos y clasificaciones'!$A$1:$C$3000,3,FALSE)</f>
        <v>ETF</v>
      </c>
      <c r="P9404" s="3"/>
      <c r="Q9404" s="3"/>
    </row>
    <row r="9405" spans="1:17" x14ac:dyDescent="0.25">
      <c r="A9405" t="s">
        <v>11936</v>
      </c>
      <c r="B9405" s="1">
        <v>42065</v>
      </c>
      <c r="C9405" s="1">
        <v>42069</v>
      </c>
      <c r="D9405" t="s">
        <v>21</v>
      </c>
      <c r="E9405" t="s">
        <v>275</v>
      </c>
      <c r="F9405">
        <v>0</v>
      </c>
      <c r="G9405">
        <v>100000</v>
      </c>
      <c r="H9405">
        <v>0</v>
      </c>
      <c r="I9405">
        <v>0</v>
      </c>
      <c r="J9405">
        <v>0</v>
      </c>
      <c r="K9405">
        <v>0.39300000000000002</v>
      </c>
      <c r="L9405" t="s">
        <v>23</v>
      </c>
      <c r="M9405" s="3">
        <v>39300</v>
      </c>
      <c r="N9405" s="2" t="str">
        <f>VLOOKUP(Tabla1[[#This Row],[nemo]],'Nemos y clasificaciones'!$A$2:$B$5000,2,FALSE)</f>
        <v>ISHARES IBOXX $ HIGH YIELD CORPORATE B</v>
      </c>
      <c r="O9405" s="3" t="str">
        <f>VLOOKUP(Tabla1[[#This Row],[nemo]],'Nemos y clasificaciones'!$A$1:$C$3000,3,FALSE)</f>
        <v>ETF</v>
      </c>
      <c r="P9405" s="3"/>
      <c r="Q9405" s="3"/>
    </row>
    <row r="9406" spans="1:17" x14ac:dyDescent="0.25">
      <c r="A9406" t="s">
        <v>7111</v>
      </c>
      <c r="B9406" s="1">
        <v>43452</v>
      </c>
      <c r="C9406" s="1">
        <v>43458</v>
      </c>
      <c r="D9406" t="s">
        <v>21</v>
      </c>
      <c r="E9406" t="s">
        <v>275</v>
      </c>
      <c r="F9406">
        <v>0</v>
      </c>
      <c r="G9406">
        <v>100000</v>
      </c>
      <c r="H9406">
        <v>0</v>
      </c>
      <c r="I9406">
        <v>0</v>
      </c>
      <c r="J9406">
        <v>0</v>
      </c>
      <c r="K9406">
        <v>0.39100000000000001</v>
      </c>
      <c r="L9406" t="s">
        <v>23</v>
      </c>
      <c r="M9406" s="3">
        <v>39100</v>
      </c>
      <c r="N9406" s="2" t="str">
        <f>VLOOKUP(Tabla1[[#This Row],[nemo]],'Nemos y clasificaciones'!$A$2:$B$5000,2,FALSE)</f>
        <v>ISHARES IBOXX $ HIGH YIELD CORPORATE B</v>
      </c>
      <c r="O9406" s="3" t="str">
        <f>VLOOKUP(Tabla1[[#This Row],[nemo]],'Nemos y clasificaciones'!$A$1:$C$3000,3,FALSE)</f>
        <v>ETF</v>
      </c>
      <c r="P9406" s="3"/>
      <c r="Q9406" s="3"/>
    </row>
    <row r="9407" spans="1:17" x14ac:dyDescent="0.25">
      <c r="A9407" t="s">
        <v>10915</v>
      </c>
      <c r="B9407" s="1">
        <v>42401</v>
      </c>
      <c r="C9407" s="1">
        <v>42405</v>
      </c>
      <c r="D9407" t="s">
        <v>21</v>
      </c>
      <c r="E9407" t="s">
        <v>275</v>
      </c>
      <c r="F9407">
        <v>0</v>
      </c>
      <c r="G9407">
        <v>100000</v>
      </c>
      <c r="H9407">
        <v>0</v>
      </c>
      <c r="I9407">
        <v>0</v>
      </c>
      <c r="J9407">
        <v>0</v>
      </c>
      <c r="K9407">
        <v>0.39100000000000001</v>
      </c>
      <c r="L9407" t="s">
        <v>23</v>
      </c>
      <c r="M9407" s="3">
        <v>39100</v>
      </c>
      <c r="N9407" s="2" t="str">
        <f>VLOOKUP(Tabla1[[#This Row],[nemo]],'Nemos y clasificaciones'!$A$2:$B$5000,2,FALSE)</f>
        <v>ISHARES IBOXX $ HIGH YIELD CORPORATE B</v>
      </c>
      <c r="O9407" s="3" t="str">
        <f>VLOOKUP(Tabla1[[#This Row],[nemo]],'Nemos y clasificaciones'!$A$1:$C$3000,3,FALSE)</f>
        <v>ETF</v>
      </c>
      <c r="P9407" s="3"/>
      <c r="Q9407" s="3"/>
    </row>
    <row r="9408" spans="1:17" x14ac:dyDescent="0.25">
      <c r="A9408" t="s">
        <v>6889</v>
      </c>
      <c r="B9408" s="1">
        <v>43497</v>
      </c>
      <c r="C9408" s="1">
        <v>43503</v>
      </c>
      <c r="D9408" t="s">
        <v>21</v>
      </c>
      <c r="E9408" t="s">
        <v>275</v>
      </c>
      <c r="F9408">
        <v>0</v>
      </c>
      <c r="G9408">
        <v>100000</v>
      </c>
      <c r="H9408">
        <v>0</v>
      </c>
      <c r="I9408">
        <v>0</v>
      </c>
      <c r="J9408">
        <v>0</v>
      </c>
      <c r="K9408">
        <v>0.38900000000000001</v>
      </c>
      <c r="L9408" t="s">
        <v>23</v>
      </c>
      <c r="M9408" s="3">
        <v>38900</v>
      </c>
      <c r="N9408" s="2" t="str">
        <f>VLOOKUP(Tabla1[[#This Row],[nemo]],'Nemos y clasificaciones'!$A$2:$B$5000,2,FALSE)</f>
        <v>ISHARES IBOXX $ HIGH YIELD CORPORATE B</v>
      </c>
      <c r="O9408" s="3" t="str">
        <f>VLOOKUP(Tabla1[[#This Row],[nemo]],'Nemos y clasificaciones'!$A$1:$C$3000,3,FALSE)</f>
        <v>ETF</v>
      </c>
      <c r="P9408" s="3"/>
      <c r="Q9408" s="3"/>
    </row>
    <row r="9409" spans="1:17" x14ac:dyDescent="0.25">
      <c r="A9409" t="s">
        <v>7414</v>
      </c>
      <c r="B9409" s="1">
        <v>43374</v>
      </c>
      <c r="C9409" s="1">
        <v>43378</v>
      </c>
      <c r="D9409" t="s">
        <v>21</v>
      </c>
      <c r="E9409" t="s">
        <v>275</v>
      </c>
      <c r="F9409">
        <v>0</v>
      </c>
      <c r="G9409">
        <v>100000</v>
      </c>
      <c r="H9409">
        <v>0</v>
      </c>
      <c r="I9409">
        <v>0</v>
      </c>
      <c r="J9409">
        <v>0</v>
      </c>
      <c r="K9409">
        <v>0.38900000000000001</v>
      </c>
      <c r="L9409" t="s">
        <v>23</v>
      </c>
      <c r="M9409" s="3">
        <v>38900</v>
      </c>
      <c r="N9409" s="2" t="str">
        <f>VLOOKUP(Tabla1[[#This Row],[nemo]],'Nemos y clasificaciones'!$A$2:$B$5000,2,FALSE)</f>
        <v>ISHARES IBOXX $ HIGH YIELD CORPORATE B</v>
      </c>
      <c r="O9409" s="3" t="str">
        <f>VLOOKUP(Tabla1[[#This Row],[nemo]],'Nemos y clasificaciones'!$A$1:$C$3000,3,FALSE)</f>
        <v>ETF</v>
      </c>
      <c r="P9409" s="3"/>
      <c r="Q9409" s="3"/>
    </row>
    <row r="9410" spans="1:17" x14ac:dyDescent="0.25">
      <c r="A9410" t="s">
        <v>5880</v>
      </c>
      <c r="B9410" s="1">
        <v>43647</v>
      </c>
      <c r="C9410" s="1">
        <v>43654</v>
      </c>
      <c r="D9410" t="s">
        <v>21</v>
      </c>
      <c r="E9410" t="s">
        <v>275</v>
      </c>
      <c r="F9410">
        <v>0</v>
      </c>
      <c r="G9410">
        <v>100000</v>
      </c>
      <c r="H9410">
        <v>0</v>
      </c>
      <c r="I9410">
        <v>0</v>
      </c>
      <c r="J9410">
        <v>0</v>
      </c>
      <c r="K9410">
        <v>0.38600000000000001</v>
      </c>
      <c r="L9410" t="s">
        <v>23</v>
      </c>
      <c r="M9410" s="3">
        <v>38600</v>
      </c>
      <c r="N9410" s="2" t="str">
        <f>VLOOKUP(Tabla1[[#This Row],[nemo]],'Nemos y clasificaciones'!$A$2:$B$5000,2,FALSE)</f>
        <v>ISHARES IBOXX $ HIGH YIELD CORPORATE B</v>
      </c>
      <c r="O9410" s="3" t="str">
        <f>VLOOKUP(Tabla1[[#This Row],[nemo]],'Nemos y clasificaciones'!$A$1:$C$3000,3,FALSE)</f>
        <v>ETF</v>
      </c>
      <c r="P9410" s="3"/>
      <c r="Q9410" s="3"/>
    </row>
    <row r="9411" spans="1:17" x14ac:dyDescent="0.25">
      <c r="A9411" t="s">
        <v>6180</v>
      </c>
      <c r="B9411" s="1">
        <v>43619</v>
      </c>
      <c r="C9411" s="1">
        <v>43623</v>
      </c>
      <c r="D9411" t="s">
        <v>21</v>
      </c>
      <c r="E9411" t="s">
        <v>275</v>
      </c>
      <c r="F9411">
        <v>0</v>
      </c>
      <c r="G9411">
        <v>100000</v>
      </c>
      <c r="H9411">
        <v>0</v>
      </c>
      <c r="I9411">
        <v>0</v>
      </c>
      <c r="J9411">
        <v>0</v>
      </c>
      <c r="K9411">
        <v>0.38600000000000001</v>
      </c>
      <c r="L9411" t="s">
        <v>23</v>
      </c>
      <c r="M9411" s="3">
        <v>38600</v>
      </c>
      <c r="N9411" s="2" t="str">
        <f>VLOOKUP(Tabla1[[#This Row],[nemo]],'Nemos y clasificaciones'!$A$2:$B$5000,2,FALSE)</f>
        <v>ISHARES IBOXX $ HIGH YIELD CORPORATE B</v>
      </c>
      <c r="O9411" s="3" t="str">
        <f>VLOOKUP(Tabla1[[#This Row],[nemo]],'Nemos y clasificaciones'!$A$1:$C$3000,3,FALSE)</f>
        <v>ETF</v>
      </c>
      <c r="P9411" s="3"/>
      <c r="Q9411" s="3"/>
    </row>
    <row r="9412" spans="1:17" x14ac:dyDescent="0.25">
      <c r="A9412" t="s">
        <v>10161</v>
      </c>
      <c r="B9412" s="1">
        <v>42671</v>
      </c>
      <c r="C9412" s="1">
        <v>42681</v>
      </c>
      <c r="D9412" t="s">
        <v>21</v>
      </c>
      <c r="E9412" t="s">
        <v>275</v>
      </c>
      <c r="F9412">
        <v>0</v>
      </c>
      <c r="G9412">
        <v>100000</v>
      </c>
      <c r="H9412">
        <v>0</v>
      </c>
      <c r="I9412">
        <v>0</v>
      </c>
      <c r="J9412">
        <v>0</v>
      </c>
      <c r="K9412">
        <v>0.38600000000000001</v>
      </c>
      <c r="L9412" t="s">
        <v>23</v>
      </c>
      <c r="M9412" s="3">
        <v>38600</v>
      </c>
      <c r="N9412" s="2" t="str">
        <f>VLOOKUP(Tabla1[[#This Row],[nemo]],'Nemos y clasificaciones'!$A$2:$B$5000,2,FALSE)</f>
        <v>ISHARES IBOXX $ HIGH YIELD CORPORATE B</v>
      </c>
      <c r="O9412" s="3" t="str">
        <f>VLOOKUP(Tabla1[[#This Row],[nemo]],'Nemos y clasificaciones'!$A$1:$C$3000,3,FALSE)</f>
        <v>ETF</v>
      </c>
      <c r="P9412" s="3"/>
      <c r="Q9412" s="3"/>
    </row>
    <row r="9413" spans="1:17" x14ac:dyDescent="0.25">
      <c r="A9413" t="s">
        <v>10210</v>
      </c>
      <c r="B9413" s="1">
        <v>42646</v>
      </c>
      <c r="C9413" s="1">
        <v>42650</v>
      </c>
      <c r="D9413" t="s">
        <v>21</v>
      </c>
      <c r="E9413" t="s">
        <v>275</v>
      </c>
      <c r="F9413">
        <v>0</v>
      </c>
      <c r="G9413">
        <v>100000</v>
      </c>
      <c r="H9413">
        <v>0</v>
      </c>
      <c r="I9413">
        <v>0</v>
      </c>
      <c r="J9413">
        <v>0</v>
      </c>
      <c r="K9413">
        <v>0.38600000000000001</v>
      </c>
      <c r="L9413" t="s">
        <v>23</v>
      </c>
      <c r="M9413" s="3">
        <v>38600</v>
      </c>
      <c r="N9413" s="2" t="str">
        <f>VLOOKUP(Tabla1[[#This Row],[nemo]],'Nemos y clasificaciones'!$A$2:$B$5000,2,FALSE)</f>
        <v>ISHARES IBOXX $ HIGH YIELD CORPORATE B</v>
      </c>
      <c r="O9413" s="3" t="str">
        <f>VLOOKUP(Tabla1[[#This Row],[nemo]],'Nemos y clasificaciones'!$A$1:$C$3000,3,FALSE)</f>
        <v>ETF</v>
      </c>
      <c r="P9413" s="3"/>
      <c r="Q9413" s="3"/>
    </row>
    <row r="9414" spans="1:17" x14ac:dyDescent="0.25">
      <c r="A9414" t="s">
        <v>12041</v>
      </c>
      <c r="B9414" s="1">
        <v>41997</v>
      </c>
      <c r="C9414" s="1">
        <v>42006</v>
      </c>
      <c r="D9414" t="s">
        <v>21</v>
      </c>
      <c r="E9414" t="s">
        <v>275</v>
      </c>
      <c r="F9414">
        <v>0</v>
      </c>
      <c r="G9414">
        <v>100000</v>
      </c>
      <c r="H9414">
        <v>0</v>
      </c>
      <c r="I9414">
        <v>0</v>
      </c>
      <c r="J9414">
        <v>0</v>
      </c>
      <c r="K9414">
        <v>0.38600000000000001</v>
      </c>
      <c r="L9414" t="s">
        <v>23</v>
      </c>
      <c r="M9414" s="3">
        <v>38600</v>
      </c>
      <c r="N9414" s="2" t="str">
        <f>VLOOKUP(Tabla1[[#This Row],[nemo]],'Nemos y clasificaciones'!$A$2:$B$5000,2,FALSE)</f>
        <v>ISHARES IBOXX $ HIGH YIELD CORPORATE B</v>
      </c>
      <c r="O9414" s="3" t="str">
        <f>VLOOKUP(Tabla1[[#This Row],[nemo]],'Nemos y clasificaciones'!$A$1:$C$3000,3,FALSE)</f>
        <v>ETF</v>
      </c>
      <c r="P9414" s="3"/>
      <c r="Q9414" s="3"/>
    </row>
    <row r="9415" spans="1:17" x14ac:dyDescent="0.25">
      <c r="A9415" t="s">
        <v>4659</v>
      </c>
      <c r="B9415" s="1">
        <v>43922</v>
      </c>
      <c r="C9415" s="1">
        <v>43928</v>
      </c>
      <c r="D9415" t="s">
        <v>21</v>
      </c>
      <c r="E9415" t="s">
        <v>275</v>
      </c>
      <c r="F9415">
        <v>0</v>
      </c>
      <c r="G9415">
        <v>100000</v>
      </c>
      <c r="H9415">
        <v>0</v>
      </c>
      <c r="I9415">
        <v>0</v>
      </c>
      <c r="J9415">
        <v>0</v>
      </c>
      <c r="K9415">
        <v>0.38500000000000001</v>
      </c>
      <c r="L9415" t="s">
        <v>23</v>
      </c>
      <c r="M9415" s="3">
        <v>38500</v>
      </c>
      <c r="N9415" s="2" t="str">
        <f>VLOOKUP(Tabla1[[#This Row],[nemo]],'Nemos y clasificaciones'!$A$2:$B$5000,2,FALSE)</f>
        <v>ISHARES IBOXX $ HIGH YIELD CORPORATE B</v>
      </c>
      <c r="O9415" s="3" t="str">
        <f>VLOOKUP(Tabla1[[#This Row],[nemo]],'Nemos y clasificaciones'!$A$1:$C$3000,3,FALSE)</f>
        <v>ETF</v>
      </c>
      <c r="P9415" s="3"/>
      <c r="Q9415" s="3"/>
    </row>
    <row r="9416" spans="1:17" x14ac:dyDescent="0.25">
      <c r="A9416" t="s">
        <v>7981</v>
      </c>
      <c r="B9416" s="1">
        <v>43252</v>
      </c>
      <c r="C9416" s="1">
        <v>43258</v>
      </c>
      <c r="D9416" t="s">
        <v>21</v>
      </c>
      <c r="E9416" t="s">
        <v>275</v>
      </c>
      <c r="F9416">
        <v>0</v>
      </c>
      <c r="G9416">
        <v>100000</v>
      </c>
      <c r="H9416">
        <v>0</v>
      </c>
      <c r="I9416">
        <v>0</v>
      </c>
      <c r="J9416">
        <v>0</v>
      </c>
      <c r="K9416">
        <v>0.38400000000000001</v>
      </c>
      <c r="L9416" t="s">
        <v>23</v>
      </c>
      <c r="M9416" s="3">
        <v>38400</v>
      </c>
      <c r="N9416" s="2" t="str">
        <f>VLOOKUP(Tabla1[[#This Row],[nemo]],'Nemos y clasificaciones'!$A$2:$B$5000,2,FALSE)</f>
        <v>ISHARES IBOXX $ HIGH YIELD CORPORATE B</v>
      </c>
      <c r="O9416" s="3" t="str">
        <f>VLOOKUP(Tabla1[[#This Row],[nemo]],'Nemos y clasificaciones'!$A$1:$C$3000,3,FALSE)</f>
        <v>ETF</v>
      </c>
      <c r="P9416" s="3"/>
      <c r="Q9416" s="3"/>
    </row>
    <row r="9417" spans="1:17" x14ac:dyDescent="0.25">
      <c r="A9417" t="s">
        <v>9879</v>
      </c>
      <c r="B9417" s="1">
        <v>42795</v>
      </c>
      <c r="C9417" s="1">
        <v>42801</v>
      </c>
      <c r="D9417" t="s">
        <v>21</v>
      </c>
      <c r="E9417" t="s">
        <v>275</v>
      </c>
      <c r="F9417">
        <v>0</v>
      </c>
      <c r="G9417">
        <v>100000</v>
      </c>
      <c r="H9417">
        <v>0</v>
      </c>
      <c r="I9417">
        <v>0</v>
      </c>
      <c r="J9417">
        <v>0</v>
      </c>
      <c r="K9417">
        <v>0.38400000000000001</v>
      </c>
      <c r="L9417" t="s">
        <v>23</v>
      </c>
      <c r="M9417" s="3">
        <v>38400</v>
      </c>
      <c r="N9417" s="2" t="str">
        <f>VLOOKUP(Tabla1[[#This Row],[nemo]],'Nemos y clasificaciones'!$A$2:$B$5000,2,FALSE)</f>
        <v>ISHARES IBOXX $ HIGH YIELD CORPORATE B</v>
      </c>
      <c r="O9417" s="3" t="str">
        <f>VLOOKUP(Tabla1[[#This Row],[nemo]],'Nemos y clasificaciones'!$A$1:$C$3000,3,FALSE)</f>
        <v>ETF</v>
      </c>
      <c r="P9417" s="3"/>
      <c r="Q9417" s="3"/>
    </row>
    <row r="9418" spans="1:17" x14ac:dyDescent="0.25">
      <c r="A9418" t="s">
        <v>10307</v>
      </c>
      <c r="B9418" s="1">
        <v>42583</v>
      </c>
      <c r="C9418" s="1">
        <v>42587</v>
      </c>
      <c r="D9418" t="s">
        <v>21</v>
      </c>
      <c r="E9418" t="s">
        <v>275</v>
      </c>
      <c r="F9418">
        <v>0</v>
      </c>
      <c r="G9418">
        <v>100000</v>
      </c>
      <c r="H9418">
        <v>0</v>
      </c>
      <c r="I9418">
        <v>0</v>
      </c>
      <c r="J9418">
        <v>0</v>
      </c>
      <c r="K9418">
        <v>0.38300000000000001</v>
      </c>
      <c r="L9418" t="s">
        <v>23</v>
      </c>
      <c r="M9418" s="3">
        <v>38300</v>
      </c>
      <c r="N9418" s="2" t="str">
        <f>VLOOKUP(Tabla1[[#This Row],[nemo]],'Nemos y clasificaciones'!$A$2:$B$5000,2,FALSE)</f>
        <v>ISHARES IBOXX $ HIGH YIELD CORPORATE B</v>
      </c>
      <c r="O9418" s="3" t="str">
        <f>VLOOKUP(Tabla1[[#This Row],[nemo]],'Nemos y clasificaciones'!$A$1:$C$3000,3,FALSE)</f>
        <v>ETF</v>
      </c>
      <c r="P9418" s="3"/>
      <c r="Q9418" s="3"/>
    </row>
    <row r="9419" spans="1:17" x14ac:dyDescent="0.25">
      <c r="A9419" t="s">
        <v>11293</v>
      </c>
      <c r="B9419" s="1">
        <v>42248</v>
      </c>
      <c r="C9419" s="1">
        <v>42255</v>
      </c>
      <c r="D9419" t="s">
        <v>21</v>
      </c>
      <c r="E9419" t="s">
        <v>275</v>
      </c>
      <c r="F9419">
        <v>0</v>
      </c>
      <c r="G9419">
        <v>100000</v>
      </c>
      <c r="H9419">
        <v>0</v>
      </c>
      <c r="I9419">
        <v>0</v>
      </c>
      <c r="J9419">
        <v>0</v>
      </c>
      <c r="K9419">
        <v>0.38300000000000001</v>
      </c>
      <c r="L9419" t="s">
        <v>23</v>
      </c>
      <c r="M9419" s="3">
        <v>38300</v>
      </c>
      <c r="N9419" s="2" t="str">
        <f>VLOOKUP(Tabla1[[#This Row],[nemo]],'Nemos y clasificaciones'!$A$2:$B$5000,2,FALSE)</f>
        <v>ISHARES IBOXX $ HIGH YIELD CORPORATE B</v>
      </c>
      <c r="O9419" s="3" t="str">
        <f>VLOOKUP(Tabla1[[#This Row],[nemo]],'Nemos y clasificaciones'!$A$1:$C$3000,3,FALSE)</f>
        <v>ETF</v>
      </c>
      <c r="P9419" s="3"/>
      <c r="Q9419" s="3"/>
    </row>
    <row r="9420" spans="1:17" x14ac:dyDescent="0.25">
      <c r="A9420" t="s">
        <v>6841</v>
      </c>
      <c r="B9420" s="1">
        <v>43525</v>
      </c>
      <c r="C9420" s="1">
        <v>43531</v>
      </c>
      <c r="D9420" t="s">
        <v>21</v>
      </c>
      <c r="E9420" t="s">
        <v>275</v>
      </c>
      <c r="F9420">
        <v>0</v>
      </c>
      <c r="G9420">
        <v>100000</v>
      </c>
      <c r="H9420">
        <v>0</v>
      </c>
      <c r="I9420">
        <v>0</v>
      </c>
      <c r="J9420">
        <v>0</v>
      </c>
      <c r="K9420">
        <v>0.38200000000000001</v>
      </c>
      <c r="L9420" t="s">
        <v>23</v>
      </c>
      <c r="M9420" s="3">
        <v>38200</v>
      </c>
      <c r="N9420" s="2" t="str">
        <f>VLOOKUP(Tabla1[[#This Row],[nemo]],'Nemos y clasificaciones'!$A$2:$B$5000,2,FALSE)</f>
        <v>ISHARES IBOXX $ HIGH YIELD CORPORATE B</v>
      </c>
      <c r="O9420" s="3" t="str">
        <f>VLOOKUP(Tabla1[[#This Row],[nemo]],'Nemos y clasificaciones'!$A$1:$C$3000,3,FALSE)</f>
        <v>ETF</v>
      </c>
      <c r="P9420" s="3"/>
      <c r="Q9420" s="3"/>
    </row>
    <row r="9421" spans="1:17" x14ac:dyDescent="0.25">
      <c r="A9421" t="s">
        <v>9906</v>
      </c>
      <c r="B9421" s="1">
        <v>42767</v>
      </c>
      <c r="C9421" s="1">
        <v>42773</v>
      </c>
      <c r="D9421" t="s">
        <v>21</v>
      </c>
      <c r="E9421" t="s">
        <v>275</v>
      </c>
      <c r="F9421">
        <v>0</v>
      </c>
      <c r="G9421">
        <v>100000</v>
      </c>
      <c r="H9421">
        <v>0</v>
      </c>
      <c r="I9421">
        <v>0</v>
      </c>
      <c r="J9421">
        <v>0</v>
      </c>
      <c r="K9421">
        <v>0.38200000000000001</v>
      </c>
      <c r="L9421" t="s">
        <v>23</v>
      </c>
      <c r="M9421" s="3">
        <v>38200</v>
      </c>
      <c r="N9421" s="2" t="str">
        <f>VLOOKUP(Tabla1[[#This Row],[nemo]],'Nemos y clasificaciones'!$A$2:$B$5000,2,FALSE)</f>
        <v>ISHARES IBOXX $ HIGH YIELD CORPORATE B</v>
      </c>
      <c r="O9421" s="3" t="str">
        <f>VLOOKUP(Tabla1[[#This Row],[nemo]],'Nemos y clasificaciones'!$A$1:$C$3000,3,FALSE)</f>
        <v>ETF</v>
      </c>
      <c r="P9421" s="3"/>
      <c r="Q9421" s="3"/>
    </row>
    <row r="9422" spans="1:17" x14ac:dyDescent="0.25">
      <c r="A9422" t="s">
        <v>10707</v>
      </c>
      <c r="B9422" s="1">
        <v>42492</v>
      </c>
      <c r="C9422" s="1">
        <v>42496</v>
      </c>
      <c r="D9422" t="s">
        <v>21</v>
      </c>
      <c r="E9422" t="s">
        <v>275</v>
      </c>
      <c r="F9422">
        <v>0</v>
      </c>
      <c r="G9422">
        <v>100000</v>
      </c>
      <c r="H9422">
        <v>0</v>
      </c>
      <c r="I9422">
        <v>0</v>
      </c>
      <c r="J9422">
        <v>0</v>
      </c>
      <c r="K9422">
        <v>0.38200000000000001</v>
      </c>
      <c r="L9422" t="s">
        <v>23</v>
      </c>
      <c r="M9422" s="3">
        <v>38200</v>
      </c>
      <c r="N9422" s="2" t="str">
        <f>VLOOKUP(Tabla1[[#This Row],[nemo]],'Nemos y clasificaciones'!$A$2:$B$5000,2,FALSE)</f>
        <v>ISHARES IBOXX $ HIGH YIELD CORPORATE B</v>
      </c>
      <c r="O9422" s="3" t="str">
        <f>VLOOKUP(Tabla1[[#This Row],[nemo]],'Nemos y clasificaciones'!$A$1:$C$3000,3,FALSE)</f>
        <v>ETF</v>
      </c>
      <c r="P9422" s="3"/>
      <c r="Q9422" s="3"/>
    </row>
    <row r="9423" spans="1:17" x14ac:dyDescent="0.25">
      <c r="A9423" t="s">
        <v>7672</v>
      </c>
      <c r="B9423" s="1">
        <v>43280</v>
      </c>
      <c r="C9423" s="1">
        <v>43290</v>
      </c>
      <c r="D9423" t="s">
        <v>21</v>
      </c>
      <c r="E9423" t="s">
        <v>275</v>
      </c>
      <c r="F9423">
        <v>0</v>
      </c>
      <c r="G9423">
        <v>100000</v>
      </c>
      <c r="H9423">
        <v>0</v>
      </c>
      <c r="I9423">
        <v>0</v>
      </c>
      <c r="J9423">
        <v>0</v>
      </c>
      <c r="K9423">
        <v>0.38100000000000001</v>
      </c>
      <c r="L9423" t="s">
        <v>23</v>
      </c>
      <c r="M9423" s="3">
        <v>38100</v>
      </c>
      <c r="N9423" s="2" t="str">
        <f>VLOOKUP(Tabla1[[#This Row],[nemo]],'Nemos y clasificaciones'!$A$2:$B$5000,2,FALSE)</f>
        <v>ISHARES IBOXX $ HIGH YIELD CORPORATE B</v>
      </c>
      <c r="O9423" s="3" t="str">
        <f>VLOOKUP(Tabla1[[#This Row],[nemo]],'Nemos y clasificaciones'!$A$1:$C$3000,3,FALSE)</f>
        <v>ETF</v>
      </c>
      <c r="P9423" s="3"/>
      <c r="Q9423" s="3"/>
    </row>
    <row r="9424" spans="1:17" x14ac:dyDescent="0.25">
      <c r="A9424" t="s">
        <v>10116</v>
      </c>
      <c r="B9424" s="1">
        <v>42705</v>
      </c>
      <c r="C9424" s="1">
        <v>42711</v>
      </c>
      <c r="D9424" t="s">
        <v>21</v>
      </c>
      <c r="E9424" t="s">
        <v>275</v>
      </c>
      <c r="F9424">
        <v>0</v>
      </c>
      <c r="G9424">
        <v>100000</v>
      </c>
      <c r="H9424">
        <v>0</v>
      </c>
      <c r="I9424">
        <v>0</v>
      </c>
      <c r="J9424">
        <v>0</v>
      </c>
      <c r="K9424">
        <v>0.38100000000000001</v>
      </c>
      <c r="L9424" t="s">
        <v>23</v>
      </c>
      <c r="M9424" s="3">
        <v>38100</v>
      </c>
      <c r="N9424" s="2" t="str">
        <f>VLOOKUP(Tabla1[[#This Row],[nemo]],'Nemos y clasificaciones'!$A$2:$B$5000,2,FALSE)</f>
        <v>ISHARES IBOXX $ HIGH YIELD CORPORATE B</v>
      </c>
      <c r="O9424" s="3" t="str">
        <f>VLOOKUP(Tabla1[[#This Row],[nemo]],'Nemos y clasificaciones'!$A$1:$C$3000,3,FALSE)</f>
        <v>ETF</v>
      </c>
      <c r="P9424" s="3"/>
      <c r="Q9424" s="3"/>
    </row>
    <row r="9425" spans="1:17" x14ac:dyDescent="0.25">
      <c r="A9425" t="s">
        <v>4799</v>
      </c>
      <c r="B9425" s="1">
        <v>43892</v>
      </c>
      <c r="C9425" s="1">
        <v>43896</v>
      </c>
      <c r="D9425" t="s">
        <v>21</v>
      </c>
      <c r="E9425" t="s">
        <v>275</v>
      </c>
      <c r="F9425">
        <v>0</v>
      </c>
      <c r="G9425">
        <v>100000</v>
      </c>
      <c r="H9425">
        <v>0</v>
      </c>
      <c r="I9425">
        <v>0</v>
      </c>
      <c r="J9425">
        <v>0</v>
      </c>
      <c r="K9425">
        <v>0.38</v>
      </c>
      <c r="L9425" t="s">
        <v>23</v>
      </c>
      <c r="M9425" s="3">
        <v>38000</v>
      </c>
      <c r="N9425" s="2" t="str">
        <f>VLOOKUP(Tabla1[[#This Row],[nemo]],'Nemos y clasificaciones'!$A$2:$B$5000,2,FALSE)</f>
        <v>ISHARES IBOXX $ HIGH YIELD CORPORATE B</v>
      </c>
      <c r="O9425" s="3" t="str">
        <f>VLOOKUP(Tabla1[[#This Row],[nemo]],'Nemos y clasificaciones'!$A$1:$C$3000,3,FALSE)</f>
        <v>ETF</v>
      </c>
      <c r="P9425" s="3"/>
      <c r="Q9425" s="3"/>
    </row>
    <row r="9426" spans="1:17" x14ac:dyDescent="0.25">
      <c r="A9426" t="s">
        <v>6704</v>
      </c>
      <c r="B9426" s="1">
        <v>43556</v>
      </c>
      <c r="C9426" s="1">
        <v>43560</v>
      </c>
      <c r="D9426" t="s">
        <v>21</v>
      </c>
      <c r="E9426" t="s">
        <v>275</v>
      </c>
      <c r="F9426">
        <v>0</v>
      </c>
      <c r="G9426">
        <v>100000</v>
      </c>
      <c r="H9426">
        <v>0</v>
      </c>
      <c r="I9426">
        <v>0</v>
      </c>
      <c r="J9426">
        <v>0</v>
      </c>
      <c r="K9426">
        <v>0.379</v>
      </c>
      <c r="L9426" t="s">
        <v>23</v>
      </c>
      <c r="M9426" s="3">
        <v>37900</v>
      </c>
      <c r="N9426" s="2" t="str">
        <f>VLOOKUP(Tabla1[[#This Row],[nemo]],'Nemos y clasificaciones'!$A$2:$B$5000,2,FALSE)</f>
        <v>ISHARES IBOXX $ HIGH YIELD CORPORATE B</v>
      </c>
      <c r="O9426" s="3" t="str">
        <f>VLOOKUP(Tabla1[[#This Row],[nemo]],'Nemos y clasificaciones'!$A$1:$C$3000,3,FALSE)</f>
        <v>ETF</v>
      </c>
      <c r="P9426" s="3"/>
      <c r="Q9426" s="3"/>
    </row>
    <row r="9427" spans="1:17" x14ac:dyDescent="0.25">
      <c r="A9427" t="s">
        <v>10831</v>
      </c>
      <c r="B9427" s="1">
        <v>42461</v>
      </c>
      <c r="C9427" s="1">
        <v>42467</v>
      </c>
      <c r="D9427" t="s">
        <v>21</v>
      </c>
      <c r="E9427" t="s">
        <v>275</v>
      </c>
      <c r="F9427">
        <v>0</v>
      </c>
      <c r="G9427">
        <v>100000</v>
      </c>
      <c r="H9427">
        <v>0</v>
      </c>
      <c r="I9427">
        <v>0</v>
      </c>
      <c r="J9427">
        <v>0</v>
      </c>
      <c r="K9427">
        <v>0.379</v>
      </c>
      <c r="L9427" t="s">
        <v>23</v>
      </c>
      <c r="M9427" s="3">
        <v>37900</v>
      </c>
      <c r="N9427" s="2" t="str">
        <f>VLOOKUP(Tabla1[[#This Row],[nemo]],'Nemos y clasificaciones'!$A$2:$B$5000,2,FALSE)</f>
        <v>ISHARES IBOXX $ HIGH YIELD CORPORATE B</v>
      </c>
      <c r="O9427" s="3" t="str">
        <f>VLOOKUP(Tabla1[[#This Row],[nemo]],'Nemos y clasificaciones'!$A$1:$C$3000,3,FALSE)</f>
        <v>ETF</v>
      </c>
      <c r="P9427" s="3"/>
      <c r="Q9427" s="3"/>
    </row>
    <row r="9428" spans="1:17" x14ac:dyDescent="0.25">
      <c r="A9428" t="s">
        <v>9191</v>
      </c>
      <c r="B9428" s="1">
        <v>42919</v>
      </c>
      <c r="C9428" s="1">
        <v>42926</v>
      </c>
      <c r="D9428" t="s">
        <v>21</v>
      </c>
      <c r="E9428" t="s">
        <v>275</v>
      </c>
      <c r="F9428">
        <v>0</v>
      </c>
      <c r="G9428">
        <v>100000</v>
      </c>
      <c r="H9428">
        <v>0</v>
      </c>
      <c r="I9428">
        <v>0</v>
      </c>
      <c r="J9428">
        <v>0</v>
      </c>
      <c r="K9428">
        <v>0.377</v>
      </c>
      <c r="L9428" t="s">
        <v>23</v>
      </c>
      <c r="M9428" s="3">
        <v>37700</v>
      </c>
      <c r="N9428" s="2" t="str">
        <f>VLOOKUP(Tabla1[[#This Row],[nemo]],'Nemos y clasificaciones'!$A$2:$B$5000,2,FALSE)</f>
        <v>ISHARES IBOXX $ HIGH YIELD CORPORATE B</v>
      </c>
      <c r="O9428" s="3" t="str">
        <f>VLOOKUP(Tabla1[[#This Row],[nemo]],'Nemos y clasificaciones'!$A$1:$C$3000,3,FALSE)</f>
        <v>ETF</v>
      </c>
      <c r="P9428" s="3"/>
      <c r="Q9428" s="3"/>
    </row>
    <row r="9429" spans="1:17" x14ac:dyDescent="0.25">
      <c r="A9429" t="s">
        <v>9394</v>
      </c>
      <c r="B9429" s="1">
        <v>42887</v>
      </c>
      <c r="C9429" s="1">
        <v>42893</v>
      </c>
      <c r="D9429" t="s">
        <v>21</v>
      </c>
      <c r="E9429" t="s">
        <v>275</v>
      </c>
      <c r="F9429">
        <v>0</v>
      </c>
      <c r="G9429">
        <v>100000</v>
      </c>
      <c r="H9429">
        <v>0</v>
      </c>
      <c r="I9429">
        <v>0</v>
      </c>
      <c r="J9429">
        <v>0</v>
      </c>
      <c r="K9429">
        <v>0.377</v>
      </c>
      <c r="L9429" t="s">
        <v>23</v>
      </c>
      <c r="M9429" s="3">
        <v>37700</v>
      </c>
      <c r="N9429" s="2" t="str">
        <f>VLOOKUP(Tabla1[[#This Row],[nemo]],'Nemos y clasificaciones'!$A$2:$B$5000,2,FALSE)</f>
        <v>ISHARES IBOXX $ HIGH YIELD CORPORATE B</v>
      </c>
      <c r="O9429" s="3" t="str">
        <f>VLOOKUP(Tabla1[[#This Row],[nemo]],'Nemos y clasificaciones'!$A$1:$C$3000,3,FALSE)</f>
        <v>ETF</v>
      </c>
      <c r="P9429" s="3"/>
      <c r="Q9429" s="3"/>
    </row>
    <row r="9430" spans="1:17" x14ac:dyDescent="0.25">
      <c r="A9430" t="s">
        <v>7240</v>
      </c>
      <c r="B9430" s="1">
        <v>43437</v>
      </c>
      <c r="C9430" s="1">
        <v>43441</v>
      </c>
      <c r="D9430" t="s">
        <v>21</v>
      </c>
      <c r="E9430" t="s">
        <v>275</v>
      </c>
      <c r="F9430">
        <v>0</v>
      </c>
      <c r="G9430">
        <v>100000</v>
      </c>
      <c r="H9430">
        <v>0</v>
      </c>
      <c r="I9430">
        <v>0</v>
      </c>
      <c r="J9430">
        <v>0</v>
      </c>
      <c r="K9430">
        <v>0.376</v>
      </c>
      <c r="L9430" t="s">
        <v>23</v>
      </c>
      <c r="M9430" s="3">
        <v>37600</v>
      </c>
      <c r="N9430" s="2" t="str">
        <f>VLOOKUP(Tabla1[[#This Row],[nemo]],'Nemos y clasificaciones'!$A$2:$B$5000,2,FALSE)</f>
        <v>ISHARES IBOXX $ HIGH YIELD CORPORATE B</v>
      </c>
      <c r="O9430" s="3" t="str">
        <f>VLOOKUP(Tabla1[[#This Row],[nemo]],'Nemos y clasificaciones'!$A$1:$C$3000,3,FALSE)</f>
        <v>ETF</v>
      </c>
      <c r="P9430" s="3"/>
      <c r="Q9430" s="3"/>
    </row>
    <row r="9431" spans="1:17" x14ac:dyDescent="0.25">
      <c r="A9431" t="s">
        <v>9688</v>
      </c>
      <c r="B9431" s="1">
        <v>42853</v>
      </c>
      <c r="C9431" s="1">
        <v>42860</v>
      </c>
      <c r="D9431" t="s">
        <v>21</v>
      </c>
      <c r="E9431" t="s">
        <v>275</v>
      </c>
      <c r="F9431">
        <v>0</v>
      </c>
      <c r="G9431">
        <v>100000</v>
      </c>
      <c r="H9431">
        <v>0</v>
      </c>
      <c r="I9431">
        <v>0</v>
      </c>
      <c r="J9431">
        <v>0</v>
      </c>
      <c r="K9431">
        <v>0.375</v>
      </c>
      <c r="L9431" t="s">
        <v>23</v>
      </c>
      <c r="M9431" s="3">
        <v>37500</v>
      </c>
      <c r="N9431" s="2" t="str">
        <f>VLOOKUP(Tabla1[[#This Row],[nemo]],'Nemos y clasificaciones'!$A$2:$B$5000,2,FALSE)</f>
        <v>ISHARES IBOXX $ HIGH YIELD CORPORATE B</v>
      </c>
      <c r="O9431" s="3" t="str">
        <f>VLOOKUP(Tabla1[[#This Row],[nemo]],'Nemos y clasificaciones'!$A$1:$C$3000,3,FALSE)</f>
        <v>ETF</v>
      </c>
      <c r="P9431" s="3"/>
      <c r="Q9431" s="3"/>
    </row>
    <row r="9432" spans="1:17" x14ac:dyDescent="0.25">
      <c r="A9432" t="s">
        <v>9799</v>
      </c>
      <c r="B9432" s="1">
        <v>42828</v>
      </c>
      <c r="C9432" s="1">
        <v>42832</v>
      </c>
      <c r="D9432" t="s">
        <v>21</v>
      </c>
      <c r="E9432" t="s">
        <v>275</v>
      </c>
      <c r="F9432">
        <v>0</v>
      </c>
      <c r="G9432">
        <v>100000</v>
      </c>
      <c r="H9432">
        <v>0</v>
      </c>
      <c r="I9432">
        <v>0</v>
      </c>
      <c r="J9432">
        <v>0</v>
      </c>
      <c r="K9432">
        <v>0.373</v>
      </c>
      <c r="L9432" t="s">
        <v>23</v>
      </c>
      <c r="M9432" s="3">
        <v>37300</v>
      </c>
      <c r="N9432" s="2" t="str">
        <f>VLOOKUP(Tabla1[[#This Row],[nemo]],'Nemos y clasificaciones'!$A$2:$B$5000,2,FALSE)</f>
        <v>ISHARES IBOXX $ HIGH YIELD CORPORATE B</v>
      </c>
      <c r="O9432" s="3" t="str">
        <f>VLOOKUP(Tabla1[[#This Row],[nemo]],'Nemos y clasificaciones'!$A$1:$C$3000,3,FALSE)</f>
        <v>ETF</v>
      </c>
      <c r="P9432" s="3"/>
      <c r="Q9432" s="3"/>
    </row>
    <row r="9433" spans="1:17" x14ac:dyDescent="0.25">
      <c r="A9433" t="s">
        <v>8863</v>
      </c>
      <c r="B9433" s="1">
        <v>43070</v>
      </c>
      <c r="C9433" s="1">
        <v>43076</v>
      </c>
      <c r="D9433" t="s">
        <v>21</v>
      </c>
      <c r="E9433" t="s">
        <v>275</v>
      </c>
      <c r="F9433">
        <v>0</v>
      </c>
      <c r="G9433">
        <v>100000</v>
      </c>
      <c r="H9433">
        <v>0</v>
      </c>
      <c r="I9433">
        <v>0</v>
      </c>
      <c r="J9433">
        <v>0</v>
      </c>
      <c r="K9433">
        <v>0.372</v>
      </c>
      <c r="L9433" t="s">
        <v>23</v>
      </c>
      <c r="M9433" s="3">
        <v>37200</v>
      </c>
      <c r="N9433" s="2" t="str">
        <f>VLOOKUP(Tabla1[[#This Row],[nemo]],'Nemos y clasificaciones'!$A$2:$B$5000,2,FALSE)</f>
        <v>ISHARES IBOXX $ HIGH YIELD CORPORATE B</v>
      </c>
      <c r="O9433" s="3" t="str">
        <f>VLOOKUP(Tabla1[[#This Row],[nemo]],'Nemos y clasificaciones'!$A$1:$C$3000,3,FALSE)</f>
        <v>ETF</v>
      </c>
      <c r="P9433" s="3"/>
      <c r="Q9433" s="3"/>
    </row>
    <row r="9434" spans="1:17" x14ac:dyDescent="0.25">
      <c r="A9434" t="s">
        <v>7528</v>
      </c>
      <c r="B9434" s="1">
        <v>43347</v>
      </c>
      <c r="C9434" s="1">
        <v>43353</v>
      </c>
      <c r="D9434" t="s">
        <v>21</v>
      </c>
      <c r="E9434" t="s">
        <v>275</v>
      </c>
      <c r="F9434">
        <v>0</v>
      </c>
      <c r="G9434">
        <v>100000</v>
      </c>
      <c r="H9434">
        <v>0</v>
      </c>
      <c r="I9434">
        <v>0</v>
      </c>
      <c r="J9434">
        <v>0</v>
      </c>
      <c r="K9434">
        <v>0.371</v>
      </c>
      <c r="L9434" t="s">
        <v>23</v>
      </c>
      <c r="M9434" s="3">
        <v>37100</v>
      </c>
      <c r="N9434" s="2" t="str">
        <f>VLOOKUP(Tabla1[[#This Row],[nemo]],'Nemos y clasificaciones'!$A$2:$B$5000,2,FALSE)</f>
        <v>ISHARES IBOXX $ HIGH YIELD CORPORATE B</v>
      </c>
      <c r="O9434" s="3" t="str">
        <f>VLOOKUP(Tabla1[[#This Row],[nemo]],'Nemos y clasificaciones'!$A$1:$C$3000,3,FALSE)</f>
        <v>ETF</v>
      </c>
      <c r="P9434" s="3"/>
      <c r="Q9434" s="3"/>
    </row>
    <row r="9435" spans="1:17" x14ac:dyDescent="0.25">
      <c r="A9435" t="s">
        <v>10266</v>
      </c>
      <c r="B9435" s="1">
        <v>42614</v>
      </c>
      <c r="C9435" s="1">
        <v>42621</v>
      </c>
      <c r="D9435" t="s">
        <v>21</v>
      </c>
      <c r="E9435" t="s">
        <v>275</v>
      </c>
      <c r="F9435">
        <v>0</v>
      </c>
      <c r="G9435">
        <v>100000</v>
      </c>
      <c r="H9435">
        <v>0</v>
      </c>
      <c r="I9435">
        <v>0</v>
      </c>
      <c r="J9435">
        <v>0</v>
      </c>
      <c r="K9435">
        <v>0.371</v>
      </c>
      <c r="L9435" t="s">
        <v>23</v>
      </c>
      <c r="M9435" s="3">
        <v>37100</v>
      </c>
      <c r="N9435" s="2" t="str">
        <f>VLOOKUP(Tabla1[[#This Row],[nemo]],'Nemos y clasificaciones'!$A$2:$B$5000,2,FALSE)</f>
        <v>ISHARES IBOXX $ HIGH YIELD CORPORATE B</v>
      </c>
      <c r="O9435" s="3" t="str">
        <f>VLOOKUP(Tabla1[[#This Row],[nemo]],'Nemos y clasificaciones'!$A$1:$C$3000,3,FALSE)</f>
        <v>ETF</v>
      </c>
      <c r="P9435" s="3"/>
      <c r="Q9435" s="3"/>
    </row>
    <row r="9436" spans="1:17" x14ac:dyDescent="0.25">
      <c r="A9436" t="s">
        <v>9099</v>
      </c>
      <c r="B9436" s="1">
        <v>42979</v>
      </c>
      <c r="C9436" s="1">
        <v>42986</v>
      </c>
      <c r="D9436" t="s">
        <v>21</v>
      </c>
      <c r="E9436" t="s">
        <v>275</v>
      </c>
      <c r="F9436">
        <v>0</v>
      </c>
      <c r="G9436">
        <v>100000</v>
      </c>
      <c r="H9436">
        <v>0</v>
      </c>
      <c r="I9436">
        <v>0</v>
      </c>
      <c r="J9436">
        <v>0</v>
      </c>
      <c r="K9436">
        <v>0.37</v>
      </c>
      <c r="L9436" t="s">
        <v>23</v>
      </c>
      <c r="M9436" s="3">
        <v>37000</v>
      </c>
      <c r="N9436" s="2" t="str">
        <f>VLOOKUP(Tabla1[[#This Row],[nemo]],'Nemos y clasificaciones'!$A$2:$B$5000,2,FALSE)</f>
        <v>ISHARES IBOXX $ HIGH YIELD CORPORATE B</v>
      </c>
      <c r="O9436" s="3" t="str">
        <f>VLOOKUP(Tabla1[[#This Row],[nemo]],'Nemos y clasificaciones'!$A$1:$C$3000,3,FALSE)</f>
        <v>ETF</v>
      </c>
      <c r="P9436" s="3"/>
      <c r="Q9436" s="3"/>
    </row>
    <row r="9437" spans="1:17" x14ac:dyDescent="0.25">
      <c r="A9437" t="s">
        <v>4461</v>
      </c>
      <c r="B9437" s="1">
        <v>43951</v>
      </c>
      <c r="C9437" s="1">
        <v>43958</v>
      </c>
      <c r="D9437" t="s">
        <v>21</v>
      </c>
      <c r="E9437" t="s">
        <v>275</v>
      </c>
      <c r="F9437">
        <v>0</v>
      </c>
      <c r="G9437">
        <v>100000</v>
      </c>
      <c r="H9437">
        <v>0</v>
      </c>
      <c r="I9437">
        <v>0</v>
      </c>
      <c r="J9437">
        <v>0</v>
      </c>
      <c r="K9437">
        <v>0.36899999999999999</v>
      </c>
      <c r="L9437" t="s">
        <v>23</v>
      </c>
      <c r="M9437" s="3">
        <v>36900</v>
      </c>
      <c r="N9437" s="2" t="str">
        <f>VLOOKUP(Tabla1[[#This Row],[nemo]],'Nemos y clasificaciones'!$A$2:$B$5000,2,FALSE)</f>
        <v>ISHARES IBOXX $ HIGH YIELD CORPORATE B</v>
      </c>
      <c r="O9437" s="3" t="str">
        <f>VLOOKUP(Tabla1[[#This Row],[nemo]],'Nemos y clasificaciones'!$A$1:$C$3000,3,FALSE)</f>
        <v>ETF</v>
      </c>
      <c r="P9437" s="3"/>
      <c r="Q9437" s="3"/>
    </row>
    <row r="9438" spans="1:17" x14ac:dyDescent="0.25">
      <c r="A9438" t="s">
        <v>9143</v>
      </c>
      <c r="B9438" s="1">
        <v>42948</v>
      </c>
      <c r="C9438" s="1">
        <v>42954</v>
      </c>
      <c r="D9438" t="s">
        <v>21</v>
      </c>
      <c r="E9438" t="s">
        <v>275</v>
      </c>
      <c r="F9438">
        <v>0</v>
      </c>
      <c r="G9438">
        <v>100000</v>
      </c>
      <c r="H9438">
        <v>0</v>
      </c>
      <c r="I9438">
        <v>0</v>
      </c>
      <c r="J9438">
        <v>0</v>
      </c>
      <c r="K9438">
        <v>0.36799999999999999</v>
      </c>
      <c r="L9438" t="s">
        <v>23</v>
      </c>
      <c r="M9438" s="3">
        <v>36800</v>
      </c>
      <c r="N9438" s="2" t="str">
        <f>VLOOKUP(Tabla1[[#This Row],[nemo]],'Nemos y clasificaciones'!$A$2:$B$5000,2,FALSE)</f>
        <v>ISHARES IBOXX $ HIGH YIELD CORPORATE B</v>
      </c>
      <c r="O9438" s="3" t="str">
        <f>VLOOKUP(Tabla1[[#This Row],[nemo]],'Nemos y clasificaciones'!$A$1:$C$3000,3,FALSE)</f>
        <v>ETF</v>
      </c>
      <c r="P9438" s="3"/>
      <c r="Q9438" s="3"/>
    </row>
    <row r="9439" spans="1:17" x14ac:dyDescent="0.25">
      <c r="A9439" t="s">
        <v>7597</v>
      </c>
      <c r="B9439" s="1">
        <v>43313</v>
      </c>
      <c r="C9439" s="1">
        <v>43319</v>
      </c>
      <c r="D9439" t="s">
        <v>21</v>
      </c>
      <c r="E9439" t="s">
        <v>275</v>
      </c>
      <c r="F9439">
        <v>0</v>
      </c>
      <c r="G9439">
        <v>100000</v>
      </c>
      <c r="H9439">
        <v>0</v>
      </c>
      <c r="I9439">
        <v>0</v>
      </c>
      <c r="J9439">
        <v>0</v>
      </c>
      <c r="K9439">
        <v>0.36699999999999999</v>
      </c>
      <c r="L9439" t="s">
        <v>23</v>
      </c>
      <c r="M9439" s="3">
        <v>36700</v>
      </c>
      <c r="N9439" s="2" t="str">
        <f>VLOOKUP(Tabla1[[#This Row],[nemo]],'Nemos y clasificaciones'!$A$2:$B$5000,2,FALSE)</f>
        <v>ISHARES IBOXX $ HIGH YIELD CORPORATE B</v>
      </c>
      <c r="O9439" s="3" t="str">
        <f>VLOOKUP(Tabla1[[#This Row],[nemo]],'Nemos y clasificaciones'!$A$1:$C$3000,3,FALSE)</f>
        <v>ETF</v>
      </c>
      <c r="P9439" s="3"/>
      <c r="Q9439" s="3"/>
    </row>
    <row r="9440" spans="1:17" x14ac:dyDescent="0.25">
      <c r="A9440" t="s">
        <v>4880</v>
      </c>
      <c r="B9440" s="1">
        <v>43864</v>
      </c>
      <c r="C9440" s="1">
        <v>43868</v>
      </c>
      <c r="D9440" t="s">
        <v>21</v>
      </c>
      <c r="E9440" t="s">
        <v>275</v>
      </c>
      <c r="F9440">
        <v>0</v>
      </c>
      <c r="G9440">
        <v>100000</v>
      </c>
      <c r="H9440">
        <v>0</v>
      </c>
      <c r="I9440">
        <v>0</v>
      </c>
      <c r="J9440">
        <v>0</v>
      </c>
      <c r="K9440">
        <v>0.36599999999999999</v>
      </c>
      <c r="L9440" t="s">
        <v>23</v>
      </c>
      <c r="M9440" s="3">
        <v>36600</v>
      </c>
      <c r="N9440" s="2" t="str">
        <f>VLOOKUP(Tabla1[[#This Row],[nemo]],'Nemos y clasificaciones'!$A$2:$B$5000,2,FALSE)</f>
        <v>ISHARES IBOXX $ HIGH YIELD CORPORATE B</v>
      </c>
      <c r="O9440" s="3" t="str">
        <f>VLOOKUP(Tabla1[[#This Row],[nemo]],'Nemos y clasificaciones'!$A$1:$C$3000,3,FALSE)</f>
        <v>ETF</v>
      </c>
      <c r="P9440" s="3"/>
      <c r="Q9440" s="3"/>
    </row>
    <row r="9441" spans="1:17" x14ac:dyDescent="0.25">
      <c r="A9441" t="s">
        <v>6543</v>
      </c>
      <c r="B9441" s="1">
        <v>43585</v>
      </c>
      <c r="C9441" s="1">
        <v>43592</v>
      </c>
      <c r="D9441" t="s">
        <v>21</v>
      </c>
      <c r="E9441" t="s">
        <v>275</v>
      </c>
      <c r="F9441">
        <v>0</v>
      </c>
      <c r="G9441">
        <v>100000</v>
      </c>
      <c r="H9441">
        <v>0</v>
      </c>
      <c r="I9441">
        <v>0</v>
      </c>
      <c r="J9441">
        <v>0</v>
      </c>
      <c r="K9441">
        <v>0.36599999999999999</v>
      </c>
      <c r="L9441" t="s">
        <v>23</v>
      </c>
      <c r="M9441" s="3">
        <v>36600</v>
      </c>
      <c r="N9441" s="2" t="str">
        <f>VLOOKUP(Tabla1[[#This Row],[nemo]],'Nemos y clasificaciones'!$A$2:$B$5000,2,FALSE)</f>
        <v>ISHARES IBOXX $ HIGH YIELD CORPORATE B</v>
      </c>
      <c r="O9441" s="3" t="str">
        <f>VLOOKUP(Tabla1[[#This Row],[nemo]],'Nemos y clasificaciones'!$A$1:$C$3000,3,FALSE)</f>
        <v>ETF</v>
      </c>
      <c r="P9441" s="3"/>
      <c r="Q9441" s="3"/>
    </row>
    <row r="9442" spans="1:17" x14ac:dyDescent="0.25">
      <c r="A9442" t="s">
        <v>8581</v>
      </c>
      <c r="B9442" s="1">
        <v>43132</v>
      </c>
      <c r="C9442" s="1">
        <v>43138</v>
      </c>
      <c r="D9442" t="s">
        <v>21</v>
      </c>
      <c r="E9442" t="s">
        <v>275</v>
      </c>
      <c r="F9442">
        <v>0</v>
      </c>
      <c r="G9442">
        <v>100000</v>
      </c>
      <c r="H9442">
        <v>0</v>
      </c>
      <c r="I9442">
        <v>0</v>
      </c>
      <c r="J9442">
        <v>0</v>
      </c>
      <c r="K9442">
        <v>0.36599999999999999</v>
      </c>
      <c r="L9442" t="s">
        <v>23</v>
      </c>
      <c r="M9442" s="3">
        <v>36600</v>
      </c>
      <c r="N9442" s="2" t="str">
        <f>VLOOKUP(Tabla1[[#This Row],[nemo]],'Nemos y clasificaciones'!$A$2:$B$5000,2,FALSE)</f>
        <v>ISHARES IBOXX $ HIGH YIELD CORPORATE B</v>
      </c>
      <c r="O9442" s="3" t="str">
        <f>VLOOKUP(Tabla1[[#This Row],[nemo]],'Nemos y clasificaciones'!$A$1:$C$3000,3,FALSE)</f>
        <v>ETF</v>
      </c>
      <c r="P9442" s="3"/>
      <c r="Q9442" s="3"/>
    </row>
    <row r="9443" spans="1:17" x14ac:dyDescent="0.25">
      <c r="A9443" t="s">
        <v>8930</v>
      </c>
      <c r="B9443" s="1">
        <v>43039</v>
      </c>
      <c r="C9443" s="1">
        <v>43046</v>
      </c>
      <c r="D9443" t="s">
        <v>21</v>
      </c>
      <c r="E9443" t="s">
        <v>275</v>
      </c>
      <c r="F9443">
        <v>0</v>
      </c>
      <c r="G9443">
        <v>100000</v>
      </c>
      <c r="H9443">
        <v>0</v>
      </c>
      <c r="I9443">
        <v>0</v>
      </c>
      <c r="J9443">
        <v>0</v>
      </c>
      <c r="K9443">
        <v>0.36599999999999999</v>
      </c>
      <c r="L9443" t="s">
        <v>23</v>
      </c>
      <c r="M9443" s="3">
        <v>36600</v>
      </c>
      <c r="N9443" s="2" t="str">
        <f>VLOOKUP(Tabla1[[#This Row],[nemo]],'Nemos y clasificaciones'!$A$2:$B$5000,2,FALSE)</f>
        <v>ISHARES IBOXX $ HIGH YIELD CORPORATE B</v>
      </c>
      <c r="O9443" s="3" t="str">
        <f>VLOOKUP(Tabla1[[#This Row],[nemo]],'Nemos y clasificaciones'!$A$1:$C$3000,3,FALSE)</f>
        <v>ETF</v>
      </c>
      <c r="P9443" s="3"/>
      <c r="Q9443" s="3"/>
    </row>
    <row r="9444" spans="1:17" x14ac:dyDescent="0.25">
      <c r="A9444" t="s">
        <v>8996</v>
      </c>
      <c r="B9444" s="1">
        <v>43010</v>
      </c>
      <c r="C9444" s="1">
        <v>43014</v>
      </c>
      <c r="D9444" t="s">
        <v>21</v>
      </c>
      <c r="E9444" t="s">
        <v>275</v>
      </c>
      <c r="F9444">
        <v>0</v>
      </c>
      <c r="G9444">
        <v>100000</v>
      </c>
      <c r="H9444">
        <v>0</v>
      </c>
      <c r="I9444">
        <v>0</v>
      </c>
      <c r="J9444">
        <v>0</v>
      </c>
      <c r="K9444">
        <v>0.36499999999999999</v>
      </c>
      <c r="L9444" t="s">
        <v>23</v>
      </c>
      <c r="M9444" s="3">
        <v>36500</v>
      </c>
      <c r="N9444" s="2" t="str">
        <f>VLOOKUP(Tabla1[[#This Row],[nemo]],'Nemos y clasificaciones'!$A$2:$B$5000,2,FALSE)</f>
        <v>ISHARES IBOXX $ HIGH YIELD CORPORATE B</v>
      </c>
      <c r="O9444" s="3" t="str">
        <f>VLOOKUP(Tabla1[[#This Row],[nemo]],'Nemos y clasificaciones'!$A$1:$C$3000,3,FALSE)</f>
        <v>ETF</v>
      </c>
      <c r="P9444" s="3"/>
      <c r="Q9444" s="3"/>
    </row>
    <row r="9445" spans="1:17" x14ac:dyDescent="0.25">
      <c r="A9445" t="s">
        <v>11957</v>
      </c>
      <c r="B9445" s="1">
        <v>42037</v>
      </c>
      <c r="C9445" s="1">
        <v>42041</v>
      </c>
      <c r="D9445" t="s">
        <v>21</v>
      </c>
      <c r="E9445" t="s">
        <v>275</v>
      </c>
      <c r="F9445">
        <v>0</v>
      </c>
      <c r="G9445">
        <v>100000</v>
      </c>
      <c r="H9445">
        <v>0</v>
      </c>
      <c r="I9445">
        <v>0</v>
      </c>
      <c r="J9445">
        <v>0</v>
      </c>
      <c r="K9445">
        <v>0.36499999999999999</v>
      </c>
      <c r="L9445" t="s">
        <v>23</v>
      </c>
      <c r="M9445" s="3">
        <v>36500</v>
      </c>
      <c r="N9445" s="2" t="str">
        <f>VLOOKUP(Tabla1[[#This Row],[nemo]],'Nemos y clasificaciones'!$A$2:$B$5000,2,FALSE)</f>
        <v>ISHARES IBOXX $ HIGH YIELD CORPORATE B</v>
      </c>
      <c r="O9445" s="3" t="str">
        <f>VLOOKUP(Tabla1[[#This Row],[nemo]],'Nemos y clasificaciones'!$A$1:$C$3000,3,FALSE)</f>
        <v>ETF</v>
      </c>
      <c r="P9445" s="3"/>
      <c r="Q9445" s="3"/>
    </row>
    <row r="9446" spans="1:17" x14ac:dyDescent="0.25">
      <c r="A9446" t="s">
        <v>8282</v>
      </c>
      <c r="B9446" s="1">
        <v>43220</v>
      </c>
      <c r="C9446" s="1">
        <v>43227</v>
      </c>
      <c r="D9446" t="s">
        <v>21</v>
      </c>
      <c r="E9446" t="s">
        <v>275</v>
      </c>
      <c r="F9446">
        <v>0</v>
      </c>
      <c r="G9446">
        <v>100000</v>
      </c>
      <c r="H9446">
        <v>0</v>
      </c>
      <c r="I9446">
        <v>0</v>
      </c>
      <c r="J9446">
        <v>0</v>
      </c>
      <c r="K9446">
        <v>0.36299999999999999</v>
      </c>
      <c r="L9446" t="s">
        <v>23</v>
      </c>
      <c r="M9446" s="3">
        <v>36300</v>
      </c>
      <c r="N9446" s="2" t="str">
        <f>VLOOKUP(Tabla1[[#This Row],[nemo]],'Nemos y clasificaciones'!$A$2:$B$5000,2,FALSE)</f>
        <v>ISHARES IBOXX $ HIGH YIELD CORPORATE B</v>
      </c>
      <c r="O9446" s="3" t="str">
        <f>VLOOKUP(Tabla1[[#This Row],[nemo]],'Nemos y clasificaciones'!$A$1:$C$3000,3,FALSE)</f>
        <v>ETF</v>
      </c>
      <c r="P9446" s="3"/>
      <c r="Q9446" s="3"/>
    </row>
    <row r="9447" spans="1:17" x14ac:dyDescent="0.25">
      <c r="A9447" t="s">
        <v>5418</v>
      </c>
      <c r="B9447" s="1">
        <v>43768</v>
      </c>
      <c r="C9447" s="1">
        <v>43776</v>
      </c>
      <c r="D9447" t="s">
        <v>21</v>
      </c>
      <c r="E9447" t="s">
        <v>275</v>
      </c>
      <c r="F9447">
        <v>0</v>
      </c>
      <c r="G9447">
        <v>100000</v>
      </c>
      <c r="H9447">
        <v>0</v>
      </c>
      <c r="I9447">
        <v>0</v>
      </c>
      <c r="J9447">
        <v>0</v>
      </c>
      <c r="K9447">
        <v>0.36099999999999999</v>
      </c>
      <c r="L9447" t="s">
        <v>23</v>
      </c>
      <c r="M9447" s="3">
        <v>36100</v>
      </c>
      <c r="N9447" s="2" t="str">
        <f>VLOOKUP(Tabla1[[#This Row],[nemo]],'Nemos y clasificaciones'!$A$2:$B$5000,2,FALSE)</f>
        <v>ISHARES IBOXX $ HIGH YIELD CORPORATE B</v>
      </c>
      <c r="O9447" s="3" t="str">
        <f>VLOOKUP(Tabla1[[#This Row],[nemo]],'Nemos y clasificaciones'!$A$1:$C$3000,3,FALSE)</f>
        <v>ETF</v>
      </c>
      <c r="P9447" s="3"/>
      <c r="Q9447" s="3"/>
    </row>
    <row r="9448" spans="1:17" x14ac:dyDescent="0.25">
      <c r="A9448" t="s">
        <v>8704</v>
      </c>
      <c r="B9448" s="1">
        <v>43090</v>
      </c>
      <c r="C9448" s="1">
        <v>43097</v>
      </c>
      <c r="D9448" t="s">
        <v>21</v>
      </c>
      <c r="E9448" t="s">
        <v>275</v>
      </c>
      <c r="F9448">
        <v>0</v>
      </c>
      <c r="G9448">
        <v>100000</v>
      </c>
      <c r="H9448">
        <v>0</v>
      </c>
      <c r="I9448">
        <v>0</v>
      </c>
      <c r="J9448">
        <v>0</v>
      </c>
      <c r="K9448">
        <v>0.36099999999999999</v>
      </c>
      <c r="L9448" t="s">
        <v>23</v>
      </c>
      <c r="M9448" s="3">
        <v>36100</v>
      </c>
      <c r="N9448" s="2" t="str">
        <f>VLOOKUP(Tabla1[[#This Row],[nemo]],'Nemos y clasificaciones'!$A$2:$B$5000,2,FALSE)</f>
        <v>ISHARES IBOXX $ HIGH YIELD CORPORATE B</v>
      </c>
      <c r="O9448" s="3" t="str">
        <f>VLOOKUP(Tabla1[[#This Row],[nemo]],'Nemos y clasificaciones'!$A$1:$C$3000,3,FALSE)</f>
        <v>ETF</v>
      </c>
      <c r="P9448" s="3"/>
      <c r="Q9448" s="3"/>
    </row>
    <row r="9449" spans="1:17" x14ac:dyDescent="0.25">
      <c r="A9449" t="s">
        <v>2870</v>
      </c>
      <c r="B9449" s="1">
        <v>44182</v>
      </c>
      <c r="C9449" s="1">
        <v>44188</v>
      </c>
      <c r="D9449" t="s">
        <v>21</v>
      </c>
      <c r="E9449" t="s">
        <v>275</v>
      </c>
      <c r="F9449">
        <v>0</v>
      </c>
      <c r="G9449">
        <v>100000</v>
      </c>
      <c r="H9449">
        <v>0</v>
      </c>
      <c r="I9449">
        <v>0</v>
      </c>
      <c r="J9449">
        <v>0</v>
      </c>
      <c r="K9449">
        <v>0.35899999999999999</v>
      </c>
      <c r="L9449" t="s">
        <v>23</v>
      </c>
      <c r="M9449" s="3">
        <v>35900</v>
      </c>
      <c r="N9449" s="2" t="str">
        <f>VLOOKUP(Tabla1[[#This Row],[nemo]],'Nemos y clasificaciones'!$A$2:$B$5000,2,FALSE)</f>
        <v>ISHARES IBOXX $ HIGH YIELD CORPORATE B</v>
      </c>
      <c r="O9449" s="3" t="str">
        <f>VLOOKUP(Tabla1[[#This Row],[nemo]],'Nemos y clasificaciones'!$A$1:$C$3000,3,FALSE)</f>
        <v>ETF</v>
      </c>
      <c r="P9449" s="3"/>
      <c r="Q9449" s="3"/>
    </row>
    <row r="9450" spans="1:17" x14ac:dyDescent="0.25">
      <c r="A9450" t="s">
        <v>3212</v>
      </c>
      <c r="B9450" s="1">
        <v>44137</v>
      </c>
      <c r="C9450" s="1">
        <v>44141</v>
      </c>
      <c r="D9450" t="s">
        <v>21</v>
      </c>
      <c r="E9450" t="s">
        <v>275</v>
      </c>
      <c r="F9450">
        <v>0</v>
      </c>
      <c r="G9450">
        <v>100000</v>
      </c>
      <c r="H9450">
        <v>0</v>
      </c>
      <c r="I9450">
        <v>0</v>
      </c>
      <c r="J9450">
        <v>0</v>
      </c>
      <c r="K9450">
        <v>0.35899999999999999</v>
      </c>
      <c r="L9450" t="s">
        <v>23</v>
      </c>
      <c r="M9450" s="3">
        <v>35900</v>
      </c>
      <c r="N9450" s="2" t="str">
        <f>VLOOKUP(Tabla1[[#This Row],[nemo]],'Nemos y clasificaciones'!$A$2:$B$5000,2,FALSE)</f>
        <v>ISHARES IBOXX $ HIGH YIELD CORPORATE B</v>
      </c>
      <c r="O9450" s="3" t="str">
        <f>VLOOKUP(Tabla1[[#This Row],[nemo]],'Nemos y clasificaciones'!$A$1:$C$3000,3,FALSE)</f>
        <v>ETF</v>
      </c>
      <c r="P9450" s="3"/>
      <c r="Q9450" s="3"/>
    </row>
    <row r="9451" spans="1:17" x14ac:dyDescent="0.25">
      <c r="A9451" t="s">
        <v>3363</v>
      </c>
      <c r="B9451" s="1">
        <v>44105</v>
      </c>
      <c r="C9451" s="1">
        <v>44111</v>
      </c>
      <c r="D9451" t="s">
        <v>21</v>
      </c>
      <c r="E9451" t="s">
        <v>275</v>
      </c>
      <c r="F9451">
        <v>0</v>
      </c>
      <c r="G9451">
        <v>100000</v>
      </c>
      <c r="H9451">
        <v>0</v>
      </c>
      <c r="I9451">
        <v>0</v>
      </c>
      <c r="J9451">
        <v>0</v>
      </c>
      <c r="K9451">
        <v>0.35699999999999998</v>
      </c>
      <c r="L9451" t="s">
        <v>23</v>
      </c>
      <c r="M9451" s="3">
        <v>35700</v>
      </c>
      <c r="N9451" s="2" t="str">
        <f>VLOOKUP(Tabla1[[#This Row],[nemo]],'Nemos y clasificaciones'!$A$2:$B$5000,2,FALSE)</f>
        <v>ISHARES IBOXX $ HIGH YIELD CORPORATE B</v>
      </c>
      <c r="O9451" s="3" t="str">
        <f>VLOOKUP(Tabla1[[#This Row],[nemo]],'Nemos y clasificaciones'!$A$1:$C$3000,3,FALSE)</f>
        <v>ETF</v>
      </c>
      <c r="P9451" s="3"/>
      <c r="Q9451" s="3"/>
    </row>
    <row r="9452" spans="1:17" x14ac:dyDescent="0.25">
      <c r="A9452" t="s">
        <v>5530</v>
      </c>
      <c r="B9452" s="1">
        <v>43739</v>
      </c>
      <c r="C9452" s="1">
        <v>43745</v>
      </c>
      <c r="D9452" t="s">
        <v>21</v>
      </c>
      <c r="E9452" t="s">
        <v>275</v>
      </c>
      <c r="F9452">
        <v>0</v>
      </c>
      <c r="G9452">
        <v>100000</v>
      </c>
      <c r="H9452">
        <v>0</v>
      </c>
      <c r="I9452">
        <v>0</v>
      </c>
      <c r="J9452">
        <v>0</v>
      </c>
      <c r="K9452">
        <v>0.35</v>
      </c>
      <c r="L9452" t="s">
        <v>23</v>
      </c>
      <c r="M9452" s="3">
        <v>35000</v>
      </c>
      <c r="N9452" s="2" t="str">
        <f>VLOOKUP(Tabla1[[#This Row],[nemo]],'Nemos y clasificaciones'!$A$2:$B$5000,2,FALSE)</f>
        <v>ISHARES IBOXX $ HIGH YIELD CORPORATE B</v>
      </c>
      <c r="O9452" s="3" t="str">
        <f>VLOOKUP(Tabla1[[#This Row],[nemo]],'Nemos y clasificaciones'!$A$1:$C$3000,3,FALSE)</f>
        <v>ETF</v>
      </c>
      <c r="P9452" s="3"/>
      <c r="Q9452" s="3"/>
    </row>
    <row r="9453" spans="1:17" x14ac:dyDescent="0.25">
      <c r="A9453" t="s">
        <v>8427</v>
      </c>
      <c r="B9453" s="1">
        <v>43192</v>
      </c>
      <c r="C9453" s="1">
        <v>43196</v>
      </c>
      <c r="D9453" t="s">
        <v>21</v>
      </c>
      <c r="E9453" t="s">
        <v>275</v>
      </c>
      <c r="F9453">
        <v>0</v>
      </c>
      <c r="G9453">
        <v>100000</v>
      </c>
      <c r="H9453">
        <v>0</v>
      </c>
      <c r="I9453">
        <v>0</v>
      </c>
      <c r="J9453">
        <v>0</v>
      </c>
      <c r="K9453">
        <v>0.34899999999999998</v>
      </c>
      <c r="L9453" t="s">
        <v>23</v>
      </c>
      <c r="M9453" s="3">
        <v>34900</v>
      </c>
      <c r="N9453" s="2" t="str">
        <f>VLOOKUP(Tabla1[[#This Row],[nemo]],'Nemos y clasificaciones'!$A$2:$B$5000,2,FALSE)</f>
        <v>ISHARES IBOXX $ HIGH YIELD CORPORATE B</v>
      </c>
      <c r="O9453" s="3" t="str">
        <f>VLOOKUP(Tabla1[[#This Row],[nemo]],'Nemos y clasificaciones'!$A$1:$C$3000,3,FALSE)</f>
        <v>ETF</v>
      </c>
      <c r="P9453" s="3"/>
      <c r="Q9453" s="3"/>
    </row>
    <row r="9454" spans="1:17" x14ac:dyDescent="0.25">
      <c r="A9454" t="s">
        <v>3688</v>
      </c>
      <c r="B9454" s="1">
        <v>44013</v>
      </c>
      <c r="C9454" s="1">
        <v>44020</v>
      </c>
      <c r="D9454" t="s">
        <v>21</v>
      </c>
      <c r="E9454" t="s">
        <v>275</v>
      </c>
      <c r="F9454">
        <v>0</v>
      </c>
      <c r="G9454">
        <v>100000</v>
      </c>
      <c r="H9454">
        <v>0</v>
      </c>
      <c r="I9454">
        <v>0</v>
      </c>
      <c r="J9454">
        <v>0</v>
      </c>
      <c r="K9454">
        <v>0.34300000000000003</v>
      </c>
      <c r="L9454" t="s">
        <v>23</v>
      </c>
      <c r="M9454" s="3">
        <v>34300</v>
      </c>
      <c r="N9454" s="2" t="str">
        <f>VLOOKUP(Tabla1[[#This Row],[nemo]],'Nemos y clasificaciones'!$A$2:$B$5000,2,FALSE)</f>
        <v>ISHARES IBOXX $ HIGH YIELD CORPORATE B</v>
      </c>
      <c r="O9454" s="3" t="str">
        <f>VLOOKUP(Tabla1[[#This Row],[nemo]],'Nemos y clasificaciones'!$A$1:$C$3000,3,FALSE)</f>
        <v>ETF</v>
      </c>
      <c r="P9454" s="3"/>
      <c r="Q9454" s="3"/>
    </row>
    <row r="9455" spans="1:17" x14ac:dyDescent="0.25">
      <c r="A9455" t="s">
        <v>3079</v>
      </c>
      <c r="B9455" s="1">
        <v>44166</v>
      </c>
      <c r="C9455" s="1">
        <v>44172</v>
      </c>
      <c r="D9455" t="s">
        <v>21</v>
      </c>
      <c r="E9455" t="s">
        <v>275</v>
      </c>
      <c r="F9455">
        <v>0</v>
      </c>
      <c r="G9455">
        <v>100000</v>
      </c>
      <c r="H9455">
        <v>0</v>
      </c>
      <c r="I9455">
        <v>0</v>
      </c>
      <c r="J9455">
        <v>0</v>
      </c>
      <c r="K9455">
        <v>0.34100000000000003</v>
      </c>
      <c r="L9455" t="s">
        <v>23</v>
      </c>
      <c r="M9455" s="3">
        <v>34100</v>
      </c>
      <c r="N9455" s="2" t="str">
        <f>VLOOKUP(Tabla1[[#This Row],[nemo]],'Nemos y clasificaciones'!$A$2:$B$5000,2,FALSE)</f>
        <v>ISHARES IBOXX $ HIGH YIELD CORPORATE B</v>
      </c>
      <c r="O9455" s="3" t="str">
        <f>VLOOKUP(Tabla1[[#This Row],[nemo]],'Nemos y clasificaciones'!$A$1:$C$3000,3,FALSE)</f>
        <v>ETF</v>
      </c>
      <c r="P9455" s="3"/>
      <c r="Q9455" s="3"/>
    </row>
    <row r="9456" spans="1:17" x14ac:dyDescent="0.25">
      <c r="A9456" t="s">
        <v>3500</v>
      </c>
      <c r="B9456" s="1">
        <v>44075</v>
      </c>
      <c r="C9456" s="1">
        <v>44082</v>
      </c>
      <c r="D9456" t="s">
        <v>21</v>
      </c>
      <c r="E9456" t="s">
        <v>275</v>
      </c>
      <c r="F9456">
        <v>0</v>
      </c>
      <c r="G9456">
        <v>100000</v>
      </c>
      <c r="H9456">
        <v>0</v>
      </c>
      <c r="I9456">
        <v>0</v>
      </c>
      <c r="J9456">
        <v>0</v>
      </c>
      <c r="K9456">
        <v>0.34100000000000003</v>
      </c>
      <c r="L9456" t="s">
        <v>23</v>
      </c>
      <c r="M9456" s="3">
        <v>34100</v>
      </c>
      <c r="N9456" s="2" t="str">
        <f>VLOOKUP(Tabla1[[#This Row],[nemo]],'Nemos y clasificaciones'!$A$2:$B$5000,2,FALSE)</f>
        <v>ISHARES IBOXX $ HIGH YIELD CORPORATE B</v>
      </c>
      <c r="O9456" s="3" t="str">
        <f>VLOOKUP(Tabla1[[#This Row],[nemo]],'Nemos y clasificaciones'!$A$1:$C$3000,3,FALSE)</f>
        <v>ETF</v>
      </c>
      <c r="P9456" s="3"/>
      <c r="Q9456" s="3"/>
    </row>
    <row r="9457" spans="1:17" x14ac:dyDescent="0.25">
      <c r="A9457" t="s">
        <v>3581</v>
      </c>
      <c r="B9457" s="1">
        <v>44046</v>
      </c>
      <c r="C9457" s="1">
        <v>44050</v>
      </c>
      <c r="D9457" t="s">
        <v>21</v>
      </c>
      <c r="E9457" t="s">
        <v>275</v>
      </c>
      <c r="F9457">
        <v>0</v>
      </c>
      <c r="G9457">
        <v>100000</v>
      </c>
      <c r="H9457">
        <v>0</v>
      </c>
      <c r="I9457">
        <v>0</v>
      </c>
      <c r="J9457">
        <v>0</v>
      </c>
      <c r="K9457">
        <v>0.34100000000000003</v>
      </c>
      <c r="L9457" t="s">
        <v>23</v>
      </c>
      <c r="M9457" s="3">
        <v>34100</v>
      </c>
      <c r="N9457" s="2" t="str">
        <f>VLOOKUP(Tabla1[[#This Row],[nemo]],'Nemos y clasificaciones'!$A$2:$B$5000,2,FALSE)</f>
        <v>ISHARES IBOXX $ HIGH YIELD CORPORATE B</v>
      </c>
      <c r="O9457" s="3" t="str">
        <f>VLOOKUP(Tabla1[[#This Row],[nemo]],'Nemos y clasificaciones'!$A$1:$C$3000,3,FALSE)</f>
        <v>ETF</v>
      </c>
      <c r="P9457" s="3"/>
      <c r="Q9457" s="3"/>
    </row>
    <row r="9458" spans="1:17" x14ac:dyDescent="0.25">
      <c r="A9458" t="s">
        <v>5331</v>
      </c>
      <c r="B9458" s="1">
        <v>43801</v>
      </c>
      <c r="C9458" s="1">
        <v>43805</v>
      </c>
      <c r="D9458" t="s">
        <v>21</v>
      </c>
      <c r="E9458" t="s">
        <v>275</v>
      </c>
      <c r="F9458">
        <v>0</v>
      </c>
      <c r="G9458">
        <v>100000</v>
      </c>
      <c r="H9458">
        <v>0</v>
      </c>
      <c r="I9458">
        <v>0</v>
      </c>
      <c r="J9458">
        <v>0</v>
      </c>
      <c r="K9458">
        <v>0.34100000000000003</v>
      </c>
      <c r="L9458" t="s">
        <v>23</v>
      </c>
      <c r="M9458" s="3">
        <v>34100</v>
      </c>
      <c r="N9458" s="2" t="str">
        <f>VLOOKUP(Tabla1[[#This Row],[nemo]],'Nemos y clasificaciones'!$A$2:$B$5000,2,FALSE)</f>
        <v>ISHARES IBOXX $ HIGH YIELD CORPORATE B</v>
      </c>
      <c r="O9458" s="3" t="str">
        <f>VLOOKUP(Tabla1[[#This Row],[nemo]],'Nemos y clasificaciones'!$A$1:$C$3000,3,FALSE)</f>
        <v>ETF</v>
      </c>
      <c r="P9458" s="3"/>
      <c r="Q9458" s="3"/>
    </row>
    <row r="9459" spans="1:17" x14ac:dyDescent="0.25">
      <c r="A9459" t="s">
        <v>8538</v>
      </c>
      <c r="B9459" s="1">
        <v>43160</v>
      </c>
      <c r="C9459" s="1">
        <v>43166</v>
      </c>
      <c r="D9459" t="s">
        <v>21</v>
      </c>
      <c r="E9459" t="s">
        <v>275</v>
      </c>
      <c r="F9459">
        <v>0</v>
      </c>
      <c r="G9459">
        <v>100000</v>
      </c>
      <c r="H9459">
        <v>0</v>
      </c>
      <c r="I9459">
        <v>0</v>
      </c>
      <c r="J9459">
        <v>0</v>
      </c>
      <c r="K9459">
        <v>0.34100000000000003</v>
      </c>
      <c r="L9459" t="s">
        <v>23</v>
      </c>
      <c r="M9459" s="3">
        <v>34100</v>
      </c>
      <c r="N9459" s="2" t="str">
        <f>VLOOKUP(Tabla1[[#This Row],[nemo]],'Nemos y clasificaciones'!$A$2:$B$5000,2,FALSE)</f>
        <v>ISHARES IBOXX $ HIGH YIELD CORPORATE B</v>
      </c>
      <c r="O9459" s="3" t="str">
        <f>VLOOKUP(Tabla1[[#This Row],[nemo]],'Nemos y clasificaciones'!$A$1:$C$3000,3,FALSE)</f>
        <v>ETF</v>
      </c>
      <c r="P9459" s="3"/>
      <c r="Q9459" s="3"/>
    </row>
    <row r="9460" spans="1:17" x14ac:dyDescent="0.25">
      <c r="A9460" t="s">
        <v>4141</v>
      </c>
      <c r="B9460" s="1">
        <v>43983</v>
      </c>
      <c r="C9460" s="1">
        <v>43987</v>
      </c>
      <c r="D9460" t="s">
        <v>21</v>
      </c>
      <c r="E9460" t="s">
        <v>275</v>
      </c>
      <c r="F9460">
        <v>0</v>
      </c>
      <c r="G9460">
        <v>100000</v>
      </c>
      <c r="H9460">
        <v>0</v>
      </c>
      <c r="I9460">
        <v>0</v>
      </c>
      <c r="J9460">
        <v>0</v>
      </c>
      <c r="K9460">
        <v>0.32100000000000001</v>
      </c>
      <c r="L9460" t="s">
        <v>23</v>
      </c>
      <c r="M9460" s="3">
        <v>32100</v>
      </c>
      <c r="N9460" s="2" t="str">
        <f>VLOOKUP(Tabla1[[#This Row],[nemo]],'Nemos y clasificaciones'!$A$2:$B$5000,2,FALSE)</f>
        <v>ISHARES IBOXX $ HIGH YIELD CORPORATE B</v>
      </c>
      <c r="O9460" s="3" t="str">
        <f>VLOOKUP(Tabla1[[#This Row],[nemo]],'Nemos y clasificaciones'!$A$1:$C$3000,3,FALSE)</f>
        <v>ETF</v>
      </c>
      <c r="P9460" s="3"/>
      <c r="Q9460" s="3"/>
    </row>
    <row r="9461" spans="1:17" x14ac:dyDescent="0.25">
      <c r="A9461" t="s">
        <v>2596</v>
      </c>
      <c r="B9461" s="1">
        <v>44228</v>
      </c>
      <c r="C9461" s="1">
        <v>44232</v>
      </c>
      <c r="D9461" t="s">
        <v>21</v>
      </c>
      <c r="E9461" t="s">
        <v>275</v>
      </c>
      <c r="F9461">
        <v>0</v>
      </c>
      <c r="G9461">
        <v>100000</v>
      </c>
      <c r="H9461">
        <v>0</v>
      </c>
      <c r="I9461">
        <v>0</v>
      </c>
      <c r="J9461">
        <v>0</v>
      </c>
      <c r="K9461">
        <v>0.318</v>
      </c>
      <c r="L9461" t="s">
        <v>23</v>
      </c>
      <c r="M9461" s="3">
        <v>31800</v>
      </c>
      <c r="N9461" s="2" t="str">
        <f>VLOOKUP(Tabla1[[#This Row],[nemo]],'Nemos y clasificaciones'!$A$2:$B$5000,2,FALSE)</f>
        <v>ISHARES IBOXX $ HIGH YIELD CORPORATE B</v>
      </c>
      <c r="O9461" s="3" t="str">
        <f>VLOOKUP(Tabla1[[#This Row],[nemo]],'Nemos y clasificaciones'!$A$1:$C$3000,3,FALSE)</f>
        <v>ETF</v>
      </c>
      <c r="P9461" s="3"/>
      <c r="Q9461" s="3"/>
    </row>
    <row r="9462" spans="1:17" x14ac:dyDescent="0.25">
      <c r="A9462" t="s">
        <v>5118</v>
      </c>
      <c r="B9462" s="1">
        <v>43818</v>
      </c>
      <c r="C9462" s="1">
        <v>43825</v>
      </c>
      <c r="D9462" t="s">
        <v>21</v>
      </c>
      <c r="E9462" t="s">
        <v>275</v>
      </c>
      <c r="F9462">
        <v>0</v>
      </c>
      <c r="G9462">
        <v>100000</v>
      </c>
      <c r="H9462">
        <v>0</v>
      </c>
      <c r="I9462">
        <v>0</v>
      </c>
      <c r="J9462">
        <v>0</v>
      </c>
      <c r="K9462">
        <v>0.314</v>
      </c>
      <c r="L9462" t="s">
        <v>23</v>
      </c>
      <c r="M9462" s="3">
        <v>31400</v>
      </c>
      <c r="N9462" s="2" t="str">
        <f>VLOOKUP(Tabla1[[#This Row],[nemo]],'Nemos y clasificaciones'!$A$2:$B$5000,2,FALSE)</f>
        <v>ISHARES IBOXX $ HIGH YIELD CORPORATE B</v>
      </c>
      <c r="O9462" s="3" t="str">
        <f>VLOOKUP(Tabla1[[#This Row],[nemo]],'Nemos y clasificaciones'!$A$1:$C$3000,3,FALSE)</f>
        <v>ETF</v>
      </c>
      <c r="P9462" s="3"/>
      <c r="Q9462" s="3"/>
    </row>
    <row r="9463" spans="1:17" x14ac:dyDescent="0.25">
      <c r="A9463" t="s">
        <v>2508</v>
      </c>
      <c r="B9463" s="1">
        <v>44256</v>
      </c>
      <c r="C9463" s="1">
        <v>44260</v>
      </c>
      <c r="D9463" t="s">
        <v>21</v>
      </c>
      <c r="E9463" t="s">
        <v>275</v>
      </c>
      <c r="F9463">
        <v>0</v>
      </c>
      <c r="G9463">
        <v>100000</v>
      </c>
      <c r="H9463">
        <v>0</v>
      </c>
      <c r="I9463">
        <v>0</v>
      </c>
      <c r="J9463">
        <v>0</v>
      </c>
      <c r="K9463">
        <v>0.307</v>
      </c>
      <c r="L9463" t="s">
        <v>23</v>
      </c>
      <c r="M9463" s="3">
        <v>30700</v>
      </c>
      <c r="N9463" s="2" t="str">
        <f>VLOOKUP(Tabla1[[#This Row],[nemo]],'Nemos y clasificaciones'!$A$2:$B$5000,2,FALSE)</f>
        <v>ISHARES IBOXX $ HIGH YIELD CORPORATE B</v>
      </c>
      <c r="O9463" s="3" t="str">
        <f>VLOOKUP(Tabla1[[#This Row],[nemo]],'Nemos y clasificaciones'!$A$1:$C$3000,3,FALSE)</f>
        <v>ETF</v>
      </c>
      <c r="P9463" s="3"/>
      <c r="Q9463" s="3"/>
    </row>
    <row r="9464" spans="1:17" x14ac:dyDescent="0.25">
      <c r="A9464" t="s">
        <v>1996</v>
      </c>
      <c r="B9464" s="1">
        <v>44319</v>
      </c>
      <c r="C9464" s="1">
        <v>44323</v>
      </c>
      <c r="D9464" t="s">
        <v>21</v>
      </c>
      <c r="E9464" t="s">
        <v>275</v>
      </c>
      <c r="F9464">
        <v>0</v>
      </c>
      <c r="G9464">
        <v>100000</v>
      </c>
      <c r="H9464">
        <v>0</v>
      </c>
      <c r="I9464">
        <v>0</v>
      </c>
      <c r="J9464">
        <v>0</v>
      </c>
      <c r="K9464">
        <v>0.29399999999999998</v>
      </c>
      <c r="L9464" t="s">
        <v>23</v>
      </c>
      <c r="M9464" s="3">
        <v>29400</v>
      </c>
      <c r="N9464" s="2" t="str">
        <f>VLOOKUP(Tabla1[[#This Row],[nemo]],'Nemos y clasificaciones'!$A$2:$B$5000,2,FALSE)</f>
        <v>ISHARES IBOXX $ HIGH YIELD CORPORATE B</v>
      </c>
      <c r="O9464" s="3" t="str">
        <f>VLOOKUP(Tabla1[[#This Row],[nemo]],'Nemos y clasificaciones'!$A$1:$C$3000,3,FALSE)</f>
        <v>ETF</v>
      </c>
      <c r="P9464" s="3"/>
      <c r="Q9464" s="3"/>
    </row>
    <row r="9465" spans="1:17" x14ac:dyDescent="0.25">
      <c r="A9465" t="s">
        <v>2291</v>
      </c>
      <c r="B9465" s="1">
        <v>44287</v>
      </c>
      <c r="C9465" s="1">
        <v>44294</v>
      </c>
      <c r="D9465" t="s">
        <v>21</v>
      </c>
      <c r="E9465" t="s">
        <v>275</v>
      </c>
      <c r="F9465">
        <v>0</v>
      </c>
      <c r="G9465">
        <v>100000</v>
      </c>
      <c r="H9465">
        <v>0</v>
      </c>
      <c r="I9465">
        <v>0</v>
      </c>
      <c r="J9465">
        <v>0</v>
      </c>
      <c r="K9465">
        <v>0.29399999999999998</v>
      </c>
      <c r="L9465" t="s">
        <v>23</v>
      </c>
      <c r="M9465" s="3">
        <v>29400</v>
      </c>
      <c r="N9465" s="2" t="str">
        <f>VLOOKUP(Tabla1[[#This Row],[nemo]],'Nemos y clasificaciones'!$A$2:$B$5000,2,FALSE)</f>
        <v>ISHARES IBOXX $ HIGH YIELD CORPORATE B</v>
      </c>
      <c r="O9465" s="3" t="str">
        <f>VLOOKUP(Tabla1[[#This Row],[nemo]],'Nemos y clasificaciones'!$A$1:$C$3000,3,FALSE)</f>
        <v>ETF</v>
      </c>
      <c r="P9465" s="3"/>
      <c r="Q9465" s="3"/>
    </row>
    <row r="9466" spans="1:17" x14ac:dyDescent="0.25">
      <c r="A9466" t="s">
        <v>881</v>
      </c>
      <c r="B9466" s="1">
        <v>44378</v>
      </c>
      <c r="C9466" s="1">
        <v>44385</v>
      </c>
      <c r="D9466" t="s">
        <v>21</v>
      </c>
      <c r="E9466" t="s">
        <v>275</v>
      </c>
      <c r="F9466">
        <v>0</v>
      </c>
      <c r="G9466">
        <v>100000</v>
      </c>
      <c r="H9466">
        <v>0</v>
      </c>
      <c r="I9466">
        <v>0</v>
      </c>
      <c r="J9466">
        <v>0</v>
      </c>
      <c r="K9466">
        <v>0.29199999999999998</v>
      </c>
      <c r="L9466" t="s">
        <v>23</v>
      </c>
      <c r="M9466" s="3">
        <v>29200</v>
      </c>
      <c r="N9466" s="2" t="str">
        <f>VLOOKUP(Tabla1[[#This Row],[nemo]],'Nemos y clasificaciones'!$A$2:$B$5000,2,FALSE)</f>
        <v>ISHARES IBOXX $ HIGH YIELD CORPORATE B</v>
      </c>
      <c r="O9466" s="3" t="str">
        <f>VLOOKUP(Tabla1[[#This Row],[nemo]],'Nemos y clasificaciones'!$A$1:$C$3000,3,FALSE)</f>
        <v>ETF</v>
      </c>
      <c r="P9466" s="3"/>
      <c r="Q9466" s="3"/>
    </row>
    <row r="9467" spans="1:17" x14ac:dyDescent="0.25">
      <c r="A9467" t="s">
        <v>1572</v>
      </c>
      <c r="B9467" s="1">
        <v>44348</v>
      </c>
      <c r="C9467" s="1">
        <v>44354</v>
      </c>
      <c r="D9467" t="s">
        <v>21</v>
      </c>
      <c r="E9467" t="s">
        <v>275</v>
      </c>
      <c r="F9467">
        <v>0</v>
      </c>
      <c r="G9467">
        <v>100000</v>
      </c>
      <c r="H9467">
        <v>0</v>
      </c>
      <c r="I9467">
        <v>0</v>
      </c>
      <c r="J9467">
        <v>0</v>
      </c>
      <c r="K9467">
        <v>0.29099999999999998</v>
      </c>
      <c r="L9467" t="s">
        <v>23</v>
      </c>
      <c r="M9467" s="3">
        <v>29100</v>
      </c>
      <c r="N9467" s="2" t="str">
        <f>VLOOKUP(Tabla1[[#This Row],[nemo]],'Nemos y clasificaciones'!$A$2:$B$5000,2,FALSE)</f>
        <v>ISHARES IBOXX $ HIGH YIELD CORPORATE B</v>
      </c>
      <c r="O9467" s="3" t="str">
        <f>VLOOKUP(Tabla1[[#This Row],[nemo]],'Nemos y clasificaciones'!$A$1:$C$3000,3,FALSE)</f>
        <v>ETF</v>
      </c>
      <c r="P9467" s="3"/>
      <c r="Q9467" s="3"/>
    </row>
    <row r="9468" spans="1:17" x14ac:dyDescent="0.25">
      <c r="A9468" t="s">
        <v>9983</v>
      </c>
      <c r="B9468" s="1">
        <v>42726</v>
      </c>
      <c r="C9468" s="1">
        <v>42733</v>
      </c>
      <c r="D9468" t="s">
        <v>21</v>
      </c>
      <c r="E9468" t="s">
        <v>275</v>
      </c>
      <c r="F9468">
        <v>0</v>
      </c>
      <c r="G9468">
        <v>100000</v>
      </c>
      <c r="H9468">
        <v>0</v>
      </c>
      <c r="I9468">
        <v>0</v>
      </c>
      <c r="J9468">
        <v>0</v>
      </c>
      <c r="K9468">
        <v>0.28599999999999998</v>
      </c>
      <c r="L9468" t="s">
        <v>23</v>
      </c>
      <c r="M9468" s="3">
        <v>28600</v>
      </c>
      <c r="N9468" s="2" t="str">
        <f>VLOOKUP(Tabla1[[#This Row],[nemo]],'Nemos y clasificaciones'!$A$2:$B$5000,2,FALSE)</f>
        <v>ISHARES IBOXX $ HIGH YIELD CORPORATE B</v>
      </c>
      <c r="O9468" s="3" t="str">
        <f>VLOOKUP(Tabla1[[#This Row],[nemo]],'Nemos y clasificaciones'!$A$1:$C$3000,3,FALSE)</f>
        <v>ETF</v>
      </c>
      <c r="P9468" s="3"/>
      <c r="Q9468" s="3"/>
    </row>
    <row r="9469" spans="1:17" x14ac:dyDescent="0.25">
      <c r="A9469" t="s">
        <v>591</v>
      </c>
      <c r="B9469" s="1">
        <v>44410</v>
      </c>
      <c r="C9469" s="1">
        <v>44414</v>
      </c>
      <c r="D9469" t="s">
        <v>21</v>
      </c>
      <c r="E9469" t="s">
        <v>275</v>
      </c>
      <c r="F9469">
        <v>0</v>
      </c>
      <c r="G9469">
        <v>100000</v>
      </c>
      <c r="H9469">
        <v>0</v>
      </c>
      <c r="I9469">
        <v>0</v>
      </c>
      <c r="J9469">
        <v>0</v>
      </c>
      <c r="K9469">
        <v>0.28299999999999997</v>
      </c>
      <c r="L9469" t="s">
        <v>23</v>
      </c>
      <c r="M9469" s="3">
        <v>28300</v>
      </c>
      <c r="N9469" s="2" t="str">
        <f>VLOOKUP(Tabla1[[#This Row],[nemo]],'Nemos y clasificaciones'!$A$2:$B$5000,2,FALSE)</f>
        <v>ISHARES IBOXX $ HIGH YIELD CORPORATE B</v>
      </c>
      <c r="O9469" s="3" t="str">
        <f>VLOOKUP(Tabla1[[#This Row],[nemo]],'Nemos y clasificaciones'!$A$1:$C$3000,3,FALSE)</f>
        <v>ETF</v>
      </c>
      <c r="P9469" s="3"/>
      <c r="Q9469" s="3"/>
    </row>
    <row r="9470" spans="1:17" x14ac:dyDescent="0.25">
      <c r="A9470" t="s">
        <v>274</v>
      </c>
      <c r="B9470" s="1">
        <v>44440</v>
      </c>
      <c r="C9470" s="1">
        <v>44447</v>
      </c>
      <c r="D9470" t="s">
        <v>21</v>
      </c>
      <c r="E9470" t="s">
        <v>275</v>
      </c>
      <c r="F9470">
        <v>0</v>
      </c>
      <c r="G9470">
        <v>100000</v>
      </c>
      <c r="H9470">
        <v>0</v>
      </c>
      <c r="I9470">
        <v>0</v>
      </c>
      <c r="J9470">
        <v>0</v>
      </c>
      <c r="K9470">
        <v>0.27500000000000002</v>
      </c>
      <c r="L9470" t="s">
        <v>23</v>
      </c>
      <c r="M9470" s="3">
        <v>27500</v>
      </c>
      <c r="N9470" s="2" t="str">
        <f>VLOOKUP(Tabla1[[#This Row],[nemo]],'Nemos y clasificaciones'!$A$2:$B$5000,2,FALSE)</f>
        <v>ISHARES IBOXX $ HIGH YIELD CORPORATE B</v>
      </c>
      <c r="O9470" s="3" t="str">
        <f>VLOOKUP(Tabla1[[#This Row],[nemo]],'Nemos y clasificaciones'!$A$1:$C$3000,3,FALSE)</f>
        <v>ETF</v>
      </c>
      <c r="P9470" s="3"/>
      <c r="Q9470" s="3"/>
    </row>
    <row r="9471" spans="1:17" x14ac:dyDescent="0.25">
      <c r="A9471" t="s">
        <v>9093</v>
      </c>
      <c r="B9471" s="1">
        <v>42983</v>
      </c>
      <c r="C9471" s="1">
        <v>42989</v>
      </c>
      <c r="D9471" t="s">
        <v>14</v>
      </c>
      <c r="E9471" t="s">
        <v>9003</v>
      </c>
      <c r="F9471">
        <v>0</v>
      </c>
      <c r="G9471">
        <v>290730312</v>
      </c>
      <c r="H9471">
        <v>0</v>
      </c>
      <c r="I9471">
        <v>0</v>
      </c>
      <c r="J9471">
        <v>0</v>
      </c>
      <c r="K9471">
        <v>26</v>
      </c>
      <c r="L9471" t="s">
        <v>54</v>
      </c>
      <c r="M9471" s="2">
        <v>7558988112</v>
      </c>
      <c r="N9471" s="2" t="str">
        <f>VLOOKUP(Tabla1[[#This Row],[nemo]],'Nemos y clasificaciones'!$A$2:$B$5000,2,FALSE)</f>
        <v>INVERSIONES AGRICOLAS Y COMERCIALES S.A.</v>
      </c>
      <c r="O9471" s="2" t="str">
        <f>VLOOKUP(Tabla1[[#This Row],[nemo]],'Nemos y clasificaciones'!$A$1:$C$3000,3,FALSE)</f>
        <v>Alimentos, bebidas y tabaco</v>
      </c>
      <c r="P9471" s="2"/>
      <c r="Q9471" s="2"/>
    </row>
    <row r="9472" spans="1:17" x14ac:dyDescent="0.25">
      <c r="A9472" t="s">
        <v>9002</v>
      </c>
      <c r="B9472" s="1">
        <v>43008</v>
      </c>
      <c r="C9472" s="1">
        <v>43014</v>
      </c>
      <c r="D9472" t="s">
        <v>14</v>
      </c>
      <c r="E9472" t="s">
        <v>9003</v>
      </c>
      <c r="F9472">
        <v>0</v>
      </c>
      <c r="G9472">
        <v>290730312</v>
      </c>
      <c r="H9472">
        <v>0</v>
      </c>
      <c r="I9472">
        <v>0</v>
      </c>
      <c r="J9472">
        <v>0</v>
      </c>
      <c r="K9472">
        <v>16</v>
      </c>
      <c r="L9472" t="s">
        <v>54</v>
      </c>
      <c r="M9472" s="2">
        <v>4651684992</v>
      </c>
      <c r="N9472" s="2" t="str">
        <f>VLOOKUP(Tabla1[[#This Row],[nemo]],'Nemos y clasificaciones'!$A$2:$B$5000,2,FALSE)</f>
        <v>INVERSIONES AGRICOLAS Y COMERCIALES S.A.</v>
      </c>
      <c r="O9472" s="2" t="str">
        <f>VLOOKUP(Tabla1[[#This Row],[nemo]],'Nemos y clasificaciones'!$A$1:$C$3000,3,FALSE)</f>
        <v>Alimentos, bebidas y tabaco</v>
      </c>
      <c r="P9472" s="2"/>
      <c r="Q9472" s="2"/>
    </row>
    <row r="9473" spans="1:17" x14ac:dyDescent="0.25">
      <c r="A9473" t="s">
        <v>9574</v>
      </c>
      <c r="B9473" s="1">
        <v>42867</v>
      </c>
      <c r="C9473" s="1">
        <v>42873</v>
      </c>
      <c r="D9473" t="s">
        <v>14</v>
      </c>
      <c r="E9473" t="s">
        <v>9003</v>
      </c>
      <c r="F9473">
        <v>0</v>
      </c>
      <c r="G9473">
        <v>290730312</v>
      </c>
      <c r="H9473">
        <v>0</v>
      </c>
      <c r="I9473">
        <v>0</v>
      </c>
      <c r="J9473">
        <v>0</v>
      </c>
      <c r="K9473">
        <v>2.54</v>
      </c>
      <c r="L9473" t="s">
        <v>16</v>
      </c>
      <c r="M9473" s="2">
        <v>738454992.48000002</v>
      </c>
      <c r="N9473" s="2" t="str">
        <f>VLOOKUP(Tabla1[[#This Row],[nemo]],'Nemos y clasificaciones'!$A$2:$B$5000,2,FALSE)</f>
        <v>INVERSIONES AGRICOLAS Y COMERCIALES S.A.</v>
      </c>
      <c r="O9473" s="2" t="str">
        <f>VLOOKUP(Tabla1[[#This Row],[nemo]],'Nemos y clasificaciones'!$A$1:$C$3000,3,FALSE)</f>
        <v>Alimentos, bebidas y tabaco</v>
      </c>
      <c r="P9473" s="2"/>
      <c r="Q9473" s="2"/>
    </row>
    <row r="9474" spans="1:17" x14ac:dyDescent="0.25">
      <c r="A9474" t="s">
        <v>10601</v>
      </c>
      <c r="B9474" s="1">
        <v>42502</v>
      </c>
      <c r="C9474" s="1">
        <v>42508</v>
      </c>
      <c r="D9474" t="s">
        <v>14</v>
      </c>
      <c r="E9474" t="s">
        <v>9003</v>
      </c>
      <c r="F9474">
        <v>0</v>
      </c>
      <c r="G9474">
        <v>290730312</v>
      </c>
      <c r="H9474">
        <v>0</v>
      </c>
      <c r="I9474">
        <v>0</v>
      </c>
      <c r="J9474">
        <v>0</v>
      </c>
      <c r="K9474">
        <v>1.776</v>
      </c>
      <c r="L9474" t="s">
        <v>16</v>
      </c>
      <c r="M9474" s="2">
        <v>516337034.11199999</v>
      </c>
      <c r="N9474" s="2" t="str">
        <f>VLOOKUP(Tabla1[[#This Row],[nemo]],'Nemos y clasificaciones'!$A$2:$B$5000,2,FALSE)</f>
        <v>INVERSIONES AGRICOLAS Y COMERCIALES S.A.</v>
      </c>
      <c r="O9474" s="2" t="str">
        <f>VLOOKUP(Tabla1[[#This Row],[nemo]],'Nemos y clasificaciones'!$A$1:$C$3000,3,FALSE)</f>
        <v>Alimentos, bebidas y tabaco</v>
      </c>
      <c r="P9474" s="2"/>
      <c r="Q9474" s="2"/>
    </row>
    <row r="9475" spans="1:17" x14ac:dyDescent="0.25">
      <c r="A9475" t="s">
        <v>11648</v>
      </c>
      <c r="B9475" s="1">
        <v>42136</v>
      </c>
      <c r="C9475" s="1">
        <v>42142</v>
      </c>
      <c r="D9475" t="s">
        <v>14</v>
      </c>
      <c r="E9475" t="s">
        <v>9003</v>
      </c>
      <c r="F9475">
        <v>0</v>
      </c>
      <c r="G9475">
        <v>290730312</v>
      </c>
      <c r="H9475">
        <v>0</v>
      </c>
      <c r="I9475">
        <v>0</v>
      </c>
      <c r="J9475">
        <v>0</v>
      </c>
      <c r="K9475">
        <v>0.68300000000000005</v>
      </c>
      <c r="L9475" t="s">
        <v>23</v>
      </c>
      <c r="M9475" s="2">
        <v>198568803.09599999</v>
      </c>
      <c r="N9475" s="2" t="str">
        <f>VLOOKUP(Tabla1[[#This Row],[nemo]],'Nemos y clasificaciones'!$A$2:$B$5000,2,FALSE)</f>
        <v>INVERSIONES AGRICOLAS Y COMERCIALES S.A.</v>
      </c>
      <c r="O9475" s="2" t="str">
        <f>VLOOKUP(Tabla1[[#This Row],[nemo]],'Nemos y clasificaciones'!$A$1:$C$3000,3,FALSE)</f>
        <v>Alimentos, bebidas y tabaco</v>
      </c>
      <c r="P9475" s="2"/>
      <c r="Q9475" s="2"/>
    </row>
    <row r="9476" spans="1:17" x14ac:dyDescent="0.25">
      <c r="A9476" t="s">
        <v>9575</v>
      </c>
      <c r="B9476" s="1">
        <v>42867</v>
      </c>
      <c r="C9476" s="1">
        <v>42873</v>
      </c>
      <c r="D9476" t="s">
        <v>14</v>
      </c>
      <c r="E9476" t="s">
        <v>9003</v>
      </c>
      <c r="F9476">
        <v>0</v>
      </c>
      <c r="G9476">
        <v>290730312</v>
      </c>
      <c r="H9476">
        <v>0</v>
      </c>
      <c r="I9476">
        <v>0</v>
      </c>
      <c r="J9476">
        <v>0</v>
      </c>
      <c r="K9476">
        <v>0.06</v>
      </c>
      <c r="L9476" t="s">
        <v>23</v>
      </c>
      <c r="M9476" s="2">
        <v>17443818.719999999</v>
      </c>
      <c r="N9476" s="2" t="str">
        <f>VLOOKUP(Tabla1[[#This Row],[nemo]],'Nemos y clasificaciones'!$A$2:$B$5000,2,FALSE)</f>
        <v>INVERSIONES AGRICOLAS Y COMERCIALES S.A.</v>
      </c>
      <c r="O9476" s="2" t="str">
        <f>VLOOKUP(Tabla1[[#This Row],[nemo]],'Nemos y clasificaciones'!$A$1:$C$3000,3,FALSE)</f>
        <v>Alimentos, bebidas y tabaco</v>
      </c>
      <c r="P9476" s="2"/>
      <c r="Q9476" s="2"/>
    </row>
    <row r="9477" spans="1:17" x14ac:dyDescent="0.25">
      <c r="A9477" t="s">
        <v>10602</v>
      </c>
      <c r="B9477" s="1">
        <v>42502</v>
      </c>
      <c r="C9477" s="1">
        <v>42508</v>
      </c>
      <c r="D9477" t="s">
        <v>14</v>
      </c>
      <c r="E9477" t="s">
        <v>9003</v>
      </c>
      <c r="F9477">
        <v>0</v>
      </c>
      <c r="G9477">
        <v>290730312</v>
      </c>
      <c r="H9477">
        <v>0</v>
      </c>
      <c r="I9477">
        <v>0</v>
      </c>
      <c r="J9477">
        <v>0</v>
      </c>
      <c r="K9477">
        <v>2.4E-2</v>
      </c>
      <c r="L9477" t="s">
        <v>23</v>
      </c>
      <c r="M9477" s="2">
        <v>6977527.4879999999</v>
      </c>
      <c r="N9477" s="2" t="str">
        <f>VLOOKUP(Tabla1[[#This Row],[nemo]],'Nemos y clasificaciones'!$A$2:$B$5000,2,FALSE)</f>
        <v>INVERSIONES AGRICOLAS Y COMERCIALES S.A.</v>
      </c>
      <c r="O9477" s="2" t="str">
        <f>VLOOKUP(Tabla1[[#This Row],[nemo]],'Nemos y clasificaciones'!$A$1:$C$3000,3,FALSE)</f>
        <v>Alimentos, bebidas y tabaco</v>
      </c>
      <c r="P9477" s="2"/>
      <c r="Q9477" s="2"/>
    </row>
    <row r="9478" spans="1:17" x14ac:dyDescent="0.25">
      <c r="A9478" t="s">
        <v>11649</v>
      </c>
      <c r="B9478" s="1">
        <v>42136</v>
      </c>
      <c r="C9478" s="1">
        <v>42142</v>
      </c>
      <c r="D9478" t="s">
        <v>14</v>
      </c>
      <c r="E9478" t="s">
        <v>9003</v>
      </c>
      <c r="F9478">
        <v>0</v>
      </c>
      <c r="G9478">
        <v>290730312</v>
      </c>
      <c r="H9478">
        <v>0</v>
      </c>
      <c r="I9478">
        <v>0</v>
      </c>
      <c r="J9478">
        <v>0</v>
      </c>
      <c r="K9478">
        <v>1.7000000000000001E-2</v>
      </c>
      <c r="L9478" t="s">
        <v>23</v>
      </c>
      <c r="M9478" s="2">
        <v>4942415.3039999995</v>
      </c>
      <c r="N9478" s="2" t="str">
        <f>VLOOKUP(Tabla1[[#This Row],[nemo]],'Nemos y clasificaciones'!$A$2:$B$5000,2,FALSE)</f>
        <v>INVERSIONES AGRICOLAS Y COMERCIALES S.A.</v>
      </c>
      <c r="O9478" s="2" t="str">
        <f>VLOOKUP(Tabla1[[#This Row],[nemo]],'Nemos y clasificaciones'!$A$1:$C$3000,3,FALSE)</f>
        <v>Alimentos, bebidas y tabaco</v>
      </c>
      <c r="P9478" s="2"/>
      <c r="Q9478" s="2"/>
    </row>
    <row r="9479" spans="1:17" x14ac:dyDescent="0.25">
      <c r="A9479" t="s">
        <v>7721</v>
      </c>
      <c r="B9479" s="1">
        <v>43277</v>
      </c>
      <c r="C9479" s="1">
        <v>43284</v>
      </c>
      <c r="D9479" t="s">
        <v>21</v>
      </c>
      <c r="E9479" t="s">
        <v>1431</v>
      </c>
      <c r="F9479">
        <v>0</v>
      </c>
      <c r="G9479">
        <v>1000000</v>
      </c>
      <c r="H9479">
        <v>0</v>
      </c>
      <c r="I9479">
        <v>0</v>
      </c>
      <c r="J9479">
        <v>0</v>
      </c>
      <c r="K9479">
        <v>0.156</v>
      </c>
      <c r="L9479" t="s">
        <v>23</v>
      </c>
      <c r="M9479" s="2">
        <v>156000</v>
      </c>
      <c r="N9479" s="2" t="str">
        <f>VLOOKUP(Tabla1[[#This Row],[nemo]],'Nemos y clasificaciones'!$A$2:$B$5000,2,FALSE)</f>
        <v>ISHARES NASDAQ BIOTECHNOLOGY ETF</v>
      </c>
      <c r="O9479" s="2" t="str">
        <f>VLOOKUP(Tabla1[[#This Row],[nemo]],'Nemos y clasificaciones'!$A$1:$C$3000,3,FALSE)</f>
        <v>ETF</v>
      </c>
      <c r="P9479" s="2"/>
      <c r="Q9479" s="2"/>
    </row>
    <row r="9480" spans="1:17" x14ac:dyDescent="0.25">
      <c r="A9480" t="s">
        <v>2372</v>
      </c>
      <c r="B9480" s="1">
        <v>44280</v>
      </c>
      <c r="C9480" s="1">
        <v>44286</v>
      </c>
      <c r="D9480" t="s">
        <v>21</v>
      </c>
      <c r="E9480" t="s">
        <v>1431</v>
      </c>
      <c r="F9480">
        <v>0</v>
      </c>
      <c r="G9480">
        <v>1000000</v>
      </c>
      <c r="H9480">
        <v>0</v>
      </c>
      <c r="I9480">
        <v>0</v>
      </c>
      <c r="J9480">
        <v>0</v>
      </c>
      <c r="K9480">
        <v>0.13100000000000001</v>
      </c>
      <c r="L9480" t="s">
        <v>23</v>
      </c>
      <c r="M9480" s="2">
        <v>131000</v>
      </c>
      <c r="N9480" s="2" t="str">
        <f>VLOOKUP(Tabla1[[#This Row],[nemo]],'Nemos y clasificaciones'!$A$2:$B$5000,2,FALSE)</f>
        <v>ISHARES NASDAQ BIOTECHNOLOGY ETF</v>
      </c>
      <c r="O9480" s="2" t="str">
        <f>VLOOKUP(Tabla1[[#This Row],[nemo]],'Nemos y clasificaciones'!$A$1:$C$3000,3,FALSE)</f>
        <v>ETF</v>
      </c>
      <c r="P9480" s="2"/>
      <c r="Q9480" s="2"/>
    </row>
    <row r="9481" spans="1:17" x14ac:dyDescent="0.25">
      <c r="A9481" t="s">
        <v>4019</v>
      </c>
      <c r="B9481" s="1">
        <v>43997</v>
      </c>
      <c r="C9481" s="1">
        <v>44001</v>
      </c>
      <c r="D9481" t="s">
        <v>21</v>
      </c>
      <c r="E9481" t="s">
        <v>1431</v>
      </c>
      <c r="F9481">
        <v>0</v>
      </c>
      <c r="G9481">
        <v>1000000</v>
      </c>
      <c r="H9481">
        <v>0</v>
      </c>
      <c r="I9481">
        <v>0</v>
      </c>
      <c r="J9481">
        <v>0</v>
      </c>
      <c r="K9481">
        <v>0.127</v>
      </c>
      <c r="L9481" t="s">
        <v>23</v>
      </c>
      <c r="M9481" s="2">
        <v>127000</v>
      </c>
      <c r="N9481" s="2" t="str">
        <f>VLOOKUP(Tabla1[[#This Row],[nemo]],'Nemos y clasificaciones'!$A$2:$B$5000,2,FALSE)</f>
        <v>ISHARES NASDAQ BIOTECHNOLOGY ETF</v>
      </c>
      <c r="O9481" s="2" t="str">
        <f>VLOOKUP(Tabla1[[#This Row],[nemo]],'Nemos y clasificaciones'!$A$1:$C$3000,3,FALSE)</f>
        <v>ETF</v>
      </c>
      <c r="P9481" s="2"/>
      <c r="Q9481" s="2"/>
    </row>
    <row r="9482" spans="1:17" x14ac:dyDescent="0.25">
      <c r="A9482" t="s">
        <v>6070</v>
      </c>
      <c r="B9482" s="1">
        <v>43633</v>
      </c>
      <c r="C9482" s="1">
        <v>43637</v>
      </c>
      <c r="D9482" t="s">
        <v>21</v>
      </c>
      <c r="E9482" t="s">
        <v>1431</v>
      </c>
      <c r="F9482">
        <v>0</v>
      </c>
      <c r="G9482">
        <v>1000000</v>
      </c>
      <c r="H9482">
        <v>0</v>
      </c>
      <c r="I9482">
        <v>0</v>
      </c>
      <c r="J9482">
        <v>0</v>
      </c>
      <c r="K9482">
        <v>0.08</v>
      </c>
      <c r="L9482" t="s">
        <v>23</v>
      </c>
      <c r="M9482" s="3">
        <v>80000</v>
      </c>
      <c r="N9482" s="2" t="str">
        <f>VLOOKUP(Tabla1[[#This Row],[nemo]],'Nemos y clasificaciones'!$A$2:$B$5000,2,FALSE)</f>
        <v>ISHARES NASDAQ BIOTECHNOLOGY ETF</v>
      </c>
      <c r="O9482" s="3" t="str">
        <f>VLOOKUP(Tabla1[[#This Row],[nemo]],'Nemos y clasificaciones'!$A$1:$C$3000,3,FALSE)</f>
        <v>ETF</v>
      </c>
      <c r="P9482" s="3"/>
      <c r="Q9482" s="3"/>
    </row>
    <row r="9483" spans="1:17" x14ac:dyDescent="0.25">
      <c r="A9483" t="s">
        <v>5599</v>
      </c>
      <c r="B9483" s="1">
        <v>43732</v>
      </c>
      <c r="C9483" s="1">
        <v>43738</v>
      </c>
      <c r="D9483" t="s">
        <v>21</v>
      </c>
      <c r="E9483" t="s">
        <v>1431</v>
      </c>
      <c r="F9483">
        <v>0</v>
      </c>
      <c r="G9483">
        <v>1000000</v>
      </c>
      <c r="H9483">
        <v>0</v>
      </c>
      <c r="I9483">
        <v>0</v>
      </c>
      <c r="J9483">
        <v>0</v>
      </c>
      <c r="K9483">
        <v>7.0999999999999994E-2</v>
      </c>
      <c r="L9483" t="s">
        <v>23</v>
      </c>
      <c r="M9483" s="3">
        <v>71000</v>
      </c>
      <c r="N9483" s="2" t="str">
        <f>VLOOKUP(Tabla1[[#This Row],[nemo]],'Nemos y clasificaciones'!$A$2:$B$5000,2,FALSE)</f>
        <v>ISHARES NASDAQ BIOTECHNOLOGY ETF</v>
      </c>
      <c r="O9483" s="3" t="str">
        <f>VLOOKUP(Tabla1[[#This Row],[nemo]],'Nemos y clasificaciones'!$A$1:$C$3000,3,FALSE)</f>
        <v>ETF</v>
      </c>
      <c r="P9483" s="3"/>
      <c r="Q9483" s="3"/>
    </row>
    <row r="9484" spans="1:17" x14ac:dyDescent="0.25">
      <c r="A9484" t="s">
        <v>7083</v>
      </c>
      <c r="B9484" s="1">
        <v>43452</v>
      </c>
      <c r="C9484" s="1">
        <v>43458</v>
      </c>
      <c r="D9484" t="s">
        <v>21</v>
      </c>
      <c r="E9484" t="s">
        <v>1273</v>
      </c>
      <c r="F9484">
        <v>0</v>
      </c>
      <c r="G9484">
        <v>100000</v>
      </c>
      <c r="H9484">
        <v>0</v>
      </c>
      <c r="I9484">
        <v>0</v>
      </c>
      <c r="J9484">
        <v>0</v>
      </c>
      <c r="K9484">
        <v>0.59799999999999998</v>
      </c>
      <c r="L9484" t="s">
        <v>23</v>
      </c>
      <c r="M9484" s="3">
        <v>59800</v>
      </c>
      <c r="N9484" s="2" t="str">
        <f>VLOOKUP(Tabla1[[#This Row],[nemo]],'Nemos y clasificaciones'!$A$2:$B$5000,2,FALSE)</f>
        <v>iShares MSCI ACWI ETF (ACWI)</v>
      </c>
      <c r="O9484" s="3" t="str">
        <f>VLOOKUP(Tabla1[[#This Row],[nemo]],'Nemos y clasificaciones'!$A$1:$C$3000,3,FALSE)</f>
        <v>ETF</v>
      </c>
      <c r="P9484" s="3"/>
      <c r="Q9484" s="3"/>
    </row>
    <row r="9485" spans="1:17" x14ac:dyDescent="0.25">
      <c r="A9485" t="s">
        <v>3003</v>
      </c>
      <c r="B9485" s="1">
        <v>44179</v>
      </c>
      <c r="C9485" s="1">
        <v>44183</v>
      </c>
      <c r="D9485" t="s">
        <v>21</v>
      </c>
      <c r="E9485" t="s">
        <v>1431</v>
      </c>
      <c r="F9485">
        <v>0</v>
      </c>
      <c r="G9485">
        <v>1000000</v>
      </c>
      <c r="H9485">
        <v>0</v>
      </c>
      <c r="I9485">
        <v>0</v>
      </c>
      <c r="J9485">
        <v>0</v>
      </c>
      <c r="K9485">
        <v>6.5000000000000002E-2</v>
      </c>
      <c r="L9485" t="s">
        <v>23</v>
      </c>
      <c r="M9485" s="3">
        <v>65000</v>
      </c>
      <c r="N9485" s="2" t="str">
        <f>VLOOKUP(Tabla1[[#This Row],[nemo]],'Nemos y clasificaciones'!$A$2:$B$5000,2,FALSE)</f>
        <v>ISHARES NASDAQ BIOTECHNOLOGY ETF</v>
      </c>
      <c r="O9485" s="3" t="str">
        <f>VLOOKUP(Tabla1[[#This Row],[nemo]],'Nemos y clasificaciones'!$A$1:$C$3000,3,FALSE)</f>
        <v>ETF</v>
      </c>
      <c r="P9485" s="3"/>
      <c r="Q9485" s="3"/>
    </row>
    <row r="9486" spans="1:17" x14ac:dyDescent="0.25">
      <c r="A9486" t="s">
        <v>3447</v>
      </c>
      <c r="B9486" s="1">
        <v>44097</v>
      </c>
      <c r="C9486" s="1">
        <v>44103</v>
      </c>
      <c r="D9486" t="s">
        <v>21</v>
      </c>
      <c r="E9486" t="s">
        <v>1431</v>
      </c>
      <c r="F9486">
        <v>0</v>
      </c>
      <c r="G9486">
        <v>1000000</v>
      </c>
      <c r="H9486">
        <v>0</v>
      </c>
      <c r="I9486">
        <v>0</v>
      </c>
      <c r="J9486">
        <v>0</v>
      </c>
      <c r="K9486">
        <v>6.3E-2</v>
      </c>
      <c r="L9486" t="s">
        <v>23</v>
      </c>
      <c r="M9486" s="3">
        <v>63000</v>
      </c>
      <c r="N9486" s="2" t="str">
        <f>VLOOKUP(Tabla1[[#This Row],[nemo]],'Nemos y clasificaciones'!$A$2:$B$5000,2,FALSE)</f>
        <v>ISHARES NASDAQ BIOTECHNOLOGY ETF</v>
      </c>
      <c r="O9486" s="3" t="str">
        <f>VLOOKUP(Tabla1[[#This Row],[nemo]],'Nemos y clasificaciones'!$A$1:$C$3000,3,FALSE)</f>
        <v>ETF</v>
      </c>
      <c r="P9486" s="3"/>
      <c r="Q9486" s="3"/>
    </row>
    <row r="9487" spans="1:17" x14ac:dyDescent="0.25">
      <c r="A9487" t="s">
        <v>5255</v>
      </c>
      <c r="B9487" s="1">
        <v>43815</v>
      </c>
      <c r="C9487" s="1">
        <v>43819</v>
      </c>
      <c r="D9487" t="s">
        <v>21</v>
      </c>
      <c r="E9487" t="s">
        <v>1431</v>
      </c>
      <c r="F9487">
        <v>0</v>
      </c>
      <c r="G9487">
        <v>1000000</v>
      </c>
      <c r="H9487">
        <v>0</v>
      </c>
      <c r="I9487">
        <v>0</v>
      </c>
      <c r="J9487">
        <v>0</v>
      </c>
      <c r="K9487">
        <v>5.8000000000000003E-2</v>
      </c>
      <c r="L9487" t="s">
        <v>23</v>
      </c>
      <c r="M9487" s="3">
        <v>58000</v>
      </c>
      <c r="N9487" s="2" t="str">
        <f>VLOOKUP(Tabla1[[#This Row],[nemo]],'Nemos y clasificaciones'!$A$2:$B$5000,2,FALSE)</f>
        <v>ISHARES NASDAQ BIOTECHNOLOGY ETF</v>
      </c>
      <c r="O9487" s="3" t="str">
        <f>VLOOKUP(Tabla1[[#This Row],[nemo]],'Nemos y clasificaciones'!$A$1:$C$3000,3,FALSE)</f>
        <v>ETF</v>
      </c>
      <c r="P9487" s="3"/>
      <c r="Q9487" s="3"/>
    </row>
    <row r="9488" spans="1:17" x14ac:dyDescent="0.25">
      <c r="A9488" t="s">
        <v>7471</v>
      </c>
      <c r="B9488" s="1">
        <v>43369</v>
      </c>
      <c r="C9488" s="1">
        <v>43375</v>
      </c>
      <c r="D9488" t="s">
        <v>21</v>
      </c>
      <c r="E9488" t="s">
        <v>1431</v>
      </c>
      <c r="F9488">
        <v>0</v>
      </c>
      <c r="G9488">
        <v>1000000</v>
      </c>
      <c r="H9488">
        <v>0</v>
      </c>
      <c r="I9488">
        <v>0</v>
      </c>
      <c r="J9488">
        <v>0</v>
      </c>
      <c r="K9488">
        <v>3.2000000000000001E-2</v>
      </c>
      <c r="L9488" t="s">
        <v>23</v>
      </c>
      <c r="M9488" s="3">
        <v>32000</v>
      </c>
      <c r="N9488" s="2" t="str">
        <f>VLOOKUP(Tabla1[[#This Row],[nemo]],'Nemos y clasificaciones'!$A$2:$B$5000,2,FALSE)</f>
        <v>ISHARES NASDAQ BIOTECHNOLOGY ETF</v>
      </c>
      <c r="O9488" s="3" t="str">
        <f>VLOOKUP(Tabla1[[#This Row],[nemo]],'Nemos y clasificaciones'!$A$1:$C$3000,3,FALSE)</f>
        <v>ETF</v>
      </c>
      <c r="P9488" s="3"/>
      <c r="Q9488" s="3"/>
    </row>
    <row r="9489" spans="1:17" x14ac:dyDescent="0.25">
      <c r="A9489" t="s">
        <v>1430</v>
      </c>
      <c r="B9489" s="1">
        <v>44357</v>
      </c>
      <c r="C9489" s="1">
        <v>44363</v>
      </c>
      <c r="D9489" t="s">
        <v>21</v>
      </c>
      <c r="E9489" t="s">
        <v>1431</v>
      </c>
      <c r="F9489">
        <v>0</v>
      </c>
      <c r="G9489">
        <v>1000000</v>
      </c>
      <c r="H9489">
        <v>0</v>
      </c>
      <c r="I9489">
        <v>0</v>
      </c>
      <c r="J9489">
        <v>0</v>
      </c>
      <c r="K9489">
        <v>2.3E-2</v>
      </c>
      <c r="L9489" t="s">
        <v>23</v>
      </c>
      <c r="M9489" s="3">
        <v>23000</v>
      </c>
      <c r="N9489" s="2" t="str">
        <f>VLOOKUP(Tabla1[[#This Row],[nemo]],'Nemos y clasificaciones'!$A$2:$B$5000,2,FALSE)</f>
        <v>ISHARES NASDAQ BIOTECHNOLOGY ETF</v>
      </c>
      <c r="O9489" s="3" t="str">
        <f>VLOOKUP(Tabla1[[#This Row],[nemo]],'Nemos y clasificaciones'!$A$1:$C$3000,3,FALSE)</f>
        <v>ETF</v>
      </c>
      <c r="P9489" s="3"/>
      <c r="Q9489" s="3"/>
    </row>
    <row r="9490" spans="1:17" x14ac:dyDescent="0.25">
      <c r="A9490" t="s">
        <v>189</v>
      </c>
      <c r="B9490" s="1">
        <v>44417</v>
      </c>
      <c r="C9490" s="1">
        <v>44449</v>
      </c>
      <c r="D9490" t="s">
        <v>21</v>
      </c>
      <c r="E9490" t="s">
        <v>190</v>
      </c>
      <c r="F9490">
        <v>0</v>
      </c>
      <c r="G9490">
        <v>100000</v>
      </c>
      <c r="H9490">
        <v>0</v>
      </c>
      <c r="I9490">
        <v>0</v>
      </c>
      <c r="J9490">
        <v>0</v>
      </c>
      <c r="K9490">
        <v>1.64</v>
      </c>
      <c r="L9490" t="s">
        <v>16</v>
      </c>
      <c r="M9490" s="2">
        <v>164000</v>
      </c>
      <c r="N9490" s="2" t="str">
        <f>VLOOKUP(Tabla1[[#This Row],[nemo]],'Nemos y clasificaciones'!$A$2:$B$5000,2,FALSE)</f>
        <v>INTERNATIONAL BUSINESS MACHINES CORP</v>
      </c>
      <c r="O9490" s="2" t="str">
        <f>VLOOKUP(Tabla1[[#This Row],[nemo]],'Nemos y clasificaciones'!$A$1:$C$3000,3,FALSE)</f>
        <v>Otros</v>
      </c>
      <c r="P9490" s="2"/>
      <c r="Q9490" s="2"/>
    </row>
    <row r="9491" spans="1:17" x14ac:dyDescent="0.25">
      <c r="A9491" t="s">
        <v>189</v>
      </c>
      <c r="B9491" s="1">
        <v>44323</v>
      </c>
      <c r="C9491" s="1">
        <v>44357</v>
      </c>
      <c r="D9491" t="s">
        <v>21</v>
      </c>
      <c r="E9491" t="s">
        <v>190</v>
      </c>
      <c r="F9491">
        <v>0</v>
      </c>
      <c r="G9491">
        <v>100000</v>
      </c>
      <c r="H9491">
        <v>0</v>
      </c>
      <c r="I9491">
        <v>0</v>
      </c>
      <c r="J9491">
        <v>0</v>
      </c>
      <c r="K9491">
        <v>1.64</v>
      </c>
      <c r="L9491" t="s">
        <v>16</v>
      </c>
      <c r="M9491" s="2">
        <v>164000</v>
      </c>
      <c r="N9491" s="2" t="str">
        <f>VLOOKUP(Tabla1[[#This Row],[nemo]],'Nemos y clasificaciones'!$A$2:$B$5000,2,FALSE)</f>
        <v>INTERNATIONAL BUSINESS MACHINES CORP</v>
      </c>
      <c r="O9491" s="2" t="str">
        <f>VLOOKUP(Tabla1[[#This Row],[nemo]],'Nemos y clasificaciones'!$A$1:$C$3000,3,FALSE)</f>
        <v>Otros</v>
      </c>
      <c r="P9491" s="2"/>
      <c r="Q9491" s="2"/>
    </row>
    <row r="9492" spans="1:17" x14ac:dyDescent="0.25">
      <c r="A9492" t="s">
        <v>2485</v>
      </c>
      <c r="B9492" s="1">
        <v>44236</v>
      </c>
      <c r="C9492" s="1">
        <v>44265</v>
      </c>
      <c r="D9492" t="s">
        <v>21</v>
      </c>
      <c r="E9492" t="s">
        <v>190</v>
      </c>
      <c r="F9492">
        <v>0</v>
      </c>
      <c r="G9492">
        <v>100000</v>
      </c>
      <c r="H9492">
        <v>0</v>
      </c>
      <c r="I9492">
        <v>0</v>
      </c>
      <c r="J9492">
        <v>0</v>
      </c>
      <c r="K9492">
        <v>1.63</v>
      </c>
      <c r="L9492" t="s">
        <v>16</v>
      </c>
      <c r="M9492" s="2">
        <v>163000</v>
      </c>
      <c r="N9492" s="2" t="str">
        <f>VLOOKUP(Tabla1[[#This Row],[nemo]],'Nemos y clasificaciones'!$A$2:$B$5000,2,FALSE)</f>
        <v>INTERNATIONAL BUSINESS MACHINES CORP</v>
      </c>
      <c r="O9492" s="2" t="str">
        <f>VLOOKUP(Tabla1[[#This Row],[nemo]],'Nemos y clasificaciones'!$A$1:$C$3000,3,FALSE)</f>
        <v>Otros</v>
      </c>
      <c r="P9492" s="2"/>
      <c r="Q9492" s="2"/>
    </row>
    <row r="9493" spans="1:17" x14ac:dyDescent="0.25">
      <c r="A9493" t="s">
        <v>2485</v>
      </c>
      <c r="B9493" s="1">
        <v>44144</v>
      </c>
      <c r="C9493" s="1">
        <v>44175</v>
      </c>
      <c r="D9493" t="s">
        <v>21</v>
      </c>
      <c r="E9493" t="s">
        <v>190</v>
      </c>
      <c r="F9493">
        <v>0</v>
      </c>
      <c r="G9493">
        <v>100000</v>
      </c>
      <c r="H9493">
        <v>0</v>
      </c>
      <c r="I9493">
        <v>0</v>
      </c>
      <c r="J9493">
        <v>0</v>
      </c>
      <c r="K9493">
        <v>1.63</v>
      </c>
      <c r="L9493" t="s">
        <v>16</v>
      </c>
      <c r="M9493" s="2">
        <v>163000</v>
      </c>
      <c r="N9493" s="2" t="str">
        <f>VLOOKUP(Tabla1[[#This Row],[nemo]],'Nemos y clasificaciones'!$A$2:$B$5000,2,FALSE)</f>
        <v>INTERNATIONAL BUSINESS MACHINES CORP</v>
      </c>
      <c r="O9493" s="2" t="str">
        <f>VLOOKUP(Tabla1[[#This Row],[nemo]],'Nemos y clasificaciones'!$A$1:$C$3000,3,FALSE)</f>
        <v>Otros</v>
      </c>
      <c r="P9493" s="2"/>
      <c r="Q9493" s="2"/>
    </row>
    <row r="9494" spans="1:17" x14ac:dyDescent="0.25">
      <c r="A9494" t="s">
        <v>3488</v>
      </c>
      <c r="B9494" s="1">
        <v>44050</v>
      </c>
      <c r="C9494" s="1">
        <v>44084</v>
      </c>
      <c r="D9494" t="s">
        <v>21</v>
      </c>
      <c r="E9494" t="s">
        <v>190</v>
      </c>
      <c r="F9494">
        <v>0</v>
      </c>
      <c r="G9494">
        <v>100000</v>
      </c>
      <c r="H9494">
        <v>0</v>
      </c>
      <c r="I9494">
        <v>0</v>
      </c>
      <c r="J9494">
        <v>0</v>
      </c>
      <c r="K9494">
        <v>1.63</v>
      </c>
      <c r="L9494" t="s">
        <v>16</v>
      </c>
      <c r="M9494" s="2">
        <v>163000</v>
      </c>
      <c r="N9494" s="2" t="str">
        <f>VLOOKUP(Tabla1[[#This Row],[nemo]],'Nemos y clasificaciones'!$A$2:$B$5000,2,FALSE)</f>
        <v>INTERNATIONAL BUSINESS MACHINES CORP</v>
      </c>
      <c r="O9494" s="2" t="str">
        <f>VLOOKUP(Tabla1[[#This Row],[nemo]],'Nemos y clasificaciones'!$A$1:$C$3000,3,FALSE)</f>
        <v>Otros</v>
      </c>
      <c r="P9494" s="2"/>
      <c r="Q9494" s="2"/>
    </row>
    <row r="9495" spans="1:17" x14ac:dyDescent="0.25">
      <c r="A9495" t="s">
        <v>3488</v>
      </c>
      <c r="B9495" s="1">
        <v>43958</v>
      </c>
      <c r="C9495" s="1">
        <v>43992</v>
      </c>
      <c r="D9495" t="s">
        <v>21</v>
      </c>
      <c r="E9495" t="s">
        <v>190</v>
      </c>
      <c r="F9495">
        <v>0</v>
      </c>
      <c r="G9495">
        <v>100000</v>
      </c>
      <c r="H9495">
        <v>0</v>
      </c>
      <c r="I9495">
        <v>0</v>
      </c>
      <c r="J9495">
        <v>0</v>
      </c>
      <c r="K9495">
        <v>1.63</v>
      </c>
      <c r="L9495" t="s">
        <v>16</v>
      </c>
      <c r="M9495" s="2">
        <v>163000</v>
      </c>
      <c r="N9495" s="2" t="str">
        <f>VLOOKUP(Tabla1[[#This Row],[nemo]],'Nemos y clasificaciones'!$A$2:$B$5000,2,FALSE)</f>
        <v>INTERNATIONAL BUSINESS MACHINES CORP</v>
      </c>
      <c r="O9495" s="2" t="str">
        <f>VLOOKUP(Tabla1[[#This Row],[nemo]],'Nemos y clasificaciones'!$A$1:$C$3000,3,FALSE)</f>
        <v>Otros</v>
      </c>
      <c r="P9495" s="2"/>
      <c r="Q9495" s="2"/>
    </row>
    <row r="9496" spans="1:17" x14ac:dyDescent="0.25">
      <c r="A9496" t="s">
        <v>4772</v>
      </c>
      <c r="B9496" s="1">
        <v>43868</v>
      </c>
      <c r="C9496" s="1">
        <v>43900</v>
      </c>
      <c r="D9496" t="s">
        <v>21</v>
      </c>
      <c r="E9496" t="s">
        <v>190</v>
      </c>
      <c r="F9496">
        <v>0</v>
      </c>
      <c r="G9496">
        <v>100000</v>
      </c>
      <c r="H9496">
        <v>0</v>
      </c>
      <c r="I9496">
        <v>0</v>
      </c>
      <c r="J9496">
        <v>0</v>
      </c>
      <c r="K9496">
        <v>1.62</v>
      </c>
      <c r="L9496" t="s">
        <v>16</v>
      </c>
      <c r="M9496" s="2">
        <v>162000</v>
      </c>
      <c r="N9496" s="2" t="str">
        <f>VLOOKUP(Tabla1[[#This Row],[nemo]],'Nemos y clasificaciones'!$A$2:$B$5000,2,FALSE)</f>
        <v>INTERNATIONAL BUSINESS MACHINES CORP</v>
      </c>
      <c r="O9496" s="2" t="str">
        <f>VLOOKUP(Tabla1[[#This Row],[nemo]],'Nemos y clasificaciones'!$A$1:$C$3000,3,FALSE)</f>
        <v>Otros</v>
      </c>
      <c r="P9496" s="2"/>
      <c r="Q9496" s="2"/>
    </row>
    <row r="9497" spans="1:17" x14ac:dyDescent="0.25">
      <c r="A9497" t="s">
        <v>4772</v>
      </c>
      <c r="B9497" s="1">
        <v>43776</v>
      </c>
      <c r="C9497" s="1">
        <v>43809</v>
      </c>
      <c r="D9497" t="s">
        <v>21</v>
      </c>
      <c r="E9497" t="s">
        <v>190</v>
      </c>
      <c r="F9497">
        <v>0</v>
      </c>
      <c r="G9497">
        <v>100000</v>
      </c>
      <c r="H9497">
        <v>0</v>
      </c>
      <c r="I9497">
        <v>0</v>
      </c>
      <c r="J9497">
        <v>0</v>
      </c>
      <c r="K9497">
        <v>1.62</v>
      </c>
      <c r="L9497" t="s">
        <v>16</v>
      </c>
      <c r="M9497" s="2">
        <v>162000</v>
      </c>
      <c r="N9497" s="2" t="str">
        <f>VLOOKUP(Tabla1[[#This Row],[nemo]],'Nemos y clasificaciones'!$A$2:$B$5000,2,FALSE)</f>
        <v>INTERNATIONAL BUSINESS MACHINES CORP</v>
      </c>
      <c r="O9497" s="2" t="str">
        <f>VLOOKUP(Tabla1[[#This Row],[nemo]],'Nemos y clasificaciones'!$A$1:$C$3000,3,FALSE)</f>
        <v>Otros</v>
      </c>
      <c r="P9497" s="2"/>
      <c r="Q9497" s="2"/>
    </row>
    <row r="9498" spans="1:17" x14ac:dyDescent="0.25">
      <c r="A9498" t="s">
        <v>4772</v>
      </c>
      <c r="B9498" s="1">
        <v>43685</v>
      </c>
      <c r="C9498" s="1">
        <v>43718</v>
      </c>
      <c r="D9498" t="s">
        <v>21</v>
      </c>
      <c r="E9498" t="s">
        <v>190</v>
      </c>
      <c r="F9498">
        <v>0</v>
      </c>
      <c r="G9498">
        <v>100000</v>
      </c>
      <c r="H9498">
        <v>0</v>
      </c>
      <c r="I9498">
        <v>0</v>
      </c>
      <c r="J9498">
        <v>0</v>
      </c>
      <c r="K9498">
        <v>1.62</v>
      </c>
      <c r="L9498" t="s">
        <v>16</v>
      </c>
      <c r="M9498" s="2">
        <v>162000</v>
      </c>
      <c r="N9498" s="2" t="str">
        <f>VLOOKUP(Tabla1[[#This Row],[nemo]],'Nemos y clasificaciones'!$A$2:$B$5000,2,FALSE)</f>
        <v>INTERNATIONAL BUSINESS MACHINES CORP</v>
      </c>
      <c r="O9498" s="2" t="str">
        <f>VLOOKUP(Tabla1[[#This Row],[nemo]],'Nemos y clasificaciones'!$A$1:$C$3000,3,FALSE)</f>
        <v>Otros</v>
      </c>
      <c r="P9498" s="2"/>
      <c r="Q9498" s="2"/>
    </row>
    <row r="9499" spans="1:17" x14ac:dyDescent="0.25">
      <c r="A9499" t="s">
        <v>4772</v>
      </c>
      <c r="B9499" s="1">
        <v>43594</v>
      </c>
      <c r="C9499" s="1">
        <v>43626</v>
      </c>
      <c r="D9499" t="s">
        <v>21</v>
      </c>
      <c r="E9499" t="s">
        <v>190</v>
      </c>
      <c r="F9499">
        <v>0</v>
      </c>
      <c r="G9499">
        <v>100000</v>
      </c>
      <c r="H9499">
        <v>0</v>
      </c>
      <c r="I9499">
        <v>0</v>
      </c>
      <c r="J9499">
        <v>0</v>
      </c>
      <c r="K9499">
        <v>1.62</v>
      </c>
      <c r="L9499" t="s">
        <v>16</v>
      </c>
      <c r="M9499" s="2">
        <v>162000</v>
      </c>
      <c r="N9499" s="2" t="str">
        <f>VLOOKUP(Tabla1[[#This Row],[nemo]],'Nemos y clasificaciones'!$A$2:$B$5000,2,FALSE)</f>
        <v>INTERNATIONAL BUSINESS MACHINES CORP</v>
      </c>
      <c r="O9499" s="2" t="str">
        <f>VLOOKUP(Tabla1[[#This Row],[nemo]],'Nemos y clasificaciones'!$A$1:$C$3000,3,FALSE)</f>
        <v>Otros</v>
      </c>
      <c r="P9499" s="2"/>
      <c r="Q9499" s="2"/>
    </row>
    <row r="9500" spans="1:17" x14ac:dyDescent="0.25">
      <c r="A9500" t="s">
        <v>6835</v>
      </c>
      <c r="B9500" s="1">
        <v>43503</v>
      </c>
      <c r="C9500" s="1">
        <v>43533</v>
      </c>
      <c r="D9500" t="s">
        <v>21</v>
      </c>
      <c r="E9500" t="s">
        <v>190</v>
      </c>
      <c r="F9500">
        <v>0</v>
      </c>
      <c r="G9500">
        <v>100000</v>
      </c>
      <c r="H9500">
        <v>0</v>
      </c>
      <c r="I9500">
        <v>0</v>
      </c>
      <c r="J9500">
        <v>0</v>
      </c>
      <c r="K9500">
        <v>1.57</v>
      </c>
      <c r="L9500" t="s">
        <v>16</v>
      </c>
      <c r="M9500" s="2">
        <v>157000</v>
      </c>
      <c r="N9500" s="2" t="str">
        <f>VLOOKUP(Tabla1[[#This Row],[nemo]],'Nemos y clasificaciones'!$A$2:$B$5000,2,FALSE)</f>
        <v>INTERNATIONAL BUSINESS MACHINES CORP</v>
      </c>
      <c r="O9500" s="2" t="str">
        <f>VLOOKUP(Tabla1[[#This Row],[nemo]],'Nemos y clasificaciones'!$A$1:$C$3000,3,FALSE)</f>
        <v>Otros</v>
      </c>
      <c r="P9500" s="2"/>
      <c r="Q9500" s="2"/>
    </row>
    <row r="9501" spans="1:17" x14ac:dyDescent="0.25">
      <c r="A9501" t="s">
        <v>7230</v>
      </c>
      <c r="B9501" s="1">
        <v>43412</v>
      </c>
      <c r="C9501" s="1">
        <v>43444</v>
      </c>
      <c r="D9501" t="s">
        <v>21</v>
      </c>
      <c r="E9501" t="s">
        <v>190</v>
      </c>
      <c r="F9501">
        <v>0</v>
      </c>
      <c r="G9501">
        <v>100000</v>
      </c>
      <c r="H9501">
        <v>0</v>
      </c>
      <c r="I9501">
        <v>0</v>
      </c>
      <c r="J9501">
        <v>0</v>
      </c>
      <c r="K9501">
        <v>1.57</v>
      </c>
      <c r="L9501" t="s">
        <v>16</v>
      </c>
      <c r="M9501" s="2">
        <v>157000</v>
      </c>
      <c r="N9501" s="2" t="str">
        <f>VLOOKUP(Tabla1[[#This Row],[nemo]],'Nemos y clasificaciones'!$A$2:$B$5000,2,FALSE)</f>
        <v>INTERNATIONAL BUSINESS MACHINES CORP</v>
      </c>
      <c r="O9501" s="2" t="str">
        <f>VLOOKUP(Tabla1[[#This Row],[nemo]],'Nemos y clasificaciones'!$A$1:$C$3000,3,FALSE)</f>
        <v>Otros</v>
      </c>
      <c r="P9501" s="2"/>
      <c r="Q9501" s="2"/>
    </row>
    <row r="9502" spans="1:17" x14ac:dyDescent="0.25">
      <c r="A9502" t="s">
        <v>7230</v>
      </c>
      <c r="B9502" s="1">
        <v>43321</v>
      </c>
      <c r="C9502" s="1">
        <v>43353</v>
      </c>
      <c r="D9502" t="s">
        <v>21</v>
      </c>
      <c r="E9502" t="s">
        <v>190</v>
      </c>
      <c r="F9502">
        <v>0</v>
      </c>
      <c r="G9502">
        <v>100000</v>
      </c>
      <c r="H9502">
        <v>0</v>
      </c>
      <c r="I9502">
        <v>0</v>
      </c>
      <c r="J9502">
        <v>0</v>
      </c>
      <c r="K9502">
        <v>1.57</v>
      </c>
      <c r="L9502" t="s">
        <v>16</v>
      </c>
      <c r="M9502" s="2">
        <v>157000</v>
      </c>
      <c r="N9502" s="2" t="str">
        <f>VLOOKUP(Tabla1[[#This Row],[nemo]],'Nemos y clasificaciones'!$A$2:$B$5000,2,FALSE)</f>
        <v>INTERNATIONAL BUSINESS MACHINES CORP</v>
      </c>
      <c r="O9502" s="2" t="str">
        <f>VLOOKUP(Tabla1[[#This Row],[nemo]],'Nemos y clasificaciones'!$A$1:$C$3000,3,FALSE)</f>
        <v>Otros</v>
      </c>
      <c r="P9502" s="2"/>
      <c r="Q9502" s="2"/>
    </row>
    <row r="9503" spans="1:17" x14ac:dyDescent="0.25">
      <c r="A9503" t="s">
        <v>7230</v>
      </c>
      <c r="B9503" s="1">
        <v>43229</v>
      </c>
      <c r="C9503" s="1">
        <v>43260</v>
      </c>
      <c r="D9503" t="s">
        <v>21</v>
      </c>
      <c r="E9503" t="s">
        <v>190</v>
      </c>
      <c r="F9503">
        <v>0</v>
      </c>
      <c r="G9503">
        <v>100000</v>
      </c>
      <c r="H9503">
        <v>0</v>
      </c>
      <c r="I9503">
        <v>0</v>
      </c>
      <c r="J9503">
        <v>0</v>
      </c>
      <c r="K9503">
        <v>1.57</v>
      </c>
      <c r="L9503" t="s">
        <v>16</v>
      </c>
      <c r="M9503" s="2">
        <v>157000</v>
      </c>
      <c r="N9503" s="2" t="str">
        <f>VLOOKUP(Tabla1[[#This Row],[nemo]],'Nemos y clasificaciones'!$A$2:$B$5000,2,FALSE)</f>
        <v>INTERNATIONAL BUSINESS MACHINES CORP</v>
      </c>
      <c r="O9503" s="2" t="str">
        <f>VLOOKUP(Tabla1[[#This Row],[nemo]],'Nemos y clasificaciones'!$A$1:$C$3000,3,FALSE)</f>
        <v>Otros</v>
      </c>
      <c r="P9503" s="2"/>
      <c r="Q9503" s="2"/>
    </row>
    <row r="9504" spans="1:17" x14ac:dyDescent="0.25">
      <c r="A9504" t="s">
        <v>3026</v>
      </c>
      <c r="B9504" s="1">
        <v>43139</v>
      </c>
      <c r="C9504" s="1">
        <v>43169</v>
      </c>
      <c r="D9504" t="s">
        <v>21</v>
      </c>
      <c r="E9504" t="s">
        <v>190</v>
      </c>
      <c r="F9504">
        <v>0</v>
      </c>
      <c r="G9504">
        <v>100000</v>
      </c>
      <c r="H9504">
        <v>0</v>
      </c>
      <c r="I9504">
        <v>0</v>
      </c>
      <c r="J9504">
        <v>0</v>
      </c>
      <c r="K9504">
        <v>1.5</v>
      </c>
      <c r="L9504" t="s">
        <v>16</v>
      </c>
      <c r="M9504" s="2">
        <v>150000</v>
      </c>
      <c r="N9504" s="2" t="str">
        <f>VLOOKUP(Tabla1[[#This Row],[nemo]],'Nemos y clasificaciones'!$A$2:$B$5000,2,FALSE)</f>
        <v>INTERNATIONAL BUSINESS MACHINES CORP</v>
      </c>
      <c r="O9504" s="2" t="str">
        <f>VLOOKUP(Tabla1[[#This Row],[nemo]],'Nemos y clasificaciones'!$A$1:$C$3000,3,FALSE)</f>
        <v>Otros</v>
      </c>
      <c r="P9504" s="2"/>
      <c r="Q9504" s="2"/>
    </row>
    <row r="9505" spans="1:17" x14ac:dyDescent="0.25">
      <c r="A9505" t="s">
        <v>3026</v>
      </c>
      <c r="B9505" s="1">
        <v>43048</v>
      </c>
      <c r="C9505" s="1">
        <v>43078</v>
      </c>
      <c r="D9505" t="s">
        <v>21</v>
      </c>
      <c r="E9505" t="s">
        <v>190</v>
      </c>
      <c r="F9505">
        <v>0</v>
      </c>
      <c r="G9505">
        <v>100000</v>
      </c>
      <c r="H9505">
        <v>0</v>
      </c>
      <c r="I9505">
        <v>0</v>
      </c>
      <c r="J9505">
        <v>0</v>
      </c>
      <c r="K9505">
        <v>1.5</v>
      </c>
      <c r="L9505" t="s">
        <v>16</v>
      </c>
      <c r="M9505" s="2">
        <v>150000</v>
      </c>
      <c r="N9505" s="2" t="str">
        <f>VLOOKUP(Tabla1[[#This Row],[nemo]],'Nemos y clasificaciones'!$A$2:$B$5000,2,FALSE)</f>
        <v>INTERNATIONAL BUSINESS MACHINES CORP</v>
      </c>
      <c r="O9505" s="2" t="str">
        <f>VLOOKUP(Tabla1[[#This Row],[nemo]],'Nemos y clasificaciones'!$A$1:$C$3000,3,FALSE)</f>
        <v>Otros</v>
      </c>
      <c r="P9505" s="2"/>
      <c r="Q9505" s="2"/>
    </row>
    <row r="9506" spans="1:17" x14ac:dyDescent="0.25">
      <c r="A9506" t="s">
        <v>3026</v>
      </c>
      <c r="B9506" s="1">
        <v>42955</v>
      </c>
      <c r="C9506" s="1">
        <v>42987</v>
      </c>
      <c r="D9506" t="s">
        <v>21</v>
      </c>
      <c r="E9506" t="s">
        <v>190</v>
      </c>
      <c r="F9506">
        <v>0</v>
      </c>
      <c r="G9506">
        <v>100000</v>
      </c>
      <c r="H9506">
        <v>0</v>
      </c>
      <c r="I9506">
        <v>0</v>
      </c>
      <c r="J9506">
        <v>0</v>
      </c>
      <c r="K9506">
        <v>1.5</v>
      </c>
      <c r="L9506" t="s">
        <v>16</v>
      </c>
      <c r="M9506" s="2">
        <v>150000</v>
      </c>
      <c r="N9506" s="2" t="str">
        <f>VLOOKUP(Tabla1[[#This Row],[nemo]],'Nemos y clasificaciones'!$A$2:$B$5000,2,FALSE)</f>
        <v>INTERNATIONAL BUSINESS MACHINES CORP</v>
      </c>
      <c r="O9506" s="2" t="str">
        <f>VLOOKUP(Tabla1[[#This Row],[nemo]],'Nemos y clasificaciones'!$A$1:$C$3000,3,FALSE)</f>
        <v>Otros</v>
      </c>
      <c r="P9506" s="2"/>
      <c r="Q9506" s="2"/>
    </row>
    <row r="9507" spans="1:17" x14ac:dyDescent="0.25">
      <c r="A9507" t="s">
        <v>3026</v>
      </c>
      <c r="B9507" s="1">
        <v>42863</v>
      </c>
      <c r="C9507" s="1">
        <v>42896</v>
      </c>
      <c r="D9507" t="s">
        <v>21</v>
      </c>
      <c r="E9507" t="s">
        <v>190</v>
      </c>
      <c r="F9507">
        <v>0</v>
      </c>
      <c r="G9507">
        <v>100000</v>
      </c>
      <c r="H9507">
        <v>0</v>
      </c>
      <c r="I9507">
        <v>0</v>
      </c>
      <c r="J9507">
        <v>0</v>
      </c>
      <c r="K9507">
        <v>1.5</v>
      </c>
      <c r="L9507" t="s">
        <v>16</v>
      </c>
      <c r="M9507" s="2">
        <v>150000</v>
      </c>
      <c r="N9507" s="2" t="str">
        <f>VLOOKUP(Tabla1[[#This Row],[nemo]],'Nemos y clasificaciones'!$A$2:$B$5000,2,FALSE)</f>
        <v>INTERNATIONAL BUSINESS MACHINES CORP</v>
      </c>
      <c r="O9507" s="2" t="str">
        <f>VLOOKUP(Tabla1[[#This Row],[nemo]],'Nemos y clasificaciones'!$A$1:$C$3000,3,FALSE)</f>
        <v>Otros</v>
      </c>
      <c r="P9507" s="2"/>
      <c r="Q9507" s="2"/>
    </row>
    <row r="9508" spans="1:17" x14ac:dyDescent="0.25">
      <c r="A9508" t="s">
        <v>9873</v>
      </c>
      <c r="B9508" s="1">
        <v>42774</v>
      </c>
      <c r="C9508" s="1">
        <v>42804</v>
      </c>
      <c r="D9508" t="s">
        <v>21</v>
      </c>
      <c r="E9508" t="s">
        <v>190</v>
      </c>
      <c r="F9508">
        <v>0</v>
      </c>
      <c r="G9508">
        <v>100000</v>
      </c>
      <c r="H9508">
        <v>0</v>
      </c>
      <c r="I9508">
        <v>0</v>
      </c>
      <c r="J9508">
        <v>0</v>
      </c>
      <c r="K9508">
        <v>1.4</v>
      </c>
      <c r="L9508" t="s">
        <v>16</v>
      </c>
      <c r="M9508" s="2">
        <v>140000</v>
      </c>
      <c r="N9508" s="2" t="str">
        <f>VLOOKUP(Tabla1[[#This Row],[nemo]],'Nemos y clasificaciones'!$A$2:$B$5000,2,FALSE)</f>
        <v>INTERNATIONAL BUSINESS MACHINES CORP</v>
      </c>
      <c r="O9508" s="2" t="str">
        <f>VLOOKUP(Tabla1[[#This Row],[nemo]],'Nemos y clasificaciones'!$A$1:$C$3000,3,FALSE)</f>
        <v>Otros</v>
      </c>
      <c r="P9508" s="2"/>
      <c r="Q9508" s="2"/>
    </row>
    <row r="9509" spans="1:17" x14ac:dyDescent="0.25">
      <c r="A9509" t="s">
        <v>9873</v>
      </c>
      <c r="B9509" s="1">
        <v>42682</v>
      </c>
      <c r="C9509" s="1">
        <v>42714</v>
      </c>
      <c r="D9509" t="s">
        <v>21</v>
      </c>
      <c r="E9509" t="s">
        <v>190</v>
      </c>
      <c r="F9509">
        <v>0</v>
      </c>
      <c r="G9509">
        <v>100000</v>
      </c>
      <c r="H9509">
        <v>0</v>
      </c>
      <c r="I9509">
        <v>0</v>
      </c>
      <c r="J9509">
        <v>0</v>
      </c>
      <c r="K9509">
        <v>1.4</v>
      </c>
      <c r="L9509" t="s">
        <v>16</v>
      </c>
      <c r="M9509" s="2">
        <v>140000</v>
      </c>
      <c r="N9509" s="2" t="str">
        <f>VLOOKUP(Tabla1[[#This Row],[nemo]],'Nemos y clasificaciones'!$A$2:$B$5000,2,FALSE)</f>
        <v>INTERNATIONAL BUSINESS MACHINES CORP</v>
      </c>
      <c r="O9509" s="2" t="str">
        <f>VLOOKUP(Tabla1[[#This Row],[nemo]],'Nemos y clasificaciones'!$A$1:$C$3000,3,FALSE)</f>
        <v>Otros</v>
      </c>
      <c r="P9509" s="2"/>
      <c r="Q9509" s="2"/>
    </row>
    <row r="9510" spans="1:17" x14ac:dyDescent="0.25">
      <c r="A9510" t="s">
        <v>9873</v>
      </c>
      <c r="B9510" s="1">
        <v>42590</v>
      </c>
      <c r="C9510" s="1">
        <v>42623</v>
      </c>
      <c r="D9510" t="s">
        <v>21</v>
      </c>
      <c r="E9510" t="s">
        <v>190</v>
      </c>
      <c r="F9510">
        <v>0</v>
      </c>
      <c r="G9510">
        <v>100000</v>
      </c>
      <c r="H9510">
        <v>0</v>
      </c>
      <c r="I9510">
        <v>0</v>
      </c>
      <c r="J9510">
        <v>0</v>
      </c>
      <c r="K9510">
        <v>1.4</v>
      </c>
      <c r="L9510" t="s">
        <v>16</v>
      </c>
      <c r="M9510" s="2">
        <v>140000</v>
      </c>
      <c r="N9510" s="2" t="str">
        <f>VLOOKUP(Tabla1[[#This Row],[nemo]],'Nemos y clasificaciones'!$A$2:$B$5000,2,FALSE)</f>
        <v>INTERNATIONAL BUSINESS MACHINES CORP</v>
      </c>
      <c r="O9510" s="2" t="str">
        <f>VLOOKUP(Tabla1[[#This Row],[nemo]],'Nemos y clasificaciones'!$A$1:$C$3000,3,FALSE)</f>
        <v>Otros</v>
      </c>
      <c r="P9510" s="2"/>
      <c r="Q9510" s="2"/>
    </row>
    <row r="9511" spans="1:17" x14ac:dyDescent="0.25">
      <c r="A9511" t="s">
        <v>9873</v>
      </c>
      <c r="B9511" s="1">
        <v>42496</v>
      </c>
      <c r="C9511" s="1">
        <v>42531</v>
      </c>
      <c r="D9511" t="s">
        <v>21</v>
      </c>
      <c r="E9511" t="s">
        <v>190</v>
      </c>
      <c r="F9511">
        <v>0</v>
      </c>
      <c r="G9511">
        <v>100000</v>
      </c>
      <c r="H9511">
        <v>0</v>
      </c>
      <c r="I9511">
        <v>0</v>
      </c>
      <c r="J9511">
        <v>0</v>
      </c>
      <c r="K9511">
        <v>1.4</v>
      </c>
      <c r="L9511" t="s">
        <v>16</v>
      </c>
      <c r="M9511" s="2">
        <v>140000</v>
      </c>
      <c r="N9511" s="2" t="str">
        <f>VLOOKUP(Tabla1[[#This Row],[nemo]],'Nemos y clasificaciones'!$A$2:$B$5000,2,FALSE)</f>
        <v>INTERNATIONAL BUSINESS MACHINES CORP</v>
      </c>
      <c r="O9511" s="2" t="str">
        <f>VLOOKUP(Tabla1[[#This Row],[nemo]],'Nemos y clasificaciones'!$A$1:$C$3000,3,FALSE)</f>
        <v>Otros</v>
      </c>
      <c r="P9511" s="2"/>
      <c r="Q9511" s="2"/>
    </row>
    <row r="9512" spans="1:17" x14ac:dyDescent="0.25">
      <c r="A9512" t="s">
        <v>10891</v>
      </c>
      <c r="B9512" s="1">
        <v>42408</v>
      </c>
      <c r="C9512" s="1">
        <v>42439</v>
      </c>
      <c r="D9512" t="s">
        <v>21</v>
      </c>
      <c r="E9512" t="s">
        <v>190</v>
      </c>
      <c r="F9512">
        <v>0</v>
      </c>
      <c r="G9512">
        <v>100000</v>
      </c>
      <c r="H9512">
        <v>0</v>
      </c>
      <c r="I9512">
        <v>0</v>
      </c>
      <c r="J9512">
        <v>0</v>
      </c>
      <c r="K9512">
        <v>1.3</v>
      </c>
      <c r="L9512" t="s">
        <v>16</v>
      </c>
      <c r="M9512" s="2">
        <v>130000</v>
      </c>
      <c r="N9512" s="2" t="str">
        <f>VLOOKUP(Tabla1[[#This Row],[nemo]],'Nemos y clasificaciones'!$A$2:$B$5000,2,FALSE)</f>
        <v>INTERNATIONAL BUSINESS MACHINES CORP</v>
      </c>
      <c r="O9512" s="2" t="str">
        <f>VLOOKUP(Tabla1[[#This Row],[nemo]],'Nemos y clasificaciones'!$A$1:$C$3000,3,FALSE)</f>
        <v>Otros</v>
      </c>
      <c r="P9512" s="2"/>
      <c r="Q9512" s="2"/>
    </row>
    <row r="9513" spans="1:17" x14ac:dyDescent="0.25">
      <c r="A9513" t="s">
        <v>10891</v>
      </c>
      <c r="B9513" s="1">
        <v>42314</v>
      </c>
      <c r="C9513" s="1">
        <v>42348</v>
      </c>
      <c r="D9513" t="s">
        <v>21</v>
      </c>
      <c r="E9513" t="s">
        <v>190</v>
      </c>
      <c r="F9513">
        <v>0</v>
      </c>
      <c r="G9513">
        <v>100000</v>
      </c>
      <c r="H9513">
        <v>0</v>
      </c>
      <c r="I9513">
        <v>0</v>
      </c>
      <c r="J9513">
        <v>0</v>
      </c>
      <c r="K9513">
        <v>1.3</v>
      </c>
      <c r="L9513" t="s">
        <v>16</v>
      </c>
      <c r="M9513" s="2">
        <v>130000</v>
      </c>
      <c r="N9513" s="2" t="str">
        <f>VLOOKUP(Tabla1[[#This Row],[nemo]],'Nemos y clasificaciones'!$A$2:$B$5000,2,FALSE)</f>
        <v>INTERNATIONAL BUSINESS MACHINES CORP</v>
      </c>
      <c r="O9513" s="2" t="str">
        <f>VLOOKUP(Tabla1[[#This Row],[nemo]],'Nemos y clasificaciones'!$A$1:$C$3000,3,FALSE)</f>
        <v>Otros</v>
      </c>
      <c r="P9513" s="2"/>
      <c r="Q9513" s="2"/>
    </row>
    <row r="9514" spans="1:17" x14ac:dyDescent="0.25">
      <c r="A9514" t="s">
        <v>10891</v>
      </c>
      <c r="B9514" s="1">
        <v>42222</v>
      </c>
      <c r="C9514" s="1">
        <v>42257</v>
      </c>
      <c r="D9514" t="s">
        <v>21</v>
      </c>
      <c r="E9514" t="s">
        <v>190</v>
      </c>
      <c r="F9514">
        <v>0</v>
      </c>
      <c r="G9514">
        <v>100000</v>
      </c>
      <c r="H9514">
        <v>0</v>
      </c>
      <c r="I9514">
        <v>0</v>
      </c>
      <c r="J9514">
        <v>0</v>
      </c>
      <c r="K9514">
        <v>1.3</v>
      </c>
      <c r="L9514" t="s">
        <v>16</v>
      </c>
      <c r="M9514" s="2">
        <v>130000</v>
      </c>
      <c r="N9514" s="2" t="str">
        <f>VLOOKUP(Tabla1[[#This Row],[nemo]],'Nemos y clasificaciones'!$A$2:$B$5000,2,FALSE)</f>
        <v>INTERNATIONAL BUSINESS MACHINES CORP</v>
      </c>
      <c r="O9514" s="2" t="str">
        <f>VLOOKUP(Tabla1[[#This Row],[nemo]],'Nemos y clasificaciones'!$A$1:$C$3000,3,FALSE)</f>
        <v>Otros</v>
      </c>
      <c r="P9514" s="2"/>
      <c r="Q9514" s="2"/>
    </row>
    <row r="9515" spans="1:17" x14ac:dyDescent="0.25">
      <c r="A9515" t="s">
        <v>10891</v>
      </c>
      <c r="B9515" s="1">
        <v>42130</v>
      </c>
      <c r="C9515" s="1">
        <v>42165</v>
      </c>
      <c r="D9515" t="s">
        <v>21</v>
      </c>
      <c r="E9515" t="s">
        <v>190</v>
      </c>
      <c r="F9515">
        <v>0</v>
      </c>
      <c r="G9515">
        <v>100000</v>
      </c>
      <c r="H9515">
        <v>0</v>
      </c>
      <c r="I9515">
        <v>0</v>
      </c>
      <c r="J9515">
        <v>0</v>
      </c>
      <c r="K9515">
        <v>1.3</v>
      </c>
      <c r="L9515" t="s">
        <v>16</v>
      </c>
      <c r="M9515" s="2">
        <v>130000</v>
      </c>
      <c r="N9515" s="2" t="str">
        <f>VLOOKUP(Tabla1[[#This Row],[nemo]],'Nemos y clasificaciones'!$A$2:$B$5000,2,FALSE)</f>
        <v>INTERNATIONAL BUSINESS MACHINES CORP</v>
      </c>
      <c r="O9515" s="2" t="str">
        <f>VLOOKUP(Tabla1[[#This Row],[nemo]],'Nemos y clasificaciones'!$A$1:$C$3000,3,FALSE)</f>
        <v>Otros</v>
      </c>
      <c r="P9515" s="2"/>
      <c r="Q9515" s="2"/>
    </row>
    <row r="9516" spans="1:17" x14ac:dyDescent="0.25">
      <c r="A9516" t="s">
        <v>11926</v>
      </c>
      <c r="B9516" s="1">
        <v>42041</v>
      </c>
      <c r="C9516" s="1">
        <v>42073</v>
      </c>
      <c r="D9516" t="s">
        <v>21</v>
      </c>
      <c r="E9516" t="s">
        <v>190</v>
      </c>
      <c r="F9516">
        <v>0</v>
      </c>
      <c r="G9516">
        <v>100000</v>
      </c>
      <c r="H9516">
        <v>0</v>
      </c>
      <c r="I9516">
        <v>0</v>
      </c>
      <c r="J9516">
        <v>0</v>
      </c>
      <c r="K9516">
        <v>1.1000000000000001</v>
      </c>
      <c r="L9516" t="s">
        <v>16</v>
      </c>
      <c r="M9516" s="2">
        <v>110000</v>
      </c>
      <c r="N9516" s="2" t="str">
        <f>VLOOKUP(Tabla1[[#This Row],[nemo]],'Nemos y clasificaciones'!$A$2:$B$5000,2,FALSE)</f>
        <v>INTERNATIONAL BUSINESS MACHINES CORP</v>
      </c>
      <c r="O9516" s="2" t="str">
        <f>VLOOKUP(Tabla1[[#This Row],[nemo]],'Nemos y clasificaciones'!$A$1:$C$3000,3,FALSE)</f>
        <v>Otros</v>
      </c>
      <c r="P9516" s="2"/>
      <c r="Q9516" s="2"/>
    </row>
    <row r="9517" spans="1:17" x14ac:dyDescent="0.25">
      <c r="A9517" t="s">
        <v>9729</v>
      </c>
      <c r="B9517" s="1">
        <v>42847</v>
      </c>
      <c r="C9517" s="1">
        <v>42853</v>
      </c>
      <c r="D9517" t="s">
        <v>14</v>
      </c>
      <c r="E9517" t="s">
        <v>9730</v>
      </c>
      <c r="F9517">
        <v>0</v>
      </c>
      <c r="G9517">
        <v>953000000</v>
      </c>
      <c r="H9517">
        <v>0</v>
      </c>
      <c r="I9517">
        <v>0</v>
      </c>
      <c r="J9517">
        <v>0</v>
      </c>
      <c r="K9517">
        <v>0.93100000000000005</v>
      </c>
      <c r="L9517" t="s">
        <v>23</v>
      </c>
      <c r="M9517" s="2">
        <v>887243000</v>
      </c>
      <c r="N9517" s="2" t="str">
        <f>VLOOKUP(Tabla1[[#This Row],[nemo]],'Nemos y clasificaciones'!$A$2:$B$5000,2,FALSE)</f>
        <v>ISAPRE CRUZ BLANCA S.A.</v>
      </c>
      <c r="O9517" s="2" t="str">
        <f>VLOOKUP(Tabla1[[#This Row],[nemo]],'Nemos y clasificaciones'!$A$1:$C$3000,3,FALSE)</f>
        <v>Servicios financieros</v>
      </c>
      <c r="P9517" s="2"/>
      <c r="Q9517" s="2"/>
    </row>
    <row r="9518" spans="1:17" x14ac:dyDescent="0.25">
      <c r="A9518" t="s">
        <v>9911</v>
      </c>
      <c r="B9518" s="1">
        <v>42763</v>
      </c>
      <c r="C9518" s="1">
        <v>42769</v>
      </c>
      <c r="D9518" t="s">
        <v>14</v>
      </c>
      <c r="E9518" t="s">
        <v>9730</v>
      </c>
      <c r="F9518">
        <v>0</v>
      </c>
      <c r="G9518">
        <v>953000000</v>
      </c>
      <c r="H9518">
        <v>0</v>
      </c>
      <c r="I9518">
        <v>0</v>
      </c>
      <c r="J9518">
        <v>0</v>
      </c>
      <c r="K9518">
        <v>0.66700000000000004</v>
      </c>
      <c r="L9518" t="s">
        <v>23</v>
      </c>
      <c r="M9518" s="2">
        <v>635651000</v>
      </c>
      <c r="N9518" s="2" t="str">
        <f>VLOOKUP(Tabla1[[#This Row],[nemo]],'Nemos y clasificaciones'!$A$2:$B$5000,2,FALSE)</f>
        <v>ISAPRE CRUZ BLANCA S.A.</v>
      </c>
      <c r="O9518" s="2" t="str">
        <f>VLOOKUP(Tabla1[[#This Row],[nemo]],'Nemos y clasificaciones'!$A$1:$C$3000,3,FALSE)</f>
        <v>Servicios financieros</v>
      </c>
      <c r="P9518" s="2"/>
      <c r="Q9518" s="2"/>
    </row>
    <row r="9519" spans="1:17" x14ac:dyDescent="0.25">
      <c r="A9519" t="s">
        <v>11001</v>
      </c>
      <c r="B9519" s="1">
        <v>42362</v>
      </c>
      <c r="C9519" s="1">
        <v>42369</v>
      </c>
      <c r="D9519" t="s">
        <v>21</v>
      </c>
      <c r="E9519" t="s">
        <v>1379</v>
      </c>
      <c r="F9519">
        <v>0</v>
      </c>
      <c r="G9519">
        <v>100000</v>
      </c>
      <c r="H9519">
        <v>0</v>
      </c>
      <c r="I9519">
        <v>0</v>
      </c>
      <c r="J9519">
        <v>0</v>
      </c>
      <c r="K9519">
        <v>1.734</v>
      </c>
      <c r="L9519" t="s">
        <v>16</v>
      </c>
      <c r="M9519" s="2">
        <v>173400</v>
      </c>
      <c r="N9519" s="2" t="str">
        <f>VLOOKUP(Tabla1[[#This Row],[nemo]],'Nemos y clasificaciones'!$A$2:$B$5000,2,FALSE)</f>
        <v>ISHARES U.S. UTILITIES ETF</v>
      </c>
      <c r="O9519" s="2" t="str">
        <f>VLOOKUP(Tabla1[[#This Row],[nemo]],'Nemos y clasificaciones'!$A$1:$C$3000,3,FALSE)</f>
        <v>ETF</v>
      </c>
      <c r="P9519" s="2"/>
      <c r="Q9519" s="2"/>
    </row>
    <row r="9520" spans="1:17" x14ac:dyDescent="0.25">
      <c r="A9520" t="s">
        <v>3413</v>
      </c>
      <c r="B9520" s="1">
        <v>44097</v>
      </c>
      <c r="C9520" s="1">
        <v>44103</v>
      </c>
      <c r="D9520" t="s">
        <v>21</v>
      </c>
      <c r="E9520" t="s">
        <v>1379</v>
      </c>
      <c r="F9520">
        <v>0</v>
      </c>
      <c r="G9520">
        <v>100000</v>
      </c>
      <c r="H9520">
        <v>0</v>
      </c>
      <c r="I9520">
        <v>0</v>
      </c>
      <c r="J9520">
        <v>0</v>
      </c>
      <c r="K9520">
        <v>1.2230000000000001</v>
      </c>
      <c r="L9520" t="s">
        <v>16</v>
      </c>
      <c r="M9520" s="2">
        <v>122300</v>
      </c>
      <c r="N9520" s="2" t="str">
        <f>VLOOKUP(Tabla1[[#This Row],[nemo]],'Nemos y clasificaciones'!$A$2:$B$5000,2,FALSE)</f>
        <v>ISHARES U.S. UTILITIES ETF</v>
      </c>
      <c r="O9520" s="2" t="str">
        <f>VLOOKUP(Tabla1[[#This Row],[nemo]],'Nemos y clasificaciones'!$A$1:$C$3000,3,FALSE)</f>
        <v>ETF</v>
      </c>
      <c r="P9520" s="2"/>
      <c r="Q9520" s="2"/>
    </row>
    <row r="9521" spans="1:17" x14ac:dyDescent="0.25">
      <c r="A9521" t="s">
        <v>2979</v>
      </c>
      <c r="B9521" s="1">
        <v>44179</v>
      </c>
      <c r="C9521" s="1">
        <v>44183</v>
      </c>
      <c r="D9521" t="s">
        <v>21</v>
      </c>
      <c r="E9521" t="s">
        <v>1379</v>
      </c>
      <c r="F9521">
        <v>0</v>
      </c>
      <c r="G9521">
        <v>200000</v>
      </c>
      <c r="H9521">
        <v>0</v>
      </c>
      <c r="I9521">
        <v>0</v>
      </c>
      <c r="J9521">
        <v>0</v>
      </c>
      <c r="K9521">
        <v>0.58699999999999997</v>
      </c>
      <c r="L9521" t="s">
        <v>23</v>
      </c>
      <c r="M9521" s="2">
        <v>117400</v>
      </c>
      <c r="N9521" s="2" t="str">
        <f>VLOOKUP(Tabla1[[#This Row],[nemo]],'Nemos y clasificaciones'!$A$2:$B$5000,2,FALSE)</f>
        <v>ISHARES U.S. UTILITIES ETF</v>
      </c>
      <c r="O9521" s="2" t="str">
        <f>VLOOKUP(Tabla1[[#This Row],[nemo]],'Nemos y clasificaciones'!$A$1:$C$3000,3,FALSE)</f>
        <v>ETF</v>
      </c>
      <c r="P9521" s="2"/>
      <c r="Q9521" s="2"/>
    </row>
    <row r="9522" spans="1:17" x14ac:dyDescent="0.25">
      <c r="A9522" t="s">
        <v>10052</v>
      </c>
      <c r="B9522" s="1">
        <v>42725</v>
      </c>
      <c r="C9522" s="1">
        <v>42732</v>
      </c>
      <c r="D9522" t="s">
        <v>21</v>
      </c>
      <c r="E9522" t="s">
        <v>1379</v>
      </c>
      <c r="F9522">
        <v>0</v>
      </c>
      <c r="G9522">
        <v>100000</v>
      </c>
      <c r="H9522">
        <v>0</v>
      </c>
      <c r="I9522">
        <v>0</v>
      </c>
      <c r="J9522">
        <v>0</v>
      </c>
      <c r="K9522">
        <v>1.1619999999999999</v>
      </c>
      <c r="L9522" t="s">
        <v>16</v>
      </c>
      <c r="M9522" s="2">
        <v>116200</v>
      </c>
      <c r="N9522" s="2" t="str">
        <f>VLOOKUP(Tabla1[[#This Row],[nemo]],'Nemos y clasificaciones'!$A$2:$B$5000,2,FALSE)</f>
        <v>ISHARES U.S. UTILITIES ETF</v>
      </c>
      <c r="O9522" s="2" t="str">
        <f>VLOOKUP(Tabla1[[#This Row],[nemo]],'Nemos y clasificaciones'!$A$1:$C$3000,3,FALSE)</f>
        <v>ETF</v>
      </c>
      <c r="P9522" s="2"/>
      <c r="Q9522" s="2"/>
    </row>
    <row r="9523" spans="1:17" x14ac:dyDescent="0.25">
      <c r="A9523" t="s">
        <v>6020</v>
      </c>
      <c r="B9523" s="1">
        <v>43633</v>
      </c>
      <c r="C9523" s="1">
        <v>43637</v>
      </c>
      <c r="D9523" t="s">
        <v>21</v>
      </c>
      <c r="E9523" t="s">
        <v>1379</v>
      </c>
      <c r="F9523">
        <v>0</v>
      </c>
      <c r="G9523">
        <v>100000</v>
      </c>
      <c r="H9523">
        <v>0</v>
      </c>
      <c r="I9523">
        <v>0</v>
      </c>
      <c r="J9523">
        <v>0</v>
      </c>
      <c r="K9523">
        <v>1.1399999999999999</v>
      </c>
      <c r="L9523" t="s">
        <v>16</v>
      </c>
      <c r="M9523" s="2">
        <v>114000</v>
      </c>
      <c r="N9523" s="2" t="str">
        <f>VLOOKUP(Tabla1[[#This Row],[nemo]],'Nemos y clasificaciones'!$A$2:$B$5000,2,FALSE)</f>
        <v>ISHARES U.S. UTILITIES ETF</v>
      </c>
      <c r="O9523" s="2" t="str">
        <f>VLOOKUP(Tabla1[[#This Row],[nemo]],'Nemos y clasificaciones'!$A$1:$C$3000,3,FALSE)</f>
        <v>ETF</v>
      </c>
      <c r="P9523" s="2"/>
      <c r="Q9523" s="2"/>
    </row>
    <row r="9524" spans="1:17" x14ac:dyDescent="0.25">
      <c r="A9524" t="s">
        <v>5569</v>
      </c>
      <c r="B9524" s="1">
        <v>43732</v>
      </c>
      <c r="C9524" s="1">
        <v>43738</v>
      </c>
      <c r="D9524" t="s">
        <v>21</v>
      </c>
      <c r="E9524" t="s">
        <v>1379</v>
      </c>
      <c r="F9524">
        <v>0</v>
      </c>
      <c r="G9524">
        <v>100000</v>
      </c>
      <c r="H9524">
        <v>0</v>
      </c>
      <c r="I9524">
        <v>0</v>
      </c>
      <c r="J9524">
        <v>0</v>
      </c>
      <c r="K9524">
        <v>1.133</v>
      </c>
      <c r="L9524" t="s">
        <v>16</v>
      </c>
      <c r="M9524" s="2">
        <v>113300</v>
      </c>
      <c r="N9524" s="2" t="str">
        <f>VLOOKUP(Tabla1[[#This Row],[nemo]],'Nemos y clasificaciones'!$A$2:$B$5000,2,FALSE)</f>
        <v>ISHARES U.S. UTILITIES ETF</v>
      </c>
      <c r="O9524" s="2" t="str">
        <f>VLOOKUP(Tabla1[[#This Row],[nemo]],'Nemos y clasificaciones'!$A$1:$C$3000,3,FALSE)</f>
        <v>ETF</v>
      </c>
      <c r="P9524" s="2"/>
      <c r="Q9524" s="2"/>
    </row>
    <row r="9525" spans="1:17" x14ac:dyDescent="0.25">
      <c r="A9525" t="s">
        <v>2352</v>
      </c>
      <c r="B9525" s="1">
        <v>44280</v>
      </c>
      <c r="C9525" s="1">
        <v>44286</v>
      </c>
      <c r="D9525" t="s">
        <v>21</v>
      </c>
      <c r="E9525" t="s">
        <v>1379</v>
      </c>
      <c r="F9525">
        <v>0</v>
      </c>
      <c r="G9525">
        <v>200000</v>
      </c>
      <c r="H9525">
        <v>0</v>
      </c>
      <c r="I9525">
        <v>0</v>
      </c>
      <c r="J9525">
        <v>0</v>
      </c>
      <c r="K9525">
        <v>0.55100000000000005</v>
      </c>
      <c r="L9525" t="s">
        <v>23</v>
      </c>
      <c r="M9525" s="2">
        <v>110200</v>
      </c>
      <c r="N9525" s="2" t="str">
        <f>VLOOKUP(Tabla1[[#This Row],[nemo]],'Nemos y clasificaciones'!$A$2:$B$5000,2,FALSE)</f>
        <v>ISHARES U.S. UTILITIES ETF</v>
      </c>
      <c r="O9525" s="2" t="str">
        <f>VLOOKUP(Tabla1[[#This Row],[nemo]],'Nemos y clasificaciones'!$A$1:$C$3000,3,FALSE)</f>
        <v>ETF</v>
      </c>
      <c r="P9525" s="2"/>
      <c r="Q9525" s="2"/>
    </row>
    <row r="9526" spans="1:17" x14ac:dyDescent="0.25">
      <c r="A9526" t="s">
        <v>1378</v>
      </c>
      <c r="B9526" s="1">
        <v>44357</v>
      </c>
      <c r="C9526" s="1">
        <v>44363</v>
      </c>
      <c r="D9526" t="s">
        <v>21</v>
      </c>
      <c r="E9526" t="s">
        <v>1379</v>
      </c>
      <c r="F9526">
        <v>0</v>
      </c>
      <c r="G9526">
        <v>200000</v>
      </c>
      <c r="H9526">
        <v>0</v>
      </c>
      <c r="I9526">
        <v>0</v>
      </c>
      <c r="J9526">
        <v>0</v>
      </c>
      <c r="K9526">
        <v>0.55000000000000004</v>
      </c>
      <c r="L9526" t="s">
        <v>23</v>
      </c>
      <c r="M9526" s="2">
        <v>110000</v>
      </c>
      <c r="N9526" s="2" t="str">
        <f>VLOOKUP(Tabla1[[#This Row],[nemo]],'Nemos y clasificaciones'!$A$2:$B$5000,2,FALSE)</f>
        <v>ISHARES U.S. UTILITIES ETF</v>
      </c>
      <c r="O9526" s="2" t="str">
        <f>VLOOKUP(Tabla1[[#This Row],[nemo]],'Nemos y clasificaciones'!$A$1:$C$3000,3,FALSE)</f>
        <v>ETF</v>
      </c>
      <c r="P9526" s="2"/>
      <c r="Q9526" s="2"/>
    </row>
    <row r="9527" spans="1:17" x14ac:dyDescent="0.25">
      <c r="A9527" t="s">
        <v>6781</v>
      </c>
      <c r="B9527" s="1">
        <v>43544</v>
      </c>
      <c r="C9527" s="1">
        <v>43550</v>
      </c>
      <c r="D9527" t="s">
        <v>21</v>
      </c>
      <c r="E9527" t="s">
        <v>1379</v>
      </c>
      <c r="F9527">
        <v>0</v>
      </c>
      <c r="G9527">
        <v>100000</v>
      </c>
      <c r="H9527">
        <v>0</v>
      </c>
      <c r="I9527">
        <v>0</v>
      </c>
      <c r="J9527">
        <v>0</v>
      </c>
      <c r="K9527">
        <v>1.095</v>
      </c>
      <c r="L9527" t="s">
        <v>16</v>
      </c>
      <c r="M9527" s="2">
        <v>109500</v>
      </c>
      <c r="N9527" s="2" t="str">
        <f>VLOOKUP(Tabla1[[#This Row],[nemo]],'Nemos y clasificaciones'!$A$2:$B$5000,2,FALSE)</f>
        <v>ISHARES U.S. UTILITIES ETF</v>
      </c>
      <c r="O9527" s="2" t="str">
        <f>VLOOKUP(Tabla1[[#This Row],[nemo]],'Nemos y clasificaciones'!$A$1:$C$3000,3,FALSE)</f>
        <v>ETF</v>
      </c>
      <c r="P9527" s="2"/>
      <c r="Q9527" s="2"/>
    </row>
    <row r="9528" spans="1:17" x14ac:dyDescent="0.25">
      <c r="A9528" t="s">
        <v>3969</v>
      </c>
      <c r="B9528" s="1">
        <v>43997</v>
      </c>
      <c r="C9528" s="1">
        <v>44001</v>
      </c>
      <c r="D9528" t="s">
        <v>21</v>
      </c>
      <c r="E9528" t="s">
        <v>1379</v>
      </c>
      <c r="F9528">
        <v>0</v>
      </c>
      <c r="G9528">
        <v>100000</v>
      </c>
      <c r="H9528">
        <v>0</v>
      </c>
      <c r="I9528">
        <v>0</v>
      </c>
      <c r="J9528">
        <v>0</v>
      </c>
      <c r="K9528">
        <v>1.0589999999999999</v>
      </c>
      <c r="L9528" t="s">
        <v>16</v>
      </c>
      <c r="M9528" s="2">
        <v>105900</v>
      </c>
      <c r="N9528" s="2" t="str">
        <f>VLOOKUP(Tabla1[[#This Row],[nemo]],'Nemos y clasificaciones'!$A$2:$B$5000,2,FALSE)</f>
        <v>ISHARES U.S. UTILITIES ETF</v>
      </c>
      <c r="O9528" s="2" t="str">
        <f>VLOOKUP(Tabla1[[#This Row],[nemo]],'Nemos y clasificaciones'!$A$1:$C$3000,3,FALSE)</f>
        <v>ETF</v>
      </c>
      <c r="P9528" s="2"/>
      <c r="Q9528" s="2"/>
    </row>
    <row r="9529" spans="1:17" x14ac:dyDescent="0.25">
      <c r="A9529" t="s">
        <v>11441</v>
      </c>
      <c r="B9529" s="1">
        <v>42179</v>
      </c>
      <c r="C9529" s="1">
        <v>42185</v>
      </c>
      <c r="D9529" t="s">
        <v>21</v>
      </c>
      <c r="E9529" t="s">
        <v>1379</v>
      </c>
      <c r="F9529">
        <v>0</v>
      </c>
      <c r="G9529">
        <v>100000</v>
      </c>
      <c r="H9529">
        <v>0</v>
      </c>
      <c r="I9529">
        <v>0</v>
      </c>
      <c r="J9529">
        <v>0</v>
      </c>
      <c r="K9529">
        <v>1.0549999999999999</v>
      </c>
      <c r="L9529" t="s">
        <v>16</v>
      </c>
      <c r="M9529" s="2">
        <v>105500</v>
      </c>
      <c r="N9529" s="2" t="str">
        <f>VLOOKUP(Tabla1[[#This Row],[nemo]],'Nemos y clasificaciones'!$A$2:$B$5000,2,FALSE)</f>
        <v>ISHARES U.S. UTILITIES ETF</v>
      </c>
      <c r="O9529" s="2" t="str">
        <f>VLOOKUP(Tabla1[[#This Row],[nemo]],'Nemos y clasificaciones'!$A$1:$C$3000,3,FALSE)</f>
        <v>ETF</v>
      </c>
      <c r="P9529" s="2"/>
      <c r="Q9529" s="2"/>
    </row>
    <row r="9530" spans="1:17" x14ac:dyDescent="0.25">
      <c r="A9530" t="s">
        <v>5197</v>
      </c>
      <c r="B9530" s="1">
        <v>43815</v>
      </c>
      <c r="C9530" s="1">
        <v>43819</v>
      </c>
      <c r="D9530" t="s">
        <v>21</v>
      </c>
      <c r="E9530" t="s">
        <v>1379</v>
      </c>
      <c r="F9530">
        <v>0</v>
      </c>
      <c r="G9530">
        <v>100000</v>
      </c>
      <c r="H9530">
        <v>0</v>
      </c>
      <c r="I9530">
        <v>0</v>
      </c>
      <c r="J9530">
        <v>0</v>
      </c>
      <c r="K9530">
        <v>1.018</v>
      </c>
      <c r="L9530" t="s">
        <v>16</v>
      </c>
      <c r="M9530" s="2">
        <v>101800</v>
      </c>
      <c r="N9530" s="2" t="str">
        <f>VLOOKUP(Tabla1[[#This Row],[nemo]],'Nemos y clasificaciones'!$A$2:$B$5000,2,FALSE)</f>
        <v>ISHARES U.S. UTILITIES ETF</v>
      </c>
      <c r="O9530" s="2" t="str">
        <f>VLOOKUP(Tabla1[[#This Row],[nemo]],'Nemos y clasificaciones'!$A$1:$C$3000,3,FALSE)</f>
        <v>ETF</v>
      </c>
      <c r="P9530" s="2"/>
      <c r="Q9530" s="2"/>
    </row>
    <row r="9531" spans="1:17" x14ac:dyDescent="0.25">
      <c r="A9531" t="s">
        <v>7437</v>
      </c>
      <c r="B9531" s="1">
        <v>43369</v>
      </c>
      <c r="C9531" s="1">
        <v>43375</v>
      </c>
      <c r="D9531" t="s">
        <v>21</v>
      </c>
      <c r="E9531" t="s">
        <v>1379</v>
      </c>
      <c r="F9531">
        <v>0</v>
      </c>
      <c r="G9531">
        <v>100000</v>
      </c>
      <c r="H9531">
        <v>0</v>
      </c>
      <c r="I9531">
        <v>0</v>
      </c>
      <c r="J9531">
        <v>0</v>
      </c>
      <c r="K9531">
        <v>0.99099999999999999</v>
      </c>
      <c r="L9531" t="s">
        <v>23</v>
      </c>
      <c r="M9531" s="3">
        <v>99100</v>
      </c>
      <c r="N9531" s="2" t="str">
        <f>VLOOKUP(Tabla1[[#This Row],[nemo]],'Nemos y clasificaciones'!$A$2:$B$5000,2,FALSE)</f>
        <v>ISHARES U.S. UTILITIES ETF</v>
      </c>
      <c r="O9531" s="3" t="str">
        <f>VLOOKUP(Tabla1[[#This Row],[nemo]],'Nemos y clasificaciones'!$A$1:$C$3000,3,FALSE)</f>
        <v>ETF</v>
      </c>
      <c r="P9531" s="3"/>
      <c r="Q9531" s="3"/>
    </row>
    <row r="9532" spans="1:17" x14ac:dyDescent="0.25">
      <c r="A9532" t="s">
        <v>7690</v>
      </c>
      <c r="B9532" s="1">
        <v>43277</v>
      </c>
      <c r="C9532" s="1">
        <v>43284</v>
      </c>
      <c r="D9532" t="s">
        <v>21</v>
      </c>
      <c r="E9532" t="s">
        <v>1379</v>
      </c>
      <c r="F9532">
        <v>0</v>
      </c>
      <c r="G9532">
        <v>100000</v>
      </c>
      <c r="H9532">
        <v>0</v>
      </c>
      <c r="I9532">
        <v>0</v>
      </c>
      <c r="J9532">
        <v>0</v>
      </c>
      <c r="K9532">
        <v>0.98699999999999999</v>
      </c>
      <c r="L9532" t="s">
        <v>23</v>
      </c>
      <c r="M9532" s="3">
        <v>98700</v>
      </c>
      <c r="N9532" s="2" t="str">
        <f>VLOOKUP(Tabla1[[#This Row],[nemo]],'Nemos y clasificaciones'!$A$2:$B$5000,2,FALSE)</f>
        <v>ISHARES U.S. UTILITIES ETF</v>
      </c>
      <c r="O9532" s="3" t="str">
        <f>VLOOKUP(Tabla1[[#This Row],[nemo]],'Nemos y clasificaciones'!$A$1:$C$3000,3,FALSE)</f>
        <v>ETF</v>
      </c>
      <c r="P9532" s="3"/>
      <c r="Q9532" s="3"/>
    </row>
    <row r="9533" spans="1:17" x14ac:dyDescent="0.25">
      <c r="A9533" t="s">
        <v>8465</v>
      </c>
      <c r="B9533" s="1">
        <v>43181</v>
      </c>
      <c r="C9533" s="1">
        <v>43187</v>
      </c>
      <c r="D9533" t="s">
        <v>21</v>
      </c>
      <c r="E9533" t="s">
        <v>1379</v>
      </c>
      <c r="F9533">
        <v>0</v>
      </c>
      <c r="G9533">
        <v>100000</v>
      </c>
      <c r="H9533">
        <v>0</v>
      </c>
      <c r="I9533">
        <v>0</v>
      </c>
      <c r="J9533">
        <v>0</v>
      </c>
      <c r="K9533">
        <v>0.98599999999999999</v>
      </c>
      <c r="L9533" t="s">
        <v>23</v>
      </c>
      <c r="M9533" s="3">
        <v>98600</v>
      </c>
      <c r="N9533" s="2" t="str">
        <f>VLOOKUP(Tabla1[[#This Row],[nemo]],'Nemos y clasificaciones'!$A$2:$B$5000,2,FALSE)</f>
        <v>ISHARES U.S. UTILITIES ETF</v>
      </c>
      <c r="O9533" s="3" t="str">
        <f>VLOOKUP(Tabla1[[#This Row],[nemo]],'Nemos y clasificaciones'!$A$1:$C$3000,3,FALSE)</f>
        <v>ETF</v>
      </c>
      <c r="P9533" s="3"/>
      <c r="Q9533" s="3"/>
    </row>
    <row r="9534" spans="1:17" x14ac:dyDescent="0.25">
      <c r="A9534" t="s">
        <v>9209</v>
      </c>
      <c r="B9534" s="1">
        <v>42913</v>
      </c>
      <c r="C9534" s="1">
        <v>42916</v>
      </c>
      <c r="D9534" t="s">
        <v>21</v>
      </c>
      <c r="E9534" t="s">
        <v>1379</v>
      </c>
      <c r="F9534">
        <v>0</v>
      </c>
      <c r="G9534">
        <v>100000</v>
      </c>
      <c r="H9534">
        <v>0</v>
      </c>
      <c r="I9534">
        <v>0</v>
      </c>
      <c r="J9534">
        <v>0</v>
      </c>
      <c r="K9534">
        <v>0.96499999999999997</v>
      </c>
      <c r="L9534" t="s">
        <v>23</v>
      </c>
      <c r="M9534" s="3">
        <v>96500</v>
      </c>
      <c r="N9534" s="2" t="str">
        <f>VLOOKUP(Tabla1[[#This Row],[nemo]],'Nemos y clasificaciones'!$A$2:$B$5000,2,FALSE)</f>
        <v>ISHARES U.S. UTILITIES ETF</v>
      </c>
      <c r="O9534" s="3" t="str">
        <f>VLOOKUP(Tabla1[[#This Row],[nemo]],'Nemos y clasificaciones'!$A$1:$C$3000,3,FALSE)</f>
        <v>ETF</v>
      </c>
      <c r="P9534" s="3"/>
      <c r="Q9534" s="3"/>
    </row>
    <row r="9535" spans="1:17" x14ac:dyDescent="0.25">
      <c r="A9535" t="s">
        <v>9828</v>
      </c>
      <c r="B9535" s="1">
        <v>42818</v>
      </c>
      <c r="C9535" s="1">
        <v>42824</v>
      </c>
      <c r="D9535" t="s">
        <v>21</v>
      </c>
      <c r="E9535" t="s">
        <v>1379</v>
      </c>
      <c r="F9535">
        <v>0</v>
      </c>
      <c r="G9535">
        <v>100000</v>
      </c>
      <c r="H9535">
        <v>0</v>
      </c>
      <c r="I9535">
        <v>0</v>
      </c>
      <c r="J9535">
        <v>0</v>
      </c>
      <c r="K9535">
        <v>0.96299999999999997</v>
      </c>
      <c r="L9535" t="s">
        <v>23</v>
      </c>
      <c r="M9535" s="3">
        <v>96300</v>
      </c>
      <c r="N9535" s="2" t="str">
        <f>VLOOKUP(Tabla1[[#This Row],[nemo]],'Nemos y clasificaciones'!$A$2:$B$5000,2,FALSE)</f>
        <v>ISHARES U.S. UTILITIES ETF</v>
      </c>
      <c r="O9535" s="3" t="str">
        <f>VLOOKUP(Tabla1[[#This Row],[nemo]],'Nemos y clasificaciones'!$A$1:$C$3000,3,FALSE)</f>
        <v>ETF</v>
      </c>
      <c r="P9535" s="3"/>
      <c r="Q9535" s="3"/>
    </row>
    <row r="9536" spans="1:17" x14ac:dyDescent="0.25">
      <c r="A9536" t="s">
        <v>9034</v>
      </c>
      <c r="B9536" s="1">
        <v>43004</v>
      </c>
      <c r="C9536" s="1">
        <v>43007</v>
      </c>
      <c r="D9536" t="s">
        <v>21</v>
      </c>
      <c r="E9536" t="s">
        <v>1379</v>
      </c>
      <c r="F9536">
        <v>0</v>
      </c>
      <c r="G9536">
        <v>100000</v>
      </c>
      <c r="H9536">
        <v>0</v>
      </c>
      <c r="I9536">
        <v>0</v>
      </c>
      <c r="J9536">
        <v>0</v>
      </c>
      <c r="K9536">
        <v>0.95</v>
      </c>
      <c r="L9536" t="s">
        <v>23</v>
      </c>
      <c r="M9536" s="3">
        <v>95000</v>
      </c>
      <c r="N9536" s="2" t="str">
        <f>VLOOKUP(Tabla1[[#This Row],[nemo]],'Nemos y clasificaciones'!$A$2:$B$5000,2,FALSE)</f>
        <v>ISHARES U.S. UTILITIES ETF</v>
      </c>
      <c r="O9536" s="3" t="str">
        <f>VLOOKUP(Tabla1[[#This Row],[nemo]],'Nemos y clasificaciones'!$A$1:$C$3000,3,FALSE)</f>
        <v>ETF</v>
      </c>
      <c r="P9536" s="3"/>
      <c r="Q9536" s="3"/>
    </row>
    <row r="9537" spans="1:17" x14ac:dyDescent="0.25">
      <c r="A9537" t="s">
        <v>12042</v>
      </c>
      <c r="B9537" s="1">
        <v>41997</v>
      </c>
      <c r="C9537" s="1">
        <v>42006</v>
      </c>
      <c r="D9537" t="s">
        <v>21</v>
      </c>
      <c r="E9537" t="s">
        <v>1379</v>
      </c>
      <c r="F9537">
        <v>0</v>
      </c>
      <c r="G9537">
        <v>100000</v>
      </c>
      <c r="H9537">
        <v>0</v>
      </c>
      <c r="I9537">
        <v>0</v>
      </c>
      <c r="J9537">
        <v>0</v>
      </c>
      <c r="K9537">
        <v>0.94199999999999995</v>
      </c>
      <c r="L9537" t="s">
        <v>23</v>
      </c>
      <c r="M9537" s="3">
        <v>94200</v>
      </c>
      <c r="N9537" s="2" t="str">
        <f>VLOOKUP(Tabla1[[#This Row],[nemo]],'Nemos y clasificaciones'!$A$2:$B$5000,2,FALSE)</f>
        <v>ISHARES U.S. UTILITIES ETF</v>
      </c>
      <c r="O9537" s="3" t="str">
        <f>VLOOKUP(Tabla1[[#This Row],[nemo]],'Nemos y clasificaciones'!$A$1:$C$3000,3,FALSE)</f>
        <v>ETF</v>
      </c>
      <c r="P9537" s="3"/>
      <c r="Q9537" s="3"/>
    </row>
    <row r="9538" spans="1:17" x14ac:dyDescent="0.25">
      <c r="A9538" t="s">
        <v>10225</v>
      </c>
      <c r="B9538" s="1">
        <v>42639</v>
      </c>
      <c r="C9538" s="1">
        <v>42643</v>
      </c>
      <c r="D9538" t="s">
        <v>21</v>
      </c>
      <c r="E9538" t="s">
        <v>1379</v>
      </c>
      <c r="F9538">
        <v>0</v>
      </c>
      <c r="G9538">
        <v>100000</v>
      </c>
      <c r="H9538">
        <v>0</v>
      </c>
      <c r="I9538">
        <v>0</v>
      </c>
      <c r="J9538">
        <v>0</v>
      </c>
      <c r="K9538">
        <v>0.91500000000000004</v>
      </c>
      <c r="L9538" t="s">
        <v>23</v>
      </c>
      <c r="M9538" s="3">
        <v>91500</v>
      </c>
      <c r="N9538" s="2" t="str">
        <f>VLOOKUP(Tabla1[[#This Row],[nemo]],'Nemos y clasificaciones'!$A$2:$B$5000,2,FALSE)</f>
        <v>ISHARES U.S. UTILITIES ETF</v>
      </c>
      <c r="O9538" s="3" t="str">
        <f>VLOOKUP(Tabla1[[#This Row],[nemo]],'Nemos y clasificaciones'!$A$1:$C$3000,3,FALSE)</f>
        <v>ETF</v>
      </c>
      <c r="P9538" s="3"/>
      <c r="Q9538" s="3"/>
    </row>
    <row r="9539" spans="1:17" x14ac:dyDescent="0.25">
      <c r="A9539" t="s">
        <v>10409</v>
      </c>
      <c r="B9539" s="1">
        <v>42542</v>
      </c>
      <c r="C9539" s="1">
        <v>42549</v>
      </c>
      <c r="D9539" t="s">
        <v>21</v>
      </c>
      <c r="E9539" t="s">
        <v>1379</v>
      </c>
      <c r="F9539">
        <v>0</v>
      </c>
      <c r="G9539">
        <v>100000</v>
      </c>
      <c r="H9539">
        <v>0</v>
      </c>
      <c r="I9539">
        <v>0</v>
      </c>
      <c r="J9539">
        <v>0</v>
      </c>
      <c r="K9539">
        <v>0.9</v>
      </c>
      <c r="L9539" t="s">
        <v>23</v>
      </c>
      <c r="M9539" s="3">
        <v>90000</v>
      </c>
      <c r="N9539" s="2" t="str">
        <f>VLOOKUP(Tabla1[[#This Row],[nemo]],'Nemos y clasificaciones'!$A$2:$B$5000,2,FALSE)</f>
        <v>ISHARES U.S. UTILITIES ETF</v>
      </c>
      <c r="O9539" s="3" t="str">
        <f>VLOOKUP(Tabla1[[#This Row],[nemo]],'Nemos y clasificaciones'!$A$1:$C$3000,3,FALSE)</f>
        <v>ETF</v>
      </c>
      <c r="P9539" s="3"/>
      <c r="Q9539" s="3"/>
    </row>
    <row r="9540" spans="1:17" x14ac:dyDescent="0.25">
      <c r="A9540" t="s">
        <v>11879</v>
      </c>
      <c r="B9540" s="1">
        <v>42088</v>
      </c>
      <c r="C9540" s="1">
        <v>42094</v>
      </c>
      <c r="D9540" t="s">
        <v>21</v>
      </c>
      <c r="E9540" t="s">
        <v>1379</v>
      </c>
      <c r="F9540">
        <v>0</v>
      </c>
      <c r="G9540">
        <v>100000</v>
      </c>
      <c r="H9540">
        <v>0</v>
      </c>
      <c r="I9540">
        <v>0</v>
      </c>
      <c r="J9540">
        <v>0</v>
      </c>
      <c r="K9540">
        <v>0.89600000000000002</v>
      </c>
      <c r="L9540" t="s">
        <v>23</v>
      </c>
      <c r="M9540" s="3">
        <v>89600</v>
      </c>
      <c r="N9540" s="2" t="str">
        <f>VLOOKUP(Tabla1[[#This Row],[nemo]],'Nemos y clasificaciones'!$A$2:$B$5000,2,FALSE)</f>
        <v>ISHARES U.S. UTILITIES ETF</v>
      </c>
      <c r="O9540" s="3" t="str">
        <f>VLOOKUP(Tabla1[[#This Row],[nemo]],'Nemos y clasificaciones'!$A$1:$C$3000,3,FALSE)</f>
        <v>ETF</v>
      </c>
      <c r="P9540" s="3"/>
      <c r="Q9540" s="3"/>
    </row>
    <row r="9541" spans="1:17" x14ac:dyDescent="0.25">
      <c r="A9541" t="s">
        <v>10867</v>
      </c>
      <c r="B9541" s="1">
        <v>42452</v>
      </c>
      <c r="C9541" s="1">
        <v>42459</v>
      </c>
      <c r="D9541" t="s">
        <v>21</v>
      </c>
      <c r="E9541" t="s">
        <v>1379</v>
      </c>
      <c r="F9541">
        <v>0</v>
      </c>
      <c r="G9541">
        <v>100000</v>
      </c>
      <c r="H9541">
        <v>0</v>
      </c>
      <c r="I9541">
        <v>0</v>
      </c>
      <c r="J9541">
        <v>0</v>
      </c>
      <c r="K9541">
        <v>0.89400000000000002</v>
      </c>
      <c r="L9541" t="s">
        <v>23</v>
      </c>
      <c r="M9541" s="3">
        <v>89400</v>
      </c>
      <c r="N9541" s="2" t="str">
        <f>VLOOKUP(Tabla1[[#This Row],[nemo]],'Nemos y clasificaciones'!$A$2:$B$5000,2,FALSE)</f>
        <v>ISHARES U.S. UTILITIES ETF</v>
      </c>
      <c r="O9541" s="3" t="str">
        <f>VLOOKUP(Tabla1[[#This Row],[nemo]],'Nemos y clasificaciones'!$A$1:$C$3000,3,FALSE)</f>
        <v>ETF</v>
      </c>
      <c r="P9541" s="3"/>
      <c r="Q9541" s="3"/>
    </row>
    <row r="9542" spans="1:17" x14ac:dyDescent="0.25">
      <c r="A9542" t="s">
        <v>11242</v>
      </c>
      <c r="B9542" s="1">
        <v>42272</v>
      </c>
      <c r="C9542" s="1">
        <v>42278</v>
      </c>
      <c r="D9542" t="s">
        <v>21</v>
      </c>
      <c r="E9542" t="s">
        <v>1379</v>
      </c>
      <c r="F9542">
        <v>0</v>
      </c>
      <c r="G9542">
        <v>100000</v>
      </c>
      <c r="H9542">
        <v>0</v>
      </c>
      <c r="I9542">
        <v>0</v>
      </c>
      <c r="J9542">
        <v>0</v>
      </c>
      <c r="K9542">
        <v>0.86899999999999999</v>
      </c>
      <c r="L9542" t="s">
        <v>23</v>
      </c>
      <c r="M9542" s="3">
        <v>86900</v>
      </c>
      <c r="N9542" s="2" t="str">
        <f>VLOOKUP(Tabla1[[#This Row],[nemo]],'Nemos y clasificaciones'!$A$2:$B$5000,2,FALSE)</f>
        <v>ISHARES U.S. UTILITIES ETF</v>
      </c>
      <c r="O9542" s="3" t="str">
        <f>VLOOKUP(Tabla1[[#This Row],[nemo]],'Nemos y clasificaciones'!$A$1:$C$3000,3,FALSE)</f>
        <v>ETF</v>
      </c>
      <c r="P9542" s="3"/>
      <c r="Q9542" s="3"/>
    </row>
    <row r="9543" spans="1:17" x14ac:dyDescent="0.25">
      <c r="A9543" t="s">
        <v>7145</v>
      </c>
      <c r="B9543" s="1">
        <v>43451</v>
      </c>
      <c r="C9543" s="1">
        <v>43455</v>
      </c>
      <c r="D9543" t="s">
        <v>21</v>
      </c>
      <c r="E9543" t="s">
        <v>1379</v>
      </c>
      <c r="F9543">
        <v>0</v>
      </c>
      <c r="G9543">
        <v>100000</v>
      </c>
      <c r="H9543">
        <v>0</v>
      </c>
      <c r="I9543">
        <v>0</v>
      </c>
      <c r="J9543">
        <v>0</v>
      </c>
      <c r="K9543">
        <v>0.79800000000000004</v>
      </c>
      <c r="L9543" t="s">
        <v>23</v>
      </c>
      <c r="M9543" s="3">
        <v>79800</v>
      </c>
      <c r="N9543" s="2" t="str">
        <f>VLOOKUP(Tabla1[[#This Row],[nemo]],'Nemos y clasificaciones'!$A$2:$B$5000,2,FALSE)</f>
        <v>ISHARES U.S. UTILITIES ETF</v>
      </c>
      <c r="O9543" s="3" t="str">
        <f>VLOOKUP(Tabla1[[#This Row],[nemo]],'Nemos y clasificaciones'!$A$1:$C$3000,3,FALSE)</f>
        <v>ETF</v>
      </c>
      <c r="P9543" s="3"/>
      <c r="Q9543" s="3"/>
    </row>
    <row r="9544" spans="1:17" x14ac:dyDescent="0.25">
      <c r="A9544" t="s">
        <v>8773</v>
      </c>
      <c r="B9544" s="1">
        <v>43088</v>
      </c>
      <c r="C9544" s="1">
        <v>43095</v>
      </c>
      <c r="D9544" t="s">
        <v>21</v>
      </c>
      <c r="E9544" t="s">
        <v>1379</v>
      </c>
      <c r="F9544">
        <v>0</v>
      </c>
      <c r="G9544">
        <v>100000</v>
      </c>
      <c r="H9544">
        <v>0</v>
      </c>
      <c r="I9544">
        <v>0</v>
      </c>
      <c r="J9544">
        <v>0</v>
      </c>
      <c r="K9544">
        <v>0.6</v>
      </c>
      <c r="L9544" t="s">
        <v>23</v>
      </c>
      <c r="M9544" s="3">
        <v>60000</v>
      </c>
      <c r="N9544" s="2" t="str">
        <f>VLOOKUP(Tabla1[[#This Row],[nemo]],'Nemos y clasificaciones'!$A$2:$B$5000,2,FALSE)</f>
        <v>ISHARES U.S. UTILITIES ETF</v>
      </c>
      <c r="O9544" s="3" t="str">
        <f>VLOOKUP(Tabla1[[#This Row],[nemo]],'Nemos y clasificaciones'!$A$1:$C$3000,3,FALSE)</f>
        <v>ETF</v>
      </c>
      <c r="P9544" s="3"/>
      <c r="Q9544" s="3"/>
    </row>
    <row r="9545" spans="1:17" x14ac:dyDescent="0.25">
      <c r="A9545" t="s">
        <v>5071</v>
      </c>
      <c r="B9545" s="1">
        <v>43822</v>
      </c>
      <c r="C9545" s="1">
        <v>43829</v>
      </c>
      <c r="D9545" t="s">
        <v>21</v>
      </c>
      <c r="E9545" t="s">
        <v>2861</v>
      </c>
      <c r="F9545">
        <v>0</v>
      </c>
      <c r="G9545">
        <v>100000</v>
      </c>
      <c r="H9545">
        <v>0</v>
      </c>
      <c r="I9545">
        <v>0</v>
      </c>
      <c r="J9545">
        <v>0</v>
      </c>
      <c r="K9545">
        <v>0.47199999999999998</v>
      </c>
      <c r="L9545" t="s">
        <v>23</v>
      </c>
      <c r="M9545" s="3">
        <v>47200</v>
      </c>
      <c r="N9545" s="2" t="str">
        <f>VLOOKUP(Tabla1[[#This Row],[nemo]],'Nemos y clasificaciones'!$A$2:$B$5000,2,FALSE)</f>
        <v>VANECK INDONESIA INDEX ETF</v>
      </c>
      <c r="O9545" s="3" t="str">
        <f>VLOOKUP(Tabla1[[#This Row],[nemo]],'Nemos y clasificaciones'!$A$1:$C$3000,3,FALSE)</f>
        <v>ETF</v>
      </c>
      <c r="P9545" s="3"/>
      <c r="Q9545" s="3"/>
    </row>
    <row r="9546" spans="1:17" x14ac:dyDescent="0.25">
      <c r="A9546" t="s">
        <v>5660</v>
      </c>
      <c r="B9546" s="1">
        <v>43087</v>
      </c>
      <c r="C9546" s="1">
        <v>43091</v>
      </c>
      <c r="D9546" t="s">
        <v>21</v>
      </c>
      <c r="E9546" t="s">
        <v>2861</v>
      </c>
      <c r="F9546">
        <v>0</v>
      </c>
      <c r="G9546">
        <v>100000</v>
      </c>
      <c r="H9546">
        <v>0</v>
      </c>
      <c r="I9546">
        <v>0</v>
      </c>
      <c r="J9546">
        <v>0</v>
      </c>
      <c r="K9546">
        <v>0.46</v>
      </c>
      <c r="L9546" t="s">
        <v>23</v>
      </c>
      <c r="M9546" s="3">
        <v>46000</v>
      </c>
      <c r="N9546" s="2" t="str">
        <f>VLOOKUP(Tabla1[[#This Row],[nemo]],'Nemos y clasificaciones'!$A$2:$B$5000,2,FALSE)</f>
        <v>VANECK INDONESIA INDEX ETF</v>
      </c>
      <c r="O9546" s="3" t="str">
        <f>VLOOKUP(Tabla1[[#This Row],[nemo]],'Nemos y clasificaciones'!$A$1:$C$3000,3,FALSE)</f>
        <v>ETF</v>
      </c>
      <c r="P9546" s="3"/>
      <c r="Q9546" s="3"/>
    </row>
    <row r="9547" spans="1:17" x14ac:dyDescent="0.25">
      <c r="A9547" t="s">
        <v>11088</v>
      </c>
      <c r="B9547" s="1">
        <v>42359</v>
      </c>
      <c r="C9547" s="1">
        <v>42366</v>
      </c>
      <c r="D9547" t="s">
        <v>21</v>
      </c>
      <c r="E9547" t="s">
        <v>2861</v>
      </c>
      <c r="F9547">
        <v>0</v>
      </c>
      <c r="G9547">
        <v>100000</v>
      </c>
      <c r="H9547">
        <v>0</v>
      </c>
      <c r="I9547">
        <v>0</v>
      </c>
      <c r="J9547">
        <v>0</v>
      </c>
      <c r="K9547">
        <v>0.44800000000000001</v>
      </c>
      <c r="L9547" t="s">
        <v>23</v>
      </c>
      <c r="M9547" s="3">
        <v>44800</v>
      </c>
      <c r="N9547" s="2" t="str">
        <f>VLOOKUP(Tabla1[[#This Row],[nemo]],'Nemos y clasificaciones'!$A$2:$B$5000,2,FALSE)</f>
        <v>VANECK INDONESIA INDEX ETF</v>
      </c>
      <c r="O9547" s="3" t="str">
        <f>VLOOKUP(Tabla1[[#This Row],[nemo]],'Nemos y clasificaciones'!$A$1:$C$3000,3,FALSE)</f>
        <v>ETF</v>
      </c>
      <c r="P9547" s="3"/>
      <c r="Q9547" s="3"/>
    </row>
    <row r="9548" spans="1:17" x14ac:dyDescent="0.25">
      <c r="A9548" t="s">
        <v>2860</v>
      </c>
      <c r="B9548" s="1">
        <v>44186</v>
      </c>
      <c r="C9548" s="1">
        <v>44193</v>
      </c>
      <c r="D9548" t="s">
        <v>21</v>
      </c>
      <c r="E9548" t="s">
        <v>2861</v>
      </c>
      <c r="F9548">
        <v>0</v>
      </c>
      <c r="G9548">
        <v>100000</v>
      </c>
      <c r="H9548">
        <v>0</v>
      </c>
      <c r="I9548">
        <v>0</v>
      </c>
      <c r="J9548">
        <v>0</v>
      </c>
      <c r="K9548">
        <v>0.34300000000000003</v>
      </c>
      <c r="L9548" t="s">
        <v>23</v>
      </c>
      <c r="M9548" s="3">
        <v>34300</v>
      </c>
      <c r="N9548" s="2" t="str">
        <f>VLOOKUP(Tabla1[[#This Row],[nemo]],'Nemos y clasificaciones'!$A$2:$B$5000,2,FALSE)</f>
        <v>VANECK INDONESIA INDEX ETF</v>
      </c>
      <c r="O9548" s="3" t="str">
        <f>VLOOKUP(Tabla1[[#This Row],[nemo]],'Nemos y clasificaciones'!$A$1:$C$3000,3,FALSE)</f>
        <v>ETF</v>
      </c>
      <c r="P9548" s="3"/>
      <c r="Q9548" s="3"/>
    </row>
    <row r="9549" spans="1:17" x14ac:dyDescent="0.25">
      <c r="A9549" t="s">
        <v>10092</v>
      </c>
      <c r="B9549" s="1">
        <v>42723</v>
      </c>
      <c r="C9549" s="1">
        <v>42727</v>
      </c>
      <c r="D9549" t="s">
        <v>21</v>
      </c>
      <c r="E9549" t="s">
        <v>2861</v>
      </c>
      <c r="F9549">
        <v>0</v>
      </c>
      <c r="G9549">
        <v>100000</v>
      </c>
      <c r="H9549">
        <v>0</v>
      </c>
      <c r="I9549">
        <v>0</v>
      </c>
      <c r="J9549">
        <v>0</v>
      </c>
      <c r="K9549">
        <v>0.247</v>
      </c>
      <c r="L9549" t="s">
        <v>23</v>
      </c>
      <c r="M9549" s="3">
        <v>24700</v>
      </c>
      <c r="N9549" s="2" t="str">
        <f>VLOOKUP(Tabla1[[#This Row],[nemo]],'Nemos y clasificaciones'!$A$2:$B$5000,2,FALSE)</f>
        <v>VANECK INDONESIA INDEX ETF</v>
      </c>
      <c r="O9549" s="3" t="str">
        <f>VLOOKUP(Tabla1[[#This Row],[nemo]],'Nemos y clasificaciones'!$A$1:$C$3000,3,FALSE)</f>
        <v>ETF</v>
      </c>
      <c r="P9549" s="3"/>
      <c r="Q9549" s="3"/>
    </row>
    <row r="9550" spans="1:17" x14ac:dyDescent="0.25">
      <c r="A9550" t="s">
        <v>5688</v>
      </c>
      <c r="B9550" s="1">
        <v>43678</v>
      </c>
      <c r="C9550" s="1">
        <v>43684</v>
      </c>
      <c r="D9550" t="s">
        <v>21</v>
      </c>
      <c r="E9550" t="s">
        <v>293</v>
      </c>
      <c r="F9550">
        <v>0</v>
      </c>
      <c r="G9550">
        <v>1000000</v>
      </c>
      <c r="H9550">
        <v>0</v>
      </c>
      <c r="I9550">
        <v>0</v>
      </c>
      <c r="J9550">
        <v>0</v>
      </c>
      <c r="K9550">
        <v>0.28000000000000003</v>
      </c>
      <c r="L9550" t="s">
        <v>23</v>
      </c>
      <c r="M9550" s="2">
        <v>280000</v>
      </c>
      <c r="N9550" s="2" t="str">
        <f>VLOOKUP(Tabla1[[#This Row],[nemo]],'Nemos y clasificaciones'!$A$2:$B$5000,2,FALSE)</f>
        <v>ISHARES 7-10 YEAR TREASURY BOND ETF</v>
      </c>
      <c r="O9550" s="2" t="str">
        <f>VLOOKUP(Tabla1[[#This Row],[nemo]],'Nemos y clasificaciones'!$A$1:$C$3000,3,FALSE)</f>
        <v>ETF</v>
      </c>
      <c r="P9550" s="2"/>
      <c r="Q9550" s="2"/>
    </row>
    <row r="9551" spans="1:17" x14ac:dyDescent="0.25">
      <c r="A9551" t="s">
        <v>5686</v>
      </c>
      <c r="B9551" s="1">
        <v>43711</v>
      </c>
      <c r="C9551" s="1">
        <v>43717</v>
      </c>
      <c r="D9551" t="s">
        <v>21</v>
      </c>
      <c r="E9551" t="s">
        <v>293</v>
      </c>
      <c r="F9551">
        <v>0</v>
      </c>
      <c r="G9551">
        <v>1000000</v>
      </c>
      <c r="H9551">
        <v>0</v>
      </c>
      <c r="I9551">
        <v>0</v>
      </c>
      <c r="J9551">
        <v>0</v>
      </c>
      <c r="K9551">
        <v>0.27</v>
      </c>
      <c r="L9551" t="s">
        <v>23</v>
      </c>
      <c r="M9551" s="2">
        <v>270000</v>
      </c>
      <c r="N9551" s="2" t="str">
        <f>VLOOKUP(Tabla1[[#This Row],[nemo]],'Nemos y clasificaciones'!$A$2:$B$5000,2,FALSE)</f>
        <v>ISHARES 7-10 YEAR TREASURY BOND ETF</v>
      </c>
      <c r="O9551" s="2" t="str">
        <f>VLOOKUP(Tabla1[[#This Row],[nemo]],'Nemos y clasificaciones'!$A$1:$C$3000,3,FALSE)</f>
        <v>ETF</v>
      </c>
      <c r="P9551" s="2"/>
      <c r="Q9551" s="2"/>
    </row>
    <row r="9552" spans="1:17" x14ac:dyDescent="0.25">
      <c r="A9552" t="s">
        <v>6900</v>
      </c>
      <c r="B9552" s="1">
        <v>43497</v>
      </c>
      <c r="C9552" s="1">
        <v>43503</v>
      </c>
      <c r="D9552" t="s">
        <v>21</v>
      </c>
      <c r="E9552" t="s">
        <v>293</v>
      </c>
      <c r="F9552">
        <v>0</v>
      </c>
      <c r="G9552">
        <v>1000000</v>
      </c>
      <c r="H9552">
        <v>0</v>
      </c>
      <c r="I9552">
        <v>0</v>
      </c>
      <c r="J9552">
        <v>0</v>
      </c>
      <c r="K9552">
        <v>0.22</v>
      </c>
      <c r="L9552" t="s">
        <v>23</v>
      </c>
      <c r="M9552" s="2">
        <v>220000</v>
      </c>
      <c r="N9552" s="2" t="str">
        <f>VLOOKUP(Tabla1[[#This Row],[nemo]],'Nemos y clasificaciones'!$A$2:$B$5000,2,FALSE)</f>
        <v>ISHARES 7-10 YEAR TREASURY BOND ETF</v>
      </c>
      <c r="O9552" s="2" t="str">
        <f>VLOOKUP(Tabla1[[#This Row],[nemo]],'Nemos y clasificaciones'!$A$1:$C$3000,3,FALSE)</f>
        <v>ETF</v>
      </c>
      <c r="P9552" s="2"/>
      <c r="Q9552" s="2"/>
    </row>
    <row r="9553" spans="1:17" x14ac:dyDescent="0.25">
      <c r="A9553" t="s">
        <v>6712</v>
      </c>
      <c r="B9553" s="1">
        <v>43556</v>
      </c>
      <c r="C9553" s="1">
        <v>43560</v>
      </c>
      <c r="D9553" t="s">
        <v>21</v>
      </c>
      <c r="E9553" t="s">
        <v>293</v>
      </c>
      <c r="F9553">
        <v>0</v>
      </c>
      <c r="G9553">
        <v>1000000</v>
      </c>
      <c r="H9553">
        <v>0</v>
      </c>
      <c r="I9553">
        <v>0</v>
      </c>
      <c r="J9553">
        <v>0</v>
      </c>
      <c r="K9553">
        <v>0.218</v>
      </c>
      <c r="L9553" t="s">
        <v>23</v>
      </c>
      <c r="M9553" s="2">
        <v>218000</v>
      </c>
      <c r="N9553" s="2" t="str">
        <f>VLOOKUP(Tabla1[[#This Row],[nemo]],'Nemos y clasificaciones'!$A$2:$B$5000,2,FALSE)</f>
        <v>ISHARES 7-10 YEAR TREASURY BOND ETF</v>
      </c>
      <c r="O9553" s="2" t="str">
        <f>VLOOKUP(Tabla1[[#This Row],[nemo]],'Nemos y clasificaciones'!$A$1:$C$3000,3,FALSE)</f>
        <v>ETF</v>
      </c>
      <c r="P9553" s="2"/>
      <c r="Q9553" s="2"/>
    </row>
    <row r="9554" spans="1:17" x14ac:dyDescent="0.25">
      <c r="A9554" t="s">
        <v>7336</v>
      </c>
      <c r="B9554" s="1">
        <v>43407</v>
      </c>
      <c r="C9554" s="1">
        <v>43411</v>
      </c>
      <c r="D9554" t="s">
        <v>21</v>
      </c>
      <c r="E9554" t="s">
        <v>293</v>
      </c>
      <c r="F9554">
        <v>0</v>
      </c>
      <c r="G9554">
        <v>1000000</v>
      </c>
      <c r="H9554">
        <v>0</v>
      </c>
      <c r="I9554">
        <v>0</v>
      </c>
      <c r="J9554">
        <v>0</v>
      </c>
      <c r="K9554">
        <v>0.216</v>
      </c>
      <c r="L9554" t="s">
        <v>23</v>
      </c>
      <c r="M9554" s="2">
        <v>216000</v>
      </c>
      <c r="N9554" s="2" t="str">
        <f>VLOOKUP(Tabla1[[#This Row],[nemo]],'Nemos y clasificaciones'!$A$2:$B$5000,2,FALSE)</f>
        <v>ISHARES 7-10 YEAR TREASURY BOND ETF</v>
      </c>
      <c r="O9554" s="2" t="str">
        <f>VLOOKUP(Tabla1[[#This Row],[nemo]],'Nemos y clasificaciones'!$A$1:$C$3000,3,FALSE)</f>
        <v>ETF</v>
      </c>
      <c r="P9554" s="2"/>
      <c r="Q9554" s="2"/>
    </row>
    <row r="9555" spans="1:17" x14ac:dyDescent="0.25">
      <c r="A9555" t="s">
        <v>6189</v>
      </c>
      <c r="B9555" s="1">
        <v>43619</v>
      </c>
      <c r="C9555" s="1">
        <v>43623</v>
      </c>
      <c r="D9555" t="s">
        <v>21</v>
      </c>
      <c r="E9555" t="s">
        <v>293</v>
      </c>
      <c r="F9555">
        <v>0</v>
      </c>
      <c r="G9555">
        <v>1000000</v>
      </c>
      <c r="H9555">
        <v>0</v>
      </c>
      <c r="I9555">
        <v>0</v>
      </c>
      <c r="J9555">
        <v>0</v>
      </c>
      <c r="K9555">
        <v>0.21299999999999999</v>
      </c>
      <c r="L9555" t="s">
        <v>23</v>
      </c>
      <c r="M9555" s="2">
        <v>213000</v>
      </c>
      <c r="N9555" s="2" t="str">
        <f>VLOOKUP(Tabla1[[#This Row],[nemo]],'Nemos y clasificaciones'!$A$2:$B$5000,2,FALSE)</f>
        <v>ISHARES 7-10 YEAR TREASURY BOND ETF</v>
      </c>
      <c r="O9555" s="2" t="str">
        <f>VLOOKUP(Tabla1[[#This Row],[nemo]],'Nemos y clasificaciones'!$A$1:$C$3000,3,FALSE)</f>
        <v>ETF</v>
      </c>
      <c r="P9555" s="2"/>
      <c r="Q9555" s="2"/>
    </row>
    <row r="9556" spans="1:17" x14ac:dyDescent="0.25">
      <c r="A9556" t="s">
        <v>7130</v>
      </c>
      <c r="B9556" s="1">
        <v>43452</v>
      </c>
      <c r="C9556" s="1">
        <v>43458</v>
      </c>
      <c r="D9556" t="s">
        <v>21</v>
      </c>
      <c r="E9556" t="s">
        <v>293</v>
      </c>
      <c r="F9556">
        <v>0</v>
      </c>
      <c r="G9556">
        <v>1000000</v>
      </c>
      <c r="H9556">
        <v>0</v>
      </c>
      <c r="I9556">
        <v>0</v>
      </c>
      <c r="J9556">
        <v>0</v>
      </c>
      <c r="K9556">
        <v>0.21299999999999999</v>
      </c>
      <c r="L9556" t="s">
        <v>23</v>
      </c>
      <c r="M9556" s="2">
        <v>213000</v>
      </c>
      <c r="N9556" s="2" t="str">
        <f>VLOOKUP(Tabla1[[#This Row],[nemo]],'Nemos y clasificaciones'!$A$2:$B$5000,2,FALSE)</f>
        <v>ISHARES 7-10 YEAR TREASURY BOND ETF</v>
      </c>
      <c r="O9556" s="2" t="str">
        <f>VLOOKUP(Tabla1[[#This Row],[nemo]],'Nemos y clasificaciones'!$A$1:$C$3000,3,FALSE)</f>
        <v>ETF</v>
      </c>
      <c r="P9556" s="2"/>
      <c r="Q9556" s="2"/>
    </row>
    <row r="9557" spans="1:17" x14ac:dyDescent="0.25">
      <c r="A9557" t="s">
        <v>6552</v>
      </c>
      <c r="B9557" s="1">
        <v>43585</v>
      </c>
      <c r="C9557" s="1">
        <v>43592</v>
      </c>
      <c r="D9557" t="s">
        <v>21</v>
      </c>
      <c r="E9557" t="s">
        <v>293</v>
      </c>
      <c r="F9557">
        <v>0</v>
      </c>
      <c r="G9557">
        <v>1000000</v>
      </c>
      <c r="H9557">
        <v>0</v>
      </c>
      <c r="I9557">
        <v>0</v>
      </c>
      <c r="J9557">
        <v>0</v>
      </c>
      <c r="K9557">
        <v>0.21199999999999999</v>
      </c>
      <c r="L9557" t="s">
        <v>23</v>
      </c>
      <c r="M9557" s="2">
        <v>212000</v>
      </c>
      <c r="N9557" s="2" t="str">
        <f>VLOOKUP(Tabla1[[#This Row],[nemo]],'Nemos y clasificaciones'!$A$2:$B$5000,2,FALSE)</f>
        <v>ISHARES 7-10 YEAR TREASURY BOND ETF</v>
      </c>
      <c r="O9557" s="2" t="str">
        <f>VLOOKUP(Tabla1[[#This Row],[nemo]],'Nemos y clasificaciones'!$A$1:$C$3000,3,FALSE)</f>
        <v>ETF</v>
      </c>
      <c r="P9557" s="2"/>
      <c r="Q9557" s="2"/>
    </row>
    <row r="9558" spans="1:17" x14ac:dyDescent="0.25">
      <c r="A9558" t="s">
        <v>7248</v>
      </c>
      <c r="B9558" s="1">
        <v>43437</v>
      </c>
      <c r="C9558" s="1">
        <v>43441</v>
      </c>
      <c r="D9558" t="s">
        <v>21</v>
      </c>
      <c r="E9558" t="s">
        <v>293</v>
      </c>
      <c r="F9558">
        <v>0</v>
      </c>
      <c r="G9558">
        <v>1000000</v>
      </c>
      <c r="H9558">
        <v>0</v>
      </c>
      <c r="I9558">
        <v>0</v>
      </c>
      <c r="J9558">
        <v>0</v>
      </c>
      <c r="K9558">
        <v>0.21199999999999999</v>
      </c>
      <c r="L9558" t="s">
        <v>23</v>
      </c>
      <c r="M9558" s="2">
        <v>212000</v>
      </c>
      <c r="N9558" s="2" t="str">
        <f>VLOOKUP(Tabla1[[#This Row],[nemo]],'Nemos y clasificaciones'!$A$2:$B$5000,2,FALSE)</f>
        <v>ISHARES 7-10 YEAR TREASURY BOND ETF</v>
      </c>
      <c r="O9558" s="2" t="str">
        <f>VLOOKUP(Tabla1[[#This Row],[nemo]],'Nemos y clasificaciones'!$A$1:$C$3000,3,FALSE)</f>
        <v>ETF</v>
      </c>
      <c r="P9558" s="2"/>
      <c r="Q9558" s="2"/>
    </row>
    <row r="9559" spans="1:17" x14ac:dyDescent="0.25">
      <c r="A9559" t="s">
        <v>7537</v>
      </c>
      <c r="B9559" s="1">
        <v>43347</v>
      </c>
      <c r="C9559" s="1">
        <v>43353</v>
      </c>
      <c r="D9559" t="s">
        <v>21</v>
      </c>
      <c r="E9559" t="s">
        <v>293</v>
      </c>
      <c r="F9559">
        <v>0</v>
      </c>
      <c r="G9559">
        <v>1000000</v>
      </c>
      <c r="H9559">
        <v>0</v>
      </c>
      <c r="I9559">
        <v>0</v>
      </c>
      <c r="J9559">
        <v>0</v>
      </c>
      <c r="K9559">
        <v>0.20599999999999999</v>
      </c>
      <c r="L9559" t="s">
        <v>23</v>
      </c>
      <c r="M9559" s="2">
        <v>206000</v>
      </c>
      <c r="N9559" s="2" t="str">
        <f>VLOOKUP(Tabla1[[#This Row],[nemo]],'Nemos y clasificaciones'!$A$2:$B$5000,2,FALSE)</f>
        <v>ISHARES 7-10 YEAR TREASURY BOND ETF</v>
      </c>
      <c r="O9559" s="2" t="str">
        <f>VLOOKUP(Tabla1[[#This Row],[nemo]],'Nemos y clasificaciones'!$A$1:$C$3000,3,FALSE)</f>
        <v>ETF</v>
      </c>
      <c r="P9559" s="2"/>
      <c r="Q9559" s="2"/>
    </row>
    <row r="9560" spans="1:17" x14ac:dyDescent="0.25">
      <c r="A9560" t="s">
        <v>7428</v>
      </c>
      <c r="B9560" s="1">
        <v>43374</v>
      </c>
      <c r="C9560" s="1">
        <v>43378</v>
      </c>
      <c r="D9560" t="s">
        <v>21</v>
      </c>
      <c r="E9560" t="s">
        <v>293</v>
      </c>
      <c r="F9560">
        <v>0</v>
      </c>
      <c r="G9560">
        <v>1000000</v>
      </c>
      <c r="H9560">
        <v>0</v>
      </c>
      <c r="I9560">
        <v>0</v>
      </c>
      <c r="J9560">
        <v>0</v>
      </c>
      <c r="K9560">
        <v>0.20399999999999999</v>
      </c>
      <c r="L9560" t="s">
        <v>23</v>
      </c>
      <c r="M9560" s="2">
        <v>204000</v>
      </c>
      <c r="N9560" s="2" t="str">
        <f>VLOOKUP(Tabla1[[#This Row],[nemo]],'Nemos y clasificaciones'!$A$2:$B$5000,2,FALSE)</f>
        <v>ISHARES 7-10 YEAR TREASURY BOND ETF</v>
      </c>
      <c r="O9560" s="2" t="str">
        <f>VLOOKUP(Tabla1[[#This Row],[nemo]],'Nemos y clasificaciones'!$A$1:$C$3000,3,FALSE)</f>
        <v>ETF</v>
      </c>
      <c r="P9560" s="2"/>
      <c r="Q9560" s="2"/>
    </row>
    <row r="9561" spans="1:17" x14ac:dyDescent="0.25">
      <c r="A9561" t="s">
        <v>7991</v>
      </c>
      <c r="B9561" s="1">
        <v>43252</v>
      </c>
      <c r="C9561" s="1">
        <v>43258</v>
      </c>
      <c r="D9561" t="s">
        <v>21</v>
      </c>
      <c r="E9561" t="s">
        <v>293</v>
      </c>
      <c r="F9561">
        <v>0</v>
      </c>
      <c r="G9561">
        <v>1000000</v>
      </c>
      <c r="H9561">
        <v>0</v>
      </c>
      <c r="I9561">
        <v>0</v>
      </c>
      <c r="J9561">
        <v>0</v>
      </c>
      <c r="K9561">
        <v>0.20200000000000001</v>
      </c>
      <c r="L9561" t="s">
        <v>23</v>
      </c>
      <c r="M9561" s="2">
        <v>202000</v>
      </c>
      <c r="N9561" s="2" t="str">
        <f>VLOOKUP(Tabla1[[#This Row],[nemo]],'Nemos y clasificaciones'!$A$2:$B$5000,2,FALSE)</f>
        <v>ISHARES 7-10 YEAR TREASURY BOND ETF</v>
      </c>
      <c r="O9561" s="2" t="str">
        <f>VLOOKUP(Tabla1[[#This Row],[nemo]],'Nemos y clasificaciones'!$A$1:$C$3000,3,FALSE)</f>
        <v>ETF</v>
      </c>
      <c r="P9561" s="2"/>
      <c r="Q9561" s="2"/>
    </row>
    <row r="9562" spans="1:17" x14ac:dyDescent="0.25">
      <c r="A9562" t="s">
        <v>7607</v>
      </c>
      <c r="B9562" s="1">
        <v>43313</v>
      </c>
      <c r="C9562" s="1">
        <v>43319</v>
      </c>
      <c r="D9562" t="s">
        <v>21</v>
      </c>
      <c r="E9562" t="s">
        <v>293</v>
      </c>
      <c r="F9562">
        <v>0</v>
      </c>
      <c r="G9562">
        <v>1000000</v>
      </c>
      <c r="H9562">
        <v>0</v>
      </c>
      <c r="I9562">
        <v>0</v>
      </c>
      <c r="J9562">
        <v>0</v>
      </c>
      <c r="K9562">
        <v>0.2</v>
      </c>
      <c r="L9562" t="s">
        <v>23</v>
      </c>
      <c r="M9562" s="2">
        <v>200000</v>
      </c>
      <c r="N9562" s="2" t="str">
        <f>VLOOKUP(Tabla1[[#This Row],[nemo]],'Nemos y clasificaciones'!$A$2:$B$5000,2,FALSE)</f>
        <v>ISHARES 7-10 YEAR TREASURY BOND ETF</v>
      </c>
      <c r="O9562" s="2" t="str">
        <f>VLOOKUP(Tabla1[[#This Row],[nemo]],'Nemos y clasificaciones'!$A$1:$C$3000,3,FALSE)</f>
        <v>ETF</v>
      </c>
      <c r="P9562" s="2"/>
      <c r="Q9562" s="2"/>
    </row>
    <row r="9563" spans="1:17" x14ac:dyDescent="0.25">
      <c r="A9563" t="s">
        <v>6849</v>
      </c>
      <c r="B9563" s="1">
        <v>43525</v>
      </c>
      <c r="C9563" s="1">
        <v>43531</v>
      </c>
      <c r="D9563" t="s">
        <v>21</v>
      </c>
      <c r="E9563" t="s">
        <v>293</v>
      </c>
      <c r="F9563">
        <v>0</v>
      </c>
      <c r="G9563">
        <v>1000000</v>
      </c>
      <c r="H9563">
        <v>0</v>
      </c>
      <c r="I9563">
        <v>0</v>
      </c>
      <c r="J9563">
        <v>0</v>
      </c>
      <c r="K9563">
        <v>0.19900000000000001</v>
      </c>
      <c r="L9563" t="s">
        <v>23</v>
      </c>
      <c r="M9563" s="2">
        <v>199000</v>
      </c>
      <c r="N9563" s="2" t="str">
        <f>VLOOKUP(Tabla1[[#This Row],[nemo]],'Nemos y clasificaciones'!$A$2:$B$5000,2,FALSE)</f>
        <v>ISHARES 7-10 YEAR TREASURY BOND ETF</v>
      </c>
      <c r="O9563" s="2" t="str">
        <f>VLOOKUP(Tabla1[[#This Row],[nemo]],'Nemos y clasificaciones'!$A$1:$C$3000,3,FALSE)</f>
        <v>ETF</v>
      </c>
      <c r="P9563" s="2"/>
      <c r="Q9563" s="2"/>
    </row>
    <row r="9564" spans="1:17" x14ac:dyDescent="0.25">
      <c r="A9564" t="s">
        <v>5891</v>
      </c>
      <c r="B9564" s="1">
        <v>43647</v>
      </c>
      <c r="C9564" s="1">
        <v>43654</v>
      </c>
      <c r="D9564" t="s">
        <v>21</v>
      </c>
      <c r="E9564" t="s">
        <v>293</v>
      </c>
      <c r="F9564">
        <v>0</v>
      </c>
      <c r="G9564">
        <v>1000000</v>
      </c>
      <c r="H9564">
        <v>0</v>
      </c>
      <c r="I9564">
        <v>0</v>
      </c>
      <c r="J9564">
        <v>0</v>
      </c>
      <c r="K9564">
        <v>0.192</v>
      </c>
      <c r="L9564" t="s">
        <v>23</v>
      </c>
      <c r="M9564" s="2">
        <v>192000</v>
      </c>
      <c r="N9564" s="2" t="str">
        <f>VLOOKUP(Tabla1[[#This Row],[nemo]],'Nemos y clasificaciones'!$A$2:$B$5000,2,FALSE)</f>
        <v>ISHARES 7-10 YEAR TREASURY BOND ETF</v>
      </c>
      <c r="O9564" s="2" t="str">
        <f>VLOOKUP(Tabla1[[#This Row],[nemo]],'Nemos y clasificaciones'!$A$1:$C$3000,3,FALSE)</f>
        <v>ETF</v>
      </c>
      <c r="P9564" s="2"/>
      <c r="Q9564" s="2"/>
    </row>
    <row r="9565" spans="1:17" x14ac:dyDescent="0.25">
      <c r="A9565" t="s">
        <v>8291</v>
      </c>
      <c r="B9565" s="1">
        <v>43220</v>
      </c>
      <c r="C9565" s="1">
        <v>43227</v>
      </c>
      <c r="D9565" t="s">
        <v>21</v>
      </c>
      <c r="E9565" t="s">
        <v>293</v>
      </c>
      <c r="F9565">
        <v>0</v>
      </c>
      <c r="G9565">
        <v>1000000</v>
      </c>
      <c r="H9565">
        <v>0</v>
      </c>
      <c r="I9565">
        <v>0</v>
      </c>
      <c r="J9565">
        <v>0</v>
      </c>
      <c r="K9565">
        <v>0.191</v>
      </c>
      <c r="L9565" t="s">
        <v>23</v>
      </c>
      <c r="M9565" s="2">
        <v>191000</v>
      </c>
      <c r="N9565" s="2" t="str">
        <f>VLOOKUP(Tabla1[[#This Row],[nemo]],'Nemos y clasificaciones'!$A$2:$B$5000,2,FALSE)</f>
        <v>ISHARES 7-10 YEAR TREASURY BOND ETF</v>
      </c>
      <c r="O9565" s="2" t="str">
        <f>VLOOKUP(Tabla1[[#This Row],[nemo]],'Nemos y clasificaciones'!$A$1:$C$3000,3,FALSE)</f>
        <v>ETF</v>
      </c>
      <c r="P9565" s="2"/>
      <c r="Q9565" s="2"/>
    </row>
    <row r="9566" spans="1:17" x14ac:dyDescent="0.25">
      <c r="A9566" t="s">
        <v>7680</v>
      </c>
      <c r="B9566" s="1">
        <v>43280</v>
      </c>
      <c r="C9566" s="1">
        <v>43290</v>
      </c>
      <c r="D9566" t="s">
        <v>21</v>
      </c>
      <c r="E9566" t="s">
        <v>293</v>
      </c>
      <c r="F9566">
        <v>0</v>
      </c>
      <c r="G9566">
        <v>1000000</v>
      </c>
      <c r="H9566">
        <v>0</v>
      </c>
      <c r="I9566">
        <v>0</v>
      </c>
      <c r="J9566">
        <v>0</v>
      </c>
      <c r="K9566">
        <v>0.19</v>
      </c>
      <c r="L9566" t="s">
        <v>23</v>
      </c>
      <c r="M9566" s="2">
        <v>190000</v>
      </c>
      <c r="N9566" s="2" t="str">
        <f>VLOOKUP(Tabla1[[#This Row],[nemo]],'Nemos y clasificaciones'!$A$2:$B$5000,2,FALSE)</f>
        <v>ISHARES 7-10 YEAR TREASURY BOND ETF</v>
      </c>
      <c r="O9566" s="2" t="str">
        <f>VLOOKUP(Tabla1[[#This Row],[nemo]],'Nemos y clasificaciones'!$A$1:$C$3000,3,FALSE)</f>
        <v>ETF</v>
      </c>
      <c r="P9566" s="2"/>
      <c r="Q9566" s="2"/>
    </row>
    <row r="9567" spans="1:17" x14ac:dyDescent="0.25">
      <c r="A9567" t="s">
        <v>8437</v>
      </c>
      <c r="B9567" s="1">
        <v>43192</v>
      </c>
      <c r="C9567" s="1">
        <v>43196</v>
      </c>
      <c r="D9567" t="s">
        <v>21</v>
      </c>
      <c r="E9567" t="s">
        <v>293</v>
      </c>
      <c r="F9567">
        <v>0</v>
      </c>
      <c r="G9567">
        <v>1000000</v>
      </c>
      <c r="H9567">
        <v>0</v>
      </c>
      <c r="I9567">
        <v>0</v>
      </c>
      <c r="J9567">
        <v>0</v>
      </c>
      <c r="K9567">
        <v>0.17499999999999999</v>
      </c>
      <c r="L9567" t="s">
        <v>23</v>
      </c>
      <c r="M9567" s="2">
        <v>175000</v>
      </c>
      <c r="N9567" s="2" t="str">
        <f>VLOOKUP(Tabla1[[#This Row],[nemo]],'Nemos y clasificaciones'!$A$2:$B$5000,2,FALSE)</f>
        <v>ISHARES 7-10 YEAR TREASURY BOND ETF</v>
      </c>
      <c r="O9567" s="2" t="str">
        <f>VLOOKUP(Tabla1[[#This Row],[nemo]],'Nemos y clasificaciones'!$A$1:$C$3000,3,FALSE)</f>
        <v>ETF</v>
      </c>
      <c r="P9567" s="2"/>
      <c r="Q9567" s="2"/>
    </row>
    <row r="9568" spans="1:17" x14ac:dyDescent="0.25">
      <c r="A9568" t="s">
        <v>5539</v>
      </c>
      <c r="B9568" s="1">
        <v>43739</v>
      </c>
      <c r="C9568" s="1">
        <v>43745</v>
      </c>
      <c r="D9568" t="s">
        <v>21</v>
      </c>
      <c r="E9568" t="s">
        <v>293</v>
      </c>
      <c r="F9568">
        <v>0</v>
      </c>
      <c r="G9568">
        <v>1000000</v>
      </c>
      <c r="H9568">
        <v>0</v>
      </c>
      <c r="I9568">
        <v>0</v>
      </c>
      <c r="J9568">
        <v>0</v>
      </c>
      <c r="K9568">
        <v>0.17100000000000001</v>
      </c>
      <c r="L9568" t="s">
        <v>23</v>
      </c>
      <c r="M9568" s="2">
        <v>171000</v>
      </c>
      <c r="N9568" s="2" t="str">
        <f>VLOOKUP(Tabla1[[#This Row],[nemo]],'Nemos y clasificaciones'!$A$2:$B$5000,2,FALSE)</f>
        <v>ISHARES 7-10 YEAR TREASURY BOND ETF</v>
      </c>
      <c r="O9568" s="2" t="str">
        <f>VLOOKUP(Tabla1[[#This Row],[nemo]],'Nemos y clasificaciones'!$A$1:$C$3000,3,FALSE)</f>
        <v>ETF</v>
      </c>
      <c r="P9568" s="2"/>
      <c r="Q9568" s="2"/>
    </row>
    <row r="9569" spans="1:17" x14ac:dyDescent="0.25">
      <c r="A9569" t="s">
        <v>5427</v>
      </c>
      <c r="B9569" s="1">
        <v>43768</v>
      </c>
      <c r="C9569" s="1">
        <v>43776</v>
      </c>
      <c r="D9569" t="s">
        <v>21</v>
      </c>
      <c r="E9569" t="s">
        <v>293</v>
      </c>
      <c r="F9569">
        <v>0</v>
      </c>
      <c r="G9569">
        <v>1000000</v>
      </c>
      <c r="H9569">
        <v>0</v>
      </c>
      <c r="I9569">
        <v>0</v>
      </c>
      <c r="J9569">
        <v>0</v>
      </c>
      <c r="K9569">
        <v>0.16800000000000001</v>
      </c>
      <c r="L9569" t="s">
        <v>23</v>
      </c>
      <c r="M9569" s="2">
        <v>168000</v>
      </c>
      <c r="N9569" s="2" t="str">
        <f>VLOOKUP(Tabla1[[#This Row],[nemo]],'Nemos y clasificaciones'!$A$2:$B$5000,2,FALSE)</f>
        <v>ISHARES 7-10 YEAR TREASURY BOND ETF</v>
      </c>
      <c r="O9569" s="2" t="str">
        <f>VLOOKUP(Tabla1[[#This Row],[nemo]],'Nemos y clasificaciones'!$A$1:$C$3000,3,FALSE)</f>
        <v>ETF</v>
      </c>
      <c r="P9569" s="2"/>
      <c r="Q9569" s="2"/>
    </row>
    <row r="9570" spans="1:17" x14ac:dyDescent="0.25">
      <c r="A9570" t="s">
        <v>8590</v>
      </c>
      <c r="B9570" s="1">
        <v>43132</v>
      </c>
      <c r="C9570" s="1">
        <v>43138</v>
      </c>
      <c r="D9570" t="s">
        <v>21</v>
      </c>
      <c r="E9570" t="s">
        <v>293</v>
      </c>
      <c r="F9570">
        <v>0</v>
      </c>
      <c r="G9570">
        <v>1000000</v>
      </c>
      <c r="H9570">
        <v>0</v>
      </c>
      <c r="I9570">
        <v>0</v>
      </c>
      <c r="J9570">
        <v>0</v>
      </c>
      <c r="K9570">
        <v>0.16800000000000001</v>
      </c>
      <c r="L9570" t="s">
        <v>23</v>
      </c>
      <c r="M9570" s="2">
        <v>168000</v>
      </c>
      <c r="N9570" s="2" t="str">
        <f>VLOOKUP(Tabla1[[#This Row],[nemo]],'Nemos y clasificaciones'!$A$2:$B$5000,2,FALSE)</f>
        <v>ISHARES 7-10 YEAR TREASURY BOND ETF</v>
      </c>
      <c r="O9570" s="2" t="str">
        <f>VLOOKUP(Tabla1[[#This Row],[nemo]],'Nemos y clasificaciones'!$A$1:$C$3000,3,FALSE)</f>
        <v>ETF</v>
      </c>
      <c r="P9570" s="2"/>
      <c r="Q9570" s="2"/>
    </row>
    <row r="9571" spans="1:17" x14ac:dyDescent="0.25">
      <c r="A9571" t="s">
        <v>7279</v>
      </c>
      <c r="B9571" s="1">
        <v>42985</v>
      </c>
      <c r="C9571" s="1">
        <v>43010</v>
      </c>
      <c r="D9571" t="s">
        <v>21</v>
      </c>
      <c r="E9571" t="s">
        <v>33</v>
      </c>
      <c r="F9571">
        <v>0</v>
      </c>
      <c r="G9571">
        <v>100000</v>
      </c>
      <c r="H9571">
        <v>0</v>
      </c>
      <c r="I9571">
        <v>0</v>
      </c>
      <c r="J9571">
        <v>0</v>
      </c>
      <c r="K9571">
        <v>0.56999999999999995</v>
      </c>
      <c r="L9571" t="s">
        <v>23</v>
      </c>
      <c r="M9571" s="3">
        <v>57000</v>
      </c>
      <c r="N9571" s="2" t="str">
        <f>VLOOKUP(Tabla1[[#This Row],[nemo]],'Nemos y clasificaciones'!$A$2:$B$5000,2,FALSE)</f>
        <v>Automatic Data Processing Inc (ADP)</v>
      </c>
      <c r="O9571" s="3" t="str">
        <f>VLOOKUP(Tabla1[[#This Row],[nemo]],'Nemos y clasificaciones'!$A$1:$C$3000,3,FALSE)</f>
        <v>Otros</v>
      </c>
      <c r="P9571" s="3"/>
      <c r="Q9571" s="3"/>
    </row>
    <row r="9572" spans="1:17" x14ac:dyDescent="0.25">
      <c r="A9572" t="s">
        <v>5341</v>
      </c>
      <c r="B9572" s="1">
        <v>43801</v>
      </c>
      <c r="C9572" s="1">
        <v>43805</v>
      </c>
      <c r="D9572" t="s">
        <v>21</v>
      </c>
      <c r="E9572" t="s">
        <v>293</v>
      </c>
      <c r="F9572">
        <v>0</v>
      </c>
      <c r="G9572">
        <v>1000000</v>
      </c>
      <c r="H9572">
        <v>0</v>
      </c>
      <c r="I9572">
        <v>0</v>
      </c>
      <c r="J9572">
        <v>0</v>
      </c>
      <c r="K9572">
        <v>0.16</v>
      </c>
      <c r="L9572" t="s">
        <v>23</v>
      </c>
      <c r="M9572" s="2">
        <v>160000</v>
      </c>
      <c r="N9572" s="2" t="str">
        <f>VLOOKUP(Tabla1[[#This Row],[nemo]],'Nemos y clasificaciones'!$A$2:$B$5000,2,FALSE)</f>
        <v>ISHARES 7-10 YEAR TREASURY BOND ETF</v>
      </c>
      <c r="O9572" s="2" t="str">
        <f>VLOOKUP(Tabla1[[#This Row],[nemo]],'Nemos y clasificaciones'!$A$1:$C$3000,3,FALSE)</f>
        <v>ETF</v>
      </c>
      <c r="P9572" s="2"/>
      <c r="Q9572" s="2"/>
    </row>
    <row r="9573" spans="1:17" x14ac:dyDescent="0.25">
      <c r="A9573" t="s">
        <v>7279</v>
      </c>
      <c r="B9573" s="1">
        <v>42893</v>
      </c>
      <c r="C9573" s="1">
        <v>42917</v>
      </c>
      <c r="D9573" t="s">
        <v>21</v>
      </c>
      <c r="E9573" t="s">
        <v>33</v>
      </c>
      <c r="F9573">
        <v>0</v>
      </c>
      <c r="G9573">
        <v>100000</v>
      </c>
      <c r="H9573">
        <v>0</v>
      </c>
      <c r="I9573">
        <v>0</v>
      </c>
      <c r="J9573">
        <v>0</v>
      </c>
      <c r="K9573">
        <v>0.56999999999999995</v>
      </c>
      <c r="L9573" t="s">
        <v>23</v>
      </c>
      <c r="M9573" s="3">
        <v>57000</v>
      </c>
      <c r="N9573" s="2" t="str">
        <f>VLOOKUP(Tabla1[[#This Row],[nemo]],'Nemos y clasificaciones'!$A$2:$B$5000,2,FALSE)</f>
        <v>Automatic Data Processing Inc (ADP)</v>
      </c>
      <c r="O9573" s="3" t="str">
        <f>VLOOKUP(Tabla1[[#This Row],[nemo]],'Nemos y clasificaciones'!$A$1:$C$3000,3,FALSE)</f>
        <v>Otros</v>
      </c>
      <c r="P9573" s="3"/>
      <c r="Q9573" s="3"/>
    </row>
    <row r="9574" spans="1:17" x14ac:dyDescent="0.25">
      <c r="A9574" t="s">
        <v>8546</v>
      </c>
      <c r="B9574" s="1">
        <v>43160</v>
      </c>
      <c r="C9574" s="1">
        <v>43166</v>
      </c>
      <c r="D9574" t="s">
        <v>21</v>
      </c>
      <c r="E9574" t="s">
        <v>293</v>
      </c>
      <c r="F9574">
        <v>0</v>
      </c>
      <c r="G9574">
        <v>1000000</v>
      </c>
      <c r="H9574">
        <v>0</v>
      </c>
      <c r="I9574">
        <v>0</v>
      </c>
      <c r="J9574">
        <v>0</v>
      </c>
      <c r="K9574">
        <v>0.159</v>
      </c>
      <c r="L9574" t="s">
        <v>23</v>
      </c>
      <c r="M9574" s="2">
        <v>159000</v>
      </c>
      <c r="N9574" s="2" t="str">
        <f>VLOOKUP(Tabla1[[#This Row],[nemo]],'Nemos y clasificaciones'!$A$2:$B$5000,2,FALSE)</f>
        <v>ISHARES 7-10 YEAR TREASURY BOND ETF</v>
      </c>
      <c r="O9574" s="2" t="str">
        <f>VLOOKUP(Tabla1[[#This Row],[nemo]],'Nemos y clasificaciones'!$A$1:$C$3000,3,FALSE)</f>
        <v>ETF</v>
      </c>
      <c r="P9574" s="2"/>
      <c r="Q9574" s="2"/>
    </row>
    <row r="9575" spans="1:17" x14ac:dyDescent="0.25">
      <c r="A9575" t="s">
        <v>7279</v>
      </c>
      <c r="B9575" s="1">
        <v>42802</v>
      </c>
      <c r="C9575" s="1">
        <v>42826</v>
      </c>
      <c r="D9575" t="s">
        <v>21</v>
      </c>
      <c r="E9575" t="s">
        <v>33</v>
      </c>
      <c r="F9575">
        <v>0</v>
      </c>
      <c r="G9575">
        <v>100000</v>
      </c>
      <c r="H9575">
        <v>0</v>
      </c>
      <c r="I9575">
        <v>0</v>
      </c>
      <c r="J9575">
        <v>0</v>
      </c>
      <c r="K9575">
        <v>0.56999999999999995</v>
      </c>
      <c r="L9575" t="s">
        <v>23</v>
      </c>
      <c r="M9575" s="3">
        <v>57000</v>
      </c>
      <c r="N9575" s="2" t="str">
        <f>VLOOKUP(Tabla1[[#This Row],[nemo]],'Nemos y clasificaciones'!$A$2:$B$5000,2,FALSE)</f>
        <v>Automatic Data Processing Inc (ADP)</v>
      </c>
      <c r="O9575" s="3" t="str">
        <f>VLOOKUP(Tabla1[[#This Row],[nemo]],'Nemos y clasificaciones'!$A$1:$C$3000,3,FALSE)</f>
        <v>Otros</v>
      </c>
      <c r="P9575" s="3"/>
      <c r="Q9575" s="3"/>
    </row>
    <row r="9576" spans="1:17" x14ac:dyDescent="0.25">
      <c r="A9576" t="s">
        <v>7279</v>
      </c>
      <c r="B9576" s="1">
        <v>42711</v>
      </c>
      <c r="C9576" s="1">
        <v>42737</v>
      </c>
      <c r="D9576" t="s">
        <v>21</v>
      </c>
      <c r="E9576" t="s">
        <v>33</v>
      </c>
      <c r="F9576">
        <v>0</v>
      </c>
      <c r="G9576">
        <v>100000</v>
      </c>
      <c r="H9576">
        <v>0</v>
      </c>
      <c r="I9576">
        <v>0</v>
      </c>
      <c r="J9576">
        <v>0</v>
      </c>
      <c r="K9576">
        <v>0.56999999999999995</v>
      </c>
      <c r="L9576" t="s">
        <v>23</v>
      </c>
      <c r="M9576" s="3">
        <v>57000</v>
      </c>
      <c r="N9576" s="2" t="str">
        <f>VLOOKUP(Tabla1[[#This Row],[nemo]],'Nemos y clasificaciones'!$A$2:$B$5000,2,FALSE)</f>
        <v>Automatic Data Processing Inc (ADP)</v>
      </c>
      <c r="O9576" s="3" t="str">
        <f>VLOOKUP(Tabla1[[#This Row],[nemo]],'Nemos y clasificaciones'!$A$1:$C$3000,3,FALSE)</f>
        <v>Otros</v>
      </c>
      <c r="P9576" s="3"/>
      <c r="Q9576" s="3"/>
    </row>
    <row r="9577" spans="1:17" x14ac:dyDescent="0.25">
      <c r="A9577" t="s">
        <v>5126</v>
      </c>
      <c r="B9577" s="1">
        <v>43818</v>
      </c>
      <c r="C9577" s="1">
        <v>43825</v>
      </c>
      <c r="D9577" t="s">
        <v>21</v>
      </c>
      <c r="E9577" t="s">
        <v>293</v>
      </c>
      <c r="F9577">
        <v>0</v>
      </c>
      <c r="G9577">
        <v>1000000</v>
      </c>
      <c r="H9577">
        <v>0</v>
      </c>
      <c r="I9577">
        <v>0</v>
      </c>
      <c r="J9577">
        <v>0</v>
      </c>
      <c r="K9577">
        <v>0.156</v>
      </c>
      <c r="L9577" t="s">
        <v>23</v>
      </c>
      <c r="M9577" s="2">
        <v>156000</v>
      </c>
      <c r="N9577" s="2" t="str">
        <f>VLOOKUP(Tabla1[[#This Row],[nemo]],'Nemos y clasificaciones'!$A$2:$B$5000,2,FALSE)</f>
        <v>ISHARES 7-10 YEAR TREASURY BOND ETF</v>
      </c>
      <c r="O9577" s="2" t="str">
        <f>VLOOKUP(Tabla1[[#This Row],[nemo]],'Nemos y clasificaciones'!$A$1:$C$3000,3,FALSE)</f>
        <v>ETF</v>
      </c>
      <c r="P9577" s="2"/>
      <c r="Q9577" s="2"/>
    </row>
    <row r="9578" spans="1:17" x14ac:dyDescent="0.25">
      <c r="A9578" t="s">
        <v>4890</v>
      </c>
      <c r="B9578" s="1">
        <v>43864</v>
      </c>
      <c r="C9578" s="1">
        <v>43868</v>
      </c>
      <c r="D9578" t="s">
        <v>21</v>
      </c>
      <c r="E9578" t="s">
        <v>293</v>
      </c>
      <c r="F9578">
        <v>0</v>
      </c>
      <c r="G9578">
        <v>1000000</v>
      </c>
      <c r="H9578">
        <v>0</v>
      </c>
      <c r="I9578">
        <v>0</v>
      </c>
      <c r="J9578">
        <v>0</v>
      </c>
      <c r="K9578">
        <v>0.153</v>
      </c>
      <c r="L9578" t="s">
        <v>23</v>
      </c>
      <c r="M9578" s="2">
        <v>153000</v>
      </c>
      <c r="N9578" s="2" t="str">
        <f>VLOOKUP(Tabla1[[#This Row],[nemo]],'Nemos y clasificaciones'!$A$2:$B$5000,2,FALSE)</f>
        <v>ISHARES 7-10 YEAR TREASURY BOND ETF</v>
      </c>
      <c r="O9578" s="2" t="str">
        <f>VLOOKUP(Tabla1[[#This Row],[nemo]],'Nemos y clasificaciones'!$A$1:$C$3000,3,FALSE)</f>
        <v>ETF</v>
      </c>
      <c r="P9578" s="2"/>
      <c r="Q9578" s="2"/>
    </row>
    <row r="9579" spans="1:17" x14ac:dyDescent="0.25">
      <c r="A9579" t="s">
        <v>4669</v>
      </c>
      <c r="B9579" s="1">
        <v>43922</v>
      </c>
      <c r="C9579" s="1">
        <v>43928</v>
      </c>
      <c r="D9579" t="s">
        <v>21</v>
      </c>
      <c r="E9579" t="s">
        <v>293</v>
      </c>
      <c r="F9579">
        <v>0</v>
      </c>
      <c r="G9579">
        <v>1000000</v>
      </c>
      <c r="H9579">
        <v>0</v>
      </c>
      <c r="I9579">
        <v>0</v>
      </c>
      <c r="J9579">
        <v>0</v>
      </c>
      <c r="K9579">
        <v>0.14399999999999999</v>
      </c>
      <c r="L9579" t="s">
        <v>23</v>
      </c>
      <c r="M9579" s="2">
        <v>144000</v>
      </c>
      <c r="N9579" s="2" t="str">
        <f>VLOOKUP(Tabla1[[#This Row],[nemo]],'Nemos y clasificaciones'!$A$2:$B$5000,2,FALSE)</f>
        <v>ISHARES 7-10 YEAR TREASURY BOND ETF</v>
      </c>
      <c r="O9579" s="2" t="str">
        <f>VLOOKUP(Tabla1[[#This Row],[nemo]],'Nemos y clasificaciones'!$A$1:$C$3000,3,FALSE)</f>
        <v>ETF</v>
      </c>
      <c r="P9579" s="2"/>
      <c r="Q9579" s="2"/>
    </row>
    <row r="9580" spans="1:17" x14ac:dyDescent="0.25">
      <c r="A9580" t="s">
        <v>4808</v>
      </c>
      <c r="B9580" s="1">
        <v>43892</v>
      </c>
      <c r="C9580" s="1">
        <v>43896</v>
      </c>
      <c r="D9580" t="s">
        <v>21</v>
      </c>
      <c r="E9580" t="s">
        <v>293</v>
      </c>
      <c r="F9580">
        <v>0</v>
      </c>
      <c r="G9580">
        <v>1000000</v>
      </c>
      <c r="H9580">
        <v>0</v>
      </c>
      <c r="I9580">
        <v>0</v>
      </c>
      <c r="J9580">
        <v>0</v>
      </c>
      <c r="K9580">
        <v>0.14000000000000001</v>
      </c>
      <c r="L9580" t="s">
        <v>23</v>
      </c>
      <c r="M9580" s="2">
        <v>140000</v>
      </c>
      <c r="N9580" s="2" t="str">
        <f>VLOOKUP(Tabla1[[#This Row],[nemo]],'Nemos y clasificaciones'!$A$2:$B$5000,2,FALSE)</f>
        <v>ISHARES 7-10 YEAR TREASURY BOND ETF</v>
      </c>
      <c r="O9580" s="2" t="str">
        <f>VLOOKUP(Tabla1[[#This Row],[nemo]],'Nemos y clasificaciones'!$A$1:$C$3000,3,FALSE)</f>
        <v>ETF</v>
      </c>
      <c r="P9580" s="2"/>
      <c r="Q9580" s="2"/>
    </row>
    <row r="9581" spans="1:17" x14ac:dyDescent="0.25">
      <c r="A9581" t="s">
        <v>4469</v>
      </c>
      <c r="B9581" s="1">
        <v>43951</v>
      </c>
      <c r="C9581" s="1">
        <v>43958</v>
      </c>
      <c r="D9581" t="s">
        <v>21</v>
      </c>
      <c r="E9581" t="s">
        <v>293</v>
      </c>
      <c r="F9581">
        <v>0</v>
      </c>
      <c r="G9581">
        <v>1000000</v>
      </c>
      <c r="H9581">
        <v>0</v>
      </c>
      <c r="I9581">
        <v>0</v>
      </c>
      <c r="J9581">
        <v>0</v>
      </c>
      <c r="K9581">
        <v>0.128</v>
      </c>
      <c r="L9581" t="s">
        <v>23</v>
      </c>
      <c r="M9581" s="2">
        <v>128000</v>
      </c>
      <c r="N9581" s="2" t="str">
        <f>VLOOKUP(Tabla1[[#This Row],[nemo]],'Nemos y clasificaciones'!$A$2:$B$5000,2,FALSE)</f>
        <v>ISHARES 7-10 YEAR TREASURY BOND ETF</v>
      </c>
      <c r="O9581" s="2" t="str">
        <f>VLOOKUP(Tabla1[[#This Row],[nemo]],'Nemos y clasificaciones'!$A$1:$C$3000,3,FALSE)</f>
        <v>ETF</v>
      </c>
      <c r="P9581" s="2"/>
      <c r="Q9581" s="2"/>
    </row>
    <row r="9582" spans="1:17" x14ac:dyDescent="0.25">
      <c r="A9582" t="s">
        <v>4149</v>
      </c>
      <c r="B9582" s="1">
        <v>43983</v>
      </c>
      <c r="C9582" s="1">
        <v>43987</v>
      </c>
      <c r="D9582" t="s">
        <v>21</v>
      </c>
      <c r="E9582" t="s">
        <v>293</v>
      </c>
      <c r="F9582">
        <v>0</v>
      </c>
      <c r="G9582">
        <v>1000000</v>
      </c>
      <c r="H9582">
        <v>0</v>
      </c>
      <c r="I9582">
        <v>0</v>
      </c>
      <c r="J9582">
        <v>0</v>
      </c>
      <c r="K9582">
        <v>0.122</v>
      </c>
      <c r="L9582" t="s">
        <v>23</v>
      </c>
      <c r="M9582" s="2">
        <v>122000</v>
      </c>
      <c r="N9582" s="2" t="str">
        <f>VLOOKUP(Tabla1[[#This Row],[nemo]],'Nemos y clasificaciones'!$A$2:$B$5000,2,FALSE)</f>
        <v>ISHARES 7-10 YEAR TREASURY BOND ETF</v>
      </c>
      <c r="O9582" s="2" t="str">
        <f>VLOOKUP(Tabla1[[#This Row],[nemo]],'Nemos y clasificaciones'!$A$1:$C$3000,3,FALSE)</f>
        <v>ETF</v>
      </c>
      <c r="P9582" s="2"/>
      <c r="Q9582" s="2"/>
    </row>
    <row r="9583" spans="1:17" x14ac:dyDescent="0.25">
      <c r="A9583" t="s">
        <v>3698</v>
      </c>
      <c r="B9583" s="1">
        <v>44013</v>
      </c>
      <c r="C9583" s="1">
        <v>44020</v>
      </c>
      <c r="D9583" t="s">
        <v>21</v>
      </c>
      <c r="E9583" t="s">
        <v>293</v>
      </c>
      <c r="F9583">
        <v>0</v>
      </c>
      <c r="G9583">
        <v>1000000</v>
      </c>
      <c r="H9583">
        <v>0</v>
      </c>
      <c r="I9583">
        <v>0</v>
      </c>
      <c r="J9583">
        <v>0</v>
      </c>
      <c r="K9583">
        <v>0.11</v>
      </c>
      <c r="L9583" t="s">
        <v>23</v>
      </c>
      <c r="M9583" s="2">
        <v>110000</v>
      </c>
      <c r="N9583" s="2" t="str">
        <f>VLOOKUP(Tabla1[[#This Row],[nemo]],'Nemos y clasificaciones'!$A$2:$B$5000,2,FALSE)</f>
        <v>ISHARES 7-10 YEAR TREASURY BOND ETF</v>
      </c>
      <c r="O9583" s="2" t="str">
        <f>VLOOKUP(Tabla1[[#This Row],[nemo]],'Nemos y clasificaciones'!$A$1:$C$3000,3,FALSE)</f>
        <v>ETF</v>
      </c>
      <c r="P9583" s="2"/>
      <c r="Q9583" s="2"/>
    </row>
    <row r="9584" spans="1:17" x14ac:dyDescent="0.25">
      <c r="A9584" t="s">
        <v>3508</v>
      </c>
      <c r="B9584" s="1">
        <v>44075</v>
      </c>
      <c r="C9584" s="1">
        <v>44082</v>
      </c>
      <c r="D9584" t="s">
        <v>21</v>
      </c>
      <c r="E9584" t="s">
        <v>293</v>
      </c>
      <c r="F9584">
        <v>0</v>
      </c>
      <c r="G9584">
        <v>1000000</v>
      </c>
      <c r="H9584">
        <v>0</v>
      </c>
      <c r="I9584">
        <v>0</v>
      </c>
      <c r="J9584">
        <v>0</v>
      </c>
      <c r="K9584">
        <v>8.7999999999999995E-2</v>
      </c>
      <c r="L9584" t="s">
        <v>23</v>
      </c>
      <c r="M9584" s="3">
        <v>88000</v>
      </c>
      <c r="N9584" s="2" t="str">
        <f>VLOOKUP(Tabla1[[#This Row],[nemo]],'Nemos y clasificaciones'!$A$2:$B$5000,2,FALSE)</f>
        <v>ISHARES 7-10 YEAR TREASURY BOND ETF</v>
      </c>
      <c r="O9584" s="3" t="str">
        <f>VLOOKUP(Tabla1[[#This Row],[nemo]],'Nemos y clasificaciones'!$A$1:$C$3000,3,FALSE)</f>
        <v>ETF</v>
      </c>
      <c r="P9584" s="3"/>
      <c r="Q9584" s="3"/>
    </row>
    <row r="9585" spans="1:17" x14ac:dyDescent="0.25">
      <c r="A9585" t="s">
        <v>292</v>
      </c>
      <c r="B9585" s="1">
        <v>44440</v>
      </c>
      <c r="C9585" s="1">
        <v>44447</v>
      </c>
      <c r="D9585" t="s">
        <v>21</v>
      </c>
      <c r="E9585" t="s">
        <v>293</v>
      </c>
      <c r="F9585">
        <v>0</v>
      </c>
      <c r="G9585">
        <v>1000000</v>
      </c>
      <c r="H9585">
        <v>0</v>
      </c>
      <c r="I9585">
        <v>0</v>
      </c>
      <c r="J9585">
        <v>0</v>
      </c>
      <c r="K9585">
        <v>0.08</v>
      </c>
      <c r="L9585" t="s">
        <v>23</v>
      </c>
      <c r="M9585" s="3">
        <v>80000</v>
      </c>
      <c r="N9585" s="2" t="str">
        <f>VLOOKUP(Tabla1[[#This Row],[nemo]],'Nemos y clasificaciones'!$A$2:$B$5000,2,FALSE)</f>
        <v>ISHARES 7-10 YEAR TREASURY BOND ETF</v>
      </c>
      <c r="O9585" s="3" t="str">
        <f>VLOOKUP(Tabla1[[#This Row],[nemo]],'Nemos y clasificaciones'!$A$1:$C$3000,3,FALSE)</f>
        <v>ETF</v>
      </c>
      <c r="P9585" s="3"/>
      <c r="Q9585" s="3"/>
    </row>
    <row r="9586" spans="1:17" x14ac:dyDescent="0.25">
      <c r="A9586" t="s">
        <v>3093</v>
      </c>
      <c r="B9586" s="1">
        <v>44166</v>
      </c>
      <c r="C9586" s="1">
        <v>44172</v>
      </c>
      <c r="D9586" t="s">
        <v>21</v>
      </c>
      <c r="E9586" t="s">
        <v>293</v>
      </c>
      <c r="F9586">
        <v>0</v>
      </c>
      <c r="G9586">
        <v>1000000</v>
      </c>
      <c r="H9586">
        <v>0</v>
      </c>
      <c r="I9586">
        <v>0</v>
      </c>
      <c r="J9586">
        <v>0</v>
      </c>
      <c r="K9586">
        <v>0.08</v>
      </c>
      <c r="L9586" t="s">
        <v>23</v>
      </c>
      <c r="M9586" s="3">
        <v>80000</v>
      </c>
      <c r="N9586" s="2" t="str">
        <f>VLOOKUP(Tabla1[[#This Row],[nemo]],'Nemos y clasificaciones'!$A$2:$B$5000,2,FALSE)</f>
        <v>ISHARES 7-10 YEAR TREASURY BOND ETF</v>
      </c>
      <c r="O9586" s="3" t="str">
        <f>VLOOKUP(Tabla1[[#This Row],[nemo]],'Nemos y clasificaciones'!$A$1:$C$3000,3,FALSE)</f>
        <v>ETF</v>
      </c>
      <c r="P9586" s="3"/>
      <c r="Q9586" s="3"/>
    </row>
    <row r="9587" spans="1:17" x14ac:dyDescent="0.25">
      <c r="A9587" t="s">
        <v>1583</v>
      </c>
      <c r="B9587" s="1">
        <v>44348</v>
      </c>
      <c r="C9587" s="1">
        <v>44354</v>
      </c>
      <c r="D9587" t="s">
        <v>21</v>
      </c>
      <c r="E9587" t="s">
        <v>293</v>
      </c>
      <c r="F9587">
        <v>0</v>
      </c>
      <c r="G9587">
        <v>1000000</v>
      </c>
      <c r="H9587">
        <v>0</v>
      </c>
      <c r="I9587">
        <v>0</v>
      </c>
      <c r="J9587">
        <v>0</v>
      </c>
      <c r="K9587">
        <v>7.9000000000000001E-2</v>
      </c>
      <c r="L9587" t="s">
        <v>23</v>
      </c>
      <c r="M9587" s="3">
        <v>79000</v>
      </c>
      <c r="N9587" s="2" t="str">
        <f>VLOOKUP(Tabla1[[#This Row],[nemo]],'Nemos y clasificaciones'!$A$2:$B$5000,2,FALSE)</f>
        <v>ISHARES 7-10 YEAR TREASURY BOND ETF</v>
      </c>
      <c r="O9587" s="3" t="str">
        <f>VLOOKUP(Tabla1[[#This Row],[nemo]],'Nemos y clasificaciones'!$A$1:$C$3000,3,FALSE)</f>
        <v>ETF</v>
      </c>
      <c r="P9587" s="3"/>
      <c r="Q9587" s="3"/>
    </row>
    <row r="9588" spans="1:17" x14ac:dyDescent="0.25">
      <c r="A9588" t="s">
        <v>3373</v>
      </c>
      <c r="B9588" s="1">
        <v>44105</v>
      </c>
      <c r="C9588" s="1">
        <v>44111</v>
      </c>
      <c r="D9588" t="s">
        <v>21</v>
      </c>
      <c r="E9588" t="s">
        <v>293</v>
      </c>
      <c r="F9588">
        <v>0</v>
      </c>
      <c r="G9588">
        <v>1000000</v>
      </c>
      <c r="H9588">
        <v>0</v>
      </c>
      <c r="I9588">
        <v>0</v>
      </c>
      <c r="J9588">
        <v>0</v>
      </c>
      <c r="K9588">
        <v>7.9000000000000001E-2</v>
      </c>
      <c r="L9588" t="s">
        <v>23</v>
      </c>
      <c r="M9588" s="3">
        <v>79000</v>
      </c>
      <c r="N9588" s="2" t="str">
        <f>VLOOKUP(Tabla1[[#This Row],[nemo]],'Nemos y clasificaciones'!$A$2:$B$5000,2,FALSE)</f>
        <v>ISHARES 7-10 YEAR TREASURY BOND ETF</v>
      </c>
      <c r="O9588" s="3" t="str">
        <f>VLOOKUP(Tabla1[[#This Row],[nemo]],'Nemos y clasificaciones'!$A$1:$C$3000,3,FALSE)</f>
        <v>ETF</v>
      </c>
      <c r="P9588" s="3"/>
      <c r="Q9588" s="3"/>
    </row>
    <row r="9589" spans="1:17" x14ac:dyDescent="0.25">
      <c r="A9589" t="s">
        <v>2605</v>
      </c>
      <c r="B9589" s="1">
        <v>44228</v>
      </c>
      <c r="C9589" s="1">
        <v>44232</v>
      </c>
      <c r="D9589" t="s">
        <v>21</v>
      </c>
      <c r="E9589" t="s">
        <v>293</v>
      </c>
      <c r="F9589">
        <v>0</v>
      </c>
      <c r="G9589">
        <v>1000000</v>
      </c>
      <c r="H9589">
        <v>0</v>
      </c>
      <c r="I9589">
        <v>0</v>
      </c>
      <c r="J9589">
        <v>0</v>
      </c>
      <c r="K9589">
        <v>7.8E-2</v>
      </c>
      <c r="L9589" t="s">
        <v>23</v>
      </c>
      <c r="M9589" s="3">
        <v>78000</v>
      </c>
      <c r="N9589" s="2" t="str">
        <f>VLOOKUP(Tabla1[[#This Row],[nemo]],'Nemos y clasificaciones'!$A$2:$B$5000,2,FALSE)</f>
        <v>ISHARES 7-10 YEAR TREASURY BOND ETF</v>
      </c>
      <c r="O9589" s="3" t="str">
        <f>VLOOKUP(Tabla1[[#This Row],[nemo]],'Nemos y clasificaciones'!$A$1:$C$3000,3,FALSE)</f>
        <v>ETF</v>
      </c>
      <c r="P9589" s="3"/>
      <c r="Q9589" s="3"/>
    </row>
    <row r="9590" spans="1:17" x14ac:dyDescent="0.25">
      <c r="A9590" t="s">
        <v>892</v>
      </c>
      <c r="B9590" s="1">
        <v>44378</v>
      </c>
      <c r="C9590" s="1">
        <v>44385</v>
      </c>
      <c r="D9590" t="s">
        <v>21</v>
      </c>
      <c r="E9590" t="s">
        <v>293</v>
      </c>
      <c r="F9590">
        <v>0</v>
      </c>
      <c r="G9590">
        <v>1000000</v>
      </c>
      <c r="H9590">
        <v>0</v>
      </c>
      <c r="I9590">
        <v>0</v>
      </c>
      <c r="J9590">
        <v>0</v>
      </c>
      <c r="K9590">
        <v>7.6999999999999999E-2</v>
      </c>
      <c r="L9590" t="s">
        <v>23</v>
      </c>
      <c r="M9590" s="3">
        <v>77000</v>
      </c>
      <c r="N9590" s="2" t="str">
        <f>VLOOKUP(Tabla1[[#This Row],[nemo]],'Nemos y clasificaciones'!$A$2:$B$5000,2,FALSE)</f>
        <v>ISHARES 7-10 YEAR TREASURY BOND ETF</v>
      </c>
      <c r="O9590" s="3" t="str">
        <f>VLOOKUP(Tabla1[[#This Row],[nemo]],'Nemos y clasificaciones'!$A$1:$C$3000,3,FALSE)</f>
        <v>ETF</v>
      </c>
      <c r="P9590" s="3"/>
      <c r="Q9590" s="3"/>
    </row>
    <row r="9591" spans="1:17" x14ac:dyDescent="0.25">
      <c r="A9591" t="s">
        <v>600</v>
      </c>
      <c r="B9591" s="1">
        <v>44410</v>
      </c>
      <c r="C9591" s="1">
        <v>44414</v>
      </c>
      <c r="D9591" t="s">
        <v>21</v>
      </c>
      <c r="E9591" t="s">
        <v>293</v>
      </c>
      <c r="F9591">
        <v>0</v>
      </c>
      <c r="G9591">
        <v>1000000</v>
      </c>
      <c r="H9591">
        <v>0</v>
      </c>
      <c r="I9591">
        <v>0</v>
      </c>
      <c r="J9591">
        <v>0</v>
      </c>
      <c r="K9591">
        <v>7.5999999999999998E-2</v>
      </c>
      <c r="L9591" t="s">
        <v>23</v>
      </c>
      <c r="M9591" s="3">
        <v>76000</v>
      </c>
      <c r="N9591" s="2" t="str">
        <f>VLOOKUP(Tabla1[[#This Row],[nemo]],'Nemos y clasificaciones'!$A$2:$B$5000,2,FALSE)</f>
        <v>ISHARES 7-10 YEAR TREASURY BOND ETF</v>
      </c>
      <c r="O9591" s="3" t="str">
        <f>VLOOKUP(Tabla1[[#This Row],[nemo]],'Nemos y clasificaciones'!$A$1:$C$3000,3,FALSE)</f>
        <v>ETF</v>
      </c>
      <c r="P9591" s="3"/>
      <c r="Q9591" s="3"/>
    </row>
    <row r="9592" spans="1:17" x14ac:dyDescent="0.25">
      <c r="A9592" t="s">
        <v>3221</v>
      </c>
      <c r="B9592" s="1">
        <v>44137</v>
      </c>
      <c r="C9592" s="1">
        <v>44141</v>
      </c>
      <c r="D9592" t="s">
        <v>21</v>
      </c>
      <c r="E9592" t="s">
        <v>293</v>
      </c>
      <c r="F9592">
        <v>0</v>
      </c>
      <c r="G9592">
        <v>1000000</v>
      </c>
      <c r="H9592">
        <v>0</v>
      </c>
      <c r="I9592">
        <v>0</v>
      </c>
      <c r="J9592">
        <v>0</v>
      </c>
      <c r="K9592">
        <v>7.5999999999999998E-2</v>
      </c>
      <c r="L9592" t="s">
        <v>23</v>
      </c>
      <c r="M9592" s="3">
        <v>76000</v>
      </c>
      <c r="N9592" s="2" t="str">
        <f>VLOOKUP(Tabla1[[#This Row],[nemo]],'Nemos y clasificaciones'!$A$2:$B$5000,2,FALSE)</f>
        <v>ISHARES 7-10 YEAR TREASURY BOND ETF</v>
      </c>
      <c r="O9592" s="3" t="str">
        <f>VLOOKUP(Tabla1[[#This Row],[nemo]],'Nemos y clasificaciones'!$A$1:$C$3000,3,FALSE)</f>
        <v>ETF</v>
      </c>
      <c r="P9592" s="3"/>
      <c r="Q9592" s="3"/>
    </row>
    <row r="9593" spans="1:17" x14ac:dyDescent="0.25">
      <c r="A9593" t="s">
        <v>2005</v>
      </c>
      <c r="B9593" s="1">
        <v>44319</v>
      </c>
      <c r="C9593" s="1">
        <v>44323</v>
      </c>
      <c r="D9593" t="s">
        <v>21</v>
      </c>
      <c r="E9593" t="s">
        <v>293</v>
      </c>
      <c r="F9593">
        <v>0</v>
      </c>
      <c r="G9593">
        <v>1000000</v>
      </c>
      <c r="H9593">
        <v>0</v>
      </c>
      <c r="I9593">
        <v>0</v>
      </c>
      <c r="J9593">
        <v>0</v>
      </c>
      <c r="K9593">
        <v>7.3999999999999996E-2</v>
      </c>
      <c r="L9593" t="s">
        <v>23</v>
      </c>
      <c r="M9593" s="3">
        <v>74000</v>
      </c>
      <c r="N9593" s="2" t="str">
        <f>VLOOKUP(Tabla1[[#This Row],[nemo]],'Nemos y clasificaciones'!$A$2:$B$5000,2,FALSE)</f>
        <v>ISHARES 7-10 YEAR TREASURY BOND ETF</v>
      </c>
      <c r="O9593" s="3" t="str">
        <f>VLOOKUP(Tabla1[[#This Row],[nemo]],'Nemos y clasificaciones'!$A$1:$C$3000,3,FALSE)</f>
        <v>ETF</v>
      </c>
      <c r="P9593" s="3"/>
      <c r="Q9593" s="3"/>
    </row>
    <row r="9594" spans="1:17" x14ac:dyDescent="0.25">
      <c r="A9594" t="s">
        <v>2880</v>
      </c>
      <c r="B9594" s="1">
        <v>44182</v>
      </c>
      <c r="C9594" s="1">
        <v>44188</v>
      </c>
      <c r="D9594" t="s">
        <v>21</v>
      </c>
      <c r="E9594" t="s">
        <v>293</v>
      </c>
      <c r="F9594">
        <v>0</v>
      </c>
      <c r="G9594">
        <v>1000000</v>
      </c>
      <c r="H9594">
        <v>0</v>
      </c>
      <c r="I9594">
        <v>0</v>
      </c>
      <c r="J9594">
        <v>0</v>
      </c>
      <c r="K9594">
        <v>7.2999999999999995E-2</v>
      </c>
      <c r="L9594" t="s">
        <v>23</v>
      </c>
      <c r="M9594" s="3">
        <v>73000</v>
      </c>
      <c r="N9594" s="2" t="str">
        <f>VLOOKUP(Tabla1[[#This Row],[nemo]],'Nemos y clasificaciones'!$A$2:$B$5000,2,FALSE)</f>
        <v>ISHARES 7-10 YEAR TREASURY BOND ETF</v>
      </c>
      <c r="O9594" s="3" t="str">
        <f>VLOOKUP(Tabla1[[#This Row],[nemo]],'Nemos y clasificaciones'!$A$1:$C$3000,3,FALSE)</f>
        <v>ETF</v>
      </c>
      <c r="P9594" s="3"/>
      <c r="Q9594" s="3"/>
    </row>
    <row r="9595" spans="1:17" x14ac:dyDescent="0.25">
      <c r="A9595" t="s">
        <v>2300</v>
      </c>
      <c r="B9595" s="1">
        <v>44287</v>
      </c>
      <c r="C9595" s="1">
        <v>44294</v>
      </c>
      <c r="D9595" t="s">
        <v>21</v>
      </c>
      <c r="E9595" t="s">
        <v>293</v>
      </c>
      <c r="F9595">
        <v>0</v>
      </c>
      <c r="G9595">
        <v>1000000</v>
      </c>
      <c r="H9595">
        <v>0</v>
      </c>
      <c r="I9595">
        <v>0</v>
      </c>
      <c r="J9595">
        <v>0</v>
      </c>
      <c r="K9595">
        <v>7.0000000000000007E-2</v>
      </c>
      <c r="L9595" t="s">
        <v>23</v>
      </c>
      <c r="M9595" s="3">
        <v>70000</v>
      </c>
      <c r="N9595" s="2" t="str">
        <f>VLOOKUP(Tabla1[[#This Row],[nemo]],'Nemos y clasificaciones'!$A$2:$B$5000,2,FALSE)</f>
        <v>ISHARES 7-10 YEAR TREASURY BOND ETF</v>
      </c>
      <c r="O9595" s="3" t="str">
        <f>VLOOKUP(Tabla1[[#This Row],[nemo]],'Nemos y clasificaciones'!$A$1:$C$3000,3,FALSE)</f>
        <v>ETF</v>
      </c>
      <c r="P9595" s="3"/>
      <c r="Q9595" s="3"/>
    </row>
    <row r="9596" spans="1:17" x14ac:dyDescent="0.25">
      <c r="A9596" t="s">
        <v>2515</v>
      </c>
      <c r="B9596" s="1">
        <v>44256</v>
      </c>
      <c r="C9596" s="1">
        <v>44260</v>
      </c>
      <c r="D9596" t="s">
        <v>21</v>
      </c>
      <c r="E9596" t="s">
        <v>293</v>
      </c>
      <c r="F9596">
        <v>0</v>
      </c>
      <c r="G9596">
        <v>1000000</v>
      </c>
      <c r="H9596">
        <v>0</v>
      </c>
      <c r="I9596">
        <v>0</v>
      </c>
      <c r="J9596">
        <v>0</v>
      </c>
      <c r="K9596">
        <v>7.0000000000000007E-2</v>
      </c>
      <c r="L9596" t="s">
        <v>23</v>
      </c>
      <c r="M9596" s="3">
        <v>70000</v>
      </c>
      <c r="N9596" s="2" t="str">
        <f>VLOOKUP(Tabla1[[#This Row],[nemo]],'Nemos y clasificaciones'!$A$2:$B$5000,2,FALSE)</f>
        <v>ISHARES 7-10 YEAR TREASURY BOND ETF</v>
      </c>
      <c r="O9596" s="3" t="str">
        <f>VLOOKUP(Tabla1[[#This Row],[nemo]],'Nemos y clasificaciones'!$A$1:$C$3000,3,FALSE)</f>
        <v>ETF</v>
      </c>
      <c r="P9596" s="3"/>
      <c r="Q9596" s="3"/>
    </row>
    <row r="9597" spans="1:17" x14ac:dyDescent="0.25">
      <c r="A9597" t="s">
        <v>5692</v>
      </c>
      <c r="B9597" s="1">
        <v>43711</v>
      </c>
      <c r="C9597" s="1">
        <v>43717</v>
      </c>
      <c r="D9597" t="s">
        <v>21</v>
      </c>
      <c r="E9597" t="s">
        <v>295</v>
      </c>
      <c r="F9597">
        <v>0</v>
      </c>
      <c r="G9597">
        <v>1000000</v>
      </c>
      <c r="H9597">
        <v>0</v>
      </c>
      <c r="I9597">
        <v>0</v>
      </c>
      <c r="J9597">
        <v>0</v>
      </c>
      <c r="K9597">
        <v>0.31</v>
      </c>
      <c r="L9597" t="s">
        <v>23</v>
      </c>
      <c r="M9597" s="2">
        <v>310000</v>
      </c>
      <c r="N9597" s="2" t="str">
        <f>VLOOKUP(Tabla1[[#This Row],[nemo]],'Nemos y clasificaciones'!$A$2:$B$5000,2,FALSE)</f>
        <v>ISHARES 3-7 YEAR TREASURY BOND ETF</v>
      </c>
      <c r="O9597" s="2" t="str">
        <f>VLOOKUP(Tabla1[[#This Row],[nemo]],'Nemos y clasificaciones'!$A$1:$C$3000,3,FALSE)</f>
        <v>ETF</v>
      </c>
      <c r="P9597" s="2"/>
      <c r="Q9597" s="2"/>
    </row>
    <row r="9598" spans="1:17" x14ac:dyDescent="0.25">
      <c r="A9598" t="s">
        <v>5692</v>
      </c>
      <c r="B9598" s="1">
        <v>43678</v>
      </c>
      <c r="C9598" s="1">
        <v>43684</v>
      </c>
      <c r="D9598" t="s">
        <v>21</v>
      </c>
      <c r="E9598" t="s">
        <v>295</v>
      </c>
      <c r="F9598">
        <v>0</v>
      </c>
      <c r="G9598">
        <v>1000000</v>
      </c>
      <c r="H9598">
        <v>0</v>
      </c>
      <c r="I9598">
        <v>0</v>
      </c>
      <c r="J9598">
        <v>0</v>
      </c>
      <c r="K9598">
        <v>0.31</v>
      </c>
      <c r="L9598" t="s">
        <v>23</v>
      </c>
      <c r="M9598" s="2">
        <v>310000</v>
      </c>
      <c r="N9598" s="2" t="str">
        <f>VLOOKUP(Tabla1[[#This Row],[nemo]],'Nemos y clasificaciones'!$A$2:$B$5000,2,FALSE)</f>
        <v>ISHARES 3-7 YEAR TREASURY BOND ETF</v>
      </c>
      <c r="O9598" s="2" t="str">
        <f>VLOOKUP(Tabla1[[#This Row],[nemo]],'Nemos y clasificaciones'!$A$1:$C$3000,3,FALSE)</f>
        <v>ETF</v>
      </c>
      <c r="P9598" s="2"/>
      <c r="Q9598" s="2"/>
    </row>
    <row r="9599" spans="1:17" x14ac:dyDescent="0.25">
      <c r="A9599" t="s">
        <v>6899</v>
      </c>
      <c r="B9599" s="1">
        <v>43497</v>
      </c>
      <c r="C9599" s="1">
        <v>43503</v>
      </c>
      <c r="D9599" t="s">
        <v>21</v>
      </c>
      <c r="E9599" t="s">
        <v>295</v>
      </c>
      <c r="F9599">
        <v>0</v>
      </c>
      <c r="G9599">
        <v>1000000</v>
      </c>
      <c r="H9599">
        <v>0</v>
      </c>
      <c r="I9599">
        <v>0</v>
      </c>
      <c r="J9599">
        <v>0</v>
      </c>
      <c r="K9599">
        <v>0.23</v>
      </c>
      <c r="L9599" t="s">
        <v>23</v>
      </c>
      <c r="M9599" s="2">
        <v>230000</v>
      </c>
      <c r="N9599" s="2" t="str">
        <f>VLOOKUP(Tabla1[[#This Row],[nemo]],'Nemos y clasificaciones'!$A$2:$B$5000,2,FALSE)</f>
        <v>ISHARES 3-7 YEAR TREASURY BOND ETF</v>
      </c>
      <c r="O9599" s="2" t="str">
        <f>VLOOKUP(Tabla1[[#This Row],[nemo]],'Nemos y clasificaciones'!$A$1:$C$3000,3,FALSE)</f>
        <v>ETF</v>
      </c>
      <c r="P9599" s="2"/>
      <c r="Q9599" s="2"/>
    </row>
    <row r="9600" spans="1:17" x14ac:dyDescent="0.25">
      <c r="A9600" t="s">
        <v>2983</v>
      </c>
      <c r="B9600" s="1">
        <v>43556</v>
      </c>
      <c r="C9600" s="1">
        <v>43560</v>
      </c>
      <c r="D9600" t="s">
        <v>21</v>
      </c>
      <c r="E9600" t="s">
        <v>295</v>
      </c>
      <c r="F9600">
        <v>0</v>
      </c>
      <c r="G9600">
        <v>1000000</v>
      </c>
      <c r="H9600">
        <v>0</v>
      </c>
      <c r="I9600">
        <v>0</v>
      </c>
      <c r="J9600">
        <v>0</v>
      </c>
      <c r="K9600">
        <v>0.22900000000000001</v>
      </c>
      <c r="L9600" t="s">
        <v>23</v>
      </c>
      <c r="M9600" s="2">
        <v>229000</v>
      </c>
      <c r="N9600" s="2" t="str">
        <f>VLOOKUP(Tabla1[[#This Row],[nemo]],'Nemos y clasificaciones'!$A$2:$B$5000,2,FALSE)</f>
        <v>ISHARES 3-7 YEAR TREASURY BOND ETF</v>
      </c>
      <c r="O9600" s="2" t="str">
        <f>VLOOKUP(Tabla1[[#This Row],[nemo]],'Nemos y clasificaciones'!$A$1:$C$3000,3,FALSE)</f>
        <v>ETF</v>
      </c>
      <c r="P9600" s="2"/>
      <c r="Q9600" s="2"/>
    </row>
    <row r="9601" spans="1:17" x14ac:dyDescent="0.25">
      <c r="A9601" t="s">
        <v>6553</v>
      </c>
      <c r="B9601" s="1">
        <v>43585</v>
      </c>
      <c r="C9601" s="1">
        <v>43592</v>
      </c>
      <c r="D9601" t="s">
        <v>21</v>
      </c>
      <c r="E9601" t="s">
        <v>295</v>
      </c>
      <c r="F9601">
        <v>0</v>
      </c>
      <c r="G9601">
        <v>1000000</v>
      </c>
      <c r="H9601">
        <v>0</v>
      </c>
      <c r="I9601">
        <v>0</v>
      </c>
      <c r="J9601">
        <v>0</v>
      </c>
      <c r="K9601">
        <v>0.22800000000000001</v>
      </c>
      <c r="L9601" t="s">
        <v>23</v>
      </c>
      <c r="M9601" s="2">
        <v>228000</v>
      </c>
      <c r="N9601" s="2" t="str">
        <f>VLOOKUP(Tabla1[[#This Row],[nemo]],'Nemos y clasificaciones'!$A$2:$B$5000,2,FALSE)</f>
        <v>ISHARES 3-7 YEAR TREASURY BOND ETF</v>
      </c>
      <c r="O9601" s="2" t="str">
        <f>VLOOKUP(Tabla1[[#This Row],[nemo]],'Nemos y clasificaciones'!$A$1:$C$3000,3,FALSE)</f>
        <v>ETF</v>
      </c>
      <c r="P9601" s="2"/>
      <c r="Q9601" s="2"/>
    </row>
    <row r="9602" spans="1:17" x14ac:dyDescent="0.25">
      <c r="A9602" t="s">
        <v>6188</v>
      </c>
      <c r="B9602" s="1">
        <v>43619</v>
      </c>
      <c r="C9602" s="1">
        <v>43623</v>
      </c>
      <c r="D9602" t="s">
        <v>21</v>
      </c>
      <c r="E9602" t="s">
        <v>295</v>
      </c>
      <c r="F9602">
        <v>0</v>
      </c>
      <c r="G9602">
        <v>1000000</v>
      </c>
      <c r="H9602">
        <v>0</v>
      </c>
      <c r="I9602">
        <v>0</v>
      </c>
      <c r="J9602">
        <v>0</v>
      </c>
      <c r="K9602">
        <v>0.22600000000000001</v>
      </c>
      <c r="L9602" t="s">
        <v>23</v>
      </c>
      <c r="M9602" s="2">
        <v>226000</v>
      </c>
      <c r="N9602" s="2" t="str">
        <f>VLOOKUP(Tabla1[[#This Row],[nemo]],'Nemos y clasificaciones'!$A$2:$B$5000,2,FALSE)</f>
        <v>ISHARES 3-7 YEAR TREASURY BOND ETF</v>
      </c>
      <c r="O9602" s="2" t="str">
        <f>VLOOKUP(Tabla1[[#This Row],[nemo]],'Nemos y clasificaciones'!$A$1:$C$3000,3,FALSE)</f>
        <v>ETF</v>
      </c>
      <c r="P9602" s="2"/>
      <c r="Q9602" s="2"/>
    </row>
    <row r="9603" spans="1:17" x14ac:dyDescent="0.25">
      <c r="A9603" t="s">
        <v>7335</v>
      </c>
      <c r="B9603" s="1">
        <v>43407</v>
      </c>
      <c r="C9603" s="1">
        <v>43411</v>
      </c>
      <c r="D9603" t="s">
        <v>21</v>
      </c>
      <c r="E9603" t="s">
        <v>295</v>
      </c>
      <c r="F9603">
        <v>0</v>
      </c>
      <c r="G9603">
        <v>1000000</v>
      </c>
      <c r="H9603">
        <v>0</v>
      </c>
      <c r="I9603">
        <v>0</v>
      </c>
      <c r="J9603">
        <v>0</v>
      </c>
      <c r="K9603">
        <v>0.219</v>
      </c>
      <c r="L9603" t="s">
        <v>23</v>
      </c>
      <c r="M9603" s="2">
        <v>219000</v>
      </c>
      <c r="N9603" s="2" t="str">
        <f>VLOOKUP(Tabla1[[#This Row],[nemo]],'Nemos y clasificaciones'!$A$2:$B$5000,2,FALSE)</f>
        <v>ISHARES 3-7 YEAR TREASURY BOND ETF</v>
      </c>
      <c r="O9603" s="2" t="str">
        <f>VLOOKUP(Tabla1[[#This Row],[nemo]],'Nemos y clasificaciones'!$A$1:$C$3000,3,FALSE)</f>
        <v>ETF</v>
      </c>
      <c r="P9603" s="2"/>
      <c r="Q9603" s="2"/>
    </row>
    <row r="9604" spans="1:17" x14ac:dyDescent="0.25">
      <c r="A9604" t="s">
        <v>6850</v>
      </c>
      <c r="B9604" s="1">
        <v>43525</v>
      </c>
      <c r="C9604" s="1">
        <v>43531</v>
      </c>
      <c r="D9604" t="s">
        <v>21</v>
      </c>
      <c r="E9604" t="s">
        <v>295</v>
      </c>
      <c r="F9604">
        <v>0</v>
      </c>
      <c r="G9604">
        <v>1000000</v>
      </c>
      <c r="H9604">
        <v>0</v>
      </c>
      <c r="I9604">
        <v>0</v>
      </c>
      <c r="J9604">
        <v>0</v>
      </c>
      <c r="K9604">
        <v>0.218</v>
      </c>
      <c r="L9604" t="s">
        <v>23</v>
      </c>
      <c r="M9604" s="2">
        <v>218000</v>
      </c>
      <c r="N9604" s="2" t="str">
        <f>VLOOKUP(Tabla1[[#This Row],[nemo]],'Nemos y clasificaciones'!$A$2:$B$5000,2,FALSE)</f>
        <v>ISHARES 3-7 YEAR TREASURY BOND ETF</v>
      </c>
      <c r="O9604" s="2" t="str">
        <f>VLOOKUP(Tabla1[[#This Row],[nemo]],'Nemos y clasificaciones'!$A$1:$C$3000,3,FALSE)</f>
        <v>ETF</v>
      </c>
      <c r="P9604" s="2"/>
      <c r="Q9604" s="2"/>
    </row>
    <row r="9605" spans="1:17" x14ac:dyDescent="0.25">
      <c r="A9605" t="s">
        <v>7129</v>
      </c>
      <c r="B9605" s="1">
        <v>43452</v>
      </c>
      <c r="C9605" s="1">
        <v>43458</v>
      </c>
      <c r="D9605" t="s">
        <v>21</v>
      </c>
      <c r="E9605" t="s">
        <v>295</v>
      </c>
      <c r="F9605">
        <v>0</v>
      </c>
      <c r="G9605">
        <v>1000000</v>
      </c>
      <c r="H9605">
        <v>0</v>
      </c>
      <c r="I9605">
        <v>0</v>
      </c>
      <c r="J9605">
        <v>0</v>
      </c>
      <c r="K9605">
        <v>0.216</v>
      </c>
      <c r="L9605" t="s">
        <v>23</v>
      </c>
      <c r="M9605" s="2">
        <v>216000</v>
      </c>
      <c r="N9605" s="2" t="str">
        <f>VLOOKUP(Tabla1[[#This Row],[nemo]],'Nemos y clasificaciones'!$A$2:$B$5000,2,FALSE)</f>
        <v>ISHARES 3-7 YEAR TREASURY BOND ETF</v>
      </c>
      <c r="O9605" s="2" t="str">
        <f>VLOOKUP(Tabla1[[#This Row],[nemo]],'Nemos y clasificaciones'!$A$1:$C$3000,3,FALSE)</f>
        <v>ETF</v>
      </c>
      <c r="P9605" s="2"/>
      <c r="Q9605" s="2"/>
    </row>
    <row r="9606" spans="1:17" x14ac:dyDescent="0.25">
      <c r="A9606" t="s">
        <v>5892</v>
      </c>
      <c r="B9606" s="1">
        <v>43647</v>
      </c>
      <c r="C9606" s="1">
        <v>43654</v>
      </c>
      <c r="D9606" t="s">
        <v>21</v>
      </c>
      <c r="E9606" t="s">
        <v>295</v>
      </c>
      <c r="F9606">
        <v>0</v>
      </c>
      <c r="G9606">
        <v>1000000</v>
      </c>
      <c r="H9606">
        <v>0</v>
      </c>
      <c r="I9606">
        <v>0</v>
      </c>
      <c r="J9606">
        <v>0</v>
      </c>
      <c r="K9606">
        <v>0.21299999999999999</v>
      </c>
      <c r="L9606" t="s">
        <v>23</v>
      </c>
      <c r="M9606" s="2">
        <v>213000</v>
      </c>
      <c r="N9606" s="2" t="str">
        <f>VLOOKUP(Tabla1[[#This Row],[nemo]],'Nemos y clasificaciones'!$A$2:$B$5000,2,FALSE)</f>
        <v>ISHARES 3-7 YEAR TREASURY BOND ETF</v>
      </c>
      <c r="O9606" s="2" t="str">
        <f>VLOOKUP(Tabla1[[#This Row],[nemo]],'Nemos y clasificaciones'!$A$1:$C$3000,3,FALSE)</f>
        <v>ETF</v>
      </c>
      <c r="P9606" s="2"/>
      <c r="Q9606" s="2"/>
    </row>
    <row r="9607" spans="1:17" x14ac:dyDescent="0.25">
      <c r="A9607" t="s">
        <v>7249</v>
      </c>
      <c r="B9607" s="1">
        <v>43437</v>
      </c>
      <c r="C9607" s="1">
        <v>43441</v>
      </c>
      <c r="D9607" t="s">
        <v>21</v>
      </c>
      <c r="E9607" t="s">
        <v>295</v>
      </c>
      <c r="F9607">
        <v>0</v>
      </c>
      <c r="G9607">
        <v>1000000</v>
      </c>
      <c r="H9607">
        <v>0</v>
      </c>
      <c r="I9607">
        <v>0</v>
      </c>
      <c r="J9607">
        <v>0</v>
      </c>
      <c r="K9607">
        <v>0.21199999999999999</v>
      </c>
      <c r="L9607" t="s">
        <v>23</v>
      </c>
      <c r="M9607" s="2">
        <v>212000</v>
      </c>
      <c r="N9607" s="2" t="str">
        <f>VLOOKUP(Tabla1[[#This Row],[nemo]],'Nemos y clasificaciones'!$A$2:$B$5000,2,FALSE)</f>
        <v>ISHARES 3-7 YEAR TREASURY BOND ETF</v>
      </c>
      <c r="O9607" s="2" t="str">
        <f>VLOOKUP(Tabla1[[#This Row],[nemo]],'Nemos y clasificaciones'!$A$1:$C$3000,3,FALSE)</f>
        <v>ETF</v>
      </c>
      <c r="P9607" s="2"/>
      <c r="Q9607" s="2"/>
    </row>
    <row r="9608" spans="1:17" x14ac:dyDescent="0.25">
      <c r="A9608" t="s">
        <v>7606</v>
      </c>
      <c r="B9608" s="1">
        <v>43313</v>
      </c>
      <c r="C9608" s="1">
        <v>43319</v>
      </c>
      <c r="D9608" t="s">
        <v>21</v>
      </c>
      <c r="E9608" t="s">
        <v>295</v>
      </c>
      <c r="F9608">
        <v>0</v>
      </c>
      <c r="G9608">
        <v>1000000</v>
      </c>
      <c r="H9608">
        <v>0</v>
      </c>
      <c r="I9608">
        <v>0</v>
      </c>
      <c r="J9608">
        <v>0</v>
      </c>
      <c r="K9608">
        <v>0.21099999999999999</v>
      </c>
      <c r="L9608" t="s">
        <v>23</v>
      </c>
      <c r="M9608" s="2">
        <v>211000</v>
      </c>
      <c r="N9608" s="2" t="str">
        <f>VLOOKUP(Tabla1[[#This Row],[nemo]],'Nemos y clasificaciones'!$A$2:$B$5000,2,FALSE)</f>
        <v>ISHARES 3-7 YEAR TREASURY BOND ETF</v>
      </c>
      <c r="O9608" s="2" t="str">
        <f>VLOOKUP(Tabla1[[#This Row],[nemo]],'Nemos y clasificaciones'!$A$1:$C$3000,3,FALSE)</f>
        <v>ETF</v>
      </c>
      <c r="P9608" s="2"/>
      <c r="Q9608" s="2"/>
    </row>
    <row r="9609" spans="1:17" x14ac:dyDescent="0.25">
      <c r="A9609" t="s">
        <v>7429</v>
      </c>
      <c r="B9609" s="1">
        <v>43374</v>
      </c>
      <c r="C9609" s="1">
        <v>43378</v>
      </c>
      <c r="D9609" t="s">
        <v>21</v>
      </c>
      <c r="E9609" t="s">
        <v>295</v>
      </c>
      <c r="F9609">
        <v>0</v>
      </c>
      <c r="G9609">
        <v>1000000</v>
      </c>
      <c r="H9609">
        <v>0</v>
      </c>
      <c r="I9609">
        <v>0</v>
      </c>
      <c r="J9609">
        <v>0</v>
      </c>
      <c r="K9609">
        <v>0.20899999999999999</v>
      </c>
      <c r="L9609" t="s">
        <v>23</v>
      </c>
      <c r="M9609" s="2">
        <v>209000</v>
      </c>
      <c r="N9609" s="2" t="str">
        <f>VLOOKUP(Tabla1[[#This Row],[nemo]],'Nemos y clasificaciones'!$A$2:$B$5000,2,FALSE)</f>
        <v>ISHARES 3-7 YEAR TREASURY BOND ETF</v>
      </c>
      <c r="O9609" s="2" t="str">
        <f>VLOOKUP(Tabla1[[#This Row],[nemo]],'Nemos y clasificaciones'!$A$1:$C$3000,3,FALSE)</f>
        <v>ETF</v>
      </c>
      <c r="P9609" s="2"/>
      <c r="Q9609" s="2"/>
    </row>
    <row r="9610" spans="1:17" x14ac:dyDescent="0.25">
      <c r="A9610" t="s">
        <v>7990</v>
      </c>
      <c r="B9610" s="1">
        <v>43252</v>
      </c>
      <c r="C9610" s="1">
        <v>43258</v>
      </c>
      <c r="D9610" t="s">
        <v>21</v>
      </c>
      <c r="E9610" t="s">
        <v>295</v>
      </c>
      <c r="F9610">
        <v>0</v>
      </c>
      <c r="G9610">
        <v>1000000</v>
      </c>
      <c r="H9610">
        <v>0</v>
      </c>
      <c r="I9610">
        <v>0</v>
      </c>
      <c r="J9610">
        <v>0</v>
      </c>
      <c r="K9610">
        <v>0.20599999999999999</v>
      </c>
      <c r="L9610" t="s">
        <v>23</v>
      </c>
      <c r="M9610" s="2">
        <v>206000</v>
      </c>
      <c r="N9610" s="2" t="str">
        <f>VLOOKUP(Tabla1[[#This Row],[nemo]],'Nemos y clasificaciones'!$A$2:$B$5000,2,FALSE)</f>
        <v>ISHARES 3-7 YEAR TREASURY BOND ETF</v>
      </c>
      <c r="O9610" s="2" t="str">
        <f>VLOOKUP(Tabla1[[#This Row],[nemo]],'Nemos y clasificaciones'!$A$1:$C$3000,3,FALSE)</f>
        <v>ETF</v>
      </c>
      <c r="P9610" s="2"/>
      <c r="Q9610" s="2"/>
    </row>
    <row r="9611" spans="1:17" x14ac:dyDescent="0.25">
      <c r="A9611" t="s">
        <v>7538</v>
      </c>
      <c r="B9611" s="1">
        <v>43347</v>
      </c>
      <c r="C9611" s="1">
        <v>43353</v>
      </c>
      <c r="D9611" t="s">
        <v>21</v>
      </c>
      <c r="E9611" t="s">
        <v>295</v>
      </c>
      <c r="F9611">
        <v>0</v>
      </c>
      <c r="G9611">
        <v>1000000</v>
      </c>
      <c r="H9611">
        <v>0</v>
      </c>
      <c r="I9611">
        <v>0</v>
      </c>
      <c r="J9611">
        <v>0</v>
      </c>
      <c r="K9611">
        <v>0.20399999999999999</v>
      </c>
      <c r="L9611" t="s">
        <v>23</v>
      </c>
      <c r="M9611" s="2">
        <v>204000</v>
      </c>
      <c r="N9611" s="2" t="str">
        <f>VLOOKUP(Tabla1[[#This Row],[nemo]],'Nemos y clasificaciones'!$A$2:$B$5000,2,FALSE)</f>
        <v>ISHARES 3-7 YEAR TREASURY BOND ETF</v>
      </c>
      <c r="O9611" s="2" t="str">
        <f>VLOOKUP(Tabla1[[#This Row],[nemo]],'Nemos y clasificaciones'!$A$1:$C$3000,3,FALSE)</f>
        <v>ETF</v>
      </c>
      <c r="P9611" s="2"/>
      <c r="Q9611" s="2"/>
    </row>
    <row r="9612" spans="1:17" x14ac:dyDescent="0.25">
      <c r="A9612" t="s">
        <v>4889</v>
      </c>
      <c r="B9612" s="1">
        <v>43864</v>
      </c>
      <c r="C9612" s="1">
        <v>43868</v>
      </c>
      <c r="D9612" t="s">
        <v>21</v>
      </c>
      <c r="E9612" t="s">
        <v>295</v>
      </c>
      <c r="F9612">
        <v>0</v>
      </c>
      <c r="G9612">
        <v>1000000</v>
      </c>
      <c r="H9612">
        <v>0</v>
      </c>
      <c r="I9612">
        <v>0</v>
      </c>
      <c r="J9612">
        <v>0</v>
      </c>
      <c r="K9612">
        <v>0.19900000000000001</v>
      </c>
      <c r="L9612" t="s">
        <v>23</v>
      </c>
      <c r="M9612" s="2">
        <v>199000</v>
      </c>
      <c r="N9612" s="2" t="str">
        <f>VLOOKUP(Tabla1[[#This Row],[nemo]],'Nemos y clasificaciones'!$A$2:$B$5000,2,FALSE)</f>
        <v>ISHARES 3-7 YEAR TREASURY BOND ETF</v>
      </c>
      <c r="O9612" s="2" t="str">
        <f>VLOOKUP(Tabla1[[#This Row],[nemo]],'Nemos y clasificaciones'!$A$1:$C$3000,3,FALSE)</f>
        <v>ETF</v>
      </c>
      <c r="P9612" s="2"/>
      <c r="Q9612" s="2"/>
    </row>
    <row r="9613" spans="1:17" x14ac:dyDescent="0.25">
      <c r="A9613" t="s">
        <v>7681</v>
      </c>
      <c r="B9613" s="1">
        <v>43280</v>
      </c>
      <c r="C9613" s="1">
        <v>43290</v>
      </c>
      <c r="D9613" t="s">
        <v>21</v>
      </c>
      <c r="E9613" t="s">
        <v>295</v>
      </c>
      <c r="F9613">
        <v>0</v>
      </c>
      <c r="G9613">
        <v>1000000</v>
      </c>
      <c r="H9613">
        <v>0</v>
      </c>
      <c r="I9613">
        <v>0</v>
      </c>
      <c r="J9613">
        <v>0</v>
      </c>
      <c r="K9613">
        <v>0.193</v>
      </c>
      <c r="L9613" t="s">
        <v>23</v>
      </c>
      <c r="M9613" s="2">
        <v>193000</v>
      </c>
      <c r="N9613" s="2" t="str">
        <f>VLOOKUP(Tabla1[[#This Row],[nemo]],'Nemos y clasificaciones'!$A$2:$B$5000,2,FALSE)</f>
        <v>ISHARES 3-7 YEAR TREASURY BOND ETF</v>
      </c>
      <c r="O9613" s="2" t="str">
        <f>VLOOKUP(Tabla1[[#This Row],[nemo]],'Nemos y clasificaciones'!$A$1:$C$3000,3,FALSE)</f>
        <v>ETF</v>
      </c>
      <c r="P9613" s="2"/>
      <c r="Q9613" s="2"/>
    </row>
    <row r="9614" spans="1:17" x14ac:dyDescent="0.25">
      <c r="A9614" t="s">
        <v>5428</v>
      </c>
      <c r="B9614" s="1">
        <v>43768</v>
      </c>
      <c r="C9614" s="1">
        <v>43776</v>
      </c>
      <c r="D9614" t="s">
        <v>21</v>
      </c>
      <c r="E9614" t="s">
        <v>295</v>
      </c>
      <c r="F9614">
        <v>0</v>
      </c>
      <c r="G9614">
        <v>1000000</v>
      </c>
      <c r="H9614">
        <v>0</v>
      </c>
      <c r="I9614">
        <v>0</v>
      </c>
      <c r="J9614">
        <v>0</v>
      </c>
      <c r="K9614">
        <v>0.191</v>
      </c>
      <c r="L9614" t="s">
        <v>23</v>
      </c>
      <c r="M9614" s="2">
        <v>191000</v>
      </c>
      <c r="N9614" s="2" t="str">
        <f>VLOOKUP(Tabla1[[#This Row],[nemo]],'Nemos y clasificaciones'!$A$2:$B$5000,2,FALSE)</f>
        <v>ISHARES 3-7 YEAR TREASURY BOND ETF</v>
      </c>
      <c r="O9614" s="2" t="str">
        <f>VLOOKUP(Tabla1[[#This Row],[nemo]],'Nemos y clasificaciones'!$A$1:$C$3000,3,FALSE)</f>
        <v>ETF</v>
      </c>
      <c r="P9614" s="2"/>
      <c r="Q9614" s="2"/>
    </row>
    <row r="9615" spans="1:17" x14ac:dyDescent="0.25">
      <c r="A9615" t="s">
        <v>8292</v>
      </c>
      <c r="B9615" s="1">
        <v>43220</v>
      </c>
      <c r="C9615" s="1">
        <v>43227</v>
      </c>
      <c r="D9615" t="s">
        <v>21</v>
      </c>
      <c r="E9615" t="s">
        <v>295</v>
      </c>
      <c r="F9615">
        <v>0</v>
      </c>
      <c r="G9615">
        <v>1000000</v>
      </c>
      <c r="H9615">
        <v>0</v>
      </c>
      <c r="I9615">
        <v>0</v>
      </c>
      <c r="J9615">
        <v>0</v>
      </c>
      <c r="K9615">
        <v>0.191</v>
      </c>
      <c r="L9615" t="s">
        <v>23</v>
      </c>
      <c r="M9615" s="2">
        <v>191000</v>
      </c>
      <c r="N9615" s="2" t="str">
        <f>VLOOKUP(Tabla1[[#This Row],[nemo]],'Nemos y clasificaciones'!$A$2:$B$5000,2,FALSE)</f>
        <v>ISHARES 3-7 YEAR TREASURY BOND ETF</v>
      </c>
      <c r="O9615" s="2" t="str">
        <f>VLOOKUP(Tabla1[[#This Row],[nemo]],'Nemos y clasificaciones'!$A$1:$C$3000,3,FALSE)</f>
        <v>ETF</v>
      </c>
      <c r="P9615" s="2"/>
      <c r="Q9615" s="2"/>
    </row>
    <row r="9616" spans="1:17" x14ac:dyDescent="0.25">
      <c r="A9616" t="s">
        <v>5340</v>
      </c>
      <c r="B9616" s="1">
        <v>43801</v>
      </c>
      <c r="C9616" s="1">
        <v>43805</v>
      </c>
      <c r="D9616" t="s">
        <v>21</v>
      </c>
      <c r="E9616" t="s">
        <v>295</v>
      </c>
      <c r="F9616">
        <v>0</v>
      </c>
      <c r="G9616">
        <v>1000000</v>
      </c>
      <c r="H9616">
        <v>0</v>
      </c>
      <c r="I9616">
        <v>0</v>
      </c>
      <c r="J9616">
        <v>0</v>
      </c>
      <c r="K9616">
        <v>0.182</v>
      </c>
      <c r="L9616" t="s">
        <v>23</v>
      </c>
      <c r="M9616" s="2">
        <v>182000</v>
      </c>
      <c r="N9616" s="2" t="str">
        <f>VLOOKUP(Tabla1[[#This Row],[nemo]],'Nemos y clasificaciones'!$A$2:$B$5000,2,FALSE)</f>
        <v>ISHARES 3-7 YEAR TREASURY BOND ETF</v>
      </c>
      <c r="O9616" s="2" t="str">
        <f>VLOOKUP(Tabla1[[#This Row],[nemo]],'Nemos y clasificaciones'!$A$1:$C$3000,3,FALSE)</f>
        <v>ETF</v>
      </c>
      <c r="P9616" s="2"/>
      <c r="Q9616" s="2"/>
    </row>
    <row r="9617" spans="1:17" x14ac:dyDescent="0.25">
      <c r="A9617" t="s">
        <v>4809</v>
      </c>
      <c r="B9617" s="1">
        <v>43892</v>
      </c>
      <c r="C9617" s="1">
        <v>43896</v>
      </c>
      <c r="D9617" t="s">
        <v>21</v>
      </c>
      <c r="E9617" t="s">
        <v>295</v>
      </c>
      <c r="F9617">
        <v>0</v>
      </c>
      <c r="G9617">
        <v>1000000</v>
      </c>
      <c r="H9617">
        <v>0</v>
      </c>
      <c r="I9617">
        <v>0</v>
      </c>
      <c r="J9617">
        <v>0</v>
      </c>
      <c r="K9617">
        <v>0.18099999999999999</v>
      </c>
      <c r="L9617" t="s">
        <v>23</v>
      </c>
      <c r="M9617" s="2">
        <v>181000</v>
      </c>
      <c r="N9617" s="2" t="str">
        <f>VLOOKUP(Tabla1[[#This Row],[nemo]],'Nemos y clasificaciones'!$A$2:$B$5000,2,FALSE)</f>
        <v>ISHARES 3-7 YEAR TREASURY BOND ETF</v>
      </c>
      <c r="O9617" s="2" t="str">
        <f>VLOOKUP(Tabla1[[#This Row],[nemo]],'Nemos y clasificaciones'!$A$1:$C$3000,3,FALSE)</f>
        <v>ETF</v>
      </c>
      <c r="P9617" s="2"/>
      <c r="Q9617" s="2"/>
    </row>
    <row r="9618" spans="1:17" x14ac:dyDescent="0.25">
      <c r="A9618" t="s">
        <v>8436</v>
      </c>
      <c r="B9618" s="1">
        <v>43192</v>
      </c>
      <c r="C9618" s="1">
        <v>43196</v>
      </c>
      <c r="D9618" t="s">
        <v>21</v>
      </c>
      <c r="E9618" t="s">
        <v>295</v>
      </c>
      <c r="F9618">
        <v>0</v>
      </c>
      <c r="G9618">
        <v>1000000</v>
      </c>
      <c r="H9618">
        <v>0</v>
      </c>
      <c r="I9618">
        <v>0</v>
      </c>
      <c r="J9618">
        <v>0</v>
      </c>
      <c r="K9618">
        <v>0.17799999999999999</v>
      </c>
      <c r="L9618" t="s">
        <v>23</v>
      </c>
      <c r="M9618" s="2">
        <v>178000</v>
      </c>
      <c r="N9618" s="2" t="str">
        <f>VLOOKUP(Tabla1[[#This Row],[nemo]],'Nemos y clasificaciones'!$A$2:$B$5000,2,FALSE)</f>
        <v>ISHARES 3-7 YEAR TREASURY BOND ETF</v>
      </c>
      <c r="O9618" s="2" t="str">
        <f>VLOOKUP(Tabla1[[#This Row],[nemo]],'Nemos y clasificaciones'!$A$1:$C$3000,3,FALSE)</f>
        <v>ETF</v>
      </c>
      <c r="P9618" s="2"/>
      <c r="Q9618" s="2"/>
    </row>
    <row r="9619" spans="1:17" x14ac:dyDescent="0.25">
      <c r="A9619" t="s">
        <v>5127</v>
      </c>
      <c r="B9619" s="1">
        <v>43818</v>
      </c>
      <c r="C9619" s="1">
        <v>43825</v>
      </c>
      <c r="D9619" t="s">
        <v>21</v>
      </c>
      <c r="E9619" t="s">
        <v>295</v>
      </c>
      <c r="F9619">
        <v>0</v>
      </c>
      <c r="G9619">
        <v>1000000</v>
      </c>
      <c r="H9619">
        <v>0</v>
      </c>
      <c r="I9619">
        <v>0</v>
      </c>
      <c r="J9619">
        <v>0</v>
      </c>
      <c r="K9619">
        <v>0.17699999999999999</v>
      </c>
      <c r="L9619" t="s">
        <v>23</v>
      </c>
      <c r="M9619" s="2">
        <v>177000</v>
      </c>
      <c r="N9619" s="2" t="str">
        <f>VLOOKUP(Tabla1[[#This Row],[nemo]],'Nemos y clasificaciones'!$A$2:$B$5000,2,FALSE)</f>
        <v>ISHARES 3-7 YEAR TREASURY BOND ETF</v>
      </c>
      <c r="O9619" s="2" t="str">
        <f>VLOOKUP(Tabla1[[#This Row],[nemo]],'Nemos y clasificaciones'!$A$1:$C$3000,3,FALSE)</f>
        <v>ETF</v>
      </c>
      <c r="P9619" s="2"/>
      <c r="Q9619" s="2"/>
    </row>
    <row r="9620" spans="1:17" x14ac:dyDescent="0.25">
      <c r="A9620" t="s">
        <v>8589</v>
      </c>
      <c r="B9620" s="1">
        <v>43132</v>
      </c>
      <c r="C9620" s="1">
        <v>43138</v>
      </c>
      <c r="D9620" t="s">
        <v>21</v>
      </c>
      <c r="E9620" t="s">
        <v>295</v>
      </c>
      <c r="F9620">
        <v>0</v>
      </c>
      <c r="G9620">
        <v>1000000</v>
      </c>
      <c r="H9620">
        <v>0</v>
      </c>
      <c r="I9620">
        <v>0</v>
      </c>
      <c r="J9620">
        <v>0</v>
      </c>
      <c r="K9620">
        <v>0.16600000000000001</v>
      </c>
      <c r="L9620" t="s">
        <v>23</v>
      </c>
      <c r="M9620" s="2">
        <v>166000</v>
      </c>
      <c r="N9620" s="2" t="str">
        <f>VLOOKUP(Tabla1[[#This Row],[nemo]],'Nemos y clasificaciones'!$A$2:$B$5000,2,FALSE)</f>
        <v>ISHARES 3-7 YEAR TREASURY BOND ETF</v>
      </c>
      <c r="O9620" s="2" t="str">
        <f>VLOOKUP(Tabla1[[#This Row],[nemo]],'Nemos y clasificaciones'!$A$1:$C$3000,3,FALSE)</f>
        <v>ETF</v>
      </c>
      <c r="P9620" s="2"/>
      <c r="Q9620" s="2"/>
    </row>
    <row r="9621" spans="1:17" x14ac:dyDescent="0.25">
      <c r="A9621" t="s">
        <v>8547</v>
      </c>
      <c r="B9621" s="1">
        <v>43160</v>
      </c>
      <c r="C9621" s="1">
        <v>43166</v>
      </c>
      <c r="D9621" t="s">
        <v>21</v>
      </c>
      <c r="E9621" t="s">
        <v>295</v>
      </c>
      <c r="F9621">
        <v>0</v>
      </c>
      <c r="G9621">
        <v>1000000</v>
      </c>
      <c r="H9621">
        <v>0</v>
      </c>
      <c r="I9621">
        <v>0</v>
      </c>
      <c r="J9621">
        <v>0</v>
      </c>
      <c r="K9621">
        <v>0.16300000000000001</v>
      </c>
      <c r="L9621" t="s">
        <v>23</v>
      </c>
      <c r="M9621" s="2">
        <v>163000</v>
      </c>
      <c r="N9621" s="2" t="str">
        <f>VLOOKUP(Tabla1[[#This Row],[nemo]],'Nemos y clasificaciones'!$A$2:$B$5000,2,FALSE)</f>
        <v>ISHARES 3-7 YEAR TREASURY BOND ETF</v>
      </c>
      <c r="O9621" s="2" t="str">
        <f>VLOOKUP(Tabla1[[#This Row],[nemo]],'Nemos y clasificaciones'!$A$1:$C$3000,3,FALSE)</f>
        <v>ETF</v>
      </c>
      <c r="P9621" s="2"/>
      <c r="Q9621" s="2"/>
    </row>
    <row r="9622" spans="1:17" x14ac:dyDescent="0.25">
      <c r="A9622" t="s">
        <v>4668</v>
      </c>
      <c r="B9622" s="1">
        <v>43922</v>
      </c>
      <c r="C9622" s="1">
        <v>43928</v>
      </c>
      <c r="D9622" t="s">
        <v>21</v>
      </c>
      <c r="E9622" t="s">
        <v>295</v>
      </c>
      <c r="F9622">
        <v>0</v>
      </c>
      <c r="G9622">
        <v>1000000</v>
      </c>
      <c r="H9622">
        <v>0</v>
      </c>
      <c r="I9622">
        <v>0</v>
      </c>
      <c r="J9622">
        <v>0</v>
      </c>
      <c r="K9622">
        <v>0.16200000000000001</v>
      </c>
      <c r="L9622" t="s">
        <v>23</v>
      </c>
      <c r="M9622" s="2">
        <v>162000</v>
      </c>
      <c r="N9622" s="2" t="str">
        <f>VLOOKUP(Tabla1[[#This Row],[nemo]],'Nemos y clasificaciones'!$A$2:$B$5000,2,FALSE)</f>
        <v>ISHARES 3-7 YEAR TREASURY BOND ETF</v>
      </c>
      <c r="O9622" s="2" t="str">
        <f>VLOOKUP(Tabla1[[#This Row],[nemo]],'Nemos y clasificaciones'!$A$1:$C$3000,3,FALSE)</f>
        <v>ETF</v>
      </c>
      <c r="P9622" s="2"/>
      <c r="Q9622" s="2"/>
    </row>
    <row r="9623" spans="1:17" x14ac:dyDescent="0.25">
      <c r="A9623" t="s">
        <v>4470</v>
      </c>
      <c r="B9623" s="1">
        <v>43951</v>
      </c>
      <c r="C9623" s="1">
        <v>43958</v>
      </c>
      <c r="D9623" t="s">
        <v>21</v>
      </c>
      <c r="E9623" t="s">
        <v>295</v>
      </c>
      <c r="F9623">
        <v>0</v>
      </c>
      <c r="G9623">
        <v>1000000</v>
      </c>
      <c r="H9623">
        <v>0</v>
      </c>
      <c r="I9623">
        <v>0</v>
      </c>
      <c r="J9623">
        <v>0</v>
      </c>
      <c r="K9623">
        <v>0.125</v>
      </c>
      <c r="L9623" t="s">
        <v>23</v>
      </c>
      <c r="M9623" s="2">
        <v>125000</v>
      </c>
      <c r="N9623" s="2" t="str">
        <f>VLOOKUP(Tabla1[[#This Row],[nemo]],'Nemos y clasificaciones'!$A$2:$B$5000,2,FALSE)</f>
        <v>ISHARES 3-7 YEAR TREASURY BOND ETF</v>
      </c>
      <c r="O9623" s="2" t="str">
        <f>VLOOKUP(Tabla1[[#This Row],[nemo]],'Nemos y clasificaciones'!$A$1:$C$3000,3,FALSE)</f>
        <v>ETF</v>
      </c>
      <c r="P9623" s="2"/>
      <c r="Q9623" s="2"/>
    </row>
    <row r="9624" spans="1:17" x14ac:dyDescent="0.25">
      <c r="A9624" t="s">
        <v>4148</v>
      </c>
      <c r="B9624" s="1">
        <v>43983</v>
      </c>
      <c r="C9624" s="1">
        <v>43987</v>
      </c>
      <c r="D9624" t="s">
        <v>21</v>
      </c>
      <c r="E9624" t="s">
        <v>295</v>
      </c>
      <c r="F9624">
        <v>0</v>
      </c>
      <c r="G9624">
        <v>1000000</v>
      </c>
      <c r="H9624">
        <v>0</v>
      </c>
      <c r="I9624">
        <v>0</v>
      </c>
      <c r="J9624">
        <v>0</v>
      </c>
      <c r="K9624">
        <v>0.124</v>
      </c>
      <c r="L9624" t="s">
        <v>23</v>
      </c>
      <c r="M9624" s="2">
        <v>124000</v>
      </c>
      <c r="N9624" s="2" t="str">
        <f>VLOOKUP(Tabla1[[#This Row],[nemo]],'Nemos y clasificaciones'!$A$2:$B$5000,2,FALSE)</f>
        <v>ISHARES 3-7 YEAR TREASURY BOND ETF</v>
      </c>
      <c r="O9624" s="2" t="str">
        <f>VLOOKUP(Tabla1[[#This Row],[nemo]],'Nemos y clasificaciones'!$A$1:$C$3000,3,FALSE)</f>
        <v>ETF</v>
      </c>
      <c r="P9624" s="2"/>
      <c r="Q9624" s="2"/>
    </row>
    <row r="9625" spans="1:17" x14ac:dyDescent="0.25">
      <c r="A9625" t="s">
        <v>3589</v>
      </c>
      <c r="B9625" s="1">
        <v>44046</v>
      </c>
      <c r="C9625" s="1">
        <v>44050</v>
      </c>
      <c r="D9625" t="s">
        <v>21</v>
      </c>
      <c r="E9625" t="s">
        <v>295</v>
      </c>
      <c r="F9625">
        <v>0</v>
      </c>
      <c r="G9625">
        <v>1000000</v>
      </c>
      <c r="H9625">
        <v>0</v>
      </c>
      <c r="I9625">
        <v>0</v>
      </c>
      <c r="J9625">
        <v>0</v>
      </c>
      <c r="K9625">
        <v>0.115</v>
      </c>
      <c r="L9625" t="s">
        <v>23</v>
      </c>
      <c r="M9625" s="2">
        <v>115000</v>
      </c>
      <c r="N9625" s="2" t="str">
        <f>VLOOKUP(Tabla1[[#This Row],[nemo]],'Nemos y clasificaciones'!$A$2:$B$5000,2,FALSE)</f>
        <v>ISHARES 3-7 YEAR TREASURY BOND ETF</v>
      </c>
      <c r="O9625" s="2" t="str">
        <f>VLOOKUP(Tabla1[[#This Row],[nemo]],'Nemos y clasificaciones'!$A$1:$C$3000,3,FALSE)</f>
        <v>ETF</v>
      </c>
      <c r="P9625" s="2"/>
      <c r="Q9625" s="2"/>
    </row>
    <row r="9626" spans="1:17" x14ac:dyDescent="0.25">
      <c r="A9626" t="s">
        <v>10019</v>
      </c>
      <c r="B9626" s="1">
        <v>42725</v>
      </c>
      <c r="C9626" s="1">
        <v>42732</v>
      </c>
      <c r="D9626" t="s">
        <v>21</v>
      </c>
      <c r="E9626" t="s">
        <v>1273</v>
      </c>
      <c r="F9626">
        <v>0</v>
      </c>
      <c r="G9626">
        <v>100000</v>
      </c>
      <c r="H9626">
        <v>0</v>
      </c>
      <c r="I9626">
        <v>0</v>
      </c>
      <c r="J9626">
        <v>0</v>
      </c>
      <c r="K9626">
        <v>0.55300000000000005</v>
      </c>
      <c r="L9626" t="s">
        <v>23</v>
      </c>
      <c r="M9626" s="3">
        <v>55300</v>
      </c>
      <c r="N9626" s="2" t="str">
        <f>VLOOKUP(Tabla1[[#This Row],[nemo]],'Nemos y clasificaciones'!$A$2:$B$5000,2,FALSE)</f>
        <v>iShares MSCI ACWI ETF (ACWI)</v>
      </c>
      <c r="O9626" s="3" t="str">
        <f>VLOOKUP(Tabla1[[#This Row],[nemo]],'Nemos y clasificaciones'!$A$1:$C$3000,3,FALSE)</f>
        <v>ETF</v>
      </c>
      <c r="P9626" s="3"/>
      <c r="Q9626" s="3"/>
    </row>
    <row r="9627" spans="1:17" x14ac:dyDescent="0.25">
      <c r="A9627" t="s">
        <v>3697</v>
      </c>
      <c r="B9627" s="1">
        <v>44013</v>
      </c>
      <c r="C9627" s="1">
        <v>44020</v>
      </c>
      <c r="D9627" t="s">
        <v>21</v>
      </c>
      <c r="E9627" t="s">
        <v>295</v>
      </c>
      <c r="F9627">
        <v>0</v>
      </c>
      <c r="G9627">
        <v>1000000</v>
      </c>
      <c r="H9627">
        <v>0</v>
      </c>
      <c r="I9627">
        <v>0</v>
      </c>
      <c r="J9627">
        <v>0</v>
      </c>
      <c r="K9627">
        <v>0.114</v>
      </c>
      <c r="L9627" t="s">
        <v>23</v>
      </c>
      <c r="M9627" s="2">
        <v>114000</v>
      </c>
      <c r="N9627" s="2" t="str">
        <f>VLOOKUP(Tabla1[[#This Row],[nemo]],'Nemos y clasificaciones'!$A$2:$B$5000,2,FALSE)</f>
        <v>ISHARES 3-7 YEAR TREASURY BOND ETF</v>
      </c>
      <c r="O9627" s="2" t="str">
        <f>VLOOKUP(Tabla1[[#This Row],[nemo]],'Nemos y clasificaciones'!$A$1:$C$3000,3,FALSE)</f>
        <v>ETF</v>
      </c>
      <c r="P9627" s="2"/>
      <c r="Q9627" s="2"/>
    </row>
    <row r="9628" spans="1:17" x14ac:dyDescent="0.25">
      <c r="A9628" t="s">
        <v>3509</v>
      </c>
      <c r="B9628" s="1">
        <v>44075</v>
      </c>
      <c r="C9628" s="1">
        <v>44082</v>
      </c>
      <c r="D9628" t="s">
        <v>21</v>
      </c>
      <c r="E9628" t="s">
        <v>295</v>
      </c>
      <c r="F9628">
        <v>0</v>
      </c>
      <c r="G9628">
        <v>1000000</v>
      </c>
      <c r="H9628">
        <v>0</v>
      </c>
      <c r="I9628">
        <v>0</v>
      </c>
      <c r="J9628">
        <v>0</v>
      </c>
      <c r="K9628">
        <v>0.106</v>
      </c>
      <c r="L9628" t="s">
        <v>23</v>
      </c>
      <c r="M9628" s="2">
        <v>106000</v>
      </c>
      <c r="N9628" s="2" t="str">
        <f>VLOOKUP(Tabla1[[#This Row],[nemo]],'Nemos y clasificaciones'!$A$2:$B$5000,2,FALSE)</f>
        <v>ISHARES 3-7 YEAR TREASURY BOND ETF</v>
      </c>
      <c r="O9628" s="2" t="str">
        <f>VLOOKUP(Tabla1[[#This Row],[nemo]],'Nemos y clasificaciones'!$A$1:$C$3000,3,FALSE)</f>
        <v>ETF</v>
      </c>
      <c r="P9628" s="2"/>
      <c r="Q9628" s="2"/>
    </row>
    <row r="9629" spans="1:17" x14ac:dyDescent="0.25">
      <c r="A9629" t="s">
        <v>3374</v>
      </c>
      <c r="B9629" s="1">
        <v>44105</v>
      </c>
      <c r="C9629" s="1">
        <v>44111</v>
      </c>
      <c r="D9629" t="s">
        <v>21</v>
      </c>
      <c r="E9629" t="s">
        <v>295</v>
      </c>
      <c r="F9629">
        <v>0</v>
      </c>
      <c r="G9629">
        <v>1000000</v>
      </c>
      <c r="H9629">
        <v>0</v>
      </c>
      <c r="I9629">
        <v>0</v>
      </c>
      <c r="J9629">
        <v>0</v>
      </c>
      <c r="K9629">
        <v>9.5000000000000001E-2</v>
      </c>
      <c r="L9629" t="s">
        <v>23</v>
      </c>
      <c r="M9629" s="3">
        <v>95000</v>
      </c>
      <c r="N9629" s="2" t="str">
        <f>VLOOKUP(Tabla1[[#This Row],[nemo]],'Nemos y clasificaciones'!$A$2:$B$5000,2,FALSE)</f>
        <v>ISHARES 3-7 YEAR TREASURY BOND ETF</v>
      </c>
      <c r="O9629" s="3" t="str">
        <f>VLOOKUP(Tabla1[[#This Row],[nemo]],'Nemos y clasificaciones'!$A$1:$C$3000,3,FALSE)</f>
        <v>ETF</v>
      </c>
      <c r="P9629" s="3"/>
      <c r="Q9629" s="3"/>
    </row>
    <row r="9630" spans="1:17" x14ac:dyDescent="0.25">
      <c r="A9630" t="s">
        <v>3220</v>
      </c>
      <c r="B9630" s="1">
        <v>44137</v>
      </c>
      <c r="C9630" s="1">
        <v>44141</v>
      </c>
      <c r="D9630" t="s">
        <v>21</v>
      </c>
      <c r="E9630" t="s">
        <v>295</v>
      </c>
      <c r="F9630">
        <v>0</v>
      </c>
      <c r="G9630">
        <v>1000000</v>
      </c>
      <c r="H9630">
        <v>0</v>
      </c>
      <c r="I9630">
        <v>0</v>
      </c>
      <c r="J9630">
        <v>0</v>
      </c>
      <c r="K9630">
        <v>9.1999999999999998E-2</v>
      </c>
      <c r="L9630" t="s">
        <v>23</v>
      </c>
      <c r="M9630" s="3">
        <v>92000</v>
      </c>
      <c r="N9630" s="2" t="str">
        <f>VLOOKUP(Tabla1[[#This Row],[nemo]],'Nemos y clasificaciones'!$A$2:$B$5000,2,FALSE)</f>
        <v>ISHARES 3-7 YEAR TREASURY BOND ETF</v>
      </c>
      <c r="O9630" s="3" t="str">
        <f>VLOOKUP(Tabla1[[#This Row],[nemo]],'Nemos y clasificaciones'!$A$1:$C$3000,3,FALSE)</f>
        <v>ETF</v>
      </c>
      <c r="P9630" s="3"/>
      <c r="Q9630" s="3"/>
    </row>
    <row r="9631" spans="1:17" x14ac:dyDescent="0.25">
      <c r="A9631" t="s">
        <v>3094</v>
      </c>
      <c r="B9631" s="1">
        <v>44166</v>
      </c>
      <c r="C9631" s="1">
        <v>44172</v>
      </c>
      <c r="D9631" t="s">
        <v>21</v>
      </c>
      <c r="E9631" t="s">
        <v>295</v>
      </c>
      <c r="F9631">
        <v>0</v>
      </c>
      <c r="G9631">
        <v>1000000</v>
      </c>
      <c r="H9631">
        <v>0</v>
      </c>
      <c r="I9631">
        <v>0</v>
      </c>
      <c r="J9631">
        <v>0</v>
      </c>
      <c r="K9631">
        <v>0.09</v>
      </c>
      <c r="L9631" t="s">
        <v>23</v>
      </c>
      <c r="M9631" s="3">
        <v>90000</v>
      </c>
      <c r="N9631" s="2" t="str">
        <f>VLOOKUP(Tabla1[[#This Row],[nemo]],'Nemos y clasificaciones'!$A$2:$B$5000,2,FALSE)</f>
        <v>ISHARES 3-7 YEAR TREASURY BOND ETF</v>
      </c>
      <c r="O9631" s="3" t="str">
        <f>VLOOKUP(Tabla1[[#This Row],[nemo]],'Nemos y clasificaciones'!$A$1:$C$3000,3,FALSE)</f>
        <v>ETF</v>
      </c>
      <c r="P9631" s="3"/>
      <c r="Q9631" s="3"/>
    </row>
    <row r="9632" spans="1:17" x14ac:dyDescent="0.25">
      <c r="A9632" t="s">
        <v>2604</v>
      </c>
      <c r="B9632" s="1">
        <v>44228</v>
      </c>
      <c r="C9632" s="1">
        <v>44232</v>
      </c>
      <c r="D9632" t="s">
        <v>21</v>
      </c>
      <c r="E9632" t="s">
        <v>295</v>
      </c>
      <c r="F9632">
        <v>0</v>
      </c>
      <c r="G9632">
        <v>1000000</v>
      </c>
      <c r="H9632">
        <v>0</v>
      </c>
      <c r="I9632">
        <v>0</v>
      </c>
      <c r="J9632">
        <v>0</v>
      </c>
      <c r="K9632">
        <v>8.6999999999999994E-2</v>
      </c>
      <c r="L9632" t="s">
        <v>23</v>
      </c>
      <c r="M9632" s="3">
        <v>87000</v>
      </c>
      <c r="N9632" s="2" t="str">
        <f>VLOOKUP(Tabla1[[#This Row],[nemo]],'Nemos y clasificaciones'!$A$2:$B$5000,2,FALSE)</f>
        <v>ISHARES 3-7 YEAR TREASURY BOND ETF</v>
      </c>
      <c r="O9632" s="3" t="str">
        <f>VLOOKUP(Tabla1[[#This Row],[nemo]],'Nemos y clasificaciones'!$A$1:$C$3000,3,FALSE)</f>
        <v>ETF</v>
      </c>
      <c r="P9632" s="3"/>
      <c r="Q9632" s="3"/>
    </row>
    <row r="9633" spans="1:17" x14ac:dyDescent="0.25">
      <c r="A9633" t="s">
        <v>2881</v>
      </c>
      <c r="B9633" s="1">
        <v>44182</v>
      </c>
      <c r="C9633" s="1">
        <v>44188</v>
      </c>
      <c r="D9633" t="s">
        <v>21</v>
      </c>
      <c r="E9633" t="s">
        <v>295</v>
      </c>
      <c r="F9633">
        <v>0</v>
      </c>
      <c r="G9633">
        <v>1000000</v>
      </c>
      <c r="H9633">
        <v>0</v>
      </c>
      <c r="I9633">
        <v>0</v>
      </c>
      <c r="J9633">
        <v>0</v>
      </c>
      <c r="K9633">
        <v>8.6999999999999994E-2</v>
      </c>
      <c r="L9633" t="s">
        <v>23</v>
      </c>
      <c r="M9633" s="3">
        <v>87000</v>
      </c>
      <c r="N9633" s="2" t="str">
        <f>VLOOKUP(Tabla1[[#This Row],[nemo]],'Nemos y clasificaciones'!$A$2:$B$5000,2,FALSE)</f>
        <v>ISHARES 3-7 YEAR TREASURY BOND ETF</v>
      </c>
      <c r="O9633" s="3" t="str">
        <f>VLOOKUP(Tabla1[[#This Row],[nemo]],'Nemos y clasificaciones'!$A$1:$C$3000,3,FALSE)</f>
        <v>ETF</v>
      </c>
      <c r="P9633" s="3"/>
      <c r="Q9633" s="3"/>
    </row>
    <row r="9634" spans="1:17" x14ac:dyDescent="0.25">
      <c r="A9634" t="s">
        <v>294</v>
      </c>
      <c r="B9634" s="1">
        <v>44440</v>
      </c>
      <c r="C9634" s="1">
        <v>44447</v>
      </c>
      <c r="D9634" t="s">
        <v>21</v>
      </c>
      <c r="E9634" t="s">
        <v>295</v>
      </c>
      <c r="F9634">
        <v>0</v>
      </c>
      <c r="G9634">
        <v>1000000</v>
      </c>
      <c r="H9634">
        <v>0</v>
      </c>
      <c r="I9634">
        <v>0</v>
      </c>
      <c r="J9634">
        <v>0</v>
      </c>
      <c r="K9634">
        <v>7.9000000000000001E-2</v>
      </c>
      <c r="L9634" t="s">
        <v>23</v>
      </c>
      <c r="M9634" s="3">
        <v>79000</v>
      </c>
      <c r="N9634" s="2" t="str">
        <f>VLOOKUP(Tabla1[[#This Row],[nemo]],'Nemos y clasificaciones'!$A$2:$B$5000,2,FALSE)</f>
        <v>ISHARES 3-7 YEAR TREASURY BOND ETF</v>
      </c>
      <c r="O9634" s="3" t="str">
        <f>VLOOKUP(Tabla1[[#This Row],[nemo]],'Nemos y clasificaciones'!$A$1:$C$3000,3,FALSE)</f>
        <v>ETF</v>
      </c>
      <c r="P9634" s="3"/>
      <c r="Q9634" s="3"/>
    </row>
    <row r="9635" spans="1:17" x14ac:dyDescent="0.25">
      <c r="A9635" t="s">
        <v>2006</v>
      </c>
      <c r="B9635" s="1">
        <v>44319</v>
      </c>
      <c r="C9635" s="1">
        <v>44323</v>
      </c>
      <c r="D9635" t="s">
        <v>21</v>
      </c>
      <c r="E9635" t="s">
        <v>295</v>
      </c>
      <c r="F9635">
        <v>0</v>
      </c>
      <c r="G9635">
        <v>1000000</v>
      </c>
      <c r="H9635">
        <v>0</v>
      </c>
      <c r="I9635">
        <v>0</v>
      </c>
      <c r="J9635">
        <v>0</v>
      </c>
      <c r="K9635">
        <v>7.9000000000000001E-2</v>
      </c>
      <c r="L9635" t="s">
        <v>23</v>
      </c>
      <c r="M9635" s="3">
        <v>79000</v>
      </c>
      <c r="N9635" s="2" t="str">
        <f>VLOOKUP(Tabla1[[#This Row],[nemo]],'Nemos y clasificaciones'!$A$2:$B$5000,2,FALSE)</f>
        <v>ISHARES 3-7 YEAR TREASURY BOND ETF</v>
      </c>
      <c r="O9635" s="3" t="str">
        <f>VLOOKUP(Tabla1[[#This Row],[nemo]],'Nemos y clasificaciones'!$A$1:$C$3000,3,FALSE)</f>
        <v>ETF</v>
      </c>
      <c r="P9635" s="3"/>
      <c r="Q9635" s="3"/>
    </row>
    <row r="9636" spans="1:17" x14ac:dyDescent="0.25">
      <c r="A9636" t="s">
        <v>599</v>
      </c>
      <c r="B9636" s="1">
        <v>44410</v>
      </c>
      <c r="C9636" s="1">
        <v>44414</v>
      </c>
      <c r="D9636" t="s">
        <v>21</v>
      </c>
      <c r="E9636" t="s">
        <v>295</v>
      </c>
      <c r="F9636">
        <v>0</v>
      </c>
      <c r="G9636">
        <v>1000000</v>
      </c>
      <c r="H9636">
        <v>0</v>
      </c>
      <c r="I9636">
        <v>0</v>
      </c>
      <c r="J9636">
        <v>0</v>
      </c>
      <c r="K9636">
        <v>7.8E-2</v>
      </c>
      <c r="L9636" t="s">
        <v>23</v>
      </c>
      <c r="M9636" s="3">
        <v>78000</v>
      </c>
      <c r="N9636" s="2" t="str">
        <f>VLOOKUP(Tabla1[[#This Row],[nemo]],'Nemos y clasificaciones'!$A$2:$B$5000,2,FALSE)</f>
        <v>ISHARES 3-7 YEAR TREASURY BOND ETF</v>
      </c>
      <c r="O9636" s="3" t="str">
        <f>VLOOKUP(Tabla1[[#This Row],[nemo]],'Nemos y clasificaciones'!$A$1:$C$3000,3,FALSE)</f>
        <v>ETF</v>
      </c>
      <c r="P9636" s="3"/>
      <c r="Q9636" s="3"/>
    </row>
    <row r="9637" spans="1:17" x14ac:dyDescent="0.25">
      <c r="A9637" t="s">
        <v>2299</v>
      </c>
      <c r="B9637" s="1">
        <v>44287</v>
      </c>
      <c r="C9637" s="1">
        <v>44294</v>
      </c>
      <c r="D9637" t="s">
        <v>21</v>
      </c>
      <c r="E9637" t="s">
        <v>295</v>
      </c>
      <c r="F9637">
        <v>0</v>
      </c>
      <c r="G9637">
        <v>1000000</v>
      </c>
      <c r="H9637">
        <v>0</v>
      </c>
      <c r="I9637">
        <v>0</v>
      </c>
      <c r="J9637">
        <v>0</v>
      </c>
      <c r="K9637">
        <v>7.8E-2</v>
      </c>
      <c r="L9637" t="s">
        <v>23</v>
      </c>
      <c r="M9637" s="3">
        <v>78000</v>
      </c>
      <c r="N9637" s="2" t="str">
        <f>VLOOKUP(Tabla1[[#This Row],[nemo]],'Nemos y clasificaciones'!$A$2:$B$5000,2,FALSE)</f>
        <v>ISHARES 3-7 YEAR TREASURY BOND ETF</v>
      </c>
      <c r="O9637" s="3" t="str">
        <f>VLOOKUP(Tabla1[[#This Row],[nemo]],'Nemos y clasificaciones'!$A$1:$C$3000,3,FALSE)</f>
        <v>ETF</v>
      </c>
      <c r="P9637" s="3"/>
      <c r="Q9637" s="3"/>
    </row>
    <row r="9638" spans="1:17" x14ac:dyDescent="0.25">
      <c r="A9638" t="s">
        <v>2516</v>
      </c>
      <c r="B9638" s="1">
        <v>44256</v>
      </c>
      <c r="C9638" s="1">
        <v>44260</v>
      </c>
      <c r="D9638" t="s">
        <v>21</v>
      </c>
      <c r="E9638" t="s">
        <v>295</v>
      </c>
      <c r="F9638">
        <v>0</v>
      </c>
      <c r="G9638">
        <v>1000000</v>
      </c>
      <c r="H9638">
        <v>0</v>
      </c>
      <c r="I9638">
        <v>0</v>
      </c>
      <c r="J9638">
        <v>0</v>
      </c>
      <c r="K9638">
        <v>7.8E-2</v>
      </c>
      <c r="L9638" t="s">
        <v>23</v>
      </c>
      <c r="M9638" s="3">
        <v>78000</v>
      </c>
      <c r="N9638" s="2" t="str">
        <f>VLOOKUP(Tabla1[[#This Row],[nemo]],'Nemos y clasificaciones'!$A$2:$B$5000,2,FALSE)</f>
        <v>ISHARES 3-7 YEAR TREASURY BOND ETF</v>
      </c>
      <c r="O9638" s="3" t="str">
        <f>VLOOKUP(Tabla1[[#This Row],[nemo]],'Nemos y clasificaciones'!$A$1:$C$3000,3,FALSE)</f>
        <v>ETF</v>
      </c>
      <c r="P9638" s="3"/>
      <c r="Q9638" s="3"/>
    </row>
    <row r="9639" spans="1:17" x14ac:dyDescent="0.25">
      <c r="A9639" t="s">
        <v>1582</v>
      </c>
      <c r="B9639" s="1">
        <v>44348</v>
      </c>
      <c r="C9639" s="1">
        <v>44354</v>
      </c>
      <c r="D9639" t="s">
        <v>21</v>
      </c>
      <c r="E9639" t="s">
        <v>295</v>
      </c>
      <c r="F9639">
        <v>0</v>
      </c>
      <c r="G9639">
        <v>1000000</v>
      </c>
      <c r="H9639">
        <v>0</v>
      </c>
      <c r="I9639">
        <v>0</v>
      </c>
      <c r="J9639">
        <v>0</v>
      </c>
      <c r="K9639">
        <v>7.5999999999999998E-2</v>
      </c>
      <c r="L9639" t="s">
        <v>23</v>
      </c>
      <c r="M9639" s="3">
        <v>76000</v>
      </c>
      <c r="N9639" s="2" t="str">
        <f>VLOOKUP(Tabla1[[#This Row],[nemo]],'Nemos y clasificaciones'!$A$2:$B$5000,2,FALSE)</f>
        <v>ISHARES 3-7 YEAR TREASURY BOND ETF</v>
      </c>
      <c r="O9639" s="3" t="str">
        <f>VLOOKUP(Tabla1[[#This Row],[nemo]],'Nemos y clasificaciones'!$A$1:$C$3000,3,FALSE)</f>
        <v>ETF</v>
      </c>
      <c r="P9639" s="3"/>
      <c r="Q9639" s="3"/>
    </row>
    <row r="9640" spans="1:17" x14ac:dyDescent="0.25">
      <c r="A9640" t="s">
        <v>893</v>
      </c>
      <c r="B9640" s="1">
        <v>44378</v>
      </c>
      <c r="C9640" s="1">
        <v>44385</v>
      </c>
      <c r="D9640" t="s">
        <v>21</v>
      </c>
      <c r="E9640" t="s">
        <v>295</v>
      </c>
      <c r="F9640">
        <v>0</v>
      </c>
      <c r="G9640">
        <v>1000000</v>
      </c>
      <c r="H9640">
        <v>0</v>
      </c>
      <c r="I9640">
        <v>0</v>
      </c>
      <c r="J9640">
        <v>0</v>
      </c>
      <c r="K9640">
        <v>7.3999999999999996E-2</v>
      </c>
      <c r="L9640" t="s">
        <v>23</v>
      </c>
      <c r="M9640" s="3">
        <v>74000</v>
      </c>
      <c r="N9640" s="2" t="str">
        <f>VLOOKUP(Tabla1[[#This Row],[nemo]],'Nemos y clasificaciones'!$A$2:$B$5000,2,FALSE)</f>
        <v>ISHARES 3-7 YEAR TREASURY BOND ETF</v>
      </c>
      <c r="O9640" s="3" t="str">
        <f>VLOOKUP(Tabla1[[#This Row],[nemo]],'Nemos y clasificaciones'!$A$1:$C$3000,3,FALSE)</f>
        <v>ETF</v>
      </c>
      <c r="P9640" s="3"/>
      <c r="Q9640" s="3"/>
    </row>
    <row r="9641" spans="1:17" x14ac:dyDescent="0.25">
      <c r="A9641" t="s">
        <v>5253</v>
      </c>
      <c r="B9641" s="1">
        <v>43815</v>
      </c>
      <c r="C9641" s="1">
        <v>43819</v>
      </c>
      <c r="D9641" t="s">
        <v>21</v>
      </c>
      <c r="E9641" t="s">
        <v>1421</v>
      </c>
      <c r="F9641">
        <v>0</v>
      </c>
      <c r="G9641">
        <v>1000000</v>
      </c>
      <c r="H9641">
        <v>0</v>
      </c>
      <c r="I9641">
        <v>0</v>
      </c>
      <c r="J9641">
        <v>0</v>
      </c>
      <c r="K9641">
        <v>0.90800000000000003</v>
      </c>
      <c r="L9641" t="s">
        <v>23</v>
      </c>
      <c r="M9641" s="2">
        <v>908000</v>
      </c>
      <c r="N9641" s="2" t="str">
        <f>VLOOKUP(Tabla1[[#This Row],[nemo]],'Nemos y clasificaciones'!$A$2:$B$5000,2,FALSE)</f>
        <v>ISHARES CORE MSIC EMERG MARKETS ETF</v>
      </c>
      <c r="O9641" s="2" t="str">
        <f>VLOOKUP(Tabla1[[#This Row],[nemo]],'Nemos y clasificaciones'!$A$1:$C$3000,3,FALSE)</f>
        <v>ETF</v>
      </c>
      <c r="P9641" s="2"/>
      <c r="Q9641" s="2"/>
    </row>
    <row r="9642" spans="1:17" x14ac:dyDescent="0.25">
      <c r="A9642" t="s">
        <v>7128</v>
      </c>
      <c r="B9642" s="1">
        <v>43452</v>
      </c>
      <c r="C9642" s="1">
        <v>43458</v>
      </c>
      <c r="D9642" t="s">
        <v>21</v>
      </c>
      <c r="E9642" t="s">
        <v>1421</v>
      </c>
      <c r="F9642">
        <v>0</v>
      </c>
      <c r="G9642">
        <v>1000000</v>
      </c>
      <c r="H9642">
        <v>0</v>
      </c>
      <c r="I9642">
        <v>0</v>
      </c>
      <c r="J9642">
        <v>0</v>
      </c>
      <c r="K9642">
        <v>0.85899999999999999</v>
      </c>
      <c r="L9642" t="s">
        <v>23</v>
      </c>
      <c r="M9642" s="2">
        <v>859000</v>
      </c>
      <c r="N9642" s="2" t="str">
        <f>VLOOKUP(Tabla1[[#This Row],[nemo]],'Nemos y clasificaciones'!$A$2:$B$5000,2,FALSE)</f>
        <v>ISHARES CORE MSIC EMERG MARKETS ETF</v>
      </c>
      <c r="O9642" s="2" t="str">
        <f>VLOOKUP(Tabla1[[#This Row],[nemo]],'Nemos y clasificaciones'!$A$1:$C$3000,3,FALSE)</f>
        <v>ETF</v>
      </c>
      <c r="P9642" s="2"/>
      <c r="Q9642" s="2"/>
    </row>
    <row r="9643" spans="1:17" x14ac:dyDescent="0.25">
      <c r="A9643" t="s">
        <v>2998</v>
      </c>
      <c r="B9643" s="1">
        <v>44179</v>
      </c>
      <c r="C9643" s="1">
        <v>44183</v>
      </c>
      <c r="D9643" t="s">
        <v>21</v>
      </c>
      <c r="E9643" t="s">
        <v>1421</v>
      </c>
      <c r="F9643">
        <v>0</v>
      </c>
      <c r="G9643">
        <v>1000000</v>
      </c>
      <c r="H9643">
        <v>0</v>
      </c>
      <c r="I9643">
        <v>0</v>
      </c>
      <c r="J9643">
        <v>0</v>
      </c>
      <c r="K9643">
        <v>0.72299999999999998</v>
      </c>
      <c r="L9643" t="s">
        <v>23</v>
      </c>
      <c r="M9643" s="2">
        <v>723000</v>
      </c>
      <c r="N9643" s="2" t="str">
        <f>VLOOKUP(Tabla1[[#This Row],[nemo]],'Nemos y clasificaciones'!$A$2:$B$5000,2,FALSE)</f>
        <v>ISHARES CORE MSIC EMERG MARKETS ETF</v>
      </c>
      <c r="O9643" s="2" t="str">
        <f>VLOOKUP(Tabla1[[#This Row],[nemo]],'Nemos y clasificaciones'!$A$1:$C$3000,3,FALSE)</f>
        <v>ETF</v>
      </c>
      <c r="P9643" s="2"/>
      <c r="Q9643" s="2"/>
    </row>
    <row r="9644" spans="1:17" x14ac:dyDescent="0.25">
      <c r="A9644" t="s">
        <v>6069</v>
      </c>
      <c r="B9644" s="1">
        <v>43633</v>
      </c>
      <c r="C9644" s="1">
        <v>43637</v>
      </c>
      <c r="D9644" t="s">
        <v>21</v>
      </c>
      <c r="E9644" t="s">
        <v>1421</v>
      </c>
      <c r="F9644">
        <v>0</v>
      </c>
      <c r="G9644">
        <v>1000000</v>
      </c>
      <c r="H9644">
        <v>0</v>
      </c>
      <c r="I9644">
        <v>0</v>
      </c>
      <c r="J9644">
        <v>0</v>
      </c>
      <c r="K9644">
        <v>0.49099999999999999</v>
      </c>
      <c r="L9644" t="s">
        <v>23</v>
      </c>
      <c r="M9644" s="2">
        <v>491000</v>
      </c>
      <c r="N9644" s="2" t="str">
        <f>VLOOKUP(Tabla1[[#This Row],[nemo]],'Nemos y clasificaciones'!$A$2:$B$5000,2,FALSE)</f>
        <v>ISHARES CORE MSIC EMERG MARKETS ETF</v>
      </c>
      <c r="O9644" s="2" t="str">
        <f>VLOOKUP(Tabla1[[#This Row],[nemo]],'Nemos y clasificaciones'!$A$1:$C$3000,3,FALSE)</f>
        <v>ETF</v>
      </c>
      <c r="P9644" s="2"/>
      <c r="Q9644" s="2"/>
    </row>
    <row r="9645" spans="1:17" x14ac:dyDescent="0.25">
      <c r="A9645" t="s">
        <v>1420</v>
      </c>
      <c r="B9645" s="1">
        <v>44357</v>
      </c>
      <c r="C9645" s="1">
        <v>44363</v>
      </c>
      <c r="D9645" t="s">
        <v>21</v>
      </c>
      <c r="E9645" t="s">
        <v>1421</v>
      </c>
      <c r="F9645">
        <v>0</v>
      </c>
      <c r="G9645">
        <v>1000000</v>
      </c>
      <c r="H9645">
        <v>0</v>
      </c>
      <c r="I9645">
        <v>0</v>
      </c>
      <c r="J9645">
        <v>0</v>
      </c>
      <c r="K9645">
        <v>0.47099999999999997</v>
      </c>
      <c r="L9645" t="s">
        <v>23</v>
      </c>
      <c r="M9645" s="2">
        <v>471000</v>
      </c>
      <c r="N9645" s="2" t="str">
        <f>VLOOKUP(Tabla1[[#This Row],[nemo]],'Nemos y clasificaciones'!$A$2:$B$5000,2,FALSE)</f>
        <v>ISHARES CORE MSIC EMERG MARKETS ETF</v>
      </c>
      <c r="O9645" s="2" t="str">
        <f>VLOOKUP(Tabla1[[#This Row],[nemo]],'Nemos y clasificaciones'!$A$1:$C$3000,3,FALSE)</f>
        <v>ETF</v>
      </c>
      <c r="P9645" s="2"/>
      <c r="Q9645" s="2"/>
    </row>
    <row r="9646" spans="1:17" x14ac:dyDescent="0.25">
      <c r="A9646" t="s">
        <v>7852</v>
      </c>
      <c r="B9646" s="1">
        <v>43270</v>
      </c>
      <c r="C9646" s="1">
        <v>43276</v>
      </c>
      <c r="D9646" t="s">
        <v>21</v>
      </c>
      <c r="E9646" t="s">
        <v>1421</v>
      </c>
      <c r="F9646">
        <v>0</v>
      </c>
      <c r="G9646">
        <v>1000000</v>
      </c>
      <c r="H9646">
        <v>0</v>
      </c>
      <c r="I9646">
        <v>0</v>
      </c>
      <c r="J9646">
        <v>0</v>
      </c>
      <c r="K9646">
        <v>0.442</v>
      </c>
      <c r="L9646" t="s">
        <v>23</v>
      </c>
      <c r="M9646" s="2">
        <v>442000</v>
      </c>
      <c r="N9646" s="2" t="str">
        <f>VLOOKUP(Tabla1[[#This Row],[nemo]],'Nemos y clasificaciones'!$A$2:$B$5000,2,FALSE)</f>
        <v>ISHARES CORE MSIC EMERG MARKETS ETF</v>
      </c>
      <c r="O9646" s="2" t="str">
        <f>VLOOKUP(Tabla1[[#This Row],[nemo]],'Nemos y clasificaciones'!$A$1:$C$3000,3,FALSE)</f>
        <v>ETF</v>
      </c>
      <c r="P9646" s="2"/>
      <c r="Q9646" s="2"/>
    </row>
    <row r="9647" spans="1:17" x14ac:dyDescent="0.25">
      <c r="A9647" t="s">
        <v>4018</v>
      </c>
      <c r="B9647" s="1">
        <v>43997</v>
      </c>
      <c r="C9647" s="1">
        <v>44001</v>
      </c>
      <c r="D9647" t="s">
        <v>21</v>
      </c>
      <c r="E9647" t="s">
        <v>1421</v>
      </c>
      <c r="F9647">
        <v>0</v>
      </c>
      <c r="G9647">
        <v>1000000</v>
      </c>
      <c r="H9647">
        <v>0</v>
      </c>
      <c r="I9647">
        <v>0</v>
      </c>
      <c r="J9647">
        <v>0</v>
      </c>
      <c r="K9647">
        <v>0.436</v>
      </c>
      <c r="L9647" t="s">
        <v>23</v>
      </c>
      <c r="M9647" s="2">
        <v>436000</v>
      </c>
      <c r="N9647" s="2" t="str">
        <f>VLOOKUP(Tabla1[[#This Row],[nemo]],'Nemos y clasificaciones'!$A$2:$B$5000,2,FALSE)</f>
        <v>ISHARES CORE MSIC EMERG MARKETS ETF</v>
      </c>
      <c r="O9647" s="2" t="str">
        <f>VLOOKUP(Tabla1[[#This Row],[nemo]],'Nemos y clasificaciones'!$A$1:$C$3000,3,FALSE)</f>
        <v>ETF</v>
      </c>
      <c r="P9647" s="2"/>
      <c r="Q9647" s="2"/>
    </row>
    <row r="9648" spans="1:17" x14ac:dyDescent="0.25">
      <c r="A9648" t="s">
        <v>5254</v>
      </c>
      <c r="B9648" s="1">
        <v>43815</v>
      </c>
      <c r="C9648" s="1">
        <v>43819</v>
      </c>
      <c r="D9648" t="s">
        <v>21</v>
      </c>
      <c r="E9648" t="s">
        <v>1421</v>
      </c>
      <c r="F9648">
        <v>0</v>
      </c>
      <c r="G9648">
        <v>1000000</v>
      </c>
      <c r="H9648">
        <v>0</v>
      </c>
      <c r="I9648">
        <v>0</v>
      </c>
      <c r="J9648">
        <v>0</v>
      </c>
      <c r="K9648">
        <v>0.29299999999999998</v>
      </c>
      <c r="L9648" t="s">
        <v>23</v>
      </c>
      <c r="M9648" s="2">
        <v>293000</v>
      </c>
      <c r="N9648" s="2" t="str">
        <f>VLOOKUP(Tabla1[[#This Row],[nemo]],'Nemos y clasificaciones'!$A$2:$B$5000,2,FALSE)</f>
        <v>ISHARES CORE MSIC EMERG MARKETS ETF</v>
      </c>
      <c r="O9648" s="2" t="str">
        <f>VLOOKUP(Tabla1[[#This Row],[nemo]],'Nemos y clasificaciones'!$A$1:$C$3000,3,FALSE)</f>
        <v>ETF</v>
      </c>
      <c r="P9648" s="2"/>
      <c r="Q9648" s="2"/>
    </row>
    <row r="9649" spans="1:17" x14ac:dyDescent="0.25">
      <c r="A9649" t="s">
        <v>6021</v>
      </c>
      <c r="B9649" s="1">
        <v>43633</v>
      </c>
      <c r="C9649" s="1">
        <v>43637</v>
      </c>
      <c r="D9649" t="s">
        <v>21</v>
      </c>
      <c r="E9649" t="s">
        <v>1351</v>
      </c>
      <c r="F9649">
        <v>0</v>
      </c>
      <c r="G9649">
        <v>100000</v>
      </c>
      <c r="H9649">
        <v>0</v>
      </c>
      <c r="I9649">
        <v>0</v>
      </c>
      <c r="J9649">
        <v>0</v>
      </c>
      <c r="K9649">
        <v>1.1299999999999999</v>
      </c>
      <c r="L9649" t="s">
        <v>16</v>
      </c>
      <c r="M9649" s="2">
        <v>113000</v>
      </c>
      <c r="N9649" s="2" t="str">
        <f>VLOOKUP(Tabla1[[#This Row],[nemo]],'Nemos y clasificaciones'!$A$2:$B$5000,2,FALSE)</f>
        <v>ISHARES EUROPE ETF</v>
      </c>
      <c r="O9649" s="2" t="str">
        <f>VLOOKUP(Tabla1[[#This Row],[nemo]],'Nemos y clasificaciones'!$A$1:$C$3000,3,FALSE)</f>
        <v>ETF</v>
      </c>
      <c r="P9649" s="2"/>
      <c r="Q9649" s="2"/>
    </row>
    <row r="9650" spans="1:17" x14ac:dyDescent="0.25">
      <c r="A9650" t="s">
        <v>7838</v>
      </c>
      <c r="B9650" s="1">
        <v>43270</v>
      </c>
      <c r="C9650" s="1">
        <v>43276</v>
      </c>
      <c r="D9650" t="s">
        <v>21</v>
      </c>
      <c r="E9650" t="s">
        <v>1351</v>
      </c>
      <c r="F9650">
        <v>0</v>
      </c>
      <c r="G9650">
        <v>100000</v>
      </c>
      <c r="H9650">
        <v>0</v>
      </c>
      <c r="I9650">
        <v>0</v>
      </c>
      <c r="J9650">
        <v>0</v>
      </c>
      <c r="K9650">
        <v>1.0569999999999999</v>
      </c>
      <c r="L9650" t="s">
        <v>16</v>
      </c>
      <c r="M9650" s="2">
        <v>105700</v>
      </c>
      <c r="N9650" s="2" t="str">
        <f>VLOOKUP(Tabla1[[#This Row],[nemo]],'Nemos y clasificaciones'!$A$2:$B$5000,2,FALSE)</f>
        <v>ISHARES EUROPE ETF</v>
      </c>
      <c r="O9650" s="2" t="str">
        <f>VLOOKUP(Tabla1[[#This Row],[nemo]],'Nemos y clasificaciones'!$A$1:$C$3000,3,FALSE)</f>
        <v>ETF</v>
      </c>
      <c r="P9650" s="2"/>
      <c r="Q9650" s="2"/>
    </row>
    <row r="9651" spans="1:17" x14ac:dyDescent="0.25">
      <c r="A9651" t="s">
        <v>10410</v>
      </c>
      <c r="B9651" s="1">
        <v>42542</v>
      </c>
      <c r="C9651" s="1">
        <v>42549</v>
      </c>
      <c r="D9651" t="s">
        <v>21</v>
      </c>
      <c r="E9651" t="s">
        <v>1351</v>
      </c>
      <c r="F9651">
        <v>0</v>
      </c>
      <c r="G9651">
        <v>100000</v>
      </c>
      <c r="H9651">
        <v>0</v>
      </c>
      <c r="I9651">
        <v>0</v>
      </c>
      <c r="J9651">
        <v>0</v>
      </c>
      <c r="K9651">
        <v>0.90400000000000003</v>
      </c>
      <c r="L9651" t="s">
        <v>23</v>
      </c>
      <c r="M9651" s="3">
        <v>90400</v>
      </c>
      <c r="N9651" s="2" t="str">
        <f>VLOOKUP(Tabla1[[#This Row],[nemo]],'Nemos y clasificaciones'!$A$2:$B$5000,2,FALSE)</f>
        <v>ISHARES EUROPE ETF</v>
      </c>
      <c r="O9651" s="3" t="str">
        <f>VLOOKUP(Tabla1[[#This Row],[nemo]],'Nemos y clasificaciones'!$A$1:$C$3000,3,FALSE)</f>
        <v>ETF</v>
      </c>
      <c r="P9651" s="3"/>
      <c r="Q9651" s="3"/>
    </row>
    <row r="9652" spans="1:17" x14ac:dyDescent="0.25">
      <c r="A9652" t="s">
        <v>11444</v>
      </c>
      <c r="B9652" s="1">
        <v>42179</v>
      </c>
      <c r="C9652" s="1">
        <v>42185</v>
      </c>
      <c r="D9652" t="s">
        <v>21</v>
      </c>
      <c r="E9652" t="s">
        <v>1351</v>
      </c>
      <c r="F9652">
        <v>0</v>
      </c>
      <c r="G9652">
        <v>100000</v>
      </c>
      <c r="H9652">
        <v>0</v>
      </c>
      <c r="I9652">
        <v>0</v>
      </c>
      <c r="J9652">
        <v>0</v>
      </c>
      <c r="K9652">
        <v>0.89800000000000002</v>
      </c>
      <c r="L9652" t="s">
        <v>23</v>
      </c>
      <c r="M9652" s="3">
        <v>89800</v>
      </c>
      <c r="N9652" s="2" t="str">
        <f>VLOOKUP(Tabla1[[#This Row],[nemo]],'Nemos y clasificaciones'!$A$2:$B$5000,2,FALSE)</f>
        <v>ISHARES EUROPE ETF</v>
      </c>
      <c r="O9652" s="3" t="str">
        <f>VLOOKUP(Tabla1[[#This Row],[nemo]],'Nemos y clasificaciones'!$A$1:$C$3000,3,FALSE)</f>
        <v>ETF</v>
      </c>
      <c r="P9652" s="3"/>
      <c r="Q9652" s="3"/>
    </row>
    <row r="9653" spans="1:17" x14ac:dyDescent="0.25">
      <c r="A9653" t="s">
        <v>1350</v>
      </c>
      <c r="B9653" s="1">
        <v>44357</v>
      </c>
      <c r="C9653" s="1">
        <v>44363</v>
      </c>
      <c r="D9653" t="s">
        <v>21</v>
      </c>
      <c r="E9653" t="s">
        <v>1351</v>
      </c>
      <c r="F9653">
        <v>0</v>
      </c>
      <c r="G9653">
        <v>100000</v>
      </c>
      <c r="H9653">
        <v>0</v>
      </c>
      <c r="I9653">
        <v>0</v>
      </c>
      <c r="J9653">
        <v>0</v>
      </c>
      <c r="K9653">
        <v>0.872</v>
      </c>
      <c r="L9653" t="s">
        <v>23</v>
      </c>
      <c r="M9653" s="3">
        <v>87200</v>
      </c>
      <c r="N9653" s="2" t="str">
        <f>VLOOKUP(Tabla1[[#This Row],[nemo]],'Nemos y clasificaciones'!$A$2:$B$5000,2,FALSE)</f>
        <v>ISHARES EUROPE ETF</v>
      </c>
      <c r="O9653" s="3" t="str">
        <f>VLOOKUP(Tabla1[[#This Row],[nemo]],'Nemos y clasificaciones'!$A$1:$C$3000,3,FALSE)</f>
        <v>ETF</v>
      </c>
      <c r="P9653" s="3"/>
      <c r="Q9653" s="3"/>
    </row>
    <row r="9654" spans="1:17" x14ac:dyDescent="0.25">
      <c r="A9654" t="s">
        <v>9277</v>
      </c>
      <c r="B9654" s="1">
        <v>42906</v>
      </c>
      <c r="C9654" s="1">
        <v>42913</v>
      </c>
      <c r="D9654" t="s">
        <v>21</v>
      </c>
      <c r="E9654" t="s">
        <v>1351</v>
      </c>
      <c r="F9654">
        <v>0</v>
      </c>
      <c r="G9654">
        <v>100000</v>
      </c>
      <c r="H9654">
        <v>0</v>
      </c>
      <c r="I9654">
        <v>0</v>
      </c>
      <c r="J9654">
        <v>0</v>
      </c>
      <c r="K9654">
        <v>0.82399999999999995</v>
      </c>
      <c r="L9654" t="s">
        <v>23</v>
      </c>
      <c r="M9654" s="3">
        <v>82400</v>
      </c>
      <c r="N9654" s="2" t="str">
        <f>VLOOKUP(Tabla1[[#This Row],[nemo]],'Nemos y clasificaciones'!$A$2:$B$5000,2,FALSE)</f>
        <v>ISHARES EUROPE ETF</v>
      </c>
      <c r="O9654" s="3" t="str">
        <f>VLOOKUP(Tabla1[[#This Row],[nemo]],'Nemos y clasificaciones'!$A$1:$C$3000,3,FALSE)</f>
        <v>ETF</v>
      </c>
      <c r="P9654" s="3"/>
      <c r="Q9654" s="3"/>
    </row>
    <row r="9655" spans="1:17" x14ac:dyDescent="0.25">
      <c r="A9655" t="s">
        <v>3970</v>
      </c>
      <c r="B9655" s="1">
        <v>43997</v>
      </c>
      <c r="C9655" s="1">
        <v>44001</v>
      </c>
      <c r="D9655" t="s">
        <v>21</v>
      </c>
      <c r="E9655" t="s">
        <v>1351</v>
      </c>
      <c r="F9655">
        <v>0</v>
      </c>
      <c r="G9655">
        <v>100000</v>
      </c>
      <c r="H9655">
        <v>0</v>
      </c>
      <c r="I9655">
        <v>0</v>
      </c>
      <c r="J9655">
        <v>0</v>
      </c>
      <c r="K9655">
        <v>0.49399999999999999</v>
      </c>
      <c r="L9655" t="s">
        <v>23</v>
      </c>
      <c r="M9655" s="3">
        <v>49400</v>
      </c>
      <c r="N9655" s="2" t="str">
        <f>VLOOKUP(Tabla1[[#This Row],[nemo]],'Nemos y clasificaciones'!$A$2:$B$5000,2,FALSE)</f>
        <v>ISHARES EUROPE ETF</v>
      </c>
      <c r="O9655" s="3" t="str">
        <f>VLOOKUP(Tabla1[[#This Row],[nemo]],'Nemos y clasificaciones'!$A$1:$C$3000,3,FALSE)</f>
        <v>ETF</v>
      </c>
      <c r="P9655" s="3"/>
      <c r="Q9655" s="3"/>
    </row>
    <row r="9656" spans="1:17" x14ac:dyDescent="0.25">
      <c r="A9656" t="s">
        <v>2967</v>
      </c>
      <c r="B9656" s="1">
        <v>44179</v>
      </c>
      <c r="C9656" s="1">
        <v>44183</v>
      </c>
      <c r="D9656" t="s">
        <v>21</v>
      </c>
      <c r="E9656" t="s">
        <v>1351</v>
      </c>
      <c r="F9656">
        <v>0</v>
      </c>
      <c r="G9656">
        <v>100000</v>
      </c>
      <c r="H9656">
        <v>0</v>
      </c>
      <c r="I9656">
        <v>0</v>
      </c>
      <c r="J9656">
        <v>0</v>
      </c>
      <c r="K9656">
        <v>0.34799999999999998</v>
      </c>
      <c r="L9656" t="s">
        <v>23</v>
      </c>
      <c r="M9656" s="3">
        <v>34800</v>
      </c>
      <c r="N9656" s="2" t="str">
        <f>VLOOKUP(Tabla1[[#This Row],[nemo]],'Nemos y clasificaciones'!$A$2:$B$5000,2,FALSE)</f>
        <v>ISHARES EUROPE ETF</v>
      </c>
      <c r="O9656" s="3" t="str">
        <f>VLOOKUP(Tabla1[[#This Row],[nemo]],'Nemos y clasificaciones'!$A$1:$C$3000,3,FALSE)</f>
        <v>ETF</v>
      </c>
      <c r="P9656" s="3"/>
      <c r="Q9656" s="3"/>
    </row>
    <row r="9657" spans="1:17" x14ac:dyDescent="0.25">
      <c r="A9657" t="s">
        <v>8707</v>
      </c>
      <c r="B9657" s="1">
        <v>43090</v>
      </c>
      <c r="C9657" s="1">
        <v>43097</v>
      </c>
      <c r="D9657" t="s">
        <v>21</v>
      </c>
      <c r="E9657" t="s">
        <v>1351</v>
      </c>
      <c r="F9657">
        <v>0</v>
      </c>
      <c r="G9657">
        <v>100000</v>
      </c>
      <c r="H9657">
        <v>0</v>
      </c>
      <c r="I9657">
        <v>0</v>
      </c>
      <c r="J9657">
        <v>0</v>
      </c>
      <c r="K9657">
        <v>0.307</v>
      </c>
      <c r="L9657" t="s">
        <v>23</v>
      </c>
      <c r="M9657" s="3">
        <v>30700</v>
      </c>
      <c r="N9657" s="2" t="str">
        <f>VLOOKUP(Tabla1[[#This Row],[nemo]],'Nemos y clasificaciones'!$A$2:$B$5000,2,FALSE)</f>
        <v>ISHARES EUROPE ETF</v>
      </c>
      <c r="O9657" s="3" t="str">
        <f>VLOOKUP(Tabla1[[#This Row],[nemo]],'Nemos y clasificaciones'!$A$1:$C$3000,3,FALSE)</f>
        <v>ETF</v>
      </c>
      <c r="P9657" s="3"/>
      <c r="Q9657" s="3"/>
    </row>
    <row r="9658" spans="1:17" x14ac:dyDescent="0.25">
      <c r="A9658" t="s">
        <v>5199</v>
      </c>
      <c r="B9658" s="1">
        <v>43815</v>
      </c>
      <c r="C9658" s="1">
        <v>43819</v>
      </c>
      <c r="D9658" t="s">
        <v>21</v>
      </c>
      <c r="E9658" t="s">
        <v>1351</v>
      </c>
      <c r="F9658">
        <v>0</v>
      </c>
      <c r="G9658">
        <v>100000</v>
      </c>
      <c r="H9658">
        <v>0</v>
      </c>
      <c r="I9658">
        <v>0</v>
      </c>
      <c r="J9658">
        <v>0</v>
      </c>
      <c r="K9658">
        <v>0.30599999999999999</v>
      </c>
      <c r="L9658" t="s">
        <v>23</v>
      </c>
      <c r="M9658" s="3">
        <v>30600</v>
      </c>
      <c r="N9658" s="2" t="str">
        <f>VLOOKUP(Tabla1[[#This Row],[nemo]],'Nemos y clasificaciones'!$A$2:$B$5000,2,FALSE)</f>
        <v>ISHARES EUROPE ETF</v>
      </c>
      <c r="O9658" s="3" t="str">
        <f>VLOOKUP(Tabla1[[#This Row],[nemo]],'Nemos y clasificaciones'!$A$1:$C$3000,3,FALSE)</f>
        <v>ETF</v>
      </c>
      <c r="P9658" s="3"/>
      <c r="Q9658" s="3"/>
    </row>
    <row r="9659" spans="1:17" x14ac:dyDescent="0.25">
      <c r="A9659" t="s">
        <v>9986</v>
      </c>
      <c r="B9659" s="1">
        <v>42726</v>
      </c>
      <c r="C9659" s="1">
        <v>42733</v>
      </c>
      <c r="D9659" t="s">
        <v>21</v>
      </c>
      <c r="E9659" t="s">
        <v>1351</v>
      </c>
      <c r="F9659">
        <v>0</v>
      </c>
      <c r="G9659">
        <v>100000</v>
      </c>
      <c r="H9659">
        <v>0</v>
      </c>
      <c r="I9659">
        <v>0</v>
      </c>
      <c r="J9659">
        <v>0</v>
      </c>
      <c r="K9659">
        <v>0.29099999999999998</v>
      </c>
      <c r="L9659" t="s">
        <v>23</v>
      </c>
      <c r="M9659" s="3">
        <v>29100</v>
      </c>
      <c r="N9659" s="2" t="str">
        <f>VLOOKUP(Tabla1[[#This Row],[nemo]],'Nemos y clasificaciones'!$A$2:$B$5000,2,FALSE)</f>
        <v>ISHARES EUROPE ETF</v>
      </c>
      <c r="O9659" s="3" t="str">
        <f>VLOOKUP(Tabla1[[#This Row],[nemo]],'Nemos y clasificaciones'!$A$1:$C$3000,3,FALSE)</f>
        <v>ETF</v>
      </c>
      <c r="P9659" s="3"/>
      <c r="Q9659" s="3"/>
    </row>
    <row r="9660" spans="1:17" x14ac:dyDescent="0.25">
      <c r="A9660" t="s">
        <v>7114</v>
      </c>
      <c r="B9660" s="1">
        <v>43452</v>
      </c>
      <c r="C9660" s="1">
        <v>43458</v>
      </c>
      <c r="D9660" t="s">
        <v>21</v>
      </c>
      <c r="E9660" t="s">
        <v>1351</v>
      </c>
      <c r="F9660">
        <v>0</v>
      </c>
      <c r="G9660">
        <v>100000</v>
      </c>
      <c r="H9660">
        <v>0</v>
      </c>
      <c r="I9660">
        <v>0</v>
      </c>
      <c r="J9660">
        <v>0</v>
      </c>
      <c r="K9660">
        <v>0.28599999999999998</v>
      </c>
      <c r="L9660" t="s">
        <v>23</v>
      </c>
      <c r="M9660" s="3">
        <v>28600</v>
      </c>
      <c r="N9660" s="2" t="str">
        <f>VLOOKUP(Tabla1[[#This Row],[nemo]],'Nemos y clasificaciones'!$A$2:$B$5000,2,FALSE)</f>
        <v>ISHARES EUROPE ETF</v>
      </c>
      <c r="O9660" s="3" t="str">
        <f>VLOOKUP(Tabla1[[#This Row],[nemo]],'Nemos y clasificaciones'!$A$1:$C$3000,3,FALSE)</f>
        <v>ETF</v>
      </c>
      <c r="P9660" s="3"/>
      <c r="Q9660" s="3"/>
    </row>
    <row r="9661" spans="1:17" x14ac:dyDescent="0.25">
      <c r="A9661" t="s">
        <v>11087</v>
      </c>
      <c r="B9661" s="1">
        <v>42359</v>
      </c>
      <c r="C9661" s="1">
        <v>42366</v>
      </c>
      <c r="D9661" t="s">
        <v>21</v>
      </c>
      <c r="E9661" t="s">
        <v>1351</v>
      </c>
      <c r="F9661">
        <v>0</v>
      </c>
      <c r="G9661">
        <v>100000</v>
      </c>
      <c r="H9661">
        <v>0</v>
      </c>
      <c r="I9661">
        <v>0</v>
      </c>
      <c r="J9661">
        <v>0</v>
      </c>
      <c r="K9661">
        <v>0.22800000000000001</v>
      </c>
      <c r="L9661" t="s">
        <v>23</v>
      </c>
      <c r="M9661" s="3">
        <v>22800</v>
      </c>
      <c r="N9661" s="2" t="str">
        <f>VLOOKUP(Tabla1[[#This Row],[nemo]],'Nemos y clasificaciones'!$A$2:$B$5000,2,FALSE)</f>
        <v>ISHARES EUROPE ETF</v>
      </c>
      <c r="O9661" s="3" t="str">
        <f>VLOOKUP(Tabla1[[#This Row],[nemo]],'Nemos y clasificaciones'!$A$1:$C$3000,3,FALSE)</f>
        <v>ETF</v>
      </c>
      <c r="P9661" s="3"/>
      <c r="Q9661" s="3"/>
    </row>
    <row r="9662" spans="1:17" x14ac:dyDescent="0.25">
      <c r="A9662" t="s">
        <v>5249</v>
      </c>
      <c r="B9662" s="1">
        <v>43815</v>
      </c>
      <c r="C9662" s="1">
        <v>43819</v>
      </c>
      <c r="D9662" t="s">
        <v>21</v>
      </c>
      <c r="E9662" t="s">
        <v>1425</v>
      </c>
      <c r="F9662">
        <v>0</v>
      </c>
      <c r="G9662">
        <v>1000000</v>
      </c>
      <c r="H9662">
        <v>0</v>
      </c>
      <c r="I9662">
        <v>0</v>
      </c>
      <c r="J9662">
        <v>0</v>
      </c>
      <c r="K9662">
        <v>0.83799999999999997</v>
      </c>
      <c r="L9662" t="s">
        <v>23</v>
      </c>
      <c r="M9662" s="2">
        <v>838000</v>
      </c>
      <c r="N9662" s="2" t="str">
        <f>VLOOKUP(Tabla1[[#This Row],[nemo]],'Nemos y clasificaciones'!$A$2:$B$5000,2,FALSE)</f>
        <v>ISHARES NORTH AM NATURAL RESOURCES ETF</v>
      </c>
      <c r="O9662" s="2" t="str">
        <f>VLOOKUP(Tabla1[[#This Row],[nemo]],'Nemos y clasificaciones'!$A$1:$C$3000,3,FALSE)</f>
        <v>ETF</v>
      </c>
      <c r="P9662" s="2"/>
      <c r="Q9662" s="2"/>
    </row>
    <row r="9663" spans="1:17" x14ac:dyDescent="0.25">
      <c r="A9663" t="s">
        <v>5248</v>
      </c>
      <c r="B9663" s="1">
        <v>43815</v>
      </c>
      <c r="C9663" s="1">
        <v>43819</v>
      </c>
      <c r="D9663" t="s">
        <v>21</v>
      </c>
      <c r="E9663" t="s">
        <v>1425</v>
      </c>
      <c r="F9663">
        <v>0</v>
      </c>
      <c r="G9663">
        <v>1000000</v>
      </c>
      <c r="H9663">
        <v>0</v>
      </c>
      <c r="I9663">
        <v>0</v>
      </c>
      <c r="J9663">
        <v>0</v>
      </c>
      <c r="K9663">
        <v>0.246</v>
      </c>
      <c r="L9663" t="s">
        <v>23</v>
      </c>
      <c r="M9663" s="2">
        <v>246000</v>
      </c>
      <c r="N9663" s="2" t="str">
        <f>VLOOKUP(Tabla1[[#This Row],[nemo]],'Nemos y clasificaciones'!$A$2:$B$5000,2,FALSE)</f>
        <v>ISHARES NORTH AM NATURAL RESOURCES ETF</v>
      </c>
      <c r="O9663" s="2" t="str">
        <f>VLOOKUP(Tabla1[[#This Row],[nemo]],'Nemos y clasificaciones'!$A$1:$C$3000,3,FALSE)</f>
        <v>ETF</v>
      </c>
      <c r="P9663" s="2"/>
      <c r="Q9663" s="2"/>
    </row>
    <row r="9664" spans="1:17" x14ac:dyDescent="0.25">
      <c r="A9664" t="s">
        <v>7172</v>
      </c>
      <c r="B9664" s="1">
        <v>43451</v>
      </c>
      <c r="C9664" s="1">
        <v>43455</v>
      </c>
      <c r="D9664" t="s">
        <v>21</v>
      </c>
      <c r="E9664" t="s">
        <v>1425</v>
      </c>
      <c r="F9664">
        <v>0</v>
      </c>
      <c r="G9664">
        <v>1000000</v>
      </c>
      <c r="H9664">
        <v>0</v>
      </c>
      <c r="I9664">
        <v>0</v>
      </c>
      <c r="J9664">
        <v>0</v>
      </c>
      <c r="K9664">
        <v>0.24</v>
      </c>
      <c r="L9664" t="s">
        <v>23</v>
      </c>
      <c r="M9664" s="2">
        <v>240000</v>
      </c>
      <c r="N9664" s="2" t="str">
        <f>VLOOKUP(Tabla1[[#This Row],[nemo]],'Nemos y clasificaciones'!$A$2:$B$5000,2,FALSE)</f>
        <v>ISHARES NORTH AM NATURAL RESOURCES ETF</v>
      </c>
      <c r="O9664" s="2" t="str">
        <f>VLOOKUP(Tabla1[[#This Row],[nemo]],'Nemos y clasificaciones'!$A$1:$C$3000,3,FALSE)</f>
        <v>ETF</v>
      </c>
      <c r="P9664" s="2"/>
      <c r="Q9664" s="2"/>
    </row>
    <row r="9665" spans="1:17" x14ac:dyDescent="0.25">
      <c r="A9665" t="s">
        <v>2370</v>
      </c>
      <c r="B9665" s="1">
        <v>44280</v>
      </c>
      <c r="C9665" s="1">
        <v>44286</v>
      </c>
      <c r="D9665" t="s">
        <v>21</v>
      </c>
      <c r="E9665" t="s">
        <v>1425</v>
      </c>
      <c r="F9665">
        <v>0</v>
      </c>
      <c r="G9665">
        <v>1000000</v>
      </c>
      <c r="H9665">
        <v>0</v>
      </c>
      <c r="I9665">
        <v>0</v>
      </c>
      <c r="J9665">
        <v>0</v>
      </c>
      <c r="K9665">
        <v>0.23499999999999999</v>
      </c>
      <c r="L9665" t="s">
        <v>23</v>
      </c>
      <c r="M9665" s="2">
        <v>235000</v>
      </c>
      <c r="N9665" s="2" t="str">
        <f>VLOOKUP(Tabla1[[#This Row],[nemo]],'Nemos y clasificaciones'!$A$2:$B$5000,2,FALSE)</f>
        <v>ISHARES NORTH AM NATURAL RESOURCES ETF</v>
      </c>
      <c r="O9665" s="2" t="str">
        <f>VLOOKUP(Tabla1[[#This Row],[nemo]],'Nemos y clasificaciones'!$A$1:$C$3000,3,FALSE)</f>
        <v>ETF</v>
      </c>
      <c r="P9665" s="2"/>
      <c r="Q9665" s="2"/>
    </row>
    <row r="9666" spans="1:17" x14ac:dyDescent="0.25">
      <c r="A9666" t="s">
        <v>6066</v>
      </c>
      <c r="B9666" s="1">
        <v>43633</v>
      </c>
      <c r="C9666" s="1">
        <v>43637</v>
      </c>
      <c r="D9666" t="s">
        <v>21</v>
      </c>
      <c r="E9666" t="s">
        <v>1425</v>
      </c>
      <c r="F9666">
        <v>0</v>
      </c>
      <c r="G9666">
        <v>1000000</v>
      </c>
      <c r="H9666">
        <v>0</v>
      </c>
      <c r="I9666">
        <v>0</v>
      </c>
      <c r="J9666">
        <v>0</v>
      </c>
      <c r="K9666">
        <v>0.216</v>
      </c>
      <c r="L9666" t="s">
        <v>23</v>
      </c>
      <c r="M9666" s="2">
        <v>216000</v>
      </c>
      <c r="N9666" s="2" t="str">
        <f>VLOOKUP(Tabla1[[#This Row],[nemo]],'Nemos y clasificaciones'!$A$2:$B$5000,2,FALSE)</f>
        <v>ISHARES NORTH AM NATURAL RESOURCES ETF</v>
      </c>
      <c r="O9666" s="2" t="str">
        <f>VLOOKUP(Tabla1[[#This Row],[nemo]],'Nemos y clasificaciones'!$A$1:$C$3000,3,FALSE)</f>
        <v>ETF</v>
      </c>
      <c r="P9666" s="2"/>
      <c r="Q9666" s="2"/>
    </row>
    <row r="9667" spans="1:17" x14ac:dyDescent="0.25">
      <c r="A9667" t="s">
        <v>5598</v>
      </c>
      <c r="B9667" s="1">
        <v>43732</v>
      </c>
      <c r="C9667" s="1">
        <v>43738</v>
      </c>
      <c r="D9667" t="s">
        <v>21</v>
      </c>
      <c r="E9667" t="s">
        <v>1425</v>
      </c>
      <c r="F9667">
        <v>0</v>
      </c>
      <c r="G9667">
        <v>1000000</v>
      </c>
      <c r="H9667">
        <v>0</v>
      </c>
      <c r="I9667">
        <v>0</v>
      </c>
      <c r="J9667">
        <v>0</v>
      </c>
      <c r="K9667">
        <v>0.21</v>
      </c>
      <c r="L9667" t="s">
        <v>23</v>
      </c>
      <c r="M9667" s="2">
        <v>210000</v>
      </c>
      <c r="N9667" s="2" t="str">
        <f>VLOOKUP(Tabla1[[#This Row],[nemo]],'Nemos y clasificaciones'!$A$2:$B$5000,2,FALSE)</f>
        <v>ISHARES NORTH AM NATURAL RESOURCES ETF</v>
      </c>
      <c r="O9667" s="2" t="str">
        <f>VLOOKUP(Tabla1[[#This Row],[nemo]],'Nemos y clasificaciones'!$A$1:$C$3000,3,FALSE)</f>
        <v>ETF</v>
      </c>
      <c r="P9667" s="2"/>
      <c r="Q9667" s="2"/>
    </row>
    <row r="9668" spans="1:17" x14ac:dyDescent="0.25">
      <c r="A9668" t="s">
        <v>3446</v>
      </c>
      <c r="B9668" s="1">
        <v>44097</v>
      </c>
      <c r="C9668" s="1">
        <v>44103</v>
      </c>
      <c r="D9668" t="s">
        <v>21</v>
      </c>
      <c r="E9668" t="s">
        <v>1425</v>
      </c>
      <c r="F9668">
        <v>0</v>
      </c>
      <c r="G9668">
        <v>1000000</v>
      </c>
      <c r="H9668">
        <v>0</v>
      </c>
      <c r="I9668">
        <v>0</v>
      </c>
      <c r="J9668">
        <v>0</v>
      </c>
      <c r="K9668">
        <v>0.20899999999999999</v>
      </c>
      <c r="L9668" t="s">
        <v>23</v>
      </c>
      <c r="M9668" s="2">
        <v>209000</v>
      </c>
      <c r="N9668" s="2" t="str">
        <f>VLOOKUP(Tabla1[[#This Row],[nemo]],'Nemos y clasificaciones'!$A$2:$B$5000,2,FALSE)</f>
        <v>ISHARES NORTH AM NATURAL RESOURCES ETF</v>
      </c>
      <c r="O9668" s="2" t="str">
        <f>VLOOKUP(Tabla1[[#This Row],[nemo]],'Nemos y clasificaciones'!$A$1:$C$3000,3,FALSE)</f>
        <v>ETF</v>
      </c>
      <c r="P9668" s="2"/>
      <c r="Q9668" s="2"/>
    </row>
    <row r="9669" spans="1:17" x14ac:dyDescent="0.25">
      <c r="A9669" t="s">
        <v>3000</v>
      </c>
      <c r="B9669" s="1">
        <v>44179</v>
      </c>
      <c r="C9669" s="1">
        <v>44183</v>
      </c>
      <c r="D9669" t="s">
        <v>21</v>
      </c>
      <c r="E9669" t="s">
        <v>1425</v>
      </c>
      <c r="F9669">
        <v>0</v>
      </c>
      <c r="G9669">
        <v>1000000</v>
      </c>
      <c r="H9669">
        <v>0</v>
      </c>
      <c r="I9669">
        <v>0</v>
      </c>
      <c r="J9669">
        <v>0</v>
      </c>
      <c r="K9669">
        <v>0.20399999999999999</v>
      </c>
      <c r="L9669" t="s">
        <v>23</v>
      </c>
      <c r="M9669" s="2">
        <v>204000</v>
      </c>
      <c r="N9669" s="2" t="str">
        <f>VLOOKUP(Tabla1[[#This Row],[nemo]],'Nemos y clasificaciones'!$A$2:$B$5000,2,FALSE)</f>
        <v>ISHARES NORTH AM NATURAL RESOURCES ETF</v>
      </c>
      <c r="O9669" s="2" t="str">
        <f>VLOOKUP(Tabla1[[#This Row],[nemo]],'Nemos y clasificaciones'!$A$1:$C$3000,3,FALSE)</f>
        <v>ETF</v>
      </c>
      <c r="P9669" s="2"/>
      <c r="Q9669" s="2"/>
    </row>
    <row r="9670" spans="1:17" x14ac:dyDescent="0.25">
      <c r="A9670" t="s">
        <v>7427</v>
      </c>
      <c r="B9670" s="1">
        <v>43369</v>
      </c>
      <c r="C9670" s="1">
        <v>43378</v>
      </c>
      <c r="D9670" t="s">
        <v>21</v>
      </c>
      <c r="E9670" t="s">
        <v>1425</v>
      </c>
      <c r="F9670">
        <v>0</v>
      </c>
      <c r="G9670">
        <v>1000000</v>
      </c>
      <c r="H9670">
        <v>0</v>
      </c>
      <c r="I9670">
        <v>0</v>
      </c>
      <c r="J9670">
        <v>0</v>
      </c>
      <c r="K9670">
        <v>0.17499999999999999</v>
      </c>
      <c r="L9670" t="s">
        <v>23</v>
      </c>
      <c r="M9670" s="2">
        <v>175000</v>
      </c>
      <c r="N9670" s="2" t="str">
        <f>VLOOKUP(Tabla1[[#This Row],[nemo]],'Nemos y clasificaciones'!$A$2:$B$5000,2,FALSE)</f>
        <v>ISHARES NORTH AM NATURAL RESOURCES ETF</v>
      </c>
      <c r="O9670" s="2" t="str">
        <f>VLOOKUP(Tabla1[[#This Row],[nemo]],'Nemos y clasificaciones'!$A$1:$C$3000,3,FALSE)</f>
        <v>ETF</v>
      </c>
      <c r="P9670" s="2"/>
      <c r="Q9670" s="2"/>
    </row>
    <row r="9671" spans="1:17" x14ac:dyDescent="0.25">
      <c r="A9671" t="s">
        <v>1424</v>
      </c>
      <c r="B9671" s="1">
        <v>44357</v>
      </c>
      <c r="C9671" s="1">
        <v>44363</v>
      </c>
      <c r="D9671" t="s">
        <v>21</v>
      </c>
      <c r="E9671" t="s">
        <v>1425</v>
      </c>
      <c r="F9671">
        <v>0</v>
      </c>
      <c r="G9671">
        <v>1000000</v>
      </c>
      <c r="H9671">
        <v>0</v>
      </c>
      <c r="I9671">
        <v>0</v>
      </c>
      <c r="J9671">
        <v>0</v>
      </c>
      <c r="K9671">
        <v>0.17199999999999999</v>
      </c>
      <c r="L9671" t="s">
        <v>23</v>
      </c>
      <c r="M9671" s="2">
        <v>172000</v>
      </c>
      <c r="N9671" s="2" t="str">
        <f>VLOOKUP(Tabla1[[#This Row],[nemo]],'Nemos y clasificaciones'!$A$2:$B$5000,2,FALSE)</f>
        <v>ISHARES NORTH AM NATURAL RESOURCES ETF</v>
      </c>
      <c r="O9671" s="2" t="str">
        <f>VLOOKUP(Tabla1[[#This Row],[nemo]],'Nemos y clasificaciones'!$A$1:$C$3000,3,FALSE)</f>
        <v>ETF</v>
      </c>
      <c r="P9671" s="2"/>
      <c r="Q9671" s="2"/>
    </row>
    <row r="9672" spans="1:17" x14ac:dyDescent="0.25">
      <c r="A9672" t="s">
        <v>4015</v>
      </c>
      <c r="B9672" s="1">
        <v>43997</v>
      </c>
      <c r="C9672" s="1">
        <v>44001</v>
      </c>
      <c r="D9672" t="s">
        <v>21</v>
      </c>
      <c r="E9672" t="s">
        <v>1425</v>
      </c>
      <c r="F9672">
        <v>0</v>
      </c>
      <c r="G9672">
        <v>1000000</v>
      </c>
      <c r="H9672">
        <v>0</v>
      </c>
      <c r="I9672">
        <v>0</v>
      </c>
      <c r="J9672">
        <v>0</v>
      </c>
      <c r="K9672">
        <v>0.17</v>
      </c>
      <c r="L9672" t="s">
        <v>23</v>
      </c>
      <c r="M9672" s="2">
        <v>170000</v>
      </c>
      <c r="N9672" s="2" t="str">
        <f>VLOOKUP(Tabla1[[#This Row],[nemo]],'Nemos y clasificaciones'!$A$2:$B$5000,2,FALSE)</f>
        <v>ISHARES NORTH AM NATURAL RESOURCES ETF</v>
      </c>
      <c r="O9672" s="2" t="str">
        <f>VLOOKUP(Tabla1[[#This Row],[nemo]],'Nemos y clasificaciones'!$A$1:$C$3000,3,FALSE)</f>
        <v>ETF</v>
      </c>
      <c r="P9672" s="2"/>
      <c r="Q9672" s="2"/>
    </row>
    <row r="9673" spans="1:17" x14ac:dyDescent="0.25">
      <c r="A9673" t="s">
        <v>7720</v>
      </c>
      <c r="B9673" s="1">
        <v>43277</v>
      </c>
      <c r="C9673" s="1">
        <v>43284</v>
      </c>
      <c r="D9673" t="s">
        <v>21</v>
      </c>
      <c r="E9673" t="s">
        <v>1425</v>
      </c>
      <c r="F9673">
        <v>0</v>
      </c>
      <c r="G9673">
        <v>1000000</v>
      </c>
      <c r="H9673">
        <v>0</v>
      </c>
      <c r="I9673">
        <v>0</v>
      </c>
      <c r="J9673">
        <v>0</v>
      </c>
      <c r="K9673">
        <v>0.16700000000000001</v>
      </c>
      <c r="L9673" t="s">
        <v>23</v>
      </c>
      <c r="M9673" s="2">
        <v>167000</v>
      </c>
      <c r="N9673" s="2" t="str">
        <f>VLOOKUP(Tabla1[[#This Row],[nemo]],'Nemos y clasificaciones'!$A$2:$B$5000,2,FALSE)</f>
        <v>ISHARES NORTH AM NATURAL RESOURCES ETF</v>
      </c>
      <c r="O9673" s="2" t="str">
        <f>VLOOKUP(Tabla1[[#This Row],[nemo]],'Nemos y clasificaciones'!$A$1:$C$3000,3,FALSE)</f>
        <v>ETF</v>
      </c>
      <c r="P9673" s="2"/>
      <c r="Q9673" s="2"/>
    </row>
    <row r="9674" spans="1:17" x14ac:dyDescent="0.25">
      <c r="A9674" t="s">
        <v>6807</v>
      </c>
      <c r="B9674" s="1">
        <v>43544</v>
      </c>
      <c r="C9674" s="1">
        <v>43550</v>
      </c>
      <c r="D9674" t="s">
        <v>21</v>
      </c>
      <c r="E9674" t="s">
        <v>1425</v>
      </c>
      <c r="F9674">
        <v>0</v>
      </c>
      <c r="G9674">
        <v>1000000</v>
      </c>
      <c r="H9674">
        <v>0</v>
      </c>
      <c r="I9674">
        <v>0</v>
      </c>
      <c r="J9674">
        <v>0</v>
      </c>
      <c r="K9674">
        <v>0.16</v>
      </c>
      <c r="L9674" t="s">
        <v>23</v>
      </c>
      <c r="M9674" s="2">
        <v>160000</v>
      </c>
      <c r="N9674" s="2" t="str">
        <f>VLOOKUP(Tabla1[[#This Row],[nemo]],'Nemos y clasificaciones'!$A$2:$B$5000,2,FALSE)</f>
        <v>ISHARES NORTH AM NATURAL RESOURCES ETF</v>
      </c>
      <c r="O9674" s="2" t="str">
        <f>VLOOKUP(Tabla1[[#This Row],[nemo]],'Nemos y clasificaciones'!$A$1:$C$3000,3,FALSE)</f>
        <v>ETF</v>
      </c>
      <c r="P9674" s="2"/>
      <c r="Q9674" s="2"/>
    </row>
    <row r="9675" spans="1:17" x14ac:dyDescent="0.25">
      <c r="A9675" t="s">
        <v>8506</v>
      </c>
      <c r="B9675" s="1">
        <v>43181</v>
      </c>
      <c r="C9675" s="1">
        <v>43187</v>
      </c>
      <c r="D9675" t="s">
        <v>21</v>
      </c>
      <c r="E9675" t="s">
        <v>1425</v>
      </c>
      <c r="F9675">
        <v>0</v>
      </c>
      <c r="G9675">
        <v>1000000</v>
      </c>
      <c r="H9675">
        <v>0</v>
      </c>
      <c r="I9675">
        <v>0</v>
      </c>
      <c r="J9675">
        <v>0</v>
      </c>
      <c r="K9675">
        <v>0.14699999999999999</v>
      </c>
      <c r="L9675" t="s">
        <v>23</v>
      </c>
      <c r="M9675" s="2">
        <v>147000</v>
      </c>
      <c r="N9675" s="2" t="str">
        <f>VLOOKUP(Tabla1[[#This Row],[nemo]],'Nemos y clasificaciones'!$A$2:$B$5000,2,FALSE)</f>
        <v>ISHARES NORTH AM NATURAL RESOURCES ETF</v>
      </c>
      <c r="O9675" s="2" t="str">
        <f>VLOOKUP(Tabla1[[#This Row],[nemo]],'Nemos y clasificaciones'!$A$1:$C$3000,3,FALSE)</f>
        <v>ETF</v>
      </c>
      <c r="P9675" s="2"/>
      <c r="Q9675" s="2"/>
    </row>
    <row r="9676" spans="1:17" x14ac:dyDescent="0.25">
      <c r="A9676" t="s">
        <v>5250</v>
      </c>
      <c r="B9676" s="1">
        <v>43815</v>
      </c>
      <c r="C9676" s="1">
        <v>43819</v>
      </c>
      <c r="D9676" t="s">
        <v>21</v>
      </c>
      <c r="E9676" t="s">
        <v>1427</v>
      </c>
      <c r="F9676">
        <v>0</v>
      </c>
      <c r="G9676">
        <v>1000000</v>
      </c>
      <c r="H9676">
        <v>0</v>
      </c>
      <c r="I9676">
        <v>0</v>
      </c>
      <c r="J9676">
        <v>0</v>
      </c>
      <c r="K9676">
        <v>0.91</v>
      </c>
      <c r="L9676" t="s">
        <v>23</v>
      </c>
      <c r="M9676" s="2">
        <v>910000</v>
      </c>
      <c r="N9676" s="2" t="str">
        <f>VLOOKUP(Tabla1[[#This Row],[nemo]],'Nemos y clasificaciones'!$A$2:$B$5000,2,FALSE)</f>
        <v>ISHARES CORE S&amp;P MID-CAP ETF</v>
      </c>
      <c r="O9676" s="2" t="str">
        <f>VLOOKUP(Tabla1[[#This Row],[nemo]],'Nemos y clasificaciones'!$A$1:$C$3000,3,FALSE)</f>
        <v>ETF</v>
      </c>
      <c r="P9676" s="2"/>
      <c r="Q9676" s="2"/>
    </row>
    <row r="9677" spans="1:17" x14ac:dyDescent="0.25">
      <c r="A9677" t="s">
        <v>6067</v>
      </c>
      <c r="B9677" s="1">
        <v>43633</v>
      </c>
      <c r="C9677" s="1">
        <v>43637</v>
      </c>
      <c r="D9677" t="s">
        <v>21</v>
      </c>
      <c r="E9677" t="s">
        <v>1427</v>
      </c>
      <c r="F9677">
        <v>0</v>
      </c>
      <c r="G9677">
        <v>1000000</v>
      </c>
      <c r="H9677">
        <v>0</v>
      </c>
      <c r="I9677">
        <v>0</v>
      </c>
      <c r="J9677">
        <v>0</v>
      </c>
      <c r="K9677">
        <v>0.877</v>
      </c>
      <c r="L9677" t="s">
        <v>23</v>
      </c>
      <c r="M9677" s="2">
        <v>877000</v>
      </c>
      <c r="N9677" s="2" t="str">
        <f>VLOOKUP(Tabla1[[#This Row],[nemo]],'Nemos y clasificaciones'!$A$2:$B$5000,2,FALSE)</f>
        <v>ISHARES CORE S&amp;P MID-CAP ETF</v>
      </c>
      <c r="O9677" s="2" t="str">
        <f>VLOOKUP(Tabla1[[#This Row],[nemo]],'Nemos y clasificaciones'!$A$1:$C$3000,3,FALSE)</f>
        <v>ETF</v>
      </c>
      <c r="P9677" s="2"/>
      <c r="Q9677" s="2"/>
    </row>
    <row r="9678" spans="1:17" x14ac:dyDescent="0.25">
      <c r="A9678" t="s">
        <v>5597</v>
      </c>
      <c r="B9678" s="1">
        <v>43732</v>
      </c>
      <c r="C9678" s="1">
        <v>43738</v>
      </c>
      <c r="D9678" t="s">
        <v>21</v>
      </c>
      <c r="E9678" t="s">
        <v>1427</v>
      </c>
      <c r="F9678">
        <v>0</v>
      </c>
      <c r="G9678">
        <v>1000000</v>
      </c>
      <c r="H9678">
        <v>0</v>
      </c>
      <c r="I9678">
        <v>0</v>
      </c>
      <c r="J9678">
        <v>0</v>
      </c>
      <c r="K9678">
        <v>0.85799999999999998</v>
      </c>
      <c r="L9678" t="s">
        <v>23</v>
      </c>
      <c r="M9678" s="2">
        <v>858000</v>
      </c>
      <c r="N9678" s="2" t="str">
        <f>VLOOKUP(Tabla1[[#This Row],[nemo]],'Nemos y clasificaciones'!$A$2:$B$5000,2,FALSE)</f>
        <v>ISHARES CORE S&amp;P MID-CAP ETF</v>
      </c>
      <c r="O9678" s="2" t="str">
        <f>VLOOKUP(Tabla1[[#This Row],[nemo]],'Nemos y clasificaciones'!$A$1:$C$3000,3,FALSE)</f>
        <v>ETF</v>
      </c>
      <c r="P9678" s="2"/>
      <c r="Q9678" s="2"/>
    </row>
    <row r="9679" spans="1:17" x14ac:dyDescent="0.25">
      <c r="A9679" t="s">
        <v>7719</v>
      </c>
      <c r="B9679" s="1">
        <v>43277</v>
      </c>
      <c r="C9679" s="1">
        <v>43284</v>
      </c>
      <c r="D9679" t="s">
        <v>21</v>
      </c>
      <c r="E9679" t="s">
        <v>1427</v>
      </c>
      <c r="F9679">
        <v>0</v>
      </c>
      <c r="G9679">
        <v>1000000</v>
      </c>
      <c r="H9679">
        <v>0</v>
      </c>
      <c r="I9679">
        <v>0</v>
      </c>
      <c r="J9679">
        <v>0</v>
      </c>
      <c r="K9679">
        <v>0.84799999999999998</v>
      </c>
      <c r="L9679" t="s">
        <v>23</v>
      </c>
      <c r="M9679" s="2">
        <v>848000</v>
      </c>
      <c r="N9679" s="2" t="str">
        <f>VLOOKUP(Tabla1[[#This Row],[nemo]],'Nemos y clasificaciones'!$A$2:$B$5000,2,FALSE)</f>
        <v>ISHARES CORE S&amp;P MID-CAP ETF</v>
      </c>
      <c r="O9679" s="2" t="str">
        <f>VLOOKUP(Tabla1[[#This Row],[nemo]],'Nemos y clasificaciones'!$A$1:$C$3000,3,FALSE)</f>
        <v>ETF</v>
      </c>
      <c r="P9679" s="2"/>
      <c r="Q9679" s="2"/>
    </row>
    <row r="9680" spans="1:17" x14ac:dyDescent="0.25">
      <c r="A9680" t="s">
        <v>7469</v>
      </c>
      <c r="B9680" s="1">
        <v>43369</v>
      </c>
      <c r="C9680" s="1">
        <v>43375</v>
      </c>
      <c r="D9680" t="s">
        <v>21</v>
      </c>
      <c r="E9680" t="s">
        <v>1427</v>
      </c>
      <c r="F9680">
        <v>0</v>
      </c>
      <c r="G9680">
        <v>1000000</v>
      </c>
      <c r="H9680">
        <v>0</v>
      </c>
      <c r="I9680">
        <v>0</v>
      </c>
      <c r="J9680">
        <v>0</v>
      </c>
      <c r="K9680">
        <v>0.84199999999999997</v>
      </c>
      <c r="L9680" t="s">
        <v>23</v>
      </c>
      <c r="M9680" s="2">
        <v>842000</v>
      </c>
      <c r="N9680" s="2" t="str">
        <f>VLOOKUP(Tabla1[[#This Row],[nemo]],'Nemos y clasificaciones'!$A$2:$B$5000,2,FALSE)</f>
        <v>ISHARES CORE S&amp;P MID-CAP ETF</v>
      </c>
      <c r="O9680" s="2" t="str">
        <f>VLOOKUP(Tabla1[[#This Row],[nemo]],'Nemos y clasificaciones'!$A$1:$C$3000,3,FALSE)</f>
        <v>ETF</v>
      </c>
      <c r="P9680" s="2"/>
      <c r="Q9680" s="2"/>
    </row>
    <row r="9681" spans="1:17" x14ac:dyDescent="0.25">
      <c r="A9681" t="s">
        <v>3445</v>
      </c>
      <c r="B9681" s="1">
        <v>44097</v>
      </c>
      <c r="C9681" s="1">
        <v>44103</v>
      </c>
      <c r="D9681" t="s">
        <v>21</v>
      </c>
      <c r="E9681" t="s">
        <v>1427</v>
      </c>
      <c r="F9681">
        <v>0</v>
      </c>
      <c r="G9681">
        <v>1000000</v>
      </c>
      <c r="H9681">
        <v>0</v>
      </c>
      <c r="I9681">
        <v>0</v>
      </c>
      <c r="J9681">
        <v>0</v>
      </c>
      <c r="K9681">
        <v>0.83299999999999996</v>
      </c>
      <c r="L9681" t="s">
        <v>23</v>
      </c>
      <c r="M9681" s="2">
        <v>833000</v>
      </c>
      <c r="N9681" s="2" t="str">
        <f>VLOOKUP(Tabla1[[#This Row],[nemo]],'Nemos y clasificaciones'!$A$2:$B$5000,2,FALSE)</f>
        <v>ISHARES CORE S&amp;P MID-CAP ETF</v>
      </c>
      <c r="O9681" s="2" t="str">
        <f>VLOOKUP(Tabla1[[#This Row],[nemo]],'Nemos y clasificaciones'!$A$1:$C$3000,3,FALSE)</f>
        <v>ETF</v>
      </c>
      <c r="P9681" s="2"/>
      <c r="Q9681" s="2"/>
    </row>
    <row r="9682" spans="1:17" x14ac:dyDescent="0.25">
      <c r="A9682" t="s">
        <v>4709</v>
      </c>
      <c r="B9682" s="1">
        <v>43915</v>
      </c>
      <c r="C9682" s="1">
        <v>43921</v>
      </c>
      <c r="D9682" t="s">
        <v>21</v>
      </c>
      <c r="E9682" t="s">
        <v>1427</v>
      </c>
      <c r="F9682">
        <v>0</v>
      </c>
      <c r="G9682">
        <v>1000000</v>
      </c>
      <c r="H9682">
        <v>0</v>
      </c>
      <c r="I9682">
        <v>0</v>
      </c>
      <c r="J9682">
        <v>0</v>
      </c>
      <c r="K9682">
        <v>0.80100000000000005</v>
      </c>
      <c r="L9682" t="s">
        <v>23</v>
      </c>
      <c r="M9682" s="2">
        <v>801000</v>
      </c>
      <c r="N9682" s="2" t="str">
        <f>VLOOKUP(Tabla1[[#This Row],[nemo]],'Nemos y clasificaciones'!$A$2:$B$5000,2,FALSE)</f>
        <v>ISHARES CORE S&amp;P MID-CAP ETF</v>
      </c>
      <c r="O9682" s="2" t="str">
        <f>VLOOKUP(Tabla1[[#This Row],[nemo]],'Nemos y clasificaciones'!$A$1:$C$3000,3,FALSE)</f>
        <v>ETF</v>
      </c>
      <c r="P9682" s="2"/>
      <c r="Q9682" s="2"/>
    </row>
    <row r="9683" spans="1:17" x14ac:dyDescent="0.25">
      <c r="A9683" t="s">
        <v>1426</v>
      </c>
      <c r="B9683" s="1">
        <v>44357</v>
      </c>
      <c r="C9683" s="1">
        <v>44363</v>
      </c>
      <c r="D9683" t="s">
        <v>21</v>
      </c>
      <c r="E9683" t="s">
        <v>1427</v>
      </c>
      <c r="F9683">
        <v>0</v>
      </c>
      <c r="G9683">
        <v>1000000</v>
      </c>
      <c r="H9683">
        <v>0</v>
      </c>
      <c r="I9683">
        <v>0</v>
      </c>
      <c r="J9683">
        <v>0</v>
      </c>
      <c r="K9683">
        <v>0.73799999999999999</v>
      </c>
      <c r="L9683" t="s">
        <v>23</v>
      </c>
      <c r="M9683" s="2">
        <v>738000</v>
      </c>
      <c r="N9683" s="2" t="str">
        <f>VLOOKUP(Tabla1[[#This Row],[nemo]],'Nemos y clasificaciones'!$A$2:$B$5000,2,FALSE)</f>
        <v>ISHARES CORE S&amp;P MID-CAP ETF</v>
      </c>
      <c r="O9683" s="2" t="str">
        <f>VLOOKUP(Tabla1[[#This Row],[nemo]],'Nemos y clasificaciones'!$A$1:$C$3000,3,FALSE)</f>
        <v>ETF</v>
      </c>
      <c r="P9683" s="2"/>
      <c r="Q9683" s="2"/>
    </row>
    <row r="9684" spans="1:17" x14ac:dyDescent="0.25">
      <c r="A9684" t="s">
        <v>6806</v>
      </c>
      <c r="B9684" s="1">
        <v>43544</v>
      </c>
      <c r="C9684" s="1">
        <v>43550</v>
      </c>
      <c r="D9684" t="s">
        <v>21</v>
      </c>
      <c r="E9684" t="s">
        <v>1427</v>
      </c>
      <c r="F9684">
        <v>0</v>
      </c>
      <c r="G9684">
        <v>1000000</v>
      </c>
      <c r="H9684">
        <v>0</v>
      </c>
      <c r="I9684">
        <v>0</v>
      </c>
      <c r="J9684">
        <v>0</v>
      </c>
      <c r="K9684">
        <v>0.70099999999999996</v>
      </c>
      <c r="L9684" t="s">
        <v>23</v>
      </c>
      <c r="M9684" s="2">
        <v>701000</v>
      </c>
      <c r="N9684" s="2" t="str">
        <f>VLOOKUP(Tabla1[[#This Row],[nemo]],'Nemos y clasificaciones'!$A$2:$B$5000,2,FALSE)</f>
        <v>ISHARES CORE S&amp;P MID-CAP ETF</v>
      </c>
      <c r="O9684" s="2" t="str">
        <f>VLOOKUP(Tabla1[[#This Row],[nemo]],'Nemos y clasificaciones'!$A$1:$C$3000,3,FALSE)</f>
        <v>ETF</v>
      </c>
      <c r="P9684" s="2"/>
      <c r="Q9684" s="2"/>
    </row>
    <row r="9685" spans="1:17" x14ac:dyDescent="0.25">
      <c r="A9685" t="s">
        <v>8507</v>
      </c>
      <c r="B9685" s="1">
        <v>43181</v>
      </c>
      <c r="C9685" s="1">
        <v>43187</v>
      </c>
      <c r="D9685" t="s">
        <v>21</v>
      </c>
      <c r="E9685" t="s">
        <v>1427</v>
      </c>
      <c r="F9685">
        <v>0</v>
      </c>
      <c r="G9685">
        <v>1000000</v>
      </c>
      <c r="H9685">
        <v>0</v>
      </c>
      <c r="I9685">
        <v>0</v>
      </c>
      <c r="J9685">
        <v>0</v>
      </c>
      <c r="K9685">
        <v>0.7</v>
      </c>
      <c r="L9685" t="s">
        <v>23</v>
      </c>
      <c r="M9685" s="2">
        <v>700000</v>
      </c>
      <c r="N9685" s="2" t="str">
        <f>VLOOKUP(Tabla1[[#This Row],[nemo]],'Nemos y clasificaciones'!$A$2:$B$5000,2,FALSE)</f>
        <v>ISHARES CORE S&amp;P MID-CAP ETF</v>
      </c>
      <c r="O9685" s="2" t="str">
        <f>VLOOKUP(Tabla1[[#This Row],[nemo]],'Nemos y clasificaciones'!$A$1:$C$3000,3,FALSE)</f>
        <v>ETF</v>
      </c>
      <c r="P9685" s="2"/>
      <c r="Q9685" s="2"/>
    </row>
    <row r="9686" spans="1:17" x14ac:dyDescent="0.25">
      <c r="A9686" t="s">
        <v>2371</v>
      </c>
      <c r="B9686" s="1">
        <v>44280</v>
      </c>
      <c r="C9686" s="1">
        <v>44286</v>
      </c>
      <c r="D9686" t="s">
        <v>21</v>
      </c>
      <c r="E9686" t="s">
        <v>1427</v>
      </c>
      <c r="F9686">
        <v>0</v>
      </c>
      <c r="G9686">
        <v>1000000</v>
      </c>
      <c r="H9686">
        <v>0</v>
      </c>
      <c r="I9686">
        <v>0</v>
      </c>
      <c r="J9686">
        <v>0</v>
      </c>
      <c r="K9686">
        <v>0.66700000000000004</v>
      </c>
      <c r="L9686" t="s">
        <v>23</v>
      </c>
      <c r="M9686" s="2">
        <v>667000</v>
      </c>
      <c r="N9686" s="2" t="str">
        <f>VLOOKUP(Tabla1[[#This Row],[nemo]],'Nemos y clasificaciones'!$A$2:$B$5000,2,FALSE)</f>
        <v>ISHARES CORE S&amp;P MID-CAP ETF</v>
      </c>
      <c r="O9686" s="2" t="str">
        <f>VLOOKUP(Tabla1[[#This Row],[nemo]],'Nemos y clasificaciones'!$A$1:$C$3000,3,FALSE)</f>
        <v>ETF</v>
      </c>
      <c r="P9686" s="2"/>
      <c r="Q9686" s="2"/>
    </row>
    <row r="9687" spans="1:17" x14ac:dyDescent="0.25">
      <c r="A9687" t="s">
        <v>2999</v>
      </c>
      <c r="B9687" s="1">
        <v>44179</v>
      </c>
      <c r="C9687" s="1">
        <v>44183</v>
      </c>
      <c r="D9687" t="s">
        <v>21</v>
      </c>
      <c r="E9687" t="s">
        <v>1427</v>
      </c>
      <c r="F9687">
        <v>0</v>
      </c>
      <c r="G9687">
        <v>1000000</v>
      </c>
      <c r="H9687">
        <v>0</v>
      </c>
      <c r="I9687">
        <v>0</v>
      </c>
      <c r="J9687">
        <v>0</v>
      </c>
      <c r="K9687">
        <v>0.66</v>
      </c>
      <c r="L9687" t="s">
        <v>23</v>
      </c>
      <c r="M9687" s="2">
        <v>660000</v>
      </c>
      <c r="N9687" s="2" t="str">
        <f>VLOOKUP(Tabla1[[#This Row],[nemo]],'Nemos y clasificaciones'!$A$2:$B$5000,2,FALSE)</f>
        <v>ISHARES CORE S&amp;P MID-CAP ETF</v>
      </c>
      <c r="O9687" s="2" t="str">
        <f>VLOOKUP(Tabla1[[#This Row],[nemo]],'Nemos y clasificaciones'!$A$1:$C$3000,3,FALSE)</f>
        <v>ETF</v>
      </c>
      <c r="P9687" s="2"/>
      <c r="Q9687" s="2"/>
    </row>
    <row r="9688" spans="1:17" x14ac:dyDescent="0.25">
      <c r="A9688" t="s">
        <v>4016</v>
      </c>
      <c r="B9688" s="1">
        <v>43997</v>
      </c>
      <c r="C9688" s="1">
        <v>44001</v>
      </c>
      <c r="D9688" t="s">
        <v>21</v>
      </c>
      <c r="E9688" t="s">
        <v>1427</v>
      </c>
      <c r="F9688">
        <v>0</v>
      </c>
      <c r="G9688">
        <v>1000000</v>
      </c>
      <c r="H9688">
        <v>0</v>
      </c>
      <c r="I9688">
        <v>0</v>
      </c>
      <c r="J9688">
        <v>0</v>
      </c>
      <c r="K9688">
        <v>0.64900000000000002</v>
      </c>
      <c r="L9688" t="s">
        <v>23</v>
      </c>
      <c r="M9688" s="2">
        <v>649000</v>
      </c>
      <c r="N9688" s="2" t="str">
        <f>VLOOKUP(Tabla1[[#This Row],[nemo]],'Nemos y clasificaciones'!$A$2:$B$5000,2,FALSE)</f>
        <v>ISHARES CORE S&amp;P MID-CAP ETF</v>
      </c>
      <c r="O9688" s="2" t="str">
        <f>VLOOKUP(Tabla1[[#This Row],[nemo]],'Nemos y clasificaciones'!$A$1:$C$3000,3,FALSE)</f>
        <v>ETF</v>
      </c>
      <c r="P9688" s="2"/>
      <c r="Q9688" s="2"/>
    </row>
    <row r="9689" spans="1:17" x14ac:dyDescent="0.25">
      <c r="A9689" t="s">
        <v>7173</v>
      </c>
      <c r="B9689" s="1">
        <v>43451</v>
      </c>
      <c r="C9689" s="1">
        <v>43455</v>
      </c>
      <c r="D9689" t="s">
        <v>21</v>
      </c>
      <c r="E9689" t="s">
        <v>1427</v>
      </c>
      <c r="F9689">
        <v>0</v>
      </c>
      <c r="G9689">
        <v>1000000</v>
      </c>
      <c r="H9689">
        <v>0</v>
      </c>
      <c r="I9689">
        <v>0</v>
      </c>
      <c r="J9689">
        <v>0</v>
      </c>
      <c r="K9689">
        <v>0.46500000000000002</v>
      </c>
      <c r="L9689" t="s">
        <v>23</v>
      </c>
      <c r="M9689" s="2">
        <v>465000</v>
      </c>
      <c r="N9689" s="2" t="str">
        <f>VLOOKUP(Tabla1[[#This Row],[nemo]],'Nemos y clasificaciones'!$A$2:$B$5000,2,FALSE)</f>
        <v>ISHARES CORE S&amp;P MID-CAP ETF</v>
      </c>
      <c r="O9689" s="2" t="str">
        <f>VLOOKUP(Tabla1[[#This Row],[nemo]],'Nemos y clasificaciones'!$A$1:$C$3000,3,FALSE)</f>
        <v>ETF</v>
      </c>
      <c r="P9689" s="2"/>
      <c r="Q9689" s="2"/>
    </row>
    <row r="9690" spans="1:17" x14ac:dyDescent="0.25">
      <c r="A9690" t="s">
        <v>5251</v>
      </c>
      <c r="B9690" s="1">
        <v>43815</v>
      </c>
      <c r="C9690" s="1">
        <v>43819</v>
      </c>
      <c r="D9690" t="s">
        <v>21</v>
      </c>
      <c r="E9690" t="s">
        <v>1429</v>
      </c>
      <c r="F9690">
        <v>0</v>
      </c>
      <c r="G9690">
        <v>1000000</v>
      </c>
      <c r="H9690">
        <v>0</v>
      </c>
      <c r="I9690">
        <v>0</v>
      </c>
      <c r="J9690">
        <v>0</v>
      </c>
      <c r="K9690">
        <v>0.41099999999999998</v>
      </c>
      <c r="L9690" t="s">
        <v>23</v>
      </c>
      <c r="M9690" s="2">
        <v>411000</v>
      </c>
      <c r="N9690" s="2" t="str">
        <f>VLOOKUP(Tabla1[[#This Row],[nemo]],'Nemos y clasificaciones'!$A$2:$B$5000,2,FALSE)</f>
        <v>ISHARES CORE S&amp;P SMALL-CAP ETF</v>
      </c>
      <c r="O9690" s="2" t="str">
        <f>VLOOKUP(Tabla1[[#This Row],[nemo]],'Nemos y clasificaciones'!$A$1:$C$3000,3,FALSE)</f>
        <v>ETF</v>
      </c>
      <c r="P9690" s="2"/>
      <c r="Q9690" s="2"/>
    </row>
    <row r="9691" spans="1:17" x14ac:dyDescent="0.25">
      <c r="A9691" t="s">
        <v>7171</v>
      </c>
      <c r="B9691" s="1">
        <v>43451</v>
      </c>
      <c r="C9691" s="1">
        <v>43455</v>
      </c>
      <c r="D9691" t="s">
        <v>21</v>
      </c>
      <c r="E9691" t="s">
        <v>1429</v>
      </c>
      <c r="F9691">
        <v>0</v>
      </c>
      <c r="G9691">
        <v>1000000</v>
      </c>
      <c r="H9691">
        <v>0</v>
      </c>
      <c r="I9691">
        <v>0</v>
      </c>
      <c r="J9691">
        <v>0</v>
      </c>
      <c r="K9691">
        <v>0.32100000000000001</v>
      </c>
      <c r="L9691" t="s">
        <v>23</v>
      </c>
      <c r="M9691" s="2">
        <v>321000</v>
      </c>
      <c r="N9691" s="2" t="str">
        <f>VLOOKUP(Tabla1[[#This Row],[nemo]],'Nemos y clasificaciones'!$A$2:$B$5000,2,FALSE)</f>
        <v>ISHARES CORE S&amp;P SMALL-CAP ETF</v>
      </c>
      <c r="O9691" s="2" t="str">
        <f>VLOOKUP(Tabla1[[#This Row],[nemo]],'Nemos y clasificaciones'!$A$1:$C$3000,3,FALSE)</f>
        <v>ETF</v>
      </c>
      <c r="P9691" s="2"/>
      <c r="Q9691" s="2"/>
    </row>
    <row r="9692" spans="1:17" x14ac:dyDescent="0.25">
      <c r="A9692" t="s">
        <v>3444</v>
      </c>
      <c r="B9692" s="1">
        <v>44097</v>
      </c>
      <c r="C9692" s="1">
        <v>44103</v>
      </c>
      <c r="D9692" t="s">
        <v>21</v>
      </c>
      <c r="E9692" t="s">
        <v>1429</v>
      </c>
      <c r="F9692">
        <v>0</v>
      </c>
      <c r="G9692">
        <v>1000000</v>
      </c>
      <c r="H9692">
        <v>0</v>
      </c>
      <c r="I9692">
        <v>0</v>
      </c>
      <c r="J9692">
        <v>0</v>
      </c>
      <c r="K9692">
        <v>0.28899999999999998</v>
      </c>
      <c r="L9692" t="s">
        <v>23</v>
      </c>
      <c r="M9692" s="2">
        <v>289000</v>
      </c>
      <c r="N9692" s="2" t="str">
        <f>VLOOKUP(Tabla1[[#This Row],[nemo]],'Nemos y clasificaciones'!$A$2:$B$5000,2,FALSE)</f>
        <v>ISHARES CORE S&amp;P SMALL-CAP ETF</v>
      </c>
      <c r="O9692" s="2" t="str">
        <f>VLOOKUP(Tabla1[[#This Row],[nemo]],'Nemos y clasificaciones'!$A$1:$C$3000,3,FALSE)</f>
        <v>ETF</v>
      </c>
      <c r="P9692" s="2"/>
      <c r="Q9692" s="2"/>
    </row>
    <row r="9693" spans="1:17" x14ac:dyDescent="0.25">
      <c r="A9693" t="s">
        <v>7470</v>
      </c>
      <c r="B9693" s="1">
        <v>43369</v>
      </c>
      <c r="C9693" s="1">
        <v>43375</v>
      </c>
      <c r="D9693" t="s">
        <v>21</v>
      </c>
      <c r="E9693" t="s">
        <v>1429</v>
      </c>
      <c r="F9693">
        <v>0</v>
      </c>
      <c r="G9693">
        <v>1000000</v>
      </c>
      <c r="H9693">
        <v>0</v>
      </c>
      <c r="I9693">
        <v>0</v>
      </c>
      <c r="J9693">
        <v>0</v>
      </c>
      <c r="K9693">
        <v>0.28699999999999998</v>
      </c>
      <c r="L9693" t="s">
        <v>23</v>
      </c>
      <c r="M9693" s="2">
        <v>287000</v>
      </c>
      <c r="N9693" s="2" t="str">
        <f>VLOOKUP(Tabla1[[#This Row],[nemo]],'Nemos y clasificaciones'!$A$2:$B$5000,2,FALSE)</f>
        <v>ISHARES CORE S&amp;P SMALL-CAP ETF</v>
      </c>
      <c r="O9693" s="2" t="str">
        <f>VLOOKUP(Tabla1[[#This Row],[nemo]],'Nemos y clasificaciones'!$A$1:$C$3000,3,FALSE)</f>
        <v>ETF</v>
      </c>
      <c r="P9693" s="2"/>
      <c r="Q9693" s="2"/>
    </row>
    <row r="9694" spans="1:17" x14ac:dyDescent="0.25">
      <c r="A9694" t="s">
        <v>5596</v>
      </c>
      <c r="B9694" s="1">
        <v>43732</v>
      </c>
      <c r="C9694" s="1">
        <v>43738</v>
      </c>
      <c r="D9694" t="s">
        <v>21</v>
      </c>
      <c r="E9694" t="s">
        <v>1429</v>
      </c>
      <c r="F9694">
        <v>0</v>
      </c>
      <c r="G9694">
        <v>1000000</v>
      </c>
      <c r="H9694">
        <v>0</v>
      </c>
      <c r="I9694">
        <v>0</v>
      </c>
      <c r="J9694">
        <v>0</v>
      </c>
      <c r="K9694">
        <v>0.28499999999999998</v>
      </c>
      <c r="L9694" t="s">
        <v>23</v>
      </c>
      <c r="M9694" s="2">
        <v>285000</v>
      </c>
      <c r="N9694" s="2" t="str">
        <f>VLOOKUP(Tabla1[[#This Row],[nemo]],'Nemos y clasificaciones'!$A$2:$B$5000,2,FALSE)</f>
        <v>ISHARES CORE S&amp;P SMALL-CAP ETF</v>
      </c>
      <c r="O9694" s="2" t="str">
        <f>VLOOKUP(Tabla1[[#This Row],[nemo]],'Nemos y clasificaciones'!$A$1:$C$3000,3,FALSE)</f>
        <v>ETF</v>
      </c>
      <c r="P9694" s="2"/>
      <c r="Q9694" s="2"/>
    </row>
    <row r="9695" spans="1:17" x14ac:dyDescent="0.25">
      <c r="A9695" t="s">
        <v>2369</v>
      </c>
      <c r="B9695" s="1">
        <v>44280</v>
      </c>
      <c r="C9695" s="1">
        <v>44286</v>
      </c>
      <c r="D9695" t="s">
        <v>21</v>
      </c>
      <c r="E9695" t="s">
        <v>1429</v>
      </c>
      <c r="F9695">
        <v>0</v>
      </c>
      <c r="G9695">
        <v>1000000</v>
      </c>
      <c r="H9695">
        <v>0</v>
      </c>
      <c r="I9695">
        <v>0</v>
      </c>
      <c r="J9695">
        <v>0</v>
      </c>
      <c r="K9695">
        <v>0.26600000000000001</v>
      </c>
      <c r="L9695" t="s">
        <v>23</v>
      </c>
      <c r="M9695" s="2">
        <v>266000</v>
      </c>
      <c r="N9695" s="2" t="str">
        <f>VLOOKUP(Tabla1[[#This Row],[nemo]],'Nemos y clasificaciones'!$A$2:$B$5000,2,FALSE)</f>
        <v>ISHARES CORE S&amp;P SMALL-CAP ETF</v>
      </c>
      <c r="O9695" s="2" t="str">
        <f>VLOOKUP(Tabla1[[#This Row],[nemo]],'Nemos y clasificaciones'!$A$1:$C$3000,3,FALSE)</f>
        <v>ETF</v>
      </c>
      <c r="P9695" s="2"/>
      <c r="Q9695" s="2"/>
    </row>
    <row r="9696" spans="1:17" x14ac:dyDescent="0.25">
      <c r="A9696" t="s">
        <v>6805</v>
      </c>
      <c r="B9696" s="1">
        <v>43544</v>
      </c>
      <c r="C9696" s="1">
        <v>43550</v>
      </c>
      <c r="D9696" t="s">
        <v>21</v>
      </c>
      <c r="E9696" t="s">
        <v>1429</v>
      </c>
      <c r="F9696">
        <v>0</v>
      </c>
      <c r="G9696">
        <v>1000000</v>
      </c>
      <c r="H9696">
        <v>0</v>
      </c>
      <c r="I9696">
        <v>0</v>
      </c>
      <c r="J9696">
        <v>0</v>
      </c>
      <c r="K9696">
        <v>0.26</v>
      </c>
      <c r="L9696" t="s">
        <v>23</v>
      </c>
      <c r="M9696" s="2">
        <v>260000</v>
      </c>
      <c r="N9696" s="2" t="str">
        <f>VLOOKUP(Tabla1[[#This Row],[nemo]],'Nemos y clasificaciones'!$A$2:$B$5000,2,FALSE)</f>
        <v>ISHARES CORE S&amp;P SMALL-CAP ETF</v>
      </c>
      <c r="O9696" s="2" t="str">
        <f>VLOOKUP(Tabla1[[#This Row],[nemo]],'Nemos y clasificaciones'!$A$1:$C$3000,3,FALSE)</f>
        <v>ETF</v>
      </c>
      <c r="P9696" s="2"/>
      <c r="Q9696" s="2"/>
    </row>
    <row r="9697" spans="1:17" x14ac:dyDescent="0.25">
      <c r="A9697" t="s">
        <v>1428</v>
      </c>
      <c r="B9697" s="1">
        <v>44357</v>
      </c>
      <c r="C9697" s="1">
        <v>44363</v>
      </c>
      <c r="D9697" t="s">
        <v>21</v>
      </c>
      <c r="E9697" t="s">
        <v>1429</v>
      </c>
      <c r="F9697">
        <v>0</v>
      </c>
      <c r="G9697">
        <v>1000000</v>
      </c>
      <c r="H9697">
        <v>0</v>
      </c>
      <c r="I9697">
        <v>0</v>
      </c>
      <c r="J9697">
        <v>0</v>
      </c>
      <c r="K9697">
        <v>0.253</v>
      </c>
      <c r="L9697" t="s">
        <v>23</v>
      </c>
      <c r="M9697" s="2">
        <v>253000</v>
      </c>
      <c r="N9697" s="2" t="str">
        <f>VLOOKUP(Tabla1[[#This Row],[nemo]],'Nemos y clasificaciones'!$A$2:$B$5000,2,FALSE)</f>
        <v>ISHARES CORE S&amp;P SMALL-CAP ETF</v>
      </c>
      <c r="O9697" s="2" t="str">
        <f>VLOOKUP(Tabla1[[#This Row],[nemo]],'Nemos y clasificaciones'!$A$1:$C$3000,3,FALSE)</f>
        <v>ETF</v>
      </c>
      <c r="P9697" s="2"/>
      <c r="Q9697" s="2"/>
    </row>
    <row r="9698" spans="1:17" x14ac:dyDescent="0.25">
      <c r="A9698" t="s">
        <v>4708</v>
      </c>
      <c r="B9698" s="1">
        <v>43915</v>
      </c>
      <c r="C9698" s="1">
        <v>43921</v>
      </c>
      <c r="D9698" t="s">
        <v>21</v>
      </c>
      <c r="E9698" t="s">
        <v>1429</v>
      </c>
      <c r="F9698">
        <v>0</v>
      </c>
      <c r="G9698">
        <v>1000000</v>
      </c>
      <c r="H9698">
        <v>0</v>
      </c>
      <c r="I9698">
        <v>0</v>
      </c>
      <c r="J9698">
        <v>0</v>
      </c>
      <c r="K9698">
        <v>0.252</v>
      </c>
      <c r="L9698" t="s">
        <v>23</v>
      </c>
      <c r="M9698" s="2">
        <v>252000</v>
      </c>
      <c r="N9698" s="2" t="str">
        <f>VLOOKUP(Tabla1[[#This Row],[nemo]],'Nemos y clasificaciones'!$A$2:$B$5000,2,FALSE)</f>
        <v>ISHARES CORE S&amp;P SMALL-CAP ETF</v>
      </c>
      <c r="O9698" s="2" t="str">
        <f>VLOOKUP(Tabla1[[#This Row],[nemo]],'Nemos y clasificaciones'!$A$1:$C$3000,3,FALSE)</f>
        <v>ETF</v>
      </c>
      <c r="P9698" s="2"/>
      <c r="Q9698" s="2"/>
    </row>
    <row r="9699" spans="1:17" x14ac:dyDescent="0.25">
      <c r="A9699" t="s">
        <v>6068</v>
      </c>
      <c r="B9699" s="1">
        <v>43633</v>
      </c>
      <c r="C9699" s="1">
        <v>43637</v>
      </c>
      <c r="D9699" t="s">
        <v>21</v>
      </c>
      <c r="E9699" t="s">
        <v>1429</v>
      </c>
      <c r="F9699">
        <v>0</v>
      </c>
      <c r="G9699">
        <v>1000000</v>
      </c>
      <c r="H9699">
        <v>0</v>
      </c>
      <c r="I9699">
        <v>0</v>
      </c>
      <c r="J9699">
        <v>0</v>
      </c>
      <c r="K9699">
        <v>0.251</v>
      </c>
      <c r="L9699" t="s">
        <v>23</v>
      </c>
      <c r="M9699" s="2">
        <v>251000</v>
      </c>
      <c r="N9699" s="2" t="str">
        <f>VLOOKUP(Tabla1[[#This Row],[nemo]],'Nemos y clasificaciones'!$A$2:$B$5000,2,FALSE)</f>
        <v>ISHARES CORE S&amp;P SMALL-CAP ETF</v>
      </c>
      <c r="O9699" s="2" t="str">
        <f>VLOOKUP(Tabla1[[#This Row],[nemo]],'Nemos y clasificaciones'!$A$1:$C$3000,3,FALSE)</f>
        <v>ETF</v>
      </c>
      <c r="P9699" s="2"/>
      <c r="Q9699" s="2"/>
    </row>
    <row r="9700" spans="1:17" x14ac:dyDescent="0.25">
      <c r="A9700" t="s">
        <v>3001</v>
      </c>
      <c r="B9700" s="1">
        <v>44179</v>
      </c>
      <c r="C9700" s="1">
        <v>44183</v>
      </c>
      <c r="D9700" t="s">
        <v>21</v>
      </c>
      <c r="E9700" t="s">
        <v>1429</v>
      </c>
      <c r="F9700">
        <v>0</v>
      </c>
      <c r="G9700">
        <v>1000000</v>
      </c>
      <c r="H9700">
        <v>0</v>
      </c>
      <c r="I9700">
        <v>0</v>
      </c>
      <c r="J9700">
        <v>0</v>
      </c>
      <c r="K9700">
        <v>0.248</v>
      </c>
      <c r="L9700" t="s">
        <v>23</v>
      </c>
      <c r="M9700" s="2">
        <v>248000</v>
      </c>
      <c r="N9700" s="2" t="str">
        <f>VLOOKUP(Tabla1[[#This Row],[nemo]],'Nemos y clasificaciones'!$A$2:$B$5000,2,FALSE)</f>
        <v>ISHARES CORE S&amp;P SMALL-CAP ETF</v>
      </c>
      <c r="O9700" s="2" t="str">
        <f>VLOOKUP(Tabla1[[#This Row],[nemo]],'Nemos y clasificaciones'!$A$1:$C$3000,3,FALSE)</f>
        <v>ETF</v>
      </c>
      <c r="P9700" s="2"/>
      <c r="Q9700" s="2"/>
    </row>
    <row r="9701" spans="1:17" x14ac:dyDescent="0.25">
      <c r="A9701" t="s">
        <v>7718</v>
      </c>
      <c r="B9701" s="1">
        <v>43277</v>
      </c>
      <c r="C9701" s="1">
        <v>43284</v>
      </c>
      <c r="D9701" t="s">
        <v>21</v>
      </c>
      <c r="E9701" t="s">
        <v>1429</v>
      </c>
      <c r="F9701">
        <v>0</v>
      </c>
      <c r="G9701">
        <v>1000000</v>
      </c>
      <c r="H9701">
        <v>0</v>
      </c>
      <c r="I9701">
        <v>0</v>
      </c>
      <c r="J9701">
        <v>0</v>
      </c>
      <c r="K9701">
        <v>0.247</v>
      </c>
      <c r="L9701" t="s">
        <v>23</v>
      </c>
      <c r="M9701" s="2">
        <v>247000</v>
      </c>
      <c r="N9701" s="2" t="str">
        <f>VLOOKUP(Tabla1[[#This Row],[nemo]],'Nemos y clasificaciones'!$A$2:$B$5000,2,FALSE)</f>
        <v>ISHARES CORE S&amp;P SMALL-CAP ETF</v>
      </c>
      <c r="O9701" s="2" t="str">
        <f>VLOOKUP(Tabla1[[#This Row],[nemo]],'Nemos y clasificaciones'!$A$1:$C$3000,3,FALSE)</f>
        <v>ETF</v>
      </c>
      <c r="P9701" s="2"/>
      <c r="Q9701" s="2"/>
    </row>
    <row r="9702" spans="1:17" x14ac:dyDescent="0.25">
      <c r="A9702" t="s">
        <v>8505</v>
      </c>
      <c r="B9702" s="1">
        <v>43181</v>
      </c>
      <c r="C9702" s="1">
        <v>43187</v>
      </c>
      <c r="D9702" t="s">
        <v>21</v>
      </c>
      <c r="E9702" t="s">
        <v>1429</v>
      </c>
      <c r="F9702">
        <v>0</v>
      </c>
      <c r="G9702">
        <v>1000000</v>
      </c>
      <c r="H9702">
        <v>0</v>
      </c>
      <c r="I9702">
        <v>0</v>
      </c>
      <c r="J9702">
        <v>0</v>
      </c>
      <c r="K9702">
        <v>0.23899999999999999</v>
      </c>
      <c r="L9702" t="s">
        <v>23</v>
      </c>
      <c r="M9702" s="2">
        <v>239000</v>
      </c>
      <c r="N9702" s="2" t="str">
        <f>VLOOKUP(Tabla1[[#This Row],[nemo]],'Nemos y clasificaciones'!$A$2:$B$5000,2,FALSE)</f>
        <v>ISHARES CORE S&amp;P SMALL-CAP ETF</v>
      </c>
      <c r="O9702" s="2" t="str">
        <f>VLOOKUP(Tabla1[[#This Row],[nemo]],'Nemos y clasificaciones'!$A$1:$C$3000,3,FALSE)</f>
        <v>ETF</v>
      </c>
      <c r="P9702" s="2"/>
      <c r="Q9702" s="2"/>
    </row>
    <row r="9703" spans="1:17" x14ac:dyDescent="0.25">
      <c r="A9703" t="s">
        <v>4017</v>
      </c>
      <c r="B9703" s="1">
        <v>43997</v>
      </c>
      <c r="C9703" s="1">
        <v>44001</v>
      </c>
      <c r="D9703" t="s">
        <v>21</v>
      </c>
      <c r="E9703" t="s">
        <v>1429</v>
      </c>
      <c r="F9703">
        <v>0</v>
      </c>
      <c r="G9703">
        <v>1000000</v>
      </c>
      <c r="H9703">
        <v>0</v>
      </c>
      <c r="I9703">
        <v>0</v>
      </c>
      <c r="J9703">
        <v>0</v>
      </c>
      <c r="K9703">
        <v>0.23499999999999999</v>
      </c>
      <c r="L9703" t="s">
        <v>23</v>
      </c>
      <c r="M9703" s="2">
        <v>235000</v>
      </c>
      <c r="N9703" s="2" t="str">
        <f>VLOOKUP(Tabla1[[#This Row],[nemo]],'Nemos y clasificaciones'!$A$2:$B$5000,2,FALSE)</f>
        <v>ISHARES CORE S&amp;P SMALL-CAP ETF</v>
      </c>
      <c r="O9703" s="2" t="str">
        <f>VLOOKUP(Tabla1[[#This Row],[nemo]],'Nemos y clasificaciones'!$A$1:$C$3000,3,FALSE)</f>
        <v>ETF</v>
      </c>
      <c r="P9703" s="2"/>
      <c r="Q9703" s="2"/>
    </row>
    <row r="9704" spans="1:17" x14ac:dyDescent="0.25">
      <c r="A9704" t="s">
        <v>9491</v>
      </c>
      <c r="B9704" s="1">
        <v>42874</v>
      </c>
      <c r="C9704" s="1">
        <v>42880</v>
      </c>
      <c r="D9704" t="s">
        <v>14</v>
      </c>
      <c r="E9704" t="s">
        <v>1743</v>
      </c>
      <c r="F9704">
        <v>0</v>
      </c>
      <c r="G9704">
        <v>100000000</v>
      </c>
      <c r="H9704">
        <v>0</v>
      </c>
      <c r="I9704">
        <v>0</v>
      </c>
      <c r="J9704">
        <v>0</v>
      </c>
      <c r="K9704">
        <v>400</v>
      </c>
      <c r="L9704" t="s">
        <v>19</v>
      </c>
      <c r="M9704" s="2">
        <v>40000000000</v>
      </c>
      <c r="N9704" s="2" t="str">
        <f>VLOOKUP(Tabla1[[#This Row],[nemo]],'Nemos y clasificaciones'!$A$2:$B$5000,2,FALSE)</f>
        <v>INVERSIONES LA CONSTRUCCION S.A.</v>
      </c>
      <c r="O9704" s="2" t="str">
        <f>VLOOKUP(Tabla1[[#This Row],[nemo]],'Nemos y clasificaciones'!$A$1:$C$3000,3,FALSE)</f>
        <v>Servicios financieros</v>
      </c>
      <c r="P9704" s="2"/>
      <c r="Q9704" s="2"/>
    </row>
    <row r="9705" spans="1:17" x14ac:dyDescent="0.25">
      <c r="A9705" t="s">
        <v>11627</v>
      </c>
      <c r="B9705" s="1">
        <v>42138</v>
      </c>
      <c r="C9705" s="1">
        <v>42144</v>
      </c>
      <c r="D9705" t="s">
        <v>14</v>
      </c>
      <c r="E9705" t="s">
        <v>1743</v>
      </c>
      <c r="F9705">
        <v>0</v>
      </c>
      <c r="G9705">
        <v>100000000</v>
      </c>
      <c r="H9705">
        <v>0</v>
      </c>
      <c r="I9705">
        <v>0</v>
      </c>
      <c r="J9705">
        <v>0</v>
      </c>
      <c r="K9705">
        <v>319</v>
      </c>
      <c r="L9705" t="s">
        <v>19</v>
      </c>
      <c r="M9705" s="2">
        <v>31900000000</v>
      </c>
      <c r="N9705" s="2" t="str">
        <f>VLOOKUP(Tabla1[[#This Row],[nemo]],'Nemos y clasificaciones'!$A$2:$B$5000,2,FALSE)</f>
        <v>INVERSIONES LA CONSTRUCCION S.A.</v>
      </c>
      <c r="O9705" s="2" t="str">
        <f>VLOOKUP(Tabla1[[#This Row],[nemo]],'Nemos y clasificaciones'!$A$1:$C$3000,3,FALSE)</f>
        <v>Servicios financieros</v>
      </c>
      <c r="P9705" s="2"/>
      <c r="Q9705" s="2"/>
    </row>
    <row r="9706" spans="1:17" x14ac:dyDescent="0.25">
      <c r="A9706" t="s">
        <v>8091</v>
      </c>
      <c r="B9706" s="1">
        <v>43237</v>
      </c>
      <c r="C9706" s="1">
        <v>43244</v>
      </c>
      <c r="D9706" t="s">
        <v>14</v>
      </c>
      <c r="E9706" t="s">
        <v>1743</v>
      </c>
      <c r="F9706">
        <v>0</v>
      </c>
      <c r="G9706">
        <v>100000000</v>
      </c>
      <c r="H9706">
        <v>0</v>
      </c>
      <c r="I9706">
        <v>0</v>
      </c>
      <c r="J9706">
        <v>0</v>
      </c>
      <c r="K9706">
        <v>292.86500000000001</v>
      </c>
      <c r="L9706" t="s">
        <v>19</v>
      </c>
      <c r="M9706" s="2">
        <v>29286500000</v>
      </c>
      <c r="N9706" s="2" t="str">
        <f>VLOOKUP(Tabla1[[#This Row],[nemo]],'Nemos y clasificaciones'!$A$2:$B$5000,2,FALSE)</f>
        <v>INVERSIONES LA CONSTRUCCION S.A.</v>
      </c>
      <c r="O9706" s="2" t="str">
        <f>VLOOKUP(Tabla1[[#This Row],[nemo]],'Nemos y clasificaciones'!$A$1:$C$3000,3,FALSE)</f>
        <v>Servicios financieros</v>
      </c>
      <c r="P9706" s="2"/>
      <c r="Q9706" s="2"/>
    </row>
    <row r="9707" spans="1:17" x14ac:dyDescent="0.25">
      <c r="A9707" t="s">
        <v>9953</v>
      </c>
      <c r="B9707" s="1">
        <v>42741</v>
      </c>
      <c r="C9707" s="1">
        <v>42747</v>
      </c>
      <c r="D9707" t="s">
        <v>14</v>
      </c>
      <c r="E9707" t="s">
        <v>1743</v>
      </c>
      <c r="F9707">
        <v>0</v>
      </c>
      <c r="G9707">
        <v>100000000</v>
      </c>
      <c r="H9707">
        <v>0</v>
      </c>
      <c r="I9707">
        <v>0</v>
      </c>
      <c r="J9707">
        <v>0</v>
      </c>
      <c r="K9707">
        <v>250</v>
      </c>
      <c r="L9707" t="s">
        <v>19</v>
      </c>
      <c r="M9707" s="2">
        <v>25000000000</v>
      </c>
      <c r="N9707" s="2" t="str">
        <f>VLOOKUP(Tabla1[[#This Row],[nemo]],'Nemos y clasificaciones'!$A$2:$B$5000,2,FALSE)</f>
        <v>INVERSIONES LA CONSTRUCCION S.A.</v>
      </c>
      <c r="O9707" s="2" t="str">
        <f>VLOOKUP(Tabla1[[#This Row],[nemo]],'Nemos y clasificaciones'!$A$1:$C$3000,3,FALSE)</f>
        <v>Servicios financieros</v>
      </c>
      <c r="P9707" s="2"/>
      <c r="Q9707" s="2"/>
    </row>
    <row r="9708" spans="1:17" x14ac:dyDescent="0.25">
      <c r="A9708" t="s">
        <v>5047</v>
      </c>
      <c r="B9708" s="1">
        <v>42620</v>
      </c>
      <c r="C9708" s="1">
        <v>42644</v>
      </c>
      <c r="D9708" t="s">
        <v>21</v>
      </c>
      <c r="E9708" t="s">
        <v>33</v>
      </c>
      <c r="F9708">
        <v>0</v>
      </c>
      <c r="G9708">
        <v>100000</v>
      </c>
      <c r="H9708">
        <v>0</v>
      </c>
      <c r="I9708">
        <v>0</v>
      </c>
      <c r="J9708">
        <v>0</v>
      </c>
      <c r="K9708">
        <v>0.53</v>
      </c>
      <c r="L9708" t="s">
        <v>23</v>
      </c>
      <c r="M9708" s="3">
        <v>53000</v>
      </c>
      <c r="N9708" s="2" t="str">
        <f>VLOOKUP(Tabla1[[#This Row],[nemo]],'Nemos y clasificaciones'!$A$2:$B$5000,2,FALSE)</f>
        <v>Automatic Data Processing Inc (ADP)</v>
      </c>
      <c r="O9708" s="3" t="str">
        <f>VLOOKUP(Tabla1[[#This Row],[nemo]],'Nemos y clasificaciones'!$A$1:$C$3000,3,FALSE)</f>
        <v>Otros</v>
      </c>
      <c r="P9708" s="3"/>
      <c r="Q9708" s="3"/>
    </row>
    <row r="9709" spans="1:17" x14ac:dyDescent="0.25">
      <c r="A9709" t="s">
        <v>10195</v>
      </c>
      <c r="B9709" s="1">
        <v>42657</v>
      </c>
      <c r="C9709" s="1">
        <v>42663</v>
      </c>
      <c r="D9709" t="s">
        <v>14</v>
      </c>
      <c r="E9709" t="s">
        <v>1743</v>
      </c>
      <c r="F9709">
        <v>0</v>
      </c>
      <c r="G9709">
        <v>100000000</v>
      </c>
      <c r="H9709">
        <v>0</v>
      </c>
      <c r="I9709">
        <v>0</v>
      </c>
      <c r="J9709">
        <v>0</v>
      </c>
      <c r="K9709">
        <v>250</v>
      </c>
      <c r="L9709" t="s">
        <v>19</v>
      </c>
      <c r="M9709" s="2">
        <v>25000000000</v>
      </c>
      <c r="N9709" s="2" t="str">
        <f>VLOOKUP(Tabla1[[#This Row],[nemo]],'Nemos y clasificaciones'!$A$2:$B$5000,2,FALSE)</f>
        <v>INVERSIONES LA CONSTRUCCION S.A.</v>
      </c>
      <c r="O9709" s="2" t="str">
        <f>VLOOKUP(Tabla1[[#This Row],[nemo]],'Nemos y clasificaciones'!$A$1:$C$3000,3,FALSE)</f>
        <v>Servicios financieros</v>
      </c>
      <c r="P9709" s="2"/>
      <c r="Q9709" s="2"/>
    </row>
    <row r="9710" spans="1:17" x14ac:dyDescent="0.25">
      <c r="A9710" t="s">
        <v>5047</v>
      </c>
      <c r="B9710" s="1">
        <v>42529</v>
      </c>
      <c r="C9710" s="1">
        <v>42552</v>
      </c>
      <c r="D9710" t="s">
        <v>21</v>
      </c>
      <c r="E9710" t="s">
        <v>33</v>
      </c>
      <c r="F9710">
        <v>0</v>
      </c>
      <c r="G9710">
        <v>100000</v>
      </c>
      <c r="H9710">
        <v>0</v>
      </c>
      <c r="I9710">
        <v>0</v>
      </c>
      <c r="J9710">
        <v>0</v>
      </c>
      <c r="K9710">
        <v>0.53</v>
      </c>
      <c r="L9710" t="s">
        <v>23</v>
      </c>
      <c r="M9710" s="3">
        <v>53000</v>
      </c>
      <c r="N9710" s="2" t="str">
        <f>VLOOKUP(Tabla1[[#This Row],[nemo]],'Nemos y clasificaciones'!$A$2:$B$5000,2,FALSE)</f>
        <v>Automatic Data Processing Inc (ADP)</v>
      </c>
      <c r="O9710" s="3" t="str">
        <f>VLOOKUP(Tabla1[[#This Row],[nemo]],'Nemos y clasificaciones'!$A$1:$C$3000,3,FALSE)</f>
        <v>Otros</v>
      </c>
      <c r="P9710" s="3"/>
      <c r="Q9710" s="3"/>
    </row>
    <row r="9711" spans="1:17" x14ac:dyDescent="0.25">
      <c r="A9711" t="s">
        <v>10538</v>
      </c>
      <c r="B9711" s="1">
        <v>42508</v>
      </c>
      <c r="C9711" s="1">
        <v>42515</v>
      </c>
      <c r="D9711" t="s">
        <v>14</v>
      </c>
      <c r="E9711" t="s">
        <v>1743</v>
      </c>
      <c r="F9711">
        <v>0</v>
      </c>
      <c r="G9711">
        <v>100000000</v>
      </c>
      <c r="H9711">
        <v>0</v>
      </c>
      <c r="I9711">
        <v>0</v>
      </c>
      <c r="J9711">
        <v>0</v>
      </c>
      <c r="K9711">
        <v>238.30099999999999</v>
      </c>
      <c r="L9711" t="s">
        <v>19</v>
      </c>
      <c r="M9711" s="2">
        <v>23830100000</v>
      </c>
      <c r="N9711" s="2" t="str">
        <f>VLOOKUP(Tabla1[[#This Row],[nemo]],'Nemos y clasificaciones'!$A$2:$B$5000,2,FALSE)</f>
        <v>INVERSIONES LA CONSTRUCCION S.A.</v>
      </c>
      <c r="O9711" s="2" t="str">
        <f>VLOOKUP(Tabla1[[#This Row],[nemo]],'Nemos y clasificaciones'!$A$1:$C$3000,3,FALSE)</f>
        <v>Servicios financieros</v>
      </c>
      <c r="P9711" s="2"/>
      <c r="Q9711" s="2"/>
    </row>
    <row r="9712" spans="1:17" x14ac:dyDescent="0.25">
      <c r="A9712" t="s">
        <v>5047</v>
      </c>
      <c r="B9712" s="1">
        <v>42438</v>
      </c>
      <c r="C9712" s="1">
        <v>42461</v>
      </c>
      <c r="D9712" t="s">
        <v>21</v>
      </c>
      <c r="E9712" t="s">
        <v>33</v>
      </c>
      <c r="F9712">
        <v>0</v>
      </c>
      <c r="G9712">
        <v>100000</v>
      </c>
      <c r="H9712">
        <v>0</v>
      </c>
      <c r="I9712">
        <v>0</v>
      </c>
      <c r="J9712">
        <v>0</v>
      </c>
      <c r="K9712">
        <v>0.53</v>
      </c>
      <c r="L9712" t="s">
        <v>23</v>
      </c>
      <c r="M9712" s="3">
        <v>53000</v>
      </c>
      <c r="N9712" s="2" t="str">
        <f>VLOOKUP(Tabla1[[#This Row],[nemo]],'Nemos y clasificaciones'!$A$2:$B$5000,2,FALSE)</f>
        <v>Automatic Data Processing Inc (ADP)</v>
      </c>
      <c r="O9712" s="3" t="str">
        <f>VLOOKUP(Tabla1[[#This Row],[nemo]],'Nemos y clasificaciones'!$A$1:$C$3000,3,FALSE)</f>
        <v>Otros</v>
      </c>
      <c r="P9712" s="3"/>
      <c r="Q9712" s="3"/>
    </row>
    <row r="9713" spans="1:17" x14ac:dyDescent="0.25">
      <c r="A9713" t="s">
        <v>5047</v>
      </c>
      <c r="B9713" s="1">
        <v>42347</v>
      </c>
      <c r="C9713" s="1">
        <v>42370</v>
      </c>
      <c r="D9713" t="s">
        <v>21</v>
      </c>
      <c r="E9713" t="s">
        <v>33</v>
      </c>
      <c r="F9713">
        <v>0</v>
      </c>
      <c r="G9713">
        <v>100000</v>
      </c>
      <c r="H9713">
        <v>0</v>
      </c>
      <c r="I9713">
        <v>0</v>
      </c>
      <c r="J9713">
        <v>0</v>
      </c>
      <c r="K9713">
        <v>0.53</v>
      </c>
      <c r="L9713" t="s">
        <v>23</v>
      </c>
      <c r="M9713" s="3">
        <v>53000</v>
      </c>
      <c r="N9713" s="2" t="str">
        <f>VLOOKUP(Tabla1[[#This Row],[nemo]],'Nemos y clasificaciones'!$A$2:$B$5000,2,FALSE)</f>
        <v>Automatic Data Processing Inc (ADP)</v>
      </c>
      <c r="O9713" s="3" t="str">
        <f>VLOOKUP(Tabla1[[#This Row],[nemo]],'Nemos y clasificaciones'!$A$1:$C$3000,3,FALSE)</f>
        <v>Otros</v>
      </c>
      <c r="P9713" s="3"/>
      <c r="Q9713" s="3"/>
    </row>
    <row r="9714" spans="1:17" x14ac:dyDescent="0.25">
      <c r="A9714" t="s">
        <v>1742</v>
      </c>
      <c r="B9714" s="1">
        <v>44335</v>
      </c>
      <c r="C9714" s="1">
        <v>44342</v>
      </c>
      <c r="D9714" t="s">
        <v>14</v>
      </c>
      <c r="E9714" t="s">
        <v>1743</v>
      </c>
      <c r="F9714">
        <v>0</v>
      </c>
      <c r="G9714">
        <v>100000000</v>
      </c>
      <c r="H9714">
        <v>0</v>
      </c>
      <c r="I9714">
        <v>0</v>
      </c>
      <c r="J9714">
        <v>0</v>
      </c>
      <c r="K9714">
        <v>209.61</v>
      </c>
      <c r="L9714" t="s">
        <v>19</v>
      </c>
      <c r="M9714" s="2">
        <v>20961000000</v>
      </c>
      <c r="N9714" s="2" t="str">
        <f>VLOOKUP(Tabla1[[#This Row],[nemo]],'Nemos y clasificaciones'!$A$2:$B$5000,2,FALSE)</f>
        <v>INVERSIONES LA CONSTRUCCION S.A.</v>
      </c>
      <c r="O9714" s="2" t="str">
        <f>VLOOKUP(Tabla1[[#This Row],[nemo]],'Nemos y clasificaciones'!$A$1:$C$3000,3,FALSE)</f>
        <v>Servicios financieros</v>
      </c>
      <c r="P9714" s="2"/>
      <c r="Q9714" s="2"/>
    </row>
    <row r="9715" spans="1:17" x14ac:dyDescent="0.25">
      <c r="A9715" t="s">
        <v>8090</v>
      </c>
      <c r="B9715" s="1">
        <v>43237</v>
      </c>
      <c r="C9715" s="1">
        <v>43244</v>
      </c>
      <c r="D9715" t="s">
        <v>14</v>
      </c>
      <c r="E9715" t="s">
        <v>1743</v>
      </c>
      <c r="F9715">
        <v>0</v>
      </c>
      <c r="G9715">
        <v>100000000</v>
      </c>
      <c r="H9715">
        <v>0</v>
      </c>
      <c r="I9715">
        <v>0</v>
      </c>
      <c r="J9715">
        <v>0</v>
      </c>
      <c r="K9715">
        <v>188.13499999999999</v>
      </c>
      <c r="L9715" t="s">
        <v>19</v>
      </c>
      <c r="M9715" s="2">
        <v>18813500000</v>
      </c>
      <c r="N9715" s="2" t="str">
        <f>VLOOKUP(Tabla1[[#This Row],[nemo]],'Nemos y clasificaciones'!$A$2:$B$5000,2,FALSE)</f>
        <v>INVERSIONES LA CONSTRUCCION S.A.</v>
      </c>
      <c r="O9715" s="2" t="str">
        <f>VLOOKUP(Tabla1[[#This Row],[nemo]],'Nemos y clasificaciones'!$A$1:$C$3000,3,FALSE)</f>
        <v>Servicios financieros</v>
      </c>
      <c r="P9715" s="2"/>
      <c r="Q9715" s="2"/>
    </row>
    <row r="9716" spans="1:17" x14ac:dyDescent="0.25">
      <c r="A9716" t="s">
        <v>6329</v>
      </c>
      <c r="B9716" s="1">
        <v>43599</v>
      </c>
      <c r="C9716" s="1">
        <v>43605</v>
      </c>
      <c r="D9716" t="s">
        <v>14</v>
      </c>
      <c r="E9716" t="s">
        <v>1743</v>
      </c>
      <c r="F9716">
        <v>0</v>
      </c>
      <c r="G9716">
        <v>100000000</v>
      </c>
      <c r="H9716">
        <v>0</v>
      </c>
      <c r="I9716">
        <v>0</v>
      </c>
      <c r="J9716">
        <v>0</v>
      </c>
      <c r="K9716">
        <v>183.73699999999999</v>
      </c>
      <c r="L9716" t="s">
        <v>19</v>
      </c>
      <c r="M9716" s="2">
        <v>18373700000</v>
      </c>
      <c r="N9716" s="2" t="str">
        <f>VLOOKUP(Tabla1[[#This Row],[nemo]],'Nemos y clasificaciones'!$A$2:$B$5000,2,FALSE)</f>
        <v>INVERSIONES LA CONSTRUCCION S.A.</v>
      </c>
      <c r="O9716" s="2" t="str">
        <f>VLOOKUP(Tabla1[[#This Row],[nemo]],'Nemos y clasificaciones'!$A$1:$C$3000,3,FALSE)</f>
        <v>Servicios financieros</v>
      </c>
      <c r="P9716" s="2"/>
      <c r="Q9716" s="2"/>
    </row>
    <row r="9717" spans="1:17" x14ac:dyDescent="0.25">
      <c r="A9717" t="s">
        <v>8741</v>
      </c>
      <c r="B9717" s="1">
        <v>43088</v>
      </c>
      <c r="C9717" s="1">
        <v>43095</v>
      </c>
      <c r="D9717" t="s">
        <v>21</v>
      </c>
      <c r="E9717" t="s">
        <v>1275</v>
      </c>
      <c r="F9717">
        <v>0</v>
      </c>
      <c r="G9717">
        <v>100000</v>
      </c>
      <c r="H9717">
        <v>0</v>
      </c>
      <c r="I9717">
        <v>0</v>
      </c>
      <c r="J9717">
        <v>0</v>
      </c>
      <c r="K9717">
        <v>0.52800000000000002</v>
      </c>
      <c r="L9717" t="s">
        <v>23</v>
      </c>
      <c r="M9717" s="3">
        <v>52800</v>
      </c>
      <c r="N9717" s="2" t="str">
        <f>VLOOKUP(Tabla1[[#This Row],[nemo]],'Nemos y clasificaciones'!$A$2:$B$5000,2,FALSE)</f>
        <v>iShares MSCI ACWI ex U.S. ETF (ACWX)</v>
      </c>
      <c r="O9717" s="3" t="str">
        <f>VLOOKUP(Tabla1[[#This Row],[nemo]],'Nemos y clasificaciones'!$A$1:$C$3000,3,FALSE)</f>
        <v>ETF</v>
      </c>
      <c r="P9717" s="3"/>
      <c r="Q9717" s="3"/>
    </row>
    <row r="9718" spans="1:17" x14ac:dyDescent="0.25">
      <c r="A9718" t="s">
        <v>4262</v>
      </c>
      <c r="B9718" s="1">
        <v>43973</v>
      </c>
      <c r="C9718" s="1">
        <v>43979</v>
      </c>
      <c r="D9718" t="s">
        <v>14</v>
      </c>
      <c r="E9718" t="s">
        <v>1743</v>
      </c>
      <c r="F9718">
        <v>0</v>
      </c>
      <c r="G9718">
        <v>100000000</v>
      </c>
      <c r="H9718">
        <v>0</v>
      </c>
      <c r="I9718">
        <v>0</v>
      </c>
      <c r="J9718">
        <v>0</v>
      </c>
      <c r="K9718">
        <v>183.03399999999999</v>
      </c>
      <c r="L9718" t="s">
        <v>19</v>
      </c>
      <c r="M9718" s="2">
        <v>18303400000</v>
      </c>
      <c r="N9718" s="2" t="str">
        <f>VLOOKUP(Tabla1[[#This Row],[nemo]],'Nemos y clasificaciones'!$A$2:$B$5000,2,FALSE)</f>
        <v>INVERSIONES LA CONSTRUCCION S.A.</v>
      </c>
      <c r="O9718" s="2" t="str">
        <f>VLOOKUP(Tabla1[[#This Row],[nemo]],'Nemos y clasificaciones'!$A$1:$C$3000,3,FALSE)</f>
        <v>Servicios financieros</v>
      </c>
      <c r="P9718" s="2"/>
      <c r="Q9718" s="2"/>
    </row>
    <row r="9719" spans="1:17" x14ac:dyDescent="0.25">
      <c r="A9719" t="s">
        <v>6330</v>
      </c>
      <c r="B9719" s="1">
        <v>43599</v>
      </c>
      <c r="C9719" s="1">
        <v>43605</v>
      </c>
      <c r="D9719" t="s">
        <v>14</v>
      </c>
      <c r="E9719" t="s">
        <v>1743</v>
      </c>
      <c r="F9719">
        <v>0</v>
      </c>
      <c r="G9719">
        <v>100000000</v>
      </c>
      <c r="H9719">
        <v>0</v>
      </c>
      <c r="I9719">
        <v>0</v>
      </c>
      <c r="J9719">
        <v>0</v>
      </c>
      <c r="K9719">
        <v>166.26300000000001</v>
      </c>
      <c r="L9719" t="s">
        <v>19</v>
      </c>
      <c r="M9719" s="2">
        <v>16626300000</v>
      </c>
      <c r="N9719" s="2" t="str">
        <f>VLOOKUP(Tabla1[[#This Row],[nemo]],'Nemos y clasificaciones'!$A$2:$B$5000,2,FALSE)</f>
        <v>INVERSIONES LA CONSTRUCCION S.A.</v>
      </c>
      <c r="O9719" s="2" t="str">
        <f>VLOOKUP(Tabla1[[#This Row],[nemo]],'Nemos y clasificaciones'!$A$1:$C$3000,3,FALSE)</f>
        <v>Servicios financieros</v>
      </c>
      <c r="P9719" s="2"/>
      <c r="Q9719" s="2"/>
    </row>
    <row r="9720" spans="1:17" x14ac:dyDescent="0.25">
      <c r="A9720" t="s">
        <v>8632</v>
      </c>
      <c r="B9720" s="1">
        <v>43119</v>
      </c>
      <c r="C9720" s="1">
        <v>43125</v>
      </c>
      <c r="D9720" t="s">
        <v>14</v>
      </c>
      <c r="E9720" t="s">
        <v>1743</v>
      </c>
      <c r="F9720">
        <v>0</v>
      </c>
      <c r="G9720">
        <v>100000000</v>
      </c>
      <c r="H9720">
        <v>0</v>
      </c>
      <c r="I9720">
        <v>0</v>
      </c>
      <c r="J9720">
        <v>0</v>
      </c>
      <c r="K9720">
        <v>100</v>
      </c>
      <c r="L9720" t="s">
        <v>54</v>
      </c>
      <c r="M9720" s="2">
        <v>10000000000</v>
      </c>
      <c r="N9720" s="2" t="str">
        <f>VLOOKUP(Tabla1[[#This Row],[nemo]],'Nemos y clasificaciones'!$A$2:$B$5000,2,FALSE)</f>
        <v>INVERSIONES LA CONSTRUCCION S.A.</v>
      </c>
      <c r="O9720" s="2" t="str">
        <f>VLOOKUP(Tabla1[[#This Row],[nemo]],'Nemos y clasificaciones'!$A$1:$C$3000,3,FALSE)</f>
        <v>Servicios financieros</v>
      </c>
      <c r="P9720" s="2"/>
      <c r="Q9720" s="2"/>
    </row>
    <row r="9721" spans="1:17" x14ac:dyDescent="0.25">
      <c r="A9721" t="s">
        <v>8983</v>
      </c>
      <c r="B9721" s="1">
        <v>43021</v>
      </c>
      <c r="C9721" s="1">
        <v>43027</v>
      </c>
      <c r="D9721" t="s">
        <v>14</v>
      </c>
      <c r="E9721" t="s">
        <v>1743</v>
      </c>
      <c r="F9721">
        <v>0</v>
      </c>
      <c r="G9721">
        <v>100000000</v>
      </c>
      <c r="H9721">
        <v>0</v>
      </c>
      <c r="I9721">
        <v>0</v>
      </c>
      <c r="J9721">
        <v>0</v>
      </c>
      <c r="K9721">
        <v>100</v>
      </c>
      <c r="L9721" t="s">
        <v>54</v>
      </c>
      <c r="M9721" s="2">
        <v>10000000000</v>
      </c>
      <c r="N9721" s="2" t="str">
        <f>VLOOKUP(Tabla1[[#This Row],[nemo]],'Nemos y clasificaciones'!$A$2:$B$5000,2,FALSE)</f>
        <v>INVERSIONES LA CONSTRUCCION S.A.</v>
      </c>
      <c r="O9721" s="2" t="str">
        <f>VLOOKUP(Tabla1[[#This Row],[nemo]],'Nemos y clasificaciones'!$A$1:$C$3000,3,FALSE)</f>
        <v>Servicios financieros</v>
      </c>
      <c r="P9721" s="2"/>
      <c r="Q9721" s="2"/>
    </row>
    <row r="9722" spans="1:17" x14ac:dyDescent="0.25">
      <c r="A9722" t="s">
        <v>1744</v>
      </c>
      <c r="B9722" s="1">
        <v>44335</v>
      </c>
      <c r="C9722" s="1">
        <v>44342</v>
      </c>
      <c r="D9722" t="s">
        <v>14</v>
      </c>
      <c r="E9722" t="s">
        <v>1743</v>
      </c>
      <c r="F9722">
        <v>0</v>
      </c>
      <c r="G9722">
        <v>100000000</v>
      </c>
      <c r="H9722">
        <v>0</v>
      </c>
      <c r="I9722">
        <v>0</v>
      </c>
      <c r="J9722">
        <v>0</v>
      </c>
      <c r="K9722">
        <v>70.39</v>
      </c>
      <c r="L9722" t="s">
        <v>54</v>
      </c>
      <c r="M9722" s="2">
        <v>7039000000</v>
      </c>
      <c r="N9722" s="2" t="str">
        <f>VLOOKUP(Tabla1[[#This Row],[nemo]],'Nemos y clasificaciones'!$A$2:$B$5000,2,FALSE)</f>
        <v>INVERSIONES LA CONSTRUCCION S.A.</v>
      </c>
      <c r="O9722" s="2" t="str">
        <f>VLOOKUP(Tabla1[[#This Row],[nemo]],'Nemos y clasificaciones'!$A$1:$C$3000,3,FALSE)</f>
        <v>Servicios financieros</v>
      </c>
      <c r="P9722" s="2"/>
      <c r="Q9722" s="2"/>
    </row>
    <row r="9723" spans="1:17" x14ac:dyDescent="0.25">
      <c r="A9723" t="s">
        <v>10952</v>
      </c>
      <c r="B9723" s="1">
        <v>42377</v>
      </c>
      <c r="C9723" s="1">
        <v>42383</v>
      </c>
      <c r="D9723" t="s">
        <v>14</v>
      </c>
      <c r="E9723" t="s">
        <v>1743</v>
      </c>
      <c r="F9723">
        <v>0</v>
      </c>
      <c r="G9723">
        <v>100000000</v>
      </c>
      <c r="H9723">
        <v>0</v>
      </c>
      <c r="I9723">
        <v>0</v>
      </c>
      <c r="J9723">
        <v>0</v>
      </c>
      <c r="K9723">
        <v>70</v>
      </c>
      <c r="L9723" t="s">
        <v>54</v>
      </c>
      <c r="M9723" s="2">
        <v>7000000000</v>
      </c>
      <c r="N9723" s="2" t="str">
        <f>VLOOKUP(Tabla1[[#This Row],[nemo]],'Nemos y clasificaciones'!$A$2:$B$5000,2,FALSE)</f>
        <v>INVERSIONES LA CONSTRUCCION S.A.</v>
      </c>
      <c r="O9723" s="2" t="str">
        <f>VLOOKUP(Tabla1[[#This Row],[nemo]],'Nemos y clasificaciones'!$A$1:$C$3000,3,FALSE)</f>
        <v>Servicios financieros</v>
      </c>
      <c r="P9723" s="2"/>
      <c r="Q9723" s="2"/>
    </row>
    <row r="9724" spans="1:17" x14ac:dyDescent="0.25">
      <c r="A9724" t="s">
        <v>11213</v>
      </c>
      <c r="B9724" s="1">
        <v>42292</v>
      </c>
      <c r="C9724" s="1">
        <v>42298</v>
      </c>
      <c r="D9724" t="s">
        <v>14</v>
      </c>
      <c r="E9724" t="s">
        <v>1743</v>
      </c>
      <c r="F9724">
        <v>0</v>
      </c>
      <c r="G9724">
        <v>100000000</v>
      </c>
      <c r="H9724">
        <v>0</v>
      </c>
      <c r="I9724">
        <v>0</v>
      </c>
      <c r="J9724">
        <v>0</v>
      </c>
      <c r="K9724">
        <v>70</v>
      </c>
      <c r="L9724" t="s">
        <v>54</v>
      </c>
      <c r="M9724" s="2">
        <v>7000000000</v>
      </c>
      <c r="N9724" s="2" t="str">
        <f>VLOOKUP(Tabla1[[#This Row],[nemo]],'Nemos y clasificaciones'!$A$2:$B$5000,2,FALSE)</f>
        <v>INVERSIONES LA CONSTRUCCION S.A.</v>
      </c>
      <c r="O9724" s="2" t="str">
        <f>VLOOKUP(Tabla1[[#This Row],[nemo]],'Nemos y clasificaciones'!$A$1:$C$3000,3,FALSE)</f>
        <v>Servicios financieros</v>
      </c>
      <c r="P9724" s="2"/>
      <c r="Q9724" s="2"/>
    </row>
    <row r="9725" spans="1:17" x14ac:dyDescent="0.25">
      <c r="A9725" t="s">
        <v>12004</v>
      </c>
      <c r="B9725" s="1">
        <v>42013</v>
      </c>
      <c r="C9725" s="1">
        <v>42019</v>
      </c>
      <c r="D9725" t="s">
        <v>14</v>
      </c>
      <c r="E9725" t="s">
        <v>1743</v>
      </c>
      <c r="F9725">
        <v>0</v>
      </c>
      <c r="G9725">
        <v>100000000</v>
      </c>
      <c r="H9725">
        <v>0</v>
      </c>
      <c r="I9725">
        <v>0</v>
      </c>
      <c r="J9725">
        <v>0</v>
      </c>
      <c r="K9725">
        <v>60</v>
      </c>
      <c r="L9725" t="s">
        <v>54</v>
      </c>
      <c r="M9725" s="2">
        <v>6000000000</v>
      </c>
      <c r="N9725" s="2" t="str">
        <f>VLOOKUP(Tabla1[[#This Row],[nemo]],'Nemos y clasificaciones'!$A$2:$B$5000,2,FALSE)</f>
        <v>INVERSIONES LA CONSTRUCCION S.A.</v>
      </c>
      <c r="O9725" s="2" t="str">
        <f>VLOOKUP(Tabla1[[#This Row],[nemo]],'Nemos y clasificaciones'!$A$1:$C$3000,3,FALSE)</f>
        <v>Servicios financieros</v>
      </c>
      <c r="P9725" s="2"/>
      <c r="Q9725" s="2"/>
    </row>
    <row r="9726" spans="1:17" x14ac:dyDescent="0.25">
      <c r="A9726" t="s">
        <v>2688</v>
      </c>
      <c r="B9726" s="1">
        <v>44210</v>
      </c>
      <c r="C9726" s="1">
        <v>44216</v>
      </c>
      <c r="D9726" t="s">
        <v>14</v>
      </c>
      <c r="E9726" t="s">
        <v>1743</v>
      </c>
      <c r="F9726">
        <v>0</v>
      </c>
      <c r="G9726">
        <v>100000000</v>
      </c>
      <c r="H9726">
        <v>0</v>
      </c>
      <c r="I9726">
        <v>0</v>
      </c>
      <c r="J9726">
        <v>0</v>
      </c>
      <c r="K9726">
        <v>50</v>
      </c>
      <c r="L9726" t="s">
        <v>54</v>
      </c>
      <c r="M9726" s="2">
        <v>5000000000</v>
      </c>
      <c r="N9726" s="2" t="str">
        <f>VLOOKUP(Tabla1[[#This Row],[nemo]],'Nemos y clasificaciones'!$A$2:$B$5000,2,FALSE)</f>
        <v>INVERSIONES LA CONSTRUCCION S.A.</v>
      </c>
      <c r="O9726" s="2" t="str">
        <f>VLOOKUP(Tabla1[[#This Row],[nemo]],'Nemos y clasificaciones'!$A$1:$C$3000,3,FALSE)</f>
        <v>Servicios financieros</v>
      </c>
      <c r="P9726" s="2"/>
      <c r="Q9726" s="2"/>
    </row>
    <row r="9727" spans="1:17" x14ac:dyDescent="0.25">
      <c r="A9727" t="s">
        <v>2403</v>
      </c>
      <c r="B9727" s="1">
        <v>43757</v>
      </c>
      <c r="C9727" s="1">
        <v>43763</v>
      </c>
      <c r="D9727" t="s">
        <v>14</v>
      </c>
      <c r="E9727" t="s">
        <v>1743</v>
      </c>
      <c r="F9727">
        <v>0</v>
      </c>
      <c r="G9727">
        <v>100000000</v>
      </c>
      <c r="H9727">
        <v>0</v>
      </c>
      <c r="I9727">
        <v>0</v>
      </c>
      <c r="J9727">
        <v>0</v>
      </c>
      <c r="K9727">
        <v>50</v>
      </c>
      <c r="L9727" t="s">
        <v>54</v>
      </c>
      <c r="M9727" s="2">
        <v>5000000000</v>
      </c>
      <c r="N9727" s="2" t="str">
        <f>VLOOKUP(Tabla1[[#This Row],[nemo]],'Nemos y clasificaciones'!$A$2:$B$5000,2,FALSE)</f>
        <v>INVERSIONES LA CONSTRUCCION S.A.</v>
      </c>
      <c r="O9727" s="2" t="str">
        <f>VLOOKUP(Tabla1[[#This Row],[nemo]],'Nemos y clasificaciones'!$A$1:$C$3000,3,FALSE)</f>
        <v>Servicios financieros</v>
      </c>
      <c r="P9727" s="2"/>
      <c r="Q9727" s="2"/>
    </row>
    <row r="9728" spans="1:17" x14ac:dyDescent="0.25">
      <c r="A9728" t="s">
        <v>6954</v>
      </c>
      <c r="B9728" s="1">
        <v>43481</v>
      </c>
      <c r="C9728" s="1">
        <v>43487</v>
      </c>
      <c r="D9728" t="s">
        <v>14</v>
      </c>
      <c r="E9728" t="s">
        <v>1743</v>
      </c>
      <c r="F9728">
        <v>0</v>
      </c>
      <c r="G9728">
        <v>100000000</v>
      </c>
      <c r="H9728">
        <v>0</v>
      </c>
      <c r="I9728">
        <v>0</v>
      </c>
      <c r="J9728">
        <v>0</v>
      </c>
      <c r="K9728">
        <v>50</v>
      </c>
      <c r="L9728" t="s">
        <v>54</v>
      </c>
      <c r="M9728" s="2">
        <v>5000000000</v>
      </c>
      <c r="N9728" s="2" t="str">
        <f>VLOOKUP(Tabla1[[#This Row],[nemo]],'Nemos y clasificaciones'!$A$2:$B$5000,2,FALSE)</f>
        <v>INVERSIONES LA CONSTRUCCION S.A.</v>
      </c>
      <c r="O9728" s="2" t="str">
        <f>VLOOKUP(Tabla1[[#This Row],[nemo]],'Nemos y clasificaciones'!$A$1:$C$3000,3,FALSE)</f>
        <v>Servicios financieros</v>
      </c>
      <c r="P9728" s="2"/>
      <c r="Q9728" s="2"/>
    </row>
    <row r="9729" spans="1:17" x14ac:dyDescent="0.25">
      <c r="A9729" t="s">
        <v>7390</v>
      </c>
      <c r="B9729" s="1">
        <v>43384</v>
      </c>
      <c r="C9729" s="1">
        <v>43391</v>
      </c>
      <c r="D9729" t="s">
        <v>14</v>
      </c>
      <c r="E9729" t="s">
        <v>1743</v>
      </c>
      <c r="F9729">
        <v>0</v>
      </c>
      <c r="G9729">
        <v>100000000</v>
      </c>
      <c r="H9729">
        <v>0</v>
      </c>
      <c r="I9729">
        <v>0</v>
      </c>
      <c r="J9729">
        <v>0</v>
      </c>
      <c r="K9729">
        <v>50</v>
      </c>
      <c r="L9729" t="s">
        <v>54</v>
      </c>
      <c r="M9729" s="2">
        <v>5000000000</v>
      </c>
      <c r="N9729" s="2" t="str">
        <f>VLOOKUP(Tabla1[[#This Row],[nemo]],'Nemos y clasificaciones'!$A$2:$B$5000,2,FALSE)</f>
        <v>INVERSIONES LA CONSTRUCCION S.A.</v>
      </c>
      <c r="O9729" s="2" t="str">
        <f>VLOOKUP(Tabla1[[#This Row],[nemo]],'Nemos y clasificaciones'!$A$1:$C$3000,3,FALSE)</f>
        <v>Servicios financieros</v>
      </c>
      <c r="P9729" s="2"/>
      <c r="Q9729" s="2"/>
    </row>
    <row r="9730" spans="1:17" x14ac:dyDescent="0.25">
      <c r="A9730" t="s">
        <v>10537</v>
      </c>
      <c r="B9730" s="1">
        <v>42508</v>
      </c>
      <c r="C9730" s="1">
        <v>42515</v>
      </c>
      <c r="D9730" t="s">
        <v>14</v>
      </c>
      <c r="E9730" t="s">
        <v>1743</v>
      </c>
      <c r="F9730">
        <v>0</v>
      </c>
      <c r="G9730">
        <v>100000000</v>
      </c>
      <c r="H9730">
        <v>0</v>
      </c>
      <c r="I9730">
        <v>0</v>
      </c>
      <c r="J9730">
        <v>0</v>
      </c>
      <c r="K9730">
        <v>41.698999999999998</v>
      </c>
      <c r="L9730" t="s">
        <v>54</v>
      </c>
      <c r="M9730" s="2">
        <v>4169900000</v>
      </c>
      <c r="N9730" s="2" t="str">
        <f>VLOOKUP(Tabla1[[#This Row],[nemo]],'Nemos y clasificaciones'!$A$2:$B$5000,2,FALSE)</f>
        <v>INVERSIONES LA CONSTRUCCION S.A.</v>
      </c>
      <c r="O9730" s="2" t="str">
        <f>VLOOKUP(Tabla1[[#This Row],[nemo]],'Nemos y clasificaciones'!$A$1:$C$3000,3,FALSE)</f>
        <v>Servicios financieros</v>
      </c>
      <c r="P9730" s="2"/>
      <c r="Q9730" s="2"/>
    </row>
    <row r="9731" spans="1:17" x14ac:dyDescent="0.25">
      <c r="A9731" t="s">
        <v>4991</v>
      </c>
      <c r="B9731" s="1">
        <v>43845</v>
      </c>
      <c r="C9731" s="1">
        <v>43851</v>
      </c>
      <c r="D9731" t="s">
        <v>14</v>
      </c>
      <c r="E9731" t="s">
        <v>1743</v>
      </c>
      <c r="F9731">
        <v>0</v>
      </c>
      <c r="G9731">
        <v>100000000</v>
      </c>
      <c r="H9731">
        <v>0</v>
      </c>
      <c r="I9731">
        <v>0</v>
      </c>
      <c r="J9731">
        <v>0</v>
      </c>
      <c r="K9731">
        <v>40</v>
      </c>
      <c r="L9731" t="s">
        <v>54</v>
      </c>
      <c r="M9731" s="2">
        <v>4000000000</v>
      </c>
      <c r="N9731" s="2" t="str">
        <f>VLOOKUP(Tabla1[[#This Row],[nemo]],'Nemos y clasificaciones'!$A$2:$B$5000,2,FALSE)</f>
        <v>INVERSIONES LA CONSTRUCCION S.A.</v>
      </c>
      <c r="O9731" s="2" t="str">
        <f>VLOOKUP(Tabla1[[#This Row],[nemo]],'Nemos y clasificaciones'!$A$1:$C$3000,3,FALSE)</f>
        <v>Servicios financieros</v>
      </c>
      <c r="P9731" s="2"/>
      <c r="Q9731" s="2"/>
    </row>
    <row r="9732" spans="1:17" x14ac:dyDescent="0.25">
      <c r="A9732" t="s">
        <v>5198</v>
      </c>
      <c r="B9732" s="1">
        <v>43815</v>
      </c>
      <c r="C9732" s="1">
        <v>43819</v>
      </c>
      <c r="D9732" t="s">
        <v>21</v>
      </c>
      <c r="E9732" t="s">
        <v>1353</v>
      </c>
      <c r="F9732">
        <v>0</v>
      </c>
      <c r="G9732">
        <v>100000</v>
      </c>
      <c r="H9732">
        <v>0</v>
      </c>
      <c r="I9732">
        <v>0</v>
      </c>
      <c r="J9732">
        <v>0</v>
      </c>
      <c r="K9732">
        <v>0.56999999999999995</v>
      </c>
      <c r="L9732" t="s">
        <v>23</v>
      </c>
      <c r="M9732" s="3">
        <v>57000</v>
      </c>
      <c r="N9732" s="2" t="str">
        <f>VLOOKUP(Tabla1[[#This Row],[nemo]],'Nemos y clasificaciones'!$A$2:$B$5000,2,FALSE)</f>
        <v>ISHARES LATIN AMERICA 40 ETF</v>
      </c>
      <c r="O9732" s="3" t="str">
        <f>VLOOKUP(Tabla1[[#This Row],[nemo]],'Nemos y clasificaciones'!$A$1:$C$3000,3,FALSE)</f>
        <v>ETF</v>
      </c>
      <c r="P9732" s="3"/>
      <c r="Q9732" s="3"/>
    </row>
    <row r="9733" spans="1:17" x14ac:dyDescent="0.25">
      <c r="A9733" t="s">
        <v>7836</v>
      </c>
      <c r="B9733" s="1">
        <v>43270</v>
      </c>
      <c r="C9733" s="1">
        <v>43276</v>
      </c>
      <c r="D9733" t="s">
        <v>21</v>
      </c>
      <c r="E9733" t="s">
        <v>1353</v>
      </c>
      <c r="F9733">
        <v>0</v>
      </c>
      <c r="G9733">
        <v>100000</v>
      </c>
      <c r="H9733">
        <v>0</v>
      </c>
      <c r="I9733">
        <v>0</v>
      </c>
      <c r="J9733">
        <v>0</v>
      </c>
      <c r="K9733">
        <v>0.51100000000000001</v>
      </c>
      <c r="L9733" t="s">
        <v>23</v>
      </c>
      <c r="M9733" s="3">
        <v>51100</v>
      </c>
      <c r="N9733" s="2" t="str">
        <f>VLOOKUP(Tabla1[[#This Row],[nemo]],'Nemos y clasificaciones'!$A$2:$B$5000,2,FALSE)</f>
        <v>ISHARES LATIN AMERICA 40 ETF</v>
      </c>
      <c r="O9733" s="3" t="str">
        <f>VLOOKUP(Tabla1[[#This Row],[nemo]],'Nemos y clasificaciones'!$A$1:$C$3000,3,FALSE)</f>
        <v>ETF</v>
      </c>
      <c r="P9733" s="3"/>
      <c r="Q9733" s="3"/>
    </row>
    <row r="9734" spans="1:17" x14ac:dyDescent="0.25">
      <c r="A9734" t="s">
        <v>6022</v>
      </c>
      <c r="B9734" s="1">
        <v>43633</v>
      </c>
      <c r="C9734" s="1">
        <v>43637</v>
      </c>
      <c r="D9734" t="s">
        <v>21</v>
      </c>
      <c r="E9734" t="s">
        <v>1353</v>
      </c>
      <c r="F9734">
        <v>0</v>
      </c>
      <c r="G9734">
        <v>100000</v>
      </c>
      <c r="H9734">
        <v>0</v>
      </c>
      <c r="I9734">
        <v>0</v>
      </c>
      <c r="J9734">
        <v>0</v>
      </c>
      <c r="K9734">
        <v>0.48</v>
      </c>
      <c r="L9734" t="s">
        <v>23</v>
      </c>
      <c r="M9734" s="3">
        <v>48000</v>
      </c>
      <c r="N9734" s="2" t="str">
        <f>VLOOKUP(Tabla1[[#This Row],[nemo]],'Nemos y clasificaciones'!$A$2:$B$5000,2,FALSE)</f>
        <v>ISHARES LATIN AMERICA 40 ETF</v>
      </c>
      <c r="O9734" s="3" t="str">
        <f>VLOOKUP(Tabla1[[#This Row],[nemo]],'Nemos y clasificaciones'!$A$1:$C$3000,3,FALSE)</f>
        <v>ETF</v>
      </c>
      <c r="P9734" s="3"/>
      <c r="Q9734" s="3"/>
    </row>
    <row r="9735" spans="1:17" x14ac:dyDescent="0.25">
      <c r="A9735" t="s">
        <v>7112</v>
      </c>
      <c r="B9735" s="1">
        <v>43452</v>
      </c>
      <c r="C9735" s="1">
        <v>43458</v>
      </c>
      <c r="D9735" t="s">
        <v>21</v>
      </c>
      <c r="E9735" t="s">
        <v>1353</v>
      </c>
      <c r="F9735">
        <v>0</v>
      </c>
      <c r="G9735">
        <v>100000</v>
      </c>
      <c r="H9735">
        <v>0</v>
      </c>
      <c r="I9735">
        <v>0</v>
      </c>
      <c r="J9735">
        <v>0</v>
      </c>
      <c r="K9735">
        <v>0.45100000000000001</v>
      </c>
      <c r="L9735" t="s">
        <v>23</v>
      </c>
      <c r="M9735" s="3">
        <v>45100</v>
      </c>
      <c r="N9735" s="2" t="str">
        <f>VLOOKUP(Tabla1[[#This Row],[nemo]],'Nemos y clasificaciones'!$A$2:$B$5000,2,FALSE)</f>
        <v>ISHARES LATIN AMERICA 40 ETF</v>
      </c>
      <c r="O9735" s="3" t="str">
        <f>VLOOKUP(Tabla1[[#This Row],[nemo]],'Nemos y clasificaciones'!$A$1:$C$3000,3,FALSE)</f>
        <v>ETF</v>
      </c>
      <c r="P9735" s="3"/>
      <c r="Q9735" s="3"/>
    </row>
    <row r="9736" spans="1:17" x14ac:dyDescent="0.25">
      <c r="A9736" t="s">
        <v>1352</v>
      </c>
      <c r="B9736" s="1">
        <v>44357</v>
      </c>
      <c r="C9736" s="1">
        <v>44363</v>
      </c>
      <c r="D9736" t="s">
        <v>21</v>
      </c>
      <c r="E9736" t="s">
        <v>1353</v>
      </c>
      <c r="F9736">
        <v>0</v>
      </c>
      <c r="G9736">
        <v>100000</v>
      </c>
      <c r="H9736">
        <v>0</v>
      </c>
      <c r="I9736">
        <v>0</v>
      </c>
      <c r="J9736">
        <v>0</v>
      </c>
      <c r="K9736">
        <v>0.378</v>
      </c>
      <c r="L9736" t="s">
        <v>23</v>
      </c>
      <c r="M9736" s="3">
        <v>37800</v>
      </c>
      <c r="N9736" s="2" t="str">
        <f>VLOOKUP(Tabla1[[#This Row],[nemo]],'Nemos y clasificaciones'!$A$2:$B$5000,2,FALSE)</f>
        <v>ISHARES LATIN AMERICA 40 ETF</v>
      </c>
      <c r="O9736" s="3" t="str">
        <f>VLOOKUP(Tabla1[[#This Row],[nemo]],'Nemos y clasificaciones'!$A$1:$C$3000,3,FALSE)</f>
        <v>ETF</v>
      </c>
      <c r="P9736" s="3"/>
      <c r="Q9736" s="3"/>
    </row>
    <row r="9737" spans="1:17" x14ac:dyDescent="0.25">
      <c r="A9737" t="s">
        <v>11443</v>
      </c>
      <c r="B9737" s="1">
        <v>42179</v>
      </c>
      <c r="C9737" s="1">
        <v>42185</v>
      </c>
      <c r="D9737" t="s">
        <v>21</v>
      </c>
      <c r="E9737" t="s">
        <v>1353</v>
      </c>
      <c r="F9737">
        <v>0</v>
      </c>
      <c r="G9737">
        <v>100000</v>
      </c>
      <c r="H9737">
        <v>0</v>
      </c>
      <c r="I9737">
        <v>0</v>
      </c>
      <c r="J9737">
        <v>0</v>
      </c>
      <c r="K9737">
        <v>0.32200000000000001</v>
      </c>
      <c r="L9737" t="s">
        <v>23</v>
      </c>
      <c r="M9737" s="3">
        <v>32200</v>
      </c>
      <c r="N9737" s="2" t="str">
        <f>VLOOKUP(Tabla1[[#This Row],[nemo]],'Nemos y clasificaciones'!$A$2:$B$5000,2,FALSE)</f>
        <v>ISHARES LATIN AMERICA 40 ETF</v>
      </c>
      <c r="O9737" s="3" t="str">
        <f>VLOOKUP(Tabla1[[#This Row],[nemo]],'Nemos y clasificaciones'!$A$1:$C$3000,3,FALSE)</f>
        <v>ETF</v>
      </c>
      <c r="P9737" s="3"/>
      <c r="Q9737" s="3"/>
    </row>
    <row r="9738" spans="1:17" x14ac:dyDescent="0.25">
      <c r="A9738" t="s">
        <v>9279</v>
      </c>
      <c r="B9738" s="1">
        <v>42906</v>
      </c>
      <c r="C9738" s="1">
        <v>42913</v>
      </c>
      <c r="D9738" t="s">
        <v>21</v>
      </c>
      <c r="E9738" t="s">
        <v>1353</v>
      </c>
      <c r="F9738">
        <v>0</v>
      </c>
      <c r="G9738">
        <v>100000</v>
      </c>
      <c r="H9738">
        <v>0</v>
      </c>
      <c r="I9738">
        <v>0</v>
      </c>
      <c r="J9738">
        <v>0</v>
      </c>
      <c r="K9738">
        <v>0.31</v>
      </c>
      <c r="L9738" t="s">
        <v>23</v>
      </c>
      <c r="M9738" s="3">
        <v>31000</v>
      </c>
      <c r="N9738" s="2" t="str">
        <f>VLOOKUP(Tabla1[[#This Row],[nemo]],'Nemos y clasificaciones'!$A$2:$B$5000,2,FALSE)</f>
        <v>ISHARES LATIN AMERICA 40 ETF</v>
      </c>
      <c r="O9738" s="3" t="str">
        <f>VLOOKUP(Tabla1[[#This Row],[nemo]],'Nemos y clasificaciones'!$A$1:$C$3000,3,FALSE)</f>
        <v>ETF</v>
      </c>
      <c r="P9738" s="3"/>
      <c r="Q9738" s="3"/>
    </row>
    <row r="9739" spans="1:17" x14ac:dyDescent="0.25">
      <c r="A9739" t="s">
        <v>9985</v>
      </c>
      <c r="B9739" s="1">
        <v>42726</v>
      </c>
      <c r="C9739" s="1">
        <v>42733</v>
      </c>
      <c r="D9739" t="s">
        <v>21</v>
      </c>
      <c r="E9739" t="s">
        <v>1353</v>
      </c>
      <c r="F9739">
        <v>0</v>
      </c>
      <c r="G9739">
        <v>100000</v>
      </c>
      <c r="H9739">
        <v>0</v>
      </c>
      <c r="I9739">
        <v>0</v>
      </c>
      <c r="J9739">
        <v>0</v>
      </c>
      <c r="K9739">
        <v>0.28499999999999998</v>
      </c>
      <c r="L9739" t="s">
        <v>23</v>
      </c>
      <c r="M9739" s="3">
        <v>28500</v>
      </c>
      <c r="N9739" s="2" t="str">
        <f>VLOOKUP(Tabla1[[#This Row],[nemo]],'Nemos y clasificaciones'!$A$2:$B$5000,2,FALSE)</f>
        <v>ISHARES LATIN AMERICA 40 ETF</v>
      </c>
      <c r="O9739" s="3" t="str">
        <f>VLOOKUP(Tabla1[[#This Row],[nemo]],'Nemos y clasificaciones'!$A$1:$C$3000,3,FALSE)</f>
        <v>ETF</v>
      </c>
      <c r="P9739" s="3"/>
      <c r="Q9739" s="3"/>
    </row>
    <row r="9740" spans="1:17" x14ac:dyDescent="0.25">
      <c r="A9740" t="s">
        <v>2966</v>
      </c>
      <c r="B9740" s="1">
        <v>44179</v>
      </c>
      <c r="C9740" s="1">
        <v>44183</v>
      </c>
      <c r="D9740" t="s">
        <v>21</v>
      </c>
      <c r="E9740" t="s">
        <v>1353</v>
      </c>
      <c r="F9740">
        <v>0</v>
      </c>
      <c r="G9740">
        <v>100000</v>
      </c>
      <c r="H9740">
        <v>0</v>
      </c>
      <c r="I9740">
        <v>0</v>
      </c>
      <c r="J9740">
        <v>0</v>
      </c>
      <c r="K9740">
        <v>0.27900000000000003</v>
      </c>
      <c r="L9740" t="s">
        <v>23</v>
      </c>
      <c r="M9740" s="3">
        <v>27900</v>
      </c>
      <c r="N9740" s="2" t="str">
        <f>VLOOKUP(Tabla1[[#This Row],[nemo]],'Nemos y clasificaciones'!$A$2:$B$5000,2,FALSE)</f>
        <v>ISHARES LATIN AMERICA 40 ETF</v>
      </c>
      <c r="O9740" s="3" t="str">
        <f>VLOOKUP(Tabla1[[#This Row],[nemo]],'Nemos y clasificaciones'!$A$1:$C$3000,3,FALSE)</f>
        <v>ETF</v>
      </c>
      <c r="P9740" s="3"/>
      <c r="Q9740" s="3"/>
    </row>
    <row r="9741" spans="1:17" x14ac:dyDescent="0.25">
      <c r="A9741" t="s">
        <v>8705</v>
      </c>
      <c r="B9741" s="1">
        <v>43090</v>
      </c>
      <c r="C9741" s="1">
        <v>43097</v>
      </c>
      <c r="D9741" t="s">
        <v>21</v>
      </c>
      <c r="E9741" t="s">
        <v>1353</v>
      </c>
      <c r="F9741">
        <v>0</v>
      </c>
      <c r="G9741">
        <v>100000</v>
      </c>
      <c r="H9741">
        <v>0</v>
      </c>
      <c r="I9741">
        <v>0</v>
      </c>
      <c r="J9741">
        <v>0</v>
      </c>
      <c r="K9741">
        <v>0.27600000000000002</v>
      </c>
      <c r="L9741" t="s">
        <v>23</v>
      </c>
      <c r="M9741" s="3">
        <v>27600</v>
      </c>
      <c r="N9741" s="2" t="str">
        <f>VLOOKUP(Tabla1[[#This Row],[nemo]],'Nemos y clasificaciones'!$A$2:$B$5000,2,FALSE)</f>
        <v>ISHARES LATIN AMERICA 40 ETF</v>
      </c>
      <c r="O9741" s="3" t="str">
        <f>VLOOKUP(Tabla1[[#This Row],[nemo]],'Nemos y clasificaciones'!$A$1:$C$3000,3,FALSE)</f>
        <v>ETF</v>
      </c>
      <c r="P9741" s="3"/>
      <c r="Q9741" s="3"/>
    </row>
    <row r="9742" spans="1:17" x14ac:dyDescent="0.25">
      <c r="A9742" t="s">
        <v>3972</v>
      </c>
      <c r="B9742" s="1">
        <v>43997</v>
      </c>
      <c r="C9742" s="1">
        <v>44001</v>
      </c>
      <c r="D9742" t="s">
        <v>21</v>
      </c>
      <c r="E9742" t="s">
        <v>1353</v>
      </c>
      <c r="F9742">
        <v>0</v>
      </c>
      <c r="G9742">
        <v>100000</v>
      </c>
      <c r="H9742">
        <v>0</v>
      </c>
      <c r="I9742">
        <v>0</v>
      </c>
      <c r="J9742">
        <v>0</v>
      </c>
      <c r="K9742">
        <v>0.27200000000000002</v>
      </c>
      <c r="L9742" t="s">
        <v>23</v>
      </c>
      <c r="M9742" s="3">
        <v>27200</v>
      </c>
      <c r="N9742" s="2" t="str">
        <f>VLOOKUP(Tabla1[[#This Row],[nemo]],'Nemos y clasificaciones'!$A$2:$B$5000,2,FALSE)</f>
        <v>ISHARES LATIN AMERICA 40 ETF</v>
      </c>
      <c r="O9742" s="3" t="str">
        <f>VLOOKUP(Tabla1[[#This Row],[nemo]],'Nemos y clasificaciones'!$A$1:$C$3000,3,FALSE)</f>
        <v>ETF</v>
      </c>
      <c r="P9742" s="3"/>
      <c r="Q9742" s="3"/>
    </row>
    <row r="9743" spans="1:17" x14ac:dyDescent="0.25">
      <c r="A9743" t="s">
        <v>11086</v>
      </c>
      <c r="B9743" s="1">
        <v>42359</v>
      </c>
      <c r="C9743" s="1">
        <v>42366</v>
      </c>
      <c r="D9743" t="s">
        <v>21</v>
      </c>
      <c r="E9743" t="s">
        <v>1353</v>
      </c>
      <c r="F9743">
        <v>0</v>
      </c>
      <c r="G9743">
        <v>100000</v>
      </c>
      <c r="H9743">
        <v>0</v>
      </c>
      <c r="I9743">
        <v>0</v>
      </c>
      <c r="J9743">
        <v>0</v>
      </c>
      <c r="K9743">
        <v>0.224</v>
      </c>
      <c r="L9743" t="s">
        <v>23</v>
      </c>
      <c r="M9743" s="3">
        <v>22400</v>
      </c>
      <c r="N9743" s="2" t="str">
        <f>VLOOKUP(Tabla1[[#This Row],[nemo]],'Nemos y clasificaciones'!$A$2:$B$5000,2,FALSE)</f>
        <v>ISHARES LATIN AMERICA 40 ETF</v>
      </c>
      <c r="O9743" s="3" t="str">
        <f>VLOOKUP(Tabla1[[#This Row],[nemo]],'Nemos y clasificaciones'!$A$1:$C$3000,3,FALSE)</f>
        <v>ETF</v>
      </c>
      <c r="P9743" s="3"/>
      <c r="Q9743" s="3"/>
    </row>
    <row r="9744" spans="1:17" x14ac:dyDescent="0.25">
      <c r="A9744" t="s">
        <v>10411</v>
      </c>
      <c r="B9744" s="1">
        <v>42542</v>
      </c>
      <c r="C9744" s="1">
        <v>42549</v>
      </c>
      <c r="D9744" t="s">
        <v>21</v>
      </c>
      <c r="E9744" t="s">
        <v>1353</v>
      </c>
      <c r="F9744">
        <v>0</v>
      </c>
      <c r="G9744">
        <v>100000</v>
      </c>
      <c r="H9744">
        <v>0</v>
      </c>
      <c r="I9744">
        <v>0</v>
      </c>
      <c r="J9744">
        <v>0</v>
      </c>
      <c r="K9744">
        <v>0.153</v>
      </c>
      <c r="L9744" t="s">
        <v>23</v>
      </c>
      <c r="M9744" s="3">
        <v>15300</v>
      </c>
      <c r="N9744" s="2" t="str">
        <f>VLOOKUP(Tabla1[[#This Row],[nemo]],'Nemos y clasificaciones'!$A$2:$B$5000,2,FALSE)</f>
        <v>ISHARES LATIN AMERICA 40 ETF</v>
      </c>
      <c r="O9744" s="3" t="str">
        <f>VLOOKUP(Tabla1[[#This Row],[nemo]],'Nemos y clasificaciones'!$A$1:$C$3000,3,FALSE)</f>
        <v>ETF</v>
      </c>
      <c r="P9744" s="3"/>
      <c r="Q9744" s="3"/>
    </row>
    <row r="9745" spans="1:17" x14ac:dyDescent="0.25">
      <c r="A9745" t="s">
        <v>10979</v>
      </c>
      <c r="B9745" s="1">
        <v>42367</v>
      </c>
      <c r="C9745" s="1">
        <v>42374</v>
      </c>
      <c r="D9745" t="s">
        <v>21</v>
      </c>
      <c r="E9745" t="s">
        <v>1353</v>
      </c>
      <c r="F9745">
        <v>0</v>
      </c>
      <c r="G9745">
        <v>100000</v>
      </c>
      <c r="H9745">
        <v>0</v>
      </c>
      <c r="I9745">
        <v>0</v>
      </c>
      <c r="J9745">
        <v>0</v>
      </c>
      <c r="K9745">
        <v>0.14299999999999999</v>
      </c>
      <c r="L9745" t="s">
        <v>23</v>
      </c>
      <c r="M9745" s="3">
        <v>14300</v>
      </c>
      <c r="N9745" s="2" t="str">
        <f>VLOOKUP(Tabla1[[#This Row],[nemo]],'Nemos y clasificaciones'!$A$2:$B$5000,2,FALSE)</f>
        <v>ISHARES LATIN AMERICA 40 ETF</v>
      </c>
      <c r="O9745" s="3" t="str">
        <f>VLOOKUP(Tabla1[[#This Row],[nemo]],'Nemos y clasificaciones'!$A$1:$C$3000,3,FALSE)</f>
        <v>ETF</v>
      </c>
      <c r="P9745" s="3"/>
      <c r="Q9745" s="3"/>
    </row>
    <row r="9746" spans="1:17" x14ac:dyDescent="0.25">
      <c r="A9746" t="s">
        <v>8674</v>
      </c>
      <c r="B9746" s="1">
        <v>43097</v>
      </c>
      <c r="C9746" s="1">
        <v>43104</v>
      </c>
      <c r="D9746" t="s">
        <v>21</v>
      </c>
      <c r="E9746" t="s">
        <v>1353</v>
      </c>
      <c r="F9746">
        <v>0</v>
      </c>
      <c r="G9746">
        <v>100000</v>
      </c>
      <c r="H9746">
        <v>0</v>
      </c>
      <c r="I9746">
        <v>0</v>
      </c>
      <c r="J9746">
        <v>0</v>
      </c>
      <c r="K9746">
        <v>3.1E-2</v>
      </c>
      <c r="L9746" t="s">
        <v>23</v>
      </c>
      <c r="M9746" s="4">
        <v>3100</v>
      </c>
      <c r="N9746" s="2" t="str">
        <f>VLOOKUP(Tabla1[[#This Row],[nemo]],'Nemos y clasificaciones'!$A$2:$B$5000,2,FALSE)</f>
        <v>ISHARES LATIN AMERICA 40 ETF</v>
      </c>
      <c r="O9746" s="4" t="str">
        <f>VLOOKUP(Tabla1[[#This Row],[nemo]],'Nemos y clasificaciones'!$A$1:$C$3000,3,FALSE)</f>
        <v>ETF</v>
      </c>
      <c r="P9746" s="4"/>
      <c r="Q9746" s="4"/>
    </row>
    <row r="9747" spans="1:17" x14ac:dyDescent="0.25">
      <c r="A9747" t="s">
        <v>6065</v>
      </c>
      <c r="B9747" s="1">
        <v>43633</v>
      </c>
      <c r="C9747" s="1">
        <v>43637</v>
      </c>
      <c r="D9747" t="s">
        <v>21</v>
      </c>
      <c r="E9747" t="s">
        <v>1423</v>
      </c>
      <c r="F9747">
        <v>0</v>
      </c>
      <c r="G9747">
        <v>1000000</v>
      </c>
      <c r="H9747">
        <v>0</v>
      </c>
      <c r="I9747">
        <v>0</v>
      </c>
      <c r="J9747">
        <v>0</v>
      </c>
      <c r="K9747">
        <v>0.317</v>
      </c>
      <c r="L9747" t="s">
        <v>23</v>
      </c>
      <c r="M9747" s="2">
        <v>317000</v>
      </c>
      <c r="N9747" s="2" t="str">
        <f>VLOOKUP(Tabla1[[#This Row],[nemo]],'Nemos y clasificaciones'!$A$2:$B$5000,2,FALSE)</f>
        <v>ISHARES MSCI INDIA ETF</v>
      </c>
      <c r="O9747" s="2" t="str">
        <f>VLOOKUP(Tabla1[[#This Row],[nemo]],'Nemos y clasificaciones'!$A$1:$C$3000,3,FALSE)</f>
        <v>ETF</v>
      </c>
      <c r="P9747" s="2"/>
      <c r="Q9747" s="2"/>
    </row>
    <row r="9748" spans="1:17" x14ac:dyDescent="0.25">
      <c r="A9748" t="s">
        <v>7131</v>
      </c>
      <c r="B9748" s="1">
        <v>43452</v>
      </c>
      <c r="C9748" s="1">
        <v>43458</v>
      </c>
      <c r="D9748" t="s">
        <v>21</v>
      </c>
      <c r="E9748" t="s">
        <v>1423</v>
      </c>
      <c r="F9748">
        <v>0</v>
      </c>
      <c r="G9748">
        <v>1000000</v>
      </c>
      <c r="H9748">
        <v>0</v>
      </c>
      <c r="I9748">
        <v>0</v>
      </c>
      <c r="J9748">
        <v>0</v>
      </c>
      <c r="K9748">
        <v>0.253</v>
      </c>
      <c r="L9748" t="s">
        <v>23</v>
      </c>
      <c r="M9748" s="2">
        <v>253000</v>
      </c>
      <c r="N9748" s="2" t="str">
        <f>VLOOKUP(Tabla1[[#This Row],[nemo]],'Nemos y clasificaciones'!$A$2:$B$5000,2,FALSE)</f>
        <v>ISHARES MSCI INDIA ETF</v>
      </c>
      <c r="O9748" s="2" t="str">
        <f>VLOOKUP(Tabla1[[#This Row],[nemo]],'Nemos y clasificaciones'!$A$1:$C$3000,3,FALSE)</f>
        <v>ETF</v>
      </c>
      <c r="P9748" s="2"/>
      <c r="Q9748" s="2"/>
    </row>
    <row r="9749" spans="1:17" x14ac:dyDescent="0.25">
      <c r="A9749" t="s">
        <v>4014</v>
      </c>
      <c r="B9749" s="1">
        <v>43997</v>
      </c>
      <c r="C9749" s="1">
        <v>44001</v>
      </c>
      <c r="D9749" t="s">
        <v>21</v>
      </c>
      <c r="E9749" t="s">
        <v>1423</v>
      </c>
      <c r="F9749">
        <v>0</v>
      </c>
      <c r="G9749">
        <v>1000000</v>
      </c>
      <c r="H9749">
        <v>0</v>
      </c>
      <c r="I9749">
        <v>0</v>
      </c>
      <c r="J9749">
        <v>0</v>
      </c>
      <c r="K9749">
        <v>7.5999999999999998E-2</v>
      </c>
      <c r="L9749" t="s">
        <v>23</v>
      </c>
      <c r="M9749" s="3">
        <v>76000</v>
      </c>
      <c r="N9749" s="2" t="str">
        <f>VLOOKUP(Tabla1[[#This Row],[nemo]],'Nemos y clasificaciones'!$A$2:$B$5000,2,FALSE)</f>
        <v>ISHARES MSCI INDIA ETF</v>
      </c>
      <c r="O9749" s="3" t="str">
        <f>VLOOKUP(Tabla1[[#This Row],[nemo]],'Nemos y clasificaciones'!$A$1:$C$3000,3,FALSE)</f>
        <v>ETF</v>
      </c>
      <c r="P9749" s="3"/>
      <c r="Q9749" s="3"/>
    </row>
    <row r="9750" spans="1:17" x14ac:dyDescent="0.25">
      <c r="A9750" t="s">
        <v>7853</v>
      </c>
      <c r="B9750" s="1">
        <v>43270</v>
      </c>
      <c r="C9750" s="1">
        <v>43276</v>
      </c>
      <c r="D9750" t="s">
        <v>21</v>
      </c>
      <c r="E9750" t="s">
        <v>1423</v>
      </c>
      <c r="F9750">
        <v>0</v>
      </c>
      <c r="G9750">
        <v>1000000</v>
      </c>
      <c r="H9750">
        <v>0</v>
      </c>
      <c r="I9750">
        <v>0</v>
      </c>
      <c r="J9750">
        <v>0</v>
      </c>
      <c r="K9750">
        <v>4.5999999999999999E-2</v>
      </c>
      <c r="L9750" t="s">
        <v>23</v>
      </c>
      <c r="M9750" s="3">
        <v>46000</v>
      </c>
      <c r="N9750" s="2" t="str">
        <f>VLOOKUP(Tabla1[[#This Row],[nemo]],'Nemos y clasificaciones'!$A$2:$B$5000,2,FALSE)</f>
        <v>ISHARES MSCI INDIA ETF</v>
      </c>
      <c r="O9750" s="3" t="str">
        <f>VLOOKUP(Tabla1[[#This Row],[nemo]],'Nemos y clasificaciones'!$A$1:$C$3000,3,FALSE)</f>
        <v>ETF</v>
      </c>
      <c r="P9750" s="3"/>
      <c r="Q9750" s="3"/>
    </row>
    <row r="9751" spans="1:17" x14ac:dyDescent="0.25">
      <c r="A9751" t="s">
        <v>1422</v>
      </c>
      <c r="B9751" s="1">
        <v>44357</v>
      </c>
      <c r="C9751" s="1">
        <v>44363</v>
      </c>
      <c r="D9751" t="s">
        <v>21</v>
      </c>
      <c r="E9751" t="s">
        <v>1423</v>
      </c>
      <c r="F9751">
        <v>0</v>
      </c>
      <c r="G9751">
        <v>1000000</v>
      </c>
      <c r="H9751">
        <v>0</v>
      </c>
      <c r="I9751">
        <v>0</v>
      </c>
      <c r="J9751">
        <v>0</v>
      </c>
      <c r="K9751">
        <v>4.2000000000000003E-2</v>
      </c>
      <c r="L9751" t="s">
        <v>23</v>
      </c>
      <c r="M9751" s="3">
        <v>42000</v>
      </c>
      <c r="N9751" s="2" t="str">
        <f>VLOOKUP(Tabla1[[#This Row],[nemo]],'Nemos y clasificaciones'!$A$2:$B$5000,2,FALSE)</f>
        <v>ISHARES MSCI INDIA ETF</v>
      </c>
      <c r="O9751" s="3" t="str">
        <f>VLOOKUP(Tabla1[[#This Row],[nemo]],'Nemos y clasificaciones'!$A$1:$C$3000,3,FALSE)</f>
        <v>ETF</v>
      </c>
      <c r="P9751" s="3"/>
      <c r="Q9751" s="3"/>
    </row>
    <row r="9752" spans="1:17" x14ac:dyDescent="0.25">
      <c r="A9752" t="s">
        <v>5252</v>
      </c>
      <c r="B9752" s="1">
        <v>43815</v>
      </c>
      <c r="C9752" s="1">
        <v>43819</v>
      </c>
      <c r="D9752" t="s">
        <v>21</v>
      </c>
      <c r="E9752" t="s">
        <v>1423</v>
      </c>
      <c r="F9752">
        <v>0</v>
      </c>
      <c r="G9752">
        <v>1000000</v>
      </c>
      <c r="H9752">
        <v>0</v>
      </c>
      <c r="I9752">
        <v>0</v>
      </c>
      <c r="J9752">
        <v>0</v>
      </c>
      <c r="K9752">
        <v>3.3000000000000002E-2</v>
      </c>
      <c r="L9752" t="s">
        <v>23</v>
      </c>
      <c r="M9752" s="3">
        <v>33000</v>
      </c>
      <c r="N9752" s="2" t="str">
        <f>VLOOKUP(Tabla1[[#This Row],[nemo]],'Nemos y clasificaciones'!$A$2:$B$5000,2,FALSE)</f>
        <v>ISHARES MSCI INDIA ETF</v>
      </c>
      <c r="O9752" s="3" t="str">
        <f>VLOOKUP(Tabla1[[#This Row],[nemo]],'Nemos y clasificaciones'!$A$1:$C$3000,3,FALSE)</f>
        <v>ETF</v>
      </c>
      <c r="P9752" s="3"/>
      <c r="Q9752" s="3"/>
    </row>
    <row r="9753" spans="1:17" x14ac:dyDescent="0.25">
      <c r="A9753" t="s">
        <v>3002</v>
      </c>
      <c r="B9753" s="1">
        <v>44179</v>
      </c>
      <c r="C9753" s="1">
        <v>44183</v>
      </c>
      <c r="D9753" t="s">
        <v>21</v>
      </c>
      <c r="E9753" t="s">
        <v>1423</v>
      </c>
      <c r="F9753">
        <v>0</v>
      </c>
      <c r="G9753">
        <v>1000000</v>
      </c>
      <c r="H9753">
        <v>0</v>
      </c>
      <c r="I9753">
        <v>0</v>
      </c>
      <c r="J9753">
        <v>0</v>
      </c>
      <c r="K9753">
        <v>3.2000000000000001E-2</v>
      </c>
      <c r="L9753" t="s">
        <v>23</v>
      </c>
      <c r="M9753" s="3">
        <v>32000</v>
      </c>
      <c r="N9753" s="2" t="str">
        <f>VLOOKUP(Tabla1[[#This Row],[nemo]],'Nemos y clasificaciones'!$A$2:$B$5000,2,FALSE)</f>
        <v>ISHARES MSCI INDIA ETF</v>
      </c>
      <c r="O9753" s="3" t="str">
        <f>VLOOKUP(Tabla1[[#This Row],[nemo]],'Nemos y clasificaciones'!$A$1:$C$3000,3,FALSE)</f>
        <v>ETF</v>
      </c>
      <c r="P9753" s="3"/>
      <c r="Q9753" s="3"/>
    </row>
    <row r="9754" spans="1:17" x14ac:dyDescent="0.25">
      <c r="A9754" t="s">
        <v>7002</v>
      </c>
      <c r="B9754" s="1">
        <v>43462</v>
      </c>
      <c r="C9754" s="1">
        <v>43469</v>
      </c>
      <c r="D9754" t="s">
        <v>21</v>
      </c>
      <c r="E9754" t="s">
        <v>1423</v>
      </c>
      <c r="F9754">
        <v>0</v>
      </c>
      <c r="G9754">
        <v>1000000</v>
      </c>
      <c r="H9754">
        <v>0</v>
      </c>
      <c r="I9754">
        <v>0</v>
      </c>
      <c r="J9754">
        <v>0</v>
      </c>
      <c r="K9754">
        <v>1.6E-2</v>
      </c>
      <c r="L9754" t="s">
        <v>23</v>
      </c>
      <c r="M9754" s="3">
        <v>16000</v>
      </c>
      <c r="N9754" s="2" t="str">
        <f>VLOOKUP(Tabla1[[#This Row],[nemo]],'Nemos y clasificaciones'!$A$2:$B$5000,2,FALSE)</f>
        <v>ISHARES MSCI INDIA ETF</v>
      </c>
      <c r="O9754" s="3" t="str">
        <f>VLOOKUP(Tabla1[[#This Row],[nemo]],'Nemos y clasificaciones'!$A$1:$C$3000,3,FALSE)</f>
        <v>ETF</v>
      </c>
      <c r="P9754" s="3"/>
      <c r="Q9754" s="3"/>
    </row>
    <row r="9755" spans="1:17" x14ac:dyDescent="0.25">
      <c r="A9755" t="s">
        <v>6023</v>
      </c>
      <c r="B9755" s="1">
        <v>43633</v>
      </c>
      <c r="C9755" s="1">
        <v>43637</v>
      </c>
      <c r="D9755" t="s">
        <v>21</v>
      </c>
      <c r="E9755" t="s">
        <v>1355</v>
      </c>
      <c r="F9755">
        <v>0</v>
      </c>
      <c r="G9755">
        <v>100000</v>
      </c>
      <c r="H9755">
        <v>0</v>
      </c>
      <c r="I9755">
        <v>0</v>
      </c>
      <c r="J9755">
        <v>0</v>
      </c>
      <c r="K9755">
        <v>0.22500000000000001</v>
      </c>
      <c r="L9755" t="s">
        <v>23</v>
      </c>
      <c r="M9755" s="3">
        <v>22500</v>
      </c>
      <c r="N9755" s="2" t="str">
        <f>VLOOKUP(Tabla1[[#This Row],[nemo]],'Nemos y clasificaciones'!$A$2:$B$5000,2,FALSE)</f>
        <v>ISHARES INDIA 50 ETF</v>
      </c>
      <c r="O9755" s="3" t="str">
        <f>VLOOKUP(Tabla1[[#This Row],[nemo]],'Nemos y clasificaciones'!$A$1:$C$3000,3,FALSE)</f>
        <v>ETF</v>
      </c>
      <c r="P9755" s="3"/>
      <c r="Q9755" s="3"/>
    </row>
    <row r="9756" spans="1:17" x14ac:dyDescent="0.25">
      <c r="A9756" t="s">
        <v>7113</v>
      </c>
      <c r="B9756" s="1">
        <v>43452</v>
      </c>
      <c r="C9756" s="1">
        <v>43458</v>
      </c>
      <c r="D9756" t="s">
        <v>21</v>
      </c>
      <c r="E9756" t="s">
        <v>1355</v>
      </c>
      <c r="F9756">
        <v>0</v>
      </c>
      <c r="G9756">
        <v>100000</v>
      </c>
      <c r="H9756">
        <v>0</v>
      </c>
      <c r="I9756">
        <v>0</v>
      </c>
      <c r="J9756">
        <v>0</v>
      </c>
      <c r="K9756">
        <v>0.12</v>
      </c>
      <c r="L9756" t="s">
        <v>23</v>
      </c>
      <c r="M9756" s="3">
        <v>12000</v>
      </c>
      <c r="N9756" s="2" t="str">
        <f>VLOOKUP(Tabla1[[#This Row],[nemo]],'Nemos y clasificaciones'!$A$2:$B$5000,2,FALSE)</f>
        <v>ISHARES INDIA 50 ETF</v>
      </c>
      <c r="O9756" s="3" t="str">
        <f>VLOOKUP(Tabla1[[#This Row],[nemo]],'Nemos y clasificaciones'!$A$1:$C$3000,3,FALSE)</f>
        <v>ETF</v>
      </c>
      <c r="P9756" s="3"/>
      <c r="Q9756" s="3"/>
    </row>
    <row r="9757" spans="1:17" x14ac:dyDescent="0.25">
      <c r="A9757" t="s">
        <v>11442</v>
      </c>
      <c r="B9757" s="1">
        <v>42179</v>
      </c>
      <c r="C9757" s="1">
        <v>42185</v>
      </c>
      <c r="D9757" t="s">
        <v>21</v>
      </c>
      <c r="E9757" t="s">
        <v>1355</v>
      </c>
      <c r="F9757">
        <v>0</v>
      </c>
      <c r="G9757">
        <v>100000</v>
      </c>
      <c r="H9757">
        <v>0</v>
      </c>
      <c r="I9757">
        <v>0</v>
      </c>
      <c r="J9757">
        <v>0</v>
      </c>
      <c r="K9757">
        <v>0.109</v>
      </c>
      <c r="L9757" t="s">
        <v>23</v>
      </c>
      <c r="M9757" s="3">
        <v>10900</v>
      </c>
      <c r="N9757" s="2" t="str">
        <f>VLOOKUP(Tabla1[[#This Row],[nemo]],'Nemos y clasificaciones'!$A$2:$B$5000,2,FALSE)</f>
        <v>ISHARES INDIA 50 ETF</v>
      </c>
      <c r="O9757" s="3" t="str">
        <f>VLOOKUP(Tabla1[[#This Row],[nemo]],'Nemos y clasificaciones'!$A$1:$C$3000,3,FALSE)</f>
        <v>ETF</v>
      </c>
      <c r="P9757" s="3"/>
      <c r="Q9757" s="3"/>
    </row>
    <row r="9758" spans="1:17" x14ac:dyDescent="0.25">
      <c r="A9758" t="s">
        <v>10412</v>
      </c>
      <c r="B9758" s="1">
        <v>42542</v>
      </c>
      <c r="C9758" s="1">
        <v>42549</v>
      </c>
      <c r="D9758" t="s">
        <v>21</v>
      </c>
      <c r="E9758" t="s">
        <v>1355</v>
      </c>
      <c r="F9758">
        <v>0</v>
      </c>
      <c r="G9758">
        <v>100000</v>
      </c>
      <c r="H9758">
        <v>0</v>
      </c>
      <c r="I9758">
        <v>0</v>
      </c>
      <c r="J9758">
        <v>0</v>
      </c>
      <c r="K9758">
        <v>0.10199999999999999</v>
      </c>
      <c r="L9758" t="s">
        <v>23</v>
      </c>
      <c r="M9758" s="3">
        <v>10200</v>
      </c>
      <c r="N9758" s="2" t="str">
        <f>VLOOKUP(Tabla1[[#This Row],[nemo]],'Nemos y clasificaciones'!$A$2:$B$5000,2,FALSE)</f>
        <v>ISHARES INDIA 50 ETF</v>
      </c>
      <c r="O9758" s="3" t="str">
        <f>VLOOKUP(Tabla1[[#This Row],[nemo]],'Nemos y clasificaciones'!$A$1:$C$3000,3,FALSE)</f>
        <v>ETF</v>
      </c>
      <c r="P9758" s="3"/>
      <c r="Q9758" s="3"/>
    </row>
    <row r="9759" spans="1:17" x14ac:dyDescent="0.25">
      <c r="A9759" t="s">
        <v>7837</v>
      </c>
      <c r="B9759" s="1">
        <v>43270</v>
      </c>
      <c r="C9759" s="1">
        <v>43276</v>
      </c>
      <c r="D9759" t="s">
        <v>21</v>
      </c>
      <c r="E9759" t="s">
        <v>1355</v>
      </c>
      <c r="F9759">
        <v>0</v>
      </c>
      <c r="G9759">
        <v>100000</v>
      </c>
      <c r="H9759">
        <v>0</v>
      </c>
      <c r="I9759">
        <v>0</v>
      </c>
      <c r="J9759">
        <v>0</v>
      </c>
      <c r="K9759">
        <v>7.1999999999999995E-2</v>
      </c>
      <c r="L9759" t="s">
        <v>23</v>
      </c>
      <c r="M9759" s="4">
        <v>7200</v>
      </c>
      <c r="N9759" s="2" t="str">
        <f>VLOOKUP(Tabla1[[#This Row],[nemo]],'Nemos y clasificaciones'!$A$2:$B$5000,2,FALSE)</f>
        <v>ISHARES INDIA 50 ETF</v>
      </c>
      <c r="O9759" s="4" t="str">
        <f>VLOOKUP(Tabla1[[#This Row],[nemo]],'Nemos y clasificaciones'!$A$1:$C$3000,3,FALSE)</f>
        <v>ETF</v>
      </c>
      <c r="P9759" s="4"/>
      <c r="Q9759" s="4"/>
    </row>
    <row r="9760" spans="1:17" x14ac:dyDescent="0.25">
      <c r="A9760" t="s">
        <v>8706</v>
      </c>
      <c r="B9760" s="1">
        <v>43090</v>
      </c>
      <c r="C9760" s="1">
        <v>43097</v>
      </c>
      <c r="D9760" t="s">
        <v>21</v>
      </c>
      <c r="E9760" t="s">
        <v>1355</v>
      </c>
      <c r="F9760">
        <v>0</v>
      </c>
      <c r="G9760">
        <v>100000</v>
      </c>
      <c r="H9760">
        <v>0</v>
      </c>
      <c r="I9760">
        <v>0</v>
      </c>
      <c r="J9760">
        <v>0</v>
      </c>
      <c r="K9760">
        <v>5.8999999999999997E-2</v>
      </c>
      <c r="L9760" t="s">
        <v>23</v>
      </c>
      <c r="M9760" s="4">
        <v>5900</v>
      </c>
      <c r="N9760" s="2" t="str">
        <f>VLOOKUP(Tabla1[[#This Row],[nemo]],'Nemos y clasificaciones'!$A$2:$B$5000,2,FALSE)</f>
        <v>ISHARES INDIA 50 ETF</v>
      </c>
      <c r="O9760" s="4" t="str">
        <f>VLOOKUP(Tabla1[[#This Row],[nemo]],'Nemos y clasificaciones'!$A$1:$C$3000,3,FALSE)</f>
        <v>ETF</v>
      </c>
      <c r="P9760" s="4"/>
      <c r="Q9760" s="4"/>
    </row>
    <row r="9761" spans="1:17" x14ac:dyDescent="0.25">
      <c r="A9761" t="s">
        <v>10976</v>
      </c>
      <c r="B9761" s="1">
        <v>42359</v>
      </c>
      <c r="C9761" s="1">
        <v>42366</v>
      </c>
      <c r="D9761" t="s">
        <v>21</v>
      </c>
      <c r="E9761" t="s">
        <v>1355</v>
      </c>
      <c r="F9761">
        <v>0</v>
      </c>
      <c r="G9761">
        <v>100000</v>
      </c>
      <c r="H9761">
        <v>0</v>
      </c>
      <c r="I9761">
        <v>0</v>
      </c>
      <c r="J9761">
        <v>0</v>
      </c>
      <c r="K9761">
        <v>4.7E-2</v>
      </c>
      <c r="L9761" t="s">
        <v>23</v>
      </c>
      <c r="M9761" s="4">
        <v>4700</v>
      </c>
      <c r="N9761" s="2" t="str">
        <f>VLOOKUP(Tabla1[[#This Row],[nemo]],'Nemos y clasificaciones'!$A$2:$B$5000,2,FALSE)</f>
        <v>ISHARES INDIA 50 ETF</v>
      </c>
      <c r="O9761" s="4" t="str">
        <f>VLOOKUP(Tabla1[[#This Row],[nemo]],'Nemos y clasificaciones'!$A$1:$C$3000,3,FALSE)</f>
        <v>ETF</v>
      </c>
      <c r="P9761" s="4"/>
      <c r="Q9761" s="4"/>
    </row>
    <row r="9762" spans="1:17" x14ac:dyDescent="0.25">
      <c r="A9762" t="s">
        <v>9278</v>
      </c>
      <c r="B9762" s="1">
        <v>42906</v>
      </c>
      <c r="C9762" s="1">
        <v>42913</v>
      </c>
      <c r="D9762" t="s">
        <v>21</v>
      </c>
      <c r="E9762" t="s">
        <v>1355</v>
      </c>
      <c r="F9762">
        <v>0</v>
      </c>
      <c r="G9762">
        <v>100000</v>
      </c>
      <c r="H9762">
        <v>0</v>
      </c>
      <c r="I9762">
        <v>0</v>
      </c>
      <c r="J9762">
        <v>0</v>
      </c>
      <c r="K9762">
        <v>0.04</v>
      </c>
      <c r="L9762" t="s">
        <v>23</v>
      </c>
      <c r="M9762" s="4">
        <v>4000</v>
      </c>
      <c r="N9762" s="2" t="str">
        <f>VLOOKUP(Tabla1[[#This Row],[nemo]],'Nemos y clasificaciones'!$A$2:$B$5000,2,FALSE)</f>
        <v>ISHARES INDIA 50 ETF</v>
      </c>
      <c r="O9762" s="4" t="str">
        <f>VLOOKUP(Tabla1[[#This Row],[nemo]],'Nemos y clasificaciones'!$A$1:$C$3000,3,FALSE)</f>
        <v>ETF</v>
      </c>
      <c r="P9762" s="4"/>
      <c r="Q9762" s="4"/>
    </row>
    <row r="9763" spans="1:17" x14ac:dyDescent="0.25">
      <c r="A9763" t="s">
        <v>3971</v>
      </c>
      <c r="B9763" s="1">
        <v>43997</v>
      </c>
      <c r="C9763" s="1">
        <v>44001</v>
      </c>
      <c r="D9763" t="s">
        <v>21</v>
      </c>
      <c r="E9763" t="s">
        <v>1355</v>
      </c>
      <c r="F9763">
        <v>0</v>
      </c>
      <c r="G9763">
        <v>100000</v>
      </c>
      <c r="H9763">
        <v>0</v>
      </c>
      <c r="I9763">
        <v>0</v>
      </c>
      <c r="J9763">
        <v>0</v>
      </c>
      <c r="K9763">
        <v>3.3000000000000002E-2</v>
      </c>
      <c r="L9763" t="s">
        <v>23</v>
      </c>
      <c r="M9763" s="4">
        <v>3300</v>
      </c>
      <c r="N9763" s="2" t="str">
        <f>VLOOKUP(Tabla1[[#This Row],[nemo]],'Nemos y clasificaciones'!$A$2:$B$5000,2,FALSE)</f>
        <v>ISHARES INDIA 50 ETF</v>
      </c>
      <c r="O9763" s="4" t="str">
        <f>VLOOKUP(Tabla1[[#This Row],[nemo]],'Nemos y clasificaciones'!$A$1:$C$3000,3,FALSE)</f>
        <v>ETF</v>
      </c>
      <c r="P9763" s="4"/>
      <c r="Q9763" s="4"/>
    </row>
    <row r="9764" spans="1:17" x14ac:dyDescent="0.25">
      <c r="A9764" t="s">
        <v>9984</v>
      </c>
      <c r="B9764" s="1">
        <v>42726</v>
      </c>
      <c r="C9764" s="1">
        <v>42733</v>
      </c>
      <c r="D9764" t="s">
        <v>21</v>
      </c>
      <c r="E9764" t="s">
        <v>1355</v>
      </c>
      <c r="F9764">
        <v>0</v>
      </c>
      <c r="G9764">
        <v>100000</v>
      </c>
      <c r="H9764">
        <v>0</v>
      </c>
      <c r="I9764">
        <v>0</v>
      </c>
      <c r="J9764">
        <v>0</v>
      </c>
      <c r="K9764">
        <v>2.9000000000000001E-2</v>
      </c>
      <c r="L9764" t="s">
        <v>23</v>
      </c>
      <c r="M9764" s="4">
        <v>2900</v>
      </c>
      <c r="N9764" s="2" t="str">
        <f>VLOOKUP(Tabla1[[#This Row],[nemo]],'Nemos y clasificaciones'!$A$2:$B$5000,2,FALSE)</f>
        <v>ISHARES INDIA 50 ETF</v>
      </c>
      <c r="O9764" s="4" t="str">
        <f>VLOOKUP(Tabla1[[#This Row],[nemo]],'Nemos y clasificaciones'!$A$1:$C$3000,3,FALSE)</f>
        <v>ETF</v>
      </c>
      <c r="P9764" s="4"/>
      <c r="Q9764" s="4"/>
    </row>
    <row r="9765" spans="1:17" x14ac:dyDescent="0.25">
      <c r="A9765" t="s">
        <v>6998</v>
      </c>
      <c r="B9765" s="1">
        <v>43462</v>
      </c>
      <c r="C9765" s="1">
        <v>43469</v>
      </c>
      <c r="D9765" t="s">
        <v>21</v>
      </c>
      <c r="E9765" t="s">
        <v>1355</v>
      </c>
      <c r="F9765">
        <v>0</v>
      </c>
      <c r="G9765">
        <v>100000</v>
      </c>
      <c r="H9765">
        <v>0</v>
      </c>
      <c r="I9765">
        <v>0</v>
      </c>
      <c r="J9765">
        <v>0</v>
      </c>
      <c r="K9765">
        <v>1.4999999999999999E-2</v>
      </c>
      <c r="L9765" t="s">
        <v>23</v>
      </c>
      <c r="M9765" s="4">
        <v>1500</v>
      </c>
      <c r="N9765" s="2" t="str">
        <f>VLOOKUP(Tabla1[[#This Row],[nemo]],'Nemos y clasificaciones'!$A$2:$B$5000,2,FALSE)</f>
        <v>ISHARES INDIA 50 ETF</v>
      </c>
      <c r="O9765" s="4" t="str">
        <f>VLOOKUP(Tabla1[[#This Row],[nemo]],'Nemos y clasificaciones'!$A$1:$C$3000,3,FALSE)</f>
        <v>ETF</v>
      </c>
      <c r="P9765" s="4"/>
      <c r="Q9765" s="4"/>
    </row>
    <row r="9766" spans="1:17" x14ac:dyDescent="0.25">
      <c r="A9766" t="s">
        <v>1354</v>
      </c>
      <c r="B9766" s="1">
        <v>44357</v>
      </c>
      <c r="C9766" s="1">
        <v>44363</v>
      </c>
      <c r="D9766" t="s">
        <v>21</v>
      </c>
      <c r="E9766" t="s">
        <v>1355</v>
      </c>
      <c r="F9766">
        <v>0</v>
      </c>
      <c r="G9766">
        <v>100000</v>
      </c>
      <c r="H9766">
        <v>0</v>
      </c>
      <c r="I9766">
        <v>0</v>
      </c>
      <c r="J9766">
        <v>0</v>
      </c>
      <c r="K9766">
        <v>7.0000000000000001E-3</v>
      </c>
      <c r="L9766" t="s">
        <v>23</v>
      </c>
      <c r="M9766" s="3">
        <v>700</v>
      </c>
      <c r="N9766" s="2" t="str">
        <f>VLOOKUP(Tabla1[[#This Row],[nemo]],'Nemos y clasificaciones'!$A$2:$B$5000,2,FALSE)</f>
        <v>ISHARES INDIA 50 ETF</v>
      </c>
      <c r="O9766" s="3" t="str">
        <f>VLOOKUP(Tabla1[[#This Row],[nemo]],'Nemos y clasificaciones'!$A$1:$C$3000,3,FALSE)</f>
        <v>ETF</v>
      </c>
      <c r="P9766" s="3"/>
      <c r="Q9766" s="3"/>
    </row>
    <row r="9767" spans="1:17" x14ac:dyDescent="0.25">
      <c r="A9767" t="s">
        <v>4385</v>
      </c>
      <c r="B9767" s="1">
        <v>43959</v>
      </c>
      <c r="C9767" s="1">
        <v>43965</v>
      </c>
      <c r="D9767" t="s">
        <v>14</v>
      </c>
      <c r="E9767" t="s">
        <v>1809</v>
      </c>
      <c r="F9767">
        <v>0</v>
      </c>
      <c r="G9767">
        <v>1080000000</v>
      </c>
      <c r="H9767">
        <v>0</v>
      </c>
      <c r="I9767">
        <v>0</v>
      </c>
      <c r="J9767">
        <v>0</v>
      </c>
      <c r="K9767">
        <v>3.9009999999999998</v>
      </c>
      <c r="L9767" t="s">
        <v>16</v>
      </c>
      <c r="M9767" s="2">
        <v>4213080000</v>
      </c>
      <c r="N9767" s="2" t="str">
        <f>VLOOKUP(Tabla1[[#This Row],[nemo]],'Nemos y clasificaciones'!$A$2:$B$5000,2,FALSE)</f>
        <v>INGEVEC S.A.</v>
      </c>
      <c r="O9767" s="2" t="str">
        <f>VLOOKUP(Tabla1[[#This Row],[nemo]],'Nemos y clasificaciones'!$A$1:$C$3000,3,FALSE)</f>
        <v>Construcción</v>
      </c>
      <c r="P9767" s="2"/>
      <c r="Q9767" s="2"/>
    </row>
    <row r="9768" spans="1:17" x14ac:dyDescent="0.25">
      <c r="A9768" t="s">
        <v>6606</v>
      </c>
      <c r="B9768" s="1">
        <v>43579</v>
      </c>
      <c r="C9768" s="1">
        <v>43585</v>
      </c>
      <c r="D9768" t="s">
        <v>14</v>
      </c>
      <c r="E9768" t="s">
        <v>1809</v>
      </c>
      <c r="F9768">
        <v>0</v>
      </c>
      <c r="G9768">
        <v>1080000000</v>
      </c>
      <c r="H9768">
        <v>0</v>
      </c>
      <c r="I9768">
        <v>0</v>
      </c>
      <c r="J9768">
        <v>0</v>
      </c>
      <c r="K9768">
        <v>1.976</v>
      </c>
      <c r="L9768" t="s">
        <v>16</v>
      </c>
      <c r="M9768" s="2">
        <v>2134080000</v>
      </c>
      <c r="N9768" s="2" t="str">
        <f>VLOOKUP(Tabla1[[#This Row],[nemo]],'Nemos y clasificaciones'!$A$2:$B$5000,2,FALSE)</f>
        <v>INGEVEC S.A.</v>
      </c>
      <c r="O9768" s="2" t="str">
        <f>VLOOKUP(Tabla1[[#This Row],[nemo]],'Nemos y clasificaciones'!$A$1:$C$3000,3,FALSE)</f>
        <v>Construcción</v>
      </c>
      <c r="P9768" s="2"/>
      <c r="Q9768" s="2"/>
    </row>
    <row r="9769" spans="1:17" x14ac:dyDescent="0.25">
      <c r="A9769" t="s">
        <v>8533</v>
      </c>
      <c r="B9769" s="1">
        <v>43166</v>
      </c>
      <c r="C9769" s="1">
        <v>43172</v>
      </c>
      <c r="D9769" t="s">
        <v>14</v>
      </c>
      <c r="E9769" t="s">
        <v>1809</v>
      </c>
      <c r="F9769">
        <v>0</v>
      </c>
      <c r="G9769">
        <v>890000000</v>
      </c>
      <c r="H9769">
        <v>0</v>
      </c>
      <c r="I9769">
        <v>0</v>
      </c>
      <c r="J9769">
        <v>0</v>
      </c>
      <c r="K9769">
        <v>1.98</v>
      </c>
      <c r="L9769" t="s">
        <v>16</v>
      </c>
      <c r="M9769" s="2">
        <v>1762200000</v>
      </c>
      <c r="N9769" s="2" t="str">
        <f>VLOOKUP(Tabla1[[#This Row],[nemo]],'Nemos y clasificaciones'!$A$2:$B$5000,2,FALSE)</f>
        <v>INGEVEC S.A.</v>
      </c>
      <c r="O9769" s="2" t="str">
        <f>VLOOKUP(Tabla1[[#This Row],[nemo]],'Nemos y clasificaciones'!$A$1:$C$3000,3,FALSE)</f>
        <v>Construcción</v>
      </c>
      <c r="P9769" s="2"/>
      <c r="Q9769" s="2"/>
    </row>
    <row r="9770" spans="1:17" x14ac:dyDescent="0.25">
      <c r="A9770" t="s">
        <v>1808</v>
      </c>
      <c r="B9770" s="1">
        <v>44329</v>
      </c>
      <c r="C9770" s="1">
        <v>44336</v>
      </c>
      <c r="D9770" t="s">
        <v>14</v>
      </c>
      <c r="E9770" t="s">
        <v>1809</v>
      </c>
      <c r="F9770">
        <v>0</v>
      </c>
      <c r="G9770">
        <v>1080000000</v>
      </c>
      <c r="H9770">
        <v>0</v>
      </c>
      <c r="I9770">
        <v>0</v>
      </c>
      <c r="J9770">
        <v>0</v>
      </c>
      <c r="K9770">
        <v>1.5609999999999999</v>
      </c>
      <c r="L9770" t="s">
        <v>16</v>
      </c>
      <c r="M9770" s="2">
        <v>1685880000</v>
      </c>
      <c r="N9770" s="2" t="str">
        <f>VLOOKUP(Tabla1[[#This Row],[nemo]],'Nemos y clasificaciones'!$A$2:$B$5000,2,FALSE)</f>
        <v>INGEVEC S.A.</v>
      </c>
      <c r="O9770" s="2" t="str">
        <f>VLOOKUP(Tabla1[[#This Row],[nemo]],'Nemos y clasificaciones'!$A$1:$C$3000,3,FALSE)</f>
        <v>Construcción</v>
      </c>
      <c r="P9770" s="2"/>
      <c r="Q9770" s="2"/>
    </row>
    <row r="9771" spans="1:17" x14ac:dyDescent="0.25">
      <c r="A9771" t="s">
        <v>9678</v>
      </c>
      <c r="B9771" s="1">
        <v>42857</v>
      </c>
      <c r="C9771" s="1">
        <v>42863</v>
      </c>
      <c r="D9771" t="s">
        <v>14</v>
      </c>
      <c r="E9771" t="s">
        <v>1809</v>
      </c>
      <c r="F9771">
        <v>0</v>
      </c>
      <c r="G9771">
        <v>890000000</v>
      </c>
      <c r="H9771">
        <v>0</v>
      </c>
      <c r="I9771">
        <v>0</v>
      </c>
      <c r="J9771">
        <v>0</v>
      </c>
      <c r="K9771">
        <v>1.6040000000000001</v>
      </c>
      <c r="L9771" t="s">
        <v>16</v>
      </c>
      <c r="M9771" s="2">
        <v>1427560000</v>
      </c>
      <c r="N9771" s="2" t="str">
        <f>VLOOKUP(Tabla1[[#This Row],[nemo]],'Nemos y clasificaciones'!$A$2:$B$5000,2,FALSE)</f>
        <v>INGEVEC S.A.</v>
      </c>
      <c r="O9771" s="2" t="str">
        <f>VLOOKUP(Tabla1[[#This Row],[nemo]],'Nemos y clasificaciones'!$A$1:$C$3000,3,FALSE)</f>
        <v>Construcción</v>
      </c>
      <c r="P9771" s="2"/>
      <c r="Q9771" s="2"/>
    </row>
    <row r="9772" spans="1:17" x14ac:dyDescent="0.25">
      <c r="A9772" t="s">
        <v>10701</v>
      </c>
      <c r="B9772" s="1">
        <v>42493</v>
      </c>
      <c r="C9772" s="1">
        <v>42499</v>
      </c>
      <c r="D9772" t="s">
        <v>14</v>
      </c>
      <c r="E9772" t="s">
        <v>1809</v>
      </c>
      <c r="F9772">
        <v>0</v>
      </c>
      <c r="G9772">
        <v>890000000</v>
      </c>
      <c r="H9772">
        <v>0</v>
      </c>
      <c r="I9772">
        <v>0</v>
      </c>
      <c r="J9772">
        <v>0</v>
      </c>
      <c r="K9772">
        <v>1.4910000000000001</v>
      </c>
      <c r="L9772" t="s">
        <v>16</v>
      </c>
      <c r="M9772" s="2">
        <v>1326990000</v>
      </c>
      <c r="N9772" s="2" t="str">
        <f>VLOOKUP(Tabla1[[#This Row],[nemo]],'Nemos y clasificaciones'!$A$2:$B$5000,2,FALSE)</f>
        <v>INGEVEC S.A.</v>
      </c>
      <c r="O9772" s="2" t="str">
        <f>VLOOKUP(Tabla1[[#This Row],[nemo]],'Nemos y clasificaciones'!$A$1:$C$3000,3,FALSE)</f>
        <v>Construcción</v>
      </c>
      <c r="P9772" s="2"/>
      <c r="Q9772" s="2"/>
    </row>
    <row r="9773" spans="1:17" x14ac:dyDescent="0.25">
      <c r="A9773" t="s">
        <v>6607</v>
      </c>
      <c r="B9773" s="1">
        <v>43579</v>
      </c>
      <c r="C9773" s="1">
        <v>43585</v>
      </c>
      <c r="D9773" t="s">
        <v>14</v>
      </c>
      <c r="E9773" t="s">
        <v>1809</v>
      </c>
      <c r="F9773">
        <v>0</v>
      </c>
      <c r="G9773">
        <v>1080000000</v>
      </c>
      <c r="H9773">
        <v>0</v>
      </c>
      <c r="I9773">
        <v>0</v>
      </c>
      <c r="J9773">
        <v>0</v>
      </c>
      <c r="K9773">
        <v>0.65900000000000003</v>
      </c>
      <c r="L9773" t="s">
        <v>23</v>
      </c>
      <c r="M9773" s="2">
        <v>711720000</v>
      </c>
      <c r="N9773" s="2" t="str">
        <f>VLOOKUP(Tabla1[[#This Row],[nemo]],'Nemos y clasificaciones'!$A$2:$B$5000,2,FALSE)</f>
        <v>INGEVEC S.A.</v>
      </c>
      <c r="O9773" s="2" t="str">
        <f>VLOOKUP(Tabla1[[#This Row],[nemo]],'Nemos y clasificaciones'!$A$1:$C$3000,3,FALSE)</f>
        <v>Construcción</v>
      </c>
      <c r="P9773" s="2"/>
      <c r="Q9773" s="2"/>
    </row>
    <row r="9774" spans="1:17" x14ac:dyDescent="0.25">
      <c r="A9774" t="s">
        <v>8534</v>
      </c>
      <c r="B9774" s="1">
        <v>43166</v>
      </c>
      <c r="C9774" s="1">
        <v>43172</v>
      </c>
      <c r="D9774" t="s">
        <v>14</v>
      </c>
      <c r="E9774" t="s">
        <v>1809</v>
      </c>
      <c r="F9774">
        <v>0</v>
      </c>
      <c r="G9774">
        <v>890000000</v>
      </c>
      <c r="H9774">
        <v>0</v>
      </c>
      <c r="I9774">
        <v>0</v>
      </c>
      <c r="J9774">
        <v>0</v>
      </c>
      <c r="K9774">
        <v>0.66</v>
      </c>
      <c r="L9774" t="s">
        <v>23</v>
      </c>
      <c r="M9774" s="2">
        <v>587400000</v>
      </c>
      <c r="N9774" s="2" t="str">
        <f>VLOOKUP(Tabla1[[#This Row],[nemo]],'Nemos y clasificaciones'!$A$2:$B$5000,2,FALSE)</f>
        <v>INGEVEC S.A.</v>
      </c>
      <c r="O9774" s="2" t="str">
        <f>VLOOKUP(Tabla1[[#This Row],[nemo]],'Nemos y clasificaciones'!$A$1:$C$3000,3,FALSE)</f>
        <v>Construcción</v>
      </c>
      <c r="P9774" s="2"/>
      <c r="Q9774" s="2"/>
    </row>
    <row r="9775" spans="1:17" x14ac:dyDescent="0.25">
      <c r="A9775" t="s">
        <v>8411</v>
      </c>
      <c r="B9775" s="1">
        <v>43169</v>
      </c>
      <c r="C9775" s="1">
        <v>43204</v>
      </c>
      <c r="D9775" t="s">
        <v>14</v>
      </c>
      <c r="E9775" t="s">
        <v>1809</v>
      </c>
      <c r="F9775">
        <v>890000000</v>
      </c>
      <c r="G9775">
        <v>0</v>
      </c>
      <c r="H9775">
        <v>0</v>
      </c>
      <c r="I9775">
        <v>0</v>
      </c>
      <c r="J9775">
        <v>0</v>
      </c>
      <c r="K9775">
        <v>79</v>
      </c>
      <c r="L9775" t="s">
        <v>54</v>
      </c>
      <c r="M9775" s="2">
        <v>0</v>
      </c>
      <c r="N9775" s="2" t="str">
        <f>VLOOKUP(Tabla1[[#This Row],[nemo]],'Nemos y clasificaciones'!$A$2:$B$5000,2,FALSE)</f>
        <v>INGEVEC S.A.</v>
      </c>
      <c r="O9775" s="2" t="str">
        <f>VLOOKUP(Tabla1[[#This Row],[nemo]],'Nemos y clasificaciones'!$A$1:$C$3000,3,FALSE)</f>
        <v>Construcción</v>
      </c>
      <c r="P9775" s="2"/>
      <c r="Q9775" s="2"/>
    </row>
    <row r="9776" spans="1:17" x14ac:dyDescent="0.25">
      <c r="A9776" t="s">
        <v>363</v>
      </c>
      <c r="B9776" s="1">
        <v>44413</v>
      </c>
      <c r="C9776" s="1">
        <v>44440</v>
      </c>
      <c r="D9776" t="s">
        <v>21</v>
      </c>
      <c r="E9776" t="s">
        <v>364</v>
      </c>
      <c r="F9776">
        <v>0</v>
      </c>
      <c r="G9776">
        <v>100000</v>
      </c>
      <c r="H9776">
        <v>0</v>
      </c>
      <c r="I9776">
        <v>0</v>
      </c>
      <c r="J9776">
        <v>0</v>
      </c>
      <c r="K9776">
        <v>0.34799999999999998</v>
      </c>
      <c r="L9776" t="s">
        <v>23</v>
      </c>
      <c r="M9776" s="3">
        <v>34800</v>
      </c>
      <c r="N9776" s="2" t="str">
        <f>VLOOKUP(Tabla1[[#This Row],[nemo]],'Nemos y clasificaciones'!$A$2:$B$5000,2,FALSE)</f>
        <v>INTEL CORPORATION</v>
      </c>
      <c r="O9776" s="3" t="str">
        <f>VLOOKUP(Tabla1[[#This Row],[nemo]],'Nemos y clasificaciones'!$A$1:$C$3000,3,FALSE)</f>
        <v>Otros</v>
      </c>
      <c r="P9776" s="3"/>
      <c r="Q9776" s="3"/>
    </row>
    <row r="9777" spans="1:17" x14ac:dyDescent="0.25">
      <c r="A9777" t="s">
        <v>363</v>
      </c>
      <c r="B9777" s="1">
        <v>44322</v>
      </c>
      <c r="C9777" s="1">
        <v>44348</v>
      </c>
      <c r="D9777" t="s">
        <v>21</v>
      </c>
      <c r="E9777" t="s">
        <v>364</v>
      </c>
      <c r="F9777">
        <v>0</v>
      </c>
      <c r="G9777">
        <v>100000</v>
      </c>
      <c r="H9777">
        <v>0</v>
      </c>
      <c r="I9777">
        <v>0</v>
      </c>
      <c r="J9777">
        <v>0</v>
      </c>
      <c r="K9777">
        <v>0.34799999999999998</v>
      </c>
      <c r="L9777" t="s">
        <v>23</v>
      </c>
      <c r="M9777" s="3">
        <v>34800</v>
      </c>
      <c r="N9777" s="2" t="str">
        <f>VLOOKUP(Tabla1[[#This Row],[nemo]],'Nemos y clasificaciones'!$A$2:$B$5000,2,FALSE)</f>
        <v>INTEL CORPORATION</v>
      </c>
      <c r="O9777" s="3" t="str">
        <f>VLOOKUP(Tabla1[[#This Row],[nemo]],'Nemos y clasificaciones'!$A$1:$C$3000,3,FALSE)</f>
        <v>Otros</v>
      </c>
      <c r="P9777" s="3"/>
      <c r="Q9777" s="3"/>
    </row>
    <row r="9778" spans="1:17" x14ac:dyDescent="0.25">
      <c r="A9778" t="s">
        <v>363</v>
      </c>
      <c r="B9778" s="1">
        <v>44233</v>
      </c>
      <c r="C9778" s="1">
        <v>44256</v>
      </c>
      <c r="D9778" t="s">
        <v>21</v>
      </c>
      <c r="E9778" t="s">
        <v>364</v>
      </c>
      <c r="F9778">
        <v>0</v>
      </c>
      <c r="G9778">
        <v>100000</v>
      </c>
      <c r="H9778">
        <v>0</v>
      </c>
      <c r="I9778">
        <v>0</v>
      </c>
      <c r="J9778">
        <v>0</v>
      </c>
      <c r="K9778">
        <v>0.34799999999999998</v>
      </c>
      <c r="L9778" t="s">
        <v>23</v>
      </c>
      <c r="M9778" s="3">
        <v>34800</v>
      </c>
      <c r="N9778" s="2" t="str">
        <f>VLOOKUP(Tabla1[[#This Row],[nemo]],'Nemos y clasificaciones'!$A$2:$B$5000,2,FALSE)</f>
        <v>INTEL CORPORATION</v>
      </c>
      <c r="O9778" s="3" t="str">
        <f>VLOOKUP(Tabla1[[#This Row],[nemo]],'Nemos y clasificaciones'!$A$1:$C$3000,3,FALSE)</f>
        <v>Otros</v>
      </c>
      <c r="P9778" s="3"/>
      <c r="Q9778" s="3"/>
    </row>
    <row r="9779" spans="1:17" x14ac:dyDescent="0.25">
      <c r="A9779" t="s">
        <v>3107</v>
      </c>
      <c r="B9779" s="1">
        <v>44140</v>
      </c>
      <c r="C9779" s="1">
        <v>44166</v>
      </c>
      <c r="D9779" t="s">
        <v>21</v>
      </c>
      <c r="E9779" t="s">
        <v>364</v>
      </c>
      <c r="F9779">
        <v>0</v>
      </c>
      <c r="G9779">
        <v>100000</v>
      </c>
      <c r="H9779">
        <v>0</v>
      </c>
      <c r="I9779">
        <v>0</v>
      </c>
      <c r="J9779">
        <v>0</v>
      </c>
      <c r="K9779">
        <v>0.33</v>
      </c>
      <c r="L9779" t="s">
        <v>23</v>
      </c>
      <c r="M9779" s="3">
        <v>33000</v>
      </c>
      <c r="N9779" s="2" t="str">
        <f>VLOOKUP(Tabla1[[#This Row],[nemo]],'Nemos y clasificaciones'!$A$2:$B$5000,2,FALSE)</f>
        <v>INTEL CORPORATION</v>
      </c>
      <c r="O9779" s="3" t="str">
        <f>VLOOKUP(Tabla1[[#This Row],[nemo]],'Nemos y clasificaciones'!$A$1:$C$3000,3,FALSE)</f>
        <v>Otros</v>
      </c>
      <c r="P9779" s="3"/>
      <c r="Q9779" s="3"/>
    </row>
    <row r="9780" spans="1:17" x14ac:dyDescent="0.25">
      <c r="A9780" t="s">
        <v>3107</v>
      </c>
      <c r="B9780" s="1">
        <v>44049</v>
      </c>
      <c r="C9780" s="1">
        <v>44075</v>
      </c>
      <c r="D9780" t="s">
        <v>21</v>
      </c>
      <c r="E9780" t="s">
        <v>364</v>
      </c>
      <c r="F9780">
        <v>0</v>
      </c>
      <c r="G9780">
        <v>100000</v>
      </c>
      <c r="H9780">
        <v>0</v>
      </c>
      <c r="I9780">
        <v>0</v>
      </c>
      <c r="J9780">
        <v>0</v>
      </c>
      <c r="K9780">
        <v>0.33</v>
      </c>
      <c r="L9780" t="s">
        <v>23</v>
      </c>
      <c r="M9780" s="3">
        <v>33000</v>
      </c>
      <c r="N9780" s="2" t="str">
        <f>VLOOKUP(Tabla1[[#This Row],[nemo]],'Nemos y clasificaciones'!$A$2:$B$5000,2,FALSE)</f>
        <v>INTEL CORPORATION</v>
      </c>
      <c r="O9780" s="3" t="str">
        <f>VLOOKUP(Tabla1[[#This Row],[nemo]],'Nemos y clasificaciones'!$A$1:$C$3000,3,FALSE)</f>
        <v>Otros</v>
      </c>
      <c r="P9780" s="3"/>
      <c r="Q9780" s="3"/>
    </row>
    <row r="9781" spans="1:17" x14ac:dyDescent="0.25">
      <c r="A9781" t="s">
        <v>3107</v>
      </c>
      <c r="B9781" s="1">
        <v>43957</v>
      </c>
      <c r="C9781" s="1">
        <v>43983</v>
      </c>
      <c r="D9781" t="s">
        <v>21</v>
      </c>
      <c r="E9781" t="s">
        <v>364</v>
      </c>
      <c r="F9781">
        <v>0</v>
      </c>
      <c r="G9781">
        <v>100000</v>
      </c>
      <c r="H9781">
        <v>0</v>
      </c>
      <c r="I9781">
        <v>0</v>
      </c>
      <c r="J9781">
        <v>0</v>
      </c>
      <c r="K9781">
        <v>0.33</v>
      </c>
      <c r="L9781" t="s">
        <v>23</v>
      </c>
      <c r="M9781" s="3">
        <v>33000</v>
      </c>
      <c r="N9781" s="2" t="str">
        <f>VLOOKUP(Tabla1[[#This Row],[nemo]],'Nemos y clasificaciones'!$A$2:$B$5000,2,FALSE)</f>
        <v>INTEL CORPORATION</v>
      </c>
      <c r="O9781" s="3" t="str">
        <f>VLOOKUP(Tabla1[[#This Row],[nemo]],'Nemos y clasificaciones'!$A$1:$C$3000,3,FALSE)</f>
        <v>Otros</v>
      </c>
      <c r="P9781" s="3"/>
      <c r="Q9781" s="3"/>
    </row>
    <row r="9782" spans="1:17" x14ac:dyDescent="0.25">
      <c r="A9782" t="s">
        <v>3107</v>
      </c>
      <c r="B9782" s="1">
        <v>43867</v>
      </c>
      <c r="C9782" s="1">
        <v>43892</v>
      </c>
      <c r="D9782" t="s">
        <v>21</v>
      </c>
      <c r="E9782" t="s">
        <v>364</v>
      </c>
      <c r="F9782">
        <v>0</v>
      </c>
      <c r="G9782">
        <v>100000</v>
      </c>
      <c r="H9782">
        <v>0</v>
      </c>
      <c r="I9782">
        <v>0</v>
      </c>
      <c r="J9782">
        <v>0</v>
      </c>
      <c r="K9782">
        <v>0.33</v>
      </c>
      <c r="L9782" t="s">
        <v>23</v>
      </c>
      <c r="M9782" s="3">
        <v>33000</v>
      </c>
      <c r="N9782" s="2" t="str">
        <f>VLOOKUP(Tabla1[[#This Row],[nemo]],'Nemos y clasificaciones'!$A$2:$B$5000,2,FALSE)</f>
        <v>INTEL CORPORATION</v>
      </c>
      <c r="O9782" s="3" t="str">
        <f>VLOOKUP(Tabla1[[#This Row],[nemo]],'Nemos y clasificaciones'!$A$1:$C$3000,3,FALSE)</f>
        <v>Otros</v>
      </c>
      <c r="P9782" s="3"/>
      <c r="Q9782" s="3"/>
    </row>
    <row r="9783" spans="1:17" x14ac:dyDescent="0.25">
      <c r="A9783" t="s">
        <v>818</v>
      </c>
      <c r="B9783" s="1">
        <v>43683</v>
      </c>
      <c r="C9783" s="1">
        <v>43710</v>
      </c>
      <c r="D9783" t="s">
        <v>21</v>
      </c>
      <c r="E9783" t="s">
        <v>364</v>
      </c>
      <c r="F9783">
        <v>0</v>
      </c>
      <c r="G9783">
        <v>100000</v>
      </c>
      <c r="H9783">
        <v>0</v>
      </c>
      <c r="I9783">
        <v>0</v>
      </c>
      <c r="J9783">
        <v>0</v>
      </c>
      <c r="K9783">
        <v>0.315</v>
      </c>
      <c r="L9783" t="s">
        <v>23</v>
      </c>
      <c r="M9783" s="3">
        <v>31500</v>
      </c>
      <c r="N9783" s="2" t="str">
        <f>VLOOKUP(Tabla1[[#This Row],[nemo]],'Nemos y clasificaciones'!$A$2:$B$5000,2,FALSE)</f>
        <v>INTEL CORPORATION</v>
      </c>
      <c r="O9783" s="3" t="str">
        <f>VLOOKUP(Tabla1[[#This Row],[nemo]],'Nemos y clasificaciones'!$A$1:$C$3000,3,FALSE)</f>
        <v>Otros</v>
      </c>
      <c r="P9783" s="3"/>
      <c r="Q9783" s="3"/>
    </row>
    <row r="9784" spans="1:17" x14ac:dyDescent="0.25">
      <c r="A9784" t="s">
        <v>818</v>
      </c>
      <c r="B9784" s="1">
        <v>43591</v>
      </c>
      <c r="C9784" s="1">
        <v>43617</v>
      </c>
      <c r="D9784" t="s">
        <v>21</v>
      </c>
      <c r="E9784" t="s">
        <v>364</v>
      </c>
      <c r="F9784">
        <v>0</v>
      </c>
      <c r="G9784">
        <v>100000</v>
      </c>
      <c r="H9784">
        <v>0</v>
      </c>
      <c r="I9784">
        <v>0</v>
      </c>
      <c r="J9784">
        <v>0</v>
      </c>
      <c r="K9784">
        <v>0.315</v>
      </c>
      <c r="L9784" t="s">
        <v>23</v>
      </c>
      <c r="M9784" s="3">
        <v>31500</v>
      </c>
      <c r="N9784" s="2" t="str">
        <f>VLOOKUP(Tabla1[[#This Row],[nemo]],'Nemos y clasificaciones'!$A$2:$B$5000,2,FALSE)</f>
        <v>INTEL CORPORATION</v>
      </c>
      <c r="O9784" s="3" t="str">
        <f>VLOOKUP(Tabla1[[#This Row],[nemo]],'Nemos y clasificaciones'!$A$1:$C$3000,3,FALSE)</f>
        <v>Otros</v>
      </c>
      <c r="P9784" s="3"/>
      <c r="Q9784" s="3"/>
    </row>
    <row r="9785" spans="1:17" x14ac:dyDescent="0.25">
      <c r="A9785" t="s">
        <v>6858</v>
      </c>
      <c r="B9785" s="1">
        <v>43502</v>
      </c>
      <c r="C9785" s="1">
        <v>43525</v>
      </c>
      <c r="D9785" t="s">
        <v>21</v>
      </c>
      <c r="E9785" t="s">
        <v>364</v>
      </c>
      <c r="F9785">
        <v>0</v>
      </c>
      <c r="G9785">
        <v>100000</v>
      </c>
      <c r="H9785">
        <v>0</v>
      </c>
      <c r="I9785">
        <v>0</v>
      </c>
      <c r="J9785">
        <v>0</v>
      </c>
      <c r="K9785">
        <v>0.315</v>
      </c>
      <c r="L9785" t="s">
        <v>23</v>
      </c>
      <c r="M9785" s="3">
        <v>31500</v>
      </c>
      <c r="N9785" s="2" t="str">
        <f>VLOOKUP(Tabla1[[#This Row],[nemo]],'Nemos y clasificaciones'!$A$2:$B$5000,2,FALSE)</f>
        <v>INTEL CORPORATION</v>
      </c>
      <c r="O9785" s="3" t="str">
        <f>VLOOKUP(Tabla1[[#This Row],[nemo]],'Nemos y clasificaciones'!$A$1:$C$3000,3,FALSE)</f>
        <v>Otros</v>
      </c>
      <c r="P9785" s="3"/>
      <c r="Q9785" s="3"/>
    </row>
    <row r="9786" spans="1:17" x14ac:dyDescent="0.25">
      <c r="A9786" t="s">
        <v>7262</v>
      </c>
      <c r="B9786" s="1">
        <v>43410</v>
      </c>
      <c r="C9786" s="1">
        <v>43435</v>
      </c>
      <c r="D9786" t="s">
        <v>21</v>
      </c>
      <c r="E9786" t="s">
        <v>364</v>
      </c>
      <c r="F9786">
        <v>0</v>
      </c>
      <c r="G9786">
        <v>100000</v>
      </c>
      <c r="H9786">
        <v>0</v>
      </c>
      <c r="I9786">
        <v>0</v>
      </c>
      <c r="J9786">
        <v>0</v>
      </c>
      <c r="K9786">
        <v>0.3</v>
      </c>
      <c r="L9786" t="s">
        <v>23</v>
      </c>
      <c r="M9786" s="3">
        <v>30000</v>
      </c>
      <c r="N9786" s="2" t="str">
        <f>VLOOKUP(Tabla1[[#This Row],[nemo]],'Nemos y clasificaciones'!$A$2:$B$5000,2,FALSE)</f>
        <v>INTEL CORPORATION</v>
      </c>
      <c r="O9786" s="3" t="str">
        <f>VLOOKUP(Tabla1[[#This Row],[nemo]],'Nemos y clasificaciones'!$A$1:$C$3000,3,FALSE)</f>
        <v>Otros</v>
      </c>
      <c r="P9786" s="3"/>
      <c r="Q9786" s="3"/>
    </row>
    <row r="9787" spans="1:17" x14ac:dyDescent="0.25">
      <c r="A9787" t="s">
        <v>3529</v>
      </c>
      <c r="B9787" s="1">
        <v>43318</v>
      </c>
      <c r="C9787" s="1">
        <v>43344</v>
      </c>
      <c r="D9787" t="s">
        <v>21</v>
      </c>
      <c r="E9787" t="s">
        <v>364</v>
      </c>
      <c r="F9787">
        <v>0</v>
      </c>
      <c r="G9787">
        <v>100000</v>
      </c>
      <c r="H9787">
        <v>0</v>
      </c>
      <c r="I9787">
        <v>0</v>
      </c>
      <c r="J9787">
        <v>0</v>
      </c>
      <c r="K9787">
        <v>0.3</v>
      </c>
      <c r="L9787" t="s">
        <v>23</v>
      </c>
      <c r="M9787" s="3">
        <v>30000</v>
      </c>
      <c r="N9787" s="2" t="str">
        <f>VLOOKUP(Tabla1[[#This Row],[nemo]],'Nemos y clasificaciones'!$A$2:$B$5000,2,FALSE)</f>
        <v>INTEL CORPORATION</v>
      </c>
      <c r="O9787" s="3" t="str">
        <f>VLOOKUP(Tabla1[[#This Row],[nemo]],'Nemos y clasificaciones'!$A$1:$C$3000,3,FALSE)</f>
        <v>Otros</v>
      </c>
      <c r="P9787" s="3"/>
      <c r="Q9787" s="3"/>
    </row>
    <row r="9788" spans="1:17" x14ac:dyDescent="0.25">
      <c r="A9788" t="s">
        <v>3529</v>
      </c>
      <c r="B9788" s="1">
        <v>43224</v>
      </c>
      <c r="C9788" s="1">
        <v>43252</v>
      </c>
      <c r="D9788" t="s">
        <v>21</v>
      </c>
      <c r="E9788" t="s">
        <v>364</v>
      </c>
      <c r="F9788">
        <v>0</v>
      </c>
      <c r="G9788">
        <v>100000</v>
      </c>
      <c r="H9788">
        <v>0</v>
      </c>
      <c r="I9788">
        <v>0</v>
      </c>
      <c r="J9788">
        <v>0</v>
      </c>
      <c r="K9788">
        <v>0.3</v>
      </c>
      <c r="L9788" t="s">
        <v>23</v>
      </c>
      <c r="M9788" s="3">
        <v>30000</v>
      </c>
      <c r="N9788" s="2" t="str">
        <f>VLOOKUP(Tabla1[[#This Row],[nemo]],'Nemos y clasificaciones'!$A$2:$B$5000,2,FALSE)</f>
        <v>INTEL CORPORATION</v>
      </c>
      <c r="O9788" s="3" t="str">
        <f>VLOOKUP(Tabla1[[#This Row],[nemo]],'Nemos y clasificaciones'!$A$1:$C$3000,3,FALSE)</f>
        <v>Otros</v>
      </c>
      <c r="P9788" s="3"/>
      <c r="Q9788" s="3"/>
    </row>
    <row r="9789" spans="1:17" x14ac:dyDescent="0.25">
      <c r="A9789" t="s">
        <v>3529</v>
      </c>
      <c r="B9789" s="1">
        <v>43137</v>
      </c>
      <c r="C9789" s="1">
        <v>43160</v>
      </c>
      <c r="D9789" t="s">
        <v>21</v>
      </c>
      <c r="E9789" t="s">
        <v>364</v>
      </c>
      <c r="F9789">
        <v>0</v>
      </c>
      <c r="G9789">
        <v>100000</v>
      </c>
      <c r="H9789">
        <v>0</v>
      </c>
      <c r="I9789">
        <v>0</v>
      </c>
      <c r="J9789">
        <v>0</v>
      </c>
      <c r="K9789">
        <v>0.3</v>
      </c>
      <c r="L9789" t="s">
        <v>23</v>
      </c>
      <c r="M9789" s="3">
        <v>30000</v>
      </c>
      <c r="N9789" s="2" t="str">
        <f>VLOOKUP(Tabla1[[#This Row],[nemo]],'Nemos y clasificaciones'!$A$2:$B$5000,2,FALSE)</f>
        <v>INTEL CORPORATION</v>
      </c>
      <c r="O9789" s="3" t="str">
        <f>VLOOKUP(Tabla1[[#This Row],[nemo]],'Nemos y clasificaciones'!$A$1:$C$3000,3,FALSE)</f>
        <v>Otros</v>
      </c>
      <c r="P9789" s="3"/>
      <c r="Q9789" s="3"/>
    </row>
    <row r="9790" spans="1:17" x14ac:dyDescent="0.25">
      <c r="A9790" t="s">
        <v>8874</v>
      </c>
      <c r="B9790" s="1">
        <v>43045</v>
      </c>
      <c r="C9790" s="1">
        <v>43070</v>
      </c>
      <c r="D9790" t="s">
        <v>21</v>
      </c>
      <c r="E9790" t="s">
        <v>364</v>
      </c>
      <c r="F9790">
        <v>0</v>
      </c>
      <c r="G9790">
        <v>100000</v>
      </c>
      <c r="H9790">
        <v>0</v>
      </c>
      <c r="I9790">
        <v>0</v>
      </c>
      <c r="J9790">
        <v>0</v>
      </c>
      <c r="K9790">
        <v>0.27300000000000002</v>
      </c>
      <c r="L9790" t="s">
        <v>23</v>
      </c>
      <c r="M9790" s="3">
        <v>27300</v>
      </c>
      <c r="N9790" s="2" t="str">
        <f>VLOOKUP(Tabla1[[#This Row],[nemo]],'Nemos y clasificaciones'!$A$2:$B$5000,2,FALSE)</f>
        <v>INTEL CORPORATION</v>
      </c>
      <c r="O9790" s="3" t="str">
        <f>VLOOKUP(Tabla1[[#This Row],[nemo]],'Nemos y clasificaciones'!$A$1:$C$3000,3,FALSE)</f>
        <v>Otros</v>
      </c>
      <c r="P9790" s="3"/>
      <c r="Q9790" s="3"/>
    </row>
    <row r="9791" spans="1:17" x14ac:dyDescent="0.25">
      <c r="A9791" t="s">
        <v>8874</v>
      </c>
      <c r="B9791" s="1">
        <v>42950</v>
      </c>
      <c r="C9791" s="1">
        <v>42979</v>
      </c>
      <c r="D9791" t="s">
        <v>21</v>
      </c>
      <c r="E9791" t="s">
        <v>364</v>
      </c>
      <c r="F9791">
        <v>0</v>
      </c>
      <c r="G9791">
        <v>100000</v>
      </c>
      <c r="H9791">
        <v>0</v>
      </c>
      <c r="I9791">
        <v>0</v>
      </c>
      <c r="J9791">
        <v>0</v>
      </c>
      <c r="K9791">
        <v>0.27300000000000002</v>
      </c>
      <c r="L9791" t="s">
        <v>23</v>
      </c>
      <c r="M9791" s="3">
        <v>27300</v>
      </c>
      <c r="N9791" s="2" t="str">
        <f>VLOOKUP(Tabla1[[#This Row],[nemo]],'Nemos y clasificaciones'!$A$2:$B$5000,2,FALSE)</f>
        <v>INTEL CORPORATION</v>
      </c>
      <c r="O9791" s="3" t="str">
        <f>VLOOKUP(Tabla1[[#This Row],[nemo]],'Nemos y clasificaciones'!$A$1:$C$3000,3,FALSE)</f>
        <v>Otros</v>
      </c>
      <c r="P9791" s="3"/>
      <c r="Q9791" s="3"/>
    </row>
    <row r="9792" spans="1:17" x14ac:dyDescent="0.25">
      <c r="A9792" t="s">
        <v>8874</v>
      </c>
      <c r="B9792" s="1">
        <v>42858</v>
      </c>
      <c r="C9792" s="1">
        <v>42887</v>
      </c>
      <c r="D9792" t="s">
        <v>21</v>
      </c>
      <c r="E9792" t="s">
        <v>364</v>
      </c>
      <c r="F9792">
        <v>0</v>
      </c>
      <c r="G9792">
        <v>100000</v>
      </c>
      <c r="H9792">
        <v>0</v>
      </c>
      <c r="I9792">
        <v>0</v>
      </c>
      <c r="J9792">
        <v>0</v>
      </c>
      <c r="K9792">
        <v>0.27300000000000002</v>
      </c>
      <c r="L9792" t="s">
        <v>23</v>
      </c>
      <c r="M9792" s="3">
        <v>27300</v>
      </c>
      <c r="N9792" s="2" t="str">
        <f>VLOOKUP(Tabla1[[#This Row],[nemo]],'Nemos y clasificaciones'!$A$2:$B$5000,2,FALSE)</f>
        <v>INTEL CORPORATION</v>
      </c>
      <c r="O9792" s="3" t="str">
        <f>VLOOKUP(Tabla1[[#This Row],[nemo]],'Nemos y clasificaciones'!$A$1:$C$3000,3,FALSE)</f>
        <v>Otros</v>
      </c>
      <c r="P9792" s="3"/>
      <c r="Q9792" s="3"/>
    </row>
    <row r="9793" spans="1:19" x14ac:dyDescent="0.25">
      <c r="A9793" t="s">
        <v>5862</v>
      </c>
      <c r="B9793" s="1">
        <v>42769</v>
      </c>
      <c r="C9793" s="1">
        <v>42795</v>
      </c>
      <c r="D9793" t="s">
        <v>21</v>
      </c>
      <c r="E9793" t="s">
        <v>364</v>
      </c>
      <c r="F9793">
        <v>0</v>
      </c>
      <c r="G9793">
        <v>100000</v>
      </c>
      <c r="H9793">
        <v>0</v>
      </c>
      <c r="I9793">
        <v>0</v>
      </c>
      <c r="J9793">
        <v>0</v>
      </c>
      <c r="K9793">
        <v>0.26</v>
      </c>
      <c r="L9793" t="s">
        <v>23</v>
      </c>
      <c r="M9793" s="3">
        <v>26000</v>
      </c>
      <c r="N9793" s="2" t="str">
        <f>VLOOKUP(Tabla1[[#This Row],[nemo]],'Nemos y clasificaciones'!$A$2:$B$5000,2,FALSE)</f>
        <v>INTEL CORPORATION</v>
      </c>
      <c r="O9793" s="3" t="str">
        <f>VLOOKUP(Tabla1[[#This Row],[nemo]],'Nemos y clasificaciones'!$A$1:$C$3000,3,FALSE)</f>
        <v>Otros</v>
      </c>
      <c r="P9793" s="3"/>
      <c r="Q9793" s="3"/>
    </row>
    <row r="9794" spans="1:19" x14ac:dyDescent="0.25">
      <c r="A9794" t="s">
        <v>5862</v>
      </c>
      <c r="B9794" s="1">
        <v>42677</v>
      </c>
      <c r="C9794" s="1">
        <v>42705</v>
      </c>
      <c r="D9794" t="s">
        <v>21</v>
      </c>
      <c r="E9794" t="s">
        <v>364</v>
      </c>
      <c r="F9794">
        <v>0</v>
      </c>
      <c r="G9794">
        <v>100000</v>
      </c>
      <c r="H9794">
        <v>0</v>
      </c>
      <c r="I9794">
        <v>0</v>
      </c>
      <c r="J9794">
        <v>0</v>
      </c>
      <c r="K9794">
        <v>0.26</v>
      </c>
      <c r="L9794" t="s">
        <v>23</v>
      </c>
      <c r="M9794" s="3">
        <v>26000</v>
      </c>
      <c r="N9794" s="2" t="str">
        <f>VLOOKUP(Tabla1[[#This Row],[nemo]],'Nemos y clasificaciones'!$A$2:$B$5000,2,FALSE)</f>
        <v>INTEL CORPORATION</v>
      </c>
      <c r="O9794" s="3" t="str">
        <f>VLOOKUP(Tabla1[[#This Row],[nemo]],'Nemos y clasificaciones'!$A$1:$C$3000,3,FALSE)</f>
        <v>Otros</v>
      </c>
      <c r="P9794" s="3"/>
      <c r="Q9794" s="3"/>
    </row>
    <row r="9795" spans="1:19" x14ac:dyDescent="0.25">
      <c r="A9795" t="s">
        <v>5862</v>
      </c>
      <c r="B9795" s="1">
        <v>42585</v>
      </c>
      <c r="C9795" s="1">
        <v>42614</v>
      </c>
      <c r="D9795" t="s">
        <v>21</v>
      </c>
      <c r="E9795" t="s">
        <v>364</v>
      </c>
      <c r="F9795">
        <v>0</v>
      </c>
      <c r="G9795">
        <v>100000</v>
      </c>
      <c r="H9795">
        <v>0</v>
      </c>
      <c r="I9795">
        <v>0</v>
      </c>
      <c r="J9795">
        <v>0</v>
      </c>
      <c r="K9795">
        <v>0.26</v>
      </c>
      <c r="L9795" t="s">
        <v>23</v>
      </c>
      <c r="M9795" s="3">
        <v>26000</v>
      </c>
      <c r="N9795" s="2" t="str">
        <f>VLOOKUP(Tabla1[[#This Row],[nemo]],'Nemos y clasificaciones'!$A$2:$B$5000,2,FALSE)</f>
        <v>INTEL CORPORATION</v>
      </c>
      <c r="O9795" s="3" t="str">
        <f>VLOOKUP(Tabla1[[#This Row],[nemo]],'Nemos y clasificaciones'!$A$1:$C$3000,3,FALSE)</f>
        <v>Otros</v>
      </c>
      <c r="P9795" s="3"/>
      <c r="Q9795" s="3"/>
    </row>
    <row r="9796" spans="1:19" x14ac:dyDescent="0.25">
      <c r="A9796" t="s">
        <v>5862</v>
      </c>
      <c r="B9796" s="1">
        <v>42494</v>
      </c>
      <c r="C9796" s="1">
        <v>42522</v>
      </c>
      <c r="D9796" t="s">
        <v>21</v>
      </c>
      <c r="E9796" t="s">
        <v>364</v>
      </c>
      <c r="F9796">
        <v>0</v>
      </c>
      <c r="G9796">
        <v>100000</v>
      </c>
      <c r="H9796">
        <v>0</v>
      </c>
      <c r="I9796">
        <v>0</v>
      </c>
      <c r="J9796">
        <v>0</v>
      </c>
      <c r="K9796">
        <v>0.26</v>
      </c>
      <c r="L9796" t="s">
        <v>23</v>
      </c>
      <c r="M9796" s="3">
        <v>26000</v>
      </c>
      <c r="N9796" s="2" t="str">
        <f>VLOOKUP(Tabla1[[#This Row],[nemo]],'Nemos y clasificaciones'!$A$2:$B$5000,2,FALSE)</f>
        <v>INTEL CORPORATION</v>
      </c>
      <c r="O9796" s="3" t="str">
        <f>VLOOKUP(Tabla1[[#This Row],[nemo]],'Nemos y clasificaciones'!$A$1:$C$3000,3,FALSE)</f>
        <v>Otros</v>
      </c>
      <c r="P9796" s="3"/>
      <c r="Q9796" s="3"/>
    </row>
    <row r="9797" spans="1:19" x14ac:dyDescent="0.25">
      <c r="A9797" t="s">
        <v>5862</v>
      </c>
      <c r="B9797" s="1">
        <v>42403</v>
      </c>
      <c r="C9797" s="1">
        <v>42430</v>
      </c>
      <c r="D9797" t="s">
        <v>21</v>
      </c>
      <c r="E9797" t="s">
        <v>364</v>
      </c>
      <c r="F9797">
        <v>0</v>
      </c>
      <c r="G9797">
        <v>100000</v>
      </c>
      <c r="H9797">
        <v>0</v>
      </c>
      <c r="I9797">
        <v>0</v>
      </c>
      <c r="J9797">
        <v>0</v>
      </c>
      <c r="K9797">
        <v>0.26</v>
      </c>
      <c r="L9797" t="s">
        <v>23</v>
      </c>
      <c r="M9797" s="3">
        <v>26000</v>
      </c>
      <c r="N9797" s="2" t="str">
        <f>VLOOKUP(Tabla1[[#This Row],[nemo]],'Nemos y clasificaciones'!$A$2:$B$5000,2,FALSE)</f>
        <v>INTEL CORPORATION</v>
      </c>
      <c r="O9797" s="3" t="str">
        <f>VLOOKUP(Tabla1[[#This Row],[nemo]],'Nemos y clasificaciones'!$A$1:$C$3000,3,FALSE)</f>
        <v>Otros</v>
      </c>
      <c r="P9797" s="3"/>
      <c r="Q9797" s="3"/>
    </row>
    <row r="9798" spans="1:19" x14ac:dyDescent="0.25">
      <c r="A9798" t="s">
        <v>3303</v>
      </c>
      <c r="B9798" s="1">
        <v>42312</v>
      </c>
      <c r="C9798" s="1">
        <v>42339</v>
      </c>
      <c r="D9798" t="s">
        <v>21</v>
      </c>
      <c r="E9798" t="s">
        <v>364</v>
      </c>
      <c r="F9798">
        <v>0</v>
      </c>
      <c r="G9798">
        <v>100000</v>
      </c>
      <c r="H9798">
        <v>0</v>
      </c>
      <c r="I9798">
        <v>0</v>
      </c>
      <c r="J9798">
        <v>0</v>
      </c>
      <c r="K9798">
        <v>0.24</v>
      </c>
      <c r="L9798" t="s">
        <v>23</v>
      </c>
      <c r="M9798" s="3">
        <v>24000</v>
      </c>
      <c r="N9798" s="2" t="str">
        <f>VLOOKUP(Tabla1[[#This Row],[nemo]],'Nemos y clasificaciones'!$A$2:$B$5000,2,FALSE)</f>
        <v>INTEL CORPORATION</v>
      </c>
      <c r="O9798" s="3" t="str">
        <f>VLOOKUP(Tabla1[[#This Row],[nemo]],'Nemos y clasificaciones'!$A$1:$C$3000,3,FALSE)</f>
        <v>Otros</v>
      </c>
      <c r="P9798" s="3"/>
      <c r="Q9798" s="3"/>
    </row>
    <row r="9799" spans="1:19" x14ac:dyDescent="0.25">
      <c r="A9799" t="s">
        <v>3303</v>
      </c>
      <c r="B9799" s="1">
        <v>42221</v>
      </c>
      <c r="C9799" s="1">
        <v>42248</v>
      </c>
      <c r="D9799" t="s">
        <v>21</v>
      </c>
      <c r="E9799" t="s">
        <v>364</v>
      </c>
      <c r="F9799">
        <v>0</v>
      </c>
      <c r="G9799">
        <v>100000</v>
      </c>
      <c r="H9799">
        <v>0</v>
      </c>
      <c r="I9799">
        <v>0</v>
      </c>
      <c r="J9799">
        <v>0</v>
      </c>
      <c r="K9799">
        <v>0.24</v>
      </c>
      <c r="L9799" t="s">
        <v>23</v>
      </c>
      <c r="M9799" s="3">
        <v>24000</v>
      </c>
      <c r="N9799" s="2" t="str">
        <f>VLOOKUP(Tabla1[[#This Row],[nemo]],'Nemos y clasificaciones'!$A$2:$B$5000,2,FALSE)</f>
        <v>INTEL CORPORATION</v>
      </c>
      <c r="O9799" s="3" t="str">
        <f>VLOOKUP(Tabla1[[#This Row],[nemo]],'Nemos y clasificaciones'!$A$1:$C$3000,3,FALSE)</f>
        <v>Otros</v>
      </c>
      <c r="P9799" s="3"/>
      <c r="Q9799" s="3"/>
    </row>
    <row r="9800" spans="1:19" x14ac:dyDescent="0.25">
      <c r="A9800" t="s">
        <v>3303</v>
      </c>
      <c r="B9800" s="1">
        <v>42129</v>
      </c>
      <c r="C9800" s="1">
        <v>42156</v>
      </c>
      <c r="D9800" t="s">
        <v>21</v>
      </c>
      <c r="E9800" t="s">
        <v>364</v>
      </c>
      <c r="F9800">
        <v>0</v>
      </c>
      <c r="G9800">
        <v>100000</v>
      </c>
      <c r="H9800">
        <v>0</v>
      </c>
      <c r="I9800">
        <v>0</v>
      </c>
      <c r="J9800">
        <v>0</v>
      </c>
      <c r="K9800">
        <v>0.24</v>
      </c>
      <c r="L9800" t="s">
        <v>23</v>
      </c>
      <c r="M9800" s="3">
        <v>24000</v>
      </c>
      <c r="N9800" s="2" t="str">
        <f>VLOOKUP(Tabla1[[#This Row],[nemo]],'Nemos y clasificaciones'!$A$2:$B$5000,2,FALSE)</f>
        <v>INTEL CORPORATION</v>
      </c>
      <c r="O9800" s="3" t="str">
        <f>VLOOKUP(Tabla1[[#This Row],[nemo]],'Nemos y clasificaciones'!$A$1:$C$3000,3,FALSE)</f>
        <v>Otros</v>
      </c>
      <c r="P9800" s="3"/>
      <c r="Q9800" s="3"/>
    </row>
    <row r="9801" spans="1:19" x14ac:dyDescent="0.25">
      <c r="A9801" t="s">
        <v>3303</v>
      </c>
      <c r="B9801" s="1">
        <v>42039</v>
      </c>
      <c r="C9801" s="1">
        <v>42065</v>
      </c>
      <c r="D9801" t="s">
        <v>21</v>
      </c>
      <c r="E9801" t="s">
        <v>364</v>
      </c>
      <c r="F9801">
        <v>0</v>
      </c>
      <c r="G9801">
        <v>100000</v>
      </c>
      <c r="H9801">
        <v>0</v>
      </c>
      <c r="I9801">
        <v>0</v>
      </c>
      <c r="J9801">
        <v>0</v>
      </c>
      <c r="K9801">
        <v>0.24</v>
      </c>
      <c r="L9801" t="s">
        <v>23</v>
      </c>
      <c r="M9801" s="3">
        <v>24000</v>
      </c>
      <c r="N9801" s="2" t="str">
        <f>VLOOKUP(Tabla1[[#This Row],[nemo]],'Nemos y clasificaciones'!$A$2:$B$5000,2,FALSE)</f>
        <v>INTEL CORPORATION</v>
      </c>
      <c r="O9801" s="3" t="str">
        <f>VLOOKUP(Tabla1[[#This Row],[nemo]],'Nemos y clasificaciones'!$A$1:$C$3000,3,FALSE)</f>
        <v>Otros</v>
      </c>
      <c r="P9801" s="3"/>
      <c r="Q9801" s="3"/>
    </row>
    <row r="9802" spans="1:19" x14ac:dyDescent="0.25">
      <c r="A9802" t="s">
        <v>5354</v>
      </c>
      <c r="B9802" s="1">
        <v>43775</v>
      </c>
      <c r="C9802" s="1">
        <v>43801</v>
      </c>
      <c r="D9802" t="s">
        <v>21</v>
      </c>
      <c r="E9802" t="s">
        <v>364</v>
      </c>
      <c r="F9802">
        <v>0</v>
      </c>
      <c r="G9802">
        <v>100000</v>
      </c>
      <c r="H9802">
        <v>0</v>
      </c>
      <c r="I9802">
        <v>0</v>
      </c>
      <c r="J9802">
        <v>0</v>
      </c>
      <c r="K9802">
        <v>0.221</v>
      </c>
      <c r="L9802" t="s">
        <v>23</v>
      </c>
      <c r="M9802" s="3">
        <v>22100</v>
      </c>
      <c r="N9802" s="2" t="str">
        <f>VLOOKUP(Tabla1[[#This Row],[nemo]],'Nemos y clasificaciones'!$A$2:$B$5000,2,FALSE)</f>
        <v>INTEL CORPORATION</v>
      </c>
      <c r="O9802" s="3" t="str">
        <f>VLOOKUP(Tabla1[[#This Row],[nemo]],'Nemos y clasificaciones'!$A$1:$C$3000,3,FALSE)</f>
        <v>Otros</v>
      </c>
      <c r="P9802" s="3"/>
      <c r="Q9802" s="3"/>
    </row>
    <row r="9803" spans="1:19" x14ac:dyDescent="0.25">
      <c r="A9803" t="s">
        <v>11434</v>
      </c>
      <c r="B9803" s="1">
        <v>42179</v>
      </c>
      <c r="C9803" s="1">
        <v>42186</v>
      </c>
      <c r="D9803" t="s">
        <v>14</v>
      </c>
      <c r="E9803" t="s">
        <v>4760</v>
      </c>
      <c r="F9803">
        <v>0</v>
      </c>
      <c r="G9803">
        <v>340358194234</v>
      </c>
      <c r="H9803">
        <v>0</v>
      </c>
      <c r="I9803">
        <v>0</v>
      </c>
      <c r="J9803">
        <v>0</v>
      </c>
      <c r="K9803">
        <v>0.70499999999999996</v>
      </c>
      <c r="L9803" t="s">
        <v>23</v>
      </c>
      <c r="M9803" s="2">
        <v>239952526934.97</v>
      </c>
      <c r="N9803" s="2" t="str">
        <f>VLOOKUP(Tabla1[[#This Row],[nemo]],'Nemos y clasificaciones'!$A$2:$B$5000,2,FALSE)</f>
        <v>ITAU CORPBANCA</v>
      </c>
      <c r="O9803" s="2" t="str">
        <f>VLOOKUP(Tabla1[[#This Row],[nemo]],'Nemos y clasificaciones'!$A$1:$C$3000,3,FALSE)</f>
        <v>Servicios financieros</v>
      </c>
      <c r="P9803" s="2"/>
      <c r="Q9803" s="2"/>
      <c r="S9803" s="2"/>
    </row>
    <row r="9804" spans="1:19" x14ac:dyDescent="0.25">
      <c r="A9804" t="s">
        <v>4759</v>
      </c>
      <c r="B9804" s="1">
        <v>43903</v>
      </c>
      <c r="C9804" s="1">
        <v>43909</v>
      </c>
      <c r="D9804" t="s">
        <v>14</v>
      </c>
      <c r="E9804" t="s">
        <v>4760</v>
      </c>
      <c r="F9804">
        <v>0</v>
      </c>
      <c r="G9804">
        <v>512406760091</v>
      </c>
      <c r="H9804">
        <v>0</v>
      </c>
      <c r="I9804">
        <v>0</v>
      </c>
      <c r="J9804">
        <v>0</v>
      </c>
      <c r="K9804">
        <v>0.248</v>
      </c>
      <c r="L9804" t="s">
        <v>23</v>
      </c>
      <c r="M9804" s="2">
        <v>127076876502.56799</v>
      </c>
      <c r="N9804" s="2" t="str">
        <f>VLOOKUP(Tabla1[[#This Row],[nemo]],'Nemos y clasificaciones'!$A$2:$B$5000,2,FALSE)</f>
        <v>ITAU CORPBANCA</v>
      </c>
      <c r="O9804" s="2" t="str">
        <f>VLOOKUP(Tabla1[[#This Row],[nemo]],'Nemos y clasificaciones'!$A$1:$C$3000,3,FALSE)</f>
        <v>Servicios financieros</v>
      </c>
      <c r="P9804" s="2"/>
      <c r="Q9804" s="2"/>
    </row>
    <row r="9805" spans="1:19" x14ac:dyDescent="0.25">
      <c r="A9805" t="s">
        <v>11923</v>
      </c>
      <c r="B9805" s="1">
        <v>42069</v>
      </c>
      <c r="C9805" s="1">
        <v>42075</v>
      </c>
      <c r="D9805" t="s">
        <v>14</v>
      </c>
      <c r="E9805" t="s">
        <v>4760</v>
      </c>
      <c r="F9805">
        <v>0</v>
      </c>
      <c r="G9805">
        <v>340358194234</v>
      </c>
      <c r="H9805">
        <v>0</v>
      </c>
      <c r="I9805">
        <v>0</v>
      </c>
      <c r="J9805">
        <v>0</v>
      </c>
      <c r="K9805">
        <v>0.33200000000000002</v>
      </c>
      <c r="L9805" t="s">
        <v>23</v>
      </c>
      <c r="M9805" s="2">
        <v>112998920485.688</v>
      </c>
      <c r="N9805" s="2" t="str">
        <f>VLOOKUP(Tabla1[[#This Row],[nemo]],'Nemos y clasificaciones'!$A$2:$B$5000,2,FALSE)</f>
        <v>ITAU CORPBANCA</v>
      </c>
      <c r="O9805" s="2" t="str">
        <f>VLOOKUP(Tabla1[[#This Row],[nemo]],'Nemos y clasificaciones'!$A$1:$C$3000,3,FALSE)</f>
        <v>Servicios financieros</v>
      </c>
      <c r="P9805" s="2"/>
      <c r="Q9805" s="2"/>
    </row>
    <row r="9806" spans="1:19" x14ac:dyDescent="0.25">
      <c r="A9806" t="s">
        <v>10890</v>
      </c>
      <c r="B9806" s="1">
        <v>42434</v>
      </c>
      <c r="C9806" s="1">
        <v>42440</v>
      </c>
      <c r="D9806" t="s">
        <v>14</v>
      </c>
      <c r="E9806" t="s">
        <v>4760</v>
      </c>
      <c r="F9806">
        <v>0</v>
      </c>
      <c r="G9806">
        <v>340358194234</v>
      </c>
      <c r="H9806">
        <v>0</v>
      </c>
      <c r="I9806">
        <v>0</v>
      </c>
      <c r="J9806">
        <v>0</v>
      </c>
      <c r="K9806">
        <v>0.30599999999999999</v>
      </c>
      <c r="L9806" t="s">
        <v>23</v>
      </c>
      <c r="M9806" s="2">
        <v>104149607435.604</v>
      </c>
      <c r="N9806" s="2" t="str">
        <f>VLOOKUP(Tabla1[[#This Row],[nemo]],'Nemos y clasificaciones'!$A$2:$B$5000,2,FALSE)</f>
        <v>ITAU CORPBANCA</v>
      </c>
      <c r="O9806" s="2" t="str">
        <f>VLOOKUP(Tabla1[[#This Row],[nemo]],'Nemos y clasificaciones'!$A$1:$C$3000,3,FALSE)</f>
        <v>Servicios financieros</v>
      </c>
      <c r="P9806" s="2"/>
      <c r="Q9806" s="2"/>
    </row>
    <row r="9807" spans="1:19" x14ac:dyDescent="0.25">
      <c r="A9807" t="s">
        <v>6823</v>
      </c>
      <c r="B9807" s="1">
        <v>43537</v>
      </c>
      <c r="C9807" s="1">
        <v>43543</v>
      </c>
      <c r="D9807" t="s">
        <v>14</v>
      </c>
      <c r="E9807" t="s">
        <v>4760</v>
      </c>
      <c r="F9807">
        <v>0</v>
      </c>
      <c r="G9807">
        <v>512406760091</v>
      </c>
      <c r="H9807">
        <v>0</v>
      </c>
      <c r="I9807">
        <v>0</v>
      </c>
      <c r="J9807">
        <v>0</v>
      </c>
      <c r="K9807">
        <v>0.10100000000000001</v>
      </c>
      <c r="L9807" t="s">
        <v>23</v>
      </c>
      <c r="M9807" s="2">
        <v>51753082769.191002</v>
      </c>
      <c r="N9807" s="2" t="str">
        <f>VLOOKUP(Tabla1[[#This Row],[nemo]],'Nemos y clasificaciones'!$A$2:$B$5000,2,FALSE)</f>
        <v>ITAU CORPBANCA</v>
      </c>
      <c r="O9807" s="2" t="str">
        <f>VLOOKUP(Tabla1[[#This Row],[nemo]],'Nemos y clasificaciones'!$A$1:$C$3000,3,FALSE)</f>
        <v>Servicios financieros</v>
      </c>
      <c r="P9807" s="2"/>
      <c r="Q9807" s="2"/>
    </row>
    <row r="9808" spans="1:19" x14ac:dyDescent="0.25">
      <c r="A9808" t="s">
        <v>8519</v>
      </c>
      <c r="B9808" s="1">
        <v>43180</v>
      </c>
      <c r="C9808" s="1">
        <v>43186</v>
      </c>
      <c r="D9808" t="s">
        <v>14</v>
      </c>
      <c r="E9808" t="s">
        <v>4760</v>
      </c>
      <c r="F9808">
        <v>0</v>
      </c>
      <c r="G9808">
        <v>512406760091</v>
      </c>
      <c r="H9808">
        <v>0</v>
      </c>
      <c r="I9808">
        <v>0</v>
      </c>
      <c r="J9808">
        <v>0</v>
      </c>
      <c r="K9808">
        <v>4.4999999999999998E-2</v>
      </c>
      <c r="L9808" t="s">
        <v>23</v>
      </c>
      <c r="M9808" s="2">
        <v>23058304204.095001</v>
      </c>
      <c r="N9808" s="2" t="str">
        <f>VLOOKUP(Tabla1[[#This Row],[nemo]],'Nemos y clasificaciones'!$A$2:$B$5000,2,FALSE)</f>
        <v>ITAU CORPBANCA</v>
      </c>
      <c r="O9808" s="2" t="str">
        <f>VLOOKUP(Tabla1[[#This Row],[nemo]],'Nemos y clasificaciones'!$A$1:$C$3000,3,FALSE)</f>
        <v>Servicios financieros</v>
      </c>
      <c r="P9808" s="2"/>
      <c r="Q9808" s="2"/>
    </row>
    <row r="9809" spans="1:17" x14ac:dyDescent="0.25">
      <c r="A9809" t="s">
        <v>9850</v>
      </c>
      <c r="B9809" s="1">
        <v>42815</v>
      </c>
      <c r="C9809" s="1">
        <v>42821</v>
      </c>
      <c r="D9809" t="s">
        <v>14</v>
      </c>
      <c r="E9809" t="s">
        <v>4760</v>
      </c>
      <c r="F9809">
        <v>0</v>
      </c>
      <c r="G9809">
        <v>512406760091</v>
      </c>
      <c r="H9809">
        <v>0</v>
      </c>
      <c r="I9809">
        <v>0</v>
      </c>
      <c r="J9809">
        <v>0</v>
      </c>
      <c r="K9809">
        <v>1E-3</v>
      </c>
      <c r="L9809" t="s">
        <v>23</v>
      </c>
      <c r="M9809" s="2">
        <v>512406760.09100002</v>
      </c>
      <c r="N9809" s="2" t="str">
        <f>VLOOKUP(Tabla1[[#This Row],[nemo]],'Nemos y clasificaciones'!$A$2:$B$5000,2,FALSE)</f>
        <v>ITAU CORPBANCA</v>
      </c>
      <c r="O9809" s="2" t="str">
        <f>VLOOKUP(Tabla1[[#This Row],[nemo]],'Nemos y clasificaciones'!$A$1:$C$3000,3,FALSE)</f>
        <v>Servicios financieros</v>
      </c>
      <c r="P9809" s="2"/>
      <c r="Q9809" s="2"/>
    </row>
    <row r="9810" spans="1:17" x14ac:dyDescent="0.25">
      <c r="A9810" t="s">
        <v>2340</v>
      </c>
      <c r="B9810" s="1">
        <v>44280</v>
      </c>
      <c r="C9810" s="1">
        <v>44286</v>
      </c>
      <c r="D9810" t="s">
        <v>21</v>
      </c>
      <c r="E9810" t="s">
        <v>1329</v>
      </c>
      <c r="F9810">
        <v>0</v>
      </c>
      <c r="G9810">
        <v>100000</v>
      </c>
      <c r="H9810">
        <v>0</v>
      </c>
      <c r="I9810">
        <v>0</v>
      </c>
      <c r="J9810">
        <v>0</v>
      </c>
      <c r="K9810">
        <v>7.8E-2</v>
      </c>
      <c r="L9810" t="s">
        <v>23</v>
      </c>
      <c r="M9810" s="4">
        <v>7800</v>
      </c>
      <c r="N9810" s="2" t="str">
        <f>VLOOKUP(Tabla1[[#This Row],[nemo]],'Nemos y clasificaciones'!$A$2:$B$5000,2,FALSE)</f>
        <v>ISHARES U.S. HOME CONSTRUCTION ETF</v>
      </c>
      <c r="O9810" s="4" t="str">
        <f>VLOOKUP(Tabla1[[#This Row],[nemo]],'Nemos y clasificaciones'!$A$1:$C$3000,3,FALSE)</f>
        <v>ETF</v>
      </c>
      <c r="P9810" s="4"/>
      <c r="Q9810" s="4"/>
    </row>
    <row r="9811" spans="1:17" x14ac:dyDescent="0.25">
      <c r="A9811" t="s">
        <v>2955</v>
      </c>
      <c r="B9811" s="1">
        <v>44179</v>
      </c>
      <c r="C9811" s="1">
        <v>44183</v>
      </c>
      <c r="D9811" t="s">
        <v>21</v>
      </c>
      <c r="E9811" t="s">
        <v>1329</v>
      </c>
      <c r="F9811">
        <v>0</v>
      </c>
      <c r="G9811">
        <v>100000</v>
      </c>
      <c r="H9811">
        <v>0</v>
      </c>
      <c r="I9811">
        <v>0</v>
      </c>
      <c r="J9811">
        <v>0</v>
      </c>
      <c r="K9811">
        <v>7.6999999999999999E-2</v>
      </c>
      <c r="L9811" t="s">
        <v>23</v>
      </c>
      <c r="M9811" s="4">
        <v>7700</v>
      </c>
      <c r="N9811" s="2" t="str">
        <f>VLOOKUP(Tabla1[[#This Row],[nemo]],'Nemos y clasificaciones'!$A$2:$B$5000,2,FALSE)</f>
        <v>ISHARES U.S. HOME CONSTRUCTION ETF</v>
      </c>
      <c r="O9811" s="4" t="str">
        <f>VLOOKUP(Tabla1[[#This Row],[nemo]],'Nemos y clasificaciones'!$A$1:$C$3000,3,FALSE)</f>
        <v>ETF</v>
      </c>
      <c r="P9811" s="4"/>
      <c r="Q9811" s="4"/>
    </row>
    <row r="9812" spans="1:17" x14ac:dyDescent="0.25">
      <c r="A9812" t="s">
        <v>4690</v>
      </c>
      <c r="B9812" s="1">
        <v>43915</v>
      </c>
      <c r="C9812" s="1">
        <v>43921</v>
      </c>
      <c r="D9812" t="s">
        <v>21</v>
      </c>
      <c r="E9812" t="s">
        <v>1329</v>
      </c>
      <c r="F9812">
        <v>0</v>
      </c>
      <c r="G9812">
        <v>100000</v>
      </c>
      <c r="H9812">
        <v>0</v>
      </c>
      <c r="I9812">
        <v>0</v>
      </c>
      <c r="J9812">
        <v>0</v>
      </c>
      <c r="K9812">
        <v>7.6999999999999999E-2</v>
      </c>
      <c r="L9812" t="s">
        <v>23</v>
      </c>
      <c r="M9812" s="4">
        <v>7700</v>
      </c>
      <c r="N9812" s="2" t="str">
        <f>VLOOKUP(Tabla1[[#This Row],[nemo]],'Nemos y clasificaciones'!$A$2:$B$5000,2,FALSE)</f>
        <v>ISHARES U.S. HOME CONSTRUCTION ETF</v>
      </c>
      <c r="O9812" s="4" t="str">
        <f>VLOOKUP(Tabla1[[#This Row],[nemo]],'Nemos y clasificaciones'!$A$1:$C$3000,3,FALSE)</f>
        <v>ETF</v>
      </c>
      <c r="P9812" s="4"/>
      <c r="Q9812" s="4"/>
    </row>
    <row r="9813" spans="1:17" x14ac:dyDescent="0.25">
      <c r="A9813" t="s">
        <v>1328</v>
      </c>
      <c r="B9813" s="1">
        <v>44357</v>
      </c>
      <c r="C9813" s="1">
        <v>44363</v>
      </c>
      <c r="D9813" t="s">
        <v>21</v>
      </c>
      <c r="E9813" t="s">
        <v>1329</v>
      </c>
      <c r="F9813">
        <v>0</v>
      </c>
      <c r="G9813">
        <v>100000</v>
      </c>
      <c r="H9813">
        <v>0</v>
      </c>
      <c r="I9813">
        <v>0</v>
      </c>
      <c r="J9813">
        <v>0</v>
      </c>
      <c r="K9813">
        <v>7.0999999999999994E-2</v>
      </c>
      <c r="L9813" t="s">
        <v>23</v>
      </c>
      <c r="M9813" s="4">
        <v>7100</v>
      </c>
      <c r="N9813" s="2" t="str">
        <f>VLOOKUP(Tabla1[[#This Row],[nemo]],'Nemos y clasificaciones'!$A$2:$B$5000,2,FALSE)</f>
        <v>ISHARES U.S. HOME CONSTRUCTION ETF</v>
      </c>
      <c r="O9813" s="4" t="str">
        <f>VLOOKUP(Tabla1[[#This Row],[nemo]],'Nemos y clasificaciones'!$A$1:$C$3000,3,FALSE)</f>
        <v>ETF</v>
      </c>
      <c r="P9813" s="4"/>
      <c r="Q9813" s="4"/>
    </row>
    <row r="9814" spans="1:17" x14ac:dyDescent="0.25">
      <c r="A9814" t="s">
        <v>6782</v>
      </c>
      <c r="B9814" s="1">
        <v>43544</v>
      </c>
      <c r="C9814" s="1">
        <v>43550</v>
      </c>
      <c r="D9814" t="s">
        <v>21</v>
      </c>
      <c r="E9814" t="s">
        <v>1329</v>
      </c>
      <c r="F9814">
        <v>0</v>
      </c>
      <c r="G9814">
        <v>100000</v>
      </c>
      <c r="H9814">
        <v>0</v>
      </c>
      <c r="I9814">
        <v>0</v>
      </c>
      <c r="J9814">
        <v>0</v>
      </c>
      <c r="K9814">
        <v>6.2E-2</v>
      </c>
      <c r="L9814" t="s">
        <v>23</v>
      </c>
      <c r="M9814" s="4">
        <v>6200</v>
      </c>
      <c r="N9814" s="2" t="str">
        <f>VLOOKUP(Tabla1[[#This Row],[nemo]],'Nemos y clasificaciones'!$A$2:$B$5000,2,FALSE)</f>
        <v>ISHARES U.S. HOME CONSTRUCTION ETF</v>
      </c>
      <c r="O9814" s="4" t="str">
        <f>VLOOKUP(Tabla1[[#This Row],[nemo]],'Nemos y clasificaciones'!$A$1:$C$3000,3,FALSE)</f>
        <v>ETF</v>
      </c>
      <c r="P9814" s="4"/>
      <c r="Q9814" s="4"/>
    </row>
    <row r="9815" spans="1:17" x14ac:dyDescent="0.25">
      <c r="A9815" t="s">
        <v>7149</v>
      </c>
      <c r="B9815" s="1">
        <v>43451</v>
      </c>
      <c r="C9815" s="1">
        <v>43455</v>
      </c>
      <c r="D9815" t="s">
        <v>21</v>
      </c>
      <c r="E9815" t="s">
        <v>1329</v>
      </c>
      <c r="F9815">
        <v>0</v>
      </c>
      <c r="G9815">
        <v>100000</v>
      </c>
      <c r="H9815">
        <v>0</v>
      </c>
      <c r="I9815">
        <v>0</v>
      </c>
      <c r="J9815">
        <v>0</v>
      </c>
      <c r="K9815">
        <v>5.6000000000000001E-2</v>
      </c>
      <c r="L9815" t="s">
        <v>23</v>
      </c>
      <c r="M9815" s="4">
        <v>5600</v>
      </c>
      <c r="N9815" s="2" t="str">
        <f>VLOOKUP(Tabla1[[#This Row],[nemo]],'Nemos y clasificaciones'!$A$2:$B$5000,2,FALSE)</f>
        <v>ISHARES U.S. HOME CONSTRUCTION ETF</v>
      </c>
      <c r="O9815" s="4" t="str">
        <f>VLOOKUP(Tabla1[[#This Row],[nemo]],'Nemos y clasificaciones'!$A$1:$C$3000,3,FALSE)</f>
        <v>ETF</v>
      </c>
      <c r="P9815" s="4"/>
      <c r="Q9815" s="4"/>
    </row>
    <row r="9816" spans="1:17" x14ac:dyDescent="0.25">
      <c r="A9816" t="s">
        <v>5200</v>
      </c>
      <c r="B9816" s="1">
        <v>43815</v>
      </c>
      <c r="C9816" s="1">
        <v>43819</v>
      </c>
      <c r="D9816" t="s">
        <v>21</v>
      </c>
      <c r="E9816" t="s">
        <v>1329</v>
      </c>
      <c r="F9816">
        <v>0</v>
      </c>
      <c r="G9816">
        <v>100000</v>
      </c>
      <c r="H9816">
        <v>0</v>
      </c>
      <c r="I9816">
        <v>0</v>
      </c>
      <c r="J9816">
        <v>0</v>
      </c>
      <c r="K9816">
        <v>5.5E-2</v>
      </c>
      <c r="L9816" t="s">
        <v>23</v>
      </c>
      <c r="M9816" s="4">
        <v>5500</v>
      </c>
      <c r="N9816" s="2" t="str">
        <f>VLOOKUP(Tabla1[[#This Row],[nemo]],'Nemos y clasificaciones'!$A$2:$B$5000,2,FALSE)</f>
        <v>ISHARES U.S. HOME CONSTRUCTION ETF</v>
      </c>
      <c r="O9816" s="4" t="str">
        <f>VLOOKUP(Tabla1[[#This Row],[nemo]],'Nemos y clasificaciones'!$A$1:$C$3000,3,FALSE)</f>
        <v>ETF</v>
      </c>
      <c r="P9816" s="4"/>
      <c r="Q9816" s="4"/>
    </row>
    <row r="9817" spans="1:17" x14ac:dyDescent="0.25">
      <c r="A9817" t="s">
        <v>3948</v>
      </c>
      <c r="B9817" s="1">
        <v>43997</v>
      </c>
      <c r="C9817" s="1">
        <v>44001</v>
      </c>
      <c r="D9817" t="s">
        <v>21</v>
      </c>
      <c r="E9817" t="s">
        <v>1275</v>
      </c>
      <c r="F9817">
        <v>0</v>
      </c>
      <c r="G9817">
        <v>100000</v>
      </c>
      <c r="H9817">
        <v>0</v>
      </c>
      <c r="I9817">
        <v>0</v>
      </c>
      <c r="J9817">
        <v>0</v>
      </c>
      <c r="K9817">
        <v>0.505</v>
      </c>
      <c r="L9817" t="s">
        <v>23</v>
      </c>
      <c r="M9817" s="3">
        <v>50500</v>
      </c>
      <c r="N9817" s="2" t="str">
        <f>VLOOKUP(Tabla1[[#This Row],[nemo]],'Nemos y clasificaciones'!$A$2:$B$5000,2,FALSE)</f>
        <v>iShares MSCI ACWI ex U.S. ETF (ACWX)</v>
      </c>
      <c r="O9817" s="3" t="str">
        <f>VLOOKUP(Tabla1[[#This Row],[nemo]],'Nemos y clasificaciones'!$A$1:$C$3000,3,FALSE)</f>
        <v>ETF</v>
      </c>
      <c r="P9817" s="3"/>
      <c r="Q9817" s="3"/>
    </row>
    <row r="9818" spans="1:17" x14ac:dyDescent="0.25">
      <c r="A9818" t="s">
        <v>6024</v>
      </c>
      <c r="B9818" s="1">
        <v>43633</v>
      </c>
      <c r="C9818" s="1">
        <v>43637</v>
      </c>
      <c r="D9818" t="s">
        <v>21</v>
      </c>
      <c r="E9818" t="s">
        <v>1329</v>
      </c>
      <c r="F9818">
        <v>0</v>
      </c>
      <c r="G9818">
        <v>100000</v>
      </c>
      <c r="H9818">
        <v>0</v>
      </c>
      <c r="I9818">
        <v>0</v>
      </c>
      <c r="J9818">
        <v>0</v>
      </c>
      <c r="K9818">
        <v>5.5E-2</v>
      </c>
      <c r="L9818" t="s">
        <v>23</v>
      </c>
      <c r="M9818" s="4">
        <v>5500</v>
      </c>
      <c r="N9818" s="2" t="str">
        <f>VLOOKUP(Tabla1[[#This Row],[nemo]],'Nemos y clasificaciones'!$A$2:$B$5000,2,FALSE)</f>
        <v>ISHARES U.S. HOME CONSTRUCTION ETF</v>
      </c>
      <c r="O9818" s="4" t="str">
        <f>VLOOKUP(Tabla1[[#This Row],[nemo]],'Nemos y clasificaciones'!$A$1:$C$3000,3,FALSE)</f>
        <v>ETF</v>
      </c>
      <c r="P9818" s="4"/>
      <c r="Q9818" s="4"/>
    </row>
    <row r="9819" spans="1:17" x14ac:dyDescent="0.25">
      <c r="A9819" t="s">
        <v>3973</v>
      </c>
      <c r="B9819" s="1">
        <v>43997</v>
      </c>
      <c r="C9819" s="1">
        <v>44001</v>
      </c>
      <c r="D9819" t="s">
        <v>21</v>
      </c>
      <c r="E9819" t="s">
        <v>1329</v>
      </c>
      <c r="F9819">
        <v>0</v>
      </c>
      <c r="G9819">
        <v>100000</v>
      </c>
      <c r="H9819">
        <v>0</v>
      </c>
      <c r="I9819">
        <v>0</v>
      </c>
      <c r="J9819">
        <v>0</v>
      </c>
      <c r="K9819">
        <v>5.2999999999999999E-2</v>
      </c>
      <c r="L9819" t="s">
        <v>23</v>
      </c>
      <c r="M9819" s="4">
        <v>5300</v>
      </c>
      <c r="N9819" s="2" t="str">
        <f>VLOOKUP(Tabla1[[#This Row],[nemo]],'Nemos y clasificaciones'!$A$2:$B$5000,2,FALSE)</f>
        <v>ISHARES U.S. HOME CONSTRUCTION ETF</v>
      </c>
      <c r="O9819" s="4" t="str">
        <f>VLOOKUP(Tabla1[[#This Row],[nemo]],'Nemos y clasificaciones'!$A$1:$C$3000,3,FALSE)</f>
        <v>ETF</v>
      </c>
      <c r="P9819" s="4"/>
      <c r="Q9819" s="4"/>
    </row>
    <row r="9820" spans="1:17" x14ac:dyDescent="0.25">
      <c r="A9820" t="s">
        <v>3414</v>
      </c>
      <c r="B9820" s="1">
        <v>44097</v>
      </c>
      <c r="C9820" s="1">
        <v>44103</v>
      </c>
      <c r="D9820" t="s">
        <v>21</v>
      </c>
      <c r="E9820" t="s">
        <v>1329</v>
      </c>
      <c r="F9820">
        <v>0</v>
      </c>
      <c r="G9820">
        <v>100000</v>
      </c>
      <c r="H9820">
        <v>0</v>
      </c>
      <c r="I9820">
        <v>0</v>
      </c>
      <c r="J9820">
        <v>0</v>
      </c>
      <c r="K9820">
        <v>5.0999999999999997E-2</v>
      </c>
      <c r="L9820" t="s">
        <v>23</v>
      </c>
      <c r="M9820" s="4">
        <v>5100</v>
      </c>
      <c r="N9820" s="2" t="str">
        <f>VLOOKUP(Tabla1[[#This Row],[nemo]],'Nemos y clasificaciones'!$A$2:$B$5000,2,FALSE)</f>
        <v>ISHARES U.S. HOME CONSTRUCTION ETF</v>
      </c>
      <c r="O9820" s="4" t="str">
        <f>VLOOKUP(Tabla1[[#This Row],[nemo]],'Nemos y clasificaciones'!$A$1:$C$3000,3,FALSE)</f>
        <v>ETF</v>
      </c>
      <c r="P9820" s="4"/>
      <c r="Q9820" s="4"/>
    </row>
    <row r="9821" spans="1:17" x14ac:dyDescent="0.25">
      <c r="A9821" t="s">
        <v>5570</v>
      </c>
      <c r="B9821" s="1">
        <v>43732</v>
      </c>
      <c r="C9821" s="1">
        <v>43738</v>
      </c>
      <c r="D9821" t="s">
        <v>21</v>
      </c>
      <c r="E9821" t="s">
        <v>1329</v>
      </c>
      <c r="F9821">
        <v>0</v>
      </c>
      <c r="G9821">
        <v>100000</v>
      </c>
      <c r="H9821">
        <v>0</v>
      </c>
      <c r="I9821">
        <v>0</v>
      </c>
      <c r="J9821">
        <v>0</v>
      </c>
      <c r="K9821">
        <v>0.05</v>
      </c>
      <c r="L9821" t="s">
        <v>23</v>
      </c>
      <c r="M9821" s="4">
        <v>5000</v>
      </c>
      <c r="N9821" s="2" t="str">
        <f>VLOOKUP(Tabla1[[#This Row],[nemo]],'Nemos y clasificaciones'!$A$2:$B$5000,2,FALSE)</f>
        <v>ISHARES U.S. HOME CONSTRUCTION ETF</v>
      </c>
      <c r="O9821" s="4" t="str">
        <f>VLOOKUP(Tabla1[[#This Row],[nemo]],'Nemos y clasificaciones'!$A$1:$C$3000,3,FALSE)</f>
        <v>ETF</v>
      </c>
      <c r="P9821" s="4"/>
      <c r="Q9821" s="4"/>
    </row>
    <row r="9822" spans="1:17" x14ac:dyDescent="0.25">
      <c r="A9822" t="s">
        <v>8466</v>
      </c>
      <c r="B9822" s="1">
        <v>43181</v>
      </c>
      <c r="C9822" s="1">
        <v>43187</v>
      </c>
      <c r="D9822" t="s">
        <v>21</v>
      </c>
      <c r="E9822" t="s">
        <v>1329</v>
      </c>
      <c r="F9822">
        <v>0</v>
      </c>
      <c r="G9822">
        <v>100000</v>
      </c>
      <c r="H9822">
        <v>0</v>
      </c>
      <c r="I9822">
        <v>0</v>
      </c>
      <c r="J9822">
        <v>0</v>
      </c>
      <c r="K9822">
        <v>4.8000000000000001E-2</v>
      </c>
      <c r="L9822" t="s">
        <v>23</v>
      </c>
      <c r="M9822" s="4">
        <v>4800</v>
      </c>
      <c r="N9822" s="2" t="str">
        <f>VLOOKUP(Tabla1[[#This Row],[nemo]],'Nemos y clasificaciones'!$A$2:$B$5000,2,FALSE)</f>
        <v>ISHARES U.S. HOME CONSTRUCTION ETF</v>
      </c>
      <c r="O9822" s="4" t="str">
        <f>VLOOKUP(Tabla1[[#This Row],[nemo]],'Nemos y clasificaciones'!$A$1:$C$3000,3,FALSE)</f>
        <v>ETF</v>
      </c>
      <c r="P9822" s="4"/>
      <c r="Q9822" s="4"/>
    </row>
    <row r="9823" spans="1:17" x14ac:dyDescent="0.25">
      <c r="A9823" t="s">
        <v>7691</v>
      </c>
      <c r="B9823" s="1">
        <v>43277</v>
      </c>
      <c r="C9823" s="1">
        <v>43284</v>
      </c>
      <c r="D9823" t="s">
        <v>21</v>
      </c>
      <c r="E9823" t="s">
        <v>1329</v>
      </c>
      <c r="F9823">
        <v>0</v>
      </c>
      <c r="G9823">
        <v>100000</v>
      </c>
      <c r="H9823">
        <v>0</v>
      </c>
      <c r="I9823">
        <v>0</v>
      </c>
      <c r="J9823">
        <v>0</v>
      </c>
      <c r="K9823">
        <v>4.5999999999999999E-2</v>
      </c>
      <c r="L9823" t="s">
        <v>23</v>
      </c>
      <c r="M9823" s="4">
        <v>4600</v>
      </c>
      <c r="N9823" s="2" t="str">
        <f>VLOOKUP(Tabla1[[#This Row],[nemo]],'Nemos y clasificaciones'!$A$2:$B$5000,2,FALSE)</f>
        <v>ISHARES U.S. HOME CONSTRUCTION ETF</v>
      </c>
      <c r="O9823" s="4" t="str">
        <f>VLOOKUP(Tabla1[[#This Row],[nemo]],'Nemos y clasificaciones'!$A$1:$C$3000,3,FALSE)</f>
        <v>ETF</v>
      </c>
      <c r="P9823" s="4"/>
      <c r="Q9823" s="4"/>
    </row>
    <row r="9824" spans="1:17" x14ac:dyDescent="0.25">
      <c r="A9824" t="s">
        <v>7413</v>
      </c>
      <c r="B9824" s="1">
        <v>43369</v>
      </c>
      <c r="C9824" s="1">
        <v>43378</v>
      </c>
      <c r="D9824" t="s">
        <v>21</v>
      </c>
      <c r="E9824" t="s">
        <v>1329</v>
      </c>
      <c r="F9824">
        <v>0</v>
      </c>
      <c r="G9824">
        <v>100000</v>
      </c>
      <c r="H9824">
        <v>0</v>
      </c>
      <c r="I9824">
        <v>0</v>
      </c>
      <c r="J9824">
        <v>0</v>
      </c>
      <c r="K9824">
        <v>4.1000000000000002E-2</v>
      </c>
      <c r="L9824" t="s">
        <v>23</v>
      </c>
      <c r="M9824" s="4">
        <v>4100</v>
      </c>
      <c r="N9824" s="2" t="str">
        <f>VLOOKUP(Tabla1[[#This Row],[nemo]],'Nemos y clasificaciones'!$A$2:$B$5000,2,FALSE)</f>
        <v>ISHARES U.S. HOME CONSTRUCTION ETF</v>
      </c>
      <c r="O9824" s="4" t="str">
        <f>VLOOKUP(Tabla1[[#This Row],[nemo]],'Nemos y clasificaciones'!$A$1:$C$3000,3,FALSE)</f>
        <v>ETF</v>
      </c>
      <c r="P9824" s="4"/>
      <c r="Q9824" s="4"/>
    </row>
    <row r="9825" spans="1:17" x14ac:dyDescent="0.25">
      <c r="A9825" t="s">
        <v>10854</v>
      </c>
      <c r="B9825" s="1">
        <v>42452</v>
      </c>
      <c r="C9825" s="1">
        <v>42459</v>
      </c>
      <c r="D9825" t="s">
        <v>21</v>
      </c>
      <c r="E9825" t="s">
        <v>1329</v>
      </c>
      <c r="F9825">
        <v>0</v>
      </c>
      <c r="G9825">
        <v>100000</v>
      </c>
      <c r="H9825">
        <v>0</v>
      </c>
      <c r="I9825">
        <v>0</v>
      </c>
      <c r="J9825">
        <v>0</v>
      </c>
      <c r="K9825">
        <v>3.4000000000000002E-2</v>
      </c>
      <c r="L9825" t="s">
        <v>23</v>
      </c>
      <c r="M9825" s="4">
        <v>3400</v>
      </c>
      <c r="N9825" s="2" t="str">
        <f>VLOOKUP(Tabla1[[#This Row],[nemo]],'Nemos y clasificaciones'!$A$2:$B$5000,2,FALSE)</f>
        <v>ISHARES U.S. HOME CONSTRUCTION ETF</v>
      </c>
      <c r="O9825" s="4" t="str">
        <f>VLOOKUP(Tabla1[[#This Row],[nemo]],'Nemos y clasificaciones'!$A$1:$C$3000,3,FALSE)</f>
        <v>ETF</v>
      </c>
      <c r="P9825" s="4"/>
      <c r="Q9825" s="4"/>
    </row>
    <row r="9826" spans="1:17" x14ac:dyDescent="0.25">
      <c r="A9826" t="s">
        <v>9829</v>
      </c>
      <c r="B9826" s="1">
        <v>42818</v>
      </c>
      <c r="C9826" s="1">
        <v>42824</v>
      </c>
      <c r="D9826" t="s">
        <v>21</v>
      </c>
      <c r="E9826" t="s">
        <v>1329</v>
      </c>
      <c r="F9826">
        <v>0</v>
      </c>
      <c r="G9826">
        <v>100000</v>
      </c>
      <c r="H9826">
        <v>0</v>
      </c>
      <c r="I9826">
        <v>0</v>
      </c>
      <c r="J9826">
        <v>0</v>
      </c>
      <c r="K9826">
        <v>3.3000000000000002E-2</v>
      </c>
      <c r="L9826" t="s">
        <v>23</v>
      </c>
      <c r="M9826" s="4">
        <v>3300</v>
      </c>
      <c r="N9826" s="2" t="str">
        <f>VLOOKUP(Tabla1[[#This Row],[nemo]],'Nemos y clasificaciones'!$A$2:$B$5000,2,FALSE)</f>
        <v>ISHARES U.S. HOME CONSTRUCTION ETF</v>
      </c>
      <c r="O9826" s="4" t="str">
        <f>VLOOKUP(Tabla1[[#This Row],[nemo]],'Nemos y clasificaciones'!$A$1:$C$3000,3,FALSE)</f>
        <v>ETF</v>
      </c>
      <c r="P9826" s="4"/>
      <c r="Q9826" s="4"/>
    </row>
    <row r="9827" spans="1:17" x14ac:dyDescent="0.25">
      <c r="A9827" t="s">
        <v>9035</v>
      </c>
      <c r="B9827" s="1">
        <v>43004</v>
      </c>
      <c r="C9827" s="1">
        <v>43007</v>
      </c>
      <c r="D9827" t="s">
        <v>21</v>
      </c>
      <c r="E9827" t="s">
        <v>1329</v>
      </c>
      <c r="F9827">
        <v>0</v>
      </c>
      <c r="G9827">
        <v>100000</v>
      </c>
      <c r="H9827">
        <v>0</v>
      </c>
      <c r="I9827">
        <v>0</v>
      </c>
      <c r="J9827">
        <v>0</v>
      </c>
      <c r="K9827">
        <v>3.2000000000000001E-2</v>
      </c>
      <c r="L9827" t="s">
        <v>23</v>
      </c>
      <c r="M9827" s="4">
        <v>3200</v>
      </c>
      <c r="N9827" s="2" t="str">
        <f>VLOOKUP(Tabla1[[#This Row],[nemo]],'Nemos y clasificaciones'!$A$2:$B$5000,2,FALSE)</f>
        <v>ISHARES U.S. HOME CONSTRUCTION ETF</v>
      </c>
      <c r="O9827" s="4" t="str">
        <f>VLOOKUP(Tabla1[[#This Row],[nemo]],'Nemos y clasificaciones'!$A$1:$C$3000,3,FALSE)</f>
        <v>ETF</v>
      </c>
      <c r="P9827" s="4"/>
      <c r="Q9827" s="4"/>
    </row>
    <row r="9828" spans="1:17" x14ac:dyDescent="0.25">
      <c r="A9828" t="s">
        <v>9210</v>
      </c>
      <c r="B9828" s="1">
        <v>42913</v>
      </c>
      <c r="C9828" s="1">
        <v>42916</v>
      </c>
      <c r="D9828" t="s">
        <v>21</v>
      </c>
      <c r="E9828" t="s">
        <v>1329</v>
      </c>
      <c r="F9828">
        <v>0</v>
      </c>
      <c r="G9828">
        <v>100000</v>
      </c>
      <c r="H9828">
        <v>0</v>
      </c>
      <c r="I9828">
        <v>0</v>
      </c>
      <c r="J9828">
        <v>0</v>
      </c>
      <c r="K9828">
        <v>3.1E-2</v>
      </c>
      <c r="L9828" t="s">
        <v>23</v>
      </c>
      <c r="M9828" s="4">
        <v>3100</v>
      </c>
      <c r="N9828" s="2" t="str">
        <f>VLOOKUP(Tabla1[[#This Row],[nemo]],'Nemos y clasificaciones'!$A$2:$B$5000,2,FALSE)</f>
        <v>ISHARES U.S. HOME CONSTRUCTION ETF</v>
      </c>
      <c r="O9828" s="4" t="str">
        <f>VLOOKUP(Tabla1[[#This Row],[nemo]],'Nemos y clasificaciones'!$A$1:$C$3000,3,FALSE)</f>
        <v>ETF</v>
      </c>
      <c r="P9828" s="4"/>
      <c r="Q9828" s="4"/>
    </row>
    <row r="9829" spans="1:17" x14ac:dyDescent="0.25">
      <c r="A9829" t="s">
        <v>10048</v>
      </c>
      <c r="B9829" s="1">
        <v>42725</v>
      </c>
      <c r="C9829" s="1">
        <v>42732</v>
      </c>
      <c r="D9829" t="s">
        <v>21</v>
      </c>
      <c r="E9829" t="s">
        <v>1329</v>
      </c>
      <c r="F9829">
        <v>0</v>
      </c>
      <c r="G9829">
        <v>100000</v>
      </c>
      <c r="H9829">
        <v>0</v>
      </c>
      <c r="I9829">
        <v>0</v>
      </c>
      <c r="J9829">
        <v>0</v>
      </c>
      <c r="K9829">
        <v>3.1E-2</v>
      </c>
      <c r="L9829" t="s">
        <v>23</v>
      </c>
      <c r="M9829" s="4">
        <v>3100</v>
      </c>
      <c r="N9829" s="2" t="str">
        <f>VLOOKUP(Tabla1[[#This Row],[nemo]],'Nemos y clasificaciones'!$A$2:$B$5000,2,FALSE)</f>
        <v>ISHARES U.S. HOME CONSTRUCTION ETF</v>
      </c>
      <c r="O9829" s="4" t="str">
        <f>VLOOKUP(Tabla1[[#This Row],[nemo]],'Nemos y clasificaciones'!$A$1:$C$3000,3,FALSE)</f>
        <v>ETF</v>
      </c>
      <c r="P9829" s="4"/>
      <c r="Q9829" s="4"/>
    </row>
    <row r="9830" spans="1:17" x14ac:dyDescent="0.25">
      <c r="A9830" t="s">
        <v>12043</v>
      </c>
      <c r="B9830" s="1">
        <v>41997</v>
      </c>
      <c r="C9830" s="1">
        <v>42006</v>
      </c>
      <c r="D9830" t="s">
        <v>21</v>
      </c>
      <c r="E9830" t="s">
        <v>1329</v>
      </c>
      <c r="F9830">
        <v>0</v>
      </c>
      <c r="G9830">
        <v>100000</v>
      </c>
      <c r="H9830">
        <v>0</v>
      </c>
      <c r="I9830">
        <v>0</v>
      </c>
      <c r="J9830">
        <v>0</v>
      </c>
      <c r="K9830">
        <v>2.9000000000000001E-2</v>
      </c>
      <c r="L9830" t="s">
        <v>23</v>
      </c>
      <c r="M9830" s="4">
        <v>2900</v>
      </c>
      <c r="N9830" s="2" t="str">
        <f>VLOOKUP(Tabla1[[#This Row],[nemo]],'Nemos y clasificaciones'!$A$2:$B$5000,2,FALSE)</f>
        <v>ISHARES U.S. HOME CONSTRUCTION ETF</v>
      </c>
      <c r="O9830" s="4" t="str">
        <f>VLOOKUP(Tabla1[[#This Row],[nemo]],'Nemos y clasificaciones'!$A$1:$C$3000,3,FALSE)</f>
        <v>ETF</v>
      </c>
      <c r="P9830" s="4"/>
      <c r="Q9830" s="4"/>
    </row>
    <row r="9831" spans="1:17" x14ac:dyDescent="0.25">
      <c r="A9831" t="s">
        <v>10413</v>
      </c>
      <c r="B9831" s="1">
        <v>42542</v>
      </c>
      <c r="C9831" s="1">
        <v>42549</v>
      </c>
      <c r="D9831" t="s">
        <v>21</v>
      </c>
      <c r="E9831" t="s">
        <v>1329</v>
      </c>
      <c r="F9831">
        <v>0</v>
      </c>
      <c r="G9831">
        <v>100000</v>
      </c>
      <c r="H9831">
        <v>0</v>
      </c>
      <c r="I9831">
        <v>0</v>
      </c>
      <c r="J9831">
        <v>0</v>
      </c>
      <c r="K9831">
        <v>2.8000000000000001E-2</v>
      </c>
      <c r="L9831" t="s">
        <v>23</v>
      </c>
      <c r="M9831" s="4">
        <v>2800</v>
      </c>
      <c r="N9831" s="2" t="str">
        <f>VLOOKUP(Tabla1[[#This Row],[nemo]],'Nemos y clasificaciones'!$A$2:$B$5000,2,FALSE)</f>
        <v>ISHARES U.S. HOME CONSTRUCTION ETF</v>
      </c>
      <c r="O9831" s="4" t="str">
        <f>VLOOKUP(Tabla1[[#This Row],[nemo]],'Nemos y clasificaciones'!$A$1:$C$3000,3,FALSE)</f>
        <v>ETF</v>
      </c>
      <c r="P9831" s="4"/>
      <c r="Q9831" s="4"/>
    </row>
    <row r="9832" spans="1:17" x14ac:dyDescent="0.25">
      <c r="A9832" t="s">
        <v>10999</v>
      </c>
      <c r="B9832" s="1">
        <v>42362</v>
      </c>
      <c r="C9832" s="1">
        <v>42369</v>
      </c>
      <c r="D9832" t="s">
        <v>21</v>
      </c>
      <c r="E9832" t="s">
        <v>1329</v>
      </c>
      <c r="F9832">
        <v>0</v>
      </c>
      <c r="G9832">
        <v>100000</v>
      </c>
      <c r="H9832">
        <v>0</v>
      </c>
      <c r="I9832">
        <v>0</v>
      </c>
      <c r="J9832">
        <v>0</v>
      </c>
      <c r="K9832">
        <v>2.8000000000000001E-2</v>
      </c>
      <c r="L9832" t="s">
        <v>23</v>
      </c>
      <c r="M9832" s="4">
        <v>2800</v>
      </c>
      <c r="N9832" s="2" t="str">
        <f>VLOOKUP(Tabla1[[#This Row],[nemo]],'Nemos y clasificaciones'!$A$2:$B$5000,2,FALSE)</f>
        <v>ISHARES U.S. HOME CONSTRUCTION ETF</v>
      </c>
      <c r="O9832" s="4" t="str">
        <f>VLOOKUP(Tabla1[[#This Row],[nemo]],'Nemos y clasificaciones'!$A$1:$C$3000,3,FALSE)</f>
        <v>ETF</v>
      </c>
      <c r="P9832" s="4"/>
      <c r="Q9832" s="4"/>
    </row>
    <row r="9833" spans="1:17" x14ac:dyDescent="0.25">
      <c r="A9833" t="s">
        <v>8769</v>
      </c>
      <c r="B9833" s="1">
        <v>43088</v>
      </c>
      <c r="C9833" s="1">
        <v>43095</v>
      </c>
      <c r="D9833" t="s">
        <v>21</v>
      </c>
      <c r="E9833" t="s">
        <v>1329</v>
      </c>
      <c r="F9833">
        <v>0</v>
      </c>
      <c r="G9833">
        <v>100000</v>
      </c>
      <c r="H9833">
        <v>0</v>
      </c>
      <c r="I9833">
        <v>0</v>
      </c>
      <c r="J9833">
        <v>0</v>
      </c>
      <c r="K9833">
        <v>2.5000000000000001E-2</v>
      </c>
      <c r="L9833" t="s">
        <v>23</v>
      </c>
      <c r="M9833" s="4">
        <v>2500</v>
      </c>
      <c r="N9833" s="2" t="str">
        <f>VLOOKUP(Tabla1[[#This Row],[nemo]],'Nemos y clasificaciones'!$A$2:$B$5000,2,FALSE)</f>
        <v>ISHARES U.S. HOME CONSTRUCTION ETF</v>
      </c>
      <c r="O9833" s="4" t="str">
        <f>VLOOKUP(Tabla1[[#This Row],[nemo]],'Nemos y clasificaciones'!$A$1:$C$3000,3,FALSE)</f>
        <v>ETF</v>
      </c>
      <c r="P9833" s="4"/>
      <c r="Q9833" s="4"/>
    </row>
    <row r="9834" spans="1:17" x14ac:dyDescent="0.25">
      <c r="A9834" t="s">
        <v>10226</v>
      </c>
      <c r="B9834" s="1">
        <v>42639</v>
      </c>
      <c r="C9834" s="1">
        <v>42643</v>
      </c>
      <c r="D9834" t="s">
        <v>21</v>
      </c>
      <c r="E9834" t="s">
        <v>1329</v>
      </c>
      <c r="F9834">
        <v>0</v>
      </c>
      <c r="G9834">
        <v>100000</v>
      </c>
      <c r="H9834">
        <v>0</v>
      </c>
      <c r="I9834">
        <v>0</v>
      </c>
      <c r="J9834">
        <v>0</v>
      </c>
      <c r="K9834">
        <v>2.5000000000000001E-2</v>
      </c>
      <c r="L9834" t="s">
        <v>23</v>
      </c>
      <c r="M9834" s="4">
        <v>2500</v>
      </c>
      <c r="N9834" s="2" t="str">
        <f>VLOOKUP(Tabla1[[#This Row],[nemo]],'Nemos y clasificaciones'!$A$2:$B$5000,2,FALSE)</f>
        <v>ISHARES U.S. HOME CONSTRUCTION ETF</v>
      </c>
      <c r="O9834" s="4" t="str">
        <f>VLOOKUP(Tabla1[[#This Row],[nemo]],'Nemos y clasificaciones'!$A$1:$C$3000,3,FALSE)</f>
        <v>ETF</v>
      </c>
      <c r="P9834" s="4"/>
      <c r="Q9834" s="4"/>
    </row>
    <row r="9835" spans="1:17" x14ac:dyDescent="0.25">
      <c r="A9835" t="s">
        <v>11437</v>
      </c>
      <c r="B9835" s="1">
        <v>42179</v>
      </c>
      <c r="C9835" s="1">
        <v>42185</v>
      </c>
      <c r="D9835" t="s">
        <v>21</v>
      </c>
      <c r="E9835" t="s">
        <v>1329</v>
      </c>
      <c r="F9835">
        <v>0</v>
      </c>
      <c r="G9835">
        <v>100000</v>
      </c>
      <c r="H9835">
        <v>0</v>
      </c>
      <c r="I9835">
        <v>0</v>
      </c>
      <c r="J9835">
        <v>0</v>
      </c>
      <c r="K9835">
        <v>2.3E-2</v>
      </c>
      <c r="L9835" t="s">
        <v>23</v>
      </c>
      <c r="M9835" s="4">
        <v>2300</v>
      </c>
      <c r="N9835" s="2" t="str">
        <f>VLOOKUP(Tabla1[[#This Row],[nemo]],'Nemos y clasificaciones'!$A$2:$B$5000,2,FALSE)</f>
        <v>ISHARES U.S. HOME CONSTRUCTION ETF</v>
      </c>
      <c r="O9835" s="4" t="str">
        <f>VLOOKUP(Tabla1[[#This Row],[nemo]],'Nemos y clasificaciones'!$A$1:$C$3000,3,FALSE)</f>
        <v>ETF</v>
      </c>
      <c r="P9835" s="4"/>
      <c r="Q9835" s="4"/>
    </row>
    <row r="9836" spans="1:17" x14ac:dyDescent="0.25">
      <c r="A9836" t="s">
        <v>11880</v>
      </c>
      <c r="B9836" s="1">
        <v>42088</v>
      </c>
      <c r="C9836" s="1">
        <v>42094</v>
      </c>
      <c r="D9836" t="s">
        <v>21</v>
      </c>
      <c r="E9836" t="s">
        <v>1329</v>
      </c>
      <c r="F9836">
        <v>0</v>
      </c>
      <c r="G9836">
        <v>100000</v>
      </c>
      <c r="H9836">
        <v>0</v>
      </c>
      <c r="I9836">
        <v>0</v>
      </c>
      <c r="J9836">
        <v>0</v>
      </c>
      <c r="K9836">
        <v>2.1999999999999999E-2</v>
      </c>
      <c r="L9836" t="s">
        <v>23</v>
      </c>
      <c r="M9836" s="4">
        <v>2200</v>
      </c>
      <c r="N9836" s="2" t="str">
        <f>VLOOKUP(Tabla1[[#This Row],[nemo]],'Nemos y clasificaciones'!$A$2:$B$5000,2,FALSE)</f>
        <v>ISHARES U.S. HOME CONSTRUCTION ETF</v>
      </c>
      <c r="O9836" s="4" t="str">
        <f>VLOOKUP(Tabla1[[#This Row],[nemo]],'Nemos y clasificaciones'!$A$1:$C$3000,3,FALSE)</f>
        <v>ETF</v>
      </c>
      <c r="P9836" s="4"/>
      <c r="Q9836" s="4"/>
    </row>
    <row r="9837" spans="1:17" x14ac:dyDescent="0.25">
      <c r="A9837" t="s">
        <v>11243</v>
      </c>
      <c r="B9837" s="1">
        <v>42272</v>
      </c>
      <c r="C9837" s="1">
        <v>42278</v>
      </c>
      <c r="D9837" t="s">
        <v>21</v>
      </c>
      <c r="E9837" t="s">
        <v>1329</v>
      </c>
      <c r="F9837">
        <v>0</v>
      </c>
      <c r="G9837">
        <v>100000</v>
      </c>
      <c r="H9837">
        <v>0</v>
      </c>
      <c r="I9837">
        <v>0</v>
      </c>
      <c r="J9837">
        <v>0</v>
      </c>
      <c r="K9837">
        <v>0.02</v>
      </c>
      <c r="L9837" t="s">
        <v>23</v>
      </c>
      <c r="M9837" s="4">
        <v>2000</v>
      </c>
      <c r="N9837" s="2" t="str">
        <f>VLOOKUP(Tabla1[[#This Row],[nemo]],'Nemos y clasificaciones'!$A$2:$B$5000,2,FALSE)</f>
        <v>ISHARES U.S. HOME CONSTRUCTION ETF</v>
      </c>
      <c r="O9837" s="4" t="str">
        <f>VLOOKUP(Tabla1[[#This Row],[nemo]],'Nemos y clasificaciones'!$A$1:$C$3000,3,FALSE)</f>
        <v>ETF</v>
      </c>
      <c r="P9837" s="4"/>
      <c r="Q9837" s="4"/>
    </row>
    <row r="9838" spans="1:17" x14ac:dyDescent="0.25">
      <c r="A9838" t="s">
        <v>5243</v>
      </c>
      <c r="B9838" s="1">
        <v>43815</v>
      </c>
      <c r="C9838" s="1">
        <v>43819</v>
      </c>
      <c r="D9838" t="s">
        <v>21</v>
      </c>
      <c r="E9838" t="s">
        <v>1415</v>
      </c>
      <c r="F9838">
        <v>0</v>
      </c>
      <c r="G9838">
        <v>1000000</v>
      </c>
      <c r="H9838">
        <v>0</v>
      </c>
      <c r="I9838">
        <v>0</v>
      </c>
      <c r="J9838">
        <v>0</v>
      </c>
      <c r="K9838">
        <v>0.36799999999999999</v>
      </c>
      <c r="L9838" t="s">
        <v>23</v>
      </c>
      <c r="M9838" s="2">
        <v>368000</v>
      </c>
      <c r="N9838" s="2" t="str">
        <f>VLOOKUP(Tabla1[[#This Row],[nemo]],'Nemos y clasificaciones'!$A$2:$B$5000,2,FALSE)</f>
        <v>ISHARES CORE S&amp;P TOTAL U.S. S. MARK ETF</v>
      </c>
      <c r="O9838" s="2" t="str">
        <f>VLOOKUP(Tabla1[[#This Row],[nemo]],'Nemos y clasificaciones'!$A$1:$C$3000,3,FALSE)</f>
        <v>ETF</v>
      </c>
      <c r="P9838" s="2"/>
      <c r="Q9838" s="2"/>
    </row>
    <row r="9839" spans="1:17" x14ac:dyDescent="0.25">
      <c r="A9839" t="s">
        <v>6063</v>
      </c>
      <c r="B9839" s="1">
        <v>43633</v>
      </c>
      <c r="C9839" s="1">
        <v>43637</v>
      </c>
      <c r="D9839" t="s">
        <v>21</v>
      </c>
      <c r="E9839" t="s">
        <v>1415</v>
      </c>
      <c r="F9839">
        <v>0</v>
      </c>
      <c r="G9839">
        <v>1000000</v>
      </c>
      <c r="H9839">
        <v>0</v>
      </c>
      <c r="I9839">
        <v>0</v>
      </c>
      <c r="J9839">
        <v>0</v>
      </c>
      <c r="K9839">
        <v>0.35699999999999998</v>
      </c>
      <c r="L9839" t="s">
        <v>23</v>
      </c>
      <c r="M9839" s="2">
        <v>357000</v>
      </c>
      <c r="N9839" s="2" t="str">
        <f>VLOOKUP(Tabla1[[#This Row],[nemo]],'Nemos y clasificaciones'!$A$2:$B$5000,2,FALSE)</f>
        <v>ISHARES CORE S&amp;P TOTAL U.S. S. MARK ETF</v>
      </c>
      <c r="O9839" s="2" t="str">
        <f>VLOOKUP(Tabla1[[#This Row],[nemo]],'Nemos y clasificaciones'!$A$1:$C$3000,3,FALSE)</f>
        <v>ETF</v>
      </c>
      <c r="P9839" s="2"/>
      <c r="Q9839" s="2"/>
    </row>
    <row r="9840" spans="1:17" x14ac:dyDescent="0.25">
      <c r="A9840" t="s">
        <v>7168</v>
      </c>
      <c r="B9840" s="1">
        <v>43451</v>
      </c>
      <c r="C9840" s="1">
        <v>43455</v>
      </c>
      <c r="D9840" t="s">
        <v>21</v>
      </c>
      <c r="E9840" t="s">
        <v>1415</v>
      </c>
      <c r="F9840">
        <v>0</v>
      </c>
      <c r="G9840">
        <v>1000000</v>
      </c>
      <c r="H9840">
        <v>0</v>
      </c>
      <c r="I9840">
        <v>0</v>
      </c>
      <c r="J9840">
        <v>0</v>
      </c>
      <c r="K9840">
        <v>0.34899999999999998</v>
      </c>
      <c r="L9840" t="s">
        <v>23</v>
      </c>
      <c r="M9840" s="2">
        <v>349000</v>
      </c>
      <c r="N9840" s="2" t="str">
        <f>VLOOKUP(Tabla1[[#This Row],[nemo]],'Nemos y clasificaciones'!$A$2:$B$5000,2,FALSE)</f>
        <v>ISHARES CORE S&amp;P TOTAL U.S. S. MARK ETF</v>
      </c>
      <c r="O9840" s="2" t="str">
        <f>VLOOKUP(Tabla1[[#This Row],[nemo]],'Nemos y clasificaciones'!$A$1:$C$3000,3,FALSE)</f>
        <v>ETF</v>
      </c>
      <c r="P9840" s="2"/>
      <c r="Q9840" s="2"/>
    </row>
    <row r="9841" spans="1:17" x14ac:dyDescent="0.25">
      <c r="A9841" t="s">
        <v>2995</v>
      </c>
      <c r="B9841" s="1">
        <v>44179</v>
      </c>
      <c r="C9841" s="1">
        <v>44183</v>
      </c>
      <c r="D9841" t="s">
        <v>21</v>
      </c>
      <c r="E9841" t="s">
        <v>1415</v>
      </c>
      <c r="F9841">
        <v>0</v>
      </c>
      <c r="G9841">
        <v>1000000</v>
      </c>
      <c r="H9841">
        <v>0</v>
      </c>
      <c r="I9841">
        <v>0</v>
      </c>
      <c r="J9841">
        <v>0</v>
      </c>
      <c r="K9841">
        <v>0.34200000000000003</v>
      </c>
      <c r="L9841" t="s">
        <v>23</v>
      </c>
      <c r="M9841" s="2">
        <v>342000</v>
      </c>
      <c r="N9841" s="2" t="str">
        <f>VLOOKUP(Tabla1[[#This Row],[nemo]],'Nemos y clasificaciones'!$A$2:$B$5000,2,FALSE)</f>
        <v>ISHARES CORE S&amp;P TOTAL U.S. S. MARK ETF</v>
      </c>
      <c r="O9841" s="2" t="str">
        <f>VLOOKUP(Tabla1[[#This Row],[nemo]],'Nemos y clasificaciones'!$A$1:$C$3000,3,FALSE)</f>
        <v>ETF</v>
      </c>
      <c r="P9841" s="2"/>
      <c r="Q9841" s="2"/>
    </row>
    <row r="9842" spans="1:17" x14ac:dyDescent="0.25">
      <c r="A9842" t="s">
        <v>3441</v>
      </c>
      <c r="B9842" s="1">
        <v>44097</v>
      </c>
      <c r="C9842" s="1">
        <v>44103</v>
      </c>
      <c r="D9842" t="s">
        <v>21</v>
      </c>
      <c r="E9842" t="s">
        <v>1415</v>
      </c>
      <c r="F9842">
        <v>0</v>
      </c>
      <c r="G9842">
        <v>1000000</v>
      </c>
      <c r="H9842">
        <v>0</v>
      </c>
      <c r="I9842">
        <v>0</v>
      </c>
      <c r="J9842">
        <v>0</v>
      </c>
      <c r="K9842">
        <v>0.33200000000000002</v>
      </c>
      <c r="L9842" t="s">
        <v>23</v>
      </c>
      <c r="M9842" s="2">
        <v>332000</v>
      </c>
      <c r="N9842" s="2" t="str">
        <f>VLOOKUP(Tabla1[[#This Row],[nemo]],'Nemos y clasificaciones'!$A$2:$B$5000,2,FALSE)</f>
        <v>ISHARES CORE S&amp;P TOTAL U.S. S. MARK ETF</v>
      </c>
      <c r="O9842" s="2" t="str">
        <f>VLOOKUP(Tabla1[[#This Row],[nemo]],'Nemos y clasificaciones'!$A$1:$C$3000,3,FALSE)</f>
        <v>ETF</v>
      </c>
      <c r="P9842" s="2"/>
      <c r="Q9842" s="2"/>
    </row>
    <row r="9843" spans="1:17" x14ac:dyDescent="0.25">
      <c r="A9843" t="s">
        <v>5593</v>
      </c>
      <c r="B9843" s="1">
        <v>43732</v>
      </c>
      <c r="C9843" s="1">
        <v>43738</v>
      </c>
      <c r="D9843" t="s">
        <v>21</v>
      </c>
      <c r="E9843" t="s">
        <v>1415</v>
      </c>
      <c r="F9843">
        <v>0</v>
      </c>
      <c r="G9843">
        <v>1000000</v>
      </c>
      <c r="H9843">
        <v>0</v>
      </c>
      <c r="I9843">
        <v>0</v>
      </c>
      <c r="J9843">
        <v>0</v>
      </c>
      <c r="K9843">
        <v>0.32200000000000001</v>
      </c>
      <c r="L9843" t="s">
        <v>23</v>
      </c>
      <c r="M9843" s="2">
        <v>322000</v>
      </c>
      <c r="N9843" s="2" t="str">
        <f>VLOOKUP(Tabla1[[#This Row],[nemo]],'Nemos y clasificaciones'!$A$2:$B$5000,2,FALSE)</f>
        <v>ISHARES CORE S&amp;P TOTAL U.S. S. MARK ETF</v>
      </c>
      <c r="O9843" s="2" t="str">
        <f>VLOOKUP(Tabla1[[#This Row],[nemo]],'Nemos y clasificaciones'!$A$1:$C$3000,3,FALSE)</f>
        <v>ETF</v>
      </c>
      <c r="P9843" s="2"/>
      <c r="Q9843" s="2"/>
    </row>
    <row r="9844" spans="1:17" x14ac:dyDescent="0.25">
      <c r="A9844" t="s">
        <v>7468</v>
      </c>
      <c r="B9844" s="1">
        <v>43369</v>
      </c>
      <c r="C9844" s="1">
        <v>43375</v>
      </c>
      <c r="D9844" t="s">
        <v>21</v>
      </c>
      <c r="E9844" t="s">
        <v>1415</v>
      </c>
      <c r="F9844">
        <v>0</v>
      </c>
      <c r="G9844">
        <v>1000000</v>
      </c>
      <c r="H9844">
        <v>0</v>
      </c>
      <c r="I9844">
        <v>0</v>
      </c>
      <c r="J9844">
        <v>0</v>
      </c>
      <c r="K9844">
        <v>0.29799999999999999</v>
      </c>
      <c r="L9844" t="s">
        <v>23</v>
      </c>
      <c r="M9844" s="2">
        <v>298000</v>
      </c>
      <c r="N9844" s="2" t="str">
        <f>VLOOKUP(Tabla1[[#This Row],[nemo]],'Nemos y clasificaciones'!$A$2:$B$5000,2,FALSE)</f>
        <v>ISHARES CORE S&amp;P TOTAL U.S. S. MARK ETF</v>
      </c>
      <c r="O9844" s="2" t="str">
        <f>VLOOKUP(Tabla1[[#This Row],[nemo]],'Nemos y clasificaciones'!$A$1:$C$3000,3,FALSE)</f>
        <v>ETF</v>
      </c>
      <c r="P9844" s="2"/>
      <c r="Q9844" s="2"/>
    </row>
    <row r="9845" spans="1:17" x14ac:dyDescent="0.25">
      <c r="A9845" t="s">
        <v>2366</v>
      </c>
      <c r="B9845" s="1">
        <v>44280</v>
      </c>
      <c r="C9845" s="1">
        <v>44286</v>
      </c>
      <c r="D9845" t="s">
        <v>21</v>
      </c>
      <c r="E9845" t="s">
        <v>1415</v>
      </c>
      <c r="F9845">
        <v>0</v>
      </c>
      <c r="G9845">
        <v>1000000</v>
      </c>
      <c r="H9845">
        <v>0</v>
      </c>
      <c r="I9845">
        <v>0</v>
      </c>
      <c r="J9845">
        <v>0</v>
      </c>
      <c r="K9845">
        <v>0.29599999999999999</v>
      </c>
      <c r="L9845" t="s">
        <v>23</v>
      </c>
      <c r="M9845" s="2">
        <v>296000</v>
      </c>
      <c r="N9845" s="2" t="str">
        <f>VLOOKUP(Tabla1[[#This Row],[nemo]],'Nemos y clasificaciones'!$A$2:$B$5000,2,FALSE)</f>
        <v>ISHARES CORE S&amp;P TOTAL U.S. S. MARK ETF</v>
      </c>
      <c r="O9845" s="2" t="str">
        <f>VLOOKUP(Tabla1[[#This Row],[nemo]],'Nemos y clasificaciones'!$A$1:$C$3000,3,FALSE)</f>
        <v>ETF</v>
      </c>
      <c r="P9845" s="2"/>
      <c r="Q9845" s="2"/>
    </row>
    <row r="9846" spans="1:17" x14ac:dyDescent="0.25">
      <c r="A9846" t="s">
        <v>4011</v>
      </c>
      <c r="B9846" s="1">
        <v>43997</v>
      </c>
      <c r="C9846" s="1">
        <v>44001</v>
      </c>
      <c r="D9846" t="s">
        <v>21</v>
      </c>
      <c r="E9846" t="s">
        <v>1415</v>
      </c>
      <c r="F9846">
        <v>0</v>
      </c>
      <c r="G9846">
        <v>1000000</v>
      </c>
      <c r="H9846">
        <v>0</v>
      </c>
      <c r="I9846">
        <v>0</v>
      </c>
      <c r="J9846">
        <v>0</v>
      </c>
      <c r="K9846">
        <v>0.27600000000000002</v>
      </c>
      <c r="L9846" t="s">
        <v>23</v>
      </c>
      <c r="M9846" s="2">
        <v>276000</v>
      </c>
      <c r="N9846" s="2" t="str">
        <f>VLOOKUP(Tabla1[[#This Row],[nemo]],'Nemos y clasificaciones'!$A$2:$B$5000,2,FALSE)</f>
        <v>ISHARES CORE S&amp;P TOTAL U.S. S. MARK ETF</v>
      </c>
      <c r="O9846" s="2" t="str">
        <f>VLOOKUP(Tabla1[[#This Row],[nemo]],'Nemos y clasificaciones'!$A$1:$C$3000,3,FALSE)</f>
        <v>ETF</v>
      </c>
      <c r="P9846" s="2"/>
      <c r="Q9846" s="2"/>
    </row>
    <row r="9847" spans="1:17" x14ac:dyDescent="0.25">
      <c r="A9847" t="s">
        <v>4706</v>
      </c>
      <c r="B9847" s="1">
        <v>43915</v>
      </c>
      <c r="C9847" s="1">
        <v>43921</v>
      </c>
      <c r="D9847" t="s">
        <v>21</v>
      </c>
      <c r="E9847" t="s">
        <v>1415</v>
      </c>
      <c r="F9847">
        <v>0</v>
      </c>
      <c r="G9847">
        <v>1000000</v>
      </c>
      <c r="H9847">
        <v>0</v>
      </c>
      <c r="I9847">
        <v>0</v>
      </c>
      <c r="J9847">
        <v>0</v>
      </c>
      <c r="K9847">
        <v>0.26900000000000002</v>
      </c>
      <c r="L9847" t="s">
        <v>23</v>
      </c>
      <c r="M9847" s="2">
        <v>269000</v>
      </c>
      <c r="N9847" s="2" t="str">
        <f>VLOOKUP(Tabla1[[#This Row],[nemo]],'Nemos y clasificaciones'!$A$2:$B$5000,2,FALSE)</f>
        <v>ISHARES CORE S&amp;P TOTAL U.S. S. MARK ETF</v>
      </c>
      <c r="O9847" s="2" t="str">
        <f>VLOOKUP(Tabla1[[#This Row],[nemo]],'Nemos y clasificaciones'!$A$1:$C$3000,3,FALSE)</f>
        <v>ETF</v>
      </c>
      <c r="P9847" s="2"/>
      <c r="Q9847" s="2"/>
    </row>
    <row r="9848" spans="1:17" x14ac:dyDescent="0.25">
      <c r="A9848" t="s">
        <v>7715</v>
      </c>
      <c r="B9848" s="1">
        <v>43277</v>
      </c>
      <c r="C9848" s="1">
        <v>43284</v>
      </c>
      <c r="D9848" t="s">
        <v>21</v>
      </c>
      <c r="E9848" t="s">
        <v>1415</v>
      </c>
      <c r="F9848">
        <v>0</v>
      </c>
      <c r="G9848">
        <v>1000000</v>
      </c>
      <c r="H9848">
        <v>0</v>
      </c>
      <c r="I9848">
        <v>0</v>
      </c>
      <c r="J9848">
        <v>0</v>
      </c>
      <c r="K9848">
        <v>0.25900000000000001</v>
      </c>
      <c r="L9848" t="s">
        <v>23</v>
      </c>
      <c r="M9848" s="2">
        <v>259000</v>
      </c>
      <c r="N9848" s="2" t="str">
        <f>VLOOKUP(Tabla1[[#This Row],[nemo]],'Nemos y clasificaciones'!$A$2:$B$5000,2,FALSE)</f>
        <v>ISHARES CORE S&amp;P TOTAL U.S. S. MARK ETF</v>
      </c>
      <c r="O9848" s="2" t="str">
        <f>VLOOKUP(Tabla1[[#This Row],[nemo]],'Nemos y clasificaciones'!$A$1:$C$3000,3,FALSE)</f>
        <v>ETF</v>
      </c>
      <c r="P9848" s="2"/>
      <c r="Q9848" s="2"/>
    </row>
    <row r="9849" spans="1:17" x14ac:dyDescent="0.25">
      <c r="A9849" t="s">
        <v>8504</v>
      </c>
      <c r="B9849" s="1">
        <v>43181</v>
      </c>
      <c r="C9849" s="1">
        <v>43187</v>
      </c>
      <c r="D9849" t="s">
        <v>21</v>
      </c>
      <c r="E9849" t="s">
        <v>1415</v>
      </c>
      <c r="F9849">
        <v>0</v>
      </c>
      <c r="G9849">
        <v>1000000</v>
      </c>
      <c r="H9849">
        <v>0</v>
      </c>
      <c r="I9849">
        <v>0</v>
      </c>
      <c r="J9849">
        <v>0</v>
      </c>
      <c r="K9849">
        <v>0.249</v>
      </c>
      <c r="L9849" t="s">
        <v>23</v>
      </c>
      <c r="M9849" s="2">
        <v>249000</v>
      </c>
      <c r="N9849" s="2" t="str">
        <f>VLOOKUP(Tabla1[[#This Row],[nemo]],'Nemos y clasificaciones'!$A$2:$B$5000,2,FALSE)</f>
        <v>ISHARES CORE S&amp;P TOTAL U.S. S. MARK ETF</v>
      </c>
      <c r="O9849" s="2" t="str">
        <f>VLOOKUP(Tabla1[[#This Row],[nemo]],'Nemos y clasificaciones'!$A$1:$C$3000,3,FALSE)</f>
        <v>ETF</v>
      </c>
      <c r="P9849" s="2"/>
      <c r="Q9849" s="2"/>
    </row>
    <row r="9850" spans="1:17" x14ac:dyDescent="0.25">
      <c r="A9850" t="s">
        <v>6803</v>
      </c>
      <c r="B9850" s="1">
        <v>43544</v>
      </c>
      <c r="C9850" s="1">
        <v>43550</v>
      </c>
      <c r="D9850" t="s">
        <v>21</v>
      </c>
      <c r="E9850" t="s">
        <v>1415</v>
      </c>
      <c r="F9850">
        <v>0</v>
      </c>
      <c r="G9850">
        <v>1000000</v>
      </c>
      <c r="H9850">
        <v>0</v>
      </c>
      <c r="I9850">
        <v>0</v>
      </c>
      <c r="J9850">
        <v>0</v>
      </c>
      <c r="K9850">
        <v>0.23899999999999999</v>
      </c>
      <c r="L9850" t="s">
        <v>23</v>
      </c>
      <c r="M9850" s="2">
        <v>239000</v>
      </c>
      <c r="N9850" s="2" t="str">
        <f>VLOOKUP(Tabla1[[#This Row],[nemo]],'Nemos y clasificaciones'!$A$2:$B$5000,2,FALSE)</f>
        <v>ISHARES CORE S&amp;P TOTAL U.S. S. MARK ETF</v>
      </c>
      <c r="O9850" s="2" t="str">
        <f>VLOOKUP(Tabla1[[#This Row],[nemo]],'Nemos y clasificaciones'!$A$1:$C$3000,3,FALSE)</f>
        <v>ETF</v>
      </c>
      <c r="P9850" s="2"/>
      <c r="Q9850" s="2"/>
    </row>
    <row r="9851" spans="1:17" x14ac:dyDescent="0.25">
      <c r="A9851" t="s">
        <v>1414</v>
      </c>
      <c r="B9851" s="1">
        <v>44357</v>
      </c>
      <c r="C9851" s="1">
        <v>44363</v>
      </c>
      <c r="D9851" t="s">
        <v>21</v>
      </c>
      <c r="E9851" t="s">
        <v>1415</v>
      </c>
      <c r="F9851">
        <v>0</v>
      </c>
      <c r="G9851">
        <v>1000000</v>
      </c>
      <c r="H9851">
        <v>0</v>
      </c>
      <c r="I9851">
        <v>0</v>
      </c>
      <c r="J9851">
        <v>0</v>
      </c>
      <c r="K9851">
        <v>0.23599999999999999</v>
      </c>
      <c r="L9851" t="s">
        <v>23</v>
      </c>
      <c r="M9851" s="2">
        <v>236000</v>
      </c>
      <c r="N9851" s="2" t="str">
        <f>VLOOKUP(Tabla1[[#This Row],[nemo]],'Nemos y clasificaciones'!$A$2:$B$5000,2,FALSE)</f>
        <v>ISHARES CORE S&amp;P TOTAL U.S. S. MARK ETF</v>
      </c>
      <c r="O9851" s="2" t="str">
        <f>VLOOKUP(Tabla1[[#This Row],[nemo]],'Nemos y clasificaciones'!$A$1:$C$3000,3,FALSE)</f>
        <v>ETF</v>
      </c>
      <c r="P9851" s="2"/>
      <c r="Q9851" s="2"/>
    </row>
    <row r="9852" spans="1:17" x14ac:dyDescent="0.25">
      <c r="A9852" t="s">
        <v>5244</v>
      </c>
      <c r="B9852" s="1">
        <v>43815</v>
      </c>
      <c r="C9852" s="1">
        <v>43819</v>
      </c>
      <c r="D9852" t="s">
        <v>21</v>
      </c>
      <c r="E9852" t="s">
        <v>1415</v>
      </c>
      <c r="F9852">
        <v>0</v>
      </c>
      <c r="G9852">
        <v>1000000</v>
      </c>
      <c r="H9852">
        <v>0</v>
      </c>
      <c r="I9852">
        <v>0</v>
      </c>
      <c r="J9852">
        <v>0</v>
      </c>
      <c r="K9852">
        <v>7.8E-2</v>
      </c>
      <c r="L9852" t="s">
        <v>23</v>
      </c>
      <c r="M9852" s="3">
        <v>78000</v>
      </c>
      <c r="N9852" s="2" t="str">
        <f>VLOOKUP(Tabla1[[#This Row],[nemo]],'Nemos y clasificaciones'!$A$2:$B$5000,2,FALSE)</f>
        <v>ISHARES CORE S&amp;P TOTAL U.S. S. MARK ETF</v>
      </c>
      <c r="O9852" s="3" t="str">
        <f>VLOOKUP(Tabla1[[#This Row],[nemo]],'Nemos y clasificaciones'!$A$1:$C$3000,3,FALSE)</f>
        <v>ETF</v>
      </c>
      <c r="P9852" s="3"/>
      <c r="Q9852" s="3"/>
    </row>
    <row r="9853" spans="1:17" x14ac:dyDescent="0.25">
      <c r="A9853" t="s">
        <v>7003</v>
      </c>
      <c r="B9853" s="1">
        <v>43462</v>
      </c>
      <c r="C9853" s="1">
        <v>43469</v>
      </c>
      <c r="D9853" t="s">
        <v>21</v>
      </c>
      <c r="E9853" t="s">
        <v>1415</v>
      </c>
      <c r="F9853">
        <v>0</v>
      </c>
      <c r="G9853">
        <v>1000000</v>
      </c>
      <c r="H9853">
        <v>0</v>
      </c>
      <c r="I9853">
        <v>0</v>
      </c>
      <c r="J9853">
        <v>0</v>
      </c>
      <c r="K9853">
        <v>6.0999999999999999E-2</v>
      </c>
      <c r="L9853" t="s">
        <v>23</v>
      </c>
      <c r="M9853" s="3">
        <v>61000</v>
      </c>
      <c r="N9853" s="2" t="str">
        <f>VLOOKUP(Tabla1[[#This Row],[nemo]],'Nemos y clasificaciones'!$A$2:$B$5000,2,FALSE)</f>
        <v>ISHARES CORE S&amp;P TOTAL U.S. S. MARK ETF</v>
      </c>
      <c r="O9853" s="3" t="str">
        <f>VLOOKUP(Tabla1[[#This Row],[nemo]],'Nemos y clasificaciones'!$A$1:$C$3000,3,FALSE)</f>
        <v>ETF</v>
      </c>
      <c r="P9853" s="3"/>
      <c r="Q9853" s="3"/>
    </row>
    <row r="9854" spans="1:17" x14ac:dyDescent="0.25">
      <c r="A9854" t="s">
        <v>6064</v>
      </c>
      <c r="B9854" s="1">
        <v>43633</v>
      </c>
      <c r="C9854" s="1">
        <v>43637</v>
      </c>
      <c r="D9854" t="s">
        <v>21</v>
      </c>
      <c r="E9854" t="s">
        <v>1417</v>
      </c>
      <c r="F9854">
        <v>0</v>
      </c>
      <c r="G9854">
        <v>1000000</v>
      </c>
      <c r="H9854">
        <v>0</v>
      </c>
      <c r="I9854">
        <v>0</v>
      </c>
      <c r="J9854">
        <v>0</v>
      </c>
      <c r="K9854">
        <v>0.26600000000000001</v>
      </c>
      <c r="L9854" t="s">
        <v>23</v>
      </c>
      <c r="M9854" s="2">
        <v>266000</v>
      </c>
      <c r="N9854" s="2" t="str">
        <f>VLOOKUP(Tabla1[[#This Row],[nemo]],'Nemos y clasificaciones'!$A$2:$B$5000,2,FALSE)</f>
        <v>ISHARES CORE U.S. GROWTH ETF</v>
      </c>
      <c r="O9854" s="2" t="str">
        <f>VLOOKUP(Tabla1[[#This Row],[nemo]],'Nemos y clasificaciones'!$A$1:$C$3000,3,FALSE)</f>
        <v>ETF</v>
      </c>
      <c r="P9854" s="2"/>
      <c r="Q9854" s="2"/>
    </row>
    <row r="9855" spans="1:17" x14ac:dyDescent="0.25">
      <c r="A9855" t="s">
        <v>5245</v>
      </c>
      <c r="B9855" s="1">
        <v>43815</v>
      </c>
      <c r="C9855" s="1">
        <v>43819</v>
      </c>
      <c r="D9855" t="s">
        <v>21</v>
      </c>
      <c r="E9855" t="s">
        <v>1417</v>
      </c>
      <c r="F9855">
        <v>0</v>
      </c>
      <c r="G9855">
        <v>1000000</v>
      </c>
      <c r="H9855">
        <v>0</v>
      </c>
      <c r="I9855">
        <v>0</v>
      </c>
      <c r="J9855">
        <v>0</v>
      </c>
      <c r="K9855">
        <v>0.25600000000000001</v>
      </c>
      <c r="L9855" t="s">
        <v>23</v>
      </c>
      <c r="M9855" s="2">
        <v>256000</v>
      </c>
      <c r="N9855" s="2" t="str">
        <f>VLOOKUP(Tabla1[[#This Row],[nemo]],'Nemos y clasificaciones'!$A$2:$B$5000,2,FALSE)</f>
        <v>ISHARES CORE U.S. GROWTH ETF</v>
      </c>
      <c r="O9855" s="2" t="str">
        <f>VLOOKUP(Tabla1[[#This Row],[nemo]],'Nemos y clasificaciones'!$A$1:$C$3000,3,FALSE)</f>
        <v>ETF</v>
      </c>
      <c r="P9855" s="2"/>
      <c r="Q9855" s="2"/>
    </row>
    <row r="9856" spans="1:17" x14ac:dyDescent="0.25">
      <c r="A9856" t="s">
        <v>5595</v>
      </c>
      <c r="B9856" s="1">
        <v>43732</v>
      </c>
      <c r="C9856" s="1">
        <v>43738</v>
      </c>
      <c r="D9856" t="s">
        <v>21</v>
      </c>
      <c r="E9856" t="s">
        <v>1417</v>
      </c>
      <c r="F9856">
        <v>0</v>
      </c>
      <c r="G9856">
        <v>1000000</v>
      </c>
      <c r="H9856">
        <v>0</v>
      </c>
      <c r="I9856">
        <v>0</v>
      </c>
      <c r="J9856">
        <v>0</v>
      </c>
      <c r="K9856">
        <v>0.23899999999999999</v>
      </c>
      <c r="L9856" t="s">
        <v>23</v>
      </c>
      <c r="M9856" s="2">
        <v>239000</v>
      </c>
      <c r="N9856" s="2" t="str">
        <f>VLOOKUP(Tabla1[[#This Row],[nemo]],'Nemos y clasificaciones'!$A$2:$B$5000,2,FALSE)</f>
        <v>ISHARES CORE U.S. GROWTH ETF</v>
      </c>
      <c r="O9856" s="2" t="str">
        <f>VLOOKUP(Tabla1[[#This Row],[nemo]],'Nemos y clasificaciones'!$A$1:$C$3000,3,FALSE)</f>
        <v>ETF</v>
      </c>
      <c r="P9856" s="2"/>
      <c r="Q9856" s="2"/>
    </row>
    <row r="9857" spans="1:17" x14ac:dyDescent="0.25">
      <c r="A9857" t="s">
        <v>2996</v>
      </c>
      <c r="B9857" s="1">
        <v>44179</v>
      </c>
      <c r="C9857" s="1">
        <v>44183</v>
      </c>
      <c r="D9857" t="s">
        <v>21</v>
      </c>
      <c r="E9857" t="s">
        <v>1417</v>
      </c>
      <c r="F9857">
        <v>0</v>
      </c>
      <c r="G9857">
        <v>1000000</v>
      </c>
      <c r="H9857">
        <v>0</v>
      </c>
      <c r="I9857">
        <v>0</v>
      </c>
      <c r="J9857">
        <v>0</v>
      </c>
      <c r="K9857">
        <v>0.22800000000000001</v>
      </c>
      <c r="L9857" t="s">
        <v>23</v>
      </c>
      <c r="M9857" s="2">
        <v>228000</v>
      </c>
      <c r="N9857" s="2" t="str">
        <f>VLOOKUP(Tabla1[[#This Row],[nemo]],'Nemos y clasificaciones'!$A$2:$B$5000,2,FALSE)</f>
        <v>ISHARES CORE U.S. GROWTH ETF</v>
      </c>
      <c r="O9857" s="2" t="str">
        <f>VLOOKUP(Tabla1[[#This Row],[nemo]],'Nemos y clasificaciones'!$A$1:$C$3000,3,FALSE)</f>
        <v>ETF</v>
      </c>
      <c r="P9857" s="2"/>
      <c r="Q9857" s="2"/>
    </row>
    <row r="9858" spans="1:17" x14ac:dyDescent="0.25">
      <c r="A9858" t="s">
        <v>3443</v>
      </c>
      <c r="B9858" s="1">
        <v>44097</v>
      </c>
      <c r="C9858" s="1">
        <v>44103</v>
      </c>
      <c r="D9858" t="s">
        <v>21</v>
      </c>
      <c r="E9858" t="s">
        <v>1417</v>
      </c>
      <c r="F9858">
        <v>0</v>
      </c>
      <c r="G9858">
        <v>1000000</v>
      </c>
      <c r="H9858">
        <v>0</v>
      </c>
      <c r="I9858">
        <v>0</v>
      </c>
      <c r="J9858">
        <v>0</v>
      </c>
      <c r="K9858">
        <v>0.223</v>
      </c>
      <c r="L9858" t="s">
        <v>23</v>
      </c>
      <c r="M9858" s="2">
        <v>223000</v>
      </c>
      <c r="N9858" s="2" t="str">
        <f>VLOOKUP(Tabla1[[#This Row],[nemo]],'Nemos y clasificaciones'!$A$2:$B$5000,2,FALSE)</f>
        <v>ISHARES CORE U.S. GROWTH ETF</v>
      </c>
      <c r="O9858" s="2" t="str">
        <f>VLOOKUP(Tabla1[[#This Row],[nemo]],'Nemos y clasificaciones'!$A$1:$C$3000,3,FALSE)</f>
        <v>ETF</v>
      </c>
      <c r="P9858" s="2"/>
      <c r="Q9858" s="2"/>
    </row>
    <row r="9859" spans="1:17" x14ac:dyDescent="0.25">
      <c r="A9859" t="s">
        <v>6802</v>
      </c>
      <c r="B9859" s="1">
        <v>43544</v>
      </c>
      <c r="C9859" s="1">
        <v>43550</v>
      </c>
      <c r="D9859" t="s">
        <v>21</v>
      </c>
      <c r="E9859" t="s">
        <v>1417</v>
      </c>
      <c r="F9859">
        <v>0</v>
      </c>
      <c r="G9859">
        <v>1000000</v>
      </c>
      <c r="H9859">
        <v>0</v>
      </c>
      <c r="I9859">
        <v>0</v>
      </c>
      <c r="J9859">
        <v>0</v>
      </c>
      <c r="K9859">
        <v>0.19800000000000001</v>
      </c>
      <c r="L9859" t="s">
        <v>23</v>
      </c>
      <c r="M9859" s="2">
        <v>198000</v>
      </c>
      <c r="N9859" s="2" t="str">
        <f>VLOOKUP(Tabla1[[#This Row],[nemo]],'Nemos y clasificaciones'!$A$2:$B$5000,2,FALSE)</f>
        <v>ISHARES CORE U.S. GROWTH ETF</v>
      </c>
      <c r="O9859" s="2" t="str">
        <f>VLOOKUP(Tabla1[[#This Row],[nemo]],'Nemos y clasificaciones'!$A$1:$C$3000,3,FALSE)</f>
        <v>ETF</v>
      </c>
      <c r="P9859" s="2"/>
      <c r="Q9859" s="2"/>
    </row>
    <row r="9860" spans="1:17" x14ac:dyDescent="0.25">
      <c r="A9860" t="s">
        <v>7169</v>
      </c>
      <c r="B9860" s="1">
        <v>43451</v>
      </c>
      <c r="C9860" s="1">
        <v>43455</v>
      </c>
      <c r="D9860" t="s">
        <v>21</v>
      </c>
      <c r="E9860" t="s">
        <v>1417</v>
      </c>
      <c r="F9860">
        <v>0</v>
      </c>
      <c r="G9860">
        <v>1000000</v>
      </c>
      <c r="H9860">
        <v>0</v>
      </c>
      <c r="I9860">
        <v>0</v>
      </c>
      <c r="J9860">
        <v>0</v>
      </c>
      <c r="K9860">
        <v>0.191</v>
      </c>
      <c r="L9860" t="s">
        <v>23</v>
      </c>
      <c r="M9860" s="2">
        <v>191000</v>
      </c>
      <c r="N9860" s="2" t="str">
        <f>VLOOKUP(Tabla1[[#This Row],[nemo]],'Nemos y clasificaciones'!$A$2:$B$5000,2,FALSE)</f>
        <v>ISHARES CORE U.S. GROWTH ETF</v>
      </c>
      <c r="O9860" s="2" t="str">
        <f>VLOOKUP(Tabla1[[#This Row],[nemo]],'Nemos y clasificaciones'!$A$1:$C$3000,3,FALSE)</f>
        <v>ETF</v>
      </c>
      <c r="P9860" s="2"/>
      <c r="Q9860" s="2"/>
    </row>
    <row r="9861" spans="1:17" x14ac:dyDescent="0.25">
      <c r="A9861" t="s">
        <v>4707</v>
      </c>
      <c r="B9861" s="1">
        <v>43915</v>
      </c>
      <c r="C9861" s="1">
        <v>43921</v>
      </c>
      <c r="D9861" t="s">
        <v>21</v>
      </c>
      <c r="E9861" t="s">
        <v>1417</v>
      </c>
      <c r="F9861">
        <v>0</v>
      </c>
      <c r="G9861">
        <v>1000000</v>
      </c>
      <c r="H9861">
        <v>0</v>
      </c>
      <c r="I9861">
        <v>0</v>
      </c>
      <c r="J9861">
        <v>0</v>
      </c>
      <c r="K9861">
        <v>0.188</v>
      </c>
      <c r="L9861" t="s">
        <v>23</v>
      </c>
      <c r="M9861" s="2">
        <v>188000</v>
      </c>
      <c r="N9861" s="2" t="str">
        <f>VLOOKUP(Tabla1[[#This Row],[nemo]],'Nemos y clasificaciones'!$A$2:$B$5000,2,FALSE)</f>
        <v>ISHARES CORE U.S. GROWTH ETF</v>
      </c>
      <c r="O9861" s="2" t="str">
        <f>VLOOKUP(Tabla1[[#This Row],[nemo]],'Nemos y clasificaciones'!$A$1:$C$3000,3,FALSE)</f>
        <v>ETF</v>
      </c>
      <c r="P9861" s="2"/>
      <c r="Q9861" s="2"/>
    </row>
    <row r="9862" spans="1:17" x14ac:dyDescent="0.25">
      <c r="A9862" t="s">
        <v>4012</v>
      </c>
      <c r="B9862" s="1">
        <v>43997</v>
      </c>
      <c r="C9862" s="1">
        <v>44001</v>
      </c>
      <c r="D9862" t="s">
        <v>21</v>
      </c>
      <c r="E9862" t="s">
        <v>1417</v>
      </c>
      <c r="F9862">
        <v>0</v>
      </c>
      <c r="G9862">
        <v>1000000</v>
      </c>
      <c r="H9862">
        <v>0</v>
      </c>
      <c r="I9862">
        <v>0</v>
      </c>
      <c r="J9862">
        <v>0</v>
      </c>
      <c r="K9862">
        <v>0.183</v>
      </c>
      <c r="L9862" t="s">
        <v>23</v>
      </c>
      <c r="M9862" s="2">
        <v>183000</v>
      </c>
      <c r="N9862" s="2" t="str">
        <f>VLOOKUP(Tabla1[[#This Row],[nemo]],'Nemos y clasificaciones'!$A$2:$B$5000,2,FALSE)</f>
        <v>ISHARES CORE U.S. GROWTH ETF</v>
      </c>
      <c r="O9862" s="2" t="str">
        <f>VLOOKUP(Tabla1[[#This Row],[nemo]],'Nemos y clasificaciones'!$A$1:$C$3000,3,FALSE)</f>
        <v>ETF</v>
      </c>
      <c r="P9862" s="2"/>
      <c r="Q9862" s="2"/>
    </row>
    <row r="9863" spans="1:17" x14ac:dyDescent="0.25">
      <c r="A9863" t="s">
        <v>5413</v>
      </c>
      <c r="B9863" s="1">
        <v>43369</v>
      </c>
      <c r="C9863" s="1">
        <v>43375</v>
      </c>
      <c r="D9863" t="s">
        <v>21</v>
      </c>
      <c r="E9863" t="s">
        <v>1417</v>
      </c>
      <c r="F9863">
        <v>0</v>
      </c>
      <c r="G9863">
        <v>1000000</v>
      </c>
      <c r="H9863">
        <v>0</v>
      </c>
      <c r="I9863">
        <v>0</v>
      </c>
      <c r="J9863">
        <v>0</v>
      </c>
      <c r="K9863">
        <v>0.18099999999999999</v>
      </c>
      <c r="L9863" t="s">
        <v>23</v>
      </c>
      <c r="M9863" s="2">
        <v>181000</v>
      </c>
      <c r="N9863" s="2" t="str">
        <f>VLOOKUP(Tabla1[[#This Row],[nemo]],'Nemos y clasificaciones'!$A$2:$B$5000,2,FALSE)</f>
        <v>ISHARES CORE U.S. GROWTH ETF</v>
      </c>
      <c r="O9863" s="2" t="str">
        <f>VLOOKUP(Tabla1[[#This Row],[nemo]],'Nemos y clasificaciones'!$A$1:$C$3000,3,FALSE)</f>
        <v>ETF</v>
      </c>
      <c r="P9863" s="2"/>
      <c r="Q9863" s="2"/>
    </row>
    <row r="9864" spans="1:17" x14ac:dyDescent="0.25">
      <c r="A9864" t="s">
        <v>7716</v>
      </c>
      <c r="B9864" s="1">
        <v>43277</v>
      </c>
      <c r="C9864" s="1">
        <v>43284</v>
      </c>
      <c r="D9864" t="s">
        <v>21</v>
      </c>
      <c r="E9864" t="s">
        <v>1417</v>
      </c>
      <c r="F9864">
        <v>0</v>
      </c>
      <c r="G9864">
        <v>1000000</v>
      </c>
      <c r="H9864">
        <v>0</v>
      </c>
      <c r="I9864">
        <v>0</v>
      </c>
      <c r="J9864">
        <v>0</v>
      </c>
      <c r="K9864">
        <v>0.16600000000000001</v>
      </c>
      <c r="L9864" t="s">
        <v>23</v>
      </c>
      <c r="M9864" s="2">
        <v>166000</v>
      </c>
      <c r="N9864" s="2" t="str">
        <f>VLOOKUP(Tabla1[[#This Row],[nemo]],'Nemos y clasificaciones'!$A$2:$B$5000,2,FALSE)</f>
        <v>ISHARES CORE U.S. GROWTH ETF</v>
      </c>
      <c r="O9864" s="2" t="str">
        <f>VLOOKUP(Tabla1[[#This Row],[nemo]],'Nemos y clasificaciones'!$A$1:$C$3000,3,FALSE)</f>
        <v>ETF</v>
      </c>
      <c r="P9864" s="2"/>
      <c r="Q9864" s="2"/>
    </row>
    <row r="9865" spans="1:17" x14ac:dyDescent="0.25">
      <c r="A9865" t="s">
        <v>2368</v>
      </c>
      <c r="B9865" s="1">
        <v>44280</v>
      </c>
      <c r="C9865" s="1">
        <v>44286</v>
      </c>
      <c r="D9865" t="s">
        <v>21</v>
      </c>
      <c r="E9865" t="s">
        <v>1417</v>
      </c>
      <c r="F9865">
        <v>0</v>
      </c>
      <c r="G9865">
        <v>1000000</v>
      </c>
      <c r="H9865">
        <v>0</v>
      </c>
      <c r="I9865">
        <v>0</v>
      </c>
      <c r="J9865">
        <v>0</v>
      </c>
      <c r="K9865">
        <v>0.16200000000000001</v>
      </c>
      <c r="L9865" t="s">
        <v>23</v>
      </c>
      <c r="M9865" s="2">
        <v>162000</v>
      </c>
      <c r="N9865" s="2" t="str">
        <f>VLOOKUP(Tabla1[[#This Row],[nemo]],'Nemos y clasificaciones'!$A$2:$B$5000,2,FALSE)</f>
        <v>ISHARES CORE U.S. GROWTH ETF</v>
      </c>
      <c r="O9865" s="2" t="str">
        <f>VLOOKUP(Tabla1[[#This Row],[nemo]],'Nemos y clasificaciones'!$A$1:$C$3000,3,FALSE)</f>
        <v>ETF</v>
      </c>
      <c r="P9865" s="2"/>
      <c r="Q9865" s="2"/>
    </row>
    <row r="9866" spans="1:17" x14ac:dyDescent="0.25">
      <c r="A9866" t="s">
        <v>8503</v>
      </c>
      <c r="B9866" s="1">
        <v>43181</v>
      </c>
      <c r="C9866" s="1">
        <v>43187</v>
      </c>
      <c r="D9866" t="s">
        <v>21</v>
      </c>
      <c r="E9866" t="s">
        <v>1417</v>
      </c>
      <c r="F9866">
        <v>0</v>
      </c>
      <c r="G9866">
        <v>1000000</v>
      </c>
      <c r="H9866">
        <v>0</v>
      </c>
      <c r="I9866">
        <v>0</v>
      </c>
      <c r="J9866">
        <v>0</v>
      </c>
      <c r="K9866">
        <v>0.16</v>
      </c>
      <c r="L9866" t="s">
        <v>23</v>
      </c>
      <c r="M9866" s="2">
        <v>160000</v>
      </c>
      <c r="N9866" s="2" t="str">
        <f>VLOOKUP(Tabla1[[#This Row],[nemo]],'Nemos y clasificaciones'!$A$2:$B$5000,2,FALSE)</f>
        <v>ISHARES CORE U.S. GROWTH ETF</v>
      </c>
      <c r="O9866" s="2" t="str">
        <f>VLOOKUP(Tabla1[[#This Row],[nemo]],'Nemos y clasificaciones'!$A$1:$C$3000,3,FALSE)</f>
        <v>ETF</v>
      </c>
      <c r="P9866" s="2"/>
      <c r="Q9866" s="2"/>
    </row>
    <row r="9867" spans="1:17" x14ac:dyDescent="0.25">
      <c r="A9867" t="s">
        <v>5246</v>
      </c>
      <c r="B9867" s="1">
        <v>43815</v>
      </c>
      <c r="C9867" s="1">
        <v>43819</v>
      </c>
      <c r="D9867" t="s">
        <v>21</v>
      </c>
      <c r="E9867" t="s">
        <v>1417</v>
      </c>
      <c r="F9867">
        <v>0</v>
      </c>
      <c r="G9867">
        <v>1000000</v>
      </c>
      <c r="H9867">
        <v>0</v>
      </c>
      <c r="I9867">
        <v>0</v>
      </c>
      <c r="J9867">
        <v>0</v>
      </c>
      <c r="K9867">
        <v>0.152</v>
      </c>
      <c r="L9867" t="s">
        <v>23</v>
      </c>
      <c r="M9867" s="2">
        <v>152000</v>
      </c>
      <c r="N9867" s="2" t="str">
        <f>VLOOKUP(Tabla1[[#This Row],[nemo]],'Nemos y clasificaciones'!$A$2:$B$5000,2,FALSE)</f>
        <v>ISHARES CORE U.S. GROWTH ETF</v>
      </c>
      <c r="O9867" s="2" t="str">
        <f>VLOOKUP(Tabla1[[#This Row],[nemo]],'Nemos y clasificaciones'!$A$1:$C$3000,3,FALSE)</f>
        <v>ETF</v>
      </c>
      <c r="P9867" s="2"/>
      <c r="Q9867" s="2"/>
    </row>
    <row r="9868" spans="1:17" x14ac:dyDescent="0.25">
      <c r="A9868" t="s">
        <v>1416</v>
      </c>
      <c r="B9868" s="1">
        <v>44357</v>
      </c>
      <c r="C9868" s="1">
        <v>44363</v>
      </c>
      <c r="D9868" t="s">
        <v>21</v>
      </c>
      <c r="E9868" t="s">
        <v>1417</v>
      </c>
      <c r="F9868">
        <v>0</v>
      </c>
      <c r="G9868">
        <v>1000000</v>
      </c>
      <c r="H9868">
        <v>0</v>
      </c>
      <c r="I9868">
        <v>0</v>
      </c>
      <c r="J9868">
        <v>0</v>
      </c>
      <c r="K9868">
        <v>0.14099999999999999</v>
      </c>
      <c r="L9868" t="s">
        <v>23</v>
      </c>
      <c r="M9868" s="2">
        <v>141000</v>
      </c>
      <c r="N9868" s="2" t="str">
        <f>VLOOKUP(Tabla1[[#This Row],[nemo]],'Nemos y clasificaciones'!$A$2:$B$5000,2,FALSE)</f>
        <v>ISHARES CORE U.S. GROWTH ETF</v>
      </c>
      <c r="O9868" s="2" t="str">
        <f>VLOOKUP(Tabla1[[#This Row],[nemo]],'Nemos y clasificaciones'!$A$1:$C$3000,3,FALSE)</f>
        <v>ETF</v>
      </c>
      <c r="P9868" s="2"/>
      <c r="Q9868" s="2"/>
    </row>
    <row r="9869" spans="1:17" x14ac:dyDescent="0.25">
      <c r="A9869" t="s">
        <v>2997</v>
      </c>
      <c r="B9869" s="1">
        <v>44179</v>
      </c>
      <c r="C9869" s="1">
        <v>44183</v>
      </c>
      <c r="D9869" t="s">
        <v>21</v>
      </c>
      <c r="E9869" t="s">
        <v>1419</v>
      </c>
      <c r="F9869">
        <v>0</v>
      </c>
      <c r="G9869">
        <v>1000000</v>
      </c>
      <c r="H9869">
        <v>0</v>
      </c>
      <c r="I9869">
        <v>0</v>
      </c>
      <c r="J9869">
        <v>0</v>
      </c>
      <c r="K9869">
        <v>0.4</v>
      </c>
      <c r="L9869" t="s">
        <v>23</v>
      </c>
      <c r="M9869" s="2">
        <v>400000</v>
      </c>
      <c r="N9869" s="2" t="str">
        <f>VLOOKUP(Tabla1[[#This Row],[nemo]],'Nemos y clasificaciones'!$A$2:$B$5000,2,FALSE)</f>
        <v>ISHARES CORE U.S. VALUE ETF</v>
      </c>
      <c r="O9869" s="2" t="str">
        <f>VLOOKUP(Tabla1[[#This Row],[nemo]],'Nemos y clasificaciones'!$A$1:$C$3000,3,FALSE)</f>
        <v>ETF</v>
      </c>
      <c r="P9869" s="2"/>
      <c r="Q9869" s="2"/>
    </row>
    <row r="9870" spans="1:17" x14ac:dyDescent="0.25">
      <c r="A9870" t="s">
        <v>3442</v>
      </c>
      <c r="B9870" s="1">
        <v>44097</v>
      </c>
      <c r="C9870" s="1">
        <v>44103</v>
      </c>
      <c r="D9870" t="s">
        <v>21</v>
      </c>
      <c r="E9870" t="s">
        <v>1419</v>
      </c>
      <c r="F9870">
        <v>0</v>
      </c>
      <c r="G9870">
        <v>1000000</v>
      </c>
      <c r="H9870">
        <v>0</v>
      </c>
      <c r="I9870">
        <v>0</v>
      </c>
      <c r="J9870">
        <v>0</v>
      </c>
      <c r="K9870">
        <v>0.38400000000000001</v>
      </c>
      <c r="L9870" t="s">
        <v>23</v>
      </c>
      <c r="M9870" s="2">
        <v>384000</v>
      </c>
      <c r="N9870" s="2" t="str">
        <f>VLOOKUP(Tabla1[[#This Row],[nemo]],'Nemos y clasificaciones'!$A$2:$B$5000,2,FALSE)</f>
        <v>ISHARES CORE U.S. VALUE ETF</v>
      </c>
      <c r="O9870" s="2" t="str">
        <f>VLOOKUP(Tabla1[[#This Row],[nemo]],'Nemos y clasificaciones'!$A$1:$C$3000,3,FALSE)</f>
        <v>ETF</v>
      </c>
      <c r="P9870" s="2"/>
      <c r="Q9870" s="2"/>
    </row>
    <row r="9871" spans="1:17" x14ac:dyDescent="0.25">
      <c r="A9871" t="s">
        <v>5247</v>
      </c>
      <c r="B9871" s="1">
        <v>43815</v>
      </c>
      <c r="C9871" s="1">
        <v>43819</v>
      </c>
      <c r="D9871" t="s">
        <v>21</v>
      </c>
      <c r="E9871" t="s">
        <v>1419</v>
      </c>
      <c r="F9871">
        <v>0</v>
      </c>
      <c r="G9871">
        <v>1000000</v>
      </c>
      <c r="H9871">
        <v>0</v>
      </c>
      <c r="I9871">
        <v>0</v>
      </c>
      <c r="J9871">
        <v>0</v>
      </c>
      <c r="K9871">
        <v>0.373</v>
      </c>
      <c r="L9871" t="s">
        <v>23</v>
      </c>
      <c r="M9871" s="2">
        <v>373000</v>
      </c>
      <c r="N9871" s="2" t="str">
        <f>VLOOKUP(Tabla1[[#This Row],[nemo]],'Nemos y clasificaciones'!$A$2:$B$5000,2,FALSE)</f>
        <v>ISHARES CORE U.S. VALUE ETF</v>
      </c>
      <c r="O9871" s="2" t="str">
        <f>VLOOKUP(Tabla1[[#This Row],[nemo]],'Nemos y clasificaciones'!$A$1:$C$3000,3,FALSE)</f>
        <v>ETF</v>
      </c>
      <c r="P9871" s="2"/>
      <c r="Q9871" s="2"/>
    </row>
    <row r="9872" spans="1:17" x14ac:dyDescent="0.25">
      <c r="A9872" t="s">
        <v>5594</v>
      </c>
      <c r="B9872" s="1">
        <v>43732</v>
      </c>
      <c r="C9872" s="1">
        <v>43738</v>
      </c>
      <c r="D9872" t="s">
        <v>21</v>
      </c>
      <c r="E9872" t="s">
        <v>1419</v>
      </c>
      <c r="F9872">
        <v>0</v>
      </c>
      <c r="G9872">
        <v>1000000</v>
      </c>
      <c r="H9872">
        <v>0</v>
      </c>
      <c r="I9872">
        <v>0</v>
      </c>
      <c r="J9872">
        <v>0</v>
      </c>
      <c r="K9872">
        <v>0.35699999999999998</v>
      </c>
      <c r="L9872" t="s">
        <v>23</v>
      </c>
      <c r="M9872" s="2">
        <v>357000</v>
      </c>
      <c r="N9872" s="2" t="str">
        <f>VLOOKUP(Tabla1[[#This Row],[nemo]],'Nemos y clasificaciones'!$A$2:$B$5000,2,FALSE)</f>
        <v>ISHARES CORE U.S. VALUE ETF</v>
      </c>
      <c r="O9872" s="2" t="str">
        <f>VLOOKUP(Tabla1[[#This Row],[nemo]],'Nemos y clasificaciones'!$A$1:$C$3000,3,FALSE)</f>
        <v>ETF</v>
      </c>
      <c r="P9872" s="2"/>
      <c r="Q9872" s="2"/>
    </row>
    <row r="9873" spans="1:17" x14ac:dyDescent="0.25">
      <c r="A9873" t="s">
        <v>7170</v>
      </c>
      <c r="B9873" s="1">
        <v>43451</v>
      </c>
      <c r="C9873" s="1">
        <v>43455</v>
      </c>
      <c r="D9873" t="s">
        <v>21</v>
      </c>
      <c r="E9873" t="s">
        <v>1419</v>
      </c>
      <c r="F9873">
        <v>0</v>
      </c>
      <c r="G9873">
        <v>1000000</v>
      </c>
      <c r="H9873">
        <v>0</v>
      </c>
      <c r="I9873">
        <v>0</v>
      </c>
      <c r="J9873">
        <v>0</v>
      </c>
      <c r="K9873">
        <v>0.34799999999999998</v>
      </c>
      <c r="L9873" t="s">
        <v>23</v>
      </c>
      <c r="M9873" s="2">
        <v>348000</v>
      </c>
      <c r="N9873" s="2" t="str">
        <f>VLOOKUP(Tabla1[[#This Row],[nemo]],'Nemos y clasificaciones'!$A$2:$B$5000,2,FALSE)</f>
        <v>ISHARES CORE U.S. VALUE ETF</v>
      </c>
      <c r="O9873" s="2" t="str">
        <f>VLOOKUP(Tabla1[[#This Row],[nemo]],'Nemos y clasificaciones'!$A$1:$C$3000,3,FALSE)</f>
        <v>ETF</v>
      </c>
      <c r="P9873" s="2"/>
      <c r="Q9873" s="2"/>
    </row>
    <row r="9874" spans="1:17" x14ac:dyDescent="0.25">
      <c r="A9874" t="s">
        <v>2367</v>
      </c>
      <c r="B9874" s="1">
        <v>44280</v>
      </c>
      <c r="C9874" s="1">
        <v>44286</v>
      </c>
      <c r="D9874" t="s">
        <v>21</v>
      </c>
      <c r="E9874" t="s">
        <v>1419</v>
      </c>
      <c r="F9874">
        <v>0</v>
      </c>
      <c r="G9874">
        <v>1000000</v>
      </c>
      <c r="H9874">
        <v>0</v>
      </c>
      <c r="I9874">
        <v>0</v>
      </c>
      <c r="J9874">
        <v>0</v>
      </c>
      <c r="K9874">
        <v>0.34699999999999998</v>
      </c>
      <c r="L9874" t="s">
        <v>23</v>
      </c>
      <c r="M9874" s="2">
        <v>347000</v>
      </c>
      <c r="N9874" s="2" t="str">
        <f>VLOOKUP(Tabla1[[#This Row],[nemo]],'Nemos y clasificaciones'!$A$2:$B$5000,2,FALSE)</f>
        <v>ISHARES CORE U.S. VALUE ETF</v>
      </c>
      <c r="O9874" s="2" t="str">
        <f>VLOOKUP(Tabla1[[#This Row],[nemo]],'Nemos y clasificaciones'!$A$1:$C$3000,3,FALSE)</f>
        <v>ETF</v>
      </c>
      <c r="P9874" s="2"/>
      <c r="Q9874" s="2"/>
    </row>
    <row r="9875" spans="1:17" x14ac:dyDescent="0.25">
      <c r="A9875" t="s">
        <v>6062</v>
      </c>
      <c r="B9875" s="1">
        <v>43633</v>
      </c>
      <c r="C9875" s="1">
        <v>43637</v>
      </c>
      <c r="D9875" t="s">
        <v>21</v>
      </c>
      <c r="E9875" t="s">
        <v>1419</v>
      </c>
      <c r="F9875">
        <v>0</v>
      </c>
      <c r="G9875">
        <v>1000000</v>
      </c>
      <c r="H9875">
        <v>0</v>
      </c>
      <c r="I9875">
        <v>0</v>
      </c>
      <c r="J9875">
        <v>0</v>
      </c>
      <c r="K9875">
        <v>0.33600000000000002</v>
      </c>
      <c r="L9875" t="s">
        <v>23</v>
      </c>
      <c r="M9875" s="2">
        <v>336000</v>
      </c>
      <c r="N9875" s="2" t="str">
        <f>VLOOKUP(Tabla1[[#This Row],[nemo]],'Nemos y clasificaciones'!$A$2:$B$5000,2,FALSE)</f>
        <v>ISHARES CORE U.S. VALUE ETF</v>
      </c>
      <c r="O9875" s="2" t="str">
        <f>VLOOKUP(Tabla1[[#This Row],[nemo]],'Nemos y clasificaciones'!$A$1:$C$3000,3,FALSE)</f>
        <v>ETF</v>
      </c>
      <c r="P9875" s="2"/>
      <c r="Q9875" s="2"/>
    </row>
    <row r="9876" spans="1:17" x14ac:dyDescent="0.25">
      <c r="A9876" t="s">
        <v>7717</v>
      </c>
      <c r="B9876" s="1">
        <v>43277</v>
      </c>
      <c r="C9876" s="1">
        <v>43284</v>
      </c>
      <c r="D9876" t="s">
        <v>21</v>
      </c>
      <c r="E9876" t="s">
        <v>1419</v>
      </c>
      <c r="F9876">
        <v>0</v>
      </c>
      <c r="G9876">
        <v>1000000</v>
      </c>
      <c r="H9876">
        <v>0</v>
      </c>
      <c r="I9876">
        <v>0</v>
      </c>
      <c r="J9876">
        <v>0</v>
      </c>
      <c r="K9876">
        <v>0.33200000000000002</v>
      </c>
      <c r="L9876" t="s">
        <v>23</v>
      </c>
      <c r="M9876" s="2">
        <v>332000</v>
      </c>
      <c r="N9876" s="2" t="str">
        <f>VLOOKUP(Tabla1[[#This Row],[nemo]],'Nemos y clasificaciones'!$A$2:$B$5000,2,FALSE)</f>
        <v>ISHARES CORE U.S. VALUE ETF</v>
      </c>
      <c r="O9876" s="2" t="str">
        <f>VLOOKUP(Tabla1[[#This Row],[nemo]],'Nemos y clasificaciones'!$A$1:$C$3000,3,FALSE)</f>
        <v>ETF</v>
      </c>
      <c r="P9876" s="2"/>
      <c r="Q9876" s="2"/>
    </row>
    <row r="9877" spans="1:17" x14ac:dyDescent="0.25">
      <c r="A9877" t="s">
        <v>7467</v>
      </c>
      <c r="B9877" s="1">
        <v>43369</v>
      </c>
      <c r="C9877" s="1">
        <v>43375</v>
      </c>
      <c r="D9877" t="s">
        <v>21</v>
      </c>
      <c r="E9877" t="s">
        <v>1419</v>
      </c>
      <c r="F9877">
        <v>0</v>
      </c>
      <c r="G9877">
        <v>1000000</v>
      </c>
      <c r="H9877">
        <v>0</v>
      </c>
      <c r="I9877">
        <v>0</v>
      </c>
      <c r="J9877">
        <v>0</v>
      </c>
      <c r="K9877">
        <v>0.317</v>
      </c>
      <c r="L9877" t="s">
        <v>23</v>
      </c>
      <c r="M9877" s="2">
        <v>317000</v>
      </c>
      <c r="N9877" s="2" t="str">
        <f>VLOOKUP(Tabla1[[#This Row],[nemo]],'Nemos y clasificaciones'!$A$2:$B$5000,2,FALSE)</f>
        <v>ISHARES CORE U.S. VALUE ETF</v>
      </c>
      <c r="O9877" s="2" t="str">
        <f>VLOOKUP(Tabla1[[#This Row],[nemo]],'Nemos y clasificaciones'!$A$1:$C$3000,3,FALSE)</f>
        <v>ETF</v>
      </c>
      <c r="P9877" s="2"/>
      <c r="Q9877" s="2"/>
    </row>
    <row r="9878" spans="1:17" x14ac:dyDescent="0.25">
      <c r="A9878" t="s">
        <v>6804</v>
      </c>
      <c r="B9878" s="1">
        <v>43544</v>
      </c>
      <c r="C9878" s="1">
        <v>43550</v>
      </c>
      <c r="D9878" t="s">
        <v>21</v>
      </c>
      <c r="E9878" t="s">
        <v>1419</v>
      </c>
      <c r="F9878">
        <v>0</v>
      </c>
      <c r="G9878">
        <v>1000000</v>
      </c>
      <c r="H9878">
        <v>0</v>
      </c>
      <c r="I9878">
        <v>0</v>
      </c>
      <c r="J9878">
        <v>0</v>
      </c>
      <c r="K9878">
        <v>0.312</v>
      </c>
      <c r="L9878" t="s">
        <v>23</v>
      </c>
      <c r="M9878" s="2">
        <v>312000</v>
      </c>
      <c r="N9878" s="2" t="str">
        <f>VLOOKUP(Tabla1[[#This Row],[nemo]],'Nemos y clasificaciones'!$A$2:$B$5000,2,FALSE)</f>
        <v>ISHARES CORE U.S. VALUE ETF</v>
      </c>
      <c r="O9878" s="2" t="str">
        <f>VLOOKUP(Tabla1[[#This Row],[nemo]],'Nemos y clasificaciones'!$A$1:$C$3000,3,FALSE)</f>
        <v>ETF</v>
      </c>
      <c r="P9878" s="2"/>
      <c r="Q9878" s="2"/>
    </row>
    <row r="9879" spans="1:17" x14ac:dyDescent="0.25">
      <c r="A9879" t="s">
        <v>8502</v>
      </c>
      <c r="B9879" s="1">
        <v>43181</v>
      </c>
      <c r="C9879" s="1">
        <v>43187</v>
      </c>
      <c r="D9879" t="s">
        <v>21</v>
      </c>
      <c r="E9879" t="s">
        <v>1419</v>
      </c>
      <c r="F9879">
        <v>0</v>
      </c>
      <c r="G9879">
        <v>1000000</v>
      </c>
      <c r="H9879">
        <v>0</v>
      </c>
      <c r="I9879">
        <v>0</v>
      </c>
      <c r="J9879">
        <v>0</v>
      </c>
      <c r="K9879">
        <v>0.311</v>
      </c>
      <c r="L9879" t="s">
        <v>23</v>
      </c>
      <c r="M9879" s="2">
        <v>311000</v>
      </c>
      <c r="N9879" s="2" t="str">
        <f>VLOOKUP(Tabla1[[#This Row],[nemo]],'Nemos y clasificaciones'!$A$2:$B$5000,2,FALSE)</f>
        <v>ISHARES CORE U.S. VALUE ETF</v>
      </c>
      <c r="O9879" s="2" t="str">
        <f>VLOOKUP(Tabla1[[#This Row],[nemo]],'Nemos y clasificaciones'!$A$1:$C$3000,3,FALSE)</f>
        <v>ETF</v>
      </c>
      <c r="P9879" s="2"/>
      <c r="Q9879" s="2"/>
    </row>
    <row r="9880" spans="1:17" x14ac:dyDescent="0.25">
      <c r="A9880" t="s">
        <v>4013</v>
      </c>
      <c r="B9880" s="1">
        <v>43997</v>
      </c>
      <c r="C9880" s="1">
        <v>44001</v>
      </c>
      <c r="D9880" t="s">
        <v>21</v>
      </c>
      <c r="E9880" t="s">
        <v>1419</v>
      </c>
      <c r="F9880">
        <v>0</v>
      </c>
      <c r="G9880">
        <v>1000000</v>
      </c>
      <c r="H9880">
        <v>0</v>
      </c>
      <c r="I9880">
        <v>0</v>
      </c>
      <c r="J9880">
        <v>0</v>
      </c>
      <c r="K9880">
        <v>0.307</v>
      </c>
      <c r="L9880" t="s">
        <v>23</v>
      </c>
      <c r="M9880" s="2">
        <v>307000</v>
      </c>
      <c r="N9880" s="2" t="str">
        <f>VLOOKUP(Tabla1[[#This Row],[nemo]],'Nemos y clasificaciones'!$A$2:$B$5000,2,FALSE)</f>
        <v>ISHARES CORE U.S. VALUE ETF</v>
      </c>
      <c r="O9880" s="2" t="str">
        <f>VLOOKUP(Tabla1[[#This Row],[nemo]],'Nemos y clasificaciones'!$A$1:$C$3000,3,FALSE)</f>
        <v>ETF</v>
      </c>
      <c r="P9880" s="2"/>
      <c r="Q9880" s="2"/>
    </row>
    <row r="9881" spans="1:17" x14ac:dyDescent="0.25">
      <c r="A9881" t="s">
        <v>1418</v>
      </c>
      <c r="B9881" s="1">
        <v>44357</v>
      </c>
      <c r="C9881" s="1">
        <v>44363</v>
      </c>
      <c r="D9881" t="s">
        <v>21</v>
      </c>
      <c r="E9881" t="s">
        <v>1419</v>
      </c>
      <c r="F9881">
        <v>0</v>
      </c>
      <c r="G9881">
        <v>1000000</v>
      </c>
      <c r="H9881">
        <v>0</v>
      </c>
      <c r="I9881">
        <v>0</v>
      </c>
      <c r="J9881">
        <v>0</v>
      </c>
      <c r="K9881">
        <v>0.26700000000000002</v>
      </c>
      <c r="L9881" t="s">
        <v>23</v>
      </c>
      <c r="M9881" s="2">
        <v>267000</v>
      </c>
      <c r="N9881" s="2" t="str">
        <f>VLOOKUP(Tabla1[[#This Row],[nemo]],'Nemos y clasificaciones'!$A$2:$B$5000,2,FALSE)</f>
        <v>ISHARES CORE U.S. VALUE ETF</v>
      </c>
      <c r="O9881" s="2" t="str">
        <f>VLOOKUP(Tabla1[[#This Row],[nemo]],'Nemos y clasificaciones'!$A$1:$C$3000,3,FALSE)</f>
        <v>ETF</v>
      </c>
      <c r="P9881" s="2"/>
      <c r="Q9881" s="2"/>
    </row>
    <row r="9882" spans="1:17" x14ac:dyDescent="0.25">
      <c r="A9882" t="s">
        <v>4692</v>
      </c>
      <c r="B9882" s="1">
        <v>43915</v>
      </c>
      <c r="C9882" s="1">
        <v>43921</v>
      </c>
      <c r="D9882" t="s">
        <v>21</v>
      </c>
      <c r="E9882" t="s">
        <v>1331</v>
      </c>
      <c r="F9882">
        <v>0</v>
      </c>
      <c r="G9882">
        <v>100000</v>
      </c>
      <c r="H9882">
        <v>0</v>
      </c>
      <c r="I9882">
        <v>0</v>
      </c>
      <c r="J9882">
        <v>0</v>
      </c>
      <c r="K9882">
        <v>0.82199999999999995</v>
      </c>
      <c r="L9882" t="s">
        <v>23</v>
      </c>
      <c r="M9882" s="3">
        <v>82200</v>
      </c>
      <c r="N9882" s="2" t="str">
        <f>VLOOKUP(Tabla1[[#This Row],[nemo]],'Nemos y clasificaciones'!$A$2:$B$5000,2,FALSE)</f>
        <v>ISHARES S&amp;P 500 VALUE ETF</v>
      </c>
      <c r="O9882" s="3" t="str">
        <f>VLOOKUP(Tabla1[[#This Row],[nemo]],'Nemos y clasificaciones'!$A$1:$C$3000,3,FALSE)</f>
        <v>ETF</v>
      </c>
      <c r="P9882" s="3"/>
      <c r="Q9882" s="3"/>
    </row>
    <row r="9883" spans="1:17" x14ac:dyDescent="0.25">
      <c r="A9883" t="s">
        <v>3416</v>
      </c>
      <c r="B9883" s="1">
        <v>44097</v>
      </c>
      <c r="C9883" s="1">
        <v>44103</v>
      </c>
      <c r="D9883" t="s">
        <v>21</v>
      </c>
      <c r="E9883" t="s">
        <v>1331</v>
      </c>
      <c r="F9883">
        <v>0</v>
      </c>
      <c r="G9883">
        <v>100000</v>
      </c>
      <c r="H9883">
        <v>0</v>
      </c>
      <c r="I9883">
        <v>0</v>
      </c>
      <c r="J9883">
        <v>0</v>
      </c>
      <c r="K9883">
        <v>0.79700000000000004</v>
      </c>
      <c r="L9883" t="s">
        <v>23</v>
      </c>
      <c r="M9883" s="3">
        <v>79700</v>
      </c>
      <c r="N9883" s="2" t="str">
        <f>VLOOKUP(Tabla1[[#This Row],[nemo]],'Nemos y clasificaciones'!$A$2:$B$5000,2,FALSE)</f>
        <v>ISHARES S&amp;P 500 VALUE ETF</v>
      </c>
      <c r="O9883" s="3" t="str">
        <f>VLOOKUP(Tabla1[[#This Row],[nemo]],'Nemos y clasificaciones'!$A$1:$C$3000,3,FALSE)</f>
        <v>ETF</v>
      </c>
      <c r="P9883" s="3"/>
      <c r="Q9883" s="3"/>
    </row>
    <row r="9884" spans="1:17" x14ac:dyDescent="0.25">
      <c r="A9884" t="s">
        <v>2956</v>
      </c>
      <c r="B9884" s="1">
        <v>44179</v>
      </c>
      <c r="C9884" s="1">
        <v>44183</v>
      </c>
      <c r="D9884" t="s">
        <v>21</v>
      </c>
      <c r="E9884" t="s">
        <v>1331</v>
      </c>
      <c r="F9884">
        <v>0</v>
      </c>
      <c r="G9884">
        <v>100000</v>
      </c>
      <c r="H9884">
        <v>0</v>
      </c>
      <c r="I9884">
        <v>0</v>
      </c>
      <c r="J9884">
        <v>0</v>
      </c>
      <c r="K9884">
        <v>0.78100000000000003</v>
      </c>
      <c r="L9884" t="s">
        <v>23</v>
      </c>
      <c r="M9884" s="3">
        <v>78100</v>
      </c>
      <c r="N9884" s="2" t="str">
        <f>VLOOKUP(Tabla1[[#This Row],[nemo]],'Nemos y clasificaciones'!$A$2:$B$5000,2,FALSE)</f>
        <v>ISHARES S&amp;P 500 VALUE ETF</v>
      </c>
      <c r="O9884" s="3" t="str">
        <f>VLOOKUP(Tabla1[[#This Row],[nemo]],'Nemos y clasificaciones'!$A$1:$C$3000,3,FALSE)</f>
        <v>ETF</v>
      </c>
      <c r="P9884" s="3"/>
      <c r="Q9884" s="3"/>
    </row>
    <row r="9885" spans="1:17" x14ac:dyDescent="0.25">
      <c r="A9885" t="s">
        <v>5201</v>
      </c>
      <c r="B9885" s="1">
        <v>43815</v>
      </c>
      <c r="C9885" s="1">
        <v>43819</v>
      </c>
      <c r="D9885" t="s">
        <v>21</v>
      </c>
      <c r="E9885" t="s">
        <v>1331</v>
      </c>
      <c r="F9885">
        <v>0</v>
      </c>
      <c r="G9885">
        <v>100000</v>
      </c>
      <c r="H9885">
        <v>0</v>
      </c>
      <c r="I9885">
        <v>0</v>
      </c>
      <c r="J9885">
        <v>0</v>
      </c>
      <c r="K9885">
        <v>0.73899999999999999</v>
      </c>
      <c r="L9885" t="s">
        <v>23</v>
      </c>
      <c r="M9885" s="3">
        <v>73900</v>
      </c>
      <c r="N9885" s="2" t="str">
        <f>VLOOKUP(Tabla1[[#This Row],[nemo]],'Nemos y clasificaciones'!$A$2:$B$5000,2,FALSE)</f>
        <v>ISHARES S&amp;P 500 VALUE ETF</v>
      </c>
      <c r="O9885" s="3" t="str">
        <f>VLOOKUP(Tabla1[[#This Row],[nemo]],'Nemos y clasificaciones'!$A$1:$C$3000,3,FALSE)</f>
        <v>ETF</v>
      </c>
      <c r="P9885" s="3"/>
      <c r="Q9885" s="3"/>
    </row>
    <row r="9886" spans="1:17" x14ac:dyDescent="0.25">
      <c r="A9886" t="s">
        <v>7148</v>
      </c>
      <c r="B9886" s="1">
        <v>43451</v>
      </c>
      <c r="C9886" s="1">
        <v>43455</v>
      </c>
      <c r="D9886" t="s">
        <v>21</v>
      </c>
      <c r="E9886" t="s">
        <v>1331</v>
      </c>
      <c r="F9886">
        <v>0</v>
      </c>
      <c r="G9886">
        <v>100000</v>
      </c>
      <c r="H9886">
        <v>0</v>
      </c>
      <c r="I9886">
        <v>0</v>
      </c>
      <c r="J9886">
        <v>0</v>
      </c>
      <c r="K9886">
        <v>0.73799999999999999</v>
      </c>
      <c r="L9886" t="s">
        <v>23</v>
      </c>
      <c r="M9886" s="3">
        <v>73800</v>
      </c>
      <c r="N9886" s="2" t="str">
        <f>VLOOKUP(Tabla1[[#This Row],[nemo]],'Nemos y clasificaciones'!$A$2:$B$5000,2,FALSE)</f>
        <v>ISHARES S&amp;P 500 VALUE ETF</v>
      </c>
      <c r="O9886" s="3" t="str">
        <f>VLOOKUP(Tabla1[[#This Row],[nemo]],'Nemos y clasificaciones'!$A$1:$C$3000,3,FALSE)</f>
        <v>ETF</v>
      </c>
      <c r="P9886" s="3"/>
      <c r="Q9886" s="3"/>
    </row>
    <row r="9887" spans="1:17" x14ac:dyDescent="0.25">
      <c r="A9887" t="s">
        <v>5572</v>
      </c>
      <c r="B9887" s="1">
        <v>43732</v>
      </c>
      <c r="C9887" s="1">
        <v>43738</v>
      </c>
      <c r="D9887" t="s">
        <v>21</v>
      </c>
      <c r="E9887" t="s">
        <v>1331</v>
      </c>
      <c r="F9887">
        <v>0</v>
      </c>
      <c r="G9887">
        <v>100000</v>
      </c>
      <c r="H9887">
        <v>0</v>
      </c>
      <c r="I9887">
        <v>0</v>
      </c>
      <c r="J9887">
        <v>0</v>
      </c>
      <c r="K9887">
        <v>0.71599999999999997</v>
      </c>
      <c r="L9887" t="s">
        <v>23</v>
      </c>
      <c r="M9887" s="3">
        <v>71600</v>
      </c>
      <c r="N9887" s="2" t="str">
        <f>VLOOKUP(Tabla1[[#This Row],[nemo]],'Nemos y clasificaciones'!$A$2:$B$5000,2,FALSE)</f>
        <v>ISHARES S&amp;P 500 VALUE ETF</v>
      </c>
      <c r="O9887" s="3" t="str">
        <f>VLOOKUP(Tabla1[[#This Row],[nemo]],'Nemos y clasificaciones'!$A$1:$C$3000,3,FALSE)</f>
        <v>ETF</v>
      </c>
      <c r="P9887" s="3"/>
      <c r="Q9887" s="3"/>
    </row>
    <row r="9888" spans="1:17" x14ac:dyDescent="0.25">
      <c r="A9888" t="s">
        <v>7694</v>
      </c>
      <c r="B9888" s="1">
        <v>43277</v>
      </c>
      <c r="C9888" s="1">
        <v>43284</v>
      </c>
      <c r="D9888" t="s">
        <v>21</v>
      </c>
      <c r="E9888" t="s">
        <v>1331</v>
      </c>
      <c r="F9888">
        <v>0</v>
      </c>
      <c r="G9888">
        <v>100000</v>
      </c>
      <c r="H9888">
        <v>0</v>
      </c>
      <c r="I9888">
        <v>0</v>
      </c>
      <c r="J9888">
        <v>0</v>
      </c>
      <c r="K9888">
        <v>0.71299999999999997</v>
      </c>
      <c r="L9888" t="s">
        <v>23</v>
      </c>
      <c r="M9888" s="3">
        <v>71300</v>
      </c>
      <c r="N9888" s="2" t="str">
        <f>VLOOKUP(Tabla1[[#This Row],[nemo]],'Nemos y clasificaciones'!$A$2:$B$5000,2,FALSE)</f>
        <v>ISHARES S&amp;P 500 VALUE ETF</v>
      </c>
      <c r="O9888" s="3" t="str">
        <f>VLOOKUP(Tabla1[[#This Row],[nemo]],'Nemos y clasificaciones'!$A$1:$C$3000,3,FALSE)</f>
        <v>ETF</v>
      </c>
      <c r="P9888" s="3"/>
      <c r="Q9888" s="3"/>
    </row>
    <row r="9889" spans="1:17" x14ac:dyDescent="0.25">
      <c r="A9889" t="s">
        <v>2342</v>
      </c>
      <c r="B9889" s="1">
        <v>44280</v>
      </c>
      <c r="C9889" s="1">
        <v>44286</v>
      </c>
      <c r="D9889" t="s">
        <v>21</v>
      </c>
      <c r="E9889" t="s">
        <v>1331</v>
      </c>
      <c r="F9889">
        <v>0</v>
      </c>
      <c r="G9889">
        <v>100000</v>
      </c>
      <c r="H9889">
        <v>0</v>
      </c>
      <c r="I9889">
        <v>0</v>
      </c>
      <c r="J9889">
        <v>0</v>
      </c>
      <c r="K9889">
        <v>0.68700000000000006</v>
      </c>
      <c r="L9889" t="s">
        <v>23</v>
      </c>
      <c r="M9889" s="3">
        <v>68700</v>
      </c>
      <c r="N9889" s="2" t="str">
        <f>VLOOKUP(Tabla1[[#This Row],[nemo]],'Nemos y clasificaciones'!$A$2:$B$5000,2,FALSE)</f>
        <v>ISHARES S&amp;P 500 VALUE ETF</v>
      </c>
      <c r="O9889" s="3" t="str">
        <f>VLOOKUP(Tabla1[[#This Row],[nemo]],'Nemos y clasificaciones'!$A$1:$C$3000,3,FALSE)</f>
        <v>ETF</v>
      </c>
      <c r="P9889" s="3"/>
      <c r="Q9889" s="3"/>
    </row>
    <row r="9890" spans="1:17" x14ac:dyDescent="0.25">
      <c r="A9890" t="s">
        <v>7438</v>
      </c>
      <c r="B9890" s="1">
        <v>43369</v>
      </c>
      <c r="C9890" s="1">
        <v>43375</v>
      </c>
      <c r="D9890" t="s">
        <v>21</v>
      </c>
      <c r="E9890" t="s">
        <v>1331</v>
      </c>
      <c r="F9890">
        <v>0</v>
      </c>
      <c r="G9890">
        <v>100000</v>
      </c>
      <c r="H9890">
        <v>0</v>
      </c>
      <c r="I9890">
        <v>0</v>
      </c>
      <c r="J9890">
        <v>0</v>
      </c>
      <c r="K9890">
        <v>0.68300000000000005</v>
      </c>
      <c r="L9890" t="s">
        <v>23</v>
      </c>
      <c r="M9890" s="3">
        <v>68300</v>
      </c>
      <c r="N9890" s="2" t="str">
        <f>VLOOKUP(Tabla1[[#This Row],[nemo]],'Nemos y clasificaciones'!$A$2:$B$5000,2,FALSE)</f>
        <v>ISHARES S&amp;P 500 VALUE ETF</v>
      </c>
      <c r="O9890" s="3" t="str">
        <f>VLOOKUP(Tabla1[[#This Row],[nemo]],'Nemos y clasificaciones'!$A$1:$C$3000,3,FALSE)</f>
        <v>ETF</v>
      </c>
      <c r="P9890" s="3"/>
      <c r="Q9890" s="3"/>
    </row>
    <row r="9891" spans="1:17" x14ac:dyDescent="0.25">
      <c r="A9891" t="s">
        <v>9038</v>
      </c>
      <c r="B9891" s="1">
        <v>43004</v>
      </c>
      <c r="C9891" s="1">
        <v>43007</v>
      </c>
      <c r="D9891" t="s">
        <v>21</v>
      </c>
      <c r="E9891" t="s">
        <v>1331</v>
      </c>
      <c r="F9891">
        <v>0</v>
      </c>
      <c r="G9891">
        <v>100000</v>
      </c>
      <c r="H9891">
        <v>0</v>
      </c>
      <c r="I9891">
        <v>0</v>
      </c>
      <c r="J9891">
        <v>0</v>
      </c>
      <c r="K9891">
        <v>0.65600000000000003</v>
      </c>
      <c r="L9891" t="s">
        <v>23</v>
      </c>
      <c r="M9891" s="3">
        <v>65600</v>
      </c>
      <c r="N9891" s="2" t="str">
        <f>VLOOKUP(Tabla1[[#This Row],[nemo]],'Nemos y clasificaciones'!$A$2:$B$5000,2,FALSE)</f>
        <v>ISHARES S&amp;P 500 VALUE ETF</v>
      </c>
      <c r="O9891" s="3" t="str">
        <f>VLOOKUP(Tabla1[[#This Row],[nemo]],'Nemos y clasificaciones'!$A$1:$C$3000,3,FALSE)</f>
        <v>ETF</v>
      </c>
      <c r="P9891" s="3"/>
      <c r="Q9891" s="3"/>
    </row>
    <row r="9892" spans="1:17" x14ac:dyDescent="0.25">
      <c r="A9892" t="s">
        <v>6025</v>
      </c>
      <c r="B9892" s="1">
        <v>43633</v>
      </c>
      <c r="C9892" s="1">
        <v>43637</v>
      </c>
      <c r="D9892" t="s">
        <v>21</v>
      </c>
      <c r="E9892" t="s">
        <v>1331</v>
      </c>
      <c r="F9892">
        <v>0</v>
      </c>
      <c r="G9892">
        <v>100000</v>
      </c>
      <c r="H9892">
        <v>0</v>
      </c>
      <c r="I9892">
        <v>0</v>
      </c>
      <c r="J9892">
        <v>0</v>
      </c>
      <c r="K9892">
        <v>0.64600000000000002</v>
      </c>
      <c r="L9892" t="s">
        <v>23</v>
      </c>
      <c r="M9892" s="3">
        <v>64600</v>
      </c>
      <c r="N9892" s="2" t="str">
        <f>VLOOKUP(Tabla1[[#This Row],[nemo]],'Nemos y clasificaciones'!$A$2:$B$5000,2,FALSE)</f>
        <v>ISHARES S&amp;P 500 VALUE ETF</v>
      </c>
      <c r="O9892" s="3" t="str">
        <f>VLOOKUP(Tabla1[[#This Row],[nemo]],'Nemos y clasificaciones'!$A$1:$C$3000,3,FALSE)</f>
        <v>ETF</v>
      </c>
      <c r="P9892" s="3"/>
      <c r="Q9892" s="3"/>
    </row>
    <row r="9893" spans="1:17" x14ac:dyDescent="0.25">
      <c r="A9893" t="s">
        <v>6785</v>
      </c>
      <c r="B9893" s="1">
        <v>43544</v>
      </c>
      <c r="C9893" s="1">
        <v>43550</v>
      </c>
      <c r="D9893" t="s">
        <v>21</v>
      </c>
      <c r="E9893" t="s">
        <v>1331</v>
      </c>
      <c r="F9893">
        <v>0</v>
      </c>
      <c r="G9893">
        <v>100000</v>
      </c>
      <c r="H9893">
        <v>0</v>
      </c>
      <c r="I9893">
        <v>0</v>
      </c>
      <c r="J9893">
        <v>0</v>
      </c>
      <c r="K9893">
        <v>0.64100000000000001</v>
      </c>
      <c r="L9893" t="s">
        <v>23</v>
      </c>
      <c r="M9893" s="3">
        <v>64100</v>
      </c>
      <c r="N9893" s="2" t="str">
        <f>VLOOKUP(Tabla1[[#This Row],[nemo]],'Nemos y clasificaciones'!$A$2:$B$5000,2,FALSE)</f>
        <v>ISHARES S&amp;P 500 VALUE ETF</v>
      </c>
      <c r="O9893" s="3" t="str">
        <f>VLOOKUP(Tabla1[[#This Row],[nemo]],'Nemos y clasificaciones'!$A$1:$C$3000,3,FALSE)</f>
        <v>ETF</v>
      </c>
      <c r="P9893" s="3"/>
      <c r="Q9893" s="3"/>
    </row>
    <row r="9894" spans="1:17" x14ac:dyDescent="0.25">
      <c r="A9894" t="s">
        <v>8467</v>
      </c>
      <c r="B9894" s="1">
        <v>43181</v>
      </c>
      <c r="C9894" s="1">
        <v>43187</v>
      </c>
      <c r="D9894" t="s">
        <v>21</v>
      </c>
      <c r="E9894" t="s">
        <v>1331</v>
      </c>
      <c r="F9894">
        <v>0</v>
      </c>
      <c r="G9894">
        <v>100000</v>
      </c>
      <c r="H9894">
        <v>0</v>
      </c>
      <c r="I9894">
        <v>0</v>
      </c>
      <c r="J9894">
        <v>0</v>
      </c>
      <c r="K9894">
        <v>0.64100000000000001</v>
      </c>
      <c r="L9894" t="s">
        <v>23</v>
      </c>
      <c r="M9894" s="3">
        <v>64100</v>
      </c>
      <c r="N9894" s="2" t="str">
        <f>VLOOKUP(Tabla1[[#This Row],[nemo]],'Nemos y clasificaciones'!$A$2:$B$5000,2,FALSE)</f>
        <v>ISHARES S&amp;P 500 VALUE ETF</v>
      </c>
      <c r="O9894" s="3" t="str">
        <f>VLOOKUP(Tabla1[[#This Row],[nemo]],'Nemos y clasificaciones'!$A$1:$C$3000,3,FALSE)</f>
        <v>ETF</v>
      </c>
      <c r="P9894" s="3"/>
      <c r="Q9894" s="3"/>
    </row>
    <row r="9895" spans="1:17" x14ac:dyDescent="0.25">
      <c r="A9895" t="s">
        <v>3974</v>
      </c>
      <c r="B9895" s="1">
        <v>43997</v>
      </c>
      <c r="C9895" s="1">
        <v>44001</v>
      </c>
      <c r="D9895" t="s">
        <v>21</v>
      </c>
      <c r="E9895" t="s">
        <v>1331</v>
      </c>
      <c r="F9895">
        <v>0</v>
      </c>
      <c r="G9895">
        <v>100000</v>
      </c>
      <c r="H9895">
        <v>0</v>
      </c>
      <c r="I9895">
        <v>0</v>
      </c>
      <c r="J9895">
        <v>0</v>
      </c>
      <c r="K9895">
        <v>0.628</v>
      </c>
      <c r="L9895" t="s">
        <v>23</v>
      </c>
      <c r="M9895" s="3">
        <v>62800</v>
      </c>
      <c r="N9895" s="2" t="str">
        <f>VLOOKUP(Tabla1[[#This Row],[nemo]],'Nemos y clasificaciones'!$A$2:$B$5000,2,FALSE)</f>
        <v>ISHARES S&amp;P 500 VALUE ETF</v>
      </c>
      <c r="O9895" s="3" t="str">
        <f>VLOOKUP(Tabla1[[#This Row],[nemo]],'Nemos y clasificaciones'!$A$1:$C$3000,3,FALSE)</f>
        <v>ETF</v>
      </c>
      <c r="P9895" s="3"/>
      <c r="Q9895" s="3"/>
    </row>
    <row r="9896" spans="1:17" x14ac:dyDescent="0.25">
      <c r="A9896" t="s">
        <v>8772</v>
      </c>
      <c r="B9896" s="1">
        <v>43088</v>
      </c>
      <c r="C9896" s="1">
        <v>43095</v>
      </c>
      <c r="D9896" t="s">
        <v>21</v>
      </c>
      <c r="E9896" t="s">
        <v>1331</v>
      </c>
      <c r="F9896">
        <v>0</v>
      </c>
      <c r="G9896">
        <v>100000</v>
      </c>
      <c r="H9896">
        <v>0</v>
      </c>
      <c r="I9896">
        <v>0</v>
      </c>
      <c r="J9896">
        <v>0</v>
      </c>
      <c r="K9896">
        <v>0.626</v>
      </c>
      <c r="L9896" t="s">
        <v>23</v>
      </c>
      <c r="M9896" s="3">
        <v>62600</v>
      </c>
      <c r="N9896" s="2" t="str">
        <f>VLOOKUP(Tabla1[[#This Row],[nemo]],'Nemos y clasificaciones'!$A$2:$B$5000,2,FALSE)</f>
        <v>ISHARES S&amp;P 500 VALUE ETF</v>
      </c>
      <c r="O9896" s="3" t="str">
        <f>VLOOKUP(Tabla1[[#This Row],[nemo]],'Nemos y clasificaciones'!$A$1:$C$3000,3,FALSE)</f>
        <v>ETF</v>
      </c>
      <c r="P9896" s="3"/>
      <c r="Q9896" s="3"/>
    </row>
    <row r="9897" spans="1:17" x14ac:dyDescent="0.25">
      <c r="A9897" t="s">
        <v>10049</v>
      </c>
      <c r="B9897" s="1">
        <v>42725</v>
      </c>
      <c r="C9897" s="1">
        <v>42732</v>
      </c>
      <c r="D9897" t="s">
        <v>21</v>
      </c>
      <c r="E9897" t="s">
        <v>1331</v>
      </c>
      <c r="F9897">
        <v>0</v>
      </c>
      <c r="G9897">
        <v>100000</v>
      </c>
      <c r="H9897">
        <v>0</v>
      </c>
      <c r="I9897">
        <v>0</v>
      </c>
      <c r="J9897">
        <v>0</v>
      </c>
      <c r="K9897">
        <v>0.622</v>
      </c>
      <c r="L9897" t="s">
        <v>23</v>
      </c>
      <c r="M9897" s="3">
        <v>62200</v>
      </c>
      <c r="N9897" s="2" t="str">
        <f>VLOOKUP(Tabla1[[#This Row],[nemo]],'Nemos y clasificaciones'!$A$2:$B$5000,2,FALSE)</f>
        <v>ISHARES S&amp;P 500 VALUE ETF</v>
      </c>
      <c r="O9897" s="3" t="str">
        <f>VLOOKUP(Tabla1[[#This Row],[nemo]],'Nemos y clasificaciones'!$A$1:$C$3000,3,FALSE)</f>
        <v>ETF</v>
      </c>
      <c r="P9897" s="3"/>
      <c r="Q9897" s="3"/>
    </row>
    <row r="9898" spans="1:17" x14ac:dyDescent="0.25">
      <c r="A9898" t="s">
        <v>10998</v>
      </c>
      <c r="B9898" s="1">
        <v>42362</v>
      </c>
      <c r="C9898" s="1">
        <v>42369</v>
      </c>
      <c r="D9898" t="s">
        <v>21</v>
      </c>
      <c r="E9898" t="s">
        <v>1331</v>
      </c>
      <c r="F9898">
        <v>0</v>
      </c>
      <c r="G9898">
        <v>100000</v>
      </c>
      <c r="H9898">
        <v>0</v>
      </c>
      <c r="I9898">
        <v>0</v>
      </c>
      <c r="J9898">
        <v>0</v>
      </c>
      <c r="K9898">
        <v>0.59</v>
      </c>
      <c r="L9898" t="s">
        <v>23</v>
      </c>
      <c r="M9898" s="3">
        <v>59000</v>
      </c>
      <c r="N9898" s="2" t="str">
        <f>VLOOKUP(Tabla1[[#This Row],[nemo]],'Nemos y clasificaciones'!$A$2:$B$5000,2,FALSE)</f>
        <v>ISHARES S&amp;P 500 VALUE ETF</v>
      </c>
      <c r="O9898" s="3" t="str">
        <f>VLOOKUP(Tabla1[[#This Row],[nemo]],'Nemos y clasificaciones'!$A$1:$C$3000,3,FALSE)</f>
        <v>ETF</v>
      </c>
      <c r="P9898" s="3"/>
      <c r="Q9898" s="3"/>
    </row>
    <row r="9899" spans="1:17" x14ac:dyDescent="0.25">
      <c r="A9899" t="s">
        <v>10229</v>
      </c>
      <c r="B9899" s="1">
        <v>42639</v>
      </c>
      <c r="C9899" s="1">
        <v>42643</v>
      </c>
      <c r="D9899" t="s">
        <v>21</v>
      </c>
      <c r="E9899" t="s">
        <v>1331</v>
      </c>
      <c r="F9899">
        <v>0</v>
      </c>
      <c r="G9899">
        <v>100000</v>
      </c>
      <c r="H9899">
        <v>0</v>
      </c>
      <c r="I9899">
        <v>0</v>
      </c>
      <c r="J9899">
        <v>0</v>
      </c>
      <c r="K9899">
        <v>0.58599999999999997</v>
      </c>
      <c r="L9899" t="s">
        <v>23</v>
      </c>
      <c r="M9899" s="3">
        <v>58600</v>
      </c>
      <c r="N9899" s="2" t="str">
        <f>VLOOKUP(Tabla1[[#This Row],[nemo]],'Nemos y clasificaciones'!$A$2:$B$5000,2,FALSE)</f>
        <v>ISHARES S&amp;P 500 VALUE ETF</v>
      </c>
      <c r="O9899" s="3" t="str">
        <f>VLOOKUP(Tabla1[[#This Row],[nemo]],'Nemos y clasificaciones'!$A$1:$C$3000,3,FALSE)</f>
        <v>ETF</v>
      </c>
      <c r="P9899" s="3"/>
      <c r="Q9899" s="3"/>
    </row>
    <row r="9900" spans="1:17" x14ac:dyDescent="0.25">
      <c r="A9900" t="s">
        <v>9211</v>
      </c>
      <c r="B9900" s="1">
        <v>42913</v>
      </c>
      <c r="C9900" s="1">
        <v>42916</v>
      </c>
      <c r="D9900" t="s">
        <v>21</v>
      </c>
      <c r="E9900" t="s">
        <v>1331</v>
      </c>
      <c r="F9900">
        <v>0</v>
      </c>
      <c r="G9900">
        <v>100000</v>
      </c>
      <c r="H9900">
        <v>0</v>
      </c>
      <c r="I9900">
        <v>0</v>
      </c>
      <c r="J9900">
        <v>0</v>
      </c>
      <c r="K9900">
        <v>0.58199999999999996</v>
      </c>
      <c r="L9900" t="s">
        <v>23</v>
      </c>
      <c r="M9900" s="3">
        <v>58200</v>
      </c>
      <c r="N9900" s="2" t="str">
        <f>VLOOKUP(Tabla1[[#This Row],[nemo]],'Nemos y clasificaciones'!$A$2:$B$5000,2,FALSE)</f>
        <v>ISHARES S&amp;P 500 VALUE ETF</v>
      </c>
      <c r="O9900" s="3" t="str">
        <f>VLOOKUP(Tabla1[[#This Row],[nemo]],'Nemos y clasificaciones'!$A$1:$C$3000,3,FALSE)</f>
        <v>ETF</v>
      </c>
      <c r="P9900" s="3"/>
      <c r="Q9900" s="3"/>
    </row>
    <row r="9901" spans="1:17" x14ac:dyDescent="0.25">
      <c r="A9901" t="s">
        <v>12046</v>
      </c>
      <c r="B9901" s="1">
        <v>41997</v>
      </c>
      <c r="C9901" s="1">
        <v>42006</v>
      </c>
      <c r="D9901" t="s">
        <v>21</v>
      </c>
      <c r="E9901" t="s">
        <v>1331</v>
      </c>
      <c r="F9901">
        <v>0</v>
      </c>
      <c r="G9901">
        <v>100000</v>
      </c>
      <c r="H9901">
        <v>0</v>
      </c>
      <c r="I9901">
        <v>0</v>
      </c>
      <c r="J9901">
        <v>0</v>
      </c>
      <c r="K9901">
        <v>0.56899999999999995</v>
      </c>
      <c r="L9901" t="s">
        <v>23</v>
      </c>
      <c r="M9901" s="3">
        <v>56900</v>
      </c>
      <c r="N9901" s="2" t="str">
        <f>VLOOKUP(Tabla1[[#This Row],[nemo]],'Nemos y clasificaciones'!$A$2:$B$5000,2,FALSE)</f>
        <v>ISHARES S&amp;P 500 VALUE ETF</v>
      </c>
      <c r="O9901" s="3" t="str">
        <f>VLOOKUP(Tabla1[[#This Row],[nemo]],'Nemos y clasificaciones'!$A$1:$C$3000,3,FALSE)</f>
        <v>ETF</v>
      </c>
      <c r="P9901" s="3"/>
      <c r="Q9901" s="3"/>
    </row>
    <row r="9902" spans="1:17" x14ac:dyDescent="0.25">
      <c r="A9902" t="s">
        <v>9832</v>
      </c>
      <c r="B9902" s="1">
        <v>42818</v>
      </c>
      <c r="C9902" s="1">
        <v>42824</v>
      </c>
      <c r="D9902" t="s">
        <v>21</v>
      </c>
      <c r="E9902" t="s">
        <v>1331</v>
      </c>
      <c r="F9902">
        <v>0</v>
      </c>
      <c r="G9902">
        <v>100000</v>
      </c>
      <c r="H9902">
        <v>0</v>
      </c>
      <c r="I9902">
        <v>0</v>
      </c>
      <c r="J9902">
        <v>0</v>
      </c>
      <c r="K9902">
        <v>0.55600000000000005</v>
      </c>
      <c r="L9902" t="s">
        <v>23</v>
      </c>
      <c r="M9902" s="3">
        <v>55600</v>
      </c>
      <c r="N9902" s="2" t="str">
        <f>VLOOKUP(Tabla1[[#This Row],[nemo]],'Nemos y clasificaciones'!$A$2:$B$5000,2,FALSE)</f>
        <v>ISHARES S&amp;P 500 VALUE ETF</v>
      </c>
      <c r="O9902" s="3" t="str">
        <f>VLOOKUP(Tabla1[[#This Row],[nemo]],'Nemos y clasificaciones'!$A$1:$C$3000,3,FALSE)</f>
        <v>ETF</v>
      </c>
      <c r="P9902" s="3"/>
      <c r="Q9902" s="3"/>
    </row>
    <row r="9903" spans="1:17" x14ac:dyDescent="0.25">
      <c r="A9903" t="s">
        <v>10857</v>
      </c>
      <c r="B9903" s="1">
        <v>42452</v>
      </c>
      <c r="C9903" s="1">
        <v>42459</v>
      </c>
      <c r="D9903" t="s">
        <v>21</v>
      </c>
      <c r="E9903" t="s">
        <v>1331</v>
      </c>
      <c r="F9903">
        <v>0</v>
      </c>
      <c r="G9903">
        <v>100000</v>
      </c>
      <c r="H9903">
        <v>0</v>
      </c>
      <c r="I9903">
        <v>0</v>
      </c>
      <c r="J9903">
        <v>0</v>
      </c>
      <c r="K9903">
        <v>0.54600000000000004</v>
      </c>
      <c r="L9903" t="s">
        <v>23</v>
      </c>
      <c r="M9903" s="3">
        <v>54600</v>
      </c>
      <c r="N9903" s="2" t="str">
        <f>VLOOKUP(Tabla1[[#This Row],[nemo]],'Nemos y clasificaciones'!$A$2:$B$5000,2,FALSE)</f>
        <v>ISHARES S&amp;P 500 VALUE ETF</v>
      </c>
      <c r="O9903" s="3" t="str">
        <f>VLOOKUP(Tabla1[[#This Row],[nemo]],'Nemos y clasificaciones'!$A$1:$C$3000,3,FALSE)</f>
        <v>ETF</v>
      </c>
      <c r="P9903" s="3"/>
      <c r="Q9903" s="3"/>
    </row>
    <row r="9904" spans="1:17" x14ac:dyDescent="0.25">
      <c r="A9904" t="s">
        <v>11881</v>
      </c>
      <c r="B9904" s="1">
        <v>42088</v>
      </c>
      <c r="C9904" s="1">
        <v>42094</v>
      </c>
      <c r="D9904" t="s">
        <v>21</v>
      </c>
      <c r="E9904" t="s">
        <v>1331</v>
      </c>
      <c r="F9904">
        <v>0</v>
      </c>
      <c r="G9904">
        <v>100000</v>
      </c>
      <c r="H9904">
        <v>0</v>
      </c>
      <c r="I9904">
        <v>0</v>
      </c>
      <c r="J9904">
        <v>0</v>
      </c>
      <c r="K9904">
        <v>0.54100000000000004</v>
      </c>
      <c r="L9904" t="s">
        <v>23</v>
      </c>
      <c r="M9904" s="3">
        <v>54100</v>
      </c>
      <c r="N9904" s="2" t="str">
        <f>VLOOKUP(Tabla1[[#This Row],[nemo]],'Nemos y clasificaciones'!$A$2:$B$5000,2,FALSE)</f>
        <v>ISHARES S&amp;P 500 VALUE ETF</v>
      </c>
      <c r="O9904" s="3" t="str">
        <f>VLOOKUP(Tabla1[[#This Row],[nemo]],'Nemos y clasificaciones'!$A$1:$C$3000,3,FALSE)</f>
        <v>ETF</v>
      </c>
      <c r="P9904" s="3"/>
      <c r="Q9904" s="3"/>
    </row>
    <row r="9905" spans="1:17" x14ac:dyDescent="0.25">
      <c r="A9905" t="s">
        <v>11244</v>
      </c>
      <c r="B9905" s="1">
        <v>42272</v>
      </c>
      <c r="C9905" s="1">
        <v>42278</v>
      </c>
      <c r="D9905" t="s">
        <v>21</v>
      </c>
      <c r="E9905" t="s">
        <v>1331</v>
      </c>
      <c r="F9905">
        <v>0</v>
      </c>
      <c r="G9905">
        <v>100000</v>
      </c>
      <c r="H9905">
        <v>0</v>
      </c>
      <c r="I9905">
        <v>0</v>
      </c>
      <c r="J9905">
        <v>0</v>
      </c>
      <c r="K9905">
        <v>0.53900000000000003</v>
      </c>
      <c r="L9905" t="s">
        <v>23</v>
      </c>
      <c r="M9905" s="3">
        <v>53900</v>
      </c>
      <c r="N9905" s="2" t="str">
        <f>VLOOKUP(Tabla1[[#This Row],[nemo]],'Nemos y clasificaciones'!$A$2:$B$5000,2,FALSE)</f>
        <v>ISHARES S&amp;P 500 VALUE ETF</v>
      </c>
      <c r="O9905" s="3" t="str">
        <f>VLOOKUP(Tabla1[[#This Row],[nemo]],'Nemos y clasificaciones'!$A$1:$C$3000,3,FALSE)</f>
        <v>ETF</v>
      </c>
      <c r="P9905" s="3"/>
      <c r="Q9905" s="3"/>
    </row>
    <row r="9906" spans="1:17" x14ac:dyDescent="0.25">
      <c r="A9906" t="s">
        <v>10414</v>
      </c>
      <c r="B9906" s="1">
        <v>42542</v>
      </c>
      <c r="C9906" s="1">
        <v>42549</v>
      </c>
      <c r="D9906" t="s">
        <v>21</v>
      </c>
      <c r="E9906" t="s">
        <v>1331</v>
      </c>
      <c r="F9906">
        <v>0</v>
      </c>
      <c r="G9906">
        <v>100000</v>
      </c>
      <c r="H9906">
        <v>0</v>
      </c>
      <c r="I9906">
        <v>0</v>
      </c>
      <c r="J9906">
        <v>0</v>
      </c>
      <c r="K9906">
        <v>0.53300000000000003</v>
      </c>
      <c r="L9906" t="s">
        <v>23</v>
      </c>
      <c r="M9906" s="3">
        <v>53300</v>
      </c>
      <c r="N9906" s="2" t="str">
        <f>VLOOKUP(Tabla1[[#This Row],[nemo]],'Nemos y clasificaciones'!$A$2:$B$5000,2,FALSE)</f>
        <v>ISHARES S&amp;P 500 VALUE ETF</v>
      </c>
      <c r="O9906" s="3" t="str">
        <f>VLOOKUP(Tabla1[[#This Row],[nemo]],'Nemos y clasificaciones'!$A$1:$C$3000,3,FALSE)</f>
        <v>ETF</v>
      </c>
      <c r="P9906" s="3"/>
      <c r="Q9906" s="3"/>
    </row>
    <row r="9907" spans="1:17" x14ac:dyDescent="0.25">
      <c r="A9907" t="s">
        <v>1330</v>
      </c>
      <c r="B9907" s="1">
        <v>44357</v>
      </c>
      <c r="C9907" s="1">
        <v>44363</v>
      </c>
      <c r="D9907" t="s">
        <v>21</v>
      </c>
      <c r="E9907" t="s">
        <v>1331</v>
      </c>
      <c r="F9907">
        <v>0</v>
      </c>
      <c r="G9907">
        <v>100000</v>
      </c>
      <c r="H9907">
        <v>0</v>
      </c>
      <c r="I9907">
        <v>0</v>
      </c>
      <c r="J9907">
        <v>0</v>
      </c>
      <c r="K9907">
        <v>0.53200000000000003</v>
      </c>
      <c r="L9907" t="s">
        <v>23</v>
      </c>
      <c r="M9907" s="3">
        <v>53200</v>
      </c>
      <c r="N9907" s="2" t="str">
        <f>VLOOKUP(Tabla1[[#This Row],[nemo]],'Nemos y clasificaciones'!$A$2:$B$5000,2,FALSE)</f>
        <v>ISHARES S&amp;P 500 VALUE ETF</v>
      </c>
      <c r="O9907" s="3" t="str">
        <f>VLOOKUP(Tabla1[[#This Row],[nemo]],'Nemos y clasificaciones'!$A$1:$C$3000,3,FALSE)</f>
        <v>ETF</v>
      </c>
      <c r="P9907" s="3"/>
      <c r="Q9907" s="3"/>
    </row>
    <row r="9908" spans="1:17" x14ac:dyDescent="0.25">
      <c r="A9908" t="s">
        <v>11440</v>
      </c>
      <c r="B9908" s="1">
        <v>42179</v>
      </c>
      <c r="C9908" s="1">
        <v>42185</v>
      </c>
      <c r="D9908" t="s">
        <v>21</v>
      </c>
      <c r="E9908" t="s">
        <v>1331</v>
      </c>
      <c r="F9908">
        <v>0</v>
      </c>
      <c r="G9908">
        <v>100000</v>
      </c>
      <c r="H9908">
        <v>0</v>
      </c>
      <c r="I9908">
        <v>0</v>
      </c>
      <c r="J9908">
        <v>0</v>
      </c>
      <c r="K9908">
        <v>0.495</v>
      </c>
      <c r="L9908" t="s">
        <v>23</v>
      </c>
      <c r="M9908" s="3">
        <v>49500</v>
      </c>
      <c r="N9908" s="2" t="str">
        <f>VLOOKUP(Tabla1[[#This Row],[nemo]],'Nemos y clasificaciones'!$A$2:$B$5000,2,FALSE)</f>
        <v>ISHARES S&amp;P 500 VALUE ETF</v>
      </c>
      <c r="O9908" s="3" t="str">
        <f>VLOOKUP(Tabla1[[#This Row],[nemo]],'Nemos y clasificaciones'!$A$1:$C$3000,3,FALSE)</f>
        <v>ETF</v>
      </c>
      <c r="P9908" s="3"/>
      <c r="Q9908" s="3"/>
    </row>
    <row r="9909" spans="1:17" x14ac:dyDescent="0.25">
      <c r="A9909" t="s">
        <v>6026</v>
      </c>
      <c r="B9909" s="1">
        <v>43633</v>
      </c>
      <c r="C9909" s="1">
        <v>43637</v>
      </c>
      <c r="D9909" t="s">
        <v>21</v>
      </c>
      <c r="E9909" t="s">
        <v>1333</v>
      </c>
      <c r="F9909">
        <v>0</v>
      </c>
      <c r="G9909">
        <v>100000</v>
      </c>
      <c r="H9909">
        <v>0</v>
      </c>
      <c r="I9909">
        <v>0</v>
      </c>
      <c r="J9909">
        <v>0</v>
      </c>
      <c r="K9909">
        <v>1.778</v>
      </c>
      <c r="L9909" t="s">
        <v>16</v>
      </c>
      <c r="M9909" s="2">
        <v>177800</v>
      </c>
      <c r="N9909" s="2" t="str">
        <f>VLOOKUP(Tabla1[[#This Row],[nemo]],'Nemos y clasificaciones'!$A$2:$B$5000,2,FALSE)</f>
        <v>ISHARES CORE S&amp;P 500 ETF</v>
      </c>
      <c r="O9909" s="2" t="str">
        <f>VLOOKUP(Tabla1[[#This Row],[nemo]],'Nemos y clasificaciones'!$A$1:$C$3000,3,FALSE)</f>
        <v>ETF</v>
      </c>
      <c r="P9909" s="2"/>
      <c r="Q9909" s="2"/>
    </row>
    <row r="9910" spans="1:17" x14ac:dyDescent="0.25">
      <c r="A9910" t="s">
        <v>2957</v>
      </c>
      <c r="B9910" s="1">
        <v>44179</v>
      </c>
      <c r="C9910" s="1">
        <v>44183</v>
      </c>
      <c r="D9910" t="s">
        <v>21</v>
      </c>
      <c r="E9910" t="s">
        <v>1333</v>
      </c>
      <c r="F9910">
        <v>0</v>
      </c>
      <c r="G9910">
        <v>100000</v>
      </c>
      <c r="H9910">
        <v>0</v>
      </c>
      <c r="I9910">
        <v>0</v>
      </c>
      <c r="J9910">
        <v>0</v>
      </c>
      <c r="K9910">
        <v>1.61</v>
      </c>
      <c r="L9910" t="s">
        <v>16</v>
      </c>
      <c r="M9910" s="2">
        <v>161000</v>
      </c>
      <c r="N9910" s="2" t="str">
        <f>VLOOKUP(Tabla1[[#This Row],[nemo]],'Nemos y clasificaciones'!$A$2:$B$5000,2,FALSE)</f>
        <v>ISHARES CORE S&amp;P 500 ETF</v>
      </c>
      <c r="O9910" s="2" t="str">
        <f>VLOOKUP(Tabla1[[#This Row],[nemo]],'Nemos y clasificaciones'!$A$1:$C$3000,3,FALSE)</f>
        <v>ETF</v>
      </c>
      <c r="P9910" s="2"/>
      <c r="Q9910" s="2"/>
    </row>
    <row r="9911" spans="1:17" x14ac:dyDescent="0.25">
      <c r="A9911" t="s">
        <v>5202</v>
      </c>
      <c r="B9911" s="1">
        <v>43815</v>
      </c>
      <c r="C9911" s="1">
        <v>43819</v>
      </c>
      <c r="D9911" t="s">
        <v>21</v>
      </c>
      <c r="E9911" t="s">
        <v>1333</v>
      </c>
      <c r="F9911">
        <v>0</v>
      </c>
      <c r="G9911">
        <v>100000</v>
      </c>
      <c r="H9911">
        <v>0</v>
      </c>
      <c r="I9911">
        <v>0</v>
      </c>
      <c r="J9911">
        <v>0</v>
      </c>
      <c r="K9911">
        <v>1.6020000000000001</v>
      </c>
      <c r="L9911" t="s">
        <v>16</v>
      </c>
      <c r="M9911" s="2">
        <v>160200</v>
      </c>
      <c r="N9911" s="2" t="str">
        <f>VLOOKUP(Tabla1[[#This Row],[nemo]],'Nemos y clasificaciones'!$A$2:$B$5000,2,FALSE)</f>
        <v>ISHARES CORE S&amp;P 500 ETF</v>
      </c>
      <c r="O9911" s="2" t="str">
        <f>VLOOKUP(Tabla1[[#This Row],[nemo]],'Nemos y clasificaciones'!$A$1:$C$3000,3,FALSE)</f>
        <v>ETF</v>
      </c>
      <c r="P9911" s="2"/>
      <c r="Q9911" s="2"/>
    </row>
    <row r="9912" spans="1:17" x14ac:dyDescent="0.25">
      <c r="A9912" t="s">
        <v>4691</v>
      </c>
      <c r="B9912" s="1">
        <v>43915</v>
      </c>
      <c r="C9912" s="1">
        <v>43921</v>
      </c>
      <c r="D9912" t="s">
        <v>21</v>
      </c>
      <c r="E9912" t="s">
        <v>1333</v>
      </c>
      <c r="F9912">
        <v>0</v>
      </c>
      <c r="G9912">
        <v>100000</v>
      </c>
      <c r="H9912">
        <v>0</v>
      </c>
      <c r="I9912">
        <v>0</v>
      </c>
      <c r="J9912">
        <v>0</v>
      </c>
      <c r="K9912">
        <v>1.5309999999999999</v>
      </c>
      <c r="L9912" t="s">
        <v>16</v>
      </c>
      <c r="M9912" s="2">
        <v>153100</v>
      </c>
      <c r="N9912" s="2" t="str">
        <f>VLOOKUP(Tabla1[[#This Row],[nemo]],'Nemos y clasificaciones'!$A$2:$B$5000,2,FALSE)</f>
        <v>ISHARES CORE S&amp;P 500 ETF</v>
      </c>
      <c r="O9912" s="2" t="str">
        <f>VLOOKUP(Tabla1[[#This Row],[nemo]],'Nemos y clasificaciones'!$A$1:$C$3000,3,FALSE)</f>
        <v>ETF</v>
      </c>
      <c r="P9912" s="2"/>
      <c r="Q9912" s="2"/>
    </row>
    <row r="9913" spans="1:17" x14ac:dyDescent="0.25">
      <c r="A9913" t="s">
        <v>3415</v>
      </c>
      <c r="B9913" s="1">
        <v>44097</v>
      </c>
      <c r="C9913" s="1">
        <v>44103</v>
      </c>
      <c r="D9913" t="s">
        <v>21</v>
      </c>
      <c r="E9913" t="s">
        <v>1333</v>
      </c>
      <c r="F9913">
        <v>0</v>
      </c>
      <c r="G9913">
        <v>100000</v>
      </c>
      <c r="H9913">
        <v>0</v>
      </c>
      <c r="I9913">
        <v>0</v>
      </c>
      <c r="J9913">
        <v>0</v>
      </c>
      <c r="K9913">
        <v>1.506</v>
      </c>
      <c r="L9913" t="s">
        <v>16</v>
      </c>
      <c r="M9913" s="2">
        <v>150600</v>
      </c>
      <c r="N9913" s="2" t="str">
        <f>VLOOKUP(Tabla1[[#This Row],[nemo]],'Nemos y clasificaciones'!$A$2:$B$5000,2,FALSE)</f>
        <v>ISHARES CORE S&amp;P 500 ETF</v>
      </c>
      <c r="O9913" s="2" t="str">
        <f>VLOOKUP(Tabla1[[#This Row],[nemo]],'Nemos y clasificaciones'!$A$1:$C$3000,3,FALSE)</f>
        <v>ETF</v>
      </c>
      <c r="P9913" s="2"/>
      <c r="Q9913" s="2"/>
    </row>
    <row r="9914" spans="1:17" x14ac:dyDescent="0.25">
      <c r="A9914" t="s">
        <v>5571</v>
      </c>
      <c r="B9914" s="1">
        <v>43732</v>
      </c>
      <c r="C9914" s="1">
        <v>43738</v>
      </c>
      <c r="D9914" t="s">
        <v>21</v>
      </c>
      <c r="E9914" t="s">
        <v>1333</v>
      </c>
      <c r="F9914">
        <v>0</v>
      </c>
      <c r="G9914">
        <v>100000</v>
      </c>
      <c r="H9914">
        <v>0</v>
      </c>
      <c r="I9914">
        <v>0</v>
      </c>
      <c r="J9914">
        <v>0</v>
      </c>
      <c r="K9914">
        <v>1.4830000000000001</v>
      </c>
      <c r="L9914" t="s">
        <v>16</v>
      </c>
      <c r="M9914" s="2">
        <v>148300</v>
      </c>
      <c r="N9914" s="2" t="str">
        <f>VLOOKUP(Tabla1[[#This Row],[nemo]],'Nemos y clasificaciones'!$A$2:$B$5000,2,FALSE)</f>
        <v>ISHARES CORE S&amp;P 500 ETF</v>
      </c>
      <c r="O9914" s="2" t="str">
        <f>VLOOKUP(Tabla1[[#This Row],[nemo]],'Nemos y clasificaciones'!$A$1:$C$3000,3,FALSE)</f>
        <v>ETF</v>
      </c>
      <c r="P9914" s="2"/>
      <c r="Q9914" s="2"/>
    </row>
    <row r="9915" spans="1:17" x14ac:dyDescent="0.25">
      <c r="A9915" t="s">
        <v>7146</v>
      </c>
      <c r="B9915" s="1">
        <v>43451</v>
      </c>
      <c r="C9915" s="1">
        <v>43455</v>
      </c>
      <c r="D9915" t="s">
        <v>21</v>
      </c>
      <c r="E9915" t="s">
        <v>1333</v>
      </c>
      <c r="F9915">
        <v>0</v>
      </c>
      <c r="G9915">
        <v>100000</v>
      </c>
      <c r="H9915">
        <v>0</v>
      </c>
      <c r="I9915">
        <v>0</v>
      </c>
      <c r="J9915">
        <v>0</v>
      </c>
      <c r="K9915">
        <v>1.4419999999999999</v>
      </c>
      <c r="L9915" t="s">
        <v>16</v>
      </c>
      <c r="M9915" s="2">
        <v>144200</v>
      </c>
      <c r="N9915" s="2" t="str">
        <f>VLOOKUP(Tabla1[[#This Row],[nemo]],'Nemos y clasificaciones'!$A$2:$B$5000,2,FALSE)</f>
        <v>ISHARES CORE S&amp;P 500 ETF</v>
      </c>
      <c r="O9915" s="2" t="str">
        <f>VLOOKUP(Tabla1[[#This Row],[nemo]],'Nemos y clasificaciones'!$A$1:$C$3000,3,FALSE)</f>
        <v>ETF</v>
      </c>
      <c r="P9915" s="2"/>
      <c r="Q9915" s="2"/>
    </row>
    <row r="9916" spans="1:17" x14ac:dyDescent="0.25">
      <c r="A9916" t="s">
        <v>2341</v>
      </c>
      <c r="B9916" s="1">
        <v>44280</v>
      </c>
      <c r="C9916" s="1">
        <v>44286</v>
      </c>
      <c r="D9916" t="s">
        <v>21</v>
      </c>
      <c r="E9916" t="s">
        <v>1333</v>
      </c>
      <c r="F9916">
        <v>0</v>
      </c>
      <c r="G9916">
        <v>100000</v>
      </c>
      <c r="H9916">
        <v>0</v>
      </c>
      <c r="I9916">
        <v>0</v>
      </c>
      <c r="J9916">
        <v>0</v>
      </c>
      <c r="K9916">
        <v>1.3109999999999999</v>
      </c>
      <c r="L9916" t="s">
        <v>16</v>
      </c>
      <c r="M9916" s="2">
        <v>131100</v>
      </c>
      <c r="N9916" s="2" t="str">
        <f>VLOOKUP(Tabla1[[#This Row],[nemo]],'Nemos y clasificaciones'!$A$2:$B$5000,2,FALSE)</f>
        <v>ISHARES CORE S&amp;P 500 ETF</v>
      </c>
      <c r="O9916" s="2" t="str">
        <f>VLOOKUP(Tabla1[[#This Row],[nemo]],'Nemos y clasificaciones'!$A$1:$C$3000,3,FALSE)</f>
        <v>ETF</v>
      </c>
      <c r="P9916" s="2"/>
      <c r="Q9916" s="2"/>
    </row>
    <row r="9917" spans="1:17" x14ac:dyDescent="0.25">
      <c r="A9917" t="s">
        <v>10051</v>
      </c>
      <c r="B9917" s="1">
        <v>42725</v>
      </c>
      <c r="C9917" s="1">
        <v>42732</v>
      </c>
      <c r="D9917" t="s">
        <v>21</v>
      </c>
      <c r="E9917" t="s">
        <v>1333</v>
      </c>
      <c r="F9917">
        <v>0</v>
      </c>
      <c r="G9917">
        <v>100000</v>
      </c>
      <c r="H9917">
        <v>0</v>
      </c>
      <c r="I9917">
        <v>0</v>
      </c>
      <c r="J9917">
        <v>0</v>
      </c>
      <c r="K9917">
        <v>1.304</v>
      </c>
      <c r="L9917" t="s">
        <v>16</v>
      </c>
      <c r="M9917" s="2">
        <v>130400</v>
      </c>
      <c r="N9917" s="2" t="str">
        <f>VLOOKUP(Tabla1[[#This Row],[nemo]],'Nemos y clasificaciones'!$A$2:$B$5000,2,FALSE)</f>
        <v>ISHARES CORE S&amp;P 500 ETF</v>
      </c>
      <c r="O9917" s="2" t="str">
        <f>VLOOKUP(Tabla1[[#This Row],[nemo]],'Nemos y clasificaciones'!$A$1:$C$3000,3,FALSE)</f>
        <v>ETF</v>
      </c>
      <c r="P9917" s="2"/>
      <c r="Q9917" s="2"/>
    </row>
    <row r="9918" spans="1:17" x14ac:dyDescent="0.25">
      <c r="A9918" t="s">
        <v>9036</v>
      </c>
      <c r="B9918" s="1">
        <v>43004</v>
      </c>
      <c r="C9918" s="1">
        <v>43007</v>
      </c>
      <c r="D9918" t="s">
        <v>21</v>
      </c>
      <c r="E9918" t="s">
        <v>1333</v>
      </c>
      <c r="F9918">
        <v>0</v>
      </c>
      <c r="G9918">
        <v>100000</v>
      </c>
      <c r="H9918">
        <v>0</v>
      </c>
      <c r="I9918">
        <v>0</v>
      </c>
      <c r="J9918">
        <v>0</v>
      </c>
      <c r="K9918">
        <v>1.284</v>
      </c>
      <c r="L9918" t="s">
        <v>16</v>
      </c>
      <c r="M9918" s="2">
        <v>128400</v>
      </c>
      <c r="N9918" s="2" t="str">
        <f>VLOOKUP(Tabla1[[#This Row],[nemo]],'Nemos y clasificaciones'!$A$2:$B$5000,2,FALSE)</f>
        <v>ISHARES CORE S&amp;P 500 ETF</v>
      </c>
      <c r="O9918" s="2" t="str">
        <f>VLOOKUP(Tabla1[[#This Row],[nemo]],'Nemos y clasificaciones'!$A$1:$C$3000,3,FALSE)</f>
        <v>ETF</v>
      </c>
      <c r="P9918" s="2"/>
      <c r="Q9918" s="2"/>
    </row>
    <row r="9919" spans="1:17" x14ac:dyDescent="0.25">
      <c r="A9919" t="s">
        <v>7693</v>
      </c>
      <c r="B9919" s="1">
        <v>43277</v>
      </c>
      <c r="C9919" s="1">
        <v>43284</v>
      </c>
      <c r="D9919" t="s">
        <v>21</v>
      </c>
      <c r="E9919" t="s">
        <v>1333</v>
      </c>
      <c r="F9919">
        <v>0</v>
      </c>
      <c r="G9919">
        <v>100000</v>
      </c>
      <c r="H9919">
        <v>0</v>
      </c>
      <c r="I9919">
        <v>0</v>
      </c>
      <c r="J9919">
        <v>0</v>
      </c>
      <c r="K9919">
        <v>1.2809999999999999</v>
      </c>
      <c r="L9919" t="s">
        <v>16</v>
      </c>
      <c r="M9919" s="2">
        <v>128100</v>
      </c>
      <c r="N9919" s="2" t="str">
        <f>VLOOKUP(Tabla1[[#This Row],[nemo]],'Nemos y clasificaciones'!$A$2:$B$5000,2,FALSE)</f>
        <v>ISHARES CORE S&amp;P 500 ETF</v>
      </c>
      <c r="O9919" s="2" t="str">
        <f>VLOOKUP(Tabla1[[#This Row],[nemo]],'Nemos y clasificaciones'!$A$1:$C$3000,3,FALSE)</f>
        <v>ETF</v>
      </c>
      <c r="P9919" s="2"/>
      <c r="Q9919" s="2"/>
    </row>
    <row r="9920" spans="1:17" x14ac:dyDescent="0.25">
      <c r="A9920" t="s">
        <v>7439</v>
      </c>
      <c r="B9920" s="1">
        <v>43369</v>
      </c>
      <c r="C9920" s="1">
        <v>43375</v>
      </c>
      <c r="D9920" t="s">
        <v>21</v>
      </c>
      <c r="E9920" t="s">
        <v>1333</v>
      </c>
      <c r="F9920">
        <v>0</v>
      </c>
      <c r="G9920">
        <v>100000</v>
      </c>
      <c r="H9920">
        <v>0</v>
      </c>
      <c r="I9920">
        <v>0</v>
      </c>
      <c r="J9920">
        <v>0</v>
      </c>
      <c r="K9920">
        <v>1.2769999999999999</v>
      </c>
      <c r="L9920" t="s">
        <v>16</v>
      </c>
      <c r="M9920" s="2">
        <v>127700</v>
      </c>
      <c r="N9920" s="2" t="str">
        <f>VLOOKUP(Tabla1[[#This Row],[nemo]],'Nemos y clasificaciones'!$A$2:$B$5000,2,FALSE)</f>
        <v>ISHARES CORE S&amp;P 500 ETF</v>
      </c>
      <c r="O9920" s="2" t="str">
        <f>VLOOKUP(Tabla1[[#This Row],[nemo]],'Nemos y clasificaciones'!$A$1:$C$3000,3,FALSE)</f>
        <v>ETF</v>
      </c>
      <c r="P9920" s="2"/>
      <c r="Q9920" s="2"/>
    </row>
    <row r="9921" spans="1:17" x14ac:dyDescent="0.25">
      <c r="A9921" t="s">
        <v>8771</v>
      </c>
      <c r="B9921" s="1">
        <v>43088</v>
      </c>
      <c r="C9921" s="1">
        <v>43095</v>
      </c>
      <c r="D9921" t="s">
        <v>21</v>
      </c>
      <c r="E9921" t="s">
        <v>1333</v>
      </c>
      <c r="F9921">
        <v>0</v>
      </c>
      <c r="G9921">
        <v>100000</v>
      </c>
      <c r="H9921">
        <v>0</v>
      </c>
      <c r="I9921">
        <v>0</v>
      </c>
      <c r="J9921">
        <v>0</v>
      </c>
      <c r="K9921">
        <v>1.2729999999999999</v>
      </c>
      <c r="L9921" t="s">
        <v>16</v>
      </c>
      <c r="M9921" s="2">
        <v>127300</v>
      </c>
      <c r="N9921" s="2" t="str">
        <f>VLOOKUP(Tabla1[[#This Row],[nemo]],'Nemos y clasificaciones'!$A$2:$B$5000,2,FALSE)</f>
        <v>ISHARES CORE S&amp;P 500 ETF</v>
      </c>
      <c r="O9921" s="2" t="str">
        <f>VLOOKUP(Tabla1[[#This Row],[nemo]],'Nemos y clasificaciones'!$A$1:$C$3000,3,FALSE)</f>
        <v>ETF</v>
      </c>
      <c r="P9921" s="2"/>
      <c r="Q9921" s="2"/>
    </row>
    <row r="9922" spans="1:17" x14ac:dyDescent="0.25">
      <c r="A9922" t="s">
        <v>3975</v>
      </c>
      <c r="B9922" s="1">
        <v>43997</v>
      </c>
      <c r="C9922" s="1">
        <v>44001</v>
      </c>
      <c r="D9922" t="s">
        <v>21</v>
      </c>
      <c r="E9922" t="s">
        <v>1333</v>
      </c>
      <c r="F9922">
        <v>0</v>
      </c>
      <c r="G9922">
        <v>100000</v>
      </c>
      <c r="H9922">
        <v>0</v>
      </c>
      <c r="I9922">
        <v>0</v>
      </c>
      <c r="J9922">
        <v>0</v>
      </c>
      <c r="K9922">
        <v>1.2609999999999999</v>
      </c>
      <c r="L9922" t="s">
        <v>16</v>
      </c>
      <c r="M9922" s="2">
        <v>126100</v>
      </c>
      <c r="N9922" s="2" t="str">
        <f>VLOOKUP(Tabla1[[#This Row],[nemo]],'Nemos y clasificaciones'!$A$2:$B$5000,2,FALSE)</f>
        <v>ISHARES CORE S&amp;P 500 ETF</v>
      </c>
      <c r="O9922" s="2" t="str">
        <f>VLOOKUP(Tabla1[[#This Row],[nemo]],'Nemos y clasificaciones'!$A$1:$C$3000,3,FALSE)</f>
        <v>ETF</v>
      </c>
      <c r="P9922" s="2"/>
      <c r="Q9922" s="2"/>
    </row>
    <row r="9923" spans="1:17" x14ac:dyDescent="0.25">
      <c r="A9923" t="s">
        <v>8468</v>
      </c>
      <c r="B9923" s="1">
        <v>43181</v>
      </c>
      <c r="C9923" s="1">
        <v>43187</v>
      </c>
      <c r="D9923" t="s">
        <v>21</v>
      </c>
      <c r="E9923" t="s">
        <v>1333</v>
      </c>
      <c r="F9923">
        <v>0</v>
      </c>
      <c r="G9923">
        <v>100000</v>
      </c>
      <c r="H9923">
        <v>0</v>
      </c>
      <c r="I9923">
        <v>0</v>
      </c>
      <c r="J9923">
        <v>0</v>
      </c>
      <c r="K9923">
        <v>1.2290000000000001</v>
      </c>
      <c r="L9923" t="s">
        <v>16</v>
      </c>
      <c r="M9923" s="2">
        <v>122900</v>
      </c>
      <c r="N9923" s="2" t="str">
        <f>VLOOKUP(Tabla1[[#This Row],[nemo]],'Nemos y clasificaciones'!$A$2:$B$5000,2,FALSE)</f>
        <v>ISHARES CORE S&amp;P 500 ETF</v>
      </c>
      <c r="O9923" s="2" t="str">
        <f>VLOOKUP(Tabla1[[#This Row],[nemo]],'Nemos y clasificaciones'!$A$1:$C$3000,3,FALSE)</f>
        <v>ETF</v>
      </c>
      <c r="P9923" s="2"/>
      <c r="Q9923" s="2"/>
    </row>
    <row r="9924" spans="1:17" x14ac:dyDescent="0.25">
      <c r="A9924" t="s">
        <v>1332</v>
      </c>
      <c r="B9924" s="1">
        <v>44357</v>
      </c>
      <c r="C9924" s="1">
        <v>44363</v>
      </c>
      <c r="D9924" t="s">
        <v>21</v>
      </c>
      <c r="E9924" t="s">
        <v>1333</v>
      </c>
      <c r="F9924">
        <v>0</v>
      </c>
      <c r="G9924">
        <v>100000</v>
      </c>
      <c r="H9924">
        <v>0</v>
      </c>
      <c r="I9924">
        <v>0</v>
      </c>
      <c r="J9924">
        <v>0</v>
      </c>
      <c r="K9924">
        <v>1.2250000000000001</v>
      </c>
      <c r="L9924" t="s">
        <v>16</v>
      </c>
      <c r="M9924" s="2">
        <v>122500</v>
      </c>
      <c r="N9924" s="2" t="str">
        <f>VLOOKUP(Tabla1[[#This Row],[nemo]],'Nemos y clasificaciones'!$A$2:$B$5000,2,FALSE)</f>
        <v>ISHARES CORE S&amp;P 500 ETF</v>
      </c>
      <c r="O9924" s="2" t="str">
        <f>VLOOKUP(Tabla1[[#This Row],[nemo]],'Nemos y clasificaciones'!$A$1:$C$3000,3,FALSE)</f>
        <v>ETF</v>
      </c>
      <c r="P9924" s="2"/>
      <c r="Q9924" s="2"/>
    </row>
    <row r="9925" spans="1:17" x14ac:dyDescent="0.25">
      <c r="A9925" t="s">
        <v>10996</v>
      </c>
      <c r="B9925" s="1">
        <v>42362</v>
      </c>
      <c r="C9925" s="1">
        <v>42369</v>
      </c>
      <c r="D9925" t="s">
        <v>21</v>
      </c>
      <c r="E9925" t="s">
        <v>1333</v>
      </c>
      <c r="F9925">
        <v>0</v>
      </c>
      <c r="G9925">
        <v>100000</v>
      </c>
      <c r="H9925">
        <v>0</v>
      </c>
      <c r="I9925">
        <v>0</v>
      </c>
      <c r="J9925">
        <v>0</v>
      </c>
      <c r="K9925">
        <v>1.1870000000000001</v>
      </c>
      <c r="L9925" t="s">
        <v>16</v>
      </c>
      <c r="M9925" s="2">
        <v>118700</v>
      </c>
      <c r="N9925" s="2" t="str">
        <f>VLOOKUP(Tabla1[[#This Row],[nemo]],'Nemos y clasificaciones'!$A$2:$B$5000,2,FALSE)</f>
        <v>ISHARES CORE S&amp;P 500 ETF</v>
      </c>
      <c r="O9925" s="2" t="str">
        <f>VLOOKUP(Tabla1[[#This Row],[nemo]],'Nemos y clasificaciones'!$A$1:$C$3000,3,FALSE)</f>
        <v>ETF</v>
      </c>
      <c r="P9925" s="2"/>
      <c r="Q9925" s="2"/>
    </row>
    <row r="9926" spans="1:17" x14ac:dyDescent="0.25">
      <c r="A9926" t="s">
        <v>11438</v>
      </c>
      <c r="B9926" s="1">
        <v>42179</v>
      </c>
      <c r="C9926" s="1">
        <v>42185</v>
      </c>
      <c r="D9926" t="s">
        <v>21</v>
      </c>
      <c r="E9926" t="s">
        <v>1333</v>
      </c>
      <c r="F9926">
        <v>0</v>
      </c>
      <c r="G9926">
        <v>100000</v>
      </c>
      <c r="H9926">
        <v>0</v>
      </c>
      <c r="I9926">
        <v>0</v>
      </c>
      <c r="J9926">
        <v>0</v>
      </c>
      <c r="K9926">
        <v>1.181</v>
      </c>
      <c r="L9926" t="s">
        <v>16</v>
      </c>
      <c r="M9926" s="2">
        <v>118100</v>
      </c>
      <c r="N9926" s="2" t="str">
        <f>VLOOKUP(Tabla1[[#This Row],[nemo]],'Nemos y clasificaciones'!$A$2:$B$5000,2,FALSE)</f>
        <v>ISHARES CORE S&amp;P 500 ETF</v>
      </c>
      <c r="O9926" s="2" t="str">
        <f>VLOOKUP(Tabla1[[#This Row],[nemo]],'Nemos y clasificaciones'!$A$1:$C$3000,3,FALSE)</f>
        <v>ETF</v>
      </c>
      <c r="P9926" s="2"/>
      <c r="Q9926" s="2"/>
    </row>
    <row r="9927" spans="1:17" x14ac:dyDescent="0.25">
      <c r="A9927" t="s">
        <v>6784</v>
      </c>
      <c r="B9927" s="1">
        <v>43544</v>
      </c>
      <c r="C9927" s="1">
        <v>43550</v>
      </c>
      <c r="D9927" t="s">
        <v>21</v>
      </c>
      <c r="E9927" t="s">
        <v>1333</v>
      </c>
      <c r="F9927">
        <v>0</v>
      </c>
      <c r="G9927">
        <v>100000</v>
      </c>
      <c r="H9927">
        <v>0</v>
      </c>
      <c r="I9927">
        <v>0</v>
      </c>
      <c r="J9927">
        <v>0</v>
      </c>
      <c r="K9927">
        <v>1.1299999999999999</v>
      </c>
      <c r="L9927" t="s">
        <v>16</v>
      </c>
      <c r="M9927" s="2">
        <v>113000</v>
      </c>
      <c r="N9927" s="2" t="str">
        <f>VLOOKUP(Tabla1[[#This Row],[nemo]],'Nemos y clasificaciones'!$A$2:$B$5000,2,FALSE)</f>
        <v>ISHARES CORE S&amp;P 500 ETF</v>
      </c>
      <c r="O9927" s="2" t="str">
        <f>VLOOKUP(Tabla1[[#This Row],[nemo]],'Nemos y clasificaciones'!$A$1:$C$3000,3,FALSE)</f>
        <v>ETF</v>
      </c>
      <c r="P9927" s="2"/>
      <c r="Q9927" s="2"/>
    </row>
    <row r="9928" spans="1:17" x14ac:dyDescent="0.25">
      <c r="A9928" t="s">
        <v>10855</v>
      </c>
      <c r="B9928" s="1">
        <v>42452</v>
      </c>
      <c r="C9928" s="1">
        <v>42459</v>
      </c>
      <c r="D9928" t="s">
        <v>21</v>
      </c>
      <c r="E9928" t="s">
        <v>1333</v>
      </c>
      <c r="F9928">
        <v>0</v>
      </c>
      <c r="G9928">
        <v>100000</v>
      </c>
      <c r="H9928">
        <v>0</v>
      </c>
      <c r="I9928">
        <v>0</v>
      </c>
      <c r="J9928">
        <v>0</v>
      </c>
      <c r="K9928">
        <v>1.1180000000000001</v>
      </c>
      <c r="L9928" t="s">
        <v>16</v>
      </c>
      <c r="M9928" s="2">
        <v>111800</v>
      </c>
      <c r="N9928" s="2" t="str">
        <f>VLOOKUP(Tabla1[[#This Row],[nemo]],'Nemos y clasificaciones'!$A$2:$B$5000,2,FALSE)</f>
        <v>ISHARES CORE S&amp;P 500 ETF</v>
      </c>
      <c r="O9928" s="2" t="str">
        <f>VLOOKUP(Tabla1[[#This Row],[nemo]],'Nemos y clasificaciones'!$A$1:$C$3000,3,FALSE)</f>
        <v>ETF</v>
      </c>
      <c r="P9928" s="2"/>
      <c r="Q9928" s="2"/>
    </row>
    <row r="9929" spans="1:17" x14ac:dyDescent="0.25">
      <c r="A9929" t="s">
        <v>9213</v>
      </c>
      <c r="B9929" s="1">
        <v>42913</v>
      </c>
      <c r="C9929" s="1">
        <v>42916</v>
      </c>
      <c r="D9929" t="s">
        <v>21</v>
      </c>
      <c r="E9929" t="s">
        <v>1333</v>
      </c>
      <c r="F9929">
        <v>0</v>
      </c>
      <c r="G9929">
        <v>100000</v>
      </c>
      <c r="H9929">
        <v>0</v>
      </c>
      <c r="I9929">
        <v>0</v>
      </c>
      <c r="J9929">
        <v>0</v>
      </c>
      <c r="K9929">
        <v>1.117</v>
      </c>
      <c r="L9929" t="s">
        <v>16</v>
      </c>
      <c r="M9929" s="2">
        <v>111700</v>
      </c>
      <c r="N9929" s="2" t="str">
        <f>VLOOKUP(Tabla1[[#This Row],[nemo]],'Nemos y clasificaciones'!$A$2:$B$5000,2,FALSE)</f>
        <v>ISHARES CORE S&amp;P 500 ETF</v>
      </c>
      <c r="O9929" s="2" t="str">
        <f>VLOOKUP(Tabla1[[#This Row],[nemo]],'Nemos y clasificaciones'!$A$1:$C$3000,3,FALSE)</f>
        <v>ETF</v>
      </c>
      <c r="P9929" s="2"/>
      <c r="Q9929" s="2"/>
    </row>
    <row r="9930" spans="1:17" x14ac:dyDescent="0.25">
      <c r="A9930" t="s">
        <v>10227</v>
      </c>
      <c r="B9930" s="1">
        <v>42639</v>
      </c>
      <c r="C9930" s="1">
        <v>42643</v>
      </c>
      <c r="D9930" t="s">
        <v>21</v>
      </c>
      <c r="E9930" t="s">
        <v>1333</v>
      </c>
      <c r="F9930">
        <v>0</v>
      </c>
      <c r="G9930">
        <v>100000</v>
      </c>
      <c r="H9930">
        <v>0</v>
      </c>
      <c r="I9930">
        <v>0</v>
      </c>
      <c r="J9930">
        <v>0</v>
      </c>
      <c r="K9930">
        <v>1.103</v>
      </c>
      <c r="L9930" t="s">
        <v>16</v>
      </c>
      <c r="M9930" s="2">
        <v>110300</v>
      </c>
      <c r="N9930" s="2" t="str">
        <f>VLOOKUP(Tabla1[[#This Row],[nemo]],'Nemos y clasificaciones'!$A$2:$B$5000,2,FALSE)</f>
        <v>ISHARES CORE S&amp;P 500 ETF</v>
      </c>
      <c r="O9930" s="2" t="str">
        <f>VLOOKUP(Tabla1[[#This Row],[nemo]],'Nemos y clasificaciones'!$A$1:$C$3000,3,FALSE)</f>
        <v>ETF</v>
      </c>
      <c r="P9930" s="2"/>
      <c r="Q9930" s="2"/>
    </row>
    <row r="9931" spans="1:17" x14ac:dyDescent="0.25">
      <c r="A9931" t="s">
        <v>12044</v>
      </c>
      <c r="B9931" s="1">
        <v>41997</v>
      </c>
      <c r="C9931" s="1">
        <v>42006</v>
      </c>
      <c r="D9931" t="s">
        <v>21</v>
      </c>
      <c r="E9931" t="s">
        <v>1333</v>
      </c>
      <c r="F9931">
        <v>0</v>
      </c>
      <c r="G9931">
        <v>100000</v>
      </c>
      <c r="H9931">
        <v>0</v>
      </c>
      <c r="I9931">
        <v>0</v>
      </c>
      <c r="J9931">
        <v>0</v>
      </c>
      <c r="K9931">
        <v>1.103</v>
      </c>
      <c r="L9931" t="s">
        <v>16</v>
      </c>
      <c r="M9931" s="2">
        <v>110300</v>
      </c>
      <c r="N9931" s="2" t="str">
        <f>VLOOKUP(Tabla1[[#This Row],[nemo]],'Nemos y clasificaciones'!$A$2:$B$5000,2,FALSE)</f>
        <v>ISHARES CORE S&amp;P 500 ETF</v>
      </c>
      <c r="O9931" s="2" t="str">
        <f>VLOOKUP(Tabla1[[#This Row],[nemo]],'Nemos y clasificaciones'!$A$1:$C$3000,3,FALSE)</f>
        <v>ETF</v>
      </c>
      <c r="P9931" s="2"/>
      <c r="Q9931" s="2"/>
    </row>
    <row r="9932" spans="1:17" x14ac:dyDescent="0.25">
      <c r="A9932" t="s">
        <v>11246</v>
      </c>
      <c r="B9932" s="1">
        <v>42272</v>
      </c>
      <c r="C9932" s="1">
        <v>42278</v>
      </c>
      <c r="D9932" t="s">
        <v>21</v>
      </c>
      <c r="E9932" t="s">
        <v>1333</v>
      </c>
      <c r="F9932">
        <v>0</v>
      </c>
      <c r="G9932">
        <v>100000</v>
      </c>
      <c r="H9932">
        <v>0</v>
      </c>
      <c r="I9932">
        <v>0</v>
      </c>
      <c r="J9932">
        <v>0</v>
      </c>
      <c r="K9932">
        <v>1.0820000000000001</v>
      </c>
      <c r="L9932" t="s">
        <v>16</v>
      </c>
      <c r="M9932" s="2">
        <v>108200</v>
      </c>
      <c r="N9932" s="2" t="str">
        <f>VLOOKUP(Tabla1[[#This Row],[nemo]],'Nemos y clasificaciones'!$A$2:$B$5000,2,FALSE)</f>
        <v>ISHARES CORE S&amp;P 500 ETF</v>
      </c>
      <c r="O9932" s="2" t="str">
        <f>VLOOKUP(Tabla1[[#This Row],[nemo]],'Nemos y clasificaciones'!$A$1:$C$3000,3,FALSE)</f>
        <v>ETF</v>
      </c>
      <c r="P9932" s="2"/>
      <c r="Q9932" s="2"/>
    </row>
    <row r="9933" spans="1:17" x14ac:dyDescent="0.25">
      <c r="A9933" t="s">
        <v>9830</v>
      </c>
      <c r="B9933" s="1">
        <v>42818</v>
      </c>
      <c r="C9933" s="1">
        <v>42824</v>
      </c>
      <c r="D9933" t="s">
        <v>21</v>
      </c>
      <c r="E9933" t="s">
        <v>1333</v>
      </c>
      <c r="F9933">
        <v>0</v>
      </c>
      <c r="G9933">
        <v>100000</v>
      </c>
      <c r="H9933">
        <v>0</v>
      </c>
      <c r="I9933">
        <v>0</v>
      </c>
      <c r="J9933">
        <v>0</v>
      </c>
      <c r="K9933">
        <v>1.032</v>
      </c>
      <c r="L9933" t="s">
        <v>16</v>
      </c>
      <c r="M9933" s="2">
        <v>103200</v>
      </c>
      <c r="N9933" s="2" t="str">
        <f>VLOOKUP(Tabla1[[#This Row],[nemo]],'Nemos y clasificaciones'!$A$2:$B$5000,2,FALSE)</f>
        <v>ISHARES CORE S&amp;P 500 ETF</v>
      </c>
      <c r="O9933" s="2" t="str">
        <f>VLOOKUP(Tabla1[[#This Row],[nemo]],'Nemos y clasificaciones'!$A$1:$C$3000,3,FALSE)</f>
        <v>ETF</v>
      </c>
      <c r="P9933" s="2"/>
      <c r="Q9933" s="2"/>
    </row>
    <row r="9934" spans="1:17" x14ac:dyDescent="0.25">
      <c r="A9934" t="s">
        <v>11883</v>
      </c>
      <c r="B9934" s="1">
        <v>42088</v>
      </c>
      <c r="C9934" s="1">
        <v>42094</v>
      </c>
      <c r="D9934" t="s">
        <v>21</v>
      </c>
      <c r="E9934" t="s">
        <v>1333</v>
      </c>
      <c r="F9934">
        <v>0</v>
      </c>
      <c r="G9934">
        <v>100000</v>
      </c>
      <c r="H9934">
        <v>0</v>
      </c>
      <c r="I9934">
        <v>0</v>
      </c>
      <c r="J9934">
        <v>0</v>
      </c>
      <c r="K9934">
        <v>1.002</v>
      </c>
      <c r="L9934" t="s">
        <v>16</v>
      </c>
      <c r="M9934" s="2">
        <v>100200</v>
      </c>
      <c r="N9934" s="2" t="str">
        <f>VLOOKUP(Tabla1[[#This Row],[nemo]],'Nemos y clasificaciones'!$A$2:$B$5000,2,FALSE)</f>
        <v>ISHARES CORE S&amp;P 500 ETF</v>
      </c>
      <c r="O9934" s="2" t="str">
        <f>VLOOKUP(Tabla1[[#This Row],[nemo]],'Nemos y clasificaciones'!$A$1:$C$3000,3,FALSE)</f>
        <v>ETF</v>
      </c>
      <c r="P9934" s="2"/>
      <c r="Q9934" s="2"/>
    </row>
    <row r="9935" spans="1:17" x14ac:dyDescent="0.25">
      <c r="A9935" t="s">
        <v>10416</v>
      </c>
      <c r="B9935" s="1">
        <v>42542</v>
      </c>
      <c r="C9935" s="1">
        <v>42549</v>
      </c>
      <c r="D9935" t="s">
        <v>21</v>
      </c>
      <c r="E9935" t="s">
        <v>1333</v>
      </c>
      <c r="F9935">
        <v>0</v>
      </c>
      <c r="G9935">
        <v>100000</v>
      </c>
      <c r="H9935">
        <v>0</v>
      </c>
      <c r="I9935">
        <v>0</v>
      </c>
      <c r="J9935">
        <v>0</v>
      </c>
      <c r="K9935">
        <v>0.998</v>
      </c>
      <c r="L9935" t="s">
        <v>23</v>
      </c>
      <c r="M9935" s="3">
        <v>99800</v>
      </c>
      <c r="N9935" s="2" t="str">
        <f>VLOOKUP(Tabla1[[#This Row],[nemo]],'Nemos y clasificaciones'!$A$2:$B$5000,2,FALSE)</f>
        <v>ISHARES CORE S&amp;P 500 ETF</v>
      </c>
      <c r="O9935" s="3" t="str">
        <f>VLOOKUP(Tabla1[[#This Row],[nemo]],'Nemos y clasificaciones'!$A$1:$C$3000,3,FALSE)</f>
        <v>ETF</v>
      </c>
      <c r="P9935" s="3"/>
      <c r="Q9935" s="3"/>
    </row>
    <row r="9936" spans="1:17" x14ac:dyDescent="0.25">
      <c r="A9936" t="s">
        <v>5203</v>
      </c>
      <c r="B9936" s="1">
        <v>43815</v>
      </c>
      <c r="C9936" s="1">
        <v>43819</v>
      </c>
      <c r="D9936" t="s">
        <v>21</v>
      </c>
      <c r="E9936" t="s">
        <v>1333</v>
      </c>
      <c r="F9936">
        <v>0</v>
      </c>
      <c r="G9936">
        <v>100000</v>
      </c>
      <c r="H9936">
        <v>0</v>
      </c>
      <c r="I9936">
        <v>0</v>
      </c>
      <c r="J9936">
        <v>0</v>
      </c>
      <c r="K9936">
        <v>0.437</v>
      </c>
      <c r="L9936" t="s">
        <v>23</v>
      </c>
      <c r="M9936" s="3">
        <v>43700</v>
      </c>
      <c r="N9936" s="2" t="str">
        <f>VLOOKUP(Tabla1[[#This Row],[nemo]],'Nemos y clasificaciones'!$A$2:$B$5000,2,FALSE)</f>
        <v>ISHARES CORE S&amp;P 500 ETF</v>
      </c>
      <c r="O9936" s="3" t="str">
        <f>VLOOKUP(Tabla1[[#This Row],[nemo]],'Nemos y clasificaciones'!$A$1:$C$3000,3,FALSE)</f>
        <v>ETF</v>
      </c>
      <c r="P9936" s="3"/>
      <c r="Q9936" s="3"/>
    </row>
    <row r="9937" spans="1:17" x14ac:dyDescent="0.25">
      <c r="A9937" t="s">
        <v>6996</v>
      </c>
      <c r="B9937" s="1">
        <v>43462</v>
      </c>
      <c r="C9937" s="1">
        <v>43469</v>
      </c>
      <c r="D9937" t="s">
        <v>21</v>
      </c>
      <c r="E9937" t="s">
        <v>1333</v>
      </c>
      <c r="F9937">
        <v>0</v>
      </c>
      <c r="G9937">
        <v>100000</v>
      </c>
      <c r="H9937">
        <v>0</v>
      </c>
      <c r="I9937">
        <v>0</v>
      </c>
      <c r="J9937">
        <v>0</v>
      </c>
      <c r="K9937">
        <v>0.32200000000000001</v>
      </c>
      <c r="L9937" t="s">
        <v>23</v>
      </c>
      <c r="M9937" s="3">
        <v>32200</v>
      </c>
      <c r="N9937" s="2" t="str">
        <f>VLOOKUP(Tabla1[[#This Row],[nemo]],'Nemos y clasificaciones'!$A$2:$B$5000,2,FALSE)</f>
        <v>ISHARES CORE S&amp;P 500 ETF</v>
      </c>
      <c r="O9937" s="3" t="str">
        <f>VLOOKUP(Tabla1[[#This Row],[nemo]],'Nemos y clasificaciones'!$A$1:$C$3000,3,FALSE)</f>
        <v>ETF</v>
      </c>
      <c r="P9937" s="3"/>
      <c r="Q9937" s="3"/>
    </row>
    <row r="9938" spans="1:17" x14ac:dyDescent="0.25">
      <c r="A9938" t="s">
        <v>10980</v>
      </c>
      <c r="B9938" s="1">
        <v>42367</v>
      </c>
      <c r="C9938" s="1">
        <v>42374</v>
      </c>
      <c r="D9938" t="s">
        <v>21</v>
      </c>
      <c r="E9938" t="s">
        <v>1333</v>
      </c>
      <c r="F9938">
        <v>0</v>
      </c>
      <c r="G9938">
        <v>100000</v>
      </c>
      <c r="H9938">
        <v>0</v>
      </c>
      <c r="I9938">
        <v>0</v>
      </c>
      <c r="J9938">
        <v>0</v>
      </c>
      <c r="K9938">
        <v>0.19</v>
      </c>
      <c r="L9938" t="s">
        <v>23</v>
      </c>
      <c r="M9938" s="3">
        <v>19000</v>
      </c>
      <c r="N9938" s="2" t="str">
        <f>VLOOKUP(Tabla1[[#This Row],[nemo]],'Nemos y clasificaciones'!$A$2:$B$5000,2,FALSE)</f>
        <v>ISHARES CORE S&amp;P 500 ETF</v>
      </c>
      <c r="O9938" s="3" t="str">
        <f>VLOOKUP(Tabla1[[#This Row],[nemo]],'Nemos y clasificaciones'!$A$1:$C$3000,3,FALSE)</f>
        <v>ETF</v>
      </c>
      <c r="P9938" s="3"/>
      <c r="Q9938" s="3"/>
    </row>
    <row r="9939" spans="1:17" x14ac:dyDescent="0.25">
      <c r="A9939" t="s">
        <v>6027</v>
      </c>
      <c r="B9939" s="1">
        <v>43633</v>
      </c>
      <c r="C9939" s="1">
        <v>43637</v>
      </c>
      <c r="D9939" t="s">
        <v>21</v>
      </c>
      <c r="E9939" t="s">
        <v>1335</v>
      </c>
      <c r="F9939">
        <v>0</v>
      </c>
      <c r="G9939">
        <v>100000</v>
      </c>
      <c r="H9939">
        <v>0</v>
      </c>
      <c r="I9939">
        <v>0</v>
      </c>
      <c r="J9939">
        <v>0</v>
      </c>
      <c r="K9939">
        <v>0.749</v>
      </c>
      <c r="L9939" t="s">
        <v>23</v>
      </c>
      <c r="M9939" s="3">
        <v>74900</v>
      </c>
      <c r="N9939" s="2" t="str">
        <f>VLOOKUP(Tabla1[[#This Row],[nemo]],'Nemos y clasificaciones'!$A$2:$B$5000,2,FALSE)</f>
        <v>ISHARES S&amp;P 500 GROWTH ETF</v>
      </c>
      <c r="O9939" s="3" t="str">
        <f>VLOOKUP(Tabla1[[#This Row],[nemo]],'Nemos y clasificaciones'!$A$1:$C$3000,3,FALSE)</f>
        <v>ETF</v>
      </c>
      <c r="P9939" s="3"/>
      <c r="Q9939" s="3"/>
    </row>
    <row r="9940" spans="1:17" x14ac:dyDescent="0.25">
      <c r="A9940" t="s">
        <v>5205</v>
      </c>
      <c r="B9940" s="1">
        <v>43815</v>
      </c>
      <c r="C9940" s="1">
        <v>43819</v>
      </c>
      <c r="D9940" t="s">
        <v>21</v>
      </c>
      <c r="E9940" t="s">
        <v>1335</v>
      </c>
      <c r="F9940">
        <v>0</v>
      </c>
      <c r="G9940">
        <v>100000</v>
      </c>
      <c r="H9940">
        <v>0</v>
      </c>
      <c r="I9940">
        <v>0</v>
      </c>
      <c r="J9940">
        <v>0</v>
      </c>
      <c r="K9940">
        <v>0.68899999999999995</v>
      </c>
      <c r="L9940" t="s">
        <v>23</v>
      </c>
      <c r="M9940" s="3">
        <v>68900</v>
      </c>
      <c r="N9940" s="2" t="str">
        <f>VLOOKUP(Tabla1[[#This Row],[nemo]],'Nemos y clasificaciones'!$A$2:$B$5000,2,FALSE)</f>
        <v>ISHARES S&amp;P 500 GROWTH ETF</v>
      </c>
      <c r="O9940" s="3" t="str">
        <f>VLOOKUP(Tabla1[[#This Row],[nemo]],'Nemos y clasificaciones'!$A$1:$C$3000,3,FALSE)</f>
        <v>ETF</v>
      </c>
      <c r="P9940" s="3"/>
      <c r="Q9940" s="3"/>
    </row>
    <row r="9941" spans="1:17" x14ac:dyDescent="0.25">
      <c r="A9941" t="s">
        <v>5580</v>
      </c>
      <c r="B9941" s="1">
        <v>43732</v>
      </c>
      <c r="C9941" s="1">
        <v>43738</v>
      </c>
      <c r="D9941" t="s">
        <v>21</v>
      </c>
      <c r="E9941" t="s">
        <v>1335</v>
      </c>
      <c r="F9941">
        <v>0</v>
      </c>
      <c r="G9941">
        <v>100000</v>
      </c>
      <c r="H9941">
        <v>0</v>
      </c>
      <c r="I9941">
        <v>0</v>
      </c>
      <c r="J9941">
        <v>0</v>
      </c>
      <c r="K9941">
        <v>0.621</v>
      </c>
      <c r="L9941" t="s">
        <v>23</v>
      </c>
      <c r="M9941" s="3">
        <v>62100</v>
      </c>
      <c r="N9941" s="2" t="str">
        <f>VLOOKUP(Tabla1[[#This Row],[nemo]],'Nemos y clasificaciones'!$A$2:$B$5000,2,FALSE)</f>
        <v>ISHARES S&amp;P 500 GROWTH ETF</v>
      </c>
      <c r="O9941" s="3" t="str">
        <f>VLOOKUP(Tabla1[[#This Row],[nemo]],'Nemos y clasificaciones'!$A$1:$C$3000,3,FALSE)</f>
        <v>ETF</v>
      </c>
      <c r="P9941" s="3"/>
      <c r="Q9941" s="3"/>
    </row>
    <row r="9942" spans="1:17" x14ac:dyDescent="0.25">
      <c r="A9942" t="s">
        <v>2925</v>
      </c>
      <c r="B9942" s="1">
        <v>44179</v>
      </c>
      <c r="C9942" s="1">
        <v>44183</v>
      </c>
      <c r="D9942" t="s">
        <v>21</v>
      </c>
      <c r="E9942" t="s">
        <v>1275</v>
      </c>
      <c r="F9942">
        <v>0</v>
      </c>
      <c r="G9942">
        <v>100000</v>
      </c>
      <c r="H9942">
        <v>0</v>
      </c>
      <c r="I9942">
        <v>0</v>
      </c>
      <c r="J9942">
        <v>0</v>
      </c>
      <c r="K9942">
        <v>0.49099999999999999</v>
      </c>
      <c r="L9942" t="s">
        <v>23</v>
      </c>
      <c r="M9942" s="3">
        <v>49100</v>
      </c>
      <c r="N9942" s="2" t="str">
        <f>VLOOKUP(Tabla1[[#This Row],[nemo]],'Nemos y clasificaciones'!$A$2:$B$5000,2,FALSE)</f>
        <v>iShares MSCI ACWI ex U.S. ETF (ACWX)</v>
      </c>
      <c r="O9942" s="3" t="str">
        <f>VLOOKUP(Tabla1[[#This Row],[nemo]],'Nemos y clasificaciones'!$A$1:$C$3000,3,FALSE)</f>
        <v>ETF</v>
      </c>
      <c r="P9942" s="3"/>
      <c r="Q9942" s="3"/>
    </row>
    <row r="9943" spans="1:17" x14ac:dyDescent="0.25">
      <c r="A9943" t="s">
        <v>6783</v>
      </c>
      <c r="B9943" s="1">
        <v>43544</v>
      </c>
      <c r="C9943" s="1">
        <v>43550</v>
      </c>
      <c r="D9943" t="s">
        <v>21</v>
      </c>
      <c r="E9943" t="s">
        <v>1335</v>
      </c>
      <c r="F9943">
        <v>0</v>
      </c>
      <c r="G9943">
        <v>100000</v>
      </c>
      <c r="H9943">
        <v>0</v>
      </c>
      <c r="I9943">
        <v>0</v>
      </c>
      <c r="J9943">
        <v>0</v>
      </c>
      <c r="K9943">
        <v>0.58699999999999997</v>
      </c>
      <c r="L9943" t="s">
        <v>23</v>
      </c>
      <c r="M9943" s="3">
        <v>58700</v>
      </c>
      <c r="N9943" s="2" t="str">
        <f>VLOOKUP(Tabla1[[#This Row],[nemo]],'Nemos y clasificaciones'!$A$2:$B$5000,2,FALSE)</f>
        <v>ISHARES S&amp;P 500 GROWTH ETF</v>
      </c>
      <c r="O9943" s="3" t="str">
        <f>VLOOKUP(Tabla1[[#This Row],[nemo]],'Nemos y clasificaciones'!$A$1:$C$3000,3,FALSE)</f>
        <v>ETF</v>
      </c>
      <c r="P9943" s="3"/>
      <c r="Q9943" s="3"/>
    </row>
    <row r="9944" spans="1:17" x14ac:dyDescent="0.25">
      <c r="A9944" t="s">
        <v>3425</v>
      </c>
      <c r="B9944" s="1">
        <v>44097</v>
      </c>
      <c r="C9944" s="1">
        <v>44103</v>
      </c>
      <c r="D9944" t="s">
        <v>21</v>
      </c>
      <c r="E9944" t="s">
        <v>1335</v>
      </c>
      <c r="F9944">
        <v>0</v>
      </c>
      <c r="G9944">
        <v>100000</v>
      </c>
      <c r="H9944">
        <v>0</v>
      </c>
      <c r="I9944">
        <v>0</v>
      </c>
      <c r="J9944">
        <v>0</v>
      </c>
      <c r="K9944">
        <v>0.54600000000000004</v>
      </c>
      <c r="L9944" t="s">
        <v>23</v>
      </c>
      <c r="M9944" s="3">
        <v>54600</v>
      </c>
      <c r="N9944" s="2" t="str">
        <f>VLOOKUP(Tabla1[[#This Row],[nemo]],'Nemos y clasificaciones'!$A$2:$B$5000,2,FALSE)</f>
        <v>ISHARES S&amp;P 500 GROWTH ETF</v>
      </c>
      <c r="O9944" s="3" t="str">
        <f>VLOOKUP(Tabla1[[#This Row],[nemo]],'Nemos y clasificaciones'!$A$1:$C$3000,3,FALSE)</f>
        <v>ETF</v>
      </c>
      <c r="P9944" s="3"/>
      <c r="Q9944" s="3"/>
    </row>
    <row r="9945" spans="1:17" x14ac:dyDescent="0.25">
      <c r="A9945" t="s">
        <v>9037</v>
      </c>
      <c r="B9945" s="1">
        <v>43004</v>
      </c>
      <c r="C9945" s="1">
        <v>43007</v>
      </c>
      <c r="D9945" t="s">
        <v>21</v>
      </c>
      <c r="E9945" t="s">
        <v>1335</v>
      </c>
      <c r="F9945">
        <v>0</v>
      </c>
      <c r="G9945">
        <v>100000</v>
      </c>
      <c r="H9945">
        <v>0</v>
      </c>
      <c r="I9945">
        <v>0</v>
      </c>
      <c r="J9945">
        <v>0</v>
      </c>
      <c r="K9945">
        <v>0.53700000000000003</v>
      </c>
      <c r="L9945" t="s">
        <v>23</v>
      </c>
      <c r="M9945" s="3">
        <v>53700</v>
      </c>
      <c r="N9945" s="2" t="str">
        <f>VLOOKUP(Tabla1[[#This Row],[nemo]],'Nemos y clasificaciones'!$A$2:$B$5000,2,FALSE)</f>
        <v>ISHARES S&amp;P 500 GROWTH ETF</v>
      </c>
      <c r="O9945" s="3" t="str">
        <f>VLOOKUP(Tabla1[[#This Row],[nemo]],'Nemos y clasificaciones'!$A$1:$C$3000,3,FALSE)</f>
        <v>ETF</v>
      </c>
      <c r="P9945" s="3"/>
      <c r="Q9945" s="3"/>
    </row>
    <row r="9946" spans="1:17" x14ac:dyDescent="0.25">
      <c r="A9946" t="s">
        <v>8770</v>
      </c>
      <c r="B9946" s="1">
        <v>43088</v>
      </c>
      <c r="C9946" s="1">
        <v>43095</v>
      </c>
      <c r="D9946" t="s">
        <v>21</v>
      </c>
      <c r="E9946" t="s">
        <v>1335</v>
      </c>
      <c r="F9946">
        <v>0</v>
      </c>
      <c r="G9946">
        <v>100000</v>
      </c>
      <c r="H9946">
        <v>0</v>
      </c>
      <c r="I9946">
        <v>0</v>
      </c>
      <c r="J9946">
        <v>0</v>
      </c>
      <c r="K9946">
        <v>0.52600000000000002</v>
      </c>
      <c r="L9946" t="s">
        <v>23</v>
      </c>
      <c r="M9946" s="3">
        <v>52600</v>
      </c>
      <c r="N9946" s="2" t="str">
        <f>VLOOKUP(Tabla1[[#This Row],[nemo]],'Nemos y clasificaciones'!$A$2:$B$5000,2,FALSE)</f>
        <v>ISHARES S&amp;P 500 GROWTH ETF</v>
      </c>
      <c r="O9946" s="3" t="str">
        <f>VLOOKUP(Tabla1[[#This Row],[nemo]],'Nemos y clasificaciones'!$A$1:$C$3000,3,FALSE)</f>
        <v>ETF</v>
      </c>
      <c r="P9946" s="3"/>
      <c r="Q9946" s="3"/>
    </row>
    <row r="9947" spans="1:17" x14ac:dyDescent="0.25">
      <c r="A9947" t="s">
        <v>10050</v>
      </c>
      <c r="B9947" s="1">
        <v>42725</v>
      </c>
      <c r="C9947" s="1">
        <v>42732</v>
      </c>
      <c r="D9947" t="s">
        <v>21</v>
      </c>
      <c r="E9947" t="s">
        <v>1335</v>
      </c>
      <c r="F9947">
        <v>0</v>
      </c>
      <c r="G9947">
        <v>100000</v>
      </c>
      <c r="H9947">
        <v>0</v>
      </c>
      <c r="I9947">
        <v>0</v>
      </c>
      <c r="J9947">
        <v>0</v>
      </c>
      <c r="K9947">
        <v>0.51500000000000001</v>
      </c>
      <c r="L9947" t="s">
        <v>23</v>
      </c>
      <c r="M9947" s="3">
        <v>51500</v>
      </c>
      <c r="N9947" s="2" t="str">
        <f>VLOOKUP(Tabla1[[#This Row],[nemo]],'Nemos y clasificaciones'!$A$2:$B$5000,2,FALSE)</f>
        <v>ISHARES S&amp;P 500 GROWTH ETF</v>
      </c>
      <c r="O9947" s="3" t="str">
        <f>VLOOKUP(Tabla1[[#This Row],[nemo]],'Nemos y clasificaciones'!$A$1:$C$3000,3,FALSE)</f>
        <v>ETF</v>
      </c>
      <c r="P9947" s="3"/>
      <c r="Q9947" s="3"/>
    </row>
    <row r="9948" spans="1:17" x14ac:dyDescent="0.25">
      <c r="A9948" t="s">
        <v>7147</v>
      </c>
      <c r="B9948" s="1">
        <v>43451</v>
      </c>
      <c r="C9948" s="1">
        <v>43455</v>
      </c>
      <c r="D9948" t="s">
        <v>21</v>
      </c>
      <c r="E9948" t="s">
        <v>1335</v>
      </c>
      <c r="F9948">
        <v>0</v>
      </c>
      <c r="G9948">
        <v>100000</v>
      </c>
      <c r="H9948">
        <v>0</v>
      </c>
      <c r="I9948">
        <v>0</v>
      </c>
      <c r="J9948">
        <v>0</v>
      </c>
      <c r="K9948">
        <v>0.50600000000000001</v>
      </c>
      <c r="L9948" t="s">
        <v>23</v>
      </c>
      <c r="M9948" s="3">
        <v>50600</v>
      </c>
      <c r="N9948" s="2" t="str">
        <f>VLOOKUP(Tabla1[[#This Row],[nemo]],'Nemos y clasificaciones'!$A$2:$B$5000,2,FALSE)</f>
        <v>ISHARES S&amp;P 500 GROWTH ETF</v>
      </c>
      <c r="O9948" s="3" t="str">
        <f>VLOOKUP(Tabla1[[#This Row],[nemo]],'Nemos y clasificaciones'!$A$1:$C$3000,3,FALSE)</f>
        <v>ETF</v>
      </c>
      <c r="P9948" s="3"/>
      <c r="Q9948" s="3"/>
    </row>
    <row r="9949" spans="1:17" x14ac:dyDescent="0.25">
      <c r="A9949" t="s">
        <v>4696</v>
      </c>
      <c r="B9949" s="1">
        <v>43915</v>
      </c>
      <c r="C9949" s="1">
        <v>43921</v>
      </c>
      <c r="D9949" t="s">
        <v>21</v>
      </c>
      <c r="E9949" t="s">
        <v>1335</v>
      </c>
      <c r="F9949">
        <v>0</v>
      </c>
      <c r="G9949">
        <v>100000</v>
      </c>
      <c r="H9949">
        <v>0</v>
      </c>
      <c r="I9949">
        <v>0</v>
      </c>
      <c r="J9949">
        <v>0</v>
      </c>
      <c r="K9949">
        <v>0.503</v>
      </c>
      <c r="L9949" t="s">
        <v>23</v>
      </c>
      <c r="M9949" s="3">
        <v>50300</v>
      </c>
      <c r="N9949" s="2" t="str">
        <f>VLOOKUP(Tabla1[[#This Row],[nemo]],'Nemos y clasificaciones'!$A$2:$B$5000,2,FALSE)</f>
        <v>ISHARES S&amp;P 500 GROWTH ETF</v>
      </c>
      <c r="O9949" s="3" t="str">
        <f>VLOOKUP(Tabla1[[#This Row],[nemo]],'Nemos y clasificaciones'!$A$1:$C$3000,3,FALSE)</f>
        <v>ETF</v>
      </c>
      <c r="P9949" s="3"/>
      <c r="Q9949" s="3"/>
    </row>
    <row r="9950" spans="1:17" x14ac:dyDescent="0.25">
      <c r="A9950" t="s">
        <v>5206</v>
      </c>
      <c r="B9950" s="1">
        <v>43815</v>
      </c>
      <c r="C9950" s="1">
        <v>43819</v>
      </c>
      <c r="D9950" t="s">
        <v>21</v>
      </c>
      <c r="E9950" t="s">
        <v>1335</v>
      </c>
      <c r="F9950">
        <v>0</v>
      </c>
      <c r="G9950">
        <v>100000</v>
      </c>
      <c r="H9950">
        <v>0</v>
      </c>
      <c r="I9950">
        <v>0</v>
      </c>
      <c r="J9950">
        <v>0</v>
      </c>
      <c r="K9950">
        <v>0.502</v>
      </c>
      <c r="L9950" t="s">
        <v>23</v>
      </c>
      <c r="M9950" s="3">
        <v>50200</v>
      </c>
      <c r="N9950" s="2" t="str">
        <f>VLOOKUP(Tabla1[[#This Row],[nemo]],'Nemos y clasificaciones'!$A$2:$B$5000,2,FALSE)</f>
        <v>ISHARES S&amp;P 500 GROWTH ETF</v>
      </c>
      <c r="O9950" s="3" t="str">
        <f>VLOOKUP(Tabla1[[#This Row],[nemo]],'Nemos y clasificaciones'!$A$1:$C$3000,3,FALSE)</f>
        <v>ETF</v>
      </c>
      <c r="P9950" s="3"/>
      <c r="Q9950" s="3"/>
    </row>
    <row r="9951" spans="1:17" x14ac:dyDescent="0.25">
      <c r="A9951" t="s">
        <v>10997</v>
      </c>
      <c r="B9951" s="1">
        <v>42362</v>
      </c>
      <c r="C9951" s="1">
        <v>42369</v>
      </c>
      <c r="D9951" t="s">
        <v>21</v>
      </c>
      <c r="E9951" t="s">
        <v>1335</v>
      </c>
      <c r="F9951">
        <v>0</v>
      </c>
      <c r="G9951">
        <v>100000</v>
      </c>
      <c r="H9951">
        <v>0</v>
      </c>
      <c r="I9951">
        <v>0</v>
      </c>
      <c r="J9951">
        <v>0</v>
      </c>
      <c r="K9951">
        <v>0.501</v>
      </c>
      <c r="L9951" t="s">
        <v>23</v>
      </c>
      <c r="M9951" s="3">
        <v>50100</v>
      </c>
      <c r="N9951" s="2" t="str">
        <f>VLOOKUP(Tabla1[[#This Row],[nemo]],'Nemos y clasificaciones'!$A$2:$B$5000,2,FALSE)</f>
        <v>ISHARES S&amp;P 500 GROWTH ETF</v>
      </c>
      <c r="O9951" s="3" t="str">
        <f>VLOOKUP(Tabla1[[#This Row],[nemo]],'Nemos y clasificaciones'!$A$1:$C$3000,3,FALSE)</f>
        <v>ETF</v>
      </c>
      <c r="P9951" s="3"/>
      <c r="Q9951" s="3"/>
    </row>
    <row r="9952" spans="1:17" x14ac:dyDescent="0.25">
      <c r="A9952" t="s">
        <v>8942</v>
      </c>
      <c r="B9952" s="1">
        <v>42256</v>
      </c>
      <c r="C9952" s="1">
        <v>42278</v>
      </c>
      <c r="D9952" t="s">
        <v>21</v>
      </c>
      <c r="E9952" t="s">
        <v>33</v>
      </c>
      <c r="F9952">
        <v>0</v>
      </c>
      <c r="G9952">
        <v>100000</v>
      </c>
      <c r="H9952">
        <v>0</v>
      </c>
      <c r="I9952">
        <v>0</v>
      </c>
      <c r="J9952">
        <v>0</v>
      </c>
      <c r="K9952">
        <v>0.49</v>
      </c>
      <c r="L9952" t="s">
        <v>23</v>
      </c>
      <c r="M9952" s="3">
        <v>49000</v>
      </c>
      <c r="N9952" s="2" t="str">
        <f>VLOOKUP(Tabla1[[#This Row],[nemo]],'Nemos y clasificaciones'!$A$2:$B$5000,2,FALSE)</f>
        <v>Automatic Data Processing Inc (ADP)</v>
      </c>
      <c r="O9952" s="3" t="str">
        <f>VLOOKUP(Tabla1[[#This Row],[nemo]],'Nemos y clasificaciones'!$A$1:$C$3000,3,FALSE)</f>
        <v>Otros</v>
      </c>
      <c r="P9952" s="3"/>
      <c r="Q9952" s="3"/>
    </row>
    <row r="9953" spans="1:17" x14ac:dyDescent="0.25">
      <c r="A9953" t="s">
        <v>10415</v>
      </c>
      <c r="B9953" s="1">
        <v>42542</v>
      </c>
      <c r="C9953" s="1">
        <v>42549</v>
      </c>
      <c r="D9953" t="s">
        <v>21</v>
      </c>
      <c r="E9953" t="s">
        <v>1335</v>
      </c>
      <c r="F9953">
        <v>0</v>
      </c>
      <c r="G9953">
        <v>100000</v>
      </c>
      <c r="H9953">
        <v>0</v>
      </c>
      <c r="I9953">
        <v>0</v>
      </c>
      <c r="J9953">
        <v>0</v>
      </c>
      <c r="K9953">
        <v>0.49199999999999999</v>
      </c>
      <c r="L9953" t="s">
        <v>23</v>
      </c>
      <c r="M9953" s="3">
        <v>49200</v>
      </c>
      <c r="N9953" s="2" t="str">
        <f>VLOOKUP(Tabla1[[#This Row],[nemo]],'Nemos y clasificaciones'!$A$2:$B$5000,2,FALSE)</f>
        <v>ISHARES S&amp;P 500 GROWTH ETF</v>
      </c>
      <c r="O9953" s="3" t="str">
        <f>VLOOKUP(Tabla1[[#This Row],[nemo]],'Nemos y clasificaciones'!$A$1:$C$3000,3,FALSE)</f>
        <v>ETF</v>
      </c>
      <c r="P9953" s="3"/>
      <c r="Q9953" s="3"/>
    </row>
    <row r="9954" spans="1:17" x14ac:dyDescent="0.25">
      <c r="A9954" t="s">
        <v>8942</v>
      </c>
      <c r="B9954" s="1">
        <v>42165</v>
      </c>
      <c r="C9954" s="1">
        <v>42186</v>
      </c>
      <c r="D9954" t="s">
        <v>21</v>
      </c>
      <c r="E9954" t="s">
        <v>33</v>
      </c>
      <c r="F9954">
        <v>0</v>
      </c>
      <c r="G9954">
        <v>100000</v>
      </c>
      <c r="H9954">
        <v>0</v>
      </c>
      <c r="I9954">
        <v>0</v>
      </c>
      <c r="J9954">
        <v>0</v>
      </c>
      <c r="K9954">
        <v>0.49</v>
      </c>
      <c r="L9954" t="s">
        <v>23</v>
      </c>
      <c r="M9954" s="3">
        <v>49000</v>
      </c>
      <c r="N9954" s="2" t="str">
        <f>VLOOKUP(Tabla1[[#This Row],[nemo]],'Nemos y clasificaciones'!$A$2:$B$5000,2,FALSE)</f>
        <v>Automatic Data Processing Inc (ADP)</v>
      </c>
      <c r="O9954" s="3" t="str">
        <f>VLOOKUP(Tabla1[[#This Row],[nemo]],'Nemos y clasificaciones'!$A$1:$C$3000,3,FALSE)</f>
        <v>Otros</v>
      </c>
      <c r="P9954" s="3"/>
      <c r="Q9954" s="3"/>
    </row>
    <row r="9955" spans="1:17" x14ac:dyDescent="0.25">
      <c r="A9955" t="s">
        <v>9212</v>
      </c>
      <c r="B9955" s="1">
        <v>42913</v>
      </c>
      <c r="C9955" s="1">
        <v>42916</v>
      </c>
      <c r="D9955" t="s">
        <v>21</v>
      </c>
      <c r="E9955" t="s">
        <v>1335</v>
      </c>
      <c r="F9955">
        <v>0</v>
      </c>
      <c r="G9955">
        <v>100000</v>
      </c>
      <c r="H9955">
        <v>0</v>
      </c>
      <c r="I9955">
        <v>0</v>
      </c>
      <c r="J9955">
        <v>0</v>
      </c>
      <c r="K9955">
        <v>0.48899999999999999</v>
      </c>
      <c r="L9955" t="s">
        <v>23</v>
      </c>
      <c r="M9955" s="3">
        <v>48900</v>
      </c>
      <c r="N9955" s="2" t="str">
        <f>VLOOKUP(Tabla1[[#This Row],[nemo]],'Nemos y clasificaciones'!$A$2:$B$5000,2,FALSE)</f>
        <v>ISHARES S&amp;P 500 GROWTH ETF</v>
      </c>
      <c r="O9955" s="3" t="str">
        <f>VLOOKUP(Tabla1[[#This Row],[nemo]],'Nemos y clasificaciones'!$A$1:$C$3000,3,FALSE)</f>
        <v>ETF</v>
      </c>
      <c r="P9955" s="3"/>
      <c r="Q9955" s="3"/>
    </row>
    <row r="9956" spans="1:17" x14ac:dyDescent="0.25">
      <c r="A9956" t="s">
        <v>7692</v>
      </c>
      <c r="B9956" s="1">
        <v>43277</v>
      </c>
      <c r="C9956" s="1">
        <v>43284</v>
      </c>
      <c r="D9956" t="s">
        <v>21</v>
      </c>
      <c r="E9956" t="s">
        <v>1335</v>
      </c>
      <c r="F9956">
        <v>0</v>
      </c>
      <c r="G9956">
        <v>100000</v>
      </c>
      <c r="H9956">
        <v>0</v>
      </c>
      <c r="I9956">
        <v>0</v>
      </c>
      <c r="J9956">
        <v>0</v>
      </c>
      <c r="K9956">
        <v>0.48</v>
      </c>
      <c r="L9956" t="s">
        <v>23</v>
      </c>
      <c r="M9956" s="3">
        <v>48000</v>
      </c>
      <c r="N9956" s="2" t="str">
        <f>VLOOKUP(Tabla1[[#This Row],[nemo]],'Nemos y clasificaciones'!$A$2:$B$5000,2,FALSE)</f>
        <v>ISHARES S&amp;P 500 GROWTH ETF</v>
      </c>
      <c r="O9956" s="3" t="str">
        <f>VLOOKUP(Tabla1[[#This Row],[nemo]],'Nemos y clasificaciones'!$A$1:$C$3000,3,FALSE)</f>
        <v>ETF</v>
      </c>
      <c r="P9956" s="3"/>
      <c r="Q9956" s="3"/>
    </row>
    <row r="9957" spans="1:17" x14ac:dyDescent="0.25">
      <c r="A9957" t="s">
        <v>7440</v>
      </c>
      <c r="B9957" s="1">
        <v>43369</v>
      </c>
      <c r="C9957" s="1">
        <v>43375</v>
      </c>
      <c r="D9957" t="s">
        <v>21</v>
      </c>
      <c r="E9957" t="s">
        <v>1335</v>
      </c>
      <c r="F9957">
        <v>0</v>
      </c>
      <c r="G9957">
        <v>100000</v>
      </c>
      <c r="H9957">
        <v>0</v>
      </c>
      <c r="I9957">
        <v>0</v>
      </c>
      <c r="J9957">
        <v>0</v>
      </c>
      <c r="K9957">
        <v>0.47099999999999997</v>
      </c>
      <c r="L9957" t="s">
        <v>23</v>
      </c>
      <c r="M9957" s="3">
        <v>47100</v>
      </c>
      <c r="N9957" s="2" t="str">
        <f>VLOOKUP(Tabla1[[#This Row],[nemo]],'Nemos y clasificaciones'!$A$2:$B$5000,2,FALSE)</f>
        <v>ISHARES S&amp;P 500 GROWTH ETF</v>
      </c>
      <c r="O9957" s="3" t="str">
        <f>VLOOKUP(Tabla1[[#This Row],[nemo]],'Nemos y clasificaciones'!$A$1:$C$3000,3,FALSE)</f>
        <v>ETF</v>
      </c>
      <c r="P9957" s="3"/>
      <c r="Q9957" s="3"/>
    </row>
    <row r="9958" spans="1:17" x14ac:dyDescent="0.25">
      <c r="A9958" t="s">
        <v>8942</v>
      </c>
      <c r="B9958" s="1">
        <v>42074</v>
      </c>
      <c r="C9958" s="1">
        <v>42095</v>
      </c>
      <c r="D9958" t="s">
        <v>21</v>
      </c>
      <c r="E9958" t="s">
        <v>33</v>
      </c>
      <c r="F9958">
        <v>0</v>
      </c>
      <c r="G9958">
        <v>100000</v>
      </c>
      <c r="H9958">
        <v>0</v>
      </c>
      <c r="I9958">
        <v>0</v>
      </c>
      <c r="J9958">
        <v>0</v>
      </c>
      <c r="K9958">
        <v>0.49</v>
      </c>
      <c r="L9958" t="s">
        <v>23</v>
      </c>
      <c r="M9958" s="3">
        <v>49000</v>
      </c>
      <c r="N9958" s="2" t="str">
        <f>VLOOKUP(Tabla1[[#This Row],[nemo]],'Nemos y clasificaciones'!$A$2:$B$5000,2,FALSE)</f>
        <v>Automatic Data Processing Inc (ADP)</v>
      </c>
      <c r="O9958" s="3" t="str">
        <f>VLOOKUP(Tabla1[[#This Row],[nemo]],'Nemos y clasificaciones'!$A$1:$C$3000,3,FALSE)</f>
        <v>Otros</v>
      </c>
      <c r="P9958" s="3"/>
      <c r="Q9958" s="3"/>
    </row>
    <row r="9959" spans="1:17" x14ac:dyDescent="0.25">
      <c r="A9959" t="s">
        <v>8942</v>
      </c>
      <c r="B9959" s="1">
        <v>41983</v>
      </c>
      <c r="C9959" s="1">
        <v>42006</v>
      </c>
      <c r="D9959" t="s">
        <v>21</v>
      </c>
      <c r="E9959" t="s">
        <v>33</v>
      </c>
      <c r="F9959">
        <v>0</v>
      </c>
      <c r="G9959">
        <v>100000</v>
      </c>
      <c r="H9959">
        <v>0</v>
      </c>
      <c r="I9959">
        <v>0</v>
      </c>
      <c r="J9959">
        <v>0</v>
      </c>
      <c r="K9959">
        <v>0.49</v>
      </c>
      <c r="L9959" t="s">
        <v>23</v>
      </c>
      <c r="M9959" s="3">
        <v>49000</v>
      </c>
      <c r="N9959" s="2" t="str">
        <f>VLOOKUP(Tabla1[[#This Row],[nemo]],'Nemos y clasificaciones'!$A$2:$B$5000,2,FALSE)</f>
        <v>Automatic Data Processing Inc (ADP)</v>
      </c>
      <c r="O9959" s="3" t="str">
        <f>VLOOKUP(Tabla1[[#This Row],[nemo]],'Nemos y clasificaciones'!$A$1:$C$3000,3,FALSE)</f>
        <v>Otros</v>
      </c>
      <c r="P9959" s="3"/>
      <c r="Q9959" s="3"/>
    </row>
    <row r="9960" spans="1:17" x14ac:dyDescent="0.25">
      <c r="A9960" t="s">
        <v>3980</v>
      </c>
      <c r="B9960" s="1">
        <v>43997</v>
      </c>
      <c r="C9960" s="1">
        <v>44001</v>
      </c>
      <c r="D9960" t="s">
        <v>21</v>
      </c>
      <c r="E9960" t="s">
        <v>1335</v>
      </c>
      <c r="F9960">
        <v>0</v>
      </c>
      <c r="G9960">
        <v>100000</v>
      </c>
      <c r="H9960">
        <v>0</v>
      </c>
      <c r="I9960">
        <v>0</v>
      </c>
      <c r="J9960">
        <v>0</v>
      </c>
      <c r="K9960">
        <v>0.46800000000000003</v>
      </c>
      <c r="L9960" t="s">
        <v>23</v>
      </c>
      <c r="M9960" s="3">
        <v>46800</v>
      </c>
      <c r="N9960" s="2" t="str">
        <f>VLOOKUP(Tabla1[[#This Row],[nemo]],'Nemos y clasificaciones'!$A$2:$B$5000,2,FALSE)</f>
        <v>ISHARES S&amp;P 500 GROWTH ETF</v>
      </c>
      <c r="O9960" s="3" t="str">
        <f>VLOOKUP(Tabla1[[#This Row],[nemo]],'Nemos y clasificaciones'!$A$1:$C$3000,3,FALSE)</f>
        <v>ETF</v>
      </c>
      <c r="P9960" s="3"/>
      <c r="Q9960" s="3"/>
    </row>
    <row r="9961" spans="1:17" x14ac:dyDescent="0.25">
      <c r="A9961" t="s">
        <v>8469</v>
      </c>
      <c r="B9961" s="1">
        <v>43181</v>
      </c>
      <c r="C9961" s="1">
        <v>43187</v>
      </c>
      <c r="D9961" t="s">
        <v>21</v>
      </c>
      <c r="E9961" t="s">
        <v>1335</v>
      </c>
      <c r="F9961">
        <v>0</v>
      </c>
      <c r="G9961">
        <v>100000</v>
      </c>
      <c r="H9961">
        <v>0</v>
      </c>
      <c r="I9961">
        <v>0</v>
      </c>
      <c r="J9961">
        <v>0</v>
      </c>
      <c r="K9961">
        <v>0.46700000000000003</v>
      </c>
      <c r="L9961" t="s">
        <v>23</v>
      </c>
      <c r="M9961" s="3">
        <v>46700</v>
      </c>
      <c r="N9961" s="2" t="str">
        <f>VLOOKUP(Tabla1[[#This Row],[nemo]],'Nemos y clasificaciones'!$A$2:$B$5000,2,FALSE)</f>
        <v>ISHARES S&amp;P 500 GROWTH ETF</v>
      </c>
      <c r="O9961" s="3" t="str">
        <f>VLOOKUP(Tabla1[[#This Row],[nemo]],'Nemos y clasificaciones'!$A$1:$C$3000,3,FALSE)</f>
        <v>ETF</v>
      </c>
      <c r="P9961" s="3"/>
      <c r="Q9961" s="3"/>
    </row>
    <row r="9962" spans="1:17" x14ac:dyDescent="0.25">
      <c r="A9962" t="s">
        <v>11245</v>
      </c>
      <c r="B9962" s="1">
        <v>42272</v>
      </c>
      <c r="C9962" s="1">
        <v>42278</v>
      </c>
      <c r="D9962" t="s">
        <v>21</v>
      </c>
      <c r="E9962" t="s">
        <v>1335</v>
      </c>
      <c r="F9962">
        <v>0</v>
      </c>
      <c r="G9962">
        <v>100000</v>
      </c>
      <c r="H9962">
        <v>0</v>
      </c>
      <c r="I9962">
        <v>0</v>
      </c>
      <c r="J9962">
        <v>0</v>
      </c>
      <c r="K9962">
        <v>0.46</v>
      </c>
      <c r="L9962" t="s">
        <v>23</v>
      </c>
      <c r="M9962" s="3">
        <v>46000</v>
      </c>
      <c r="N9962" s="2" t="str">
        <f>VLOOKUP(Tabla1[[#This Row],[nemo]],'Nemos y clasificaciones'!$A$2:$B$5000,2,FALSE)</f>
        <v>ISHARES S&amp;P 500 GROWTH ETF</v>
      </c>
      <c r="O9962" s="3" t="str">
        <f>VLOOKUP(Tabla1[[#This Row],[nemo]],'Nemos y clasificaciones'!$A$1:$C$3000,3,FALSE)</f>
        <v>ETF</v>
      </c>
      <c r="P9962" s="3"/>
      <c r="Q9962" s="3"/>
    </row>
    <row r="9963" spans="1:17" x14ac:dyDescent="0.25">
      <c r="A9963" t="s">
        <v>12045</v>
      </c>
      <c r="B9963" s="1">
        <v>41997</v>
      </c>
      <c r="C9963" s="1">
        <v>42006</v>
      </c>
      <c r="D9963" t="s">
        <v>21</v>
      </c>
      <c r="E9963" t="s">
        <v>1335</v>
      </c>
      <c r="F9963">
        <v>0</v>
      </c>
      <c r="G9963">
        <v>100000</v>
      </c>
      <c r="H9963">
        <v>0</v>
      </c>
      <c r="I9963">
        <v>0</v>
      </c>
      <c r="J9963">
        <v>0</v>
      </c>
      <c r="K9963">
        <v>0.45600000000000002</v>
      </c>
      <c r="L9963" t="s">
        <v>23</v>
      </c>
      <c r="M9963" s="3">
        <v>45600</v>
      </c>
      <c r="N9963" s="2" t="str">
        <f>VLOOKUP(Tabla1[[#This Row],[nemo]],'Nemos y clasificaciones'!$A$2:$B$5000,2,FALSE)</f>
        <v>ISHARES S&amp;P 500 GROWTH ETF</v>
      </c>
      <c r="O9963" s="3" t="str">
        <f>VLOOKUP(Tabla1[[#This Row],[nemo]],'Nemos y clasificaciones'!$A$1:$C$3000,3,FALSE)</f>
        <v>ETF</v>
      </c>
      <c r="P9963" s="3"/>
      <c r="Q9963" s="3"/>
    </row>
    <row r="9964" spans="1:17" x14ac:dyDescent="0.25">
      <c r="A9964" t="s">
        <v>9831</v>
      </c>
      <c r="B9964" s="1">
        <v>42818</v>
      </c>
      <c r="C9964" s="1">
        <v>42824</v>
      </c>
      <c r="D9964" t="s">
        <v>21</v>
      </c>
      <c r="E9964" t="s">
        <v>1335</v>
      </c>
      <c r="F9964">
        <v>0</v>
      </c>
      <c r="G9964">
        <v>100000</v>
      </c>
      <c r="H9964">
        <v>0</v>
      </c>
      <c r="I9964">
        <v>0</v>
      </c>
      <c r="J9964">
        <v>0</v>
      </c>
      <c r="K9964">
        <v>0.439</v>
      </c>
      <c r="L9964" t="s">
        <v>23</v>
      </c>
      <c r="M9964" s="3">
        <v>43900</v>
      </c>
      <c r="N9964" s="2" t="str">
        <f>VLOOKUP(Tabla1[[#This Row],[nemo]],'Nemos y clasificaciones'!$A$2:$B$5000,2,FALSE)</f>
        <v>ISHARES S&amp;P 500 GROWTH ETF</v>
      </c>
      <c r="O9964" s="3" t="str">
        <f>VLOOKUP(Tabla1[[#This Row],[nemo]],'Nemos y clasificaciones'!$A$1:$C$3000,3,FALSE)</f>
        <v>ETF</v>
      </c>
      <c r="P9964" s="3"/>
      <c r="Q9964" s="3"/>
    </row>
    <row r="9965" spans="1:17" x14ac:dyDescent="0.25">
      <c r="A9965" t="s">
        <v>10856</v>
      </c>
      <c r="B9965" s="1">
        <v>42452</v>
      </c>
      <c r="C9965" s="1">
        <v>42459</v>
      </c>
      <c r="D9965" t="s">
        <v>21</v>
      </c>
      <c r="E9965" t="s">
        <v>1335</v>
      </c>
      <c r="F9965">
        <v>0</v>
      </c>
      <c r="G9965">
        <v>100000</v>
      </c>
      <c r="H9965">
        <v>0</v>
      </c>
      <c r="I9965">
        <v>0</v>
      </c>
      <c r="J9965">
        <v>0</v>
      </c>
      <c r="K9965">
        <v>0.42899999999999999</v>
      </c>
      <c r="L9965" t="s">
        <v>23</v>
      </c>
      <c r="M9965" s="3">
        <v>42900</v>
      </c>
      <c r="N9965" s="2" t="str">
        <f>VLOOKUP(Tabla1[[#This Row],[nemo]],'Nemos y clasificaciones'!$A$2:$B$5000,2,FALSE)</f>
        <v>ISHARES S&amp;P 500 GROWTH ETF</v>
      </c>
      <c r="O9965" s="3" t="str">
        <f>VLOOKUP(Tabla1[[#This Row],[nemo]],'Nemos y clasificaciones'!$A$1:$C$3000,3,FALSE)</f>
        <v>ETF</v>
      </c>
      <c r="P9965" s="3"/>
      <c r="Q9965" s="3"/>
    </row>
    <row r="9966" spans="1:17" x14ac:dyDescent="0.25">
      <c r="A9966" t="s">
        <v>10228</v>
      </c>
      <c r="B9966" s="1">
        <v>42639</v>
      </c>
      <c r="C9966" s="1">
        <v>42643</v>
      </c>
      <c r="D9966" t="s">
        <v>21</v>
      </c>
      <c r="E9966" t="s">
        <v>1335</v>
      </c>
      <c r="F9966">
        <v>0</v>
      </c>
      <c r="G9966">
        <v>100000</v>
      </c>
      <c r="H9966">
        <v>0</v>
      </c>
      <c r="I9966">
        <v>0</v>
      </c>
      <c r="J9966">
        <v>0</v>
      </c>
      <c r="K9966">
        <v>0.40899999999999997</v>
      </c>
      <c r="L9966" t="s">
        <v>23</v>
      </c>
      <c r="M9966" s="3">
        <v>40900</v>
      </c>
      <c r="N9966" s="2" t="str">
        <f>VLOOKUP(Tabla1[[#This Row],[nemo]],'Nemos y clasificaciones'!$A$2:$B$5000,2,FALSE)</f>
        <v>ISHARES S&amp;P 500 GROWTH ETF</v>
      </c>
      <c r="O9966" s="3" t="str">
        <f>VLOOKUP(Tabla1[[#This Row],[nemo]],'Nemos y clasificaciones'!$A$1:$C$3000,3,FALSE)</f>
        <v>ETF</v>
      </c>
      <c r="P9966" s="3"/>
      <c r="Q9966" s="3"/>
    </row>
    <row r="9967" spans="1:17" x14ac:dyDescent="0.25">
      <c r="A9967" t="s">
        <v>11439</v>
      </c>
      <c r="B9967" s="1">
        <v>42179</v>
      </c>
      <c r="C9967" s="1">
        <v>42185</v>
      </c>
      <c r="D9967" t="s">
        <v>21</v>
      </c>
      <c r="E9967" t="s">
        <v>1335</v>
      </c>
      <c r="F9967">
        <v>0</v>
      </c>
      <c r="G9967">
        <v>100000</v>
      </c>
      <c r="H9967">
        <v>0</v>
      </c>
      <c r="I9967">
        <v>0</v>
      </c>
      <c r="J9967">
        <v>0</v>
      </c>
      <c r="K9967">
        <v>0.40100000000000002</v>
      </c>
      <c r="L9967" t="s">
        <v>23</v>
      </c>
      <c r="M9967" s="3">
        <v>40100</v>
      </c>
      <c r="N9967" s="2" t="str">
        <f>VLOOKUP(Tabla1[[#This Row],[nemo]],'Nemos y clasificaciones'!$A$2:$B$5000,2,FALSE)</f>
        <v>ISHARES S&amp;P 500 GROWTH ETF</v>
      </c>
      <c r="O9967" s="3" t="str">
        <f>VLOOKUP(Tabla1[[#This Row],[nemo]],'Nemos y clasificaciones'!$A$1:$C$3000,3,FALSE)</f>
        <v>ETF</v>
      </c>
      <c r="P9967" s="3"/>
      <c r="Q9967" s="3"/>
    </row>
    <row r="9968" spans="1:17" x14ac:dyDescent="0.25">
      <c r="A9968" t="s">
        <v>11882</v>
      </c>
      <c r="B9968" s="1">
        <v>42088</v>
      </c>
      <c r="C9968" s="1">
        <v>42094</v>
      </c>
      <c r="D9968" t="s">
        <v>21</v>
      </c>
      <c r="E9968" t="s">
        <v>1335</v>
      </c>
      <c r="F9968">
        <v>0</v>
      </c>
      <c r="G9968">
        <v>100000</v>
      </c>
      <c r="H9968">
        <v>0</v>
      </c>
      <c r="I9968">
        <v>0</v>
      </c>
      <c r="J9968">
        <v>0</v>
      </c>
      <c r="K9968">
        <v>0.39100000000000001</v>
      </c>
      <c r="L9968" t="s">
        <v>23</v>
      </c>
      <c r="M9968" s="3">
        <v>39100</v>
      </c>
      <c r="N9968" s="2" t="str">
        <f>VLOOKUP(Tabla1[[#This Row],[nemo]],'Nemos y clasificaciones'!$A$2:$B$5000,2,FALSE)</f>
        <v>ISHARES S&amp;P 500 GROWTH ETF</v>
      </c>
      <c r="O9968" s="3" t="str">
        <f>VLOOKUP(Tabla1[[#This Row],[nemo]],'Nemos y clasificaciones'!$A$1:$C$3000,3,FALSE)</f>
        <v>ETF</v>
      </c>
      <c r="P9968" s="3"/>
      <c r="Q9968" s="3"/>
    </row>
    <row r="9969" spans="1:17" x14ac:dyDescent="0.25">
      <c r="A9969" t="s">
        <v>2961</v>
      </c>
      <c r="B9969" s="1">
        <v>44179</v>
      </c>
      <c r="C9969" s="1">
        <v>44183</v>
      </c>
      <c r="D9969" t="s">
        <v>21</v>
      </c>
      <c r="E9969" t="s">
        <v>1335</v>
      </c>
      <c r="F9969">
        <v>0</v>
      </c>
      <c r="G9969">
        <v>100000</v>
      </c>
      <c r="H9969">
        <v>0</v>
      </c>
      <c r="I9969">
        <v>0</v>
      </c>
      <c r="J9969">
        <v>0</v>
      </c>
      <c r="K9969">
        <v>0.14299999999999999</v>
      </c>
      <c r="L9969" t="s">
        <v>23</v>
      </c>
      <c r="M9969" s="3">
        <v>14300</v>
      </c>
      <c r="N9969" s="2" t="str">
        <f>VLOOKUP(Tabla1[[#This Row],[nemo]],'Nemos y clasificaciones'!$A$2:$B$5000,2,FALSE)</f>
        <v>ISHARES S&amp;P 500 GROWTH ETF</v>
      </c>
      <c r="O9969" s="3" t="str">
        <f>VLOOKUP(Tabla1[[#This Row],[nemo]],'Nemos y clasificaciones'!$A$1:$C$3000,3,FALSE)</f>
        <v>ETF</v>
      </c>
      <c r="P9969" s="3"/>
      <c r="Q9969" s="3"/>
    </row>
    <row r="9970" spans="1:17" x14ac:dyDescent="0.25">
      <c r="A9970" t="s">
        <v>2350</v>
      </c>
      <c r="B9970" s="1">
        <v>44280</v>
      </c>
      <c r="C9970" s="1">
        <v>44286</v>
      </c>
      <c r="D9970" t="s">
        <v>21</v>
      </c>
      <c r="E9970" t="s">
        <v>1335</v>
      </c>
      <c r="F9970">
        <v>0</v>
      </c>
      <c r="G9970">
        <v>100000</v>
      </c>
      <c r="H9970">
        <v>0</v>
      </c>
      <c r="I9970">
        <v>0</v>
      </c>
      <c r="J9970">
        <v>0</v>
      </c>
      <c r="K9970">
        <v>9.7000000000000003E-2</v>
      </c>
      <c r="L9970" t="s">
        <v>23</v>
      </c>
      <c r="M9970" s="4">
        <v>9700</v>
      </c>
      <c r="N9970" s="2" t="str">
        <f>VLOOKUP(Tabla1[[#This Row],[nemo]],'Nemos y clasificaciones'!$A$2:$B$5000,2,FALSE)</f>
        <v>ISHARES S&amp;P 500 GROWTH ETF</v>
      </c>
      <c r="O9970" s="4" t="str">
        <f>VLOOKUP(Tabla1[[#This Row],[nemo]],'Nemos y clasificaciones'!$A$1:$C$3000,3,FALSE)</f>
        <v>ETF</v>
      </c>
      <c r="P9970" s="4"/>
      <c r="Q9970" s="4"/>
    </row>
    <row r="9971" spans="1:17" x14ac:dyDescent="0.25">
      <c r="A9971" t="s">
        <v>1334</v>
      </c>
      <c r="B9971" s="1">
        <v>44357</v>
      </c>
      <c r="C9971" s="1">
        <v>44363</v>
      </c>
      <c r="D9971" t="s">
        <v>21</v>
      </c>
      <c r="E9971" t="s">
        <v>1335</v>
      </c>
      <c r="F9971">
        <v>0</v>
      </c>
      <c r="G9971">
        <v>100000</v>
      </c>
      <c r="H9971">
        <v>0</v>
      </c>
      <c r="I9971">
        <v>0</v>
      </c>
      <c r="J9971">
        <v>0</v>
      </c>
      <c r="K9971">
        <v>8.4000000000000005E-2</v>
      </c>
      <c r="L9971" t="s">
        <v>23</v>
      </c>
      <c r="M9971" s="4">
        <v>8400</v>
      </c>
      <c r="N9971" s="2" t="str">
        <f>VLOOKUP(Tabla1[[#This Row],[nemo]],'Nemos y clasificaciones'!$A$2:$B$5000,2,FALSE)</f>
        <v>ISHARES S&amp;P 500 GROWTH ETF</v>
      </c>
      <c r="O9971" s="4" t="str">
        <f>VLOOKUP(Tabla1[[#This Row],[nemo]],'Nemos y clasificaciones'!$A$1:$C$3000,3,FALSE)</f>
        <v>ETF</v>
      </c>
      <c r="P9971" s="4"/>
      <c r="Q9971" s="4"/>
    </row>
    <row r="9972" spans="1:17" x14ac:dyDescent="0.25">
      <c r="A9972" t="s">
        <v>6032</v>
      </c>
      <c r="B9972" s="1">
        <v>43633</v>
      </c>
      <c r="C9972" s="1">
        <v>43637</v>
      </c>
      <c r="D9972" t="s">
        <v>21</v>
      </c>
      <c r="E9972" t="s">
        <v>1337</v>
      </c>
      <c r="F9972">
        <v>0</v>
      </c>
      <c r="G9972">
        <v>100000</v>
      </c>
      <c r="H9972">
        <v>0</v>
      </c>
      <c r="I9972">
        <v>0</v>
      </c>
      <c r="J9972">
        <v>0</v>
      </c>
      <c r="K9972">
        <v>0.874</v>
      </c>
      <c r="L9972" t="s">
        <v>23</v>
      </c>
      <c r="M9972" s="3">
        <v>87400</v>
      </c>
      <c r="N9972" s="2" t="str">
        <f>VLOOKUP(Tabla1[[#This Row],[nemo]],'Nemos y clasificaciones'!$A$2:$B$5000,2,FALSE)</f>
        <v>ISHARES RUSSELL 1000 ETF</v>
      </c>
      <c r="O9972" s="3" t="str">
        <f>VLOOKUP(Tabla1[[#This Row],[nemo]],'Nemos y clasificaciones'!$A$1:$C$3000,3,FALSE)</f>
        <v>ETF</v>
      </c>
      <c r="P9972" s="3"/>
      <c r="Q9972" s="3"/>
    </row>
    <row r="9973" spans="1:17" x14ac:dyDescent="0.25">
      <c r="A9973" t="s">
        <v>5204</v>
      </c>
      <c r="B9973" s="1">
        <v>43815</v>
      </c>
      <c r="C9973" s="1">
        <v>43819</v>
      </c>
      <c r="D9973" t="s">
        <v>21</v>
      </c>
      <c r="E9973" t="s">
        <v>1337</v>
      </c>
      <c r="F9973">
        <v>0</v>
      </c>
      <c r="G9973">
        <v>100000</v>
      </c>
      <c r="H9973">
        <v>0</v>
      </c>
      <c r="I9973">
        <v>0</v>
      </c>
      <c r="J9973">
        <v>0</v>
      </c>
      <c r="K9973">
        <v>0.83599999999999997</v>
      </c>
      <c r="L9973" t="s">
        <v>23</v>
      </c>
      <c r="M9973" s="3">
        <v>83600</v>
      </c>
      <c r="N9973" s="2" t="str">
        <f>VLOOKUP(Tabla1[[#This Row],[nemo]],'Nemos y clasificaciones'!$A$2:$B$5000,2,FALSE)</f>
        <v>ISHARES RUSSELL 1000 ETF</v>
      </c>
      <c r="O9973" s="3" t="str">
        <f>VLOOKUP(Tabla1[[#This Row],[nemo]],'Nemos y clasificaciones'!$A$1:$C$3000,3,FALSE)</f>
        <v>ETF</v>
      </c>
      <c r="P9973" s="3"/>
      <c r="Q9973" s="3"/>
    </row>
    <row r="9974" spans="1:17" x14ac:dyDescent="0.25">
      <c r="A9974" t="s">
        <v>7152</v>
      </c>
      <c r="B9974" s="1">
        <v>43451</v>
      </c>
      <c r="C9974" s="1">
        <v>43455</v>
      </c>
      <c r="D9974" t="s">
        <v>21</v>
      </c>
      <c r="E9974" t="s">
        <v>1337</v>
      </c>
      <c r="F9974">
        <v>0</v>
      </c>
      <c r="G9974">
        <v>100000</v>
      </c>
      <c r="H9974">
        <v>0</v>
      </c>
      <c r="I9974">
        <v>0</v>
      </c>
      <c r="J9974">
        <v>0</v>
      </c>
      <c r="K9974">
        <v>0.81200000000000006</v>
      </c>
      <c r="L9974" t="s">
        <v>23</v>
      </c>
      <c r="M9974" s="3">
        <v>81200</v>
      </c>
      <c r="N9974" s="2" t="str">
        <f>VLOOKUP(Tabla1[[#This Row],[nemo]],'Nemos y clasificaciones'!$A$2:$B$5000,2,FALSE)</f>
        <v>ISHARES RUSSELL 1000 ETF</v>
      </c>
      <c r="O9974" s="3" t="str">
        <f>VLOOKUP(Tabla1[[#This Row],[nemo]],'Nemos y clasificaciones'!$A$1:$C$3000,3,FALSE)</f>
        <v>ETF</v>
      </c>
      <c r="P9974" s="3"/>
      <c r="Q9974" s="3"/>
    </row>
    <row r="9975" spans="1:17" x14ac:dyDescent="0.25">
      <c r="A9975" t="s">
        <v>2962</v>
      </c>
      <c r="B9975" s="1">
        <v>44179</v>
      </c>
      <c r="C9975" s="1">
        <v>44183</v>
      </c>
      <c r="D9975" t="s">
        <v>21</v>
      </c>
      <c r="E9975" t="s">
        <v>1337</v>
      </c>
      <c r="F9975">
        <v>0</v>
      </c>
      <c r="G9975">
        <v>100000</v>
      </c>
      <c r="H9975">
        <v>0</v>
      </c>
      <c r="I9975">
        <v>0</v>
      </c>
      <c r="J9975">
        <v>0</v>
      </c>
      <c r="K9975">
        <v>0.79</v>
      </c>
      <c r="L9975" t="s">
        <v>23</v>
      </c>
      <c r="M9975" s="3">
        <v>79000</v>
      </c>
      <c r="N9975" s="2" t="str">
        <f>VLOOKUP(Tabla1[[#This Row],[nemo]],'Nemos y clasificaciones'!$A$2:$B$5000,2,FALSE)</f>
        <v>ISHARES RUSSELL 1000 ETF</v>
      </c>
      <c r="O9975" s="3" t="str">
        <f>VLOOKUP(Tabla1[[#This Row],[nemo]],'Nemos y clasificaciones'!$A$1:$C$3000,3,FALSE)</f>
        <v>ETF</v>
      </c>
      <c r="P9975" s="3"/>
      <c r="Q9975" s="3"/>
    </row>
    <row r="9976" spans="1:17" x14ac:dyDescent="0.25">
      <c r="A9976" t="s">
        <v>3424</v>
      </c>
      <c r="B9976" s="1">
        <v>44097</v>
      </c>
      <c r="C9976" s="1">
        <v>44103</v>
      </c>
      <c r="D9976" t="s">
        <v>21</v>
      </c>
      <c r="E9976" t="s">
        <v>1337</v>
      </c>
      <c r="F9976">
        <v>0</v>
      </c>
      <c r="G9976">
        <v>100000</v>
      </c>
      <c r="H9976">
        <v>0</v>
      </c>
      <c r="I9976">
        <v>0</v>
      </c>
      <c r="J9976">
        <v>0</v>
      </c>
      <c r="K9976">
        <v>0.76500000000000001</v>
      </c>
      <c r="L9976" t="s">
        <v>23</v>
      </c>
      <c r="M9976" s="3">
        <v>76500</v>
      </c>
      <c r="N9976" s="2" t="str">
        <f>VLOOKUP(Tabla1[[#This Row],[nemo]],'Nemos y clasificaciones'!$A$2:$B$5000,2,FALSE)</f>
        <v>ISHARES RUSSELL 1000 ETF</v>
      </c>
      <c r="O9976" s="3" t="str">
        <f>VLOOKUP(Tabla1[[#This Row],[nemo]],'Nemos y clasificaciones'!$A$1:$C$3000,3,FALSE)</f>
        <v>ETF</v>
      </c>
      <c r="P9976" s="3"/>
      <c r="Q9976" s="3"/>
    </row>
    <row r="9977" spans="1:17" x14ac:dyDescent="0.25">
      <c r="A9977" t="s">
        <v>4697</v>
      </c>
      <c r="B9977" s="1">
        <v>43915</v>
      </c>
      <c r="C9977" s="1">
        <v>43921</v>
      </c>
      <c r="D9977" t="s">
        <v>21</v>
      </c>
      <c r="E9977" t="s">
        <v>1337</v>
      </c>
      <c r="F9977">
        <v>0</v>
      </c>
      <c r="G9977">
        <v>100000</v>
      </c>
      <c r="H9977">
        <v>0</v>
      </c>
      <c r="I9977">
        <v>0</v>
      </c>
      <c r="J9977">
        <v>0</v>
      </c>
      <c r="K9977">
        <v>0.74399999999999999</v>
      </c>
      <c r="L9977" t="s">
        <v>23</v>
      </c>
      <c r="M9977" s="3">
        <v>74400</v>
      </c>
      <c r="N9977" s="2" t="str">
        <f>VLOOKUP(Tabla1[[#This Row],[nemo]],'Nemos y clasificaciones'!$A$2:$B$5000,2,FALSE)</f>
        <v>ISHARES RUSSELL 1000 ETF</v>
      </c>
      <c r="O9977" s="3" t="str">
        <f>VLOOKUP(Tabla1[[#This Row],[nemo]],'Nemos y clasificaciones'!$A$1:$C$3000,3,FALSE)</f>
        <v>ETF</v>
      </c>
      <c r="P9977" s="3"/>
      <c r="Q9977" s="3"/>
    </row>
    <row r="9978" spans="1:17" x14ac:dyDescent="0.25">
      <c r="A9978" t="s">
        <v>7447</v>
      </c>
      <c r="B9978" s="1">
        <v>43369</v>
      </c>
      <c r="C9978" s="1">
        <v>43375</v>
      </c>
      <c r="D9978" t="s">
        <v>21</v>
      </c>
      <c r="E9978" t="s">
        <v>1337</v>
      </c>
      <c r="F9978">
        <v>0</v>
      </c>
      <c r="G9978">
        <v>100000</v>
      </c>
      <c r="H9978">
        <v>0</v>
      </c>
      <c r="I9978">
        <v>0</v>
      </c>
      <c r="J9978">
        <v>0</v>
      </c>
      <c r="K9978">
        <v>0.74</v>
      </c>
      <c r="L9978" t="s">
        <v>23</v>
      </c>
      <c r="M9978" s="3">
        <v>74000</v>
      </c>
      <c r="N9978" s="2" t="str">
        <f>VLOOKUP(Tabla1[[#This Row],[nemo]],'Nemos y clasificaciones'!$A$2:$B$5000,2,FALSE)</f>
        <v>ISHARES RUSSELL 1000 ETF</v>
      </c>
      <c r="O9978" s="3" t="str">
        <f>VLOOKUP(Tabla1[[#This Row],[nemo]],'Nemos y clasificaciones'!$A$1:$C$3000,3,FALSE)</f>
        <v>ETF</v>
      </c>
      <c r="P9978" s="3"/>
      <c r="Q9978" s="3"/>
    </row>
    <row r="9979" spans="1:17" x14ac:dyDescent="0.25">
      <c r="A9979" t="s">
        <v>5581</v>
      </c>
      <c r="B9979" s="1">
        <v>43732</v>
      </c>
      <c r="C9979" s="1">
        <v>43738</v>
      </c>
      <c r="D9979" t="s">
        <v>21</v>
      </c>
      <c r="E9979" t="s">
        <v>1337</v>
      </c>
      <c r="F9979">
        <v>0</v>
      </c>
      <c r="G9979">
        <v>100000</v>
      </c>
      <c r="H9979">
        <v>0</v>
      </c>
      <c r="I9979">
        <v>0</v>
      </c>
      <c r="J9979">
        <v>0</v>
      </c>
      <c r="K9979">
        <v>0.72199999999999998</v>
      </c>
      <c r="L9979" t="s">
        <v>23</v>
      </c>
      <c r="M9979" s="3">
        <v>72200</v>
      </c>
      <c r="N9979" s="2" t="str">
        <f>VLOOKUP(Tabla1[[#This Row],[nemo]],'Nemos y clasificaciones'!$A$2:$B$5000,2,FALSE)</f>
        <v>ISHARES RUSSELL 1000 ETF</v>
      </c>
      <c r="O9979" s="3" t="str">
        <f>VLOOKUP(Tabla1[[#This Row],[nemo]],'Nemos y clasificaciones'!$A$1:$C$3000,3,FALSE)</f>
        <v>ETF</v>
      </c>
      <c r="P9979" s="3"/>
      <c r="Q9979" s="3"/>
    </row>
    <row r="9980" spans="1:17" x14ac:dyDescent="0.25">
      <c r="A9980" t="s">
        <v>2349</v>
      </c>
      <c r="B9980" s="1">
        <v>44280</v>
      </c>
      <c r="C9980" s="1">
        <v>44286</v>
      </c>
      <c r="D9980" t="s">
        <v>21</v>
      </c>
      <c r="E9980" t="s">
        <v>1337</v>
      </c>
      <c r="F9980">
        <v>0</v>
      </c>
      <c r="G9980">
        <v>100000</v>
      </c>
      <c r="H9980">
        <v>0</v>
      </c>
      <c r="I9980">
        <v>0</v>
      </c>
      <c r="J9980">
        <v>0</v>
      </c>
      <c r="K9980">
        <v>0.71699999999999997</v>
      </c>
      <c r="L9980" t="s">
        <v>23</v>
      </c>
      <c r="M9980" s="3">
        <v>71700</v>
      </c>
      <c r="N9980" s="2" t="str">
        <f>VLOOKUP(Tabla1[[#This Row],[nemo]],'Nemos y clasificaciones'!$A$2:$B$5000,2,FALSE)</f>
        <v>ISHARES RUSSELL 1000 ETF</v>
      </c>
      <c r="O9980" s="3" t="str">
        <f>VLOOKUP(Tabla1[[#This Row],[nemo]],'Nemos y clasificaciones'!$A$1:$C$3000,3,FALSE)</f>
        <v>ETF</v>
      </c>
      <c r="P9980" s="3"/>
      <c r="Q9980" s="3"/>
    </row>
    <row r="9981" spans="1:17" x14ac:dyDescent="0.25">
      <c r="A9981" t="s">
        <v>7653</v>
      </c>
      <c r="B9981" s="1">
        <v>43284</v>
      </c>
      <c r="C9981" s="1">
        <v>43291</v>
      </c>
      <c r="D9981" t="s">
        <v>21</v>
      </c>
      <c r="E9981" t="s">
        <v>1337</v>
      </c>
      <c r="F9981">
        <v>0</v>
      </c>
      <c r="G9981">
        <v>100000</v>
      </c>
      <c r="H9981">
        <v>0</v>
      </c>
      <c r="I9981">
        <v>0</v>
      </c>
      <c r="J9981">
        <v>0</v>
      </c>
      <c r="K9981">
        <v>0.68</v>
      </c>
      <c r="L9981" t="s">
        <v>23</v>
      </c>
      <c r="M9981" s="3">
        <v>68000</v>
      </c>
      <c r="N9981" s="2" t="str">
        <f>VLOOKUP(Tabla1[[#This Row],[nemo]],'Nemos y clasificaciones'!$A$2:$B$5000,2,FALSE)</f>
        <v>ISHARES RUSSELL 1000 ETF</v>
      </c>
      <c r="O9981" s="3" t="str">
        <f>VLOOKUP(Tabla1[[#This Row],[nemo]],'Nemos y clasificaciones'!$A$1:$C$3000,3,FALSE)</f>
        <v>ETF</v>
      </c>
      <c r="P9981" s="3"/>
      <c r="Q9981" s="3"/>
    </row>
    <row r="9982" spans="1:17" x14ac:dyDescent="0.25">
      <c r="A9982" t="s">
        <v>9990</v>
      </c>
      <c r="B9982" s="1">
        <v>42726</v>
      </c>
      <c r="C9982" s="1">
        <v>42733</v>
      </c>
      <c r="D9982" t="s">
        <v>21</v>
      </c>
      <c r="E9982" t="s">
        <v>1337</v>
      </c>
      <c r="F9982">
        <v>0</v>
      </c>
      <c r="G9982">
        <v>100000</v>
      </c>
      <c r="H9982">
        <v>0</v>
      </c>
      <c r="I9982">
        <v>0</v>
      </c>
      <c r="J9982">
        <v>0</v>
      </c>
      <c r="K9982">
        <v>0.67900000000000005</v>
      </c>
      <c r="L9982" t="s">
        <v>23</v>
      </c>
      <c r="M9982" s="3">
        <v>67900</v>
      </c>
      <c r="N9982" s="2" t="str">
        <f>VLOOKUP(Tabla1[[#This Row],[nemo]],'Nemos y clasificaciones'!$A$2:$B$5000,2,FALSE)</f>
        <v>ISHARES RUSSELL 1000 ETF</v>
      </c>
      <c r="O9982" s="3" t="str">
        <f>VLOOKUP(Tabla1[[#This Row],[nemo]],'Nemos y clasificaciones'!$A$1:$C$3000,3,FALSE)</f>
        <v>ETF</v>
      </c>
      <c r="P9982" s="3"/>
      <c r="Q9982" s="3"/>
    </row>
    <row r="9983" spans="1:17" x14ac:dyDescent="0.25">
      <c r="A9983" t="s">
        <v>8710</v>
      </c>
      <c r="B9983" s="1">
        <v>43090</v>
      </c>
      <c r="C9983" s="1">
        <v>43097</v>
      </c>
      <c r="D9983" t="s">
        <v>21</v>
      </c>
      <c r="E9983" t="s">
        <v>1337</v>
      </c>
      <c r="F9983">
        <v>0</v>
      </c>
      <c r="G9983">
        <v>100000</v>
      </c>
      <c r="H9983">
        <v>0</v>
      </c>
      <c r="I9983">
        <v>0</v>
      </c>
      <c r="J9983">
        <v>0</v>
      </c>
      <c r="K9983">
        <v>0.64200000000000002</v>
      </c>
      <c r="L9983" t="s">
        <v>23</v>
      </c>
      <c r="M9983" s="3">
        <v>64200</v>
      </c>
      <c r="N9983" s="2" t="str">
        <f>VLOOKUP(Tabla1[[#This Row],[nemo]],'Nemos y clasificaciones'!$A$2:$B$5000,2,FALSE)</f>
        <v>ISHARES RUSSELL 1000 ETF</v>
      </c>
      <c r="O9983" s="3" t="str">
        <f>VLOOKUP(Tabla1[[#This Row],[nemo]],'Nemos y clasificaciones'!$A$1:$C$3000,3,FALSE)</f>
        <v>ETF</v>
      </c>
      <c r="P9983" s="3"/>
      <c r="Q9983" s="3"/>
    </row>
    <row r="9984" spans="1:17" x14ac:dyDescent="0.25">
      <c r="A9984" t="s">
        <v>10337</v>
      </c>
      <c r="B9984" s="1">
        <v>42557</v>
      </c>
      <c r="C9984" s="1">
        <v>42563</v>
      </c>
      <c r="D9984" t="s">
        <v>21</v>
      </c>
      <c r="E9984" t="s">
        <v>1337</v>
      </c>
      <c r="F9984">
        <v>0</v>
      </c>
      <c r="G9984">
        <v>100000</v>
      </c>
      <c r="H9984">
        <v>0</v>
      </c>
      <c r="I9984">
        <v>0</v>
      </c>
      <c r="J9984">
        <v>0</v>
      </c>
      <c r="K9984">
        <v>0.64200000000000002</v>
      </c>
      <c r="L9984" t="s">
        <v>23</v>
      </c>
      <c r="M9984" s="3">
        <v>64200</v>
      </c>
      <c r="N9984" s="2" t="str">
        <f>VLOOKUP(Tabla1[[#This Row],[nemo]],'Nemos y clasificaciones'!$A$2:$B$5000,2,FALSE)</f>
        <v>ISHARES RUSSELL 1000 ETF</v>
      </c>
      <c r="O9984" s="3" t="str">
        <f>VLOOKUP(Tabla1[[#This Row],[nemo]],'Nemos y clasificaciones'!$A$1:$C$3000,3,FALSE)</f>
        <v>ETF</v>
      </c>
      <c r="P9984" s="3"/>
      <c r="Q9984" s="3"/>
    </row>
    <row r="9985" spans="1:17" x14ac:dyDescent="0.25">
      <c r="A9985" t="s">
        <v>8476</v>
      </c>
      <c r="B9985" s="1">
        <v>43181</v>
      </c>
      <c r="C9985" s="1">
        <v>43187</v>
      </c>
      <c r="D9985" t="s">
        <v>21</v>
      </c>
      <c r="E9985" t="s">
        <v>1337</v>
      </c>
      <c r="F9985">
        <v>0</v>
      </c>
      <c r="G9985">
        <v>100000</v>
      </c>
      <c r="H9985">
        <v>0</v>
      </c>
      <c r="I9985">
        <v>0</v>
      </c>
      <c r="J9985">
        <v>0</v>
      </c>
      <c r="K9985">
        <v>0.63</v>
      </c>
      <c r="L9985" t="s">
        <v>23</v>
      </c>
      <c r="M9985" s="3">
        <v>63000</v>
      </c>
      <c r="N9985" s="2" t="str">
        <f>VLOOKUP(Tabla1[[#This Row],[nemo]],'Nemos y clasificaciones'!$A$2:$B$5000,2,FALSE)</f>
        <v>ISHARES RUSSELL 1000 ETF</v>
      </c>
      <c r="O9985" s="3" t="str">
        <f>VLOOKUP(Tabla1[[#This Row],[nemo]],'Nemos y clasificaciones'!$A$1:$C$3000,3,FALSE)</f>
        <v>ETF</v>
      </c>
      <c r="P9985" s="3"/>
      <c r="Q9985" s="3"/>
    </row>
    <row r="9986" spans="1:17" x14ac:dyDescent="0.25">
      <c r="A9986" t="s">
        <v>9173</v>
      </c>
      <c r="B9986" s="1">
        <v>42922</v>
      </c>
      <c r="C9986" s="1">
        <v>42928</v>
      </c>
      <c r="D9986" t="s">
        <v>21</v>
      </c>
      <c r="E9986" t="s">
        <v>1337</v>
      </c>
      <c r="F9986">
        <v>0</v>
      </c>
      <c r="G9986">
        <v>100000</v>
      </c>
      <c r="H9986">
        <v>0</v>
      </c>
      <c r="I9986">
        <v>0</v>
      </c>
      <c r="J9986">
        <v>0</v>
      </c>
      <c r="K9986">
        <v>0.63</v>
      </c>
      <c r="L9986" t="s">
        <v>23</v>
      </c>
      <c r="M9986" s="3">
        <v>63000</v>
      </c>
      <c r="N9986" s="2" t="str">
        <f>VLOOKUP(Tabla1[[#This Row],[nemo]],'Nemos y clasificaciones'!$A$2:$B$5000,2,FALSE)</f>
        <v>ISHARES RUSSELL 1000 ETF</v>
      </c>
      <c r="O9986" s="3" t="str">
        <f>VLOOKUP(Tabla1[[#This Row],[nemo]],'Nemos y clasificaciones'!$A$1:$C$3000,3,FALSE)</f>
        <v>ETF</v>
      </c>
      <c r="P9986" s="3"/>
      <c r="Q9986" s="3"/>
    </row>
    <row r="9987" spans="1:17" x14ac:dyDescent="0.25">
      <c r="A9987" t="s">
        <v>6793</v>
      </c>
      <c r="B9987" s="1">
        <v>43544</v>
      </c>
      <c r="C9987" s="1">
        <v>43550</v>
      </c>
      <c r="D9987" t="s">
        <v>21</v>
      </c>
      <c r="E9987" t="s">
        <v>1337</v>
      </c>
      <c r="F9987">
        <v>0</v>
      </c>
      <c r="G9987">
        <v>100000</v>
      </c>
      <c r="H9987">
        <v>0</v>
      </c>
      <c r="I9987">
        <v>0</v>
      </c>
      <c r="J9987">
        <v>0</v>
      </c>
      <c r="K9987">
        <v>0.627</v>
      </c>
      <c r="L9987" t="s">
        <v>23</v>
      </c>
      <c r="M9987" s="3">
        <v>62700</v>
      </c>
      <c r="N9987" s="2" t="str">
        <f>VLOOKUP(Tabla1[[#This Row],[nemo]],'Nemos y clasificaciones'!$A$2:$B$5000,2,FALSE)</f>
        <v>ISHARES RUSSELL 1000 ETF</v>
      </c>
      <c r="O9987" s="3" t="str">
        <f>VLOOKUP(Tabla1[[#This Row],[nemo]],'Nemos y clasificaciones'!$A$1:$C$3000,3,FALSE)</f>
        <v>ETF</v>
      </c>
      <c r="P9987" s="3"/>
      <c r="Q9987" s="3"/>
    </row>
    <row r="9988" spans="1:17" x14ac:dyDescent="0.25">
      <c r="A9988" t="s">
        <v>9045</v>
      </c>
      <c r="B9988" s="1">
        <v>43004</v>
      </c>
      <c r="C9988" s="1">
        <v>43007</v>
      </c>
      <c r="D9988" t="s">
        <v>21</v>
      </c>
      <c r="E9988" t="s">
        <v>1337</v>
      </c>
      <c r="F9988">
        <v>0</v>
      </c>
      <c r="G9988">
        <v>100000</v>
      </c>
      <c r="H9988">
        <v>0</v>
      </c>
      <c r="I9988">
        <v>0</v>
      </c>
      <c r="J9988">
        <v>0</v>
      </c>
      <c r="K9988">
        <v>0.60199999999999998</v>
      </c>
      <c r="L9988" t="s">
        <v>23</v>
      </c>
      <c r="M9988" s="3">
        <v>60200</v>
      </c>
      <c r="N9988" s="2" t="str">
        <f>VLOOKUP(Tabla1[[#This Row],[nemo]],'Nemos y clasificaciones'!$A$2:$B$5000,2,FALSE)</f>
        <v>ISHARES RUSSELL 1000 ETF</v>
      </c>
      <c r="O9988" s="3" t="str">
        <f>VLOOKUP(Tabla1[[#This Row],[nemo]],'Nemos y clasificaciones'!$A$1:$C$3000,3,FALSE)</f>
        <v>ETF</v>
      </c>
      <c r="P9988" s="3"/>
      <c r="Q9988" s="3"/>
    </row>
    <row r="9989" spans="1:17" x14ac:dyDescent="0.25">
      <c r="A9989" t="s">
        <v>3981</v>
      </c>
      <c r="B9989" s="1">
        <v>43997</v>
      </c>
      <c r="C9989" s="1">
        <v>44001</v>
      </c>
      <c r="D9989" t="s">
        <v>21</v>
      </c>
      <c r="E9989" t="s">
        <v>1337</v>
      </c>
      <c r="F9989">
        <v>0</v>
      </c>
      <c r="G9989">
        <v>100000</v>
      </c>
      <c r="H9989">
        <v>0</v>
      </c>
      <c r="I9989">
        <v>0</v>
      </c>
      <c r="J9989">
        <v>0</v>
      </c>
      <c r="K9989">
        <v>0.6</v>
      </c>
      <c r="L9989" t="s">
        <v>23</v>
      </c>
      <c r="M9989" s="3">
        <v>60000</v>
      </c>
      <c r="N9989" s="2" t="str">
        <f>VLOOKUP(Tabla1[[#This Row],[nemo]],'Nemos y clasificaciones'!$A$2:$B$5000,2,FALSE)</f>
        <v>ISHARES RUSSELL 1000 ETF</v>
      </c>
      <c r="O9989" s="3" t="str">
        <f>VLOOKUP(Tabla1[[#This Row],[nemo]],'Nemos y clasificaciones'!$A$1:$C$3000,3,FALSE)</f>
        <v>ETF</v>
      </c>
      <c r="P9989" s="3"/>
      <c r="Q9989" s="3"/>
    </row>
    <row r="9990" spans="1:17" x14ac:dyDescent="0.25">
      <c r="A9990" t="s">
        <v>12047</v>
      </c>
      <c r="B9990" s="1">
        <v>41997</v>
      </c>
      <c r="C9990" s="1">
        <v>42006</v>
      </c>
      <c r="D9990" t="s">
        <v>21</v>
      </c>
      <c r="E9990" t="s">
        <v>1337</v>
      </c>
      <c r="F9990">
        <v>0</v>
      </c>
      <c r="G9990">
        <v>100000</v>
      </c>
      <c r="H9990">
        <v>0</v>
      </c>
      <c r="I9990">
        <v>0</v>
      </c>
      <c r="J9990">
        <v>0</v>
      </c>
      <c r="K9990">
        <v>0.59199999999999997</v>
      </c>
      <c r="L9990" t="s">
        <v>23</v>
      </c>
      <c r="M9990" s="3">
        <v>59200</v>
      </c>
      <c r="N9990" s="2" t="str">
        <f>VLOOKUP(Tabla1[[#This Row],[nemo]],'Nemos y clasificaciones'!$A$2:$B$5000,2,FALSE)</f>
        <v>ISHARES RUSSELL 1000 ETF</v>
      </c>
      <c r="O9990" s="3" t="str">
        <f>VLOOKUP(Tabla1[[#This Row],[nemo]],'Nemos y clasificaciones'!$A$1:$C$3000,3,FALSE)</f>
        <v>ETF</v>
      </c>
      <c r="P9990" s="3"/>
      <c r="Q9990" s="3"/>
    </row>
    <row r="9991" spans="1:17" x14ac:dyDescent="0.25">
      <c r="A9991" t="s">
        <v>10988</v>
      </c>
      <c r="B9991" s="1">
        <v>42362</v>
      </c>
      <c r="C9991" s="1">
        <v>42369</v>
      </c>
      <c r="D9991" t="s">
        <v>21</v>
      </c>
      <c r="E9991" t="s">
        <v>1337</v>
      </c>
      <c r="F9991">
        <v>0</v>
      </c>
      <c r="G9991">
        <v>100000</v>
      </c>
      <c r="H9991">
        <v>0</v>
      </c>
      <c r="I9991">
        <v>0</v>
      </c>
      <c r="J9991">
        <v>0</v>
      </c>
      <c r="K9991">
        <v>0.58499999999999996</v>
      </c>
      <c r="L9991" t="s">
        <v>23</v>
      </c>
      <c r="M9991" s="3">
        <v>58500</v>
      </c>
      <c r="N9991" s="2" t="str">
        <f>VLOOKUP(Tabla1[[#This Row],[nemo]],'Nemos y clasificaciones'!$A$2:$B$5000,2,FALSE)</f>
        <v>ISHARES RUSSELL 1000 ETF</v>
      </c>
      <c r="O9991" s="3" t="str">
        <f>VLOOKUP(Tabla1[[#This Row],[nemo]],'Nemos y clasificaciones'!$A$1:$C$3000,3,FALSE)</f>
        <v>ETF</v>
      </c>
      <c r="P9991" s="3"/>
      <c r="Q9991" s="3"/>
    </row>
    <row r="9992" spans="1:17" x14ac:dyDescent="0.25">
      <c r="A9992" t="s">
        <v>11368</v>
      </c>
      <c r="B9992" s="1">
        <v>42187</v>
      </c>
      <c r="C9992" s="1">
        <v>42194</v>
      </c>
      <c r="D9992" t="s">
        <v>21</v>
      </c>
      <c r="E9992" t="s">
        <v>1337</v>
      </c>
      <c r="F9992">
        <v>0</v>
      </c>
      <c r="G9992">
        <v>100000</v>
      </c>
      <c r="H9992">
        <v>0</v>
      </c>
      <c r="I9992">
        <v>0</v>
      </c>
      <c r="J9992">
        <v>0</v>
      </c>
      <c r="K9992">
        <v>0.57599999999999996</v>
      </c>
      <c r="L9992" t="s">
        <v>23</v>
      </c>
      <c r="M9992" s="3">
        <v>57600</v>
      </c>
      <c r="N9992" s="2" t="str">
        <f>VLOOKUP(Tabla1[[#This Row],[nemo]],'Nemos y clasificaciones'!$A$2:$B$5000,2,FALSE)</f>
        <v>ISHARES RUSSELL 1000 ETF</v>
      </c>
      <c r="O9992" s="3" t="str">
        <f>VLOOKUP(Tabla1[[#This Row],[nemo]],'Nemos y clasificaciones'!$A$1:$C$3000,3,FALSE)</f>
        <v>ETF</v>
      </c>
      <c r="P9992" s="3"/>
      <c r="Q9992" s="3"/>
    </row>
    <row r="9993" spans="1:17" x14ac:dyDescent="0.25">
      <c r="A9993" t="s">
        <v>10863</v>
      </c>
      <c r="B9993" s="1">
        <v>42452</v>
      </c>
      <c r="C9993" s="1">
        <v>42459</v>
      </c>
      <c r="D9993" t="s">
        <v>21</v>
      </c>
      <c r="E9993" t="s">
        <v>1337</v>
      </c>
      <c r="F9993">
        <v>0</v>
      </c>
      <c r="G9993">
        <v>100000</v>
      </c>
      <c r="H9993">
        <v>0</v>
      </c>
      <c r="I9993">
        <v>0</v>
      </c>
      <c r="J9993">
        <v>0</v>
      </c>
      <c r="K9993">
        <v>0.56599999999999995</v>
      </c>
      <c r="L9993" t="s">
        <v>23</v>
      </c>
      <c r="M9993" s="3">
        <v>56600</v>
      </c>
      <c r="N9993" s="2" t="str">
        <f>VLOOKUP(Tabla1[[#This Row],[nemo]],'Nemos y clasificaciones'!$A$2:$B$5000,2,FALSE)</f>
        <v>ISHARES RUSSELL 1000 ETF</v>
      </c>
      <c r="O9993" s="3" t="str">
        <f>VLOOKUP(Tabla1[[#This Row],[nemo]],'Nemos y clasificaciones'!$A$1:$C$3000,3,FALSE)</f>
        <v>ETF</v>
      </c>
      <c r="P9993" s="3"/>
      <c r="Q9993" s="3"/>
    </row>
    <row r="9994" spans="1:17" x14ac:dyDescent="0.25">
      <c r="A9994" t="s">
        <v>9838</v>
      </c>
      <c r="B9994" s="1">
        <v>42818</v>
      </c>
      <c r="C9994" s="1">
        <v>42824</v>
      </c>
      <c r="D9994" t="s">
        <v>21</v>
      </c>
      <c r="E9994" t="s">
        <v>1337</v>
      </c>
      <c r="F9994">
        <v>0</v>
      </c>
      <c r="G9994">
        <v>100000</v>
      </c>
      <c r="H9994">
        <v>0</v>
      </c>
      <c r="I9994">
        <v>0</v>
      </c>
      <c r="J9994">
        <v>0</v>
      </c>
      <c r="K9994">
        <v>0.56100000000000005</v>
      </c>
      <c r="L9994" t="s">
        <v>23</v>
      </c>
      <c r="M9994" s="3">
        <v>56100</v>
      </c>
      <c r="N9994" s="2" t="str">
        <f>VLOOKUP(Tabla1[[#This Row],[nemo]],'Nemos y clasificaciones'!$A$2:$B$5000,2,FALSE)</f>
        <v>ISHARES RUSSELL 1000 ETF</v>
      </c>
      <c r="O9994" s="3" t="str">
        <f>VLOOKUP(Tabla1[[#This Row],[nemo]],'Nemos y clasificaciones'!$A$1:$C$3000,3,FALSE)</f>
        <v>ETF</v>
      </c>
      <c r="P9994" s="3"/>
      <c r="Q9994" s="3"/>
    </row>
    <row r="9995" spans="1:17" x14ac:dyDescent="0.25">
      <c r="A9995" t="s">
        <v>1336</v>
      </c>
      <c r="B9995" s="1">
        <v>44357</v>
      </c>
      <c r="C9995" s="1">
        <v>44363</v>
      </c>
      <c r="D9995" t="s">
        <v>21</v>
      </c>
      <c r="E9995" t="s">
        <v>1337</v>
      </c>
      <c r="F9995">
        <v>0</v>
      </c>
      <c r="G9995">
        <v>100000</v>
      </c>
      <c r="H9995">
        <v>0</v>
      </c>
      <c r="I9995">
        <v>0</v>
      </c>
      <c r="J9995">
        <v>0</v>
      </c>
      <c r="K9995">
        <v>0.54500000000000004</v>
      </c>
      <c r="L9995" t="s">
        <v>23</v>
      </c>
      <c r="M9995" s="3">
        <v>54500</v>
      </c>
      <c r="N9995" s="2" t="str">
        <f>VLOOKUP(Tabla1[[#This Row],[nemo]],'Nemos y clasificaciones'!$A$2:$B$5000,2,FALSE)</f>
        <v>ISHARES RUSSELL 1000 ETF</v>
      </c>
      <c r="O9995" s="3" t="str">
        <f>VLOOKUP(Tabla1[[#This Row],[nemo]],'Nemos y clasificaciones'!$A$1:$C$3000,3,FALSE)</f>
        <v>ETF</v>
      </c>
      <c r="P9995" s="3"/>
      <c r="Q9995" s="3"/>
    </row>
    <row r="9996" spans="1:17" x14ac:dyDescent="0.25">
      <c r="A9996" t="s">
        <v>11256</v>
      </c>
      <c r="B9996" s="1">
        <v>42272</v>
      </c>
      <c r="C9996" s="1">
        <v>42278</v>
      </c>
      <c r="D9996" t="s">
        <v>21</v>
      </c>
      <c r="E9996" t="s">
        <v>1337</v>
      </c>
      <c r="F9996">
        <v>0</v>
      </c>
      <c r="G9996">
        <v>100000</v>
      </c>
      <c r="H9996">
        <v>0</v>
      </c>
      <c r="I9996">
        <v>0</v>
      </c>
      <c r="J9996">
        <v>0</v>
      </c>
      <c r="K9996">
        <v>0.48899999999999999</v>
      </c>
      <c r="L9996" t="s">
        <v>23</v>
      </c>
      <c r="M9996" s="3">
        <v>48900</v>
      </c>
      <c r="N9996" s="2" t="str">
        <f>VLOOKUP(Tabla1[[#This Row],[nemo]],'Nemos y clasificaciones'!$A$2:$B$5000,2,FALSE)</f>
        <v>ISHARES RUSSELL 1000 ETF</v>
      </c>
      <c r="O9996" s="3" t="str">
        <f>VLOOKUP(Tabla1[[#This Row],[nemo]],'Nemos y clasificaciones'!$A$1:$C$3000,3,FALSE)</f>
        <v>ETF</v>
      </c>
      <c r="P9996" s="3"/>
      <c r="Q9996" s="3"/>
    </row>
    <row r="9997" spans="1:17" x14ac:dyDescent="0.25">
      <c r="A9997" t="s">
        <v>11893</v>
      </c>
      <c r="B9997" s="1">
        <v>42088</v>
      </c>
      <c r="C9997" s="1">
        <v>42094</v>
      </c>
      <c r="D9997" t="s">
        <v>21</v>
      </c>
      <c r="E9997" t="s">
        <v>1337</v>
      </c>
      <c r="F9997">
        <v>0</v>
      </c>
      <c r="G9997">
        <v>100000</v>
      </c>
      <c r="H9997">
        <v>0</v>
      </c>
      <c r="I9997">
        <v>0</v>
      </c>
      <c r="J9997">
        <v>0</v>
      </c>
      <c r="K9997">
        <v>0.48099999999999998</v>
      </c>
      <c r="L9997" t="s">
        <v>23</v>
      </c>
      <c r="M9997" s="3">
        <v>48100</v>
      </c>
      <c r="N9997" s="2" t="str">
        <f>VLOOKUP(Tabla1[[#This Row],[nemo]],'Nemos y clasificaciones'!$A$2:$B$5000,2,FALSE)</f>
        <v>ISHARES RUSSELL 1000 ETF</v>
      </c>
      <c r="O9997" s="3" t="str">
        <f>VLOOKUP(Tabla1[[#This Row],[nemo]],'Nemos y clasificaciones'!$A$1:$C$3000,3,FALSE)</f>
        <v>ETF</v>
      </c>
      <c r="P9997" s="3"/>
      <c r="Q9997" s="3"/>
    </row>
    <row r="9998" spans="1:17" x14ac:dyDescent="0.25">
      <c r="A9998" t="s">
        <v>10235</v>
      </c>
      <c r="B9998" s="1">
        <v>42639</v>
      </c>
      <c r="C9998" s="1">
        <v>42643</v>
      </c>
      <c r="D9998" t="s">
        <v>21</v>
      </c>
      <c r="E9998" t="s">
        <v>1337</v>
      </c>
      <c r="F9998">
        <v>0</v>
      </c>
      <c r="G9998">
        <v>100000</v>
      </c>
      <c r="H9998">
        <v>0</v>
      </c>
      <c r="I9998">
        <v>0</v>
      </c>
      <c r="J9998">
        <v>0</v>
      </c>
      <c r="K9998">
        <v>0.46300000000000002</v>
      </c>
      <c r="L9998" t="s">
        <v>23</v>
      </c>
      <c r="M9998" s="3">
        <v>46300</v>
      </c>
      <c r="N9998" s="2" t="str">
        <f>VLOOKUP(Tabla1[[#This Row],[nemo]],'Nemos y clasificaciones'!$A$2:$B$5000,2,FALSE)</f>
        <v>ISHARES RUSSELL 1000 ETF</v>
      </c>
      <c r="O9998" s="3" t="str">
        <f>VLOOKUP(Tabla1[[#This Row],[nemo]],'Nemos y clasificaciones'!$A$1:$C$3000,3,FALSE)</f>
        <v>ETF</v>
      </c>
      <c r="P9998" s="3"/>
      <c r="Q9998" s="3"/>
    </row>
    <row r="9999" spans="1:17" x14ac:dyDescent="0.25">
      <c r="A9999" t="s">
        <v>10981</v>
      </c>
      <c r="B9999" s="1">
        <v>42367</v>
      </c>
      <c r="C9999" s="1">
        <v>42374</v>
      </c>
      <c r="D9999" t="s">
        <v>21</v>
      </c>
      <c r="E9999" t="s">
        <v>1337</v>
      </c>
      <c r="F9999">
        <v>0</v>
      </c>
      <c r="G9999">
        <v>100000</v>
      </c>
      <c r="H9999">
        <v>0</v>
      </c>
      <c r="I9999">
        <v>0</v>
      </c>
      <c r="J9999">
        <v>0</v>
      </c>
      <c r="K9999">
        <v>8.2000000000000003E-2</v>
      </c>
      <c r="L9999" t="s">
        <v>23</v>
      </c>
      <c r="M9999" s="4">
        <v>8200</v>
      </c>
      <c r="N9999" s="2" t="str">
        <f>VLOOKUP(Tabla1[[#This Row],[nemo]],'Nemos y clasificaciones'!$A$2:$B$5000,2,FALSE)</f>
        <v>ISHARES RUSSELL 1000 ETF</v>
      </c>
      <c r="O9999" s="4" t="str">
        <f>VLOOKUP(Tabla1[[#This Row],[nemo]],'Nemos y clasificaciones'!$A$1:$C$3000,3,FALSE)</f>
        <v>ETF</v>
      </c>
      <c r="P9999" s="4"/>
      <c r="Q9999" s="4"/>
    </row>
    <row r="10000" spans="1:17" x14ac:dyDescent="0.25">
      <c r="A10000" t="s">
        <v>8711</v>
      </c>
      <c r="B10000" s="1">
        <v>43090</v>
      </c>
      <c r="C10000" s="1">
        <v>43097</v>
      </c>
      <c r="D10000" t="s">
        <v>21</v>
      </c>
      <c r="E10000" t="s">
        <v>1339</v>
      </c>
      <c r="F10000">
        <v>0</v>
      </c>
      <c r="G10000">
        <v>100000</v>
      </c>
      <c r="H10000">
        <v>0</v>
      </c>
      <c r="I10000">
        <v>0</v>
      </c>
      <c r="J10000">
        <v>0</v>
      </c>
      <c r="K10000">
        <v>0.40799999999999997</v>
      </c>
      <c r="L10000" t="s">
        <v>23</v>
      </c>
      <c r="M10000" s="3">
        <v>40800</v>
      </c>
      <c r="N10000" s="2" t="str">
        <f>VLOOKUP(Tabla1[[#This Row],[nemo]],'Nemos y clasificaciones'!$A$2:$B$5000,2,FALSE)</f>
        <v>ISHARES MICRO-CAP ETF</v>
      </c>
      <c r="O10000" s="3" t="str">
        <f>VLOOKUP(Tabla1[[#This Row],[nemo]],'Nemos y clasificaciones'!$A$1:$C$3000,3,FALSE)</f>
        <v>ETF</v>
      </c>
      <c r="P10000" s="3"/>
      <c r="Q10000" s="3"/>
    </row>
    <row r="10001" spans="1:17" x14ac:dyDescent="0.25">
      <c r="A10001" t="s">
        <v>10989</v>
      </c>
      <c r="B10001" s="1">
        <v>42362</v>
      </c>
      <c r="C10001" s="1">
        <v>42369</v>
      </c>
      <c r="D10001" t="s">
        <v>21</v>
      </c>
      <c r="E10001" t="s">
        <v>1339</v>
      </c>
      <c r="F10001">
        <v>0</v>
      </c>
      <c r="G10001">
        <v>100000</v>
      </c>
      <c r="H10001">
        <v>0</v>
      </c>
      <c r="I10001">
        <v>0</v>
      </c>
      <c r="J10001">
        <v>0</v>
      </c>
      <c r="K10001">
        <v>0.38200000000000001</v>
      </c>
      <c r="L10001" t="s">
        <v>23</v>
      </c>
      <c r="M10001" s="3">
        <v>38200</v>
      </c>
      <c r="N10001" s="2" t="str">
        <f>VLOOKUP(Tabla1[[#This Row],[nemo]],'Nemos y clasificaciones'!$A$2:$B$5000,2,FALSE)</f>
        <v>ISHARES MICRO-CAP ETF</v>
      </c>
      <c r="O10001" s="3" t="str">
        <f>VLOOKUP(Tabla1[[#This Row],[nemo]],'Nemos y clasificaciones'!$A$1:$C$3000,3,FALSE)</f>
        <v>ETF</v>
      </c>
      <c r="P10001" s="3"/>
      <c r="Q10001" s="3"/>
    </row>
    <row r="10002" spans="1:17" x14ac:dyDescent="0.25">
      <c r="A10002" t="s">
        <v>2963</v>
      </c>
      <c r="B10002" s="1">
        <v>44179</v>
      </c>
      <c r="C10002" s="1">
        <v>44183</v>
      </c>
      <c r="D10002" t="s">
        <v>21</v>
      </c>
      <c r="E10002" t="s">
        <v>1339</v>
      </c>
      <c r="F10002">
        <v>0</v>
      </c>
      <c r="G10002">
        <v>100000</v>
      </c>
      <c r="H10002">
        <v>0</v>
      </c>
      <c r="I10002">
        <v>0</v>
      </c>
      <c r="J10002">
        <v>0</v>
      </c>
      <c r="K10002">
        <v>0.371</v>
      </c>
      <c r="L10002" t="s">
        <v>23</v>
      </c>
      <c r="M10002" s="3">
        <v>37100</v>
      </c>
      <c r="N10002" s="2" t="str">
        <f>VLOOKUP(Tabla1[[#This Row],[nemo]],'Nemos y clasificaciones'!$A$2:$B$5000,2,FALSE)</f>
        <v>ISHARES MICRO-CAP ETF</v>
      </c>
      <c r="O10002" s="3" t="str">
        <f>VLOOKUP(Tabla1[[#This Row],[nemo]],'Nemos y clasificaciones'!$A$1:$C$3000,3,FALSE)</f>
        <v>ETF</v>
      </c>
      <c r="P10002" s="3"/>
      <c r="Q10002" s="3"/>
    </row>
    <row r="10003" spans="1:17" x14ac:dyDescent="0.25">
      <c r="A10003" t="s">
        <v>5207</v>
      </c>
      <c r="B10003" s="1">
        <v>43815</v>
      </c>
      <c r="C10003" s="1">
        <v>43819</v>
      </c>
      <c r="D10003" t="s">
        <v>21</v>
      </c>
      <c r="E10003" t="s">
        <v>1339</v>
      </c>
      <c r="F10003">
        <v>0</v>
      </c>
      <c r="G10003">
        <v>100000</v>
      </c>
      <c r="H10003">
        <v>0</v>
      </c>
      <c r="I10003">
        <v>0</v>
      </c>
      <c r="J10003">
        <v>0</v>
      </c>
      <c r="K10003">
        <v>0.35499999999999998</v>
      </c>
      <c r="L10003" t="s">
        <v>23</v>
      </c>
      <c r="M10003" s="3">
        <v>35500</v>
      </c>
      <c r="N10003" s="2" t="str">
        <f>VLOOKUP(Tabla1[[#This Row],[nemo]],'Nemos y clasificaciones'!$A$2:$B$5000,2,FALSE)</f>
        <v>ISHARES MICRO-CAP ETF</v>
      </c>
      <c r="O10003" s="3" t="str">
        <f>VLOOKUP(Tabla1[[#This Row],[nemo]],'Nemos y clasificaciones'!$A$1:$C$3000,3,FALSE)</f>
        <v>ETF</v>
      </c>
      <c r="P10003" s="3"/>
      <c r="Q10003" s="3"/>
    </row>
    <row r="10004" spans="1:17" x14ac:dyDescent="0.25">
      <c r="A10004" t="s">
        <v>5579</v>
      </c>
      <c r="B10004" s="1">
        <v>43732</v>
      </c>
      <c r="C10004" s="1">
        <v>43738</v>
      </c>
      <c r="D10004" t="s">
        <v>21</v>
      </c>
      <c r="E10004" t="s">
        <v>1339</v>
      </c>
      <c r="F10004">
        <v>0</v>
      </c>
      <c r="G10004">
        <v>100000</v>
      </c>
      <c r="H10004">
        <v>0</v>
      </c>
      <c r="I10004">
        <v>0</v>
      </c>
      <c r="J10004">
        <v>0</v>
      </c>
      <c r="K10004">
        <v>0.34499999999999997</v>
      </c>
      <c r="L10004" t="s">
        <v>23</v>
      </c>
      <c r="M10004" s="3">
        <v>34500</v>
      </c>
      <c r="N10004" s="2" t="str">
        <f>VLOOKUP(Tabla1[[#This Row],[nemo]],'Nemos y clasificaciones'!$A$2:$B$5000,2,FALSE)</f>
        <v>ISHARES MICRO-CAP ETF</v>
      </c>
      <c r="O10004" s="3" t="str">
        <f>VLOOKUP(Tabla1[[#This Row],[nemo]],'Nemos y clasificaciones'!$A$1:$C$3000,3,FALSE)</f>
        <v>ETF</v>
      </c>
      <c r="P10004" s="3"/>
      <c r="Q10004" s="3"/>
    </row>
    <row r="10005" spans="1:17" x14ac:dyDescent="0.25">
      <c r="A10005" t="s">
        <v>9991</v>
      </c>
      <c r="B10005" s="1">
        <v>42726</v>
      </c>
      <c r="C10005" s="1">
        <v>42733</v>
      </c>
      <c r="D10005" t="s">
        <v>21</v>
      </c>
      <c r="E10005" t="s">
        <v>1339</v>
      </c>
      <c r="F10005">
        <v>0</v>
      </c>
      <c r="G10005">
        <v>100000</v>
      </c>
      <c r="H10005">
        <v>0</v>
      </c>
      <c r="I10005">
        <v>0</v>
      </c>
      <c r="J10005">
        <v>0</v>
      </c>
      <c r="K10005">
        <v>0.316</v>
      </c>
      <c r="L10005" t="s">
        <v>23</v>
      </c>
      <c r="M10005" s="3">
        <v>31600</v>
      </c>
      <c r="N10005" s="2" t="str">
        <f>VLOOKUP(Tabla1[[#This Row],[nemo]],'Nemos y clasificaciones'!$A$2:$B$5000,2,FALSE)</f>
        <v>ISHARES MICRO-CAP ETF</v>
      </c>
      <c r="O10005" s="3" t="str">
        <f>VLOOKUP(Tabla1[[#This Row],[nemo]],'Nemos y clasificaciones'!$A$1:$C$3000,3,FALSE)</f>
        <v>ETF</v>
      </c>
      <c r="P10005" s="3"/>
      <c r="Q10005" s="3"/>
    </row>
    <row r="10006" spans="1:17" x14ac:dyDescent="0.25">
      <c r="A10006" t="s">
        <v>10338</v>
      </c>
      <c r="B10006" s="1">
        <v>42557</v>
      </c>
      <c r="C10006" s="1">
        <v>42563</v>
      </c>
      <c r="D10006" t="s">
        <v>21</v>
      </c>
      <c r="E10006" t="s">
        <v>1339</v>
      </c>
      <c r="F10006">
        <v>0</v>
      </c>
      <c r="G10006">
        <v>100000</v>
      </c>
      <c r="H10006">
        <v>0</v>
      </c>
      <c r="I10006">
        <v>0</v>
      </c>
      <c r="J10006">
        <v>0</v>
      </c>
      <c r="K10006">
        <v>0.30599999999999999</v>
      </c>
      <c r="L10006" t="s">
        <v>23</v>
      </c>
      <c r="M10006" s="3">
        <v>30600</v>
      </c>
      <c r="N10006" s="2" t="str">
        <f>VLOOKUP(Tabla1[[#This Row],[nemo]],'Nemos y clasificaciones'!$A$2:$B$5000,2,FALSE)</f>
        <v>ISHARES MICRO-CAP ETF</v>
      </c>
      <c r="O10006" s="3" t="str">
        <f>VLOOKUP(Tabla1[[#This Row],[nemo]],'Nemos y clasificaciones'!$A$1:$C$3000,3,FALSE)</f>
        <v>ETF</v>
      </c>
      <c r="P10006" s="3"/>
      <c r="Q10006" s="3"/>
    </row>
    <row r="10007" spans="1:17" x14ac:dyDescent="0.25">
      <c r="A10007" t="s">
        <v>3423</v>
      </c>
      <c r="B10007" s="1">
        <v>44097</v>
      </c>
      <c r="C10007" s="1">
        <v>44103</v>
      </c>
      <c r="D10007" t="s">
        <v>21</v>
      </c>
      <c r="E10007" t="s">
        <v>1339</v>
      </c>
      <c r="F10007">
        <v>0</v>
      </c>
      <c r="G10007">
        <v>100000</v>
      </c>
      <c r="H10007">
        <v>0</v>
      </c>
      <c r="I10007">
        <v>0</v>
      </c>
      <c r="J10007">
        <v>0</v>
      </c>
      <c r="K10007">
        <v>0.30299999999999999</v>
      </c>
      <c r="L10007" t="s">
        <v>23</v>
      </c>
      <c r="M10007" s="3">
        <v>30300</v>
      </c>
      <c r="N10007" s="2" t="str">
        <f>VLOOKUP(Tabla1[[#This Row],[nemo]],'Nemos y clasificaciones'!$A$2:$B$5000,2,FALSE)</f>
        <v>ISHARES MICRO-CAP ETF</v>
      </c>
      <c r="O10007" s="3" t="str">
        <f>VLOOKUP(Tabla1[[#This Row],[nemo]],'Nemos y clasificaciones'!$A$1:$C$3000,3,FALSE)</f>
        <v>ETF</v>
      </c>
      <c r="P10007" s="3"/>
      <c r="Q10007" s="3"/>
    </row>
    <row r="10008" spans="1:17" x14ac:dyDescent="0.25">
      <c r="A10008" t="s">
        <v>12048</v>
      </c>
      <c r="B10008" s="1">
        <v>41997</v>
      </c>
      <c r="C10008" s="1">
        <v>42006</v>
      </c>
      <c r="D10008" t="s">
        <v>21</v>
      </c>
      <c r="E10008" t="s">
        <v>1339</v>
      </c>
      <c r="F10008">
        <v>0</v>
      </c>
      <c r="G10008">
        <v>100000</v>
      </c>
      <c r="H10008">
        <v>0</v>
      </c>
      <c r="I10008">
        <v>0</v>
      </c>
      <c r="J10008">
        <v>0</v>
      </c>
      <c r="K10008">
        <v>0.28899999999999998</v>
      </c>
      <c r="L10008" t="s">
        <v>23</v>
      </c>
      <c r="M10008" s="3">
        <v>28900</v>
      </c>
      <c r="N10008" s="2" t="str">
        <f>VLOOKUP(Tabla1[[#This Row],[nemo]],'Nemos y clasificaciones'!$A$2:$B$5000,2,FALSE)</f>
        <v>ISHARES MICRO-CAP ETF</v>
      </c>
      <c r="O10008" s="3" t="str">
        <f>VLOOKUP(Tabla1[[#This Row],[nemo]],'Nemos y clasificaciones'!$A$1:$C$3000,3,FALSE)</f>
        <v>ETF</v>
      </c>
      <c r="P10008" s="3"/>
      <c r="Q10008" s="3"/>
    </row>
    <row r="10009" spans="1:17" x14ac:dyDescent="0.25">
      <c r="A10009" t="s">
        <v>11369</v>
      </c>
      <c r="B10009" s="1">
        <v>42187</v>
      </c>
      <c r="C10009" s="1">
        <v>42194</v>
      </c>
      <c r="D10009" t="s">
        <v>21</v>
      </c>
      <c r="E10009" t="s">
        <v>1339</v>
      </c>
      <c r="F10009">
        <v>0</v>
      </c>
      <c r="G10009">
        <v>100000</v>
      </c>
      <c r="H10009">
        <v>0</v>
      </c>
      <c r="I10009">
        <v>0</v>
      </c>
      <c r="J10009">
        <v>0</v>
      </c>
      <c r="K10009">
        <v>0.252</v>
      </c>
      <c r="L10009" t="s">
        <v>23</v>
      </c>
      <c r="M10009" s="3">
        <v>25200</v>
      </c>
      <c r="N10009" s="2" t="str">
        <f>VLOOKUP(Tabla1[[#This Row],[nemo]],'Nemos y clasificaciones'!$A$2:$B$5000,2,FALSE)</f>
        <v>ISHARES MICRO-CAP ETF</v>
      </c>
      <c r="O10009" s="3" t="str">
        <f>VLOOKUP(Tabla1[[#This Row],[nemo]],'Nemos y clasificaciones'!$A$1:$C$3000,3,FALSE)</f>
        <v>ETF</v>
      </c>
      <c r="P10009" s="3"/>
      <c r="Q10009" s="3"/>
    </row>
    <row r="10010" spans="1:17" x14ac:dyDescent="0.25">
      <c r="A10010" t="s">
        <v>9174</v>
      </c>
      <c r="B10010" s="1">
        <v>42922</v>
      </c>
      <c r="C10010" s="1">
        <v>42928</v>
      </c>
      <c r="D10010" t="s">
        <v>21</v>
      </c>
      <c r="E10010" t="s">
        <v>1339</v>
      </c>
      <c r="F10010">
        <v>0</v>
      </c>
      <c r="G10010">
        <v>100000</v>
      </c>
      <c r="H10010">
        <v>0</v>
      </c>
      <c r="I10010">
        <v>0</v>
      </c>
      <c r="J10010">
        <v>0</v>
      </c>
      <c r="K10010">
        <v>0.248</v>
      </c>
      <c r="L10010" t="s">
        <v>23</v>
      </c>
      <c r="M10010" s="3">
        <v>24800</v>
      </c>
      <c r="N10010" s="2" t="str">
        <f>VLOOKUP(Tabla1[[#This Row],[nemo]],'Nemos y clasificaciones'!$A$2:$B$5000,2,FALSE)</f>
        <v>ISHARES MICRO-CAP ETF</v>
      </c>
      <c r="O10010" s="3" t="str">
        <f>VLOOKUP(Tabla1[[#This Row],[nemo]],'Nemos y clasificaciones'!$A$1:$C$3000,3,FALSE)</f>
        <v>ETF</v>
      </c>
      <c r="P10010" s="3"/>
      <c r="Q10010" s="3"/>
    </row>
    <row r="10011" spans="1:17" x14ac:dyDescent="0.25">
      <c r="A10011" t="s">
        <v>11892</v>
      </c>
      <c r="B10011" s="1">
        <v>42088</v>
      </c>
      <c r="C10011" s="1">
        <v>42094</v>
      </c>
      <c r="D10011" t="s">
        <v>21</v>
      </c>
      <c r="E10011" t="s">
        <v>1339</v>
      </c>
      <c r="F10011">
        <v>0</v>
      </c>
      <c r="G10011">
        <v>100000</v>
      </c>
      <c r="H10011">
        <v>0</v>
      </c>
      <c r="I10011">
        <v>0</v>
      </c>
      <c r="J10011">
        <v>0</v>
      </c>
      <c r="K10011">
        <v>0.245</v>
      </c>
      <c r="L10011" t="s">
        <v>23</v>
      </c>
      <c r="M10011" s="3">
        <v>24500</v>
      </c>
      <c r="N10011" s="2" t="str">
        <f>VLOOKUP(Tabla1[[#This Row],[nemo]],'Nemos y clasificaciones'!$A$2:$B$5000,2,FALSE)</f>
        <v>ISHARES MICRO-CAP ETF</v>
      </c>
      <c r="O10011" s="3" t="str">
        <f>VLOOKUP(Tabla1[[#This Row],[nemo]],'Nemos y clasificaciones'!$A$1:$C$3000,3,FALSE)</f>
        <v>ETF</v>
      </c>
      <c r="P10011" s="3"/>
      <c r="Q10011" s="3"/>
    </row>
    <row r="10012" spans="1:17" x14ac:dyDescent="0.25">
      <c r="A10012" t="s">
        <v>6033</v>
      </c>
      <c r="B10012" s="1">
        <v>43633</v>
      </c>
      <c r="C10012" s="1">
        <v>43637</v>
      </c>
      <c r="D10012" t="s">
        <v>21</v>
      </c>
      <c r="E10012" t="s">
        <v>1339</v>
      </c>
      <c r="F10012">
        <v>0</v>
      </c>
      <c r="G10012">
        <v>100000</v>
      </c>
      <c r="H10012">
        <v>0</v>
      </c>
      <c r="I10012">
        <v>0</v>
      </c>
      <c r="J10012">
        <v>0</v>
      </c>
      <c r="K10012">
        <v>0.24</v>
      </c>
      <c r="L10012" t="s">
        <v>23</v>
      </c>
      <c r="M10012" s="3">
        <v>24000</v>
      </c>
      <c r="N10012" s="2" t="str">
        <f>VLOOKUP(Tabla1[[#This Row],[nemo]],'Nemos y clasificaciones'!$A$2:$B$5000,2,FALSE)</f>
        <v>ISHARES MICRO-CAP ETF</v>
      </c>
      <c r="O10012" s="3" t="str">
        <f>VLOOKUP(Tabla1[[#This Row],[nemo]],'Nemos y clasificaciones'!$A$1:$C$3000,3,FALSE)</f>
        <v>ETF</v>
      </c>
      <c r="P10012" s="3"/>
      <c r="Q10012" s="3"/>
    </row>
    <row r="10013" spans="1:17" x14ac:dyDescent="0.25">
      <c r="A10013" t="s">
        <v>6792</v>
      </c>
      <c r="B10013" s="1">
        <v>43544</v>
      </c>
      <c r="C10013" s="1">
        <v>43550</v>
      </c>
      <c r="D10013" t="s">
        <v>21</v>
      </c>
      <c r="E10013" t="s">
        <v>1339</v>
      </c>
      <c r="F10013">
        <v>0</v>
      </c>
      <c r="G10013">
        <v>100000</v>
      </c>
      <c r="H10013">
        <v>0</v>
      </c>
      <c r="I10013">
        <v>0</v>
      </c>
      <c r="J10013">
        <v>0</v>
      </c>
      <c r="K10013">
        <v>0.24</v>
      </c>
      <c r="L10013" t="s">
        <v>23</v>
      </c>
      <c r="M10013" s="3">
        <v>24000</v>
      </c>
      <c r="N10013" s="2" t="str">
        <f>VLOOKUP(Tabla1[[#This Row],[nemo]],'Nemos y clasificaciones'!$A$2:$B$5000,2,FALSE)</f>
        <v>ISHARES MICRO-CAP ETF</v>
      </c>
      <c r="O10013" s="3" t="str">
        <f>VLOOKUP(Tabla1[[#This Row],[nemo]],'Nemos y clasificaciones'!$A$1:$C$3000,3,FALSE)</f>
        <v>ETF</v>
      </c>
      <c r="P10013" s="3"/>
      <c r="Q10013" s="3"/>
    </row>
    <row r="10014" spans="1:17" x14ac:dyDescent="0.25">
      <c r="A10014" t="s">
        <v>7654</v>
      </c>
      <c r="B10014" s="1">
        <v>43284</v>
      </c>
      <c r="C10014" s="1">
        <v>43291</v>
      </c>
      <c r="D10014" t="s">
        <v>21</v>
      </c>
      <c r="E10014" t="s">
        <v>1339</v>
      </c>
      <c r="F10014">
        <v>0</v>
      </c>
      <c r="G10014">
        <v>100000</v>
      </c>
      <c r="H10014">
        <v>0</v>
      </c>
      <c r="I10014">
        <v>0</v>
      </c>
      <c r="J10014">
        <v>0</v>
      </c>
      <c r="K10014">
        <v>0.22700000000000001</v>
      </c>
      <c r="L10014" t="s">
        <v>23</v>
      </c>
      <c r="M10014" s="3">
        <v>22700</v>
      </c>
      <c r="N10014" s="2" t="str">
        <f>VLOOKUP(Tabla1[[#This Row],[nemo]],'Nemos y clasificaciones'!$A$2:$B$5000,2,FALSE)</f>
        <v>ISHARES MICRO-CAP ETF</v>
      </c>
      <c r="O10014" s="3" t="str">
        <f>VLOOKUP(Tabla1[[#This Row],[nemo]],'Nemos y clasificaciones'!$A$1:$C$3000,3,FALSE)</f>
        <v>ETF</v>
      </c>
      <c r="P10014" s="3"/>
      <c r="Q10014" s="3"/>
    </row>
    <row r="10015" spans="1:17" x14ac:dyDescent="0.25">
      <c r="A10015" t="s">
        <v>3982</v>
      </c>
      <c r="B10015" s="1">
        <v>43997</v>
      </c>
      <c r="C10015" s="1">
        <v>44001</v>
      </c>
      <c r="D10015" t="s">
        <v>21</v>
      </c>
      <c r="E10015" t="s">
        <v>1339</v>
      </c>
      <c r="F10015">
        <v>0</v>
      </c>
      <c r="G10015">
        <v>100000</v>
      </c>
      <c r="H10015">
        <v>0</v>
      </c>
      <c r="I10015">
        <v>0</v>
      </c>
      <c r="J10015">
        <v>0</v>
      </c>
      <c r="K10015">
        <v>0.222</v>
      </c>
      <c r="L10015" t="s">
        <v>23</v>
      </c>
      <c r="M10015" s="3">
        <v>22200</v>
      </c>
      <c r="N10015" s="2" t="str">
        <f>VLOOKUP(Tabla1[[#This Row],[nemo]],'Nemos y clasificaciones'!$A$2:$B$5000,2,FALSE)</f>
        <v>ISHARES MICRO-CAP ETF</v>
      </c>
      <c r="O10015" s="3" t="str">
        <f>VLOOKUP(Tabla1[[#This Row],[nemo]],'Nemos y clasificaciones'!$A$1:$C$3000,3,FALSE)</f>
        <v>ETF</v>
      </c>
      <c r="P10015" s="3"/>
      <c r="Q10015" s="3"/>
    </row>
    <row r="10016" spans="1:17" x14ac:dyDescent="0.25">
      <c r="A10016" t="s">
        <v>7446</v>
      </c>
      <c r="B10016" s="1">
        <v>43369</v>
      </c>
      <c r="C10016" s="1">
        <v>43375</v>
      </c>
      <c r="D10016" t="s">
        <v>21</v>
      </c>
      <c r="E10016" t="s">
        <v>1339</v>
      </c>
      <c r="F10016">
        <v>0</v>
      </c>
      <c r="G10016">
        <v>100000</v>
      </c>
      <c r="H10016">
        <v>0</v>
      </c>
      <c r="I10016">
        <v>0</v>
      </c>
      <c r="J10016">
        <v>0</v>
      </c>
      <c r="K10016">
        <v>0.216</v>
      </c>
      <c r="L10016" t="s">
        <v>23</v>
      </c>
      <c r="M10016" s="3">
        <v>21600</v>
      </c>
      <c r="N10016" s="2" t="str">
        <f>VLOOKUP(Tabla1[[#This Row],[nemo]],'Nemos y clasificaciones'!$A$2:$B$5000,2,FALSE)</f>
        <v>ISHARES MICRO-CAP ETF</v>
      </c>
      <c r="O10016" s="3" t="str">
        <f>VLOOKUP(Tabla1[[#This Row],[nemo]],'Nemos y clasificaciones'!$A$1:$C$3000,3,FALSE)</f>
        <v>ETF</v>
      </c>
      <c r="P10016" s="3"/>
      <c r="Q10016" s="3"/>
    </row>
    <row r="10017" spans="1:17" x14ac:dyDescent="0.25">
      <c r="A10017" t="s">
        <v>7153</v>
      </c>
      <c r="B10017" s="1">
        <v>43451</v>
      </c>
      <c r="C10017" s="1">
        <v>43455</v>
      </c>
      <c r="D10017" t="s">
        <v>21</v>
      </c>
      <c r="E10017" t="s">
        <v>1339</v>
      </c>
      <c r="F10017">
        <v>0</v>
      </c>
      <c r="G10017">
        <v>100000</v>
      </c>
      <c r="H10017">
        <v>0</v>
      </c>
      <c r="I10017">
        <v>0</v>
      </c>
      <c r="J10017">
        <v>0</v>
      </c>
      <c r="K10017">
        <v>0.2</v>
      </c>
      <c r="L10017" t="s">
        <v>23</v>
      </c>
      <c r="M10017" s="3">
        <v>20000</v>
      </c>
      <c r="N10017" s="2" t="str">
        <f>VLOOKUP(Tabla1[[#This Row],[nemo]],'Nemos y clasificaciones'!$A$2:$B$5000,2,FALSE)</f>
        <v>ISHARES MICRO-CAP ETF</v>
      </c>
      <c r="O10017" s="3" t="str">
        <f>VLOOKUP(Tabla1[[#This Row],[nemo]],'Nemos y clasificaciones'!$A$1:$C$3000,3,FALSE)</f>
        <v>ETF</v>
      </c>
      <c r="P10017" s="3"/>
      <c r="Q10017" s="3"/>
    </row>
    <row r="10018" spans="1:17" x14ac:dyDescent="0.25">
      <c r="A10018" t="s">
        <v>9044</v>
      </c>
      <c r="B10018" s="1">
        <v>43004</v>
      </c>
      <c r="C10018" s="1">
        <v>43007</v>
      </c>
      <c r="D10018" t="s">
        <v>21</v>
      </c>
      <c r="E10018" t="s">
        <v>1339</v>
      </c>
      <c r="F10018">
        <v>0</v>
      </c>
      <c r="G10018">
        <v>100000</v>
      </c>
      <c r="H10018">
        <v>0</v>
      </c>
      <c r="I10018">
        <v>0</v>
      </c>
      <c r="J10018">
        <v>0</v>
      </c>
      <c r="K10018">
        <v>0.19600000000000001</v>
      </c>
      <c r="L10018" t="s">
        <v>23</v>
      </c>
      <c r="M10018" s="3">
        <v>19600</v>
      </c>
      <c r="N10018" s="2" t="str">
        <f>VLOOKUP(Tabla1[[#This Row],[nemo]],'Nemos y clasificaciones'!$A$2:$B$5000,2,FALSE)</f>
        <v>ISHARES MICRO-CAP ETF</v>
      </c>
      <c r="O10018" s="3" t="str">
        <f>VLOOKUP(Tabla1[[#This Row],[nemo]],'Nemos y clasificaciones'!$A$1:$C$3000,3,FALSE)</f>
        <v>ETF</v>
      </c>
      <c r="P10018" s="3"/>
      <c r="Q10018" s="3"/>
    </row>
    <row r="10019" spans="1:17" x14ac:dyDescent="0.25">
      <c r="A10019" t="s">
        <v>10862</v>
      </c>
      <c r="B10019" s="1">
        <v>42452</v>
      </c>
      <c r="C10019" s="1">
        <v>42459</v>
      </c>
      <c r="D10019" t="s">
        <v>21</v>
      </c>
      <c r="E10019" t="s">
        <v>1339</v>
      </c>
      <c r="F10019">
        <v>0</v>
      </c>
      <c r="G10019">
        <v>100000</v>
      </c>
      <c r="H10019">
        <v>0</v>
      </c>
      <c r="I10019">
        <v>0</v>
      </c>
      <c r="J10019">
        <v>0</v>
      </c>
      <c r="K10019">
        <v>0.19600000000000001</v>
      </c>
      <c r="L10019" t="s">
        <v>23</v>
      </c>
      <c r="M10019" s="3">
        <v>19600</v>
      </c>
      <c r="N10019" s="2" t="str">
        <f>VLOOKUP(Tabla1[[#This Row],[nemo]],'Nemos y clasificaciones'!$A$2:$B$5000,2,FALSE)</f>
        <v>ISHARES MICRO-CAP ETF</v>
      </c>
      <c r="O10019" s="3" t="str">
        <f>VLOOKUP(Tabla1[[#This Row],[nemo]],'Nemos y clasificaciones'!$A$1:$C$3000,3,FALSE)</f>
        <v>ETF</v>
      </c>
      <c r="P10019" s="3"/>
      <c r="Q10019" s="3"/>
    </row>
    <row r="10020" spans="1:17" x14ac:dyDescent="0.25">
      <c r="A10020" t="s">
        <v>11255</v>
      </c>
      <c r="B10020" s="1">
        <v>42272</v>
      </c>
      <c r="C10020" s="1">
        <v>42278</v>
      </c>
      <c r="D10020" t="s">
        <v>21</v>
      </c>
      <c r="E10020" t="s">
        <v>1339</v>
      </c>
      <c r="F10020">
        <v>0</v>
      </c>
      <c r="G10020">
        <v>100000</v>
      </c>
      <c r="H10020">
        <v>0</v>
      </c>
      <c r="I10020">
        <v>0</v>
      </c>
      <c r="J10020">
        <v>0</v>
      </c>
      <c r="K10020">
        <v>0.19600000000000001</v>
      </c>
      <c r="L10020" t="s">
        <v>23</v>
      </c>
      <c r="M10020" s="3">
        <v>19600</v>
      </c>
      <c r="N10020" s="2" t="str">
        <f>VLOOKUP(Tabla1[[#This Row],[nemo]],'Nemos y clasificaciones'!$A$2:$B$5000,2,FALSE)</f>
        <v>ISHARES MICRO-CAP ETF</v>
      </c>
      <c r="O10020" s="3" t="str">
        <f>VLOOKUP(Tabla1[[#This Row],[nemo]],'Nemos y clasificaciones'!$A$1:$C$3000,3,FALSE)</f>
        <v>ETF</v>
      </c>
      <c r="P10020" s="3"/>
      <c r="Q10020" s="3"/>
    </row>
    <row r="10021" spans="1:17" x14ac:dyDescent="0.25">
      <c r="A10021" t="s">
        <v>9837</v>
      </c>
      <c r="B10021" s="1">
        <v>42818</v>
      </c>
      <c r="C10021" s="1">
        <v>42824</v>
      </c>
      <c r="D10021" t="s">
        <v>21</v>
      </c>
      <c r="E10021" t="s">
        <v>1339</v>
      </c>
      <c r="F10021">
        <v>0</v>
      </c>
      <c r="G10021">
        <v>100000</v>
      </c>
      <c r="H10021">
        <v>0</v>
      </c>
      <c r="I10021">
        <v>0</v>
      </c>
      <c r="J10021">
        <v>0</v>
      </c>
      <c r="K10021">
        <v>0.193</v>
      </c>
      <c r="L10021" t="s">
        <v>23</v>
      </c>
      <c r="M10021" s="3">
        <v>19300</v>
      </c>
      <c r="N10021" s="2" t="str">
        <f>VLOOKUP(Tabla1[[#This Row],[nemo]],'Nemos y clasificaciones'!$A$2:$B$5000,2,FALSE)</f>
        <v>ISHARES MICRO-CAP ETF</v>
      </c>
      <c r="O10021" s="3" t="str">
        <f>VLOOKUP(Tabla1[[#This Row],[nemo]],'Nemos y clasificaciones'!$A$1:$C$3000,3,FALSE)</f>
        <v>ETF</v>
      </c>
      <c r="P10021" s="3"/>
      <c r="Q10021" s="3"/>
    </row>
    <row r="10022" spans="1:17" x14ac:dyDescent="0.25">
      <c r="A10022" t="s">
        <v>8475</v>
      </c>
      <c r="B10022" s="1">
        <v>43181</v>
      </c>
      <c r="C10022" s="1">
        <v>43187</v>
      </c>
      <c r="D10022" t="s">
        <v>21</v>
      </c>
      <c r="E10022" t="s">
        <v>1339</v>
      </c>
      <c r="F10022">
        <v>0</v>
      </c>
      <c r="G10022">
        <v>100000</v>
      </c>
      <c r="H10022">
        <v>0</v>
      </c>
      <c r="I10022">
        <v>0</v>
      </c>
      <c r="J10022">
        <v>0</v>
      </c>
      <c r="K10022">
        <v>0.189</v>
      </c>
      <c r="L10022" t="s">
        <v>23</v>
      </c>
      <c r="M10022" s="3">
        <v>18900</v>
      </c>
      <c r="N10022" s="2" t="str">
        <f>VLOOKUP(Tabla1[[#This Row],[nemo]],'Nemos y clasificaciones'!$A$2:$B$5000,2,FALSE)</f>
        <v>ISHARES MICRO-CAP ETF</v>
      </c>
      <c r="O10022" s="3" t="str">
        <f>VLOOKUP(Tabla1[[#This Row],[nemo]],'Nemos y clasificaciones'!$A$1:$C$3000,3,FALSE)</f>
        <v>ETF</v>
      </c>
      <c r="P10022" s="3"/>
      <c r="Q10022" s="3"/>
    </row>
    <row r="10023" spans="1:17" x14ac:dyDescent="0.25">
      <c r="A10023" t="s">
        <v>10234</v>
      </c>
      <c r="B10023" s="1">
        <v>42639</v>
      </c>
      <c r="C10023" s="1">
        <v>42643</v>
      </c>
      <c r="D10023" t="s">
        <v>21</v>
      </c>
      <c r="E10023" t="s">
        <v>1339</v>
      </c>
      <c r="F10023">
        <v>0</v>
      </c>
      <c r="G10023">
        <v>100000</v>
      </c>
      <c r="H10023">
        <v>0</v>
      </c>
      <c r="I10023">
        <v>0</v>
      </c>
      <c r="J10023">
        <v>0</v>
      </c>
      <c r="K10023">
        <v>0.17599999999999999</v>
      </c>
      <c r="L10023" t="s">
        <v>23</v>
      </c>
      <c r="M10023" s="3">
        <v>17600</v>
      </c>
      <c r="N10023" s="2" t="str">
        <f>VLOOKUP(Tabla1[[#This Row],[nemo]],'Nemos y clasificaciones'!$A$2:$B$5000,2,FALSE)</f>
        <v>ISHARES MICRO-CAP ETF</v>
      </c>
      <c r="O10023" s="3" t="str">
        <f>VLOOKUP(Tabla1[[#This Row],[nemo]],'Nemos y clasificaciones'!$A$1:$C$3000,3,FALSE)</f>
        <v>ETF</v>
      </c>
      <c r="P10023" s="3"/>
      <c r="Q10023" s="3"/>
    </row>
    <row r="10024" spans="1:17" x14ac:dyDescent="0.25">
      <c r="A10024" t="s">
        <v>2348</v>
      </c>
      <c r="B10024" s="1">
        <v>44280</v>
      </c>
      <c r="C10024" s="1">
        <v>44286</v>
      </c>
      <c r="D10024" t="s">
        <v>21</v>
      </c>
      <c r="E10024" t="s">
        <v>1339</v>
      </c>
      <c r="F10024">
        <v>0</v>
      </c>
      <c r="G10024">
        <v>100000</v>
      </c>
      <c r="H10024">
        <v>0</v>
      </c>
      <c r="I10024">
        <v>0</v>
      </c>
      <c r="J10024">
        <v>0</v>
      </c>
      <c r="K10024">
        <v>0.161</v>
      </c>
      <c r="L10024" t="s">
        <v>23</v>
      </c>
      <c r="M10024" s="3">
        <v>16100</v>
      </c>
      <c r="N10024" s="2" t="str">
        <f>VLOOKUP(Tabla1[[#This Row],[nemo]],'Nemos y clasificaciones'!$A$2:$B$5000,2,FALSE)</f>
        <v>ISHARES MICRO-CAP ETF</v>
      </c>
      <c r="O10024" s="3" t="str">
        <f>VLOOKUP(Tabla1[[#This Row],[nemo]],'Nemos y clasificaciones'!$A$1:$C$3000,3,FALSE)</f>
        <v>ETF</v>
      </c>
      <c r="P10024" s="3"/>
      <c r="Q10024" s="3"/>
    </row>
    <row r="10025" spans="1:17" x14ac:dyDescent="0.25">
      <c r="A10025" t="s">
        <v>1338</v>
      </c>
      <c r="B10025" s="1">
        <v>44357</v>
      </c>
      <c r="C10025" s="1">
        <v>44363</v>
      </c>
      <c r="D10025" t="s">
        <v>21</v>
      </c>
      <c r="E10025" t="s">
        <v>1339</v>
      </c>
      <c r="F10025">
        <v>0</v>
      </c>
      <c r="G10025">
        <v>100000</v>
      </c>
      <c r="H10025">
        <v>0</v>
      </c>
      <c r="I10025">
        <v>0</v>
      </c>
      <c r="J10025">
        <v>0</v>
      </c>
      <c r="K10025">
        <v>0.11600000000000001</v>
      </c>
      <c r="L10025" t="s">
        <v>23</v>
      </c>
      <c r="M10025" s="3">
        <v>11600</v>
      </c>
      <c r="N10025" s="2" t="str">
        <f>VLOOKUP(Tabla1[[#This Row],[nemo]],'Nemos y clasificaciones'!$A$2:$B$5000,2,FALSE)</f>
        <v>ISHARES MICRO-CAP ETF</v>
      </c>
      <c r="O10025" s="3" t="str">
        <f>VLOOKUP(Tabla1[[#This Row],[nemo]],'Nemos y clasificaciones'!$A$1:$C$3000,3,FALSE)</f>
        <v>ETF</v>
      </c>
      <c r="P10025" s="3"/>
      <c r="Q10025" s="3"/>
    </row>
    <row r="10026" spans="1:17" x14ac:dyDescent="0.25">
      <c r="A10026" t="s">
        <v>5208</v>
      </c>
      <c r="B10026" s="1">
        <v>43815</v>
      </c>
      <c r="C10026" s="1">
        <v>43819</v>
      </c>
      <c r="D10026" t="s">
        <v>21</v>
      </c>
      <c r="E10026" t="s">
        <v>1341</v>
      </c>
      <c r="F10026">
        <v>0</v>
      </c>
      <c r="G10026">
        <v>100000</v>
      </c>
      <c r="H10026">
        <v>0</v>
      </c>
      <c r="I10026">
        <v>0</v>
      </c>
      <c r="J10026">
        <v>0</v>
      </c>
      <c r="K10026">
        <v>0.90400000000000003</v>
      </c>
      <c r="L10026" t="s">
        <v>23</v>
      </c>
      <c r="M10026" s="3">
        <v>90400</v>
      </c>
      <c r="N10026" s="2" t="str">
        <f>VLOOKUP(Tabla1[[#This Row],[nemo]],'Nemos y clasificaciones'!$A$2:$B$5000,2,FALSE)</f>
        <v>ISHARES RUSSELL 1000 VALUE ETF</v>
      </c>
      <c r="O10026" s="3" t="str">
        <f>VLOOKUP(Tabla1[[#This Row],[nemo]],'Nemos y clasificaciones'!$A$1:$C$3000,3,FALSE)</f>
        <v>ETF</v>
      </c>
      <c r="P10026" s="3"/>
      <c r="Q10026" s="3"/>
    </row>
    <row r="10027" spans="1:17" x14ac:dyDescent="0.25">
      <c r="A10027" t="s">
        <v>7151</v>
      </c>
      <c r="B10027" s="1">
        <v>43451</v>
      </c>
      <c r="C10027" s="1">
        <v>43455</v>
      </c>
      <c r="D10027" t="s">
        <v>21</v>
      </c>
      <c r="E10027" t="s">
        <v>1341</v>
      </c>
      <c r="F10027">
        <v>0</v>
      </c>
      <c r="G10027">
        <v>100000</v>
      </c>
      <c r="H10027">
        <v>0</v>
      </c>
      <c r="I10027">
        <v>0</v>
      </c>
      <c r="J10027">
        <v>0</v>
      </c>
      <c r="K10027">
        <v>0.82599999999999996</v>
      </c>
      <c r="L10027" t="s">
        <v>23</v>
      </c>
      <c r="M10027" s="3">
        <v>82600</v>
      </c>
      <c r="N10027" s="2" t="str">
        <f>VLOOKUP(Tabla1[[#This Row],[nemo]],'Nemos y clasificaciones'!$A$2:$B$5000,2,FALSE)</f>
        <v>ISHARES RUSSELL 1000 VALUE ETF</v>
      </c>
      <c r="O10027" s="3" t="str">
        <f>VLOOKUP(Tabla1[[#This Row],[nemo]],'Nemos y clasificaciones'!$A$1:$C$3000,3,FALSE)</f>
        <v>ETF</v>
      </c>
      <c r="P10027" s="3"/>
      <c r="Q10027" s="3"/>
    </row>
    <row r="10028" spans="1:17" x14ac:dyDescent="0.25">
      <c r="A10028" t="s">
        <v>5578</v>
      </c>
      <c r="B10028" s="1">
        <v>43732</v>
      </c>
      <c r="C10028" s="1">
        <v>43738</v>
      </c>
      <c r="D10028" t="s">
        <v>21</v>
      </c>
      <c r="E10028" t="s">
        <v>1341</v>
      </c>
      <c r="F10028">
        <v>0</v>
      </c>
      <c r="G10028">
        <v>100000</v>
      </c>
      <c r="H10028">
        <v>0</v>
      </c>
      <c r="I10028">
        <v>0</v>
      </c>
      <c r="J10028">
        <v>0</v>
      </c>
      <c r="K10028">
        <v>0.82299999999999995</v>
      </c>
      <c r="L10028" t="s">
        <v>23</v>
      </c>
      <c r="M10028" s="3">
        <v>82300</v>
      </c>
      <c r="N10028" s="2" t="str">
        <f>VLOOKUP(Tabla1[[#This Row],[nemo]],'Nemos y clasificaciones'!$A$2:$B$5000,2,FALSE)</f>
        <v>ISHARES RUSSELL 1000 VALUE ETF</v>
      </c>
      <c r="O10028" s="3" t="str">
        <f>VLOOKUP(Tabla1[[#This Row],[nemo]],'Nemos y clasificaciones'!$A$1:$C$3000,3,FALSE)</f>
        <v>ETF</v>
      </c>
      <c r="P10028" s="3"/>
      <c r="Q10028" s="3"/>
    </row>
    <row r="10029" spans="1:17" x14ac:dyDescent="0.25">
      <c r="A10029" t="s">
        <v>4695</v>
      </c>
      <c r="B10029" s="1">
        <v>43915</v>
      </c>
      <c r="C10029" s="1">
        <v>43921</v>
      </c>
      <c r="D10029" t="s">
        <v>21</v>
      </c>
      <c r="E10029" t="s">
        <v>1341</v>
      </c>
      <c r="F10029">
        <v>0</v>
      </c>
      <c r="G10029">
        <v>100000</v>
      </c>
      <c r="H10029">
        <v>0</v>
      </c>
      <c r="I10029">
        <v>0</v>
      </c>
      <c r="J10029">
        <v>0</v>
      </c>
      <c r="K10029">
        <v>0.79300000000000004</v>
      </c>
      <c r="L10029" t="s">
        <v>23</v>
      </c>
      <c r="M10029" s="3">
        <v>79300</v>
      </c>
      <c r="N10029" s="2" t="str">
        <f>VLOOKUP(Tabla1[[#This Row],[nemo]],'Nemos y clasificaciones'!$A$2:$B$5000,2,FALSE)</f>
        <v>ISHARES RUSSELL 1000 VALUE ETF</v>
      </c>
      <c r="O10029" s="3" t="str">
        <f>VLOOKUP(Tabla1[[#This Row],[nemo]],'Nemos y clasificaciones'!$A$1:$C$3000,3,FALSE)</f>
        <v>ETF</v>
      </c>
      <c r="P10029" s="3"/>
      <c r="Q10029" s="3"/>
    </row>
    <row r="10030" spans="1:17" x14ac:dyDescent="0.25">
      <c r="A10030" t="s">
        <v>7448</v>
      </c>
      <c r="B10030" s="1">
        <v>43369</v>
      </c>
      <c r="C10030" s="1">
        <v>43375</v>
      </c>
      <c r="D10030" t="s">
        <v>21</v>
      </c>
      <c r="E10030" t="s">
        <v>1341</v>
      </c>
      <c r="F10030">
        <v>0</v>
      </c>
      <c r="G10030">
        <v>100000</v>
      </c>
      <c r="H10030">
        <v>0</v>
      </c>
      <c r="I10030">
        <v>0</v>
      </c>
      <c r="J10030">
        <v>0</v>
      </c>
      <c r="K10030">
        <v>0.79</v>
      </c>
      <c r="L10030" t="s">
        <v>23</v>
      </c>
      <c r="M10030" s="3">
        <v>79000</v>
      </c>
      <c r="N10030" s="2" t="str">
        <f>VLOOKUP(Tabla1[[#This Row],[nemo]],'Nemos y clasificaciones'!$A$2:$B$5000,2,FALSE)</f>
        <v>ISHARES RUSSELL 1000 VALUE ETF</v>
      </c>
      <c r="O10030" s="3" t="str">
        <f>VLOOKUP(Tabla1[[#This Row],[nemo]],'Nemos y clasificaciones'!$A$1:$C$3000,3,FALSE)</f>
        <v>ETF</v>
      </c>
      <c r="P10030" s="3"/>
      <c r="Q10030" s="3"/>
    </row>
    <row r="10031" spans="1:17" x14ac:dyDescent="0.25">
      <c r="A10031" t="s">
        <v>9989</v>
      </c>
      <c r="B10031" s="1">
        <v>42726</v>
      </c>
      <c r="C10031" s="1">
        <v>42733</v>
      </c>
      <c r="D10031" t="s">
        <v>21</v>
      </c>
      <c r="E10031" t="s">
        <v>1341</v>
      </c>
      <c r="F10031">
        <v>0</v>
      </c>
      <c r="G10031">
        <v>100000</v>
      </c>
      <c r="H10031">
        <v>0</v>
      </c>
      <c r="I10031">
        <v>0</v>
      </c>
      <c r="J10031">
        <v>0</v>
      </c>
      <c r="K10031">
        <v>0.77300000000000002</v>
      </c>
      <c r="L10031" t="s">
        <v>23</v>
      </c>
      <c r="M10031" s="3">
        <v>77300</v>
      </c>
      <c r="N10031" s="2" t="str">
        <f>VLOOKUP(Tabla1[[#This Row],[nemo]],'Nemos y clasificaciones'!$A$2:$B$5000,2,FALSE)</f>
        <v>ISHARES RUSSELL 1000 VALUE ETF</v>
      </c>
      <c r="O10031" s="3" t="str">
        <f>VLOOKUP(Tabla1[[#This Row],[nemo]],'Nemos y clasificaciones'!$A$1:$C$3000,3,FALSE)</f>
        <v>ETF</v>
      </c>
      <c r="P10031" s="3"/>
      <c r="Q10031" s="3"/>
    </row>
    <row r="10032" spans="1:17" x14ac:dyDescent="0.25">
      <c r="A10032" t="s">
        <v>11371</v>
      </c>
      <c r="B10032" s="1">
        <v>42187</v>
      </c>
      <c r="C10032" s="1">
        <v>42194</v>
      </c>
      <c r="D10032" t="s">
        <v>21</v>
      </c>
      <c r="E10032" t="s">
        <v>1341</v>
      </c>
      <c r="F10032">
        <v>0</v>
      </c>
      <c r="G10032">
        <v>100000</v>
      </c>
      <c r="H10032">
        <v>0</v>
      </c>
      <c r="I10032">
        <v>0</v>
      </c>
      <c r="J10032">
        <v>0</v>
      </c>
      <c r="K10032">
        <v>0.72399999999999998</v>
      </c>
      <c r="L10032" t="s">
        <v>23</v>
      </c>
      <c r="M10032" s="3">
        <v>72400</v>
      </c>
      <c r="N10032" s="2" t="str">
        <f>VLOOKUP(Tabla1[[#This Row],[nemo]],'Nemos y clasificaciones'!$A$2:$B$5000,2,FALSE)</f>
        <v>ISHARES RUSSELL 1000 VALUE ETF</v>
      </c>
      <c r="O10032" s="3" t="str">
        <f>VLOOKUP(Tabla1[[#This Row],[nemo]],'Nemos y clasificaciones'!$A$1:$C$3000,3,FALSE)</f>
        <v>ETF</v>
      </c>
      <c r="P10032" s="3"/>
      <c r="Q10032" s="3"/>
    </row>
    <row r="10033" spans="1:17" x14ac:dyDescent="0.25">
      <c r="A10033" t="s">
        <v>3422</v>
      </c>
      <c r="B10033" s="1">
        <v>44097</v>
      </c>
      <c r="C10033" s="1">
        <v>44103</v>
      </c>
      <c r="D10033" t="s">
        <v>21</v>
      </c>
      <c r="E10033" t="s">
        <v>1341</v>
      </c>
      <c r="F10033">
        <v>0</v>
      </c>
      <c r="G10033">
        <v>100000</v>
      </c>
      <c r="H10033">
        <v>0</v>
      </c>
      <c r="I10033">
        <v>0</v>
      </c>
      <c r="J10033">
        <v>0</v>
      </c>
      <c r="K10033">
        <v>0.72</v>
      </c>
      <c r="L10033" t="s">
        <v>23</v>
      </c>
      <c r="M10033" s="3">
        <v>72000</v>
      </c>
      <c r="N10033" s="2" t="str">
        <f>VLOOKUP(Tabla1[[#This Row],[nemo]],'Nemos y clasificaciones'!$A$2:$B$5000,2,FALSE)</f>
        <v>ISHARES RUSSELL 1000 VALUE ETF</v>
      </c>
      <c r="O10033" s="3" t="str">
        <f>VLOOKUP(Tabla1[[#This Row],[nemo]],'Nemos y clasificaciones'!$A$1:$C$3000,3,FALSE)</f>
        <v>ETF</v>
      </c>
      <c r="P10033" s="3"/>
      <c r="Q10033" s="3"/>
    </row>
    <row r="10034" spans="1:17" x14ac:dyDescent="0.25">
      <c r="A10034" t="s">
        <v>9172</v>
      </c>
      <c r="B10034" s="1">
        <v>42922</v>
      </c>
      <c r="C10034" s="1">
        <v>42928</v>
      </c>
      <c r="D10034" t="s">
        <v>21</v>
      </c>
      <c r="E10034" t="s">
        <v>1341</v>
      </c>
      <c r="F10034">
        <v>0</v>
      </c>
      <c r="G10034">
        <v>100000</v>
      </c>
      <c r="H10034">
        <v>0</v>
      </c>
      <c r="I10034">
        <v>0</v>
      </c>
      <c r="J10034">
        <v>0</v>
      </c>
      <c r="K10034">
        <v>0.71699999999999997</v>
      </c>
      <c r="L10034" t="s">
        <v>23</v>
      </c>
      <c r="M10034" s="3">
        <v>71700</v>
      </c>
      <c r="N10034" s="2" t="str">
        <f>VLOOKUP(Tabla1[[#This Row],[nemo]],'Nemos y clasificaciones'!$A$2:$B$5000,2,FALSE)</f>
        <v>ISHARES RUSSELL 1000 VALUE ETF</v>
      </c>
      <c r="O10034" s="3" t="str">
        <f>VLOOKUP(Tabla1[[#This Row],[nemo]],'Nemos y clasificaciones'!$A$1:$C$3000,3,FALSE)</f>
        <v>ETF</v>
      </c>
      <c r="P10034" s="3"/>
      <c r="Q10034" s="3"/>
    </row>
    <row r="10035" spans="1:17" x14ac:dyDescent="0.25">
      <c r="A10035" t="s">
        <v>7652</v>
      </c>
      <c r="B10035" s="1">
        <v>43284</v>
      </c>
      <c r="C10035" s="1">
        <v>43291</v>
      </c>
      <c r="D10035" t="s">
        <v>21</v>
      </c>
      <c r="E10035" t="s">
        <v>1341</v>
      </c>
      <c r="F10035">
        <v>0</v>
      </c>
      <c r="G10035">
        <v>100000</v>
      </c>
      <c r="H10035">
        <v>0</v>
      </c>
      <c r="I10035">
        <v>0</v>
      </c>
      <c r="J10035">
        <v>0</v>
      </c>
      <c r="K10035">
        <v>0.71599999999999997</v>
      </c>
      <c r="L10035" t="s">
        <v>23</v>
      </c>
      <c r="M10035" s="3">
        <v>71600</v>
      </c>
      <c r="N10035" s="2" t="str">
        <f>VLOOKUP(Tabla1[[#This Row],[nemo]],'Nemos y clasificaciones'!$A$2:$B$5000,2,FALSE)</f>
        <v>ISHARES RUSSELL 1000 VALUE ETF</v>
      </c>
      <c r="O10035" s="3" t="str">
        <f>VLOOKUP(Tabla1[[#This Row],[nemo]],'Nemos y clasificaciones'!$A$1:$C$3000,3,FALSE)</f>
        <v>ETF</v>
      </c>
      <c r="P10035" s="3"/>
      <c r="Q10035" s="3"/>
    </row>
    <row r="10036" spans="1:17" x14ac:dyDescent="0.25">
      <c r="A10036" t="s">
        <v>6034</v>
      </c>
      <c r="B10036" s="1">
        <v>43633</v>
      </c>
      <c r="C10036" s="1">
        <v>43637</v>
      </c>
      <c r="D10036" t="s">
        <v>21</v>
      </c>
      <c r="E10036" t="s">
        <v>1341</v>
      </c>
      <c r="F10036">
        <v>0</v>
      </c>
      <c r="G10036">
        <v>100000</v>
      </c>
      <c r="H10036">
        <v>0</v>
      </c>
      <c r="I10036">
        <v>0</v>
      </c>
      <c r="J10036">
        <v>0</v>
      </c>
      <c r="K10036">
        <v>0.70399999999999996</v>
      </c>
      <c r="L10036" t="s">
        <v>23</v>
      </c>
      <c r="M10036" s="3">
        <v>70400</v>
      </c>
      <c r="N10036" s="2" t="str">
        <f>VLOOKUP(Tabla1[[#This Row],[nemo]],'Nemos y clasificaciones'!$A$2:$B$5000,2,FALSE)</f>
        <v>ISHARES RUSSELL 1000 VALUE ETF</v>
      </c>
      <c r="O10036" s="3" t="str">
        <f>VLOOKUP(Tabla1[[#This Row],[nemo]],'Nemos y clasificaciones'!$A$1:$C$3000,3,FALSE)</f>
        <v>ETF</v>
      </c>
      <c r="P10036" s="3"/>
      <c r="Q10036" s="3"/>
    </row>
    <row r="10037" spans="1:17" x14ac:dyDescent="0.25">
      <c r="A10037" t="s">
        <v>3983</v>
      </c>
      <c r="B10037" s="1">
        <v>43997</v>
      </c>
      <c r="C10037" s="1">
        <v>44001</v>
      </c>
      <c r="D10037" t="s">
        <v>21</v>
      </c>
      <c r="E10037" t="s">
        <v>1341</v>
      </c>
      <c r="F10037">
        <v>0</v>
      </c>
      <c r="G10037">
        <v>100000</v>
      </c>
      <c r="H10037">
        <v>0</v>
      </c>
      <c r="I10037">
        <v>0</v>
      </c>
      <c r="J10037">
        <v>0</v>
      </c>
      <c r="K10037">
        <v>0.69599999999999995</v>
      </c>
      <c r="L10037" t="s">
        <v>23</v>
      </c>
      <c r="M10037" s="3">
        <v>69600</v>
      </c>
      <c r="N10037" s="2" t="str">
        <f>VLOOKUP(Tabla1[[#This Row],[nemo]],'Nemos y clasificaciones'!$A$2:$B$5000,2,FALSE)</f>
        <v>ISHARES RUSSELL 1000 VALUE ETF</v>
      </c>
      <c r="O10037" s="3" t="str">
        <f>VLOOKUP(Tabla1[[#This Row],[nemo]],'Nemos y clasificaciones'!$A$1:$C$3000,3,FALSE)</f>
        <v>ETF</v>
      </c>
      <c r="P10037" s="3"/>
      <c r="Q10037" s="3"/>
    </row>
    <row r="10038" spans="1:17" x14ac:dyDescent="0.25">
      <c r="A10038" t="s">
        <v>8477</v>
      </c>
      <c r="B10038" s="1">
        <v>43181</v>
      </c>
      <c r="C10038" s="1">
        <v>43187</v>
      </c>
      <c r="D10038" t="s">
        <v>21</v>
      </c>
      <c r="E10038" t="s">
        <v>1341</v>
      </c>
      <c r="F10038">
        <v>0</v>
      </c>
      <c r="G10038">
        <v>100000</v>
      </c>
      <c r="H10038">
        <v>0</v>
      </c>
      <c r="I10038">
        <v>0</v>
      </c>
      <c r="J10038">
        <v>0</v>
      </c>
      <c r="K10038">
        <v>0.68100000000000005</v>
      </c>
      <c r="L10038" t="s">
        <v>23</v>
      </c>
      <c r="M10038" s="3">
        <v>68100</v>
      </c>
      <c r="N10038" s="2" t="str">
        <f>VLOOKUP(Tabla1[[#This Row],[nemo]],'Nemos y clasificaciones'!$A$2:$B$5000,2,FALSE)</f>
        <v>ISHARES RUSSELL 1000 VALUE ETF</v>
      </c>
      <c r="O10038" s="3" t="str">
        <f>VLOOKUP(Tabla1[[#This Row],[nemo]],'Nemos y clasificaciones'!$A$1:$C$3000,3,FALSE)</f>
        <v>ETF</v>
      </c>
      <c r="P10038" s="3"/>
      <c r="Q10038" s="3"/>
    </row>
    <row r="10039" spans="1:17" x14ac:dyDescent="0.25">
      <c r="A10039" t="s">
        <v>10991</v>
      </c>
      <c r="B10039" s="1">
        <v>42362</v>
      </c>
      <c r="C10039" s="1">
        <v>42369</v>
      </c>
      <c r="D10039" t="s">
        <v>21</v>
      </c>
      <c r="E10039" t="s">
        <v>1341</v>
      </c>
      <c r="F10039">
        <v>0</v>
      </c>
      <c r="G10039">
        <v>100000</v>
      </c>
      <c r="H10039">
        <v>0</v>
      </c>
      <c r="I10039">
        <v>0</v>
      </c>
      <c r="J10039">
        <v>0</v>
      </c>
      <c r="K10039">
        <v>0.66700000000000004</v>
      </c>
      <c r="L10039" t="s">
        <v>23</v>
      </c>
      <c r="M10039" s="3">
        <v>66700</v>
      </c>
      <c r="N10039" s="2" t="str">
        <f>VLOOKUP(Tabla1[[#This Row],[nemo]],'Nemos y clasificaciones'!$A$2:$B$5000,2,FALSE)</f>
        <v>ISHARES RUSSELL 1000 VALUE ETF</v>
      </c>
      <c r="O10039" s="3" t="str">
        <f>VLOOKUP(Tabla1[[#This Row],[nemo]],'Nemos y clasificaciones'!$A$1:$C$3000,3,FALSE)</f>
        <v>ETF</v>
      </c>
      <c r="P10039" s="3"/>
      <c r="Q10039" s="3"/>
    </row>
    <row r="10040" spans="1:17" x14ac:dyDescent="0.25">
      <c r="A10040" t="s">
        <v>6791</v>
      </c>
      <c r="B10040" s="1">
        <v>43544</v>
      </c>
      <c r="C10040" s="1">
        <v>43550</v>
      </c>
      <c r="D10040" t="s">
        <v>21</v>
      </c>
      <c r="E10040" t="s">
        <v>1341</v>
      </c>
      <c r="F10040">
        <v>0</v>
      </c>
      <c r="G10040">
        <v>100000</v>
      </c>
      <c r="H10040">
        <v>0</v>
      </c>
      <c r="I10040">
        <v>0</v>
      </c>
      <c r="J10040">
        <v>0</v>
      </c>
      <c r="K10040">
        <v>0.66600000000000004</v>
      </c>
      <c r="L10040" t="s">
        <v>23</v>
      </c>
      <c r="M10040" s="3">
        <v>66600</v>
      </c>
      <c r="N10040" s="2" t="str">
        <f>VLOOKUP(Tabla1[[#This Row],[nemo]],'Nemos y clasificaciones'!$A$2:$B$5000,2,FALSE)</f>
        <v>ISHARES RUSSELL 1000 VALUE ETF</v>
      </c>
      <c r="O10040" s="3" t="str">
        <f>VLOOKUP(Tabla1[[#This Row],[nemo]],'Nemos y clasificaciones'!$A$1:$C$3000,3,FALSE)</f>
        <v>ETF</v>
      </c>
      <c r="P10040" s="3"/>
      <c r="Q10040" s="3"/>
    </row>
    <row r="10041" spans="1:17" x14ac:dyDescent="0.25">
      <c r="A10041" t="s">
        <v>9046</v>
      </c>
      <c r="B10041" s="1">
        <v>43004</v>
      </c>
      <c r="C10041" s="1">
        <v>43007</v>
      </c>
      <c r="D10041" t="s">
        <v>21</v>
      </c>
      <c r="E10041" t="s">
        <v>1341</v>
      </c>
      <c r="F10041">
        <v>0</v>
      </c>
      <c r="G10041">
        <v>100000</v>
      </c>
      <c r="H10041">
        <v>0</v>
      </c>
      <c r="I10041">
        <v>0</v>
      </c>
      <c r="J10041">
        <v>0</v>
      </c>
      <c r="K10041">
        <v>0.66300000000000003</v>
      </c>
      <c r="L10041" t="s">
        <v>23</v>
      </c>
      <c r="M10041" s="3">
        <v>66300</v>
      </c>
      <c r="N10041" s="2" t="str">
        <f>VLOOKUP(Tabla1[[#This Row],[nemo]],'Nemos y clasificaciones'!$A$2:$B$5000,2,FALSE)</f>
        <v>ISHARES RUSSELL 1000 VALUE ETF</v>
      </c>
      <c r="O10041" s="3" t="str">
        <f>VLOOKUP(Tabla1[[#This Row],[nemo]],'Nemos y clasificaciones'!$A$1:$C$3000,3,FALSE)</f>
        <v>ETF</v>
      </c>
      <c r="P10041" s="3"/>
      <c r="Q10041" s="3"/>
    </row>
    <row r="10042" spans="1:17" x14ac:dyDescent="0.25">
      <c r="A10042" t="s">
        <v>8709</v>
      </c>
      <c r="B10042" s="1">
        <v>43090</v>
      </c>
      <c r="C10042" s="1">
        <v>43097</v>
      </c>
      <c r="D10042" t="s">
        <v>21</v>
      </c>
      <c r="E10042" t="s">
        <v>1341</v>
      </c>
      <c r="F10042">
        <v>0</v>
      </c>
      <c r="G10042">
        <v>100000</v>
      </c>
      <c r="H10042">
        <v>0</v>
      </c>
      <c r="I10042">
        <v>0</v>
      </c>
      <c r="J10042">
        <v>0</v>
      </c>
      <c r="K10042">
        <v>0.63500000000000001</v>
      </c>
      <c r="L10042" t="s">
        <v>23</v>
      </c>
      <c r="M10042" s="3">
        <v>63500</v>
      </c>
      <c r="N10042" s="2" t="str">
        <f>VLOOKUP(Tabla1[[#This Row],[nemo]],'Nemos y clasificaciones'!$A$2:$B$5000,2,FALSE)</f>
        <v>ISHARES RUSSELL 1000 VALUE ETF</v>
      </c>
      <c r="O10042" s="3" t="str">
        <f>VLOOKUP(Tabla1[[#This Row],[nemo]],'Nemos y clasificaciones'!$A$1:$C$3000,3,FALSE)</f>
        <v>ETF</v>
      </c>
      <c r="P10042" s="3"/>
      <c r="Q10042" s="3"/>
    </row>
    <row r="10043" spans="1:17" x14ac:dyDescent="0.25">
      <c r="A10043" t="s">
        <v>12049</v>
      </c>
      <c r="B10043" s="1">
        <v>41997</v>
      </c>
      <c r="C10043" s="1">
        <v>42006</v>
      </c>
      <c r="D10043" t="s">
        <v>21</v>
      </c>
      <c r="E10043" t="s">
        <v>1341</v>
      </c>
      <c r="F10043">
        <v>0</v>
      </c>
      <c r="G10043">
        <v>100000</v>
      </c>
      <c r="H10043">
        <v>0</v>
      </c>
      <c r="I10043">
        <v>0</v>
      </c>
      <c r="J10043">
        <v>0</v>
      </c>
      <c r="K10043">
        <v>0.61799999999999999</v>
      </c>
      <c r="L10043" t="s">
        <v>23</v>
      </c>
      <c r="M10043" s="3">
        <v>61800</v>
      </c>
      <c r="N10043" s="2" t="str">
        <f>VLOOKUP(Tabla1[[#This Row],[nemo]],'Nemos y clasificaciones'!$A$2:$B$5000,2,FALSE)</f>
        <v>ISHARES RUSSELL 1000 VALUE ETF</v>
      </c>
      <c r="O10043" s="3" t="str">
        <f>VLOOKUP(Tabla1[[#This Row],[nemo]],'Nemos y clasificaciones'!$A$1:$C$3000,3,FALSE)</f>
        <v>ETF</v>
      </c>
      <c r="P10043" s="3"/>
      <c r="Q10043" s="3"/>
    </row>
    <row r="10044" spans="1:17" x14ac:dyDescent="0.25">
      <c r="A10044" t="s">
        <v>10336</v>
      </c>
      <c r="B10044" s="1">
        <v>42557</v>
      </c>
      <c r="C10044" s="1">
        <v>42563</v>
      </c>
      <c r="D10044" t="s">
        <v>21</v>
      </c>
      <c r="E10044" t="s">
        <v>1341</v>
      </c>
      <c r="F10044">
        <v>0</v>
      </c>
      <c r="G10044">
        <v>100000</v>
      </c>
      <c r="H10044">
        <v>0</v>
      </c>
      <c r="I10044">
        <v>0</v>
      </c>
      <c r="J10044">
        <v>0</v>
      </c>
      <c r="K10044">
        <v>0.61599999999999999</v>
      </c>
      <c r="L10044" t="s">
        <v>23</v>
      </c>
      <c r="M10044" s="3">
        <v>61600</v>
      </c>
      <c r="N10044" s="2" t="str">
        <f>VLOOKUP(Tabla1[[#This Row],[nemo]],'Nemos y clasificaciones'!$A$2:$B$5000,2,FALSE)</f>
        <v>ISHARES RUSSELL 1000 VALUE ETF</v>
      </c>
      <c r="O10044" s="3" t="str">
        <f>VLOOKUP(Tabla1[[#This Row],[nemo]],'Nemos y clasificaciones'!$A$1:$C$3000,3,FALSE)</f>
        <v>ETF</v>
      </c>
      <c r="P10044" s="3"/>
      <c r="Q10044" s="3"/>
    </row>
    <row r="10045" spans="1:17" x14ac:dyDescent="0.25">
      <c r="A10045" t="s">
        <v>2347</v>
      </c>
      <c r="B10045" s="1">
        <v>44280</v>
      </c>
      <c r="C10045" s="1">
        <v>44286</v>
      </c>
      <c r="D10045" t="s">
        <v>21</v>
      </c>
      <c r="E10045" t="s">
        <v>1341</v>
      </c>
      <c r="F10045">
        <v>0</v>
      </c>
      <c r="G10045">
        <v>100000</v>
      </c>
      <c r="H10045">
        <v>0</v>
      </c>
      <c r="I10045">
        <v>0</v>
      </c>
      <c r="J10045">
        <v>0</v>
      </c>
      <c r="K10045">
        <v>0.61399999999999999</v>
      </c>
      <c r="L10045" t="s">
        <v>23</v>
      </c>
      <c r="M10045" s="3">
        <v>61400</v>
      </c>
      <c r="N10045" s="2" t="str">
        <f>VLOOKUP(Tabla1[[#This Row],[nemo]],'Nemos y clasificaciones'!$A$2:$B$5000,2,FALSE)</f>
        <v>ISHARES RUSSELL 1000 VALUE ETF</v>
      </c>
      <c r="O10045" s="3" t="str">
        <f>VLOOKUP(Tabla1[[#This Row],[nemo]],'Nemos y clasificaciones'!$A$1:$C$3000,3,FALSE)</f>
        <v>ETF</v>
      </c>
      <c r="P10045" s="3"/>
      <c r="Q10045" s="3"/>
    </row>
    <row r="10046" spans="1:17" x14ac:dyDescent="0.25">
      <c r="A10046" t="s">
        <v>10864</v>
      </c>
      <c r="B10046" s="1">
        <v>42452</v>
      </c>
      <c r="C10046" s="1">
        <v>42459</v>
      </c>
      <c r="D10046" t="s">
        <v>21</v>
      </c>
      <c r="E10046" t="s">
        <v>1341</v>
      </c>
      <c r="F10046">
        <v>0</v>
      </c>
      <c r="G10046">
        <v>100000</v>
      </c>
      <c r="H10046">
        <v>0</v>
      </c>
      <c r="I10046">
        <v>0</v>
      </c>
      <c r="J10046">
        <v>0</v>
      </c>
      <c r="K10046">
        <v>0.61</v>
      </c>
      <c r="L10046" t="s">
        <v>23</v>
      </c>
      <c r="M10046" s="3">
        <v>61000</v>
      </c>
      <c r="N10046" s="2" t="str">
        <f>VLOOKUP(Tabla1[[#This Row],[nemo]],'Nemos y clasificaciones'!$A$2:$B$5000,2,FALSE)</f>
        <v>ISHARES RUSSELL 1000 VALUE ETF</v>
      </c>
      <c r="O10046" s="3" t="str">
        <f>VLOOKUP(Tabla1[[#This Row],[nemo]],'Nemos y clasificaciones'!$A$1:$C$3000,3,FALSE)</f>
        <v>ETF</v>
      </c>
      <c r="P10046" s="3"/>
      <c r="Q10046" s="3"/>
    </row>
    <row r="10047" spans="1:17" x14ac:dyDescent="0.25">
      <c r="A10047" t="s">
        <v>2964</v>
      </c>
      <c r="B10047" s="1">
        <v>44179</v>
      </c>
      <c r="C10047" s="1">
        <v>44183</v>
      </c>
      <c r="D10047" t="s">
        <v>21</v>
      </c>
      <c r="E10047" t="s">
        <v>1341</v>
      </c>
      <c r="F10047">
        <v>0</v>
      </c>
      <c r="G10047">
        <v>100000</v>
      </c>
      <c r="H10047">
        <v>0</v>
      </c>
      <c r="I10047">
        <v>0</v>
      </c>
      <c r="J10047">
        <v>0</v>
      </c>
      <c r="K10047">
        <v>0.59599999999999997</v>
      </c>
      <c r="L10047" t="s">
        <v>23</v>
      </c>
      <c r="M10047" s="3">
        <v>59600</v>
      </c>
      <c r="N10047" s="2" t="str">
        <f>VLOOKUP(Tabla1[[#This Row],[nemo]],'Nemos y clasificaciones'!$A$2:$B$5000,2,FALSE)</f>
        <v>ISHARES RUSSELL 1000 VALUE ETF</v>
      </c>
      <c r="O10047" s="3" t="str">
        <f>VLOOKUP(Tabla1[[#This Row],[nemo]],'Nemos y clasificaciones'!$A$1:$C$3000,3,FALSE)</f>
        <v>ETF</v>
      </c>
      <c r="P10047" s="3"/>
      <c r="Q10047" s="3"/>
    </row>
    <row r="10048" spans="1:17" x14ac:dyDescent="0.25">
      <c r="A10048" t="s">
        <v>1340</v>
      </c>
      <c r="B10048" s="1">
        <v>44357</v>
      </c>
      <c r="C10048" s="1">
        <v>44363</v>
      </c>
      <c r="D10048" t="s">
        <v>21</v>
      </c>
      <c r="E10048" t="s">
        <v>1341</v>
      </c>
      <c r="F10048">
        <v>0</v>
      </c>
      <c r="G10048">
        <v>100000</v>
      </c>
      <c r="H10048">
        <v>0</v>
      </c>
      <c r="I10048">
        <v>0</v>
      </c>
      <c r="J10048">
        <v>0</v>
      </c>
      <c r="K10048">
        <v>0.58499999999999996</v>
      </c>
      <c r="L10048" t="s">
        <v>23</v>
      </c>
      <c r="M10048" s="3">
        <v>58500</v>
      </c>
      <c r="N10048" s="2" t="str">
        <f>VLOOKUP(Tabla1[[#This Row],[nemo]],'Nemos y clasificaciones'!$A$2:$B$5000,2,FALSE)</f>
        <v>ISHARES RUSSELL 1000 VALUE ETF</v>
      </c>
      <c r="O10048" s="3" t="str">
        <f>VLOOKUP(Tabla1[[#This Row],[nemo]],'Nemos y clasificaciones'!$A$1:$C$3000,3,FALSE)</f>
        <v>ETF</v>
      </c>
      <c r="P10048" s="3"/>
      <c r="Q10048" s="3"/>
    </row>
    <row r="10049" spans="1:17" x14ac:dyDescent="0.25">
      <c r="A10049" t="s">
        <v>9839</v>
      </c>
      <c r="B10049" s="1">
        <v>42818</v>
      </c>
      <c r="C10049" s="1">
        <v>42824</v>
      </c>
      <c r="D10049" t="s">
        <v>21</v>
      </c>
      <c r="E10049" t="s">
        <v>1341</v>
      </c>
      <c r="F10049">
        <v>0</v>
      </c>
      <c r="G10049">
        <v>100000</v>
      </c>
      <c r="H10049">
        <v>0</v>
      </c>
      <c r="I10049">
        <v>0</v>
      </c>
      <c r="J10049">
        <v>0</v>
      </c>
      <c r="K10049">
        <v>0.57899999999999996</v>
      </c>
      <c r="L10049" t="s">
        <v>23</v>
      </c>
      <c r="M10049" s="3">
        <v>57900</v>
      </c>
      <c r="N10049" s="2" t="str">
        <f>VLOOKUP(Tabla1[[#This Row],[nemo]],'Nemos y clasificaciones'!$A$2:$B$5000,2,FALSE)</f>
        <v>ISHARES RUSSELL 1000 VALUE ETF</v>
      </c>
      <c r="O10049" s="3" t="str">
        <f>VLOOKUP(Tabla1[[#This Row],[nemo]],'Nemos y clasificaciones'!$A$1:$C$3000,3,FALSE)</f>
        <v>ETF</v>
      </c>
      <c r="P10049" s="3"/>
      <c r="Q10049" s="3"/>
    </row>
    <row r="10050" spans="1:17" x14ac:dyDescent="0.25">
      <c r="A10050" t="s">
        <v>10236</v>
      </c>
      <c r="B10050" s="1">
        <v>42639</v>
      </c>
      <c r="C10050" s="1">
        <v>42643</v>
      </c>
      <c r="D10050" t="s">
        <v>21</v>
      </c>
      <c r="E10050" t="s">
        <v>1341</v>
      </c>
      <c r="F10050">
        <v>0</v>
      </c>
      <c r="G10050">
        <v>100000</v>
      </c>
      <c r="H10050">
        <v>0</v>
      </c>
      <c r="I10050">
        <v>0</v>
      </c>
      <c r="J10050">
        <v>0</v>
      </c>
      <c r="K10050">
        <v>0.52100000000000002</v>
      </c>
      <c r="L10050" t="s">
        <v>23</v>
      </c>
      <c r="M10050" s="3">
        <v>52100</v>
      </c>
      <c r="N10050" s="2" t="str">
        <f>VLOOKUP(Tabla1[[#This Row],[nemo]],'Nemos y clasificaciones'!$A$2:$B$5000,2,FALSE)</f>
        <v>ISHARES RUSSELL 1000 VALUE ETF</v>
      </c>
      <c r="O10050" s="3" t="str">
        <f>VLOOKUP(Tabla1[[#This Row],[nemo]],'Nemos y clasificaciones'!$A$1:$C$3000,3,FALSE)</f>
        <v>ETF</v>
      </c>
      <c r="P10050" s="3"/>
      <c r="Q10050" s="3"/>
    </row>
    <row r="10051" spans="1:17" x14ac:dyDescent="0.25">
      <c r="A10051" t="s">
        <v>11253</v>
      </c>
      <c r="B10051" s="1">
        <v>42272</v>
      </c>
      <c r="C10051" s="1">
        <v>42278</v>
      </c>
      <c r="D10051" t="s">
        <v>21</v>
      </c>
      <c r="E10051" t="s">
        <v>1341</v>
      </c>
      <c r="F10051">
        <v>0</v>
      </c>
      <c r="G10051">
        <v>100000</v>
      </c>
      <c r="H10051">
        <v>0</v>
      </c>
      <c r="I10051">
        <v>0</v>
      </c>
      <c r="J10051">
        <v>0</v>
      </c>
      <c r="K10051">
        <v>0.51600000000000001</v>
      </c>
      <c r="L10051" t="s">
        <v>23</v>
      </c>
      <c r="M10051" s="3">
        <v>51600</v>
      </c>
      <c r="N10051" s="2" t="str">
        <f>VLOOKUP(Tabla1[[#This Row],[nemo]],'Nemos y clasificaciones'!$A$2:$B$5000,2,FALSE)</f>
        <v>ISHARES RUSSELL 1000 VALUE ETF</v>
      </c>
      <c r="O10051" s="3" t="str">
        <f>VLOOKUP(Tabla1[[#This Row],[nemo]],'Nemos y clasificaciones'!$A$1:$C$3000,3,FALSE)</f>
        <v>ETF</v>
      </c>
      <c r="P10051" s="3"/>
      <c r="Q10051" s="3"/>
    </row>
    <row r="10052" spans="1:17" x14ac:dyDescent="0.25">
      <c r="A10052" t="s">
        <v>11890</v>
      </c>
      <c r="B10052" s="1">
        <v>42088</v>
      </c>
      <c r="C10052" s="1">
        <v>42094</v>
      </c>
      <c r="D10052" t="s">
        <v>21</v>
      </c>
      <c r="E10052" t="s">
        <v>1341</v>
      </c>
      <c r="F10052">
        <v>0</v>
      </c>
      <c r="G10052">
        <v>100000</v>
      </c>
      <c r="H10052">
        <v>0</v>
      </c>
      <c r="I10052">
        <v>0</v>
      </c>
      <c r="J10052">
        <v>0</v>
      </c>
      <c r="K10052">
        <v>0.51400000000000001</v>
      </c>
      <c r="L10052" t="s">
        <v>23</v>
      </c>
      <c r="M10052" s="3">
        <v>51400</v>
      </c>
      <c r="N10052" s="2" t="str">
        <f>VLOOKUP(Tabla1[[#This Row],[nemo]],'Nemos y clasificaciones'!$A$2:$B$5000,2,FALSE)</f>
        <v>ISHARES RUSSELL 1000 VALUE ETF</v>
      </c>
      <c r="O10052" s="3" t="str">
        <f>VLOOKUP(Tabla1[[#This Row],[nemo]],'Nemos y clasificaciones'!$A$1:$C$3000,3,FALSE)</f>
        <v>ETF</v>
      </c>
      <c r="P10052" s="3"/>
      <c r="Q10052" s="3"/>
    </row>
    <row r="10053" spans="1:17" x14ac:dyDescent="0.25">
      <c r="A10053" t="s">
        <v>5209</v>
      </c>
      <c r="B10053" s="1">
        <v>43815</v>
      </c>
      <c r="C10053" s="1">
        <v>43819</v>
      </c>
      <c r="D10053" t="s">
        <v>21</v>
      </c>
      <c r="E10053" t="s">
        <v>1341</v>
      </c>
      <c r="F10053">
        <v>0</v>
      </c>
      <c r="G10053">
        <v>100000</v>
      </c>
      <c r="H10053">
        <v>0</v>
      </c>
      <c r="I10053">
        <v>0</v>
      </c>
      <c r="J10053">
        <v>0</v>
      </c>
      <c r="K10053">
        <v>0.249</v>
      </c>
      <c r="L10053" t="s">
        <v>23</v>
      </c>
      <c r="M10053" s="3">
        <v>24900</v>
      </c>
      <c r="N10053" s="2" t="str">
        <f>VLOOKUP(Tabla1[[#This Row],[nemo]],'Nemos y clasificaciones'!$A$2:$B$5000,2,FALSE)</f>
        <v>ISHARES RUSSELL 1000 VALUE ETF</v>
      </c>
      <c r="O10053" s="3" t="str">
        <f>VLOOKUP(Tabla1[[#This Row],[nemo]],'Nemos y clasificaciones'!$A$1:$C$3000,3,FALSE)</f>
        <v>ETF</v>
      </c>
      <c r="P10053" s="3"/>
      <c r="Q10053" s="3"/>
    </row>
    <row r="10054" spans="1:17" x14ac:dyDescent="0.25">
      <c r="A10054" t="s">
        <v>5210</v>
      </c>
      <c r="B10054" s="1">
        <v>43815</v>
      </c>
      <c r="C10054" s="1">
        <v>43819</v>
      </c>
      <c r="D10054" t="s">
        <v>21</v>
      </c>
      <c r="E10054" t="s">
        <v>1343</v>
      </c>
      <c r="F10054">
        <v>0</v>
      </c>
      <c r="G10054">
        <v>100000</v>
      </c>
      <c r="H10054">
        <v>0</v>
      </c>
      <c r="I10054">
        <v>0</v>
      </c>
      <c r="J10054">
        <v>0</v>
      </c>
      <c r="K10054">
        <v>0.45</v>
      </c>
      <c r="L10054" t="s">
        <v>23</v>
      </c>
      <c r="M10054" s="3">
        <v>45000</v>
      </c>
      <c r="N10054" s="2" t="str">
        <f>VLOOKUP(Tabla1[[#This Row],[nemo]],'Nemos y clasificaciones'!$A$2:$B$5000,2,FALSE)</f>
        <v>ISHARES RUSSELL 1000 GROWTH ETF</v>
      </c>
      <c r="O10054" s="3" t="str">
        <f>VLOOKUP(Tabla1[[#This Row],[nemo]],'Nemos y clasificaciones'!$A$1:$C$3000,3,FALSE)</f>
        <v>ETF</v>
      </c>
      <c r="P10054" s="3"/>
      <c r="Q10054" s="3"/>
    </row>
    <row r="10055" spans="1:17" x14ac:dyDescent="0.25">
      <c r="A10055" t="s">
        <v>6035</v>
      </c>
      <c r="B10055" s="1">
        <v>43633</v>
      </c>
      <c r="C10055" s="1">
        <v>43637</v>
      </c>
      <c r="D10055" t="s">
        <v>21</v>
      </c>
      <c r="E10055" t="s">
        <v>1343</v>
      </c>
      <c r="F10055">
        <v>0</v>
      </c>
      <c r="G10055">
        <v>100000</v>
      </c>
      <c r="H10055">
        <v>0</v>
      </c>
      <c r="I10055">
        <v>0</v>
      </c>
      <c r="J10055">
        <v>0</v>
      </c>
      <c r="K10055">
        <v>0.437</v>
      </c>
      <c r="L10055" t="s">
        <v>23</v>
      </c>
      <c r="M10055" s="3">
        <v>43700</v>
      </c>
      <c r="N10055" s="2" t="str">
        <f>VLOOKUP(Tabla1[[#This Row],[nemo]],'Nemos y clasificaciones'!$A$2:$B$5000,2,FALSE)</f>
        <v>ISHARES RUSSELL 1000 GROWTH ETF</v>
      </c>
      <c r="O10055" s="3" t="str">
        <f>VLOOKUP(Tabla1[[#This Row],[nemo]],'Nemos y clasificaciones'!$A$1:$C$3000,3,FALSE)</f>
        <v>ETF</v>
      </c>
      <c r="P10055" s="3"/>
      <c r="Q10055" s="3"/>
    </row>
    <row r="10056" spans="1:17" x14ac:dyDescent="0.25">
      <c r="A10056" t="s">
        <v>7449</v>
      </c>
      <c r="B10056" s="1">
        <v>43369</v>
      </c>
      <c r="C10056" s="1">
        <v>43375</v>
      </c>
      <c r="D10056" t="s">
        <v>21</v>
      </c>
      <c r="E10056" t="s">
        <v>1343</v>
      </c>
      <c r="F10056">
        <v>0</v>
      </c>
      <c r="G10056">
        <v>100000</v>
      </c>
      <c r="H10056">
        <v>0</v>
      </c>
      <c r="I10056">
        <v>0</v>
      </c>
      <c r="J10056">
        <v>0</v>
      </c>
      <c r="K10056">
        <v>0.436</v>
      </c>
      <c r="L10056" t="s">
        <v>23</v>
      </c>
      <c r="M10056" s="3">
        <v>43600</v>
      </c>
      <c r="N10056" s="2" t="str">
        <f>VLOOKUP(Tabla1[[#This Row],[nemo]],'Nemos y clasificaciones'!$A$2:$B$5000,2,FALSE)</f>
        <v>ISHARES RUSSELL 1000 GROWTH ETF</v>
      </c>
      <c r="O10056" s="3" t="str">
        <f>VLOOKUP(Tabla1[[#This Row],[nemo]],'Nemos y clasificaciones'!$A$1:$C$3000,3,FALSE)</f>
        <v>ETF</v>
      </c>
      <c r="P10056" s="3"/>
      <c r="Q10056" s="3"/>
    </row>
    <row r="10057" spans="1:17" x14ac:dyDescent="0.25">
      <c r="A10057" t="s">
        <v>3421</v>
      </c>
      <c r="B10057" s="1">
        <v>44097</v>
      </c>
      <c r="C10057" s="1">
        <v>44103</v>
      </c>
      <c r="D10057" t="s">
        <v>21</v>
      </c>
      <c r="E10057" t="s">
        <v>1343</v>
      </c>
      <c r="F10057">
        <v>0</v>
      </c>
      <c r="G10057">
        <v>100000</v>
      </c>
      <c r="H10057">
        <v>0</v>
      </c>
      <c r="I10057">
        <v>0</v>
      </c>
      <c r="J10057">
        <v>0</v>
      </c>
      <c r="K10057">
        <v>0.433</v>
      </c>
      <c r="L10057" t="s">
        <v>23</v>
      </c>
      <c r="M10057" s="3">
        <v>43300</v>
      </c>
      <c r="N10057" s="2" t="str">
        <f>VLOOKUP(Tabla1[[#This Row],[nemo]],'Nemos y clasificaciones'!$A$2:$B$5000,2,FALSE)</f>
        <v>ISHARES RUSSELL 1000 GROWTH ETF</v>
      </c>
      <c r="O10057" s="3" t="str">
        <f>VLOOKUP(Tabla1[[#This Row],[nemo]],'Nemos y clasificaciones'!$A$1:$C$3000,3,FALSE)</f>
        <v>ETF</v>
      </c>
      <c r="P10057" s="3"/>
      <c r="Q10057" s="3"/>
    </row>
    <row r="10058" spans="1:17" x14ac:dyDescent="0.25">
      <c r="A10058" t="s">
        <v>5577</v>
      </c>
      <c r="B10058" s="1">
        <v>43732</v>
      </c>
      <c r="C10058" s="1">
        <v>43738</v>
      </c>
      <c r="D10058" t="s">
        <v>21</v>
      </c>
      <c r="E10058" t="s">
        <v>1343</v>
      </c>
      <c r="F10058">
        <v>0</v>
      </c>
      <c r="G10058">
        <v>100000</v>
      </c>
      <c r="H10058">
        <v>0</v>
      </c>
      <c r="I10058">
        <v>0</v>
      </c>
      <c r="J10058">
        <v>0</v>
      </c>
      <c r="K10058">
        <v>0.43</v>
      </c>
      <c r="L10058" t="s">
        <v>23</v>
      </c>
      <c r="M10058" s="3">
        <v>43000</v>
      </c>
      <c r="N10058" s="2" t="str">
        <f>VLOOKUP(Tabla1[[#This Row],[nemo]],'Nemos y clasificaciones'!$A$2:$B$5000,2,FALSE)</f>
        <v>ISHARES RUSSELL 1000 GROWTH ETF</v>
      </c>
      <c r="O10058" s="3" t="str">
        <f>VLOOKUP(Tabla1[[#This Row],[nemo]],'Nemos y clasificaciones'!$A$1:$C$3000,3,FALSE)</f>
        <v>ETF</v>
      </c>
      <c r="P10058" s="3"/>
      <c r="Q10058" s="3"/>
    </row>
    <row r="10059" spans="1:17" x14ac:dyDescent="0.25">
      <c r="A10059" t="s">
        <v>6790</v>
      </c>
      <c r="B10059" s="1">
        <v>43544</v>
      </c>
      <c r="C10059" s="1">
        <v>43550</v>
      </c>
      <c r="D10059" t="s">
        <v>21</v>
      </c>
      <c r="E10059" t="s">
        <v>1343</v>
      </c>
      <c r="F10059">
        <v>0</v>
      </c>
      <c r="G10059">
        <v>100000</v>
      </c>
      <c r="H10059">
        <v>0</v>
      </c>
      <c r="I10059">
        <v>0</v>
      </c>
      <c r="J10059">
        <v>0</v>
      </c>
      <c r="K10059">
        <v>0.42899999999999999</v>
      </c>
      <c r="L10059" t="s">
        <v>23</v>
      </c>
      <c r="M10059" s="3">
        <v>42900</v>
      </c>
      <c r="N10059" s="2" t="str">
        <f>VLOOKUP(Tabla1[[#This Row],[nemo]],'Nemos y clasificaciones'!$A$2:$B$5000,2,FALSE)</f>
        <v>ISHARES RUSSELL 1000 GROWTH ETF</v>
      </c>
      <c r="O10059" s="3" t="str">
        <f>VLOOKUP(Tabla1[[#This Row],[nemo]],'Nemos y clasificaciones'!$A$1:$C$3000,3,FALSE)</f>
        <v>ETF</v>
      </c>
      <c r="P10059" s="3"/>
      <c r="Q10059" s="3"/>
    </row>
    <row r="10060" spans="1:17" x14ac:dyDescent="0.25">
      <c r="A10060" t="s">
        <v>7651</v>
      </c>
      <c r="B10060" s="1">
        <v>43284</v>
      </c>
      <c r="C10060" s="1">
        <v>43291</v>
      </c>
      <c r="D10060" t="s">
        <v>21</v>
      </c>
      <c r="E10060" t="s">
        <v>1343</v>
      </c>
      <c r="F10060">
        <v>0</v>
      </c>
      <c r="G10060">
        <v>100000</v>
      </c>
      <c r="H10060">
        <v>0</v>
      </c>
      <c r="I10060">
        <v>0</v>
      </c>
      <c r="J10060">
        <v>0</v>
      </c>
      <c r="K10060">
        <v>0.42799999999999999</v>
      </c>
      <c r="L10060" t="s">
        <v>23</v>
      </c>
      <c r="M10060" s="3">
        <v>42800</v>
      </c>
      <c r="N10060" s="2" t="str">
        <f>VLOOKUP(Tabla1[[#This Row],[nemo]],'Nemos y clasificaciones'!$A$2:$B$5000,2,FALSE)</f>
        <v>ISHARES RUSSELL 1000 GROWTH ETF</v>
      </c>
      <c r="O10060" s="3" t="str">
        <f>VLOOKUP(Tabla1[[#This Row],[nemo]],'Nemos y clasificaciones'!$A$1:$C$3000,3,FALSE)</f>
        <v>ETF</v>
      </c>
      <c r="P10060" s="3"/>
      <c r="Q10060" s="3"/>
    </row>
    <row r="10061" spans="1:17" x14ac:dyDescent="0.25">
      <c r="A10061" t="s">
        <v>9171</v>
      </c>
      <c r="B10061" s="1">
        <v>42922</v>
      </c>
      <c r="C10061" s="1">
        <v>42928</v>
      </c>
      <c r="D10061" t="s">
        <v>21</v>
      </c>
      <c r="E10061" t="s">
        <v>1343</v>
      </c>
      <c r="F10061">
        <v>0</v>
      </c>
      <c r="G10061">
        <v>100000</v>
      </c>
      <c r="H10061">
        <v>0</v>
      </c>
      <c r="I10061">
        <v>0</v>
      </c>
      <c r="J10061">
        <v>0</v>
      </c>
      <c r="K10061">
        <v>0.42499999999999999</v>
      </c>
      <c r="L10061" t="s">
        <v>23</v>
      </c>
      <c r="M10061" s="3">
        <v>42500</v>
      </c>
      <c r="N10061" s="2" t="str">
        <f>VLOOKUP(Tabla1[[#This Row],[nemo]],'Nemos y clasificaciones'!$A$2:$B$5000,2,FALSE)</f>
        <v>ISHARES RUSSELL 1000 GROWTH ETF</v>
      </c>
      <c r="O10061" s="3" t="str">
        <f>VLOOKUP(Tabla1[[#This Row],[nemo]],'Nemos y clasificaciones'!$A$1:$C$3000,3,FALSE)</f>
        <v>ETF</v>
      </c>
      <c r="P10061" s="3"/>
      <c r="Q10061" s="3"/>
    </row>
    <row r="10062" spans="1:17" x14ac:dyDescent="0.25">
      <c r="A10062" t="s">
        <v>9988</v>
      </c>
      <c r="B10062" s="1">
        <v>42726</v>
      </c>
      <c r="C10062" s="1">
        <v>42733</v>
      </c>
      <c r="D10062" t="s">
        <v>21</v>
      </c>
      <c r="E10062" t="s">
        <v>1343</v>
      </c>
      <c r="F10062">
        <v>0</v>
      </c>
      <c r="G10062">
        <v>100000</v>
      </c>
      <c r="H10062">
        <v>0</v>
      </c>
      <c r="I10062">
        <v>0</v>
      </c>
      <c r="J10062">
        <v>0</v>
      </c>
      <c r="K10062">
        <v>0.42299999999999999</v>
      </c>
      <c r="L10062" t="s">
        <v>23</v>
      </c>
      <c r="M10062" s="3">
        <v>42300</v>
      </c>
      <c r="N10062" s="2" t="str">
        <f>VLOOKUP(Tabla1[[#This Row],[nemo]],'Nemos y clasificaciones'!$A$2:$B$5000,2,FALSE)</f>
        <v>ISHARES RUSSELL 1000 GROWTH ETF</v>
      </c>
      <c r="O10062" s="3" t="str">
        <f>VLOOKUP(Tabla1[[#This Row],[nemo]],'Nemos y clasificaciones'!$A$1:$C$3000,3,FALSE)</f>
        <v>ETF</v>
      </c>
      <c r="P10062" s="3"/>
      <c r="Q10062" s="3"/>
    </row>
    <row r="10063" spans="1:17" x14ac:dyDescent="0.25">
      <c r="A10063" t="s">
        <v>8478</v>
      </c>
      <c r="B10063" s="1">
        <v>43181</v>
      </c>
      <c r="C10063" s="1">
        <v>43187</v>
      </c>
      <c r="D10063" t="s">
        <v>21</v>
      </c>
      <c r="E10063" t="s">
        <v>1343</v>
      </c>
      <c r="F10063">
        <v>0</v>
      </c>
      <c r="G10063">
        <v>100000</v>
      </c>
      <c r="H10063">
        <v>0</v>
      </c>
      <c r="I10063">
        <v>0</v>
      </c>
      <c r="J10063">
        <v>0</v>
      </c>
      <c r="K10063">
        <v>0.40100000000000002</v>
      </c>
      <c r="L10063" t="s">
        <v>23</v>
      </c>
      <c r="M10063" s="3">
        <v>40100</v>
      </c>
      <c r="N10063" s="2" t="str">
        <f>VLOOKUP(Tabla1[[#This Row],[nemo]],'Nemos y clasificaciones'!$A$2:$B$5000,2,FALSE)</f>
        <v>ISHARES RUSSELL 1000 GROWTH ETF</v>
      </c>
      <c r="O10063" s="3" t="str">
        <f>VLOOKUP(Tabla1[[#This Row],[nemo]],'Nemos y clasificaciones'!$A$1:$C$3000,3,FALSE)</f>
        <v>ETF</v>
      </c>
      <c r="P10063" s="3"/>
      <c r="Q10063" s="3"/>
    </row>
    <row r="10064" spans="1:17" x14ac:dyDescent="0.25">
      <c r="A10064" t="s">
        <v>10335</v>
      </c>
      <c r="B10064" s="1">
        <v>42557</v>
      </c>
      <c r="C10064" s="1">
        <v>42563</v>
      </c>
      <c r="D10064" t="s">
        <v>21</v>
      </c>
      <c r="E10064" t="s">
        <v>1343</v>
      </c>
      <c r="F10064">
        <v>0</v>
      </c>
      <c r="G10064">
        <v>100000</v>
      </c>
      <c r="H10064">
        <v>0</v>
      </c>
      <c r="I10064">
        <v>0</v>
      </c>
      <c r="J10064">
        <v>0</v>
      </c>
      <c r="K10064">
        <v>0.39500000000000002</v>
      </c>
      <c r="L10064" t="s">
        <v>23</v>
      </c>
      <c r="M10064" s="3">
        <v>39500</v>
      </c>
      <c r="N10064" s="2" t="str">
        <f>VLOOKUP(Tabla1[[#This Row],[nemo]],'Nemos y clasificaciones'!$A$2:$B$5000,2,FALSE)</f>
        <v>ISHARES RUSSELL 1000 GROWTH ETF</v>
      </c>
      <c r="O10064" s="3" t="str">
        <f>VLOOKUP(Tabla1[[#This Row],[nemo]],'Nemos y clasificaciones'!$A$1:$C$3000,3,FALSE)</f>
        <v>ETF</v>
      </c>
      <c r="P10064" s="3"/>
      <c r="Q10064" s="3"/>
    </row>
    <row r="10065" spans="1:17" x14ac:dyDescent="0.25">
      <c r="A10065" t="s">
        <v>7140</v>
      </c>
      <c r="B10065" s="1">
        <v>42362</v>
      </c>
      <c r="C10065" s="1">
        <v>42369</v>
      </c>
      <c r="D10065" t="s">
        <v>21</v>
      </c>
      <c r="E10065" t="s">
        <v>1343</v>
      </c>
      <c r="F10065">
        <v>0</v>
      </c>
      <c r="G10065">
        <v>100000</v>
      </c>
      <c r="H10065">
        <v>0</v>
      </c>
      <c r="I10065">
        <v>0</v>
      </c>
      <c r="J10065">
        <v>0</v>
      </c>
      <c r="K10065">
        <v>0.38200000000000001</v>
      </c>
      <c r="L10065" t="s">
        <v>23</v>
      </c>
      <c r="M10065" s="3">
        <v>38200</v>
      </c>
      <c r="N10065" s="2" t="str">
        <f>VLOOKUP(Tabla1[[#This Row],[nemo]],'Nemos y clasificaciones'!$A$2:$B$5000,2,FALSE)</f>
        <v>ISHARES RUSSELL 1000 GROWTH ETF</v>
      </c>
      <c r="O10065" s="3" t="str">
        <f>VLOOKUP(Tabla1[[#This Row],[nemo]],'Nemos y clasificaciones'!$A$1:$C$3000,3,FALSE)</f>
        <v>ETF</v>
      </c>
      <c r="P10065" s="3"/>
      <c r="Q10065" s="3"/>
    </row>
    <row r="10066" spans="1:17" x14ac:dyDescent="0.25">
      <c r="A10066" t="s">
        <v>2965</v>
      </c>
      <c r="B10066" s="1">
        <v>44179</v>
      </c>
      <c r="C10066" s="1">
        <v>44183</v>
      </c>
      <c r="D10066" t="s">
        <v>21</v>
      </c>
      <c r="E10066" t="s">
        <v>1343</v>
      </c>
      <c r="F10066">
        <v>0</v>
      </c>
      <c r="G10066">
        <v>100000</v>
      </c>
      <c r="H10066">
        <v>0</v>
      </c>
      <c r="I10066">
        <v>0</v>
      </c>
      <c r="J10066">
        <v>0</v>
      </c>
      <c r="K10066">
        <v>0.374</v>
      </c>
      <c r="L10066" t="s">
        <v>23</v>
      </c>
      <c r="M10066" s="3">
        <v>37400</v>
      </c>
      <c r="N10066" s="2" t="str">
        <f>VLOOKUP(Tabla1[[#This Row],[nemo]],'Nemos y clasificaciones'!$A$2:$B$5000,2,FALSE)</f>
        <v>ISHARES RUSSELL 1000 GROWTH ETF</v>
      </c>
      <c r="O10066" s="3" t="str">
        <f>VLOOKUP(Tabla1[[#This Row],[nemo]],'Nemos y clasificaciones'!$A$1:$C$3000,3,FALSE)</f>
        <v>ETF</v>
      </c>
      <c r="P10066" s="3"/>
      <c r="Q10066" s="3"/>
    </row>
    <row r="10067" spans="1:17" x14ac:dyDescent="0.25">
      <c r="A10067" t="s">
        <v>7150</v>
      </c>
      <c r="B10067" s="1">
        <v>43451</v>
      </c>
      <c r="C10067" s="1">
        <v>43455</v>
      </c>
      <c r="D10067" t="s">
        <v>21</v>
      </c>
      <c r="E10067" t="s">
        <v>1343</v>
      </c>
      <c r="F10067">
        <v>0</v>
      </c>
      <c r="G10067">
        <v>100000</v>
      </c>
      <c r="H10067">
        <v>0</v>
      </c>
      <c r="I10067">
        <v>0</v>
      </c>
      <c r="J10067">
        <v>0</v>
      </c>
      <c r="K10067">
        <v>0.371</v>
      </c>
      <c r="L10067" t="s">
        <v>23</v>
      </c>
      <c r="M10067" s="3">
        <v>37100</v>
      </c>
      <c r="N10067" s="2" t="str">
        <f>VLOOKUP(Tabla1[[#This Row],[nemo]],'Nemos y clasificaciones'!$A$2:$B$5000,2,FALSE)</f>
        <v>ISHARES RUSSELL 1000 GROWTH ETF</v>
      </c>
      <c r="O10067" s="3" t="str">
        <f>VLOOKUP(Tabla1[[#This Row],[nemo]],'Nemos y clasificaciones'!$A$1:$C$3000,3,FALSE)</f>
        <v>ETF</v>
      </c>
      <c r="P10067" s="3"/>
      <c r="Q10067" s="3"/>
    </row>
    <row r="10068" spans="1:17" x14ac:dyDescent="0.25">
      <c r="A10068" t="s">
        <v>12051</v>
      </c>
      <c r="B10068" s="1">
        <v>41997</v>
      </c>
      <c r="C10068" s="1">
        <v>42006</v>
      </c>
      <c r="D10068" t="s">
        <v>21</v>
      </c>
      <c r="E10068" t="s">
        <v>1343</v>
      </c>
      <c r="F10068">
        <v>0</v>
      </c>
      <c r="G10068">
        <v>100000</v>
      </c>
      <c r="H10068">
        <v>0</v>
      </c>
      <c r="I10068">
        <v>0</v>
      </c>
      <c r="J10068">
        <v>0</v>
      </c>
      <c r="K10068">
        <v>0.36699999999999999</v>
      </c>
      <c r="L10068" t="s">
        <v>23</v>
      </c>
      <c r="M10068" s="3">
        <v>36700</v>
      </c>
      <c r="N10068" s="2" t="str">
        <f>VLOOKUP(Tabla1[[#This Row],[nemo]],'Nemos y clasificaciones'!$A$2:$B$5000,2,FALSE)</f>
        <v>ISHARES RUSSELL 1000 GROWTH ETF</v>
      </c>
      <c r="O10068" s="3" t="str">
        <f>VLOOKUP(Tabla1[[#This Row],[nemo]],'Nemos y clasificaciones'!$A$1:$C$3000,3,FALSE)</f>
        <v>ETF</v>
      </c>
      <c r="P10068" s="3"/>
      <c r="Q10068" s="3"/>
    </row>
    <row r="10069" spans="1:17" x14ac:dyDescent="0.25">
      <c r="A10069" t="s">
        <v>9047</v>
      </c>
      <c r="B10069" s="1">
        <v>43004</v>
      </c>
      <c r="C10069" s="1">
        <v>43007</v>
      </c>
      <c r="D10069" t="s">
        <v>21</v>
      </c>
      <c r="E10069" t="s">
        <v>1343</v>
      </c>
      <c r="F10069">
        <v>0</v>
      </c>
      <c r="G10069">
        <v>100000</v>
      </c>
      <c r="H10069">
        <v>0</v>
      </c>
      <c r="I10069">
        <v>0</v>
      </c>
      <c r="J10069">
        <v>0</v>
      </c>
      <c r="K10069">
        <v>0.36499999999999999</v>
      </c>
      <c r="L10069" t="s">
        <v>23</v>
      </c>
      <c r="M10069" s="3">
        <v>36500</v>
      </c>
      <c r="N10069" s="2" t="str">
        <f>VLOOKUP(Tabla1[[#This Row],[nemo]],'Nemos y clasificaciones'!$A$2:$B$5000,2,FALSE)</f>
        <v>ISHARES RUSSELL 1000 GROWTH ETF</v>
      </c>
      <c r="O10069" s="3" t="str">
        <f>VLOOKUP(Tabla1[[#This Row],[nemo]],'Nemos y clasificaciones'!$A$1:$C$3000,3,FALSE)</f>
        <v>ETF</v>
      </c>
      <c r="P10069" s="3"/>
      <c r="Q10069" s="3"/>
    </row>
    <row r="10070" spans="1:17" x14ac:dyDescent="0.25">
      <c r="A10070" t="s">
        <v>10865</v>
      </c>
      <c r="B10070" s="1">
        <v>42452</v>
      </c>
      <c r="C10070" s="1">
        <v>42459</v>
      </c>
      <c r="D10070" t="s">
        <v>21</v>
      </c>
      <c r="E10070" t="s">
        <v>1343</v>
      </c>
      <c r="F10070">
        <v>0</v>
      </c>
      <c r="G10070">
        <v>100000</v>
      </c>
      <c r="H10070">
        <v>0</v>
      </c>
      <c r="I10070">
        <v>0</v>
      </c>
      <c r="J10070">
        <v>0</v>
      </c>
      <c r="K10070">
        <v>0.36499999999999999</v>
      </c>
      <c r="L10070" t="s">
        <v>23</v>
      </c>
      <c r="M10070" s="3">
        <v>36500</v>
      </c>
      <c r="N10070" s="2" t="str">
        <f>VLOOKUP(Tabla1[[#This Row],[nemo]],'Nemos y clasificaciones'!$A$2:$B$5000,2,FALSE)</f>
        <v>ISHARES RUSSELL 1000 GROWTH ETF</v>
      </c>
      <c r="O10070" s="3" t="str">
        <f>VLOOKUP(Tabla1[[#This Row],[nemo]],'Nemos y clasificaciones'!$A$1:$C$3000,3,FALSE)</f>
        <v>ETF</v>
      </c>
      <c r="P10070" s="3"/>
      <c r="Q10070" s="3"/>
    </row>
    <row r="10071" spans="1:17" x14ac:dyDescent="0.25">
      <c r="A10071" t="s">
        <v>3984</v>
      </c>
      <c r="B10071" s="1">
        <v>43997</v>
      </c>
      <c r="C10071" s="1">
        <v>44001</v>
      </c>
      <c r="D10071" t="s">
        <v>21</v>
      </c>
      <c r="E10071" t="s">
        <v>1343</v>
      </c>
      <c r="F10071">
        <v>0</v>
      </c>
      <c r="G10071">
        <v>100000</v>
      </c>
      <c r="H10071">
        <v>0</v>
      </c>
      <c r="I10071">
        <v>0</v>
      </c>
      <c r="J10071">
        <v>0</v>
      </c>
      <c r="K10071">
        <v>0.36199999999999999</v>
      </c>
      <c r="L10071" t="s">
        <v>23</v>
      </c>
      <c r="M10071" s="3">
        <v>36200</v>
      </c>
      <c r="N10071" s="2" t="str">
        <f>VLOOKUP(Tabla1[[#This Row],[nemo]],'Nemos y clasificaciones'!$A$2:$B$5000,2,FALSE)</f>
        <v>ISHARES RUSSELL 1000 GROWTH ETF</v>
      </c>
      <c r="O10071" s="3" t="str">
        <f>VLOOKUP(Tabla1[[#This Row],[nemo]],'Nemos y clasificaciones'!$A$1:$C$3000,3,FALSE)</f>
        <v>ETF</v>
      </c>
      <c r="P10071" s="3"/>
      <c r="Q10071" s="3"/>
    </row>
    <row r="10072" spans="1:17" x14ac:dyDescent="0.25">
      <c r="A10072" t="s">
        <v>8708</v>
      </c>
      <c r="B10072" s="1">
        <v>43090</v>
      </c>
      <c r="C10072" s="1">
        <v>43097</v>
      </c>
      <c r="D10072" t="s">
        <v>21</v>
      </c>
      <c r="E10072" t="s">
        <v>1343</v>
      </c>
      <c r="F10072">
        <v>0</v>
      </c>
      <c r="G10072">
        <v>100000</v>
      </c>
      <c r="H10072">
        <v>0</v>
      </c>
      <c r="I10072">
        <v>0</v>
      </c>
      <c r="J10072">
        <v>0</v>
      </c>
      <c r="K10072">
        <v>0.35699999999999998</v>
      </c>
      <c r="L10072" t="s">
        <v>23</v>
      </c>
      <c r="M10072" s="3">
        <v>35700</v>
      </c>
      <c r="N10072" s="2" t="str">
        <f>VLOOKUP(Tabla1[[#This Row],[nemo]],'Nemos y clasificaciones'!$A$2:$B$5000,2,FALSE)</f>
        <v>ISHARES RUSSELL 1000 GROWTH ETF</v>
      </c>
      <c r="O10072" s="3" t="str">
        <f>VLOOKUP(Tabla1[[#This Row],[nemo]],'Nemos y clasificaciones'!$A$1:$C$3000,3,FALSE)</f>
        <v>ETF</v>
      </c>
      <c r="P10072" s="3"/>
      <c r="Q10072" s="3"/>
    </row>
    <row r="10073" spans="1:17" x14ac:dyDescent="0.25">
      <c r="A10073" t="s">
        <v>2346</v>
      </c>
      <c r="B10073" s="1">
        <v>44280</v>
      </c>
      <c r="C10073" s="1">
        <v>44286</v>
      </c>
      <c r="D10073" t="s">
        <v>21</v>
      </c>
      <c r="E10073" t="s">
        <v>1343</v>
      </c>
      <c r="F10073">
        <v>0</v>
      </c>
      <c r="G10073">
        <v>100000</v>
      </c>
      <c r="H10073">
        <v>0</v>
      </c>
      <c r="I10073">
        <v>0</v>
      </c>
      <c r="J10073">
        <v>0</v>
      </c>
      <c r="K10073">
        <v>0.35199999999999998</v>
      </c>
      <c r="L10073" t="s">
        <v>23</v>
      </c>
      <c r="M10073" s="3">
        <v>35200</v>
      </c>
      <c r="N10073" s="2" t="str">
        <f>VLOOKUP(Tabla1[[#This Row],[nemo]],'Nemos y clasificaciones'!$A$2:$B$5000,2,FALSE)</f>
        <v>ISHARES RUSSELL 1000 GROWTH ETF</v>
      </c>
      <c r="O10073" s="3" t="str">
        <f>VLOOKUP(Tabla1[[#This Row],[nemo]],'Nemos y clasificaciones'!$A$1:$C$3000,3,FALSE)</f>
        <v>ETF</v>
      </c>
      <c r="P10073" s="3"/>
      <c r="Q10073" s="3"/>
    </row>
    <row r="10074" spans="1:17" x14ac:dyDescent="0.25">
      <c r="A10074" t="s">
        <v>11372</v>
      </c>
      <c r="B10074" s="1">
        <v>42187</v>
      </c>
      <c r="C10074" s="1">
        <v>42194</v>
      </c>
      <c r="D10074" t="s">
        <v>21</v>
      </c>
      <c r="E10074" t="s">
        <v>1343</v>
      </c>
      <c r="F10074">
        <v>0</v>
      </c>
      <c r="G10074">
        <v>100000</v>
      </c>
      <c r="H10074">
        <v>0</v>
      </c>
      <c r="I10074">
        <v>0</v>
      </c>
      <c r="J10074">
        <v>0</v>
      </c>
      <c r="K10074">
        <v>0.34799999999999998</v>
      </c>
      <c r="L10074" t="s">
        <v>23</v>
      </c>
      <c r="M10074" s="3">
        <v>34800</v>
      </c>
      <c r="N10074" s="2" t="str">
        <f>VLOOKUP(Tabla1[[#This Row],[nemo]],'Nemos y clasificaciones'!$A$2:$B$5000,2,FALSE)</f>
        <v>ISHARES RUSSELL 1000 GROWTH ETF</v>
      </c>
      <c r="O10074" s="3" t="str">
        <f>VLOOKUP(Tabla1[[#This Row],[nemo]],'Nemos y clasificaciones'!$A$1:$C$3000,3,FALSE)</f>
        <v>ETF</v>
      </c>
      <c r="P10074" s="3"/>
      <c r="Q10074" s="3"/>
    </row>
    <row r="10075" spans="1:17" x14ac:dyDescent="0.25">
      <c r="A10075" t="s">
        <v>9840</v>
      </c>
      <c r="B10075" s="1">
        <v>42818</v>
      </c>
      <c r="C10075" s="1">
        <v>42824</v>
      </c>
      <c r="D10075" t="s">
        <v>21</v>
      </c>
      <c r="E10075" t="s">
        <v>1343</v>
      </c>
      <c r="F10075">
        <v>0</v>
      </c>
      <c r="G10075">
        <v>100000</v>
      </c>
      <c r="H10075">
        <v>0</v>
      </c>
      <c r="I10075">
        <v>0</v>
      </c>
      <c r="J10075">
        <v>0</v>
      </c>
      <c r="K10075">
        <v>0.33100000000000002</v>
      </c>
      <c r="L10075" t="s">
        <v>23</v>
      </c>
      <c r="M10075" s="3">
        <v>33100</v>
      </c>
      <c r="N10075" s="2" t="str">
        <f>VLOOKUP(Tabla1[[#This Row],[nemo]],'Nemos y clasificaciones'!$A$2:$B$5000,2,FALSE)</f>
        <v>ISHARES RUSSELL 1000 GROWTH ETF</v>
      </c>
      <c r="O10075" s="3" t="str">
        <f>VLOOKUP(Tabla1[[#This Row],[nemo]],'Nemos y clasificaciones'!$A$1:$C$3000,3,FALSE)</f>
        <v>ETF</v>
      </c>
      <c r="P10075" s="3"/>
      <c r="Q10075" s="3"/>
    </row>
    <row r="10076" spans="1:17" x14ac:dyDescent="0.25">
      <c r="A10076" t="s">
        <v>11889</v>
      </c>
      <c r="B10076" s="1">
        <v>42088</v>
      </c>
      <c r="C10076" s="1">
        <v>42094</v>
      </c>
      <c r="D10076" t="s">
        <v>21</v>
      </c>
      <c r="E10076" t="s">
        <v>1343</v>
      </c>
      <c r="F10076">
        <v>0</v>
      </c>
      <c r="G10076">
        <v>100000</v>
      </c>
      <c r="H10076">
        <v>0</v>
      </c>
      <c r="I10076">
        <v>0</v>
      </c>
      <c r="J10076">
        <v>0</v>
      </c>
      <c r="K10076">
        <v>0.32400000000000001</v>
      </c>
      <c r="L10076" t="s">
        <v>23</v>
      </c>
      <c r="M10076" s="3">
        <v>32400</v>
      </c>
      <c r="N10076" s="2" t="str">
        <f>VLOOKUP(Tabla1[[#This Row],[nemo]],'Nemos y clasificaciones'!$A$2:$B$5000,2,FALSE)</f>
        <v>ISHARES RUSSELL 1000 GROWTH ETF</v>
      </c>
      <c r="O10076" s="3" t="str">
        <f>VLOOKUP(Tabla1[[#This Row],[nemo]],'Nemos y clasificaciones'!$A$1:$C$3000,3,FALSE)</f>
        <v>ETF</v>
      </c>
      <c r="P10076" s="3"/>
      <c r="Q10076" s="3"/>
    </row>
    <row r="10077" spans="1:17" x14ac:dyDescent="0.25">
      <c r="A10077" t="s">
        <v>10237</v>
      </c>
      <c r="B10077" s="1">
        <v>42639</v>
      </c>
      <c r="C10077" s="1">
        <v>42643</v>
      </c>
      <c r="D10077" t="s">
        <v>21</v>
      </c>
      <c r="E10077" t="s">
        <v>1343</v>
      </c>
      <c r="F10077">
        <v>0</v>
      </c>
      <c r="G10077">
        <v>100000</v>
      </c>
      <c r="H10077">
        <v>0</v>
      </c>
      <c r="I10077">
        <v>0</v>
      </c>
      <c r="J10077">
        <v>0</v>
      </c>
      <c r="K10077">
        <v>0.32</v>
      </c>
      <c r="L10077" t="s">
        <v>23</v>
      </c>
      <c r="M10077" s="3">
        <v>32000</v>
      </c>
      <c r="N10077" s="2" t="str">
        <f>VLOOKUP(Tabla1[[#This Row],[nemo]],'Nemos y clasificaciones'!$A$2:$B$5000,2,FALSE)</f>
        <v>ISHARES RUSSELL 1000 GROWTH ETF</v>
      </c>
      <c r="O10077" s="3" t="str">
        <f>VLOOKUP(Tabla1[[#This Row],[nemo]],'Nemos y clasificaciones'!$A$1:$C$3000,3,FALSE)</f>
        <v>ETF</v>
      </c>
      <c r="P10077" s="3"/>
      <c r="Q10077" s="3"/>
    </row>
    <row r="10078" spans="1:17" x14ac:dyDescent="0.25">
      <c r="A10078" t="s">
        <v>11252</v>
      </c>
      <c r="B10078" s="1">
        <v>42272</v>
      </c>
      <c r="C10078" s="1">
        <v>42278</v>
      </c>
      <c r="D10078" t="s">
        <v>21</v>
      </c>
      <c r="E10078" t="s">
        <v>1343</v>
      </c>
      <c r="F10078">
        <v>0</v>
      </c>
      <c r="G10078">
        <v>100000</v>
      </c>
      <c r="H10078">
        <v>0</v>
      </c>
      <c r="I10078">
        <v>0</v>
      </c>
      <c r="J10078">
        <v>0</v>
      </c>
      <c r="K10078">
        <v>0.309</v>
      </c>
      <c r="L10078" t="s">
        <v>23</v>
      </c>
      <c r="M10078" s="3">
        <v>30900</v>
      </c>
      <c r="N10078" s="2" t="str">
        <f>VLOOKUP(Tabla1[[#This Row],[nemo]],'Nemos y clasificaciones'!$A$2:$B$5000,2,FALSE)</f>
        <v>ISHARES RUSSELL 1000 GROWTH ETF</v>
      </c>
      <c r="O10078" s="3" t="str">
        <f>VLOOKUP(Tabla1[[#This Row],[nemo]],'Nemos y clasificaciones'!$A$1:$C$3000,3,FALSE)</f>
        <v>ETF</v>
      </c>
      <c r="P10078" s="3"/>
      <c r="Q10078" s="3"/>
    </row>
    <row r="10079" spans="1:17" x14ac:dyDescent="0.25">
      <c r="A10079" t="s">
        <v>1342</v>
      </c>
      <c r="B10079" s="1">
        <v>44357</v>
      </c>
      <c r="C10079" s="1">
        <v>44363</v>
      </c>
      <c r="D10079" t="s">
        <v>21</v>
      </c>
      <c r="E10079" t="s">
        <v>1343</v>
      </c>
      <c r="F10079">
        <v>0</v>
      </c>
      <c r="G10079">
        <v>100000</v>
      </c>
      <c r="H10079">
        <v>0</v>
      </c>
      <c r="I10079">
        <v>0</v>
      </c>
      <c r="J10079">
        <v>0</v>
      </c>
      <c r="K10079">
        <v>0.30199999999999999</v>
      </c>
      <c r="L10079" t="s">
        <v>23</v>
      </c>
      <c r="M10079" s="3">
        <v>30200</v>
      </c>
      <c r="N10079" s="2" t="str">
        <f>VLOOKUP(Tabla1[[#This Row],[nemo]],'Nemos y clasificaciones'!$A$2:$B$5000,2,FALSE)</f>
        <v>ISHARES RUSSELL 1000 GROWTH ETF</v>
      </c>
      <c r="O10079" s="3" t="str">
        <f>VLOOKUP(Tabla1[[#This Row],[nemo]],'Nemos y clasificaciones'!$A$1:$C$3000,3,FALSE)</f>
        <v>ETF</v>
      </c>
      <c r="P10079" s="3"/>
      <c r="Q10079" s="3"/>
    </row>
    <row r="10080" spans="1:17" x14ac:dyDescent="0.25">
      <c r="A10080" t="s">
        <v>6997</v>
      </c>
      <c r="B10080" s="1">
        <v>43462</v>
      </c>
      <c r="C10080" s="1">
        <v>43469</v>
      </c>
      <c r="D10080" t="s">
        <v>21</v>
      </c>
      <c r="E10080" t="s">
        <v>1343</v>
      </c>
      <c r="F10080">
        <v>0</v>
      </c>
      <c r="G10080">
        <v>100000</v>
      </c>
      <c r="H10080">
        <v>0</v>
      </c>
      <c r="I10080">
        <v>0</v>
      </c>
      <c r="J10080">
        <v>0</v>
      </c>
      <c r="K10080">
        <v>2.5000000000000001E-2</v>
      </c>
      <c r="L10080" t="s">
        <v>23</v>
      </c>
      <c r="M10080" s="4">
        <v>2500</v>
      </c>
      <c r="N10080" s="2" t="str">
        <f>VLOOKUP(Tabla1[[#This Row],[nemo]],'Nemos y clasificaciones'!$A$2:$B$5000,2,FALSE)</f>
        <v>ISHARES RUSSELL 1000 GROWTH ETF</v>
      </c>
      <c r="O10080" s="4" t="str">
        <f>VLOOKUP(Tabla1[[#This Row],[nemo]],'Nemos y clasificaciones'!$A$1:$C$3000,3,FALSE)</f>
        <v>ETF</v>
      </c>
      <c r="P10080" s="4"/>
      <c r="Q10080" s="4"/>
    </row>
    <row r="10081" spans="1:17" x14ac:dyDescent="0.25">
      <c r="A10081" t="s">
        <v>523</v>
      </c>
      <c r="B10081" s="1">
        <v>44391</v>
      </c>
      <c r="C10081" s="1">
        <v>44424</v>
      </c>
      <c r="D10081" t="s">
        <v>21</v>
      </c>
      <c r="E10081" t="s">
        <v>524</v>
      </c>
      <c r="F10081">
        <v>0</v>
      </c>
      <c r="G10081">
        <v>100000</v>
      </c>
      <c r="H10081">
        <v>0</v>
      </c>
      <c r="I10081">
        <v>0</v>
      </c>
      <c r="J10081">
        <v>0</v>
      </c>
      <c r="K10081">
        <v>0.45</v>
      </c>
      <c r="L10081" t="s">
        <v>23</v>
      </c>
      <c r="M10081" s="3">
        <v>45000</v>
      </c>
      <c r="N10081" s="2" t="str">
        <f>VLOOKUP(Tabla1[[#This Row],[nemo]],'Nemos y clasificaciones'!$A$2:$B$5000,2,FALSE)</f>
        <v>Abbott Laboratories</v>
      </c>
      <c r="O10081" s="3" t="str">
        <f>VLOOKUP(Tabla1[[#This Row],[nemo]],'Nemos y clasificaciones'!$A$1:$C$3000,3,FALSE)</f>
        <v>Servicios de salud</v>
      </c>
      <c r="P10081" s="3"/>
      <c r="Q10081" s="3"/>
    </row>
    <row r="10082" spans="1:17" x14ac:dyDescent="0.25">
      <c r="A10082" t="s">
        <v>1876</v>
      </c>
      <c r="B10082" s="1">
        <v>44300</v>
      </c>
      <c r="C10082" s="1">
        <v>44333</v>
      </c>
      <c r="D10082" t="s">
        <v>21</v>
      </c>
      <c r="E10082" t="s">
        <v>524</v>
      </c>
      <c r="F10082">
        <v>0</v>
      </c>
      <c r="G10082">
        <v>100000</v>
      </c>
      <c r="H10082">
        <v>0</v>
      </c>
      <c r="I10082">
        <v>0</v>
      </c>
      <c r="J10082">
        <v>0</v>
      </c>
      <c r="K10082">
        <v>0.45</v>
      </c>
      <c r="L10082" t="s">
        <v>23</v>
      </c>
      <c r="M10082" s="3">
        <v>45000</v>
      </c>
      <c r="N10082" s="2" t="str">
        <f>VLOOKUP(Tabla1[[#This Row],[nemo]],'Nemos y clasificaciones'!$A$2:$B$5000,2,FALSE)</f>
        <v>Abbott Laboratories</v>
      </c>
      <c r="O10082" s="3" t="str">
        <f>VLOOKUP(Tabla1[[#This Row],[nemo]],'Nemos y clasificaciones'!$A$1:$C$3000,3,FALSE)</f>
        <v>Servicios de salud</v>
      </c>
      <c r="P10082" s="3"/>
      <c r="Q10082" s="3"/>
    </row>
    <row r="10083" spans="1:17" x14ac:dyDescent="0.25">
      <c r="A10083" t="s">
        <v>523</v>
      </c>
      <c r="B10083" s="1">
        <v>44210</v>
      </c>
      <c r="C10083" s="1">
        <v>44243</v>
      </c>
      <c r="D10083" t="s">
        <v>21</v>
      </c>
      <c r="E10083" t="s">
        <v>524</v>
      </c>
      <c r="F10083">
        <v>0</v>
      </c>
      <c r="G10083">
        <v>100000</v>
      </c>
      <c r="H10083">
        <v>0</v>
      </c>
      <c r="I10083">
        <v>0</v>
      </c>
      <c r="J10083">
        <v>0</v>
      </c>
      <c r="K10083">
        <v>0.45</v>
      </c>
      <c r="L10083" t="s">
        <v>23</v>
      </c>
      <c r="M10083" s="3">
        <v>45000</v>
      </c>
      <c r="N10083" s="2" t="str">
        <f>VLOOKUP(Tabla1[[#This Row],[nemo]],'Nemos y clasificaciones'!$A$2:$B$5000,2,FALSE)</f>
        <v>Abbott Laboratories</v>
      </c>
      <c r="O10083" s="3" t="str">
        <f>VLOOKUP(Tabla1[[#This Row],[nemo]],'Nemos y clasificaciones'!$A$1:$C$3000,3,FALSE)</f>
        <v>Servicios de salud</v>
      </c>
      <c r="P10083" s="3"/>
      <c r="Q10083" s="3"/>
    </row>
    <row r="10084" spans="1:17" x14ac:dyDescent="0.25">
      <c r="A10084" t="s">
        <v>10334</v>
      </c>
      <c r="B10084" s="1">
        <v>42557</v>
      </c>
      <c r="C10084" s="1">
        <v>42563</v>
      </c>
      <c r="D10084" t="s">
        <v>21</v>
      </c>
      <c r="E10084" t="s">
        <v>1345</v>
      </c>
      <c r="F10084">
        <v>0</v>
      </c>
      <c r="G10084">
        <v>100000</v>
      </c>
      <c r="H10084">
        <v>0</v>
      </c>
      <c r="I10084">
        <v>0</v>
      </c>
      <c r="J10084">
        <v>0</v>
      </c>
      <c r="K10084">
        <v>0.621</v>
      </c>
      <c r="L10084" t="s">
        <v>23</v>
      </c>
      <c r="M10084" s="3">
        <v>62100</v>
      </c>
      <c r="N10084" s="2" t="str">
        <f>VLOOKUP(Tabla1[[#This Row],[nemo]],'Nemos y clasificaciones'!$A$2:$B$5000,2,FALSE)</f>
        <v>ISHARES RUSSELL 2000 ETF</v>
      </c>
      <c r="O10084" s="3" t="str">
        <f>VLOOKUP(Tabla1[[#This Row],[nemo]],'Nemos y clasificaciones'!$A$1:$C$3000,3,FALSE)</f>
        <v>ETF</v>
      </c>
      <c r="P10084" s="3"/>
      <c r="Q10084" s="3"/>
    </row>
    <row r="10085" spans="1:17" x14ac:dyDescent="0.25">
      <c r="A10085" t="s">
        <v>9175</v>
      </c>
      <c r="B10085" s="1">
        <v>42922</v>
      </c>
      <c r="C10085" s="1">
        <v>42928</v>
      </c>
      <c r="D10085" t="s">
        <v>21</v>
      </c>
      <c r="E10085" t="s">
        <v>1345</v>
      </c>
      <c r="F10085">
        <v>0</v>
      </c>
      <c r="G10085">
        <v>100000</v>
      </c>
      <c r="H10085">
        <v>0</v>
      </c>
      <c r="I10085">
        <v>0</v>
      </c>
      <c r="J10085">
        <v>0</v>
      </c>
      <c r="K10085">
        <v>0.60899999999999999</v>
      </c>
      <c r="L10085" t="s">
        <v>23</v>
      </c>
      <c r="M10085" s="3">
        <v>60900</v>
      </c>
      <c r="N10085" s="2" t="str">
        <f>VLOOKUP(Tabla1[[#This Row],[nemo]],'Nemos y clasificaciones'!$A$2:$B$5000,2,FALSE)</f>
        <v>ISHARES RUSSELL 2000 ETF</v>
      </c>
      <c r="O10085" s="3" t="str">
        <f>VLOOKUP(Tabla1[[#This Row],[nemo]],'Nemos y clasificaciones'!$A$1:$C$3000,3,FALSE)</f>
        <v>ETF</v>
      </c>
      <c r="P10085" s="3"/>
      <c r="Q10085" s="3"/>
    </row>
    <row r="10086" spans="1:17" x14ac:dyDescent="0.25">
      <c r="A10086" t="s">
        <v>5211</v>
      </c>
      <c r="B10086" s="1">
        <v>43815</v>
      </c>
      <c r="C10086" s="1">
        <v>43819</v>
      </c>
      <c r="D10086" t="s">
        <v>21</v>
      </c>
      <c r="E10086" t="s">
        <v>1345</v>
      </c>
      <c r="F10086">
        <v>0</v>
      </c>
      <c r="G10086">
        <v>100000</v>
      </c>
      <c r="H10086">
        <v>0</v>
      </c>
      <c r="I10086">
        <v>0</v>
      </c>
      <c r="J10086">
        <v>0</v>
      </c>
      <c r="K10086">
        <v>0.59699999999999998</v>
      </c>
      <c r="L10086" t="s">
        <v>23</v>
      </c>
      <c r="M10086" s="3">
        <v>59700</v>
      </c>
      <c r="N10086" s="2" t="str">
        <f>VLOOKUP(Tabla1[[#This Row],[nemo]],'Nemos y clasificaciones'!$A$2:$B$5000,2,FALSE)</f>
        <v>ISHARES RUSSELL 2000 ETF</v>
      </c>
      <c r="O10086" s="3" t="str">
        <f>VLOOKUP(Tabla1[[#This Row],[nemo]],'Nemos y clasificaciones'!$A$1:$C$3000,3,FALSE)</f>
        <v>ETF</v>
      </c>
      <c r="P10086" s="3"/>
      <c r="Q10086" s="3"/>
    </row>
    <row r="10087" spans="1:17" x14ac:dyDescent="0.25">
      <c r="A10087" t="s">
        <v>7655</v>
      </c>
      <c r="B10087" s="1">
        <v>43284</v>
      </c>
      <c r="C10087" s="1">
        <v>43291</v>
      </c>
      <c r="D10087" t="s">
        <v>21</v>
      </c>
      <c r="E10087" t="s">
        <v>1345</v>
      </c>
      <c r="F10087">
        <v>0</v>
      </c>
      <c r="G10087">
        <v>100000</v>
      </c>
      <c r="H10087">
        <v>0</v>
      </c>
      <c r="I10087">
        <v>0</v>
      </c>
      <c r="J10087">
        <v>0</v>
      </c>
      <c r="K10087">
        <v>0.59499999999999997</v>
      </c>
      <c r="L10087" t="s">
        <v>23</v>
      </c>
      <c r="M10087" s="3">
        <v>59500</v>
      </c>
      <c r="N10087" s="2" t="str">
        <f>VLOOKUP(Tabla1[[#This Row],[nemo]],'Nemos y clasificaciones'!$A$2:$B$5000,2,FALSE)</f>
        <v>ISHARES RUSSELL 2000 ETF</v>
      </c>
      <c r="O10087" s="3" t="str">
        <f>VLOOKUP(Tabla1[[#This Row],[nemo]],'Nemos y clasificaciones'!$A$1:$C$3000,3,FALSE)</f>
        <v>ETF</v>
      </c>
      <c r="P10087" s="3"/>
      <c r="Q10087" s="3"/>
    </row>
    <row r="10088" spans="1:17" x14ac:dyDescent="0.25">
      <c r="A10088" t="s">
        <v>2959</v>
      </c>
      <c r="B10088" s="1">
        <v>44179</v>
      </c>
      <c r="C10088" s="1">
        <v>44183</v>
      </c>
      <c r="D10088" t="s">
        <v>21</v>
      </c>
      <c r="E10088" t="s">
        <v>1345</v>
      </c>
      <c r="F10088">
        <v>0</v>
      </c>
      <c r="G10088">
        <v>100000</v>
      </c>
      <c r="H10088">
        <v>0</v>
      </c>
      <c r="I10088">
        <v>0</v>
      </c>
      <c r="J10088">
        <v>0</v>
      </c>
      <c r="K10088">
        <v>0.59199999999999997</v>
      </c>
      <c r="L10088" t="s">
        <v>23</v>
      </c>
      <c r="M10088" s="3">
        <v>59200</v>
      </c>
      <c r="N10088" s="2" t="str">
        <f>VLOOKUP(Tabla1[[#This Row],[nemo]],'Nemos y clasificaciones'!$A$2:$B$5000,2,FALSE)</f>
        <v>ISHARES RUSSELL 2000 ETF</v>
      </c>
      <c r="O10088" s="3" t="str">
        <f>VLOOKUP(Tabla1[[#This Row],[nemo]],'Nemos y clasificaciones'!$A$1:$C$3000,3,FALSE)</f>
        <v>ETF</v>
      </c>
      <c r="P10088" s="3"/>
      <c r="Q10088" s="3"/>
    </row>
    <row r="10089" spans="1:17" x14ac:dyDescent="0.25">
      <c r="A10089" t="s">
        <v>8712</v>
      </c>
      <c r="B10089" s="1">
        <v>43090</v>
      </c>
      <c r="C10089" s="1">
        <v>43097</v>
      </c>
      <c r="D10089" t="s">
        <v>21</v>
      </c>
      <c r="E10089" t="s">
        <v>1345</v>
      </c>
      <c r="F10089">
        <v>0</v>
      </c>
      <c r="G10089">
        <v>100000</v>
      </c>
      <c r="H10089">
        <v>0</v>
      </c>
      <c r="I10089">
        <v>0</v>
      </c>
      <c r="J10089">
        <v>0</v>
      </c>
      <c r="K10089">
        <v>0.57899999999999996</v>
      </c>
      <c r="L10089" t="s">
        <v>23</v>
      </c>
      <c r="M10089" s="3">
        <v>57900</v>
      </c>
      <c r="N10089" s="2" t="str">
        <f>VLOOKUP(Tabla1[[#This Row],[nemo]],'Nemos y clasificaciones'!$A$2:$B$5000,2,FALSE)</f>
        <v>ISHARES RUSSELL 2000 ETF</v>
      </c>
      <c r="O10089" s="3" t="str">
        <f>VLOOKUP(Tabla1[[#This Row],[nemo]],'Nemos y clasificaciones'!$A$1:$C$3000,3,FALSE)</f>
        <v>ETF</v>
      </c>
      <c r="P10089" s="3"/>
      <c r="Q10089" s="3"/>
    </row>
    <row r="10090" spans="1:17" x14ac:dyDescent="0.25">
      <c r="A10090" t="s">
        <v>3420</v>
      </c>
      <c r="B10090" s="1">
        <v>44097</v>
      </c>
      <c r="C10090" s="1">
        <v>44103</v>
      </c>
      <c r="D10090" t="s">
        <v>21</v>
      </c>
      <c r="E10090" t="s">
        <v>1345</v>
      </c>
      <c r="F10090">
        <v>0</v>
      </c>
      <c r="G10090">
        <v>100000</v>
      </c>
      <c r="H10090">
        <v>0</v>
      </c>
      <c r="I10090">
        <v>0</v>
      </c>
      <c r="J10090">
        <v>0</v>
      </c>
      <c r="K10090">
        <v>0.56599999999999995</v>
      </c>
      <c r="L10090" t="s">
        <v>23</v>
      </c>
      <c r="M10090" s="3">
        <v>56600</v>
      </c>
      <c r="N10090" s="2" t="str">
        <f>VLOOKUP(Tabla1[[#This Row],[nemo]],'Nemos y clasificaciones'!$A$2:$B$5000,2,FALSE)</f>
        <v>ISHARES RUSSELL 2000 ETF</v>
      </c>
      <c r="O10090" s="3" t="str">
        <f>VLOOKUP(Tabla1[[#This Row],[nemo]],'Nemos y clasificaciones'!$A$1:$C$3000,3,FALSE)</f>
        <v>ETF</v>
      </c>
      <c r="P10090" s="3"/>
      <c r="Q10090" s="3"/>
    </row>
    <row r="10091" spans="1:17" x14ac:dyDescent="0.25">
      <c r="A10091" t="s">
        <v>9987</v>
      </c>
      <c r="B10091" s="1">
        <v>42726</v>
      </c>
      <c r="C10091" s="1">
        <v>42733</v>
      </c>
      <c r="D10091" t="s">
        <v>21</v>
      </c>
      <c r="E10091" t="s">
        <v>1345</v>
      </c>
      <c r="F10091">
        <v>0</v>
      </c>
      <c r="G10091">
        <v>100000</v>
      </c>
      <c r="H10091">
        <v>0</v>
      </c>
      <c r="I10091">
        <v>0</v>
      </c>
      <c r="J10091">
        <v>0</v>
      </c>
      <c r="K10091">
        <v>0.56299999999999994</v>
      </c>
      <c r="L10091" t="s">
        <v>23</v>
      </c>
      <c r="M10091" s="3">
        <v>56300</v>
      </c>
      <c r="N10091" s="2" t="str">
        <f>VLOOKUP(Tabla1[[#This Row],[nemo]],'Nemos y clasificaciones'!$A$2:$B$5000,2,FALSE)</f>
        <v>ISHARES RUSSELL 2000 ETF</v>
      </c>
      <c r="O10091" s="3" t="str">
        <f>VLOOKUP(Tabla1[[#This Row],[nemo]],'Nemos y clasificaciones'!$A$1:$C$3000,3,FALSE)</f>
        <v>ETF</v>
      </c>
      <c r="P10091" s="3"/>
      <c r="Q10091" s="3"/>
    </row>
    <row r="10092" spans="1:17" x14ac:dyDescent="0.25">
      <c r="A10092" t="s">
        <v>5576</v>
      </c>
      <c r="B10092" s="1">
        <v>43732</v>
      </c>
      <c r="C10092" s="1">
        <v>43738</v>
      </c>
      <c r="D10092" t="s">
        <v>21</v>
      </c>
      <c r="E10092" t="s">
        <v>1345</v>
      </c>
      <c r="F10092">
        <v>0</v>
      </c>
      <c r="G10092">
        <v>100000</v>
      </c>
      <c r="H10092">
        <v>0</v>
      </c>
      <c r="I10092">
        <v>0</v>
      </c>
      <c r="J10092">
        <v>0</v>
      </c>
      <c r="K10092">
        <v>0.54400000000000004</v>
      </c>
      <c r="L10092" t="s">
        <v>23</v>
      </c>
      <c r="M10092" s="3">
        <v>54400</v>
      </c>
      <c r="N10092" s="2" t="str">
        <f>VLOOKUP(Tabla1[[#This Row],[nemo]],'Nemos y clasificaciones'!$A$2:$B$5000,2,FALSE)</f>
        <v>ISHARES RUSSELL 2000 ETF</v>
      </c>
      <c r="O10092" s="3" t="str">
        <f>VLOOKUP(Tabla1[[#This Row],[nemo]],'Nemos y clasificaciones'!$A$1:$C$3000,3,FALSE)</f>
        <v>ETF</v>
      </c>
      <c r="P10092" s="3"/>
      <c r="Q10092" s="3"/>
    </row>
    <row r="10093" spans="1:17" x14ac:dyDescent="0.25">
      <c r="A10093" t="s">
        <v>6029</v>
      </c>
      <c r="B10093" s="1">
        <v>43633</v>
      </c>
      <c r="C10093" s="1">
        <v>43637</v>
      </c>
      <c r="D10093" t="s">
        <v>21</v>
      </c>
      <c r="E10093" t="s">
        <v>1345</v>
      </c>
      <c r="F10093">
        <v>0</v>
      </c>
      <c r="G10093">
        <v>100000</v>
      </c>
      <c r="H10093">
        <v>0</v>
      </c>
      <c r="I10093">
        <v>0</v>
      </c>
      <c r="J10093">
        <v>0</v>
      </c>
      <c r="K10093">
        <v>0.53300000000000003</v>
      </c>
      <c r="L10093" t="s">
        <v>23</v>
      </c>
      <c r="M10093" s="3">
        <v>53300</v>
      </c>
      <c r="N10093" s="2" t="str">
        <f>VLOOKUP(Tabla1[[#This Row],[nemo]],'Nemos y clasificaciones'!$A$2:$B$5000,2,FALSE)</f>
        <v>ISHARES RUSSELL 2000 ETF</v>
      </c>
      <c r="O10093" s="3" t="str">
        <f>VLOOKUP(Tabla1[[#This Row],[nemo]],'Nemos y clasificaciones'!$A$1:$C$3000,3,FALSE)</f>
        <v>ETF</v>
      </c>
      <c r="P10093" s="3"/>
      <c r="Q10093" s="3"/>
    </row>
    <row r="10094" spans="1:17" x14ac:dyDescent="0.25">
      <c r="A10094" t="s">
        <v>11370</v>
      </c>
      <c r="B10094" s="1">
        <v>42187</v>
      </c>
      <c r="C10094" s="1">
        <v>42194</v>
      </c>
      <c r="D10094" t="s">
        <v>21</v>
      </c>
      <c r="E10094" t="s">
        <v>1345</v>
      </c>
      <c r="F10094">
        <v>0</v>
      </c>
      <c r="G10094">
        <v>100000</v>
      </c>
      <c r="H10094">
        <v>0</v>
      </c>
      <c r="I10094">
        <v>0</v>
      </c>
      <c r="J10094">
        <v>0</v>
      </c>
      <c r="K10094">
        <v>0.52900000000000003</v>
      </c>
      <c r="L10094" t="s">
        <v>23</v>
      </c>
      <c r="M10094" s="3">
        <v>52900</v>
      </c>
      <c r="N10094" s="2" t="str">
        <f>VLOOKUP(Tabla1[[#This Row],[nemo]],'Nemos y clasificaciones'!$A$2:$B$5000,2,FALSE)</f>
        <v>ISHARES RUSSELL 2000 ETF</v>
      </c>
      <c r="O10094" s="3" t="str">
        <f>VLOOKUP(Tabla1[[#This Row],[nemo]],'Nemos y clasificaciones'!$A$1:$C$3000,3,FALSE)</f>
        <v>ETF</v>
      </c>
      <c r="P10094" s="3"/>
      <c r="Q10094" s="3"/>
    </row>
    <row r="10095" spans="1:17" x14ac:dyDescent="0.25">
      <c r="A10095" t="s">
        <v>10990</v>
      </c>
      <c r="B10095" s="1">
        <v>42362</v>
      </c>
      <c r="C10095" s="1">
        <v>42369</v>
      </c>
      <c r="D10095" t="s">
        <v>21</v>
      </c>
      <c r="E10095" t="s">
        <v>1345</v>
      </c>
      <c r="F10095">
        <v>0</v>
      </c>
      <c r="G10095">
        <v>100000</v>
      </c>
      <c r="H10095">
        <v>0</v>
      </c>
      <c r="I10095">
        <v>0</v>
      </c>
      <c r="J10095">
        <v>0</v>
      </c>
      <c r="K10095">
        <v>0.496</v>
      </c>
      <c r="L10095" t="s">
        <v>23</v>
      </c>
      <c r="M10095" s="3">
        <v>49600</v>
      </c>
      <c r="N10095" s="2" t="str">
        <f>VLOOKUP(Tabla1[[#This Row],[nemo]],'Nemos y clasificaciones'!$A$2:$B$5000,2,FALSE)</f>
        <v>ISHARES RUSSELL 2000 ETF</v>
      </c>
      <c r="O10095" s="3" t="str">
        <f>VLOOKUP(Tabla1[[#This Row],[nemo]],'Nemos y clasificaciones'!$A$1:$C$3000,3,FALSE)</f>
        <v>ETF</v>
      </c>
      <c r="P10095" s="3"/>
      <c r="Q10095" s="3"/>
    </row>
    <row r="10096" spans="1:17" x14ac:dyDescent="0.25">
      <c r="A10096" t="s">
        <v>7155</v>
      </c>
      <c r="B10096" s="1">
        <v>43451</v>
      </c>
      <c r="C10096" s="1">
        <v>43455</v>
      </c>
      <c r="D10096" t="s">
        <v>21</v>
      </c>
      <c r="E10096" t="s">
        <v>1345</v>
      </c>
      <c r="F10096">
        <v>0</v>
      </c>
      <c r="G10096">
        <v>100000</v>
      </c>
      <c r="H10096">
        <v>0</v>
      </c>
      <c r="I10096">
        <v>0</v>
      </c>
      <c r="J10096">
        <v>0</v>
      </c>
      <c r="K10096">
        <v>0.46899999999999997</v>
      </c>
      <c r="L10096" t="s">
        <v>23</v>
      </c>
      <c r="M10096" s="3">
        <v>46900</v>
      </c>
      <c r="N10096" s="2" t="str">
        <f>VLOOKUP(Tabla1[[#This Row],[nemo]],'Nemos y clasificaciones'!$A$2:$B$5000,2,FALSE)</f>
        <v>ISHARES RUSSELL 2000 ETF</v>
      </c>
      <c r="O10096" s="3" t="str">
        <f>VLOOKUP(Tabla1[[#This Row],[nemo]],'Nemos y clasificaciones'!$A$1:$C$3000,3,FALSE)</f>
        <v>ETF</v>
      </c>
      <c r="P10096" s="3"/>
      <c r="Q10096" s="3"/>
    </row>
    <row r="10097" spans="1:17" x14ac:dyDescent="0.25">
      <c r="A10097" t="s">
        <v>3978</v>
      </c>
      <c r="B10097" s="1">
        <v>43997</v>
      </c>
      <c r="C10097" s="1">
        <v>44001</v>
      </c>
      <c r="D10097" t="s">
        <v>21</v>
      </c>
      <c r="E10097" t="s">
        <v>1345</v>
      </c>
      <c r="F10097">
        <v>0</v>
      </c>
      <c r="G10097">
        <v>100000</v>
      </c>
      <c r="H10097">
        <v>0</v>
      </c>
      <c r="I10097">
        <v>0</v>
      </c>
      <c r="J10097">
        <v>0</v>
      </c>
      <c r="K10097">
        <v>0.46600000000000003</v>
      </c>
      <c r="L10097" t="s">
        <v>23</v>
      </c>
      <c r="M10097" s="3">
        <v>46600</v>
      </c>
      <c r="N10097" s="2" t="str">
        <f>VLOOKUP(Tabla1[[#This Row],[nemo]],'Nemos y clasificaciones'!$A$2:$B$5000,2,FALSE)</f>
        <v>ISHARES RUSSELL 2000 ETF</v>
      </c>
      <c r="O10097" s="3" t="str">
        <f>VLOOKUP(Tabla1[[#This Row],[nemo]],'Nemos y clasificaciones'!$A$1:$C$3000,3,FALSE)</f>
        <v>ETF</v>
      </c>
      <c r="P10097" s="3"/>
      <c r="Q10097" s="3"/>
    </row>
    <row r="10098" spans="1:17" x14ac:dyDescent="0.25">
      <c r="A10098" t="s">
        <v>7445</v>
      </c>
      <c r="B10098" s="1">
        <v>43369</v>
      </c>
      <c r="C10098" s="1">
        <v>43375</v>
      </c>
      <c r="D10098" t="s">
        <v>21</v>
      </c>
      <c r="E10098" t="s">
        <v>1345</v>
      </c>
      <c r="F10098">
        <v>0</v>
      </c>
      <c r="G10098">
        <v>100000</v>
      </c>
      <c r="H10098">
        <v>0</v>
      </c>
      <c r="I10098">
        <v>0</v>
      </c>
      <c r="J10098">
        <v>0</v>
      </c>
      <c r="K10098">
        <v>0.45</v>
      </c>
      <c r="L10098" t="s">
        <v>23</v>
      </c>
      <c r="M10098" s="3">
        <v>45000</v>
      </c>
      <c r="N10098" s="2" t="str">
        <f>VLOOKUP(Tabla1[[#This Row],[nemo]],'Nemos y clasificaciones'!$A$2:$B$5000,2,FALSE)</f>
        <v>ISHARES RUSSELL 2000 ETF</v>
      </c>
      <c r="O10098" s="3" t="str">
        <f>VLOOKUP(Tabla1[[#This Row],[nemo]],'Nemos y clasificaciones'!$A$1:$C$3000,3,FALSE)</f>
        <v>ETF</v>
      </c>
      <c r="P10098" s="3"/>
      <c r="Q10098" s="3"/>
    </row>
    <row r="10099" spans="1:17" x14ac:dyDescent="0.25">
      <c r="A10099" t="s">
        <v>12050</v>
      </c>
      <c r="B10099" s="1">
        <v>41997</v>
      </c>
      <c r="C10099" s="1">
        <v>42006</v>
      </c>
      <c r="D10099" t="s">
        <v>21</v>
      </c>
      <c r="E10099" t="s">
        <v>1345</v>
      </c>
      <c r="F10099">
        <v>0</v>
      </c>
      <c r="G10099">
        <v>100000</v>
      </c>
      <c r="H10099">
        <v>0</v>
      </c>
      <c r="I10099">
        <v>0</v>
      </c>
      <c r="J10099">
        <v>0</v>
      </c>
      <c r="K10099">
        <v>0.44500000000000001</v>
      </c>
      <c r="L10099" t="s">
        <v>23</v>
      </c>
      <c r="M10099" s="3">
        <v>44500</v>
      </c>
      <c r="N10099" s="2" t="str">
        <f>VLOOKUP(Tabla1[[#This Row],[nemo]],'Nemos y clasificaciones'!$A$2:$B$5000,2,FALSE)</f>
        <v>ISHARES RUSSELL 2000 ETF</v>
      </c>
      <c r="O10099" s="3" t="str">
        <f>VLOOKUP(Tabla1[[#This Row],[nemo]],'Nemos y clasificaciones'!$A$1:$C$3000,3,FALSE)</f>
        <v>ETF</v>
      </c>
      <c r="P10099" s="3"/>
      <c r="Q10099" s="3"/>
    </row>
    <row r="10100" spans="1:17" x14ac:dyDescent="0.25">
      <c r="A10100" t="s">
        <v>4694</v>
      </c>
      <c r="B10100" s="1">
        <v>43915</v>
      </c>
      <c r="C10100" s="1">
        <v>43921</v>
      </c>
      <c r="D10100" t="s">
        <v>21</v>
      </c>
      <c r="E10100" t="s">
        <v>1345</v>
      </c>
      <c r="F10100">
        <v>0</v>
      </c>
      <c r="G10100">
        <v>100000</v>
      </c>
      <c r="H10100">
        <v>0</v>
      </c>
      <c r="I10100">
        <v>0</v>
      </c>
      <c r="J10100">
        <v>0</v>
      </c>
      <c r="K10100">
        <v>0.42</v>
      </c>
      <c r="L10100" t="s">
        <v>23</v>
      </c>
      <c r="M10100" s="3">
        <v>42000</v>
      </c>
      <c r="N10100" s="2" t="str">
        <f>VLOOKUP(Tabla1[[#This Row],[nemo]],'Nemos y clasificaciones'!$A$2:$B$5000,2,FALSE)</f>
        <v>ISHARES RUSSELL 2000 ETF</v>
      </c>
      <c r="O10100" s="3" t="str">
        <f>VLOOKUP(Tabla1[[#This Row],[nemo]],'Nemos y clasificaciones'!$A$1:$C$3000,3,FALSE)</f>
        <v>ETF</v>
      </c>
      <c r="P10100" s="3"/>
      <c r="Q10100" s="3"/>
    </row>
    <row r="10101" spans="1:17" x14ac:dyDescent="0.25">
      <c r="A10101" t="s">
        <v>6789</v>
      </c>
      <c r="B10101" s="1">
        <v>43544</v>
      </c>
      <c r="C10101" s="1">
        <v>43550</v>
      </c>
      <c r="D10101" t="s">
        <v>21</v>
      </c>
      <c r="E10101" t="s">
        <v>1345</v>
      </c>
      <c r="F10101">
        <v>0</v>
      </c>
      <c r="G10101">
        <v>100000</v>
      </c>
      <c r="H10101">
        <v>0</v>
      </c>
      <c r="I10101">
        <v>0</v>
      </c>
      <c r="J10101">
        <v>0</v>
      </c>
      <c r="K10101">
        <v>0.41199999999999998</v>
      </c>
      <c r="L10101" t="s">
        <v>23</v>
      </c>
      <c r="M10101" s="3">
        <v>41200</v>
      </c>
      <c r="N10101" s="2" t="str">
        <f>VLOOKUP(Tabla1[[#This Row],[nemo]],'Nemos y clasificaciones'!$A$2:$B$5000,2,FALSE)</f>
        <v>ISHARES RUSSELL 2000 ETF</v>
      </c>
      <c r="O10101" s="3" t="str">
        <f>VLOOKUP(Tabla1[[#This Row],[nemo]],'Nemos y clasificaciones'!$A$1:$C$3000,3,FALSE)</f>
        <v>ETF</v>
      </c>
      <c r="P10101" s="3"/>
      <c r="Q10101" s="3"/>
    </row>
    <row r="10102" spans="1:17" x14ac:dyDescent="0.25">
      <c r="A10102" t="s">
        <v>2345</v>
      </c>
      <c r="B10102" s="1">
        <v>44280</v>
      </c>
      <c r="C10102" s="1">
        <v>44286</v>
      </c>
      <c r="D10102" t="s">
        <v>21</v>
      </c>
      <c r="E10102" t="s">
        <v>1345</v>
      </c>
      <c r="F10102">
        <v>0</v>
      </c>
      <c r="G10102">
        <v>100000</v>
      </c>
      <c r="H10102">
        <v>0</v>
      </c>
      <c r="I10102">
        <v>0</v>
      </c>
      <c r="J10102">
        <v>0</v>
      </c>
      <c r="K10102">
        <v>0.39800000000000002</v>
      </c>
      <c r="L10102" t="s">
        <v>23</v>
      </c>
      <c r="M10102" s="3">
        <v>39800</v>
      </c>
      <c r="N10102" s="2" t="str">
        <f>VLOOKUP(Tabla1[[#This Row],[nemo]],'Nemos y clasificaciones'!$A$2:$B$5000,2,FALSE)</f>
        <v>ISHARES RUSSELL 2000 ETF</v>
      </c>
      <c r="O10102" s="3" t="str">
        <f>VLOOKUP(Tabla1[[#This Row],[nemo]],'Nemos y clasificaciones'!$A$1:$C$3000,3,FALSE)</f>
        <v>ETF</v>
      </c>
      <c r="P10102" s="3"/>
      <c r="Q10102" s="3"/>
    </row>
    <row r="10103" spans="1:17" x14ac:dyDescent="0.25">
      <c r="A10103" t="s">
        <v>9841</v>
      </c>
      <c r="B10103" s="1">
        <v>42818</v>
      </c>
      <c r="C10103" s="1">
        <v>42824</v>
      </c>
      <c r="D10103" t="s">
        <v>21</v>
      </c>
      <c r="E10103" t="s">
        <v>1345</v>
      </c>
      <c r="F10103">
        <v>0</v>
      </c>
      <c r="G10103">
        <v>100000</v>
      </c>
      <c r="H10103">
        <v>0</v>
      </c>
      <c r="I10103">
        <v>0</v>
      </c>
      <c r="J10103">
        <v>0</v>
      </c>
      <c r="K10103">
        <v>0.38700000000000001</v>
      </c>
      <c r="L10103" t="s">
        <v>23</v>
      </c>
      <c r="M10103" s="3">
        <v>38700</v>
      </c>
      <c r="N10103" s="2" t="str">
        <f>VLOOKUP(Tabla1[[#This Row],[nemo]],'Nemos y clasificaciones'!$A$2:$B$5000,2,FALSE)</f>
        <v>ISHARES RUSSELL 2000 ETF</v>
      </c>
      <c r="O10103" s="3" t="str">
        <f>VLOOKUP(Tabla1[[#This Row],[nemo]],'Nemos y clasificaciones'!$A$1:$C$3000,3,FALSE)</f>
        <v>ETF</v>
      </c>
      <c r="P10103" s="3"/>
      <c r="Q10103" s="3"/>
    </row>
    <row r="10104" spans="1:17" x14ac:dyDescent="0.25">
      <c r="A10104" t="s">
        <v>11891</v>
      </c>
      <c r="B10104" s="1">
        <v>42088</v>
      </c>
      <c r="C10104" s="1">
        <v>42094</v>
      </c>
      <c r="D10104" t="s">
        <v>21</v>
      </c>
      <c r="E10104" t="s">
        <v>1345</v>
      </c>
      <c r="F10104">
        <v>0</v>
      </c>
      <c r="G10104">
        <v>100000</v>
      </c>
      <c r="H10104">
        <v>0</v>
      </c>
      <c r="I10104">
        <v>0</v>
      </c>
      <c r="J10104">
        <v>0</v>
      </c>
      <c r="K10104">
        <v>0.38300000000000001</v>
      </c>
      <c r="L10104" t="s">
        <v>23</v>
      </c>
      <c r="M10104" s="3">
        <v>38300</v>
      </c>
      <c r="N10104" s="2" t="str">
        <f>VLOOKUP(Tabla1[[#This Row],[nemo]],'Nemos y clasificaciones'!$A$2:$B$5000,2,FALSE)</f>
        <v>ISHARES RUSSELL 2000 ETF</v>
      </c>
      <c r="O10104" s="3" t="str">
        <f>VLOOKUP(Tabla1[[#This Row],[nemo]],'Nemos y clasificaciones'!$A$1:$C$3000,3,FALSE)</f>
        <v>ETF</v>
      </c>
      <c r="P10104" s="3"/>
      <c r="Q10104" s="3"/>
    </row>
    <row r="10105" spans="1:17" x14ac:dyDescent="0.25">
      <c r="A10105" t="s">
        <v>8474</v>
      </c>
      <c r="B10105" s="1">
        <v>43181</v>
      </c>
      <c r="C10105" s="1">
        <v>43187</v>
      </c>
      <c r="D10105" t="s">
        <v>21</v>
      </c>
      <c r="E10105" t="s">
        <v>1345</v>
      </c>
      <c r="F10105">
        <v>0</v>
      </c>
      <c r="G10105">
        <v>100000</v>
      </c>
      <c r="H10105">
        <v>0</v>
      </c>
      <c r="I10105">
        <v>0</v>
      </c>
      <c r="J10105">
        <v>0</v>
      </c>
      <c r="K10105">
        <v>0.36199999999999999</v>
      </c>
      <c r="L10105" t="s">
        <v>23</v>
      </c>
      <c r="M10105" s="3">
        <v>36200</v>
      </c>
      <c r="N10105" s="2" t="str">
        <f>VLOOKUP(Tabla1[[#This Row],[nemo]],'Nemos y clasificaciones'!$A$2:$B$5000,2,FALSE)</f>
        <v>ISHARES RUSSELL 2000 ETF</v>
      </c>
      <c r="O10105" s="3" t="str">
        <f>VLOOKUP(Tabla1[[#This Row],[nemo]],'Nemos y clasificaciones'!$A$1:$C$3000,3,FALSE)</f>
        <v>ETF</v>
      </c>
      <c r="P10105" s="3"/>
      <c r="Q10105" s="3"/>
    </row>
    <row r="10106" spans="1:17" x14ac:dyDescent="0.25">
      <c r="A10106" t="s">
        <v>9043</v>
      </c>
      <c r="B10106" s="1">
        <v>43004</v>
      </c>
      <c r="C10106" s="1">
        <v>43007</v>
      </c>
      <c r="D10106" t="s">
        <v>21</v>
      </c>
      <c r="E10106" t="s">
        <v>1345</v>
      </c>
      <c r="F10106">
        <v>0</v>
      </c>
      <c r="G10106">
        <v>100000</v>
      </c>
      <c r="H10106">
        <v>0</v>
      </c>
      <c r="I10106">
        <v>0</v>
      </c>
      <c r="J10106">
        <v>0</v>
      </c>
      <c r="K10106">
        <v>0.34899999999999998</v>
      </c>
      <c r="L10106" t="s">
        <v>23</v>
      </c>
      <c r="M10106" s="3">
        <v>34900</v>
      </c>
      <c r="N10106" s="2" t="str">
        <f>VLOOKUP(Tabla1[[#This Row],[nemo]],'Nemos y clasificaciones'!$A$2:$B$5000,2,FALSE)</f>
        <v>ISHARES RUSSELL 2000 ETF</v>
      </c>
      <c r="O10106" s="3" t="str">
        <f>VLOOKUP(Tabla1[[#This Row],[nemo]],'Nemos y clasificaciones'!$A$1:$C$3000,3,FALSE)</f>
        <v>ETF</v>
      </c>
      <c r="P10106" s="3"/>
      <c r="Q10106" s="3"/>
    </row>
    <row r="10107" spans="1:17" x14ac:dyDescent="0.25">
      <c r="A10107" t="s">
        <v>1344</v>
      </c>
      <c r="B10107" s="1">
        <v>44357</v>
      </c>
      <c r="C10107" s="1">
        <v>44363</v>
      </c>
      <c r="D10107" t="s">
        <v>21</v>
      </c>
      <c r="E10107" t="s">
        <v>1345</v>
      </c>
      <c r="F10107">
        <v>0</v>
      </c>
      <c r="G10107">
        <v>100000</v>
      </c>
      <c r="H10107">
        <v>0</v>
      </c>
      <c r="I10107">
        <v>0</v>
      </c>
      <c r="J10107">
        <v>0</v>
      </c>
      <c r="K10107">
        <v>0.34699999999999998</v>
      </c>
      <c r="L10107" t="s">
        <v>23</v>
      </c>
      <c r="M10107" s="3">
        <v>34700</v>
      </c>
      <c r="N10107" s="2" t="str">
        <f>VLOOKUP(Tabla1[[#This Row],[nemo]],'Nemos y clasificaciones'!$A$2:$B$5000,2,FALSE)</f>
        <v>ISHARES RUSSELL 2000 ETF</v>
      </c>
      <c r="O10107" s="3" t="str">
        <f>VLOOKUP(Tabla1[[#This Row],[nemo]],'Nemos y clasificaciones'!$A$1:$C$3000,3,FALSE)</f>
        <v>ETF</v>
      </c>
      <c r="P10107" s="3"/>
      <c r="Q10107" s="3"/>
    </row>
    <row r="10108" spans="1:17" x14ac:dyDescent="0.25">
      <c r="A10108" t="s">
        <v>10238</v>
      </c>
      <c r="B10108" s="1">
        <v>42639</v>
      </c>
      <c r="C10108" s="1">
        <v>42643</v>
      </c>
      <c r="D10108" t="s">
        <v>21</v>
      </c>
      <c r="E10108" t="s">
        <v>1345</v>
      </c>
      <c r="F10108">
        <v>0</v>
      </c>
      <c r="G10108">
        <v>100000</v>
      </c>
      <c r="H10108">
        <v>0</v>
      </c>
      <c r="I10108">
        <v>0</v>
      </c>
      <c r="J10108">
        <v>0</v>
      </c>
      <c r="K10108">
        <v>0.34399999999999997</v>
      </c>
      <c r="L10108" t="s">
        <v>23</v>
      </c>
      <c r="M10108" s="3">
        <v>34400</v>
      </c>
      <c r="N10108" s="2" t="str">
        <f>VLOOKUP(Tabla1[[#This Row],[nemo]],'Nemos y clasificaciones'!$A$2:$B$5000,2,FALSE)</f>
        <v>ISHARES RUSSELL 2000 ETF</v>
      </c>
      <c r="O10108" s="3" t="str">
        <f>VLOOKUP(Tabla1[[#This Row],[nemo]],'Nemos y clasificaciones'!$A$1:$C$3000,3,FALSE)</f>
        <v>ETF</v>
      </c>
      <c r="P10108" s="3"/>
      <c r="Q10108" s="3"/>
    </row>
    <row r="10109" spans="1:17" x14ac:dyDescent="0.25">
      <c r="A10109" t="s">
        <v>10866</v>
      </c>
      <c r="B10109" s="1">
        <v>42452</v>
      </c>
      <c r="C10109" s="1">
        <v>42459</v>
      </c>
      <c r="D10109" t="s">
        <v>21</v>
      </c>
      <c r="E10109" t="s">
        <v>1345</v>
      </c>
      <c r="F10109">
        <v>0</v>
      </c>
      <c r="G10109">
        <v>100000</v>
      </c>
      <c r="H10109">
        <v>0</v>
      </c>
      <c r="I10109">
        <v>0</v>
      </c>
      <c r="J10109">
        <v>0</v>
      </c>
      <c r="K10109">
        <v>0.32700000000000001</v>
      </c>
      <c r="L10109" t="s">
        <v>23</v>
      </c>
      <c r="M10109" s="3">
        <v>32700</v>
      </c>
      <c r="N10109" s="2" t="str">
        <f>VLOOKUP(Tabla1[[#This Row],[nemo]],'Nemos y clasificaciones'!$A$2:$B$5000,2,FALSE)</f>
        <v>ISHARES RUSSELL 2000 ETF</v>
      </c>
      <c r="O10109" s="3" t="str">
        <f>VLOOKUP(Tabla1[[#This Row],[nemo]],'Nemos y clasificaciones'!$A$1:$C$3000,3,FALSE)</f>
        <v>ETF</v>
      </c>
      <c r="P10109" s="3"/>
      <c r="Q10109" s="3"/>
    </row>
    <row r="10110" spans="1:17" x14ac:dyDescent="0.25">
      <c r="A10110" t="s">
        <v>11254</v>
      </c>
      <c r="B10110" s="1">
        <v>42272</v>
      </c>
      <c r="C10110" s="1">
        <v>42278</v>
      </c>
      <c r="D10110" t="s">
        <v>21</v>
      </c>
      <c r="E10110" t="s">
        <v>1345</v>
      </c>
      <c r="F10110">
        <v>0</v>
      </c>
      <c r="G10110">
        <v>100000</v>
      </c>
      <c r="H10110">
        <v>0</v>
      </c>
      <c r="I10110">
        <v>0</v>
      </c>
      <c r="J10110">
        <v>0</v>
      </c>
      <c r="K10110">
        <v>0.32400000000000001</v>
      </c>
      <c r="L10110" t="s">
        <v>23</v>
      </c>
      <c r="M10110" s="3">
        <v>32400</v>
      </c>
      <c r="N10110" s="2" t="str">
        <f>VLOOKUP(Tabla1[[#This Row],[nemo]],'Nemos y clasificaciones'!$A$2:$B$5000,2,FALSE)</f>
        <v>ISHARES RUSSELL 2000 ETF</v>
      </c>
      <c r="O10110" s="3" t="str">
        <f>VLOOKUP(Tabla1[[#This Row],[nemo]],'Nemos y clasificaciones'!$A$1:$C$3000,3,FALSE)</f>
        <v>ETF</v>
      </c>
      <c r="P10110" s="3"/>
      <c r="Q10110" s="3"/>
    </row>
    <row r="10111" spans="1:17" x14ac:dyDescent="0.25">
      <c r="A10111" t="s">
        <v>8713</v>
      </c>
      <c r="B10111" s="1">
        <v>43090</v>
      </c>
      <c r="C10111" s="1">
        <v>43097</v>
      </c>
      <c r="D10111" t="s">
        <v>21</v>
      </c>
      <c r="E10111" t="s">
        <v>1347</v>
      </c>
      <c r="F10111">
        <v>0</v>
      </c>
      <c r="G10111">
        <v>100000</v>
      </c>
      <c r="H10111">
        <v>0</v>
      </c>
      <c r="I10111">
        <v>0</v>
      </c>
      <c r="J10111">
        <v>0</v>
      </c>
      <c r="K10111">
        <v>0.81399999999999995</v>
      </c>
      <c r="L10111" t="s">
        <v>23</v>
      </c>
      <c r="M10111" s="3">
        <v>81400</v>
      </c>
      <c r="N10111" s="2" t="str">
        <f>VLOOKUP(Tabla1[[#This Row],[nemo]],'Nemos y clasificaciones'!$A$2:$B$5000,2,FALSE)</f>
        <v>ISHARES RUSSELL 2000 VALUE ETF</v>
      </c>
      <c r="O10111" s="3" t="str">
        <f>VLOOKUP(Tabla1[[#This Row],[nemo]],'Nemos y clasificaciones'!$A$1:$C$3000,3,FALSE)</f>
        <v>ETF</v>
      </c>
      <c r="P10111" s="3"/>
      <c r="Q10111" s="3"/>
    </row>
    <row r="10112" spans="1:17" x14ac:dyDescent="0.25">
      <c r="A10112" t="s">
        <v>5212</v>
      </c>
      <c r="B10112" s="1">
        <v>43815</v>
      </c>
      <c r="C10112" s="1">
        <v>43819</v>
      </c>
      <c r="D10112" t="s">
        <v>21</v>
      </c>
      <c r="E10112" t="s">
        <v>1347</v>
      </c>
      <c r="F10112">
        <v>0</v>
      </c>
      <c r="G10112">
        <v>100000</v>
      </c>
      <c r="H10112">
        <v>0</v>
      </c>
      <c r="I10112">
        <v>0</v>
      </c>
      <c r="J10112">
        <v>0</v>
      </c>
      <c r="K10112">
        <v>0.79800000000000004</v>
      </c>
      <c r="L10112" t="s">
        <v>23</v>
      </c>
      <c r="M10112" s="3">
        <v>79800</v>
      </c>
      <c r="N10112" s="2" t="str">
        <f>VLOOKUP(Tabla1[[#This Row],[nemo]],'Nemos y clasificaciones'!$A$2:$B$5000,2,FALSE)</f>
        <v>ISHARES RUSSELL 2000 VALUE ETF</v>
      </c>
      <c r="O10112" s="3" t="str">
        <f>VLOOKUP(Tabla1[[#This Row],[nemo]],'Nemos y clasificaciones'!$A$1:$C$3000,3,FALSE)</f>
        <v>ETF</v>
      </c>
      <c r="P10112" s="3"/>
      <c r="Q10112" s="3"/>
    </row>
    <row r="10113" spans="1:17" x14ac:dyDescent="0.25">
      <c r="A10113" t="s">
        <v>9992</v>
      </c>
      <c r="B10113" s="1">
        <v>42726</v>
      </c>
      <c r="C10113" s="1">
        <v>42733</v>
      </c>
      <c r="D10113" t="s">
        <v>21</v>
      </c>
      <c r="E10113" t="s">
        <v>1347</v>
      </c>
      <c r="F10113">
        <v>0</v>
      </c>
      <c r="G10113">
        <v>100000</v>
      </c>
      <c r="H10113">
        <v>0</v>
      </c>
      <c r="I10113">
        <v>0</v>
      </c>
      <c r="J10113">
        <v>0</v>
      </c>
      <c r="K10113">
        <v>0.73499999999999999</v>
      </c>
      <c r="L10113" t="s">
        <v>23</v>
      </c>
      <c r="M10113" s="3">
        <v>73500</v>
      </c>
      <c r="N10113" s="2" t="str">
        <f>VLOOKUP(Tabla1[[#This Row],[nemo]],'Nemos y clasificaciones'!$A$2:$B$5000,2,FALSE)</f>
        <v>ISHARES RUSSELL 2000 VALUE ETF</v>
      </c>
      <c r="O10113" s="3" t="str">
        <f>VLOOKUP(Tabla1[[#This Row],[nemo]],'Nemos y clasificaciones'!$A$1:$C$3000,3,FALSE)</f>
        <v>ETF</v>
      </c>
      <c r="P10113" s="3"/>
      <c r="Q10113" s="3"/>
    </row>
    <row r="10114" spans="1:17" x14ac:dyDescent="0.25">
      <c r="A10114" t="s">
        <v>12052</v>
      </c>
      <c r="B10114" s="1">
        <v>41997</v>
      </c>
      <c r="C10114" s="1">
        <v>42006</v>
      </c>
      <c r="D10114" t="s">
        <v>21</v>
      </c>
      <c r="E10114" t="s">
        <v>1347</v>
      </c>
      <c r="F10114">
        <v>0</v>
      </c>
      <c r="G10114">
        <v>100000</v>
      </c>
      <c r="H10114">
        <v>0</v>
      </c>
      <c r="I10114">
        <v>0</v>
      </c>
      <c r="J10114">
        <v>0</v>
      </c>
      <c r="K10114">
        <v>0.65700000000000003</v>
      </c>
      <c r="L10114" t="s">
        <v>23</v>
      </c>
      <c r="M10114" s="3">
        <v>65700</v>
      </c>
      <c r="N10114" s="2" t="str">
        <f>VLOOKUP(Tabla1[[#This Row],[nemo]],'Nemos y clasificaciones'!$A$2:$B$5000,2,FALSE)</f>
        <v>ISHARES RUSSELL 2000 VALUE ETF</v>
      </c>
      <c r="O10114" s="3" t="str">
        <f>VLOOKUP(Tabla1[[#This Row],[nemo]],'Nemos y clasificaciones'!$A$1:$C$3000,3,FALSE)</f>
        <v>ETF</v>
      </c>
      <c r="P10114" s="3"/>
      <c r="Q10114" s="3"/>
    </row>
    <row r="10115" spans="1:17" x14ac:dyDescent="0.25">
      <c r="A10115" t="s">
        <v>2960</v>
      </c>
      <c r="B10115" s="1">
        <v>44179</v>
      </c>
      <c r="C10115" s="1">
        <v>44183</v>
      </c>
      <c r="D10115" t="s">
        <v>21</v>
      </c>
      <c r="E10115" t="s">
        <v>1347</v>
      </c>
      <c r="F10115">
        <v>0</v>
      </c>
      <c r="G10115">
        <v>100000</v>
      </c>
      <c r="H10115">
        <v>0</v>
      </c>
      <c r="I10115">
        <v>0</v>
      </c>
      <c r="J10115">
        <v>0</v>
      </c>
      <c r="K10115">
        <v>0.65200000000000002</v>
      </c>
      <c r="L10115" t="s">
        <v>23</v>
      </c>
      <c r="M10115" s="3">
        <v>65200</v>
      </c>
      <c r="N10115" s="2" t="str">
        <f>VLOOKUP(Tabla1[[#This Row],[nemo]],'Nemos y clasificaciones'!$A$2:$B$5000,2,FALSE)</f>
        <v>ISHARES RUSSELL 2000 VALUE ETF</v>
      </c>
      <c r="O10115" s="3" t="str">
        <f>VLOOKUP(Tabla1[[#This Row],[nemo]],'Nemos y clasificaciones'!$A$1:$C$3000,3,FALSE)</f>
        <v>ETF</v>
      </c>
      <c r="P10115" s="3"/>
      <c r="Q10115" s="3"/>
    </row>
    <row r="10116" spans="1:17" x14ac:dyDescent="0.25">
      <c r="A10116" t="s">
        <v>10992</v>
      </c>
      <c r="B10116" s="1">
        <v>42362</v>
      </c>
      <c r="C10116" s="1">
        <v>42369</v>
      </c>
      <c r="D10116" t="s">
        <v>21</v>
      </c>
      <c r="E10116" t="s">
        <v>1347</v>
      </c>
      <c r="F10116">
        <v>0</v>
      </c>
      <c r="G10116">
        <v>100000</v>
      </c>
      <c r="H10116">
        <v>0</v>
      </c>
      <c r="I10116">
        <v>0</v>
      </c>
      <c r="J10116">
        <v>0</v>
      </c>
      <c r="K10116">
        <v>0.65200000000000002</v>
      </c>
      <c r="L10116" t="s">
        <v>23</v>
      </c>
      <c r="M10116" s="3">
        <v>65200</v>
      </c>
      <c r="N10116" s="2" t="str">
        <f>VLOOKUP(Tabla1[[#This Row],[nemo]],'Nemos y clasificaciones'!$A$2:$B$5000,2,FALSE)</f>
        <v>ISHARES RUSSELL 2000 VALUE ETF</v>
      </c>
      <c r="O10116" s="3" t="str">
        <f>VLOOKUP(Tabla1[[#This Row],[nemo]],'Nemos y clasificaciones'!$A$1:$C$3000,3,FALSE)</f>
        <v>ETF</v>
      </c>
      <c r="P10116" s="3"/>
      <c r="Q10116" s="3"/>
    </row>
    <row r="10117" spans="1:17" x14ac:dyDescent="0.25">
      <c r="A10117" t="s">
        <v>9176</v>
      </c>
      <c r="B10117" s="1">
        <v>42922</v>
      </c>
      <c r="C10117" s="1">
        <v>42928</v>
      </c>
      <c r="D10117" t="s">
        <v>21</v>
      </c>
      <c r="E10117" t="s">
        <v>1347</v>
      </c>
      <c r="F10117">
        <v>0</v>
      </c>
      <c r="G10117">
        <v>100000</v>
      </c>
      <c r="H10117">
        <v>0</v>
      </c>
      <c r="I10117">
        <v>0</v>
      </c>
      <c r="J10117">
        <v>0</v>
      </c>
      <c r="K10117">
        <v>0.64500000000000002</v>
      </c>
      <c r="L10117" t="s">
        <v>23</v>
      </c>
      <c r="M10117" s="3">
        <v>64500</v>
      </c>
      <c r="N10117" s="2" t="str">
        <f>VLOOKUP(Tabla1[[#This Row],[nemo]],'Nemos y clasificaciones'!$A$2:$B$5000,2,FALSE)</f>
        <v>ISHARES RUSSELL 2000 VALUE ETF</v>
      </c>
      <c r="O10117" s="3" t="str">
        <f>VLOOKUP(Tabla1[[#This Row],[nemo]],'Nemos y clasificaciones'!$A$1:$C$3000,3,FALSE)</f>
        <v>ETF</v>
      </c>
      <c r="P10117" s="3"/>
      <c r="Q10117" s="3"/>
    </row>
    <row r="10118" spans="1:17" x14ac:dyDescent="0.25">
      <c r="A10118" t="s">
        <v>7656</v>
      </c>
      <c r="B10118" s="1">
        <v>43284</v>
      </c>
      <c r="C10118" s="1">
        <v>43291</v>
      </c>
      <c r="D10118" t="s">
        <v>21</v>
      </c>
      <c r="E10118" t="s">
        <v>1347</v>
      </c>
      <c r="F10118">
        <v>0</v>
      </c>
      <c r="G10118">
        <v>100000</v>
      </c>
      <c r="H10118">
        <v>0</v>
      </c>
      <c r="I10118">
        <v>0</v>
      </c>
      <c r="J10118">
        <v>0</v>
      </c>
      <c r="K10118">
        <v>0.63</v>
      </c>
      <c r="L10118" t="s">
        <v>23</v>
      </c>
      <c r="M10118" s="3">
        <v>63000</v>
      </c>
      <c r="N10118" s="2" t="str">
        <f>VLOOKUP(Tabla1[[#This Row],[nemo]],'Nemos y clasificaciones'!$A$2:$B$5000,2,FALSE)</f>
        <v>ISHARES RUSSELL 2000 VALUE ETF</v>
      </c>
      <c r="O10118" s="3" t="str">
        <f>VLOOKUP(Tabla1[[#This Row],[nemo]],'Nemos y clasificaciones'!$A$1:$C$3000,3,FALSE)</f>
        <v>ETF</v>
      </c>
      <c r="P10118" s="3"/>
      <c r="Q10118" s="3"/>
    </row>
    <row r="10119" spans="1:17" x14ac:dyDescent="0.25">
      <c r="A10119" t="s">
        <v>7157</v>
      </c>
      <c r="B10119" s="1">
        <v>43451</v>
      </c>
      <c r="C10119" s="1">
        <v>43455</v>
      </c>
      <c r="D10119" t="s">
        <v>21</v>
      </c>
      <c r="E10119" t="s">
        <v>1347</v>
      </c>
      <c r="F10119">
        <v>0</v>
      </c>
      <c r="G10119">
        <v>100000</v>
      </c>
      <c r="H10119">
        <v>0</v>
      </c>
      <c r="I10119">
        <v>0</v>
      </c>
      <c r="J10119">
        <v>0</v>
      </c>
      <c r="K10119">
        <v>0.60499999999999998</v>
      </c>
      <c r="L10119" t="s">
        <v>23</v>
      </c>
      <c r="M10119" s="3">
        <v>60500</v>
      </c>
      <c r="N10119" s="2" t="str">
        <f>VLOOKUP(Tabla1[[#This Row],[nemo]],'Nemos y clasificaciones'!$A$2:$B$5000,2,FALSE)</f>
        <v>ISHARES RUSSELL 2000 VALUE ETF</v>
      </c>
      <c r="O10119" s="3" t="str">
        <f>VLOOKUP(Tabla1[[#This Row],[nemo]],'Nemos y clasificaciones'!$A$1:$C$3000,3,FALSE)</f>
        <v>ETF</v>
      </c>
      <c r="P10119" s="3"/>
      <c r="Q10119" s="3"/>
    </row>
    <row r="10120" spans="1:17" x14ac:dyDescent="0.25">
      <c r="A10120" t="s">
        <v>10339</v>
      </c>
      <c r="B10120" s="1">
        <v>42557</v>
      </c>
      <c r="C10120" s="1">
        <v>42563</v>
      </c>
      <c r="D10120" t="s">
        <v>21</v>
      </c>
      <c r="E10120" t="s">
        <v>1347</v>
      </c>
      <c r="F10120">
        <v>0</v>
      </c>
      <c r="G10120">
        <v>100000</v>
      </c>
      <c r="H10120">
        <v>0</v>
      </c>
      <c r="I10120">
        <v>0</v>
      </c>
      <c r="J10120">
        <v>0</v>
      </c>
      <c r="K10120">
        <v>0.58799999999999997</v>
      </c>
      <c r="L10120" t="s">
        <v>23</v>
      </c>
      <c r="M10120" s="3">
        <v>58800</v>
      </c>
      <c r="N10120" s="2" t="str">
        <f>VLOOKUP(Tabla1[[#This Row],[nemo]],'Nemos y clasificaciones'!$A$2:$B$5000,2,FALSE)</f>
        <v>ISHARES RUSSELL 2000 VALUE ETF</v>
      </c>
      <c r="O10120" s="3" t="str">
        <f>VLOOKUP(Tabla1[[#This Row],[nemo]],'Nemos y clasificaciones'!$A$1:$C$3000,3,FALSE)</f>
        <v>ETF</v>
      </c>
      <c r="P10120" s="3"/>
      <c r="Q10120" s="3"/>
    </row>
    <row r="10121" spans="1:17" x14ac:dyDescent="0.25">
      <c r="A10121" t="s">
        <v>6031</v>
      </c>
      <c r="B10121" s="1">
        <v>43633</v>
      </c>
      <c r="C10121" s="1">
        <v>43637</v>
      </c>
      <c r="D10121" t="s">
        <v>21</v>
      </c>
      <c r="E10121" t="s">
        <v>1347</v>
      </c>
      <c r="F10121">
        <v>0</v>
      </c>
      <c r="G10121">
        <v>100000</v>
      </c>
      <c r="H10121">
        <v>0</v>
      </c>
      <c r="I10121">
        <v>0</v>
      </c>
      <c r="J10121">
        <v>0</v>
      </c>
      <c r="K10121">
        <v>0.58399999999999996</v>
      </c>
      <c r="L10121" t="s">
        <v>23</v>
      </c>
      <c r="M10121" s="3">
        <v>58400</v>
      </c>
      <c r="N10121" s="2" t="str">
        <f>VLOOKUP(Tabla1[[#This Row],[nemo]],'Nemos y clasificaciones'!$A$2:$B$5000,2,FALSE)</f>
        <v>ISHARES RUSSELL 2000 VALUE ETF</v>
      </c>
      <c r="O10121" s="3" t="str">
        <f>VLOOKUP(Tabla1[[#This Row],[nemo]],'Nemos y clasificaciones'!$A$1:$C$3000,3,FALSE)</f>
        <v>ETF</v>
      </c>
      <c r="P10121" s="3"/>
      <c r="Q10121" s="3"/>
    </row>
    <row r="10122" spans="1:17" x14ac:dyDescent="0.25">
      <c r="A10122" t="s">
        <v>3419</v>
      </c>
      <c r="B10122" s="1">
        <v>44097</v>
      </c>
      <c r="C10122" s="1">
        <v>44103</v>
      </c>
      <c r="D10122" t="s">
        <v>21</v>
      </c>
      <c r="E10122" t="s">
        <v>1347</v>
      </c>
      <c r="F10122">
        <v>0</v>
      </c>
      <c r="G10122">
        <v>100000</v>
      </c>
      <c r="H10122">
        <v>0</v>
      </c>
      <c r="I10122">
        <v>0</v>
      </c>
      <c r="J10122">
        <v>0</v>
      </c>
      <c r="K10122">
        <v>0.57699999999999996</v>
      </c>
      <c r="L10122" t="s">
        <v>23</v>
      </c>
      <c r="M10122" s="3">
        <v>57700</v>
      </c>
      <c r="N10122" s="2" t="str">
        <f>VLOOKUP(Tabla1[[#This Row],[nemo]],'Nemos y clasificaciones'!$A$2:$B$5000,2,FALSE)</f>
        <v>ISHARES RUSSELL 2000 VALUE ETF</v>
      </c>
      <c r="O10122" s="3" t="str">
        <f>VLOOKUP(Tabla1[[#This Row],[nemo]],'Nemos y clasificaciones'!$A$1:$C$3000,3,FALSE)</f>
        <v>ETF</v>
      </c>
      <c r="P10122" s="3"/>
      <c r="Q10122" s="3"/>
    </row>
    <row r="10123" spans="1:17" x14ac:dyDescent="0.25">
      <c r="A10123" t="s">
        <v>5574</v>
      </c>
      <c r="B10123" s="1">
        <v>43732</v>
      </c>
      <c r="C10123" s="1">
        <v>43738</v>
      </c>
      <c r="D10123" t="s">
        <v>21</v>
      </c>
      <c r="E10123" t="s">
        <v>1347</v>
      </c>
      <c r="F10123">
        <v>0</v>
      </c>
      <c r="G10123">
        <v>100000</v>
      </c>
      <c r="H10123">
        <v>0</v>
      </c>
      <c r="I10123">
        <v>0</v>
      </c>
      <c r="J10123">
        <v>0</v>
      </c>
      <c r="K10123">
        <v>0.57199999999999995</v>
      </c>
      <c r="L10123" t="s">
        <v>23</v>
      </c>
      <c r="M10123" s="3">
        <v>57200</v>
      </c>
      <c r="N10123" s="2" t="str">
        <f>VLOOKUP(Tabla1[[#This Row],[nemo]],'Nemos y clasificaciones'!$A$2:$B$5000,2,FALSE)</f>
        <v>ISHARES RUSSELL 2000 VALUE ETF</v>
      </c>
      <c r="O10123" s="3" t="str">
        <f>VLOOKUP(Tabla1[[#This Row],[nemo]],'Nemos y clasificaciones'!$A$1:$C$3000,3,FALSE)</f>
        <v>ETF</v>
      </c>
      <c r="P10123" s="3"/>
      <c r="Q10123" s="3"/>
    </row>
    <row r="10124" spans="1:17" x14ac:dyDescent="0.25">
      <c r="A10124" t="s">
        <v>11373</v>
      </c>
      <c r="B10124" s="1">
        <v>42187</v>
      </c>
      <c r="C10124" s="1">
        <v>42194</v>
      </c>
      <c r="D10124" t="s">
        <v>21</v>
      </c>
      <c r="E10124" t="s">
        <v>1347</v>
      </c>
      <c r="F10124">
        <v>0</v>
      </c>
      <c r="G10124">
        <v>100000</v>
      </c>
      <c r="H10124">
        <v>0</v>
      </c>
      <c r="I10124">
        <v>0</v>
      </c>
      <c r="J10124">
        <v>0</v>
      </c>
      <c r="K10124">
        <v>0.56299999999999994</v>
      </c>
      <c r="L10124" t="s">
        <v>23</v>
      </c>
      <c r="M10124" s="3">
        <v>56300</v>
      </c>
      <c r="N10124" s="2" t="str">
        <f>VLOOKUP(Tabla1[[#This Row],[nemo]],'Nemos y clasificaciones'!$A$2:$B$5000,2,FALSE)</f>
        <v>ISHARES RUSSELL 2000 VALUE ETF</v>
      </c>
      <c r="O10124" s="3" t="str">
        <f>VLOOKUP(Tabla1[[#This Row],[nemo]],'Nemos y clasificaciones'!$A$1:$C$3000,3,FALSE)</f>
        <v>ETF</v>
      </c>
      <c r="P10124" s="3"/>
      <c r="Q10124" s="3"/>
    </row>
    <row r="10125" spans="1:17" x14ac:dyDescent="0.25">
      <c r="A10125" t="s">
        <v>6787</v>
      </c>
      <c r="B10125" s="1">
        <v>43544</v>
      </c>
      <c r="C10125" s="1">
        <v>43550</v>
      </c>
      <c r="D10125" t="s">
        <v>21</v>
      </c>
      <c r="E10125" t="s">
        <v>1347</v>
      </c>
      <c r="F10125">
        <v>0</v>
      </c>
      <c r="G10125">
        <v>100000</v>
      </c>
      <c r="H10125">
        <v>0</v>
      </c>
      <c r="I10125">
        <v>0</v>
      </c>
      <c r="J10125">
        <v>0</v>
      </c>
      <c r="K10125">
        <v>0.51700000000000002</v>
      </c>
      <c r="L10125" t="s">
        <v>23</v>
      </c>
      <c r="M10125" s="3">
        <v>51700</v>
      </c>
      <c r="N10125" s="2" t="str">
        <f>VLOOKUP(Tabla1[[#This Row],[nemo]],'Nemos y clasificaciones'!$A$2:$B$5000,2,FALSE)</f>
        <v>ISHARES RUSSELL 2000 VALUE ETF</v>
      </c>
      <c r="O10125" s="3" t="str">
        <f>VLOOKUP(Tabla1[[#This Row],[nemo]],'Nemos y clasificaciones'!$A$1:$C$3000,3,FALSE)</f>
        <v>ETF</v>
      </c>
      <c r="P10125" s="3"/>
      <c r="Q10125" s="3"/>
    </row>
    <row r="10126" spans="1:17" x14ac:dyDescent="0.25">
      <c r="A10126" t="s">
        <v>7443</v>
      </c>
      <c r="B10126" s="1">
        <v>43369</v>
      </c>
      <c r="C10126" s="1">
        <v>43375</v>
      </c>
      <c r="D10126" t="s">
        <v>21</v>
      </c>
      <c r="E10126" t="s">
        <v>1347</v>
      </c>
      <c r="F10126">
        <v>0</v>
      </c>
      <c r="G10126">
        <v>100000</v>
      </c>
      <c r="H10126">
        <v>0</v>
      </c>
      <c r="I10126">
        <v>0</v>
      </c>
      <c r="J10126">
        <v>0</v>
      </c>
      <c r="K10126">
        <v>0.49</v>
      </c>
      <c r="L10126" t="s">
        <v>23</v>
      </c>
      <c r="M10126" s="3">
        <v>49000</v>
      </c>
      <c r="N10126" s="2" t="str">
        <f>VLOOKUP(Tabla1[[#This Row],[nemo]],'Nemos y clasificaciones'!$A$2:$B$5000,2,FALSE)</f>
        <v>ISHARES RUSSELL 2000 VALUE ETF</v>
      </c>
      <c r="O10126" s="3" t="str">
        <f>VLOOKUP(Tabla1[[#This Row],[nemo]],'Nemos y clasificaciones'!$A$1:$C$3000,3,FALSE)</f>
        <v>ETF</v>
      </c>
      <c r="P10126" s="3"/>
      <c r="Q10126" s="3"/>
    </row>
    <row r="10127" spans="1:17" x14ac:dyDescent="0.25">
      <c r="A10127" t="s">
        <v>4693</v>
      </c>
      <c r="B10127" s="1">
        <v>43915</v>
      </c>
      <c r="C10127" s="1">
        <v>43921</v>
      </c>
      <c r="D10127" t="s">
        <v>21</v>
      </c>
      <c r="E10127" t="s">
        <v>1347</v>
      </c>
      <c r="F10127">
        <v>0</v>
      </c>
      <c r="G10127">
        <v>100000</v>
      </c>
      <c r="H10127">
        <v>0</v>
      </c>
      <c r="I10127">
        <v>0</v>
      </c>
      <c r="J10127">
        <v>0</v>
      </c>
      <c r="K10127">
        <v>0.45</v>
      </c>
      <c r="L10127" t="s">
        <v>23</v>
      </c>
      <c r="M10127" s="3">
        <v>45000</v>
      </c>
      <c r="N10127" s="2" t="str">
        <f>VLOOKUP(Tabla1[[#This Row],[nemo]],'Nemos y clasificaciones'!$A$2:$B$5000,2,FALSE)</f>
        <v>ISHARES RUSSELL 2000 VALUE ETF</v>
      </c>
      <c r="O10127" s="3" t="str">
        <f>VLOOKUP(Tabla1[[#This Row],[nemo]],'Nemos y clasificaciones'!$A$1:$C$3000,3,FALSE)</f>
        <v>ETF</v>
      </c>
      <c r="P10127" s="3"/>
      <c r="Q10127" s="3"/>
    </row>
    <row r="10128" spans="1:17" x14ac:dyDescent="0.25">
      <c r="A10128" t="s">
        <v>3979</v>
      </c>
      <c r="B10128" s="1">
        <v>43997</v>
      </c>
      <c r="C10128" s="1">
        <v>44001</v>
      </c>
      <c r="D10128" t="s">
        <v>21</v>
      </c>
      <c r="E10128" t="s">
        <v>1347</v>
      </c>
      <c r="F10128">
        <v>0</v>
      </c>
      <c r="G10128">
        <v>100000</v>
      </c>
      <c r="H10128">
        <v>0</v>
      </c>
      <c r="I10128">
        <v>0</v>
      </c>
      <c r="J10128">
        <v>0</v>
      </c>
      <c r="K10128">
        <v>0.433</v>
      </c>
      <c r="L10128" t="s">
        <v>23</v>
      </c>
      <c r="M10128" s="3">
        <v>43300</v>
      </c>
      <c r="N10128" s="2" t="str">
        <f>VLOOKUP(Tabla1[[#This Row],[nemo]],'Nemos y clasificaciones'!$A$2:$B$5000,2,FALSE)</f>
        <v>ISHARES RUSSELL 2000 VALUE ETF</v>
      </c>
      <c r="O10128" s="3" t="str">
        <f>VLOOKUP(Tabla1[[#This Row],[nemo]],'Nemos y clasificaciones'!$A$1:$C$3000,3,FALSE)</f>
        <v>ETF</v>
      </c>
      <c r="P10128" s="3"/>
      <c r="Q10128" s="3"/>
    </row>
    <row r="10129" spans="1:17" x14ac:dyDescent="0.25">
      <c r="A10129" t="s">
        <v>11888</v>
      </c>
      <c r="B10129" s="1">
        <v>42088</v>
      </c>
      <c r="C10129" s="1">
        <v>42094</v>
      </c>
      <c r="D10129" t="s">
        <v>21</v>
      </c>
      <c r="E10129" t="s">
        <v>1347</v>
      </c>
      <c r="F10129">
        <v>0</v>
      </c>
      <c r="G10129">
        <v>100000</v>
      </c>
      <c r="H10129">
        <v>0</v>
      </c>
      <c r="I10129">
        <v>0</v>
      </c>
      <c r="J10129">
        <v>0</v>
      </c>
      <c r="K10129">
        <v>0.42099999999999999</v>
      </c>
      <c r="L10129" t="s">
        <v>23</v>
      </c>
      <c r="M10129" s="3">
        <v>42100</v>
      </c>
      <c r="N10129" s="2" t="str">
        <f>VLOOKUP(Tabla1[[#This Row],[nemo]],'Nemos y clasificaciones'!$A$2:$B$5000,2,FALSE)</f>
        <v>ISHARES RUSSELL 2000 VALUE ETF</v>
      </c>
      <c r="O10129" s="3" t="str">
        <f>VLOOKUP(Tabla1[[#This Row],[nemo]],'Nemos y clasificaciones'!$A$1:$C$3000,3,FALSE)</f>
        <v>ETF</v>
      </c>
      <c r="P10129" s="3"/>
      <c r="Q10129" s="3"/>
    </row>
    <row r="10130" spans="1:17" x14ac:dyDescent="0.25">
      <c r="A10130" t="s">
        <v>9836</v>
      </c>
      <c r="B10130" s="1">
        <v>42818</v>
      </c>
      <c r="C10130" s="1">
        <v>42824</v>
      </c>
      <c r="D10130" t="s">
        <v>21</v>
      </c>
      <c r="E10130" t="s">
        <v>1347</v>
      </c>
      <c r="F10130">
        <v>0</v>
      </c>
      <c r="G10130">
        <v>100000</v>
      </c>
      <c r="H10130">
        <v>0</v>
      </c>
      <c r="I10130">
        <v>0</v>
      </c>
      <c r="J10130">
        <v>0</v>
      </c>
      <c r="K10130">
        <v>0.41699999999999998</v>
      </c>
      <c r="L10130" t="s">
        <v>23</v>
      </c>
      <c r="M10130" s="3">
        <v>41700</v>
      </c>
      <c r="N10130" s="2" t="str">
        <f>VLOOKUP(Tabla1[[#This Row],[nemo]],'Nemos y clasificaciones'!$A$2:$B$5000,2,FALSE)</f>
        <v>ISHARES RUSSELL 2000 VALUE ETF</v>
      </c>
      <c r="O10130" s="3" t="str">
        <f>VLOOKUP(Tabla1[[#This Row],[nemo]],'Nemos y clasificaciones'!$A$1:$C$3000,3,FALSE)</f>
        <v>ETF</v>
      </c>
      <c r="P10130" s="3"/>
      <c r="Q10130" s="3"/>
    </row>
    <row r="10131" spans="1:17" x14ac:dyDescent="0.25">
      <c r="A10131" t="s">
        <v>8473</v>
      </c>
      <c r="B10131" s="1">
        <v>43181</v>
      </c>
      <c r="C10131" s="1">
        <v>43187</v>
      </c>
      <c r="D10131" t="s">
        <v>21</v>
      </c>
      <c r="E10131" t="s">
        <v>1347</v>
      </c>
      <c r="F10131">
        <v>0</v>
      </c>
      <c r="G10131">
        <v>100000</v>
      </c>
      <c r="H10131">
        <v>0</v>
      </c>
      <c r="I10131">
        <v>0</v>
      </c>
      <c r="J10131">
        <v>0</v>
      </c>
      <c r="K10131">
        <v>0.41499999999999998</v>
      </c>
      <c r="L10131" t="s">
        <v>23</v>
      </c>
      <c r="M10131" s="3">
        <v>41500</v>
      </c>
      <c r="N10131" s="2" t="str">
        <f>VLOOKUP(Tabla1[[#This Row],[nemo]],'Nemos y clasificaciones'!$A$2:$B$5000,2,FALSE)</f>
        <v>ISHARES RUSSELL 2000 VALUE ETF</v>
      </c>
      <c r="O10131" s="3" t="str">
        <f>VLOOKUP(Tabla1[[#This Row],[nemo]],'Nemos y clasificaciones'!$A$1:$C$3000,3,FALSE)</f>
        <v>ETF</v>
      </c>
      <c r="P10131" s="3"/>
      <c r="Q10131" s="3"/>
    </row>
    <row r="10132" spans="1:17" x14ac:dyDescent="0.25">
      <c r="A10132" t="s">
        <v>10861</v>
      </c>
      <c r="B10132" s="1">
        <v>42452</v>
      </c>
      <c r="C10132" s="1">
        <v>42459</v>
      </c>
      <c r="D10132" t="s">
        <v>21</v>
      </c>
      <c r="E10132" t="s">
        <v>1347</v>
      </c>
      <c r="F10132">
        <v>0</v>
      </c>
      <c r="G10132">
        <v>100000</v>
      </c>
      <c r="H10132">
        <v>0</v>
      </c>
      <c r="I10132">
        <v>0</v>
      </c>
      <c r="J10132">
        <v>0</v>
      </c>
      <c r="K10132">
        <v>0.39700000000000002</v>
      </c>
      <c r="L10132" t="s">
        <v>23</v>
      </c>
      <c r="M10132" s="3">
        <v>39700</v>
      </c>
      <c r="N10132" s="2" t="str">
        <f>VLOOKUP(Tabla1[[#This Row],[nemo]],'Nemos y clasificaciones'!$A$2:$B$5000,2,FALSE)</f>
        <v>ISHARES RUSSELL 2000 VALUE ETF</v>
      </c>
      <c r="O10132" s="3" t="str">
        <f>VLOOKUP(Tabla1[[#This Row],[nemo]],'Nemos y clasificaciones'!$A$1:$C$3000,3,FALSE)</f>
        <v>ETF</v>
      </c>
      <c r="P10132" s="3"/>
      <c r="Q10132" s="3"/>
    </row>
    <row r="10133" spans="1:17" x14ac:dyDescent="0.25">
      <c r="A10133" t="s">
        <v>2344</v>
      </c>
      <c r="B10133" s="1">
        <v>44280</v>
      </c>
      <c r="C10133" s="1">
        <v>44286</v>
      </c>
      <c r="D10133" t="s">
        <v>21</v>
      </c>
      <c r="E10133" t="s">
        <v>1347</v>
      </c>
      <c r="F10133">
        <v>0</v>
      </c>
      <c r="G10133">
        <v>100000</v>
      </c>
      <c r="H10133">
        <v>0</v>
      </c>
      <c r="I10133">
        <v>0</v>
      </c>
      <c r="J10133">
        <v>0</v>
      </c>
      <c r="K10133">
        <v>0.39100000000000001</v>
      </c>
      <c r="L10133" t="s">
        <v>23</v>
      </c>
      <c r="M10133" s="3">
        <v>39100</v>
      </c>
      <c r="N10133" s="2" t="str">
        <f>VLOOKUP(Tabla1[[#This Row],[nemo]],'Nemos y clasificaciones'!$A$2:$B$5000,2,FALSE)</f>
        <v>ISHARES RUSSELL 2000 VALUE ETF</v>
      </c>
      <c r="O10133" s="3" t="str">
        <f>VLOOKUP(Tabla1[[#This Row],[nemo]],'Nemos y clasificaciones'!$A$1:$C$3000,3,FALSE)</f>
        <v>ETF</v>
      </c>
      <c r="P10133" s="3"/>
      <c r="Q10133" s="3"/>
    </row>
    <row r="10134" spans="1:17" x14ac:dyDescent="0.25">
      <c r="A10134" t="s">
        <v>1346</v>
      </c>
      <c r="B10134" s="1">
        <v>44357</v>
      </c>
      <c r="C10134" s="1">
        <v>44363</v>
      </c>
      <c r="D10134" t="s">
        <v>21</v>
      </c>
      <c r="E10134" t="s">
        <v>1347</v>
      </c>
      <c r="F10134">
        <v>0</v>
      </c>
      <c r="G10134">
        <v>100000</v>
      </c>
      <c r="H10134">
        <v>0</v>
      </c>
      <c r="I10134">
        <v>0</v>
      </c>
      <c r="J10134">
        <v>0</v>
      </c>
      <c r="K10134">
        <v>0.39</v>
      </c>
      <c r="L10134" t="s">
        <v>23</v>
      </c>
      <c r="M10134" s="3">
        <v>39000</v>
      </c>
      <c r="N10134" s="2" t="str">
        <f>VLOOKUP(Tabla1[[#This Row],[nemo]],'Nemos y clasificaciones'!$A$2:$B$5000,2,FALSE)</f>
        <v>ISHARES RUSSELL 2000 VALUE ETF</v>
      </c>
      <c r="O10134" s="3" t="str">
        <f>VLOOKUP(Tabla1[[#This Row],[nemo]],'Nemos y clasificaciones'!$A$1:$C$3000,3,FALSE)</f>
        <v>ETF</v>
      </c>
      <c r="P10134" s="3"/>
      <c r="Q10134" s="3"/>
    </row>
    <row r="10135" spans="1:17" x14ac:dyDescent="0.25">
      <c r="A10135" t="s">
        <v>9042</v>
      </c>
      <c r="B10135" s="1">
        <v>43004</v>
      </c>
      <c r="C10135" s="1">
        <v>43007</v>
      </c>
      <c r="D10135" t="s">
        <v>21</v>
      </c>
      <c r="E10135" t="s">
        <v>1347</v>
      </c>
      <c r="F10135">
        <v>0</v>
      </c>
      <c r="G10135">
        <v>100000</v>
      </c>
      <c r="H10135">
        <v>0</v>
      </c>
      <c r="I10135">
        <v>0</v>
      </c>
      <c r="J10135">
        <v>0</v>
      </c>
      <c r="K10135">
        <v>0.36</v>
      </c>
      <c r="L10135" t="s">
        <v>23</v>
      </c>
      <c r="M10135" s="3">
        <v>36000</v>
      </c>
      <c r="N10135" s="2" t="str">
        <f>VLOOKUP(Tabla1[[#This Row],[nemo]],'Nemos y clasificaciones'!$A$2:$B$5000,2,FALSE)</f>
        <v>ISHARES RUSSELL 2000 VALUE ETF</v>
      </c>
      <c r="O10135" s="3" t="str">
        <f>VLOOKUP(Tabla1[[#This Row],[nemo]],'Nemos y clasificaciones'!$A$1:$C$3000,3,FALSE)</f>
        <v>ETF</v>
      </c>
      <c r="P10135" s="3"/>
      <c r="Q10135" s="3"/>
    </row>
    <row r="10136" spans="1:17" x14ac:dyDescent="0.25">
      <c r="A10136" t="s">
        <v>10233</v>
      </c>
      <c r="B10136" s="1">
        <v>42639</v>
      </c>
      <c r="C10136" s="1">
        <v>42643</v>
      </c>
      <c r="D10136" t="s">
        <v>21</v>
      </c>
      <c r="E10136" t="s">
        <v>1347</v>
      </c>
      <c r="F10136">
        <v>0</v>
      </c>
      <c r="G10136">
        <v>100000</v>
      </c>
      <c r="H10136">
        <v>0</v>
      </c>
      <c r="I10136">
        <v>0</v>
      </c>
      <c r="J10136">
        <v>0</v>
      </c>
      <c r="K10136">
        <v>0.35299999999999998</v>
      </c>
      <c r="L10136" t="s">
        <v>23</v>
      </c>
      <c r="M10136" s="3">
        <v>35300</v>
      </c>
      <c r="N10136" s="2" t="str">
        <f>VLOOKUP(Tabla1[[#This Row],[nemo]],'Nemos y clasificaciones'!$A$2:$B$5000,2,FALSE)</f>
        <v>ISHARES RUSSELL 2000 VALUE ETF</v>
      </c>
      <c r="O10136" s="3" t="str">
        <f>VLOOKUP(Tabla1[[#This Row],[nemo]],'Nemos y clasificaciones'!$A$1:$C$3000,3,FALSE)</f>
        <v>ETF</v>
      </c>
      <c r="P10136" s="3"/>
      <c r="Q10136" s="3"/>
    </row>
    <row r="10137" spans="1:17" x14ac:dyDescent="0.25">
      <c r="A10137" t="s">
        <v>11251</v>
      </c>
      <c r="B10137" s="1">
        <v>42272</v>
      </c>
      <c r="C10137" s="1">
        <v>42278</v>
      </c>
      <c r="D10137" t="s">
        <v>21</v>
      </c>
      <c r="E10137" t="s">
        <v>1347</v>
      </c>
      <c r="F10137">
        <v>0</v>
      </c>
      <c r="G10137">
        <v>100000</v>
      </c>
      <c r="H10137">
        <v>0</v>
      </c>
      <c r="I10137">
        <v>0</v>
      </c>
      <c r="J10137">
        <v>0</v>
      </c>
      <c r="K10137">
        <v>0.33900000000000002</v>
      </c>
      <c r="L10137" t="s">
        <v>23</v>
      </c>
      <c r="M10137" s="3">
        <v>33900</v>
      </c>
      <c r="N10137" s="2" t="str">
        <f>VLOOKUP(Tabla1[[#This Row],[nemo]],'Nemos y clasificaciones'!$A$2:$B$5000,2,FALSE)</f>
        <v>ISHARES RUSSELL 2000 VALUE ETF</v>
      </c>
      <c r="O10137" s="3" t="str">
        <f>VLOOKUP(Tabla1[[#This Row],[nemo]],'Nemos y clasificaciones'!$A$1:$C$3000,3,FALSE)</f>
        <v>ETF</v>
      </c>
      <c r="P10137" s="3"/>
      <c r="Q10137" s="3"/>
    </row>
    <row r="10138" spans="1:17" x14ac:dyDescent="0.25">
      <c r="A10138" t="s">
        <v>9993</v>
      </c>
      <c r="B10138" s="1">
        <v>42726</v>
      </c>
      <c r="C10138" s="1">
        <v>42733</v>
      </c>
      <c r="D10138" t="s">
        <v>21</v>
      </c>
      <c r="E10138" t="s">
        <v>1349</v>
      </c>
      <c r="F10138">
        <v>0</v>
      </c>
      <c r="G10138">
        <v>100000</v>
      </c>
      <c r="H10138">
        <v>0</v>
      </c>
      <c r="I10138">
        <v>0</v>
      </c>
      <c r="J10138">
        <v>0</v>
      </c>
      <c r="K10138">
        <v>0.51800000000000002</v>
      </c>
      <c r="L10138" t="s">
        <v>23</v>
      </c>
      <c r="M10138" s="3">
        <v>51800</v>
      </c>
      <c r="N10138" s="2" t="str">
        <f>VLOOKUP(Tabla1[[#This Row],[nemo]],'Nemos y clasificaciones'!$A$2:$B$5000,2,FALSE)</f>
        <v>ISHARES RUSSELL 2000 GROWTH ETF</v>
      </c>
      <c r="O10138" s="3" t="str">
        <f>VLOOKUP(Tabla1[[#This Row],[nemo]],'Nemos y clasificaciones'!$A$1:$C$3000,3,FALSE)</f>
        <v>ETF</v>
      </c>
      <c r="P10138" s="3"/>
      <c r="Q10138" s="3"/>
    </row>
    <row r="10139" spans="1:17" x14ac:dyDescent="0.25">
      <c r="A10139" t="s">
        <v>5214</v>
      </c>
      <c r="B10139" s="1">
        <v>43815</v>
      </c>
      <c r="C10139" s="1">
        <v>43819</v>
      </c>
      <c r="D10139" t="s">
        <v>21</v>
      </c>
      <c r="E10139" t="s">
        <v>1349</v>
      </c>
      <c r="F10139">
        <v>0</v>
      </c>
      <c r="G10139">
        <v>100000</v>
      </c>
      <c r="H10139">
        <v>0</v>
      </c>
      <c r="I10139">
        <v>0</v>
      </c>
      <c r="J10139">
        <v>0</v>
      </c>
      <c r="K10139">
        <v>0.49299999999999999</v>
      </c>
      <c r="L10139" t="s">
        <v>23</v>
      </c>
      <c r="M10139" s="3">
        <v>49300</v>
      </c>
      <c r="N10139" s="2" t="str">
        <f>VLOOKUP(Tabla1[[#This Row],[nemo]],'Nemos y clasificaciones'!$A$2:$B$5000,2,FALSE)</f>
        <v>ISHARES RUSSELL 2000 GROWTH ETF</v>
      </c>
      <c r="O10139" s="3" t="str">
        <f>VLOOKUP(Tabla1[[#This Row],[nemo]],'Nemos y clasificaciones'!$A$1:$C$3000,3,FALSE)</f>
        <v>ETF</v>
      </c>
      <c r="P10139" s="3"/>
      <c r="Q10139" s="3"/>
    </row>
    <row r="10140" spans="1:17" x14ac:dyDescent="0.25">
      <c r="A10140" t="s">
        <v>10340</v>
      </c>
      <c r="B10140" s="1">
        <v>42557</v>
      </c>
      <c r="C10140" s="1">
        <v>42563</v>
      </c>
      <c r="D10140" t="s">
        <v>21</v>
      </c>
      <c r="E10140" t="s">
        <v>1349</v>
      </c>
      <c r="F10140">
        <v>0</v>
      </c>
      <c r="G10140">
        <v>100000</v>
      </c>
      <c r="H10140">
        <v>0</v>
      </c>
      <c r="I10140">
        <v>0</v>
      </c>
      <c r="J10140">
        <v>0</v>
      </c>
      <c r="K10140">
        <v>0.46400000000000002</v>
      </c>
      <c r="L10140" t="s">
        <v>23</v>
      </c>
      <c r="M10140" s="3">
        <v>46400</v>
      </c>
      <c r="N10140" s="2" t="str">
        <f>VLOOKUP(Tabla1[[#This Row],[nemo]],'Nemos y clasificaciones'!$A$2:$B$5000,2,FALSE)</f>
        <v>ISHARES RUSSELL 2000 GROWTH ETF</v>
      </c>
      <c r="O10140" s="3" t="str">
        <f>VLOOKUP(Tabla1[[#This Row],[nemo]],'Nemos y clasificaciones'!$A$1:$C$3000,3,FALSE)</f>
        <v>ETF</v>
      </c>
      <c r="P10140" s="3"/>
      <c r="Q10140" s="3"/>
    </row>
    <row r="10141" spans="1:17" x14ac:dyDescent="0.25">
      <c r="A10141" t="s">
        <v>10993</v>
      </c>
      <c r="B10141" s="1">
        <v>42362</v>
      </c>
      <c r="C10141" s="1">
        <v>42369</v>
      </c>
      <c r="D10141" t="s">
        <v>21</v>
      </c>
      <c r="E10141" t="s">
        <v>1349</v>
      </c>
      <c r="F10141">
        <v>0</v>
      </c>
      <c r="G10141">
        <v>100000</v>
      </c>
      <c r="H10141">
        <v>0</v>
      </c>
      <c r="I10141">
        <v>0</v>
      </c>
      <c r="J10141">
        <v>0</v>
      </c>
      <c r="K10141">
        <v>0.42</v>
      </c>
      <c r="L10141" t="s">
        <v>23</v>
      </c>
      <c r="M10141" s="3">
        <v>42000</v>
      </c>
      <c r="N10141" s="2" t="str">
        <f>VLOOKUP(Tabla1[[#This Row],[nemo]],'Nemos y clasificaciones'!$A$2:$B$5000,2,FALSE)</f>
        <v>ISHARES RUSSELL 2000 GROWTH ETF</v>
      </c>
      <c r="O10141" s="3" t="str">
        <f>VLOOKUP(Tabla1[[#This Row],[nemo]],'Nemos y clasificaciones'!$A$1:$C$3000,3,FALSE)</f>
        <v>ETF</v>
      </c>
      <c r="P10141" s="3"/>
      <c r="Q10141" s="3"/>
    </row>
    <row r="10142" spans="1:17" x14ac:dyDescent="0.25">
      <c r="A10142" t="s">
        <v>8714</v>
      </c>
      <c r="B10142" s="1">
        <v>43090</v>
      </c>
      <c r="C10142" s="1">
        <v>43097</v>
      </c>
      <c r="D10142" t="s">
        <v>21</v>
      </c>
      <c r="E10142" t="s">
        <v>1349</v>
      </c>
      <c r="F10142">
        <v>0</v>
      </c>
      <c r="G10142">
        <v>100000</v>
      </c>
      <c r="H10142">
        <v>0</v>
      </c>
      <c r="I10142">
        <v>0</v>
      </c>
      <c r="J10142">
        <v>0</v>
      </c>
      <c r="K10142">
        <v>0.39700000000000002</v>
      </c>
      <c r="L10142" t="s">
        <v>23</v>
      </c>
      <c r="M10142" s="3">
        <v>39700</v>
      </c>
      <c r="N10142" s="2" t="str">
        <f>VLOOKUP(Tabla1[[#This Row],[nemo]],'Nemos y clasificaciones'!$A$2:$B$5000,2,FALSE)</f>
        <v>ISHARES RUSSELL 2000 GROWTH ETF</v>
      </c>
      <c r="O10142" s="3" t="str">
        <f>VLOOKUP(Tabla1[[#This Row],[nemo]],'Nemos y clasificaciones'!$A$1:$C$3000,3,FALSE)</f>
        <v>ETF</v>
      </c>
      <c r="P10142" s="3"/>
      <c r="Q10142" s="3"/>
    </row>
    <row r="10143" spans="1:17" x14ac:dyDescent="0.25">
      <c r="A10143" t="s">
        <v>5575</v>
      </c>
      <c r="B10143" s="1">
        <v>43732</v>
      </c>
      <c r="C10143" s="1">
        <v>43738</v>
      </c>
      <c r="D10143" t="s">
        <v>21</v>
      </c>
      <c r="E10143" t="s">
        <v>1349</v>
      </c>
      <c r="F10143">
        <v>0</v>
      </c>
      <c r="G10143">
        <v>100000</v>
      </c>
      <c r="H10143">
        <v>0</v>
      </c>
      <c r="I10143">
        <v>0</v>
      </c>
      <c r="J10143">
        <v>0</v>
      </c>
      <c r="K10143">
        <v>0.39</v>
      </c>
      <c r="L10143" t="s">
        <v>23</v>
      </c>
      <c r="M10143" s="3">
        <v>39000</v>
      </c>
      <c r="N10143" s="2" t="str">
        <f>VLOOKUP(Tabla1[[#This Row],[nemo]],'Nemos y clasificaciones'!$A$2:$B$5000,2,FALSE)</f>
        <v>ISHARES RUSSELL 2000 GROWTH ETF</v>
      </c>
      <c r="O10143" s="3" t="str">
        <f>VLOOKUP(Tabla1[[#This Row],[nemo]],'Nemos y clasificaciones'!$A$1:$C$3000,3,FALSE)</f>
        <v>ETF</v>
      </c>
      <c r="P10143" s="3"/>
      <c r="Q10143" s="3"/>
    </row>
    <row r="10144" spans="1:17" x14ac:dyDescent="0.25">
      <c r="A10144" t="s">
        <v>9177</v>
      </c>
      <c r="B10144" s="1">
        <v>42922</v>
      </c>
      <c r="C10144" s="1">
        <v>42928</v>
      </c>
      <c r="D10144" t="s">
        <v>21</v>
      </c>
      <c r="E10144" t="s">
        <v>1349</v>
      </c>
      <c r="F10144">
        <v>0</v>
      </c>
      <c r="G10144">
        <v>100000</v>
      </c>
      <c r="H10144">
        <v>0</v>
      </c>
      <c r="I10144">
        <v>0</v>
      </c>
      <c r="J10144">
        <v>0</v>
      </c>
      <c r="K10144">
        <v>0.38200000000000001</v>
      </c>
      <c r="L10144" t="s">
        <v>23</v>
      </c>
      <c r="M10144" s="3">
        <v>38200</v>
      </c>
      <c r="N10144" s="2" t="str">
        <f>VLOOKUP(Tabla1[[#This Row],[nemo]],'Nemos y clasificaciones'!$A$2:$B$5000,2,FALSE)</f>
        <v>ISHARES RUSSELL 2000 GROWTH ETF</v>
      </c>
      <c r="O10144" s="3" t="str">
        <f>VLOOKUP(Tabla1[[#This Row],[nemo]],'Nemos y clasificaciones'!$A$1:$C$3000,3,FALSE)</f>
        <v>ETF</v>
      </c>
      <c r="P10144" s="3"/>
      <c r="Q10144" s="3"/>
    </row>
    <row r="10145" spans="1:17" x14ac:dyDescent="0.25">
      <c r="A10145" t="s">
        <v>12053</v>
      </c>
      <c r="B10145" s="1">
        <v>41997</v>
      </c>
      <c r="C10145" s="1">
        <v>42006</v>
      </c>
      <c r="D10145" t="s">
        <v>21</v>
      </c>
      <c r="E10145" t="s">
        <v>1349</v>
      </c>
      <c r="F10145">
        <v>0</v>
      </c>
      <c r="G10145">
        <v>100000</v>
      </c>
      <c r="H10145">
        <v>0</v>
      </c>
      <c r="I10145">
        <v>0</v>
      </c>
      <c r="J10145">
        <v>0</v>
      </c>
      <c r="K10145">
        <v>0.36099999999999999</v>
      </c>
      <c r="L10145" t="s">
        <v>23</v>
      </c>
      <c r="M10145" s="3">
        <v>36100</v>
      </c>
      <c r="N10145" s="2" t="str">
        <f>VLOOKUP(Tabla1[[#This Row],[nemo]],'Nemos y clasificaciones'!$A$2:$B$5000,2,FALSE)</f>
        <v>ISHARES RUSSELL 2000 GROWTH ETF</v>
      </c>
      <c r="O10145" s="3" t="str">
        <f>VLOOKUP(Tabla1[[#This Row],[nemo]],'Nemos y clasificaciones'!$A$1:$C$3000,3,FALSE)</f>
        <v>ETF</v>
      </c>
      <c r="P10145" s="3"/>
      <c r="Q10145" s="3"/>
    </row>
    <row r="10146" spans="1:17" x14ac:dyDescent="0.25">
      <c r="A10146" t="s">
        <v>7156</v>
      </c>
      <c r="B10146" s="1">
        <v>43451</v>
      </c>
      <c r="C10146" s="1">
        <v>43455</v>
      </c>
      <c r="D10146" t="s">
        <v>21</v>
      </c>
      <c r="E10146" t="s">
        <v>1349</v>
      </c>
      <c r="F10146">
        <v>0</v>
      </c>
      <c r="G10146">
        <v>100000</v>
      </c>
      <c r="H10146">
        <v>0</v>
      </c>
      <c r="I10146">
        <v>0</v>
      </c>
      <c r="J10146">
        <v>0</v>
      </c>
      <c r="K10146">
        <v>0.35799999999999998</v>
      </c>
      <c r="L10146" t="s">
        <v>23</v>
      </c>
      <c r="M10146" s="3">
        <v>35800</v>
      </c>
      <c r="N10146" s="2" t="str">
        <f>VLOOKUP(Tabla1[[#This Row],[nemo]],'Nemos y clasificaciones'!$A$2:$B$5000,2,FALSE)</f>
        <v>ISHARES RUSSELL 2000 GROWTH ETF</v>
      </c>
      <c r="O10146" s="3" t="str">
        <f>VLOOKUP(Tabla1[[#This Row],[nemo]],'Nemos y clasificaciones'!$A$1:$C$3000,3,FALSE)</f>
        <v>ETF</v>
      </c>
      <c r="P10146" s="3"/>
      <c r="Q10146" s="3"/>
    </row>
    <row r="10147" spans="1:17" x14ac:dyDescent="0.25">
      <c r="A10147" t="s">
        <v>3418</v>
      </c>
      <c r="B10147" s="1">
        <v>44097</v>
      </c>
      <c r="C10147" s="1">
        <v>44103</v>
      </c>
      <c r="D10147" t="s">
        <v>21</v>
      </c>
      <c r="E10147" t="s">
        <v>1349</v>
      </c>
      <c r="F10147">
        <v>0</v>
      </c>
      <c r="G10147">
        <v>100000</v>
      </c>
      <c r="H10147">
        <v>0</v>
      </c>
      <c r="I10147">
        <v>0</v>
      </c>
      <c r="J10147">
        <v>0</v>
      </c>
      <c r="K10147">
        <v>0.32800000000000001</v>
      </c>
      <c r="L10147" t="s">
        <v>23</v>
      </c>
      <c r="M10147" s="3">
        <v>32800</v>
      </c>
      <c r="N10147" s="2" t="str">
        <f>VLOOKUP(Tabla1[[#This Row],[nemo]],'Nemos y clasificaciones'!$A$2:$B$5000,2,FALSE)</f>
        <v>ISHARES RUSSELL 2000 GROWTH ETF</v>
      </c>
      <c r="O10147" s="3" t="str">
        <f>VLOOKUP(Tabla1[[#This Row],[nemo]],'Nemos y clasificaciones'!$A$1:$C$3000,3,FALSE)</f>
        <v>ETF</v>
      </c>
      <c r="P10147" s="3"/>
      <c r="Q10147" s="3"/>
    </row>
    <row r="10148" spans="1:17" x14ac:dyDescent="0.25">
      <c r="A10148" t="s">
        <v>6030</v>
      </c>
      <c r="B10148" s="1">
        <v>43633</v>
      </c>
      <c r="C10148" s="1">
        <v>43637</v>
      </c>
      <c r="D10148" t="s">
        <v>21</v>
      </c>
      <c r="E10148" t="s">
        <v>1349</v>
      </c>
      <c r="F10148">
        <v>0</v>
      </c>
      <c r="G10148">
        <v>100000</v>
      </c>
      <c r="H10148">
        <v>0</v>
      </c>
      <c r="I10148">
        <v>0</v>
      </c>
      <c r="J10148">
        <v>0</v>
      </c>
      <c r="K10148">
        <v>0.32500000000000001</v>
      </c>
      <c r="L10148" t="s">
        <v>23</v>
      </c>
      <c r="M10148" s="3">
        <v>32500</v>
      </c>
      <c r="N10148" s="2" t="str">
        <f>VLOOKUP(Tabla1[[#This Row],[nemo]],'Nemos y clasificaciones'!$A$2:$B$5000,2,FALSE)</f>
        <v>ISHARES RUSSELL 2000 GROWTH ETF</v>
      </c>
      <c r="O10148" s="3" t="str">
        <f>VLOOKUP(Tabla1[[#This Row],[nemo]],'Nemos y clasificaciones'!$A$1:$C$3000,3,FALSE)</f>
        <v>ETF</v>
      </c>
      <c r="P10148" s="3"/>
      <c r="Q10148" s="3"/>
    </row>
    <row r="10149" spans="1:17" x14ac:dyDescent="0.25">
      <c r="A10149" t="s">
        <v>9835</v>
      </c>
      <c r="B10149" s="1">
        <v>42818</v>
      </c>
      <c r="C10149" s="1">
        <v>42824</v>
      </c>
      <c r="D10149" t="s">
        <v>21</v>
      </c>
      <c r="E10149" t="s">
        <v>1349</v>
      </c>
      <c r="F10149">
        <v>0</v>
      </c>
      <c r="G10149">
        <v>100000</v>
      </c>
      <c r="H10149">
        <v>0</v>
      </c>
      <c r="I10149">
        <v>0</v>
      </c>
      <c r="J10149">
        <v>0</v>
      </c>
      <c r="K10149">
        <v>0.32200000000000001</v>
      </c>
      <c r="L10149" t="s">
        <v>23</v>
      </c>
      <c r="M10149" s="3">
        <v>32200</v>
      </c>
      <c r="N10149" s="2" t="str">
        <f>VLOOKUP(Tabla1[[#This Row],[nemo]],'Nemos y clasificaciones'!$A$2:$B$5000,2,FALSE)</f>
        <v>ISHARES RUSSELL 2000 GROWTH ETF</v>
      </c>
      <c r="O10149" s="3" t="str">
        <f>VLOOKUP(Tabla1[[#This Row],[nemo]],'Nemos y clasificaciones'!$A$1:$C$3000,3,FALSE)</f>
        <v>ETF</v>
      </c>
      <c r="P10149" s="3"/>
      <c r="Q10149" s="3"/>
    </row>
    <row r="10150" spans="1:17" x14ac:dyDescent="0.25">
      <c r="A10150" t="s">
        <v>3976</v>
      </c>
      <c r="B10150" s="1">
        <v>43997</v>
      </c>
      <c r="C10150" s="1">
        <v>44001</v>
      </c>
      <c r="D10150" t="s">
        <v>21</v>
      </c>
      <c r="E10150" t="s">
        <v>1349</v>
      </c>
      <c r="F10150">
        <v>0</v>
      </c>
      <c r="G10150">
        <v>100000</v>
      </c>
      <c r="H10150">
        <v>0</v>
      </c>
      <c r="I10150">
        <v>0</v>
      </c>
      <c r="J10150">
        <v>0</v>
      </c>
      <c r="K10150">
        <v>0.317</v>
      </c>
      <c r="L10150" t="s">
        <v>23</v>
      </c>
      <c r="M10150" s="3">
        <v>31700</v>
      </c>
      <c r="N10150" s="2" t="str">
        <f>VLOOKUP(Tabla1[[#This Row],[nemo]],'Nemos y clasificaciones'!$A$2:$B$5000,2,FALSE)</f>
        <v>ISHARES RUSSELL 2000 GROWTH ETF</v>
      </c>
      <c r="O10150" s="3" t="str">
        <f>VLOOKUP(Tabla1[[#This Row],[nemo]],'Nemos y clasificaciones'!$A$1:$C$3000,3,FALSE)</f>
        <v>ETF</v>
      </c>
      <c r="P10150" s="3"/>
      <c r="Q10150" s="3"/>
    </row>
    <row r="10151" spans="1:17" x14ac:dyDescent="0.25">
      <c r="A10151" t="s">
        <v>7657</v>
      </c>
      <c r="B10151" s="1">
        <v>43284</v>
      </c>
      <c r="C10151" s="1">
        <v>43291</v>
      </c>
      <c r="D10151" t="s">
        <v>21</v>
      </c>
      <c r="E10151" t="s">
        <v>1349</v>
      </c>
      <c r="F10151">
        <v>0</v>
      </c>
      <c r="G10151">
        <v>100000</v>
      </c>
      <c r="H10151">
        <v>0</v>
      </c>
      <c r="I10151">
        <v>0</v>
      </c>
      <c r="J10151">
        <v>0</v>
      </c>
      <c r="K10151">
        <v>0.315</v>
      </c>
      <c r="L10151" t="s">
        <v>23</v>
      </c>
      <c r="M10151" s="3">
        <v>31500</v>
      </c>
      <c r="N10151" s="2" t="str">
        <f>VLOOKUP(Tabla1[[#This Row],[nemo]],'Nemos y clasificaciones'!$A$2:$B$5000,2,FALSE)</f>
        <v>ISHARES RUSSELL 2000 GROWTH ETF</v>
      </c>
      <c r="O10151" s="3" t="str">
        <f>VLOOKUP(Tabla1[[#This Row],[nemo]],'Nemos y clasificaciones'!$A$1:$C$3000,3,FALSE)</f>
        <v>ETF</v>
      </c>
      <c r="P10151" s="3"/>
      <c r="Q10151" s="3"/>
    </row>
    <row r="10152" spans="1:17" x14ac:dyDescent="0.25">
      <c r="A10152" t="s">
        <v>562</v>
      </c>
      <c r="B10152" s="1">
        <v>44378</v>
      </c>
      <c r="C10152" s="1">
        <v>44418</v>
      </c>
      <c r="D10152" t="s">
        <v>21</v>
      </c>
      <c r="E10152" t="s">
        <v>563</v>
      </c>
      <c r="F10152">
        <v>0</v>
      </c>
      <c r="G10152">
        <v>100000</v>
      </c>
      <c r="H10152">
        <v>0</v>
      </c>
      <c r="I10152">
        <v>0</v>
      </c>
      <c r="J10152">
        <v>0</v>
      </c>
      <c r="K10152">
        <v>0.43</v>
      </c>
      <c r="L10152" t="s">
        <v>23</v>
      </c>
      <c r="M10152" s="3">
        <v>43000</v>
      </c>
      <c r="N10152" s="2" t="str">
        <f>VLOOKUP(Tabla1[[#This Row],[nemo]],'Nemos y clasificaciones'!$A$2:$B$5000,2,FALSE)</f>
        <v>AMERICAN EXPRESS COMPANY</v>
      </c>
      <c r="O10152" s="3" t="str">
        <f>VLOOKUP(Tabla1[[#This Row],[nemo]],'Nemos y clasificaciones'!$A$1:$C$3000,3,FALSE)</f>
        <v>Servicios financieros</v>
      </c>
      <c r="P10152" s="3"/>
      <c r="Q10152" s="3"/>
    </row>
    <row r="10153" spans="1:17" x14ac:dyDescent="0.25">
      <c r="A10153" t="s">
        <v>562</v>
      </c>
      <c r="B10153" s="1">
        <v>44286</v>
      </c>
      <c r="C10153" s="1">
        <v>44326</v>
      </c>
      <c r="D10153" t="s">
        <v>21</v>
      </c>
      <c r="E10153" t="s">
        <v>563</v>
      </c>
      <c r="F10153">
        <v>0</v>
      </c>
      <c r="G10153">
        <v>100000</v>
      </c>
      <c r="H10153">
        <v>0</v>
      </c>
      <c r="I10153">
        <v>0</v>
      </c>
      <c r="J10153">
        <v>0</v>
      </c>
      <c r="K10153">
        <v>0.43</v>
      </c>
      <c r="L10153" t="s">
        <v>23</v>
      </c>
      <c r="M10153" s="3">
        <v>43000</v>
      </c>
      <c r="N10153" s="2" t="str">
        <f>VLOOKUP(Tabla1[[#This Row],[nemo]],'Nemos y clasificaciones'!$A$2:$B$5000,2,FALSE)</f>
        <v>AMERICAN EXPRESS COMPANY</v>
      </c>
      <c r="O10153" s="3" t="str">
        <f>VLOOKUP(Tabla1[[#This Row],[nemo]],'Nemos y clasificaciones'!$A$1:$C$3000,3,FALSE)</f>
        <v>Servicios financieros</v>
      </c>
      <c r="P10153" s="3"/>
      <c r="Q10153" s="3"/>
    </row>
    <row r="10154" spans="1:17" x14ac:dyDescent="0.25">
      <c r="A10154" t="s">
        <v>562</v>
      </c>
      <c r="B10154" s="1">
        <v>44203</v>
      </c>
      <c r="C10154" s="1">
        <v>44237</v>
      </c>
      <c r="D10154" t="s">
        <v>21</v>
      </c>
      <c r="E10154" t="s">
        <v>563</v>
      </c>
      <c r="F10154">
        <v>0</v>
      </c>
      <c r="G10154">
        <v>100000</v>
      </c>
      <c r="H10154">
        <v>0</v>
      </c>
      <c r="I10154">
        <v>0</v>
      </c>
      <c r="J10154">
        <v>0</v>
      </c>
      <c r="K10154">
        <v>0.43</v>
      </c>
      <c r="L10154" t="s">
        <v>23</v>
      </c>
      <c r="M10154" s="3">
        <v>43000</v>
      </c>
      <c r="N10154" s="2" t="str">
        <f>VLOOKUP(Tabla1[[#This Row],[nemo]],'Nemos y clasificaciones'!$A$2:$B$5000,2,FALSE)</f>
        <v>AMERICAN EXPRESS COMPANY</v>
      </c>
      <c r="O10154" s="3" t="str">
        <f>VLOOKUP(Tabla1[[#This Row],[nemo]],'Nemos y clasificaciones'!$A$1:$C$3000,3,FALSE)</f>
        <v>Servicios financieros</v>
      </c>
      <c r="P10154" s="3"/>
      <c r="Q10154" s="3"/>
    </row>
    <row r="10155" spans="1:17" x14ac:dyDescent="0.25">
      <c r="A10155" t="s">
        <v>562</v>
      </c>
      <c r="B10155" s="1">
        <v>44112</v>
      </c>
      <c r="C10155" s="1">
        <v>44145</v>
      </c>
      <c r="D10155" t="s">
        <v>21</v>
      </c>
      <c r="E10155" t="s">
        <v>563</v>
      </c>
      <c r="F10155">
        <v>0</v>
      </c>
      <c r="G10155">
        <v>100000</v>
      </c>
      <c r="H10155">
        <v>0</v>
      </c>
      <c r="I10155">
        <v>0</v>
      </c>
      <c r="J10155">
        <v>0</v>
      </c>
      <c r="K10155">
        <v>0.43</v>
      </c>
      <c r="L10155" t="s">
        <v>23</v>
      </c>
      <c r="M10155" s="3">
        <v>43000</v>
      </c>
      <c r="N10155" s="2" t="str">
        <f>VLOOKUP(Tabla1[[#This Row],[nemo]],'Nemos y clasificaciones'!$A$2:$B$5000,2,FALSE)</f>
        <v>AMERICAN EXPRESS COMPANY</v>
      </c>
      <c r="O10155" s="3" t="str">
        <f>VLOOKUP(Tabla1[[#This Row],[nemo]],'Nemos y clasificaciones'!$A$1:$C$3000,3,FALSE)</f>
        <v>Servicios financieros</v>
      </c>
      <c r="P10155" s="3"/>
      <c r="Q10155" s="3"/>
    </row>
    <row r="10156" spans="1:17" x14ac:dyDescent="0.25">
      <c r="A10156" t="s">
        <v>562</v>
      </c>
      <c r="B10156" s="1">
        <v>44013</v>
      </c>
      <c r="C10156" s="1">
        <v>44053</v>
      </c>
      <c r="D10156" t="s">
        <v>21</v>
      </c>
      <c r="E10156" t="s">
        <v>563</v>
      </c>
      <c r="F10156">
        <v>0</v>
      </c>
      <c r="G10156">
        <v>100000</v>
      </c>
      <c r="H10156">
        <v>0</v>
      </c>
      <c r="I10156">
        <v>0</v>
      </c>
      <c r="J10156">
        <v>0</v>
      </c>
      <c r="K10156">
        <v>0.43</v>
      </c>
      <c r="L10156" t="s">
        <v>23</v>
      </c>
      <c r="M10156" s="3">
        <v>43000</v>
      </c>
      <c r="N10156" s="2" t="str">
        <f>VLOOKUP(Tabla1[[#This Row],[nemo]],'Nemos y clasificaciones'!$A$2:$B$5000,2,FALSE)</f>
        <v>AMERICAN EXPRESS COMPANY</v>
      </c>
      <c r="O10156" s="3" t="str">
        <f>VLOOKUP(Tabla1[[#This Row],[nemo]],'Nemos y clasificaciones'!$A$1:$C$3000,3,FALSE)</f>
        <v>Servicios financieros</v>
      </c>
      <c r="P10156" s="3"/>
      <c r="Q10156" s="3"/>
    </row>
    <row r="10157" spans="1:17" x14ac:dyDescent="0.25">
      <c r="A10157" t="s">
        <v>562</v>
      </c>
      <c r="B10157" s="1">
        <v>43923</v>
      </c>
      <c r="C10157" s="1">
        <v>43959</v>
      </c>
      <c r="D10157" t="s">
        <v>21</v>
      </c>
      <c r="E10157" t="s">
        <v>563</v>
      </c>
      <c r="F10157">
        <v>0</v>
      </c>
      <c r="G10157">
        <v>100000</v>
      </c>
      <c r="H10157">
        <v>0</v>
      </c>
      <c r="I10157">
        <v>0</v>
      </c>
      <c r="J10157">
        <v>0</v>
      </c>
      <c r="K10157">
        <v>0.43</v>
      </c>
      <c r="L10157" t="s">
        <v>23</v>
      </c>
      <c r="M10157" s="3">
        <v>43000</v>
      </c>
      <c r="N10157" s="2" t="str">
        <f>VLOOKUP(Tabla1[[#This Row],[nemo]],'Nemos y clasificaciones'!$A$2:$B$5000,2,FALSE)</f>
        <v>AMERICAN EXPRESS COMPANY</v>
      </c>
      <c r="O10157" s="3" t="str">
        <f>VLOOKUP(Tabla1[[#This Row],[nemo]],'Nemos y clasificaciones'!$A$1:$C$3000,3,FALSE)</f>
        <v>Servicios financieros</v>
      </c>
      <c r="P10157" s="3"/>
      <c r="Q10157" s="3"/>
    </row>
    <row r="10158" spans="1:17" x14ac:dyDescent="0.25">
      <c r="A10158" t="s">
        <v>562</v>
      </c>
      <c r="B10158" s="1">
        <v>43832</v>
      </c>
      <c r="C10158" s="1">
        <v>43871</v>
      </c>
      <c r="D10158" t="s">
        <v>21</v>
      </c>
      <c r="E10158" t="s">
        <v>563</v>
      </c>
      <c r="F10158">
        <v>0</v>
      </c>
      <c r="G10158">
        <v>100000</v>
      </c>
      <c r="H10158">
        <v>0</v>
      </c>
      <c r="I10158">
        <v>0</v>
      </c>
      <c r="J10158">
        <v>0</v>
      </c>
      <c r="K10158">
        <v>0.43</v>
      </c>
      <c r="L10158" t="s">
        <v>23</v>
      </c>
      <c r="M10158" s="3">
        <v>43000</v>
      </c>
      <c r="N10158" s="2" t="str">
        <f>VLOOKUP(Tabla1[[#This Row],[nemo]],'Nemos y clasificaciones'!$A$2:$B$5000,2,FALSE)</f>
        <v>AMERICAN EXPRESS COMPANY</v>
      </c>
      <c r="O10158" s="3" t="str">
        <f>VLOOKUP(Tabla1[[#This Row],[nemo]],'Nemos y clasificaciones'!$A$1:$C$3000,3,FALSE)</f>
        <v>Servicios financieros</v>
      </c>
      <c r="P10158" s="3"/>
      <c r="Q10158" s="3"/>
    </row>
    <row r="10159" spans="1:17" x14ac:dyDescent="0.25">
      <c r="A10159" t="s">
        <v>562</v>
      </c>
      <c r="B10159" s="1">
        <v>43741</v>
      </c>
      <c r="C10159" s="1">
        <v>43777</v>
      </c>
      <c r="D10159" t="s">
        <v>21</v>
      </c>
      <c r="E10159" t="s">
        <v>563</v>
      </c>
      <c r="F10159">
        <v>0</v>
      </c>
      <c r="G10159">
        <v>100000</v>
      </c>
      <c r="H10159">
        <v>0</v>
      </c>
      <c r="I10159">
        <v>0</v>
      </c>
      <c r="J10159">
        <v>0</v>
      </c>
      <c r="K10159">
        <v>0.43</v>
      </c>
      <c r="L10159" t="s">
        <v>23</v>
      </c>
      <c r="M10159" s="3">
        <v>43000</v>
      </c>
      <c r="N10159" s="2" t="str">
        <f>VLOOKUP(Tabla1[[#This Row],[nemo]],'Nemos y clasificaciones'!$A$2:$B$5000,2,FALSE)</f>
        <v>AMERICAN EXPRESS COMPANY</v>
      </c>
      <c r="O10159" s="3" t="str">
        <f>VLOOKUP(Tabla1[[#This Row],[nemo]],'Nemos y clasificaciones'!$A$1:$C$3000,3,FALSE)</f>
        <v>Servicios financieros</v>
      </c>
      <c r="P10159" s="3"/>
      <c r="Q10159" s="3"/>
    </row>
    <row r="10160" spans="1:17" x14ac:dyDescent="0.25">
      <c r="A10160" t="s">
        <v>6788</v>
      </c>
      <c r="B10160" s="1">
        <v>43544</v>
      </c>
      <c r="C10160" s="1">
        <v>43550</v>
      </c>
      <c r="D10160" t="s">
        <v>21</v>
      </c>
      <c r="E10160" t="s">
        <v>1349</v>
      </c>
      <c r="F10160">
        <v>0</v>
      </c>
      <c r="G10160">
        <v>100000</v>
      </c>
      <c r="H10160">
        <v>0</v>
      </c>
      <c r="I10160">
        <v>0</v>
      </c>
      <c r="J10160">
        <v>0</v>
      </c>
      <c r="K10160">
        <v>0.311</v>
      </c>
      <c r="L10160" t="s">
        <v>23</v>
      </c>
      <c r="M10160" s="3">
        <v>31100</v>
      </c>
      <c r="N10160" s="2" t="str">
        <f>VLOOKUP(Tabla1[[#This Row],[nemo]],'Nemos y clasificaciones'!$A$2:$B$5000,2,FALSE)</f>
        <v>ISHARES RUSSELL 2000 GROWTH ETF</v>
      </c>
      <c r="O10160" s="3" t="str">
        <f>VLOOKUP(Tabla1[[#This Row],[nemo]],'Nemos y clasificaciones'!$A$1:$C$3000,3,FALSE)</f>
        <v>ETF</v>
      </c>
      <c r="P10160" s="3"/>
      <c r="Q10160" s="3"/>
    </row>
    <row r="10161" spans="1:17" x14ac:dyDescent="0.25">
      <c r="A10161" t="s">
        <v>11374</v>
      </c>
      <c r="B10161" s="1">
        <v>42187</v>
      </c>
      <c r="C10161" s="1">
        <v>42194</v>
      </c>
      <c r="D10161" t="s">
        <v>21</v>
      </c>
      <c r="E10161" t="s">
        <v>1349</v>
      </c>
      <c r="F10161">
        <v>0</v>
      </c>
      <c r="G10161">
        <v>100000</v>
      </c>
      <c r="H10161">
        <v>0</v>
      </c>
      <c r="I10161">
        <v>0</v>
      </c>
      <c r="J10161">
        <v>0</v>
      </c>
      <c r="K10161">
        <v>0.31</v>
      </c>
      <c r="L10161" t="s">
        <v>23</v>
      </c>
      <c r="M10161" s="3">
        <v>31000</v>
      </c>
      <c r="N10161" s="2" t="str">
        <f>VLOOKUP(Tabla1[[#This Row],[nemo]],'Nemos y clasificaciones'!$A$2:$B$5000,2,FALSE)</f>
        <v>ISHARES RUSSELL 2000 GROWTH ETF</v>
      </c>
      <c r="O10161" s="3" t="str">
        <f>VLOOKUP(Tabla1[[#This Row],[nemo]],'Nemos y clasificaciones'!$A$1:$C$3000,3,FALSE)</f>
        <v>ETF</v>
      </c>
      <c r="P10161" s="3"/>
      <c r="Q10161" s="3"/>
    </row>
    <row r="10162" spans="1:17" x14ac:dyDescent="0.25">
      <c r="A10162" t="s">
        <v>2958</v>
      </c>
      <c r="B10162" s="1">
        <v>44179</v>
      </c>
      <c r="C10162" s="1">
        <v>44183</v>
      </c>
      <c r="D10162" t="s">
        <v>21</v>
      </c>
      <c r="E10162" t="s">
        <v>1349</v>
      </c>
      <c r="F10162">
        <v>0</v>
      </c>
      <c r="G10162">
        <v>100000</v>
      </c>
      <c r="H10162">
        <v>0</v>
      </c>
      <c r="I10162">
        <v>0</v>
      </c>
      <c r="J10162">
        <v>0</v>
      </c>
      <c r="K10162">
        <v>0.307</v>
      </c>
      <c r="L10162" t="s">
        <v>23</v>
      </c>
      <c r="M10162" s="3">
        <v>30700</v>
      </c>
      <c r="N10162" s="2" t="str">
        <f>VLOOKUP(Tabla1[[#This Row],[nemo]],'Nemos y clasificaciones'!$A$2:$B$5000,2,FALSE)</f>
        <v>ISHARES RUSSELL 2000 GROWTH ETF</v>
      </c>
      <c r="O10162" s="3" t="str">
        <f>VLOOKUP(Tabla1[[#This Row],[nemo]],'Nemos y clasificaciones'!$A$1:$C$3000,3,FALSE)</f>
        <v>ETF</v>
      </c>
      <c r="P10162" s="3"/>
      <c r="Q10162" s="3"/>
    </row>
    <row r="10163" spans="1:17" x14ac:dyDescent="0.25">
      <c r="A10163" t="s">
        <v>8472</v>
      </c>
      <c r="B10163" s="1">
        <v>43181</v>
      </c>
      <c r="C10163" s="1">
        <v>43187</v>
      </c>
      <c r="D10163" t="s">
        <v>21</v>
      </c>
      <c r="E10163" t="s">
        <v>1349</v>
      </c>
      <c r="F10163">
        <v>0</v>
      </c>
      <c r="G10163">
        <v>100000</v>
      </c>
      <c r="H10163">
        <v>0</v>
      </c>
      <c r="I10163">
        <v>0</v>
      </c>
      <c r="J10163">
        <v>0</v>
      </c>
      <c r="K10163">
        <v>0.30399999999999999</v>
      </c>
      <c r="L10163" t="s">
        <v>23</v>
      </c>
      <c r="M10163" s="3">
        <v>30400</v>
      </c>
      <c r="N10163" s="2" t="str">
        <f>VLOOKUP(Tabla1[[#This Row],[nemo]],'Nemos y clasificaciones'!$A$2:$B$5000,2,FALSE)</f>
        <v>ISHARES RUSSELL 2000 GROWTH ETF</v>
      </c>
      <c r="O10163" s="3" t="str">
        <f>VLOOKUP(Tabla1[[#This Row],[nemo]],'Nemos y clasificaciones'!$A$1:$C$3000,3,FALSE)</f>
        <v>ETF</v>
      </c>
      <c r="P10163" s="3"/>
      <c r="Q10163" s="3"/>
    </row>
    <row r="10164" spans="1:17" x14ac:dyDescent="0.25">
      <c r="A10164" t="s">
        <v>11887</v>
      </c>
      <c r="B10164" s="1">
        <v>42088</v>
      </c>
      <c r="C10164" s="1">
        <v>42094</v>
      </c>
      <c r="D10164" t="s">
        <v>21</v>
      </c>
      <c r="E10164" t="s">
        <v>1349</v>
      </c>
      <c r="F10164">
        <v>0</v>
      </c>
      <c r="G10164">
        <v>100000</v>
      </c>
      <c r="H10164">
        <v>0</v>
      </c>
      <c r="I10164">
        <v>0</v>
      </c>
      <c r="J10164">
        <v>0</v>
      </c>
      <c r="K10164">
        <v>0.29599999999999999</v>
      </c>
      <c r="L10164" t="s">
        <v>23</v>
      </c>
      <c r="M10164" s="3">
        <v>29600</v>
      </c>
      <c r="N10164" s="2" t="str">
        <f>VLOOKUP(Tabla1[[#This Row],[nemo]],'Nemos y clasificaciones'!$A$2:$B$5000,2,FALSE)</f>
        <v>ISHARES RUSSELL 2000 GROWTH ETF</v>
      </c>
      <c r="O10164" s="3" t="str">
        <f>VLOOKUP(Tabla1[[#This Row],[nemo]],'Nemos y clasificaciones'!$A$1:$C$3000,3,FALSE)</f>
        <v>ETF</v>
      </c>
      <c r="P10164" s="3"/>
      <c r="Q10164" s="3"/>
    </row>
    <row r="10165" spans="1:17" x14ac:dyDescent="0.25">
      <c r="A10165" t="s">
        <v>7444</v>
      </c>
      <c r="B10165" s="1">
        <v>43369</v>
      </c>
      <c r="C10165" s="1">
        <v>43375</v>
      </c>
      <c r="D10165" t="s">
        <v>21</v>
      </c>
      <c r="E10165" t="s">
        <v>1349</v>
      </c>
      <c r="F10165">
        <v>0</v>
      </c>
      <c r="G10165">
        <v>100000</v>
      </c>
      <c r="H10165">
        <v>0</v>
      </c>
      <c r="I10165">
        <v>0</v>
      </c>
      <c r="J10165">
        <v>0</v>
      </c>
      <c r="K10165">
        <v>0.29299999999999998</v>
      </c>
      <c r="L10165" t="s">
        <v>23</v>
      </c>
      <c r="M10165" s="3">
        <v>29300</v>
      </c>
      <c r="N10165" s="2" t="str">
        <f>VLOOKUP(Tabla1[[#This Row],[nemo]],'Nemos y clasificaciones'!$A$2:$B$5000,2,FALSE)</f>
        <v>ISHARES RUSSELL 2000 GROWTH ETF</v>
      </c>
      <c r="O10165" s="3" t="str">
        <f>VLOOKUP(Tabla1[[#This Row],[nemo]],'Nemos y clasificaciones'!$A$1:$C$3000,3,FALSE)</f>
        <v>ETF</v>
      </c>
      <c r="P10165" s="3"/>
      <c r="Q10165" s="3"/>
    </row>
    <row r="10166" spans="1:17" x14ac:dyDescent="0.25">
      <c r="A10166" t="s">
        <v>9041</v>
      </c>
      <c r="B10166" s="1">
        <v>43004</v>
      </c>
      <c r="C10166" s="1">
        <v>43007</v>
      </c>
      <c r="D10166" t="s">
        <v>21</v>
      </c>
      <c r="E10166" t="s">
        <v>1349</v>
      </c>
      <c r="F10166">
        <v>0</v>
      </c>
      <c r="G10166">
        <v>100000</v>
      </c>
      <c r="H10166">
        <v>0</v>
      </c>
      <c r="I10166">
        <v>0</v>
      </c>
      <c r="J10166">
        <v>0</v>
      </c>
      <c r="K10166">
        <v>0.26700000000000002</v>
      </c>
      <c r="L10166" t="s">
        <v>23</v>
      </c>
      <c r="M10166" s="3">
        <v>26700</v>
      </c>
      <c r="N10166" s="2" t="str">
        <f>VLOOKUP(Tabla1[[#This Row],[nemo]],'Nemos y clasificaciones'!$A$2:$B$5000,2,FALSE)</f>
        <v>ISHARES RUSSELL 2000 GROWTH ETF</v>
      </c>
      <c r="O10166" s="3" t="str">
        <f>VLOOKUP(Tabla1[[#This Row],[nemo]],'Nemos y clasificaciones'!$A$1:$C$3000,3,FALSE)</f>
        <v>ETF</v>
      </c>
      <c r="P10166" s="3"/>
      <c r="Q10166" s="3"/>
    </row>
    <row r="10167" spans="1:17" x14ac:dyDescent="0.25">
      <c r="A10167" t="s">
        <v>10860</v>
      </c>
      <c r="B10167" s="1">
        <v>42452</v>
      </c>
      <c r="C10167" s="1">
        <v>42459</v>
      </c>
      <c r="D10167" t="s">
        <v>21</v>
      </c>
      <c r="E10167" t="s">
        <v>1349</v>
      </c>
      <c r="F10167">
        <v>0</v>
      </c>
      <c r="G10167">
        <v>100000</v>
      </c>
      <c r="H10167">
        <v>0</v>
      </c>
      <c r="I10167">
        <v>0</v>
      </c>
      <c r="J10167">
        <v>0</v>
      </c>
      <c r="K10167">
        <v>0.25700000000000001</v>
      </c>
      <c r="L10167" t="s">
        <v>23</v>
      </c>
      <c r="M10167" s="3">
        <v>25700</v>
      </c>
      <c r="N10167" s="2" t="str">
        <f>VLOOKUP(Tabla1[[#This Row],[nemo]],'Nemos y clasificaciones'!$A$2:$B$5000,2,FALSE)</f>
        <v>ISHARES RUSSELL 2000 GROWTH ETF</v>
      </c>
      <c r="O10167" s="3" t="str">
        <f>VLOOKUP(Tabla1[[#This Row],[nemo]],'Nemos y clasificaciones'!$A$1:$C$3000,3,FALSE)</f>
        <v>ETF</v>
      </c>
      <c r="P10167" s="3"/>
      <c r="Q10167" s="3"/>
    </row>
    <row r="10168" spans="1:17" x14ac:dyDescent="0.25">
      <c r="A10168" t="s">
        <v>10232</v>
      </c>
      <c r="B10168" s="1">
        <v>42639</v>
      </c>
      <c r="C10168" s="1">
        <v>42643</v>
      </c>
      <c r="D10168" t="s">
        <v>21</v>
      </c>
      <c r="E10168" t="s">
        <v>1349</v>
      </c>
      <c r="F10168">
        <v>0</v>
      </c>
      <c r="G10168">
        <v>100000</v>
      </c>
      <c r="H10168">
        <v>0</v>
      </c>
      <c r="I10168">
        <v>0</v>
      </c>
      <c r="J10168">
        <v>0</v>
      </c>
      <c r="K10168">
        <v>0.247</v>
      </c>
      <c r="L10168" t="s">
        <v>23</v>
      </c>
      <c r="M10168" s="3">
        <v>24700</v>
      </c>
      <c r="N10168" s="2" t="str">
        <f>VLOOKUP(Tabla1[[#This Row],[nemo]],'Nemos y clasificaciones'!$A$2:$B$5000,2,FALSE)</f>
        <v>ISHARES RUSSELL 2000 GROWTH ETF</v>
      </c>
      <c r="O10168" s="3" t="str">
        <f>VLOOKUP(Tabla1[[#This Row],[nemo]],'Nemos y clasificaciones'!$A$1:$C$3000,3,FALSE)</f>
        <v>ETF</v>
      </c>
      <c r="P10168" s="3"/>
      <c r="Q10168" s="3"/>
    </row>
    <row r="10169" spans="1:17" x14ac:dyDescent="0.25">
      <c r="A10169" t="s">
        <v>2343</v>
      </c>
      <c r="B10169" s="1">
        <v>44280</v>
      </c>
      <c r="C10169" s="1">
        <v>44286</v>
      </c>
      <c r="D10169" t="s">
        <v>21</v>
      </c>
      <c r="E10169" t="s">
        <v>1349</v>
      </c>
      <c r="F10169">
        <v>0</v>
      </c>
      <c r="G10169">
        <v>100000</v>
      </c>
      <c r="H10169">
        <v>0</v>
      </c>
      <c r="I10169">
        <v>0</v>
      </c>
      <c r="J10169">
        <v>0</v>
      </c>
      <c r="K10169">
        <v>0.224</v>
      </c>
      <c r="L10169" t="s">
        <v>23</v>
      </c>
      <c r="M10169" s="3">
        <v>22400</v>
      </c>
      <c r="N10169" s="2" t="str">
        <f>VLOOKUP(Tabla1[[#This Row],[nemo]],'Nemos y clasificaciones'!$A$2:$B$5000,2,FALSE)</f>
        <v>ISHARES RUSSELL 2000 GROWTH ETF</v>
      </c>
      <c r="O10169" s="3" t="str">
        <f>VLOOKUP(Tabla1[[#This Row],[nemo]],'Nemos y clasificaciones'!$A$1:$C$3000,3,FALSE)</f>
        <v>ETF</v>
      </c>
      <c r="P10169" s="3"/>
      <c r="Q10169" s="3"/>
    </row>
    <row r="10170" spans="1:17" x14ac:dyDescent="0.25">
      <c r="A10170" t="s">
        <v>11250</v>
      </c>
      <c r="B10170" s="1">
        <v>42272</v>
      </c>
      <c r="C10170" s="1">
        <v>42278</v>
      </c>
      <c r="D10170" t="s">
        <v>21</v>
      </c>
      <c r="E10170" t="s">
        <v>1349</v>
      </c>
      <c r="F10170">
        <v>0</v>
      </c>
      <c r="G10170">
        <v>100000</v>
      </c>
      <c r="H10170">
        <v>0</v>
      </c>
      <c r="I10170">
        <v>0</v>
      </c>
      <c r="J10170">
        <v>0</v>
      </c>
      <c r="K10170">
        <v>0.218</v>
      </c>
      <c r="L10170" t="s">
        <v>23</v>
      </c>
      <c r="M10170" s="3">
        <v>21800</v>
      </c>
      <c r="N10170" s="2" t="str">
        <f>VLOOKUP(Tabla1[[#This Row],[nemo]],'Nemos y clasificaciones'!$A$2:$B$5000,2,FALSE)</f>
        <v>ISHARES RUSSELL 2000 GROWTH ETF</v>
      </c>
      <c r="O10170" s="3" t="str">
        <f>VLOOKUP(Tabla1[[#This Row],[nemo]],'Nemos y clasificaciones'!$A$1:$C$3000,3,FALSE)</f>
        <v>ETF</v>
      </c>
      <c r="P10170" s="3"/>
      <c r="Q10170" s="3"/>
    </row>
    <row r="10171" spans="1:17" x14ac:dyDescent="0.25">
      <c r="A10171" t="s">
        <v>1348</v>
      </c>
      <c r="B10171" s="1">
        <v>44357</v>
      </c>
      <c r="C10171" s="1">
        <v>44363</v>
      </c>
      <c r="D10171" t="s">
        <v>21</v>
      </c>
      <c r="E10171" t="s">
        <v>1349</v>
      </c>
      <c r="F10171">
        <v>0</v>
      </c>
      <c r="G10171">
        <v>100000</v>
      </c>
      <c r="H10171">
        <v>0</v>
      </c>
      <c r="I10171">
        <v>0</v>
      </c>
      <c r="J10171">
        <v>0</v>
      </c>
      <c r="K10171">
        <v>0.129</v>
      </c>
      <c r="L10171" t="s">
        <v>23</v>
      </c>
      <c r="M10171" s="3">
        <v>12900</v>
      </c>
      <c r="N10171" s="2" t="str">
        <f>VLOOKUP(Tabla1[[#This Row],[nemo]],'Nemos y clasificaciones'!$A$2:$B$5000,2,FALSE)</f>
        <v>ISHARES RUSSELL 2000 GROWTH ETF</v>
      </c>
      <c r="O10171" s="3" t="str">
        <f>VLOOKUP(Tabla1[[#This Row],[nemo]],'Nemos y clasificaciones'!$A$1:$C$3000,3,FALSE)</f>
        <v>ETF</v>
      </c>
      <c r="P10171" s="3"/>
      <c r="Q10171" s="3"/>
    </row>
    <row r="10172" spans="1:17" x14ac:dyDescent="0.25">
      <c r="A10172" t="s">
        <v>7442</v>
      </c>
      <c r="B10172" s="1">
        <v>43369</v>
      </c>
      <c r="C10172" s="1">
        <v>43375</v>
      </c>
      <c r="D10172" t="s">
        <v>21</v>
      </c>
      <c r="E10172" t="s">
        <v>1381</v>
      </c>
      <c r="F10172">
        <v>0</v>
      </c>
      <c r="G10172">
        <v>100000</v>
      </c>
      <c r="H10172">
        <v>0</v>
      </c>
      <c r="I10172">
        <v>0</v>
      </c>
      <c r="J10172">
        <v>0</v>
      </c>
      <c r="K10172">
        <v>0.42599999999999999</v>
      </c>
      <c r="L10172" t="s">
        <v>23</v>
      </c>
      <c r="M10172" s="3">
        <v>42600</v>
      </c>
      <c r="N10172" s="2" t="str">
        <f>VLOOKUP(Tabla1[[#This Row],[nemo]],'Nemos y clasificaciones'!$A$2:$B$5000,2,FALSE)</f>
        <v>ISHARES RUSSELL MID-CAP GROWTH ETF</v>
      </c>
      <c r="O10172" s="3" t="str">
        <f>VLOOKUP(Tabla1[[#This Row],[nemo]],'Nemos y clasificaciones'!$A$1:$C$3000,3,FALSE)</f>
        <v>ETF</v>
      </c>
      <c r="P10172" s="3"/>
      <c r="Q10172" s="3"/>
    </row>
    <row r="10173" spans="1:17" x14ac:dyDescent="0.25">
      <c r="A10173" t="s">
        <v>9994</v>
      </c>
      <c r="B10173" s="1">
        <v>42726</v>
      </c>
      <c r="C10173" s="1">
        <v>42733</v>
      </c>
      <c r="D10173" t="s">
        <v>21</v>
      </c>
      <c r="E10173" t="s">
        <v>1381</v>
      </c>
      <c r="F10173">
        <v>0</v>
      </c>
      <c r="G10173">
        <v>100000</v>
      </c>
      <c r="H10173">
        <v>0</v>
      </c>
      <c r="I10173">
        <v>0</v>
      </c>
      <c r="J10173">
        <v>0</v>
      </c>
      <c r="K10173">
        <v>0.39600000000000002</v>
      </c>
      <c r="L10173" t="s">
        <v>23</v>
      </c>
      <c r="M10173" s="3">
        <v>39600</v>
      </c>
      <c r="N10173" s="2" t="str">
        <f>VLOOKUP(Tabla1[[#This Row],[nemo]],'Nemos y clasificaciones'!$A$2:$B$5000,2,FALSE)</f>
        <v>ISHARES RUSSELL MID-CAP GROWTH ETF</v>
      </c>
      <c r="O10173" s="3" t="str">
        <f>VLOOKUP(Tabla1[[#This Row],[nemo]],'Nemos y clasificaciones'!$A$1:$C$3000,3,FALSE)</f>
        <v>ETF</v>
      </c>
      <c r="P10173" s="3"/>
      <c r="Q10173" s="3"/>
    </row>
    <row r="10174" spans="1:17" x14ac:dyDescent="0.25">
      <c r="A10174" t="s">
        <v>12054</v>
      </c>
      <c r="B10174" s="1">
        <v>41997</v>
      </c>
      <c r="C10174" s="1">
        <v>42006</v>
      </c>
      <c r="D10174" t="s">
        <v>21</v>
      </c>
      <c r="E10174" t="s">
        <v>1381</v>
      </c>
      <c r="F10174">
        <v>0</v>
      </c>
      <c r="G10174">
        <v>100000</v>
      </c>
      <c r="H10174">
        <v>0</v>
      </c>
      <c r="I10174">
        <v>0</v>
      </c>
      <c r="J10174">
        <v>0</v>
      </c>
      <c r="K10174">
        <v>0.32300000000000001</v>
      </c>
      <c r="L10174" t="s">
        <v>23</v>
      </c>
      <c r="M10174" s="3">
        <v>32300</v>
      </c>
      <c r="N10174" s="2" t="str">
        <f>VLOOKUP(Tabla1[[#This Row],[nemo]],'Nemos y clasificaciones'!$A$2:$B$5000,2,FALSE)</f>
        <v>ISHARES RUSSELL MID-CAP GROWTH ETF</v>
      </c>
      <c r="O10174" s="3" t="str">
        <f>VLOOKUP(Tabla1[[#This Row],[nemo]],'Nemos y clasificaciones'!$A$1:$C$3000,3,FALSE)</f>
        <v>ETF</v>
      </c>
      <c r="P10174" s="3"/>
      <c r="Q10174" s="3"/>
    </row>
    <row r="10175" spans="1:17" x14ac:dyDescent="0.25">
      <c r="A10175" t="s">
        <v>10859</v>
      </c>
      <c r="B10175" s="1">
        <v>42452</v>
      </c>
      <c r="C10175" s="1">
        <v>42459</v>
      </c>
      <c r="D10175" t="s">
        <v>21</v>
      </c>
      <c r="E10175" t="s">
        <v>1381</v>
      </c>
      <c r="F10175">
        <v>0</v>
      </c>
      <c r="G10175">
        <v>100000</v>
      </c>
      <c r="H10175">
        <v>0</v>
      </c>
      <c r="I10175">
        <v>0</v>
      </c>
      <c r="J10175">
        <v>0</v>
      </c>
      <c r="K10175">
        <v>0.29299999999999998</v>
      </c>
      <c r="L10175" t="s">
        <v>23</v>
      </c>
      <c r="M10175" s="3">
        <v>29300</v>
      </c>
      <c r="N10175" s="2" t="str">
        <f>VLOOKUP(Tabla1[[#This Row],[nemo]],'Nemos y clasificaciones'!$A$2:$B$5000,2,FALSE)</f>
        <v>ISHARES RUSSELL MID-CAP GROWTH ETF</v>
      </c>
      <c r="O10175" s="3" t="str">
        <f>VLOOKUP(Tabla1[[#This Row],[nemo]],'Nemos y clasificaciones'!$A$1:$C$3000,3,FALSE)</f>
        <v>ETF</v>
      </c>
      <c r="P10175" s="3"/>
      <c r="Q10175" s="3"/>
    </row>
    <row r="10176" spans="1:17" x14ac:dyDescent="0.25">
      <c r="A10176" t="s">
        <v>10994</v>
      </c>
      <c r="B10176" s="1">
        <v>42362</v>
      </c>
      <c r="C10176" s="1">
        <v>42369</v>
      </c>
      <c r="D10176" t="s">
        <v>21</v>
      </c>
      <c r="E10176" t="s">
        <v>1381</v>
      </c>
      <c r="F10176">
        <v>0</v>
      </c>
      <c r="G10176">
        <v>100000</v>
      </c>
      <c r="H10176">
        <v>0</v>
      </c>
      <c r="I10176">
        <v>0</v>
      </c>
      <c r="J10176">
        <v>0</v>
      </c>
      <c r="K10176">
        <v>0.29099999999999998</v>
      </c>
      <c r="L10176" t="s">
        <v>23</v>
      </c>
      <c r="M10176" s="3">
        <v>29100</v>
      </c>
      <c r="N10176" s="2" t="str">
        <f>VLOOKUP(Tabla1[[#This Row],[nemo]],'Nemos y clasificaciones'!$A$2:$B$5000,2,FALSE)</f>
        <v>ISHARES RUSSELL MID-CAP GROWTH ETF</v>
      </c>
      <c r="O10176" s="3" t="str">
        <f>VLOOKUP(Tabla1[[#This Row],[nemo]],'Nemos y clasificaciones'!$A$1:$C$3000,3,FALSE)</f>
        <v>ETF</v>
      </c>
      <c r="P10176" s="3"/>
      <c r="Q10176" s="3"/>
    </row>
    <row r="10177" spans="1:17" x14ac:dyDescent="0.25">
      <c r="A10177" t="s">
        <v>8471</v>
      </c>
      <c r="B10177" s="1">
        <v>43181</v>
      </c>
      <c r="C10177" s="1">
        <v>43187</v>
      </c>
      <c r="D10177" t="s">
        <v>21</v>
      </c>
      <c r="E10177" t="s">
        <v>1381</v>
      </c>
      <c r="F10177">
        <v>0</v>
      </c>
      <c r="G10177">
        <v>100000</v>
      </c>
      <c r="H10177">
        <v>0</v>
      </c>
      <c r="I10177">
        <v>0</v>
      </c>
      <c r="J10177">
        <v>0</v>
      </c>
      <c r="K10177">
        <v>0.27400000000000002</v>
      </c>
      <c r="L10177" t="s">
        <v>23</v>
      </c>
      <c r="M10177" s="3">
        <v>27400</v>
      </c>
      <c r="N10177" s="2" t="str">
        <f>VLOOKUP(Tabla1[[#This Row],[nemo]],'Nemos y clasificaciones'!$A$2:$B$5000,2,FALSE)</f>
        <v>ISHARES RUSSELL MID-CAP GROWTH ETF</v>
      </c>
      <c r="O10177" s="3" t="str">
        <f>VLOOKUP(Tabla1[[#This Row],[nemo]],'Nemos y clasificaciones'!$A$1:$C$3000,3,FALSE)</f>
        <v>ETF</v>
      </c>
      <c r="P10177" s="3"/>
      <c r="Q10177" s="3"/>
    </row>
    <row r="10178" spans="1:17" x14ac:dyDescent="0.25">
      <c r="A10178" t="s">
        <v>5213</v>
      </c>
      <c r="B10178" s="1">
        <v>43815</v>
      </c>
      <c r="C10178" s="1">
        <v>43819</v>
      </c>
      <c r="D10178" t="s">
        <v>21</v>
      </c>
      <c r="E10178" t="s">
        <v>1381</v>
      </c>
      <c r="F10178">
        <v>0</v>
      </c>
      <c r="G10178">
        <v>100000</v>
      </c>
      <c r="H10178">
        <v>0</v>
      </c>
      <c r="I10178">
        <v>0</v>
      </c>
      <c r="J10178">
        <v>0</v>
      </c>
      <c r="K10178">
        <v>0.26400000000000001</v>
      </c>
      <c r="L10178" t="s">
        <v>23</v>
      </c>
      <c r="M10178" s="3">
        <v>26400</v>
      </c>
      <c r="N10178" s="2" t="str">
        <f>VLOOKUP(Tabla1[[#This Row],[nemo]],'Nemos y clasificaciones'!$A$2:$B$5000,2,FALSE)</f>
        <v>ISHARES RUSSELL MID-CAP GROWTH ETF</v>
      </c>
      <c r="O10178" s="3" t="str">
        <f>VLOOKUP(Tabla1[[#This Row],[nemo]],'Nemos y clasificaciones'!$A$1:$C$3000,3,FALSE)</f>
        <v>ETF</v>
      </c>
      <c r="P10178" s="3"/>
      <c r="Q10178" s="3"/>
    </row>
    <row r="10179" spans="1:17" x14ac:dyDescent="0.25">
      <c r="A10179" t="s">
        <v>9040</v>
      </c>
      <c r="B10179" s="1">
        <v>43004</v>
      </c>
      <c r="C10179" s="1">
        <v>43007</v>
      </c>
      <c r="D10179" t="s">
        <v>21</v>
      </c>
      <c r="E10179" t="s">
        <v>1381</v>
      </c>
      <c r="F10179">
        <v>0</v>
      </c>
      <c r="G10179">
        <v>100000</v>
      </c>
      <c r="H10179">
        <v>0</v>
      </c>
      <c r="I10179">
        <v>0</v>
      </c>
      <c r="J10179">
        <v>0</v>
      </c>
      <c r="K10179">
        <v>0.25900000000000001</v>
      </c>
      <c r="L10179" t="s">
        <v>23</v>
      </c>
      <c r="M10179" s="3">
        <v>25900</v>
      </c>
      <c r="N10179" s="2" t="str">
        <f>VLOOKUP(Tabla1[[#This Row],[nemo]],'Nemos y clasificaciones'!$A$2:$B$5000,2,FALSE)</f>
        <v>ISHARES RUSSELL MID-CAP GROWTH ETF</v>
      </c>
      <c r="O10179" s="3" t="str">
        <f>VLOOKUP(Tabla1[[#This Row],[nemo]],'Nemos y clasificaciones'!$A$1:$C$3000,3,FALSE)</f>
        <v>ETF</v>
      </c>
      <c r="P10179" s="3"/>
      <c r="Q10179" s="3"/>
    </row>
    <row r="10180" spans="1:17" x14ac:dyDescent="0.25">
      <c r="A10180" t="s">
        <v>7658</v>
      </c>
      <c r="B10180" s="1">
        <v>43284</v>
      </c>
      <c r="C10180" s="1">
        <v>43291</v>
      </c>
      <c r="D10180" t="s">
        <v>21</v>
      </c>
      <c r="E10180" t="s">
        <v>1381</v>
      </c>
      <c r="F10180">
        <v>0</v>
      </c>
      <c r="G10180">
        <v>100000</v>
      </c>
      <c r="H10180">
        <v>0</v>
      </c>
      <c r="I10180">
        <v>0</v>
      </c>
      <c r="J10180">
        <v>0</v>
      </c>
      <c r="K10180">
        <v>0.253</v>
      </c>
      <c r="L10180" t="s">
        <v>23</v>
      </c>
      <c r="M10180" s="3">
        <v>25300</v>
      </c>
      <c r="N10180" s="2" t="str">
        <f>VLOOKUP(Tabla1[[#This Row],[nemo]],'Nemos y clasificaciones'!$A$2:$B$5000,2,FALSE)</f>
        <v>ISHARES RUSSELL MID-CAP GROWTH ETF</v>
      </c>
      <c r="O10180" s="3" t="str">
        <f>VLOOKUP(Tabla1[[#This Row],[nemo]],'Nemos y clasificaciones'!$A$1:$C$3000,3,FALSE)</f>
        <v>ETF</v>
      </c>
      <c r="P10180" s="3"/>
      <c r="Q10180" s="3"/>
    </row>
    <row r="10181" spans="1:17" x14ac:dyDescent="0.25">
      <c r="A10181" t="s">
        <v>10341</v>
      </c>
      <c r="B10181" s="1">
        <v>42557</v>
      </c>
      <c r="C10181" s="1">
        <v>42563</v>
      </c>
      <c r="D10181" t="s">
        <v>21</v>
      </c>
      <c r="E10181" t="s">
        <v>1381</v>
      </c>
      <c r="F10181">
        <v>0</v>
      </c>
      <c r="G10181">
        <v>100000</v>
      </c>
      <c r="H10181">
        <v>0</v>
      </c>
      <c r="I10181">
        <v>0</v>
      </c>
      <c r="J10181">
        <v>0</v>
      </c>
      <c r="K10181">
        <v>0.246</v>
      </c>
      <c r="L10181" t="s">
        <v>23</v>
      </c>
      <c r="M10181" s="3">
        <v>24600</v>
      </c>
      <c r="N10181" s="2" t="str">
        <f>VLOOKUP(Tabla1[[#This Row],[nemo]],'Nemos y clasificaciones'!$A$2:$B$5000,2,FALSE)</f>
        <v>ISHARES RUSSELL MID-CAP GROWTH ETF</v>
      </c>
      <c r="O10181" s="3" t="str">
        <f>VLOOKUP(Tabla1[[#This Row],[nemo]],'Nemos y clasificaciones'!$A$1:$C$3000,3,FALSE)</f>
        <v>ETF</v>
      </c>
      <c r="P10181" s="3"/>
      <c r="Q10181" s="3"/>
    </row>
    <row r="10182" spans="1:17" x14ac:dyDescent="0.25">
      <c r="A10182" t="s">
        <v>9178</v>
      </c>
      <c r="B10182" s="1">
        <v>42922</v>
      </c>
      <c r="C10182" s="1">
        <v>42928</v>
      </c>
      <c r="D10182" t="s">
        <v>21</v>
      </c>
      <c r="E10182" t="s">
        <v>1381</v>
      </c>
      <c r="F10182">
        <v>0</v>
      </c>
      <c r="G10182">
        <v>100000</v>
      </c>
      <c r="H10182">
        <v>0</v>
      </c>
      <c r="I10182">
        <v>0</v>
      </c>
      <c r="J10182">
        <v>0</v>
      </c>
      <c r="K10182">
        <v>0.24399999999999999</v>
      </c>
      <c r="L10182" t="s">
        <v>23</v>
      </c>
      <c r="M10182" s="3">
        <v>24400</v>
      </c>
      <c r="N10182" s="2" t="str">
        <f>VLOOKUP(Tabla1[[#This Row],[nemo]],'Nemos y clasificaciones'!$A$2:$B$5000,2,FALSE)</f>
        <v>ISHARES RUSSELL MID-CAP GROWTH ETF</v>
      </c>
      <c r="O10182" s="3" t="str">
        <f>VLOOKUP(Tabla1[[#This Row],[nemo]],'Nemos y clasificaciones'!$A$1:$C$3000,3,FALSE)</f>
        <v>ETF</v>
      </c>
      <c r="P10182" s="3"/>
      <c r="Q10182" s="3"/>
    </row>
    <row r="10183" spans="1:17" x14ac:dyDescent="0.25">
      <c r="A10183" t="s">
        <v>6786</v>
      </c>
      <c r="B10183" s="1">
        <v>43544</v>
      </c>
      <c r="C10183" s="1">
        <v>43550</v>
      </c>
      <c r="D10183" t="s">
        <v>21</v>
      </c>
      <c r="E10183" t="s">
        <v>1381</v>
      </c>
      <c r="F10183">
        <v>0</v>
      </c>
      <c r="G10183">
        <v>100000</v>
      </c>
      <c r="H10183">
        <v>0</v>
      </c>
      <c r="I10183">
        <v>0</v>
      </c>
      <c r="J10183">
        <v>0</v>
      </c>
      <c r="K10183">
        <v>0.23200000000000001</v>
      </c>
      <c r="L10183" t="s">
        <v>23</v>
      </c>
      <c r="M10183" s="3">
        <v>23200</v>
      </c>
      <c r="N10183" s="2" t="str">
        <f>VLOOKUP(Tabla1[[#This Row],[nemo]],'Nemos y clasificaciones'!$A$2:$B$5000,2,FALSE)</f>
        <v>ISHARES RUSSELL MID-CAP GROWTH ETF</v>
      </c>
      <c r="O10183" s="3" t="str">
        <f>VLOOKUP(Tabla1[[#This Row],[nemo]],'Nemos y clasificaciones'!$A$1:$C$3000,3,FALSE)</f>
        <v>ETF</v>
      </c>
      <c r="P10183" s="3"/>
      <c r="Q10183" s="3"/>
    </row>
    <row r="10184" spans="1:17" x14ac:dyDescent="0.25">
      <c r="A10184" t="s">
        <v>11375</v>
      </c>
      <c r="B10184" s="1">
        <v>42187</v>
      </c>
      <c r="C10184" s="1">
        <v>42194</v>
      </c>
      <c r="D10184" t="s">
        <v>21</v>
      </c>
      <c r="E10184" t="s">
        <v>1381</v>
      </c>
      <c r="F10184">
        <v>0</v>
      </c>
      <c r="G10184">
        <v>100000</v>
      </c>
      <c r="H10184">
        <v>0</v>
      </c>
      <c r="I10184">
        <v>0</v>
      </c>
      <c r="J10184">
        <v>0</v>
      </c>
      <c r="K10184">
        <v>0.22600000000000001</v>
      </c>
      <c r="L10184" t="s">
        <v>23</v>
      </c>
      <c r="M10184" s="3">
        <v>22600</v>
      </c>
      <c r="N10184" s="2" t="str">
        <f>VLOOKUP(Tabla1[[#This Row],[nemo]],'Nemos y clasificaciones'!$A$2:$B$5000,2,FALSE)</f>
        <v>ISHARES RUSSELL MID-CAP GROWTH ETF</v>
      </c>
      <c r="O10184" s="3" t="str">
        <f>VLOOKUP(Tabla1[[#This Row],[nemo]],'Nemos y clasificaciones'!$A$1:$C$3000,3,FALSE)</f>
        <v>ETF</v>
      </c>
      <c r="P10184" s="3"/>
      <c r="Q10184" s="3"/>
    </row>
    <row r="10185" spans="1:17" x14ac:dyDescent="0.25">
      <c r="A10185" t="s">
        <v>8715</v>
      </c>
      <c r="B10185" s="1">
        <v>43090</v>
      </c>
      <c r="C10185" s="1">
        <v>43097</v>
      </c>
      <c r="D10185" t="s">
        <v>21</v>
      </c>
      <c r="E10185" t="s">
        <v>1381</v>
      </c>
      <c r="F10185">
        <v>0</v>
      </c>
      <c r="G10185">
        <v>100000</v>
      </c>
      <c r="H10185">
        <v>0</v>
      </c>
      <c r="I10185">
        <v>0</v>
      </c>
      <c r="J10185">
        <v>0</v>
      </c>
      <c r="K10185">
        <v>0.224</v>
      </c>
      <c r="L10185" t="s">
        <v>23</v>
      </c>
      <c r="M10185" s="3">
        <v>22400</v>
      </c>
      <c r="N10185" s="2" t="str">
        <f>VLOOKUP(Tabla1[[#This Row],[nemo]],'Nemos y clasificaciones'!$A$2:$B$5000,2,FALSE)</f>
        <v>ISHARES RUSSELL MID-CAP GROWTH ETF</v>
      </c>
      <c r="O10185" s="3" t="str">
        <f>VLOOKUP(Tabla1[[#This Row],[nemo]],'Nemos y clasificaciones'!$A$1:$C$3000,3,FALSE)</f>
        <v>ETF</v>
      </c>
      <c r="P10185" s="3"/>
      <c r="Q10185" s="3"/>
    </row>
    <row r="10186" spans="1:17" x14ac:dyDescent="0.25">
      <c r="A10186" t="s">
        <v>6028</v>
      </c>
      <c r="B10186" s="1">
        <v>43633</v>
      </c>
      <c r="C10186" s="1">
        <v>43637</v>
      </c>
      <c r="D10186" t="s">
        <v>21</v>
      </c>
      <c r="E10186" t="s">
        <v>1381</v>
      </c>
      <c r="F10186">
        <v>0</v>
      </c>
      <c r="G10186">
        <v>100000</v>
      </c>
      <c r="H10186">
        <v>0</v>
      </c>
      <c r="I10186">
        <v>0</v>
      </c>
      <c r="J10186">
        <v>0</v>
      </c>
      <c r="K10186">
        <v>0.223</v>
      </c>
      <c r="L10186" t="s">
        <v>23</v>
      </c>
      <c r="M10186" s="3">
        <v>22300</v>
      </c>
      <c r="N10186" s="2" t="str">
        <f>VLOOKUP(Tabla1[[#This Row],[nemo]],'Nemos y clasificaciones'!$A$2:$B$5000,2,FALSE)</f>
        <v>ISHARES RUSSELL MID-CAP GROWTH ETF</v>
      </c>
      <c r="O10186" s="3" t="str">
        <f>VLOOKUP(Tabla1[[#This Row],[nemo]],'Nemos y clasificaciones'!$A$1:$C$3000,3,FALSE)</f>
        <v>ETF</v>
      </c>
      <c r="P10186" s="3"/>
      <c r="Q10186" s="3"/>
    </row>
    <row r="10187" spans="1:17" x14ac:dyDescent="0.25">
      <c r="A10187" t="s">
        <v>9834</v>
      </c>
      <c r="B10187" s="1">
        <v>42818</v>
      </c>
      <c r="C10187" s="1">
        <v>42824</v>
      </c>
      <c r="D10187" t="s">
        <v>21</v>
      </c>
      <c r="E10187" t="s">
        <v>1381</v>
      </c>
      <c r="F10187">
        <v>0</v>
      </c>
      <c r="G10187">
        <v>100000</v>
      </c>
      <c r="H10187">
        <v>0</v>
      </c>
      <c r="I10187">
        <v>0</v>
      </c>
      <c r="J10187">
        <v>0</v>
      </c>
      <c r="K10187">
        <v>0.214</v>
      </c>
      <c r="L10187" t="s">
        <v>23</v>
      </c>
      <c r="M10187" s="3">
        <v>21400</v>
      </c>
      <c r="N10187" s="2" t="str">
        <f>VLOOKUP(Tabla1[[#This Row],[nemo]],'Nemos y clasificaciones'!$A$2:$B$5000,2,FALSE)</f>
        <v>ISHARES RUSSELL MID-CAP GROWTH ETF</v>
      </c>
      <c r="O10187" s="3" t="str">
        <f>VLOOKUP(Tabla1[[#This Row],[nemo]],'Nemos y clasificaciones'!$A$1:$C$3000,3,FALSE)</f>
        <v>ETF</v>
      </c>
      <c r="P10187" s="3"/>
      <c r="Q10187" s="3"/>
    </row>
    <row r="10188" spans="1:17" x14ac:dyDescent="0.25">
      <c r="A10188" t="s">
        <v>7154</v>
      </c>
      <c r="B10188" s="1">
        <v>43451</v>
      </c>
      <c r="C10188" s="1">
        <v>43455</v>
      </c>
      <c r="D10188" t="s">
        <v>21</v>
      </c>
      <c r="E10188" t="s">
        <v>1381</v>
      </c>
      <c r="F10188">
        <v>0</v>
      </c>
      <c r="G10188">
        <v>100000</v>
      </c>
      <c r="H10188">
        <v>0</v>
      </c>
      <c r="I10188">
        <v>0</v>
      </c>
      <c r="J10188">
        <v>0</v>
      </c>
      <c r="K10188">
        <v>0.21</v>
      </c>
      <c r="L10188" t="s">
        <v>23</v>
      </c>
      <c r="M10188" s="3">
        <v>21000</v>
      </c>
      <c r="N10188" s="2" t="str">
        <f>VLOOKUP(Tabla1[[#This Row],[nemo]],'Nemos y clasificaciones'!$A$2:$B$5000,2,FALSE)</f>
        <v>ISHARES RUSSELL MID-CAP GROWTH ETF</v>
      </c>
      <c r="O10188" s="3" t="str">
        <f>VLOOKUP(Tabla1[[#This Row],[nemo]],'Nemos y clasificaciones'!$A$1:$C$3000,3,FALSE)</f>
        <v>ETF</v>
      </c>
      <c r="P10188" s="3"/>
      <c r="Q10188" s="3"/>
    </row>
    <row r="10189" spans="1:17" x14ac:dyDescent="0.25">
      <c r="A10189" t="s">
        <v>3417</v>
      </c>
      <c r="B10189" s="1">
        <v>44097</v>
      </c>
      <c r="C10189" s="1">
        <v>44103</v>
      </c>
      <c r="D10189" t="s">
        <v>21</v>
      </c>
      <c r="E10189" t="s">
        <v>1381</v>
      </c>
      <c r="F10189">
        <v>0</v>
      </c>
      <c r="G10189">
        <v>100000</v>
      </c>
      <c r="H10189">
        <v>0</v>
      </c>
      <c r="I10189">
        <v>0</v>
      </c>
      <c r="J10189">
        <v>0</v>
      </c>
      <c r="K10189">
        <v>0.20699999999999999</v>
      </c>
      <c r="L10189" t="s">
        <v>23</v>
      </c>
      <c r="M10189" s="3">
        <v>20700</v>
      </c>
      <c r="N10189" s="2" t="str">
        <f>VLOOKUP(Tabla1[[#This Row],[nemo]],'Nemos y clasificaciones'!$A$2:$B$5000,2,FALSE)</f>
        <v>ISHARES RUSSELL MID-CAP GROWTH ETF</v>
      </c>
      <c r="O10189" s="3" t="str">
        <f>VLOOKUP(Tabla1[[#This Row],[nemo]],'Nemos y clasificaciones'!$A$1:$C$3000,3,FALSE)</f>
        <v>ETF</v>
      </c>
      <c r="P10189" s="3"/>
      <c r="Q10189" s="3"/>
    </row>
    <row r="10190" spans="1:17" x14ac:dyDescent="0.25">
      <c r="A10190" t="s">
        <v>3977</v>
      </c>
      <c r="B10190" s="1">
        <v>43997</v>
      </c>
      <c r="C10190" s="1">
        <v>44001</v>
      </c>
      <c r="D10190" t="s">
        <v>21</v>
      </c>
      <c r="E10190" t="s">
        <v>1381</v>
      </c>
      <c r="F10190">
        <v>0</v>
      </c>
      <c r="G10190">
        <v>100000</v>
      </c>
      <c r="H10190">
        <v>0</v>
      </c>
      <c r="I10190">
        <v>0</v>
      </c>
      <c r="J10190">
        <v>0</v>
      </c>
      <c r="K10190">
        <v>0.20300000000000001</v>
      </c>
      <c r="L10190" t="s">
        <v>23</v>
      </c>
      <c r="M10190" s="3">
        <v>20300</v>
      </c>
      <c r="N10190" s="2" t="str">
        <f>VLOOKUP(Tabla1[[#This Row],[nemo]],'Nemos y clasificaciones'!$A$2:$B$5000,2,FALSE)</f>
        <v>ISHARES RUSSELL MID-CAP GROWTH ETF</v>
      </c>
      <c r="O10190" s="3" t="str">
        <f>VLOOKUP(Tabla1[[#This Row],[nemo]],'Nemos y clasificaciones'!$A$1:$C$3000,3,FALSE)</f>
        <v>ETF</v>
      </c>
      <c r="P10190" s="3"/>
      <c r="Q10190" s="3"/>
    </row>
    <row r="10191" spans="1:17" x14ac:dyDescent="0.25">
      <c r="A10191" t="s">
        <v>10231</v>
      </c>
      <c r="B10191" s="1">
        <v>42639</v>
      </c>
      <c r="C10191" s="1">
        <v>42643</v>
      </c>
      <c r="D10191" t="s">
        <v>21</v>
      </c>
      <c r="E10191" t="s">
        <v>1381</v>
      </c>
      <c r="F10191">
        <v>0</v>
      </c>
      <c r="G10191">
        <v>100000</v>
      </c>
      <c r="H10191">
        <v>0</v>
      </c>
      <c r="I10191">
        <v>0</v>
      </c>
      <c r="J10191">
        <v>0</v>
      </c>
      <c r="K10191">
        <v>0.19800000000000001</v>
      </c>
      <c r="L10191" t="s">
        <v>23</v>
      </c>
      <c r="M10191" s="3">
        <v>19800</v>
      </c>
      <c r="N10191" s="2" t="str">
        <f>VLOOKUP(Tabla1[[#This Row],[nemo]],'Nemos y clasificaciones'!$A$2:$B$5000,2,FALSE)</f>
        <v>ISHARES RUSSELL MID-CAP GROWTH ETF</v>
      </c>
      <c r="O10191" s="3" t="str">
        <f>VLOOKUP(Tabla1[[#This Row],[nemo]],'Nemos y clasificaciones'!$A$1:$C$3000,3,FALSE)</f>
        <v>ETF</v>
      </c>
      <c r="P10191" s="3"/>
      <c r="Q10191" s="3"/>
    </row>
    <row r="10192" spans="1:17" x14ac:dyDescent="0.25">
      <c r="A10192" t="s">
        <v>11249</v>
      </c>
      <c r="B10192" s="1">
        <v>42272</v>
      </c>
      <c r="C10192" s="1">
        <v>42278</v>
      </c>
      <c r="D10192" t="s">
        <v>21</v>
      </c>
      <c r="E10192" t="s">
        <v>1381</v>
      </c>
      <c r="F10192">
        <v>0</v>
      </c>
      <c r="G10192">
        <v>100000</v>
      </c>
      <c r="H10192">
        <v>0</v>
      </c>
      <c r="I10192">
        <v>0</v>
      </c>
      <c r="J10192">
        <v>0</v>
      </c>
      <c r="K10192">
        <v>0.19400000000000001</v>
      </c>
      <c r="L10192" t="s">
        <v>23</v>
      </c>
      <c r="M10192" s="3">
        <v>19400</v>
      </c>
      <c r="N10192" s="2" t="str">
        <f>VLOOKUP(Tabla1[[#This Row],[nemo]],'Nemos y clasificaciones'!$A$2:$B$5000,2,FALSE)</f>
        <v>ISHARES RUSSELL MID-CAP GROWTH ETF</v>
      </c>
      <c r="O10192" s="3" t="str">
        <f>VLOOKUP(Tabla1[[#This Row],[nemo]],'Nemos y clasificaciones'!$A$1:$C$3000,3,FALSE)</f>
        <v>ETF</v>
      </c>
      <c r="P10192" s="3"/>
      <c r="Q10192" s="3"/>
    </row>
    <row r="10193" spans="1:17" x14ac:dyDescent="0.25">
      <c r="A10193" t="s">
        <v>11886</v>
      </c>
      <c r="B10193" s="1">
        <v>42088</v>
      </c>
      <c r="C10193" s="1">
        <v>42094</v>
      </c>
      <c r="D10193" t="s">
        <v>21</v>
      </c>
      <c r="E10193" t="s">
        <v>1381</v>
      </c>
      <c r="F10193">
        <v>0</v>
      </c>
      <c r="G10193">
        <v>100000</v>
      </c>
      <c r="H10193">
        <v>0</v>
      </c>
      <c r="I10193">
        <v>0</v>
      </c>
      <c r="J10193">
        <v>0</v>
      </c>
      <c r="K10193">
        <v>0.192</v>
      </c>
      <c r="L10193" t="s">
        <v>23</v>
      </c>
      <c r="M10193" s="3">
        <v>19200</v>
      </c>
      <c r="N10193" s="2" t="str">
        <f>VLOOKUP(Tabla1[[#This Row],[nemo]],'Nemos y clasificaciones'!$A$2:$B$5000,2,FALSE)</f>
        <v>ISHARES RUSSELL MID-CAP GROWTH ETF</v>
      </c>
      <c r="O10193" s="3" t="str">
        <f>VLOOKUP(Tabla1[[#This Row],[nemo]],'Nemos y clasificaciones'!$A$1:$C$3000,3,FALSE)</f>
        <v>ETF</v>
      </c>
      <c r="P10193" s="3"/>
      <c r="Q10193" s="3"/>
    </row>
    <row r="10194" spans="1:17" x14ac:dyDescent="0.25">
      <c r="A10194" t="s">
        <v>5573</v>
      </c>
      <c r="B10194" s="1">
        <v>43732</v>
      </c>
      <c r="C10194" s="1">
        <v>43738</v>
      </c>
      <c r="D10194" t="s">
        <v>21</v>
      </c>
      <c r="E10194" t="s">
        <v>1381</v>
      </c>
      <c r="F10194">
        <v>0</v>
      </c>
      <c r="G10194">
        <v>100000</v>
      </c>
      <c r="H10194">
        <v>0</v>
      </c>
      <c r="I10194">
        <v>0</v>
      </c>
      <c r="J10194">
        <v>0</v>
      </c>
      <c r="K10194">
        <v>0.189</v>
      </c>
      <c r="L10194" t="s">
        <v>23</v>
      </c>
      <c r="M10194" s="3">
        <v>18900</v>
      </c>
      <c r="N10194" s="2" t="str">
        <f>VLOOKUP(Tabla1[[#This Row],[nemo]],'Nemos y clasificaciones'!$A$2:$B$5000,2,FALSE)</f>
        <v>ISHARES RUSSELL MID-CAP GROWTH ETF</v>
      </c>
      <c r="O10194" s="3" t="str">
        <f>VLOOKUP(Tabla1[[#This Row],[nemo]],'Nemos y clasificaciones'!$A$1:$C$3000,3,FALSE)</f>
        <v>ETF</v>
      </c>
      <c r="P10194" s="3"/>
      <c r="Q10194" s="3"/>
    </row>
    <row r="10195" spans="1:17" x14ac:dyDescent="0.25">
      <c r="A10195" t="s">
        <v>2980</v>
      </c>
      <c r="B10195" s="1">
        <v>44179</v>
      </c>
      <c r="C10195" s="1">
        <v>44183</v>
      </c>
      <c r="D10195" t="s">
        <v>21</v>
      </c>
      <c r="E10195" t="s">
        <v>1381</v>
      </c>
      <c r="F10195">
        <v>0</v>
      </c>
      <c r="G10195">
        <v>200000</v>
      </c>
      <c r="H10195">
        <v>0</v>
      </c>
      <c r="I10195">
        <v>0</v>
      </c>
      <c r="J10195">
        <v>0</v>
      </c>
      <c r="K10195">
        <v>7.8E-2</v>
      </c>
      <c r="L10195" t="s">
        <v>23</v>
      </c>
      <c r="M10195" s="3">
        <v>15600</v>
      </c>
      <c r="N10195" s="2" t="str">
        <f>VLOOKUP(Tabla1[[#This Row],[nemo]],'Nemos y clasificaciones'!$A$2:$B$5000,2,FALSE)</f>
        <v>ISHARES RUSSELL MID-CAP GROWTH ETF</v>
      </c>
      <c r="O10195" s="3" t="str">
        <f>VLOOKUP(Tabla1[[#This Row],[nemo]],'Nemos y clasificaciones'!$A$1:$C$3000,3,FALSE)</f>
        <v>ETF</v>
      </c>
      <c r="P10195" s="3"/>
      <c r="Q10195" s="3"/>
    </row>
    <row r="10196" spans="1:17" x14ac:dyDescent="0.25">
      <c r="A10196" t="s">
        <v>1380</v>
      </c>
      <c r="B10196" s="1">
        <v>44357</v>
      </c>
      <c r="C10196" s="1">
        <v>44363</v>
      </c>
      <c r="D10196" t="s">
        <v>21</v>
      </c>
      <c r="E10196" t="s">
        <v>1381</v>
      </c>
      <c r="F10196">
        <v>0</v>
      </c>
      <c r="G10196">
        <v>200000</v>
      </c>
      <c r="H10196">
        <v>0</v>
      </c>
      <c r="I10196">
        <v>0</v>
      </c>
      <c r="J10196">
        <v>0</v>
      </c>
      <c r="K10196">
        <v>5.7000000000000002E-2</v>
      </c>
      <c r="L10196" t="s">
        <v>23</v>
      </c>
      <c r="M10196" s="3">
        <v>11400</v>
      </c>
      <c r="N10196" s="2" t="str">
        <f>VLOOKUP(Tabla1[[#This Row],[nemo]],'Nemos y clasificaciones'!$A$2:$B$5000,2,FALSE)</f>
        <v>ISHARES RUSSELL MID-CAP GROWTH ETF</v>
      </c>
      <c r="O10196" s="3" t="str">
        <f>VLOOKUP(Tabla1[[#This Row],[nemo]],'Nemos y clasificaciones'!$A$1:$C$3000,3,FALSE)</f>
        <v>ETF</v>
      </c>
      <c r="P10196" s="3"/>
      <c r="Q10196" s="3"/>
    </row>
    <row r="10197" spans="1:17" x14ac:dyDescent="0.25">
      <c r="A10197" t="s">
        <v>2351</v>
      </c>
      <c r="B10197" s="1">
        <v>44280</v>
      </c>
      <c r="C10197" s="1">
        <v>44286</v>
      </c>
      <c r="D10197" t="s">
        <v>21</v>
      </c>
      <c r="E10197" t="s">
        <v>1381</v>
      </c>
      <c r="F10197">
        <v>0</v>
      </c>
      <c r="G10197">
        <v>200000</v>
      </c>
      <c r="H10197">
        <v>0</v>
      </c>
      <c r="I10197">
        <v>0</v>
      </c>
      <c r="J10197">
        <v>0</v>
      </c>
      <c r="K10197">
        <v>5.1999999999999998E-2</v>
      </c>
      <c r="L10197" t="s">
        <v>23</v>
      </c>
      <c r="M10197" s="3">
        <v>10400</v>
      </c>
      <c r="N10197" s="2" t="str">
        <f>VLOOKUP(Tabla1[[#This Row],[nemo]],'Nemos y clasificaciones'!$A$2:$B$5000,2,FALSE)</f>
        <v>ISHARES RUSSELL MID-CAP GROWTH ETF</v>
      </c>
      <c r="O10197" s="3" t="str">
        <f>VLOOKUP(Tabla1[[#This Row],[nemo]],'Nemos y clasificaciones'!$A$1:$C$3000,3,FALSE)</f>
        <v>ETF</v>
      </c>
      <c r="P10197" s="3"/>
      <c r="Q10197" s="3"/>
    </row>
    <row r="10198" spans="1:17" x14ac:dyDescent="0.25">
      <c r="A10198" t="s">
        <v>7441</v>
      </c>
      <c r="B10198" s="1">
        <v>43369</v>
      </c>
      <c r="C10198" s="1">
        <v>43375</v>
      </c>
      <c r="D10198" t="s">
        <v>21</v>
      </c>
      <c r="E10198" t="s">
        <v>1387</v>
      </c>
      <c r="F10198">
        <v>0</v>
      </c>
      <c r="G10198">
        <v>100000</v>
      </c>
      <c r="H10198">
        <v>0</v>
      </c>
      <c r="I10198">
        <v>0</v>
      </c>
      <c r="J10198">
        <v>0</v>
      </c>
      <c r="K10198">
        <v>1.226</v>
      </c>
      <c r="L10198" t="s">
        <v>16</v>
      </c>
      <c r="M10198" s="2">
        <v>122600</v>
      </c>
      <c r="N10198" s="2" t="str">
        <f>VLOOKUP(Tabla1[[#This Row],[nemo]],'Nemos y clasificaciones'!$A$2:$B$5000,2,FALSE)</f>
        <v>ISHARES RUSSELL MID-CAP ETF</v>
      </c>
      <c r="O10198" s="2" t="str">
        <f>VLOOKUP(Tabla1[[#This Row],[nemo]],'Nemos y clasificaciones'!$A$1:$C$3000,3,FALSE)</f>
        <v>ETF</v>
      </c>
      <c r="P10198" s="2"/>
      <c r="Q10198" s="2"/>
    </row>
    <row r="10199" spans="1:17" x14ac:dyDescent="0.25">
      <c r="A10199" t="s">
        <v>5230</v>
      </c>
      <c r="B10199" s="1">
        <v>43815</v>
      </c>
      <c r="C10199" s="1">
        <v>43819</v>
      </c>
      <c r="D10199" t="s">
        <v>21</v>
      </c>
      <c r="E10199" t="s">
        <v>1387</v>
      </c>
      <c r="F10199">
        <v>0</v>
      </c>
      <c r="G10199">
        <v>400036</v>
      </c>
      <c r="H10199">
        <v>0</v>
      </c>
      <c r="I10199">
        <v>0</v>
      </c>
      <c r="J10199">
        <v>0</v>
      </c>
      <c r="K10199">
        <v>0.26400000000000001</v>
      </c>
      <c r="L10199" t="s">
        <v>23</v>
      </c>
      <c r="M10199" s="2">
        <v>105609.504</v>
      </c>
      <c r="N10199" s="2" t="str">
        <f>VLOOKUP(Tabla1[[#This Row],[nemo]],'Nemos y clasificaciones'!$A$2:$B$5000,2,FALSE)</f>
        <v>ISHARES RUSSELL MID-CAP ETF</v>
      </c>
      <c r="O10199" s="2" t="str">
        <f>VLOOKUP(Tabla1[[#This Row],[nemo]],'Nemos y clasificaciones'!$A$1:$C$3000,3,FALSE)</f>
        <v>ETF</v>
      </c>
      <c r="P10199" s="2"/>
      <c r="Q10199" s="2"/>
    </row>
    <row r="10200" spans="1:17" x14ac:dyDescent="0.25">
      <c r="A10200" t="s">
        <v>9995</v>
      </c>
      <c r="B10200" s="1">
        <v>42726</v>
      </c>
      <c r="C10200" s="1">
        <v>42733</v>
      </c>
      <c r="D10200" t="s">
        <v>21</v>
      </c>
      <c r="E10200" t="s">
        <v>1387</v>
      </c>
      <c r="F10200">
        <v>0</v>
      </c>
      <c r="G10200">
        <v>100000</v>
      </c>
      <c r="H10200">
        <v>0</v>
      </c>
      <c r="I10200">
        <v>0</v>
      </c>
      <c r="J10200">
        <v>0</v>
      </c>
      <c r="K10200">
        <v>1.048</v>
      </c>
      <c r="L10200" t="s">
        <v>16</v>
      </c>
      <c r="M10200" s="2">
        <v>104800</v>
      </c>
      <c r="N10200" s="2" t="str">
        <f>VLOOKUP(Tabla1[[#This Row],[nemo]],'Nemos y clasificaciones'!$A$2:$B$5000,2,FALSE)</f>
        <v>ISHARES RUSSELL MID-CAP ETF</v>
      </c>
      <c r="O10200" s="2" t="str">
        <f>VLOOKUP(Tabla1[[#This Row],[nemo]],'Nemos y clasificaciones'!$A$1:$C$3000,3,FALSE)</f>
        <v>ETF</v>
      </c>
      <c r="P10200" s="2"/>
      <c r="Q10200" s="2"/>
    </row>
    <row r="10201" spans="1:17" x14ac:dyDescent="0.25">
      <c r="A10201" t="s">
        <v>8716</v>
      </c>
      <c r="B10201" s="1">
        <v>43090</v>
      </c>
      <c r="C10201" s="1">
        <v>43097</v>
      </c>
      <c r="D10201" t="s">
        <v>21</v>
      </c>
      <c r="E10201" t="s">
        <v>1387</v>
      </c>
      <c r="F10201">
        <v>0</v>
      </c>
      <c r="G10201">
        <v>100000</v>
      </c>
      <c r="H10201">
        <v>0</v>
      </c>
      <c r="I10201">
        <v>0</v>
      </c>
      <c r="J10201">
        <v>0</v>
      </c>
      <c r="K10201">
        <v>0.92</v>
      </c>
      <c r="L10201" t="s">
        <v>23</v>
      </c>
      <c r="M10201" s="3">
        <v>92000</v>
      </c>
      <c r="N10201" s="2" t="str">
        <f>VLOOKUP(Tabla1[[#This Row],[nemo]],'Nemos y clasificaciones'!$A$2:$B$5000,2,FALSE)</f>
        <v>ISHARES RUSSELL MID-CAP ETF</v>
      </c>
      <c r="O10201" s="3" t="str">
        <f>VLOOKUP(Tabla1[[#This Row],[nemo]],'Nemos y clasificaciones'!$A$1:$C$3000,3,FALSE)</f>
        <v>ETF</v>
      </c>
      <c r="P10201" s="3"/>
      <c r="Q10201" s="3"/>
    </row>
    <row r="10202" spans="1:17" x14ac:dyDescent="0.25">
      <c r="A10202" t="s">
        <v>2983</v>
      </c>
      <c r="B10202" s="1">
        <v>44179</v>
      </c>
      <c r="C10202" s="1">
        <v>44183</v>
      </c>
      <c r="D10202" t="s">
        <v>21</v>
      </c>
      <c r="E10202" t="s">
        <v>1387</v>
      </c>
      <c r="F10202">
        <v>0</v>
      </c>
      <c r="G10202">
        <v>400036</v>
      </c>
      <c r="H10202">
        <v>0</v>
      </c>
      <c r="I10202">
        <v>0</v>
      </c>
      <c r="J10202">
        <v>0</v>
      </c>
      <c r="K10202">
        <v>0.22900000000000001</v>
      </c>
      <c r="L10202" t="s">
        <v>23</v>
      </c>
      <c r="M10202" s="3">
        <v>91608.244000000006</v>
      </c>
      <c r="N10202" s="2" t="str">
        <f>VLOOKUP(Tabla1[[#This Row],[nemo]],'Nemos y clasificaciones'!$A$2:$B$5000,2,FALSE)</f>
        <v>ISHARES RUSSELL MID-CAP ETF</v>
      </c>
      <c r="O10202" s="3" t="str">
        <f>VLOOKUP(Tabla1[[#This Row],[nemo]],'Nemos y clasificaciones'!$A$1:$C$3000,3,FALSE)</f>
        <v>ETF</v>
      </c>
      <c r="P10202" s="3"/>
      <c r="Q10202" s="3"/>
    </row>
    <row r="10203" spans="1:17" x14ac:dyDescent="0.25">
      <c r="A10203" t="s">
        <v>7659</v>
      </c>
      <c r="B10203" s="1">
        <v>43284</v>
      </c>
      <c r="C10203" s="1">
        <v>43291</v>
      </c>
      <c r="D10203" t="s">
        <v>21</v>
      </c>
      <c r="E10203" t="s">
        <v>1387</v>
      </c>
      <c r="F10203">
        <v>0</v>
      </c>
      <c r="G10203">
        <v>100000</v>
      </c>
      <c r="H10203">
        <v>0</v>
      </c>
      <c r="I10203">
        <v>0</v>
      </c>
      <c r="J10203">
        <v>0</v>
      </c>
      <c r="K10203">
        <v>0.9</v>
      </c>
      <c r="L10203" t="s">
        <v>23</v>
      </c>
      <c r="M10203" s="3">
        <v>90000</v>
      </c>
      <c r="N10203" s="2" t="str">
        <f>VLOOKUP(Tabla1[[#This Row],[nemo]],'Nemos y clasificaciones'!$A$2:$B$5000,2,FALSE)</f>
        <v>ISHARES RUSSELL MID-CAP ETF</v>
      </c>
      <c r="O10203" s="3" t="str">
        <f>VLOOKUP(Tabla1[[#This Row],[nemo]],'Nemos y clasificaciones'!$A$1:$C$3000,3,FALSE)</f>
        <v>ETF</v>
      </c>
      <c r="P10203" s="3"/>
      <c r="Q10203" s="3"/>
    </row>
    <row r="10204" spans="1:17" x14ac:dyDescent="0.25">
      <c r="A10204" t="s">
        <v>10995</v>
      </c>
      <c r="B10204" s="1">
        <v>42362</v>
      </c>
      <c r="C10204" s="1">
        <v>42369</v>
      </c>
      <c r="D10204" t="s">
        <v>21</v>
      </c>
      <c r="E10204" t="s">
        <v>1387</v>
      </c>
      <c r="F10204">
        <v>0</v>
      </c>
      <c r="G10204">
        <v>100000</v>
      </c>
      <c r="H10204">
        <v>0</v>
      </c>
      <c r="I10204">
        <v>0</v>
      </c>
      <c r="J10204">
        <v>0</v>
      </c>
      <c r="K10204">
        <v>0.878</v>
      </c>
      <c r="L10204" t="s">
        <v>23</v>
      </c>
      <c r="M10204" s="3">
        <v>87800</v>
      </c>
      <c r="N10204" s="2" t="str">
        <f>VLOOKUP(Tabla1[[#This Row],[nemo]],'Nemos y clasificaciones'!$A$2:$B$5000,2,FALSE)</f>
        <v>ISHARES RUSSELL MID-CAP ETF</v>
      </c>
      <c r="O10204" s="3" t="str">
        <f>VLOOKUP(Tabla1[[#This Row],[nemo]],'Nemos y clasificaciones'!$A$1:$C$3000,3,FALSE)</f>
        <v>ETF</v>
      </c>
      <c r="P10204" s="3"/>
      <c r="Q10204" s="3"/>
    </row>
    <row r="10205" spans="1:17" x14ac:dyDescent="0.25">
      <c r="A10205" t="s">
        <v>3431</v>
      </c>
      <c r="B10205" s="1">
        <v>44097</v>
      </c>
      <c r="C10205" s="1">
        <v>44103</v>
      </c>
      <c r="D10205" t="s">
        <v>21</v>
      </c>
      <c r="E10205" t="s">
        <v>1387</v>
      </c>
      <c r="F10205">
        <v>0</v>
      </c>
      <c r="G10205">
        <v>400036</v>
      </c>
      <c r="H10205">
        <v>0</v>
      </c>
      <c r="I10205">
        <v>0</v>
      </c>
      <c r="J10205">
        <v>0</v>
      </c>
      <c r="K10205">
        <v>0.217</v>
      </c>
      <c r="L10205" t="s">
        <v>23</v>
      </c>
      <c r="M10205" s="3">
        <v>86807.812000000005</v>
      </c>
      <c r="N10205" s="2" t="str">
        <f>VLOOKUP(Tabla1[[#This Row],[nemo]],'Nemos y clasificaciones'!$A$2:$B$5000,2,FALSE)</f>
        <v>ISHARES RUSSELL MID-CAP ETF</v>
      </c>
      <c r="O10205" s="3" t="str">
        <f>VLOOKUP(Tabla1[[#This Row],[nemo]],'Nemos y clasificaciones'!$A$1:$C$3000,3,FALSE)</f>
        <v>ETF</v>
      </c>
      <c r="P10205" s="3"/>
      <c r="Q10205" s="3"/>
    </row>
    <row r="10206" spans="1:17" x14ac:dyDescent="0.25">
      <c r="A10206" t="s">
        <v>7159</v>
      </c>
      <c r="B10206" s="1">
        <v>43451</v>
      </c>
      <c r="C10206" s="1">
        <v>43455</v>
      </c>
      <c r="D10206" t="s">
        <v>21</v>
      </c>
      <c r="E10206" t="s">
        <v>1387</v>
      </c>
      <c r="F10206">
        <v>0</v>
      </c>
      <c r="G10206">
        <v>400036</v>
      </c>
      <c r="H10206">
        <v>0</v>
      </c>
      <c r="I10206">
        <v>0</v>
      </c>
      <c r="J10206">
        <v>0</v>
      </c>
      <c r="K10206">
        <v>0.214</v>
      </c>
      <c r="L10206" t="s">
        <v>23</v>
      </c>
      <c r="M10206" s="3">
        <v>85607.703999999998</v>
      </c>
      <c r="N10206" s="2" t="str">
        <f>VLOOKUP(Tabla1[[#This Row],[nemo]],'Nemos y clasificaciones'!$A$2:$B$5000,2,FALSE)</f>
        <v>ISHARES RUSSELL MID-CAP ETF</v>
      </c>
      <c r="O10206" s="3" t="str">
        <f>VLOOKUP(Tabla1[[#This Row],[nemo]],'Nemos y clasificaciones'!$A$1:$C$3000,3,FALSE)</f>
        <v>ETF</v>
      </c>
      <c r="P10206" s="3"/>
      <c r="Q10206" s="3"/>
    </row>
    <row r="10207" spans="1:17" x14ac:dyDescent="0.25">
      <c r="A10207" t="s">
        <v>9039</v>
      </c>
      <c r="B10207" s="1">
        <v>43004</v>
      </c>
      <c r="C10207" s="1">
        <v>43007</v>
      </c>
      <c r="D10207" t="s">
        <v>21</v>
      </c>
      <c r="E10207" t="s">
        <v>1387</v>
      </c>
      <c r="F10207">
        <v>0</v>
      </c>
      <c r="G10207">
        <v>100000</v>
      </c>
      <c r="H10207">
        <v>0</v>
      </c>
      <c r="I10207">
        <v>0</v>
      </c>
      <c r="J10207">
        <v>0</v>
      </c>
      <c r="K10207">
        <v>0.84499999999999997</v>
      </c>
      <c r="L10207" t="s">
        <v>23</v>
      </c>
      <c r="M10207" s="3">
        <v>84500</v>
      </c>
      <c r="N10207" s="2" t="str">
        <f>VLOOKUP(Tabla1[[#This Row],[nemo]],'Nemos y clasificaciones'!$A$2:$B$5000,2,FALSE)</f>
        <v>ISHARES RUSSELL MID-CAP ETF</v>
      </c>
      <c r="O10207" s="3" t="str">
        <f>VLOOKUP(Tabla1[[#This Row],[nemo]],'Nemos y clasificaciones'!$A$1:$C$3000,3,FALSE)</f>
        <v>ETF</v>
      </c>
      <c r="P10207" s="3"/>
      <c r="Q10207" s="3"/>
    </row>
    <row r="10208" spans="1:17" x14ac:dyDescent="0.25">
      <c r="A10208" t="s">
        <v>5582</v>
      </c>
      <c r="B10208" s="1">
        <v>43732</v>
      </c>
      <c r="C10208" s="1">
        <v>43738</v>
      </c>
      <c r="D10208" t="s">
        <v>21</v>
      </c>
      <c r="E10208" t="s">
        <v>1387</v>
      </c>
      <c r="F10208">
        <v>0</v>
      </c>
      <c r="G10208">
        <v>400036</v>
      </c>
      <c r="H10208">
        <v>0</v>
      </c>
      <c r="I10208">
        <v>0</v>
      </c>
      <c r="J10208">
        <v>0</v>
      </c>
      <c r="K10208">
        <v>0.21</v>
      </c>
      <c r="L10208" t="s">
        <v>23</v>
      </c>
      <c r="M10208" s="3">
        <v>84007.56</v>
      </c>
      <c r="N10208" s="2" t="str">
        <f>VLOOKUP(Tabla1[[#This Row],[nemo]],'Nemos y clasificaciones'!$A$2:$B$5000,2,FALSE)</f>
        <v>ISHARES RUSSELL MID-CAP ETF</v>
      </c>
      <c r="O10208" s="3" t="str">
        <f>VLOOKUP(Tabla1[[#This Row],[nemo]],'Nemos y clasificaciones'!$A$1:$C$3000,3,FALSE)</f>
        <v>ETF</v>
      </c>
      <c r="P10208" s="3"/>
      <c r="Q10208" s="3"/>
    </row>
    <row r="10209" spans="1:17" x14ac:dyDescent="0.25">
      <c r="A10209" t="s">
        <v>12056</v>
      </c>
      <c r="B10209" s="1">
        <v>41997</v>
      </c>
      <c r="C10209" s="1">
        <v>42006</v>
      </c>
      <c r="D10209" t="s">
        <v>21</v>
      </c>
      <c r="E10209" t="s">
        <v>1387</v>
      </c>
      <c r="F10209">
        <v>0</v>
      </c>
      <c r="G10209">
        <v>100000</v>
      </c>
      <c r="H10209">
        <v>0</v>
      </c>
      <c r="I10209">
        <v>0</v>
      </c>
      <c r="J10209">
        <v>0</v>
      </c>
      <c r="K10209">
        <v>0.81399999999999995</v>
      </c>
      <c r="L10209" t="s">
        <v>23</v>
      </c>
      <c r="M10209" s="3">
        <v>81400</v>
      </c>
      <c r="N10209" s="2" t="str">
        <f>VLOOKUP(Tabla1[[#This Row],[nemo]],'Nemos y clasificaciones'!$A$2:$B$5000,2,FALSE)</f>
        <v>ISHARES RUSSELL MID-CAP ETF</v>
      </c>
      <c r="O10209" s="3" t="str">
        <f>VLOOKUP(Tabla1[[#This Row],[nemo]],'Nemos y clasificaciones'!$A$1:$C$3000,3,FALSE)</f>
        <v>ETF</v>
      </c>
      <c r="P10209" s="3"/>
      <c r="Q10209" s="3"/>
    </row>
    <row r="10210" spans="1:17" x14ac:dyDescent="0.25">
      <c r="A10210" t="s">
        <v>9179</v>
      </c>
      <c r="B10210" s="1">
        <v>42922</v>
      </c>
      <c r="C10210" s="1">
        <v>42928</v>
      </c>
      <c r="D10210" t="s">
        <v>21</v>
      </c>
      <c r="E10210" t="s">
        <v>1387</v>
      </c>
      <c r="F10210">
        <v>0</v>
      </c>
      <c r="G10210">
        <v>100000</v>
      </c>
      <c r="H10210">
        <v>0</v>
      </c>
      <c r="I10210">
        <v>0</v>
      </c>
      <c r="J10210">
        <v>0</v>
      </c>
      <c r="K10210">
        <v>0.77400000000000002</v>
      </c>
      <c r="L10210" t="s">
        <v>23</v>
      </c>
      <c r="M10210" s="3">
        <v>77400</v>
      </c>
      <c r="N10210" s="2" t="str">
        <f>VLOOKUP(Tabla1[[#This Row],[nemo]],'Nemos y clasificaciones'!$A$2:$B$5000,2,FALSE)</f>
        <v>ISHARES RUSSELL MID-CAP ETF</v>
      </c>
      <c r="O10210" s="3" t="str">
        <f>VLOOKUP(Tabla1[[#This Row],[nemo]],'Nemos y clasificaciones'!$A$1:$C$3000,3,FALSE)</f>
        <v>ETF</v>
      </c>
      <c r="P10210" s="3"/>
      <c r="Q10210" s="3"/>
    </row>
    <row r="10211" spans="1:17" x14ac:dyDescent="0.25">
      <c r="A10211" t="s">
        <v>6049</v>
      </c>
      <c r="B10211" s="1">
        <v>43633</v>
      </c>
      <c r="C10211" s="1">
        <v>43637</v>
      </c>
      <c r="D10211" t="s">
        <v>21</v>
      </c>
      <c r="E10211" t="s">
        <v>1387</v>
      </c>
      <c r="F10211">
        <v>0</v>
      </c>
      <c r="G10211">
        <v>400036</v>
      </c>
      <c r="H10211">
        <v>0</v>
      </c>
      <c r="I10211">
        <v>0</v>
      </c>
      <c r="J10211">
        <v>0</v>
      </c>
      <c r="K10211">
        <v>0.193</v>
      </c>
      <c r="L10211" t="s">
        <v>23</v>
      </c>
      <c r="M10211" s="3">
        <v>77206.948000000004</v>
      </c>
      <c r="N10211" s="2" t="str">
        <f>VLOOKUP(Tabla1[[#This Row],[nemo]],'Nemos y clasificaciones'!$A$2:$B$5000,2,FALSE)</f>
        <v>ISHARES RUSSELL MID-CAP ETF</v>
      </c>
      <c r="O10211" s="3" t="str">
        <f>VLOOKUP(Tabla1[[#This Row],[nemo]],'Nemos y clasificaciones'!$A$1:$C$3000,3,FALSE)</f>
        <v>ETF</v>
      </c>
      <c r="P10211" s="3"/>
      <c r="Q10211" s="3"/>
    </row>
    <row r="10212" spans="1:17" x14ac:dyDescent="0.25">
      <c r="A10212" t="s">
        <v>2357</v>
      </c>
      <c r="B10212" s="1">
        <v>44280</v>
      </c>
      <c r="C10212" s="1">
        <v>44286</v>
      </c>
      <c r="D10212" t="s">
        <v>21</v>
      </c>
      <c r="E10212" t="s">
        <v>1387</v>
      </c>
      <c r="F10212">
        <v>0</v>
      </c>
      <c r="G10212">
        <v>400036</v>
      </c>
      <c r="H10212">
        <v>0</v>
      </c>
      <c r="I10212">
        <v>0</v>
      </c>
      <c r="J10212">
        <v>0</v>
      </c>
      <c r="K10212">
        <v>0.192</v>
      </c>
      <c r="L10212" t="s">
        <v>23</v>
      </c>
      <c r="M10212" s="3">
        <v>76806.911999999997</v>
      </c>
      <c r="N10212" s="2" t="str">
        <f>VLOOKUP(Tabla1[[#This Row],[nemo]],'Nemos y clasificaciones'!$A$2:$B$5000,2,FALSE)</f>
        <v>ISHARES RUSSELL MID-CAP ETF</v>
      </c>
      <c r="O10212" s="3" t="str">
        <f>VLOOKUP(Tabla1[[#This Row],[nemo]],'Nemos y clasificaciones'!$A$1:$C$3000,3,FALSE)</f>
        <v>ETF</v>
      </c>
      <c r="P10212" s="3"/>
      <c r="Q10212" s="3"/>
    </row>
    <row r="10213" spans="1:17" x14ac:dyDescent="0.25">
      <c r="A10213" t="s">
        <v>10858</v>
      </c>
      <c r="B10213" s="1">
        <v>42452</v>
      </c>
      <c r="C10213" s="1">
        <v>42459</v>
      </c>
      <c r="D10213" t="s">
        <v>21</v>
      </c>
      <c r="E10213" t="s">
        <v>1387</v>
      </c>
      <c r="F10213">
        <v>0</v>
      </c>
      <c r="G10213">
        <v>100000</v>
      </c>
      <c r="H10213">
        <v>0</v>
      </c>
      <c r="I10213">
        <v>0</v>
      </c>
      <c r="J10213">
        <v>0</v>
      </c>
      <c r="K10213">
        <v>0.753</v>
      </c>
      <c r="L10213" t="s">
        <v>23</v>
      </c>
      <c r="M10213" s="3">
        <v>75300</v>
      </c>
      <c r="N10213" s="2" t="str">
        <f>VLOOKUP(Tabla1[[#This Row],[nemo]],'Nemos y clasificaciones'!$A$2:$B$5000,2,FALSE)</f>
        <v>ISHARES RUSSELL MID-CAP ETF</v>
      </c>
      <c r="O10213" s="3" t="str">
        <f>VLOOKUP(Tabla1[[#This Row],[nemo]],'Nemos y clasificaciones'!$A$1:$C$3000,3,FALSE)</f>
        <v>ETF</v>
      </c>
      <c r="P10213" s="3"/>
      <c r="Q10213" s="3"/>
    </row>
    <row r="10214" spans="1:17" x14ac:dyDescent="0.25">
      <c r="A10214" t="s">
        <v>6794</v>
      </c>
      <c r="B10214" s="1">
        <v>43544</v>
      </c>
      <c r="C10214" s="1">
        <v>43550</v>
      </c>
      <c r="D10214" t="s">
        <v>21</v>
      </c>
      <c r="E10214" t="s">
        <v>1387</v>
      </c>
      <c r="F10214">
        <v>0</v>
      </c>
      <c r="G10214">
        <v>400036</v>
      </c>
      <c r="H10214">
        <v>0</v>
      </c>
      <c r="I10214">
        <v>0</v>
      </c>
      <c r="J10214">
        <v>0</v>
      </c>
      <c r="K10214">
        <v>0.185</v>
      </c>
      <c r="L10214" t="s">
        <v>23</v>
      </c>
      <c r="M10214" s="3">
        <v>74006.66</v>
      </c>
      <c r="N10214" s="2" t="str">
        <f>VLOOKUP(Tabla1[[#This Row],[nemo]],'Nemos y clasificaciones'!$A$2:$B$5000,2,FALSE)</f>
        <v>ISHARES RUSSELL MID-CAP ETF</v>
      </c>
      <c r="O10214" s="3" t="str">
        <f>VLOOKUP(Tabla1[[#This Row],[nemo]],'Nemos y clasificaciones'!$A$1:$C$3000,3,FALSE)</f>
        <v>ETF</v>
      </c>
      <c r="P10214" s="3"/>
      <c r="Q10214" s="3"/>
    </row>
    <row r="10215" spans="1:17" x14ac:dyDescent="0.25">
      <c r="A10215" t="s">
        <v>10342</v>
      </c>
      <c r="B10215" s="1">
        <v>42557</v>
      </c>
      <c r="C10215" s="1">
        <v>42563</v>
      </c>
      <c r="D10215" t="s">
        <v>21</v>
      </c>
      <c r="E10215" t="s">
        <v>1387</v>
      </c>
      <c r="F10215">
        <v>0</v>
      </c>
      <c r="G10215">
        <v>100000</v>
      </c>
      <c r="H10215">
        <v>0</v>
      </c>
      <c r="I10215">
        <v>0</v>
      </c>
      <c r="J10215">
        <v>0</v>
      </c>
      <c r="K10215">
        <v>0.72</v>
      </c>
      <c r="L10215" t="s">
        <v>23</v>
      </c>
      <c r="M10215" s="3">
        <v>72000</v>
      </c>
      <c r="N10215" s="2" t="str">
        <f>VLOOKUP(Tabla1[[#This Row],[nemo]],'Nemos y clasificaciones'!$A$2:$B$5000,2,FALSE)</f>
        <v>ISHARES RUSSELL MID-CAP ETF</v>
      </c>
      <c r="O10215" s="3" t="str">
        <f>VLOOKUP(Tabla1[[#This Row],[nemo]],'Nemos y clasificaciones'!$A$1:$C$3000,3,FALSE)</f>
        <v>ETF</v>
      </c>
      <c r="P10215" s="3"/>
      <c r="Q10215" s="3"/>
    </row>
    <row r="10216" spans="1:17" x14ac:dyDescent="0.25">
      <c r="A10216" t="s">
        <v>8470</v>
      </c>
      <c r="B10216" s="1">
        <v>43181</v>
      </c>
      <c r="C10216" s="1">
        <v>43187</v>
      </c>
      <c r="D10216" t="s">
        <v>21</v>
      </c>
      <c r="E10216" t="s">
        <v>1387</v>
      </c>
      <c r="F10216">
        <v>0</v>
      </c>
      <c r="G10216">
        <v>100000</v>
      </c>
      <c r="H10216">
        <v>0</v>
      </c>
      <c r="I10216">
        <v>0</v>
      </c>
      <c r="J10216">
        <v>0</v>
      </c>
      <c r="K10216">
        <v>0.69</v>
      </c>
      <c r="L10216" t="s">
        <v>23</v>
      </c>
      <c r="M10216" s="3">
        <v>69000</v>
      </c>
      <c r="N10216" s="2" t="str">
        <f>VLOOKUP(Tabla1[[#This Row],[nemo]],'Nemos y clasificaciones'!$A$2:$B$5000,2,FALSE)</f>
        <v>ISHARES RUSSELL MID-CAP ETF</v>
      </c>
      <c r="O10216" s="3" t="str">
        <f>VLOOKUP(Tabla1[[#This Row],[nemo]],'Nemos y clasificaciones'!$A$1:$C$3000,3,FALSE)</f>
        <v>ETF</v>
      </c>
      <c r="P10216" s="3"/>
      <c r="Q10216" s="3"/>
    </row>
    <row r="10217" spans="1:17" x14ac:dyDescent="0.25">
      <c r="A10217" t="s">
        <v>3998</v>
      </c>
      <c r="B10217" s="1">
        <v>43997</v>
      </c>
      <c r="C10217" s="1">
        <v>44001</v>
      </c>
      <c r="D10217" t="s">
        <v>21</v>
      </c>
      <c r="E10217" t="s">
        <v>1387</v>
      </c>
      <c r="F10217">
        <v>0</v>
      </c>
      <c r="G10217">
        <v>400036</v>
      </c>
      <c r="H10217">
        <v>0</v>
      </c>
      <c r="I10217">
        <v>0</v>
      </c>
      <c r="J10217">
        <v>0</v>
      </c>
      <c r="K10217">
        <v>0.16300000000000001</v>
      </c>
      <c r="L10217" t="s">
        <v>23</v>
      </c>
      <c r="M10217" s="3">
        <v>65205.868000000002</v>
      </c>
      <c r="N10217" s="2" t="str">
        <f>VLOOKUP(Tabla1[[#This Row],[nemo]],'Nemos y clasificaciones'!$A$2:$B$5000,2,FALSE)</f>
        <v>ISHARES RUSSELL MID-CAP ETF</v>
      </c>
      <c r="O10217" s="3" t="str">
        <f>VLOOKUP(Tabla1[[#This Row],[nemo]],'Nemos y clasificaciones'!$A$1:$C$3000,3,FALSE)</f>
        <v>ETF</v>
      </c>
      <c r="P10217" s="3"/>
      <c r="Q10217" s="3"/>
    </row>
    <row r="10218" spans="1:17" x14ac:dyDescent="0.25">
      <c r="A10218" t="s">
        <v>11377</v>
      </c>
      <c r="B10218" s="1">
        <v>42187</v>
      </c>
      <c r="C10218" s="1">
        <v>42194</v>
      </c>
      <c r="D10218" t="s">
        <v>21</v>
      </c>
      <c r="E10218" t="s">
        <v>1387</v>
      </c>
      <c r="F10218">
        <v>0</v>
      </c>
      <c r="G10218">
        <v>100000</v>
      </c>
      <c r="H10218">
        <v>0</v>
      </c>
      <c r="I10218">
        <v>0</v>
      </c>
      <c r="J10218">
        <v>0</v>
      </c>
      <c r="K10218">
        <v>0.64400000000000002</v>
      </c>
      <c r="L10218" t="s">
        <v>23</v>
      </c>
      <c r="M10218" s="3">
        <v>64400</v>
      </c>
      <c r="N10218" s="2" t="str">
        <f>VLOOKUP(Tabla1[[#This Row],[nemo]],'Nemos y clasificaciones'!$A$2:$B$5000,2,FALSE)</f>
        <v>ISHARES RUSSELL MID-CAP ETF</v>
      </c>
      <c r="O10218" s="3" t="str">
        <f>VLOOKUP(Tabla1[[#This Row],[nemo]],'Nemos y clasificaciones'!$A$1:$C$3000,3,FALSE)</f>
        <v>ETF</v>
      </c>
      <c r="P10218" s="3"/>
      <c r="Q10218" s="3"/>
    </row>
    <row r="10219" spans="1:17" x14ac:dyDescent="0.25">
      <c r="A10219" t="s">
        <v>1386</v>
      </c>
      <c r="B10219" s="1">
        <v>44357</v>
      </c>
      <c r="C10219" s="1">
        <v>44363</v>
      </c>
      <c r="D10219" t="s">
        <v>21</v>
      </c>
      <c r="E10219" t="s">
        <v>1387</v>
      </c>
      <c r="F10219">
        <v>0</v>
      </c>
      <c r="G10219">
        <v>400036</v>
      </c>
      <c r="H10219">
        <v>0</v>
      </c>
      <c r="I10219">
        <v>0</v>
      </c>
      <c r="J10219">
        <v>0</v>
      </c>
      <c r="K10219">
        <v>0.155</v>
      </c>
      <c r="L10219" t="s">
        <v>23</v>
      </c>
      <c r="M10219" s="3">
        <v>62005.58</v>
      </c>
      <c r="N10219" s="2" t="str">
        <f>VLOOKUP(Tabla1[[#This Row],[nemo]],'Nemos y clasificaciones'!$A$2:$B$5000,2,FALSE)</f>
        <v>ISHARES RUSSELL MID-CAP ETF</v>
      </c>
      <c r="O10219" s="3" t="str">
        <f>VLOOKUP(Tabla1[[#This Row],[nemo]],'Nemos y clasificaciones'!$A$1:$C$3000,3,FALSE)</f>
        <v>ETF</v>
      </c>
      <c r="P10219" s="3"/>
      <c r="Q10219" s="3"/>
    </row>
    <row r="10220" spans="1:17" x14ac:dyDescent="0.25">
      <c r="A10220" t="s">
        <v>9833</v>
      </c>
      <c r="B10220" s="1">
        <v>42818</v>
      </c>
      <c r="C10220" s="1">
        <v>42824</v>
      </c>
      <c r="D10220" t="s">
        <v>21</v>
      </c>
      <c r="E10220" t="s">
        <v>1387</v>
      </c>
      <c r="F10220">
        <v>0</v>
      </c>
      <c r="G10220">
        <v>100000</v>
      </c>
      <c r="H10220">
        <v>0</v>
      </c>
      <c r="I10220">
        <v>0</v>
      </c>
      <c r="J10220">
        <v>0</v>
      </c>
      <c r="K10220">
        <v>0.61699999999999999</v>
      </c>
      <c r="L10220" t="s">
        <v>23</v>
      </c>
      <c r="M10220" s="3">
        <v>61700</v>
      </c>
      <c r="N10220" s="2" t="str">
        <f>VLOOKUP(Tabla1[[#This Row],[nemo]],'Nemos y clasificaciones'!$A$2:$B$5000,2,FALSE)</f>
        <v>ISHARES RUSSELL MID-CAP ETF</v>
      </c>
      <c r="O10220" s="3" t="str">
        <f>VLOOKUP(Tabla1[[#This Row],[nemo]],'Nemos y clasificaciones'!$A$1:$C$3000,3,FALSE)</f>
        <v>ETF</v>
      </c>
      <c r="P10220" s="3"/>
      <c r="Q10220" s="3"/>
    </row>
    <row r="10221" spans="1:17" x14ac:dyDescent="0.25">
      <c r="A10221" t="s">
        <v>10230</v>
      </c>
      <c r="B10221" s="1">
        <v>42639</v>
      </c>
      <c r="C10221" s="1">
        <v>42643</v>
      </c>
      <c r="D10221" t="s">
        <v>21</v>
      </c>
      <c r="E10221" t="s">
        <v>1387</v>
      </c>
      <c r="F10221">
        <v>0</v>
      </c>
      <c r="G10221">
        <v>100000</v>
      </c>
      <c r="H10221">
        <v>0</v>
      </c>
      <c r="I10221">
        <v>0</v>
      </c>
      <c r="J10221">
        <v>0</v>
      </c>
      <c r="K10221">
        <v>0.55300000000000005</v>
      </c>
      <c r="L10221" t="s">
        <v>23</v>
      </c>
      <c r="M10221" s="3">
        <v>55300</v>
      </c>
      <c r="N10221" s="2" t="str">
        <f>VLOOKUP(Tabla1[[#This Row],[nemo]],'Nemos y clasificaciones'!$A$2:$B$5000,2,FALSE)</f>
        <v>ISHARES RUSSELL MID-CAP ETF</v>
      </c>
      <c r="O10221" s="3" t="str">
        <f>VLOOKUP(Tabla1[[#This Row],[nemo]],'Nemos y clasificaciones'!$A$1:$C$3000,3,FALSE)</f>
        <v>ETF</v>
      </c>
      <c r="P10221" s="3"/>
      <c r="Q10221" s="3"/>
    </row>
    <row r="10222" spans="1:17" x14ac:dyDescent="0.25">
      <c r="A10222" t="s">
        <v>11884</v>
      </c>
      <c r="B10222" s="1">
        <v>42088</v>
      </c>
      <c r="C10222" s="1">
        <v>42094</v>
      </c>
      <c r="D10222" t="s">
        <v>21</v>
      </c>
      <c r="E10222" t="s">
        <v>1387</v>
      </c>
      <c r="F10222">
        <v>0</v>
      </c>
      <c r="G10222">
        <v>100000</v>
      </c>
      <c r="H10222">
        <v>0</v>
      </c>
      <c r="I10222">
        <v>0</v>
      </c>
      <c r="J10222">
        <v>0</v>
      </c>
      <c r="K10222">
        <v>0.52700000000000002</v>
      </c>
      <c r="L10222" t="s">
        <v>23</v>
      </c>
      <c r="M10222" s="3">
        <v>52700</v>
      </c>
      <c r="N10222" s="2" t="str">
        <f>VLOOKUP(Tabla1[[#This Row],[nemo]],'Nemos y clasificaciones'!$A$2:$B$5000,2,FALSE)</f>
        <v>ISHARES RUSSELL MID-CAP ETF</v>
      </c>
      <c r="O10222" s="3" t="str">
        <f>VLOOKUP(Tabla1[[#This Row],[nemo]],'Nemos y clasificaciones'!$A$1:$C$3000,3,FALSE)</f>
        <v>ETF</v>
      </c>
      <c r="P10222" s="3"/>
      <c r="Q10222" s="3"/>
    </row>
    <row r="10223" spans="1:17" x14ac:dyDescent="0.25">
      <c r="A10223" t="s">
        <v>11247</v>
      </c>
      <c r="B10223" s="1">
        <v>42272</v>
      </c>
      <c r="C10223" s="1">
        <v>42278</v>
      </c>
      <c r="D10223" t="s">
        <v>21</v>
      </c>
      <c r="E10223" t="s">
        <v>1387</v>
      </c>
      <c r="F10223">
        <v>0</v>
      </c>
      <c r="G10223">
        <v>100000</v>
      </c>
      <c r="H10223">
        <v>0</v>
      </c>
      <c r="I10223">
        <v>0</v>
      </c>
      <c r="J10223">
        <v>0</v>
      </c>
      <c r="K10223">
        <v>0.5</v>
      </c>
      <c r="L10223" t="s">
        <v>23</v>
      </c>
      <c r="M10223" s="3">
        <v>50000</v>
      </c>
      <c r="N10223" s="2" t="str">
        <f>VLOOKUP(Tabla1[[#This Row],[nemo]],'Nemos y clasificaciones'!$A$2:$B$5000,2,FALSE)</f>
        <v>ISHARES RUSSELL MID-CAP ETF</v>
      </c>
      <c r="O10223" s="3" t="str">
        <f>VLOOKUP(Tabla1[[#This Row],[nemo]],'Nemos y clasificaciones'!$A$1:$C$3000,3,FALSE)</f>
        <v>ETF</v>
      </c>
      <c r="P10223" s="3"/>
      <c r="Q10223" s="3"/>
    </row>
    <row r="10224" spans="1:17" x14ac:dyDescent="0.25">
      <c r="A10224" t="s">
        <v>7454</v>
      </c>
      <c r="B10224" s="1">
        <v>43369</v>
      </c>
      <c r="C10224" s="1">
        <v>43375</v>
      </c>
      <c r="D10224" t="s">
        <v>21</v>
      </c>
      <c r="E10224" t="s">
        <v>1363</v>
      </c>
      <c r="F10224">
        <v>0</v>
      </c>
      <c r="G10224">
        <v>100000</v>
      </c>
      <c r="H10224">
        <v>0</v>
      </c>
      <c r="I10224">
        <v>0</v>
      </c>
      <c r="J10224">
        <v>0</v>
      </c>
      <c r="K10224">
        <v>0.58699999999999997</v>
      </c>
      <c r="L10224" t="s">
        <v>23</v>
      </c>
      <c r="M10224" s="3">
        <v>58700</v>
      </c>
      <c r="N10224" s="2" t="str">
        <f>VLOOKUP(Tabla1[[#This Row],[nemo]],'Nemos y clasificaciones'!$A$2:$B$5000,2,FALSE)</f>
        <v>ISHARES RUSSELL MID-CAP VALUE ETF</v>
      </c>
      <c r="O10224" s="3" t="str">
        <f>VLOOKUP(Tabla1[[#This Row],[nemo]],'Nemos y clasificaciones'!$A$1:$C$3000,3,FALSE)</f>
        <v>ETF</v>
      </c>
      <c r="P10224" s="3"/>
      <c r="Q10224" s="3"/>
    </row>
    <row r="10225" spans="1:17" x14ac:dyDescent="0.25">
      <c r="A10225" t="s">
        <v>9998</v>
      </c>
      <c r="B10225" s="1">
        <v>42726</v>
      </c>
      <c r="C10225" s="1">
        <v>42733</v>
      </c>
      <c r="D10225" t="s">
        <v>21</v>
      </c>
      <c r="E10225" t="s">
        <v>1363</v>
      </c>
      <c r="F10225">
        <v>0</v>
      </c>
      <c r="G10225">
        <v>100000</v>
      </c>
      <c r="H10225">
        <v>0</v>
      </c>
      <c r="I10225">
        <v>0</v>
      </c>
      <c r="J10225">
        <v>0</v>
      </c>
      <c r="K10225">
        <v>0.57299999999999995</v>
      </c>
      <c r="L10225" t="s">
        <v>23</v>
      </c>
      <c r="M10225" s="3">
        <v>57300</v>
      </c>
      <c r="N10225" s="2" t="str">
        <f>VLOOKUP(Tabla1[[#This Row],[nemo]],'Nemos y clasificaciones'!$A$2:$B$5000,2,FALSE)</f>
        <v>ISHARES RUSSELL MID-CAP VALUE ETF</v>
      </c>
      <c r="O10225" s="3" t="str">
        <f>VLOOKUP(Tabla1[[#This Row],[nemo]],'Nemos y clasificaciones'!$A$1:$C$3000,3,FALSE)</f>
        <v>ETF</v>
      </c>
      <c r="P10225" s="3"/>
      <c r="Q10225" s="3"/>
    </row>
    <row r="10226" spans="1:17" x14ac:dyDescent="0.25">
      <c r="A10226" t="s">
        <v>5229</v>
      </c>
      <c r="B10226" s="1">
        <v>43815</v>
      </c>
      <c r="C10226" s="1">
        <v>43819</v>
      </c>
      <c r="D10226" t="s">
        <v>21</v>
      </c>
      <c r="E10226" t="s">
        <v>1363</v>
      </c>
      <c r="F10226">
        <v>0</v>
      </c>
      <c r="G10226">
        <v>100000</v>
      </c>
      <c r="H10226">
        <v>0</v>
      </c>
      <c r="I10226">
        <v>0</v>
      </c>
      <c r="J10226">
        <v>0</v>
      </c>
      <c r="K10226">
        <v>0.55300000000000005</v>
      </c>
      <c r="L10226" t="s">
        <v>23</v>
      </c>
      <c r="M10226" s="3">
        <v>55300</v>
      </c>
      <c r="N10226" s="2" t="str">
        <f>VLOOKUP(Tabla1[[#This Row],[nemo]],'Nemos y clasificaciones'!$A$2:$B$5000,2,FALSE)</f>
        <v>ISHARES RUSSELL MID-CAP VALUE ETF</v>
      </c>
      <c r="O10226" s="3" t="str">
        <f>VLOOKUP(Tabla1[[#This Row],[nemo]],'Nemos y clasificaciones'!$A$1:$C$3000,3,FALSE)</f>
        <v>ETF</v>
      </c>
      <c r="P10226" s="3"/>
      <c r="Q10226" s="3"/>
    </row>
    <row r="10227" spans="1:17" x14ac:dyDescent="0.25">
      <c r="A10227" t="s">
        <v>8700</v>
      </c>
      <c r="B10227" s="1">
        <v>43090</v>
      </c>
      <c r="C10227" s="1">
        <v>43097</v>
      </c>
      <c r="D10227" t="s">
        <v>21</v>
      </c>
      <c r="E10227" t="s">
        <v>1363</v>
      </c>
      <c r="F10227">
        <v>0</v>
      </c>
      <c r="G10227">
        <v>100000</v>
      </c>
      <c r="H10227">
        <v>0</v>
      </c>
      <c r="I10227">
        <v>0</v>
      </c>
      <c r="J10227">
        <v>0</v>
      </c>
      <c r="K10227">
        <v>0.501</v>
      </c>
      <c r="L10227" t="s">
        <v>23</v>
      </c>
      <c r="M10227" s="3">
        <v>50100</v>
      </c>
      <c r="N10227" s="2" t="str">
        <f>VLOOKUP(Tabla1[[#This Row],[nemo]],'Nemos y clasificaciones'!$A$2:$B$5000,2,FALSE)</f>
        <v>ISHARES RUSSELL MID-CAP VALUE ETF</v>
      </c>
      <c r="O10227" s="3" t="str">
        <f>VLOOKUP(Tabla1[[#This Row],[nemo]],'Nemos y clasificaciones'!$A$1:$C$3000,3,FALSE)</f>
        <v>ETF</v>
      </c>
      <c r="P10227" s="3"/>
      <c r="Q10227" s="3"/>
    </row>
    <row r="10228" spans="1:17" x14ac:dyDescent="0.25">
      <c r="A10228" t="s">
        <v>11003</v>
      </c>
      <c r="B10228" s="1">
        <v>42362</v>
      </c>
      <c r="C10228" s="1">
        <v>42369</v>
      </c>
      <c r="D10228" t="s">
        <v>21</v>
      </c>
      <c r="E10228" t="s">
        <v>1363</v>
      </c>
      <c r="F10228">
        <v>0</v>
      </c>
      <c r="G10228">
        <v>100000</v>
      </c>
      <c r="H10228">
        <v>0</v>
      </c>
      <c r="I10228">
        <v>0</v>
      </c>
      <c r="J10228">
        <v>0</v>
      </c>
      <c r="K10228">
        <v>0.5</v>
      </c>
      <c r="L10228" t="s">
        <v>23</v>
      </c>
      <c r="M10228" s="3">
        <v>50000</v>
      </c>
      <c r="N10228" s="2" t="str">
        <f>VLOOKUP(Tabla1[[#This Row],[nemo]],'Nemos y clasificaciones'!$A$2:$B$5000,2,FALSE)</f>
        <v>ISHARES RUSSELL MID-CAP VALUE ETF</v>
      </c>
      <c r="O10228" s="3" t="str">
        <f>VLOOKUP(Tabla1[[#This Row],[nemo]],'Nemos y clasificaciones'!$A$1:$C$3000,3,FALSE)</f>
        <v>ETF</v>
      </c>
      <c r="P10228" s="3"/>
      <c r="Q10228" s="3"/>
    </row>
    <row r="10229" spans="1:17" x14ac:dyDescent="0.25">
      <c r="A10229" t="s">
        <v>7661</v>
      </c>
      <c r="B10229" s="1">
        <v>43284</v>
      </c>
      <c r="C10229" s="1">
        <v>43291</v>
      </c>
      <c r="D10229" t="s">
        <v>21</v>
      </c>
      <c r="E10229" t="s">
        <v>1363</v>
      </c>
      <c r="F10229">
        <v>0</v>
      </c>
      <c r="G10229">
        <v>100000</v>
      </c>
      <c r="H10229">
        <v>0</v>
      </c>
      <c r="I10229">
        <v>0</v>
      </c>
      <c r="J10229">
        <v>0</v>
      </c>
      <c r="K10229">
        <v>0.496</v>
      </c>
      <c r="L10229" t="s">
        <v>23</v>
      </c>
      <c r="M10229" s="3">
        <v>49600</v>
      </c>
      <c r="N10229" s="2" t="str">
        <f>VLOOKUP(Tabla1[[#This Row],[nemo]],'Nemos y clasificaciones'!$A$2:$B$5000,2,FALSE)</f>
        <v>ISHARES RUSSELL MID-CAP VALUE ETF</v>
      </c>
      <c r="O10229" s="3" t="str">
        <f>VLOOKUP(Tabla1[[#This Row],[nemo]],'Nemos y clasificaciones'!$A$1:$C$3000,3,FALSE)</f>
        <v>ETF</v>
      </c>
      <c r="P10229" s="3"/>
      <c r="Q10229" s="3"/>
    </row>
    <row r="10230" spans="1:17" x14ac:dyDescent="0.25">
      <c r="A10230" t="s">
        <v>5565</v>
      </c>
      <c r="B10230" s="1">
        <v>43732</v>
      </c>
      <c r="C10230" s="1">
        <v>43738</v>
      </c>
      <c r="D10230" t="s">
        <v>21</v>
      </c>
      <c r="E10230" t="s">
        <v>1363</v>
      </c>
      <c r="F10230">
        <v>0</v>
      </c>
      <c r="G10230">
        <v>100000</v>
      </c>
      <c r="H10230">
        <v>0</v>
      </c>
      <c r="I10230">
        <v>0</v>
      </c>
      <c r="J10230">
        <v>0</v>
      </c>
      <c r="K10230">
        <v>0.47899999999999998</v>
      </c>
      <c r="L10230" t="s">
        <v>23</v>
      </c>
      <c r="M10230" s="3">
        <v>47900</v>
      </c>
      <c r="N10230" s="2" t="str">
        <f>VLOOKUP(Tabla1[[#This Row],[nemo]],'Nemos y clasificaciones'!$A$2:$B$5000,2,FALSE)</f>
        <v>ISHARES RUSSELL MID-CAP VALUE ETF</v>
      </c>
      <c r="O10230" s="3" t="str">
        <f>VLOOKUP(Tabla1[[#This Row],[nemo]],'Nemos y clasificaciones'!$A$1:$C$3000,3,FALSE)</f>
        <v>ETF</v>
      </c>
      <c r="P10230" s="3"/>
      <c r="Q10230" s="3"/>
    </row>
    <row r="10231" spans="1:17" x14ac:dyDescent="0.25">
      <c r="A10231" t="s">
        <v>7139</v>
      </c>
      <c r="B10231" s="1">
        <v>43451</v>
      </c>
      <c r="C10231" s="1">
        <v>43455</v>
      </c>
      <c r="D10231" t="s">
        <v>21</v>
      </c>
      <c r="E10231" t="s">
        <v>1363</v>
      </c>
      <c r="F10231">
        <v>0</v>
      </c>
      <c r="G10231">
        <v>100000</v>
      </c>
      <c r="H10231">
        <v>0</v>
      </c>
      <c r="I10231">
        <v>0</v>
      </c>
      <c r="J10231">
        <v>0</v>
      </c>
      <c r="K10231">
        <v>0.47499999999999998</v>
      </c>
      <c r="L10231" t="s">
        <v>23</v>
      </c>
      <c r="M10231" s="3">
        <v>47500</v>
      </c>
      <c r="N10231" s="2" t="str">
        <f>VLOOKUP(Tabla1[[#This Row],[nemo]],'Nemos y clasificaciones'!$A$2:$B$5000,2,FALSE)</f>
        <v>ISHARES RUSSELL MID-CAP VALUE ETF</v>
      </c>
      <c r="O10231" s="3" t="str">
        <f>VLOOKUP(Tabla1[[#This Row],[nemo]],'Nemos y clasificaciones'!$A$1:$C$3000,3,FALSE)</f>
        <v>ETF</v>
      </c>
      <c r="P10231" s="3"/>
      <c r="Q10231" s="3"/>
    </row>
    <row r="10232" spans="1:17" x14ac:dyDescent="0.25">
      <c r="A10232" t="s">
        <v>12055</v>
      </c>
      <c r="B10232" s="1">
        <v>41997</v>
      </c>
      <c r="C10232" s="1">
        <v>42006</v>
      </c>
      <c r="D10232" t="s">
        <v>21</v>
      </c>
      <c r="E10232" t="s">
        <v>1363</v>
      </c>
      <c r="F10232">
        <v>0</v>
      </c>
      <c r="G10232">
        <v>100000</v>
      </c>
      <c r="H10232">
        <v>0</v>
      </c>
      <c r="I10232">
        <v>0</v>
      </c>
      <c r="J10232">
        <v>0</v>
      </c>
      <c r="K10232">
        <v>0.47</v>
      </c>
      <c r="L10232" t="s">
        <v>23</v>
      </c>
      <c r="M10232" s="3">
        <v>47000</v>
      </c>
      <c r="N10232" s="2" t="str">
        <f>VLOOKUP(Tabla1[[#This Row],[nemo]],'Nemos y clasificaciones'!$A$2:$B$5000,2,FALSE)</f>
        <v>ISHARES RUSSELL MID-CAP VALUE ETF</v>
      </c>
      <c r="O10232" s="3" t="str">
        <f>VLOOKUP(Tabla1[[#This Row],[nemo]],'Nemos y clasificaciones'!$A$1:$C$3000,3,FALSE)</f>
        <v>ETF</v>
      </c>
      <c r="P10232" s="3"/>
      <c r="Q10232" s="3"/>
    </row>
    <row r="10233" spans="1:17" x14ac:dyDescent="0.25">
      <c r="A10233" t="s">
        <v>9033</v>
      </c>
      <c r="B10233" s="1">
        <v>43004</v>
      </c>
      <c r="C10233" s="1">
        <v>43007</v>
      </c>
      <c r="D10233" t="s">
        <v>21</v>
      </c>
      <c r="E10233" t="s">
        <v>1363</v>
      </c>
      <c r="F10233">
        <v>0</v>
      </c>
      <c r="G10233">
        <v>100000</v>
      </c>
      <c r="H10233">
        <v>0</v>
      </c>
      <c r="I10233">
        <v>0</v>
      </c>
      <c r="J10233">
        <v>0</v>
      </c>
      <c r="K10233">
        <v>0.441</v>
      </c>
      <c r="L10233" t="s">
        <v>23</v>
      </c>
      <c r="M10233" s="3">
        <v>44100</v>
      </c>
      <c r="N10233" s="2" t="str">
        <f>VLOOKUP(Tabla1[[#This Row],[nemo]],'Nemos y clasificaciones'!$A$2:$B$5000,2,FALSE)</f>
        <v>ISHARES RUSSELL MID-CAP VALUE ETF</v>
      </c>
      <c r="O10233" s="3" t="str">
        <f>VLOOKUP(Tabla1[[#This Row],[nemo]],'Nemos y clasificaciones'!$A$1:$C$3000,3,FALSE)</f>
        <v>ETF</v>
      </c>
      <c r="P10233" s="3"/>
      <c r="Q10233" s="3"/>
    </row>
    <row r="10234" spans="1:17" x14ac:dyDescent="0.25">
      <c r="A10234" t="s">
        <v>6048</v>
      </c>
      <c r="B10234" s="1">
        <v>43633</v>
      </c>
      <c r="C10234" s="1">
        <v>43637</v>
      </c>
      <c r="D10234" t="s">
        <v>21</v>
      </c>
      <c r="E10234" t="s">
        <v>1363</v>
      </c>
      <c r="F10234">
        <v>0</v>
      </c>
      <c r="G10234">
        <v>100000</v>
      </c>
      <c r="H10234">
        <v>0</v>
      </c>
      <c r="I10234">
        <v>0</v>
      </c>
      <c r="J10234">
        <v>0</v>
      </c>
      <c r="K10234">
        <v>0.438</v>
      </c>
      <c r="L10234" t="s">
        <v>23</v>
      </c>
      <c r="M10234" s="3">
        <v>43800</v>
      </c>
      <c r="N10234" s="2" t="str">
        <f>VLOOKUP(Tabla1[[#This Row],[nemo]],'Nemos y clasificaciones'!$A$2:$B$5000,2,FALSE)</f>
        <v>ISHARES RUSSELL MID-CAP VALUE ETF</v>
      </c>
      <c r="O10234" s="3" t="str">
        <f>VLOOKUP(Tabla1[[#This Row],[nemo]],'Nemos y clasificaciones'!$A$1:$C$3000,3,FALSE)</f>
        <v>ETF</v>
      </c>
      <c r="P10234" s="3"/>
      <c r="Q10234" s="3"/>
    </row>
    <row r="10235" spans="1:17" x14ac:dyDescent="0.25">
      <c r="A10235" t="s">
        <v>9180</v>
      </c>
      <c r="B10235" s="1">
        <v>42922</v>
      </c>
      <c r="C10235" s="1">
        <v>42928</v>
      </c>
      <c r="D10235" t="s">
        <v>21</v>
      </c>
      <c r="E10235" t="s">
        <v>1363</v>
      </c>
      <c r="F10235">
        <v>0</v>
      </c>
      <c r="G10235">
        <v>100000</v>
      </c>
      <c r="H10235">
        <v>0</v>
      </c>
      <c r="I10235">
        <v>0</v>
      </c>
      <c r="J10235">
        <v>0</v>
      </c>
      <c r="K10235">
        <v>0.438</v>
      </c>
      <c r="L10235" t="s">
        <v>23</v>
      </c>
      <c r="M10235" s="3">
        <v>43800</v>
      </c>
      <c r="N10235" s="2" t="str">
        <f>VLOOKUP(Tabla1[[#This Row],[nemo]],'Nemos y clasificaciones'!$A$2:$B$5000,2,FALSE)</f>
        <v>ISHARES RUSSELL MID-CAP VALUE ETF</v>
      </c>
      <c r="O10235" s="3" t="str">
        <f>VLOOKUP(Tabla1[[#This Row],[nemo]],'Nemos y clasificaciones'!$A$1:$C$3000,3,FALSE)</f>
        <v>ETF</v>
      </c>
      <c r="P10235" s="3"/>
      <c r="Q10235" s="3"/>
    </row>
    <row r="10236" spans="1:17" x14ac:dyDescent="0.25">
      <c r="A10236" t="s">
        <v>2974</v>
      </c>
      <c r="B10236" s="1">
        <v>44179</v>
      </c>
      <c r="C10236" s="1">
        <v>44183</v>
      </c>
      <c r="D10236" t="s">
        <v>21</v>
      </c>
      <c r="E10236" t="s">
        <v>1363</v>
      </c>
      <c r="F10236">
        <v>0</v>
      </c>
      <c r="G10236">
        <v>100000</v>
      </c>
      <c r="H10236">
        <v>0</v>
      </c>
      <c r="I10236">
        <v>0</v>
      </c>
      <c r="J10236">
        <v>0</v>
      </c>
      <c r="K10236">
        <v>0.436</v>
      </c>
      <c r="L10236" t="s">
        <v>23</v>
      </c>
      <c r="M10236" s="3">
        <v>43600</v>
      </c>
      <c r="N10236" s="2" t="str">
        <f>VLOOKUP(Tabla1[[#This Row],[nemo]],'Nemos y clasificaciones'!$A$2:$B$5000,2,FALSE)</f>
        <v>ISHARES RUSSELL MID-CAP VALUE ETF</v>
      </c>
      <c r="O10236" s="3" t="str">
        <f>VLOOKUP(Tabla1[[#This Row],[nemo]],'Nemos y clasificaciones'!$A$1:$C$3000,3,FALSE)</f>
        <v>ETF</v>
      </c>
      <c r="P10236" s="3"/>
      <c r="Q10236" s="3"/>
    </row>
    <row r="10237" spans="1:17" x14ac:dyDescent="0.25">
      <c r="A10237" t="s">
        <v>3409</v>
      </c>
      <c r="B10237" s="1">
        <v>44097</v>
      </c>
      <c r="C10237" s="1">
        <v>44103</v>
      </c>
      <c r="D10237" t="s">
        <v>21</v>
      </c>
      <c r="E10237" t="s">
        <v>1363</v>
      </c>
      <c r="F10237">
        <v>0</v>
      </c>
      <c r="G10237">
        <v>100000</v>
      </c>
      <c r="H10237">
        <v>0</v>
      </c>
      <c r="I10237">
        <v>0</v>
      </c>
      <c r="J10237">
        <v>0</v>
      </c>
      <c r="K10237">
        <v>0.42599999999999999</v>
      </c>
      <c r="L10237" t="s">
        <v>23</v>
      </c>
      <c r="M10237" s="3">
        <v>42600</v>
      </c>
      <c r="N10237" s="2" t="str">
        <f>VLOOKUP(Tabla1[[#This Row],[nemo]],'Nemos y clasificaciones'!$A$2:$B$5000,2,FALSE)</f>
        <v>ISHARES RUSSELL MID-CAP VALUE ETF</v>
      </c>
      <c r="O10237" s="3" t="str">
        <f>VLOOKUP(Tabla1[[#This Row],[nemo]],'Nemos y clasificaciones'!$A$1:$C$3000,3,FALSE)</f>
        <v>ETF</v>
      </c>
      <c r="P10237" s="3"/>
      <c r="Q10237" s="3"/>
    </row>
    <row r="10238" spans="1:17" x14ac:dyDescent="0.25">
      <c r="A10238" t="s">
        <v>10333</v>
      </c>
      <c r="B10238" s="1">
        <v>42557</v>
      </c>
      <c r="C10238" s="1">
        <v>42563</v>
      </c>
      <c r="D10238" t="s">
        <v>21</v>
      </c>
      <c r="E10238" t="s">
        <v>1363</v>
      </c>
      <c r="F10238">
        <v>0</v>
      </c>
      <c r="G10238">
        <v>100000</v>
      </c>
      <c r="H10238">
        <v>0</v>
      </c>
      <c r="I10238">
        <v>0</v>
      </c>
      <c r="J10238">
        <v>0</v>
      </c>
      <c r="K10238">
        <v>0.41799999999999998</v>
      </c>
      <c r="L10238" t="s">
        <v>23</v>
      </c>
      <c r="M10238" s="3">
        <v>41800</v>
      </c>
      <c r="N10238" s="2" t="str">
        <f>VLOOKUP(Tabla1[[#This Row],[nemo]],'Nemos y clasificaciones'!$A$2:$B$5000,2,FALSE)</f>
        <v>ISHARES RUSSELL MID-CAP VALUE ETF</v>
      </c>
      <c r="O10238" s="3" t="str">
        <f>VLOOKUP(Tabla1[[#This Row],[nemo]],'Nemos y clasificaciones'!$A$1:$C$3000,3,FALSE)</f>
        <v>ETF</v>
      </c>
      <c r="P10238" s="3"/>
      <c r="Q10238" s="3"/>
    </row>
    <row r="10239" spans="1:17" x14ac:dyDescent="0.25">
      <c r="A10239" t="s">
        <v>11376</v>
      </c>
      <c r="B10239" s="1">
        <v>42187</v>
      </c>
      <c r="C10239" s="1">
        <v>42194</v>
      </c>
      <c r="D10239" t="s">
        <v>21</v>
      </c>
      <c r="E10239" t="s">
        <v>1363</v>
      </c>
      <c r="F10239">
        <v>0</v>
      </c>
      <c r="G10239">
        <v>100000</v>
      </c>
      <c r="H10239">
        <v>0</v>
      </c>
      <c r="I10239">
        <v>0</v>
      </c>
      <c r="J10239">
        <v>0</v>
      </c>
      <c r="K10239">
        <v>0.4</v>
      </c>
      <c r="L10239" t="s">
        <v>23</v>
      </c>
      <c r="M10239" s="3">
        <v>40000</v>
      </c>
      <c r="N10239" s="2" t="str">
        <f>VLOOKUP(Tabla1[[#This Row],[nemo]],'Nemos y clasificaciones'!$A$2:$B$5000,2,FALSE)</f>
        <v>ISHARES RUSSELL MID-CAP VALUE ETF</v>
      </c>
      <c r="O10239" s="3" t="str">
        <f>VLOOKUP(Tabla1[[#This Row],[nemo]],'Nemos y clasificaciones'!$A$1:$C$3000,3,FALSE)</f>
        <v>ETF</v>
      </c>
      <c r="P10239" s="3"/>
      <c r="Q10239" s="3"/>
    </row>
    <row r="10240" spans="1:17" x14ac:dyDescent="0.25">
      <c r="A10240" t="s">
        <v>10852</v>
      </c>
      <c r="B10240" s="1">
        <v>42452</v>
      </c>
      <c r="C10240" s="1">
        <v>42459</v>
      </c>
      <c r="D10240" t="s">
        <v>21</v>
      </c>
      <c r="E10240" t="s">
        <v>1363</v>
      </c>
      <c r="F10240">
        <v>0</v>
      </c>
      <c r="G10240">
        <v>100000</v>
      </c>
      <c r="H10240">
        <v>0</v>
      </c>
      <c r="I10240">
        <v>0</v>
      </c>
      <c r="J10240">
        <v>0</v>
      </c>
      <c r="K10240">
        <v>0.39800000000000002</v>
      </c>
      <c r="L10240" t="s">
        <v>23</v>
      </c>
      <c r="M10240" s="3">
        <v>39800</v>
      </c>
      <c r="N10240" s="2" t="str">
        <f>VLOOKUP(Tabla1[[#This Row],[nemo]],'Nemos y clasificaciones'!$A$2:$B$5000,2,FALSE)</f>
        <v>ISHARES RUSSELL MID-CAP VALUE ETF</v>
      </c>
      <c r="O10240" s="3" t="str">
        <f>VLOOKUP(Tabla1[[#This Row],[nemo]],'Nemos y clasificaciones'!$A$1:$C$3000,3,FALSE)</f>
        <v>ETF</v>
      </c>
      <c r="P10240" s="3"/>
      <c r="Q10240" s="3"/>
    </row>
    <row r="10241" spans="1:17" x14ac:dyDescent="0.25">
      <c r="A10241" t="s">
        <v>6777</v>
      </c>
      <c r="B10241" s="1">
        <v>43544</v>
      </c>
      <c r="C10241" s="1">
        <v>43550</v>
      </c>
      <c r="D10241" t="s">
        <v>21</v>
      </c>
      <c r="E10241" t="s">
        <v>1363</v>
      </c>
      <c r="F10241">
        <v>0</v>
      </c>
      <c r="G10241">
        <v>100000</v>
      </c>
      <c r="H10241">
        <v>0</v>
      </c>
      <c r="I10241">
        <v>0</v>
      </c>
      <c r="J10241">
        <v>0</v>
      </c>
      <c r="K10241">
        <v>0.39200000000000002</v>
      </c>
      <c r="L10241" t="s">
        <v>23</v>
      </c>
      <c r="M10241" s="3">
        <v>39200</v>
      </c>
      <c r="N10241" s="2" t="str">
        <f>VLOOKUP(Tabla1[[#This Row],[nemo]],'Nemos y clasificaciones'!$A$2:$B$5000,2,FALSE)</f>
        <v>ISHARES RUSSELL MID-CAP VALUE ETF</v>
      </c>
      <c r="O10241" s="3" t="str">
        <f>VLOOKUP(Tabla1[[#This Row],[nemo]],'Nemos y clasificaciones'!$A$1:$C$3000,3,FALSE)</f>
        <v>ETF</v>
      </c>
      <c r="P10241" s="3"/>
      <c r="Q10241" s="3"/>
    </row>
    <row r="10242" spans="1:17" x14ac:dyDescent="0.25">
      <c r="A10242" t="s">
        <v>2339</v>
      </c>
      <c r="B10242" s="1">
        <v>44280</v>
      </c>
      <c r="C10242" s="1">
        <v>44286</v>
      </c>
      <c r="D10242" t="s">
        <v>21</v>
      </c>
      <c r="E10242" t="s">
        <v>1363</v>
      </c>
      <c r="F10242">
        <v>0</v>
      </c>
      <c r="G10242">
        <v>100000</v>
      </c>
      <c r="H10242">
        <v>0</v>
      </c>
      <c r="I10242">
        <v>0</v>
      </c>
      <c r="J10242">
        <v>0</v>
      </c>
      <c r="K10242">
        <v>0.38300000000000001</v>
      </c>
      <c r="L10242" t="s">
        <v>23</v>
      </c>
      <c r="M10242" s="3">
        <v>38300</v>
      </c>
      <c r="N10242" s="2" t="str">
        <f>VLOOKUP(Tabla1[[#This Row],[nemo]],'Nemos y clasificaciones'!$A$2:$B$5000,2,FALSE)</f>
        <v>ISHARES RUSSELL MID-CAP VALUE ETF</v>
      </c>
      <c r="O10242" s="3" t="str">
        <f>VLOOKUP(Tabla1[[#This Row],[nemo]],'Nemos y clasificaciones'!$A$1:$C$3000,3,FALSE)</f>
        <v>ETF</v>
      </c>
      <c r="P10242" s="3"/>
      <c r="Q10242" s="3"/>
    </row>
    <row r="10243" spans="1:17" x14ac:dyDescent="0.25">
      <c r="A10243" t="s">
        <v>8484</v>
      </c>
      <c r="B10243" s="1">
        <v>43181</v>
      </c>
      <c r="C10243" s="1">
        <v>43187</v>
      </c>
      <c r="D10243" t="s">
        <v>21</v>
      </c>
      <c r="E10243" t="s">
        <v>1363</v>
      </c>
      <c r="F10243">
        <v>0</v>
      </c>
      <c r="G10243">
        <v>100000</v>
      </c>
      <c r="H10243">
        <v>0</v>
      </c>
      <c r="I10243">
        <v>0</v>
      </c>
      <c r="J10243">
        <v>0</v>
      </c>
      <c r="K10243">
        <v>0.371</v>
      </c>
      <c r="L10243" t="s">
        <v>23</v>
      </c>
      <c r="M10243" s="3">
        <v>37100</v>
      </c>
      <c r="N10243" s="2" t="str">
        <f>VLOOKUP(Tabla1[[#This Row],[nemo]],'Nemos y clasificaciones'!$A$2:$B$5000,2,FALSE)</f>
        <v>ISHARES RUSSELL MID-CAP VALUE ETF</v>
      </c>
      <c r="O10243" s="3" t="str">
        <f>VLOOKUP(Tabla1[[#This Row],[nemo]],'Nemos y clasificaciones'!$A$1:$C$3000,3,FALSE)</f>
        <v>ETF</v>
      </c>
      <c r="P10243" s="3"/>
      <c r="Q10243" s="3"/>
    </row>
    <row r="10244" spans="1:17" x14ac:dyDescent="0.25">
      <c r="A10244" t="s">
        <v>5999</v>
      </c>
      <c r="B10244" s="1">
        <v>43633</v>
      </c>
      <c r="C10244" s="1">
        <v>43637</v>
      </c>
      <c r="D10244" t="s">
        <v>21</v>
      </c>
      <c r="E10244" t="s">
        <v>1271</v>
      </c>
      <c r="F10244">
        <v>0</v>
      </c>
      <c r="G10244">
        <v>100000</v>
      </c>
      <c r="H10244">
        <v>0</v>
      </c>
      <c r="I10244">
        <v>0</v>
      </c>
      <c r="J10244">
        <v>0</v>
      </c>
      <c r="K10244">
        <v>0.41099999999999998</v>
      </c>
      <c r="L10244" t="s">
        <v>23</v>
      </c>
      <c r="M10244" s="3">
        <v>41100</v>
      </c>
      <c r="N10244" s="2" t="str">
        <f>VLOOKUP(Tabla1[[#This Row],[nemo]],'Nemos y clasificaciones'!$A$2:$B$5000,2,FALSE)</f>
        <v>iShares MSCI All Country Asia ex Japan ETF</v>
      </c>
      <c r="O10244" s="3" t="str">
        <f>VLOOKUP(Tabla1[[#This Row],[nemo]],'Nemos y clasificaciones'!$A$1:$C$3000,3,FALSE)</f>
        <v>ETF</v>
      </c>
      <c r="P10244" s="3"/>
      <c r="Q10244" s="3"/>
    </row>
    <row r="10245" spans="1:17" x14ac:dyDescent="0.25">
      <c r="A10245" t="s">
        <v>9820</v>
      </c>
      <c r="B10245" s="1">
        <v>42818</v>
      </c>
      <c r="C10245" s="1">
        <v>42824</v>
      </c>
      <c r="D10245" t="s">
        <v>21</v>
      </c>
      <c r="E10245" t="s">
        <v>1363</v>
      </c>
      <c r="F10245">
        <v>0</v>
      </c>
      <c r="G10245">
        <v>100000</v>
      </c>
      <c r="H10245">
        <v>0</v>
      </c>
      <c r="I10245">
        <v>0</v>
      </c>
      <c r="J10245">
        <v>0</v>
      </c>
      <c r="K10245">
        <v>0.36599999999999999</v>
      </c>
      <c r="L10245" t="s">
        <v>23</v>
      </c>
      <c r="M10245" s="3">
        <v>36600</v>
      </c>
      <c r="N10245" s="2" t="str">
        <f>VLOOKUP(Tabla1[[#This Row],[nemo]],'Nemos y clasificaciones'!$A$2:$B$5000,2,FALSE)</f>
        <v>ISHARES RUSSELL MID-CAP VALUE ETF</v>
      </c>
      <c r="O10245" s="3" t="str">
        <f>VLOOKUP(Tabla1[[#This Row],[nemo]],'Nemos y clasificaciones'!$A$1:$C$3000,3,FALSE)</f>
        <v>ETF</v>
      </c>
      <c r="P10245" s="3"/>
      <c r="Q10245" s="3"/>
    </row>
    <row r="10246" spans="1:17" x14ac:dyDescent="0.25">
      <c r="A10246" t="s">
        <v>3992</v>
      </c>
      <c r="B10246" s="1">
        <v>43997</v>
      </c>
      <c r="C10246" s="1">
        <v>44001</v>
      </c>
      <c r="D10246" t="s">
        <v>21</v>
      </c>
      <c r="E10246" t="s">
        <v>1363</v>
      </c>
      <c r="F10246">
        <v>0</v>
      </c>
      <c r="G10246">
        <v>100000</v>
      </c>
      <c r="H10246">
        <v>0</v>
      </c>
      <c r="I10246">
        <v>0</v>
      </c>
      <c r="J10246">
        <v>0</v>
      </c>
      <c r="K10246">
        <v>0.35899999999999999</v>
      </c>
      <c r="L10246" t="s">
        <v>23</v>
      </c>
      <c r="M10246" s="3">
        <v>35900</v>
      </c>
      <c r="N10246" s="2" t="str">
        <f>VLOOKUP(Tabla1[[#This Row],[nemo]],'Nemos y clasificaciones'!$A$2:$B$5000,2,FALSE)</f>
        <v>ISHARES RUSSELL MID-CAP VALUE ETF</v>
      </c>
      <c r="O10246" s="3" t="str">
        <f>VLOOKUP(Tabla1[[#This Row],[nemo]],'Nemos y clasificaciones'!$A$1:$C$3000,3,FALSE)</f>
        <v>ETF</v>
      </c>
      <c r="P10246" s="3"/>
      <c r="Q10246" s="3"/>
    </row>
    <row r="10247" spans="1:17" x14ac:dyDescent="0.25">
      <c r="A10247" t="s">
        <v>1362</v>
      </c>
      <c r="B10247" s="1">
        <v>44357</v>
      </c>
      <c r="C10247" s="1">
        <v>44363</v>
      </c>
      <c r="D10247" t="s">
        <v>21</v>
      </c>
      <c r="E10247" t="s">
        <v>1363</v>
      </c>
      <c r="F10247">
        <v>0</v>
      </c>
      <c r="G10247">
        <v>100000</v>
      </c>
      <c r="H10247">
        <v>0</v>
      </c>
      <c r="I10247">
        <v>0</v>
      </c>
      <c r="J10247">
        <v>0</v>
      </c>
      <c r="K10247">
        <v>0.30199999999999999</v>
      </c>
      <c r="L10247" t="s">
        <v>23</v>
      </c>
      <c r="M10247" s="3">
        <v>30200</v>
      </c>
      <c r="N10247" s="2" t="str">
        <f>VLOOKUP(Tabla1[[#This Row],[nemo]],'Nemos y clasificaciones'!$A$2:$B$5000,2,FALSE)</f>
        <v>ISHARES RUSSELL MID-CAP VALUE ETF</v>
      </c>
      <c r="O10247" s="3" t="str">
        <f>VLOOKUP(Tabla1[[#This Row],[nemo]],'Nemos y clasificaciones'!$A$1:$C$3000,3,FALSE)</f>
        <v>ETF</v>
      </c>
      <c r="P10247" s="3"/>
      <c r="Q10247" s="3"/>
    </row>
    <row r="10248" spans="1:17" x14ac:dyDescent="0.25">
      <c r="A10248" t="s">
        <v>10223</v>
      </c>
      <c r="B10248" s="1">
        <v>42639</v>
      </c>
      <c r="C10248" s="1">
        <v>42643</v>
      </c>
      <c r="D10248" t="s">
        <v>21</v>
      </c>
      <c r="E10248" t="s">
        <v>1363</v>
      </c>
      <c r="F10248">
        <v>0</v>
      </c>
      <c r="G10248">
        <v>100000</v>
      </c>
      <c r="H10248">
        <v>0</v>
      </c>
      <c r="I10248">
        <v>0</v>
      </c>
      <c r="J10248">
        <v>0</v>
      </c>
      <c r="K10248">
        <v>0.3</v>
      </c>
      <c r="L10248" t="s">
        <v>23</v>
      </c>
      <c r="M10248" s="3">
        <v>30000</v>
      </c>
      <c r="N10248" s="2" t="str">
        <f>VLOOKUP(Tabla1[[#This Row],[nemo]],'Nemos y clasificaciones'!$A$2:$B$5000,2,FALSE)</f>
        <v>ISHARES RUSSELL MID-CAP VALUE ETF</v>
      </c>
      <c r="O10248" s="3" t="str">
        <f>VLOOKUP(Tabla1[[#This Row],[nemo]],'Nemos y clasificaciones'!$A$1:$C$3000,3,FALSE)</f>
        <v>ETF</v>
      </c>
      <c r="P10248" s="3"/>
      <c r="Q10248" s="3"/>
    </row>
    <row r="10249" spans="1:17" x14ac:dyDescent="0.25">
      <c r="A10249" t="s">
        <v>11885</v>
      </c>
      <c r="B10249" s="1">
        <v>42088</v>
      </c>
      <c r="C10249" s="1">
        <v>42094</v>
      </c>
      <c r="D10249" t="s">
        <v>21</v>
      </c>
      <c r="E10249" t="s">
        <v>1363</v>
      </c>
      <c r="F10249">
        <v>0</v>
      </c>
      <c r="G10249">
        <v>100000</v>
      </c>
      <c r="H10249">
        <v>0</v>
      </c>
      <c r="I10249">
        <v>0</v>
      </c>
      <c r="J10249">
        <v>0</v>
      </c>
      <c r="K10249">
        <v>0.29299999999999998</v>
      </c>
      <c r="L10249" t="s">
        <v>23</v>
      </c>
      <c r="M10249" s="3">
        <v>29300</v>
      </c>
      <c r="N10249" s="2" t="str">
        <f>VLOOKUP(Tabla1[[#This Row],[nemo]],'Nemos y clasificaciones'!$A$2:$B$5000,2,FALSE)</f>
        <v>ISHARES RUSSELL MID-CAP VALUE ETF</v>
      </c>
      <c r="O10249" s="3" t="str">
        <f>VLOOKUP(Tabla1[[#This Row],[nemo]],'Nemos y clasificaciones'!$A$1:$C$3000,3,FALSE)</f>
        <v>ETF</v>
      </c>
      <c r="P10249" s="3"/>
      <c r="Q10249" s="3"/>
    </row>
    <row r="10250" spans="1:17" x14ac:dyDescent="0.25">
      <c r="A10250" t="s">
        <v>11248</v>
      </c>
      <c r="B10250" s="1">
        <v>42272</v>
      </c>
      <c r="C10250" s="1">
        <v>42278</v>
      </c>
      <c r="D10250" t="s">
        <v>21</v>
      </c>
      <c r="E10250" t="s">
        <v>1363</v>
      </c>
      <c r="F10250">
        <v>0</v>
      </c>
      <c r="G10250">
        <v>100000</v>
      </c>
      <c r="H10250">
        <v>0</v>
      </c>
      <c r="I10250">
        <v>0</v>
      </c>
      <c r="J10250">
        <v>0</v>
      </c>
      <c r="K10250">
        <v>0.27700000000000002</v>
      </c>
      <c r="L10250" t="s">
        <v>23</v>
      </c>
      <c r="M10250" s="3">
        <v>27700</v>
      </c>
      <c r="N10250" s="2" t="str">
        <f>VLOOKUP(Tabla1[[#This Row],[nemo]],'Nemos y clasificaciones'!$A$2:$B$5000,2,FALSE)</f>
        <v>ISHARES RUSSELL MID-CAP VALUE ETF</v>
      </c>
      <c r="O10250" s="3" t="str">
        <f>VLOOKUP(Tabla1[[#This Row],[nemo]],'Nemos y clasificaciones'!$A$1:$C$3000,3,FALSE)</f>
        <v>ETF</v>
      </c>
      <c r="P10250" s="3"/>
      <c r="Q10250" s="3"/>
    </row>
    <row r="10251" spans="1:17" x14ac:dyDescent="0.25">
      <c r="A10251" t="s">
        <v>6046</v>
      </c>
      <c r="B10251" s="1">
        <v>43633</v>
      </c>
      <c r="C10251" s="1">
        <v>43637</v>
      </c>
      <c r="D10251" t="s">
        <v>21</v>
      </c>
      <c r="E10251" t="s">
        <v>1365</v>
      </c>
      <c r="F10251">
        <v>0</v>
      </c>
      <c r="G10251">
        <v>100000</v>
      </c>
      <c r="H10251">
        <v>0</v>
      </c>
      <c r="I10251">
        <v>0</v>
      </c>
      <c r="J10251">
        <v>0</v>
      </c>
      <c r="K10251">
        <v>0.92200000000000004</v>
      </c>
      <c r="L10251" t="s">
        <v>23</v>
      </c>
      <c r="M10251" s="3">
        <v>92200</v>
      </c>
      <c r="N10251" s="2" t="str">
        <f>VLOOKUP(Tabla1[[#This Row],[nemo]],'Nemos y clasificaciones'!$A$2:$B$5000,2,FALSE)</f>
        <v>ISHARES RUSSELL 3000 ETF</v>
      </c>
      <c r="O10251" s="3" t="str">
        <f>VLOOKUP(Tabla1[[#This Row],[nemo]],'Nemos y clasificaciones'!$A$1:$C$3000,3,FALSE)</f>
        <v>ETF</v>
      </c>
      <c r="P10251" s="3"/>
      <c r="Q10251" s="3"/>
    </row>
    <row r="10252" spans="1:17" x14ac:dyDescent="0.25">
      <c r="A10252" t="s">
        <v>5228</v>
      </c>
      <c r="B10252" s="1">
        <v>43815</v>
      </c>
      <c r="C10252" s="1">
        <v>43819</v>
      </c>
      <c r="D10252" t="s">
        <v>21</v>
      </c>
      <c r="E10252" t="s">
        <v>1365</v>
      </c>
      <c r="F10252">
        <v>0</v>
      </c>
      <c r="G10252">
        <v>100000</v>
      </c>
      <c r="H10252">
        <v>0</v>
      </c>
      <c r="I10252">
        <v>0</v>
      </c>
      <c r="J10252">
        <v>0</v>
      </c>
      <c r="K10252">
        <v>0.88500000000000001</v>
      </c>
      <c r="L10252" t="s">
        <v>23</v>
      </c>
      <c r="M10252" s="3">
        <v>88500</v>
      </c>
      <c r="N10252" s="2" t="str">
        <f>VLOOKUP(Tabla1[[#This Row],[nemo]],'Nemos y clasificaciones'!$A$2:$B$5000,2,FALSE)</f>
        <v>ISHARES RUSSELL 3000 ETF</v>
      </c>
      <c r="O10252" s="3" t="str">
        <f>VLOOKUP(Tabla1[[#This Row],[nemo]],'Nemos y clasificaciones'!$A$1:$C$3000,3,FALSE)</f>
        <v>ETF</v>
      </c>
      <c r="P10252" s="3"/>
      <c r="Q10252" s="3"/>
    </row>
    <row r="10253" spans="1:17" x14ac:dyDescent="0.25">
      <c r="A10253" t="s">
        <v>7138</v>
      </c>
      <c r="B10253" s="1">
        <v>43451</v>
      </c>
      <c r="C10253" s="1">
        <v>43455</v>
      </c>
      <c r="D10253" t="s">
        <v>21</v>
      </c>
      <c r="E10253" t="s">
        <v>1365</v>
      </c>
      <c r="F10253">
        <v>0</v>
      </c>
      <c r="G10253">
        <v>100000</v>
      </c>
      <c r="H10253">
        <v>0</v>
      </c>
      <c r="I10253">
        <v>0</v>
      </c>
      <c r="J10253">
        <v>0</v>
      </c>
      <c r="K10253">
        <v>0.84699999999999998</v>
      </c>
      <c r="L10253" t="s">
        <v>23</v>
      </c>
      <c r="M10253" s="3">
        <v>84700</v>
      </c>
      <c r="N10253" s="2" t="str">
        <f>VLOOKUP(Tabla1[[#This Row],[nemo]],'Nemos y clasificaciones'!$A$2:$B$5000,2,FALSE)</f>
        <v>ISHARES RUSSELL 3000 ETF</v>
      </c>
      <c r="O10253" s="3" t="str">
        <f>VLOOKUP(Tabla1[[#This Row],[nemo]],'Nemos y clasificaciones'!$A$1:$C$3000,3,FALSE)</f>
        <v>ETF</v>
      </c>
      <c r="P10253" s="3"/>
      <c r="Q10253" s="3"/>
    </row>
    <row r="10254" spans="1:17" x14ac:dyDescent="0.25">
      <c r="A10254" t="s">
        <v>2976</v>
      </c>
      <c r="B10254" s="1">
        <v>44179</v>
      </c>
      <c r="C10254" s="1">
        <v>44183</v>
      </c>
      <c r="D10254" t="s">
        <v>21</v>
      </c>
      <c r="E10254" t="s">
        <v>1365</v>
      </c>
      <c r="F10254">
        <v>0</v>
      </c>
      <c r="G10254">
        <v>100000</v>
      </c>
      <c r="H10254">
        <v>0</v>
      </c>
      <c r="I10254">
        <v>0</v>
      </c>
      <c r="J10254">
        <v>0</v>
      </c>
      <c r="K10254">
        <v>0.82699999999999996</v>
      </c>
      <c r="L10254" t="s">
        <v>23</v>
      </c>
      <c r="M10254" s="3">
        <v>82700</v>
      </c>
      <c r="N10254" s="2" t="str">
        <f>VLOOKUP(Tabla1[[#This Row],[nemo]],'Nemos y clasificaciones'!$A$2:$B$5000,2,FALSE)</f>
        <v>ISHARES RUSSELL 3000 ETF</v>
      </c>
      <c r="O10254" s="3" t="str">
        <f>VLOOKUP(Tabla1[[#This Row],[nemo]],'Nemos y clasificaciones'!$A$1:$C$3000,3,FALSE)</f>
        <v>ETF</v>
      </c>
      <c r="P10254" s="3"/>
      <c r="Q10254" s="3"/>
    </row>
    <row r="10255" spans="1:17" x14ac:dyDescent="0.25">
      <c r="A10255" t="s">
        <v>3408</v>
      </c>
      <c r="B10255" s="1">
        <v>44097</v>
      </c>
      <c r="C10255" s="1">
        <v>44103</v>
      </c>
      <c r="D10255" t="s">
        <v>21</v>
      </c>
      <c r="E10255" t="s">
        <v>1365</v>
      </c>
      <c r="F10255">
        <v>0</v>
      </c>
      <c r="G10255">
        <v>100000</v>
      </c>
      <c r="H10255">
        <v>0</v>
      </c>
      <c r="I10255">
        <v>0</v>
      </c>
      <c r="J10255">
        <v>0</v>
      </c>
      <c r="K10255">
        <v>0.76700000000000002</v>
      </c>
      <c r="L10255" t="s">
        <v>23</v>
      </c>
      <c r="M10255" s="3">
        <v>76700</v>
      </c>
      <c r="N10255" s="2" t="str">
        <f>VLOOKUP(Tabla1[[#This Row],[nemo]],'Nemos y clasificaciones'!$A$2:$B$5000,2,FALSE)</f>
        <v>ISHARES RUSSELL 3000 ETF</v>
      </c>
      <c r="O10255" s="3" t="str">
        <f>VLOOKUP(Tabla1[[#This Row],[nemo]],'Nemos y clasificaciones'!$A$1:$C$3000,3,FALSE)</f>
        <v>ETF</v>
      </c>
      <c r="P10255" s="3"/>
      <c r="Q10255" s="3"/>
    </row>
    <row r="10256" spans="1:17" x14ac:dyDescent="0.25">
      <c r="A10256" t="s">
        <v>5566</v>
      </c>
      <c r="B10256" s="1">
        <v>43732</v>
      </c>
      <c r="C10256" s="1">
        <v>43738</v>
      </c>
      <c r="D10256" t="s">
        <v>21</v>
      </c>
      <c r="E10256" t="s">
        <v>1365</v>
      </c>
      <c r="F10256">
        <v>0</v>
      </c>
      <c r="G10256">
        <v>100000</v>
      </c>
      <c r="H10256">
        <v>0</v>
      </c>
      <c r="I10256">
        <v>0</v>
      </c>
      <c r="J10256">
        <v>0</v>
      </c>
      <c r="K10256">
        <v>0.76700000000000002</v>
      </c>
      <c r="L10256" t="s">
        <v>23</v>
      </c>
      <c r="M10256" s="3">
        <v>76700</v>
      </c>
      <c r="N10256" s="2" t="str">
        <f>VLOOKUP(Tabla1[[#This Row],[nemo]],'Nemos y clasificaciones'!$A$2:$B$5000,2,FALSE)</f>
        <v>ISHARES RUSSELL 3000 ETF</v>
      </c>
      <c r="O10256" s="3" t="str">
        <f>VLOOKUP(Tabla1[[#This Row],[nemo]],'Nemos y clasificaciones'!$A$1:$C$3000,3,FALSE)</f>
        <v>ETF</v>
      </c>
      <c r="P10256" s="3"/>
      <c r="Q10256" s="3"/>
    </row>
    <row r="10257" spans="1:17" x14ac:dyDescent="0.25">
      <c r="A10257" t="s">
        <v>7455</v>
      </c>
      <c r="B10257" s="1">
        <v>43369</v>
      </c>
      <c r="C10257" s="1">
        <v>43375</v>
      </c>
      <c r="D10257" t="s">
        <v>21</v>
      </c>
      <c r="E10257" t="s">
        <v>1365</v>
      </c>
      <c r="F10257">
        <v>0</v>
      </c>
      <c r="G10257">
        <v>100000</v>
      </c>
      <c r="H10257">
        <v>0</v>
      </c>
      <c r="I10257">
        <v>0</v>
      </c>
      <c r="J10257">
        <v>0</v>
      </c>
      <c r="K10257">
        <v>0.76500000000000001</v>
      </c>
      <c r="L10257" t="s">
        <v>23</v>
      </c>
      <c r="M10257" s="3">
        <v>76500</v>
      </c>
      <c r="N10257" s="2" t="str">
        <f>VLOOKUP(Tabla1[[#This Row],[nemo]],'Nemos y clasificaciones'!$A$2:$B$5000,2,FALSE)</f>
        <v>ISHARES RUSSELL 3000 ETF</v>
      </c>
      <c r="O10257" s="3" t="str">
        <f>VLOOKUP(Tabla1[[#This Row],[nemo]],'Nemos y clasificaciones'!$A$1:$C$3000,3,FALSE)</f>
        <v>ETF</v>
      </c>
      <c r="P10257" s="3"/>
      <c r="Q10257" s="3"/>
    </row>
    <row r="10258" spans="1:17" x14ac:dyDescent="0.25">
      <c r="A10258" t="s">
        <v>2338</v>
      </c>
      <c r="B10258" s="1">
        <v>44280</v>
      </c>
      <c r="C10258" s="1">
        <v>44286</v>
      </c>
      <c r="D10258" t="s">
        <v>21</v>
      </c>
      <c r="E10258" t="s">
        <v>1365</v>
      </c>
      <c r="F10258">
        <v>0</v>
      </c>
      <c r="G10258">
        <v>100000</v>
      </c>
      <c r="H10258">
        <v>0</v>
      </c>
      <c r="I10258">
        <v>0</v>
      </c>
      <c r="J10258">
        <v>0</v>
      </c>
      <c r="K10258">
        <v>0.69099999999999995</v>
      </c>
      <c r="L10258" t="s">
        <v>23</v>
      </c>
      <c r="M10258" s="3">
        <v>69100</v>
      </c>
      <c r="N10258" s="2" t="str">
        <f>VLOOKUP(Tabla1[[#This Row],[nemo]],'Nemos y clasificaciones'!$A$2:$B$5000,2,FALSE)</f>
        <v>ISHARES RUSSELL 3000 ETF</v>
      </c>
      <c r="O10258" s="3" t="str">
        <f>VLOOKUP(Tabla1[[#This Row],[nemo]],'Nemos y clasificaciones'!$A$1:$C$3000,3,FALSE)</f>
        <v>ETF</v>
      </c>
      <c r="P10258" s="3"/>
      <c r="Q10258" s="3"/>
    </row>
    <row r="10259" spans="1:17" x14ac:dyDescent="0.25">
      <c r="A10259" t="s">
        <v>7815</v>
      </c>
      <c r="B10259" s="1">
        <v>43270</v>
      </c>
      <c r="C10259" s="1">
        <v>43276</v>
      </c>
      <c r="D10259" t="s">
        <v>21</v>
      </c>
      <c r="E10259" t="s">
        <v>1271</v>
      </c>
      <c r="F10259">
        <v>0</v>
      </c>
      <c r="G10259">
        <v>100000</v>
      </c>
      <c r="H10259">
        <v>0</v>
      </c>
      <c r="I10259">
        <v>0</v>
      </c>
      <c r="J10259">
        <v>0</v>
      </c>
      <c r="K10259">
        <v>0.40799999999999997</v>
      </c>
      <c r="L10259" t="s">
        <v>23</v>
      </c>
      <c r="M10259" s="3">
        <v>40800</v>
      </c>
      <c r="N10259" s="2" t="str">
        <f>VLOOKUP(Tabla1[[#This Row],[nemo]],'Nemos y clasificaciones'!$A$2:$B$5000,2,FALSE)</f>
        <v>iShares MSCI All Country Asia ex Japan ETF</v>
      </c>
      <c r="O10259" s="3" t="str">
        <f>VLOOKUP(Tabla1[[#This Row],[nemo]],'Nemos y clasificaciones'!$A$1:$C$3000,3,FALSE)</f>
        <v>ETF</v>
      </c>
      <c r="P10259" s="3"/>
      <c r="Q10259" s="3"/>
    </row>
    <row r="10260" spans="1:17" x14ac:dyDescent="0.25">
      <c r="A10260" t="s">
        <v>9997</v>
      </c>
      <c r="B10260" s="1">
        <v>42726</v>
      </c>
      <c r="C10260" s="1">
        <v>42733</v>
      </c>
      <c r="D10260" t="s">
        <v>21</v>
      </c>
      <c r="E10260" t="s">
        <v>1365</v>
      </c>
      <c r="F10260">
        <v>0</v>
      </c>
      <c r="G10260">
        <v>100000</v>
      </c>
      <c r="H10260">
        <v>0</v>
      </c>
      <c r="I10260">
        <v>0</v>
      </c>
      <c r="J10260">
        <v>0</v>
      </c>
      <c r="K10260">
        <v>0.67600000000000005</v>
      </c>
      <c r="L10260" t="s">
        <v>23</v>
      </c>
      <c r="M10260" s="3">
        <v>67600</v>
      </c>
      <c r="N10260" s="2" t="str">
        <f>VLOOKUP(Tabla1[[#This Row],[nemo]],'Nemos y clasificaciones'!$A$2:$B$5000,2,FALSE)</f>
        <v>ISHARES RUSSELL 3000 ETF</v>
      </c>
      <c r="O10260" s="3" t="str">
        <f>VLOOKUP(Tabla1[[#This Row],[nemo]],'Nemos y clasificaciones'!$A$1:$C$3000,3,FALSE)</f>
        <v>ETF</v>
      </c>
      <c r="P10260" s="3"/>
      <c r="Q10260" s="3"/>
    </row>
    <row r="10261" spans="1:17" x14ac:dyDescent="0.25">
      <c r="A10261" t="s">
        <v>8701</v>
      </c>
      <c r="B10261" s="1">
        <v>43090</v>
      </c>
      <c r="C10261" s="1">
        <v>43097</v>
      </c>
      <c r="D10261" t="s">
        <v>21</v>
      </c>
      <c r="E10261" t="s">
        <v>1365</v>
      </c>
      <c r="F10261">
        <v>0</v>
      </c>
      <c r="G10261">
        <v>100000</v>
      </c>
      <c r="H10261">
        <v>0</v>
      </c>
      <c r="I10261">
        <v>0</v>
      </c>
      <c r="J10261">
        <v>0</v>
      </c>
      <c r="K10261">
        <v>0.66400000000000003</v>
      </c>
      <c r="L10261" t="s">
        <v>23</v>
      </c>
      <c r="M10261" s="3">
        <v>66400</v>
      </c>
      <c r="N10261" s="2" t="str">
        <f>VLOOKUP(Tabla1[[#This Row],[nemo]],'Nemos y clasificaciones'!$A$2:$B$5000,2,FALSE)</f>
        <v>ISHARES RUSSELL 3000 ETF</v>
      </c>
      <c r="O10261" s="3" t="str">
        <f>VLOOKUP(Tabla1[[#This Row],[nemo]],'Nemos y clasificaciones'!$A$1:$C$3000,3,FALSE)</f>
        <v>ETF</v>
      </c>
      <c r="P10261" s="3"/>
      <c r="Q10261" s="3"/>
    </row>
    <row r="10262" spans="1:17" x14ac:dyDescent="0.25">
      <c r="A10262" t="s">
        <v>11002</v>
      </c>
      <c r="B10262" s="1">
        <v>42362</v>
      </c>
      <c r="C10262" s="1">
        <v>42369</v>
      </c>
      <c r="D10262" t="s">
        <v>21</v>
      </c>
      <c r="E10262" t="s">
        <v>1365</v>
      </c>
      <c r="F10262">
        <v>0</v>
      </c>
      <c r="G10262">
        <v>100000</v>
      </c>
      <c r="H10262">
        <v>0</v>
      </c>
      <c r="I10262">
        <v>0</v>
      </c>
      <c r="J10262">
        <v>0</v>
      </c>
      <c r="K10262">
        <v>0.65200000000000002</v>
      </c>
      <c r="L10262" t="s">
        <v>23</v>
      </c>
      <c r="M10262" s="3">
        <v>65200</v>
      </c>
      <c r="N10262" s="2" t="str">
        <f>VLOOKUP(Tabla1[[#This Row],[nemo]],'Nemos y clasificaciones'!$A$2:$B$5000,2,FALSE)</f>
        <v>ISHARES RUSSELL 3000 ETF</v>
      </c>
      <c r="O10262" s="3" t="str">
        <f>VLOOKUP(Tabla1[[#This Row],[nemo]],'Nemos y clasificaciones'!$A$1:$C$3000,3,FALSE)</f>
        <v>ETF</v>
      </c>
      <c r="P10262" s="3"/>
      <c r="Q10262" s="3"/>
    </row>
    <row r="10263" spans="1:17" x14ac:dyDescent="0.25">
      <c r="A10263" t="s">
        <v>10332</v>
      </c>
      <c r="B10263" s="1">
        <v>42557</v>
      </c>
      <c r="C10263" s="1">
        <v>42563</v>
      </c>
      <c r="D10263" t="s">
        <v>21</v>
      </c>
      <c r="E10263" t="s">
        <v>1365</v>
      </c>
      <c r="F10263">
        <v>0</v>
      </c>
      <c r="G10263">
        <v>100000</v>
      </c>
      <c r="H10263">
        <v>0</v>
      </c>
      <c r="I10263">
        <v>0</v>
      </c>
      <c r="J10263">
        <v>0</v>
      </c>
      <c r="K10263">
        <v>0.64600000000000002</v>
      </c>
      <c r="L10263" t="s">
        <v>23</v>
      </c>
      <c r="M10263" s="3">
        <v>64600</v>
      </c>
      <c r="N10263" s="2" t="str">
        <f>VLOOKUP(Tabla1[[#This Row],[nemo]],'Nemos y clasificaciones'!$A$2:$B$5000,2,FALSE)</f>
        <v>ISHARES RUSSELL 3000 ETF</v>
      </c>
      <c r="O10263" s="3" t="str">
        <f>VLOOKUP(Tabla1[[#This Row],[nemo]],'Nemos y clasificaciones'!$A$1:$C$3000,3,FALSE)</f>
        <v>ETF</v>
      </c>
      <c r="P10263" s="3"/>
      <c r="Q10263" s="3"/>
    </row>
    <row r="10264" spans="1:17" x14ac:dyDescent="0.25">
      <c r="A10264" t="s">
        <v>8483</v>
      </c>
      <c r="B10264" s="1">
        <v>43181</v>
      </c>
      <c r="C10264" s="1">
        <v>43187</v>
      </c>
      <c r="D10264" t="s">
        <v>21</v>
      </c>
      <c r="E10264" t="s">
        <v>1365</v>
      </c>
      <c r="F10264">
        <v>0</v>
      </c>
      <c r="G10264">
        <v>100000</v>
      </c>
      <c r="H10264">
        <v>0</v>
      </c>
      <c r="I10264">
        <v>0</v>
      </c>
      <c r="J10264">
        <v>0</v>
      </c>
      <c r="K10264">
        <v>0.64500000000000002</v>
      </c>
      <c r="L10264" t="s">
        <v>23</v>
      </c>
      <c r="M10264" s="3">
        <v>64500</v>
      </c>
      <c r="N10264" s="2" t="str">
        <f>VLOOKUP(Tabla1[[#This Row],[nemo]],'Nemos y clasificaciones'!$A$2:$B$5000,2,FALSE)</f>
        <v>ISHARES RUSSELL 3000 ETF</v>
      </c>
      <c r="O10264" s="3" t="str">
        <f>VLOOKUP(Tabla1[[#This Row],[nemo]],'Nemos y clasificaciones'!$A$1:$C$3000,3,FALSE)</f>
        <v>ETF</v>
      </c>
      <c r="P10264" s="3"/>
      <c r="Q10264" s="3"/>
    </row>
    <row r="10265" spans="1:17" x14ac:dyDescent="0.25">
      <c r="A10265" t="s">
        <v>9181</v>
      </c>
      <c r="B10265" s="1">
        <v>42922</v>
      </c>
      <c r="C10265" s="1">
        <v>42928</v>
      </c>
      <c r="D10265" t="s">
        <v>21</v>
      </c>
      <c r="E10265" t="s">
        <v>1365</v>
      </c>
      <c r="F10265">
        <v>0</v>
      </c>
      <c r="G10265">
        <v>100000</v>
      </c>
      <c r="H10265">
        <v>0</v>
      </c>
      <c r="I10265">
        <v>0</v>
      </c>
      <c r="J10265">
        <v>0</v>
      </c>
      <c r="K10265">
        <v>0.64100000000000001</v>
      </c>
      <c r="L10265" t="s">
        <v>23</v>
      </c>
      <c r="M10265" s="3">
        <v>64100</v>
      </c>
      <c r="N10265" s="2" t="str">
        <f>VLOOKUP(Tabla1[[#This Row],[nemo]],'Nemos y clasificaciones'!$A$2:$B$5000,2,FALSE)</f>
        <v>ISHARES RUSSELL 3000 ETF</v>
      </c>
      <c r="O10265" s="3" t="str">
        <f>VLOOKUP(Tabla1[[#This Row],[nemo]],'Nemos y clasificaciones'!$A$1:$C$3000,3,FALSE)</f>
        <v>ETF</v>
      </c>
      <c r="P10265" s="3"/>
      <c r="Q10265" s="3"/>
    </row>
    <row r="10266" spans="1:17" x14ac:dyDescent="0.25">
      <c r="A10266" t="s">
        <v>7660</v>
      </c>
      <c r="B10266" s="1">
        <v>43284</v>
      </c>
      <c r="C10266" s="1">
        <v>43291</v>
      </c>
      <c r="D10266" t="s">
        <v>21</v>
      </c>
      <c r="E10266" t="s">
        <v>1365</v>
      </c>
      <c r="F10266">
        <v>0</v>
      </c>
      <c r="G10266">
        <v>100000</v>
      </c>
      <c r="H10266">
        <v>0</v>
      </c>
      <c r="I10266">
        <v>0</v>
      </c>
      <c r="J10266">
        <v>0</v>
      </c>
      <c r="K10266">
        <v>0.63600000000000001</v>
      </c>
      <c r="L10266" t="s">
        <v>23</v>
      </c>
      <c r="M10266" s="3">
        <v>63600</v>
      </c>
      <c r="N10266" s="2" t="str">
        <f>VLOOKUP(Tabla1[[#This Row],[nemo]],'Nemos y clasificaciones'!$A$2:$B$5000,2,FALSE)</f>
        <v>ISHARES RUSSELL 3000 ETF</v>
      </c>
      <c r="O10266" s="3" t="str">
        <f>VLOOKUP(Tabla1[[#This Row],[nemo]],'Nemos y clasificaciones'!$A$1:$C$3000,3,FALSE)</f>
        <v>ETF</v>
      </c>
      <c r="P10266" s="3"/>
      <c r="Q10266" s="3"/>
    </row>
    <row r="10267" spans="1:17" x14ac:dyDescent="0.25">
      <c r="A10267" t="s">
        <v>11378</v>
      </c>
      <c r="B10267" s="1">
        <v>42187</v>
      </c>
      <c r="C10267" s="1">
        <v>42194</v>
      </c>
      <c r="D10267" t="s">
        <v>21</v>
      </c>
      <c r="E10267" t="s">
        <v>1365</v>
      </c>
      <c r="F10267">
        <v>0</v>
      </c>
      <c r="G10267">
        <v>100000</v>
      </c>
      <c r="H10267">
        <v>0</v>
      </c>
      <c r="I10267">
        <v>0</v>
      </c>
      <c r="J10267">
        <v>0</v>
      </c>
      <c r="K10267">
        <v>0.63400000000000001</v>
      </c>
      <c r="L10267" t="s">
        <v>23</v>
      </c>
      <c r="M10267" s="3">
        <v>63400</v>
      </c>
      <c r="N10267" s="2" t="str">
        <f>VLOOKUP(Tabla1[[#This Row],[nemo]],'Nemos y clasificaciones'!$A$2:$B$5000,2,FALSE)</f>
        <v>ISHARES RUSSELL 3000 ETF</v>
      </c>
      <c r="O10267" s="3" t="str">
        <f>VLOOKUP(Tabla1[[#This Row],[nemo]],'Nemos y clasificaciones'!$A$1:$C$3000,3,FALSE)</f>
        <v>ETF</v>
      </c>
      <c r="P10267" s="3"/>
      <c r="Q10267" s="3"/>
    </row>
    <row r="10268" spans="1:17" x14ac:dyDescent="0.25">
      <c r="A10268" t="s">
        <v>9032</v>
      </c>
      <c r="B10268" s="1">
        <v>43004</v>
      </c>
      <c r="C10268" s="1">
        <v>43007</v>
      </c>
      <c r="D10268" t="s">
        <v>21</v>
      </c>
      <c r="E10268" t="s">
        <v>1365</v>
      </c>
      <c r="F10268">
        <v>0</v>
      </c>
      <c r="G10268">
        <v>100000</v>
      </c>
      <c r="H10268">
        <v>0</v>
      </c>
      <c r="I10268">
        <v>0</v>
      </c>
      <c r="J10268">
        <v>0</v>
      </c>
      <c r="K10268">
        <v>0.61499999999999999</v>
      </c>
      <c r="L10268" t="s">
        <v>23</v>
      </c>
      <c r="M10268" s="3">
        <v>61500</v>
      </c>
      <c r="N10268" s="2" t="str">
        <f>VLOOKUP(Tabla1[[#This Row],[nemo]],'Nemos y clasificaciones'!$A$2:$B$5000,2,FALSE)</f>
        <v>ISHARES RUSSELL 3000 ETF</v>
      </c>
      <c r="O10268" s="3" t="str">
        <f>VLOOKUP(Tabla1[[#This Row],[nemo]],'Nemos y clasificaciones'!$A$1:$C$3000,3,FALSE)</f>
        <v>ETF</v>
      </c>
      <c r="P10268" s="3"/>
      <c r="Q10268" s="3"/>
    </row>
    <row r="10269" spans="1:17" x14ac:dyDescent="0.25">
      <c r="A10269" t="s">
        <v>6778</v>
      </c>
      <c r="B10269" s="1">
        <v>43544</v>
      </c>
      <c r="C10269" s="1">
        <v>43550</v>
      </c>
      <c r="D10269" t="s">
        <v>21</v>
      </c>
      <c r="E10269" t="s">
        <v>1365</v>
      </c>
      <c r="F10269">
        <v>0</v>
      </c>
      <c r="G10269">
        <v>100000</v>
      </c>
      <c r="H10269">
        <v>0</v>
      </c>
      <c r="I10269">
        <v>0</v>
      </c>
      <c r="J10269">
        <v>0</v>
      </c>
      <c r="K10269">
        <v>0.61299999999999999</v>
      </c>
      <c r="L10269" t="s">
        <v>23</v>
      </c>
      <c r="M10269" s="3">
        <v>61300</v>
      </c>
      <c r="N10269" s="2" t="str">
        <f>VLOOKUP(Tabla1[[#This Row],[nemo]],'Nemos y clasificaciones'!$A$2:$B$5000,2,FALSE)</f>
        <v>ISHARES RUSSELL 3000 ETF</v>
      </c>
      <c r="O10269" s="3" t="str">
        <f>VLOOKUP(Tabla1[[#This Row],[nemo]],'Nemos y clasificaciones'!$A$1:$C$3000,3,FALSE)</f>
        <v>ETF</v>
      </c>
      <c r="P10269" s="3"/>
      <c r="Q10269" s="3"/>
    </row>
    <row r="10270" spans="1:17" x14ac:dyDescent="0.25">
      <c r="A10270" t="s">
        <v>3993</v>
      </c>
      <c r="B10270" s="1">
        <v>43997</v>
      </c>
      <c r="C10270" s="1">
        <v>44001</v>
      </c>
      <c r="D10270" t="s">
        <v>21</v>
      </c>
      <c r="E10270" t="s">
        <v>1365</v>
      </c>
      <c r="F10270">
        <v>0</v>
      </c>
      <c r="G10270">
        <v>100000</v>
      </c>
      <c r="H10270">
        <v>0</v>
      </c>
      <c r="I10270">
        <v>0</v>
      </c>
      <c r="J10270">
        <v>0</v>
      </c>
      <c r="K10270">
        <v>0.59899999999999998</v>
      </c>
      <c r="L10270" t="s">
        <v>23</v>
      </c>
      <c r="M10270" s="3">
        <v>59900</v>
      </c>
      <c r="N10270" s="2" t="str">
        <f>VLOOKUP(Tabla1[[#This Row],[nemo]],'Nemos y clasificaciones'!$A$2:$B$5000,2,FALSE)</f>
        <v>ISHARES RUSSELL 3000 ETF</v>
      </c>
      <c r="O10270" s="3" t="str">
        <f>VLOOKUP(Tabla1[[#This Row],[nemo]],'Nemos y clasificaciones'!$A$1:$C$3000,3,FALSE)</f>
        <v>ETF</v>
      </c>
      <c r="P10270" s="3"/>
      <c r="Q10270" s="3"/>
    </row>
    <row r="10271" spans="1:17" x14ac:dyDescent="0.25">
      <c r="A10271" t="s">
        <v>5424</v>
      </c>
      <c r="B10271" s="1">
        <v>42180</v>
      </c>
      <c r="C10271" s="1">
        <v>42186</v>
      </c>
      <c r="D10271" t="s">
        <v>21</v>
      </c>
      <c r="E10271" t="s">
        <v>1271</v>
      </c>
      <c r="F10271">
        <v>0</v>
      </c>
      <c r="G10271">
        <v>100000</v>
      </c>
      <c r="H10271">
        <v>0</v>
      </c>
      <c r="I10271">
        <v>0</v>
      </c>
      <c r="J10271">
        <v>0</v>
      </c>
      <c r="K10271">
        <v>0.40500000000000003</v>
      </c>
      <c r="L10271" t="s">
        <v>23</v>
      </c>
      <c r="M10271" s="3">
        <v>40500</v>
      </c>
      <c r="N10271" s="2" t="str">
        <f>VLOOKUP(Tabla1[[#This Row],[nemo]],'Nemos y clasificaciones'!$A$2:$B$5000,2,FALSE)</f>
        <v>iShares MSCI All Country Asia ex Japan ETF</v>
      </c>
      <c r="O10271" s="3" t="str">
        <f>VLOOKUP(Tabla1[[#This Row],[nemo]],'Nemos y clasificaciones'!$A$1:$C$3000,3,FALSE)</f>
        <v>ETF</v>
      </c>
      <c r="P10271" s="3"/>
      <c r="Q10271" s="3"/>
    </row>
    <row r="10272" spans="1:17" x14ac:dyDescent="0.25">
      <c r="A10272" t="s">
        <v>10853</v>
      </c>
      <c r="B10272" s="1">
        <v>42452</v>
      </c>
      <c r="C10272" s="1">
        <v>42459</v>
      </c>
      <c r="D10272" t="s">
        <v>21</v>
      </c>
      <c r="E10272" t="s">
        <v>1365</v>
      </c>
      <c r="F10272">
        <v>0</v>
      </c>
      <c r="G10272">
        <v>100000</v>
      </c>
      <c r="H10272">
        <v>0</v>
      </c>
      <c r="I10272">
        <v>0</v>
      </c>
      <c r="J10272">
        <v>0</v>
      </c>
      <c r="K10272">
        <v>0.57599999999999996</v>
      </c>
      <c r="L10272" t="s">
        <v>23</v>
      </c>
      <c r="M10272" s="3">
        <v>57600</v>
      </c>
      <c r="N10272" s="2" t="str">
        <f>VLOOKUP(Tabla1[[#This Row],[nemo]],'Nemos y clasificaciones'!$A$2:$B$5000,2,FALSE)</f>
        <v>ISHARES RUSSELL 3000 ETF</v>
      </c>
      <c r="O10272" s="3" t="str">
        <f>VLOOKUP(Tabla1[[#This Row],[nemo]],'Nemos y clasificaciones'!$A$1:$C$3000,3,FALSE)</f>
        <v>ETF</v>
      </c>
      <c r="P10272" s="3"/>
      <c r="Q10272" s="3"/>
    </row>
    <row r="10273" spans="1:17" x14ac:dyDescent="0.25">
      <c r="A10273" t="s">
        <v>9821</v>
      </c>
      <c r="B10273" s="1">
        <v>42818</v>
      </c>
      <c r="C10273" s="1">
        <v>42824</v>
      </c>
      <c r="D10273" t="s">
        <v>21</v>
      </c>
      <c r="E10273" t="s">
        <v>1365</v>
      </c>
      <c r="F10273">
        <v>0</v>
      </c>
      <c r="G10273">
        <v>100000</v>
      </c>
      <c r="H10273">
        <v>0</v>
      </c>
      <c r="I10273">
        <v>0</v>
      </c>
      <c r="J10273">
        <v>0</v>
      </c>
      <c r="K10273">
        <v>0.57199999999999995</v>
      </c>
      <c r="L10273" t="s">
        <v>23</v>
      </c>
      <c r="M10273" s="3">
        <v>57200</v>
      </c>
      <c r="N10273" s="2" t="str">
        <f>VLOOKUP(Tabla1[[#This Row],[nemo]],'Nemos y clasificaciones'!$A$2:$B$5000,2,FALSE)</f>
        <v>ISHARES RUSSELL 3000 ETF</v>
      </c>
      <c r="O10273" s="3" t="str">
        <f>VLOOKUP(Tabla1[[#This Row],[nemo]],'Nemos y clasificaciones'!$A$1:$C$3000,3,FALSE)</f>
        <v>ETF</v>
      </c>
      <c r="P10273" s="3"/>
      <c r="Q10273" s="3"/>
    </row>
    <row r="10274" spans="1:17" x14ac:dyDescent="0.25">
      <c r="A10274" t="s">
        <v>1364</v>
      </c>
      <c r="B10274" s="1">
        <v>44357</v>
      </c>
      <c r="C10274" s="1">
        <v>44363</v>
      </c>
      <c r="D10274" t="s">
        <v>21</v>
      </c>
      <c r="E10274" t="s">
        <v>1365</v>
      </c>
      <c r="F10274">
        <v>0</v>
      </c>
      <c r="G10274">
        <v>100000</v>
      </c>
      <c r="H10274">
        <v>0</v>
      </c>
      <c r="I10274">
        <v>0</v>
      </c>
      <c r="J10274">
        <v>0</v>
      </c>
      <c r="K10274">
        <v>0.53600000000000003</v>
      </c>
      <c r="L10274" t="s">
        <v>23</v>
      </c>
      <c r="M10274" s="3">
        <v>53600</v>
      </c>
      <c r="N10274" s="2" t="str">
        <f>VLOOKUP(Tabla1[[#This Row],[nemo]],'Nemos y clasificaciones'!$A$2:$B$5000,2,FALSE)</f>
        <v>ISHARES RUSSELL 3000 ETF</v>
      </c>
      <c r="O10274" s="3" t="str">
        <f>VLOOKUP(Tabla1[[#This Row],[nemo]],'Nemos y clasificaciones'!$A$1:$C$3000,3,FALSE)</f>
        <v>ETF</v>
      </c>
      <c r="P10274" s="3"/>
      <c r="Q10274" s="3"/>
    </row>
    <row r="10275" spans="1:17" x14ac:dyDescent="0.25">
      <c r="A10275" t="s">
        <v>11878</v>
      </c>
      <c r="B10275" s="1">
        <v>42088</v>
      </c>
      <c r="C10275" s="1">
        <v>42094</v>
      </c>
      <c r="D10275" t="s">
        <v>21</v>
      </c>
      <c r="E10275" t="s">
        <v>1365</v>
      </c>
      <c r="F10275">
        <v>0</v>
      </c>
      <c r="G10275">
        <v>100000</v>
      </c>
      <c r="H10275">
        <v>0</v>
      </c>
      <c r="I10275">
        <v>0</v>
      </c>
      <c r="J10275">
        <v>0</v>
      </c>
      <c r="K10275">
        <v>0.50800000000000001</v>
      </c>
      <c r="L10275" t="s">
        <v>23</v>
      </c>
      <c r="M10275" s="3">
        <v>50800</v>
      </c>
      <c r="N10275" s="2" t="str">
        <f>VLOOKUP(Tabla1[[#This Row],[nemo]],'Nemos y clasificaciones'!$A$2:$B$5000,2,FALSE)</f>
        <v>ISHARES RUSSELL 3000 ETF</v>
      </c>
      <c r="O10275" s="3" t="str">
        <f>VLOOKUP(Tabla1[[#This Row],[nemo]],'Nemos y clasificaciones'!$A$1:$C$3000,3,FALSE)</f>
        <v>ETF</v>
      </c>
      <c r="P10275" s="3"/>
      <c r="Q10275" s="3"/>
    </row>
    <row r="10276" spans="1:17" x14ac:dyDescent="0.25">
      <c r="A10276" t="s">
        <v>10224</v>
      </c>
      <c r="B10276" s="1">
        <v>42639</v>
      </c>
      <c r="C10276" s="1">
        <v>42643</v>
      </c>
      <c r="D10276" t="s">
        <v>21</v>
      </c>
      <c r="E10276" t="s">
        <v>1365</v>
      </c>
      <c r="F10276">
        <v>0</v>
      </c>
      <c r="G10276">
        <v>100000</v>
      </c>
      <c r="H10276">
        <v>0</v>
      </c>
      <c r="I10276">
        <v>0</v>
      </c>
      <c r="J10276">
        <v>0</v>
      </c>
      <c r="K10276">
        <v>0.48599999999999999</v>
      </c>
      <c r="L10276" t="s">
        <v>23</v>
      </c>
      <c r="M10276" s="3">
        <v>48600</v>
      </c>
      <c r="N10276" s="2" t="str">
        <f>VLOOKUP(Tabla1[[#This Row],[nemo]],'Nemos y clasificaciones'!$A$2:$B$5000,2,FALSE)</f>
        <v>ISHARES RUSSELL 3000 ETF</v>
      </c>
      <c r="O10276" s="3" t="str">
        <f>VLOOKUP(Tabla1[[#This Row],[nemo]],'Nemos y clasificaciones'!$A$1:$C$3000,3,FALSE)</f>
        <v>ETF</v>
      </c>
      <c r="P10276" s="3"/>
      <c r="Q10276" s="3"/>
    </row>
    <row r="10277" spans="1:17" x14ac:dyDescent="0.25">
      <c r="A10277" t="s">
        <v>11235</v>
      </c>
      <c r="B10277" s="1">
        <v>42272</v>
      </c>
      <c r="C10277" s="1">
        <v>42278</v>
      </c>
      <c r="D10277" t="s">
        <v>21</v>
      </c>
      <c r="E10277" t="s">
        <v>1365</v>
      </c>
      <c r="F10277">
        <v>0</v>
      </c>
      <c r="G10277">
        <v>100000</v>
      </c>
      <c r="H10277">
        <v>0</v>
      </c>
      <c r="I10277">
        <v>0</v>
      </c>
      <c r="J10277">
        <v>0</v>
      </c>
      <c r="K10277">
        <v>0.47499999999999998</v>
      </c>
      <c r="L10277" t="s">
        <v>23</v>
      </c>
      <c r="M10277" s="3">
        <v>47500</v>
      </c>
      <c r="N10277" s="2" t="str">
        <f>VLOOKUP(Tabla1[[#This Row],[nemo]],'Nemos y clasificaciones'!$A$2:$B$5000,2,FALSE)</f>
        <v>ISHARES RUSSELL 3000 ETF</v>
      </c>
      <c r="O10277" s="3" t="str">
        <f>VLOOKUP(Tabla1[[#This Row],[nemo]],'Nemos y clasificaciones'!$A$1:$C$3000,3,FALSE)</f>
        <v>ETF</v>
      </c>
      <c r="P10277" s="3"/>
      <c r="Q10277" s="3"/>
    </row>
    <row r="10278" spans="1:17" x14ac:dyDescent="0.25">
      <c r="A10278" t="s">
        <v>10984</v>
      </c>
      <c r="B10278" s="1">
        <v>42367</v>
      </c>
      <c r="C10278" s="1">
        <v>42374</v>
      </c>
      <c r="D10278" t="s">
        <v>21</v>
      </c>
      <c r="E10278" t="s">
        <v>1365</v>
      </c>
      <c r="F10278">
        <v>0</v>
      </c>
      <c r="G10278">
        <v>100000</v>
      </c>
      <c r="H10278">
        <v>0</v>
      </c>
      <c r="I10278">
        <v>0</v>
      </c>
      <c r="J10278">
        <v>0</v>
      </c>
      <c r="K10278">
        <v>0.123</v>
      </c>
      <c r="L10278" t="s">
        <v>23</v>
      </c>
      <c r="M10278" s="3">
        <v>12300</v>
      </c>
      <c r="N10278" s="2" t="str">
        <f>VLOOKUP(Tabla1[[#This Row],[nemo]],'Nemos y clasificaciones'!$A$2:$B$5000,2,FALSE)</f>
        <v>ISHARES RUSSELL 3000 ETF</v>
      </c>
      <c r="O10278" s="3" t="str">
        <f>VLOOKUP(Tabla1[[#This Row],[nemo]],'Nemos y clasificaciones'!$A$1:$C$3000,3,FALSE)</f>
        <v>ETF</v>
      </c>
      <c r="P10278" s="3"/>
      <c r="Q10278" s="3"/>
    </row>
    <row r="10279" spans="1:17" x14ac:dyDescent="0.25">
      <c r="A10279" t="s">
        <v>5227</v>
      </c>
      <c r="B10279" s="1">
        <v>43815</v>
      </c>
      <c r="C10279" s="1">
        <v>43819</v>
      </c>
      <c r="D10279" t="s">
        <v>21</v>
      </c>
      <c r="E10279" t="s">
        <v>1367</v>
      </c>
      <c r="F10279">
        <v>0</v>
      </c>
      <c r="G10279">
        <v>100000</v>
      </c>
      <c r="H10279">
        <v>0</v>
      </c>
      <c r="I10279">
        <v>0</v>
      </c>
      <c r="J10279">
        <v>0</v>
      </c>
      <c r="K10279">
        <v>0.78200000000000003</v>
      </c>
      <c r="L10279" t="s">
        <v>23</v>
      </c>
      <c r="M10279" s="3">
        <v>78200</v>
      </c>
      <c r="N10279" s="2" t="str">
        <f>VLOOKUP(Tabla1[[#This Row],[nemo]],'Nemos y clasificaciones'!$A$2:$B$5000,2,FALSE)</f>
        <v>ISHARES GLOBAL ENERGY ETF</v>
      </c>
      <c r="O10279" s="3" t="str">
        <f>VLOOKUP(Tabla1[[#This Row],[nemo]],'Nemos y clasificaciones'!$A$1:$C$3000,3,FALSE)</f>
        <v>ETF</v>
      </c>
      <c r="P10279" s="3"/>
      <c r="Q10279" s="3"/>
    </row>
    <row r="10280" spans="1:17" x14ac:dyDescent="0.25">
      <c r="A10280" t="s">
        <v>5226</v>
      </c>
      <c r="B10280" s="1">
        <v>43815</v>
      </c>
      <c r="C10280" s="1">
        <v>43819</v>
      </c>
      <c r="D10280" t="s">
        <v>21</v>
      </c>
      <c r="E10280" t="s">
        <v>1367</v>
      </c>
      <c r="F10280">
        <v>0</v>
      </c>
      <c r="G10280">
        <v>100000</v>
      </c>
      <c r="H10280">
        <v>0</v>
      </c>
      <c r="I10280">
        <v>0</v>
      </c>
      <c r="J10280">
        <v>0</v>
      </c>
      <c r="K10280">
        <v>0.7</v>
      </c>
      <c r="L10280" t="s">
        <v>23</v>
      </c>
      <c r="M10280" s="3">
        <v>70000</v>
      </c>
      <c r="N10280" s="2" t="str">
        <f>VLOOKUP(Tabla1[[#This Row],[nemo]],'Nemos y clasificaciones'!$A$2:$B$5000,2,FALSE)</f>
        <v>ISHARES GLOBAL ENERGY ETF</v>
      </c>
      <c r="O10280" s="3" t="str">
        <f>VLOOKUP(Tabla1[[#This Row],[nemo]],'Nemos y clasificaciones'!$A$1:$C$3000,3,FALSE)</f>
        <v>ETF</v>
      </c>
      <c r="P10280" s="3"/>
      <c r="Q10280" s="3"/>
    </row>
    <row r="10281" spans="1:17" x14ac:dyDescent="0.25">
      <c r="A10281" t="s">
        <v>6047</v>
      </c>
      <c r="B10281" s="1">
        <v>43633</v>
      </c>
      <c r="C10281" s="1">
        <v>43637</v>
      </c>
      <c r="D10281" t="s">
        <v>21</v>
      </c>
      <c r="E10281" t="s">
        <v>1367</v>
      </c>
      <c r="F10281">
        <v>0</v>
      </c>
      <c r="G10281">
        <v>100000</v>
      </c>
      <c r="H10281">
        <v>0</v>
      </c>
      <c r="I10281">
        <v>0</v>
      </c>
      <c r="J10281">
        <v>0</v>
      </c>
      <c r="K10281">
        <v>0.67700000000000005</v>
      </c>
      <c r="L10281" t="s">
        <v>23</v>
      </c>
      <c r="M10281" s="3">
        <v>67700</v>
      </c>
      <c r="N10281" s="2" t="str">
        <f>VLOOKUP(Tabla1[[#This Row],[nemo]],'Nemos y clasificaciones'!$A$2:$B$5000,2,FALSE)</f>
        <v>ISHARES GLOBAL ENERGY ETF</v>
      </c>
      <c r="O10281" s="3" t="str">
        <f>VLOOKUP(Tabla1[[#This Row],[nemo]],'Nemos y clasificaciones'!$A$1:$C$3000,3,FALSE)</f>
        <v>ETF</v>
      </c>
      <c r="P10281" s="3"/>
      <c r="Q10281" s="3"/>
    </row>
    <row r="10282" spans="1:17" x14ac:dyDescent="0.25">
      <c r="A10282" t="s">
        <v>2975</v>
      </c>
      <c r="B10282" s="1">
        <v>44179</v>
      </c>
      <c r="C10282" s="1">
        <v>44183</v>
      </c>
      <c r="D10282" t="s">
        <v>21</v>
      </c>
      <c r="E10282" t="s">
        <v>1367</v>
      </c>
      <c r="F10282">
        <v>0</v>
      </c>
      <c r="G10282">
        <v>100000</v>
      </c>
      <c r="H10282">
        <v>0</v>
      </c>
      <c r="I10282">
        <v>0</v>
      </c>
      <c r="J10282">
        <v>0</v>
      </c>
      <c r="K10282">
        <v>0.59599999999999997</v>
      </c>
      <c r="L10282" t="s">
        <v>23</v>
      </c>
      <c r="M10282" s="3">
        <v>59600</v>
      </c>
      <c r="N10282" s="2" t="str">
        <f>VLOOKUP(Tabla1[[#This Row],[nemo]],'Nemos y clasificaciones'!$A$2:$B$5000,2,FALSE)</f>
        <v>ISHARES GLOBAL ENERGY ETF</v>
      </c>
      <c r="O10282" s="3" t="str">
        <f>VLOOKUP(Tabla1[[#This Row],[nemo]],'Nemos y clasificaciones'!$A$1:$C$3000,3,FALSE)</f>
        <v>ETF</v>
      </c>
      <c r="P10282" s="3"/>
      <c r="Q10282" s="3"/>
    </row>
    <row r="10283" spans="1:17" x14ac:dyDescent="0.25">
      <c r="A10283" t="s">
        <v>8702</v>
      </c>
      <c r="B10283" s="1">
        <v>43090</v>
      </c>
      <c r="C10283" s="1">
        <v>43097</v>
      </c>
      <c r="D10283" t="s">
        <v>21</v>
      </c>
      <c r="E10283" t="s">
        <v>1367</v>
      </c>
      <c r="F10283">
        <v>0</v>
      </c>
      <c r="G10283">
        <v>100000</v>
      </c>
      <c r="H10283">
        <v>0</v>
      </c>
      <c r="I10283">
        <v>0</v>
      </c>
      <c r="J10283">
        <v>0</v>
      </c>
      <c r="K10283">
        <v>0.56000000000000005</v>
      </c>
      <c r="L10283" t="s">
        <v>23</v>
      </c>
      <c r="M10283" s="3">
        <v>56000</v>
      </c>
      <c r="N10283" s="2" t="str">
        <f>VLOOKUP(Tabla1[[#This Row],[nemo]],'Nemos y clasificaciones'!$A$2:$B$5000,2,FALSE)</f>
        <v>ISHARES GLOBAL ENERGY ETF</v>
      </c>
      <c r="O10283" s="3" t="str">
        <f>VLOOKUP(Tabla1[[#This Row],[nemo]],'Nemos y clasificaciones'!$A$1:$C$3000,3,FALSE)</f>
        <v>ETF</v>
      </c>
      <c r="P10283" s="3"/>
      <c r="Q10283" s="3"/>
    </row>
    <row r="10284" spans="1:17" x14ac:dyDescent="0.25">
      <c r="A10284" t="s">
        <v>7116</v>
      </c>
      <c r="B10284" s="1">
        <v>43452</v>
      </c>
      <c r="C10284" s="1">
        <v>43458</v>
      </c>
      <c r="D10284" t="s">
        <v>21</v>
      </c>
      <c r="E10284" t="s">
        <v>1367</v>
      </c>
      <c r="F10284">
        <v>0</v>
      </c>
      <c r="G10284">
        <v>100000</v>
      </c>
      <c r="H10284">
        <v>0</v>
      </c>
      <c r="I10284">
        <v>0</v>
      </c>
      <c r="J10284">
        <v>0</v>
      </c>
      <c r="K10284">
        <v>0.54</v>
      </c>
      <c r="L10284" t="s">
        <v>23</v>
      </c>
      <c r="M10284" s="3">
        <v>54000</v>
      </c>
      <c r="N10284" s="2" t="str">
        <f>VLOOKUP(Tabla1[[#This Row],[nemo]],'Nemos y clasificaciones'!$A$2:$B$5000,2,FALSE)</f>
        <v>ISHARES GLOBAL ENERGY ETF</v>
      </c>
      <c r="O10284" s="3" t="str">
        <f>VLOOKUP(Tabla1[[#This Row],[nemo]],'Nemos y clasificaciones'!$A$1:$C$3000,3,FALSE)</f>
        <v>ETF</v>
      </c>
      <c r="P10284" s="3"/>
      <c r="Q10284" s="3"/>
    </row>
    <row r="10285" spans="1:17" x14ac:dyDescent="0.25">
      <c r="A10285" t="s">
        <v>11090</v>
      </c>
      <c r="B10285" s="1">
        <v>42359</v>
      </c>
      <c r="C10285" s="1">
        <v>42366</v>
      </c>
      <c r="D10285" t="s">
        <v>21</v>
      </c>
      <c r="E10285" t="s">
        <v>1367</v>
      </c>
      <c r="F10285">
        <v>0</v>
      </c>
      <c r="G10285">
        <v>100000</v>
      </c>
      <c r="H10285">
        <v>0</v>
      </c>
      <c r="I10285">
        <v>0</v>
      </c>
      <c r="J10285">
        <v>0</v>
      </c>
      <c r="K10285">
        <v>0.53100000000000003</v>
      </c>
      <c r="L10285" t="s">
        <v>23</v>
      </c>
      <c r="M10285" s="3">
        <v>53100</v>
      </c>
      <c r="N10285" s="2" t="str">
        <f>VLOOKUP(Tabla1[[#This Row],[nemo]],'Nemos y clasificaciones'!$A$2:$B$5000,2,FALSE)</f>
        <v>ISHARES GLOBAL ENERGY ETF</v>
      </c>
      <c r="O10285" s="3" t="str">
        <f>VLOOKUP(Tabla1[[#This Row],[nemo]],'Nemos y clasificaciones'!$A$1:$C$3000,3,FALSE)</f>
        <v>ETF</v>
      </c>
      <c r="P10285" s="3"/>
      <c r="Q10285" s="3"/>
    </row>
    <row r="10286" spans="1:17" x14ac:dyDescent="0.25">
      <c r="A10286" t="s">
        <v>11450</v>
      </c>
      <c r="B10286" s="1">
        <v>42179</v>
      </c>
      <c r="C10286" s="1">
        <v>42185</v>
      </c>
      <c r="D10286" t="s">
        <v>21</v>
      </c>
      <c r="E10286" t="s">
        <v>1367</v>
      </c>
      <c r="F10286">
        <v>0</v>
      </c>
      <c r="G10286">
        <v>100000</v>
      </c>
      <c r="H10286">
        <v>0</v>
      </c>
      <c r="I10286">
        <v>0</v>
      </c>
      <c r="J10286">
        <v>0</v>
      </c>
      <c r="K10286">
        <v>0.52700000000000002</v>
      </c>
      <c r="L10286" t="s">
        <v>23</v>
      </c>
      <c r="M10286" s="3">
        <v>52700</v>
      </c>
      <c r="N10286" s="2" t="str">
        <f>VLOOKUP(Tabla1[[#This Row],[nemo]],'Nemos y clasificaciones'!$A$2:$B$5000,2,FALSE)</f>
        <v>ISHARES GLOBAL ENERGY ETF</v>
      </c>
      <c r="O10286" s="3" t="str">
        <f>VLOOKUP(Tabla1[[#This Row],[nemo]],'Nemos y clasificaciones'!$A$1:$C$3000,3,FALSE)</f>
        <v>ETF</v>
      </c>
      <c r="P10286" s="3"/>
      <c r="Q10286" s="3"/>
    </row>
    <row r="10287" spans="1:17" x14ac:dyDescent="0.25">
      <c r="A10287" t="s">
        <v>9281</v>
      </c>
      <c r="B10287" s="1">
        <v>42906</v>
      </c>
      <c r="C10287" s="1">
        <v>42913</v>
      </c>
      <c r="D10287" t="s">
        <v>21</v>
      </c>
      <c r="E10287" t="s">
        <v>1367</v>
      </c>
      <c r="F10287">
        <v>0</v>
      </c>
      <c r="G10287">
        <v>100000</v>
      </c>
      <c r="H10287">
        <v>0</v>
      </c>
      <c r="I10287">
        <v>0</v>
      </c>
      <c r="J10287">
        <v>0</v>
      </c>
      <c r="K10287">
        <v>0.52500000000000002</v>
      </c>
      <c r="L10287" t="s">
        <v>23</v>
      </c>
      <c r="M10287" s="3">
        <v>52500</v>
      </c>
      <c r="N10287" s="2" t="str">
        <f>VLOOKUP(Tabla1[[#This Row],[nemo]],'Nemos y clasificaciones'!$A$2:$B$5000,2,FALSE)</f>
        <v>ISHARES GLOBAL ENERGY ETF</v>
      </c>
      <c r="O10287" s="3" t="str">
        <f>VLOOKUP(Tabla1[[#This Row],[nemo]],'Nemos y clasificaciones'!$A$1:$C$3000,3,FALSE)</f>
        <v>ETF</v>
      </c>
      <c r="P10287" s="3"/>
      <c r="Q10287" s="3"/>
    </row>
    <row r="10288" spans="1:17" x14ac:dyDescent="0.25">
      <c r="A10288" t="s">
        <v>10420</v>
      </c>
      <c r="B10288" s="1">
        <v>42542</v>
      </c>
      <c r="C10288" s="1">
        <v>42549</v>
      </c>
      <c r="D10288" t="s">
        <v>21</v>
      </c>
      <c r="E10288" t="s">
        <v>1367</v>
      </c>
      <c r="F10288">
        <v>0</v>
      </c>
      <c r="G10288">
        <v>100000</v>
      </c>
      <c r="H10288">
        <v>0</v>
      </c>
      <c r="I10288">
        <v>0</v>
      </c>
      <c r="J10288">
        <v>0</v>
      </c>
      <c r="K10288">
        <v>0.51600000000000001</v>
      </c>
      <c r="L10288" t="s">
        <v>23</v>
      </c>
      <c r="M10288" s="3">
        <v>51600</v>
      </c>
      <c r="N10288" s="2" t="str">
        <f>VLOOKUP(Tabla1[[#This Row],[nemo]],'Nemos y clasificaciones'!$A$2:$B$5000,2,FALSE)</f>
        <v>ISHARES GLOBAL ENERGY ETF</v>
      </c>
      <c r="O10288" s="3" t="str">
        <f>VLOOKUP(Tabla1[[#This Row],[nemo]],'Nemos y clasificaciones'!$A$1:$C$3000,3,FALSE)</f>
        <v>ETF</v>
      </c>
      <c r="P10288" s="3"/>
      <c r="Q10288" s="3"/>
    </row>
    <row r="10289" spans="1:17" x14ac:dyDescent="0.25">
      <c r="A10289" t="s">
        <v>7840</v>
      </c>
      <c r="B10289" s="1">
        <v>43270</v>
      </c>
      <c r="C10289" s="1">
        <v>43276</v>
      </c>
      <c r="D10289" t="s">
        <v>21</v>
      </c>
      <c r="E10289" t="s">
        <v>1367</v>
      </c>
      <c r="F10289">
        <v>0</v>
      </c>
      <c r="G10289">
        <v>100000</v>
      </c>
      <c r="H10289">
        <v>0</v>
      </c>
      <c r="I10289">
        <v>0</v>
      </c>
      <c r="J10289">
        <v>0</v>
      </c>
      <c r="K10289">
        <v>0.48899999999999999</v>
      </c>
      <c r="L10289" t="s">
        <v>23</v>
      </c>
      <c r="M10289" s="3">
        <v>48900</v>
      </c>
      <c r="N10289" s="2" t="str">
        <f>VLOOKUP(Tabla1[[#This Row],[nemo]],'Nemos y clasificaciones'!$A$2:$B$5000,2,FALSE)</f>
        <v>ISHARES GLOBAL ENERGY ETF</v>
      </c>
      <c r="O10289" s="3" t="str">
        <f>VLOOKUP(Tabla1[[#This Row],[nemo]],'Nemos y clasificaciones'!$A$1:$C$3000,3,FALSE)</f>
        <v>ETF</v>
      </c>
      <c r="P10289" s="3"/>
      <c r="Q10289" s="3"/>
    </row>
    <row r="10290" spans="1:17" x14ac:dyDescent="0.25">
      <c r="A10290" t="s">
        <v>9999</v>
      </c>
      <c r="B10290" s="1">
        <v>42726</v>
      </c>
      <c r="C10290" s="1">
        <v>42733</v>
      </c>
      <c r="D10290" t="s">
        <v>21</v>
      </c>
      <c r="E10290" t="s">
        <v>1367</v>
      </c>
      <c r="F10290">
        <v>0</v>
      </c>
      <c r="G10290">
        <v>100000</v>
      </c>
      <c r="H10290">
        <v>0</v>
      </c>
      <c r="I10290">
        <v>0</v>
      </c>
      <c r="J10290">
        <v>0</v>
      </c>
      <c r="K10290">
        <v>0.48099999999999998</v>
      </c>
      <c r="L10290" t="s">
        <v>23</v>
      </c>
      <c r="M10290" s="3">
        <v>48100</v>
      </c>
      <c r="N10290" s="2" t="str">
        <f>VLOOKUP(Tabla1[[#This Row],[nemo]],'Nemos y clasificaciones'!$A$2:$B$5000,2,FALSE)</f>
        <v>ISHARES GLOBAL ENERGY ETF</v>
      </c>
      <c r="O10290" s="3" t="str">
        <f>VLOOKUP(Tabla1[[#This Row],[nemo]],'Nemos y clasificaciones'!$A$1:$C$3000,3,FALSE)</f>
        <v>ETF</v>
      </c>
      <c r="P10290" s="3"/>
      <c r="Q10290" s="3"/>
    </row>
    <row r="10291" spans="1:17" x14ac:dyDescent="0.25">
      <c r="A10291" t="s">
        <v>1366</v>
      </c>
      <c r="B10291" s="1">
        <v>44357</v>
      </c>
      <c r="C10291" s="1">
        <v>44363</v>
      </c>
      <c r="D10291" t="s">
        <v>21</v>
      </c>
      <c r="E10291" t="s">
        <v>1367</v>
      </c>
      <c r="F10291">
        <v>0</v>
      </c>
      <c r="G10291">
        <v>100000</v>
      </c>
      <c r="H10291">
        <v>0</v>
      </c>
      <c r="I10291">
        <v>0</v>
      </c>
      <c r="J10291">
        <v>0</v>
      </c>
      <c r="K10291">
        <v>0.42699999999999999</v>
      </c>
      <c r="L10291" t="s">
        <v>23</v>
      </c>
      <c r="M10291" s="3">
        <v>42700</v>
      </c>
      <c r="N10291" s="2" t="str">
        <f>VLOOKUP(Tabla1[[#This Row],[nemo]],'Nemos y clasificaciones'!$A$2:$B$5000,2,FALSE)</f>
        <v>ISHARES GLOBAL ENERGY ETF</v>
      </c>
      <c r="O10291" s="3" t="str">
        <f>VLOOKUP(Tabla1[[#This Row],[nemo]],'Nemos y clasificaciones'!$A$1:$C$3000,3,FALSE)</f>
        <v>ETF</v>
      </c>
      <c r="P10291" s="3"/>
      <c r="Q10291" s="3"/>
    </row>
    <row r="10292" spans="1:17" x14ac:dyDescent="0.25">
      <c r="A10292" t="s">
        <v>3994</v>
      </c>
      <c r="B10292" s="1">
        <v>43997</v>
      </c>
      <c r="C10292" s="1">
        <v>44001</v>
      </c>
      <c r="D10292" t="s">
        <v>21</v>
      </c>
      <c r="E10292" t="s">
        <v>1367</v>
      </c>
      <c r="F10292">
        <v>0</v>
      </c>
      <c r="G10292">
        <v>100000</v>
      </c>
      <c r="H10292">
        <v>0</v>
      </c>
      <c r="I10292">
        <v>0</v>
      </c>
      <c r="J10292">
        <v>0</v>
      </c>
      <c r="K10292">
        <v>0.39100000000000001</v>
      </c>
      <c r="L10292" t="s">
        <v>23</v>
      </c>
      <c r="M10292" s="3">
        <v>39100</v>
      </c>
      <c r="N10292" s="2" t="str">
        <f>VLOOKUP(Tabla1[[#This Row],[nemo]],'Nemos y clasificaciones'!$A$2:$B$5000,2,FALSE)</f>
        <v>ISHARES GLOBAL ENERGY ETF</v>
      </c>
      <c r="O10292" s="3" t="str">
        <f>VLOOKUP(Tabla1[[#This Row],[nemo]],'Nemos y clasificaciones'!$A$1:$C$3000,3,FALSE)</f>
        <v>ETF</v>
      </c>
      <c r="P10292" s="3"/>
      <c r="Q10292" s="3"/>
    </row>
    <row r="10293" spans="1:17" x14ac:dyDescent="0.25">
      <c r="A10293" t="s">
        <v>6045</v>
      </c>
      <c r="B10293" s="1">
        <v>43633</v>
      </c>
      <c r="C10293" s="1">
        <v>43637</v>
      </c>
      <c r="D10293" t="s">
        <v>21</v>
      </c>
      <c r="E10293" t="s">
        <v>1369</v>
      </c>
      <c r="F10293">
        <v>0</v>
      </c>
      <c r="G10293">
        <v>100000</v>
      </c>
      <c r="H10293">
        <v>0</v>
      </c>
      <c r="I10293">
        <v>0</v>
      </c>
      <c r="J10293">
        <v>0</v>
      </c>
      <c r="K10293">
        <v>1.1519999999999999</v>
      </c>
      <c r="L10293" t="s">
        <v>16</v>
      </c>
      <c r="M10293" s="2">
        <v>115200</v>
      </c>
      <c r="N10293" s="2" t="str">
        <f>VLOOKUP(Tabla1[[#This Row],[nemo]],'Nemos y clasificaciones'!$A$2:$B$5000,2,FALSE)</f>
        <v>ISHARES GLOBAL FINANCIALS ETF</v>
      </c>
      <c r="O10293" s="2" t="str">
        <f>VLOOKUP(Tabla1[[#This Row],[nemo]],'Nemos y clasificaciones'!$A$1:$C$3000,3,FALSE)</f>
        <v>ETF</v>
      </c>
      <c r="P10293" s="2"/>
      <c r="Q10293" s="2"/>
    </row>
    <row r="10294" spans="1:17" x14ac:dyDescent="0.25">
      <c r="A10294" t="s">
        <v>7839</v>
      </c>
      <c r="B10294" s="1">
        <v>43270</v>
      </c>
      <c r="C10294" s="1">
        <v>43276</v>
      </c>
      <c r="D10294" t="s">
        <v>21</v>
      </c>
      <c r="E10294" t="s">
        <v>1369</v>
      </c>
      <c r="F10294">
        <v>0</v>
      </c>
      <c r="G10294">
        <v>100000</v>
      </c>
      <c r="H10294">
        <v>0</v>
      </c>
      <c r="I10294">
        <v>0</v>
      </c>
      <c r="J10294">
        <v>0</v>
      </c>
      <c r="K10294">
        <v>1.1459999999999999</v>
      </c>
      <c r="L10294" t="s">
        <v>16</v>
      </c>
      <c r="M10294" s="2">
        <v>114600</v>
      </c>
      <c r="N10294" s="2" t="str">
        <f>VLOOKUP(Tabla1[[#This Row],[nemo]],'Nemos y clasificaciones'!$A$2:$B$5000,2,FALSE)</f>
        <v>ISHARES GLOBAL FINANCIALS ETF</v>
      </c>
      <c r="O10294" s="2" t="str">
        <f>VLOOKUP(Tabla1[[#This Row],[nemo]],'Nemos y clasificaciones'!$A$1:$C$3000,3,FALSE)</f>
        <v>ETF</v>
      </c>
      <c r="P10294" s="2"/>
      <c r="Q10294" s="2"/>
    </row>
    <row r="10295" spans="1:17" x14ac:dyDescent="0.25">
      <c r="A10295" t="s">
        <v>10422</v>
      </c>
      <c r="B10295" s="1">
        <v>42542</v>
      </c>
      <c r="C10295" s="1">
        <v>42549</v>
      </c>
      <c r="D10295" t="s">
        <v>21</v>
      </c>
      <c r="E10295" t="s">
        <v>1369</v>
      </c>
      <c r="F10295">
        <v>0</v>
      </c>
      <c r="G10295">
        <v>100000</v>
      </c>
      <c r="H10295">
        <v>0</v>
      </c>
      <c r="I10295">
        <v>0</v>
      </c>
      <c r="J10295">
        <v>0</v>
      </c>
      <c r="K10295">
        <v>0.86699999999999999</v>
      </c>
      <c r="L10295" t="s">
        <v>23</v>
      </c>
      <c r="M10295" s="3">
        <v>86700</v>
      </c>
      <c r="N10295" s="2" t="str">
        <f>VLOOKUP(Tabla1[[#This Row],[nemo]],'Nemos y clasificaciones'!$A$2:$B$5000,2,FALSE)</f>
        <v>ISHARES GLOBAL FINANCIALS ETF</v>
      </c>
      <c r="O10295" s="3" t="str">
        <f>VLOOKUP(Tabla1[[#This Row],[nemo]],'Nemos y clasificaciones'!$A$1:$C$3000,3,FALSE)</f>
        <v>ETF</v>
      </c>
      <c r="P10295" s="3"/>
      <c r="Q10295" s="3"/>
    </row>
    <row r="10296" spans="1:17" x14ac:dyDescent="0.25">
      <c r="A10296" t="s">
        <v>9280</v>
      </c>
      <c r="B10296" s="1">
        <v>42906</v>
      </c>
      <c r="C10296" s="1">
        <v>42913</v>
      </c>
      <c r="D10296" t="s">
        <v>21</v>
      </c>
      <c r="E10296" t="s">
        <v>1369</v>
      </c>
      <c r="F10296">
        <v>0</v>
      </c>
      <c r="G10296">
        <v>100000</v>
      </c>
      <c r="H10296">
        <v>0</v>
      </c>
      <c r="I10296">
        <v>0</v>
      </c>
      <c r="J10296">
        <v>0</v>
      </c>
      <c r="K10296">
        <v>0.82799999999999996</v>
      </c>
      <c r="L10296" t="s">
        <v>23</v>
      </c>
      <c r="M10296" s="3">
        <v>82800</v>
      </c>
      <c r="N10296" s="2" t="str">
        <f>VLOOKUP(Tabla1[[#This Row],[nemo]],'Nemos y clasificaciones'!$A$2:$B$5000,2,FALSE)</f>
        <v>ISHARES GLOBAL FINANCIALS ETF</v>
      </c>
      <c r="O10296" s="3" t="str">
        <f>VLOOKUP(Tabla1[[#This Row],[nemo]],'Nemos y clasificaciones'!$A$1:$C$3000,3,FALSE)</f>
        <v>ETF</v>
      </c>
      <c r="P10296" s="3"/>
      <c r="Q10296" s="3"/>
    </row>
    <row r="10297" spans="1:17" x14ac:dyDescent="0.25">
      <c r="A10297" t="s">
        <v>5224</v>
      </c>
      <c r="B10297" s="1">
        <v>43815</v>
      </c>
      <c r="C10297" s="1">
        <v>43819</v>
      </c>
      <c r="D10297" t="s">
        <v>21</v>
      </c>
      <c r="E10297" t="s">
        <v>1369</v>
      </c>
      <c r="F10297">
        <v>0</v>
      </c>
      <c r="G10297">
        <v>100000</v>
      </c>
      <c r="H10297">
        <v>0</v>
      </c>
      <c r="I10297">
        <v>0</v>
      </c>
      <c r="J10297">
        <v>0</v>
      </c>
      <c r="K10297">
        <v>0.81899999999999995</v>
      </c>
      <c r="L10297" t="s">
        <v>23</v>
      </c>
      <c r="M10297" s="3">
        <v>81900</v>
      </c>
      <c r="N10297" s="2" t="str">
        <f>VLOOKUP(Tabla1[[#This Row],[nemo]],'Nemos y clasificaciones'!$A$2:$B$5000,2,FALSE)</f>
        <v>ISHARES GLOBAL FINANCIALS ETF</v>
      </c>
      <c r="O10297" s="3" t="str">
        <f>VLOOKUP(Tabla1[[#This Row],[nemo]],'Nemos y clasificaciones'!$A$1:$C$3000,3,FALSE)</f>
        <v>ETF</v>
      </c>
      <c r="P10297" s="3"/>
      <c r="Q10297" s="3"/>
    </row>
    <row r="10298" spans="1:17" x14ac:dyDescent="0.25">
      <c r="A10298" t="s">
        <v>11449</v>
      </c>
      <c r="B10298" s="1">
        <v>42179</v>
      </c>
      <c r="C10298" s="1">
        <v>42185</v>
      </c>
      <c r="D10298" t="s">
        <v>21</v>
      </c>
      <c r="E10298" t="s">
        <v>1369</v>
      </c>
      <c r="F10298">
        <v>0</v>
      </c>
      <c r="G10298">
        <v>100000</v>
      </c>
      <c r="H10298">
        <v>0</v>
      </c>
      <c r="I10298">
        <v>0</v>
      </c>
      <c r="J10298">
        <v>0</v>
      </c>
      <c r="K10298">
        <v>0.80800000000000005</v>
      </c>
      <c r="L10298" t="s">
        <v>23</v>
      </c>
      <c r="M10298" s="3">
        <v>80800</v>
      </c>
      <c r="N10298" s="2" t="str">
        <f>VLOOKUP(Tabla1[[#This Row],[nemo]],'Nemos y clasificaciones'!$A$2:$B$5000,2,FALSE)</f>
        <v>ISHARES GLOBAL FINANCIALS ETF</v>
      </c>
      <c r="O10298" s="3" t="str">
        <f>VLOOKUP(Tabla1[[#This Row],[nemo]],'Nemos y clasificaciones'!$A$1:$C$3000,3,FALSE)</f>
        <v>ETF</v>
      </c>
      <c r="P10298" s="3"/>
      <c r="Q10298" s="3"/>
    </row>
    <row r="10299" spans="1:17" x14ac:dyDescent="0.25">
      <c r="A10299" t="s">
        <v>3997</v>
      </c>
      <c r="B10299" s="1">
        <v>43997</v>
      </c>
      <c r="C10299" s="1">
        <v>44001</v>
      </c>
      <c r="D10299" t="s">
        <v>21</v>
      </c>
      <c r="E10299" t="s">
        <v>1369</v>
      </c>
      <c r="F10299">
        <v>0</v>
      </c>
      <c r="G10299">
        <v>100000</v>
      </c>
      <c r="H10299">
        <v>0</v>
      </c>
      <c r="I10299">
        <v>0</v>
      </c>
      <c r="J10299">
        <v>0</v>
      </c>
      <c r="K10299">
        <v>0.78400000000000003</v>
      </c>
      <c r="L10299" t="s">
        <v>23</v>
      </c>
      <c r="M10299" s="3">
        <v>78400</v>
      </c>
      <c r="N10299" s="2" t="str">
        <f>VLOOKUP(Tabla1[[#This Row],[nemo]],'Nemos y clasificaciones'!$A$2:$B$5000,2,FALSE)</f>
        <v>ISHARES GLOBAL FINANCIALS ETF</v>
      </c>
      <c r="O10299" s="3" t="str">
        <f>VLOOKUP(Tabla1[[#This Row],[nemo]],'Nemos y clasificaciones'!$A$1:$C$3000,3,FALSE)</f>
        <v>ETF</v>
      </c>
      <c r="P10299" s="3"/>
      <c r="Q10299" s="3"/>
    </row>
    <row r="10300" spans="1:17" x14ac:dyDescent="0.25">
      <c r="A10300" t="s">
        <v>11091</v>
      </c>
      <c r="B10300" s="1">
        <v>42359</v>
      </c>
      <c r="C10300" s="1">
        <v>42366</v>
      </c>
      <c r="D10300" t="s">
        <v>21</v>
      </c>
      <c r="E10300" t="s">
        <v>1369</v>
      </c>
      <c r="F10300">
        <v>0</v>
      </c>
      <c r="G10300">
        <v>100000</v>
      </c>
      <c r="H10300">
        <v>0</v>
      </c>
      <c r="I10300">
        <v>0</v>
      </c>
      <c r="J10300">
        <v>0</v>
      </c>
      <c r="K10300">
        <v>0.66900000000000004</v>
      </c>
      <c r="L10300" t="s">
        <v>23</v>
      </c>
      <c r="M10300" s="3">
        <v>66900</v>
      </c>
      <c r="N10300" s="2" t="str">
        <f>VLOOKUP(Tabla1[[#This Row],[nemo]],'Nemos y clasificaciones'!$A$2:$B$5000,2,FALSE)</f>
        <v>ISHARES GLOBAL FINANCIALS ETF</v>
      </c>
      <c r="O10300" s="3" t="str">
        <f>VLOOKUP(Tabla1[[#This Row],[nemo]],'Nemos y clasificaciones'!$A$1:$C$3000,3,FALSE)</f>
        <v>ETF</v>
      </c>
      <c r="P10300" s="3"/>
      <c r="Q10300" s="3"/>
    </row>
    <row r="10301" spans="1:17" x14ac:dyDescent="0.25">
      <c r="A10301" t="s">
        <v>8699</v>
      </c>
      <c r="B10301" s="1">
        <v>43090</v>
      </c>
      <c r="C10301" s="1">
        <v>43097</v>
      </c>
      <c r="D10301" t="s">
        <v>21</v>
      </c>
      <c r="E10301" t="s">
        <v>1369</v>
      </c>
      <c r="F10301">
        <v>0</v>
      </c>
      <c r="G10301">
        <v>100000</v>
      </c>
      <c r="H10301">
        <v>0</v>
      </c>
      <c r="I10301">
        <v>0</v>
      </c>
      <c r="J10301">
        <v>0</v>
      </c>
      <c r="K10301">
        <v>0.65200000000000002</v>
      </c>
      <c r="L10301" t="s">
        <v>23</v>
      </c>
      <c r="M10301" s="3">
        <v>65200</v>
      </c>
      <c r="N10301" s="2" t="str">
        <f>VLOOKUP(Tabla1[[#This Row],[nemo]],'Nemos y clasificaciones'!$A$2:$B$5000,2,FALSE)</f>
        <v>ISHARES GLOBAL FINANCIALS ETF</v>
      </c>
      <c r="O10301" s="3" t="str">
        <f>VLOOKUP(Tabla1[[#This Row],[nemo]],'Nemos y clasificaciones'!$A$1:$C$3000,3,FALSE)</f>
        <v>ETF</v>
      </c>
      <c r="P10301" s="3"/>
      <c r="Q10301" s="3"/>
    </row>
    <row r="10302" spans="1:17" x14ac:dyDescent="0.25">
      <c r="A10302" t="s">
        <v>7115</v>
      </c>
      <c r="B10302" s="1">
        <v>43452</v>
      </c>
      <c r="C10302" s="1">
        <v>43458</v>
      </c>
      <c r="D10302" t="s">
        <v>21</v>
      </c>
      <c r="E10302" t="s">
        <v>1369</v>
      </c>
      <c r="F10302">
        <v>0</v>
      </c>
      <c r="G10302">
        <v>100000</v>
      </c>
      <c r="H10302">
        <v>0</v>
      </c>
      <c r="I10302">
        <v>0</v>
      </c>
      <c r="J10302">
        <v>0</v>
      </c>
      <c r="K10302">
        <v>0.63800000000000001</v>
      </c>
      <c r="L10302" t="s">
        <v>23</v>
      </c>
      <c r="M10302" s="3">
        <v>63800</v>
      </c>
      <c r="N10302" s="2" t="str">
        <f>VLOOKUP(Tabla1[[#This Row],[nemo]],'Nemos y clasificaciones'!$A$2:$B$5000,2,FALSE)</f>
        <v>ISHARES GLOBAL FINANCIALS ETF</v>
      </c>
      <c r="O10302" s="3" t="str">
        <f>VLOOKUP(Tabla1[[#This Row],[nemo]],'Nemos y clasificaciones'!$A$1:$C$3000,3,FALSE)</f>
        <v>ETF</v>
      </c>
      <c r="P10302" s="3"/>
      <c r="Q10302" s="3"/>
    </row>
    <row r="10303" spans="1:17" x14ac:dyDescent="0.25">
      <c r="A10303" t="s">
        <v>2973</v>
      </c>
      <c r="B10303" s="1">
        <v>44179</v>
      </c>
      <c r="C10303" s="1">
        <v>44183</v>
      </c>
      <c r="D10303" t="s">
        <v>21</v>
      </c>
      <c r="E10303" t="s">
        <v>1369</v>
      </c>
      <c r="F10303">
        <v>0</v>
      </c>
      <c r="G10303">
        <v>100000</v>
      </c>
      <c r="H10303">
        <v>0</v>
      </c>
      <c r="I10303">
        <v>0</v>
      </c>
      <c r="J10303">
        <v>0</v>
      </c>
      <c r="K10303">
        <v>0.60399999999999998</v>
      </c>
      <c r="L10303" t="s">
        <v>23</v>
      </c>
      <c r="M10303" s="3">
        <v>60400</v>
      </c>
      <c r="N10303" s="2" t="str">
        <f>VLOOKUP(Tabla1[[#This Row],[nemo]],'Nemos y clasificaciones'!$A$2:$B$5000,2,FALSE)</f>
        <v>ISHARES GLOBAL FINANCIALS ETF</v>
      </c>
      <c r="O10303" s="3" t="str">
        <f>VLOOKUP(Tabla1[[#This Row],[nemo]],'Nemos y clasificaciones'!$A$1:$C$3000,3,FALSE)</f>
        <v>ETF</v>
      </c>
      <c r="P10303" s="3"/>
      <c r="Q10303" s="3"/>
    </row>
    <row r="10304" spans="1:17" x14ac:dyDescent="0.25">
      <c r="A10304" t="s">
        <v>9996</v>
      </c>
      <c r="B10304" s="1">
        <v>42726</v>
      </c>
      <c r="C10304" s="1">
        <v>42733</v>
      </c>
      <c r="D10304" t="s">
        <v>21</v>
      </c>
      <c r="E10304" t="s">
        <v>1369</v>
      </c>
      <c r="F10304">
        <v>0</v>
      </c>
      <c r="G10304">
        <v>100000</v>
      </c>
      <c r="H10304">
        <v>0</v>
      </c>
      <c r="I10304">
        <v>0</v>
      </c>
      <c r="J10304">
        <v>0</v>
      </c>
      <c r="K10304">
        <v>0.40799999999999997</v>
      </c>
      <c r="L10304" t="s">
        <v>23</v>
      </c>
      <c r="M10304" s="3">
        <v>40800</v>
      </c>
      <c r="N10304" s="2" t="str">
        <f>VLOOKUP(Tabla1[[#This Row],[nemo]],'Nemos y clasificaciones'!$A$2:$B$5000,2,FALSE)</f>
        <v>ISHARES GLOBAL FINANCIALS ETF</v>
      </c>
      <c r="O10304" s="3" t="str">
        <f>VLOOKUP(Tabla1[[#This Row],[nemo]],'Nemos y clasificaciones'!$A$1:$C$3000,3,FALSE)</f>
        <v>ETF</v>
      </c>
      <c r="P10304" s="3"/>
      <c r="Q10304" s="3"/>
    </row>
    <row r="10305" spans="1:17" x14ac:dyDescent="0.25">
      <c r="A10305" t="s">
        <v>1368</v>
      </c>
      <c r="B10305" s="1">
        <v>44357</v>
      </c>
      <c r="C10305" s="1">
        <v>44363</v>
      </c>
      <c r="D10305" t="s">
        <v>21</v>
      </c>
      <c r="E10305" t="s">
        <v>1369</v>
      </c>
      <c r="F10305">
        <v>0</v>
      </c>
      <c r="G10305">
        <v>100000</v>
      </c>
      <c r="H10305">
        <v>0</v>
      </c>
      <c r="I10305">
        <v>0</v>
      </c>
      <c r="J10305">
        <v>0</v>
      </c>
      <c r="K10305">
        <v>0.28000000000000003</v>
      </c>
      <c r="L10305" t="s">
        <v>23</v>
      </c>
      <c r="M10305" s="3">
        <v>28000</v>
      </c>
      <c r="N10305" s="2" t="str">
        <f>VLOOKUP(Tabla1[[#This Row],[nemo]],'Nemos y clasificaciones'!$A$2:$B$5000,2,FALSE)</f>
        <v>ISHARES GLOBAL FINANCIALS ETF</v>
      </c>
      <c r="O10305" s="3" t="str">
        <f>VLOOKUP(Tabla1[[#This Row],[nemo]],'Nemos y clasificaciones'!$A$1:$C$3000,3,FALSE)</f>
        <v>ETF</v>
      </c>
      <c r="P10305" s="3"/>
      <c r="Q10305" s="3"/>
    </row>
    <row r="10306" spans="1:17" x14ac:dyDescent="0.25">
      <c r="A10306" t="s">
        <v>5567</v>
      </c>
      <c r="B10306" s="1">
        <v>43732</v>
      </c>
      <c r="C10306" s="1">
        <v>43738</v>
      </c>
      <c r="D10306" t="s">
        <v>21</v>
      </c>
      <c r="E10306" t="s">
        <v>1383</v>
      </c>
      <c r="F10306">
        <v>0</v>
      </c>
      <c r="G10306">
        <v>100000</v>
      </c>
      <c r="H10306">
        <v>0</v>
      </c>
      <c r="I10306">
        <v>0</v>
      </c>
      <c r="J10306">
        <v>0</v>
      </c>
      <c r="K10306">
        <v>0.621</v>
      </c>
      <c r="L10306" t="s">
        <v>23</v>
      </c>
      <c r="M10306" s="3">
        <v>62100</v>
      </c>
      <c r="N10306" s="2" t="str">
        <f>VLOOKUP(Tabla1[[#This Row],[nemo]],'Nemos y clasificaciones'!$A$2:$B$5000,2,FALSE)</f>
        <v>ISHARES U.S. CONSUMER SERVICES ETF</v>
      </c>
      <c r="O10306" s="3" t="str">
        <f>VLOOKUP(Tabla1[[#This Row],[nemo]],'Nemos y clasificaciones'!$A$1:$C$3000,3,FALSE)</f>
        <v>ETF</v>
      </c>
      <c r="P10306" s="3"/>
      <c r="Q10306" s="3"/>
    </row>
    <row r="10307" spans="1:17" x14ac:dyDescent="0.25">
      <c r="A10307" t="s">
        <v>5225</v>
      </c>
      <c r="B10307" s="1">
        <v>43815</v>
      </c>
      <c r="C10307" s="1">
        <v>43819</v>
      </c>
      <c r="D10307" t="s">
        <v>21</v>
      </c>
      <c r="E10307" t="s">
        <v>1383</v>
      </c>
      <c r="F10307">
        <v>0</v>
      </c>
      <c r="G10307">
        <v>100000</v>
      </c>
      <c r="H10307">
        <v>0</v>
      </c>
      <c r="I10307">
        <v>0</v>
      </c>
      <c r="J10307">
        <v>0</v>
      </c>
      <c r="K10307">
        <v>0.61899999999999999</v>
      </c>
      <c r="L10307" t="s">
        <v>23</v>
      </c>
      <c r="M10307" s="3">
        <v>61900</v>
      </c>
      <c r="N10307" s="2" t="str">
        <f>VLOOKUP(Tabla1[[#This Row],[nemo]],'Nemos y clasificaciones'!$A$2:$B$5000,2,FALSE)</f>
        <v>ISHARES U.S. CONSUMER SERVICES ETF</v>
      </c>
      <c r="O10307" s="3" t="str">
        <f>VLOOKUP(Tabla1[[#This Row],[nemo]],'Nemos y clasificaciones'!$A$1:$C$3000,3,FALSE)</f>
        <v>ETF</v>
      </c>
      <c r="P10307" s="3"/>
      <c r="Q10307" s="3"/>
    </row>
    <row r="10308" spans="1:17" x14ac:dyDescent="0.25">
      <c r="A10308" t="s">
        <v>2981</v>
      </c>
      <c r="B10308" s="1">
        <v>44179</v>
      </c>
      <c r="C10308" s="1">
        <v>44183</v>
      </c>
      <c r="D10308" t="s">
        <v>21</v>
      </c>
      <c r="E10308" t="s">
        <v>1383</v>
      </c>
      <c r="F10308">
        <v>0</v>
      </c>
      <c r="G10308">
        <v>400000</v>
      </c>
      <c r="H10308">
        <v>0</v>
      </c>
      <c r="I10308">
        <v>0</v>
      </c>
      <c r="J10308">
        <v>0</v>
      </c>
      <c r="K10308">
        <v>0.14099999999999999</v>
      </c>
      <c r="L10308" t="s">
        <v>23</v>
      </c>
      <c r="M10308" s="3">
        <v>56400</v>
      </c>
      <c r="N10308" s="2" t="str">
        <f>VLOOKUP(Tabla1[[#This Row],[nemo]],'Nemos y clasificaciones'!$A$2:$B$5000,2,FALSE)</f>
        <v>ISHARES U.S. CONSUMER SERVICES ETF</v>
      </c>
      <c r="O10308" s="3" t="str">
        <f>VLOOKUP(Tabla1[[#This Row],[nemo]],'Nemos y clasificaciones'!$A$1:$C$3000,3,FALSE)</f>
        <v>ETF</v>
      </c>
      <c r="P10308" s="3"/>
      <c r="Q10308" s="3"/>
    </row>
    <row r="10309" spans="1:17" x14ac:dyDescent="0.25">
      <c r="A10309" t="s">
        <v>10053</v>
      </c>
      <c r="B10309" s="1">
        <v>42725</v>
      </c>
      <c r="C10309" s="1">
        <v>42732</v>
      </c>
      <c r="D10309" t="s">
        <v>21</v>
      </c>
      <c r="E10309" t="s">
        <v>1383</v>
      </c>
      <c r="F10309">
        <v>0</v>
      </c>
      <c r="G10309">
        <v>100000</v>
      </c>
      <c r="H10309">
        <v>0</v>
      </c>
      <c r="I10309">
        <v>0</v>
      </c>
      <c r="J10309">
        <v>0</v>
      </c>
      <c r="K10309">
        <v>0.53600000000000003</v>
      </c>
      <c r="L10309" t="s">
        <v>23</v>
      </c>
      <c r="M10309" s="3">
        <v>53600</v>
      </c>
      <c r="N10309" s="2" t="str">
        <f>VLOOKUP(Tabla1[[#This Row],[nemo]],'Nemos y clasificaciones'!$A$2:$B$5000,2,FALSE)</f>
        <v>ISHARES U.S. CONSUMER SERVICES ETF</v>
      </c>
      <c r="O10309" s="3" t="str">
        <f>VLOOKUP(Tabla1[[#This Row],[nemo]],'Nemos y clasificaciones'!$A$1:$C$3000,3,FALSE)</f>
        <v>ETF</v>
      </c>
      <c r="P10309" s="3"/>
      <c r="Q10309" s="3"/>
    </row>
    <row r="10310" spans="1:17" x14ac:dyDescent="0.25">
      <c r="A10310" t="s">
        <v>9031</v>
      </c>
      <c r="B10310" s="1">
        <v>43004</v>
      </c>
      <c r="C10310" s="1">
        <v>43007</v>
      </c>
      <c r="D10310" t="s">
        <v>21</v>
      </c>
      <c r="E10310" t="s">
        <v>1383</v>
      </c>
      <c r="F10310">
        <v>0</v>
      </c>
      <c r="G10310">
        <v>100000</v>
      </c>
      <c r="H10310">
        <v>0</v>
      </c>
      <c r="I10310">
        <v>0</v>
      </c>
      <c r="J10310">
        <v>0</v>
      </c>
      <c r="K10310">
        <v>0.498</v>
      </c>
      <c r="L10310" t="s">
        <v>23</v>
      </c>
      <c r="M10310" s="3">
        <v>49800</v>
      </c>
      <c r="N10310" s="2" t="str">
        <f>VLOOKUP(Tabla1[[#This Row],[nemo]],'Nemos y clasificaciones'!$A$2:$B$5000,2,FALSE)</f>
        <v>ISHARES U.S. CONSUMER SERVICES ETF</v>
      </c>
      <c r="O10310" s="3" t="str">
        <f>VLOOKUP(Tabla1[[#This Row],[nemo]],'Nemos y clasificaciones'!$A$1:$C$3000,3,FALSE)</f>
        <v>ETF</v>
      </c>
      <c r="P10310" s="3"/>
      <c r="Q10310" s="3"/>
    </row>
    <row r="10311" spans="1:17" x14ac:dyDescent="0.25">
      <c r="A10311" t="s">
        <v>4688</v>
      </c>
      <c r="B10311" s="1">
        <v>43915</v>
      </c>
      <c r="C10311" s="1">
        <v>43921</v>
      </c>
      <c r="D10311" t="s">
        <v>21</v>
      </c>
      <c r="E10311" t="s">
        <v>1383</v>
      </c>
      <c r="F10311">
        <v>0</v>
      </c>
      <c r="G10311">
        <v>100000</v>
      </c>
      <c r="H10311">
        <v>0</v>
      </c>
      <c r="I10311">
        <v>0</v>
      </c>
      <c r="J10311">
        <v>0</v>
      </c>
      <c r="K10311">
        <v>0.49</v>
      </c>
      <c r="L10311" t="s">
        <v>23</v>
      </c>
      <c r="M10311" s="3">
        <v>49000</v>
      </c>
      <c r="N10311" s="2" t="str">
        <f>VLOOKUP(Tabla1[[#This Row],[nemo]],'Nemos y clasificaciones'!$A$2:$B$5000,2,FALSE)</f>
        <v>ISHARES U.S. CONSUMER SERVICES ETF</v>
      </c>
      <c r="O10311" s="3" t="str">
        <f>VLOOKUP(Tabla1[[#This Row],[nemo]],'Nemos y clasificaciones'!$A$1:$C$3000,3,FALSE)</f>
        <v>ETF</v>
      </c>
      <c r="P10311" s="3"/>
      <c r="Q10311" s="3"/>
    </row>
    <row r="10312" spans="1:17" x14ac:dyDescent="0.25">
      <c r="A10312" t="s">
        <v>9203</v>
      </c>
      <c r="B10312" s="1">
        <v>42913</v>
      </c>
      <c r="C10312" s="1">
        <v>42916</v>
      </c>
      <c r="D10312" t="s">
        <v>21</v>
      </c>
      <c r="E10312" t="s">
        <v>1383</v>
      </c>
      <c r="F10312">
        <v>0</v>
      </c>
      <c r="G10312">
        <v>100000</v>
      </c>
      <c r="H10312">
        <v>0</v>
      </c>
      <c r="I10312">
        <v>0</v>
      </c>
      <c r="J10312">
        <v>0</v>
      </c>
      <c r="K10312">
        <v>0.46500000000000002</v>
      </c>
      <c r="L10312" t="s">
        <v>23</v>
      </c>
      <c r="M10312" s="3">
        <v>46500</v>
      </c>
      <c r="N10312" s="2" t="str">
        <f>VLOOKUP(Tabla1[[#This Row],[nemo]],'Nemos y clasificaciones'!$A$2:$B$5000,2,FALSE)</f>
        <v>ISHARES U.S. CONSUMER SERVICES ETF</v>
      </c>
      <c r="O10312" s="3" t="str">
        <f>VLOOKUP(Tabla1[[#This Row],[nemo]],'Nemos y clasificaciones'!$A$1:$C$3000,3,FALSE)</f>
        <v>ETF</v>
      </c>
      <c r="P10312" s="3"/>
      <c r="Q10312" s="3"/>
    </row>
    <row r="10313" spans="1:17" x14ac:dyDescent="0.25">
      <c r="A10313" t="s">
        <v>6044</v>
      </c>
      <c r="B10313" s="1">
        <v>43633</v>
      </c>
      <c r="C10313" s="1">
        <v>43637</v>
      </c>
      <c r="D10313" t="s">
        <v>21</v>
      </c>
      <c r="E10313" t="s">
        <v>1383</v>
      </c>
      <c r="F10313">
        <v>0</v>
      </c>
      <c r="G10313">
        <v>100000</v>
      </c>
      <c r="H10313">
        <v>0</v>
      </c>
      <c r="I10313">
        <v>0</v>
      </c>
      <c r="J10313">
        <v>0</v>
      </c>
      <c r="K10313">
        <v>0.46</v>
      </c>
      <c r="L10313" t="s">
        <v>23</v>
      </c>
      <c r="M10313" s="3">
        <v>46000</v>
      </c>
      <c r="N10313" s="2" t="str">
        <f>VLOOKUP(Tabla1[[#This Row],[nemo]],'Nemos y clasificaciones'!$A$2:$B$5000,2,FALSE)</f>
        <v>ISHARES U.S. CONSUMER SERVICES ETF</v>
      </c>
      <c r="O10313" s="3" t="str">
        <f>VLOOKUP(Tabla1[[#This Row],[nemo]],'Nemos y clasificaciones'!$A$1:$C$3000,3,FALSE)</f>
        <v>ETF</v>
      </c>
      <c r="P10313" s="3"/>
      <c r="Q10313" s="3"/>
    </row>
    <row r="10314" spans="1:17" x14ac:dyDescent="0.25">
      <c r="A10314" t="s">
        <v>3406</v>
      </c>
      <c r="B10314" s="1">
        <v>44097</v>
      </c>
      <c r="C10314" s="1">
        <v>44103</v>
      </c>
      <c r="D10314" t="s">
        <v>21</v>
      </c>
      <c r="E10314" t="s">
        <v>1383</v>
      </c>
      <c r="F10314">
        <v>0</v>
      </c>
      <c r="G10314">
        <v>100000</v>
      </c>
      <c r="H10314">
        <v>0</v>
      </c>
      <c r="I10314">
        <v>0</v>
      </c>
      <c r="J10314">
        <v>0</v>
      </c>
      <c r="K10314">
        <v>0.44800000000000001</v>
      </c>
      <c r="L10314" t="s">
        <v>23</v>
      </c>
      <c r="M10314" s="3">
        <v>44800</v>
      </c>
      <c r="N10314" s="2" t="str">
        <f>VLOOKUP(Tabla1[[#This Row],[nemo]],'Nemos y clasificaciones'!$A$2:$B$5000,2,FALSE)</f>
        <v>ISHARES U.S. CONSUMER SERVICES ETF</v>
      </c>
      <c r="O10314" s="3" t="str">
        <f>VLOOKUP(Tabla1[[#This Row],[nemo]],'Nemos y clasificaciones'!$A$1:$C$3000,3,FALSE)</f>
        <v>ETF</v>
      </c>
      <c r="P10314" s="3"/>
      <c r="Q10314" s="3"/>
    </row>
    <row r="10315" spans="1:17" x14ac:dyDescent="0.25">
      <c r="A10315" t="s">
        <v>11877</v>
      </c>
      <c r="B10315" s="1">
        <v>42088</v>
      </c>
      <c r="C10315" s="1">
        <v>42094</v>
      </c>
      <c r="D10315" t="s">
        <v>21</v>
      </c>
      <c r="E10315" t="s">
        <v>1383</v>
      </c>
      <c r="F10315">
        <v>0</v>
      </c>
      <c r="G10315">
        <v>100000</v>
      </c>
      <c r="H10315">
        <v>0</v>
      </c>
      <c r="I10315">
        <v>0</v>
      </c>
      <c r="J10315">
        <v>0</v>
      </c>
      <c r="K10315">
        <v>0.44</v>
      </c>
      <c r="L10315" t="s">
        <v>23</v>
      </c>
      <c r="M10315" s="3">
        <v>44000</v>
      </c>
      <c r="N10315" s="2" t="str">
        <f>VLOOKUP(Tabla1[[#This Row],[nemo]],'Nemos y clasificaciones'!$A$2:$B$5000,2,FALSE)</f>
        <v>ISHARES U.S. CONSUMER SERVICES ETF</v>
      </c>
      <c r="O10315" s="3" t="str">
        <f>VLOOKUP(Tabla1[[#This Row],[nemo]],'Nemos y clasificaciones'!$A$1:$C$3000,3,FALSE)</f>
        <v>ETF</v>
      </c>
      <c r="P10315" s="3"/>
      <c r="Q10315" s="3"/>
    </row>
    <row r="10316" spans="1:17" x14ac:dyDescent="0.25">
      <c r="A10316" t="s">
        <v>7453</v>
      </c>
      <c r="B10316" s="1">
        <v>43369</v>
      </c>
      <c r="C10316" s="1">
        <v>43375</v>
      </c>
      <c r="D10316" t="s">
        <v>21</v>
      </c>
      <c r="E10316" t="s">
        <v>1383</v>
      </c>
      <c r="F10316">
        <v>0</v>
      </c>
      <c r="G10316">
        <v>100000</v>
      </c>
      <c r="H10316">
        <v>0</v>
      </c>
      <c r="I10316">
        <v>0</v>
      </c>
      <c r="J10316">
        <v>0</v>
      </c>
      <c r="K10316">
        <v>0.43099999999999999</v>
      </c>
      <c r="L10316" t="s">
        <v>23</v>
      </c>
      <c r="M10316" s="3">
        <v>43100</v>
      </c>
      <c r="N10316" s="2" t="str">
        <f>VLOOKUP(Tabla1[[#This Row],[nemo]],'Nemos y clasificaciones'!$A$2:$B$5000,2,FALSE)</f>
        <v>ISHARES U.S. CONSUMER SERVICES ETF</v>
      </c>
      <c r="O10316" s="3" t="str">
        <f>VLOOKUP(Tabla1[[#This Row],[nemo]],'Nemos y clasificaciones'!$A$1:$C$3000,3,FALSE)</f>
        <v>ETF</v>
      </c>
      <c r="P10316" s="3"/>
      <c r="Q10316" s="3"/>
    </row>
    <row r="10317" spans="1:17" x14ac:dyDescent="0.25">
      <c r="A10317" t="s">
        <v>7695</v>
      </c>
      <c r="B10317" s="1">
        <v>43277</v>
      </c>
      <c r="C10317" s="1">
        <v>43284</v>
      </c>
      <c r="D10317" t="s">
        <v>21</v>
      </c>
      <c r="E10317" t="s">
        <v>1383</v>
      </c>
      <c r="F10317">
        <v>0</v>
      </c>
      <c r="G10317">
        <v>100000</v>
      </c>
      <c r="H10317">
        <v>0</v>
      </c>
      <c r="I10317">
        <v>0</v>
      </c>
      <c r="J10317">
        <v>0</v>
      </c>
      <c r="K10317">
        <v>0.41</v>
      </c>
      <c r="L10317" t="s">
        <v>23</v>
      </c>
      <c r="M10317" s="3">
        <v>41000</v>
      </c>
      <c r="N10317" s="2" t="str">
        <f>VLOOKUP(Tabla1[[#This Row],[nemo]],'Nemos y clasificaciones'!$A$2:$B$5000,2,FALSE)</f>
        <v>ISHARES U.S. CONSUMER SERVICES ETF</v>
      </c>
      <c r="O10317" s="3" t="str">
        <f>VLOOKUP(Tabla1[[#This Row],[nemo]],'Nemos y clasificaciones'!$A$1:$C$3000,3,FALSE)</f>
        <v>ETF</v>
      </c>
      <c r="P10317" s="3"/>
      <c r="Q10317" s="3"/>
    </row>
    <row r="10318" spans="1:17" x14ac:dyDescent="0.25">
      <c r="A10318" t="s">
        <v>10222</v>
      </c>
      <c r="B10318" s="1">
        <v>42639</v>
      </c>
      <c r="C10318" s="1">
        <v>42643</v>
      </c>
      <c r="D10318" t="s">
        <v>21</v>
      </c>
      <c r="E10318" t="s">
        <v>1383</v>
      </c>
      <c r="F10318">
        <v>0</v>
      </c>
      <c r="G10318">
        <v>100000</v>
      </c>
      <c r="H10318">
        <v>0</v>
      </c>
      <c r="I10318">
        <v>0</v>
      </c>
      <c r="J10318">
        <v>0</v>
      </c>
      <c r="K10318">
        <v>0.40500000000000003</v>
      </c>
      <c r="L10318" t="s">
        <v>23</v>
      </c>
      <c r="M10318" s="3">
        <v>40500</v>
      </c>
      <c r="N10318" s="2" t="str">
        <f>VLOOKUP(Tabla1[[#This Row],[nemo]],'Nemos y clasificaciones'!$A$2:$B$5000,2,FALSE)</f>
        <v>ISHARES U.S. CONSUMER SERVICES ETF</v>
      </c>
      <c r="O10318" s="3" t="str">
        <f>VLOOKUP(Tabla1[[#This Row],[nemo]],'Nemos y clasificaciones'!$A$1:$C$3000,3,FALSE)</f>
        <v>ETF</v>
      </c>
      <c r="P10318" s="3"/>
      <c r="Q10318" s="3"/>
    </row>
    <row r="10319" spans="1:17" x14ac:dyDescent="0.25">
      <c r="A10319" t="s">
        <v>8485</v>
      </c>
      <c r="B10319" s="1">
        <v>43181</v>
      </c>
      <c r="C10319" s="1">
        <v>43187</v>
      </c>
      <c r="D10319" t="s">
        <v>21</v>
      </c>
      <c r="E10319" t="s">
        <v>1383</v>
      </c>
      <c r="F10319">
        <v>0</v>
      </c>
      <c r="G10319">
        <v>100000</v>
      </c>
      <c r="H10319">
        <v>0</v>
      </c>
      <c r="I10319">
        <v>0</v>
      </c>
      <c r="J10319">
        <v>0</v>
      </c>
      <c r="K10319">
        <v>0.39900000000000002</v>
      </c>
      <c r="L10319" t="s">
        <v>23</v>
      </c>
      <c r="M10319" s="3">
        <v>39900</v>
      </c>
      <c r="N10319" s="2" t="str">
        <f>VLOOKUP(Tabla1[[#This Row],[nemo]],'Nemos y clasificaciones'!$A$2:$B$5000,2,FALSE)</f>
        <v>ISHARES U.S. CONSUMER SERVICES ETF</v>
      </c>
      <c r="O10319" s="3" t="str">
        <f>VLOOKUP(Tabla1[[#This Row],[nemo]],'Nemos y clasificaciones'!$A$1:$C$3000,3,FALSE)</f>
        <v>ETF</v>
      </c>
      <c r="P10319" s="3"/>
      <c r="Q10319" s="3"/>
    </row>
    <row r="10320" spans="1:17" x14ac:dyDescent="0.25">
      <c r="A10320" t="s">
        <v>7140</v>
      </c>
      <c r="B10320" s="1">
        <v>43451</v>
      </c>
      <c r="C10320" s="1">
        <v>43455</v>
      </c>
      <c r="D10320" t="s">
        <v>21</v>
      </c>
      <c r="E10320" t="s">
        <v>1383</v>
      </c>
      <c r="F10320">
        <v>0</v>
      </c>
      <c r="G10320">
        <v>100000</v>
      </c>
      <c r="H10320">
        <v>0</v>
      </c>
      <c r="I10320">
        <v>0</v>
      </c>
      <c r="J10320">
        <v>0</v>
      </c>
      <c r="K10320">
        <v>0.38200000000000001</v>
      </c>
      <c r="L10320" t="s">
        <v>23</v>
      </c>
      <c r="M10320" s="3">
        <v>38200</v>
      </c>
      <c r="N10320" s="2" t="str">
        <f>VLOOKUP(Tabla1[[#This Row],[nemo]],'Nemos y clasificaciones'!$A$2:$B$5000,2,FALSE)</f>
        <v>ISHARES U.S. CONSUMER SERVICES ETF</v>
      </c>
      <c r="O10320" s="3" t="str">
        <f>VLOOKUP(Tabla1[[#This Row],[nemo]],'Nemos y clasificaciones'!$A$1:$C$3000,3,FALSE)</f>
        <v>ETF</v>
      </c>
      <c r="P10320" s="3"/>
      <c r="Q10320" s="3"/>
    </row>
    <row r="10321" spans="1:17" x14ac:dyDescent="0.25">
      <c r="A10321" t="s">
        <v>11237</v>
      </c>
      <c r="B10321" s="1">
        <v>42272</v>
      </c>
      <c r="C10321" s="1">
        <v>42278</v>
      </c>
      <c r="D10321" t="s">
        <v>21</v>
      </c>
      <c r="E10321" t="s">
        <v>1383</v>
      </c>
      <c r="F10321">
        <v>0</v>
      </c>
      <c r="G10321">
        <v>100000</v>
      </c>
      <c r="H10321">
        <v>0</v>
      </c>
      <c r="I10321">
        <v>0</v>
      </c>
      <c r="J10321">
        <v>0</v>
      </c>
      <c r="K10321">
        <v>0.38200000000000001</v>
      </c>
      <c r="L10321" t="s">
        <v>23</v>
      </c>
      <c r="M10321" s="3">
        <v>38200</v>
      </c>
      <c r="N10321" s="2" t="str">
        <f>VLOOKUP(Tabla1[[#This Row],[nemo]],'Nemos y clasificaciones'!$A$2:$B$5000,2,FALSE)</f>
        <v>ISHARES U.S. CONSUMER SERVICES ETF</v>
      </c>
      <c r="O10321" s="3" t="str">
        <f>VLOOKUP(Tabla1[[#This Row],[nemo]],'Nemos y clasificaciones'!$A$1:$C$3000,3,FALSE)</f>
        <v>ETF</v>
      </c>
      <c r="P10321" s="3"/>
      <c r="Q10321" s="3"/>
    </row>
    <row r="10322" spans="1:17" x14ac:dyDescent="0.25">
      <c r="A10322" t="s">
        <v>11004</v>
      </c>
      <c r="B10322" s="1">
        <v>42362</v>
      </c>
      <c r="C10322" s="1">
        <v>42369</v>
      </c>
      <c r="D10322" t="s">
        <v>21</v>
      </c>
      <c r="E10322" t="s">
        <v>1383</v>
      </c>
      <c r="F10322">
        <v>0</v>
      </c>
      <c r="G10322">
        <v>100000</v>
      </c>
      <c r="H10322">
        <v>0</v>
      </c>
      <c r="I10322">
        <v>0</v>
      </c>
      <c r="J10322">
        <v>0</v>
      </c>
      <c r="K10322">
        <v>0.379</v>
      </c>
      <c r="L10322" t="s">
        <v>23</v>
      </c>
      <c r="M10322" s="3">
        <v>37900</v>
      </c>
      <c r="N10322" s="2" t="str">
        <f>VLOOKUP(Tabla1[[#This Row],[nemo]],'Nemos y clasificaciones'!$A$2:$B$5000,2,FALSE)</f>
        <v>ISHARES U.S. CONSUMER SERVICES ETF</v>
      </c>
      <c r="O10322" s="3" t="str">
        <f>VLOOKUP(Tabla1[[#This Row],[nemo]],'Nemos y clasificaciones'!$A$1:$C$3000,3,FALSE)</f>
        <v>ETF</v>
      </c>
      <c r="P10322" s="3"/>
      <c r="Q10322" s="3"/>
    </row>
    <row r="10323" spans="1:17" x14ac:dyDescent="0.25">
      <c r="A10323" t="s">
        <v>10851</v>
      </c>
      <c r="B10323" s="1">
        <v>42452</v>
      </c>
      <c r="C10323" s="1">
        <v>42459</v>
      </c>
      <c r="D10323" t="s">
        <v>21</v>
      </c>
      <c r="E10323" t="s">
        <v>1383</v>
      </c>
      <c r="F10323">
        <v>0</v>
      </c>
      <c r="G10323">
        <v>100000</v>
      </c>
      <c r="H10323">
        <v>0</v>
      </c>
      <c r="I10323">
        <v>0</v>
      </c>
      <c r="J10323">
        <v>0</v>
      </c>
      <c r="K10323">
        <v>0.37</v>
      </c>
      <c r="L10323" t="s">
        <v>23</v>
      </c>
      <c r="M10323" s="3">
        <v>37000</v>
      </c>
      <c r="N10323" s="2" t="str">
        <f>VLOOKUP(Tabla1[[#This Row],[nemo]],'Nemos y clasificaciones'!$A$2:$B$5000,2,FALSE)</f>
        <v>ISHARES U.S. CONSUMER SERVICES ETF</v>
      </c>
      <c r="O10323" s="3" t="str">
        <f>VLOOKUP(Tabla1[[#This Row],[nemo]],'Nemos y clasificaciones'!$A$1:$C$3000,3,FALSE)</f>
        <v>ETF</v>
      </c>
      <c r="P10323" s="3"/>
      <c r="Q10323" s="3"/>
    </row>
    <row r="10324" spans="1:17" x14ac:dyDescent="0.25">
      <c r="A10324" t="s">
        <v>8774</v>
      </c>
      <c r="B10324" s="1">
        <v>43088</v>
      </c>
      <c r="C10324" s="1">
        <v>43095</v>
      </c>
      <c r="D10324" t="s">
        <v>21</v>
      </c>
      <c r="E10324" t="s">
        <v>1383</v>
      </c>
      <c r="F10324">
        <v>0</v>
      </c>
      <c r="G10324">
        <v>100000</v>
      </c>
      <c r="H10324">
        <v>0</v>
      </c>
      <c r="I10324">
        <v>0</v>
      </c>
      <c r="J10324">
        <v>0</v>
      </c>
      <c r="K10324">
        <v>0.36699999999999999</v>
      </c>
      <c r="L10324" t="s">
        <v>23</v>
      </c>
      <c r="M10324" s="3">
        <v>36700</v>
      </c>
      <c r="N10324" s="2" t="str">
        <f>VLOOKUP(Tabla1[[#This Row],[nemo]],'Nemos y clasificaciones'!$A$2:$B$5000,2,FALSE)</f>
        <v>ISHARES U.S. CONSUMER SERVICES ETF</v>
      </c>
      <c r="O10324" s="3" t="str">
        <f>VLOOKUP(Tabla1[[#This Row],[nemo]],'Nemos y clasificaciones'!$A$1:$C$3000,3,FALSE)</f>
        <v>ETF</v>
      </c>
      <c r="P10324" s="3"/>
      <c r="Q10324" s="3"/>
    </row>
    <row r="10325" spans="1:17" x14ac:dyDescent="0.25">
      <c r="A10325" t="s">
        <v>10421</v>
      </c>
      <c r="B10325" s="1">
        <v>42542</v>
      </c>
      <c r="C10325" s="1">
        <v>42549</v>
      </c>
      <c r="D10325" t="s">
        <v>21</v>
      </c>
      <c r="E10325" t="s">
        <v>1383</v>
      </c>
      <c r="F10325">
        <v>0</v>
      </c>
      <c r="G10325">
        <v>100000</v>
      </c>
      <c r="H10325">
        <v>0</v>
      </c>
      <c r="I10325">
        <v>0</v>
      </c>
      <c r="J10325">
        <v>0</v>
      </c>
      <c r="K10325">
        <v>0.34599999999999997</v>
      </c>
      <c r="L10325" t="s">
        <v>23</v>
      </c>
      <c r="M10325" s="3">
        <v>34600</v>
      </c>
      <c r="N10325" s="2" t="str">
        <f>VLOOKUP(Tabla1[[#This Row],[nemo]],'Nemos y clasificaciones'!$A$2:$B$5000,2,FALSE)</f>
        <v>ISHARES U.S. CONSUMER SERVICES ETF</v>
      </c>
      <c r="O10325" s="3" t="str">
        <f>VLOOKUP(Tabla1[[#This Row],[nemo]],'Nemos y clasificaciones'!$A$1:$C$3000,3,FALSE)</f>
        <v>ETF</v>
      </c>
      <c r="P10325" s="3"/>
      <c r="Q10325" s="3"/>
    </row>
    <row r="10326" spans="1:17" x14ac:dyDescent="0.25">
      <c r="A10326" t="s">
        <v>2355</v>
      </c>
      <c r="B10326" s="1">
        <v>44280</v>
      </c>
      <c r="C10326" s="1">
        <v>44286</v>
      </c>
      <c r="D10326" t="s">
        <v>21</v>
      </c>
      <c r="E10326" t="s">
        <v>1383</v>
      </c>
      <c r="F10326">
        <v>0</v>
      </c>
      <c r="G10326">
        <v>400000</v>
      </c>
      <c r="H10326">
        <v>0</v>
      </c>
      <c r="I10326">
        <v>0</v>
      </c>
      <c r="J10326">
        <v>0</v>
      </c>
      <c r="K10326">
        <v>8.5999999999999993E-2</v>
      </c>
      <c r="L10326" t="s">
        <v>23</v>
      </c>
      <c r="M10326" s="3">
        <v>34400</v>
      </c>
      <c r="N10326" s="2" t="str">
        <f>VLOOKUP(Tabla1[[#This Row],[nemo]],'Nemos y clasificaciones'!$A$2:$B$5000,2,FALSE)</f>
        <v>ISHARES U.S. CONSUMER SERVICES ETF</v>
      </c>
      <c r="O10326" s="3" t="str">
        <f>VLOOKUP(Tabla1[[#This Row],[nemo]],'Nemos y clasificaciones'!$A$1:$C$3000,3,FALSE)</f>
        <v>ETF</v>
      </c>
      <c r="P10326" s="3"/>
      <c r="Q10326" s="3"/>
    </row>
    <row r="10327" spans="1:17" x14ac:dyDescent="0.25">
      <c r="A10327" t="s">
        <v>6779</v>
      </c>
      <c r="B10327" s="1">
        <v>43544</v>
      </c>
      <c r="C10327" s="1">
        <v>43550</v>
      </c>
      <c r="D10327" t="s">
        <v>21</v>
      </c>
      <c r="E10327" t="s">
        <v>1383</v>
      </c>
      <c r="F10327">
        <v>0</v>
      </c>
      <c r="G10327">
        <v>100000</v>
      </c>
      <c r="H10327">
        <v>0</v>
      </c>
      <c r="I10327">
        <v>0</v>
      </c>
      <c r="J10327">
        <v>0</v>
      </c>
      <c r="K10327">
        <v>0.34200000000000003</v>
      </c>
      <c r="L10327" t="s">
        <v>23</v>
      </c>
      <c r="M10327" s="3">
        <v>34200</v>
      </c>
      <c r="N10327" s="2" t="str">
        <f>VLOOKUP(Tabla1[[#This Row],[nemo]],'Nemos y clasificaciones'!$A$2:$B$5000,2,FALSE)</f>
        <v>ISHARES U.S. CONSUMER SERVICES ETF</v>
      </c>
      <c r="O10327" s="3" t="str">
        <f>VLOOKUP(Tabla1[[#This Row],[nemo]],'Nemos y clasificaciones'!$A$1:$C$3000,3,FALSE)</f>
        <v>ETF</v>
      </c>
      <c r="P10327" s="3"/>
      <c r="Q10327" s="3"/>
    </row>
    <row r="10328" spans="1:17" x14ac:dyDescent="0.25">
      <c r="A10328" t="s">
        <v>3996</v>
      </c>
      <c r="B10328" s="1">
        <v>43997</v>
      </c>
      <c r="C10328" s="1">
        <v>44001</v>
      </c>
      <c r="D10328" t="s">
        <v>21</v>
      </c>
      <c r="E10328" t="s">
        <v>1383</v>
      </c>
      <c r="F10328">
        <v>0</v>
      </c>
      <c r="G10328">
        <v>100000</v>
      </c>
      <c r="H10328">
        <v>0</v>
      </c>
      <c r="I10328">
        <v>0</v>
      </c>
      <c r="J10328">
        <v>0</v>
      </c>
      <c r="K10328">
        <v>0.33900000000000002</v>
      </c>
      <c r="L10328" t="s">
        <v>23</v>
      </c>
      <c r="M10328" s="3">
        <v>33900</v>
      </c>
      <c r="N10328" s="2" t="str">
        <f>VLOOKUP(Tabla1[[#This Row],[nemo]],'Nemos y clasificaciones'!$A$2:$B$5000,2,FALSE)</f>
        <v>ISHARES U.S. CONSUMER SERVICES ETF</v>
      </c>
      <c r="O10328" s="3" t="str">
        <f>VLOOKUP(Tabla1[[#This Row],[nemo]],'Nemos y clasificaciones'!$A$1:$C$3000,3,FALSE)</f>
        <v>ETF</v>
      </c>
      <c r="P10328" s="3"/>
      <c r="Q10328" s="3"/>
    </row>
    <row r="10329" spans="1:17" x14ac:dyDescent="0.25">
      <c r="A10329" t="s">
        <v>1382</v>
      </c>
      <c r="B10329" s="1">
        <v>44357</v>
      </c>
      <c r="C10329" s="1">
        <v>44363</v>
      </c>
      <c r="D10329" t="s">
        <v>21</v>
      </c>
      <c r="E10329" t="s">
        <v>1383</v>
      </c>
      <c r="F10329">
        <v>0</v>
      </c>
      <c r="G10329">
        <v>400000</v>
      </c>
      <c r="H10329">
        <v>0</v>
      </c>
      <c r="I10329">
        <v>0</v>
      </c>
      <c r="J10329">
        <v>0</v>
      </c>
      <c r="K10329">
        <v>8.3000000000000004E-2</v>
      </c>
      <c r="L10329" t="s">
        <v>23</v>
      </c>
      <c r="M10329" s="3">
        <v>33200</v>
      </c>
      <c r="N10329" s="2" t="str">
        <f>VLOOKUP(Tabla1[[#This Row],[nemo]],'Nemos y clasificaciones'!$A$2:$B$5000,2,FALSE)</f>
        <v>ISHARES U.S. CONSUMER SERVICES ETF</v>
      </c>
      <c r="O10329" s="3" t="str">
        <f>VLOOKUP(Tabla1[[#This Row],[nemo]],'Nemos y clasificaciones'!$A$1:$C$3000,3,FALSE)</f>
        <v>ETF</v>
      </c>
      <c r="P10329" s="3"/>
      <c r="Q10329" s="3"/>
    </row>
    <row r="10330" spans="1:17" x14ac:dyDescent="0.25">
      <c r="A10330" t="s">
        <v>9822</v>
      </c>
      <c r="B10330" s="1">
        <v>42818</v>
      </c>
      <c r="C10330" s="1">
        <v>42824</v>
      </c>
      <c r="D10330" t="s">
        <v>21</v>
      </c>
      <c r="E10330" t="s">
        <v>1383</v>
      </c>
      <c r="F10330">
        <v>0</v>
      </c>
      <c r="G10330">
        <v>100000</v>
      </c>
      <c r="H10330">
        <v>0</v>
      </c>
      <c r="I10330">
        <v>0</v>
      </c>
      <c r="J10330">
        <v>0</v>
      </c>
      <c r="K10330">
        <v>0.32200000000000001</v>
      </c>
      <c r="L10330" t="s">
        <v>23</v>
      </c>
      <c r="M10330" s="3">
        <v>32200</v>
      </c>
      <c r="N10330" s="2" t="str">
        <f>VLOOKUP(Tabla1[[#This Row],[nemo]],'Nemos y clasificaciones'!$A$2:$B$5000,2,FALSE)</f>
        <v>ISHARES U.S. CONSUMER SERVICES ETF</v>
      </c>
      <c r="O10330" s="3" t="str">
        <f>VLOOKUP(Tabla1[[#This Row],[nemo]],'Nemos y clasificaciones'!$A$1:$C$3000,3,FALSE)</f>
        <v>ETF</v>
      </c>
      <c r="P10330" s="3"/>
      <c r="Q10330" s="3"/>
    </row>
    <row r="10331" spans="1:17" x14ac:dyDescent="0.25">
      <c r="A10331" t="s">
        <v>11451</v>
      </c>
      <c r="B10331" s="1">
        <v>42179</v>
      </c>
      <c r="C10331" s="1">
        <v>42185</v>
      </c>
      <c r="D10331" t="s">
        <v>21</v>
      </c>
      <c r="E10331" t="s">
        <v>1383</v>
      </c>
      <c r="F10331">
        <v>0</v>
      </c>
      <c r="G10331">
        <v>100000</v>
      </c>
      <c r="H10331">
        <v>0</v>
      </c>
      <c r="I10331">
        <v>0</v>
      </c>
      <c r="J10331">
        <v>0</v>
      </c>
      <c r="K10331">
        <v>0.28799999999999998</v>
      </c>
      <c r="L10331" t="s">
        <v>23</v>
      </c>
      <c r="M10331" s="3">
        <v>28800</v>
      </c>
      <c r="N10331" s="2" t="str">
        <f>VLOOKUP(Tabla1[[#This Row],[nemo]],'Nemos y clasificaciones'!$A$2:$B$5000,2,FALSE)</f>
        <v>ISHARES U.S. CONSUMER SERVICES ETF</v>
      </c>
      <c r="O10331" s="3" t="str">
        <f>VLOOKUP(Tabla1[[#This Row],[nemo]],'Nemos y clasificaciones'!$A$1:$C$3000,3,FALSE)</f>
        <v>ETF</v>
      </c>
      <c r="P10331" s="3"/>
      <c r="Q10331" s="3"/>
    </row>
    <row r="10332" spans="1:17" x14ac:dyDescent="0.25">
      <c r="A10332" t="s">
        <v>12061</v>
      </c>
      <c r="B10332" s="1">
        <v>41997</v>
      </c>
      <c r="C10332" s="1">
        <v>42006</v>
      </c>
      <c r="D10332" t="s">
        <v>21</v>
      </c>
      <c r="E10332" t="s">
        <v>1383</v>
      </c>
      <c r="F10332">
        <v>0</v>
      </c>
      <c r="G10332">
        <v>100000</v>
      </c>
      <c r="H10332">
        <v>0</v>
      </c>
      <c r="I10332">
        <v>0</v>
      </c>
      <c r="J10332">
        <v>0</v>
      </c>
      <c r="K10332">
        <v>0.28000000000000003</v>
      </c>
      <c r="L10332" t="s">
        <v>23</v>
      </c>
      <c r="M10332" s="3">
        <v>28000</v>
      </c>
      <c r="N10332" s="2" t="str">
        <f>VLOOKUP(Tabla1[[#This Row],[nemo]],'Nemos y clasificaciones'!$A$2:$B$5000,2,FALSE)</f>
        <v>ISHARES U.S. CONSUMER SERVICES ETF</v>
      </c>
      <c r="O10332" s="3" t="str">
        <f>VLOOKUP(Tabla1[[#This Row],[nemo]],'Nemos y clasificaciones'!$A$1:$C$3000,3,FALSE)</f>
        <v>ETF</v>
      </c>
      <c r="P10332" s="3"/>
      <c r="Q10332" s="3"/>
    </row>
    <row r="10333" spans="1:17" x14ac:dyDescent="0.25">
      <c r="A10333" t="s">
        <v>5223</v>
      </c>
      <c r="B10333" s="1">
        <v>43815</v>
      </c>
      <c r="C10333" s="1">
        <v>43819</v>
      </c>
      <c r="D10333" t="s">
        <v>21</v>
      </c>
      <c r="E10333" t="s">
        <v>1371</v>
      </c>
      <c r="F10333">
        <v>0</v>
      </c>
      <c r="G10333">
        <v>100000</v>
      </c>
      <c r="H10333">
        <v>0</v>
      </c>
      <c r="I10333">
        <v>0</v>
      </c>
      <c r="J10333">
        <v>0</v>
      </c>
      <c r="K10333">
        <v>1.0229999999999999</v>
      </c>
      <c r="L10333" t="s">
        <v>16</v>
      </c>
      <c r="M10333" s="2">
        <v>102300</v>
      </c>
      <c r="N10333" s="2" t="str">
        <f>VLOOKUP(Tabla1[[#This Row],[nemo]],'Nemos y clasificaciones'!$A$2:$B$5000,2,FALSE)</f>
        <v>ISHARES U.S. ENERGY ETF</v>
      </c>
      <c r="O10333" s="2" t="str">
        <f>VLOOKUP(Tabla1[[#This Row],[nemo]],'Nemos y clasificaciones'!$A$1:$C$3000,3,FALSE)</f>
        <v>ETF</v>
      </c>
      <c r="P10333" s="2"/>
      <c r="Q10333" s="2"/>
    </row>
    <row r="10334" spans="1:17" x14ac:dyDescent="0.25">
      <c r="A10334" t="s">
        <v>9030</v>
      </c>
      <c r="B10334" s="1">
        <v>43004</v>
      </c>
      <c r="C10334" s="1">
        <v>43007</v>
      </c>
      <c r="D10334" t="s">
        <v>21</v>
      </c>
      <c r="E10334" t="s">
        <v>1371</v>
      </c>
      <c r="F10334">
        <v>0</v>
      </c>
      <c r="G10334">
        <v>100000</v>
      </c>
      <c r="H10334">
        <v>0</v>
      </c>
      <c r="I10334">
        <v>0</v>
      </c>
      <c r="J10334">
        <v>0</v>
      </c>
      <c r="K10334">
        <v>0.43099999999999999</v>
      </c>
      <c r="L10334" t="s">
        <v>23</v>
      </c>
      <c r="M10334" s="3">
        <v>43100</v>
      </c>
      <c r="N10334" s="2" t="str">
        <f>VLOOKUP(Tabla1[[#This Row],[nemo]],'Nemos y clasificaciones'!$A$2:$B$5000,2,FALSE)</f>
        <v>ISHARES U.S. ENERGY ETF</v>
      </c>
      <c r="O10334" s="3" t="str">
        <f>VLOOKUP(Tabla1[[#This Row],[nemo]],'Nemos y clasificaciones'!$A$1:$C$3000,3,FALSE)</f>
        <v>ETF</v>
      </c>
      <c r="P10334" s="3"/>
      <c r="Q10334" s="3"/>
    </row>
    <row r="10335" spans="1:17" x14ac:dyDescent="0.25">
      <c r="A10335" t="s">
        <v>11452</v>
      </c>
      <c r="B10335" s="1">
        <v>42179</v>
      </c>
      <c r="C10335" s="1">
        <v>42185</v>
      </c>
      <c r="D10335" t="s">
        <v>21</v>
      </c>
      <c r="E10335" t="s">
        <v>1371</v>
      </c>
      <c r="F10335">
        <v>0</v>
      </c>
      <c r="G10335">
        <v>100000</v>
      </c>
      <c r="H10335">
        <v>0</v>
      </c>
      <c r="I10335">
        <v>0</v>
      </c>
      <c r="J10335">
        <v>0</v>
      </c>
      <c r="K10335">
        <v>0.33600000000000002</v>
      </c>
      <c r="L10335" t="s">
        <v>23</v>
      </c>
      <c r="M10335" s="3">
        <v>33600</v>
      </c>
      <c r="N10335" s="2" t="str">
        <f>VLOOKUP(Tabla1[[#This Row],[nemo]],'Nemos y clasificaciones'!$A$2:$B$5000,2,FALSE)</f>
        <v>ISHARES U.S. ENERGY ETF</v>
      </c>
      <c r="O10335" s="3" t="str">
        <f>VLOOKUP(Tabla1[[#This Row],[nemo]],'Nemos y clasificaciones'!$A$1:$C$3000,3,FALSE)</f>
        <v>ETF</v>
      </c>
      <c r="P10335" s="3"/>
      <c r="Q10335" s="3"/>
    </row>
    <row r="10336" spans="1:17" x14ac:dyDescent="0.25">
      <c r="A10336" t="s">
        <v>5222</v>
      </c>
      <c r="B10336" s="1">
        <v>43815</v>
      </c>
      <c r="C10336" s="1">
        <v>43819</v>
      </c>
      <c r="D10336" t="s">
        <v>21</v>
      </c>
      <c r="E10336" t="s">
        <v>1371</v>
      </c>
      <c r="F10336">
        <v>0</v>
      </c>
      <c r="G10336">
        <v>100000</v>
      </c>
      <c r="H10336">
        <v>0</v>
      </c>
      <c r="I10336">
        <v>0</v>
      </c>
      <c r="J10336">
        <v>0</v>
      </c>
      <c r="K10336">
        <v>0.28499999999999998</v>
      </c>
      <c r="L10336" t="s">
        <v>23</v>
      </c>
      <c r="M10336" s="3">
        <v>28500</v>
      </c>
      <c r="N10336" s="2" t="str">
        <f>VLOOKUP(Tabla1[[#This Row],[nemo]],'Nemos y clasificaciones'!$A$2:$B$5000,2,FALSE)</f>
        <v>ISHARES U.S. ENERGY ETF</v>
      </c>
      <c r="O10336" s="3" t="str">
        <f>VLOOKUP(Tabla1[[#This Row],[nemo]],'Nemos y clasificaciones'!$A$1:$C$3000,3,FALSE)</f>
        <v>ETF</v>
      </c>
      <c r="P10336" s="3"/>
      <c r="Q10336" s="3"/>
    </row>
    <row r="10337" spans="1:17" x14ac:dyDescent="0.25">
      <c r="A10337" t="s">
        <v>11236</v>
      </c>
      <c r="B10337" s="1">
        <v>42272</v>
      </c>
      <c r="C10337" s="1">
        <v>42278</v>
      </c>
      <c r="D10337" t="s">
        <v>21</v>
      </c>
      <c r="E10337" t="s">
        <v>1371</v>
      </c>
      <c r="F10337">
        <v>0</v>
      </c>
      <c r="G10337">
        <v>100000</v>
      </c>
      <c r="H10337">
        <v>0</v>
      </c>
      <c r="I10337">
        <v>0</v>
      </c>
      <c r="J10337">
        <v>0</v>
      </c>
      <c r="K10337">
        <v>0.28199999999999997</v>
      </c>
      <c r="L10337" t="s">
        <v>23</v>
      </c>
      <c r="M10337" s="3">
        <v>28200</v>
      </c>
      <c r="N10337" s="2" t="str">
        <f>VLOOKUP(Tabla1[[#This Row],[nemo]],'Nemos y clasificaciones'!$A$2:$B$5000,2,FALSE)</f>
        <v>ISHARES U.S. ENERGY ETF</v>
      </c>
      <c r="O10337" s="3" t="str">
        <f>VLOOKUP(Tabla1[[#This Row],[nemo]],'Nemos y clasificaciones'!$A$1:$C$3000,3,FALSE)</f>
        <v>ETF</v>
      </c>
      <c r="P10337" s="3"/>
      <c r="Q10337" s="3"/>
    </row>
    <row r="10338" spans="1:17" x14ac:dyDescent="0.25">
      <c r="A10338" t="s">
        <v>8486</v>
      </c>
      <c r="B10338" s="1">
        <v>43181</v>
      </c>
      <c r="C10338" s="1">
        <v>43187</v>
      </c>
      <c r="D10338" t="s">
        <v>21</v>
      </c>
      <c r="E10338" t="s">
        <v>1371</v>
      </c>
      <c r="F10338">
        <v>0</v>
      </c>
      <c r="G10338">
        <v>100000</v>
      </c>
      <c r="H10338">
        <v>0</v>
      </c>
      <c r="I10338">
        <v>0</v>
      </c>
      <c r="J10338">
        <v>0</v>
      </c>
      <c r="K10338">
        <v>0.27900000000000003</v>
      </c>
      <c r="L10338" t="s">
        <v>23</v>
      </c>
      <c r="M10338" s="3">
        <v>27900</v>
      </c>
      <c r="N10338" s="2" t="str">
        <f>VLOOKUP(Tabla1[[#This Row],[nemo]],'Nemos y clasificaciones'!$A$2:$B$5000,2,FALSE)</f>
        <v>ISHARES U.S. ENERGY ETF</v>
      </c>
      <c r="O10338" s="3" t="str">
        <f>VLOOKUP(Tabla1[[#This Row],[nemo]],'Nemos y clasificaciones'!$A$1:$C$3000,3,FALSE)</f>
        <v>ETF</v>
      </c>
      <c r="P10338" s="3"/>
      <c r="Q10338" s="3"/>
    </row>
    <row r="10339" spans="1:17" x14ac:dyDescent="0.25">
      <c r="A10339" t="s">
        <v>5568</v>
      </c>
      <c r="B10339" s="1">
        <v>43732</v>
      </c>
      <c r="C10339" s="1">
        <v>43738</v>
      </c>
      <c r="D10339" t="s">
        <v>21</v>
      </c>
      <c r="E10339" t="s">
        <v>1371</v>
      </c>
      <c r="F10339">
        <v>0</v>
      </c>
      <c r="G10339">
        <v>100000</v>
      </c>
      <c r="H10339">
        <v>0</v>
      </c>
      <c r="I10339">
        <v>0</v>
      </c>
      <c r="J10339">
        <v>0</v>
      </c>
      <c r="K10339">
        <v>0.27700000000000002</v>
      </c>
      <c r="L10339" t="s">
        <v>23</v>
      </c>
      <c r="M10339" s="3">
        <v>27700</v>
      </c>
      <c r="N10339" s="2" t="str">
        <f>VLOOKUP(Tabla1[[#This Row],[nemo]],'Nemos y clasificaciones'!$A$2:$B$5000,2,FALSE)</f>
        <v>ISHARES U.S. ENERGY ETF</v>
      </c>
      <c r="O10339" s="3" t="str">
        <f>VLOOKUP(Tabla1[[#This Row],[nemo]],'Nemos y clasificaciones'!$A$1:$C$3000,3,FALSE)</f>
        <v>ETF</v>
      </c>
      <c r="P10339" s="3"/>
      <c r="Q10339" s="3"/>
    </row>
    <row r="10340" spans="1:17" x14ac:dyDescent="0.25">
      <c r="A10340" t="s">
        <v>3407</v>
      </c>
      <c r="B10340" s="1">
        <v>44097</v>
      </c>
      <c r="C10340" s="1">
        <v>44103</v>
      </c>
      <c r="D10340" t="s">
        <v>21</v>
      </c>
      <c r="E10340" t="s">
        <v>1371</v>
      </c>
      <c r="F10340">
        <v>0</v>
      </c>
      <c r="G10340">
        <v>100000</v>
      </c>
      <c r="H10340">
        <v>0</v>
      </c>
      <c r="I10340">
        <v>0</v>
      </c>
      <c r="J10340">
        <v>0</v>
      </c>
      <c r="K10340">
        <v>0.27</v>
      </c>
      <c r="L10340" t="s">
        <v>23</v>
      </c>
      <c r="M10340" s="3">
        <v>27000</v>
      </c>
      <c r="N10340" s="2" t="str">
        <f>VLOOKUP(Tabla1[[#This Row],[nemo]],'Nemos y clasificaciones'!$A$2:$B$5000,2,FALSE)</f>
        <v>ISHARES U.S. ENERGY ETF</v>
      </c>
      <c r="O10340" s="3" t="str">
        <f>VLOOKUP(Tabla1[[#This Row],[nemo]],'Nemos y clasificaciones'!$A$1:$C$3000,3,FALSE)</f>
        <v>ETF</v>
      </c>
      <c r="P10340" s="3"/>
      <c r="Q10340" s="3"/>
    </row>
    <row r="10341" spans="1:17" x14ac:dyDescent="0.25">
      <c r="A10341" t="s">
        <v>6780</v>
      </c>
      <c r="B10341" s="1">
        <v>43544</v>
      </c>
      <c r="C10341" s="1">
        <v>43550</v>
      </c>
      <c r="D10341" t="s">
        <v>21</v>
      </c>
      <c r="E10341" t="s">
        <v>1371</v>
      </c>
      <c r="F10341">
        <v>0</v>
      </c>
      <c r="G10341">
        <v>100000</v>
      </c>
      <c r="H10341">
        <v>0</v>
      </c>
      <c r="I10341">
        <v>0</v>
      </c>
      <c r="J10341">
        <v>0</v>
      </c>
      <c r="K10341">
        <v>0.27</v>
      </c>
      <c r="L10341" t="s">
        <v>23</v>
      </c>
      <c r="M10341" s="3">
        <v>27000</v>
      </c>
      <c r="N10341" s="2" t="str">
        <f>VLOOKUP(Tabla1[[#This Row],[nemo]],'Nemos y clasificaciones'!$A$2:$B$5000,2,FALSE)</f>
        <v>ISHARES U.S. ENERGY ETF</v>
      </c>
      <c r="O10341" s="3" t="str">
        <f>VLOOKUP(Tabla1[[#This Row],[nemo]],'Nemos y clasificaciones'!$A$1:$C$3000,3,FALSE)</f>
        <v>ETF</v>
      </c>
      <c r="P10341" s="3"/>
      <c r="Q10341" s="3"/>
    </row>
    <row r="10342" spans="1:17" x14ac:dyDescent="0.25">
      <c r="A10342" t="s">
        <v>11876</v>
      </c>
      <c r="B10342" s="1">
        <v>42088</v>
      </c>
      <c r="C10342" s="1">
        <v>42094</v>
      </c>
      <c r="D10342" t="s">
        <v>21</v>
      </c>
      <c r="E10342" t="s">
        <v>1371</v>
      </c>
      <c r="F10342">
        <v>0</v>
      </c>
      <c r="G10342">
        <v>100000</v>
      </c>
      <c r="H10342">
        <v>0</v>
      </c>
      <c r="I10342">
        <v>0</v>
      </c>
      <c r="J10342">
        <v>0</v>
      </c>
      <c r="K10342">
        <v>0.26600000000000001</v>
      </c>
      <c r="L10342" t="s">
        <v>23</v>
      </c>
      <c r="M10342" s="3">
        <v>26600</v>
      </c>
      <c r="N10342" s="2" t="str">
        <f>VLOOKUP(Tabla1[[#This Row],[nemo]],'Nemos y clasificaciones'!$A$2:$B$5000,2,FALSE)</f>
        <v>ISHARES U.S. ENERGY ETF</v>
      </c>
      <c r="O10342" s="3" t="str">
        <f>VLOOKUP(Tabla1[[#This Row],[nemo]],'Nemos y clasificaciones'!$A$1:$C$3000,3,FALSE)</f>
        <v>ETF</v>
      </c>
      <c r="P10342" s="3"/>
      <c r="Q10342" s="3"/>
    </row>
    <row r="10343" spans="1:17" x14ac:dyDescent="0.25">
      <c r="A10343" t="s">
        <v>6043</v>
      </c>
      <c r="B10343" s="1">
        <v>43633</v>
      </c>
      <c r="C10343" s="1">
        <v>43637</v>
      </c>
      <c r="D10343" t="s">
        <v>21</v>
      </c>
      <c r="E10343" t="s">
        <v>1371</v>
      </c>
      <c r="F10343">
        <v>0</v>
      </c>
      <c r="G10343">
        <v>100000</v>
      </c>
      <c r="H10343">
        <v>0</v>
      </c>
      <c r="I10343">
        <v>0</v>
      </c>
      <c r="J10343">
        <v>0</v>
      </c>
      <c r="K10343">
        <v>0.26500000000000001</v>
      </c>
      <c r="L10343" t="s">
        <v>23</v>
      </c>
      <c r="M10343" s="3">
        <v>26500</v>
      </c>
      <c r="N10343" s="2" t="str">
        <f>VLOOKUP(Tabla1[[#This Row],[nemo]],'Nemos y clasificaciones'!$A$2:$B$5000,2,FALSE)</f>
        <v>ISHARES U.S. ENERGY ETF</v>
      </c>
      <c r="O10343" s="3" t="str">
        <f>VLOOKUP(Tabla1[[#This Row],[nemo]],'Nemos y clasificaciones'!$A$1:$C$3000,3,FALSE)</f>
        <v>ETF</v>
      </c>
      <c r="P10343" s="3"/>
      <c r="Q10343" s="3"/>
    </row>
    <row r="10344" spans="1:17" x14ac:dyDescent="0.25">
      <c r="A10344" t="s">
        <v>11005</v>
      </c>
      <c r="B10344" s="1">
        <v>42362</v>
      </c>
      <c r="C10344" s="1">
        <v>42369</v>
      </c>
      <c r="D10344" t="s">
        <v>21</v>
      </c>
      <c r="E10344" t="s">
        <v>1371</v>
      </c>
      <c r="F10344">
        <v>0</v>
      </c>
      <c r="G10344">
        <v>100000</v>
      </c>
      <c r="H10344">
        <v>0</v>
      </c>
      <c r="I10344">
        <v>0</v>
      </c>
      <c r="J10344">
        <v>0</v>
      </c>
      <c r="K10344">
        <v>0.26400000000000001</v>
      </c>
      <c r="L10344" t="s">
        <v>23</v>
      </c>
      <c r="M10344" s="3">
        <v>26400</v>
      </c>
      <c r="N10344" s="2" t="str">
        <f>VLOOKUP(Tabla1[[#This Row],[nemo]],'Nemos y clasificaciones'!$A$2:$B$5000,2,FALSE)</f>
        <v>ISHARES U.S. ENERGY ETF</v>
      </c>
      <c r="O10344" s="3" t="str">
        <f>VLOOKUP(Tabla1[[#This Row],[nemo]],'Nemos y clasificaciones'!$A$1:$C$3000,3,FALSE)</f>
        <v>ETF</v>
      </c>
      <c r="P10344" s="3"/>
      <c r="Q10344" s="3"/>
    </row>
    <row r="10345" spans="1:17" x14ac:dyDescent="0.25">
      <c r="A10345" t="s">
        <v>4689</v>
      </c>
      <c r="B10345" s="1">
        <v>43915</v>
      </c>
      <c r="C10345" s="1">
        <v>43921</v>
      </c>
      <c r="D10345" t="s">
        <v>21</v>
      </c>
      <c r="E10345" t="s">
        <v>1371</v>
      </c>
      <c r="F10345">
        <v>0</v>
      </c>
      <c r="G10345">
        <v>100000</v>
      </c>
      <c r="H10345">
        <v>0</v>
      </c>
      <c r="I10345">
        <v>0</v>
      </c>
      <c r="J10345">
        <v>0</v>
      </c>
      <c r="K10345">
        <v>0.26100000000000001</v>
      </c>
      <c r="L10345" t="s">
        <v>23</v>
      </c>
      <c r="M10345" s="3">
        <v>26100</v>
      </c>
      <c r="N10345" s="2" t="str">
        <f>VLOOKUP(Tabla1[[#This Row],[nemo]],'Nemos y clasificaciones'!$A$2:$B$5000,2,FALSE)</f>
        <v>ISHARES U.S. ENERGY ETF</v>
      </c>
      <c r="O10345" s="3" t="str">
        <f>VLOOKUP(Tabla1[[#This Row],[nemo]],'Nemos y clasificaciones'!$A$1:$C$3000,3,FALSE)</f>
        <v>ETF</v>
      </c>
      <c r="P10345" s="3"/>
      <c r="Q10345" s="3"/>
    </row>
    <row r="10346" spans="1:17" x14ac:dyDescent="0.25">
      <c r="A10346" t="s">
        <v>7452</v>
      </c>
      <c r="B10346" s="1">
        <v>43369</v>
      </c>
      <c r="C10346" s="1">
        <v>43375</v>
      </c>
      <c r="D10346" t="s">
        <v>21</v>
      </c>
      <c r="E10346" t="s">
        <v>1371</v>
      </c>
      <c r="F10346">
        <v>0</v>
      </c>
      <c r="G10346">
        <v>100000</v>
      </c>
      <c r="H10346">
        <v>0</v>
      </c>
      <c r="I10346">
        <v>0</v>
      </c>
      <c r="J10346">
        <v>0</v>
      </c>
      <c r="K10346">
        <v>0.23699999999999999</v>
      </c>
      <c r="L10346" t="s">
        <v>23</v>
      </c>
      <c r="M10346" s="3">
        <v>23700</v>
      </c>
      <c r="N10346" s="2" t="str">
        <f>VLOOKUP(Tabla1[[#This Row],[nemo]],'Nemos y clasificaciones'!$A$2:$B$5000,2,FALSE)</f>
        <v>ISHARES U.S. ENERGY ETF</v>
      </c>
      <c r="O10346" s="3" t="str">
        <f>VLOOKUP(Tabla1[[#This Row],[nemo]],'Nemos y clasificaciones'!$A$1:$C$3000,3,FALSE)</f>
        <v>ETF</v>
      </c>
      <c r="P10346" s="3"/>
      <c r="Q10346" s="3"/>
    </row>
    <row r="10347" spans="1:17" x14ac:dyDescent="0.25">
      <c r="A10347" t="s">
        <v>7696</v>
      </c>
      <c r="B10347" s="1">
        <v>43277</v>
      </c>
      <c r="C10347" s="1">
        <v>43284</v>
      </c>
      <c r="D10347" t="s">
        <v>21</v>
      </c>
      <c r="E10347" t="s">
        <v>1371</v>
      </c>
      <c r="F10347">
        <v>0</v>
      </c>
      <c r="G10347">
        <v>100000</v>
      </c>
      <c r="H10347">
        <v>0</v>
      </c>
      <c r="I10347">
        <v>0</v>
      </c>
      <c r="J10347">
        <v>0</v>
      </c>
      <c r="K10347">
        <v>0.23400000000000001</v>
      </c>
      <c r="L10347" t="s">
        <v>23</v>
      </c>
      <c r="M10347" s="3">
        <v>23400</v>
      </c>
      <c r="N10347" s="2" t="str">
        <f>VLOOKUP(Tabla1[[#This Row],[nemo]],'Nemos y clasificaciones'!$A$2:$B$5000,2,FALSE)</f>
        <v>ISHARES U.S. ENERGY ETF</v>
      </c>
      <c r="O10347" s="3" t="str">
        <f>VLOOKUP(Tabla1[[#This Row],[nemo]],'Nemos y clasificaciones'!$A$1:$C$3000,3,FALSE)</f>
        <v>ETF</v>
      </c>
      <c r="P10347" s="3"/>
      <c r="Q10347" s="3"/>
    </row>
    <row r="10348" spans="1:17" x14ac:dyDescent="0.25">
      <c r="A10348" t="s">
        <v>7141</v>
      </c>
      <c r="B10348" s="1">
        <v>43451</v>
      </c>
      <c r="C10348" s="1">
        <v>43455</v>
      </c>
      <c r="D10348" t="s">
        <v>21</v>
      </c>
      <c r="E10348" t="s">
        <v>1371</v>
      </c>
      <c r="F10348">
        <v>0</v>
      </c>
      <c r="G10348">
        <v>100000</v>
      </c>
      <c r="H10348">
        <v>0</v>
      </c>
      <c r="I10348">
        <v>0</v>
      </c>
      <c r="J10348">
        <v>0</v>
      </c>
      <c r="K10348">
        <v>0.23300000000000001</v>
      </c>
      <c r="L10348" t="s">
        <v>23</v>
      </c>
      <c r="M10348" s="3">
        <v>23300</v>
      </c>
      <c r="N10348" s="2" t="str">
        <f>VLOOKUP(Tabla1[[#This Row],[nemo]],'Nemos y clasificaciones'!$A$2:$B$5000,2,FALSE)</f>
        <v>ISHARES U.S. ENERGY ETF</v>
      </c>
      <c r="O10348" s="3" t="str">
        <f>VLOOKUP(Tabla1[[#This Row],[nemo]],'Nemos y clasificaciones'!$A$1:$C$3000,3,FALSE)</f>
        <v>ETF</v>
      </c>
      <c r="P10348" s="3"/>
      <c r="Q10348" s="3"/>
    </row>
    <row r="10349" spans="1:17" x14ac:dyDescent="0.25">
      <c r="A10349" t="s">
        <v>10850</v>
      </c>
      <c r="B10349" s="1">
        <v>42452</v>
      </c>
      <c r="C10349" s="1">
        <v>42459</v>
      </c>
      <c r="D10349" t="s">
        <v>21</v>
      </c>
      <c r="E10349" t="s">
        <v>1371</v>
      </c>
      <c r="F10349">
        <v>0</v>
      </c>
      <c r="G10349">
        <v>100000</v>
      </c>
      <c r="H10349">
        <v>0</v>
      </c>
      <c r="I10349">
        <v>0</v>
      </c>
      <c r="J10349">
        <v>0</v>
      </c>
      <c r="K10349">
        <v>0.23200000000000001</v>
      </c>
      <c r="L10349" t="s">
        <v>23</v>
      </c>
      <c r="M10349" s="3">
        <v>23200</v>
      </c>
      <c r="N10349" s="2" t="str">
        <f>VLOOKUP(Tabla1[[#This Row],[nemo]],'Nemos y clasificaciones'!$A$2:$B$5000,2,FALSE)</f>
        <v>ISHARES U.S. ENERGY ETF</v>
      </c>
      <c r="O10349" s="3" t="str">
        <f>VLOOKUP(Tabla1[[#This Row],[nemo]],'Nemos y clasificaciones'!$A$1:$C$3000,3,FALSE)</f>
        <v>ETF</v>
      </c>
      <c r="P10349" s="3"/>
      <c r="Q10349" s="3"/>
    </row>
    <row r="10350" spans="1:17" x14ac:dyDescent="0.25">
      <c r="A10350" t="s">
        <v>10423</v>
      </c>
      <c r="B10350" s="1">
        <v>42542</v>
      </c>
      <c r="C10350" s="1">
        <v>42549</v>
      </c>
      <c r="D10350" t="s">
        <v>21</v>
      </c>
      <c r="E10350" t="s">
        <v>1371</v>
      </c>
      <c r="F10350">
        <v>0</v>
      </c>
      <c r="G10350">
        <v>100000</v>
      </c>
      <c r="H10350">
        <v>0</v>
      </c>
      <c r="I10350">
        <v>0</v>
      </c>
      <c r="J10350">
        <v>0</v>
      </c>
      <c r="K10350">
        <v>0.23100000000000001</v>
      </c>
      <c r="L10350" t="s">
        <v>23</v>
      </c>
      <c r="M10350" s="3">
        <v>23100</v>
      </c>
      <c r="N10350" s="2" t="str">
        <f>VLOOKUP(Tabla1[[#This Row],[nemo]],'Nemos y clasificaciones'!$A$2:$B$5000,2,FALSE)</f>
        <v>ISHARES U.S. ENERGY ETF</v>
      </c>
      <c r="O10350" s="3" t="str">
        <f>VLOOKUP(Tabla1[[#This Row],[nemo]],'Nemos y clasificaciones'!$A$1:$C$3000,3,FALSE)</f>
        <v>ETF</v>
      </c>
      <c r="P10350" s="3"/>
      <c r="Q10350" s="3"/>
    </row>
    <row r="10351" spans="1:17" x14ac:dyDescent="0.25">
      <c r="A10351" t="s">
        <v>3995</v>
      </c>
      <c r="B10351" s="1">
        <v>43997</v>
      </c>
      <c r="C10351" s="1">
        <v>44001</v>
      </c>
      <c r="D10351" t="s">
        <v>21</v>
      </c>
      <c r="E10351" t="s">
        <v>1371</v>
      </c>
      <c r="F10351">
        <v>0</v>
      </c>
      <c r="G10351">
        <v>100000</v>
      </c>
      <c r="H10351">
        <v>0</v>
      </c>
      <c r="I10351">
        <v>0</v>
      </c>
      <c r="J10351">
        <v>0</v>
      </c>
      <c r="K10351">
        <v>0.22</v>
      </c>
      <c r="L10351" t="s">
        <v>23</v>
      </c>
      <c r="M10351" s="3">
        <v>22000</v>
      </c>
      <c r="N10351" s="2" t="str">
        <f>VLOOKUP(Tabla1[[#This Row],[nemo]],'Nemos y clasificaciones'!$A$2:$B$5000,2,FALSE)</f>
        <v>ISHARES U.S. ENERGY ETF</v>
      </c>
      <c r="O10351" s="3" t="str">
        <f>VLOOKUP(Tabla1[[#This Row],[nemo]],'Nemos y clasificaciones'!$A$1:$C$3000,3,FALSE)</f>
        <v>ETF</v>
      </c>
      <c r="P10351" s="3"/>
      <c r="Q10351" s="3"/>
    </row>
    <row r="10352" spans="1:17" x14ac:dyDescent="0.25">
      <c r="A10352" t="s">
        <v>12062</v>
      </c>
      <c r="B10352" s="1">
        <v>41997</v>
      </c>
      <c r="C10352" s="1">
        <v>42006</v>
      </c>
      <c r="D10352" t="s">
        <v>21</v>
      </c>
      <c r="E10352" t="s">
        <v>1371</v>
      </c>
      <c r="F10352">
        <v>0</v>
      </c>
      <c r="G10352">
        <v>100000</v>
      </c>
      <c r="H10352">
        <v>0</v>
      </c>
      <c r="I10352">
        <v>0</v>
      </c>
      <c r="J10352">
        <v>0</v>
      </c>
      <c r="K10352">
        <v>0.218</v>
      </c>
      <c r="L10352" t="s">
        <v>23</v>
      </c>
      <c r="M10352" s="3">
        <v>21800</v>
      </c>
      <c r="N10352" s="2" t="str">
        <f>VLOOKUP(Tabla1[[#This Row],[nemo]],'Nemos y clasificaciones'!$A$2:$B$5000,2,FALSE)</f>
        <v>ISHARES U.S. ENERGY ETF</v>
      </c>
      <c r="O10352" s="3" t="str">
        <f>VLOOKUP(Tabla1[[#This Row],[nemo]],'Nemos y clasificaciones'!$A$1:$C$3000,3,FALSE)</f>
        <v>ETF</v>
      </c>
      <c r="P10352" s="3"/>
      <c r="Q10352" s="3"/>
    </row>
    <row r="10353" spans="1:17" x14ac:dyDescent="0.25">
      <c r="A10353" t="s">
        <v>9823</v>
      </c>
      <c r="B10353" s="1">
        <v>42818</v>
      </c>
      <c r="C10353" s="1">
        <v>42824</v>
      </c>
      <c r="D10353" t="s">
        <v>21</v>
      </c>
      <c r="E10353" t="s">
        <v>1371</v>
      </c>
      <c r="F10353">
        <v>0</v>
      </c>
      <c r="G10353">
        <v>100000</v>
      </c>
      <c r="H10353">
        <v>0</v>
      </c>
      <c r="I10353">
        <v>0</v>
      </c>
      <c r="J10353">
        <v>0</v>
      </c>
      <c r="K10353">
        <v>0.215</v>
      </c>
      <c r="L10353" t="s">
        <v>23</v>
      </c>
      <c r="M10353" s="3">
        <v>21500</v>
      </c>
      <c r="N10353" s="2" t="str">
        <f>VLOOKUP(Tabla1[[#This Row],[nemo]],'Nemos y clasificaciones'!$A$2:$B$5000,2,FALSE)</f>
        <v>ISHARES U.S. ENERGY ETF</v>
      </c>
      <c r="O10353" s="3" t="str">
        <f>VLOOKUP(Tabla1[[#This Row],[nemo]],'Nemos y clasificaciones'!$A$1:$C$3000,3,FALSE)</f>
        <v>ETF</v>
      </c>
      <c r="P10353" s="3"/>
      <c r="Q10353" s="3"/>
    </row>
    <row r="10354" spans="1:17" x14ac:dyDescent="0.25">
      <c r="A10354" t="s">
        <v>10221</v>
      </c>
      <c r="B10354" s="1">
        <v>42639</v>
      </c>
      <c r="C10354" s="1">
        <v>42643</v>
      </c>
      <c r="D10354" t="s">
        <v>21</v>
      </c>
      <c r="E10354" t="s">
        <v>1371</v>
      </c>
      <c r="F10354">
        <v>0</v>
      </c>
      <c r="G10354">
        <v>100000</v>
      </c>
      <c r="H10354">
        <v>0</v>
      </c>
      <c r="I10354">
        <v>0</v>
      </c>
      <c r="J10354">
        <v>0</v>
      </c>
      <c r="K10354">
        <v>0.21299999999999999</v>
      </c>
      <c r="L10354" t="s">
        <v>23</v>
      </c>
      <c r="M10354" s="3">
        <v>21300</v>
      </c>
      <c r="N10354" s="2" t="str">
        <f>VLOOKUP(Tabla1[[#This Row],[nemo]],'Nemos y clasificaciones'!$A$2:$B$5000,2,FALSE)</f>
        <v>ISHARES U.S. ENERGY ETF</v>
      </c>
      <c r="O10354" s="3" t="str">
        <f>VLOOKUP(Tabla1[[#This Row],[nemo]],'Nemos y clasificaciones'!$A$1:$C$3000,3,FALSE)</f>
        <v>ETF</v>
      </c>
      <c r="P10354" s="3"/>
      <c r="Q10354" s="3"/>
    </row>
    <row r="10355" spans="1:17" x14ac:dyDescent="0.25">
      <c r="A10355" t="s">
        <v>2971</v>
      </c>
      <c r="B10355" s="1">
        <v>44179</v>
      </c>
      <c r="C10355" s="1">
        <v>44183</v>
      </c>
      <c r="D10355" t="s">
        <v>21</v>
      </c>
      <c r="E10355" t="s">
        <v>1371</v>
      </c>
      <c r="F10355">
        <v>0</v>
      </c>
      <c r="G10355">
        <v>100000</v>
      </c>
      <c r="H10355">
        <v>0</v>
      </c>
      <c r="I10355">
        <v>0</v>
      </c>
      <c r="J10355">
        <v>0</v>
      </c>
      <c r="K10355">
        <v>0.21099999999999999</v>
      </c>
      <c r="L10355" t="s">
        <v>23</v>
      </c>
      <c r="M10355" s="3">
        <v>21100</v>
      </c>
      <c r="N10355" s="2" t="str">
        <f>VLOOKUP(Tabla1[[#This Row],[nemo]],'Nemos y clasificaciones'!$A$2:$B$5000,2,FALSE)</f>
        <v>ISHARES U.S. ENERGY ETF</v>
      </c>
      <c r="O10355" s="3" t="str">
        <f>VLOOKUP(Tabla1[[#This Row],[nemo]],'Nemos y clasificaciones'!$A$1:$C$3000,3,FALSE)</f>
        <v>ETF</v>
      </c>
      <c r="P10355" s="3"/>
      <c r="Q10355" s="3"/>
    </row>
    <row r="10356" spans="1:17" x14ac:dyDescent="0.25">
      <c r="A10356" t="s">
        <v>9204</v>
      </c>
      <c r="B10356" s="1">
        <v>42913</v>
      </c>
      <c r="C10356" s="1">
        <v>42916</v>
      </c>
      <c r="D10356" t="s">
        <v>21</v>
      </c>
      <c r="E10356" t="s">
        <v>1371</v>
      </c>
      <c r="F10356">
        <v>0</v>
      </c>
      <c r="G10356">
        <v>100000</v>
      </c>
      <c r="H10356">
        <v>0</v>
      </c>
      <c r="I10356">
        <v>0</v>
      </c>
      <c r="J10356">
        <v>0</v>
      </c>
      <c r="K10356">
        <v>0.20799999999999999</v>
      </c>
      <c r="L10356" t="s">
        <v>23</v>
      </c>
      <c r="M10356" s="3">
        <v>20800</v>
      </c>
      <c r="N10356" s="2" t="str">
        <f>VLOOKUP(Tabla1[[#This Row],[nemo]],'Nemos y clasificaciones'!$A$2:$B$5000,2,FALSE)</f>
        <v>ISHARES U.S. ENERGY ETF</v>
      </c>
      <c r="O10356" s="3" t="str">
        <f>VLOOKUP(Tabla1[[#This Row],[nemo]],'Nemos y clasificaciones'!$A$1:$C$3000,3,FALSE)</f>
        <v>ETF</v>
      </c>
      <c r="P10356" s="3"/>
      <c r="Q10356" s="3"/>
    </row>
    <row r="10357" spans="1:17" x14ac:dyDescent="0.25">
      <c r="A10357" t="s">
        <v>8775</v>
      </c>
      <c r="B10357" s="1">
        <v>43088</v>
      </c>
      <c r="C10357" s="1">
        <v>43095</v>
      </c>
      <c r="D10357" t="s">
        <v>21</v>
      </c>
      <c r="E10357" t="s">
        <v>1371</v>
      </c>
      <c r="F10357">
        <v>0</v>
      </c>
      <c r="G10357">
        <v>100000</v>
      </c>
      <c r="H10357">
        <v>0</v>
      </c>
      <c r="I10357">
        <v>0</v>
      </c>
      <c r="J10357">
        <v>0</v>
      </c>
      <c r="K10357">
        <v>0.20100000000000001</v>
      </c>
      <c r="L10357" t="s">
        <v>23</v>
      </c>
      <c r="M10357" s="3">
        <v>20100</v>
      </c>
      <c r="N10357" s="2" t="str">
        <f>VLOOKUP(Tabla1[[#This Row],[nemo]],'Nemos y clasificaciones'!$A$2:$B$5000,2,FALSE)</f>
        <v>ISHARES U.S. ENERGY ETF</v>
      </c>
      <c r="O10357" s="3" t="str">
        <f>VLOOKUP(Tabla1[[#This Row],[nemo]],'Nemos y clasificaciones'!$A$1:$C$3000,3,FALSE)</f>
        <v>ETF</v>
      </c>
      <c r="P10357" s="3"/>
      <c r="Q10357" s="3"/>
    </row>
    <row r="10358" spans="1:17" x14ac:dyDescent="0.25">
      <c r="A10358" t="s">
        <v>10054</v>
      </c>
      <c r="B10358" s="1">
        <v>42725</v>
      </c>
      <c r="C10358" s="1">
        <v>42732</v>
      </c>
      <c r="D10358" t="s">
        <v>21</v>
      </c>
      <c r="E10358" t="s">
        <v>1371</v>
      </c>
      <c r="F10358">
        <v>0</v>
      </c>
      <c r="G10358">
        <v>100000</v>
      </c>
      <c r="H10358">
        <v>0</v>
      </c>
      <c r="I10358">
        <v>0</v>
      </c>
      <c r="J10358">
        <v>0</v>
      </c>
      <c r="K10358">
        <v>0.2</v>
      </c>
      <c r="L10358" t="s">
        <v>23</v>
      </c>
      <c r="M10358" s="3">
        <v>20000</v>
      </c>
      <c r="N10358" s="2" t="str">
        <f>VLOOKUP(Tabla1[[#This Row],[nemo]],'Nemos y clasificaciones'!$A$2:$B$5000,2,FALSE)</f>
        <v>ISHARES U.S. ENERGY ETF</v>
      </c>
      <c r="O10358" s="3" t="str">
        <f>VLOOKUP(Tabla1[[#This Row],[nemo]],'Nemos y clasificaciones'!$A$1:$C$3000,3,FALSE)</f>
        <v>ETF</v>
      </c>
      <c r="P10358" s="3"/>
      <c r="Q10358" s="3"/>
    </row>
    <row r="10359" spans="1:17" x14ac:dyDescent="0.25">
      <c r="A10359" t="s">
        <v>1370</v>
      </c>
      <c r="B10359" s="1">
        <v>44357</v>
      </c>
      <c r="C10359" s="1">
        <v>44363</v>
      </c>
      <c r="D10359" t="s">
        <v>21</v>
      </c>
      <c r="E10359" t="s">
        <v>1371</v>
      </c>
      <c r="F10359">
        <v>0</v>
      </c>
      <c r="G10359">
        <v>100000</v>
      </c>
      <c r="H10359">
        <v>0</v>
      </c>
      <c r="I10359">
        <v>0</v>
      </c>
      <c r="J10359">
        <v>0</v>
      </c>
      <c r="K10359">
        <v>0.19600000000000001</v>
      </c>
      <c r="L10359" t="s">
        <v>23</v>
      </c>
      <c r="M10359" s="3">
        <v>19600</v>
      </c>
      <c r="N10359" s="2" t="str">
        <f>VLOOKUP(Tabla1[[#This Row],[nemo]],'Nemos y clasificaciones'!$A$2:$B$5000,2,FALSE)</f>
        <v>ISHARES U.S. ENERGY ETF</v>
      </c>
      <c r="O10359" s="3" t="str">
        <f>VLOOKUP(Tabla1[[#This Row],[nemo]],'Nemos y clasificaciones'!$A$1:$C$3000,3,FALSE)</f>
        <v>ETF</v>
      </c>
      <c r="P10359" s="3"/>
      <c r="Q10359" s="3"/>
    </row>
    <row r="10360" spans="1:17" x14ac:dyDescent="0.25">
      <c r="A10360" t="s">
        <v>2336</v>
      </c>
      <c r="B10360" s="1">
        <v>44280</v>
      </c>
      <c r="C10360" s="1">
        <v>44286</v>
      </c>
      <c r="D10360" t="s">
        <v>21</v>
      </c>
      <c r="E10360" t="s">
        <v>1371</v>
      </c>
      <c r="F10360">
        <v>0</v>
      </c>
      <c r="G10360">
        <v>100000</v>
      </c>
      <c r="H10360">
        <v>0</v>
      </c>
      <c r="I10360">
        <v>0</v>
      </c>
      <c r="J10360">
        <v>0</v>
      </c>
      <c r="K10360">
        <v>0.11700000000000001</v>
      </c>
      <c r="L10360" t="s">
        <v>23</v>
      </c>
      <c r="M10360" s="3">
        <v>11700</v>
      </c>
      <c r="N10360" s="2" t="str">
        <f>VLOOKUP(Tabla1[[#This Row],[nemo]],'Nemos y clasificaciones'!$A$2:$B$5000,2,FALSE)</f>
        <v>ISHARES U.S. ENERGY ETF</v>
      </c>
      <c r="O10360" s="3" t="str">
        <f>VLOOKUP(Tabla1[[#This Row],[nemo]],'Nemos y clasificaciones'!$A$1:$C$3000,3,FALSE)</f>
        <v>ETF</v>
      </c>
      <c r="P10360" s="3"/>
      <c r="Q10360" s="3"/>
    </row>
    <row r="10361" spans="1:17" x14ac:dyDescent="0.25">
      <c r="A10361" t="s">
        <v>4685</v>
      </c>
      <c r="B10361" s="1">
        <v>43915</v>
      </c>
      <c r="C10361" s="1">
        <v>43921</v>
      </c>
      <c r="D10361" t="s">
        <v>21</v>
      </c>
      <c r="E10361" t="s">
        <v>1377</v>
      </c>
      <c r="F10361">
        <v>0</v>
      </c>
      <c r="G10361">
        <v>100000</v>
      </c>
      <c r="H10361">
        <v>0</v>
      </c>
      <c r="I10361">
        <v>0</v>
      </c>
      <c r="J10361">
        <v>0</v>
      </c>
      <c r="K10361">
        <v>0.69699999999999995</v>
      </c>
      <c r="L10361" t="s">
        <v>23</v>
      </c>
      <c r="M10361" s="3">
        <v>69700</v>
      </c>
      <c r="N10361" s="2" t="str">
        <f>VLOOKUP(Tabla1[[#This Row],[nemo]],'Nemos y clasificaciones'!$A$2:$B$5000,2,FALSE)</f>
        <v>ISHARES U.S. FINANCIALS ETF</v>
      </c>
      <c r="O10361" s="3" t="str">
        <f>VLOOKUP(Tabla1[[#This Row],[nemo]],'Nemos y clasificaciones'!$A$1:$C$3000,3,FALSE)</f>
        <v>ETF</v>
      </c>
      <c r="P10361" s="3"/>
      <c r="Q10361" s="3"/>
    </row>
    <row r="10362" spans="1:17" x14ac:dyDescent="0.25">
      <c r="A10362" t="s">
        <v>5562</v>
      </c>
      <c r="B10362" s="1">
        <v>43732</v>
      </c>
      <c r="C10362" s="1">
        <v>43738</v>
      </c>
      <c r="D10362" t="s">
        <v>21</v>
      </c>
      <c r="E10362" t="s">
        <v>1377</v>
      </c>
      <c r="F10362">
        <v>0</v>
      </c>
      <c r="G10362">
        <v>100000</v>
      </c>
      <c r="H10362">
        <v>0</v>
      </c>
      <c r="I10362">
        <v>0</v>
      </c>
      <c r="J10362">
        <v>0</v>
      </c>
      <c r="K10362">
        <v>0.61</v>
      </c>
      <c r="L10362" t="s">
        <v>23</v>
      </c>
      <c r="M10362" s="3">
        <v>61000</v>
      </c>
      <c r="N10362" s="2" t="str">
        <f>VLOOKUP(Tabla1[[#This Row],[nemo]],'Nemos y clasificaciones'!$A$2:$B$5000,2,FALSE)</f>
        <v>ISHARES U.S. FINANCIALS ETF</v>
      </c>
      <c r="O10362" s="3" t="str">
        <f>VLOOKUP(Tabla1[[#This Row],[nemo]],'Nemos y clasificaciones'!$A$1:$C$3000,3,FALSE)</f>
        <v>ETF</v>
      </c>
      <c r="P10362" s="3"/>
      <c r="Q10362" s="3"/>
    </row>
    <row r="10363" spans="1:17" x14ac:dyDescent="0.25">
      <c r="A10363" t="s">
        <v>3412</v>
      </c>
      <c r="B10363" s="1">
        <v>44097</v>
      </c>
      <c r="C10363" s="1">
        <v>44103</v>
      </c>
      <c r="D10363" t="s">
        <v>21</v>
      </c>
      <c r="E10363" t="s">
        <v>1377</v>
      </c>
      <c r="F10363">
        <v>0</v>
      </c>
      <c r="G10363">
        <v>100000</v>
      </c>
      <c r="H10363">
        <v>0</v>
      </c>
      <c r="I10363">
        <v>0</v>
      </c>
      <c r="J10363">
        <v>0</v>
      </c>
      <c r="K10363">
        <v>0.60299999999999998</v>
      </c>
      <c r="L10363" t="s">
        <v>23</v>
      </c>
      <c r="M10363" s="3">
        <v>60300</v>
      </c>
      <c r="N10363" s="2" t="str">
        <f>VLOOKUP(Tabla1[[#This Row],[nemo]],'Nemos y clasificaciones'!$A$2:$B$5000,2,FALSE)</f>
        <v>ISHARES U.S. FINANCIALS ETF</v>
      </c>
      <c r="O10363" s="3" t="str">
        <f>VLOOKUP(Tabla1[[#This Row],[nemo]],'Nemos y clasificaciones'!$A$1:$C$3000,3,FALSE)</f>
        <v>ETF</v>
      </c>
      <c r="P10363" s="3"/>
      <c r="Q10363" s="3"/>
    </row>
    <row r="10364" spans="1:17" x14ac:dyDescent="0.25">
      <c r="A10364" t="s">
        <v>10055</v>
      </c>
      <c r="B10364" s="1">
        <v>42725</v>
      </c>
      <c r="C10364" s="1">
        <v>42732</v>
      </c>
      <c r="D10364" t="s">
        <v>21</v>
      </c>
      <c r="E10364" t="s">
        <v>1377</v>
      </c>
      <c r="F10364">
        <v>0</v>
      </c>
      <c r="G10364">
        <v>100000</v>
      </c>
      <c r="H10364">
        <v>0</v>
      </c>
      <c r="I10364">
        <v>0</v>
      </c>
      <c r="J10364">
        <v>0</v>
      </c>
      <c r="K10364">
        <v>0.58399999999999996</v>
      </c>
      <c r="L10364" t="s">
        <v>23</v>
      </c>
      <c r="M10364" s="3">
        <v>58400</v>
      </c>
      <c r="N10364" s="2" t="str">
        <f>VLOOKUP(Tabla1[[#This Row],[nemo]],'Nemos y clasificaciones'!$A$2:$B$5000,2,FALSE)</f>
        <v>ISHARES U.S. FINANCIALS ETF</v>
      </c>
      <c r="O10364" s="3" t="str">
        <f>VLOOKUP(Tabla1[[#This Row],[nemo]],'Nemos y clasificaciones'!$A$1:$C$3000,3,FALSE)</f>
        <v>ETF</v>
      </c>
      <c r="P10364" s="3"/>
      <c r="Q10364" s="3"/>
    </row>
    <row r="10365" spans="1:17" x14ac:dyDescent="0.25">
      <c r="A10365" t="s">
        <v>6774</v>
      </c>
      <c r="B10365" s="1">
        <v>43544</v>
      </c>
      <c r="C10365" s="1">
        <v>43550</v>
      </c>
      <c r="D10365" t="s">
        <v>21</v>
      </c>
      <c r="E10365" t="s">
        <v>1377</v>
      </c>
      <c r="F10365">
        <v>0</v>
      </c>
      <c r="G10365">
        <v>100000</v>
      </c>
      <c r="H10365">
        <v>0</v>
      </c>
      <c r="I10365">
        <v>0</v>
      </c>
      <c r="J10365">
        <v>0</v>
      </c>
      <c r="K10365">
        <v>0.57399999999999995</v>
      </c>
      <c r="L10365" t="s">
        <v>23</v>
      </c>
      <c r="M10365" s="3">
        <v>57400</v>
      </c>
      <c r="N10365" s="2" t="str">
        <f>VLOOKUP(Tabla1[[#This Row],[nemo]],'Nemos y clasificaciones'!$A$2:$B$5000,2,FALSE)</f>
        <v>ISHARES U.S. FINANCIALS ETF</v>
      </c>
      <c r="O10365" s="3" t="str">
        <f>VLOOKUP(Tabla1[[#This Row],[nemo]],'Nemos y clasificaciones'!$A$1:$C$3000,3,FALSE)</f>
        <v>ETF</v>
      </c>
      <c r="P10365" s="3"/>
      <c r="Q10365" s="3"/>
    </row>
    <row r="10366" spans="1:17" x14ac:dyDescent="0.25">
      <c r="A10366" t="s">
        <v>8776</v>
      </c>
      <c r="B10366" s="1">
        <v>43088</v>
      </c>
      <c r="C10366" s="1">
        <v>43095</v>
      </c>
      <c r="D10366" t="s">
        <v>21</v>
      </c>
      <c r="E10366" t="s">
        <v>1377</v>
      </c>
      <c r="F10366">
        <v>0</v>
      </c>
      <c r="G10366">
        <v>100000</v>
      </c>
      <c r="H10366">
        <v>0</v>
      </c>
      <c r="I10366">
        <v>0</v>
      </c>
      <c r="J10366">
        <v>0</v>
      </c>
      <c r="K10366">
        <v>0.55700000000000005</v>
      </c>
      <c r="L10366" t="s">
        <v>23</v>
      </c>
      <c r="M10366" s="3">
        <v>55700</v>
      </c>
      <c r="N10366" s="2" t="str">
        <f>VLOOKUP(Tabla1[[#This Row],[nemo]],'Nemos y clasificaciones'!$A$2:$B$5000,2,FALSE)</f>
        <v>ISHARES U.S. FINANCIALS ETF</v>
      </c>
      <c r="O10366" s="3" t="str">
        <f>VLOOKUP(Tabla1[[#This Row],[nemo]],'Nemos y clasificaciones'!$A$1:$C$3000,3,FALSE)</f>
        <v>ETF</v>
      </c>
      <c r="P10366" s="3"/>
      <c r="Q10366" s="3"/>
    </row>
    <row r="10367" spans="1:17" x14ac:dyDescent="0.25">
      <c r="A10367" t="s">
        <v>1592</v>
      </c>
      <c r="B10367" s="1">
        <v>43649</v>
      </c>
      <c r="C10367" s="1">
        <v>43686</v>
      </c>
      <c r="D10367" t="s">
        <v>21</v>
      </c>
      <c r="E10367" t="s">
        <v>563</v>
      </c>
      <c r="F10367">
        <v>0</v>
      </c>
      <c r="G10367">
        <v>100000</v>
      </c>
      <c r="H10367">
        <v>0</v>
      </c>
      <c r="I10367">
        <v>0</v>
      </c>
      <c r="J10367">
        <v>0</v>
      </c>
      <c r="K10367">
        <v>0.39</v>
      </c>
      <c r="L10367" t="s">
        <v>23</v>
      </c>
      <c r="M10367" s="3">
        <v>39000</v>
      </c>
      <c r="N10367" s="2" t="str">
        <f>VLOOKUP(Tabla1[[#This Row],[nemo]],'Nemos y clasificaciones'!$A$2:$B$5000,2,FALSE)</f>
        <v>AMERICAN EXPRESS COMPANY</v>
      </c>
      <c r="O10367" s="3" t="str">
        <f>VLOOKUP(Tabla1[[#This Row],[nemo]],'Nemos y clasificaciones'!$A$1:$C$3000,3,FALSE)</f>
        <v>Servicios financieros</v>
      </c>
      <c r="P10367" s="3"/>
      <c r="Q10367" s="3"/>
    </row>
    <row r="10368" spans="1:17" x14ac:dyDescent="0.25">
      <c r="A10368" t="s">
        <v>1592</v>
      </c>
      <c r="B10368" s="1">
        <v>43559</v>
      </c>
      <c r="C10368" s="1">
        <v>43595</v>
      </c>
      <c r="D10368" t="s">
        <v>21</v>
      </c>
      <c r="E10368" t="s">
        <v>563</v>
      </c>
      <c r="F10368">
        <v>0</v>
      </c>
      <c r="G10368">
        <v>100000</v>
      </c>
      <c r="H10368">
        <v>0</v>
      </c>
      <c r="I10368">
        <v>0</v>
      </c>
      <c r="J10368">
        <v>0</v>
      </c>
      <c r="K10368">
        <v>0.39</v>
      </c>
      <c r="L10368" t="s">
        <v>23</v>
      </c>
      <c r="M10368" s="3">
        <v>39000</v>
      </c>
      <c r="N10368" s="2" t="str">
        <f>VLOOKUP(Tabla1[[#This Row],[nemo]],'Nemos y clasificaciones'!$A$2:$B$5000,2,FALSE)</f>
        <v>AMERICAN EXPRESS COMPANY</v>
      </c>
      <c r="O10368" s="3" t="str">
        <f>VLOOKUP(Tabla1[[#This Row],[nemo]],'Nemos y clasificaciones'!$A$1:$C$3000,3,FALSE)</f>
        <v>Servicios financieros</v>
      </c>
      <c r="P10368" s="3"/>
      <c r="Q10368" s="3"/>
    </row>
    <row r="10369" spans="1:17" x14ac:dyDescent="0.25">
      <c r="A10369" t="s">
        <v>7142</v>
      </c>
      <c r="B10369" s="1">
        <v>43451</v>
      </c>
      <c r="C10369" s="1">
        <v>43455</v>
      </c>
      <c r="D10369" t="s">
        <v>21</v>
      </c>
      <c r="E10369" t="s">
        <v>1377</v>
      </c>
      <c r="F10369">
        <v>0</v>
      </c>
      <c r="G10369">
        <v>100000</v>
      </c>
      <c r="H10369">
        <v>0</v>
      </c>
      <c r="I10369">
        <v>0</v>
      </c>
      <c r="J10369">
        <v>0</v>
      </c>
      <c r="K10369">
        <v>0.55600000000000005</v>
      </c>
      <c r="L10369" t="s">
        <v>23</v>
      </c>
      <c r="M10369" s="3">
        <v>55600</v>
      </c>
      <c r="N10369" s="2" t="str">
        <f>VLOOKUP(Tabla1[[#This Row],[nemo]],'Nemos y clasificaciones'!$A$2:$B$5000,2,FALSE)</f>
        <v>ISHARES U.S. FINANCIALS ETF</v>
      </c>
      <c r="O10369" s="3" t="str">
        <f>VLOOKUP(Tabla1[[#This Row],[nemo]],'Nemos y clasificaciones'!$A$1:$C$3000,3,FALSE)</f>
        <v>ETF</v>
      </c>
      <c r="P10369" s="3"/>
      <c r="Q10369" s="3"/>
    </row>
    <row r="10370" spans="1:17" x14ac:dyDescent="0.25">
      <c r="A10370" t="s">
        <v>1592</v>
      </c>
      <c r="B10370" s="1">
        <v>43468</v>
      </c>
      <c r="C10370" s="1">
        <v>43504</v>
      </c>
      <c r="D10370" t="s">
        <v>21</v>
      </c>
      <c r="E10370" t="s">
        <v>563</v>
      </c>
      <c r="F10370">
        <v>0</v>
      </c>
      <c r="G10370">
        <v>100000</v>
      </c>
      <c r="H10370">
        <v>0</v>
      </c>
      <c r="I10370">
        <v>0</v>
      </c>
      <c r="J10370">
        <v>0</v>
      </c>
      <c r="K10370">
        <v>0.39</v>
      </c>
      <c r="L10370" t="s">
        <v>23</v>
      </c>
      <c r="M10370" s="3">
        <v>39000</v>
      </c>
      <c r="N10370" s="2" t="str">
        <f>VLOOKUP(Tabla1[[#This Row],[nemo]],'Nemos y clasificaciones'!$A$2:$B$5000,2,FALSE)</f>
        <v>AMERICAN EXPRESS COMPANY</v>
      </c>
      <c r="O10370" s="3" t="str">
        <f>VLOOKUP(Tabla1[[#This Row],[nemo]],'Nemos y clasificaciones'!$A$1:$C$3000,3,FALSE)</f>
        <v>Servicios financieros</v>
      </c>
      <c r="P10370" s="3"/>
      <c r="Q10370" s="3"/>
    </row>
    <row r="10371" spans="1:17" x14ac:dyDescent="0.25">
      <c r="A10371" t="s">
        <v>6040</v>
      </c>
      <c r="B10371" s="1">
        <v>43633</v>
      </c>
      <c r="C10371" s="1">
        <v>43637</v>
      </c>
      <c r="D10371" t="s">
        <v>21</v>
      </c>
      <c r="E10371" t="s">
        <v>1377</v>
      </c>
      <c r="F10371">
        <v>0</v>
      </c>
      <c r="G10371">
        <v>100000</v>
      </c>
      <c r="H10371">
        <v>0</v>
      </c>
      <c r="I10371">
        <v>0</v>
      </c>
      <c r="J10371">
        <v>0</v>
      </c>
      <c r="K10371">
        <v>0.54600000000000004</v>
      </c>
      <c r="L10371" t="s">
        <v>23</v>
      </c>
      <c r="M10371" s="3">
        <v>54600</v>
      </c>
      <c r="N10371" s="2" t="str">
        <f>VLOOKUP(Tabla1[[#This Row],[nemo]],'Nemos y clasificaciones'!$A$2:$B$5000,2,FALSE)</f>
        <v>ISHARES U.S. FINANCIALS ETF</v>
      </c>
      <c r="O10371" s="3" t="str">
        <f>VLOOKUP(Tabla1[[#This Row],[nemo]],'Nemos y clasificaciones'!$A$1:$C$3000,3,FALSE)</f>
        <v>ETF</v>
      </c>
      <c r="P10371" s="3"/>
      <c r="Q10371" s="3"/>
    </row>
    <row r="10372" spans="1:17" x14ac:dyDescent="0.25">
      <c r="A10372" t="s">
        <v>1592</v>
      </c>
      <c r="B10372" s="1">
        <v>43377</v>
      </c>
      <c r="C10372" s="1">
        <v>43413</v>
      </c>
      <c r="D10372" t="s">
        <v>21</v>
      </c>
      <c r="E10372" t="s">
        <v>563</v>
      </c>
      <c r="F10372">
        <v>0</v>
      </c>
      <c r="G10372">
        <v>100000</v>
      </c>
      <c r="H10372">
        <v>0</v>
      </c>
      <c r="I10372">
        <v>0</v>
      </c>
      <c r="J10372">
        <v>0</v>
      </c>
      <c r="K10372">
        <v>0.39</v>
      </c>
      <c r="L10372" t="s">
        <v>23</v>
      </c>
      <c r="M10372" s="3">
        <v>39000</v>
      </c>
      <c r="N10372" s="2" t="str">
        <f>VLOOKUP(Tabla1[[#This Row],[nemo]],'Nemos y clasificaciones'!$A$2:$B$5000,2,FALSE)</f>
        <v>AMERICAN EXPRESS COMPANY</v>
      </c>
      <c r="O10372" s="3" t="str">
        <f>VLOOKUP(Tabla1[[#This Row],[nemo]],'Nemos y clasificaciones'!$A$1:$C$3000,3,FALSE)</f>
        <v>Servicios financieros</v>
      </c>
      <c r="P10372" s="3"/>
      <c r="Q10372" s="3"/>
    </row>
    <row r="10373" spans="1:17" x14ac:dyDescent="0.25">
      <c r="A10373" t="s">
        <v>7697</v>
      </c>
      <c r="B10373" s="1">
        <v>43277</v>
      </c>
      <c r="C10373" s="1">
        <v>43284</v>
      </c>
      <c r="D10373" t="s">
        <v>21</v>
      </c>
      <c r="E10373" t="s">
        <v>1377</v>
      </c>
      <c r="F10373">
        <v>0</v>
      </c>
      <c r="G10373">
        <v>100000</v>
      </c>
      <c r="H10373">
        <v>0</v>
      </c>
      <c r="I10373">
        <v>0</v>
      </c>
      <c r="J10373">
        <v>0</v>
      </c>
      <c r="K10373">
        <v>0.53700000000000003</v>
      </c>
      <c r="L10373" t="s">
        <v>23</v>
      </c>
      <c r="M10373" s="3">
        <v>53700</v>
      </c>
      <c r="N10373" s="2" t="str">
        <f>VLOOKUP(Tabla1[[#This Row],[nemo]],'Nemos y clasificaciones'!$A$2:$B$5000,2,FALSE)</f>
        <v>ISHARES U.S. FINANCIALS ETF</v>
      </c>
      <c r="O10373" s="3" t="str">
        <f>VLOOKUP(Tabla1[[#This Row],[nemo]],'Nemos y clasificaciones'!$A$1:$C$3000,3,FALSE)</f>
        <v>ETF</v>
      </c>
      <c r="P10373" s="3"/>
      <c r="Q10373" s="3"/>
    </row>
    <row r="10374" spans="1:17" x14ac:dyDescent="0.25">
      <c r="A10374" t="s">
        <v>5219</v>
      </c>
      <c r="B10374" s="1">
        <v>43815</v>
      </c>
      <c r="C10374" s="1">
        <v>43819</v>
      </c>
      <c r="D10374" t="s">
        <v>21</v>
      </c>
      <c r="E10374" t="s">
        <v>1377</v>
      </c>
      <c r="F10374">
        <v>0</v>
      </c>
      <c r="G10374">
        <v>100000</v>
      </c>
      <c r="H10374">
        <v>0</v>
      </c>
      <c r="I10374">
        <v>0</v>
      </c>
      <c r="J10374">
        <v>0</v>
      </c>
      <c r="K10374">
        <v>0.53600000000000003</v>
      </c>
      <c r="L10374" t="s">
        <v>23</v>
      </c>
      <c r="M10374" s="3">
        <v>53600</v>
      </c>
      <c r="N10374" s="2" t="str">
        <f>VLOOKUP(Tabla1[[#This Row],[nemo]],'Nemos y clasificaciones'!$A$2:$B$5000,2,FALSE)</f>
        <v>ISHARES U.S. FINANCIALS ETF</v>
      </c>
      <c r="O10374" s="3" t="str">
        <f>VLOOKUP(Tabla1[[#This Row],[nemo]],'Nemos y clasificaciones'!$A$1:$C$3000,3,FALSE)</f>
        <v>ETF</v>
      </c>
      <c r="P10374" s="3"/>
      <c r="Q10374" s="3"/>
    </row>
    <row r="10375" spans="1:17" x14ac:dyDescent="0.25">
      <c r="A10375" t="s">
        <v>2354</v>
      </c>
      <c r="B10375" s="1">
        <v>44280</v>
      </c>
      <c r="C10375" s="1">
        <v>44286</v>
      </c>
      <c r="D10375" t="s">
        <v>21</v>
      </c>
      <c r="E10375" t="s">
        <v>1377</v>
      </c>
      <c r="F10375">
        <v>0</v>
      </c>
      <c r="G10375">
        <v>200000</v>
      </c>
      <c r="H10375">
        <v>0</v>
      </c>
      <c r="I10375">
        <v>0</v>
      </c>
      <c r="J10375">
        <v>0</v>
      </c>
      <c r="K10375">
        <v>0.26100000000000001</v>
      </c>
      <c r="L10375" t="s">
        <v>23</v>
      </c>
      <c r="M10375" s="3">
        <v>52200</v>
      </c>
      <c r="N10375" s="2" t="str">
        <f>VLOOKUP(Tabla1[[#This Row],[nemo]],'Nemos y clasificaciones'!$A$2:$B$5000,2,FALSE)</f>
        <v>ISHARES U.S. FINANCIALS ETF</v>
      </c>
      <c r="O10375" s="3" t="str">
        <f>VLOOKUP(Tabla1[[#This Row],[nemo]],'Nemos y clasificaciones'!$A$1:$C$3000,3,FALSE)</f>
        <v>ETF</v>
      </c>
      <c r="P10375" s="3"/>
      <c r="Q10375" s="3"/>
    </row>
    <row r="10376" spans="1:17" x14ac:dyDescent="0.25">
      <c r="A10376" t="s">
        <v>2978</v>
      </c>
      <c r="B10376" s="1">
        <v>44179</v>
      </c>
      <c r="C10376" s="1">
        <v>44183</v>
      </c>
      <c r="D10376" t="s">
        <v>21</v>
      </c>
      <c r="E10376" t="s">
        <v>1377</v>
      </c>
      <c r="F10376">
        <v>0</v>
      </c>
      <c r="G10376">
        <v>200000</v>
      </c>
      <c r="H10376">
        <v>0</v>
      </c>
      <c r="I10376">
        <v>0</v>
      </c>
      <c r="J10376">
        <v>0</v>
      </c>
      <c r="K10376">
        <v>0.25900000000000001</v>
      </c>
      <c r="L10376" t="s">
        <v>23</v>
      </c>
      <c r="M10376" s="3">
        <v>51800</v>
      </c>
      <c r="N10376" s="2" t="str">
        <f>VLOOKUP(Tabla1[[#This Row],[nemo]],'Nemos y clasificaciones'!$A$2:$B$5000,2,FALSE)</f>
        <v>ISHARES U.S. FINANCIALS ETF</v>
      </c>
      <c r="O10376" s="3" t="str">
        <f>VLOOKUP(Tabla1[[#This Row],[nemo]],'Nemos y clasificaciones'!$A$1:$C$3000,3,FALSE)</f>
        <v>ETF</v>
      </c>
      <c r="P10376" s="3"/>
      <c r="Q10376" s="3"/>
    </row>
    <row r="10377" spans="1:17" x14ac:dyDescent="0.25">
      <c r="A10377" t="s">
        <v>7451</v>
      </c>
      <c r="B10377" s="1">
        <v>43369</v>
      </c>
      <c r="C10377" s="1">
        <v>43375</v>
      </c>
      <c r="D10377" t="s">
        <v>21</v>
      </c>
      <c r="E10377" t="s">
        <v>1377</v>
      </c>
      <c r="F10377">
        <v>0</v>
      </c>
      <c r="G10377">
        <v>100000</v>
      </c>
      <c r="H10377">
        <v>0</v>
      </c>
      <c r="I10377">
        <v>0</v>
      </c>
      <c r="J10377">
        <v>0</v>
      </c>
      <c r="K10377">
        <v>0.51500000000000001</v>
      </c>
      <c r="L10377" t="s">
        <v>23</v>
      </c>
      <c r="M10377" s="3">
        <v>51500</v>
      </c>
      <c r="N10377" s="2" t="str">
        <f>VLOOKUP(Tabla1[[#This Row],[nemo]],'Nemos y clasificaciones'!$A$2:$B$5000,2,FALSE)</f>
        <v>ISHARES U.S. FINANCIALS ETF</v>
      </c>
      <c r="O10377" s="3" t="str">
        <f>VLOOKUP(Tabla1[[#This Row],[nemo]],'Nemos y clasificaciones'!$A$1:$C$3000,3,FALSE)</f>
        <v>ETF</v>
      </c>
      <c r="P10377" s="3"/>
      <c r="Q10377" s="3"/>
    </row>
    <row r="10378" spans="1:17" x14ac:dyDescent="0.25">
      <c r="A10378" t="s">
        <v>11006</v>
      </c>
      <c r="B10378" s="1">
        <v>42362</v>
      </c>
      <c r="C10378" s="1">
        <v>42369</v>
      </c>
      <c r="D10378" t="s">
        <v>21</v>
      </c>
      <c r="E10378" t="s">
        <v>1377</v>
      </c>
      <c r="F10378">
        <v>0</v>
      </c>
      <c r="G10378">
        <v>100000</v>
      </c>
      <c r="H10378">
        <v>0</v>
      </c>
      <c r="I10378">
        <v>0</v>
      </c>
      <c r="J10378">
        <v>0</v>
      </c>
      <c r="K10378">
        <v>0.50600000000000001</v>
      </c>
      <c r="L10378" t="s">
        <v>23</v>
      </c>
      <c r="M10378" s="3">
        <v>50600</v>
      </c>
      <c r="N10378" s="2" t="str">
        <f>VLOOKUP(Tabla1[[#This Row],[nemo]],'Nemos y clasificaciones'!$A$2:$B$5000,2,FALSE)</f>
        <v>ISHARES U.S. FINANCIALS ETF</v>
      </c>
      <c r="O10378" s="3" t="str">
        <f>VLOOKUP(Tabla1[[#This Row],[nemo]],'Nemos y clasificaciones'!$A$1:$C$3000,3,FALSE)</f>
        <v>ETF</v>
      </c>
      <c r="P10378" s="3"/>
      <c r="Q10378" s="3"/>
    </row>
    <row r="10379" spans="1:17" x14ac:dyDescent="0.25">
      <c r="A10379" t="s">
        <v>3989</v>
      </c>
      <c r="B10379" s="1">
        <v>43997</v>
      </c>
      <c r="C10379" s="1">
        <v>44001</v>
      </c>
      <c r="D10379" t="s">
        <v>21</v>
      </c>
      <c r="E10379" t="s">
        <v>1377</v>
      </c>
      <c r="F10379">
        <v>0</v>
      </c>
      <c r="G10379">
        <v>100000</v>
      </c>
      <c r="H10379">
        <v>0</v>
      </c>
      <c r="I10379">
        <v>0</v>
      </c>
      <c r="J10379">
        <v>0</v>
      </c>
      <c r="K10379">
        <v>0.47499999999999998</v>
      </c>
      <c r="L10379" t="s">
        <v>23</v>
      </c>
      <c r="M10379" s="3">
        <v>47500</v>
      </c>
      <c r="N10379" s="2" t="str">
        <f>VLOOKUP(Tabla1[[#This Row],[nemo]],'Nemos y clasificaciones'!$A$2:$B$5000,2,FALSE)</f>
        <v>ISHARES U.S. FINANCIALS ETF</v>
      </c>
      <c r="O10379" s="3" t="str">
        <f>VLOOKUP(Tabla1[[#This Row],[nemo]],'Nemos y clasificaciones'!$A$1:$C$3000,3,FALSE)</f>
        <v>ETF</v>
      </c>
      <c r="P10379" s="3"/>
      <c r="Q10379" s="3"/>
    </row>
    <row r="10380" spans="1:17" x14ac:dyDescent="0.25">
      <c r="A10380" t="s">
        <v>1376</v>
      </c>
      <c r="B10380" s="1">
        <v>44357</v>
      </c>
      <c r="C10380" s="1">
        <v>44363</v>
      </c>
      <c r="D10380" t="s">
        <v>21</v>
      </c>
      <c r="E10380" t="s">
        <v>1377</v>
      </c>
      <c r="F10380">
        <v>0</v>
      </c>
      <c r="G10380">
        <v>200000</v>
      </c>
      <c r="H10380">
        <v>0</v>
      </c>
      <c r="I10380">
        <v>0</v>
      </c>
      <c r="J10380">
        <v>0</v>
      </c>
      <c r="K10380">
        <v>0.20799999999999999</v>
      </c>
      <c r="L10380" t="s">
        <v>23</v>
      </c>
      <c r="M10380" s="3">
        <v>41600</v>
      </c>
      <c r="N10380" s="2" t="str">
        <f>VLOOKUP(Tabla1[[#This Row],[nemo]],'Nemos y clasificaciones'!$A$2:$B$5000,2,FALSE)</f>
        <v>ISHARES U.S. FINANCIALS ETF</v>
      </c>
      <c r="O10380" s="3" t="str">
        <f>VLOOKUP(Tabla1[[#This Row],[nemo]],'Nemos y clasificaciones'!$A$1:$C$3000,3,FALSE)</f>
        <v>ETF</v>
      </c>
      <c r="P10380" s="3"/>
      <c r="Q10380" s="3"/>
    </row>
    <row r="10381" spans="1:17" x14ac:dyDescent="0.25">
      <c r="A10381" t="s">
        <v>8487</v>
      </c>
      <c r="B10381" s="1">
        <v>43181</v>
      </c>
      <c r="C10381" s="1">
        <v>43187</v>
      </c>
      <c r="D10381" t="s">
        <v>21</v>
      </c>
      <c r="E10381" t="s">
        <v>1377</v>
      </c>
      <c r="F10381">
        <v>0</v>
      </c>
      <c r="G10381">
        <v>100000</v>
      </c>
      <c r="H10381">
        <v>0</v>
      </c>
      <c r="I10381">
        <v>0</v>
      </c>
      <c r="J10381">
        <v>0</v>
      </c>
      <c r="K10381">
        <v>0.41399999999999998</v>
      </c>
      <c r="L10381" t="s">
        <v>23</v>
      </c>
      <c r="M10381" s="3">
        <v>41400</v>
      </c>
      <c r="N10381" s="2" t="str">
        <f>VLOOKUP(Tabla1[[#This Row],[nemo]],'Nemos y clasificaciones'!$A$2:$B$5000,2,FALSE)</f>
        <v>ISHARES U.S. FINANCIALS ETF</v>
      </c>
      <c r="O10381" s="3" t="str">
        <f>VLOOKUP(Tabla1[[#This Row],[nemo]],'Nemos y clasificaciones'!$A$1:$C$3000,3,FALSE)</f>
        <v>ETF</v>
      </c>
      <c r="P10381" s="3"/>
      <c r="Q10381" s="3"/>
    </row>
    <row r="10382" spans="1:17" x14ac:dyDescent="0.25">
      <c r="A10382" t="s">
        <v>9205</v>
      </c>
      <c r="B10382" s="1">
        <v>42913</v>
      </c>
      <c r="C10382" s="1">
        <v>42916</v>
      </c>
      <c r="D10382" t="s">
        <v>21</v>
      </c>
      <c r="E10382" t="s">
        <v>1377</v>
      </c>
      <c r="F10382">
        <v>0</v>
      </c>
      <c r="G10382">
        <v>100000</v>
      </c>
      <c r="H10382">
        <v>0</v>
      </c>
      <c r="I10382">
        <v>0</v>
      </c>
      <c r="J10382">
        <v>0</v>
      </c>
      <c r="K10382">
        <v>0.41199999999999998</v>
      </c>
      <c r="L10382" t="s">
        <v>23</v>
      </c>
      <c r="M10382" s="3">
        <v>41200</v>
      </c>
      <c r="N10382" s="2" t="str">
        <f>VLOOKUP(Tabla1[[#This Row],[nemo]],'Nemos y clasificaciones'!$A$2:$B$5000,2,FALSE)</f>
        <v>ISHARES U.S. FINANCIALS ETF</v>
      </c>
      <c r="O10382" s="3" t="str">
        <f>VLOOKUP(Tabla1[[#This Row],[nemo]],'Nemos y clasificaciones'!$A$1:$C$3000,3,FALSE)</f>
        <v>ETF</v>
      </c>
      <c r="P10382" s="3"/>
      <c r="Q10382" s="3"/>
    </row>
    <row r="10383" spans="1:17" x14ac:dyDescent="0.25">
      <c r="A10383" t="s">
        <v>9029</v>
      </c>
      <c r="B10383" s="1">
        <v>43004</v>
      </c>
      <c r="C10383" s="1">
        <v>43007</v>
      </c>
      <c r="D10383" t="s">
        <v>21</v>
      </c>
      <c r="E10383" t="s">
        <v>1377</v>
      </c>
      <c r="F10383">
        <v>0</v>
      </c>
      <c r="G10383">
        <v>100000</v>
      </c>
      <c r="H10383">
        <v>0</v>
      </c>
      <c r="I10383">
        <v>0</v>
      </c>
      <c r="J10383">
        <v>0</v>
      </c>
      <c r="K10383">
        <v>0.40699999999999997</v>
      </c>
      <c r="L10383" t="s">
        <v>23</v>
      </c>
      <c r="M10383" s="3">
        <v>40700</v>
      </c>
      <c r="N10383" s="2" t="str">
        <f>VLOOKUP(Tabla1[[#This Row],[nemo]],'Nemos y clasificaciones'!$A$2:$B$5000,2,FALSE)</f>
        <v>ISHARES U.S. FINANCIALS ETF</v>
      </c>
      <c r="O10383" s="3" t="str">
        <f>VLOOKUP(Tabla1[[#This Row],[nemo]],'Nemos y clasificaciones'!$A$1:$C$3000,3,FALSE)</f>
        <v>ETF</v>
      </c>
      <c r="P10383" s="3"/>
      <c r="Q10383" s="3"/>
    </row>
    <row r="10384" spans="1:17" x14ac:dyDescent="0.25">
      <c r="A10384" t="s">
        <v>10849</v>
      </c>
      <c r="B10384" s="1">
        <v>42452</v>
      </c>
      <c r="C10384" s="1">
        <v>42459</v>
      </c>
      <c r="D10384" t="s">
        <v>21</v>
      </c>
      <c r="E10384" t="s">
        <v>1377</v>
      </c>
      <c r="F10384">
        <v>0</v>
      </c>
      <c r="G10384">
        <v>100000</v>
      </c>
      <c r="H10384">
        <v>0</v>
      </c>
      <c r="I10384">
        <v>0</v>
      </c>
      <c r="J10384">
        <v>0</v>
      </c>
      <c r="K10384">
        <v>0.40100000000000002</v>
      </c>
      <c r="L10384" t="s">
        <v>23</v>
      </c>
      <c r="M10384" s="3">
        <v>40100</v>
      </c>
      <c r="N10384" s="2" t="str">
        <f>VLOOKUP(Tabla1[[#This Row],[nemo]],'Nemos y clasificaciones'!$A$2:$B$5000,2,FALSE)</f>
        <v>ISHARES U.S. FINANCIALS ETF</v>
      </c>
      <c r="O10384" s="3" t="str">
        <f>VLOOKUP(Tabla1[[#This Row],[nemo]],'Nemos y clasificaciones'!$A$1:$C$3000,3,FALSE)</f>
        <v>ETF</v>
      </c>
      <c r="P10384" s="3"/>
      <c r="Q10384" s="3"/>
    </row>
    <row r="10385" spans="1:17" x14ac:dyDescent="0.25">
      <c r="A10385" t="s">
        <v>10018</v>
      </c>
      <c r="B10385" s="1">
        <v>42725</v>
      </c>
      <c r="C10385" s="1">
        <v>42732</v>
      </c>
      <c r="D10385" t="s">
        <v>21</v>
      </c>
      <c r="E10385" t="s">
        <v>1275</v>
      </c>
      <c r="F10385">
        <v>0</v>
      </c>
      <c r="G10385">
        <v>100000</v>
      </c>
      <c r="H10385">
        <v>0</v>
      </c>
      <c r="I10385">
        <v>0</v>
      </c>
      <c r="J10385">
        <v>0</v>
      </c>
      <c r="K10385">
        <v>0.39</v>
      </c>
      <c r="L10385" t="s">
        <v>23</v>
      </c>
      <c r="M10385" s="3">
        <v>39000</v>
      </c>
      <c r="N10385" s="2" t="str">
        <f>VLOOKUP(Tabla1[[#This Row],[nemo]],'Nemos y clasificaciones'!$A$2:$B$5000,2,FALSE)</f>
        <v>iShares MSCI ACWI ex U.S. ETF (ACWX)</v>
      </c>
      <c r="O10385" s="3" t="str">
        <f>VLOOKUP(Tabla1[[#This Row],[nemo]],'Nemos y clasificaciones'!$A$1:$C$3000,3,FALSE)</f>
        <v>ETF</v>
      </c>
      <c r="P10385" s="3"/>
      <c r="Q10385" s="3"/>
    </row>
    <row r="10386" spans="1:17" x14ac:dyDescent="0.25">
      <c r="A10386" t="s">
        <v>9827</v>
      </c>
      <c r="B10386" s="1">
        <v>42818</v>
      </c>
      <c r="C10386" s="1">
        <v>42824</v>
      </c>
      <c r="D10386" t="s">
        <v>21</v>
      </c>
      <c r="E10386" t="s">
        <v>1377</v>
      </c>
      <c r="F10386">
        <v>0</v>
      </c>
      <c r="G10386">
        <v>100000</v>
      </c>
      <c r="H10386">
        <v>0</v>
      </c>
      <c r="I10386">
        <v>0</v>
      </c>
      <c r="J10386">
        <v>0</v>
      </c>
      <c r="K10386">
        <v>0.372</v>
      </c>
      <c r="L10386" t="s">
        <v>23</v>
      </c>
      <c r="M10386" s="3">
        <v>37200</v>
      </c>
      <c r="N10386" s="2" t="str">
        <f>VLOOKUP(Tabla1[[#This Row],[nemo]],'Nemos y clasificaciones'!$A$2:$B$5000,2,FALSE)</f>
        <v>ISHARES U.S. FINANCIALS ETF</v>
      </c>
      <c r="O10386" s="3" t="str">
        <f>VLOOKUP(Tabla1[[#This Row],[nemo]],'Nemos y clasificaciones'!$A$1:$C$3000,3,FALSE)</f>
        <v>ETF</v>
      </c>
      <c r="P10386" s="3"/>
      <c r="Q10386" s="3"/>
    </row>
    <row r="10387" spans="1:17" x14ac:dyDescent="0.25">
      <c r="A10387" t="s">
        <v>10220</v>
      </c>
      <c r="B10387" s="1">
        <v>42639</v>
      </c>
      <c r="C10387" s="1">
        <v>42643</v>
      </c>
      <c r="D10387" t="s">
        <v>21</v>
      </c>
      <c r="E10387" t="s">
        <v>1377</v>
      </c>
      <c r="F10387">
        <v>0</v>
      </c>
      <c r="G10387">
        <v>100000</v>
      </c>
      <c r="H10387">
        <v>0</v>
      </c>
      <c r="I10387">
        <v>0</v>
      </c>
      <c r="J10387">
        <v>0</v>
      </c>
      <c r="K10387">
        <v>0.36</v>
      </c>
      <c r="L10387" t="s">
        <v>23</v>
      </c>
      <c r="M10387" s="3">
        <v>36000</v>
      </c>
      <c r="N10387" s="2" t="str">
        <f>VLOOKUP(Tabla1[[#This Row],[nemo]],'Nemos y clasificaciones'!$A$2:$B$5000,2,FALSE)</f>
        <v>ISHARES U.S. FINANCIALS ETF</v>
      </c>
      <c r="O10387" s="3" t="str">
        <f>VLOOKUP(Tabla1[[#This Row],[nemo]],'Nemos y clasificaciones'!$A$1:$C$3000,3,FALSE)</f>
        <v>ETF</v>
      </c>
      <c r="P10387" s="3"/>
      <c r="Q10387" s="3"/>
    </row>
    <row r="10388" spans="1:17" x14ac:dyDescent="0.25">
      <c r="A10388" t="s">
        <v>10424</v>
      </c>
      <c r="B10388" s="1">
        <v>42542</v>
      </c>
      <c r="C10388" s="1">
        <v>42549</v>
      </c>
      <c r="D10388" t="s">
        <v>21</v>
      </c>
      <c r="E10388" t="s">
        <v>1377</v>
      </c>
      <c r="F10388">
        <v>0</v>
      </c>
      <c r="G10388">
        <v>100000</v>
      </c>
      <c r="H10388">
        <v>0</v>
      </c>
      <c r="I10388">
        <v>0</v>
      </c>
      <c r="J10388">
        <v>0</v>
      </c>
      <c r="K10388">
        <v>0.35299999999999998</v>
      </c>
      <c r="L10388" t="s">
        <v>23</v>
      </c>
      <c r="M10388" s="3">
        <v>35300</v>
      </c>
      <c r="N10388" s="2" t="str">
        <f>VLOOKUP(Tabla1[[#This Row],[nemo]],'Nemos y clasificaciones'!$A$2:$B$5000,2,FALSE)</f>
        <v>ISHARES U.S. FINANCIALS ETF</v>
      </c>
      <c r="O10388" s="3" t="str">
        <f>VLOOKUP(Tabla1[[#This Row],[nemo]],'Nemos y clasificaciones'!$A$1:$C$3000,3,FALSE)</f>
        <v>ETF</v>
      </c>
      <c r="P10388" s="3"/>
      <c r="Q10388" s="3"/>
    </row>
    <row r="10389" spans="1:17" x14ac:dyDescent="0.25">
      <c r="A10389" t="s">
        <v>11240</v>
      </c>
      <c r="B10389" s="1">
        <v>42272</v>
      </c>
      <c r="C10389" s="1">
        <v>42278</v>
      </c>
      <c r="D10389" t="s">
        <v>21</v>
      </c>
      <c r="E10389" t="s">
        <v>1377</v>
      </c>
      <c r="F10389">
        <v>0</v>
      </c>
      <c r="G10389">
        <v>100000</v>
      </c>
      <c r="H10389">
        <v>0</v>
      </c>
      <c r="I10389">
        <v>0</v>
      </c>
      <c r="J10389">
        <v>0</v>
      </c>
      <c r="K10389">
        <v>0.34799999999999998</v>
      </c>
      <c r="L10389" t="s">
        <v>23</v>
      </c>
      <c r="M10389" s="3">
        <v>34800</v>
      </c>
      <c r="N10389" s="2" t="str">
        <f>VLOOKUP(Tabla1[[#This Row],[nemo]],'Nemos y clasificaciones'!$A$2:$B$5000,2,FALSE)</f>
        <v>ISHARES U.S. FINANCIALS ETF</v>
      </c>
      <c r="O10389" s="3" t="str">
        <f>VLOOKUP(Tabla1[[#This Row],[nemo]],'Nemos y clasificaciones'!$A$1:$C$3000,3,FALSE)</f>
        <v>ETF</v>
      </c>
      <c r="P10389" s="3"/>
      <c r="Q10389" s="3"/>
    </row>
    <row r="10390" spans="1:17" x14ac:dyDescent="0.25">
      <c r="A10390" t="s">
        <v>12064</v>
      </c>
      <c r="B10390" s="1">
        <v>41997</v>
      </c>
      <c r="C10390" s="1">
        <v>42006</v>
      </c>
      <c r="D10390" t="s">
        <v>21</v>
      </c>
      <c r="E10390" t="s">
        <v>1377</v>
      </c>
      <c r="F10390">
        <v>0</v>
      </c>
      <c r="G10390">
        <v>100000</v>
      </c>
      <c r="H10390">
        <v>0</v>
      </c>
      <c r="I10390">
        <v>0</v>
      </c>
      <c r="J10390">
        <v>0</v>
      </c>
      <c r="K10390">
        <v>0.34599999999999997</v>
      </c>
      <c r="L10390" t="s">
        <v>23</v>
      </c>
      <c r="M10390" s="3">
        <v>34600</v>
      </c>
      <c r="N10390" s="2" t="str">
        <f>VLOOKUP(Tabla1[[#This Row],[nemo]],'Nemos y clasificaciones'!$A$2:$B$5000,2,FALSE)</f>
        <v>ISHARES U.S. FINANCIALS ETF</v>
      </c>
      <c r="O10390" s="3" t="str">
        <f>VLOOKUP(Tabla1[[#This Row],[nemo]],'Nemos y clasificaciones'!$A$1:$C$3000,3,FALSE)</f>
        <v>ETF</v>
      </c>
      <c r="P10390" s="3"/>
      <c r="Q10390" s="3"/>
    </row>
    <row r="10391" spans="1:17" x14ac:dyDescent="0.25">
      <c r="A10391" t="s">
        <v>11874</v>
      </c>
      <c r="B10391" s="1">
        <v>42088</v>
      </c>
      <c r="C10391" s="1">
        <v>42094</v>
      </c>
      <c r="D10391" t="s">
        <v>21</v>
      </c>
      <c r="E10391" t="s">
        <v>1377</v>
      </c>
      <c r="F10391">
        <v>0</v>
      </c>
      <c r="G10391">
        <v>100000</v>
      </c>
      <c r="H10391">
        <v>0</v>
      </c>
      <c r="I10391">
        <v>0</v>
      </c>
      <c r="J10391">
        <v>0</v>
      </c>
      <c r="K10391">
        <v>0.33900000000000002</v>
      </c>
      <c r="L10391" t="s">
        <v>23</v>
      </c>
      <c r="M10391" s="3">
        <v>33900</v>
      </c>
      <c r="N10391" s="2" t="str">
        <f>VLOOKUP(Tabla1[[#This Row],[nemo]],'Nemos y clasificaciones'!$A$2:$B$5000,2,FALSE)</f>
        <v>ISHARES U.S. FINANCIALS ETF</v>
      </c>
      <c r="O10391" s="3" t="str">
        <f>VLOOKUP(Tabla1[[#This Row],[nemo]],'Nemos y clasificaciones'!$A$1:$C$3000,3,FALSE)</f>
        <v>ETF</v>
      </c>
      <c r="P10391" s="3"/>
      <c r="Q10391" s="3"/>
    </row>
    <row r="10392" spans="1:17" x14ac:dyDescent="0.25">
      <c r="A10392" t="s">
        <v>11454</v>
      </c>
      <c r="B10392" s="1">
        <v>42179</v>
      </c>
      <c r="C10392" s="1">
        <v>42185</v>
      </c>
      <c r="D10392" t="s">
        <v>21</v>
      </c>
      <c r="E10392" t="s">
        <v>1377</v>
      </c>
      <c r="F10392">
        <v>0</v>
      </c>
      <c r="G10392">
        <v>100000</v>
      </c>
      <c r="H10392">
        <v>0</v>
      </c>
      <c r="I10392">
        <v>0</v>
      </c>
      <c r="J10392">
        <v>0</v>
      </c>
      <c r="K10392">
        <v>0.27200000000000002</v>
      </c>
      <c r="L10392" t="s">
        <v>23</v>
      </c>
      <c r="M10392" s="3">
        <v>27200</v>
      </c>
      <c r="N10392" s="2" t="str">
        <f>VLOOKUP(Tabla1[[#This Row],[nemo]],'Nemos y clasificaciones'!$A$2:$B$5000,2,FALSE)</f>
        <v>ISHARES U.S. FINANCIALS ETF</v>
      </c>
      <c r="O10392" s="3" t="str">
        <f>VLOOKUP(Tabla1[[#This Row],[nemo]],'Nemos y clasificaciones'!$A$1:$C$3000,3,FALSE)</f>
        <v>ETF</v>
      </c>
      <c r="P10392" s="3"/>
      <c r="Q10392" s="3"/>
    </row>
    <row r="10393" spans="1:17" x14ac:dyDescent="0.25">
      <c r="A10393" t="s">
        <v>3006</v>
      </c>
      <c r="B10393" s="1">
        <v>44179</v>
      </c>
      <c r="C10393" s="1">
        <v>44183</v>
      </c>
      <c r="D10393" t="s">
        <v>21</v>
      </c>
      <c r="E10393" t="s">
        <v>1437</v>
      </c>
      <c r="F10393">
        <v>0</v>
      </c>
      <c r="G10393">
        <v>1000000</v>
      </c>
      <c r="H10393">
        <v>0</v>
      </c>
      <c r="I10393">
        <v>0</v>
      </c>
      <c r="J10393">
        <v>0</v>
      </c>
      <c r="K10393">
        <v>0.75900000000000001</v>
      </c>
      <c r="L10393" t="s">
        <v>23</v>
      </c>
      <c r="M10393" s="2">
        <v>759000</v>
      </c>
      <c r="N10393" s="2" t="str">
        <f>VLOOKUP(Tabla1[[#This Row],[nemo]],'Nemos y clasificaciones'!$A$2:$B$5000,2,FALSE)</f>
        <v>ISHARES U.S. FINANCIAL SERVICES ETF</v>
      </c>
      <c r="O10393" s="2" t="str">
        <f>VLOOKUP(Tabla1[[#This Row],[nemo]],'Nemos y clasificaciones'!$A$1:$C$3000,3,FALSE)</f>
        <v>ETF</v>
      </c>
      <c r="P10393" s="2"/>
      <c r="Q10393" s="2"/>
    </row>
    <row r="10394" spans="1:17" x14ac:dyDescent="0.25">
      <c r="A10394" t="s">
        <v>5259</v>
      </c>
      <c r="B10394" s="1">
        <v>43815</v>
      </c>
      <c r="C10394" s="1">
        <v>43819</v>
      </c>
      <c r="D10394" t="s">
        <v>21</v>
      </c>
      <c r="E10394" t="s">
        <v>1437</v>
      </c>
      <c r="F10394">
        <v>0</v>
      </c>
      <c r="G10394">
        <v>1000000</v>
      </c>
      <c r="H10394">
        <v>0</v>
      </c>
      <c r="I10394">
        <v>0</v>
      </c>
      <c r="J10394">
        <v>0</v>
      </c>
      <c r="K10394">
        <v>0.66</v>
      </c>
      <c r="L10394" t="s">
        <v>23</v>
      </c>
      <c r="M10394" s="2">
        <v>660000</v>
      </c>
      <c r="N10394" s="2" t="str">
        <f>VLOOKUP(Tabla1[[#This Row],[nemo]],'Nemos y clasificaciones'!$A$2:$B$5000,2,FALSE)</f>
        <v>ISHARES U.S. FINANCIAL SERVICES ETF</v>
      </c>
      <c r="O10394" s="2" t="str">
        <f>VLOOKUP(Tabla1[[#This Row],[nemo]],'Nemos y clasificaciones'!$A$1:$C$3000,3,FALSE)</f>
        <v>ETF</v>
      </c>
      <c r="P10394" s="2"/>
      <c r="Q10394" s="2"/>
    </row>
    <row r="10395" spans="1:17" x14ac:dyDescent="0.25">
      <c r="A10395" t="s">
        <v>7176</v>
      </c>
      <c r="B10395" s="1">
        <v>43451</v>
      </c>
      <c r="C10395" s="1">
        <v>43455</v>
      </c>
      <c r="D10395" t="s">
        <v>21</v>
      </c>
      <c r="E10395" t="s">
        <v>1437</v>
      </c>
      <c r="F10395">
        <v>0</v>
      </c>
      <c r="G10395">
        <v>1000000</v>
      </c>
      <c r="H10395">
        <v>0</v>
      </c>
      <c r="I10395">
        <v>0</v>
      </c>
      <c r="J10395">
        <v>0</v>
      </c>
      <c r="K10395">
        <v>0.63100000000000001</v>
      </c>
      <c r="L10395" t="s">
        <v>23</v>
      </c>
      <c r="M10395" s="2">
        <v>631000</v>
      </c>
      <c r="N10395" s="2" t="str">
        <f>VLOOKUP(Tabla1[[#This Row],[nemo]],'Nemos y clasificaciones'!$A$2:$B$5000,2,FALSE)</f>
        <v>ISHARES U.S. FINANCIAL SERVICES ETF</v>
      </c>
      <c r="O10395" s="2" t="str">
        <f>VLOOKUP(Tabla1[[#This Row],[nemo]],'Nemos y clasificaciones'!$A$1:$C$3000,3,FALSE)</f>
        <v>ETF</v>
      </c>
      <c r="P10395" s="2"/>
      <c r="Q10395" s="2"/>
    </row>
    <row r="10396" spans="1:17" x14ac:dyDescent="0.25">
      <c r="A10396" t="s">
        <v>3450</v>
      </c>
      <c r="B10396" s="1">
        <v>44097</v>
      </c>
      <c r="C10396" s="1">
        <v>44103</v>
      </c>
      <c r="D10396" t="s">
        <v>21</v>
      </c>
      <c r="E10396" t="s">
        <v>1437</v>
      </c>
      <c r="F10396">
        <v>0</v>
      </c>
      <c r="G10396">
        <v>1000000</v>
      </c>
      <c r="H10396">
        <v>0</v>
      </c>
      <c r="I10396">
        <v>0</v>
      </c>
      <c r="J10396">
        <v>0</v>
      </c>
      <c r="K10396">
        <v>0.61699999999999999</v>
      </c>
      <c r="L10396" t="s">
        <v>23</v>
      </c>
      <c r="M10396" s="2">
        <v>617000</v>
      </c>
      <c r="N10396" s="2" t="str">
        <f>VLOOKUP(Tabla1[[#This Row],[nemo]],'Nemos y clasificaciones'!$A$2:$B$5000,2,FALSE)</f>
        <v>ISHARES U.S. FINANCIAL SERVICES ETF</v>
      </c>
      <c r="O10396" s="2" t="str">
        <f>VLOOKUP(Tabla1[[#This Row],[nemo]],'Nemos y clasificaciones'!$A$1:$C$3000,3,FALSE)</f>
        <v>ETF</v>
      </c>
      <c r="P10396" s="2"/>
      <c r="Q10396" s="2"/>
    </row>
    <row r="10397" spans="1:17" x14ac:dyDescent="0.25">
      <c r="A10397" t="s">
        <v>5601</v>
      </c>
      <c r="B10397" s="1">
        <v>43732</v>
      </c>
      <c r="C10397" s="1">
        <v>43738</v>
      </c>
      <c r="D10397" t="s">
        <v>21</v>
      </c>
      <c r="E10397" t="s">
        <v>1437</v>
      </c>
      <c r="F10397">
        <v>0</v>
      </c>
      <c r="G10397">
        <v>1000000</v>
      </c>
      <c r="H10397">
        <v>0</v>
      </c>
      <c r="I10397">
        <v>0</v>
      </c>
      <c r="J10397">
        <v>0</v>
      </c>
      <c r="K10397">
        <v>0.61</v>
      </c>
      <c r="L10397" t="s">
        <v>23</v>
      </c>
      <c r="M10397" s="2">
        <v>610000</v>
      </c>
      <c r="N10397" s="2" t="str">
        <f>VLOOKUP(Tabla1[[#This Row],[nemo]],'Nemos y clasificaciones'!$A$2:$B$5000,2,FALSE)</f>
        <v>ISHARES U.S. FINANCIAL SERVICES ETF</v>
      </c>
      <c r="O10397" s="2" t="str">
        <f>VLOOKUP(Tabla1[[#This Row],[nemo]],'Nemos y clasificaciones'!$A$1:$C$3000,3,FALSE)</f>
        <v>ETF</v>
      </c>
      <c r="P10397" s="2"/>
      <c r="Q10397" s="2"/>
    </row>
    <row r="10398" spans="1:17" x14ac:dyDescent="0.25">
      <c r="A10398" t="s">
        <v>6074</v>
      </c>
      <c r="B10398" s="1">
        <v>43633</v>
      </c>
      <c r="C10398" s="1">
        <v>43637</v>
      </c>
      <c r="D10398" t="s">
        <v>21</v>
      </c>
      <c r="E10398" t="s">
        <v>1437</v>
      </c>
      <c r="F10398">
        <v>0</v>
      </c>
      <c r="G10398">
        <v>1000000</v>
      </c>
      <c r="H10398">
        <v>0</v>
      </c>
      <c r="I10398">
        <v>0</v>
      </c>
      <c r="J10398">
        <v>0</v>
      </c>
      <c r="K10398">
        <v>0.57699999999999996</v>
      </c>
      <c r="L10398" t="s">
        <v>23</v>
      </c>
      <c r="M10398" s="2">
        <v>577000</v>
      </c>
      <c r="N10398" s="2" t="str">
        <f>VLOOKUP(Tabla1[[#This Row],[nemo]],'Nemos y clasificaciones'!$A$2:$B$5000,2,FALSE)</f>
        <v>ISHARES U.S. FINANCIAL SERVICES ETF</v>
      </c>
      <c r="O10398" s="2" t="str">
        <f>VLOOKUP(Tabla1[[#This Row],[nemo]],'Nemos y clasificaciones'!$A$1:$C$3000,3,FALSE)</f>
        <v>ETF</v>
      </c>
      <c r="P10398" s="2"/>
      <c r="Q10398" s="2"/>
    </row>
    <row r="10399" spans="1:17" x14ac:dyDescent="0.25">
      <c r="A10399" t="s">
        <v>6809</v>
      </c>
      <c r="B10399" s="1">
        <v>43544</v>
      </c>
      <c r="C10399" s="1">
        <v>43550</v>
      </c>
      <c r="D10399" t="s">
        <v>21</v>
      </c>
      <c r="E10399" t="s">
        <v>1437</v>
      </c>
      <c r="F10399">
        <v>0</v>
      </c>
      <c r="G10399">
        <v>1000000</v>
      </c>
      <c r="H10399">
        <v>0</v>
      </c>
      <c r="I10399">
        <v>0</v>
      </c>
      <c r="J10399">
        <v>0</v>
      </c>
      <c r="K10399">
        <v>0.56499999999999995</v>
      </c>
      <c r="L10399" t="s">
        <v>23</v>
      </c>
      <c r="M10399" s="2">
        <v>565000</v>
      </c>
      <c r="N10399" s="2" t="str">
        <f>VLOOKUP(Tabla1[[#This Row],[nemo]],'Nemos y clasificaciones'!$A$2:$B$5000,2,FALSE)</f>
        <v>ISHARES U.S. FINANCIAL SERVICES ETF</v>
      </c>
      <c r="O10399" s="2" t="str">
        <f>VLOOKUP(Tabla1[[#This Row],[nemo]],'Nemos y clasificaciones'!$A$1:$C$3000,3,FALSE)</f>
        <v>ETF</v>
      </c>
      <c r="P10399" s="2"/>
      <c r="Q10399" s="2"/>
    </row>
    <row r="10400" spans="1:17" x14ac:dyDescent="0.25">
      <c r="A10400" t="s">
        <v>2375</v>
      </c>
      <c r="B10400" s="1">
        <v>44280</v>
      </c>
      <c r="C10400" s="1">
        <v>44286</v>
      </c>
      <c r="D10400" t="s">
        <v>21</v>
      </c>
      <c r="E10400" t="s">
        <v>1437</v>
      </c>
      <c r="F10400">
        <v>0</v>
      </c>
      <c r="G10400">
        <v>1000000</v>
      </c>
      <c r="H10400">
        <v>0</v>
      </c>
      <c r="I10400">
        <v>0</v>
      </c>
      <c r="J10400">
        <v>0</v>
      </c>
      <c r="K10400">
        <v>0.54600000000000004</v>
      </c>
      <c r="L10400" t="s">
        <v>23</v>
      </c>
      <c r="M10400" s="2">
        <v>546000</v>
      </c>
      <c r="N10400" s="2" t="str">
        <f>VLOOKUP(Tabla1[[#This Row],[nemo]],'Nemos y clasificaciones'!$A$2:$B$5000,2,FALSE)</f>
        <v>ISHARES U.S. FINANCIAL SERVICES ETF</v>
      </c>
      <c r="O10400" s="2" t="str">
        <f>VLOOKUP(Tabla1[[#This Row],[nemo]],'Nemos y clasificaciones'!$A$1:$C$3000,3,FALSE)</f>
        <v>ETF</v>
      </c>
      <c r="P10400" s="2"/>
      <c r="Q10400" s="2"/>
    </row>
    <row r="10401" spans="1:17" x14ac:dyDescent="0.25">
      <c r="A10401" t="s">
        <v>7464</v>
      </c>
      <c r="B10401" s="1">
        <v>43369</v>
      </c>
      <c r="C10401" s="1">
        <v>43375</v>
      </c>
      <c r="D10401" t="s">
        <v>21</v>
      </c>
      <c r="E10401" t="s">
        <v>1437</v>
      </c>
      <c r="F10401">
        <v>0</v>
      </c>
      <c r="G10401">
        <v>1000000</v>
      </c>
      <c r="H10401">
        <v>0</v>
      </c>
      <c r="I10401">
        <v>0</v>
      </c>
      <c r="J10401">
        <v>0</v>
      </c>
      <c r="K10401">
        <v>0.504</v>
      </c>
      <c r="L10401" t="s">
        <v>23</v>
      </c>
      <c r="M10401" s="2">
        <v>504000</v>
      </c>
      <c r="N10401" s="2" t="str">
        <f>VLOOKUP(Tabla1[[#This Row],[nemo]],'Nemos y clasificaciones'!$A$2:$B$5000,2,FALSE)</f>
        <v>ISHARES U.S. FINANCIAL SERVICES ETF</v>
      </c>
      <c r="O10401" s="2" t="str">
        <f>VLOOKUP(Tabla1[[#This Row],[nemo]],'Nemos y clasificaciones'!$A$1:$C$3000,3,FALSE)</f>
        <v>ETF</v>
      </c>
      <c r="P10401" s="2"/>
      <c r="Q10401" s="2"/>
    </row>
    <row r="10402" spans="1:17" x14ac:dyDescent="0.25">
      <c r="A10402" t="s">
        <v>7713</v>
      </c>
      <c r="B10402" s="1">
        <v>43277</v>
      </c>
      <c r="C10402" s="1">
        <v>43284</v>
      </c>
      <c r="D10402" t="s">
        <v>21</v>
      </c>
      <c r="E10402" t="s">
        <v>1437</v>
      </c>
      <c r="F10402">
        <v>0</v>
      </c>
      <c r="G10402">
        <v>1000000</v>
      </c>
      <c r="H10402">
        <v>0</v>
      </c>
      <c r="I10402">
        <v>0</v>
      </c>
      <c r="J10402">
        <v>0</v>
      </c>
      <c r="K10402">
        <v>0.497</v>
      </c>
      <c r="L10402" t="s">
        <v>23</v>
      </c>
      <c r="M10402" s="2">
        <v>497000</v>
      </c>
      <c r="N10402" s="2" t="str">
        <f>VLOOKUP(Tabla1[[#This Row],[nemo]],'Nemos y clasificaciones'!$A$2:$B$5000,2,FALSE)</f>
        <v>ISHARES U.S. FINANCIAL SERVICES ETF</v>
      </c>
      <c r="O10402" s="2" t="str">
        <f>VLOOKUP(Tabla1[[#This Row],[nemo]],'Nemos y clasificaciones'!$A$1:$C$3000,3,FALSE)</f>
        <v>ETF</v>
      </c>
      <c r="P10402" s="2"/>
      <c r="Q10402" s="2"/>
    </row>
    <row r="10403" spans="1:17" x14ac:dyDescent="0.25">
      <c r="A10403" t="s">
        <v>8499</v>
      </c>
      <c r="B10403" s="1">
        <v>43181</v>
      </c>
      <c r="C10403" s="1">
        <v>43187</v>
      </c>
      <c r="D10403" t="s">
        <v>21</v>
      </c>
      <c r="E10403" t="s">
        <v>1437</v>
      </c>
      <c r="F10403">
        <v>0</v>
      </c>
      <c r="G10403">
        <v>1000000</v>
      </c>
      <c r="H10403">
        <v>0</v>
      </c>
      <c r="I10403">
        <v>0</v>
      </c>
      <c r="J10403">
        <v>0</v>
      </c>
      <c r="K10403">
        <v>0.39500000000000002</v>
      </c>
      <c r="L10403" t="s">
        <v>23</v>
      </c>
      <c r="M10403" s="2">
        <v>395000</v>
      </c>
      <c r="N10403" s="2" t="str">
        <f>VLOOKUP(Tabla1[[#This Row],[nemo]],'Nemos y clasificaciones'!$A$2:$B$5000,2,FALSE)</f>
        <v>ISHARES U.S. FINANCIAL SERVICES ETF</v>
      </c>
      <c r="O10403" s="2" t="str">
        <f>VLOOKUP(Tabla1[[#This Row],[nemo]],'Nemos y clasificaciones'!$A$1:$C$3000,3,FALSE)</f>
        <v>ETF</v>
      </c>
      <c r="P10403" s="2"/>
      <c r="Q10403" s="2"/>
    </row>
    <row r="10404" spans="1:17" x14ac:dyDescent="0.25">
      <c r="A10404" t="s">
        <v>1436</v>
      </c>
      <c r="B10404" s="1">
        <v>44357</v>
      </c>
      <c r="C10404" s="1">
        <v>44363</v>
      </c>
      <c r="D10404" t="s">
        <v>21</v>
      </c>
      <c r="E10404" t="s">
        <v>1437</v>
      </c>
      <c r="F10404">
        <v>0</v>
      </c>
      <c r="G10404">
        <v>1000000</v>
      </c>
      <c r="H10404">
        <v>0</v>
      </c>
      <c r="I10404">
        <v>0</v>
      </c>
      <c r="J10404">
        <v>0</v>
      </c>
      <c r="K10404">
        <v>0.38600000000000001</v>
      </c>
      <c r="L10404" t="s">
        <v>23</v>
      </c>
      <c r="M10404" s="2">
        <v>386000</v>
      </c>
      <c r="N10404" s="2" t="str">
        <f>VLOOKUP(Tabla1[[#This Row],[nemo]],'Nemos y clasificaciones'!$A$2:$B$5000,2,FALSE)</f>
        <v>ISHARES U.S. FINANCIAL SERVICES ETF</v>
      </c>
      <c r="O10404" s="2" t="str">
        <f>VLOOKUP(Tabla1[[#This Row],[nemo]],'Nemos y clasificaciones'!$A$1:$C$3000,3,FALSE)</f>
        <v>ETF</v>
      </c>
      <c r="P10404" s="2"/>
      <c r="Q10404" s="2"/>
    </row>
    <row r="10405" spans="1:17" x14ac:dyDescent="0.25">
      <c r="A10405" t="s">
        <v>4022</v>
      </c>
      <c r="B10405" s="1">
        <v>43997</v>
      </c>
      <c r="C10405" s="1">
        <v>44001</v>
      </c>
      <c r="D10405" t="s">
        <v>21</v>
      </c>
      <c r="E10405" t="s">
        <v>1437</v>
      </c>
      <c r="F10405">
        <v>0</v>
      </c>
      <c r="G10405">
        <v>1000000</v>
      </c>
      <c r="H10405">
        <v>0</v>
      </c>
      <c r="I10405">
        <v>0</v>
      </c>
      <c r="J10405">
        <v>0</v>
      </c>
      <c r="K10405">
        <v>0.36799999999999999</v>
      </c>
      <c r="L10405" t="s">
        <v>23</v>
      </c>
      <c r="M10405" s="2">
        <v>368000</v>
      </c>
      <c r="N10405" s="2" t="str">
        <f>VLOOKUP(Tabla1[[#This Row],[nemo]],'Nemos y clasificaciones'!$A$2:$B$5000,2,FALSE)</f>
        <v>ISHARES U.S. FINANCIAL SERVICES ETF</v>
      </c>
      <c r="O10405" s="2" t="str">
        <f>VLOOKUP(Tabla1[[#This Row],[nemo]],'Nemos y clasificaciones'!$A$1:$C$3000,3,FALSE)</f>
        <v>ETF</v>
      </c>
      <c r="P10405" s="2"/>
      <c r="Q10405" s="2"/>
    </row>
    <row r="10406" spans="1:17" x14ac:dyDescent="0.25">
      <c r="A10406" t="s">
        <v>2730</v>
      </c>
      <c r="B10406" s="1">
        <v>44195</v>
      </c>
      <c r="C10406" s="1">
        <v>44202</v>
      </c>
      <c r="D10406" t="s">
        <v>21</v>
      </c>
      <c r="E10406" t="s">
        <v>1437</v>
      </c>
      <c r="F10406">
        <v>0</v>
      </c>
      <c r="G10406">
        <v>1000000</v>
      </c>
      <c r="H10406">
        <v>0</v>
      </c>
      <c r="I10406">
        <v>0</v>
      </c>
      <c r="J10406">
        <v>0</v>
      </c>
      <c r="K10406">
        <v>6.9000000000000006E-2</v>
      </c>
      <c r="L10406" t="s">
        <v>23</v>
      </c>
      <c r="M10406" s="3">
        <v>69000</v>
      </c>
      <c r="N10406" s="2" t="str">
        <f>VLOOKUP(Tabla1[[#This Row],[nemo]],'Nemos y clasificaciones'!$A$2:$B$5000,2,FALSE)</f>
        <v>ISHARES U.S. FINANCIAL SERVICES ETF</v>
      </c>
      <c r="O10406" s="3" t="str">
        <f>VLOOKUP(Tabla1[[#This Row],[nemo]],'Nemos y clasificaciones'!$A$1:$C$3000,3,FALSE)</f>
        <v>ETF</v>
      </c>
      <c r="P10406" s="3"/>
      <c r="Q10406" s="3"/>
    </row>
    <row r="10407" spans="1:17" x14ac:dyDescent="0.25">
      <c r="A10407" t="s">
        <v>7008</v>
      </c>
      <c r="B10407" s="1">
        <v>43462</v>
      </c>
      <c r="C10407" s="1">
        <v>43469</v>
      </c>
      <c r="D10407" t="s">
        <v>21</v>
      </c>
      <c r="E10407" t="s">
        <v>1439</v>
      </c>
      <c r="F10407">
        <v>0</v>
      </c>
      <c r="G10407">
        <v>1000000</v>
      </c>
      <c r="H10407">
        <v>0</v>
      </c>
      <c r="I10407">
        <v>0</v>
      </c>
      <c r="J10407">
        <v>0</v>
      </c>
      <c r="K10407">
        <v>1.4279999999999999</v>
      </c>
      <c r="L10407" t="s">
        <v>16</v>
      </c>
      <c r="M10407" s="2">
        <v>1428000</v>
      </c>
      <c r="N10407" s="2" t="str">
        <f>VLOOKUP(Tabla1[[#This Row],[nemo]],'Nemos y clasificaciones'!$A$2:$B$5000,2,FALSE)</f>
        <v>ISHARES U.S. HEALTHCARE ETF</v>
      </c>
      <c r="O10407" s="2" t="str">
        <f>VLOOKUP(Tabla1[[#This Row],[nemo]],'Nemos y clasificaciones'!$A$1:$C$3000,3,FALSE)</f>
        <v>ETF</v>
      </c>
      <c r="P10407" s="2"/>
      <c r="Q10407" s="2"/>
    </row>
    <row r="10408" spans="1:17" x14ac:dyDescent="0.25">
      <c r="A10408" t="s">
        <v>3449</v>
      </c>
      <c r="B10408" s="1">
        <v>44097</v>
      </c>
      <c r="C10408" s="1">
        <v>44103</v>
      </c>
      <c r="D10408" t="s">
        <v>21</v>
      </c>
      <c r="E10408" t="s">
        <v>1439</v>
      </c>
      <c r="F10408">
        <v>0</v>
      </c>
      <c r="G10408">
        <v>1000000</v>
      </c>
      <c r="H10408">
        <v>0</v>
      </c>
      <c r="I10408">
        <v>0</v>
      </c>
      <c r="J10408">
        <v>0</v>
      </c>
      <c r="K10408">
        <v>0.88900000000000001</v>
      </c>
      <c r="L10408" t="s">
        <v>23</v>
      </c>
      <c r="M10408" s="2">
        <v>889000</v>
      </c>
      <c r="N10408" s="2" t="str">
        <f>VLOOKUP(Tabla1[[#This Row],[nemo]],'Nemos y clasificaciones'!$A$2:$B$5000,2,FALSE)</f>
        <v>ISHARES U.S. HEALTHCARE ETF</v>
      </c>
      <c r="O10408" s="2" t="str">
        <f>VLOOKUP(Tabla1[[#This Row],[nemo]],'Nemos y clasificaciones'!$A$1:$C$3000,3,FALSE)</f>
        <v>ETF</v>
      </c>
      <c r="P10408" s="2"/>
      <c r="Q10408" s="2"/>
    </row>
    <row r="10409" spans="1:17" x14ac:dyDescent="0.25">
      <c r="A10409" t="s">
        <v>3007</v>
      </c>
      <c r="B10409" s="1">
        <v>44179</v>
      </c>
      <c r="C10409" s="1">
        <v>44183</v>
      </c>
      <c r="D10409" t="s">
        <v>21</v>
      </c>
      <c r="E10409" t="s">
        <v>1439</v>
      </c>
      <c r="F10409">
        <v>0</v>
      </c>
      <c r="G10409">
        <v>1000000</v>
      </c>
      <c r="H10409">
        <v>0</v>
      </c>
      <c r="I10409">
        <v>0</v>
      </c>
      <c r="J10409">
        <v>0</v>
      </c>
      <c r="K10409">
        <v>0.75700000000000001</v>
      </c>
      <c r="L10409" t="s">
        <v>23</v>
      </c>
      <c r="M10409" s="2">
        <v>757000</v>
      </c>
      <c r="N10409" s="2" t="str">
        <f>VLOOKUP(Tabla1[[#This Row],[nemo]],'Nemos y clasificaciones'!$A$2:$B$5000,2,FALSE)</f>
        <v>ISHARES U.S. HEALTHCARE ETF</v>
      </c>
      <c r="O10409" s="2" t="str">
        <f>VLOOKUP(Tabla1[[#This Row],[nemo]],'Nemos y clasificaciones'!$A$1:$C$3000,3,FALSE)</f>
        <v>ETF</v>
      </c>
      <c r="P10409" s="2"/>
      <c r="Q10409" s="2"/>
    </row>
    <row r="10410" spans="1:17" x14ac:dyDescent="0.25">
      <c r="A10410" t="s">
        <v>5602</v>
      </c>
      <c r="B10410" s="1">
        <v>43732</v>
      </c>
      <c r="C10410" s="1">
        <v>43738</v>
      </c>
      <c r="D10410" t="s">
        <v>21</v>
      </c>
      <c r="E10410" t="s">
        <v>1439</v>
      </c>
      <c r="F10410">
        <v>0</v>
      </c>
      <c r="G10410">
        <v>1000000</v>
      </c>
      <c r="H10410">
        <v>0</v>
      </c>
      <c r="I10410">
        <v>0</v>
      </c>
      <c r="J10410">
        <v>0</v>
      </c>
      <c r="K10410">
        <v>0.755</v>
      </c>
      <c r="L10410" t="s">
        <v>23</v>
      </c>
      <c r="M10410" s="2">
        <v>755000</v>
      </c>
      <c r="N10410" s="2" t="str">
        <f>VLOOKUP(Tabla1[[#This Row],[nemo]],'Nemos y clasificaciones'!$A$2:$B$5000,2,FALSE)</f>
        <v>ISHARES U.S. HEALTHCARE ETF</v>
      </c>
      <c r="O10410" s="2" t="str">
        <f>VLOOKUP(Tabla1[[#This Row],[nemo]],'Nemos y clasificaciones'!$A$1:$C$3000,3,FALSE)</f>
        <v>ETF</v>
      </c>
      <c r="P10410" s="2"/>
      <c r="Q10410" s="2"/>
    </row>
    <row r="10411" spans="1:17" x14ac:dyDescent="0.25">
      <c r="A10411" t="s">
        <v>2374</v>
      </c>
      <c r="B10411" s="1">
        <v>44280</v>
      </c>
      <c r="C10411" s="1">
        <v>44286</v>
      </c>
      <c r="D10411" t="s">
        <v>21</v>
      </c>
      <c r="E10411" t="s">
        <v>1439</v>
      </c>
      <c r="F10411">
        <v>0</v>
      </c>
      <c r="G10411">
        <v>1000000</v>
      </c>
      <c r="H10411">
        <v>0</v>
      </c>
      <c r="I10411">
        <v>0</v>
      </c>
      <c r="J10411">
        <v>0</v>
      </c>
      <c r="K10411">
        <v>0.66100000000000003</v>
      </c>
      <c r="L10411" t="s">
        <v>23</v>
      </c>
      <c r="M10411" s="2">
        <v>661000</v>
      </c>
      <c r="N10411" s="2" t="str">
        <f>VLOOKUP(Tabla1[[#This Row],[nemo]],'Nemos y clasificaciones'!$A$2:$B$5000,2,FALSE)</f>
        <v>ISHARES U.S. HEALTHCARE ETF</v>
      </c>
      <c r="O10411" s="2" t="str">
        <f>VLOOKUP(Tabla1[[#This Row],[nemo]],'Nemos y clasificaciones'!$A$1:$C$3000,3,FALSE)</f>
        <v>ETF</v>
      </c>
      <c r="P10411" s="2"/>
      <c r="Q10411" s="2"/>
    </row>
    <row r="10412" spans="1:17" x14ac:dyDescent="0.25">
      <c r="A10412" t="s">
        <v>5258</v>
      </c>
      <c r="B10412" s="1">
        <v>43815</v>
      </c>
      <c r="C10412" s="1">
        <v>43819</v>
      </c>
      <c r="D10412" t="s">
        <v>21</v>
      </c>
      <c r="E10412" t="s">
        <v>1439</v>
      </c>
      <c r="F10412">
        <v>0</v>
      </c>
      <c r="G10412">
        <v>1000000</v>
      </c>
      <c r="H10412">
        <v>0</v>
      </c>
      <c r="I10412">
        <v>0</v>
      </c>
      <c r="J10412">
        <v>0</v>
      </c>
      <c r="K10412">
        <v>0.64300000000000002</v>
      </c>
      <c r="L10412" t="s">
        <v>23</v>
      </c>
      <c r="M10412" s="2">
        <v>643000</v>
      </c>
      <c r="N10412" s="2" t="str">
        <f>VLOOKUP(Tabla1[[#This Row],[nemo]],'Nemos y clasificaciones'!$A$2:$B$5000,2,FALSE)</f>
        <v>ISHARES U.S. HEALTHCARE ETF</v>
      </c>
      <c r="O10412" s="2" t="str">
        <f>VLOOKUP(Tabla1[[#This Row],[nemo]],'Nemos y clasificaciones'!$A$1:$C$3000,3,FALSE)</f>
        <v>ETF</v>
      </c>
      <c r="P10412" s="2"/>
      <c r="Q10412" s="2"/>
    </row>
    <row r="10413" spans="1:17" x14ac:dyDescent="0.25">
      <c r="A10413" t="s">
        <v>4710</v>
      </c>
      <c r="B10413" s="1">
        <v>43915</v>
      </c>
      <c r="C10413" s="1">
        <v>43921</v>
      </c>
      <c r="D10413" t="s">
        <v>21</v>
      </c>
      <c r="E10413" t="s">
        <v>1439</v>
      </c>
      <c r="F10413">
        <v>0</v>
      </c>
      <c r="G10413">
        <v>1000000</v>
      </c>
      <c r="H10413">
        <v>0</v>
      </c>
      <c r="I10413">
        <v>0</v>
      </c>
      <c r="J10413">
        <v>0</v>
      </c>
      <c r="K10413">
        <v>0.61299999999999999</v>
      </c>
      <c r="L10413" t="s">
        <v>23</v>
      </c>
      <c r="M10413" s="2">
        <v>613000</v>
      </c>
      <c r="N10413" s="2" t="str">
        <f>VLOOKUP(Tabla1[[#This Row],[nemo]],'Nemos y clasificaciones'!$A$2:$B$5000,2,FALSE)</f>
        <v>ISHARES U.S. HEALTHCARE ETF</v>
      </c>
      <c r="O10413" s="2" t="str">
        <f>VLOOKUP(Tabla1[[#This Row],[nemo]],'Nemos y clasificaciones'!$A$1:$C$3000,3,FALSE)</f>
        <v>ETF</v>
      </c>
      <c r="P10413" s="2"/>
      <c r="Q10413" s="2"/>
    </row>
    <row r="10414" spans="1:17" x14ac:dyDescent="0.25">
      <c r="A10414" t="s">
        <v>4023</v>
      </c>
      <c r="B10414" s="1">
        <v>43997</v>
      </c>
      <c r="C10414" s="1">
        <v>44001</v>
      </c>
      <c r="D10414" t="s">
        <v>21</v>
      </c>
      <c r="E10414" t="s">
        <v>1439</v>
      </c>
      <c r="F10414">
        <v>0</v>
      </c>
      <c r="G10414">
        <v>1000000</v>
      </c>
      <c r="H10414">
        <v>0</v>
      </c>
      <c r="I10414">
        <v>0</v>
      </c>
      <c r="J10414">
        <v>0</v>
      </c>
      <c r="K10414">
        <v>0.60299999999999998</v>
      </c>
      <c r="L10414" t="s">
        <v>23</v>
      </c>
      <c r="M10414" s="2">
        <v>603000</v>
      </c>
      <c r="N10414" s="2" t="str">
        <f>VLOOKUP(Tabla1[[#This Row],[nemo]],'Nemos y clasificaciones'!$A$2:$B$5000,2,FALSE)</f>
        <v>ISHARES U.S. HEALTHCARE ETF</v>
      </c>
      <c r="O10414" s="2" t="str">
        <f>VLOOKUP(Tabla1[[#This Row],[nemo]],'Nemos y clasificaciones'!$A$1:$C$3000,3,FALSE)</f>
        <v>ETF</v>
      </c>
      <c r="P10414" s="2"/>
      <c r="Q10414" s="2"/>
    </row>
    <row r="10415" spans="1:17" x14ac:dyDescent="0.25">
      <c r="A10415" t="s">
        <v>7175</v>
      </c>
      <c r="B10415" s="1">
        <v>43451</v>
      </c>
      <c r="C10415" s="1">
        <v>43455</v>
      </c>
      <c r="D10415" t="s">
        <v>21</v>
      </c>
      <c r="E10415" t="s">
        <v>1439</v>
      </c>
      <c r="F10415">
        <v>0</v>
      </c>
      <c r="G10415">
        <v>1000000</v>
      </c>
      <c r="H10415">
        <v>0</v>
      </c>
      <c r="I10415">
        <v>0</v>
      </c>
      <c r="J10415">
        <v>0</v>
      </c>
      <c r="K10415">
        <v>0.57599999999999996</v>
      </c>
      <c r="L10415" t="s">
        <v>23</v>
      </c>
      <c r="M10415" s="2">
        <v>576000</v>
      </c>
      <c r="N10415" s="2" t="str">
        <f>VLOOKUP(Tabla1[[#This Row],[nemo]],'Nemos y clasificaciones'!$A$2:$B$5000,2,FALSE)</f>
        <v>ISHARES U.S. HEALTHCARE ETF</v>
      </c>
      <c r="O10415" s="2" t="str">
        <f>VLOOKUP(Tabla1[[#This Row],[nemo]],'Nemos y clasificaciones'!$A$1:$C$3000,3,FALSE)</f>
        <v>ETF</v>
      </c>
      <c r="P10415" s="2"/>
      <c r="Q10415" s="2"/>
    </row>
    <row r="10416" spans="1:17" x14ac:dyDescent="0.25">
      <c r="A10416" t="s">
        <v>6073</v>
      </c>
      <c r="B10416" s="1">
        <v>43633</v>
      </c>
      <c r="C10416" s="1">
        <v>43637</v>
      </c>
      <c r="D10416" t="s">
        <v>21</v>
      </c>
      <c r="E10416" t="s">
        <v>1439</v>
      </c>
      <c r="F10416">
        <v>0</v>
      </c>
      <c r="G10416">
        <v>1000000</v>
      </c>
      <c r="H10416">
        <v>0</v>
      </c>
      <c r="I10416">
        <v>0</v>
      </c>
      <c r="J10416">
        <v>0</v>
      </c>
      <c r="K10416">
        <v>0.53400000000000003</v>
      </c>
      <c r="L10416" t="s">
        <v>23</v>
      </c>
      <c r="M10416" s="2">
        <v>534000</v>
      </c>
      <c r="N10416" s="2" t="str">
        <f>VLOOKUP(Tabla1[[#This Row],[nemo]],'Nemos y clasificaciones'!$A$2:$B$5000,2,FALSE)</f>
        <v>ISHARES U.S. HEALTHCARE ETF</v>
      </c>
      <c r="O10416" s="2" t="str">
        <f>VLOOKUP(Tabla1[[#This Row],[nemo]],'Nemos y clasificaciones'!$A$1:$C$3000,3,FALSE)</f>
        <v>ETF</v>
      </c>
      <c r="P10416" s="2"/>
      <c r="Q10416" s="2"/>
    </row>
    <row r="10417" spans="1:17" x14ac:dyDescent="0.25">
      <c r="A10417" t="s">
        <v>1438</v>
      </c>
      <c r="B10417" s="1">
        <v>44357</v>
      </c>
      <c r="C10417" s="1">
        <v>44363</v>
      </c>
      <c r="D10417" t="s">
        <v>21</v>
      </c>
      <c r="E10417" t="s">
        <v>1439</v>
      </c>
      <c r="F10417">
        <v>0</v>
      </c>
      <c r="G10417">
        <v>1000000</v>
      </c>
      <c r="H10417">
        <v>0</v>
      </c>
      <c r="I10417">
        <v>0</v>
      </c>
      <c r="J10417">
        <v>0</v>
      </c>
      <c r="K10417">
        <v>0.53</v>
      </c>
      <c r="L10417" t="s">
        <v>23</v>
      </c>
      <c r="M10417" s="2">
        <v>530000</v>
      </c>
      <c r="N10417" s="2" t="str">
        <f>VLOOKUP(Tabla1[[#This Row],[nemo]],'Nemos y clasificaciones'!$A$2:$B$5000,2,FALSE)</f>
        <v>ISHARES U.S. HEALTHCARE ETF</v>
      </c>
      <c r="O10417" s="2" t="str">
        <f>VLOOKUP(Tabla1[[#This Row],[nemo]],'Nemos y clasificaciones'!$A$1:$C$3000,3,FALSE)</f>
        <v>ETF</v>
      </c>
      <c r="P10417" s="2"/>
      <c r="Q10417" s="2"/>
    </row>
    <row r="10418" spans="1:17" x14ac:dyDescent="0.25">
      <c r="A10418" t="s">
        <v>6810</v>
      </c>
      <c r="B10418" s="1">
        <v>43544</v>
      </c>
      <c r="C10418" s="1">
        <v>43550</v>
      </c>
      <c r="D10418" t="s">
        <v>21</v>
      </c>
      <c r="E10418" t="s">
        <v>1439</v>
      </c>
      <c r="F10418">
        <v>0</v>
      </c>
      <c r="G10418">
        <v>1000000</v>
      </c>
      <c r="H10418">
        <v>0</v>
      </c>
      <c r="I10418">
        <v>0</v>
      </c>
      <c r="J10418">
        <v>0</v>
      </c>
      <c r="K10418">
        <v>0.52300000000000002</v>
      </c>
      <c r="L10418" t="s">
        <v>23</v>
      </c>
      <c r="M10418" s="2">
        <v>523000</v>
      </c>
      <c r="N10418" s="2" t="str">
        <f>VLOOKUP(Tabla1[[#This Row],[nemo]],'Nemos y clasificaciones'!$A$2:$B$5000,2,FALSE)</f>
        <v>ISHARES U.S. HEALTHCARE ETF</v>
      </c>
      <c r="O10418" s="2" t="str">
        <f>VLOOKUP(Tabla1[[#This Row],[nemo]],'Nemos y clasificaciones'!$A$1:$C$3000,3,FALSE)</f>
        <v>ETF</v>
      </c>
      <c r="P10418" s="2"/>
      <c r="Q10418" s="2"/>
    </row>
    <row r="10419" spans="1:17" x14ac:dyDescent="0.25">
      <c r="A10419" t="s">
        <v>7712</v>
      </c>
      <c r="B10419" s="1">
        <v>43277</v>
      </c>
      <c r="C10419" s="1">
        <v>43284</v>
      </c>
      <c r="D10419" t="s">
        <v>21</v>
      </c>
      <c r="E10419" t="s">
        <v>1439</v>
      </c>
      <c r="F10419">
        <v>0</v>
      </c>
      <c r="G10419">
        <v>1000000</v>
      </c>
      <c r="H10419">
        <v>0</v>
      </c>
      <c r="I10419">
        <v>0</v>
      </c>
      <c r="J10419">
        <v>0</v>
      </c>
      <c r="K10419">
        <v>0.52300000000000002</v>
      </c>
      <c r="L10419" t="s">
        <v>23</v>
      </c>
      <c r="M10419" s="2">
        <v>523000</v>
      </c>
      <c r="N10419" s="2" t="str">
        <f>VLOOKUP(Tabla1[[#This Row],[nemo]],'Nemos y clasificaciones'!$A$2:$B$5000,2,FALSE)</f>
        <v>ISHARES U.S. HEALTHCARE ETF</v>
      </c>
      <c r="O10419" s="2" t="str">
        <f>VLOOKUP(Tabla1[[#This Row],[nemo]],'Nemos y clasificaciones'!$A$1:$C$3000,3,FALSE)</f>
        <v>ETF</v>
      </c>
      <c r="P10419" s="2"/>
      <c r="Q10419" s="2"/>
    </row>
    <row r="10420" spans="1:17" x14ac:dyDescent="0.25">
      <c r="A10420" t="s">
        <v>7465</v>
      </c>
      <c r="B10420" s="1">
        <v>43369</v>
      </c>
      <c r="C10420" s="1">
        <v>43375</v>
      </c>
      <c r="D10420" t="s">
        <v>21</v>
      </c>
      <c r="E10420" t="s">
        <v>1439</v>
      </c>
      <c r="F10420">
        <v>0</v>
      </c>
      <c r="G10420">
        <v>1000000</v>
      </c>
      <c r="H10420">
        <v>0</v>
      </c>
      <c r="I10420">
        <v>0</v>
      </c>
      <c r="J10420">
        <v>0</v>
      </c>
      <c r="K10420">
        <v>0.50700000000000001</v>
      </c>
      <c r="L10420" t="s">
        <v>23</v>
      </c>
      <c r="M10420" s="2">
        <v>507000</v>
      </c>
      <c r="N10420" s="2" t="str">
        <f>VLOOKUP(Tabla1[[#This Row],[nemo]],'Nemos y clasificaciones'!$A$2:$B$5000,2,FALSE)</f>
        <v>ISHARES U.S. HEALTHCARE ETF</v>
      </c>
      <c r="O10420" s="2" t="str">
        <f>VLOOKUP(Tabla1[[#This Row],[nemo]],'Nemos y clasificaciones'!$A$1:$C$3000,3,FALSE)</f>
        <v>ETF</v>
      </c>
      <c r="P10420" s="2"/>
      <c r="Q10420" s="2"/>
    </row>
    <row r="10421" spans="1:17" x14ac:dyDescent="0.25">
      <c r="A10421" t="s">
        <v>8500</v>
      </c>
      <c r="B10421" s="1">
        <v>43181</v>
      </c>
      <c r="C10421" s="1">
        <v>43187</v>
      </c>
      <c r="D10421" t="s">
        <v>21</v>
      </c>
      <c r="E10421" t="s">
        <v>1439</v>
      </c>
      <c r="F10421">
        <v>0</v>
      </c>
      <c r="G10421">
        <v>1000000</v>
      </c>
      <c r="H10421">
        <v>0</v>
      </c>
      <c r="I10421">
        <v>0</v>
      </c>
      <c r="J10421">
        <v>0</v>
      </c>
      <c r="K10421">
        <v>0.498</v>
      </c>
      <c r="L10421" t="s">
        <v>23</v>
      </c>
      <c r="M10421" s="2">
        <v>498000</v>
      </c>
      <c r="N10421" s="2" t="str">
        <f>VLOOKUP(Tabla1[[#This Row],[nemo]],'Nemos y clasificaciones'!$A$2:$B$5000,2,FALSE)</f>
        <v>ISHARES U.S. HEALTHCARE ETF</v>
      </c>
      <c r="O10421" s="2" t="str">
        <f>VLOOKUP(Tabla1[[#This Row],[nemo]],'Nemos y clasificaciones'!$A$1:$C$3000,3,FALSE)</f>
        <v>ETF</v>
      </c>
      <c r="P10421" s="2"/>
      <c r="Q10421" s="2"/>
    </row>
    <row r="10422" spans="1:17" x14ac:dyDescent="0.25">
      <c r="A10422" t="s">
        <v>6775</v>
      </c>
      <c r="B10422" s="1">
        <v>43544</v>
      </c>
      <c r="C10422" s="1">
        <v>43550</v>
      </c>
      <c r="D10422" t="s">
        <v>21</v>
      </c>
      <c r="E10422" t="s">
        <v>1375</v>
      </c>
      <c r="F10422">
        <v>0</v>
      </c>
      <c r="G10422">
        <v>100000</v>
      </c>
      <c r="H10422">
        <v>0</v>
      </c>
      <c r="I10422">
        <v>0</v>
      </c>
      <c r="J10422">
        <v>0</v>
      </c>
      <c r="K10422">
        <v>0.64400000000000002</v>
      </c>
      <c r="L10422" t="s">
        <v>23</v>
      </c>
      <c r="M10422" s="3">
        <v>64400</v>
      </c>
      <c r="N10422" s="2" t="str">
        <f>VLOOKUP(Tabla1[[#This Row],[nemo]],'Nemos y clasificaciones'!$A$2:$B$5000,2,FALSE)</f>
        <v>ISHARES U.S. INDUSTRIAL ETF</v>
      </c>
      <c r="O10422" s="3" t="str">
        <f>VLOOKUP(Tabla1[[#This Row],[nemo]],'Nemos y clasificaciones'!$A$1:$C$3000,3,FALSE)</f>
        <v>ETF</v>
      </c>
      <c r="P10422" s="3"/>
      <c r="Q10422" s="3"/>
    </row>
    <row r="10423" spans="1:17" x14ac:dyDescent="0.25">
      <c r="A10423" t="s">
        <v>5221</v>
      </c>
      <c r="B10423" s="1">
        <v>43815</v>
      </c>
      <c r="C10423" s="1">
        <v>43819</v>
      </c>
      <c r="D10423" t="s">
        <v>21</v>
      </c>
      <c r="E10423" t="s">
        <v>1375</v>
      </c>
      <c r="F10423">
        <v>0</v>
      </c>
      <c r="G10423">
        <v>100000</v>
      </c>
      <c r="H10423">
        <v>0</v>
      </c>
      <c r="I10423">
        <v>0</v>
      </c>
      <c r="J10423">
        <v>0</v>
      </c>
      <c r="K10423">
        <v>0.59399999999999997</v>
      </c>
      <c r="L10423" t="s">
        <v>23</v>
      </c>
      <c r="M10423" s="3">
        <v>59400</v>
      </c>
      <c r="N10423" s="2" t="str">
        <f>VLOOKUP(Tabla1[[#This Row],[nemo]],'Nemos y clasificaciones'!$A$2:$B$5000,2,FALSE)</f>
        <v>ISHARES U.S. INDUSTRIAL ETF</v>
      </c>
      <c r="O10423" s="3" t="str">
        <f>VLOOKUP(Tabla1[[#This Row],[nemo]],'Nemos y clasificaciones'!$A$1:$C$3000,3,FALSE)</f>
        <v>ETF</v>
      </c>
      <c r="P10423" s="3"/>
      <c r="Q10423" s="3"/>
    </row>
    <row r="10424" spans="1:17" x14ac:dyDescent="0.25">
      <c r="A10424" t="s">
        <v>2977</v>
      </c>
      <c r="B10424" s="1">
        <v>44179</v>
      </c>
      <c r="C10424" s="1">
        <v>44183</v>
      </c>
      <c r="D10424" t="s">
        <v>21</v>
      </c>
      <c r="E10424" t="s">
        <v>1375</v>
      </c>
      <c r="F10424">
        <v>0</v>
      </c>
      <c r="G10424">
        <v>200000</v>
      </c>
      <c r="H10424">
        <v>0</v>
      </c>
      <c r="I10424">
        <v>0</v>
      </c>
      <c r="J10424">
        <v>0</v>
      </c>
      <c r="K10424">
        <v>0.27500000000000002</v>
      </c>
      <c r="L10424" t="s">
        <v>23</v>
      </c>
      <c r="M10424" s="3">
        <v>55000</v>
      </c>
      <c r="N10424" s="2" t="str">
        <f>VLOOKUP(Tabla1[[#This Row],[nemo]],'Nemos y clasificaciones'!$A$2:$B$5000,2,FALSE)</f>
        <v>ISHARES U.S. INDUSTRIAL ETF</v>
      </c>
      <c r="O10424" s="3" t="str">
        <f>VLOOKUP(Tabla1[[#This Row],[nemo]],'Nemos y clasificaciones'!$A$1:$C$3000,3,FALSE)</f>
        <v>ETF</v>
      </c>
      <c r="P10424" s="3"/>
      <c r="Q10424" s="3"/>
    </row>
    <row r="10425" spans="1:17" x14ac:dyDescent="0.25">
      <c r="A10425" t="s">
        <v>12063</v>
      </c>
      <c r="B10425" s="1">
        <v>41997</v>
      </c>
      <c r="C10425" s="1">
        <v>42006</v>
      </c>
      <c r="D10425" t="s">
        <v>21</v>
      </c>
      <c r="E10425" t="s">
        <v>1375</v>
      </c>
      <c r="F10425">
        <v>0</v>
      </c>
      <c r="G10425">
        <v>100000</v>
      </c>
      <c r="H10425">
        <v>0</v>
      </c>
      <c r="I10425">
        <v>0</v>
      </c>
      <c r="J10425">
        <v>0</v>
      </c>
      <c r="K10425">
        <v>0.54500000000000004</v>
      </c>
      <c r="L10425" t="s">
        <v>23</v>
      </c>
      <c r="M10425" s="3">
        <v>54500</v>
      </c>
      <c r="N10425" s="2" t="str">
        <f>VLOOKUP(Tabla1[[#This Row],[nemo]],'Nemos y clasificaciones'!$A$2:$B$5000,2,FALSE)</f>
        <v>ISHARES U.S. INDUSTRIAL ETF</v>
      </c>
      <c r="O10425" s="3" t="str">
        <f>VLOOKUP(Tabla1[[#This Row],[nemo]],'Nemos y clasificaciones'!$A$1:$C$3000,3,FALSE)</f>
        <v>ETF</v>
      </c>
      <c r="P10425" s="3"/>
      <c r="Q10425" s="3"/>
    </row>
    <row r="10426" spans="1:17" x14ac:dyDescent="0.25">
      <c r="A10426" t="s">
        <v>4686</v>
      </c>
      <c r="B10426" s="1">
        <v>43915</v>
      </c>
      <c r="C10426" s="1">
        <v>43921</v>
      </c>
      <c r="D10426" t="s">
        <v>21</v>
      </c>
      <c r="E10426" t="s">
        <v>1375</v>
      </c>
      <c r="F10426">
        <v>0</v>
      </c>
      <c r="G10426">
        <v>100000</v>
      </c>
      <c r="H10426">
        <v>0</v>
      </c>
      <c r="I10426">
        <v>0</v>
      </c>
      <c r="J10426">
        <v>0</v>
      </c>
      <c r="K10426">
        <v>0.54300000000000004</v>
      </c>
      <c r="L10426" t="s">
        <v>23</v>
      </c>
      <c r="M10426" s="3">
        <v>54300</v>
      </c>
      <c r="N10426" s="2" t="str">
        <f>VLOOKUP(Tabla1[[#This Row],[nemo]],'Nemos y clasificaciones'!$A$2:$B$5000,2,FALSE)</f>
        <v>ISHARES U.S. INDUSTRIAL ETF</v>
      </c>
      <c r="O10426" s="3" t="str">
        <f>VLOOKUP(Tabla1[[#This Row],[nemo]],'Nemos y clasificaciones'!$A$1:$C$3000,3,FALSE)</f>
        <v>ETF</v>
      </c>
      <c r="P10426" s="3"/>
      <c r="Q10426" s="3"/>
    </row>
    <row r="10427" spans="1:17" x14ac:dyDescent="0.25">
      <c r="A10427" t="s">
        <v>10058</v>
      </c>
      <c r="B10427" s="1">
        <v>42725</v>
      </c>
      <c r="C10427" s="1">
        <v>42732</v>
      </c>
      <c r="D10427" t="s">
        <v>21</v>
      </c>
      <c r="E10427" t="s">
        <v>1375</v>
      </c>
      <c r="F10427">
        <v>0</v>
      </c>
      <c r="G10427">
        <v>100000</v>
      </c>
      <c r="H10427">
        <v>0</v>
      </c>
      <c r="I10427">
        <v>0</v>
      </c>
      <c r="J10427">
        <v>0</v>
      </c>
      <c r="K10427">
        <v>0.51200000000000001</v>
      </c>
      <c r="L10427" t="s">
        <v>23</v>
      </c>
      <c r="M10427" s="3">
        <v>51200</v>
      </c>
      <c r="N10427" s="2" t="str">
        <f>VLOOKUP(Tabla1[[#This Row],[nemo]],'Nemos y clasificaciones'!$A$2:$B$5000,2,FALSE)</f>
        <v>ISHARES U.S. INDUSTRIAL ETF</v>
      </c>
      <c r="O10427" s="3" t="str">
        <f>VLOOKUP(Tabla1[[#This Row],[nemo]],'Nemos y clasificaciones'!$A$1:$C$3000,3,FALSE)</f>
        <v>ETF</v>
      </c>
      <c r="P10427" s="3"/>
      <c r="Q10427" s="3"/>
    </row>
    <row r="10428" spans="1:17" x14ac:dyDescent="0.25">
      <c r="A10428" t="s">
        <v>9026</v>
      </c>
      <c r="B10428" s="1">
        <v>43004</v>
      </c>
      <c r="C10428" s="1">
        <v>43007</v>
      </c>
      <c r="D10428" t="s">
        <v>21</v>
      </c>
      <c r="E10428" t="s">
        <v>1375</v>
      </c>
      <c r="F10428">
        <v>0</v>
      </c>
      <c r="G10428">
        <v>100000</v>
      </c>
      <c r="H10428">
        <v>0</v>
      </c>
      <c r="I10428">
        <v>0</v>
      </c>
      <c r="J10428">
        <v>0</v>
      </c>
      <c r="K10428">
        <v>0.504</v>
      </c>
      <c r="L10428" t="s">
        <v>23</v>
      </c>
      <c r="M10428" s="3">
        <v>50400</v>
      </c>
      <c r="N10428" s="2" t="str">
        <f>VLOOKUP(Tabla1[[#This Row],[nemo]],'Nemos y clasificaciones'!$A$2:$B$5000,2,FALSE)</f>
        <v>ISHARES U.S. INDUSTRIAL ETF</v>
      </c>
      <c r="O10428" s="3" t="str">
        <f>VLOOKUP(Tabla1[[#This Row],[nemo]],'Nemos y clasificaciones'!$A$1:$C$3000,3,FALSE)</f>
        <v>ETF</v>
      </c>
      <c r="P10428" s="3"/>
      <c r="Q10428" s="3"/>
    </row>
    <row r="10429" spans="1:17" x14ac:dyDescent="0.25">
      <c r="A10429" t="s">
        <v>9824</v>
      </c>
      <c r="B10429" s="1">
        <v>42818</v>
      </c>
      <c r="C10429" s="1">
        <v>42824</v>
      </c>
      <c r="D10429" t="s">
        <v>21</v>
      </c>
      <c r="E10429" t="s">
        <v>1375</v>
      </c>
      <c r="F10429">
        <v>0</v>
      </c>
      <c r="G10429">
        <v>100000</v>
      </c>
      <c r="H10429">
        <v>0</v>
      </c>
      <c r="I10429">
        <v>0</v>
      </c>
      <c r="J10429">
        <v>0</v>
      </c>
      <c r="K10429">
        <v>0.496</v>
      </c>
      <c r="L10429" t="s">
        <v>23</v>
      </c>
      <c r="M10429" s="3">
        <v>49600</v>
      </c>
      <c r="N10429" s="2" t="str">
        <f>VLOOKUP(Tabla1[[#This Row],[nemo]],'Nemos y clasificaciones'!$A$2:$B$5000,2,FALSE)</f>
        <v>ISHARES U.S. INDUSTRIAL ETF</v>
      </c>
      <c r="O10429" s="3" t="str">
        <f>VLOOKUP(Tabla1[[#This Row],[nemo]],'Nemos y clasificaciones'!$A$1:$C$3000,3,FALSE)</f>
        <v>ETF</v>
      </c>
      <c r="P10429" s="3"/>
      <c r="Q10429" s="3"/>
    </row>
    <row r="10430" spans="1:17" x14ac:dyDescent="0.25">
      <c r="A10430" t="s">
        <v>5563</v>
      </c>
      <c r="B10430" s="1">
        <v>43732</v>
      </c>
      <c r="C10430" s="1">
        <v>43738</v>
      </c>
      <c r="D10430" t="s">
        <v>21</v>
      </c>
      <c r="E10430" t="s">
        <v>1375</v>
      </c>
      <c r="F10430">
        <v>0</v>
      </c>
      <c r="G10430">
        <v>100000</v>
      </c>
      <c r="H10430">
        <v>0</v>
      </c>
      <c r="I10430">
        <v>0</v>
      </c>
      <c r="J10430">
        <v>0</v>
      </c>
      <c r="K10430">
        <v>0.49199999999999999</v>
      </c>
      <c r="L10430" t="s">
        <v>23</v>
      </c>
      <c r="M10430" s="3">
        <v>49200</v>
      </c>
      <c r="N10430" s="2" t="str">
        <f>VLOOKUP(Tabla1[[#This Row],[nemo]],'Nemos y clasificaciones'!$A$2:$B$5000,2,FALSE)</f>
        <v>ISHARES U.S. INDUSTRIAL ETF</v>
      </c>
      <c r="O10430" s="3" t="str">
        <f>VLOOKUP(Tabla1[[#This Row],[nemo]],'Nemos y clasificaciones'!$A$1:$C$3000,3,FALSE)</f>
        <v>ETF</v>
      </c>
      <c r="P10430" s="3"/>
      <c r="Q10430" s="3"/>
    </row>
    <row r="10431" spans="1:17" x14ac:dyDescent="0.25">
      <c r="A10431" t="s">
        <v>9208</v>
      </c>
      <c r="B10431" s="1">
        <v>42913</v>
      </c>
      <c r="C10431" s="1">
        <v>42916</v>
      </c>
      <c r="D10431" t="s">
        <v>21</v>
      </c>
      <c r="E10431" t="s">
        <v>1375</v>
      </c>
      <c r="F10431">
        <v>0</v>
      </c>
      <c r="G10431">
        <v>100000</v>
      </c>
      <c r="H10431">
        <v>0</v>
      </c>
      <c r="I10431">
        <v>0</v>
      </c>
      <c r="J10431">
        <v>0</v>
      </c>
      <c r="K10431">
        <v>0.49199999999999999</v>
      </c>
      <c r="L10431" t="s">
        <v>23</v>
      </c>
      <c r="M10431" s="3">
        <v>49200</v>
      </c>
      <c r="N10431" s="2" t="str">
        <f>VLOOKUP(Tabla1[[#This Row],[nemo]],'Nemos y clasificaciones'!$A$2:$B$5000,2,FALSE)</f>
        <v>ISHARES U.S. INDUSTRIAL ETF</v>
      </c>
      <c r="O10431" s="3" t="str">
        <f>VLOOKUP(Tabla1[[#This Row],[nemo]],'Nemos y clasificaciones'!$A$1:$C$3000,3,FALSE)</f>
        <v>ETF</v>
      </c>
      <c r="P10431" s="3"/>
      <c r="Q10431" s="3"/>
    </row>
    <row r="10432" spans="1:17" x14ac:dyDescent="0.25">
      <c r="A10432" t="s">
        <v>6042</v>
      </c>
      <c r="B10432" s="1">
        <v>43633</v>
      </c>
      <c r="C10432" s="1">
        <v>43637</v>
      </c>
      <c r="D10432" t="s">
        <v>21</v>
      </c>
      <c r="E10432" t="s">
        <v>1375</v>
      </c>
      <c r="F10432">
        <v>0</v>
      </c>
      <c r="G10432">
        <v>100000</v>
      </c>
      <c r="H10432">
        <v>0</v>
      </c>
      <c r="I10432">
        <v>0</v>
      </c>
      <c r="J10432">
        <v>0</v>
      </c>
      <c r="K10432">
        <v>0.47699999999999998</v>
      </c>
      <c r="L10432" t="s">
        <v>23</v>
      </c>
      <c r="M10432" s="3">
        <v>47700</v>
      </c>
      <c r="N10432" s="2" t="str">
        <f>VLOOKUP(Tabla1[[#This Row],[nemo]],'Nemos y clasificaciones'!$A$2:$B$5000,2,FALSE)</f>
        <v>ISHARES U.S. INDUSTRIAL ETF</v>
      </c>
      <c r="O10432" s="3" t="str">
        <f>VLOOKUP(Tabla1[[#This Row],[nemo]],'Nemos y clasificaciones'!$A$1:$C$3000,3,FALSE)</f>
        <v>ETF</v>
      </c>
      <c r="P10432" s="3"/>
      <c r="Q10432" s="3"/>
    </row>
    <row r="10433" spans="1:17" x14ac:dyDescent="0.25">
      <c r="A10433" t="s">
        <v>7699</v>
      </c>
      <c r="B10433" s="1">
        <v>43277</v>
      </c>
      <c r="C10433" s="1">
        <v>43284</v>
      </c>
      <c r="D10433" t="s">
        <v>21</v>
      </c>
      <c r="E10433" t="s">
        <v>1375</v>
      </c>
      <c r="F10433">
        <v>0</v>
      </c>
      <c r="G10433">
        <v>100000</v>
      </c>
      <c r="H10433">
        <v>0</v>
      </c>
      <c r="I10433">
        <v>0</v>
      </c>
      <c r="J10433">
        <v>0</v>
      </c>
      <c r="K10433">
        <v>0.47299999999999998</v>
      </c>
      <c r="L10433" t="s">
        <v>23</v>
      </c>
      <c r="M10433" s="3">
        <v>47300</v>
      </c>
      <c r="N10433" s="2" t="str">
        <f>VLOOKUP(Tabla1[[#This Row],[nemo]],'Nemos y clasificaciones'!$A$2:$B$5000,2,FALSE)</f>
        <v>ISHARES U.S. INDUSTRIAL ETF</v>
      </c>
      <c r="O10433" s="3" t="str">
        <f>VLOOKUP(Tabla1[[#This Row],[nemo]],'Nemos y clasificaciones'!$A$1:$C$3000,3,FALSE)</f>
        <v>ETF</v>
      </c>
      <c r="P10433" s="3"/>
      <c r="Q10433" s="3"/>
    </row>
    <row r="10434" spans="1:17" x14ac:dyDescent="0.25">
      <c r="A10434" t="s">
        <v>7144</v>
      </c>
      <c r="B10434" s="1">
        <v>43451</v>
      </c>
      <c r="C10434" s="1">
        <v>43455</v>
      </c>
      <c r="D10434" t="s">
        <v>21</v>
      </c>
      <c r="E10434" t="s">
        <v>1375</v>
      </c>
      <c r="F10434">
        <v>0</v>
      </c>
      <c r="G10434">
        <v>100000</v>
      </c>
      <c r="H10434">
        <v>0</v>
      </c>
      <c r="I10434">
        <v>0</v>
      </c>
      <c r="J10434">
        <v>0</v>
      </c>
      <c r="K10434">
        <v>0.46200000000000002</v>
      </c>
      <c r="L10434" t="s">
        <v>23</v>
      </c>
      <c r="M10434" s="3">
        <v>46200</v>
      </c>
      <c r="N10434" s="2" t="str">
        <f>VLOOKUP(Tabla1[[#This Row],[nemo]],'Nemos y clasificaciones'!$A$2:$B$5000,2,FALSE)</f>
        <v>ISHARES U.S. INDUSTRIAL ETF</v>
      </c>
      <c r="O10434" s="3" t="str">
        <f>VLOOKUP(Tabla1[[#This Row],[nemo]],'Nemos y clasificaciones'!$A$1:$C$3000,3,FALSE)</f>
        <v>ETF</v>
      </c>
      <c r="P10434" s="3"/>
      <c r="Q10434" s="3"/>
    </row>
    <row r="10435" spans="1:17" x14ac:dyDescent="0.25">
      <c r="A10435" t="s">
        <v>7416</v>
      </c>
      <c r="B10435" s="1">
        <v>43369</v>
      </c>
      <c r="C10435" s="1">
        <v>43378</v>
      </c>
      <c r="D10435" t="s">
        <v>21</v>
      </c>
      <c r="E10435" t="s">
        <v>1375</v>
      </c>
      <c r="F10435">
        <v>0</v>
      </c>
      <c r="G10435">
        <v>100000</v>
      </c>
      <c r="H10435">
        <v>0</v>
      </c>
      <c r="I10435">
        <v>0</v>
      </c>
      <c r="J10435">
        <v>0</v>
      </c>
      <c r="K10435">
        <v>0.46200000000000002</v>
      </c>
      <c r="L10435" t="s">
        <v>23</v>
      </c>
      <c r="M10435" s="3">
        <v>46200</v>
      </c>
      <c r="N10435" s="2" t="str">
        <f>VLOOKUP(Tabla1[[#This Row],[nemo]],'Nemos y clasificaciones'!$A$2:$B$5000,2,FALSE)</f>
        <v>ISHARES U.S. INDUSTRIAL ETF</v>
      </c>
      <c r="O10435" s="3" t="str">
        <f>VLOOKUP(Tabla1[[#This Row],[nemo]],'Nemos y clasificaciones'!$A$1:$C$3000,3,FALSE)</f>
        <v>ETF</v>
      </c>
      <c r="P10435" s="3"/>
      <c r="Q10435" s="3"/>
    </row>
    <row r="10436" spans="1:17" x14ac:dyDescent="0.25">
      <c r="A10436" t="s">
        <v>11009</v>
      </c>
      <c r="B10436" s="1">
        <v>42366</v>
      </c>
      <c r="C10436" s="1">
        <v>42369</v>
      </c>
      <c r="D10436" t="s">
        <v>21</v>
      </c>
      <c r="E10436" t="s">
        <v>1375</v>
      </c>
      <c r="F10436">
        <v>0</v>
      </c>
      <c r="G10436">
        <v>100000</v>
      </c>
      <c r="H10436">
        <v>0</v>
      </c>
      <c r="I10436">
        <v>0</v>
      </c>
      <c r="J10436">
        <v>0</v>
      </c>
      <c r="K10436">
        <v>0.443</v>
      </c>
      <c r="L10436" t="s">
        <v>23</v>
      </c>
      <c r="M10436" s="3">
        <v>44300</v>
      </c>
      <c r="N10436" s="2" t="str">
        <f>VLOOKUP(Tabla1[[#This Row],[nemo]],'Nemos y clasificaciones'!$A$2:$B$5000,2,FALSE)</f>
        <v>ISHARES U.S. INDUSTRIAL ETF</v>
      </c>
      <c r="O10436" s="3" t="str">
        <f>VLOOKUP(Tabla1[[#This Row],[nemo]],'Nemos y clasificaciones'!$A$1:$C$3000,3,FALSE)</f>
        <v>ETF</v>
      </c>
      <c r="P10436" s="3"/>
      <c r="Q10436" s="3"/>
    </row>
    <row r="10437" spans="1:17" x14ac:dyDescent="0.25">
      <c r="A10437" t="s">
        <v>8488</v>
      </c>
      <c r="B10437" s="1">
        <v>43181</v>
      </c>
      <c r="C10437" s="1">
        <v>43187</v>
      </c>
      <c r="D10437" t="s">
        <v>21</v>
      </c>
      <c r="E10437" t="s">
        <v>1375</v>
      </c>
      <c r="F10437">
        <v>0</v>
      </c>
      <c r="G10437">
        <v>100000</v>
      </c>
      <c r="H10437">
        <v>0</v>
      </c>
      <c r="I10437">
        <v>0</v>
      </c>
      <c r="J10437">
        <v>0</v>
      </c>
      <c r="K10437">
        <v>0.439</v>
      </c>
      <c r="L10437" t="s">
        <v>23</v>
      </c>
      <c r="M10437" s="3">
        <v>43900</v>
      </c>
      <c r="N10437" s="2" t="str">
        <f>VLOOKUP(Tabla1[[#This Row],[nemo]],'Nemos y clasificaciones'!$A$2:$B$5000,2,FALSE)</f>
        <v>ISHARES U.S. INDUSTRIAL ETF</v>
      </c>
      <c r="O10437" s="3" t="str">
        <f>VLOOKUP(Tabla1[[#This Row],[nemo]],'Nemos y clasificaciones'!$A$1:$C$3000,3,FALSE)</f>
        <v>ETF</v>
      </c>
      <c r="P10437" s="3"/>
      <c r="Q10437" s="3"/>
    </row>
    <row r="10438" spans="1:17" x14ac:dyDescent="0.25">
      <c r="A10438" t="s">
        <v>3991</v>
      </c>
      <c r="B10438" s="1">
        <v>43997</v>
      </c>
      <c r="C10438" s="1">
        <v>44001</v>
      </c>
      <c r="D10438" t="s">
        <v>21</v>
      </c>
      <c r="E10438" t="s">
        <v>1375</v>
      </c>
      <c r="F10438">
        <v>0</v>
      </c>
      <c r="G10438">
        <v>100000</v>
      </c>
      <c r="H10438">
        <v>0</v>
      </c>
      <c r="I10438">
        <v>0</v>
      </c>
      <c r="J10438">
        <v>0</v>
      </c>
      <c r="K10438">
        <v>0.435</v>
      </c>
      <c r="L10438" t="s">
        <v>23</v>
      </c>
      <c r="M10438" s="3">
        <v>43500</v>
      </c>
      <c r="N10438" s="2" t="str">
        <f>VLOOKUP(Tabla1[[#This Row],[nemo]],'Nemos y clasificaciones'!$A$2:$B$5000,2,FALSE)</f>
        <v>ISHARES U.S. INDUSTRIAL ETF</v>
      </c>
      <c r="O10438" s="3" t="str">
        <f>VLOOKUP(Tabla1[[#This Row],[nemo]],'Nemos y clasificaciones'!$A$1:$C$3000,3,FALSE)</f>
        <v>ETF</v>
      </c>
      <c r="P10438" s="3"/>
      <c r="Q10438" s="3"/>
    </row>
    <row r="10439" spans="1:17" x14ac:dyDescent="0.25">
      <c r="A10439" t="s">
        <v>3410</v>
      </c>
      <c r="B10439" s="1">
        <v>44097</v>
      </c>
      <c r="C10439" s="1">
        <v>44103</v>
      </c>
      <c r="D10439" t="s">
        <v>21</v>
      </c>
      <c r="E10439" t="s">
        <v>1375</v>
      </c>
      <c r="F10439">
        <v>0</v>
      </c>
      <c r="G10439">
        <v>100000</v>
      </c>
      <c r="H10439">
        <v>0</v>
      </c>
      <c r="I10439">
        <v>0</v>
      </c>
      <c r="J10439">
        <v>0</v>
      </c>
      <c r="K10439">
        <v>0.432</v>
      </c>
      <c r="L10439" t="s">
        <v>23</v>
      </c>
      <c r="M10439" s="3">
        <v>43200</v>
      </c>
      <c r="N10439" s="2" t="str">
        <f>VLOOKUP(Tabla1[[#This Row],[nemo]],'Nemos y clasificaciones'!$A$2:$B$5000,2,FALSE)</f>
        <v>ISHARES U.S. INDUSTRIAL ETF</v>
      </c>
      <c r="O10439" s="3" t="str">
        <f>VLOOKUP(Tabla1[[#This Row],[nemo]],'Nemos y clasificaciones'!$A$1:$C$3000,3,FALSE)</f>
        <v>ETF</v>
      </c>
      <c r="P10439" s="3"/>
      <c r="Q10439" s="3"/>
    </row>
    <row r="10440" spans="1:17" x14ac:dyDescent="0.25">
      <c r="A10440" t="s">
        <v>1374</v>
      </c>
      <c r="B10440" s="1">
        <v>44357</v>
      </c>
      <c r="C10440" s="1">
        <v>44363</v>
      </c>
      <c r="D10440" t="s">
        <v>21</v>
      </c>
      <c r="E10440" t="s">
        <v>1375</v>
      </c>
      <c r="F10440">
        <v>0</v>
      </c>
      <c r="G10440">
        <v>200000</v>
      </c>
      <c r="H10440">
        <v>0</v>
      </c>
      <c r="I10440">
        <v>0</v>
      </c>
      <c r="J10440">
        <v>0</v>
      </c>
      <c r="K10440">
        <v>0.20699999999999999</v>
      </c>
      <c r="L10440" t="s">
        <v>23</v>
      </c>
      <c r="M10440" s="3">
        <v>41400</v>
      </c>
      <c r="N10440" s="2" t="str">
        <f>VLOOKUP(Tabla1[[#This Row],[nemo]],'Nemos y clasificaciones'!$A$2:$B$5000,2,FALSE)</f>
        <v>ISHARES U.S. INDUSTRIAL ETF</v>
      </c>
      <c r="O10440" s="3" t="str">
        <f>VLOOKUP(Tabla1[[#This Row],[nemo]],'Nemos y clasificaciones'!$A$1:$C$3000,3,FALSE)</f>
        <v>ETF</v>
      </c>
      <c r="P10440" s="3"/>
      <c r="Q10440" s="3"/>
    </row>
    <row r="10441" spans="1:17" x14ac:dyDescent="0.25">
      <c r="A10441" t="s">
        <v>11453</v>
      </c>
      <c r="B10441" s="1">
        <v>42179</v>
      </c>
      <c r="C10441" s="1">
        <v>42185</v>
      </c>
      <c r="D10441" t="s">
        <v>21</v>
      </c>
      <c r="E10441" t="s">
        <v>1375</v>
      </c>
      <c r="F10441">
        <v>0</v>
      </c>
      <c r="G10441">
        <v>100000</v>
      </c>
      <c r="H10441">
        <v>0</v>
      </c>
      <c r="I10441">
        <v>0</v>
      </c>
      <c r="J10441">
        <v>0</v>
      </c>
      <c r="K10441">
        <v>0.41299999999999998</v>
      </c>
      <c r="L10441" t="s">
        <v>23</v>
      </c>
      <c r="M10441" s="3">
        <v>41300</v>
      </c>
      <c r="N10441" s="2" t="str">
        <f>VLOOKUP(Tabla1[[#This Row],[nemo]],'Nemos y clasificaciones'!$A$2:$B$5000,2,FALSE)</f>
        <v>ISHARES U.S. INDUSTRIAL ETF</v>
      </c>
      <c r="O10441" s="3" t="str">
        <f>VLOOKUP(Tabla1[[#This Row],[nemo]],'Nemos y clasificaciones'!$A$1:$C$3000,3,FALSE)</f>
        <v>ETF</v>
      </c>
      <c r="P10441" s="3"/>
      <c r="Q10441" s="3"/>
    </row>
    <row r="10442" spans="1:17" x14ac:dyDescent="0.25">
      <c r="A10442" t="s">
        <v>8779</v>
      </c>
      <c r="B10442" s="1">
        <v>43088</v>
      </c>
      <c r="C10442" s="1">
        <v>43095</v>
      </c>
      <c r="D10442" t="s">
        <v>21</v>
      </c>
      <c r="E10442" t="s">
        <v>1375</v>
      </c>
      <c r="F10442">
        <v>0</v>
      </c>
      <c r="G10442">
        <v>100000</v>
      </c>
      <c r="H10442">
        <v>0</v>
      </c>
      <c r="I10442">
        <v>0</v>
      </c>
      <c r="J10442">
        <v>0</v>
      </c>
      <c r="K10442">
        <v>0.41</v>
      </c>
      <c r="L10442" t="s">
        <v>23</v>
      </c>
      <c r="M10442" s="3">
        <v>41000</v>
      </c>
      <c r="N10442" s="2" t="str">
        <f>VLOOKUP(Tabla1[[#This Row],[nemo]],'Nemos y clasificaciones'!$A$2:$B$5000,2,FALSE)</f>
        <v>ISHARES U.S. INDUSTRIAL ETF</v>
      </c>
      <c r="O10442" s="3" t="str">
        <f>VLOOKUP(Tabla1[[#This Row],[nemo]],'Nemos y clasificaciones'!$A$1:$C$3000,3,FALSE)</f>
        <v>ETF</v>
      </c>
      <c r="P10442" s="3"/>
      <c r="Q10442" s="3"/>
    </row>
    <row r="10443" spans="1:17" x14ac:dyDescent="0.25">
      <c r="A10443" t="s">
        <v>10846</v>
      </c>
      <c r="B10443" s="1">
        <v>42452</v>
      </c>
      <c r="C10443" s="1">
        <v>42459</v>
      </c>
      <c r="D10443" t="s">
        <v>21</v>
      </c>
      <c r="E10443" t="s">
        <v>1375</v>
      </c>
      <c r="F10443">
        <v>0</v>
      </c>
      <c r="G10443">
        <v>100000</v>
      </c>
      <c r="H10443">
        <v>0</v>
      </c>
      <c r="I10443">
        <v>0</v>
      </c>
      <c r="J10443">
        <v>0</v>
      </c>
      <c r="K10443">
        <v>0.41</v>
      </c>
      <c r="L10443" t="s">
        <v>23</v>
      </c>
      <c r="M10443" s="3">
        <v>41000</v>
      </c>
      <c r="N10443" s="2" t="str">
        <f>VLOOKUP(Tabla1[[#This Row],[nemo]],'Nemos y clasificaciones'!$A$2:$B$5000,2,FALSE)</f>
        <v>ISHARES U.S. INDUSTRIAL ETF</v>
      </c>
      <c r="O10443" s="3" t="str">
        <f>VLOOKUP(Tabla1[[#This Row],[nemo]],'Nemos y clasificaciones'!$A$1:$C$3000,3,FALSE)</f>
        <v>ETF</v>
      </c>
      <c r="P10443" s="3"/>
      <c r="Q10443" s="3"/>
    </row>
    <row r="10444" spans="1:17" x14ac:dyDescent="0.25">
      <c r="A10444" t="s">
        <v>10217</v>
      </c>
      <c r="B10444" s="1">
        <v>42639</v>
      </c>
      <c r="C10444" s="1">
        <v>42643</v>
      </c>
      <c r="D10444" t="s">
        <v>21</v>
      </c>
      <c r="E10444" t="s">
        <v>1375</v>
      </c>
      <c r="F10444">
        <v>0</v>
      </c>
      <c r="G10444">
        <v>100000</v>
      </c>
      <c r="H10444">
        <v>0</v>
      </c>
      <c r="I10444">
        <v>0</v>
      </c>
      <c r="J10444">
        <v>0</v>
      </c>
      <c r="K10444">
        <v>0.38600000000000001</v>
      </c>
      <c r="L10444" t="s">
        <v>23</v>
      </c>
      <c r="M10444" s="3">
        <v>38600</v>
      </c>
      <c r="N10444" s="2" t="str">
        <f>VLOOKUP(Tabla1[[#This Row],[nemo]],'Nemos y clasificaciones'!$A$2:$B$5000,2,FALSE)</f>
        <v>ISHARES U.S. INDUSTRIAL ETF</v>
      </c>
      <c r="O10444" s="3" t="str">
        <f>VLOOKUP(Tabla1[[#This Row],[nemo]],'Nemos y clasificaciones'!$A$1:$C$3000,3,FALSE)</f>
        <v>ETF</v>
      </c>
      <c r="P10444" s="3"/>
      <c r="Q10444" s="3"/>
    </row>
    <row r="10445" spans="1:17" x14ac:dyDescent="0.25">
      <c r="A10445" t="s">
        <v>2353</v>
      </c>
      <c r="B10445" s="1">
        <v>44280</v>
      </c>
      <c r="C10445" s="1">
        <v>44286</v>
      </c>
      <c r="D10445" t="s">
        <v>21</v>
      </c>
      <c r="E10445" t="s">
        <v>1375</v>
      </c>
      <c r="F10445">
        <v>0</v>
      </c>
      <c r="G10445">
        <v>200000</v>
      </c>
      <c r="H10445">
        <v>0</v>
      </c>
      <c r="I10445">
        <v>0</v>
      </c>
      <c r="J10445">
        <v>0</v>
      </c>
      <c r="K10445">
        <v>0.192</v>
      </c>
      <c r="L10445" t="s">
        <v>23</v>
      </c>
      <c r="M10445" s="3">
        <v>38400</v>
      </c>
      <c r="N10445" s="2" t="str">
        <f>VLOOKUP(Tabla1[[#This Row],[nemo]],'Nemos y clasificaciones'!$A$2:$B$5000,2,FALSE)</f>
        <v>ISHARES U.S. INDUSTRIAL ETF</v>
      </c>
      <c r="O10445" s="3" t="str">
        <f>VLOOKUP(Tabla1[[#This Row],[nemo]],'Nemos y clasificaciones'!$A$1:$C$3000,3,FALSE)</f>
        <v>ETF</v>
      </c>
      <c r="P10445" s="3"/>
      <c r="Q10445" s="3"/>
    </row>
    <row r="10446" spans="1:17" x14ac:dyDescent="0.25">
      <c r="A10446" t="s">
        <v>11241</v>
      </c>
      <c r="B10446" s="1">
        <v>42272</v>
      </c>
      <c r="C10446" s="1">
        <v>42278</v>
      </c>
      <c r="D10446" t="s">
        <v>21</v>
      </c>
      <c r="E10446" t="s">
        <v>1375</v>
      </c>
      <c r="F10446">
        <v>0</v>
      </c>
      <c r="G10446">
        <v>100000</v>
      </c>
      <c r="H10446">
        <v>0</v>
      </c>
      <c r="I10446">
        <v>0</v>
      </c>
      <c r="J10446">
        <v>0</v>
      </c>
      <c r="K10446">
        <v>0.373</v>
      </c>
      <c r="L10446" t="s">
        <v>23</v>
      </c>
      <c r="M10446" s="3">
        <v>37300</v>
      </c>
      <c r="N10446" s="2" t="str">
        <f>VLOOKUP(Tabla1[[#This Row],[nemo]],'Nemos y clasificaciones'!$A$2:$B$5000,2,FALSE)</f>
        <v>ISHARES U.S. INDUSTRIAL ETF</v>
      </c>
      <c r="O10446" s="3" t="str">
        <f>VLOOKUP(Tabla1[[#This Row],[nemo]],'Nemos y clasificaciones'!$A$1:$C$3000,3,FALSE)</f>
        <v>ETF</v>
      </c>
      <c r="P10446" s="3"/>
      <c r="Q10446" s="3"/>
    </row>
    <row r="10447" spans="1:17" x14ac:dyDescent="0.25">
      <c r="A10447" t="s">
        <v>10427</v>
      </c>
      <c r="B10447" s="1">
        <v>42542</v>
      </c>
      <c r="C10447" s="1">
        <v>42549</v>
      </c>
      <c r="D10447" t="s">
        <v>21</v>
      </c>
      <c r="E10447" t="s">
        <v>1375</v>
      </c>
      <c r="F10447">
        <v>0</v>
      </c>
      <c r="G10447">
        <v>100000</v>
      </c>
      <c r="H10447">
        <v>0</v>
      </c>
      <c r="I10447">
        <v>0</v>
      </c>
      <c r="J10447">
        <v>0</v>
      </c>
      <c r="K10447">
        <v>0.36099999999999999</v>
      </c>
      <c r="L10447" t="s">
        <v>23</v>
      </c>
      <c r="M10447" s="3">
        <v>36100</v>
      </c>
      <c r="N10447" s="2" t="str">
        <f>VLOOKUP(Tabla1[[#This Row],[nemo]],'Nemos y clasificaciones'!$A$2:$B$5000,2,FALSE)</f>
        <v>ISHARES U.S. INDUSTRIAL ETF</v>
      </c>
      <c r="O10447" s="3" t="str">
        <f>VLOOKUP(Tabla1[[#This Row],[nemo]],'Nemos y clasificaciones'!$A$1:$C$3000,3,FALSE)</f>
        <v>ETF</v>
      </c>
      <c r="P10447" s="3"/>
      <c r="Q10447" s="3"/>
    </row>
    <row r="10448" spans="1:17" x14ac:dyDescent="0.25">
      <c r="A10448" t="s">
        <v>11875</v>
      </c>
      <c r="B10448" s="1">
        <v>42088</v>
      </c>
      <c r="C10448" s="1">
        <v>42094</v>
      </c>
      <c r="D10448" t="s">
        <v>21</v>
      </c>
      <c r="E10448" t="s">
        <v>1375</v>
      </c>
      <c r="F10448">
        <v>0</v>
      </c>
      <c r="G10448">
        <v>100000</v>
      </c>
      <c r="H10448">
        <v>0</v>
      </c>
      <c r="I10448">
        <v>0</v>
      </c>
      <c r="J10448">
        <v>0</v>
      </c>
      <c r="K10448">
        <v>0.34100000000000003</v>
      </c>
      <c r="L10448" t="s">
        <v>23</v>
      </c>
      <c r="M10448" s="3">
        <v>34100</v>
      </c>
      <c r="N10448" s="2" t="str">
        <f>VLOOKUP(Tabla1[[#This Row],[nemo]],'Nemos y clasificaciones'!$A$2:$B$5000,2,FALSE)</f>
        <v>ISHARES U.S. INDUSTRIAL ETF</v>
      </c>
      <c r="O10448" s="3" t="str">
        <f>VLOOKUP(Tabla1[[#This Row],[nemo]],'Nemos y clasificaciones'!$A$1:$C$3000,3,FALSE)</f>
        <v>ETF</v>
      </c>
      <c r="P10448" s="3"/>
      <c r="Q10448" s="3"/>
    </row>
    <row r="10449" spans="1:17" x14ac:dyDescent="0.25">
      <c r="A10449" t="s">
        <v>10056</v>
      </c>
      <c r="B10449" s="1">
        <v>42725</v>
      </c>
      <c r="C10449" s="1">
        <v>42732</v>
      </c>
      <c r="D10449" t="s">
        <v>21</v>
      </c>
      <c r="E10449" t="s">
        <v>1373</v>
      </c>
      <c r="F10449">
        <v>0</v>
      </c>
      <c r="G10449">
        <v>100000</v>
      </c>
      <c r="H10449">
        <v>0</v>
      </c>
      <c r="I10449">
        <v>0</v>
      </c>
      <c r="J10449">
        <v>0</v>
      </c>
      <c r="K10449">
        <v>0.97599999999999998</v>
      </c>
      <c r="L10449" t="s">
        <v>23</v>
      </c>
      <c r="M10449" s="3">
        <v>97600</v>
      </c>
      <c r="N10449" s="2" t="str">
        <f>VLOOKUP(Tabla1[[#This Row],[nemo]],'Nemos y clasificaciones'!$A$2:$B$5000,2,FALSE)</f>
        <v>ISHARES U.S. CONSUMER GOODS ETF</v>
      </c>
      <c r="O10449" s="3" t="str">
        <f>VLOOKUP(Tabla1[[#This Row],[nemo]],'Nemos y clasificaciones'!$A$1:$C$3000,3,FALSE)</f>
        <v>ETF</v>
      </c>
      <c r="P10449" s="3"/>
      <c r="Q10449" s="3"/>
    </row>
    <row r="10450" spans="1:17" x14ac:dyDescent="0.25">
      <c r="A10450" t="s">
        <v>6041</v>
      </c>
      <c r="B10450" s="1">
        <v>43633</v>
      </c>
      <c r="C10450" s="1">
        <v>43637</v>
      </c>
      <c r="D10450" t="s">
        <v>21</v>
      </c>
      <c r="E10450" t="s">
        <v>1373</v>
      </c>
      <c r="F10450">
        <v>0</v>
      </c>
      <c r="G10450">
        <v>100000</v>
      </c>
      <c r="H10450">
        <v>0</v>
      </c>
      <c r="I10450">
        <v>0</v>
      </c>
      <c r="J10450">
        <v>0</v>
      </c>
      <c r="K10450">
        <v>0.86299999999999999</v>
      </c>
      <c r="L10450" t="s">
        <v>23</v>
      </c>
      <c r="M10450" s="3">
        <v>86300</v>
      </c>
      <c r="N10450" s="2" t="str">
        <f>VLOOKUP(Tabla1[[#This Row],[nemo]],'Nemos y clasificaciones'!$A$2:$B$5000,2,FALSE)</f>
        <v>ISHARES U.S. CONSUMER GOODS ETF</v>
      </c>
      <c r="O10450" s="3" t="str">
        <f>VLOOKUP(Tabla1[[#This Row],[nemo]],'Nemos y clasificaciones'!$A$1:$C$3000,3,FALSE)</f>
        <v>ETF</v>
      </c>
      <c r="P10450" s="3"/>
      <c r="Q10450" s="3"/>
    </row>
    <row r="10451" spans="1:17" x14ac:dyDescent="0.25">
      <c r="A10451" t="s">
        <v>7698</v>
      </c>
      <c r="B10451" s="1">
        <v>43277</v>
      </c>
      <c r="C10451" s="1">
        <v>43284</v>
      </c>
      <c r="D10451" t="s">
        <v>21</v>
      </c>
      <c r="E10451" t="s">
        <v>1373</v>
      </c>
      <c r="F10451">
        <v>0</v>
      </c>
      <c r="G10451">
        <v>100000</v>
      </c>
      <c r="H10451">
        <v>0</v>
      </c>
      <c r="I10451">
        <v>0</v>
      </c>
      <c r="J10451">
        <v>0</v>
      </c>
      <c r="K10451">
        <v>0.85399999999999998</v>
      </c>
      <c r="L10451" t="s">
        <v>23</v>
      </c>
      <c r="M10451" s="3">
        <v>85400</v>
      </c>
      <c r="N10451" s="2" t="str">
        <f>VLOOKUP(Tabla1[[#This Row],[nemo]],'Nemos y clasificaciones'!$A$2:$B$5000,2,FALSE)</f>
        <v>ISHARES U.S. CONSUMER GOODS ETF</v>
      </c>
      <c r="O10451" s="3" t="str">
        <f>VLOOKUP(Tabla1[[#This Row],[nemo]],'Nemos y clasificaciones'!$A$1:$C$3000,3,FALSE)</f>
        <v>ETF</v>
      </c>
      <c r="P10451" s="3"/>
      <c r="Q10451" s="3"/>
    </row>
    <row r="10452" spans="1:17" x14ac:dyDescent="0.25">
      <c r="A10452" t="s">
        <v>5220</v>
      </c>
      <c r="B10452" s="1">
        <v>43815</v>
      </c>
      <c r="C10452" s="1">
        <v>43819</v>
      </c>
      <c r="D10452" t="s">
        <v>21</v>
      </c>
      <c r="E10452" t="s">
        <v>1373</v>
      </c>
      <c r="F10452">
        <v>0</v>
      </c>
      <c r="G10452">
        <v>100000</v>
      </c>
      <c r="H10452">
        <v>0</v>
      </c>
      <c r="I10452">
        <v>0</v>
      </c>
      <c r="J10452">
        <v>0</v>
      </c>
      <c r="K10452">
        <v>0.84099999999999997</v>
      </c>
      <c r="L10452" t="s">
        <v>23</v>
      </c>
      <c r="M10452" s="3">
        <v>84100</v>
      </c>
      <c r="N10452" s="2" t="str">
        <f>VLOOKUP(Tabla1[[#This Row],[nemo]],'Nemos y clasificaciones'!$A$2:$B$5000,2,FALSE)</f>
        <v>ISHARES U.S. CONSUMER GOODS ETF</v>
      </c>
      <c r="O10452" s="3" t="str">
        <f>VLOOKUP(Tabla1[[#This Row],[nemo]],'Nemos y clasificaciones'!$A$1:$C$3000,3,FALSE)</f>
        <v>ETF</v>
      </c>
      <c r="P10452" s="3"/>
      <c r="Q10452" s="3"/>
    </row>
    <row r="10453" spans="1:17" x14ac:dyDescent="0.25">
      <c r="A10453" t="s">
        <v>7450</v>
      </c>
      <c r="B10453" s="1">
        <v>43369</v>
      </c>
      <c r="C10453" s="1">
        <v>43375</v>
      </c>
      <c r="D10453" t="s">
        <v>21</v>
      </c>
      <c r="E10453" t="s">
        <v>1373</v>
      </c>
      <c r="F10453">
        <v>0</v>
      </c>
      <c r="G10453">
        <v>100000</v>
      </c>
      <c r="H10453">
        <v>0</v>
      </c>
      <c r="I10453">
        <v>0</v>
      </c>
      <c r="J10453">
        <v>0</v>
      </c>
      <c r="K10453">
        <v>0.84099999999999997</v>
      </c>
      <c r="L10453" t="s">
        <v>23</v>
      </c>
      <c r="M10453" s="3">
        <v>84100</v>
      </c>
      <c r="N10453" s="2" t="str">
        <f>VLOOKUP(Tabla1[[#This Row],[nemo]],'Nemos y clasificaciones'!$A$2:$B$5000,2,FALSE)</f>
        <v>ISHARES U.S. CONSUMER GOODS ETF</v>
      </c>
      <c r="O10453" s="3" t="str">
        <f>VLOOKUP(Tabla1[[#This Row],[nemo]],'Nemos y clasificaciones'!$A$1:$C$3000,3,FALSE)</f>
        <v>ETF</v>
      </c>
      <c r="P10453" s="3"/>
      <c r="Q10453" s="3"/>
    </row>
    <row r="10454" spans="1:17" x14ac:dyDescent="0.25">
      <c r="A10454" t="s">
        <v>3411</v>
      </c>
      <c r="B10454" s="1">
        <v>44097</v>
      </c>
      <c r="C10454" s="1">
        <v>44103</v>
      </c>
      <c r="D10454" t="s">
        <v>21</v>
      </c>
      <c r="E10454" t="s">
        <v>1373</v>
      </c>
      <c r="F10454">
        <v>0</v>
      </c>
      <c r="G10454">
        <v>100000</v>
      </c>
      <c r="H10454">
        <v>0</v>
      </c>
      <c r="I10454">
        <v>0</v>
      </c>
      <c r="J10454">
        <v>0</v>
      </c>
      <c r="K10454">
        <v>0.78400000000000003</v>
      </c>
      <c r="L10454" t="s">
        <v>23</v>
      </c>
      <c r="M10454" s="3">
        <v>78400</v>
      </c>
      <c r="N10454" s="2" t="str">
        <f>VLOOKUP(Tabla1[[#This Row],[nemo]],'Nemos y clasificaciones'!$A$2:$B$5000,2,FALSE)</f>
        <v>ISHARES U.S. CONSUMER GOODS ETF</v>
      </c>
      <c r="O10454" s="3" t="str">
        <f>VLOOKUP(Tabla1[[#This Row],[nemo]],'Nemos y clasificaciones'!$A$1:$C$3000,3,FALSE)</f>
        <v>ETF</v>
      </c>
      <c r="P10454" s="3"/>
      <c r="Q10454" s="3"/>
    </row>
    <row r="10455" spans="1:17" x14ac:dyDescent="0.25">
      <c r="A10455" t="s">
        <v>5564</v>
      </c>
      <c r="B10455" s="1">
        <v>43732</v>
      </c>
      <c r="C10455" s="1">
        <v>43738</v>
      </c>
      <c r="D10455" t="s">
        <v>21</v>
      </c>
      <c r="E10455" t="s">
        <v>1373</v>
      </c>
      <c r="F10455">
        <v>0</v>
      </c>
      <c r="G10455">
        <v>100000</v>
      </c>
      <c r="H10455">
        <v>0</v>
      </c>
      <c r="I10455">
        <v>0</v>
      </c>
      <c r="J10455">
        <v>0</v>
      </c>
      <c r="K10455">
        <v>0.7</v>
      </c>
      <c r="L10455" t="s">
        <v>23</v>
      </c>
      <c r="M10455" s="3">
        <v>70000</v>
      </c>
      <c r="N10455" s="2" t="str">
        <f>VLOOKUP(Tabla1[[#This Row],[nemo]],'Nemos y clasificaciones'!$A$2:$B$5000,2,FALSE)</f>
        <v>ISHARES U.S. CONSUMER GOODS ETF</v>
      </c>
      <c r="O10455" s="3" t="str">
        <f>VLOOKUP(Tabla1[[#This Row],[nemo]],'Nemos y clasificaciones'!$A$1:$C$3000,3,FALSE)</f>
        <v>ETF</v>
      </c>
      <c r="P10455" s="3"/>
      <c r="Q10455" s="3"/>
    </row>
    <row r="10456" spans="1:17" x14ac:dyDescent="0.25">
      <c r="A10456" t="s">
        <v>7143</v>
      </c>
      <c r="B10456" s="1">
        <v>43451</v>
      </c>
      <c r="C10456" s="1">
        <v>43455</v>
      </c>
      <c r="D10456" t="s">
        <v>21</v>
      </c>
      <c r="E10456" t="s">
        <v>1373</v>
      </c>
      <c r="F10456">
        <v>0</v>
      </c>
      <c r="G10456">
        <v>100000</v>
      </c>
      <c r="H10456">
        <v>0</v>
      </c>
      <c r="I10456">
        <v>0</v>
      </c>
      <c r="J10456">
        <v>0</v>
      </c>
      <c r="K10456">
        <v>0.69199999999999995</v>
      </c>
      <c r="L10456" t="s">
        <v>23</v>
      </c>
      <c r="M10456" s="3">
        <v>69200</v>
      </c>
      <c r="N10456" s="2" t="str">
        <f>VLOOKUP(Tabla1[[#This Row],[nemo]],'Nemos y clasificaciones'!$A$2:$B$5000,2,FALSE)</f>
        <v>ISHARES U.S. CONSUMER GOODS ETF</v>
      </c>
      <c r="O10456" s="3" t="str">
        <f>VLOOKUP(Tabla1[[#This Row],[nemo]],'Nemos y clasificaciones'!$A$1:$C$3000,3,FALSE)</f>
        <v>ETF</v>
      </c>
      <c r="P10456" s="3"/>
      <c r="Q10456" s="3"/>
    </row>
    <row r="10457" spans="1:17" x14ac:dyDescent="0.25">
      <c r="A10457" t="s">
        <v>10218</v>
      </c>
      <c r="B10457" s="1">
        <v>42639</v>
      </c>
      <c r="C10457" s="1">
        <v>42643</v>
      </c>
      <c r="D10457" t="s">
        <v>21</v>
      </c>
      <c r="E10457" t="s">
        <v>1373</v>
      </c>
      <c r="F10457">
        <v>0</v>
      </c>
      <c r="G10457">
        <v>100000</v>
      </c>
      <c r="H10457">
        <v>0</v>
      </c>
      <c r="I10457">
        <v>0</v>
      </c>
      <c r="J10457">
        <v>0</v>
      </c>
      <c r="K10457">
        <v>0.69099999999999995</v>
      </c>
      <c r="L10457" t="s">
        <v>23</v>
      </c>
      <c r="M10457" s="3">
        <v>69100</v>
      </c>
      <c r="N10457" s="2" t="str">
        <f>VLOOKUP(Tabla1[[#This Row],[nemo]],'Nemos y clasificaciones'!$A$2:$B$5000,2,FALSE)</f>
        <v>ISHARES U.S. CONSUMER GOODS ETF</v>
      </c>
      <c r="O10457" s="3" t="str">
        <f>VLOOKUP(Tabla1[[#This Row],[nemo]],'Nemos y clasificaciones'!$A$1:$C$3000,3,FALSE)</f>
        <v>ETF</v>
      </c>
      <c r="P10457" s="3"/>
      <c r="Q10457" s="3"/>
    </row>
    <row r="10458" spans="1:17" x14ac:dyDescent="0.25">
      <c r="A10458" t="s">
        <v>11008</v>
      </c>
      <c r="B10458" s="1">
        <v>42362</v>
      </c>
      <c r="C10458" s="1">
        <v>42369</v>
      </c>
      <c r="D10458" t="s">
        <v>21</v>
      </c>
      <c r="E10458" t="s">
        <v>1373</v>
      </c>
      <c r="F10458">
        <v>0</v>
      </c>
      <c r="G10458">
        <v>100000</v>
      </c>
      <c r="H10458">
        <v>0</v>
      </c>
      <c r="I10458">
        <v>0</v>
      </c>
      <c r="J10458">
        <v>0</v>
      </c>
      <c r="K10458">
        <v>0.68400000000000005</v>
      </c>
      <c r="L10458" t="s">
        <v>23</v>
      </c>
      <c r="M10458" s="3">
        <v>68400</v>
      </c>
      <c r="N10458" s="2" t="str">
        <f>VLOOKUP(Tabla1[[#This Row],[nemo]],'Nemos y clasificaciones'!$A$2:$B$5000,2,FALSE)</f>
        <v>ISHARES U.S. CONSUMER GOODS ETF</v>
      </c>
      <c r="O10458" s="3" t="str">
        <f>VLOOKUP(Tabla1[[#This Row],[nemo]],'Nemos y clasificaciones'!$A$1:$C$3000,3,FALSE)</f>
        <v>ETF</v>
      </c>
      <c r="P10458" s="3"/>
      <c r="Q10458" s="3"/>
    </row>
    <row r="10459" spans="1:17" x14ac:dyDescent="0.25">
      <c r="A10459" t="s">
        <v>10426</v>
      </c>
      <c r="B10459" s="1">
        <v>42542</v>
      </c>
      <c r="C10459" s="1">
        <v>42549</v>
      </c>
      <c r="D10459" t="s">
        <v>21</v>
      </c>
      <c r="E10459" t="s">
        <v>1373</v>
      </c>
      <c r="F10459">
        <v>0</v>
      </c>
      <c r="G10459">
        <v>100000</v>
      </c>
      <c r="H10459">
        <v>0</v>
      </c>
      <c r="I10459">
        <v>0</v>
      </c>
      <c r="J10459">
        <v>0</v>
      </c>
      <c r="K10459">
        <v>0.65800000000000003</v>
      </c>
      <c r="L10459" t="s">
        <v>23</v>
      </c>
      <c r="M10459" s="3">
        <v>65800</v>
      </c>
      <c r="N10459" s="2" t="str">
        <f>VLOOKUP(Tabla1[[#This Row],[nemo]],'Nemos y clasificaciones'!$A$2:$B$5000,2,FALSE)</f>
        <v>ISHARES U.S. CONSUMER GOODS ETF</v>
      </c>
      <c r="O10459" s="3" t="str">
        <f>VLOOKUP(Tabla1[[#This Row],[nemo]],'Nemos y clasificaciones'!$A$1:$C$3000,3,FALSE)</f>
        <v>ETF</v>
      </c>
      <c r="P10459" s="3"/>
      <c r="Q10459" s="3"/>
    </row>
    <row r="10460" spans="1:17" x14ac:dyDescent="0.25">
      <c r="A10460" t="s">
        <v>2972</v>
      </c>
      <c r="B10460" s="1">
        <v>44179</v>
      </c>
      <c r="C10460" s="1">
        <v>44183</v>
      </c>
      <c r="D10460" t="s">
        <v>21</v>
      </c>
      <c r="E10460" t="s">
        <v>1373</v>
      </c>
      <c r="F10460">
        <v>0</v>
      </c>
      <c r="G10460">
        <v>100000</v>
      </c>
      <c r="H10460">
        <v>0</v>
      </c>
      <c r="I10460">
        <v>0</v>
      </c>
      <c r="J10460">
        <v>0</v>
      </c>
      <c r="K10460">
        <v>0.64800000000000002</v>
      </c>
      <c r="L10460" t="s">
        <v>23</v>
      </c>
      <c r="M10460" s="3">
        <v>64800</v>
      </c>
      <c r="N10460" s="2" t="str">
        <f>VLOOKUP(Tabla1[[#This Row],[nemo]],'Nemos y clasificaciones'!$A$2:$B$5000,2,FALSE)</f>
        <v>ISHARES U.S. CONSUMER GOODS ETF</v>
      </c>
      <c r="O10460" s="3" t="str">
        <f>VLOOKUP(Tabla1[[#This Row],[nemo]],'Nemos y clasificaciones'!$A$1:$C$3000,3,FALSE)</f>
        <v>ETF</v>
      </c>
      <c r="P10460" s="3"/>
      <c r="Q10460" s="3"/>
    </row>
    <row r="10461" spans="1:17" x14ac:dyDescent="0.25">
      <c r="A10461" t="s">
        <v>8489</v>
      </c>
      <c r="B10461" s="1">
        <v>43181</v>
      </c>
      <c r="C10461" s="1">
        <v>43187</v>
      </c>
      <c r="D10461" t="s">
        <v>21</v>
      </c>
      <c r="E10461" t="s">
        <v>1373</v>
      </c>
      <c r="F10461">
        <v>0</v>
      </c>
      <c r="G10461">
        <v>100000</v>
      </c>
      <c r="H10461">
        <v>0</v>
      </c>
      <c r="I10461">
        <v>0</v>
      </c>
      <c r="J10461">
        <v>0</v>
      </c>
      <c r="K10461">
        <v>0.60599999999999998</v>
      </c>
      <c r="L10461" t="s">
        <v>23</v>
      </c>
      <c r="M10461" s="3">
        <v>60600</v>
      </c>
      <c r="N10461" s="2" t="str">
        <f>VLOOKUP(Tabla1[[#This Row],[nemo]],'Nemos y clasificaciones'!$A$2:$B$5000,2,FALSE)</f>
        <v>ISHARES U.S. CONSUMER GOODS ETF</v>
      </c>
      <c r="O10461" s="3" t="str">
        <f>VLOOKUP(Tabla1[[#This Row],[nemo]],'Nemos y clasificaciones'!$A$1:$C$3000,3,FALSE)</f>
        <v>ETF</v>
      </c>
      <c r="P10461" s="3"/>
      <c r="Q10461" s="3"/>
    </row>
    <row r="10462" spans="1:17" x14ac:dyDescent="0.25">
      <c r="A10462" t="s">
        <v>8777</v>
      </c>
      <c r="B10462" s="1">
        <v>43088</v>
      </c>
      <c r="C10462" s="1">
        <v>43095</v>
      </c>
      <c r="D10462" t="s">
        <v>21</v>
      </c>
      <c r="E10462" t="s">
        <v>1373</v>
      </c>
      <c r="F10462">
        <v>0</v>
      </c>
      <c r="G10462">
        <v>100000</v>
      </c>
      <c r="H10462">
        <v>0</v>
      </c>
      <c r="I10462">
        <v>0</v>
      </c>
      <c r="J10462">
        <v>0</v>
      </c>
      <c r="K10462">
        <v>0.59699999999999998</v>
      </c>
      <c r="L10462" t="s">
        <v>23</v>
      </c>
      <c r="M10462" s="3">
        <v>59700</v>
      </c>
      <c r="N10462" s="2" t="str">
        <f>VLOOKUP(Tabla1[[#This Row],[nemo]],'Nemos y clasificaciones'!$A$2:$B$5000,2,FALSE)</f>
        <v>ISHARES U.S. CONSUMER GOODS ETF</v>
      </c>
      <c r="O10462" s="3" t="str">
        <f>VLOOKUP(Tabla1[[#This Row],[nemo]],'Nemos y clasificaciones'!$A$1:$C$3000,3,FALSE)</f>
        <v>ETF</v>
      </c>
      <c r="P10462" s="3"/>
      <c r="Q10462" s="3"/>
    </row>
    <row r="10463" spans="1:17" x14ac:dyDescent="0.25">
      <c r="A10463" t="s">
        <v>9826</v>
      </c>
      <c r="B10463" s="1">
        <v>42818</v>
      </c>
      <c r="C10463" s="1">
        <v>42824</v>
      </c>
      <c r="D10463" t="s">
        <v>21</v>
      </c>
      <c r="E10463" t="s">
        <v>1373</v>
      </c>
      <c r="F10463">
        <v>0</v>
      </c>
      <c r="G10463">
        <v>100000</v>
      </c>
      <c r="H10463">
        <v>0</v>
      </c>
      <c r="I10463">
        <v>0</v>
      </c>
      <c r="J10463">
        <v>0</v>
      </c>
      <c r="K10463">
        <v>0.59199999999999997</v>
      </c>
      <c r="L10463" t="s">
        <v>23</v>
      </c>
      <c r="M10463" s="3">
        <v>59200</v>
      </c>
      <c r="N10463" s="2" t="str">
        <f>VLOOKUP(Tabla1[[#This Row],[nemo]],'Nemos y clasificaciones'!$A$2:$B$5000,2,FALSE)</f>
        <v>ISHARES U.S. CONSUMER GOODS ETF</v>
      </c>
      <c r="O10463" s="3" t="str">
        <f>VLOOKUP(Tabla1[[#This Row],[nemo]],'Nemos y clasificaciones'!$A$1:$C$3000,3,FALSE)</f>
        <v>ETF</v>
      </c>
      <c r="P10463" s="3"/>
      <c r="Q10463" s="3"/>
    </row>
    <row r="10464" spans="1:17" x14ac:dyDescent="0.25">
      <c r="A10464" t="s">
        <v>4687</v>
      </c>
      <c r="B10464" s="1">
        <v>43915</v>
      </c>
      <c r="C10464" s="1">
        <v>43921</v>
      </c>
      <c r="D10464" t="s">
        <v>21</v>
      </c>
      <c r="E10464" t="s">
        <v>1373</v>
      </c>
      <c r="F10464">
        <v>0</v>
      </c>
      <c r="G10464">
        <v>100000</v>
      </c>
      <c r="H10464">
        <v>0</v>
      </c>
      <c r="I10464">
        <v>0</v>
      </c>
      <c r="J10464">
        <v>0</v>
      </c>
      <c r="K10464">
        <v>0.58599999999999997</v>
      </c>
      <c r="L10464" t="s">
        <v>23</v>
      </c>
      <c r="M10464" s="3">
        <v>58600</v>
      </c>
      <c r="N10464" s="2" t="str">
        <f>VLOOKUP(Tabla1[[#This Row],[nemo]],'Nemos y clasificaciones'!$A$2:$B$5000,2,FALSE)</f>
        <v>ISHARES U.S. CONSUMER GOODS ETF</v>
      </c>
      <c r="O10464" s="3" t="str">
        <f>VLOOKUP(Tabla1[[#This Row],[nemo]],'Nemos y clasificaciones'!$A$1:$C$3000,3,FALSE)</f>
        <v>ETF</v>
      </c>
      <c r="P10464" s="3"/>
      <c r="Q10464" s="3"/>
    </row>
    <row r="10465" spans="1:17" x14ac:dyDescent="0.25">
      <c r="A10465" t="s">
        <v>10847</v>
      </c>
      <c r="B10465" s="1">
        <v>42452</v>
      </c>
      <c r="C10465" s="1">
        <v>42459</v>
      </c>
      <c r="D10465" t="s">
        <v>21</v>
      </c>
      <c r="E10465" t="s">
        <v>1373</v>
      </c>
      <c r="F10465">
        <v>0</v>
      </c>
      <c r="G10465">
        <v>100000</v>
      </c>
      <c r="H10465">
        <v>0</v>
      </c>
      <c r="I10465">
        <v>0</v>
      </c>
      <c r="J10465">
        <v>0</v>
      </c>
      <c r="K10465">
        <v>0.58399999999999996</v>
      </c>
      <c r="L10465" t="s">
        <v>23</v>
      </c>
      <c r="M10465" s="3">
        <v>58400</v>
      </c>
      <c r="N10465" s="2" t="str">
        <f>VLOOKUP(Tabla1[[#This Row],[nemo]],'Nemos y clasificaciones'!$A$2:$B$5000,2,FALSE)</f>
        <v>ISHARES U.S. CONSUMER GOODS ETF</v>
      </c>
      <c r="O10465" s="3" t="str">
        <f>VLOOKUP(Tabla1[[#This Row],[nemo]],'Nemos y clasificaciones'!$A$1:$C$3000,3,FALSE)</f>
        <v>ETF</v>
      </c>
      <c r="P10465" s="3"/>
      <c r="Q10465" s="3"/>
    </row>
    <row r="10466" spans="1:17" x14ac:dyDescent="0.25">
      <c r="A10466" t="s">
        <v>11238</v>
      </c>
      <c r="B10466" s="1">
        <v>42272</v>
      </c>
      <c r="C10466" s="1">
        <v>42278</v>
      </c>
      <c r="D10466" t="s">
        <v>21</v>
      </c>
      <c r="E10466" t="s">
        <v>1373</v>
      </c>
      <c r="F10466">
        <v>0</v>
      </c>
      <c r="G10466">
        <v>100000</v>
      </c>
      <c r="H10466">
        <v>0</v>
      </c>
      <c r="I10466">
        <v>0</v>
      </c>
      <c r="J10466">
        <v>0</v>
      </c>
      <c r="K10466">
        <v>0.57999999999999996</v>
      </c>
      <c r="L10466" t="s">
        <v>23</v>
      </c>
      <c r="M10466" s="3">
        <v>58000</v>
      </c>
      <c r="N10466" s="2" t="str">
        <f>VLOOKUP(Tabla1[[#This Row],[nemo]],'Nemos y clasificaciones'!$A$2:$B$5000,2,FALSE)</f>
        <v>ISHARES U.S. CONSUMER GOODS ETF</v>
      </c>
      <c r="O10466" s="3" t="str">
        <f>VLOOKUP(Tabla1[[#This Row],[nemo]],'Nemos y clasificaciones'!$A$1:$C$3000,3,FALSE)</f>
        <v>ETF</v>
      </c>
      <c r="P10466" s="3"/>
      <c r="Q10466" s="3"/>
    </row>
    <row r="10467" spans="1:17" x14ac:dyDescent="0.25">
      <c r="A10467" t="s">
        <v>11456</v>
      </c>
      <c r="B10467" s="1">
        <v>42179</v>
      </c>
      <c r="C10467" s="1">
        <v>42185</v>
      </c>
      <c r="D10467" t="s">
        <v>21</v>
      </c>
      <c r="E10467" t="s">
        <v>1373</v>
      </c>
      <c r="F10467">
        <v>0</v>
      </c>
      <c r="G10467">
        <v>100000</v>
      </c>
      <c r="H10467">
        <v>0</v>
      </c>
      <c r="I10467">
        <v>0</v>
      </c>
      <c r="J10467">
        <v>0</v>
      </c>
      <c r="K10467">
        <v>0.57399999999999995</v>
      </c>
      <c r="L10467" t="s">
        <v>23</v>
      </c>
      <c r="M10467" s="3">
        <v>57400</v>
      </c>
      <c r="N10467" s="2" t="str">
        <f>VLOOKUP(Tabla1[[#This Row],[nemo]],'Nemos y clasificaciones'!$A$2:$B$5000,2,FALSE)</f>
        <v>ISHARES U.S. CONSUMER GOODS ETF</v>
      </c>
      <c r="O10467" s="3" t="str">
        <f>VLOOKUP(Tabla1[[#This Row],[nemo]],'Nemos y clasificaciones'!$A$1:$C$3000,3,FALSE)</f>
        <v>ETF</v>
      </c>
      <c r="P10467" s="3"/>
      <c r="Q10467" s="3"/>
    </row>
    <row r="10468" spans="1:17" x14ac:dyDescent="0.25">
      <c r="A10468" t="s">
        <v>6776</v>
      </c>
      <c r="B10468" s="1">
        <v>43544</v>
      </c>
      <c r="C10468" s="1">
        <v>43550</v>
      </c>
      <c r="D10468" t="s">
        <v>21</v>
      </c>
      <c r="E10468" t="s">
        <v>1373</v>
      </c>
      <c r="F10468">
        <v>0</v>
      </c>
      <c r="G10468">
        <v>100000</v>
      </c>
      <c r="H10468">
        <v>0</v>
      </c>
      <c r="I10468">
        <v>0</v>
      </c>
      <c r="J10468">
        <v>0</v>
      </c>
      <c r="K10468">
        <v>0.53900000000000003</v>
      </c>
      <c r="L10468" t="s">
        <v>23</v>
      </c>
      <c r="M10468" s="3">
        <v>53900</v>
      </c>
      <c r="N10468" s="2" t="str">
        <f>VLOOKUP(Tabla1[[#This Row],[nemo]],'Nemos y clasificaciones'!$A$2:$B$5000,2,FALSE)</f>
        <v>ISHARES U.S. CONSUMER GOODS ETF</v>
      </c>
      <c r="O10468" s="3" t="str">
        <f>VLOOKUP(Tabla1[[#This Row],[nemo]],'Nemos y clasificaciones'!$A$1:$C$3000,3,FALSE)</f>
        <v>ETF</v>
      </c>
      <c r="P10468" s="3"/>
      <c r="Q10468" s="3"/>
    </row>
    <row r="10469" spans="1:17" x14ac:dyDescent="0.25">
      <c r="A10469" t="s">
        <v>12066</v>
      </c>
      <c r="B10469" s="1">
        <v>41997</v>
      </c>
      <c r="C10469" s="1">
        <v>42006</v>
      </c>
      <c r="D10469" t="s">
        <v>21</v>
      </c>
      <c r="E10469" t="s">
        <v>1373</v>
      </c>
      <c r="F10469">
        <v>0</v>
      </c>
      <c r="G10469">
        <v>100000</v>
      </c>
      <c r="H10469">
        <v>0</v>
      </c>
      <c r="I10469">
        <v>0</v>
      </c>
      <c r="J10469">
        <v>0</v>
      </c>
      <c r="K10469">
        <v>0.53400000000000003</v>
      </c>
      <c r="L10469" t="s">
        <v>23</v>
      </c>
      <c r="M10469" s="3">
        <v>53400</v>
      </c>
      <c r="N10469" s="2" t="str">
        <f>VLOOKUP(Tabla1[[#This Row],[nemo]],'Nemos y clasificaciones'!$A$2:$B$5000,2,FALSE)</f>
        <v>ISHARES U.S. CONSUMER GOODS ETF</v>
      </c>
      <c r="O10469" s="3" t="str">
        <f>VLOOKUP(Tabla1[[#This Row],[nemo]],'Nemos y clasificaciones'!$A$1:$C$3000,3,FALSE)</f>
        <v>ETF</v>
      </c>
      <c r="P10469" s="3"/>
      <c r="Q10469" s="3"/>
    </row>
    <row r="10470" spans="1:17" x14ac:dyDescent="0.25">
      <c r="A10470" t="s">
        <v>9206</v>
      </c>
      <c r="B10470" s="1">
        <v>42913</v>
      </c>
      <c r="C10470" s="1">
        <v>42916</v>
      </c>
      <c r="D10470" t="s">
        <v>21</v>
      </c>
      <c r="E10470" t="s">
        <v>1373</v>
      </c>
      <c r="F10470">
        <v>0</v>
      </c>
      <c r="G10470">
        <v>100000</v>
      </c>
      <c r="H10470">
        <v>0</v>
      </c>
      <c r="I10470">
        <v>0</v>
      </c>
      <c r="J10470">
        <v>0</v>
      </c>
      <c r="K10470">
        <v>0.52100000000000002</v>
      </c>
      <c r="L10470" t="s">
        <v>23</v>
      </c>
      <c r="M10470" s="3">
        <v>52100</v>
      </c>
      <c r="N10470" s="2" t="str">
        <f>VLOOKUP(Tabla1[[#This Row],[nemo]],'Nemos y clasificaciones'!$A$2:$B$5000,2,FALSE)</f>
        <v>ISHARES U.S. CONSUMER GOODS ETF</v>
      </c>
      <c r="O10470" s="3" t="str">
        <f>VLOOKUP(Tabla1[[#This Row],[nemo]],'Nemos y clasificaciones'!$A$1:$C$3000,3,FALSE)</f>
        <v>ETF</v>
      </c>
      <c r="P10470" s="3"/>
      <c r="Q10470" s="3"/>
    </row>
    <row r="10471" spans="1:17" x14ac:dyDescent="0.25">
      <c r="A10471" t="s">
        <v>2337</v>
      </c>
      <c r="B10471" s="1">
        <v>44280</v>
      </c>
      <c r="C10471" s="1">
        <v>44286</v>
      </c>
      <c r="D10471" t="s">
        <v>21</v>
      </c>
      <c r="E10471" t="s">
        <v>1373</v>
      </c>
      <c r="F10471">
        <v>0</v>
      </c>
      <c r="G10471">
        <v>100000</v>
      </c>
      <c r="H10471">
        <v>0</v>
      </c>
      <c r="I10471">
        <v>0</v>
      </c>
      <c r="J10471">
        <v>0</v>
      </c>
      <c r="K10471">
        <v>0.52</v>
      </c>
      <c r="L10471" t="s">
        <v>23</v>
      </c>
      <c r="M10471" s="3">
        <v>52000</v>
      </c>
      <c r="N10471" s="2" t="str">
        <f>VLOOKUP(Tabla1[[#This Row],[nemo]],'Nemos y clasificaciones'!$A$2:$B$5000,2,FALSE)</f>
        <v>ISHARES U.S. CONSUMER GOODS ETF</v>
      </c>
      <c r="O10471" s="3" t="str">
        <f>VLOOKUP(Tabla1[[#This Row],[nemo]],'Nemos y clasificaciones'!$A$1:$C$3000,3,FALSE)</f>
        <v>ETF</v>
      </c>
      <c r="P10471" s="3"/>
      <c r="Q10471" s="3"/>
    </row>
    <row r="10472" spans="1:17" x14ac:dyDescent="0.25">
      <c r="A10472" t="s">
        <v>9028</v>
      </c>
      <c r="B10472" s="1">
        <v>43004</v>
      </c>
      <c r="C10472" s="1">
        <v>43007</v>
      </c>
      <c r="D10472" t="s">
        <v>21</v>
      </c>
      <c r="E10472" t="s">
        <v>1373</v>
      </c>
      <c r="F10472">
        <v>0</v>
      </c>
      <c r="G10472">
        <v>100000</v>
      </c>
      <c r="H10472">
        <v>0</v>
      </c>
      <c r="I10472">
        <v>0</v>
      </c>
      <c r="J10472">
        <v>0</v>
      </c>
      <c r="K10472">
        <v>0.49199999999999999</v>
      </c>
      <c r="L10472" t="s">
        <v>23</v>
      </c>
      <c r="M10472" s="3">
        <v>49200</v>
      </c>
      <c r="N10472" s="2" t="str">
        <f>VLOOKUP(Tabla1[[#This Row],[nemo]],'Nemos y clasificaciones'!$A$2:$B$5000,2,FALSE)</f>
        <v>ISHARES U.S. CONSUMER GOODS ETF</v>
      </c>
      <c r="O10472" s="3" t="str">
        <f>VLOOKUP(Tabla1[[#This Row],[nemo]],'Nemos y clasificaciones'!$A$1:$C$3000,3,FALSE)</f>
        <v>ETF</v>
      </c>
      <c r="P10472" s="3"/>
      <c r="Q10472" s="3"/>
    </row>
    <row r="10473" spans="1:17" x14ac:dyDescent="0.25">
      <c r="A10473" t="s">
        <v>1372</v>
      </c>
      <c r="B10473" s="1">
        <v>44357</v>
      </c>
      <c r="C10473" s="1">
        <v>44363</v>
      </c>
      <c r="D10473" t="s">
        <v>21</v>
      </c>
      <c r="E10473" t="s">
        <v>1373</v>
      </c>
      <c r="F10473">
        <v>0</v>
      </c>
      <c r="G10473">
        <v>100000</v>
      </c>
      <c r="H10473">
        <v>0</v>
      </c>
      <c r="I10473">
        <v>0</v>
      </c>
      <c r="J10473">
        <v>0</v>
      </c>
      <c r="K10473">
        <v>0.48399999999999999</v>
      </c>
      <c r="L10473" t="s">
        <v>23</v>
      </c>
      <c r="M10473" s="3">
        <v>48400</v>
      </c>
      <c r="N10473" s="2" t="str">
        <f>VLOOKUP(Tabla1[[#This Row],[nemo]],'Nemos y clasificaciones'!$A$2:$B$5000,2,FALSE)</f>
        <v>ISHARES U.S. CONSUMER GOODS ETF</v>
      </c>
      <c r="O10473" s="3" t="str">
        <f>VLOOKUP(Tabla1[[#This Row],[nemo]],'Nemos y clasificaciones'!$A$1:$C$3000,3,FALSE)</f>
        <v>ETF</v>
      </c>
      <c r="P10473" s="3"/>
      <c r="Q10473" s="3"/>
    </row>
    <row r="10474" spans="1:17" x14ac:dyDescent="0.25">
      <c r="A10474" t="s">
        <v>11872</v>
      </c>
      <c r="B10474" s="1">
        <v>42088</v>
      </c>
      <c r="C10474" s="1">
        <v>42094</v>
      </c>
      <c r="D10474" t="s">
        <v>21</v>
      </c>
      <c r="E10474" t="s">
        <v>1373</v>
      </c>
      <c r="F10474">
        <v>0</v>
      </c>
      <c r="G10474">
        <v>100000</v>
      </c>
      <c r="H10474">
        <v>0</v>
      </c>
      <c r="I10474">
        <v>0</v>
      </c>
      <c r="J10474">
        <v>0</v>
      </c>
      <c r="K10474">
        <v>0.45300000000000001</v>
      </c>
      <c r="L10474" t="s">
        <v>23</v>
      </c>
      <c r="M10474" s="3">
        <v>45300</v>
      </c>
      <c r="N10474" s="2" t="str">
        <f>VLOOKUP(Tabla1[[#This Row],[nemo]],'Nemos y clasificaciones'!$A$2:$B$5000,2,FALSE)</f>
        <v>ISHARES U.S. CONSUMER GOODS ETF</v>
      </c>
      <c r="O10474" s="3" t="str">
        <f>VLOOKUP(Tabla1[[#This Row],[nemo]],'Nemos y clasificaciones'!$A$1:$C$3000,3,FALSE)</f>
        <v>ETF</v>
      </c>
      <c r="P10474" s="3"/>
      <c r="Q10474" s="3"/>
    </row>
    <row r="10475" spans="1:17" x14ac:dyDescent="0.25">
      <c r="A10475" t="s">
        <v>3990</v>
      </c>
      <c r="B10475" s="1">
        <v>43997</v>
      </c>
      <c r="C10475" s="1">
        <v>44001</v>
      </c>
      <c r="D10475" t="s">
        <v>21</v>
      </c>
      <c r="E10475" t="s">
        <v>1373</v>
      </c>
      <c r="F10475">
        <v>0</v>
      </c>
      <c r="G10475">
        <v>100000</v>
      </c>
      <c r="H10475">
        <v>0</v>
      </c>
      <c r="I10475">
        <v>0</v>
      </c>
      <c r="J10475">
        <v>0</v>
      </c>
      <c r="K10475">
        <v>0.44400000000000001</v>
      </c>
      <c r="L10475" t="s">
        <v>23</v>
      </c>
      <c r="M10475" s="3">
        <v>44400</v>
      </c>
      <c r="N10475" s="2" t="str">
        <f>VLOOKUP(Tabla1[[#This Row],[nemo]],'Nemos y clasificaciones'!$A$2:$B$5000,2,FALSE)</f>
        <v>ISHARES U.S. CONSUMER GOODS ETF</v>
      </c>
      <c r="O10475" s="3" t="str">
        <f>VLOOKUP(Tabla1[[#This Row],[nemo]],'Nemos y clasificaciones'!$A$1:$C$3000,3,FALSE)</f>
        <v>ETF</v>
      </c>
      <c r="P10475" s="3"/>
      <c r="Q10475" s="3"/>
    </row>
    <row r="10476" spans="1:17" x14ac:dyDescent="0.25">
      <c r="A10476" t="s">
        <v>5216</v>
      </c>
      <c r="B10476" s="1">
        <v>43815</v>
      </c>
      <c r="C10476" s="1">
        <v>43819</v>
      </c>
      <c r="D10476" t="s">
        <v>21</v>
      </c>
      <c r="E10476" t="s">
        <v>1359</v>
      </c>
      <c r="F10476">
        <v>0</v>
      </c>
      <c r="G10476">
        <v>100000</v>
      </c>
      <c r="H10476">
        <v>0</v>
      </c>
      <c r="I10476">
        <v>0</v>
      </c>
      <c r="J10476">
        <v>0</v>
      </c>
      <c r="K10476">
        <v>0.624</v>
      </c>
      <c r="L10476" t="s">
        <v>23</v>
      </c>
      <c r="M10476" s="3">
        <v>62400</v>
      </c>
      <c r="N10476" s="2" t="str">
        <f>VLOOKUP(Tabla1[[#This Row],[nemo]],'Nemos y clasificaciones'!$A$2:$B$5000,2,FALSE)</f>
        <v>ISHARES U.S. BASIC MATERIALS ETF</v>
      </c>
      <c r="O10476" s="3" t="str">
        <f>VLOOKUP(Tabla1[[#This Row],[nemo]],'Nemos y clasificaciones'!$A$1:$C$3000,3,FALSE)</f>
        <v>ETF</v>
      </c>
      <c r="P10476" s="3"/>
      <c r="Q10476" s="3"/>
    </row>
    <row r="10477" spans="1:17" x14ac:dyDescent="0.25">
      <c r="A10477" t="s">
        <v>12065</v>
      </c>
      <c r="B10477" s="1">
        <v>41997</v>
      </c>
      <c r="C10477" s="1">
        <v>42006</v>
      </c>
      <c r="D10477" t="s">
        <v>21</v>
      </c>
      <c r="E10477" t="s">
        <v>1359</v>
      </c>
      <c r="F10477">
        <v>0</v>
      </c>
      <c r="G10477">
        <v>100000</v>
      </c>
      <c r="H10477">
        <v>0</v>
      </c>
      <c r="I10477">
        <v>0</v>
      </c>
      <c r="J10477">
        <v>0</v>
      </c>
      <c r="K10477">
        <v>0.56499999999999995</v>
      </c>
      <c r="L10477" t="s">
        <v>23</v>
      </c>
      <c r="M10477" s="3">
        <v>56500</v>
      </c>
      <c r="N10477" s="2" t="str">
        <f>VLOOKUP(Tabla1[[#This Row],[nemo]],'Nemos y clasificaciones'!$A$2:$B$5000,2,FALSE)</f>
        <v>ISHARES U.S. BASIC MATERIALS ETF</v>
      </c>
      <c r="O10477" s="3" t="str">
        <f>VLOOKUP(Tabla1[[#This Row],[nemo]],'Nemos y clasificaciones'!$A$1:$C$3000,3,FALSE)</f>
        <v>ETF</v>
      </c>
      <c r="P10477" s="3"/>
      <c r="Q10477" s="3"/>
    </row>
    <row r="10478" spans="1:17" x14ac:dyDescent="0.25">
      <c r="A10478" t="s">
        <v>6037</v>
      </c>
      <c r="B10478" s="1">
        <v>43633</v>
      </c>
      <c r="C10478" s="1">
        <v>43637</v>
      </c>
      <c r="D10478" t="s">
        <v>21</v>
      </c>
      <c r="E10478" t="s">
        <v>1359</v>
      </c>
      <c r="F10478">
        <v>0</v>
      </c>
      <c r="G10478">
        <v>100000</v>
      </c>
      <c r="H10478">
        <v>0</v>
      </c>
      <c r="I10478">
        <v>0</v>
      </c>
      <c r="J10478">
        <v>0</v>
      </c>
      <c r="K10478">
        <v>0.52500000000000002</v>
      </c>
      <c r="L10478" t="s">
        <v>23</v>
      </c>
      <c r="M10478" s="3">
        <v>52500</v>
      </c>
      <c r="N10478" s="2" t="str">
        <f>VLOOKUP(Tabla1[[#This Row],[nemo]],'Nemos y clasificaciones'!$A$2:$B$5000,2,FALSE)</f>
        <v>ISHARES U.S. BASIC MATERIALS ETF</v>
      </c>
      <c r="O10478" s="3" t="str">
        <f>VLOOKUP(Tabla1[[#This Row],[nemo]],'Nemos y clasificaciones'!$A$1:$C$3000,3,FALSE)</f>
        <v>ETF</v>
      </c>
      <c r="P10478" s="3"/>
      <c r="Q10478" s="3"/>
    </row>
    <row r="10479" spans="1:17" x14ac:dyDescent="0.25">
      <c r="A10479" t="s">
        <v>5561</v>
      </c>
      <c r="B10479" s="1">
        <v>43732</v>
      </c>
      <c r="C10479" s="1">
        <v>43738</v>
      </c>
      <c r="D10479" t="s">
        <v>21</v>
      </c>
      <c r="E10479" t="s">
        <v>1359</v>
      </c>
      <c r="F10479">
        <v>0</v>
      </c>
      <c r="G10479">
        <v>100000</v>
      </c>
      <c r="H10479">
        <v>0</v>
      </c>
      <c r="I10479">
        <v>0</v>
      </c>
      <c r="J10479">
        <v>0</v>
      </c>
      <c r="K10479">
        <v>0.497</v>
      </c>
      <c r="L10479" t="s">
        <v>23</v>
      </c>
      <c r="M10479" s="3">
        <v>49700</v>
      </c>
      <c r="N10479" s="2" t="str">
        <f>VLOOKUP(Tabla1[[#This Row],[nemo]],'Nemos y clasificaciones'!$A$2:$B$5000,2,FALSE)</f>
        <v>ISHARES U.S. BASIC MATERIALS ETF</v>
      </c>
      <c r="O10479" s="3" t="str">
        <f>VLOOKUP(Tabla1[[#This Row],[nemo]],'Nemos y clasificaciones'!$A$1:$C$3000,3,FALSE)</f>
        <v>ETF</v>
      </c>
      <c r="P10479" s="3"/>
      <c r="Q10479" s="3"/>
    </row>
    <row r="10480" spans="1:17" x14ac:dyDescent="0.25">
      <c r="A10480" t="s">
        <v>11007</v>
      </c>
      <c r="B10480" s="1">
        <v>42362</v>
      </c>
      <c r="C10480" s="1">
        <v>42369</v>
      </c>
      <c r="D10480" t="s">
        <v>21</v>
      </c>
      <c r="E10480" t="s">
        <v>1359</v>
      </c>
      <c r="F10480">
        <v>0</v>
      </c>
      <c r="G10480">
        <v>100000</v>
      </c>
      <c r="H10480">
        <v>0</v>
      </c>
      <c r="I10480">
        <v>0</v>
      </c>
      <c r="J10480">
        <v>0</v>
      </c>
      <c r="K10480">
        <v>0.46600000000000003</v>
      </c>
      <c r="L10480" t="s">
        <v>23</v>
      </c>
      <c r="M10480" s="3">
        <v>46600</v>
      </c>
      <c r="N10480" s="2" t="str">
        <f>VLOOKUP(Tabla1[[#This Row],[nemo]],'Nemos y clasificaciones'!$A$2:$B$5000,2,FALSE)</f>
        <v>ISHARES U.S. BASIC MATERIALS ETF</v>
      </c>
      <c r="O10480" s="3" t="str">
        <f>VLOOKUP(Tabla1[[#This Row],[nemo]],'Nemos y clasificaciones'!$A$1:$C$3000,3,FALSE)</f>
        <v>ETF</v>
      </c>
      <c r="P10480" s="3"/>
      <c r="Q10480" s="3"/>
    </row>
    <row r="10481" spans="1:17" x14ac:dyDescent="0.25">
      <c r="A10481" t="s">
        <v>9027</v>
      </c>
      <c r="B10481" s="1">
        <v>43004</v>
      </c>
      <c r="C10481" s="1">
        <v>43007</v>
      </c>
      <c r="D10481" t="s">
        <v>21</v>
      </c>
      <c r="E10481" t="s">
        <v>1359</v>
      </c>
      <c r="F10481">
        <v>0</v>
      </c>
      <c r="G10481">
        <v>100000</v>
      </c>
      <c r="H10481">
        <v>0</v>
      </c>
      <c r="I10481">
        <v>0</v>
      </c>
      <c r="J10481">
        <v>0</v>
      </c>
      <c r="K10481">
        <v>0.45500000000000002</v>
      </c>
      <c r="L10481" t="s">
        <v>23</v>
      </c>
      <c r="M10481" s="3">
        <v>45500</v>
      </c>
      <c r="N10481" s="2" t="str">
        <f>VLOOKUP(Tabla1[[#This Row],[nemo]],'Nemos y clasificaciones'!$A$2:$B$5000,2,FALSE)</f>
        <v>ISHARES U.S. BASIC MATERIALS ETF</v>
      </c>
      <c r="O10481" s="3" t="str">
        <f>VLOOKUP(Tabla1[[#This Row],[nemo]],'Nemos y clasificaciones'!$A$1:$C$3000,3,FALSE)</f>
        <v>ETF</v>
      </c>
      <c r="P10481" s="3"/>
      <c r="Q10481" s="3"/>
    </row>
    <row r="10482" spans="1:17" x14ac:dyDescent="0.25">
      <c r="A10482" t="s">
        <v>7702</v>
      </c>
      <c r="B10482" s="1">
        <v>43277</v>
      </c>
      <c r="C10482" s="1">
        <v>43284</v>
      </c>
      <c r="D10482" t="s">
        <v>21</v>
      </c>
      <c r="E10482" t="s">
        <v>1359</v>
      </c>
      <c r="F10482">
        <v>0</v>
      </c>
      <c r="G10482">
        <v>100000</v>
      </c>
      <c r="H10482">
        <v>0</v>
      </c>
      <c r="I10482">
        <v>0</v>
      </c>
      <c r="J10482">
        <v>0</v>
      </c>
      <c r="K10482">
        <v>0.441</v>
      </c>
      <c r="L10482" t="s">
        <v>23</v>
      </c>
      <c r="M10482" s="3">
        <v>44100</v>
      </c>
      <c r="N10482" s="2" t="str">
        <f>VLOOKUP(Tabla1[[#This Row],[nemo]],'Nemos y clasificaciones'!$A$2:$B$5000,2,FALSE)</f>
        <v>ISHARES U.S. BASIC MATERIALS ETF</v>
      </c>
      <c r="O10482" s="3" t="str">
        <f>VLOOKUP(Tabla1[[#This Row],[nemo]],'Nemos y clasificaciones'!$A$1:$C$3000,3,FALSE)</f>
        <v>ETF</v>
      </c>
      <c r="P10482" s="3"/>
      <c r="Q10482" s="3"/>
    </row>
    <row r="10483" spans="1:17" x14ac:dyDescent="0.25">
      <c r="A10483" t="s">
        <v>1358</v>
      </c>
      <c r="B10483" s="1">
        <v>44357</v>
      </c>
      <c r="C10483" s="1">
        <v>44363</v>
      </c>
      <c r="D10483" t="s">
        <v>21</v>
      </c>
      <c r="E10483" t="s">
        <v>1359</v>
      </c>
      <c r="F10483">
        <v>0</v>
      </c>
      <c r="G10483">
        <v>100000</v>
      </c>
      <c r="H10483">
        <v>0</v>
      </c>
      <c r="I10483">
        <v>0</v>
      </c>
      <c r="J10483">
        <v>0</v>
      </c>
      <c r="K10483">
        <v>0.436</v>
      </c>
      <c r="L10483" t="s">
        <v>23</v>
      </c>
      <c r="M10483" s="3">
        <v>43600</v>
      </c>
      <c r="N10483" s="2" t="str">
        <f>VLOOKUP(Tabla1[[#This Row],[nemo]],'Nemos y clasificaciones'!$A$2:$B$5000,2,FALSE)</f>
        <v>ISHARES U.S. BASIC MATERIALS ETF</v>
      </c>
      <c r="O10483" s="3" t="str">
        <f>VLOOKUP(Tabla1[[#This Row],[nemo]],'Nemos y clasificaciones'!$A$1:$C$3000,3,FALSE)</f>
        <v>ETF</v>
      </c>
      <c r="P10483" s="3"/>
      <c r="Q10483" s="3"/>
    </row>
    <row r="10484" spans="1:17" x14ac:dyDescent="0.25">
      <c r="A10484" t="s">
        <v>9207</v>
      </c>
      <c r="B10484" s="1">
        <v>42913</v>
      </c>
      <c r="C10484" s="1">
        <v>42916</v>
      </c>
      <c r="D10484" t="s">
        <v>21</v>
      </c>
      <c r="E10484" t="s">
        <v>1359</v>
      </c>
      <c r="F10484">
        <v>0</v>
      </c>
      <c r="G10484">
        <v>100000</v>
      </c>
      <c r="H10484">
        <v>0</v>
      </c>
      <c r="I10484">
        <v>0</v>
      </c>
      <c r="J10484">
        <v>0</v>
      </c>
      <c r="K10484">
        <v>0.42199999999999999</v>
      </c>
      <c r="L10484" t="s">
        <v>23</v>
      </c>
      <c r="M10484" s="3">
        <v>42200</v>
      </c>
      <c r="N10484" s="2" t="str">
        <f>VLOOKUP(Tabla1[[#This Row],[nemo]],'Nemos y clasificaciones'!$A$2:$B$5000,2,FALSE)</f>
        <v>ISHARES U.S. BASIC MATERIALS ETF</v>
      </c>
      <c r="O10484" s="3" t="str">
        <f>VLOOKUP(Tabla1[[#This Row],[nemo]],'Nemos y clasificaciones'!$A$1:$C$3000,3,FALSE)</f>
        <v>ETF</v>
      </c>
      <c r="P10484" s="3"/>
      <c r="Q10484" s="3"/>
    </row>
    <row r="10485" spans="1:17" x14ac:dyDescent="0.25">
      <c r="A10485" t="s">
        <v>2335</v>
      </c>
      <c r="B10485" s="1">
        <v>44280</v>
      </c>
      <c r="C10485" s="1">
        <v>44286</v>
      </c>
      <c r="D10485" t="s">
        <v>21</v>
      </c>
      <c r="E10485" t="s">
        <v>1359</v>
      </c>
      <c r="F10485">
        <v>0</v>
      </c>
      <c r="G10485">
        <v>100000</v>
      </c>
      <c r="H10485">
        <v>0</v>
      </c>
      <c r="I10485">
        <v>0</v>
      </c>
      <c r="J10485">
        <v>0</v>
      </c>
      <c r="K10485">
        <v>0.42099999999999999</v>
      </c>
      <c r="L10485" t="s">
        <v>23</v>
      </c>
      <c r="M10485" s="3">
        <v>42100</v>
      </c>
      <c r="N10485" s="2" t="str">
        <f>VLOOKUP(Tabla1[[#This Row],[nemo]],'Nemos y clasificaciones'!$A$2:$B$5000,2,FALSE)</f>
        <v>ISHARES U.S. BASIC MATERIALS ETF</v>
      </c>
      <c r="O10485" s="3" t="str">
        <f>VLOOKUP(Tabla1[[#This Row],[nemo]],'Nemos y clasificaciones'!$A$1:$C$3000,3,FALSE)</f>
        <v>ETF</v>
      </c>
      <c r="P10485" s="3"/>
      <c r="Q10485" s="3"/>
    </row>
    <row r="10486" spans="1:17" x14ac:dyDescent="0.25">
      <c r="A10486" t="s">
        <v>2969</v>
      </c>
      <c r="B10486" s="1">
        <v>44179</v>
      </c>
      <c r="C10486" s="1">
        <v>44183</v>
      </c>
      <c r="D10486" t="s">
        <v>21</v>
      </c>
      <c r="E10486" t="s">
        <v>1359</v>
      </c>
      <c r="F10486">
        <v>0</v>
      </c>
      <c r="G10486">
        <v>100000</v>
      </c>
      <c r="H10486">
        <v>0</v>
      </c>
      <c r="I10486">
        <v>0</v>
      </c>
      <c r="J10486">
        <v>0</v>
      </c>
      <c r="K10486">
        <v>0.41899999999999998</v>
      </c>
      <c r="L10486" t="s">
        <v>23</v>
      </c>
      <c r="M10486" s="3">
        <v>41900</v>
      </c>
      <c r="N10486" s="2" t="str">
        <f>VLOOKUP(Tabla1[[#This Row],[nemo]],'Nemos y clasificaciones'!$A$2:$B$5000,2,FALSE)</f>
        <v>ISHARES U.S. BASIC MATERIALS ETF</v>
      </c>
      <c r="O10486" s="3" t="str">
        <f>VLOOKUP(Tabla1[[#This Row],[nemo]],'Nemos y clasificaciones'!$A$1:$C$3000,3,FALSE)</f>
        <v>ETF</v>
      </c>
      <c r="P10486" s="3"/>
      <c r="Q10486" s="3"/>
    </row>
    <row r="10487" spans="1:17" x14ac:dyDescent="0.25">
      <c r="A10487" t="s">
        <v>3986</v>
      </c>
      <c r="B10487" s="1">
        <v>43997</v>
      </c>
      <c r="C10487" s="1">
        <v>44001</v>
      </c>
      <c r="D10487" t="s">
        <v>21</v>
      </c>
      <c r="E10487" t="s">
        <v>1359</v>
      </c>
      <c r="F10487">
        <v>0</v>
      </c>
      <c r="G10487">
        <v>100000</v>
      </c>
      <c r="H10487">
        <v>0</v>
      </c>
      <c r="I10487">
        <v>0</v>
      </c>
      <c r="J10487">
        <v>0</v>
      </c>
      <c r="K10487">
        <v>0.41</v>
      </c>
      <c r="L10487" t="s">
        <v>23</v>
      </c>
      <c r="M10487" s="3">
        <v>41000</v>
      </c>
      <c r="N10487" s="2" t="str">
        <f>VLOOKUP(Tabla1[[#This Row],[nemo]],'Nemos y clasificaciones'!$A$2:$B$5000,2,FALSE)</f>
        <v>ISHARES U.S. BASIC MATERIALS ETF</v>
      </c>
      <c r="O10487" s="3" t="str">
        <f>VLOOKUP(Tabla1[[#This Row],[nemo]],'Nemos y clasificaciones'!$A$1:$C$3000,3,FALSE)</f>
        <v>ETF</v>
      </c>
      <c r="P10487" s="3"/>
      <c r="Q10487" s="3"/>
    </row>
    <row r="10488" spans="1:17" x14ac:dyDescent="0.25">
      <c r="A10488" t="s">
        <v>3405</v>
      </c>
      <c r="B10488" s="1">
        <v>44097</v>
      </c>
      <c r="C10488" s="1">
        <v>44103</v>
      </c>
      <c r="D10488" t="s">
        <v>21</v>
      </c>
      <c r="E10488" t="s">
        <v>1359</v>
      </c>
      <c r="F10488">
        <v>0</v>
      </c>
      <c r="G10488">
        <v>100000</v>
      </c>
      <c r="H10488">
        <v>0</v>
      </c>
      <c r="I10488">
        <v>0</v>
      </c>
      <c r="J10488">
        <v>0</v>
      </c>
      <c r="K10488">
        <v>0.40699999999999997</v>
      </c>
      <c r="L10488" t="s">
        <v>23</v>
      </c>
      <c r="M10488" s="3">
        <v>40700</v>
      </c>
      <c r="N10488" s="2" t="str">
        <f>VLOOKUP(Tabla1[[#This Row],[nemo]],'Nemos y clasificaciones'!$A$2:$B$5000,2,FALSE)</f>
        <v>ISHARES U.S. BASIC MATERIALS ETF</v>
      </c>
      <c r="O10488" s="3" t="str">
        <f>VLOOKUP(Tabla1[[#This Row],[nemo]],'Nemos y clasificaciones'!$A$1:$C$3000,3,FALSE)</f>
        <v>ETF</v>
      </c>
      <c r="P10488" s="3"/>
      <c r="Q10488" s="3"/>
    </row>
    <row r="10489" spans="1:17" x14ac:dyDescent="0.25">
      <c r="A10489" t="s">
        <v>11239</v>
      </c>
      <c r="B10489" s="1">
        <v>42272</v>
      </c>
      <c r="C10489" s="1">
        <v>42278</v>
      </c>
      <c r="D10489" t="s">
        <v>21</v>
      </c>
      <c r="E10489" t="s">
        <v>1359</v>
      </c>
      <c r="F10489">
        <v>0</v>
      </c>
      <c r="G10489">
        <v>100000</v>
      </c>
      <c r="H10489">
        <v>0</v>
      </c>
      <c r="I10489">
        <v>0</v>
      </c>
      <c r="J10489">
        <v>0</v>
      </c>
      <c r="K10489">
        <v>0.39800000000000002</v>
      </c>
      <c r="L10489" t="s">
        <v>23</v>
      </c>
      <c r="M10489" s="3">
        <v>39800</v>
      </c>
      <c r="N10489" s="2" t="str">
        <f>VLOOKUP(Tabla1[[#This Row],[nemo]],'Nemos y clasificaciones'!$A$2:$B$5000,2,FALSE)</f>
        <v>ISHARES U.S. BASIC MATERIALS ETF</v>
      </c>
      <c r="O10489" s="3" t="str">
        <f>VLOOKUP(Tabla1[[#This Row],[nemo]],'Nemos y clasificaciones'!$A$1:$C$3000,3,FALSE)</f>
        <v>ETF</v>
      </c>
      <c r="P10489" s="3"/>
      <c r="Q10489" s="3"/>
    </row>
    <row r="10490" spans="1:17" x14ac:dyDescent="0.25">
      <c r="A10490" t="s">
        <v>6772</v>
      </c>
      <c r="B10490" s="1">
        <v>43544</v>
      </c>
      <c r="C10490" s="1">
        <v>43550</v>
      </c>
      <c r="D10490" t="s">
        <v>21</v>
      </c>
      <c r="E10490" t="s">
        <v>1359</v>
      </c>
      <c r="F10490">
        <v>0</v>
      </c>
      <c r="G10490">
        <v>100000</v>
      </c>
      <c r="H10490">
        <v>0</v>
      </c>
      <c r="I10490">
        <v>0</v>
      </c>
      <c r="J10490">
        <v>0</v>
      </c>
      <c r="K10490">
        <v>0.39700000000000002</v>
      </c>
      <c r="L10490" t="s">
        <v>23</v>
      </c>
      <c r="M10490" s="3">
        <v>39700</v>
      </c>
      <c r="N10490" s="2" t="str">
        <f>VLOOKUP(Tabla1[[#This Row],[nemo]],'Nemos y clasificaciones'!$A$2:$B$5000,2,FALSE)</f>
        <v>ISHARES U.S. BASIC MATERIALS ETF</v>
      </c>
      <c r="O10490" s="3" t="str">
        <f>VLOOKUP(Tabla1[[#This Row],[nemo]],'Nemos y clasificaciones'!$A$1:$C$3000,3,FALSE)</f>
        <v>ETF</v>
      </c>
      <c r="P10490" s="3"/>
      <c r="Q10490" s="3"/>
    </row>
    <row r="10491" spans="1:17" x14ac:dyDescent="0.25">
      <c r="A10491" t="s">
        <v>10057</v>
      </c>
      <c r="B10491" s="1">
        <v>42725</v>
      </c>
      <c r="C10491" s="1">
        <v>42732</v>
      </c>
      <c r="D10491" t="s">
        <v>21</v>
      </c>
      <c r="E10491" t="s">
        <v>1359</v>
      </c>
      <c r="F10491">
        <v>0</v>
      </c>
      <c r="G10491">
        <v>100000</v>
      </c>
      <c r="H10491">
        <v>0</v>
      </c>
      <c r="I10491">
        <v>0</v>
      </c>
      <c r="J10491">
        <v>0</v>
      </c>
      <c r="K10491">
        <v>0.36399999999999999</v>
      </c>
      <c r="L10491" t="s">
        <v>23</v>
      </c>
      <c r="M10491" s="3">
        <v>36400</v>
      </c>
      <c r="N10491" s="2" t="str">
        <f>VLOOKUP(Tabla1[[#This Row],[nemo]],'Nemos y clasificaciones'!$A$2:$B$5000,2,FALSE)</f>
        <v>ISHARES U.S. BASIC MATERIALS ETF</v>
      </c>
      <c r="O10491" s="3" t="str">
        <f>VLOOKUP(Tabla1[[#This Row],[nemo]],'Nemos y clasificaciones'!$A$1:$C$3000,3,FALSE)</f>
        <v>ETF</v>
      </c>
      <c r="P10491" s="3"/>
      <c r="Q10491" s="3"/>
    </row>
    <row r="10492" spans="1:17" x14ac:dyDescent="0.25">
      <c r="A10492" t="s">
        <v>7457</v>
      </c>
      <c r="B10492" s="1">
        <v>43369</v>
      </c>
      <c r="C10492" s="1">
        <v>43375</v>
      </c>
      <c r="D10492" t="s">
        <v>21</v>
      </c>
      <c r="E10492" t="s">
        <v>1359</v>
      </c>
      <c r="F10492">
        <v>0</v>
      </c>
      <c r="G10492">
        <v>100000</v>
      </c>
      <c r="H10492">
        <v>0</v>
      </c>
      <c r="I10492">
        <v>0</v>
      </c>
      <c r="J10492">
        <v>0</v>
      </c>
      <c r="K10492">
        <v>0.34599999999999997</v>
      </c>
      <c r="L10492" t="s">
        <v>23</v>
      </c>
      <c r="M10492" s="3">
        <v>34600</v>
      </c>
      <c r="N10492" s="2" t="str">
        <f>VLOOKUP(Tabla1[[#This Row],[nemo]],'Nemos y clasificaciones'!$A$2:$B$5000,2,FALSE)</f>
        <v>ISHARES U.S. BASIC MATERIALS ETF</v>
      </c>
      <c r="O10492" s="3" t="str">
        <f>VLOOKUP(Tabla1[[#This Row],[nemo]],'Nemos y clasificaciones'!$A$1:$C$3000,3,FALSE)</f>
        <v>ETF</v>
      </c>
      <c r="P10492" s="3"/>
      <c r="Q10492" s="3"/>
    </row>
    <row r="10493" spans="1:17" x14ac:dyDescent="0.25">
      <c r="A10493" t="s">
        <v>8778</v>
      </c>
      <c r="B10493" s="1">
        <v>43088</v>
      </c>
      <c r="C10493" s="1">
        <v>43095</v>
      </c>
      <c r="D10493" t="s">
        <v>21</v>
      </c>
      <c r="E10493" t="s">
        <v>1359</v>
      </c>
      <c r="F10493">
        <v>0</v>
      </c>
      <c r="G10493">
        <v>100000</v>
      </c>
      <c r="H10493">
        <v>0</v>
      </c>
      <c r="I10493">
        <v>0</v>
      </c>
      <c r="J10493">
        <v>0</v>
      </c>
      <c r="K10493">
        <v>0.34499999999999997</v>
      </c>
      <c r="L10493" t="s">
        <v>23</v>
      </c>
      <c r="M10493" s="3">
        <v>34500</v>
      </c>
      <c r="N10493" s="2" t="str">
        <f>VLOOKUP(Tabla1[[#This Row],[nemo]],'Nemos y clasificaciones'!$A$2:$B$5000,2,FALSE)</f>
        <v>ISHARES U.S. BASIC MATERIALS ETF</v>
      </c>
      <c r="O10493" s="3" t="str">
        <f>VLOOKUP(Tabla1[[#This Row],[nemo]],'Nemos y clasificaciones'!$A$1:$C$3000,3,FALSE)</f>
        <v>ETF</v>
      </c>
      <c r="P10493" s="3"/>
      <c r="Q10493" s="3"/>
    </row>
    <row r="10494" spans="1:17" x14ac:dyDescent="0.25">
      <c r="A10494" t="s">
        <v>4684</v>
      </c>
      <c r="B10494" s="1">
        <v>43915</v>
      </c>
      <c r="C10494" s="1">
        <v>43921</v>
      </c>
      <c r="D10494" t="s">
        <v>21</v>
      </c>
      <c r="E10494" t="s">
        <v>1359</v>
      </c>
      <c r="F10494">
        <v>0</v>
      </c>
      <c r="G10494">
        <v>100000</v>
      </c>
      <c r="H10494">
        <v>0</v>
      </c>
      <c r="I10494">
        <v>0</v>
      </c>
      <c r="J10494">
        <v>0</v>
      </c>
      <c r="K10494">
        <v>0.34100000000000003</v>
      </c>
      <c r="L10494" t="s">
        <v>23</v>
      </c>
      <c r="M10494" s="3">
        <v>34100</v>
      </c>
      <c r="N10494" s="2" t="str">
        <f>VLOOKUP(Tabla1[[#This Row],[nemo]],'Nemos y clasificaciones'!$A$2:$B$5000,2,FALSE)</f>
        <v>ISHARES U.S. BASIC MATERIALS ETF</v>
      </c>
      <c r="O10494" s="3" t="str">
        <f>VLOOKUP(Tabla1[[#This Row],[nemo]],'Nemos y clasificaciones'!$A$1:$C$3000,3,FALSE)</f>
        <v>ETF</v>
      </c>
      <c r="P10494" s="3"/>
      <c r="Q10494" s="3"/>
    </row>
    <row r="10495" spans="1:17" x14ac:dyDescent="0.25">
      <c r="A10495" t="s">
        <v>10219</v>
      </c>
      <c r="B10495" s="1">
        <v>42639</v>
      </c>
      <c r="C10495" s="1">
        <v>42643</v>
      </c>
      <c r="D10495" t="s">
        <v>21</v>
      </c>
      <c r="E10495" t="s">
        <v>1359</v>
      </c>
      <c r="F10495">
        <v>0</v>
      </c>
      <c r="G10495">
        <v>100000</v>
      </c>
      <c r="H10495">
        <v>0</v>
      </c>
      <c r="I10495">
        <v>0</v>
      </c>
      <c r="J10495">
        <v>0</v>
      </c>
      <c r="K10495">
        <v>0.33</v>
      </c>
      <c r="L10495" t="s">
        <v>23</v>
      </c>
      <c r="M10495" s="3">
        <v>33000</v>
      </c>
      <c r="N10495" s="2" t="str">
        <f>VLOOKUP(Tabla1[[#This Row],[nemo]],'Nemos y clasificaciones'!$A$2:$B$5000,2,FALSE)</f>
        <v>ISHARES U.S. BASIC MATERIALS ETF</v>
      </c>
      <c r="O10495" s="3" t="str">
        <f>VLOOKUP(Tabla1[[#This Row],[nemo]],'Nemos y clasificaciones'!$A$1:$C$3000,3,FALSE)</f>
        <v>ETF</v>
      </c>
      <c r="P10495" s="3"/>
      <c r="Q10495" s="3"/>
    </row>
    <row r="10496" spans="1:17" x14ac:dyDescent="0.25">
      <c r="A10496" t="s">
        <v>8481</v>
      </c>
      <c r="B10496" s="1">
        <v>43181</v>
      </c>
      <c r="C10496" s="1">
        <v>43187</v>
      </c>
      <c r="D10496" t="s">
        <v>21</v>
      </c>
      <c r="E10496" t="s">
        <v>1359</v>
      </c>
      <c r="F10496">
        <v>0</v>
      </c>
      <c r="G10496">
        <v>100000</v>
      </c>
      <c r="H10496">
        <v>0</v>
      </c>
      <c r="I10496">
        <v>0</v>
      </c>
      <c r="J10496">
        <v>0</v>
      </c>
      <c r="K10496">
        <v>0.32900000000000001</v>
      </c>
      <c r="L10496" t="s">
        <v>23</v>
      </c>
      <c r="M10496" s="3">
        <v>32900</v>
      </c>
      <c r="N10496" s="2" t="str">
        <f>VLOOKUP(Tabla1[[#This Row],[nemo]],'Nemos y clasificaciones'!$A$2:$B$5000,2,FALSE)</f>
        <v>ISHARES U.S. BASIC MATERIALS ETF</v>
      </c>
      <c r="O10496" s="3" t="str">
        <f>VLOOKUP(Tabla1[[#This Row],[nemo]],'Nemos y clasificaciones'!$A$1:$C$3000,3,FALSE)</f>
        <v>ETF</v>
      </c>
      <c r="P10496" s="3"/>
      <c r="Q10496" s="3"/>
    </row>
    <row r="10497" spans="1:17" x14ac:dyDescent="0.25">
      <c r="A10497" t="s">
        <v>11455</v>
      </c>
      <c r="B10497" s="1">
        <v>42179</v>
      </c>
      <c r="C10497" s="1">
        <v>42185</v>
      </c>
      <c r="D10497" t="s">
        <v>21</v>
      </c>
      <c r="E10497" t="s">
        <v>1359</v>
      </c>
      <c r="F10497">
        <v>0</v>
      </c>
      <c r="G10497">
        <v>100000</v>
      </c>
      <c r="H10497">
        <v>0</v>
      </c>
      <c r="I10497">
        <v>0</v>
      </c>
      <c r="J10497">
        <v>0</v>
      </c>
      <c r="K10497">
        <v>0.311</v>
      </c>
      <c r="L10497" t="s">
        <v>23</v>
      </c>
      <c r="M10497" s="3">
        <v>31100</v>
      </c>
      <c r="N10497" s="2" t="str">
        <f>VLOOKUP(Tabla1[[#This Row],[nemo]],'Nemos y clasificaciones'!$A$2:$B$5000,2,FALSE)</f>
        <v>ISHARES U.S. BASIC MATERIALS ETF</v>
      </c>
      <c r="O10497" s="3" t="str">
        <f>VLOOKUP(Tabla1[[#This Row],[nemo]],'Nemos y clasificaciones'!$A$1:$C$3000,3,FALSE)</f>
        <v>ETF</v>
      </c>
      <c r="P10497" s="3"/>
      <c r="Q10497" s="3"/>
    </row>
    <row r="10498" spans="1:17" x14ac:dyDescent="0.25">
      <c r="A10498" t="s">
        <v>10425</v>
      </c>
      <c r="B10498" s="1">
        <v>42542</v>
      </c>
      <c r="C10498" s="1">
        <v>42549</v>
      </c>
      <c r="D10498" t="s">
        <v>21</v>
      </c>
      <c r="E10498" t="s">
        <v>1359</v>
      </c>
      <c r="F10498">
        <v>0</v>
      </c>
      <c r="G10498">
        <v>100000</v>
      </c>
      <c r="H10498">
        <v>0</v>
      </c>
      <c r="I10498">
        <v>0</v>
      </c>
      <c r="J10498">
        <v>0</v>
      </c>
      <c r="K10498">
        <v>0.309</v>
      </c>
      <c r="L10498" t="s">
        <v>23</v>
      </c>
      <c r="M10498" s="3">
        <v>30900</v>
      </c>
      <c r="N10498" s="2" t="str">
        <f>VLOOKUP(Tabla1[[#This Row],[nemo]],'Nemos y clasificaciones'!$A$2:$B$5000,2,FALSE)</f>
        <v>ISHARES U.S. BASIC MATERIALS ETF</v>
      </c>
      <c r="O10498" s="3" t="str">
        <f>VLOOKUP(Tabla1[[#This Row],[nemo]],'Nemos y clasificaciones'!$A$1:$C$3000,3,FALSE)</f>
        <v>ETF</v>
      </c>
      <c r="P10498" s="3"/>
      <c r="Q10498" s="3"/>
    </row>
    <row r="10499" spans="1:17" x14ac:dyDescent="0.25">
      <c r="A10499" t="s">
        <v>7136</v>
      </c>
      <c r="B10499" s="1">
        <v>43451</v>
      </c>
      <c r="C10499" s="1">
        <v>43455</v>
      </c>
      <c r="D10499" t="s">
        <v>21</v>
      </c>
      <c r="E10499" t="s">
        <v>1359</v>
      </c>
      <c r="F10499">
        <v>0</v>
      </c>
      <c r="G10499">
        <v>100000</v>
      </c>
      <c r="H10499">
        <v>0</v>
      </c>
      <c r="I10499">
        <v>0</v>
      </c>
      <c r="J10499">
        <v>0</v>
      </c>
      <c r="K10499">
        <v>0.29599999999999999</v>
      </c>
      <c r="L10499" t="s">
        <v>23</v>
      </c>
      <c r="M10499" s="3">
        <v>29600</v>
      </c>
      <c r="N10499" s="2" t="str">
        <f>VLOOKUP(Tabla1[[#This Row],[nemo]],'Nemos y clasificaciones'!$A$2:$B$5000,2,FALSE)</f>
        <v>ISHARES U.S. BASIC MATERIALS ETF</v>
      </c>
      <c r="O10499" s="3" t="str">
        <f>VLOOKUP(Tabla1[[#This Row],[nemo]],'Nemos y clasificaciones'!$A$1:$C$3000,3,FALSE)</f>
        <v>ETF</v>
      </c>
      <c r="P10499" s="3"/>
      <c r="Q10499" s="3"/>
    </row>
    <row r="10500" spans="1:17" x14ac:dyDescent="0.25">
      <c r="A10500" t="s">
        <v>11873</v>
      </c>
      <c r="B10500" s="1">
        <v>42088</v>
      </c>
      <c r="C10500" s="1">
        <v>42094</v>
      </c>
      <c r="D10500" t="s">
        <v>21</v>
      </c>
      <c r="E10500" t="s">
        <v>1359</v>
      </c>
      <c r="F10500">
        <v>0</v>
      </c>
      <c r="G10500">
        <v>100000</v>
      </c>
      <c r="H10500">
        <v>0</v>
      </c>
      <c r="I10500">
        <v>0</v>
      </c>
      <c r="J10500">
        <v>0</v>
      </c>
      <c r="K10500">
        <v>0.26</v>
      </c>
      <c r="L10500" t="s">
        <v>23</v>
      </c>
      <c r="M10500" s="3">
        <v>26000</v>
      </c>
      <c r="N10500" s="2" t="str">
        <f>VLOOKUP(Tabla1[[#This Row],[nemo]],'Nemos y clasificaciones'!$A$2:$B$5000,2,FALSE)</f>
        <v>ISHARES U.S. BASIC MATERIALS ETF</v>
      </c>
      <c r="O10500" s="3" t="str">
        <f>VLOOKUP(Tabla1[[#This Row],[nemo]],'Nemos y clasificaciones'!$A$1:$C$3000,3,FALSE)</f>
        <v>ETF</v>
      </c>
      <c r="P10500" s="3"/>
      <c r="Q10500" s="3"/>
    </row>
    <row r="10501" spans="1:17" x14ac:dyDescent="0.25">
      <c r="A10501" t="s">
        <v>9825</v>
      </c>
      <c r="B10501" s="1">
        <v>42818</v>
      </c>
      <c r="C10501" s="1">
        <v>42824</v>
      </c>
      <c r="D10501" t="s">
        <v>21</v>
      </c>
      <c r="E10501" t="s">
        <v>1359</v>
      </c>
      <c r="F10501">
        <v>0</v>
      </c>
      <c r="G10501">
        <v>100000</v>
      </c>
      <c r="H10501">
        <v>0</v>
      </c>
      <c r="I10501">
        <v>0</v>
      </c>
      <c r="J10501">
        <v>0</v>
      </c>
      <c r="K10501">
        <v>0.24099999999999999</v>
      </c>
      <c r="L10501" t="s">
        <v>23</v>
      </c>
      <c r="M10501" s="3">
        <v>24100</v>
      </c>
      <c r="N10501" s="2" t="str">
        <f>VLOOKUP(Tabla1[[#This Row],[nemo]],'Nemos y clasificaciones'!$A$2:$B$5000,2,FALSE)</f>
        <v>ISHARES U.S. BASIC MATERIALS ETF</v>
      </c>
      <c r="O10501" s="3" t="str">
        <f>VLOOKUP(Tabla1[[#This Row],[nemo]],'Nemos y clasificaciones'!$A$1:$C$3000,3,FALSE)</f>
        <v>ETF</v>
      </c>
      <c r="P10501" s="3"/>
      <c r="Q10501" s="3"/>
    </row>
    <row r="10502" spans="1:17" x14ac:dyDescent="0.25">
      <c r="A10502" t="s">
        <v>10848</v>
      </c>
      <c r="B10502" s="1">
        <v>42452</v>
      </c>
      <c r="C10502" s="1">
        <v>42459</v>
      </c>
      <c r="D10502" t="s">
        <v>21</v>
      </c>
      <c r="E10502" t="s">
        <v>1359</v>
      </c>
      <c r="F10502">
        <v>0</v>
      </c>
      <c r="G10502">
        <v>100000</v>
      </c>
      <c r="H10502">
        <v>0</v>
      </c>
      <c r="I10502">
        <v>0</v>
      </c>
      <c r="J10502">
        <v>0</v>
      </c>
      <c r="K10502">
        <v>0.221</v>
      </c>
      <c r="L10502" t="s">
        <v>23</v>
      </c>
      <c r="M10502" s="3">
        <v>22100</v>
      </c>
      <c r="N10502" s="2" t="str">
        <f>VLOOKUP(Tabla1[[#This Row],[nemo]],'Nemos y clasificaciones'!$A$2:$B$5000,2,FALSE)</f>
        <v>ISHARES U.S. BASIC MATERIALS ETF</v>
      </c>
      <c r="O10502" s="3" t="str">
        <f>VLOOKUP(Tabla1[[#This Row],[nemo]],'Nemos y clasificaciones'!$A$1:$C$3000,3,FALSE)</f>
        <v>ETF</v>
      </c>
      <c r="P10502" s="3"/>
      <c r="Q10502" s="3"/>
    </row>
    <row r="10503" spans="1:17" x14ac:dyDescent="0.25">
      <c r="A10503" t="s">
        <v>10060</v>
      </c>
      <c r="B10503" s="1">
        <v>42725</v>
      </c>
      <c r="C10503" s="1">
        <v>42732</v>
      </c>
      <c r="D10503" t="s">
        <v>21</v>
      </c>
      <c r="E10503" t="s">
        <v>1361</v>
      </c>
      <c r="F10503">
        <v>0</v>
      </c>
      <c r="G10503">
        <v>100000</v>
      </c>
      <c r="H10503">
        <v>0</v>
      </c>
      <c r="I10503">
        <v>0</v>
      </c>
      <c r="J10503">
        <v>0</v>
      </c>
      <c r="K10503">
        <v>1.0760000000000001</v>
      </c>
      <c r="L10503" t="s">
        <v>16</v>
      </c>
      <c r="M10503" s="2">
        <v>107600</v>
      </c>
      <c r="N10503" s="2" t="str">
        <f>VLOOKUP(Tabla1[[#This Row],[nemo]],'Nemos y clasificaciones'!$A$2:$B$5000,2,FALSE)</f>
        <v>ISHARES U.S. REAL ESTATE ETF</v>
      </c>
      <c r="O10503" s="2" t="str">
        <f>VLOOKUP(Tabla1[[#This Row],[nemo]],'Nemos y clasificaciones'!$A$1:$C$3000,3,FALSE)</f>
        <v>ETF</v>
      </c>
      <c r="P10503" s="2"/>
      <c r="Q10503" s="2"/>
    </row>
    <row r="10504" spans="1:17" x14ac:dyDescent="0.25">
      <c r="A10504" t="s">
        <v>11012</v>
      </c>
      <c r="B10504" s="1">
        <v>42362</v>
      </c>
      <c r="C10504" s="1">
        <v>42369</v>
      </c>
      <c r="D10504" t="s">
        <v>21</v>
      </c>
      <c r="E10504" t="s">
        <v>1361</v>
      </c>
      <c r="F10504">
        <v>0</v>
      </c>
      <c r="G10504">
        <v>100000</v>
      </c>
      <c r="H10504">
        <v>0</v>
      </c>
      <c r="I10504">
        <v>0</v>
      </c>
      <c r="J10504">
        <v>0</v>
      </c>
      <c r="K10504">
        <v>0.96</v>
      </c>
      <c r="L10504" t="s">
        <v>23</v>
      </c>
      <c r="M10504" s="3">
        <v>96000</v>
      </c>
      <c r="N10504" s="2" t="str">
        <f>VLOOKUP(Tabla1[[#This Row],[nemo]],'Nemos y clasificaciones'!$A$2:$B$5000,2,FALSE)</f>
        <v>ISHARES U.S. REAL ESTATE ETF</v>
      </c>
      <c r="O10504" s="3" t="str">
        <f>VLOOKUP(Tabla1[[#This Row],[nemo]],'Nemos y clasificaciones'!$A$1:$C$3000,3,FALSE)</f>
        <v>ETF</v>
      </c>
      <c r="P10504" s="3"/>
      <c r="Q10504" s="3"/>
    </row>
    <row r="10505" spans="1:17" x14ac:dyDescent="0.25">
      <c r="A10505" t="s">
        <v>10845</v>
      </c>
      <c r="B10505" s="1">
        <v>42452</v>
      </c>
      <c r="C10505" s="1">
        <v>42459</v>
      </c>
      <c r="D10505" t="s">
        <v>21</v>
      </c>
      <c r="E10505" t="s">
        <v>1361</v>
      </c>
      <c r="F10505">
        <v>0</v>
      </c>
      <c r="G10505">
        <v>100000</v>
      </c>
      <c r="H10505">
        <v>0</v>
      </c>
      <c r="I10505">
        <v>0</v>
      </c>
      <c r="J10505">
        <v>0</v>
      </c>
      <c r="K10505">
        <v>0.90500000000000003</v>
      </c>
      <c r="L10505" t="s">
        <v>23</v>
      </c>
      <c r="M10505" s="3">
        <v>90500</v>
      </c>
      <c r="N10505" s="2" t="str">
        <f>VLOOKUP(Tabla1[[#This Row],[nemo]],'Nemos y clasificaciones'!$A$2:$B$5000,2,FALSE)</f>
        <v>ISHARES U.S. REAL ESTATE ETF</v>
      </c>
      <c r="O10505" s="3" t="str">
        <f>VLOOKUP(Tabla1[[#This Row],[nemo]],'Nemos y clasificaciones'!$A$1:$C$3000,3,FALSE)</f>
        <v>ETF</v>
      </c>
      <c r="P10505" s="3"/>
      <c r="Q10505" s="3"/>
    </row>
    <row r="10506" spans="1:17" x14ac:dyDescent="0.25">
      <c r="A10506" t="s">
        <v>5218</v>
      </c>
      <c r="B10506" s="1">
        <v>43815</v>
      </c>
      <c r="C10506" s="1">
        <v>43819</v>
      </c>
      <c r="D10506" t="s">
        <v>21</v>
      </c>
      <c r="E10506" t="s">
        <v>1361</v>
      </c>
      <c r="F10506">
        <v>0</v>
      </c>
      <c r="G10506">
        <v>100000</v>
      </c>
      <c r="H10506">
        <v>0</v>
      </c>
      <c r="I10506">
        <v>0</v>
      </c>
      <c r="J10506">
        <v>0</v>
      </c>
      <c r="K10506">
        <v>0.88600000000000001</v>
      </c>
      <c r="L10506" t="s">
        <v>23</v>
      </c>
      <c r="M10506" s="3">
        <v>88600</v>
      </c>
      <c r="N10506" s="2" t="str">
        <f>VLOOKUP(Tabla1[[#This Row],[nemo]],'Nemos y clasificaciones'!$A$2:$B$5000,2,FALSE)</f>
        <v>ISHARES U.S. REAL ESTATE ETF</v>
      </c>
      <c r="O10506" s="3" t="str">
        <f>VLOOKUP(Tabla1[[#This Row],[nemo]],'Nemos y clasificaciones'!$A$1:$C$3000,3,FALSE)</f>
        <v>ETF</v>
      </c>
      <c r="P10506" s="3"/>
      <c r="Q10506" s="3"/>
    </row>
    <row r="10507" spans="1:17" x14ac:dyDescent="0.25">
      <c r="A10507" t="s">
        <v>8781</v>
      </c>
      <c r="B10507" s="1">
        <v>43088</v>
      </c>
      <c r="C10507" s="1">
        <v>43095</v>
      </c>
      <c r="D10507" t="s">
        <v>21</v>
      </c>
      <c r="E10507" t="s">
        <v>1361</v>
      </c>
      <c r="F10507">
        <v>0</v>
      </c>
      <c r="G10507">
        <v>100000</v>
      </c>
      <c r="H10507">
        <v>0</v>
      </c>
      <c r="I10507">
        <v>0</v>
      </c>
      <c r="J10507">
        <v>0</v>
      </c>
      <c r="K10507">
        <v>0.87</v>
      </c>
      <c r="L10507" t="s">
        <v>23</v>
      </c>
      <c r="M10507" s="3">
        <v>87000</v>
      </c>
      <c r="N10507" s="2" t="str">
        <f>VLOOKUP(Tabla1[[#This Row],[nemo]],'Nemos y clasificaciones'!$A$2:$B$5000,2,FALSE)</f>
        <v>ISHARES U.S. REAL ESTATE ETF</v>
      </c>
      <c r="O10507" s="3" t="str">
        <f>VLOOKUP(Tabla1[[#This Row],[nemo]],'Nemos y clasificaciones'!$A$1:$C$3000,3,FALSE)</f>
        <v>ETF</v>
      </c>
      <c r="P10507" s="3"/>
      <c r="Q10507" s="3"/>
    </row>
    <row r="10508" spans="1:17" x14ac:dyDescent="0.25">
      <c r="A10508" t="s">
        <v>12059</v>
      </c>
      <c r="B10508" s="1">
        <v>41997</v>
      </c>
      <c r="C10508" s="1">
        <v>42006</v>
      </c>
      <c r="D10508" t="s">
        <v>21</v>
      </c>
      <c r="E10508" t="s">
        <v>1361</v>
      </c>
      <c r="F10508">
        <v>0</v>
      </c>
      <c r="G10508">
        <v>100000</v>
      </c>
      <c r="H10508">
        <v>0</v>
      </c>
      <c r="I10508">
        <v>0</v>
      </c>
      <c r="J10508">
        <v>0</v>
      </c>
      <c r="K10508">
        <v>0.81</v>
      </c>
      <c r="L10508" t="s">
        <v>23</v>
      </c>
      <c r="M10508" s="3">
        <v>81000</v>
      </c>
      <c r="N10508" s="2" t="str">
        <f>VLOOKUP(Tabla1[[#This Row],[nemo]],'Nemos y clasificaciones'!$A$2:$B$5000,2,FALSE)</f>
        <v>ISHARES U.S. REAL ESTATE ETF</v>
      </c>
      <c r="O10508" s="3" t="str">
        <f>VLOOKUP(Tabla1[[#This Row],[nemo]],'Nemos y clasificaciones'!$A$1:$C$3000,3,FALSE)</f>
        <v>ETF</v>
      </c>
      <c r="P10508" s="3"/>
      <c r="Q10508" s="3"/>
    </row>
    <row r="10509" spans="1:17" x14ac:dyDescent="0.25">
      <c r="A10509" t="s">
        <v>7458</v>
      </c>
      <c r="B10509" s="1">
        <v>43369</v>
      </c>
      <c r="C10509" s="1">
        <v>43375</v>
      </c>
      <c r="D10509" t="s">
        <v>21</v>
      </c>
      <c r="E10509" t="s">
        <v>1361</v>
      </c>
      <c r="F10509">
        <v>0</v>
      </c>
      <c r="G10509">
        <v>100000</v>
      </c>
      <c r="H10509">
        <v>0</v>
      </c>
      <c r="I10509">
        <v>0</v>
      </c>
      <c r="J10509">
        <v>0</v>
      </c>
      <c r="K10509">
        <v>0.78200000000000003</v>
      </c>
      <c r="L10509" t="s">
        <v>23</v>
      </c>
      <c r="M10509" s="3">
        <v>78200</v>
      </c>
      <c r="N10509" s="2" t="str">
        <f>VLOOKUP(Tabla1[[#This Row],[nemo]],'Nemos y clasificaciones'!$A$2:$B$5000,2,FALSE)</f>
        <v>ISHARES U.S. REAL ESTATE ETF</v>
      </c>
      <c r="O10509" s="3" t="str">
        <f>VLOOKUP(Tabla1[[#This Row],[nemo]],'Nemos y clasificaciones'!$A$1:$C$3000,3,FALSE)</f>
        <v>ETF</v>
      </c>
      <c r="P10509" s="3"/>
      <c r="Q10509" s="3"/>
    </row>
    <row r="10510" spans="1:17" x14ac:dyDescent="0.25">
      <c r="A10510" t="s">
        <v>7701</v>
      </c>
      <c r="B10510" s="1">
        <v>43277</v>
      </c>
      <c r="C10510" s="1">
        <v>43284</v>
      </c>
      <c r="D10510" t="s">
        <v>21</v>
      </c>
      <c r="E10510" t="s">
        <v>1361</v>
      </c>
      <c r="F10510">
        <v>0</v>
      </c>
      <c r="G10510">
        <v>100000</v>
      </c>
      <c r="H10510">
        <v>0</v>
      </c>
      <c r="I10510">
        <v>0</v>
      </c>
      <c r="J10510">
        <v>0</v>
      </c>
      <c r="K10510">
        <v>0.77500000000000002</v>
      </c>
      <c r="L10510" t="s">
        <v>23</v>
      </c>
      <c r="M10510" s="3">
        <v>77500</v>
      </c>
      <c r="N10510" s="2" t="str">
        <f>VLOOKUP(Tabla1[[#This Row],[nemo]],'Nemos y clasificaciones'!$A$2:$B$5000,2,FALSE)</f>
        <v>ISHARES U.S. REAL ESTATE ETF</v>
      </c>
      <c r="O10510" s="3" t="str">
        <f>VLOOKUP(Tabla1[[#This Row],[nemo]],'Nemos y clasificaciones'!$A$1:$C$3000,3,FALSE)</f>
        <v>ETF</v>
      </c>
      <c r="P10510" s="3"/>
      <c r="Q10510" s="3"/>
    </row>
    <row r="10511" spans="1:17" x14ac:dyDescent="0.25">
      <c r="A10511" t="s">
        <v>9819</v>
      </c>
      <c r="B10511" s="1">
        <v>42818</v>
      </c>
      <c r="C10511" s="1">
        <v>42824</v>
      </c>
      <c r="D10511" t="s">
        <v>21</v>
      </c>
      <c r="E10511" t="s">
        <v>1361</v>
      </c>
      <c r="F10511">
        <v>0</v>
      </c>
      <c r="G10511">
        <v>100000</v>
      </c>
      <c r="H10511">
        <v>0</v>
      </c>
      <c r="I10511">
        <v>0</v>
      </c>
      <c r="J10511">
        <v>0</v>
      </c>
      <c r="K10511">
        <v>0.745</v>
      </c>
      <c r="L10511" t="s">
        <v>23</v>
      </c>
      <c r="M10511" s="3">
        <v>74500</v>
      </c>
      <c r="N10511" s="2" t="str">
        <f>VLOOKUP(Tabla1[[#This Row],[nemo]],'Nemos y clasificaciones'!$A$2:$B$5000,2,FALSE)</f>
        <v>ISHARES U.S. REAL ESTATE ETF</v>
      </c>
      <c r="O10511" s="3" t="str">
        <f>VLOOKUP(Tabla1[[#This Row],[nemo]],'Nemos y clasificaciones'!$A$1:$C$3000,3,FALSE)</f>
        <v>ETF</v>
      </c>
      <c r="P10511" s="3"/>
      <c r="Q10511" s="3"/>
    </row>
    <row r="10512" spans="1:17" x14ac:dyDescent="0.25">
      <c r="A10512" t="s">
        <v>9201</v>
      </c>
      <c r="B10512" s="1">
        <v>42913</v>
      </c>
      <c r="C10512" s="1">
        <v>42916</v>
      </c>
      <c r="D10512" t="s">
        <v>21</v>
      </c>
      <c r="E10512" t="s">
        <v>1361</v>
      </c>
      <c r="F10512">
        <v>0</v>
      </c>
      <c r="G10512">
        <v>100000</v>
      </c>
      <c r="H10512">
        <v>0</v>
      </c>
      <c r="I10512">
        <v>0</v>
      </c>
      <c r="J10512">
        <v>0</v>
      </c>
      <c r="K10512">
        <v>0.72099999999999997</v>
      </c>
      <c r="L10512" t="s">
        <v>23</v>
      </c>
      <c r="M10512" s="3">
        <v>72100</v>
      </c>
      <c r="N10512" s="2" t="str">
        <f>VLOOKUP(Tabla1[[#This Row],[nemo]],'Nemos y clasificaciones'!$A$2:$B$5000,2,FALSE)</f>
        <v>ISHARES U.S. REAL ESTATE ETF</v>
      </c>
      <c r="O10512" s="3" t="str">
        <f>VLOOKUP(Tabla1[[#This Row],[nemo]],'Nemos y clasificaciones'!$A$1:$C$3000,3,FALSE)</f>
        <v>ETF</v>
      </c>
      <c r="P10512" s="3"/>
      <c r="Q10512" s="3"/>
    </row>
    <row r="10513" spans="1:17" x14ac:dyDescent="0.25">
      <c r="A10513" t="s">
        <v>10418</v>
      </c>
      <c r="B10513" s="1">
        <v>42542</v>
      </c>
      <c r="C10513" s="1">
        <v>42549</v>
      </c>
      <c r="D10513" t="s">
        <v>21</v>
      </c>
      <c r="E10513" t="s">
        <v>1361</v>
      </c>
      <c r="F10513">
        <v>0</v>
      </c>
      <c r="G10513">
        <v>100000</v>
      </c>
      <c r="H10513">
        <v>0</v>
      </c>
      <c r="I10513">
        <v>0</v>
      </c>
      <c r="J10513">
        <v>0</v>
      </c>
      <c r="K10513">
        <v>0.71499999999999997</v>
      </c>
      <c r="L10513" t="s">
        <v>23</v>
      </c>
      <c r="M10513" s="3">
        <v>71500</v>
      </c>
      <c r="N10513" s="2" t="str">
        <f>VLOOKUP(Tabla1[[#This Row],[nemo]],'Nemos y clasificaciones'!$A$2:$B$5000,2,FALSE)</f>
        <v>ISHARES U.S. REAL ESTATE ETF</v>
      </c>
      <c r="O10513" s="3" t="str">
        <f>VLOOKUP(Tabla1[[#This Row],[nemo]],'Nemos y clasificaciones'!$A$1:$C$3000,3,FALSE)</f>
        <v>ETF</v>
      </c>
      <c r="P10513" s="3"/>
      <c r="Q10513" s="3"/>
    </row>
    <row r="10514" spans="1:17" x14ac:dyDescent="0.25">
      <c r="A10514" t="s">
        <v>10216</v>
      </c>
      <c r="B10514" s="1">
        <v>42639</v>
      </c>
      <c r="C10514" s="1">
        <v>42643</v>
      </c>
      <c r="D10514" t="s">
        <v>21</v>
      </c>
      <c r="E10514" t="s">
        <v>1361</v>
      </c>
      <c r="F10514">
        <v>0</v>
      </c>
      <c r="G10514">
        <v>100000</v>
      </c>
      <c r="H10514">
        <v>0</v>
      </c>
      <c r="I10514">
        <v>0</v>
      </c>
      <c r="J10514">
        <v>0</v>
      </c>
      <c r="K10514">
        <v>0.69599999999999995</v>
      </c>
      <c r="L10514" t="s">
        <v>23</v>
      </c>
      <c r="M10514" s="3">
        <v>69600</v>
      </c>
      <c r="N10514" s="2" t="str">
        <f>VLOOKUP(Tabla1[[#This Row],[nemo]],'Nemos y clasificaciones'!$A$2:$B$5000,2,FALSE)</f>
        <v>ISHARES U.S. REAL ESTATE ETF</v>
      </c>
      <c r="O10514" s="3" t="str">
        <f>VLOOKUP(Tabla1[[#This Row],[nemo]],'Nemos y clasificaciones'!$A$1:$C$3000,3,FALSE)</f>
        <v>ETF</v>
      </c>
      <c r="P10514" s="3"/>
      <c r="Q10514" s="3"/>
    </row>
    <row r="10515" spans="1:17" x14ac:dyDescent="0.25">
      <c r="A10515" t="s">
        <v>6039</v>
      </c>
      <c r="B10515" s="1">
        <v>43633</v>
      </c>
      <c r="C10515" s="1">
        <v>43637</v>
      </c>
      <c r="D10515" t="s">
        <v>21</v>
      </c>
      <c r="E10515" t="s">
        <v>1361</v>
      </c>
      <c r="F10515">
        <v>0</v>
      </c>
      <c r="G10515">
        <v>100000</v>
      </c>
      <c r="H10515">
        <v>0</v>
      </c>
      <c r="I10515">
        <v>0</v>
      </c>
      <c r="J10515">
        <v>0</v>
      </c>
      <c r="K10515">
        <v>0.68500000000000005</v>
      </c>
      <c r="L10515" t="s">
        <v>23</v>
      </c>
      <c r="M10515" s="3">
        <v>68500</v>
      </c>
      <c r="N10515" s="2" t="str">
        <f>VLOOKUP(Tabla1[[#This Row],[nemo]],'Nemos y clasificaciones'!$A$2:$B$5000,2,FALSE)</f>
        <v>ISHARES U.S. REAL ESTATE ETF</v>
      </c>
      <c r="O10515" s="3" t="str">
        <f>VLOOKUP(Tabla1[[#This Row],[nemo]],'Nemos y clasificaciones'!$A$1:$C$3000,3,FALSE)</f>
        <v>ETF</v>
      </c>
      <c r="P10515" s="3"/>
      <c r="Q10515" s="3"/>
    </row>
    <row r="10516" spans="1:17" x14ac:dyDescent="0.25">
      <c r="A10516" t="s">
        <v>9025</v>
      </c>
      <c r="B10516" s="1">
        <v>43004</v>
      </c>
      <c r="C10516" s="1">
        <v>43007</v>
      </c>
      <c r="D10516" t="s">
        <v>21</v>
      </c>
      <c r="E10516" t="s">
        <v>1361</v>
      </c>
      <c r="F10516">
        <v>0</v>
      </c>
      <c r="G10516">
        <v>100000</v>
      </c>
      <c r="H10516">
        <v>0</v>
      </c>
      <c r="I10516">
        <v>0</v>
      </c>
      <c r="J10516">
        <v>0</v>
      </c>
      <c r="K10516">
        <v>0.68200000000000005</v>
      </c>
      <c r="L10516" t="s">
        <v>23</v>
      </c>
      <c r="M10516" s="3">
        <v>68200</v>
      </c>
      <c r="N10516" s="2" t="str">
        <f>VLOOKUP(Tabla1[[#This Row],[nemo]],'Nemos y clasificaciones'!$A$2:$B$5000,2,FALSE)</f>
        <v>ISHARES U.S. REAL ESTATE ETF</v>
      </c>
      <c r="O10516" s="3" t="str">
        <f>VLOOKUP(Tabla1[[#This Row],[nemo]],'Nemos y clasificaciones'!$A$1:$C$3000,3,FALSE)</f>
        <v>ETF</v>
      </c>
      <c r="P10516" s="3"/>
      <c r="Q10516" s="3"/>
    </row>
    <row r="10517" spans="1:17" x14ac:dyDescent="0.25">
      <c r="A10517" t="s">
        <v>11234</v>
      </c>
      <c r="B10517" s="1">
        <v>42272</v>
      </c>
      <c r="C10517" s="1">
        <v>42278</v>
      </c>
      <c r="D10517" t="s">
        <v>21</v>
      </c>
      <c r="E10517" t="s">
        <v>1361</v>
      </c>
      <c r="F10517">
        <v>0</v>
      </c>
      <c r="G10517">
        <v>100000</v>
      </c>
      <c r="H10517">
        <v>0</v>
      </c>
      <c r="I10517">
        <v>0</v>
      </c>
      <c r="J10517">
        <v>0</v>
      </c>
      <c r="K10517">
        <v>0.66600000000000004</v>
      </c>
      <c r="L10517" t="s">
        <v>23</v>
      </c>
      <c r="M10517" s="3">
        <v>66600</v>
      </c>
      <c r="N10517" s="2" t="str">
        <f>VLOOKUP(Tabla1[[#This Row],[nemo]],'Nemos y clasificaciones'!$A$2:$B$5000,2,FALSE)</f>
        <v>ISHARES U.S. REAL ESTATE ETF</v>
      </c>
      <c r="O10517" s="3" t="str">
        <f>VLOOKUP(Tabla1[[#This Row],[nemo]],'Nemos y clasificaciones'!$A$1:$C$3000,3,FALSE)</f>
        <v>ETF</v>
      </c>
      <c r="P10517" s="3"/>
      <c r="Q10517" s="3"/>
    </row>
    <row r="10518" spans="1:17" x14ac:dyDescent="0.25">
      <c r="A10518" t="s">
        <v>5559</v>
      </c>
      <c r="B10518" s="1">
        <v>43732</v>
      </c>
      <c r="C10518" s="1">
        <v>43738</v>
      </c>
      <c r="D10518" t="s">
        <v>21</v>
      </c>
      <c r="E10518" t="s">
        <v>1361</v>
      </c>
      <c r="F10518">
        <v>0</v>
      </c>
      <c r="G10518">
        <v>100000</v>
      </c>
      <c r="H10518">
        <v>0</v>
      </c>
      <c r="I10518">
        <v>0</v>
      </c>
      <c r="J10518">
        <v>0</v>
      </c>
      <c r="K10518">
        <v>0.66400000000000003</v>
      </c>
      <c r="L10518" t="s">
        <v>23</v>
      </c>
      <c r="M10518" s="3">
        <v>66400</v>
      </c>
      <c r="N10518" s="2" t="str">
        <f>VLOOKUP(Tabla1[[#This Row],[nemo]],'Nemos y clasificaciones'!$A$2:$B$5000,2,FALSE)</f>
        <v>ISHARES U.S. REAL ESTATE ETF</v>
      </c>
      <c r="O10518" s="3" t="str">
        <f>VLOOKUP(Tabla1[[#This Row],[nemo]],'Nemos y clasificaciones'!$A$1:$C$3000,3,FALSE)</f>
        <v>ETF</v>
      </c>
      <c r="P10518" s="3"/>
      <c r="Q10518" s="3"/>
    </row>
    <row r="10519" spans="1:17" x14ac:dyDescent="0.25">
      <c r="A10519" t="s">
        <v>11871</v>
      </c>
      <c r="B10519" s="1">
        <v>42088</v>
      </c>
      <c r="C10519" s="1">
        <v>42094</v>
      </c>
      <c r="D10519" t="s">
        <v>21</v>
      </c>
      <c r="E10519" t="s">
        <v>1361</v>
      </c>
      <c r="F10519">
        <v>0</v>
      </c>
      <c r="G10519">
        <v>100000</v>
      </c>
      <c r="H10519">
        <v>0</v>
      </c>
      <c r="I10519">
        <v>0</v>
      </c>
      <c r="J10519">
        <v>0</v>
      </c>
      <c r="K10519">
        <v>0.66</v>
      </c>
      <c r="L10519" t="s">
        <v>23</v>
      </c>
      <c r="M10519" s="3">
        <v>66000</v>
      </c>
      <c r="N10519" s="2" t="str">
        <f>VLOOKUP(Tabla1[[#This Row],[nemo]],'Nemos y clasificaciones'!$A$2:$B$5000,2,FALSE)</f>
        <v>ISHARES U.S. REAL ESTATE ETF</v>
      </c>
      <c r="O10519" s="3" t="str">
        <f>VLOOKUP(Tabla1[[#This Row],[nemo]],'Nemos y clasificaciones'!$A$1:$C$3000,3,FALSE)</f>
        <v>ETF</v>
      </c>
      <c r="P10519" s="3"/>
      <c r="Q10519" s="3"/>
    </row>
    <row r="10520" spans="1:17" x14ac:dyDescent="0.25">
      <c r="A10520" t="s">
        <v>11447</v>
      </c>
      <c r="B10520" s="1">
        <v>42179</v>
      </c>
      <c r="C10520" s="1">
        <v>42185</v>
      </c>
      <c r="D10520" t="s">
        <v>21</v>
      </c>
      <c r="E10520" t="s">
        <v>1361</v>
      </c>
      <c r="F10520">
        <v>0</v>
      </c>
      <c r="G10520">
        <v>100000</v>
      </c>
      <c r="H10520">
        <v>0</v>
      </c>
      <c r="I10520">
        <v>0</v>
      </c>
      <c r="J10520">
        <v>0</v>
      </c>
      <c r="K10520">
        <v>0.65800000000000003</v>
      </c>
      <c r="L10520" t="s">
        <v>23</v>
      </c>
      <c r="M10520" s="3">
        <v>65800</v>
      </c>
      <c r="N10520" s="2" t="str">
        <f>VLOOKUP(Tabla1[[#This Row],[nemo]],'Nemos y clasificaciones'!$A$2:$B$5000,2,FALSE)</f>
        <v>ISHARES U.S. REAL ESTATE ETF</v>
      </c>
      <c r="O10520" s="3" t="str">
        <f>VLOOKUP(Tabla1[[#This Row],[nemo]],'Nemos y clasificaciones'!$A$1:$C$3000,3,FALSE)</f>
        <v>ETF</v>
      </c>
      <c r="P10520" s="3"/>
      <c r="Q10520" s="3"/>
    </row>
    <row r="10521" spans="1:17" x14ac:dyDescent="0.25">
      <c r="A10521" t="s">
        <v>8482</v>
      </c>
      <c r="B10521" s="1">
        <v>43181</v>
      </c>
      <c r="C10521" s="1">
        <v>43187</v>
      </c>
      <c r="D10521" t="s">
        <v>21</v>
      </c>
      <c r="E10521" t="s">
        <v>1361</v>
      </c>
      <c r="F10521">
        <v>0</v>
      </c>
      <c r="G10521">
        <v>100000</v>
      </c>
      <c r="H10521">
        <v>0</v>
      </c>
      <c r="I10521">
        <v>0</v>
      </c>
      <c r="J10521">
        <v>0</v>
      </c>
      <c r="K10521">
        <v>0.61799999999999999</v>
      </c>
      <c r="L10521" t="s">
        <v>23</v>
      </c>
      <c r="M10521" s="3">
        <v>61800</v>
      </c>
      <c r="N10521" s="2" t="str">
        <f>VLOOKUP(Tabla1[[#This Row],[nemo]],'Nemos y clasificaciones'!$A$2:$B$5000,2,FALSE)</f>
        <v>ISHARES U.S. REAL ESTATE ETF</v>
      </c>
      <c r="O10521" s="3" t="str">
        <f>VLOOKUP(Tabla1[[#This Row],[nemo]],'Nemos y clasificaciones'!$A$1:$C$3000,3,FALSE)</f>
        <v>ETF</v>
      </c>
      <c r="P10521" s="3"/>
      <c r="Q10521" s="3"/>
    </row>
    <row r="10522" spans="1:17" x14ac:dyDescent="0.25">
      <c r="A10522" t="s">
        <v>6773</v>
      </c>
      <c r="B10522" s="1">
        <v>43544</v>
      </c>
      <c r="C10522" s="1">
        <v>43550</v>
      </c>
      <c r="D10522" t="s">
        <v>21</v>
      </c>
      <c r="E10522" t="s">
        <v>1361</v>
      </c>
      <c r="F10522">
        <v>0</v>
      </c>
      <c r="G10522">
        <v>100000</v>
      </c>
      <c r="H10522">
        <v>0</v>
      </c>
      <c r="I10522">
        <v>0</v>
      </c>
      <c r="J10522">
        <v>0</v>
      </c>
      <c r="K10522">
        <v>0.60299999999999998</v>
      </c>
      <c r="L10522" t="s">
        <v>23</v>
      </c>
      <c r="M10522" s="3">
        <v>60300</v>
      </c>
      <c r="N10522" s="2" t="str">
        <f>VLOOKUP(Tabla1[[#This Row],[nemo]],'Nemos y clasificaciones'!$A$2:$B$5000,2,FALSE)</f>
        <v>ISHARES U.S. REAL ESTATE ETF</v>
      </c>
      <c r="O10522" s="3" t="str">
        <f>VLOOKUP(Tabla1[[#This Row],[nemo]],'Nemos y clasificaciones'!$A$1:$C$3000,3,FALSE)</f>
        <v>ETF</v>
      </c>
      <c r="P10522" s="3"/>
      <c r="Q10522" s="3"/>
    </row>
    <row r="10523" spans="1:17" x14ac:dyDescent="0.25">
      <c r="A10523" t="s">
        <v>2970</v>
      </c>
      <c r="B10523" s="1">
        <v>44179</v>
      </c>
      <c r="C10523" s="1">
        <v>44183</v>
      </c>
      <c r="D10523" t="s">
        <v>21</v>
      </c>
      <c r="E10523" t="s">
        <v>1361</v>
      </c>
      <c r="F10523">
        <v>0</v>
      </c>
      <c r="G10523">
        <v>100000</v>
      </c>
      <c r="H10523">
        <v>0</v>
      </c>
      <c r="I10523">
        <v>0</v>
      </c>
      <c r="J10523">
        <v>0</v>
      </c>
      <c r="K10523">
        <v>0.60099999999999998</v>
      </c>
      <c r="L10523" t="s">
        <v>23</v>
      </c>
      <c r="M10523" s="3">
        <v>60100</v>
      </c>
      <c r="N10523" s="2" t="str">
        <f>VLOOKUP(Tabla1[[#This Row],[nemo]],'Nemos y clasificaciones'!$A$2:$B$5000,2,FALSE)</f>
        <v>ISHARES U.S. REAL ESTATE ETF</v>
      </c>
      <c r="O10523" s="3" t="str">
        <f>VLOOKUP(Tabla1[[#This Row],[nemo]],'Nemos y clasificaciones'!$A$1:$C$3000,3,FALSE)</f>
        <v>ETF</v>
      </c>
      <c r="P10523" s="3"/>
      <c r="Q10523" s="3"/>
    </row>
    <row r="10524" spans="1:17" x14ac:dyDescent="0.25">
      <c r="A10524" t="s">
        <v>3988</v>
      </c>
      <c r="B10524" s="1">
        <v>43997</v>
      </c>
      <c r="C10524" s="1">
        <v>44001</v>
      </c>
      <c r="D10524" t="s">
        <v>21</v>
      </c>
      <c r="E10524" t="s">
        <v>1361</v>
      </c>
      <c r="F10524">
        <v>0</v>
      </c>
      <c r="G10524">
        <v>100000</v>
      </c>
      <c r="H10524">
        <v>0</v>
      </c>
      <c r="I10524">
        <v>0</v>
      </c>
      <c r="J10524">
        <v>0</v>
      </c>
      <c r="K10524">
        <v>0.53300000000000003</v>
      </c>
      <c r="L10524" t="s">
        <v>23</v>
      </c>
      <c r="M10524" s="3">
        <v>53300</v>
      </c>
      <c r="N10524" s="2" t="str">
        <f>VLOOKUP(Tabla1[[#This Row],[nemo]],'Nemos y clasificaciones'!$A$2:$B$5000,2,FALSE)</f>
        <v>ISHARES U.S. REAL ESTATE ETF</v>
      </c>
      <c r="O10524" s="3" t="str">
        <f>VLOOKUP(Tabla1[[#This Row],[nemo]],'Nemos y clasificaciones'!$A$1:$C$3000,3,FALSE)</f>
        <v>ETF</v>
      </c>
      <c r="P10524" s="3"/>
      <c r="Q10524" s="3"/>
    </row>
    <row r="10525" spans="1:17" x14ac:dyDescent="0.25">
      <c r="A10525" t="s">
        <v>1360</v>
      </c>
      <c r="B10525" s="1">
        <v>44357</v>
      </c>
      <c r="C10525" s="1">
        <v>44363</v>
      </c>
      <c r="D10525" t="s">
        <v>21</v>
      </c>
      <c r="E10525" t="s">
        <v>1361</v>
      </c>
      <c r="F10525">
        <v>0</v>
      </c>
      <c r="G10525">
        <v>100000</v>
      </c>
      <c r="H10525">
        <v>0</v>
      </c>
      <c r="I10525">
        <v>0</v>
      </c>
      <c r="J10525">
        <v>0</v>
      </c>
      <c r="K10525">
        <v>0.52400000000000002</v>
      </c>
      <c r="L10525" t="s">
        <v>23</v>
      </c>
      <c r="M10525" s="3">
        <v>52400</v>
      </c>
      <c r="N10525" s="2" t="str">
        <f>VLOOKUP(Tabla1[[#This Row],[nemo]],'Nemos y clasificaciones'!$A$2:$B$5000,2,FALSE)</f>
        <v>ISHARES U.S. REAL ESTATE ETF</v>
      </c>
      <c r="O10525" s="3" t="str">
        <f>VLOOKUP(Tabla1[[#This Row],[nemo]],'Nemos y clasificaciones'!$A$1:$C$3000,3,FALSE)</f>
        <v>ETF</v>
      </c>
      <c r="P10525" s="3"/>
      <c r="Q10525" s="3"/>
    </row>
    <row r="10526" spans="1:17" x14ac:dyDescent="0.25">
      <c r="A10526" t="s">
        <v>3403</v>
      </c>
      <c r="B10526" s="1">
        <v>44097</v>
      </c>
      <c r="C10526" s="1">
        <v>44103</v>
      </c>
      <c r="D10526" t="s">
        <v>21</v>
      </c>
      <c r="E10526" t="s">
        <v>1361</v>
      </c>
      <c r="F10526">
        <v>0</v>
      </c>
      <c r="G10526">
        <v>100000</v>
      </c>
      <c r="H10526">
        <v>0</v>
      </c>
      <c r="I10526">
        <v>0</v>
      </c>
      <c r="J10526">
        <v>0</v>
      </c>
      <c r="K10526">
        <v>0.47899999999999998</v>
      </c>
      <c r="L10526" t="s">
        <v>23</v>
      </c>
      <c r="M10526" s="3">
        <v>47900</v>
      </c>
      <c r="N10526" s="2" t="str">
        <f>VLOOKUP(Tabla1[[#This Row],[nemo]],'Nemos y clasificaciones'!$A$2:$B$5000,2,FALSE)</f>
        <v>ISHARES U.S. REAL ESTATE ETF</v>
      </c>
      <c r="O10526" s="3" t="str">
        <f>VLOOKUP(Tabla1[[#This Row],[nemo]],'Nemos y clasificaciones'!$A$1:$C$3000,3,FALSE)</f>
        <v>ETF</v>
      </c>
      <c r="P10526" s="3"/>
      <c r="Q10526" s="3"/>
    </row>
    <row r="10527" spans="1:17" x14ac:dyDescent="0.25">
      <c r="A10527" t="s">
        <v>7135</v>
      </c>
      <c r="B10527" s="1">
        <v>43451</v>
      </c>
      <c r="C10527" s="1">
        <v>43455</v>
      </c>
      <c r="D10527" t="s">
        <v>21</v>
      </c>
      <c r="E10527" t="s">
        <v>1361</v>
      </c>
      <c r="F10527">
        <v>0</v>
      </c>
      <c r="G10527">
        <v>100000</v>
      </c>
      <c r="H10527">
        <v>0</v>
      </c>
      <c r="I10527">
        <v>0</v>
      </c>
      <c r="J10527">
        <v>0</v>
      </c>
      <c r="K10527">
        <v>0.47199999999999998</v>
      </c>
      <c r="L10527" t="s">
        <v>23</v>
      </c>
      <c r="M10527" s="3">
        <v>47200</v>
      </c>
      <c r="N10527" s="2" t="str">
        <f>VLOOKUP(Tabla1[[#This Row],[nemo]],'Nemos y clasificaciones'!$A$2:$B$5000,2,FALSE)</f>
        <v>ISHARES U.S. REAL ESTATE ETF</v>
      </c>
      <c r="O10527" s="3" t="str">
        <f>VLOOKUP(Tabla1[[#This Row],[nemo]],'Nemos y clasificaciones'!$A$1:$C$3000,3,FALSE)</f>
        <v>ETF</v>
      </c>
      <c r="P10527" s="3"/>
      <c r="Q10527" s="3"/>
    </row>
    <row r="10528" spans="1:17" x14ac:dyDescent="0.25">
      <c r="A10528" t="s">
        <v>2334</v>
      </c>
      <c r="B10528" s="1">
        <v>44280</v>
      </c>
      <c r="C10528" s="1">
        <v>44286</v>
      </c>
      <c r="D10528" t="s">
        <v>21</v>
      </c>
      <c r="E10528" t="s">
        <v>1361</v>
      </c>
      <c r="F10528">
        <v>0</v>
      </c>
      <c r="G10528">
        <v>100000</v>
      </c>
      <c r="H10528">
        <v>0</v>
      </c>
      <c r="I10528">
        <v>0</v>
      </c>
      <c r="J10528">
        <v>0</v>
      </c>
      <c r="K10528">
        <v>0.44400000000000001</v>
      </c>
      <c r="L10528" t="s">
        <v>23</v>
      </c>
      <c r="M10528" s="3">
        <v>44400</v>
      </c>
      <c r="N10528" s="2" t="str">
        <f>VLOOKUP(Tabla1[[#This Row],[nemo]],'Nemos y clasificaciones'!$A$2:$B$5000,2,FALSE)</f>
        <v>ISHARES U.S. REAL ESTATE ETF</v>
      </c>
      <c r="O10528" s="3" t="str">
        <f>VLOOKUP(Tabla1[[#This Row],[nemo]],'Nemos y clasificaciones'!$A$1:$C$3000,3,FALSE)</f>
        <v>ETF</v>
      </c>
      <c r="P10528" s="3"/>
      <c r="Q10528" s="3"/>
    </row>
    <row r="10529" spans="1:17" x14ac:dyDescent="0.25">
      <c r="A10529" t="s">
        <v>4683</v>
      </c>
      <c r="B10529" s="1">
        <v>43915</v>
      </c>
      <c r="C10529" s="1">
        <v>43921</v>
      </c>
      <c r="D10529" t="s">
        <v>21</v>
      </c>
      <c r="E10529" t="s">
        <v>1385</v>
      </c>
      <c r="F10529">
        <v>0</v>
      </c>
      <c r="G10529">
        <v>100000</v>
      </c>
      <c r="H10529">
        <v>0</v>
      </c>
      <c r="I10529">
        <v>0</v>
      </c>
      <c r="J10529">
        <v>0</v>
      </c>
      <c r="K10529">
        <v>0.72499999999999998</v>
      </c>
      <c r="L10529" t="s">
        <v>23</v>
      </c>
      <c r="M10529" s="3">
        <v>72500</v>
      </c>
      <c r="N10529" s="2" t="str">
        <f>VLOOKUP(Tabla1[[#This Row],[nemo]],'Nemos y clasificaciones'!$A$2:$B$5000,2,FALSE)</f>
        <v>ISHARES U.S. TECHNOLOGY ETF</v>
      </c>
      <c r="O10529" s="3" t="str">
        <f>VLOOKUP(Tabla1[[#This Row],[nemo]],'Nemos y clasificaciones'!$A$1:$C$3000,3,FALSE)</f>
        <v>ETF</v>
      </c>
      <c r="P10529" s="3"/>
      <c r="Q10529" s="3"/>
    </row>
    <row r="10530" spans="1:17" x14ac:dyDescent="0.25">
      <c r="A10530" t="s">
        <v>6038</v>
      </c>
      <c r="B10530" s="1">
        <v>43633</v>
      </c>
      <c r="C10530" s="1">
        <v>43637</v>
      </c>
      <c r="D10530" t="s">
        <v>21</v>
      </c>
      <c r="E10530" t="s">
        <v>1385</v>
      </c>
      <c r="F10530">
        <v>0</v>
      </c>
      <c r="G10530">
        <v>100000</v>
      </c>
      <c r="H10530">
        <v>0</v>
      </c>
      <c r="I10530">
        <v>0</v>
      </c>
      <c r="J10530">
        <v>0</v>
      </c>
      <c r="K10530">
        <v>0.45600000000000002</v>
      </c>
      <c r="L10530" t="s">
        <v>23</v>
      </c>
      <c r="M10530" s="3">
        <v>45600</v>
      </c>
      <c r="N10530" s="2" t="str">
        <f>VLOOKUP(Tabla1[[#This Row],[nemo]],'Nemos y clasificaciones'!$A$2:$B$5000,2,FALSE)</f>
        <v>ISHARES U.S. TECHNOLOGY ETF</v>
      </c>
      <c r="O10530" s="3" t="str">
        <f>VLOOKUP(Tabla1[[#This Row],[nemo]],'Nemos y clasificaciones'!$A$1:$C$3000,3,FALSE)</f>
        <v>ETF</v>
      </c>
      <c r="P10530" s="3"/>
      <c r="Q10530" s="3"/>
    </row>
    <row r="10531" spans="1:17" x14ac:dyDescent="0.25">
      <c r="A10531" t="s">
        <v>3987</v>
      </c>
      <c r="B10531" s="1">
        <v>43997</v>
      </c>
      <c r="C10531" s="1">
        <v>44001</v>
      </c>
      <c r="D10531" t="s">
        <v>21</v>
      </c>
      <c r="E10531" t="s">
        <v>1385</v>
      </c>
      <c r="F10531">
        <v>0</v>
      </c>
      <c r="G10531">
        <v>100000</v>
      </c>
      <c r="H10531">
        <v>0</v>
      </c>
      <c r="I10531">
        <v>0</v>
      </c>
      <c r="J10531">
        <v>0</v>
      </c>
      <c r="K10531">
        <v>0.443</v>
      </c>
      <c r="L10531" t="s">
        <v>23</v>
      </c>
      <c r="M10531" s="3">
        <v>44300</v>
      </c>
      <c r="N10531" s="2" t="str">
        <f>VLOOKUP(Tabla1[[#This Row],[nemo]],'Nemos y clasificaciones'!$A$2:$B$5000,2,FALSE)</f>
        <v>ISHARES U.S. TECHNOLOGY ETF</v>
      </c>
      <c r="O10531" s="3" t="str">
        <f>VLOOKUP(Tabla1[[#This Row],[nemo]],'Nemos y clasificaciones'!$A$1:$C$3000,3,FALSE)</f>
        <v>ETF</v>
      </c>
      <c r="P10531" s="3"/>
      <c r="Q10531" s="3"/>
    </row>
    <row r="10532" spans="1:17" x14ac:dyDescent="0.25">
      <c r="A10532" t="s">
        <v>5560</v>
      </c>
      <c r="B10532" s="1">
        <v>43732</v>
      </c>
      <c r="C10532" s="1">
        <v>43738</v>
      </c>
      <c r="D10532" t="s">
        <v>21</v>
      </c>
      <c r="E10532" t="s">
        <v>1385</v>
      </c>
      <c r="F10532">
        <v>0</v>
      </c>
      <c r="G10532">
        <v>100000</v>
      </c>
      <c r="H10532">
        <v>0</v>
      </c>
      <c r="I10532">
        <v>0</v>
      </c>
      <c r="J10532">
        <v>0</v>
      </c>
      <c r="K10532">
        <v>0.441</v>
      </c>
      <c r="L10532" t="s">
        <v>23</v>
      </c>
      <c r="M10532" s="3">
        <v>44100</v>
      </c>
      <c r="N10532" s="2" t="str">
        <f>VLOOKUP(Tabla1[[#This Row],[nemo]],'Nemos y clasificaciones'!$A$2:$B$5000,2,FALSE)</f>
        <v>ISHARES U.S. TECHNOLOGY ETF</v>
      </c>
      <c r="O10532" s="3" t="str">
        <f>VLOOKUP(Tabla1[[#This Row],[nemo]],'Nemos y clasificaciones'!$A$1:$C$3000,3,FALSE)</f>
        <v>ETF</v>
      </c>
      <c r="P10532" s="3"/>
      <c r="Q10532" s="3"/>
    </row>
    <row r="10533" spans="1:17" x14ac:dyDescent="0.25">
      <c r="A10533" t="s">
        <v>3404</v>
      </c>
      <c r="B10533" s="1">
        <v>44097</v>
      </c>
      <c r="C10533" s="1">
        <v>44103</v>
      </c>
      <c r="D10533" t="s">
        <v>21</v>
      </c>
      <c r="E10533" t="s">
        <v>1385</v>
      </c>
      <c r="F10533">
        <v>0</v>
      </c>
      <c r="G10533">
        <v>100000</v>
      </c>
      <c r="H10533">
        <v>0</v>
      </c>
      <c r="I10533">
        <v>0</v>
      </c>
      <c r="J10533">
        <v>0</v>
      </c>
      <c r="K10533">
        <v>0.41799999999999998</v>
      </c>
      <c r="L10533" t="s">
        <v>23</v>
      </c>
      <c r="M10533" s="3">
        <v>41800</v>
      </c>
      <c r="N10533" s="2" t="str">
        <f>VLOOKUP(Tabla1[[#This Row],[nemo]],'Nemos y clasificaciones'!$A$2:$B$5000,2,FALSE)</f>
        <v>ISHARES U.S. TECHNOLOGY ETF</v>
      </c>
      <c r="O10533" s="3" t="str">
        <f>VLOOKUP(Tabla1[[#This Row],[nemo]],'Nemos y clasificaciones'!$A$1:$C$3000,3,FALSE)</f>
        <v>ETF</v>
      </c>
      <c r="P10533" s="3"/>
      <c r="Q10533" s="3"/>
    </row>
    <row r="10534" spans="1:17" x14ac:dyDescent="0.25">
      <c r="A10534" t="s">
        <v>6771</v>
      </c>
      <c r="B10534" s="1">
        <v>43544</v>
      </c>
      <c r="C10534" s="1">
        <v>43550</v>
      </c>
      <c r="D10534" t="s">
        <v>21</v>
      </c>
      <c r="E10534" t="s">
        <v>1385</v>
      </c>
      <c r="F10534">
        <v>0</v>
      </c>
      <c r="G10534">
        <v>100000</v>
      </c>
      <c r="H10534">
        <v>0</v>
      </c>
      <c r="I10534">
        <v>0</v>
      </c>
      <c r="J10534">
        <v>0</v>
      </c>
      <c r="K10534">
        <v>0.40500000000000003</v>
      </c>
      <c r="L10534" t="s">
        <v>23</v>
      </c>
      <c r="M10534" s="3">
        <v>40500</v>
      </c>
      <c r="N10534" s="2" t="str">
        <f>VLOOKUP(Tabla1[[#This Row],[nemo]],'Nemos y clasificaciones'!$A$2:$B$5000,2,FALSE)</f>
        <v>ISHARES U.S. TECHNOLOGY ETF</v>
      </c>
      <c r="O10534" s="3" t="str">
        <f>VLOOKUP(Tabla1[[#This Row],[nemo]],'Nemos y clasificaciones'!$A$1:$C$3000,3,FALSE)</f>
        <v>ETF</v>
      </c>
      <c r="P10534" s="3"/>
      <c r="Q10534" s="3"/>
    </row>
    <row r="10535" spans="1:17" x14ac:dyDescent="0.25">
      <c r="A10535" t="s">
        <v>10844</v>
      </c>
      <c r="B10535" s="1">
        <v>42452</v>
      </c>
      <c r="C10535" s="1">
        <v>42459</v>
      </c>
      <c r="D10535" t="s">
        <v>21</v>
      </c>
      <c r="E10535" t="s">
        <v>1385</v>
      </c>
      <c r="F10535">
        <v>0</v>
      </c>
      <c r="G10535">
        <v>100000</v>
      </c>
      <c r="H10535">
        <v>0</v>
      </c>
      <c r="I10535">
        <v>0</v>
      </c>
      <c r="J10535">
        <v>0</v>
      </c>
      <c r="K10535">
        <v>0.39900000000000002</v>
      </c>
      <c r="L10535" t="s">
        <v>23</v>
      </c>
      <c r="M10535" s="3">
        <v>39900</v>
      </c>
      <c r="N10535" s="2" t="str">
        <f>VLOOKUP(Tabla1[[#This Row],[nemo]],'Nemos y clasificaciones'!$A$2:$B$5000,2,FALSE)</f>
        <v>ISHARES U.S. TECHNOLOGY ETF</v>
      </c>
      <c r="O10535" s="3" t="str">
        <f>VLOOKUP(Tabla1[[#This Row],[nemo]],'Nemos y clasificaciones'!$A$1:$C$3000,3,FALSE)</f>
        <v>ETF</v>
      </c>
      <c r="P10535" s="3"/>
      <c r="Q10535" s="3"/>
    </row>
    <row r="10536" spans="1:17" x14ac:dyDescent="0.25">
      <c r="A10536" t="s">
        <v>7703</v>
      </c>
      <c r="B10536" s="1">
        <v>43277</v>
      </c>
      <c r="C10536" s="1">
        <v>43284</v>
      </c>
      <c r="D10536" t="s">
        <v>21</v>
      </c>
      <c r="E10536" t="s">
        <v>1385</v>
      </c>
      <c r="F10536">
        <v>0</v>
      </c>
      <c r="G10536">
        <v>100000</v>
      </c>
      <c r="H10536">
        <v>0</v>
      </c>
      <c r="I10536">
        <v>0</v>
      </c>
      <c r="J10536">
        <v>0</v>
      </c>
      <c r="K10536">
        <v>0.38200000000000001</v>
      </c>
      <c r="L10536" t="s">
        <v>23</v>
      </c>
      <c r="M10536" s="3">
        <v>38200</v>
      </c>
      <c r="N10536" s="2" t="str">
        <f>VLOOKUP(Tabla1[[#This Row],[nemo]],'Nemos y clasificaciones'!$A$2:$B$5000,2,FALSE)</f>
        <v>ISHARES U.S. TECHNOLOGY ETF</v>
      </c>
      <c r="O10536" s="3" t="str">
        <f>VLOOKUP(Tabla1[[#This Row],[nemo]],'Nemos y clasificaciones'!$A$1:$C$3000,3,FALSE)</f>
        <v>ETF</v>
      </c>
      <c r="P10536" s="3"/>
      <c r="Q10536" s="3"/>
    </row>
    <row r="10537" spans="1:17" x14ac:dyDescent="0.25">
      <c r="A10537" t="s">
        <v>2674</v>
      </c>
      <c r="B10537" s="1">
        <v>44118</v>
      </c>
      <c r="C10537" s="1">
        <v>44151</v>
      </c>
      <c r="D10537" t="s">
        <v>21</v>
      </c>
      <c r="E10537" t="s">
        <v>524</v>
      </c>
      <c r="F10537">
        <v>0</v>
      </c>
      <c r="G10537">
        <v>100000</v>
      </c>
      <c r="H10537">
        <v>0</v>
      </c>
      <c r="I10537">
        <v>0</v>
      </c>
      <c r="J10537">
        <v>0</v>
      </c>
      <c r="K10537">
        <v>0.36</v>
      </c>
      <c r="L10537" t="s">
        <v>23</v>
      </c>
      <c r="M10537" s="3">
        <v>36000</v>
      </c>
      <c r="N10537" s="2" t="str">
        <f>VLOOKUP(Tabla1[[#This Row],[nemo]],'Nemos y clasificaciones'!$A$2:$B$5000,2,FALSE)</f>
        <v>Abbott Laboratories</v>
      </c>
      <c r="O10537" s="3" t="str">
        <f>VLOOKUP(Tabla1[[#This Row],[nemo]],'Nemos y clasificaciones'!$A$1:$C$3000,3,FALSE)</f>
        <v>Servicios de salud</v>
      </c>
      <c r="P10537" s="3"/>
      <c r="Q10537" s="3"/>
    </row>
    <row r="10538" spans="1:17" x14ac:dyDescent="0.25">
      <c r="A10538" t="s">
        <v>2356</v>
      </c>
      <c r="B10538" s="1">
        <v>44280</v>
      </c>
      <c r="C10538" s="1">
        <v>44286</v>
      </c>
      <c r="D10538" t="s">
        <v>21</v>
      </c>
      <c r="E10538" t="s">
        <v>1385</v>
      </c>
      <c r="F10538">
        <v>0</v>
      </c>
      <c r="G10538">
        <v>400000</v>
      </c>
      <c r="H10538">
        <v>0</v>
      </c>
      <c r="I10538">
        <v>0</v>
      </c>
      <c r="J10538">
        <v>0</v>
      </c>
      <c r="K10538">
        <v>9.4E-2</v>
      </c>
      <c r="L10538" t="s">
        <v>23</v>
      </c>
      <c r="M10538" s="3">
        <v>37600</v>
      </c>
      <c r="N10538" s="2" t="str">
        <f>VLOOKUP(Tabla1[[#This Row],[nemo]],'Nemos y clasificaciones'!$A$2:$B$5000,2,FALSE)</f>
        <v>ISHARES U.S. TECHNOLOGY ETF</v>
      </c>
      <c r="O10538" s="3" t="str">
        <f>VLOOKUP(Tabla1[[#This Row],[nemo]],'Nemos y clasificaciones'!$A$1:$C$3000,3,FALSE)</f>
        <v>ETF</v>
      </c>
      <c r="P10538" s="3"/>
      <c r="Q10538" s="3"/>
    </row>
    <row r="10539" spans="1:17" x14ac:dyDescent="0.25">
      <c r="A10539" t="s">
        <v>2674</v>
      </c>
      <c r="B10539" s="1">
        <v>44026</v>
      </c>
      <c r="C10539" s="1">
        <v>44060</v>
      </c>
      <c r="D10539" t="s">
        <v>21</v>
      </c>
      <c r="E10539" t="s">
        <v>524</v>
      </c>
      <c r="F10539">
        <v>0</v>
      </c>
      <c r="G10539">
        <v>100000</v>
      </c>
      <c r="H10539">
        <v>0</v>
      </c>
      <c r="I10539">
        <v>0</v>
      </c>
      <c r="J10539">
        <v>0</v>
      </c>
      <c r="K10539">
        <v>0.36</v>
      </c>
      <c r="L10539" t="s">
        <v>23</v>
      </c>
      <c r="M10539" s="3">
        <v>36000</v>
      </c>
      <c r="N10539" s="2" t="str">
        <f>VLOOKUP(Tabla1[[#This Row],[nemo]],'Nemos y clasificaciones'!$A$2:$B$5000,2,FALSE)</f>
        <v>Abbott Laboratories</v>
      </c>
      <c r="O10539" s="3" t="str">
        <f>VLOOKUP(Tabla1[[#This Row],[nemo]],'Nemos y clasificaciones'!$A$1:$C$3000,3,FALSE)</f>
        <v>Servicios de salud</v>
      </c>
      <c r="P10539" s="3"/>
      <c r="Q10539" s="3"/>
    </row>
    <row r="10540" spans="1:17" x14ac:dyDescent="0.25">
      <c r="A10540" t="s">
        <v>12060</v>
      </c>
      <c r="B10540" s="1">
        <v>41997</v>
      </c>
      <c r="C10540" s="1">
        <v>42006</v>
      </c>
      <c r="D10540" t="s">
        <v>21</v>
      </c>
      <c r="E10540" t="s">
        <v>1385</v>
      </c>
      <c r="F10540">
        <v>0</v>
      </c>
      <c r="G10540">
        <v>100000</v>
      </c>
      <c r="H10540">
        <v>0</v>
      </c>
      <c r="I10540">
        <v>0</v>
      </c>
      <c r="J10540">
        <v>0</v>
      </c>
      <c r="K10540">
        <v>0.375</v>
      </c>
      <c r="L10540" t="s">
        <v>23</v>
      </c>
      <c r="M10540" s="3">
        <v>37500</v>
      </c>
      <c r="N10540" s="2" t="str">
        <f>VLOOKUP(Tabla1[[#This Row],[nemo]],'Nemos y clasificaciones'!$A$2:$B$5000,2,FALSE)</f>
        <v>ISHARES U.S. TECHNOLOGY ETF</v>
      </c>
      <c r="O10540" s="3" t="str">
        <f>VLOOKUP(Tabla1[[#This Row],[nemo]],'Nemos y clasificaciones'!$A$1:$C$3000,3,FALSE)</f>
        <v>ETF</v>
      </c>
      <c r="P10540" s="3"/>
      <c r="Q10540" s="3"/>
    </row>
    <row r="10541" spans="1:17" x14ac:dyDescent="0.25">
      <c r="A10541" t="s">
        <v>7456</v>
      </c>
      <c r="B10541" s="1">
        <v>43369</v>
      </c>
      <c r="C10541" s="1">
        <v>43375</v>
      </c>
      <c r="D10541" t="s">
        <v>21</v>
      </c>
      <c r="E10541" t="s">
        <v>1385</v>
      </c>
      <c r="F10541">
        <v>0</v>
      </c>
      <c r="G10541">
        <v>100000</v>
      </c>
      <c r="H10541">
        <v>0</v>
      </c>
      <c r="I10541">
        <v>0</v>
      </c>
      <c r="J10541">
        <v>0</v>
      </c>
      <c r="K10541">
        <v>0.373</v>
      </c>
      <c r="L10541" t="s">
        <v>23</v>
      </c>
      <c r="M10541" s="3">
        <v>37300</v>
      </c>
      <c r="N10541" s="2" t="str">
        <f>VLOOKUP(Tabla1[[#This Row],[nemo]],'Nemos y clasificaciones'!$A$2:$B$5000,2,FALSE)</f>
        <v>ISHARES U.S. TECHNOLOGY ETF</v>
      </c>
      <c r="O10541" s="3" t="str">
        <f>VLOOKUP(Tabla1[[#This Row],[nemo]],'Nemos y clasificaciones'!$A$1:$C$3000,3,FALSE)</f>
        <v>ETF</v>
      </c>
      <c r="P10541" s="3"/>
      <c r="Q10541" s="3"/>
    </row>
    <row r="10542" spans="1:17" x14ac:dyDescent="0.25">
      <c r="A10542" t="s">
        <v>2674</v>
      </c>
      <c r="B10542" s="1">
        <v>43935</v>
      </c>
      <c r="C10542" s="1">
        <v>43966</v>
      </c>
      <c r="D10542" t="s">
        <v>21</v>
      </c>
      <c r="E10542" t="s">
        <v>524</v>
      </c>
      <c r="F10542">
        <v>0</v>
      </c>
      <c r="G10542">
        <v>100000</v>
      </c>
      <c r="H10542">
        <v>0</v>
      </c>
      <c r="I10542">
        <v>0</v>
      </c>
      <c r="J10542">
        <v>0</v>
      </c>
      <c r="K10542">
        <v>0.36</v>
      </c>
      <c r="L10542" t="s">
        <v>23</v>
      </c>
      <c r="M10542" s="3">
        <v>36000</v>
      </c>
      <c r="N10542" s="2" t="str">
        <f>VLOOKUP(Tabla1[[#This Row],[nemo]],'Nemos y clasificaciones'!$A$2:$B$5000,2,FALSE)</f>
        <v>Abbott Laboratories</v>
      </c>
      <c r="O10542" s="3" t="str">
        <f>VLOOKUP(Tabla1[[#This Row],[nemo]],'Nemos y clasificaciones'!$A$1:$C$3000,3,FALSE)</f>
        <v>Servicios de salud</v>
      </c>
      <c r="P10542" s="3"/>
      <c r="Q10542" s="3"/>
    </row>
    <row r="10543" spans="1:17" x14ac:dyDescent="0.25">
      <c r="A10543" t="s">
        <v>8480</v>
      </c>
      <c r="B10543" s="1">
        <v>43181</v>
      </c>
      <c r="C10543" s="1">
        <v>43187</v>
      </c>
      <c r="D10543" t="s">
        <v>21</v>
      </c>
      <c r="E10543" t="s">
        <v>1385</v>
      </c>
      <c r="F10543">
        <v>0</v>
      </c>
      <c r="G10543">
        <v>100000</v>
      </c>
      <c r="H10543">
        <v>0</v>
      </c>
      <c r="I10543">
        <v>0</v>
      </c>
      <c r="J10543">
        <v>0</v>
      </c>
      <c r="K10543">
        <v>0.36699999999999999</v>
      </c>
      <c r="L10543" t="s">
        <v>23</v>
      </c>
      <c r="M10543" s="3">
        <v>36700</v>
      </c>
      <c r="N10543" s="2" t="str">
        <f>VLOOKUP(Tabla1[[#This Row],[nemo]],'Nemos y clasificaciones'!$A$2:$B$5000,2,FALSE)</f>
        <v>ISHARES U.S. TECHNOLOGY ETF</v>
      </c>
      <c r="O10543" s="3" t="str">
        <f>VLOOKUP(Tabla1[[#This Row],[nemo]],'Nemos y clasificaciones'!$A$1:$C$3000,3,FALSE)</f>
        <v>ETF</v>
      </c>
      <c r="P10543" s="3"/>
      <c r="Q10543" s="3"/>
    </row>
    <row r="10544" spans="1:17" x14ac:dyDescent="0.25">
      <c r="A10544" t="s">
        <v>2674</v>
      </c>
      <c r="B10544" s="1">
        <v>43844</v>
      </c>
      <c r="C10544" s="1">
        <v>43875</v>
      </c>
      <c r="D10544" t="s">
        <v>21</v>
      </c>
      <c r="E10544" t="s">
        <v>524</v>
      </c>
      <c r="F10544">
        <v>0</v>
      </c>
      <c r="G10544">
        <v>100000</v>
      </c>
      <c r="H10544">
        <v>0</v>
      </c>
      <c r="I10544">
        <v>0</v>
      </c>
      <c r="J10544">
        <v>0</v>
      </c>
      <c r="K10544">
        <v>0.36</v>
      </c>
      <c r="L10544" t="s">
        <v>23</v>
      </c>
      <c r="M10544" s="3">
        <v>36000</v>
      </c>
      <c r="N10544" s="2" t="str">
        <f>VLOOKUP(Tabla1[[#This Row],[nemo]],'Nemos y clasificaciones'!$A$2:$B$5000,2,FALSE)</f>
        <v>Abbott Laboratories</v>
      </c>
      <c r="O10544" s="3" t="str">
        <f>VLOOKUP(Tabla1[[#This Row],[nemo]],'Nemos y clasificaciones'!$A$1:$C$3000,3,FALSE)</f>
        <v>Servicios de salud</v>
      </c>
      <c r="P10544" s="3"/>
      <c r="Q10544" s="3"/>
    </row>
    <row r="10545" spans="1:17" x14ac:dyDescent="0.25">
      <c r="A10545" t="s">
        <v>5217</v>
      </c>
      <c r="B10545" s="1">
        <v>43815</v>
      </c>
      <c r="C10545" s="1">
        <v>43819</v>
      </c>
      <c r="D10545" t="s">
        <v>21</v>
      </c>
      <c r="E10545" t="s">
        <v>1385</v>
      </c>
      <c r="F10545">
        <v>0</v>
      </c>
      <c r="G10545">
        <v>100000</v>
      </c>
      <c r="H10545">
        <v>0</v>
      </c>
      <c r="I10545">
        <v>0</v>
      </c>
      <c r="J10545">
        <v>0</v>
      </c>
      <c r="K10545">
        <v>0.36599999999999999</v>
      </c>
      <c r="L10545" t="s">
        <v>23</v>
      </c>
      <c r="M10545" s="3">
        <v>36600</v>
      </c>
      <c r="N10545" s="2" t="str">
        <f>VLOOKUP(Tabla1[[#This Row],[nemo]],'Nemos y clasificaciones'!$A$2:$B$5000,2,FALSE)</f>
        <v>ISHARES U.S. TECHNOLOGY ETF</v>
      </c>
      <c r="O10545" s="3" t="str">
        <f>VLOOKUP(Tabla1[[#This Row],[nemo]],'Nemos y clasificaciones'!$A$1:$C$3000,3,FALSE)</f>
        <v>ETF</v>
      </c>
      <c r="P10545" s="3"/>
      <c r="Q10545" s="3"/>
    </row>
    <row r="10546" spans="1:17" x14ac:dyDescent="0.25">
      <c r="A10546" t="s">
        <v>9818</v>
      </c>
      <c r="B10546" s="1">
        <v>42818</v>
      </c>
      <c r="C10546" s="1">
        <v>42824</v>
      </c>
      <c r="D10546" t="s">
        <v>21</v>
      </c>
      <c r="E10546" t="s">
        <v>1385</v>
      </c>
      <c r="F10546">
        <v>0</v>
      </c>
      <c r="G10546">
        <v>100000</v>
      </c>
      <c r="H10546">
        <v>0</v>
      </c>
      <c r="I10546">
        <v>0</v>
      </c>
      <c r="J10546">
        <v>0</v>
      </c>
      <c r="K10546">
        <v>0.35199999999999998</v>
      </c>
      <c r="L10546" t="s">
        <v>23</v>
      </c>
      <c r="M10546" s="3">
        <v>35200</v>
      </c>
      <c r="N10546" s="2" t="str">
        <f>VLOOKUP(Tabla1[[#This Row],[nemo]],'Nemos y clasificaciones'!$A$2:$B$5000,2,FALSE)</f>
        <v>ISHARES U.S. TECHNOLOGY ETF</v>
      </c>
      <c r="O10546" s="3" t="str">
        <f>VLOOKUP(Tabla1[[#This Row],[nemo]],'Nemos y clasificaciones'!$A$1:$C$3000,3,FALSE)</f>
        <v>ETF</v>
      </c>
      <c r="P10546" s="3"/>
      <c r="Q10546" s="3"/>
    </row>
    <row r="10547" spans="1:17" x14ac:dyDescent="0.25">
      <c r="A10547" t="s">
        <v>11013</v>
      </c>
      <c r="B10547" s="1">
        <v>42362</v>
      </c>
      <c r="C10547" s="1">
        <v>42369</v>
      </c>
      <c r="D10547" t="s">
        <v>21</v>
      </c>
      <c r="E10547" t="s">
        <v>1385</v>
      </c>
      <c r="F10547">
        <v>0</v>
      </c>
      <c r="G10547">
        <v>100000</v>
      </c>
      <c r="H10547">
        <v>0</v>
      </c>
      <c r="I10547">
        <v>0</v>
      </c>
      <c r="J10547">
        <v>0</v>
      </c>
      <c r="K10547">
        <v>0.34599999999999997</v>
      </c>
      <c r="L10547" t="s">
        <v>23</v>
      </c>
      <c r="M10547" s="3">
        <v>34600</v>
      </c>
      <c r="N10547" s="2" t="str">
        <f>VLOOKUP(Tabla1[[#This Row],[nemo]],'Nemos y clasificaciones'!$A$2:$B$5000,2,FALSE)</f>
        <v>ISHARES U.S. TECHNOLOGY ETF</v>
      </c>
      <c r="O10547" s="3" t="str">
        <f>VLOOKUP(Tabla1[[#This Row],[nemo]],'Nemos y clasificaciones'!$A$1:$C$3000,3,FALSE)</f>
        <v>ETF</v>
      </c>
      <c r="P10547" s="3"/>
      <c r="Q10547" s="3"/>
    </row>
    <row r="10548" spans="1:17" x14ac:dyDescent="0.25">
      <c r="A10548" t="s">
        <v>7137</v>
      </c>
      <c r="B10548" s="1">
        <v>43451</v>
      </c>
      <c r="C10548" s="1">
        <v>43455</v>
      </c>
      <c r="D10548" t="s">
        <v>21</v>
      </c>
      <c r="E10548" t="s">
        <v>1385</v>
      </c>
      <c r="F10548">
        <v>0</v>
      </c>
      <c r="G10548">
        <v>100000</v>
      </c>
      <c r="H10548">
        <v>0</v>
      </c>
      <c r="I10548">
        <v>0</v>
      </c>
      <c r="J10548">
        <v>0</v>
      </c>
      <c r="K10548">
        <v>0.34100000000000003</v>
      </c>
      <c r="L10548" t="s">
        <v>23</v>
      </c>
      <c r="M10548" s="3">
        <v>34100</v>
      </c>
      <c r="N10548" s="2" t="str">
        <f>VLOOKUP(Tabla1[[#This Row],[nemo]],'Nemos y clasificaciones'!$A$2:$B$5000,2,FALSE)</f>
        <v>ISHARES U.S. TECHNOLOGY ETF</v>
      </c>
      <c r="O10548" s="3" t="str">
        <f>VLOOKUP(Tabla1[[#This Row],[nemo]],'Nemos y clasificaciones'!$A$1:$C$3000,3,FALSE)</f>
        <v>ETF</v>
      </c>
      <c r="P10548" s="3"/>
      <c r="Q10548" s="3"/>
    </row>
    <row r="10549" spans="1:17" x14ac:dyDescent="0.25">
      <c r="A10549" t="s">
        <v>7082</v>
      </c>
      <c r="B10549" s="1">
        <v>43452</v>
      </c>
      <c r="C10549" s="1">
        <v>43458</v>
      </c>
      <c r="D10549" t="s">
        <v>21</v>
      </c>
      <c r="E10549" t="s">
        <v>1275</v>
      </c>
      <c r="F10549">
        <v>0</v>
      </c>
      <c r="G10549">
        <v>100000</v>
      </c>
      <c r="H10549">
        <v>0</v>
      </c>
      <c r="I10549">
        <v>0</v>
      </c>
      <c r="J10549">
        <v>0</v>
      </c>
      <c r="K10549">
        <v>0.36</v>
      </c>
      <c r="L10549" t="s">
        <v>23</v>
      </c>
      <c r="M10549" s="3">
        <v>36000</v>
      </c>
      <c r="N10549" s="2" t="str">
        <f>VLOOKUP(Tabla1[[#This Row],[nemo]],'Nemos y clasificaciones'!$A$2:$B$5000,2,FALSE)</f>
        <v>iShares MSCI ACWI ex U.S. ETF (ACWX)</v>
      </c>
      <c r="O10549" s="3" t="str">
        <f>VLOOKUP(Tabla1[[#This Row],[nemo]],'Nemos y clasificaciones'!$A$1:$C$3000,3,FALSE)</f>
        <v>ETF</v>
      </c>
      <c r="P10549" s="3"/>
      <c r="Q10549" s="3"/>
    </row>
    <row r="10550" spans="1:17" x14ac:dyDescent="0.25">
      <c r="A10550" t="s">
        <v>9024</v>
      </c>
      <c r="B10550" s="1">
        <v>43004</v>
      </c>
      <c r="C10550" s="1">
        <v>43007</v>
      </c>
      <c r="D10550" t="s">
        <v>21</v>
      </c>
      <c r="E10550" t="s">
        <v>1385</v>
      </c>
      <c r="F10550">
        <v>0</v>
      </c>
      <c r="G10550">
        <v>100000</v>
      </c>
      <c r="H10550">
        <v>0</v>
      </c>
      <c r="I10550">
        <v>0</v>
      </c>
      <c r="J10550">
        <v>0</v>
      </c>
      <c r="K10550">
        <v>0.34100000000000003</v>
      </c>
      <c r="L10550" t="s">
        <v>23</v>
      </c>
      <c r="M10550" s="3">
        <v>34100</v>
      </c>
      <c r="N10550" s="2" t="str">
        <f>VLOOKUP(Tabla1[[#This Row],[nemo]],'Nemos y clasificaciones'!$A$2:$B$5000,2,FALSE)</f>
        <v>ISHARES U.S. TECHNOLOGY ETF</v>
      </c>
      <c r="O10550" s="3" t="str">
        <f>VLOOKUP(Tabla1[[#This Row],[nemo]],'Nemos y clasificaciones'!$A$1:$C$3000,3,FALSE)</f>
        <v>ETF</v>
      </c>
      <c r="P10550" s="3"/>
      <c r="Q10550" s="3"/>
    </row>
    <row r="10551" spans="1:17" x14ac:dyDescent="0.25">
      <c r="A10551" t="s">
        <v>9202</v>
      </c>
      <c r="B10551" s="1">
        <v>42913</v>
      </c>
      <c r="C10551" s="1">
        <v>42916</v>
      </c>
      <c r="D10551" t="s">
        <v>21</v>
      </c>
      <c r="E10551" t="s">
        <v>1385</v>
      </c>
      <c r="F10551">
        <v>0</v>
      </c>
      <c r="G10551">
        <v>100000</v>
      </c>
      <c r="H10551">
        <v>0</v>
      </c>
      <c r="I10551">
        <v>0</v>
      </c>
      <c r="J10551">
        <v>0</v>
      </c>
      <c r="K10551">
        <v>0.32900000000000001</v>
      </c>
      <c r="L10551" t="s">
        <v>23</v>
      </c>
      <c r="M10551" s="3">
        <v>32900</v>
      </c>
      <c r="N10551" s="2" t="str">
        <f>VLOOKUP(Tabla1[[#This Row],[nemo]],'Nemos y clasificaciones'!$A$2:$B$5000,2,FALSE)</f>
        <v>ISHARES U.S. TECHNOLOGY ETF</v>
      </c>
      <c r="O10551" s="3" t="str">
        <f>VLOOKUP(Tabla1[[#This Row],[nemo]],'Nemos y clasificaciones'!$A$1:$C$3000,3,FALSE)</f>
        <v>ETF</v>
      </c>
      <c r="P10551" s="3"/>
      <c r="Q10551" s="3"/>
    </row>
    <row r="10552" spans="1:17" x14ac:dyDescent="0.25">
      <c r="A10552" t="s">
        <v>10061</v>
      </c>
      <c r="B10552" s="1">
        <v>42725</v>
      </c>
      <c r="C10552" s="1">
        <v>42732</v>
      </c>
      <c r="D10552" t="s">
        <v>21</v>
      </c>
      <c r="E10552" t="s">
        <v>1385</v>
      </c>
      <c r="F10552">
        <v>0</v>
      </c>
      <c r="G10552">
        <v>100000</v>
      </c>
      <c r="H10552">
        <v>0</v>
      </c>
      <c r="I10552">
        <v>0</v>
      </c>
      <c r="J10552">
        <v>0</v>
      </c>
      <c r="K10552">
        <v>0.32700000000000001</v>
      </c>
      <c r="L10552" t="s">
        <v>23</v>
      </c>
      <c r="M10552" s="3">
        <v>32700</v>
      </c>
      <c r="N10552" s="2" t="str">
        <f>VLOOKUP(Tabla1[[#This Row],[nemo]],'Nemos y clasificaciones'!$A$2:$B$5000,2,FALSE)</f>
        <v>ISHARES U.S. TECHNOLOGY ETF</v>
      </c>
      <c r="O10552" s="3" t="str">
        <f>VLOOKUP(Tabla1[[#This Row],[nemo]],'Nemos y clasificaciones'!$A$1:$C$3000,3,FALSE)</f>
        <v>ETF</v>
      </c>
      <c r="P10552" s="3"/>
      <c r="Q10552" s="3"/>
    </row>
    <row r="10553" spans="1:17" x14ac:dyDescent="0.25">
      <c r="A10553" t="s">
        <v>10215</v>
      </c>
      <c r="B10553" s="1">
        <v>42639</v>
      </c>
      <c r="C10553" s="1">
        <v>42643</v>
      </c>
      <c r="D10553" t="s">
        <v>21</v>
      </c>
      <c r="E10553" t="s">
        <v>1385</v>
      </c>
      <c r="F10553">
        <v>0</v>
      </c>
      <c r="G10553">
        <v>100000</v>
      </c>
      <c r="H10553">
        <v>0</v>
      </c>
      <c r="I10553">
        <v>0</v>
      </c>
      <c r="J10553">
        <v>0</v>
      </c>
      <c r="K10553">
        <v>0.32700000000000001</v>
      </c>
      <c r="L10553" t="s">
        <v>23</v>
      </c>
      <c r="M10553" s="3">
        <v>32700</v>
      </c>
      <c r="N10553" s="2" t="str">
        <f>VLOOKUP(Tabla1[[#This Row],[nemo]],'Nemos y clasificaciones'!$A$2:$B$5000,2,FALSE)</f>
        <v>ISHARES U.S. TECHNOLOGY ETF</v>
      </c>
      <c r="O10553" s="3" t="str">
        <f>VLOOKUP(Tabla1[[#This Row],[nemo]],'Nemos y clasificaciones'!$A$1:$C$3000,3,FALSE)</f>
        <v>ETF</v>
      </c>
      <c r="P10553" s="3"/>
      <c r="Q10553" s="3"/>
    </row>
    <row r="10554" spans="1:17" x14ac:dyDescent="0.25">
      <c r="A10554" t="s">
        <v>11233</v>
      </c>
      <c r="B10554" s="1">
        <v>42272</v>
      </c>
      <c r="C10554" s="1">
        <v>42278</v>
      </c>
      <c r="D10554" t="s">
        <v>21</v>
      </c>
      <c r="E10554" t="s">
        <v>1385</v>
      </c>
      <c r="F10554">
        <v>0</v>
      </c>
      <c r="G10554">
        <v>100000</v>
      </c>
      <c r="H10554">
        <v>0</v>
      </c>
      <c r="I10554">
        <v>0</v>
      </c>
      <c r="J10554">
        <v>0</v>
      </c>
      <c r="K10554">
        <v>0.314</v>
      </c>
      <c r="L10554" t="s">
        <v>23</v>
      </c>
      <c r="M10554" s="3">
        <v>31400</v>
      </c>
      <c r="N10554" s="2" t="str">
        <f>VLOOKUP(Tabla1[[#This Row],[nemo]],'Nemos y clasificaciones'!$A$2:$B$5000,2,FALSE)</f>
        <v>ISHARES U.S. TECHNOLOGY ETF</v>
      </c>
      <c r="O10554" s="3" t="str">
        <f>VLOOKUP(Tabla1[[#This Row],[nemo]],'Nemos y clasificaciones'!$A$1:$C$3000,3,FALSE)</f>
        <v>ETF</v>
      </c>
      <c r="P10554" s="3"/>
      <c r="Q10554" s="3"/>
    </row>
    <row r="10555" spans="1:17" x14ac:dyDescent="0.25">
      <c r="A10555" t="s">
        <v>8782</v>
      </c>
      <c r="B10555" s="1">
        <v>43088</v>
      </c>
      <c r="C10555" s="1">
        <v>43095</v>
      </c>
      <c r="D10555" t="s">
        <v>21</v>
      </c>
      <c r="E10555" t="s">
        <v>1385</v>
      </c>
      <c r="F10555">
        <v>0</v>
      </c>
      <c r="G10555">
        <v>100000</v>
      </c>
      <c r="H10555">
        <v>0</v>
      </c>
      <c r="I10555">
        <v>0</v>
      </c>
      <c r="J10555">
        <v>0</v>
      </c>
      <c r="K10555">
        <v>0.313</v>
      </c>
      <c r="L10555" t="s">
        <v>23</v>
      </c>
      <c r="M10555" s="3">
        <v>31300</v>
      </c>
      <c r="N10555" s="2" t="str">
        <f>VLOOKUP(Tabla1[[#This Row],[nemo]],'Nemos y clasificaciones'!$A$2:$B$5000,2,FALSE)</f>
        <v>ISHARES U.S. TECHNOLOGY ETF</v>
      </c>
      <c r="O10555" s="3" t="str">
        <f>VLOOKUP(Tabla1[[#This Row],[nemo]],'Nemos y clasificaciones'!$A$1:$C$3000,3,FALSE)</f>
        <v>ETF</v>
      </c>
      <c r="P10555" s="3"/>
      <c r="Q10555" s="3"/>
    </row>
    <row r="10556" spans="1:17" x14ac:dyDescent="0.25">
      <c r="A10556" t="s">
        <v>2982</v>
      </c>
      <c r="B10556" s="1">
        <v>44179</v>
      </c>
      <c r="C10556" s="1">
        <v>44183</v>
      </c>
      <c r="D10556" t="s">
        <v>21</v>
      </c>
      <c r="E10556" t="s">
        <v>1385</v>
      </c>
      <c r="F10556">
        <v>0</v>
      </c>
      <c r="G10556">
        <v>400000</v>
      </c>
      <c r="H10556">
        <v>0</v>
      </c>
      <c r="I10556">
        <v>0</v>
      </c>
      <c r="J10556">
        <v>0</v>
      </c>
      <c r="K10556">
        <v>7.8E-2</v>
      </c>
      <c r="L10556" t="s">
        <v>23</v>
      </c>
      <c r="M10556" s="3">
        <v>31200</v>
      </c>
      <c r="N10556" s="2" t="str">
        <f>VLOOKUP(Tabla1[[#This Row],[nemo]],'Nemos y clasificaciones'!$A$2:$B$5000,2,FALSE)</f>
        <v>ISHARES U.S. TECHNOLOGY ETF</v>
      </c>
      <c r="O10556" s="3" t="str">
        <f>VLOOKUP(Tabla1[[#This Row],[nemo]],'Nemos y clasificaciones'!$A$1:$C$3000,3,FALSE)</f>
        <v>ETF</v>
      </c>
      <c r="P10556" s="3"/>
      <c r="Q10556" s="3"/>
    </row>
    <row r="10557" spans="1:17" x14ac:dyDescent="0.25">
      <c r="A10557" t="s">
        <v>10419</v>
      </c>
      <c r="B10557" s="1">
        <v>42542</v>
      </c>
      <c r="C10557" s="1">
        <v>42549</v>
      </c>
      <c r="D10557" t="s">
        <v>21</v>
      </c>
      <c r="E10557" t="s">
        <v>1385</v>
      </c>
      <c r="F10557">
        <v>0</v>
      </c>
      <c r="G10557">
        <v>100000</v>
      </c>
      <c r="H10557">
        <v>0</v>
      </c>
      <c r="I10557">
        <v>0</v>
      </c>
      <c r="J10557">
        <v>0</v>
      </c>
      <c r="K10557">
        <v>0.311</v>
      </c>
      <c r="L10557" t="s">
        <v>23</v>
      </c>
      <c r="M10557" s="3">
        <v>31100</v>
      </c>
      <c r="N10557" s="2" t="str">
        <f>VLOOKUP(Tabla1[[#This Row],[nemo]],'Nemos y clasificaciones'!$A$2:$B$5000,2,FALSE)</f>
        <v>ISHARES U.S. TECHNOLOGY ETF</v>
      </c>
      <c r="O10557" s="3" t="str">
        <f>VLOOKUP(Tabla1[[#This Row],[nemo]],'Nemos y clasificaciones'!$A$1:$C$3000,3,FALSE)</f>
        <v>ETF</v>
      </c>
      <c r="P10557" s="3"/>
      <c r="Q10557" s="3"/>
    </row>
    <row r="10558" spans="1:17" x14ac:dyDescent="0.25">
      <c r="A10558" t="s">
        <v>1384</v>
      </c>
      <c r="B10558" s="1">
        <v>44357</v>
      </c>
      <c r="C10558" s="1">
        <v>44363</v>
      </c>
      <c r="D10558" t="s">
        <v>21</v>
      </c>
      <c r="E10558" t="s">
        <v>1385</v>
      </c>
      <c r="F10558">
        <v>0</v>
      </c>
      <c r="G10558">
        <v>400000</v>
      </c>
      <c r="H10558">
        <v>0</v>
      </c>
      <c r="I10558">
        <v>0</v>
      </c>
      <c r="J10558">
        <v>0</v>
      </c>
      <c r="K10558">
        <v>7.6999999999999999E-2</v>
      </c>
      <c r="L10558" t="s">
        <v>23</v>
      </c>
      <c r="M10558" s="3">
        <v>30800</v>
      </c>
      <c r="N10558" s="2" t="str">
        <f>VLOOKUP(Tabla1[[#This Row],[nemo]],'Nemos y clasificaciones'!$A$2:$B$5000,2,FALSE)</f>
        <v>ISHARES U.S. TECHNOLOGY ETF</v>
      </c>
      <c r="O10558" s="3" t="str">
        <f>VLOOKUP(Tabla1[[#This Row],[nemo]],'Nemos y clasificaciones'!$A$1:$C$3000,3,FALSE)</f>
        <v>ETF</v>
      </c>
      <c r="P10558" s="3"/>
      <c r="Q10558" s="3"/>
    </row>
    <row r="10559" spans="1:17" x14ac:dyDescent="0.25">
      <c r="A10559" t="s">
        <v>11870</v>
      </c>
      <c r="B10559" s="1">
        <v>42088</v>
      </c>
      <c r="C10559" s="1">
        <v>42094</v>
      </c>
      <c r="D10559" t="s">
        <v>21</v>
      </c>
      <c r="E10559" t="s">
        <v>1385</v>
      </c>
      <c r="F10559">
        <v>0</v>
      </c>
      <c r="G10559">
        <v>100000</v>
      </c>
      <c r="H10559">
        <v>0</v>
      </c>
      <c r="I10559">
        <v>0</v>
      </c>
      <c r="J10559">
        <v>0</v>
      </c>
      <c r="K10559">
        <v>0.28399999999999997</v>
      </c>
      <c r="L10559" t="s">
        <v>23</v>
      </c>
      <c r="M10559" s="3">
        <v>28400</v>
      </c>
      <c r="N10559" s="2" t="str">
        <f>VLOOKUP(Tabla1[[#This Row],[nemo]],'Nemos y clasificaciones'!$A$2:$B$5000,2,FALSE)</f>
        <v>ISHARES U.S. TECHNOLOGY ETF</v>
      </c>
      <c r="O10559" s="3" t="str">
        <f>VLOOKUP(Tabla1[[#This Row],[nemo]],'Nemos y clasificaciones'!$A$1:$C$3000,3,FALSE)</f>
        <v>ETF</v>
      </c>
      <c r="P10559" s="3"/>
      <c r="Q10559" s="3"/>
    </row>
    <row r="10560" spans="1:17" x14ac:dyDescent="0.25">
      <c r="A10560" t="s">
        <v>11448</v>
      </c>
      <c r="B10560" s="1">
        <v>42179</v>
      </c>
      <c r="C10560" s="1">
        <v>42185</v>
      </c>
      <c r="D10560" t="s">
        <v>21</v>
      </c>
      <c r="E10560" t="s">
        <v>1385</v>
      </c>
      <c r="F10560">
        <v>0</v>
      </c>
      <c r="G10560">
        <v>100000</v>
      </c>
      <c r="H10560">
        <v>0</v>
      </c>
      <c r="I10560">
        <v>0</v>
      </c>
      <c r="J10560">
        <v>0</v>
      </c>
      <c r="K10560">
        <v>0.253</v>
      </c>
      <c r="L10560" t="s">
        <v>23</v>
      </c>
      <c r="M10560" s="3">
        <v>25300</v>
      </c>
      <c r="N10560" s="2" t="str">
        <f>VLOOKUP(Tabla1[[#This Row],[nemo]],'Nemos y clasificaciones'!$A$2:$B$5000,2,FALSE)</f>
        <v>ISHARES U.S. TECHNOLOGY ETF</v>
      </c>
      <c r="O10560" s="3" t="str">
        <f>VLOOKUP(Tabla1[[#This Row],[nemo]],'Nemos y clasificaciones'!$A$1:$C$3000,3,FALSE)</f>
        <v>ETF</v>
      </c>
      <c r="P10560" s="3"/>
      <c r="Q10560" s="3"/>
    </row>
    <row r="10561" spans="1:17" x14ac:dyDescent="0.25">
      <c r="A10561" t="s">
        <v>9023</v>
      </c>
      <c r="B10561" s="1">
        <v>43004</v>
      </c>
      <c r="C10561" s="1">
        <v>43007</v>
      </c>
      <c r="D10561" t="s">
        <v>21</v>
      </c>
      <c r="E10561" t="s">
        <v>1357</v>
      </c>
      <c r="F10561">
        <v>0</v>
      </c>
      <c r="G10561">
        <v>100000</v>
      </c>
      <c r="H10561">
        <v>0</v>
      </c>
      <c r="I10561">
        <v>0</v>
      </c>
      <c r="J10561">
        <v>0</v>
      </c>
      <c r="K10561">
        <v>0.30499999999999999</v>
      </c>
      <c r="L10561" t="s">
        <v>23</v>
      </c>
      <c r="M10561" s="3">
        <v>30500</v>
      </c>
      <c r="N10561" s="2" t="str">
        <f>VLOOKUP(Tabla1[[#This Row],[nemo]],'Nemos y clasificaciones'!$A$2:$B$5000,2,FALSE)</f>
        <v>ISHARES U.S. TELECOMMUNICATIONS ETF</v>
      </c>
      <c r="O10561" s="3" t="str">
        <f>VLOOKUP(Tabla1[[#This Row],[nemo]],'Nemos y clasificaciones'!$A$1:$C$3000,3,FALSE)</f>
        <v>ETF</v>
      </c>
      <c r="P10561" s="3"/>
      <c r="Q10561" s="3"/>
    </row>
    <row r="10562" spans="1:17" x14ac:dyDescent="0.25">
      <c r="A10562" t="s">
        <v>9817</v>
      </c>
      <c r="B10562" s="1">
        <v>42818</v>
      </c>
      <c r="C10562" s="1">
        <v>42824</v>
      </c>
      <c r="D10562" t="s">
        <v>21</v>
      </c>
      <c r="E10562" t="s">
        <v>1357</v>
      </c>
      <c r="F10562">
        <v>0</v>
      </c>
      <c r="G10562">
        <v>100000</v>
      </c>
      <c r="H10562">
        <v>0</v>
      </c>
      <c r="I10562">
        <v>0</v>
      </c>
      <c r="J10562">
        <v>0</v>
      </c>
      <c r="K10562">
        <v>0.27100000000000002</v>
      </c>
      <c r="L10562" t="s">
        <v>23</v>
      </c>
      <c r="M10562" s="3">
        <v>27100</v>
      </c>
      <c r="N10562" s="2" t="str">
        <f>VLOOKUP(Tabla1[[#This Row],[nemo]],'Nemos y clasificaciones'!$A$2:$B$5000,2,FALSE)</f>
        <v>ISHARES U.S. TELECOMMUNICATIONS ETF</v>
      </c>
      <c r="O10562" s="3" t="str">
        <f>VLOOKUP(Tabla1[[#This Row],[nemo]],'Nemos y clasificaciones'!$A$1:$C$3000,3,FALSE)</f>
        <v>ETF</v>
      </c>
      <c r="P10562" s="3"/>
      <c r="Q10562" s="3"/>
    </row>
    <row r="10563" spans="1:17" x14ac:dyDescent="0.25">
      <c r="A10563" t="s">
        <v>8780</v>
      </c>
      <c r="B10563" s="1">
        <v>43088</v>
      </c>
      <c r="C10563" s="1">
        <v>43095</v>
      </c>
      <c r="D10563" t="s">
        <v>21</v>
      </c>
      <c r="E10563" t="s">
        <v>1357</v>
      </c>
      <c r="F10563">
        <v>0</v>
      </c>
      <c r="G10563">
        <v>100000</v>
      </c>
      <c r="H10563">
        <v>0</v>
      </c>
      <c r="I10563">
        <v>0</v>
      </c>
      <c r="J10563">
        <v>0</v>
      </c>
      <c r="K10563">
        <v>0.26900000000000002</v>
      </c>
      <c r="L10563" t="s">
        <v>23</v>
      </c>
      <c r="M10563" s="3">
        <v>26900</v>
      </c>
      <c r="N10563" s="2" t="str">
        <f>VLOOKUP(Tabla1[[#This Row],[nemo]],'Nemos y clasificaciones'!$A$2:$B$5000,2,FALSE)</f>
        <v>ISHARES U.S. TELECOMMUNICATIONS ETF</v>
      </c>
      <c r="O10563" s="3" t="str">
        <f>VLOOKUP(Tabla1[[#This Row],[nemo]],'Nemos y clasificaciones'!$A$1:$C$3000,3,FALSE)</f>
        <v>ETF</v>
      </c>
      <c r="P10563" s="3"/>
      <c r="Q10563" s="3"/>
    </row>
    <row r="10564" spans="1:17" x14ac:dyDescent="0.25">
      <c r="A10564" t="s">
        <v>2333</v>
      </c>
      <c r="B10564" s="1">
        <v>44280</v>
      </c>
      <c r="C10564" s="1">
        <v>44286</v>
      </c>
      <c r="D10564" t="s">
        <v>21</v>
      </c>
      <c r="E10564" t="s">
        <v>1357</v>
      </c>
      <c r="F10564">
        <v>0</v>
      </c>
      <c r="G10564">
        <v>100000</v>
      </c>
      <c r="H10564">
        <v>0</v>
      </c>
      <c r="I10564">
        <v>0</v>
      </c>
      <c r="J10564">
        <v>0</v>
      </c>
      <c r="K10564">
        <v>0.247</v>
      </c>
      <c r="L10564" t="s">
        <v>23</v>
      </c>
      <c r="M10564" s="3">
        <v>24700</v>
      </c>
      <c r="N10564" s="2" t="str">
        <f>VLOOKUP(Tabla1[[#This Row],[nemo]],'Nemos y clasificaciones'!$A$2:$B$5000,2,FALSE)</f>
        <v>ISHARES U.S. TELECOMMUNICATIONS ETF</v>
      </c>
      <c r="O10564" s="3" t="str">
        <f>VLOOKUP(Tabla1[[#This Row],[nemo]],'Nemos y clasificaciones'!$A$1:$C$3000,3,FALSE)</f>
        <v>ETF</v>
      </c>
      <c r="P10564" s="3"/>
      <c r="Q10564" s="3"/>
    </row>
    <row r="10565" spans="1:17" x14ac:dyDescent="0.25">
      <c r="A10565" t="s">
        <v>10214</v>
      </c>
      <c r="B10565" s="1">
        <v>42639</v>
      </c>
      <c r="C10565" s="1">
        <v>42643</v>
      </c>
      <c r="D10565" t="s">
        <v>21</v>
      </c>
      <c r="E10565" t="s">
        <v>1357</v>
      </c>
      <c r="F10565">
        <v>0</v>
      </c>
      <c r="G10565">
        <v>100000</v>
      </c>
      <c r="H10565">
        <v>0</v>
      </c>
      <c r="I10565">
        <v>0</v>
      </c>
      <c r="J10565">
        <v>0</v>
      </c>
      <c r="K10565">
        <v>0.22900000000000001</v>
      </c>
      <c r="L10565" t="s">
        <v>23</v>
      </c>
      <c r="M10565" s="3">
        <v>22900</v>
      </c>
      <c r="N10565" s="2" t="str">
        <f>VLOOKUP(Tabla1[[#This Row],[nemo]],'Nemos y clasificaciones'!$A$2:$B$5000,2,FALSE)</f>
        <v>ISHARES U.S. TELECOMMUNICATIONS ETF</v>
      </c>
      <c r="O10565" s="3" t="str">
        <f>VLOOKUP(Tabla1[[#This Row],[nemo]],'Nemos y clasificaciones'!$A$1:$C$3000,3,FALSE)</f>
        <v>ETF</v>
      </c>
      <c r="P10565" s="3"/>
      <c r="Q10565" s="3"/>
    </row>
    <row r="10566" spans="1:17" x14ac:dyDescent="0.25">
      <c r="A10566" t="s">
        <v>10059</v>
      </c>
      <c r="B10566" s="1">
        <v>42725</v>
      </c>
      <c r="C10566" s="1">
        <v>42732</v>
      </c>
      <c r="D10566" t="s">
        <v>21</v>
      </c>
      <c r="E10566" t="s">
        <v>1357</v>
      </c>
      <c r="F10566">
        <v>0</v>
      </c>
      <c r="G10566">
        <v>100000</v>
      </c>
      <c r="H10566">
        <v>0</v>
      </c>
      <c r="I10566">
        <v>0</v>
      </c>
      <c r="J10566">
        <v>0</v>
      </c>
      <c r="K10566">
        <v>0.222</v>
      </c>
      <c r="L10566" t="s">
        <v>23</v>
      </c>
      <c r="M10566" s="3">
        <v>22200</v>
      </c>
      <c r="N10566" s="2" t="str">
        <f>VLOOKUP(Tabla1[[#This Row],[nemo]],'Nemos y clasificaciones'!$A$2:$B$5000,2,FALSE)</f>
        <v>ISHARES U.S. TELECOMMUNICATIONS ETF</v>
      </c>
      <c r="O10566" s="3" t="str">
        <f>VLOOKUP(Tabla1[[#This Row],[nemo]],'Nemos y clasificaciones'!$A$1:$C$3000,3,FALSE)</f>
        <v>ETF</v>
      </c>
      <c r="P10566" s="3"/>
      <c r="Q10566" s="3"/>
    </row>
    <row r="10567" spans="1:17" x14ac:dyDescent="0.25">
      <c r="A10567" t="s">
        <v>11446</v>
      </c>
      <c r="B10567" s="1">
        <v>42179</v>
      </c>
      <c r="C10567" s="1">
        <v>42185</v>
      </c>
      <c r="D10567" t="s">
        <v>21</v>
      </c>
      <c r="E10567" t="s">
        <v>1357</v>
      </c>
      <c r="F10567">
        <v>0</v>
      </c>
      <c r="G10567">
        <v>100000</v>
      </c>
      <c r="H10567">
        <v>0</v>
      </c>
      <c r="I10567">
        <v>0</v>
      </c>
      <c r="J10567">
        <v>0</v>
      </c>
      <c r="K10567">
        <v>0.22</v>
      </c>
      <c r="L10567" t="s">
        <v>23</v>
      </c>
      <c r="M10567" s="3">
        <v>22000</v>
      </c>
      <c r="N10567" s="2" t="str">
        <f>VLOOKUP(Tabla1[[#This Row],[nemo]],'Nemos y clasificaciones'!$A$2:$B$5000,2,FALSE)</f>
        <v>ISHARES U.S. TELECOMMUNICATIONS ETF</v>
      </c>
      <c r="O10567" s="3" t="str">
        <f>VLOOKUP(Tabla1[[#This Row],[nemo]],'Nemos y clasificaciones'!$A$1:$C$3000,3,FALSE)</f>
        <v>ETF</v>
      </c>
      <c r="P10567" s="3"/>
      <c r="Q10567" s="3"/>
    </row>
    <row r="10568" spans="1:17" x14ac:dyDescent="0.25">
      <c r="A10568" t="s">
        <v>3402</v>
      </c>
      <c r="B10568" s="1">
        <v>44097</v>
      </c>
      <c r="C10568" s="1">
        <v>44103</v>
      </c>
      <c r="D10568" t="s">
        <v>21</v>
      </c>
      <c r="E10568" t="s">
        <v>1357</v>
      </c>
      <c r="F10568">
        <v>0</v>
      </c>
      <c r="G10568">
        <v>100000</v>
      </c>
      <c r="H10568">
        <v>0</v>
      </c>
      <c r="I10568">
        <v>0</v>
      </c>
      <c r="J10568">
        <v>0</v>
      </c>
      <c r="K10568">
        <v>0.21099999999999999</v>
      </c>
      <c r="L10568" t="s">
        <v>23</v>
      </c>
      <c r="M10568" s="3">
        <v>21100</v>
      </c>
      <c r="N10568" s="2" t="str">
        <f>VLOOKUP(Tabla1[[#This Row],[nemo]],'Nemos y clasificaciones'!$A$2:$B$5000,2,FALSE)</f>
        <v>ISHARES U.S. TELECOMMUNICATIONS ETF</v>
      </c>
      <c r="O10568" s="3" t="str">
        <f>VLOOKUP(Tabla1[[#This Row],[nemo]],'Nemos y clasificaciones'!$A$1:$C$3000,3,FALSE)</f>
        <v>ETF</v>
      </c>
      <c r="P10568" s="3"/>
      <c r="Q10568" s="3"/>
    </row>
    <row r="10569" spans="1:17" x14ac:dyDescent="0.25">
      <c r="A10569" t="s">
        <v>8479</v>
      </c>
      <c r="B10569" s="1">
        <v>43181</v>
      </c>
      <c r="C10569" s="1">
        <v>43187</v>
      </c>
      <c r="D10569" t="s">
        <v>21</v>
      </c>
      <c r="E10569" t="s">
        <v>1357</v>
      </c>
      <c r="F10569">
        <v>0</v>
      </c>
      <c r="G10569">
        <v>100000</v>
      </c>
      <c r="H10569">
        <v>0</v>
      </c>
      <c r="I10569">
        <v>0</v>
      </c>
      <c r="J10569">
        <v>0</v>
      </c>
      <c r="K10569">
        <v>0.21099999999999999</v>
      </c>
      <c r="L10569" t="s">
        <v>23</v>
      </c>
      <c r="M10569" s="3">
        <v>21100</v>
      </c>
      <c r="N10569" s="2" t="str">
        <f>VLOOKUP(Tabla1[[#This Row],[nemo]],'Nemos y clasificaciones'!$A$2:$B$5000,2,FALSE)</f>
        <v>ISHARES U.S. TELECOMMUNICATIONS ETF</v>
      </c>
      <c r="O10569" s="3" t="str">
        <f>VLOOKUP(Tabla1[[#This Row],[nemo]],'Nemos y clasificaciones'!$A$1:$C$3000,3,FALSE)</f>
        <v>ETF</v>
      </c>
      <c r="P10569" s="3"/>
      <c r="Q10569" s="3"/>
    </row>
    <row r="10570" spans="1:17" x14ac:dyDescent="0.25">
      <c r="A10570" t="s">
        <v>5215</v>
      </c>
      <c r="B10570" s="1">
        <v>43815</v>
      </c>
      <c r="C10570" s="1">
        <v>43819</v>
      </c>
      <c r="D10570" t="s">
        <v>21</v>
      </c>
      <c r="E10570" t="s">
        <v>1357</v>
      </c>
      <c r="F10570">
        <v>0</v>
      </c>
      <c r="G10570">
        <v>100000</v>
      </c>
      <c r="H10570">
        <v>0</v>
      </c>
      <c r="I10570">
        <v>0</v>
      </c>
      <c r="J10570">
        <v>0</v>
      </c>
      <c r="K10570">
        <v>0.20899999999999999</v>
      </c>
      <c r="L10570" t="s">
        <v>23</v>
      </c>
      <c r="M10570" s="3">
        <v>20900</v>
      </c>
      <c r="N10570" s="2" t="str">
        <f>VLOOKUP(Tabla1[[#This Row],[nemo]],'Nemos y clasificaciones'!$A$2:$B$5000,2,FALSE)</f>
        <v>ISHARES U.S. TELECOMMUNICATIONS ETF</v>
      </c>
      <c r="O10570" s="3" t="str">
        <f>VLOOKUP(Tabla1[[#This Row],[nemo]],'Nemos y clasificaciones'!$A$1:$C$3000,3,FALSE)</f>
        <v>ETF</v>
      </c>
      <c r="P10570" s="3"/>
      <c r="Q10570" s="3"/>
    </row>
    <row r="10571" spans="1:17" x14ac:dyDescent="0.25">
      <c r="A10571" t="s">
        <v>1356</v>
      </c>
      <c r="B10571" s="1">
        <v>44357</v>
      </c>
      <c r="C10571" s="1">
        <v>44363</v>
      </c>
      <c r="D10571" t="s">
        <v>21</v>
      </c>
      <c r="E10571" t="s">
        <v>1357</v>
      </c>
      <c r="F10571">
        <v>0</v>
      </c>
      <c r="G10571">
        <v>100000</v>
      </c>
      <c r="H10571">
        <v>0</v>
      </c>
      <c r="I10571">
        <v>0</v>
      </c>
      <c r="J10571">
        <v>0</v>
      </c>
      <c r="K10571">
        <v>0.2</v>
      </c>
      <c r="L10571" t="s">
        <v>23</v>
      </c>
      <c r="M10571" s="3">
        <v>20000</v>
      </c>
      <c r="N10571" s="2" t="str">
        <f>VLOOKUP(Tabla1[[#This Row],[nemo]],'Nemos y clasificaciones'!$A$2:$B$5000,2,FALSE)</f>
        <v>ISHARES U.S. TELECOMMUNICATIONS ETF</v>
      </c>
      <c r="O10571" s="3" t="str">
        <f>VLOOKUP(Tabla1[[#This Row],[nemo]],'Nemos y clasificaciones'!$A$1:$C$3000,3,FALSE)</f>
        <v>ETF</v>
      </c>
      <c r="P10571" s="3"/>
      <c r="Q10571" s="3"/>
    </row>
    <row r="10572" spans="1:17" x14ac:dyDescent="0.25">
      <c r="A10572" t="s">
        <v>9200</v>
      </c>
      <c r="B10572" s="1">
        <v>42913</v>
      </c>
      <c r="C10572" s="1">
        <v>42916</v>
      </c>
      <c r="D10572" t="s">
        <v>21</v>
      </c>
      <c r="E10572" t="s">
        <v>1357</v>
      </c>
      <c r="F10572">
        <v>0</v>
      </c>
      <c r="G10572">
        <v>100000</v>
      </c>
      <c r="H10572">
        <v>0</v>
      </c>
      <c r="I10572">
        <v>0</v>
      </c>
      <c r="J10572">
        <v>0</v>
      </c>
      <c r="K10572">
        <v>0.19500000000000001</v>
      </c>
      <c r="L10572" t="s">
        <v>23</v>
      </c>
      <c r="M10572" s="3">
        <v>19500</v>
      </c>
      <c r="N10572" s="2" t="str">
        <f>VLOOKUP(Tabla1[[#This Row],[nemo]],'Nemos y clasificaciones'!$A$2:$B$5000,2,FALSE)</f>
        <v>ISHARES U.S. TELECOMMUNICATIONS ETF</v>
      </c>
      <c r="O10572" s="3" t="str">
        <f>VLOOKUP(Tabla1[[#This Row],[nemo]],'Nemos y clasificaciones'!$A$1:$C$3000,3,FALSE)</f>
        <v>ETF</v>
      </c>
      <c r="P10572" s="3"/>
      <c r="Q10572" s="3"/>
    </row>
    <row r="10573" spans="1:17" x14ac:dyDescent="0.25">
      <c r="A10573" t="s">
        <v>10843</v>
      </c>
      <c r="B10573" s="1">
        <v>42452</v>
      </c>
      <c r="C10573" s="1">
        <v>42459</v>
      </c>
      <c r="D10573" t="s">
        <v>21</v>
      </c>
      <c r="E10573" t="s">
        <v>1357</v>
      </c>
      <c r="F10573">
        <v>0</v>
      </c>
      <c r="G10573">
        <v>100000</v>
      </c>
      <c r="H10573">
        <v>0</v>
      </c>
      <c r="I10573">
        <v>0</v>
      </c>
      <c r="J10573">
        <v>0</v>
      </c>
      <c r="K10573">
        <v>0.191</v>
      </c>
      <c r="L10573" t="s">
        <v>23</v>
      </c>
      <c r="M10573" s="3">
        <v>19100</v>
      </c>
      <c r="N10573" s="2" t="str">
        <f>VLOOKUP(Tabla1[[#This Row],[nemo]],'Nemos y clasificaciones'!$A$2:$B$5000,2,FALSE)</f>
        <v>ISHARES U.S. TELECOMMUNICATIONS ETF</v>
      </c>
      <c r="O10573" s="3" t="str">
        <f>VLOOKUP(Tabla1[[#This Row],[nemo]],'Nemos y clasificaciones'!$A$1:$C$3000,3,FALSE)</f>
        <v>ETF</v>
      </c>
      <c r="P10573" s="3"/>
      <c r="Q10573" s="3"/>
    </row>
    <row r="10574" spans="1:17" x14ac:dyDescent="0.25">
      <c r="A10574" t="s">
        <v>2968</v>
      </c>
      <c r="B10574" s="1">
        <v>44179</v>
      </c>
      <c r="C10574" s="1">
        <v>44183</v>
      </c>
      <c r="D10574" t="s">
        <v>21</v>
      </c>
      <c r="E10574" t="s">
        <v>1357</v>
      </c>
      <c r="F10574">
        <v>0</v>
      </c>
      <c r="G10574">
        <v>100000</v>
      </c>
      <c r="H10574">
        <v>0</v>
      </c>
      <c r="I10574">
        <v>0</v>
      </c>
      <c r="J10574">
        <v>0</v>
      </c>
      <c r="K10574">
        <v>0.19</v>
      </c>
      <c r="L10574" t="s">
        <v>23</v>
      </c>
      <c r="M10574" s="3">
        <v>19000</v>
      </c>
      <c r="N10574" s="2" t="str">
        <f>VLOOKUP(Tabla1[[#This Row],[nemo]],'Nemos y clasificaciones'!$A$2:$B$5000,2,FALSE)</f>
        <v>ISHARES U.S. TELECOMMUNICATIONS ETF</v>
      </c>
      <c r="O10574" s="3" t="str">
        <f>VLOOKUP(Tabla1[[#This Row],[nemo]],'Nemos y clasificaciones'!$A$1:$C$3000,3,FALSE)</f>
        <v>ETF</v>
      </c>
      <c r="P10574" s="3"/>
      <c r="Q10574" s="3"/>
    </row>
    <row r="10575" spans="1:17" x14ac:dyDescent="0.25">
      <c r="A10575" t="s">
        <v>7700</v>
      </c>
      <c r="B10575" s="1">
        <v>43277</v>
      </c>
      <c r="C10575" s="1">
        <v>43284</v>
      </c>
      <c r="D10575" t="s">
        <v>21</v>
      </c>
      <c r="E10575" t="s">
        <v>1357</v>
      </c>
      <c r="F10575">
        <v>0</v>
      </c>
      <c r="G10575">
        <v>100000</v>
      </c>
      <c r="H10575">
        <v>0</v>
      </c>
      <c r="I10575">
        <v>0</v>
      </c>
      <c r="J10575">
        <v>0</v>
      </c>
      <c r="K10575">
        <v>0.187</v>
      </c>
      <c r="L10575" t="s">
        <v>23</v>
      </c>
      <c r="M10575" s="3">
        <v>18700</v>
      </c>
      <c r="N10575" s="2" t="str">
        <f>VLOOKUP(Tabla1[[#This Row],[nemo]],'Nemos y clasificaciones'!$A$2:$B$5000,2,FALSE)</f>
        <v>ISHARES U.S. TELECOMMUNICATIONS ETF</v>
      </c>
      <c r="O10575" s="3" t="str">
        <f>VLOOKUP(Tabla1[[#This Row],[nemo]],'Nemos y clasificaciones'!$A$1:$C$3000,3,FALSE)</f>
        <v>ETF</v>
      </c>
      <c r="P10575" s="3"/>
      <c r="Q10575" s="3"/>
    </row>
    <row r="10576" spans="1:17" x14ac:dyDescent="0.25">
      <c r="A10576" t="s">
        <v>6036</v>
      </c>
      <c r="B10576" s="1">
        <v>43633</v>
      </c>
      <c r="C10576" s="1">
        <v>43637</v>
      </c>
      <c r="D10576" t="s">
        <v>21</v>
      </c>
      <c r="E10576" t="s">
        <v>1357</v>
      </c>
      <c r="F10576">
        <v>0</v>
      </c>
      <c r="G10576">
        <v>100000</v>
      </c>
      <c r="H10576">
        <v>0</v>
      </c>
      <c r="I10576">
        <v>0</v>
      </c>
      <c r="J10576">
        <v>0</v>
      </c>
      <c r="K10576">
        <v>0.17599999999999999</v>
      </c>
      <c r="L10576" t="s">
        <v>23</v>
      </c>
      <c r="M10576" s="3">
        <v>17600</v>
      </c>
      <c r="N10576" s="2" t="str">
        <f>VLOOKUP(Tabla1[[#This Row],[nemo]],'Nemos y clasificaciones'!$A$2:$B$5000,2,FALSE)</f>
        <v>ISHARES U.S. TELECOMMUNICATIONS ETF</v>
      </c>
      <c r="O10576" s="3" t="str">
        <f>VLOOKUP(Tabla1[[#This Row],[nemo]],'Nemos y clasificaciones'!$A$1:$C$3000,3,FALSE)</f>
        <v>ETF</v>
      </c>
      <c r="P10576" s="3"/>
      <c r="Q10576" s="3"/>
    </row>
    <row r="10577" spans="1:17" x14ac:dyDescent="0.25">
      <c r="A10577" t="s">
        <v>6770</v>
      </c>
      <c r="B10577" s="1">
        <v>43544</v>
      </c>
      <c r="C10577" s="1">
        <v>43550</v>
      </c>
      <c r="D10577" t="s">
        <v>21</v>
      </c>
      <c r="E10577" t="s">
        <v>1357</v>
      </c>
      <c r="F10577">
        <v>0</v>
      </c>
      <c r="G10577">
        <v>100000</v>
      </c>
      <c r="H10577">
        <v>0</v>
      </c>
      <c r="I10577">
        <v>0</v>
      </c>
      <c r="J10577">
        <v>0</v>
      </c>
      <c r="K10577">
        <v>0.17399999999999999</v>
      </c>
      <c r="L10577" t="s">
        <v>23</v>
      </c>
      <c r="M10577" s="3">
        <v>17400</v>
      </c>
      <c r="N10577" s="2" t="str">
        <f>VLOOKUP(Tabla1[[#This Row],[nemo]],'Nemos y clasificaciones'!$A$2:$B$5000,2,FALSE)</f>
        <v>ISHARES U.S. TELECOMMUNICATIONS ETF</v>
      </c>
      <c r="O10577" s="3" t="str">
        <f>VLOOKUP(Tabla1[[#This Row],[nemo]],'Nemos y clasificaciones'!$A$1:$C$3000,3,FALSE)</f>
        <v>ETF</v>
      </c>
      <c r="P10577" s="3"/>
      <c r="Q10577" s="3"/>
    </row>
    <row r="10578" spans="1:17" x14ac:dyDescent="0.25">
      <c r="A10578" t="s">
        <v>12058</v>
      </c>
      <c r="B10578" s="1">
        <v>41997</v>
      </c>
      <c r="C10578" s="1">
        <v>42006</v>
      </c>
      <c r="D10578" t="s">
        <v>21</v>
      </c>
      <c r="E10578" t="s">
        <v>1357</v>
      </c>
      <c r="F10578">
        <v>0</v>
      </c>
      <c r="G10578">
        <v>100000</v>
      </c>
      <c r="H10578">
        <v>0</v>
      </c>
      <c r="I10578">
        <v>0</v>
      </c>
      <c r="J10578">
        <v>0</v>
      </c>
      <c r="K10578">
        <v>0.17100000000000001</v>
      </c>
      <c r="L10578" t="s">
        <v>23</v>
      </c>
      <c r="M10578" s="3">
        <v>17100</v>
      </c>
      <c r="N10578" s="2" t="str">
        <f>VLOOKUP(Tabla1[[#This Row],[nemo]],'Nemos y clasificaciones'!$A$2:$B$5000,2,FALSE)</f>
        <v>ISHARES U.S. TELECOMMUNICATIONS ETF</v>
      </c>
      <c r="O10578" s="3" t="str">
        <f>VLOOKUP(Tabla1[[#This Row],[nemo]],'Nemos y clasificaciones'!$A$1:$C$3000,3,FALSE)</f>
        <v>ETF</v>
      </c>
      <c r="P10578" s="3"/>
      <c r="Q10578" s="3"/>
    </row>
    <row r="10579" spans="1:17" x14ac:dyDescent="0.25">
      <c r="A10579" t="s">
        <v>7415</v>
      </c>
      <c r="B10579" s="1">
        <v>43369</v>
      </c>
      <c r="C10579" s="1">
        <v>43378</v>
      </c>
      <c r="D10579" t="s">
        <v>21</v>
      </c>
      <c r="E10579" t="s">
        <v>1357</v>
      </c>
      <c r="F10579">
        <v>0</v>
      </c>
      <c r="G10579">
        <v>100000</v>
      </c>
      <c r="H10579">
        <v>0</v>
      </c>
      <c r="I10579">
        <v>0</v>
      </c>
      <c r="J10579">
        <v>0</v>
      </c>
      <c r="K10579">
        <v>0.16800000000000001</v>
      </c>
      <c r="L10579" t="s">
        <v>23</v>
      </c>
      <c r="M10579" s="3">
        <v>16800</v>
      </c>
      <c r="N10579" s="2" t="str">
        <f>VLOOKUP(Tabla1[[#This Row],[nemo]],'Nemos y clasificaciones'!$A$2:$B$5000,2,FALSE)</f>
        <v>ISHARES U.S. TELECOMMUNICATIONS ETF</v>
      </c>
      <c r="O10579" s="3" t="str">
        <f>VLOOKUP(Tabla1[[#This Row],[nemo]],'Nemos y clasificaciones'!$A$1:$C$3000,3,FALSE)</f>
        <v>ETF</v>
      </c>
      <c r="P10579" s="3"/>
      <c r="Q10579" s="3"/>
    </row>
    <row r="10580" spans="1:17" x14ac:dyDescent="0.25">
      <c r="A10580" t="s">
        <v>3985</v>
      </c>
      <c r="B10580" s="1">
        <v>43997</v>
      </c>
      <c r="C10580" s="1">
        <v>44001</v>
      </c>
      <c r="D10580" t="s">
        <v>21</v>
      </c>
      <c r="E10580" t="s">
        <v>1357</v>
      </c>
      <c r="F10580">
        <v>0</v>
      </c>
      <c r="G10580">
        <v>100000</v>
      </c>
      <c r="H10580">
        <v>0</v>
      </c>
      <c r="I10580">
        <v>0</v>
      </c>
      <c r="J10580">
        <v>0</v>
      </c>
      <c r="K10580">
        <v>0.16</v>
      </c>
      <c r="L10580" t="s">
        <v>23</v>
      </c>
      <c r="M10580" s="3">
        <v>16000</v>
      </c>
      <c r="N10580" s="2" t="str">
        <f>VLOOKUP(Tabla1[[#This Row],[nemo]],'Nemos y clasificaciones'!$A$2:$B$5000,2,FALSE)</f>
        <v>ISHARES U.S. TELECOMMUNICATIONS ETF</v>
      </c>
      <c r="O10580" s="3" t="str">
        <f>VLOOKUP(Tabla1[[#This Row],[nemo]],'Nemos y clasificaciones'!$A$1:$C$3000,3,FALSE)</f>
        <v>ETF</v>
      </c>
      <c r="P10580" s="3"/>
      <c r="Q10580" s="3"/>
    </row>
    <row r="10581" spans="1:17" x14ac:dyDescent="0.25">
      <c r="A10581" t="s">
        <v>11869</v>
      </c>
      <c r="B10581" s="1">
        <v>42088</v>
      </c>
      <c r="C10581" s="1">
        <v>42094</v>
      </c>
      <c r="D10581" t="s">
        <v>21</v>
      </c>
      <c r="E10581" t="s">
        <v>1357</v>
      </c>
      <c r="F10581">
        <v>0</v>
      </c>
      <c r="G10581">
        <v>100000</v>
      </c>
      <c r="H10581">
        <v>0</v>
      </c>
      <c r="I10581">
        <v>0</v>
      </c>
      <c r="J10581">
        <v>0</v>
      </c>
      <c r="K10581">
        <v>0.16</v>
      </c>
      <c r="L10581" t="s">
        <v>23</v>
      </c>
      <c r="M10581" s="3">
        <v>16000</v>
      </c>
      <c r="N10581" s="2" t="str">
        <f>VLOOKUP(Tabla1[[#This Row],[nemo]],'Nemos y clasificaciones'!$A$2:$B$5000,2,FALSE)</f>
        <v>ISHARES U.S. TELECOMMUNICATIONS ETF</v>
      </c>
      <c r="O10581" s="3" t="str">
        <f>VLOOKUP(Tabla1[[#This Row],[nemo]],'Nemos y clasificaciones'!$A$1:$C$3000,3,FALSE)</f>
        <v>ETF</v>
      </c>
      <c r="P10581" s="3"/>
      <c r="Q10581" s="3"/>
    </row>
    <row r="10582" spans="1:17" x14ac:dyDescent="0.25">
      <c r="A10582" t="s">
        <v>11232</v>
      </c>
      <c r="B10582" s="1">
        <v>42272</v>
      </c>
      <c r="C10582" s="1">
        <v>42278</v>
      </c>
      <c r="D10582" t="s">
        <v>21</v>
      </c>
      <c r="E10582" t="s">
        <v>1357</v>
      </c>
      <c r="F10582">
        <v>0</v>
      </c>
      <c r="G10582">
        <v>100000</v>
      </c>
      <c r="H10582">
        <v>0</v>
      </c>
      <c r="I10582">
        <v>0</v>
      </c>
      <c r="J10582">
        <v>0</v>
      </c>
      <c r="K10582">
        <v>0.151</v>
      </c>
      <c r="L10582" t="s">
        <v>23</v>
      </c>
      <c r="M10582" s="3">
        <v>15100</v>
      </c>
      <c r="N10582" s="2" t="str">
        <f>VLOOKUP(Tabla1[[#This Row],[nemo]],'Nemos y clasificaciones'!$A$2:$B$5000,2,FALSE)</f>
        <v>ISHARES U.S. TELECOMMUNICATIONS ETF</v>
      </c>
      <c r="O10582" s="3" t="str">
        <f>VLOOKUP(Tabla1[[#This Row],[nemo]],'Nemos y clasificaciones'!$A$1:$C$3000,3,FALSE)</f>
        <v>ETF</v>
      </c>
      <c r="P10582" s="3"/>
      <c r="Q10582" s="3"/>
    </row>
    <row r="10583" spans="1:17" x14ac:dyDescent="0.25">
      <c r="A10583" t="s">
        <v>5558</v>
      </c>
      <c r="B10583" s="1">
        <v>43732</v>
      </c>
      <c r="C10583" s="1">
        <v>43738</v>
      </c>
      <c r="D10583" t="s">
        <v>21</v>
      </c>
      <c r="E10583" t="s">
        <v>1357</v>
      </c>
      <c r="F10583">
        <v>0</v>
      </c>
      <c r="G10583">
        <v>100000</v>
      </c>
      <c r="H10583">
        <v>0</v>
      </c>
      <c r="I10583">
        <v>0</v>
      </c>
      <c r="J10583">
        <v>0</v>
      </c>
      <c r="K10583">
        <v>0.14399999999999999</v>
      </c>
      <c r="L10583" t="s">
        <v>23</v>
      </c>
      <c r="M10583" s="3">
        <v>14400</v>
      </c>
      <c r="N10583" s="2" t="str">
        <f>VLOOKUP(Tabla1[[#This Row],[nemo]],'Nemos y clasificaciones'!$A$2:$B$5000,2,FALSE)</f>
        <v>ISHARES U.S. TELECOMMUNICATIONS ETF</v>
      </c>
      <c r="O10583" s="3" t="str">
        <f>VLOOKUP(Tabla1[[#This Row],[nemo]],'Nemos y clasificaciones'!$A$1:$C$3000,3,FALSE)</f>
        <v>ETF</v>
      </c>
      <c r="P10583" s="3"/>
      <c r="Q10583" s="3"/>
    </row>
    <row r="10584" spans="1:17" x14ac:dyDescent="0.25">
      <c r="A10584" t="s">
        <v>10417</v>
      </c>
      <c r="B10584" s="1">
        <v>42542</v>
      </c>
      <c r="C10584" s="1">
        <v>42549</v>
      </c>
      <c r="D10584" t="s">
        <v>21</v>
      </c>
      <c r="E10584" t="s">
        <v>1357</v>
      </c>
      <c r="F10584">
        <v>0</v>
      </c>
      <c r="G10584">
        <v>100000</v>
      </c>
      <c r="H10584">
        <v>0</v>
      </c>
      <c r="I10584">
        <v>0</v>
      </c>
      <c r="J10584">
        <v>0</v>
      </c>
      <c r="K10584">
        <v>0.13900000000000001</v>
      </c>
      <c r="L10584" t="s">
        <v>23</v>
      </c>
      <c r="M10584" s="3">
        <v>13900</v>
      </c>
      <c r="N10584" s="2" t="str">
        <f>VLOOKUP(Tabla1[[#This Row],[nemo]],'Nemos y clasificaciones'!$A$2:$B$5000,2,FALSE)</f>
        <v>ISHARES U.S. TELECOMMUNICATIONS ETF</v>
      </c>
      <c r="O10584" s="3" t="str">
        <f>VLOOKUP(Tabla1[[#This Row],[nemo]],'Nemos y clasificaciones'!$A$1:$C$3000,3,FALSE)</f>
        <v>ETF</v>
      </c>
      <c r="P10584" s="3"/>
      <c r="Q10584" s="3"/>
    </row>
    <row r="10585" spans="1:17" x14ac:dyDescent="0.25">
      <c r="A10585" t="s">
        <v>11011</v>
      </c>
      <c r="B10585" s="1">
        <v>42362</v>
      </c>
      <c r="C10585" s="1">
        <v>42369</v>
      </c>
      <c r="D10585" t="s">
        <v>21</v>
      </c>
      <c r="E10585" t="s">
        <v>1357</v>
      </c>
      <c r="F10585">
        <v>0</v>
      </c>
      <c r="G10585">
        <v>100000</v>
      </c>
      <c r="H10585">
        <v>0</v>
      </c>
      <c r="I10585">
        <v>0</v>
      </c>
      <c r="J10585">
        <v>0</v>
      </c>
      <c r="K10585">
        <v>3.9E-2</v>
      </c>
      <c r="L10585" t="s">
        <v>23</v>
      </c>
      <c r="M10585" s="4">
        <v>3900</v>
      </c>
      <c r="N10585" s="2" t="str">
        <f>VLOOKUP(Tabla1[[#This Row],[nemo]],'Nemos y clasificaciones'!$A$2:$B$5000,2,FALSE)</f>
        <v>ISHARES U.S. TELECOMMUNICATIONS ETF</v>
      </c>
      <c r="O10585" s="4" t="str">
        <f>VLOOKUP(Tabla1[[#This Row],[nemo]],'Nemos y clasificaciones'!$A$1:$C$3000,3,FALSE)</f>
        <v>ETF</v>
      </c>
      <c r="P10585" s="4"/>
      <c r="Q10585" s="4"/>
    </row>
    <row r="10586" spans="1:17" x14ac:dyDescent="0.25">
      <c r="A10586" t="s">
        <v>334</v>
      </c>
      <c r="B10586" s="1">
        <v>44431</v>
      </c>
      <c r="C10586" s="1">
        <v>44446</v>
      </c>
      <c r="D10586" t="s">
        <v>21</v>
      </c>
      <c r="E10586" t="s">
        <v>335</v>
      </c>
      <c r="F10586">
        <v>0</v>
      </c>
      <c r="G10586">
        <v>100000</v>
      </c>
      <c r="H10586">
        <v>0</v>
      </c>
      <c r="I10586">
        <v>0</v>
      </c>
      <c r="J10586">
        <v>0</v>
      </c>
      <c r="K10586">
        <v>1.06</v>
      </c>
      <c r="L10586" t="s">
        <v>16</v>
      </c>
      <c r="M10586" s="2">
        <v>106000</v>
      </c>
      <c r="N10586" s="2" t="str">
        <f>VLOOKUP(Tabla1[[#This Row],[nemo]],'Nemos y clasificaciones'!$A$2:$B$5000,2,FALSE)</f>
        <v>JOHNSON &amp; JOHNSON</v>
      </c>
      <c r="O10586" s="2" t="str">
        <f>VLOOKUP(Tabla1[[#This Row],[nemo]],'Nemos y clasificaciones'!$A$1:$C$3000,3,FALSE)</f>
        <v>Conglomerados</v>
      </c>
      <c r="P10586" s="2"/>
      <c r="Q10586" s="2"/>
    </row>
    <row r="10587" spans="1:17" x14ac:dyDescent="0.25">
      <c r="A10587" t="s">
        <v>334</v>
      </c>
      <c r="B10587" s="1">
        <v>44340</v>
      </c>
      <c r="C10587" s="1">
        <v>44355</v>
      </c>
      <c r="D10587" t="s">
        <v>21</v>
      </c>
      <c r="E10587" t="s">
        <v>335</v>
      </c>
      <c r="F10587">
        <v>0</v>
      </c>
      <c r="G10587">
        <v>100000</v>
      </c>
      <c r="H10587">
        <v>0</v>
      </c>
      <c r="I10587">
        <v>0</v>
      </c>
      <c r="J10587">
        <v>0</v>
      </c>
      <c r="K10587">
        <v>1.06</v>
      </c>
      <c r="L10587" t="s">
        <v>16</v>
      </c>
      <c r="M10587" s="2">
        <v>106000</v>
      </c>
      <c r="N10587" s="2" t="str">
        <f>VLOOKUP(Tabla1[[#This Row],[nemo]],'Nemos y clasificaciones'!$A$2:$B$5000,2,FALSE)</f>
        <v>JOHNSON &amp; JOHNSON</v>
      </c>
      <c r="O10587" s="2" t="str">
        <f>VLOOKUP(Tabla1[[#This Row],[nemo]],'Nemos y clasificaciones'!$A$1:$C$3000,3,FALSE)</f>
        <v>Conglomerados</v>
      </c>
      <c r="P10587" s="2"/>
      <c r="Q10587" s="2"/>
    </row>
    <row r="10588" spans="1:17" x14ac:dyDescent="0.25">
      <c r="A10588" t="s">
        <v>2490</v>
      </c>
      <c r="B10588" s="1">
        <v>44249</v>
      </c>
      <c r="C10588" s="1">
        <v>44264</v>
      </c>
      <c r="D10588" t="s">
        <v>21</v>
      </c>
      <c r="E10588" t="s">
        <v>335</v>
      </c>
      <c r="F10588">
        <v>0</v>
      </c>
      <c r="G10588">
        <v>100000</v>
      </c>
      <c r="H10588">
        <v>0</v>
      </c>
      <c r="I10588">
        <v>0</v>
      </c>
      <c r="J10588">
        <v>0</v>
      </c>
      <c r="K10588">
        <v>1.01</v>
      </c>
      <c r="L10588" t="s">
        <v>16</v>
      </c>
      <c r="M10588" s="2">
        <v>101000</v>
      </c>
      <c r="N10588" s="2" t="str">
        <f>VLOOKUP(Tabla1[[#This Row],[nemo]],'Nemos y clasificaciones'!$A$2:$B$5000,2,FALSE)</f>
        <v>JOHNSON &amp; JOHNSON</v>
      </c>
      <c r="O10588" s="2" t="str">
        <f>VLOOKUP(Tabla1[[#This Row],[nemo]],'Nemos y clasificaciones'!$A$1:$C$3000,3,FALSE)</f>
        <v>Conglomerados</v>
      </c>
      <c r="P10588" s="2"/>
      <c r="Q10588" s="2"/>
    </row>
    <row r="10589" spans="1:17" x14ac:dyDescent="0.25">
      <c r="A10589" t="s">
        <v>2490</v>
      </c>
      <c r="B10589" s="1">
        <v>44158</v>
      </c>
      <c r="C10589" s="1">
        <v>44174</v>
      </c>
      <c r="D10589" t="s">
        <v>21</v>
      </c>
      <c r="E10589" t="s">
        <v>335</v>
      </c>
      <c r="F10589">
        <v>0</v>
      </c>
      <c r="G10589">
        <v>100000</v>
      </c>
      <c r="H10589">
        <v>0</v>
      </c>
      <c r="I10589">
        <v>0</v>
      </c>
      <c r="J10589">
        <v>0</v>
      </c>
      <c r="K10589">
        <v>1.01</v>
      </c>
      <c r="L10589" t="s">
        <v>16</v>
      </c>
      <c r="M10589" s="2">
        <v>101000</v>
      </c>
      <c r="N10589" s="2" t="str">
        <f>VLOOKUP(Tabla1[[#This Row],[nemo]],'Nemos y clasificaciones'!$A$2:$B$5000,2,FALSE)</f>
        <v>JOHNSON &amp; JOHNSON</v>
      </c>
      <c r="O10589" s="2" t="str">
        <f>VLOOKUP(Tabla1[[#This Row],[nemo]],'Nemos y clasificaciones'!$A$1:$C$3000,3,FALSE)</f>
        <v>Conglomerados</v>
      </c>
      <c r="P10589" s="2"/>
      <c r="Q10589" s="2"/>
    </row>
    <row r="10590" spans="1:17" x14ac:dyDescent="0.25">
      <c r="A10590" t="s">
        <v>2490</v>
      </c>
      <c r="B10590" s="1">
        <v>44067</v>
      </c>
      <c r="C10590" s="1">
        <v>44082</v>
      </c>
      <c r="D10590" t="s">
        <v>21</v>
      </c>
      <c r="E10590" t="s">
        <v>335</v>
      </c>
      <c r="F10590">
        <v>0</v>
      </c>
      <c r="G10590">
        <v>100000</v>
      </c>
      <c r="H10590">
        <v>0</v>
      </c>
      <c r="I10590">
        <v>0</v>
      </c>
      <c r="J10590">
        <v>0</v>
      </c>
      <c r="K10590">
        <v>1.01</v>
      </c>
      <c r="L10590" t="s">
        <v>16</v>
      </c>
      <c r="M10590" s="2">
        <v>101000</v>
      </c>
      <c r="N10590" s="2" t="str">
        <f>VLOOKUP(Tabla1[[#This Row],[nemo]],'Nemos y clasificaciones'!$A$2:$B$5000,2,FALSE)</f>
        <v>JOHNSON &amp; JOHNSON</v>
      </c>
      <c r="O10590" s="2" t="str">
        <f>VLOOKUP(Tabla1[[#This Row],[nemo]],'Nemos y clasificaciones'!$A$1:$C$3000,3,FALSE)</f>
        <v>Conglomerados</v>
      </c>
      <c r="P10590" s="2"/>
      <c r="Q10590" s="2"/>
    </row>
    <row r="10591" spans="1:17" x14ac:dyDescent="0.25">
      <c r="A10591" t="s">
        <v>2490</v>
      </c>
      <c r="B10591" s="1">
        <v>43973</v>
      </c>
      <c r="C10591" s="1">
        <v>43991</v>
      </c>
      <c r="D10591" t="s">
        <v>21</v>
      </c>
      <c r="E10591" t="s">
        <v>335</v>
      </c>
      <c r="F10591">
        <v>0</v>
      </c>
      <c r="G10591">
        <v>100000</v>
      </c>
      <c r="H10591">
        <v>0</v>
      </c>
      <c r="I10591">
        <v>0</v>
      </c>
      <c r="J10591">
        <v>0</v>
      </c>
      <c r="K10591">
        <v>1.01</v>
      </c>
      <c r="L10591" t="s">
        <v>16</v>
      </c>
      <c r="M10591" s="2">
        <v>101000</v>
      </c>
      <c r="N10591" s="2" t="str">
        <f>VLOOKUP(Tabla1[[#This Row],[nemo]],'Nemos y clasificaciones'!$A$2:$B$5000,2,FALSE)</f>
        <v>JOHNSON &amp; JOHNSON</v>
      </c>
      <c r="O10591" s="2" t="str">
        <f>VLOOKUP(Tabla1[[#This Row],[nemo]],'Nemos y clasificaciones'!$A$1:$C$3000,3,FALSE)</f>
        <v>Conglomerados</v>
      </c>
      <c r="P10591" s="2"/>
      <c r="Q10591" s="2"/>
    </row>
    <row r="10592" spans="1:17" x14ac:dyDescent="0.25">
      <c r="A10592" t="s">
        <v>4773</v>
      </c>
      <c r="B10592" s="1">
        <v>43885</v>
      </c>
      <c r="C10592" s="1">
        <v>43900</v>
      </c>
      <c r="D10592" t="s">
        <v>21</v>
      </c>
      <c r="E10592" t="s">
        <v>335</v>
      </c>
      <c r="F10592">
        <v>0</v>
      </c>
      <c r="G10592">
        <v>100000</v>
      </c>
      <c r="H10592">
        <v>0</v>
      </c>
      <c r="I10592">
        <v>0</v>
      </c>
      <c r="J10592">
        <v>0</v>
      </c>
      <c r="K10592">
        <v>0.95</v>
      </c>
      <c r="L10592" t="s">
        <v>23</v>
      </c>
      <c r="M10592" s="3">
        <v>95000</v>
      </c>
      <c r="N10592" s="2" t="str">
        <f>VLOOKUP(Tabla1[[#This Row],[nemo]],'Nemos y clasificaciones'!$A$2:$B$5000,2,FALSE)</f>
        <v>JOHNSON &amp; JOHNSON</v>
      </c>
      <c r="O10592" s="3" t="str">
        <f>VLOOKUP(Tabla1[[#This Row],[nemo]],'Nemos y clasificaciones'!$A$1:$C$3000,3,FALSE)</f>
        <v>Conglomerados</v>
      </c>
      <c r="P10592" s="3"/>
      <c r="Q10592" s="3"/>
    </row>
    <row r="10593" spans="1:17" x14ac:dyDescent="0.25">
      <c r="A10593" t="s">
        <v>4773</v>
      </c>
      <c r="B10593" s="1">
        <v>43794</v>
      </c>
      <c r="C10593" s="1">
        <v>43809</v>
      </c>
      <c r="D10593" t="s">
        <v>21</v>
      </c>
      <c r="E10593" t="s">
        <v>335</v>
      </c>
      <c r="F10593">
        <v>0</v>
      </c>
      <c r="G10593">
        <v>100000</v>
      </c>
      <c r="H10593">
        <v>0</v>
      </c>
      <c r="I10593">
        <v>0</v>
      </c>
      <c r="J10593">
        <v>0</v>
      </c>
      <c r="K10593">
        <v>0.95</v>
      </c>
      <c r="L10593" t="s">
        <v>23</v>
      </c>
      <c r="M10593" s="3">
        <v>95000</v>
      </c>
      <c r="N10593" s="2" t="str">
        <f>VLOOKUP(Tabla1[[#This Row],[nemo]],'Nemos y clasificaciones'!$A$2:$B$5000,2,FALSE)</f>
        <v>JOHNSON &amp; JOHNSON</v>
      </c>
      <c r="O10593" s="3" t="str">
        <f>VLOOKUP(Tabla1[[#This Row],[nemo]],'Nemos y clasificaciones'!$A$1:$C$3000,3,FALSE)</f>
        <v>Conglomerados</v>
      </c>
      <c r="P10593" s="3"/>
      <c r="Q10593" s="3"/>
    </row>
    <row r="10594" spans="1:17" x14ac:dyDescent="0.25">
      <c r="A10594" t="s">
        <v>5677</v>
      </c>
      <c r="B10594" s="1">
        <v>43703</v>
      </c>
      <c r="C10594" s="1">
        <v>43718</v>
      </c>
      <c r="D10594" t="s">
        <v>21</v>
      </c>
      <c r="E10594" t="s">
        <v>335</v>
      </c>
      <c r="F10594">
        <v>0</v>
      </c>
      <c r="G10594">
        <v>100000</v>
      </c>
      <c r="H10594">
        <v>0</v>
      </c>
      <c r="I10594">
        <v>0</v>
      </c>
      <c r="J10594">
        <v>0</v>
      </c>
      <c r="K10594">
        <v>0.95</v>
      </c>
      <c r="L10594" t="s">
        <v>23</v>
      </c>
      <c r="M10594" s="3">
        <v>95000</v>
      </c>
      <c r="N10594" s="2" t="str">
        <f>VLOOKUP(Tabla1[[#This Row],[nemo]],'Nemos y clasificaciones'!$A$2:$B$5000,2,FALSE)</f>
        <v>JOHNSON &amp; JOHNSON</v>
      </c>
      <c r="O10594" s="3" t="str">
        <f>VLOOKUP(Tabla1[[#This Row],[nemo]],'Nemos y clasificaciones'!$A$1:$C$3000,3,FALSE)</f>
        <v>Conglomerados</v>
      </c>
      <c r="P10594" s="3"/>
      <c r="Q10594" s="3"/>
    </row>
    <row r="10595" spans="1:17" x14ac:dyDescent="0.25">
      <c r="A10595" t="s">
        <v>5677</v>
      </c>
      <c r="B10595" s="1">
        <v>43609</v>
      </c>
      <c r="C10595" s="1">
        <v>43627</v>
      </c>
      <c r="D10595" t="s">
        <v>21</v>
      </c>
      <c r="E10595" t="s">
        <v>335</v>
      </c>
      <c r="F10595">
        <v>0</v>
      </c>
      <c r="G10595">
        <v>100000</v>
      </c>
      <c r="H10595">
        <v>0</v>
      </c>
      <c r="I10595">
        <v>0</v>
      </c>
      <c r="J10595">
        <v>0</v>
      </c>
      <c r="K10595">
        <v>0.95</v>
      </c>
      <c r="L10595" t="s">
        <v>23</v>
      </c>
      <c r="M10595" s="3">
        <v>95000</v>
      </c>
      <c r="N10595" s="2" t="str">
        <f>VLOOKUP(Tabla1[[#This Row],[nemo]],'Nemos y clasificaciones'!$A$2:$B$5000,2,FALSE)</f>
        <v>JOHNSON &amp; JOHNSON</v>
      </c>
      <c r="O10595" s="3" t="str">
        <f>VLOOKUP(Tabla1[[#This Row],[nemo]],'Nemos y clasificaciones'!$A$1:$C$3000,3,FALSE)</f>
        <v>Conglomerados</v>
      </c>
      <c r="P10595" s="3"/>
      <c r="Q10595" s="3"/>
    </row>
    <row r="10596" spans="1:17" x14ac:dyDescent="0.25">
      <c r="A10596" t="s">
        <v>185</v>
      </c>
      <c r="B10596" s="1">
        <v>43521</v>
      </c>
      <c r="C10596" s="1">
        <v>43536</v>
      </c>
      <c r="D10596" t="s">
        <v>21</v>
      </c>
      <c r="E10596" t="s">
        <v>335</v>
      </c>
      <c r="F10596">
        <v>0</v>
      </c>
      <c r="G10596">
        <v>100000</v>
      </c>
      <c r="H10596">
        <v>0</v>
      </c>
      <c r="I10596">
        <v>0</v>
      </c>
      <c r="J10596">
        <v>0</v>
      </c>
      <c r="K10596">
        <v>0.9</v>
      </c>
      <c r="L10596" t="s">
        <v>23</v>
      </c>
      <c r="M10596" s="3">
        <v>90000</v>
      </c>
      <c r="N10596" s="2" t="str">
        <f>VLOOKUP(Tabla1[[#This Row],[nemo]],'Nemos y clasificaciones'!$A$2:$B$5000,2,FALSE)</f>
        <v>JOHNSON &amp; JOHNSON</v>
      </c>
      <c r="O10596" s="3" t="str">
        <f>VLOOKUP(Tabla1[[#This Row],[nemo]],'Nemos y clasificaciones'!$A$1:$C$3000,3,FALSE)</f>
        <v>Conglomerados</v>
      </c>
      <c r="P10596" s="3"/>
      <c r="Q10596" s="3"/>
    </row>
    <row r="10597" spans="1:17" x14ac:dyDescent="0.25">
      <c r="A10597" t="s">
        <v>185</v>
      </c>
      <c r="B10597" s="1">
        <v>43430</v>
      </c>
      <c r="C10597" s="1">
        <v>43445</v>
      </c>
      <c r="D10597" t="s">
        <v>21</v>
      </c>
      <c r="E10597" t="s">
        <v>335</v>
      </c>
      <c r="F10597">
        <v>0</v>
      </c>
      <c r="G10597">
        <v>100000</v>
      </c>
      <c r="H10597">
        <v>0</v>
      </c>
      <c r="I10597">
        <v>0</v>
      </c>
      <c r="J10597">
        <v>0</v>
      </c>
      <c r="K10597">
        <v>0.9</v>
      </c>
      <c r="L10597" t="s">
        <v>23</v>
      </c>
      <c r="M10597" s="3">
        <v>90000</v>
      </c>
      <c r="N10597" s="2" t="str">
        <f>VLOOKUP(Tabla1[[#This Row],[nemo]],'Nemos y clasificaciones'!$A$2:$B$5000,2,FALSE)</f>
        <v>JOHNSON &amp; JOHNSON</v>
      </c>
      <c r="O10597" s="3" t="str">
        <f>VLOOKUP(Tabla1[[#This Row],[nemo]],'Nemos y clasificaciones'!$A$1:$C$3000,3,FALSE)</f>
        <v>Conglomerados</v>
      </c>
      <c r="P10597" s="3"/>
      <c r="Q10597" s="3"/>
    </row>
    <row r="10598" spans="1:17" x14ac:dyDescent="0.25">
      <c r="A10598" t="s">
        <v>185</v>
      </c>
      <c r="B10598" s="1">
        <v>43339</v>
      </c>
      <c r="C10598" s="1">
        <v>43354</v>
      </c>
      <c r="D10598" t="s">
        <v>21</v>
      </c>
      <c r="E10598" t="s">
        <v>335</v>
      </c>
      <c r="F10598">
        <v>0</v>
      </c>
      <c r="G10598">
        <v>100000</v>
      </c>
      <c r="H10598">
        <v>0</v>
      </c>
      <c r="I10598">
        <v>0</v>
      </c>
      <c r="J10598">
        <v>0</v>
      </c>
      <c r="K10598">
        <v>0.9</v>
      </c>
      <c r="L10598" t="s">
        <v>23</v>
      </c>
      <c r="M10598" s="3">
        <v>90000</v>
      </c>
      <c r="N10598" s="2" t="str">
        <f>VLOOKUP(Tabla1[[#This Row],[nemo]],'Nemos y clasificaciones'!$A$2:$B$5000,2,FALSE)</f>
        <v>JOHNSON &amp; JOHNSON</v>
      </c>
      <c r="O10598" s="3" t="str">
        <f>VLOOKUP(Tabla1[[#This Row],[nemo]],'Nemos y clasificaciones'!$A$1:$C$3000,3,FALSE)</f>
        <v>Conglomerados</v>
      </c>
      <c r="P10598" s="3"/>
      <c r="Q10598" s="3"/>
    </row>
    <row r="10599" spans="1:17" x14ac:dyDescent="0.25">
      <c r="A10599" t="s">
        <v>185</v>
      </c>
      <c r="B10599" s="1">
        <v>43245</v>
      </c>
      <c r="C10599" s="1">
        <v>43263</v>
      </c>
      <c r="D10599" t="s">
        <v>21</v>
      </c>
      <c r="E10599" t="s">
        <v>335</v>
      </c>
      <c r="F10599">
        <v>0</v>
      </c>
      <c r="G10599">
        <v>100000</v>
      </c>
      <c r="H10599">
        <v>0</v>
      </c>
      <c r="I10599">
        <v>0</v>
      </c>
      <c r="J10599">
        <v>0</v>
      </c>
      <c r="K10599">
        <v>0.9</v>
      </c>
      <c r="L10599" t="s">
        <v>23</v>
      </c>
      <c r="M10599" s="3">
        <v>90000</v>
      </c>
      <c r="N10599" s="2" t="str">
        <f>VLOOKUP(Tabla1[[#This Row],[nemo]],'Nemos y clasificaciones'!$A$2:$B$5000,2,FALSE)</f>
        <v>JOHNSON &amp; JOHNSON</v>
      </c>
      <c r="O10599" s="3" t="str">
        <f>VLOOKUP(Tabla1[[#This Row],[nemo]],'Nemos y clasificaciones'!$A$1:$C$3000,3,FALSE)</f>
        <v>Conglomerados</v>
      </c>
      <c r="P10599" s="3"/>
      <c r="Q10599" s="3"/>
    </row>
    <row r="10600" spans="1:17" x14ac:dyDescent="0.25">
      <c r="A10600" t="s">
        <v>3677</v>
      </c>
      <c r="B10600" s="1">
        <v>43157</v>
      </c>
      <c r="C10600" s="1">
        <v>43172</v>
      </c>
      <c r="D10600" t="s">
        <v>21</v>
      </c>
      <c r="E10600" t="s">
        <v>335</v>
      </c>
      <c r="F10600">
        <v>0</v>
      </c>
      <c r="G10600">
        <v>100000</v>
      </c>
      <c r="H10600">
        <v>0</v>
      </c>
      <c r="I10600">
        <v>0</v>
      </c>
      <c r="J10600">
        <v>0</v>
      </c>
      <c r="K10600">
        <v>0.84</v>
      </c>
      <c r="L10600" t="s">
        <v>23</v>
      </c>
      <c r="M10600" s="3">
        <v>84000</v>
      </c>
      <c r="N10600" s="2" t="str">
        <f>VLOOKUP(Tabla1[[#This Row],[nemo]],'Nemos y clasificaciones'!$A$2:$B$5000,2,FALSE)</f>
        <v>JOHNSON &amp; JOHNSON</v>
      </c>
      <c r="O10600" s="3" t="str">
        <f>VLOOKUP(Tabla1[[#This Row],[nemo]],'Nemos y clasificaciones'!$A$1:$C$3000,3,FALSE)</f>
        <v>Conglomerados</v>
      </c>
      <c r="P10600" s="3"/>
      <c r="Q10600" s="3"/>
    </row>
    <row r="10601" spans="1:17" x14ac:dyDescent="0.25">
      <c r="A10601" t="s">
        <v>3677</v>
      </c>
      <c r="B10601" s="1">
        <v>43066</v>
      </c>
      <c r="C10601" s="1">
        <v>43081</v>
      </c>
      <c r="D10601" t="s">
        <v>21</v>
      </c>
      <c r="E10601" t="s">
        <v>335</v>
      </c>
      <c r="F10601">
        <v>0</v>
      </c>
      <c r="G10601">
        <v>100000</v>
      </c>
      <c r="H10601">
        <v>0</v>
      </c>
      <c r="I10601">
        <v>0</v>
      </c>
      <c r="J10601">
        <v>0</v>
      </c>
      <c r="K10601">
        <v>0.84</v>
      </c>
      <c r="L10601" t="s">
        <v>23</v>
      </c>
      <c r="M10601" s="3">
        <v>84000</v>
      </c>
      <c r="N10601" s="2" t="str">
        <f>VLOOKUP(Tabla1[[#This Row],[nemo]],'Nemos y clasificaciones'!$A$2:$B$5000,2,FALSE)</f>
        <v>JOHNSON &amp; JOHNSON</v>
      </c>
      <c r="O10601" s="3" t="str">
        <f>VLOOKUP(Tabla1[[#This Row],[nemo]],'Nemos y clasificaciones'!$A$1:$C$3000,3,FALSE)</f>
        <v>Conglomerados</v>
      </c>
      <c r="P10601" s="3"/>
      <c r="Q10601" s="3"/>
    </row>
    <row r="10602" spans="1:17" x14ac:dyDescent="0.25">
      <c r="A10602" t="s">
        <v>3677</v>
      </c>
      <c r="B10602" s="1">
        <v>42972</v>
      </c>
      <c r="C10602" s="1">
        <v>42990</v>
      </c>
      <c r="D10602" t="s">
        <v>21</v>
      </c>
      <c r="E10602" t="s">
        <v>335</v>
      </c>
      <c r="F10602">
        <v>0</v>
      </c>
      <c r="G10602">
        <v>100000</v>
      </c>
      <c r="H10602">
        <v>0</v>
      </c>
      <c r="I10602">
        <v>0</v>
      </c>
      <c r="J10602">
        <v>0</v>
      </c>
      <c r="K10602">
        <v>0.84</v>
      </c>
      <c r="L10602" t="s">
        <v>23</v>
      </c>
      <c r="M10602" s="3">
        <v>84000</v>
      </c>
      <c r="N10602" s="2" t="str">
        <f>VLOOKUP(Tabla1[[#This Row],[nemo]],'Nemos y clasificaciones'!$A$2:$B$5000,2,FALSE)</f>
        <v>JOHNSON &amp; JOHNSON</v>
      </c>
      <c r="O10602" s="3" t="str">
        <f>VLOOKUP(Tabla1[[#This Row],[nemo]],'Nemos y clasificaciones'!$A$1:$C$3000,3,FALSE)</f>
        <v>Conglomerados</v>
      </c>
      <c r="P10602" s="3"/>
      <c r="Q10602" s="3"/>
    </row>
    <row r="10603" spans="1:17" x14ac:dyDescent="0.25">
      <c r="A10603" t="s">
        <v>3677</v>
      </c>
      <c r="B10603" s="1">
        <v>42880</v>
      </c>
      <c r="C10603" s="1">
        <v>42899</v>
      </c>
      <c r="D10603" t="s">
        <v>21</v>
      </c>
      <c r="E10603" t="s">
        <v>335</v>
      </c>
      <c r="F10603">
        <v>0</v>
      </c>
      <c r="G10603">
        <v>100000</v>
      </c>
      <c r="H10603">
        <v>0</v>
      </c>
      <c r="I10603">
        <v>0</v>
      </c>
      <c r="J10603">
        <v>0</v>
      </c>
      <c r="K10603">
        <v>0.84</v>
      </c>
      <c r="L10603" t="s">
        <v>23</v>
      </c>
      <c r="M10603" s="3">
        <v>84000</v>
      </c>
      <c r="N10603" s="2" t="str">
        <f>VLOOKUP(Tabla1[[#This Row],[nemo]],'Nemos y clasificaciones'!$A$2:$B$5000,2,FALSE)</f>
        <v>JOHNSON &amp; JOHNSON</v>
      </c>
      <c r="O10603" s="3" t="str">
        <f>VLOOKUP(Tabla1[[#This Row],[nemo]],'Nemos y clasificaciones'!$A$1:$C$3000,3,FALSE)</f>
        <v>Conglomerados</v>
      </c>
      <c r="P10603" s="3"/>
      <c r="Q10603" s="3"/>
    </row>
    <row r="10604" spans="1:17" x14ac:dyDescent="0.25">
      <c r="A10604" t="s">
        <v>5865</v>
      </c>
      <c r="B10604" s="1">
        <v>42790</v>
      </c>
      <c r="C10604" s="1">
        <v>42808</v>
      </c>
      <c r="D10604" t="s">
        <v>21</v>
      </c>
      <c r="E10604" t="s">
        <v>335</v>
      </c>
      <c r="F10604">
        <v>0</v>
      </c>
      <c r="G10604">
        <v>100000</v>
      </c>
      <c r="H10604">
        <v>0</v>
      </c>
      <c r="I10604">
        <v>0</v>
      </c>
      <c r="J10604">
        <v>0</v>
      </c>
      <c r="K10604">
        <v>0.8</v>
      </c>
      <c r="L10604" t="s">
        <v>23</v>
      </c>
      <c r="M10604" s="3">
        <v>80000</v>
      </c>
      <c r="N10604" s="2" t="str">
        <f>VLOOKUP(Tabla1[[#This Row],[nemo]],'Nemos y clasificaciones'!$A$2:$B$5000,2,FALSE)</f>
        <v>JOHNSON &amp; JOHNSON</v>
      </c>
      <c r="O10604" s="3" t="str">
        <f>VLOOKUP(Tabla1[[#This Row],[nemo]],'Nemos y clasificaciones'!$A$1:$C$3000,3,FALSE)</f>
        <v>Conglomerados</v>
      </c>
      <c r="P10604" s="3"/>
      <c r="Q10604" s="3"/>
    </row>
    <row r="10605" spans="1:17" x14ac:dyDescent="0.25">
      <c r="A10605" t="s">
        <v>5804</v>
      </c>
      <c r="B10605" s="1">
        <v>42692</v>
      </c>
      <c r="C10605" s="1">
        <v>42710</v>
      </c>
      <c r="D10605" t="s">
        <v>21</v>
      </c>
      <c r="E10605" t="s">
        <v>335</v>
      </c>
      <c r="F10605">
        <v>0</v>
      </c>
      <c r="G10605">
        <v>100000</v>
      </c>
      <c r="H10605">
        <v>0</v>
      </c>
      <c r="I10605">
        <v>0</v>
      </c>
      <c r="J10605">
        <v>0</v>
      </c>
      <c r="K10605">
        <v>0.8</v>
      </c>
      <c r="L10605" t="s">
        <v>23</v>
      </c>
      <c r="M10605" s="3">
        <v>80000</v>
      </c>
      <c r="N10605" s="2" t="str">
        <f>VLOOKUP(Tabla1[[#This Row],[nemo]],'Nemos y clasificaciones'!$A$2:$B$5000,2,FALSE)</f>
        <v>JOHNSON &amp; JOHNSON</v>
      </c>
      <c r="O10605" s="3" t="str">
        <f>VLOOKUP(Tabla1[[#This Row],[nemo]],'Nemos y clasificaciones'!$A$1:$C$3000,3,FALSE)</f>
        <v>Conglomerados</v>
      </c>
      <c r="P10605" s="3"/>
      <c r="Q10605" s="3"/>
    </row>
    <row r="10606" spans="1:17" x14ac:dyDescent="0.25">
      <c r="A10606" t="s">
        <v>5865</v>
      </c>
      <c r="B10606" s="1">
        <v>42601</v>
      </c>
      <c r="C10606" s="1">
        <v>42619</v>
      </c>
      <c r="D10606" t="s">
        <v>21</v>
      </c>
      <c r="E10606" t="s">
        <v>335</v>
      </c>
      <c r="F10606">
        <v>0</v>
      </c>
      <c r="G10606">
        <v>100000</v>
      </c>
      <c r="H10606">
        <v>0</v>
      </c>
      <c r="I10606">
        <v>0</v>
      </c>
      <c r="J10606">
        <v>0</v>
      </c>
      <c r="K10606">
        <v>0.8</v>
      </c>
      <c r="L10606" t="s">
        <v>23</v>
      </c>
      <c r="M10606" s="3">
        <v>80000</v>
      </c>
      <c r="N10606" s="2" t="str">
        <f>VLOOKUP(Tabla1[[#This Row],[nemo]],'Nemos y clasificaciones'!$A$2:$B$5000,2,FALSE)</f>
        <v>JOHNSON &amp; JOHNSON</v>
      </c>
      <c r="O10606" s="3" t="str">
        <f>VLOOKUP(Tabla1[[#This Row],[nemo]],'Nemos y clasificaciones'!$A$1:$C$3000,3,FALSE)</f>
        <v>Conglomerados</v>
      </c>
      <c r="P10606" s="3"/>
      <c r="Q10606" s="3"/>
    </row>
    <row r="10607" spans="1:17" x14ac:dyDescent="0.25">
      <c r="A10607" t="s">
        <v>5865</v>
      </c>
      <c r="B10607" s="1">
        <v>42510</v>
      </c>
      <c r="C10607" s="1">
        <v>42528</v>
      </c>
      <c r="D10607" t="s">
        <v>21</v>
      </c>
      <c r="E10607" t="s">
        <v>335</v>
      </c>
      <c r="F10607">
        <v>0</v>
      </c>
      <c r="G10607">
        <v>100000</v>
      </c>
      <c r="H10607">
        <v>0</v>
      </c>
      <c r="I10607">
        <v>0</v>
      </c>
      <c r="J10607">
        <v>0</v>
      </c>
      <c r="K10607">
        <v>0.8</v>
      </c>
      <c r="L10607" t="s">
        <v>23</v>
      </c>
      <c r="M10607" s="3">
        <v>80000</v>
      </c>
      <c r="N10607" s="2" t="str">
        <f>VLOOKUP(Tabla1[[#This Row],[nemo]],'Nemos y clasificaciones'!$A$2:$B$5000,2,FALSE)</f>
        <v>JOHNSON &amp; JOHNSON</v>
      </c>
      <c r="O10607" s="3" t="str">
        <f>VLOOKUP(Tabla1[[#This Row],[nemo]],'Nemos y clasificaciones'!$A$1:$C$3000,3,FALSE)</f>
        <v>Conglomerados</v>
      </c>
      <c r="P10607" s="3"/>
      <c r="Q10607" s="3"/>
    </row>
    <row r="10608" spans="1:17" x14ac:dyDescent="0.25">
      <c r="A10608" t="s">
        <v>8800</v>
      </c>
      <c r="B10608" s="1">
        <v>42419</v>
      </c>
      <c r="C10608" s="1">
        <v>42437</v>
      </c>
      <c r="D10608" t="s">
        <v>21</v>
      </c>
      <c r="E10608" t="s">
        <v>335</v>
      </c>
      <c r="F10608">
        <v>0</v>
      </c>
      <c r="G10608">
        <v>100000</v>
      </c>
      <c r="H10608">
        <v>0</v>
      </c>
      <c r="I10608">
        <v>0</v>
      </c>
      <c r="J10608">
        <v>0</v>
      </c>
      <c r="K10608">
        <v>0.75</v>
      </c>
      <c r="L10608" t="s">
        <v>23</v>
      </c>
      <c r="M10608" s="3">
        <v>75000</v>
      </c>
      <c r="N10608" s="2" t="str">
        <f>VLOOKUP(Tabla1[[#This Row],[nemo]],'Nemos y clasificaciones'!$A$2:$B$5000,2,FALSE)</f>
        <v>JOHNSON &amp; JOHNSON</v>
      </c>
      <c r="O10608" s="3" t="str">
        <f>VLOOKUP(Tabla1[[#This Row],[nemo]],'Nemos y clasificaciones'!$A$1:$C$3000,3,FALSE)</f>
        <v>Conglomerados</v>
      </c>
      <c r="P10608" s="3"/>
      <c r="Q10608" s="3"/>
    </row>
    <row r="10609" spans="1:17" x14ac:dyDescent="0.25">
      <c r="A10609" t="s">
        <v>7588</v>
      </c>
      <c r="B10609" s="1">
        <v>43286</v>
      </c>
      <c r="C10609" s="1">
        <v>43322</v>
      </c>
      <c r="D10609" t="s">
        <v>21</v>
      </c>
      <c r="E10609" t="s">
        <v>563</v>
      </c>
      <c r="F10609">
        <v>0</v>
      </c>
      <c r="G10609">
        <v>100000</v>
      </c>
      <c r="H10609">
        <v>0</v>
      </c>
      <c r="I10609">
        <v>0</v>
      </c>
      <c r="J10609">
        <v>0</v>
      </c>
      <c r="K10609">
        <v>0.35</v>
      </c>
      <c r="L10609" t="s">
        <v>23</v>
      </c>
      <c r="M10609" s="3">
        <v>35000</v>
      </c>
      <c r="N10609" s="2" t="str">
        <f>VLOOKUP(Tabla1[[#This Row],[nemo]],'Nemos y clasificaciones'!$A$2:$B$5000,2,FALSE)</f>
        <v>AMERICAN EXPRESS COMPANY</v>
      </c>
      <c r="O10609" s="3" t="str">
        <f>VLOOKUP(Tabla1[[#This Row],[nemo]],'Nemos y clasificaciones'!$A$1:$C$3000,3,FALSE)</f>
        <v>Servicios financieros</v>
      </c>
      <c r="P10609" s="3"/>
      <c r="Q10609" s="3"/>
    </row>
    <row r="10610" spans="1:17" x14ac:dyDescent="0.25">
      <c r="A10610" t="s">
        <v>8228</v>
      </c>
      <c r="B10610" s="1">
        <v>43195</v>
      </c>
      <c r="C10610" s="1">
        <v>43230</v>
      </c>
      <c r="D10610" t="s">
        <v>21</v>
      </c>
      <c r="E10610" t="s">
        <v>563</v>
      </c>
      <c r="F10610">
        <v>0</v>
      </c>
      <c r="G10610">
        <v>100000</v>
      </c>
      <c r="H10610">
        <v>0</v>
      </c>
      <c r="I10610">
        <v>0</v>
      </c>
      <c r="J10610">
        <v>0</v>
      </c>
      <c r="K10610">
        <v>0.35</v>
      </c>
      <c r="L10610" t="s">
        <v>23</v>
      </c>
      <c r="M10610" s="3">
        <v>35000</v>
      </c>
      <c r="N10610" s="2" t="str">
        <f>VLOOKUP(Tabla1[[#This Row],[nemo]],'Nemos y clasificaciones'!$A$2:$B$5000,2,FALSE)</f>
        <v>AMERICAN EXPRESS COMPANY</v>
      </c>
      <c r="O10610" s="3" t="str">
        <f>VLOOKUP(Tabla1[[#This Row],[nemo]],'Nemos y clasificaciones'!$A$1:$C$3000,3,FALSE)</f>
        <v>Servicios financieros</v>
      </c>
      <c r="P10610" s="3"/>
      <c r="Q10610" s="3"/>
    </row>
    <row r="10611" spans="1:17" x14ac:dyDescent="0.25">
      <c r="A10611" t="s">
        <v>1886</v>
      </c>
      <c r="B10611" s="1">
        <v>43104</v>
      </c>
      <c r="C10611" s="1">
        <v>43140</v>
      </c>
      <c r="D10611" t="s">
        <v>21</v>
      </c>
      <c r="E10611" t="s">
        <v>563</v>
      </c>
      <c r="F10611">
        <v>0</v>
      </c>
      <c r="G10611">
        <v>100000</v>
      </c>
      <c r="H10611">
        <v>0</v>
      </c>
      <c r="I10611">
        <v>0</v>
      </c>
      <c r="J10611">
        <v>0</v>
      </c>
      <c r="K10611">
        <v>0.35</v>
      </c>
      <c r="L10611" t="s">
        <v>23</v>
      </c>
      <c r="M10611" s="3">
        <v>35000</v>
      </c>
      <c r="N10611" s="2" t="str">
        <f>VLOOKUP(Tabla1[[#This Row],[nemo]],'Nemos y clasificaciones'!$A$2:$B$5000,2,FALSE)</f>
        <v>AMERICAN EXPRESS COMPANY</v>
      </c>
      <c r="O10611" s="3" t="str">
        <f>VLOOKUP(Tabla1[[#This Row],[nemo]],'Nemos y clasificaciones'!$A$1:$C$3000,3,FALSE)</f>
        <v>Servicios financieros</v>
      </c>
      <c r="P10611" s="3"/>
      <c r="Q10611" s="3"/>
    </row>
    <row r="10612" spans="1:17" x14ac:dyDescent="0.25">
      <c r="A10612" t="s">
        <v>1886</v>
      </c>
      <c r="B10612" s="1">
        <v>43013</v>
      </c>
      <c r="C10612" s="1">
        <v>43049</v>
      </c>
      <c r="D10612" t="s">
        <v>21</v>
      </c>
      <c r="E10612" t="s">
        <v>563</v>
      </c>
      <c r="F10612">
        <v>0</v>
      </c>
      <c r="G10612">
        <v>100000</v>
      </c>
      <c r="H10612">
        <v>0</v>
      </c>
      <c r="I10612">
        <v>0</v>
      </c>
      <c r="J10612">
        <v>0</v>
      </c>
      <c r="K10612">
        <v>0.35</v>
      </c>
      <c r="L10612" t="s">
        <v>23</v>
      </c>
      <c r="M10612" s="3">
        <v>35000</v>
      </c>
      <c r="N10612" s="2" t="str">
        <f>VLOOKUP(Tabla1[[#This Row],[nemo]],'Nemos y clasificaciones'!$A$2:$B$5000,2,FALSE)</f>
        <v>AMERICAN EXPRESS COMPANY</v>
      </c>
      <c r="O10612" s="3" t="str">
        <f>VLOOKUP(Tabla1[[#This Row],[nemo]],'Nemos y clasificaciones'!$A$1:$C$3000,3,FALSE)</f>
        <v>Servicios financieros</v>
      </c>
      <c r="P10612" s="3"/>
      <c r="Q10612" s="3"/>
    </row>
    <row r="10613" spans="1:17" x14ac:dyDescent="0.25">
      <c r="A10613" t="s">
        <v>8800</v>
      </c>
      <c r="B10613" s="1">
        <v>42328</v>
      </c>
      <c r="C10613" s="1">
        <v>42347</v>
      </c>
      <c r="D10613" t="s">
        <v>21</v>
      </c>
      <c r="E10613" t="s">
        <v>335</v>
      </c>
      <c r="F10613">
        <v>0</v>
      </c>
      <c r="G10613">
        <v>100000</v>
      </c>
      <c r="H10613">
        <v>0</v>
      </c>
      <c r="I10613">
        <v>0</v>
      </c>
      <c r="J10613">
        <v>0</v>
      </c>
      <c r="K10613">
        <v>0.75</v>
      </c>
      <c r="L10613" t="s">
        <v>23</v>
      </c>
      <c r="M10613" s="3">
        <v>75000</v>
      </c>
      <c r="N10613" s="2" t="str">
        <f>VLOOKUP(Tabla1[[#This Row],[nemo]],'Nemos y clasificaciones'!$A$2:$B$5000,2,FALSE)</f>
        <v>JOHNSON &amp; JOHNSON</v>
      </c>
      <c r="O10613" s="3" t="str">
        <f>VLOOKUP(Tabla1[[#This Row],[nemo]],'Nemos y clasificaciones'!$A$1:$C$3000,3,FALSE)</f>
        <v>Conglomerados</v>
      </c>
      <c r="P10613" s="3"/>
      <c r="Q10613" s="3"/>
    </row>
    <row r="10614" spans="1:17" x14ac:dyDescent="0.25">
      <c r="A10614" t="s">
        <v>8800</v>
      </c>
      <c r="B10614" s="1">
        <v>42237</v>
      </c>
      <c r="C10614" s="1">
        <v>42255</v>
      </c>
      <c r="D10614" t="s">
        <v>21</v>
      </c>
      <c r="E10614" t="s">
        <v>335</v>
      </c>
      <c r="F10614">
        <v>0</v>
      </c>
      <c r="G10614">
        <v>100000</v>
      </c>
      <c r="H10614">
        <v>0</v>
      </c>
      <c r="I10614">
        <v>0</v>
      </c>
      <c r="J10614">
        <v>0</v>
      </c>
      <c r="K10614">
        <v>0.75</v>
      </c>
      <c r="L10614" t="s">
        <v>23</v>
      </c>
      <c r="M10614" s="3">
        <v>75000</v>
      </c>
      <c r="N10614" s="2" t="str">
        <f>VLOOKUP(Tabla1[[#This Row],[nemo]],'Nemos y clasificaciones'!$A$2:$B$5000,2,FALSE)</f>
        <v>JOHNSON &amp; JOHNSON</v>
      </c>
      <c r="O10614" s="3" t="str">
        <f>VLOOKUP(Tabla1[[#This Row],[nemo]],'Nemos y clasificaciones'!$A$1:$C$3000,3,FALSE)</f>
        <v>Conglomerados</v>
      </c>
      <c r="P10614" s="3"/>
      <c r="Q10614" s="3"/>
    </row>
    <row r="10615" spans="1:17" x14ac:dyDescent="0.25">
      <c r="A10615" t="s">
        <v>11502</v>
      </c>
      <c r="B10615" s="1">
        <v>42145</v>
      </c>
      <c r="C10615" s="1">
        <v>42164</v>
      </c>
      <c r="D10615" t="s">
        <v>21</v>
      </c>
      <c r="E10615" t="s">
        <v>335</v>
      </c>
      <c r="F10615">
        <v>0</v>
      </c>
      <c r="G10615">
        <v>100000</v>
      </c>
      <c r="H10615">
        <v>0</v>
      </c>
      <c r="I10615">
        <v>0</v>
      </c>
      <c r="J10615">
        <v>0</v>
      </c>
      <c r="K10615">
        <v>0.75</v>
      </c>
      <c r="L10615" t="s">
        <v>23</v>
      </c>
      <c r="M10615" s="3">
        <v>75000</v>
      </c>
      <c r="N10615" s="2" t="str">
        <f>VLOOKUP(Tabla1[[#This Row],[nemo]],'Nemos y clasificaciones'!$A$2:$B$5000,2,FALSE)</f>
        <v>JOHNSON &amp; JOHNSON</v>
      </c>
      <c r="O10615" s="3" t="str">
        <f>VLOOKUP(Tabla1[[#This Row],[nemo]],'Nemos y clasificaciones'!$A$1:$C$3000,3,FALSE)</f>
        <v>Conglomerados</v>
      </c>
      <c r="P10615" s="3"/>
      <c r="Q10615" s="3"/>
    </row>
    <row r="10616" spans="1:17" x14ac:dyDescent="0.25">
      <c r="A10616" t="s">
        <v>530</v>
      </c>
      <c r="B10616" s="1">
        <v>42055</v>
      </c>
      <c r="C10616" s="1">
        <v>42073</v>
      </c>
      <c r="D10616" t="s">
        <v>21</v>
      </c>
      <c r="E10616" t="s">
        <v>335</v>
      </c>
      <c r="F10616">
        <v>0</v>
      </c>
      <c r="G10616">
        <v>100000</v>
      </c>
      <c r="H10616">
        <v>0</v>
      </c>
      <c r="I10616">
        <v>0</v>
      </c>
      <c r="J10616">
        <v>0</v>
      </c>
      <c r="K10616">
        <v>0.7</v>
      </c>
      <c r="L10616" t="s">
        <v>23</v>
      </c>
      <c r="M10616" s="3">
        <v>70000</v>
      </c>
      <c r="N10616" s="2" t="str">
        <f>VLOOKUP(Tabla1[[#This Row],[nemo]],'Nemos y clasificaciones'!$A$2:$B$5000,2,FALSE)</f>
        <v>JOHNSON &amp; JOHNSON</v>
      </c>
      <c r="O10616" s="3" t="str">
        <f>VLOOKUP(Tabla1[[#This Row],[nemo]],'Nemos y clasificaciones'!$A$1:$C$3000,3,FALSE)</f>
        <v>Conglomerados</v>
      </c>
      <c r="P10616" s="3"/>
      <c r="Q10616" s="3"/>
    </row>
    <row r="10617" spans="1:17" x14ac:dyDescent="0.25">
      <c r="A10617" t="s">
        <v>185</v>
      </c>
      <c r="B10617" s="1">
        <v>44379</v>
      </c>
      <c r="C10617" s="1">
        <v>44408</v>
      </c>
      <c r="D10617" t="s">
        <v>21</v>
      </c>
      <c r="E10617" t="s">
        <v>660</v>
      </c>
      <c r="F10617">
        <v>0</v>
      </c>
      <c r="G10617">
        <v>100000</v>
      </c>
      <c r="H10617">
        <v>0</v>
      </c>
      <c r="I10617">
        <v>0</v>
      </c>
      <c r="J10617">
        <v>0</v>
      </c>
      <c r="K10617">
        <v>0.9</v>
      </c>
      <c r="L10617" t="s">
        <v>23</v>
      </c>
      <c r="M10617" s="3">
        <v>90000</v>
      </c>
      <c r="N10617" s="2" t="str">
        <f>VLOOKUP(Tabla1[[#This Row],[nemo]],'Nemos y clasificaciones'!$A$2:$B$5000,2,FALSE)</f>
        <v>JPMORGAN CHASE &amp; CO</v>
      </c>
      <c r="O10617" s="3" t="str">
        <f>VLOOKUP(Tabla1[[#This Row],[nemo]],'Nemos y clasificaciones'!$A$1:$C$3000,3,FALSE)</f>
        <v>Servicios financieros</v>
      </c>
      <c r="P10617" s="3"/>
      <c r="Q10617" s="3"/>
    </row>
    <row r="10618" spans="1:17" x14ac:dyDescent="0.25">
      <c r="A10618" t="s">
        <v>185</v>
      </c>
      <c r="B10618" s="1">
        <v>44291</v>
      </c>
      <c r="C10618" s="1">
        <v>44316</v>
      </c>
      <c r="D10618" t="s">
        <v>21</v>
      </c>
      <c r="E10618" t="s">
        <v>660</v>
      </c>
      <c r="F10618">
        <v>0</v>
      </c>
      <c r="G10618">
        <v>100000</v>
      </c>
      <c r="H10618">
        <v>0</v>
      </c>
      <c r="I10618">
        <v>0</v>
      </c>
      <c r="J10618">
        <v>0</v>
      </c>
      <c r="K10618">
        <v>0.9</v>
      </c>
      <c r="L10618" t="s">
        <v>23</v>
      </c>
      <c r="M10618" s="3">
        <v>90000</v>
      </c>
      <c r="N10618" s="2" t="str">
        <f>VLOOKUP(Tabla1[[#This Row],[nemo]],'Nemos y clasificaciones'!$A$2:$B$5000,2,FALSE)</f>
        <v>JPMORGAN CHASE &amp; CO</v>
      </c>
      <c r="O10618" s="3" t="str">
        <f>VLOOKUP(Tabla1[[#This Row],[nemo]],'Nemos y clasificaciones'!$A$1:$C$3000,3,FALSE)</f>
        <v>Servicios financieros</v>
      </c>
      <c r="P10618" s="3"/>
      <c r="Q10618" s="3"/>
    </row>
    <row r="10619" spans="1:17" x14ac:dyDescent="0.25">
      <c r="A10619" t="s">
        <v>185</v>
      </c>
      <c r="B10619" s="1">
        <v>44201</v>
      </c>
      <c r="C10619" s="1">
        <v>44228</v>
      </c>
      <c r="D10619" t="s">
        <v>21</v>
      </c>
      <c r="E10619" t="s">
        <v>660</v>
      </c>
      <c r="F10619">
        <v>0</v>
      </c>
      <c r="G10619">
        <v>100000</v>
      </c>
      <c r="H10619">
        <v>0</v>
      </c>
      <c r="I10619">
        <v>0</v>
      </c>
      <c r="J10619">
        <v>0</v>
      </c>
      <c r="K10619">
        <v>0.9</v>
      </c>
      <c r="L10619" t="s">
        <v>23</v>
      </c>
      <c r="M10619" s="3">
        <v>90000</v>
      </c>
      <c r="N10619" s="2" t="str">
        <f>VLOOKUP(Tabla1[[#This Row],[nemo]],'Nemos y clasificaciones'!$A$2:$B$5000,2,FALSE)</f>
        <v>JPMORGAN CHASE &amp; CO</v>
      </c>
      <c r="O10619" s="3" t="str">
        <f>VLOOKUP(Tabla1[[#This Row],[nemo]],'Nemos y clasificaciones'!$A$1:$C$3000,3,FALSE)</f>
        <v>Servicios financieros</v>
      </c>
      <c r="P10619" s="3"/>
      <c r="Q10619" s="3"/>
    </row>
    <row r="10620" spans="1:17" x14ac:dyDescent="0.25">
      <c r="A10620" t="s">
        <v>3254</v>
      </c>
      <c r="B10620" s="1">
        <v>44109</v>
      </c>
      <c r="C10620" s="1">
        <v>44137</v>
      </c>
      <c r="D10620" t="s">
        <v>21</v>
      </c>
      <c r="E10620" t="s">
        <v>660</v>
      </c>
      <c r="F10620">
        <v>0</v>
      </c>
      <c r="G10620">
        <v>100000</v>
      </c>
      <c r="H10620">
        <v>0</v>
      </c>
      <c r="I10620">
        <v>0</v>
      </c>
      <c r="J10620">
        <v>0</v>
      </c>
      <c r="K10620">
        <v>0.9</v>
      </c>
      <c r="L10620" t="s">
        <v>23</v>
      </c>
      <c r="M10620" s="3">
        <v>90000</v>
      </c>
      <c r="N10620" s="2" t="str">
        <f>VLOOKUP(Tabla1[[#This Row],[nemo]],'Nemos y clasificaciones'!$A$2:$B$5000,2,FALSE)</f>
        <v>JPMORGAN CHASE &amp; CO</v>
      </c>
      <c r="O10620" s="3" t="str">
        <f>VLOOKUP(Tabla1[[#This Row],[nemo]],'Nemos y clasificaciones'!$A$1:$C$3000,3,FALSE)</f>
        <v>Servicios financieros</v>
      </c>
      <c r="P10620" s="3"/>
      <c r="Q10620" s="3"/>
    </row>
    <row r="10621" spans="1:17" x14ac:dyDescent="0.25">
      <c r="A10621" t="s">
        <v>185</v>
      </c>
      <c r="B10621" s="1">
        <v>44014</v>
      </c>
      <c r="C10621" s="1">
        <v>44043</v>
      </c>
      <c r="D10621" t="s">
        <v>21</v>
      </c>
      <c r="E10621" t="s">
        <v>660</v>
      </c>
      <c r="F10621">
        <v>0</v>
      </c>
      <c r="G10621">
        <v>100000</v>
      </c>
      <c r="H10621">
        <v>0</v>
      </c>
      <c r="I10621">
        <v>0</v>
      </c>
      <c r="J10621">
        <v>0</v>
      </c>
      <c r="K10621">
        <v>0.9</v>
      </c>
      <c r="L10621" t="s">
        <v>23</v>
      </c>
      <c r="M10621" s="3">
        <v>90000</v>
      </c>
      <c r="N10621" s="2" t="str">
        <f>VLOOKUP(Tabla1[[#This Row],[nemo]],'Nemos y clasificaciones'!$A$2:$B$5000,2,FALSE)</f>
        <v>JPMORGAN CHASE &amp; CO</v>
      </c>
      <c r="O10621" s="3" t="str">
        <f>VLOOKUP(Tabla1[[#This Row],[nemo]],'Nemos y clasificaciones'!$A$1:$C$3000,3,FALSE)</f>
        <v>Servicios financieros</v>
      </c>
      <c r="P10621" s="3"/>
      <c r="Q10621" s="3"/>
    </row>
    <row r="10622" spans="1:17" x14ac:dyDescent="0.25">
      <c r="A10622" t="s">
        <v>185</v>
      </c>
      <c r="B10622" s="1">
        <v>43925</v>
      </c>
      <c r="C10622" s="1">
        <v>43951</v>
      </c>
      <c r="D10622" t="s">
        <v>21</v>
      </c>
      <c r="E10622" t="s">
        <v>660</v>
      </c>
      <c r="F10622">
        <v>0</v>
      </c>
      <c r="G10622">
        <v>100000</v>
      </c>
      <c r="H10622">
        <v>0</v>
      </c>
      <c r="I10622">
        <v>0</v>
      </c>
      <c r="J10622">
        <v>0</v>
      </c>
      <c r="K10622">
        <v>0.9</v>
      </c>
      <c r="L10622" t="s">
        <v>23</v>
      </c>
      <c r="M10622" s="3">
        <v>90000</v>
      </c>
      <c r="N10622" s="2" t="str">
        <f>VLOOKUP(Tabla1[[#This Row],[nemo]],'Nemos y clasificaciones'!$A$2:$B$5000,2,FALSE)</f>
        <v>JPMORGAN CHASE &amp; CO</v>
      </c>
      <c r="O10622" s="3" t="str">
        <f>VLOOKUP(Tabla1[[#This Row],[nemo]],'Nemos y clasificaciones'!$A$1:$C$3000,3,FALSE)</f>
        <v>Servicios financieros</v>
      </c>
      <c r="P10622" s="3"/>
      <c r="Q10622" s="3"/>
    </row>
    <row r="10623" spans="1:17" x14ac:dyDescent="0.25">
      <c r="A10623" t="s">
        <v>185</v>
      </c>
      <c r="B10623" s="1">
        <v>43833</v>
      </c>
      <c r="C10623" s="1">
        <v>43861</v>
      </c>
      <c r="D10623" t="s">
        <v>21</v>
      </c>
      <c r="E10623" t="s">
        <v>660</v>
      </c>
      <c r="F10623">
        <v>0</v>
      </c>
      <c r="G10623">
        <v>100000</v>
      </c>
      <c r="H10623">
        <v>0</v>
      </c>
      <c r="I10623">
        <v>0</v>
      </c>
      <c r="J10623">
        <v>0</v>
      </c>
      <c r="K10623">
        <v>0.9</v>
      </c>
      <c r="L10623" t="s">
        <v>23</v>
      </c>
      <c r="M10623" s="3">
        <v>90000</v>
      </c>
      <c r="N10623" s="2" t="str">
        <f>VLOOKUP(Tabla1[[#This Row],[nemo]],'Nemos y clasificaciones'!$A$2:$B$5000,2,FALSE)</f>
        <v>JPMORGAN CHASE &amp; CO</v>
      </c>
      <c r="O10623" s="3" t="str">
        <f>VLOOKUP(Tabla1[[#This Row],[nemo]],'Nemos y clasificaciones'!$A$1:$C$3000,3,FALSE)</f>
        <v>Servicios financieros</v>
      </c>
      <c r="P10623" s="3"/>
      <c r="Q10623" s="3"/>
    </row>
    <row r="10624" spans="1:17" x14ac:dyDescent="0.25">
      <c r="A10624" t="s">
        <v>185</v>
      </c>
      <c r="B10624" s="1">
        <v>43741</v>
      </c>
      <c r="C10624" s="1">
        <v>43773</v>
      </c>
      <c r="D10624" t="s">
        <v>21</v>
      </c>
      <c r="E10624" t="s">
        <v>660</v>
      </c>
      <c r="F10624">
        <v>0</v>
      </c>
      <c r="G10624">
        <v>100000</v>
      </c>
      <c r="H10624">
        <v>0</v>
      </c>
      <c r="I10624">
        <v>0</v>
      </c>
      <c r="J10624">
        <v>0</v>
      </c>
      <c r="K10624">
        <v>0.9</v>
      </c>
      <c r="L10624" t="s">
        <v>23</v>
      </c>
      <c r="M10624" s="3">
        <v>90000</v>
      </c>
      <c r="N10624" s="2" t="str">
        <f>VLOOKUP(Tabla1[[#This Row],[nemo]],'Nemos y clasificaciones'!$A$2:$B$5000,2,FALSE)</f>
        <v>JPMORGAN CHASE &amp; CO</v>
      </c>
      <c r="O10624" s="3" t="str">
        <f>VLOOKUP(Tabla1[[#This Row],[nemo]],'Nemos y clasificaciones'!$A$1:$C$3000,3,FALSE)</f>
        <v>Servicios financieros</v>
      </c>
      <c r="P10624" s="3"/>
      <c r="Q10624" s="3"/>
    </row>
    <row r="10625" spans="1:17" x14ac:dyDescent="0.25">
      <c r="A10625" t="s">
        <v>5804</v>
      </c>
      <c r="B10625" s="1">
        <v>43649</v>
      </c>
      <c r="C10625" s="1">
        <v>43677</v>
      </c>
      <c r="D10625" t="s">
        <v>21</v>
      </c>
      <c r="E10625" t="s">
        <v>660</v>
      </c>
      <c r="F10625">
        <v>0</v>
      </c>
      <c r="G10625">
        <v>100000</v>
      </c>
      <c r="H10625">
        <v>0</v>
      </c>
      <c r="I10625">
        <v>0</v>
      </c>
      <c r="J10625">
        <v>0</v>
      </c>
      <c r="K10625">
        <v>0.8</v>
      </c>
      <c r="L10625" t="s">
        <v>23</v>
      </c>
      <c r="M10625" s="3">
        <v>80000</v>
      </c>
      <c r="N10625" s="2" t="str">
        <f>VLOOKUP(Tabla1[[#This Row],[nemo]],'Nemos y clasificaciones'!$A$2:$B$5000,2,FALSE)</f>
        <v>JPMORGAN CHASE &amp; CO</v>
      </c>
      <c r="O10625" s="3" t="str">
        <f>VLOOKUP(Tabla1[[#This Row],[nemo]],'Nemos y clasificaciones'!$A$1:$C$3000,3,FALSE)</f>
        <v>Servicios financieros</v>
      </c>
      <c r="P10625" s="3"/>
      <c r="Q10625" s="3"/>
    </row>
    <row r="10626" spans="1:17" x14ac:dyDescent="0.25">
      <c r="A10626" t="s">
        <v>5865</v>
      </c>
      <c r="B10626" s="1">
        <v>43559</v>
      </c>
      <c r="C10626" s="1">
        <v>43585</v>
      </c>
      <c r="D10626" t="s">
        <v>21</v>
      </c>
      <c r="E10626" t="s">
        <v>660</v>
      </c>
      <c r="F10626">
        <v>0</v>
      </c>
      <c r="G10626">
        <v>100000</v>
      </c>
      <c r="H10626">
        <v>0</v>
      </c>
      <c r="I10626">
        <v>0</v>
      </c>
      <c r="J10626">
        <v>0</v>
      </c>
      <c r="K10626">
        <v>0.8</v>
      </c>
      <c r="L10626" t="s">
        <v>23</v>
      </c>
      <c r="M10626" s="3">
        <v>80000</v>
      </c>
      <c r="N10626" s="2" t="str">
        <f>VLOOKUP(Tabla1[[#This Row],[nemo]],'Nemos y clasificaciones'!$A$2:$B$5000,2,FALSE)</f>
        <v>JPMORGAN CHASE &amp; CO</v>
      </c>
      <c r="O10626" s="3" t="str">
        <f>VLOOKUP(Tabla1[[#This Row],[nemo]],'Nemos y clasificaciones'!$A$1:$C$3000,3,FALSE)</f>
        <v>Servicios financieros</v>
      </c>
      <c r="P10626" s="3"/>
      <c r="Q10626" s="3"/>
    </row>
    <row r="10627" spans="1:17" x14ac:dyDescent="0.25">
      <c r="A10627" t="s">
        <v>5865</v>
      </c>
      <c r="B10627" s="1">
        <v>43468</v>
      </c>
      <c r="C10627" s="1">
        <v>43496</v>
      </c>
      <c r="D10627" t="s">
        <v>21</v>
      </c>
      <c r="E10627" t="s">
        <v>660</v>
      </c>
      <c r="F10627">
        <v>0</v>
      </c>
      <c r="G10627">
        <v>100000</v>
      </c>
      <c r="H10627">
        <v>0</v>
      </c>
      <c r="I10627">
        <v>0</v>
      </c>
      <c r="J10627">
        <v>0</v>
      </c>
      <c r="K10627">
        <v>0.8</v>
      </c>
      <c r="L10627" t="s">
        <v>23</v>
      </c>
      <c r="M10627" s="3">
        <v>80000</v>
      </c>
      <c r="N10627" s="2" t="str">
        <f>VLOOKUP(Tabla1[[#This Row],[nemo]],'Nemos y clasificaciones'!$A$2:$B$5000,2,FALSE)</f>
        <v>JPMORGAN CHASE &amp; CO</v>
      </c>
      <c r="O10627" s="3" t="str">
        <f>VLOOKUP(Tabla1[[#This Row],[nemo]],'Nemos y clasificaciones'!$A$1:$C$3000,3,FALSE)</f>
        <v>Servicios financieros</v>
      </c>
      <c r="P10627" s="3"/>
      <c r="Q10627" s="3"/>
    </row>
    <row r="10628" spans="1:17" x14ac:dyDescent="0.25">
      <c r="A10628" t="s">
        <v>5865</v>
      </c>
      <c r="B10628" s="1">
        <v>43377</v>
      </c>
      <c r="C10628" s="1">
        <v>43404</v>
      </c>
      <c r="D10628" t="s">
        <v>21</v>
      </c>
      <c r="E10628" t="s">
        <v>660</v>
      </c>
      <c r="F10628">
        <v>0</v>
      </c>
      <c r="G10628">
        <v>100000</v>
      </c>
      <c r="H10628">
        <v>0</v>
      </c>
      <c r="I10628">
        <v>0</v>
      </c>
      <c r="J10628">
        <v>0</v>
      </c>
      <c r="K10628">
        <v>0.8</v>
      </c>
      <c r="L10628" t="s">
        <v>23</v>
      </c>
      <c r="M10628" s="3">
        <v>80000</v>
      </c>
      <c r="N10628" s="2" t="str">
        <f>VLOOKUP(Tabla1[[#This Row],[nemo]],'Nemos y clasificaciones'!$A$2:$B$5000,2,FALSE)</f>
        <v>JPMORGAN CHASE &amp; CO</v>
      </c>
      <c r="O10628" s="3" t="str">
        <f>VLOOKUP(Tabla1[[#This Row],[nemo]],'Nemos y clasificaciones'!$A$1:$C$3000,3,FALSE)</f>
        <v>Servicios financieros</v>
      </c>
      <c r="P10628" s="3"/>
      <c r="Q10628" s="3"/>
    </row>
    <row r="10629" spans="1:17" x14ac:dyDescent="0.25">
      <c r="A10629" t="s">
        <v>195</v>
      </c>
      <c r="B10629" s="1">
        <v>43286</v>
      </c>
      <c r="C10629" s="1">
        <v>43312</v>
      </c>
      <c r="D10629" t="s">
        <v>21</v>
      </c>
      <c r="E10629" t="s">
        <v>660</v>
      </c>
      <c r="F10629">
        <v>0</v>
      </c>
      <c r="G10629">
        <v>100000</v>
      </c>
      <c r="H10629">
        <v>0</v>
      </c>
      <c r="I10629">
        <v>0</v>
      </c>
      <c r="J10629">
        <v>0</v>
      </c>
      <c r="K10629">
        <v>0.56000000000000005</v>
      </c>
      <c r="L10629" t="s">
        <v>23</v>
      </c>
      <c r="M10629" s="3">
        <v>56000</v>
      </c>
      <c r="N10629" s="2" t="str">
        <f>VLOOKUP(Tabla1[[#This Row],[nemo]],'Nemos y clasificaciones'!$A$2:$B$5000,2,FALSE)</f>
        <v>JPMORGAN CHASE &amp; CO</v>
      </c>
      <c r="O10629" s="3" t="str">
        <f>VLOOKUP(Tabla1[[#This Row],[nemo]],'Nemos y clasificaciones'!$A$1:$C$3000,3,FALSE)</f>
        <v>Servicios financieros</v>
      </c>
      <c r="P10629" s="3"/>
      <c r="Q10629" s="3"/>
    </row>
    <row r="10630" spans="1:17" x14ac:dyDescent="0.25">
      <c r="A10630" t="s">
        <v>195</v>
      </c>
      <c r="B10630" s="1">
        <v>43195</v>
      </c>
      <c r="C10630" s="1">
        <v>43220</v>
      </c>
      <c r="D10630" t="s">
        <v>21</v>
      </c>
      <c r="E10630" t="s">
        <v>660</v>
      </c>
      <c r="F10630">
        <v>0</v>
      </c>
      <c r="G10630">
        <v>100000</v>
      </c>
      <c r="H10630">
        <v>0</v>
      </c>
      <c r="I10630">
        <v>0</v>
      </c>
      <c r="J10630">
        <v>0</v>
      </c>
      <c r="K10630">
        <v>0.56000000000000005</v>
      </c>
      <c r="L10630" t="s">
        <v>23</v>
      </c>
      <c r="M10630" s="3">
        <v>56000</v>
      </c>
      <c r="N10630" s="2" t="str">
        <f>VLOOKUP(Tabla1[[#This Row],[nemo]],'Nemos y clasificaciones'!$A$2:$B$5000,2,FALSE)</f>
        <v>JPMORGAN CHASE &amp; CO</v>
      </c>
      <c r="O10630" s="3" t="str">
        <f>VLOOKUP(Tabla1[[#This Row],[nemo]],'Nemos y clasificaciones'!$A$1:$C$3000,3,FALSE)</f>
        <v>Servicios financieros</v>
      </c>
      <c r="P10630" s="3"/>
      <c r="Q10630" s="3"/>
    </row>
    <row r="10631" spans="1:17" x14ac:dyDescent="0.25">
      <c r="A10631" t="s">
        <v>195</v>
      </c>
      <c r="B10631" s="1">
        <v>43104</v>
      </c>
      <c r="C10631" s="1">
        <v>43131</v>
      </c>
      <c r="D10631" t="s">
        <v>21</v>
      </c>
      <c r="E10631" t="s">
        <v>660</v>
      </c>
      <c r="F10631">
        <v>0</v>
      </c>
      <c r="G10631">
        <v>100000</v>
      </c>
      <c r="H10631">
        <v>0</v>
      </c>
      <c r="I10631">
        <v>0</v>
      </c>
      <c r="J10631">
        <v>0</v>
      </c>
      <c r="K10631">
        <v>0.56000000000000005</v>
      </c>
      <c r="L10631" t="s">
        <v>23</v>
      </c>
      <c r="M10631" s="3">
        <v>56000</v>
      </c>
      <c r="N10631" s="2" t="str">
        <f>VLOOKUP(Tabla1[[#This Row],[nemo]],'Nemos y clasificaciones'!$A$2:$B$5000,2,FALSE)</f>
        <v>JPMORGAN CHASE &amp; CO</v>
      </c>
      <c r="O10631" s="3" t="str">
        <f>VLOOKUP(Tabla1[[#This Row],[nemo]],'Nemos y clasificaciones'!$A$1:$C$3000,3,FALSE)</f>
        <v>Servicios financieros</v>
      </c>
      <c r="P10631" s="3"/>
      <c r="Q10631" s="3"/>
    </row>
    <row r="10632" spans="1:17" x14ac:dyDescent="0.25">
      <c r="A10632" t="s">
        <v>195</v>
      </c>
      <c r="B10632" s="1">
        <v>43013</v>
      </c>
      <c r="C10632" s="1">
        <v>43039</v>
      </c>
      <c r="D10632" t="s">
        <v>21</v>
      </c>
      <c r="E10632" t="s">
        <v>660</v>
      </c>
      <c r="F10632">
        <v>0</v>
      </c>
      <c r="G10632">
        <v>100000</v>
      </c>
      <c r="H10632">
        <v>0</v>
      </c>
      <c r="I10632">
        <v>0</v>
      </c>
      <c r="J10632">
        <v>0</v>
      </c>
      <c r="K10632">
        <v>0.56000000000000005</v>
      </c>
      <c r="L10632" t="s">
        <v>23</v>
      </c>
      <c r="M10632" s="3">
        <v>56000</v>
      </c>
      <c r="N10632" s="2" t="str">
        <f>VLOOKUP(Tabla1[[#This Row],[nemo]],'Nemos y clasificaciones'!$A$2:$B$5000,2,FALSE)</f>
        <v>JPMORGAN CHASE &amp; CO</v>
      </c>
      <c r="O10632" s="3" t="str">
        <f>VLOOKUP(Tabla1[[#This Row],[nemo]],'Nemos y clasificaciones'!$A$1:$C$3000,3,FALSE)</f>
        <v>Servicios financieros</v>
      </c>
      <c r="P10632" s="3"/>
      <c r="Q10632" s="3"/>
    </row>
    <row r="10633" spans="1:17" x14ac:dyDescent="0.25">
      <c r="A10633" t="s">
        <v>633</v>
      </c>
      <c r="B10633" s="1">
        <v>42919</v>
      </c>
      <c r="C10633" s="1">
        <v>42947</v>
      </c>
      <c r="D10633" t="s">
        <v>21</v>
      </c>
      <c r="E10633" t="s">
        <v>660</v>
      </c>
      <c r="F10633">
        <v>0</v>
      </c>
      <c r="G10633">
        <v>100000</v>
      </c>
      <c r="H10633">
        <v>0</v>
      </c>
      <c r="I10633">
        <v>0</v>
      </c>
      <c r="J10633">
        <v>0</v>
      </c>
      <c r="K10633">
        <v>0.5</v>
      </c>
      <c r="L10633" t="s">
        <v>23</v>
      </c>
      <c r="M10633" s="3">
        <v>50000</v>
      </c>
      <c r="N10633" s="2" t="str">
        <f>VLOOKUP(Tabla1[[#This Row],[nemo]],'Nemos y clasificaciones'!$A$2:$B$5000,2,FALSE)</f>
        <v>JPMORGAN CHASE &amp; CO</v>
      </c>
      <c r="O10633" s="3" t="str">
        <f>VLOOKUP(Tabla1[[#This Row],[nemo]],'Nemos y clasificaciones'!$A$1:$C$3000,3,FALSE)</f>
        <v>Servicios financieros</v>
      </c>
      <c r="P10633" s="3"/>
      <c r="Q10633" s="3"/>
    </row>
    <row r="10634" spans="1:17" x14ac:dyDescent="0.25">
      <c r="A10634" t="s">
        <v>633</v>
      </c>
      <c r="B10634" s="1">
        <v>42829</v>
      </c>
      <c r="C10634" s="1">
        <v>42857</v>
      </c>
      <c r="D10634" t="s">
        <v>21</v>
      </c>
      <c r="E10634" t="s">
        <v>660</v>
      </c>
      <c r="F10634">
        <v>0</v>
      </c>
      <c r="G10634">
        <v>100000</v>
      </c>
      <c r="H10634">
        <v>0</v>
      </c>
      <c r="I10634">
        <v>0</v>
      </c>
      <c r="J10634">
        <v>0</v>
      </c>
      <c r="K10634">
        <v>0.5</v>
      </c>
      <c r="L10634" t="s">
        <v>23</v>
      </c>
      <c r="M10634" s="3">
        <v>50000</v>
      </c>
      <c r="N10634" s="2" t="str">
        <f>VLOOKUP(Tabla1[[#This Row],[nemo]],'Nemos y clasificaciones'!$A$2:$B$5000,2,FALSE)</f>
        <v>JPMORGAN CHASE &amp; CO</v>
      </c>
      <c r="O10634" s="3" t="str">
        <f>VLOOKUP(Tabla1[[#This Row],[nemo]],'Nemos y clasificaciones'!$A$1:$C$3000,3,FALSE)</f>
        <v>Servicios financieros</v>
      </c>
      <c r="P10634" s="3"/>
      <c r="Q10634" s="3"/>
    </row>
    <row r="10635" spans="1:17" x14ac:dyDescent="0.25">
      <c r="A10635" t="s">
        <v>28</v>
      </c>
      <c r="B10635" s="1">
        <v>42739</v>
      </c>
      <c r="C10635" s="1">
        <v>42766</v>
      </c>
      <c r="D10635" t="s">
        <v>21</v>
      </c>
      <c r="E10635" t="s">
        <v>660</v>
      </c>
      <c r="F10635">
        <v>0</v>
      </c>
      <c r="G10635">
        <v>100000</v>
      </c>
      <c r="H10635">
        <v>0</v>
      </c>
      <c r="I10635">
        <v>0</v>
      </c>
      <c r="J10635">
        <v>0</v>
      </c>
      <c r="K10635">
        <v>0.48</v>
      </c>
      <c r="L10635" t="s">
        <v>23</v>
      </c>
      <c r="M10635" s="3">
        <v>48000</v>
      </c>
      <c r="N10635" s="2" t="str">
        <f>VLOOKUP(Tabla1[[#This Row],[nemo]],'Nemos y clasificaciones'!$A$2:$B$5000,2,FALSE)</f>
        <v>JPMORGAN CHASE &amp; CO</v>
      </c>
      <c r="O10635" s="3" t="str">
        <f>VLOOKUP(Tabla1[[#This Row],[nemo]],'Nemos y clasificaciones'!$A$1:$C$3000,3,FALSE)</f>
        <v>Servicios financieros</v>
      </c>
      <c r="P10635" s="3"/>
      <c r="Q10635" s="3"/>
    </row>
    <row r="10636" spans="1:17" x14ac:dyDescent="0.25">
      <c r="A10636" t="s">
        <v>28</v>
      </c>
      <c r="B10636" s="1">
        <v>42647</v>
      </c>
      <c r="C10636" s="1">
        <v>42676</v>
      </c>
      <c r="D10636" t="s">
        <v>21</v>
      </c>
      <c r="E10636" t="s">
        <v>660</v>
      </c>
      <c r="F10636">
        <v>0</v>
      </c>
      <c r="G10636">
        <v>100000</v>
      </c>
      <c r="H10636">
        <v>0</v>
      </c>
      <c r="I10636">
        <v>0</v>
      </c>
      <c r="J10636">
        <v>0</v>
      </c>
      <c r="K10636">
        <v>0.48</v>
      </c>
      <c r="L10636" t="s">
        <v>23</v>
      </c>
      <c r="M10636" s="3">
        <v>48000</v>
      </c>
      <c r="N10636" s="2" t="str">
        <f>VLOOKUP(Tabla1[[#This Row],[nemo]],'Nemos y clasificaciones'!$A$2:$B$5000,2,FALSE)</f>
        <v>JPMORGAN CHASE &amp; CO</v>
      </c>
      <c r="O10636" s="3" t="str">
        <f>VLOOKUP(Tabla1[[#This Row],[nemo]],'Nemos y clasificaciones'!$A$1:$C$3000,3,FALSE)</f>
        <v>Servicios financieros</v>
      </c>
      <c r="P10636" s="3"/>
      <c r="Q10636" s="3"/>
    </row>
    <row r="10637" spans="1:17" x14ac:dyDescent="0.25">
      <c r="A10637" t="s">
        <v>28</v>
      </c>
      <c r="B10637" s="1">
        <v>42552</v>
      </c>
      <c r="C10637" s="1">
        <v>42583</v>
      </c>
      <c r="D10637" t="s">
        <v>21</v>
      </c>
      <c r="E10637" t="s">
        <v>660</v>
      </c>
      <c r="F10637">
        <v>0</v>
      </c>
      <c r="G10637">
        <v>100000</v>
      </c>
      <c r="H10637">
        <v>0</v>
      </c>
      <c r="I10637">
        <v>0</v>
      </c>
      <c r="J10637">
        <v>0</v>
      </c>
      <c r="K10637">
        <v>0.48</v>
      </c>
      <c r="L10637" t="s">
        <v>23</v>
      </c>
      <c r="M10637" s="3">
        <v>48000</v>
      </c>
      <c r="N10637" s="2" t="str">
        <f>VLOOKUP(Tabla1[[#This Row],[nemo]],'Nemos y clasificaciones'!$A$2:$B$5000,2,FALSE)</f>
        <v>JPMORGAN CHASE &amp; CO</v>
      </c>
      <c r="O10637" s="3" t="str">
        <f>VLOOKUP(Tabla1[[#This Row],[nemo]],'Nemos y clasificaciones'!$A$1:$C$3000,3,FALSE)</f>
        <v>Servicios financieros</v>
      </c>
      <c r="P10637" s="3"/>
      <c r="Q10637" s="3"/>
    </row>
    <row r="10638" spans="1:17" x14ac:dyDescent="0.25">
      <c r="A10638" t="s">
        <v>2319</v>
      </c>
      <c r="B10638" s="1">
        <v>42464</v>
      </c>
      <c r="C10638" s="1">
        <v>42490</v>
      </c>
      <c r="D10638" t="s">
        <v>21</v>
      </c>
      <c r="E10638" t="s">
        <v>660</v>
      </c>
      <c r="F10638">
        <v>0</v>
      </c>
      <c r="G10638">
        <v>100000</v>
      </c>
      <c r="H10638">
        <v>0</v>
      </c>
      <c r="I10638">
        <v>0</v>
      </c>
      <c r="J10638">
        <v>0</v>
      </c>
      <c r="K10638">
        <v>0.44</v>
      </c>
      <c r="L10638" t="s">
        <v>23</v>
      </c>
      <c r="M10638" s="3">
        <v>44000</v>
      </c>
      <c r="N10638" s="2" t="str">
        <f>VLOOKUP(Tabla1[[#This Row],[nemo]],'Nemos y clasificaciones'!$A$2:$B$5000,2,FALSE)</f>
        <v>JPMORGAN CHASE &amp; CO</v>
      </c>
      <c r="O10638" s="3" t="str">
        <f>VLOOKUP(Tabla1[[#This Row],[nemo]],'Nemos y clasificaciones'!$A$1:$C$3000,3,FALSE)</f>
        <v>Servicios financieros</v>
      </c>
      <c r="P10638" s="3"/>
      <c r="Q10638" s="3"/>
    </row>
    <row r="10639" spans="1:17" x14ac:dyDescent="0.25">
      <c r="A10639" t="s">
        <v>2319</v>
      </c>
      <c r="B10639" s="1">
        <v>42373</v>
      </c>
      <c r="C10639" s="1">
        <v>42401</v>
      </c>
      <c r="D10639" t="s">
        <v>21</v>
      </c>
      <c r="E10639" t="s">
        <v>660</v>
      </c>
      <c r="F10639">
        <v>0</v>
      </c>
      <c r="G10639">
        <v>100000</v>
      </c>
      <c r="H10639">
        <v>0</v>
      </c>
      <c r="I10639">
        <v>0</v>
      </c>
      <c r="J10639">
        <v>0</v>
      </c>
      <c r="K10639">
        <v>0.44</v>
      </c>
      <c r="L10639" t="s">
        <v>23</v>
      </c>
      <c r="M10639" s="3">
        <v>44000</v>
      </c>
      <c r="N10639" s="2" t="str">
        <f>VLOOKUP(Tabla1[[#This Row],[nemo]],'Nemos y clasificaciones'!$A$2:$B$5000,2,FALSE)</f>
        <v>JPMORGAN CHASE &amp; CO</v>
      </c>
      <c r="O10639" s="3" t="str">
        <f>VLOOKUP(Tabla1[[#This Row],[nemo]],'Nemos y clasificaciones'!$A$1:$C$3000,3,FALSE)</f>
        <v>Servicios financieros</v>
      </c>
      <c r="P10639" s="3"/>
      <c r="Q10639" s="3"/>
    </row>
    <row r="10640" spans="1:17" x14ac:dyDescent="0.25">
      <c r="A10640" t="s">
        <v>2319</v>
      </c>
      <c r="B10640" s="1">
        <v>42279</v>
      </c>
      <c r="C10640" s="1">
        <v>42308</v>
      </c>
      <c r="D10640" t="s">
        <v>21</v>
      </c>
      <c r="E10640" t="s">
        <v>660</v>
      </c>
      <c r="F10640">
        <v>0</v>
      </c>
      <c r="G10640">
        <v>100000</v>
      </c>
      <c r="H10640">
        <v>0</v>
      </c>
      <c r="I10640">
        <v>0</v>
      </c>
      <c r="J10640">
        <v>0</v>
      </c>
      <c r="K10640">
        <v>0.44</v>
      </c>
      <c r="L10640" t="s">
        <v>23</v>
      </c>
      <c r="M10640" s="3">
        <v>44000</v>
      </c>
      <c r="N10640" s="2" t="str">
        <f>VLOOKUP(Tabla1[[#This Row],[nemo]],'Nemos y clasificaciones'!$A$2:$B$5000,2,FALSE)</f>
        <v>JPMORGAN CHASE &amp; CO</v>
      </c>
      <c r="O10640" s="3" t="str">
        <f>VLOOKUP(Tabla1[[#This Row],[nemo]],'Nemos y clasificaciones'!$A$1:$C$3000,3,FALSE)</f>
        <v>Servicios financieros</v>
      </c>
      <c r="P10640" s="3"/>
      <c r="Q10640" s="3"/>
    </row>
    <row r="10641" spans="1:17" x14ac:dyDescent="0.25">
      <c r="A10641" t="s">
        <v>2319</v>
      </c>
      <c r="B10641" s="1">
        <v>42186</v>
      </c>
      <c r="C10641" s="1">
        <v>42216</v>
      </c>
      <c r="D10641" t="s">
        <v>21</v>
      </c>
      <c r="E10641" t="s">
        <v>660</v>
      </c>
      <c r="F10641">
        <v>0</v>
      </c>
      <c r="G10641">
        <v>100000</v>
      </c>
      <c r="H10641">
        <v>0</v>
      </c>
      <c r="I10641">
        <v>0</v>
      </c>
      <c r="J10641">
        <v>0</v>
      </c>
      <c r="K10641">
        <v>0.44</v>
      </c>
      <c r="L10641" t="s">
        <v>23</v>
      </c>
      <c r="M10641" s="3">
        <v>44000</v>
      </c>
      <c r="N10641" s="2" t="str">
        <f>VLOOKUP(Tabla1[[#This Row],[nemo]],'Nemos y clasificaciones'!$A$2:$B$5000,2,FALSE)</f>
        <v>JPMORGAN CHASE &amp; CO</v>
      </c>
      <c r="O10641" s="3" t="str">
        <f>VLOOKUP(Tabla1[[#This Row],[nemo]],'Nemos y clasificaciones'!$A$1:$C$3000,3,FALSE)</f>
        <v>Servicios financieros</v>
      </c>
      <c r="P10641" s="3"/>
      <c r="Q10641" s="3"/>
    </row>
    <row r="10642" spans="1:17" x14ac:dyDescent="0.25">
      <c r="A10642" t="s">
        <v>11768</v>
      </c>
      <c r="B10642" s="1">
        <v>42095</v>
      </c>
      <c r="C10642" s="1">
        <v>42124</v>
      </c>
      <c r="D10642" t="s">
        <v>21</v>
      </c>
      <c r="E10642" t="s">
        <v>660</v>
      </c>
      <c r="F10642">
        <v>0</v>
      </c>
      <c r="G10642">
        <v>100000</v>
      </c>
      <c r="H10642">
        <v>0</v>
      </c>
      <c r="I10642">
        <v>0</v>
      </c>
      <c r="J10642">
        <v>0</v>
      </c>
      <c r="K10642">
        <v>0.4</v>
      </c>
      <c r="L10642" t="s">
        <v>23</v>
      </c>
      <c r="M10642" s="3">
        <v>40000</v>
      </c>
      <c r="N10642" s="2" t="str">
        <f>VLOOKUP(Tabla1[[#This Row],[nemo]],'Nemos y clasificaciones'!$A$2:$B$5000,2,FALSE)</f>
        <v>JPMORGAN CHASE &amp; CO</v>
      </c>
      <c r="O10642" s="3" t="str">
        <f>VLOOKUP(Tabla1[[#This Row],[nemo]],'Nemos y clasificaciones'!$A$1:$C$3000,3,FALSE)</f>
        <v>Servicios financieros</v>
      </c>
      <c r="P10642" s="3"/>
      <c r="Q10642" s="3"/>
    </row>
    <row r="10643" spans="1:17" x14ac:dyDescent="0.25">
      <c r="A10643" t="s">
        <v>2837</v>
      </c>
      <c r="B10643" s="1">
        <v>42006</v>
      </c>
      <c r="C10643" s="1">
        <v>42035</v>
      </c>
      <c r="D10643" t="s">
        <v>21</v>
      </c>
      <c r="E10643" t="s">
        <v>660</v>
      </c>
      <c r="F10643">
        <v>0</v>
      </c>
      <c r="G10643">
        <v>100000</v>
      </c>
      <c r="H10643">
        <v>0</v>
      </c>
      <c r="I10643">
        <v>0</v>
      </c>
      <c r="J10643">
        <v>0</v>
      </c>
      <c r="K10643">
        <v>0.4</v>
      </c>
      <c r="L10643" t="s">
        <v>23</v>
      </c>
      <c r="M10643" s="3">
        <v>40000</v>
      </c>
      <c r="N10643" s="2" t="str">
        <f>VLOOKUP(Tabla1[[#This Row],[nemo]],'Nemos y clasificaciones'!$A$2:$B$5000,2,FALSE)</f>
        <v>JPMORGAN CHASE &amp; CO</v>
      </c>
      <c r="O10643" s="3" t="str">
        <f>VLOOKUP(Tabla1[[#This Row],[nemo]],'Nemos y clasificaciones'!$A$1:$C$3000,3,FALSE)</f>
        <v>Servicios financieros</v>
      </c>
      <c r="P10643" s="3"/>
      <c r="Q10643" s="3"/>
    </row>
    <row r="10644" spans="1:17" x14ac:dyDescent="0.25">
      <c r="A10644" t="s">
        <v>34</v>
      </c>
      <c r="B10644" s="1">
        <v>44453</v>
      </c>
      <c r="C10644" s="1">
        <v>44470</v>
      </c>
      <c r="D10644" t="s">
        <v>21</v>
      </c>
      <c r="E10644" t="s">
        <v>35</v>
      </c>
      <c r="F10644">
        <v>0</v>
      </c>
      <c r="G10644">
        <v>100000</v>
      </c>
      <c r="H10644">
        <v>0</v>
      </c>
      <c r="I10644">
        <v>0</v>
      </c>
      <c r="J10644">
        <v>0</v>
      </c>
      <c r="K10644">
        <v>0.42</v>
      </c>
      <c r="L10644" t="s">
        <v>23</v>
      </c>
      <c r="M10644" s="3">
        <v>42000</v>
      </c>
      <c r="N10644" s="2" t="str">
        <f>VLOOKUP(Tabla1[[#This Row],[nemo]],'Nemos y clasificaciones'!$A$2:$B$5000,2,FALSE)</f>
        <v>COCA COLA CO</v>
      </c>
      <c r="O10644" s="3" t="str">
        <f>VLOOKUP(Tabla1[[#This Row],[nemo]],'Nemos y clasificaciones'!$A$1:$C$3000,3,FALSE)</f>
        <v>Alimentos, bebidas y tabaco</v>
      </c>
      <c r="P10644" s="3"/>
      <c r="Q10644" s="3"/>
    </row>
    <row r="10645" spans="1:17" x14ac:dyDescent="0.25">
      <c r="A10645" t="s">
        <v>944</v>
      </c>
      <c r="B10645" s="1">
        <v>44361</v>
      </c>
      <c r="C10645" s="1">
        <v>44378</v>
      </c>
      <c r="D10645" t="s">
        <v>21</v>
      </c>
      <c r="E10645" t="s">
        <v>35</v>
      </c>
      <c r="F10645">
        <v>0</v>
      </c>
      <c r="G10645">
        <v>100000</v>
      </c>
      <c r="H10645">
        <v>0</v>
      </c>
      <c r="I10645">
        <v>0</v>
      </c>
      <c r="J10645">
        <v>0</v>
      </c>
      <c r="K10645">
        <v>0.42</v>
      </c>
      <c r="L10645" t="s">
        <v>23</v>
      </c>
      <c r="M10645" s="3">
        <v>42000</v>
      </c>
      <c r="N10645" s="2" t="str">
        <f>VLOOKUP(Tabla1[[#This Row],[nemo]],'Nemos y clasificaciones'!$A$2:$B$5000,2,FALSE)</f>
        <v>COCA COLA CO</v>
      </c>
      <c r="O10645" s="3" t="str">
        <f>VLOOKUP(Tabla1[[#This Row],[nemo]],'Nemos y clasificaciones'!$A$1:$C$3000,3,FALSE)</f>
        <v>Alimentos, bebidas y tabaco</v>
      </c>
      <c r="P10645" s="3"/>
      <c r="Q10645" s="3"/>
    </row>
    <row r="10646" spans="1:17" x14ac:dyDescent="0.25">
      <c r="A10646" t="s">
        <v>944</v>
      </c>
      <c r="B10646" s="1">
        <v>44267</v>
      </c>
      <c r="C10646" s="1">
        <v>44287</v>
      </c>
      <c r="D10646" t="s">
        <v>21</v>
      </c>
      <c r="E10646" t="s">
        <v>35</v>
      </c>
      <c r="F10646">
        <v>0</v>
      </c>
      <c r="G10646">
        <v>100000</v>
      </c>
      <c r="H10646">
        <v>0</v>
      </c>
      <c r="I10646">
        <v>0</v>
      </c>
      <c r="J10646">
        <v>0</v>
      </c>
      <c r="K10646">
        <v>0.42</v>
      </c>
      <c r="L10646" t="s">
        <v>23</v>
      </c>
      <c r="M10646" s="3">
        <v>42000</v>
      </c>
      <c r="N10646" s="2" t="str">
        <f>VLOOKUP(Tabla1[[#This Row],[nemo]],'Nemos y clasificaciones'!$A$2:$B$5000,2,FALSE)</f>
        <v>COCA COLA CO</v>
      </c>
      <c r="O10646" s="3" t="str">
        <f>VLOOKUP(Tabla1[[#This Row],[nemo]],'Nemos y clasificaciones'!$A$1:$C$3000,3,FALSE)</f>
        <v>Alimentos, bebidas y tabaco</v>
      </c>
      <c r="P10646" s="3"/>
      <c r="Q10646" s="3"/>
    </row>
    <row r="10647" spans="1:17" x14ac:dyDescent="0.25">
      <c r="A10647" t="s">
        <v>3034</v>
      </c>
      <c r="B10647" s="1">
        <v>44165</v>
      </c>
      <c r="C10647" s="1">
        <v>44180</v>
      </c>
      <c r="D10647" t="s">
        <v>21</v>
      </c>
      <c r="E10647" t="s">
        <v>35</v>
      </c>
      <c r="F10647">
        <v>0</v>
      </c>
      <c r="G10647">
        <v>100000</v>
      </c>
      <c r="H10647">
        <v>0</v>
      </c>
      <c r="I10647">
        <v>0</v>
      </c>
      <c r="J10647">
        <v>0</v>
      </c>
      <c r="K10647">
        <v>0.41</v>
      </c>
      <c r="L10647" t="s">
        <v>23</v>
      </c>
      <c r="M10647" s="3">
        <v>41000</v>
      </c>
      <c r="N10647" s="2" t="str">
        <f>VLOOKUP(Tabla1[[#This Row],[nemo]],'Nemos y clasificaciones'!$A$2:$B$5000,2,FALSE)</f>
        <v>COCA COLA CO</v>
      </c>
      <c r="O10647" s="3" t="str">
        <f>VLOOKUP(Tabla1[[#This Row],[nemo]],'Nemos y clasificaciones'!$A$1:$C$3000,3,FALSE)</f>
        <v>Alimentos, bebidas y tabaco</v>
      </c>
      <c r="P10647" s="3"/>
      <c r="Q10647" s="3"/>
    </row>
    <row r="10648" spans="1:17" x14ac:dyDescent="0.25">
      <c r="A10648" t="s">
        <v>3034</v>
      </c>
      <c r="B10648" s="1">
        <v>44088</v>
      </c>
      <c r="C10648" s="1">
        <v>44105</v>
      </c>
      <c r="D10648" t="s">
        <v>21</v>
      </c>
      <c r="E10648" t="s">
        <v>35</v>
      </c>
      <c r="F10648">
        <v>0</v>
      </c>
      <c r="G10648">
        <v>100000</v>
      </c>
      <c r="H10648">
        <v>0</v>
      </c>
      <c r="I10648">
        <v>0</v>
      </c>
      <c r="J10648">
        <v>0</v>
      </c>
      <c r="K10648">
        <v>0.41</v>
      </c>
      <c r="L10648" t="s">
        <v>23</v>
      </c>
      <c r="M10648" s="3">
        <v>41000</v>
      </c>
      <c r="N10648" s="2" t="str">
        <f>VLOOKUP(Tabla1[[#This Row],[nemo]],'Nemos y clasificaciones'!$A$2:$B$5000,2,FALSE)</f>
        <v>COCA COLA CO</v>
      </c>
      <c r="O10648" s="3" t="str">
        <f>VLOOKUP(Tabla1[[#This Row],[nemo]],'Nemos y clasificaciones'!$A$1:$C$3000,3,FALSE)</f>
        <v>Alimentos, bebidas y tabaco</v>
      </c>
      <c r="P10648" s="3"/>
      <c r="Q10648" s="3"/>
    </row>
    <row r="10649" spans="1:17" x14ac:dyDescent="0.25">
      <c r="A10649" t="s">
        <v>3034</v>
      </c>
      <c r="B10649" s="1">
        <v>43994</v>
      </c>
      <c r="C10649" s="1">
        <v>44013</v>
      </c>
      <c r="D10649" t="s">
        <v>21</v>
      </c>
      <c r="E10649" t="s">
        <v>35</v>
      </c>
      <c r="F10649">
        <v>0</v>
      </c>
      <c r="G10649">
        <v>100000</v>
      </c>
      <c r="H10649">
        <v>0</v>
      </c>
      <c r="I10649">
        <v>0</v>
      </c>
      <c r="J10649">
        <v>0</v>
      </c>
      <c r="K10649">
        <v>0.41</v>
      </c>
      <c r="L10649" t="s">
        <v>23</v>
      </c>
      <c r="M10649" s="3">
        <v>41000</v>
      </c>
      <c r="N10649" s="2" t="str">
        <f>VLOOKUP(Tabla1[[#This Row],[nemo]],'Nemos y clasificaciones'!$A$2:$B$5000,2,FALSE)</f>
        <v>COCA COLA CO</v>
      </c>
      <c r="O10649" s="3" t="str">
        <f>VLOOKUP(Tabla1[[#This Row],[nemo]],'Nemos y clasificaciones'!$A$1:$C$3000,3,FALSE)</f>
        <v>Alimentos, bebidas y tabaco</v>
      </c>
      <c r="P10649" s="3"/>
      <c r="Q10649" s="3"/>
    </row>
    <row r="10650" spans="1:17" x14ac:dyDescent="0.25">
      <c r="A10650" t="s">
        <v>4679</v>
      </c>
      <c r="B10650" s="1">
        <v>43903</v>
      </c>
      <c r="C10650" s="1">
        <v>43922</v>
      </c>
      <c r="D10650" t="s">
        <v>21</v>
      </c>
      <c r="E10650" t="s">
        <v>35</v>
      </c>
      <c r="F10650">
        <v>0</v>
      </c>
      <c r="G10650">
        <v>100000</v>
      </c>
      <c r="H10650">
        <v>0</v>
      </c>
      <c r="I10650">
        <v>0</v>
      </c>
      <c r="J10650">
        <v>0</v>
      </c>
      <c r="K10650">
        <v>0.41</v>
      </c>
      <c r="L10650" t="s">
        <v>23</v>
      </c>
      <c r="M10650" s="3">
        <v>41000</v>
      </c>
      <c r="N10650" s="2" t="str">
        <f>VLOOKUP(Tabla1[[#This Row],[nemo]],'Nemos y clasificaciones'!$A$2:$B$5000,2,FALSE)</f>
        <v>COCA COLA CO</v>
      </c>
      <c r="O10650" s="3" t="str">
        <f>VLOOKUP(Tabla1[[#This Row],[nemo]],'Nemos y clasificaciones'!$A$1:$C$3000,3,FALSE)</f>
        <v>Alimentos, bebidas y tabaco</v>
      </c>
      <c r="P10650" s="3"/>
      <c r="Q10650" s="3"/>
    </row>
    <row r="10651" spans="1:17" x14ac:dyDescent="0.25">
      <c r="A10651" t="s">
        <v>5285</v>
      </c>
      <c r="B10651" s="1">
        <v>43798</v>
      </c>
      <c r="C10651" s="1">
        <v>43815</v>
      </c>
      <c r="D10651" t="s">
        <v>21</v>
      </c>
      <c r="E10651" t="s">
        <v>35</v>
      </c>
      <c r="F10651">
        <v>0</v>
      </c>
      <c r="G10651">
        <v>100000</v>
      </c>
      <c r="H10651">
        <v>0</v>
      </c>
      <c r="I10651">
        <v>0</v>
      </c>
      <c r="J10651">
        <v>0</v>
      </c>
      <c r="K10651">
        <v>0.4</v>
      </c>
      <c r="L10651" t="s">
        <v>23</v>
      </c>
      <c r="M10651" s="3">
        <v>40000</v>
      </c>
      <c r="N10651" s="2" t="str">
        <f>VLOOKUP(Tabla1[[#This Row],[nemo]],'Nemos y clasificaciones'!$A$2:$B$5000,2,FALSE)</f>
        <v>COCA COLA CO</v>
      </c>
      <c r="O10651" s="3" t="str">
        <f>VLOOKUP(Tabla1[[#This Row],[nemo]],'Nemos y clasificaciones'!$A$1:$C$3000,3,FALSE)</f>
        <v>Alimentos, bebidas y tabaco</v>
      </c>
      <c r="P10651" s="3"/>
      <c r="Q10651" s="3"/>
    </row>
    <row r="10652" spans="1:17" x14ac:dyDescent="0.25">
      <c r="A10652" t="s">
        <v>2837</v>
      </c>
      <c r="B10652" s="1">
        <v>43721</v>
      </c>
      <c r="C10652" s="1">
        <v>43739</v>
      </c>
      <c r="D10652" t="s">
        <v>21</v>
      </c>
      <c r="E10652" t="s">
        <v>35</v>
      </c>
      <c r="F10652">
        <v>0</v>
      </c>
      <c r="G10652">
        <v>100000</v>
      </c>
      <c r="H10652">
        <v>0</v>
      </c>
      <c r="I10652">
        <v>0</v>
      </c>
      <c r="J10652">
        <v>0</v>
      </c>
      <c r="K10652">
        <v>0.4</v>
      </c>
      <c r="L10652" t="s">
        <v>23</v>
      </c>
      <c r="M10652" s="3">
        <v>40000</v>
      </c>
      <c r="N10652" s="2" t="str">
        <f>VLOOKUP(Tabla1[[#This Row],[nemo]],'Nemos y clasificaciones'!$A$2:$B$5000,2,FALSE)</f>
        <v>COCA COLA CO</v>
      </c>
      <c r="O10652" s="3" t="str">
        <f>VLOOKUP(Tabla1[[#This Row],[nemo]],'Nemos y clasificaciones'!$A$1:$C$3000,3,FALSE)</f>
        <v>Alimentos, bebidas y tabaco</v>
      </c>
      <c r="P10652" s="3"/>
      <c r="Q10652" s="3"/>
    </row>
    <row r="10653" spans="1:17" x14ac:dyDescent="0.25">
      <c r="A10653" t="s">
        <v>2837</v>
      </c>
      <c r="B10653" s="1">
        <v>43629</v>
      </c>
      <c r="C10653" s="1">
        <v>43647</v>
      </c>
      <c r="D10653" t="s">
        <v>21</v>
      </c>
      <c r="E10653" t="s">
        <v>35</v>
      </c>
      <c r="F10653">
        <v>0</v>
      </c>
      <c r="G10653">
        <v>100000</v>
      </c>
      <c r="H10653">
        <v>0</v>
      </c>
      <c r="I10653">
        <v>0</v>
      </c>
      <c r="J10653">
        <v>0</v>
      </c>
      <c r="K10653">
        <v>0.4</v>
      </c>
      <c r="L10653" t="s">
        <v>23</v>
      </c>
      <c r="M10653" s="3">
        <v>40000</v>
      </c>
      <c r="N10653" s="2" t="str">
        <f>VLOOKUP(Tabla1[[#This Row],[nemo]],'Nemos y clasificaciones'!$A$2:$B$5000,2,FALSE)</f>
        <v>COCA COLA CO</v>
      </c>
      <c r="O10653" s="3" t="str">
        <f>VLOOKUP(Tabla1[[#This Row],[nemo]],'Nemos y clasificaciones'!$A$1:$C$3000,3,FALSE)</f>
        <v>Alimentos, bebidas y tabaco</v>
      </c>
      <c r="P10653" s="3"/>
      <c r="Q10653" s="3"/>
    </row>
    <row r="10654" spans="1:17" x14ac:dyDescent="0.25">
      <c r="A10654" t="s">
        <v>2837</v>
      </c>
      <c r="B10654" s="1">
        <v>43538</v>
      </c>
      <c r="C10654" s="1">
        <v>43556</v>
      </c>
      <c r="D10654" t="s">
        <v>21</v>
      </c>
      <c r="E10654" t="s">
        <v>35</v>
      </c>
      <c r="F10654">
        <v>0</v>
      </c>
      <c r="G10654">
        <v>100000</v>
      </c>
      <c r="H10654">
        <v>0</v>
      </c>
      <c r="I10654">
        <v>0</v>
      </c>
      <c r="J10654">
        <v>0</v>
      </c>
      <c r="K10654">
        <v>0.4</v>
      </c>
      <c r="L10654" t="s">
        <v>23</v>
      </c>
      <c r="M10654" s="3">
        <v>40000</v>
      </c>
      <c r="N10654" s="2" t="str">
        <f>VLOOKUP(Tabla1[[#This Row],[nemo]],'Nemos y clasificaciones'!$A$2:$B$5000,2,FALSE)</f>
        <v>COCA COLA CO</v>
      </c>
      <c r="O10654" s="3" t="str">
        <f>VLOOKUP(Tabla1[[#This Row],[nemo]],'Nemos y clasificaciones'!$A$1:$C$3000,3,FALSE)</f>
        <v>Alimentos, bebidas y tabaco</v>
      </c>
      <c r="P10654" s="3"/>
      <c r="Q10654" s="3"/>
    </row>
    <row r="10655" spans="1:17" x14ac:dyDescent="0.25">
      <c r="A10655" t="s">
        <v>1592</v>
      </c>
      <c r="B10655" s="1">
        <v>43433</v>
      </c>
      <c r="C10655" s="1">
        <v>43448</v>
      </c>
      <c r="D10655" t="s">
        <v>21</v>
      </c>
      <c r="E10655" t="s">
        <v>35</v>
      </c>
      <c r="F10655">
        <v>0</v>
      </c>
      <c r="G10655">
        <v>100000</v>
      </c>
      <c r="H10655">
        <v>0</v>
      </c>
      <c r="I10655">
        <v>0</v>
      </c>
      <c r="J10655">
        <v>0</v>
      </c>
      <c r="K10655">
        <v>0.39</v>
      </c>
      <c r="L10655" t="s">
        <v>23</v>
      </c>
      <c r="M10655" s="3">
        <v>39000</v>
      </c>
      <c r="N10655" s="2" t="str">
        <f>VLOOKUP(Tabla1[[#This Row],[nemo]],'Nemos y clasificaciones'!$A$2:$B$5000,2,FALSE)</f>
        <v>COCA COLA CO</v>
      </c>
      <c r="O10655" s="3" t="str">
        <f>VLOOKUP(Tabla1[[#This Row],[nemo]],'Nemos y clasificaciones'!$A$1:$C$3000,3,FALSE)</f>
        <v>Alimentos, bebidas y tabaco</v>
      </c>
      <c r="P10655" s="3"/>
      <c r="Q10655" s="3"/>
    </row>
    <row r="10656" spans="1:17" x14ac:dyDescent="0.25">
      <c r="A10656" t="s">
        <v>1592</v>
      </c>
      <c r="B10656" s="1">
        <v>43356</v>
      </c>
      <c r="C10656" s="1">
        <v>43374</v>
      </c>
      <c r="D10656" t="s">
        <v>21</v>
      </c>
      <c r="E10656" t="s">
        <v>35</v>
      </c>
      <c r="F10656">
        <v>0</v>
      </c>
      <c r="G10656">
        <v>100000</v>
      </c>
      <c r="H10656">
        <v>0</v>
      </c>
      <c r="I10656">
        <v>0</v>
      </c>
      <c r="J10656">
        <v>0</v>
      </c>
      <c r="K10656">
        <v>0.39</v>
      </c>
      <c r="L10656" t="s">
        <v>23</v>
      </c>
      <c r="M10656" s="3">
        <v>39000</v>
      </c>
      <c r="N10656" s="2" t="str">
        <f>VLOOKUP(Tabla1[[#This Row],[nemo]],'Nemos y clasificaciones'!$A$2:$B$5000,2,FALSE)</f>
        <v>COCA COLA CO</v>
      </c>
      <c r="O10656" s="3" t="str">
        <f>VLOOKUP(Tabla1[[#This Row],[nemo]],'Nemos y clasificaciones'!$A$1:$C$3000,3,FALSE)</f>
        <v>Alimentos, bebidas y tabaco</v>
      </c>
      <c r="P10656" s="3"/>
      <c r="Q10656" s="3"/>
    </row>
    <row r="10657" spans="1:17" x14ac:dyDescent="0.25">
      <c r="A10657" t="s">
        <v>1592</v>
      </c>
      <c r="B10657" s="1">
        <v>43265</v>
      </c>
      <c r="C10657" s="1">
        <v>43284</v>
      </c>
      <c r="D10657" t="s">
        <v>21</v>
      </c>
      <c r="E10657" t="s">
        <v>35</v>
      </c>
      <c r="F10657">
        <v>0</v>
      </c>
      <c r="G10657">
        <v>100000</v>
      </c>
      <c r="H10657">
        <v>0</v>
      </c>
      <c r="I10657">
        <v>0</v>
      </c>
      <c r="J10657">
        <v>0</v>
      </c>
      <c r="K10657">
        <v>0.39</v>
      </c>
      <c r="L10657" t="s">
        <v>23</v>
      </c>
      <c r="M10657" s="3">
        <v>39000</v>
      </c>
      <c r="N10657" s="2" t="str">
        <f>VLOOKUP(Tabla1[[#This Row],[nemo]],'Nemos y clasificaciones'!$A$2:$B$5000,2,FALSE)</f>
        <v>COCA COLA CO</v>
      </c>
      <c r="O10657" s="3" t="str">
        <f>VLOOKUP(Tabla1[[#This Row],[nemo]],'Nemos y clasificaciones'!$A$1:$C$3000,3,FALSE)</f>
        <v>Alimentos, bebidas y tabaco</v>
      </c>
      <c r="P10657" s="3"/>
      <c r="Q10657" s="3"/>
    </row>
    <row r="10658" spans="1:17" x14ac:dyDescent="0.25">
      <c r="A10658" t="s">
        <v>1592</v>
      </c>
      <c r="B10658" s="1">
        <v>43173</v>
      </c>
      <c r="C10658" s="1">
        <v>43192</v>
      </c>
      <c r="D10658" t="s">
        <v>21</v>
      </c>
      <c r="E10658" t="s">
        <v>35</v>
      </c>
      <c r="F10658">
        <v>0</v>
      </c>
      <c r="G10658">
        <v>100000</v>
      </c>
      <c r="H10658">
        <v>0</v>
      </c>
      <c r="I10658">
        <v>0</v>
      </c>
      <c r="J10658">
        <v>0</v>
      </c>
      <c r="K10658">
        <v>0.39</v>
      </c>
      <c r="L10658" t="s">
        <v>23</v>
      </c>
      <c r="M10658" s="3">
        <v>39000</v>
      </c>
      <c r="N10658" s="2" t="str">
        <f>VLOOKUP(Tabla1[[#This Row],[nemo]],'Nemos y clasificaciones'!$A$2:$B$5000,2,FALSE)</f>
        <v>COCA COLA CO</v>
      </c>
      <c r="O10658" s="3" t="str">
        <f>VLOOKUP(Tabla1[[#This Row],[nemo]],'Nemos y clasificaciones'!$A$1:$C$3000,3,FALSE)</f>
        <v>Alimentos, bebidas y tabaco</v>
      </c>
      <c r="P10658" s="3"/>
      <c r="Q10658" s="3"/>
    </row>
    <row r="10659" spans="1:17" x14ac:dyDescent="0.25">
      <c r="A10659" t="s">
        <v>8840</v>
      </c>
      <c r="B10659" s="1">
        <v>43069</v>
      </c>
      <c r="C10659" s="1">
        <v>43084</v>
      </c>
      <c r="D10659" t="s">
        <v>21</v>
      </c>
      <c r="E10659" t="s">
        <v>35</v>
      </c>
      <c r="F10659">
        <v>0</v>
      </c>
      <c r="G10659">
        <v>100000</v>
      </c>
      <c r="H10659">
        <v>0</v>
      </c>
      <c r="I10659">
        <v>0</v>
      </c>
      <c r="J10659">
        <v>0</v>
      </c>
      <c r="K10659">
        <v>0.37</v>
      </c>
      <c r="L10659" t="s">
        <v>23</v>
      </c>
      <c r="M10659" s="3">
        <v>37000</v>
      </c>
      <c r="N10659" s="2" t="str">
        <f>VLOOKUP(Tabla1[[#This Row],[nemo]],'Nemos y clasificaciones'!$A$2:$B$5000,2,FALSE)</f>
        <v>COCA COLA CO</v>
      </c>
      <c r="O10659" s="3" t="str">
        <f>VLOOKUP(Tabla1[[#This Row],[nemo]],'Nemos y clasificaciones'!$A$1:$C$3000,3,FALSE)</f>
        <v>Alimentos, bebidas y tabaco</v>
      </c>
      <c r="P10659" s="3"/>
      <c r="Q10659" s="3"/>
    </row>
    <row r="10660" spans="1:17" x14ac:dyDescent="0.25">
      <c r="A10660" t="s">
        <v>698</v>
      </c>
      <c r="B10660" s="1">
        <v>42992</v>
      </c>
      <c r="C10660" s="1">
        <v>43010</v>
      </c>
      <c r="D10660" t="s">
        <v>21</v>
      </c>
      <c r="E10660" t="s">
        <v>35</v>
      </c>
      <c r="F10660">
        <v>0</v>
      </c>
      <c r="G10660">
        <v>100000</v>
      </c>
      <c r="H10660">
        <v>0</v>
      </c>
      <c r="I10660">
        <v>0</v>
      </c>
      <c r="J10660">
        <v>0</v>
      </c>
      <c r="K10660">
        <v>0.37</v>
      </c>
      <c r="L10660" t="s">
        <v>23</v>
      </c>
      <c r="M10660" s="3">
        <v>37000</v>
      </c>
      <c r="N10660" s="2" t="str">
        <f>VLOOKUP(Tabla1[[#This Row],[nemo]],'Nemos y clasificaciones'!$A$2:$B$5000,2,FALSE)</f>
        <v>COCA COLA CO</v>
      </c>
      <c r="O10660" s="3" t="str">
        <f>VLOOKUP(Tabla1[[#This Row],[nemo]],'Nemos y clasificaciones'!$A$1:$C$3000,3,FALSE)</f>
        <v>Alimentos, bebidas y tabaco</v>
      </c>
      <c r="P10660" s="3"/>
      <c r="Q10660" s="3"/>
    </row>
    <row r="10661" spans="1:17" x14ac:dyDescent="0.25">
      <c r="A10661" t="s">
        <v>698</v>
      </c>
      <c r="B10661" s="1">
        <v>42899</v>
      </c>
      <c r="C10661" s="1">
        <v>42919</v>
      </c>
      <c r="D10661" t="s">
        <v>21</v>
      </c>
      <c r="E10661" t="s">
        <v>35</v>
      </c>
      <c r="F10661">
        <v>0</v>
      </c>
      <c r="G10661">
        <v>100000</v>
      </c>
      <c r="H10661">
        <v>0</v>
      </c>
      <c r="I10661">
        <v>0</v>
      </c>
      <c r="J10661">
        <v>0</v>
      </c>
      <c r="K10661">
        <v>0.37</v>
      </c>
      <c r="L10661" t="s">
        <v>23</v>
      </c>
      <c r="M10661" s="3">
        <v>37000</v>
      </c>
      <c r="N10661" s="2" t="str">
        <f>VLOOKUP(Tabla1[[#This Row],[nemo]],'Nemos y clasificaciones'!$A$2:$B$5000,2,FALSE)</f>
        <v>COCA COLA CO</v>
      </c>
      <c r="O10661" s="3" t="str">
        <f>VLOOKUP(Tabla1[[#This Row],[nemo]],'Nemos y clasificaciones'!$A$1:$C$3000,3,FALSE)</f>
        <v>Alimentos, bebidas y tabaco</v>
      </c>
      <c r="P10661" s="3"/>
      <c r="Q10661" s="3"/>
    </row>
    <row r="10662" spans="1:17" x14ac:dyDescent="0.25">
      <c r="A10662" t="s">
        <v>9806</v>
      </c>
      <c r="B10662" s="1">
        <v>42807</v>
      </c>
      <c r="C10662" s="1">
        <v>42828</v>
      </c>
      <c r="D10662" t="s">
        <v>21</v>
      </c>
      <c r="E10662" t="s">
        <v>35</v>
      </c>
      <c r="F10662">
        <v>0</v>
      </c>
      <c r="G10662">
        <v>100000</v>
      </c>
      <c r="H10662">
        <v>0</v>
      </c>
      <c r="I10662">
        <v>0</v>
      </c>
      <c r="J10662">
        <v>0</v>
      </c>
      <c r="K10662">
        <v>0.37</v>
      </c>
      <c r="L10662" t="s">
        <v>23</v>
      </c>
      <c r="M10662" s="3">
        <v>37000</v>
      </c>
      <c r="N10662" s="2" t="str">
        <f>VLOOKUP(Tabla1[[#This Row],[nemo]],'Nemos y clasificaciones'!$A$2:$B$5000,2,FALSE)</f>
        <v>COCA COLA CO</v>
      </c>
      <c r="O10662" s="3" t="str">
        <f>VLOOKUP(Tabla1[[#This Row],[nemo]],'Nemos y clasificaciones'!$A$1:$C$3000,3,FALSE)</f>
        <v>Alimentos, bebidas y tabaco</v>
      </c>
      <c r="P10662" s="3"/>
      <c r="Q10662" s="3"/>
    </row>
    <row r="10663" spans="1:17" x14ac:dyDescent="0.25">
      <c r="A10663" t="s">
        <v>1886</v>
      </c>
      <c r="B10663" s="1">
        <v>42703</v>
      </c>
      <c r="C10663" s="1">
        <v>42719</v>
      </c>
      <c r="D10663" t="s">
        <v>21</v>
      </c>
      <c r="E10663" t="s">
        <v>35</v>
      </c>
      <c r="F10663">
        <v>0</v>
      </c>
      <c r="G10663">
        <v>100000</v>
      </c>
      <c r="H10663">
        <v>0</v>
      </c>
      <c r="I10663">
        <v>0</v>
      </c>
      <c r="J10663">
        <v>0</v>
      </c>
      <c r="K10663">
        <v>0.35</v>
      </c>
      <c r="L10663" t="s">
        <v>23</v>
      </c>
      <c r="M10663" s="3">
        <v>35000</v>
      </c>
      <c r="N10663" s="2" t="str">
        <f>VLOOKUP(Tabla1[[#This Row],[nemo]],'Nemos y clasificaciones'!$A$2:$B$5000,2,FALSE)</f>
        <v>COCA COLA CO</v>
      </c>
      <c r="O10663" s="3" t="str">
        <f>VLOOKUP(Tabla1[[#This Row],[nemo]],'Nemos y clasificaciones'!$A$1:$C$3000,3,FALSE)</f>
        <v>Alimentos, bebidas y tabaco</v>
      </c>
      <c r="P10663" s="3"/>
      <c r="Q10663" s="3"/>
    </row>
    <row r="10664" spans="1:17" x14ac:dyDescent="0.25">
      <c r="A10664" t="s">
        <v>1886</v>
      </c>
      <c r="B10664" s="1">
        <v>42626</v>
      </c>
      <c r="C10664" s="1">
        <v>42646</v>
      </c>
      <c r="D10664" t="s">
        <v>21</v>
      </c>
      <c r="E10664" t="s">
        <v>35</v>
      </c>
      <c r="F10664">
        <v>0</v>
      </c>
      <c r="G10664">
        <v>100000</v>
      </c>
      <c r="H10664">
        <v>0</v>
      </c>
      <c r="I10664">
        <v>0</v>
      </c>
      <c r="J10664">
        <v>0</v>
      </c>
      <c r="K10664">
        <v>0.35</v>
      </c>
      <c r="L10664" t="s">
        <v>23</v>
      </c>
      <c r="M10664" s="3">
        <v>35000</v>
      </c>
      <c r="N10664" s="2" t="str">
        <f>VLOOKUP(Tabla1[[#This Row],[nemo]],'Nemos y clasificaciones'!$A$2:$B$5000,2,FALSE)</f>
        <v>COCA COLA CO</v>
      </c>
      <c r="O10664" s="3" t="str">
        <f>VLOOKUP(Tabla1[[#This Row],[nemo]],'Nemos y clasificaciones'!$A$1:$C$3000,3,FALSE)</f>
        <v>Alimentos, bebidas y tabaco</v>
      </c>
      <c r="P10664" s="3"/>
      <c r="Q10664" s="3"/>
    </row>
    <row r="10665" spans="1:17" x14ac:dyDescent="0.25">
      <c r="A10665" t="s">
        <v>1886</v>
      </c>
      <c r="B10665" s="1">
        <v>42534</v>
      </c>
      <c r="C10665" s="1">
        <v>42552</v>
      </c>
      <c r="D10665" t="s">
        <v>21</v>
      </c>
      <c r="E10665" t="s">
        <v>35</v>
      </c>
      <c r="F10665">
        <v>0</v>
      </c>
      <c r="G10665">
        <v>100000</v>
      </c>
      <c r="H10665">
        <v>0</v>
      </c>
      <c r="I10665">
        <v>0</v>
      </c>
      <c r="J10665">
        <v>0</v>
      </c>
      <c r="K10665">
        <v>0.35</v>
      </c>
      <c r="L10665" t="s">
        <v>23</v>
      </c>
      <c r="M10665" s="3">
        <v>35000</v>
      </c>
      <c r="N10665" s="2" t="str">
        <f>VLOOKUP(Tabla1[[#This Row],[nemo]],'Nemos y clasificaciones'!$A$2:$B$5000,2,FALSE)</f>
        <v>COCA COLA CO</v>
      </c>
      <c r="O10665" s="3" t="str">
        <f>VLOOKUP(Tabla1[[#This Row],[nemo]],'Nemos y clasificaciones'!$A$1:$C$3000,3,FALSE)</f>
        <v>Alimentos, bebidas y tabaco</v>
      </c>
      <c r="P10665" s="3"/>
      <c r="Q10665" s="3"/>
    </row>
    <row r="10666" spans="1:17" x14ac:dyDescent="0.25">
      <c r="A10666" t="s">
        <v>1886</v>
      </c>
      <c r="B10666" s="1">
        <v>42440</v>
      </c>
      <c r="C10666" s="1">
        <v>42461</v>
      </c>
      <c r="D10666" t="s">
        <v>21</v>
      </c>
      <c r="E10666" t="s">
        <v>35</v>
      </c>
      <c r="F10666">
        <v>0</v>
      </c>
      <c r="G10666">
        <v>100000</v>
      </c>
      <c r="H10666">
        <v>0</v>
      </c>
      <c r="I10666">
        <v>0</v>
      </c>
      <c r="J10666">
        <v>0</v>
      </c>
      <c r="K10666">
        <v>0.35</v>
      </c>
      <c r="L10666" t="s">
        <v>23</v>
      </c>
      <c r="M10666" s="3">
        <v>35000</v>
      </c>
      <c r="N10666" s="2" t="str">
        <f>VLOOKUP(Tabla1[[#This Row],[nemo]],'Nemos y clasificaciones'!$A$2:$B$5000,2,FALSE)</f>
        <v>COCA COLA CO</v>
      </c>
      <c r="O10666" s="3" t="str">
        <f>VLOOKUP(Tabla1[[#This Row],[nemo]],'Nemos y clasificaciones'!$A$1:$C$3000,3,FALSE)</f>
        <v>Alimentos, bebidas y tabaco</v>
      </c>
      <c r="P10666" s="3"/>
      <c r="Q10666" s="3"/>
    </row>
    <row r="10667" spans="1:17" x14ac:dyDescent="0.25">
      <c r="A10667" t="s">
        <v>3107</v>
      </c>
      <c r="B10667" s="1">
        <v>42335</v>
      </c>
      <c r="C10667" s="1">
        <v>42353</v>
      </c>
      <c r="D10667" t="s">
        <v>21</v>
      </c>
      <c r="E10667" t="s">
        <v>35</v>
      </c>
      <c r="F10667">
        <v>0</v>
      </c>
      <c r="G10667">
        <v>100000</v>
      </c>
      <c r="H10667">
        <v>0</v>
      </c>
      <c r="I10667">
        <v>0</v>
      </c>
      <c r="J10667">
        <v>0</v>
      </c>
      <c r="K10667">
        <v>0.33</v>
      </c>
      <c r="L10667" t="s">
        <v>23</v>
      </c>
      <c r="M10667" s="3">
        <v>33000</v>
      </c>
      <c r="N10667" s="2" t="str">
        <f>VLOOKUP(Tabla1[[#This Row],[nemo]],'Nemos y clasificaciones'!$A$2:$B$5000,2,FALSE)</f>
        <v>COCA COLA CO</v>
      </c>
      <c r="O10667" s="3" t="str">
        <f>VLOOKUP(Tabla1[[#This Row],[nemo]],'Nemos y clasificaciones'!$A$1:$C$3000,3,FALSE)</f>
        <v>Alimentos, bebidas y tabaco</v>
      </c>
      <c r="P10667" s="3"/>
      <c r="Q10667" s="3"/>
    </row>
    <row r="10668" spans="1:17" x14ac:dyDescent="0.25">
      <c r="A10668" t="s">
        <v>3107</v>
      </c>
      <c r="B10668" s="1">
        <v>42258</v>
      </c>
      <c r="C10668" s="1">
        <v>42278</v>
      </c>
      <c r="D10668" t="s">
        <v>21</v>
      </c>
      <c r="E10668" t="s">
        <v>35</v>
      </c>
      <c r="F10668">
        <v>0</v>
      </c>
      <c r="G10668">
        <v>100000</v>
      </c>
      <c r="H10668">
        <v>0</v>
      </c>
      <c r="I10668">
        <v>0</v>
      </c>
      <c r="J10668">
        <v>0</v>
      </c>
      <c r="K10668">
        <v>0.33</v>
      </c>
      <c r="L10668" t="s">
        <v>23</v>
      </c>
      <c r="M10668" s="3">
        <v>33000</v>
      </c>
      <c r="N10668" s="2" t="str">
        <f>VLOOKUP(Tabla1[[#This Row],[nemo]],'Nemos y clasificaciones'!$A$2:$B$5000,2,FALSE)</f>
        <v>COCA COLA CO</v>
      </c>
      <c r="O10668" s="3" t="str">
        <f>VLOOKUP(Tabla1[[#This Row],[nemo]],'Nemos y clasificaciones'!$A$1:$C$3000,3,FALSE)</f>
        <v>Alimentos, bebidas y tabaco</v>
      </c>
      <c r="P10668" s="3"/>
      <c r="Q10668" s="3"/>
    </row>
    <row r="10669" spans="1:17" x14ac:dyDescent="0.25">
      <c r="A10669" t="s">
        <v>3107</v>
      </c>
      <c r="B10669" s="1">
        <v>42166</v>
      </c>
      <c r="C10669" s="1">
        <v>42186</v>
      </c>
      <c r="D10669" t="s">
        <v>21</v>
      </c>
      <c r="E10669" t="s">
        <v>35</v>
      </c>
      <c r="F10669">
        <v>0</v>
      </c>
      <c r="G10669">
        <v>100000</v>
      </c>
      <c r="H10669">
        <v>0</v>
      </c>
      <c r="I10669">
        <v>0</v>
      </c>
      <c r="J10669">
        <v>0</v>
      </c>
      <c r="K10669">
        <v>0.33</v>
      </c>
      <c r="L10669" t="s">
        <v>23</v>
      </c>
      <c r="M10669" s="3">
        <v>33000</v>
      </c>
      <c r="N10669" s="2" t="str">
        <f>VLOOKUP(Tabla1[[#This Row],[nemo]],'Nemos y clasificaciones'!$A$2:$B$5000,2,FALSE)</f>
        <v>COCA COLA CO</v>
      </c>
      <c r="O10669" s="3" t="str">
        <f>VLOOKUP(Tabla1[[#This Row],[nemo]],'Nemos y clasificaciones'!$A$1:$C$3000,3,FALSE)</f>
        <v>Alimentos, bebidas y tabaco</v>
      </c>
      <c r="P10669" s="3"/>
      <c r="Q10669" s="3"/>
    </row>
    <row r="10670" spans="1:17" x14ac:dyDescent="0.25">
      <c r="A10670" t="s">
        <v>3107</v>
      </c>
      <c r="B10670" s="1">
        <v>42075</v>
      </c>
      <c r="C10670" s="1">
        <v>42095</v>
      </c>
      <c r="D10670" t="s">
        <v>21</v>
      </c>
      <c r="E10670" t="s">
        <v>35</v>
      </c>
      <c r="F10670">
        <v>0</v>
      </c>
      <c r="G10670">
        <v>100000</v>
      </c>
      <c r="H10670">
        <v>0</v>
      </c>
      <c r="I10670">
        <v>0</v>
      </c>
      <c r="J10670">
        <v>0</v>
      </c>
      <c r="K10670">
        <v>0.33</v>
      </c>
      <c r="L10670" t="s">
        <v>23</v>
      </c>
      <c r="M10670" s="3">
        <v>33000</v>
      </c>
      <c r="N10670" s="2" t="str">
        <f>VLOOKUP(Tabla1[[#This Row],[nemo]],'Nemos y clasificaciones'!$A$2:$B$5000,2,FALSE)</f>
        <v>COCA COLA CO</v>
      </c>
      <c r="O10670" s="3" t="str">
        <f>VLOOKUP(Tabla1[[#This Row],[nemo]],'Nemos y clasificaciones'!$A$1:$C$3000,3,FALSE)</f>
        <v>Alimentos, bebidas y tabaco</v>
      </c>
      <c r="P10670" s="3"/>
      <c r="Q10670" s="3"/>
    </row>
    <row r="10671" spans="1:17" x14ac:dyDescent="0.25">
      <c r="A10671" t="s">
        <v>5072</v>
      </c>
      <c r="B10671" s="1">
        <v>43822</v>
      </c>
      <c r="C10671" s="1">
        <v>43829</v>
      </c>
      <c r="D10671" t="s">
        <v>21</v>
      </c>
      <c r="E10671" t="s">
        <v>5073</v>
      </c>
      <c r="F10671">
        <v>0</v>
      </c>
      <c r="G10671">
        <v>100000</v>
      </c>
      <c r="H10671">
        <v>0</v>
      </c>
      <c r="I10671">
        <v>0</v>
      </c>
      <c r="J10671">
        <v>0</v>
      </c>
      <c r="K10671">
        <v>1.0549999999999999</v>
      </c>
      <c r="L10671" t="s">
        <v>16</v>
      </c>
      <c r="M10671" s="2">
        <v>105500</v>
      </c>
      <c r="N10671" s="2" t="str">
        <f>VLOOKUP(Tabla1[[#This Row],[nemo]],'Nemos y clasificaciones'!$A$2:$B$5000,2,FALSE)</f>
        <v>VANECK VECTORS COAL ETF</v>
      </c>
      <c r="O10671" s="2" t="str">
        <f>VLOOKUP(Tabla1[[#This Row],[nemo]],'Nemos y clasificaciones'!$A$1:$C$3000,3,FALSE)</f>
        <v>ETF</v>
      </c>
      <c r="P10671" s="2"/>
      <c r="Q10671" s="2"/>
    </row>
    <row r="10672" spans="1:17" x14ac:dyDescent="0.25">
      <c r="A10672" t="s">
        <v>7053</v>
      </c>
      <c r="B10672" s="1">
        <v>43454</v>
      </c>
      <c r="C10672" s="1">
        <v>43461</v>
      </c>
      <c r="D10672" t="s">
        <v>21</v>
      </c>
      <c r="E10672" t="s">
        <v>5073</v>
      </c>
      <c r="F10672">
        <v>0</v>
      </c>
      <c r="G10672">
        <v>100000</v>
      </c>
      <c r="H10672">
        <v>0</v>
      </c>
      <c r="I10672">
        <v>0</v>
      </c>
      <c r="J10672">
        <v>0</v>
      </c>
      <c r="K10672">
        <v>0.82399999999999995</v>
      </c>
      <c r="L10672" t="s">
        <v>23</v>
      </c>
      <c r="M10672" s="3">
        <v>82400</v>
      </c>
      <c r="N10672" s="2" t="str">
        <f>VLOOKUP(Tabla1[[#This Row],[nemo]],'Nemos y clasificaciones'!$A$2:$B$5000,2,FALSE)</f>
        <v>VANECK VECTORS COAL ETF</v>
      </c>
      <c r="O10672" s="3" t="str">
        <f>VLOOKUP(Tabla1[[#This Row],[nemo]],'Nemos y clasificaciones'!$A$1:$C$3000,3,FALSE)</f>
        <v>ETF</v>
      </c>
      <c r="P10672" s="3"/>
      <c r="Q10672" s="3"/>
    </row>
    <row r="10673" spans="1:17" x14ac:dyDescent="0.25">
      <c r="A10673" t="s">
        <v>8802</v>
      </c>
      <c r="B10673" s="1">
        <v>43087</v>
      </c>
      <c r="C10673" s="1">
        <v>43091</v>
      </c>
      <c r="D10673" t="s">
        <v>21</v>
      </c>
      <c r="E10673" t="s">
        <v>5073</v>
      </c>
      <c r="F10673">
        <v>0</v>
      </c>
      <c r="G10673">
        <v>100000</v>
      </c>
      <c r="H10673">
        <v>0</v>
      </c>
      <c r="I10673">
        <v>0</v>
      </c>
      <c r="J10673">
        <v>0</v>
      </c>
      <c r="K10673">
        <v>0.55600000000000005</v>
      </c>
      <c r="L10673" t="s">
        <v>23</v>
      </c>
      <c r="M10673" s="3">
        <v>55600</v>
      </c>
      <c r="N10673" s="2" t="str">
        <f>VLOOKUP(Tabla1[[#This Row],[nemo]],'Nemos y clasificaciones'!$A$2:$B$5000,2,FALSE)</f>
        <v>VANECK VECTORS COAL ETF</v>
      </c>
      <c r="O10673" s="3" t="str">
        <f>VLOOKUP(Tabla1[[#This Row],[nemo]],'Nemos y clasificaciones'!$A$1:$C$3000,3,FALSE)</f>
        <v>ETF</v>
      </c>
      <c r="P10673" s="3"/>
      <c r="Q10673" s="3"/>
    </row>
    <row r="10674" spans="1:17" x14ac:dyDescent="0.25">
      <c r="A10674" t="s">
        <v>11089</v>
      </c>
      <c r="B10674" s="1">
        <v>42359</v>
      </c>
      <c r="C10674" s="1">
        <v>42366</v>
      </c>
      <c r="D10674" t="s">
        <v>21</v>
      </c>
      <c r="E10674" t="s">
        <v>5073</v>
      </c>
      <c r="F10674">
        <v>0</v>
      </c>
      <c r="G10674">
        <v>100000</v>
      </c>
      <c r="H10674">
        <v>0</v>
      </c>
      <c r="I10674">
        <v>0</v>
      </c>
      <c r="J10674">
        <v>0</v>
      </c>
      <c r="K10674">
        <v>0.28899999999999998</v>
      </c>
      <c r="L10674" t="s">
        <v>23</v>
      </c>
      <c r="M10674" s="3">
        <v>28900</v>
      </c>
      <c r="N10674" s="2" t="str">
        <f>VLOOKUP(Tabla1[[#This Row],[nemo]],'Nemos y clasificaciones'!$A$2:$B$5000,2,FALSE)</f>
        <v>VANECK VECTORS COAL ETF</v>
      </c>
      <c r="O10674" s="3" t="str">
        <f>VLOOKUP(Tabla1[[#This Row],[nemo]],'Nemos y clasificaciones'!$A$1:$C$3000,3,FALSE)</f>
        <v>ETF</v>
      </c>
      <c r="P10674" s="3"/>
      <c r="Q10674" s="3"/>
    </row>
    <row r="10675" spans="1:17" x14ac:dyDescent="0.25">
      <c r="A10675" t="s">
        <v>10093</v>
      </c>
      <c r="B10675" s="1">
        <v>42723</v>
      </c>
      <c r="C10675" s="1">
        <v>42727</v>
      </c>
      <c r="D10675" t="s">
        <v>21</v>
      </c>
      <c r="E10675" t="s">
        <v>5073</v>
      </c>
      <c r="F10675">
        <v>0</v>
      </c>
      <c r="G10675">
        <v>100000</v>
      </c>
      <c r="H10675">
        <v>0</v>
      </c>
      <c r="I10675">
        <v>0</v>
      </c>
      <c r="J10675">
        <v>0</v>
      </c>
      <c r="K10675">
        <v>0.13200000000000001</v>
      </c>
      <c r="L10675" t="s">
        <v>23</v>
      </c>
      <c r="M10675" s="3">
        <v>13200</v>
      </c>
      <c r="N10675" s="2" t="str">
        <f>VLOOKUP(Tabla1[[#This Row],[nemo]],'Nemos y clasificaciones'!$A$2:$B$5000,2,FALSE)</f>
        <v>VANECK VECTORS COAL ETF</v>
      </c>
      <c r="O10675" s="3" t="str">
        <f>VLOOKUP(Tabla1[[#This Row],[nemo]],'Nemos y clasificaciones'!$A$1:$C$3000,3,FALSE)</f>
        <v>ETF</v>
      </c>
      <c r="P10675" s="3"/>
      <c r="Q10675" s="3"/>
    </row>
    <row r="10676" spans="1:17" x14ac:dyDescent="0.25">
      <c r="A10676" t="s">
        <v>8680</v>
      </c>
      <c r="B10676" s="1">
        <v>43096</v>
      </c>
      <c r="C10676" s="1">
        <v>43103</v>
      </c>
      <c r="D10676" t="s">
        <v>21</v>
      </c>
      <c r="E10676" t="s">
        <v>5073</v>
      </c>
      <c r="F10676">
        <v>0</v>
      </c>
      <c r="G10676">
        <v>100000</v>
      </c>
      <c r="H10676">
        <v>0</v>
      </c>
      <c r="I10676">
        <v>0</v>
      </c>
      <c r="J10676">
        <v>0</v>
      </c>
      <c r="K10676">
        <v>1.4999999999999999E-2</v>
      </c>
      <c r="L10676" t="s">
        <v>23</v>
      </c>
      <c r="M10676" s="4">
        <v>1500</v>
      </c>
      <c r="N10676" s="2" t="str">
        <f>VLOOKUP(Tabla1[[#This Row],[nemo]],'Nemos y clasificaciones'!$A$2:$B$5000,2,FALSE)</f>
        <v>VANECK VECTORS COAL ETF</v>
      </c>
      <c r="O10676" s="4" t="str">
        <f>VLOOKUP(Tabla1[[#This Row],[nemo]],'Nemos y clasificaciones'!$A$1:$C$3000,3,FALSE)</f>
        <v>ETF</v>
      </c>
      <c r="P10676" s="4"/>
      <c r="Q10676" s="4"/>
    </row>
    <row r="10677" spans="1:17" x14ac:dyDescent="0.25">
      <c r="A10677" t="s">
        <v>3010</v>
      </c>
      <c r="B10677" s="1">
        <v>44179</v>
      </c>
      <c r="C10677" s="1">
        <v>44183</v>
      </c>
      <c r="D10677" t="s">
        <v>21</v>
      </c>
      <c r="E10677" t="s">
        <v>1441</v>
      </c>
      <c r="F10677">
        <v>0</v>
      </c>
      <c r="G10677">
        <v>2000000</v>
      </c>
      <c r="H10677">
        <v>0</v>
      </c>
      <c r="I10677">
        <v>0</v>
      </c>
      <c r="J10677">
        <v>0</v>
      </c>
      <c r="K10677">
        <v>0.78200000000000003</v>
      </c>
      <c r="L10677" t="s">
        <v>23</v>
      </c>
      <c r="M10677" s="2">
        <v>1564000</v>
      </c>
      <c r="N10677" s="2" t="str">
        <f>VLOOKUP(Tabla1[[#This Row],[nemo]],'Nemos y clasificaciones'!$A$2:$B$5000,2,FALSE)</f>
        <v>ISHARES GLOBAL CONSUMER STAPLES ETF</v>
      </c>
      <c r="O10677" s="2" t="str">
        <f>VLOOKUP(Tabla1[[#This Row],[nemo]],'Nemos y clasificaciones'!$A$1:$C$3000,3,FALSE)</f>
        <v>ETF</v>
      </c>
      <c r="P10677" s="2"/>
      <c r="Q10677" s="2"/>
    </row>
    <row r="10678" spans="1:17" x14ac:dyDescent="0.25">
      <c r="A10678" t="s">
        <v>7134</v>
      </c>
      <c r="B10678" s="1">
        <v>43452</v>
      </c>
      <c r="C10678" s="1">
        <v>43458</v>
      </c>
      <c r="D10678" t="s">
        <v>21</v>
      </c>
      <c r="E10678" t="s">
        <v>1441</v>
      </c>
      <c r="F10678">
        <v>0</v>
      </c>
      <c r="G10678">
        <v>2000000</v>
      </c>
      <c r="H10678">
        <v>0</v>
      </c>
      <c r="I10678">
        <v>0</v>
      </c>
      <c r="J10678">
        <v>0</v>
      </c>
      <c r="K10678">
        <v>0.71599999999999997</v>
      </c>
      <c r="L10678" t="s">
        <v>23</v>
      </c>
      <c r="M10678" s="2">
        <v>1432000</v>
      </c>
      <c r="N10678" s="2" t="str">
        <f>VLOOKUP(Tabla1[[#This Row],[nemo]],'Nemos y clasificaciones'!$A$2:$B$5000,2,FALSE)</f>
        <v>ISHARES GLOBAL CONSUMER STAPLES ETF</v>
      </c>
      <c r="O10678" s="2" t="str">
        <f>VLOOKUP(Tabla1[[#This Row],[nemo]],'Nemos y clasificaciones'!$A$1:$C$3000,3,FALSE)</f>
        <v>ETF</v>
      </c>
      <c r="P10678" s="2"/>
      <c r="Q10678" s="2"/>
    </row>
    <row r="10679" spans="1:17" x14ac:dyDescent="0.25">
      <c r="A10679" t="s">
        <v>1440</v>
      </c>
      <c r="B10679" s="1">
        <v>44357</v>
      </c>
      <c r="C10679" s="1">
        <v>44363</v>
      </c>
      <c r="D10679" t="s">
        <v>21</v>
      </c>
      <c r="E10679" t="s">
        <v>1441</v>
      </c>
      <c r="F10679">
        <v>0</v>
      </c>
      <c r="G10679">
        <v>2000000</v>
      </c>
      <c r="H10679">
        <v>0</v>
      </c>
      <c r="I10679">
        <v>0</v>
      </c>
      <c r="J10679">
        <v>0</v>
      </c>
      <c r="K10679">
        <v>0.68700000000000006</v>
      </c>
      <c r="L10679" t="s">
        <v>23</v>
      </c>
      <c r="M10679" s="2">
        <v>1374000</v>
      </c>
      <c r="N10679" s="2" t="str">
        <f>VLOOKUP(Tabla1[[#This Row],[nemo]],'Nemos y clasificaciones'!$A$2:$B$5000,2,FALSE)</f>
        <v>ISHARES GLOBAL CONSUMER STAPLES ETF</v>
      </c>
      <c r="O10679" s="2" t="str">
        <f>VLOOKUP(Tabla1[[#This Row],[nemo]],'Nemos y clasificaciones'!$A$1:$C$3000,3,FALSE)</f>
        <v>ETF</v>
      </c>
      <c r="P10679" s="2"/>
      <c r="Q10679" s="2"/>
    </row>
    <row r="10680" spans="1:17" x14ac:dyDescent="0.25">
      <c r="A10680" t="s">
        <v>7855</v>
      </c>
      <c r="B10680" s="1">
        <v>43270</v>
      </c>
      <c r="C10680" s="1">
        <v>43276</v>
      </c>
      <c r="D10680" t="s">
        <v>21</v>
      </c>
      <c r="E10680" t="s">
        <v>1441</v>
      </c>
      <c r="F10680">
        <v>0</v>
      </c>
      <c r="G10680">
        <v>2000000</v>
      </c>
      <c r="H10680">
        <v>0</v>
      </c>
      <c r="I10680">
        <v>0</v>
      </c>
      <c r="J10680">
        <v>0</v>
      </c>
      <c r="K10680">
        <v>0.65200000000000002</v>
      </c>
      <c r="L10680" t="s">
        <v>23</v>
      </c>
      <c r="M10680" s="2">
        <v>1304000</v>
      </c>
      <c r="N10680" s="2" t="str">
        <f>VLOOKUP(Tabla1[[#This Row],[nemo]],'Nemos y clasificaciones'!$A$2:$B$5000,2,FALSE)</f>
        <v>ISHARES GLOBAL CONSUMER STAPLES ETF</v>
      </c>
      <c r="O10680" s="2" t="str">
        <f>VLOOKUP(Tabla1[[#This Row],[nemo]],'Nemos y clasificaciones'!$A$1:$C$3000,3,FALSE)</f>
        <v>ETF</v>
      </c>
      <c r="P10680" s="2"/>
      <c r="Q10680" s="2"/>
    </row>
    <row r="10681" spans="1:17" x14ac:dyDescent="0.25">
      <c r="A10681" t="s">
        <v>5261</v>
      </c>
      <c r="B10681" s="1">
        <v>43815</v>
      </c>
      <c r="C10681" s="1">
        <v>43819</v>
      </c>
      <c r="D10681" t="s">
        <v>21</v>
      </c>
      <c r="E10681" t="s">
        <v>1441</v>
      </c>
      <c r="F10681">
        <v>0</v>
      </c>
      <c r="G10681">
        <v>2000000</v>
      </c>
      <c r="H10681">
        <v>0</v>
      </c>
      <c r="I10681">
        <v>0</v>
      </c>
      <c r="J10681">
        <v>0</v>
      </c>
      <c r="K10681">
        <v>0.60399999999999998</v>
      </c>
      <c r="L10681" t="s">
        <v>23</v>
      </c>
      <c r="M10681" s="2">
        <v>1208000</v>
      </c>
      <c r="N10681" s="2" t="str">
        <f>VLOOKUP(Tabla1[[#This Row],[nemo]],'Nemos y clasificaciones'!$A$2:$B$5000,2,FALSE)</f>
        <v>ISHARES GLOBAL CONSUMER STAPLES ETF</v>
      </c>
      <c r="O10681" s="2" t="str">
        <f>VLOOKUP(Tabla1[[#This Row],[nemo]],'Nemos y clasificaciones'!$A$1:$C$3000,3,FALSE)</f>
        <v>ETF</v>
      </c>
      <c r="P10681" s="2"/>
      <c r="Q10681" s="2"/>
    </row>
    <row r="10682" spans="1:17" x14ac:dyDescent="0.25">
      <c r="A10682" t="s">
        <v>6076</v>
      </c>
      <c r="B10682" s="1">
        <v>43633</v>
      </c>
      <c r="C10682" s="1">
        <v>43637</v>
      </c>
      <c r="D10682" t="s">
        <v>21</v>
      </c>
      <c r="E10682" t="s">
        <v>1441</v>
      </c>
      <c r="F10682">
        <v>0</v>
      </c>
      <c r="G10682">
        <v>2000000</v>
      </c>
      <c r="H10682">
        <v>0</v>
      </c>
      <c r="I10682">
        <v>0</v>
      </c>
      <c r="J10682">
        <v>0</v>
      </c>
      <c r="K10682">
        <v>0.59799999999999998</v>
      </c>
      <c r="L10682" t="s">
        <v>23</v>
      </c>
      <c r="M10682" s="2">
        <v>1196000</v>
      </c>
      <c r="N10682" s="2" t="str">
        <f>VLOOKUP(Tabla1[[#This Row],[nemo]],'Nemos y clasificaciones'!$A$2:$B$5000,2,FALSE)</f>
        <v>ISHARES GLOBAL CONSUMER STAPLES ETF</v>
      </c>
      <c r="O10682" s="2" t="str">
        <f>VLOOKUP(Tabla1[[#This Row],[nemo]],'Nemos y clasificaciones'!$A$1:$C$3000,3,FALSE)</f>
        <v>ETF</v>
      </c>
      <c r="P10682" s="2"/>
      <c r="Q10682" s="2"/>
    </row>
    <row r="10683" spans="1:17" x14ac:dyDescent="0.25">
      <c r="A10683" t="s">
        <v>4025</v>
      </c>
      <c r="B10683" s="1">
        <v>43997</v>
      </c>
      <c r="C10683" s="1">
        <v>44001</v>
      </c>
      <c r="D10683" t="s">
        <v>21</v>
      </c>
      <c r="E10683" t="s">
        <v>1441</v>
      </c>
      <c r="F10683">
        <v>0</v>
      </c>
      <c r="G10683">
        <v>2000000</v>
      </c>
      <c r="H10683">
        <v>0</v>
      </c>
      <c r="I10683">
        <v>0</v>
      </c>
      <c r="J10683">
        <v>0</v>
      </c>
      <c r="K10683">
        <v>0.58199999999999996</v>
      </c>
      <c r="L10683" t="s">
        <v>23</v>
      </c>
      <c r="M10683" s="2">
        <v>1164000</v>
      </c>
      <c r="N10683" s="2" t="str">
        <f>VLOOKUP(Tabla1[[#This Row],[nemo]],'Nemos y clasificaciones'!$A$2:$B$5000,2,FALSE)</f>
        <v>ISHARES GLOBAL CONSUMER STAPLES ETF</v>
      </c>
      <c r="O10683" s="2" t="str">
        <f>VLOOKUP(Tabla1[[#This Row],[nemo]],'Nemos y clasificaciones'!$A$1:$C$3000,3,FALSE)</f>
        <v>ETF</v>
      </c>
      <c r="P10683" s="2"/>
      <c r="Q10683" s="2"/>
    </row>
    <row r="10684" spans="1:17" x14ac:dyDescent="0.25">
      <c r="A10684" t="s">
        <v>90</v>
      </c>
      <c r="B10684" s="1">
        <v>44454</v>
      </c>
      <c r="C10684" s="1">
        <v>44462</v>
      </c>
      <c r="D10684" t="s">
        <v>14</v>
      </c>
      <c r="E10684" t="s">
        <v>91</v>
      </c>
      <c r="F10684">
        <v>0</v>
      </c>
      <c r="G10684">
        <v>113574515</v>
      </c>
      <c r="H10684">
        <v>0</v>
      </c>
      <c r="I10684">
        <v>0</v>
      </c>
      <c r="J10684">
        <v>0</v>
      </c>
      <c r="K10684">
        <v>80</v>
      </c>
      <c r="L10684" t="s">
        <v>54</v>
      </c>
      <c r="M10684" s="2">
        <v>9085961200</v>
      </c>
      <c r="N10684" s="2" t="str">
        <f>VLOOKUP(Tabla1[[#This Row],[nemo]],'Nemos y clasificaciones'!$A$2:$B$5000,2,FALSE)</f>
        <v>EMPRESAS LIPIGAS S.A.</v>
      </c>
      <c r="O10684" s="2" t="str">
        <f>VLOOKUP(Tabla1[[#This Row],[nemo]],'Nemos y clasificaciones'!$A$1:$C$3000,3,FALSE)</f>
        <v>Servicios sanitarios y gas</v>
      </c>
      <c r="P10684" s="2"/>
      <c r="Q10684" s="2"/>
    </row>
    <row r="10685" spans="1:17" x14ac:dyDescent="0.25">
      <c r="A10685" t="s">
        <v>10204</v>
      </c>
      <c r="B10685" s="1">
        <v>42648</v>
      </c>
      <c r="C10685" s="1">
        <v>42655</v>
      </c>
      <c r="D10685" t="s">
        <v>14</v>
      </c>
      <c r="E10685" t="s">
        <v>91</v>
      </c>
      <c r="F10685">
        <v>0</v>
      </c>
      <c r="G10685">
        <v>113574515</v>
      </c>
      <c r="H10685">
        <v>0</v>
      </c>
      <c r="I10685">
        <v>0</v>
      </c>
      <c r="J10685">
        <v>0</v>
      </c>
      <c r="K10685">
        <v>78.363</v>
      </c>
      <c r="L10685" t="s">
        <v>54</v>
      </c>
      <c r="M10685" s="2">
        <v>8900039718.9449997</v>
      </c>
      <c r="N10685" s="2" t="str">
        <f>VLOOKUP(Tabla1[[#This Row],[nemo]],'Nemos y clasificaciones'!$A$2:$B$5000,2,FALSE)</f>
        <v>EMPRESAS LIPIGAS S.A.</v>
      </c>
      <c r="O10685" s="2" t="str">
        <f>VLOOKUP(Tabla1[[#This Row],[nemo]],'Nemos y clasificaciones'!$A$1:$C$3000,3,FALSE)</f>
        <v>Servicios sanitarios y gas</v>
      </c>
      <c r="P10685" s="2"/>
      <c r="Q10685" s="2"/>
    </row>
    <row r="10686" spans="1:17" x14ac:dyDescent="0.25">
      <c r="A10686" t="s">
        <v>10325</v>
      </c>
      <c r="B10686" s="1">
        <v>42564</v>
      </c>
      <c r="C10686" s="1">
        <v>42571</v>
      </c>
      <c r="D10686" t="s">
        <v>14</v>
      </c>
      <c r="E10686" t="s">
        <v>91</v>
      </c>
      <c r="F10686">
        <v>0</v>
      </c>
      <c r="G10686">
        <v>113574515</v>
      </c>
      <c r="H10686">
        <v>0</v>
      </c>
      <c r="I10686">
        <v>0</v>
      </c>
      <c r="J10686">
        <v>0</v>
      </c>
      <c r="K10686">
        <v>77.481999999999999</v>
      </c>
      <c r="L10686" t="s">
        <v>54</v>
      </c>
      <c r="M10686" s="2">
        <v>8799980571.2299995</v>
      </c>
      <c r="N10686" s="2" t="str">
        <f>VLOOKUP(Tabla1[[#This Row],[nemo]],'Nemos y clasificaciones'!$A$2:$B$5000,2,FALSE)</f>
        <v>EMPRESAS LIPIGAS S.A.</v>
      </c>
      <c r="O10686" s="2" t="str">
        <f>VLOOKUP(Tabla1[[#This Row],[nemo]],'Nemos y clasificaciones'!$A$1:$C$3000,3,FALSE)</f>
        <v>Servicios sanitarios y gas</v>
      </c>
      <c r="P10686" s="2"/>
      <c r="Q10686" s="2"/>
    </row>
    <row r="10687" spans="1:17" x14ac:dyDescent="0.25">
      <c r="A10687" t="s">
        <v>4749</v>
      </c>
      <c r="B10687" s="1">
        <v>43910</v>
      </c>
      <c r="C10687" s="1">
        <v>43916</v>
      </c>
      <c r="D10687" t="s">
        <v>14</v>
      </c>
      <c r="E10687" t="s">
        <v>91</v>
      </c>
      <c r="F10687">
        <v>0</v>
      </c>
      <c r="G10687">
        <v>113574515</v>
      </c>
      <c r="H10687">
        <v>0</v>
      </c>
      <c r="I10687">
        <v>0</v>
      </c>
      <c r="J10687">
        <v>0</v>
      </c>
      <c r="K10687">
        <v>68</v>
      </c>
      <c r="L10687" t="s">
        <v>54</v>
      </c>
      <c r="M10687" s="2">
        <v>7723067020</v>
      </c>
      <c r="N10687" s="2" t="str">
        <f>VLOOKUP(Tabla1[[#This Row],[nemo]],'Nemos y clasificaciones'!$A$2:$B$5000,2,FALSE)</f>
        <v>EMPRESAS LIPIGAS S.A.</v>
      </c>
      <c r="O10687" s="2" t="str">
        <f>VLOOKUP(Tabla1[[#This Row],[nemo]],'Nemos y clasificaciones'!$A$1:$C$3000,3,FALSE)</f>
        <v>Servicios sanitarios y gas</v>
      </c>
      <c r="P10687" s="2"/>
      <c r="Q10687" s="2"/>
    </row>
    <row r="10688" spans="1:17" x14ac:dyDescent="0.25">
      <c r="A10688" t="s">
        <v>5149</v>
      </c>
      <c r="B10688" s="1">
        <v>43816</v>
      </c>
      <c r="C10688" s="1">
        <v>43822</v>
      </c>
      <c r="D10688" t="s">
        <v>14</v>
      </c>
      <c r="E10688" t="s">
        <v>91</v>
      </c>
      <c r="F10688">
        <v>0</v>
      </c>
      <c r="G10688">
        <v>113574515</v>
      </c>
      <c r="H10688">
        <v>0</v>
      </c>
      <c r="I10688">
        <v>0</v>
      </c>
      <c r="J10688">
        <v>0</v>
      </c>
      <c r="K10688">
        <v>65</v>
      </c>
      <c r="L10688" t="s">
        <v>54</v>
      </c>
      <c r="M10688" s="2">
        <v>7382343475</v>
      </c>
      <c r="N10688" s="2" t="str">
        <f>VLOOKUP(Tabla1[[#This Row],[nemo]],'Nemos y clasificaciones'!$A$2:$B$5000,2,FALSE)</f>
        <v>EMPRESAS LIPIGAS S.A.</v>
      </c>
      <c r="O10688" s="2" t="str">
        <f>VLOOKUP(Tabla1[[#This Row],[nemo]],'Nemos y clasificaciones'!$A$1:$C$3000,3,FALSE)</f>
        <v>Servicios sanitarios y gas</v>
      </c>
      <c r="P10688" s="2"/>
      <c r="Q10688" s="2"/>
    </row>
    <row r="10689" spans="1:17" x14ac:dyDescent="0.25">
      <c r="A10689" t="s">
        <v>5629</v>
      </c>
      <c r="B10689" s="1">
        <v>43725</v>
      </c>
      <c r="C10689" s="1">
        <v>43734</v>
      </c>
      <c r="D10689" t="s">
        <v>14</v>
      </c>
      <c r="E10689" t="s">
        <v>91</v>
      </c>
      <c r="F10689">
        <v>0</v>
      </c>
      <c r="G10689">
        <v>113574515</v>
      </c>
      <c r="H10689">
        <v>0</v>
      </c>
      <c r="I10689">
        <v>0</v>
      </c>
      <c r="J10689">
        <v>0</v>
      </c>
      <c r="K10689">
        <v>65</v>
      </c>
      <c r="L10689" t="s">
        <v>54</v>
      </c>
      <c r="M10689" s="2">
        <v>7382343475</v>
      </c>
      <c r="N10689" s="2" t="str">
        <f>VLOOKUP(Tabla1[[#This Row],[nemo]],'Nemos y clasificaciones'!$A$2:$B$5000,2,FALSE)</f>
        <v>EMPRESAS LIPIGAS S.A.</v>
      </c>
      <c r="O10689" s="2" t="str">
        <f>VLOOKUP(Tabla1[[#This Row],[nemo]],'Nemos y clasificaciones'!$A$1:$C$3000,3,FALSE)</f>
        <v>Servicios sanitarios y gas</v>
      </c>
      <c r="P10689" s="2"/>
      <c r="Q10689" s="2"/>
    </row>
    <row r="10690" spans="1:17" x14ac:dyDescent="0.25">
      <c r="A10690" t="s">
        <v>5629</v>
      </c>
      <c r="B10690" s="1">
        <v>43636</v>
      </c>
      <c r="C10690" s="1">
        <v>43642</v>
      </c>
      <c r="D10690" t="s">
        <v>14</v>
      </c>
      <c r="E10690" t="s">
        <v>91</v>
      </c>
      <c r="F10690">
        <v>0</v>
      </c>
      <c r="G10690">
        <v>113574515</v>
      </c>
      <c r="H10690">
        <v>0</v>
      </c>
      <c r="I10690">
        <v>0</v>
      </c>
      <c r="J10690">
        <v>0</v>
      </c>
      <c r="K10690">
        <v>65</v>
      </c>
      <c r="L10690" t="s">
        <v>54</v>
      </c>
      <c r="M10690" s="2">
        <v>7382343475</v>
      </c>
      <c r="N10690" s="2" t="str">
        <f>VLOOKUP(Tabla1[[#This Row],[nemo]],'Nemos y clasificaciones'!$A$2:$B$5000,2,FALSE)</f>
        <v>EMPRESAS LIPIGAS S.A.</v>
      </c>
      <c r="O10690" s="2" t="str">
        <f>VLOOKUP(Tabla1[[#This Row],[nemo]],'Nemos y clasificaciones'!$A$1:$C$3000,3,FALSE)</f>
        <v>Servicios sanitarios y gas</v>
      </c>
      <c r="P10690" s="2"/>
      <c r="Q10690" s="2"/>
    </row>
    <row r="10691" spans="1:17" x14ac:dyDescent="0.25">
      <c r="A10691" t="s">
        <v>6768</v>
      </c>
      <c r="B10691" s="1">
        <v>43545</v>
      </c>
      <c r="C10691" s="1">
        <v>43551</v>
      </c>
      <c r="D10691" t="s">
        <v>14</v>
      </c>
      <c r="E10691" t="s">
        <v>91</v>
      </c>
      <c r="F10691">
        <v>0</v>
      </c>
      <c r="G10691">
        <v>113574515</v>
      </c>
      <c r="H10691">
        <v>0</v>
      </c>
      <c r="I10691">
        <v>0</v>
      </c>
      <c r="J10691">
        <v>0</v>
      </c>
      <c r="K10691">
        <v>65</v>
      </c>
      <c r="L10691" t="s">
        <v>54</v>
      </c>
      <c r="M10691" s="2">
        <v>7382343475</v>
      </c>
      <c r="N10691" s="2" t="str">
        <f>VLOOKUP(Tabla1[[#This Row],[nemo]],'Nemos y clasificaciones'!$A$2:$B$5000,2,FALSE)</f>
        <v>EMPRESAS LIPIGAS S.A.</v>
      </c>
      <c r="O10691" s="2" t="str">
        <f>VLOOKUP(Tabla1[[#This Row],[nemo]],'Nemos y clasificaciones'!$A$1:$C$3000,3,FALSE)</f>
        <v>Servicios sanitarios y gas</v>
      </c>
      <c r="P10691" s="2"/>
      <c r="Q10691" s="2"/>
    </row>
    <row r="10692" spans="1:17" x14ac:dyDescent="0.25">
      <c r="A10692" t="s">
        <v>10382</v>
      </c>
      <c r="B10692" s="1">
        <v>42543</v>
      </c>
      <c r="C10692" s="1">
        <v>42549</v>
      </c>
      <c r="D10692" t="s">
        <v>21</v>
      </c>
      <c r="E10692" t="s">
        <v>1271</v>
      </c>
      <c r="F10692">
        <v>0</v>
      </c>
      <c r="G10692">
        <v>100000</v>
      </c>
      <c r="H10692">
        <v>0</v>
      </c>
      <c r="I10692">
        <v>0</v>
      </c>
      <c r="J10692">
        <v>0</v>
      </c>
      <c r="K10692">
        <v>0.33500000000000002</v>
      </c>
      <c r="L10692" t="s">
        <v>23</v>
      </c>
      <c r="M10692" s="3">
        <v>33500</v>
      </c>
      <c r="N10692" s="2" t="str">
        <f>VLOOKUP(Tabla1[[#This Row],[nemo]],'Nemos y clasificaciones'!$A$2:$B$5000,2,FALSE)</f>
        <v>iShares MSCI All Country Asia ex Japan ETF</v>
      </c>
      <c r="O10692" s="3" t="str">
        <f>VLOOKUP(Tabla1[[#This Row],[nemo]],'Nemos y clasificaciones'!$A$1:$C$3000,3,FALSE)</f>
        <v>ETF</v>
      </c>
      <c r="P10692" s="3"/>
      <c r="Q10692" s="3"/>
    </row>
    <row r="10693" spans="1:17" x14ac:dyDescent="0.25">
      <c r="A10693" t="s">
        <v>7194</v>
      </c>
      <c r="B10693" s="1">
        <v>43448</v>
      </c>
      <c r="C10693" s="1">
        <v>43454</v>
      </c>
      <c r="D10693" t="s">
        <v>14</v>
      </c>
      <c r="E10693" t="s">
        <v>91</v>
      </c>
      <c r="F10693">
        <v>0</v>
      </c>
      <c r="G10693">
        <v>113574515</v>
      </c>
      <c r="H10693">
        <v>0</v>
      </c>
      <c r="I10693">
        <v>0</v>
      </c>
      <c r="J10693">
        <v>0</v>
      </c>
      <c r="K10693">
        <v>62</v>
      </c>
      <c r="L10693" t="s">
        <v>54</v>
      </c>
      <c r="M10693" s="2">
        <v>7041619930</v>
      </c>
      <c r="N10693" s="2" t="str">
        <f>VLOOKUP(Tabla1[[#This Row],[nemo]],'Nemos y clasificaciones'!$A$2:$B$5000,2,FALSE)</f>
        <v>EMPRESAS LIPIGAS S.A.</v>
      </c>
      <c r="O10693" s="2" t="str">
        <f>VLOOKUP(Tabla1[[#This Row],[nemo]],'Nemos y clasificaciones'!$A$1:$C$3000,3,FALSE)</f>
        <v>Servicios sanitarios y gas</v>
      </c>
      <c r="P10693" s="2"/>
      <c r="Q10693" s="2"/>
    </row>
    <row r="10694" spans="1:17" x14ac:dyDescent="0.25">
      <c r="A10694" t="s">
        <v>7194</v>
      </c>
      <c r="B10694" s="1">
        <v>43363</v>
      </c>
      <c r="C10694" s="1">
        <v>43369</v>
      </c>
      <c r="D10694" t="s">
        <v>14</v>
      </c>
      <c r="E10694" t="s">
        <v>91</v>
      </c>
      <c r="F10694">
        <v>0</v>
      </c>
      <c r="G10694">
        <v>113574515</v>
      </c>
      <c r="H10694">
        <v>0</v>
      </c>
      <c r="I10694">
        <v>0</v>
      </c>
      <c r="J10694">
        <v>0</v>
      </c>
      <c r="K10694">
        <v>62</v>
      </c>
      <c r="L10694" t="s">
        <v>54</v>
      </c>
      <c r="M10694" s="2">
        <v>7041619930</v>
      </c>
      <c r="N10694" s="2" t="str">
        <f>VLOOKUP(Tabla1[[#This Row],[nemo]],'Nemos y clasificaciones'!$A$2:$B$5000,2,FALSE)</f>
        <v>EMPRESAS LIPIGAS S.A.</v>
      </c>
      <c r="O10694" s="2" t="str">
        <f>VLOOKUP(Tabla1[[#This Row],[nemo]],'Nemos y clasificaciones'!$A$1:$C$3000,3,FALSE)</f>
        <v>Servicios sanitarios y gas</v>
      </c>
      <c r="P10694" s="2"/>
      <c r="Q10694" s="2"/>
    </row>
    <row r="10695" spans="1:17" x14ac:dyDescent="0.25">
      <c r="A10695" t="s">
        <v>7194</v>
      </c>
      <c r="B10695" s="1">
        <v>43272</v>
      </c>
      <c r="C10695" s="1">
        <v>43278</v>
      </c>
      <c r="D10695" t="s">
        <v>14</v>
      </c>
      <c r="E10695" t="s">
        <v>91</v>
      </c>
      <c r="F10695">
        <v>0</v>
      </c>
      <c r="G10695">
        <v>113574515</v>
      </c>
      <c r="H10695">
        <v>0</v>
      </c>
      <c r="I10695">
        <v>0</v>
      </c>
      <c r="J10695">
        <v>0</v>
      </c>
      <c r="K10695">
        <v>62</v>
      </c>
      <c r="L10695" t="s">
        <v>54</v>
      </c>
      <c r="M10695" s="2">
        <v>7041619930</v>
      </c>
      <c r="N10695" s="2" t="str">
        <f>VLOOKUP(Tabla1[[#This Row],[nemo]],'Nemos y clasificaciones'!$A$2:$B$5000,2,FALSE)</f>
        <v>EMPRESAS LIPIGAS S.A.</v>
      </c>
      <c r="O10695" s="2" t="str">
        <f>VLOOKUP(Tabla1[[#This Row],[nemo]],'Nemos y clasificaciones'!$A$1:$C$3000,3,FALSE)</f>
        <v>Servicios sanitarios y gas</v>
      </c>
      <c r="P10695" s="2"/>
      <c r="Q10695" s="2"/>
    </row>
    <row r="10696" spans="1:17" x14ac:dyDescent="0.25">
      <c r="A10696" t="s">
        <v>7194</v>
      </c>
      <c r="B10696" s="1">
        <v>43181</v>
      </c>
      <c r="C10696" s="1">
        <v>43187</v>
      </c>
      <c r="D10696" t="s">
        <v>14</v>
      </c>
      <c r="E10696" t="s">
        <v>91</v>
      </c>
      <c r="F10696">
        <v>0</v>
      </c>
      <c r="G10696">
        <v>113574515</v>
      </c>
      <c r="H10696">
        <v>0</v>
      </c>
      <c r="I10696">
        <v>0</v>
      </c>
      <c r="J10696">
        <v>0</v>
      </c>
      <c r="K10696">
        <v>62</v>
      </c>
      <c r="L10696" t="s">
        <v>54</v>
      </c>
      <c r="M10696" s="2">
        <v>7041619930</v>
      </c>
      <c r="N10696" s="2" t="str">
        <f>VLOOKUP(Tabla1[[#This Row],[nemo]],'Nemos y clasificaciones'!$A$2:$B$5000,2,FALSE)</f>
        <v>EMPRESAS LIPIGAS S.A.</v>
      </c>
      <c r="O10696" s="2" t="str">
        <f>VLOOKUP(Tabla1[[#This Row],[nemo]],'Nemos y clasificaciones'!$A$1:$C$3000,3,FALSE)</f>
        <v>Servicios sanitarios y gas</v>
      </c>
      <c r="P10696" s="2"/>
      <c r="Q10696" s="2"/>
    </row>
    <row r="10697" spans="1:17" x14ac:dyDescent="0.25">
      <c r="A10697" t="s">
        <v>7194</v>
      </c>
      <c r="B10697" s="1">
        <v>43083</v>
      </c>
      <c r="C10697" s="1">
        <v>43089</v>
      </c>
      <c r="D10697" t="s">
        <v>14</v>
      </c>
      <c r="E10697" t="s">
        <v>91</v>
      </c>
      <c r="F10697">
        <v>0</v>
      </c>
      <c r="G10697">
        <v>113574515</v>
      </c>
      <c r="H10697">
        <v>0</v>
      </c>
      <c r="I10697">
        <v>0</v>
      </c>
      <c r="J10697">
        <v>0</v>
      </c>
      <c r="K10697">
        <v>62</v>
      </c>
      <c r="L10697" t="s">
        <v>54</v>
      </c>
      <c r="M10697" s="2">
        <v>7041619930</v>
      </c>
      <c r="N10697" s="2" t="str">
        <f>VLOOKUP(Tabla1[[#This Row],[nemo]],'Nemos y clasificaciones'!$A$2:$B$5000,2,FALSE)</f>
        <v>EMPRESAS LIPIGAS S.A.</v>
      </c>
      <c r="O10697" s="2" t="str">
        <f>VLOOKUP(Tabla1[[#This Row],[nemo]],'Nemos y clasificaciones'!$A$1:$C$3000,3,FALSE)</f>
        <v>Servicios sanitarios y gas</v>
      </c>
      <c r="P10697" s="2"/>
      <c r="Q10697" s="2"/>
    </row>
    <row r="10698" spans="1:17" x14ac:dyDescent="0.25">
      <c r="A10698" t="s">
        <v>7194</v>
      </c>
      <c r="B10698" s="1">
        <v>42998</v>
      </c>
      <c r="C10698" s="1">
        <v>43004</v>
      </c>
      <c r="D10698" t="s">
        <v>14</v>
      </c>
      <c r="E10698" t="s">
        <v>91</v>
      </c>
      <c r="F10698">
        <v>0</v>
      </c>
      <c r="G10698">
        <v>113574515</v>
      </c>
      <c r="H10698">
        <v>0</v>
      </c>
      <c r="I10698">
        <v>0</v>
      </c>
      <c r="J10698">
        <v>0</v>
      </c>
      <c r="K10698">
        <v>62</v>
      </c>
      <c r="L10698" t="s">
        <v>54</v>
      </c>
      <c r="M10698" s="2">
        <v>7041619930</v>
      </c>
      <c r="N10698" s="2" t="str">
        <f>VLOOKUP(Tabla1[[#This Row],[nemo]],'Nemos y clasificaciones'!$A$2:$B$5000,2,FALSE)</f>
        <v>EMPRESAS LIPIGAS S.A.</v>
      </c>
      <c r="O10698" s="2" t="str">
        <f>VLOOKUP(Tabla1[[#This Row],[nemo]],'Nemos y clasificaciones'!$A$1:$C$3000,3,FALSE)</f>
        <v>Servicios sanitarios y gas</v>
      </c>
      <c r="P10698" s="2"/>
      <c r="Q10698" s="2"/>
    </row>
    <row r="10699" spans="1:17" x14ac:dyDescent="0.25">
      <c r="A10699" t="s">
        <v>7194</v>
      </c>
      <c r="B10699" s="1">
        <v>42914</v>
      </c>
      <c r="C10699" s="1">
        <v>42920</v>
      </c>
      <c r="D10699" t="s">
        <v>14</v>
      </c>
      <c r="E10699" t="s">
        <v>91</v>
      </c>
      <c r="F10699">
        <v>0</v>
      </c>
      <c r="G10699">
        <v>113574515</v>
      </c>
      <c r="H10699">
        <v>0</v>
      </c>
      <c r="I10699">
        <v>0</v>
      </c>
      <c r="J10699">
        <v>0</v>
      </c>
      <c r="K10699">
        <v>62</v>
      </c>
      <c r="L10699" t="s">
        <v>54</v>
      </c>
      <c r="M10699" s="2">
        <v>7041619930</v>
      </c>
      <c r="N10699" s="2" t="str">
        <f>VLOOKUP(Tabla1[[#This Row],[nemo]],'Nemos y clasificaciones'!$A$2:$B$5000,2,FALSE)</f>
        <v>EMPRESAS LIPIGAS S.A.</v>
      </c>
      <c r="O10699" s="2" t="str">
        <f>VLOOKUP(Tabla1[[#This Row],[nemo]],'Nemos y clasificaciones'!$A$1:$C$3000,3,FALSE)</f>
        <v>Servicios sanitarios y gas</v>
      </c>
      <c r="P10699" s="2"/>
      <c r="Q10699" s="2"/>
    </row>
    <row r="10700" spans="1:17" x14ac:dyDescent="0.25">
      <c r="A10700" t="s">
        <v>9844</v>
      </c>
      <c r="B10700" s="1">
        <v>42817</v>
      </c>
      <c r="C10700" s="1">
        <v>42823</v>
      </c>
      <c r="D10700" t="s">
        <v>14</v>
      </c>
      <c r="E10700" t="s">
        <v>91</v>
      </c>
      <c r="F10700">
        <v>0</v>
      </c>
      <c r="G10700">
        <v>113574515</v>
      </c>
      <c r="H10700">
        <v>0</v>
      </c>
      <c r="I10700">
        <v>0</v>
      </c>
      <c r="J10700">
        <v>0</v>
      </c>
      <c r="K10700">
        <v>62</v>
      </c>
      <c r="L10700" t="s">
        <v>54</v>
      </c>
      <c r="M10700" s="2">
        <v>7041619930</v>
      </c>
      <c r="N10700" s="2" t="str">
        <f>VLOOKUP(Tabla1[[#This Row],[nemo]],'Nemos y clasificaciones'!$A$2:$B$5000,2,FALSE)</f>
        <v>EMPRESAS LIPIGAS S.A.</v>
      </c>
      <c r="O10700" s="2" t="str">
        <f>VLOOKUP(Tabla1[[#This Row],[nemo]],'Nemos y clasificaciones'!$A$1:$C$3000,3,FALSE)</f>
        <v>Servicios sanitarios y gas</v>
      </c>
      <c r="P10700" s="2"/>
      <c r="Q10700" s="2"/>
    </row>
    <row r="10701" spans="1:17" x14ac:dyDescent="0.25">
      <c r="A10701" t="s">
        <v>1131</v>
      </c>
      <c r="B10701" s="1">
        <v>44365</v>
      </c>
      <c r="C10701" s="1">
        <v>44371</v>
      </c>
      <c r="D10701" t="s">
        <v>14</v>
      </c>
      <c r="E10701" t="s">
        <v>91</v>
      </c>
      <c r="F10701">
        <v>0</v>
      </c>
      <c r="G10701">
        <v>113574515</v>
      </c>
      <c r="H10701">
        <v>0</v>
      </c>
      <c r="I10701">
        <v>0</v>
      </c>
      <c r="J10701">
        <v>0</v>
      </c>
      <c r="K10701">
        <v>60</v>
      </c>
      <c r="L10701" t="s">
        <v>54</v>
      </c>
      <c r="M10701" s="2">
        <v>6814470900</v>
      </c>
      <c r="N10701" s="2" t="str">
        <f>VLOOKUP(Tabla1[[#This Row],[nemo]],'Nemos y clasificaciones'!$A$2:$B$5000,2,FALSE)</f>
        <v>EMPRESAS LIPIGAS S.A.</v>
      </c>
      <c r="O10701" s="2" t="str">
        <f>VLOOKUP(Tabla1[[#This Row],[nemo]],'Nemos y clasificaciones'!$A$1:$C$3000,3,FALSE)</f>
        <v>Servicios sanitarios y gas</v>
      </c>
      <c r="P10701" s="2"/>
      <c r="Q10701" s="2"/>
    </row>
    <row r="10702" spans="1:17" x14ac:dyDescent="0.25">
      <c r="A10702" t="s">
        <v>11023</v>
      </c>
      <c r="B10702" s="1">
        <v>42360</v>
      </c>
      <c r="C10702" s="1">
        <v>42367</v>
      </c>
      <c r="D10702" t="s">
        <v>14</v>
      </c>
      <c r="E10702" t="s">
        <v>91</v>
      </c>
      <c r="F10702">
        <v>0</v>
      </c>
      <c r="G10702">
        <v>113574515</v>
      </c>
      <c r="H10702">
        <v>0</v>
      </c>
      <c r="I10702">
        <v>0</v>
      </c>
      <c r="J10702">
        <v>0</v>
      </c>
      <c r="K10702">
        <v>52.829000000000001</v>
      </c>
      <c r="L10702" t="s">
        <v>54</v>
      </c>
      <c r="M10702" s="2">
        <v>6000028052.9350004</v>
      </c>
      <c r="N10702" s="2" t="str">
        <f>VLOOKUP(Tabla1[[#This Row],[nemo]],'Nemos y clasificaciones'!$A$2:$B$5000,2,FALSE)</f>
        <v>EMPRESAS LIPIGAS S.A.</v>
      </c>
      <c r="O10702" s="2" t="str">
        <f>VLOOKUP(Tabla1[[#This Row],[nemo]],'Nemos y clasificaciones'!$A$1:$C$3000,3,FALSE)</f>
        <v>Servicios sanitarios y gas</v>
      </c>
      <c r="P10702" s="2"/>
      <c r="Q10702" s="2"/>
    </row>
    <row r="10703" spans="1:17" x14ac:dyDescent="0.25">
      <c r="A10703" t="s">
        <v>2403</v>
      </c>
      <c r="B10703" s="1">
        <v>44278</v>
      </c>
      <c r="C10703" s="1">
        <v>44284</v>
      </c>
      <c r="D10703" t="s">
        <v>14</v>
      </c>
      <c r="E10703" t="s">
        <v>91</v>
      </c>
      <c r="F10703">
        <v>0</v>
      </c>
      <c r="G10703">
        <v>113574515</v>
      </c>
      <c r="H10703">
        <v>0</v>
      </c>
      <c r="I10703">
        <v>0</v>
      </c>
      <c r="J10703">
        <v>0</v>
      </c>
      <c r="K10703">
        <v>50</v>
      </c>
      <c r="L10703" t="s">
        <v>54</v>
      </c>
      <c r="M10703" s="2">
        <v>5678725750</v>
      </c>
      <c r="N10703" s="2" t="str">
        <f>VLOOKUP(Tabla1[[#This Row],[nemo]],'Nemos y clasificaciones'!$A$2:$B$5000,2,FALSE)</f>
        <v>EMPRESAS LIPIGAS S.A.</v>
      </c>
      <c r="O10703" s="2" t="str">
        <f>VLOOKUP(Tabla1[[#This Row],[nemo]],'Nemos y clasificaciones'!$A$1:$C$3000,3,FALSE)</f>
        <v>Servicios sanitarios y gas</v>
      </c>
      <c r="P10703" s="2"/>
      <c r="Q10703" s="2"/>
    </row>
    <row r="10704" spans="1:17" x14ac:dyDescent="0.25">
      <c r="A10704" t="s">
        <v>2403</v>
      </c>
      <c r="B10704" s="1">
        <v>44180</v>
      </c>
      <c r="C10704" s="1">
        <v>44186</v>
      </c>
      <c r="D10704" t="s">
        <v>14</v>
      </c>
      <c r="E10704" t="s">
        <v>91</v>
      </c>
      <c r="F10704">
        <v>0</v>
      </c>
      <c r="G10704">
        <v>113574515</v>
      </c>
      <c r="H10704">
        <v>0</v>
      </c>
      <c r="I10704">
        <v>0</v>
      </c>
      <c r="J10704">
        <v>0</v>
      </c>
      <c r="K10704">
        <v>50</v>
      </c>
      <c r="L10704" t="s">
        <v>54</v>
      </c>
      <c r="M10704" s="2">
        <v>5678725750</v>
      </c>
      <c r="N10704" s="2" t="str">
        <f>VLOOKUP(Tabla1[[#This Row],[nemo]],'Nemos y clasificaciones'!$A$2:$B$5000,2,FALSE)</f>
        <v>EMPRESAS LIPIGAS S.A.</v>
      </c>
      <c r="O10704" s="2" t="str">
        <f>VLOOKUP(Tabla1[[#This Row],[nemo]],'Nemos y clasificaciones'!$A$1:$C$3000,3,FALSE)</f>
        <v>Servicios sanitarios y gas</v>
      </c>
      <c r="P10704" s="2"/>
      <c r="Q10704" s="2"/>
    </row>
    <row r="10705" spans="1:19" x14ac:dyDescent="0.25">
      <c r="A10705" t="s">
        <v>2403</v>
      </c>
      <c r="B10705" s="1">
        <v>44096</v>
      </c>
      <c r="C10705" s="1">
        <v>44102</v>
      </c>
      <c r="D10705" t="s">
        <v>14</v>
      </c>
      <c r="E10705" t="s">
        <v>91</v>
      </c>
      <c r="F10705">
        <v>0</v>
      </c>
      <c r="G10705">
        <v>113574515</v>
      </c>
      <c r="H10705">
        <v>0</v>
      </c>
      <c r="I10705">
        <v>0</v>
      </c>
      <c r="J10705">
        <v>0</v>
      </c>
      <c r="K10705">
        <v>50</v>
      </c>
      <c r="L10705" t="s">
        <v>54</v>
      </c>
      <c r="M10705" s="2">
        <v>5678725750</v>
      </c>
      <c r="N10705" s="2" t="str">
        <f>VLOOKUP(Tabla1[[#This Row],[nemo]],'Nemos y clasificaciones'!$A$2:$B$5000,2,FALSE)</f>
        <v>EMPRESAS LIPIGAS S.A.</v>
      </c>
      <c r="O10705" s="2" t="str">
        <f>VLOOKUP(Tabla1[[#This Row],[nemo]],'Nemos y clasificaciones'!$A$1:$C$3000,3,FALSE)</f>
        <v>Servicios sanitarios y gas</v>
      </c>
      <c r="P10705" s="2"/>
      <c r="Q10705" s="2"/>
    </row>
    <row r="10706" spans="1:19" x14ac:dyDescent="0.25">
      <c r="A10706" t="s">
        <v>2403</v>
      </c>
      <c r="B10706" s="1">
        <v>44001</v>
      </c>
      <c r="C10706" s="1">
        <v>44007</v>
      </c>
      <c r="D10706" t="s">
        <v>14</v>
      </c>
      <c r="E10706" t="s">
        <v>91</v>
      </c>
      <c r="F10706">
        <v>0</v>
      </c>
      <c r="G10706">
        <v>113574515</v>
      </c>
      <c r="H10706">
        <v>0</v>
      </c>
      <c r="I10706">
        <v>0</v>
      </c>
      <c r="J10706">
        <v>0</v>
      </c>
      <c r="K10706">
        <v>50</v>
      </c>
      <c r="L10706" t="s">
        <v>54</v>
      </c>
      <c r="M10706" s="2">
        <v>5678725750</v>
      </c>
      <c r="N10706" s="2" t="str">
        <f>VLOOKUP(Tabla1[[#This Row],[nemo]],'Nemos y clasificaciones'!$A$2:$B$5000,2,FALSE)</f>
        <v>EMPRESAS LIPIGAS S.A.</v>
      </c>
      <c r="O10706" s="2" t="str">
        <f>VLOOKUP(Tabla1[[#This Row],[nemo]],'Nemos y clasificaciones'!$A$1:$C$3000,3,FALSE)</f>
        <v>Servicios sanitarios y gas</v>
      </c>
      <c r="P10706" s="2"/>
      <c r="Q10706" s="2"/>
    </row>
    <row r="10707" spans="1:19" x14ac:dyDescent="0.25">
      <c r="A10707" t="s">
        <v>8344</v>
      </c>
      <c r="B10707" s="1">
        <v>43214</v>
      </c>
      <c r="C10707" s="1">
        <v>43220</v>
      </c>
      <c r="D10707" t="s">
        <v>14</v>
      </c>
      <c r="E10707" t="s">
        <v>91</v>
      </c>
      <c r="F10707">
        <v>0</v>
      </c>
      <c r="G10707">
        <v>113574515</v>
      </c>
      <c r="H10707">
        <v>0</v>
      </c>
      <c r="I10707">
        <v>0</v>
      </c>
      <c r="J10707">
        <v>0</v>
      </c>
      <c r="K10707">
        <v>50</v>
      </c>
      <c r="L10707" t="s">
        <v>54</v>
      </c>
      <c r="M10707" s="2">
        <v>5678725750</v>
      </c>
      <c r="N10707" s="2" t="str">
        <f>VLOOKUP(Tabla1[[#This Row],[nemo]],'Nemos y clasificaciones'!$A$2:$B$5000,2,FALSE)</f>
        <v>EMPRESAS LIPIGAS S.A.</v>
      </c>
      <c r="O10707" s="2" t="str">
        <f>VLOOKUP(Tabla1[[#This Row],[nemo]],'Nemos y clasificaciones'!$A$1:$C$3000,3,FALSE)</f>
        <v>Servicios sanitarios y gas</v>
      </c>
      <c r="P10707" s="2"/>
      <c r="Q10707" s="2"/>
    </row>
    <row r="10708" spans="1:19" x14ac:dyDescent="0.25">
      <c r="A10708" t="s">
        <v>10101</v>
      </c>
      <c r="B10708" s="1">
        <v>42718</v>
      </c>
      <c r="C10708" s="1">
        <v>42724</v>
      </c>
      <c r="D10708" t="s">
        <v>14</v>
      </c>
      <c r="E10708" t="s">
        <v>91</v>
      </c>
      <c r="F10708">
        <v>0</v>
      </c>
      <c r="G10708">
        <v>113574515</v>
      </c>
      <c r="H10708">
        <v>0</v>
      </c>
      <c r="I10708">
        <v>0</v>
      </c>
      <c r="J10708">
        <v>0</v>
      </c>
      <c r="K10708">
        <v>43</v>
      </c>
      <c r="L10708" t="s">
        <v>54</v>
      </c>
      <c r="M10708" s="2">
        <v>4883704145</v>
      </c>
      <c r="N10708" s="2" t="str">
        <f>VLOOKUP(Tabla1[[#This Row],[nemo]],'Nemos y clasificaciones'!$A$2:$B$5000,2,FALSE)</f>
        <v>EMPRESAS LIPIGAS S.A.</v>
      </c>
      <c r="O10708" s="2" t="str">
        <f>VLOOKUP(Tabla1[[#This Row],[nemo]],'Nemos y clasificaciones'!$A$1:$C$3000,3,FALSE)</f>
        <v>Servicios sanitarios y gas</v>
      </c>
      <c r="P10708" s="2"/>
      <c r="Q10708" s="2"/>
    </row>
    <row r="10709" spans="1:19" x14ac:dyDescent="0.25">
      <c r="A10709" t="s">
        <v>6628</v>
      </c>
      <c r="B10709" s="1">
        <v>43578</v>
      </c>
      <c r="C10709" s="1">
        <v>43584</v>
      </c>
      <c r="D10709" t="s">
        <v>14</v>
      </c>
      <c r="E10709" t="s">
        <v>91</v>
      </c>
      <c r="F10709">
        <v>0</v>
      </c>
      <c r="G10709">
        <v>113574515</v>
      </c>
      <c r="H10709">
        <v>0</v>
      </c>
      <c r="I10709">
        <v>0</v>
      </c>
      <c r="J10709">
        <v>0</v>
      </c>
      <c r="K10709">
        <v>42</v>
      </c>
      <c r="L10709" t="s">
        <v>54</v>
      </c>
      <c r="M10709" s="2">
        <v>4770129630</v>
      </c>
      <c r="N10709" s="2" t="str">
        <f>VLOOKUP(Tabla1[[#This Row],[nemo]],'Nemos y clasificaciones'!$A$2:$B$5000,2,FALSE)</f>
        <v>EMPRESAS LIPIGAS S.A.</v>
      </c>
      <c r="O10709" s="2" t="str">
        <f>VLOOKUP(Tabla1[[#This Row],[nemo]],'Nemos y clasificaciones'!$A$1:$C$3000,3,FALSE)</f>
        <v>Servicios sanitarios y gas</v>
      </c>
      <c r="P10709" s="2"/>
      <c r="Q10709" s="2"/>
    </row>
    <row r="10710" spans="1:19" x14ac:dyDescent="0.25">
      <c r="A10710" t="s">
        <v>10777</v>
      </c>
      <c r="B10710" s="1">
        <v>42482</v>
      </c>
      <c r="C10710" s="1">
        <v>42488</v>
      </c>
      <c r="D10710" t="s">
        <v>14</v>
      </c>
      <c r="E10710" t="s">
        <v>91</v>
      </c>
      <c r="F10710">
        <v>0</v>
      </c>
      <c r="G10710">
        <v>113574515</v>
      </c>
      <c r="H10710">
        <v>0</v>
      </c>
      <c r="I10710">
        <v>0</v>
      </c>
      <c r="J10710">
        <v>0</v>
      </c>
      <c r="K10710">
        <v>37.860999999999997</v>
      </c>
      <c r="L10710" t="s">
        <v>54</v>
      </c>
      <c r="M10710" s="2">
        <v>4300044712.415</v>
      </c>
      <c r="N10710" s="2" t="str">
        <f>VLOOKUP(Tabla1[[#This Row],[nemo]],'Nemos y clasificaciones'!$A$2:$B$5000,2,FALSE)</f>
        <v>EMPRESAS LIPIGAS S.A.</v>
      </c>
      <c r="O10710" s="2" t="str">
        <f>VLOOKUP(Tabla1[[#This Row],[nemo]],'Nemos y clasificaciones'!$A$1:$C$3000,3,FALSE)</f>
        <v>Servicios sanitarios y gas</v>
      </c>
      <c r="P10710" s="2"/>
      <c r="Q10710" s="2"/>
    </row>
    <row r="10711" spans="1:19" x14ac:dyDescent="0.25">
      <c r="A10711" t="s">
        <v>9723</v>
      </c>
      <c r="B10711" s="1">
        <v>42847</v>
      </c>
      <c r="C10711" s="1">
        <v>42853</v>
      </c>
      <c r="D10711" t="s">
        <v>14</v>
      </c>
      <c r="E10711" t="s">
        <v>91</v>
      </c>
      <c r="F10711">
        <v>0</v>
      </c>
      <c r="G10711">
        <v>113574515</v>
      </c>
      <c r="H10711">
        <v>0</v>
      </c>
      <c r="I10711">
        <v>0</v>
      </c>
      <c r="J10711">
        <v>0</v>
      </c>
      <c r="K10711">
        <v>36</v>
      </c>
      <c r="L10711" t="s">
        <v>54</v>
      </c>
      <c r="M10711" s="2">
        <v>4088682540</v>
      </c>
      <c r="N10711" s="2" t="str">
        <f>VLOOKUP(Tabla1[[#This Row],[nemo]],'Nemos y clasificaciones'!$A$2:$B$5000,2,FALSE)</f>
        <v>EMPRESAS LIPIGAS S.A.</v>
      </c>
      <c r="O10711" s="2" t="str">
        <f>VLOOKUP(Tabla1[[#This Row],[nemo]],'Nemos y clasificaciones'!$A$1:$C$3000,3,FALSE)</f>
        <v>Servicios sanitarios y gas</v>
      </c>
      <c r="P10711" s="2"/>
      <c r="Q10711" s="2"/>
    </row>
    <row r="10712" spans="1:19" x14ac:dyDescent="0.25">
      <c r="A10712" t="s">
        <v>2104</v>
      </c>
      <c r="B10712" s="1">
        <v>44309</v>
      </c>
      <c r="C10712" s="1">
        <v>44315</v>
      </c>
      <c r="D10712" t="s">
        <v>14</v>
      </c>
      <c r="E10712" t="s">
        <v>91</v>
      </c>
      <c r="F10712">
        <v>0</v>
      </c>
      <c r="G10712">
        <v>113574515</v>
      </c>
      <c r="H10712">
        <v>0</v>
      </c>
      <c r="I10712">
        <v>0</v>
      </c>
      <c r="J10712">
        <v>0</v>
      </c>
      <c r="K10712">
        <v>24</v>
      </c>
      <c r="L10712" t="s">
        <v>54</v>
      </c>
      <c r="M10712" s="2">
        <v>2725788360</v>
      </c>
      <c r="N10712" s="2" t="str">
        <f>VLOOKUP(Tabla1[[#This Row],[nemo]],'Nemos y clasificaciones'!$A$2:$B$5000,2,FALSE)</f>
        <v>EMPRESAS LIPIGAS S.A.</v>
      </c>
      <c r="O10712" s="2" t="str">
        <f>VLOOKUP(Tabla1[[#This Row],[nemo]],'Nemos y clasificaciones'!$A$1:$C$3000,3,FALSE)</f>
        <v>Servicios sanitarios y gas</v>
      </c>
      <c r="P10712" s="2"/>
      <c r="Q10712" s="2"/>
    </row>
    <row r="10713" spans="1:19" x14ac:dyDescent="0.25">
      <c r="A10713" t="s">
        <v>4583</v>
      </c>
      <c r="B10713" s="1">
        <v>43942</v>
      </c>
      <c r="C10713" s="1">
        <v>43948</v>
      </c>
      <c r="D10713" t="s">
        <v>14</v>
      </c>
      <c r="E10713" t="s">
        <v>91</v>
      </c>
      <c r="F10713">
        <v>0</v>
      </c>
      <c r="G10713">
        <v>113574515</v>
      </c>
      <c r="H10713">
        <v>0</v>
      </c>
      <c r="I10713">
        <v>0</v>
      </c>
      <c r="J10713">
        <v>0</v>
      </c>
      <c r="K10713">
        <v>18</v>
      </c>
      <c r="L10713" t="s">
        <v>54</v>
      </c>
      <c r="M10713" s="2">
        <v>2044341270</v>
      </c>
      <c r="N10713" s="2" t="str">
        <f>VLOOKUP(Tabla1[[#This Row],[nemo]],'Nemos y clasificaciones'!$A$2:$B$5000,2,FALSE)</f>
        <v>EMPRESAS LIPIGAS S.A.</v>
      </c>
      <c r="O10713" s="2" t="str">
        <f>VLOOKUP(Tabla1[[#This Row],[nemo]],'Nemos y clasificaciones'!$A$1:$C$3000,3,FALSE)</f>
        <v>Servicios sanitarios y gas</v>
      </c>
      <c r="P10713" s="2"/>
      <c r="Q10713" s="2"/>
    </row>
    <row r="10714" spans="1:19" x14ac:dyDescent="0.25">
      <c r="A10714" t="s">
        <v>9069</v>
      </c>
      <c r="B10714" s="1">
        <v>42994</v>
      </c>
      <c r="C10714" s="1">
        <v>43003</v>
      </c>
      <c r="D10714" t="s">
        <v>14</v>
      </c>
      <c r="E10714" t="s">
        <v>8835</v>
      </c>
      <c r="F10714">
        <v>0</v>
      </c>
      <c r="G10714">
        <v>110837886</v>
      </c>
      <c r="H10714">
        <v>0</v>
      </c>
      <c r="I10714">
        <v>0</v>
      </c>
      <c r="J10714">
        <v>0</v>
      </c>
      <c r="K10714">
        <v>1805.9849999999999</v>
      </c>
      <c r="L10714" t="s">
        <v>19</v>
      </c>
      <c r="M10714" s="2">
        <v>200171559547.70999</v>
      </c>
      <c r="N10714" s="2" t="str">
        <f>VLOOKUP(Tabla1[[#This Row],[nemo]],'Nemos y clasificaciones'!$A$2:$B$5000,2,FALSE)</f>
        <v>VIDRIOS LIRQUEN S.A.</v>
      </c>
      <c r="O10714" s="2" t="str">
        <f>VLOOKUP(Tabla1[[#This Row],[nemo]],'Nemos y clasificaciones'!$A$1:$C$3000,3,FALSE)</f>
        <v>Otros</v>
      </c>
      <c r="P10714" s="2"/>
      <c r="Q10714" s="2"/>
      <c r="S10714" s="2"/>
    </row>
    <row r="10715" spans="1:19" x14ac:dyDescent="0.25">
      <c r="A10715" t="s">
        <v>9778</v>
      </c>
      <c r="B10715" s="1">
        <v>42838</v>
      </c>
      <c r="C10715" s="1">
        <v>42846</v>
      </c>
      <c r="D10715" t="s">
        <v>14</v>
      </c>
      <c r="E10715" t="s">
        <v>8835</v>
      </c>
      <c r="F10715">
        <v>0</v>
      </c>
      <c r="G10715">
        <v>110837886</v>
      </c>
      <c r="H10715">
        <v>0</v>
      </c>
      <c r="I10715">
        <v>0</v>
      </c>
      <c r="J10715">
        <v>0</v>
      </c>
      <c r="K10715">
        <v>1275.24</v>
      </c>
      <c r="L10715" t="s">
        <v>19</v>
      </c>
      <c r="M10715" s="2">
        <v>141344905742.64001</v>
      </c>
      <c r="N10715" s="2" t="str">
        <f>VLOOKUP(Tabla1[[#This Row],[nemo]],'Nemos y clasificaciones'!$A$2:$B$5000,2,FALSE)</f>
        <v>VIDRIOS LIRQUEN S.A.</v>
      </c>
      <c r="O10715" s="2" t="str">
        <f>VLOOKUP(Tabla1[[#This Row],[nemo]],'Nemos y clasificaciones'!$A$1:$C$3000,3,FALSE)</f>
        <v>Otros</v>
      </c>
      <c r="P10715" s="2"/>
      <c r="Q10715" s="2"/>
    </row>
    <row r="10716" spans="1:19" x14ac:dyDescent="0.25">
      <c r="A10716" t="s">
        <v>8834</v>
      </c>
      <c r="B10716" s="1">
        <v>43081</v>
      </c>
      <c r="C10716" s="1">
        <v>43087</v>
      </c>
      <c r="D10716" t="s">
        <v>14</v>
      </c>
      <c r="E10716" t="s">
        <v>8835</v>
      </c>
      <c r="F10716">
        <v>0</v>
      </c>
      <c r="G10716">
        <v>110837886</v>
      </c>
      <c r="H10716">
        <v>0</v>
      </c>
      <c r="I10716">
        <v>0</v>
      </c>
      <c r="J10716">
        <v>0</v>
      </c>
      <c r="K10716">
        <v>902.99199999999996</v>
      </c>
      <c r="L10716" t="s">
        <v>19</v>
      </c>
      <c r="M10716" s="2">
        <v>100085724354.912</v>
      </c>
      <c r="N10716" s="2" t="str">
        <f>VLOOKUP(Tabla1[[#This Row],[nemo]],'Nemos y clasificaciones'!$A$2:$B$5000,2,FALSE)</f>
        <v>VIDRIOS LIRQUEN S.A.</v>
      </c>
      <c r="O10716" s="2" t="str">
        <f>VLOOKUP(Tabla1[[#This Row],[nemo]],'Nemos y clasificaciones'!$A$1:$C$3000,3,FALSE)</f>
        <v>Otros</v>
      </c>
      <c r="P10716" s="2"/>
      <c r="Q10716" s="2"/>
    </row>
    <row r="10717" spans="1:19" x14ac:dyDescent="0.25">
      <c r="A10717" t="s">
        <v>633</v>
      </c>
      <c r="B10717" s="1">
        <v>43711</v>
      </c>
      <c r="C10717" s="1">
        <v>43717</v>
      </c>
      <c r="D10717" t="s">
        <v>21</v>
      </c>
      <c r="E10717" t="s">
        <v>277</v>
      </c>
      <c r="F10717">
        <v>0</v>
      </c>
      <c r="G10717">
        <v>100000</v>
      </c>
      <c r="H10717">
        <v>0</v>
      </c>
      <c r="I10717">
        <v>0</v>
      </c>
      <c r="J10717">
        <v>0</v>
      </c>
      <c r="K10717">
        <v>0.5</v>
      </c>
      <c r="L10717" t="s">
        <v>23</v>
      </c>
      <c r="M10717" s="3">
        <v>50000</v>
      </c>
      <c r="N10717" s="2" t="str">
        <f>VLOOKUP(Tabla1[[#This Row],[nemo]],'Nemos y clasificaciones'!$A$2:$B$5000,2,FALSE)</f>
        <v>ISHARES IBOXX $ INV GRADE CORP. BOND ETF</v>
      </c>
      <c r="O10717" s="3" t="str">
        <f>VLOOKUP(Tabla1[[#This Row],[nemo]],'Nemos y clasificaciones'!$A$1:$C$3000,3,FALSE)</f>
        <v>ETF</v>
      </c>
      <c r="P10717" s="3"/>
      <c r="Q10717" s="3"/>
    </row>
    <row r="10718" spans="1:19" x14ac:dyDescent="0.25">
      <c r="A10718" t="s">
        <v>6181</v>
      </c>
      <c r="B10718" s="1">
        <v>43619</v>
      </c>
      <c r="C10718" s="1">
        <v>43623</v>
      </c>
      <c r="D10718" t="s">
        <v>21</v>
      </c>
      <c r="E10718" t="s">
        <v>277</v>
      </c>
      <c r="F10718">
        <v>0</v>
      </c>
      <c r="G10718">
        <v>100000</v>
      </c>
      <c r="H10718">
        <v>0</v>
      </c>
      <c r="I10718">
        <v>0</v>
      </c>
      <c r="J10718">
        <v>0</v>
      </c>
      <c r="K10718">
        <v>0.371</v>
      </c>
      <c r="L10718" t="s">
        <v>23</v>
      </c>
      <c r="M10718" s="3">
        <v>37100</v>
      </c>
      <c r="N10718" s="2" t="str">
        <f>VLOOKUP(Tabla1[[#This Row],[nemo]],'Nemos y clasificaciones'!$A$2:$B$5000,2,FALSE)</f>
        <v>ISHARES IBOXX $ INV GRADE CORP. BOND ETF</v>
      </c>
      <c r="O10718" s="3" t="str">
        <f>VLOOKUP(Tabla1[[#This Row],[nemo]],'Nemos y clasificaciones'!$A$1:$C$3000,3,FALSE)</f>
        <v>ETF</v>
      </c>
      <c r="P10718" s="3"/>
      <c r="Q10718" s="3"/>
    </row>
    <row r="10719" spans="1:19" x14ac:dyDescent="0.25">
      <c r="A10719" t="s">
        <v>7328</v>
      </c>
      <c r="B10719" s="1">
        <v>43407</v>
      </c>
      <c r="C10719" s="1">
        <v>43411</v>
      </c>
      <c r="D10719" t="s">
        <v>21</v>
      </c>
      <c r="E10719" t="s">
        <v>277</v>
      </c>
      <c r="F10719">
        <v>0</v>
      </c>
      <c r="G10719">
        <v>100000</v>
      </c>
      <c r="H10719">
        <v>0</v>
      </c>
      <c r="I10719">
        <v>0</v>
      </c>
      <c r="J10719">
        <v>0</v>
      </c>
      <c r="K10719">
        <v>0.36899999999999999</v>
      </c>
      <c r="L10719" t="s">
        <v>23</v>
      </c>
      <c r="M10719" s="3">
        <v>36900</v>
      </c>
      <c r="N10719" s="2" t="str">
        <f>VLOOKUP(Tabla1[[#This Row],[nemo]],'Nemos y clasificaciones'!$A$2:$B$5000,2,FALSE)</f>
        <v>ISHARES IBOXX $ INV GRADE CORP. BOND ETF</v>
      </c>
      <c r="O10719" s="3" t="str">
        <f>VLOOKUP(Tabla1[[#This Row],[nemo]],'Nemos y clasificaciones'!$A$1:$C$3000,3,FALSE)</f>
        <v>ETF</v>
      </c>
      <c r="P10719" s="3"/>
      <c r="Q10719" s="3"/>
    </row>
    <row r="10720" spans="1:19" x14ac:dyDescent="0.25">
      <c r="A10720" t="s">
        <v>7982</v>
      </c>
      <c r="B10720" s="1">
        <v>43252</v>
      </c>
      <c r="C10720" s="1">
        <v>43258</v>
      </c>
      <c r="D10720" t="s">
        <v>21</v>
      </c>
      <c r="E10720" t="s">
        <v>277</v>
      </c>
      <c r="F10720">
        <v>0</v>
      </c>
      <c r="G10720">
        <v>100000</v>
      </c>
      <c r="H10720">
        <v>0</v>
      </c>
      <c r="I10720">
        <v>0</v>
      </c>
      <c r="J10720">
        <v>0</v>
      </c>
      <c r="K10720">
        <v>0.35899999999999999</v>
      </c>
      <c r="L10720" t="s">
        <v>23</v>
      </c>
      <c r="M10720" s="3">
        <v>35900</v>
      </c>
      <c r="N10720" s="2" t="str">
        <f>VLOOKUP(Tabla1[[#This Row],[nemo]],'Nemos y clasificaciones'!$A$2:$B$5000,2,FALSE)</f>
        <v>ISHARES IBOXX $ INV GRADE CORP. BOND ETF</v>
      </c>
      <c r="O10720" s="3" t="str">
        <f>VLOOKUP(Tabla1[[#This Row],[nemo]],'Nemos y clasificaciones'!$A$1:$C$3000,3,FALSE)</f>
        <v>ETF</v>
      </c>
      <c r="P10720" s="3"/>
      <c r="Q10720" s="3"/>
    </row>
    <row r="10721" spans="1:17" x14ac:dyDescent="0.25">
      <c r="A10721" t="s">
        <v>6705</v>
      </c>
      <c r="B10721" s="1">
        <v>43556</v>
      </c>
      <c r="C10721" s="1">
        <v>43560</v>
      </c>
      <c r="D10721" t="s">
        <v>21</v>
      </c>
      <c r="E10721" t="s">
        <v>277</v>
      </c>
      <c r="F10721">
        <v>0</v>
      </c>
      <c r="G10721">
        <v>100000</v>
      </c>
      <c r="H10721">
        <v>0</v>
      </c>
      <c r="I10721">
        <v>0</v>
      </c>
      <c r="J10721">
        <v>0</v>
      </c>
      <c r="K10721">
        <v>0.35799999999999998</v>
      </c>
      <c r="L10721" t="s">
        <v>23</v>
      </c>
      <c r="M10721" s="3">
        <v>35800</v>
      </c>
      <c r="N10721" s="2" t="str">
        <f>VLOOKUP(Tabla1[[#This Row],[nemo]],'Nemos y clasificaciones'!$A$2:$B$5000,2,FALSE)</f>
        <v>ISHARES IBOXX $ INV GRADE CORP. BOND ETF</v>
      </c>
      <c r="O10721" s="3" t="str">
        <f>VLOOKUP(Tabla1[[#This Row],[nemo]],'Nemos y clasificaciones'!$A$1:$C$3000,3,FALSE)</f>
        <v>ETF</v>
      </c>
      <c r="P10721" s="3"/>
      <c r="Q10721" s="3"/>
    </row>
    <row r="10722" spans="1:17" x14ac:dyDescent="0.25">
      <c r="A10722" t="s">
        <v>6842</v>
      </c>
      <c r="B10722" s="1">
        <v>43525</v>
      </c>
      <c r="C10722" s="1">
        <v>43531</v>
      </c>
      <c r="D10722" t="s">
        <v>21</v>
      </c>
      <c r="E10722" t="s">
        <v>277</v>
      </c>
      <c r="F10722">
        <v>0</v>
      </c>
      <c r="G10722">
        <v>100000</v>
      </c>
      <c r="H10722">
        <v>0</v>
      </c>
      <c r="I10722">
        <v>0</v>
      </c>
      <c r="J10722">
        <v>0</v>
      </c>
      <c r="K10722">
        <v>0.35799999999999998</v>
      </c>
      <c r="L10722" t="s">
        <v>23</v>
      </c>
      <c r="M10722" s="3">
        <v>35800</v>
      </c>
      <c r="N10722" s="2" t="str">
        <f>VLOOKUP(Tabla1[[#This Row],[nemo]],'Nemos y clasificaciones'!$A$2:$B$5000,2,FALSE)</f>
        <v>ISHARES IBOXX $ INV GRADE CORP. BOND ETF</v>
      </c>
      <c r="O10722" s="3" t="str">
        <f>VLOOKUP(Tabla1[[#This Row],[nemo]],'Nemos y clasificaciones'!$A$1:$C$3000,3,FALSE)</f>
        <v>ETF</v>
      </c>
      <c r="P10722" s="3"/>
      <c r="Q10722" s="3"/>
    </row>
    <row r="10723" spans="1:17" x14ac:dyDescent="0.25">
      <c r="A10723" t="s">
        <v>5881</v>
      </c>
      <c r="B10723" s="1">
        <v>43647</v>
      </c>
      <c r="C10723" s="1">
        <v>43654</v>
      </c>
      <c r="D10723" t="s">
        <v>21</v>
      </c>
      <c r="E10723" t="s">
        <v>277</v>
      </c>
      <c r="F10723">
        <v>0</v>
      </c>
      <c r="G10723">
        <v>100000</v>
      </c>
      <c r="H10723">
        <v>0</v>
      </c>
      <c r="I10723">
        <v>0</v>
      </c>
      <c r="J10723">
        <v>0</v>
      </c>
      <c r="K10723">
        <v>0.35499999999999998</v>
      </c>
      <c r="L10723" t="s">
        <v>23</v>
      </c>
      <c r="M10723" s="3">
        <v>35500</v>
      </c>
      <c r="N10723" s="2" t="str">
        <f>VLOOKUP(Tabla1[[#This Row],[nemo]],'Nemos y clasificaciones'!$A$2:$B$5000,2,FALSE)</f>
        <v>ISHARES IBOXX $ INV GRADE CORP. BOND ETF</v>
      </c>
      <c r="O10723" s="3" t="str">
        <f>VLOOKUP(Tabla1[[#This Row],[nemo]],'Nemos y clasificaciones'!$A$1:$C$3000,3,FALSE)</f>
        <v>ETF</v>
      </c>
      <c r="P10723" s="3"/>
      <c r="Q10723" s="3"/>
    </row>
    <row r="10724" spans="1:17" x14ac:dyDescent="0.25">
      <c r="A10724" t="s">
        <v>6890</v>
      </c>
      <c r="B10724" s="1">
        <v>43497</v>
      </c>
      <c r="C10724" s="1">
        <v>43503</v>
      </c>
      <c r="D10724" t="s">
        <v>21</v>
      </c>
      <c r="E10724" t="s">
        <v>277</v>
      </c>
      <c r="F10724">
        <v>0</v>
      </c>
      <c r="G10724">
        <v>100000</v>
      </c>
      <c r="H10724">
        <v>0</v>
      </c>
      <c r="I10724">
        <v>0</v>
      </c>
      <c r="J10724">
        <v>0</v>
      </c>
      <c r="K10724">
        <v>0.35299999999999998</v>
      </c>
      <c r="L10724" t="s">
        <v>23</v>
      </c>
      <c r="M10724" s="3">
        <v>35300</v>
      </c>
      <c r="N10724" s="2" t="str">
        <f>VLOOKUP(Tabla1[[#This Row],[nemo]],'Nemos y clasificaciones'!$A$2:$B$5000,2,FALSE)</f>
        <v>ISHARES IBOXX $ INV GRADE CORP. BOND ETF</v>
      </c>
      <c r="O10724" s="3" t="str">
        <f>VLOOKUP(Tabla1[[#This Row],[nemo]],'Nemos y clasificaciones'!$A$1:$C$3000,3,FALSE)</f>
        <v>ETF</v>
      </c>
      <c r="P10724" s="3"/>
      <c r="Q10724" s="3"/>
    </row>
    <row r="10725" spans="1:17" x14ac:dyDescent="0.25">
      <c r="A10725" t="s">
        <v>7241</v>
      </c>
      <c r="B10725" s="1">
        <v>43437</v>
      </c>
      <c r="C10725" s="1">
        <v>43441</v>
      </c>
      <c r="D10725" t="s">
        <v>21</v>
      </c>
      <c r="E10725" t="s">
        <v>277</v>
      </c>
      <c r="F10725">
        <v>0</v>
      </c>
      <c r="G10725">
        <v>100000</v>
      </c>
      <c r="H10725">
        <v>0</v>
      </c>
      <c r="I10725">
        <v>0</v>
      </c>
      <c r="J10725">
        <v>0</v>
      </c>
      <c r="K10725">
        <v>0.35299999999999998</v>
      </c>
      <c r="L10725" t="s">
        <v>23</v>
      </c>
      <c r="M10725" s="3">
        <v>35300</v>
      </c>
      <c r="N10725" s="2" t="str">
        <f>VLOOKUP(Tabla1[[#This Row],[nemo]],'Nemos y clasificaciones'!$A$2:$B$5000,2,FALSE)</f>
        <v>ISHARES IBOXX $ INV GRADE CORP. BOND ETF</v>
      </c>
      <c r="O10725" s="3" t="str">
        <f>VLOOKUP(Tabla1[[#This Row],[nemo]],'Nemos y clasificaciones'!$A$1:$C$3000,3,FALSE)</f>
        <v>ETF</v>
      </c>
      <c r="P10725" s="3"/>
      <c r="Q10725" s="3"/>
    </row>
    <row r="10726" spans="1:17" x14ac:dyDescent="0.25">
      <c r="A10726" t="s">
        <v>6544</v>
      </c>
      <c r="B10726" s="1">
        <v>43585</v>
      </c>
      <c r="C10726" s="1">
        <v>43592</v>
      </c>
      <c r="D10726" t="s">
        <v>21</v>
      </c>
      <c r="E10726" t="s">
        <v>277</v>
      </c>
      <c r="F10726">
        <v>0</v>
      </c>
      <c r="G10726">
        <v>100000</v>
      </c>
      <c r="H10726">
        <v>0</v>
      </c>
      <c r="I10726">
        <v>0</v>
      </c>
      <c r="J10726">
        <v>0</v>
      </c>
      <c r="K10726">
        <v>0.35199999999999998</v>
      </c>
      <c r="L10726" t="s">
        <v>23</v>
      </c>
      <c r="M10726" s="3">
        <v>35200</v>
      </c>
      <c r="N10726" s="2" t="str">
        <f>VLOOKUP(Tabla1[[#This Row],[nemo]],'Nemos y clasificaciones'!$A$2:$B$5000,2,FALSE)</f>
        <v>ISHARES IBOXX $ INV GRADE CORP. BOND ETF</v>
      </c>
      <c r="O10726" s="3" t="str">
        <f>VLOOKUP(Tabla1[[#This Row],[nemo]],'Nemos y clasificaciones'!$A$1:$C$3000,3,FALSE)</f>
        <v>ETF</v>
      </c>
      <c r="P10726" s="3"/>
      <c r="Q10726" s="3"/>
    </row>
    <row r="10727" spans="1:17" x14ac:dyDescent="0.25">
      <c r="A10727" t="s">
        <v>7117</v>
      </c>
      <c r="B10727" s="1">
        <v>43452</v>
      </c>
      <c r="C10727" s="1">
        <v>43458</v>
      </c>
      <c r="D10727" t="s">
        <v>21</v>
      </c>
      <c r="E10727" t="s">
        <v>277</v>
      </c>
      <c r="F10727">
        <v>0</v>
      </c>
      <c r="G10727">
        <v>100000</v>
      </c>
      <c r="H10727">
        <v>0</v>
      </c>
      <c r="I10727">
        <v>0</v>
      </c>
      <c r="J10727">
        <v>0</v>
      </c>
      <c r="K10727">
        <v>0.35199999999999998</v>
      </c>
      <c r="L10727" t="s">
        <v>23</v>
      </c>
      <c r="M10727" s="3">
        <v>35200</v>
      </c>
      <c r="N10727" s="2" t="str">
        <f>VLOOKUP(Tabla1[[#This Row],[nemo]],'Nemos y clasificaciones'!$A$2:$B$5000,2,FALSE)</f>
        <v>ISHARES IBOXX $ INV GRADE CORP. BOND ETF</v>
      </c>
      <c r="O10727" s="3" t="str">
        <f>VLOOKUP(Tabla1[[#This Row],[nemo]],'Nemos y clasificaciones'!$A$1:$C$3000,3,FALSE)</f>
        <v>ETF</v>
      </c>
      <c r="P10727" s="3"/>
      <c r="Q10727" s="3"/>
    </row>
    <row r="10728" spans="1:17" x14ac:dyDescent="0.25">
      <c r="A10728" t="s">
        <v>7417</v>
      </c>
      <c r="B10728" s="1">
        <v>43374</v>
      </c>
      <c r="C10728" s="1">
        <v>43378</v>
      </c>
      <c r="D10728" t="s">
        <v>21</v>
      </c>
      <c r="E10728" t="s">
        <v>277</v>
      </c>
      <c r="F10728">
        <v>0</v>
      </c>
      <c r="G10728">
        <v>100000</v>
      </c>
      <c r="H10728">
        <v>0</v>
      </c>
      <c r="I10728">
        <v>0</v>
      </c>
      <c r="J10728">
        <v>0</v>
      </c>
      <c r="K10728">
        <v>0.35199999999999998</v>
      </c>
      <c r="L10728" t="s">
        <v>23</v>
      </c>
      <c r="M10728" s="3">
        <v>35200</v>
      </c>
      <c r="N10728" s="2" t="str">
        <f>VLOOKUP(Tabla1[[#This Row],[nemo]],'Nemos y clasificaciones'!$A$2:$B$5000,2,FALSE)</f>
        <v>ISHARES IBOXX $ INV GRADE CORP. BOND ETF</v>
      </c>
      <c r="O10728" s="3" t="str">
        <f>VLOOKUP(Tabla1[[#This Row],[nemo]],'Nemos y clasificaciones'!$A$1:$C$3000,3,FALSE)</f>
        <v>ETF</v>
      </c>
      <c r="P10728" s="3"/>
      <c r="Q10728" s="3"/>
    </row>
    <row r="10729" spans="1:17" x14ac:dyDescent="0.25">
      <c r="A10729" t="s">
        <v>4798</v>
      </c>
      <c r="B10729" s="1">
        <v>43892</v>
      </c>
      <c r="C10729" s="1">
        <v>43896</v>
      </c>
      <c r="D10729" t="s">
        <v>21</v>
      </c>
      <c r="E10729" t="s">
        <v>277</v>
      </c>
      <c r="F10729">
        <v>0</v>
      </c>
      <c r="G10729">
        <v>100000</v>
      </c>
      <c r="H10729">
        <v>0</v>
      </c>
      <c r="I10729">
        <v>0</v>
      </c>
      <c r="J10729">
        <v>0</v>
      </c>
      <c r="K10729">
        <v>0.34899999999999998</v>
      </c>
      <c r="L10729" t="s">
        <v>23</v>
      </c>
      <c r="M10729" s="3">
        <v>34900</v>
      </c>
      <c r="N10729" s="2" t="str">
        <f>VLOOKUP(Tabla1[[#This Row],[nemo]],'Nemos y clasificaciones'!$A$2:$B$5000,2,FALSE)</f>
        <v>ISHARES IBOXX $ INV GRADE CORP. BOND ETF</v>
      </c>
      <c r="O10729" s="3" t="str">
        <f>VLOOKUP(Tabla1[[#This Row],[nemo]],'Nemos y clasificaciones'!$A$1:$C$3000,3,FALSE)</f>
        <v>ETF</v>
      </c>
      <c r="P10729" s="3"/>
      <c r="Q10729" s="3"/>
    </row>
    <row r="10730" spans="1:17" x14ac:dyDescent="0.25">
      <c r="A10730" t="s">
        <v>7527</v>
      </c>
      <c r="B10730" s="1">
        <v>43347</v>
      </c>
      <c r="C10730" s="1">
        <v>43353</v>
      </c>
      <c r="D10730" t="s">
        <v>21</v>
      </c>
      <c r="E10730" t="s">
        <v>277</v>
      </c>
      <c r="F10730">
        <v>0</v>
      </c>
      <c r="G10730">
        <v>100000</v>
      </c>
      <c r="H10730">
        <v>0</v>
      </c>
      <c r="I10730">
        <v>0</v>
      </c>
      <c r="J10730">
        <v>0</v>
      </c>
      <c r="K10730">
        <v>0.34799999999999998</v>
      </c>
      <c r="L10730" t="s">
        <v>23</v>
      </c>
      <c r="M10730" s="3">
        <v>34800</v>
      </c>
      <c r="N10730" s="2" t="str">
        <f>VLOOKUP(Tabla1[[#This Row],[nemo]],'Nemos y clasificaciones'!$A$2:$B$5000,2,FALSE)</f>
        <v>ISHARES IBOXX $ INV GRADE CORP. BOND ETF</v>
      </c>
      <c r="O10730" s="3" t="str">
        <f>VLOOKUP(Tabla1[[#This Row],[nemo]],'Nemos y clasificaciones'!$A$1:$C$3000,3,FALSE)</f>
        <v>ETF</v>
      </c>
      <c r="P10730" s="3"/>
      <c r="Q10730" s="3"/>
    </row>
    <row r="10731" spans="1:17" x14ac:dyDescent="0.25">
      <c r="A10731" t="s">
        <v>5332</v>
      </c>
      <c r="B10731" s="1">
        <v>43801</v>
      </c>
      <c r="C10731" s="1">
        <v>43805</v>
      </c>
      <c r="D10731" t="s">
        <v>21</v>
      </c>
      <c r="E10731" t="s">
        <v>277</v>
      </c>
      <c r="F10731">
        <v>0</v>
      </c>
      <c r="G10731">
        <v>100000</v>
      </c>
      <c r="H10731">
        <v>0</v>
      </c>
      <c r="I10731">
        <v>0</v>
      </c>
      <c r="J10731">
        <v>0</v>
      </c>
      <c r="K10731">
        <v>0.34599999999999997</v>
      </c>
      <c r="L10731" t="s">
        <v>23</v>
      </c>
      <c r="M10731" s="3">
        <v>34600</v>
      </c>
      <c r="N10731" s="2" t="str">
        <f>VLOOKUP(Tabla1[[#This Row],[nemo]],'Nemos y clasificaciones'!$A$2:$B$5000,2,FALSE)</f>
        <v>ISHARES IBOXX $ INV GRADE CORP. BOND ETF</v>
      </c>
      <c r="O10731" s="3" t="str">
        <f>VLOOKUP(Tabla1[[#This Row],[nemo]],'Nemos y clasificaciones'!$A$1:$C$3000,3,FALSE)</f>
        <v>ETF</v>
      </c>
      <c r="P10731" s="3"/>
      <c r="Q10731" s="3"/>
    </row>
    <row r="10732" spans="1:17" x14ac:dyDescent="0.25">
      <c r="A10732" t="s">
        <v>5419</v>
      </c>
      <c r="B10732" s="1">
        <v>43768</v>
      </c>
      <c r="C10732" s="1">
        <v>43776</v>
      </c>
      <c r="D10732" t="s">
        <v>21</v>
      </c>
      <c r="E10732" t="s">
        <v>277</v>
      </c>
      <c r="F10732">
        <v>0</v>
      </c>
      <c r="G10732">
        <v>100000</v>
      </c>
      <c r="H10732">
        <v>0</v>
      </c>
      <c r="I10732">
        <v>0</v>
      </c>
      <c r="J10732">
        <v>0</v>
      </c>
      <c r="K10732">
        <v>0.34499999999999997</v>
      </c>
      <c r="L10732" t="s">
        <v>23</v>
      </c>
      <c r="M10732" s="3">
        <v>34500</v>
      </c>
      <c r="N10732" s="2" t="str">
        <f>VLOOKUP(Tabla1[[#This Row],[nemo]],'Nemos y clasificaciones'!$A$2:$B$5000,2,FALSE)</f>
        <v>ISHARES IBOXX $ INV GRADE CORP. BOND ETF</v>
      </c>
      <c r="O10732" s="3" t="str">
        <f>VLOOKUP(Tabla1[[#This Row],[nemo]],'Nemos y clasificaciones'!$A$1:$C$3000,3,FALSE)</f>
        <v>ETF</v>
      </c>
      <c r="P10732" s="3"/>
      <c r="Q10732" s="3"/>
    </row>
    <row r="10733" spans="1:17" x14ac:dyDescent="0.25">
      <c r="A10733" t="s">
        <v>7673</v>
      </c>
      <c r="B10733" s="1">
        <v>43280</v>
      </c>
      <c r="C10733" s="1">
        <v>43290</v>
      </c>
      <c r="D10733" t="s">
        <v>21</v>
      </c>
      <c r="E10733" t="s">
        <v>277</v>
      </c>
      <c r="F10733">
        <v>0</v>
      </c>
      <c r="G10733">
        <v>100000</v>
      </c>
      <c r="H10733">
        <v>0</v>
      </c>
      <c r="I10733">
        <v>0</v>
      </c>
      <c r="J10733">
        <v>0</v>
      </c>
      <c r="K10733">
        <v>0.34499999999999997</v>
      </c>
      <c r="L10733" t="s">
        <v>23</v>
      </c>
      <c r="M10733" s="3">
        <v>34500</v>
      </c>
      <c r="N10733" s="2" t="str">
        <f>VLOOKUP(Tabla1[[#This Row],[nemo]],'Nemos y clasificaciones'!$A$2:$B$5000,2,FALSE)</f>
        <v>ISHARES IBOXX $ INV GRADE CORP. BOND ETF</v>
      </c>
      <c r="O10733" s="3" t="str">
        <f>VLOOKUP(Tabla1[[#This Row],[nemo]],'Nemos y clasificaciones'!$A$1:$C$3000,3,FALSE)</f>
        <v>ETF</v>
      </c>
      <c r="P10733" s="3"/>
      <c r="Q10733" s="3"/>
    </row>
    <row r="10734" spans="1:17" x14ac:dyDescent="0.25">
      <c r="A10734" t="s">
        <v>7598</v>
      </c>
      <c r="B10734" s="1">
        <v>43313</v>
      </c>
      <c r="C10734" s="1">
        <v>43319</v>
      </c>
      <c r="D10734" t="s">
        <v>21</v>
      </c>
      <c r="E10734" t="s">
        <v>277</v>
      </c>
      <c r="F10734">
        <v>0</v>
      </c>
      <c r="G10734">
        <v>100000</v>
      </c>
      <c r="H10734">
        <v>0</v>
      </c>
      <c r="I10734">
        <v>0</v>
      </c>
      <c r="J10734">
        <v>0</v>
      </c>
      <c r="K10734">
        <v>0.34300000000000003</v>
      </c>
      <c r="L10734" t="s">
        <v>23</v>
      </c>
      <c r="M10734" s="3">
        <v>34300</v>
      </c>
      <c r="N10734" s="2" t="str">
        <f>VLOOKUP(Tabla1[[#This Row],[nemo]],'Nemos y clasificaciones'!$A$2:$B$5000,2,FALSE)</f>
        <v>ISHARES IBOXX $ INV GRADE CORP. BOND ETF</v>
      </c>
      <c r="O10734" s="3" t="str">
        <f>VLOOKUP(Tabla1[[#This Row],[nemo]],'Nemos y clasificaciones'!$A$1:$C$3000,3,FALSE)</f>
        <v>ETF</v>
      </c>
      <c r="P10734" s="3"/>
      <c r="Q10734" s="3"/>
    </row>
    <row r="10735" spans="1:17" x14ac:dyDescent="0.25">
      <c r="A10735" t="s">
        <v>4881</v>
      </c>
      <c r="B10735" s="1">
        <v>43864</v>
      </c>
      <c r="C10735" s="1">
        <v>43868</v>
      </c>
      <c r="D10735" t="s">
        <v>21</v>
      </c>
      <c r="E10735" t="s">
        <v>277</v>
      </c>
      <c r="F10735">
        <v>0</v>
      </c>
      <c r="G10735">
        <v>100000</v>
      </c>
      <c r="H10735">
        <v>0</v>
      </c>
      <c r="I10735">
        <v>0</v>
      </c>
      <c r="J10735">
        <v>0</v>
      </c>
      <c r="K10735">
        <v>0.33700000000000002</v>
      </c>
      <c r="L10735" t="s">
        <v>23</v>
      </c>
      <c r="M10735" s="3">
        <v>33700</v>
      </c>
      <c r="N10735" s="2" t="str">
        <f>VLOOKUP(Tabla1[[#This Row],[nemo]],'Nemos y clasificaciones'!$A$2:$B$5000,2,FALSE)</f>
        <v>ISHARES IBOXX $ INV GRADE CORP. BOND ETF</v>
      </c>
      <c r="O10735" s="3" t="str">
        <f>VLOOKUP(Tabla1[[#This Row],[nemo]],'Nemos y clasificaciones'!$A$1:$C$3000,3,FALSE)</f>
        <v>ETF</v>
      </c>
      <c r="P10735" s="3"/>
      <c r="Q10735" s="3"/>
    </row>
    <row r="10736" spans="1:17" x14ac:dyDescent="0.25">
      <c r="A10736" t="s">
        <v>8428</v>
      </c>
      <c r="B10736" s="1">
        <v>43192</v>
      </c>
      <c r="C10736" s="1">
        <v>43196</v>
      </c>
      <c r="D10736" t="s">
        <v>21</v>
      </c>
      <c r="E10736" t="s">
        <v>277</v>
      </c>
      <c r="F10736">
        <v>0</v>
      </c>
      <c r="G10736">
        <v>100000</v>
      </c>
      <c r="H10736">
        <v>0</v>
      </c>
      <c r="I10736">
        <v>0</v>
      </c>
      <c r="J10736">
        <v>0</v>
      </c>
      <c r="K10736">
        <v>0.33700000000000002</v>
      </c>
      <c r="L10736" t="s">
        <v>23</v>
      </c>
      <c r="M10736" s="3">
        <v>33700</v>
      </c>
      <c r="N10736" s="2" t="str">
        <f>VLOOKUP(Tabla1[[#This Row],[nemo]],'Nemos y clasificaciones'!$A$2:$B$5000,2,FALSE)</f>
        <v>ISHARES IBOXX $ INV GRADE CORP. BOND ETF</v>
      </c>
      <c r="O10736" s="3" t="str">
        <f>VLOOKUP(Tabla1[[#This Row],[nemo]],'Nemos y clasificaciones'!$A$1:$C$3000,3,FALSE)</f>
        <v>ETF</v>
      </c>
      <c r="P10736" s="3"/>
      <c r="Q10736" s="3"/>
    </row>
    <row r="10737" spans="1:17" x14ac:dyDescent="0.25">
      <c r="A10737" t="s">
        <v>10914</v>
      </c>
      <c r="B10737" s="1">
        <v>42401</v>
      </c>
      <c r="C10737" s="1">
        <v>42405</v>
      </c>
      <c r="D10737" t="s">
        <v>21</v>
      </c>
      <c r="E10737" t="s">
        <v>277</v>
      </c>
      <c r="F10737">
        <v>0</v>
      </c>
      <c r="G10737">
        <v>100000</v>
      </c>
      <c r="H10737">
        <v>0</v>
      </c>
      <c r="I10737">
        <v>0</v>
      </c>
      <c r="J10737">
        <v>0</v>
      </c>
      <c r="K10737">
        <v>0.33700000000000002</v>
      </c>
      <c r="L10737" t="s">
        <v>23</v>
      </c>
      <c r="M10737" s="3">
        <v>33700</v>
      </c>
      <c r="N10737" s="2" t="str">
        <f>VLOOKUP(Tabla1[[#This Row],[nemo]],'Nemos y clasificaciones'!$A$2:$B$5000,2,FALSE)</f>
        <v>ISHARES IBOXX $ INV GRADE CORP. BOND ETF</v>
      </c>
      <c r="O10737" s="3" t="str">
        <f>VLOOKUP(Tabla1[[#This Row],[nemo]],'Nemos y clasificaciones'!$A$1:$C$3000,3,FALSE)</f>
        <v>ETF</v>
      </c>
      <c r="P10737" s="3"/>
      <c r="Q10737" s="3"/>
    </row>
    <row r="10738" spans="1:17" x14ac:dyDescent="0.25">
      <c r="A10738" t="s">
        <v>5119</v>
      </c>
      <c r="B10738" s="1">
        <v>43818</v>
      </c>
      <c r="C10738" s="1">
        <v>43825</v>
      </c>
      <c r="D10738" t="s">
        <v>21</v>
      </c>
      <c r="E10738" t="s">
        <v>277</v>
      </c>
      <c r="F10738">
        <v>0</v>
      </c>
      <c r="G10738">
        <v>100000</v>
      </c>
      <c r="H10738">
        <v>0</v>
      </c>
      <c r="I10738">
        <v>0</v>
      </c>
      <c r="J10738">
        <v>0</v>
      </c>
      <c r="K10738">
        <v>0.33600000000000002</v>
      </c>
      <c r="L10738" t="s">
        <v>23</v>
      </c>
      <c r="M10738" s="3">
        <v>33600</v>
      </c>
      <c r="N10738" s="2" t="str">
        <f>VLOOKUP(Tabla1[[#This Row],[nemo]],'Nemos y clasificaciones'!$A$2:$B$5000,2,FALSE)</f>
        <v>ISHARES IBOXX $ INV GRADE CORP. BOND ETF</v>
      </c>
      <c r="O10738" s="3" t="str">
        <f>VLOOKUP(Tabla1[[#This Row],[nemo]],'Nemos y clasificaciones'!$A$1:$C$3000,3,FALSE)</f>
        <v>ETF</v>
      </c>
      <c r="P10738" s="3"/>
      <c r="Q10738" s="3"/>
    </row>
    <row r="10739" spans="1:17" x14ac:dyDescent="0.25">
      <c r="A10739" t="s">
        <v>5531</v>
      </c>
      <c r="B10739" s="1">
        <v>43739</v>
      </c>
      <c r="C10739" s="1">
        <v>43745</v>
      </c>
      <c r="D10739" t="s">
        <v>21</v>
      </c>
      <c r="E10739" t="s">
        <v>277</v>
      </c>
      <c r="F10739">
        <v>0</v>
      </c>
      <c r="G10739">
        <v>100000</v>
      </c>
      <c r="H10739">
        <v>0</v>
      </c>
      <c r="I10739">
        <v>0</v>
      </c>
      <c r="J10739">
        <v>0</v>
      </c>
      <c r="K10739">
        <v>0.33600000000000002</v>
      </c>
      <c r="L10739" t="s">
        <v>23</v>
      </c>
      <c r="M10739" s="3">
        <v>33600</v>
      </c>
      <c r="N10739" s="2" t="str">
        <f>VLOOKUP(Tabla1[[#This Row],[nemo]],'Nemos y clasificaciones'!$A$2:$B$5000,2,FALSE)</f>
        <v>ISHARES IBOXX $ INV GRADE CORP. BOND ETF</v>
      </c>
      <c r="O10739" s="3" t="str">
        <f>VLOOKUP(Tabla1[[#This Row],[nemo]],'Nemos y clasificaciones'!$A$1:$C$3000,3,FALSE)</f>
        <v>ETF</v>
      </c>
      <c r="P10739" s="3"/>
      <c r="Q10739" s="3"/>
    </row>
    <row r="10740" spans="1:17" x14ac:dyDescent="0.25">
      <c r="A10740" t="s">
        <v>10895</v>
      </c>
      <c r="B10740" s="1">
        <v>42430</v>
      </c>
      <c r="C10740" s="1">
        <v>42436</v>
      </c>
      <c r="D10740" t="s">
        <v>21</v>
      </c>
      <c r="E10740" t="s">
        <v>277</v>
      </c>
      <c r="F10740">
        <v>0</v>
      </c>
      <c r="G10740">
        <v>100000</v>
      </c>
      <c r="H10740">
        <v>0</v>
      </c>
      <c r="I10740">
        <v>0</v>
      </c>
      <c r="J10740">
        <v>0</v>
      </c>
      <c r="K10740">
        <v>0.33500000000000002</v>
      </c>
      <c r="L10740" t="s">
        <v>23</v>
      </c>
      <c r="M10740" s="3">
        <v>33500</v>
      </c>
      <c r="N10740" s="2" t="str">
        <f>VLOOKUP(Tabla1[[#This Row],[nemo]],'Nemos y clasificaciones'!$A$2:$B$5000,2,FALSE)</f>
        <v>ISHARES IBOXX $ INV GRADE CORP. BOND ETF</v>
      </c>
      <c r="O10740" s="3" t="str">
        <f>VLOOKUP(Tabla1[[#This Row],[nemo]],'Nemos y clasificaciones'!$A$1:$C$3000,3,FALSE)</f>
        <v>ETF</v>
      </c>
      <c r="P10740" s="3"/>
      <c r="Q10740" s="3"/>
    </row>
    <row r="10741" spans="1:17" x14ac:dyDescent="0.25">
      <c r="A10741" t="s">
        <v>11294</v>
      </c>
      <c r="B10741" s="1">
        <v>42248</v>
      </c>
      <c r="C10741" s="1">
        <v>42255</v>
      </c>
      <c r="D10741" t="s">
        <v>21</v>
      </c>
      <c r="E10741" t="s">
        <v>277</v>
      </c>
      <c r="F10741">
        <v>0</v>
      </c>
      <c r="G10741">
        <v>100000</v>
      </c>
      <c r="H10741">
        <v>0</v>
      </c>
      <c r="I10741">
        <v>0</v>
      </c>
      <c r="J10741">
        <v>0</v>
      </c>
      <c r="K10741">
        <v>0.33500000000000002</v>
      </c>
      <c r="L10741" t="s">
        <v>23</v>
      </c>
      <c r="M10741" s="3">
        <v>33500</v>
      </c>
      <c r="N10741" s="2" t="str">
        <f>VLOOKUP(Tabla1[[#This Row],[nemo]],'Nemos y clasificaciones'!$A$2:$B$5000,2,FALSE)</f>
        <v>ISHARES IBOXX $ INV GRADE CORP. BOND ETF</v>
      </c>
      <c r="O10741" s="3" t="str">
        <f>VLOOKUP(Tabla1[[#This Row],[nemo]],'Nemos y clasificaciones'!$A$1:$C$3000,3,FALSE)</f>
        <v>ETF</v>
      </c>
      <c r="P10741" s="3"/>
      <c r="Q10741" s="3"/>
    </row>
    <row r="10742" spans="1:17" x14ac:dyDescent="0.25">
      <c r="A10742" t="s">
        <v>11958</v>
      </c>
      <c r="B10742" s="1">
        <v>42037</v>
      </c>
      <c r="C10742" s="1">
        <v>42041</v>
      </c>
      <c r="D10742" t="s">
        <v>21</v>
      </c>
      <c r="E10742" t="s">
        <v>277</v>
      </c>
      <c r="F10742">
        <v>0</v>
      </c>
      <c r="G10742">
        <v>100000</v>
      </c>
      <c r="H10742">
        <v>0</v>
      </c>
      <c r="I10742">
        <v>0</v>
      </c>
      <c r="J10742">
        <v>0</v>
      </c>
      <c r="K10742">
        <v>0.33500000000000002</v>
      </c>
      <c r="L10742" t="s">
        <v>23</v>
      </c>
      <c r="M10742" s="3">
        <v>33500</v>
      </c>
      <c r="N10742" s="2" t="str">
        <f>VLOOKUP(Tabla1[[#This Row],[nemo]],'Nemos y clasificaciones'!$A$2:$B$5000,2,FALSE)</f>
        <v>ISHARES IBOXX $ INV GRADE CORP. BOND ETF</v>
      </c>
      <c r="O10742" s="3" t="str">
        <f>VLOOKUP(Tabla1[[#This Row],[nemo]],'Nemos y clasificaciones'!$A$1:$C$3000,3,FALSE)</f>
        <v>ETF</v>
      </c>
      <c r="P10742" s="3"/>
      <c r="Q10742" s="3"/>
    </row>
    <row r="10743" spans="1:17" x14ac:dyDescent="0.25">
      <c r="A10743" t="s">
        <v>10457</v>
      </c>
      <c r="B10743" s="1">
        <v>42522</v>
      </c>
      <c r="C10743" s="1">
        <v>42528</v>
      </c>
      <c r="D10743" t="s">
        <v>21</v>
      </c>
      <c r="E10743" t="s">
        <v>277</v>
      </c>
      <c r="F10743">
        <v>0</v>
      </c>
      <c r="G10743">
        <v>100000</v>
      </c>
      <c r="H10743">
        <v>0</v>
      </c>
      <c r="I10743">
        <v>0</v>
      </c>
      <c r="J10743">
        <v>0</v>
      </c>
      <c r="K10743">
        <v>0.33400000000000002</v>
      </c>
      <c r="L10743" t="s">
        <v>23</v>
      </c>
      <c r="M10743" s="3">
        <v>33400</v>
      </c>
      <c r="N10743" s="2" t="str">
        <f>VLOOKUP(Tabla1[[#This Row],[nemo]],'Nemos y clasificaciones'!$A$2:$B$5000,2,FALSE)</f>
        <v>ISHARES IBOXX $ INV GRADE CORP. BOND ETF</v>
      </c>
      <c r="O10743" s="3" t="str">
        <f>VLOOKUP(Tabla1[[#This Row],[nemo]],'Nemos y clasificaciones'!$A$1:$C$3000,3,FALSE)</f>
        <v>ETF</v>
      </c>
      <c r="P10743" s="3"/>
      <c r="Q10743" s="3"/>
    </row>
    <row r="10744" spans="1:17" x14ac:dyDescent="0.25">
      <c r="A10744" t="s">
        <v>11229</v>
      </c>
      <c r="B10744" s="1">
        <v>42278</v>
      </c>
      <c r="C10744" s="1">
        <v>42284</v>
      </c>
      <c r="D10744" t="s">
        <v>21</v>
      </c>
      <c r="E10744" t="s">
        <v>277</v>
      </c>
      <c r="F10744">
        <v>0</v>
      </c>
      <c r="G10744">
        <v>100000</v>
      </c>
      <c r="H10744">
        <v>0</v>
      </c>
      <c r="I10744">
        <v>0</v>
      </c>
      <c r="J10744">
        <v>0</v>
      </c>
      <c r="K10744">
        <v>0.33400000000000002</v>
      </c>
      <c r="L10744" t="s">
        <v>23</v>
      </c>
      <c r="M10744" s="3">
        <v>33400</v>
      </c>
      <c r="N10744" s="2" t="str">
        <f>VLOOKUP(Tabla1[[#This Row],[nemo]],'Nemos y clasificaciones'!$A$2:$B$5000,2,FALSE)</f>
        <v>ISHARES IBOXX $ INV GRADE CORP. BOND ETF</v>
      </c>
      <c r="O10744" s="3" t="str">
        <f>VLOOKUP(Tabla1[[#This Row],[nemo]],'Nemos y clasificaciones'!$A$1:$C$3000,3,FALSE)</f>
        <v>ETF</v>
      </c>
      <c r="P10744" s="3"/>
      <c r="Q10744" s="3"/>
    </row>
    <row r="10745" spans="1:17" x14ac:dyDescent="0.25">
      <c r="A10745" t="s">
        <v>10832</v>
      </c>
      <c r="B10745" s="1">
        <v>42461</v>
      </c>
      <c r="C10745" s="1">
        <v>42467</v>
      </c>
      <c r="D10745" t="s">
        <v>21</v>
      </c>
      <c r="E10745" t="s">
        <v>277</v>
      </c>
      <c r="F10745">
        <v>0</v>
      </c>
      <c r="G10745">
        <v>100000</v>
      </c>
      <c r="H10745">
        <v>0</v>
      </c>
      <c r="I10745">
        <v>0</v>
      </c>
      <c r="J10745">
        <v>0</v>
      </c>
      <c r="K10745">
        <v>0.33200000000000002</v>
      </c>
      <c r="L10745" t="s">
        <v>23</v>
      </c>
      <c r="M10745" s="3">
        <v>33200</v>
      </c>
      <c r="N10745" s="2" t="str">
        <f>VLOOKUP(Tabla1[[#This Row],[nemo]],'Nemos y clasificaciones'!$A$2:$B$5000,2,FALSE)</f>
        <v>ISHARES IBOXX $ INV GRADE CORP. BOND ETF</v>
      </c>
      <c r="O10745" s="3" t="str">
        <f>VLOOKUP(Tabla1[[#This Row],[nemo]],'Nemos y clasificaciones'!$A$1:$C$3000,3,FALSE)</f>
        <v>ETF</v>
      </c>
      <c r="P10745" s="3"/>
      <c r="Q10745" s="3"/>
    </row>
    <row r="10746" spans="1:17" x14ac:dyDescent="0.25">
      <c r="A10746" t="s">
        <v>10349</v>
      </c>
      <c r="B10746" s="1">
        <v>42552</v>
      </c>
      <c r="C10746" s="1">
        <v>42559</v>
      </c>
      <c r="D10746" t="s">
        <v>21</v>
      </c>
      <c r="E10746" t="s">
        <v>277</v>
      </c>
      <c r="F10746">
        <v>0</v>
      </c>
      <c r="G10746">
        <v>100000</v>
      </c>
      <c r="H10746">
        <v>0</v>
      </c>
      <c r="I10746">
        <v>0</v>
      </c>
      <c r="J10746">
        <v>0</v>
      </c>
      <c r="K10746">
        <v>0.33100000000000002</v>
      </c>
      <c r="L10746" t="s">
        <v>23</v>
      </c>
      <c r="M10746" s="3">
        <v>33100</v>
      </c>
      <c r="N10746" s="2" t="str">
        <f>VLOOKUP(Tabla1[[#This Row],[nemo]],'Nemos y clasificaciones'!$A$2:$B$5000,2,FALSE)</f>
        <v>ISHARES IBOXX $ INV GRADE CORP. BOND ETF</v>
      </c>
      <c r="O10746" s="3" t="str">
        <f>VLOOKUP(Tabla1[[#This Row],[nemo]],'Nemos y clasificaciones'!$A$1:$C$3000,3,FALSE)</f>
        <v>ETF</v>
      </c>
      <c r="P10746" s="3"/>
      <c r="Q10746" s="3"/>
    </row>
    <row r="10747" spans="1:17" x14ac:dyDescent="0.25">
      <c r="A10747" t="s">
        <v>11168</v>
      </c>
      <c r="B10747" s="1">
        <v>42310</v>
      </c>
      <c r="C10747" s="1">
        <v>42314</v>
      </c>
      <c r="D10747" t="s">
        <v>21</v>
      </c>
      <c r="E10747" t="s">
        <v>277</v>
      </c>
      <c r="F10747">
        <v>0</v>
      </c>
      <c r="G10747">
        <v>100000</v>
      </c>
      <c r="H10747">
        <v>0</v>
      </c>
      <c r="I10747">
        <v>0</v>
      </c>
      <c r="J10747">
        <v>0</v>
      </c>
      <c r="K10747">
        <v>0.33100000000000002</v>
      </c>
      <c r="L10747" t="s">
        <v>23</v>
      </c>
      <c r="M10747" s="3">
        <v>33100</v>
      </c>
      <c r="N10747" s="2" t="str">
        <f>VLOOKUP(Tabla1[[#This Row],[nemo]],'Nemos y clasificaciones'!$A$2:$B$5000,2,FALSE)</f>
        <v>ISHARES IBOXX $ INV GRADE CORP. BOND ETF</v>
      </c>
      <c r="O10747" s="3" t="str">
        <f>VLOOKUP(Tabla1[[#This Row],[nemo]],'Nemos y clasificaciones'!$A$1:$C$3000,3,FALSE)</f>
        <v>ETF</v>
      </c>
      <c r="P10747" s="3"/>
      <c r="Q10747" s="3"/>
    </row>
    <row r="10748" spans="1:17" x14ac:dyDescent="0.25">
      <c r="A10748" t="s">
        <v>8539</v>
      </c>
      <c r="B10748" s="1">
        <v>43160</v>
      </c>
      <c r="C10748" s="1">
        <v>43166</v>
      </c>
      <c r="D10748" t="s">
        <v>21</v>
      </c>
      <c r="E10748" t="s">
        <v>277</v>
      </c>
      <c r="F10748">
        <v>0</v>
      </c>
      <c r="G10748">
        <v>100000</v>
      </c>
      <c r="H10748">
        <v>0</v>
      </c>
      <c r="I10748">
        <v>0</v>
      </c>
      <c r="J10748">
        <v>0</v>
      </c>
      <c r="K10748">
        <v>0.33</v>
      </c>
      <c r="L10748" t="s">
        <v>23</v>
      </c>
      <c r="M10748" s="3">
        <v>33000</v>
      </c>
      <c r="N10748" s="2" t="str">
        <f>VLOOKUP(Tabla1[[#This Row],[nemo]],'Nemos y clasificaciones'!$A$2:$B$5000,2,FALSE)</f>
        <v>ISHARES IBOXX $ INV GRADE CORP. BOND ETF</v>
      </c>
      <c r="O10748" s="3" t="str">
        <f>VLOOKUP(Tabla1[[#This Row],[nemo]],'Nemos y clasificaciones'!$A$1:$C$3000,3,FALSE)</f>
        <v>ETF</v>
      </c>
      <c r="P10748" s="3"/>
      <c r="Q10748" s="3"/>
    </row>
    <row r="10749" spans="1:17" x14ac:dyDescent="0.25">
      <c r="A10749" t="s">
        <v>11339</v>
      </c>
      <c r="B10749" s="1">
        <v>42219</v>
      </c>
      <c r="C10749" s="1">
        <v>42223</v>
      </c>
      <c r="D10749" t="s">
        <v>21</v>
      </c>
      <c r="E10749" t="s">
        <v>277</v>
      </c>
      <c r="F10749">
        <v>0</v>
      </c>
      <c r="G10749">
        <v>100000</v>
      </c>
      <c r="H10749">
        <v>0</v>
      </c>
      <c r="I10749">
        <v>0</v>
      </c>
      <c r="J10749">
        <v>0</v>
      </c>
      <c r="K10749">
        <v>0.33</v>
      </c>
      <c r="L10749" t="s">
        <v>23</v>
      </c>
      <c r="M10749" s="3">
        <v>33000</v>
      </c>
      <c r="N10749" s="2" t="str">
        <f>VLOOKUP(Tabla1[[#This Row],[nemo]],'Nemos y clasificaciones'!$A$2:$B$5000,2,FALSE)</f>
        <v>ISHARES IBOXX $ INV GRADE CORP. BOND ETF</v>
      </c>
      <c r="O10749" s="3" t="str">
        <f>VLOOKUP(Tabla1[[#This Row],[nemo]],'Nemos y clasificaciones'!$A$1:$C$3000,3,FALSE)</f>
        <v>ETF</v>
      </c>
      <c r="P10749" s="3"/>
      <c r="Q10749" s="3"/>
    </row>
    <row r="10750" spans="1:17" x14ac:dyDescent="0.25">
      <c r="A10750" t="s">
        <v>11385</v>
      </c>
      <c r="B10750" s="1">
        <v>42186</v>
      </c>
      <c r="C10750" s="1">
        <v>42193</v>
      </c>
      <c r="D10750" t="s">
        <v>21</v>
      </c>
      <c r="E10750" t="s">
        <v>277</v>
      </c>
      <c r="F10750">
        <v>0</v>
      </c>
      <c r="G10750">
        <v>100000</v>
      </c>
      <c r="H10750">
        <v>0</v>
      </c>
      <c r="I10750">
        <v>0</v>
      </c>
      <c r="J10750">
        <v>0</v>
      </c>
      <c r="K10750">
        <v>0.33</v>
      </c>
      <c r="L10750" t="s">
        <v>23</v>
      </c>
      <c r="M10750" s="3">
        <v>33000</v>
      </c>
      <c r="N10750" s="2" t="str">
        <f>VLOOKUP(Tabla1[[#This Row],[nemo]],'Nemos y clasificaciones'!$A$2:$B$5000,2,FALSE)</f>
        <v>ISHARES IBOXX $ INV GRADE CORP. BOND ETF</v>
      </c>
      <c r="O10750" s="3" t="str">
        <f>VLOOKUP(Tabla1[[#This Row],[nemo]],'Nemos y clasificaciones'!$A$1:$C$3000,3,FALSE)</f>
        <v>ETF</v>
      </c>
      <c r="P10750" s="3"/>
      <c r="Q10750" s="3"/>
    </row>
    <row r="10751" spans="1:17" x14ac:dyDescent="0.25">
      <c r="A10751" t="s">
        <v>11746</v>
      </c>
      <c r="B10751" s="1">
        <v>42125</v>
      </c>
      <c r="C10751" s="1">
        <v>42131</v>
      </c>
      <c r="D10751" t="s">
        <v>21</v>
      </c>
      <c r="E10751" t="s">
        <v>277</v>
      </c>
      <c r="F10751">
        <v>0</v>
      </c>
      <c r="G10751">
        <v>100000</v>
      </c>
      <c r="H10751">
        <v>0</v>
      </c>
      <c r="I10751">
        <v>0</v>
      </c>
      <c r="J10751">
        <v>0</v>
      </c>
      <c r="K10751">
        <v>0.33</v>
      </c>
      <c r="L10751" t="s">
        <v>23</v>
      </c>
      <c r="M10751" s="3">
        <v>33000</v>
      </c>
      <c r="N10751" s="2" t="str">
        <f>VLOOKUP(Tabla1[[#This Row],[nemo]],'Nemos y clasificaciones'!$A$2:$B$5000,2,FALSE)</f>
        <v>ISHARES IBOXX $ INV GRADE CORP. BOND ETF</v>
      </c>
      <c r="O10751" s="3" t="str">
        <f>VLOOKUP(Tabla1[[#This Row],[nemo]],'Nemos y clasificaciones'!$A$1:$C$3000,3,FALSE)</f>
        <v>ETF</v>
      </c>
      <c r="P10751" s="3"/>
      <c r="Q10751" s="3"/>
    </row>
    <row r="10752" spans="1:17" x14ac:dyDescent="0.25">
      <c r="A10752" t="s">
        <v>8283</v>
      </c>
      <c r="B10752" s="1">
        <v>43220</v>
      </c>
      <c r="C10752" s="1">
        <v>43227</v>
      </c>
      <c r="D10752" t="s">
        <v>21</v>
      </c>
      <c r="E10752" t="s">
        <v>277</v>
      </c>
      <c r="F10752">
        <v>0</v>
      </c>
      <c r="G10752">
        <v>100000</v>
      </c>
      <c r="H10752">
        <v>0</v>
      </c>
      <c r="I10752">
        <v>0</v>
      </c>
      <c r="J10752">
        <v>0</v>
      </c>
      <c r="K10752">
        <v>0.32900000000000001</v>
      </c>
      <c r="L10752" t="s">
        <v>23</v>
      </c>
      <c r="M10752" s="3">
        <v>32900</v>
      </c>
      <c r="N10752" s="2" t="str">
        <f>VLOOKUP(Tabla1[[#This Row],[nemo]],'Nemos y clasificaciones'!$A$2:$B$5000,2,FALSE)</f>
        <v>ISHARES IBOXX $ INV GRADE CORP. BOND ETF</v>
      </c>
      <c r="O10752" s="3" t="str">
        <f>VLOOKUP(Tabla1[[#This Row],[nemo]],'Nemos y clasificaciones'!$A$1:$C$3000,3,FALSE)</f>
        <v>ETF</v>
      </c>
      <c r="P10752" s="3"/>
      <c r="Q10752" s="3"/>
    </row>
    <row r="10753" spans="1:17" x14ac:dyDescent="0.25">
      <c r="A10753" t="s">
        <v>11134</v>
      </c>
      <c r="B10753" s="1">
        <v>42339</v>
      </c>
      <c r="C10753" s="1">
        <v>42345</v>
      </c>
      <c r="D10753" t="s">
        <v>21</v>
      </c>
      <c r="E10753" t="s">
        <v>277</v>
      </c>
      <c r="F10753">
        <v>0</v>
      </c>
      <c r="G10753">
        <v>100000</v>
      </c>
      <c r="H10753">
        <v>0</v>
      </c>
      <c r="I10753">
        <v>0</v>
      </c>
      <c r="J10753">
        <v>0</v>
      </c>
      <c r="K10753">
        <v>0.32900000000000001</v>
      </c>
      <c r="L10753" t="s">
        <v>23</v>
      </c>
      <c r="M10753" s="3">
        <v>32900</v>
      </c>
      <c r="N10753" s="2" t="str">
        <f>VLOOKUP(Tabla1[[#This Row],[nemo]],'Nemos y clasificaciones'!$A$2:$B$5000,2,FALSE)</f>
        <v>ISHARES IBOXX $ INV GRADE CORP. BOND ETF</v>
      </c>
      <c r="O10753" s="3" t="str">
        <f>VLOOKUP(Tabla1[[#This Row],[nemo]],'Nemos y clasificaciones'!$A$1:$C$3000,3,FALSE)</f>
        <v>ETF</v>
      </c>
      <c r="P10753" s="3"/>
      <c r="Q10753" s="3"/>
    </row>
    <row r="10754" spans="1:17" x14ac:dyDescent="0.25">
      <c r="A10754" t="s">
        <v>11511</v>
      </c>
      <c r="B10754" s="1">
        <v>42156</v>
      </c>
      <c r="C10754" s="1">
        <v>42160</v>
      </c>
      <c r="D10754" t="s">
        <v>21</v>
      </c>
      <c r="E10754" t="s">
        <v>277</v>
      </c>
      <c r="F10754">
        <v>0</v>
      </c>
      <c r="G10754">
        <v>100000</v>
      </c>
      <c r="H10754">
        <v>0</v>
      </c>
      <c r="I10754">
        <v>0</v>
      </c>
      <c r="J10754">
        <v>0</v>
      </c>
      <c r="K10754">
        <v>0.32900000000000001</v>
      </c>
      <c r="L10754" t="s">
        <v>23</v>
      </c>
      <c r="M10754" s="3">
        <v>32900</v>
      </c>
      <c r="N10754" s="2" t="str">
        <f>VLOOKUP(Tabla1[[#This Row],[nemo]],'Nemos y clasificaciones'!$A$2:$B$5000,2,FALSE)</f>
        <v>ISHARES IBOXX $ INV GRADE CORP. BOND ETF</v>
      </c>
      <c r="O10754" s="3" t="str">
        <f>VLOOKUP(Tabla1[[#This Row],[nemo]],'Nemos y clasificaciones'!$A$1:$C$3000,3,FALSE)</f>
        <v>ETF</v>
      </c>
      <c r="P10754" s="3"/>
      <c r="Q10754" s="3"/>
    </row>
    <row r="10755" spans="1:17" x14ac:dyDescent="0.25">
      <c r="A10755" t="s">
        <v>11862</v>
      </c>
      <c r="B10755" s="1">
        <v>42095</v>
      </c>
      <c r="C10755" s="1">
        <v>42102</v>
      </c>
      <c r="D10755" t="s">
        <v>21</v>
      </c>
      <c r="E10755" t="s">
        <v>277</v>
      </c>
      <c r="F10755">
        <v>0</v>
      </c>
      <c r="G10755">
        <v>100000</v>
      </c>
      <c r="H10755">
        <v>0</v>
      </c>
      <c r="I10755">
        <v>0</v>
      </c>
      <c r="J10755">
        <v>0</v>
      </c>
      <c r="K10755">
        <v>0.32900000000000001</v>
      </c>
      <c r="L10755" t="s">
        <v>23</v>
      </c>
      <c r="M10755" s="3">
        <v>32900</v>
      </c>
      <c r="N10755" s="2" t="str">
        <f>VLOOKUP(Tabla1[[#This Row],[nemo]],'Nemos y clasificaciones'!$A$2:$B$5000,2,FALSE)</f>
        <v>ISHARES IBOXX $ INV GRADE CORP. BOND ETF</v>
      </c>
      <c r="O10755" s="3" t="str">
        <f>VLOOKUP(Tabla1[[#This Row],[nemo]],'Nemos y clasificaciones'!$A$1:$C$3000,3,FALSE)</f>
        <v>ETF</v>
      </c>
      <c r="P10755" s="3"/>
      <c r="Q10755" s="3"/>
    </row>
    <row r="10756" spans="1:17" x14ac:dyDescent="0.25">
      <c r="A10756" t="s">
        <v>11935</v>
      </c>
      <c r="B10756" s="1">
        <v>42065</v>
      </c>
      <c r="C10756" s="1">
        <v>42069</v>
      </c>
      <c r="D10756" t="s">
        <v>21</v>
      </c>
      <c r="E10756" t="s">
        <v>277</v>
      </c>
      <c r="F10756">
        <v>0</v>
      </c>
      <c r="G10756">
        <v>100000</v>
      </c>
      <c r="H10756">
        <v>0</v>
      </c>
      <c r="I10756">
        <v>0</v>
      </c>
      <c r="J10756">
        <v>0</v>
      </c>
      <c r="K10756">
        <v>0.32700000000000001</v>
      </c>
      <c r="L10756" t="s">
        <v>23</v>
      </c>
      <c r="M10756" s="3">
        <v>32700</v>
      </c>
      <c r="N10756" s="2" t="str">
        <f>VLOOKUP(Tabla1[[#This Row],[nemo]],'Nemos y clasificaciones'!$A$2:$B$5000,2,FALSE)</f>
        <v>ISHARES IBOXX $ INV GRADE CORP. BOND ETF</v>
      </c>
      <c r="O10756" s="3" t="str">
        <f>VLOOKUP(Tabla1[[#This Row],[nemo]],'Nemos y clasificaciones'!$A$1:$C$3000,3,FALSE)</f>
        <v>ETF</v>
      </c>
      <c r="P10756" s="3"/>
      <c r="Q10756" s="3"/>
    </row>
    <row r="10757" spans="1:17" x14ac:dyDescent="0.25">
      <c r="A10757" t="s">
        <v>10708</v>
      </c>
      <c r="B10757" s="1">
        <v>42492</v>
      </c>
      <c r="C10757" s="1">
        <v>42496</v>
      </c>
      <c r="D10757" t="s">
        <v>21</v>
      </c>
      <c r="E10757" t="s">
        <v>277</v>
      </c>
      <c r="F10757">
        <v>0</v>
      </c>
      <c r="G10757">
        <v>100000</v>
      </c>
      <c r="H10757">
        <v>0</v>
      </c>
      <c r="I10757">
        <v>0</v>
      </c>
      <c r="J10757">
        <v>0</v>
      </c>
      <c r="K10757">
        <v>0.32500000000000001</v>
      </c>
      <c r="L10757" t="s">
        <v>23</v>
      </c>
      <c r="M10757" s="3">
        <v>32500</v>
      </c>
      <c r="N10757" s="2" t="str">
        <f>VLOOKUP(Tabla1[[#This Row],[nemo]],'Nemos y clasificaciones'!$A$2:$B$5000,2,FALSE)</f>
        <v>ISHARES IBOXX $ INV GRADE CORP. BOND ETF</v>
      </c>
      <c r="O10757" s="3" t="str">
        <f>VLOOKUP(Tabla1[[#This Row],[nemo]],'Nemos y clasificaciones'!$A$1:$C$3000,3,FALSE)</f>
        <v>ETF</v>
      </c>
      <c r="P10757" s="3"/>
      <c r="Q10757" s="3"/>
    </row>
    <row r="10758" spans="1:17" x14ac:dyDescent="0.25">
      <c r="A10758" t="s">
        <v>8997</v>
      </c>
      <c r="B10758" s="1">
        <v>43010</v>
      </c>
      <c r="C10758" s="1">
        <v>43014</v>
      </c>
      <c r="D10758" t="s">
        <v>21</v>
      </c>
      <c r="E10758" t="s">
        <v>277</v>
      </c>
      <c r="F10758">
        <v>0</v>
      </c>
      <c r="G10758">
        <v>100000</v>
      </c>
      <c r="H10758">
        <v>0</v>
      </c>
      <c r="I10758">
        <v>0</v>
      </c>
      <c r="J10758">
        <v>0</v>
      </c>
      <c r="K10758">
        <v>0.32300000000000001</v>
      </c>
      <c r="L10758" t="s">
        <v>23</v>
      </c>
      <c r="M10758" s="3">
        <v>32300</v>
      </c>
      <c r="N10758" s="2" t="str">
        <f>VLOOKUP(Tabla1[[#This Row],[nemo]],'Nemos y clasificaciones'!$A$2:$B$5000,2,FALSE)</f>
        <v>ISHARES IBOXX $ INV GRADE CORP. BOND ETF</v>
      </c>
      <c r="O10758" s="3" t="str">
        <f>VLOOKUP(Tabla1[[#This Row],[nemo]],'Nemos y clasificaciones'!$A$1:$C$3000,3,FALSE)</f>
        <v>ETF</v>
      </c>
      <c r="P10758" s="3"/>
      <c r="Q10758" s="3"/>
    </row>
    <row r="10759" spans="1:17" x14ac:dyDescent="0.25">
      <c r="A10759" t="s">
        <v>10308</v>
      </c>
      <c r="B10759" s="1">
        <v>42583</v>
      </c>
      <c r="C10759" s="1">
        <v>42587</v>
      </c>
      <c r="D10759" t="s">
        <v>21</v>
      </c>
      <c r="E10759" t="s">
        <v>277</v>
      </c>
      <c r="F10759">
        <v>0</v>
      </c>
      <c r="G10759">
        <v>100000</v>
      </c>
      <c r="H10759">
        <v>0</v>
      </c>
      <c r="I10759">
        <v>0</v>
      </c>
      <c r="J10759">
        <v>0</v>
      </c>
      <c r="K10759">
        <v>0.32300000000000001</v>
      </c>
      <c r="L10759" t="s">
        <v>23</v>
      </c>
      <c r="M10759" s="3">
        <v>32300</v>
      </c>
      <c r="N10759" s="2" t="str">
        <f>VLOOKUP(Tabla1[[#This Row],[nemo]],'Nemos y clasificaciones'!$A$2:$B$5000,2,FALSE)</f>
        <v>ISHARES IBOXX $ INV GRADE CORP. BOND ETF</v>
      </c>
      <c r="O10759" s="3" t="str">
        <f>VLOOKUP(Tabla1[[#This Row],[nemo]],'Nemos y clasificaciones'!$A$1:$C$3000,3,FALSE)</f>
        <v>ETF</v>
      </c>
      <c r="P10759" s="3"/>
      <c r="Q10759" s="3"/>
    </row>
    <row r="10760" spans="1:17" x14ac:dyDescent="0.25">
      <c r="A10760" t="s">
        <v>4140</v>
      </c>
      <c r="B10760" s="1">
        <v>43983</v>
      </c>
      <c r="C10760" s="1">
        <v>43987</v>
      </c>
      <c r="D10760" t="s">
        <v>21</v>
      </c>
      <c r="E10760" t="s">
        <v>277</v>
      </c>
      <c r="F10760">
        <v>0</v>
      </c>
      <c r="G10760">
        <v>100000</v>
      </c>
      <c r="H10760">
        <v>0</v>
      </c>
      <c r="I10760">
        <v>0</v>
      </c>
      <c r="J10760">
        <v>0</v>
      </c>
      <c r="K10760">
        <v>0.32200000000000001</v>
      </c>
      <c r="L10760" t="s">
        <v>23</v>
      </c>
      <c r="M10760" s="3">
        <v>32200</v>
      </c>
      <c r="N10760" s="2" t="str">
        <f>VLOOKUP(Tabla1[[#This Row],[nemo]],'Nemos y clasificaciones'!$A$2:$B$5000,2,FALSE)</f>
        <v>ISHARES IBOXX $ INV GRADE CORP. BOND ETF</v>
      </c>
      <c r="O10760" s="3" t="str">
        <f>VLOOKUP(Tabla1[[#This Row],[nemo]],'Nemos y clasificaciones'!$A$1:$C$3000,3,FALSE)</f>
        <v>ETF</v>
      </c>
      <c r="P10760" s="3"/>
      <c r="Q10760" s="3"/>
    </row>
    <row r="10761" spans="1:17" x14ac:dyDescent="0.25">
      <c r="A10761" t="s">
        <v>8864</v>
      </c>
      <c r="B10761" s="1">
        <v>43070</v>
      </c>
      <c r="C10761" s="1">
        <v>43076</v>
      </c>
      <c r="D10761" t="s">
        <v>21</v>
      </c>
      <c r="E10761" t="s">
        <v>277</v>
      </c>
      <c r="F10761">
        <v>0</v>
      </c>
      <c r="G10761">
        <v>100000</v>
      </c>
      <c r="H10761">
        <v>0</v>
      </c>
      <c r="I10761">
        <v>0</v>
      </c>
      <c r="J10761">
        <v>0</v>
      </c>
      <c r="K10761">
        <v>0.32200000000000001</v>
      </c>
      <c r="L10761" t="s">
        <v>23</v>
      </c>
      <c r="M10761" s="3">
        <v>32200</v>
      </c>
      <c r="N10761" s="2" t="str">
        <f>VLOOKUP(Tabla1[[#This Row],[nemo]],'Nemos y clasificaciones'!$A$2:$B$5000,2,FALSE)</f>
        <v>ISHARES IBOXX $ INV GRADE CORP. BOND ETF</v>
      </c>
      <c r="O10761" s="3" t="str">
        <f>VLOOKUP(Tabla1[[#This Row],[nemo]],'Nemos y clasificaciones'!$A$1:$C$3000,3,FALSE)</f>
        <v>ETF</v>
      </c>
      <c r="P10761" s="3"/>
      <c r="Q10761" s="3"/>
    </row>
    <row r="10762" spans="1:17" x14ac:dyDescent="0.25">
      <c r="A10762" t="s">
        <v>9689</v>
      </c>
      <c r="B10762" s="1">
        <v>42853</v>
      </c>
      <c r="C10762" s="1">
        <v>42860</v>
      </c>
      <c r="D10762" t="s">
        <v>21</v>
      </c>
      <c r="E10762" t="s">
        <v>277</v>
      </c>
      <c r="F10762">
        <v>0</v>
      </c>
      <c r="G10762">
        <v>100000</v>
      </c>
      <c r="H10762">
        <v>0</v>
      </c>
      <c r="I10762">
        <v>0</v>
      </c>
      <c r="J10762">
        <v>0</v>
      </c>
      <c r="K10762">
        <v>0.32200000000000001</v>
      </c>
      <c r="L10762" t="s">
        <v>23</v>
      </c>
      <c r="M10762" s="3">
        <v>32200</v>
      </c>
      <c r="N10762" s="2" t="str">
        <f>VLOOKUP(Tabla1[[#This Row],[nemo]],'Nemos y clasificaciones'!$A$2:$B$5000,2,FALSE)</f>
        <v>ISHARES IBOXX $ INV GRADE CORP. BOND ETF</v>
      </c>
      <c r="O10762" s="3" t="str">
        <f>VLOOKUP(Tabla1[[#This Row],[nemo]],'Nemos y clasificaciones'!$A$1:$C$3000,3,FALSE)</f>
        <v>ETF</v>
      </c>
      <c r="P10762" s="3"/>
      <c r="Q10762" s="3"/>
    </row>
    <row r="10763" spans="1:17" x14ac:dyDescent="0.25">
      <c r="A10763" t="s">
        <v>10209</v>
      </c>
      <c r="B10763" s="1">
        <v>42646</v>
      </c>
      <c r="C10763" s="1">
        <v>42650</v>
      </c>
      <c r="D10763" t="s">
        <v>21</v>
      </c>
      <c r="E10763" t="s">
        <v>277</v>
      </c>
      <c r="F10763">
        <v>0</v>
      </c>
      <c r="G10763">
        <v>100000</v>
      </c>
      <c r="H10763">
        <v>0</v>
      </c>
      <c r="I10763">
        <v>0</v>
      </c>
      <c r="J10763">
        <v>0</v>
      </c>
      <c r="K10763">
        <v>0.32200000000000001</v>
      </c>
      <c r="L10763" t="s">
        <v>23</v>
      </c>
      <c r="M10763" s="3">
        <v>32200</v>
      </c>
      <c r="N10763" s="2" t="str">
        <f>VLOOKUP(Tabla1[[#This Row],[nemo]],'Nemos y clasificaciones'!$A$2:$B$5000,2,FALSE)</f>
        <v>ISHARES IBOXX $ INV GRADE CORP. BOND ETF</v>
      </c>
      <c r="O10763" s="3" t="str">
        <f>VLOOKUP(Tabla1[[#This Row],[nemo]],'Nemos y clasificaciones'!$A$1:$C$3000,3,FALSE)</f>
        <v>ETF</v>
      </c>
      <c r="P10763" s="3"/>
      <c r="Q10763" s="3"/>
    </row>
    <row r="10764" spans="1:17" x14ac:dyDescent="0.25">
      <c r="A10764" t="s">
        <v>11010</v>
      </c>
      <c r="B10764" s="1">
        <v>42362</v>
      </c>
      <c r="C10764" s="1">
        <v>42369</v>
      </c>
      <c r="D10764" t="s">
        <v>21</v>
      </c>
      <c r="E10764" t="s">
        <v>277</v>
      </c>
      <c r="F10764">
        <v>0</v>
      </c>
      <c r="G10764">
        <v>100000</v>
      </c>
      <c r="H10764">
        <v>0</v>
      </c>
      <c r="I10764">
        <v>0</v>
      </c>
      <c r="J10764">
        <v>0</v>
      </c>
      <c r="K10764">
        <v>0.32200000000000001</v>
      </c>
      <c r="L10764" t="s">
        <v>23</v>
      </c>
      <c r="M10764" s="3">
        <v>32200</v>
      </c>
      <c r="N10764" s="2" t="str">
        <f>VLOOKUP(Tabla1[[#This Row],[nemo]],'Nemos y clasificaciones'!$A$2:$B$5000,2,FALSE)</f>
        <v>ISHARES IBOXX $ INV GRADE CORP. BOND ETF</v>
      </c>
      <c r="O10764" s="3" t="str">
        <f>VLOOKUP(Tabla1[[#This Row],[nemo]],'Nemos y clasificaciones'!$A$1:$C$3000,3,FALSE)</f>
        <v>ETF</v>
      </c>
      <c r="P10764" s="3"/>
      <c r="Q10764" s="3"/>
    </row>
    <row r="10765" spans="1:17" x14ac:dyDescent="0.25">
      <c r="A10765" t="s">
        <v>12057</v>
      </c>
      <c r="B10765" s="1">
        <v>41997</v>
      </c>
      <c r="C10765" s="1">
        <v>42006</v>
      </c>
      <c r="D10765" t="s">
        <v>21</v>
      </c>
      <c r="E10765" t="s">
        <v>277</v>
      </c>
      <c r="F10765">
        <v>0</v>
      </c>
      <c r="G10765">
        <v>100000</v>
      </c>
      <c r="H10765">
        <v>0</v>
      </c>
      <c r="I10765">
        <v>0</v>
      </c>
      <c r="J10765">
        <v>0</v>
      </c>
      <c r="K10765">
        <v>0.32200000000000001</v>
      </c>
      <c r="L10765" t="s">
        <v>23</v>
      </c>
      <c r="M10765" s="3">
        <v>32200</v>
      </c>
      <c r="N10765" s="2" t="str">
        <f>VLOOKUP(Tabla1[[#This Row],[nemo]],'Nemos y clasificaciones'!$A$2:$B$5000,2,FALSE)</f>
        <v>ISHARES IBOXX $ INV GRADE CORP. BOND ETF</v>
      </c>
      <c r="O10765" s="3" t="str">
        <f>VLOOKUP(Tabla1[[#This Row],[nemo]],'Nemos y clasificaciones'!$A$1:$C$3000,3,FALSE)</f>
        <v>ETF</v>
      </c>
      <c r="P10765" s="3"/>
      <c r="Q10765" s="3"/>
    </row>
    <row r="10766" spans="1:17" x14ac:dyDescent="0.25">
      <c r="A10766" t="s">
        <v>8582</v>
      </c>
      <c r="B10766" s="1">
        <v>43132</v>
      </c>
      <c r="C10766" s="1">
        <v>43138</v>
      </c>
      <c r="D10766" t="s">
        <v>21</v>
      </c>
      <c r="E10766" t="s">
        <v>277</v>
      </c>
      <c r="F10766">
        <v>0</v>
      </c>
      <c r="G10766">
        <v>100000</v>
      </c>
      <c r="H10766">
        <v>0</v>
      </c>
      <c r="I10766">
        <v>0</v>
      </c>
      <c r="J10766">
        <v>0</v>
      </c>
      <c r="K10766">
        <v>0.32100000000000001</v>
      </c>
      <c r="L10766" t="s">
        <v>23</v>
      </c>
      <c r="M10766" s="3">
        <v>32100</v>
      </c>
      <c r="N10766" s="2" t="str">
        <f>VLOOKUP(Tabla1[[#This Row],[nemo]],'Nemos y clasificaciones'!$A$2:$B$5000,2,FALSE)</f>
        <v>ISHARES IBOXX $ INV GRADE CORP. BOND ETF</v>
      </c>
      <c r="O10766" s="3" t="str">
        <f>VLOOKUP(Tabla1[[#This Row],[nemo]],'Nemos y clasificaciones'!$A$1:$C$3000,3,FALSE)</f>
        <v>ETF</v>
      </c>
      <c r="P10766" s="3"/>
      <c r="Q10766" s="3"/>
    </row>
    <row r="10767" spans="1:17" x14ac:dyDescent="0.25">
      <c r="A10767" t="s">
        <v>8931</v>
      </c>
      <c r="B10767" s="1">
        <v>43039</v>
      </c>
      <c r="C10767" s="1">
        <v>43046</v>
      </c>
      <c r="D10767" t="s">
        <v>21</v>
      </c>
      <c r="E10767" t="s">
        <v>277</v>
      </c>
      <c r="F10767">
        <v>0</v>
      </c>
      <c r="G10767">
        <v>100000</v>
      </c>
      <c r="H10767">
        <v>0</v>
      </c>
      <c r="I10767">
        <v>0</v>
      </c>
      <c r="J10767">
        <v>0</v>
      </c>
      <c r="K10767">
        <v>0.32100000000000001</v>
      </c>
      <c r="L10767" t="s">
        <v>23</v>
      </c>
      <c r="M10767" s="3">
        <v>32100</v>
      </c>
      <c r="N10767" s="2" t="str">
        <f>VLOOKUP(Tabla1[[#This Row],[nemo]],'Nemos y clasificaciones'!$A$2:$B$5000,2,FALSE)</f>
        <v>ISHARES IBOXX $ INV GRADE CORP. BOND ETF</v>
      </c>
      <c r="O10767" s="3" t="str">
        <f>VLOOKUP(Tabla1[[#This Row],[nemo]],'Nemos y clasificaciones'!$A$1:$C$3000,3,FALSE)</f>
        <v>ETF</v>
      </c>
      <c r="P10767" s="3"/>
      <c r="Q10767" s="3"/>
    </row>
    <row r="10768" spans="1:17" x14ac:dyDescent="0.25">
      <c r="A10768" t="s">
        <v>9880</v>
      </c>
      <c r="B10768" s="1">
        <v>42795</v>
      </c>
      <c r="C10768" s="1">
        <v>42801</v>
      </c>
      <c r="D10768" t="s">
        <v>21</v>
      </c>
      <c r="E10768" t="s">
        <v>277</v>
      </c>
      <c r="F10768">
        <v>0</v>
      </c>
      <c r="G10768">
        <v>100000</v>
      </c>
      <c r="H10768">
        <v>0</v>
      </c>
      <c r="I10768">
        <v>0</v>
      </c>
      <c r="J10768">
        <v>0</v>
      </c>
      <c r="K10768">
        <v>0.32100000000000001</v>
      </c>
      <c r="L10768" t="s">
        <v>23</v>
      </c>
      <c r="M10768" s="3">
        <v>32100</v>
      </c>
      <c r="N10768" s="2" t="str">
        <f>VLOOKUP(Tabla1[[#This Row],[nemo]],'Nemos y clasificaciones'!$A$2:$B$5000,2,FALSE)</f>
        <v>ISHARES IBOXX $ INV GRADE CORP. BOND ETF</v>
      </c>
      <c r="O10768" s="3" t="str">
        <f>VLOOKUP(Tabla1[[#This Row],[nemo]],'Nemos y clasificaciones'!$A$1:$C$3000,3,FALSE)</f>
        <v>ETF</v>
      </c>
      <c r="P10768" s="3"/>
      <c r="Q10768" s="3"/>
    </row>
    <row r="10769" spans="1:17" x14ac:dyDescent="0.25">
      <c r="A10769" t="s">
        <v>4462</v>
      </c>
      <c r="B10769" s="1">
        <v>43951</v>
      </c>
      <c r="C10769" s="1">
        <v>43958</v>
      </c>
      <c r="D10769" t="s">
        <v>21</v>
      </c>
      <c r="E10769" t="s">
        <v>277</v>
      </c>
      <c r="F10769">
        <v>0</v>
      </c>
      <c r="G10769">
        <v>100000</v>
      </c>
      <c r="H10769">
        <v>0</v>
      </c>
      <c r="I10769">
        <v>0</v>
      </c>
      <c r="J10769">
        <v>0</v>
      </c>
      <c r="K10769">
        <v>0.32</v>
      </c>
      <c r="L10769" t="s">
        <v>23</v>
      </c>
      <c r="M10769" s="3">
        <v>32000</v>
      </c>
      <c r="N10769" s="2" t="str">
        <f>VLOOKUP(Tabla1[[#This Row],[nemo]],'Nemos y clasificaciones'!$A$2:$B$5000,2,FALSE)</f>
        <v>ISHARES IBOXX $ INV GRADE CORP. BOND ETF</v>
      </c>
      <c r="O10769" s="3" t="str">
        <f>VLOOKUP(Tabla1[[#This Row],[nemo]],'Nemos y clasificaciones'!$A$1:$C$3000,3,FALSE)</f>
        <v>ETF</v>
      </c>
      <c r="P10769" s="3"/>
      <c r="Q10769" s="3"/>
    </row>
    <row r="10770" spans="1:17" x14ac:dyDescent="0.25">
      <c r="A10770" t="s">
        <v>9100</v>
      </c>
      <c r="B10770" s="1">
        <v>42979</v>
      </c>
      <c r="C10770" s="1">
        <v>42986</v>
      </c>
      <c r="D10770" t="s">
        <v>21</v>
      </c>
      <c r="E10770" t="s">
        <v>277</v>
      </c>
      <c r="F10770">
        <v>0</v>
      </c>
      <c r="G10770">
        <v>100000</v>
      </c>
      <c r="H10770">
        <v>0</v>
      </c>
      <c r="I10770">
        <v>0</v>
      </c>
      <c r="J10770">
        <v>0</v>
      </c>
      <c r="K10770">
        <v>0.32</v>
      </c>
      <c r="L10770" t="s">
        <v>23</v>
      </c>
      <c r="M10770" s="3">
        <v>32000</v>
      </c>
      <c r="N10770" s="2" t="str">
        <f>VLOOKUP(Tabla1[[#This Row],[nemo]],'Nemos y clasificaciones'!$A$2:$B$5000,2,FALSE)</f>
        <v>ISHARES IBOXX $ INV GRADE CORP. BOND ETF</v>
      </c>
      <c r="O10770" s="3" t="str">
        <f>VLOOKUP(Tabla1[[#This Row],[nemo]],'Nemos y clasificaciones'!$A$1:$C$3000,3,FALSE)</f>
        <v>ETF</v>
      </c>
      <c r="P10770" s="3"/>
      <c r="Q10770" s="3"/>
    </row>
    <row r="10771" spans="1:17" x14ac:dyDescent="0.25">
      <c r="A10771" t="s">
        <v>9190</v>
      </c>
      <c r="B10771" s="1">
        <v>42919</v>
      </c>
      <c r="C10771" s="1">
        <v>42926</v>
      </c>
      <c r="D10771" t="s">
        <v>21</v>
      </c>
      <c r="E10771" t="s">
        <v>277</v>
      </c>
      <c r="F10771">
        <v>0</v>
      </c>
      <c r="G10771">
        <v>100000</v>
      </c>
      <c r="H10771">
        <v>0</v>
      </c>
      <c r="I10771">
        <v>0</v>
      </c>
      <c r="J10771">
        <v>0</v>
      </c>
      <c r="K10771">
        <v>0.32</v>
      </c>
      <c r="L10771" t="s">
        <v>23</v>
      </c>
      <c r="M10771" s="3">
        <v>32000</v>
      </c>
      <c r="N10771" s="2" t="str">
        <f>VLOOKUP(Tabla1[[#This Row],[nemo]],'Nemos y clasificaciones'!$A$2:$B$5000,2,FALSE)</f>
        <v>ISHARES IBOXX $ INV GRADE CORP. BOND ETF</v>
      </c>
      <c r="O10771" s="3" t="str">
        <f>VLOOKUP(Tabla1[[#This Row],[nemo]],'Nemos y clasificaciones'!$A$1:$C$3000,3,FALSE)</f>
        <v>ETF</v>
      </c>
      <c r="P10771" s="3"/>
      <c r="Q10771" s="3"/>
    </row>
    <row r="10772" spans="1:17" x14ac:dyDescent="0.25">
      <c r="A10772" t="s">
        <v>10267</v>
      </c>
      <c r="B10772" s="1">
        <v>42614</v>
      </c>
      <c r="C10772" s="1">
        <v>42621</v>
      </c>
      <c r="D10772" t="s">
        <v>21</v>
      </c>
      <c r="E10772" t="s">
        <v>277</v>
      </c>
      <c r="F10772">
        <v>0</v>
      </c>
      <c r="G10772">
        <v>100000</v>
      </c>
      <c r="H10772">
        <v>0</v>
      </c>
      <c r="I10772">
        <v>0</v>
      </c>
      <c r="J10772">
        <v>0</v>
      </c>
      <c r="K10772">
        <v>0.32</v>
      </c>
      <c r="L10772" t="s">
        <v>23</v>
      </c>
      <c r="M10772" s="3">
        <v>32000</v>
      </c>
      <c r="N10772" s="2" t="str">
        <f>VLOOKUP(Tabla1[[#This Row],[nemo]],'Nemos y clasificaciones'!$A$2:$B$5000,2,FALSE)</f>
        <v>ISHARES IBOXX $ INV GRADE CORP. BOND ETF</v>
      </c>
      <c r="O10772" s="3" t="str">
        <f>VLOOKUP(Tabla1[[#This Row],[nemo]],'Nemos y clasificaciones'!$A$1:$C$3000,3,FALSE)</f>
        <v>ETF</v>
      </c>
      <c r="P10772" s="3"/>
      <c r="Q10772" s="3"/>
    </row>
    <row r="10773" spans="1:17" x14ac:dyDescent="0.25">
      <c r="A10773" t="s">
        <v>9144</v>
      </c>
      <c r="B10773" s="1">
        <v>42948</v>
      </c>
      <c r="C10773" s="1">
        <v>42954</v>
      </c>
      <c r="D10773" t="s">
        <v>21</v>
      </c>
      <c r="E10773" t="s">
        <v>277</v>
      </c>
      <c r="F10773">
        <v>0</v>
      </c>
      <c r="G10773">
        <v>100000</v>
      </c>
      <c r="H10773">
        <v>0</v>
      </c>
      <c r="I10773">
        <v>0</v>
      </c>
      <c r="J10773">
        <v>0</v>
      </c>
      <c r="K10773">
        <v>0.318</v>
      </c>
      <c r="L10773" t="s">
        <v>23</v>
      </c>
      <c r="M10773" s="3">
        <v>31800</v>
      </c>
      <c r="N10773" s="2" t="str">
        <f>VLOOKUP(Tabla1[[#This Row],[nemo]],'Nemos y clasificaciones'!$A$2:$B$5000,2,FALSE)</f>
        <v>ISHARES IBOXX $ INV GRADE CORP. BOND ETF</v>
      </c>
      <c r="O10773" s="3" t="str">
        <f>VLOOKUP(Tabla1[[#This Row],[nemo]],'Nemos y clasificaciones'!$A$1:$C$3000,3,FALSE)</f>
        <v>ETF</v>
      </c>
      <c r="P10773" s="3"/>
      <c r="Q10773" s="3"/>
    </row>
    <row r="10774" spans="1:17" x14ac:dyDescent="0.25">
      <c r="A10774" t="s">
        <v>42</v>
      </c>
      <c r="B10774" s="1">
        <v>44454</v>
      </c>
      <c r="C10774" s="1">
        <v>44469</v>
      </c>
      <c r="D10774" t="s">
        <v>21</v>
      </c>
      <c r="E10774" t="s">
        <v>43</v>
      </c>
      <c r="F10774">
        <v>0</v>
      </c>
      <c r="G10774">
        <v>100000</v>
      </c>
      <c r="H10774">
        <v>0</v>
      </c>
      <c r="I10774">
        <v>0</v>
      </c>
      <c r="J10774">
        <v>0</v>
      </c>
      <c r="K10774">
        <v>0.32</v>
      </c>
      <c r="L10774" t="s">
        <v>23</v>
      </c>
      <c r="M10774" s="3">
        <v>32000</v>
      </c>
      <c r="N10774" s="2" t="str">
        <f>VLOOKUP(Tabla1[[#This Row],[nemo]],'Nemos y clasificaciones'!$A$2:$B$5000,2,FALSE)</f>
        <v>AMERICAN INTERNATIONAL GROUP INC</v>
      </c>
      <c r="O10774" s="3" t="str">
        <f>VLOOKUP(Tabla1[[#This Row],[nemo]],'Nemos y clasificaciones'!$A$1:$C$3000,3,FALSE)</f>
        <v>Servicios financieros</v>
      </c>
      <c r="P10774" s="3"/>
      <c r="Q10774" s="3"/>
    </row>
    <row r="10775" spans="1:17" x14ac:dyDescent="0.25">
      <c r="A10775" t="s">
        <v>9800</v>
      </c>
      <c r="B10775" s="1">
        <v>42828</v>
      </c>
      <c r="C10775" s="1">
        <v>42832</v>
      </c>
      <c r="D10775" t="s">
        <v>21</v>
      </c>
      <c r="E10775" t="s">
        <v>277</v>
      </c>
      <c r="F10775">
        <v>0</v>
      </c>
      <c r="G10775">
        <v>100000</v>
      </c>
      <c r="H10775">
        <v>0</v>
      </c>
      <c r="I10775">
        <v>0</v>
      </c>
      <c r="J10775">
        <v>0</v>
      </c>
      <c r="K10775">
        <v>0.318</v>
      </c>
      <c r="L10775" t="s">
        <v>23</v>
      </c>
      <c r="M10775" s="3">
        <v>31800</v>
      </c>
      <c r="N10775" s="2" t="str">
        <f>VLOOKUP(Tabla1[[#This Row],[nemo]],'Nemos y clasificaciones'!$A$2:$B$5000,2,FALSE)</f>
        <v>ISHARES IBOXX $ INV GRADE CORP. BOND ETF</v>
      </c>
      <c r="O10775" s="3" t="str">
        <f>VLOOKUP(Tabla1[[#This Row],[nemo]],'Nemos y clasificaciones'!$A$1:$C$3000,3,FALSE)</f>
        <v>ETF</v>
      </c>
      <c r="P10775" s="3"/>
      <c r="Q10775" s="3"/>
    </row>
    <row r="10776" spans="1:17" x14ac:dyDescent="0.25">
      <c r="A10776" t="s">
        <v>10000</v>
      </c>
      <c r="B10776" s="1">
        <v>42726</v>
      </c>
      <c r="C10776" s="1">
        <v>42733</v>
      </c>
      <c r="D10776" t="s">
        <v>21</v>
      </c>
      <c r="E10776" t="s">
        <v>277</v>
      </c>
      <c r="F10776">
        <v>0</v>
      </c>
      <c r="G10776">
        <v>100000</v>
      </c>
      <c r="H10776">
        <v>0</v>
      </c>
      <c r="I10776">
        <v>0</v>
      </c>
      <c r="J10776">
        <v>0</v>
      </c>
      <c r="K10776">
        <v>0.318</v>
      </c>
      <c r="L10776" t="s">
        <v>23</v>
      </c>
      <c r="M10776" s="3">
        <v>31800</v>
      </c>
      <c r="N10776" s="2" t="str">
        <f>VLOOKUP(Tabla1[[#This Row],[nemo]],'Nemos y clasificaciones'!$A$2:$B$5000,2,FALSE)</f>
        <v>ISHARES IBOXX $ INV GRADE CORP. BOND ETF</v>
      </c>
      <c r="O10776" s="3" t="str">
        <f>VLOOKUP(Tabla1[[#This Row],[nemo]],'Nemos y clasificaciones'!$A$1:$C$3000,3,FALSE)</f>
        <v>ETF</v>
      </c>
      <c r="P10776" s="3"/>
      <c r="Q10776" s="3"/>
    </row>
    <row r="10777" spans="1:17" x14ac:dyDescent="0.25">
      <c r="A10777" t="s">
        <v>10162</v>
      </c>
      <c r="B10777" s="1">
        <v>42671</v>
      </c>
      <c r="C10777" s="1">
        <v>42681</v>
      </c>
      <c r="D10777" t="s">
        <v>21</v>
      </c>
      <c r="E10777" t="s">
        <v>277</v>
      </c>
      <c r="F10777">
        <v>0</v>
      </c>
      <c r="G10777">
        <v>100000</v>
      </c>
      <c r="H10777">
        <v>0</v>
      </c>
      <c r="I10777">
        <v>0</v>
      </c>
      <c r="J10777">
        <v>0</v>
      </c>
      <c r="K10777">
        <v>0.318</v>
      </c>
      <c r="L10777" t="s">
        <v>23</v>
      </c>
      <c r="M10777" s="3">
        <v>31800</v>
      </c>
      <c r="N10777" s="2" t="str">
        <f>VLOOKUP(Tabla1[[#This Row],[nemo]],'Nemos y clasificaciones'!$A$2:$B$5000,2,FALSE)</f>
        <v>ISHARES IBOXX $ INV GRADE CORP. BOND ETF</v>
      </c>
      <c r="O10777" s="3" t="str">
        <f>VLOOKUP(Tabla1[[#This Row],[nemo]],'Nemos y clasificaciones'!$A$1:$C$3000,3,FALSE)</f>
        <v>ETF</v>
      </c>
      <c r="P10777" s="3"/>
      <c r="Q10777" s="3"/>
    </row>
    <row r="10778" spans="1:17" x14ac:dyDescent="0.25">
      <c r="A10778" t="s">
        <v>42</v>
      </c>
      <c r="B10778" s="1">
        <v>44361</v>
      </c>
      <c r="C10778" s="1">
        <v>44376</v>
      </c>
      <c r="D10778" t="s">
        <v>21</v>
      </c>
      <c r="E10778" t="s">
        <v>43</v>
      </c>
      <c r="F10778">
        <v>0</v>
      </c>
      <c r="G10778">
        <v>100000</v>
      </c>
      <c r="H10778">
        <v>0</v>
      </c>
      <c r="I10778">
        <v>0</v>
      </c>
      <c r="J10778">
        <v>0</v>
      </c>
      <c r="K10778">
        <v>0.32</v>
      </c>
      <c r="L10778" t="s">
        <v>23</v>
      </c>
      <c r="M10778" s="3">
        <v>32000</v>
      </c>
      <c r="N10778" s="2" t="str">
        <f>VLOOKUP(Tabla1[[#This Row],[nemo]],'Nemos y clasificaciones'!$A$2:$B$5000,2,FALSE)</f>
        <v>AMERICAN INTERNATIONAL GROUP INC</v>
      </c>
      <c r="O10778" s="3" t="str">
        <f>VLOOKUP(Tabla1[[#This Row],[nemo]],'Nemos y clasificaciones'!$A$1:$C$3000,3,FALSE)</f>
        <v>Servicios financieros</v>
      </c>
      <c r="P10778" s="3"/>
      <c r="Q10778" s="3"/>
    </row>
    <row r="10779" spans="1:17" x14ac:dyDescent="0.25">
      <c r="A10779" t="s">
        <v>10117</v>
      </c>
      <c r="B10779" s="1">
        <v>42705</v>
      </c>
      <c r="C10779" s="1">
        <v>42711</v>
      </c>
      <c r="D10779" t="s">
        <v>21</v>
      </c>
      <c r="E10779" t="s">
        <v>277</v>
      </c>
      <c r="F10779">
        <v>0</v>
      </c>
      <c r="G10779">
        <v>100000</v>
      </c>
      <c r="H10779">
        <v>0</v>
      </c>
      <c r="I10779">
        <v>0</v>
      </c>
      <c r="J10779">
        <v>0</v>
      </c>
      <c r="K10779">
        <v>0.317</v>
      </c>
      <c r="L10779" t="s">
        <v>23</v>
      </c>
      <c r="M10779" s="3">
        <v>31700</v>
      </c>
      <c r="N10779" s="2" t="str">
        <f>VLOOKUP(Tabla1[[#This Row],[nemo]],'Nemos y clasificaciones'!$A$2:$B$5000,2,FALSE)</f>
        <v>ISHARES IBOXX $ INV GRADE CORP. BOND ETF</v>
      </c>
      <c r="O10779" s="3" t="str">
        <f>VLOOKUP(Tabla1[[#This Row],[nemo]],'Nemos y clasificaciones'!$A$1:$C$3000,3,FALSE)</f>
        <v>ETF</v>
      </c>
      <c r="P10779" s="3"/>
      <c r="Q10779" s="3"/>
    </row>
    <row r="10780" spans="1:17" x14ac:dyDescent="0.25">
      <c r="A10780" t="s">
        <v>2395</v>
      </c>
      <c r="B10780" s="1">
        <v>44270</v>
      </c>
      <c r="C10780" s="1">
        <v>44285</v>
      </c>
      <c r="D10780" t="s">
        <v>21</v>
      </c>
      <c r="E10780" t="s">
        <v>43</v>
      </c>
      <c r="F10780">
        <v>0</v>
      </c>
      <c r="G10780">
        <v>100000</v>
      </c>
      <c r="H10780">
        <v>0</v>
      </c>
      <c r="I10780">
        <v>0</v>
      </c>
      <c r="J10780">
        <v>0</v>
      </c>
      <c r="K10780">
        <v>0.32</v>
      </c>
      <c r="L10780" t="s">
        <v>23</v>
      </c>
      <c r="M10780" s="3">
        <v>32000</v>
      </c>
      <c r="N10780" s="2" t="str">
        <f>VLOOKUP(Tabla1[[#This Row],[nemo]],'Nemos y clasificaciones'!$A$2:$B$5000,2,FALSE)</f>
        <v>AMERICAN INTERNATIONAL GROUP INC</v>
      </c>
      <c r="O10780" s="3" t="str">
        <f>VLOOKUP(Tabla1[[#This Row],[nemo]],'Nemos y clasificaciones'!$A$1:$C$3000,3,FALSE)</f>
        <v>Servicios financieros</v>
      </c>
      <c r="P10780" s="3"/>
      <c r="Q10780" s="3"/>
    </row>
    <row r="10781" spans="1:17" x14ac:dyDescent="0.25">
      <c r="A10781" t="s">
        <v>42</v>
      </c>
      <c r="B10781" s="1">
        <v>44176</v>
      </c>
      <c r="C10781" s="1">
        <v>44193</v>
      </c>
      <c r="D10781" t="s">
        <v>21</v>
      </c>
      <c r="E10781" t="s">
        <v>43</v>
      </c>
      <c r="F10781">
        <v>0</v>
      </c>
      <c r="G10781">
        <v>100000</v>
      </c>
      <c r="H10781">
        <v>0</v>
      </c>
      <c r="I10781">
        <v>0</v>
      </c>
      <c r="J10781">
        <v>0</v>
      </c>
      <c r="K10781">
        <v>0.32</v>
      </c>
      <c r="L10781" t="s">
        <v>23</v>
      </c>
      <c r="M10781" s="3">
        <v>32000</v>
      </c>
      <c r="N10781" s="2" t="str">
        <f>VLOOKUP(Tabla1[[#This Row],[nemo]],'Nemos y clasificaciones'!$A$2:$B$5000,2,FALSE)</f>
        <v>AMERICAN INTERNATIONAL GROUP INC</v>
      </c>
      <c r="O10781" s="3" t="str">
        <f>VLOOKUP(Tabla1[[#This Row],[nemo]],'Nemos y clasificaciones'!$A$1:$C$3000,3,FALSE)</f>
        <v>Servicios financieros</v>
      </c>
      <c r="P10781" s="3"/>
      <c r="Q10781" s="3"/>
    </row>
    <row r="10782" spans="1:17" x14ac:dyDescent="0.25">
      <c r="A10782" t="s">
        <v>9395</v>
      </c>
      <c r="B10782" s="1">
        <v>42887</v>
      </c>
      <c r="C10782" s="1">
        <v>42893</v>
      </c>
      <c r="D10782" t="s">
        <v>21</v>
      </c>
      <c r="E10782" t="s">
        <v>277</v>
      </c>
      <c r="F10782">
        <v>0</v>
      </c>
      <c r="G10782">
        <v>100000</v>
      </c>
      <c r="H10782">
        <v>0</v>
      </c>
      <c r="I10782">
        <v>0</v>
      </c>
      <c r="J10782">
        <v>0</v>
      </c>
      <c r="K10782">
        <v>0.316</v>
      </c>
      <c r="L10782" t="s">
        <v>23</v>
      </c>
      <c r="M10782" s="3">
        <v>31600</v>
      </c>
      <c r="N10782" s="2" t="str">
        <f>VLOOKUP(Tabla1[[#This Row],[nemo]],'Nemos y clasificaciones'!$A$2:$B$5000,2,FALSE)</f>
        <v>ISHARES IBOXX $ INV GRADE CORP. BOND ETF</v>
      </c>
      <c r="O10782" s="3" t="str">
        <f>VLOOKUP(Tabla1[[#This Row],[nemo]],'Nemos y clasificaciones'!$A$1:$C$3000,3,FALSE)</f>
        <v>ETF</v>
      </c>
      <c r="P10782" s="3"/>
      <c r="Q10782" s="3"/>
    </row>
    <row r="10783" spans="1:17" x14ac:dyDescent="0.25">
      <c r="A10783" t="s">
        <v>42</v>
      </c>
      <c r="B10783" s="1">
        <v>44090</v>
      </c>
      <c r="C10783" s="1">
        <v>44104</v>
      </c>
      <c r="D10783" t="s">
        <v>21</v>
      </c>
      <c r="E10783" t="s">
        <v>43</v>
      </c>
      <c r="F10783">
        <v>0</v>
      </c>
      <c r="G10783">
        <v>100000</v>
      </c>
      <c r="H10783">
        <v>0</v>
      </c>
      <c r="I10783">
        <v>0</v>
      </c>
      <c r="J10783">
        <v>0</v>
      </c>
      <c r="K10783">
        <v>0.32</v>
      </c>
      <c r="L10783" t="s">
        <v>23</v>
      </c>
      <c r="M10783" s="3">
        <v>32000</v>
      </c>
      <c r="N10783" s="2" t="str">
        <f>VLOOKUP(Tabla1[[#This Row],[nemo]],'Nemos y clasificaciones'!$A$2:$B$5000,2,FALSE)</f>
        <v>AMERICAN INTERNATIONAL GROUP INC</v>
      </c>
      <c r="O10783" s="3" t="str">
        <f>VLOOKUP(Tabla1[[#This Row],[nemo]],'Nemos y clasificaciones'!$A$1:$C$3000,3,FALSE)</f>
        <v>Servicios financieros</v>
      </c>
      <c r="P10783" s="3"/>
      <c r="Q10783" s="3"/>
    </row>
    <row r="10784" spans="1:17" x14ac:dyDescent="0.25">
      <c r="A10784" t="s">
        <v>42</v>
      </c>
      <c r="B10784" s="1">
        <v>43994</v>
      </c>
      <c r="C10784" s="1">
        <v>44012</v>
      </c>
      <c r="D10784" t="s">
        <v>21</v>
      </c>
      <c r="E10784" t="s">
        <v>43</v>
      </c>
      <c r="F10784">
        <v>0</v>
      </c>
      <c r="G10784">
        <v>100000</v>
      </c>
      <c r="H10784">
        <v>0</v>
      </c>
      <c r="I10784">
        <v>0</v>
      </c>
      <c r="J10784">
        <v>0</v>
      </c>
      <c r="K10784">
        <v>0.32</v>
      </c>
      <c r="L10784" t="s">
        <v>23</v>
      </c>
      <c r="M10784" s="3">
        <v>32000</v>
      </c>
      <c r="N10784" s="2" t="str">
        <f>VLOOKUP(Tabla1[[#This Row],[nemo]],'Nemos y clasificaciones'!$A$2:$B$5000,2,FALSE)</f>
        <v>AMERICAN INTERNATIONAL GROUP INC</v>
      </c>
      <c r="O10784" s="3" t="str">
        <f>VLOOKUP(Tabla1[[#This Row],[nemo]],'Nemos y clasificaciones'!$A$1:$C$3000,3,FALSE)</f>
        <v>Servicios financieros</v>
      </c>
      <c r="P10784" s="3"/>
      <c r="Q10784" s="3"/>
    </row>
    <row r="10785" spans="1:17" x14ac:dyDescent="0.25">
      <c r="A10785" t="s">
        <v>9907</v>
      </c>
      <c r="B10785" s="1">
        <v>42767</v>
      </c>
      <c r="C10785" s="1">
        <v>42773</v>
      </c>
      <c r="D10785" t="s">
        <v>21</v>
      </c>
      <c r="E10785" t="s">
        <v>277</v>
      </c>
      <c r="F10785">
        <v>0</v>
      </c>
      <c r="G10785">
        <v>100000</v>
      </c>
      <c r="H10785">
        <v>0</v>
      </c>
      <c r="I10785">
        <v>0</v>
      </c>
      <c r="J10785">
        <v>0</v>
      </c>
      <c r="K10785">
        <v>0.316</v>
      </c>
      <c r="L10785" t="s">
        <v>23</v>
      </c>
      <c r="M10785" s="3">
        <v>31600</v>
      </c>
      <c r="N10785" s="2" t="str">
        <f>VLOOKUP(Tabla1[[#This Row],[nemo]],'Nemos y clasificaciones'!$A$2:$B$5000,2,FALSE)</f>
        <v>ISHARES IBOXX $ INV GRADE CORP. BOND ETF</v>
      </c>
      <c r="O10785" s="3" t="str">
        <f>VLOOKUP(Tabla1[[#This Row],[nemo]],'Nemos y clasificaciones'!$A$1:$C$3000,3,FALSE)</f>
        <v>ETF</v>
      </c>
      <c r="P10785" s="3"/>
      <c r="Q10785" s="3"/>
    </row>
    <row r="10786" spans="1:17" x14ac:dyDescent="0.25">
      <c r="A10786" t="s">
        <v>2395</v>
      </c>
      <c r="B10786" s="1">
        <v>43903</v>
      </c>
      <c r="C10786" s="1">
        <v>43920</v>
      </c>
      <c r="D10786" t="s">
        <v>21</v>
      </c>
      <c r="E10786" t="s">
        <v>43</v>
      </c>
      <c r="F10786">
        <v>0</v>
      </c>
      <c r="G10786">
        <v>100000</v>
      </c>
      <c r="H10786">
        <v>0</v>
      </c>
      <c r="I10786">
        <v>0</v>
      </c>
      <c r="J10786">
        <v>0</v>
      </c>
      <c r="K10786">
        <v>0.32</v>
      </c>
      <c r="L10786" t="s">
        <v>23</v>
      </c>
      <c r="M10786" s="3">
        <v>32000</v>
      </c>
      <c r="N10786" s="2" t="str">
        <f>VLOOKUP(Tabla1[[#This Row],[nemo]],'Nemos y clasificaciones'!$A$2:$B$5000,2,FALSE)</f>
        <v>AMERICAN INTERNATIONAL GROUP INC</v>
      </c>
      <c r="O10786" s="3" t="str">
        <f>VLOOKUP(Tabla1[[#This Row],[nemo]],'Nemos y clasificaciones'!$A$1:$C$3000,3,FALSE)</f>
        <v>Servicios financieros</v>
      </c>
      <c r="P10786" s="3"/>
      <c r="Q10786" s="3"/>
    </row>
    <row r="10787" spans="1:17" x14ac:dyDescent="0.25">
      <c r="A10787" t="s">
        <v>42</v>
      </c>
      <c r="B10787" s="1">
        <v>43810</v>
      </c>
      <c r="C10787" s="1">
        <v>43825</v>
      </c>
      <c r="D10787" t="s">
        <v>21</v>
      </c>
      <c r="E10787" t="s">
        <v>43</v>
      </c>
      <c r="F10787">
        <v>0</v>
      </c>
      <c r="G10787">
        <v>100000</v>
      </c>
      <c r="H10787">
        <v>0</v>
      </c>
      <c r="I10787">
        <v>0</v>
      </c>
      <c r="J10787">
        <v>0</v>
      </c>
      <c r="K10787">
        <v>0.32</v>
      </c>
      <c r="L10787" t="s">
        <v>23</v>
      </c>
      <c r="M10787" s="3">
        <v>32000</v>
      </c>
      <c r="N10787" s="2" t="str">
        <f>VLOOKUP(Tabla1[[#This Row],[nemo]],'Nemos y clasificaciones'!$A$2:$B$5000,2,FALSE)</f>
        <v>AMERICAN INTERNATIONAL GROUP INC</v>
      </c>
      <c r="O10787" s="3" t="str">
        <f>VLOOKUP(Tabla1[[#This Row],[nemo]],'Nemos y clasificaciones'!$A$1:$C$3000,3,FALSE)</f>
        <v>Servicios financieros</v>
      </c>
      <c r="P10787" s="3"/>
      <c r="Q10787" s="3"/>
    </row>
    <row r="10788" spans="1:17" x14ac:dyDescent="0.25">
      <c r="A10788" t="s">
        <v>42</v>
      </c>
      <c r="B10788" s="1">
        <v>43749</v>
      </c>
      <c r="C10788" s="1">
        <v>43784</v>
      </c>
      <c r="D10788" t="s">
        <v>21</v>
      </c>
      <c r="E10788" t="s">
        <v>524</v>
      </c>
      <c r="F10788">
        <v>0</v>
      </c>
      <c r="G10788">
        <v>100000</v>
      </c>
      <c r="H10788">
        <v>0</v>
      </c>
      <c r="I10788">
        <v>0</v>
      </c>
      <c r="J10788">
        <v>0</v>
      </c>
      <c r="K10788">
        <v>0.32</v>
      </c>
      <c r="L10788" t="s">
        <v>23</v>
      </c>
      <c r="M10788" s="3">
        <v>32000</v>
      </c>
      <c r="N10788" s="2" t="str">
        <f>VLOOKUP(Tabla1[[#This Row],[nemo]],'Nemos y clasificaciones'!$A$2:$B$5000,2,FALSE)</f>
        <v>Abbott Laboratories</v>
      </c>
      <c r="O10788" s="3" t="str">
        <f>VLOOKUP(Tabla1[[#This Row],[nemo]],'Nemos y clasificaciones'!$A$1:$C$3000,3,FALSE)</f>
        <v>Servicios de salud</v>
      </c>
      <c r="P10788" s="3"/>
      <c r="Q10788" s="3"/>
    </row>
    <row r="10789" spans="1:17" x14ac:dyDescent="0.25">
      <c r="A10789" t="s">
        <v>42</v>
      </c>
      <c r="B10789" s="1">
        <v>43724</v>
      </c>
      <c r="C10789" s="1">
        <v>43738</v>
      </c>
      <c r="D10789" t="s">
        <v>21</v>
      </c>
      <c r="E10789" t="s">
        <v>43</v>
      </c>
      <c r="F10789">
        <v>0</v>
      </c>
      <c r="G10789">
        <v>100000</v>
      </c>
      <c r="H10789">
        <v>0</v>
      </c>
      <c r="I10789">
        <v>0</v>
      </c>
      <c r="J10789">
        <v>0</v>
      </c>
      <c r="K10789">
        <v>0.32</v>
      </c>
      <c r="L10789" t="s">
        <v>23</v>
      </c>
      <c r="M10789" s="3">
        <v>32000</v>
      </c>
      <c r="N10789" s="2" t="str">
        <f>VLOOKUP(Tabla1[[#This Row],[nemo]],'Nemos y clasificaciones'!$A$2:$B$5000,2,FALSE)</f>
        <v>AMERICAN INTERNATIONAL GROUP INC</v>
      </c>
      <c r="O10789" s="3" t="str">
        <f>VLOOKUP(Tabla1[[#This Row],[nemo]],'Nemos y clasificaciones'!$A$1:$C$3000,3,FALSE)</f>
        <v>Servicios financieros</v>
      </c>
      <c r="P10789" s="3"/>
      <c r="Q10789" s="3"/>
    </row>
    <row r="10790" spans="1:17" x14ac:dyDescent="0.25">
      <c r="A10790" t="s">
        <v>2395</v>
      </c>
      <c r="B10790" s="1">
        <v>43658</v>
      </c>
      <c r="C10790" s="1">
        <v>43693</v>
      </c>
      <c r="D10790" t="s">
        <v>21</v>
      </c>
      <c r="E10790" t="s">
        <v>524</v>
      </c>
      <c r="F10790">
        <v>0</v>
      </c>
      <c r="G10790">
        <v>100000</v>
      </c>
      <c r="H10790">
        <v>0</v>
      </c>
      <c r="I10790">
        <v>0</v>
      </c>
      <c r="J10790">
        <v>0</v>
      </c>
      <c r="K10790">
        <v>0.32</v>
      </c>
      <c r="L10790" t="s">
        <v>23</v>
      </c>
      <c r="M10790" s="3">
        <v>32000</v>
      </c>
      <c r="N10790" s="2" t="str">
        <f>VLOOKUP(Tabla1[[#This Row],[nemo]],'Nemos y clasificaciones'!$A$2:$B$5000,2,FALSE)</f>
        <v>Abbott Laboratories</v>
      </c>
      <c r="O10790" s="3" t="str">
        <f>VLOOKUP(Tabla1[[#This Row],[nemo]],'Nemos y clasificaciones'!$A$1:$C$3000,3,FALSE)</f>
        <v>Servicios de salud</v>
      </c>
      <c r="P10790" s="3"/>
      <c r="Q10790" s="3"/>
    </row>
    <row r="10791" spans="1:17" x14ac:dyDescent="0.25">
      <c r="A10791" t="s">
        <v>42</v>
      </c>
      <c r="B10791" s="1">
        <v>43629</v>
      </c>
      <c r="C10791" s="1">
        <v>43644</v>
      </c>
      <c r="D10791" t="s">
        <v>21</v>
      </c>
      <c r="E10791" t="s">
        <v>43</v>
      </c>
      <c r="F10791">
        <v>0</v>
      </c>
      <c r="G10791">
        <v>100000</v>
      </c>
      <c r="H10791">
        <v>0</v>
      </c>
      <c r="I10791">
        <v>0</v>
      </c>
      <c r="J10791">
        <v>0</v>
      </c>
      <c r="K10791">
        <v>0.32</v>
      </c>
      <c r="L10791" t="s">
        <v>23</v>
      </c>
      <c r="M10791" s="3">
        <v>32000</v>
      </c>
      <c r="N10791" s="2" t="str">
        <f>VLOOKUP(Tabla1[[#This Row],[nemo]],'Nemos y clasificaciones'!$A$2:$B$5000,2,FALSE)</f>
        <v>AMERICAN INTERNATIONAL GROUP INC</v>
      </c>
      <c r="O10791" s="3" t="str">
        <f>VLOOKUP(Tabla1[[#This Row],[nemo]],'Nemos y clasificaciones'!$A$1:$C$3000,3,FALSE)</f>
        <v>Servicios financieros</v>
      </c>
      <c r="P10791" s="3"/>
      <c r="Q10791" s="3"/>
    </row>
    <row r="10792" spans="1:17" x14ac:dyDescent="0.25">
      <c r="A10792" t="s">
        <v>42</v>
      </c>
      <c r="B10792" s="1">
        <v>43567</v>
      </c>
      <c r="C10792" s="1">
        <v>43600</v>
      </c>
      <c r="D10792" t="s">
        <v>21</v>
      </c>
      <c r="E10792" t="s">
        <v>524</v>
      </c>
      <c r="F10792">
        <v>0</v>
      </c>
      <c r="G10792">
        <v>100000</v>
      </c>
      <c r="H10792">
        <v>0</v>
      </c>
      <c r="I10792">
        <v>0</v>
      </c>
      <c r="J10792">
        <v>0</v>
      </c>
      <c r="K10792">
        <v>0.32</v>
      </c>
      <c r="L10792" t="s">
        <v>23</v>
      </c>
      <c r="M10792" s="3">
        <v>32000</v>
      </c>
      <c r="N10792" s="2" t="str">
        <f>VLOOKUP(Tabla1[[#This Row],[nemo]],'Nemos y clasificaciones'!$A$2:$B$5000,2,FALSE)</f>
        <v>Abbott Laboratories</v>
      </c>
      <c r="O10792" s="3" t="str">
        <f>VLOOKUP(Tabla1[[#This Row],[nemo]],'Nemos y clasificaciones'!$A$1:$C$3000,3,FALSE)</f>
        <v>Servicios de salud</v>
      </c>
      <c r="P10792" s="3"/>
      <c r="Q10792" s="3"/>
    </row>
    <row r="10793" spans="1:17" x14ac:dyDescent="0.25">
      <c r="A10793" t="s">
        <v>42</v>
      </c>
      <c r="B10793" s="1">
        <v>43538</v>
      </c>
      <c r="C10793" s="1">
        <v>43553</v>
      </c>
      <c r="D10793" t="s">
        <v>21</v>
      </c>
      <c r="E10793" t="s">
        <v>43</v>
      </c>
      <c r="F10793">
        <v>0</v>
      </c>
      <c r="G10793">
        <v>100000</v>
      </c>
      <c r="H10793">
        <v>0</v>
      </c>
      <c r="I10793">
        <v>0</v>
      </c>
      <c r="J10793">
        <v>0</v>
      </c>
      <c r="K10793">
        <v>0.32</v>
      </c>
      <c r="L10793" t="s">
        <v>23</v>
      </c>
      <c r="M10793" s="3">
        <v>32000</v>
      </c>
      <c r="N10793" s="2" t="str">
        <f>VLOOKUP(Tabla1[[#This Row],[nemo]],'Nemos y clasificaciones'!$A$2:$B$5000,2,FALSE)</f>
        <v>AMERICAN INTERNATIONAL GROUP INC</v>
      </c>
      <c r="O10793" s="3" t="str">
        <f>VLOOKUP(Tabla1[[#This Row],[nemo]],'Nemos y clasificaciones'!$A$1:$C$3000,3,FALSE)</f>
        <v>Servicios financieros</v>
      </c>
      <c r="P10793" s="3"/>
      <c r="Q10793" s="3"/>
    </row>
    <row r="10794" spans="1:17" x14ac:dyDescent="0.25">
      <c r="A10794" t="s">
        <v>42</v>
      </c>
      <c r="B10794" s="1">
        <v>43479</v>
      </c>
      <c r="C10794" s="1">
        <v>43511</v>
      </c>
      <c r="D10794" t="s">
        <v>21</v>
      </c>
      <c r="E10794" t="s">
        <v>524</v>
      </c>
      <c r="F10794">
        <v>0</v>
      </c>
      <c r="G10794">
        <v>100000</v>
      </c>
      <c r="H10794">
        <v>0</v>
      </c>
      <c r="I10794">
        <v>0</v>
      </c>
      <c r="J10794">
        <v>0</v>
      </c>
      <c r="K10794">
        <v>0.32</v>
      </c>
      <c r="L10794" t="s">
        <v>23</v>
      </c>
      <c r="M10794" s="3">
        <v>32000</v>
      </c>
      <c r="N10794" s="2" t="str">
        <f>VLOOKUP(Tabla1[[#This Row],[nemo]],'Nemos y clasificaciones'!$A$2:$B$5000,2,FALSE)</f>
        <v>Abbott Laboratories</v>
      </c>
      <c r="O10794" s="3" t="str">
        <f>VLOOKUP(Tabla1[[#This Row],[nemo]],'Nemos y clasificaciones'!$A$1:$C$3000,3,FALSE)</f>
        <v>Servicios de salud</v>
      </c>
      <c r="P10794" s="3"/>
      <c r="Q10794" s="3"/>
    </row>
    <row r="10795" spans="1:17" x14ac:dyDescent="0.25">
      <c r="A10795" t="s">
        <v>3689</v>
      </c>
      <c r="B10795" s="1">
        <v>44013</v>
      </c>
      <c r="C10795" s="1">
        <v>44020</v>
      </c>
      <c r="D10795" t="s">
        <v>21</v>
      </c>
      <c r="E10795" t="s">
        <v>277</v>
      </c>
      <c r="F10795">
        <v>0</v>
      </c>
      <c r="G10795">
        <v>100000</v>
      </c>
      <c r="H10795">
        <v>0</v>
      </c>
      <c r="I10795">
        <v>0</v>
      </c>
      <c r="J10795">
        <v>0</v>
      </c>
      <c r="K10795">
        <v>0.31</v>
      </c>
      <c r="L10795" t="s">
        <v>23</v>
      </c>
      <c r="M10795" s="3">
        <v>31000</v>
      </c>
      <c r="N10795" s="2" t="str">
        <f>VLOOKUP(Tabla1[[#This Row],[nemo]],'Nemos y clasificaciones'!$A$2:$B$5000,2,FALSE)</f>
        <v>ISHARES IBOXX $ INV GRADE CORP. BOND ETF</v>
      </c>
      <c r="O10795" s="3" t="str">
        <f>VLOOKUP(Tabla1[[#This Row],[nemo]],'Nemos y clasificaciones'!$A$1:$C$3000,3,FALSE)</f>
        <v>ETF</v>
      </c>
      <c r="P10795" s="3"/>
      <c r="Q10795" s="3"/>
    </row>
    <row r="10796" spans="1:17" x14ac:dyDescent="0.25">
      <c r="A10796" t="s">
        <v>4660</v>
      </c>
      <c r="B10796" s="1">
        <v>43922</v>
      </c>
      <c r="C10796" s="1">
        <v>43928</v>
      </c>
      <c r="D10796" t="s">
        <v>21</v>
      </c>
      <c r="E10796" t="s">
        <v>277</v>
      </c>
      <c r="F10796">
        <v>0</v>
      </c>
      <c r="G10796">
        <v>100000</v>
      </c>
      <c r="H10796">
        <v>0</v>
      </c>
      <c r="I10796">
        <v>0</v>
      </c>
      <c r="J10796">
        <v>0</v>
      </c>
      <c r="K10796">
        <v>0.31</v>
      </c>
      <c r="L10796" t="s">
        <v>23</v>
      </c>
      <c r="M10796" s="3">
        <v>31000</v>
      </c>
      <c r="N10796" s="2" t="str">
        <f>VLOOKUP(Tabla1[[#This Row],[nemo]],'Nemos y clasificaciones'!$A$2:$B$5000,2,FALSE)</f>
        <v>ISHARES IBOXX $ INV GRADE CORP. BOND ETF</v>
      </c>
      <c r="O10796" s="3" t="str">
        <f>VLOOKUP(Tabla1[[#This Row],[nemo]],'Nemos y clasificaciones'!$A$1:$C$3000,3,FALSE)</f>
        <v>ETF</v>
      </c>
      <c r="P10796" s="3"/>
      <c r="Q10796" s="3"/>
    </row>
    <row r="10797" spans="1:17" x14ac:dyDescent="0.25">
      <c r="A10797" t="s">
        <v>42</v>
      </c>
      <c r="B10797" s="1">
        <v>43445</v>
      </c>
      <c r="C10797" s="1">
        <v>43460</v>
      </c>
      <c r="D10797" t="s">
        <v>21</v>
      </c>
      <c r="E10797" t="s">
        <v>43</v>
      </c>
      <c r="F10797">
        <v>0</v>
      </c>
      <c r="G10797">
        <v>100000</v>
      </c>
      <c r="H10797">
        <v>0</v>
      </c>
      <c r="I10797">
        <v>0</v>
      </c>
      <c r="J10797">
        <v>0</v>
      </c>
      <c r="K10797">
        <v>0.32</v>
      </c>
      <c r="L10797" t="s">
        <v>23</v>
      </c>
      <c r="M10797" s="3">
        <v>32000</v>
      </c>
      <c r="N10797" s="2" t="str">
        <f>VLOOKUP(Tabla1[[#This Row],[nemo]],'Nemos y clasificaciones'!$A$2:$B$5000,2,FALSE)</f>
        <v>AMERICAN INTERNATIONAL GROUP INC</v>
      </c>
      <c r="O10797" s="3" t="str">
        <f>VLOOKUP(Tabla1[[#This Row],[nemo]],'Nemos y clasificaciones'!$A$1:$C$3000,3,FALSE)</f>
        <v>Servicios financieros</v>
      </c>
      <c r="P10797" s="3"/>
      <c r="Q10797" s="3"/>
    </row>
    <row r="10798" spans="1:17" x14ac:dyDescent="0.25">
      <c r="A10798" t="s">
        <v>3501</v>
      </c>
      <c r="B10798" s="1">
        <v>44075</v>
      </c>
      <c r="C10798" s="1">
        <v>44082</v>
      </c>
      <c r="D10798" t="s">
        <v>21</v>
      </c>
      <c r="E10798" t="s">
        <v>277</v>
      </c>
      <c r="F10798">
        <v>0</v>
      </c>
      <c r="G10798">
        <v>100000</v>
      </c>
      <c r="H10798">
        <v>0</v>
      </c>
      <c r="I10798">
        <v>0</v>
      </c>
      <c r="J10798">
        <v>0</v>
      </c>
      <c r="K10798">
        <v>0.29499999999999998</v>
      </c>
      <c r="L10798" t="s">
        <v>23</v>
      </c>
      <c r="M10798" s="3">
        <v>29500</v>
      </c>
      <c r="N10798" s="2" t="str">
        <f>VLOOKUP(Tabla1[[#This Row],[nemo]],'Nemos y clasificaciones'!$A$2:$B$5000,2,FALSE)</f>
        <v>ISHARES IBOXX $ INV GRADE CORP. BOND ETF</v>
      </c>
      <c r="O10798" s="3" t="str">
        <f>VLOOKUP(Tabla1[[#This Row],[nemo]],'Nemos y clasificaciones'!$A$1:$C$3000,3,FALSE)</f>
        <v>ETF</v>
      </c>
      <c r="P10798" s="3"/>
      <c r="Q10798" s="3"/>
    </row>
    <row r="10799" spans="1:17" x14ac:dyDescent="0.25">
      <c r="A10799" t="s">
        <v>42</v>
      </c>
      <c r="B10799" s="1">
        <v>43357</v>
      </c>
      <c r="C10799" s="1">
        <v>43371</v>
      </c>
      <c r="D10799" t="s">
        <v>21</v>
      </c>
      <c r="E10799" t="s">
        <v>43</v>
      </c>
      <c r="F10799">
        <v>0</v>
      </c>
      <c r="G10799">
        <v>100000</v>
      </c>
      <c r="H10799">
        <v>0</v>
      </c>
      <c r="I10799">
        <v>0</v>
      </c>
      <c r="J10799">
        <v>0</v>
      </c>
      <c r="K10799">
        <v>0.32</v>
      </c>
      <c r="L10799" t="s">
        <v>23</v>
      </c>
      <c r="M10799" s="3">
        <v>32000</v>
      </c>
      <c r="N10799" s="2" t="str">
        <f>VLOOKUP(Tabla1[[#This Row],[nemo]],'Nemos y clasificaciones'!$A$2:$B$5000,2,FALSE)</f>
        <v>AMERICAN INTERNATIONAL GROUP INC</v>
      </c>
      <c r="O10799" s="3" t="str">
        <f>VLOOKUP(Tabla1[[#This Row],[nemo]],'Nemos y clasificaciones'!$A$1:$C$3000,3,FALSE)</f>
        <v>Servicios financieros</v>
      </c>
      <c r="P10799" s="3"/>
      <c r="Q10799" s="3"/>
    </row>
    <row r="10800" spans="1:17" x14ac:dyDescent="0.25">
      <c r="A10800" t="s">
        <v>42</v>
      </c>
      <c r="B10800" s="1">
        <v>43264</v>
      </c>
      <c r="C10800" s="1">
        <v>43279</v>
      </c>
      <c r="D10800" t="s">
        <v>21</v>
      </c>
      <c r="E10800" t="s">
        <v>43</v>
      </c>
      <c r="F10800">
        <v>0</v>
      </c>
      <c r="G10800">
        <v>100000</v>
      </c>
      <c r="H10800">
        <v>0</v>
      </c>
      <c r="I10800">
        <v>0</v>
      </c>
      <c r="J10800">
        <v>0</v>
      </c>
      <c r="K10800">
        <v>0.32</v>
      </c>
      <c r="L10800" t="s">
        <v>23</v>
      </c>
      <c r="M10800" s="3">
        <v>32000</v>
      </c>
      <c r="N10800" s="2" t="str">
        <f>VLOOKUP(Tabla1[[#This Row],[nemo]],'Nemos y clasificaciones'!$A$2:$B$5000,2,FALSE)</f>
        <v>AMERICAN INTERNATIONAL GROUP INC</v>
      </c>
      <c r="O10800" s="3" t="str">
        <f>VLOOKUP(Tabla1[[#This Row],[nemo]],'Nemos y clasificaciones'!$A$1:$C$3000,3,FALSE)</f>
        <v>Servicios financieros</v>
      </c>
      <c r="P10800" s="3"/>
      <c r="Q10800" s="3"/>
    </row>
    <row r="10801" spans="1:17" x14ac:dyDescent="0.25">
      <c r="A10801" t="s">
        <v>3582</v>
      </c>
      <c r="B10801" s="1">
        <v>44046</v>
      </c>
      <c r="C10801" s="1">
        <v>44050</v>
      </c>
      <c r="D10801" t="s">
        <v>21</v>
      </c>
      <c r="E10801" t="s">
        <v>277</v>
      </c>
      <c r="F10801">
        <v>0</v>
      </c>
      <c r="G10801">
        <v>100000</v>
      </c>
      <c r="H10801">
        <v>0</v>
      </c>
      <c r="I10801">
        <v>0</v>
      </c>
      <c r="J10801">
        <v>0</v>
      </c>
      <c r="K10801">
        <v>0.29499999999999998</v>
      </c>
      <c r="L10801" t="s">
        <v>23</v>
      </c>
      <c r="M10801" s="3">
        <v>29500</v>
      </c>
      <c r="N10801" s="2" t="str">
        <f>VLOOKUP(Tabla1[[#This Row],[nemo]],'Nemos y clasificaciones'!$A$2:$B$5000,2,FALSE)</f>
        <v>ISHARES IBOXX $ INV GRADE CORP. BOND ETF</v>
      </c>
      <c r="O10801" s="3" t="str">
        <f>VLOOKUP(Tabla1[[#This Row],[nemo]],'Nemos y clasificaciones'!$A$1:$C$3000,3,FALSE)</f>
        <v>ETF</v>
      </c>
      <c r="P10801" s="3"/>
      <c r="Q10801" s="3"/>
    </row>
    <row r="10802" spans="1:17" x14ac:dyDescent="0.25">
      <c r="A10802" t="s">
        <v>3365</v>
      </c>
      <c r="B10802" s="1">
        <v>44105</v>
      </c>
      <c r="C10802" s="1">
        <v>44111</v>
      </c>
      <c r="D10802" t="s">
        <v>21</v>
      </c>
      <c r="E10802" t="s">
        <v>277</v>
      </c>
      <c r="F10802">
        <v>0</v>
      </c>
      <c r="G10802">
        <v>100000</v>
      </c>
      <c r="H10802">
        <v>0</v>
      </c>
      <c r="I10802">
        <v>0</v>
      </c>
      <c r="J10802">
        <v>0</v>
      </c>
      <c r="K10802">
        <v>0.29399999999999998</v>
      </c>
      <c r="L10802" t="s">
        <v>23</v>
      </c>
      <c r="M10802" s="3">
        <v>29400</v>
      </c>
      <c r="N10802" s="2" t="str">
        <f>VLOOKUP(Tabla1[[#This Row],[nemo]],'Nemos y clasificaciones'!$A$2:$B$5000,2,FALSE)</f>
        <v>ISHARES IBOXX $ INV GRADE CORP. BOND ETF</v>
      </c>
      <c r="O10802" s="3" t="str">
        <f>VLOOKUP(Tabla1[[#This Row],[nemo]],'Nemos y clasificaciones'!$A$1:$C$3000,3,FALSE)</f>
        <v>ETF</v>
      </c>
      <c r="P10802" s="3"/>
      <c r="Q10802" s="3"/>
    </row>
    <row r="10803" spans="1:17" x14ac:dyDescent="0.25">
      <c r="A10803" t="s">
        <v>3108</v>
      </c>
      <c r="B10803" s="1">
        <v>43173</v>
      </c>
      <c r="C10803" s="1">
        <v>43188</v>
      </c>
      <c r="D10803" t="s">
        <v>21</v>
      </c>
      <c r="E10803" t="s">
        <v>43</v>
      </c>
      <c r="F10803">
        <v>0</v>
      </c>
      <c r="G10803">
        <v>100000</v>
      </c>
      <c r="H10803">
        <v>0</v>
      </c>
      <c r="I10803">
        <v>0</v>
      </c>
      <c r="J10803">
        <v>0</v>
      </c>
      <c r="K10803">
        <v>0.32</v>
      </c>
      <c r="L10803" t="s">
        <v>23</v>
      </c>
      <c r="M10803" s="3">
        <v>32000</v>
      </c>
      <c r="N10803" s="2" t="str">
        <f>VLOOKUP(Tabla1[[#This Row],[nemo]],'Nemos y clasificaciones'!$A$2:$B$5000,2,FALSE)</f>
        <v>AMERICAN INTERNATIONAL GROUP INC</v>
      </c>
      <c r="O10803" s="3" t="str">
        <f>VLOOKUP(Tabla1[[#This Row],[nemo]],'Nemos y clasificaciones'!$A$1:$C$3000,3,FALSE)</f>
        <v>Servicios financieros</v>
      </c>
      <c r="P10803" s="3"/>
      <c r="Q10803" s="3"/>
    </row>
    <row r="10804" spans="1:17" x14ac:dyDescent="0.25">
      <c r="A10804" t="s">
        <v>3213</v>
      </c>
      <c r="B10804" s="1">
        <v>44137</v>
      </c>
      <c r="C10804" s="1">
        <v>44141</v>
      </c>
      <c r="D10804" t="s">
        <v>21</v>
      </c>
      <c r="E10804" t="s">
        <v>277</v>
      </c>
      <c r="F10804">
        <v>0</v>
      </c>
      <c r="G10804">
        <v>100000</v>
      </c>
      <c r="H10804">
        <v>0</v>
      </c>
      <c r="I10804">
        <v>0</v>
      </c>
      <c r="J10804">
        <v>0</v>
      </c>
      <c r="K10804">
        <v>0.28299999999999997</v>
      </c>
      <c r="L10804" t="s">
        <v>23</v>
      </c>
      <c r="M10804" s="3">
        <v>28300</v>
      </c>
      <c r="N10804" s="2" t="str">
        <f>VLOOKUP(Tabla1[[#This Row],[nemo]],'Nemos y clasificaciones'!$A$2:$B$5000,2,FALSE)</f>
        <v>ISHARES IBOXX $ INV GRADE CORP. BOND ETF</v>
      </c>
      <c r="O10804" s="3" t="str">
        <f>VLOOKUP(Tabla1[[#This Row],[nemo]],'Nemos y clasificaciones'!$A$1:$C$3000,3,FALSE)</f>
        <v>ETF</v>
      </c>
      <c r="P10804" s="3"/>
      <c r="Q10804" s="3"/>
    </row>
    <row r="10805" spans="1:17" x14ac:dyDescent="0.25">
      <c r="A10805" t="s">
        <v>42</v>
      </c>
      <c r="B10805" s="1">
        <v>43076</v>
      </c>
      <c r="C10805" s="1">
        <v>43091</v>
      </c>
      <c r="D10805" t="s">
        <v>21</v>
      </c>
      <c r="E10805" t="s">
        <v>43</v>
      </c>
      <c r="F10805">
        <v>0</v>
      </c>
      <c r="G10805">
        <v>100000</v>
      </c>
      <c r="H10805">
        <v>0</v>
      </c>
      <c r="I10805">
        <v>0</v>
      </c>
      <c r="J10805">
        <v>0</v>
      </c>
      <c r="K10805">
        <v>0.32</v>
      </c>
      <c r="L10805" t="s">
        <v>23</v>
      </c>
      <c r="M10805" s="3">
        <v>32000</v>
      </c>
      <c r="N10805" s="2" t="str">
        <f>VLOOKUP(Tabla1[[#This Row],[nemo]],'Nemos y clasificaciones'!$A$2:$B$5000,2,FALSE)</f>
        <v>AMERICAN INTERNATIONAL GROUP INC</v>
      </c>
      <c r="O10805" s="3" t="str">
        <f>VLOOKUP(Tabla1[[#This Row],[nemo]],'Nemos y clasificaciones'!$A$1:$C$3000,3,FALSE)</f>
        <v>Servicios financieros</v>
      </c>
      <c r="P10805" s="3"/>
      <c r="Q10805" s="3"/>
    </row>
    <row r="10806" spans="1:17" x14ac:dyDescent="0.25">
      <c r="A10806" t="s">
        <v>2871</v>
      </c>
      <c r="B10806" s="1">
        <v>44182</v>
      </c>
      <c r="C10806" s="1">
        <v>44188</v>
      </c>
      <c r="D10806" t="s">
        <v>21</v>
      </c>
      <c r="E10806" t="s">
        <v>277</v>
      </c>
      <c r="F10806">
        <v>0</v>
      </c>
      <c r="G10806">
        <v>100000</v>
      </c>
      <c r="H10806">
        <v>0</v>
      </c>
      <c r="I10806">
        <v>0</v>
      </c>
      <c r="J10806">
        <v>0</v>
      </c>
      <c r="K10806">
        <v>0.28000000000000003</v>
      </c>
      <c r="L10806" t="s">
        <v>23</v>
      </c>
      <c r="M10806" s="3">
        <v>28000</v>
      </c>
      <c r="N10806" s="2" t="str">
        <f>VLOOKUP(Tabla1[[#This Row],[nemo]],'Nemos y clasificaciones'!$A$2:$B$5000,2,FALSE)</f>
        <v>ISHARES IBOXX $ INV GRADE CORP. BOND ETF</v>
      </c>
      <c r="O10806" s="3" t="str">
        <f>VLOOKUP(Tabla1[[#This Row],[nemo]],'Nemos y clasificaciones'!$A$1:$C$3000,3,FALSE)</f>
        <v>ETF</v>
      </c>
      <c r="P10806" s="3"/>
      <c r="Q10806" s="3"/>
    </row>
    <row r="10807" spans="1:17" x14ac:dyDescent="0.25">
      <c r="A10807" t="s">
        <v>3080</v>
      </c>
      <c r="B10807" s="1">
        <v>44166</v>
      </c>
      <c r="C10807" s="1">
        <v>44172</v>
      </c>
      <c r="D10807" t="s">
        <v>21</v>
      </c>
      <c r="E10807" t="s">
        <v>277</v>
      </c>
      <c r="F10807">
        <v>0</v>
      </c>
      <c r="G10807">
        <v>100000</v>
      </c>
      <c r="H10807">
        <v>0</v>
      </c>
      <c r="I10807">
        <v>0</v>
      </c>
      <c r="J10807">
        <v>0</v>
      </c>
      <c r="K10807">
        <v>0.27600000000000002</v>
      </c>
      <c r="L10807" t="s">
        <v>23</v>
      </c>
      <c r="M10807" s="3">
        <v>27600</v>
      </c>
      <c r="N10807" s="2" t="str">
        <f>VLOOKUP(Tabla1[[#This Row],[nemo]],'Nemos y clasificaciones'!$A$2:$B$5000,2,FALSE)</f>
        <v>ISHARES IBOXX $ INV GRADE CORP. BOND ETF</v>
      </c>
      <c r="O10807" s="3" t="str">
        <f>VLOOKUP(Tabla1[[#This Row],[nemo]],'Nemos y clasificaciones'!$A$1:$C$3000,3,FALSE)</f>
        <v>ETF</v>
      </c>
      <c r="P10807" s="3"/>
      <c r="Q10807" s="3"/>
    </row>
    <row r="10808" spans="1:17" x14ac:dyDescent="0.25">
      <c r="A10808" t="s">
        <v>42</v>
      </c>
      <c r="B10808" s="1">
        <v>42992</v>
      </c>
      <c r="C10808" s="1">
        <v>43007</v>
      </c>
      <c r="D10808" t="s">
        <v>21</v>
      </c>
      <c r="E10808" t="s">
        <v>43</v>
      </c>
      <c r="F10808">
        <v>0</v>
      </c>
      <c r="G10808">
        <v>100000</v>
      </c>
      <c r="H10808">
        <v>0</v>
      </c>
      <c r="I10808">
        <v>0</v>
      </c>
      <c r="J10808">
        <v>0</v>
      </c>
      <c r="K10808">
        <v>0.32</v>
      </c>
      <c r="L10808" t="s">
        <v>23</v>
      </c>
      <c r="M10808" s="3">
        <v>32000</v>
      </c>
      <c r="N10808" s="2" t="str">
        <f>VLOOKUP(Tabla1[[#This Row],[nemo]],'Nemos y clasificaciones'!$A$2:$B$5000,2,FALSE)</f>
        <v>AMERICAN INTERNATIONAL GROUP INC</v>
      </c>
      <c r="O10808" s="3" t="str">
        <f>VLOOKUP(Tabla1[[#This Row],[nemo]],'Nemos y clasificaciones'!$A$1:$C$3000,3,FALSE)</f>
        <v>Servicios financieros</v>
      </c>
      <c r="P10808" s="3"/>
      <c r="Q10808" s="3"/>
    </row>
    <row r="10809" spans="1:17" x14ac:dyDescent="0.25">
      <c r="A10809" t="s">
        <v>2507</v>
      </c>
      <c r="B10809" s="1">
        <v>44256</v>
      </c>
      <c r="C10809" s="1">
        <v>44260</v>
      </c>
      <c r="D10809" t="s">
        <v>21</v>
      </c>
      <c r="E10809" t="s">
        <v>277</v>
      </c>
      <c r="F10809">
        <v>0</v>
      </c>
      <c r="G10809">
        <v>100000</v>
      </c>
      <c r="H10809">
        <v>0</v>
      </c>
      <c r="I10809">
        <v>0</v>
      </c>
      <c r="J10809">
        <v>0</v>
      </c>
      <c r="K10809">
        <v>0.26900000000000002</v>
      </c>
      <c r="L10809" t="s">
        <v>23</v>
      </c>
      <c r="M10809" s="3">
        <v>26900</v>
      </c>
      <c r="N10809" s="2" t="str">
        <f>VLOOKUP(Tabla1[[#This Row],[nemo]],'Nemos y clasificaciones'!$A$2:$B$5000,2,FALSE)</f>
        <v>ISHARES IBOXX $ INV GRADE CORP. BOND ETF</v>
      </c>
      <c r="O10809" s="3" t="str">
        <f>VLOOKUP(Tabla1[[#This Row],[nemo]],'Nemos y clasificaciones'!$A$1:$C$3000,3,FALSE)</f>
        <v>ETF</v>
      </c>
      <c r="P10809" s="3"/>
      <c r="Q10809" s="3"/>
    </row>
    <row r="10810" spans="1:17" x14ac:dyDescent="0.25">
      <c r="A10810" t="s">
        <v>2597</v>
      </c>
      <c r="B10810" s="1">
        <v>44228</v>
      </c>
      <c r="C10810" s="1">
        <v>44232</v>
      </c>
      <c r="D10810" t="s">
        <v>21</v>
      </c>
      <c r="E10810" t="s">
        <v>277</v>
      </c>
      <c r="F10810">
        <v>0</v>
      </c>
      <c r="G10810">
        <v>100000</v>
      </c>
      <c r="H10810">
        <v>0</v>
      </c>
      <c r="I10810">
        <v>0</v>
      </c>
      <c r="J10810">
        <v>0</v>
      </c>
      <c r="K10810">
        <v>0.26700000000000002</v>
      </c>
      <c r="L10810" t="s">
        <v>23</v>
      </c>
      <c r="M10810" s="3">
        <v>26700</v>
      </c>
      <c r="N10810" s="2" t="str">
        <f>VLOOKUP(Tabla1[[#This Row],[nemo]],'Nemos y clasificaciones'!$A$2:$B$5000,2,FALSE)</f>
        <v>ISHARES IBOXX $ INV GRADE CORP. BOND ETF</v>
      </c>
      <c r="O10810" s="3" t="str">
        <f>VLOOKUP(Tabla1[[#This Row],[nemo]],'Nemos y clasificaciones'!$A$1:$C$3000,3,FALSE)</f>
        <v>ETF</v>
      </c>
      <c r="P10810" s="3"/>
      <c r="Q10810" s="3"/>
    </row>
    <row r="10811" spans="1:17" x14ac:dyDescent="0.25">
      <c r="A10811" t="s">
        <v>1573</v>
      </c>
      <c r="B10811" s="1">
        <v>44348</v>
      </c>
      <c r="C10811" s="1">
        <v>44354</v>
      </c>
      <c r="D10811" t="s">
        <v>21</v>
      </c>
      <c r="E10811" t="s">
        <v>277</v>
      </c>
      <c r="F10811">
        <v>0</v>
      </c>
      <c r="G10811">
        <v>100000</v>
      </c>
      <c r="H10811">
        <v>0</v>
      </c>
      <c r="I10811">
        <v>0</v>
      </c>
      <c r="J10811">
        <v>0</v>
      </c>
      <c r="K10811">
        <v>0.25700000000000001</v>
      </c>
      <c r="L10811" t="s">
        <v>23</v>
      </c>
      <c r="M10811" s="3">
        <v>25700</v>
      </c>
      <c r="N10811" s="2" t="str">
        <f>VLOOKUP(Tabla1[[#This Row],[nemo]],'Nemos y clasificaciones'!$A$2:$B$5000,2,FALSE)</f>
        <v>ISHARES IBOXX $ INV GRADE CORP. BOND ETF</v>
      </c>
      <c r="O10811" s="3" t="str">
        <f>VLOOKUP(Tabla1[[#This Row],[nemo]],'Nemos y clasificaciones'!$A$1:$C$3000,3,FALSE)</f>
        <v>ETF</v>
      </c>
      <c r="P10811" s="3"/>
      <c r="Q10811" s="3"/>
    </row>
    <row r="10812" spans="1:17" x14ac:dyDescent="0.25">
      <c r="A10812" t="s">
        <v>42</v>
      </c>
      <c r="B10812" s="1">
        <v>42921</v>
      </c>
      <c r="C10812" s="1">
        <v>42957</v>
      </c>
      <c r="D10812" t="s">
        <v>21</v>
      </c>
      <c r="E10812" t="s">
        <v>563</v>
      </c>
      <c r="F10812">
        <v>0</v>
      </c>
      <c r="G10812">
        <v>100000</v>
      </c>
      <c r="H10812">
        <v>0</v>
      </c>
      <c r="I10812">
        <v>0</v>
      </c>
      <c r="J10812">
        <v>0</v>
      </c>
      <c r="K10812">
        <v>0.32</v>
      </c>
      <c r="L10812" t="s">
        <v>23</v>
      </c>
      <c r="M10812" s="3">
        <v>32000</v>
      </c>
      <c r="N10812" s="2" t="str">
        <f>VLOOKUP(Tabla1[[#This Row],[nemo]],'Nemos y clasificaciones'!$A$2:$B$5000,2,FALSE)</f>
        <v>AMERICAN EXPRESS COMPANY</v>
      </c>
      <c r="O10812" s="3" t="str">
        <f>VLOOKUP(Tabla1[[#This Row],[nemo]],'Nemos y clasificaciones'!$A$1:$C$3000,3,FALSE)</f>
        <v>Servicios financieros</v>
      </c>
      <c r="P10812" s="3"/>
      <c r="Q10812" s="3"/>
    </row>
    <row r="10813" spans="1:17" x14ac:dyDescent="0.25">
      <c r="A10813" t="s">
        <v>1997</v>
      </c>
      <c r="B10813" s="1">
        <v>44319</v>
      </c>
      <c r="C10813" s="1">
        <v>44323</v>
      </c>
      <c r="D10813" t="s">
        <v>21</v>
      </c>
      <c r="E10813" t="s">
        <v>277</v>
      </c>
      <c r="F10813">
        <v>0</v>
      </c>
      <c r="G10813">
        <v>100000</v>
      </c>
      <c r="H10813">
        <v>0</v>
      </c>
      <c r="I10813">
        <v>0</v>
      </c>
      <c r="J10813">
        <v>0</v>
      </c>
      <c r="K10813">
        <v>0.255</v>
      </c>
      <c r="L10813" t="s">
        <v>23</v>
      </c>
      <c r="M10813" s="3">
        <v>25500</v>
      </c>
      <c r="N10813" s="2" t="str">
        <f>VLOOKUP(Tabla1[[#This Row],[nemo]],'Nemos y clasificaciones'!$A$2:$B$5000,2,FALSE)</f>
        <v>ISHARES IBOXX $ INV GRADE CORP. BOND ETF</v>
      </c>
      <c r="O10813" s="3" t="str">
        <f>VLOOKUP(Tabla1[[#This Row],[nemo]],'Nemos y clasificaciones'!$A$1:$C$3000,3,FALSE)</f>
        <v>ETF</v>
      </c>
      <c r="P10813" s="3"/>
      <c r="Q10813" s="3"/>
    </row>
    <row r="10814" spans="1:17" x14ac:dyDescent="0.25">
      <c r="A10814" t="s">
        <v>42</v>
      </c>
      <c r="B10814" s="1">
        <v>42898</v>
      </c>
      <c r="C10814" s="1">
        <v>42914</v>
      </c>
      <c r="D10814" t="s">
        <v>21</v>
      </c>
      <c r="E10814" t="s">
        <v>43</v>
      </c>
      <c r="F10814">
        <v>0</v>
      </c>
      <c r="G10814">
        <v>100000</v>
      </c>
      <c r="H10814">
        <v>0</v>
      </c>
      <c r="I10814">
        <v>0</v>
      </c>
      <c r="J10814">
        <v>0</v>
      </c>
      <c r="K10814">
        <v>0.32</v>
      </c>
      <c r="L10814" t="s">
        <v>23</v>
      </c>
      <c r="M10814" s="3">
        <v>32000</v>
      </c>
      <c r="N10814" s="2" t="str">
        <f>VLOOKUP(Tabla1[[#This Row],[nemo]],'Nemos y clasificaciones'!$A$2:$B$5000,2,FALSE)</f>
        <v>AMERICAN INTERNATIONAL GROUP INC</v>
      </c>
      <c r="O10814" s="3" t="str">
        <f>VLOOKUP(Tabla1[[#This Row],[nemo]],'Nemos y clasificaciones'!$A$1:$C$3000,3,FALSE)</f>
        <v>Servicios financieros</v>
      </c>
      <c r="P10814" s="3"/>
      <c r="Q10814" s="3"/>
    </row>
    <row r="10815" spans="1:17" x14ac:dyDescent="0.25">
      <c r="A10815" t="s">
        <v>2292</v>
      </c>
      <c r="B10815" s="1">
        <v>44287</v>
      </c>
      <c r="C10815" s="1">
        <v>44294</v>
      </c>
      <c r="D10815" t="s">
        <v>21</v>
      </c>
      <c r="E10815" t="s">
        <v>277</v>
      </c>
      <c r="F10815">
        <v>0</v>
      </c>
      <c r="G10815">
        <v>100000</v>
      </c>
      <c r="H10815">
        <v>0</v>
      </c>
      <c r="I10815">
        <v>0</v>
      </c>
      <c r="J10815">
        <v>0</v>
      </c>
      <c r="K10815">
        <v>0.254</v>
      </c>
      <c r="L10815" t="s">
        <v>23</v>
      </c>
      <c r="M10815" s="3">
        <v>25400</v>
      </c>
      <c r="N10815" s="2" t="str">
        <f>VLOOKUP(Tabla1[[#This Row],[nemo]],'Nemos y clasificaciones'!$A$2:$B$5000,2,FALSE)</f>
        <v>ISHARES IBOXX $ INV GRADE CORP. BOND ETF</v>
      </c>
      <c r="O10815" s="3" t="str">
        <f>VLOOKUP(Tabla1[[#This Row],[nemo]],'Nemos y clasificaciones'!$A$1:$C$3000,3,FALSE)</f>
        <v>ETF</v>
      </c>
      <c r="P10815" s="3"/>
      <c r="Q10815" s="3"/>
    </row>
    <row r="10816" spans="1:17" x14ac:dyDescent="0.25">
      <c r="A10816" t="s">
        <v>42</v>
      </c>
      <c r="B10816" s="1">
        <v>42830</v>
      </c>
      <c r="C10816" s="1">
        <v>42865</v>
      </c>
      <c r="D10816" t="s">
        <v>21</v>
      </c>
      <c r="E10816" t="s">
        <v>563</v>
      </c>
      <c r="F10816">
        <v>0</v>
      </c>
      <c r="G10816">
        <v>100000</v>
      </c>
      <c r="H10816">
        <v>0</v>
      </c>
      <c r="I10816">
        <v>0</v>
      </c>
      <c r="J10816">
        <v>0</v>
      </c>
      <c r="K10816">
        <v>0.32</v>
      </c>
      <c r="L10816" t="s">
        <v>23</v>
      </c>
      <c r="M10816" s="3">
        <v>32000</v>
      </c>
      <c r="N10816" s="2" t="str">
        <f>VLOOKUP(Tabla1[[#This Row],[nemo]],'Nemos y clasificaciones'!$A$2:$B$5000,2,FALSE)</f>
        <v>AMERICAN EXPRESS COMPANY</v>
      </c>
      <c r="O10816" s="3" t="str">
        <f>VLOOKUP(Tabla1[[#This Row],[nemo]],'Nemos y clasificaciones'!$A$1:$C$3000,3,FALSE)</f>
        <v>Servicios financieros</v>
      </c>
      <c r="P10816" s="3"/>
      <c r="Q10816" s="3"/>
    </row>
    <row r="10817" spans="1:17" x14ac:dyDescent="0.25">
      <c r="A10817" t="s">
        <v>42</v>
      </c>
      <c r="B10817" s="1">
        <v>42807</v>
      </c>
      <c r="C10817" s="1">
        <v>42823</v>
      </c>
      <c r="D10817" t="s">
        <v>21</v>
      </c>
      <c r="E10817" t="s">
        <v>43</v>
      </c>
      <c r="F10817">
        <v>0</v>
      </c>
      <c r="G10817">
        <v>100000</v>
      </c>
      <c r="H10817">
        <v>0</v>
      </c>
      <c r="I10817">
        <v>0</v>
      </c>
      <c r="J10817">
        <v>0</v>
      </c>
      <c r="K10817">
        <v>0.32</v>
      </c>
      <c r="L10817" t="s">
        <v>23</v>
      </c>
      <c r="M10817" s="3">
        <v>32000</v>
      </c>
      <c r="N10817" s="2" t="str">
        <f>VLOOKUP(Tabla1[[#This Row],[nemo]],'Nemos y clasificaciones'!$A$2:$B$5000,2,FALSE)</f>
        <v>AMERICAN INTERNATIONAL GROUP INC</v>
      </c>
      <c r="O10817" s="3" t="str">
        <f>VLOOKUP(Tabla1[[#This Row],[nemo]],'Nemos y clasificaciones'!$A$1:$C$3000,3,FALSE)</f>
        <v>Servicios financieros</v>
      </c>
      <c r="P10817" s="3"/>
      <c r="Q10817" s="3"/>
    </row>
    <row r="10818" spans="1:17" x14ac:dyDescent="0.25">
      <c r="A10818" t="s">
        <v>8703</v>
      </c>
      <c r="B10818" s="1">
        <v>43090</v>
      </c>
      <c r="C10818" s="1">
        <v>43097</v>
      </c>
      <c r="D10818" t="s">
        <v>21</v>
      </c>
      <c r="E10818" t="s">
        <v>277</v>
      </c>
      <c r="F10818">
        <v>0</v>
      </c>
      <c r="G10818">
        <v>100000</v>
      </c>
      <c r="H10818">
        <v>0</v>
      </c>
      <c r="I10818">
        <v>0</v>
      </c>
      <c r="J10818">
        <v>0</v>
      </c>
      <c r="K10818">
        <v>0.254</v>
      </c>
      <c r="L10818" t="s">
        <v>23</v>
      </c>
      <c r="M10818" s="3">
        <v>25400</v>
      </c>
      <c r="N10818" s="2" t="str">
        <f>VLOOKUP(Tabla1[[#This Row],[nemo]],'Nemos y clasificaciones'!$A$2:$B$5000,2,FALSE)</f>
        <v>ISHARES IBOXX $ INV GRADE CORP. BOND ETF</v>
      </c>
      <c r="O10818" s="3" t="str">
        <f>VLOOKUP(Tabla1[[#This Row],[nemo]],'Nemos y clasificaciones'!$A$1:$C$3000,3,FALSE)</f>
        <v>ETF</v>
      </c>
      <c r="P10818" s="3"/>
      <c r="Q10818" s="3"/>
    </row>
    <row r="10819" spans="1:17" x14ac:dyDescent="0.25">
      <c r="A10819" t="s">
        <v>42</v>
      </c>
      <c r="B10819" s="1">
        <v>42739</v>
      </c>
      <c r="C10819" s="1">
        <v>42776</v>
      </c>
      <c r="D10819" t="s">
        <v>21</v>
      </c>
      <c r="E10819" t="s">
        <v>563</v>
      </c>
      <c r="F10819">
        <v>0</v>
      </c>
      <c r="G10819">
        <v>100000</v>
      </c>
      <c r="H10819">
        <v>0</v>
      </c>
      <c r="I10819">
        <v>0</v>
      </c>
      <c r="J10819">
        <v>0</v>
      </c>
      <c r="K10819">
        <v>0.32</v>
      </c>
      <c r="L10819" t="s">
        <v>23</v>
      </c>
      <c r="M10819" s="3">
        <v>32000</v>
      </c>
      <c r="N10819" s="2" t="str">
        <f>VLOOKUP(Tabla1[[#This Row],[nemo]],'Nemos y clasificaciones'!$A$2:$B$5000,2,FALSE)</f>
        <v>AMERICAN EXPRESS COMPANY</v>
      </c>
      <c r="O10819" s="3" t="str">
        <f>VLOOKUP(Tabla1[[#This Row],[nemo]],'Nemos y clasificaciones'!$A$1:$C$3000,3,FALSE)</f>
        <v>Servicios financieros</v>
      </c>
      <c r="P10819" s="3"/>
      <c r="Q10819" s="3"/>
    </row>
    <row r="10820" spans="1:17" x14ac:dyDescent="0.25">
      <c r="A10820" t="s">
        <v>42</v>
      </c>
      <c r="B10820" s="1">
        <v>42710</v>
      </c>
      <c r="C10820" s="1">
        <v>42726</v>
      </c>
      <c r="D10820" t="s">
        <v>21</v>
      </c>
      <c r="E10820" t="s">
        <v>43</v>
      </c>
      <c r="F10820">
        <v>0</v>
      </c>
      <c r="G10820">
        <v>100000</v>
      </c>
      <c r="H10820">
        <v>0</v>
      </c>
      <c r="I10820">
        <v>0</v>
      </c>
      <c r="J10820">
        <v>0</v>
      </c>
      <c r="K10820">
        <v>0.32</v>
      </c>
      <c r="L10820" t="s">
        <v>23</v>
      </c>
      <c r="M10820" s="3">
        <v>32000</v>
      </c>
      <c r="N10820" s="2" t="str">
        <f>VLOOKUP(Tabla1[[#This Row],[nemo]],'Nemos y clasificaciones'!$A$2:$B$5000,2,FALSE)</f>
        <v>AMERICAN INTERNATIONAL GROUP INC</v>
      </c>
      <c r="O10820" s="3" t="str">
        <f>VLOOKUP(Tabla1[[#This Row],[nemo]],'Nemos y clasificaciones'!$A$1:$C$3000,3,FALSE)</f>
        <v>Servicios financieros</v>
      </c>
      <c r="P10820" s="3"/>
      <c r="Q10820" s="3"/>
    </row>
    <row r="10821" spans="1:17" x14ac:dyDescent="0.25">
      <c r="A10821" t="s">
        <v>42</v>
      </c>
      <c r="B10821" s="1">
        <v>42648</v>
      </c>
      <c r="C10821" s="1">
        <v>42684</v>
      </c>
      <c r="D10821" t="s">
        <v>21</v>
      </c>
      <c r="E10821" t="s">
        <v>563</v>
      </c>
      <c r="F10821">
        <v>0</v>
      </c>
      <c r="G10821">
        <v>100000</v>
      </c>
      <c r="H10821">
        <v>0</v>
      </c>
      <c r="I10821">
        <v>0</v>
      </c>
      <c r="J10821">
        <v>0</v>
      </c>
      <c r="K10821">
        <v>0.32</v>
      </c>
      <c r="L10821" t="s">
        <v>23</v>
      </c>
      <c r="M10821" s="3">
        <v>32000</v>
      </c>
      <c r="N10821" s="2" t="str">
        <f>VLOOKUP(Tabla1[[#This Row],[nemo]],'Nemos y clasificaciones'!$A$2:$B$5000,2,FALSE)</f>
        <v>AMERICAN EXPRESS COMPANY</v>
      </c>
      <c r="O10821" s="3" t="str">
        <f>VLOOKUP(Tabla1[[#This Row],[nemo]],'Nemos y clasificaciones'!$A$1:$C$3000,3,FALSE)</f>
        <v>Servicios financieros</v>
      </c>
      <c r="P10821" s="3"/>
      <c r="Q10821" s="3"/>
    </row>
    <row r="10822" spans="1:17" x14ac:dyDescent="0.25">
      <c r="A10822" t="s">
        <v>42</v>
      </c>
      <c r="B10822" s="1">
        <v>42648</v>
      </c>
      <c r="C10822" s="1">
        <v>42684</v>
      </c>
      <c r="D10822" t="s">
        <v>21</v>
      </c>
      <c r="E10822" t="s">
        <v>563</v>
      </c>
      <c r="F10822">
        <v>0</v>
      </c>
      <c r="G10822">
        <v>100000</v>
      </c>
      <c r="H10822">
        <v>0</v>
      </c>
      <c r="I10822">
        <v>0</v>
      </c>
      <c r="J10822">
        <v>0</v>
      </c>
      <c r="K10822">
        <v>0.32</v>
      </c>
      <c r="L10822" t="s">
        <v>23</v>
      </c>
      <c r="M10822" s="3">
        <v>32000</v>
      </c>
      <c r="N10822" s="2" t="str">
        <f>VLOOKUP(Tabla1[[#This Row],[nemo]],'Nemos y clasificaciones'!$A$2:$B$5000,2,FALSE)</f>
        <v>AMERICAN EXPRESS COMPANY</v>
      </c>
      <c r="O10822" s="3" t="str">
        <f>VLOOKUP(Tabla1[[#This Row],[nemo]],'Nemos y clasificaciones'!$A$1:$C$3000,3,FALSE)</f>
        <v>Servicios financieros</v>
      </c>
      <c r="P10822" s="3"/>
      <c r="Q10822" s="3"/>
    </row>
    <row r="10823" spans="1:17" x14ac:dyDescent="0.25">
      <c r="A10823" t="s">
        <v>882</v>
      </c>
      <c r="B10823" s="1">
        <v>44378</v>
      </c>
      <c r="C10823" s="1">
        <v>44385</v>
      </c>
      <c r="D10823" t="s">
        <v>21</v>
      </c>
      <c r="E10823" t="s">
        <v>277</v>
      </c>
      <c r="F10823">
        <v>0</v>
      </c>
      <c r="G10823">
        <v>100000</v>
      </c>
      <c r="H10823">
        <v>0</v>
      </c>
      <c r="I10823">
        <v>0</v>
      </c>
      <c r="J10823">
        <v>0</v>
      </c>
      <c r="K10823">
        <v>0.253</v>
      </c>
      <c r="L10823" t="s">
        <v>23</v>
      </c>
      <c r="M10823" s="3">
        <v>25300</v>
      </c>
      <c r="N10823" s="2" t="str">
        <f>VLOOKUP(Tabla1[[#This Row],[nemo]],'Nemos y clasificaciones'!$A$2:$B$5000,2,FALSE)</f>
        <v>ISHARES IBOXX $ INV GRADE CORP. BOND ETF</v>
      </c>
      <c r="O10823" s="3" t="str">
        <f>VLOOKUP(Tabla1[[#This Row],[nemo]],'Nemos y clasificaciones'!$A$1:$C$3000,3,FALSE)</f>
        <v>ETF</v>
      </c>
      <c r="P10823" s="3"/>
      <c r="Q10823" s="3"/>
    </row>
    <row r="10824" spans="1:17" x14ac:dyDescent="0.25">
      <c r="A10824" t="s">
        <v>42</v>
      </c>
      <c r="B10824" s="1">
        <v>42626</v>
      </c>
      <c r="C10824" s="1">
        <v>42642</v>
      </c>
      <c r="D10824" t="s">
        <v>21</v>
      </c>
      <c r="E10824" t="s">
        <v>43</v>
      </c>
      <c r="F10824">
        <v>0</v>
      </c>
      <c r="G10824">
        <v>100000</v>
      </c>
      <c r="H10824">
        <v>0</v>
      </c>
      <c r="I10824">
        <v>0</v>
      </c>
      <c r="J10824">
        <v>0</v>
      </c>
      <c r="K10824">
        <v>0.32</v>
      </c>
      <c r="L10824" t="s">
        <v>23</v>
      </c>
      <c r="M10824" s="3">
        <v>32000</v>
      </c>
      <c r="N10824" s="2" t="str">
        <f>VLOOKUP(Tabla1[[#This Row],[nemo]],'Nemos y clasificaciones'!$A$2:$B$5000,2,FALSE)</f>
        <v>AMERICAN INTERNATIONAL GROUP INC</v>
      </c>
      <c r="O10824" s="3" t="str">
        <f>VLOOKUP(Tabla1[[#This Row],[nemo]],'Nemos y clasificaciones'!$A$1:$C$3000,3,FALSE)</f>
        <v>Servicios financieros</v>
      </c>
      <c r="P10824" s="3"/>
      <c r="Q10824" s="3"/>
    </row>
    <row r="10825" spans="1:17" x14ac:dyDescent="0.25">
      <c r="A10825" t="s">
        <v>592</v>
      </c>
      <c r="B10825" s="1">
        <v>44410</v>
      </c>
      <c r="C10825" s="1">
        <v>44414</v>
      </c>
      <c r="D10825" t="s">
        <v>21</v>
      </c>
      <c r="E10825" t="s">
        <v>277</v>
      </c>
      <c r="F10825">
        <v>0</v>
      </c>
      <c r="G10825">
        <v>100000</v>
      </c>
      <c r="H10825">
        <v>0</v>
      </c>
      <c r="I10825">
        <v>0</v>
      </c>
      <c r="J10825">
        <v>0</v>
      </c>
      <c r="K10825">
        <v>0.24299999999999999</v>
      </c>
      <c r="L10825" t="s">
        <v>23</v>
      </c>
      <c r="M10825" s="3">
        <v>24300</v>
      </c>
      <c r="N10825" s="2" t="str">
        <f>VLOOKUP(Tabla1[[#This Row],[nemo]],'Nemos y clasificaciones'!$A$2:$B$5000,2,FALSE)</f>
        <v>ISHARES IBOXX $ INV GRADE CORP. BOND ETF</v>
      </c>
      <c r="O10825" s="3" t="str">
        <f>VLOOKUP(Tabla1[[#This Row],[nemo]],'Nemos y clasificaciones'!$A$1:$C$3000,3,FALSE)</f>
        <v>ETF</v>
      </c>
      <c r="P10825" s="3"/>
      <c r="Q10825" s="3"/>
    </row>
    <row r="10826" spans="1:17" x14ac:dyDescent="0.25">
      <c r="A10826" t="s">
        <v>42</v>
      </c>
      <c r="B10826" s="1">
        <v>42530</v>
      </c>
      <c r="C10826" s="1">
        <v>42549</v>
      </c>
      <c r="D10826" t="s">
        <v>21</v>
      </c>
      <c r="E10826" t="s">
        <v>43</v>
      </c>
      <c r="F10826">
        <v>0</v>
      </c>
      <c r="G10826">
        <v>100000</v>
      </c>
      <c r="H10826">
        <v>0</v>
      </c>
      <c r="I10826">
        <v>0</v>
      </c>
      <c r="J10826">
        <v>0</v>
      </c>
      <c r="K10826">
        <v>0.32</v>
      </c>
      <c r="L10826" t="s">
        <v>23</v>
      </c>
      <c r="M10826" s="3">
        <v>32000</v>
      </c>
      <c r="N10826" s="2" t="str">
        <f>VLOOKUP(Tabla1[[#This Row],[nemo]],'Nemos y clasificaciones'!$A$2:$B$5000,2,FALSE)</f>
        <v>AMERICAN INTERNATIONAL GROUP INC</v>
      </c>
      <c r="O10826" s="3" t="str">
        <f>VLOOKUP(Tabla1[[#This Row],[nemo]],'Nemos y clasificaciones'!$A$1:$C$3000,3,FALSE)</f>
        <v>Servicios financieros</v>
      </c>
      <c r="P10826" s="3"/>
      <c r="Q10826" s="3"/>
    </row>
    <row r="10827" spans="1:17" x14ac:dyDescent="0.25">
      <c r="A10827" t="s">
        <v>42</v>
      </c>
      <c r="B10827" s="1">
        <v>42439</v>
      </c>
      <c r="C10827" s="1">
        <v>42457</v>
      </c>
      <c r="D10827" t="s">
        <v>21</v>
      </c>
      <c r="E10827" t="s">
        <v>43</v>
      </c>
      <c r="F10827">
        <v>0</v>
      </c>
      <c r="G10827">
        <v>100000</v>
      </c>
      <c r="H10827">
        <v>0</v>
      </c>
      <c r="I10827">
        <v>0</v>
      </c>
      <c r="J10827">
        <v>0</v>
      </c>
      <c r="K10827">
        <v>0.32</v>
      </c>
      <c r="L10827" t="s">
        <v>23</v>
      </c>
      <c r="M10827" s="3">
        <v>32000</v>
      </c>
      <c r="N10827" s="2" t="str">
        <f>VLOOKUP(Tabla1[[#This Row],[nemo]],'Nemos y clasificaciones'!$A$2:$B$5000,2,FALSE)</f>
        <v>AMERICAN INTERNATIONAL GROUP INC</v>
      </c>
      <c r="O10827" s="3" t="str">
        <f>VLOOKUP(Tabla1[[#This Row],[nemo]],'Nemos y clasificaciones'!$A$1:$C$3000,3,FALSE)</f>
        <v>Servicios financieros</v>
      </c>
      <c r="P10827" s="3"/>
      <c r="Q10827" s="3"/>
    </row>
    <row r="10828" spans="1:17" x14ac:dyDescent="0.25">
      <c r="A10828" t="s">
        <v>276</v>
      </c>
      <c r="B10828" s="1">
        <v>44440</v>
      </c>
      <c r="C10828" s="1">
        <v>44447</v>
      </c>
      <c r="D10828" t="s">
        <v>21</v>
      </c>
      <c r="E10828" t="s">
        <v>277</v>
      </c>
      <c r="F10828">
        <v>0</v>
      </c>
      <c r="G10828">
        <v>100000</v>
      </c>
      <c r="H10828">
        <v>0</v>
      </c>
      <c r="I10828">
        <v>0</v>
      </c>
      <c r="J10828">
        <v>0</v>
      </c>
      <c r="K10828">
        <v>0.23400000000000001</v>
      </c>
      <c r="L10828" t="s">
        <v>23</v>
      </c>
      <c r="M10828" s="3">
        <v>23400</v>
      </c>
      <c r="N10828" s="2" t="str">
        <f>VLOOKUP(Tabla1[[#This Row],[nemo]],'Nemos y clasificaciones'!$A$2:$B$5000,2,FALSE)</f>
        <v>ISHARES IBOXX $ INV GRADE CORP. BOND ETF</v>
      </c>
      <c r="O10828" s="3" t="str">
        <f>VLOOKUP(Tabla1[[#This Row],[nemo]],'Nemos y clasificaciones'!$A$1:$C$3000,3,FALSE)</f>
        <v>ETF</v>
      </c>
      <c r="P10828" s="3"/>
      <c r="Q10828" s="3"/>
    </row>
    <row r="10829" spans="1:17" x14ac:dyDescent="0.25">
      <c r="A10829" t="s">
        <v>7009</v>
      </c>
      <c r="B10829" s="1">
        <v>43462</v>
      </c>
      <c r="C10829" s="1">
        <v>43469</v>
      </c>
      <c r="D10829" t="s">
        <v>21</v>
      </c>
      <c r="E10829" t="s">
        <v>1397</v>
      </c>
      <c r="F10829">
        <v>0</v>
      </c>
      <c r="G10829">
        <v>1000000</v>
      </c>
      <c r="H10829">
        <v>0</v>
      </c>
      <c r="I10829">
        <v>0</v>
      </c>
      <c r="J10829">
        <v>0</v>
      </c>
      <c r="K10829">
        <v>0.36499999999999999</v>
      </c>
      <c r="L10829" t="s">
        <v>23</v>
      </c>
      <c r="M10829" s="2">
        <v>365000</v>
      </c>
      <c r="N10829" s="2" t="str">
        <f>VLOOKUP(Tabla1[[#This Row],[nemo]],'Nemos y clasificaciones'!$A$2:$B$5000,2,FALSE)</f>
        <v>ISHARES EDGE MSCI MULTIFACTOR USA ETF</v>
      </c>
      <c r="O10829" s="2" t="str">
        <f>VLOOKUP(Tabla1[[#This Row],[nemo]],'Nemos y clasificaciones'!$A$1:$C$3000,3,FALSE)</f>
        <v>ETF</v>
      </c>
      <c r="P10829" s="2"/>
      <c r="Q10829" s="2"/>
    </row>
    <row r="10830" spans="1:17" x14ac:dyDescent="0.25">
      <c r="A10830" t="s">
        <v>5260</v>
      </c>
      <c r="B10830" s="1">
        <v>43815</v>
      </c>
      <c r="C10830" s="1">
        <v>43819</v>
      </c>
      <c r="D10830" t="s">
        <v>21</v>
      </c>
      <c r="E10830" t="s">
        <v>1397</v>
      </c>
      <c r="F10830">
        <v>0</v>
      </c>
      <c r="G10830">
        <v>1000000</v>
      </c>
      <c r="H10830">
        <v>0</v>
      </c>
      <c r="I10830">
        <v>0</v>
      </c>
      <c r="J10830">
        <v>0</v>
      </c>
      <c r="K10830">
        <v>0.17899999999999999</v>
      </c>
      <c r="L10830" t="s">
        <v>23</v>
      </c>
      <c r="M10830" s="2">
        <v>179000</v>
      </c>
      <c r="N10830" s="2" t="str">
        <f>VLOOKUP(Tabla1[[#This Row],[nemo]],'Nemos y clasificaciones'!$A$2:$B$5000,2,FALSE)</f>
        <v>ISHARES EDGE MSCI MULTIFACTOR USA ETF</v>
      </c>
      <c r="O10830" s="2" t="str">
        <f>VLOOKUP(Tabla1[[#This Row],[nemo]],'Nemos y clasificaciones'!$A$1:$C$3000,3,FALSE)</f>
        <v>ETF</v>
      </c>
      <c r="P10830" s="2"/>
      <c r="Q10830" s="2"/>
    </row>
    <row r="10831" spans="1:17" x14ac:dyDescent="0.25">
      <c r="A10831" t="s">
        <v>5603</v>
      </c>
      <c r="B10831" s="1">
        <v>43732</v>
      </c>
      <c r="C10831" s="1">
        <v>43738</v>
      </c>
      <c r="D10831" t="s">
        <v>21</v>
      </c>
      <c r="E10831" t="s">
        <v>1397</v>
      </c>
      <c r="F10831">
        <v>0</v>
      </c>
      <c r="G10831">
        <v>1000000</v>
      </c>
      <c r="H10831">
        <v>0</v>
      </c>
      <c r="I10831">
        <v>0</v>
      </c>
      <c r="J10831">
        <v>0</v>
      </c>
      <c r="K10831">
        <v>0.17499999999999999</v>
      </c>
      <c r="L10831" t="s">
        <v>23</v>
      </c>
      <c r="M10831" s="2">
        <v>175000</v>
      </c>
      <c r="N10831" s="2" t="str">
        <f>VLOOKUP(Tabla1[[#This Row],[nemo]],'Nemos y clasificaciones'!$A$2:$B$5000,2,FALSE)</f>
        <v>ISHARES EDGE MSCI MULTIFACTOR USA ETF</v>
      </c>
      <c r="O10831" s="2" t="str">
        <f>VLOOKUP(Tabla1[[#This Row],[nemo]],'Nemos y clasificaciones'!$A$1:$C$3000,3,FALSE)</f>
        <v>ETF</v>
      </c>
      <c r="P10831" s="2"/>
      <c r="Q10831" s="2"/>
    </row>
    <row r="10832" spans="1:17" x14ac:dyDescent="0.25">
      <c r="A10832" t="s">
        <v>7177</v>
      </c>
      <c r="B10832" s="1">
        <v>43451</v>
      </c>
      <c r="C10832" s="1">
        <v>43455</v>
      </c>
      <c r="D10832" t="s">
        <v>21</v>
      </c>
      <c r="E10832" t="s">
        <v>1397</v>
      </c>
      <c r="F10832">
        <v>0</v>
      </c>
      <c r="G10832">
        <v>1000000</v>
      </c>
      <c r="H10832">
        <v>0</v>
      </c>
      <c r="I10832">
        <v>0</v>
      </c>
      <c r="J10832">
        <v>0</v>
      </c>
      <c r="K10832">
        <v>0.17199999999999999</v>
      </c>
      <c r="L10832" t="s">
        <v>23</v>
      </c>
      <c r="M10832" s="2">
        <v>172000</v>
      </c>
      <c r="N10832" s="2" t="str">
        <f>VLOOKUP(Tabla1[[#This Row],[nemo]],'Nemos y clasificaciones'!$A$2:$B$5000,2,FALSE)</f>
        <v>ISHARES EDGE MSCI MULTIFACTOR USA ETF</v>
      </c>
      <c r="O10832" s="2" t="str">
        <f>VLOOKUP(Tabla1[[#This Row],[nemo]],'Nemos y clasificaciones'!$A$1:$C$3000,3,FALSE)</f>
        <v>ETF</v>
      </c>
      <c r="P10832" s="2"/>
      <c r="Q10832" s="2"/>
    </row>
    <row r="10833" spans="1:17" x14ac:dyDescent="0.25">
      <c r="A10833" t="s">
        <v>6075</v>
      </c>
      <c r="B10833" s="1">
        <v>43633</v>
      </c>
      <c r="C10833" s="1">
        <v>43637</v>
      </c>
      <c r="D10833" t="s">
        <v>21</v>
      </c>
      <c r="E10833" t="s">
        <v>1397</v>
      </c>
      <c r="F10833">
        <v>0</v>
      </c>
      <c r="G10833">
        <v>1000000</v>
      </c>
      <c r="H10833">
        <v>0</v>
      </c>
      <c r="I10833">
        <v>0</v>
      </c>
      <c r="J10833">
        <v>0</v>
      </c>
      <c r="K10833">
        <v>0.13900000000000001</v>
      </c>
      <c r="L10833" t="s">
        <v>23</v>
      </c>
      <c r="M10833" s="2">
        <v>139000</v>
      </c>
      <c r="N10833" s="2" t="str">
        <f>VLOOKUP(Tabla1[[#This Row],[nemo]],'Nemos y clasificaciones'!$A$2:$B$5000,2,FALSE)</f>
        <v>ISHARES EDGE MSCI MULTIFACTOR USA ETF</v>
      </c>
      <c r="O10833" s="2" t="str">
        <f>VLOOKUP(Tabla1[[#This Row],[nemo]],'Nemos y clasificaciones'!$A$1:$C$3000,3,FALSE)</f>
        <v>ETF</v>
      </c>
      <c r="P10833" s="2"/>
      <c r="Q10833" s="2"/>
    </row>
    <row r="10834" spans="1:17" x14ac:dyDescent="0.25">
      <c r="A10834" t="s">
        <v>4024</v>
      </c>
      <c r="B10834" s="1">
        <v>43997</v>
      </c>
      <c r="C10834" s="1">
        <v>44001</v>
      </c>
      <c r="D10834" t="s">
        <v>21</v>
      </c>
      <c r="E10834" t="s">
        <v>1397</v>
      </c>
      <c r="F10834">
        <v>0</v>
      </c>
      <c r="G10834">
        <v>1000000</v>
      </c>
      <c r="H10834">
        <v>0</v>
      </c>
      <c r="I10834">
        <v>0</v>
      </c>
      <c r="J10834">
        <v>0</v>
      </c>
      <c r="K10834">
        <v>0.13500000000000001</v>
      </c>
      <c r="L10834" t="s">
        <v>23</v>
      </c>
      <c r="M10834" s="2">
        <v>135000</v>
      </c>
      <c r="N10834" s="2" t="str">
        <f>VLOOKUP(Tabla1[[#This Row],[nemo]],'Nemos y clasificaciones'!$A$2:$B$5000,2,FALSE)</f>
        <v>ISHARES EDGE MSCI MULTIFACTOR USA ETF</v>
      </c>
      <c r="O10834" s="2" t="str">
        <f>VLOOKUP(Tabla1[[#This Row],[nemo]],'Nemos y clasificaciones'!$A$1:$C$3000,3,FALSE)</f>
        <v>ETF</v>
      </c>
      <c r="P10834" s="2"/>
      <c r="Q10834" s="2"/>
    </row>
    <row r="10835" spans="1:17" x14ac:dyDescent="0.25">
      <c r="A10835" t="s">
        <v>7714</v>
      </c>
      <c r="B10835" s="1">
        <v>43277</v>
      </c>
      <c r="C10835" s="1">
        <v>43284</v>
      </c>
      <c r="D10835" t="s">
        <v>21</v>
      </c>
      <c r="E10835" t="s">
        <v>1397</v>
      </c>
      <c r="F10835">
        <v>0</v>
      </c>
      <c r="G10835">
        <v>1000000</v>
      </c>
      <c r="H10835">
        <v>0</v>
      </c>
      <c r="I10835">
        <v>0</v>
      </c>
      <c r="J10835">
        <v>0</v>
      </c>
      <c r="K10835">
        <v>0.13400000000000001</v>
      </c>
      <c r="L10835" t="s">
        <v>23</v>
      </c>
      <c r="M10835" s="2">
        <v>134000</v>
      </c>
      <c r="N10835" s="2" t="str">
        <f>VLOOKUP(Tabla1[[#This Row],[nemo]],'Nemos y clasificaciones'!$A$2:$B$5000,2,FALSE)</f>
        <v>ISHARES EDGE MSCI MULTIFACTOR USA ETF</v>
      </c>
      <c r="O10835" s="2" t="str">
        <f>VLOOKUP(Tabla1[[#This Row],[nemo]],'Nemos y clasificaciones'!$A$1:$C$3000,3,FALSE)</f>
        <v>ETF</v>
      </c>
      <c r="P10835" s="2"/>
      <c r="Q10835" s="2"/>
    </row>
    <row r="10836" spans="1:17" x14ac:dyDescent="0.25">
      <c r="A10836" t="s">
        <v>3451</v>
      </c>
      <c r="B10836" s="1">
        <v>44097</v>
      </c>
      <c r="C10836" s="1">
        <v>44103</v>
      </c>
      <c r="D10836" t="s">
        <v>21</v>
      </c>
      <c r="E10836" t="s">
        <v>1397</v>
      </c>
      <c r="F10836">
        <v>0</v>
      </c>
      <c r="G10836">
        <v>1000000</v>
      </c>
      <c r="H10836">
        <v>0</v>
      </c>
      <c r="I10836">
        <v>0</v>
      </c>
      <c r="J10836">
        <v>0</v>
      </c>
      <c r="K10836">
        <v>0.125</v>
      </c>
      <c r="L10836" t="s">
        <v>23</v>
      </c>
      <c r="M10836" s="2">
        <v>125000</v>
      </c>
      <c r="N10836" s="2" t="str">
        <f>VLOOKUP(Tabla1[[#This Row],[nemo]],'Nemos y clasificaciones'!$A$2:$B$5000,2,FALSE)</f>
        <v>ISHARES EDGE MSCI MULTIFACTOR USA ETF</v>
      </c>
      <c r="O10836" s="2" t="str">
        <f>VLOOKUP(Tabla1[[#This Row],[nemo]],'Nemos y clasificaciones'!$A$1:$C$3000,3,FALSE)</f>
        <v>ETF</v>
      </c>
      <c r="P10836" s="2"/>
      <c r="Q10836" s="2"/>
    </row>
    <row r="10837" spans="1:17" x14ac:dyDescent="0.25">
      <c r="A10837" t="s">
        <v>8501</v>
      </c>
      <c r="B10837" s="1">
        <v>43181</v>
      </c>
      <c r="C10837" s="1">
        <v>43187</v>
      </c>
      <c r="D10837" t="s">
        <v>21</v>
      </c>
      <c r="E10837" t="s">
        <v>1397</v>
      </c>
      <c r="F10837">
        <v>0</v>
      </c>
      <c r="G10837">
        <v>1000000</v>
      </c>
      <c r="H10837">
        <v>0</v>
      </c>
      <c r="I10837">
        <v>0</v>
      </c>
      <c r="J10837">
        <v>0</v>
      </c>
      <c r="K10837">
        <v>0.121</v>
      </c>
      <c r="L10837" t="s">
        <v>23</v>
      </c>
      <c r="M10837" s="2">
        <v>121000</v>
      </c>
      <c r="N10837" s="2" t="str">
        <f>VLOOKUP(Tabla1[[#This Row],[nemo]],'Nemos y clasificaciones'!$A$2:$B$5000,2,FALSE)</f>
        <v>ISHARES EDGE MSCI MULTIFACTOR USA ETF</v>
      </c>
      <c r="O10837" s="2" t="str">
        <f>VLOOKUP(Tabla1[[#This Row],[nemo]],'Nemos y clasificaciones'!$A$1:$C$3000,3,FALSE)</f>
        <v>ETF</v>
      </c>
      <c r="P10837" s="2"/>
      <c r="Q10837" s="2"/>
    </row>
    <row r="10838" spans="1:17" x14ac:dyDescent="0.25">
      <c r="A10838" t="s">
        <v>7466</v>
      </c>
      <c r="B10838" s="1">
        <v>43369</v>
      </c>
      <c r="C10838" s="1">
        <v>43375</v>
      </c>
      <c r="D10838" t="s">
        <v>21</v>
      </c>
      <c r="E10838" t="s">
        <v>1397</v>
      </c>
      <c r="F10838">
        <v>0</v>
      </c>
      <c r="G10838">
        <v>1000000</v>
      </c>
      <c r="H10838">
        <v>0</v>
      </c>
      <c r="I10838">
        <v>0</v>
      </c>
      <c r="J10838">
        <v>0</v>
      </c>
      <c r="K10838">
        <v>0.11899999999999999</v>
      </c>
      <c r="L10838" t="s">
        <v>23</v>
      </c>
      <c r="M10838" s="2">
        <v>119000</v>
      </c>
      <c r="N10838" s="2" t="str">
        <f>VLOOKUP(Tabla1[[#This Row],[nemo]],'Nemos y clasificaciones'!$A$2:$B$5000,2,FALSE)</f>
        <v>ISHARES EDGE MSCI MULTIFACTOR USA ETF</v>
      </c>
      <c r="O10838" s="2" t="str">
        <f>VLOOKUP(Tabla1[[#This Row],[nemo]],'Nemos y clasificaciones'!$A$1:$C$3000,3,FALSE)</f>
        <v>ETF</v>
      </c>
      <c r="P10838" s="2"/>
      <c r="Q10838" s="2"/>
    </row>
    <row r="10839" spans="1:17" x14ac:dyDescent="0.25">
      <c r="A10839" t="s">
        <v>6811</v>
      </c>
      <c r="B10839" s="1">
        <v>43544</v>
      </c>
      <c r="C10839" s="1">
        <v>43550</v>
      </c>
      <c r="D10839" t="s">
        <v>21</v>
      </c>
      <c r="E10839" t="s">
        <v>1397</v>
      </c>
      <c r="F10839">
        <v>0</v>
      </c>
      <c r="G10839">
        <v>1000000</v>
      </c>
      <c r="H10839">
        <v>0</v>
      </c>
      <c r="I10839">
        <v>0</v>
      </c>
      <c r="J10839">
        <v>0</v>
      </c>
      <c r="K10839">
        <v>0.115</v>
      </c>
      <c r="L10839" t="s">
        <v>23</v>
      </c>
      <c r="M10839" s="2">
        <v>115000</v>
      </c>
      <c r="N10839" s="2" t="str">
        <f>VLOOKUP(Tabla1[[#This Row],[nemo]],'Nemos y clasificaciones'!$A$2:$B$5000,2,FALSE)</f>
        <v>ISHARES EDGE MSCI MULTIFACTOR USA ETF</v>
      </c>
      <c r="O10839" s="2" t="str">
        <f>VLOOKUP(Tabla1[[#This Row],[nemo]],'Nemos y clasificaciones'!$A$1:$C$3000,3,FALSE)</f>
        <v>ETF</v>
      </c>
      <c r="P10839" s="2"/>
      <c r="Q10839" s="2"/>
    </row>
    <row r="10840" spans="1:17" x14ac:dyDescent="0.25">
      <c r="A10840" t="s">
        <v>3008</v>
      </c>
      <c r="B10840" s="1">
        <v>44179</v>
      </c>
      <c r="C10840" s="1">
        <v>44183</v>
      </c>
      <c r="D10840" t="s">
        <v>21</v>
      </c>
      <c r="E10840" t="s">
        <v>1397</v>
      </c>
      <c r="F10840">
        <v>0</v>
      </c>
      <c r="G10840">
        <v>1000000</v>
      </c>
      <c r="H10840">
        <v>0</v>
      </c>
      <c r="I10840">
        <v>0</v>
      </c>
      <c r="J10840">
        <v>0</v>
      </c>
      <c r="K10840">
        <v>0.104</v>
      </c>
      <c r="L10840" t="s">
        <v>23</v>
      </c>
      <c r="M10840" s="2">
        <v>104000</v>
      </c>
      <c r="N10840" s="2" t="str">
        <f>VLOOKUP(Tabla1[[#This Row],[nemo]],'Nemos y clasificaciones'!$A$2:$B$5000,2,FALSE)</f>
        <v>ISHARES EDGE MSCI MULTIFACTOR USA ETF</v>
      </c>
      <c r="O10840" s="2" t="str">
        <f>VLOOKUP(Tabla1[[#This Row],[nemo]],'Nemos y clasificaciones'!$A$1:$C$3000,3,FALSE)</f>
        <v>ETF</v>
      </c>
      <c r="P10840" s="2"/>
      <c r="Q10840" s="2"/>
    </row>
    <row r="10841" spans="1:17" x14ac:dyDescent="0.25">
      <c r="A10841" t="s">
        <v>2376</v>
      </c>
      <c r="B10841" s="1">
        <v>44280</v>
      </c>
      <c r="C10841" s="1">
        <v>44286</v>
      </c>
      <c r="D10841" t="s">
        <v>21</v>
      </c>
      <c r="E10841" t="s">
        <v>1397</v>
      </c>
      <c r="F10841">
        <v>0</v>
      </c>
      <c r="G10841">
        <v>1000000</v>
      </c>
      <c r="H10841">
        <v>0</v>
      </c>
      <c r="I10841">
        <v>0</v>
      </c>
      <c r="J10841">
        <v>0</v>
      </c>
      <c r="K10841">
        <v>0.10199999999999999</v>
      </c>
      <c r="L10841" t="s">
        <v>23</v>
      </c>
      <c r="M10841" s="2">
        <v>102000</v>
      </c>
      <c r="N10841" s="2" t="str">
        <f>VLOOKUP(Tabla1[[#This Row],[nemo]],'Nemos y clasificaciones'!$A$2:$B$5000,2,FALSE)</f>
        <v>ISHARES EDGE MSCI MULTIFACTOR USA ETF</v>
      </c>
      <c r="O10841" s="2" t="str">
        <f>VLOOKUP(Tabla1[[#This Row],[nemo]],'Nemos y clasificaciones'!$A$1:$C$3000,3,FALSE)</f>
        <v>ETF</v>
      </c>
      <c r="P10841" s="2"/>
      <c r="Q10841" s="2"/>
    </row>
    <row r="10842" spans="1:17" x14ac:dyDescent="0.25">
      <c r="A10842" t="s">
        <v>1396</v>
      </c>
      <c r="B10842" s="1">
        <v>44357</v>
      </c>
      <c r="C10842" s="1">
        <v>44363</v>
      </c>
      <c r="D10842" t="s">
        <v>21</v>
      </c>
      <c r="E10842" t="s">
        <v>1397</v>
      </c>
      <c r="F10842">
        <v>0</v>
      </c>
      <c r="G10842">
        <v>1000000</v>
      </c>
      <c r="H10842">
        <v>0</v>
      </c>
      <c r="I10842">
        <v>0</v>
      </c>
      <c r="J10842">
        <v>0</v>
      </c>
      <c r="K10842">
        <v>9.1999999999999998E-2</v>
      </c>
      <c r="L10842" t="s">
        <v>23</v>
      </c>
      <c r="M10842" s="3">
        <v>92000</v>
      </c>
      <c r="N10842" s="2" t="str">
        <f>VLOOKUP(Tabla1[[#This Row],[nemo]],'Nemos y clasificaciones'!$A$2:$B$5000,2,FALSE)</f>
        <v>ISHARES EDGE MSCI MULTIFACTOR USA ETF</v>
      </c>
      <c r="O10842" s="3" t="str">
        <f>VLOOKUP(Tabla1[[#This Row],[nemo]],'Nemos y clasificaciones'!$A$1:$C$3000,3,FALSE)</f>
        <v>ETF</v>
      </c>
      <c r="P10842" s="3"/>
      <c r="Q10842" s="3"/>
    </row>
    <row r="10843" spans="1:17" x14ac:dyDescent="0.25">
      <c r="A10843" t="s">
        <v>6396</v>
      </c>
      <c r="B10843" s="1">
        <v>43595</v>
      </c>
      <c r="C10843" s="1">
        <v>43601</v>
      </c>
      <c r="D10843" t="s">
        <v>14</v>
      </c>
      <c r="E10843" t="s">
        <v>6397</v>
      </c>
      <c r="F10843">
        <v>0</v>
      </c>
      <c r="G10843">
        <v>606407693</v>
      </c>
      <c r="H10843">
        <v>0</v>
      </c>
      <c r="I10843">
        <v>0</v>
      </c>
      <c r="J10843">
        <v>0</v>
      </c>
      <c r="K10843">
        <v>61.783000000000001</v>
      </c>
      <c r="L10843" t="s">
        <v>54</v>
      </c>
      <c r="M10843" s="2">
        <v>37465686496.619003</v>
      </c>
      <c r="N10843" s="2" t="str">
        <f>VLOOKUP(Tabla1[[#This Row],[nemo]],'Nemos y clasificaciones'!$A$2:$B$5000,2,FALSE)</f>
        <v>LATAM AIRLINES GROUP S.A.</v>
      </c>
      <c r="O10843" s="2" t="str">
        <f>VLOOKUP(Tabla1[[#This Row],[nemo]],'Nemos y clasificaciones'!$A$1:$C$3000,3,FALSE)</f>
        <v>Transportes y servicios marítimos</v>
      </c>
      <c r="P10843" s="2"/>
      <c r="Q10843" s="2"/>
    </row>
    <row r="10844" spans="1:17" x14ac:dyDescent="0.25">
      <c r="A10844" t="s">
        <v>8177</v>
      </c>
      <c r="B10844" s="1">
        <v>43231</v>
      </c>
      <c r="C10844" s="1">
        <v>43237</v>
      </c>
      <c r="D10844" t="s">
        <v>14</v>
      </c>
      <c r="E10844" t="s">
        <v>6397</v>
      </c>
      <c r="F10844">
        <v>0</v>
      </c>
      <c r="G10844">
        <v>606407693</v>
      </c>
      <c r="H10844">
        <v>0</v>
      </c>
      <c r="I10844">
        <v>0</v>
      </c>
      <c r="J10844">
        <v>0</v>
      </c>
      <c r="K10844">
        <v>48.16</v>
      </c>
      <c r="L10844" t="s">
        <v>54</v>
      </c>
      <c r="M10844" s="2">
        <v>29204594494.880001</v>
      </c>
      <c r="N10844" s="2" t="str">
        <f>VLOOKUP(Tabla1[[#This Row],[nemo]],'Nemos y clasificaciones'!$A$2:$B$5000,2,FALSE)</f>
        <v>LATAM AIRLINES GROUP S.A.</v>
      </c>
      <c r="O10844" s="2" t="str">
        <f>VLOOKUP(Tabla1[[#This Row],[nemo]],'Nemos y clasificaciones'!$A$1:$C$3000,3,FALSE)</f>
        <v>Transportes y servicios marítimos</v>
      </c>
      <c r="P10844" s="2"/>
      <c r="Q10844" s="2"/>
    </row>
    <row r="10845" spans="1:17" x14ac:dyDescent="0.25">
      <c r="A10845" t="s">
        <v>9577</v>
      </c>
      <c r="B10845" s="1">
        <v>42867</v>
      </c>
      <c r="C10845" s="1">
        <v>42873</v>
      </c>
      <c r="D10845" t="s">
        <v>14</v>
      </c>
      <c r="E10845" t="s">
        <v>6397</v>
      </c>
      <c r="F10845">
        <v>0</v>
      </c>
      <c r="G10845">
        <v>606407693</v>
      </c>
      <c r="H10845">
        <v>0</v>
      </c>
      <c r="I10845">
        <v>0</v>
      </c>
      <c r="J10845">
        <v>0</v>
      </c>
      <c r="K10845">
        <v>22.997</v>
      </c>
      <c r="L10845" t="s">
        <v>54</v>
      </c>
      <c r="M10845" s="2">
        <v>13945557715.921</v>
      </c>
      <c r="N10845" s="2" t="str">
        <f>VLOOKUP(Tabla1[[#This Row],[nemo]],'Nemos y clasificaciones'!$A$2:$B$5000,2,FALSE)</f>
        <v>LATAM AIRLINES GROUP S.A.</v>
      </c>
      <c r="O10845" s="2" t="str">
        <f>VLOOKUP(Tabla1[[#This Row],[nemo]],'Nemos y clasificaciones'!$A$1:$C$3000,3,FALSE)</f>
        <v>Transportes y servicios marítimos</v>
      </c>
      <c r="P10845" s="2"/>
      <c r="Q10845" s="2"/>
    </row>
    <row r="10846" spans="1:17" x14ac:dyDescent="0.25">
      <c r="A10846" t="s">
        <v>6608</v>
      </c>
      <c r="B10846" s="1">
        <v>43579</v>
      </c>
      <c r="C10846" s="1">
        <v>43585</v>
      </c>
      <c r="D10846" t="s">
        <v>14</v>
      </c>
      <c r="E10846" t="s">
        <v>2062</v>
      </c>
      <c r="F10846">
        <v>0</v>
      </c>
      <c r="G10846">
        <v>1960000000</v>
      </c>
      <c r="H10846">
        <v>0</v>
      </c>
      <c r="I10846">
        <v>0</v>
      </c>
      <c r="J10846">
        <v>0</v>
      </c>
      <c r="K10846">
        <v>18</v>
      </c>
      <c r="L10846" t="s">
        <v>54</v>
      </c>
      <c r="M10846" s="2">
        <v>35280000000</v>
      </c>
      <c r="N10846" s="2" t="str">
        <f>VLOOKUP(Tabla1[[#This Row],[nemo]],'Nemos y clasificaciones'!$A$2:$B$5000,2,FALSE)</f>
        <v>PLAZA S.A.</v>
      </c>
      <c r="O10846" s="2" t="str">
        <f>VLOOKUP(Tabla1[[#This Row],[nemo]],'Nemos y clasificaciones'!$A$1:$C$3000,3,FALSE)</f>
        <v>Construcción</v>
      </c>
      <c r="P10846" s="2"/>
      <c r="Q10846" s="2"/>
    </row>
    <row r="10847" spans="1:17" x14ac:dyDescent="0.25">
      <c r="A10847" t="s">
        <v>4514</v>
      </c>
      <c r="B10847" s="1">
        <v>43948</v>
      </c>
      <c r="C10847" s="1">
        <v>43955</v>
      </c>
      <c r="D10847" t="s">
        <v>14</v>
      </c>
      <c r="E10847" t="s">
        <v>2062</v>
      </c>
      <c r="F10847">
        <v>0</v>
      </c>
      <c r="G10847">
        <v>1960000000</v>
      </c>
      <c r="H10847">
        <v>0</v>
      </c>
      <c r="I10847">
        <v>0</v>
      </c>
      <c r="J10847">
        <v>0</v>
      </c>
      <c r="K10847">
        <v>15.45</v>
      </c>
      <c r="L10847" t="s">
        <v>54</v>
      </c>
      <c r="M10847" s="2">
        <v>30282000000</v>
      </c>
      <c r="N10847" s="2" t="str">
        <f>VLOOKUP(Tabla1[[#This Row],[nemo]],'Nemos y clasificaciones'!$A$2:$B$5000,2,FALSE)</f>
        <v>PLAZA S.A.</v>
      </c>
      <c r="O10847" s="2" t="str">
        <f>VLOOKUP(Tabla1[[#This Row],[nemo]],'Nemos y clasificaciones'!$A$1:$C$3000,3,FALSE)</f>
        <v>Construcción</v>
      </c>
      <c r="P10847" s="2"/>
      <c r="Q10847" s="2"/>
    </row>
    <row r="10848" spans="1:17" x14ac:dyDescent="0.25">
      <c r="A10848" t="s">
        <v>6959</v>
      </c>
      <c r="B10848" s="1">
        <v>43476</v>
      </c>
      <c r="C10848" s="1">
        <v>43482</v>
      </c>
      <c r="D10848" t="s">
        <v>14</v>
      </c>
      <c r="E10848" t="s">
        <v>2062</v>
      </c>
      <c r="F10848">
        <v>0</v>
      </c>
      <c r="G10848">
        <v>1960000000</v>
      </c>
      <c r="H10848">
        <v>0</v>
      </c>
      <c r="I10848">
        <v>0</v>
      </c>
      <c r="J10848">
        <v>0</v>
      </c>
      <c r="K10848">
        <v>6</v>
      </c>
      <c r="L10848" t="s">
        <v>16</v>
      </c>
      <c r="M10848" s="2">
        <v>11760000000</v>
      </c>
      <c r="N10848" s="2" t="str">
        <f>VLOOKUP(Tabla1[[#This Row],[nemo]],'Nemos y clasificaciones'!$A$2:$B$5000,2,FALSE)</f>
        <v>PLAZA S.A.</v>
      </c>
      <c r="O10848" s="2" t="str">
        <f>VLOOKUP(Tabla1[[#This Row],[nemo]],'Nemos y clasificaciones'!$A$1:$C$3000,3,FALSE)</f>
        <v>Construcción</v>
      </c>
      <c r="P10848" s="2"/>
      <c r="Q10848" s="2"/>
    </row>
    <row r="10849" spans="1:17" x14ac:dyDescent="0.25">
      <c r="A10849" t="s">
        <v>2061</v>
      </c>
      <c r="B10849" s="1">
        <v>44314</v>
      </c>
      <c r="C10849" s="1">
        <v>44321</v>
      </c>
      <c r="D10849" t="s">
        <v>14</v>
      </c>
      <c r="E10849" t="s">
        <v>2062</v>
      </c>
      <c r="F10849">
        <v>0</v>
      </c>
      <c r="G10849">
        <v>1960000000</v>
      </c>
      <c r="H10849">
        <v>0</v>
      </c>
      <c r="I10849">
        <v>0</v>
      </c>
      <c r="J10849">
        <v>0</v>
      </c>
      <c r="K10849">
        <v>2.5</v>
      </c>
      <c r="L10849" t="s">
        <v>16</v>
      </c>
      <c r="M10849" s="2">
        <v>4900000000</v>
      </c>
      <c r="N10849" s="2" t="str">
        <f>VLOOKUP(Tabla1[[#This Row],[nemo]],'Nemos y clasificaciones'!$A$2:$B$5000,2,FALSE)</f>
        <v>PLAZA S.A.</v>
      </c>
      <c r="O10849" s="2" t="str">
        <f>VLOOKUP(Tabla1[[#This Row],[nemo]],'Nemos y clasificaciones'!$A$1:$C$3000,3,FALSE)</f>
        <v>Construcción</v>
      </c>
      <c r="P10849" s="2"/>
      <c r="Q10849" s="2"/>
    </row>
    <row r="10850" spans="1:17" x14ac:dyDescent="0.25">
      <c r="A10850" t="s">
        <v>6463</v>
      </c>
      <c r="B10850" s="1">
        <v>43589</v>
      </c>
      <c r="C10850" s="1">
        <v>43595</v>
      </c>
      <c r="D10850" t="s">
        <v>14</v>
      </c>
      <c r="E10850" t="s">
        <v>4225</v>
      </c>
      <c r="F10850">
        <v>0</v>
      </c>
      <c r="G10850">
        <v>591555986</v>
      </c>
      <c r="H10850">
        <v>0</v>
      </c>
      <c r="I10850">
        <v>0</v>
      </c>
      <c r="J10850">
        <v>0</v>
      </c>
      <c r="K10850">
        <v>2.7959999999999998</v>
      </c>
      <c r="L10850" t="s">
        <v>16</v>
      </c>
      <c r="M10850" s="2">
        <v>1653990536.8559999</v>
      </c>
      <c r="N10850" s="2" t="str">
        <f>VLOOKUP(Tabla1[[#This Row],[nemo]],'Nemos y clasificaciones'!$A$2:$B$5000,2,FALSE)</f>
        <v>INMOBILIARIA MANQUEHUE S.A.</v>
      </c>
      <c r="O10850" s="2" t="str">
        <f>VLOOKUP(Tabla1[[#This Row],[nemo]],'Nemos y clasificaciones'!$A$1:$C$3000,3,FALSE)</f>
        <v>Construcción</v>
      </c>
      <c r="P10850" s="2"/>
      <c r="Q10850" s="2"/>
    </row>
    <row r="10851" spans="1:17" x14ac:dyDescent="0.25">
      <c r="A10851" t="s">
        <v>8062</v>
      </c>
      <c r="B10851" s="1">
        <v>43238</v>
      </c>
      <c r="C10851" s="1">
        <v>43245</v>
      </c>
      <c r="D10851" t="s">
        <v>14</v>
      </c>
      <c r="E10851" t="s">
        <v>4225</v>
      </c>
      <c r="F10851">
        <v>0</v>
      </c>
      <c r="G10851">
        <v>502822588</v>
      </c>
      <c r="H10851">
        <v>0</v>
      </c>
      <c r="I10851">
        <v>0</v>
      </c>
      <c r="J10851">
        <v>0</v>
      </c>
      <c r="K10851">
        <v>2.6869999999999998</v>
      </c>
      <c r="L10851" t="s">
        <v>16</v>
      </c>
      <c r="M10851" s="2">
        <v>1351084293.9560001</v>
      </c>
      <c r="N10851" s="2" t="str">
        <f>VLOOKUP(Tabla1[[#This Row],[nemo]],'Nemos y clasificaciones'!$A$2:$B$5000,2,FALSE)</f>
        <v>INMOBILIARIA MANQUEHUE S.A.</v>
      </c>
      <c r="O10851" s="2" t="str">
        <f>VLOOKUP(Tabla1[[#This Row],[nemo]],'Nemos y clasificaciones'!$A$1:$C$3000,3,FALSE)</f>
        <v>Construcción</v>
      </c>
      <c r="P10851" s="2"/>
      <c r="Q10851" s="2"/>
    </row>
    <row r="10852" spans="1:17" x14ac:dyDescent="0.25">
      <c r="A10852" t="s">
        <v>4224</v>
      </c>
      <c r="B10852" s="1">
        <v>43974</v>
      </c>
      <c r="C10852" s="1">
        <v>43980</v>
      </c>
      <c r="D10852" t="s">
        <v>14</v>
      </c>
      <c r="E10852" t="s">
        <v>4225</v>
      </c>
      <c r="F10852">
        <v>0</v>
      </c>
      <c r="G10852">
        <v>591555986</v>
      </c>
      <c r="H10852">
        <v>0</v>
      </c>
      <c r="I10852">
        <v>0</v>
      </c>
      <c r="J10852">
        <v>0</v>
      </c>
      <c r="K10852">
        <v>1.502</v>
      </c>
      <c r="L10852" t="s">
        <v>16</v>
      </c>
      <c r="M10852" s="2">
        <v>888517090.972</v>
      </c>
      <c r="N10852" s="2" t="str">
        <f>VLOOKUP(Tabla1[[#This Row],[nemo]],'Nemos y clasificaciones'!$A$2:$B$5000,2,FALSE)</f>
        <v>INMOBILIARIA MANQUEHUE S.A.</v>
      </c>
      <c r="O10852" s="2" t="str">
        <f>VLOOKUP(Tabla1[[#This Row],[nemo]],'Nemos y clasificaciones'!$A$1:$C$3000,3,FALSE)</f>
        <v>Construcción</v>
      </c>
      <c r="P10852" s="2"/>
      <c r="Q10852" s="2"/>
    </row>
    <row r="10853" spans="1:17" x14ac:dyDescent="0.25">
      <c r="A10853" t="s">
        <v>121</v>
      </c>
      <c r="B10853" s="1">
        <v>44439</v>
      </c>
      <c r="C10853" s="1">
        <v>44454</v>
      </c>
      <c r="D10853" t="s">
        <v>21</v>
      </c>
      <c r="E10853" t="s">
        <v>122</v>
      </c>
      <c r="F10853">
        <v>0</v>
      </c>
      <c r="G10853">
        <v>100000</v>
      </c>
      <c r="H10853">
        <v>0</v>
      </c>
      <c r="I10853">
        <v>0</v>
      </c>
      <c r="J10853">
        <v>0</v>
      </c>
      <c r="K10853">
        <v>1.29</v>
      </c>
      <c r="L10853" t="s">
        <v>16</v>
      </c>
      <c r="M10853" s="2">
        <v>129000</v>
      </c>
      <c r="N10853" s="2" t="str">
        <f>VLOOKUP(Tabla1[[#This Row],[nemo]],'Nemos y clasificaciones'!$A$2:$B$5000,2,FALSE)</f>
        <v>MCDONALDS CORP</v>
      </c>
      <c r="O10853" s="2" t="str">
        <f>VLOOKUP(Tabla1[[#This Row],[nemo]],'Nemos y clasificaciones'!$A$1:$C$3000,3,FALSE)</f>
        <v>Alimentos, bebidas y tabaco</v>
      </c>
      <c r="P10853" s="2"/>
      <c r="Q10853" s="2"/>
    </row>
    <row r="10854" spans="1:17" x14ac:dyDescent="0.25">
      <c r="A10854" t="s">
        <v>121</v>
      </c>
      <c r="B10854" s="1">
        <v>44344</v>
      </c>
      <c r="C10854" s="1">
        <v>44362</v>
      </c>
      <c r="D10854" t="s">
        <v>21</v>
      </c>
      <c r="E10854" t="s">
        <v>122</v>
      </c>
      <c r="F10854">
        <v>0</v>
      </c>
      <c r="G10854">
        <v>100000</v>
      </c>
      <c r="H10854">
        <v>0</v>
      </c>
      <c r="I10854">
        <v>0</v>
      </c>
      <c r="J10854">
        <v>0</v>
      </c>
      <c r="K10854">
        <v>1.29</v>
      </c>
      <c r="L10854" t="s">
        <v>16</v>
      </c>
      <c r="M10854" s="2">
        <v>129000</v>
      </c>
      <c r="N10854" s="2" t="str">
        <f>VLOOKUP(Tabla1[[#This Row],[nemo]],'Nemos y clasificaciones'!$A$2:$B$5000,2,FALSE)</f>
        <v>MCDONALDS CORP</v>
      </c>
      <c r="O10854" s="2" t="str">
        <f>VLOOKUP(Tabla1[[#This Row],[nemo]],'Nemos y clasificaciones'!$A$1:$C$3000,3,FALSE)</f>
        <v>Alimentos, bebidas y tabaco</v>
      </c>
      <c r="P10854" s="2"/>
      <c r="Q10854" s="2"/>
    </row>
    <row r="10855" spans="1:17" x14ac:dyDescent="0.25">
      <c r="A10855" t="s">
        <v>121</v>
      </c>
      <c r="B10855" s="1">
        <v>44253</v>
      </c>
      <c r="C10855" s="1">
        <v>44270</v>
      </c>
      <c r="D10855" t="s">
        <v>21</v>
      </c>
      <c r="E10855" t="s">
        <v>122</v>
      </c>
      <c r="F10855">
        <v>0</v>
      </c>
      <c r="G10855">
        <v>100000</v>
      </c>
      <c r="H10855">
        <v>0</v>
      </c>
      <c r="I10855">
        <v>0</v>
      </c>
      <c r="J10855">
        <v>0</v>
      </c>
      <c r="K10855">
        <v>1.29</v>
      </c>
      <c r="L10855" t="s">
        <v>16</v>
      </c>
      <c r="M10855" s="2">
        <v>129000</v>
      </c>
      <c r="N10855" s="2" t="str">
        <f>VLOOKUP(Tabla1[[#This Row],[nemo]],'Nemos y clasificaciones'!$A$2:$B$5000,2,FALSE)</f>
        <v>MCDONALDS CORP</v>
      </c>
      <c r="O10855" s="2" t="str">
        <f>VLOOKUP(Tabla1[[#This Row],[nemo]],'Nemos y clasificaciones'!$A$1:$C$3000,3,FALSE)</f>
        <v>Alimentos, bebidas y tabaco</v>
      </c>
      <c r="P10855" s="2"/>
      <c r="Q10855" s="2"/>
    </row>
    <row r="10856" spans="1:17" x14ac:dyDescent="0.25">
      <c r="A10856" t="s">
        <v>3033</v>
      </c>
      <c r="B10856" s="1">
        <v>44165</v>
      </c>
      <c r="C10856" s="1">
        <v>44180</v>
      </c>
      <c r="D10856" t="s">
        <v>21</v>
      </c>
      <c r="E10856" t="s">
        <v>122</v>
      </c>
      <c r="F10856">
        <v>0</v>
      </c>
      <c r="G10856">
        <v>100000</v>
      </c>
      <c r="H10856">
        <v>0</v>
      </c>
      <c r="I10856">
        <v>0</v>
      </c>
      <c r="J10856">
        <v>0</v>
      </c>
      <c r="K10856">
        <v>1.29</v>
      </c>
      <c r="L10856" t="s">
        <v>16</v>
      </c>
      <c r="M10856" s="2">
        <v>129000</v>
      </c>
      <c r="N10856" s="2" t="str">
        <f>VLOOKUP(Tabla1[[#This Row],[nemo]],'Nemos y clasificaciones'!$A$2:$B$5000,2,FALSE)</f>
        <v>MCDONALDS CORP</v>
      </c>
      <c r="O10856" s="2" t="str">
        <f>VLOOKUP(Tabla1[[#This Row],[nemo]],'Nemos y clasificaciones'!$A$1:$C$3000,3,FALSE)</f>
        <v>Alimentos, bebidas y tabaco</v>
      </c>
      <c r="P10856" s="2"/>
      <c r="Q10856" s="2"/>
    </row>
    <row r="10857" spans="1:17" x14ac:dyDescent="0.25">
      <c r="A10857" t="s">
        <v>2443</v>
      </c>
      <c r="B10857" s="1">
        <v>44074</v>
      </c>
      <c r="C10857" s="1">
        <v>44089</v>
      </c>
      <c r="D10857" t="s">
        <v>21</v>
      </c>
      <c r="E10857" t="s">
        <v>122</v>
      </c>
      <c r="F10857">
        <v>0</v>
      </c>
      <c r="G10857">
        <v>100000</v>
      </c>
      <c r="H10857">
        <v>0</v>
      </c>
      <c r="I10857">
        <v>0</v>
      </c>
      <c r="J10857">
        <v>0</v>
      </c>
      <c r="K10857">
        <v>1.25</v>
      </c>
      <c r="L10857" t="s">
        <v>16</v>
      </c>
      <c r="M10857" s="2">
        <v>125000</v>
      </c>
      <c r="N10857" s="2" t="str">
        <f>VLOOKUP(Tabla1[[#This Row],[nemo]],'Nemos y clasificaciones'!$A$2:$B$5000,2,FALSE)</f>
        <v>MCDONALDS CORP</v>
      </c>
      <c r="O10857" s="2" t="str">
        <f>VLOOKUP(Tabla1[[#This Row],[nemo]],'Nemos y clasificaciones'!$A$1:$C$3000,3,FALSE)</f>
        <v>Alimentos, bebidas y tabaco</v>
      </c>
      <c r="P10857" s="2"/>
      <c r="Q10857" s="2"/>
    </row>
    <row r="10858" spans="1:17" x14ac:dyDescent="0.25">
      <c r="A10858" t="s">
        <v>3710</v>
      </c>
      <c r="B10858" s="1">
        <v>43980</v>
      </c>
      <c r="C10858" s="1">
        <v>43997</v>
      </c>
      <c r="D10858" t="s">
        <v>21</v>
      </c>
      <c r="E10858" t="s">
        <v>122</v>
      </c>
      <c r="F10858">
        <v>0</v>
      </c>
      <c r="G10858">
        <v>100000</v>
      </c>
      <c r="H10858">
        <v>0</v>
      </c>
      <c r="I10858">
        <v>0</v>
      </c>
      <c r="J10858">
        <v>0</v>
      </c>
      <c r="K10858">
        <v>1.25</v>
      </c>
      <c r="L10858" t="s">
        <v>16</v>
      </c>
      <c r="M10858" s="2">
        <v>125000</v>
      </c>
      <c r="N10858" s="2" t="str">
        <f>VLOOKUP(Tabla1[[#This Row],[nemo]],'Nemos y clasificaciones'!$A$2:$B$5000,2,FALSE)</f>
        <v>MCDONALDS CORP</v>
      </c>
      <c r="O10858" s="2" t="str">
        <f>VLOOKUP(Tabla1[[#This Row],[nemo]],'Nemos y clasificaciones'!$A$1:$C$3000,3,FALSE)</f>
        <v>Alimentos, bebidas y tabaco</v>
      </c>
      <c r="P10858" s="2"/>
      <c r="Q10858" s="2"/>
    </row>
    <row r="10859" spans="1:17" x14ac:dyDescent="0.25">
      <c r="A10859" t="s">
        <v>3710</v>
      </c>
      <c r="B10859" s="1">
        <v>43889</v>
      </c>
      <c r="C10859" s="1">
        <v>43906</v>
      </c>
      <c r="D10859" t="s">
        <v>21</v>
      </c>
      <c r="E10859" t="s">
        <v>122</v>
      </c>
      <c r="F10859">
        <v>0</v>
      </c>
      <c r="G10859">
        <v>100000</v>
      </c>
      <c r="H10859">
        <v>0</v>
      </c>
      <c r="I10859">
        <v>0</v>
      </c>
      <c r="J10859">
        <v>0</v>
      </c>
      <c r="K10859">
        <v>1.25</v>
      </c>
      <c r="L10859" t="s">
        <v>16</v>
      </c>
      <c r="M10859" s="2">
        <v>125000</v>
      </c>
      <c r="N10859" s="2" t="str">
        <f>VLOOKUP(Tabla1[[#This Row],[nemo]],'Nemos y clasificaciones'!$A$2:$B$5000,2,FALSE)</f>
        <v>MCDONALDS CORP</v>
      </c>
      <c r="O10859" s="2" t="str">
        <f>VLOOKUP(Tabla1[[#This Row],[nemo]],'Nemos y clasificaciones'!$A$1:$C$3000,3,FALSE)</f>
        <v>Alimentos, bebidas y tabaco</v>
      </c>
      <c r="P10859" s="2"/>
      <c r="Q10859" s="2"/>
    </row>
    <row r="10860" spans="1:17" x14ac:dyDescent="0.25">
      <c r="A10860" t="s">
        <v>3710</v>
      </c>
      <c r="B10860" s="1">
        <v>43798</v>
      </c>
      <c r="C10860" s="1">
        <v>43815</v>
      </c>
      <c r="D10860" t="s">
        <v>21</v>
      </c>
      <c r="E10860" t="s">
        <v>122</v>
      </c>
      <c r="F10860">
        <v>0</v>
      </c>
      <c r="G10860">
        <v>100000</v>
      </c>
      <c r="H10860">
        <v>0</v>
      </c>
      <c r="I10860">
        <v>0</v>
      </c>
      <c r="J10860">
        <v>0</v>
      </c>
      <c r="K10860">
        <v>1.25</v>
      </c>
      <c r="L10860" t="s">
        <v>16</v>
      </c>
      <c r="M10860" s="2">
        <v>125000</v>
      </c>
      <c r="N10860" s="2" t="str">
        <f>VLOOKUP(Tabla1[[#This Row],[nemo]],'Nemos y clasificaciones'!$A$2:$B$5000,2,FALSE)</f>
        <v>MCDONALDS CORP</v>
      </c>
      <c r="O10860" s="2" t="str">
        <f>VLOOKUP(Tabla1[[#This Row],[nemo]],'Nemos y clasificaciones'!$A$1:$C$3000,3,FALSE)</f>
        <v>Alimentos, bebidas y tabaco</v>
      </c>
      <c r="P10860" s="2"/>
      <c r="Q10860" s="2"/>
    </row>
    <row r="10861" spans="1:17" x14ac:dyDescent="0.25">
      <c r="A10861" t="s">
        <v>5651</v>
      </c>
      <c r="B10861" s="1">
        <v>43707</v>
      </c>
      <c r="C10861" s="1">
        <v>43725</v>
      </c>
      <c r="D10861" t="s">
        <v>21</v>
      </c>
      <c r="E10861" t="s">
        <v>122</v>
      </c>
      <c r="F10861">
        <v>0</v>
      </c>
      <c r="G10861">
        <v>100000</v>
      </c>
      <c r="H10861">
        <v>0</v>
      </c>
      <c r="I10861">
        <v>0</v>
      </c>
      <c r="J10861">
        <v>0</v>
      </c>
      <c r="K10861">
        <v>1.1599999999999999</v>
      </c>
      <c r="L10861" t="s">
        <v>16</v>
      </c>
      <c r="M10861" s="2">
        <v>116000</v>
      </c>
      <c r="N10861" s="2" t="str">
        <f>VLOOKUP(Tabla1[[#This Row],[nemo]],'Nemos y clasificaciones'!$A$2:$B$5000,2,FALSE)</f>
        <v>MCDONALDS CORP</v>
      </c>
      <c r="O10861" s="2" t="str">
        <f>VLOOKUP(Tabla1[[#This Row],[nemo]],'Nemos y clasificaciones'!$A$1:$C$3000,3,FALSE)</f>
        <v>Alimentos, bebidas y tabaco</v>
      </c>
      <c r="P10861" s="2"/>
      <c r="Q10861" s="2"/>
    </row>
    <row r="10862" spans="1:17" x14ac:dyDescent="0.25">
      <c r="A10862" t="s">
        <v>5651</v>
      </c>
      <c r="B10862" s="1">
        <v>43616</v>
      </c>
      <c r="C10862" s="1">
        <v>43633</v>
      </c>
      <c r="D10862" t="s">
        <v>21</v>
      </c>
      <c r="E10862" t="s">
        <v>122</v>
      </c>
      <c r="F10862">
        <v>0</v>
      </c>
      <c r="G10862">
        <v>100000</v>
      </c>
      <c r="H10862">
        <v>0</v>
      </c>
      <c r="I10862">
        <v>0</v>
      </c>
      <c r="J10862">
        <v>0</v>
      </c>
      <c r="K10862">
        <v>1.1599999999999999</v>
      </c>
      <c r="L10862" t="s">
        <v>16</v>
      </c>
      <c r="M10862" s="2">
        <v>116000</v>
      </c>
      <c r="N10862" s="2" t="str">
        <f>VLOOKUP(Tabla1[[#This Row],[nemo]],'Nemos y clasificaciones'!$A$2:$B$5000,2,FALSE)</f>
        <v>MCDONALDS CORP</v>
      </c>
      <c r="O10862" s="2" t="str">
        <f>VLOOKUP(Tabla1[[#This Row],[nemo]],'Nemos y clasificaciones'!$A$1:$C$3000,3,FALSE)</f>
        <v>Alimentos, bebidas y tabaco</v>
      </c>
      <c r="P10862" s="2"/>
      <c r="Q10862" s="2"/>
    </row>
    <row r="10863" spans="1:17" x14ac:dyDescent="0.25">
      <c r="A10863" t="s">
        <v>6824</v>
      </c>
      <c r="B10863" s="1">
        <v>43524</v>
      </c>
      <c r="C10863" s="1">
        <v>43539</v>
      </c>
      <c r="D10863" t="s">
        <v>21</v>
      </c>
      <c r="E10863" t="s">
        <v>122</v>
      </c>
      <c r="F10863">
        <v>0</v>
      </c>
      <c r="G10863">
        <v>100000</v>
      </c>
      <c r="H10863">
        <v>0</v>
      </c>
      <c r="I10863">
        <v>0</v>
      </c>
      <c r="J10863">
        <v>0</v>
      </c>
      <c r="K10863">
        <v>1.1599999999999999</v>
      </c>
      <c r="L10863" t="s">
        <v>16</v>
      </c>
      <c r="M10863" s="2">
        <v>116000</v>
      </c>
      <c r="N10863" s="2" t="str">
        <f>VLOOKUP(Tabla1[[#This Row],[nemo]],'Nemos y clasificaciones'!$A$2:$B$5000,2,FALSE)</f>
        <v>MCDONALDS CORP</v>
      </c>
      <c r="O10863" s="2" t="str">
        <f>VLOOKUP(Tabla1[[#This Row],[nemo]],'Nemos y clasificaciones'!$A$1:$C$3000,3,FALSE)</f>
        <v>Alimentos, bebidas y tabaco</v>
      </c>
      <c r="P10863" s="2"/>
      <c r="Q10863" s="2"/>
    </row>
    <row r="10864" spans="1:17" x14ac:dyDescent="0.25">
      <c r="A10864" t="s">
        <v>5651</v>
      </c>
      <c r="B10864" s="1">
        <v>43434</v>
      </c>
      <c r="C10864" s="1">
        <v>43451</v>
      </c>
      <c r="D10864" t="s">
        <v>21</v>
      </c>
      <c r="E10864" t="s">
        <v>122</v>
      </c>
      <c r="F10864">
        <v>0</v>
      </c>
      <c r="G10864">
        <v>100000</v>
      </c>
      <c r="H10864">
        <v>0</v>
      </c>
      <c r="I10864">
        <v>0</v>
      </c>
      <c r="J10864">
        <v>0</v>
      </c>
      <c r="K10864">
        <v>1.1599999999999999</v>
      </c>
      <c r="L10864" t="s">
        <v>16</v>
      </c>
      <c r="M10864" s="2">
        <v>116000</v>
      </c>
      <c r="N10864" s="2" t="str">
        <f>VLOOKUP(Tabla1[[#This Row],[nemo]],'Nemos y clasificaciones'!$A$2:$B$5000,2,FALSE)</f>
        <v>MCDONALDS CORP</v>
      </c>
      <c r="O10864" s="2" t="str">
        <f>VLOOKUP(Tabla1[[#This Row],[nemo]],'Nemos y clasificaciones'!$A$1:$C$3000,3,FALSE)</f>
        <v>Alimentos, bebidas y tabaco</v>
      </c>
      <c r="P10864" s="2"/>
      <c r="Q10864" s="2"/>
    </row>
    <row r="10865" spans="1:17" x14ac:dyDescent="0.25">
      <c r="A10865" t="s">
        <v>2490</v>
      </c>
      <c r="B10865" s="1">
        <v>43343</v>
      </c>
      <c r="C10865" s="1">
        <v>43363</v>
      </c>
      <c r="D10865" t="s">
        <v>21</v>
      </c>
      <c r="E10865" t="s">
        <v>122</v>
      </c>
      <c r="F10865">
        <v>0</v>
      </c>
      <c r="G10865">
        <v>100000</v>
      </c>
      <c r="H10865">
        <v>0</v>
      </c>
      <c r="I10865">
        <v>0</v>
      </c>
      <c r="J10865">
        <v>0</v>
      </c>
      <c r="K10865">
        <v>1.01</v>
      </c>
      <c r="L10865" t="s">
        <v>16</v>
      </c>
      <c r="M10865" s="2">
        <v>101000</v>
      </c>
      <c r="N10865" s="2" t="str">
        <f>VLOOKUP(Tabla1[[#This Row],[nemo]],'Nemos y clasificaciones'!$A$2:$B$5000,2,FALSE)</f>
        <v>MCDONALDS CORP</v>
      </c>
      <c r="O10865" s="2" t="str">
        <f>VLOOKUP(Tabla1[[#This Row],[nemo]],'Nemos y clasificaciones'!$A$1:$C$3000,3,FALSE)</f>
        <v>Alimentos, bebidas y tabaco</v>
      </c>
      <c r="P10865" s="2"/>
      <c r="Q10865" s="2"/>
    </row>
    <row r="10866" spans="1:17" x14ac:dyDescent="0.25">
      <c r="A10866" t="s">
        <v>2490</v>
      </c>
      <c r="B10866" s="1">
        <v>43252</v>
      </c>
      <c r="C10866" s="1">
        <v>43269</v>
      </c>
      <c r="D10866" t="s">
        <v>21</v>
      </c>
      <c r="E10866" t="s">
        <v>122</v>
      </c>
      <c r="F10866">
        <v>0</v>
      </c>
      <c r="G10866">
        <v>100000</v>
      </c>
      <c r="H10866">
        <v>0</v>
      </c>
      <c r="I10866">
        <v>0</v>
      </c>
      <c r="J10866">
        <v>0</v>
      </c>
      <c r="K10866">
        <v>1.01</v>
      </c>
      <c r="L10866" t="s">
        <v>16</v>
      </c>
      <c r="M10866" s="2">
        <v>101000</v>
      </c>
      <c r="N10866" s="2" t="str">
        <f>VLOOKUP(Tabla1[[#This Row],[nemo]],'Nemos y clasificaciones'!$A$2:$B$5000,2,FALSE)</f>
        <v>MCDONALDS CORP</v>
      </c>
      <c r="O10866" s="2" t="str">
        <f>VLOOKUP(Tabla1[[#This Row],[nemo]],'Nemos y clasificaciones'!$A$1:$C$3000,3,FALSE)</f>
        <v>Alimentos, bebidas y tabaco</v>
      </c>
      <c r="P10866" s="2"/>
      <c r="Q10866" s="2"/>
    </row>
    <row r="10867" spans="1:17" x14ac:dyDescent="0.25">
      <c r="A10867" t="s">
        <v>2490</v>
      </c>
      <c r="B10867" s="1">
        <v>43159</v>
      </c>
      <c r="C10867" s="1">
        <v>43174</v>
      </c>
      <c r="D10867" t="s">
        <v>21</v>
      </c>
      <c r="E10867" t="s">
        <v>122</v>
      </c>
      <c r="F10867">
        <v>0</v>
      </c>
      <c r="G10867">
        <v>100000</v>
      </c>
      <c r="H10867">
        <v>0</v>
      </c>
      <c r="I10867">
        <v>0</v>
      </c>
      <c r="J10867">
        <v>0</v>
      </c>
      <c r="K10867">
        <v>1.01</v>
      </c>
      <c r="L10867" t="s">
        <v>16</v>
      </c>
      <c r="M10867" s="2">
        <v>101000</v>
      </c>
      <c r="N10867" s="2" t="str">
        <f>VLOOKUP(Tabla1[[#This Row],[nemo]],'Nemos y clasificaciones'!$A$2:$B$5000,2,FALSE)</f>
        <v>MCDONALDS CORP</v>
      </c>
      <c r="O10867" s="2" t="str">
        <f>VLOOKUP(Tabla1[[#This Row],[nemo]],'Nemos y clasificaciones'!$A$1:$C$3000,3,FALSE)</f>
        <v>Alimentos, bebidas y tabaco</v>
      </c>
      <c r="P10867" s="2"/>
      <c r="Q10867" s="2"/>
    </row>
    <row r="10868" spans="1:17" x14ac:dyDescent="0.25">
      <c r="A10868" t="s">
        <v>2490</v>
      </c>
      <c r="B10868" s="1">
        <v>43069</v>
      </c>
      <c r="C10868" s="1">
        <v>43084</v>
      </c>
      <c r="D10868" t="s">
        <v>21</v>
      </c>
      <c r="E10868" t="s">
        <v>122</v>
      </c>
      <c r="F10868">
        <v>0</v>
      </c>
      <c r="G10868">
        <v>100000</v>
      </c>
      <c r="H10868">
        <v>0</v>
      </c>
      <c r="I10868">
        <v>0</v>
      </c>
      <c r="J10868">
        <v>0</v>
      </c>
      <c r="K10868">
        <v>1.01</v>
      </c>
      <c r="L10868" t="s">
        <v>16</v>
      </c>
      <c r="M10868" s="2">
        <v>101000</v>
      </c>
      <c r="N10868" s="2" t="str">
        <f>VLOOKUP(Tabla1[[#This Row],[nemo]],'Nemos y clasificaciones'!$A$2:$B$5000,2,FALSE)</f>
        <v>MCDONALDS CORP</v>
      </c>
      <c r="O10868" s="2" t="str">
        <f>VLOOKUP(Tabla1[[#This Row],[nemo]],'Nemos y clasificaciones'!$A$1:$C$3000,3,FALSE)</f>
        <v>Alimentos, bebidas y tabaco</v>
      </c>
      <c r="P10868" s="2"/>
      <c r="Q10868" s="2"/>
    </row>
    <row r="10869" spans="1:17" x14ac:dyDescent="0.25">
      <c r="A10869" t="s">
        <v>9082</v>
      </c>
      <c r="B10869" s="1">
        <v>42977</v>
      </c>
      <c r="C10869" s="1">
        <v>42998</v>
      </c>
      <c r="D10869" t="s">
        <v>21</v>
      </c>
      <c r="E10869" t="s">
        <v>122</v>
      </c>
      <c r="F10869">
        <v>0</v>
      </c>
      <c r="G10869">
        <v>100000</v>
      </c>
      <c r="H10869">
        <v>0</v>
      </c>
      <c r="I10869">
        <v>0</v>
      </c>
      <c r="J10869">
        <v>0</v>
      </c>
      <c r="K10869">
        <v>0.94</v>
      </c>
      <c r="L10869" t="s">
        <v>23</v>
      </c>
      <c r="M10869" s="3">
        <v>94000</v>
      </c>
      <c r="N10869" s="2" t="str">
        <f>VLOOKUP(Tabla1[[#This Row],[nemo]],'Nemos y clasificaciones'!$A$2:$B$5000,2,FALSE)</f>
        <v>MCDONALDS CORP</v>
      </c>
      <c r="O10869" s="3" t="str">
        <f>VLOOKUP(Tabla1[[#This Row],[nemo]],'Nemos y clasificaciones'!$A$1:$C$3000,3,FALSE)</f>
        <v>Alimentos, bebidas y tabaco</v>
      </c>
      <c r="P10869" s="3"/>
      <c r="Q10869" s="3"/>
    </row>
    <row r="10870" spans="1:17" x14ac:dyDescent="0.25">
      <c r="A10870" t="s">
        <v>9348</v>
      </c>
      <c r="B10870" s="1">
        <v>42887</v>
      </c>
      <c r="C10870" s="1">
        <v>42905</v>
      </c>
      <c r="D10870" t="s">
        <v>21</v>
      </c>
      <c r="E10870" t="s">
        <v>122</v>
      </c>
      <c r="F10870">
        <v>0</v>
      </c>
      <c r="G10870">
        <v>100000</v>
      </c>
      <c r="H10870">
        <v>0</v>
      </c>
      <c r="I10870">
        <v>0</v>
      </c>
      <c r="J10870">
        <v>0</v>
      </c>
      <c r="K10870">
        <v>0.94</v>
      </c>
      <c r="L10870" t="s">
        <v>23</v>
      </c>
      <c r="M10870" s="3">
        <v>94000</v>
      </c>
      <c r="N10870" s="2" t="str">
        <f>VLOOKUP(Tabla1[[#This Row],[nemo]],'Nemos y clasificaciones'!$A$2:$B$5000,2,FALSE)</f>
        <v>MCDONALDS CORP</v>
      </c>
      <c r="O10870" s="3" t="str">
        <f>VLOOKUP(Tabla1[[#This Row],[nemo]],'Nemos y clasificaciones'!$A$1:$C$3000,3,FALSE)</f>
        <v>Alimentos, bebidas y tabaco</v>
      </c>
      <c r="P10870" s="3"/>
      <c r="Q10870" s="3"/>
    </row>
    <row r="10871" spans="1:17" x14ac:dyDescent="0.25">
      <c r="A10871" t="s">
        <v>9082</v>
      </c>
      <c r="B10871" s="1">
        <v>42793</v>
      </c>
      <c r="C10871" s="1">
        <v>42809</v>
      </c>
      <c r="D10871" t="s">
        <v>21</v>
      </c>
      <c r="E10871" t="s">
        <v>122</v>
      </c>
      <c r="F10871">
        <v>0</v>
      </c>
      <c r="G10871">
        <v>100000</v>
      </c>
      <c r="H10871">
        <v>0</v>
      </c>
      <c r="I10871">
        <v>0</v>
      </c>
      <c r="J10871">
        <v>0</v>
      </c>
      <c r="K10871">
        <v>0.94</v>
      </c>
      <c r="L10871" t="s">
        <v>23</v>
      </c>
      <c r="M10871" s="3">
        <v>94000</v>
      </c>
      <c r="N10871" s="2" t="str">
        <f>VLOOKUP(Tabla1[[#This Row],[nemo]],'Nemos y clasificaciones'!$A$2:$B$5000,2,FALSE)</f>
        <v>MCDONALDS CORP</v>
      </c>
      <c r="O10871" s="3" t="str">
        <f>VLOOKUP(Tabla1[[#This Row],[nemo]],'Nemos y clasificaciones'!$A$1:$C$3000,3,FALSE)</f>
        <v>Alimentos, bebidas y tabaco</v>
      </c>
      <c r="P10871" s="3"/>
      <c r="Q10871" s="3"/>
    </row>
    <row r="10872" spans="1:17" x14ac:dyDescent="0.25">
      <c r="A10872" t="s">
        <v>9082</v>
      </c>
      <c r="B10872" s="1">
        <v>42703</v>
      </c>
      <c r="C10872" s="1">
        <v>42719</v>
      </c>
      <c r="D10872" t="s">
        <v>21</v>
      </c>
      <c r="E10872" t="s">
        <v>122</v>
      </c>
      <c r="F10872">
        <v>0</v>
      </c>
      <c r="G10872">
        <v>100000</v>
      </c>
      <c r="H10872">
        <v>0</v>
      </c>
      <c r="I10872">
        <v>0</v>
      </c>
      <c r="J10872">
        <v>0</v>
      </c>
      <c r="K10872">
        <v>0.94</v>
      </c>
      <c r="L10872" t="s">
        <v>23</v>
      </c>
      <c r="M10872" s="3">
        <v>94000</v>
      </c>
      <c r="N10872" s="2" t="str">
        <f>VLOOKUP(Tabla1[[#This Row],[nemo]],'Nemos y clasificaciones'!$A$2:$B$5000,2,FALSE)</f>
        <v>MCDONALDS CORP</v>
      </c>
      <c r="O10872" s="3" t="str">
        <f>VLOOKUP(Tabla1[[#This Row],[nemo]],'Nemos y clasificaciones'!$A$1:$C$3000,3,FALSE)</f>
        <v>Alimentos, bebidas y tabaco</v>
      </c>
      <c r="P10872" s="3"/>
      <c r="Q10872" s="3"/>
    </row>
    <row r="10873" spans="1:17" x14ac:dyDescent="0.25">
      <c r="A10873" t="s">
        <v>8845</v>
      </c>
      <c r="B10873" s="1">
        <v>42612</v>
      </c>
      <c r="C10873" s="1">
        <v>42629</v>
      </c>
      <c r="D10873" t="s">
        <v>21</v>
      </c>
      <c r="E10873" t="s">
        <v>122</v>
      </c>
      <c r="F10873">
        <v>0</v>
      </c>
      <c r="G10873">
        <v>100000</v>
      </c>
      <c r="H10873">
        <v>0</v>
      </c>
      <c r="I10873">
        <v>0</v>
      </c>
      <c r="J10873">
        <v>0</v>
      </c>
      <c r="K10873">
        <v>0.89</v>
      </c>
      <c r="L10873" t="s">
        <v>23</v>
      </c>
      <c r="M10873" s="3">
        <v>89000</v>
      </c>
      <c r="N10873" s="2" t="str">
        <f>VLOOKUP(Tabla1[[#This Row],[nemo]],'Nemos y clasificaciones'!$A$2:$B$5000,2,FALSE)</f>
        <v>MCDONALDS CORP</v>
      </c>
      <c r="O10873" s="3" t="str">
        <f>VLOOKUP(Tabla1[[#This Row],[nemo]],'Nemos y clasificaciones'!$A$1:$C$3000,3,FALSE)</f>
        <v>Alimentos, bebidas y tabaco</v>
      </c>
      <c r="P10873" s="3"/>
      <c r="Q10873" s="3"/>
    </row>
    <row r="10874" spans="1:17" x14ac:dyDescent="0.25">
      <c r="A10874" t="s">
        <v>8845</v>
      </c>
      <c r="B10874" s="1">
        <v>42523</v>
      </c>
      <c r="C10874" s="1">
        <v>42541</v>
      </c>
      <c r="D10874" t="s">
        <v>21</v>
      </c>
      <c r="E10874" t="s">
        <v>122</v>
      </c>
      <c r="F10874">
        <v>0</v>
      </c>
      <c r="G10874">
        <v>100000</v>
      </c>
      <c r="H10874">
        <v>0</v>
      </c>
      <c r="I10874">
        <v>0</v>
      </c>
      <c r="J10874">
        <v>0</v>
      </c>
      <c r="K10874">
        <v>0.89</v>
      </c>
      <c r="L10874" t="s">
        <v>23</v>
      </c>
      <c r="M10874" s="3">
        <v>89000</v>
      </c>
      <c r="N10874" s="2" t="str">
        <f>VLOOKUP(Tabla1[[#This Row],[nemo]],'Nemos y clasificaciones'!$A$2:$B$5000,2,FALSE)</f>
        <v>MCDONALDS CORP</v>
      </c>
      <c r="O10874" s="3" t="str">
        <f>VLOOKUP(Tabla1[[#This Row],[nemo]],'Nemos y clasificaciones'!$A$1:$C$3000,3,FALSE)</f>
        <v>Alimentos, bebidas y tabaco</v>
      </c>
      <c r="P10874" s="3"/>
      <c r="Q10874" s="3"/>
    </row>
    <row r="10875" spans="1:17" x14ac:dyDescent="0.25">
      <c r="A10875" t="s">
        <v>8845</v>
      </c>
      <c r="B10875" s="1">
        <v>42426</v>
      </c>
      <c r="C10875" s="1">
        <v>42444</v>
      </c>
      <c r="D10875" t="s">
        <v>21</v>
      </c>
      <c r="E10875" t="s">
        <v>122</v>
      </c>
      <c r="F10875">
        <v>0</v>
      </c>
      <c r="G10875">
        <v>100000</v>
      </c>
      <c r="H10875">
        <v>0</v>
      </c>
      <c r="I10875">
        <v>0</v>
      </c>
      <c r="J10875">
        <v>0</v>
      </c>
      <c r="K10875">
        <v>0.89</v>
      </c>
      <c r="L10875" t="s">
        <v>23</v>
      </c>
      <c r="M10875" s="3">
        <v>89000</v>
      </c>
      <c r="N10875" s="2" t="str">
        <f>VLOOKUP(Tabla1[[#This Row],[nemo]],'Nemos y clasificaciones'!$A$2:$B$5000,2,FALSE)</f>
        <v>MCDONALDS CORP</v>
      </c>
      <c r="O10875" s="3" t="str">
        <f>VLOOKUP(Tabla1[[#This Row],[nemo]],'Nemos y clasificaciones'!$A$1:$C$3000,3,FALSE)</f>
        <v>Alimentos, bebidas y tabaco</v>
      </c>
      <c r="P10875" s="3"/>
      <c r="Q10875" s="3"/>
    </row>
    <row r="10876" spans="1:17" x14ac:dyDescent="0.25">
      <c r="A10876" t="s">
        <v>8845</v>
      </c>
      <c r="B10876" s="1">
        <v>42335</v>
      </c>
      <c r="C10876" s="1">
        <v>42353</v>
      </c>
      <c r="D10876" t="s">
        <v>21</v>
      </c>
      <c r="E10876" t="s">
        <v>122</v>
      </c>
      <c r="F10876">
        <v>0</v>
      </c>
      <c r="G10876">
        <v>100000</v>
      </c>
      <c r="H10876">
        <v>0</v>
      </c>
      <c r="I10876">
        <v>0</v>
      </c>
      <c r="J10876">
        <v>0</v>
      </c>
      <c r="K10876">
        <v>0.89</v>
      </c>
      <c r="L10876" t="s">
        <v>23</v>
      </c>
      <c r="M10876" s="3">
        <v>89000</v>
      </c>
      <c r="N10876" s="2" t="str">
        <f>VLOOKUP(Tabla1[[#This Row],[nemo]],'Nemos y clasificaciones'!$A$2:$B$5000,2,FALSE)</f>
        <v>MCDONALDS CORP</v>
      </c>
      <c r="O10876" s="3" t="str">
        <f>VLOOKUP(Tabla1[[#This Row],[nemo]],'Nemos y clasificaciones'!$A$1:$C$3000,3,FALSE)</f>
        <v>Alimentos, bebidas y tabaco</v>
      </c>
      <c r="P10876" s="3"/>
      <c r="Q10876" s="3"/>
    </row>
    <row r="10877" spans="1:17" x14ac:dyDescent="0.25">
      <c r="A10877" t="s">
        <v>2749</v>
      </c>
      <c r="B10877" s="1">
        <v>42244</v>
      </c>
      <c r="C10877" s="1">
        <v>42263</v>
      </c>
      <c r="D10877" t="s">
        <v>21</v>
      </c>
      <c r="E10877" t="s">
        <v>122</v>
      </c>
      <c r="F10877">
        <v>0</v>
      </c>
      <c r="G10877">
        <v>100000</v>
      </c>
      <c r="H10877">
        <v>0</v>
      </c>
      <c r="I10877">
        <v>0</v>
      </c>
      <c r="J10877">
        <v>0</v>
      </c>
      <c r="K10877">
        <v>0.85</v>
      </c>
      <c r="L10877" t="s">
        <v>23</v>
      </c>
      <c r="M10877" s="3">
        <v>85000</v>
      </c>
      <c r="N10877" s="2" t="str">
        <f>VLOOKUP(Tabla1[[#This Row],[nemo]],'Nemos y clasificaciones'!$A$2:$B$5000,2,FALSE)</f>
        <v>MCDONALDS CORP</v>
      </c>
      <c r="O10877" s="3" t="str">
        <f>VLOOKUP(Tabla1[[#This Row],[nemo]],'Nemos y clasificaciones'!$A$1:$C$3000,3,FALSE)</f>
        <v>Alimentos, bebidas y tabaco</v>
      </c>
      <c r="P10877" s="3"/>
      <c r="Q10877" s="3"/>
    </row>
    <row r="10878" spans="1:17" x14ac:dyDescent="0.25">
      <c r="A10878" t="s">
        <v>2749</v>
      </c>
      <c r="B10878" s="1">
        <v>42152</v>
      </c>
      <c r="C10878" s="1">
        <v>42170</v>
      </c>
      <c r="D10878" t="s">
        <v>21</v>
      </c>
      <c r="E10878" t="s">
        <v>122</v>
      </c>
      <c r="F10878">
        <v>0</v>
      </c>
      <c r="G10878">
        <v>100000</v>
      </c>
      <c r="H10878">
        <v>0</v>
      </c>
      <c r="I10878">
        <v>0</v>
      </c>
      <c r="J10878">
        <v>0</v>
      </c>
      <c r="K10878">
        <v>0.85</v>
      </c>
      <c r="L10878" t="s">
        <v>23</v>
      </c>
      <c r="M10878" s="3">
        <v>85000</v>
      </c>
      <c r="N10878" s="2" t="str">
        <f>VLOOKUP(Tabla1[[#This Row],[nemo]],'Nemos y clasificaciones'!$A$2:$B$5000,2,FALSE)</f>
        <v>MCDONALDS CORP</v>
      </c>
      <c r="O10878" s="3" t="str">
        <f>VLOOKUP(Tabla1[[#This Row],[nemo]],'Nemos y clasificaciones'!$A$1:$C$3000,3,FALSE)</f>
        <v>Alimentos, bebidas y tabaco</v>
      </c>
      <c r="P10878" s="3"/>
      <c r="Q10878" s="3"/>
    </row>
    <row r="10879" spans="1:17" x14ac:dyDescent="0.25">
      <c r="A10879" t="s">
        <v>2749</v>
      </c>
      <c r="B10879" s="1">
        <v>42061</v>
      </c>
      <c r="C10879" s="1">
        <v>42079</v>
      </c>
      <c r="D10879" t="s">
        <v>21</v>
      </c>
      <c r="E10879" t="s">
        <v>122</v>
      </c>
      <c r="F10879">
        <v>0</v>
      </c>
      <c r="G10879">
        <v>100000</v>
      </c>
      <c r="H10879">
        <v>0</v>
      </c>
      <c r="I10879">
        <v>0</v>
      </c>
      <c r="J10879">
        <v>0</v>
      </c>
      <c r="K10879">
        <v>0.85</v>
      </c>
      <c r="L10879" t="s">
        <v>23</v>
      </c>
      <c r="M10879" s="3">
        <v>85000</v>
      </c>
      <c r="N10879" s="2" t="str">
        <f>VLOOKUP(Tabla1[[#This Row],[nemo]],'Nemos y clasificaciones'!$A$2:$B$5000,2,FALSE)</f>
        <v>MCDONALDS CORP</v>
      </c>
      <c r="O10879" s="3" t="str">
        <f>VLOOKUP(Tabla1[[#This Row],[nemo]],'Nemos y clasificaciones'!$A$1:$C$3000,3,FALSE)</f>
        <v>Alimentos, bebidas y tabaco</v>
      </c>
      <c r="P10879" s="3"/>
      <c r="Q10879" s="3"/>
    </row>
    <row r="10880" spans="1:17" x14ac:dyDescent="0.25">
      <c r="A10880" t="s">
        <v>8738</v>
      </c>
      <c r="B10880" s="1">
        <v>43088</v>
      </c>
      <c r="C10880" s="1">
        <v>43095</v>
      </c>
      <c r="D10880" t="s">
        <v>21</v>
      </c>
      <c r="E10880" t="s">
        <v>1259</v>
      </c>
      <c r="F10880">
        <v>0</v>
      </c>
      <c r="G10880">
        <v>100000</v>
      </c>
      <c r="H10880">
        <v>0</v>
      </c>
      <c r="I10880">
        <v>0</v>
      </c>
      <c r="J10880">
        <v>0</v>
      </c>
      <c r="K10880">
        <v>0.84599999999999997</v>
      </c>
      <c r="L10880" t="s">
        <v>23</v>
      </c>
      <c r="M10880" s="3">
        <v>84600</v>
      </c>
      <c r="N10880" s="2" t="str">
        <f>VLOOKUP(Tabla1[[#This Row],[nemo]],'Nemos y clasificaciones'!$A$2:$B$5000,2,FALSE)</f>
        <v>ISHARES MSCI CHINA ETF</v>
      </c>
      <c r="O10880" s="3" t="str">
        <f>VLOOKUP(Tabla1[[#This Row],[nemo]],'Nemos y clasificaciones'!$A$1:$C$3000,3,FALSE)</f>
        <v>ETF</v>
      </c>
      <c r="P10880" s="3"/>
      <c r="Q10880" s="3"/>
    </row>
    <row r="10881" spans="1:17" x14ac:dyDescent="0.25">
      <c r="A10881" t="s">
        <v>11039</v>
      </c>
      <c r="B10881" s="1">
        <v>42359</v>
      </c>
      <c r="C10881" s="1">
        <v>42366</v>
      </c>
      <c r="D10881" t="s">
        <v>21</v>
      </c>
      <c r="E10881" t="s">
        <v>1259</v>
      </c>
      <c r="F10881">
        <v>0</v>
      </c>
      <c r="G10881">
        <v>100000</v>
      </c>
      <c r="H10881">
        <v>0</v>
      </c>
      <c r="I10881">
        <v>0</v>
      </c>
      <c r="J10881">
        <v>0</v>
      </c>
      <c r="K10881">
        <v>0.63100000000000001</v>
      </c>
      <c r="L10881" t="s">
        <v>23</v>
      </c>
      <c r="M10881" s="3">
        <v>63100</v>
      </c>
      <c r="N10881" s="2" t="str">
        <f>VLOOKUP(Tabla1[[#This Row],[nemo]],'Nemos y clasificaciones'!$A$2:$B$5000,2,FALSE)</f>
        <v>ISHARES MSCI CHINA ETF</v>
      </c>
      <c r="O10881" s="3" t="str">
        <f>VLOOKUP(Tabla1[[#This Row],[nemo]],'Nemos y clasificaciones'!$A$1:$C$3000,3,FALSE)</f>
        <v>ETF</v>
      </c>
      <c r="P10881" s="3"/>
      <c r="Q10881" s="3"/>
    </row>
    <row r="10882" spans="1:17" x14ac:dyDescent="0.25">
      <c r="A10882" t="s">
        <v>2920</v>
      </c>
      <c r="B10882" s="1">
        <v>44179</v>
      </c>
      <c r="C10882" s="1">
        <v>44183</v>
      </c>
      <c r="D10882" t="s">
        <v>21</v>
      </c>
      <c r="E10882" t="s">
        <v>1259</v>
      </c>
      <c r="F10882">
        <v>0</v>
      </c>
      <c r="G10882">
        <v>100000</v>
      </c>
      <c r="H10882">
        <v>0</v>
      </c>
      <c r="I10882">
        <v>0</v>
      </c>
      <c r="J10882">
        <v>0</v>
      </c>
      <c r="K10882">
        <v>0.60399999999999998</v>
      </c>
      <c r="L10882" t="s">
        <v>23</v>
      </c>
      <c r="M10882" s="3">
        <v>60400</v>
      </c>
      <c r="N10882" s="2" t="str">
        <f>VLOOKUP(Tabla1[[#This Row],[nemo]],'Nemos y clasificaciones'!$A$2:$B$5000,2,FALSE)</f>
        <v>ISHARES MSCI CHINA ETF</v>
      </c>
      <c r="O10882" s="3" t="str">
        <f>VLOOKUP(Tabla1[[#This Row],[nemo]],'Nemos y clasificaciones'!$A$1:$C$3000,3,FALSE)</f>
        <v>ETF</v>
      </c>
      <c r="P10882" s="3"/>
      <c r="Q10882" s="3"/>
    </row>
    <row r="10883" spans="1:17" x14ac:dyDescent="0.25">
      <c r="A10883" t="s">
        <v>11393</v>
      </c>
      <c r="B10883" s="1">
        <v>42180</v>
      </c>
      <c r="C10883" s="1">
        <v>42186</v>
      </c>
      <c r="D10883" t="s">
        <v>21</v>
      </c>
      <c r="E10883" t="s">
        <v>1259</v>
      </c>
      <c r="F10883">
        <v>0</v>
      </c>
      <c r="G10883">
        <v>100000</v>
      </c>
      <c r="H10883">
        <v>0</v>
      </c>
      <c r="I10883">
        <v>0</v>
      </c>
      <c r="J10883">
        <v>0</v>
      </c>
      <c r="K10883">
        <v>0.60099999999999998</v>
      </c>
      <c r="L10883" t="s">
        <v>23</v>
      </c>
      <c r="M10883" s="3">
        <v>60100</v>
      </c>
      <c r="N10883" s="2" t="str">
        <f>VLOOKUP(Tabla1[[#This Row],[nemo]],'Nemos y clasificaciones'!$A$2:$B$5000,2,FALSE)</f>
        <v>ISHARES MSCI CHINA ETF</v>
      </c>
      <c r="O10883" s="3" t="str">
        <f>VLOOKUP(Tabla1[[#This Row],[nemo]],'Nemos y clasificaciones'!$A$1:$C$3000,3,FALSE)</f>
        <v>ETF</v>
      </c>
      <c r="P10883" s="3"/>
      <c r="Q10883" s="3"/>
    </row>
    <row r="10884" spans="1:17" x14ac:dyDescent="0.25">
      <c r="A10884" t="s">
        <v>5161</v>
      </c>
      <c r="B10884" s="1">
        <v>43815</v>
      </c>
      <c r="C10884" s="1">
        <v>43819</v>
      </c>
      <c r="D10884" t="s">
        <v>21</v>
      </c>
      <c r="E10884" t="s">
        <v>1259</v>
      </c>
      <c r="F10884">
        <v>0</v>
      </c>
      <c r="G10884">
        <v>100000</v>
      </c>
      <c r="H10884">
        <v>0</v>
      </c>
      <c r="I10884">
        <v>0</v>
      </c>
      <c r="J10884">
        <v>0</v>
      </c>
      <c r="K10884">
        <v>0.57399999999999995</v>
      </c>
      <c r="L10884" t="s">
        <v>23</v>
      </c>
      <c r="M10884" s="3">
        <v>57400</v>
      </c>
      <c r="N10884" s="2" t="str">
        <f>VLOOKUP(Tabla1[[#This Row],[nemo]],'Nemos y clasificaciones'!$A$2:$B$5000,2,FALSE)</f>
        <v>ISHARES MSCI CHINA ETF</v>
      </c>
      <c r="O10884" s="3" t="str">
        <f>VLOOKUP(Tabla1[[#This Row],[nemo]],'Nemos y clasificaciones'!$A$1:$C$3000,3,FALSE)</f>
        <v>ETF</v>
      </c>
      <c r="P10884" s="3"/>
      <c r="Q10884" s="3"/>
    </row>
    <row r="10885" spans="1:17" x14ac:dyDescent="0.25">
      <c r="A10885" t="s">
        <v>7074</v>
      </c>
      <c r="B10885" s="1">
        <v>43452</v>
      </c>
      <c r="C10885" s="1">
        <v>43458</v>
      </c>
      <c r="D10885" t="s">
        <v>21</v>
      </c>
      <c r="E10885" t="s">
        <v>1259</v>
      </c>
      <c r="F10885">
        <v>0</v>
      </c>
      <c r="G10885">
        <v>100000</v>
      </c>
      <c r="H10885">
        <v>0</v>
      </c>
      <c r="I10885">
        <v>0</v>
      </c>
      <c r="J10885">
        <v>0</v>
      </c>
      <c r="K10885">
        <v>0.52500000000000002</v>
      </c>
      <c r="L10885" t="s">
        <v>23</v>
      </c>
      <c r="M10885" s="3">
        <v>52500</v>
      </c>
      <c r="N10885" s="2" t="str">
        <f>VLOOKUP(Tabla1[[#This Row],[nemo]],'Nemos y clasificaciones'!$A$2:$B$5000,2,FALSE)</f>
        <v>ISHARES MSCI CHINA ETF</v>
      </c>
      <c r="O10885" s="3" t="str">
        <f>VLOOKUP(Tabla1[[#This Row],[nemo]],'Nemos y clasificaciones'!$A$1:$C$3000,3,FALSE)</f>
        <v>ETF</v>
      </c>
      <c r="P10885" s="3"/>
      <c r="Q10885" s="3"/>
    </row>
    <row r="10886" spans="1:17" x14ac:dyDescent="0.25">
      <c r="A10886" t="s">
        <v>10013</v>
      </c>
      <c r="B10886" s="1">
        <v>42725</v>
      </c>
      <c r="C10886" s="1">
        <v>42732</v>
      </c>
      <c r="D10886" t="s">
        <v>21</v>
      </c>
      <c r="E10886" t="s">
        <v>1259</v>
      </c>
      <c r="F10886">
        <v>0</v>
      </c>
      <c r="G10886">
        <v>100000</v>
      </c>
      <c r="H10886">
        <v>0</v>
      </c>
      <c r="I10886">
        <v>0</v>
      </c>
      <c r="J10886">
        <v>0</v>
      </c>
      <c r="K10886">
        <v>0.42099999999999999</v>
      </c>
      <c r="L10886" t="s">
        <v>23</v>
      </c>
      <c r="M10886" s="3">
        <v>42100</v>
      </c>
      <c r="N10886" s="2" t="str">
        <f>VLOOKUP(Tabla1[[#This Row],[nemo]],'Nemos y clasificaciones'!$A$2:$B$5000,2,FALSE)</f>
        <v>ISHARES MSCI CHINA ETF</v>
      </c>
      <c r="O10886" s="3" t="str">
        <f>VLOOKUP(Tabla1[[#This Row],[nemo]],'Nemos y clasificaciones'!$A$1:$C$3000,3,FALSE)</f>
        <v>ETF</v>
      </c>
      <c r="P10886" s="3"/>
      <c r="Q10886" s="3"/>
    </row>
    <row r="10887" spans="1:17" x14ac:dyDescent="0.25">
      <c r="A10887" t="s">
        <v>5989</v>
      </c>
      <c r="B10887" s="1">
        <v>43633</v>
      </c>
      <c r="C10887" s="1">
        <v>43637</v>
      </c>
      <c r="D10887" t="s">
        <v>21</v>
      </c>
      <c r="E10887" t="s">
        <v>1259</v>
      </c>
      <c r="F10887">
        <v>0</v>
      </c>
      <c r="G10887">
        <v>100000</v>
      </c>
      <c r="H10887">
        <v>0</v>
      </c>
      <c r="I10887">
        <v>0</v>
      </c>
      <c r="J10887">
        <v>0</v>
      </c>
      <c r="K10887">
        <v>0.35599999999999998</v>
      </c>
      <c r="L10887" t="s">
        <v>23</v>
      </c>
      <c r="M10887" s="3">
        <v>35600</v>
      </c>
      <c r="N10887" s="2" t="str">
        <f>VLOOKUP(Tabla1[[#This Row],[nemo]],'Nemos y clasificaciones'!$A$2:$B$5000,2,FALSE)</f>
        <v>ISHARES MSCI CHINA ETF</v>
      </c>
      <c r="O10887" s="3" t="str">
        <f>VLOOKUP(Tabla1[[#This Row],[nemo]],'Nemos y clasificaciones'!$A$1:$C$3000,3,FALSE)</f>
        <v>ETF</v>
      </c>
      <c r="P10887" s="3"/>
      <c r="Q10887" s="3"/>
    </row>
    <row r="10888" spans="1:17" x14ac:dyDescent="0.25">
      <c r="A10888" t="s">
        <v>7805</v>
      </c>
      <c r="B10888" s="1">
        <v>43270</v>
      </c>
      <c r="C10888" s="1">
        <v>43276</v>
      </c>
      <c r="D10888" t="s">
        <v>21</v>
      </c>
      <c r="E10888" t="s">
        <v>1259</v>
      </c>
      <c r="F10888">
        <v>0</v>
      </c>
      <c r="G10888">
        <v>100000</v>
      </c>
      <c r="H10888">
        <v>0</v>
      </c>
      <c r="I10888">
        <v>0</v>
      </c>
      <c r="J10888">
        <v>0</v>
      </c>
      <c r="K10888">
        <v>0.315</v>
      </c>
      <c r="L10888" t="s">
        <v>23</v>
      </c>
      <c r="M10888" s="3">
        <v>31500</v>
      </c>
      <c r="N10888" s="2" t="str">
        <f>VLOOKUP(Tabla1[[#This Row],[nemo]],'Nemos y clasificaciones'!$A$2:$B$5000,2,FALSE)</f>
        <v>ISHARES MSCI CHINA ETF</v>
      </c>
      <c r="O10888" s="3" t="str">
        <f>VLOOKUP(Tabla1[[#This Row],[nemo]],'Nemos y clasificaciones'!$A$1:$C$3000,3,FALSE)</f>
        <v>ETF</v>
      </c>
      <c r="P10888" s="3"/>
      <c r="Q10888" s="3"/>
    </row>
    <row r="10889" spans="1:17" x14ac:dyDescent="0.25">
      <c r="A10889" t="s">
        <v>10369</v>
      </c>
      <c r="B10889" s="1">
        <v>42543</v>
      </c>
      <c r="C10889" s="1">
        <v>42549</v>
      </c>
      <c r="D10889" t="s">
        <v>21</v>
      </c>
      <c r="E10889" t="s">
        <v>1259</v>
      </c>
      <c r="F10889">
        <v>0</v>
      </c>
      <c r="G10889">
        <v>100000</v>
      </c>
      <c r="H10889">
        <v>0</v>
      </c>
      <c r="I10889">
        <v>0</v>
      </c>
      <c r="J10889">
        <v>0</v>
      </c>
      <c r="K10889">
        <v>0.30299999999999999</v>
      </c>
      <c r="L10889" t="s">
        <v>23</v>
      </c>
      <c r="M10889" s="3">
        <v>30300</v>
      </c>
      <c r="N10889" s="2" t="str">
        <f>VLOOKUP(Tabla1[[#This Row],[nemo]],'Nemos y clasificaciones'!$A$2:$B$5000,2,FALSE)</f>
        <v>ISHARES MSCI CHINA ETF</v>
      </c>
      <c r="O10889" s="3" t="str">
        <f>VLOOKUP(Tabla1[[#This Row],[nemo]],'Nemos y clasificaciones'!$A$1:$C$3000,3,FALSE)</f>
        <v>ETF</v>
      </c>
      <c r="P10889" s="3"/>
      <c r="Q10889" s="3"/>
    </row>
    <row r="10890" spans="1:17" x14ac:dyDescent="0.25">
      <c r="A10890" t="s">
        <v>3935</v>
      </c>
      <c r="B10890" s="1">
        <v>43997</v>
      </c>
      <c r="C10890" s="1">
        <v>44001</v>
      </c>
      <c r="D10890" t="s">
        <v>21</v>
      </c>
      <c r="E10890" t="s">
        <v>1259</v>
      </c>
      <c r="F10890">
        <v>0</v>
      </c>
      <c r="G10890">
        <v>100000</v>
      </c>
      <c r="H10890">
        <v>0</v>
      </c>
      <c r="I10890">
        <v>0</v>
      </c>
      <c r="J10890">
        <v>0</v>
      </c>
      <c r="K10890">
        <v>0.23699999999999999</v>
      </c>
      <c r="L10890" t="s">
        <v>23</v>
      </c>
      <c r="M10890" s="3">
        <v>23700</v>
      </c>
      <c r="N10890" s="2" t="str">
        <f>VLOOKUP(Tabla1[[#This Row],[nemo]],'Nemos y clasificaciones'!$A$2:$B$5000,2,FALSE)</f>
        <v>ISHARES MSCI CHINA ETF</v>
      </c>
      <c r="O10890" s="3" t="str">
        <f>VLOOKUP(Tabla1[[#This Row],[nemo]],'Nemos y clasificaciones'!$A$1:$C$3000,3,FALSE)</f>
        <v>ETF</v>
      </c>
      <c r="P10890" s="3"/>
      <c r="Q10890" s="3"/>
    </row>
    <row r="10891" spans="1:17" x14ac:dyDescent="0.25">
      <c r="A10891" t="s">
        <v>11053</v>
      </c>
      <c r="B10891" s="1">
        <v>42359</v>
      </c>
      <c r="C10891" s="1">
        <v>42366</v>
      </c>
      <c r="D10891" t="s">
        <v>21</v>
      </c>
      <c r="E10891" t="s">
        <v>1275</v>
      </c>
      <c r="F10891">
        <v>0</v>
      </c>
      <c r="G10891">
        <v>100000</v>
      </c>
      <c r="H10891">
        <v>0</v>
      </c>
      <c r="I10891">
        <v>0</v>
      </c>
      <c r="J10891">
        <v>0</v>
      </c>
      <c r="K10891">
        <v>0.308</v>
      </c>
      <c r="L10891" t="s">
        <v>23</v>
      </c>
      <c r="M10891" s="3">
        <v>30800</v>
      </c>
      <c r="N10891" s="2" t="str">
        <f>VLOOKUP(Tabla1[[#This Row],[nemo]],'Nemos y clasificaciones'!$A$2:$B$5000,2,FALSE)</f>
        <v>iShares MSCI ACWI ex U.S. ETF (ACWX)</v>
      </c>
      <c r="O10891" s="3" t="str">
        <f>VLOOKUP(Tabla1[[#This Row],[nemo]],'Nemos y clasificaciones'!$A$1:$C$3000,3,FALSE)</f>
        <v>ETF</v>
      </c>
      <c r="P10891" s="3"/>
      <c r="Q10891" s="3"/>
    </row>
    <row r="10892" spans="1:17" x14ac:dyDescent="0.25">
      <c r="A10892" t="s">
        <v>9248</v>
      </c>
      <c r="B10892" s="1">
        <v>42906</v>
      </c>
      <c r="C10892" s="1">
        <v>42913</v>
      </c>
      <c r="D10892" t="s">
        <v>21</v>
      </c>
      <c r="E10892" t="s">
        <v>1259</v>
      </c>
      <c r="F10892">
        <v>0</v>
      </c>
      <c r="G10892">
        <v>100000</v>
      </c>
      <c r="H10892">
        <v>0</v>
      </c>
      <c r="I10892">
        <v>0</v>
      </c>
      <c r="J10892">
        <v>0</v>
      </c>
      <c r="K10892">
        <v>0.192</v>
      </c>
      <c r="L10892" t="s">
        <v>23</v>
      </c>
      <c r="M10892" s="3">
        <v>19200</v>
      </c>
      <c r="N10892" s="2" t="str">
        <f>VLOOKUP(Tabla1[[#This Row],[nemo]],'Nemos y clasificaciones'!$A$2:$B$5000,2,FALSE)</f>
        <v>ISHARES MSCI CHINA ETF</v>
      </c>
      <c r="O10892" s="3" t="str">
        <f>VLOOKUP(Tabla1[[#This Row],[nemo]],'Nemos y clasificaciones'!$A$1:$C$3000,3,FALSE)</f>
        <v>ETF</v>
      </c>
      <c r="P10892" s="3"/>
      <c r="Q10892" s="3"/>
    </row>
    <row r="10893" spans="1:17" x14ac:dyDescent="0.25">
      <c r="A10893" t="s">
        <v>1258</v>
      </c>
      <c r="B10893" s="1">
        <v>44357</v>
      </c>
      <c r="C10893" s="1">
        <v>44363</v>
      </c>
      <c r="D10893" t="s">
        <v>21</v>
      </c>
      <c r="E10893" t="s">
        <v>1259</v>
      </c>
      <c r="F10893">
        <v>0</v>
      </c>
      <c r="G10893">
        <v>100000</v>
      </c>
      <c r="H10893">
        <v>0</v>
      </c>
      <c r="I10893">
        <v>0</v>
      </c>
      <c r="J10893">
        <v>0</v>
      </c>
      <c r="K10893">
        <v>0.17699999999999999</v>
      </c>
      <c r="L10893" t="s">
        <v>23</v>
      </c>
      <c r="M10893" s="3">
        <v>17700</v>
      </c>
      <c r="N10893" s="2" t="str">
        <f>VLOOKUP(Tabla1[[#This Row],[nemo]],'Nemos y clasificaciones'!$A$2:$B$5000,2,FALSE)</f>
        <v>ISHARES MSCI CHINA ETF</v>
      </c>
      <c r="O10893" s="3" t="str">
        <f>VLOOKUP(Tabla1[[#This Row],[nemo]],'Nemos y clasificaciones'!$A$1:$C$3000,3,FALSE)</f>
        <v>ETF</v>
      </c>
      <c r="P10893" s="3"/>
      <c r="Q10893" s="3"/>
    </row>
    <row r="10894" spans="1:17" x14ac:dyDescent="0.25">
      <c r="A10894" t="s">
        <v>818</v>
      </c>
      <c r="B10894" s="1">
        <v>44376</v>
      </c>
      <c r="C10894" s="1">
        <v>44391</v>
      </c>
      <c r="D10894" t="s">
        <v>21</v>
      </c>
      <c r="E10894" t="s">
        <v>819</v>
      </c>
      <c r="F10894">
        <v>0</v>
      </c>
      <c r="G10894">
        <v>100000</v>
      </c>
      <c r="H10894">
        <v>0</v>
      </c>
      <c r="I10894">
        <v>0</v>
      </c>
      <c r="J10894">
        <v>0</v>
      </c>
      <c r="K10894">
        <v>0.315</v>
      </c>
      <c r="L10894" t="s">
        <v>23</v>
      </c>
      <c r="M10894" s="3">
        <v>31500</v>
      </c>
      <c r="N10894" s="2" t="str">
        <f>VLOOKUP(Tabla1[[#This Row],[nemo]],'Nemos y clasificaciones'!$A$2:$B$5000,2,FALSE)</f>
        <v>MONDELEZ INTERNATIONAL INC.</v>
      </c>
      <c r="O10894" s="3" t="str">
        <f>VLOOKUP(Tabla1[[#This Row],[nemo]],'Nemos y clasificaciones'!$A$1:$C$3000,3,FALSE)</f>
        <v>Conglomerados</v>
      </c>
      <c r="P10894" s="3"/>
      <c r="Q10894" s="3"/>
    </row>
    <row r="10895" spans="1:17" x14ac:dyDescent="0.25">
      <c r="A10895" t="s">
        <v>818</v>
      </c>
      <c r="B10895" s="1">
        <v>44285</v>
      </c>
      <c r="C10895" s="1">
        <v>44300</v>
      </c>
      <c r="D10895" t="s">
        <v>21</v>
      </c>
      <c r="E10895" t="s">
        <v>819</v>
      </c>
      <c r="F10895">
        <v>0</v>
      </c>
      <c r="G10895">
        <v>100000</v>
      </c>
      <c r="H10895">
        <v>0</v>
      </c>
      <c r="I10895">
        <v>0</v>
      </c>
      <c r="J10895">
        <v>0</v>
      </c>
      <c r="K10895">
        <v>0.315</v>
      </c>
      <c r="L10895" t="s">
        <v>23</v>
      </c>
      <c r="M10895" s="3">
        <v>31500</v>
      </c>
      <c r="N10895" s="2" t="str">
        <f>VLOOKUP(Tabla1[[#This Row],[nemo]],'Nemos y clasificaciones'!$A$2:$B$5000,2,FALSE)</f>
        <v>MONDELEZ INTERNATIONAL INC.</v>
      </c>
      <c r="O10895" s="3" t="str">
        <f>VLOOKUP(Tabla1[[#This Row],[nemo]],'Nemos y clasificaciones'!$A$1:$C$3000,3,FALSE)</f>
        <v>Conglomerados</v>
      </c>
      <c r="P10895" s="3"/>
      <c r="Q10895" s="3"/>
    </row>
    <row r="10896" spans="1:17" x14ac:dyDescent="0.25">
      <c r="A10896" t="s">
        <v>818</v>
      </c>
      <c r="B10896" s="1">
        <v>44195</v>
      </c>
      <c r="C10896" s="1">
        <v>44210</v>
      </c>
      <c r="D10896" t="s">
        <v>21</v>
      </c>
      <c r="E10896" t="s">
        <v>819</v>
      </c>
      <c r="F10896">
        <v>0</v>
      </c>
      <c r="G10896">
        <v>100000</v>
      </c>
      <c r="H10896">
        <v>0</v>
      </c>
      <c r="I10896">
        <v>0</v>
      </c>
      <c r="J10896">
        <v>0</v>
      </c>
      <c r="K10896">
        <v>0.315</v>
      </c>
      <c r="L10896" t="s">
        <v>23</v>
      </c>
      <c r="M10896" s="3">
        <v>31500</v>
      </c>
      <c r="N10896" s="2" t="str">
        <f>VLOOKUP(Tabla1[[#This Row],[nemo]],'Nemos y clasificaciones'!$A$2:$B$5000,2,FALSE)</f>
        <v>MONDELEZ INTERNATIONAL INC.</v>
      </c>
      <c r="O10896" s="3" t="str">
        <f>VLOOKUP(Tabla1[[#This Row],[nemo]],'Nemos y clasificaciones'!$A$1:$C$3000,3,FALSE)</f>
        <v>Conglomerados</v>
      </c>
      <c r="P10896" s="3"/>
      <c r="Q10896" s="3"/>
    </row>
    <row r="10897" spans="1:17" x14ac:dyDescent="0.25">
      <c r="A10897" t="s">
        <v>3331</v>
      </c>
      <c r="B10897" s="1">
        <v>44103</v>
      </c>
      <c r="C10897" s="1">
        <v>44118</v>
      </c>
      <c r="D10897" t="s">
        <v>21</v>
      </c>
      <c r="E10897" t="s">
        <v>819</v>
      </c>
      <c r="F10897">
        <v>0</v>
      </c>
      <c r="G10897">
        <v>100000</v>
      </c>
      <c r="H10897">
        <v>0</v>
      </c>
      <c r="I10897">
        <v>0</v>
      </c>
      <c r="J10897">
        <v>0</v>
      </c>
      <c r="K10897">
        <v>0.315</v>
      </c>
      <c r="L10897" t="s">
        <v>23</v>
      </c>
      <c r="M10897" s="3">
        <v>31500</v>
      </c>
      <c r="N10897" s="2" t="str">
        <f>VLOOKUP(Tabla1[[#This Row],[nemo]],'Nemos y clasificaciones'!$A$2:$B$5000,2,FALSE)</f>
        <v>MONDELEZ INTERNATIONAL INC.</v>
      </c>
      <c r="O10897" s="3" t="str">
        <f>VLOOKUP(Tabla1[[#This Row],[nemo]],'Nemos y clasificaciones'!$A$1:$C$3000,3,FALSE)</f>
        <v>Conglomerados</v>
      </c>
      <c r="P10897" s="3"/>
      <c r="Q10897" s="3"/>
    </row>
    <row r="10898" spans="1:17" x14ac:dyDescent="0.25">
      <c r="A10898" t="s">
        <v>3671</v>
      </c>
      <c r="B10898" s="1">
        <v>44011</v>
      </c>
      <c r="C10898" s="1">
        <v>44026</v>
      </c>
      <c r="D10898" t="s">
        <v>21</v>
      </c>
      <c r="E10898" t="s">
        <v>819</v>
      </c>
      <c r="F10898">
        <v>0</v>
      </c>
      <c r="G10898">
        <v>100000</v>
      </c>
      <c r="H10898">
        <v>0</v>
      </c>
      <c r="I10898">
        <v>0</v>
      </c>
      <c r="J10898">
        <v>0</v>
      </c>
      <c r="K10898">
        <v>0.28499999999999998</v>
      </c>
      <c r="L10898" t="s">
        <v>23</v>
      </c>
      <c r="M10898" s="3">
        <v>28500</v>
      </c>
      <c r="N10898" s="2" t="str">
        <f>VLOOKUP(Tabla1[[#This Row],[nemo]],'Nemos y clasificaciones'!$A$2:$B$5000,2,FALSE)</f>
        <v>MONDELEZ INTERNATIONAL INC.</v>
      </c>
      <c r="O10898" s="3" t="str">
        <f>VLOOKUP(Tabla1[[#This Row],[nemo]],'Nemos y clasificaciones'!$A$1:$C$3000,3,FALSE)</f>
        <v>Conglomerados</v>
      </c>
      <c r="P10898" s="3"/>
      <c r="Q10898" s="3"/>
    </row>
    <row r="10899" spans="1:17" x14ac:dyDescent="0.25">
      <c r="A10899" t="s">
        <v>3671</v>
      </c>
      <c r="B10899" s="1">
        <v>43920</v>
      </c>
      <c r="C10899" s="1">
        <v>43935</v>
      </c>
      <c r="D10899" t="s">
        <v>21</v>
      </c>
      <c r="E10899" t="s">
        <v>819</v>
      </c>
      <c r="F10899">
        <v>0</v>
      </c>
      <c r="G10899">
        <v>100000</v>
      </c>
      <c r="H10899">
        <v>0</v>
      </c>
      <c r="I10899">
        <v>0</v>
      </c>
      <c r="J10899">
        <v>0</v>
      </c>
      <c r="K10899">
        <v>0.28499999999999998</v>
      </c>
      <c r="L10899" t="s">
        <v>23</v>
      </c>
      <c r="M10899" s="3">
        <v>28500</v>
      </c>
      <c r="N10899" s="2" t="str">
        <f>VLOOKUP(Tabla1[[#This Row],[nemo]],'Nemos y clasificaciones'!$A$2:$B$5000,2,FALSE)</f>
        <v>MONDELEZ INTERNATIONAL INC.</v>
      </c>
      <c r="O10899" s="3" t="str">
        <f>VLOOKUP(Tabla1[[#This Row],[nemo]],'Nemos y clasificaciones'!$A$1:$C$3000,3,FALSE)</f>
        <v>Conglomerados</v>
      </c>
      <c r="P10899" s="3"/>
      <c r="Q10899" s="3"/>
    </row>
    <row r="10900" spans="1:17" x14ac:dyDescent="0.25">
      <c r="A10900" t="s">
        <v>3671</v>
      </c>
      <c r="B10900" s="1">
        <v>43829</v>
      </c>
      <c r="C10900" s="1">
        <v>43844</v>
      </c>
      <c r="D10900" t="s">
        <v>21</v>
      </c>
      <c r="E10900" t="s">
        <v>819</v>
      </c>
      <c r="F10900">
        <v>0</v>
      </c>
      <c r="G10900">
        <v>100000</v>
      </c>
      <c r="H10900">
        <v>0</v>
      </c>
      <c r="I10900">
        <v>0</v>
      </c>
      <c r="J10900">
        <v>0</v>
      </c>
      <c r="K10900">
        <v>0.28499999999999998</v>
      </c>
      <c r="L10900" t="s">
        <v>23</v>
      </c>
      <c r="M10900" s="3">
        <v>28500</v>
      </c>
      <c r="N10900" s="2" t="str">
        <f>VLOOKUP(Tabla1[[#This Row],[nemo]],'Nemos y clasificaciones'!$A$2:$B$5000,2,FALSE)</f>
        <v>MONDELEZ INTERNATIONAL INC.</v>
      </c>
      <c r="O10900" s="3" t="str">
        <f>VLOOKUP(Tabla1[[#This Row],[nemo]],'Nemos y clasificaciones'!$A$1:$C$3000,3,FALSE)</f>
        <v>Conglomerados</v>
      </c>
      <c r="P10900" s="3"/>
      <c r="Q10900" s="3"/>
    </row>
    <row r="10901" spans="1:17" x14ac:dyDescent="0.25">
      <c r="A10901" t="s">
        <v>3671</v>
      </c>
      <c r="B10901" s="1">
        <v>43735</v>
      </c>
      <c r="C10901" s="1">
        <v>43752</v>
      </c>
      <c r="D10901" t="s">
        <v>21</v>
      </c>
      <c r="E10901" t="s">
        <v>819</v>
      </c>
      <c r="F10901">
        <v>0</v>
      </c>
      <c r="G10901">
        <v>100000</v>
      </c>
      <c r="H10901">
        <v>0</v>
      </c>
      <c r="I10901">
        <v>0</v>
      </c>
      <c r="J10901">
        <v>0</v>
      </c>
      <c r="K10901">
        <v>0.28499999999999998</v>
      </c>
      <c r="L10901" t="s">
        <v>23</v>
      </c>
      <c r="M10901" s="3">
        <v>28500</v>
      </c>
      <c r="N10901" s="2" t="str">
        <f>VLOOKUP(Tabla1[[#This Row],[nemo]],'Nemos y clasificaciones'!$A$2:$B$5000,2,FALSE)</f>
        <v>MONDELEZ INTERNATIONAL INC.</v>
      </c>
      <c r="O10901" s="3" t="str">
        <f>VLOOKUP(Tabla1[[#This Row],[nemo]],'Nemos y clasificaciones'!$A$1:$C$3000,3,FALSE)</f>
        <v>Conglomerados</v>
      </c>
      <c r="P10901" s="3"/>
      <c r="Q10901" s="3"/>
    </row>
    <row r="10902" spans="1:17" x14ac:dyDescent="0.25">
      <c r="A10902" t="s">
        <v>5862</v>
      </c>
      <c r="B10902" s="1">
        <v>43643</v>
      </c>
      <c r="C10902" s="1">
        <v>43658</v>
      </c>
      <c r="D10902" t="s">
        <v>21</v>
      </c>
      <c r="E10902" t="s">
        <v>819</v>
      </c>
      <c r="F10902">
        <v>0</v>
      </c>
      <c r="G10902">
        <v>100000</v>
      </c>
      <c r="H10902">
        <v>0</v>
      </c>
      <c r="I10902">
        <v>0</v>
      </c>
      <c r="J10902">
        <v>0</v>
      </c>
      <c r="K10902">
        <v>0.26</v>
      </c>
      <c r="L10902" t="s">
        <v>23</v>
      </c>
      <c r="M10902" s="3">
        <v>26000</v>
      </c>
      <c r="N10902" s="2" t="str">
        <f>VLOOKUP(Tabla1[[#This Row],[nemo]],'Nemos y clasificaciones'!$A$2:$B$5000,2,FALSE)</f>
        <v>MONDELEZ INTERNATIONAL INC.</v>
      </c>
      <c r="O10902" s="3" t="str">
        <f>VLOOKUP(Tabla1[[#This Row],[nemo]],'Nemos y clasificaciones'!$A$1:$C$3000,3,FALSE)</f>
        <v>Conglomerados</v>
      </c>
      <c r="P10902" s="3"/>
      <c r="Q10902" s="3"/>
    </row>
    <row r="10903" spans="1:17" x14ac:dyDescent="0.25">
      <c r="A10903" t="s">
        <v>6687</v>
      </c>
      <c r="B10903" s="1">
        <v>43552</v>
      </c>
      <c r="C10903" s="1">
        <v>43567</v>
      </c>
      <c r="D10903" t="s">
        <v>21</v>
      </c>
      <c r="E10903" t="s">
        <v>819</v>
      </c>
      <c r="F10903">
        <v>0</v>
      </c>
      <c r="G10903">
        <v>100000</v>
      </c>
      <c r="H10903">
        <v>0</v>
      </c>
      <c r="I10903">
        <v>0</v>
      </c>
      <c r="J10903">
        <v>0</v>
      </c>
      <c r="K10903">
        <v>0.26</v>
      </c>
      <c r="L10903" t="s">
        <v>23</v>
      </c>
      <c r="M10903" s="3">
        <v>26000</v>
      </c>
      <c r="N10903" s="2" t="str">
        <f>VLOOKUP(Tabla1[[#This Row],[nemo]],'Nemos y clasificaciones'!$A$2:$B$5000,2,FALSE)</f>
        <v>MONDELEZ INTERNATIONAL INC.</v>
      </c>
      <c r="O10903" s="3" t="str">
        <f>VLOOKUP(Tabla1[[#This Row],[nemo]],'Nemos y clasificaciones'!$A$1:$C$3000,3,FALSE)</f>
        <v>Conglomerados</v>
      </c>
      <c r="P10903" s="3"/>
      <c r="Q10903" s="3"/>
    </row>
    <row r="10904" spans="1:17" x14ac:dyDescent="0.25">
      <c r="A10904" t="s">
        <v>5862</v>
      </c>
      <c r="B10904" s="1">
        <v>43462</v>
      </c>
      <c r="C10904" s="1">
        <v>43479</v>
      </c>
      <c r="D10904" t="s">
        <v>21</v>
      </c>
      <c r="E10904" t="s">
        <v>819</v>
      </c>
      <c r="F10904">
        <v>0</v>
      </c>
      <c r="G10904">
        <v>100000</v>
      </c>
      <c r="H10904">
        <v>0</v>
      </c>
      <c r="I10904">
        <v>0</v>
      </c>
      <c r="J10904">
        <v>0</v>
      </c>
      <c r="K10904">
        <v>0.26</v>
      </c>
      <c r="L10904" t="s">
        <v>23</v>
      </c>
      <c r="M10904" s="3">
        <v>26000</v>
      </c>
      <c r="N10904" s="2" t="str">
        <f>VLOOKUP(Tabla1[[#This Row],[nemo]],'Nemos y clasificaciones'!$A$2:$B$5000,2,FALSE)</f>
        <v>MONDELEZ INTERNATIONAL INC.</v>
      </c>
      <c r="O10904" s="3" t="str">
        <f>VLOOKUP(Tabla1[[#This Row],[nemo]],'Nemos y clasificaciones'!$A$1:$C$3000,3,FALSE)</f>
        <v>Conglomerados</v>
      </c>
      <c r="P10904" s="3"/>
      <c r="Q10904" s="3"/>
    </row>
    <row r="10905" spans="1:17" x14ac:dyDescent="0.25">
      <c r="A10905" t="s">
        <v>5862</v>
      </c>
      <c r="B10905" s="1">
        <v>43370</v>
      </c>
      <c r="C10905" s="1">
        <v>43385</v>
      </c>
      <c r="D10905" t="s">
        <v>21</v>
      </c>
      <c r="E10905" t="s">
        <v>819</v>
      </c>
      <c r="F10905">
        <v>0</v>
      </c>
      <c r="G10905">
        <v>100000</v>
      </c>
      <c r="H10905">
        <v>0</v>
      </c>
      <c r="I10905">
        <v>0</v>
      </c>
      <c r="J10905">
        <v>0</v>
      </c>
      <c r="K10905">
        <v>0.26</v>
      </c>
      <c r="L10905" t="s">
        <v>23</v>
      </c>
      <c r="M10905" s="3">
        <v>26000</v>
      </c>
      <c r="N10905" s="2" t="str">
        <f>VLOOKUP(Tabla1[[#This Row],[nemo]],'Nemos y clasificaciones'!$A$2:$B$5000,2,FALSE)</f>
        <v>MONDELEZ INTERNATIONAL INC.</v>
      </c>
      <c r="O10905" s="3" t="str">
        <f>VLOOKUP(Tabla1[[#This Row],[nemo]],'Nemos y clasificaciones'!$A$1:$C$3000,3,FALSE)</f>
        <v>Conglomerados</v>
      </c>
      <c r="P10905" s="3"/>
      <c r="Q10905" s="3"/>
    </row>
    <row r="10906" spans="1:17" x14ac:dyDescent="0.25">
      <c r="A10906" t="s">
        <v>538</v>
      </c>
      <c r="B10906" s="1">
        <v>43279</v>
      </c>
      <c r="C10906" s="1">
        <v>43294</v>
      </c>
      <c r="D10906" t="s">
        <v>21</v>
      </c>
      <c r="E10906" t="s">
        <v>819</v>
      </c>
      <c r="F10906">
        <v>0</v>
      </c>
      <c r="G10906">
        <v>100000</v>
      </c>
      <c r="H10906">
        <v>0</v>
      </c>
      <c r="I10906">
        <v>0</v>
      </c>
      <c r="J10906">
        <v>0</v>
      </c>
      <c r="K10906">
        <v>0.22</v>
      </c>
      <c r="L10906" t="s">
        <v>23</v>
      </c>
      <c r="M10906" s="3">
        <v>22000</v>
      </c>
      <c r="N10906" s="2" t="str">
        <f>VLOOKUP(Tabla1[[#This Row],[nemo]],'Nemos y clasificaciones'!$A$2:$B$5000,2,FALSE)</f>
        <v>MONDELEZ INTERNATIONAL INC.</v>
      </c>
      <c r="O10906" s="3" t="str">
        <f>VLOOKUP(Tabla1[[#This Row],[nemo]],'Nemos y clasificaciones'!$A$1:$C$3000,3,FALSE)</f>
        <v>Conglomerados</v>
      </c>
      <c r="P10906" s="3"/>
      <c r="Q10906" s="3"/>
    </row>
    <row r="10907" spans="1:17" x14ac:dyDescent="0.25">
      <c r="A10907" t="s">
        <v>538</v>
      </c>
      <c r="B10907" s="1">
        <v>43187</v>
      </c>
      <c r="C10907" s="1">
        <v>43202</v>
      </c>
      <c r="D10907" t="s">
        <v>21</v>
      </c>
      <c r="E10907" t="s">
        <v>819</v>
      </c>
      <c r="F10907">
        <v>0</v>
      </c>
      <c r="G10907">
        <v>100000</v>
      </c>
      <c r="H10907">
        <v>0</v>
      </c>
      <c r="I10907">
        <v>0</v>
      </c>
      <c r="J10907">
        <v>0</v>
      </c>
      <c r="K10907">
        <v>0.22</v>
      </c>
      <c r="L10907" t="s">
        <v>23</v>
      </c>
      <c r="M10907" s="3">
        <v>22000</v>
      </c>
      <c r="N10907" s="2" t="str">
        <f>VLOOKUP(Tabla1[[#This Row],[nemo]],'Nemos y clasificaciones'!$A$2:$B$5000,2,FALSE)</f>
        <v>MONDELEZ INTERNATIONAL INC.</v>
      </c>
      <c r="O10907" s="3" t="str">
        <f>VLOOKUP(Tabla1[[#This Row],[nemo]],'Nemos y clasificaciones'!$A$1:$C$3000,3,FALSE)</f>
        <v>Conglomerados</v>
      </c>
      <c r="P10907" s="3"/>
      <c r="Q10907" s="3"/>
    </row>
    <row r="10908" spans="1:17" x14ac:dyDescent="0.25">
      <c r="A10908" t="s">
        <v>538</v>
      </c>
      <c r="B10908" s="1">
        <v>43097</v>
      </c>
      <c r="C10908" s="1">
        <v>43111</v>
      </c>
      <c r="D10908" t="s">
        <v>21</v>
      </c>
      <c r="E10908" t="s">
        <v>819</v>
      </c>
      <c r="F10908">
        <v>0</v>
      </c>
      <c r="G10908">
        <v>100000</v>
      </c>
      <c r="H10908">
        <v>0</v>
      </c>
      <c r="I10908">
        <v>0</v>
      </c>
      <c r="J10908">
        <v>0</v>
      </c>
      <c r="K10908">
        <v>0.22</v>
      </c>
      <c r="L10908" t="s">
        <v>23</v>
      </c>
      <c r="M10908" s="3">
        <v>22000</v>
      </c>
      <c r="N10908" s="2" t="str">
        <f>VLOOKUP(Tabla1[[#This Row],[nemo]],'Nemos y clasificaciones'!$A$2:$B$5000,2,FALSE)</f>
        <v>MONDELEZ INTERNATIONAL INC.</v>
      </c>
      <c r="O10908" s="3" t="str">
        <f>VLOOKUP(Tabla1[[#This Row],[nemo]],'Nemos y clasificaciones'!$A$1:$C$3000,3,FALSE)</f>
        <v>Conglomerados</v>
      </c>
      <c r="P10908" s="3"/>
      <c r="Q10908" s="3"/>
    </row>
    <row r="10909" spans="1:17" x14ac:dyDescent="0.25">
      <c r="A10909" t="s">
        <v>538</v>
      </c>
      <c r="B10909" s="1">
        <v>43006</v>
      </c>
      <c r="C10909" s="1">
        <v>43020</v>
      </c>
      <c r="D10909" t="s">
        <v>21</v>
      </c>
      <c r="E10909" t="s">
        <v>819</v>
      </c>
      <c r="F10909">
        <v>0</v>
      </c>
      <c r="G10909">
        <v>100000</v>
      </c>
      <c r="H10909">
        <v>0</v>
      </c>
      <c r="I10909">
        <v>0</v>
      </c>
      <c r="J10909">
        <v>0</v>
      </c>
      <c r="K10909">
        <v>0.22</v>
      </c>
      <c r="L10909" t="s">
        <v>23</v>
      </c>
      <c r="M10909" s="3">
        <v>22000</v>
      </c>
      <c r="N10909" s="2" t="str">
        <f>VLOOKUP(Tabla1[[#This Row],[nemo]],'Nemos y clasificaciones'!$A$2:$B$5000,2,FALSE)</f>
        <v>MONDELEZ INTERNATIONAL INC.</v>
      </c>
      <c r="O10909" s="3" t="str">
        <f>VLOOKUP(Tabla1[[#This Row],[nemo]],'Nemos y clasificaciones'!$A$1:$C$3000,3,FALSE)</f>
        <v>Conglomerados</v>
      </c>
      <c r="P10909" s="3"/>
      <c r="Q10909" s="3"/>
    </row>
    <row r="10910" spans="1:17" x14ac:dyDescent="0.25">
      <c r="A10910" t="s">
        <v>6945</v>
      </c>
      <c r="B10910" s="1">
        <v>42914</v>
      </c>
      <c r="C10910" s="1">
        <v>42929</v>
      </c>
      <c r="D10910" t="s">
        <v>21</v>
      </c>
      <c r="E10910" t="s">
        <v>819</v>
      </c>
      <c r="F10910">
        <v>0</v>
      </c>
      <c r="G10910">
        <v>100000</v>
      </c>
      <c r="H10910">
        <v>0</v>
      </c>
      <c r="I10910">
        <v>0</v>
      </c>
      <c r="J10910">
        <v>0</v>
      </c>
      <c r="K10910">
        <v>0.19</v>
      </c>
      <c r="L10910" t="s">
        <v>23</v>
      </c>
      <c r="M10910" s="3">
        <v>19000</v>
      </c>
      <c r="N10910" s="2" t="str">
        <f>VLOOKUP(Tabla1[[#This Row],[nemo]],'Nemos y clasificaciones'!$A$2:$B$5000,2,FALSE)</f>
        <v>MONDELEZ INTERNATIONAL INC.</v>
      </c>
      <c r="O10910" s="3" t="str">
        <f>VLOOKUP(Tabla1[[#This Row],[nemo]],'Nemos y clasificaciones'!$A$1:$C$3000,3,FALSE)</f>
        <v>Conglomerados</v>
      </c>
      <c r="P10910" s="3"/>
      <c r="Q10910" s="3"/>
    </row>
    <row r="10911" spans="1:17" x14ac:dyDescent="0.25">
      <c r="A10911" t="s">
        <v>6945</v>
      </c>
      <c r="B10911" s="1">
        <v>42823</v>
      </c>
      <c r="C10911" s="1">
        <v>42838</v>
      </c>
      <c r="D10911" t="s">
        <v>21</v>
      </c>
      <c r="E10911" t="s">
        <v>819</v>
      </c>
      <c r="F10911">
        <v>0</v>
      </c>
      <c r="G10911">
        <v>100000</v>
      </c>
      <c r="H10911">
        <v>0</v>
      </c>
      <c r="I10911">
        <v>0</v>
      </c>
      <c r="J10911">
        <v>0</v>
      </c>
      <c r="K10911">
        <v>0.19</v>
      </c>
      <c r="L10911" t="s">
        <v>23</v>
      </c>
      <c r="M10911" s="3">
        <v>19000</v>
      </c>
      <c r="N10911" s="2" t="str">
        <f>VLOOKUP(Tabla1[[#This Row],[nemo]],'Nemos y clasificaciones'!$A$2:$B$5000,2,FALSE)</f>
        <v>MONDELEZ INTERNATIONAL INC.</v>
      </c>
      <c r="O10911" s="3" t="str">
        <f>VLOOKUP(Tabla1[[#This Row],[nemo]],'Nemos y clasificaciones'!$A$1:$C$3000,3,FALSE)</f>
        <v>Conglomerados</v>
      </c>
      <c r="P10911" s="3"/>
      <c r="Q10911" s="3"/>
    </row>
    <row r="10912" spans="1:17" x14ac:dyDescent="0.25">
      <c r="A10912" t="s">
        <v>6945</v>
      </c>
      <c r="B10912" s="1">
        <v>42732</v>
      </c>
      <c r="C10912" s="1">
        <v>42747</v>
      </c>
      <c r="D10912" t="s">
        <v>21</v>
      </c>
      <c r="E10912" t="s">
        <v>819</v>
      </c>
      <c r="F10912">
        <v>0</v>
      </c>
      <c r="G10912">
        <v>100000</v>
      </c>
      <c r="H10912">
        <v>0</v>
      </c>
      <c r="I10912">
        <v>0</v>
      </c>
      <c r="J10912">
        <v>0</v>
      </c>
      <c r="K10912">
        <v>0.19</v>
      </c>
      <c r="L10912" t="s">
        <v>23</v>
      </c>
      <c r="M10912" s="3">
        <v>19000</v>
      </c>
      <c r="N10912" s="2" t="str">
        <f>VLOOKUP(Tabla1[[#This Row],[nemo]],'Nemos y clasificaciones'!$A$2:$B$5000,2,FALSE)</f>
        <v>MONDELEZ INTERNATIONAL INC.</v>
      </c>
      <c r="O10912" s="3" t="str">
        <f>VLOOKUP(Tabla1[[#This Row],[nemo]],'Nemos y clasificaciones'!$A$1:$C$3000,3,FALSE)</f>
        <v>Conglomerados</v>
      </c>
      <c r="P10912" s="3"/>
      <c r="Q10912" s="3"/>
    </row>
    <row r="10913" spans="1:17" x14ac:dyDescent="0.25">
      <c r="A10913" t="s">
        <v>6945</v>
      </c>
      <c r="B10913" s="1">
        <v>42641</v>
      </c>
      <c r="C10913" s="1">
        <v>42656</v>
      </c>
      <c r="D10913" t="s">
        <v>21</v>
      </c>
      <c r="E10913" t="s">
        <v>819</v>
      </c>
      <c r="F10913">
        <v>0</v>
      </c>
      <c r="G10913">
        <v>100000</v>
      </c>
      <c r="H10913">
        <v>0</v>
      </c>
      <c r="I10913">
        <v>0</v>
      </c>
      <c r="J10913">
        <v>0</v>
      </c>
      <c r="K10913">
        <v>0.19</v>
      </c>
      <c r="L10913" t="s">
        <v>23</v>
      </c>
      <c r="M10913" s="3">
        <v>19000</v>
      </c>
      <c r="N10913" s="2" t="str">
        <f>VLOOKUP(Tabla1[[#This Row],[nemo]],'Nemos y clasificaciones'!$A$2:$B$5000,2,FALSE)</f>
        <v>MONDELEZ INTERNATIONAL INC.</v>
      </c>
      <c r="O10913" s="3" t="str">
        <f>VLOOKUP(Tabla1[[#This Row],[nemo]],'Nemos y clasificaciones'!$A$1:$C$3000,3,FALSE)</f>
        <v>Conglomerados</v>
      </c>
      <c r="P10913" s="3"/>
      <c r="Q10913" s="3"/>
    </row>
    <row r="10914" spans="1:17" x14ac:dyDescent="0.25">
      <c r="A10914" t="s">
        <v>5874</v>
      </c>
      <c r="B10914" s="1">
        <v>42549</v>
      </c>
      <c r="C10914" s="1">
        <v>42565</v>
      </c>
      <c r="D10914" t="s">
        <v>21</v>
      </c>
      <c r="E10914" t="s">
        <v>819</v>
      </c>
      <c r="F10914">
        <v>0</v>
      </c>
      <c r="G10914">
        <v>100000</v>
      </c>
      <c r="H10914">
        <v>0</v>
      </c>
      <c r="I10914">
        <v>0</v>
      </c>
      <c r="J10914">
        <v>0</v>
      </c>
      <c r="K10914">
        <v>0.17</v>
      </c>
      <c r="L10914" t="s">
        <v>23</v>
      </c>
      <c r="M10914" s="3">
        <v>17000</v>
      </c>
      <c r="N10914" s="2" t="str">
        <f>VLOOKUP(Tabla1[[#This Row],[nemo]],'Nemos y clasificaciones'!$A$2:$B$5000,2,FALSE)</f>
        <v>MONDELEZ INTERNATIONAL INC.</v>
      </c>
      <c r="O10914" s="3" t="str">
        <f>VLOOKUP(Tabla1[[#This Row],[nemo]],'Nemos y clasificaciones'!$A$1:$C$3000,3,FALSE)</f>
        <v>Conglomerados</v>
      </c>
      <c r="P10914" s="3"/>
      <c r="Q10914" s="3"/>
    </row>
    <row r="10915" spans="1:17" x14ac:dyDescent="0.25">
      <c r="A10915" t="s">
        <v>5874</v>
      </c>
      <c r="B10915" s="1">
        <v>42458</v>
      </c>
      <c r="C10915" s="1">
        <v>42474</v>
      </c>
      <c r="D10915" t="s">
        <v>21</v>
      </c>
      <c r="E10915" t="s">
        <v>819</v>
      </c>
      <c r="F10915">
        <v>0</v>
      </c>
      <c r="G10915">
        <v>100000</v>
      </c>
      <c r="H10915">
        <v>0</v>
      </c>
      <c r="I10915">
        <v>0</v>
      </c>
      <c r="J10915">
        <v>0</v>
      </c>
      <c r="K10915">
        <v>0.17</v>
      </c>
      <c r="L10915" t="s">
        <v>23</v>
      </c>
      <c r="M10915" s="3">
        <v>17000</v>
      </c>
      <c r="N10915" s="2" t="str">
        <f>VLOOKUP(Tabla1[[#This Row],[nemo]],'Nemos y clasificaciones'!$A$2:$B$5000,2,FALSE)</f>
        <v>MONDELEZ INTERNATIONAL INC.</v>
      </c>
      <c r="O10915" s="3" t="str">
        <f>VLOOKUP(Tabla1[[#This Row],[nemo]],'Nemos y clasificaciones'!$A$1:$C$3000,3,FALSE)</f>
        <v>Conglomerados</v>
      </c>
      <c r="P10915" s="3"/>
      <c r="Q10915" s="3"/>
    </row>
    <row r="10916" spans="1:17" x14ac:dyDescent="0.25">
      <c r="A10916" t="s">
        <v>5874</v>
      </c>
      <c r="B10916" s="1">
        <v>42367</v>
      </c>
      <c r="C10916" s="1">
        <v>42383</v>
      </c>
      <c r="D10916" t="s">
        <v>21</v>
      </c>
      <c r="E10916" t="s">
        <v>819</v>
      </c>
      <c r="F10916">
        <v>0</v>
      </c>
      <c r="G10916">
        <v>100000</v>
      </c>
      <c r="H10916">
        <v>0</v>
      </c>
      <c r="I10916">
        <v>0</v>
      </c>
      <c r="J10916">
        <v>0</v>
      </c>
      <c r="K10916">
        <v>0.17</v>
      </c>
      <c r="L10916" t="s">
        <v>23</v>
      </c>
      <c r="M10916" s="3">
        <v>17000</v>
      </c>
      <c r="N10916" s="2" t="str">
        <f>VLOOKUP(Tabla1[[#This Row],[nemo]],'Nemos y clasificaciones'!$A$2:$B$5000,2,FALSE)</f>
        <v>MONDELEZ INTERNATIONAL INC.</v>
      </c>
      <c r="O10916" s="3" t="str">
        <f>VLOOKUP(Tabla1[[#This Row],[nemo]],'Nemos y clasificaciones'!$A$1:$C$3000,3,FALSE)</f>
        <v>Conglomerados</v>
      </c>
      <c r="P10916" s="3"/>
      <c r="Q10916" s="3"/>
    </row>
    <row r="10917" spans="1:17" x14ac:dyDescent="0.25">
      <c r="A10917" t="s">
        <v>5874</v>
      </c>
      <c r="B10917" s="1">
        <v>42275</v>
      </c>
      <c r="C10917" s="1">
        <v>42291</v>
      </c>
      <c r="D10917" t="s">
        <v>21</v>
      </c>
      <c r="E10917" t="s">
        <v>819</v>
      </c>
      <c r="F10917">
        <v>0</v>
      </c>
      <c r="G10917">
        <v>100000</v>
      </c>
      <c r="H10917">
        <v>0</v>
      </c>
      <c r="I10917">
        <v>0</v>
      </c>
      <c r="J10917">
        <v>0</v>
      </c>
      <c r="K10917">
        <v>0.17</v>
      </c>
      <c r="L10917" t="s">
        <v>23</v>
      </c>
      <c r="M10917" s="3">
        <v>17000</v>
      </c>
      <c r="N10917" s="2" t="str">
        <f>VLOOKUP(Tabla1[[#This Row],[nemo]],'Nemos y clasificaciones'!$A$2:$B$5000,2,FALSE)</f>
        <v>MONDELEZ INTERNATIONAL INC.</v>
      </c>
      <c r="O10917" s="3" t="str">
        <f>VLOOKUP(Tabla1[[#This Row],[nemo]],'Nemos y clasificaciones'!$A$1:$C$3000,3,FALSE)</f>
        <v>Conglomerados</v>
      </c>
      <c r="P10917" s="3"/>
      <c r="Q10917" s="3"/>
    </row>
    <row r="10918" spans="1:17" x14ac:dyDescent="0.25">
      <c r="A10918" t="s">
        <v>6729</v>
      </c>
      <c r="B10918" s="1">
        <v>42181</v>
      </c>
      <c r="C10918" s="1">
        <v>42198</v>
      </c>
      <c r="D10918" t="s">
        <v>21</v>
      </c>
      <c r="E10918" t="s">
        <v>819</v>
      </c>
      <c r="F10918">
        <v>0</v>
      </c>
      <c r="G10918">
        <v>100000</v>
      </c>
      <c r="H10918">
        <v>0</v>
      </c>
      <c r="I10918">
        <v>0</v>
      </c>
      <c r="J10918">
        <v>0</v>
      </c>
      <c r="K10918">
        <v>0.15</v>
      </c>
      <c r="L10918" t="s">
        <v>23</v>
      </c>
      <c r="M10918" s="3">
        <v>15000</v>
      </c>
      <c r="N10918" s="2" t="str">
        <f>VLOOKUP(Tabla1[[#This Row],[nemo]],'Nemos y clasificaciones'!$A$2:$B$5000,2,FALSE)</f>
        <v>MONDELEZ INTERNATIONAL INC.</v>
      </c>
      <c r="O10918" s="3" t="str">
        <f>VLOOKUP(Tabla1[[#This Row],[nemo]],'Nemos y clasificaciones'!$A$1:$C$3000,3,FALSE)</f>
        <v>Conglomerados</v>
      </c>
      <c r="P10918" s="3"/>
      <c r="Q10918" s="3"/>
    </row>
    <row r="10919" spans="1:17" x14ac:dyDescent="0.25">
      <c r="A10919" t="s">
        <v>6729</v>
      </c>
      <c r="B10919" s="1">
        <v>42090</v>
      </c>
      <c r="C10919" s="1">
        <v>42107</v>
      </c>
      <c r="D10919" t="s">
        <v>21</v>
      </c>
      <c r="E10919" t="s">
        <v>819</v>
      </c>
      <c r="F10919">
        <v>0</v>
      </c>
      <c r="G10919">
        <v>100000</v>
      </c>
      <c r="H10919">
        <v>0</v>
      </c>
      <c r="I10919">
        <v>0</v>
      </c>
      <c r="J10919">
        <v>0</v>
      </c>
      <c r="K10919">
        <v>0.15</v>
      </c>
      <c r="L10919" t="s">
        <v>23</v>
      </c>
      <c r="M10919" s="3">
        <v>15000</v>
      </c>
      <c r="N10919" s="2" t="str">
        <f>VLOOKUP(Tabla1[[#This Row],[nemo]],'Nemos y clasificaciones'!$A$2:$B$5000,2,FALSE)</f>
        <v>MONDELEZ INTERNATIONAL INC.</v>
      </c>
      <c r="O10919" s="3" t="str">
        <f>VLOOKUP(Tabla1[[#This Row],[nemo]],'Nemos y clasificaciones'!$A$1:$C$3000,3,FALSE)</f>
        <v>Conglomerados</v>
      </c>
      <c r="P10919" s="3"/>
      <c r="Q10919" s="3"/>
    </row>
    <row r="10920" spans="1:17" x14ac:dyDescent="0.25">
      <c r="A10920" t="s">
        <v>6729</v>
      </c>
      <c r="B10920" s="1">
        <v>42002</v>
      </c>
      <c r="C10920" s="1">
        <v>42019</v>
      </c>
      <c r="D10920" t="s">
        <v>21</v>
      </c>
      <c r="E10920" t="s">
        <v>819</v>
      </c>
      <c r="F10920">
        <v>0</v>
      </c>
      <c r="G10920">
        <v>100000</v>
      </c>
      <c r="H10920">
        <v>0</v>
      </c>
      <c r="I10920">
        <v>0</v>
      </c>
      <c r="J10920">
        <v>0</v>
      </c>
      <c r="K10920">
        <v>0.15</v>
      </c>
      <c r="L10920" t="s">
        <v>23</v>
      </c>
      <c r="M10920" s="3">
        <v>15000</v>
      </c>
      <c r="N10920" s="2" t="str">
        <f>VLOOKUP(Tabla1[[#This Row],[nemo]],'Nemos y clasificaciones'!$A$2:$B$5000,2,FALSE)</f>
        <v>MONDELEZ INTERNATIONAL INC.</v>
      </c>
      <c r="O10920" s="3" t="str">
        <f>VLOOKUP(Tabla1[[#This Row],[nemo]],'Nemos y clasificaciones'!$A$1:$C$3000,3,FALSE)</f>
        <v>Conglomerados</v>
      </c>
      <c r="P10920" s="3"/>
      <c r="Q10920" s="3"/>
    </row>
    <row r="10921" spans="1:17" x14ac:dyDescent="0.25">
      <c r="A10921" t="s">
        <v>9011</v>
      </c>
      <c r="B10921" s="1">
        <v>43007</v>
      </c>
      <c r="C10921" s="1">
        <v>43013</v>
      </c>
      <c r="D10921" t="s">
        <v>14</v>
      </c>
      <c r="E10921" t="s">
        <v>1702</v>
      </c>
      <c r="F10921">
        <v>0</v>
      </c>
      <c r="G10921">
        <v>279453788443</v>
      </c>
      <c r="H10921">
        <v>0</v>
      </c>
      <c r="I10921">
        <v>0</v>
      </c>
      <c r="J10921">
        <v>0</v>
      </c>
      <c r="K10921">
        <v>4.5999999999999999E-2</v>
      </c>
      <c r="L10921" t="s">
        <v>23</v>
      </c>
      <c r="M10921" s="2">
        <v>12854874268.378</v>
      </c>
      <c r="N10921" s="2" t="str">
        <f>VLOOKUP(Tabla1[[#This Row],[nemo]],'Nemos y clasificaciones'!$A$2:$B$5000,2,FALSE)</f>
        <v>MELON S.A.</v>
      </c>
      <c r="O10921" s="2" t="str">
        <f>VLOOKUP(Tabla1[[#This Row],[nemo]],'Nemos y clasificaciones'!$A$1:$C$3000,3,FALSE)</f>
        <v>Construcción</v>
      </c>
      <c r="P10921" s="2"/>
      <c r="Q10921" s="2"/>
    </row>
    <row r="10922" spans="1:17" x14ac:dyDescent="0.25">
      <c r="A10922" t="s">
        <v>9499</v>
      </c>
      <c r="B10922" s="1">
        <v>42874</v>
      </c>
      <c r="C10922" s="1">
        <v>42880</v>
      </c>
      <c r="D10922" t="s">
        <v>14</v>
      </c>
      <c r="E10922" t="s">
        <v>1702</v>
      </c>
      <c r="F10922">
        <v>0</v>
      </c>
      <c r="G10922">
        <v>279453788443</v>
      </c>
      <c r="H10922">
        <v>0</v>
      </c>
      <c r="I10922">
        <v>0</v>
      </c>
      <c r="J10922">
        <v>0</v>
      </c>
      <c r="K10922">
        <v>0.02</v>
      </c>
      <c r="L10922" t="s">
        <v>23</v>
      </c>
      <c r="M10922" s="2">
        <v>5589075768.8599997</v>
      </c>
      <c r="N10922" s="2" t="str">
        <f>VLOOKUP(Tabla1[[#This Row],[nemo]],'Nemos y clasificaciones'!$A$2:$B$5000,2,FALSE)</f>
        <v>MELON S.A.</v>
      </c>
      <c r="O10922" s="2" t="str">
        <f>VLOOKUP(Tabla1[[#This Row],[nemo]],'Nemos y clasificaciones'!$A$1:$C$3000,3,FALSE)</f>
        <v>Construcción</v>
      </c>
      <c r="P10922" s="2"/>
      <c r="Q10922" s="2"/>
    </row>
    <row r="10923" spans="1:17" x14ac:dyDescent="0.25">
      <c r="A10923" t="s">
        <v>1703</v>
      </c>
      <c r="B10923" s="1">
        <v>44338</v>
      </c>
      <c r="C10923" s="1">
        <v>44344</v>
      </c>
      <c r="D10923" t="s">
        <v>14</v>
      </c>
      <c r="E10923" t="s">
        <v>1702</v>
      </c>
      <c r="F10923">
        <v>0</v>
      </c>
      <c r="G10923">
        <v>279453788443</v>
      </c>
      <c r="H10923">
        <v>0</v>
      </c>
      <c r="I10923">
        <v>0</v>
      </c>
      <c r="J10923">
        <v>0</v>
      </c>
      <c r="K10923">
        <v>1.7000000000000001E-2</v>
      </c>
      <c r="L10923" t="s">
        <v>23</v>
      </c>
      <c r="M10923" s="2">
        <v>4750714403.5310001</v>
      </c>
      <c r="N10923" s="2" t="str">
        <f>VLOOKUP(Tabla1[[#This Row],[nemo]],'Nemos y clasificaciones'!$A$2:$B$5000,2,FALSE)</f>
        <v>MELON S.A.</v>
      </c>
      <c r="O10923" s="2" t="str">
        <f>VLOOKUP(Tabla1[[#This Row],[nemo]],'Nemos y clasificaciones'!$A$1:$C$3000,3,FALSE)</f>
        <v>Construcción</v>
      </c>
      <c r="P10923" s="2"/>
      <c r="Q10923" s="2"/>
    </row>
    <row r="10924" spans="1:17" x14ac:dyDescent="0.25">
      <c r="A10924" t="s">
        <v>10196</v>
      </c>
      <c r="B10924" s="1">
        <v>42657</v>
      </c>
      <c r="C10924" s="1">
        <v>42663</v>
      </c>
      <c r="D10924" t="s">
        <v>14</v>
      </c>
      <c r="E10924" t="s">
        <v>1702</v>
      </c>
      <c r="F10924">
        <v>0</v>
      </c>
      <c r="G10924">
        <v>279453787675</v>
      </c>
      <c r="H10924">
        <v>0</v>
      </c>
      <c r="I10924">
        <v>0</v>
      </c>
      <c r="J10924">
        <v>0</v>
      </c>
      <c r="K10924">
        <v>1.6E-2</v>
      </c>
      <c r="L10924" t="s">
        <v>23</v>
      </c>
      <c r="M10924" s="2">
        <v>4471260602.8000002</v>
      </c>
      <c r="N10924" s="2" t="str">
        <f>VLOOKUP(Tabla1[[#This Row],[nemo]],'Nemos y clasificaciones'!$A$2:$B$5000,2,FALSE)</f>
        <v>MELON S.A.</v>
      </c>
      <c r="O10924" s="2" t="str">
        <f>VLOOKUP(Tabla1[[#This Row],[nemo]],'Nemos y clasificaciones'!$A$1:$C$3000,3,FALSE)</f>
        <v>Construcción</v>
      </c>
      <c r="P10924" s="2"/>
      <c r="Q10924" s="2"/>
    </row>
    <row r="10925" spans="1:17" x14ac:dyDescent="0.25">
      <c r="A10925" t="s">
        <v>6519</v>
      </c>
      <c r="B10925" s="1">
        <v>43588</v>
      </c>
      <c r="C10925" s="1">
        <v>43594</v>
      </c>
      <c r="D10925" t="s">
        <v>14</v>
      </c>
      <c r="E10925" t="s">
        <v>1702</v>
      </c>
      <c r="F10925">
        <v>0</v>
      </c>
      <c r="G10925">
        <v>279453788443</v>
      </c>
      <c r="H10925">
        <v>0</v>
      </c>
      <c r="I10925">
        <v>0</v>
      </c>
      <c r="J10925">
        <v>0</v>
      </c>
      <c r="K10925">
        <v>0.01</v>
      </c>
      <c r="L10925" t="s">
        <v>23</v>
      </c>
      <c r="M10925" s="2">
        <v>2794537884.4299998</v>
      </c>
      <c r="N10925" s="2" t="str">
        <f>VLOOKUP(Tabla1[[#This Row],[nemo]],'Nemos y clasificaciones'!$A$2:$B$5000,2,FALSE)</f>
        <v>MELON S.A.</v>
      </c>
      <c r="O10925" s="2" t="str">
        <f>VLOOKUP(Tabla1[[#This Row],[nemo]],'Nemos y clasificaciones'!$A$1:$C$3000,3,FALSE)</f>
        <v>Construcción</v>
      </c>
      <c r="P10925" s="2"/>
      <c r="Q10925" s="2"/>
    </row>
    <row r="10926" spans="1:17" x14ac:dyDescent="0.25">
      <c r="A10926" t="s">
        <v>10872</v>
      </c>
      <c r="B10926" s="1">
        <v>42450</v>
      </c>
      <c r="C10926" s="1">
        <v>42458</v>
      </c>
      <c r="D10926" t="s">
        <v>14</v>
      </c>
      <c r="E10926" t="s">
        <v>1702</v>
      </c>
      <c r="F10926">
        <v>0</v>
      </c>
      <c r="G10926">
        <v>279453788443</v>
      </c>
      <c r="H10926">
        <v>0</v>
      </c>
      <c r="I10926">
        <v>0</v>
      </c>
      <c r="J10926">
        <v>0</v>
      </c>
      <c r="K10926">
        <v>0.01</v>
      </c>
      <c r="L10926" t="s">
        <v>23</v>
      </c>
      <c r="M10926" s="2">
        <v>2794537884.4299998</v>
      </c>
      <c r="N10926" s="2" t="str">
        <f>VLOOKUP(Tabla1[[#This Row],[nemo]],'Nemos y clasificaciones'!$A$2:$B$5000,2,FALSE)</f>
        <v>MELON S.A.</v>
      </c>
      <c r="O10926" s="2" t="str">
        <f>VLOOKUP(Tabla1[[#This Row],[nemo]],'Nemos y clasificaciones'!$A$1:$C$3000,3,FALSE)</f>
        <v>Construcción</v>
      </c>
      <c r="P10926" s="2"/>
      <c r="Q10926" s="2"/>
    </row>
    <row r="10927" spans="1:17" x14ac:dyDescent="0.25">
      <c r="A10927" t="s">
        <v>8303</v>
      </c>
      <c r="B10927" s="1">
        <v>43220</v>
      </c>
      <c r="C10927" s="1">
        <v>43227</v>
      </c>
      <c r="D10927" t="s">
        <v>14</v>
      </c>
      <c r="E10927" t="s">
        <v>1702</v>
      </c>
      <c r="F10927">
        <v>0</v>
      </c>
      <c r="G10927">
        <v>279453788443</v>
      </c>
      <c r="H10927">
        <v>0</v>
      </c>
      <c r="I10927">
        <v>0</v>
      </c>
      <c r="J10927">
        <v>0</v>
      </c>
      <c r="K10927">
        <v>8.9999999999999993E-3</v>
      </c>
      <c r="L10927" t="s">
        <v>23</v>
      </c>
      <c r="M10927" s="2">
        <v>2515084095.987</v>
      </c>
      <c r="N10927" s="2" t="str">
        <f>VLOOKUP(Tabla1[[#This Row],[nemo]],'Nemos y clasificaciones'!$A$2:$B$5000,2,FALSE)</f>
        <v>MELON S.A.</v>
      </c>
      <c r="O10927" s="2" t="str">
        <f>VLOOKUP(Tabla1[[#This Row],[nemo]],'Nemos y clasificaciones'!$A$1:$C$3000,3,FALSE)</f>
        <v>Construcción</v>
      </c>
      <c r="P10927" s="2"/>
      <c r="Q10927" s="2"/>
    </row>
    <row r="10928" spans="1:17" x14ac:dyDescent="0.25">
      <c r="A10928" t="s">
        <v>10592</v>
      </c>
      <c r="B10928" s="1">
        <v>42503</v>
      </c>
      <c r="C10928" s="1">
        <v>42509</v>
      </c>
      <c r="D10928" t="s">
        <v>14</v>
      </c>
      <c r="E10928" t="s">
        <v>1702</v>
      </c>
      <c r="F10928">
        <v>0</v>
      </c>
      <c r="G10928">
        <v>279453788443</v>
      </c>
      <c r="H10928">
        <v>0</v>
      </c>
      <c r="I10928">
        <v>0</v>
      </c>
      <c r="J10928">
        <v>0</v>
      </c>
      <c r="K10928">
        <v>7.0000000000000001E-3</v>
      </c>
      <c r="L10928" t="s">
        <v>23</v>
      </c>
      <c r="M10928" s="2">
        <v>1956176519.1010001</v>
      </c>
      <c r="N10928" s="2" t="str">
        <f>VLOOKUP(Tabla1[[#This Row],[nemo]],'Nemos y clasificaciones'!$A$2:$B$5000,2,FALSE)</f>
        <v>MELON S.A.</v>
      </c>
      <c r="O10928" s="2" t="str">
        <f>VLOOKUP(Tabla1[[#This Row],[nemo]],'Nemos y clasificaciones'!$A$1:$C$3000,3,FALSE)</f>
        <v>Construcción</v>
      </c>
      <c r="P10928" s="2"/>
      <c r="Q10928" s="2"/>
    </row>
    <row r="10929" spans="1:17" x14ac:dyDescent="0.25">
      <c r="A10929" t="s">
        <v>11652</v>
      </c>
      <c r="B10929" s="1">
        <v>42136</v>
      </c>
      <c r="C10929" s="1">
        <v>42142</v>
      </c>
      <c r="D10929" t="s">
        <v>14</v>
      </c>
      <c r="E10929" t="s">
        <v>1702</v>
      </c>
      <c r="F10929">
        <v>0</v>
      </c>
      <c r="G10929">
        <v>279453788443</v>
      </c>
      <c r="H10929">
        <v>0</v>
      </c>
      <c r="I10929">
        <v>0</v>
      </c>
      <c r="J10929">
        <v>0</v>
      </c>
      <c r="K10929">
        <v>4.0000000000000001E-3</v>
      </c>
      <c r="L10929" t="s">
        <v>23</v>
      </c>
      <c r="M10929" s="2">
        <v>1117815153.7720001</v>
      </c>
      <c r="N10929" s="2" t="str">
        <f>VLOOKUP(Tabla1[[#This Row],[nemo]],'Nemos y clasificaciones'!$A$2:$B$5000,2,FALSE)</f>
        <v>MELON S.A.</v>
      </c>
      <c r="O10929" s="2" t="str">
        <f>VLOOKUP(Tabla1[[#This Row],[nemo]],'Nemos y clasificaciones'!$A$1:$C$3000,3,FALSE)</f>
        <v>Construcción</v>
      </c>
      <c r="P10929" s="2"/>
      <c r="Q10929" s="2"/>
    </row>
    <row r="10930" spans="1:17" x14ac:dyDescent="0.25">
      <c r="A10930" t="s">
        <v>1701</v>
      </c>
      <c r="B10930" s="1">
        <v>44338</v>
      </c>
      <c r="C10930" s="1">
        <v>44344</v>
      </c>
      <c r="D10930" t="s">
        <v>14</v>
      </c>
      <c r="E10930" t="s">
        <v>1702</v>
      </c>
      <c r="F10930">
        <v>0</v>
      </c>
      <c r="G10930">
        <v>279453788443</v>
      </c>
      <c r="H10930">
        <v>0</v>
      </c>
      <c r="I10930">
        <v>0</v>
      </c>
      <c r="J10930">
        <v>0</v>
      </c>
      <c r="K10930">
        <v>1E-3</v>
      </c>
      <c r="L10930" t="s">
        <v>23</v>
      </c>
      <c r="M10930" s="2">
        <v>279453788.44300002</v>
      </c>
      <c r="N10930" s="2" t="str">
        <f>VLOOKUP(Tabla1[[#This Row],[nemo]],'Nemos y clasificaciones'!$A$2:$B$5000,2,FALSE)</f>
        <v>MELON S.A.</v>
      </c>
      <c r="O10930" s="2" t="str">
        <f>VLOOKUP(Tabla1[[#This Row],[nemo]],'Nemos y clasificaciones'!$A$1:$C$3000,3,FALSE)</f>
        <v>Construcción</v>
      </c>
      <c r="P10930" s="2"/>
      <c r="Q10930" s="2"/>
    </row>
    <row r="10931" spans="1:17" x14ac:dyDescent="0.25">
      <c r="A10931" t="s">
        <v>159</v>
      </c>
      <c r="B10931" s="1">
        <v>44428</v>
      </c>
      <c r="C10931" s="1">
        <v>44452</v>
      </c>
      <c r="D10931" t="s">
        <v>21</v>
      </c>
      <c r="E10931" t="s">
        <v>160</v>
      </c>
      <c r="F10931">
        <v>0</v>
      </c>
      <c r="G10931">
        <v>100000</v>
      </c>
      <c r="H10931">
        <v>0</v>
      </c>
      <c r="I10931">
        <v>0</v>
      </c>
      <c r="J10931">
        <v>0</v>
      </c>
      <c r="K10931">
        <v>1.48</v>
      </c>
      <c r="L10931" t="s">
        <v>16</v>
      </c>
      <c r="M10931" s="2">
        <v>148000</v>
      </c>
      <c r="N10931" s="2" t="str">
        <f>VLOOKUP(Tabla1[[#This Row],[nemo]],'Nemos y clasificaciones'!$A$2:$B$5000,2,FALSE)</f>
        <v>3M CO</v>
      </c>
      <c r="O10931" s="2" t="str">
        <f>VLOOKUP(Tabla1[[#This Row],[nemo]],'Nemos y clasificaciones'!$A$1:$C$3000,3,FALSE)</f>
        <v>Conglomerados</v>
      </c>
      <c r="P10931" s="2"/>
      <c r="Q10931" s="2"/>
    </row>
    <row r="10932" spans="1:17" x14ac:dyDescent="0.25">
      <c r="A10932" t="s">
        <v>1502</v>
      </c>
      <c r="B10932" s="1">
        <v>44336</v>
      </c>
      <c r="C10932" s="1">
        <v>44359</v>
      </c>
      <c r="D10932" t="s">
        <v>21</v>
      </c>
      <c r="E10932" t="s">
        <v>160</v>
      </c>
      <c r="F10932">
        <v>0</v>
      </c>
      <c r="G10932">
        <v>100000</v>
      </c>
      <c r="H10932">
        <v>0</v>
      </c>
      <c r="I10932">
        <v>0</v>
      </c>
      <c r="J10932">
        <v>0</v>
      </c>
      <c r="K10932">
        <v>1.48</v>
      </c>
      <c r="L10932" t="s">
        <v>16</v>
      </c>
      <c r="M10932" s="2">
        <v>148000</v>
      </c>
      <c r="N10932" s="2" t="str">
        <f>VLOOKUP(Tabla1[[#This Row],[nemo]],'Nemos y clasificaciones'!$A$2:$B$5000,2,FALSE)</f>
        <v>3M CO</v>
      </c>
      <c r="O10932" s="2" t="str">
        <f>VLOOKUP(Tabla1[[#This Row],[nemo]],'Nemos y clasificaciones'!$A$1:$C$3000,3,FALSE)</f>
        <v>Conglomerados</v>
      </c>
      <c r="P10932" s="2"/>
      <c r="Q10932" s="2"/>
    </row>
    <row r="10933" spans="1:17" x14ac:dyDescent="0.25">
      <c r="A10933" t="s">
        <v>1502</v>
      </c>
      <c r="B10933" s="1">
        <v>44238</v>
      </c>
      <c r="C10933" s="1">
        <v>44267</v>
      </c>
      <c r="D10933" t="s">
        <v>21</v>
      </c>
      <c r="E10933" t="s">
        <v>160</v>
      </c>
      <c r="F10933">
        <v>0</v>
      </c>
      <c r="G10933">
        <v>100000</v>
      </c>
      <c r="H10933">
        <v>0</v>
      </c>
      <c r="I10933">
        <v>0</v>
      </c>
      <c r="J10933">
        <v>0</v>
      </c>
      <c r="K10933">
        <v>1.48</v>
      </c>
      <c r="L10933" t="s">
        <v>16</v>
      </c>
      <c r="M10933" s="2">
        <v>148000</v>
      </c>
      <c r="N10933" s="2" t="str">
        <f>VLOOKUP(Tabla1[[#This Row],[nemo]],'Nemos y clasificaciones'!$A$2:$B$5000,2,FALSE)</f>
        <v>3M CO</v>
      </c>
      <c r="O10933" s="2" t="str">
        <f>VLOOKUP(Tabla1[[#This Row],[nemo]],'Nemos y clasificaciones'!$A$1:$C$3000,3,FALSE)</f>
        <v>Conglomerados</v>
      </c>
      <c r="P10933" s="2"/>
      <c r="Q10933" s="2"/>
    </row>
    <row r="10934" spans="1:17" x14ac:dyDescent="0.25">
      <c r="A10934" t="s">
        <v>3048</v>
      </c>
      <c r="B10934" s="1">
        <v>44154</v>
      </c>
      <c r="C10934" s="1">
        <v>44177</v>
      </c>
      <c r="D10934" t="s">
        <v>21</v>
      </c>
      <c r="E10934" t="s">
        <v>160</v>
      </c>
      <c r="F10934">
        <v>0</v>
      </c>
      <c r="G10934">
        <v>100000</v>
      </c>
      <c r="H10934">
        <v>0</v>
      </c>
      <c r="I10934">
        <v>0</v>
      </c>
      <c r="J10934">
        <v>0</v>
      </c>
      <c r="K10934">
        <v>1.47</v>
      </c>
      <c r="L10934" t="s">
        <v>16</v>
      </c>
      <c r="M10934" s="2">
        <v>147000</v>
      </c>
      <c r="N10934" s="2" t="str">
        <f>VLOOKUP(Tabla1[[#This Row],[nemo]],'Nemos y clasificaciones'!$A$2:$B$5000,2,FALSE)</f>
        <v>3M CO</v>
      </c>
      <c r="O10934" s="2" t="str">
        <f>VLOOKUP(Tabla1[[#This Row],[nemo]],'Nemos y clasificaciones'!$A$1:$C$3000,3,FALSE)</f>
        <v>Conglomerados</v>
      </c>
      <c r="P10934" s="2"/>
      <c r="Q10934" s="2"/>
    </row>
    <row r="10935" spans="1:17" x14ac:dyDescent="0.25">
      <c r="A10935" t="s">
        <v>3048</v>
      </c>
      <c r="B10935" s="1">
        <v>44064</v>
      </c>
      <c r="C10935" s="1">
        <v>44086</v>
      </c>
      <c r="D10935" t="s">
        <v>21</v>
      </c>
      <c r="E10935" t="s">
        <v>160</v>
      </c>
      <c r="F10935">
        <v>0</v>
      </c>
      <c r="G10935">
        <v>100000</v>
      </c>
      <c r="H10935">
        <v>0</v>
      </c>
      <c r="I10935">
        <v>0</v>
      </c>
      <c r="J10935">
        <v>0</v>
      </c>
      <c r="K10935">
        <v>1.47</v>
      </c>
      <c r="L10935" t="s">
        <v>16</v>
      </c>
      <c r="M10935" s="2">
        <v>147000</v>
      </c>
      <c r="N10935" s="2" t="str">
        <f>VLOOKUP(Tabla1[[#This Row],[nemo]],'Nemos y clasificaciones'!$A$2:$B$5000,2,FALSE)</f>
        <v>3M CO</v>
      </c>
      <c r="O10935" s="2" t="str">
        <f>VLOOKUP(Tabla1[[#This Row],[nemo]],'Nemos y clasificaciones'!$A$1:$C$3000,3,FALSE)</f>
        <v>Conglomerados</v>
      </c>
      <c r="P10935" s="2"/>
      <c r="Q10935" s="2"/>
    </row>
    <row r="10936" spans="1:17" x14ac:dyDescent="0.25">
      <c r="A10936" t="s">
        <v>3048</v>
      </c>
      <c r="B10936" s="1">
        <v>43972</v>
      </c>
      <c r="C10936" s="1">
        <v>43994</v>
      </c>
      <c r="D10936" t="s">
        <v>21</v>
      </c>
      <c r="E10936" t="s">
        <v>160</v>
      </c>
      <c r="F10936">
        <v>0</v>
      </c>
      <c r="G10936">
        <v>100000</v>
      </c>
      <c r="H10936">
        <v>0</v>
      </c>
      <c r="I10936">
        <v>0</v>
      </c>
      <c r="J10936">
        <v>0</v>
      </c>
      <c r="K10936">
        <v>1.47</v>
      </c>
      <c r="L10936" t="s">
        <v>16</v>
      </c>
      <c r="M10936" s="2">
        <v>147000</v>
      </c>
      <c r="N10936" s="2" t="str">
        <f>VLOOKUP(Tabla1[[#This Row],[nemo]],'Nemos y clasificaciones'!$A$2:$B$5000,2,FALSE)</f>
        <v>3M CO</v>
      </c>
      <c r="O10936" s="2" t="str">
        <f>VLOOKUP(Tabla1[[#This Row],[nemo]],'Nemos y clasificaciones'!$A$1:$C$3000,3,FALSE)</f>
        <v>Conglomerados</v>
      </c>
      <c r="P10936" s="2"/>
      <c r="Q10936" s="2"/>
    </row>
    <row r="10937" spans="1:17" x14ac:dyDescent="0.25">
      <c r="A10937" t="s">
        <v>4770</v>
      </c>
      <c r="B10937" s="1">
        <v>43874</v>
      </c>
      <c r="C10937" s="1">
        <v>43902</v>
      </c>
      <c r="D10937" t="s">
        <v>21</v>
      </c>
      <c r="E10937" t="s">
        <v>160</v>
      </c>
      <c r="F10937">
        <v>0</v>
      </c>
      <c r="G10937">
        <v>100000</v>
      </c>
      <c r="H10937">
        <v>0</v>
      </c>
      <c r="I10937">
        <v>0</v>
      </c>
      <c r="J10937">
        <v>0</v>
      </c>
      <c r="K10937">
        <v>1.47</v>
      </c>
      <c r="L10937" t="s">
        <v>16</v>
      </c>
      <c r="M10937" s="2">
        <v>147000</v>
      </c>
      <c r="N10937" s="2" t="str">
        <f>VLOOKUP(Tabla1[[#This Row],[nemo]],'Nemos y clasificaciones'!$A$2:$B$5000,2,FALSE)</f>
        <v>3M CO</v>
      </c>
      <c r="O10937" s="2" t="str">
        <f>VLOOKUP(Tabla1[[#This Row],[nemo]],'Nemos y clasificaciones'!$A$1:$C$3000,3,FALSE)</f>
        <v>Conglomerados</v>
      </c>
      <c r="P10937" s="2"/>
      <c r="Q10937" s="2"/>
    </row>
    <row r="10938" spans="1:17" x14ac:dyDescent="0.25">
      <c r="A10938" t="s">
        <v>5305</v>
      </c>
      <c r="B10938" s="1">
        <v>43790</v>
      </c>
      <c r="C10938" s="1">
        <v>43811</v>
      </c>
      <c r="D10938" t="s">
        <v>21</v>
      </c>
      <c r="E10938" t="s">
        <v>160</v>
      </c>
      <c r="F10938">
        <v>0</v>
      </c>
      <c r="G10938">
        <v>100000</v>
      </c>
      <c r="H10938">
        <v>0</v>
      </c>
      <c r="I10938">
        <v>0</v>
      </c>
      <c r="J10938">
        <v>0</v>
      </c>
      <c r="K10938">
        <v>1.44</v>
      </c>
      <c r="L10938" t="s">
        <v>16</v>
      </c>
      <c r="M10938" s="2">
        <v>144000</v>
      </c>
      <c r="N10938" s="2" t="str">
        <f>VLOOKUP(Tabla1[[#This Row],[nemo]],'Nemos y clasificaciones'!$A$2:$B$5000,2,FALSE)</f>
        <v>3M CO</v>
      </c>
      <c r="O10938" s="2" t="str">
        <f>VLOOKUP(Tabla1[[#This Row],[nemo]],'Nemos y clasificaciones'!$A$1:$C$3000,3,FALSE)</f>
        <v>Conglomerados</v>
      </c>
      <c r="P10938" s="2"/>
      <c r="Q10938" s="2"/>
    </row>
    <row r="10939" spans="1:17" x14ac:dyDescent="0.25">
      <c r="A10939" t="s">
        <v>5305</v>
      </c>
      <c r="B10939" s="1">
        <v>43691</v>
      </c>
      <c r="C10939" s="1">
        <v>43720</v>
      </c>
      <c r="D10939" t="s">
        <v>21</v>
      </c>
      <c r="E10939" t="s">
        <v>160</v>
      </c>
      <c r="F10939">
        <v>0</v>
      </c>
      <c r="G10939">
        <v>100000</v>
      </c>
      <c r="H10939">
        <v>0</v>
      </c>
      <c r="I10939">
        <v>0</v>
      </c>
      <c r="J10939">
        <v>0</v>
      </c>
      <c r="K10939">
        <v>1.44</v>
      </c>
      <c r="L10939" t="s">
        <v>16</v>
      </c>
      <c r="M10939" s="2">
        <v>144000</v>
      </c>
      <c r="N10939" s="2" t="str">
        <f>VLOOKUP(Tabla1[[#This Row],[nemo]],'Nemos y clasificaciones'!$A$2:$B$5000,2,FALSE)</f>
        <v>3M CO</v>
      </c>
      <c r="O10939" s="2" t="str">
        <f>VLOOKUP(Tabla1[[#This Row],[nemo]],'Nemos y clasificaciones'!$A$1:$C$3000,3,FALSE)</f>
        <v>Conglomerados</v>
      </c>
      <c r="P10939" s="2"/>
      <c r="Q10939" s="2"/>
    </row>
    <row r="10940" spans="1:17" x14ac:dyDescent="0.25">
      <c r="A10940" t="s">
        <v>5305</v>
      </c>
      <c r="B10940" s="1">
        <v>43608</v>
      </c>
      <c r="C10940" s="1">
        <v>43628</v>
      </c>
      <c r="D10940" t="s">
        <v>21</v>
      </c>
      <c r="E10940" t="s">
        <v>160</v>
      </c>
      <c r="F10940">
        <v>0</v>
      </c>
      <c r="G10940">
        <v>100000</v>
      </c>
      <c r="H10940">
        <v>0</v>
      </c>
      <c r="I10940">
        <v>0</v>
      </c>
      <c r="J10940">
        <v>0</v>
      </c>
      <c r="K10940">
        <v>1.44</v>
      </c>
      <c r="L10940" t="s">
        <v>16</v>
      </c>
      <c r="M10940" s="2">
        <v>144000</v>
      </c>
      <c r="N10940" s="2" t="str">
        <f>VLOOKUP(Tabla1[[#This Row],[nemo]],'Nemos y clasificaciones'!$A$2:$B$5000,2,FALSE)</f>
        <v>3M CO</v>
      </c>
      <c r="O10940" s="2" t="str">
        <f>VLOOKUP(Tabla1[[#This Row],[nemo]],'Nemos y clasificaciones'!$A$1:$C$3000,3,FALSE)</f>
        <v>Conglomerados</v>
      </c>
      <c r="P10940" s="2"/>
      <c r="Q10940" s="2"/>
    </row>
    <row r="10941" spans="1:17" x14ac:dyDescent="0.25">
      <c r="A10941" t="s">
        <v>5305</v>
      </c>
      <c r="B10941" s="1">
        <v>43510</v>
      </c>
      <c r="C10941" s="1">
        <v>43536</v>
      </c>
      <c r="D10941" t="s">
        <v>21</v>
      </c>
      <c r="E10941" t="s">
        <v>160</v>
      </c>
      <c r="F10941">
        <v>0</v>
      </c>
      <c r="G10941">
        <v>100000</v>
      </c>
      <c r="H10941">
        <v>0</v>
      </c>
      <c r="I10941">
        <v>0</v>
      </c>
      <c r="J10941">
        <v>0</v>
      </c>
      <c r="K10941">
        <v>1.44</v>
      </c>
      <c r="L10941" t="s">
        <v>16</v>
      </c>
      <c r="M10941" s="2">
        <v>144000</v>
      </c>
      <c r="N10941" s="2" t="str">
        <f>VLOOKUP(Tabla1[[#This Row],[nemo]],'Nemos y clasificaciones'!$A$2:$B$5000,2,FALSE)</f>
        <v>3M CO</v>
      </c>
      <c r="O10941" s="2" t="str">
        <f>VLOOKUP(Tabla1[[#This Row],[nemo]],'Nemos y clasificaciones'!$A$1:$C$3000,3,FALSE)</f>
        <v>Conglomerados</v>
      </c>
      <c r="P10941" s="2"/>
      <c r="Q10941" s="2"/>
    </row>
    <row r="10942" spans="1:17" x14ac:dyDescent="0.25">
      <c r="A10942" t="s">
        <v>5265</v>
      </c>
      <c r="B10942" s="1">
        <v>43425</v>
      </c>
      <c r="C10942" s="1">
        <v>43446</v>
      </c>
      <c r="D10942" t="s">
        <v>21</v>
      </c>
      <c r="E10942" t="s">
        <v>160</v>
      </c>
      <c r="F10942">
        <v>0</v>
      </c>
      <c r="G10942">
        <v>100000</v>
      </c>
      <c r="H10942">
        <v>0</v>
      </c>
      <c r="I10942">
        <v>0</v>
      </c>
      <c r="J10942">
        <v>0</v>
      </c>
      <c r="K10942">
        <v>1.36</v>
      </c>
      <c r="L10942" t="s">
        <v>16</v>
      </c>
      <c r="M10942" s="2">
        <v>136000</v>
      </c>
      <c r="N10942" s="2" t="str">
        <f>VLOOKUP(Tabla1[[#This Row],[nemo]],'Nemos y clasificaciones'!$A$2:$B$5000,2,FALSE)</f>
        <v>3M CO</v>
      </c>
      <c r="O10942" s="2" t="str">
        <f>VLOOKUP(Tabla1[[#This Row],[nemo]],'Nemos y clasificaciones'!$A$1:$C$3000,3,FALSE)</f>
        <v>Conglomerados</v>
      </c>
      <c r="P10942" s="2"/>
      <c r="Q10942" s="2"/>
    </row>
    <row r="10943" spans="1:17" x14ac:dyDescent="0.25">
      <c r="A10943" t="s">
        <v>5265</v>
      </c>
      <c r="B10943" s="1">
        <v>43335</v>
      </c>
      <c r="C10943" s="1">
        <v>43355</v>
      </c>
      <c r="D10943" t="s">
        <v>21</v>
      </c>
      <c r="E10943" t="s">
        <v>160</v>
      </c>
      <c r="F10943">
        <v>0</v>
      </c>
      <c r="G10943">
        <v>100000</v>
      </c>
      <c r="H10943">
        <v>0</v>
      </c>
      <c r="I10943">
        <v>0</v>
      </c>
      <c r="J10943">
        <v>0</v>
      </c>
      <c r="K10943">
        <v>1.36</v>
      </c>
      <c r="L10943" t="s">
        <v>16</v>
      </c>
      <c r="M10943" s="2">
        <v>136000</v>
      </c>
      <c r="N10943" s="2" t="str">
        <f>VLOOKUP(Tabla1[[#This Row],[nemo]],'Nemos y clasificaciones'!$A$2:$B$5000,2,FALSE)</f>
        <v>3M CO</v>
      </c>
      <c r="O10943" s="2" t="str">
        <f>VLOOKUP(Tabla1[[#This Row],[nemo]],'Nemos y clasificaciones'!$A$1:$C$3000,3,FALSE)</f>
        <v>Conglomerados</v>
      </c>
      <c r="P10943" s="2"/>
      <c r="Q10943" s="2"/>
    </row>
    <row r="10944" spans="1:17" x14ac:dyDescent="0.25">
      <c r="A10944" t="s">
        <v>5265</v>
      </c>
      <c r="B10944" s="1">
        <v>43237</v>
      </c>
      <c r="C10944" s="1">
        <v>43263</v>
      </c>
      <c r="D10944" t="s">
        <v>21</v>
      </c>
      <c r="E10944" t="s">
        <v>160</v>
      </c>
      <c r="F10944">
        <v>0</v>
      </c>
      <c r="G10944">
        <v>100000</v>
      </c>
      <c r="H10944">
        <v>0</v>
      </c>
      <c r="I10944">
        <v>0</v>
      </c>
      <c r="J10944">
        <v>0</v>
      </c>
      <c r="K10944">
        <v>1.36</v>
      </c>
      <c r="L10944" t="s">
        <v>16</v>
      </c>
      <c r="M10944" s="2">
        <v>136000</v>
      </c>
      <c r="N10944" s="2" t="str">
        <f>VLOOKUP(Tabla1[[#This Row],[nemo]],'Nemos y clasificaciones'!$A$2:$B$5000,2,FALSE)</f>
        <v>3M CO</v>
      </c>
      <c r="O10944" s="2" t="str">
        <f>VLOOKUP(Tabla1[[#This Row],[nemo]],'Nemos y clasificaciones'!$A$1:$C$3000,3,FALSE)</f>
        <v>Conglomerados</v>
      </c>
      <c r="P10944" s="2"/>
      <c r="Q10944" s="2"/>
    </row>
    <row r="10945" spans="1:17" x14ac:dyDescent="0.25">
      <c r="A10945" t="s">
        <v>5265</v>
      </c>
      <c r="B10945" s="1">
        <v>43146</v>
      </c>
      <c r="C10945" s="1">
        <v>43171</v>
      </c>
      <c r="D10945" t="s">
        <v>21</v>
      </c>
      <c r="E10945" t="s">
        <v>160</v>
      </c>
      <c r="F10945">
        <v>0</v>
      </c>
      <c r="G10945">
        <v>100000</v>
      </c>
      <c r="H10945">
        <v>0</v>
      </c>
      <c r="I10945">
        <v>0</v>
      </c>
      <c r="J10945">
        <v>0</v>
      </c>
      <c r="K10945">
        <v>1.36</v>
      </c>
      <c r="L10945" t="s">
        <v>16</v>
      </c>
      <c r="M10945" s="2">
        <v>136000</v>
      </c>
      <c r="N10945" s="2" t="str">
        <f>VLOOKUP(Tabla1[[#This Row],[nemo]],'Nemos y clasificaciones'!$A$2:$B$5000,2,FALSE)</f>
        <v>3M CO</v>
      </c>
      <c r="O10945" s="2" t="str">
        <f>VLOOKUP(Tabla1[[#This Row],[nemo]],'Nemos y clasificaciones'!$A$1:$C$3000,3,FALSE)</f>
        <v>Conglomerados</v>
      </c>
      <c r="P10945" s="2"/>
      <c r="Q10945" s="2"/>
    </row>
    <row r="10946" spans="1:17" x14ac:dyDescent="0.25">
      <c r="A10946" t="s">
        <v>8855</v>
      </c>
      <c r="B10946" s="1">
        <v>43061</v>
      </c>
      <c r="C10946" s="1">
        <v>43081</v>
      </c>
      <c r="D10946" t="s">
        <v>21</v>
      </c>
      <c r="E10946" t="s">
        <v>160</v>
      </c>
      <c r="F10946">
        <v>0</v>
      </c>
      <c r="G10946">
        <v>100000</v>
      </c>
      <c r="H10946">
        <v>0</v>
      </c>
      <c r="I10946">
        <v>0</v>
      </c>
      <c r="J10946">
        <v>0</v>
      </c>
      <c r="K10946">
        <v>1.175</v>
      </c>
      <c r="L10946" t="s">
        <v>16</v>
      </c>
      <c r="M10946" s="2">
        <v>117500</v>
      </c>
      <c r="N10946" s="2" t="str">
        <f>VLOOKUP(Tabla1[[#This Row],[nemo]],'Nemos y clasificaciones'!$A$2:$B$5000,2,FALSE)</f>
        <v>3M CO</v>
      </c>
      <c r="O10946" s="2" t="str">
        <f>VLOOKUP(Tabla1[[#This Row],[nemo]],'Nemos y clasificaciones'!$A$1:$C$3000,3,FALSE)</f>
        <v>Conglomerados</v>
      </c>
      <c r="P10946" s="2"/>
      <c r="Q10946" s="2"/>
    </row>
    <row r="10947" spans="1:17" x14ac:dyDescent="0.25">
      <c r="A10947" t="s">
        <v>8855</v>
      </c>
      <c r="B10947" s="1">
        <v>42970</v>
      </c>
      <c r="C10947" s="1">
        <v>42990</v>
      </c>
      <c r="D10947" t="s">
        <v>21</v>
      </c>
      <c r="E10947" t="s">
        <v>160</v>
      </c>
      <c r="F10947">
        <v>0</v>
      </c>
      <c r="G10947">
        <v>100000</v>
      </c>
      <c r="H10947">
        <v>0</v>
      </c>
      <c r="I10947">
        <v>0</v>
      </c>
      <c r="J10947">
        <v>0</v>
      </c>
      <c r="K10947">
        <v>1.175</v>
      </c>
      <c r="L10947" t="s">
        <v>16</v>
      </c>
      <c r="M10947" s="2">
        <v>117500</v>
      </c>
      <c r="N10947" s="2" t="str">
        <f>VLOOKUP(Tabla1[[#This Row],[nemo]],'Nemos y clasificaciones'!$A$2:$B$5000,2,FALSE)</f>
        <v>3M CO</v>
      </c>
      <c r="O10947" s="2" t="str">
        <f>VLOOKUP(Tabla1[[#This Row],[nemo]],'Nemos y clasificaciones'!$A$1:$C$3000,3,FALSE)</f>
        <v>Conglomerados</v>
      </c>
      <c r="P10947" s="2"/>
      <c r="Q10947" s="2"/>
    </row>
    <row r="10948" spans="1:17" x14ac:dyDescent="0.25">
      <c r="A10948" t="s">
        <v>8855</v>
      </c>
      <c r="B10948" s="1">
        <v>42872</v>
      </c>
      <c r="C10948" s="1">
        <v>42898</v>
      </c>
      <c r="D10948" t="s">
        <v>21</v>
      </c>
      <c r="E10948" t="s">
        <v>160</v>
      </c>
      <c r="F10948">
        <v>0</v>
      </c>
      <c r="G10948">
        <v>100000</v>
      </c>
      <c r="H10948">
        <v>0</v>
      </c>
      <c r="I10948">
        <v>0</v>
      </c>
      <c r="J10948">
        <v>0</v>
      </c>
      <c r="K10948">
        <v>1.175</v>
      </c>
      <c r="L10948" t="s">
        <v>16</v>
      </c>
      <c r="M10948" s="2">
        <v>117500</v>
      </c>
      <c r="N10948" s="2" t="str">
        <f>VLOOKUP(Tabla1[[#This Row],[nemo]],'Nemos y clasificaciones'!$A$2:$B$5000,2,FALSE)</f>
        <v>3M CO</v>
      </c>
      <c r="O10948" s="2" t="str">
        <f>VLOOKUP(Tabla1[[#This Row],[nemo]],'Nemos y clasificaciones'!$A$1:$C$3000,3,FALSE)</f>
        <v>Conglomerados</v>
      </c>
      <c r="P10948" s="2"/>
      <c r="Q10948" s="2"/>
    </row>
    <row r="10949" spans="1:17" x14ac:dyDescent="0.25">
      <c r="A10949" t="s">
        <v>8855</v>
      </c>
      <c r="B10949" s="1">
        <v>42781</v>
      </c>
      <c r="C10949" s="1">
        <v>42807</v>
      </c>
      <c r="D10949" t="s">
        <v>21</v>
      </c>
      <c r="E10949" t="s">
        <v>160</v>
      </c>
      <c r="F10949">
        <v>0</v>
      </c>
      <c r="G10949">
        <v>100000</v>
      </c>
      <c r="H10949">
        <v>0</v>
      </c>
      <c r="I10949">
        <v>0</v>
      </c>
      <c r="J10949">
        <v>0</v>
      </c>
      <c r="K10949">
        <v>1.175</v>
      </c>
      <c r="L10949" t="s">
        <v>16</v>
      </c>
      <c r="M10949" s="2">
        <v>117500</v>
      </c>
      <c r="N10949" s="2" t="str">
        <f>VLOOKUP(Tabla1[[#This Row],[nemo]],'Nemos y clasificaciones'!$A$2:$B$5000,2,FALSE)</f>
        <v>3M CO</v>
      </c>
      <c r="O10949" s="2" t="str">
        <f>VLOOKUP(Tabla1[[#This Row],[nemo]],'Nemos y clasificaciones'!$A$1:$C$3000,3,FALSE)</f>
        <v>Conglomerados</v>
      </c>
      <c r="P10949" s="2"/>
      <c r="Q10949" s="2"/>
    </row>
    <row r="10950" spans="1:17" x14ac:dyDescent="0.25">
      <c r="A10950" t="s">
        <v>10108</v>
      </c>
      <c r="B10950" s="1">
        <v>42690</v>
      </c>
      <c r="C10950" s="1">
        <v>42716</v>
      </c>
      <c r="D10950" t="s">
        <v>21</v>
      </c>
      <c r="E10950" t="s">
        <v>160</v>
      </c>
      <c r="F10950">
        <v>0</v>
      </c>
      <c r="G10950">
        <v>100000</v>
      </c>
      <c r="H10950">
        <v>0</v>
      </c>
      <c r="I10950">
        <v>0</v>
      </c>
      <c r="J10950">
        <v>0</v>
      </c>
      <c r="K10950">
        <v>1.1100000000000001</v>
      </c>
      <c r="L10950" t="s">
        <v>16</v>
      </c>
      <c r="M10950" s="2">
        <v>111000</v>
      </c>
      <c r="N10950" s="2" t="str">
        <f>VLOOKUP(Tabla1[[#This Row],[nemo]],'Nemos y clasificaciones'!$A$2:$B$5000,2,FALSE)</f>
        <v>3M CO</v>
      </c>
      <c r="O10950" s="2" t="str">
        <f>VLOOKUP(Tabla1[[#This Row],[nemo]],'Nemos y clasificaciones'!$A$1:$C$3000,3,FALSE)</f>
        <v>Conglomerados</v>
      </c>
      <c r="P10950" s="2"/>
      <c r="Q10950" s="2"/>
    </row>
    <row r="10951" spans="1:17" x14ac:dyDescent="0.25">
      <c r="A10951" t="s">
        <v>10108</v>
      </c>
      <c r="B10951" s="1">
        <v>42599</v>
      </c>
      <c r="C10951" s="1">
        <v>42625</v>
      </c>
      <c r="D10951" t="s">
        <v>21</v>
      </c>
      <c r="E10951" t="s">
        <v>160</v>
      </c>
      <c r="F10951">
        <v>0</v>
      </c>
      <c r="G10951">
        <v>100000</v>
      </c>
      <c r="H10951">
        <v>0</v>
      </c>
      <c r="I10951">
        <v>0</v>
      </c>
      <c r="J10951">
        <v>0</v>
      </c>
      <c r="K10951">
        <v>1.1100000000000001</v>
      </c>
      <c r="L10951" t="s">
        <v>16</v>
      </c>
      <c r="M10951" s="2">
        <v>111000</v>
      </c>
      <c r="N10951" s="2" t="str">
        <f>VLOOKUP(Tabla1[[#This Row],[nemo]],'Nemos y clasificaciones'!$A$2:$B$5000,2,FALSE)</f>
        <v>3M CO</v>
      </c>
      <c r="O10951" s="2" t="str">
        <f>VLOOKUP(Tabla1[[#This Row],[nemo]],'Nemos y clasificaciones'!$A$1:$C$3000,3,FALSE)</f>
        <v>Conglomerados</v>
      </c>
      <c r="P10951" s="2"/>
      <c r="Q10951" s="2"/>
    </row>
    <row r="10952" spans="1:17" x14ac:dyDescent="0.25">
      <c r="A10952" t="s">
        <v>10108</v>
      </c>
      <c r="B10952" s="1">
        <v>42508</v>
      </c>
      <c r="C10952" s="1">
        <v>42534</v>
      </c>
      <c r="D10952" t="s">
        <v>21</v>
      </c>
      <c r="E10952" t="s">
        <v>160</v>
      </c>
      <c r="F10952">
        <v>0</v>
      </c>
      <c r="G10952">
        <v>100000</v>
      </c>
      <c r="H10952">
        <v>0</v>
      </c>
      <c r="I10952">
        <v>0</v>
      </c>
      <c r="J10952">
        <v>0</v>
      </c>
      <c r="K10952">
        <v>1.1100000000000001</v>
      </c>
      <c r="L10952" t="s">
        <v>16</v>
      </c>
      <c r="M10952" s="2">
        <v>111000</v>
      </c>
      <c r="N10952" s="2" t="str">
        <f>VLOOKUP(Tabla1[[#This Row],[nemo]],'Nemos y clasificaciones'!$A$2:$B$5000,2,FALSE)</f>
        <v>3M CO</v>
      </c>
      <c r="O10952" s="2" t="str">
        <f>VLOOKUP(Tabla1[[#This Row],[nemo]],'Nemos y clasificaciones'!$A$1:$C$3000,3,FALSE)</f>
        <v>Conglomerados</v>
      </c>
      <c r="P10952" s="2"/>
      <c r="Q10952" s="2"/>
    </row>
    <row r="10953" spans="1:17" x14ac:dyDescent="0.25">
      <c r="A10953" t="s">
        <v>10108</v>
      </c>
      <c r="B10953" s="1">
        <v>42410</v>
      </c>
      <c r="C10953" s="1">
        <v>42441</v>
      </c>
      <c r="D10953" t="s">
        <v>21</v>
      </c>
      <c r="E10953" t="s">
        <v>160</v>
      </c>
      <c r="F10953">
        <v>0</v>
      </c>
      <c r="G10953">
        <v>100000</v>
      </c>
      <c r="H10953">
        <v>0</v>
      </c>
      <c r="I10953">
        <v>0</v>
      </c>
      <c r="J10953">
        <v>0</v>
      </c>
      <c r="K10953">
        <v>1.1100000000000001</v>
      </c>
      <c r="L10953" t="s">
        <v>16</v>
      </c>
      <c r="M10953" s="2">
        <v>111000</v>
      </c>
      <c r="N10953" s="2" t="str">
        <f>VLOOKUP(Tabla1[[#This Row],[nemo]],'Nemos y clasificaciones'!$A$2:$B$5000,2,FALSE)</f>
        <v>3M CO</v>
      </c>
      <c r="O10953" s="2" t="str">
        <f>VLOOKUP(Tabla1[[#This Row],[nemo]],'Nemos y clasificaciones'!$A$1:$C$3000,3,FALSE)</f>
        <v>Conglomerados</v>
      </c>
      <c r="P10953" s="2"/>
      <c r="Q10953" s="2"/>
    </row>
    <row r="10954" spans="1:17" x14ac:dyDescent="0.25">
      <c r="A10954" t="s">
        <v>11118</v>
      </c>
      <c r="B10954" s="1">
        <v>42326</v>
      </c>
      <c r="C10954" s="1">
        <v>42350</v>
      </c>
      <c r="D10954" t="s">
        <v>21</v>
      </c>
      <c r="E10954" t="s">
        <v>160</v>
      </c>
      <c r="F10954">
        <v>0</v>
      </c>
      <c r="G10954">
        <v>100000</v>
      </c>
      <c r="H10954">
        <v>0</v>
      </c>
      <c r="I10954">
        <v>0</v>
      </c>
      <c r="J10954">
        <v>0</v>
      </c>
      <c r="K10954">
        <v>1.0249999999999999</v>
      </c>
      <c r="L10954" t="s">
        <v>16</v>
      </c>
      <c r="M10954" s="2">
        <v>102500</v>
      </c>
      <c r="N10954" s="2" t="str">
        <f>VLOOKUP(Tabla1[[#This Row],[nemo]],'Nemos y clasificaciones'!$A$2:$B$5000,2,FALSE)</f>
        <v>3M CO</v>
      </c>
      <c r="O10954" s="2" t="str">
        <f>VLOOKUP(Tabla1[[#This Row],[nemo]],'Nemos y clasificaciones'!$A$1:$C$3000,3,FALSE)</f>
        <v>Conglomerados</v>
      </c>
      <c r="P10954" s="2"/>
      <c r="Q10954" s="2"/>
    </row>
    <row r="10955" spans="1:17" x14ac:dyDescent="0.25">
      <c r="A10955" t="s">
        <v>11118</v>
      </c>
      <c r="B10955" s="1">
        <v>42235</v>
      </c>
      <c r="C10955" s="1">
        <v>42259</v>
      </c>
      <c r="D10955" t="s">
        <v>21</v>
      </c>
      <c r="E10955" t="s">
        <v>160</v>
      </c>
      <c r="F10955">
        <v>0</v>
      </c>
      <c r="G10955">
        <v>100000</v>
      </c>
      <c r="H10955">
        <v>0</v>
      </c>
      <c r="I10955">
        <v>0</v>
      </c>
      <c r="J10955">
        <v>0</v>
      </c>
      <c r="K10955">
        <v>1.0249999999999999</v>
      </c>
      <c r="L10955" t="s">
        <v>16</v>
      </c>
      <c r="M10955" s="2">
        <v>102500</v>
      </c>
      <c r="N10955" s="2" t="str">
        <f>VLOOKUP(Tabla1[[#This Row],[nemo]],'Nemos y clasificaciones'!$A$2:$B$5000,2,FALSE)</f>
        <v>3M CO</v>
      </c>
      <c r="O10955" s="2" t="str">
        <f>VLOOKUP(Tabla1[[#This Row],[nemo]],'Nemos y clasificaciones'!$A$1:$C$3000,3,FALSE)</f>
        <v>Conglomerados</v>
      </c>
      <c r="P10955" s="2"/>
      <c r="Q10955" s="2"/>
    </row>
    <row r="10956" spans="1:17" x14ac:dyDescent="0.25">
      <c r="A10956" t="s">
        <v>11118</v>
      </c>
      <c r="B10956" s="1">
        <v>42144</v>
      </c>
      <c r="C10956" s="1">
        <v>42167</v>
      </c>
      <c r="D10956" t="s">
        <v>21</v>
      </c>
      <c r="E10956" t="s">
        <v>160</v>
      </c>
      <c r="F10956">
        <v>0</v>
      </c>
      <c r="G10956">
        <v>100000</v>
      </c>
      <c r="H10956">
        <v>0</v>
      </c>
      <c r="I10956">
        <v>0</v>
      </c>
      <c r="J10956">
        <v>0</v>
      </c>
      <c r="K10956">
        <v>1.0249999999999999</v>
      </c>
      <c r="L10956" t="s">
        <v>16</v>
      </c>
      <c r="M10956" s="2">
        <v>102500</v>
      </c>
      <c r="N10956" s="2" t="str">
        <f>VLOOKUP(Tabla1[[#This Row],[nemo]],'Nemos y clasificaciones'!$A$2:$B$5000,2,FALSE)</f>
        <v>3M CO</v>
      </c>
      <c r="O10956" s="2" t="str">
        <f>VLOOKUP(Tabla1[[#This Row],[nemo]],'Nemos y clasificaciones'!$A$1:$C$3000,3,FALSE)</f>
        <v>Conglomerados</v>
      </c>
      <c r="P10956" s="2"/>
      <c r="Q10956" s="2"/>
    </row>
    <row r="10957" spans="1:17" x14ac:dyDescent="0.25">
      <c r="A10957" t="s">
        <v>11118</v>
      </c>
      <c r="B10957" s="1">
        <v>42046</v>
      </c>
      <c r="C10957" s="1">
        <v>42075</v>
      </c>
      <c r="D10957" t="s">
        <v>21</v>
      </c>
      <c r="E10957" t="s">
        <v>160</v>
      </c>
      <c r="F10957">
        <v>0</v>
      </c>
      <c r="G10957">
        <v>100000</v>
      </c>
      <c r="H10957">
        <v>0</v>
      </c>
      <c r="I10957">
        <v>0</v>
      </c>
      <c r="J10957">
        <v>0</v>
      </c>
      <c r="K10957">
        <v>1.0249999999999999</v>
      </c>
      <c r="L10957" t="s">
        <v>16</v>
      </c>
      <c r="M10957" s="2">
        <v>102500</v>
      </c>
      <c r="N10957" s="2" t="str">
        <f>VLOOKUP(Tabla1[[#This Row],[nemo]],'Nemos y clasificaciones'!$A$2:$B$5000,2,FALSE)</f>
        <v>3M CO</v>
      </c>
      <c r="O10957" s="2" t="str">
        <f>VLOOKUP(Tabla1[[#This Row],[nemo]],'Nemos y clasificaciones'!$A$1:$C$3000,3,FALSE)</f>
        <v>Conglomerados</v>
      </c>
      <c r="P10957" s="2"/>
      <c r="Q10957" s="2"/>
    </row>
    <row r="10958" spans="1:17" x14ac:dyDescent="0.25">
      <c r="A10958" t="s">
        <v>20</v>
      </c>
      <c r="B10958" s="1">
        <v>44453</v>
      </c>
      <c r="C10958" s="1">
        <v>44481</v>
      </c>
      <c r="D10958" t="s">
        <v>21</v>
      </c>
      <c r="E10958" t="s">
        <v>22</v>
      </c>
      <c r="F10958">
        <v>0</v>
      </c>
      <c r="G10958">
        <v>100000</v>
      </c>
      <c r="H10958">
        <v>0</v>
      </c>
      <c r="I10958">
        <v>0</v>
      </c>
      <c r="J10958">
        <v>0</v>
      </c>
      <c r="K10958">
        <v>0.9</v>
      </c>
      <c r="L10958" t="s">
        <v>23</v>
      </c>
      <c r="M10958" s="3">
        <v>90000</v>
      </c>
      <c r="N10958" s="2" t="str">
        <f>VLOOKUP(Tabla1[[#This Row],[nemo]],'Nemos y clasificaciones'!$A$2:$B$5000,2,FALSE)</f>
        <v>ALTRIA GROUP, INC.</v>
      </c>
      <c r="O10958" s="3" t="str">
        <f>VLOOKUP(Tabla1[[#This Row],[nemo]],'Nemos y clasificaciones'!$A$1:$C$3000,3,FALSE)</f>
        <v>Alimentos, bebidas y tabaco</v>
      </c>
      <c r="P10958" s="3"/>
      <c r="Q10958" s="3"/>
    </row>
    <row r="10959" spans="1:17" x14ac:dyDescent="0.25">
      <c r="A10959" t="s">
        <v>864</v>
      </c>
      <c r="B10959" s="1">
        <v>44361</v>
      </c>
      <c r="C10959" s="1">
        <v>44386</v>
      </c>
      <c r="D10959" t="s">
        <v>21</v>
      </c>
      <c r="E10959" t="s">
        <v>22</v>
      </c>
      <c r="F10959">
        <v>0</v>
      </c>
      <c r="G10959">
        <v>100000</v>
      </c>
      <c r="H10959">
        <v>0</v>
      </c>
      <c r="I10959">
        <v>0</v>
      </c>
      <c r="J10959">
        <v>0</v>
      </c>
      <c r="K10959">
        <v>0.86</v>
      </c>
      <c r="L10959" t="s">
        <v>23</v>
      </c>
      <c r="M10959" s="3">
        <v>86000</v>
      </c>
      <c r="N10959" s="2" t="str">
        <f>VLOOKUP(Tabla1[[#This Row],[nemo]],'Nemos y clasificaciones'!$A$2:$B$5000,2,FALSE)</f>
        <v>ALTRIA GROUP, INC.</v>
      </c>
      <c r="O10959" s="3" t="str">
        <f>VLOOKUP(Tabla1[[#This Row],[nemo]],'Nemos y clasificaciones'!$A$1:$C$3000,3,FALSE)</f>
        <v>Alimentos, bebidas y tabaco</v>
      </c>
      <c r="P10959" s="3"/>
      <c r="Q10959" s="3"/>
    </row>
    <row r="10960" spans="1:17" x14ac:dyDescent="0.25">
      <c r="A10960" t="s">
        <v>864</v>
      </c>
      <c r="B10960" s="1">
        <v>44279</v>
      </c>
      <c r="C10960" s="1">
        <v>44316</v>
      </c>
      <c r="D10960" t="s">
        <v>21</v>
      </c>
      <c r="E10960" t="s">
        <v>22</v>
      </c>
      <c r="F10960">
        <v>0</v>
      </c>
      <c r="G10960">
        <v>100000</v>
      </c>
      <c r="H10960">
        <v>0</v>
      </c>
      <c r="I10960">
        <v>0</v>
      </c>
      <c r="J10960">
        <v>0</v>
      </c>
      <c r="K10960">
        <v>0.86</v>
      </c>
      <c r="L10960" t="s">
        <v>23</v>
      </c>
      <c r="M10960" s="3">
        <v>86000</v>
      </c>
      <c r="N10960" s="2" t="str">
        <f>VLOOKUP(Tabla1[[#This Row],[nemo]],'Nemos y clasificaciones'!$A$2:$B$5000,2,FALSE)</f>
        <v>ALTRIA GROUP, INC.</v>
      </c>
      <c r="O10960" s="3" t="str">
        <f>VLOOKUP(Tabla1[[#This Row],[nemo]],'Nemos y clasificaciones'!$A$1:$C$3000,3,FALSE)</f>
        <v>Alimentos, bebidas y tabaco</v>
      </c>
      <c r="P10960" s="3"/>
      <c r="Q10960" s="3"/>
    </row>
    <row r="10961" spans="1:17" x14ac:dyDescent="0.25">
      <c r="A10961" t="s">
        <v>2706</v>
      </c>
      <c r="B10961" s="1">
        <v>44189</v>
      </c>
      <c r="C10961" s="1">
        <v>44207</v>
      </c>
      <c r="D10961" t="s">
        <v>21</v>
      </c>
      <c r="E10961" t="s">
        <v>22</v>
      </c>
      <c r="F10961">
        <v>0</v>
      </c>
      <c r="G10961">
        <v>100000</v>
      </c>
      <c r="H10961">
        <v>0</v>
      </c>
      <c r="I10961">
        <v>0</v>
      </c>
      <c r="J10961">
        <v>0</v>
      </c>
      <c r="K10961">
        <v>0.86</v>
      </c>
      <c r="L10961" t="s">
        <v>23</v>
      </c>
      <c r="M10961" s="3">
        <v>86000</v>
      </c>
      <c r="N10961" s="2" t="str">
        <f>VLOOKUP(Tabla1[[#This Row],[nemo]],'Nemos y clasificaciones'!$A$2:$B$5000,2,FALSE)</f>
        <v>ALTRIA GROUP, INC.</v>
      </c>
      <c r="O10961" s="3" t="str">
        <f>VLOOKUP(Tabla1[[#This Row],[nemo]],'Nemos y clasificaciones'!$A$1:$C$3000,3,FALSE)</f>
        <v>Alimentos, bebidas y tabaco</v>
      </c>
      <c r="P10961" s="3"/>
      <c r="Q10961" s="3"/>
    </row>
    <row r="10962" spans="1:17" x14ac:dyDescent="0.25">
      <c r="A10962" t="s">
        <v>864</v>
      </c>
      <c r="B10962" s="1">
        <v>44088</v>
      </c>
      <c r="C10962" s="1">
        <v>44113</v>
      </c>
      <c r="D10962" t="s">
        <v>21</v>
      </c>
      <c r="E10962" t="s">
        <v>22</v>
      </c>
      <c r="F10962">
        <v>0</v>
      </c>
      <c r="G10962">
        <v>100000</v>
      </c>
      <c r="H10962">
        <v>0</v>
      </c>
      <c r="I10962">
        <v>0</v>
      </c>
      <c r="J10962">
        <v>0</v>
      </c>
      <c r="K10962">
        <v>0.86</v>
      </c>
      <c r="L10962" t="s">
        <v>23</v>
      </c>
      <c r="M10962" s="3">
        <v>86000</v>
      </c>
      <c r="N10962" s="2" t="str">
        <f>VLOOKUP(Tabla1[[#This Row],[nemo]],'Nemos y clasificaciones'!$A$2:$B$5000,2,FALSE)</f>
        <v>ALTRIA GROUP, INC.</v>
      </c>
      <c r="O10962" s="3" t="str">
        <f>VLOOKUP(Tabla1[[#This Row],[nemo]],'Nemos y clasificaciones'!$A$1:$C$3000,3,FALSE)</f>
        <v>Alimentos, bebidas y tabaco</v>
      </c>
      <c r="P10962" s="3"/>
      <c r="Q10962" s="3"/>
    </row>
    <row r="10963" spans="1:17" x14ac:dyDescent="0.25">
      <c r="A10963" t="s">
        <v>3677</v>
      </c>
      <c r="B10963" s="1">
        <v>43994</v>
      </c>
      <c r="C10963" s="1">
        <v>44022</v>
      </c>
      <c r="D10963" t="s">
        <v>21</v>
      </c>
      <c r="E10963" t="s">
        <v>22</v>
      </c>
      <c r="F10963">
        <v>0</v>
      </c>
      <c r="G10963">
        <v>100000</v>
      </c>
      <c r="H10963">
        <v>0</v>
      </c>
      <c r="I10963">
        <v>0</v>
      </c>
      <c r="J10963">
        <v>0</v>
      </c>
      <c r="K10963">
        <v>0.84</v>
      </c>
      <c r="L10963" t="s">
        <v>23</v>
      </c>
      <c r="M10963" s="3">
        <v>84000</v>
      </c>
      <c r="N10963" s="2" t="str">
        <f>VLOOKUP(Tabla1[[#This Row],[nemo]],'Nemos y clasificaciones'!$A$2:$B$5000,2,FALSE)</f>
        <v>ALTRIA GROUP, INC.</v>
      </c>
      <c r="O10963" s="3" t="str">
        <f>VLOOKUP(Tabla1[[#This Row],[nemo]],'Nemos y clasificaciones'!$A$1:$C$3000,3,FALSE)</f>
        <v>Alimentos, bebidas y tabaco</v>
      </c>
      <c r="P10963" s="3"/>
      <c r="Q10963" s="3"/>
    </row>
    <row r="10964" spans="1:17" x14ac:dyDescent="0.25">
      <c r="A10964" t="s">
        <v>3677</v>
      </c>
      <c r="B10964" s="1">
        <v>43914</v>
      </c>
      <c r="C10964" s="1">
        <v>43951</v>
      </c>
      <c r="D10964" t="s">
        <v>21</v>
      </c>
      <c r="E10964" t="s">
        <v>22</v>
      </c>
      <c r="F10964">
        <v>0</v>
      </c>
      <c r="G10964">
        <v>100000</v>
      </c>
      <c r="H10964">
        <v>0</v>
      </c>
      <c r="I10964">
        <v>0</v>
      </c>
      <c r="J10964">
        <v>0</v>
      </c>
      <c r="K10964">
        <v>0.84</v>
      </c>
      <c r="L10964" t="s">
        <v>23</v>
      </c>
      <c r="M10964" s="3">
        <v>84000</v>
      </c>
      <c r="N10964" s="2" t="str">
        <f>VLOOKUP(Tabla1[[#This Row],[nemo]],'Nemos y clasificaciones'!$A$2:$B$5000,2,FALSE)</f>
        <v>ALTRIA GROUP, INC.</v>
      </c>
      <c r="O10964" s="3" t="str">
        <f>VLOOKUP(Tabla1[[#This Row],[nemo]],'Nemos y clasificaciones'!$A$1:$C$3000,3,FALSE)</f>
        <v>Alimentos, bebidas y tabaco</v>
      </c>
      <c r="P10964" s="3"/>
      <c r="Q10964" s="3"/>
    </row>
    <row r="10965" spans="1:17" x14ac:dyDescent="0.25">
      <c r="A10965" t="s">
        <v>3677</v>
      </c>
      <c r="B10965" s="1">
        <v>43823</v>
      </c>
      <c r="C10965" s="1">
        <v>43840</v>
      </c>
      <c r="D10965" t="s">
        <v>21</v>
      </c>
      <c r="E10965" t="s">
        <v>22</v>
      </c>
      <c r="F10965">
        <v>0</v>
      </c>
      <c r="G10965">
        <v>100000</v>
      </c>
      <c r="H10965">
        <v>0</v>
      </c>
      <c r="I10965">
        <v>0</v>
      </c>
      <c r="J10965">
        <v>0</v>
      </c>
      <c r="K10965">
        <v>0.84</v>
      </c>
      <c r="L10965" t="s">
        <v>23</v>
      </c>
      <c r="M10965" s="3">
        <v>84000</v>
      </c>
      <c r="N10965" s="2" t="str">
        <f>VLOOKUP(Tabla1[[#This Row],[nemo]],'Nemos y clasificaciones'!$A$2:$B$5000,2,FALSE)</f>
        <v>ALTRIA GROUP, INC.</v>
      </c>
      <c r="O10965" s="3" t="str">
        <f>VLOOKUP(Tabla1[[#This Row],[nemo]],'Nemos y clasificaciones'!$A$1:$C$3000,3,FALSE)</f>
        <v>Alimentos, bebidas y tabaco</v>
      </c>
      <c r="P10965" s="3"/>
      <c r="Q10965" s="3"/>
    </row>
    <row r="10966" spans="1:17" x14ac:dyDescent="0.25">
      <c r="A10966" t="s">
        <v>3677</v>
      </c>
      <c r="B10966" s="1">
        <v>43721</v>
      </c>
      <c r="C10966" s="1">
        <v>43748</v>
      </c>
      <c r="D10966" t="s">
        <v>21</v>
      </c>
      <c r="E10966" t="s">
        <v>22</v>
      </c>
      <c r="F10966">
        <v>0</v>
      </c>
      <c r="G10966">
        <v>100000</v>
      </c>
      <c r="H10966">
        <v>0</v>
      </c>
      <c r="I10966">
        <v>0</v>
      </c>
      <c r="J10966">
        <v>0</v>
      </c>
      <c r="K10966">
        <v>0.84</v>
      </c>
      <c r="L10966" t="s">
        <v>23</v>
      </c>
      <c r="M10966" s="3">
        <v>84000</v>
      </c>
      <c r="N10966" s="2" t="str">
        <f>VLOOKUP(Tabla1[[#This Row],[nemo]],'Nemos y clasificaciones'!$A$2:$B$5000,2,FALSE)</f>
        <v>ALTRIA GROUP, INC.</v>
      </c>
      <c r="O10966" s="3" t="str">
        <f>VLOOKUP(Tabla1[[#This Row],[nemo]],'Nemos y clasificaciones'!$A$1:$C$3000,3,FALSE)</f>
        <v>Alimentos, bebidas y tabaco</v>
      </c>
      <c r="P10966" s="3"/>
      <c r="Q10966" s="3"/>
    </row>
    <row r="10967" spans="1:17" x14ac:dyDescent="0.25">
      <c r="A10967" t="s">
        <v>5865</v>
      </c>
      <c r="B10967" s="1">
        <v>43629</v>
      </c>
      <c r="C10967" s="1">
        <v>43656</v>
      </c>
      <c r="D10967" t="s">
        <v>21</v>
      </c>
      <c r="E10967" t="s">
        <v>22</v>
      </c>
      <c r="F10967">
        <v>0</v>
      </c>
      <c r="G10967">
        <v>100000</v>
      </c>
      <c r="H10967">
        <v>0</v>
      </c>
      <c r="I10967">
        <v>0</v>
      </c>
      <c r="J10967">
        <v>0</v>
      </c>
      <c r="K10967">
        <v>0.8</v>
      </c>
      <c r="L10967" t="s">
        <v>23</v>
      </c>
      <c r="M10967" s="3">
        <v>80000</v>
      </c>
      <c r="N10967" s="2" t="str">
        <f>VLOOKUP(Tabla1[[#This Row],[nemo]],'Nemos y clasificaciones'!$A$2:$B$5000,2,FALSE)</f>
        <v>ALTRIA GROUP, INC.</v>
      </c>
      <c r="O10967" s="3" t="str">
        <f>VLOOKUP(Tabla1[[#This Row],[nemo]],'Nemos y clasificaciones'!$A$1:$C$3000,3,FALSE)</f>
        <v>Alimentos, bebidas y tabaco</v>
      </c>
      <c r="P10967" s="3"/>
      <c r="Q10967" s="3"/>
    </row>
    <row r="10968" spans="1:17" x14ac:dyDescent="0.25">
      <c r="A10968" t="s">
        <v>5865</v>
      </c>
      <c r="B10968" s="1">
        <v>43546</v>
      </c>
      <c r="C10968" s="1">
        <v>43585</v>
      </c>
      <c r="D10968" t="s">
        <v>21</v>
      </c>
      <c r="E10968" t="s">
        <v>22</v>
      </c>
      <c r="F10968">
        <v>0</v>
      </c>
      <c r="G10968">
        <v>100000</v>
      </c>
      <c r="H10968">
        <v>0</v>
      </c>
      <c r="I10968">
        <v>0</v>
      </c>
      <c r="J10968">
        <v>0</v>
      </c>
      <c r="K10968">
        <v>0.8</v>
      </c>
      <c r="L10968" t="s">
        <v>23</v>
      </c>
      <c r="M10968" s="3">
        <v>80000</v>
      </c>
      <c r="N10968" s="2" t="str">
        <f>VLOOKUP(Tabla1[[#This Row],[nemo]],'Nemos y clasificaciones'!$A$2:$B$5000,2,FALSE)</f>
        <v>ALTRIA GROUP, INC.</v>
      </c>
      <c r="O10968" s="3" t="str">
        <f>VLOOKUP(Tabla1[[#This Row],[nemo]],'Nemos y clasificaciones'!$A$1:$C$3000,3,FALSE)</f>
        <v>Alimentos, bebidas y tabaco</v>
      </c>
      <c r="P10968" s="3"/>
      <c r="Q10968" s="3"/>
    </row>
    <row r="10969" spans="1:17" x14ac:dyDescent="0.25">
      <c r="A10969" t="s">
        <v>5865</v>
      </c>
      <c r="B10969" s="1">
        <v>43458</v>
      </c>
      <c r="C10969" s="1">
        <v>43475</v>
      </c>
      <c r="D10969" t="s">
        <v>21</v>
      </c>
      <c r="E10969" t="s">
        <v>22</v>
      </c>
      <c r="F10969">
        <v>0</v>
      </c>
      <c r="G10969">
        <v>100000</v>
      </c>
      <c r="H10969">
        <v>0</v>
      </c>
      <c r="I10969">
        <v>0</v>
      </c>
      <c r="J10969">
        <v>0</v>
      </c>
      <c r="K10969">
        <v>0.8</v>
      </c>
      <c r="L10969" t="s">
        <v>23</v>
      </c>
      <c r="M10969" s="3">
        <v>80000</v>
      </c>
      <c r="N10969" s="2" t="str">
        <f>VLOOKUP(Tabla1[[#This Row],[nemo]],'Nemos y clasificaciones'!$A$2:$B$5000,2,FALSE)</f>
        <v>ALTRIA GROUP, INC.</v>
      </c>
      <c r="O10969" s="3" t="str">
        <f>VLOOKUP(Tabla1[[#This Row],[nemo]],'Nemos y clasificaciones'!$A$1:$C$3000,3,FALSE)</f>
        <v>Alimentos, bebidas y tabaco</v>
      </c>
      <c r="P10969" s="3"/>
      <c r="Q10969" s="3"/>
    </row>
    <row r="10970" spans="1:17" x14ac:dyDescent="0.25">
      <c r="A10970" t="s">
        <v>5865</v>
      </c>
      <c r="B10970" s="1">
        <v>43356</v>
      </c>
      <c r="C10970" s="1">
        <v>43383</v>
      </c>
      <c r="D10970" t="s">
        <v>21</v>
      </c>
      <c r="E10970" t="s">
        <v>22</v>
      </c>
      <c r="F10970">
        <v>0</v>
      </c>
      <c r="G10970">
        <v>100000</v>
      </c>
      <c r="H10970">
        <v>0</v>
      </c>
      <c r="I10970">
        <v>0</v>
      </c>
      <c r="J10970">
        <v>0</v>
      </c>
      <c r="K10970">
        <v>0.8</v>
      </c>
      <c r="L10970" t="s">
        <v>23</v>
      </c>
      <c r="M10970" s="3">
        <v>80000</v>
      </c>
      <c r="N10970" s="2" t="str">
        <f>VLOOKUP(Tabla1[[#This Row],[nemo]],'Nemos y clasificaciones'!$A$2:$B$5000,2,FALSE)</f>
        <v>ALTRIA GROUP, INC.</v>
      </c>
      <c r="O10970" s="3" t="str">
        <f>VLOOKUP(Tabla1[[#This Row],[nemo]],'Nemos y clasificaciones'!$A$1:$C$3000,3,FALSE)</f>
        <v>Alimentos, bebidas y tabaco</v>
      </c>
      <c r="P10970" s="3"/>
      <c r="Q10970" s="3"/>
    </row>
    <row r="10971" spans="1:17" x14ac:dyDescent="0.25">
      <c r="A10971" t="s">
        <v>530</v>
      </c>
      <c r="B10971" s="1">
        <v>43265</v>
      </c>
      <c r="C10971" s="1">
        <v>43291</v>
      </c>
      <c r="D10971" t="s">
        <v>21</v>
      </c>
      <c r="E10971" t="s">
        <v>22</v>
      </c>
      <c r="F10971">
        <v>0</v>
      </c>
      <c r="G10971">
        <v>100000</v>
      </c>
      <c r="H10971">
        <v>0</v>
      </c>
      <c r="I10971">
        <v>0</v>
      </c>
      <c r="J10971">
        <v>0</v>
      </c>
      <c r="K10971">
        <v>0.7</v>
      </c>
      <c r="L10971" t="s">
        <v>23</v>
      </c>
      <c r="M10971" s="3">
        <v>70000</v>
      </c>
      <c r="N10971" s="2" t="str">
        <f>VLOOKUP(Tabla1[[#This Row],[nemo]],'Nemos y clasificaciones'!$A$2:$B$5000,2,FALSE)</f>
        <v>ALTRIA GROUP, INC.</v>
      </c>
      <c r="O10971" s="3" t="str">
        <f>VLOOKUP(Tabla1[[#This Row],[nemo]],'Nemos y clasificaciones'!$A$1:$C$3000,3,FALSE)</f>
        <v>Alimentos, bebidas y tabaco</v>
      </c>
      <c r="P10971" s="3"/>
      <c r="Q10971" s="3"/>
    </row>
    <row r="10972" spans="1:17" x14ac:dyDescent="0.25">
      <c r="A10972" t="s">
        <v>8416</v>
      </c>
      <c r="B10972" s="1">
        <v>43173</v>
      </c>
      <c r="C10972" s="1">
        <v>43200</v>
      </c>
      <c r="D10972" t="s">
        <v>21</v>
      </c>
      <c r="E10972" t="s">
        <v>22</v>
      </c>
      <c r="F10972">
        <v>0</v>
      </c>
      <c r="G10972">
        <v>100000</v>
      </c>
      <c r="H10972">
        <v>0</v>
      </c>
      <c r="I10972">
        <v>0</v>
      </c>
      <c r="J10972">
        <v>0</v>
      </c>
      <c r="K10972">
        <v>0.7</v>
      </c>
      <c r="L10972" t="s">
        <v>23</v>
      </c>
      <c r="M10972" s="3">
        <v>70000</v>
      </c>
      <c r="N10972" s="2" t="str">
        <f>VLOOKUP(Tabla1[[#This Row],[nemo]],'Nemos y clasificaciones'!$A$2:$B$5000,2,FALSE)</f>
        <v>ALTRIA GROUP, INC.</v>
      </c>
      <c r="O10972" s="3" t="str">
        <f>VLOOKUP(Tabla1[[#This Row],[nemo]],'Nemos y clasificaciones'!$A$1:$C$3000,3,FALSE)</f>
        <v>Alimentos, bebidas y tabaco</v>
      </c>
      <c r="P10972" s="3"/>
      <c r="Q10972" s="3"/>
    </row>
    <row r="10973" spans="1:17" x14ac:dyDescent="0.25">
      <c r="A10973" t="s">
        <v>4094</v>
      </c>
      <c r="B10973" s="1">
        <v>43089</v>
      </c>
      <c r="C10973" s="1">
        <v>43110</v>
      </c>
      <c r="D10973" t="s">
        <v>21</v>
      </c>
      <c r="E10973" t="s">
        <v>22</v>
      </c>
      <c r="F10973">
        <v>0</v>
      </c>
      <c r="G10973">
        <v>100000</v>
      </c>
      <c r="H10973">
        <v>0</v>
      </c>
      <c r="I10973">
        <v>0</v>
      </c>
      <c r="J10973">
        <v>0</v>
      </c>
      <c r="K10973">
        <v>0.66</v>
      </c>
      <c r="L10973" t="s">
        <v>23</v>
      </c>
      <c r="M10973" s="3">
        <v>66000</v>
      </c>
      <c r="N10973" s="2" t="str">
        <f>VLOOKUP(Tabla1[[#This Row],[nemo]],'Nemos y clasificaciones'!$A$2:$B$5000,2,FALSE)</f>
        <v>ALTRIA GROUP, INC.</v>
      </c>
      <c r="O10973" s="3" t="str">
        <f>VLOOKUP(Tabla1[[#This Row],[nemo]],'Nemos y clasificaciones'!$A$1:$C$3000,3,FALSE)</f>
        <v>Alimentos, bebidas y tabaco</v>
      </c>
      <c r="P10973" s="3"/>
      <c r="Q10973" s="3"/>
    </row>
    <row r="10974" spans="1:17" x14ac:dyDescent="0.25">
      <c r="A10974" t="s">
        <v>4094</v>
      </c>
      <c r="B10974" s="1">
        <v>42992</v>
      </c>
      <c r="C10974" s="1">
        <v>43018</v>
      </c>
      <c r="D10974" t="s">
        <v>21</v>
      </c>
      <c r="E10974" t="s">
        <v>22</v>
      </c>
      <c r="F10974">
        <v>0</v>
      </c>
      <c r="G10974">
        <v>100000</v>
      </c>
      <c r="H10974">
        <v>0</v>
      </c>
      <c r="I10974">
        <v>0</v>
      </c>
      <c r="J10974">
        <v>0</v>
      </c>
      <c r="K10974">
        <v>0.66</v>
      </c>
      <c r="L10974" t="s">
        <v>23</v>
      </c>
      <c r="M10974" s="3">
        <v>66000</v>
      </c>
      <c r="N10974" s="2" t="str">
        <f>VLOOKUP(Tabla1[[#This Row],[nemo]],'Nemos y clasificaciones'!$A$2:$B$5000,2,FALSE)</f>
        <v>ALTRIA GROUP, INC.</v>
      </c>
      <c r="O10974" s="3" t="str">
        <f>VLOOKUP(Tabla1[[#This Row],[nemo]],'Nemos y clasificaciones'!$A$1:$C$3000,3,FALSE)</f>
        <v>Alimentos, bebidas y tabaco</v>
      </c>
      <c r="P10974" s="3"/>
      <c r="Q10974" s="3"/>
    </row>
    <row r="10975" spans="1:17" x14ac:dyDescent="0.25">
      <c r="A10975" t="s">
        <v>9185</v>
      </c>
      <c r="B10975" s="1">
        <v>42899</v>
      </c>
      <c r="C10975" s="1">
        <v>42926</v>
      </c>
      <c r="D10975" t="s">
        <v>21</v>
      </c>
      <c r="E10975" t="s">
        <v>22</v>
      </c>
      <c r="F10975">
        <v>0</v>
      </c>
      <c r="G10975">
        <v>100000</v>
      </c>
      <c r="H10975">
        <v>0</v>
      </c>
      <c r="I10975">
        <v>0</v>
      </c>
      <c r="J10975">
        <v>0</v>
      </c>
      <c r="K10975">
        <v>0.61</v>
      </c>
      <c r="L10975" t="s">
        <v>23</v>
      </c>
      <c r="M10975" s="3">
        <v>61000</v>
      </c>
      <c r="N10975" s="2" t="str">
        <f>VLOOKUP(Tabla1[[#This Row],[nemo]],'Nemos y clasificaciones'!$A$2:$B$5000,2,FALSE)</f>
        <v>ALTRIA GROUP, INC.</v>
      </c>
      <c r="O10975" s="3" t="str">
        <f>VLOOKUP(Tabla1[[#This Row],[nemo]],'Nemos y clasificaciones'!$A$1:$C$3000,3,FALSE)</f>
        <v>Alimentos, bebidas y tabaco</v>
      </c>
      <c r="P10975" s="3"/>
      <c r="Q10975" s="3"/>
    </row>
    <row r="10976" spans="1:17" x14ac:dyDescent="0.25">
      <c r="A10976" t="s">
        <v>3360</v>
      </c>
      <c r="B10976" s="1">
        <v>42807</v>
      </c>
      <c r="C10976" s="1">
        <v>42835</v>
      </c>
      <c r="D10976" t="s">
        <v>21</v>
      </c>
      <c r="E10976" t="s">
        <v>22</v>
      </c>
      <c r="F10976">
        <v>0</v>
      </c>
      <c r="G10976">
        <v>100000</v>
      </c>
      <c r="H10976">
        <v>0</v>
      </c>
      <c r="I10976">
        <v>0</v>
      </c>
      <c r="J10976">
        <v>0</v>
      </c>
      <c r="K10976">
        <v>0.61</v>
      </c>
      <c r="L10976" t="s">
        <v>23</v>
      </c>
      <c r="M10976" s="3">
        <v>61000</v>
      </c>
      <c r="N10976" s="2" t="str">
        <f>VLOOKUP(Tabla1[[#This Row],[nemo]],'Nemos y clasificaciones'!$A$2:$B$5000,2,FALSE)</f>
        <v>ALTRIA GROUP, INC.</v>
      </c>
      <c r="O10976" s="3" t="str">
        <f>VLOOKUP(Tabla1[[#This Row],[nemo]],'Nemos y clasificaciones'!$A$1:$C$3000,3,FALSE)</f>
        <v>Alimentos, bebidas y tabaco</v>
      </c>
      <c r="P10976" s="3"/>
      <c r="Q10976" s="3"/>
    </row>
    <row r="10977" spans="1:17" x14ac:dyDescent="0.25">
      <c r="A10977" t="s">
        <v>3360</v>
      </c>
      <c r="B10977" s="1">
        <v>42724</v>
      </c>
      <c r="C10977" s="1">
        <v>42745</v>
      </c>
      <c r="D10977" t="s">
        <v>21</v>
      </c>
      <c r="E10977" t="s">
        <v>22</v>
      </c>
      <c r="F10977">
        <v>0</v>
      </c>
      <c r="G10977">
        <v>100000</v>
      </c>
      <c r="H10977">
        <v>0</v>
      </c>
      <c r="I10977">
        <v>0</v>
      </c>
      <c r="J10977">
        <v>0</v>
      </c>
      <c r="K10977">
        <v>0.61</v>
      </c>
      <c r="L10977" t="s">
        <v>23</v>
      </c>
      <c r="M10977" s="3">
        <v>61000</v>
      </c>
      <c r="N10977" s="2" t="str">
        <f>VLOOKUP(Tabla1[[#This Row],[nemo]],'Nemos y clasificaciones'!$A$2:$B$5000,2,FALSE)</f>
        <v>ALTRIA GROUP, INC.</v>
      </c>
      <c r="O10977" s="3" t="str">
        <f>VLOOKUP(Tabla1[[#This Row],[nemo]],'Nemos y clasificaciones'!$A$1:$C$3000,3,FALSE)</f>
        <v>Alimentos, bebidas y tabaco</v>
      </c>
      <c r="P10977" s="3"/>
      <c r="Q10977" s="3"/>
    </row>
    <row r="10978" spans="1:17" x14ac:dyDescent="0.25">
      <c r="A10978" t="s">
        <v>3360</v>
      </c>
      <c r="B10978" s="1">
        <v>42626</v>
      </c>
      <c r="C10978" s="1">
        <v>42654</v>
      </c>
      <c r="D10978" t="s">
        <v>21</v>
      </c>
      <c r="E10978" t="s">
        <v>22</v>
      </c>
      <c r="F10978">
        <v>0</v>
      </c>
      <c r="G10978">
        <v>100000</v>
      </c>
      <c r="H10978">
        <v>0</v>
      </c>
      <c r="I10978">
        <v>0</v>
      </c>
      <c r="J10978">
        <v>0</v>
      </c>
      <c r="K10978">
        <v>0.61</v>
      </c>
      <c r="L10978" t="s">
        <v>23</v>
      </c>
      <c r="M10978" s="3">
        <v>61000</v>
      </c>
      <c r="N10978" s="2" t="str">
        <f>VLOOKUP(Tabla1[[#This Row],[nemo]],'Nemos y clasificaciones'!$A$2:$B$5000,2,FALSE)</f>
        <v>ALTRIA GROUP, INC.</v>
      </c>
      <c r="O10978" s="3" t="str">
        <f>VLOOKUP(Tabla1[[#This Row],[nemo]],'Nemos y clasificaciones'!$A$1:$C$3000,3,FALSE)</f>
        <v>Alimentos, bebidas y tabaco</v>
      </c>
      <c r="P10978" s="3"/>
      <c r="Q10978" s="3"/>
    </row>
    <row r="10979" spans="1:17" x14ac:dyDescent="0.25">
      <c r="A10979" t="s">
        <v>10314</v>
      </c>
      <c r="B10979" s="1">
        <v>42534</v>
      </c>
      <c r="C10979" s="1">
        <v>42562</v>
      </c>
      <c r="D10979" t="s">
        <v>21</v>
      </c>
      <c r="E10979" t="s">
        <v>22</v>
      </c>
      <c r="F10979">
        <v>0</v>
      </c>
      <c r="G10979">
        <v>100000</v>
      </c>
      <c r="H10979">
        <v>0</v>
      </c>
      <c r="I10979">
        <v>0</v>
      </c>
      <c r="J10979">
        <v>0</v>
      </c>
      <c r="K10979">
        <v>0.56499999999999995</v>
      </c>
      <c r="L10979" t="s">
        <v>23</v>
      </c>
      <c r="M10979" s="3">
        <v>56500</v>
      </c>
      <c r="N10979" s="2" t="str">
        <f>VLOOKUP(Tabla1[[#This Row],[nemo]],'Nemos y clasificaciones'!$A$2:$B$5000,2,FALSE)</f>
        <v>ALTRIA GROUP, INC.</v>
      </c>
      <c r="O10979" s="3" t="str">
        <f>VLOOKUP(Tabla1[[#This Row],[nemo]],'Nemos y clasificaciones'!$A$1:$C$3000,3,FALSE)</f>
        <v>Alimentos, bebidas y tabaco</v>
      </c>
      <c r="P10979" s="3"/>
      <c r="Q10979" s="3"/>
    </row>
    <row r="10980" spans="1:17" x14ac:dyDescent="0.25">
      <c r="A10980" t="s">
        <v>10314</v>
      </c>
      <c r="B10980" s="1">
        <v>42440</v>
      </c>
      <c r="C10980" s="1">
        <v>42471</v>
      </c>
      <c r="D10980" t="s">
        <v>21</v>
      </c>
      <c r="E10980" t="s">
        <v>22</v>
      </c>
      <c r="F10980">
        <v>0</v>
      </c>
      <c r="G10980">
        <v>100000</v>
      </c>
      <c r="H10980">
        <v>0</v>
      </c>
      <c r="I10980">
        <v>0</v>
      </c>
      <c r="J10980">
        <v>0</v>
      </c>
      <c r="K10980">
        <v>0.56499999999999995</v>
      </c>
      <c r="L10980" t="s">
        <v>23</v>
      </c>
      <c r="M10980" s="3">
        <v>56500</v>
      </c>
      <c r="N10980" s="2" t="str">
        <f>VLOOKUP(Tabla1[[#This Row],[nemo]],'Nemos y clasificaciones'!$A$2:$B$5000,2,FALSE)</f>
        <v>ALTRIA GROUP, INC.</v>
      </c>
      <c r="O10980" s="3" t="str">
        <f>VLOOKUP(Tabla1[[#This Row],[nemo]],'Nemos y clasificaciones'!$A$1:$C$3000,3,FALSE)</f>
        <v>Alimentos, bebidas y tabaco</v>
      </c>
      <c r="P10980" s="3"/>
      <c r="Q10980" s="3"/>
    </row>
    <row r="10981" spans="1:17" x14ac:dyDescent="0.25">
      <c r="A10981" t="s">
        <v>10967</v>
      </c>
      <c r="B10981" s="1">
        <v>42360</v>
      </c>
      <c r="C10981" s="1">
        <v>42380</v>
      </c>
      <c r="D10981" t="s">
        <v>21</v>
      </c>
      <c r="E10981" t="s">
        <v>22</v>
      </c>
      <c r="F10981">
        <v>0</v>
      </c>
      <c r="G10981">
        <v>100000</v>
      </c>
      <c r="H10981">
        <v>0</v>
      </c>
      <c r="I10981">
        <v>0</v>
      </c>
      <c r="J10981">
        <v>0</v>
      </c>
      <c r="K10981">
        <v>0.56499999999999995</v>
      </c>
      <c r="L10981" t="s">
        <v>23</v>
      </c>
      <c r="M10981" s="3">
        <v>56500</v>
      </c>
      <c r="N10981" s="2" t="str">
        <f>VLOOKUP(Tabla1[[#This Row],[nemo]],'Nemos y clasificaciones'!$A$2:$B$5000,2,FALSE)</f>
        <v>ALTRIA GROUP, INC.</v>
      </c>
      <c r="O10981" s="3" t="str">
        <f>VLOOKUP(Tabla1[[#This Row],[nemo]],'Nemos y clasificaciones'!$A$1:$C$3000,3,FALSE)</f>
        <v>Alimentos, bebidas y tabaco</v>
      </c>
      <c r="P10981" s="3"/>
      <c r="Q10981" s="3"/>
    </row>
    <row r="10982" spans="1:17" x14ac:dyDescent="0.25">
      <c r="A10982" t="s">
        <v>10314</v>
      </c>
      <c r="B10982" s="1">
        <v>42258</v>
      </c>
      <c r="C10982" s="1">
        <v>42286</v>
      </c>
      <c r="D10982" t="s">
        <v>21</v>
      </c>
      <c r="E10982" t="s">
        <v>22</v>
      </c>
      <c r="F10982">
        <v>0</v>
      </c>
      <c r="G10982">
        <v>100000</v>
      </c>
      <c r="H10982">
        <v>0</v>
      </c>
      <c r="I10982">
        <v>0</v>
      </c>
      <c r="J10982">
        <v>0</v>
      </c>
      <c r="K10982">
        <v>0.56499999999999995</v>
      </c>
      <c r="L10982" t="s">
        <v>23</v>
      </c>
      <c r="M10982" s="3">
        <v>56500</v>
      </c>
      <c r="N10982" s="2" t="str">
        <f>VLOOKUP(Tabla1[[#This Row],[nemo]],'Nemos y clasificaciones'!$A$2:$B$5000,2,FALSE)</f>
        <v>ALTRIA GROUP, INC.</v>
      </c>
      <c r="O10982" s="3" t="str">
        <f>VLOOKUP(Tabla1[[#This Row],[nemo]],'Nemos y clasificaciones'!$A$1:$C$3000,3,FALSE)</f>
        <v>Alimentos, bebidas y tabaco</v>
      </c>
      <c r="P10982" s="3"/>
      <c r="Q10982" s="3"/>
    </row>
    <row r="10983" spans="1:17" x14ac:dyDescent="0.25">
      <c r="A10983" t="s">
        <v>3253</v>
      </c>
      <c r="B10983" s="1">
        <v>42166</v>
      </c>
      <c r="C10983" s="1">
        <v>42195</v>
      </c>
      <c r="D10983" t="s">
        <v>21</v>
      </c>
      <c r="E10983" t="s">
        <v>22</v>
      </c>
      <c r="F10983">
        <v>0</v>
      </c>
      <c r="G10983">
        <v>100000</v>
      </c>
      <c r="H10983">
        <v>0</v>
      </c>
      <c r="I10983">
        <v>0</v>
      </c>
      <c r="J10983">
        <v>0</v>
      </c>
      <c r="K10983">
        <v>0.52</v>
      </c>
      <c r="L10983" t="s">
        <v>23</v>
      </c>
      <c r="M10983" s="3">
        <v>52000</v>
      </c>
      <c r="N10983" s="2" t="str">
        <f>VLOOKUP(Tabla1[[#This Row],[nemo]],'Nemos y clasificaciones'!$A$2:$B$5000,2,FALSE)</f>
        <v>ALTRIA GROUP, INC.</v>
      </c>
      <c r="O10983" s="3" t="str">
        <f>VLOOKUP(Tabla1[[#This Row],[nemo]],'Nemos y clasificaciones'!$A$1:$C$3000,3,FALSE)</f>
        <v>Alimentos, bebidas y tabaco</v>
      </c>
      <c r="P10983" s="3"/>
      <c r="Q10983" s="3"/>
    </row>
    <row r="10984" spans="1:17" x14ac:dyDescent="0.25">
      <c r="A10984" t="s">
        <v>3253</v>
      </c>
      <c r="B10984" s="1">
        <v>42075</v>
      </c>
      <c r="C10984" s="1">
        <v>42104</v>
      </c>
      <c r="D10984" t="s">
        <v>21</v>
      </c>
      <c r="E10984" t="s">
        <v>22</v>
      </c>
      <c r="F10984">
        <v>0</v>
      </c>
      <c r="G10984">
        <v>100000</v>
      </c>
      <c r="H10984">
        <v>0</v>
      </c>
      <c r="I10984">
        <v>0</v>
      </c>
      <c r="J10984">
        <v>0</v>
      </c>
      <c r="K10984">
        <v>0.52</v>
      </c>
      <c r="L10984" t="s">
        <v>23</v>
      </c>
      <c r="M10984" s="3">
        <v>52000</v>
      </c>
      <c r="N10984" s="2" t="str">
        <f>VLOOKUP(Tabla1[[#This Row],[nemo]],'Nemos y clasificaciones'!$A$2:$B$5000,2,FALSE)</f>
        <v>ALTRIA GROUP, INC.</v>
      </c>
      <c r="O10984" s="3" t="str">
        <f>VLOOKUP(Tabla1[[#This Row],[nemo]],'Nemos y clasificaciones'!$A$1:$C$3000,3,FALSE)</f>
        <v>Alimentos, bebidas y tabaco</v>
      </c>
      <c r="P10984" s="3"/>
      <c r="Q10984" s="3"/>
    </row>
    <row r="10985" spans="1:17" x14ac:dyDescent="0.25">
      <c r="A10985" t="s">
        <v>3253</v>
      </c>
      <c r="B10985" s="1">
        <v>41995</v>
      </c>
      <c r="C10985" s="1">
        <v>42013</v>
      </c>
      <c r="D10985" t="s">
        <v>21</v>
      </c>
      <c r="E10985" t="s">
        <v>22</v>
      </c>
      <c r="F10985">
        <v>0</v>
      </c>
      <c r="G10985">
        <v>100000</v>
      </c>
      <c r="H10985">
        <v>0</v>
      </c>
      <c r="I10985">
        <v>0</v>
      </c>
      <c r="J10985">
        <v>0</v>
      </c>
      <c r="K10985">
        <v>0.52</v>
      </c>
      <c r="L10985" t="s">
        <v>23</v>
      </c>
      <c r="M10985" s="3">
        <v>52000</v>
      </c>
      <c r="N10985" s="2" t="str">
        <f>VLOOKUP(Tabla1[[#This Row],[nemo]],'Nemos y clasificaciones'!$A$2:$B$5000,2,FALSE)</f>
        <v>ALTRIA GROUP, INC.</v>
      </c>
      <c r="O10985" s="3" t="str">
        <f>VLOOKUP(Tabla1[[#This Row],[nemo]],'Nemos y clasificaciones'!$A$1:$C$3000,3,FALSE)</f>
        <v>Alimentos, bebidas y tabaco</v>
      </c>
      <c r="P10985" s="3"/>
      <c r="Q10985" s="3"/>
    </row>
    <row r="10986" spans="1:17" x14ac:dyDescent="0.25">
      <c r="A10986" t="s">
        <v>2840</v>
      </c>
      <c r="B10986" s="1">
        <v>44186</v>
      </c>
      <c r="C10986" s="1">
        <v>44193</v>
      </c>
      <c r="D10986" t="s">
        <v>21</v>
      </c>
      <c r="E10986" t="s">
        <v>2841</v>
      </c>
      <c r="F10986">
        <v>0</v>
      </c>
      <c r="G10986">
        <v>100000</v>
      </c>
      <c r="H10986">
        <v>0</v>
      </c>
      <c r="I10986">
        <v>0</v>
      </c>
      <c r="J10986">
        <v>0</v>
      </c>
      <c r="K10986">
        <v>0.90200000000000002</v>
      </c>
      <c r="L10986" t="s">
        <v>23</v>
      </c>
      <c r="M10986" s="3">
        <v>90200</v>
      </c>
      <c r="N10986" s="2" t="str">
        <f>VLOOKUP(Tabla1[[#This Row],[nemo]],'Nemos y clasificaciones'!$A$2:$B$5000,2,FALSE)</f>
        <v>VANECK MORNINGSTAR WIDE MOAT ETF</v>
      </c>
      <c r="O10986" s="3" t="str">
        <f>VLOOKUP(Tabla1[[#This Row],[nemo]],'Nemos y clasificaciones'!$A$1:$C$3000,3,FALSE)</f>
        <v>ETF</v>
      </c>
      <c r="P10986" s="3"/>
      <c r="Q10986" s="3"/>
    </row>
    <row r="10987" spans="1:17" x14ac:dyDescent="0.25">
      <c r="A10987" t="s">
        <v>7040</v>
      </c>
      <c r="B10987" s="1">
        <v>43454</v>
      </c>
      <c r="C10987" s="1">
        <v>43461</v>
      </c>
      <c r="D10987" t="s">
        <v>21</v>
      </c>
      <c r="E10987" t="s">
        <v>2841</v>
      </c>
      <c r="F10987">
        <v>0</v>
      </c>
      <c r="G10987">
        <v>100000</v>
      </c>
      <c r="H10987">
        <v>0</v>
      </c>
      <c r="I10987">
        <v>0</v>
      </c>
      <c r="J10987">
        <v>0</v>
      </c>
      <c r="K10987">
        <v>0.73799999999999999</v>
      </c>
      <c r="L10987" t="s">
        <v>23</v>
      </c>
      <c r="M10987" s="3">
        <v>73800</v>
      </c>
      <c r="N10987" s="2" t="str">
        <f>VLOOKUP(Tabla1[[#This Row],[nemo]],'Nemos y clasificaciones'!$A$2:$B$5000,2,FALSE)</f>
        <v>VANECK MORNINGSTAR WIDE MOAT ETF</v>
      </c>
      <c r="O10987" s="3" t="str">
        <f>VLOOKUP(Tabla1[[#This Row],[nemo]],'Nemos y clasificaciones'!$A$1:$C$3000,3,FALSE)</f>
        <v>ETF</v>
      </c>
      <c r="P10987" s="3"/>
      <c r="Q10987" s="3"/>
    </row>
    <row r="10988" spans="1:17" x14ac:dyDescent="0.25">
      <c r="A10988" t="s">
        <v>5061</v>
      </c>
      <c r="B10988" s="1">
        <v>43822</v>
      </c>
      <c r="C10988" s="1">
        <v>43829</v>
      </c>
      <c r="D10988" t="s">
        <v>21</v>
      </c>
      <c r="E10988" t="s">
        <v>2841</v>
      </c>
      <c r="F10988">
        <v>0</v>
      </c>
      <c r="G10988">
        <v>100000</v>
      </c>
      <c r="H10988">
        <v>0</v>
      </c>
      <c r="I10988">
        <v>0</v>
      </c>
      <c r="J10988">
        <v>0</v>
      </c>
      <c r="K10988">
        <v>0.71699999999999997</v>
      </c>
      <c r="L10988" t="s">
        <v>23</v>
      </c>
      <c r="M10988" s="3">
        <v>71700</v>
      </c>
      <c r="N10988" s="2" t="str">
        <f>VLOOKUP(Tabla1[[#This Row],[nemo]],'Nemos y clasificaciones'!$A$2:$B$5000,2,FALSE)</f>
        <v>VANECK MORNINGSTAR WIDE MOAT ETF</v>
      </c>
      <c r="O10988" s="3" t="str">
        <f>VLOOKUP(Tabla1[[#This Row],[nemo]],'Nemos y clasificaciones'!$A$1:$C$3000,3,FALSE)</f>
        <v>ETF</v>
      </c>
      <c r="P10988" s="3"/>
      <c r="Q10988" s="3"/>
    </row>
    <row r="10989" spans="1:17" x14ac:dyDescent="0.25">
      <c r="A10989" t="s">
        <v>11038</v>
      </c>
      <c r="B10989" s="1">
        <v>42359</v>
      </c>
      <c r="C10989" s="1">
        <v>42366</v>
      </c>
      <c r="D10989" t="s">
        <v>21</v>
      </c>
      <c r="E10989" t="s">
        <v>2841</v>
      </c>
      <c r="F10989">
        <v>0</v>
      </c>
      <c r="G10989">
        <v>100000</v>
      </c>
      <c r="H10989">
        <v>0</v>
      </c>
      <c r="I10989">
        <v>0</v>
      </c>
      <c r="J10989">
        <v>0</v>
      </c>
      <c r="K10989">
        <v>0.61699999999999999</v>
      </c>
      <c r="L10989" t="s">
        <v>23</v>
      </c>
      <c r="M10989" s="3">
        <v>61700</v>
      </c>
      <c r="N10989" s="2" t="str">
        <f>VLOOKUP(Tabla1[[#This Row],[nemo]],'Nemos y clasificaciones'!$A$2:$B$5000,2,FALSE)</f>
        <v>VANECK MORNINGSTAR WIDE MOAT ETF</v>
      </c>
      <c r="O10989" s="3" t="str">
        <f>VLOOKUP(Tabla1[[#This Row],[nemo]],'Nemos y clasificaciones'!$A$1:$C$3000,3,FALSE)</f>
        <v>ETF</v>
      </c>
      <c r="P10989" s="3"/>
      <c r="Q10989" s="3"/>
    </row>
    <row r="10990" spans="1:17" x14ac:dyDescent="0.25">
      <c r="A10990" t="s">
        <v>5690</v>
      </c>
      <c r="B10990" s="1">
        <v>42550</v>
      </c>
      <c r="C10990" s="1">
        <v>42592</v>
      </c>
      <c r="D10990" t="s">
        <v>21</v>
      </c>
      <c r="E10990" t="s">
        <v>563</v>
      </c>
      <c r="F10990">
        <v>0</v>
      </c>
      <c r="G10990">
        <v>100000</v>
      </c>
      <c r="H10990">
        <v>0</v>
      </c>
      <c r="I10990">
        <v>0</v>
      </c>
      <c r="J10990">
        <v>0</v>
      </c>
      <c r="K10990">
        <v>0.28999999999999998</v>
      </c>
      <c r="L10990" t="s">
        <v>23</v>
      </c>
      <c r="M10990" s="3">
        <v>29000</v>
      </c>
      <c r="N10990" s="2" t="str">
        <f>VLOOKUP(Tabla1[[#This Row],[nemo]],'Nemos y clasificaciones'!$A$2:$B$5000,2,FALSE)</f>
        <v>AMERICAN EXPRESS COMPANY</v>
      </c>
      <c r="O10990" s="3" t="str">
        <f>VLOOKUP(Tabla1[[#This Row],[nemo]],'Nemos y clasificaciones'!$A$1:$C$3000,3,FALSE)</f>
        <v>Servicios financieros</v>
      </c>
      <c r="P10990" s="3"/>
      <c r="Q10990" s="3"/>
    </row>
    <row r="10991" spans="1:17" x14ac:dyDescent="0.25">
      <c r="A10991" t="s">
        <v>10669</v>
      </c>
      <c r="B10991" s="1">
        <v>42466</v>
      </c>
      <c r="C10991" s="1">
        <v>42500</v>
      </c>
      <c r="D10991" t="s">
        <v>21</v>
      </c>
      <c r="E10991" t="s">
        <v>563</v>
      </c>
      <c r="F10991">
        <v>0</v>
      </c>
      <c r="G10991">
        <v>100000</v>
      </c>
      <c r="H10991">
        <v>0</v>
      </c>
      <c r="I10991">
        <v>0</v>
      </c>
      <c r="J10991">
        <v>0</v>
      </c>
      <c r="K10991">
        <v>0.28999999999999998</v>
      </c>
      <c r="L10991" t="s">
        <v>23</v>
      </c>
      <c r="M10991" s="3">
        <v>29000</v>
      </c>
      <c r="N10991" s="2" t="str">
        <f>VLOOKUP(Tabla1[[#This Row],[nemo]],'Nemos y clasificaciones'!$A$2:$B$5000,2,FALSE)</f>
        <v>AMERICAN EXPRESS COMPANY</v>
      </c>
      <c r="O10991" s="3" t="str">
        <f>VLOOKUP(Tabla1[[#This Row],[nemo]],'Nemos y clasificaciones'!$A$1:$C$3000,3,FALSE)</f>
        <v>Servicios financieros</v>
      </c>
      <c r="P10991" s="3"/>
      <c r="Q10991" s="3"/>
    </row>
    <row r="10992" spans="1:17" x14ac:dyDescent="0.25">
      <c r="A10992" t="s">
        <v>5690</v>
      </c>
      <c r="B10992" s="1">
        <v>42375</v>
      </c>
      <c r="C10992" s="1">
        <v>42410</v>
      </c>
      <c r="D10992" t="s">
        <v>21</v>
      </c>
      <c r="E10992" t="s">
        <v>563</v>
      </c>
      <c r="F10992">
        <v>0</v>
      </c>
      <c r="G10992">
        <v>100000</v>
      </c>
      <c r="H10992">
        <v>0</v>
      </c>
      <c r="I10992">
        <v>0</v>
      </c>
      <c r="J10992">
        <v>0</v>
      </c>
      <c r="K10992">
        <v>0.28999999999999998</v>
      </c>
      <c r="L10992" t="s">
        <v>23</v>
      </c>
      <c r="M10992" s="3">
        <v>29000</v>
      </c>
      <c r="N10992" s="2" t="str">
        <f>VLOOKUP(Tabla1[[#This Row],[nemo]],'Nemos y clasificaciones'!$A$2:$B$5000,2,FALSE)</f>
        <v>AMERICAN EXPRESS COMPANY</v>
      </c>
      <c r="O10992" s="3" t="str">
        <f>VLOOKUP(Tabla1[[#This Row],[nemo]],'Nemos y clasificaciones'!$A$1:$C$3000,3,FALSE)</f>
        <v>Servicios financieros</v>
      </c>
      <c r="P10992" s="3"/>
      <c r="Q10992" s="3"/>
    </row>
    <row r="10993" spans="1:17" x14ac:dyDescent="0.25">
      <c r="A10993" t="s">
        <v>8791</v>
      </c>
      <c r="B10993" s="1">
        <v>43087</v>
      </c>
      <c r="C10993" s="1">
        <v>43091</v>
      </c>
      <c r="D10993" t="s">
        <v>21</v>
      </c>
      <c r="E10993" t="s">
        <v>2841</v>
      </c>
      <c r="F10993">
        <v>0</v>
      </c>
      <c r="G10993">
        <v>100000</v>
      </c>
      <c r="H10993">
        <v>0</v>
      </c>
      <c r="I10993">
        <v>0</v>
      </c>
      <c r="J10993">
        <v>0</v>
      </c>
      <c r="K10993">
        <v>0.45600000000000002</v>
      </c>
      <c r="L10993" t="s">
        <v>23</v>
      </c>
      <c r="M10993" s="3">
        <v>45600</v>
      </c>
      <c r="N10993" s="2" t="str">
        <f>VLOOKUP(Tabla1[[#This Row],[nemo]],'Nemos y clasificaciones'!$A$2:$B$5000,2,FALSE)</f>
        <v>VANECK MORNINGSTAR WIDE MOAT ETF</v>
      </c>
      <c r="O10993" s="3" t="str">
        <f>VLOOKUP(Tabla1[[#This Row],[nemo]],'Nemos y clasificaciones'!$A$1:$C$3000,3,FALSE)</f>
        <v>ETF</v>
      </c>
      <c r="P10993" s="3"/>
      <c r="Q10993" s="3"/>
    </row>
    <row r="10994" spans="1:17" x14ac:dyDescent="0.25">
      <c r="A10994" t="s">
        <v>5690</v>
      </c>
      <c r="B10994" s="1">
        <v>42284</v>
      </c>
      <c r="C10994" s="1">
        <v>42318</v>
      </c>
      <c r="D10994" t="s">
        <v>21</v>
      </c>
      <c r="E10994" t="s">
        <v>563</v>
      </c>
      <c r="F10994">
        <v>0</v>
      </c>
      <c r="G10994">
        <v>100000</v>
      </c>
      <c r="H10994">
        <v>0</v>
      </c>
      <c r="I10994">
        <v>0</v>
      </c>
      <c r="J10994">
        <v>0</v>
      </c>
      <c r="K10994">
        <v>0.28999999999999998</v>
      </c>
      <c r="L10994" t="s">
        <v>23</v>
      </c>
      <c r="M10994" s="3">
        <v>29000</v>
      </c>
      <c r="N10994" s="2" t="str">
        <f>VLOOKUP(Tabla1[[#This Row],[nemo]],'Nemos y clasificaciones'!$A$2:$B$5000,2,FALSE)</f>
        <v>AMERICAN EXPRESS COMPANY</v>
      </c>
      <c r="O10994" s="3" t="str">
        <f>VLOOKUP(Tabla1[[#This Row],[nemo]],'Nemos y clasificaciones'!$A$1:$C$3000,3,FALSE)</f>
        <v>Servicios financieros</v>
      </c>
      <c r="P10994" s="3"/>
      <c r="Q10994" s="3"/>
    </row>
    <row r="10995" spans="1:17" x14ac:dyDescent="0.25">
      <c r="A10995" t="s">
        <v>5690</v>
      </c>
      <c r="B10995" s="1">
        <v>42185</v>
      </c>
      <c r="C10995" s="1">
        <v>42226</v>
      </c>
      <c r="D10995" t="s">
        <v>21</v>
      </c>
      <c r="E10995" t="s">
        <v>563</v>
      </c>
      <c r="F10995">
        <v>0</v>
      </c>
      <c r="G10995">
        <v>100000</v>
      </c>
      <c r="H10995">
        <v>0</v>
      </c>
      <c r="I10995">
        <v>0</v>
      </c>
      <c r="J10995">
        <v>0</v>
      </c>
      <c r="K10995">
        <v>0.28999999999999998</v>
      </c>
      <c r="L10995" t="s">
        <v>23</v>
      </c>
      <c r="M10995" s="3">
        <v>29000</v>
      </c>
      <c r="N10995" s="2" t="str">
        <f>VLOOKUP(Tabla1[[#This Row],[nemo]],'Nemos y clasificaciones'!$A$2:$B$5000,2,FALSE)</f>
        <v>AMERICAN EXPRESS COMPANY</v>
      </c>
      <c r="O10995" s="3" t="str">
        <f>VLOOKUP(Tabla1[[#This Row],[nemo]],'Nemos y clasificaciones'!$A$1:$C$3000,3,FALSE)</f>
        <v>Servicios financieros</v>
      </c>
      <c r="P10995" s="3"/>
      <c r="Q10995" s="3"/>
    </row>
    <row r="10996" spans="1:17" x14ac:dyDescent="0.25">
      <c r="A10996" t="s">
        <v>10082</v>
      </c>
      <c r="B10996" s="1">
        <v>42723</v>
      </c>
      <c r="C10996" s="1">
        <v>42727</v>
      </c>
      <c r="D10996" t="s">
        <v>21</v>
      </c>
      <c r="E10996" t="s">
        <v>2841</v>
      </c>
      <c r="F10996">
        <v>0</v>
      </c>
      <c r="G10996">
        <v>100000</v>
      </c>
      <c r="H10996">
        <v>0</v>
      </c>
      <c r="I10996">
        <v>0</v>
      </c>
      <c r="J10996">
        <v>0</v>
      </c>
      <c r="K10996">
        <v>0.40799999999999997</v>
      </c>
      <c r="L10996" t="s">
        <v>23</v>
      </c>
      <c r="M10996" s="3">
        <v>40800</v>
      </c>
      <c r="N10996" s="2" t="str">
        <f>VLOOKUP(Tabla1[[#This Row],[nemo]],'Nemos y clasificaciones'!$A$2:$B$5000,2,FALSE)</f>
        <v>VANECK MORNINGSTAR WIDE MOAT ETF</v>
      </c>
      <c r="O10996" s="3" t="str">
        <f>VLOOKUP(Tabla1[[#This Row],[nemo]],'Nemos y clasificaciones'!$A$1:$C$3000,3,FALSE)</f>
        <v>ETF</v>
      </c>
      <c r="P10996" s="3"/>
      <c r="Q10996" s="3"/>
    </row>
    <row r="10997" spans="1:17" x14ac:dyDescent="0.25">
      <c r="A10997" t="s">
        <v>9767</v>
      </c>
      <c r="B10997" s="1">
        <v>42843</v>
      </c>
      <c r="C10997" s="1">
        <v>42850</v>
      </c>
      <c r="D10997" t="s">
        <v>14</v>
      </c>
      <c r="E10997" t="s">
        <v>1683</v>
      </c>
      <c r="F10997">
        <v>0</v>
      </c>
      <c r="G10997">
        <v>206884211</v>
      </c>
      <c r="H10997">
        <v>0</v>
      </c>
      <c r="I10997">
        <v>0</v>
      </c>
      <c r="J10997">
        <v>0</v>
      </c>
      <c r="K10997">
        <v>50.701000000000001</v>
      </c>
      <c r="L10997" t="s">
        <v>54</v>
      </c>
      <c r="M10997" s="2">
        <v>10489236381.910999</v>
      </c>
      <c r="N10997" s="2" t="str">
        <f>VLOOKUP(Tabla1[[#This Row],[nemo]],'Nemos y clasificaciones'!$A$2:$B$5000,2,FALSE)</f>
        <v>EMP. CONST. MOLLER Y PEREZ-COTAPOS S.A.</v>
      </c>
      <c r="O10997" s="2" t="str">
        <f>VLOOKUP(Tabla1[[#This Row],[nemo]],'Nemos y clasificaciones'!$A$1:$C$3000,3,FALSE)</f>
        <v>Construcción</v>
      </c>
      <c r="P10997" s="2"/>
      <c r="Q10997" s="2"/>
    </row>
    <row r="10998" spans="1:17" x14ac:dyDescent="0.25">
      <c r="A10998" t="s">
        <v>6604</v>
      </c>
      <c r="B10998" s="1">
        <v>43579</v>
      </c>
      <c r="C10998" s="1">
        <v>43585</v>
      </c>
      <c r="D10998" t="s">
        <v>14</v>
      </c>
      <c r="E10998" t="s">
        <v>1683</v>
      </c>
      <c r="F10998">
        <v>0</v>
      </c>
      <c r="G10998">
        <v>206884211</v>
      </c>
      <c r="H10998">
        <v>0</v>
      </c>
      <c r="I10998">
        <v>0</v>
      </c>
      <c r="J10998">
        <v>0</v>
      </c>
      <c r="K10998">
        <v>33.960999999999999</v>
      </c>
      <c r="L10998" t="s">
        <v>54</v>
      </c>
      <c r="M10998" s="2">
        <v>7025994689.7709999</v>
      </c>
      <c r="N10998" s="2" t="str">
        <f>VLOOKUP(Tabla1[[#This Row],[nemo]],'Nemos y clasificaciones'!$A$2:$B$5000,2,FALSE)</f>
        <v>EMP. CONST. MOLLER Y PEREZ-COTAPOS S.A.</v>
      </c>
      <c r="O10998" s="2" t="str">
        <f>VLOOKUP(Tabla1[[#This Row],[nemo]],'Nemos y clasificaciones'!$A$1:$C$3000,3,FALSE)</f>
        <v>Construcción</v>
      </c>
      <c r="P10998" s="2"/>
      <c r="Q10998" s="2"/>
    </row>
    <row r="10999" spans="1:17" x14ac:dyDescent="0.25">
      <c r="A10999" t="s">
        <v>8382</v>
      </c>
      <c r="B10999" s="1">
        <v>43209</v>
      </c>
      <c r="C10999" s="1">
        <v>43215</v>
      </c>
      <c r="D10999" t="s">
        <v>14</v>
      </c>
      <c r="E10999" t="s">
        <v>1683</v>
      </c>
      <c r="F10999">
        <v>0</v>
      </c>
      <c r="G10999">
        <v>206884211</v>
      </c>
      <c r="H10999">
        <v>0</v>
      </c>
      <c r="I10999">
        <v>0</v>
      </c>
      <c r="J10999">
        <v>0</v>
      </c>
      <c r="K10999">
        <v>25.68</v>
      </c>
      <c r="L10999" t="s">
        <v>54</v>
      </c>
      <c r="M10999" s="2">
        <v>5312786538.4799995</v>
      </c>
      <c r="N10999" s="2" t="str">
        <f>VLOOKUP(Tabla1[[#This Row],[nemo]],'Nemos y clasificaciones'!$A$2:$B$5000,2,FALSE)</f>
        <v>EMP. CONST. MOLLER Y PEREZ-COTAPOS S.A.</v>
      </c>
      <c r="O10999" s="2" t="str">
        <f>VLOOKUP(Tabla1[[#This Row],[nemo]],'Nemos y clasificaciones'!$A$1:$C$3000,3,FALSE)</f>
        <v>Construcción</v>
      </c>
      <c r="P10999" s="2"/>
      <c r="Q10999" s="2"/>
    </row>
    <row r="11000" spans="1:17" x14ac:dyDescent="0.25">
      <c r="A11000" t="s">
        <v>9258</v>
      </c>
      <c r="B11000" s="1">
        <v>42906</v>
      </c>
      <c r="C11000" s="1">
        <v>42913</v>
      </c>
      <c r="D11000" t="s">
        <v>21</v>
      </c>
      <c r="E11000" t="s">
        <v>1271</v>
      </c>
      <c r="F11000">
        <v>0</v>
      </c>
      <c r="G11000">
        <v>100000</v>
      </c>
      <c r="H11000">
        <v>0</v>
      </c>
      <c r="I11000">
        <v>0</v>
      </c>
      <c r="J11000">
        <v>0</v>
      </c>
      <c r="K11000">
        <v>0.28699999999999998</v>
      </c>
      <c r="L11000" t="s">
        <v>23</v>
      </c>
      <c r="M11000" s="3">
        <v>28700</v>
      </c>
      <c r="N11000" s="2" t="str">
        <f>VLOOKUP(Tabla1[[#This Row],[nemo]],'Nemos y clasificaciones'!$A$2:$B$5000,2,FALSE)</f>
        <v>iShares MSCI All Country Asia ex Japan ETF</v>
      </c>
      <c r="O11000" s="3" t="str">
        <f>VLOOKUP(Tabla1[[#This Row],[nemo]],'Nemos y clasificaciones'!$A$1:$C$3000,3,FALSE)</f>
        <v>ETF</v>
      </c>
      <c r="P11000" s="3"/>
      <c r="Q11000" s="3"/>
    </row>
    <row r="11001" spans="1:17" x14ac:dyDescent="0.25">
      <c r="A11001" t="s">
        <v>4264</v>
      </c>
      <c r="B11001" s="1">
        <v>43973</v>
      </c>
      <c r="C11001" s="1">
        <v>43979</v>
      </c>
      <c r="D11001" t="s">
        <v>14</v>
      </c>
      <c r="E11001" t="s">
        <v>1683</v>
      </c>
      <c r="F11001">
        <v>0</v>
      </c>
      <c r="G11001">
        <v>206884211</v>
      </c>
      <c r="H11001">
        <v>0</v>
      </c>
      <c r="I11001">
        <v>0</v>
      </c>
      <c r="J11001">
        <v>0</v>
      </c>
      <c r="K11001">
        <v>14.122</v>
      </c>
      <c r="L11001" t="s">
        <v>54</v>
      </c>
      <c r="M11001" s="2">
        <v>2921618827.7420001</v>
      </c>
      <c r="N11001" s="2" t="str">
        <f>VLOOKUP(Tabla1[[#This Row],[nemo]],'Nemos y clasificaciones'!$A$2:$B$5000,2,FALSE)</f>
        <v>EMP. CONST. MOLLER Y PEREZ-COTAPOS S.A.</v>
      </c>
      <c r="O11001" s="2" t="str">
        <f>VLOOKUP(Tabla1[[#This Row],[nemo]],'Nemos y clasificaciones'!$A$1:$C$3000,3,FALSE)</f>
        <v>Construcción</v>
      </c>
      <c r="P11001" s="2"/>
      <c r="Q11001" s="2"/>
    </row>
    <row r="11002" spans="1:17" x14ac:dyDescent="0.25">
      <c r="A11002" t="s">
        <v>10794</v>
      </c>
      <c r="B11002" s="1">
        <v>42481</v>
      </c>
      <c r="C11002" s="1">
        <v>42487</v>
      </c>
      <c r="D11002" t="s">
        <v>14</v>
      </c>
      <c r="E11002" t="s">
        <v>1683</v>
      </c>
      <c r="F11002">
        <v>0</v>
      </c>
      <c r="G11002">
        <v>206884211</v>
      </c>
      <c r="H11002">
        <v>0</v>
      </c>
      <c r="I11002">
        <v>0</v>
      </c>
      <c r="J11002">
        <v>0</v>
      </c>
      <c r="K11002">
        <v>12.452999999999999</v>
      </c>
      <c r="L11002" t="s">
        <v>54</v>
      </c>
      <c r="M11002" s="2">
        <v>2576329079.5830002</v>
      </c>
      <c r="N11002" s="2" t="str">
        <f>VLOOKUP(Tabla1[[#This Row],[nemo]],'Nemos y clasificaciones'!$A$2:$B$5000,2,FALSE)</f>
        <v>EMP. CONST. MOLLER Y PEREZ-COTAPOS S.A.</v>
      </c>
      <c r="O11002" s="2" t="str">
        <f>VLOOKUP(Tabla1[[#This Row],[nemo]],'Nemos y clasificaciones'!$A$1:$C$3000,3,FALSE)</f>
        <v>Construcción</v>
      </c>
      <c r="P11002" s="2"/>
      <c r="Q11002" s="2"/>
    </row>
    <row r="11003" spans="1:17" x14ac:dyDescent="0.25">
      <c r="A11003" t="s">
        <v>1682</v>
      </c>
      <c r="B11003" s="1">
        <v>44338</v>
      </c>
      <c r="C11003" s="1">
        <v>44344</v>
      </c>
      <c r="D11003" t="s">
        <v>14</v>
      </c>
      <c r="E11003" t="s">
        <v>1683</v>
      </c>
      <c r="F11003">
        <v>0</v>
      </c>
      <c r="G11003">
        <v>206884211</v>
      </c>
      <c r="H11003">
        <v>0</v>
      </c>
      <c r="I11003">
        <v>0</v>
      </c>
      <c r="J11003">
        <v>0</v>
      </c>
      <c r="K11003">
        <v>4.3940000000000001</v>
      </c>
      <c r="L11003" t="s">
        <v>16</v>
      </c>
      <c r="M11003" s="2">
        <v>909049223.13399994</v>
      </c>
      <c r="N11003" s="2" t="str">
        <f>VLOOKUP(Tabla1[[#This Row],[nemo]],'Nemos y clasificaciones'!$A$2:$B$5000,2,FALSE)</f>
        <v>EMP. CONST. MOLLER Y PEREZ-COTAPOS S.A.</v>
      </c>
      <c r="O11003" s="2" t="str">
        <f>VLOOKUP(Tabla1[[#This Row],[nemo]],'Nemos y clasificaciones'!$A$1:$C$3000,3,FALSE)</f>
        <v>Construcción</v>
      </c>
      <c r="P11003" s="2"/>
      <c r="Q11003" s="2"/>
    </row>
    <row r="11004" spans="1:17" x14ac:dyDescent="0.25">
      <c r="A11004" t="s">
        <v>11803</v>
      </c>
      <c r="B11004" s="1">
        <v>42116</v>
      </c>
      <c r="C11004" s="1">
        <v>42122</v>
      </c>
      <c r="D11004" t="s">
        <v>14</v>
      </c>
      <c r="E11004" t="s">
        <v>1683</v>
      </c>
      <c r="F11004">
        <v>0</v>
      </c>
      <c r="G11004">
        <v>206884211</v>
      </c>
      <c r="H11004">
        <v>0</v>
      </c>
      <c r="I11004">
        <v>0</v>
      </c>
      <c r="J11004">
        <v>0</v>
      </c>
      <c r="K11004">
        <v>2.536</v>
      </c>
      <c r="L11004" t="s">
        <v>16</v>
      </c>
      <c r="M11004" s="2">
        <v>524658359.09600002</v>
      </c>
      <c r="N11004" s="2" t="str">
        <f>VLOOKUP(Tabla1[[#This Row],[nemo]],'Nemos y clasificaciones'!$A$2:$B$5000,2,FALSE)</f>
        <v>EMP. CONST. MOLLER Y PEREZ-COTAPOS S.A.</v>
      </c>
      <c r="O11004" s="2" t="str">
        <f>VLOOKUP(Tabla1[[#This Row],[nemo]],'Nemos y clasificaciones'!$A$1:$C$3000,3,FALSE)</f>
        <v>Construcción</v>
      </c>
      <c r="P11004" s="2"/>
      <c r="Q11004" s="2"/>
    </row>
    <row r="11005" spans="1:17" x14ac:dyDescent="0.25">
      <c r="A11005" t="s">
        <v>11037</v>
      </c>
      <c r="B11005" s="1">
        <v>42359</v>
      </c>
      <c r="C11005" s="1">
        <v>42366</v>
      </c>
      <c r="D11005" t="s">
        <v>21</v>
      </c>
      <c r="E11005" t="s">
        <v>2839</v>
      </c>
      <c r="F11005">
        <v>0</v>
      </c>
      <c r="G11005">
        <v>100000</v>
      </c>
      <c r="H11005">
        <v>0</v>
      </c>
      <c r="I11005">
        <v>0</v>
      </c>
      <c r="J11005">
        <v>0</v>
      </c>
      <c r="K11005">
        <v>1.343</v>
      </c>
      <c r="L11005" t="s">
        <v>16</v>
      </c>
      <c r="M11005" s="2">
        <v>134300</v>
      </c>
      <c r="N11005" s="2" t="str">
        <f>VLOOKUP(Tabla1[[#This Row],[nemo]],'Nemos y clasificaciones'!$A$2:$B$5000,2,FALSE)</f>
        <v>VANECK AGRIBUSINESS ETF</v>
      </c>
      <c r="O11005" s="2" t="str">
        <f>VLOOKUP(Tabla1[[#This Row],[nemo]],'Nemos y clasificaciones'!$A$1:$C$3000,3,FALSE)</f>
        <v>ETF</v>
      </c>
      <c r="P11005" s="2"/>
      <c r="Q11005" s="2"/>
    </row>
    <row r="11006" spans="1:17" x14ac:dyDescent="0.25">
      <c r="A11006" t="s">
        <v>10081</v>
      </c>
      <c r="B11006" s="1">
        <v>42723</v>
      </c>
      <c r="C11006" s="1">
        <v>42727</v>
      </c>
      <c r="D11006" t="s">
        <v>21</v>
      </c>
      <c r="E11006" t="s">
        <v>2839</v>
      </c>
      <c r="F11006">
        <v>0</v>
      </c>
      <c r="G11006">
        <v>100000</v>
      </c>
      <c r="H11006">
        <v>0</v>
      </c>
      <c r="I11006">
        <v>0</v>
      </c>
      <c r="J11006">
        <v>0</v>
      </c>
      <c r="K11006">
        <v>1.0980000000000001</v>
      </c>
      <c r="L11006" t="s">
        <v>16</v>
      </c>
      <c r="M11006" s="2">
        <v>109800</v>
      </c>
      <c r="N11006" s="2" t="str">
        <f>VLOOKUP(Tabla1[[#This Row],[nemo]],'Nemos y clasificaciones'!$A$2:$B$5000,2,FALSE)</f>
        <v>VANECK AGRIBUSINESS ETF</v>
      </c>
      <c r="O11006" s="2" t="str">
        <f>VLOOKUP(Tabla1[[#This Row],[nemo]],'Nemos y clasificaciones'!$A$1:$C$3000,3,FALSE)</f>
        <v>ETF</v>
      </c>
      <c r="P11006" s="2"/>
      <c r="Q11006" s="2"/>
    </row>
    <row r="11007" spans="1:17" x14ac:dyDescent="0.25">
      <c r="A11007" t="s">
        <v>7039</v>
      </c>
      <c r="B11007" s="1">
        <v>43454</v>
      </c>
      <c r="C11007" s="1">
        <v>43461</v>
      </c>
      <c r="D11007" t="s">
        <v>21</v>
      </c>
      <c r="E11007" t="s">
        <v>2839</v>
      </c>
      <c r="F11007">
        <v>0</v>
      </c>
      <c r="G11007">
        <v>100000</v>
      </c>
      <c r="H11007">
        <v>0</v>
      </c>
      <c r="I11007">
        <v>0</v>
      </c>
      <c r="J11007">
        <v>0</v>
      </c>
      <c r="K11007">
        <v>0.96399999999999997</v>
      </c>
      <c r="L11007" t="s">
        <v>23</v>
      </c>
      <c r="M11007" s="3">
        <v>96400</v>
      </c>
      <c r="N11007" s="2" t="str">
        <f>VLOOKUP(Tabla1[[#This Row],[nemo]],'Nemos y clasificaciones'!$A$2:$B$5000,2,FALSE)</f>
        <v>VANECK AGRIBUSINESS ETF</v>
      </c>
      <c r="O11007" s="3" t="str">
        <f>VLOOKUP(Tabla1[[#This Row],[nemo]],'Nemos y clasificaciones'!$A$1:$C$3000,3,FALSE)</f>
        <v>ETF</v>
      </c>
      <c r="P11007" s="3"/>
      <c r="Q11007" s="3"/>
    </row>
    <row r="11008" spans="1:17" x14ac:dyDescent="0.25">
      <c r="A11008" t="s">
        <v>5060</v>
      </c>
      <c r="B11008" s="1">
        <v>43822</v>
      </c>
      <c r="C11008" s="1">
        <v>43829</v>
      </c>
      <c r="D11008" t="s">
        <v>21</v>
      </c>
      <c r="E11008" t="s">
        <v>2839</v>
      </c>
      <c r="F11008">
        <v>0</v>
      </c>
      <c r="G11008">
        <v>100000</v>
      </c>
      <c r="H11008">
        <v>0</v>
      </c>
      <c r="I11008">
        <v>0</v>
      </c>
      <c r="J11008">
        <v>0</v>
      </c>
      <c r="K11008">
        <v>0.90900000000000003</v>
      </c>
      <c r="L11008" t="s">
        <v>23</v>
      </c>
      <c r="M11008" s="3">
        <v>90900</v>
      </c>
      <c r="N11008" s="2" t="str">
        <f>VLOOKUP(Tabla1[[#This Row],[nemo]],'Nemos y clasificaciones'!$A$2:$B$5000,2,FALSE)</f>
        <v>VANECK AGRIBUSINESS ETF</v>
      </c>
      <c r="O11008" s="3" t="str">
        <f>VLOOKUP(Tabla1[[#This Row],[nemo]],'Nemos y clasificaciones'!$A$1:$C$3000,3,FALSE)</f>
        <v>ETF</v>
      </c>
      <c r="P11008" s="3"/>
      <c r="Q11008" s="3"/>
    </row>
    <row r="11009" spans="1:17" x14ac:dyDescent="0.25">
      <c r="A11009" t="s">
        <v>5168</v>
      </c>
      <c r="B11009" s="1">
        <v>43087</v>
      </c>
      <c r="C11009" s="1">
        <v>43091</v>
      </c>
      <c r="D11009" t="s">
        <v>21</v>
      </c>
      <c r="E11009" t="s">
        <v>2839</v>
      </c>
      <c r="F11009">
        <v>0</v>
      </c>
      <c r="G11009">
        <v>100000</v>
      </c>
      <c r="H11009">
        <v>0</v>
      </c>
      <c r="I11009">
        <v>0</v>
      </c>
      <c r="J11009">
        <v>0</v>
      </c>
      <c r="K11009">
        <v>0.88400000000000001</v>
      </c>
      <c r="L11009" t="s">
        <v>23</v>
      </c>
      <c r="M11009" s="3">
        <v>88400</v>
      </c>
      <c r="N11009" s="2" t="str">
        <f>VLOOKUP(Tabla1[[#This Row],[nemo]],'Nemos y clasificaciones'!$A$2:$B$5000,2,FALSE)</f>
        <v>VANECK AGRIBUSINESS ETF</v>
      </c>
      <c r="O11009" s="3" t="str">
        <f>VLOOKUP(Tabla1[[#This Row],[nemo]],'Nemos y clasificaciones'!$A$1:$C$3000,3,FALSE)</f>
        <v>ETF</v>
      </c>
      <c r="P11009" s="3"/>
      <c r="Q11009" s="3"/>
    </row>
    <row r="11010" spans="1:17" x14ac:dyDescent="0.25">
      <c r="A11010" t="s">
        <v>2838</v>
      </c>
      <c r="B11010" s="1">
        <v>44186</v>
      </c>
      <c r="C11010" s="1">
        <v>44193</v>
      </c>
      <c r="D11010" t="s">
        <v>21</v>
      </c>
      <c r="E11010" t="s">
        <v>2839</v>
      </c>
      <c r="F11010">
        <v>0</v>
      </c>
      <c r="G11010">
        <v>100000</v>
      </c>
      <c r="H11010">
        <v>0</v>
      </c>
      <c r="I11010">
        <v>0</v>
      </c>
      <c r="J11010">
        <v>0</v>
      </c>
      <c r="K11010">
        <v>0.85599999999999998</v>
      </c>
      <c r="L11010" t="s">
        <v>23</v>
      </c>
      <c r="M11010" s="3">
        <v>85600</v>
      </c>
      <c r="N11010" s="2" t="str">
        <f>VLOOKUP(Tabla1[[#This Row],[nemo]],'Nemos y clasificaciones'!$A$2:$B$5000,2,FALSE)</f>
        <v>VANECK AGRIBUSINESS ETF</v>
      </c>
      <c r="O11010" s="3" t="str">
        <f>VLOOKUP(Tabla1[[#This Row],[nemo]],'Nemos y clasificaciones'!$A$1:$C$3000,3,FALSE)</f>
        <v>ETF</v>
      </c>
      <c r="P11010" s="3"/>
      <c r="Q11010" s="3"/>
    </row>
    <row r="11011" spans="1:17" x14ac:dyDescent="0.25">
      <c r="A11011" t="s">
        <v>24</v>
      </c>
      <c r="B11011" s="1">
        <v>44453</v>
      </c>
      <c r="C11011" s="1">
        <v>44476</v>
      </c>
      <c r="D11011" t="s">
        <v>21</v>
      </c>
      <c r="E11011" t="s">
        <v>25</v>
      </c>
      <c r="F11011">
        <v>0</v>
      </c>
      <c r="G11011">
        <v>100000</v>
      </c>
      <c r="H11011">
        <v>0</v>
      </c>
      <c r="I11011">
        <v>0</v>
      </c>
      <c r="J11011">
        <v>0</v>
      </c>
      <c r="K11011">
        <v>0.65</v>
      </c>
      <c r="L11011" t="s">
        <v>23</v>
      </c>
      <c r="M11011" s="3">
        <v>65000</v>
      </c>
      <c r="N11011" s="2" t="str">
        <f>VLOOKUP(Tabla1[[#This Row],[nemo]],'Nemos y clasificaciones'!$A$2:$B$5000,2,FALSE)</f>
        <v>MERCK &amp; CO. INC.</v>
      </c>
      <c r="O11011" s="3" t="str">
        <f>VLOOKUP(Tabla1[[#This Row],[nemo]],'Nemos y clasificaciones'!$A$1:$C$3000,3,FALSE)</f>
        <v>Servicios de salud</v>
      </c>
      <c r="P11011" s="3"/>
      <c r="Q11011" s="3"/>
    </row>
    <row r="11012" spans="1:17" x14ac:dyDescent="0.25">
      <c r="A11012" t="s">
        <v>24</v>
      </c>
      <c r="B11012" s="1">
        <v>44361</v>
      </c>
      <c r="C11012" s="1">
        <v>44384</v>
      </c>
      <c r="D11012" t="s">
        <v>21</v>
      </c>
      <c r="E11012" t="s">
        <v>25</v>
      </c>
      <c r="F11012">
        <v>0</v>
      </c>
      <c r="G11012">
        <v>100000</v>
      </c>
      <c r="H11012">
        <v>0</v>
      </c>
      <c r="I11012">
        <v>0</v>
      </c>
      <c r="J11012">
        <v>0</v>
      </c>
      <c r="K11012">
        <v>0.65</v>
      </c>
      <c r="L11012" t="s">
        <v>23</v>
      </c>
      <c r="M11012" s="3">
        <v>65000</v>
      </c>
      <c r="N11012" s="2" t="str">
        <f>VLOOKUP(Tabla1[[#This Row],[nemo]],'Nemos y clasificaciones'!$A$2:$B$5000,2,FALSE)</f>
        <v>MERCK &amp; CO. INC.</v>
      </c>
      <c r="O11012" s="3" t="str">
        <f>VLOOKUP(Tabla1[[#This Row],[nemo]],'Nemos y clasificaciones'!$A$1:$C$3000,3,FALSE)</f>
        <v>Servicios de salud</v>
      </c>
      <c r="P11012" s="3"/>
      <c r="Q11012" s="3"/>
    </row>
    <row r="11013" spans="1:17" x14ac:dyDescent="0.25">
      <c r="A11013" t="s">
        <v>24</v>
      </c>
      <c r="B11013" s="1">
        <v>44267</v>
      </c>
      <c r="C11013" s="1">
        <v>44293</v>
      </c>
      <c r="D11013" t="s">
        <v>21</v>
      </c>
      <c r="E11013" t="s">
        <v>25</v>
      </c>
      <c r="F11013">
        <v>0</v>
      </c>
      <c r="G11013">
        <v>100000</v>
      </c>
      <c r="H11013">
        <v>0</v>
      </c>
      <c r="I11013">
        <v>0</v>
      </c>
      <c r="J11013">
        <v>0</v>
      </c>
      <c r="K11013">
        <v>0.65</v>
      </c>
      <c r="L11013" t="s">
        <v>23</v>
      </c>
      <c r="M11013" s="3">
        <v>65000</v>
      </c>
      <c r="N11013" s="2" t="str">
        <f>VLOOKUP(Tabla1[[#This Row],[nemo]],'Nemos y clasificaciones'!$A$2:$B$5000,2,FALSE)</f>
        <v>MERCK &amp; CO. INC.</v>
      </c>
      <c r="O11013" s="3" t="str">
        <f>VLOOKUP(Tabla1[[#This Row],[nemo]],'Nemos y clasificaciones'!$A$1:$C$3000,3,FALSE)</f>
        <v>Servicios de salud</v>
      </c>
      <c r="P11013" s="3"/>
      <c r="Q11013" s="3"/>
    </row>
    <row r="11014" spans="1:17" x14ac:dyDescent="0.25">
      <c r="A11014" t="s">
        <v>24</v>
      </c>
      <c r="B11014" s="1">
        <v>44179</v>
      </c>
      <c r="C11014" s="1">
        <v>44204</v>
      </c>
      <c r="D11014" t="s">
        <v>21</v>
      </c>
      <c r="E11014" t="s">
        <v>25</v>
      </c>
      <c r="F11014">
        <v>0</v>
      </c>
      <c r="G11014">
        <v>100000</v>
      </c>
      <c r="H11014">
        <v>0</v>
      </c>
      <c r="I11014">
        <v>0</v>
      </c>
      <c r="J11014">
        <v>0</v>
      </c>
      <c r="K11014">
        <v>0.65</v>
      </c>
      <c r="L11014" t="s">
        <v>23</v>
      </c>
      <c r="M11014" s="3">
        <v>65000</v>
      </c>
      <c r="N11014" s="2" t="str">
        <f>VLOOKUP(Tabla1[[#This Row],[nemo]],'Nemos y clasificaciones'!$A$2:$B$5000,2,FALSE)</f>
        <v>MERCK &amp; CO. INC.</v>
      </c>
      <c r="O11014" s="3" t="str">
        <f>VLOOKUP(Tabla1[[#This Row],[nemo]],'Nemos y clasificaciones'!$A$1:$C$3000,3,FALSE)</f>
        <v>Servicios de salud</v>
      </c>
      <c r="P11014" s="3"/>
      <c r="Q11014" s="3"/>
    </row>
    <row r="11015" spans="1:17" x14ac:dyDescent="0.25">
      <c r="A11015" t="s">
        <v>3360</v>
      </c>
      <c r="B11015" s="1">
        <v>44088</v>
      </c>
      <c r="C11015" s="1">
        <v>44111</v>
      </c>
      <c r="D11015" t="s">
        <v>21</v>
      </c>
      <c r="E11015" t="s">
        <v>25</v>
      </c>
      <c r="F11015">
        <v>0</v>
      </c>
      <c r="G11015">
        <v>100000</v>
      </c>
      <c r="H11015">
        <v>0</v>
      </c>
      <c r="I11015">
        <v>0</v>
      </c>
      <c r="J11015">
        <v>0</v>
      </c>
      <c r="K11015">
        <v>0.61</v>
      </c>
      <c r="L11015" t="s">
        <v>23</v>
      </c>
      <c r="M11015" s="3">
        <v>61000</v>
      </c>
      <c r="N11015" s="2" t="str">
        <f>VLOOKUP(Tabla1[[#This Row],[nemo]],'Nemos y clasificaciones'!$A$2:$B$5000,2,FALSE)</f>
        <v>MERCK &amp; CO. INC.</v>
      </c>
      <c r="O11015" s="3" t="str">
        <f>VLOOKUP(Tabla1[[#This Row],[nemo]],'Nemos y clasificaciones'!$A$1:$C$3000,3,FALSE)</f>
        <v>Servicios de salud</v>
      </c>
      <c r="P11015" s="3"/>
      <c r="Q11015" s="3"/>
    </row>
    <row r="11016" spans="1:17" x14ac:dyDescent="0.25">
      <c r="A11016" t="s">
        <v>3360</v>
      </c>
      <c r="B11016" s="1">
        <v>43994</v>
      </c>
      <c r="C11016" s="1">
        <v>44019</v>
      </c>
      <c r="D11016" t="s">
        <v>21</v>
      </c>
      <c r="E11016" t="s">
        <v>25</v>
      </c>
      <c r="F11016">
        <v>0</v>
      </c>
      <c r="G11016">
        <v>100000</v>
      </c>
      <c r="H11016">
        <v>0</v>
      </c>
      <c r="I11016">
        <v>0</v>
      </c>
      <c r="J11016">
        <v>0</v>
      </c>
      <c r="K11016">
        <v>0.61</v>
      </c>
      <c r="L11016" t="s">
        <v>23</v>
      </c>
      <c r="M11016" s="3">
        <v>61000</v>
      </c>
      <c r="N11016" s="2" t="str">
        <f>VLOOKUP(Tabla1[[#This Row],[nemo]],'Nemos y clasificaciones'!$A$2:$B$5000,2,FALSE)</f>
        <v>MERCK &amp; CO. INC.</v>
      </c>
      <c r="O11016" s="3" t="str">
        <f>VLOOKUP(Tabla1[[#This Row],[nemo]],'Nemos y clasificaciones'!$A$1:$C$3000,3,FALSE)</f>
        <v>Servicios de salud</v>
      </c>
      <c r="P11016" s="3"/>
      <c r="Q11016" s="3"/>
    </row>
    <row r="11017" spans="1:17" x14ac:dyDescent="0.25">
      <c r="A11017" t="s">
        <v>3360</v>
      </c>
      <c r="B11017" s="1">
        <v>43903</v>
      </c>
      <c r="C11017" s="1">
        <v>43928</v>
      </c>
      <c r="D11017" t="s">
        <v>21</v>
      </c>
      <c r="E11017" t="s">
        <v>25</v>
      </c>
      <c r="F11017">
        <v>0</v>
      </c>
      <c r="G11017">
        <v>100000</v>
      </c>
      <c r="H11017">
        <v>0</v>
      </c>
      <c r="I11017">
        <v>0</v>
      </c>
      <c r="J11017">
        <v>0</v>
      </c>
      <c r="K11017">
        <v>0.61</v>
      </c>
      <c r="L11017" t="s">
        <v>23</v>
      </c>
      <c r="M11017" s="3">
        <v>61000</v>
      </c>
      <c r="N11017" s="2" t="str">
        <f>VLOOKUP(Tabla1[[#This Row],[nemo]],'Nemos y clasificaciones'!$A$2:$B$5000,2,FALSE)</f>
        <v>MERCK &amp; CO. INC.</v>
      </c>
      <c r="O11017" s="3" t="str">
        <f>VLOOKUP(Tabla1[[#This Row],[nemo]],'Nemos y clasificaciones'!$A$1:$C$3000,3,FALSE)</f>
        <v>Servicios de salud</v>
      </c>
      <c r="P11017" s="3"/>
      <c r="Q11017" s="3"/>
    </row>
    <row r="11018" spans="1:17" x14ac:dyDescent="0.25">
      <c r="A11018" t="s">
        <v>3360</v>
      </c>
      <c r="B11018" s="1">
        <v>43812</v>
      </c>
      <c r="C11018" s="1">
        <v>43838</v>
      </c>
      <c r="D11018" t="s">
        <v>21</v>
      </c>
      <c r="E11018" t="s">
        <v>25</v>
      </c>
      <c r="F11018">
        <v>0</v>
      </c>
      <c r="G11018">
        <v>100000</v>
      </c>
      <c r="H11018">
        <v>0</v>
      </c>
      <c r="I11018">
        <v>0</v>
      </c>
      <c r="J11018">
        <v>0</v>
      </c>
      <c r="K11018">
        <v>0.61</v>
      </c>
      <c r="L11018" t="s">
        <v>23</v>
      </c>
      <c r="M11018" s="3">
        <v>61000</v>
      </c>
      <c r="N11018" s="2" t="str">
        <f>VLOOKUP(Tabla1[[#This Row],[nemo]],'Nemos y clasificaciones'!$A$2:$B$5000,2,FALSE)</f>
        <v>MERCK &amp; CO. INC.</v>
      </c>
      <c r="O11018" s="3" t="str">
        <f>VLOOKUP(Tabla1[[#This Row],[nemo]],'Nemos y clasificaciones'!$A$1:$C$3000,3,FALSE)</f>
        <v>Servicios de salud</v>
      </c>
      <c r="P11018" s="3"/>
      <c r="Q11018" s="3"/>
    </row>
    <row r="11019" spans="1:17" x14ac:dyDescent="0.25">
      <c r="A11019" t="s">
        <v>57</v>
      </c>
      <c r="B11019" s="1">
        <v>43721</v>
      </c>
      <c r="C11019" s="1">
        <v>43745</v>
      </c>
      <c r="D11019" t="s">
        <v>21</v>
      </c>
      <c r="E11019" t="s">
        <v>25</v>
      </c>
      <c r="F11019">
        <v>0</v>
      </c>
      <c r="G11019">
        <v>100000</v>
      </c>
      <c r="H11019">
        <v>0</v>
      </c>
      <c r="I11019">
        <v>0</v>
      </c>
      <c r="J11019">
        <v>0</v>
      </c>
      <c r="K11019">
        <v>0.55000000000000004</v>
      </c>
      <c r="L11019" t="s">
        <v>23</v>
      </c>
      <c r="M11019" s="3">
        <v>55000</v>
      </c>
      <c r="N11019" s="2" t="str">
        <f>VLOOKUP(Tabla1[[#This Row],[nemo]],'Nemos y clasificaciones'!$A$2:$B$5000,2,FALSE)</f>
        <v>MERCK &amp; CO. INC.</v>
      </c>
      <c r="O11019" s="3" t="str">
        <f>VLOOKUP(Tabla1[[#This Row],[nemo]],'Nemos y clasificaciones'!$A$1:$C$3000,3,FALSE)</f>
        <v>Servicios de salud</v>
      </c>
      <c r="P11019" s="3"/>
      <c r="Q11019" s="3"/>
    </row>
    <row r="11020" spans="1:17" x14ac:dyDescent="0.25">
      <c r="A11020" t="s">
        <v>57</v>
      </c>
      <c r="B11020" s="1">
        <v>43630</v>
      </c>
      <c r="C11020" s="1">
        <v>43654</v>
      </c>
      <c r="D11020" t="s">
        <v>21</v>
      </c>
      <c r="E11020" t="s">
        <v>25</v>
      </c>
      <c r="F11020">
        <v>0</v>
      </c>
      <c r="G11020">
        <v>100000</v>
      </c>
      <c r="H11020">
        <v>0</v>
      </c>
      <c r="I11020">
        <v>0</v>
      </c>
      <c r="J11020">
        <v>0</v>
      </c>
      <c r="K11020">
        <v>0.55000000000000004</v>
      </c>
      <c r="L11020" t="s">
        <v>23</v>
      </c>
      <c r="M11020" s="3">
        <v>55000</v>
      </c>
      <c r="N11020" s="2" t="str">
        <f>VLOOKUP(Tabla1[[#This Row],[nemo]],'Nemos y clasificaciones'!$A$2:$B$5000,2,FALSE)</f>
        <v>MERCK &amp; CO. INC.</v>
      </c>
      <c r="O11020" s="3" t="str">
        <f>VLOOKUP(Tabla1[[#This Row],[nemo]],'Nemos y clasificaciones'!$A$1:$C$3000,3,FALSE)</f>
        <v>Servicios de salud</v>
      </c>
      <c r="P11020" s="3"/>
      <c r="Q11020" s="3"/>
    </row>
    <row r="11021" spans="1:17" x14ac:dyDescent="0.25">
      <c r="A11021" t="s">
        <v>57</v>
      </c>
      <c r="B11021" s="1">
        <v>43538</v>
      </c>
      <c r="C11021" s="1">
        <v>43560</v>
      </c>
      <c r="D11021" t="s">
        <v>21</v>
      </c>
      <c r="E11021" t="s">
        <v>25</v>
      </c>
      <c r="F11021">
        <v>0</v>
      </c>
      <c r="G11021">
        <v>100000</v>
      </c>
      <c r="H11021">
        <v>0</v>
      </c>
      <c r="I11021">
        <v>0</v>
      </c>
      <c r="J11021">
        <v>0</v>
      </c>
      <c r="K11021">
        <v>0.55000000000000004</v>
      </c>
      <c r="L11021" t="s">
        <v>23</v>
      </c>
      <c r="M11021" s="3">
        <v>55000</v>
      </c>
      <c r="N11021" s="2" t="str">
        <f>VLOOKUP(Tabla1[[#This Row],[nemo]],'Nemos y clasificaciones'!$A$2:$B$5000,2,FALSE)</f>
        <v>MERCK &amp; CO. INC.</v>
      </c>
      <c r="O11021" s="3" t="str">
        <f>VLOOKUP(Tabla1[[#This Row],[nemo]],'Nemos y clasificaciones'!$A$1:$C$3000,3,FALSE)</f>
        <v>Servicios de salud</v>
      </c>
      <c r="P11021" s="3"/>
      <c r="Q11021" s="3"/>
    </row>
    <row r="11022" spans="1:17" x14ac:dyDescent="0.25">
      <c r="A11022" t="s">
        <v>57</v>
      </c>
      <c r="B11022" s="1">
        <v>43448</v>
      </c>
      <c r="C11022" s="1">
        <v>43473</v>
      </c>
      <c r="D11022" t="s">
        <v>21</v>
      </c>
      <c r="E11022" t="s">
        <v>25</v>
      </c>
      <c r="F11022">
        <v>0</v>
      </c>
      <c r="G11022">
        <v>100000</v>
      </c>
      <c r="H11022">
        <v>0</v>
      </c>
      <c r="I11022">
        <v>0</v>
      </c>
      <c r="J11022">
        <v>0</v>
      </c>
      <c r="K11022">
        <v>0.55000000000000004</v>
      </c>
      <c r="L11022" t="s">
        <v>23</v>
      </c>
      <c r="M11022" s="3">
        <v>55000</v>
      </c>
      <c r="N11022" s="2" t="str">
        <f>VLOOKUP(Tabla1[[#This Row],[nemo]],'Nemos y clasificaciones'!$A$2:$B$5000,2,FALSE)</f>
        <v>MERCK &amp; CO. INC.</v>
      </c>
      <c r="O11022" s="3" t="str">
        <f>VLOOKUP(Tabla1[[#This Row],[nemo]],'Nemos y clasificaciones'!$A$1:$C$3000,3,FALSE)</f>
        <v>Servicios de salud</v>
      </c>
      <c r="P11022" s="3"/>
      <c r="Q11022" s="3"/>
    </row>
    <row r="11023" spans="1:17" x14ac:dyDescent="0.25">
      <c r="A11023" t="s">
        <v>28</v>
      </c>
      <c r="B11023" s="1">
        <v>43357</v>
      </c>
      <c r="C11023" s="1">
        <v>43378</v>
      </c>
      <c r="D11023" t="s">
        <v>21</v>
      </c>
      <c r="E11023" t="s">
        <v>25</v>
      </c>
      <c r="F11023">
        <v>0</v>
      </c>
      <c r="G11023">
        <v>100000</v>
      </c>
      <c r="H11023">
        <v>0</v>
      </c>
      <c r="I11023">
        <v>0</v>
      </c>
      <c r="J11023">
        <v>0</v>
      </c>
      <c r="K11023">
        <v>0.48</v>
      </c>
      <c r="L11023" t="s">
        <v>23</v>
      </c>
      <c r="M11023" s="3">
        <v>48000</v>
      </c>
      <c r="N11023" s="2" t="str">
        <f>VLOOKUP(Tabla1[[#This Row],[nemo]],'Nemos y clasificaciones'!$A$2:$B$5000,2,FALSE)</f>
        <v>MERCK &amp; CO. INC.</v>
      </c>
      <c r="O11023" s="3" t="str">
        <f>VLOOKUP(Tabla1[[#This Row],[nemo]],'Nemos y clasificaciones'!$A$1:$C$3000,3,FALSE)</f>
        <v>Servicios de salud</v>
      </c>
      <c r="P11023" s="3"/>
      <c r="Q11023" s="3"/>
    </row>
    <row r="11024" spans="1:17" x14ac:dyDescent="0.25">
      <c r="A11024" t="s">
        <v>28</v>
      </c>
      <c r="B11024" s="1">
        <v>43265</v>
      </c>
      <c r="C11024" s="1">
        <v>43290</v>
      </c>
      <c r="D11024" t="s">
        <v>21</v>
      </c>
      <c r="E11024" t="s">
        <v>25</v>
      </c>
      <c r="F11024">
        <v>0</v>
      </c>
      <c r="G11024">
        <v>100000</v>
      </c>
      <c r="H11024">
        <v>0</v>
      </c>
      <c r="I11024">
        <v>0</v>
      </c>
      <c r="J11024">
        <v>0</v>
      </c>
      <c r="K11024">
        <v>0.48</v>
      </c>
      <c r="L11024" t="s">
        <v>23</v>
      </c>
      <c r="M11024" s="3">
        <v>48000</v>
      </c>
      <c r="N11024" s="2" t="str">
        <f>VLOOKUP(Tabla1[[#This Row],[nemo]],'Nemos y clasificaciones'!$A$2:$B$5000,2,FALSE)</f>
        <v>MERCK &amp; CO. INC.</v>
      </c>
      <c r="O11024" s="3" t="str">
        <f>VLOOKUP(Tabla1[[#This Row],[nemo]],'Nemos y clasificaciones'!$A$1:$C$3000,3,FALSE)</f>
        <v>Servicios de salud</v>
      </c>
      <c r="P11024" s="3"/>
      <c r="Q11024" s="3"/>
    </row>
    <row r="11025" spans="1:17" x14ac:dyDescent="0.25">
      <c r="A11025" t="s">
        <v>8420</v>
      </c>
      <c r="B11025" s="1">
        <v>43173</v>
      </c>
      <c r="C11025" s="1">
        <v>43196</v>
      </c>
      <c r="D11025" t="s">
        <v>21</v>
      </c>
      <c r="E11025" t="s">
        <v>25</v>
      </c>
      <c r="F11025">
        <v>0</v>
      </c>
      <c r="G11025">
        <v>100000</v>
      </c>
      <c r="H11025">
        <v>0</v>
      </c>
      <c r="I11025">
        <v>0</v>
      </c>
      <c r="J11025">
        <v>0</v>
      </c>
      <c r="K11025">
        <v>0.48</v>
      </c>
      <c r="L11025" t="s">
        <v>23</v>
      </c>
      <c r="M11025" s="3">
        <v>48000</v>
      </c>
      <c r="N11025" s="2" t="str">
        <f>VLOOKUP(Tabla1[[#This Row],[nemo]],'Nemos y clasificaciones'!$A$2:$B$5000,2,FALSE)</f>
        <v>MERCK &amp; CO. INC.</v>
      </c>
      <c r="O11025" s="3" t="str">
        <f>VLOOKUP(Tabla1[[#This Row],[nemo]],'Nemos y clasificaciones'!$A$1:$C$3000,3,FALSE)</f>
        <v>Servicios de salud</v>
      </c>
      <c r="P11025" s="3"/>
      <c r="Q11025" s="3"/>
    </row>
    <row r="11026" spans="1:17" x14ac:dyDescent="0.25">
      <c r="A11026" t="s">
        <v>28</v>
      </c>
      <c r="B11026" s="1">
        <v>43083</v>
      </c>
      <c r="C11026" s="1">
        <v>43108</v>
      </c>
      <c r="D11026" t="s">
        <v>21</v>
      </c>
      <c r="E11026" t="s">
        <v>25</v>
      </c>
      <c r="F11026">
        <v>0</v>
      </c>
      <c r="G11026">
        <v>100000</v>
      </c>
      <c r="H11026">
        <v>0</v>
      </c>
      <c r="I11026">
        <v>0</v>
      </c>
      <c r="J11026">
        <v>0</v>
      </c>
      <c r="K11026">
        <v>0.48</v>
      </c>
      <c r="L11026" t="s">
        <v>23</v>
      </c>
      <c r="M11026" s="3">
        <v>48000</v>
      </c>
      <c r="N11026" s="2" t="str">
        <f>VLOOKUP(Tabla1[[#This Row],[nemo]],'Nemos y clasificaciones'!$A$2:$B$5000,2,FALSE)</f>
        <v>MERCK &amp; CO. INC.</v>
      </c>
      <c r="O11026" s="3" t="str">
        <f>VLOOKUP(Tabla1[[#This Row],[nemo]],'Nemos y clasificaciones'!$A$1:$C$3000,3,FALSE)</f>
        <v>Servicios de salud</v>
      </c>
      <c r="P11026" s="3"/>
      <c r="Q11026" s="3"/>
    </row>
    <row r="11027" spans="1:17" x14ac:dyDescent="0.25">
      <c r="A11027" t="s">
        <v>8989</v>
      </c>
      <c r="B11027" s="1">
        <v>42992</v>
      </c>
      <c r="C11027" s="1">
        <v>43014</v>
      </c>
      <c r="D11027" t="s">
        <v>21</v>
      </c>
      <c r="E11027" t="s">
        <v>25</v>
      </c>
      <c r="F11027">
        <v>0</v>
      </c>
      <c r="G11027">
        <v>100000</v>
      </c>
      <c r="H11027">
        <v>0</v>
      </c>
      <c r="I11027">
        <v>0</v>
      </c>
      <c r="J11027">
        <v>0</v>
      </c>
      <c r="K11027">
        <v>0.47</v>
      </c>
      <c r="L11027" t="s">
        <v>23</v>
      </c>
      <c r="M11027" s="3">
        <v>47000</v>
      </c>
      <c r="N11027" s="2" t="str">
        <f>VLOOKUP(Tabla1[[#This Row],[nemo]],'Nemos y clasificaciones'!$A$2:$B$5000,2,FALSE)</f>
        <v>MERCK &amp; CO. INC.</v>
      </c>
      <c r="O11027" s="3" t="str">
        <f>VLOOKUP(Tabla1[[#This Row],[nemo]],'Nemos y clasificaciones'!$A$1:$C$3000,3,FALSE)</f>
        <v>Servicios de salud</v>
      </c>
      <c r="P11027" s="3"/>
      <c r="Q11027" s="3"/>
    </row>
    <row r="11028" spans="1:17" x14ac:dyDescent="0.25">
      <c r="A11028" t="s">
        <v>7300</v>
      </c>
      <c r="B11028" s="1">
        <v>43385</v>
      </c>
      <c r="C11028" s="1">
        <v>43419</v>
      </c>
      <c r="D11028" t="s">
        <v>21</v>
      </c>
      <c r="E11028" t="s">
        <v>524</v>
      </c>
      <c r="F11028">
        <v>0</v>
      </c>
      <c r="G11028">
        <v>100000</v>
      </c>
      <c r="H11028">
        <v>0</v>
      </c>
      <c r="I11028">
        <v>0</v>
      </c>
      <c r="J11028">
        <v>0</v>
      </c>
      <c r="K11028">
        <v>0.28000000000000003</v>
      </c>
      <c r="L11028" t="s">
        <v>23</v>
      </c>
      <c r="M11028" s="3">
        <v>28000</v>
      </c>
      <c r="N11028" s="2" t="str">
        <f>VLOOKUP(Tabla1[[#This Row],[nemo]],'Nemos y clasificaciones'!$A$2:$B$5000,2,FALSE)</f>
        <v>Abbott Laboratories</v>
      </c>
      <c r="O11028" s="3" t="str">
        <f>VLOOKUP(Tabla1[[#This Row],[nemo]],'Nemos y clasificaciones'!$A$1:$C$3000,3,FALSE)</f>
        <v>Servicios de salud</v>
      </c>
      <c r="P11028" s="3"/>
      <c r="Q11028" s="3"/>
    </row>
    <row r="11029" spans="1:17" x14ac:dyDescent="0.25">
      <c r="A11029" t="s">
        <v>5688</v>
      </c>
      <c r="B11029" s="1">
        <v>43202</v>
      </c>
      <c r="C11029" s="1">
        <v>43235</v>
      </c>
      <c r="D11029" t="s">
        <v>21</v>
      </c>
      <c r="E11029" t="s">
        <v>524</v>
      </c>
      <c r="F11029">
        <v>0</v>
      </c>
      <c r="G11029">
        <v>100000</v>
      </c>
      <c r="H11029">
        <v>0</v>
      </c>
      <c r="I11029">
        <v>0</v>
      </c>
      <c r="J11029">
        <v>0</v>
      </c>
      <c r="K11029">
        <v>0.28000000000000003</v>
      </c>
      <c r="L11029" t="s">
        <v>23</v>
      </c>
      <c r="M11029" s="3">
        <v>28000</v>
      </c>
      <c r="N11029" s="2" t="str">
        <f>VLOOKUP(Tabla1[[#This Row],[nemo]],'Nemos y clasificaciones'!$A$2:$B$5000,2,FALSE)</f>
        <v>Abbott Laboratories</v>
      </c>
      <c r="O11029" s="3" t="str">
        <f>VLOOKUP(Tabla1[[#This Row],[nemo]],'Nemos y clasificaciones'!$A$1:$C$3000,3,FALSE)</f>
        <v>Servicios de salud</v>
      </c>
      <c r="P11029" s="3"/>
      <c r="Q11029" s="3"/>
    </row>
    <row r="11030" spans="1:17" x14ac:dyDescent="0.25">
      <c r="A11030" t="s">
        <v>5688</v>
      </c>
      <c r="B11030" s="1">
        <v>43111</v>
      </c>
      <c r="C11030" s="1">
        <v>43146</v>
      </c>
      <c r="D11030" t="s">
        <v>21</v>
      </c>
      <c r="E11030" t="s">
        <v>524</v>
      </c>
      <c r="F11030">
        <v>0</v>
      </c>
      <c r="G11030">
        <v>100000</v>
      </c>
      <c r="H11030">
        <v>0</v>
      </c>
      <c r="I11030">
        <v>0</v>
      </c>
      <c r="J11030">
        <v>0</v>
      </c>
      <c r="K11030">
        <v>0.28000000000000003</v>
      </c>
      <c r="L11030" t="s">
        <v>23</v>
      </c>
      <c r="M11030" s="3">
        <v>28000</v>
      </c>
      <c r="N11030" s="2" t="str">
        <f>VLOOKUP(Tabla1[[#This Row],[nemo]],'Nemos y clasificaciones'!$A$2:$B$5000,2,FALSE)</f>
        <v>Abbott Laboratories</v>
      </c>
      <c r="O11030" s="3" t="str">
        <f>VLOOKUP(Tabla1[[#This Row],[nemo]],'Nemos y clasificaciones'!$A$1:$C$3000,3,FALSE)</f>
        <v>Servicios de salud</v>
      </c>
      <c r="P11030" s="3"/>
      <c r="Q11030" s="3"/>
    </row>
    <row r="11031" spans="1:17" x14ac:dyDescent="0.25">
      <c r="A11031" t="s">
        <v>8989</v>
      </c>
      <c r="B11031" s="1">
        <v>42899</v>
      </c>
      <c r="C11031" s="1">
        <v>42926</v>
      </c>
      <c r="D11031" t="s">
        <v>21</v>
      </c>
      <c r="E11031" t="s">
        <v>25</v>
      </c>
      <c r="F11031">
        <v>0</v>
      </c>
      <c r="G11031">
        <v>100000</v>
      </c>
      <c r="H11031">
        <v>0</v>
      </c>
      <c r="I11031">
        <v>0</v>
      </c>
      <c r="J11031">
        <v>0</v>
      </c>
      <c r="K11031">
        <v>0.47</v>
      </c>
      <c r="L11031" t="s">
        <v>23</v>
      </c>
      <c r="M11031" s="3">
        <v>47000</v>
      </c>
      <c r="N11031" s="2" t="str">
        <f>VLOOKUP(Tabla1[[#This Row],[nemo]],'Nemos y clasificaciones'!$A$2:$B$5000,2,FALSE)</f>
        <v>MERCK &amp; CO. INC.</v>
      </c>
      <c r="O11031" s="3" t="str">
        <f>VLOOKUP(Tabla1[[#This Row],[nemo]],'Nemos y clasificaciones'!$A$1:$C$3000,3,FALSE)</f>
        <v>Servicios de salud</v>
      </c>
      <c r="P11031" s="3"/>
      <c r="Q11031" s="3"/>
    </row>
    <row r="11032" spans="1:17" x14ac:dyDescent="0.25">
      <c r="A11032" t="s">
        <v>8989</v>
      </c>
      <c r="B11032" s="1">
        <v>42807</v>
      </c>
      <c r="C11032" s="1">
        <v>42832</v>
      </c>
      <c r="D11032" t="s">
        <v>21</v>
      </c>
      <c r="E11032" t="s">
        <v>25</v>
      </c>
      <c r="F11032">
        <v>0</v>
      </c>
      <c r="G11032">
        <v>100000</v>
      </c>
      <c r="H11032">
        <v>0</v>
      </c>
      <c r="I11032">
        <v>0</v>
      </c>
      <c r="J11032">
        <v>0</v>
      </c>
      <c r="K11032">
        <v>0.47</v>
      </c>
      <c r="L11032" t="s">
        <v>23</v>
      </c>
      <c r="M11032" s="3">
        <v>47000</v>
      </c>
      <c r="N11032" s="2" t="str">
        <f>VLOOKUP(Tabla1[[#This Row],[nemo]],'Nemos y clasificaciones'!$A$2:$B$5000,2,FALSE)</f>
        <v>MERCK &amp; CO. INC.</v>
      </c>
      <c r="O11032" s="3" t="str">
        <f>VLOOKUP(Tabla1[[#This Row],[nemo]],'Nemos y clasificaciones'!$A$1:$C$3000,3,FALSE)</f>
        <v>Servicios de salud</v>
      </c>
      <c r="P11032" s="3"/>
      <c r="Q11032" s="3"/>
    </row>
    <row r="11033" spans="1:17" x14ac:dyDescent="0.25">
      <c r="A11033" t="s">
        <v>8989</v>
      </c>
      <c r="B11033" s="1">
        <v>42717</v>
      </c>
      <c r="C11033" s="1">
        <v>42744</v>
      </c>
      <c r="D11033" t="s">
        <v>21</v>
      </c>
      <c r="E11033" t="s">
        <v>25</v>
      </c>
      <c r="F11033">
        <v>0</v>
      </c>
      <c r="G11033">
        <v>100000</v>
      </c>
      <c r="H11033">
        <v>0</v>
      </c>
      <c r="I11033">
        <v>0</v>
      </c>
      <c r="J11033">
        <v>0</v>
      </c>
      <c r="K11033">
        <v>0.47</v>
      </c>
      <c r="L11033" t="s">
        <v>23</v>
      </c>
      <c r="M11033" s="3">
        <v>47000</v>
      </c>
      <c r="N11033" s="2" t="str">
        <f>VLOOKUP(Tabla1[[#This Row],[nemo]],'Nemos y clasificaciones'!$A$2:$B$5000,2,FALSE)</f>
        <v>MERCK &amp; CO. INC.</v>
      </c>
      <c r="O11033" s="3" t="str">
        <f>VLOOKUP(Tabla1[[#This Row],[nemo]],'Nemos y clasificaciones'!$A$1:$C$3000,3,FALSE)</f>
        <v>Servicios de salud</v>
      </c>
      <c r="P11033" s="3"/>
      <c r="Q11033" s="3"/>
    </row>
    <row r="11034" spans="1:17" x14ac:dyDescent="0.25">
      <c r="A11034" t="s">
        <v>5660</v>
      </c>
      <c r="B11034" s="1">
        <v>42626</v>
      </c>
      <c r="C11034" s="1">
        <v>42650</v>
      </c>
      <c r="D11034" t="s">
        <v>21</v>
      </c>
      <c r="E11034" t="s">
        <v>25</v>
      </c>
      <c r="F11034">
        <v>0</v>
      </c>
      <c r="G11034">
        <v>100000</v>
      </c>
      <c r="H11034">
        <v>0</v>
      </c>
      <c r="I11034">
        <v>0</v>
      </c>
      <c r="J11034">
        <v>0</v>
      </c>
      <c r="K11034">
        <v>0.46</v>
      </c>
      <c r="L11034" t="s">
        <v>23</v>
      </c>
      <c r="M11034" s="3">
        <v>46000</v>
      </c>
      <c r="N11034" s="2" t="str">
        <f>VLOOKUP(Tabla1[[#This Row],[nemo]],'Nemos y clasificaciones'!$A$2:$B$5000,2,FALSE)</f>
        <v>MERCK &amp; CO. INC.</v>
      </c>
      <c r="O11034" s="3" t="str">
        <f>VLOOKUP(Tabla1[[#This Row],[nemo]],'Nemos y clasificaciones'!$A$1:$C$3000,3,FALSE)</f>
        <v>Servicios de salud</v>
      </c>
      <c r="P11034" s="3"/>
      <c r="Q11034" s="3"/>
    </row>
    <row r="11035" spans="1:17" x14ac:dyDescent="0.25">
      <c r="A11035" t="s">
        <v>5660</v>
      </c>
      <c r="B11035" s="1">
        <v>42534</v>
      </c>
      <c r="C11035" s="1">
        <v>42559</v>
      </c>
      <c r="D11035" t="s">
        <v>21</v>
      </c>
      <c r="E11035" t="s">
        <v>25</v>
      </c>
      <c r="F11035">
        <v>0</v>
      </c>
      <c r="G11035">
        <v>100000</v>
      </c>
      <c r="H11035">
        <v>0</v>
      </c>
      <c r="I11035">
        <v>0</v>
      </c>
      <c r="J11035">
        <v>0</v>
      </c>
      <c r="K11035">
        <v>0.46</v>
      </c>
      <c r="L11035" t="s">
        <v>23</v>
      </c>
      <c r="M11035" s="3">
        <v>46000</v>
      </c>
      <c r="N11035" s="2" t="str">
        <f>VLOOKUP(Tabla1[[#This Row],[nemo]],'Nemos y clasificaciones'!$A$2:$B$5000,2,FALSE)</f>
        <v>MERCK &amp; CO. INC.</v>
      </c>
      <c r="O11035" s="3" t="str">
        <f>VLOOKUP(Tabla1[[#This Row],[nemo]],'Nemos y clasificaciones'!$A$1:$C$3000,3,FALSE)</f>
        <v>Servicios de salud</v>
      </c>
      <c r="P11035" s="3"/>
      <c r="Q11035" s="3"/>
    </row>
    <row r="11036" spans="1:17" x14ac:dyDescent="0.25">
      <c r="A11036" t="s">
        <v>5660</v>
      </c>
      <c r="B11036" s="1">
        <v>42440</v>
      </c>
      <c r="C11036" s="1">
        <v>42467</v>
      </c>
      <c r="D11036" t="s">
        <v>21</v>
      </c>
      <c r="E11036" t="s">
        <v>25</v>
      </c>
      <c r="F11036">
        <v>0</v>
      </c>
      <c r="G11036">
        <v>100000</v>
      </c>
      <c r="H11036">
        <v>0</v>
      </c>
      <c r="I11036">
        <v>0</v>
      </c>
      <c r="J11036">
        <v>0</v>
      </c>
      <c r="K11036">
        <v>0.46</v>
      </c>
      <c r="L11036" t="s">
        <v>23</v>
      </c>
      <c r="M11036" s="3">
        <v>46000</v>
      </c>
      <c r="N11036" s="2" t="str">
        <f>VLOOKUP(Tabla1[[#This Row],[nemo]],'Nemos y clasificaciones'!$A$2:$B$5000,2,FALSE)</f>
        <v>MERCK &amp; CO. INC.</v>
      </c>
      <c r="O11036" s="3" t="str">
        <f>VLOOKUP(Tabla1[[#This Row],[nemo]],'Nemos y clasificaciones'!$A$1:$C$3000,3,FALSE)</f>
        <v>Servicios de salud</v>
      </c>
      <c r="P11036" s="3"/>
      <c r="Q11036" s="3"/>
    </row>
    <row r="11037" spans="1:17" x14ac:dyDescent="0.25">
      <c r="A11037" t="s">
        <v>5688</v>
      </c>
      <c r="B11037" s="1">
        <v>42341</v>
      </c>
      <c r="C11037" s="1">
        <v>42359</v>
      </c>
      <c r="D11037" t="s">
        <v>21</v>
      </c>
      <c r="E11037" t="s">
        <v>43</v>
      </c>
      <c r="F11037">
        <v>0</v>
      </c>
      <c r="G11037">
        <v>100000</v>
      </c>
      <c r="H11037">
        <v>0</v>
      </c>
      <c r="I11037">
        <v>0</v>
      </c>
      <c r="J11037">
        <v>0</v>
      </c>
      <c r="K11037">
        <v>0.28000000000000003</v>
      </c>
      <c r="L11037" t="s">
        <v>23</v>
      </c>
      <c r="M11037" s="3">
        <v>28000</v>
      </c>
      <c r="N11037" s="2" t="str">
        <f>VLOOKUP(Tabla1[[#This Row],[nemo]],'Nemos y clasificaciones'!$A$2:$B$5000,2,FALSE)</f>
        <v>AMERICAN INTERNATIONAL GROUP INC</v>
      </c>
      <c r="O11037" s="3" t="str">
        <f>VLOOKUP(Tabla1[[#This Row],[nemo]],'Nemos y clasificaciones'!$A$1:$C$3000,3,FALSE)</f>
        <v>Servicios financieros</v>
      </c>
      <c r="P11037" s="3"/>
      <c r="Q11037" s="3"/>
    </row>
    <row r="11038" spans="1:17" x14ac:dyDescent="0.25">
      <c r="A11038" t="s">
        <v>5660</v>
      </c>
      <c r="B11038" s="1">
        <v>42349</v>
      </c>
      <c r="C11038" s="1">
        <v>42377</v>
      </c>
      <c r="D11038" t="s">
        <v>21</v>
      </c>
      <c r="E11038" t="s">
        <v>25</v>
      </c>
      <c r="F11038">
        <v>0</v>
      </c>
      <c r="G11038">
        <v>100000</v>
      </c>
      <c r="H11038">
        <v>0</v>
      </c>
      <c r="I11038">
        <v>0</v>
      </c>
      <c r="J11038">
        <v>0</v>
      </c>
      <c r="K11038">
        <v>0.46</v>
      </c>
      <c r="L11038" t="s">
        <v>23</v>
      </c>
      <c r="M11038" s="3">
        <v>46000</v>
      </c>
      <c r="N11038" s="2" t="str">
        <f>VLOOKUP(Tabla1[[#This Row],[nemo]],'Nemos y clasificaciones'!$A$2:$B$5000,2,FALSE)</f>
        <v>MERCK &amp; CO. INC.</v>
      </c>
      <c r="O11038" s="3" t="str">
        <f>VLOOKUP(Tabla1[[#This Row],[nemo]],'Nemos y clasificaciones'!$A$1:$C$3000,3,FALSE)</f>
        <v>Servicios de salud</v>
      </c>
      <c r="P11038" s="3"/>
      <c r="Q11038" s="3"/>
    </row>
    <row r="11039" spans="1:17" x14ac:dyDescent="0.25">
      <c r="A11039" t="s">
        <v>523</v>
      </c>
      <c r="B11039" s="1">
        <v>42258</v>
      </c>
      <c r="C11039" s="1">
        <v>42284</v>
      </c>
      <c r="D11039" t="s">
        <v>21</v>
      </c>
      <c r="E11039" t="s">
        <v>25</v>
      </c>
      <c r="F11039">
        <v>0</v>
      </c>
      <c r="G11039">
        <v>100000</v>
      </c>
      <c r="H11039">
        <v>0</v>
      </c>
      <c r="I11039">
        <v>0</v>
      </c>
      <c r="J11039">
        <v>0</v>
      </c>
      <c r="K11039">
        <v>0.45</v>
      </c>
      <c r="L11039" t="s">
        <v>23</v>
      </c>
      <c r="M11039" s="3">
        <v>45000</v>
      </c>
      <c r="N11039" s="2" t="str">
        <f>VLOOKUP(Tabla1[[#This Row],[nemo]],'Nemos y clasificaciones'!$A$2:$B$5000,2,FALSE)</f>
        <v>MERCK &amp; CO. INC.</v>
      </c>
      <c r="O11039" s="3" t="str">
        <f>VLOOKUP(Tabla1[[#This Row],[nemo]],'Nemos y clasificaciones'!$A$1:$C$3000,3,FALSE)</f>
        <v>Servicios de salud</v>
      </c>
      <c r="P11039" s="3"/>
      <c r="Q11039" s="3"/>
    </row>
    <row r="11040" spans="1:17" x14ac:dyDescent="0.25">
      <c r="A11040" t="s">
        <v>5688</v>
      </c>
      <c r="B11040" s="1">
        <v>42257</v>
      </c>
      <c r="C11040" s="1">
        <v>42275</v>
      </c>
      <c r="D11040" t="s">
        <v>21</v>
      </c>
      <c r="E11040" t="s">
        <v>43</v>
      </c>
      <c r="F11040">
        <v>0</v>
      </c>
      <c r="G11040">
        <v>100000</v>
      </c>
      <c r="H11040">
        <v>0</v>
      </c>
      <c r="I11040">
        <v>0</v>
      </c>
      <c r="J11040">
        <v>0</v>
      </c>
      <c r="K11040">
        <v>0.28000000000000003</v>
      </c>
      <c r="L11040" t="s">
        <v>23</v>
      </c>
      <c r="M11040" s="3">
        <v>28000</v>
      </c>
      <c r="N11040" s="2" t="str">
        <f>VLOOKUP(Tabla1[[#This Row],[nemo]],'Nemos y clasificaciones'!$A$2:$B$5000,2,FALSE)</f>
        <v>AMERICAN INTERNATIONAL GROUP INC</v>
      </c>
      <c r="O11040" s="3" t="str">
        <f>VLOOKUP(Tabla1[[#This Row],[nemo]],'Nemos y clasificaciones'!$A$1:$C$3000,3,FALSE)</f>
        <v>Servicios financieros</v>
      </c>
      <c r="P11040" s="3"/>
      <c r="Q11040" s="3"/>
    </row>
    <row r="11041" spans="1:17" x14ac:dyDescent="0.25">
      <c r="A11041" t="s">
        <v>523</v>
      </c>
      <c r="B11041" s="1">
        <v>42166</v>
      </c>
      <c r="C11041" s="1">
        <v>42193</v>
      </c>
      <c r="D11041" t="s">
        <v>21</v>
      </c>
      <c r="E11041" t="s">
        <v>25</v>
      </c>
      <c r="F11041">
        <v>0</v>
      </c>
      <c r="G11041">
        <v>100000</v>
      </c>
      <c r="H11041">
        <v>0</v>
      </c>
      <c r="I11041">
        <v>0</v>
      </c>
      <c r="J11041">
        <v>0</v>
      </c>
      <c r="K11041">
        <v>0.45</v>
      </c>
      <c r="L11041" t="s">
        <v>23</v>
      </c>
      <c r="M11041" s="3">
        <v>45000</v>
      </c>
      <c r="N11041" s="2" t="str">
        <f>VLOOKUP(Tabla1[[#This Row],[nemo]],'Nemos y clasificaciones'!$A$2:$B$5000,2,FALSE)</f>
        <v>MERCK &amp; CO. INC.</v>
      </c>
      <c r="O11041" s="3" t="str">
        <f>VLOOKUP(Tabla1[[#This Row],[nemo]],'Nemos y clasificaciones'!$A$1:$C$3000,3,FALSE)</f>
        <v>Servicios de salud</v>
      </c>
      <c r="P11041" s="3"/>
      <c r="Q11041" s="3"/>
    </row>
    <row r="11042" spans="1:17" x14ac:dyDescent="0.25">
      <c r="A11042" t="s">
        <v>523</v>
      </c>
      <c r="B11042" s="1">
        <v>42075</v>
      </c>
      <c r="C11042" s="1">
        <v>42102</v>
      </c>
      <c r="D11042" t="s">
        <v>21</v>
      </c>
      <c r="E11042" t="s">
        <v>25</v>
      </c>
      <c r="F11042">
        <v>0</v>
      </c>
      <c r="G11042">
        <v>100000</v>
      </c>
      <c r="H11042">
        <v>0</v>
      </c>
      <c r="I11042">
        <v>0</v>
      </c>
      <c r="J11042">
        <v>0</v>
      </c>
      <c r="K11042">
        <v>0.45</v>
      </c>
      <c r="L11042" t="s">
        <v>23</v>
      </c>
      <c r="M11042" s="3">
        <v>45000</v>
      </c>
      <c r="N11042" s="2" t="str">
        <f>VLOOKUP(Tabla1[[#This Row],[nemo]],'Nemos y clasificaciones'!$A$2:$B$5000,2,FALSE)</f>
        <v>MERCK &amp; CO. INC.</v>
      </c>
      <c r="O11042" s="3" t="str">
        <f>VLOOKUP(Tabla1[[#This Row],[nemo]],'Nemos y clasificaciones'!$A$1:$C$3000,3,FALSE)</f>
        <v>Servicios de salud</v>
      </c>
      <c r="P11042" s="3"/>
      <c r="Q11042" s="3"/>
    </row>
    <row r="11043" spans="1:17" x14ac:dyDescent="0.25">
      <c r="A11043" t="s">
        <v>523</v>
      </c>
      <c r="B11043" s="1">
        <v>41984</v>
      </c>
      <c r="C11043" s="1">
        <v>42012</v>
      </c>
      <c r="D11043" t="s">
        <v>21</v>
      </c>
      <c r="E11043" t="s">
        <v>25</v>
      </c>
      <c r="F11043">
        <v>0</v>
      </c>
      <c r="G11043">
        <v>100000</v>
      </c>
      <c r="H11043">
        <v>0</v>
      </c>
      <c r="I11043">
        <v>0</v>
      </c>
      <c r="J11043">
        <v>0</v>
      </c>
      <c r="K11043">
        <v>0.45</v>
      </c>
      <c r="L11043" t="s">
        <v>23</v>
      </c>
      <c r="M11043" s="3">
        <v>45000</v>
      </c>
      <c r="N11043" s="2" t="str">
        <f>VLOOKUP(Tabla1[[#This Row],[nemo]],'Nemos y clasificaciones'!$A$2:$B$5000,2,FALSE)</f>
        <v>MERCK &amp; CO. INC.</v>
      </c>
      <c r="O11043" s="3" t="str">
        <f>VLOOKUP(Tabla1[[#This Row],[nemo]],'Nemos y clasificaciones'!$A$1:$C$3000,3,FALSE)</f>
        <v>Servicios de salud</v>
      </c>
      <c r="P11043" s="3"/>
      <c r="Q11043" s="3"/>
    </row>
    <row r="11044" spans="1:17" x14ac:dyDescent="0.25">
      <c r="A11044" t="s">
        <v>530</v>
      </c>
      <c r="B11044" s="1">
        <v>44406</v>
      </c>
      <c r="C11044" s="1">
        <v>44421</v>
      </c>
      <c r="D11044" t="s">
        <v>21</v>
      </c>
      <c r="E11044" t="s">
        <v>531</v>
      </c>
      <c r="F11044">
        <v>0</v>
      </c>
      <c r="G11044">
        <v>100000</v>
      </c>
      <c r="H11044">
        <v>0</v>
      </c>
      <c r="I11044">
        <v>0</v>
      </c>
      <c r="J11044">
        <v>0</v>
      </c>
      <c r="K11044">
        <v>0.7</v>
      </c>
      <c r="L11044" t="s">
        <v>23</v>
      </c>
      <c r="M11044" s="3">
        <v>70000</v>
      </c>
      <c r="N11044" s="2" t="str">
        <f>VLOOKUP(Tabla1[[#This Row],[nemo]],'Nemos y clasificaciones'!$A$2:$B$5000,2,FALSE)</f>
        <v>MORGAN STANLEY</v>
      </c>
      <c r="O11044" s="3" t="str">
        <f>VLOOKUP(Tabla1[[#This Row],[nemo]],'Nemos y clasificaciones'!$A$1:$C$3000,3,FALSE)</f>
        <v>Servicios financieros</v>
      </c>
      <c r="P11044" s="3"/>
      <c r="Q11044" s="3"/>
    </row>
    <row r="11045" spans="1:17" x14ac:dyDescent="0.25">
      <c r="A11045" t="s">
        <v>1886</v>
      </c>
      <c r="B11045" s="1">
        <v>44315</v>
      </c>
      <c r="C11045" s="1">
        <v>44330</v>
      </c>
      <c r="D11045" t="s">
        <v>21</v>
      </c>
      <c r="E11045" t="s">
        <v>531</v>
      </c>
      <c r="F11045">
        <v>0</v>
      </c>
      <c r="G11045">
        <v>100000</v>
      </c>
      <c r="H11045">
        <v>0</v>
      </c>
      <c r="I11045">
        <v>0</v>
      </c>
      <c r="J11045">
        <v>0</v>
      </c>
      <c r="K11045">
        <v>0.35</v>
      </c>
      <c r="L11045" t="s">
        <v>23</v>
      </c>
      <c r="M11045" s="3">
        <v>35000</v>
      </c>
      <c r="N11045" s="2" t="str">
        <f>VLOOKUP(Tabla1[[#This Row],[nemo]],'Nemos y clasificaciones'!$A$2:$B$5000,2,FALSE)</f>
        <v>MORGAN STANLEY</v>
      </c>
      <c r="O11045" s="3" t="str">
        <f>VLOOKUP(Tabla1[[#This Row],[nemo]],'Nemos y clasificaciones'!$A$1:$C$3000,3,FALSE)</f>
        <v>Servicios financieros</v>
      </c>
      <c r="P11045" s="3"/>
      <c r="Q11045" s="3"/>
    </row>
    <row r="11046" spans="1:17" x14ac:dyDescent="0.25">
      <c r="A11046" t="s">
        <v>1886</v>
      </c>
      <c r="B11046" s="1">
        <v>44224</v>
      </c>
      <c r="C11046" s="1">
        <v>44239</v>
      </c>
      <c r="D11046" t="s">
        <v>21</v>
      </c>
      <c r="E11046" t="s">
        <v>531</v>
      </c>
      <c r="F11046">
        <v>0</v>
      </c>
      <c r="G11046">
        <v>100000</v>
      </c>
      <c r="H11046">
        <v>0</v>
      </c>
      <c r="I11046">
        <v>0</v>
      </c>
      <c r="J11046">
        <v>0</v>
      </c>
      <c r="K11046">
        <v>0.35</v>
      </c>
      <c r="L11046" t="s">
        <v>23</v>
      </c>
      <c r="M11046" s="3">
        <v>35000</v>
      </c>
      <c r="N11046" s="2" t="str">
        <f>VLOOKUP(Tabla1[[#This Row],[nemo]],'Nemos y clasificaciones'!$A$2:$B$5000,2,FALSE)</f>
        <v>MORGAN STANLEY</v>
      </c>
      <c r="O11046" s="3" t="str">
        <f>VLOOKUP(Tabla1[[#This Row],[nemo]],'Nemos y clasificaciones'!$A$1:$C$3000,3,FALSE)</f>
        <v>Servicios financieros</v>
      </c>
      <c r="P11046" s="3"/>
      <c r="Q11046" s="3"/>
    </row>
    <row r="11047" spans="1:17" x14ac:dyDescent="0.25">
      <c r="A11047" t="s">
        <v>1886</v>
      </c>
      <c r="B11047" s="1">
        <v>44133</v>
      </c>
      <c r="C11047" s="1">
        <v>44148</v>
      </c>
      <c r="D11047" t="s">
        <v>21</v>
      </c>
      <c r="E11047" t="s">
        <v>531</v>
      </c>
      <c r="F11047">
        <v>0</v>
      </c>
      <c r="G11047">
        <v>100000</v>
      </c>
      <c r="H11047">
        <v>0</v>
      </c>
      <c r="I11047">
        <v>0</v>
      </c>
      <c r="J11047">
        <v>0</v>
      </c>
      <c r="K11047">
        <v>0.35</v>
      </c>
      <c r="L11047" t="s">
        <v>23</v>
      </c>
      <c r="M11047" s="3">
        <v>35000</v>
      </c>
      <c r="N11047" s="2" t="str">
        <f>VLOOKUP(Tabla1[[#This Row],[nemo]],'Nemos y clasificaciones'!$A$2:$B$5000,2,FALSE)</f>
        <v>MORGAN STANLEY</v>
      </c>
      <c r="O11047" s="3" t="str">
        <f>VLOOKUP(Tabla1[[#This Row],[nemo]],'Nemos y clasificaciones'!$A$1:$C$3000,3,FALSE)</f>
        <v>Servicios financieros</v>
      </c>
      <c r="P11047" s="3"/>
      <c r="Q11047" s="3"/>
    </row>
    <row r="11048" spans="1:17" x14ac:dyDescent="0.25">
      <c r="A11048" t="s">
        <v>1270</v>
      </c>
      <c r="B11048" s="1">
        <v>44357</v>
      </c>
      <c r="C11048" s="1">
        <v>44363</v>
      </c>
      <c r="D11048" t="s">
        <v>21</v>
      </c>
      <c r="E11048" t="s">
        <v>1271</v>
      </c>
      <c r="F11048">
        <v>0</v>
      </c>
      <c r="G11048">
        <v>100000</v>
      </c>
      <c r="H11048">
        <v>0</v>
      </c>
      <c r="I11048">
        <v>0</v>
      </c>
      <c r="J11048">
        <v>0</v>
      </c>
      <c r="K11048">
        <v>0.27900000000000003</v>
      </c>
      <c r="L11048" t="s">
        <v>23</v>
      </c>
      <c r="M11048" s="3">
        <v>27900</v>
      </c>
      <c r="N11048" s="2" t="str">
        <f>VLOOKUP(Tabla1[[#This Row],[nemo]],'Nemos y clasificaciones'!$A$2:$B$5000,2,FALSE)</f>
        <v>iShares MSCI All Country Asia ex Japan ETF</v>
      </c>
      <c r="O11048" s="3" t="str">
        <f>VLOOKUP(Tabla1[[#This Row],[nemo]],'Nemos y clasificaciones'!$A$1:$C$3000,3,FALSE)</f>
        <v>ETF</v>
      </c>
      <c r="P11048" s="3"/>
      <c r="Q11048" s="3"/>
    </row>
    <row r="11049" spans="1:17" x14ac:dyDescent="0.25">
      <c r="A11049" t="s">
        <v>1886</v>
      </c>
      <c r="B11049" s="1">
        <v>44042</v>
      </c>
      <c r="C11049" s="1">
        <v>44057</v>
      </c>
      <c r="D11049" t="s">
        <v>21</v>
      </c>
      <c r="E11049" t="s">
        <v>531</v>
      </c>
      <c r="F11049">
        <v>0</v>
      </c>
      <c r="G11049">
        <v>100000</v>
      </c>
      <c r="H11049">
        <v>0</v>
      </c>
      <c r="I11049">
        <v>0</v>
      </c>
      <c r="J11049">
        <v>0</v>
      </c>
      <c r="K11049">
        <v>0.35</v>
      </c>
      <c r="L11049" t="s">
        <v>23</v>
      </c>
      <c r="M11049" s="3">
        <v>35000</v>
      </c>
      <c r="N11049" s="2" t="str">
        <f>VLOOKUP(Tabla1[[#This Row],[nemo]],'Nemos y clasificaciones'!$A$2:$B$5000,2,FALSE)</f>
        <v>MORGAN STANLEY</v>
      </c>
      <c r="O11049" s="3" t="str">
        <f>VLOOKUP(Tabla1[[#This Row],[nemo]],'Nemos y clasificaciones'!$A$1:$C$3000,3,FALSE)</f>
        <v>Servicios financieros</v>
      </c>
      <c r="P11049" s="3"/>
      <c r="Q11049" s="3"/>
    </row>
    <row r="11050" spans="1:17" x14ac:dyDescent="0.25">
      <c r="A11050" t="s">
        <v>1886</v>
      </c>
      <c r="B11050" s="1">
        <v>43950</v>
      </c>
      <c r="C11050" s="1">
        <v>43966</v>
      </c>
      <c r="D11050" t="s">
        <v>21</v>
      </c>
      <c r="E11050" t="s">
        <v>531</v>
      </c>
      <c r="F11050">
        <v>0</v>
      </c>
      <c r="G11050">
        <v>100000</v>
      </c>
      <c r="H11050">
        <v>0</v>
      </c>
      <c r="I11050">
        <v>0</v>
      </c>
      <c r="J11050">
        <v>0</v>
      </c>
      <c r="K11050">
        <v>0.35</v>
      </c>
      <c r="L11050" t="s">
        <v>23</v>
      </c>
      <c r="M11050" s="3">
        <v>35000</v>
      </c>
      <c r="N11050" s="2" t="str">
        <f>VLOOKUP(Tabla1[[#This Row],[nemo]],'Nemos y clasificaciones'!$A$2:$B$5000,2,FALSE)</f>
        <v>MORGAN STANLEY</v>
      </c>
      <c r="O11050" s="3" t="str">
        <f>VLOOKUP(Tabla1[[#This Row],[nemo]],'Nemos y clasificaciones'!$A$1:$C$3000,3,FALSE)</f>
        <v>Servicios financieros</v>
      </c>
      <c r="P11050" s="3"/>
      <c r="Q11050" s="3"/>
    </row>
    <row r="11051" spans="1:17" x14ac:dyDescent="0.25">
      <c r="A11051" t="s">
        <v>1886</v>
      </c>
      <c r="B11051" s="1">
        <v>43860</v>
      </c>
      <c r="C11051" s="1">
        <v>43875</v>
      </c>
      <c r="D11051" t="s">
        <v>21</v>
      </c>
      <c r="E11051" t="s">
        <v>531</v>
      </c>
      <c r="F11051">
        <v>0</v>
      </c>
      <c r="G11051">
        <v>100000</v>
      </c>
      <c r="H11051">
        <v>0</v>
      </c>
      <c r="I11051">
        <v>0</v>
      </c>
      <c r="J11051">
        <v>0</v>
      </c>
      <c r="K11051">
        <v>0.35</v>
      </c>
      <c r="L11051" t="s">
        <v>23</v>
      </c>
      <c r="M11051" s="3">
        <v>35000</v>
      </c>
      <c r="N11051" s="2" t="str">
        <f>VLOOKUP(Tabla1[[#This Row],[nemo]],'Nemos y clasificaciones'!$A$2:$B$5000,2,FALSE)</f>
        <v>MORGAN STANLEY</v>
      </c>
      <c r="O11051" s="3" t="str">
        <f>VLOOKUP(Tabla1[[#This Row],[nemo]],'Nemos y clasificaciones'!$A$1:$C$3000,3,FALSE)</f>
        <v>Servicios financieros</v>
      </c>
      <c r="P11051" s="3"/>
      <c r="Q11051" s="3"/>
    </row>
    <row r="11052" spans="1:17" x14ac:dyDescent="0.25">
      <c r="A11052" t="s">
        <v>1886</v>
      </c>
      <c r="B11052" s="1">
        <v>43768</v>
      </c>
      <c r="C11052" s="1">
        <v>43784</v>
      </c>
      <c r="D11052" t="s">
        <v>21</v>
      </c>
      <c r="E11052" t="s">
        <v>531</v>
      </c>
      <c r="F11052">
        <v>0</v>
      </c>
      <c r="G11052">
        <v>100000</v>
      </c>
      <c r="H11052">
        <v>0</v>
      </c>
      <c r="I11052">
        <v>0</v>
      </c>
      <c r="J11052">
        <v>0</v>
      </c>
      <c r="K11052">
        <v>0.35</v>
      </c>
      <c r="L11052" t="s">
        <v>23</v>
      </c>
      <c r="M11052" s="3">
        <v>35000</v>
      </c>
      <c r="N11052" s="2" t="str">
        <f>VLOOKUP(Tabla1[[#This Row],[nemo]],'Nemos y clasificaciones'!$A$2:$B$5000,2,FALSE)</f>
        <v>MORGAN STANLEY</v>
      </c>
      <c r="O11052" s="3" t="str">
        <f>VLOOKUP(Tabla1[[#This Row],[nemo]],'Nemos y clasificaciones'!$A$1:$C$3000,3,FALSE)</f>
        <v>Servicios financieros</v>
      </c>
      <c r="P11052" s="3"/>
      <c r="Q11052" s="3"/>
    </row>
    <row r="11053" spans="1:17" x14ac:dyDescent="0.25">
      <c r="A11053" t="s">
        <v>1886</v>
      </c>
      <c r="B11053" s="1">
        <v>43676</v>
      </c>
      <c r="C11053" s="1">
        <v>43693</v>
      </c>
      <c r="D11053" t="s">
        <v>21</v>
      </c>
      <c r="E11053" t="s">
        <v>531</v>
      </c>
      <c r="F11053">
        <v>0</v>
      </c>
      <c r="G11053">
        <v>100000</v>
      </c>
      <c r="H11053">
        <v>0</v>
      </c>
      <c r="I11053">
        <v>0</v>
      </c>
      <c r="J11053">
        <v>0</v>
      </c>
      <c r="K11053">
        <v>0.35</v>
      </c>
      <c r="L11053" t="s">
        <v>23</v>
      </c>
      <c r="M11053" s="3">
        <v>35000</v>
      </c>
      <c r="N11053" s="2" t="str">
        <f>VLOOKUP(Tabla1[[#This Row],[nemo]],'Nemos y clasificaciones'!$A$2:$B$5000,2,FALSE)</f>
        <v>MORGAN STANLEY</v>
      </c>
      <c r="O11053" s="3" t="str">
        <f>VLOOKUP(Tabla1[[#This Row],[nemo]],'Nemos y clasificaciones'!$A$1:$C$3000,3,FALSE)</f>
        <v>Servicios financieros</v>
      </c>
      <c r="P11053" s="3"/>
      <c r="Q11053" s="3"/>
    </row>
    <row r="11054" spans="1:17" x14ac:dyDescent="0.25">
      <c r="A11054" t="s">
        <v>3529</v>
      </c>
      <c r="B11054" s="1">
        <v>43584</v>
      </c>
      <c r="C11054" s="1">
        <v>43600</v>
      </c>
      <c r="D11054" t="s">
        <v>21</v>
      </c>
      <c r="E11054" t="s">
        <v>531</v>
      </c>
      <c r="F11054">
        <v>0</v>
      </c>
      <c r="G11054">
        <v>100000</v>
      </c>
      <c r="H11054">
        <v>0</v>
      </c>
      <c r="I11054">
        <v>0</v>
      </c>
      <c r="J11054">
        <v>0</v>
      </c>
      <c r="K11054">
        <v>0.3</v>
      </c>
      <c r="L11054" t="s">
        <v>23</v>
      </c>
      <c r="M11054" s="3">
        <v>30000</v>
      </c>
      <c r="N11054" s="2" t="str">
        <f>VLOOKUP(Tabla1[[#This Row],[nemo]],'Nemos y clasificaciones'!$A$2:$B$5000,2,FALSE)</f>
        <v>MORGAN STANLEY</v>
      </c>
      <c r="O11054" s="3" t="str">
        <f>VLOOKUP(Tabla1[[#This Row],[nemo]],'Nemos y clasificaciones'!$A$1:$C$3000,3,FALSE)</f>
        <v>Servicios financieros</v>
      </c>
      <c r="P11054" s="3"/>
      <c r="Q11054" s="3"/>
    </row>
    <row r="11055" spans="1:17" x14ac:dyDescent="0.25">
      <c r="A11055" t="s">
        <v>3529</v>
      </c>
      <c r="B11055" s="1">
        <v>43495</v>
      </c>
      <c r="C11055" s="1">
        <v>43511</v>
      </c>
      <c r="D11055" t="s">
        <v>21</v>
      </c>
      <c r="E11055" t="s">
        <v>531</v>
      </c>
      <c r="F11055">
        <v>0</v>
      </c>
      <c r="G11055">
        <v>100000</v>
      </c>
      <c r="H11055">
        <v>0</v>
      </c>
      <c r="I11055">
        <v>0</v>
      </c>
      <c r="J11055">
        <v>0</v>
      </c>
      <c r="K11055">
        <v>0.3</v>
      </c>
      <c r="L11055" t="s">
        <v>23</v>
      </c>
      <c r="M11055" s="3">
        <v>30000</v>
      </c>
      <c r="N11055" s="2" t="str">
        <f>VLOOKUP(Tabla1[[#This Row],[nemo]],'Nemos y clasificaciones'!$A$2:$B$5000,2,FALSE)</f>
        <v>MORGAN STANLEY</v>
      </c>
      <c r="O11055" s="3" t="str">
        <f>VLOOKUP(Tabla1[[#This Row],[nemo]],'Nemos y clasificaciones'!$A$1:$C$3000,3,FALSE)</f>
        <v>Servicios financieros</v>
      </c>
      <c r="P11055" s="3"/>
      <c r="Q11055" s="3"/>
    </row>
    <row r="11056" spans="1:17" x14ac:dyDescent="0.25">
      <c r="A11056" t="s">
        <v>3529</v>
      </c>
      <c r="B11056" s="1">
        <v>43403</v>
      </c>
      <c r="C11056" s="1">
        <v>43419</v>
      </c>
      <c r="D11056" t="s">
        <v>21</v>
      </c>
      <c r="E11056" t="s">
        <v>531</v>
      </c>
      <c r="F11056">
        <v>0</v>
      </c>
      <c r="G11056">
        <v>100000</v>
      </c>
      <c r="H11056">
        <v>0</v>
      </c>
      <c r="I11056">
        <v>0</v>
      </c>
      <c r="J11056">
        <v>0</v>
      </c>
      <c r="K11056">
        <v>0.3</v>
      </c>
      <c r="L11056" t="s">
        <v>23</v>
      </c>
      <c r="M11056" s="3">
        <v>30000</v>
      </c>
      <c r="N11056" s="2" t="str">
        <f>VLOOKUP(Tabla1[[#This Row],[nemo]],'Nemos y clasificaciones'!$A$2:$B$5000,2,FALSE)</f>
        <v>MORGAN STANLEY</v>
      </c>
      <c r="O11056" s="3" t="str">
        <f>VLOOKUP(Tabla1[[#This Row],[nemo]],'Nemos y clasificaciones'!$A$1:$C$3000,3,FALSE)</f>
        <v>Servicios financieros</v>
      </c>
      <c r="P11056" s="3"/>
      <c r="Q11056" s="3"/>
    </row>
    <row r="11057" spans="1:17" x14ac:dyDescent="0.25">
      <c r="A11057" t="s">
        <v>7262</v>
      </c>
      <c r="B11057" s="1">
        <v>43311</v>
      </c>
      <c r="C11057" s="1">
        <v>43328</v>
      </c>
      <c r="D11057" t="s">
        <v>21</v>
      </c>
      <c r="E11057" t="s">
        <v>531</v>
      </c>
      <c r="F11057">
        <v>0</v>
      </c>
      <c r="G11057">
        <v>100000</v>
      </c>
      <c r="H11057">
        <v>0</v>
      </c>
      <c r="I11057">
        <v>0</v>
      </c>
      <c r="J11057">
        <v>0</v>
      </c>
      <c r="K11057">
        <v>0.3</v>
      </c>
      <c r="L11057" t="s">
        <v>23</v>
      </c>
      <c r="M11057" s="3">
        <v>30000</v>
      </c>
      <c r="N11057" s="2" t="str">
        <f>VLOOKUP(Tabla1[[#This Row],[nemo]],'Nemos y clasificaciones'!$A$2:$B$5000,2,FALSE)</f>
        <v>MORGAN STANLEY</v>
      </c>
      <c r="O11057" s="3" t="str">
        <f>VLOOKUP(Tabla1[[#This Row],[nemo]],'Nemos y clasificaciones'!$A$1:$C$3000,3,FALSE)</f>
        <v>Servicios financieros</v>
      </c>
      <c r="P11057" s="3"/>
      <c r="Q11057" s="3"/>
    </row>
    <row r="11058" spans="1:17" x14ac:dyDescent="0.25">
      <c r="A11058" t="s">
        <v>700</v>
      </c>
      <c r="B11058" s="1">
        <v>43217</v>
      </c>
      <c r="C11058" s="1">
        <v>43235</v>
      </c>
      <c r="D11058" t="s">
        <v>21</v>
      </c>
      <c r="E11058" t="s">
        <v>531</v>
      </c>
      <c r="F11058">
        <v>0</v>
      </c>
      <c r="G11058">
        <v>100000</v>
      </c>
      <c r="H11058">
        <v>0</v>
      </c>
      <c r="I11058">
        <v>0</v>
      </c>
      <c r="J11058">
        <v>0</v>
      </c>
      <c r="K11058">
        <v>0.25</v>
      </c>
      <c r="L11058" t="s">
        <v>23</v>
      </c>
      <c r="M11058" s="3">
        <v>25000</v>
      </c>
      <c r="N11058" s="2" t="str">
        <f>VLOOKUP(Tabla1[[#This Row],[nemo]],'Nemos y clasificaciones'!$A$2:$B$5000,2,FALSE)</f>
        <v>MORGAN STANLEY</v>
      </c>
      <c r="O11058" s="3" t="str">
        <f>VLOOKUP(Tabla1[[#This Row],[nemo]],'Nemos y clasificaciones'!$A$1:$C$3000,3,FALSE)</f>
        <v>Servicios financieros</v>
      </c>
      <c r="P11058" s="3"/>
      <c r="Q11058" s="3"/>
    </row>
    <row r="11059" spans="1:17" x14ac:dyDescent="0.25">
      <c r="A11059" t="s">
        <v>700</v>
      </c>
      <c r="B11059" s="1">
        <v>43130</v>
      </c>
      <c r="C11059" s="1">
        <v>43146</v>
      </c>
      <c r="D11059" t="s">
        <v>21</v>
      </c>
      <c r="E11059" t="s">
        <v>531</v>
      </c>
      <c r="F11059">
        <v>0</v>
      </c>
      <c r="G11059">
        <v>100000</v>
      </c>
      <c r="H11059">
        <v>0</v>
      </c>
      <c r="I11059">
        <v>0</v>
      </c>
      <c r="J11059">
        <v>0</v>
      </c>
      <c r="K11059">
        <v>0.25</v>
      </c>
      <c r="L11059" t="s">
        <v>23</v>
      </c>
      <c r="M11059" s="3">
        <v>25000</v>
      </c>
      <c r="N11059" s="2" t="str">
        <f>VLOOKUP(Tabla1[[#This Row],[nemo]],'Nemos y clasificaciones'!$A$2:$B$5000,2,FALSE)</f>
        <v>MORGAN STANLEY</v>
      </c>
      <c r="O11059" s="3" t="str">
        <f>VLOOKUP(Tabla1[[#This Row],[nemo]],'Nemos y clasificaciones'!$A$1:$C$3000,3,FALSE)</f>
        <v>Servicios financieros</v>
      </c>
      <c r="P11059" s="3"/>
      <c r="Q11059" s="3"/>
    </row>
    <row r="11060" spans="1:17" x14ac:dyDescent="0.25">
      <c r="A11060" t="s">
        <v>700</v>
      </c>
      <c r="B11060" s="1">
        <v>43038</v>
      </c>
      <c r="C11060" s="1">
        <v>43054</v>
      </c>
      <c r="D11060" t="s">
        <v>21</v>
      </c>
      <c r="E11060" t="s">
        <v>531</v>
      </c>
      <c r="F11060">
        <v>0</v>
      </c>
      <c r="G11060">
        <v>100000</v>
      </c>
      <c r="H11060">
        <v>0</v>
      </c>
      <c r="I11060">
        <v>0</v>
      </c>
      <c r="J11060">
        <v>0</v>
      </c>
      <c r="K11060">
        <v>0.25</v>
      </c>
      <c r="L11060" t="s">
        <v>23</v>
      </c>
      <c r="M11060" s="3">
        <v>25000</v>
      </c>
      <c r="N11060" s="2" t="str">
        <f>VLOOKUP(Tabla1[[#This Row],[nemo]],'Nemos y clasificaciones'!$A$2:$B$5000,2,FALSE)</f>
        <v>MORGAN STANLEY</v>
      </c>
      <c r="O11060" s="3" t="str">
        <f>VLOOKUP(Tabla1[[#This Row],[nemo]],'Nemos y clasificaciones'!$A$1:$C$3000,3,FALSE)</f>
        <v>Servicios financieros</v>
      </c>
      <c r="P11060" s="3"/>
      <c r="Q11060" s="3"/>
    </row>
    <row r="11061" spans="1:17" x14ac:dyDescent="0.25">
      <c r="A11061" t="s">
        <v>9131</v>
      </c>
      <c r="B11061" s="1">
        <v>42943</v>
      </c>
      <c r="C11061" s="1">
        <v>42963</v>
      </c>
      <c r="D11061" t="s">
        <v>21</v>
      </c>
      <c r="E11061" t="s">
        <v>531</v>
      </c>
      <c r="F11061">
        <v>0</v>
      </c>
      <c r="G11061">
        <v>100000</v>
      </c>
      <c r="H11061">
        <v>0</v>
      </c>
      <c r="I11061">
        <v>0</v>
      </c>
      <c r="J11061">
        <v>0</v>
      </c>
      <c r="K11061">
        <v>0.25</v>
      </c>
      <c r="L11061" t="s">
        <v>23</v>
      </c>
      <c r="M11061" s="3">
        <v>25000</v>
      </c>
      <c r="N11061" s="2" t="str">
        <f>VLOOKUP(Tabla1[[#This Row],[nemo]],'Nemos y clasificaciones'!$A$2:$B$5000,2,FALSE)</f>
        <v>MORGAN STANLEY</v>
      </c>
      <c r="O11061" s="3" t="str">
        <f>VLOOKUP(Tabla1[[#This Row],[nemo]],'Nemos y clasificaciones'!$A$1:$C$3000,3,FALSE)</f>
        <v>Servicios financieros</v>
      </c>
      <c r="P11061" s="3"/>
      <c r="Q11061" s="3"/>
    </row>
    <row r="11062" spans="1:17" x14ac:dyDescent="0.25">
      <c r="A11062" t="s">
        <v>361</v>
      </c>
      <c r="B11062" s="1">
        <v>42852</v>
      </c>
      <c r="C11062" s="1">
        <v>42870</v>
      </c>
      <c r="D11062" t="s">
        <v>21</v>
      </c>
      <c r="E11062" t="s">
        <v>531</v>
      </c>
      <c r="F11062">
        <v>0</v>
      </c>
      <c r="G11062">
        <v>100000</v>
      </c>
      <c r="H11062">
        <v>0</v>
      </c>
      <c r="I11062">
        <v>0</v>
      </c>
      <c r="J11062">
        <v>0</v>
      </c>
      <c r="K11062">
        <v>0.2</v>
      </c>
      <c r="L11062" t="s">
        <v>23</v>
      </c>
      <c r="M11062" s="3">
        <v>20000</v>
      </c>
      <c r="N11062" s="2" t="str">
        <f>VLOOKUP(Tabla1[[#This Row],[nemo]],'Nemos y clasificaciones'!$A$2:$B$5000,2,FALSE)</f>
        <v>MORGAN STANLEY</v>
      </c>
      <c r="O11062" s="3" t="str">
        <f>VLOOKUP(Tabla1[[#This Row],[nemo]],'Nemos y clasificaciones'!$A$1:$C$3000,3,FALSE)</f>
        <v>Servicios financieros</v>
      </c>
      <c r="P11062" s="3"/>
      <c r="Q11062" s="3"/>
    </row>
    <row r="11063" spans="1:17" x14ac:dyDescent="0.25">
      <c r="A11063" t="s">
        <v>361</v>
      </c>
      <c r="B11063" s="1">
        <v>42762</v>
      </c>
      <c r="C11063" s="1">
        <v>42781</v>
      </c>
      <c r="D11063" t="s">
        <v>21</v>
      </c>
      <c r="E11063" t="s">
        <v>531</v>
      </c>
      <c r="F11063">
        <v>0</v>
      </c>
      <c r="G11063">
        <v>100000</v>
      </c>
      <c r="H11063">
        <v>0</v>
      </c>
      <c r="I11063">
        <v>0</v>
      </c>
      <c r="J11063">
        <v>0</v>
      </c>
      <c r="K11063">
        <v>0.2</v>
      </c>
      <c r="L11063" t="s">
        <v>23</v>
      </c>
      <c r="M11063" s="3">
        <v>20000</v>
      </c>
      <c r="N11063" s="2" t="str">
        <f>VLOOKUP(Tabla1[[#This Row],[nemo]],'Nemos y clasificaciones'!$A$2:$B$5000,2,FALSE)</f>
        <v>MORGAN STANLEY</v>
      </c>
      <c r="O11063" s="3" t="str">
        <f>VLOOKUP(Tabla1[[#This Row],[nemo]],'Nemos y clasificaciones'!$A$1:$C$3000,3,FALSE)</f>
        <v>Servicios financieros</v>
      </c>
      <c r="P11063" s="3"/>
      <c r="Q11063" s="3"/>
    </row>
    <row r="11064" spans="1:17" x14ac:dyDescent="0.25">
      <c r="A11064" t="s">
        <v>361</v>
      </c>
      <c r="B11064" s="1">
        <v>42670</v>
      </c>
      <c r="C11064" s="1">
        <v>42689</v>
      </c>
      <c r="D11064" t="s">
        <v>21</v>
      </c>
      <c r="E11064" t="s">
        <v>531</v>
      </c>
      <c r="F11064">
        <v>0</v>
      </c>
      <c r="G11064">
        <v>100000</v>
      </c>
      <c r="H11064">
        <v>0</v>
      </c>
      <c r="I11064">
        <v>0</v>
      </c>
      <c r="J11064">
        <v>0</v>
      </c>
      <c r="K11064">
        <v>0.2</v>
      </c>
      <c r="L11064" t="s">
        <v>23</v>
      </c>
      <c r="M11064" s="3">
        <v>20000</v>
      </c>
      <c r="N11064" s="2" t="str">
        <f>VLOOKUP(Tabla1[[#This Row],[nemo]],'Nemos y clasificaciones'!$A$2:$B$5000,2,FALSE)</f>
        <v>MORGAN STANLEY</v>
      </c>
      <c r="O11064" s="3" t="str">
        <f>VLOOKUP(Tabla1[[#This Row],[nemo]],'Nemos y clasificaciones'!$A$1:$C$3000,3,FALSE)</f>
        <v>Servicios financieros</v>
      </c>
      <c r="P11064" s="3"/>
      <c r="Q11064" s="3"/>
    </row>
    <row r="11065" spans="1:17" x14ac:dyDescent="0.25">
      <c r="A11065" t="s">
        <v>361</v>
      </c>
      <c r="B11065" s="1">
        <v>42578</v>
      </c>
      <c r="C11065" s="1">
        <v>42598</v>
      </c>
      <c r="D11065" t="s">
        <v>21</v>
      </c>
      <c r="E11065" t="s">
        <v>531</v>
      </c>
      <c r="F11065">
        <v>0</v>
      </c>
      <c r="G11065">
        <v>100000</v>
      </c>
      <c r="H11065">
        <v>0</v>
      </c>
      <c r="I11065">
        <v>0</v>
      </c>
      <c r="J11065">
        <v>0</v>
      </c>
      <c r="K11065">
        <v>0.2</v>
      </c>
      <c r="L11065" t="s">
        <v>23</v>
      </c>
      <c r="M11065" s="3">
        <v>20000</v>
      </c>
      <c r="N11065" s="2" t="str">
        <f>VLOOKUP(Tabla1[[#This Row],[nemo]],'Nemos y clasificaciones'!$A$2:$B$5000,2,FALSE)</f>
        <v>MORGAN STANLEY</v>
      </c>
      <c r="O11065" s="3" t="str">
        <f>VLOOKUP(Tabla1[[#This Row],[nemo]],'Nemos y clasificaciones'!$A$1:$C$3000,3,FALSE)</f>
        <v>Servicios financieros</v>
      </c>
      <c r="P11065" s="3"/>
      <c r="Q11065" s="3"/>
    </row>
    <row r="11066" spans="1:17" x14ac:dyDescent="0.25">
      <c r="A11066" t="s">
        <v>6729</v>
      </c>
      <c r="B11066" s="1">
        <v>42487</v>
      </c>
      <c r="C11066" s="1">
        <v>42503</v>
      </c>
      <c r="D11066" t="s">
        <v>21</v>
      </c>
      <c r="E11066" t="s">
        <v>531</v>
      </c>
      <c r="F11066">
        <v>0</v>
      </c>
      <c r="G11066">
        <v>100000</v>
      </c>
      <c r="H11066">
        <v>0</v>
      </c>
      <c r="I11066">
        <v>0</v>
      </c>
      <c r="J11066">
        <v>0</v>
      </c>
      <c r="K11066">
        <v>0.15</v>
      </c>
      <c r="L11066" t="s">
        <v>23</v>
      </c>
      <c r="M11066" s="3">
        <v>15000</v>
      </c>
      <c r="N11066" s="2" t="str">
        <f>VLOOKUP(Tabla1[[#This Row],[nemo]],'Nemos y clasificaciones'!$A$2:$B$5000,2,FALSE)</f>
        <v>MORGAN STANLEY</v>
      </c>
      <c r="O11066" s="3" t="str">
        <f>VLOOKUP(Tabla1[[#This Row],[nemo]],'Nemos y clasificaciones'!$A$1:$C$3000,3,FALSE)</f>
        <v>Servicios financieros</v>
      </c>
      <c r="P11066" s="3"/>
      <c r="Q11066" s="3"/>
    </row>
    <row r="11067" spans="1:17" x14ac:dyDescent="0.25">
      <c r="A11067" t="s">
        <v>6729</v>
      </c>
      <c r="B11067" s="1">
        <v>42396</v>
      </c>
      <c r="C11067" s="1">
        <v>42415</v>
      </c>
      <c r="D11067" t="s">
        <v>21</v>
      </c>
      <c r="E11067" t="s">
        <v>531</v>
      </c>
      <c r="F11067">
        <v>0</v>
      </c>
      <c r="G11067">
        <v>100000</v>
      </c>
      <c r="H11067">
        <v>0</v>
      </c>
      <c r="I11067">
        <v>0</v>
      </c>
      <c r="J11067">
        <v>0</v>
      </c>
      <c r="K11067">
        <v>0.15</v>
      </c>
      <c r="L11067" t="s">
        <v>23</v>
      </c>
      <c r="M11067" s="3">
        <v>15000</v>
      </c>
      <c r="N11067" s="2" t="str">
        <f>VLOOKUP(Tabla1[[#This Row],[nemo]],'Nemos y clasificaciones'!$A$2:$B$5000,2,FALSE)</f>
        <v>MORGAN STANLEY</v>
      </c>
      <c r="O11067" s="3" t="str">
        <f>VLOOKUP(Tabla1[[#This Row],[nemo]],'Nemos y clasificaciones'!$A$1:$C$3000,3,FALSE)</f>
        <v>Servicios financieros</v>
      </c>
      <c r="P11067" s="3"/>
      <c r="Q11067" s="3"/>
    </row>
    <row r="11068" spans="1:17" x14ac:dyDescent="0.25">
      <c r="A11068" t="s">
        <v>6729</v>
      </c>
      <c r="B11068" s="1">
        <v>42305</v>
      </c>
      <c r="C11068" s="1">
        <v>42321</v>
      </c>
      <c r="D11068" t="s">
        <v>21</v>
      </c>
      <c r="E11068" t="s">
        <v>531</v>
      </c>
      <c r="F11068">
        <v>0</v>
      </c>
      <c r="G11068">
        <v>100000</v>
      </c>
      <c r="H11068">
        <v>0</v>
      </c>
      <c r="I11068">
        <v>0</v>
      </c>
      <c r="J11068">
        <v>0</v>
      </c>
      <c r="K11068">
        <v>0.15</v>
      </c>
      <c r="L11068" t="s">
        <v>23</v>
      </c>
      <c r="M11068" s="3">
        <v>15000</v>
      </c>
      <c r="N11068" s="2" t="str">
        <f>VLOOKUP(Tabla1[[#This Row],[nemo]],'Nemos y clasificaciones'!$A$2:$B$5000,2,FALSE)</f>
        <v>MORGAN STANLEY</v>
      </c>
      <c r="O11068" s="3" t="str">
        <f>VLOOKUP(Tabla1[[#This Row],[nemo]],'Nemos y clasificaciones'!$A$1:$C$3000,3,FALSE)</f>
        <v>Servicios financieros</v>
      </c>
      <c r="P11068" s="3"/>
      <c r="Q11068" s="3"/>
    </row>
    <row r="11069" spans="1:17" x14ac:dyDescent="0.25">
      <c r="A11069" t="s">
        <v>6729</v>
      </c>
      <c r="B11069" s="1">
        <v>42214</v>
      </c>
      <c r="C11069" s="1">
        <v>42230</v>
      </c>
      <c r="D11069" t="s">
        <v>21</v>
      </c>
      <c r="E11069" t="s">
        <v>531</v>
      </c>
      <c r="F11069">
        <v>0</v>
      </c>
      <c r="G11069">
        <v>100000</v>
      </c>
      <c r="H11069">
        <v>0</v>
      </c>
      <c r="I11069">
        <v>0</v>
      </c>
      <c r="J11069">
        <v>0</v>
      </c>
      <c r="K11069">
        <v>0.15</v>
      </c>
      <c r="L11069" t="s">
        <v>23</v>
      </c>
      <c r="M11069" s="3">
        <v>15000</v>
      </c>
      <c r="N11069" s="2" t="str">
        <f>VLOOKUP(Tabla1[[#This Row],[nemo]],'Nemos y clasificaciones'!$A$2:$B$5000,2,FALSE)</f>
        <v>MORGAN STANLEY</v>
      </c>
      <c r="O11069" s="3" t="str">
        <f>VLOOKUP(Tabla1[[#This Row],[nemo]],'Nemos y clasificaciones'!$A$1:$C$3000,3,FALSE)</f>
        <v>Servicios financieros</v>
      </c>
      <c r="P11069" s="3"/>
      <c r="Q11069" s="3"/>
    </row>
    <row r="11070" spans="1:17" x14ac:dyDescent="0.25">
      <c r="A11070" t="s">
        <v>6729</v>
      </c>
      <c r="B11070" s="1">
        <v>42122</v>
      </c>
      <c r="C11070" s="1">
        <v>42139</v>
      </c>
      <c r="D11070" t="s">
        <v>21</v>
      </c>
      <c r="E11070" t="s">
        <v>531</v>
      </c>
      <c r="F11070">
        <v>0</v>
      </c>
      <c r="G11070">
        <v>100000</v>
      </c>
      <c r="H11070">
        <v>0</v>
      </c>
      <c r="I11070">
        <v>0</v>
      </c>
      <c r="J11070">
        <v>0</v>
      </c>
      <c r="K11070">
        <v>0.15</v>
      </c>
      <c r="L11070" t="s">
        <v>23</v>
      </c>
      <c r="M11070" s="3">
        <v>15000</v>
      </c>
      <c r="N11070" s="2" t="str">
        <f>VLOOKUP(Tabla1[[#This Row],[nemo]],'Nemos y clasificaciones'!$A$2:$B$5000,2,FALSE)</f>
        <v>MORGAN STANLEY</v>
      </c>
      <c r="O11070" s="3" t="str">
        <f>VLOOKUP(Tabla1[[#This Row],[nemo]],'Nemos y clasificaciones'!$A$1:$C$3000,3,FALSE)</f>
        <v>Servicios financieros</v>
      </c>
      <c r="P11070" s="3"/>
      <c r="Q11070" s="3"/>
    </row>
    <row r="11071" spans="1:17" x14ac:dyDescent="0.25">
      <c r="A11071" t="s">
        <v>1640</v>
      </c>
      <c r="B11071" s="1">
        <v>42032</v>
      </c>
      <c r="C11071" s="1">
        <v>42048</v>
      </c>
      <c r="D11071" t="s">
        <v>21</v>
      </c>
      <c r="E11071" t="s">
        <v>531</v>
      </c>
      <c r="F11071">
        <v>0</v>
      </c>
      <c r="G11071">
        <v>100000</v>
      </c>
      <c r="H11071">
        <v>0</v>
      </c>
      <c r="I11071">
        <v>0</v>
      </c>
      <c r="J11071">
        <v>0</v>
      </c>
      <c r="K11071">
        <v>0.1</v>
      </c>
      <c r="L11071" t="s">
        <v>23</v>
      </c>
      <c r="M11071" s="3">
        <v>10000</v>
      </c>
      <c r="N11071" s="2" t="str">
        <f>VLOOKUP(Tabla1[[#This Row],[nemo]],'Nemos y clasificaciones'!$A$2:$B$5000,2,FALSE)</f>
        <v>MORGAN STANLEY</v>
      </c>
      <c r="O11071" s="3" t="str">
        <f>VLOOKUP(Tabla1[[#This Row],[nemo]],'Nemos y clasificaciones'!$A$1:$C$3000,3,FALSE)</f>
        <v>Servicios financieros</v>
      </c>
      <c r="P11071" s="3"/>
      <c r="Q11071" s="3"/>
    </row>
    <row r="11072" spans="1:17" x14ac:dyDescent="0.25">
      <c r="A11072" t="s">
        <v>195</v>
      </c>
      <c r="B11072" s="1">
        <v>44426</v>
      </c>
      <c r="C11072" s="1">
        <v>44448</v>
      </c>
      <c r="D11072" t="s">
        <v>21</v>
      </c>
      <c r="E11072" t="s">
        <v>196</v>
      </c>
      <c r="F11072">
        <v>0</v>
      </c>
      <c r="G11072">
        <v>100000</v>
      </c>
      <c r="H11072">
        <v>0</v>
      </c>
      <c r="I11072">
        <v>0</v>
      </c>
      <c r="J11072">
        <v>0</v>
      </c>
      <c r="K11072">
        <v>0.56000000000000005</v>
      </c>
      <c r="L11072" t="s">
        <v>23</v>
      </c>
      <c r="M11072" s="3">
        <v>56000</v>
      </c>
      <c r="N11072" s="2" t="str">
        <f>VLOOKUP(Tabla1[[#This Row],[nemo]],'Nemos y clasificaciones'!$A$2:$B$5000,2,FALSE)</f>
        <v>MICROSOFT CORP</v>
      </c>
      <c r="O11072" s="3" t="str">
        <f>VLOOKUP(Tabla1[[#This Row],[nemo]],'Nemos y clasificaciones'!$A$1:$C$3000,3,FALSE)</f>
        <v>Conglomerados</v>
      </c>
      <c r="P11072" s="3"/>
      <c r="Q11072" s="3"/>
    </row>
    <row r="11073" spans="1:17" x14ac:dyDescent="0.25">
      <c r="A11073" t="s">
        <v>195</v>
      </c>
      <c r="B11073" s="1">
        <v>44335</v>
      </c>
      <c r="C11073" s="1">
        <v>44357</v>
      </c>
      <c r="D11073" t="s">
        <v>21</v>
      </c>
      <c r="E11073" t="s">
        <v>196</v>
      </c>
      <c r="F11073">
        <v>0</v>
      </c>
      <c r="G11073">
        <v>100000</v>
      </c>
      <c r="H11073">
        <v>0</v>
      </c>
      <c r="I11073">
        <v>0</v>
      </c>
      <c r="J11073">
        <v>0</v>
      </c>
      <c r="K11073">
        <v>0.56000000000000005</v>
      </c>
      <c r="L11073" t="s">
        <v>23</v>
      </c>
      <c r="M11073" s="3">
        <v>56000</v>
      </c>
      <c r="N11073" s="2" t="str">
        <f>VLOOKUP(Tabla1[[#This Row],[nemo]],'Nemos y clasificaciones'!$A$2:$B$5000,2,FALSE)</f>
        <v>MICROSOFT CORP</v>
      </c>
      <c r="O11073" s="3" t="str">
        <f>VLOOKUP(Tabla1[[#This Row],[nemo]],'Nemos y clasificaciones'!$A$1:$C$3000,3,FALSE)</f>
        <v>Conglomerados</v>
      </c>
      <c r="P11073" s="3"/>
      <c r="Q11073" s="3"/>
    </row>
    <row r="11074" spans="1:17" x14ac:dyDescent="0.25">
      <c r="A11074" t="s">
        <v>195</v>
      </c>
      <c r="B11074" s="1">
        <v>44244</v>
      </c>
      <c r="C11074" s="1">
        <v>44266</v>
      </c>
      <c r="D11074" t="s">
        <v>21</v>
      </c>
      <c r="E11074" t="s">
        <v>196</v>
      </c>
      <c r="F11074">
        <v>0</v>
      </c>
      <c r="G11074">
        <v>100000</v>
      </c>
      <c r="H11074">
        <v>0</v>
      </c>
      <c r="I11074">
        <v>0</v>
      </c>
      <c r="J11074">
        <v>0</v>
      </c>
      <c r="K11074">
        <v>0.56000000000000005</v>
      </c>
      <c r="L11074" t="s">
        <v>23</v>
      </c>
      <c r="M11074" s="3">
        <v>56000</v>
      </c>
      <c r="N11074" s="2" t="str">
        <f>VLOOKUP(Tabla1[[#This Row],[nemo]],'Nemos y clasificaciones'!$A$2:$B$5000,2,FALSE)</f>
        <v>MICROSOFT CORP</v>
      </c>
      <c r="O11074" s="3" t="str">
        <f>VLOOKUP(Tabla1[[#This Row],[nemo]],'Nemos y clasificaciones'!$A$1:$C$3000,3,FALSE)</f>
        <v>Conglomerados</v>
      </c>
      <c r="P11074" s="3"/>
      <c r="Q11074" s="3"/>
    </row>
    <row r="11075" spans="1:17" x14ac:dyDescent="0.25">
      <c r="A11075" t="s">
        <v>195</v>
      </c>
      <c r="B11075" s="1">
        <v>44153</v>
      </c>
      <c r="C11075" s="1">
        <v>44175</v>
      </c>
      <c r="D11075" t="s">
        <v>21</v>
      </c>
      <c r="E11075" t="s">
        <v>196</v>
      </c>
      <c r="F11075">
        <v>0</v>
      </c>
      <c r="G11075">
        <v>100000</v>
      </c>
      <c r="H11075">
        <v>0</v>
      </c>
      <c r="I11075">
        <v>0</v>
      </c>
      <c r="J11075">
        <v>0</v>
      </c>
      <c r="K11075">
        <v>0.56000000000000005</v>
      </c>
      <c r="L11075" t="s">
        <v>23</v>
      </c>
      <c r="M11075" s="3">
        <v>56000</v>
      </c>
      <c r="N11075" s="2" t="str">
        <f>VLOOKUP(Tabla1[[#This Row],[nemo]],'Nemos y clasificaciones'!$A$2:$B$5000,2,FALSE)</f>
        <v>MICROSOFT CORP</v>
      </c>
      <c r="O11075" s="3" t="str">
        <f>VLOOKUP(Tabla1[[#This Row],[nemo]],'Nemos y clasificaciones'!$A$1:$C$3000,3,FALSE)</f>
        <v>Conglomerados</v>
      </c>
      <c r="P11075" s="3"/>
      <c r="Q11075" s="3"/>
    </row>
    <row r="11076" spans="1:17" x14ac:dyDescent="0.25">
      <c r="A11076" t="s">
        <v>197</v>
      </c>
      <c r="B11076" s="1">
        <v>44062</v>
      </c>
      <c r="C11076" s="1">
        <v>44084</v>
      </c>
      <c r="D11076" t="s">
        <v>21</v>
      </c>
      <c r="E11076" t="s">
        <v>196</v>
      </c>
      <c r="F11076">
        <v>0</v>
      </c>
      <c r="G11076">
        <v>100000</v>
      </c>
      <c r="H11076">
        <v>0</v>
      </c>
      <c r="I11076">
        <v>0</v>
      </c>
      <c r="J11076">
        <v>0</v>
      </c>
      <c r="K11076">
        <v>0.51</v>
      </c>
      <c r="L11076" t="s">
        <v>23</v>
      </c>
      <c r="M11076" s="3">
        <v>51000</v>
      </c>
      <c r="N11076" s="2" t="str">
        <f>VLOOKUP(Tabla1[[#This Row],[nemo]],'Nemos y clasificaciones'!$A$2:$B$5000,2,FALSE)</f>
        <v>MICROSOFT CORP</v>
      </c>
      <c r="O11076" s="3" t="str">
        <f>VLOOKUP(Tabla1[[#This Row],[nemo]],'Nemos y clasificaciones'!$A$1:$C$3000,3,FALSE)</f>
        <v>Conglomerados</v>
      </c>
      <c r="P11076" s="3"/>
      <c r="Q11076" s="3"/>
    </row>
    <row r="11077" spans="1:17" x14ac:dyDescent="0.25">
      <c r="A11077" t="s">
        <v>197</v>
      </c>
      <c r="B11077" s="1">
        <v>43973</v>
      </c>
      <c r="C11077" s="1">
        <v>43993</v>
      </c>
      <c r="D11077" t="s">
        <v>21</v>
      </c>
      <c r="E11077" t="s">
        <v>196</v>
      </c>
      <c r="F11077">
        <v>0</v>
      </c>
      <c r="G11077">
        <v>100000</v>
      </c>
      <c r="H11077">
        <v>0</v>
      </c>
      <c r="I11077">
        <v>0</v>
      </c>
      <c r="J11077">
        <v>0</v>
      </c>
      <c r="K11077">
        <v>0.51</v>
      </c>
      <c r="L11077" t="s">
        <v>23</v>
      </c>
      <c r="M11077" s="3">
        <v>51000</v>
      </c>
      <c r="N11077" s="2" t="str">
        <f>VLOOKUP(Tabla1[[#This Row],[nemo]],'Nemos y clasificaciones'!$A$2:$B$5000,2,FALSE)</f>
        <v>MICROSOFT CORP</v>
      </c>
      <c r="O11077" s="3" t="str">
        <f>VLOOKUP(Tabla1[[#This Row],[nemo]],'Nemos y clasificaciones'!$A$1:$C$3000,3,FALSE)</f>
        <v>Conglomerados</v>
      </c>
      <c r="P11077" s="3"/>
      <c r="Q11077" s="3"/>
    </row>
    <row r="11078" spans="1:17" x14ac:dyDescent="0.25">
      <c r="A11078" t="s">
        <v>197</v>
      </c>
      <c r="B11078" s="1">
        <v>43880</v>
      </c>
      <c r="C11078" s="1">
        <v>43902</v>
      </c>
      <c r="D11078" t="s">
        <v>21</v>
      </c>
      <c r="E11078" t="s">
        <v>196</v>
      </c>
      <c r="F11078">
        <v>0</v>
      </c>
      <c r="G11078">
        <v>100000</v>
      </c>
      <c r="H11078">
        <v>0</v>
      </c>
      <c r="I11078">
        <v>0</v>
      </c>
      <c r="J11078">
        <v>0</v>
      </c>
      <c r="K11078">
        <v>0.51</v>
      </c>
      <c r="L11078" t="s">
        <v>23</v>
      </c>
      <c r="M11078" s="3">
        <v>51000</v>
      </c>
      <c r="N11078" s="2" t="str">
        <f>VLOOKUP(Tabla1[[#This Row],[nemo]],'Nemos y clasificaciones'!$A$2:$B$5000,2,FALSE)</f>
        <v>MICROSOFT CORP</v>
      </c>
      <c r="O11078" s="3" t="str">
        <f>VLOOKUP(Tabla1[[#This Row],[nemo]],'Nemos y clasificaciones'!$A$1:$C$3000,3,FALSE)</f>
        <v>Conglomerados</v>
      </c>
      <c r="P11078" s="3"/>
      <c r="Q11078" s="3"/>
    </row>
    <row r="11079" spans="1:17" x14ac:dyDescent="0.25">
      <c r="A11079" t="s">
        <v>197</v>
      </c>
      <c r="B11079" s="1">
        <v>43789</v>
      </c>
      <c r="C11079" s="1">
        <v>43811</v>
      </c>
      <c r="D11079" t="s">
        <v>21</v>
      </c>
      <c r="E11079" t="s">
        <v>196</v>
      </c>
      <c r="F11079">
        <v>0</v>
      </c>
      <c r="G11079">
        <v>100000</v>
      </c>
      <c r="H11079">
        <v>0</v>
      </c>
      <c r="I11079">
        <v>0</v>
      </c>
      <c r="J11079">
        <v>0</v>
      </c>
      <c r="K11079">
        <v>0.51</v>
      </c>
      <c r="L11079" t="s">
        <v>23</v>
      </c>
      <c r="M11079" s="3">
        <v>51000</v>
      </c>
      <c r="N11079" s="2" t="str">
        <f>VLOOKUP(Tabla1[[#This Row],[nemo]],'Nemos y clasificaciones'!$A$2:$B$5000,2,FALSE)</f>
        <v>MICROSOFT CORP</v>
      </c>
      <c r="O11079" s="3" t="str">
        <f>VLOOKUP(Tabla1[[#This Row],[nemo]],'Nemos y clasificaciones'!$A$1:$C$3000,3,FALSE)</f>
        <v>Conglomerados</v>
      </c>
      <c r="P11079" s="3"/>
      <c r="Q11079" s="3"/>
    </row>
    <row r="11080" spans="1:17" x14ac:dyDescent="0.25">
      <c r="A11080" t="s">
        <v>5660</v>
      </c>
      <c r="B11080" s="1">
        <v>43691</v>
      </c>
      <c r="C11080" s="1">
        <v>43720</v>
      </c>
      <c r="D11080" t="s">
        <v>21</v>
      </c>
      <c r="E11080" t="s">
        <v>196</v>
      </c>
      <c r="F11080">
        <v>0</v>
      </c>
      <c r="G11080">
        <v>100000</v>
      </c>
      <c r="H11080">
        <v>0</v>
      </c>
      <c r="I11080">
        <v>0</v>
      </c>
      <c r="J11080">
        <v>0</v>
      </c>
      <c r="K11080">
        <v>0.46</v>
      </c>
      <c r="L11080" t="s">
        <v>23</v>
      </c>
      <c r="M11080" s="3">
        <v>46000</v>
      </c>
      <c r="N11080" s="2" t="str">
        <f>VLOOKUP(Tabla1[[#This Row],[nemo]],'Nemos y clasificaciones'!$A$2:$B$5000,2,FALSE)</f>
        <v>MICROSOFT CORP</v>
      </c>
      <c r="O11080" s="3" t="str">
        <f>VLOOKUP(Tabla1[[#This Row],[nemo]],'Nemos y clasificaciones'!$A$1:$C$3000,3,FALSE)</f>
        <v>Conglomerados</v>
      </c>
      <c r="P11080" s="3"/>
      <c r="Q11080" s="3"/>
    </row>
    <row r="11081" spans="1:17" x14ac:dyDescent="0.25">
      <c r="A11081" t="s">
        <v>6134</v>
      </c>
      <c r="B11081" s="1">
        <v>43600</v>
      </c>
      <c r="C11081" s="1">
        <v>43629</v>
      </c>
      <c r="D11081" t="s">
        <v>21</v>
      </c>
      <c r="E11081" t="s">
        <v>196</v>
      </c>
      <c r="F11081">
        <v>0</v>
      </c>
      <c r="G11081">
        <v>100000</v>
      </c>
      <c r="H11081">
        <v>0</v>
      </c>
      <c r="I11081">
        <v>0</v>
      </c>
      <c r="J11081">
        <v>0</v>
      </c>
      <c r="K11081">
        <v>0.46</v>
      </c>
      <c r="L11081" t="s">
        <v>23</v>
      </c>
      <c r="M11081" s="3">
        <v>46000</v>
      </c>
      <c r="N11081" s="2" t="str">
        <f>VLOOKUP(Tabla1[[#This Row],[nemo]],'Nemos y clasificaciones'!$A$2:$B$5000,2,FALSE)</f>
        <v>MICROSOFT CORP</v>
      </c>
      <c r="O11081" s="3" t="str">
        <f>VLOOKUP(Tabla1[[#This Row],[nemo]],'Nemos y clasificaciones'!$A$1:$C$3000,3,FALSE)</f>
        <v>Conglomerados</v>
      </c>
      <c r="P11081" s="3"/>
      <c r="Q11081" s="3"/>
    </row>
    <row r="11082" spans="1:17" x14ac:dyDescent="0.25">
      <c r="A11082" t="s">
        <v>5660</v>
      </c>
      <c r="B11082" s="1">
        <v>43516</v>
      </c>
      <c r="C11082" s="1">
        <v>43538</v>
      </c>
      <c r="D11082" t="s">
        <v>21</v>
      </c>
      <c r="E11082" t="s">
        <v>196</v>
      </c>
      <c r="F11082">
        <v>0</v>
      </c>
      <c r="G11082">
        <v>100000</v>
      </c>
      <c r="H11082">
        <v>0</v>
      </c>
      <c r="I11082">
        <v>0</v>
      </c>
      <c r="J11082">
        <v>0</v>
      </c>
      <c r="K11082">
        <v>0.46</v>
      </c>
      <c r="L11082" t="s">
        <v>23</v>
      </c>
      <c r="M11082" s="3">
        <v>46000</v>
      </c>
      <c r="N11082" s="2" t="str">
        <f>VLOOKUP(Tabla1[[#This Row],[nemo]],'Nemos y clasificaciones'!$A$2:$B$5000,2,FALSE)</f>
        <v>MICROSOFT CORP</v>
      </c>
      <c r="O11082" s="3" t="str">
        <f>VLOOKUP(Tabla1[[#This Row],[nemo]],'Nemos y clasificaciones'!$A$1:$C$3000,3,FALSE)</f>
        <v>Conglomerados</v>
      </c>
      <c r="P11082" s="3"/>
      <c r="Q11082" s="3"/>
    </row>
    <row r="11083" spans="1:17" x14ac:dyDescent="0.25">
      <c r="A11083" t="s">
        <v>5660</v>
      </c>
      <c r="B11083" s="1">
        <v>43418</v>
      </c>
      <c r="C11083" s="1">
        <v>43447</v>
      </c>
      <c r="D11083" t="s">
        <v>21</v>
      </c>
      <c r="E11083" t="s">
        <v>196</v>
      </c>
      <c r="F11083">
        <v>0</v>
      </c>
      <c r="G11083">
        <v>100000</v>
      </c>
      <c r="H11083">
        <v>0</v>
      </c>
      <c r="I11083">
        <v>0</v>
      </c>
      <c r="J11083">
        <v>0</v>
      </c>
      <c r="K11083">
        <v>0.46</v>
      </c>
      <c r="L11083" t="s">
        <v>23</v>
      </c>
      <c r="M11083" s="3">
        <v>46000</v>
      </c>
      <c r="N11083" s="2" t="str">
        <f>VLOOKUP(Tabla1[[#This Row],[nemo]],'Nemos y clasificaciones'!$A$2:$B$5000,2,FALSE)</f>
        <v>MICROSOFT CORP</v>
      </c>
      <c r="O11083" s="3" t="str">
        <f>VLOOKUP(Tabla1[[#This Row],[nemo]],'Nemos y clasificaciones'!$A$1:$C$3000,3,FALSE)</f>
        <v>Conglomerados</v>
      </c>
      <c r="P11083" s="3"/>
      <c r="Q11083" s="3"/>
    </row>
    <row r="11084" spans="1:17" x14ac:dyDescent="0.25">
      <c r="A11084" t="s">
        <v>944</v>
      </c>
      <c r="B11084" s="1">
        <v>43326</v>
      </c>
      <c r="C11084" s="1">
        <v>43356</v>
      </c>
      <c r="D11084" t="s">
        <v>21</v>
      </c>
      <c r="E11084" t="s">
        <v>196</v>
      </c>
      <c r="F11084">
        <v>0</v>
      </c>
      <c r="G11084">
        <v>100000</v>
      </c>
      <c r="H11084">
        <v>0</v>
      </c>
      <c r="I11084">
        <v>0</v>
      </c>
      <c r="J11084">
        <v>0</v>
      </c>
      <c r="K11084">
        <v>0.42</v>
      </c>
      <c r="L11084" t="s">
        <v>23</v>
      </c>
      <c r="M11084" s="3">
        <v>42000</v>
      </c>
      <c r="N11084" s="2" t="str">
        <f>VLOOKUP(Tabla1[[#This Row],[nemo]],'Nemos y clasificaciones'!$A$2:$B$5000,2,FALSE)</f>
        <v>MICROSOFT CORP</v>
      </c>
      <c r="O11084" s="3" t="str">
        <f>VLOOKUP(Tabla1[[#This Row],[nemo]],'Nemos y clasificaciones'!$A$1:$C$3000,3,FALSE)</f>
        <v>Conglomerados</v>
      </c>
      <c r="P11084" s="3"/>
      <c r="Q11084" s="3"/>
    </row>
    <row r="11085" spans="1:17" x14ac:dyDescent="0.25">
      <c r="A11085" t="s">
        <v>944</v>
      </c>
      <c r="B11085" s="1">
        <v>43236</v>
      </c>
      <c r="C11085" s="1">
        <v>43265</v>
      </c>
      <c r="D11085" t="s">
        <v>21</v>
      </c>
      <c r="E11085" t="s">
        <v>196</v>
      </c>
      <c r="F11085">
        <v>0</v>
      </c>
      <c r="G11085">
        <v>100000</v>
      </c>
      <c r="H11085">
        <v>0</v>
      </c>
      <c r="I11085">
        <v>0</v>
      </c>
      <c r="J11085">
        <v>0</v>
      </c>
      <c r="K11085">
        <v>0.42</v>
      </c>
      <c r="L11085" t="s">
        <v>23</v>
      </c>
      <c r="M11085" s="3">
        <v>42000</v>
      </c>
      <c r="N11085" s="2" t="str">
        <f>VLOOKUP(Tabla1[[#This Row],[nemo]],'Nemos y clasificaciones'!$A$2:$B$5000,2,FALSE)</f>
        <v>MICROSOFT CORP</v>
      </c>
      <c r="O11085" s="3" t="str">
        <f>VLOOKUP(Tabla1[[#This Row],[nemo]],'Nemos y clasificaciones'!$A$1:$C$3000,3,FALSE)</f>
        <v>Conglomerados</v>
      </c>
      <c r="P11085" s="3"/>
      <c r="Q11085" s="3"/>
    </row>
    <row r="11086" spans="1:17" x14ac:dyDescent="0.25">
      <c r="A11086" t="s">
        <v>944</v>
      </c>
      <c r="B11086" s="1">
        <v>43145</v>
      </c>
      <c r="C11086" s="1">
        <v>43167</v>
      </c>
      <c r="D11086" t="s">
        <v>21</v>
      </c>
      <c r="E11086" t="s">
        <v>196</v>
      </c>
      <c r="F11086">
        <v>0</v>
      </c>
      <c r="G11086">
        <v>100000</v>
      </c>
      <c r="H11086">
        <v>0</v>
      </c>
      <c r="I11086">
        <v>0</v>
      </c>
      <c r="J11086">
        <v>0</v>
      </c>
      <c r="K11086">
        <v>0.42</v>
      </c>
      <c r="L11086" t="s">
        <v>23</v>
      </c>
      <c r="M11086" s="3">
        <v>42000</v>
      </c>
      <c r="N11086" s="2" t="str">
        <f>VLOOKUP(Tabla1[[#This Row],[nemo]],'Nemos y clasificaciones'!$A$2:$B$5000,2,FALSE)</f>
        <v>MICROSOFT CORP</v>
      </c>
      <c r="O11086" s="3" t="str">
        <f>VLOOKUP(Tabla1[[#This Row],[nemo]],'Nemos y clasificaciones'!$A$1:$C$3000,3,FALSE)</f>
        <v>Conglomerados</v>
      </c>
      <c r="P11086" s="3"/>
      <c r="Q11086" s="3"/>
    </row>
    <row r="11087" spans="1:17" x14ac:dyDescent="0.25">
      <c r="A11087" t="s">
        <v>944</v>
      </c>
      <c r="B11087" s="1">
        <v>43054</v>
      </c>
      <c r="C11087" s="1">
        <v>43083</v>
      </c>
      <c r="D11087" t="s">
        <v>21</v>
      </c>
      <c r="E11087" t="s">
        <v>196</v>
      </c>
      <c r="F11087">
        <v>0</v>
      </c>
      <c r="G11087">
        <v>100000</v>
      </c>
      <c r="H11087">
        <v>0</v>
      </c>
      <c r="I11087">
        <v>0</v>
      </c>
      <c r="J11087">
        <v>0</v>
      </c>
      <c r="K11087">
        <v>0.42</v>
      </c>
      <c r="L11087" t="s">
        <v>23</v>
      </c>
      <c r="M11087" s="3">
        <v>42000</v>
      </c>
      <c r="N11087" s="2" t="str">
        <f>VLOOKUP(Tabla1[[#This Row],[nemo]],'Nemos y clasificaciones'!$A$2:$B$5000,2,FALSE)</f>
        <v>MICROSOFT CORP</v>
      </c>
      <c r="O11087" s="3" t="str">
        <f>VLOOKUP(Tabla1[[#This Row],[nemo]],'Nemos y clasificaciones'!$A$1:$C$3000,3,FALSE)</f>
        <v>Conglomerados</v>
      </c>
      <c r="P11087" s="3"/>
      <c r="Q11087" s="3"/>
    </row>
    <row r="11088" spans="1:17" x14ac:dyDescent="0.25">
      <c r="A11088" t="s">
        <v>1592</v>
      </c>
      <c r="B11088" s="1">
        <v>42961</v>
      </c>
      <c r="C11088" s="1">
        <v>42992</v>
      </c>
      <c r="D11088" t="s">
        <v>21</v>
      </c>
      <c r="E11088" t="s">
        <v>196</v>
      </c>
      <c r="F11088">
        <v>0</v>
      </c>
      <c r="G11088">
        <v>100000</v>
      </c>
      <c r="H11088">
        <v>0</v>
      </c>
      <c r="I11088">
        <v>0</v>
      </c>
      <c r="J11088">
        <v>0</v>
      </c>
      <c r="K11088">
        <v>0.39</v>
      </c>
      <c r="L11088" t="s">
        <v>23</v>
      </c>
      <c r="M11088" s="3">
        <v>39000</v>
      </c>
      <c r="N11088" s="2" t="str">
        <f>VLOOKUP(Tabla1[[#This Row],[nemo]],'Nemos y clasificaciones'!$A$2:$B$5000,2,FALSE)</f>
        <v>MICROSOFT CORP</v>
      </c>
      <c r="O11088" s="3" t="str">
        <f>VLOOKUP(Tabla1[[#This Row],[nemo]],'Nemos y clasificaciones'!$A$1:$C$3000,3,FALSE)</f>
        <v>Conglomerados</v>
      </c>
      <c r="P11088" s="3"/>
      <c r="Q11088" s="3"/>
    </row>
    <row r="11089" spans="1:17" x14ac:dyDescent="0.25">
      <c r="A11089" t="s">
        <v>1592</v>
      </c>
      <c r="B11089" s="1">
        <v>42871</v>
      </c>
      <c r="C11089" s="1">
        <v>42894</v>
      </c>
      <c r="D11089" t="s">
        <v>21</v>
      </c>
      <c r="E11089" t="s">
        <v>196</v>
      </c>
      <c r="F11089">
        <v>0</v>
      </c>
      <c r="G11089">
        <v>100000</v>
      </c>
      <c r="H11089">
        <v>0</v>
      </c>
      <c r="I11089">
        <v>0</v>
      </c>
      <c r="J11089">
        <v>0</v>
      </c>
      <c r="K11089">
        <v>0.39</v>
      </c>
      <c r="L11089" t="s">
        <v>23</v>
      </c>
      <c r="M11089" s="3">
        <v>39000</v>
      </c>
      <c r="N11089" s="2" t="str">
        <f>VLOOKUP(Tabla1[[#This Row],[nemo]],'Nemos y clasificaciones'!$A$2:$B$5000,2,FALSE)</f>
        <v>MICROSOFT CORP</v>
      </c>
      <c r="O11089" s="3" t="str">
        <f>VLOOKUP(Tabla1[[#This Row],[nemo]],'Nemos y clasificaciones'!$A$1:$C$3000,3,FALSE)</f>
        <v>Conglomerados</v>
      </c>
      <c r="P11089" s="3"/>
      <c r="Q11089" s="3"/>
    </row>
    <row r="11090" spans="1:17" x14ac:dyDescent="0.25">
      <c r="A11090" t="s">
        <v>1592</v>
      </c>
      <c r="B11090" s="1">
        <v>42780</v>
      </c>
      <c r="C11090" s="1">
        <v>42803</v>
      </c>
      <c r="D11090" t="s">
        <v>21</v>
      </c>
      <c r="E11090" t="s">
        <v>196</v>
      </c>
      <c r="F11090">
        <v>0</v>
      </c>
      <c r="G11090">
        <v>100000</v>
      </c>
      <c r="H11090">
        <v>0</v>
      </c>
      <c r="I11090">
        <v>0</v>
      </c>
      <c r="J11090">
        <v>0</v>
      </c>
      <c r="K11090">
        <v>0.39</v>
      </c>
      <c r="L11090" t="s">
        <v>23</v>
      </c>
      <c r="M11090" s="3">
        <v>39000</v>
      </c>
      <c r="N11090" s="2" t="str">
        <f>VLOOKUP(Tabla1[[#This Row],[nemo]],'Nemos y clasificaciones'!$A$2:$B$5000,2,FALSE)</f>
        <v>MICROSOFT CORP</v>
      </c>
      <c r="O11090" s="3" t="str">
        <f>VLOOKUP(Tabla1[[#This Row],[nemo]],'Nemos y clasificaciones'!$A$1:$C$3000,3,FALSE)</f>
        <v>Conglomerados</v>
      </c>
      <c r="P11090" s="3"/>
      <c r="Q11090" s="3"/>
    </row>
    <row r="11091" spans="1:17" x14ac:dyDescent="0.25">
      <c r="A11091" t="s">
        <v>1592</v>
      </c>
      <c r="B11091" s="1">
        <v>42689</v>
      </c>
      <c r="C11091" s="1">
        <v>42713</v>
      </c>
      <c r="D11091" t="s">
        <v>21</v>
      </c>
      <c r="E11091" t="s">
        <v>196</v>
      </c>
      <c r="F11091">
        <v>0</v>
      </c>
      <c r="G11091">
        <v>100000</v>
      </c>
      <c r="H11091">
        <v>0</v>
      </c>
      <c r="I11091">
        <v>0</v>
      </c>
      <c r="J11091">
        <v>0</v>
      </c>
      <c r="K11091">
        <v>0.39</v>
      </c>
      <c r="L11091" t="s">
        <v>23</v>
      </c>
      <c r="M11091" s="3">
        <v>39000</v>
      </c>
      <c r="N11091" s="2" t="str">
        <f>VLOOKUP(Tabla1[[#This Row],[nemo]],'Nemos y clasificaciones'!$A$2:$B$5000,2,FALSE)</f>
        <v>MICROSOFT CORP</v>
      </c>
      <c r="O11091" s="3" t="str">
        <f>VLOOKUP(Tabla1[[#This Row],[nemo]],'Nemos y clasificaciones'!$A$1:$C$3000,3,FALSE)</f>
        <v>Conglomerados</v>
      </c>
      <c r="P11091" s="3"/>
      <c r="Q11091" s="3"/>
    </row>
    <row r="11092" spans="1:17" x14ac:dyDescent="0.25">
      <c r="A11092" t="s">
        <v>2674</v>
      </c>
      <c r="B11092" s="1">
        <v>42598</v>
      </c>
      <c r="C11092" s="1">
        <v>42621</v>
      </c>
      <c r="D11092" t="s">
        <v>21</v>
      </c>
      <c r="E11092" t="s">
        <v>196</v>
      </c>
      <c r="F11092">
        <v>0</v>
      </c>
      <c r="G11092">
        <v>100000</v>
      </c>
      <c r="H11092">
        <v>0</v>
      </c>
      <c r="I11092">
        <v>0</v>
      </c>
      <c r="J11092">
        <v>0</v>
      </c>
      <c r="K11092">
        <v>0.36</v>
      </c>
      <c r="L11092" t="s">
        <v>23</v>
      </c>
      <c r="M11092" s="3">
        <v>36000</v>
      </c>
      <c r="N11092" s="2" t="str">
        <f>VLOOKUP(Tabla1[[#This Row],[nemo]],'Nemos y clasificaciones'!$A$2:$B$5000,2,FALSE)</f>
        <v>MICROSOFT CORP</v>
      </c>
      <c r="O11092" s="3" t="str">
        <f>VLOOKUP(Tabla1[[#This Row],[nemo]],'Nemos y clasificaciones'!$A$1:$C$3000,3,FALSE)</f>
        <v>Conglomerados</v>
      </c>
      <c r="P11092" s="3"/>
      <c r="Q11092" s="3"/>
    </row>
    <row r="11093" spans="1:17" x14ac:dyDescent="0.25">
      <c r="A11093" t="s">
        <v>2674</v>
      </c>
      <c r="B11093" s="1">
        <v>42507</v>
      </c>
      <c r="C11093" s="1">
        <v>42530</v>
      </c>
      <c r="D11093" t="s">
        <v>21</v>
      </c>
      <c r="E11093" t="s">
        <v>196</v>
      </c>
      <c r="F11093">
        <v>0</v>
      </c>
      <c r="G11093">
        <v>100000</v>
      </c>
      <c r="H11093">
        <v>0</v>
      </c>
      <c r="I11093">
        <v>0</v>
      </c>
      <c r="J11093">
        <v>0</v>
      </c>
      <c r="K11093">
        <v>0.36</v>
      </c>
      <c r="L11093" t="s">
        <v>23</v>
      </c>
      <c r="M11093" s="3">
        <v>36000</v>
      </c>
      <c r="N11093" s="2" t="str">
        <f>VLOOKUP(Tabla1[[#This Row],[nemo]],'Nemos y clasificaciones'!$A$2:$B$5000,2,FALSE)</f>
        <v>MICROSOFT CORP</v>
      </c>
      <c r="O11093" s="3" t="str">
        <f>VLOOKUP(Tabla1[[#This Row],[nemo]],'Nemos y clasificaciones'!$A$1:$C$3000,3,FALSE)</f>
        <v>Conglomerados</v>
      </c>
      <c r="P11093" s="3"/>
      <c r="Q11093" s="3"/>
    </row>
    <row r="11094" spans="1:17" x14ac:dyDescent="0.25">
      <c r="A11094" t="s">
        <v>2674</v>
      </c>
      <c r="B11094" s="1">
        <v>42416</v>
      </c>
      <c r="C11094" s="1">
        <v>42439</v>
      </c>
      <c r="D11094" t="s">
        <v>21</v>
      </c>
      <c r="E11094" t="s">
        <v>196</v>
      </c>
      <c r="F11094">
        <v>0</v>
      </c>
      <c r="G11094">
        <v>100000</v>
      </c>
      <c r="H11094">
        <v>0</v>
      </c>
      <c r="I11094">
        <v>0</v>
      </c>
      <c r="J11094">
        <v>0</v>
      </c>
      <c r="K11094">
        <v>0.36</v>
      </c>
      <c r="L11094" t="s">
        <v>23</v>
      </c>
      <c r="M11094" s="3">
        <v>36000</v>
      </c>
      <c r="N11094" s="2" t="str">
        <f>VLOOKUP(Tabla1[[#This Row],[nemo]],'Nemos y clasificaciones'!$A$2:$B$5000,2,FALSE)</f>
        <v>MICROSOFT CORP</v>
      </c>
      <c r="O11094" s="3" t="str">
        <f>VLOOKUP(Tabla1[[#This Row],[nemo]],'Nemos y clasificaciones'!$A$1:$C$3000,3,FALSE)</f>
        <v>Conglomerados</v>
      </c>
      <c r="P11094" s="3"/>
      <c r="Q11094" s="3"/>
    </row>
    <row r="11095" spans="1:17" x14ac:dyDescent="0.25">
      <c r="A11095" t="s">
        <v>2674</v>
      </c>
      <c r="B11095" s="1">
        <v>42325</v>
      </c>
      <c r="C11095" s="1">
        <v>42348</v>
      </c>
      <c r="D11095" t="s">
        <v>21</v>
      </c>
      <c r="E11095" t="s">
        <v>196</v>
      </c>
      <c r="F11095">
        <v>0</v>
      </c>
      <c r="G11095">
        <v>100000</v>
      </c>
      <c r="H11095">
        <v>0</v>
      </c>
      <c r="I11095">
        <v>0</v>
      </c>
      <c r="J11095">
        <v>0</v>
      </c>
      <c r="K11095">
        <v>0.36</v>
      </c>
      <c r="L11095" t="s">
        <v>23</v>
      </c>
      <c r="M11095" s="3">
        <v>36000</v>
      </c>
      <c r="N11095" s="2" t="str">
        <f>VLOOKUP(Tabla1[[#This Row],[nemo]],'Nemos y clasificaciones'!$A$2:$B$5000,2,FALSE)</f>
        <v>MICROSOFT CORP</v>
      </c>
      <c r="O11095" s="3" t="str">
        <f>VLOOKUP(Tabla1[[#This Row],[nemo]],'Nemos y clasificaciones'!$A$1:$C$3000,3,FALSE)</f>
        <v>Conglomerados</v>
      </c>
      <c r="P11095" s="3"/>
      <c r="Q11095" s="3"/>
    </row>
    <row r="11096" spans="1:17" x14ac:dyDescent="0.25">
      <c r="A11096" t="s">
        <v>8910</v>
      </c>
      <c r="B11096" s="1">
        <v>43020</v>
      </c>
      <c r="C11096" s="1">
        <v>43054</v>
      </c>
      <c r="D11096" t="s">
        <v>21</v>
      </c>
      <c r="E11096" t="s">
        <v>524</v>
      </c>
      <c r="F11096">
        <v>0</v>
      </c>
      <c r="G11096">
        <v>100000</v>
      </c>
      <c r="H11096">
        <v>0</v>
      </c>
      <c r="I11096">
        <v>0</v>
      </c>
      <c r="J11096">
        <v>0</v>
      </c>
      <c r="K11096">
        <v>0.26500000000000001</v>
      </c>
      <c r="L11096" t="s">
        <v>23</v>
      </c>
      <c r="M11096" s="3">
        <v>26500</v>
      </c>
      <c r="N11096" s="2" t="str">
        <f>VLOOKUP(Tabla1[[#This Row],[nemo]],'Nemos y clasificaciones'!$A$2:$B$5000,2,FALSE)</f>
        <v>Abbott Laboratories</v>
      </c>
      <c r="O11096" s="3" t="str">
        <f>VLOOKUP(Tabla1[[#This Row],[nemo]],'Nemos y clasificaciones'!$A$1:$C$3000,3,FALSE)</f>
        <v>Servicios de salud</v>
      </c>
      <c r="P11096" s="3"/>
      <c r="Q11096" s="3"/>
    </row>
    <row r="11097" spans="1:17" x14ac:dyDescent="0.25">
      <c r="A11097" t="s">
        <v>8910</v>
      </c>
      <c r="B11097" s="1">
        <v>42928</v>
      </c>
      <c r="C11097" s="1">
        <v>42963</v>
      </c>
      <c r="D11097" t="s">
        <v>21</v>
      </c>
      <c r="E11097" t="s">
        <v>524</v>
      </c>
      <c r="F11097">
        <v>0</v>
      </c>
      <c r="G11097">
        <v>100000</v>
      </c>
      <c r="H11097">
        <v>0</v>
      </c>
      <c r="I11097">
        <v>0</v>
      </c>
      <c r="J11097">
        <v>0</v>
      </c>
      <c r="K11097">
        <v>0.26500000000000001</v>
      </c>
      <c r="L11097" t="s">
        <v>23</v>
      </c>
      <c r="M11097" s="3">
        <v>26500</v>
      </c>
      <c r="N11097" s="2" t="str">
        <f>VLOOKUP(Tabla1[[#This Row],[nemo]],'Nemos y clasificaciones'!$A$2:$B$5000,2,FALSE)</f>
        <v>Abbott Laboratories</v>
      </c>
      <c r="O11097" s="3" t="str">
        <f>VLOOKUP(Tabla1[[#This Row],[nemo]],'Nemos y clasificaciones'!$A$1:$C$3000,3,FALSE)</f>
        <v>Servicios de salud</v>
      </c>
      <c r="P11097" s="3"/>
      <c r="Q11097" s="3"/>
    </row>
    <row r="11098" spans="1:17" x14ac:dyDescent="0.25">
      <c r="A11098" t="s">
        <v>8910</v>
      </c>
      <c r="B11098" s="1">
        <v>42836</v>
      </c>
      <c r="C11098" s="1">
        <v>42870</v>
      </c>
      <c r="D11098" t="s">
        <v>21</v>
      </c>
      <c r="E11098" t="s">
        <v>524</v>
      </c>
      <c r="F11098">
        <v>0</v>
      </c>
      <c r="G11098">
        <v>100000</v>
      </c>
      <c r="H11098">
        <v>0</v>
      </c>
      <c r="I11098">
        <v>0</v>
      </c>
      <c r="J11098">
        <v>0</v>
      </c>
      <c r="K11098">
        <v>0.26500000000000001</v>
      </c>
      <c r="L11098" t="s">
        <v>23</v>
      </c>
      <c r="M11098" s="3">
        <v>26500</v>
      </c>
      <c r="N11098" s="2" t="str">
        <f>VLOOKUP(Tabla1[[#This Row],[nemo]],'Nemos y clasificaciones'!$A$2:$B$5000,2,FALSE)</f>
        <v>Abbott Laboratories</v>
      </c>
      <c r="O11098" s="3" t="str">
        <f>VLOOKUP(Tabla1[[#This Row],[nemo]],'Nemos y clasificaciones'!$A$1:$C$3000,3,FALSE)</f>
        <v>Servicios de salud</v>
      </c>
      <c r="P11098" s="3"/>
      <c r="Q11098" s="3"/>
    </row>
    <row r="11099" spans="1:17" x14ac:dyDescent="0.25">
      <c r="A11099" t="s">
        <v>9894</v>
      </c>
      <c r="B11099" s="1">
        <v>42746</v>
      </c>
      <c r="C11099" s="1">
        <v>42781</v>
      </c>
      <c r="D11099" t="s">
        <v>21</v>
      </c>
      <c r="E11099" t="s">
        <v>524</v>
      </c>
      <c r="F11099">
        <v>0</v>
      </c>
      <c r="G11099">
        <v>100000</v>
      </c>
      <c r="H11099">
        <v>0</v>
      </c>
      <c r="I11099">
        <v>0</v>
      </c>
      <c r="J11099">
        <v>0</v>
      </c>
      <c r="K11099">
        <v>0.26500000000000001</v>
      </c>
      <c r="L11099" t="s">
        <v>23</v>
      </c>
      <c r="M11099" s="3">
        <v>26500</v>
      </c>
      <c r="N11099" s="2" t="str">
        <f>VLOOKUP(Tabla1[[#This Row],[nemo]],'Nemos y clasificaciones'!$A$2:$B$5000,2,FALSE)</f>
        <v>Abbott Laboratories</v>
      </c>
      <c r="O11099" s="3" t="str">
        <f>VLOOKUP(Tabla1[[#This Row],[nemo]],'Nemos y clasificaciones'!$A$1:$C$3000,3,FALSE)</f>
        <v>Servicios de salud</v>
      </c>
      <c r="P11099" s="3"/>
      <c r="Q11099" s="3"/>
    </row>
    <row r="11100" spans="1:17" x14ac:dyDescent="0.25">
      <c r="A11100" t="s">
        <v>5692</v>
      </c>
      <c r="B11100" s="1">
        <v>42234</v>
      </c>
      <c r="C11100" s="1">
        <v>42257</v>
      </c>
      <c r="D11100" t="s">
        <v>21</v>
      </c>
      <c r="E11100" t="s">
        <v>196</v>
      </c>
      <c r="F11100">
        <v>0</v>
      </c>
      <c r="G11100">
        <v>100000</v>
      </c>
      <c r="H11100">
        <v>0</v>
      </c>
      <c r="I11100">
        <v>0</v>
      </c>
      <c r="J11100">
        <v>0</v>
      </c>
      <c r="K11100">
        <v>0.31</v>
      </c>
      <c r="L11100" t="s">
        <v>23</v>
      </c>
      <c r="M11100" s="3">
        <v>31000</v>
      </c>
      <c r="N11100" s="2" t="str">
        <f>VLOOKUP(Tabla1[[#This Row],[nemo]],'Nemos y clasificaciones'!$A$2:$B$5000,2,FALSE)</f>
        <v>MICROSOFT CORP</v>
      </c>
      <c r="O11100" s="3" t="str">
        <f>VLOOKUP(Tabla1[[#This Row],[nemo]],'Nemos y clasificaciones'!$A$1:$C$3000,3,FALSE)</f>
        <v>Conglomerados</v>
      </c>
      <c r="P11100" s="3"/>
      <c r="Q11100" s="3"/>
    </row>
    <row r="11101" spans="1:17" x14ac:dyDescent="0.25">
      <c r="A11101" t="s">
        <v>11492</v>
      </c>
      <c r="B11101" s="1">
        <v>42143</v>
      </c>
      <c r="C11101" s="1">
        <v>42166</v>
      </c>
      <c r="D11101" t="s">
        <v>21</v>
      </c>
      <c r="E11101" t="s">
        <v>196</v>
      </c>
      <c r="F11101">
        <v>0</v>
      </c>
      <c r="G11101">
        <v>100000</v>
      </c>
      <c r="H11101">
        <v>0</v>
      </c>
      <c r="I11101">
        <v>0</v>
      </c>
      <c r="J11101">
        <v>0</v>
      </c>
      <c r="K11101">
        <v>0.31</v>
      </c>
      <c r="L11101" t="s">
        <v>23</v>
      </c>
      <c r="M11101" s="3">
        <v>31000</v>
      </c>
      <c r="N11101" s="2" t="str">
        <f>VLOOKUP(Tabla1[[#This Row],[nemo]],'Nemos y clasificaciones'!$A$2:$B$5000,2,FALSE)</f>
        <v>MICROSOFT CORP</v>
      </c>
      <c r="O11101" s="3" t="str">
        <f>VLOOKUP(Tabla1[[#This Row],[nemo]],'Nemos y clasificaciones'!$A$1:$C$3000,3,FALSE)</f>
        <v>Conglomerados</v>
      </c>
      <c r="P11101" s="3"/>
      <c r="Q11101" s="3"/>
    </row>
    <row r="11102" spans="1:17" x14ac:dyDescent="0.25">
      <c r="A11102" t="s">
        <v>5692</v>
      </c>
      <c r="B11102" s="1">
        <v>42052</v>
      </c>
      <c r="C11102" s="1">
        <v>42075</v>
      </c>
      <c r="D11102" t="s">
        <v>21</v>
      </c>
      <c r="E11102" t="s">
        <v>196</v>
      </c>
      <c r="F11102">
        <v>0</v>
      </c>
      <c r="G11102">
        <v>100000</v>
      </c>
      <c r="H11102">
        <v>0</v>
      </c>
      <c r="I11102">
        <v>0</v>
      </c>
      <c r="J11102">
        <v>0</v>
      </c>
      <c r="K11102">
        <v>0.31</v>
      </c>
      <c r="L11102" t="s">
        <v>23</v>
      </c>
      <c r="M11102" s="3">
        <v>31000</v>
      </c>
      <c r="N11102" s="2" t="str">
        <f>VLOOKUP(Tabla1[[#This Row],[nemo]],'Nemos y clasificaciones'!$A$2:$B$5000,2,FALSE)</f>
        <v>MICROSOFT CORP</v>
      </c>
      <c r="O11102" s="3" t="str">
        <f>VLOOKUP(Tabla1[[#This Row],[nemo]],'Nemos y clasificaciones'!$A$1:$C$3000,3,FALSE)</f>
        <v>Conglomerados</v>
      </c>
      <c r="P11102" s="3"/>
      <c r="Q11102" s="3"/>
    </row>
    <row r="11103" spans="1:17" x14ac:dyDescent="0.25">
      <c r="A11103" t="s">
        <v>5233</v>
      </c>
      <c r="B11103" s="1">
        <v>43815</v>
      </c>
      <c r="C11103" s="1">
        <v>43819</v>
      </c>
      <c r="D11103" t="s">
        <v>21</v>
      </c>
      <c r="E11103" t="s">
        <v>1399</v>
      </c>
      <c r="F11103">
        <v>0</v>
      </c>
      <c r="G11103">
        <v>1000000</v>
      </c>
      <c r="H11103">
        <v>0</v>
      </c>
      <c r="I11103">
        <v>0</v>
      </c>
      <c r="J11103">
        <v>0</v>
      </c>
      <c r="K11103">
        <v>0.505</v>
      </c>
      <c r="L11103" t="s">
        <v>23</v>
      </c>
      <c r="M11103" s="2">
        <v>505000</v>
      </c>
      <c r="N11103" s="2" t="str">
        <f>VLOOKUP(Tabla1[[#This Row],[nemo]],'Nemos y clasificaciones'!$A$2:$B$5000,2,FALSE)</f>
        <v>ISHARES EDGE MSCI USA MOMENT FACTOR ETF</v>
      </c>
      <c r="O11103" s="2" t="str">
        <f>VLOOKUP(Tabla1[[#This Row],[nemo]],'Nemos y clasificaciones'!$A$1:$C$3000,3,FALSE)</f>
        <v>ETF</v>
      </c>
      <c r="P11103" s="2"/>
      <c r="Q11103" s="2"/>
    </row>
    <row r="11104" spans="1:17" x14ac:dyDescent="0.25">
      <c r="A11104" t="s">
        <v>3946</v>
      </c>
      <c r="B11104" s="1">
        <v>43997</v>
      </c>
      <c r="C11104" s="1">
        <v>44001</v>
      </c>
      <c r="D11104" t="s">
        <v>21</v>
      </c>
      <c r="E11104" t="s">
        <v>1271</v>
      </c>
      <c r="F11104">
        <v>0</v>
      </c>
      <c r="G11104">
        <v>100000</v>
      </c>
      <c r="H11104">
        <v>0</v>
      </c>
      <c r="I11104">
        <v>0</v>
      </c>
      <c r="J11104">
        <v>0</v>
      </c>
      <c r="K11104">
        <v>0.26300000000000001</v>
      </c>
      <c r="L11104" t="s">
        <v>23</v>
      </c>
      <c r="M11104" s="3">
        <v>26300</v>
      </c>
      <c r="N11104" s="2" t="str">
        <f>VLOOKUP(Tabla1[[#This Row],[nemo]],'Nemos y clasificaciones'!$A$2:$B$5000,2,FALSE)</f>
        <v>iShares MSCI All Country Asia ex Japan ETF</v>
      </c>
      <c r="O11104" s="3" t="str">
        <f>VLOOKUP(Tabla1[[#This Row],[nemo]],'Nemos y clasificaciones'!$A$1:$C$3000,3,FALSE)</f>
        <v>ETF</v>
      </c>
      <c r="P11104" s="3"/>
      <c r="Q11104" s="3"/>
    </row>
    <row r="11105" spans="1:17" x14ac:dyDescent="0.25">
      <c r="A11105" t="s">
        <v>6800</v>
      </c>
      <c r="B11105" s="1">
        <v>43544</v>
      </c>
      <c r="C11105" s="1">
        <v>43550</v>
      </c>
      <c r="D11105" t="s">
        <v>21</v>
      </c>
      <c r="E11105" t="s">
        <v>1399</v>
      </c>
      <c r="F11105">
        <v>0</v>
      </c>
      <c r="G11105">
        <v>1000000</v>
      </c>
      <c r="H11105">
        <v>0</v>
      </c>
      <c r="I11105">
        <v>0</v>
      </c>
      <c r="J11105">
        <v>0</v>
      </c>
      <c r="K11105">
        <v>0.47199999999999998</v>
      </c>
      <c r="L11105" t="s">
        <v>23</v>
      </c>
      <c r="M11105" s="2">
        <v>472000</v>
      </c>
      <c r="N11105" s="2" t="str">
        <f>VLOOKUP(Tabla1[[#This Row],[nemo]],'Nemos y clasificaciones'!$A$2:$B$5000,2,FALSE)</f>
        <v>ISHARES EDGE MSCI USA MOMENT FACTOR ETF</v>
      </c>
      <c r="O11105" s="2" t="str">
        <f>VLOOKUP(Tabla1[[#This Row],[nemo]],'Nemos y clasificaciones'!$A$1:$C$3000,3,FALSE)</f>
        <v>ETF</v>
      </c>
      <c r="P11105" s="2"/>
      <c r="Q11105" s="2"/>
    </row>
    <row r="11106" spans="1:17" x14ac:dyDescent="0.25">
      <c r="A11106" t="s">
        <v>6050</v>
      </c>
      <c r="B11106" s="1">
        <v>43633</v>
      </c>
      <c r="C11106" s="1">
        <v>43637</v>
      </c>
      <c r="D11106" t="s">
        <v>21</v>
      </c>
      <c r="E11106" t="s">
        <v>1399</v>
      </c>
      <c r="F11106">
        <v>0</v>
      </c>
      <c r="G11106">
        <v>1000000</v>
      </c>
      <c r="H11106">
        <v>0</v>
      </c>
      <c r="I11106">
        <v>0</v>
      </c>
      <c r="J11106">
        <v>0</v>
      </c>
      <c r="K11106">
        <v>0.45300000000000001</v>
      </c>
      <c r="L11106" t="s">
        <v>23</v>
      </c>
      <c r="M11106" s="2">
        <v>453000</v>
      </c>
      <c r="N11106" s="2" t="str">
        <f>VLOOKUP(Tabla1[[#This Row],[nemo]],'Nemos y clasificaciones'!$A$2:$B$5000,2,FALSE)</f>
        <v>ISHARES EDGE MSCI USA MOMENT FACTOR ETF</v>
      </c>
      <c r="O11106" s="2" t="str">
        <f>VLOOKUP(Tabla1[[#This Row],[nemo]],'Nemos y clasificaciones'!$A$1:$C$3000,3,FALSE)</f>
        <v>ETF</v>
      </c>
      <c r="P11106" s="2"/>
      <c r="Q11106" s="2"/>
    </row>
    <row r="11107" spans="1:17" x14ac:dyDescent="0.25">
      <c r="A11107" t="s">
        <v>4700</v>
      </c>
      <c r="B11107" s="1">
        <v>43915</v>
      </c>
      <c r="C11107" s="1">
        <v>43921</v>
      </c>
      <c r="D11107" t="s">
        <v>21</v>
      </c>
      <c r="E11107" t="s">
        <v>1399</v>
      </c>
      <c r="F11107">
        <v>0</v>
      </c>
      <c r="G11107">
        <v>1000000</v>
      </c>
      <c r="H11107">
        <v>0</v>
      </c>
      <c r="I11107">
        <v>0</v>
      </c>
      <c r="J11107">
        <v>0</v>
      </c>
      <c r="K11107">
        <v>0.44500000000000001</v>
      </c>
      <c r="L11107" t="s">
        <v>23</v>
      </c>
      <c r="M11107" s="2">
        <v>445000</v>
      </c>
      <c r="N11107" s="2" t="str">
        <f>VLOOKUP(Tabla1[[#This Row],[nemo]],'Nemos y clasificaciones'!$A$2:$B$5000,2,FALSE)</f>
        <v>ISHARES EDGE MSCI USA MOMENT FACTOR ETF</v>
      </c>
      <c r="O11107" s="2" t="str">
        <f>VLOOKUP(Tabla1[[#This Row],[nemo]],'Nemos y clasificaciones'!$A$1:$C$3000,3,FALSE)</f>
        <v>ETF</v>
      </c>
      <c r="P11107" s="2"/>
      <c r="Q11107" s="2"/>
    </row>
    <row r="11108" spans="1:17" x14ac:dyDescent="0.25">
      <c r="A11108" t="s">
        <v>5585</v>
      </c>
      <c r="B11108" s="1">
        <v>43732</v>
      </c>
      <c r="C11108" s="1">
        <v>43738</v>
      </c>
      <c r="D11108" t="s">
        <v>21</v>
      </c>
      <c r="E11108" t="s">
        <v>1399</v>
      </c>
      <c r="F11108">
        <v>0</v>
      </c>
      <c r="G11108">
        <v>1000000</v>
      </c>
      <c r="H11108">
        <v>0</v>
      </c>
      <c r="I11108">
        <v>0</v>
      </c>
      <c r="J11108">
        <v>0</v>
      </c>
      <c r="K11108">
        <v>0.42499999999999999</v>
      </c>
      <c r="L11108" t="s">
        <v>23</v>
      </c>
      <c r="M11108" s="2">
        <v>425000</v>
      </c>
      <c r="N11108" s="2" t="str">
        <f>VLOOKUP(Tabla1[[#This Row],[nemo]],'Nemos y clasificaciones'!$A$2:$B$5000,2,FALSE)</f>
        <v>ISHARES EDGE MSCI USA MOMENT FACTOR ETF</v>
      </c>
      <c r="O11108" s="2" t="str">
        <f>VLOOKUP(Tabla1[[#This Row],[nemo]],'Nemos y clasificaciones'!$A$1:$C$3000,3,FALSE)</f>
        <v>ETF</v>
      </c>
      <c r="P11108" s="2"/>
      <c r="Q11108" s="2"/>
    </row>
    <row r="11109" spans="1:17" x14ac:dyDescent="0.25">
      <c r="A11109" t="s">
        <v>7161</v>
      </c>
      <c r="B11109" s="1">
        <v>43451</v>
      </c>
      <c r="C11109" s="1">
        <v>43455</v>
      </c>
      <c r="D11109" t="s">
        <v>21</v>
      </c>
      <c r="E11109" t="s">
        <v>1399</v>
      </c>
      <c r="F11109">
        <v>0</v>
      </c>
      <c r="G11109">
        <v>1000000</v>
      </c>
      <c r="H11109">
        <v>0</v>
      </c>
      <c r="I11109">
        <v>0</v>
      </c>
      <c r="J11109">
        <v>0</v>
      </c>
      <c r="K11109">
        <v>0.39600000000000002</v>
      </c>
      <c r="L11109" t="s">
        <v>23</v>
      </c>
      <c r="M11109" s="2">
        <v>396000</v>
      </c>
      <c r="N11109" s="2" t="str">
        <f>VLOOKUP(Tabla1[[#This Row],[nemo]],'Nemos y clasificaciones'!$A$2:$B$5000,2,FALSE)</f>
        <v>ISHARES EDGE MSCI USA MOMENT FACTOR ETF</v>
      </c>
      <c r="O11109" s="2" t="str">
        <f>VLOOKUP(Tabla1[[#This Row],[nemo]],'Nemos y clasificaciones'!$A$1:$C$3000,3,FALSE)</f>
        <v>ETF</v>
      </c>
      <c r="P11109" s="2"/>
      <c r="Q11109" s="2"/>
    </row>
    <row r="11110" spans="1:17" x14ac:dyDescent="0.25">
      <c r="A11110" t="s">
        <v>4001</v>
      </c>
      <c r="B11110" s="1">
        <v>43997</v>
      </c>
      <c r="C11110" s="1">
        <v>44001</v>
      </c>
      <c r="D11110" t="s">
        <v>21</v>
      </c>
      <c r="E11110" t="s">
        <v>1399</v>
      </c>
      <c r="F11110">
        <v>0</v>
      </c>
      <c r="G11110">
        <v>1000000</v>
      </c>
      <c r="H11110">
        <v>0</v>
      </c>
      <c r="I11110">
        <v>0</v>
      </c>
      <c r="J11110">
        <v>0</v>
      </c>
      <c r="K11110">
        <v>0.34599999999999997</v>
      </c>
      <c r="L11110" t="s">
        <v>23</v>
      </c>
      <c r="M11110" s="2">
        <v>346000</v>
      </c>
      <c r="N11110" s="2" t="str">
        <f>VLOOKUP(Tabla1[[#This Row],[nemo]],'Nemos y clasificaciones'!$A$2:$B$5000,2,FALSE)</f>
        <v>ISHARES EDGE MSCI USA MOMENT FACTOR ETF</v>
      </c>
      <c r="O11110" s="2" t="str">
        <f>VLOOKUP(Tabla1[[#This Row],[nemo]],'Nemos y clasificaciones'!$A$1:$C$3000,3,FALSE)</f>
        <v>ETF</v>
      </c>
      <c r="P11110" s="2"/>
      <c r="Q11110" s="2"/>
    </row>
    <row r="11111" spans="1:17" x14ac:dyDescent="0.25">
      <c r="A11111" t="s">
        <v>7705</v>
      </c>
      <c r="B11111" s="1">
        <v>43277</v>
      </c>
      <c r="C11111" s="1">
        <v>43284</v>
      </c>
      <c r="D11111" t="s">
        <v>21</v>
      </c>
      <c r="E11111" t="s">
        <v>1399</v>
      </c>
      <c r="F11111">
        <v>0</v>
      </c>
      <c r="G11111">
        <v>1000000</v>
      </c>
      <c r="H11111">
        <v>0</v>
      </c>
      <c r="I11111">
        <v>0</v>
      </c>
      <c r="J11111">
        <v>0</v>
      </c>
      <c r="K11111">
        <v>0.34</v>
      </c>
      <c r="L11111" t="s">
        <v>23</v>
      </c>
      <c r="M11111" s="2">
        <v>340000</v>
      </c>
      <c r="N11111" s="2" t="str">
        <f>VLOOKUP(Tabla1[[#This Row],[nemo]],'Nemos y clasificaciones'!$A$2:$B$5000,2,FALSE)</f>
        <v>ISHARES EDGE MSCI USA MOMENT FACTOR ETF</v>
      </c>
      <c r="O11111" s="2" t="str">
        <f>VLOOKUP(Tabla1[[#This Row],[nemo]],'Nemos y clasificaciones'!$A$1:$C$3000,3,FALSE)</f>
        <v>ETF</v>
      </c>
      <c r="P11111" s="2"/>
      <c r="Q11111" s="2"/>
    </row>
    <row r="11112" spans="1:17" x14ac:dyDescent="0.25">
      <c r="A11112" t="s">
        <v>2984</v>
      </c>
      <c r="B11112" s="1">
        <v>44179</v>
      </c>
      <c r="C11112" s="1">
        <v>44183</v>
      </c>
      <c r="D11112" t="s">
        <v>21</v>
      </c>
      <c r="E11112" t="s">
        <v>1399</v>
      </c>
      <c r="F11112">
        <v>0</v>
      </c>
      <c r="G11112">
        <v>1000000</v>
      </c>
      <c r="H11112">
        <v>0</v>
      </c>
      <c r="I11112">
        <v>0</v>
      </c>
      <c r="J11112">
        <v>0</v>
      </c>
      <c r="K11112">
        <v>0.31</v>
      </c>
      <c r="L11112" t="s">
        <v>23</v>
      </c>
      <c r="M11112" s="2">
        <v>310000</v>
      </c>
      <c r="N11112" s="2" t="str">
        <f>VLOOKUP(Tabla1[[#This Row],[nemo]],'Nemos y clasificaciones'!$A$2:$B$5000,2,FALSE)</f>
        <v>ISHARES EDGE MSCI USA MOMENT FACTOR ETF</v>
      </c>
      <c r="O11112" s="2" t="str">
        <f>VLOOKUP(Tabla1[[#This Row],[nemo]],'Nemos y clasificaciones'!$A$1:$C$3000,3,FALSE)</f>
        <v>ETF</v>
      </c>
      <c r="P11112" s="2"/>
      <c r="Q11112" s="2"/>
    </row>
    <row r="11113" spans="1:17" x14ac:dyDescent="0.25">
      <c r="A11113" t="s">
        <v>8493</v>
      </c>
      <c r="B11113" s="1">
        <v>43181</v>
      </c>
      <c r="C11113" s="1">
        <v>43187</v>
      </c>
      <c r="D11113" t="s">
        <v>21</v>
      </c>
      <c r="E11113" t="s">
        <v>1399</v>
      </c>
      <c r="F11113">
        <v>0</v>
      </c>
      <c r="G11113">
        <v>1000000</v>
      </c>
      <c r="H11113">
        <v>0</v>
      </c>
      <c r="I11113">
        <v>0</v>
      </c>
      <c r="J11113">
        <v>0</v>
      </c>
      <c r="K11113">
        <v>0.27400000000000002</v>
      </c>
      <c r="L11113" t="s">
        <v>23</v>
      </c>
      <c r="M11113" s="2">
        <v>274000</v>
      </c>
      <c r="N11113" s="2" t="str">
        <f>VLOOKUP(Tabla1[[#This Row],[nemo]],'Nemos y clasificaciones'!$A$2:$B$5000,2,FALSE)</f>
        <v>ISHARES EDGE MSCI USA MOMENT FACTOR ETF</v>
      </c>
      <c r="O11113" s="2" t="str">
        <f>VLOOKUP(Tabla1[[#This Row],[nemo]],'Nemos y clasificaciones'!$A$1:$C$3000,3,FALSE)</f>
        <v>ETF</v>
      </c>
      <c r="P11113" s="2"/>
      <c r="Q11113" s="2"/>
    </row>
    <row r="11114" spans="1:17" x14ac:dyDescent="0.25">
      <c r="A11114" t="s">
        <v>7423</v>
      </c>
      <c r="B11114" s="1">
        <v>43369</v>
      </c>
      <c r="C11114" s="1">
        <v>43378</v>
      </c>
      <c r="D11114" t="s">
        <v>21</v>
      </c>
      <c r="E11114" t="s">
        <v>1399</v>
      </c>
      <c r="F11114">
        <v>0</v>
      </c>
      <c r="G11114">
        <v>1000000</v>
      </c>
      <c r="H11114">
        <v>0</v>
      </c>
      <c r="I11114">
        <v>0</v>
      </c>
      <c r="J11114">
        <v>0</v>
      </c>
      <c r="K11114">
        <v>0.26500000000000001</v>
      </c>
      <c r="L11114" t="s">
        <v>23</v>
      </c>
      <c r="M11114" s="2">
        <v>265000</v>
      </c>
      <c r="N11114" s="2" t="str">
        <f>VLOOKUP(Tabla1[[#This Row],[nemo]],'Nemos y clasificaciones'!$A$2:$B$5000,2,FALSE)</f>
        <v>ISHARES EDGE MSCI USA MOMENT FACTOR ETF</v>
      </c>
      <c r="O11114" s="2" t="str">
        <f>VLOOKUP(Tabla1[[#This Row],[nemo]],'Nemos y clasificaciones'!$A$1:$C$3000,3,FALSE)</f>
        <v>ETF</v>
      </c>
      <c r="P11114" s="2"/>
      <c r="Q11114" s="2"/>
    </row>
    <row r="11115" spans="1:17" x14ac:dyDescent="0.25">
      <c r="A11115" t="s">
        <v>3433</v>
      </c>
      <c r="B11115" s="1">
        <v>44097</v>
      </c>
      <c r="C11115" s="1">
        <v>44103</v>
      </c>
      <c r="D11115" t="s">
        <v>21</v>
      </c>
      <c r="E11115" t="s">
        <v>1399</v>
      </c>
      <c r="F11115">
        <v>0</v>
      </c>
      <c r="G11115">
        <v>1000000</v>
      </c>
      <c r="H11115">
        <v>0</v>
      </c>
      <c r="I11115">
        <v>0</v>
      </c>
      <c r="J11115">
        <v>0</v>
      </c>
      <c r="K11115">
        <v>0.23899999999999999</v>
      </c>
      <c r="L11115" t="s">
        <v>23</v>
      </c>
      <c r="M11115" s="2">
        <v>239000</v>
      </c>
      <c r="N11115" s="2" t="str">
        <f>VLOOKUP(Tabla1[[#This Row],[nemo]],'Nemos y clasificaciones'!$A$2:$B$5000,2,FALSE)</f>
        <v>ISHARES EDGE MSCI USA MOMENT FACTOR ETF</v>
      </c>
      <c r="O11115" s="2" t="str">
        <f>VLOOKUP(Tabla1[[#This Row],[nemo]],'Nemos y clasificaciones'!$A$1:$C$3000,3,FALSE)</f>
        <v>ETF</v>
      </c>
      <c r="P11115" s="2"/>
      <c r="Q11115" s="2"/>
    </row>
    <row r="11116" spans="1:17" x14ac:dyDescent="0.25">
      <c r="A11116" t="s">
        <v>1398</v>
      </c>
      <c r="B11116" s="1">
        <v>44357</v>
      </c>
      <c r="C11116" s="1">
        <v>44363</v>
      </c>
      <c r="D11116" t="s">
        <v>21</v>
      </c>
      <c r="E11116" t="s">
        <v>1399</v>
      </c>
      <c r="F11116">
        <v>0</v>
      </c>
      <c r="G11116">
        <v>1000000</v>
      </c>
      <c r="H11116">
        <v>0</v>
      </c>
      <c r="I11116">
        <v>0</v>
      </c>
      <c r="J11116">
        <v>0</v>
      </c>
      <c r="K11116">
        <v>0.126</v>
      </c>
      <c r="L11116" t="s">
        <v>23</v>
      </c>
      <c r="M11116" s="2">
        <v>126000</v>
      </c>
      <c r="N11116" s="2" t="str">
        <f>VLOOKUP(Tabla1[[#This Row],[nemo]],'Nemos y clasificaciones'!$A$2:$B$5000,2,FALSE)</f>
        <v>ISHARES EDGE MSCI USA MOMENT FACTOR ETF</v>
      </c>
      <c r="O11116" s="2" t="str">
        <f>VLOOKUP(Tabla1[[#This Row],[nemo]],'Nemos y clasificaciones'!$A$1:$C$3000,3,FALSE)</f>
        <v>ETF</v>
      </c>
      <c r="P11116" s="2"/>
      <c r="Q11116" s="2"/>
    </row>
    <row r="11117" spans="1:17" x14ac:dyDescent="0.25">
      <c r="A11117" t="s">
        <v>2362</v>
      </c>
      <c r="B11117" s="1">
        <v>44280</v>
      </c>
      <c r="C11117" s="1">
        <v>44286</v>
      </c>
      <c r="D11117" t="s">
        <v>21</v>
      </c>
      <c r="E11117" t="s">
        <v>1399</v>
      </c>
      <c r="F11117">
        <v>0</v>
      </c>
      <c r="G11117">
        <v>1000000</v>
      </c>
      <c r="H11117">
        <v>0</v>
      </c>
      <c r="I11117">
        <v>0</v>
      </c>
      <c r="J11117">
        <v>0</v>
      </c>
      <c r="K11117">
        <v>9.1999999999999998E-2</v>
      </c>
      <c r="L11117" t="s">
        <v>23</v>
      </c>
      <c r="M11117" s="3">
        <v>92000</v>
      </c>
      <c r="N11117" s="2" t="str">
        <f>VLOOKUP(Tabla1[[#This Row],[nemo]],'Nemos y clasificaciones'!$A$2:$B$5000,2,FALSE)</f>
        <v>ISHARES EDGE MSCI USA MOMENT FACTOR ETF</v>
      </c>
      <c r="O11117" s="3" t="str">
        <f>VLOOKUP(Tabla1[[#This Row],[nemo]],'Nemos y clasificaciones'!$A$1:$C$3000,3,FALSE)</f>
        <v>ETF</v>
      </c>
      <c r="P11117" s="3"/>
      <c r="Q11117" s="3"/>
    </row>
    <row r="11118" spans="1:17" x14ac:dyDescent="0.25">
      <c r="A11118" t="s">
        <v>5862</v>
      </c>
      <c r="B11118" s="1">
        <v>42655</v>
      </c>
      <c r="C11118" s="1">
        <v>42689</v>
      </c>
      <c r="D11118" t="s">
        <v>21</v>
      </c>
      <c r="E11118" t="s">
        <v>524</v>
      </c>
      <c r="F11118">
        <v>0</v>
      </c>
      <c r="G11118">
        <v>100000</v>
      </c>
      <c r="H11118">
        <v>0</v>
      </c>
      <c r="I11118">
        <v>0</v>
      </c>
      <c r="J11118">
        <v>0</v>
      </c>
      <c r="K11118">
        <v>0.26</v>
      </c>
      <c r="L11118" t="s">
        <v>23</v>
      </c>
      <c r="M11118" s="3">
        <v>26000</v>
      </c>
      <c r="N11118" s="2" t="str">
        <f>VLOOKUP(Tabla1[[#This Row],[nemo]],'Nemos y clasificaciones'!$A$2:$B$5000,2,FALSE)</f>
        <v>Abbott Laboratories</v>
      </c>
      <c r="O11118" s="3" t="str">
        <f>VLOOKUP(Tabla1[[#This Row],[nemo]],'Nemos y clasificaciones'!$A$1:$C$3000,3,FALSE)</f>
        <v>Servicios de salud</v>
      </c>
      <c r="P11118" s="3"/>
      <c r="Q11118" s="3"/>
    </row>
    <row r="11119" spans="1:17" x14ac:dyDescent="0.25">
      <c r="A11119" t="s">
        <v>5988</v>
      </c>
      <c r="B11119" s="1">
        <v>43633</v>
      </c>
      <c r="C11119" s="1">
        <v>43637</v>
      </c>
      <c r="D11119" t="s">
        <v>21</v>
      </c>
      <c r="E11119" t="s">
        <v>1257</v>
      </c>
      <c r="F11119">
        <v>0</v>
      </c>
      <c r="G11119">
        <v>100000</v>
      </c>
      <c r="H11119">
        <v>0</v>
      </c>
      <c r="I11119">
        <v>0</v>
      </c>
      <c r="J11119">
        <v>0</v>
      </c>
      <c r="K11119">
        <v>1.681</v>
      </c>
      <c r="L11119" t="s">
        <v>16</v>
      </c>
      <c r="M11119" s="2">
        <v>168100</v>
      </c>
      <c r="N11119" s="2" t="str">
        <f>VLOOKUP(Tabla1[[#This Row],[nemo]],'Nemos y clasificaciones'!$A$2:$B$5000,2,FALSE)</f>
        <v>ISHARES GLOBAL MATERIALS ETF</v>
      </c>
      <c r="O11119" s="2" t="str">
        <f>VLOOKUP(Tabla1[[#This Row],[nemo]],'Nemos y clasificaciones'!$A$1:$C$3000,3,FALSE)</f>
        <v>ETF</v>
      </c>
      <c r="P11119" s="2"/>
      <c r="Q11119" s="2"/>
    </row>
    <row r="11120" spans="1:17" x14ac:dyDescent="0.25">
      <c r="A11120" t="s">
        <v>1256</v>
      </c>
      <c r="B11120" s="1">
        <v>44357</v>
      </c>
      <c r="C11120" s="1">
        <v>44363</v>
      </c>
      <c r="D11120" t="s">
        <v>21</v>
      </c>
      <c r="E11120" t="s">
        <v>1257</v>
      </c>
      <c r="F11120">
        <v>0</v>
      </c>
      <c r="G11120">
        <v>100000</v>
      </c>
      <c r="H11120">
        <v>0</v>
      </c>
      <c r="I11120">
        <v>0</v>
      </c>
      <c r="J11120">
        <v>0</v>
      </c>
      <c r="K11120">
        <v>1.107</v>
      </c>
      <c r="L11120" t="s">
        <v>16</v>
      </c>
      <c r="M11120" s="2">
        <v>110700</v>
      </c>
      <c r="N11120" s="2" t="str">
        <f>VLOOKUP(Tabla1[[#This Row],[nemo]],'Nemos y clasificaciones'!$A$2:$B$5000,2,FALSE)</f>
        <v>ISHARES GLOBAL MATERIALS ETF</v>
      </c>
      <c r="O11120" s="2" t="str">
        <f>VLOOKUP(Tabla1[[#This Row],[nemo]],'Nemos y clasificaciones'!$A$1:$C$3000,3,FALSE)</f>
        <v>ETF</v>
      </c>
      <c r="P11120" s="2"/>
      <c r="Q11120" s="2"/>
    </row>
    <row r="11121" spans="1:17" x14ac:dyDescent="0.25">
      <c r="A11121" t="s">
        <v>5862</v>
      </c>
      <c r="B11121" s="1">
        <v>42564</v>
      </c>
      <c r="C11121" s="1">
        <v>42598</v>
      </c>
      <c r="D11121" t="s">
        <v>21</v>
      </c>
      <c r="E11121" t="s">
        <v>524</v>
      </c>
      <c r="F11121">
        <v>0</v>
      </c>
      <c r="G11121">
        <v>100000</v>
      </c>
      <c r="H11121">
        <v>0</v>
      </c>
      <c r="I11121">
        <v>0</v>
      </c>
      <c r="J11121">
        <v>0</v>
      </c>
      <c r="K11121">
        <v>0.26</v>
      </c>
      <c r="L11121" t="s">
        <v>23</v>
      </c>
      <c r="M11121" s="3">
        <v>26000</v>
      </c>
      <c r="N11121" s="2" t="str">
        <f>VLOOKUP(Tabla1[[#This Row],[nemo]],'Nemos y clasificaciones'!$A$2:$B$5000,2,FALSE)</f>
        <v>Abbott Laboratories</v>
      </c>
      <c r="O11121" s="3" t="str">
        <f>VLOOKUP(Tabla1[[#This Row],[nemo]],'Nemos y clasificaciones'!$A$1:$C$3000,3,FALSE)</f>
        <v>Servicios de salud</v>
      </c>
      <c r="P11121" s="3"/>
      <c r="Q11121" s="3"/>
    </row>
    <row r="11122" spans="1:17" x14ac:dyDescent="0.25">
      <c r="A11122" t="s">
        <v>11436</v>
      </c>
      <c r="B11122" s="1">
        <v>42179</v>
      </c>
      <c r="C11122" s="1">
        <v>42185</v>
      </c>
      <c r="D11122" t="s">
        <v>21</v>
      </c>
      <c r="E11122" t="s">
        <v>1257</v>
      </c>
      <c r="F11122">
        <v>0</v>
      </c>
      <c r="G11122">
        <v>100000</v>
      </c>
      <c r="H11122">
        <v>0</v>
      </c>
      <c r="I11122">
        <v>0</v>
      </c>
      <c r="J11122">
        <v>0</v>
      </c>
      <c r="K11122">
        <v>1.0129999999999999</v>
      </c>
      <c r="L11122" t="s">
        <v>16</v>
      </c>
      <c r="M11122" s="2">
        <v>101300</v>
      </c>
      <c r="N11122" s="2" t="str">
        <f>VLOOKUP(Tabla1[[#This Row],[nemo]],'Nemos y clasificaciones'!$A$2:$B$5000,2,FALSE)</f>
        <v>ISHARES GLOBAL MATERIALS ETF</v>
      </c>
      <c r="O11122" s="2" t="str">
        <f>VLOOKUP(Tabla1[[#This Row],[nemo]],'Nemos y clasificaciones'!$A$1:$C$3000,3,FALSE)</f>
        <v>ETF</v>
      </c>
      <c r="P11122" s="2"/>
      <c r="Q11122" s="2"/>
    </row>
    <row r="11123" spans="1:17" x14ac:dyDescent="0.25">
      <c r="A11123" t="s">
        <v>7804</v>
      </c>
      <c r="B11123" s="1">
        <v>43270</v>
      </c>
      <c r="C11123" s="1">
        <v>43276</v>
      </c>
      <c r="D11123" t="s">
        <v>21</v>
      </c>
      <c r="E11123" t="s">
        <v>1257</v>
      </c>
      <c r="F11123">
        <v>0</v>
      </c>
      <c r="G11123">
        <v>100000</v>
      </c>
      <c r="H11123">
        <v>0</v>
      </c>
      <c r="I11123">
        <v>0</v>
      </c>
      <c r="J11123">
        <v>0</v>
      </c>
      <c r="K11123">
        <v>0.85699999999999998</v>
      </c>
      <c r="L11123" t="s">
        <v>23</v>
      </c>
      <c r="M11123" s="3">
        <v>85700</v>
      </c>
      <c r="N11123" s="2" t="str">
        <f>VLOOKUP(Tabla1[[#This Row],[nemo]],'Nemos y clasificaciones'!$A$2:$B$5000,2,FALSE)</f>
        <v>ISHARES GLOBAL MATERIALS ETF</v>
      </c>
      <c r="O11123" s="3" t="str">
        <f>VLOOKUP(Tabla1[[#This Row],[nemo]],'Nemos y clasificaciones'!$A$1:$C$3000,3,FALSE)</f>
        <v>ETF</v>
      </c>
      <c r="P11123" s="3"/>
      <c r="Q11123" s="3"/>
    </row>
    <row r="11124" spans="1:17" x14ac:dyDescent="0.25">
      <c r="A11124" t="s">
        <v>10617</v>
      </c>
      <c r="B11124" s="1">
        <v>42473</v>
      </c>
      <c r="C11124" s="1">
        <v>42506</v>
      </c>
      <c r="D11124" t="s">
        <v>21</v>
      </c>
      <c r="E11124" t="s">
        <v>524</v>
      </c>
      <c r="F11124">
        <v>0</v>
      </c>
      <c r="G11124">
        <v>100000</v>
      </c>
      <c r="H11124">
        <v>0</v>
      </c>
      <c r="I11124">
        <v>0</v>
      </c>
      <c r="J11124">
        <v>0</v>
      </c>
      <c r="K11124">
        <v>0.26</v>
      </c>
      <c r="L11124" t="s">
        <v>23</v>
      </c>
      <c r="M11124" s="3">
        <v>26000</v>
      </c>
      <c r="N11124" s="2" t="str">
        <f>VLOOKUP(Tabla1[[#This Row],[nemo]],'Nemos y clasificaciones'!$A$2:$B$5000,2,FALSE)</f>
        <v>Abbott Laboratories</v>
      </c>
      <c r="O11124" s="3" t="str">
        <f>VLOOKUP(Tabla1[[#This Row],[nemo]],'Nemos y clasificaciones'!$A$1:$C$3000,3,FALSE)</f>
        <v>Servicios de salud</v>
      </c>
      <c r="P11124" s="3"/>
      <c r="Q11124" s="3"/>
    </row>
    <row r="11125" spans="1:17" x14ac:dyDescent="0.25">
      <c r="A11125" t="s">
        <v>9247</v>
      </c>
      <c r="B11125" s="1">
        <v>42906</v>
      </c>
      <c r="C11125" s="1">
        <v>42913</v>
      </c>
      <c r="D11125" t="s">
        <v>21</v>
      </c>
      <c r="E11125" t="s">
        <v>1257</v>
      </c>
      <c r="F11125">
        <v>0</v>
      </c>
      <c r="G11125">
        <v>100000</v>
      </c>
      <c r="H11125">
        <v>0</v>
      </c>
      <c r="I11125">
        <v>0</v>
      </c>
      <c r="J11125">
        <v>0</v>
      </c>
      <c r="K11125">
        <v>0.76</v>
      </c>
      <c r="L11125" t="s">
        <v>23</v>
      </c>
      <c r="M11125" s="3">
        <v>76000</v>
      </c>
      <c r="N11125" s="2" t="str">
        <f>VLOOKUP(Tabla1[[#This Row],[nemo]],'Nemos y clasificaciones'!$A$2:$B$5000,2,FALSE)</f>
        <v>ISHARES GLOBAL MATERIALS ETF</v>
      </c>
      <c r="O11125" s="3" t="str">
        <f>VLOOKUP(Tabla1[[#This Row],[nemo]],'Nemos y clasificaciones'!$A$1:$C$3000,3,FALSE)</f>
        <v>ETF</v>
      </c>
      <c r="P11125" s="3"/>
      <c r="Q11125" s="3"/>
    </row>
    <row r="11126" spans="1:17" x14ac:dyDescent="0.25">
      <c r="A11126" t="s">
        <v>7075</v>
      </c>
      <c r="B11126" s="1">
        <v>43452</v>
      </c>
      <c r="C11126" s="1">
        <v>43458</v>
      </c>
      <c r="D11126" t="s">
        <v>21</v>
      </c>
      <c r="E11126" t="s">
        <v>1257</v>
      </c>
      <c r="F11126">
        <v>0</v>
      </c>
      <c r="G11126">
        <v>100000</v>
      </c>
      <c r="H11126">
        <v>0</v>
      </c>
      <c r="I11126">
        <v>0</v>
      </c>
      <c r="J11126">
        <v>0</v>
      </c>
      <c r="K11126">
        <v>0.73</v>
      </c>
      <c r="L11126" t="s">
        <v>23</v>
      </c>
      <c r="M11126" s="3">
        <v>73000</v>
      </c>
      <c r="N11126" s="2" t="str">
        <f>VLOOKUP(Tabla1[[#This Row],[nemo]],'Nemos y clasificaciones'!$A$2:$B$5000,2,FALSE)</f>
        <v>ISHARES GLOBAL MATERIALS ETF</v>
      </c>
      <c r="O11126" s="3" t="str">
        <f>VLOOKUP(Tabla1[[#This Row],[nemo]],'Nemos y clasificaciones'!$A$1:$C$3000,3,FALSE)</f>
        <v>ETF</v>
      </c>
      <c r="P11126" s="3"/>
      <c r="Q11126" s="3"/>
    </row>
    <row r="11127" spans="1:17" x14ac:dyDescent="0.25">
      <c r="A11127" t="s">
        <v>5862</v>
      </c>
      <c r="B11127" s="1">
        <v>42382</v>
      </c>
      <c r="C11127" s="1">
        <v>42416</v>
      </c>
      <c r="D11127" t="s">
        <v>21</v>
      </c>
      <c r="E11127" t="s">
        <v>524</v>
      </c>
      <c r="F11127">
        <v>0</v>
      </c>
      <c r="G11127">
        <v>100000</v>
      </c>
      <c r="H11127">
        <v>0</v>
      </c>
      <c r="I11127">
        <v>0</v>
      </c>
      <c r="J11127">
        <v>0</v>
      </c>
      <c r="K11127">
        <v>0.26</v>
      </c>
      <c r="L11127" t="s">
        <v>23</v>
      </c>
      <c r="M11127" s="3">
        <v>26000</v>
      </c>
      <c r="N11127" s="2" t="str">
        <f>VLOOKUP(Tabla1[[#This Row],[nemo]],'Nemos y clasificaciones'!$A$2:$B$5000,2,FALSE)</f>
        <v>Abbott Laboratories</v>
      </c>
      <c r="O11127" s="3" t="str">
        <f>VLOOKUP(Tabla1[[#This Row],[nemo]],'Nemos y clasificaciones'!$A$1:$C$3000,3,FALSE)</f>
        <v>Servicios de salud</v>
      </c>
      <c r="P11127" s="3"/>
      <c r="Q11127" s="3"/>
    </row>
    <row r="11128" spans="1:17" x14ac:dyDescent="0.25">
      <c r="A11128" t="s">
        <v>5862</v>
      </c>
      <c r="B11128" s="1">
        <v>42094</v>
      </c>
      <c r="C11128" s="1">
        <v>42132</v>
      </c>
      <c r="D11128" t="s">
        <v>21</v>
      </c>
      <c r="E11128" t="s">
        <v>563</v>
      </c>
      <c r="F11128">
        <v>0</v>
      </c>
      <c r="G11128">
        <v>100000</v>
      </c>
      <c r="H11128">
        <v>0</v>
      </c>
      <c r="I11128">
        <v>0</v>
      </c>
      <c r="J11128">
        <v>0</v>
      </c>
      <c r="K11128">
        <v>0.26</v>
      </c>
      <c r="L11128" t="s">
        <v>23</v>
      </c>
      <c r="M11128" s="3">
        <v>26000</v>
      </c>
      <c r="N11128" s="2" t="str">
        <f>VLOOKUP(Tabla1[[#This Row],[nemo]],'Nemos y clasificaciones'!$A$2:$B$5000,2,FALSE)</f>
        <v>AMERICAN EXPRESS COMPANY</v>
      </c>
      <c r="O11128" s="3" t="str">
        <f>VLOOKUP(Tabla1[[#This Row],[nemo]],'Nemos y clasificaciones'!$A$1:$C$3000,3,FALSE)</f>
        <v>Servicios financieros</v>
      </c>
      <c r="P11128" s="3"/>
      <c r="Q11128" s="3"/>
    </row>
    <row r="11129" spans="1:17" x14ac:dyDescent="0.25">
      <c r="A11129" t="s">
        <v>5160</v>
      </c>
      <c r="B11129" s="1">
        <v>43815</v>
      </c>
      <c r="C11129" s="1">
        <v>43819</v>
      </c>
      <c r="D11129" t="s">
        <v>21</v>
      </c>
      <c r="E11129" t="s">
        <v>1257</v>
      </c>
      <c r="F11129">
        <v>0</v>
      </c>
      <c r="G11129">
        <v>100000</v>
      </c>
      <c r="H11129">
        <v>0</v>
      </c>
      <c r="I11129">
        <v>0</v>
      </c>
      <c r="J11129">
        <v>0</v>
      </c>
      <c r="K11129">
        <v>0.71299999999999997</v>
      </c>
      <c r="L11129" t="s">
        <v>23</v>
      </c>
      <c r="M11129" s="3">
        <v>71300</v>
      </c>
      <c r="N11129" s="2" t="str">
        <f>VLOOKUP(Tabla1[[#This Row],[nemo]],'Nemos y clasificaciones'!$A$2:$B$5000,2,FALSE)</f>
        <v>ISHARES GLOBAL MATERIALS ETF</v>
      </c>
      <c r="O11129" s="3" t="str">
        <f>VLOOKUP(Tabla1[[#This Row],[nemo]],'Nemos y clasificaciones'!$A$1:$C$3000,3,FALSE)</f>
        <v>ETF</v>
      </c>
      <c r="P11129" s="3"/>
      <c r="Q11129" s="3"/>
    </row>
    <row r="11130" spans="1:17" x14ac:dyDescent="0.25">
      <c r="A11130" t="s">
        <v>5862</v>
      </c>
      <c r="B11130" s="1">
        <v>42011</v>
      </c>
      <c r="C11130" s="1">
        <v>42045</v>
      </c>
      <c r="D11130" t="s">
        <v>21</v>
      </c>
      <c r="E11130" t="s">
        <v>563</v>
      </c>
      <c r="F11130">
        <v>0</v>
      </c>
      <c r="G11130">
        <v>100000</v>
      </c>
      <c r="H11130">
        <v>0</v>
      </c>
      <c r="I11130">
        <v>0</v>
      </c>
      <c r="J11130">
        <v>0</v>
      </c>
      <c r="K11130">
        <v>0.26</v>
      </c>
      <c r="L11130" t="s">
        <v>23</v>
      </c>
      <c r="M11130" s="3">
        <v>26000</v>
      </c>
      <c r="N11130" s="2" t="str">
        <f>VLOOKUP(Tabla1[[#This Row],[nemo]],'Nemos y clasificaciones'!$A$2:$B$5000,2,FALSE)</f>
        <v>AMERICAN EXPRESS COMPANY</v>
      </c>
      <c r="O11130" s="3" t="str">
        <f>VLOOKUP(Tabla1[[#This Row],[nemo]],'Nemos y clasificaciones'!$A$1:$C$3000,3,FALSE)</f>
        <v>Servicios financieros</v>
      </c>
      <c r="P11130" s="3"/>
      <c r="Q11130" s="3"/>
    </row>
    <row r="11131" spans="1:17" x14ac:dyDescent="0.25">
      <c r="A11131" t="s">
        <v>11036</v>
      </c>
      <c r="B11131" s="1">
        <v>42359</v>
      </c>
      <c r="C11131" s="1">
        <v>42366</v>
      </c>
      <c r="D11131" t="s">
        <v>21</v>
      </c>
      <c r="E11131" t="s">
        <v>1257</v>
      </c>
      <c r="F11131">
        <v>0</v>
      </c>
      <c r="G11131">
        <v>100000</v>
      </c>
      <c r="H11131">
        <v>0</v>
      </c>
      <c r="I11131">
        <v>0</v>
      </c>
      <c r="J11131">
        <v>0</v>
      </c>
      <c r="K11131">
        <v>0.626</v>
      </c>
      <c r="L11131" t="s">
        <v>23</v>
      </c>
      <c r="M11131" s="3">
        <v>62600</v>
      </c>
      <c r="N11131" s="2" t="str">
        <f>VLOOKUP(Tabla1[[#This Row],[nemo]],'Nemos y clasificaciones'!$A$2:$B$5000,2,FALSE)</f>
        <v>ISHARES GLOBAL MATERIALS ETF</v>
      </c>
      <c r="O11131" s="3" t="str">
        <f>VLOOKUP(Tabla1[[#This Row],[nemo]],'Nemos y clasificaciones'!$A$1:$C$3000,3,FALSE)</f>
        <v>ETF</v>
      </c>
      <c r="P11131" s="3"/>
      <c r="Q11131" s="3"/>
    </row>
    <row r="11132" spans="1:17" x14ac:dyDescent="0.25">
      <c r="A11132" t="s">
        <v>2921</v>
      </c>
      <c r="B11132" s="1">
        <v>44179</v>
      </c>
      <c r="C11132" s="1">
        <v>44183</v>
      </c>
      <c r="D11132" t="s">
        <v>21</v>
      </c>
      <c r="E11132" t="s">
        <v>1257</v>
      </c>
      <c r="F11132">
        <v>0</v>
      </c>
      <c r="G11132">
        <v>100000</v>
      </c>
      <c r="H11132">
        <v>0</v>
      </c>
      <c r="I11132">
        <v>0</v>
      </c>
      <c r="J11132">
        <v>0</v>
      </c>
      <c r="K11132">
        <v>0.58699999999999997</v>
      </c>
      <c r="L11132" t="s">
        <v>23</v>
      </c>
      <c r="M11132" s="3">
        <v>58700</v>
      </c>
      <c r="N11132" s="2" t="str">
        <f>VLOOKUP(Tabla1[[#This Row],[nemo]],'Nemos y clasificaciones'!$A$2:$B$5000,2,FALSE)</f>
        <v>ISHARES GLOBAL MATERIALS ETF</v>
      </c>
      <c r="O11132" s="3" t="str">
        <f>VLOOKUP(Tabla1[[#This Row],[nemo]],'Nemos y clasificaciones'!$A$1:$C$3000,3,FALSE)</f>
        <v>ETF</v>
      </c>
      <c r="P11132" s="3"/>
      <c r="Q11132" s="3"/>
    </row>
    <row r="11133" spans="1:17" x14ac:dyDescent="0.25">
      <c r="A11133" t="s">
        <v>8698</v>
      </c>
      <c r="B11133" s="1">
        <v>43090</v>
      </c>
      <c r="C11133" s="1">
        <v>43097</v>
      </c>
      <c r="D11133" t="s">
        <v>21</v>
      </c>
      <c r="E11133" t="s">
        <v>1257</v>
      </c>
      <c r="F11133">
        <v>0</v>
      </c>
      <c r="G11133">
        <v>100000</v>
      </c>
      <c r="H11133">
        <v>0</v>
      </c>
      <c r="I11133">
        <v>0</v>
      </c>
      <c r="J11133">
        <v>0</v>
      </c>
      <c r="K11133">
        <v>0.47</v>
      </c>
      <c r="L11133" t="s">
        <v>23</v>
      </c>
      <c r="M11133" s="3">
        <v>47000</v>
      </c>
      <c r="N11133" s="2" t="str">
        <f>VLOOKUP(Tabla1[[#This Row],[nemo]],'Nemos y clasificaciones'!$A$2:$B$5000,2,FALSE)</f>
        <v>ISHARES GLOBAL MATERIALS ETF</v>
      </c>
      <c r="O11133" s="3" t="str">
        <f>VLOOKUP(Tabla1[[#This Row],[nemo]],'Nemos y clasificaciones'!$A$1:$C$3000,3,FALSE)</f>
        <v>ETF</v>
      </c>
      <c r="P11133" s="3"/>
      <c r="Q11133" s="3"/>
    </row>
    <row r="11134" spans="1:17" x14ac:dyDescent="0.25">
      <c r="A11134" t="s">
        <v>10368</v>
      </c>
      <c r="B11134" s="1">
        <v>42542</v>
      </c>
      <c r="C11134" s="1">
        <v>42549</v>
      </c>
      <c r="D11134" t="s">
        <v>21</v>
      </c>
      <c r="E11134" t="s">
        <v>1257</v>
      </c>
      <c r="F11134">
        <v>0</v>
      </c>
      <c r="G11134">
        <v>100000</v>
      </c>
      <c r="H11134">
        <v>0</v>
      </c>
      <c r="I11134">
        <v>0</v>
      </c>
      <c r="J11134">
        <v>0</v>
      </c>
      <c r="K11134">
        <v>0.46500000000000002</v>
      </c>
      <c r="L11134" t="s">
        <v>23</v>
      </c>
      <c r="M11134" s="3">
        <v>46500</v>
      </c>
      <c r="N11134" s="2" t="str">
        <f>VLOOKUP(Tabla1[[#This Row],[nemo]],'Nemos y clasificaciones'!$A$2:$B$5000,2,FALSE)</f>
        <v>ISHARES GLOBAL MATERIALS ETF</v>
      </c>
      <c r="O11134" s="3" t="str">
        <f>VLOOKUP(Tabla1[[#This Row],[nemo]],'Nemos y clasificaciones'!$A$1:$C$3000,3,FALSE)</f>
        <v>ETF</v>
      </c>
      <c r="P11134" s="3"/>
      <c r="Q11134" s="3"/>
    </row>
    <row r="11135" spans="1:17" x14ac:dyDescent="0.25">
      <c r="A11135" t="s">
        <v>3934</v>
      </c>
      <c r="B11135" s="1">
        <v>43997</v>
      </c>
      <c r="C11135" s="1">
        <v>44001</v>
      </c>
      <c r="D11135" t="s">
        <v>21</v>
      </c>
      <c r="E11135" t="s">
        <v>1257</v>
      </c>
      <c r="F11135">
        <v>0</v>
      </c>
      <c r="G11135">
        <v>100000</v>
      </c>
      <c r="H11135">
        <v>0</v>
      </c>
      <c r="I11135">
        <v>0</v>
      </c>
      <c r="J11135">
        <v>0</v>
      </c>
      <c r="K11135">
        <v>0.39800000000000002</v>
      </c>
      <c r="L11135" t="s">
        <v>23</v>
      </c>
      <c r="M11135" s="3">
        <v>39800</v>
      </c>
      <c r="N11135" s="2" t="str">
        <f>VLOOKUP(Tabla1[[#This Row],[nemo]],'Nemos y clasificaciones'!$A$2:$B$5000,2,FALSE)</f>
        <v>ISHARES GLOBAL MATERIALS ETF</v>
      </c>
      <c r="O11135" s="3" t="str">
        <f>VLOOKUP(Tabla1[[#This Row],[nemo]],'Nemos y clasificaciones'!$A$1:$C$3000,3,FALSE)</f>
        <v>ETF</v>
      </c>
      <c r="P11135" s="3"/>
      <c r="Q11135" s="3"/>
    </row>
    <row r="11136" spans="1:17" x14ac:dyDescent="0.25">
      <c r="A11136" t="s">
        <v>9981</v>
      </c>
      <c r="B11136" s="1">
        <v>42726</v>
      </c>
      <c r="C11136" s="1">
        <v>42733</v>
      </c>
      <c r="D11136" t="s">
        <v>21</v>
      </c>
      <c r="E11136" t="s">
        <v>1257</v>
      </c>
      <c r="F11136">
        <v>0</v>
      </c>
      <c r="G11136">
        <v>100000</v>
      </c>
      <c r="H11136">
        <v>0</v>
      </c>
      <c r="I11136">
        <v>0</v>
      </c>
      <c r="J11136">
        <v>0</v>
      </c>
      <c r="K11136">
        <v>0.255</v>
      </c>
      <c r="L11136" t="s">
        <v>23</v>
      </c>
      <c r="M11136" s="3">
        <v>25500</v>
      </c>
      <c r="N11136" s="2" t="str">
        <f>VLOOKUP(Tabla1[[#This Row],[nemo]],'Nemos y clasificaciones'!$A$2:$B$5000,2,FALSE)</f>
        <v>ISHARES GLOBAL MATERIALS ETF</v>
      </c>
      <c r="O11136" s="3" t="str">
        <f>VLOOKUP(Tabla1[[#This Row],[nemo]],'Nemos y clasificaciones'!$A$1:$C$3000,3,FALSE)</f>
        <v>ETF</v>
      </c>
      <c r="P11136" s="3"/>
      <c r="Q11136" s="3"/>
    </row>
    <row r="11137" spans="1:17" x14ac:dyDescent="0.25">
      <c r="A11137" t="s">
        <v>5031</v>
      </c>
      <c r="B11137" s="1">
        <v>43829</v>
      </c>
      <c r="C11137" s="1">
        <v>43836</v>
      </c>
      <c r="D11137" t="s">
        <v>21</v>
      </c>
      <c r="E11137" t="s">
        <v>1257</v>
      </c>
      <c r="F11137">
        <v>0</v>
      </c>
      <c r="G11137">
        <v>100000</v>
      </c>
      <c r="H11137">
        <v>0</v>
      </c>
      <c r="I11137">
        <v>0</v>
      </c>
      <c r="J11137">
        <v>0</v>
      </c>
      <c r="K11137">
        <v>6.3E-2</v>
      </c>
      <c r="L11137" t="s">
        <v>23</v>
      </c>
      <c r="M11137" s="4">
        <v>6300</v>
      </c>
      <c r="N11137" s="2" t="str">
        <f>VLOOKUP(Tabla1[[#This Row],[nemo]],'Nemos y clasificaciones'!$A$2:$B$5000,2,FALSE)</f>
        <v>ISHARES GLOBAL MATERIALS ETF</v>
      </c>
      <c r="O11137" s="4" t="str">
        <f>VLOOKUP(Tabla1[[#This Row],[nemo]],'Nemos y clasificaciones'!$A$1:$C$3000,3,FALSE)</f>
        <v>ETF</v>
      </c>
      <c r="P11137" s="4"/>
      <c r="Q11137" s="4"/>
    </row>
    <row r="11138" spans="1:17" x14ac:dyDescent="0.25">
      <c r="A11138" t="s">
        <v>964</v>
      </c>
      <c r="B11138" s="1">
        <v>43571</v>
      </c>
      <c r="C11138" s="1">
        <v>43587</v>
      </c>
      <c r="D11138" t="s">
        <v>21</v>
      </c>
      <c r="E11138" t="s">
        <v>58</v>
      </c>
      <c r="F11138">
        <v>0</v>
      </c>
      <c r="G11138">
        <v>100000</v>
      </c>
      <c r="H11138">
        <v>0</v>
      </c>
      <c r="I11138">
        <v>0</v>
      </c>
      <c r="J11138">
        <v>0</v>
      </c>
      <c r="K11138">
        <v>0.88</v>
      </c>
      <c r="L11138" t="s">
        <v>23</v>
      </c>
      <c r="M11138" s="3">
        <v>88000</v>
      </c>
      <c r="N11138" s="2" t="str">
        <f>VLOOKUP(Tabla1[[#This Row],[nemo]],'Nemos y clasificaciones'!$A$2:$B$5000,2,FALSE)</f>
        <v>NEWMONT MINING CORP</v>
      </c>
      <c r="O11138" s="3" t="str">
        <f>VLOOKUP(Tabla1[[#This Row],[nemo]],'Nemos y clasificaciones'!$A$1:$C$3000,3,FALSE)</f>
        <v>Minería</v>
      </c>
      <c r="P11138" s="3"/>
      <c r="Q11138" s="3"/>
    </row>
    <row r="11139" spans="1:17" x14ac:dyDescent="0.25">
      <c r="A11139" t="s">
        <v>57</v>
      </c>
      <c r="B11139" s="1">
        <v>44447</v>
      </c>
      <c r="C11139" s="1">
        <v>44462</v>
      </c>
      <c r="D11139" t="s">
        <v>21</v>
      </c>
      <c r="E11139" t="s">
        <v>58</v>
      </c>
      <c r="F11139">
        <v>0</v>
      </c>
      <c r="G11139">
        <v>100000</v>
      </c>
      <c r="H11139">
        <v>0</v>
      </c>
      <c r="I11139">
        <v>0</v>
      </c>
      <c r="J11139">
        <v>0</v>
      </c>
      <c r="K11139">
        <v>0.55000000000000004</v>
      </c>
      <c r="L11139" t="s">
        <v>23</v>
      </c>
      <c r="M11139" s="3">
        <v>55000</v>
      </c>
      <c r="N11139" s="2" t="str">
        <f>VLOOKUP(Tabla1[[#This Row],[nemo]],'Nemos y clasificaciones'!$A$2:$B$5000,2,FALSE)</f>
        <v>NEWMONT MINING CORP</v>
      </c>
      <c r="O11139" s="3" t="str">
        <f>VLOOKUP(Tabla1[[#This Row],[nemo]],'Nemos y clasificaciones'!$A$1:$C$3000,3,FALSE)</f>
        <v>Minería</v>
      </c>
      <c r="P11139" s="3"/>
      <c r="Q11139" s="3"/>
    </row>
    <row r="11140" spans="1:17" x14ac:dyDescent="0.25">
      <c r="A11140" t="s">
        <v>57</v>
      </c>
      <c r="B11140" s="1">
        <v>44349</v>
      </c>
      <c r="C11140" s="1">
        <v>44364</v>
      </c>
      <c r="D11140" t="s">
        <v>21</v>
      </c>
      <c r="E11140" t="s">
        <v>58</v>
      </c>
      <c r="F11140">
        <v>0</v>
      </c>
      <c r="G11140">
        <v>100000</v>
      </c>
      <c r="H11140">
        <v>0</v>
      </c>
      <c r="I11140">
        <v>0</v>
      </c>
      <c r="J11140">
        <v>0</v>
      </c>
      <c r="K11140">
        <v>0.55000000000000004</v>
      </c>
      <c r="L11140" t="s">
        <v>23</v>
      </c>
      <c r="M11140" s="3">
        <v>55000</v>
      </c>
      <c r="N11140" s="2" t="str">
        <f>VLOOKUP(Tabla1[[#This Row],[nemo]],'Nemos y clasificaciones'!$A$2:$B$5000,2,FALSE)</f>
        <v>NEWMONT MINING CORP</v>
      </c>
      <c r="O11140" s="3" t="str">
        <f>VLOOKUP(Tabla1[[#This Row],[nemo]],'Nemos y clasificaciones'!$A$1:$C$3000,3,FALSE)</f>
        <v>Minería</v>
      </c>
      <c r="P11140" s="3"/>
      <c r="Q11140" s="3"/>
    </row>
    <row r="11141" spans="1:17" x14ac:dyDescent="0.25">
      <c r="A11141" t="s">
        <v>2449</v>
      </c>
      <c r="B11141" s="1">
        <v>44258</v>
      </c>
      <c r="C11141" s="1">
        <v>44273</v>
      </c>
      <c r="D11141" t="s">
        <v>21</v>
      </c>
      <c r="E11141" t="s">
        <v>58</v>
      </c>
      <c r="F11141">
        <v>0</v>
      </c>
      <c r="G11141">
        <v>100000</v>
      </c>
      <c r="H11141">
        <v>0</v>
      </c>
      <c r="I11141">
        <v>0</v>
      </c>
      <c r="J11141">
        <v>0</v>
      </c>
      <c r="K11141">
        <v>0.55000000000000004</v>
      </c>
      <c r="L11141" t="s">
        <v>23</v>
      </c>
      <c r="M11141" s="3">
        <v>55000</v>
      </c>
      <c r="N11141" s="2" t="str">
        <f>VLOOKUP(Tabla1[[#This Row],[nemo]],'Nemos y clasificaciones'!$A$2:$B$5000,2,FALSE)</f>
        <v>NEWMONT MINING CORP</v>
      </c>
      <c r="O11141" s="3" t="str">
        <f>VLOOKUP(Tabla1[[#This Row],[nemo]],'Nemos y clasificaciones'!$A$1:$C$3000,3,FALSE)</f>
        <v>Minería</v>
      </c>
      <c r="P11141" s="3"/>
      <c r="Q11141" s="3"/>
    </row>
    <row r="11142" spans="1:17" x14ac:dyDescent="0.25">
      <c r="A11142" t="s">
        <v>2837</v>
      </c>
      <c r="B11142" s="1">
        <v>44175</v>
      </c>
      <c r="C11142" s="1">
        <v>44193</v>
      </c>
      <c r="D11142" t="s">
        <v>21</v>
      </c>
      <c r="E11142" t="s">
        <v>58</v>
      </c>
      <c r="F11142">
        <v>0</v>
      </c>
      <c r="G11142">
        <v>100000</v>
      </c>
      <c r="H11142">
        <v>0</v>
      </c>
      <c r="I11142">
        <v>0</v>
      </c>
      <c r="J11142">
        <v>0</v>
      </c>
      <c r="K11142">
        <v>0.4</v>
      </c>
      <c r="L11142" t="s">
        <v>23</v>
      </c>
      <c r="M11142" s="3">
        <v>40000</v>
      </c>
      <c r="N11142" s="2" t="str">
        <f>VLOOKUP(Tabla1[[#This Row],[nemo]],'Nemos y clasificaciones'!$A$2:$B$5000,2,FALSE)</f>
        <v>NEWMONT MINING CORP</v>
      </c>
      <c r="O11142" s="3" t="str">
        <f>VLOOKUP(Tabla1[[#This Row],[nemo]],'Nemos y clasificaciones'!$A$1:$C$3000,3,FALSE)</f>
        <v>Minería</v>
      </c>
      <c r="P11142" s="3"/>
      <c r="Q11142" s="3"/>
    </row>
    <row r="11143" spans="1:17" x14ac:dyDescent="0.25">
      <c r="A11143" t="s">
        <v>700</v>
      </c>
      <c r="B11143" s="1">
        <v>44083</v>
      </c>
      <c r="C11143" s="1">
        <v>44098</v>
      </c>
      <c r="D11143" t="s">
        <v>21</v>
      </c>
      <c r="E11143" t="s">
        <v>58</v>
      </c>
      <c r="F11143">
        <v>0</v>
      </c>
      <c r="G11143">
        <v>100000</v>
      </c>
      <c r="H11143">
        <v>0</v>
      </c>
      <c r="I11143">
        <v>0</v>
      </c>
      <c r="J11143">
        <v>0</v>
      </c>
      <c r="K11143">
        <v>0.25</v>
      </c>
      <c r="L11143" t="s">
        <v>23</v>
      </c>
      <c r="M11143" s="3">
        <v>25000</v>
      </c>
      <c r="N11143" s="2" t="str">
        <f>VLOOKUP(Tabla1[[#This Row],[nemo]],'Nemos y clasificaciones'!$A$2:$B$5000,2,FALSE)</f>
        <v>NEWMONT MINING CORP</v>
      </c>
      <c r="O11143" s="3" t="str">
        <f>VLOOKUP(Tabla1[[#This Row],[nemo]],'Nemos y clasificaciones'!$A$1:$C$3000,3,FALSE)</f>
        <v>Minería</v>
      </c>
      <c r="P11143" s="3"/>
      <c r="Q11143" s="3"/>
    </row>
    <row r="11144" spans="1:17" x14ac:dyDescent="0.25">
      <c r="A11144" t="s">
        <v>700</v>
      </c>
      <c r="B11144" s="1">
        <v>43985</v>
      </c>
      <c r="C11144" s="1">
        <v>44000</v>
      </c>
      <c r="D11144" t="s">
        <v>21</v>
      </c>
      <c r="E11144" t="s">
        <v>58</v>
      </c>
      <c r="F11144">
        <v>0</v>
      </c>
      <c r="G11144">
        <v>100000</v>
      </c>
      <c r="H11144">
        <v>0</v>
      </c>
      <c r="I11144">
        <v>0</v>
      </c>
      <c r="J11144">
        <v>0</v>
      </c>
      <c r="K11144">
        <v>0.25</v>
      </c>
      <c r="L11144" t="s">
        <v>23</v>
      </c>
      <c r="M11144" s="3">
        <v>25000</v>
      </c>
      <c r="N11144" s="2" t="str">
        <f>VLOOKUP(Tabla1[[#This Row],[nemo]],'Nemos y clasificaciones'!$A$2:$B$5000,2,FALSE)</f>
        <v>NEWMONT MINING CORP</v>
      </c>
      <c r="O11144" s="3" t="str">
        <f>VLOOKUP(Tabla1[[#This Row],[nemo]],'Nemos y clasificaciones'!$A$1:$C$3000,3,FALSE)</f>
        <v>Minería</v>
      </c>
      <c r="P11144" s="3"/>
      <c r="Q11144" s="3"/>
    </row>
    <row r="11145" spans="1:17" x14ac:dyDescent="0.25">
      <c r="A11145" t="s">
        <v>4754</v>
      </c>
      <c r="B11145" s="1">
        <v>43894</v>
      </c>
      <c r="C11145" s="1">
        <v>43909</v>
      </c>
      <c r="D11145" t="s">
        <v>21</v>
      </c>
      <c r="E11145" t="s">
        <v>58</v>
      </c>
      <c r="F11145">
        <v>0</v>
      </c>
      <c r="G11145">
        <v>100000</v>
      </c>
      <c r="H11145">
        <v>0</v>
      </c>
      <c r="I11145">
        <v>0</v>
      </c>
      <c r="J11145">
        <v>0</v>
      </c>
      <c r="K11145">
        <v>0.14000000000000001</v>
      </c>
      <c r="L11145" t="s">
        <v>23</v>
      </c>
      <c r="M11145" s="3">
        <v>14000</v>
      </c>
      <c r="N11145" s="2" t="str">
        <f>VLOOKUP(Tabla1[[#This Row],[nemo]],'Nemos y clasificaciones'!$A$2:$B$5000,2,FALSE)</f>
        <v>NEWMONT MINING CORP</v>
      </c>
      <c r="O11145" s="3" t="str">
        <f>VLOOKUP(Tabla1[[#This Row],[nemo]],'Nemos y clasificaciones'!$A$1:$C$3000,3,FALSE)</f>
        <v>Minería</v>
      </c>
      <c r="P11145" s="3"/>
      <c r="Q11145" s="3"/>
    </row>
    <row r="11146" spans="1:17" x14ac:dyDescent="0.25">
      <c r="A11146" t="s">
        <v>4754</v>
      </c>
      <c r="B11146" s="1">
        <v>43803</v>
      </c>
      <c r="C11146" s="1">
        <v>43826</v>
      </c>
      <c r="D11146" t="s">
        <v>21</v>
      </c>
      <c r="E11146" t="s">
        <v>58</v>
      </c>
      <c r="F11146">
        <v>0</v>
      </c>
      <c r="G11146">
        <v>100000</v>
      </c>
      <c r="H11146">
        <v>0</v>
      </c>
      <c r="I11146">
        <v>0</v>
      </c>
      <c r="J11146">
        <v>0</v>
      </c>
      <c r="K11146">
        <v>0.14000000000000001</v>
      </c>
      <c r="L11146" t="s">
        <v>23</v>
      </c>
      <c r="M11146" s="3">
        <v>14000</v>
      </c>
      <c r="N11146" s="2" t="str">
        <f>VLOOKUP(Tabla1[[#This Row],[nemo]],'Nemos y clasificaciones'!$A$2:$B$5000,2,FALSE)</f>
        <v>NEWMONT MINING CORP</v>
      </c>
      <c r="O11146" s="3" t="str">
        <f>VLOOKUP(Tabla1[[#This Row],[nemo]],'Nemos y clasificaciones'!$A$1:$C$3000,3,FALSE)</f>
        <v>Minería</v>
      </c>
      <c r="P11146" s="3"/>
      <c r="Q11146" s="3"/>
    </row>
    <row r="11147" spans="1:17" x14ac:dyDescent="0.25">
      <c r="A11147" t="s">
        <v>4754</v>
      </c>
      <c r="B11147" s="1">
        <v>43719</v>
      </c>
      <c r="C11147" s="1">
        <v>43734</v>
      </c>
      <c r="D11147" t="s">
        <v>21</v>
      </c>
      <c r="E11147" t="s">
        <v>58</v>
      </c>
      <c r="F11147">
        <v>0</v>
      </c>
      <c r="G11147">
        <v>100000</v>
      </c>
      <c r="H11147">
        <v>0</v>
      </c>
      <c r="I11147">
        <v>0</v>
      </c>
      <c r="J11147">
        <v>0</v>
      </c>
      <c r="K11147">
        <v>0.14000000000000001</v>
      </c>
      <c r="L11147" t="s">
        <v>23</v>
      </c>
      <c r="M11147" s="3">
        <v>14000</v>
      </c>
      <c r="N11147" s="2" t="str">
        <f>VLOOKUP(Tabla1[[#This Row],[nemo]],'Nemos y clasificaciones'!$A$2:$B$5000,2,FALSE)</f>
        <v>NEWMONT MINING CORP</v>
      </c>
      <c r="O11147" s="3" t="str">
        <f>VLOOKUP(Tabla1[[#This Row],[nemo]],'Nemos y clasificaciones'!$A$1:$C$3000,3,FALSE)</f>
        <v>Minería</v>
      </c>
      <c r="P11147" s="3"/>
      <c r="Q11147" s="3"/>
    </row>
    <row r="11148" spans="1:17" x14ac:dyDescent="0.25">
      <c r="A11148" t="s">
        <v>4754</v>
      </c>
      <c r="B11148" s="1">
        <v>43621</v>
      </c>
      <c r="C11148" s="1">
        <v>43636</v>
      </c>
      <c r="D11148" t="s">
        <v>21</v>
      </c>
      <c r="E11148" t="s">
        <v>58</v>
      </c>
      <c r="F11148">
        <v>0</v>
      </c>
      <c r="G11148">
        <v>100000</v>
      </c>
      <c r="H11148">
        <v>0</v>
      </c>
      <c r="I11148">
        <v>0</v>
      </c>
      <c r="J11148">
        <v>0</v>
      </c>
      <c r="K11148">
        <v>0.14000000000000001</v>
      </c>
      <c r="L11148" t="s">
        <v>23</v>
      </c>
      <c r="M11148" s="3">
        <v>14000</v>
      </c>
      <c r="N11148" s="2" t="str">
        <f>VLOOKUP(Tabla1[[#This Row],[nemo]],'Nemos y clasificaciones'!$A$2:$B$5000,2,FALSE)</f>
        <v>NEWMONT MINING CORP</v>
      </c>
      <c r="O11148" s="3" t="str">
        <f>VLOOKUP(Tabla1[[#This Row],[nemo]],'Nemos y clasificaciones'!$A$1:$C$3000,3,FALSE)</f>
        <v>Minería</v>
      </c>
      <c r="P11148" s="3"/>
      <c r="Q11148" s="3"/>
    </row>
    <row r="11149" spans="1:17" x14ac:dyDescent="0.25">
      <c r="A11149" t="s">
        <v>4754</v>
      </c>
      <c r="B11149" s="1">
        <v>43530</v>
      </c>
      <c r="C11149" s="1">
        <v>43545</v>
      </c>
      <c r="D11149" t="s">
        <v>21</v>
      </c>
      <c r="E11149" t="s">
        <v>58</v>
      </c>
      <c r="F11149">
        <v>0</v>
      </c>
      <c r="G11149">
        <v>100000</v>
      </c>
      <c r="H11149">
        <v>0</v>
      </c>
      <c r="I11149">
        <v>0</v>
      </c>
      <c r="J11149">
        <v>0</v>
      </c>
      <c r="K11149">
        <v>0.14000000000000001</v>
      </c>
      <c r="L11149" t="s">
        <v>23</v>
      </c>
      <c r="M11149" s="3">
        <v>14000</v>
      </c>
      <c r="N11149" s="2" t="str">
        <f>VLOOKUP(Tabla1[[#This Row],[nemo]],'Nemos y clasificaciones'!$A$2:$B$5000,2,FALSE)</f>
        <v>NEWMONT MINING CORP</v>
      </c>
      <c r="O11149" s="3" t="str">
        <f>VLOOKUP(Tabla1[[#This Row],[nemo]],'Nemos y clasificaciones'!$A$1:$C$3000,3,FALSE)</f>
        <v>Minería</v>
      </c>
      <c r="P11149" s="3"/>
      <c r="Q11149" s="3"/>
    </row>
    <row r="11150" spans="1:17" x14ac:dyDescent="0.25">
      <c r="A11150" t="s">
        <v>4754</v>
      </c>
      <c r="B11150" s="1">
        <v>43440</v>
      </c>
      <c r="C11150" s="1">
        <v>43461</v>
      </c>
      <c r="D11150" t="s">
        <v>21</v>
      </c>
      <c r="E11150" t="s">
        <v>58</v>
      </c>
      <c r="F11150">
        <v>0</v>
      </c>
      <c r="G11150">
        <v>100000</v>
      </c>
      <c r="H11150">
        <v>0</v>
      </c>
      <c r="I11150">
        <v>0</v>
      </c>
      <c r="J11150">
        <v>0</v>
      </c>
      <c r="K11150">
        <v>0.14000000000000001</v>
      </c>
      <c r="L11150" t="s">
        <v>23</v>
      </c>
      <c r="M11150" s="3">
        <v>14000</v>
      </c>
      <c r="N11150" s="2" t="str">
        <f>VLOOKUP(Tabla1[[#This Row],[nemo]],'Nemos y clasificaciones'!$A$2:$B$5000,2,FALSE)</f>
        <v>NEWMONT MINING CORP</v>
      </c>
      <c r="O11150" s="3" t="str">
        <f>VLOOKUP(Tabla1[[#This Row],[nemo]],'Nemos y clasificaciones'!$A$1:$C$3000,3,FALSE)</f>
        <v>Minería</v>
      </c>
      <c r="P11150" s="3"/>
      <c r="Q11150" s="3"/>
    </row>
    <row r="11151" spans="1:17" x14ac:dyDescent="0.25">
      <c r="A11151" t="s">
        <v>4754</v>
      </c>
      <c r="B11151" s="1">
        <v>43355</v>
      </c>
      <c r="C11151" s="1">
        <v>43370</v>
      </c>
      <c r="D11151" t="s">
        <v>21</v>
      </c>
      <c r="E11151" t="s">
        <v>58</v>
      </c>
      <c r="F11151">
        <v>0</v>
      </c>
      <c r="G11151">
        <v>100000</v>
      </c>
      <c r="H11151">
        <v>0</v>
      </c>
      <c r="I11151">
        <v>0</v>
      </c>
      <c r="J11151">
        <v>0</v>
      </c>
      <c r="K11151">
        <v>0.14000000000000001</v>
      </c>
      <c r="L11151" t="s">
        <v>23</v>
      </c>
      <c r="M11151" s="3">
        <v>14000</v>
      </c>
      <c r="N11151" s="2" t="str">
        <f>VLOOKUP(Tabla1[[#This Row],[nemo]],'Nemos y clasificaciones'!$A$2:$B$5000,2,FALSE)</f>
        <v>NEWMONT MINING CORP</v>
      </c>
      <c r="O11151" s="3" t="str">
        <f>VLOOKUP(Tabla1[[#This Row],[nemo]],'Nemos y clasificaciones'!$A$1:$C$3000,3,FALSE)</f>
        <v>Minería</v>
      </c>
      <c r="P11151" s="3"/>
      <c r="Q11151" s="3"/>
    </row>
    <row r="11152" spans="1:17" x14ac:dyDescent="0.25">
      <c r="A11152" t="s">
        <v>4754</v>
      </c>
      <c r="B11152" s="1">
        <v>43257</v>
      </c>
      <c r="C11152" s="1">
        <v>43272</v>
      </c>
      <c r="D11152" t="s">
        <v>21</v>
      </c>
      <c r="E11152" t="s">
        <v>58</v>
      </c>
      <c r="F11152">
        <v>0</v>
      </c>
      <c r="G11152">
        <v>100000</v>
      </c>
      <c r="H11152">
        <v>0</v>
      </c>
      <c r="I11152">
        <v>0</v>
      </c>
      <c r="J11152">
        <v>0</v>
      </c>
      <c r="K11152">
        <v>0.14000000000000001</v>
      </c>
      <c r="L11152" t="s">
        <v>23</v>
      </c>
      <c r="M11152" s="3">
        <v>14000</v>
      </c>
      <c r="N11152" s="2" t="str">
        <f>VLOOKUP(Tabla1[[#This Row],[nemo]],'Nemos y clasificaciones'!$A$2:$B$5000,2,FALSE)</f>
        <v>NEWMONT MINING CORP</v>
      </c>
      <c r="O11152" s="3" t="str">
        <f>VLOOKUP(Tabla1[[#This Row],[nemo]],'Nemos y clasificaciones'!$A$1:$C$3000,3,FALSE)</f>
        <v>Minería</v>
      </c>
      <c r="P11152" s="3"/>
      <c r="Q11152" s="3"/>
    </row>
    <row r="11153" spans="1:17" x14ac:dyDescent="0.25">
      <c r="A11153" t="s">
        <v>4754</v>
      </c>
      <c r="B11153" s="1">
        <v>43166</v>
      </c>
      <c r="C11153" s="1">
        <v>43181</v>
      </c>
      <c r="D11153" t="s">
        <v>21</v>
      </c>
      <c r="E11153" t="s">
        <v>58</v>
      </c>
      <c r="F11153">
        <v>0</v>
      </c>
      <c r="G11153">
        <v>100000</v>
      </c>
      <c r="H11153">
        <v>0</v>
      </c>
      <c r="I11153">
        <v>0</v>
      </c>
      <c r="J11153">
        <v>0</v>
      </c>
      <c r="K11153">
        <v>0.14000000000000001</v>
      </c>
      <c r="L11153" t="s">
        <v>23</v>
      </c>
      <c r="M11153" s="3">
        <v>14000</v>
      </c>
      <c r="N11153" s="2" t="str">
        <f>VLOOKUP(Tabla1[[#This Row],[nemo]],'Nemos y clasificaciones'!$A$2:$B$5000,2,FALSE)</f>
        <v>NEWMONT MINING CORP</v>
      </c>
      <c r="O11153" s="3" t="str">
        <f>VLOOKUP(Tabla1[[#This Row],[nemo]],'Nemos y clasificaciones'!$A$1:$C$3000,3,FALSE)</f>
        <v>Minería</v>
      </c>
      <c r="P11153" s="3"/>
      <c r="Q11153" s="3"/>
    </row>
    <row r="11154" spans="1:17" x14ac:dyDescent="0.25">
      <c r="A11154" t="s">
        <v>635</v>
      </c>
      <c r="B11154" s="1">
        <v>43076</v>
      </c>
      <c r="C11154" s="1">
        <v>43097</v>
      </c>
      <c r="D11154" t="s">
        <v>21</v>
      </c>
      <c r="E11154" t="s">
        <v>58</v>
      </c>
      <c r="F11154">
        <v>0</v>
      </c>
      <c r="G11154">
        <v>100000</v>
      </c>
      <c r="H11154">
        <v>0</v>
      </c>
      <c r="I11154">
        <v>0</v>
      </c>
      <c r="J11154">
        <v>0</v>
      </c>
      <c r="K11154">
        <v>7.4999999999999997E-2</v>
      </c>
      <c r="L11154" t="s">
        <v>23</v>
      </c>
      <c r="M11154" s="4">
        <v>7500</v>
      </c>
      <c r="N11154" s="2" t="str">
        <f>VLOOKUP(Tabla1[[#This Row],[nemo]],'Nemos y clasificaciones'!$A$2:$B$5000,2,FALSE)</f>
        <v>NEWMONT MINING CORP</v>
      </c>
      <c r="O11154" s="4" t="str">
        <f>VLOOKUP(Tabla1[[#This Row],[nemo]],'Nemos y clasificaciones'!$A$1:$C$3000,3,FALSE)</f>
        <v>Minería</v>
      </c>
      <c r="P11154" s="4"/>
      <c r="Q11154" s="4"/>
    </row>
    <row r="11155" spans="1:17" x14ac:dyDescent="0.25">
      <c r="A11155" t="s">
        <v>9053</v>
      </c>
      <c r="B11155" s="1">
        <v>42991</v>
      </c>
      <c r="C11155" s="1">
        <v>43006</v>
      </c>
      <c r="D11155" t="s">
        <v>21</v>
      </c>
      <c r="E11155" t="s">
        <v>58</v>
      </c>
      <c r="F11155">
        <v>0</v>
      </c>
      <c r="G11155">
        <v>100000</v>
      </c>
      <c r="H11155">
        <v>0</v>
      </c>
      <c r="I11155">
        <v>0</v>
      </c>
      <c r="J11155">
        <v>0</v>
      </c>
      <c r="K11155">
        <v>7.4999999999999997E-2</v>
      </c>
      <c r="L11155" t="s">
        <v>23</v>
      </c>
      <c r="M11155" s="4">
        <v>7500</v>
      </c>
      <c r="N11155" s="2" t="str">
        <f>VLOOKUP(Tabla1[[#This Row],[nemo]],'Nemos y clasificaciones'!$A$2:$B$5000,2,FALSE)</f>
        <v>NEWMONT MINING CORP</v>
      </c>
      <c r="O11155" s="4" t="str">
        <f>VLOOKUP(Tabla1[[#This Row],[nemo]],'Nemos y clasificaciones'!$A$1:$C$3000,3,FALSE)</f>
        <v>Minería</v>
      </c>
      <c r="P11155" s="4"/>
      <c r="Q11155" s="4"/>
    </row>
    <row r="11156" spans="1:17" x14ac:dyDescent="0.25">
      <c r="A11156" t="s">
        <v>4907</v>
      </c>
      <c r="B11156" s="1">
        <v>42892</v>
      </c>
      <c r="C11156" s="1">
        <v>42908</v>
      </c>
      <c r="D11156" t="s">
        <v>21</v>
      </c>
      <c r="E11156" t="s">
        <v>58</v>
      </c>
      <c r="F11156">
        <v>0</v>
      </c>
      <c r="G11156">
        <v>100000</v>
      </c>
      <c r="H11156">
        <v>0</v>
      </c>
      <c r="I11156">
        <v>0</v>
      </c>
      <c r="J11156">
        <v>0</v>
      </c>
      <c r="K11156">
        <v>0.05</v>
      </c>
      <c r="L11156" t="s">
        <v>23</v>
      </c>
      <c r="M11156" s="4">
        <v>5000</v>
      </c>
      <c r="N11156" s="2" t="str">
        <f>VLOOKUP(Tabla1[[#This Row],[nemo]],'Nemos y clasificaciones'!$A$2:$B$5000,2,FALSE)</f>
        <v>NEWMONT MINING CORP</v>
      </c>
      <c r="O11156" s="4" t="str">
        <f>VLOOKUP(Tabla1[[#This Row],[nemo]],'Nemos y clasificaciones'!$A$1:$C$3000,3,FALSE)</f>
        <v>Minería</v>
      </c>
      <c r="P11156" s="4"/>
      <c r="Q11156" s="4"/>
    </row>
    <row r="11157" spans="1:17" x14ac:dyDescent="0.25">
      <c r="A11157" t="s">
        <v>4907</v>
      </c>
      <c r="B11157" s="1">
        <v>42801</v>
      </c>
      <c r="C11157" s="1">
        <v>42817</v>
      </c>
      <c r="D11157" t="s">
        <v>21</v>
      </c>
      <c r="E11157" t="s">
        <v>58</v>
      </c>
      <c r="F11157">
        <v>0</v>
      </c>
      <c r="G11157">
        <v>100000</v>
      </c>
      <c r="H11157">
        <v>0</v>
      </c>
      <c r="I11157">
        <v>0</v>
      </c>
      <c r="J11157">
        <v>0</v>
      </c>
      <c r="K11157">
        <v>0.05</v>
      </c>
      <c r="L11157" t="s">
        <v>23</v>
      </c>
      <c r="M11157" s="4">
        <v>5000</v>
      </c>
      <c r="N11157" s="2" t="str">
        <f>VLOOKUP(Tabla1[[#This Row],[nemo]],'Nemos y clasificaciones'!$A$2:$B$5000,2,FALSE)</f>
        <v>NEWMONT MINING CORP</v>
      </c>
      <c r="O11157" s="4" t="str">
        <f>VLOOKUP(Tabla1[[#This Row],[nemo]],'Nemos y clasificaciones'!$A$1:$C$3000,3,FALSE)</f>
        <v>Minería</v>
      </c>
      <c r="P11157" s="4"/>
      <c r="Q11157" s="4"/>
    </row>
    <row r="11158" spans="1:17" x14ac:dyDescent="0.25">
      <c r="A11158" t="s">
        <v>4907</v>
      </c>
      <c r="B11158" s="1">
        <v>42710</v>
      </c>
      <c r="C11158" s="1">
        <v>42733</v>
      </c>
      <c r="D11158" t="s">
        <v>21</v>
      </c>
      <c r="E11158" t="s">
        <v>58</v>
      </c>
      <c r="F11158">
        <v>0</v>
      </c>
      <c r="G11158">
        <v>100000</v>
      </c>
      <c r="H11158">
        <v>0</v>
      </c>
      <c r="I11158">
        <v>0</v>
      </c>
      <c r="J11158">
        <v>0</v>
      </c>
      <c r="K11158">
        <v>0.05</v>
      </c>
      <c r="L11158" t="s">
        <v>23</v>
      </c>
      <c r="M11158" s="4">
        <v>5000</v>
      </c>
      <c r="N11158" s="2" t="str">
        <f>VLOOKUP(Tabla1[[#This Row],[nemo]],'Nemos y clasificaciones'!$A$2:$B$5000,2,FALSE)</f>
        <v>NEWMONT MINING CORP</v>
      </c>
      <c r="O11158" s="4" t="str">
        <f>VLOOKUP(Tabla1[[#This Row],[nemo]],'Nemos y clasificaciones'!$A$1:$C$3000,3,FALSE)</f>
        <v>Minería</v>
      </c>
      <c r="P11158" s="4"/>
      <c r="Q11158" s="4"/>
    </row>
    <row r="11159" spans="1:17" x14ac:dyDescent="0.25">
      <c r="A11159" t="s">
        <v>8677</v>
      </c>
      <c r="B11159" s="1">
        <v>42626</v>
      </c>
      <c r="C11159" s="1">
        <v>42642</v>
      </c>
      <c r="D11159" t="s">
        <v>21</v>
      </c>
      <c r="E11159" t="s">
        <v>58</v>
      </c>
      <c r="F11159">
        <v>0</v>
      </c>
      <c r="G11159">
        <v>100000</v>
      </c>
      <c r="H11159">
        <v>0</v>
      </c>
      <c r="I11159">
        <v>0</v>
      </c>
      <c r="J11159">
        <v>0</v>
      </c>
      <c r="K11159">
        <v>2.5000000000000001E-2</v>
      </c>
      <c r="L11159" t="s">
        <v>23</v>
      </c>
      <c r="M11159" s="4">
        <v>2500</v>
      </c>
      <c r="N11159" s="2" t="str">
        <f>VLOOKUP(Tabla1[[#This Row],[nemo]],'Nemos y clasificaciones'!$A$2:$B$5000,2,FALSE)</f>
        <v>NEWMONT MINING CORP</v>
      </c>
      <c r="O11159" s="4" t="str">
        <f>VLOOKUP(Tabla1[[#This Row],[nemo]],'Nemos y clasificaciones'!$A$1:$C$3000,3,FALSE)</f>
        <v>Minería</v>
      </c>
      <c r="P11159" s="4"/>
      <c r="Q11159" s="4"/>
    </row>
    <row r="11160" spans="1:17" x14ac:dyDescent="0.25">
      <c r="A11160" t="s">
        <v>8677</v>
      </c>
      <c r="B11160" s="1">
        <v>42528</v>
      </c>
      <c r="C11160" s="1">
        <v>42544</v>
      </c>
      <c r="D11160" t="s">
        <v>21</v>
      </c>
      <c r="E11160" t="s">
        <v>58</v>
      </c>
      <c r="F11160">
        <v>0</v>
      </c>
      <c r="G11160">
        <v>100000</v>
      </c>
      <c r="H11160">
        <v>0</v>
      </c>
      <c r="I11160">
        <v>0</v>
      </c>
      <c r="J11160">
        <v>0</v>
      </c>
      <c r="K11160">
        <v>2.5000000000000001E-2</v>
      </c>
      <c r="L11160" t="s">
        <v>23</v>
      </c>
      <c r="M11160" s="4">
        <v>2500</v>
      </c>
      <c r="N11160" s="2" t="str">
        <f>VLOOKUP(Tabla1[[#This Row],[nemo]],'Nemos y clasificaciones'!$A$2:$B$5000,2,FALSE)</f>
        <v>NEWMONT MINING CORP</v>
      </c>
      <c r="O11160" s="4" t="str">
        <f>VLOOKUP(Tabla1[[#This Row],[nemo]],'Nemos y clasificaciones'!$A$1:$C$3000,3,FALSE)</f>
        <v>Minería</v>
      </c>
      <c r="P11160" s="4"/>
      <c r="Q11160" s="4"/>
    </row>
    <row r="11161" spans="1:17" x14ac:dyDescent="0.25">
      <c r="A11161" t="s">
        <v>8677</v>
      </c>
      <c r="B11161" s="1">
        <v>42437</v>
      </c>
      <c r="C11161" s="1">
        <v>42453</v>
      </c>
      <c r="D11161" t="s">
        <v>21</v>
      </c>
      <c r="E11161" t="s">
        <v>58</v>
      </c>
      <c r="F11161">
        <v>0</v>
      </c>
      <c r="G11161">
        <v>100000</v>
      </c>
      <c r="H11161">
        <v>0</v>
      </c>
      <c r="I11161">
        <v>0</v>
      </c>
      <c r="J11161">
        <v>0</v>
      </c>
      <c r="K11161">
        <v>2.5000000000000001E-2</v>
      </c>
      <c r="L11161" t="s">
        <v>23</v>
      </c>
      <c r="M11161" s="4">
        <v>2500</v>
      </c>
      <c r="N11161" s="2" t="str">
        <f>VLOOKUP(Tabla1[[#This Row],[nemo]],'Nemos y clasificaciones'!$A$2:$B$5000,2,FALSE)</f>
        <v>NEWMONT MINING CORP</v>
      </c>
      <c r="O11161" s="4" t="str">
        <f>VLOOKUP(Tabla1[[#This Row],[nemo]],'Nemos y clasificaciones'!$A$1:$C$3000,3,FALSE)</f>
        <v>Minería</v>
      </c>
      <c r="P11161" s="4"/>
      <c r="Q11161" s="4"/>
    </row>
    <row r="11162" spans="1:17" x14ac:dyDescent="0.25">
      <c r="A11162" t="s">
        <v>8677</v>
      </c>
      <c r="B11162" s="1">
        <v>42347</v>
      </c>
      <c r="C11162" s="1">
        <v>42366</v>
      </c>
      <c r="D11162" t="s">
        <v>21</v>
      </c>
      <c r="E11162" t="s">
        <v>58</v>
      </c>
      <c r="F11162">
        <v>0</v>
      </c>
      <c r="G11162">
        <v>100000</v>
      </c>
      <c r="H11162">
        <v>0</v>
      </c>
      <c r="I11162">
        <v>0</v>
      </c>
      <c r="J11162">
        <v>0</v>
      </c>
      <c r="K11162">
        <v>2.5000000000000001E-2</v>
      </c>
      <c r="L11162" t="s">
        <v>23</v>
      </c>
      <c r="M11162" s="4">
        <v>2500</v>
      </c>
      <c r="N11162" s="2" t="str">
        <f>VLOOKUP(Tabla1[[#This Row],[nemo]],'Nemos y clasificaciones'!$A$2:$B$5000,2,FALSE)</f>
        <v>NEWMONT MINING CORP</v>
      </c>
      <c r="O11162" s="4" t="str">
        <f>VLOOKUP(Tabla1[[#This Row],[nemo]],'Nemos y clasificaciones'!$A$1:$C$3000,3,FALSE)</f>
        <v>Minería</v>
      </c>
      <c r="P11162" s="4"/>
      <c r="Q11162" s="4"/>
    </row>
    <row r="11163" spans="1:17" x14ac:dyDescent="0.25">
      <c r="A11163" t="s">
        <v>8677</v>
      </c>
      <c r="B11163" s="1">
        <v>42255</v>
      </c>
      <c r="C11163" s="1">
        <v>42271</v>
      </c>
      <c r="D11163" t="s">
        <v>21</v>
      </c>
      <c r="E11163" t="s">
        <v>58</v>
      </c>
      <c r="F11163">
        <v>0</v>
      </c>
      <c r="G11163">
        <v>100000</v>
      </c>
      <c r="H11163">
        <v>0</v>
      </c>
      <c r="I11163">
        <v>0</v>
      </c>
      <c r="J11163">
        <v>0</v>
      </c>
      <c r="K11163">
        <v>2.5000000000000001E-2</v>
      </c>
      <c r="L11163" t="s">
        <v>23</v>
      </c>
      <c r="M11163" s="4">
        <v>2500</v>
      </c>
      <c r="N11163" s="2" t="str">
        <f>VLOOKUP(Tabla1[[#This Row],[nemo]],'Nemos y clasificaciones'!$A$2:$B$5000,2,FALSE)</f>
        <v>NEWMONT MINING CORP</v>
      </c>
      <c r="O11163" s="4" t="str">
        <f>VLOOKUP(Tabla1[[#This Row],[nemo]],'Nemos y clasificaciones'!$A$1:$C$3000,3,FALSE)</f>
        <v>Minería</v>
      </c>
      <c r="P11163" s="4"/>
      <c r="Q11163" s="4"/>
    </row>
    <row r="11164" spans="1:17" x14ac:dyDescent="0.25">
      <c r="A11164" t="s">
        <v>8677</v>
      </c>
      <c r="B11164" s="1">
        <v>42164</v>
      </c>
      <c r="C11164" s="1">
        <v>42180</v>
      </c>
      <c r="D11164" t="s">
        <v>21</v>
      </c>
      <c r="E11164" t="s">
        <v>58</v>
      </c>
      <c r="F11164">
        <v>0</v>
      </c>
      <c r="G11164">
        <v>100000</v>
      </c>
      <c r="H11164">
        <v>0</v>
      </c>
      <c r="I11164">
        <v>0</v>
      </c>
      <c r="J11164">
        <v>0</v>
      </c>
      <c r="K11164">
        <v>2.5000000000000001E-2</v>
      </c>
      <c r="L11164" t="s">
        <v>23</v>
      </c>
      <c r="M11164" s="4">
        <v>2500</v>
      </c>
      <c r="N11164" s="2" t="str">
        <f>VLOOKUP(Tabla1[[#This Row],[nemo]],'Nemos y clasificaciones'!$A$2:$B$5000,2,FALSE)</f>
        <v>NEWMONT MINING CORP</v>
      </c>
      <c r="O11164" s="4" t="str">
        <f>VLOOKUP(Tabla1[[#This Row],[nemo]],'Nemos y clasificaciones'!$A$1:$C$3000,3,FALSE)</f>
        <v>Minería</v>
      </c>
      <c r="P11164" s="4"/>
      <c r="Q11164" s="4"/>
    </row>
    <row r="11165" spans="1:17" x14ac:dyDescent="0.25">
      <c r="A11165" t="s">
        <v>8677</v>
      </c>
      <c r="B11165" s="1">
        <v>42073</v>
      </c>
      <c r="C11165" s="1">
        <v>42089</v>
      </c>
      <c r="D11165" t="s">
        <v>21</v>
      </c>
      <c r="E11165" t="s">
        <v>58</v>
      </c>
      <c r="F11165">
        <v>0</v>
      </c>
      <c r="G11165">
        <v>100000</v>
      </c>
      <c r="H11165">
        <v>0</v>
      </c>
      <c r="I11165">
        <v>0</v>
      </c>
      <c r="J11165">
        <v>0</v>
      </c>
      <c r="K11165">
        <v>2.5000000000000001E-2</v>
      </c>
      <c r="L11165" t="s">
        <v>23</v>
      </c>
      <c r="M11165" s="4">
        <v>2500</v>
      </c>
      <c r="N11165" s="2" t="str">
        <f>VLOOKUP(Tabla1[[#This Row],[nemo]],'Nemos y clasificaciones'!$A$2:$B$5000,2,FALSE)</f>
        <v>NEWMONT MINING CORP</v>
      </c>
      <c r="O11165" s="4" t="str">
        <f>VLOOKUP(Tabla1[[#This Row],[nemo]],'Nemos y clasificaciones'!$A$1:$C$3000,3,FALSE)</f>
        <v>Minería</v>
      </c>
      <c r="P11165" s="4"/>
      <c r="Q11165" s="4"/>
    </row>
    <row r="11166" spans="1:17" x14ac:dyDescent="0.25">
      <c r="A11166" t="s">
        <v>7499</v>
      </c>
      <c r="B11166" s="1">
        <v>43357</v>
      </c>
      <c r="C11166" s="1">
        <v>43367</v>
      </c>
      <c r="D11166" t="s">
        <v>14</v>
      </c>
      <c r="E11166" t="s">
        <v>3186</v>
      </c>
      <c r="F11166">
        <v>0</v>
      </c>
      <c r="G11166">
        <v>104641424191</v>
      </c>
      <c r="H11166">
        <v>0</v>
      </c>
      <c r="I11166">
        <v>0</v>
      </c>
      <c r="J11166">
        <v>0</v>
      </c>
      <c r="K11166">
        <v>1.7999999999999999E-2</v>
      </c>
      <c r="L11166" t="s">
        <v>23</v>
      </c>
      <c r="M11166" s="2">
        <v>1883545635.438</v>
      </c>
      <c r="N11166" s="2" t="str">
        <f>VLOOKUP(Tabla1[[#This Row],[nemo]],'Nemos y clasificaciones'!$A$2:$B$5000,2,FALSE)</f>
        <v>NITRATOS DE CHILE S.A.</v>
      </c>
      <c r="O11166" s="2" t="str">
        <f>VLOOKUP(Tabla1[[#This Row],[nemo]],'Nemos y clasificaciones'!$A$1:$C$3000,3,FALSE)</f>
        <v>Servicios financieros</v>
      </c>
      <c r="P11166" s="2"/>
      <c r="Q11166" s="2"/>
    </row>
    <row r="11167" spans="1:17" x14ac:dyDescent="0.25">
      <c r="A11167" t="s">
        <v>11675</v>
      </c>
      <c r="B11167" s="1">
        <v>42132</v>
      </c>
      <c r="C11167" s="1">
        <v>42138</v>
      </c>
      <c r="D11167" t="s">
        <v>14</v>
      </c>
      <c r="E11167" t="s">
        <v>3186</v>
      </c>
      <c r="F11167">
        <v>0</v>
      </c>
      <c r="G11167">
        <v>104641424191</v>
      </c>
      <c r="H11167">
        <v>0</v>
      </c>
      <c r="I11167">
        <v>0</v>
      </c>
      <c r="J11167">
        <v>0</v>
      </c>
      <c r="K11167">
        <v>1.2E-2</v>
      </c>
      <c r="L11167" t="s">
        <v>23</v>
      </c>
      <c r="M11167" s="2">
        <v>1255697090.2920001</v>
      </c>
      <c r="N11167" s="2" t="str">
        <f>VLOOKUP(Tabla1[[#This Row],[nemo]],'Nemos y clasificaciones'!$A$2:$B$5000,2,FALSE)</f>
        <v>NITRATOS DE CHILE S.A.</v>
      </c>
      <c r="O11167" s="2" t="str">
        <f>VLOOKUP(Tabla1[[#This Row],[nemo]],'Nemos y clasificaciones'!$A$1:$C$3000,3,FALSE)</f>
        <v>Servicios financieros</v>
      </c>
      <c r="P11167" s="2"/>
      <c r="Q11167" s="2"/>
    </row>
    <row r="11168" spans="1:17" x14ac:dyDescent="0.25">
      <c r="A11168" t="s">
        <v>7890</v>
      </c>
      <c r="B11168" s="1">
        <v>43265</v>
      </c>
      <c r="C11168" s="1">
        <v>43271</v>
      </c>
      <c r="D11168" t="s">
        <v>14</v>
      </c>
      <c r="E11168" t="s">
        <v>3186</v>
      </c>
      <c r="F11168">
        <v>0</v>
      </c>
      <c r="G11168">
        <v>104641424191</v>
      </c>
      <c r="H11168">
        <v>0</v>
      </c>
      <c r="I11168">
        <v>0</v>
      </c>
      <c r="J11168">
        <v>0</v>
      </c>
      <c r="K11168">
        <v>8.0000000000000002E-3</v>
      </c>
      <c r="L11168" t="s">
        <v>23</v>
      </c>
      <c r="M11168" s="2">
        <v>837131393.528</v>
      </c>
      <c r="N11168" s="2" t="str">
        <f>VLOOKUP(Tabla1[[#This Row],[nemo]],'Nemos y clasificaciones'!$A$2:$B$5000,2,FALSE)</f>
        <v>NITRATOS DE CHILE S.A.</v>
      </c>
      <c r="O11168" s="2" t="str">
        <f>VLOOKUP(Tabla1[[#This Row],[nemo]],'Nemos y clasificaciones'!$A$1:$C$3000,3,FALSE)</f>
        <v>Servicios financieros</v>
      </c>
      <c r="P11168" s="2"/>
      <c r="Q11168" s="2"/>
    </row>
    <row r="11169" spans="1:17" x14ac:dyDescent="0.25">
      <c r="A11169" t="s">
        <v>9075</v>
      </c>
      <c r="B11169" s="1">
        <v>42992</v>
      </c>
      <c r="C11169" s="1">
        <v>43000</v>
      </c>
      <c r="D11169" t="s">
        <v>14</v>
      </c>
      <c r="E11169" t="s">
        <v>3186</v>
      </c>
      <c r="F11169">
        <v>0</v>
      </c>
      <c r="G11169">
        <v>104641424191</v>
      </c>
      <c r="H11169">
        <v>0</v>
      </c>
      <c r="I11169">
        <v>0</v>
      </c>
      <c r="J11169">
        <v>0</v>
      </c>
      <c r="K11169">
        <v>8.0000000000000002E-3</v>
      </c>
      <c r="L11169" t="s">
        <v>23</v>
      </c>
      <c r="M11169" s="2">
        <v>837131393.528</v>
      </c>
      <c r="N11169" s="2" t="str">
        <f>VLOOKUP(Tabla1[[#This Row],[nemo]],'Nemos y clasificaciones'!$A$2:$B$5000,2,FALSE)</f>
        <v>NITRATOS DE CHILE S.A.</v>
      </c>
      <c r="O11169" s="2" t="str">
        <f>VLOOKUP(Tabla1[[#This Row],[nemo]],'Nemos y clasificaciones'!$A$1:$C$3000,3,FALSE)</f>
        <v>Servicios financieros</v>
      </c>
      <c r="P11169" s="2"/>
      <c r="Q11169" s="2"/>
    </row>
    <row r="11170" spans="1:17" x14ac:dyDescent="0.25">
      <c r="A11170" t="s">
        <v>9327</v>
      </c>
      <c r="B11170" s="1">
        <v>42901</v>
      </c>
      <c r="C11170" s="1">
        <v>42907</v>
      </c>
      <c r="D11170" t="s">
        <v>14</v>
      </c>
      <c r="E11170" t="s">
        <v>3186</v>
      </c>
      <c r="F11170">
        <v>0</v>
      </c>
      <c r="G11170">
        <v>104641424191</v>
      </c>
      <c r="H11170">
        <v>0</v>
      </c>
      <c r="I11170">
        <v>0</v>
      </c>
      <c r="J11170">
        <v>0</v>
      </c>
      <c r="K11170">
        <v>8.0000000000000002E-3</v>
      </c>
      <c r="L11170" t="s">
        <v>23</v>
      </c>
      <c r="M11170" s="2">
        <v>837131393.528</v>
      </c>
      <c r="N11170" s="2" t="str">
        <f>VLOOKUP(Tabla1[[#This Row],[nemo]],'Nemos y clasificaciones'!$A$2:$B$5000,2,FALSE)</f>
        <v>NITRATOS DE CHILE S.A.</v>
      </c>
      <c r="O11170" s="2" t="str">
        <f>VLOOKUP(Tabla1[[#This Row],[nemo]],'Nemos y clasificaciones'!$A$1:$C$3000,3,FALSE)</f>
        <v>Servicios financieros</v>
      </c>
      <c r="P11170" s="2"/>
      <c r="Q11170" s="2"/>
    </row>
    <row r="11171" spans="1:17" x14ac:dyDescent="0.25">
      <c r="A11171" t="s">
        <v>6113</v>
      </c>
      <c r="B11171" s="1">
        <v>43628</v>
      </c>
      <c r="C11171" s="1">
        <v>43634</v>
      </c>
      <c r="D11171" t="s">
        <v>14</v>
      </c>
      <c r="E11171" t="s">
        <v>3186</v>
      </c>
      <c r="F11171">
        <v>0</v>
      </c>
      <c r="G11171">
        <v>104641424191</v>
      </c>
      <c r="H11171">
        <v>0</v>
      </c>
      <c r="I11171">
        <v>0</v>
      </c>
      <c r="J11171">
        <v>0</v>
      </c>
      <c r="K11171">
        <v>7.0000000000000001E-3</v>
      </c>
      <c r="L11171" t="s">
        <v>23</v>
      </c>
      <c r="M11171" s="2">
        <v>732489969.33700001</v>
      </c>
      <c r="N11171" s="2" t="str">
        <f>VLOOKUP(Tabla1[[#This Row],[nemo]],'Nemos y clasificaciones'!$A$2:$B$5000,2,FALSE)</f>
        <v>NITRATOS DE CHILE S.A.</v>
      </c>
      <c r="O11171" s="2" t="str">
        <f>VLOOKUP(Tabla1[[#This Row],[nemo]],'Nemos y clasificaciones'!$A$1:$C$3000,3,FALSE)</f>
        <v>Servicios financieros</v>
      </c>
      <c r="P11171" s="2"/>
      <c r="Q11171" s="2"/>
    </row>
    <row r="11172" spans="1:17" x14ac:dyDescent="0.25">
      <c r="A11172" t="s">
        <v>6424</v>
      </c>
      <c r="B11172" s="1">
        <v>43594</v>
      </c>
      <c r="C11172" s="1">
        <v>43600</v>
      </c>
      <c r="D11172" t="s">
        <v>14</v>
      </c>
      <c r="E11172" t="s">
        <v>3186</v>
      </c>
      <c r="F11172">
        <v>0</v>
      </c>
      <c r="G11172">
        <v>104641424191</v>
      </c>
      <c r="H11172">
        <v>0</v>
      </c>
      <c r="I11172">
        <v>0</v>
      </c>
      <c r="J11172">
        <v>0</v>
      </c>
      <c r="K11172">
        <v>7.0000000000000001E-3</v>
      </c>
      <c r="L11172" t="s">
        <v>23</v>
      </c>
      <c r="M11172" s="2">
        <v>732489969.33700001</v>
      </c>
      <c r="N11172" s="2" t="str">
        <f>VLOOKUP(Tabla1[[#This Row],[nemo]],'Nemos y clasificaciones'!$A$2:$B$5000,2,FALSE)</f>
        <v>NITRATOS DE CHILE S.A.</v>
      </c>
      <c r="O11172" s="2" t="str">
        <f>VLOOKUP(Tabla1[[#This Row],[nemo]],'Nemos y clasificaciones'!$A$1:$C$3000,3,FALSE)</f>
        <v>Servicios financieros</v>
      </c>
      <c r="P11172" s="2"/>
      <c r="Q11172" s="2"/>
    </row>
    <row r="11173" spans="1:17" x14ac:dyDescent="0.25">
      <c r="A11173" t="s">
        <v>8827</v>
      </c>
      <c r="B11173" s="1">
        <v>43083</v>
      </c>
      <c r="C11173" s="1">
        <v>43089</v>
      </c>
      <c r="D11173" t="s">
        <v>14</v>
      </c>
      <c r="E11173" t="s">
        <v>3186</v>
      </c>
      <c r="F11173">
        <v>0</v>
      </c>
      <c r="G11173">
        <v>104641424191</v>
      </c>
      <c r="H11173">
        <v>0</v>
      </c>
      <c r="I11173">
        <v>0</v>
      </c>
      <c r="J11173">
        <v>0</v>
      </c>
      <c r="K11173">
        <v>7.0000000000000001E-3</v>
      </c>
      <c r="L11173" t="s">
        <v>23</v>
      </c>
      <c r="M11173" s="2">
        <v>732489969.33700001</v>
      </c>
      <c r="N11173" s="2" t="str">
        <f>VLOOKUP(Tabla1[[#This Row],[nemo]],'Nemos y clasificaciones'!$A$2:$B$5000,2,FALSE)</f>
        <v>NITRATOS DE CHILE S.A.</v>
      </c>
      <c r="O11173" s="2" t="str">
        <f>VLOOKUP(Tabla1[[#This Row],[nemo]],'Nemos y clasificaciones'!$A$1:$C$3000,3,FALSE)</f>
        <v>Servicios financieros</v>
      </c>
      <c r="P11173" s="2"/>
      <c r="Q11173" s="2"/>
    </row>
    <row r="11174" spans="1:17" x14ac:dyDescent="0.25">
      <c r="A11174" t="s">
        <v>5649</v>
      </c>
      <c r="B11174" s="1">
        <v>43721</v>
      </c>
      <c r="C11174" s="1">
        <v>43731</v>
      </c>
      <c r="D11174" t="s">
        <v>14</v>
      </c>
      <c r="E11174" t="s">
        <v>3186</v>
      </c>
      <c r="F11174">
        <v>0</v>
      </c>
      <c r="G11174">
        <v>104641424191</v>
      </c>
      <c r="H11174">
        <v>0</v>
      </c>
      <c r="I11174">
        <v>0</v>
      </c>
      <c r="J11174">
        <v>0</v>
      </c>
      <c r="K11174">
        <v>6.0000000000000001E-3</v>
      </c>
      <c r="L11174" t="s">
        <v>23</v>
      </c>
      <c r="M11174" s="2">
        <v>627848545.14600003</v>
      </c>
      <c r="N11174" s="2" t="str">
        <f>VLOOKUP(Tabla1[[#This Row],[nemo]],'Nemos y clasificaciones'!$A$2:$B$5000,2,FALSE)</f>
        <v>NITRATOS DE CHILE S.A.</v>
      </c>
      <c r="O11174" s="2" t="str">
        <f>VLOOKUP(Tabla1[[#This Row],[nemo]],'Nemos y clasificaciones'!$A$1:$C$3000,3,FALSE)</f>
        <v>Servicios financieros</v>
      </c>
      <c r="P11174" s="2"/>
      <c r="Q11174" s="2"/>
    </row>
    <row r="11175" spans="1:17" x14ac:dyDescent="0.25">
      <c r="A11175" t="s">
        <v>8202</v>
      </c>
      <c r="B11175" s="1">
        <v>43230</v>
      </c>
      <c r="C11175" s="1">
        <v>43236</v>
      </c>
      <c r="D11175" t="s">
        <v>14</v>
      </c>
      <c r="E11175" t="s">
        <v>3186</v>
      </c>
      <c r="F11175">
        <v>0</v>
      </c>
      <c r="G11175">
        <v>104641424191</v>
      </c>
      <c r="H11175">
        <v>0</v>
      </c>
      <c r="I11175">
        <v>0</v>
      </c>
      <c r="J11175">
        <v>0</v>
      </c>
      <c r="K11175">
        <v>5.0000000000000001E-3</v>
      </c>
      <c r="L11175" t="s">
        <v>23</v>
      </c>
      <c r="M11175" s="2">
        <v>523207120.95499998</v>
      </c>
      <c r="N11175" s="2" t="str">
        <f>VLOOKUP(Tabla1[[#This Row],[nemo]],'Nemos y clasificaciones'!$A$2:$B$5000,2,FALSE)</f>
        <v>NITRATOS DE CHILE S.A.</v>
      </c>
      <c r="O11175" s="2" t="str">
        <f>VLOOKUP(Tabla1[[#This Row],[nemo]],'Nemos y clasificaciones'!$A$1:$C$3000,3,FALSE)</f>
        <v>Servicios financieros</v>
      </c>
      <c r="P11175" s="2"/>
      <c r="Q11175" s="2"/>
    </row>
    <row r="11176" spans="1:17" x14ac:dyDescent="0.25">
      <c r="A11176" t="s">
        <v>7208</v>
      </c>
      <c r="B11176" s="1">
        <v>43445</v>
      </c>
      <c r="C11176" s="1">
        <v>43451</v>
      </c>
      <c r="D11176" t="s">
        <v>14</v>
      </c>
      <c r="E11176" t="s">
        <v>3186</v>
      </c>
      <c r="F11176">
        <v>0</v>
      </c>
      <c r="G11176">
        <v>104641424191</v>
      </c>
      <c r="H11176">
        <v>0</v>
      </c>
      <c r="I11176">
        <v>0</v>
      </c>
      <c r="J11176">
        <v>0</v>
      </c>
      <c r="K11176">
        <v>4.0000000000000001E-3</v>
      </c>
      <c r="L11176" t="s">
        <v>23</v>
      </c>
      <c r="M11176" s="2">
        <v>418565696.764</v>
      </c>
      <c r="N11176" s="2" t="str">
        <f>VLOOKUP(Tabla1[[#This Row],[nemo]],'Nemos y clasificaciones'!$A$2:$B$5000,2,FALSE)</f>
        <v>NITRATOS DE CHILE S.A.</v>
      </c>
      <c r="O11176" s="2" t="str">
        <f>VLOOKUP(Tabla1[[#This Row],[nemo]],'Nemos y clasificaciones'!$A$1:$C$3000,3,FALSE)</f>
        <v>Servicios financieros</v>
      </c>
      <c r="P11176" s="2"/>
      <c r="Q11176" s="2"/>
    </row>
    <row r="11177" spans="1:17" x14ac:dyDescent="0.25">
      <c r="A11177" t="s">
        <v>9590</v>
      </c>
      <c r="B11177" s="1">
        <v>42866</v>
      </c>
      <c r="C11177" s="1">
        <v>42872</v>
      </c>
      <c r="D11177" t="s">
        <v>14</v>
      </c>
      <c r="E11177" t="s">
        <v>3186</v>
      </c>
      <c r="F11177">
        <v>0</v>
      </c>
      <c r="G11177">
        <v>104641424191</v>
      </c>
      <c r="H11177">
        <v>0</v>
      </c>
      <c r="I11177">
        <v>0</v>
      </c>
      <c r="J11177">
        <v>0</v>
      </c>
      <c r="K11177">
        <v>3.0000000000000001E-3</v>
      </c>
      <c r="L11177" t="s">
        <v>23</v>
      </c>
      <c r="M11177" s="2">
        <v>313924272.57300001</v>
      </c>
      <c r="N11177" s="2" t="str">
        <f>VLOOKUP(Tabla1[[#This Row],[nemo]],'Nemos y clasificaciones'!$A$2:$B$5000,2,FALSE)</f>
        <v>NITRATOS DE CHILE S.A.</v>
      </c>
      <c r="O11177" s="2" t="str">
        <f>VLOOKUP(Tabla1[[#This Row],[nemo]],'Nemos y clasificaciones'!$A$1:$C$3000,3,FALSE)</f>
        <v>Servicios financieros</v>
      </c>
      <c r="P11177" s="2"/>
      <c r="Q11177" s="2"/>
    </row>
    <row r="11178" spans="1:17" x14ac:dyDescent="0.25">
      <c r="A11178" t="s">
        <v>10071</v>
      </c>
      <c r="B11178" s="1">
        <v>42724</v>
      </c>
      <c r="C11178" s="1">
        <v>42730</v>
      </c>
      <c r="D11178" t="s">
        <v>14</v>
      </c>
      <c r="E11178" t="s">
        <v>3186</v>
      </c>
      <c r="F11178">
        <v>0</v>
      </c>
      <c r="G11178">
        <v>104641424191</v>
      </c>
      <c r="H11178">
        <v>0</v>
      </c>
      <c r="I11178">
        <v>0</v>
      </c>
      <c r="J11178">
        <v>0</v>
      </c>
      <c r="K11178">
        <v>2E-3</v>
      </c>
      <c r="L11178" t="s">
        <v>23</v>
      </c>
      <c r="M11178" s="2">
        <v>209282848.382</v>
      </c>
      <c r="N11178" s="2" t="str">
        <f>VLOOKUP(Tabla1[[#This Row],[nemo]],'Nemos y clasificaciones'!$A$2:$B$5000,2,FALSE)</f>
        <v>NITRATOS DE CHILE S.A.</v>
      </c>
      <c r="O11178" s="2" t="str">
        <f>VLOOKUP(Tabla1[[#This Row],[nemo]],'Nemos y clasificaciones'!$A$1:$C$3000,3,FALSE)</f>
        <v>Servicios financieros</v>
      </c>
      <c r="P11178" s="2"/>
      <c r="Q11178" s="2"/>
    </row>
    <row r="11179" spans="1:17" x14ac:dyDescent="0.25">
      <c r="A11179" t="s">
        <v>10625</v>
      </c>
      <c r="B11179" s="1">
        <v>42500</v>
      </c>
      <c r="C11179" s="1">
        <v>42506</v>
      </c>
      <c r="D11179" t="s">
        <v>14</v>
      </c>
      <c r="E11179" t="s">
        <v>3186</v>
      </c>
      <c r="F11179">
        <v>0</v>
      </c>
      <c r="G11179">
        <v>104641424191</v>
      </c>
      <c r="H11179">
        <v>0</v>
      </c>
      <c r="I11179">
        <v>0</v>
      </c>
      <c r="J11179">
        <v>0</v>
      </c>
      <c r="K11179">
        <v>2E-3</v>
      </c>
      <c r="L11179" t="s">
        <v>23</v>
      </c>
      <c r="M11179" s="2">
        <v>209282848.382</v>
      </c>
      <c r="N11179" s="2" t="str">
        <f>VLOOKUP(Tabla1[[#This Row],[nemo]],'Nemos y clasificaciones'!$A$2:$B$5000,2,FALSE)</f>
        <v>NITRATOS DE CHILE S.A.</v>
      </c>
      <c r="O11179" s="2" t="str">
        <f>VLOOKUP(Tabla1[[#This Row],[nemo]],'Nemos y clasificaciones'!$A$1:$C$3000,3,FALSE)</f>
        <v>Servicios financieros</v>
      </c>
      <c r="P11179" s="2"/>
      <c r="Q11179" s="2"/>
    </row>
    <row r="11180" spans="1:17" x14ac:dyDescent="0.25">
      <c r="A11180" t="s">
        <v>5281</v>
      </c>
      <c r="B11180" s="1">
        <v>43811</v>
      </c>
      <c r="C11180" s="1">
        <v>43817</v>
      </c>
      <c r="D11180" t="s">
        <v>14</v>
      </c>
      <c r="E11180" t="s">
        <v>3186</v>
      </c>
      <c r="F11180">
        <v>0</v>
      </c>
      <c r="G11180">
        <v>104641424191</v>
      </c>
      <c r="H11180">
        <v>0</v>
      </c>
      <c r="I11180">
        <v>0</v>
      </c>
      <c r="J11180">
        <v>0</v>
      </c>
      <c r="K11180">
        <v>1E-3</v>
      </c>
      <c r="L11180" t="s">
        <v>23</v>
      </c>
      <c r="M11180" s="2">
        <v>104641424.191</v>
      </c>
      <c r="N11180" s="2" t="str">
        <f>VLOOKUP(Tabla1[[#This Row],[nemo]],'Nemos y clasificaciones'!$A$2:$B$5000,2,FALSE)</f>
        <v>NITRATOS DE CHILE S.A.</v>
      </c>
      <c r="O11180" s="2" t="str">
        <f>VLOOKUP(Tabla1[[#This Row],[nemo]],'Nemos y clasificaciones'!$A$1:$C$3000,3,FALSE)</f>
        <v>Servicios financieros</v>
      </c>
      <c r="P11180" s="2"/>
      <c r="Q11180" s="2"/>
    </row>
    <row r="11181" spans="1:17" x14ac:dyDescent="0.25">
      <c r="A11181" t="s">
        <v>3185</v>
      </c>
      <c r="B11181" s="1">
        <v>44048</v>
      </c>
      <c r="C11181" s="1">
        <v>44147</v>
      </c>
      <c r="D11181" t="s">
        <v>14</v>
      </c>
      <c r="E11181" t="s">
        <v>3186</v>
      </c>
      <c r="F11181">
        <v>104641424191</v>
      </c>
      <c r="G11181">
        <v>0</v>
      </c>
      <c r="H11181">
        <v>0</v>
      </c>
      <c r="I11181">
        <v>0</v>
      </c>
      <c r="J11181">
        <v>0</v>
      </c>
      <c r="K11181">
        <v>0.66600000000000004</v>
      </c>
      <c r="L11181" t="s">
        <v>23</v>
      </c>
      <c r="M11181" s="2">
        <v>0</v>
      </c>
      <c r="N11181" s="2" t="str">
        <f>VLOOKUP(Tabla1[[#This Row],[nemo]],'Nemos y clasificaciones'!$A$2:$B$5000,2,FALSE)</f>
        <v>NITRATOS DE CHILE S.A.</v>
      </c>
      <c r="O11181" s="2" t="str">
        <f>VLOOKUP(Tabla1[[#This Row],[nemo]],'Nemos y clasificaciones'!$A$1:$C$3000,3,FALSE)</f>
        <v>Servicios financieros</v>
      </c>
      <c r="P11181" s="2"/>
      <c r="Q11181" s="2"/>
    </row>
    <row r="11182" spans="1:17" x14ac:dyDescent="0.25">
      <c r="A11182" t="s">
        <v>42</v>
      </c>
      <c r="B11182" s="1">
        <v>42345</v>
      </c>
      <c r="C11182" s="1">
        <v>42373</v>
      </c>
      <c r="D11182" t="s">
        <v>21</v>
      </c>
      <c r="E11182" t="s">
        <v>31</v>
      </c>
      <c r="F11182">
        <v>0</v>
      </c>
      <c r="G11182">
        <v>100000</v>
      </c>
      <c r="H11182">
        <v>0</v>
      </c>
      <c r="I11182">
        <v>0</v>
      </c>
      <c r="J11182">
        <v>0</v>
      </c>
      <c r="K11182">
        <v>0.32</v>
      </c>
      <c r="L11182" t="s">
        <v>23</v>
      </c>
      <c r="M11182" s="3">
        <v>32000</v>
      </c>
      <c r="N11182" s="2" t="str">
        <f>VLOOKUP(Tabla1[[#This Row],[nemo]],'Nemos y clasificaciones'!$A$2:$B$5000,2,FALSE)</f>
        <v>NIKE INC</v>
      </c>
      <c r="O11182" s="3" t="str">
        <f>VLOOKUP(Tabla1[[#This Row],[nemo]],'Nemos y clasificaciones'!$A$1:$C$3000,3,FALSE)</f>
        <v>Consumo</v>
      </c>
      <c r="P11182" s="3"/>
      <c r="Q11182" s="3"/>
    </row>
    <row r="11183" spans="1:17" x14ac:dyDescent="0.25">
      <c r="A11183" t="s">
        <v>5688</v>
      </c>
      <c r="B11183" s="1">
        <v>42250</v>
      </c>
      <c r="C11183" s="1">
        <v>42282</v>
      </c>
      <c r="D11183" t="s">
        <v>21</v>
      </c>
      <c r="E11183" t="s">
        <v>31</v>
      </c>
      <c r="F11183">
        <v>0</v>
      </c>
      <c r="G11183">
        <v>100000</v>
      </c>
      <c r="H11183">
        <v>0</v>
      </c>
      <c r="I11183">
        <v>0</v>
      </c>
      <c r="J11183">
        <v>0</v>
      </c>
      <c r="K11183">
        <v>0.28000000000000003</v>
      </c>
      <c r="L11183" t="s">
        <v>23</v>
      </c>
      <c r="M11183" s="3">
        <v>28000</v>
      </c>
      <c r="N11183" s="2" t="str">
        <f>VLOOKUP(Tabla1[[#This Row],[nemo]],'Nemos y clasificaciones'!$A$2:$B$5000,2,FALSE)</f>
        <v>NIKE INC</v>
      </c>
      <c r="O11183" s="3" t="str">
        <f>VLOOKUP(Tabla1[[#This Row],[nemo]],'Nemos y clasificaciones'!$A$1:$C$3000,3,FALSE)</f>
        <v>Consumo</v>
      </c>
      <c r="P11183" s="3"/>
      <c r="Q11183" s="3"/>
    </row>
    <row r="11184" spans="1:17" x14ac:dyDescent="0.25">
      <c r="A11184" t="s">
        <v>5688</v>
      </c>
      <c r="B11184" s="1">
        <v>42152</v>
      </c>
      <c r="C11184" s="1">
        <v>42191</v>
      </c>
      <c r="D11184" t="s">
        <v>21</v>
      </c>
      <c r="E11184" t="s">
        <v>31</v>
      </c>
      <c r="F11184">
        <v>0</v>
      </c>
      <c r="G11184">
        <v>100000</v>
      </c>
      <c r="H11184">
        <v>0</v>
      </c>
      <c r="I11184">
        <v>0</v>
      </c>
      <c r="J11184">
        <v>0</v>
      </c>
      <c r="K11184">
        <v>0.28000000000000003</v>
      </c>
      <c r="L11184" t="s">
        <v>23</v>
      </c>
      <c r="M11184" s="3">
        <v>28000</v>
      </c>
      <c r="N11184" s="2" t="str">
        <f>VLOOKUP(Tabla1[[#This Row],[nemo]],'Nemos y clasificaciones'!$A$2:$B$5000,2,FALSE)</f>
        <v>NIKE INC</v>
      </c>
      <c r="O11184" s="3" t="str">
        <f>VLOOKUP(Tabla1[[#This Row],[nemo]],'Nemos y clasificaciones'!$A$1:$C$3000,3,FALSE)</f>
        <v>Consumo</v>
      </c>
      <c r="P11184" s="3"/>
      <c r="Q11184" s="3"/>
    </row>
    <row r="11185" spans="1:17" x14ac:dyDescent="0.25">
      <c r="A11185" t="s">
        <v>5688</v>
      </c>
      <c r="B11185" s="1">
        <v>42061</v>
      </c>
      <c r="C11185" s="1">
        <v>42100</v>
      </c>
      <c r="D11185" t="s">
        <v>21</v>
      </c>
      <c r="E11185" t="s">
        <v>31</v>
      </c>
      <c r="F11185">
        <v>0</v>
      </c>
      <c r="G11185">
        <v>100000</v>
      </c>
      <c r="H11185">
        <v>0</v>
      </c>
      <c r="I11185">
        <v>0</v>
      </c>
      <c r="J11185">
        <v>0</v>
      </c>
      <c r="K11185">
        <v>0.28000000000000003</v>
      </c>
      <c r="L11185" t="s">
        <v>23</v>
      </c>
      <c r="M11185" s="3">
        <v>28000</v>
      </c>
      <c r="N11185" s="2" t="str">
        <f>VLOOKUP(Tabla1[[#This Row],[nemo]],'Nemos y clasificaciones'!$A$2:$B$5000,2,FALSE)</f>
        <v>NIKE INC</v>
      </c>
      <c r="O11185" s="3" t="str">
        <f>VLOOKUP(Tabla1[[#This Row],[nemo]],'Nemos y clasificaciones'!$A$1:$C$3000,3,FALSE)</f>
        <v>Consumo</v>
      </c>
      <c r="P11185" s="3"/>
      <c r="Q11185" s="3"/>
    </row>
    <row r="11186" spans="1:17" x14ac:dyDescent="0.25">
      <c r="A11186" t="s">
        <v>5688</v>
      </c>
      <c r="B11186" s="1">
        <v>41984</v>
      </c>
      <c r="C11186" s="1">
        <v>42009</v>
      </c>
      <c r="D11186" t="s">
        <v>21</v>
      </c>
      <c r="E11186" t="s">
        <v>31</v>
      </c>
      <c r="F11186">
        <v>0</v>
      </c>
      <c r="G11186">
        <v>100000</v>
      </c>
      <c r="H11186">
        <v>0</v>
      </c>
      <c r="I11186">
        <v>0</v>
      </c>
      <c r="J11186">
        <v>0</v>
      </c>
      <c r="K11186">
        <v>0.28000000000000003</v>
      </c>
      <c r="L11186" t="s">
        <v>23</v>
      </c>
      <c r="M11186" s="3">
        <v>28000</v>
      </c>
      <c r="N11186" s="2" t="str">
        <f>VLOOKUP(Tabla1[[#This Row],[nemo]],'Nemos y clasificaciones'!$A$2:$B$5000,2,FALSE)</f>
        <v>NIKE INC</v>
      </c>
      <c r="O11186" s="3" t="str">
        <f>VLOOKUP(Tabla1[[#This Row],[nemo]],'Nemos y clasificaciones'!$A$1:$C$3000,3,FALSE)</f>
        <v>Consumo</v>
      </c>
      <c r="P11186" s="3"/>
      <c r="Q11186" s="3"/>
    </row>
    <row r="11187" spans="1:17" x14ac:dyDescent="0.25">
      <c r="A11187" t="s">
        <v>30</v>
      </c>
      <c r="B11187" s="1">
        <v>44435</v>
      </c>
      <c r="C11187" s="1">
        <v>44470</v>
      </c>
      <c r="D11187" t="s">
        <v>21</v>
      </c>
      <c r="E11187" t="s">
        <v>31</v>
      </c>
      <c r="F11187">
        <v>0</v>
      </c>
      <c r="G11187">
        <v>100000</v>
      </c>
      <c r="H11187">
        <v>0</v>
      </c>
      <c r="I11187">
        <v>0</v>
      </c>
      <c r="J11187">
        <v>0</v>
      </c>
      <c r="K11187">
        <v>0.27500000000000002</v>
      </c>
      <c r="L11187" t="s">
        <v>23</v>
      </c>
      <c r="M11187" s="3">
        <v>27500</v>
      </c>
      <c r="N11187" s="2" t="str">
        <f>VLOOKUP(Tabla1[[#This Row],[nemo]],'Nemos y clasificaciones'!$A$2:$B$5000,2,FALSE)</f>
        <v>NIKE INC</v>
      </c>
      <c r="O11187" s="3" t="str">
        <f>VLOOKUP(Tabla1[[#This Row],[nemo]],'Nemos y clasificaciones'!$A$1:$C$3000,3,FALSE)</f>
        <v>Consumo</v>
      </c>
      <c r="P11187" s="3"/>
      <c r="Q11187" s="3"/>
    </row>
    <row r="11188" spans="1:17" x14ac:dyDescent="0.25">
      <c r="A11188" t="s">
        <v>30</v>
      </c>
      <c r="B11188" s="1">
        <v>44344</v>
      </c>
      <c r="C11188" s="1">
        <v>44378</v>
      </c>
      <c r="D11188" t="s">
        <v>21</v>
      </c>
      <c r="E11188" t="s">
        <v>31</v>
      </c>
      <c r="F11188">
        <v>0</v>
      </c>
      <c r="G11188">
        <v>100000</v>
      </c>
      <c r="H11188">
        <v>0</v>
      </c>
      <c r="I11188">
        <v>0</v>
      </c>
      <c r="J11188">
        <v>0</v>
      </c>
      <c r="K11188">
        <v>0.27500000000000002</v>
      </c>
      <c r="L11188" t="s">
        <v>23</v>
      </c>
      <c r="M11188" s="3">
        <v>27500</v>
      </c>
      <c r="N11188" s="2" t="str">
        <f>VLOOKUP(Tabla1[[#This Row],[nemo]],'Nemos y clasificaciones'!$A$2:$B$5000,2,FALSE)</f>
        <v>NIKE INC</v>
      </c>
      <c r="O11188" s="3" t="str">
        <f>VLOOKUP(Tabla1[[#This Row],[nemo]],'Nemos y clasificaciones'!$A$1:$C$3000,3,FALSE)</f>
        <v>Consumo</v>
      </c>
      <c r="P11188" s="3"/>
      <c r="Q11188" s="3"/>
    </row>
    <row r="11189" spans="1:17" x14ac:dyDescent="0.25">
      <c r="A11189" t="s">
        <v>30</v>
      </c>
      <c r="B11189" s="1">
        <v>44253</v>
      </c>
      <c r="C11189" s="1">
        <v>44287</v>
      </c>
      <c r="D11189" t="s">
        <v>21</v>
      </c>
      <c r="E11189" t="s">
        <v>31</v>
      </c>
      <c r="F11189">
        <v>0</v>
      </c>
      <c r="G11189">
        <v>100000</v>
      </c>
      <c r="H11189">
        <v>0</v>
      </c>
      <c r="I11189">
        <v>0</v>
      </c>
      <c r="J11189">
        <v>0</v>
      </c>
      <c r="K11189">
        <v>0.27500000000000002</v>
      </c>
      <c r="L11189" t="s">
        <v>23</v>
      </c>
      <c r="M11189" s="3">
        <v>27500</v>
      </c>
      <c r="N11189" s="2" t="str">
        <f>VLOOKUP(Tabla1[[#This Row],[nemo]],'Nemos y clasificaciones'!$A$2:$B$5000,2,FALSE)</f>
        <v>NIKE INC</v>
      </c>
      <c r="O11189" s="3" t="str">
        <f>VLOOKUP(Tabla1[[#This Row],[nemo]],'Nemos y clasificaciones'!$A$1:$C$3000,3,FALSE)</f>
        <v>Consumo</v>
      </c>
      <c r="P11189" s="3"/>
      <c r="Q11189" s="3"/>
    </row>
    <row r="11190" spans="1:17" x14ac:dyDescent="0.25">
      <c r="A11190" t="s">
        <v>30</v>
      </c>
      <c r="B11190" s="1">
        <v>44169</v>
      </c>
      <c r="C11190" s="1">
        <v>44194</v>
      </c>
      <c r="D11190" t="s">
        <v>21</v>
      </c>
      <c r="E11190" t="s">
        <v>31</v>
      </c>
      <c r="F11190">
        <v>0</v>
      </c>
      <c r="G11190">
        <v>100000</v>
      </c>
      <c r="H11190">
        <v>0</v>
      </c>
      <c r="I11190">
        <v>0</v>
      </c>
      <c r="J11190">
        <v>0</v>
      </c>
      <c r="K11190">
        <v>0.27500000000000002</v>
      </c>
      <c r="L11190" t="s">
        <v>23</v>
      </c>
      <c r="M11190" s="3">
        <v>27500</v>
      </c>
      <c r="N11190" s="2" t="str">
        <f>VLOOKUP(Tabla1[[#This Row],[nemo]],'Nemos y clasificaciones'!$A$2:$B$5000,2,FALSE)</f>
        <v>NIKE INC</v>
      </c>
      <c r="O11190" s="3" t="str">
        <f>VLOOKUP(Tabla1[[#This Row],[nemo]],'Nemos y clasificaciones'!$A$1:$C$3000,3,FALSE)</f>
        <v>Consumo</v>
      </c>
      <c r="P11190" s="3"/>
      <c r="Q11190" s="3"/>
    </row>
    <row r="11191" spans="1:17" x14ac:dyDescent="0.25">
      <c r="A11191" t="s">
        <v>3386</v>
      </c>
      <c r="B11191" s="1">
        <v>44071</v>
      </c>
      <c r="C11191" s="1">
        <v>44105</v>
      </c>
      <c r="D11191" t="s">
        <v>21</v>
      </c>
      <c r="E11191" t="s">
        <v>31</v>
      </c>
      <c r="F11191">
        <v>0</v>
      </c>
      <c r="G11191">
        <v>100000</v>
      </c>
      <c r="H11191">
        <v>0</v>
      </c>
      <c r="I11191">
        <v>0</v>
      </c>
      <c r="J11191">
        <v>0</v>
      </c>
      <c r="K11191">
        <v>0.245</v>
      </c>
      <c r="L11191" t="s">
        <v>23</v>
      </c>
      <c r="M11191" s="3">
        <v>24500</v>
      </c>
      <c r="N11191" s="2" t="str">
        <f>VLOOKUP(Tabla1[[#This Row],[nemo]],'Nemos y clasificaciones'!$A$2:$B$5000,2,FALSE)</f>
        <v>NIKE INC</v>
      </c>
      <c r="O11191" s="3" t="str">
        <f>VLOOKUP(Tabla1[[#This Row],[nemo]],'Nemos y clasificaciones'!$A$1:$C$3000,3,FALSE)</f>
        <v>Consumo</v>
      </c>
      <c r="P11191" s="3"/>
      <c r="Q11191" s="3"/>
    </row>
    <row r="11192" spans="1:17" x14ac:dyDescent="0.25">
      <c r="A11192" t="s">
        <v>3705</v>
      </c>
      <c r="B11192" s="1">
        <v>43980</v>
      </c>
      <c r="C11192" s="1">
        <v>44013</v>
      </c>
      <c r="D11192" t="s">
        <v>21</v>
      </c>
      <c r="E11192" t="s">
        <v>31</v>
      </c>
      <c r="F11192">
        <v>0</v>
      </c>
      <c r="G11192">
        <v>100000</v>
      </c>
      <c r="H11192">
        <v>0</v>
      </c>
      <c r="I11192">
        <v>0</v>
      </c>
      <c r="J11192">
        <v>0</v>
      </c>
      <c r="K11192">
        <v>0.245</v>
      </c>
      <c r="L11192" t="s">
        <v>23</v>
      </c>
      <c r="M11192" s="3">
        <v>24500</v>
      </c>
      <c r="N11192" s="2" t="str">
        <f>VLOOKUP(Tabla1[[#This Row],[nemo]],'Nemos y clasificaciones'!$A$2:$B$5000,2,FALSE)</f>
        <v>NIKE INC</v>
      </c>
      <c r="O11192" s="3" t="str">
        <f>VLOOKUP(Tabla1[[#This Row],[nemo]],'Nemos y clasificaciones'!$A$1:$C$3000,3,FALSE)</f>
        <v>Consumo</v>
      </c>
      <c r="P11192" s="3"/>
      <c r="Q11192" s="3"/>
    </row>
    <row r="11193" spans="1:17" x14ac:dyDescent="0.25">
      <c r="A11193" t="s">
        <v>3705</v>
      </c>
      <c r="B11193" s="1">
        <v>43889</v>
      </c>
      <c r="C11193" s="1">
        <v>43922</v>
      </c>
      <c r="D11193" t="s">
        <v>21</v>
      </c>
      <c r="E11193" t="s">
        <v>31</v>
      </c>
      <c r="F11193">
        <v>0</v>
      </c>
      <c r="G11193">
        <v>100000</v>
      </c>
      <c r="H11193">
        <v>0</v>
      </c>
      <c r="I11193">
        <v>0</v>
      </c>
      <c r="J11193">
        <v>0</v>
      </c>
      <c r="K11193">
        <v>0.245</v>
      </c>
      <c r="L11193" t="s">
        <v>23</v>
      </c>
      <c r="M11193" s="3">
        <v>24500</v>
      </c>
      <c r="N11193" s="2" t="str">
        <f>VLOOKUP(Tabla1[[#This Row],[nemo]],'Nemos y clasificaciones'!$A$2:$B$5000,2,FALSE)</f>
        <v>NIKE INC</v>
      </c>
      <c r="O11193" s="3" t="str">
        <f>VLOOKUP(Tabla1[[#This Row],[nemo]],'Nemos y clasificaciones'!$A$1:$C$3000,3,FALSE)</f>
        <v>Consumo</v>
      </c>
      <c r="P11193" s="3"/>
      <c r="Q11193" s="3"/>
    </row>
    <row r="11194" spans="1:17" x14ac:dyDescent="0.25">
      <c r="A11194" t="s">
        <v>3705</v>
      </c>
      <c r="B11194" s="1">
        <v>43798</v>
      </c>
      <c r="C11194" s="1">
        <v>43832</v>
      </c>
      <c r="D11194" t="s">
        <v>21</v>
      </c>
      <c r="E11194" t="s">
        <v>31</v>
      </c>
      <c r="F11194">
        <v>0</v>
      </c>
      <c r="G11194">
        <v>100000</v>
      </c>
      <c r="H11194">
        <v>0</v>
      </c>
      <c r="I11194">
        <v>0</v>
      </c>
      <c r="J11194">
        <v>0</v>
      </c>
      <c r="K11194">
        <v>0.245</v>
      </c>
      <c r="L11194" t="s">
        <v>23</v>
      </c>
      <c r="M11194" s="3">
        <v>24500</v>
      </c>
      <c r="N11194" s="2" t="str">
        <f>VLOOKUP(Tabla1[[#This Row],[nemo]],'Nemos y clasificaciones'!$A$2:$B$5000,2,FALSE)</f>
        <v>NIKE INC</v>
      </c>
      <c r="O11194" s="3" t="str">
        <f>VLOOKUP(Tabla1[[#This Row],[nemo]],'Nemos y clasificaciones'!$A$1:$C$3000,3,FALSE)</f>
        <v>Consumo</v>
      </c>
      <c r="P11194" s="3"/>
      <c r="Q11194" s="3"/>
    </row>
    <row r="11195" spans="1:17" x14ac:dyDescent="0.25">
      <c r="A11195" t="s">
        <v>538</v>
      </c>
      <c r="B11195" s="1">
        <v>43707</v>
      </c>
      <c r="C11195" s="1">
        <v>43738</v>
      </c>
      <c r="D11195" t="s">
        <v>21</v>
      </c>
      <c r="E11195" t="s">
        <v>31</v>
      </c>
      <c r="F11195">
        <v>0</v>
      </c>
      <c r="G11195">
        <v>100000</v>
      </c>
      <c r="H11195">
        <v>0</v>
      </c>
      <c r="I11195">
        <v>0</v>
      </c>
      <c r="J11195">
        <v>0</v>
      </c>
      <c r="K11195">
        <v>0.22</v>
      </c>
      <c r="L11195" t="s">
        <v>23</v>
      </c>
      <c r="M11195" s="3">
        <v>22000</v>
      </c>
      <c r="N11195" s="2" t="str">
        <f>VLOOKUP(Tabla1[[#This Row],[nemo]],'Nemos y clasificaciones'!$A$2:$B$5000,2,FALSE)</f>
        <v>NIKE INC</v>
      </c>
      <c r="O11195" s="3" t="str">
        <f>VLOOKUP(Tabla1[[#This Row],[nemo]],'Nemos y clasificaciones'!$A$1:$C$3000,3,FALSE)</f>
        <v>Consumo</v>
      </c>
      <c r="P11195" s="3"/>
      <c r="Q11195" s="3"/>
    </row>
    <row r="11196" spans="1:17" x14ac:dyDescent="0.25">
      <c r="A11196" t="s">
        <v>538</v>
      </c>
      <c r="B11196" s="1">
        <v>43616</v>
      </c>
      <c r="C11196" s="1">
        <v>43647</v>
      </c>
      <c r="D11196" t="s">
        <v>21</v>
      </c>
      <c r="E11196" t="s">
        <v>31</v>
      </c>
      <c r="F11196">
        <v>0</v>
      </c>
      <c r="G11196">
        <v>100000</v>
      </c>
      <c r="H11196">
        <v>0</v>
      </c>
      <c r="I11196">
        <v>0</v>
      </c>
      <c r="J11196">
        <v>0</v>
      </c>
      <c r="K11196">
        <v>0.22</v>
      </c>
      <c r="L11196" t="s">
        <v>23</v>
      </c>
      <c r="M11196" s="3">
        <v>22000</v>
      </c>
      <c r="N11196" s="2" t="str">
        <f>VLOOKUP(Tabla1[[#This Row],[nemo]],'Nemos y clasificaciones'!$A$2:$B$5000,2,FALSE)</f>
        <v>NIKE INC</v>
      </c>
      <c r="O11196" s="3" t="str">
        <f>VLOOKUP(Tabla1[[#This Row],[nemo]],'Nemos y clasificaciones'!$A$1:$C$3000,3,FALSE)</f>
        <v>Consumo</v>
      </c>
      <c r="P11196" s="3"/>
      <c r="Q11196" s="3"/>
    </row>
    <row r="11197" spans="1:17" x14ac:dyDescent="0.25">
      <c r="A11197" t="s">
        <v>538</v>
      </c>
      <c r="B11197" s="1">
        <v>43525</v>
      </c>
      <c r="C11197" s="1">
        <v>43556</v>
      </c>
      <c r="D11197" t="s">
        <v>21</v>
      </c>
      <c r="E11197" t="s">
        <v>31</v>
      </c>
      <c r="F11197">
        <v>0</v>
      </c>
      <c r="G11197">
        <v>100000</v>
      </c>
      <c r="H11197">
        <v>0</v>
      </c>
      <c r="I11197">
        <v>0</v>
      </c>
      <c r="J11197">
        <v>0</v>
      </c>
      <c r="K11197">
        <v>0.22</v>
      </c>
      <c r="L11197" t="s">
        <v>23</v>
      </c>
      <c r="M11197" s="3">
        <v>22000</v>
      </c>
      <c r="N11197" s="2" t="str">
        <f>VLOOKUP(Tabla1[[#This Row],[nemo]],'Nemos y clasificaciones'!$A$2:$B$5000,2,FALSE)</f>
        <v>NIKE INC</v>
      </c>
      <c r="O11197" s="3" t="str">
        <f>VLOOKUP(Tabla1[[#This Row],[nemo]],'Nemos y clasificaciones'!$A$1:$C$3000,3,FALSE)</f>
        <v>Consumo</v>
      </c>
      <c r="P11197" s="3"/>
      <c r="Q11197" s="3"/>
    </row>
    <row r="11198" spans="1:17" x14ac:dyDescent="0.25">
      <c r="A11198" t="s">
        <v>538</v>
      </c>
      <c r="B11198" s="1">
        <v>43434</v>
      </c>
      <c r="C11198" s="1">
        <v>43467</v>
      </c>
      <c r="D11198" t="s">
        <v>21</v>
      </c>
      <c r="E11198" t="s">
        <v>31</v>
      </c>
      <c r="F11198">
        <v>0</v>
      </c>
      <c r="G11198">
        <v>100000</v>
      </c>
      <c r="H11198">
        <v>0</v>
      </c>
      <c r="I11198">
        <v>0</v>
      </c>
      <c r="J11198">
        <v>0</v>
      </c>
      <c r="K11198">
        <v>0.22</v>
      </c>
      <c r="L11198" t="s">
        <v>23</v>
      </c>
      <c r="M11198" s="3">
        <v>22000</v>
      </c>
      <c r="N11198" s="2" t="str">
        <f>VLOOKUP(Tabla1[[#This Row],[nemo]],'Nemos y clasificaciones'!$A$2:$B$5000,2,FALSE)</f>
        <v>NIKE INC</v>
      </c>
      <c r="O11198" s="3" t="str">
        <f>VLOOKUP(Tabla1[[#This Row],[nemo]],'Nemos y clasificaciones'!$A$1:$C$3000,3,FALSE)</f>
        <v>Consumo</v>
      </c>
      <c r="P11198" s="3"/>
      <c r="Q11198" s="3"/>
    </row>
    <row r="11199" spans="1:17" x14ac:dyDescent="0.25">
      <c r="A11199" t="s">
        <v>361</v>
      </c>
      <c r="B11199" s="1">
        <v>43343</v>
      </c>
      <c r="C11199" s="1">
        <v>43374</v>
      </c>
      <c r="D11199" t="s">
        <v>21</v>
      </c>
      <c r="E11199" t="s">
        <v>31</v>
      </c>
      <c r="F11199">
        <v>0</v>
      </c>
      <c r="G11199">
        <v>100000</v>
      </c>
      <c r="H11199">
        <v>0</v>
      </c>
      <c r="I11199">
        <v>0</v>
      </c>
      <c r="J11199">
        <v>0</v>
      </c>
      <c r="K11199">
        <v>0.2</v>
      </c>
      <c r="L11199" t="s">
        <v>23</v>
      </c>
      <c r="M11199" s="3">
        <v>20000</v>
      </c>
      <c r="N11199" s="2" t="str">
        <f>VLOOKUP(Tabla1[[#This Row],[nemo]],'Nemos y clasificaciones'!$A$2:$B$5000,2,FALSE)</f>
        <v>NIKE INC</v>
      </c>
      <c r="O11199" s="3" t="str">
        <f>VLOOKUP(Tabla1[[#This Row],[nemo]],'Nemos y clasificaciones'!$A$1:$C$3000,3,FALSE)</f>
        <v>Consumo</v>
      </c>
      <c r="P11199" s="3"/>
      <c r="Q11199" s="3"/>
    </row>
    <row r="11200" spans="1:17" x14ac:dyDescent="0.25">
      <c r="A11200" t="s">
        <v>361</v>
      </c>
      <c r="B11200" s="1">
        <v>43252</v>
      </c>
      <c r="C11200" s="1">
        <v>43286</v>
      </c>
      <c r="D11200" t="s">
        <v>21</v>
      </c>
      <c r="E11200" t="s">
        <v>31</v>
      </c>
      <c r="F11200">
        <v>0</v>
      </c>
      <c r="G11200">
        <v>100000</v>
      </c>
      <c r="H11200">
        <v>0</v>
      </c>
      <c r="I11200">
        <v>0</v>
      </c>
      <c r="J11200">
        <v>0</v>
      </c>
      <c r="K11200">
        <v>0.2</v>
      </c>
      <c r="L11200" t="s">
        <v>23</v>
      </c>
      <c r="M11200" s="3">
        <v>20000</v>
      </c>
      <c r="N11200" s="2" t="str">
        <f>VLOOKUP(Tabla1[[#This Row],[nemo]],'Nemos y clasificaciones'!$A$2:$B$5000,2,FALSE)</f>
        <v>NIKE INC</v>
      </c>
      <c r="O11200" s="3" t="str">
        <f>VLOOKUP(Tabla1[[#This Row],[nemo]],'Nemos y clasificaciones'!$A$1:$C$3000,3,FALSE)</f>
        <v>Consumo</v>
      </c>
      <c r="P11200" s="3"/>
      <c r="Q11200" s="3"/>
    </row>
    <row r="11201" spans="1:17" x14ac:dyDescent="0.25">
      <c r="A11201" t="s">
        <v>361</v>
      </c>
      <c r="B11201" s="1">
        <v>43161</v>
      </c>
      <c r="C11201" s="1">
        <v>43192</v>
      </c>
      <c r="D11201" t="s">
        <v>21</v>
      </c>
      <c r="E11201" t="s">
        <v>31</v>
      </c>
      <c r="F11201">
        <v>0</v>
      </c>
      <c r="G11201">
        <v>100000</v>
      </c>
      <c r="H11201">
        <v>0</v>
      </c>
      <c r="I11201">
        <v>0</v>
      </c>
      <c r="J11201">
        <v>0</v>
      </c>
      <c r="K11201">
        <v>0.2</v>
      </c>
      <c r="L11201" t="s">
        <v>23</v>
      </c>
      <c r="M11201" s="3">
        <v>20000</v>
      </c>
      <c r="N11201" s="2" t="str">
        <f>VLOOKUP(Tabla1[[#This Row],[nemo]],'Nemos y clasificaciones'!$A$2:$B$5000,2,FALSE)</f>
        <v>NIKE INC</v>
      </c>
      <c r="O11201" s="3" t="str">
        <f>VLOOKUP(Tabla1[[#This Row],[nemo]],'Nemos y clasificaciones'!$A$1:$C$3000,3,FALSE)</f>
        <v>Consumo</v>
      </c>
      <c r="P11201" s="3"/>
      <c r="Q11201" s="3"/>
    </row>
    <row r="11202" spans="1:17" x14ac:dyDescent="0.25">
      <c r="A11202" t="s">
        <v>8681</v>
      </c>
      <c r="B11202" s="1">
        <v>43070</v>
      </c>
      <c r="C11202" s="1">
        <v>43102</v>
      </c>
      <c r="D11202" t="s">
        <v>21</v>
      </c>
      <c r="E11202" t="s">
        <v>31</v>
      </c>
      <c r="F11202">
        <v>0</v>
      </c>
      <c r="G11202">
        <v>100000</v>
      </c>
      <c r="H11202">
        <v>0</v>
      </c>
      <c r="I11202">
        <v>0</v>
      </c>
      <c r="J11202">
        <v>0</v>
      </c>
      <c r="K11202">
        <v>0.2</v>
      </c>
      <c r="L11202" t="s">
        <v>23</v>
      </c>
      <c r="M11202" s="3">
        <v>20000</v>
      </c>
      <c r="N11202" s="2" t="str">
        <f>VLOOKUP(Tabla1[[#This Row],[nemo]],'Nemos y clasificaciones'!$A$2:$B$5000,2,FALSE)</f>
        <v>NIKE INC</v>
      </c>
      <c r="O11202" s="3" t="str">
        <f>VLOOKUP(Tabla1[[#This Row],[nemo]],'Nemos y clasificaciones'!$A$1:$C$3000,3,FALSE)</f>
        <v>Consumo</v>
      </c>
      <c r="P11202" s="3"/>
      <c r="Q11202" s="3"/>
    </row>
    <row r="11203" spans="1:17" x14ac:dyDescent="0.25">
      <c r="A11203" t="s">
        <v>117</v>
      </c>
      <c r="B11203" s="1">
        <v>42978</v>
      </c>
      <c r="C11203" s="1">
        <v>43010</v>
      </c>
      <c r="D11203" t="s">
        <v>21</v>
      </c>
      <c r="E11203" t="s">
        <v>31</v>
      </c>
      <c r="F11203">
        <v>0</v>
      </c>
      <c r="G11203">
        <v>100000</v>
      </c>
      <c r="H11203">
        <v>0</v>
      </c>
      <c r="I11203">
        <v>0</v>
      </c>
      <c r="J11203">
        <v>0</v>
      </c>
      <c r="K11203">
        <v>0.18</v>
      </c>
      <c r="L11203" t="s">
        <v>23</v>
      </c>
      <c r="M11203" s="3">
        <v>18000</v>
      </c>
      <c r="N11203" s="2" t="str">
        <f>VLOOKUP(Tabla1[[#This Row],[nemo]],'Nemos y clasificaciones'!$A$2:$B$5000,2,FALSE)</f>
        <v>NIKE INC</v>
      </c>
      <c r="O11203" s="3" t="str">
        <f>VLOOKUP(Tabla1[[#This Row],[nemo]],'Nemos y clasificaciones'!$A$1:$C$3000,3,FALSE)</f>
        <v>Consumo</v>
      </c>
      <c r="P11203" s="3"/>
      <c r="Q11203" s="3"/>
    </row>
    <row r="11204" spans="1:17" x14ac:dyDescent="0.25">
      <c r="A11204" t="s">
        <v>117</v>
      </c>
      <c r="B11204" s="1">
        <v>42887</v>
      </c>
      <c r="C11204" s="1">
        <v>42921</v>
      </c>
      <c r="D11204" t="s">
        <v>21</v>
      </c>
      <c r="E11204" t="s">
        <v>31</v>
      </c>
      <c r="F11204">
        <v>0</v>
      </c>
      <c r="G11204">
        <v>100000</v>
      </c>
      <c r="H11204">
        <v>0</v>
      </c>
      <c r="I11204">
        <v>0</v>
      </c>
      <c r="J11204">
        <v>0</v>
      </c>
      <c r="K11204">
        <v>0.18</v>
      </c>
      <c r="L11204" t="s">
        <v>23</v>
      </c>
      <c r="M11204" s="3">
        <v>18000</v>
      </c>
      <c r="N11204" s="2" t="str">
        <f>VLOOKUP(Tabla1[[#This Row],[nemo]],'Nemos y clasificaciones'!$A$2:$B$5000,2,FALSE)</f>
        <v>NIKE INC</v>
      </c>
      <c r="O11204" s="3" t="str">
        <f>VLOOKUP(Tabla1[[#This Row],[nemo]],'Nemos y clasificaciones'!$A$1:$C$3000,3,FALSE)</f>
        <v>Consumo</v>
      </c>
      <c r="P11204" s="3"/>
      <c r="Q11204" s="3"/>
    </row>
    <row r="11205" spans="1:17" x14ac:dyDescent="0.25">
      <c r="A11205" t="s">
        <v>117</v>
      </c>
      <c r="B11205" s="1">
        <v>42796</v>
      </c>
      <c r="C11205" s="1">
        <v>42828</v>
      </c>
      <c r="D11205" t="s">
        <v>21</v>
      </c>
      <c r="E11205" t="s">
        <v>31</v>
      </c>
      <c r="F11205">
        <v>0</v>
      </c>
      <c r="G11205">
        <v>100000</v>
      </c>
      <c r="H11205">
        <v>0</v>
      </c>
      <c r="I11205">
        <v>0</v>
      </c>
      <c r="J11205">
        <v>0</v>
      </c>
      <c r="K11205">
        <v>0.18</v>
      </c>
      <c r="L11205" t="s">
        <v>23</v>
      </c>
      <c r="M11205" s="3">
        <v>18000</v>
      </c>
      <c r="N11205" s="2" t="str">
        <f>VLOOKUP(Tabla1[[#This Row],[nemo]],'Nemos y clasificaciones'!$A$2:$B$5000,2,FALSE)</f>
        <v>NIKE INC</v>
      </c>
      <c r="O11205" s="3" t="str">
        <f>VLOOKUP(Tabla1[[#This Row],[nemo]],'Nemos y clasificaciones'!$A$1:$C$3000,3,FALSE)</f>
        <v>Consumo</v>
      </c>
      <c r="P11205" s="3"/>
      <c r="Q11205" s="3"/>
    </row>
    <row r="11206" spans="1:17" x14ac:dyDescent="0.25">
      <c r="A11206" t="s">
        <v>117</v>
      </c>
      <c r="B11206" s="1">
        <v>42705</v>
      </c>
      <c r="C11206" s="1">
        <v>42738</v>
      </c>
      <c r="D11206" t="s">
        <v>21</v>
      </c>
      <c r="E11206" t="s">
        <v>31</v>
      </c>
      <c r="F11206">
        <v>0</v>
      </c>
      <c r="G11206">
        <v>100000</v>
      </c>
      <c r="H11206">
        <v>0</v>
      </c>
      <c r="I11206">
        <v>0</v>
      </c>
      <c r="J11206">
        <v>0</v>
      </c>
      <c r="K11206">
        <v>0.18</v>
      </c>
      <c r="L11206" t="s">
        <v>23</v>
      </c>
      <c r="M11206" s="3">
        <v>18000</v>
      </c>
      <c r="N11206" s="2" t="str">
        <f>VLOOKUP(Tabla1[[#This Row],[nemo]],'Nemos y clasificaciones'!$A$2:$B$5000,2,FALSE)</f>
        <v>NIKE INC</v>
      </c>
      <c r="O11206" s="3" t="str">
        <f>VLOOKUP(Tabla1[[#This Row],[nemo]],'Nemos y clasificaciones'!$A$1:$C$3000,3,FALSE)</f>
        <v>Consumo</v>
      </c>
      <c r="P11206" s="3"/>
      <c r="Q11206" s="3"/>
    </row>
    <row r="11207" spans="1:17" x14ac:dyDescent="0.25">
      <c r="A11207" t="s">
        <v>2929</v>
      </c>
      <c r="B11207" s="1">
        <v>42614</v>
      </c>
      <c r="C11207" s="1">
        <v>42646</v>
      </c>
      <c r="D11207" t="s">
        <v>21</v>
      </c>
      <c r="E11207" t="s">
        <v>31</v>
      </c>
      <c r="F11207">
        <v>0</v>
      </c>
      <c r="G11207">
        <v>100000</v>
      </c>
      <c r="H11207">
        <v>0</v>
      </c>
      <c r="I11207">
        <v>0</v>
      </c>
      <c r="J11207">
        <v>0</v>
      </c>
      <c r="K11207">
        <v>0.16</v>
      </c>
      <c r="L11207" t="s">
        <v>23</v>
      </c>
      <c r="M11207" s="3">
        <v>16000</v>
      </c>
      <c r="N11207" s="2" t="str">
        <f>VLOOKUP(Tabla1[[#This Row],[nemo]],'Nemos y clasificaciones'!$A$2:$B$5000,2,FALSE)</f>
        <v>NIKE INC</v>
      </c>
      <c r="O11207" s="3" t="str">
        <f>VLOOKUP(Tabla1[[#This Row],[nemo]],'Nemos y clasificaciones'!$A$1:$C$3000,3,FALSE)</f>
        <v>Consumo</v>
      </c>
      <c r="P11207" s="3"/>
      <c r="Q11207" s="3"/>
    </row>
    <row r="11208" spans="1:17" x14ac:dyDescent="0.25">
      <c r="A11208" t="s">
        <v>2929</v>
      </c>
      <c r="B11208" s="1">
        <v>42523</v>
      </c>
      <c r="C11208" s="1">
        <v>42556</v>
      </c>
      <c r="D11208" t="s">
        <v>21</v>
      </c>
      <c r="E11208" t="s">
        <v>31</v>
      </c>
      <c r="F11208">
        <v>0</v>
      </c>
      <c r="G11208">
        <v>100000</v>
      </c>
      <c r="H11208">
        <v>0</v>
      </c>
      <c r="I11208">
        <v>0</v>
      </c>
      <c r="J11208">
        <v>0</v>
      </c>
      <c r="K11208">
        <v>0.16</v>
      </c>
      <c r="L11208" t="s">
        <v>23</v>
      </c>
      <c r="M11208" s="3">
        <v>16000</v>
      </c>
      <c r="N11208" s="2" t="str">
        <f>VLOOKUP(Tabla1[[#This Row],[nemo]],'Nemos y clasificaciones'!$A$2:$B$5000,2,FALSE)</f>
        <v>NIKE INC</v>
      </c>
      <c r="O11208" s="3" t="str">
        <f>VLOOKUP(Tabla1[[#This Row],[nemo]],'Nemos y clasificaciones'!$A$1:$C$3000,3,FALSE)</f>
        <v>Consumo</v>
      </c>
      <c r="P11208" s="3"/>
      <c r="Q11208" s="3"/>
    </row>
    <row r="11209" spans="1:17" x14ac:dyDescent="0.25">
      <c r="A11209" t="s">
        <v>2929</v>
      </c>
      <c r="B11209" s="1">
        <v>42432</v>
      </c>
      <c r="C11209" s="1">
        <v>42464</v>
      </c>
      <c r="D11209" t="s">
        <v>21</v>
      </c>
      <c r="E11209" t="s">
        <v>31</v>
      </c>
      <c r="F11209">
        <v>0</v>
      </c>
      <c r="G11209">
        <v>100000</v>
      </c>
      <c r="H11209">
        <v>0</v>
      </c>
      <c r="I11209">
        <v>0</v>
      </c>
      <c r="J11209">
        <v>0</v>
      </c>
      <c r="K11209">
        <v>0.16</v>
      </c>
      <c r="L11209" t="s">
        <v>23</v>
      </c>
      <c r="M11209" s="3">
        <v>16000</v>
      </c>
      <c r="N11209" s="2" t="str">
        <f>VLOOKUP(Tabla1[[#This Row],[nemo]],'Nemos y clasificaciones'!$A$2:$B$5000,2,FALSE)</f>
        <v>NIKE INC</v>
      </c>
      <c r="O11209" s="3" t="str">
        <f>VLOOKUP(Tabla1[[#This Row],[nemo]],'Nemos y clasificaciones'!$A$1:$C$3000,3,FALSE)</f>
        <v>Consumo</v>
      </c>
      <c r="P11209" s="3"/>
      <c r="Q11209" s="3"/>
    </row>
    <row r="11210" spans="1:17" x14ac:dyDescent="0.25">
      <c r="A11210" t="s">
        <v>8787</v>
      </c>
      <c r="B11210" s="1">
        <v>43087</v>
      </c>
      <c r="C11210" s="1">
        <v>43091</v>
      </c>
      <c r="D11210" t="s">
        <v>21</v>
      </c>
      <c r="E11210" t="s">
        <v>2828</v>
      </c>
      <c r="F11210">
        <v>0</v>
      </c>
      <c r="G11210">
        <v>33333</v>
      </c>
      <c r="H11210">
        <v>0</v>
      </c>
      <c r="I11210">
        <v>0</v>
      </c>
      <c r="J11210">
        <v>0</v>
      </c>
      <c r="K11210">
        <v>2.3820000000000001</v>
      </c>
      <c r="L11210" t="s">
        <v>16</v>
      </c>
      <c r="M11210" s="3">
        <v>79399.206000000006</v>
      </c>
      <c r="N11210" s="2" t="str">
        <f>VLOOKUP(Tabla1[[#This Row],[nemo]],'Nemos y clasificaciones'!$A$2:$B$5000,2,FALSE)</f>
        <v>VANECK URANIUM+NUCLEAR ENERGY ETF</v>
      </c>
      <c r="O11210" s="3" t="str">
        <f>VLOOKUP(Tabla1[[#This Row],[nemo]],'Nemos y clasificaciones'!$A$1:$C$3000,3,FALSE)</f>
        <v>ETF</v>
      </c>
      <c r="P11210" s="3"/>
      <c r="Q11210" s="3"/>
    </row>
    <row r="11211" spans="1:17" x14ac:dyDescent="0.25">
      <c r="A11211" t="s">
        <v>7034</v>
      </c>
      <c r="B11211" s="1">
        <v>43454</v>
      </c>
      <c r="C11211" s="1">
        <v>43461</v>
      </c>
      <c r="D11211" t="s">
        <v>21</v>
      </c>
      <c r="E11211" t="s">
        <v>2828</v>
      </c>
      <c r="F11211">
        <v>0</v>
      </c>
      <c r="G11211">
        <v>33333</v>
      </c>
      <c r="H11211">
        <v>0</v>
      </c>
      <c r="I11211">
        <v>0</v>
      </c>
      <c r="J11211">
        <v>0</v>
      </c>
      <c r="K11211">
        <v>1.9359999999999999</v>
      </c>
      <c r="L11211" t="s">
        <v>16</v>
      </c>
      <c r="M11211" s="3">
        <v>64532.688000000002</v>
      </c>
      <c r="N11211" s="2" t="str">
        <f>VLOOKUP(Tabla1[[#This Row],[nemo]],'Nemos y clasificaciones'!$A$2:$B$5000,2,FALSE)</f>
        <v>VANECK URANIUM+NUCLEAR ENERGY ETF</v>
      </c>
      <c r="O11211" s="3" t="str">
        <f>VLOOKUP(Tabla1[[#This Row],[nemo]],'Nemos y clasificaciones'!$A$1:$C$3000,3,FALSE)</f>
        <v>ETF</v>
      </c>
      <c r="P11211" s="3"/>
      <c r="Q11211" s="3"/>
    </row>
    <row r="11212" spans="1:17" x14ac:dyDescent="0.25">
      <c r="A11212" t="s">
        <v>10076</v>
      </c>
      <c r="B11212" s="1">
        <v>42723</v>
      </c>
      <c r="C11212" s="1">
        <v>42727</v>
      </c>
      <c r="D11212" t="s">
        <v>21</v>
      </c>
      <c r="E11212" t="s">
        <v>2828</v>
      </c>
      <c r="F11212">
        <v>0</v>
      </c>
      <c r="G11212">
        <v>33333</v>
      </c>
      <c r="H11212">
        <v>0</v>
      </c>
      <c r="I11212">
        <v>0</v>
      </c>
      <c r="J11212">
        <v>0</v>
      </c>
      <c r="K11212">
        <v>1.7190000000000001</v>
      </c>
      <c r="L11212" t="s">
        <v>16</v>
      </c>
      <c r="M11212" s="3">
        <v>57299.427000000003</v>
      </c>
      <c r="N11212" s="2" t="str">
        <f>VLOOKUP(Tabla1[[#This Row],[nemo]],'Nemos y clasificaciones'!$A$2:$B$5000,2,FALSE)</f>
        <v>VANECK URANIUM+NUCLEAR ENERGY ETF</v>
      </c>
      <c r="O11212" s="3" t="str">
        <f>VLOOKUP(Tabla1[[#This Row],[nemo]],'Nemos y clasificaciones'!$A$1:$C$3000,3,FALSE)</f>
        <v>ETF</v>
      </c>
      <c r="P11212" s="3"/>
      <c r="Q11212" s="3"/>
    </row>
    <row r="11213" spans="1:17" x14ac:dyDescent="0.25">
      <c r="A11213" t="s">
        <v>11029</v>
      </c>
      <c r="B11213" s="1">
        <v>42359</v>
      </c>
      <c r="C11213" s="1">
        <v>42366</v>
      </c>
      <c r="D11213" t="s">
        <v>21</v>
      </c>
      <c r="E11213" t="s">
        <v>2828</v>
      </c>
      <c r="F11213">
        <v>0</v>
      </c>
      <c r="G11213">
        <v>33333</v>
      </c>
      <c r="H11213">
        <v>0</v>
      </c>
      <c r="I11213">
        <v>0</v>
      </c>
      <c r="J11213">
        <v>0</v>
      </c>
      <c r="K11213">
        <v>1.486</v>
      </c>
      <c r="L11213" t="s">
        <v>16</v>
      </c>
      <c r="M11213" s="3">
        <v>49532.838000000003</v>
      </c>
      <c r="N11213" s="2" t="str">
        <f>VLOOKUP(Tabla1[[#This Row],[nemo]],'Nemos y clasificaciones'!$A$2:$B$5000,2,FALSE)</f>
        <v>VANECK URANIUM+NUCLEAR ENERGY ETF</v>
      </c>
      <c r="O11213" s="3" t="str">
        <f>VLOOKUP(Tabla1[[#This Row],[nemo]],'Nemos y clasificaciones'!$A$1:$C$3000,3,FALSE)</f>
        <v>ETF</v>
      </c>
      <c r="P11213" s="3"/>
      <c r="Q11213" s="3"/>
    </row>
    <row r="11214" spans="1:17" x14ac:dyDescent="0.25">
      <c r="A11214" t="s">
        <v>5055</v>
      </c>
      <c r="B11214" s="1">
        <v>43822</v>
      </c>
      <c r="C11214" s="1">
        <v>43829</v>
      </c>
      <c r="D11214" t="s">
        <v>21</v>
      </c>
      <c r="E11214" t="s">
        <v>2828</v>
      </c>
      <c r="F11214">
        <v>0</v>
      </c>
      <c r="G11214">
        <v>33333</v>
      </c>
      <c r="H11214">
        <v>0</v>
      </c>
      <c r="I11214">
        <v>0</v>
      </c>
      <c r="J11214">
        <v>0</v>
      </c>
      <c r="K11214">
        <v>1.179</v>
      </c>
      <c r="L11214" t="s">
        <v>16</v>
      </c>
      <c r="M11214" s="3">
        <v>39299.607000000004</v>
      </c>
      <c r="N11214" s="2" t="str">
        <f>VLOOKUP(Tabla1[[#This Row],[nemo]],'Nemos y clasificaciones'!$A$2:$B$5000,2,FALSE)</f>
        <v>VANECK URANIUM+NUCLEAR ENERGY ETF</v>
      </c>
      <c r="O11214" s="3" t="str">
        <f>VLOOKUP(Tabla1[[#This Row],[nemo]],'Nemos y clasificaciones'!$A$1:$C$3000,3,FALSE)</f>
        <v>ETF</v>
      </c>
      <c r="P11214" s="3"/>
      <c r="Q11214" s="3"/>
    </row>
    <row r="11215" spans="1:17" x14ac:dyDescent="0.25">
      <c r="A11215" t="s">
        <v>2827</v>
      </c>
      <c r="B11215" s="1">
        <v>44186</v>
      </c>
      <c r="C11215" s="1">
        <v>44193</v>
      </c>
      <c r="D11215" t="s">
        <v>21</v>
      </c>
      <c r="E11215" t="s">
        <v>2828</v>
      </c>
      <c r="F11215">
        <v>0</v>
      </c>
      <c r="G11215">
        <v>33333</v>
      </c>
      <c r="H11215">
        <v>0</v>
      </c>
      <c r="I11215">
        <v>0</v>
      </c>
      <c r="J11215">
        <v>0</v>
      </c>
      <c r="K11215">
        <v>1.0960000000000001</v>
      </c>
      <c r="L11215" t="s">
        <v>16</v>
      </c>
      <c r="M11215" s="3">
        <v>36532.968000000001</v>
      </c>
      <c r="N11215" s="2" t="str">
        <f>VLOOKUP(Tabla1[[#This Row],[nemo]],'Nemos y clasificaciones'!$A$2:$B$5000,2,FALSE)</f>
        <v>VANECK URANIUM+NUCLEAR ENERGY ETF</v>
      </c>
      <c r="O11215" s="3" t="str">
        <f>VLOOKUP(Tabla1[[#This Row],[nemo]],'Nemos y clasificaciones'!$A$1:$C$3000,3,FALSE)</f>
        <v>ETF</v>
      </c>
      <c r="P11215" s="3"/>
      <c r="Q11215" s="3"/>
    </row>
    <row r="11216" spans="1:17" x14ac:dyDescent="0.25">
      <c r="A11216" t="s">
        <v>2258</v>
      </c>
      <c r="B11216" s="1">
        <v>44260</v>
      </c>
      <c r="C11216" s="1">
        <v>44295</v>
      </c>
      <c r="D11216" t="s">
        <v>14</v>
      </c>
      <c r="E11216" t="s">
        <v>2259</v>
      </c>
      <c r="F11216">
        <v>3610163384</v>
      </c>
      <c r="G11216">
        <v>0</v>
      </c>
      <c r="H11216">
        <v>4230163385</v>
      </c>
      <c r="I11216">
        <v>16.5</v>
      </c>
      <c r="J11216">
        <v>16.100000000000001</v>
      </c>
      <c r="K11216">
        <v>13.756</v>
      </c>
      <c r="L11216" t="s">
        <v>54</v>
      </c>
      <c r="M11216" s="2">
        <v>0</v>
      </c>
      <c r="N11216" s="2" t="str">
        <f>VLOOKUP(Tabla1[[#This Row],[nemo]],'Nemos y clasificaciones'!$A$2:$B$5000,2,FALSE)</f>
        <v>EMPRESAS LA POLAR S.A.</v>
      </c>
      <c r="O11216" s="2" t="str">
        <f>VLOOKUP(Tabla1[[#This Row],[nemo]],'Nemos y clasificaciones'!$A$1:$C$3000,3,FALSE)</f>
        <v>Consumo</v>
      </c>
      <c r="P11216" s="2"/>
      <c r="Q11216" s="2"/>
    </row>
    <row r="11217" spans="1:17" x14ac:dyDescent="0.25">
      <c r="A11217" t="s">
        <v>7232</v>
      </c>
      <c r="B11217" s="1">
        <v>43404</v>
      </c>
      <c r="C11217" s="1">
        <v>43441</v>
      </c>
      <c r="D11217" t="s">
        <v>14</v>
      </c>
      <c r="E11217" t="s">
        <v>2259</v>
      </c>
      <c r="F11217">
        <v>3536184989</v>
      </c>
      <c r="G11217">
        <v>0</v>
      </c>
      <c r="H11217">
        <v>0</v>
      </c>
      <c r="I11217">
        <v>0</v>
      </c>
      <c r="J11217">
        <v>0</v>
      </c>
      <c r="K11217">
        <v>33.104999999999997</v>
      </c>
      <c r="L11217" t="s">
        <v>54</v>
      </c>
      <c r="M11217" s="2">
        <v>0</v>
      </c>
      <c r="N11217" s="2" t="str">
        <f>VLOOKUP(Tabla1[[#This Row],[nemo]],'Nemos y clasificaciones'!$A$2:$B$5000,2,FALSE)</f>
        <v>EMPRESAS LA POLAR S.A.</v>
      </c>
      <c r="O11217" s="2" t="str">
        <f>VLOOKUP(Tabla1[[#This Row],[nemo]],'Nemos y clasificaciones'!$A$1:$C$3000,3,FALSE)</f>
        <v>Consumo</v>
      </c>
      <c r="P11217" s="2"/>
      <c r="Q11217" s="2"/>
    </row>
    <row r="11218" spans="1:17" x14ac:dyDescent="0.25">
      <c r="A11218" t="s">
        <v>7381</v>
      </c>
      <c r="B11218" s="1">
        <v>43357</v>
      </c>
      <c r="C11218" s="1">
        <v>43396</v>
      </c>
      <c r="D11218" t="s">
        <v>14</v>
      </c>
      <c r="E11218" t="s">
        <v>2259</v>
      </c>
      <c r="F11218">
        <v>2990163384</v>
      </c>
      <c r="G11218">
        <v>0</v>
      </c>
      <c r="H11218">
        <v>3610163384</v>
      </c>
      <c r="I11218">
        <v>36</v>
      </c>
      <c r="J11218">
        <v>35.5</v>
      </c>
      <c r="K11218">
        <v>33.104999999999997</v>
      </c>
      <c r="L11218" t="s">
        <v>54</v>
      </c>
      <c r="M11218" s="2">
        <v>0</v>
      </c>
      <c r="N11218" s="2" t="str">
        <f>VLOOKUP(Tabla1[[#This Row],[nemo]],'Nemos y clasificaciones'!$A$2:$B$5000,2,FALSE)</f>
        <v>EMPRESAS LA POLAR S.A.</v>
      </c>
      <c r="O11218" s="2" t="str">
        <f>VLOOKUP(Tabla1[[#This Row],[nemo]],'Nemos y clasificaciones'!$A$1:$C$3000,3,FALSE)</f>
        <v>Consumo</v>
      </c>
      <c r="P11218" s="2"/>
      <c r="Q11218" s="2"/>
    </row>
    <row r="11219" spans="1:17" x14ac:dyDescent="0.25">
      <c r="A11219" t="s">
        <v>8239</v>
      </c>
      <c r="B11219" s="1">
        <v>43224</v>
      </c>
      <c r="C11219" s="1">
        <v>43230</v>
      </c>
      <c r="D11219" t="s">
        <v>14</v>
      </c>
      <c r="E11219" t="s">
        <v>6459</v>
      </c>
      <c r="F11219">
        <v>0</v>
      </c>
      <c r="G11219">
        <v>310906758</v>
      </c>
      <c r="H11219">
        <v>0</v>
      </c>
      <c r="I11219">
        <v>0</v>
      </c>
      <c r="J11219">
        <v>0</v>
      </c>
      <c r="K11219">
        <v>19.247</v>
      </c>
      <c r="L11219" t="s">
        <v>54</v>
      </c>
      <c r="M11219" s="2">
        <v>5984022371.2259998</v>
      </c>
      <c r="N11219" s="2" t="str">
        <f>VLOOKUP(Tabla1[[#This Row],[nemo]],'Nemos y clasificaciones'!$A$2:$B$5000,2,FALSE)</f>
        <v>INVERSIONES NUTRAVALOR S.A.</v>
      </c>
      <c r="O11219" s="2" t="str">
        <f>VLOOKUP(Tabla1[[#This Row],[nemo]],'Nemos y clasificaciones'!$A$1:$C$3000,3,FALSE)</f>
        <v>Alimentos, bebidas y tabaco</v>
      </c>
      <c r="P11219" s="2"/>
      <c r="Q11219" s="2"/>
    </row>
    <row r="11220" spans="1:17" x14ac:dyDescent="0.25">
      <c r="A11220" t="s">
        <v>3303</v>
      </c>
      <c r="B11220" s="1">
        <v>42290</v>
      </c>
      <c r="C11220" s="1">
        <v>42324</v>
      </c>
      <c r="D11220" t="s">
        <v>21</v>
      </c>
      <c r="E11220" t="s">
        <v>524</v>
      </c>
      <c r="F11220">
        <v>0</v>
      </c>
      <c r="G11220">
        <v>100000</v>
      </c>
      <c r="H11220">
        <v>0</v>
      </c>
      <c r="I11220">
        <v>0</v>
      </c>
      <c r="J11220">
        <v>0</v>
      </c>
      <c r="K11220">
        <v>0.24</v>
      </c>
      <c r="L11220" t="s">
        <v>23</v>
      </c>
      <c r="M11220" s="3">
        <v>24000</v>
      </c>
      <c r="N11220" s="2" t="str">
        <f>VLOOKUP(Tabla1[[#This Row],[nemo]],'Nemos y clasificaciones'!$A$2:$B$5000,2,FALSE)</f>
        <v>Abbott Laboratories</v>
      </c>
      <c r="O11220" s="3" t="str">
        <f>VLOOKUP(Tabla1[[#This Row],[nemo]],'Nemos y clasificaciones'!$A$1:$C$3000,3,FALSE)</f>
        <v>Servicios de salud</v>
      </c>
      <c r="P11220" s="3"/>
      <c r="Q11220" s="3"/>
    </row>
    <row r="11221" spans="1:17" x14ac:dyDescent="0.25">
      <c r="A11221" t="s">
        <v>11657</v>
      </c>
      <c r="B11221" s="1">
        <v>42133</v>
      </c>
      <c r="C11221" s="1">
        <v>42139</v>
      </c>
      <c r="D11221" t="s">
        <v>14</v>
      </c>
      <c r="E11221" t="s">
        <v>6459</v>
      </c>
      <c r="F11221">
        <v>0</v>
      </c>
      <c r="G11221">
        <v>310906758</v>
      </c>
      <c r="H11221">
        <v>0</v>
      </c>
      <c r="I11221">
        <v>0</v>
      </c>
      <c r="J11221">
        <v>0</v>
      </c>
      <c r="K11221">
        <v>3.71</v>
      </c>
      <c r="L11221" t="s">
        <v>16</v>
      </c>
      <c r="M11221" s="2">
        <v>1153464072.1800001</v>
      </c>
      <c r="N11221" s="2" t="str">
        <f>VLOOKUP(Tabla1[[#This Row],[nemo]],'Nemos y clasificaciones'!$A$2:$B$5000,2,FALSE)</f>
        <v>INVERSIONES NUTRAVALOR S.A.</v>
      </c>
      <c r="O11221" s="2" t="str">
        <f>VLOOKUP(Tabla1[[#This Row],[nemo]],'Nemos y clasificaciones'!$A$1:$C$3000,3,FALSE)</f>
        <v>Alimentos, bebidas y tabaco</v>
      </c>
      <c r="P11221" s="2"/>
      <c r="Q11221" s="2"/>
    </row>
    <row r="11222" spans="1:17" x14ac:dyDescent="0.25">
      <c r="A11222" t="s">
        <v>3303</v>
      </c>
      <c r="B11222" s="1">
        <v>42198</v>
      </c>
      <c r="C11222" s="1">
        <v>42231</v>
      </c>
      <c r="D11222" t="s">
        <v>21</v>
      </c>
      <c r="E11222" t="s">
        <v>524</v>
      </c>
      <c r="F11222">
        <v>0</v>
      </c>
      <c r="G11222">
        <v>100000</v>
      </c>
      <c r="H11222">
        <v>0</v>
      </c>
      <c r="I11222">
        <v>0</v>
      </c>
      <c r="J11222">
        <v>0</v>
      </c>
      <c r="K11222">
        <v>0.24</v>
      </c>
      <c r="L11222" t="s">
        <v>23</v>
      </c>
      <c r="M11222" s="3">
        <v>24000</v>
      </c>
      <c r="N11222" s="2" t="str">
        <f>VLOOKUP(Tabla1[[#This Row],[nemo]],'Nemos y clasificaciones'!$A$2:$B$5000,2,FALSE)</f>
        <v>Abbott Laboratories</v>
      </c>
      <c r="O11222" s="3" t="str">
        <f>VLOOKUP(Tabla1[[#This Row],[nemo]],'Nemos y clasificaciones'!$A$1:$C$3000,3,FALSE)</f>
        <v>Servicios de salud</v>
      </c>
      <c r="P11222" s="3"/>
      <c r="Q11222" s="3"/>
    </row>
    <row r="11223" spans="1:17" x14ac:dyDescent="0.25">
      <c r="A11223" t="s">
        <v>6458</v>
      </c>
      <c r="B11223" s="1">
        <v>43589</v>
      </c>
      <c r="C11223" s="1">
        <v>43595</v>
      </c>
      <c r="D11223" t="s">
        <v>14</v>
      </c>
      <c r="E11223" t="s">
        <v>6459</v>
      </c>
      <c r="F11223">
        <v>0</v>
      </c>
      <c r="G11223">
        <v>310906758</v>
      </c>
      <c r="H11223">
        <v>0</v>
      </c>
      <c r="I11223">
        <v>0</v>
      </c>
      <c r="J11223">
        <v>0</v>
      </c>
      <c r="K11223">
        <v>1.145</v>
      </c>
      <c r="L11223" t="s">
        <v>16</v>
      </c>
      <c r="M11223" s="2">
        <v>355988237.91000003</v>
      </c>
      <c r="N11223" s="2" t="str">
        <f>VLOOKUP(Tabla1[[#This Row],[nemo]],'Nemos y clasificaciones'!$A$2:$B$5000,2,FALSE)</f>
        <v>INVERSIONES NUTRAVALOR S.A.</v>
      </c>
      <c r="O11223" s="2" t="str">
        <f>VLOOKUP(Tabla1[[#This Row],[nemo]],'Nemos y clasificaciones'!$A$1:$C$3000,3,FALSE)</f>
        <v>Alimentos, bebidas y tabaco</v>
      </c>
      <c r="P11223" s="2"/>
      <c r="Q11223" s="2"/>
    </row>
    <row r="11224" spans="1:17" x14ac:dyDescent="0.25">
      <c r="A11224" t="s">
        <v>11653</v>
      </c>
      <c r="B11224" s="1">
        <v>42107</v>
      </c>
      <c r="C11224" s="1">
        <v>42139</v>
      </c>
      <c r="D11224" t="s">
        <v>21</v>
      </c>
      <c r="E11224" t="s">
        <v>524</v>
      </c>
      <c r="F11224">
        <v>0</v>
      </c>
      <c r="G11224">
        <v>100000</v>
      </c>
      <c r="H11224">
        <v>0</v>
      </c>
      <c r="I11224">
        <v>0</v>
      </c>
      <c r="J11224">
        <v>0</v>
      </c>
      <c r="K11224">
        <v>0.24</v>
      </c>
      <c r="L11224" t="s">
        <v>23</v>
      </c>
      <c r="M11224" s="3">
        <v>24000</v>
      </c>
      <c r="N11224" s="2" t="str">
        <f>VLOOKUP(Tabla1[[#This Row],[nemo]],'Nemos y clasificaciones'!$A$2:$B$5000,2,FALSE)</f>
        <v>Abbott Laboratories</v>
      </c>
      <c r="O11224" s="3" t="str">
        <f>VLOOKUP(Tabla1[[#This Row],[nemo]],'Nemos y clasificaciones'!$A$1:$C$3000,3,FALSE)</f>
        <v>Servicios de salud</v>
      </c>
      <c r="P11224" s="3"/>
      <c r="Q11224" s="3"/>
    </row>
    <row r="11225" spans="1:17" x14ac:dyDescent="0.25">
      <c r="A11225" t="s">
        <v>6051</v>
      </c>
      <c r="B11225" s="1">
        <v>43633</v>
      </c>
      <c r="C11225" s="1">
        <v>43637</v>
      </c>
      <c r="D11225" t="s">
        <v>21</v>
      </c>
      <c r="E11225" t="s">
        <v>1401</v>
      </c>
      <c r="F11225">
        <v>0</v>
      </c>
      <c r="G11225">
        <v>1000000</v>
      </c>
      <c r="H11225">
        <v>0</v>
      </c>
      <c r="I11225">
        <v>0</v>
      </c>
      <c r="J11225">
        <v>0</v>
      </c>
      <c r="K11225">
        <v>0.83</v>
      </c>
      <c r="L11225" t="s">
        <v>23</v>
      </c>
      <c r="M11225" s="2">
        <v>830000</v>
      </c>
      <c r="N11225" s="2" t="str">
        <f>VLOOKUP(Tabla1[[#This Row],[nemo]],'Nemos y clasificaciones'!$A$2:$B$5000,2,FALSE)</f>
        <v>ISHARES S&amp;P 100 ETF</v>
      </c>
      <c r="O11225" s="2" t="str">
        <f>VLOOKUP(Tabla1[[#This Row],[nemo]],'Nemos y clasificaciones'!$A$1:$C$3000,3,FALSE)</f>
        <v>ETF</v>
      </c>
      <c r="P11225" s="2"/>
      <c r="Q11225" s="2"/>
    </row>
    <row r="11226" spans="1:17" x14ac:dyDescent="0.25">
      <c r="A11226" t="s">
        <v>3303</v>
      </c>
      <c r="B11226" s="1">
        <v>42017</v>
      </c>
      <c r="C11226" s="1">
        <v>42048</v>
      </c>
      <c r="D11226" t="s">
        <v>21</v>
      </c>
      <c r="E11226" t="s">
        <v>524</v>
      </c>
      <c r="F11226">
        <v>0</v>
      </c>
      <c r="G11226">
        <v>100000</v>
      </c>
      <c r="H11226">
        <v>0</v>
      </c>
      <c r="I11226">
        <v>0</v>
      </c>
      <c r="J11226">
        <v>0</v>
      </c>
      <c r="K11226">
        <v>0.24</v>
      </c>
      <c r="L11226" t="s">
        <v>23</v>
      </c>
      <c r="M11226" s="3">
        <v>24000</v>
      </c>
      <c r="N11226" s="2" t="str">
        <f>VLOOKUP(Tabla1[[#This Row],[nemo]],'Nemos y clasificaciones'!$A$2:$B$5000,2,FALSE)</f>
        <v>Abbott Laboratories</v>
      </c>
      <c r="O11226" s="3" t="str">
        <f>VLOOKUP(Tabla1[[#This Row],[nemo]],'Nemos y clasificaciones'!$A$1:$C$3000,3,FALSE)</f>
        <v>Servicios de salud</v>
      </c>
      <c r="P11226" s="3"/>
      <c r="Q11226" s="3"/>
    </row>
    <row r="11227" spans="1:17" x14ac:dyDescent="0.25">
      <c r="A11227" t="s">
        <v>2985</v>
      </c>
      <c r="B11227" s="1">
        <v>44179</v>
      </c>
      <c r="C11227" s="1">
        <v>44183</v>
      </c>
      <c r="D11227" t="s">
        <v>21</v>
      </c>
      <c r="E11227" t="s">
        <v>1401</v>
      </c>
      <c r="F11227">
        <v>0</v>
      </c>
      <c r="G11227">
        <v>1000000</v>
      </c>
      <c r="H11227">
        <v>0</v>
      </c>
      <c r="I11227">
        <v>0</v>
      </c>
      <c r="J11227">
        <v>0</v>
      </c>
      <c r="K11227">
        <v>0.68400000000000005</v>
      </c>
      <c r="L11227" t="s">
        <v>23</v>
      </c>
      <c r="M11227" s="2">
        <v>684000</v>
      </c>
      <c r="N11227" s="2" t="str">
        <f>VLOOKUP(Tabla1[[#This Row],[nemo]],'Nemos y clasificaciones'!$A$2:$B$5000,2,FALSE)</f>
        <v>ISHARES S&amp;P 100 ETF</v>
      </c>
      <c r="O11227" s="2" t="str">
        <f>VLOOKUP(Tabla1[[#This Row],[nemo]],'Nemos y clasificaciones'!$A$1:$C$3000,3,FALSE)</f>
        <v>ETF</v>
      </c>
      <c r="P11227" s="2"/>
      <c r="Q11227" s="2"/>
    </row>
    <row r="11228" spans="1:17" x14ac:dyDescent="0.25">
      <c r="A11228" t="s">
        <v>5234</v>
      </c>
      <c r="B11228" s="1">
        <v>43815</v>
      </c>
      <c r="C11228" s="1">
        <v>43819</v>
      </c>
      <c r="D11228" t="s">
        <v>21</v>
      </c>
      <c r="E11228" t="s">
        <v>1401</v>
      </c>
      <c r="F11228">
        <v>0</v>
      </c>
      <c r="G11228">
        <v>1000000</v>
      </c>
      <c r="H11228">
        <v>0</v>
      </c>
      <c r="I11228">
        <v>0</v>
      </c>
      <c r="J11228">
        <v>0</v>
      </c>
      <c r="K11228">
        <v>0.65500000000000003</v>
      </c>
      <c r="L11228" t="s">
        <v>23</v>
      </c>
      <c r="M11228" s="2">
        <v>655000</v>
      </c>
      <c r="N11228" s="2" t="str">
        <f>VLOOKUP(Tabla1[[#This Row],[nemo]],'Nemos y clasificaciones'!$A$2:$B$5000,2,FALSE)</f>
        <v>ISHARES S&amp;P 100 ETF</v>
      </c>
      <c r="O11228" s="2" t="str">
        <f>VLOOKUP(Tabla1[[#This Row],[nemo]],'Nemos y clasificaciones'!$A$1:$C$3000,3,FALSE)</f>
        <v>ETF</v>
      </c>
      <c r="P11228" s="2"/>
      <c r="Q11228" s="2"/>
    </row>
    <row r="11229" spans="1:17" x14ac:dyDescent="0.25">
      <c r="A11229" t="s">
        <v>3432</v>
      </c>
      <c r="B11229" s="1">
        <v>44097</v>
      </c>
      <c r="C11229" s="1">
        <v>44103</v>
      </c>
      <c r="D11229" t="s">
        <v>21</v>
      </c>
      <c r="E11229" t="s">
        <v>1401</v>
      </c>
      <c r="F11229">
        <v>0</v>
      </c>
      <c r="G11229">
        <v>1000000</v>
      </c>
      <c r="H11229">
        <v>0</v>
      </c>
      <c r="I11229">
        <v>0</v>
      </c>
      <c r="J11229">
        <v>0</v>
      </c>
      <c r="K11229">
        <v>0.63200000000000001</v>
      </c>
      <c r="L11229" t="s">
        <v>23</v>
      </c>
      <c r="M11229" s="2">
        <v>632000</v>
      </c>
      <c r="N11229" s="2" t="str">
        <f>VLOOKUP(Tabla1[[#This Row],[nemo]],'Nemos y clasificaciones'!$A$2:$B$5000,2,FALSE)</f>
        <v>ISHARES S&amp;P 100 ETF</v>
      </c>
      <c r="O11229" s="2" t="str">
        <f>VLOOKUP(Tabla1[[#This Row],[nemo]],'Nemos y clasificaciones'!$A$1:$C$3000,3,FALSE)</f>
        <v>ETF</v>
      </c>
      <c r="P11229" s="2"/>
      <c r="Q11229" s="2"/>
    </row>
    <row r="11230" spans="1:17" x14ac:dyDescent="0.25">
      <c r="A11230" t="s">
        <v>5584</v>
      </c>
      <c r="B11230" s="1">
        <v>43732</v>
      </c>
      <c r="C11230" s="1">
        <v>43738</v>
      </c>
      <c r="D11230" t="s">
        <v>21</v>
      </c>
      <c r="E11230" t="s">
        <v>1401</v>
      </c>
      <c r="F11230">
        <v>0</v>
      </c>
      <c r="G11230">
        <v>1000000</v>
      </c>
      <c r="H11230">
        <v>0</v>
      </c>
      <c r="I11230">
        <v>0</v>
      </c>
      <c r="J11230">
        <v>0</v>
      </c>
      <c r="K11230">
        <v>0.63</v>
      </c>
      <c r="L11230" t="s">
        <v>23</v>
      </c>
      <c r="M11230" s="2">
        <v>630000</v>
      </c>
      <c r="N11230" s="2" t="str">
        <f>VLOOKUP(Tabla1[[#This Row],[nemo]],'Nemos y clasificaciones'!$A$2:$B$5000,2,FALSE)</f>
        <v>ISHARES S&amp;P 100 ETF</v>
      </c>
      <c r="O11230" s="2" t="str">
        <f>VLOOKUP(Tabla1[[#This Row],[nemo]],'Nemos y clasificaciones'!$A$1:$C$3000,3,FALSE)</f>
        <v>ETF</v>
      </c>
      <c r="P11230" s="2"/>
      <c r="Q11230" s="2"/>
    </row>
    <row r="11231" spans="1:17" x14ac:dyDescent="0.25">
      <c r="A11231" t="s">
        <v>7162</v>
      </c>
      <c r="B11231" s="1">
        <v>43451</v>
      </c>
      <c r="C11231" s="1">
        <v>43455</v>
      </c>
      <c r="D11231" t="s">
        <v>21</v>
      </c>
      <c r="E11231" t="s">
        <v>1401</v>
      </c>
      <c r="F11231">
        <v>0</v>
      </c>
      <c r="G11231">
        <v>1000000</v>
      </c>
      <c r="H11231">
        <v>0</v>
      </c>
      <c r="I11231">
        <v>0</v>
      </c>
      <c r="J11231">
        <v>0</v>
      </c>
      <c r="K11231">
        <v>0.625</v>
      </c>
      <c r="L11231" t="s">
        <v>23</v>
      </c>
      <c r="M11231" s="2">
        <v>625000</v>
      </c>
      <c r="N11231" s="2" t="str">
        <f>VLOOKUP(Tabla1[[#This Row],[nemo]],'Nemos y clasificaciones'!$A$2:$B$5000,2,FALSE)</f>
        <v>ISHARES S&amp;P 100 ETF</v>
      </c>
      <c r="O11231" s="2" t="str">
        <f>VLOOKUP(Tabla1[[#This Row],[nemo]],'Nemos y clasificaciones'!$A$1:$C$3000,3,FALSE)</f>
        <v>ETF</v>
      </c>
      <c r="P11231" s="2"/>
      <c r="Q11231" s="2"/>
    </row>
    <row r="11232" spans="1:17" x14ac:dyDescent="0.25">
      <c r="A11232" t="s">
        <v>7704</v>
      </c>
      <c r="B11232" s="1">
        <v>43277</v>
      </c>
      <c r="C11232" s="1">
        <v>43284</v>
      </c>
      <c r="D11232" t="s">
        <v>21</v>
      </c>
      <c r="E11232" t="s">
        <v>1401</v>
      </c>
      <c r="F11232">
        <v>0</v>
      </c>
      <c r="G11232">
        <v>1000000</v>
      </c>
      <c r="H11232">
        <v>0</v>
      </c>
      <c r="I11232">
        <v>0</v>
      </c>
      <c r="J11232">
        <v>0</v>
      </c>
      <c r="K11232">
        <v>0.61099999999999999</v>
      </c>
      <c r="L11232" t="s">
        <v>23</v>
      </c>
      <c r="M11232" s="2">
        <v>611000</v>
      </c>
      <c r="N11232" s="2" t="str">
        <f>VLOOKUP(Tabla1[[#This Row],[nemo]],'Nemos y clasificaciones'!$A$2:$B$5000,2,FALSE)</f>
        <v>ISHARES S&amp;P 100 ETF</v>
      </c>
      <c r="O11232" s="2" t="str">
        <f>VLOOKUP(Tabla1[[#This Row],[nemo]],'Nemos y clasificaciones'!$A$1:$C$3000,3,FALSE)</f>
        <v>ETF</v>
      </c>
      <c r="P11232" s="2"/>
      <c r="Q11232" s="2"/>
    </row>
    <row r="11233" spans="1:17" x14ac:dyDescent="0.25">
      <c r="A11233" t="s">
        <v>6799</v>
      </c>
      <c r="B11233" s="1">
        <v>43544</v>
      </c>
      <c r="C11233" s="1">
        <v>43550</v>
      </c>
      <c r="D11233" t="s">
        <v>21</v>
      </c>
      <c r="E11233" t="s">
        <v>1401</v>
      </c>
      <c r="F11233">
        <v>0</v>
      </c>
      <c r="G11233">
        <v>1000000</v>
      </c>
      <c r="H11233">
        <v>0</v>
      </c>
      <c r="I11233">
        <v>0</v>
      </c>
      <c r="J11233">
        <v>0</v>
      </c>
      <c r="K11233">
        <v>0.57799999999999996</v>
      </c>
      <c r="L11233" t="s">
        <v>23</v>
      </c>
      <c r="M11233" s="2">
        <v>578000</v>
      </c>
      <c r="N11233" s="2" t="str">
        <f>VLOOKUP(Tabla1[[#This Row],[nemo]],'Nemos y clasificaciones'!$A$2:$B$5000,2,FALSE)</f>
        <v>ISHARES S&amp;P 100 ETF</v>
      </c>
      <c r="O11233" s="2" t="str">
        <f>VLOOKUP(Tabla1[[#This Row],[nemo]],'Nemos y clasificaciones'!$A$1:$C$3000,3,FALSE)</f>
        <v>ETF</v>
      </c>
      <c r="P11233" s="2"/>
      <c r="Q11233" s="2"/>
    </row>
    <row r="11234" spans="1:17" x14ac:dyDescent="0.25">
      <c r="A11234" t="s">
        <v>2361</v>
      </c>
      <c r="B11234" s="1">
        <v>44280</v>
      </c>
      <c r="C11234" s="1">
        <v>44286</v>
      </c>
      <c r="D11234" t="s">
        <v>21</v>
      </c>
      <c r="E11234" t="s">
        <v>1401</v>
      </c>
      <c r="F11234">
        <v>0</v>
      </c>
      <c r="G11234">
        <v>1000000</v>
      </c>
      <c r="H11234">
        <v>0</v>
      </c>
      <c r="I11234">
        <v>0</v>
      </c>
      <c r="J11234">
        <v>0</v>
      </c>
      <c r="K11234">
        <v>0.56799999999999995</v>
      </c>
      <c r="L11234" t="s">
        <v>23</v>
      </c>
      <c r="M11234" s="2">
        <v>568000</v>
      </c>
      <c r="N11234" s="2" t="str">
        <f>VLOOKUP(Tabla1[[#This Row],[nemo]],'Nemos y clasificaciones'!$A$2:$B$5000,2,FALSE)</f>
        <v>ISHARES S&amp;P 100 ETF</v>
      </c>
      <c r="O11234" s="2" t="str">
        <f>VLOOKUP(Tabla1[[#This Row],[nemo]],'Nemos y clasificaciones'!$A$1:$C$3000,3,FALSE)</f>
        <v>ETF</v>
      </c>
      <c r="P11234" s="2"/>
      <c r="Q11234" s="2"/>
    </row>
    <row r="11235" spans="1:17" x14ac:dyDescent="0.25">
      <c r="A11235" t="s">
        <v>7459</v>
      </c>
      <c r="B11235" s="1">
        <v>43369</v>
      </c>
      <c r="C11235" s="1">
        <v>43375</v>
      </c>
      <c r="D11235" t="s">
        <v>21</v>
      </c>
      <c r="E11235" t="s">
        <v>1401</v>
      </c>
      <c r="F11235">
        <v>0</v>
      </c>
      <c r="G11235">
        <v>1000000</v>
      </c>
      <c r="H11235">
        <v>0</v>
      </c>
      <c r="I11235">
        <v>0</v>
      </c>
      <c r="J11235">
        <v>0</v>
      </c>
      <c r="K11235">
        <v>0.56399999999999995</v>
      </c>
      <c r="L11235" t="s">
        <v>23</v>
      </c>
      <c r="M11235" s="2">
        <v>564000</v>
      </c>
      <c r="N11235" s="2" t="str">
        <f>VLOOKUP(Tabla1[[#This Row],[nemo]],'Nemos y clasificaciones'!$A$2:$B$5000,2,FALSE)</f>
        <v>ISHARES S&amp;P 100 ETF</v>
      </c>
      <c r="O11235" s="2" t="str">
        <f>VLOOKUP(Tabla1[[#This Row],[nemo]],'Nemos y clasificaciones'!$A$1:$C$3000,3,FALSE)</f>
        <v>ETF</v>
      </c>
      <c r="P11235" s="2"/>
      <c r="Q11235" s="2"/>
    </row>
    <row r="11236" spans="1:17" x14ac:dyDescent="0.25">
      <c r="A11236" t="s">
        <v>4002</v>
      </c>
      <c r="B11236" s="1">
        <v>43997</v>
      </c>
      <c r="C11236" s="1">
        <v>44001</v>
      </c>
      <c r="D11236" t="s">
        <v>21</v>
      </c>
      <c r="E11236" t="s">
        <v>1401</v>
      </c>
      <c r="F11236">
        <v>0</v>
      </c>
      <c r="G11236">
        <v>1000000</v>
      </c>
      <c r="H11236">
        <v>0</v>
      </c>
      <c r="I11236">
        <v>0</v>
      </c>
      <c r="J11236">
        <v>0</v>
      </c>
      <c r="K11236">
        <v>0.54100000000000004</v>
      </c>
      <c r="L11236" t="s">
        <v>23</v>
      </c>
      <c r="M11236" s="2">
        <v>541000</v>
      </c>
      <c r="N11236" s="2" t="str">
        <f>VLOOKUP(Tabla1[[#This Row],[nemo]],'Nemos y clasificaciones'!$A$2:$B$5000,2,FALSE)</f>
        <v>ISHARES S&amp;P 100 ETF</v>
      </c>
      <c r="O11236" s="2" t="str">
        <f>VLOOKUP(Tabla1[[#This Row],[nemo]],'Nemos y clasificaciones'!$A$1:$C$3000,3,FALSE)</f>
        <v>ETF</v>
      </c>
      <c r="P11236" s="2"/>
      <c r="Q11236" s="2"/>
    </row>
    <row r="11237" spans="1:17" x14ac:dyDescent="0.25">
      <c r="A11237" t="s">
        <v>8492</v>
      </c>
      <c r="B11237" s="1">
        <v>43181</v>
      </c>
      <c r="C11237" s="1">
        <v>43187</v>
      </c>
      <c r="D11237" t="s">
        <v>21</v>
      </c>
      <c r="E11237" t="s">
        <v>1401</v>
      </c>
      <c r="F11237">
        <v>0</v>
      </c>
      <c r="G11237">
        <v>1000000</v>
      </c>
      <c r="H11237">
        <v>0</v>
      </c>
      <c r="I11237">
        <v>0</v>
      </c>
      <c r="J11237">
        <v>0</v>
      </c>
      <c r="K11237">
        <v>0.52900000000000003</v>
      </c>
      <c r="L11237" t="s">
        <v>23</v>
      </c>
      <c r="M11237" s="2">
        <v>529000</v>
      </c>
      <c r="N11237" s="2" t="str">
        <f>VLOOKUP(Tabla1[[#This Row],[nemo]],'Nemos y clasificaciones'!$A$2:$B$5000,2,FALSE)</f>
        <v>ISHARES S&amp;P 100 ETF</v>
      </c>
      <c r="O11237" s="2" t="str">
        <f>VLOOKUP(Tabla1[[#This Row],[nemo]],'Nemos y clasificaciones'!$A$1:$C$3000,3,FALSE)</f>
        <v>ETF</v>
      </c>
      <c r="P11237" s="2"/>
      <c r="Q11237" s="2"/>
    </row>
    <row r="11238" spans="1:17" x14ac:dyDescent="0.25">
      <c r="A11238" t="s">
        <v>1400</v>
      </c>
      <c r="B11238" s="1">
        <v>44357</v>
      </c>
      <c r="C11238" s="1">
        <v>44363</v>
      </c>
      <c r="D11238" t="s">
        <v>21</v>
      </c>
      <c r="E11238" t="s">
        <v>1401</v>
      </c>
      <c r="F11238">
        <v>0</v>
      </c>
      <c r="G11238">
        <v>1000000</v>
      </c>
      <c r="H11238">
        <v>0</v>
      </c>
      <c r="I11238">
        <v>0</v>
      </c>
      <c r="J11238">
        <v>0</v>
      </c>
      <c r="K11238">
        <v>0.5</v>
      </c>
      <c r="L11238" t="s">
        <v>23</v>
      </c>
      <c r="M11238" s="2">
        <v>500000</v>
      </c>
      <c r="N11238" s="2" t="str">
        <f>VLOOKUP(Tabla1[[#This Row],[nemo]],'Nemos y clasificaciones'!$A$2:$B$5000,2,FALSE)</f>
        <v>ISHARES S&amp;P 100 ETF</v>
      </c>
      <c r="O11238" s="2" t="str">
        <f>VLOOKUP(Tabla1[[#This Row],[nemo]],'Nemos y clasificaciones'!$A$1:$C$3000,3,FALSE)</f>
        <v>ETF</v>
      </c>
      <c r="P11238" s="2"/>
      <c r="Q11238" s="2"/>
    </row>
    <row r="11239" spans="1:17" x14ac:dyDescent="0.25">
      <c r="A11239" t="s">
        <v>2835</v>
      </c>
      <c r="B11239" s="1">
        <v>44186</v>
      </c>
      <c r="C11239" s="1">
        <v>44193</v>
      </c>
      <c r="D11239" t="s">
        <v>21</v>
      </c>
      <c r="E11239" t="s">
        <v>2836</v>
      </c>
      <c r="F11239">
        <v>0</v>
      </c>
      <c r="G11239">
        <v>100000</v>
      </c>
      <c r="H11239">
        <v>0</v>
      </c>
      <c r="I11239">
        <v>0</v>
      </c>
      <c r="J11239">
        <v>0</v>
      </c>
      <c r="K11239">
        <v>1.891</v>
      </c>
      <c r="L11239" t="s">
        <v>16</v>
      </c>
      <c r="M11239" s="2">
        <v>189100</v>
      </c>
      <c r="N11239" s="2" t="str">
        <f>VLOOKUP(Tabla1[[#This Row],[nemo]],'Nemos y clasificaciones'!$A$2:$B$5000,2,FALSE)</f>
        <v>VANECK OIL SERVICES ETF</v>
      </c>
      <c r="O11239" s="2" t="str">
        <f>VLOOKUP(Tabla1[[#This Row],[nemo]],'Nemos y clasificaciones'!$A$1:$C$3000,3,FALSE)</f>
        <v>ETF</v>
      </c>
      <c r="P11239" s="2"/>
      <c r="Q11239" s="2"/>
    </row>
    <row r="11240" spans="1:17" x14ac:dyDescent="0.25">
      <c r="A11240" t="s">
        <v>4518</v>
      </c>
      <c r="B11240" s="1">
        <v>43087</v>
      </c>
      <c r="C11240" s="1">
        <v>43091</v>
      </c>
      <c r="D11240" t="s">
        <v>21</v>
      </c>
      <c r="E11240" t="s">
        <v>2836</v>
      </c>
      <c r="F11240">
        <v>0</v>
      </c>
      <c r="G11240">
        <v>100000</v>
      </c>
      <c r="H11240">
        <v>0</v>
      </c>
      <c r="I11240">
        <v>0</v>
      </c>
      <c r="J11240">
        <v>0</v>
      </c>
      <c r="K11240">
        <v>0.67800000000000005</v>
      </c>
      <c r="L11240" t="s">
        <v>23</v>
      </c>
      <c r="M11240" s="3">
        <v>67800</v>
      </c>
      <c r="N11240" s="2" t="str">
        <f>VLOOKUP(Tabla1[[#This Row],[nemo]],'Nemos y clasificaciones'!$A$2:$B$5000,2,FALSE)</f>
        <v>VANECK OIL SERVICES ETF</v>
      </c>
      <c r="O11240" s="3" t="str">
        <f>VLOOKUP(Tabla1[[#This Row],[nemo]],'Nemos y clasificaciones'!$A$1:$C$3000,3,FALSE)</f>
        <v>ETF</v>
      </c>
      <c r="P11240" s="3"/>
      <c r="Q11240" s="3"/>
    </row>
    <row r="11241" spans="1:17" x14ac:dyDescent="0.25">
      <c r="A11241" t="s">
        <v>11035</v>
      </c>
      <c r="B11241" s="1">
        <v>42359</v>
      </c>
      <c r="C11241" s="1">
        <v>42366</v>
      </c>
      <c r="D11241" t="s">
        <v>21</v>
      </c>
      <c r="E11241" t="s">
        <v>2836</v>
      </c>
      <c r="F11241">
        <v>0</v>
      </c>
      <c r="G11241">
        <v>100000</v>
      </c>
      <c r="H11241">
        <v>0</v>
      </c>
      <c r="I11241">
        <v>0</v>
      </c>
      <c r="J11241">
        <v>0</v>
      </c>
      <c r="K11241">
        <v>0.63300000000000001</v>
      </c>
      <c r="L11241" t="s">
        <v>23</v>
      </c>
      <c r="M11241" s="3">
        <v>63300</v>
      </c>
      <c r="N11241" s="2" t="str">
        <f>VLOOKUP(Tabla1[[#This Row],[nemo]],'Nemos y clasificaciones'!$A$2:$B$5000,2,FALSE)</f>
        <v>VANECK OIL SERVICES ETF</v>
      </c>
      <c r="O11241" s="3" t="str">
        <f>VLOOKUP(Tabla1[[#This Row],[nemo]],'Nemos y clasificaciones'!$A$1:$C$3000,3,FALSE)</f>
        <v>ETF</v>
      </c>
      <c r="P11241" s="3"/>
      <c r="Q11241" s="3"/>
    </row>
    <row r="11242" spans="1:17" x14ac:dyDescent="0.25">
      <c r="A11242" t="s">
        <v>10080</v>
      </c>
      <c r="B11242" s="1">
        <v>42723</v>
      </c>
      <c r="C11242" s="1">
        <v>42727</v>
      </c>
      <c r="D11242" t="s">
        <v>21</v>
      </c>
      <c r="E11242" t="s">
        <v>2836</v>
      </c>
      <c r="F11242">
        <v>0</v>
      </c>
      <c r="G11242">
        <v>100000</v>
      </c>
      <c r="H11242">
        <v>0</v>
      </c>
      <c r="I11242">
        <v>0</v>
      </c>
      <c r="J11242">
        <v>0</v>
      </c>
      <c r="K11242">
        <v>0.46600000000000003</v>
      </c>
      <c r="L11242" t="s">
        <v>23</v>
      </c>
      <c r="M11242" s="3">
        <v>46600</v>
      </c>
      <c r="N11242" s="2" t="str">
        <f>VLOOKUP(Tabla1[[#This Row],[nemo]],'Nemos y clasificaciones'!$A$2:$B$5000,2,FALSE)</f>
        <v>VANECK OIL SERVICES ETF</v>
      </c>
      <c r="O11242" s="3" t="str">
        <f>VLOOKUP(Tabla1[[#This Row],[nemo]],'Nemos y clasificaciones'!$A$1:$C$3000,3,FALSE)</f>
        <v>ETF</v>
      </c>
      <c r="P11242" s="3"/>
      <c r="Q11242" s="3"/>
    </row>
    <row r="11243" spans="1:17" x14ac:dyDescent="0.25">
      <c r="A11243" t="s">
        <v>7038</v>
      </c>
      <c r="B11243" s="1">
        <v>43454</v>
      </c>
      <c r="C11243" s="1">
        <v>43461</v>
      </c>
      <c r="D11243" t="s">
        <v>21</v>
      </c>
      <c r="E11243" t="s">
        <v>2836</v>
      </c>
      <c r="F11243">
        <v>0</v>
      </c>
      <c r="G11243">
        <v>100000</v>
      </c>
      <c r="H11243">
        <v>0</v>
      </c>
      <c r="I11243">
        <v>0</v>
      </c>
      <c r="J11243">
        <v>0</v>
      </c>
      <c r="K11243">
        <v>0.29899999999999999</v>
      </c>
      <c r="L11243" t="s">
        <v>23</v>
      </c>
      <c r="M11243" s="3">
        <v>29900</v>
      </c>
      <c r="N11243" s="2" t="str">
        <f>VLOOKUP(Tabla1[[#This Row],[nemo]],'Nemos y clasificaciones'!$A$2:$B$5000,2,FALSE)</f>
        <v>VANECK OIL SERVICES ETF</v>
      </c>
      <c r="O11243" s="3" t="str">
        <f>VLOOKUP(Tabla1[[#This Row],[nemo]],'Nemos y clasificaciones'!$A$1:$C$3000,3,FALSE)</f>
        <v>ETF</v>
      </c>
      <c r="P11243" s="3"/>
      <c r="Q11243" s="3"/>
    </row>
    <row r="11244" spans="1:17" x14ac:dyDescent="0.25">
      <c r="A11244" t="s">
        <v>5059</v>
      </c>
      <c r="B11244" s="1">
        <v>43822</v>
      </c>
      <c r="C11244" s="1">
        <v>43829</v>
      </c>
      <c r="D11244" t="s">
        <v>21</v>
      </c>
      <c r="E11244" t="s">
        <v>2836</v>
      </c>
      <c r="F11244">
        <v>0</v>
      </c>
      <c r="G11244">
        <v>100000</v>
      </c>
      <c r="H11244">
        <v>0</v>
      </c>
      <c r="I11244">
        <v>0</v>
      </c>
      <c r="J11244">
        <v>0</v>
      </c>
      <c r="K11244">
        <v>0.29099999999999998</v>
      </c>
      <c r="L11244" t="s">
        <v>23</v>
      </c>
      <c r="M11244" s="3">
        <v>29100</v>
      </c>
      <c r="N11244" s="2" t="str">
        <f>VLOOKUP(Tabla1[[#This Row],[nemo]],'Nemos y clasificaciones'!$A$2:$B$5000,2,FALSE)</f>
        <v>VANECK OIL SERVICES ETF</v>
      </c>
      <c r="O11244" s="3" t="str">
        <f>VLOOKUP(Tabla1[[#This Row],[nemo]],'Nemos y clasificaciones'!$A$1:$C$3000,3,FALSE)</f>
        <v>ETF</v>
      </c>
      <c r="P11244" s="3"/>
      <c r="Q11244" s="3"/>
    </row>
    <row r="11245" spans="1:17" x14ac:dyDescent="0.25">
      <c r="A11245" t="s">
        <v>10958</v>
      </c>
      <c r="B11245" s="1">
        <v>42345</v>
      </c>
      <c r="C11245" s="1">
        <v>42381</v>
      </c>
      <c r="D11245" t="s">
        <v>14</v>
      </c>
      <c r="E11245" t="s">
        <v>10959</v>
      </c>
      <c r="F11245">
        <v>542600</v>
      </c>
      <c r="G11245">
        <v>0</v>
      </c>
      <c r="H11245">
        <v>0</v>
      </c>
      <c r="I11245">
        <v>0</v>
      </c>
      <c r="J11245">
        <v>0</v>
      </c>
      <c r="K11245">
        <v>7393.0309999999999</v>
      </c>
      <c r="L11245" t="s">
        <v>19</v>
      </c>
      <c r="M11245" s="2">
        <v>0</v>
      </c>
      <c r="N11245" s="2" t="str">
        <f>VLOOKUP(Tabla1[[#This Row],[nemo]],'Nemos y clasificaciones'!$A$2:$B$5000,2,FALSE)</f>
        <v>OLD GRANGONIAN CLUB S.A.</v>
      </c>
      <c r="O11245" s="2" t="str">
        <f>VLOOKUP(Tabla1[[#This Row],[nemo]],'Nemos y clasificaciones'!$A$1:$C$3000,3,FALSE)</f>
        <v>Recreación y servicios educacionales</v>
      </c>
      <c r="P11245" s="2"/>
      <c r="Q11245" s="2"/>
    </row>
    <row r="11246" spans="1:17" x14ac:dyDescent="0.25">
      <c r="A11246" t="s">
        <v>42</v>
      </c>
      <c r="B11246" s="1">
        <v>44391</v>
      </c>
      <c r="C11246" s="1">
        <v>44406</v>
      </c>
      <c r="D11246" t="s">
        <v>21</v>
      </c>
      <c r="E11246" t="s">
        <v>681</v>
      </c>
      <c r="F11246">
        <v>0</v>
      </c>
      <c r="G11246">
        <v>100000</v>
      </c>
      <c r="H11246">
        <v>0</v>
      </c>
      <c r="I11246">
        <v>0</v>
      </c>
      <c r="J11246">
        <v>0</v>
      </c>
      <c r="K11246">
        <v>0.32</v>
      </c>
      <c r="L11246" t="s">
        <v>23</v>
      </c>
      <c r="M11246" s="3">
        <v>32000</v>
      </c>
      <c r="N11246" s="2" t="str">
        <f>VLOOKUP(Tabla1[[#This Row],[nemo]],'Nemos y clasificaciones'!$A$2:$B$5000,2,FALSE)</f>
        <v>ORACLE CORPORATION</v>
      </c>
      <c r="O11246" s="3" t="str">
        <f>VLOOKUP(Tabla1[[#This Row],[nemo]],'Nemos y clasificaciones'!$A$1:$C$3000,3,FALSE)</f>
        <v>Otros</v>
      </c>
      <c r="P11246" s="3"/>
      <c r="Q11246" s="3"/>
    </row>
    <row r="11247" spans="1:17" x14ac:dyDescent="0.25">
      <c r="A11247" t="s">
        <v>42</v>
      </c>
      <c r="B11247" s="1">
        <v>44293</v>
      </c>
      <c r="C11247" s="1">
        <v>44308</v>
      </c>
      <c r="D11247" t="s">
        <v>21</v>
      </c>
      <c r="E11247" t="s">
        <v>681</v>
      </c>
      <c r="F11247">
        <v>0</v>
      </c>
      <c r="G11247">
        <v>100000</v>
      </c>
      <c r="H11247">
        <v>0</v>
      </c>
      <c r="I11247">
        <v>0</v>
      </c>
      <c r="J11247">
        <v>0</v>
      </c>
      <c r="K11247">
        <v>0.32</v>
      </c>
      <c r="L11247" t="s">
        <v>23</v>
      </c>
      <c r="M11247" s="3">
        <v>32000</v>
      </c>
      <c r="N11247" s="2" t="str">
        <f>VLOOKUP(Tabla1[[#This Row],[nemo]],'Nemos y clasificaciones'!$A$2:$B$5000,2,FALSE)</f>
        <v>ORACLE CORPORATION</v>
      </c>
      <c r="O11247" s="3" t="str">
        <f>VLOOKUP(Tabla1[[#This Row],[nemo]],'Nemos y clasificaciones'!$A$1:$C$3000,3,FALSE)</f>
        <v>Otros</v>
      </c>
      <c r="P11247" s="3"/>
      <c r="Q11247" s="3"/>
    </row>
    <row r="11248" spans="1:17" x14ac:dyDescent="0.25">
      <c r="A11248" t="s">
        <v>3303</v>
      </c>
      <c r="B11248" s="1">
        <v>44111</v>
      </c>
      <c r="C11248" s="1">
        <v>44126</v>
      </c>
      <c r="D11248" t="s">
        <v>21</v>
      </c>
      <c r="E11248" t="s">
        <v>681</v>
      </c>
      <c r="F11248">
        <v>0</v>
      </c>
      <c r="G11248">
        <v>100000</v>
      </c>
      <c r="H11248">
        <v>0</v>
      </c>
      <c r="I11248">
        <v>0</v>
      </c>
      <c r="J11248">
        <v>0</v>
      </c>
      <c r="K11248">
        <v>0.24</v>
      </c>
      <c r="L11248" t="s">
        <v>23</v>
      </c>
      <c r="M11248" s="3">
        <v>24000</v>
      </c>
      <c r="N11248" s="2" t="str">
        <f>VLOOKUP(Tabla1[[#This Row],[nemo]],'Nemos y clasificaciones'!$A$2:$B$5000,2,FALSE)</f>
        <v>ORACLE CORPORATION</v>
      </c>
      <c r="O11248" s="3" t="str">
        <f>VLOOKUP(Tabla1[[#This Row],[nemo]],'Nemos y clasificaciones'!$A$1:$C$3000,3,FALSE)</f>
        <v>Otros</v>
      </c>
      <c r="P11248" s="3"/>
      <c r="Q11248" s="3"/>
    </row>
    <row r="11249" spans="1:17" x14ac:dyDescent="0.25">
      <c r="A11249" t="s">
        <v>3303</v>
      </c>
      <c r="B11249" s="1">
        <v>44026</v>
      </c>
      <c r="C11249" s="1">
        <v>44040</v>
      </c>
      <c r="D11249" t="s">
        <v>21</v>
      </c>
      <c r="E11249" t="s">
        <v>681</v>
      </c>
      <c r="F11249">
        <v>0</v>
      </c>
      <c r="G11249">
        <v>100000</v>
      </c>
      <c r="H11249">
        <v>0</v>
      </c>
      <c r="I11249">
        <v>0</v>
      </c>
      <c r="J11249">
        <v>0</v>
      </c>
      <c r="K11249">
        <v>0.24</v>
      </c>
      <c r="L11249" t="s">
        <v>23</v>
      </c>
      <c r="M11249" s="3">
        <v>24000</v>
      </c>
      <c r="N11249" s="2" t="str">
        <f>VLOOKUP(Tabla1[[#This Row],[nemo]],'Nemos y clasificaciones'!$A$2:$B$5000,2,FALSE)</f>
        <v>ORACLE CORPORATION</v>
      </c>
      <c r="O11249" s="3" t="str">
        <f>VLOOKUP(Tabla1[[#This Row],[nemo]],'Nemos y clasificaciones'!$A$1:$C$3000,3,FALSE)</f>
        <v>Otros</v>
      </c>
      <c r="P11249" s="3"/>
      <c r="Q11249" s="3"/>
    </row>
    <row r="11250" spans="1:17" x14ac:dyDescent="0.25">
      <c r="A11250" t="s">
        <v>3303</v>
      </c>
      <c r="B11250" s="1">
        <v>43929</v>
      </c>
      <c r="C11250" s="1">
        <v>43944</v>
      </c>
      <c r="D11250" t="s">
        <v>21</v>
      </c>
      <c r="E11250" t="s">
        <v>681</v>
      </c>
      <c r="F11250">
        <v>0</v>
      </c>
      <c r="G11250">
        <v>100000</v>
      </c>
      <c r="H11250">
        <v>0</v>
      </c>
      <c r="I11250">
        <v>0</v>
      </c>
      <c r="J11250">
        <v>0</v>
      </c>
      <c r="K11250">
        <v>0.24</v>
      </c>
      <c r="L11250" t="s">
        <v>23</v>
      </c>
      <c r="M11250" s="3">
        <v>24000</v>
      </c>
      <c r="N11250" s="2" t="str">
        <f>VLOOKUP(Tabla1[[#This Row],[nemo]],'Nemos y clasificaciones'!$A$2:$B$5000,2,FALSE)</f>
        <v>ORACLE CORPORATION</v>
      </c>
      <c r="O11250" s="3" t="str">
        <f>VLOOKUP(Tabla1[[#This Row],[nemo]],'Nemos y clasificaciones'!$A$1:$C$3000,3,FALSE)</f>
        <v>Otros</v>
      </c>
      <c r="P11250" s="3"/>
      <c r="Q11250" s="3"/>
    </row>
    <row r="11251" spans="1:17" x14ac:dyDescent="0.25">
      <c r="A11251" t="s">
        <v>3303</v>
      </c>
      <c r="B11251" s="1">
        <v>43747</v>
      </c>
      <c r="C11251" s="1">
        <v>43762</v>
      </c>
      <c r="D11251" t="s">
        <v>21</v>
      </c>
      <c r="E11251" t="s">
        <v>681</v>
      </c>
      <c r="F11251">
        <v>0</v>
      </c>
      <c r="G11251">
        <v>100000</v>
      </c>
      <c r="H11251">
        <v>0</v>
      </c>
      <c r="I11251">
        <v>0</v>
      </c>
      <c r="J11251">
        <v>0</v>
      </c>
      <c r="K11251">
        <v>0.24</v>
      </c>
      <c r="L11251" t="s">
        <v>23</v>
      </c>
      <c r="M11251" s="3">
        <v>24000</v>
      </c>
      <c r="N11251" s="2" t="str">
        <f>VLOOKUP(Tabla1[[#This Row],[nemo]],'Nemos y clasificaciones'!$A$2:$B$5000,2,FALSE)</f>
        <v>ORACLE CORPORATION</v>
      </c>
      <c r="O11251" s="3" t="str">
        <f>VLOOKUP(Tabla1[[#This Row],[nemo]],'Nemos y clasificaciones'!$A$1:$C$3000,3,FALSE)</f>
        <v>Otros</v>
      </c>
      <c r="P11251" s="3"/>
      <c r="Q11251" s="3"/>
    </row>
    <row r="11252" spans="1:17" x14ac:dyDescent="0.25">
      <c r="A11252" t="s">
        <v>3303</v>
      </c>
      <c r="B11252" s="1">
        <v>43662</v>
      </c>
      <c r="C11252" s="1">
        <v>43677</v>
      </c>
      <c r="D11252" t="s">
        <v>21</v>
      </c>
      <c r="E11252" t="s">
        <v>681</v>
      </c>
      <c r="F11252">
        <v>0</v>
      </c>
      <c r="G11252">
        <v>100000</v>
      </c>
      <c r="H11252">
        <v>0</v>
      </c>
      <c r="I11252">
        <v>0</v>
      </c>
      <c r="J11252">
        <v>0</v>
      </c>
      <c r="K11252">
        <v>0.24</v>
      </c>
      <c r="L11252" t="s">
        <v>23</v>
      </c>
      <c r="M11252" s="3">
        <v>24000</v>
      </c>
      <c r="N11252" s="2" t="str">
        <f>VLOOKUP(Tabla1[[#This Row],[nemo]],'Nemos y clasificaciones'!$A$2:$B$5000,2,FALSE)</f>
        <v>ORACLE CORPORATION</v>
      </c>
      <c r="O11252" s="3" t="str">
        <f>VLOOKUP(Tabla1[[#This Row],[nemo]],'Nemos y clasificaciones'!$A$1:$C$3000,3,FALSE)</f>
        <v>Otros</v>
      </c>
      <c r="P11252" s="3"/>
      <c r="Q11252" s="3"/>
    </row>
    <row r="11253" spans="1:17" x14ac:dyDescent="0.25">
      <c r="A11253" t="s">
        <v>3303</v>
      </c>
      <c r="B11253" s="1">
        <v>43565</v>
      </c>
      <c r="C11253" s="1">
        <v>43580</v>
      </c>
      <c r="D11253" t="s">
        <v>21</v>
      </c>
      <c r="E11253" t="s">
        <v>681</v>
      </c>
      <c r="F11253">
        <v>0</v>
      </c>
      <c r="G11253">
        <v>100000</v>
      </c>
      <c r="H11253">
        <v>0</v>
      </c>
      <c r="I11253">
        <v>0</v>
      </c>
      <c r="J11253">
        <v>0</v>
      </c>
      <c r="K11253">
        <v>0.24</v>
      </c>
      <c r="L11253" t="s">
        <v>23</v>
      </c>
      <c r="M11253" s="3">
        <v>24000</v>
      </c>
      <c r="N11253" s="2" t="str">
        <f>VLOOKUP(Tabla1[[#This Row],[nemo]],'Nemos y clasificaciones'!$A$2:$B$5000,2,FALSE)</f>
        <v>ORACLE CORPORATION</v>
      </c>
      <c r="O11253" s="3" t="str">
        <f>VLOOKUP(Tabla1[[#This Row],[nemo]],'Nemos y clasificaciones'!$A$1:$C$3000,3,FALSE)</f>
        <v>Otros</v>
      </c>
      <c r="P11253" s="3"/>
      <c r="Q11253" s="3"/>
    </row>
    <row r="11254" spans="1:17" x14ac:dyDescent="0.25">
      <c r="A11254" t="s">
        <v>6906</v>
      </c>
      <c r="B11254" s="1">
        <v>43480</v>
      </c>
      <c r="C11254" s="1">
        <v>43495</v>
      </c>
      <c r="D11254" t="s">
        <v>21</v>
      </c>
      <c r="E11254" t="s">
        <v>681</v>
      </c>
      <c r="F11254">
        <v>0</v>
      </c>
      <c r="G11254">
        <v>100000</v>
      </c>
      <c r="H11254">
        <v>0</v>
      </c>
      <c r="I11254">
        <v>0</v>
      </c>
      <c r="J11254">
        <v>0</v>
      </c>
      <c r="K11254">
        <v>0.19</v>
      </c>
      <c r="L11254" t="s">
        <v>23</v>
      </c>
      <c r="M11254" s="3">
        <v>19000</v>
      </c>
      <c r="N11254" s="2" t="str">
        <f>VLOOKUP(Tabla1[[#This Row],[nemo]],'Nemos y clasificaciones'!$A$2:$B$5000,2,FALSE)</f>
        <v>ORACLE CORPORATION</v>
      </c>
      <c r="O11254" s="3" t="str">
        <f>VLOOKUP(Tabla1[[#This Row],[nemo]],'Nemos y clasificaciones'!$A$1:$C$3000,3,FALSE)</f>
        <v>Otros</v>
      </c>
      <c r="P11254" s="3"/>
      <c r="Q11254" s="3"/>
    </row>
    <row r="11255" spans="1:17" x14ac:dyDescent="0.25">
      <c r="A11255" t="s">
        <v>6945</v>
      </c>
      <c r="B11255" s="1">
        <v>43386</v>
      </c>
      <c r="C11255" s="1">
        <v>43403</v>
      </c>
      <c r="D11255" t="s">
        <v>21</v>
      </c>
      <c r="E11255" t="s">
        <v>681</v>
      </c>
      <c r="F11255">
        <v>0</v>
      </c>
      <c r="G11255">
        <v>100000</v>
      </c>
      <c r="H11255">
        <v>0</v>
      </c>
      <c r="I11255">
        <v>0</v>
      </c>
      <c r="J11255">
        <v>0</v>
      </c>
      <c r="K11255">
        <v>0.19</v>
      </c>
      <c r="L11255" t="s">
        <v>23</v>
      </c>
      <c r="M11255" s="3">
        <v>19000</v>
      </c>
      <c r="N11255" s="2" t="str">
        <f>VLOOKUP(Tabla1[[#This Row],[nemo]],'Nemos y clasificaciones'!$A$2:$B$5000,2,FALSE)</f>
        <v>ORACLE CORPORATION</v>
      </c>
      <c r="O11255" s="3" t="str">
        <f>VLOOKUP(Tabla1[[#This Row],[nemo]],'Nemos y clasificaciones'!$A$1:$C$3000,3,FALSE)</f>
        <v>Otros</v>
      </c>
      <c r="P11255" s="3"/>
      <c r="Q11255" s="3"/>
    </row>
    <row r="11256" spans="1:17" x14ac:dyDescent="0.25">
      <c r="A11256" t="s">
        <v>6945</v>
      </c>
      <c r="B11256" s="1">
        <v>43294</v>
      </c>
      <c r="C11256" s="1">
        <v>43312</v>
      </c>
      <c r="D11256" t="s">
        <v>21</v>
      </c>
      <c r="E11256" t="s">
        <v>681</v>
      </c>
      <c r="F11256">
        <v>0</v>
      </c>
      <c r="G11256">
        <v>100000</v>
      </c>
      <c r="H11256">
        <v>0</v>
      </c>
      <c r="I11256">
        <v>0</v>
      </c>
      <c r="J11256">
        <v>0</v>
      </c>
      <c r="K11256">
        <v>0.19</v>
      </c>
      <c r="L11256" t="s">
        <v>23</v>
      </c>
      <c r="M11256" s="3">
        <v>19000</v>
      </c>
      <c r="N11256" s="2" t="str">
        <f>VLOOKUP(Tabla1[[#This Row],[nemo]],'Nemos y clasificaciones'!$A$2:$B$5000,2,FALSE)</f>
        <v>ORACLE CORPORATION</v>
      </c>
      <c r="O11256" s="3" t="str">
        <f>VLOOKUP(Tabla1[[#This Row],[nemo]],'Nemos y clasificaciones'!$A$1:$C$3000,3,FALSE)</f>
        <v>Otros</v>
      </c>
      <c r="P11256" s="3"/>
      <c r="Q11256" s="3"/>
    </row>
    <row r="11257" spans="1:17" x14ac:dyDescent="0.25">
      <c r="A11257" t="s">
        <v>6945</v>
      </c>
      <c r="B11257" s="1">
        <v>43206</v>
      </c>
      <c r="C11257" s="1">
        <v>43222</v>
      </c>
      <c r="D11257" t="s">
        <v>21</v>
      </c>
      <c r="E11257" t="s">
        <v>681</v>
      </c>
      <c r="F11257">
        <v>0</v>
      </c>
      <c r="G11257">
        <v>100000</v>
      </c>
      <c r="H11257">
        <v>0</v>
      </c>
      <c r="I11257">
        <v>0</v>
      </c>
      <c r="J11257">
        <v>0</v>
      </c>
      <c r="K11257">
        <v>0.19</v>
      </c>
      <c r="L11257" t="s">
        <v>23</v>
      </c>
      <c r="M11257" s="3">
        <v>19000</v>
      </c>
      <c r="N11257" s="2" t="str">
        <f>VLOOKUP(Tabla1[[#This Row],[nemo]],'Nemos y clasificaciones'!$A$2:$B$5000,2,FALSE)</f>
        <v>ORACLE CORPORATION</v>
      </c>
      <c r="O11257" s="3" t="str">
        <f>VLOOKUP(Tabla1[[#This Row],[nemo]],'Nemos y clasificaciones'!$A$1:$C$3000,3,FALSE)</f>
        <v>Otros</v>
      </c>
      <c r="P11257" s="3"/>
      <c r="Q11257" s="3"/>
    </row>
    <row r="11258" spans="1:17" x14ac:dyDescent="0.25">
      <c r="A11258" t="s">
        <v>6945</v>
      </c>
      <c r="B11258" s="1">
        <v>43109</v>
      </c>
      <c r="C11258" s="1">
        <v>43124</v>
      </c>
      <c r="D11258" t="s">
        <v>21</v>
      </c>
      <c r="E11258" t="s">
        <v>681</v>
      </c>
      <c r="F11258">
        <v>0</v>
      </c>
      <c r="G11258">
        <v>100000</v>
      </c>
      <c r="H11258">
        <v>0</v>
      </c>
      <c r="I11258">
        <v>0</v>
      </c>
      <c r="J11258">
        <v>0</v>
      </c>
      <c r="K11258">
        <v>0.19</v>
      </c>
      <c r="L11258" t="s">
        <v>23</v>
      </c>
      <c r="M11258" s="3">
        <v>19000</v>
      </c>
      <c r="N11258" s="2" t="str">
        <f>VLOOKUP(Tabla1[[#This Row],[nemo]],'Nemos y clasificaciones'!$A$2:$B$5000,2,FALSE)</f>
        <v>ORACLE CORPORATION</v>
      </c>
      <c r="O11258" s="3" t="str">
        <f>VLOOKUP(Tabla1[[#This Row],[nemo]],'Nemos y clasificaciones'!$A$1:$C$3000,3,FALSE)</f>
        <v>Otros</v>
      </c>
      <c r="P11258" s="3"/>
      <c r="Q11258" s="3"/>
    </row>
    <row r="11259" spans="1:17" x14ac:dyDescent="0.25">
      <c r="A11259" t="s">
        <v>6945</v>
      </c>
      <c r="B11259" s="1">
        <v>43018</v>
      </c>
      <c r="C11259" s="1">
        <v>43033</v>
      </c>
      <c r="D11259" t="s">
        <v>21</v>
      </c>
      <c r="E11259" t="s">
        <v>681</v>
      </c>
      <c r="F11259">
        <v>0</v>
      </c>
      <c r="G11259">
        <v>100000</v>
      </c>
      <c r="H11259">
        <v>0</v>
      </c>
      <c r="I11259">
        <v>0</v>
      </c>
      <c r="J11259">
        <v>0</v>
      </c>
      <c r="K11259">
        <v>0.19</v>
      </c>
      <c r="L11259" t="s">
        <v>23</v>
      </c>
      <c r="M11259" s="3">
        <v>19000</v>
      </c>
      <c r="N11259" s="2" t="str">
        <f>VLOOKUP(Tabla1[[#This Row],[nemo]],'Nemos y clasificaciones'!$A$2:$B$5000,2,FALSE)</f>
        <v>ORACLE CORPORATION</v>
      </c>
      <c r="O11259" s="3" t="str">
        <f>VLOOKUP(Tabla1[[#This Row],[nemo]],'Nemos y clasificaciones'!$A$1:$C$3000,3,FALSE)</f>
        <v>Otros</v>
      </c>
      <c r="P11259" s="3"/>
      <c r="Q11259" s="3"/>
    </row>
    <row r="11260" spans="1:17" x14ac:dyDescent="0.25">
      <c r="A11260" t="s">
        <v>6945</v>
      </c>
      <c r="B11260" s="1">
        <v>42933</v>
      </c>
      <c r="C11260" s="1">
        <v>42949</v>
      </c>
      <c r="D11260" t="s">
        <v>21</v>
      </c>
      <c r="E11260" t="s">
        <v>681</v>
      </c>
      <c r="F11260">
        <v>0</v>
      </c>
      <c r="G11260">
        <v>100000</v>
      </c>
      <c r="H11260">
        <v>0</v>
      </c>
      <c r="I11260">
        <v>0</v>
      </c>
      <c r="J11260">
        <v>0</v>
      </c>
      <c r="K11260">
        <v>0.19</v>
      </c>
      <c r="L11260" t="s">
        <v>23</v>
      </c>
      <c r="M11260" s="3">
        <v>19000</v>
      </c>
      <c r="N11260" s="2" t="str">
        <f>VLOOKUP(Tabla1[[#This Row],[nemo]],'Nemos y clasificaciones'!$A$2:$B$5000,2,FALSE)</f>
        <v>ORACLE CORPORATION</v>
      </c>
      <c r="O11260" s="3" t="str">
        <f>VLOOKUP(Tabla1[[#This Row],[nemo]],'Nemos y clasificaciones'!$A$1:$C$3000,3,FALSE)</f>
        <v>Otros</v>
      </c>
      <c r="P11260" s="3"/>
      <c r="Q11260" s="3"/>
    </row>
    <row r="11261" spans="1:17" x14ac:dyDescent="0.25">
      <c r="A11261" t="s">
        <v>6945</v>
      </c>
      <c r="B11261" s="1">
        <v>42835</v>
      </c>
      <c r="C11261" s="1">
        <v>42851</v>
      </c>
      <c r="D11261" t="s">
        <v>21</v>
      </c>
      <c r="E11261" t="s">
        <v>681</v>
      </c>
      <c r="F11261">
        <v>0</v>
      </c>
      <c r="G11261">
        <v>100000</v>
      </c>
      <c r="H11261">
        <v>0</v>
      </c>
      <c r="I11261">
        <v>0</v>
      </c>
      <c r="J11261">
        <v>0</v>
      </c>
      <c r="K11261">
        <v>0.19</v>
      </c>
      <c r="L11261" t="s">
        <v>23</v>
      </c>
      <c r="M11261" s="3">
        <v>19000</v>
      </c>
      <c r="N11261" s="2" t="str">
        <f>VLOOKUP(Tabla1[[#This Row],[nemo]],'Nemos y clasificaciones'!$A$2:$B$5000,2,FALSE)</f>
        <v>ORACLE CORPORATION</v>
      </c>
      <c r="O11261" s="3" t="str">
        <f>VLOOKUP(Tabla1[[#This Row],[nemo]],'Nemos y clasificaciones'!$A$1:$C$3000,3,FALSE)</f>
        <v>Otros</v>
      </c>
      <c r="P11261" s="3"/>
      <c r="Q11261" s="3"/>
    </row>
    <row r="11262" spans="1:17" x14ac:dyDescent="0.25">
      <c r="A11262" t="s">
        <v>6729</v>
      </c>
      <c r="B11262" s="1">
        <v>42738</v>
      </c>
      <c r="C11262" s="1">
        <v>42761</v>
      </c>
      <c r="D11262" t="s">
        <v>21</v>
      </c>
      <c r="E11262" t="s">
        <v>681</v>
      </c>
      <c r="F11262">
        <v>0</v>
      </c>
      <c r="G11262">
        <v>100000</v>
      </c>
      <c r="H11262">
        <v>0</v>
      </c>
      <c r="I11262">
        <v>0</v>
      </c>
      <c r="J11262">
        <v>0</v>
      </c>
      <c r="K11262">
        <v>0.15</v>
      </c>
      <c r="L11262" t="s">
        <v>23</v>
      </c>
      <c r="M11262" s="3">
        <v>15000</v>
      </c>
      <c r="N11262" s="2" t="str">
        <f>VLOOKUP(Tabla1[[#This Row],[nemo]],'Nemos y clasificaciones'!$A$2:$B$5000,2,FALSE)</f>
        <v>ORACLE CORPORATION</v>
      </c>
      <c r="O11262" s="3" t="str">
        <f>VLOOKUP(Tabla1[[#This Row],[nemo]],'Nemos y clasificaciones'!$A$1:$C$3000,3,FALSE)</f>
        <v>Otros</v>
      </c>
      <c r="P11262" s="3"/>
      <c r="Q11262" s="3"/>
    </row>
    <row r="11263" spans="1:17" x14ac:dyDescent="0.25">
      <c r="A11263" t="s">
        <v>6729</v>
      </c>
      <c r="B11263" s="1">
        <v>42650</v>
      </c>
      <c r="C11263" s="1">
        <v>42669</v>
      </c>
      <c r="D11263" t="s">
        <v>21</v>
      </c>
      <c r="E11263" t="s">
        <v>681</v>
      </c>
      <c r="F11263">
        <v>0</v>
      </c>
      <c r="G11263">
        <v>100000</v>
      </c>
      <c r="H11263">
        <v>0</v>
      </c>
      <c r="I11263">
        <v>0</v>
      </c>
      <c r="J11263">
        <v>0</v>
      </c>
      <c r="K11263">
        <v>0.15</v>
      </c>
      <c r="L11263" t="s">
        <v>23</v>
      </c>
      <c r="M11263" s="3">
        <v>15000</v>
      </c>
      <c r="N11263" s="2" t="str">
        <f>VLOOKUP(Tabla1[[#This Row],[nemo]],'Nemos y clasificaciones'!$A$2:$B$5000,2,FALSE)</f>
        <v>ORACLE CORPORATION</v>
      </c>
      <c r="O11263" s="3" t="str">
        <f>VLOOKUP(Tabla1[[#This Row],[nemo]],'Nemos y clasificaciones'!$A$1:$C$3000,3,FALSE)</f>
        <v>Otros</v>
      </c>
      <c r="P11263" s="3"/>
      <c r="Q11263" s="3"/>
    </row>
    <row r="11264" spans="1:17" x14ac:dyDescent="0.25">
      <c r="A11264" t="s">
        <v>6729</v>
      </c>
      <c r="B11264" s="1">
        <v>42552</v>
      </c>
      <c r="C11264" s="1">
        <v>42578</v>
      </c>
      <c r="D11264" t="s">
        <v>21</v>
      </c>
      <c r="E11264" t="s">
        <v>681</v>
      </c>
      <c r="F11264">
        <v>0</v>
      </c>
      <c r="G11264">
        <v>100000</v>
      </c>
      <c r="H11264">
        <v>0</v>
      </c>
      <c r="I11264">
        <v>0</v>
      </c>
      <c r="J11264">
        <v>0</v>
      </c>
      <c r="K11264">
        <v>0.15</v>
      </c>
      <c r="L11264" t="s">
        <v>23</v>
      </c>
      <c r="M11264" s="3">
        <v>15000</v>
      </c>
      <c r="N11264" s="2" t="str">
        <f>VLOOKUP(Tabla1[[#This Row],[nemo]],'Nemos y clasificaciones'!$A$2:$B$5000,2,FALSE)</f>
        <v>ORACLE CORPORATION</v>
      </c>
      <c r="O11264" s="3" t="str">
        <f>VLOOKUP(Tabla1[[#This Row],[nemo]],'Nemos y clasificaciones'!$A$1:$C$3000,3,FALSE)</f>
        <v>Otros</v>
      </c>
      <c r="P11264" s="3"/>
      <c r="Q11264" s="3"/>
    </row>
    <row r="11265" spans="1:17" x14ac:dyDescent="0.25">
      <c r="A11265" t="s">
        <v>6729</v>
      </c>
      <c r="B11265" s="1">
        <v>42472</v>
      </c>
      <c r="C11265" s="1">
        <v>42488</v>
      </c>
      <c r="D11265" t="s">
        <v>21</v>
      </c>
      <c r="E11265" t="s">
        <v>681</v>
      </c>
      <c r="F11265">
        <v>0</v>
      </c>
      <c r="G11265">
        <v>100000</v>
      </c>
      <c r="H11265">
        <v>0</v>
      </c>
      <c r="I11265">
        <v>0</v>
      </c>
      <c r="J11265">
        <v>0</v>
      </c>
      <c r="K11265">
        <v>0.15</v>
      </c>
      <c r="L11265" t="s">
        <v>23</v>
      </c>
      <c r="M11265" s="3">
        <v>15000</v>
      </c>
      <c r="N11265" s="2" t="str">
        <f>VLOOKUP(Tabla1[[#This Row],[nemo]],'Nemos y clasificaciones'!$A$2:$B$5000,2,FALSE)</f>
        <v>ORACLE CORPORATION</v>
      </c>
      <c r="O11265" s="3" t="str">
        <f>VLOOKUP(Tabla1[[#This Row],[nemo]],'Nemos y clasificaciones'!$A$1:$C$3000,3,FALSE)</f>
        <v>Otros</v>
      </c>
      <c r="P11265" s="3"/>
      <c r="Q11265" s="3"/>
    </row>
    <row r="11266" spans="1:17" x14ac:dyDescent="0.25">
      <c r="A11266" t="s">
        <v>6729</v>
      </c>
      <c r="B11266" s="1">
        <v>42373</v>
      </c>
      <c r="C11266" s="1">
        <v>42396</v>
      </c>
      <c r="D11266" t="s">
        <v>21</v>
      </c>
      <c r="E11266" t="s">
        <v>681</v>
      </c>
      <c r="F11266">
        <v>0</v>
      </c>
      <c r="G11266">
        <v>100000</v>
      </c>
      <c r="H11266">
        <v>0</v>
      </c>
      <c r="I11266">
        <v>0</v>
      </c>
      <c r="J11266">
        <v>0</v>
      </c>
      <c r="K11266">
        <v>0.15</v>
      </c>
      <c r="L11266" t="s">
        <v>23</v>
      </c>
      <c r="M11266" s="3">
        <v>15000</v>
      </c>
      <c r="N11266" s="2" t="str">
        <f>VLOOKUP(Tabla1[[#This Row],[nemo]],'Nemos y clasificaciones'!$A$2:$B$5000,2,FALSE)</f>
        <v>ORACLE CORPORATION</v>
      </c>
      <c r="O11266" s="3" t="str">
        <f>VLOOKUP(Tabla1[[#This Row],[nemo]],'Nemos y clasificaciones'!$A$1:$C$3000,3,FALSE)</f>
        <v>Otros</v>
      </c>
      <c r="P11266" s="3"/>
      <c r="Q11266" s="3"/>
    </row>
    <row r="11267" spans="1:17" x14ac:dyDescent="0.25">
      <c r="A11267" t="s">
        <v>6729</v>
      </c>
      <c r="B11267" s="1">
        <v>42286</v>
      </c>
      <c r="C11267" s="1">
        <v>42305</v>
      </c>
      <c r="D11267" t="s">
        <v>21</v>
      </c>
      <c r="E11267" t="s">
        <v>681</v>
      </c>
      <c r="F11267">
        <v>0</v>
      </c>
      <c r="G11267">
        <v>100000</v>
      </c>
      <c r="H11267">
        <v>0</v>
      </c>
      <c r="I11267">
        <v>0</v>
      </c>
      <c r="J11267">
        <v>0</v>
      </c>
      <c r="K11267">
        <v>0.15</v>
      </c>
      <c r="L11267" t="s">
        <v>23</v>
      </c>
      <c r="M11267" s="3">
        <v>15000</v>
      </c>
      <c r="N11267" s="2" t="str">
        <f>VLOOKUP(Tabla1[[#This Row],[nemo]],'Nemos y clasificaciones'!$A$2:$B$5000,2,FALSE)</f>
        <v>ORACLE CORPORATION</v>
      </c>
      <c r="O11267" s="3" t="str">
        <f>VLOOKUP(Tabla1[[#This Row],[nemo]],'Nemos y clasificaciones'!$A$1:$C$3000,3,FALSE)</f>
        <v>Otros</v>
      </c>
      <c r="P11267" s="3"/>
      <c r="Q11267" s="3"/>
    </row>
    <row r="11268" spans="1:17" x14ac:dyDescent="0.25">
      <c r="A11268" t="s">
        <v>6729</v>
      </c>
      <c r="B11268" s="1">
        <v>42191</v>
      </c>
      <c r="C11268" s="1">
        <v>42214</v>
      </c>
      <c r="D11268" t="s">
        <v>21</v>
      </c>
      <c r="E11268" t="s">
        <v>681</v>
      </c>
      <c r="F11268">
        <v>0</v>
      </c>
      <c r="G11268">
        <v>100000</v>
      </c>
      <c r="H11268">
        <v>0</v>
      </c>
      <c r="I11268">
        <v>0</v>
      </c>
      <c r="J11268">
        <v>0</v>
      </c>
      <c r="K11268">
        <v>0.15</v>
      </c>
      <c r="L11268" t="s">
        <v>23</v>
      </c>
      <c r="M11268" s="3">
        <v>15000</v>
      </c>
      <c r="N11268" s="2" t="str">
        <f>VLOOKUP(Tabla1[[#This Row],[nemo]],'Nemos y clasificaciones'!$A$2:$B$5000,2,FALSE)</f>
        <v>ORACLE CORPORATION</v>
      </c>
      <c r="O11268" s="3" t="str">
        <f>VLOOKUP(Tabla1[[#This Row],[nemo]],'Nemos y clasificaciones'!$A$1:$C$3000,3,FALSE)</f>
        <v>Otros</v>
      </c>
      <c r="P11268" s="3"/>
      <c r="Q11268" s="3"/>
    </row>
    <row r="11269" spans="1:17" x14ac:dyDescent="0.25">
      <c r="A11269" t="s">
        <v>11796</v>
      </c>
      <c r="B11269" s="1">
        <v>42096</v>
      </c>
      <c r="C11269" s="1">
        <v>42122</v>
      </c>
      <c r="D11269" t="s">
        <v>21</v>
      </c>
      <c r="E11269" t="s">
        <v>681</v>
      </c>
      <c r="F11269">
        <v>0</v>
      </c>
      <c r="G11269">
        <v>100000</v>
      </c>
      <c r="H11269">
        <v>0</v>
      </c>
      <c r="I11269">
        <v>0</v>
      </c>
      <c r="J11269">
        <v>0</v>
      </c>
      <c r="K11269">
        <v>0.15</v>
      </c>
      <c r="L11269" t="s">
        <v>23</v>
      </c>
      <c r="M11269" s="3">
        <v>15000</v>
      </c>
      <c r="N11269" s="2" t="str">
        <f>VLOOKUP(Tabla1[[#This Row],[nemo]],'Nemos y clasificaciones'!$A$2:$B$5000,2,FALSE)</f>
        <v>ORACLE CORPORATION</v>
      </c>
      <c r="O11269" s="3" t="str">
        <f>VLOOKUP(Tabla1[[#This Row],[nemo]],'Nemos y clasificaciones'!$A$1:$C$3000,3,FALSE)</f>
        <v>Otros</v>
      </c>
      <c r="P11269" s="3"/>
      <c r="Q11269" s="3"/>
    </row>
    <row r="11270" spans="1:17" x14ac:dyDescent="0.25">
      <c r="A11270" t="s">
        <v>7357</v>
      </c>
      <c r="B11270" s="1">
        <v>42009</v>
      </c>
      <c r="C11270" s="1">
        <v>42032</v>
      </c>
      <c r="D11270" t="s">
        <v>21</v>
      </c>
      <c r="E11270" t="s">
        <v>681</v>
      </c>
      <c r="F11270">
        <v>0</v>
      </c>
      <c r="G11270">
        <v>100000</v>
      </c>
      <c r="H11270">
        <v>0</v>
      </c>
      <c r="I11270">
        <v>0</v>
      </c>
      <c r="J11270">
        <v>0</v>
      </c>
      <c r="K11270">
        <v>0.12</v>
      </c>
      <c r="L11270" t="s">
        <v>23</v>
      </c>
      <c r="M11270" s="3">
        <v>12000</v>
      </c>
      <c r="N11270" s="2" t="str">
        <f>VLOOKUP(Tabla1[[#This Row],[nemo]],'Nemos y clasificaciones'!$A$2:$B$5000,2,FALSE)</f>
        <v>ORACLE CORPORATION</v>
      </c>
      <c r="O11270" s="3" t="str">
        <f>VLOOKUP(Tabla1[[#This Row],[nemo]],'Nemos y clasificaciones'!$A$1:$C$3000,3,FALSE)</f>
        <v>Otros</v>
      </c>
      <c r="P11270" s="3"/>
      <c r="Q11270" s="3"/>
    </row>
    <row r="11271" spans="1:17" x14ac:dyDescent="0.25">
      <c r="A11271" t="s">
        <v>11197</v>
      </c>
      <c r="B11271" s="1">
        <v>42294</v>
      </c>
      <c r="C11271" s="1">
        <v>42300</v>
      </c>
      <c r="D11271" t="s">
        <v>14</v>
      </c>
      <c r="E11271" t="s">
        <v>752</v>
      </c>
      <c r="F11271">
        <v>0</v>
      </c>
      <c r="G11271">
        <v>59044011</v>
      </c>
      <c r="H11271">
        <v>0</v>
      </c>
      <c r="I11271">
        <v>0</v>
      </c>
      <c r="J11271">
        <v>0</v>
      </c>
      <c r="K11271">
        <v>200</v>
      </c>
      <c r="L11271" t="s">
        <v>19</v>
      </c>
      <c r="M11271" s="2">
        <v>11808802200</v>
      </c>
      <c r="N11271" s="2" t="str">
        <f>VLOOKUP(Tabla1[[#This Row],[nemo]],'Nemos y clasificaciones'!$A$2:$B$5000,2,FALSE)</f>
        <v>OXIQUIM S.A.</v>
      </c>
      <c r="O11271" s="2" t="str">
        <f>VLOOKUP(Tabla1[[#This Row],[nemo]],'Nemos y clasificaciones'!$A$1:$C$3000,3,FALSE)</f>
        <v>Minería</v>
      </c>
      <c r="P11271" s="2"/>
      <c r="Q11271" s="2"/>
    </row>
    <row r="11272" spans="1:17" x14ac:dyDescent="0.25">
      <c r="A11272" t="s">
        <v>10176</v>
      </c>
      <c r="B11272" s="1">
        <v>42665</v>
      </c>
      <c r="C11272" s="1">
        <v>42671</v>
      </c>
      <c r="D11272" t="s">
        <v>14</v>
      </c>
      <c r="E11272" t="s">
        <v>752</v>
      </c>
      <c r="F11272">
        <v>0</v>
      </c>
      <c r="G11272">
        <v>59044011</v>
      </c>
      <c r="H11272">
        <v>0</v>
      </c>
      <c r="I11272">
        <v>0</v>
      </c>
      <c r="J11272">
        <v>0</v>
      </c>
      <c r="K11272">
        <v>180</v>
      </c>
      <c r="L11272" t="s">
        <v>19</v>
      </c>
      <c r="M11272" s="2">
        <v>10627921980</v>
      </c>
      <c r="N11272" s="2" t="str">
        <f>VLOOKUP(Tabla1[[#This Row],[nemo]],'Nemos y clasificaciones'!$A$2:$B$5000,2,FALSE)</f>
        <v>OXIQUIM S.A.</v>
      </c>
      <c r="O11272" s="2" t="str">
        <f>VLOOKUP(Tabla1[[#This Row],[nemo]],'Nemos y clasificaciones'!$A$1:$C$3000,3,FALSE)</f>
        <v>Minería</v>
      </c>
      <c r="P11272" s="2"/>
      <c r="Q11272" s="2"/>
    </row>
    <row r="11273" spans="1:17" x14ac:dyDescent="0.25">
      <c r="A11273" t="s">
        <v>11564</v>
      </c>
      <c r="B11273" s="1">
        <v>42144</v>
      </c>
      <c r="C11273" s="1">
        <v>42151</v>
      </c>
      <c r="D11273" t="s">
        <v>14</v>
      </c>
      <c r="E11273" t="s">
        <v>752</v>
      </c>
      <c r="F11273">
        <v>0</v>
      </c>
      <c r="G11273">
        <v>59044011</v>
      </c>
      <c r="H11273">
        <v>0</v>
      </c>
      <c r="I11273">
        <v>0</v>
      </c>
      <c r="J11273">
        <v>0</v>
      </c>
      <c r="K11273">
        <v>160.72800000000001</v>
      </c>
      <c r="L11273" t="s">
        <v>19</v>
      </c>
      <c r="M11273" s="2">
        <v>9490025800.0079994</v>
      </c>
      <c r="N11273" s="2" t="str">
        <f>VLOOKUP(Tabla1[[#This Row],[nemo]],'Nemos y clasificaciones'!$A$2:$B$5000,2,FALSE)</f>
        <v>OXIQUIM S.A.</v>
      </c>
      <c r="O11273" s="2" t="str">
        <f>VLOOKUP(Tabla1[[#This Row],[nemo]],'Nemos y clasificaciones'!$A$1:$C$3000,3,FALSE)</f>
        <v>Minería</v>
      </c>
      <c r="P11273" s="2"/>
      <c r="Q11273" s="2"/>
    </row>
    <row r="11274" spans="1:17" x14ac:dyDescent="0.25">
      <c r="A11274" t="s">
        <v>10951</v>
      </c>
      <c r="B11274" s="1">
        <v>42377</v>
      </c>
      <c r="C11274" s="1">
        <v>42383</v>
      </c>
      <c r="D11274" t="s">
        <v>14</v>
      </c>
      <c r="E11274" t="s">
        <v>752</v>
      </c>
      <c r="F11274">
        <v>0</v>
      </c>
      <c r="G11274">
        <v>59044011</v>
      </c>
      <c r="H11274">
        <v>0</v>
      </c>
      <c r="I11274">
        <v>0</v>
      </c>
      <c r="J11274">
        <v>0</v>
      </c>
      <c r="K11274">
        <v>140</v>
      </c>
      <c r="L11274" t="s">
        <v>19</v>
      </c>
      <c r="M11274" s="2">
        <v>8266161540</v>
      </c>
      <c r="N11274" s="2" t="str">
        <f>VLOOKUP(Tabla1[[#This Row],[nemo]],'Nemos y clasificaciones'!$A$2:$B$5000,2,FALSE)</f>
        <v>OXIQUIM S.A.</v>
      </c>
      <c r="O11274" s="2" t="str">
        <f>VLOOKUP(Tabla1[[#This Row],[nemo]],'Nemos y clasificaciones'!$A$1:$C$3000,3,FALSE)</f>
        <v>Minería</v>
      </c>
      <c r="P11274" s="2"/>
      <c r="Q11274" s="2"/>
    </row>
    <row r="11275" spans="1:17" x14ac:dyDescent="0.25">
      <c r="A11275" t="s">
        <v>4817</v>
      </c>
      <c r="B11275" s="1">
        <v>43887</v>
      </c>
      <c r="C11275" s="1">
        <v>43893</v>
      </c>
      <c r="D11275" t="s">
        <v>14</v>
      </c>
      <c r="E11275" t="s">
        <v>752</v>
      </c>
      <c r="F11275">
        <v>0</v>
      </c>
      <c r="G11275">
        <v>24886705</v>
      </c>
      <c r="H11275">
        <v>0</v>
      </c>
      <c r="I11275">
        <v>0</v>
      </c>
      <c r="J11275">
        <v>0</v>
      </c>
      <c r="K11275">
        <v>321</v>
      </c>
      <c r="L11275" t="s">
        <v>19</v>
      </c>
      <c r="M11275" s="2">
        <v>7988632305</v>
      </c>
      <c r="N11275" s="2" t="str">
        <f>VLOOKUP(Tabla1[[#This Row],[nemo]],'Nemos y clasificaciones'!$A$2:$B$5000,2,FALSE)</f>
        <v>OXIQUIM S.A.</v>
      </c>
      <c r="O11275" s="2" t="str">
        <f>VLOOKUP(Tabla1[[#This Row],[nemo]],'Nemos y clasificaciones'!$A$1:$C$3000,3,FALSE)</f>
        <v>Minería</v>
      </c>
      <c r="P11275" s="2"/>
      <c r="Q11275" s="2"/>
    </row>
    <row r="11276" spans="1:17" x14ac:dyDescent="0.25">
      <c r="A11276" t="s">
        <v>10484</v>
      </c>
      <c r="B11276" s="1">
        <v>42510</v>
      </c>
      <c r="C11276" s="1">
        <v>42517</v>
      </c>
      <c r="D11276" t="s">
        <v>14</v>
      </c>
      <c r="E11276" t="s">
        <v>752</v>
      </c>
      <c r="F11276">
        <v>0</v>
      </c>
      <c r="G11276">
        <v>59044011</v>
      </c>
      <c r="H11276">
        <v>0</v>
      </c>
      <c r="I11276">
        <v>0</v>
      </c>
      <c r="J11276">
        <v>0</v>
      </c>
      <c r="K11276">
        <v>130</v>
      </c>
      <c r="L11276" t="s">
        <v>19</v>
      </c>
      <c r="M11276" s="2">
        <v>7675721430</v>
      </c>
      <c r="N11276" s="2" t="str">
        <f>VLOOKUP(Tabla1[[#This Row],[nemo]],'Nemos y clasificaciones'!$A$2:$B$5000,2,FALSE)</f>
        <v>OXIQUIM S.A.</v>
      </c>
      <c r="O11276" s="2" t="str">
        <f>VLOOKUP(Tabla1[[#This Row],[nemo]],'Nemos y clasificaciones'!$A$1:$C$3000,3,FALSE)</f>
        <v>Minería</v>
      </c>
      <c r="P11276" s="2"/>
      <c r="Q11276" s="2"/>
    </row>
    <row r="11277" spans="1:17" x14ac:dyDescent="0.25">
      <c r="A11277" t="s">
        <v>8565</v>
      </c>
      <c r="B11277" s="1">
        <v>43060</v>
      </c>
      <c r="C11277" s="1">
        <v>43066</v>
      </c>
      <c r="D11277" t="s">
        <v>14</v>
      </c>
      <c r="E11277" t="s">
        <v>752</v>
      </c>
      <c r="F11277">
        <v>0</v>
      </c>
      <c r="G11277">
        <v>24886705</v>
      </c>
      <c r="H11277">
        <v>0</v>
      </c>
      <c r="I11277">
        <v>0</v>
      </c>
      <c r="J11277">
        <v>0</v>
      </c>
      <c r="K11277">
        <v>280</v>
      </c>
      <c r="L11277" t="s">
        <v>19</v>
      </c>
      <c r="M11277" s="2">
        <v>6968277400</v>
      </c>
      <c r="N11277" s="2" t="str">
        <f>VLOOKUP(Tabla1[[#This Row],[nemo]],'Nemos y clasificaciones'!$A$2:$B$5000,2,FALSE)</f>
        <v>OXIQUIM S.A.</v>
      </c>
      <c r="O11277" s="2" t="str">
        <f>VLOOKUP(Tabla1[[#This Row],[nemo]],'Nemos y clasificaciones'!$A$1:$C$3000,3,FALSE)</f>
        <v>Minería</v>
      </c>
      <c r="P11277" s="2"/>
      <c r="Q11277" s="2"/>
    </row>
    <row r="11278" spans="1:17" x14ac:dyDescent="0.25">
      <c r="A11278" t="s">
        <v>5617</v>
      </c>
      <c r="B11278" s="1">
        <v>43729</v>
      </c>
      <c r="C11278" s="1">
        <v>43735</v>
      </c>
      <c r="D11278" t="s">
        <v>14</v>
      </c>
      <c r="E11278" t="s">
        <v>752</v>
      </c>
      <c r="F11278">
        <v>0</v>
      </c>
      <c r="G11278">
        <v>24886705</v>
      </c>
      <c r="H11278">
        <v>0</v>
      </c>
      <c r="I11278">
        <v>0</v>
      </c>
      <c r="J11278">
        <v>0</v>
      </c>
      <c r="K11278">
        <v>250</v>
      </c>
      <c r="L11278" t="s">
        <v>19</v>
      </c>
      <c r="M11278" s="2">
        <v>6221676250</v>
      </c>
      <c r="N11278" s="2" t="str">
        <f>VLOOKUP(Tabla1[[#This Row],[nemo]],'Nemos y clasificaciones'!$A$2:$B$5000,2,FALSE)</f>
        <v>OXIQUIM S.A.</v>
      </c>
      <c r="O11278" s="2" t="str">
        <f>VLOOKUP(Tabla1[[#This Row],[nemo]],'Nemos y clasificaciones'!$A$1:$C$3000,3,FALSE)</f>
        <v>Minería</v>
      </c>
      <c r="P11278" s="2"/>
      <c r="Q11278" s="2"/>
    </row>
    <row r="11279" spans="1:17" x14ac:dyDescent="0.25">
      <c r="A11279" t="s">
        <v>7353</v>
      </c>
      <c r="B11279" s="1">
        <v>43396</v>
      </c>
      <c r="C11279" s="1">
        <v>43402</v>
      </c>
      <c r="D11279" t="s">
        <v>14</v>
      </c>
      <c r="E11279" t="s">
        <v>752</v>
      </c>
      <c r="F11279">
        <v>0</v>
      </c>
      <c r="G11279">
        <v>24886705</v>
      </c>
      <c r="H11279">
        <v>0</v>
      </c>
      <c r="I11279">
        <v>0</v>
      </c>
      <c r="J11279">
        <v>0</v>
      </c>
      <c r="K11279">
        <v>201</v>
      </c>
      <c r="L11279" t="s">
        <v>19</v>
      </c>
      <c r="M11279" s="2">
        <v>5002227705</v>
      </c>
      <c r="N11279" s="2" t="str">
        <f>VLOOKUP(Tabla1[[#This Row],[nemo]],'Nemos y clasificaciones'!$A$2:$B$5000,2,FALSE)</f>
        <v>OXIQUIM S.A.</v>
      </c>
      <c r="O11279" s="2" t="str">
        <f>VLOOKUP(Tabla1[[#This Row],[nemo]],'Nemos y clasificaciones'!$A$1:$C$3000,3,FALSE)</f>
        <v>Minería</v>
      </c>
      <c r="P11279" s="2"/>
      <c r="Q11279" s="2"/>
    </row>
    <row r="11280" spans="1:17" x14ac:dyDescent="0.25">
      <c r="A11280" t="s">
        <v>8133</v>
      </c>
      <c r="B11280" s="1">
        <v>43235</v>
      </c>
      <c r="C11280" s="1">
        <v>43242</v>
      </c>
      <c r="D11280" t="s">
        <v>14</v>
      </c>
      <c r="E11280" t="s">
        <v>752</v>
      </c>
      <c r="F11280">
        <v>0</v>
      </c>
      <c r="G11280">
        <v>24886705</v>
      </c>
      <c r="H11280">
        <v>0</v>
      </c>
      <c r="I11280">
        <v>0</v>
      </c>
      <c r="J11280">
        <v>0</v>
      </c>
      <c r="K11280">
        <v>201</v>
      </c>
      <c r="L11280" t="s">
        <v>19</v>
      </c>
      <c r="M11280" s="2">
        <v>5002227705</v>
      </c>
      <c r="N11280" s="2" t="str">
        <f>VLOOKUP(Tabla1[[#This Row],[nemo]],'Nemos y clasificaciones'!$A$2:$B$5000,2,FALSE)</f>
        <v>OXIQUIM S.A.</v>
      </c>
      <c r="O11280" s="2" t="str">
        <f>VLOOKUP(Tabla1[[#This Row],[nemo]],'Nemos y clasificaciones'!$A$1:$C$3000,3,FALSE)</f>
        <v>Minería</v>
      </c>
      <c r="P11280" s="2"/>
      <c r="Q11280" s="2"/>
    </row>
    <row r="11281" spans="1:17" x14ac:dyDescent="0.25">
      <c r="A11281" t="s">
        <v>3115</v>
      </c>
      <c r="B11281" s="1">
        <v>44159</v>
      </c>
      <c r="C11281" s="1">
        <v>44165</v>
      </c>
      <c r="D11281" t="s">
        <v>14</v>
      </c>
      <c r="E11281" t="s">
        <v>752</v>
      </c>
      <c r="F11281">
        <v>0</v>
      </c>
      <c r="G11281">
        <v>24886705</v>
      </c>
      <c r="H11281">
        <v>0</v>
      </c>
      <c r="I11281">
        <v>0</v>
      </c>
      <c r="J11281">
        <v>0</v>
      </c>
      <c r="K11281">
        <v>200</v>
      </c>
      <c r="L11281" t="s">
        <v>19</v>
      </c>
      <c r="M11281" s="2">
        <v>4977341000</v>
      </c>
      <c r="N11281" s="2" t="str">
        <f>VLOOKUP(Tabla1[[#This Row],[nemo]],'Nemos y clasificaciones'!$A$2:$B$5000,2,FALSE)</f>
        <v>OXIQUIM S.A.</v>
      </c>
      <c r="O11281" s="2" t="str">
        <f>VLOOKUP(Tabla1[[#This Row],[nemo]],'Nemos y clasificaciones'!$A$1:$C$3000,3,FALSE)</f>
        <v>Minería</v>
      </c>
      <c r="P11281" s="2"/>
      <c r="Q11281" s="2"/>
    </row>
    <row r="11282" spans="1:17" x14ac:dyDescent="0.25">
      <c r="A11282" t="s">
        <v>3470</v>
      </c>
      <c r="B11282" s="1">
        <v>44096</v>
      </c>
      <c r="C11282" s="1">
        <v>44102</v>
      </c>
      <c r="D11282" t="s">
        <v>14</v>
      </c>
      <c r="E11282" t="s">
        <v>752</v>
      </c>
      <c r="F11282">
        <v>0</v>
      </c>
      <c r="G11282">
        <v>24886705</v>
      </c>
      <c r="H11282">
        <v>0</v>
      </c>
      <c r="I11282">
        <v>0</v>
      </c>
      <c r="J11282">
        <v>0</v>
      </c>
      <c r="K11282">
        <v>200</v>
      </c>
      <c r="L11282" t="s">
        <v>19</v>
      </c>
      <c r="M11282" s="2">
        <v>4977341000</v>
      </c>
      <c r="N11282" s="2" t="str">
        <f>VLOOKUP(Tabla1[[#This Row],[nemo]],'Nemos y clasificaciones'!$A$2:$B$5000,2,FALSE)</f>
        <v>OXIQUIM S.A.</v>
      </c>
      <c r="O11282" s="2" t="str">
        <f>VLOOKUP(Tabla1[[#This Row],[nemo]],'Nemos y clasificaciones'!$A$1:$C$3000,3,FALSE)</f>
        <v>Minería</v>
      </c>
      <c r="P11282" s="2"/>
      <c r="Q11282" s="2"/>
    </row>
    <row r="11283" spans="1:17" x14ac:dyDescent="0.25">
      <c r="A11283" t="s">
        <v>9161</v>
      </c>
      <c r="B11283" s="1">
        <v>42936</v>
      </c>
      <c r="C11283" s="1">
        <v>42942</v>
      </c>
      <c r="D11283" t="s">
        <v>14</v>
      </c>
      <c r="E11283" t="s">
        <v>752</v>
      </c>
      <c r="F11283">
        <v>0</v>
      </c>
      <c r="G11283">
        <v>24886705</v>
      </c>
      <c r="H11283">
        <v>0</v>
      </c>
      <c r="I11283">
        <v>0</v>
      </c>
      <c r="J11283">
        <v>0</v>
      </c>
      <c r="K11283">
        <v>180</v>
      </c>
      <c r="L11283" t="s">
        <v>19</v>
      </c>
      <c r="M11283" s="2">
        <v>4479606900</v>
      </c>
      <c r="N11283" s="2" t="str">
        <f>VLOOKUP(Tabla1[[#This Row],[nemo]],'Nemos y clasificaciones'!$A$2:$B$5000,2,FALSE)</f>
        <v>OXIQUIM S.A.</v>
      </c>
      <c r="O11283" s="2" t="str">
        <f>VLOOKUP(Tabla1[[#This Row],[nemo]],'Nemos y clasificaciones'!$A$1:$C$3000,3,FALSE)</f>
        <v>Minería</v>
      </c>
      <c r="P11283" s="2"/>
      <c r="Q11283" s="2"/>
    </row>
    <row r="11284" spans="1:17" x14ac:dyDescent="0.25">
      <c r="A11284" t="s">
        <v>9535</v>
      </c>
      <c r="B11284" s="1">
        <v>42871</v>
      </c>
      <c r="C11284" s="1">
        <v>42877</v>
      </c>
      <c r="D11284" t="s">
        <v>14</v>
      </c>
      <c r="E11284" t="s">
        <v>752</v>
      </c>
      <c r="F11284">
        <v>0</v>
      </c>
      <c r="G11284">
        <v>24886705</v>
      </c>
      <c r="H11284">
        <v>0</v>
      </c>
      <c r="I11284">
        <v>0</v>
      </c>
      <c r="J11284">
        <v>0</v>
      </c>
      <c r="K11284">
        <v>161.376</v>
      </c>
      <c r="L11284" t="s">
        <v>19</v>
      </c>
      <c r="M11284" s="2">
        <v>4016116906.0799999</v>
      </c>
      <c r="N11284" s="2" t="str">
        <f>VLOOKUP(Tabla1[[#This Row],[nemo]],'Nemos y clasificaciones'!$A$2:$B$5000,2,FALSE)</f>
        <v>OXIQUIM S.A.</v>
      </c>
      <c r="O11284" s="2" t="str">
        <f>VLOOKUP(Tabla1[[#This Row],[nemo]],'Nemos y clasificaciones'!$A$1:$C$3000,3,FALSE)</f>
        <v>Minería</v>
      </c>
      <c r="P11284" s="2"/>
      <c r="Q11284" s="2"/>
    </row>
    <row r="11285" spans="1:17" x14ac:dyDescent="0.25">
      <c r="A11285" t="s">
        <v>751</v>
      </c>
      <c r="B11285" s="1">
        <v>44397</v>
      </c>
      <c r="C11285" s="1">
        <v>44403</v>
      </c>
      <c r="D11285" t="s">
        <v>14</v>
      </c>
      <c r="E11285" t="s">
        <v>752</v>
      </c>
      <c r="F11285">
        <v>0</v>
      </c>
      <c r="G11285">
        <v>24886705</v>
      </c>
      <c r="H11285">
        <v>0</v>
      </c>
      <c r="I11285">
        <v>0</v>
      </c>
      <c r="J11285">
        <v>0</v>
      </c>
      <c r="K11285">
        <v>160</v>
      </c>
      <c r="L11285" t="s">
        <v>19</v>
      </c>
      <c r="M11285" s="2">
        <v>3981872800</v>
      </c>
      <c r="N11285" s="2" t="str">
        <f>VLOOKUP(Tabla1[[#This Row],[nemo]],'Nemos y clasificaciones'!$A$2:$B$5000,2,FALSE)</f>
        <v>OXIQUIM S.A.</v>
      </c>
      <c r="O11285" s="2" t="str">
        <f>VLOOKUP(Tabla1[[#This Row],[nemo]],'Nemos y clasificaciones'!$A$1:$C$3000,3,FALSE)</f>
        <v>Minería</v>
      </c>
      <c r="P11285" s="2"/>
      <c r="Q11285" s="2"/>
    </row>
    <row r="11286" spans="1:17" x14ac:dyDescent="0.25">
      <c r="A11286" t="s">
        <v>751</v>
      </c>
      <c r="B11286" s="1">
        <v>44222</v>
      </c>
      <c r="C11286" s="1">
        <v>44228</v>
      </c>
      <c r="D11286" t="s">
        <v>14</v>
      </c>
      <c r="E11286" t="s">
        <v>752</v>
      </c>
      <c r="F11286">
        <v>0</v>
      </c>
      <c r="G11286">
        <v>24886705</v>
      </c>
      <c r="H11286">
        <v>0</v>
      </c>
      <c r="I11286">
        <v>0</v>
      </c>
      <c r="J11286">
        <v>0</v>
      </c>
      <c r="K11286">
        <v>160</v>
      </c>
      <c r="L11286" t="s">
        <v>19</v>
      </c>
      <c r="M11286" s="2">
        <v>3981872800</v>
      </c>
      <c r="N11286" s="2" t="str">
        <f>VLOOKUP(Tabla1[[#This Row],[nemo]],'Nemos y clasificaciones'!$A$2:$B$5000,2,FALSE)</f>
        <v>OXIQUIM S.A.</v>
      </c>
      <c r="O11286" s="2" t="str">
        <f>VLOOKUP(Tabla1[[#This Row],[nemo]],'Nemos y clasificaciones'!$A$1:$C$3000,3,FALSE)</f>
        <v>Minería</v>
      </c>
      <c r="P11286" s="2"/>
      <c r="Q11286" s="2"/>
    </row>
    <row r="11287" spans="1:17" x14ac:dyDescent="0.25">
      <c r="A11287" t="s">
        <v>1677</v>
      </c>
      <c r="B11287" s="1">
        <v>44338</v>
      </c>
      <c r="C11287" s="1">
        <v>44344</v>
      </c>
      <c r="D11287" t="s">
        <v>14</v>
      </c>
      <c r="E11287" t="s">
        <v>752</v>
      </c>
      <c r="F11287">
        <v>0</v>
      </c>
      <c r="G11287">
        <v>24886705</v>
      </c>
      <c r="H11287">
        <v>0</v>
      </c>
      <c r="I11287">
        <v>0</v>
      </c>
      <c r="J11287">
        <v>0</v>
      </c>
      <c r="K11287">
        <v>120</v>
      </c>
      <c r="L11287" t="s">
        <v>19</v>
      </c>
      <c r="M11287" s="2">
        <v>2986404600</v>
      </c>
      <c r="N11287" s="2" t="str">
        <f>VLOOKUP(Tabla1[[#This Row],[nemo]],'Nemos y clasificaciones'!$A$2:$B$5000,2,FALSE)</f>
        <v>OXIQUIM S.A.</v>
      </c>
      <c r="O11287" s="2" t="str">
        <f>VLOOKUP(Tabla1[[#This Row],[nemo]],'Nemos y clasificaciones'!$A$1:$C$3000,3,FALSE)</f>
        <v>Minería</v>
      </c>
      <c r="P11287" s="2"/>
      <c r="Q11287" s="2"/>
    </row>
    <row r="11288" spans="1:17" x14ac:dyDescent="0.25">
      <c r="A11288" t="s">
        <v>9160</v>
      </c>
      <c r="B11288" s="1">
        <v>42936</v>
      </c>
      <c r="C11288" s="1">
        <v>42942</v>
      </c>
      <c r="D11288" t="s">
        <v>14</v>
      </c>
      <c r="E11288" t="s">
        <v>752</v>
      </c>
      <c r="F11288">
        <v>0</v>
      </c>
      <c r="G11288">
        <v>24886705</v>
      </c>
      <c r="H11288">
        <v>0</v>
      </c>
      <c r="I11288">
        <v>0</v>
      </c>
      <c r="J11288">
        <v>0</v>
      </c>
      <c r="K11288">
        <v>80</v>
      </c>
      <c r="L11288" t="s">
        <v>54</v>
      </c>
      <c r="M11288" s="2">
        <v>1990936400</v>
      </c>
      <c r="N11288" s="2" t="str">
        <f>VLOOKUP(Tabla1[[#This Row],[nemo]],'Nemos y clasificaciones'!$A$2:$B$5000,2,FALSE)</f>
        <v>OXIQUIM S.A.</v>
      </c>
      <c r="O11288" s="2" t="str">
        <f>VLOOKUP(Tabla1[[#This Row],[nemo]],'Nemos y clasificaciones'!$A$1:$C$3000,3,FALSE)</f>
        <v>Minería</v>
      </c>
      <c r="P11288" s="2"/>
      <c r="Q11288" s="2"/>
    </row>
    <row r="11289" spans="1:17" x14ac:dyDescent="0.25">
      <c r="A11289" t="s">
        <v>9534</v>
      </c>
      <c r="B11289" s="1">
        <v>42871</v>
      </c>
      <c r="C11289" s="1">
        <v>42877</v>
      </c>
      <c r="D11289" t="s">
        <v>14</v>
      </c>
      <c r="E11289" t="s">
        <v>752</v>
      </c>
      <c r="F11289">
        <v>0</v>
      </c>
      <c r="G11289">
        <v>24886705</v>
      </c>
      <c r="H11289">
        <v>0</v>
      </c>
      <c r="I11289">
        <v>0</v>
      </c>
      <c r="J11289">
        <v>0</v>
      </c>
      <c r="K11289">
        <v>18.623999999999999</v>
      </c>
      <c r="L11289" t="s">
        <v>54</v>
      </c>
      <c r="M11289" s="2">
        <v>463489993.92000002</v>
      </c>
      <c r="N11289" s="2" t="str">
        <f>VLOOKUP(Tabla1[[#This Row],[nemo]],'Nemos y clasificaciones'!$A$2:$B$5000,2,FALSE)</f>
        <v>OXIQUIM S.A.</v>
      </c>
      <c r="O11289" s="2" t="str">
        <f>VLOOKUP(Tabla1[[#This Row],[nemo]],'Nemos y clasificaciones'!$A$1:$C$3000,3,FALSE)</f>
        <v>Minería</v>
      </c>
      <c r="P11289" s="2"/>
      <c r="Q11289" s="2"/>
    </row>
    <row r="11290" spans="1:17" x14ac:dyDescent="0.25">
      <c r="A11290" t="s">
        <v>36</v>
      </c>
      <c r="B11290" s="1">
        <v>44441</v>
      </c>
      <c r="C11290" s="1">
        <v>44469</v>
      </c>
      <c r="D11290" t="s">
        <v>21</v>
      </c>
      <c r="E11290" t="s">
        <v>37</v>
      </c>
      <c r="F11290">
        <v>0</v>
      </c>
      <c r="G11290">
        <v>100000</v>
      </c>
      <c r="H11290">
        <v>0</v>
      </c>
      <c r="I11290">
        <v>0</v>
      </c>
      <c r="J11290">
        <v>0</v>
      </c>
      <c r="K11290">
        <v>1.075</v>
      </c>
      <c r="L11290" t="s">
        <v>16</v>
      </c>
      <c r="M11290" s="2">
        <v>107500</v>
      </c>
      <c r="N11290" s="2" t="str">
        <f>VLOOKUP(Tabla1[[#This Row],[nemo]],'Nemos y clasificaciones'!$A$2:$B$5000,2,FALSE)</f>
        <v>PEPSICO INC</v>
      </c>
      <c r="O11290" s="2" t="str">
        <f>VLOOKUP(Tabla1[[#This Row],[nemo]],'Nemos y clasificaciones'!$A$1:$C$3000,3,FALSE)</f>
        <v>Alimentos, bebidas y tabaco</v>
      </c>
      <c r="P11290" s="2"/>
      <c r="Q11290" s="2"/>
    </row>
    <row r="11291" spans="1:17" x14ac:dyDescent="0.25">
      <c r="A11291" t="s">
        <v>36</v>
      </c>
      <c r="B11291" s="1">
        <v>44350</v>
      </c>
      <c r="C11291" s="1">
        <v>44377</v>
      </c>
      <c r="D11291" t="s">
        <v>21</v>
      </c>
      <c r="E11291" t="s">
        <v>37</v>
      </c>
      <c r="F11291">
        <v>0</v>
      </c>
      <c r="G11291">
        <v>100000</v>
      </c>
      <c r="H11291">
        <v>0</v>
      </c>
      <c r="I11291">
        <v>0</v>
      </c>
      <c r="J11291">
        <v>0</v>
      </c>
      <c r="K11291">
        <v>1.075</v>
      </c>
      <c r="L11291" t="s">
        <v>16</v>
      </c>
      <c r="M11291" s="2">
        <v>107500</v>
      </c>
      <c r="N11291" s="2" t="str">
        <f>VLOOKUP(Tabla1[[#This Row],[nemo]],'Nemos y clasificaciones'!$A$2:$B$5000,2,FALSE)</f>
        <v>PEPSICO INC</v>
      </c>
      <c r="O11291" s="2" t="str">
        <f>VLOOKUP(Tabla1[[#This Row],[nemo]],'Nemos y clasificaciones'!$A$1:$C$3000,3,FALSE)</f>
        <v>Alimentos, bebidas y tabaco</v>
      </c>
      <c r="P11291" s="2"/>
      <c r="Q11291" s="2"/>
    </row>
    <row r="11292" spans="1:17" x14ac:dyDescent="0.25">
      <c r="A11292" t="s">
        <v>2330</v>
      </c>
      <c r="B11292" s="1">
        <v>44259</v>
      </c>
      <c r="C11292" s="1">
        <v>44286</v>
      </c>
      <c r="D11292" t="s">
        <v>21</v>
      </c>
      <c r="E11292" t="s">
        <v>37</v>
      </c>
      <c r="F11292">
        <v>0</v>
      </c>
      <c r="G11292">
        <v>100000</v>
      </c>
      <c r="H11292">
        <v>0</v>
      </c>
      <c r="I11292">
        <v>0</v>
      </c>
      <c r="J11292">
        <v>0</v>
      </c>
      <c r="K11292">
        <v>1.0229999999999999</v>
      </c>
      <c r="L11292" t="s">
        <v>16</v>
      </c>
      <c r="M11292" s="2">
        <v>102300</v>
      </c>
      <c r="N11292" s="2" t="str">
        <f>VLOOKUP(Tabla1[[#This Row],[nemo]],'Nemos y clasificaciones'!$A$2:$B$5000,2,FALSE)</f>
        <v>PEPSICO INC</v>
      </c>
      <c r="O11292" s="2" t="str">
        <f>VLOOKUP(Tabla1[[#This Row],[nemo]],'Nemos y clasificaciones'!$A$1:$C$3000,3,FALSE)</f>
        <v>Alimentos, bebidas y tabaco</v>
      </c>
      <c r="P11292" s="2"/>
      <c r="Q11292" s="2"/>
    </row>
    <row r="11293" spans="1:17" x14ac:dyDescent="0.25">
      <c r="A11293" t="s">
        <v>2330</v>
      </c>
      <c r="B11293" s="1">
        <v>44168</v>
      </c>
      <c r="C11293" s="1">
        <v>44203</v>
      </c>
      <c r="D11293" t="s">
        <v>21</v>
      </c>
      <c r="E11293" t="s">
        <v>37</v>
      </c>
      <c r="F11293">
        <v>0</v>
      </c>
      <c r="G11293">
        <v>100000</v>
      </c>
      <c r="H11293">
        <v>0</v>
      </c>
      <c r="I11293">
        <v>0</v>
      </c>
      <c r="J11293">
        <v>0</v>
      </c>
      <c r="K11293">
        <v>1.0229999999999999</v>
      </c>
      <c r="L11293" t="s">
        <v>16</v>
      </c>
      <c r="M11293" s="2">
        <v>102300</v>
      </c>
      <c r="N11293" s="2" t="str">
        <f>VLOOKUP(Tabla1[[#This Row],[nemo]],'Nemos y clasificaciones'!$A$2:$B$5000,2,FALSE)</f>
        <v>PEPSICO INC</v>
      </c>
      <c r="O11293" s="2" t="str">
        <f>VLOOKUP(Tabla1[[#This Row],[nemo]],'Nemos y clasificaciones'!$A$1:$C$3000,3,FALSE)</f>
        <v>Alimentos, bebidas y tabaco</v>
      </c>
      <c r="P11293" s="2"/>
      <c r="Q11293" s="2"/>
    </row>
    <row r="11294" spans="1:17" x14ac:dyDescent="0.25">
      <c r="A11294" t="s">
        <v>2330</v>
      </c>
      <c r="B11294" s="1">
        <v>44077</v>
      </c>
      <c r="C11294" s="1">
        <v>44104</v>
      </c>
      <c r="D11294" t="s">
        <v>21</v>
      </c>
      <c r="E11294" t="s">
        <v>37</v>
      </c>
      <c r="F11294">
        <v>0</v>
      </c>
      <c r="G11294">
        <v>100000</v>
      </c>
      <c r="H11294">
        <v>0</v>
      </c>
      <c r="I11294">
        <v>0</v>
      </c>
      <c r="J11294">
        <v>0</v>
      </c>
      <c r="K11294">
        <v>1.0229999999999999</v>
      </c>
      <c r="L11294" t="s">
        <v>16</v>
      </c>
      <c r="M11294" s="2">
        <v>102300</v>
      </c>
      <c r="N11294" s="2" t="str">
        <f>VLOOKUP(Tabla1[[#This Row],[nemo]],'Nemos y clasificaciones'!$A$2:$B$5000,2,FALSE)</f>
        <v>PEPSICO INC</v>
      </c>
      <c r="O11294" s="2" t="str">
        <f>VLOOKUP(Tabla1[[#This Row],[nemo]],'Nemos y clasificaciones'!$A$1:$C$3000,3,FALSE)</f>
        <v>Alimentos, bebidas y tabaco</v>
      </c>
      <c r="P11294" s="2"/>
      <c r="Q11294" s="2"/>
    </row>
    <row r="11295" spans="1:17" x14ac:dyDescent="0.25">
      <c r="A11295" t="s">
        <v>2330</v>
      </c>
      <c r="B11295" s="1">
        <v>43986</v>
      </c>
      <c r="C11295" s="1">
        <v>44012</v>
      </c>
      <c r="D11295" t="s">
        <v>21</v>
      </c>
      <c r="E11295" t="s">
        <v>37</v>
      </c>
      <c r="F11295">
        <v>0</v>
      </c>
      <c r="G11295">
        <v>100000</v>
      </c>
      <c r="H11295">
        <v>0</v>
      </c>
      <c r="I11295">
        <v>0</v>
      </c>
      <c r="J11295">
        <v>0</v>
      </c>
      <c r="K11295">
        <v>1.0229999999999999</v>
      </c>
      <c r="L11295" t="s">
        <v>16</v>
      </c>
      <c r="M11295" s="2">
        <v>102300</v>
      </c>
      <c r="N11295" s="2" t="str">
        <f>VLOOKUP(Tabla1[[#This Row],[nemo]],'Nemos y clasificaciones'!$A$2:$B$5000,2,FALSE)</f>
        <v>PEPSICO INC</v>
      </c>
      <c r="O11295" s="2" t="str">
        <f>VLOOKUP(Tabla1[[#This Row],[nemo]],'Nemos y clasificaciones'!$A$1:$C$3000,3,FALSE)</f>
        <v>Alimentos, bebidas y tabaco</v>
      </c>
      <c r="P11295" s="2"/>
      <c r="Q11295" s="2"/>
    </row>
    <row r="11296" spans="1:17" x14ac:dyDescent="0.25">
      <c r="A11296" t="s">
        <v>4682</v>
      </c>
      <c r="B11296" s="1">
        <v>43895</v>
      </c>
      <c r="C11296" s="1">
        <v>43921</v>
      </c>
      <c r="D11296" t="s">
        <v>21</v>
      </c>
      <c r="E11296" t="s">
        <v>37</v>
      </c>
      <c r="F11296">
        <v>0</v>
      </c>
      <c r="G11296">
        <v>100000</v>
      </c>
      <c r="H11296">
        <v>0</v>
      </c>
      <c r="I11296">
        <v>0</v>
      </c>
      <c r="J11296">
        <v>0</v>
      </c>
      <c r="K11296">
        <v>0.95499999999999996</v>
      </c>
      <c r="L11296" t="s">
        <v>23</v>
      </c>
      <c r="M11296" s="3">
        <v>95500</v>
      </c>
      <c r="N11296" s="2" t="str">
        <f>VLOOKUP(Tabla1[[#This Row],[nemo]],'Nemos y clasificaciones'!$A$2:$B$5000,2,FALSE)</f>
        <v>PEPSICO INC</v>
      </c>
      <c r="O11296" s="3" t="str">
        <f>VLOOKUP(Tabla1[[#This Row],[nemo]],'Nemos y clasificaciones'!$A$1:$C$3000,3,FALSE)</f>
        <v>Alimentos, bebidas y tabaco</v>
      </c>
      <c r="P11296" s="3"/>
      <c r="Q11296" s="3"/>
    </row>
    <row r="11297" spans="1:17" x14ac:dyDescent="0.25">
      <c r="A11297" t="s">
        <v>5028</v>
      </c>
      <c r="B11297" s="1">
        <v>43804</v>
      </c>
      <c r="C11297" s="1">
        <v>43837</v>
      </c>
      <c r="D11297" t="s">
        <v>21</v>
      </c>
      <c r="E11297" t="s">
        <v>37</v>
      </c>
      <c r="F11297">
        <v>0</v>
      </c>
      <c r="G11297">
        <v>100000</v>
      </c>
      <c r="H11297">
        <v>0</v>
      </c>
      <c r="I11297">
        <v>0</v>
      </c>
      <c r="J11297">
        <v>0</v>
      </c>
      <c r="K11297">
        <v>0.95499999999999996</v>
      </c>
      <c r="L11297" t="s">
        <v>23</v>
      </c>
      <c r="M11297" s="3">
        <v>95500</v>
      </c>
      <c r="N11297" s="2" t="str">
        <f>VLOOKUP(Tabla1[[#This Row],[nemo]],'Nemos y clasificaciones'!$A$2:$B$5000,2,FALSE)</f>
        <v>PEPSICO INC</v>
      </c>
      <c r="O11297" s="3" t="str">
        <f>VLOOKUP(Tabla1[[#This Row],[nemo]],'Nemos y clasificaciones'!$A$1:$C$3000,3,FALSE)</f>
        <v>Alimentos, bebidas y tabaco</v>
      </c>
      <c r="P11297" s="3"/>
      <c r="Q11297" s="3"/>
    </row>
    <row r="11298" spans="1:17" x14ac:dyDescent="0.25">
      <c r="A11298" t="s">
        <v>5028</v>
      </c>
      <c r="B11298" s="1">
        <v>43713</v>
      </c>
      <c r="C11298" s="1">
        <v>43738</v>
      </c>
      <c r="D11298" t="s">
        <v>21</v>
      </c>
      <c r="E11298" t="s">
        <v>37</v>
      </c>
      <c r="F11298">
        <v>0</v>
      </c>
      <c r="G11298">
        <v>100000</v>
      </c>
      <c r="H11298">
        <v>0</v>
      </c>
      <c r="I11298">
        <v>0</v>
      </c>
      <c r="J11298">
        <v>0</v>
      </c>
      <c r="K11298">
        <v>0.95499999999999996</v>
      </c>
      <c r="L11298" t="s">
        <v>23</v>
      </c>
      <c r="M11298" s="3">
        <v>95500</v>
      </c>
      <c r="N11298" s="2" t="str">
        <f>VLOOKUP(Tabla1[[#This Row],[nemo]],'Nemos y clasificaciones'!$A$2:$B$5000,2,FALSE)</f>
        <v>PEPSICO INC</v>
      </c>
      <c r="O11298" s="3" t="str">
        <f>VLOOKUP(Tabla1[[#This Row],[nemo]],'Nemos y clasificaciones'!$A$1:$C$3000,3,FALSE)</f>
        <v>Alimentos, bebidas y tabaco</v>
      </c>
      <c r="P11298" s="3"/>
      <c r="Q11298" s="3"/>
    </row>
    <row r="11299" spans="1:17" x14ac:dyDescent="0.25">
      <c r="A11299" t="s">
        <v>5028</v>
      </c>
      <c r="B11299" s="1">
        <v>43622</v>
      </c>
      <c r="C11299" s="1">
        <v>43644</v>
      </c>
      <c r="D11299" t="s">
        <v>21</v>
      </c>
      <c r="E11299" t="s">
        <v>37</v>
      </c>
      <c r="F11299">
        <v>0</v>
      </c>
      <c r="G11299">
        <v>100000</v>
      </c>
      <c r="H11299">
        <v>0</v>
      </c>
      <c r="I11299">
        <v>0</v>
      </c>
      <c r="J11299">
        <v>0</v>
      </c>
      <c r="K11299">
        <v>0.95499999999999996</v>
      </c>
      <c r="L11299" t="s">
        <v>23</v>
      </c>
      <c r="M11299" s="3">
        <v>95500</v>
      </c>
      <c r="N11299" s="2" t="str">
        <f>VLOOKUP(Tabla1[[#This Row],[nemo]],'Nemos y clasificaciones'!$A$2:$B$5000,2,FALSE)</f>
        <v>PEPSICO INC</v>
      </c>
      <c r="O11299" s="3" t="str">
        <f>VLOOKUP(Tabla1[[#This Row],[nemo]],'Nemos y clasificaciones'!$A$1:$C$3000,3,FALSE)</f>
        <v>Alimentos, bebidas y tabaco</v>
      </c>
      <c r="P11299" s="3"/>
      <c r="Q11299" s="3"/>
    </row>
    <row r="11300" spans="1:17" x14ac:dyDescent="0.25">
      <c r="A11300" t="s">
        <v>6727</v>
      </c>
      <c r="B11300" s="1">
        <v>43524</v>
      </c>
      <c r="C11300" s="1">
        <v>43553</v>
      </c>
      <c r="D11300" t="s">
        <v>21</v>
      </c>
      <c r="E11300" t="s">
        <v>37</v>
      </c>
      <c r="F11300">
        <v>0</v>
      </c>
      <c r="G11300">
        <v>100000</v>
      </c>
      <c r="H11300">
        <v>0</v>
      </c>
      <c r="I11300">
        <v>0</v>
      </c>
      <c r="J11300">
        <v>0</v>
      </c>
      <c r="K11300">
        <v>0.92800000000000005</v>
      </c>
      <c r="L11300" t="s">
        <v>23</v>
      </c>
      <c r="M11300" s="3">
        <v>92800</v>
      </c>
      <c r="N11300" s="2" t="str">
        <f>VLOOKUP(Tabla1[[#This Row],[nemo]],'Nemos y clasificaciones'!$A$2:$B$5000,2,FALSE)</f>
        <v>PEPSICO INC</v>
      </c>
      <c r="O11300" s="3" t="str">
        <f>VLOOKUP(Tabla1[[#This Row],[nemo]],'Nemos y clasificaciones'!$A$1:$C$3000,3,FALSE)</f>
        <v>Alimentos, bebidas y tabaco</v>
      </c>
      <c r="P11300" s="3"/>
      <c r="Q11300" s="3"/>
    </row>
    <row r="11301" spans="1:17" x14ac:dyDescent="0.25">
      <c r="A11301" t="s">
        <v>6727</v>
      </c>
      <c r="B11301" s="1">
        <v>43440</v>
      </c>
      <c r="C11301" s="1">
        <v>43472</v>
      </c>
      <c r="D11301" t="s">
        <v>21</v>
      </c>
      <c r="E11301" t="s">
        <v>37</v>
      </c>
      <c r="F11301">
        <v>0</v>
      </c>
      <c r="G11301">
        <v>100000</v>
      </c>
      <c r="H11301">
        <v>0</v>
      </c>
      <c r="I11301">
        <v>0</v>
      </c>
      <c r="J11301">
        <v>0</v>
      </c>
      <c r="K11301">
        <v>0.92800000000000005</v>
      </c>
      <c r="L11301" t="s">
        <v>23</v>
      </c>
      <c r="M11301" s="3">
        <v>92800</v>
      </c>
      <c r="N11301" s="2" t="str">
        <f>VLOOKUP(Tabla1[[#This Row],[nemo]],'Nemos y clasificaciones'!$A$2:$B$5000,2,FALSE)</f>
        <v>PEPSICO INC</v>
      </c>
      <c r="O11301" s="3" t="str">
        <f>VLOOKUP(Tabla1[[#This Row],[nemo]],'Nemos y clasificaciones'!$A$1:$C$3000,3,FALSE)</f>
        <v>Alimentos, bebidas y tabaco</v>
      </c>
      <c r="P11301" s="3"/>
      <c r="Q11301" s="3"/>
    </row>
    <row r="11302" spans="1:17" x14ac:dyDescent="0.25">
      <c r="A11302" t="s">
        <v>6727</v>
      </c>
      <c r="B11302" s="1">
        <v>43349</v>
      </c>
      <c r="C11302" s="1">
        <v>43371</v>
      </c>
      <c r="D11302" t="s">
        <v>21</v>
      </c>
      <c r="E11302" t="s">
        <v>37</v>
      </c>
      <c r="F11302">
        <v>0</v>
      </c>
      <c r="G11302">
        <v>100000</v>
      </c>
      <c r="H11302">
        <v>0</v>
      </c>
      <c r="I11302">
        <v>0</v>
      </c>
      <c r="J11302">
        <v>0</v>
      </c>
      <c r="K11302">
        <v>0.92800000000000005</v>
      </c>
      <c r="L11302" t="s">
        <v>23</v>
      </c>
      <c r="M11302" s="3">
        <v>92800</v>
      </c>
      <c r="N11302" s="2" t="str">
        <f>VLOOKUP(Tabla1[[#This Row],[nemo]],'Nemos y clasificaciones'!$A$2:$B$5000,2,FALSE)</f>
        <v>PEPSICO INC</v>
      </c>
      <c r="O11302" s="3" t="str">
        <f>VLOOKUP(Tabla1[[#This Row],[nemo]],'Nemos y clasificaciones'!$A$1:$C$3000,3,FALSE)</f>
        <v>Alimentos, bebidas y tabaco</v>
      </c>
      <c r="P11302" s="3"/>
      <c r="Q11302" s="3"/>
    </row>
    <row r="11303" spans="1:17" x14ac:dyDescent="0.25">
      <c r="A11303" t="s">
        <v>6727</v>
      </c>
      <c r="B11303" s="1">
        <v>43251</v>
      </c>
      <c r="C11303" s="1">
        <v>43280</v>
      </c>
      <c r="D11303" t="s">
        <v>21</v>
      </c>
      <c r="E11303" t="s">
        <v>37</v>
      </c>
      <c r="F11303">
        <v>0</v>
      </c>
      <c r="G11303">
        <v>100000</v>
      </c>
      <c r="H11303">
        <v>0</v>
      </c>
      <c r="I11303">
        <v>0</v>
      </c>
      <c r="J11303">
        <v>0</v>
      </c>
      <c r="K11303">
        <v>0.92800000000000005</v>
      </c>
      <c r="L11303" t="s">
        <v>23</v>
      </c>
      <c r="M11303" s="3">
        <v>92800</v>
      </c>
      <c r="N11303" s="2" t="str">
        <f>VLOOKUP(Tabla1[[#This Row],[nemo]],'Nemos y clasificaciones'!$A$2:$B$5000,2,FALSE)</f>
        <v>PEPSICO INC</v>
      </c>
      <c r="O11303" s="3" t="str">
        <f>VLOOKUP(Tabla1[[#This Row],[nemo]],'Nemos y clasificaciones'!$A$1:$C$3000,3,FALSE)</f>
        <v>Alimentos, bebidas y tabaco</v>
      </c>
      <c r="P11303" s="3"/>
      <c r="Q11303" s="3"/>
    </row>
    <row r="11304" spans="1:17" x14ac:dyDescent="0.25">
      <c r="A11304" t="s">
        <v>8457</v>
      </c>
      <c r="B11304" s="1">
        <v>43160</v>
      </c>
      <c r="C11304" s="1">
        <v>43192</v>
      </c>
      <c r="D11304" t="s">
        <v>21</v>
      </c>
      <c r="E11304" t="s">
        <v>37</v>
      </c>
      <c r="F11304">
        <v>0</v>
      </c>
      <c r="G11304">
        <v>100000</v>
      </c>
      <c r="H11304">
        <v>0</v>
      </c>
      <c r="I11304">
        <v>0</v>
      </c>
      <c r="J11304">
        <v>0</v>
      </c>
      <c r="K11304">
        <v>0.80500000000000005</v>
      </c>
      <c r="L11304" t="s">
        <v>23</v>
      </c>
      <c r="M11304" s="3">
        <v>80500</v>
      </c>
      <c r="N11304" s="2" t="str">
        <f>VLOOKUP(Tabla1[[#This Row],[nemo]],'Nemos y clasificaciones'!$A$2:$B$5000,2,FALSE)</f>
        <v>PEPSICO INC</v>
      </c>
      <c r="O11304" s="3" t="str">
        <f>VLOOKUP(Tabla1[[#This Row],[nemo]],'Nemos y clasificaciones'!$A$1:$C$3000,3,FALSE)</f>
        <v>Alimentos, bebidas y tabaco</v>
      </c>
      <c r="P11304" s="3"/>
      <c r="Q11304" s="3"/>
    </row>
    <row r="11305" spans="1:17" x14ac:dyDescent="0.25">
      <c r="A11305" t="s">
        <v>8457</v>
      </c>
      <c r="B11305" s="1">
        <v>43069</v>
      </c>
      <c r="C11305" s="1">
        <v>43108</v>
      </c>
      <c r="D11305" t="s">
        <v>21</v>
      </c>
      <c r="E11305" t="s">
        <v>37</v>
      </c>
      <c r="F11305">
        <v>0</v>
      </c>
      <c r="G11305">
        <v>100000</v>
      </c>
      <c r="H11305">
        <v>0</v>
      </c>
      <c r="I11305">
        <v>0</v>
      </c>
      <c r="J11305">
        <v>0</v>
      </c>
      <c r="K11305">
        <v>0.80500000000000005</v>
      </c>
      <c r="L11305" t="s">
        <v>23</v>
      </c>
      <c r="M11305" s="3">
        <v>80500</v>
      </c>
      <c r="N11305" s="2" t="str">
        <f>VLOOKUP(Tabla1[[#This Row],[nemo]],'Nemos y clasificaciones'!$A$2:$B$5000,2,FALSE)</f>
        <v>PEPSICO INC</v>
      </c>
      <c r="O11305" s="3" t="str">
        <f>VLOOKUP(Tabla1[[#This Row],[nemo]],'Nemos y clasificaciones'!$A$1:$C$3000,3,FALSE)</f>
        <v>Alimentos, bebidas y tabaco</v>
      </c>
      <c r="P11305" s="3"/>
      <c r="Q11305" s="3"/>
    </row>
    <row r="11306" spans="1:17" x14ac:dyDescent="0.25">
      <c r="A11306" t="s">
        <v>8457</v>
      </c>
      <c r="B11306" s="1">
        <v>42977</v>
      </c>
      <c r="C11306" s="1">
        <v>43007</v>
      </c>
      <c r="D11306" t="s">
        <v>21</v>
      </c>
      <c r="E11306" t="s">
        <v>37</v>
      </c>
      <c r="F11306">
        <v>0</v>
      </c>
      <c r="G11306">
        <v>100000</v>
      </c>
      <c r="H11306">
        <v>0</v>
      </c>
      <c r="I11306">
        <v>0</v>
      </c>
      <c r="J11306">
        <v>0</v>
      </c>
      <c r="K11306">
        <v>0.80500000000000005</v>
      </c>
      <c r="L11306" t="s">
        <v>23</v>
      </c>
      <c r="M11306" s="3">
        <v>80500</v>
      </c>
      <c r="N11306" s="2" t="str">
        <f>VLOOKUP(Tabla1[[#This Row],[nemo]],'Nemos y clasificaciones'!$A$2:$B$5000,2,FALSE)</f>
        <v>PEPSICO INC</v>
      </c>
      <c r="O11306" s="3" t="str">
        <f>VLOOKUP(Tabla1[[#This Row],[nemo]],'Nemos y clasificaciones'!$A$1:$C$3000,3,FALSE)</f>
        <v>Alimentos, bebidas y tabaco</v>
      </c>
      <c r="P11306" s="3"/>
      <c r="Q11306" s="3"/>
    </row>
    <row r="11307" spans="1:17" x14ac:dyDescent="0.25">
      <c r="A11307" t="s">
        <v>8457</v>
      </c>
      <c r="B11307" s="1">
        <v>42886</v>
      </c>
      <c r="C11307" s="1">
        <v>42916</v>
      </c>
      <c r="D11307" t="s">
        <v>21</v>
      </c>
      <c r="E11307" t="s">
        <v>37</v>
      </c>
      <c r="F11307">
        <v>0</v>
      </c>
      <c r="G11307">
        <v>100000</v>
      </c>
      <c r="H11307">
        <v>0</v>
      </c>
      <c r="I11307">
        <v>0</v>
      </c>
      <c r="J11307">
        <v>0</v>
      </c>
      <c r="K11307">
        <v>0.80500000000000005</v>
      </c>
      <c r="L11307" t="s">
        <v>23</v>
      </c>
      <c r="M11307" s="3">
        <v>80500</v>
      </c>
      <c r="N11307" s="2" t="str">
        <f>VLOOKUP(Tabla1[[#This Row],[nemo]],'Nemos y clasificaciones'!$A$2:$B$5000,2,FALSE)</f>
        <v>PEPSICO INC</v>
      </c>
      <c r="O11307" s="3" t="str">
        <f>VLOOKUP(Tabla1[[#This Row],[nemo]],'Nemos y clasificaciones'!$A$1:$C$3000,3,FALSE)</f>
        <v>Alimentos, bebidas y tabaco</v>
      </c>
      <c r="P11307" s="3"/>
      <c r="Q11307" s="3"/>
    </row>
    <row r="11308" spans="1:17" x14ac:dyDescent="0.25">
      <c r="A11308" t="s">
        <v>9807</v>
      </c>
      <c r="B11308" s="1">
        <v>42795</v>
      </c>
      <c r="C11308" s="1">
        <v>42825</v>
      </c>
      <c r="D11308" t="s">
        <v>21</v>
      </c>
      <c r="E11308" t="s">
        <v>37</v>
      </c>
      <c r="F11308">
        <v>0</v>
      </c>
      <c r="G11308">
        <v>100000</v>
      </c>
      <c r="H11308">
        <v>0</v>
      </c>
      <c r="I11308">
        <v>0</v>
      </c>
      <c r="J11308">
        <v>0</v>
      </c>
      <c r="K11308">
        <v>0.753</v>
      </c>
      <c r="L11308" t="s">
        <v>23</v>
      </c>
      <c r="M11308" s="3">
        <v>75300</v>
      </c>
      <c r="N11308" s="2" t="str">
        <f>VLOOKUP(Tabla1[[#This Row],[nemo]],'Nemos y clasificaciones'!$A$2:$B$5000,2,FALSE)</f>
        <v>PEPSICO INC</v>
      </c>
      <c r="O11308" s="3" t="str">
        <f>VLOOKUP(Tabla1[[#This Row],[nemo]],'Nemos y clasificaciones'!$A$1:$C$3000,3,FALSE)</f>
        <v>Alimentos, bebidas y tabaco</v>
      </c>
      <c r="P11308" s="3"/>
      <c r="Q11308" s="3"/>
    </row>
    <row r="11309" spans="1:17" x14ac:dyDescent="0.25">
      <c r="A11309" t="s">
        <v>9807</v>
      </c>
      <c r="B11309" s="1">
        <v>42704</v>
      </c>
      <c r="C11309" s="1">
        <v>42741</v>
      </c>
      <c r="D11309" t="s">
        <v>21</v>
      </c>
      <c r="E11309" t="s">
        <v>37</v>
      </c>
      <c r="F11309">
        <v>0</v>
      </c>
      <c r="G11309">
        <v>100000</v>
      </c>
      <c r="H11309">
        <v>0</v>
      </c>
      <c r="I11309">
        <v>0</v>
      </c>
      <c r="J11309">
        <v>0</v>
      </c>
      <c r="K11309">
        <v>0.753</v>
      </c>
      <c r="L11309" t="s">
        <v>23</v>
      </c>
      <c r="M11309" s="3">
        <v>75300</v>
      </c>
      <c r="N11309" s="2" t="str">
        <f>VLOOKUP(Tabla1[[#This Row],[nemo]],'Nemos y clasificaciones'!$A$2:$B$5000,2,FALSE)</f>
        <v>PEPSICO INC</v>
      </c>
      <c r="O11309" s="3" t="str">
        <f>VLOOKUP(Tabla1[[#This Row],[nemo]],'Nemos y clasificaciones'!$A$1:$C$3000,3,FALSE)</f>
        <v>Alimentos, bebidas y tabaco</v>
      </c>
      <c r="P11309" s="3"/>
      <c r="Q11309" s="3"/>
    </row>
    <row r="11310" spans="1:17" x14ac:dyDescent="0.25">
      <c r="A11310" t="s">
        <v>9807</v>
      </c>
      <c r="B11310" s="1">
        <v>42613</v>
      </c>
      <c r="C11310" s="1">
        <v>42643</v>
      </c>
      <c r="D11310" t="s">
        <v>21</v>
      </c>
      <c r="E11310" t="s">
        <v>37</v>
      </c>
      <c r="F11310">
        <v>0</v>
      </c>
      <c r="G11310">
        <v>100000</v>
      </c>
      <c r="H11310">
        <v>0</v>
      </c>
      <c r="I11310">
        <v>0</v>
      </c>
      <c r="J11310">
        <v>0</v>
      </c>
      <c r="K11310">
        <v>0.753</v>
      </c>
      <c r="L11310" t="s">
        <v>23</v>
      </c>
      <c r="M11310" s="3">
        <v>75300</v>
      </c>
      <c r="N11310" s="2" t="str">
        <f>VLOOKUP(Tabla1[[#This Row],[nemo]],'Nemos y clasificaciones'!$A$2:$B$5000,2,FALSE)</f>
        <v>PEPSICO INC</v>
      </c>
      <c r="O11310" s="3" t="str">
        <f>VLOOKUP(Tabla1[[#This Row],[nemo]],'Nemos y clasificaciones'!$A$1:$C$3000,3,FALSE)</f>
        <v>Alimentos, bebidas y tabaco</v>
      </c>
      <c r="P11310" s="3"/>
      <c r="Q11310" s="3"/>
    </row>
    <row r="11311" spans="1:17" x14ac:dyDescent="0.25">
      <c r="A11311" t="s">
        <v>9807</v>
      </c>
      <c r="B11311" s="1">
        <v>42522</v>
      </c>
      <c r="C11311" s="1">
        <v>42551</v>
      </c>
      <c r="D11311" t="s">
        <v>21</v>
      </c>
      <c r="E11311" t="s">
        <v>37</v>
      </c>
      <c r="F11311">
        <v>0</v>
      </c>
      <c r="G11311">
        <v>100000</v>
      </c>
      <c r="H11311">
        <v>0</v>
      </c>
      <c r="I11311">
        <v>0</v>
      </c>
      <c r="J11311">
        <v>0</v>
      </c>
      <c r="K11311">
        <v>0.753</v>
      </c>
      <c r="L11311" t="s">
        <v>23</v>
      </c>
      <c r="M11311" s="3">
        <v>75300</v>
      </c>
      <c r="N11311" s="2" t="str">
        <f>VLOOKUP(Tabla1[[#This Row],[nemo]],'Nemos y clasificaciones'!$A$2:$B$5000,2,FALSE)</f>
        <v>PEPSICO INC</v>
      </c>
      <c r="O11311" s="3" t="str">
        <f>VLOOKUP(Tabla1[[#This Row],[nemo]],'Nemos y clasificaciones'!$A$1:$C$3000,3,FALSE)</f>
        <v>Alimentos, bebidas y tabaco</v>
      </c>
      <c r="P11311" s="3"/>
      <c r="Q11311" s="3"/>
    </row>
    <row r="11312" spans="1:17" x14ac:dyDescent="0.25">
      <c r="A11312" t="s">
        <v>10837</v>
      </c>
      <c r="B11312" s="1">
        <v>42431</v>
      </c>
      <c r="C11312" s="1">
        <v>42460</v>
      </c>
      <c r="D11312" t="s">
        <v>21</v>
      </c>
      <c r="E11312" t="s">
        <v>37</v>
      </c>
      <c r="F11312">
        <v>0</v>
      </c>
      <c r="G11312">
        <v>100000</v>
      </c>
      <c r="H11312">
        <v>0</v>
      </c>
      <c r="I11312">
        <v>0</v>
      </c>
      <c r="J11312">
        <v>0</v>
      </c>
      <c r="K11312">
        <v>0.70299999999999996</v>
      </c>
      <c r="L11312" t="s">
        <v>23</v>
      </c>
      <c r="M11312" s="3">
        <v>70300</v>
      </c>
      <c r="N11312" s="2" t="str">
        <f>VLOOKUP(Tabla1[[#This Row],[nemo]],'Nemos y clasificaciones'!$A$2:$B$5000,2,FALSE)</f>
        <v>PEPSICO INC</v>
      </c>
      <c r="O11312" s="3" t="str">
        <f>VLOOKUP(Tabla1[[#This Row],[nemo]],'Nemos y clasificaciones'!$A$1:$C$3000,3,FALSE)</f>
        <v>Alimentos, bebidas y tabaco</v>
      </c>
      <c r="P11312" s="3"/>
      <c r="Q11312" s="3"/>
    </row>
    <row r="11313" spans="1:17" x14ac:dyDescent="0.25">
      <c r="A11313" t="s">
        <v>10837</v>
      </c>
      <c r="B11313" s="1">
        <v>42340</v>
      </c>
      <c r="C11313" s="1">
        <v>42376</v>
      </c>
      <c r="D11313" t="s">
        <v>21</v>
      </c>
      <c r="E11313" t="s">
        <v>37</v>
      </c>
      <c r="F11313">
        <v>0</v>
      </c>
      <c r="G11313">
        <v>100000</v>
      </c>
      <c r="H11313">
        <v>0</v>
      </c>
      <c r="I11313">
        <v>0</v>
      </c>
      <c r="J11313">
        <v>0</v>
      </c>
      <c r="K11313">
        <v>0.70299999999999996</v>
      </c>
      <c r="L11313" t="s">
        <v>23</v>
      </c>
      <c r="M11313" s="3">
        <v>70300</v>
      </c>
      <c r="N11313" s="2" t="str">
        <f>VLOOKUP(Tabla1[[#This Row],[nemo]],'Nemos y clasificaciones'!$A$2:$B$5000,2,FALSE)</f>
        <v>PEPSICO INC</v>
      </c>
      <c r="O11313" s="3" t="str">
        <f>VLOOKUP(Tabla1[[#This Row],[nemo]],'Nemos y clasificaciones'!$A$1:$C$3000,3,FALSE)</f>
        <v>Alimentos, bebidas y tabaco</v>
      </c>
      <c r="P11313" s="3"/>
      <c r="Q11313" s="3"/>
    </row>
    <row r="11314" spans="1:17" x14ac:dyDescent="0.25">
      <c r="A11314" t="s">
        <v>10837</v>
      </c>
      <c r="B11314" s="1">
        <v>42249</v>
      </c>
      <c r="C11314" s="1">
        <v>42277</v>
      </c>
      <c r="D11314" t="s">
        <v>21</v>
      </c>
      <c r="E11314" t="s">
        <v>37</v>
      </c>
      <c r="F11314">
        <v>0</v>
      </c>
      <c r="G11314">
        <v>100000</v>
      </c>
      <c r="H11314">
        <v>0</v>
      </c>
      <c r="I11314">
        <v>0</v>
      </c>
      <c r="J11314">
        <v>0</v>
      </c>
      <c r="K11314">
        <v>0.70299999999999996</v>
      </c>
      <c r="L11314" t="s">
        <v>23</v>
      </c>
      <c r="M11314" s="3">
        <v>70300</v>
      </c>
      <c r="N11314" s="2" t="str">
        <f>VLOOKUP(Tabla1[[#This Row],[nemo]],'Nemos y clasificaciones'!$A$2:$B$5000,2,FALSE)</f>
        <v>PEPSICO INC</v>
      </c>
      <c r="O11314" s="3" t="str">
        <f>VLOOKUP(Tabla1[[#This Row],[nemo]],'Nemos y clasificaciones'!$A$1:$C$3000,3,FALSE)</f>
        <v>Alimentos, bebidas y tabaco</v>
      </c>
      <c r="P11314" s="3"/>
      <c r="Q11314" s="3"/>
    </row>
    <row r="11315" spans="1:17" x14ac:dyDescent="0.25">
      <c r="A11315" t="s">
        <v>10837</v>
      </c>
      <c r="B11315" s="1">
        <v>42158</v>
      </c>
      <c r="C11315" s="1">
        <v>42185</v>
      </c>
      <c r="D11315" t="s">
        <v>21</v>
      </c>
      <c r="E11315" t="s">
        <v>37</v>
      </c>
      <c r="F11315">
        <v>0</v>
      </c>
      <c r="G11315">
        <v>100000</v>
      </c>
      <c r="H11315">
        <v>0</v>
      </c>
      <c r="I11315">
        <v>0</v>
      </c>
      <c r="J11315">
        <v>0</v>
      </c>
      <c r="K11315">
        <v>0.70299999999999996</v>
      </c>
      <c r="L11315" t="s">
        <v>23</v>
      </c>
      <c r="M11315" s="3">
        <v>70300</v>
      </c>
      <c r="N11315" s="2" t="str">
        <f>VLOOKUP(Tabla1[[#This Row],[nemo]],'Nemos y clasificaciones'!$A$2:$B$5000,2,FALSE)</f>
        <v>PEPSICO INC</v>
      </c>
      <c r="O11315" s="3" t="str">
        <f>VLOOKUP(Tabla1[[#This Row],[nemo]],'Nemos y clasificaciones'!$A$1:$C$3000,3,FALSE)</f>
        <v>Alimentos, bebidas y tabaco</v>
      </c>
      <c r="P11315" s="3"/>
      <c r="Q11315" s="3"/>
    </row>
    <row r="11316" spans="1:17" x14ac:dyDescent="0.25">
      <c r="A11316" t="s">
        <v>11868</v>
      </c>
      <c r="B11316" s="1">
        <v>42067</v>
      </c>
      <c r="C11316" s="1">
        <v>42094</v>
      </c>
      <c r="D11316" t="s">
        <v>21</v>
      </c>
      <c r="E11316" t="s">
        <v>37</v>
      </c>
      <c r="F11316">
        <v>0</v>
      </c>
      <c r="G11316">
        <v>100000</v>
      </c>
      <c r="H11316">
        <v>0</v>
      </c>
      <c r="I11316">
        <v>0</v>
      </c>
      <c r="J11316">
        <v>0</v>
      </c>
      <c r="K11316">
        <v>0.65500000000000003</v>
      </c>
      <c r="L11316" t="s">
        <v>23</v>
      </c>
      <c r="M11316" s="3">
        <v>65500</v>
      </c>
      <c r="N11316" s="2" t="str">
        <f>VLOOKUP(Tabla1[[#This Row],[nemo]],'Nemos y clasificaciones'!$A$2:$B$5000,2,FALSE)</f>
        <v>PEPSICO INC</v>
      </c>
      <c r="O11316" s="3" t="str">
        <f>VLOOKUP(Tabla1[[#This Row],[nemo]],'Nemos y clasificaciones'!$A$1:$C$3000,3,FALSE)</f>
        <v>Alimentos, bebidas y tabaco</v>
      </c>
      <c r="P11316" s="3"/>
      <c r="Q11316" s="3"/>
    </row>
    <row r="11317" spans="1:17" x14ac:dyDescent="0.25">
      <c r="A11317" t="s">
        <v>11868</v>
      </c>
      <c r="B11317" s="1">
        <v>41976</v>
      </c>
      <c r="C11317" s="1">
        <v>42011</v>
      </c>
      <c r="D11317" t="s">
        <v>21</v>
      </c>
      <c r="E11317" t="s">
        <v>37</v>
      </c>
      <c r="F11317">
        <v>0</v>
      </c>
      <c r="G11317">
        <v>100000</v>
      </c>
      <c r="H11317">
        <v>0</v>
      </c>
      <c r="I11317">
        <v>0</v>
      </c>
      <c r="J11317">
        <v>0</v>
      </c>
      <c r="K11317">
        <v>0.65500000000000003</v>
      </c>
      <c r="L11317" t="s">
        <v>23</v>
      </c>
      <c r="M11317" s="3">
        <v>65500</v>
      </c>
      <c r="N11317" s="2" t="str">
        <f>VLOOKUP(Tabla1[[#This Row],[nemo]],'Nemos y clasificaciones'!$A$2:$B$5000,2,FALSE)</f>
        <v>PEPSICO INC</v>
      </c>
      <c r="O11317" s="3" t="str">
        <f>VLOOKUP(Tabla1[[#This Row],[nemo]],'Nemos y clasificaciones'!$A$1:$C$3000,3,FALSE)</f>
        <v>Alimentos, bebidas y tabaco</v>
      </c>
      <c r="P11317" s="3"/>
      <c r="Q11317" s="3"/>
    </row>
    <row r="11318" spans="1:17" x14ac:dyDescent="0.25">
      <c r="A11318" t="s">
        <v>332</v>
      </c>
      <c r="B11318" s="1">
        <v>44406</v>
      </c>
      <c r="C11318" s="1">
        <v>44446</v>
      </c>
      <c r="D11318" t="s">
        <v>21</v>
      </c>
      <c r="E11318" t="s">
        <v>333</v>
      </c>
      <c r="F11318">
        <v>0</v>
      </c>
      <c r="G11318">
        <v>100000</v>
      </c>
      <c r="H11318">
        <v>0</v>
      </c>
      <c r="I11318">
        <v>0</v>
      </c>
      <c r="J11318">
        <v>0</v>
      </c>
      <c r="K11318">
        <v>0.39</v>
      </c>
      <c r="L11318" t="s">
        <v>23</v>
      </c>
      <c r="M11318" s="3">
        <v>39000</v>
      </c>
      <c r="N11318" s="2" t="str">
        <f>VLOOKUP(Tabla1[[#This Row],[nemo]],'Nemos y clasificaciones'!$A$2:$B$5000,2,FALSE)</f>
        <v>PFIZER INC</v>
      </c>
      <c r="O11318" s="3" t="str">
        <f>VLOOKUP(Tabla1[[#This Row],[nemo]],'Nemos y clasificaciones'!$A$1:$C$3000,3,FALSE)</f>
        <v>Servicios de salud</v>
      </c>
      <c r="P11318" s="3"/>
      <c r="Q11318" s="3"/>
    </row>
    <row r="11319" spans="1:17" x14ac:dyDescent="0.25">
      <c r="A11319" t="s">
        <v>1592</v>
      </c>
      <c r="B11319" s="1">
        <v>44322</v>
      </c>
      <c r="C11319" s="1">
        <v>44351</v>
      </c>
      <c r="D11319" t="s">
        <v>21</v>
      </c>
      <c r="E11319" t="s">
        <v>333</v>
      </c>
      <c r="F11319">
        <v>0</v>
      </c>
      <c r="G11319">
        <v>100000</v>
      </c>
      <c r="H11319">
        <v>0</v>
      </c>
      <c r="I11319">
        <v>0</v>
      </c>
      <c r="J11319">
        <v>0</v>
      </c>
      <c r="K11319">
        <v>0.39</v>
      </c>
      <c r="L11319" t="s">
        <v>23</v>
      </c>
      <c r="M11319" s="3">
        <v>39000</v>
      </c>
      <c r="N11319" s="2" t="str">
        <f>VLOOKUP(Tabla1[[#This Row],[nemo]],'Nemos y clasificaciones'!$A$2:$B$5000,2,FALSE)</f>
        <v>PFIZER INC</v>
      </c>
      <c r="O11319" s="3" t="str">
        <f>VLOOKUP(Tabla1[[#This Row],[nemo]],'Nemos y clasificaciones'!$A$1:$C$3000,3,FALSE)</f>
        <v>Servicios de salud</v>
      </c>
      <c r="P11319" s="3"/>
      <c r="Q11319" s="3"/>
    </row>
    <row r="11320" spans="1:17" x14ac:dyDescent="0.25">
      <c r="A11320" t="s">
        <v>1592</v>
      </c>
      <c r="B11320" s="1">
        <v>44224</v>
      </c>
      <c r="C11320" s="1">
        <v>44260</v>
      </c>
      <c r="D11320" t="s">
        <v>21</v>
      </c>
      <c r="E11320" t="s">
        <v>333</v>
      </c>
      <c r="F11320">
        <v>0</v>
      </c>
      <c r="G11320">
        <v>100000</v>
      </c>
      <c r="H11320">
        <v>0</v>
      </c>
      <c r="I11320">
        <v>0</v>
      </c>
      <c r="J11320">
        <v>0</v>
      </c>
      <c r="K11320">
        <v>0.39</v>
      </c>
      <c r="L11320" t="s">
        <v>23</v>
      </c>
      <c r="M11320" s="3">
        <v>39000</v>
      </c>
      <c r="N11320" s="2" t="str">
        <f>VLOOKUP(Tabla1[[#This Row],[nemo]],'Nemos y clasificaciones'!$A$2:$B$5000,2,FALSE)</f>
        <v>PFIZER INC</v>
      </c>
      <c r="O11320" s="3" t="str">
        <f>VLOOKUP(Tabla1[[#This Row],[nemo]],'Nemos y clasificaciones'!$A$1:$C$3000,3,FALSE)</f>
        <v>Servicios de salud</v>
      </c>
      <c r="P11320" s="3"/>
      <c r="Q11320" s="3"/>
    </row>
    <row r="11321" spans="1:17" x14ac:dyDescent="0.25">
      <c r="A11321" t="s">
        <v>3106</v>
      </c>
      <c r="B11321" s="1">
        <v>44140</v>
      </c>
      <c r="C11321" s="1">
        <v>44166</v>
      </c>
      <c r="D11321" t="s">
        <v>21</v>
      </c>
      <c r="E11321" t="s">
        <v>333</v>
      </c>
      <c r="F11321">
        <v>0</v>
      </c>
      <c r="G11321">
        <v>100000</v>
      </c>
      <c r="H11321">
        <v>0</v>
      </c>
      <c r="I11321">
        <v>0</v>
      </c>
      <c r="J11321">
        <v>0</v>
      </c>
      <c r="K11321">
        <v>0.38</v>
      </c>
      <c r="L11321" t="s">
        <v>23</v>
      </c>
      <c r="M11321" s="3">
        <v>38000</v>
      </c>
      <c r="N11321" s="2" t="str">
        <f>VLOOKUP(Tabla1[[#This Row],[nemo]],'Nemos y clasificaciones'!$A$2:$B$5000,2,FALSE)</f>
        <v>PFIZER INC</v>
      </c>
      <c r="O11321" s="3" t="str">
        <f>VLOOKUP(Tabla1[[#This Row],[nemo]],'Nemos y clasificaciones'!$A$1:$C$3000,3,FALSE)</f>
        <v>Servicios de salud</v>
      </c>
      <c r="P11321" s="3"/>
      <c r="Q11321" s="3"/>
    </row>
    <row r="11322" spans="1:17" x14ac:dyDescent="0.25">
      <c r="A11322" t="s">
        <v>3528</v>
      </c>
      <c r="B11322" s="1">
        <v>44042</v>
      </c>
      <c r="C11322" s="1">
        <v>44075</v>
      </c>
      <c r="D11322" t="s">
        <v>21</v>
      </c>
      <c r="E11322" t="s">
        <v>333</v>
      </c>
      <c r="F11322">
        <v>0</v>
      </c>
      <c r="G11322">
        <v>100000</v>
      </c>
      <c r="H11322">
        <v>0</v>
      </c>
      <c r="I11322">
        <v>0</v>
      </c>
      <c r="J11322">
        <v>0</v>
      </c>
      <c r="K11322">
        <v>0.38</v>
      </c>
      <c r="L11322" t="s">
        <v>23</v>
      </c>
      <c r="M11322" s="3">
        <v>38000</v>
      </c>
      <c r="N11322" s="2" t="str">
        <f>VLOOKUP(Tabla1[[#This Row],[nemo]],'Nemos y clasificaciones'!$A$2:$B$5000,2,FALSE)</f>
        <v>PFIZER INC</v>
      </c>
      <c r="O11322" s="3" t="str">
        <f>VLOOKUP(Tabla1[[#This Row],[nemo]],'Nemos y clasificaciones'!$A$1:$C$3000,3,FALSE)</f>
        <v>Servicios de salud</v>
      </c>
      <c r="P11322" s="3"/>
      <c r="Q11322" s="3"/>
    </row>
    <row r="11323" spans="1:17" x14ac:dyDescent="0.25">
      <c r="A11323" t="s">
        <v>3106</v>
      </c>
      <c r="B11323" s="1">
        <v>43958</v>
      </c>
      <c r="C11323" s="1">
        <v>43987</v>
      </c>
      <c r="D11323" t="s">
        <v>21</v>
      </c>
      <c r="E11323" t="s">
        <v>333</v>
      </c>
      <c r="F11323">
        <v>0</v>
      </c>
      <c r="G11323">
        <v>100000</v>
      </c>
      <c r="H11323">
        <v>0</v>
      </c>
      <c r="I11323">
        <v>0</v>
      </c>
      <c r="J11323">
        <v>0</v>
      </c>
      <c r="K11323">
        <v>0.38</v>
      </c>
      <c r="L11323" t="s">
        <v>23</v>
      </c>
      <c r="M11323" s="3">
        <v>38000</v>
      </c>
      <c r="N11323" s="2" t="str">
        <f>VLOOKUP(Tabla1[[#This Row],[nemo]],'Nemos y clasificaciones'!$A$2:$B$5000,2,FALSE)</f>
        <v>PFIZER INC</v>
      </c>
      <c r="O11323" s="3" t="str">
        <f>VLOOKUP(Tabla1[[#This Row],[nemo]],'Nemos y clasificaciones'!$A$1:$C$3000,3,FALSE)</f>
        <v>Servicios de salud</v>
      </c>
      <c r="P11323" s="3"/>
      <c r="Q11323" s="3"/>
    </row>
    <row r="11324" spans="1:17" x14ac:dyDescent="0.25">
      <c r="A11324" t="s">
        <v>3106</v>
      </c>
      <c r="B11324" s="1">
        <v>43860</v>
      </c>
      <c r="C11324" s="1">
        <v>43896</v>
      </c>
      <c r="D11324" t="s">
        <v>21</v>
      </c>
      <c r="E11324" t="s">
        <v>333</v>
      </c>
      <c r="F11324">
        <v>0</v>
      </c>
      <c r="G11324">
        <v>100000</v>
      </c>
      <c r="H11324">
        <v>0</v>
      </c>
      <c r="I11324">
        <v>0</v>
      </c>
      <c r="J11324">
        <v>0</v>
      </c>
      <c r="K11324">
        <v>0.38</v>
      </c>
      <c r="L11324" t="s">
        <v>23</v>
      </c>
      <c r="M11324" s="3">
        <v>38000</v>
      </c>
      <c r="N11324" s="2" t="str">
        <f>VLOOKUP(Tabla1[[#This Row],[nemo]],'Nemos y clasificaciones'!$A$2:$B$5000,2,FALSE)</f>
        <v>PFIZER INC</v>
      </c>
      <c r="O11324" s="3" t="str">
        <f>VLOOKUP(Tabla1[[#This Row],[nemo]],'Nemos y clasificaciones'!$A$1:$C$3000,3,FALSE)</f>
        <v>Servicios de salud</v>
      </c>
      <c r="P11324" s="3"/>
      <c r="Q11324" s="3"/>
    </row>
    <row r="11325" spans="1:17" x14ac:dyDescent="0.25">
      <c r="A11325" t="s">
        <v>4607</v>
      </c>
      <c r="B11325" s="1">
        <v>43776</v>
      </c>
      <c r="C11325" s="1">
        <v>43801</v>
      </c>
      <c r="D11325" t="s">
        <v>21</v>
      </c>
      <c r="E11325" t="s">
        <v>333</v>
      </c>
      <c r="F11325">
        <v>0</v>
      </c>
      <c r="G11325">
        <v>100000</v>
      </c>
      <c r="H11325">
        <v>0</v>
      </c>
      <c r="I11325">
        <v>0</v>
      </c>
      <c r="J11325">
        <v>0</v>
      </c>
      <c r="K11325">
        <v>0.36</v>
      </c>
      <c r="L11325" t="s">
        <v>23</v>
      </c>
      <c r="M11325" s="3">
        <v>36000</v>
      </c>
      <c r="N11325" s="2" t="str">
        <f>VLOOKUP(Tabla1[[#This Row],[nemo]],'Nemos y clasificaciones'!$A$2:$B$5000,2,FALSE)</f>
        <v>PFIZER INC</v>
      </c>
      <c r="O11325" s="3" t="str">
        <f>VLOOKUP(Tabla1[[#This Row],[nemo]],'Nemos y clasificaciones'!$A$1:$C$3000,3,FALSE)</f>
        <v>Servicios de salud</v>
      </c>
      <c r="P11325" s="3"/>
      <c r="Q11325" s="3"/>
    </row>
    <row r="11326" spans="1:17" x14ac:dyDescent="0.25">
      <c r="A11326" t="s">
        <v>2674</v>
      </c>
      <c r="B11326" s="1">
        <v>43678</v>
      </c>
      <c r="C11326" s="1">
        <v>43711</v>
      </c>
      <c r="D11326" t="s">
        <v>21</v>
      </c>
      <c r="E11326" t="s">
        <v>333</v>
      </c>
      <c r="F11326">
        <v>0</v>
      </c>
      <c r="G11326">
        <v>100000</v>
      </c>
      <c r="H11326">
        <v>0</v>
      </c>
      <c r="I11326">
        <v>0</v>
      </c>
      <c r="J11326">
        <v>0</v>
      </c>
      <c r="K11326">
        <v>0.36</v>
      </c>
      <c r="L11326" t="s">
        <v>23</v>
      </c>
      <c r="M11326" s="3">
        <v>36000</v>
      </c>
      <c r="N11326" s="2" t="str">
        <f>VLOOKUP(Tabla1[[#This Row],[nemo]],'Nemos y clasificaciones'!$A$2:$B$5000,2,FALSE)</f>
        <v>PFIZER INC</v>
      </c>
      <c r="O11326" s="3" t="str">
        <f>VLOOKUP(Tabla1[[#This Row],[nemo]],'Nemos y clasificaciones'!$A$1:$C$3000,3,FALSE)</f>
        <v>Servicios de salud</v>
      </c>
      <c r="P11326" s="3"/>
      <c r="Q11326" s="3"/>
    </row>
    <row r="11327" spans="1:17" x14ac:dyDescent="0.25">
      <c r="A11327" t="s">
        <v>2674</v>
      </c>
      <c r="B11327" s="1">
        <v>43594</v>
      </c>
      <c r="C11327" s="1">
        <v>43623</v>
      </c>
      <c r="D11327" t="s">
        <v>21</v>
      </c>
      <c r="E11327" t="s">
        <v>333</v>
      </c>
      <c r="F11327">
        <v>0</v>
      </c>
      <c r="G11327">
        <v>100000</v>
      </c>
      <c r="H11327">
        <v>0</v>
      </c>
      <c r="I11327">
        <v>0</v>
      </c>
      <c r="J11327">
        <v>0</v>
      </c>
      <c r="K11327">
        <v>0.36</v>
      </c>
      <c r="L11327" t="s">
        <v>23</v>
      </c>
      <c r="M11327" s="3">
        <v>36000</v>
      </c>
      <c r="N11327" s="2" t="str">
        <f>VLOOKUP(Tabla1[[#This Row],[nemo]],'Nemos y clasificaciones'!$A$2:$B$5000,2,FALSE)</f>
        <v>PFIZER INC</v>
      </c>
      <c r="O11327" s="3" t="str">
        <f>VLOOKUP(Tabla1[[#This Row],[nemo]],'Nemos y clasificaciones'!$A$1:$C$3000,3,FALSE)</f>
        <v>Servicios de salud</v>
      </c>
      <c r="P11327" s="3"/>
      <c r="Q11327" s="3"/>
    </row>
    <row r="11328" spans="1:17" x14ac:dyDescent="0.25">
      <c r="A11328" t="s">
        <v>2674</v>
      </c>
      <c r="B11328" s="1">
        <v>43496</v>
      </c>
      <c r="C11328" s="1">
        <v>43525</v>
      </c>
      <c r="D11328" t="s">
        <v>21</v>
      </c>
      <c r="E11328" t="s">
        <v>333</v>
      </c>
      <c r="F11328">
        <v>0</v>
      </c>
      <c r="G11328">
        <v>100000</v>
      </c>
      <c r="H11328">
        <v>0</v>
      </c>
      <c r="I11328">
        <v>0</v>
      </c>
      <c r="J11328">
        <v>0</v>
      </c>
      <c r="K11328">
        <v>0.36</v>
      </c>
      <c r="L11328" t="s">
        <v>23</v>
      </c>
      <c r="M11328" s="3">
        <v>36000</v>
      </c>
      <c r="N11328" s="2" t="str">
        <f>VLOOKUP(Tabla1[[#This Row],[nemo]],'Nemos y clasificaciones'!$A$2:$B$5000,2,FALSE)</f>
        <v>PFIZER INC</v>
      </c>
      <c r="O11328" s="3" t="str">
        <f>VLOOKUP(Tabla1[[#This Row],[nemo]],'Nemos y clasificaciones'!$A$1:$C$3000,3,FALSE)</f>
        <v>Servicios de salud</v>
      </c>
      <c r="P11328" s="3"/>
      <c r="Q11328" s="3"/>
    </row>
    <row r="11329" spans="1:17" x14ac:dyDescent="0.25">
      <c r="A11329" t="s">
        <v>5873</v>
      </c>
      <c r="B11329" s="1">
        <v>43412</v>
      </c>
      <c r="C11329" s="1">
        <v>43437</v>
      </c>
      <c r="D11329" t="s">
        <v>21</v>
      </c>
      <c r="E11329" t="s">
        <v>333</v>
      </c>
      <c r="F11329">
        <v>0</v>
      </c>
      <c r="G11329">
        <v>100000</v>
      </c>
      <c r="H11329">
        <v>0</v>
      </c>
      <c r="I11329">
        <v>0</v>
      </c>
      <c r="J11329">
        <v>0</v>
      </c>
      <c r="K11329">
        <v>0.34</v>
      </c>
      <c r="L11329" t="s">
        <v>23</v>
      </c>
      <c r="M11329" s="3">
        <v>34000</v>
      </c>
      <c r="N11329" s="2" t="str">
        <f>VLOOKUP(Tabla1[[#This Row],[nemo]],'Nemos y clasificaciones'!$A$2:$B$5000,2,FALSE)</f>
        <v>PFIZER INC</v>
      </c>
      <c r="O11329" s="3" t="str">
        <f>VLOOKUP(Tabla1[[#This Row],[nemo]],'Nemos y clasificaciones'!$A$1:$C$3000,3,FALSE)</f>
        <v>Servicios de salud</v>
      </c>
      <c r="P11329" s="3"/>
      <c r="Q11329" s="3"/>
    </row>
    <row r="11330" spans="1:17" x14ac:dyDescent="0.25">
      <c r="A11330" t="s">
        <v>5873</v>
      </c>
      <c r="B11330" s="1">
        <v>43314</v>
      </c>
      <c r="C11330" s="1">
        <v>43347</v>
      </c>
      <c r="D11330" t="s">
        <v>21</v>
      </c>
      <c r="E11330" t="s">
        <v>333</v>
      </c>
      <c r="F11330">
        <v>0</v>
      </c>
      <c r="G11330">
        <v>100000</v>
      </c>
      <c r="H11330">
        <v>0</v>
      </c>
      <c r="I11330">
        <v>0</v>
      </c>
      <c r="J11330">
        <v>0</v>
      </c>
      <c r="K11330">
        <v>0.34</v>
      </c>
      <c r="L11330" t="s">
        <v>23</v>
      </c>
      <c r="M11330" s="3">
        <v>34000</v>
      </c>
      <c r="N11330" s="2" t="str">
        <f>VLOOKUP(Tabla1[[#This Row],[nemo]],'Nemos y clasificaciones'!$A$2:$B$5000,2,FALSE)</f>
        <v>PFIZER INC</v>
      </c>
      <c r="O11330" s="3" t="str">
        <f>VLOOKUP(Tabla1[[#This Row],[nemo]],'Nemos y clasificaciones'!$A$1:$C$3000,3,FALSE)</f>
        <v>Servicios de salud</v>
      </c>
      <c r="P11330" s="3"/>
      <c r="Q11330" s="3"/>
    </row>
    <row r="11331" spans="1:17" x14ac:dyDescent="0.25">
      <c r="A11331" t="s">
        <v>5873</v>
      </c>
      <c r="B11331" s="1">
        <v>43230</v>
      </c>
      <c r="C11331" s="1">
        <v>43252</v>
      </c>
      <c r="D11331" t="s">
        <v>21</v>
      </c>
      <c r="E11331" t="s">
        <v>333</v>
      </c>
      <c r="F11331">
        <v>0</v>
      </c>
      <c r="G11331">
        <v>100000</v>
      </c>
      <c r="H11331">
        <v>0</v>
      </c>
      <c r="I11331">
        <v>0</v>
      </c>
      <c r="J11331">
        <v>0</v>
      </c>
      <c r="K11331">
        <v>0.34</v>
      </c>
      <c r="L11331" t="s">
        <v>23</v>
      </c>
      <c r="M11331" s="3">
        <v>34000</v>
      </c>
      <c r="N11331" s="2" t="str">
        <f>VLOOKUP(Tabla1[[#This Row],[nemo]],'Nemos y clasificaciones'!$A$2:$B$5000,2,FALSE)</f>
        <v>PFIZER INC</v>
      </c>
      <c r="O11331" s="3" t="str">
        <f>VLOOKUP(Tabla1[[#This Row],[nemo]],'Nemos y clasificaciones'!$A$1:$C$3000,3,FALSE)</f>
        <v>Servicios de salud</v>
      </c>
      <c r="P11331" s="3"/>
      <c r="Q11331" s="3"/>
    </row>
    <row r="11332" spans="1:17" x14ac:dyDescent="0.25">
      <c r="A11332" t="s">
        <v>5873</v>
      </c>
      <c r="B11332" s="1">
        <v>43132</v>
      </c>
      <c r="C11332" s="1">
        <v>43160</v>
      </c>
      <c r="D11332" t="s">
        <v>21</v>
      </c>
      <c r="E11332" t="s">
        <v>333</v>
      </c>
      <c r="F11332">
        <v>0</v>
      </c>
      <c r="G11332">
        <v>100000</v>
      </c>
      <c r="H11332">
        <v>0</v>
      </c>
      <c r="I11332">
        <v>0</v>
      </c>
      <c r="J11332">
        <v>0</v>
      </c>
      <c r="K11332">
        <v>0.34</v>
      </c>
      <c r="L11332" t="s">
        <v>23</v>
      </c>
      <c r="M11332" s="3">
        <v>34000</v>
      </c>
      <c r="N11332" s="2" t="str">
        <f>VLOOKUP(Tabla1[[#This Row],[nemo]],'Nemos y clasificaciones'!$A$2:$B$5000,2,FALSE)</f>
        <v>PFIZER INC</v>
      </c>
      <c r="O11332" s="3" t="str">
        <f>VLOOKUP(Tabla1[[#This Row],[nemo]],'Nemos y clasificaciones'!$A$1:$C$3000,3,FALSE)</f>
        <v>Servicios de salud</v>
      </c>
      <c r="P11332" s="3"/>
      <c r="Q11332" s="3"/>
    </row>
    <row r="11333" spans="1:17" x14ac:dyDescent="0.25">
      <c r="A11333" t="s">
        <v>42</v>
      </c>
      <c r="B11333" s="1">
        <v>43048</v>
      </c>
      <c r="C11333" s="1">
        <v>43070</v>
      </c>
      <c r="D11333" t="s">
        <v>21</v>
      </c>
      <c r="E11333" t="s">
        <v>333</v>
      </c>
      <c r="F11333">
        <v>0</v>
      </c>
      <c r="G11333">
        <v>100000</v>
      </c>
      <c r="H11333">
        <v>0</v>
      </c>
      <c r="I11333">
        <v>0</v>
      </c>
      <c r="J11333">
        <v>0</v>
      </c>
      <c r="K11333">
        <v>0.32</v>
      </c>
      <c r="L11333" t="s">
        <v>23</v>
      </c>
      <c r="M11333" s="3">
        <v>32000</v>
      </c>
      <c r="N11333" s="2" t="str">
        <f>VLOOKUP(Tabla1[[#This Row],[nemo]],'Nemos y clasificaciones'!$A$2:$B$5000,2,FALSE)</f>
        <v>PFIZER INC</v>
      </c>
      <c r="O11333" s="3" t="str">
        <f>VLOOKUP(Tabla1[[#This Row],[nemo]],'Nemos y clasificaciones'!$A$1:$C$3000,3,FALSE)</f>
        <v>Servicios de salud</v>
      </c>
      <c r="P11333" s="3"/>
      <c r="Q11333" s="3"/>
    </row>
    <row r="11334" spans="1:17" x14ac:dyDescent="0.25">
      <c r="A11334" t="s">
        <v>42</v>
      </c>
      <c r="B11334" s="1">
        <v>42949</v>
      </c>
      <c r="C11334" s="1">
        <v>42979</v>
      </c>
      <c r="D11334" t="s">
        <v>21</v>
      </c>
      <c r="E11334" t="s">
        <v>333</v>
      </c>
      <c r="F11334">
        <v>0</v>
      </c>
      <c r="G11334">
        <v>100000</v>
      </c>
      <c r="H11334">
        <v>0</v>
      </c>
      <c r="I11334">
        <v>0</v>
      </c>
      <c r="J11334">
        <v>0</v>
      </c>
      <c r="K11334">
        <v>0.32</v>
      </c>
      <c r="L11334" t="s">
        <v>23</v>
      </c>
      <c r="M11334" s="3">
        <v>32000</v>
      </c>
      <c r="N11334" s="2" t="str">
        <f>VLOOKUP(Tabla1[[#This Row],[nemo]],'Nemos y clasificaciones'!$A$2:$B$5000,2,FALSE)</f>
        <v>PFIZER INC</v>
      </c>
      <c r="O11334" s="3" t="str">
        <f>VLOOKUP(Tabla1[[#This Row],[nemo]],'Nemos y clasificaciones'!$A$1:$C$3000,3,FALSE)</f>
        <v>Servicios de salud</v>
      </c>
      <c r="P11334" s="3"/>
      <c r="Q11334" s="3"/>
    </row>
    <row r="11335" spans="1:17" x14ac:dyDescent="0.25">
      <c r="A11335" t="s">
        <v>42</v>
      </c>
      <c r="B11335" s="1">
        <v>42865</v>
      </c>
      <c r="C11335" s="1">
        <v>42887</v>
      </c>
      <c r="D11335" t="s">
        <v>21</v>
      </c>
      <c r="E11335" t="s">
        <v>333</v>
      </c>
      <c r="F11335">
        <v>0</v>
      </c>
      <c r="G11335">
        <v>100000</v>
      </c>
      <c r="H11335">
        <v>0</v>
      </c>
      <c r="I11335">
        <v>0</v>
      </c>
      <c r="J11335">
        <v>0</v>
      </c>
      <c r="K11335">
        <v>0.32</v>
      </c>
      <c r="L11335" t="s">
        <v>23</v>
      </c>
      <c r="M11335" s="3">
        <v>32000</v>
      </c>
      <c r="N11335" s="2" t="str">
        <f>VLOOKUP(Tabla1[[#This Row],[nemo]],'Nemos y clasificaciones'!$A$2:$B$5000,2,FALSE)</f>
        <v>PFIZER INC</v>
      </c>
      <c r="O11335" s="3" t="str">
        <f>VLOOKUP(Tabla1[[#This Row],[nemo]],'Nemos y clasificaciones'!$A$1:$C$3000,3,FALSE)</f>
        <v>Servicios de salud</v>
      </c>
      <c r="P11335" s="3"/>
      <c r="Q11335" s="3"/>
    </row>
    <row r="11336" spans="1:17" x14ac:dyDescent="0.25">
      <c r="A11336" t="s">
        <v>42</v>
      </c>
      <c r="B11336" s="1">
        <v>42767</v>
      </c>
      <c r="C11336" s="1">
        <v>42795</v>
      </c>
      <c r="D11336" t="s">
        <v>21</v>
      </c>
      <c r="E11336" t="s">
        <v>333</v>
      </c>
      <c r="F11336">
        <v>0</v>
      </c>
      <c r="G11336">
        <v>100000</v>
      </c>
      <c r="H11336">
        <v>0</v>
      </c>
      <c r="I11336">
        <v>0</v>
      </c>
      <c r="J11336">
        <v>0</v>
      </c>
      <c r="K11336">
        <v>0.32</v>
      </c>
      <c r="L11336" t="s">
        <v>23</v>
      </c>
      <c r="M11336" s="3">
        <v>32000</v>
      </c>
      <c r="N11336" s="2" t="str">
        <f>VLOOKUP(Tabla1[[#This Row],[nemo]],'Nemos y clasificaciones'!$A$2:$B$5000,2,FALSE)</f>
        <v>PFIZER INC</v>
      </c>
      <c r="O11336" s="3" t="str">
        <f>VLOOKUP(Tabla1[[#This Row],[nemo]],'Nemos y clasificaciones'!$A$1:$C$3000,3,FALSE)</f>
        <v>Servicios de salud</v>
      </c>
      <c r="P11336" s="3"/>
      <c r="Q11336" s="3"/>
    </row>
    <row r="11337" spans="1:17" x14ac:dyDescent="0.25">
      <c r="A11337" t="s">
        <v>3529</v>
      </c>
      <c r="B11337" s="1">
        <v>42682</v>
      </c>
      <c r="C11337" s="1">
        <v>42705</v>
      </c>
      <c r="D11337" t="s">
        <v>21</v>
      </c>
      <c r="E11337" t="s">
        <v>333</v>
      </c>
      <c r="F11337">
        <v>0</v>
      </c>
      <c r="G11337">
        <v>100000</v>
      </c>
      <c r="H11337">
        <v>0</v>
      </c>
      <c r="I11337">
        <v>0</v>
      </c>
      <c r="J11337">
        <v>0</v>
      </c>
      <c r="K11337">
        <v>0.3</v>
      </c>
      <c r="L11337" t="s">
        <v>23</v>
      </c>
      <c r="M11337" s="3">
        <v>30000</v>
      </c>
      <c r="N11337" s="2" t="str">
        <f>VLOOKUP(Tabla1[[#This Row],[nemo]],'Nemos y clasificaciones'!$A$2:$B$5000,2,FALSE)</f>
        <v>PFIZER INC</v>
      </c>
      <c r="O11337" s="3" t="str">
        <f>VLOOKUP(Tabla1[[#This Row],[nemo]],'Nemos y clasificaciones'!$A$1:$C$3000,3,FALSE)</f>
        <v>Servicios de salud</v>
      </c>
      <c r="P11337" s="3"/>
      <c r="Q11337" s="3"/>
    </row>
    <row r="11338" spans="1:17" x14ac:dyDescent="0.25">
      <c r="A11338" t="s">
        <v>3529</v>
      </c>
      <c r="B11338" s="1">
        <v>42585</v>
      </c>
      <c r="C11338" s="1">
        <v>42614</v>
      </c>
      <c r="D11338" t="s">
        <v>21</v>
      </c>
      <c r="E11338" t="s">
        <v>333</v>
      </c>
      <c r="F11338">
        <v>0</v>
      </c>
      <c r="G11338">
        <v>100000</v>
      </c>
      <c r="H11338">
        <v>0</v>
      </c>
      <c r="I11338">
        <v>0</v>
      </c>
      <c r="J11338">
        <v>0</v>
      </c>
      <c r="K11338">
        <v>0.3</v>
      </c>
      <c r="L11338" t="s">
        <v>23</v>
      </c>
      <c r="M11338" s="3">
        <v>30000</v>
      </c>
      <c r="N11338" s="2" t="str">
        <f>VLOOKUP(Tabla1[[#This Row],[nemo]],'Nemos y clasificaciones'!$A$2:$B$5000,2,FALSE)</f>
        <v>PFIZER INC</v>
      </c>
      <c r="O11338" s="3" t="str">
        <f>VLOOKUP(Tabla1[[#This Row],[nemo]],'Nemos y clasificaciones'!$A$1:$C$3000,3,FALSE)</f>
        <v>Servicios de salud</v>
      </c>
      <c r="P11338" s="3"/>
      <c r="Q11338" s="3"/>
    </row>
    <row r="11339" spans="1:17" x14ac:dyDescent="0.25">
      <c r="A11339" t="s">
        <v>3529</v>
      </c>
      <c r="B11339" s="1">
        <v>42501</v>
      </c>
      <c r="C11339" s="1">
        <v>42522</v>
      </c>
      <c r="D11339" t="s">
        <v>21</v>
      </c>
      <c r="E11339" t="s">
        <v>333</v>
      </c>
      <c r="F11339">
        <v>0</v>
      </c>
      <c r="G11339">
        <v>100000</v>
      </c>
      <c r="H11339">
        <v>0</v>
      </c>
      <c r="I11339">
        <v>0</v>
      </c>
      <c r="J11339">
        <v>0</v>
      </c>
      <c r="K11339">
        <v>0.3</v>
      </c>
      <c r="L11339" t="s">
        <v>23</v>
      </c>
      <c r="M11339" s="3">
        <v>30000</v>
      </c>
      <c r="N11339" s="2" t="str">
        <f>VLOOKUP(Tabla1[[#This Row],[nemo]],'Nemos y clasificaciones'!$A$2:$B$5000,2,FALSE)</f>
        <v>PFIZER INC</v>
      </c>
      <c r="O11339" s="3" t="str">
        <f>VLOOKUP(Tabla1[[#This Row],[nemo]],'Nemos y clasificaciones'!$A$1:$C$3000,3,FALSE)</f>
        <v>Servicios de salud</v>
      </c>
      <c r="P11339" s="3"/>
      <c r="Q11339" s="3"/>
    </row>
    <row r="11340" spans="1:17" x14ac:dyDescent="0.25">
      <c r="A11340" t="s">
        <v>3529</v>
      </c>
      <c r="B11340" s="1">
        <v>42403</v>
      </c>
      <c r="C11340" s="1">
        <v>42431</v>
      </c>
      <c r="D11340" t="s">
        <v>21</v>
      </c>
      <c r="E11340" t="s">
        <v>333</v>
      </c>
      <c r="F11340">
        <v>0</v>
      </c>
      <c r="G11340">
        <v>100000</v>
      </c>
      <c r="H11340">
        <v>0</v>
      </c>
      <c r="I11340">
        <v>0</v>
      </c>
      <c r="J11340">
        <v>0</v>
      </c>
      <c r="K11340">
        <v>0.3</v>
      </c>
      <c r="L11340" t="s">
        <v>23</v>
      </c>
      <c r="M11340" s="3">
        <v>30000</v>
      </c>
      <c r="N11340" s="2" t="str">
        <f>VLOOKUP(Tabla1[[#This Row],[nemo]],'Nemos y clasificaciones'!$A$2:$B$5000,2,FALSE)</f>
        <v>PFIZER INC</v>
      </c>
      <c r="O11340" s="3" t="str">
        <f>VLOOKUP(Tabla1[[#This Row],[nemo]],'Nemos y clasificaciones'!$A$1:$C$3000,3,FALSE)</f>
        <v>Servicios de salud</v>
      </c>
      <c r="P11340" s="3"/>
      <c r="Q11340" s="3"/>
    </row>
    <row r="11341" spans="1:17" x14ac:dyDescent="0.25">
      <c r="A11341" t="s">
        <v>5688</v>
      </c>
      <c r="B11341" s="1">
        <v>42312</v>
      </c>
      <c r="C11341" s="1">
        <v>42339</v>
      </c>
      <c r="D11341" t="s">
        <v>21</v>
      </c>
      <c r="E11341" t="s">
        <v>333</v>
      </c>
      <c r="F11341">
        <v>0</v>
      </c>
      <c r="G11341">
        <v>100000</v>
      </c>
      <c r="H11341">
        <v>0</v>
      </c>
      <c r="I11341">
        <v>0</v>
      </c>
      <c r="J11341">
        <v>0</v>
      </c>
      <c r="K11341">
        <v>0.28000000000000003</v>
      </c>
      <c r="L11341" t="s">
        <v>23</v>
      </c>
      <c r="M11341" s="3">
        <v>28000</v>
      </c>
      <c r="N11341" s="2" t="str">
        <f>VLOOKUP(Tabla1[[#This Row],[nemo]],'Nemos y clasificaciones'!$A$2:$B$5000,2,FALSE)</f>
        <v>PFIZER INC</v>
      </c>
      <c r="O11341" s="3" t="str">
        <f>VLOOKUP(Tabla1[[#This Row],[nemo]],'Nemos y clasificaciones'!$A$1:$C$3000,3,FALSE)</f>
        <v>Servicios de salud</v>
      </c>
      <c r="P11341" s="3"/>
      <c r="Q11341" s="3"/>
    </row>
    <row r="11342" spans="1:17" x14ac:dyDescent="0.25">
      <c r="A11342" t="s">
        <v>5688</v>
      </c>
      <c r="B11342" s="1">
        <v>42221</v>
      </c>
      <c r="C11342" s="1">
        <v>42249</v>
      </c>
      <c r="D11342" t="s">
        <v>21</v>
      </c>
      <c r="E11342" t="s">
        <v>333</v>
      </c>
      <c r="F11342">
        <v>0</v>
      </c>
      <c r="G11342">
        <v>100000</v>
      </c>
      <c r="H11342">
        <v>0</v>
      </c>
      <c r="I11342">
        <v>0</v>
      </c>
      <c r="J11342">
        <v>0</v>
      </c>
      <c r="K11342">
        <v>0.28000000000000003</v>
      </c>
      <c r="L11342" t="s">
        <v>23</v>
      </c>
      <c r="M11342" s="3">
        <v>28000</v>
      </c>
      <c r="N11342" s="2" t="str">
        <f>VLOOKUP(Tabla1[[#This Row],[nemo]],'Nemos y clasificaciones'!$A$2:$B$5000,2,FALSE)</f>
        <v>PFIZER INC</v>
      </c>
      <c r="O11342" s="3" t="str">
        <f>VLOOKUP(Tabla1[[#This Row],[nemo]],'Nemos y clasificaciones'!$A$1:$C$3000,3,FALSE)</f>
        <v>Servicios de salud</v>
      </c>
      <c r="P11342" s="3"/>
      <c r="Q11342" s="3"/>
    </row>
    <row r="11343" spans="1:17" x14ac:dyDescent="0.25">
      <c r="A11343" t="s">
        <v>5688</v>
      </c>
      <c r="B11343" s="1">
        <v>42130</v>
      </c>
      <c r="C11343" s="1">
        <v>42157</v>
      </c>
      <c r="D11343" t="s">
        <v>21</v>
      </c>
      <c r="E11343" t="s">
        <v>333</v>
      </c>
      <c r="F11343">
        <v>0</v>
      </c>
      <c r="G11343">
        <v>100000</v>
      </c>
      <c r="H11343">
        <v>0</v>
      </c>
      <c r="I11343">
        <v>0</v>
      </c>
      <c r="J11343">
        <v>0</v>
      </c>
      <c r="K11343">
        <v>0.28000000000000003</v>
      </c>
      <c r="L11343" t="s">
        <v>23</v>
      </c>
      <c r="M11343" s="3">
        <v>28000</v>
      </c>
      <c r="N11343" s="2" t="str">
        <f>VLOOKUP(Tabla1[[#This Row],[nemo]],'Nemos y clasificaciones'!$A$2:$B$5000,2,FALSE)</f>
        <v>PFIZER INC</v>
      </c>
      <c r="O11343" s="3" t="str">
        <f>VLOOKUP(Tabla1[[#This Row],[nemo]],'Nemos y clasificaciones'!$A$1:$C$3000,3,FALSE)</f>
        <v>Servicios de salud</v>
      </c>
      <c r="P11343" s="3"/>
      <c r="Q11343" s="3"/>
    </row>
    <row r="11344" spans="1:17" x14ac:dyDescent="0.25">
      <c r="A11344" t="s">
        <v>5688</v>
      </c>
      <c r="B11344" s="1">
        <v>42039</v>
      </c>
      <c r="C11344" s="1">
        <v>42066</v>
      </c>
      <c r="D11344" t="s">
        <v>21</v>
      </c>
      <c r="E11344" t="s">
        <v>333</v>
      </c>
      <c r="F11344">
        <v>0</v>
      </c>
      <c r="G11344">
        <v>100000</v>
      </c>
      <c r="H11344">
        <v>0</v>
      </c>
      <c r="I11344">
        <v>0</v>
      </c>
      <c r="J11344">
        <v>0</v>
      </c>
      <c r="K11344">
        <v>0.28000000000000003</v>
      </c>
      <c r="L11344" t="s">
        <v>23</v>
      </c>
      <c r="M11344" s="3">
        <v>28000</v>
      </c>
      <c r="N11344" s="2" t="str">
        <f>VLOOKUP(Tabla1[[#This Row],[nemo]],'Nemos y clasificaciones'!$A$2:$B$5000,2,FALSE)</f>
        <v>PFIZER INC</v>
      </c>
      <c r="O11344" s="3" t="str">
        <f>VLOOKUP(Tabla1[[#This Row],[nemo]],'Nemos y clasificaciones'!$A$1:$C$3000,3,FALSE)</f>
        <v>Servicios de salud</v>
      </c>
      <c r="P11344" s="3"/>
      <c r="Q11344" s="3"/>
    </row>
    <row r="11345" spans="1:17" x14ac:dyDescent="0.25">
      <c r="A11345" t="s">
        <v>521</v>
      </c>
      <c r="B11345" s="1">
        <v>44399</v>
      </c>
      <c r="C11345" s="1">
        <v>44424</v>
      </c>
      <c r="D11345" t="s">
        <v>21</v>
      </c>
      <c r="E11345" t="s">
        <v>522</v>
      </c>
      <c r="F11345">
        <v>0</v>
      </c>
      <c r="G11345">
        <v>100000</v>
      </c>
      <c r="H11345">
        <v>0</v>
      </c>
      <c r="I11345">
        <v>0</v>
      </c>
      <c r="J11345">
        <v>0</v>
      </c>
      <c r="K11345">
        <v>0.87</v>
      </c>
      <c r="L11345" t="s">
        <v>23</v>
      </c>
      <c r="M11345" s="3">
        <v>87000</v>
      </c>
      <c r="N11345" s="2" t="str">
        <f>VLOOKUP(Tabla1[[#This Row],[nemo]],'Nemos y clasificaciones'!$A$2:$B$5000,2,FALSE)</f>
        <v>PROCTER &amp; GAMBLE CO/THE</v>
      </c>
      <c r="O11345" s="3" t="str">
        <f>VLOOKUP(Tabla1[[#This Row],[nemo]],'Nemos y clasificaciones'!$A$1:$C$3000,3,FALSE)</f>
        <v>Consumo</v>
      </c>
      <c r="P11345" s="3"/>
      <c r="Q11345" s="3"/>
    </row>
    <row r="11346" spans="1:17" x14ac:dyDescent="0.25">
      <c r="A11346" t="s">
        <v>1875</v>
      </c>
      <c r="B11346" s="1">
        <v>44308</v>
      </c>
      <c r="C11346" s="1">
        <v>44333</v>
      </c>
      <c r="D11346" t="s">
        <v>21</v>
      </c>
      <c r="E11346" t="s">
        <v>522</v>
      </c>
      <c r="F11346">
        <v>0</v>
      </c>
      <c r="G11346">
        <v>100000</v>
      </c>
      <c r="H11346">
        <v>0</v>
      </c>
      <c r="I11346">
        <v>0</v>
      </c>
      <c r="J11346">
        <v>0</v>
      </c>
      <c r="K11346">
        <v>0.87</v>
      </c>
      <c r="L11346" t="s">
        <v>23</v>
      </c>
      <c r="M11346" s="3">
        <v>87000</v>
      </c>
      <c r="N11346" s="2" t="str">
        <f>VLOOKUP(Tabla1[[#This Row],[nemo]],'Nemos y clasificaciones'!$A$2:$B$5000,2,FALSE)</f>
        <v>PROCTER &amp; GAMBLE CO/THE</v>
      </c>
      <c r="O11346" s="3" t="str">
        <f>VLOOKUP(Tabla1[[#This Row],[nemo]],'Nemos y clasificaciones'!$A$1:$C$3000,3,FALSE)</f>
        <v>Consumo</v>
      </c>
      <c r="P11346" s="3"/>
      <c r="Q11346" s="3"/>
    </row>
    <row r="11347" spans="1:17" x14ac:dyDescent="0.25">
      <c r="A11347" t="s">
        <v>2557</v>
      </c>
      <c r="B11347" s="1">
        <v>44217</v>
      </c>
      <c r="C11347" s="1">
        <v>44243</v>
      </c>
      <c r="D11347" t="s">
        <v>21</v>
      </c>
      <c r="E11347" t="s">
        <v>522</v>
      </c>
      <c r="F11347">
        <v>0</v>
      </c>
      <c r="G11347">
        <v>100000</v>
      </c>
      <c r="H11347">
        <v>0</v>
      </c>
      <c r="I11347">
        <v>0</v>
      </c>
      <c r="J11347">
        <v>0</v>
      </c>
      <c r="K11347">
        <v>0.79100000000000004</v>
      </c>
      <c r="L11347" t="s">
        <v>23</v>
      </c>
      <c r="M11347" s="3">
        <v>79100</v>
      </c>
      <c r="N11347" s="2" t="str">
        <f>VLOOKUP(Tabla1[[#This Row],[nemo]],'Nemos y clasificaciones'!$A$2:$B$5000,2,FALSE)</f>
        <v>PROCTER &amp; GAMBLE CO/THE</v>
      </c>
      <c r="O11347" s="3" t="str">
        <f>VLOOKUP(Tabla1[[#This Row],[nemo]],'Nemos y clasificaciones'!$A$1:$C$3000,3,FALSE)</f>
        <v>Consumo</v>
      </c>
      <c r="P11347" s="3"/>
      <c r="Q11347" s="3"/>
    </row>
    <row r="11348" spans="1:17" x14ac:dyDescent="0.25">
      <c r="A11348" t="s">
        <v>3176</v>
      </c>
      <c r="B11348" s="1">
        <v>44126</v>
      </c>
      <c r="C11348" s="1">
        <v>44151</v>
      </c>
      <c r="D11348" t="s">
        <v>21</v>
      </c>
      <c r="E11348" t="s">
        <v>522</v>
      </c>
      <c r="F11348">
        <v>0</v>
      </c>
      <c r="G11348">
        <v>100000</v>
      </c>
      <c r="H11348">
        <v>0</v>
      </c>
      <c r="I11348">
        <v>0</v>
      </c>
      <c r="J11348">
        <v>0</v>
      </c>
      <c r="K11348">
        <v>0.79100000000000004</v>
      </c>
      <c r="L11348" t="s">
        <v>23</v>
      </c>
      <c r="M11348" s="3">
        <v>79100</v>
      </c>
      <c r="N11348" s="2" t="str">
        <f>VLOOKUP(Tabla1[[#This Row],[nemo]],'Nemos y clasificaciones'!$A$2:$B$5000,2,FALSE)</f>
        <v>PROCTER &amp; GAMBLE CO/THE</v>
      </c>
      <c r="O11348" s="3" t="str">
        <f>VLOOKUP(Tabla1[[#This Row],[nemo]],'Nemos y clasificaciones'!$A$1:$C$3000,3,FALSE)</f>
        <v>Consumo</v>
      </c>
      <c r="P11348" s="3"/>
      <c r="Q11348" s="3"/>
    </row>
    <row r="11349" spans="1:17" x14ac:dyDescent="0.25">
      <c r="A11349" t="s">
        <v>2557</v>
      </c>
      <c r="B11349" s="1">
        <v>44035</v>
      </c>
      <c r="C11349" s="1">
        <v>44060</v>
      </c>
      <c r="D11349" t="s">
        <v>21</v>
      </c>
      <c r="E11349" t="s">
        <v>522</v>
      </c>
      <c r="F11349">
        <v>0</v>
      </c>
      <c r="G11349">
        <v>100000</v>
      </c>
      <c r="H11349">
        <v>0</v>
      </c>
      <c r="I11349">
        <v>0</v>
      </c>
      <c r="J11349">
        <v>0</v>
      </c>
      <c r="K11349">
        <v>0.79100000000000004</v>
      </c>
      <c r="L11349" t="s">
        <v>23</v>
      </c>
      <c r="M11349" s="3">
        <v>79100</v>
      </c>
      <c r="N11349" s="2" t="str">
        <f>VLOOKUP(Tabla1[[#This Row],[nemo]],'Nemos y clasificaciones'!$A$2:$B$5000,2,FALSE)</f>
        <v>PROCTER &amp; GAMBLE CO/THE</v>
      </c>
      <c r="O11349" s="3" t="str">
        <f>VLOOKUP(Tabla1[[#This Row],[nemo]],'Nemos y clasificaciones'!$A$1:$C$3000,3,FALSE)</f>
        <v>Consumo</v>
      </c>
      <c r="P11349" s="3"/>
      <c r="Q11349" s="3"/>
    </row>
    <row r="11350" spans="1:17" x14ac:dyDescent="0.25">
      <c r="A11350" t="s">
        <v>3176</v>
      </c>
      <c r="B11350" s="1">
        <v>43944</v>
      </c>
      <c r="C11350" s="1">
        <v>43966</v>
      </c>
      <c r="D11350" t="s">
        <v>21</v>
      </c>
      <c r="E11350" t="s">
        <v>522</v>
      </c>
      <c r="F11350">
        <v>0</v>
      </c>
      <c r="G11350">
        <v>100000</v>
      </c>
      <c r="H11350">
        <v>0</v>
      </c>
      <c r="I11350">
        <v>0</v>
      </c>
      <c r="J11350">
        <v>0</v>
      </c>
      <c r="K11350">
        <v>0.79100000000000004</v>
      </c>
      <c r="L11350" t="s">
        <v>23</v>
      </c>
      <c r="M11350" s="3">
        <v>79100</v>
      </c>
      <c r="N11350" s="2" t="str">
        <f>VLOOKUP(Tabla1[[#This Row],[nemo]],'Nemos y clasificaciones'!$A$2:$B$5000,2,FALSE)</f>
        <v>PROCTER &amp; GAMBLE CO/THE</v>
      </c>
      <c r="O11350" s="3" t="str">
        <f>VLOOKUP(Tabla1[[#This Row],[nemo]],'Nemos y clasificaciones'!$A$1:$C$3000,3,FALSE)</f>
        <v>Consumo</v>
      </c>
      <c r="P11350" s="3"/>
      <c r="Q11350" s="3"/>
    </row>
    <row r="11351" spans="1:17" x14ac:dyDescent="0.25">
      <c r="A11351" t="s">
        <v>4848</v>
      </c>
      <c r="B11351" s="1">
        <v>43853</v>
      </c>
      <c r="C11351" s="1">
        <v>43879</v>
      </c>
      <c r="D11351" t="s">
        <v>21</v>
      </c>
      <c r="E11351" t="s">
        <v>522</v>
      </c>
      <c r="F11351">
        <v>0</v>
      </c>
      <c r="G11351">
        <v>100000</v>
      </c>
      <c r="H11351">
        <v>0</v>
      </c>
      <c r="I11351">
        <v>0</v>
      </c>
      <c r="J11351">
        <v>0</v>
      </c>
      <c r="K11351">
        <v>0.746</v>
      </c>
      <c r="L11351" t="s">
        <v>23</v>
      </c>
      <c r="M11351" s="3">
        <v>74600</v>
      </c>
      <c r="N11351" s="2" t="str">
        <f>VLOOKUP(Tabla1[[#This Row],[nemo]],'Nemos y clasificaciones'!$A$2:$B$5000,2,FALSE)</f>
        <v>PROCTER &amp; GAMBLE CO/THE</v>
      </c>
      <c r="O11351" s="3" t="str">
        <f>VLOOKUP(Tabla1[[#This Row],[nemo]],'Nemos y clasificaciones'!$A$1:$C$3000,3,FALSE)</f>
        <v>Consumo</v>
      </c>
      <c r="P11351" s="3"/>
      <c r="Q11351" s="3"/>
    </row>
    <row r="11352" spans="1:17" x14ac:dyDescent="0.25">
      <c r="A11352" t="s">
        <v>5402</v>
      </c>
      <c r="B11352" s="1">
        <v>43755</v>
      </c>
      <c r="C11352" s="1">
        <v>43784</v>
      </c>
      <c r="D11352" t="s">
        <v>21</v>
      </c>
      <c r="E11352" t="s">
        <v>522</v>
      </c>
      <c r="F11352">
        <v>0</v>
      </c>
      <c r="G11352">
        <v>100000</v>
      </c>
      <c r="H11352">
        <v>0</v>
      </c>
      <c r="I11352">
        <v>0</v>
      </c>
      <c r="J11352">
        <v>0</v>
      </c>
      <c r="K11352">
        <v>0.746</v>
      </c>
      <c r="L11352" t="s">
        <v>23</v>
      </c>
      <c r="M11352" s="3">
        <v>74600</v>
      </c>
      <c r="N11352" s="2" t="str">
        <f>VLOOKUP(Tabla1[[#This Row],[nemo]],'Nemos y clasificaciones'!$A$2:$B$5000,2,FALSE)</f>
        <v>PROCTER &amp; GAMBLE CO/THE</v>
      </c>
      <c r="O11352" s="3" t="str">
        <f>VLOOKUP(Tabla1[[#This Row],[nemo]],'Nemos y clasificaciones'!$A$1:$C$3000,3,FALSE)</f>
        <v>Consumo</v>
      </c>
      <c r="P11352" s="3"/>
      <c r="Q11352" s="3"/>
    </row>
    <row r="11353" spans="1:17" x14ac:dyDescent="0.25">
      <c r="A11353" t="s">
        <v>4848</v>
      </c>
      <c r="B11353" s="1">
        <v>43664</v>
      </c>
      <c r="C11353" s="1">
        <v>43693</v>
      </c>
      <c r="D11353" t="s">
        <v>21</v>
      </c>
      <c r="E11353" t="s">
        <v>522</v>
      </c>
      <c r="F11353">
        <v>0</v>
      </c>
      <c r="G11353">
        <v>100000</v>
      </c>
      <c r="H11353">
        <v>0</v>
      </c>
      <c r="I11353">
        <v>0</v>
      </c>
      <c r="J11353">
        <v>0</v>
      </c>
      <c r="K11353">
        <v>0.746</v>
      </c>
      <c r="L11353" t="s">
        <v>23</v>
      </c>
      <c r="M11353" s="3">
        <v>74600</v>
      </c>
      <c r="N11353" s="2" t="str">
        <f>VLOOKUP(Tabla1[[#This Row],[nemo]],'Nemos y clasificaciones'!$A$2:$B$5000,2,FALSE)</f>
        <v>PROCTER &amp; GAMBLE CO/THE</v>
      </c>
      <c r="O11353" s="3" t="str">
        <f>VLOOKUP(Tabla1[[#This Row],[nemo]],'Nemos y clasificaciones'!$A$1:$C$3000,3,FALSE)</f>
        <v>Consumo</v>
      </c>
      <c r="P11353" s="3"/>
      <c r="Q11353" s="3"/>
    </row>
    <row r="11354" spans="1:17" x14ac:dyDescent="0.25">
      <c r="A11354" t="s">
        <v>4848</v>
      </c>
      <c r="B11354" s="1">
        <v>43572</v>
      </c>
      <c r="C11354" s="1">
        <v>43600</v>
      </c>
      <c r="D11354" t="s">
        <v>21</v>
      </c>
      <c r="E11354" t="s">
        <v>522</v>
      </c>
      <c r="F11354">
        <v>0</v>
      </c>
      <c r="G11354">
        <v>100000</v>
      </c>
      <c r="H11354">
        <v>0</v>
      </c>
      <c r="I11354">
        <v>0</v>
      </c>
      <c r="J11354">
        <v>0</v>
      </c>
      <c r="K11354">
        <v>0.746</v>
      </c>
      <c r="L11354" t="s">
        <v>23</v>
      </c>
      <c r="M11354" s="3">
        <v>74600</v>
      </c>
      <c r="N11354" s="2" t="str">
        <f>VLOOKUP(Tabla1[[#This Row],[nemo]],'Nemos y clasificaciones'!$A$2:$B$5000,2,FALSE)</f>
        <v>PROCTER &amp; GAMBLE CO/THE</v>
      </c>
      <c r="O11354" s="3" t="str">
        <f>VLOOKUP(Tabla1[[#This Row],[nemo]],'Nemos y clasificaciones'!$A$1:$C$3000,3,FALSE)</f>
        <v>Consumo</v>
      </c>
      <c r="P11354" s="3"/>
      <c r="Q11354" s="3"/>
    </row>
    <row r="11355" spans="1:17" x14ac:dyDescent="0.25">
      <c r="A11355" t="s">
        <v>6880</v>
      </c>
      <c r="B11355" s="1">
        <v>43482</v>
      </c>
      <c r="C11355" s="1">
        <v>43511</v>
      </c>
      <c r="D11355" t="s">
        <v>21</v>
      </c>
      <c r="E11355" t="s">
        <v>522</v>
      </c>
      <c r="F11355">
        <v>0</v>
      </c>
      <c r="G11355">
        <v>100000</v>
      </c>
      <c r="H11355">
        <v>0</v>
      </c>
      <c r="I11355">
        <v>0</v>
      </c>
      <c r="J11355">
        <v>0</v>
      </c>
      <c r="K11355">
        <v>0.71699999999999997</v>
      </c>
      <c r="L11355" t="s">
        <v>23</v>
      </c>
      <c r="M11355" s="3">
        <v>71700</v>
      </c>
      <c r="N11355" s="2" t="str">
        <f>VLOOKUP(Tabla1[[#This Row],[nemo]],'Nemos y clasificaciones'!$A$2:$B$5000,2,FALSE)</f>
        <v>PROCTER &amp; GAMBLE CO/THE</v>
      </c>
      <c r="O11355" s="3" t="str">
        <f>VLOOKUP(Tabla1[[#This Row],[nemo]],'Nemos y clasificaciones'!$A$1:$C$3000,3,FALSE)</f>
        <v>Consumo</v>
      </c>
      <c r="P11355" s="3"/>
      <c r="Q11355" s="3"/>
    </row>
    <row r="11356" spans="1:17" x14ac:dyDescent="0.25">
      <c r="A11356" t="s">
        <v>7299</v>
      </c>
      <c r="B11356" s="1">
        <v>43391</v>
      </c>
      <c r="C11356" s="1">
        <v>43419</v>
      </c>
      <c r="D11356" t="s">
        <v>21</v>
      </c>
      <c r="E11356" t="s">
        <v>522</v>
      </c>
      <c r="F11356">
        <v>0</v>
      </c>
      <c r="G11356">
        <v>100000</v>
      </c>
      <c r="H11356">
        <v>0</v>
      </c>
      <c r="I11356">
        <v>0</v>
      </c>
      <c r="J11356">
        <v>0</v>
      </c>
      <c r="K11356">
        <v>0.71699999999999997</v>
      </c>
      <c r="L11356" t="s">
        <v>23</v>
      </c>
      <c r="M11356" s="3">
        <v>71700</v>
      </c>
      <c r="N11356" s="2" t="str">
        <f>VLOOKUP(Tabla1[[#This Row],[nemo]],'Nemos y clasificaciones'!$A$2:$B$5000,2,FALSE)</f>
        <v>PROCTER &amp; GAMBLE CO/THE</v>
      </c>
      <c r="O11356" s="3" t="str">
        <f>VLOOKUP(Tabla1[[#This Row],[nemo]],'Nemos y clasificaciones'!$A$1:$C$3000,3,FALSE)</f>
        <v>Consumo</v>
      </c>
      <c r="P11356" s="3"/>
      <c r="Q11356" s="3"/>
    </row>
    <row r="11357" spans="1:17" x14ac:dyDescent="0.25">
      <c r="A11357" t="s">
        <v>7299</v>
      </c>
      <c r="B11357" s="1">
        <v>43300</v>
      </c>
      <c r="C11357" s="1">
        <v>43328</v>
      </c>
      <c r="D11357" t="s">
        <v>21</v>
      </c>
      <c r="E11357" t="s">
        <v>522</v>
      </c>
      <c r="F11357">
        <v>0</v>
      </c>
      <c r="G11357">
        <v>100000</v>
      </c>
      <c r="H11357">
        <v>0</v>
      </c>
      <c r="I11357">
        <v>0</v>
      </c>
      <c r="J11357">
        <v>0</v>
      </c>
      <c r="K11357">
        <v>0.71699999999999997</v>
      </c>
      <c r="L11357" t="s">
        <v>23</v>
      </c>
      <c r="M11357" s="3">
        <v>71700</v>
      </c>
      <c r="N11357" s="2" t="str">
        <f>VLOOKUP(Tabla1[[#This Row],[nemo]],'Nemos y clasificaciones'!$A$2:$B$5000,2,FALSE)</f>
        <v>PROCTER &amp; GAMBLE CO/THE</v>
      </c>
      <c r="O11357" s="3" t="str">
        <f>VLOOKUP(Tabla1[[#This Row],[nemo]],'Nemos y clasificaciones'!$A$1:$C$3000,3,FALSE)</f>
        <v>Consumo</v>
      </c>
      <c r="P11357" s="3"/>
      <c r="Q11357" s="3"/>
    </row>
    <row r="11358" spans="1:17" x14ac:dyDescent="0.25">
      <c r="A11358" t="s">
        <v>6880</v>
      </c>
      <c r="B11358" s="1">
        <v>43209</v>
      </c>
      <c r="C11358" s="1">
        <v>43235</v>
      </c>
      <c r="D11358" t="s">
        <v>21</v>
      </c>
      <c r="E11358" t="s">
        <v>522</v>
      </c>
      <c r="F11358">
        <v>0</v>
      </c>
      <c r="G11358">
        <v>100000</v>
      </c>
      <c r="H11358">
        <v>0</v>
      </c>
      <c r="I11358">
        <v>0</v>
      </c>
      <c r="J11358">
        <v>0</v>
      </c>
      <c r="K11358">
        <v>0.71699999999999997</v>
      </c>
      <c r="L11358" t="s">
        <v>23</v>
      </c>
      <c r="M11358" s="3">
        <v>71700</v>
      </c>
      <c r="N11358" s="2" t="str">
        <f>VLOOKUP(Tabla1[[#This Row],[nemo]],'Nemos y clasificaciones'!$A$2:$B$5000,2,FALSE)</f>
        <v>PROCTER &amp; GAMBLE CO/THE</v>
      </c>
      <c r="O11358" s="3" t="str">
        <f>VLOOKUP(Tabla1[[#This Row],[nemo]],'Nemos y clasificaciones'!$A$1:$C$3000,3,FALSE)</f>
        <v>Consumo</v>
      </c>
      <c r="P11358" s="3"/>
      <c r="Q11358" s="3"/>
    </row>
    <row r="11359" spans="1:17" x14ac:dyDescent="0.25">
      <c r="A11359" t="s">
        <v>8566</v>
      </c>
      <c r="B11359" s="1">
        <v>43118</v>
      </c>
      <c r="C11359" s="1">
        <v>43146</v>
      </c>
      <c r="D11359" t="s">
        <v>21</v>
      </c>
      <c r="E11359" t="s">
        <v>522</v>
      </c>
      <c r="F11359">
        <v>0</v>
      </c>
      <c r="G11359">
        <v>100000</v>
      </c>
      <c r="H11359">
        <v>0</v>
      </c>
      <c r="I11359">
        <v>0</v>
      </c>
      <c r="J11359">
        <v>0</v>
      </c>
      <c r="K11359">
        <v>0.69</v>
      </c>
      <c r="L11359" t="s">
        <v>23</v>
      </c>
      <c r="M11359" s="3">
        <v>69000</v>
      </c>
      <c r="N11359" s="2" t="str">
        <f>VLOOKUP(Tabla1[[#This Row],[nemo]],'Nemos y clasificaciones'!$A$2:$B$5000,2,FALSE)</f>
        <v>PROCTER &amp; GAMBLE CO/THE</v>
      </c>
      <c r="O11359" s="3" t="str">
        <f>VLOOKUP(Tabla1[[#This Row],[nemo]],'Nemos y clasificaciones'!$A$1:$C$3000,3,FALSE)</f>
        <v>Consumo</v>
      </c>
      <c r="P11359" s="3"/>
      <c r="Q11359" s="3"/>
    </row>
    <row r="11360" spans="1:17" x14ac:dyDescent="0.25">
      <c r="A11360" t="s">
        <v>8566</v>
      </c>
      <c r="B11360" s="1">
        <v>43027</v>
      </c>
      <c r="C11360" s="1">
        <v>43054</v>
      </c>
      <c r="D11360" t="s">
        <v>21</v>
      </c>
      <c r="E11360" t="s">
        <v>522</v>
      </c>
      <c r="F11360">
        <v>0</v>
      </c>
      <c r="G11360">
        <v>100000</v>
      </c>
      <c r="H11360">
        <v>0</v>
      </c>
      <c r="I11360">
        <v>0</v>
      </c>
      <c r="J11360">
        <v>0</v>
      </c>
      <c r="K11360">
        <v>0.69</v>
      </c>
      <c r="L11360" t="s">
        <v>23</v>
      </c>
      <c r="M11360" s="3">
        <v>69000</v>
      </c>
      <c r="N11360" s="2" t="str">
        <f>VLOOKUP(Tabla1[[#This Row],[nemo]],'Nemos y clasificaciones'!$A$2:$B$5000,2,FALSE)</f>
        <v>PROCTER &amp; GAMBLE CO/THE</v>
      </c>
      <c r="O11360" s="3" t="str">
        <f>VLOOKUP(Tabla1[[#This Row],[nemo]],'Nemos y clasificaciones'!$A$1:$C$3000,3,FALSE)</f>
        <v>Consumo</v>
      </c>
      <c r="P11360" s="3"/>
      <c r="Q11360" s="3"/>
    </row>
    <row r="11361" spans="1:17" x14ac:dyDescent="0.25">
      <c r="A11361" t="s">
        <v>8566</v>
      </c>
      <c r="B11361" s="1">
        <v>42935</v>
      </c>
      <c r="C11361" s="1">
        <v>42963</v>
      </c>
      <c r="D11361" t="s">
        <v>21</v>
      </c>
      <c r="E11361" t="s">
        <v>522</v>
      </c>
      <c r="F11361">
        <v>0</v>
      </c>
      <c r="G11361">
        <v>100000</v>
      </c>
      <c r="H11361">
        <v>0</v>
      </c>
      <c r="I11361">
        <v>0</v>
      </c>
      <c r="J11361">
        <v>0</v>
      </c>
      <c r="K11361">
        <v>0.69</v>
      </c>
      <c r="L11361" t="s">
        <v>23</v>
      </c>
      <c r="M11361" s="3">
        <v>69000</v>
      </c>
      <c r="N11361" s="2" t="str">
        <f>VLOOKUP(Tabla1[[#This Row],[nemo]],'Nemos y clasificaciones'!$A$2:$B$5000,2,FALSE)</f>
        <v>PROCTER &amp; GAMBLE CO/THE</v>
      </c>
      <c r="O11361" s="3" t="str">
        <f>VLOOKUP(Tabla1[[#This Row],[nemo]],'Nemos y clasificaciones'!$A$1:$C$3000,3,FALSE)</f>
        <v>Consumo</v>
      </c>
      <c r="P11361" s="3"/>
      <c r="Q11361" s="3"/>
    </row>
    <row r="11362" spans="1:17" x14ac:dyDescent="0.25">
      <c r="A11362" t="s">
        <v>8566</v>
      </c>
      <c r="B11362" s="1">
        <v>42845</v>
      </c>
      <c r="C11362" s="1">
        <v>42870</v>
      </c>
      <c r="D11362" t="s">
        <v>21</v>
      </c>
      <c r="E11362" t="s">
        <v>522</v>
      </c>
      <c r="F11362">
        <v>0</v>
      </c>
      <c r="G11362">
        <v>100000</v>
      </c>
      <c r="H11362">
        <v>0</v>
      </c>
      <c r="I11362">
        <v>0</v>
      </c>
      <c r="J11362">
        <v>0</v>
      </c>
      <c r="K11362">
        <v>0.69</v>
      </c>
      <c r="L11362" t="s">
        <v>23</v>
      </c>
      <c r="M11362" s="3">
        <v>69000</v>
      </c>
      <c r="N11362" s="2" t="str">
        <f>VLOOKUP(Tabla1[[#This Row],[nemo]],'Nemos y clasificaciones'!$A$2:$B$5000,2,FALSE)</f>
        <v>PROCTER &amp; GAMBLE CO/THE</v>
      </c>
      <c r="O11362" s="3" t="str">
        <f>VLOOKUP(Tabla1[[#This Row],[nemo]],'Nemos y clasificaciones'!$A$1:$C$3000,3,FALSE)</f>
        <v>Consumo</v>
      </c>
      <c r="P11362" s="3"/>
      <c r="Q11362" s="3"/>
    </row>
    <row r="11363" spans="1:17" x14ac:dyDescent="0.25">
      <c r="A11363" t="s">
        <v>9893</v>
      </c>
      <c r="B11363" s="1">
        <v>42753</v>
      </c>
      <c r="C11363" s="1">
        <v>42781</v>
      </c>
      <c r="D11363" t="s">
        <v>21</v>
      </c>
      <c r="E11363" t="s">
        <v>522</v>
      </c>
      <c r="F11363">
        <v>0</v>
      </c>
      <c r="G11363">
        <v>100000</v>
      </c>
      <c r="H11363">
        <v>0</v>
      </c>
      <c r="I11363">
        <v>0</v>
      </c>
      <c r="J11363">
        <v>0</v>
      </c>
      <c r="K11363">
        <v>0.67</v>
      </c>
      <c r="L11363" t="s">
        <v>23</v>
      </c>
      <c r="M11363" s="3">
        <v>67000</v>
      </c>
      <c r="N11363" s="2" t="str">
        <f>VLOOKUP(Tabla1[[#This Row],[nemo]],'Nemos y clasificaciones'!$A$2:$B$5000,2,FALSE)</f>
        <v>PROCTER &amp; GAMBLE CO/THE</v>
      </c>
      <c r="O11363" s="3" t="str">
        <f>VLOOKUP(Tabla1[[#This Row],[nemo]],'Nemos y clasificaciones'!$A$1:$C$3000,3,FALSE)</f>
        <v>Consumo</v>
      </c>
      <c r="P11363" s="3"/>
      <c r="Q11363" s="3"/>
    </row>
    <row r="11364" spans="1:17" x14ac:dyDescent="0.25">
      <c r="A11364" t="s">
        <v>9893</v>
      </c>
      <c r="B11364" s="1">
        <v>42662</v>
      </c>
      <c r="C11364" s="1">
        <v>42689</v>
      </c>
      <c r="D11364" t="s">
        <v>21</v>
      </c>
      <c r="E11364" t="s">
        <v>522</v>
      </c>
      <c r="F11364">
        <v>0</v>
      </c>
      <c r="G11364">
        <v>100000</v>
      </c>
      <c r="H11364">
        <v>0</v>
      </c>
      <c r="I11364">
        <v>0</v>
      </c>
      <c r="J11364">
        <v>0</v>
      </c>
      <c r="K11364">
        <v>0.67</v>
      </c>
      <c r="L11364" t="s">
        <v>23</v>
      </c>
      <c r="M11364" s="3">
        <v>67000</v>
      </c>
      <c r="N11364" s="2" t="str">
        <f>VLOOKUP(Tabla1[[#This Row],[nemo]],'Nemos y clasificaciones'!$A$2:$B$5000,2,FALSE)</f>
        <v>PROCTER &amp; GAMBLE CO/THE</v>
      </c>
      <c r="O11364" s="3" t="str">
        <f>VLOOKUP(Tabla1[[#This Row],[nemo]],'Nemos y clasificaciones'!$A$1:$C$3000,3,FALSE)</f>
        <v>Consumo</v>
      </c>
      <c r="P11364" s="3"/>
      <c r="Q11364" s="3"/>
    </row>
    <row r="11365" spans="1:17" x14ac:dyDescent="0.25">
      <c r="A11365" t="s">
        <v>9893</v>
      </c>
      <c r="B11365" s="1">
        <v>42571</v>
      </c>
      <c r="C11365" s="1">
        <v>42598</v>
      </c>
      <c r="D11365" t="s">
        <v>21</v>
      </c>
      <c r="E11365" t="s">
        <v>522</v>
      </c>
      <c r="F11365">
        <v>0</v>
      </c>
      <c r="G11365">
        <v>100000</v>
      </c>
      <c r="H11365">
        <v>0</v>
      </c>
      <c r="I11365">
        <v>0</v>
      </c>
      <c r="J11365">
        <v>0</v>
      </c>
      <c r="K11365">
        <v>0.67</v>
      </c>
      <c r="L11365" t="s">
        <v>23</v>
      </c>
      <c r="M11365" s="3">
        <v>67000</v>
      </c>
      <c r="N11365" s="2" t="str">
        <f>VLOOKUP(Tabla1[[#This Row],[nemo]],'Nemos y clasificaciones'!$A$2:$B$5000,2,FALSE)</f>
        <v>PROCTER &amp; GAMBLE CO/THE</v>
      </c>
      <c r="O11365" s="3" t="str">
        <f>VLOOKUP(Tabla1[[#This Row],[nemo]],'Nemos y clasificaciones'!$A$1:$C$3000,3,FALSE)</f>
        <v>Consumo</v>
      </c>
      <c r="P11365" s="3"/>
      <c r="Q11365" s="3"/>
    </row>
    <row r="11366" spans="1:17" x14ac:dyDescent="0.25">
      <c r="A11366" t="s">
        <v>10616</v>
      </c>
      <c r="B11366" s="1">
        <v>42474</v>
      </c>
      <c r="C11366" s="1">
        <v>42506</v>
      </c>
      <c r="D11366" t="s">
        <v>21</v>
      </c>
      <c r="E11366" t="s">
        <v>522</v>
      </c>
      <c r="F11366">
        <v>0</v>
      </c>
      <c r="G11366">
        <v>100000</v>
      </c>
      <c r="H11366">
        <v>0</v>
      </c>
      <c r="I11366">
        <v>0</v>
      </c>
      <c r="J11366">
        <v>0</v>
      </c>
      <c r="K11366">
        <v>0.67</v>
      </c>
      <c r="L11366" t="s">
        <v>23</v>
      </c>
      <c r="M11366" s="3">
        <v>67000</v>
      </c>
      <c r="N11366" s="2" t="str">
        <f>VLOOKUP(Tabla1[[#This Row],[nemo]],'Nemos y clasificaciones'!$A$2:$B$5000,2,FALSE)</f>
        <v>PROCTER &amp; GAMBLE CO/THE</v>
      </c>
      <c r="O11366" s="3" t="str">
        <f>VLOOKUP(Tabla1[[#This Row],[nemo]],'Nemos y clasificaciones'!$A$1:$C$3000,3,FALSE)</f>
        <v>Consumo</v>
      </c>
      <c r="P11366" s="3"/>
      <c r="Q11366" s="3"/>
    </row>
    <row r="11367" spans="1:17" x14ac:dyDescent="0.25">
      <c r="A11367" t="s">
        <v>10906</v>
      </c>
      <c r="B11367" s="1">
        <v>42389</v>
      </c>
      <c r="C11367" s="1">
        <v>42416</v>
      </c>
      <c r="D11367" t="s">
        <v>21</v>
      </c>
      <c r="E11367" t="s">
        <v>522</v>
      </c>
      <c r="F11367">
        <v>0</v>
      </c>
      <c r="G11367">
        <v>100000</v>
      </c>
      <c r="H11367">
        <v>0</v>
      </c>
      <c r="I11367">
        <v>0</v>
      </c>
      <c r="J11367">
        <v>0</v>
      </c>
      <c r="K11367">
        <v>0.66300000000000003</v>
      </c>
      <c r="L11367" t="s">
        <v>23</v>
      </c>
      <c r="M11367" s="3">
        <v>66300</v>
      </c>
      <c r="N11367" s="2" t="str">
        <f>VLOOKUP(Tabla1[[#This Row],[nemo]],'Nemos y clasificaciones'!$A$2:$B$5000,2,FALSE)</f>
        <v>PROCTER &amp; GAMBLE CO/THE</v>
      </c>
      <c r="O11367" s="3" t="str">
        <f>VLOOKUP(Tabla1[[#This Row],[nemo]],'Nemos y clasificaciones'!$A$1:$C$3000,3,FALSE)</f>
        <v>Consumo</v>
      </c>
      <c r="P11367" s="3"/>
      <c r="Q11367" s="3"/>
    </row>
    <row r="11368" spans="1:17" x14ac:dyDescent="0.25">
      <c r="A11368" t="s">
        <v>10906</v>
      </c>
      <c r="B11368" s="1">
        <v>42298</v>
      </c>
      <c r="C11368" s="1">
        <v>42324</v>
      </c>
      <c r="D11368" t="s">
        <v>21</v>
      </c>
      <c r="E11368" t="s">
        <v>522</v>
      </c>
      <c r="F11368">
        <v>0</v>
      </c>
      <c r="G11368">
        <v>100000</v>
      </c>
      <c r="H11368">
        <v>0</v>
      </c>
      <c r="I11368">
        <v>0</v>
      </c>
      <c r="J11368">
        <v>0</v>
      </c>
      <c r="K11368">
        <v>0.66300000000000003</v>
      </c>
      <c r="L11368" t="s">
        <v>23</v>
      </c>
      <c r="M11368" s="3">
        <v>66300</v>
      </c>
      <c r="N11368" s="2" t="str">
        <f>VLOOKUP(Tabla1[[#This Row],[nemo]],'Nemos y clasificaciones'!$A$2:$B$5000,2,FALSE)</f>
        <v>PROCTER &amp; GAMBLE CO/THE</v>
      </c>
      <c r="O11368" s="3" t="str">
        <f>VLOOKUP(Tabla1[[#This Row],[nemo]],'Nemos y clasificaciones'!$A$1:$C$3000,3,FALSE)</f>
        <v>Consumo</v>
      </c>
      <c r="P11368" s="3"/>
      <c r="Q11368" s="3"/>
    </row>
    <row r="11369" spans="1:17" x14ac:dyDescent="0.25">
      <c r="A11369" t="s">
        <v>10906</v>
      </c>
      <c r="B11369" s="1">
        <v>42207</v>
      </c>
      <c r="C11369" s="1">
        <v>42233</v>
      </c>
      <c r="D11369" t="s">
        <v>21</v>
      </c>
      <c r="E11369" t="s">
        <v>522</v>
      </c>
      <c r="F11369">
        <v>0</v>
      </c>
      <c r="G11369">
        <v>100000</v>
      </c>
      <c r="H11369">
        <v>0</v>
      </c>
      <c r="I11369">
        <v>0</v>
      </c>
      <c r="J11369">
        <v>0</v>
      </c>
      <c r="K11369">
        <v>0.66300000000000003</v>
      </c>
      <c r="L11369" t="s">
        <v>23</v>
      </c>
      <c r="M11369" s="3">
        <v>66300</v>
      </c>
      <c r="N11369" s="2" t="str">
        <f>VLOOKUP(Tabla1[[#This Row],[nemo]],'Nemos y clasificaciones'!$A$2:$B$5000,2,FALSE)</f>
        <v>PROCTER &amp; GAMBLE CO/THE</v>
      </c>
      <c r="O11369" s="3" t="str">
        <f>VLOOKUP(Tabla1[[#This Row],[nemo]],'Nemos y clasificaciones'!$A$1:$C$3000,3,FALSE)</f>
        <v>Consumo</v>
      </c>
      <c r="P11369" s="3"/>
      <c r="Q11369" s="3"/>
    </row>
    <row r="11370" spans="1:17" x14ac:dyDescent="0.25">
      <c r="A11370" t="s">
        <v>10906</v>
      </c>
      <c r="B11370" s="1">
        <v>42117</v>
      </c>
      <c r="C11370" s="1">
        <v>42139</v>
      </c>
      <c r="D11370" t="s">
        <v>21</v>
      </c>
      <c r="E11370" t="s">
        <v>522</v>
      </c>
      <c r="F11370">
        <v>0</v>
      </c>
      <c r="G11370">
        <v>100000</v>
      </c>
      <c r="H11370">
        <v>0</v>
      </c>
      <c r="I11370">
        <v>0</v>
      </c>
      <c r="J11370">
        <v>0</v>
      </c>
      <c r="K11370">
        <v>0.66300000000000003</v>
      </c>
      <c r="L11370" t="s">
        <v>23</v>
      </c>
      <c r="M11370" s="3">
        <v>66300</v>
      </c>
      <c r="N11370" s="2" t="str">
        <f>VLOOKUP(Tabla1[[#This Row],[nemo]],'Nemos y clasificaciones'!$A$2:$B$5000,2,FALSE)</f>
        <v>PROCTER &amp; GAMBLE CO/THE</v>
      </c>
      <c r="O11370" s="3" t="str">
        <f>VLOOKUP(Tabla1[[#This Row],[nemo]],'Nemos y clasificaciones'!$A$1:$C$3000,3,FALSE)</f>
        <v>Consumo</v>
      </c>
      <c r="P11370" s="3"/>
      <c r="Q11370" s="3"/>
    </row>
    <row r="11371" spans="1:17" x14ac:dyDescent="0.25">
      <c r="A11371" t="s">
        <v>11951</v>
      </c>
      <c r="B11371" s="1">
        <v>42025</v>
      </c>
      <c r="C11371" s="1">
        <v>42052</v>
      </c>
      <c r="D11371" t="s">
        <v>21</v>
      </c>
      <c r="E11371" t="s">
        <v>522</v>
      </c>
      <c r="F11371">
        <v>0</v>
      </c>
      <c r="G11371">
        <v>100000</v>
      </c>
      <c r="H11371">
        <v>0</v>
      </c>
      <c r="I11371">
        <v>0</v>
      </c>
      <c r="J11371">
        <v>0</v>
      </c>
      <c r="K11371">
        <v>0.64400000000000002</v>
      </c>
      <c r="L11371" t="s">
        <v>23</v>
      </c>
      <c r="M11371" s="3">
        <v>64400</v>
      </c>
      <c r="N11371" s="2" t="str">
        <f>VLOOKUP(Tabla1[[#This Row],[nemo]],'Nemos y clasificaciones'!$A$2:$B$5000,2,FALSE)</f>
        <v>PROCTER &amp; GAMBLE CO/THE</v>
      </c>
      <c r="O11371" s="3" t="str">
        <f>VLOOKUP(Tabla1[[#This Row],[nemo]],'Nemos y clasificaciones'!$A$1:$C$3000,3,FALSE)</f>
        <v>Consumo</v>
      </c>
      <c r="P11371" s="3"/>
      <c r="Q11371" s="3"/>
    </row>
    <row r="11372" spans="1:17" x14ac:dyDescent="0.25">
      <c r="A11372" t="s">
        <v>8794</v>
      </c>
      <c r="B11372" s="1">
        <v>43087</v>
      </c>
      <c r="C11372" s="1">
        <v>43091</v>
      </c>
      <c r="D11372" t="s">
        <v>21</v>
      </c>
      <c r="E11372" t="s">
        <v>7044</v>
      </c>
      <c r="F11372">
        <v>0</v>
      </c>
      <c r="G11372">
        <v>100000</v>
      </c>
      <c r="H11372">
        <v>0</v>
      </c>
      <c r="I11372">
        <v>0</v>
      </c>
      <c r="J11372">
        <v>0</v>
      </c>
      <c r="K11372">
        <v>0.97199999999999998</v>
      </c>
      <c r="L11372" t="s">
        <v>23</v>
      </c>
      <c r="M11372" s="3">
        <v>97200</v>
      </c>
      <c r="N11372" s="2" t="str">
        <f>VLOOKUP(Tabla1[[#This Row],[nemo]],'Nemos y clasificaciones'!$A$2:$B$5000,2,FALSE)</f>
        <v>VANECK VECTORS POLAND ETF</v>
      </c>
      <c r="O11372" s="3" t="str">
        <f>VLOOKUP(Tabla1[[#This Row],[nemo]],'Nemos y clasificaciones'!$A$1:$C$3000,3,FALSE)</f>
        <v>ETF</v>
      </c>
      <c r="P11372" s="3"/>
      <c r="Q11372" s="3"/>
    </row>
    <row r="11373" spans="1:17" x14ac:dyDescent="0.25">
      <c r="A11373" t="s">
        <v>11043</v>
      </c>
      <c r="B11373" s="1">
        <v>42359</v>
      </c>
      <c r="C11373" s="1">
        <v>42366</v>
      </c>
      <c r="D11373" t="s">
        <v>21</v>
      </c>
      <c r="E11373" t="s">
        <v>7044</v>
      </c>
      <c r="F11373">
        <v>0</v>
      </c>
      <c r="G11373">
        <v>100000</v>
      </c>
      <c r="H11373">
        <v>0</v>
      </c>
      <c r="I11373">
        <v>0</v>
      </c>
      <c r="J11373">
        <v>0</v>
      </c>
      <c r="K11373">
        <v>0.435</v>
      </c>
      <c r="L11373" t="s">
        <v>23</v>
      </c>
      <c r="M11373" s="3">
        <v>43500</v>
      </c>
      <c r="N11373" s="2" t="str">
        <f>VLOOKUP(Tabla1[[#This Row],[nemo]],'Nemos y clasificaciones'!$A$2:$B$5000,2,FALSE)</f>
        <v>VANECK VECTORS POLAND ETF</v>
      </c>
      <c r="O11373" s="3" t="str">
        <f>VLOOKUP(Tabla1[[#This Row],[nemo]],'Nemos y clasificaciones'!$A$1:$C$3000,3,FALSE)</f>
        <v>ETF</v>
      </c>
      <c r="P11373" s="3"/>
      <c r="Q11373" s="3"/>
    </row>
    <row r="11374" spans="1:17" x14ac:dyDescent="0.25">
      <c r="A11374" t="s">
        <v>10085</v>
      </c>
      <c r="B11374" s="1">
        <v>42723</v>
      </c>
      <c r="C11374" s="1">
        <v>42727</v>
      </c>
      <c r="D11374" t="s">
        <v>21</v>
      </c>
      <c r="E11374" t="s">
        <v>7044</v>
      </c>
      <c r="F11374">
        <v>0</v>
      </c>
      <c r="G11374">
        <v>100000</v>
      </c>
      <c r="H11374">
        <v>0</v>
      </c>
      <c r="I11374">
        <v>0</v>
      </c>
      <c r="J11374">
        <v>0</v>
      </c>
      <c r="K11374">
        <v>0.26400000000000001</v>
      </c>
      <c r="L11374" t="s">
        <v>23</v>
      </c>
      <c r="M11374" s="3">
        <v>26400</v>
      </c>
      <c r="N11374" s="2" t="str">
        <f>VLOOKUP(Tabla1[[#This Row],[nemo]],'Nemos y clasificaciones'!$A$2:$B$5000,2,FALSE)</f>
        <v>VANECK VECTORS POLAND ETF</v>
      </c>
      <c r="O11374" s="3" t="str">
        <f>VLOOKUP(Tabla1[[#This Row],[nemo]],'Nemos y clasificaciones'!$A$1:$C$3000,3,FALSE)</f>
        <v>ETF</v>
      </c>
      <c r="P11374" s="3"/>
      <c r="Q11374" s="3"/>
    </row>
    <row r="11375" spans="1:17" x14ac:dyDescent="0.25">
      <c r="A11375" t="s">
        <v>7043</v>
      </c>
      <c r="B11375" s="1">
        <v>43454</v>
      </c>
      <c r="C11375" s="1">
        <v>43461</v>
      </c>
      <c r="D11375" t="s">
        <v>21</v>
      </c>
      <c r="E11375" t="s">
        <v>7044</v>
      </c>
      <c r="F11375">
        <v>0</v>
      </c>
      <c r="G11375">
        <v>100000</v>
      </c>
      <c r="H11375">
        <v>0</v>
      </c>
      <c r="I11375">
        <v>0</v>
      </c>
      <c r="J11375">
        <v>0</v>
      </c>
      <c r="K11375">
        <v>0.24399999999999999</v>
      </c>
      <c r="L11375" t="s">
        <v>23</v>
      </c>
      <c r="M11375" s="3">
        <v>24400</v>
      </c>
      <c r="N11375" s="2" t="str">
        <f>VLOOKUP(Tabla1[[#This Row],[nemo]],'Nemos y clasificaciones'!$A$2:$B$5000,2,FALSE)</f>
        <v>VANECK VECTORS POLAND ETF</v>
      </c>
      <c r="O11375" s="3" t="str">
        <f>VLOOKUP(Tabla1[[#This Row],[nemo]],'Nemos y clasificaciones'!$A$1:$C$3000,3,FALSE)</f>
        <v>ETF</v>
      </c>
      <c r="P11375" s="3"/>
      <c r="Q11375" s="3"/>
    </row>
    <row r="11376" spans="1:17" x14ac:dyDescent="0.25">
      <c r="A11376" t="s">
        <v>8676</v>
      </c>
      <c r="B11376" s="1">
        <v>42732</v>
      </c>
      <c r="C11376" s="1">
        <v>42739</v>
      </c>
      <c r="D11376" t="s">
        <v>21</v>
      </c>
      <c r="E11376" t="s">
        <v>7044</v>
      </c>
      <c r="F11376">
        <v>0</v>
      </c>
      <c r="G11376">
        <v>100000</v>
      </c>
      <c r="H11376">
        <v>0</v>
      </c>
      <c r="I11376">
        <v>0</v>
      </c>
      <c r="J11376">
        <v>0</v>
      </c>
      <c r="K11376">
        <v>2.7E-2</v>
      </c>
      <c r="L11376" t="s">
        <v>23</v>
      </c>
      <c r="M11376" s="4">
        <v>2700</v>
      </c>
      <c r="N11376" s="2" t="str">
        <f>VLOOKUP(Tabla1[[#This Row],[nemo]],'Nemos y clasificaciones'!$A$2:$B$5000,2,FALSE)</f>
        <v>VANECK VECTORS POLAND ETF</v>
      </c>
      <c r="O11376" s="4" t="str">
        <f>VLOOKUP(Tabla1[[#This Row],[nemo]],'Nemos y clasificaciones'!$A$1:$C$3000,3,FALSE)</f>
        <v>ETF</v>
      </c>
      <c r="P11376" s="4"/>
      <c r="Q11376" s="4"/>
    </row>
    <row r="11377" spans="1:17" x14ac:dyDescent="0.25">
      <c r="A11377" t="s">
        <v>961</v>
      </c>
      <c r="B11377" s="1">
        <v>44342</v>
      </c>
      <c r="C11377" s="1">
        <v>44377</v>
      </c>
      <c r="D11377" t="s">
        <v>14</v>
      </c>
      <c r="E11377" t="s">
        <v>962</v>
      </c>
      <c r="F11377">
        <v>10000</v>
      </c>
      <c r="G11377">
        <v>0</v>
      </c>
      <c r="H11377">
        <v>12500</v>
      </c>
      <c r="I11377">
        <v>3300000</v>
      </c>
      <c r="J11377">
        <v>3290000</v>
      </c>
      <c r="K11377">
        <v>3250000</v>
      </c>
      <c r="L11377" t="s">
        <v>19</v>
      </c>
      <c r="M11377" s="2">
        <v>0</v>
      </c>
      <c r="N11377" s="2" t="str">
        <f>VLOOKUP(Tabla1[[#This Row],[nemo]],'Nemos y clasificaciones'!$A$2:$B$5000,2,FALSE)</f>
        <v>CLUB DE POLO Y EQUITACION SAN CRISTOBAL</v>
      </c>
      <c r="O11377" s="2" t="str">
        <f>VLOOKUP(Tabla1[[#This Row],[nemo]],'Nemos y clasificaciones'!$A$1:$C$3000,3,FALSE)</f>
        <v>Recreación y servicios educacionales</v>
      </c>
      <c r="P11377" s="2"/>
      <c r="Q11377" s="2"/>
    </row>
    <row r="11378" spans="1:17" x14ac:dyDescent="0.25">
      <c r="A11378" t="s">
        <v>7512</v>
      </c>
      <c r="B11378" s="1">
        <v>43351</v>
      </c>
      <c r="C11378" s="1">
        <v>43357</v>
      </c>
      <c r="D11378" t="s">
        <v>14</v>
      </c>
      <c r="E11378" t="s">
        <v>3182</v>
      </c>
      <c r="F11378">
        <v>0</v>
      </c>
      <c r="G11378">
        <v>1815079505</v>
      </c>
      <c r="H11378">
        <v>0</v>
      </c>
      <c r="I11378">
        <v>0</v>
      </c>
      <c r="J11378">
        <v>0</v>
      </c>
      <c r="K11378">
        <v>1.0900000000000001</v>
      </c>
      <c r="L11378" t="s">
        <v>16</v>
      </c>
      <c r="M11378" s="2">
        <v>1978436660.45</v>
      </c>
      <c r="N11378" s="2" t="str">
        <f>VLOOKUP(Tabla1[[#This Row],[nemo]],'Nemos y clasificaciones'!$A$2:$B$5000,2,FALSE)</f>
        <v>POTASIOS DE CHILE S.A.</v>
      </c>
      <c r="O11378" s="2" t="str">
        <f>VLOOKUP(Tabla1[[#This Row],[nemo]],'Nemos y clasificaciones'!$A$1:$C$3000,3,FALSE)</f>
        <v>Servicios financieros</v>
      </c>
      <c r="P11378" s="2"/>
      <c r="Q11378" s="2"/>
    </row>
    <row r="11379" spans="1:17" x14ac:dyDescent="0.25">
      <c r="A11379" t="s">
        <v>11691</v>
      </c>
      <c r="B11379" s="1">
        <v>42131</v>
      </c>
      <c r="C11379" s="1">
        <v>42137</v>
      </c>
      <c r="D11379" t="s">
        <v>14</v>
      </c>
      <c r="E11379" t="s">
        <v>3182</v>
      </c>
      <c r="F11379">
        <v>0</v>
      </c>
      <c r="G11379">
        <v>1815079505</v>
      </c>
      <c r="H11379">
        <v>0</v>
      </c>
      <c r="I11379">
        <v>0</v>
      </c>
      <c r="J11379">
        <v>0</v>
      </c>
      <c r="K11379">
        <v>0.96899999999999997</v>
      </c>
      <c r="L11379" t="s">
        <v>23</v>
      </c>
      <c r="M11379" s="2">
        <v>1758812040.345</v>
      </c>
      <c r="N11379" s="2" t="str">
        <f>VLOOKUP(Tabla1[[#This Row],[nemo]],'Nemos y clasificaciones'!$A$2:$B$5000,2,FALSE)</f>
        <v>POTASIOS DE CHILE S.A.</v>
      </c>
      <c r="O11379" s="2" t="str">
        <f>VLOOKUP(Tabla1[[#This Row],[nemo]],'Nemos y clasificaciones'!$A$1:$C$3000,3,FALSE)</f>
        <v>Servicios financieros</v>
      </c>
      <c r="P11379" s="2"/>
      <c r="Q11379" s="2"/>
    </row>
    <row r="11380" spans="1:17" x14ac:dyDescent="0.25">
      <c r="A11380" t="s">
        <v>9084</v>
      </c>
      <c r="B11380" s="1">
        <v>42990</v>
      </c>
      <c r="C11380" s="1">
        <v>42998</v>
      </c>
      <c r="D11380" t="s">
        <v>14</v>
      </c>
      <c r="E11380" t="s">
        <v>3182</v>
      </c>
      <c r="F11380">
        <v>0</v>
      </c>
      <c r="G11380">
        <v>1815079505</v>
      </c>
      <c r="H11380">
        <v>0</v>
      </c>
      <c r="I11380">
        <v>0</v>
      </c>
      <c r="J11380">
        <v>0</v>
      </c>
      <c r="K11380">
        <v>0.56100000000000005</v>
      </c>
      <c r="L11380" t="s">
        <v>23</v>
      </c>
      <c r="M11380" s="2">
        <v>1018259602.3049999</v>
      </c>
      <c r="N11380" s="2" t="str">
        <f>VLOOKUP(Tabla1[[#This Row],[nemo]],'Nemos y clasificaciones'!$A$2:$B$5000,2,FALSE)</f>
        <v>POTASIOS DE CHILE S.A.</v>
      </c>
      <c r="O11380" s="2" t="str">
        <f>VLOOKUP(Tabla1[[#This Row],[nemo]],'Nemos y clasificaciones'!$A$1:$C$3000,3,FALSE)</f>
        <v>Servicios financieros</v>
      </c>
      <c r="P11380" s="2"/>
      <c r="Q11380" s="2"/>
    </row>
    <row r="11381" spans="1:17" x14ac:dyDescent="0.25">
      <c r="A11381" t="s">
        <v>9351</v>
      </c>
      <c r="B11381" s="1">
        <v>42899</v>
      </c>
      <c r="C11381" s="1">
        <v>42905</v>
      </c>
      <c r="D11381" t="s">
        <v>14</v>
      </c>
      <c r="E11381" t="s">
        <v>3182</v>
      </c>
      <c r="F11381">
        <v>0</v>
      </c>
      <c r="G11381">
        <v>1815079505</v>
      </c>
      <c r="H11381">
        <v>0</v>
      </c>
      <c r="I11381">
        <v>0</v>
      </c>
      <c r="J11381">
        <v>0</v>
      </c>
      <c r="K11381">
        <v>0.53500000000000003</v>
      </c>
      <c r="L11381" t="s">
        <v>23</v>
      </c>
      <c r="M11381" s="2">
        <v>971067535.17499995</v>
      </c>
      <c r="N11381" s="2" t="str">
        <f>VLOOKUP(Tabla1[[#This Row],[nemo]],'Nemos y clasificaciones'!$A$2:$B$5000,2,FALSE)</f>
        <v>POTASIOS DE CHILE S.A.</v>
      </c>
      <c r="O11381" s="2" t="str">
        <f>VLOOKUP(Tabla1[[#This Row],[nemo]],'Nemos y clasificaciones'!$A$1:$C$3000,3,FALSE)</f>
        <v>Servicios financieros</v>
      </c>
      <c r="P11381" s="2"/>
      <c r="Q11381" s="2"/>
    </row>
    <row r="11382" spans="1:17" x14ac:dyDescent="0.25">
      <c r="A11382" t="s">
        <v>7901</v>
      </c>
      <c r="B11382" s="1">
        <v>43264</v>
      </c>
      <c r="C11382" s="1">
        <v>43270</v>
      </c>
      <c r="D11382" t="s">
        <v>14</v>
      </c>
      <c r="E11382" t="s">
        <v>3182</v>
      </c>
      <c r="F11382">
        <v>0</v>
      </c>
      <c r="G11382">
        <v>1815079505</v>
      </c>
      <c r="H11382">
        <v>0</v>
      </c>
      <c r="I11382">
        <v>0</v>
      </c>
      <c r="J11382">
        <v>0</v>
      </c>
      <c r="K11382">
        <v>0.52900000000000003</v>
      </c>
      <c r="L11382" t="s">
        <v>23</v>
      </c>
      <c r="M11382" s="2">
        <v>960177058.14499998</v>
      </c>
      <c r="N11382" s="2" t="str">
        <f>VLOOKUP(Tabla1[[#This Row],[nemo]],'Nemos y clasificaciones'!$A$2:$B$5000,2,FALSE)</f>
        <v>POTASIOS DE CHILE S.A.</v>
      </c>
      <c r="O11382" s="2" t="str">
        <f>VLOOKUP(Tabla1[[#This Row],[nemo]],'Nemos y clasificaciones'!$A$1:$C$3000,3,FALSE)</f>
        <v>Servicios financieros</v>
      </c>
      <c r="P11382" s="2"/>
      <c r="Q11382" s="2"/>
    </row>
    <row r="11383" spans="1:17" x14ac:dyDescent="0.25">
      <c r="A11383" t="s">
        <v>6443</v>
      </c>
      <c r="B11383" s="1">
        <v>43592</v>
      </c>
      <c r="C11383" s="1">
        <v>43598</v>
      </c>
      <c r="D11383" t="s">
        <v>14</v>
      </c>
      <c r="E11383" t="s">
        <v>3182</v>
      </c>
      <c r="F11383">
        <v>0</v>
      </c>
      <c r="G11383">
        <v>1815079505</v>
      </c>
      <c r="H11383">
        <v>0</v>
      </c>
      <c r="I11383">
        <v>0</v>
      </c>
      <c r="J11383">
        <v>0</v>
      </c>
      <c r="K11383">
        <v>0.51100000000000001</v>
      </c>
      <c r="L11383" t="s">
        <v>23</v>
      </c>
      <c r="M11383" s="2">
        <v>927505627.05499995</v>
      </c>
      <c r="N11383" s="2" t="str">
        <f>VLOOKUP(Tabla1[[#This Row],[nemo]],'Nemos y clasificaciones'!$A$2:$B$5000,2,FALSE)</f>
        <v>POTASIOS DE CHILE S.A.</v>
      </c>
      <c r="O11383" s="2" t="str">
        <f>VLOOKUP(Tabla1[[#This Row],[nemo]],'Nemos y clasificaciones'!$A$1:$C$3000,3,FALSE)</f>
        <v>Servicios financieros</v>
      </c>
      <c r="P11383" s="2"/>
      <c r="Q11383" s="2"/>
    </row>
    <row r="11384" spans="1:17" x14ac:dyDescent="0.25">
      <c r="A11384" t="s">
        <v>6132</v>
      </c>
      <c r="B11384" s="1">
        <v>43624</v>
      </c>
      <c r="C11384" s="1">
        <v>43630</v>
      </c>
      <c r="D11384" t="s">
        <v>14</v>
      </c>
      <c r="E11384" t="s">
        <v>3182</v>
      </c>
      <c r="F11384">
        <v>0</v>
      </c>
      <c r="G11384">
        <v>1815079505</v>
      </c>
      <c r="H11384">
        <v>0</v>
      </c>
      <c r="I11384">
        <v>0</v>
      </c>
      <c r="J11384">
        <v>0</v>
      </c>
      <c r="K11384">
        <v>0.497</v>
      </c>
      <c r="L11384" t="s">
        <v>23</v>
      </c>
      <c r="M11384" s="2">
        <v>902094513.98500001</v>
      </c>
      <c r="N11384" s="2" t="str">
        <f>VLOOKUP(Tabla1[[#This Row],[nemo]],'Nemos y clasificaciones'!$A$2:$B$5000,2,FALSE)</f>
        <v>POTASIOS DE CHILE S.A.</v>
      </c>
      <c r="O11384" s="2" t="str">
        <f>VLOOKUP(Tabla1[[#This Row],[nemo]],'Nemos y clasificaciones'!$A$1:$C$3000,3,FALSE)</f>
        <v>Servicios financieros</v>
      </c>
      <c r="P11384" s="2"/>
      <c r="Q11384" s="2"/>
    </row>
    <row r="11385" spans="1:17" x14ac:dyDescent="0.25">
      <c r="A11385" t="s">
        <v>8839</v>
      </c>
      <c r="B11385" s="1">
        <v>43081</v>
      </c>
      <c r="C11385" s="1">
        <v>43087</v>
      </c>
      <c r="D11385" t="s">
        <v>14</v>
      </c>
      <c r="E11385" t="s">
        <v>3182</v>
      </c>
      <c r="F11385">
        <v>0</v>
      </c>
      <c r="G11385">
        <v>1815079505</v>
      </c>
      <c r="H11385">
        <v>0</v>
      </c>
      <c r="I11385">
        <v>0</v>
      </c>
      <c r="J11385">
        <v>0</v>
      </c>
      <c r="K11385">
        <v>0.49299999999999999</v>
      </c>
      <c r="L11385" t="s">
        <v>23</v>
      </c>
      <c r="M11385" s="2">
        <v>894834195.96500003</v>
      </c>
      <c r="N11385" s="2" t="str">
        <f>VLOOKUP(Tabla1[[#This Row],[nemo]],'Nemos y clasificaciones'!$A$2:$B$5000,2,FALSE)</f>
        <v>POTASIOS DE CHILE S.A.</v>
      </c>
      <c r="O11385" s="2" t="str">
        <f>VLOOKUP(Tabla1[[#This Row],[nemo]],'Nemos y clasificaciones'!$A$1:$C$3000,3,FALSE)</f>
        <v>Servicios financieros</v>
      </c>
      <c r="P11385" s="2"/>
      <c r="Q11385" s="2"/>
    </row>
    <row r="11386" spans="1:17" x14ac:dyDescent="0.25">
      <c r="A11386" t="s">
        <v>10633</v>
      </c>
      <c r="B11386" s="1">
        <v>42497</v>
      </c>
      <c r="C11386" s="1">
        <v>42503</v>
      </c>
      <c r="D11386" t="s">
        <v>14</v>
      </c>
      <c r="E11386" t="s">
        <v>3182</v>
      </c>
      <c r="F11386">
        <v>0</v>
      </c>
      <c r="G11386">
        <v>1815079505</v>
      </c>
      <c r="H11386">
        <v>0</v>
      </c>
      <c r="I11386">
        <v>0</v>
      </c>
      <c r="J11386">
        <v>0</v>
      </c>
      <c r="K11386">
        <v>0.435</v>
      </c>
      <c r="L11386" t="s">
        <v>23</v>
      </c>
      <c r="M11386" s="2">
        <v>789559584.67499995</v>
      </c>
      <c r="N11386" s="2" t="str">
        <f>VLOOKUP(Tabla1[[#This Row],[nemo]],'Nemos y clasificaciones'!$A$2:$B$5000,2,FALSE)</f>
        <v>POTASIOS DE CHILE S.A.</v>
      </c>
      <c r="O11386" s="2" t="str">
        <f>VLOOKUP(Tabla1[[#This Row],[nemo]],'Nemos y clasificaciones'!$A$1:$C$3000,3,FALSE)</f>
        <v>Servicios financieros</v>
      </c>
      <c r="P11386" s="2"/>
      <c r="Q11386" s="2"/>
    </row>
    <row r="11387" spans="1:17" x14ac:dyDescent="0.25">
      <c r="A11387" t="s">
        <v>5658</v>
      </c>
      <c r="B11387" s="1">
        <v>43715</v>
      </c>
      <c r="C11387" s="1">
        <v>43721</v>
      </c>
      <c r="D11387" t="s">
        <v>14</v>
      </c>
      <c r="E11387" t="s">
        <v>3182</v>
      </c>
      <c r="F11387">
        <v>0</v>
      </c>
      <c r="G11387">
        <v>1815079505</v>
      </c>
      <c r="H11387">
        <v>0</v>
      </c>
      <c r="I11387">
        <v>0</v>
      </c>
      <c r="J11387">
        <v>0</v>
      </c>
      <c r="K11387">
        <v>0.42499999999999999</v>
      </c>
      <c r="L11387" t="s">
        <v>23</v>
      </c>
      <c r="M11387" s="2">
        <v>771408789.625</v>
      </c>
      <c r="N11387" s="2" t="str">
        <f>VLOOKUP(Tabla1[[#This Row],[nemo]],'Nemos y clasificaciones'!$A$2:$B$5000,2,FALSE)</f>
        <v>POTASIOS DE CHILE S.A.</v>
      </c>
      <c r="O11387" s="2" t="str">
        <f>VLOOKUP(Tabla1[[#This Row],[nemo]],'Nemos y clasificaciones'!$A$1:$C$3000,3,FALSE)</f>
        <v>Servicios financieros</v>
      </c>
      <c r="P11387" s="2"/>
      <c r="Q11387" s="2"/>
    </row>
    <row r="11388" spans="1:17" x14ac:dyDescent="0.25">
      <c r="A11388" t="s">
        <v>8216</v>
      </c>
      <c r="B11388" s="1">
        <v>43228</v>
      </c>
      <c r="C11388" s="1">
        <v>43234</v>
      </c>
      <c r="D11388" t="s">
        <v>14</v>
      </c>
      <c r="E11388" t="s">
        <v>3182</v>
      </c>
      <c r="F11388">
        <v>0</v>
      </c>
      <c r="G11388">
        <v>1815079505</v>
      </c>
      <c r="H11388">
        <v>0</v>
      </c>
      <c r="I11388">
        <v>0</v>
      </c>
      <c r="J11388">
        <v>0</v>
      </c>
      <c r="K11388">
        <v>0.40699999999999997</v>
      </c>
      <c r="L11388" t="s">
        <v>23</v>
      </c>
      <c r="M11388" s="2">
        <v>738737358.53499997</v>
      </c>
      <c r="N11388" s="2" t="str">
        <f>VLOOKUP(Tabla1[[#This Row],[nemo]],'Nemos y clasificaciones'!$A$2:$B$5000,2,FALSE)</f>
        <v>POTASIOS DE CHILE S.A.</v>
      </c>
      <c r="O11388" s="2" t="str">
        <f>VLOOKUP(Tabla1[[#This Row],[nemo]],'Nemos y clasificaciones'!$A$1:$C$3000,3,FALSE)</f>
        <v>Servicios financieros</v>
      </c>
      <c r="P11388" s="2"/>
      <c r="Q11388" s="2"/>
    </row>
    <row r="11389" spans="1:17" x14ac:dyDescent="0.25">
      <c r="A11389" t="s">
        <v>10096</v>
      </c>
      <c r="B11389" s="1">
        <v>42720</v>
      </c>
      <c r="C11389" s="1">
        <v>42726</v>
      </c>
      <c r="D11389" t="s">
        <v>14</v>
      </c>
      <c r="E11389" t="s">
        <v>3182</v>
      </c>
      <c r="F11389">
        <v>0</v>
      </c>
      <c r="G11389">
        <v>1815079505</v>
      </c>
      <c r="H11389">
        <v>0</v>
      </c>
      <c r="I11389">
        <v>0</v>
      </c>
      <c r="J11389">
        <v>0</v>
      </c>
      <c r="K11389">
        <v>0.34300000000000003</v>
      </c>
      <c r="L11389" t="s">
        <v>23</v>
      </c>
      <c r="M11389" s="2">
        <v>622572270.21500003</v>
      </c>
      <c r="N11389" s="2" t="str">
        <f>VLOOKUP(Tabla1[[#This Row],[nemo]],'Nemos y clasificaciones'!$A$2:$B$5000,2,FALSE)</f>
        <v>POTASIOS DE CHILE S.A.</v>
      </c>
      <c r="O11389" s="2" t="str">
        <f>VLOOKUP(Tabla1[[#This Row],[nemo]],'Nemos y clasificaciones'!$A$1:$C$3000,3,FALSE)</f>
        <v>Servicios financieros</v>
      </c>
      <c r="P11389" s="2"/>
      <c r="Q11389" s="2"/>
    </row>
    <row r="11390" spans="1:17" x14ac:dyDescent="0.25">
      <c r="A11390" t="s">
        <v>7217</v>
      </c>
      <c r="B11390" s="1">
        <v>43441</v>
      </c>
      <c r="C11390" s="1">
        <v>43448</v>
      </c>
      <c r="D11390" t="s">
        <v>14</v>
      </c>
      <c r="E11390" t="s">
        <v>3182</v>
      </c>
      <c r="F11390">
        <v>0</v>
      </c>
      <c r="G11390">
        <v>1815079505</v>
      </c>
      <c r="H11390">
        <v>0</v>
      </c>
      <c r="I11390">
        <v>0</v>
      </c>
      <c r="J11390">
        <v>0</v>
      </c>
      <c r="K11390">
        <v>0.318</v>
      </c>
      <c r="L11390" t="s">
        <v>23</v>
      </c>
      <c r="M11390" s="2">
        <v>577195282.59000003</v>
      </c>
      <c r="N11390" s="2" t="str">
        <f>VLOOKUP(Tabla1[[#This Row],[nemo]],'Nemos y clasificaciones'!$A$2:$B$5000,2,FALSE)</f>
        <v>POTASIOS DE CHILE S.A.</v>
      </c>
      <c r="O11390" s="2" t="str">
        <f>VLOOKUP(Tabla1[[#This Row],[nemo]],'Nemos y clasificaciones'!$A$1:$C$3000,3,FALSE)</f>
        <v>Servicios financieros</v>
      </c>
      <c r="P11390" s="2"/>
      <c r="Q11390" s="2"/>
    </row>
    <row r="11391" spans="1:17" x14ac:dyDescent="0.25">
      <c r="A11391" t="s">
        <v>9605</v>
      </c>
      <c r="B11391" s="1">
        <v>42864</v>
      </c>
      <c r="C11391" s="1">
        <v>42870</v>
      </c>
      <c r="D11391" t="s">
        <v>14</v>
      </c>
      <c r="E11391" t="s">
        <v>3182</v>
      </c>
      <c r="F11391">
        <v>0</v>
      </c>
      <c r="G11391">
        <v>1815079505</v>
      </c>
      <c r="H11391">
        <v>0</v>
      </c>
      <c r="I11391">
        <v>0</v>
      </c>
      <c r="J11391">
        <v>0</v>
      </c>
      <c r="K11391">
        <v>0.249</v>
      </c>
      <c r="L11391" t="s">
        <v>23</v>
      </c>
      <c r="M11391" s="2">
        <v>451954796.745</v>
      </c>
      <c r="N11391" s="2" t="str">
        <f>VLOOKUP(Tabla1[[#This Row],[nemo]],'Nemos y clasificaciones'!$A$2:$B$5000,2,FALSE)</f>
        <v>POTASIOS DE CHILE S.A.</v>
      </c>
      <c r="O11391" s="2" t="str">
        <f>VLOOKUP(Tabla1[[#This Row],[nemo]],'Nemos y clasificaciones'!$A$1:$C$3000,3,FALSE)</f>
        <v>Servicios financieros</v>
      </c>
      <c r="P11391" s="2"/>
      <c r="Q11391" s="2"/>
    </row>
    <row r="11392" spans="1:17" x14ac:dyDescent="0.25">
      <c r="A11392" t="s">
        <v>5289</v>
      </c>
      <c r="B11392" s="1">
        <v>43809</v>
      </c>
      <c r="C11392" s="1">
        <v>43815</v>
      </c>
      <c r="D11392" t="s">
        <v>14</v>
      </c>
      <c r="E11392" t="s">
        <v>3182</v>
      </c>
      <c r="F11392">
        <v>0</v>
      </c>
      <c r="G11392">
        <v>1815079505</v>
      </c>
      <c r="H11392">
        <v>0</v>
      </c>
      <c r="I11392">
        <v>0</v>
      </c>
      <c r="J11392">
        <v>0</v>
      </c>
      <c r="K11392">
        <v>0.16900000000000001</v>
      </c>
      <c r="L11392" t="s">
        <v>23</v>
      </c>
      <c r="M11392" s="2">
        <v>306748436.34500003</v>
      </c>
      <c r="N11392" s="2" t="str">
        <f>VLOOKUP(Tabla1[[#This Row],[nemo]],'Nemos y clasificaciones'!$A$2:$B$5000,2,FALSE)</f>
        <v>POTASIOS DE CHILE S.A.</v>
      </c>
      <c r="O11392" s="2" t="str">
        <f>VLOOKUP(Tabla1[[#This Row],[nemo]],'Nemos y clasificaciones'!$A$1:$C$3000,3,FALSE)</f>
        <v>Servicios financieros</v>
      </c>
      <c r="P11392" s="2"/>
      <c r="Q11392" s="2"/>
    </row>
    <row r="11393" spans="1:17" x14ac:dyDescent="0.25">
      <c r="A11393" t="s">
        <v>4457</v>
      </c>
      <c r="B11393" s="1">
        <v>43953</v>
      </c>
      <c r="C11393" s="1">
        <v>43959</v>
      </c>
      <c r="D11393" t="s">
        <v>14</v>
      </c>
      <c r="E11393" t="s">
        <v>3182</v>
      </c>
      <c r="F11393">
        <v>0</v>
      </c>
      <c r="G11393">
        <v>1815079505</v>
      </c>
      <c r="H11393">
        <v>0</v>
      </c>
      <c r="I11393">
        <v>0</v>
      </c>
      <c r="J11393">
        <v>0</v>
      </c>
      <c r="K11393">
        <v>0.122</v>
      </c>
      <c r="L11393" t="s">
        <v>23</v>
      </c>
      <c r="M11393" s="2">
        <v>221439699.61000001</v>
      </c>
      <c r="N11393" s="2" t="str">
        <f>VLOOKUP(Tabla1[[#This Row],[nemo]],'Nemos y clasificaciones'!$A$2:$B$5000,2,FALSE)</f>
        <v>POTASIOS DE CHILE S.A.</v>
      </c>
      <c r="O11393" s="2" t="str">
        <f>VLOOKUP(Tabla1[[#This Row],[nemo]],'Nemos y clasificaciones'!$A$1:$C$3000,3,FALSE)</f>
        <v>Servicios financieros</v>
      </c>
      <c r="P11393" s="2"/>
      <c r="Q11393" s="2"/>
    </row>
    <row r="11394" spans="1:17" x14ac:dyDescent="0.25">
      <c r="A11394" t="s">
        <v>3181</v>
      </c>
      <c r="B11394" s="1">
        <v>44049</v>
      </c>
      <c r="C11394" s="1">
        <v>44148</v>
      </c>
      <c r="D11394" t="s">
        <v>14</v>
      </c>
      <c r="E11394" t="s">
        <v>3182</v>
      </c>
      <c r="F11394">
        <v>1815079505</v>
      </c>
      <c r="G11394">
        <v>0</v>
      </c>
      <c r="H11394">
        <v>0</v>
      </c>
      <c r="I11394">
        <v>0</v>
      </c>
      <c r="J11394">
        <v>0</v>
      </c>
      <c r="K11394">
        <v>79.2</v>
      </c>
      <c r="L11394" t="s">
        <v>54</v>
      </c>
      <c r="M11394" s="2">
        <v>0</v>
      </c>
      <c r="N11394" s="2" t="str">
        <f>VLOOKUP(Tabla1[[#This Row],[nemo]],'Nemos y clasificaciones'!$A$2:$B$5000,2,FALSE)</f>
        <v>POTASIOS DE CHILE S.A.</v>
      </c>
      <c r="O11394" s="2" t="str">
        <f>VLOOKUP(Tabla1[[#This Row],[nemo]],'Nemos y clasificaciones'!$A$1:$C$3000,3,FALSE)</f>
        <v>Servicios financieros</v>
      </c>
      <c r="P11394" s="2"/>
      <c r="Q11394" s="2"/>
    </row>
    <row r="11395" spans="1:17" x14ac:dyDescent="0.25">
      <c r="A11395" t="s">
        <v>7510</v>
      </c>
      <c r="B11395" s="1">
        <v>43351</v>
      </c>
      <c r="C11395" s="1">
        <v>43357</v>
      </c>
      <c r="D11395" t="s">
        <v>14</v>
      </c>
      <c r="E11395" t="s">
        <v>3180</v>
      </c>
      <c r="F11395">
        <v>0</v>
      </c>
      <c r="G11395">
        <v>120920716</v>
      </c>
      <c r="H11395">
        <v>0</v>
      </c>
      <c r="I11395">
        <v>0</v>
      </c>
      <c r="J11395">
        <v>0</v>
      </c>
      <c r="K11395">
        <v>1.198</v>
      </c>
      <c r="L11395" t="s">
        <v>16</v>
      </c>
      <c r="M11395" s="2">
        <v>144863017.76800001</v>
      </c>
      <c r="N11395" s="2" t="str">
        <f>VLOOKUP(Tabla1[[#This Row],[nemo]],'Nemos y clasificaciones'!$A$2:$B$5000,2,FALSE)</f>
        <v>POTASIOS DE CHILE S.A.</v>
      </c>
      <c r="O11395" s="2" t="str">
        <f>VLOOKUP(Tabla1[[#This Row],[nemo]],'Nemos y clasificaciones'!$A$1:$C$3000,3,FALSE)</f>
        <v>Servicios financieros</v>
      </c>
      <c r="P11395" s="2"/>
      <c r="Q11395" s="2"/>
    </row>
    <row r="11396" spans="1:17" x14ac:dyDescent="0.25">
      <c r="A11396" t="s">
        <v>11685</v>
      </c>
      <c r="B11396" s="1">
        <v>42131</v>
      </c>
      <c r="C11396" s="1">
        <v>42137</v>
      </c>
      <c r="D11396" t="s">
        <v>14</v>
      </c>
      <c r="E11396" t="s">
        <v>3180</v>
      </c>
      <c r="F11396">
        <v>0</v>
      </c>
      <c r="G11396">
        <v>120920716</v>
      </c>
      <c r="H11396">
        <v>0</v>
      </c>
      <c r="I11396">
        <v>0</v>
      </c>
      <c r="J11396">
        <v>0</v>
      </c>
      <c r="K11396">
        <v>1.0740000000000001</v>
      </c>
      <c r="L11396" t="s">
        <v>16</v>
      </c>
      <c r="M11396" s="2">
        <v>129868848.984</v>
      </c>
      <c r="N11396" s="2" t="str">
        <f>VLOOKUP(Tabla1[[#This Row],[nemo]],'Nemos y clasificaciones'!$A$2:$B$5000,2,FALSE)</f>
        <v>POTASIOS DE CHILE S.A.</v>
      </c>
      <c r="O11396" s="2" t="str">
        <f>VLOOKUP(Tabla1[[#This Row],[nemo]],'Nemos y clasificaciones'!$A$1:$C$3000,3,FALSE)</f>
        <v>Servicios financieros</v>
      </c>
      <c r="P11396" s="2"/>
      <c r="Q11396" s="2"/>
    </row>
    <row r="11397" spans="1:17" x14ac:dyDescent="0.25">
      <c r="A11397" t="s">
        <v>9083</v>
      </c>
      <c r="B11397" s="1">
        <v>42990</v>
      </c>
      <c r="C11397" s="1">
        <v>42998</v>
      </c>
      <c r="D11397" t="s">
        <v>14</v>
      </c>
      <c r="E11397" t="s">
        <v>3180</v>
      </c>
      <c r="F11397">
        <v>0</v>
      </c>
      <c r="G11397">
        <v>120920716</v>
      </c>
      <c r="H11397">
        <v>0</v>
      </c>
      <c r="I11397">
        <v>0</v>
      </c>
      <c r="J11397">
        <v>0</v>
      </c>
      <c r="K11397">
        <v>0.61699999999999999</v>
      </c>
      <c r="L11397" t="s">
        <v>23</v>
      </c>
      <c r="M11397" s="2">
        <v>74608081.772</v>
      </c>
      <c r="N11397" s="2" t="str">
        <f>VLOOKUP(Tabla1[[#This Row],[nemo]],'Nemos y clasificaciones'!$A$2:$B$5000,2,FALSE)</f>
        <v>POTASIOS DE CHILE S.A.</v>
      </c>
      <c r="O11397" s="2" t="str">
        <f>VLOOKUP(Tabla1[[#This Row],[nemo]],'Nemos y clasificaciones'!$A$1:$C$3000,3,FALSE)</f>
        <v>Servicios financieros</v>
      </c>
      <c r="P11397" s="2"/>
      <c r="Q11397" s="2"/>
    </row>
    <row r="11398" spans="1:17" x14ac:dyDescent="0.25">
      <c r="A11398" t="s">
        <v>9350</v>
      </c>
      <c r="B11398" s="1">
        <v>42899</v>
      </c>
      <c r="C11398" s="1">
        <v>42905</v>
      </c>
      <c r="D11398" t="s">
        <v>14</v>
      </c>
      <c r="E11398" t="s">
        <v>3180</v>
      </c>
      <c r="F11398">
        <v>0</v>
      </c>
      <c r="G11398">
        <v>120920716</v>
      </c>
      <c r="H11398">
        <v>0</v>
      </c>
      <c r="I11398">
        <v>0</v>
      </c>
      <c r="J11398">
        <v>0</v>
      </c>
      <c r="K11398">
        <v>0.58799999999999997</v>
      </c>
      <c r="L11398" t="s">
        <v>23</v>
      </c>
      <c r="M11398" s="2">
        <v>71101381.008000001</v>
      </c>
      <c r="N11398" s="2" t="str">
        <f>VLOOKUP(Tabla1[[#This Row],[nemo]],'Nemos y clasificaciones'!$A$2:$B$5000,2,FALSE)</f>
        <v>POTASIOS DE CHILE S.A.</v>
      </c>
      <c r="O11398" s="2" t="str">
        <f>VLOOKUP(Tabla1[[#This Row],[nemo]],'Nemos y clasificaciones'!$A$1:$C$3000,3,FALSE)</f>
        <v>Servicios financieros</v>
      </c>
      <c r="P11398" s="2"/>
      <c r="Q11398" s="2"/>
    </row>
    <row r="11399" spans="1:17" x14ac:dyDescent="0.25">
      <c r="A11399" t="s">
        <v>7899</v>
      </c>
      <c r="B11399" s="1">
        <v>43264</v>
      </c>
      <c r="C11399" s="1">
        <v>43270</v>
      </c>
      <c r="D11399" t="s">
        <v>14</v>
      </c>
      <c r="E11399" t="s">
        <v>3180</v>
      </c>
      <c r="F11399">
        <v>0</v>
      </c>
      <c r="G11399">
        <v>120920716</v>
      </c>
      <c r="H11399">
        <v>0</v>
      </c>
      <c r="I11399">
        <v>0</v>
      </c>
      <c r="J11399">
        <v>0</v>
      </c>
      <c r="K11399">
        <v>0.58199999999999996</v>
      </c>
      <c r="L11399" t="s">
        <v>23</v>
      </c>
      <c r="M11399" s="2">
        <v>70375856.711999997</v>
      </c>
      <c r="N11399" s="2" t="str">
        <f>VLOOKUP(Tabla1[[#This Row],[nemo]],'Nemos y clasificaciones'!$A$2:$B$5000,2,FALSE)</f>
        <v>POTASIOS DE CHILE S.A.</v>
      </c>
      <c r="O11399" s="2" t="str">
        <f>VLOOKUP(Tabla1[[#This Row],[nemo]],'Nemos y clasificaciones'!$A$1:$C$3000,3,FALSE)</f>
        <v>Servicios financieros</v>
      </c>
      <c r="P11399" s="2"/>
      <c r="Q11399" s="2"/>
    </row>
    <row r="11400" spans="1:17" x14ac:dyDescent="0.25">
      <c r="A11400" t="s">
        <v>6441</v>
      </c>
      <c r="B11400" s="1">
        <v>43592</v>
      </c>
      <c r="C11400" s="1">
        <v>43598</v>
      </c>
      <c r="D11400" t="s">
        <v>14</v>
      </c>
      <c r="E11400" t="s">
        <v>3180</v>
      </c>
      <c r="F11400">
        <v>0</v>
      </c>
      <c r="G11400">
        <v>120920716</v>
      </c>
      <c r="H11400">
        <v>0</v>
      </c>
      <c r="I11400">
        <v>0</v>
      </c>
      <c r="J11400">
        <v>0</v>
      </c>
      <c r="K11400">
        <v>0.56299999999999994</v>
      </c>
      <c r="L11400" t="s">
        <v>23</v>
      </c>
      <c r="M11400" s="2">
        <v>68078363.107999995</v>
      </c>
      <c r="N11400" s="2" t="str">
        <f>VLOOKUP(Tabla1[[#This Row],[nemo]],'Nemos y clasificaciones'!$A$2:$B$5000,2,FALSE)</f>
        <v>POTASIOS DE CHILE S.A.</v>
      </c>
      <c r="O11400" s="2" t="str">
        <f>VLOOKUP(Tabla1[[#This Row],[nemo]],'Nemos y clasificaciones'!$A$1:$C$3000,3,FALSE)</f>
        <v>Servicios financieros</v>
      </c>
      <c r="P11400" s="2"/>
      <c r="Q11400" s="2"/>
    </row>
    <row r="11401" spans="1:17" x14ac:dyDescent="0.25">
      <c r="A11401" t="s">
        <v>6130</v>
      </c>
      <c r="B11401" s="1">
        <v>43624</v>
      </c>
      <c r="C11401" s="1">
        <v>43630</v>
      </c>
      <c r="D11401" t="s">
        <v>14</v>
      </c>
      <c r="E11401" t="s">
        <v>3180</v>
      </c>
      <c r="F11401">
        <v>0</v>
      </c>
      <c r="G11401">
        <v>120920716</v>
      </c>
      <c r="H11401">
        <v>0</v>
      </c>
      <c r="I11401">
        <v>0</v>
      </c>
      <c r="J11401">
        <v>0</v>
      </c>
      <c r="K11401">
        <v>0.54600000000000004</v>
      </c>
      <c r="L11401" t="s">
        <v>23</v>
      </c>
      <c r="M11401" s="2">
        <v>66022710.935999997</v>
      </c>
      <c r="N11401" s="2" t="str">
        <f>VLOOKUP(Tabla1[[#This Row],[nemo]],'Nemos y clasificaciones'!$A$2:$B$5000,2,FALSE)</f>
        <v>POTASIOS DE CHILE S.A.</v>
      </c>
      <c r="O11401" s="2" t="str">
        <f>VLOOKUP(Tabla1[[#This Row],[nemo]],'Nemos y clasificaciones'!$A$1:$C$3000,3,FALSE)</f>
        <v>Servicios financieros</v>
      </c>
      <c r="P11401" s="2"/>
      <c r="Q11401" s="2"/>
    </row>
    <row r="11402" spans="1:17" x14ac:dyDescent="0.25">
      <c r="A11402" t="s">
        <v>8836</v>
      </c>
      <c r="B11402" s="1">
        <v>43081</v>
      </c>
      <c r="C11402" s="1">
        <v>43087</v>
      </c>
      <c r="D11402" t="s">
        <v>14</v>
      </c>
      <c r="E11402" t="s">
        <v>3180</v>
      </c>
      <c r="F11402">
        <v>0</v>
      </c>
      <c r="G11402">
        <v>120920716</v>
      </c>
      <c r="H11402">
        <v>0</v>
      </c>
      <c r="I11402">
        <v>0</v>
      </c>
      <c r="J11402">
        <v>0</v>
      </c>
      <c r="K11402">
        <v>0.54200000000000004</v>
      </c>
      <c r="L11402" t="s">
        <v>23</v>
      </c>
      <c r="M11402" s="2">
        <v>65539028.071999997</v>
      </c>
      <c r="N11402" s="2" t="str">
        <f>VLOOKUP(Tabla1[[#This Row],[nemo]],'Nemos y clasificaciones'!$A$2:$B$5000,2,FALSE)</f>
        <v>POTASIOS DE CHILE S.A.</v>
      </c>
      <c r="O11402" s="2" t="str">
        <f>VLOOKUP(Tabla1[[#This Row],[nemo]],'Nemos y clasificaciones'!$A$1:$C$3000,3,FALSE)</f>
        <v>Servicios financieros</v>
      </c>
      <c r="P11402" s="2"/>
      <c r="Q11402" s="2"/>
    </row>
    <row r="11403" spans="1:17" x14ac:dyDescent="0.25">
      <c r="A11403" t="s">
        <v>10629</v>
      </c>
      <c r="B11403" s="1">
        <v>42497</v>
      </c>
      <c r="C11403" s="1">
        <v>42503</v>
      </c>
      <c r="D11403" t="s">
        <v>14</v>
      </c>
      <c r="E11403" t="s">
        <v>3180</v>
      </c>
      <c r="F11403">
        <v>0</v>
      </c>
      <c r="G11403">
        <v>120920716</v>
      </c>
      <c r="H11403">
        <v>0</v>
      </c>
      <c r="I11403">
        <v>0</v>
      </c>
      <c r="J11403">
        <v>0</v>
      </c>
      <c r="K11403">
        <v>0.47899999999999998</v>
      </c>
      <c r="L11403" t="s">
        <v>23</v>
      </c>
      <c r="M11403" s="2">
        <v>57921022.964000002</v>
      </c>
      <c r="N11403" s="2" t="str">
        <f>VLOOKUP(Tabla1[[#This Row],[nemo]],'Nemos y clasificaciones'!$A$2:$B$5000,2,FALSE)</f>
        <v>POTASIOS DE CHILE S.A.</v>
      </c>
      <c r="O11403" s="2" t="str">
        <f>VLOOKUP(Tabla1[[#This Row],[nemo]],'Nemos y clasificaciones'!$A$1:$C$3000,3,FALSE)</f>
        <v>Servicios financieros</v>
      </c>
      <c r="P11403" s="2"/>
      <c r="Q11403" s="2"/>
    </row>
    <row r="11404" spans="1:17" x14ac:dyDescent="0.25">
      <c r="A11404" t="s">
        <v>5654</v>
      </c>
      <c r="B11404" s="1">
        <v>43715</v>
      </c>
      <c r="C11404" s="1">
        <v>43721</v>
      </c>
      <c r="D11404" t="s">
        <v>14</v>
      </c>
      <c r="E11404" t="s">
        <v>3180</v>
      </c>
      <c r="F11404">
        <v>0</v>
      </c>
      <c r="G11404">
        <v>120920716</v>
      </c>
      <c r="H11404">
        <v>0</v>
      </c>
      <c r="I11404">
        <v>0</v>
      </c>
      <c r="J11404">
        <v>0</v>
      </c>
      <c r="K11404">
        <v>0.46800000000000003</v>
      </c>
      <c r="L11404" t="s">
        <v>23</v>
      </c>
      <c r="M11404" s="2">
        <v>56590895.088</v>
      </c>
      <c r="N11404" s="2" t="str">
        <f>VLOOKUP(Tabla1[[#This Row],[nemo]],'Nemos y clasificaciones'!$A$2:$B$5000,2,FALSE)</f>
        <v>POTASIOS DE CHILE S.A.</v>
      </c>
      <c r="O11404" s="2" t="str">
        <f>VLOOKUP(Tabla1[[#This Row],[nemo]],'Nemos y clasificaciones'!$A$1:$C$3000,3,FALSE)</f>
        <v>Servicios financieros</v>
      </c>
      <c r="P11404" s="2"/>
      <c r="Q11404" s="2"/>
    </row>
    <row r="11405" spans="1:17" x14ac:dyDescent="0.25">
      <c r="A11405" t="s">
        <v>8210</v>
      </c>
      <c r="B11405" s="1">
        <v>43228</v>
      </c>
      <c r="C11405" s="1">
        <v>43234</v>
      </c>
      <c r="D11405" t="s">
        <v>14</v>
      </c>
      <c r="E11405" t="s">
        <v>3180</v>
      </c>
      <c r="F11405">
        <v>0</v>
      </c>
      <c r="G11405">
        <v>120920716</v>
      </c>
      <c r="H11405">
        <v>0</v>
      </c>
      <c r="I11405">
        <v>0</v>
      </c>
      <c r="J11405">
        <v>0</v>
      </c>
      <c r="K11405">
        <v>0.44800000000000001</v>
      </c>
      <c r="L11405" t="s">
        <v>23</v>
      </c>
      <c r="M11405" s="2">
        <v>54172480.767999999</v>
      </c>
      <c r="N11405" s="2" t="str">
        <f>VLOOKUP(Tabla1[[#This Row],[nemo]],'Nemos y clasificaciones'!$A$2:$B$5000,2,FALSE)</f>
        <v>POTASIOS DE CHILE S.A.</v>
      </c>
      <c r="O11405" s="2" t="str">
        <f>VLOOKUP(Tabla1[[#This Row],[nemo]],'Nemos y clasificaciones'!$A$1:$C$3000,3,FALSE)</f>
        <v>Servicios financieros</v>
      </c>
      <c r="P11405" s="2"/>
      <c r="Q11405" s="2"/>
    </row>
    <row r="11406" spans="1:17" x14ac:dyDescent="0.25">
      <c r="A11406" t="s">
        <v>10094</v>
      </c>
      <c r="B11406" s="1">
        <v>42720</v>
      </c>
      <c r="C11406" s="1">
        <v>42726</v>
      </c>
      <c r="D11406" t="s">
        <v>14</v>
      </c>
      <c r="E11406" t="s">
        <v>3180</v>
      </c>
      <c r="F11406">
        <v>0</v>
      </c>
      <c r="G11406">
        <v>120920716</v>
      </c>
      <c r="H11406">
        <v>0</v>
      </c>
      <c r="I11406">
        <v>0</v>
      </c>
      <c r="J11406">
        <v>0</v>
      </c>
      <c r="K11406">
        <v>0.377</v>
      </c>
      <c r="L11406" t="s">
        <v>23</v>
      </c>
      <c r="M11406" s="2">
        <v>45587109.931999996</v>
      </c>
      <c r="N11406" s="2" t="str">
        <f>VLOOKUP(Tabla1[[#This Row],[nemo]],'Nemos y clasificaciones'!$A$2:$B$5000,2,FALSE)</f>
        <v>POTASIOS DE CHILE S.A.</v>
      </c>
      <c r="O11406" s="2" t="str">
        <f>VLOOKUP(Tabla1[[#This Row],[nemo]],'Nemos y clasificaciones'!$A$1:$C$3000,3,FALSE)</f>
        <v>Servicios financieros</v>
      </c>
      <c r="P11406" s="2"/>
      <c r="Q11406" s="2"/>
    </row>
    <row r="11407" spans="1:17" x14ac:dyDescent="0.25">
      <c r="A11407" t="s">
        <v>7213</v>
      </c>
      <c r="B11407" s="1">
        <v>43441</v>
      </c>
      <c r="C11407" s="1">
        <v>43448</v>
      </c>
      <c r="D11407" t="s">
        <v>14</v>
      </c>
      <c r="E11407" t="s">
        <v>3180</v>
      </c>
      <c r="F11407">
        <v>0</v>
      </c>
      <c r="G11407">
        <v>120920716</v>
      </c>
      <c r="H11407">
        <v>0</v>
      </c>
      <c r="I11407">
        <v>0</v>
      </c>
      <c r="J11407">
        <v>0</v>
      </c>
      <c r="K11407">
        <v>0.35</v>
      </c>
      <c r="L11407" t="s">
        <v>23</v>
      </c>
      <c r="M11407" s="2">
        <v>42322250.600000001</v>
      </c>
      <c r="N11407" s="2" t="str">
        <f>VLOOKUP(Tabla1[[#This Row],[nemo]],'Nemos y clasificaciones'!$A$2:$B$5000,2,FALSE)</f>
        <v>POTASIOS DE CHILE S.A.</v>
      </c>
      <c r="O11407" s="2" t="str">
        <f>VLOOKUP(Tabla1[[#This Row],[nemo]],'Nemos y clasificaciones'!$A$1:$C$3000,3,FALSE)</f>
        <v>Servicios financieros</v>
      </c>
      <c r="P11407" s="2"/>
      <c r="Q11407" s="2"/>
    </row>
    <row r="11408" spans="1:17" x14ac:dyDescent="0.25">
      <c r="A11408" t="s">
        <v>9601</v>
      </c>
      <c r="B11408" s="1">
        <v>42864</v>
      </c>
      <c r="C11408" s="1">
        <v>42870</v>
      </c>
      <c r="D11408" t="s">
        <v>14</v>
      </c>
      <c r="E11408" t="s">
        <v>3180</v>
      </c>
      <c r="F11408">
        <v>0</v>
      </c>
      <c r="G11408">
        <v>120920716</v>
      </c>
      <c r="H11408">
        <v>0</v>
      </c>
      <c r="I11408">
        <v>0</v>
      </c>
      <c r="J11408">
        <v>0</v>
      </c>
      <c r="K11408">
        <v>0.27400000000000002</v>
      </c>
      <c r="L11408" t="s">
        <v>23</v>
      </c>
      <c r="M11408" s="2">
        <v>33132276.184</v>
      </c>
      <c r="N11408" s="2" t="str">
        <f>VLOOKUP(Tabla1[[#This Row],[nemo]],'Nemos y clasificaciones'!$A$2:$B$5000,2,FALSE)</f>
        <v>POTASIOS DE CHILE S.A.</v>
      </c>
      <c r="O11408" s="2" t="str">
        <f>VLOOKUP(Tabla1[[#This Row],[nemo]],'Nemos y clasificaciones'!$A$1:$C$3000,3,FALSE)</f>
        <v>Servicios financieros</v>
      </c>
      <c r="P11408" s="2"/>
      <c r="Q11408" s="2"/>
    </row>
    <row r="11409" spans="1:17" x14ac:dyDescent="0.25">
      <c r="A11409" t="s">
        <v>5288</v>
      </c>
      <c r="B11409" s="1">
        <v>43809</v>
      </c>
      <c r="C11409" s="1">
        <v>43815</v>
      </c>
      <c r="D11409" t="s">
        <v>14</v>
      </c>
      <c r="E11409" t="s">
        <v>3180</v>
      </c>
      <c r="F11409">
        <v>0</v>
      </c>
      <c r="G11409">
        <v>120920716</v>
      </c>
      <c r="H11409">
        <v>0</v>
      </c>
      <c r="I11409">
        <v>0</v>
      </c>
      <c r="J11409">
        <v>0</v>
      </c>
      <c r="K11409">
        <v>0.186</v>
      </c>
      <c r="L11409" t="s">
        <v>23</v>
      </c>
      <c r="M11409" s="2">
        <v>22491253.175999999</v>
      </c>
      <c r="N11409" s="2" t="str">
        <f>VLOOKUP(Tabla1[[#This Row],[nemo]],'Nemos y clasificaciones'!$A$2:$B$5000,2,FALSE)</f>
        <v>POTASIOS DE CHILE S.A.</v>
      </c>
      <c r="O11409" s="2" t="str">
        <f>VLOOKUP(Tabla1[[#This Row],[nemo]],'Nemos y clasificaciones'!$A$1:$C$3000,3,FALSE)</f>
        <v>Servicios financieros</v>
      </c>
      <c r="P11409" s="2"/>
      <c r="Q11409" s="2"/>
    </row>
    <row r="11410" spans="1:17" x14ac:dyDescent="0.25">
      <c r="A11410" t="s">
        <v>4455</v>
      </c>
      <c r="B11410" s="1">
        <v>43953</v>
      </c>
      <c r="C11410" s="1">
        <v>43959</v>
      </c>
      <c r="D11410" t="s">
        <v>14</v>
      </c>
      <c r="E11410" t="s">
        <v>3180</v>
      </c>
      <c r="F11410">
        <v>0</v>
      </c>
      <c r="G11410">
        <v>120920716</v>
      </c>
      <c r="H11410">
        <v>0</v>
      </c>
      <c r="I11410">
        <v>0</v>
      </c>
      <c r="J11410">
        <v>0</v>
      </c>
      <c r="K11410">
        <v>0.13400000000000001</v>
      </c>
      <c r="L11410" t="s">
        <v>23</v>
      </c>
      <c r="M11410" s="2">
        <v>16203375.944</v>
      </c>
      <c r="N11410" s="2" t="str">
        <f>VLOOKUP(Tabla1[[#This Row],[nemo]],'Nemos y clasificaciones'!$A$2:$B$5000,2,FALSE)</f>
        <v>POTASIOS DE CHILE S.A.</v>
      </c>
      <c r="O11410" s="2" t="str">
        <f>VLOOKUP(Tabla1[[#This Row],[nemo]],'Nemos y clasificaciones'!$A$1:$C$3000,3,FALSE)</f>
        <v>Servicios financieros</v>
      </c>
      <c r="P11410" s="2"/>
      <c r="Q11410" s="2"/>
    </row>
    <row r="11411" spans="1:17" x14ac:dyDescent="0.25">
      <c r="A11411" t="s">
        <v>3179</v>
      </c>
      <c r="B11411" s="1">
        <v>44049</v>
      </c>
      <c r="C11411" s="1">
        <v>44148</v>
      </c>
      <c r="D11411" t="s">
        <v>14</v>
      </c>
      <c r="E11411" t="s">
        <v>3180</v>
      </c>
      <c r="F11411">
        <v>120920716</v>
      </c>
      <c r="G11411">
        <v>0</v>
      </c>
      <c r="H11411">
        <v>0</v>
      </c>
      <c r="I11411">
        <v>0</v>
      </c>
      <c r="J11411">
        <v>0</v>
      </c>
      <c r="K11411">
        <v>85.5</v>
      </c>
      <c r="L11411" t="s">
        <v>54</v>
      </c>
      <c r="M11411" s="2">
        <v>0</v>
      </c>
      <c r="N11411" s="2" t="str">
        <f>VLOOKUP(Tabla1[[#This Row],[nemo]],'Nemos y clasificaciones'!$A$2:$B$5000,2,FALSE)</f>
        <v>POTASIOS DE CHILE S.A.</v>
      </c>
      <c r="O11411" s="2" t="str">
        <f>VLOOKUP(Tabla1[[#This Row],[nemo]],'Nemos y clasificaciones'!$A$1:$C$3000,3,FALSE)</f>
        <v>Servicios financieros</v>
      </c>
      <c r="P11411" s="2"/>
      <c r="Q11411" s="2"/>
    </row>
    <row r="11412" spans="1:17" x14ac:dyDescent="0.25">
      <c r="A11412" t="s">
        <v>10826</v>
      </c>
      <c r="B11412" s="1">
        <v>42461</v>
      </c>
      <c r="C11412" s="1">
        <v>42467</v>
      </c>
      <c r="D11412" t="s">
        <v>21</v>
      </c>
      <c r="E11412" t="s">
        <v>877</v>
      </c>
      <c r="F11412">
        <v>0</v>
      </c>
      <c r="G11412">
        <v>100000</v>
      </c>
      <c r="H11412">
        <v>0</v>
      </c>
      <c r="I11412">
        <v>0</v>
      </c>
      <c r="J11412">
        <v>0</v>
      </c>
      <c r="K11412">
        <v>0.627</v>
      </c>
      <c r="L11412" t="s">
        <v>23</v>
      </c>
      <c r="M11412" s="3">
        <v>62700</v>
      </c>
      <c r="N11412" s="2" t="str">
        <f>VLOOKUP(Tabla1[[#This Row],[nemo]],'Nemos y clasificaciones'!$A$2:$B$5000,2,FALSE)</f>
        <v>VANECK PHARMACEUTICAL ETF</v>
      </c>
      <c r="O11412" s="3" t="str">
        <f>VLOOKUP(Tabla1[[#This Row],[nemo]],'Nemos y clasificaciones'!$A$1:$C$3000,3,FALSE)</f>
        <v>ETF</v>
      </c>
      <c r="P11412" s="3"/>
      <c r="Q11412" s="3"/>
    </row>
    <row r="11413" spans="1:17" x14ac:dyDescent="0.25">
      <c r="A11413" t="s">
        <v>9795</v>
      </c>
      <c r="B11413" s="1">
        <v>42828</v>
      </c>
      <c r="C11413" s="1">
        <v>42832</v>
      </c>
      <c r="D11413" t="s">
        <v>21</v>
      </c>
      <c r="E11413" t="s">
        <v>877</v>
      </c>
      <c r="F11413">
        <v>0</v>
      </c>
      <c r="G11413">
        <v>100000</v>
      </c>
      <c r="H11413">
        <v>0</v>
      </c>
      <c r="I11413">
        <v>0</v>
      </c>
      <c r="J11413">
        <v>0</v>
      </c>
      <c r="K11413">
        <v>0.46500000000000002</v>
      </c>
      <c r="L11413" t="s">
        <v>23</v>
      </c>
      <c r="M11413" s="3">
        <v>46500</v>
      </c>
      <c r="N11413" s="2" t="str">
        <f>VLOOKUP(Tabla1[[#This Row],[nemo]],'Nemos y clasificaciones'!$A$2:$B$5000,2,FALSE)</f>
        <v>VANECK PHARMACEUTICAL ETF</v>
      </c>
      <c r="O11413" s="3" t="str">
        <f>VLOOKUP(Tabla1[[#This Row],[nemo]],'Nemos y clasificaciones'!$A$1:$C$3000,3,FALSE)</f>
        <v>ETF</v>
      </c>
      <c r="P11413" s="3"/>
      <c r="Q11413" s="3"/>
    </row>
    <row r="11414" spans="1:17" x14ac:dyDescent="0.25">
      <c r="A11414" t="s">
        <v>8421</v>
      </c>
      <c r="B11414" s="1">
        <v>43192</v>
      </c>
      <c r="C11414" s="1">
        <v>43196</v>
      </c>
      <c r="D11414" t="s">
        <v>21</v>
      </c>
      <c r="E11414" t="s">
        <v>877</v>
      </c>
      <c r="F11414">
        <v>0</v>
      </c>
      <c r="G11414">
        <v>100000</v>
      </c>
      <c r="H11414">
        <v>0</v>
      </c>
      <c r="I11414">
        <v>0</v>
      </c>
      <c r="J11414">
        <v>0</v>
      </c>
      <c r="K11414">
        <v>0.39400000000000002</v>
      </c>
      <c r="L11414" t="s">
        <v>23</v>
      </c>
      <c r="M11414" s="3">
        <v>39400</v>
      </c>
      <c r="N11414" s="2" t="str">
        <f>VLOOKUP(Tabla1[[#This Row],[nemo]],'Nemos y clasificaciones'!$A$2:$B$5000,2,FALSE)</f>
        <v>VANECK PHARMACEUTICAL ETF</v>
      </c>
      <c r="O11414" s="3" t="str">
        <f>VLOOKUP(Tabla1[[#This Row],[nemo]],'Nemos y clasificaciones'!$A$1:$C$3000,3,FALSE)</f>
        <v>ETF</v>
      </c>
      <c r="P11414" s="3"/>
      <c r="Q11414" s="3"/>
    </row>
    <row r="11415" spans="1:17" x14ac:dyDescent="0.25">
      <c r="A11415" t="s">
        <v>1592</v>
      </c>
      <c r="B11415" s="1">
        <v>43556</v>
      </c>
      <c r="C11415" s="1">
        <v>43560</v>
      </c>
      <c r="D11415" t="s">
        <v>21</v>
      </c>
      <c r="E11415" t="s">
        <v>877</v>
      </c>
      <c r="F11415">
        <v>0</v>
      </c>
      <c r="G11415">
        <v>100000</v>
      </c>
      <c r="H11415">
        <v>0</v>
      </c>
      <c r="I11415">
        <v>0</v>
      </c>
      <c r="J11415">
        <v>0</v>
      </c>
      <c r="K11415">
        <v>0.39</v>
      </c>
      <c r="L11415" t="s">
        <v>23</v>
      </c>
      <c r="M11415" s="3">
        <v>39000</v>
      </c>
      <c r="N11415" s="2" t="str">
        <f>VLOOKUP(Tabla1[[#This Row],[nemo]],'Nemos y clasificaciones'!$A$2:$B$5000,2,FALSE)</f>
        <v>VANECK PHARMACEUTICAL ETF</v>
      </c>
      <c r="O11415" s="3" t="str">
        <f>VLOOKUP(Tabla1[[#This Row],[nemo]],'Nemos y clasificaciones'!$A$1:$C$3000,3,FALSE)</f>
        <v>ETF</v>
      </c>
      <c r="P11415" s="3"/>
      <c r="Q11415" s="3"/>
    </row>
    <row r="11416" spans="1:17" x14ac:dyDescent="0.25">
      <c r="A11416" t="s">
        <v>2287</v>
      </c>
      <c r="B11416" s="1">
        <v>44287</v>
      </c>
      <c r="C11416" s="1">
        <v>44294</v>
      </c>
      <c r="D11416" t="s">
        <v>21</v>
      </c>
      <c r="E11416" t="s">
        <v>877</v>
      </c>
      <c r="F11416">
        <v>0</v>
      </c>
      <c r="G11416">
        <v>100000</v>
      </c>
      <c r="H11416">
        <v>0</v>
      </c>
      <c r="I11416">
        <v>0</v>
      </c>
      <c r="J11416">
        <v>0</v>
      </c>
      <c r="K11416">
        <v>0.35</v>
      </c>
      <c r="L11416" t="s">
        <v>23</v>
      </c>
      <c r="M11416" s="3">
        <v>35000</v>
      </c>
      <c r="N11416" s="2" t="str">
        <f>VLOOKUP(Tabla1[[#This Row],[nemo]],'Nemos y clasificaciones'!$A$2:$B$5000,2,FALSE)</f>
        <v>VANECK PHARMACEUTICAL ETF</v>
      </c>
      <c r="O11416" s="3" t="str">
        <f>VLOOKUP(Tabla1[[#This Row],[nemo]],'Nemos y clasificaciones'!$A$1:$C$3000,3,FALSE)</f>
        <v>ETF</v>
      </c>
      <c r="P11416" s="3"/>
      <c r="Q11416" s="3"/>
    </row>
    <row r="11417" spans="1:17" x14ac:dyDescent="0.25">
      <c r="A11417" t="s">
        <v>4657</v>
      </c>
      <c r="B11417" s="1">
        <v>43922</v>
      </c>
      <c r="C11417" s="1">
        <v>43928</v>
      </c>
      <c r="D11417" t="s">
        <v>21</v>
      </c>
      <c r="E11417" t="s">
        <v>877</v>
      </c>
      <c r="F11417">
        <v>0</v>
      </c>
      <c r="G11417">
        <v>100000</v>
      </c>
      <c r="H11417">
        <v>0</v>
      </c>
      <c r="I11417">
        <v>0</v>
      </c>
      <c r="J11417">
        <v>0</v>
      </c>
      <c r="K11417">
        <v>0.33700000000000002</v>
      </c>
      <c r="L11417" t="s">
        <v>23</v>
      </c>
      <c r="M11417" s="3">
        <v>33700</v>
      </c>
      <c r="N11417" s="2" t="str">
        <f>VLOOKUP(Tabla1[[#This Row],[nemo]],'Nemos y clasificaciones'!$A$2:$B$5000,2,FALSE)</f>
        <v>VANECK PHARMACEUTICAL ETF</v>
      </c>
      <c r="O11417" s="3" t="str">
        <f>VLOOKUP(Tabla1[[#This Row],[nemo]],'Nemos y clasificaciones'!$A$1:$C$3000,3,FALSE)</f>
        <v>ETF</v>
      </c>
      <c r="P11417" s="3"/>
      <c r="Q11417" s="3"/>
    </row>
    <row r="11418" spans="1:17" x14ac:dyDescent="0.25">
      <c r="A11418" t="s">
        <v>9186</v>
      </c>
      <c r="B11418" s="1">
        <v>42919</v>
      </c>
      <c r="C11418" s="1">
        <v>42926</v>
      </c>
      <c r="D11418" t="s">
        <v>21</v>
      </c>
      <c r="E11418" t="s">
        <v>877</v>
      </c>
      <c r="F11418">
        <v>0</v>
      </c>
      <c r="G11418">
        <v>100000</v>
      </c>
      <c r="H11418">
        <v>0</v>
      </c>
      <c r="I11418">
        <v>0</v>
      </c>
      <c r="J11418">
        <v>0</v>
      </c>
      <c r="K11418">
        <v>0.30399999999999999</v>
      </c>
      <c r="L11418" t="s">
        <v>23</v>
      </c>
      <c r="M11418" s="3">
        <v>30400</v>
      </c>
      <c r="N11418" s="2" t="str">
        <f>VLOOKUP(Tabla1[[#This Row],[nemo]],'Nemos y clasificaciones'!$A$2:$B$5000,2,FALSE)</f>
        <v>VANECK PHARMACEUTICAL ETF</v>
      </c>
      <c r="O11418" s="3" t="str">
        <f>VLOOKUP(Tabla1[[#This Row],[nemo]],'Nemos y clasificaciones'!$A$1:$C$3000,3,FALSE)</f>
        <v>ETF</v>
      </c>
      <c r="P11418" s="3"/>
      <c r="Q11418" s="3"/>
    </row>
    <row r="11419" spans="1:17" x14ac:dyDescent="0.25">
      <c r="A11419" t="s">
        <v>5528</v>
      </c>
      <c r="B11419" s="1">
        <v>43739</v>
      </c>
      <c r="C11419" s="1">
        <v>43745</v>
      </c>
      <c r="D11419" t="s">
        <v>21</v>
      </c>
      <c r="E11419" t="s">
        <v>877</v>
      </c>
      <c r="F11419">
        <v>0</v>
      </c>
      <c r="G11419">
        <v>100000</v>
      </c>
      <c r="H11419">
        <v>0</v>
      </c>
      <c r="I11419">
        <v>0</v>
      </c>
      <c r="J11419">
        <v>0</v>
      </c>
      <c r="K11419">
        <v>0.29199999999999998</v>
      </c>
      <c r="L11419" t="s">
        <v>23</v>
      </c>
      <c r="M11419" s="3">
        <v>29200</v>
      </c>
      <c r="N11419" s="2" t="str">
        <f>VLOOKUP(Tabla1[[#This Row],[nemo]],'Nemos y clasificaciones'!$A$2:$B$5000,2,FALSE)</f>
        <v>VANECK PHARMACEUTICAL ETF</v>
      </c>
      <c r="O11419" s="3" t="str">
        <f>VLOOKUP(Tabla1[[#This Row],[nemo]],'Nemos y clasificaciones'!$A$1:$C$3000,3,FALSE)</f>
        <v>ETF</v>
      </c>
      <c r="P11419" s="3"/>
      <c r="Q11419" s="3"/>
    </row>
    <row r="11420" spans="1:17" x14ac:dyDescent="0.25">
      <c r="A11420" t="s">
        <v>10345</v>
      </c>
      <c r="B11420" s="1">
        <v>42552</v>
      </c>
      <c r="C11420" s="1">
        <v>42559</v>
      </c>
      <c r="D11420" t="s">
        <v>21</v>
      </c>
      <c r="E11420" t="s">
        <v>877</v>
      </c>
      <c r="F11420">
        <v>0</v>
      </c>
      <c r="G11420">
        <v>100000</v>
      </c>
      <c r="H11420">
        <v>0</v>
      </c>
      <c r="I11420">
        <v>0</v>
      </c>
      <c r="J11420">
        <v>0</v>
      </c>
      <c r="K11420">
        <v>0.28699999999999998</v>
      </c>
      <c r="L11420" t="s">
        <v>23</v>
      </c>
      <c r="M11420" s="3">
        <v>28700</v>
      </c>
      <c r="N11420" s="2" t="str">
        <f>VLOOKUP(Tabla1[[#This Row],[nemo]],'Nemos y clasificaciones'!$A$2:$B$5000,2,FALSE)</f>
        <v>VANECK PHARMACEUTICAL ETF</v>
      </c>
      <c r="O11420" s="3" t="str">
        <f>VLOOKUP(Tabla1[[#This Row],[nemo]],'Nemos y clasificaciones'!$A$1:$C$3000,3,FALSE)</f>
        <v>ETF</v>
      </c>
      <c r="P11420" s="3"/>
      <c r="Q11420" s="3"/>
    </row>
    <row r="11421" spans="1:17" x14ac:dyDescent="0.25">
      <c r="A11421" t="s">
        <v>876</v>
      </c>
      <c r="B11421" s="1">
        <v>44378</v>
      </c>
      <c r="C11421" s="1">
        <v>44385</v>
      </c>
      <c r="D11421" t="s">
        <v>21</v>
      </c>
      <c r="E11421" t="s">
        <v>877</v>
      </c>
      <c r="F11421">
        <v>0</v>
      </c>
      <c r="G11421">
        <v>100000</v>
      </c>
      <c r="H11421">
        <v>0</v>
      </c>
      <c r="I11421">
        <v>0</v>
      </c>
      <c r="J11421">
        <v>0</v>
      </c>
      <c r="K11421">
        <v>0.28599999999999998</v>
      </c>
      <c r="L11421" t="s">
        <v>23</v>
      </c>
      <c r="M11421" s="3">
        <v>28600</v>
      </c>
      <c r="N11421" s="2" t="str">
        <f>VLOOKUP(Tabla1[[#This Row],[nemo]],'Nemos y clasificaciones'!$A$2:$B$5000,2,FALSE)</f>
        <v>VANECK PHARMACEUTICAL ETF</v>
      </c>
      <c r="O11421" s="3" t="str">
        <f>VLOOKUP(Tabla1[[#This Row],[nemo]],'Nemos y clasificaciones'!$A$1:$C$3000,3,FALSE)</f>
        <v>ETF</v>
      </c>
      <c r="P11421" s="3"/>
      <c r="Q11421" s="3"/>
    </row>
    <row r="11422" spans="1:17" x14ac:dyDescent="0.25">
      <c r="A11422" t="s">
        <v>11223</v>
      </c>
      <c r="B11422" s="1">
        <v>42278</v>
      </c>
      <c r="C11422" s="1">
        <v>42284</v>
      </c>
      <c r="D11422" t="s">
        <v>21</v>
      </c>
      <c r="E11422" t="s">
        <v>877</v>
      </c>
      <c r="F11422">
        <v>0</v>
      </c>
      <c r="G11422">
        <v>100000</v>
      </c>
      <c r="H11422">
        <v>0</v>
      </c>
      <c r="I11422">
        <v>0</v>
      </c>
      <c r="J11422">
        <v>0</v>
      </c>
      <c r="K11422">
        <v>0.28399999999999997</v>
      </c>
      <c r="L11422" t="s">
        <v>23</v>
      </c>
      <c r="M11422" s="3">
        <v>28400</v>
      </c>
      <c r="N11422" s="2" t="str">
        <f>VLOOKUP(Tabla1[[#This Row],[nemo]],'Nemos y clasificaciones'!$A$2:$B$5000,2,FALSE)</f>
        <v>VANECK PHARMACEUTICAL ETF</v>
      </c>
      <c r="O11422" s="3" t="str">
        <f>VLOOKUP(Tabla1[[#This Row],[nemo]],'Nemos y clasificaciones'!$A$1:$C$3000,3,FALSE)</f>
        <v>ETF</v>
      </c>
      <c r="P11422" s="3"/>
      <c r="Q11422" s="3"/>
    </row>
    <row r="11423" spans="1:17" x14ac:dyDescent="0.25">
      <c r="A11423" t="s">
        <v>5875</v>
      </c>
      <c r="B11423" s="1">
        <v>43647</v>
      </c>
      <c r="C11423" s="1">
        <v>43654</v>
      </c>
      <c r="D11423" t="s">
        <v>21</v>
      </c>
      <c r="E11423" t="s">
        <v>877</v>
      </c>
      <c r="F11423">
        <v>0</v>
      </c>
      <c r="G11423">
        <v>100000</v>
      </c>
      <c r="H11423">
        <v>0</v>
      </c>
      <c r="I11423">
        <v>0</v>
      </c>
      <c r="J11423">
        <v>0</v>
      </c>
      <c r="K11423">
        <v>0.28100000000000003</v>
      </c>
      <c r="L11423" t="s">
        <v>23</v>
      </c>
      <c r="M11423" s="3">
        <v>28100</v>
      </c>
      <c r="N11423" s="2" t="str">
        <f>VLOOKUP(Tabla1[[#This Row],[nemo]],'Nemos y clasificaciones'!$A$2:$B$5000,2,FALSE)</f>
        <v>VANECK PHARMACEUTICAL ETF</v>
      </c>
      <c r="O11423" s="3" t="str">
        <f>VLOOKUP(Tabla1[[#This Row],[nemo]],'Nemos y clasificaciones'!$A$1:$C$3000,3,FALSE)</f>
        <v>ETF</v>
      </c>
      <c r="P11423" s="3"/>
      <c r="Q11423" s="3"/>
    </row>
    <row r="11424" spans="1:17" x14ac:dyDescent="0.25">
      <c r="A11424" t="s">
        <v>11381</v>
      </c>
      <c r="B11424" s="1">
        <v>42186</v>
      </c>
      <c r="C11424" s="1">
        <v>42193</v>
      </c>
      <c r="D11424" t="s">
        <v>21</v>
      </c>
      <c r="E11424" t="s">
        <v>877</v>
      </c>
      <c r="F11424">
        <v>0</v>
      </c>
      <c r="G11424">
        <v>100000</v>
      </c>
      <c r="H11424">
        <v>0</v>
      </c>
      <c r="I11424">
        <v>0</v>
      </c>
      <c r="J11424">
        <v>0</v>
      </c>
      <c r="K11424">
        <v>0.27700000000000002</v>
      </c>
      <c r="L11424" t="s">
        <v>23</v>
      </c>
      <c r="M11424" s="3">
        <v>27700</v>
      </c>
      <c r="N11424" s="2" t="str">
        <f>VLOOKUP(Tabla1[[#This Row],[nemo]],'Nemos y clasificaciones'!$A$2:$B$5000,2,FALSE)</f>
        <v>VANECK PHARMACEUTICAL ETF</v>
      </c>
      <c r="O11424" s="3" t="str">
        <f>VLOOKUP(Tabla1[[#This Row],[nemo]],'Nemos y clasificaciones'!$A$1:$C$3000,3,FALSE)</f>
        <v>ETF</v>
      </c>
      <c r="P11424" s="3"/>
      <c r="Q11424" s="3"/>
    </row>
    <row r="11425" spans="1:17" x14ac:dyDescent="0.25">
      <c r="A11425" t="s">
        <v>2737</v>
      </c>
      <c r="B11425" s="1">
        <v>44194</v>
      </c>
      <c r="C11425" s="1">
        <v>44201</v>
      </c>
      <c r="D11425" t="s">
        <v>21</v>
      </c>
      <c r="E11425" t="s">
        <v>877</v>
      </c>
      <c r="F11425">
        <v>0</v>
      </c>
      <c r="G11425">
        <v>100000</v>
      </c>
      <c r="H11425">
        <v>0</v>
      </c>
      <c r="I11425">
        <v>0</v>
      </c>
      <c r="J11425">
        <v>0</v>
      </c>
      <c r="K11425">
        <v>0.26600000000000001</v>
      </c>
      <c r="L11425" t="s">
        <v>23</v>
      </c>
      <c r="M11425" s="3">
        <v>26600</v>
      </c>
      <c r="N11425" s="2" t="str">
        <f>VLOOKUP(Tabla1[[#This Row],[nemo]],'Nemos y clasificaciones'!$A$2:$B$5000,2,FALSE)</f>
        <v>VANECK PHARMACEUTICAL ETF</v>
      </c>
      <c r="O11425" s="3" t="str">
        <f>VLOOKUP(Tabla1[[#This Row],[nemo]],'Nemos y clasificaciones'!$A$1:$C$3000,3,FALSE)</f>
        <v>ETF</v>
      </c>
      <c r="P11425" s="3"/>
      <c r="Q11425" s="3"/>
    </row>
    <row r="11426" spans="1:17" x14ac:dyDescent="0.25">
      <c r="A11426" t="s">
        <v>3685</v>
      </c>
      <c r="B11426" s="1">
        <v>44013</v>
      </c>
      <c r="C11426" s="1">
        <v>44020</v>
      </c>
      <c r="D11426" t="s">
        <v>21</v>
      </c>
      <c r="E11426" t="s">
        <v>877</v>
      </c>
      <c r="F11426">
        <v>0</v>
      </c>
      <c r="G11426">
        <v>100000</v>
      </c>
      <c r="H11426">
        <v>0</v>
      </c>
      <c r="I11426">
        <v>0</v>
      </c>
      <c r="J11426">
        <v>0</v>
      </c>
      <c r="K11426">
        <v>0.252</v>
      </c>
      <c r="L11426" t="s">
        <v>23</v>
      </c>
      <c r="M11426" s="3">
        <v>25200</v>
      </c>
      <c r="N11426" s="2" t="str">
        <f>VLOOKUP(Tabla1[[#This Row],[nemo]],'Nemos y clasificaciones'!$A$2:$B$5000,2,FALSE)</f>
        <v>VANECK PHARMACEUTICAL ETF</v>
      </c>
      <c r="O11426" s="3" t="str">
        <f>VLOOKUP(Tabla1[[#This Row],[nemo]],'Nemos y clasificaciones'!$A$1:$C$3000,3,FALSE)</f>
        <v>ETF</v>
      </c>
      <c r="P11426" s="3"/>
      <c r="Q11426" s="3"/>
    </row>
    <row r="11427" spans="1:17" x14ac:dyDescent="0.25">
      <c r="A11427" t="s">
        <v>3361</v>
      </c>
      <c r="B11427" s="1">
        <v>44105</v>
      </c>
      <c r="C11427" s="1">
        <v>44111</v>
      </c>
      <c r="D11427" t="s">
        <v>21</v>
      </c>
      <c r="E11427" t="s">
        <v>877</v>
      </c>
      <c r="F11427">
        <v>0</v>
      </c>
      <c r="G11427">
        <v>100000</v>
      </c>
      <c r="H11427">
        <v>0</v>
      </c>
      <c r="I11427">
        <v>0</v>
      </c>
      <c r="J11427">
        <v>0</v>
      </c>
      <c r="K11427">
        <v>0.249</v>
      </c>
      <c r="L11427" t="s">
        <v>23</v>
      </c>
      <c r="M11427" s="3">
        <v>24900</v>
      </c>
      <c r="N11427" s="2" t="str">
        <f>VLOOKUP(Tabla1[[#This Row],[nemo]],'Nemos y clasificaciones'!$A$2:$B$5000,2,FALSE)</f>
        <v>VANECK PHARMACEUTICAL ETF</v>
      </c>
      <c r="O11427" s="3" t="str">
        <f>VLOOKUP(Tabla1[[#This Row],[nemo]],'Nemos y clasificaciones'!$A$1:$C$3000,3,FALSE)</f>
        <v>ETF</v>
      </c>
      <c r="P11427" s="3"/>
      <c r="Q11427" s="3"/>
    </row>
    <row r="11428" spans="1:17" x14ac:dyDescent="0.25">
      <c r="A11428" t="s">
        <v>3361</v>
      </c>
      <c r="B11428" s="1">
        <v>43283</v>
      </c>
      <c r="C11428" s="1">
        <v>43290</v>
      </c>
      <c r="D11428" t="s">
        <v>21</v>
      </c>
      <c r="E11428" t="s">
        <v>877</v>
      </c>
      <c r="F11428">
        <v>0</v>
      </c>
      <c r="G11428">
        <v>100000</v>
      </c>
      <c r="H11428">
        <v>0</v>
      </c>
      <c r="I11428">
        <v>0</v>
      </c>
      <c r="J11428">
        <v>0</v>
      </c>
      <c r="K11428">
        <v>0.249</v>
      </c>
      <c r="L11428" t="s">
        <v>23</v>
      </c>
      <c r="M11428" s="3">
        <v>24900</v>
      </c>
      <c r="N11428" s="2" t="str">
        <f>VLOOKUP(Tabla1[[#This Row],[nemo]],'Nemos y clasificaciones'!$A$2:$B$5000,2,FALSE)</f>
        <v>VANECK PHARMACEUTICAL ETF</v>
      </c>
      <c r="O11428" s="3" t="str">
        <f>VLOOKUP(Tabla1[[#This Row],[nemo]],'Nemos y clasificaciones'!$A$1:$C$3000,3,FALSE)</f>
        <v>ETF</v>
      </c>
      <c r="P11428" s="3"/>
      <c r="Q11428" s="3"/>
    </row>
    <row r="11429" spans="1:17" x14ac:dyDescent="0.25">
      <c r="A11429" t="s">
        <v>7407</v>
      </c>
      <c r="B11429" s="1">
        <v>43374</v>
      </c>
      <c r="C11429" s="1">
        <v>43378</v>
      </c>
      <c r="D11429" t="s">
        <v>21</v>
      </c>
      <c r="E11429" t="s">
        <v>877</v>
      </c>
      <c r="F11429">
        <v>0</v>
      </c>
      <c r="G11429">
        <v>100000</v>
      </c>
      <c r="H11429">
        <v>0</v>
      </c>
      <c r="I11429">
        <v>0</v>
      </c>
      <c r="J11429">
        <v>0</v>
      </c>
      <c r="K11429">
        <v>0.23499999999999999</v>
      </c>
      <c r="L11429" t="s">
        <v>23</v>
      </c>
      <c r="M11429" s="3">
        <v>23500</v>
      </c>
      <c r="N11429" s="2" t="str">
        <f>VLOOKUP(Tabla1[[#This Row],[nemo]],'Nemos y clasificaciones'!$A$2:$B$5000,2,FALSE)</f>
        <v>VANECK PHARMACEUTICAL ETF</v>
      </c>
      <c r="O11429" s="3" t="str">
        <f>VLOOKUP(Tabla1[[#This Row],[nemo]],'Nemos y clasificaciones'!$A$1:$C$3000,3,FALSE)</f>
        <v>ETF</v>
      </c>
      <c r="P11429" s="3"/>
      <c r="Q11429" s="3"/>
    </row>
    <row r="11430" spans="1:17" x14ac:dyDescent="0.25">
      <c r="A11430" t="s">
        <v>8990</v>
      </c>
      <c r="B11430" s="1">
        <v>43010</v>
      </c>
      <c r="C11430" s="1">
        <v>43014</v>
      </c>
      <c r="D11430" t="s">
        <v>21</v>
      </c>
      <c r="E11430" t="s">
        <v>877</v>
      </c>
      <c r="F11430">
        <v>0</v>
      </c>
      <c r="G11430">
        <v>100000</v>
      </c>
      <c r="H11430">
        <v>0</v>
      </c>
      <c r="I11430">
        <v>0</v>
      </c>
      <c r="J11430">
        <v>0</v>
      </c>
      <c r="K11430">
        <v>0.221</v>
      </c>
      <c r="L11430" t="s">
        <v>23</v>
      </c>
      <c r="M11430" s="3">
        <v>22100</v>
      </c>
      <c r="N11430" s="2" t="str">
        <f>VLOOKUP(Tabla1[[#This Row],[nemo]],'Nemos y clasificaciones'!$A$2:$B$5000,2,FALSE)</f>
        <v>VANECK PHARMACEUTICAL ETF</v>
      </c>
      <c r="O11430" s="3" t="str">
        <f>VLOOKUP(Tabla1[[#This Row],[nemo]],'Nemos y clasificaciones'!$A$1:$C$3000,3,FALSE)</f>
        <v>ETF</v>
      </c>
      <c r="P11430" s="3"/>
      <c r="Q11430" s="3"/>
    </row>
    <row r="11431" spans="1:17" x14ac:dyDescent="0.25">
      <c r="A11431" t="s">
        <v>10205</v>
      </c>
      <c r="B11431" s="1">
        <v>42646</v>
      </c>
      <c r="C11431" s="1">
        <v>42650</v>
      </c>
      <c r="D11431" t="s">
        <v>21</v>
      </c>
      <c r="E11431" t="s">
        <v>877</v>
      </c>
      <c r="F11431">
        <v>0</v>
      </c>
      <c r="G11431">
        <v>100000</v>
      </c>
      <c r="H11431">
        <v>0</v>
      </c>
      <c r="I11431">
        <v>0</v>
      </c>
      <c r="J11431">
        <v>0</v>
      </c>
      <c r="K11431">
        <v>0.215</v>
      </c>
      <c r="L11431" t="s">
        <v>23</v>
      </c>
      <c r="M11431" s="3">
        <v>21500</v>
      </c>
      <c r="N11431" s="2" t="str">
        <f>VLOOKUP(Tabla1[[#This Row],[nemo]],'Nemos y clasificaciones'!$A$2:$B$5000,2,FALSE)</f>
        <v>VANECK PHARMACEUTICAL ETF</v>
      </c>
      <c r="O11431" s="3" t="str">
        <f>VLOOKUP(Tabla1[[#This Row],[nemo]],'Nemos y clasificaciones'!$A$1:$C$3000,3,FALSE)</f>
        <v>ETF</v>
      </c>
      <c r="P11431" s="3"/>
      <c r="Q11431" s="3"/>
    </row>
    <row r="11432" spans="1:17" x14ac:dyDescent="0.25">
      <c r="A11432" t="s">
        <v>10975</v>
      </c>
      <c r="B11432" s="1">
        <v>42367</v>
      </c>
      <c r="C11432" s="1">
        <v>42374</v>
      </c>
      <c r="D11432" t="s">
        <v>21</v>
      </c>
      <c r="E11432" t="s">
        <v>877</v>
      </c>
      <c r="F11432">
        <v>0</v>
      </c>
      <c r="G11432">
        <v>100000</v>
      </c>
      <c r="H11432">
        <v>0</v>
      </c>
      <c r="I11432">
        <v>0</v>
      </c>
      <c r="J11432">
        <v>0</v>
      </c>
      <c r="K11432">
        <v>0.20399999999999999</v>
      </c>
      <c r="L11432" t="s">
        <v>23</v>
      </c>
      <c r="M11432" s="3">
        <v>20400</v>
      </c>
      <c r="N11432" s="2" t="str">
        <f>VLOOKUP(Tabla1[[#This Row],[nemo]],'Nemos y clasificaciones'!$A$2:$B$5000,2,FALSE)</f>
        <v>VANECK PHARMACEUTICAL ETF</v>
      </c>
      <c r="O11432" s="3" t="str">
        <f>VLOOKUP(Tabla1[[#This Row],[nemo]],'Nemos y clasificaciones'!$A$1:$C$3000,3,FALSE)</f>
        <v>ETF</v>
      </c>
      <c r="P11432" s="3"/>
      <c r="Q11432" s="3"/>
    </row>
    <row r="11433" spans="1:17" x14ac:dyDescent="0.25">
      <c r="A11433" t="s">
        <v>7015</v>
      </c>
      <c r="B11433" s="1">
        <v>43461</v>
      </c>
      <c r="C11433" s="1">
        <v>43468</v>
      </c>
      <c r="D11433" t="s">
        <v>21</v>
      </c>
      <c r="E11433" t="s">
        <v>877</v>
      </c>
      <c r="F11433">
        <v>0</v>
      </c>
      <c r="G11433">
        <v>100000</v>
      </c>
      <c r="H11433">
        <v>0</v>
      </c>
      <c r="I11433">
        <v>0</v>
      </c>
      <c r="J11433">
        <v>0</v>
      </c>
      <c r="K11433">
        <v>0.20300000000000001</v>
      </c>
      <c r="L11433" t="s">
        <v>23</v>
      </c>
      <c r="M11433" s="3">
        <v>20300</v>
      </c>
      <c r="N11433" s="2" t="str">
        <f>VLOOKUP(Tabla1[[#This Row],[nemo]],'Nemos y clasificaciones'!$A$2:$B$5000,2,FALSE)</f>
        <v>VANECK PHARMACEUTICAL ETF</v>
      </c>
      <c r="O11433" s="3" t="str">
        <f>VLOOKUP(Tabla1[[#This Row],[nemo]],'Nemos y clasificaciones'!$A$1:$C$3000,3,FALSE)</f>
        <v>ETF</v>
      </c>
      <c r="P11433" s="3"/>
      <c r="Q11433" s="3"/>
    </row>
    <row r="11434" spans="1:17" x14ac:dyDescent="0.25">
      <c r="A11434" t="s">
        <v>5030</v>
      </c>
      <c r="B11434" s="1">
        <v>43829</v>
      </c>
      <c r="C11434" s="1">
        <v>43836</v>
      </c>
      <c r="D11434" t="s">
        <v>21</v>
      </c>
      <c r="E11434" t="s">
        <v>877</v>
      </c>
      <c r="F11434">
        <v>0</v>
      </c>
      <c r="G11434">
        <v>100000</v>
      </c>
      <c r="H11434">
        <v>0</v>
      </c>
      <c r="I11434">
        <v>0</v>
      </c>
      <c r="J11434">
        <v>0</v>
      </c>
      <c r="K11434">
        <v>0.17299999999999999</v>
      </c>
      <c r="L11434" t="s">
        <v>23</v>
      </c>
      <c r="M11434" s="3">
        <v>17300</v>
      </c>
      <c r="N11434" s="2" t="str">
        <f>VLOOKUP(Tabla1[[#This Row],[nemo]],'Nemos y clasificaciones'!$A$2:$B$5000,2,FALSE)</f>
        <v>VANECK PHARMACEUTICAL ETF</v>
      </c>
      <c r="O11434" s="3" t="str">
        <f>VLOOKUP(Tabla1[[#This Row],[nemo]],'Nemos y clasificaciones'!$A$1:$C$3000,3,FALSE)</f>
        <v>ETF</v>
      </c>
      <c r="P11434" s="3"/>
      <c r="Q11434" s="3"/>
    </row>
    <row r="11435" spans="1:17" x14ac:dyDescent="0.25">
      <c r="A11435" t="s">
        <v>6729</v>
      </c>
      <c r="B11435" s="1">
        <v>43096</v>
      </c>
      <c r="C11435" s="1">
        <v>43103</v>
      </c>
      <c r="D11435" t="s">
        <v>21</v>
      </c>
      <c r="E11435" t="s">
        <v>877</v>
      </c>
      <c r="F11435">
        <v>0</v>
      </c>
      <c r="G11435">
        <v>100000</v>
      </c>
      <c r="H11435">
        <v>0</v>
      </c>
      <c r="I11435">
        <v>0</v>
      </c>
      <c r="J11435">
        <v>0</v>
      </c>
      <c r="K11435">
        <v>0.15</v>
      </c>
      <c r="L11435" t="s">
        <v>23</v>
      </c>
      <c r="M11435" s="3">
        <v>15000</v>
      </c>
      <c r="N11435" s="2" t="str">
        <f>VLOOKUP(Tabla1[[#This Row],[nemo]],'Nemos y clasificaciones'!$A$2:$B$5000,2,FALSE)</f>
        <v>VANECK PHARMACEUTICAL ETF</v>
      </c>
      <c r="O11435" s="3" t="str">
        <f>VLOOKUP(Tabla1[[#This Row],[nemo]],'Nemos y clasificaciones'!$A$1:$C$3000,3,FALSE)</f>
        <v>ETF</v>
      </c>
      <c r="P11435" s="3"/>
      <c r="Q11435" s="3"/>
    </row>
    <row r="11436" spans="1:17" x14ac:dyDescent="0.25">
      <c r="A11436" t="s">
        <v>9972</v>
      </c>
      <c r="B11436" s="1">
        <v>42732</v>
      </c>
      <c r="C11436" s="1">
        <v>42739</v>
      </c>
      <c r="D11436" t="s">
        <v>21</v>
      </c>
      <c r="E11436" t="s">
        <v>877</v>
      </c>
      <c r="F11436">
        <v>0</v>
      </c>
      <c r="G11436">
        <v>100000</v>
      </c>
      <c r="H11436">
        <v>0</v>
      </c>
      <c r="I11436">
        <v>0</v>
      </c>
      <c r="J11436">
        <v>0</v>
      </c>
      <c r="K11436">
        <v>0.14499999999999999</v>
      </c>
      <c r="L11436" t="s">
        <v>23</v>
      </c>
      <c r="M11436" s="3">
        <v>14500</v>
      </c>
      <c r="N11436" s="2" t="str">
        <f>VLOOKUP(Tabla1[[#This Row],[nemo]],'Nemos y clasificaciones'!$A$2:$B$5000,2,FALSE)</f>
        <v>VANECK PHARMACEUTICAL ETF</v>
      </c>
      <c r="O11436" s="3" t="str">
        <f>VLOOKUP(Tabla1[[#This Row],[nemo]],'Nemos y clasificaciones'!$A$1:$C$3000,3,FALSE)</f>
        <v>ETF</v>
      </c>
      <c r="P11436" s="3"/>
      <c r="Q11436" s="3"/>
    </row>
    <row r="11437" spans="1:17" x14ac:dyDescent="0.25">
      <c r="A11437" t="s">
        <v>10739</v>
      </c>
      <c r="B11437" s="1">
        <v>42488</v>
      </c>
      <c r="C11437" s="1">
        <v>42494</v>
      </c>
      <c r="D11437" t="s">
        <v>14</v>
      </c>
      <c r="E11437" t="s">
        <v>2057</v>
      </c>
      <c r="F11437">
        <v>0</v>
      </c>
      <c r="G11437">
        <v>382349293</v>
      </c>
      <c r="H11437">
        <v>0</v>
      </c>
      <c r="I11437">
        <v>0</v>
      </c>
      <c r="J11437">
        <v>0</v>
      </c>
      <c r="K11437">
        <v>50</v>
      </c>
      <c r="L11437" t="s">
        <v>54</v>
      </c>
      <c r="M11437" s="2">
        <v>19117464650</v>
      </c>
      <c r="N11437" s="2" t="str">
        <f>VLOOKUP(Tabla1[[#This Row],[nemo]],'Nemos y clasificaciones'!$A$2:$B$5000,2,FALSE)</f>
        <v>SEGUROS VIDA SECURITY PREVISION S.A.</v>
      </c>
      <c r="O11437" s="2" t="str">
        <f>VLOOKUP(Tabla1[[#This Row],[nemo]],'Nemos y clasificaciones'!$A$1:$C$3000,3,FALSE)</f>
        <v>Servicios financieros</v>
      </c>
      <c r="P11437" s="2"/>
      <c r="Q11437" s="2"/>
    </row>
    <row r="11438" spans="1:17" x14ac:dyDescent="0.25">
      <c r="A11438" t="s">
        <v>6640</v>
      </c>
      <c r="B11438" s="1">
        <v>43573</v>
      </c>
      <c r="C11438" s="1">
        <v>43581</v>
      </c>
      <c r="D11438" t="s">
        <v>14</v>
      </c>
      <c r="E11438" t="s">
        <v>2057</v>
      </c>
      <c r="F11438">
        <v>0</v>
      </c>
      <c r="G11438">
        <v>412041056</v>
      </c>
      <c r="H11438">
        <v>0</v>
      </c>
      <c r="I11438">
        <v>0</v>
      </c>
      <c r="J11438">
        <v>0</v>
      </c>
      <c r="K11438">
        <v>44</v>
      </c>
      <c r="L11438" t="s">
        <v>54</v>
      </c>
      <c r="M11438" s="2">
        <v>18129806464</v>
      </c>
      <c r="N11438" s="2" t="str">
        <f>VLOOKUP(Tabla1[[#This Row],[nemo]],'Nemos y clasificaciones'!$A$2:$B$5000,2,FALSE)</f>
        <v>SEGUROS VIDA SECURITY PREVISION S.A.</v>
      </c>
      <c r="O11438" s="2" t="str">
        <f>VLOOKUP(Tabla1[[#This Row],[nemo]],'Nemos y clasificaciones'!$A$1:$C$3000,3,FALSE)</f>
        <v>Servicios financieros</v>
      </c>
      <c r="P11438" s="2"/>
      <c r="Q11438" s="2"/>
    </row>
    <row r="11439" spans="1:17" x14ac:dyDescent="0.25">
      <c r="A11439" t="s">
        <v>11848</v>
      </c>
      <c r="B11439" s="1">
        <v>42108</v>
      </c>
      <c r="C11439" s="1">
        <v>42114</v>
      </c>
      <c r="D11439" t="s">
        <v>14</v>
      </c>
      <c r="E11439" t="s">
        <v>2057</v>
      </c>
      <c r="F11439">
        <v>0</v>
      </c>
      <c r="G11439">
        <v>382349293</v>
      </c>
      <c r="H11439">
        <v>0</v>
      </c>
      <c r="I11439">
        <v>0</v>
      </c>
      <c r="J11439">
        <v>0</v>
      </c>
      <c r="K11439">
        <v>42</v>
      </c>
      <c r="L11439" t="s">
        <v>54</v>
      </c>
      <c r="M11439" s="2">
        <v>16058670306</v>
      </c>
      <c r="N11439" s="2" t="str">
        <f>VLOOKUP(Tabla1[[#This Row],[nemo]],'Nemos y clasificaciones'!$A$2:$B$5000,2,FALSE)</f>
        <v>SEGUROS VIDA SECURITY PREVISION S.A.</v>
      </c>
      <c r="O11439" s="2" t="str">
        <f>VLOOKUP(Tabla1[[#This Row],[nemo]],'Nemos y clasificaciones'!$A$1:$C$3000,3,FALSE)</f>
        <v>Servicios financieros</v>
      </c>
      <c r="P11439" s="2"/>
      <c r="Q11439" s="2"/>
    </row>
    <row r="11440" spans="1:17" x14ac:dyDescent="0.25">
      <c r="A11440" t="s">
        <v>2056</v>
      </c>
      <c r="B11440" s="1">
        <v>44314</v>
      </c>
      <c r="C11440" s="1">
        <v>44321</v>
      </c>
      <c r="D11440" t="s">
        <v>14</v>
      </c>
      <c r="E11440" t="s">
        <v>2057</v>
      </c>
      <c r="F11440">
        <v>0</v>
      </c>
      <c r="G11440">
        <v>478931224</v>
      </c>
      <c r="H11440">
        <v>0</v>
      </c>
      <c r="I11440">
        <v>0</v>
      </c>
      <c r="J11440">
        <v>0</v>
      </c>
      <c r="K11440">
        <v>29.5</v>
      </c>
      <c r="L11440" t="s">
        <v>54</v>
      </c>
      <c r="M11440" s="2">
        <v>14128471108</v>
      </c>
      <c r="N11440" s="2" t="str">
        <f>VLOOKUP(Tabla1[[#This Row],[nemo]],'Nemos y clasificaciones'!$A$2:$B$5000,2,FALSE)</f>
        <v>SEGUROS VIDA SECURITY PREVISION S.A.</v>
      </c>
      <c r="O11440" s="2" t="str">
        <f>VLOOKUP(Tabla1[[#This Row],[nemo]],'Nemos y clasificaciones'!$A$1:$C$3000,3,FALSE)</f>
        <v>Servicios financieros</v>
      </c>
      <c r="P11440" s="2"/>
      <c r="Q11440" s="2"/>
    </row>
    <row r="11441" spans="1:17" x14ac:dyDescent="0.25">
      <c r="A11441" t="s">
        <v>10095</v>
      </c>
      <c r="B11441" s="1">
        <v>42720</v>
      </c>
      <c r="C11441" s="1">
        <v>42726</v>
      </c>
      <c r="D11441" t="s">
        <v>14</v>
      </c>
      <c r="E11441" t="s">
        <v>2057</v>
      </c>
      <c r="F11441">
        <v>0</v>
      </c>
      <c r="G11441">
        <v>382349293</v>
      </c>
      <c r="H11441">
        <v>0</v>
      </c>
      <c r="I11441">
        <v>0</v>
      </c>
      <c r="J11441">
        <v>0</v>
      </c>
      <c r="K11441">
        <v>26</v>
      </c>
      <c r="L11441" t="s">
        <v>54</v>
      </c>
      <c r="M11441" s="2">
        <v>9941081618</v>
      </c>
      <c r="N11441" s="2" t="str">
        <f>VLOOKUP(Tabla1[[#This Row],[nemo]],'Nemos y clasificaciones'!$A$2:$B$5000,2,FALSE)</f>
        <v>SEGUROS VIDA SECURITY PREVISION S.A.</v>
      </c>
      <c r="O11441" s="2" t="str">
        <f>VLOOKUP(Tabla1[[#This Row],[nemo]],'Nemos y clasificaciones'!$A$1:$C$3000,3,FALSE)</f>
        <v>Servicios financieros</v>
      </c>
      <c r="P11441" s="2"/>
      <c r="Q11441" s="2"/>
    </row>
    <row r="11442" spans="1:17" x14ac:dyDescent="0.25">
      <c r="A11442" t="s">
        <v>3335</v>
      </c>
      <c r="B11442" s="1">
        <v>44111</v>
      </c>
      <c r="C11442" s="1">
        <v>44118</v>
      </c>
      <c r="D11442" t="s">
        <v>14</v>
      </c>
      <c r="E11442" t="s">
        <v>2057</v>
      </c>
      <c r="F11442">
        <v>0</v>
      </c>
      <c r="G11442">
        <v>478931224</v>
      </c>
      <c r="H11442">
        <v>0</v>
      </c>
      <c r="I11442">
        <v>0</v>
      </c>
      <c r="J11442">
        <v>0</v>
      </c>
      <c r="K11442">
        <v>13</v>
      </c>
      <c r="L11442" t="s">
        <v>54</v>
      </c>
      <c r="M11442" s="2">
        <v>6226105912</v>
      </c>
      <c r="N11442" s="2" t="str">
        <f>VLOOKUP(Tabla1[[#This Row],[nemo]],'Nemos y clasificaciones'!$A$2:$B$5000,2,FALSE)</f>
        <v>SEGUROS VIDA SECURITY PREVISION S.A.</v>
      </c>
      <c r="O11442" s="2" t="str">
        <f>VLOOKUP(Tabla1[[#This Row],[nemo]],'Nemos y clasificaciones'!$A$1:$C$3000,3,FALSE)</f>
        <v>Servicios financieros</v>
      </c>
      <c r="P11442" s="2"/>
      <c r="Q11442" s="2"/>
    </row>
    <row r="11443" spans="1:17" x14ac:dyDescent="0.25">
      <c r="A11443" t="s">
        <v>4615</v>
      </c>
      <c r="B11443" s="1">
        <v>43936</v>
      </c>
      <c r="C11443" s="1">
        <v>43942</v>
      </c>
      <c r="D11443" t="s">
        <v>14</v>
      </c>
      <c r="E11443" t="s">
        <v>2057</v>
      </c>
      <c r="F11443">
        <v>0</v>
      </c>
      <c r="G11443">
        <v>478905833</v>
      </c>
      <c r="H11443">
        <v>0</v>
      </c>
      <c r="I11443">
        <v>0</v>
      </c>
      <c r="J11443">
        <v>0</v>
      </c>
      <c r="K11443">
        <v>13</v>
      </c>
      <c r="L11443" t="s">
        <v>54</v>
      </c>
      <c r="M11443" s="2">
        <v>6225775829</v>
      </c>
      <c r="N11443" s="2" t="str">
        <f>VLOOKUP(Tabla1[[#This Row],[nemo]],'Nemos y clasificaciones'!$A$2:$B$5000,2,FALSE)</f>
        <v>SEGUROS VIDA SECURITY PREVISION S.A.</v>
      </c>
      <c r="O11443" s="2" t="str">
        <f>VLOOKUP(Tabla1[[#This Row],[nemo]],'Nemos y clasificaciones'!$A$1:$C$3000,3,FALSE)</f>
        <v>Servicios financieros</v>
      </c>
      <c r="P11443" s="2"/>
      <c r="Q11443" s="2"/>
    </row>
    <row r="11444" spans="1:17" x14ac:dyDescent="0.25">
      <c r="A11444" t="s">
        <v>5302</v>
      </c>
      <c r="B11444" s="1">
        <v>42846</v>
      </c>
      <c r="C11444" s="1">
        <v>42852</v>
      </c>
      <c r="D11444" t="s">
        <v>14</v>
      </c>
      <c r="E11444" t="s">
        <v>2057</v>
      </c>
      <c r="F11444">
        <v>0</v>
      </c>
      <c r="G11444">
        <v>382349293</v>
      </c>
      <c r="H11444">
        <v>0</v>
      </c>
      <c r="I11444">
        <v>0</v>
      </c>
      <c r="J11444">
        <v>0</v>
      </c>
      <c r="K11444">
        <v>14</v>
      </c>
      <c r="L11444" t="s">
        <v>54</v>
      </c>
      <c r="M11444" s="2">
        <v>5352890102</v>
      </c>
      <c r="N11444" s="2" t="str">
        <f>VLOOKUP(Tabla1[[#This Row],[nemo]],'Nemos y clasificaciones'!$A$2:$B$5000,2,FALSE)</f>
        <v>SEGUROS VIDA SECURITY PREVISION S.A.</v>
      </c>
      <c r="O11444" s="2" t="str">
        <f>VLOOKUP(Tabla1[[#This Row],[nemo]],'Nemos y clasificaciones'!$A$1:$C$3000,3,FALSE)</f>
        <v>Servicios financieros</v>
      </c>
      <c r="P11444" s="2"/>
      <c r="Q11444" s="2"/>
    </row>
    <row r="11445" spans="1:17" x14ac:dyDescent="0.25">
      <c r="A11445" t="s">
        <v>8333</v>
      </c>
      <c r="B11445" s="1">
        <v>43215</v>
      </c>
      <c r="C11445" s="1">
        <v>43222</v>
      </c>
      <c r="D11445" t="s">
        <v>14</v>
      </c>
      <c r="E11445" t="s">
        <v>2057</v>
      </c>
      <c r="F11445">
        <v>0</v>
      </c>
      <c r="G11445">
        <v>382349293</v>
      </c>
      <c r="H11445">
        <v>0</v>
      </c>
      <c r="I11445">
        <v>0</v>
      </c>
      <c r="J11445">
        <v>0</v>
      </c>
      <c r="K11445">
        <v>11</v>
      </c>
      <c r="L11445" t="s">
        <v>54</v>
      </c>
      <c r="M11445" s="2">
        <v>4205842223</v>
      </c>
      <c r="N11445" s="2" t="str">
        <f>VLOOKUP(Tabla1[[#This Row],[nemo]],'Nemos y clasificaciones'!$A$2:$B$5000,2,FALSE)</f>
        <v>SEGUROS VIDA SECURITY PREVISION S.A.</v>
      </c>
      <c r="O11445" s="2" t="str">
        <f>VLOOKUP(Tabla1[[#This Row],[nemo]],'Nemos y clasificaciones'!$A$1:$C$3000,3,FALSE)</f>
        <v>Servicios financieros</v>
      </c>
      <c r="P11445" s="2"/>
      <c r="Q11445" s="2"/>
    </row>
    <row r="11446" spans="1:17" x14ac:dyDescent="0.25">
      <c r="A11446" t="s">
        <v>9707</v>
      </c>
      <c r="B11446" s="1">
        <v>42852</v>
      </c>
      <c r="C11446" s="1">
        <v>42859</v>
      </c>
      <c r="D11446" t="s">
        <v>14</v>
      </c>
      <c r="E11446" t="s">
        <v>9708</v>
      </c>
      <c r="F11446">
        <v>0</v>
      </c>
      <c r="G11446">
        <v>75089162</v>
      </c>
      <c r="H11446">
        <v>0</v>
      </c>
      <c r="I11446">
        <v>0</v>
      </c>
      <c r="J11446">
        <v>0</v>
      </c>
      <c r="K11446">
        <v>33.082999999999998</v>
      </c>
      <c r="L11446" t="s">
        <v>54</v>
      </c>
      <c r="M11446" s="2">
        <v>2484174746.4460001</v>
      </c>
      <c r="N11446" s="2" t="str">
        <f>VLOOKUP(Tabla1[[#This Row],[nemo]],'Nemos y clasificaciones'!$A$2:$B$5000,2,FALSE)</f>
        <v>ELECTRICA PUNTILLA S.A.</v>
      </c>
      <c r="O11446" s="2" t="str">
        <f>VLOOKUP(Tabla1[[#This Row],[nemo]],'Nemos y clasificaciones'!$A$1:$C$3000,3,FALSE)</f>
        <v>Eléctrico</v>
      </c>
      <c r="P11446" s="2"/>
      <c r="Q11446" s="2"/>
    </row>
    <row r="11447" spans="1:17" x14ac:dyDescent="0.25">
      <c r="A11447" t="s">
        <v>10754</v>
      </c>
      <c r="B11447" s="1">
        <v>42483</v>
      </c>
      <c r="C11447" s="1">
        <v>42489</v>
      </c>
      <c r="D11447" t="s">
        <v>14</v>
      </c>
      <c r="E11447" t="s">
        <v>9708</v>
      </c>
      <c r="F11447">
        <v>0</v>
      </c>
      <c r="G11447">
        <v>75089162</v>
      </c>
      <c r="H11447">
        <v>0</v>
      </c>
      <c r="I11447">
        <v>0</v>
      </c>
      <c r="J11447">
        <v>0</v>
      </c>
      <c r="K11447">
        <v>19.265999999999998</v>
      </c>
      <c r="L11447" t="s">
        <v>54</v>
      </c>
      <c r="M11447" s="2">
        <v>1446667795.092</v>
      </c>
      <c r="N11447" s="2" t="str">
        <f>VLOOKUP(Tabla1[[#This Row],[nemo]],'Nemos y clasificaciones'!$A$2:$B$5000,2,FALSE)</f>
        <v>ELECTRICA PUNTILLA S.A.</v>
      </c>
      <c r="O11447" s="2" t="str">
        <f>VLOOKUP(Tabla1[[#This Row],[nemo]],'Nemos y clasificaciones'!$A$1:$C$3000,3,FALSE)</f>
        <v>Eléctrico</v>
      </c>
      <c r="P11447" s="2"/>
      <c r="Q11447" s="2"/>
    </row>
    <row r="11448" spans="1:17" x14ac:dyDescent="0.25">
      <c r="A11448" t="s">
        <v>505</v>
      </c>
      <c r="B11448" s="1">
        <v>42261</v>
      </c>
      <c r="C11448" s="1">
        <v>42269</v>
      </c>
      <c r="D11448" t="s">
        <v>14</v>
      </c>
      <c r="E11448" t="s">
        <v>9708</v>
      </c>
      <c r="F11448">
        <v>0</v>
      </c>
      <c r="G11448">
        <v>75089162</v>
      </c>
      <c r="H11448">
        <v>0</v>
      </c>
      <c r="I11448">
        <v>0</v>
      </c>
      <c r="J11448">
        <v>0</v>
      </c>
      <c r="K11448">
        <v>13</v>
      </c>
      <c r="L11448" t="s">
        <v>54</v>
      </c>
      <c r="M11448" s="2">
        <v>976159106</v>
      </c>
      <c r="N11448" s="2" t="str">
        <f>VLOOKUP(Tabla1[[#This Row],[nemo]],'Nemos y clasificaciones'!$A$2:$B$5000,2,FALSE)</f>
        <v>ELECTRICA PUNTILLA S.A.</v>
      </c>
      <c r="O11448" s="2" t="str">
        <f>VLOOKUP(Tabla1[[#This Row],[nemo]],'Nemos y clasificaciones'!$A$1:$C$3000,3,FALSE)</f>
        <v>Eléctrico</v>
      </c>
      <c r="P11448" s="2"/>
      <c r="Q11448" s="2"/>
    </row>
    <row r="11449" spans="1:17" x14ac:dyDescent="0.25">
      <c r="A11449" t="s">
        <v>10755</v>
      </c>
      <c r="B11449" s="1">
        <v>42483</v>
      </c>
      <c r="C11449" s="1">
        <v>42489</v>
      </c>
      <c r="D11449" t="s">
        <v>14</v>
      </c>
      <c r="E11449" t="s">
        <v>9708</v>
      </c>
      <c r="F11449">
        <v>0</v>
      </c>
      <c r="G11449">
        <v>75089162</v>
      </c>
      <c r="H11449">
        <v>0</v>
      </c>
      <c r="I11449">
        <v>0</v>
      </c>
      <c r="J11449">
        <v>0</v>
      </c>
      <c r="K11449">
        <v>11.734</v>
      </c>
      <c r="L11449" t="s">
        <v>54</v>
      </c>
      <c r="M11449" s="2">
        <v>881096226.90799999</v>
      </c>
      <c r="N11449" s="2" t="str">
        <f>VLOOKUP(Tabla1[[#This Row],[nemo]],'Nemos y clasificaciones'!$A$2:$B$5000,2,FALSE)</f>
        <v>ELECTRICA PUNTILLA S.A.</v>
      </c>
      <c r="O11449" s="2" t="str">
        <f>VLOOKUP(Tabla1[[#This Row],[nemo]],'Nemos y clasificaciones'!$A$1:$C$3000,3,FALSE)</f>
        <v>Eléctrico</v>
      </c>
      <c r="P11449" s="2"/>
      <c r="Q11449" s="2"/>
    </row>
    <row r="11450" spans="1:17" x14ac:dyDescent="0.25">
      <c r="A11450" t="s">
        <v>11789</v>
      </c>
      <c r="B11450" s="1">
        <v>42117</v>
      </c>
      <c r="C11450" s="1">
        <v>42123</v>
      </c>
      <c r="D11450" t="s">
        <v>14</v>
      </c>
      <c r="E11450" t="s">
        <v>9708</v>
      </c>
      <c r="F11450">
        <v>0</v>
      </c>
      <c r="G11450">
        <v>75074023</v>
      </c>
      <c r="H11450">
        <v>0</v>
      </c>
      <c r="I11450">
        <v>0</v>
      </c>
      <c r="J11450">
        <v>0</v>
      </c>
      <c r="K11450">
        <v>10.916</v>
      </c>
      <c r="L11450" t="s">
        <v>54</v>
      </c>
      <c r="M11450" s="2">
        <v>819508035.06799996</v>
      </c>
      <c r="N11450" s="2" t="str">
        <f>VLOOKUP(Tabla1[[#This Row],[nemo]],'Nemos y clasificaciones'!$A$2:$B$5000,2,FALSE)</f>
        <v>ELECTRICA PUNTILLA S.A.</v>
      </c>
      <c r="O11450" s="2" t="str">
        <f>VLOOKUP(Tabla1[[#This Row],[nemo]],'Nemos y clasificaciones'!$A$1:$C$3000,3,FALSE)</f>
        <v>Eléctrico</v>
      </c>
      <c r="P11450" s="2"/>
      <c r="Q11450" s="2"/>
    </row>
    <row r="11451" spans="1:17" x14ac:dyDescent="0.25">
      <c r="A11451" t="s">
        <v>11788</v>
      </c>
      <c r="B11451" s="1">
        <v>42117</v>
      </c>
      <c r="C11451" s="1">
        <v>42123</v>
      </c>
      <c r="D11451" t="s">
        <v>14</v>
      </c>
      <c r="E11451" t="s">
        <v>9708</v>
      </c>
      <c r="F11451">
        <v>0</v>
      </c>
      <c r="G11451">
        <v>74716242</v>
      </c>
      <c r="H11451">
        <v>0</v>
      </c>
      <c r="I11451">
        <v>0</v>
      </c>
      <c r="J11451">
        <v>0</v>
      </c>
      <c r="K11451">
        <v>10.084</v>
      </c>
      <c r="L11451" t="s">
        <v>54</v>
      </c>
      <c r="M11451" s="2">
        <v>753438584.32799995</v>
      </c>
      <c r="N11451" s="2" t="str">
        <f>VLOOKUP(Tabla1[[#This Row],[nemo]],'Nemos y clasificaciones'!$A$2:$B$5000,2,FALSE)</f>
        <v>ELECTRICA PUNTILLA S.A.</v>
      </c>
      <c r="O11451" s="2" t="str">
        <f>VLOOKUP(Tabla1[[#This Row],[nemo]],'Nemos y clasificaciones'!$A$1:$C$3000,3,FALSE)</f>
        <v>Eléctrico</v>
      </c>
      <c r="P11451" s="2"/>
      <c r="Q11451" s="2"/>
    </row>
    <row r="11452" spans="1:17" x14ac:dyDescent="0.25">
      <c r="A11452" t="s">
        <v>9709</v>
      </c>
      <c r="B11452" s="1">
        <v>42852</v>
      </c>
      <c r="C11452" s="1">
        <v>42859</v>
      </c>
      <c r="D11452" t="s">
        <v>14</v>
      </c>
      <c r="E11452" t="s">
        <v>9708</v>
      </c>
      <c r="F11452">
        <v>0</v>
      </c>
      <c r="G11452">
        <v>75089162</v>
      </c>
      <c r="H11452">
        <v>0</v>
      </c>
      <c r="I11452">
        <v>0</v>
      </c>
      <c r="J11452">
        <v>0</v>
      </c>
      <c r="K11452">
        <v>0.91700000000000004</v>
      </c>
      <c r="L11452" t="s">
        <v>23</v>
      </c>
      <c r="M11452" s="2">
        <v>68856761.554000005</v>
      </c>
      <c r="N11452" s="2" t="str">
        <f>VLOOKUP(Tabla1[[#This Row],[nemo]],'Nemos y clasificaciones'!$A$2:$B$5000,2,FALSE)</f>
        <v>ELECTRICA PUNTILLA S.A.</v>
      </c>
      <c r="O11452" s="2" t="str">
        <f>VLOOKUP(Tabla1[[#This Row],[nemo]],'Nemos y clasificaciones'!$A$1:$C$3000,3,FALSE)</f>
        <v>Eléctrico</v>
      </c>
      <c r="P11452" s="2"/>
      <c r="Q11452" s="2"/>
    </row>
    <row r="11453" spans="1:17" x14ac:dyDescent="0.25">
      <c r="A11453" t="s">
        <v>11954</v>
      </c>
      <c r="B11453" s="1">
        <v>42009</v>
      </c>
      <c r="C11453" s="1">
        <v>42044</v>
      </c>
      <c r="D11453" t="s">
        <v>14</v>
      </c>
      <c r="E11453" t="s">
        <v>9708</v>
      </c>
      <c r="F11453">
        <v>52334856</v>
      </c>
      <c r="G11453">
        <v>0</v>
      </c>
      <c r="H11453">
        <v>0</v>
      </c>
      <c r="I11453">
        <v>0</v>
      </c>
      <c r="J11453">
        <v>0</v>
      </c>
      <c r="K11453">
        <v>2700</v>
      </c>
      <c r="L11453" t="s">
        <v>19</v>
      </c>
      <c r="M11453" s="2">
        <v>0</v>
      </c>
      <c r="N11453" s="2" t="str">
        <f>VLOOKUP(Tabla1[[#This Row],[nemo]],'Nemos y clasificaciones'!$A$2:$B$5000,2,FALSE)</f>
        <v>ELECTRICA PUNTILLA S.A.</v>
      </c>
      <c r="O11453" s="2" t="str">
        <f>VLOOKUP(Tabla1[[#This Row],[nemo]],'Nemos y clasificaciones'!$A$1:$C$3000,3,FALSE)</f>
        <v>Eléctrico</v>
      </c>
      <c r="P11453" s="2"/>
      <c r="Q11453" s="2"/>
    </row>
    <row r="11454" spans="1:17" x14ac:dyDescent="0.25">
      <c r="A11454" t="s">
        <v>55</v>
      </c>
      <c r="B11454" s="1">
        <v>44440</v>
      </c>
      <c r="C11454" s="1">
        <v>44462</v>
      </c>
      <c r="D11454" t="s">
        <v>21</v>
      </c>
      <c r="E11454" t="s">
        <v>56</v>
      </c>
      <c r="F11454">
        <v>0</v>
      </c>
      <c r="G11454">
        <v>100000</v>
      </c>
      <c r="H11454">
        <v>0</v>
      </c>
      <c r="I11454">
        <v>0</v>
      </c>
      <c r="J11454">
        <v>0</v>
      </c>
      <c r="K11454">
        <v>0.68</v>
      </c>
      <c r="L11454" t="s">
        <v>23</v>
      </c>
      <c r="M11454" s="3">
        <v>68000</v>
      </c>
      <c r="N11454" s="2" t="str">
        <f>VLOOKUP(Tabla1[[#This Row],[nemo]],'Nemos y clasificaciones'!$A$2:$B$5000,2,FALSE)</f>
        <v>QUALCOMM INC/DE</v>
      </c>
      <c r="O11454" s="3" t="str">
        <f>VLOOKUP(Tabla1[[#This Row],[nemo]],'Nemos y clasificaciones'!$A$1:$C$3000,3,FALSE)</f>
        <v>Otros</v>
      </c>
      <c r="P11454" s="3"/>
      <c r="Q11454" s="3"/>
    </row>
    <row r="11455" spans="1:17" x14ac:dyDescent="0.25">
      <c r="A11455" t="s">
        <v>55</v>
      </c>
      <c r="B11455" s="1">
        <v>44349</v>
      </c>
      <c r="C11455" s="1">
        <v>44371</v>
      </c>
      <c r="D11455" t="s">
        <v>21</v>
      </c>
      <c r="E11455" t="s">
        <v>56</v>
      </c>
      <c r="F11455">
        <v>0</v>
      </c>
      <c r="G11455">
        <v>100000</v>
      </c>
      <c r="H11455">
        <v>0</v>
      </c>
      <c r="I11455">
        <v>0</v>
      </c>
      <c r="J11455">
        <v>0</v>
      </c>
      <c r="K11455">
        <v>0.68</v>
      </c>
      <c r="L11455" t="s">
        <v>23</v>
      </c>
      <c r="M11455" s="3">
        <v>68000</v>
      </c>
      <c r="N11455" s="2" t="str">
        <f>VLOOKUP(Tabla1[[#This Row],[nemo]],'Nemos y clasificaciones'!$A$2:$B$5000,2,FALSE)</f>
        <v>QUALCOMM INC/DE</v>
      </c>
      <c r="O11455" s="3" t="str">
        <f>VLOOKUP(Tabla1[[#This Row],[nemo]],'Nemos y clasificaciones'!$A$1:$C$3000,3,FALSE)</f>
        <v>Otros</v>
      </c>
      <c r="P11455" s="3"/>
      <c r="Q11455" s="3"/>
    </row>
    <row r="11456" spans="1:17" x14ac:dyDescent="0.25">
      <c r="A11456" t="s">
        <v>24</v>
      </c>
      <c r="B11456" s="1">
        <v>44258</v>
      </c>
      <c r="C11456" s="1">
        <v>44280</v>
      </c>
      <c r="D11456" t="s">
        <v>21</v>
      </c>
      <c r="E11456" t="s">
        <v>56</v>
      </c>
      <c r="F11456">
        <v>0</v>
      </c>
      <c r="G11456">
        <v>100000</v>
      </c>
      <c r="H11456">
        <v>0</v>
      </c>
      <c r="I11456">
        <v>0</v>
      </c>
      <c r="J11456">
        <v>0</v>
      </c>
      <c r="K11456">
        <v>0.65</v>
      </c>
      <c r="L11456" t="s">
        <v>23</v>
      </c>
      <c r="M11456" s="3">
        <v>65000</v>
      </c>
      <c r="N11456" s="2" t="str">
        <f>VLOOKUP(Tabla1[[#This Row],[nemo]],'Nemos y clasificaciones'!$A$2:$B$5000,2,FALSE)</f>
        <v>QUALCOMM INC/DE</v>
      </c>
      <c r="O11456" s="3" t="str">
        <f>VLOOKUP(Tabla1[[#This Row],[nemo]],'Nemos y clasificaciones'!$A$1:$C$3000,3,FALSE)</f>
        <v>Otros</v>
      </c>
      <c r="P11456" s="3"/>
      <c r="Q11456" s="3"/>
    </row>
    <row r="11457" spans="1:17" x14ac:dyDescent="0.25">
      <c r="A11457" t="s">
        <v>24</v>
      </c>
      <c r="B11457" s="1">
        <v>44167</v>
      </c>
      <c r="C11457" s="1">
        <v>44182</v>
      </c>
      <c r="D11457" t="s">
        <v>21</v>
      </c>
      <c r="E11457" t="s">
        <v>56</v>
      </c>
      <c r="F11457">
        <v>0</v>
      </c>
      <c r="G11457">
        <v>100000</v>
      </c>
      <c r="H11457">
        <v>0</v>
      </c>
      <c r="I11457">
        <v>0</v>
      </c>
      <c r="J11457">
        <v>0</v>
      </c>
      <c r="K11457">
        <v>0.65</v>
      </c>
      <c r="L11457" t="s">
        <v>23</v>
      </c>
      <c r="M11457" s="3">
        <v>65000</v>
      </c>
      <c r="N11457" s="2" t="str">
        <f>VLOOKUP(Tabla1[[#This Row],[nemo]],'Nemos y clasificaciones'!$A$2:$B$5000,2,FALSE)</f>
        <v>QUALCOMM INC/DE</v>
      </c>
      <c r="O11457" s="3" t="str">
        <f>VLOOKUP(Tabla1[[#This Row],[nemo]],'Nemos y clasificaciones'!$A$1:$C$3000,3,FALSE)</f>
        <v>Otros</v>
      </c>
      <c r="P11457" s="3"/>
      <c r="Q11457" s="3"/>
    </row>
    <row r="11458" spans="1:17" x14ac:dyDescent="0.25">
      <c r="A11458" t="s">
        <v>24</v>
      </c>
      <c r="B11458" s="1">
        <v>44076</v>
      </c>
      <c r="C11458" s="1">
        <v>44098</v>
      </c>
      <c r="D11458" t="s">
        <v>21</v>
      </c>
      <c r="E11458" t="s">
        <v>56</v>
      </c>
      <c r="F11458">
        <v>0</v>
      </c>
      <c r="G11458">
        <v>100000</v>
      </c>
      <c r="H11458">
        <v>0</v>
      </c>
      <c r="I11458">
        <v>0</v>
      </c>
      <c r="J11458">
        <v>0</v>
      </c>
      <c r="K11458">
        <v>0.65</v>
      </c>
      <c r="L11458" t="s">
        <v>23</v>
      </c>
      <c r="M11458" s="3">
        <v>65000</v>
      </c>
      <c r="N11458" s="2" t="str">
        <f>VLOOKUP(Tabla1[[#This Row],[nemo]],'Nemos y clasificaciones'!$A$2:$B$5000,2,FALSE)</f>
        <v>QUALCOMM INC/DE</v>
      </c>
      <c r="O11458" s="3" t="str">
        <f>VLOOKUP(Tabla1[[#This Row],[nemo]],'Nemos y clasificaciones'!$A$1:$C$3000,3,FALSE)</f>
        <v>Otros</v>
      </c>
      <c r="P11458" s="3"/>
      <c r="Q11458" s="3"/>
    </row>
    <row r="11459" spans="1:17" x14ac:dyDescent="0.25">
      <c r="A11459" t="s">
        <v>24</v>
      </c>
      <c r="B11459" s="1">
        <v>43985</v>
      </c>
      <c r="C11459" s="1">
        <v>44007</v>
      </c>
      <c r="D11459" t="s">
        <v>21</v>
      </c>
      <c r="E11459" t="s">
        <v>56</v>
      </c>
      <c r="F11459">
        <v>0</v>
      </c>
      <c r="G11459">
        <v>100000</v>
      </c>
      <c r="H11459">
        <v>0</v>
      </c>
      <c r="I11459">
        <v>0</v>
      </c>
      <c r="J11459">
        <v>0</v>
      </c>
      <c r="K11459">
        <v>0.65</v>
      </c>
      <c r="L11459" t="s">
        <v>23</v>
      </c>
      <c r="M11459" s="3">
        <v>65000</v>
      </c>
      <c r="N11459" s="2" t="str">
        <f>VLOOKUP(Tabla1[[#This Row],[nemo]],'Nemos y clasificaciones'!$A$2:$B$5000,2,FALSE)</f>
        <v>QUALCOMM INC/DE</v>
      </c>
      <c r="O11459" s="3" t="str">
        <f>VLOOKUP(Tabla1[[#This Row],[nemo]],'Nemos y clasificaciones'!$A$1:$C$3000,3,FALSE)</f>
        <v>Otros</v>
      </c>
      <c r="P11459" s="3"/>
      <c r="Q11459" s="3"/>
    </row>
    <row r="11460" spans="1:17" x14ac:dyDescent="0.25">
      <c r="A11460" t="s">
        <v>4742</v>
      </c>
      <c r="B11460" s="1">
        <v>43894</v>
      </c>
      <c r="C11460" s="1">
        <v>43916</v>
      </c>
      <c r="D11460" t="s">
        <v>21</v>
      </c>
      <c r="E11460" t="s">
        <v>56</v>
      </c>
      <c r="F11460">
        <v>0</v>
      </c>
      <c r="G11460">
        <v>100000</v>
      </c>
      <c r="H11460">
        <v>0</v>
      </c>
      <c r="I11460">
        <v>0</v>
      </c>
      <c r="J11460">
        <v>0</v>
      </c>
      <c r="K11460">
        <v>0.62</v>
      </c>
      <c r="L11460" t="s">
        <v>23</v>
      </c>
      <c r="M11460" s="3">
        <v>62000</v>
      </c>
      <c r="N11460" s="2" t="str">
        <f>VLOOKUP(Tabla1[[#This Row],[nemo]],'Nemos y clasificaciones'!$A$2:$B$5000,2,FALSE)</f>
        <v>QUALCOMM INC/DE</v>
      </c>
      <c r="O11460" s="3" t="str">
        <f>VLOOKUP(Tabla1[[#This Row],[nemo]],'Nemos y clasificaciones'!$A$1:$C$3000,3,FALSE)</f>
        <v>Otros</v>
      </c>
      <c r="P11460" s="3"/>
      <c r="Q11460" s="3"/>
    </row>
    <row r="11461" spans="1:17" x14ac:dyDescent="0.25">
      <c r="A11461" t="s">
        <v>4742</v>
      </c>
      <c r="B11461" s="1">
        <v>43803</v>
      </c>
      <c r="C11461" s="1">
        <v>43818</v>
      </c>
      <c r="D11461" t="s">
        <v>21</v>
      </c>
      <c r="E11461" t="s">
        <v>56</v>
      </c>
      <c r="F11461">
        <v>0</v>
      </c>
      <c r="G11461">
        <v>100000</v>
      </c>
      <c r="H11461">
        <v>0</v>
      </c>
      <c r="I11461">
        <v>0</v>
      </c>
      <c r="J11461">
        <v>0</v>
      </c>
      <c r="K11461">
        <v>0.62</v>
      </c>
      <c r="L11461" t="s">
        <v>23</v>
      </c>
      <c r="M11461" s="3">
        <v>62000</v>
      </c>
      <c r="N11461" s="2" t="str">
        <f>VLOOKUP(Tabla1[[#This Row],[nemo]],'Nemos y clasificaciones'!$A$2:$B$5000,2,FALSE)</f>
        <v>QUALCOMM INC/DE</v>
      </c>
      <c r="O11461" s="3" t="str">
        <f>VLOOKUP(Tabla1[[#This Row],[nemo]],'Nemos y clasificaciones'!$A$1:$C$3000,3,FALSE)</f>
        <v>Otros</v>
      </c>
      <c r="P11461" s="3"/>
      <c r="Q11461" s="3"/>
    </row>
    <row r="11462" spans="1:17" x14ac:dyDescent="0.25">
      <c r="A11462" t="s">
        <v>4742</v>
      </c>
      <c r="B11462" s="1">
        <v>43719</v>
      </c>
      <c r="C11462" s="1">
        <v>43734</v>
      </c>
      <c r="D11462" t="s">
        <v>21</v>
      </c>
      <c r="E11462" t="s">
        <v>56</v>
      </c>
      <c r="F11462">
        <v>0</v>
      </c>
      <c r="G11462">
        <v>100000</v>
      </c>
      <c r="H11462">
        <v>0</v>
      </c>
      <c r="I11462">
        <v>0</v>
      </c>
      <c r="J11462">
        <v>0</v>
      </c>
      <c r="K11462">
        <v>0.62</v>
      </c>
      <c r="L11462" t="s">
        <v>23</v>
      </c>
      <c r="M11462" s="3">
        <v>62000</v>
      </c>
      <c r="N11462" s="2" t="str">
        <f>VLOOKUP(Tabla1[[#This Row],[nemo]],'Nemos y clasificaciones'!$A$2:$B$5000,2,FALSE)</f>
        <v>QUALCOMM INC/DE</v>
      </c>
      <c r="O11462" s="3" t="str">
        <f>VLOOKUP(Tabla1[[#This Row],[nemo]],'Nemos y clasificaciones'!$A$1:$C$3000,3,FALSE)</f>
        <v>Otros</v>
      </c>
      <c r="P11462" s="3"/>
      <c r="Q11462" s="3"/>
    </row>
    <row r="11463" spans="1:17" x14ac:dyDescent="0.25">
      <c r="A11463" t="s">
        <v>4742</v>
      </c>
      <c r="B11463" s="1">
        <v>43621</v>
      </c>
      <c r="C11463" s="1">
        <v>43643</v>
      </c>
      <c r="D11463" t="s">
        <v>21</v>
      </c>
      <c r="E11463" t="s">
        <v>56</v>
      </c>
      <c r="F11463">
        <v>0</v>
      </c>
      <c r="G11463">
        <v>100000</v>
      </c>
      <c r="H11463">
        <v>0</v>
      </c>
      <c r="I11463">
        <v>0</v>
      </c>
      <c r="J11463">
        <v>0</v>
      </c>
      <c r="K11463">
        <v>0.62</v>
      </c>
      <c r="L11463" t="s">
        <v>23</v>
      </c>
      <c r="M11463" s="3">
        <v>62000</v>
      </c>
      <c r="N11463" s="2" t="str">
        <f>VLOOKUP(Tabla1[[#This Row],[nemo]],'Nemos y clasificaciones'!$A$2:$B$5000,2,FALSE)</f>
        <v>QUALCOMM INC/DE</v>
      </c>
      <c r="O11463" s="3" t="str">
        <f>VLOOKUP(Tabla1[[#This Row],[nemo]],'Nemos y clasificaciones'!$A$1:$C$3000,3,FALSE)</f>
        <v>Otros</v>
      </c>
      <c r="P11463" s="3"/>
      <c r="Q11463" s="3"/>
    </row>
    <row r="11464" spans="1:17" x14ac:dyDescent="0.25">
      <c r="A11464" t="s">
        <v>4742</v>
      </c>
      <c r="B11464" s="1">
        <v>43530</v>
      </c>
      <c r="C11464" s="1">
        <v>43552</v>
      </c>
      <c r="D11464" t="s">
        <v>21</v>
      </c>
      <c r="E11464" t="s">
        <v>56</v>
      </c>
      <c r="F11464">
        <v>0</v>
      </c>
      <c r="G11464">
        <v>100000</v>
      </c>
      <c r="H11464">
        <v>0</v>
      </c>
      <c r="I11464">
        <v>0</v>
      </c>
      <c r="J11464">
        <v>0</v>
      </c>
      <c r="K11464">
        <v>0.62</v>
      </c>
      <c r="L11464" t="s">
        <v>23</v>
      </c>
      <c r="M11464" s="3">
        <v>62000</v>
      </c>
      <c r="N11464" s="2" t="str">
        <f>VLOOKUP(Tabla1[[#This Row],[nemo]],'Nemos y clasificaciones'!$A$2:$B$5000,2,FALSE)</f>
        <v>QUALCOMM INC/DE</v>
      </c>
      <c r="O11464" s="3" t="str">
        <f>VLOOKUP(Tabla1[[#This Row],[nemo]],'Nemos y clasificaciones'!$A$1:$C$3000,3,FALSE)</f>
        <v>Otros</v>
      </c>
      <c r="P11464" s="3"/>
      <c r="Q11464" s="3"/>
    </row>
    <row r="11465" spans="1:17" x14ac:dyDescent="0.25">
      <c r="A11465" t="s">
        <v>4742</v>
      </c>
      <c r="B11465" s="1">
        <v>43440</v>
      </c>
      <c r="C11465" s="1">
        <v>43454</v>
      </c>
      <c r="D11465" t="s">
        <v>21</v>
      </c>
      <c r="E11465" t="s">
        <v>56</v>
      </c>
      <c r="F11465">
        <v>0</v>
      </c>
      <c r="G11465">
        <v>100000</v>
      </c>
      <c r="H11465">
        <v>0</v>
      </c>
      <c r="I11465">
        <v>0</v>
      </c>
      <c r="J11465">
        <v>0</v>
      </c>
      <c r="K11465">
        <v>0.62</v>
      </c>
      <c r="L11465" t="s">
        <v>23</v>
      </c>
      <c r="M11465" s="3">
        <v>62000</v>
      </c>
      <c r="N11465" s="2" t="str">
        <f>VLOOKUP(Tabla1[[#This Row],[nemo]],'Nemos y clasificaciones'!$A$2:$B$5000,2,FALSE)</f>
        <v>QUALCOMM INC/DE</v>
      </c>
      <c r="O11465" s="3" t="str">
        <f>VLOOKUP(Tabla1[[#This Row],[nemo]],'Nemos y clasificaciones'!$A$1:$C$3000,3,FALSE)</f>
        <v>Otros</v>
      </c>
      <c r="P11465" s="3"/>
      <c r="Q11465" s="3"/>
    </row>
    <row r="11466" spans="1:17" x14ac:dyDescent="0.25">
      <c r="A11466" t="s">
        <v>4742</v>
      </c>
      <c r="B11466" s="1">
        <v>43347</v>
      </c>
      <c r="C11466" s="1">
        <v>43369</v>
      </c>
      <c r="D11466" t="s">
        <v>21</v>
      </c>
      <c r="E11466" t="s">
        <v>56</v>
      </c>
      <c r="F11466">
        <v>0</v>
      </c>
      <c r="G11466">
        <v>100000</v>
      </c>
      <c r="H11466">
        <v>0</v>
      </c>
      <c r="I11466">
        <v>0</v>
      </c>
      <c r="J11466">
        <v>0</v>
      </c>
      <c r="K11466">
        <v>0.62</v>
      </c>
      <c r="L11466" t="s">
        <v>23</v>
      </c>
      <c r="M11466" s="3">
        <v>62000</v>
      </c>
      <c r="N11466" s="2" t="str">
        <f>VLOOKUP(Tabla1[[#This Row],[nemo]],'Nemos y clasificaciones'!$A$2:$B$5000,2,FALSE)</f>
        <v>QUALCOMM INC/DE</v>
      </c>
      <c r="O11466" s="3" t="str">
        <f>VLOOKUP(Tabla1[[#This Row],[nemo]],'Nemos y clasificaciones'!$A$1:$C$3000,3,FALSE)</f>
        <v>Otros</v>
      </c>
      <c r="P11466" s="3"/>
      <c r="Q11466" s="3"/>
    </row>
    <row r="11467" spans="1:17" x14ac:dyDescent="0.25">
      <c r="A11467" t="s">
        <v>4742</v>
      </c>
      <c r="B11467" s="1">
        <v>43249</v>
      </c>
      <c r="C11467" s="1">
        <v>43271</v>
      </c>
      <c r="D11467" t="s">
        <v>21</v>
      </c>
      <c r="E11467" t="s">
        <v>56</v>
      </c>
      <c r="F11467">
        <v>0</v>
      </c>
      <c r="G11467">
        <v>100000</v>
      </c>
      <c r="H11467">
        <v>0</v>
      </c>
      <c r="I11467">
        <v>0</v>
      </c>
      <c r="J11467">
        <v>0</v>
      </c>
      <c r="K11467">
        <v>0.62</v>
      </c>
      <c r="L11467" t="s">
        <v>23</v>
      </c>
      <c r="M11467" s="3">
        <v>62000</v>
      </c>
      <c r="N11467" s="2" t="str">
        <f>VLOOKUP(Tabla1[[#This Row],[nemo]],'Nemos y clasificaciones'!$A$2:$B$5000,2,FALSE)</f>
        <v>QUALCOMM INC/DE</v>
      </c>
      <c r="O11467" s="3" t="str">
        <f>VLOOKUP(Tabla1[[#This Row],[nemo]],'Nemos y clasificaciones'!$A$1:$C$3000,3,FALSE)</f>
        <v>Otros</v>
      </c>
      <c r="P11467" s="3"/>
      <c r="Q11467" s="3"/>
    </row>
    <row r="11468" spans="1:17" x14ac:dyDescent="0.25">
      <c r="A11468" t="s">
        <v>7279</v>
      </c>
      <c r="B11468" s="1">
        <v>43158</v>
      </c>
      <c r="C11468" s="1">
        <v>43180</v>
      </c>
      <c r="D11468" t="s">
        <v>21</v>
      </c>
      <c r="E11468" t="s">
        <v>56</v>
      </c>
      <c r="F11468">
        <v>0</v>
      </c>
      <c r="G11468">
        <v>100000</v>
      </c>
      <c r="H11468">
        <v>0</v>
      </c>
      <c r="I11468">
        <v>0</v>
      </c>
      <c r="J11468">
        <v>0</v>
      </c>
      <c r="K11468">
        <v>0.56999999999999995</v>
      </c>
      <c r="L11468" t="s">
        <v>23</v>
      </c>
      <c r="M11468" s="3">
        <v>57000</v>
      </c>
      <c r="N11468" s="2" t="str">
        <f>VLOOKUP(Tabla1[[#This Row],[nemo]],'Nemos y clasificaciones'!$A$2:$B$5000,2,FALSE)</f>
        <v>QUALCOMM INC/DE</v>
      </c>
      <c r="O11468" s="3" t="str">
        <f>VLOOKUP(Tabla1[[#This Row],[nemo]],'Nemos y clasificaciones'!$A$1:$C$3000,3,FALSE)</f>
        <v>Otros</v>
      </c>
      <c r="P11468" s="3"/>
      <c r="Q11468" s="3"/>
    </row>
    <row r="11469" spans="1:17" x14ac:dyDescent="0.25">
      <c r="A11469" t="s">
        <v>7279</v>
      </c>
      <c r="B11469" s="1">
        <v>43067</v>
      </c>
      <c r="C11469" s="1">
        <v>43084</v>
      </c>
      <c r="D11469" t="s">
        <v>21</v>
      </c>
      <c r="E11469" t="s">
        <v>56</v>
      </c>
      <c r="F11469">
        <v>0</v>
      </c>
      <c r="G11469">
        <v>100000</v>
      </c>
      <c r="H11469">
        <v>0</v>
      </c>
      <c r="I11469">
        <v>0</v>
      </c>
      <c r="J11469">
        <v>0</v>
      </c>
      <c r="K11469">
        <v>0.56999999999999995</v>
      </c>
      <c r="L11469" t="s">
        <v>23</v>
      </c>
      <c r="M11469" s="3">
        <v>57000</v>
      </c>
      <c r="N11469" s="2" t="str">
        <f>VLOOKUP(Tabla1[[#This Row],[nemo]],'Nemos y clasificaciones'!$A$2:$B$5000,2,FALSE)</f>
        <v>QUALCOMM INC/DE</v>
      </c>
      <c r="O11469" s="3" t="str">
        <f>VLOOKUP(Tabla1[[#This Row],[nemo]],'Nemos y clasificaciones'!$A$1:$C$3000,3,FALSE)</f>
        <v>Otros</v>
      </c>
      <c r="P11469" s="3"/>
      <c r="Q11469" s="3"/>
    </row>
    <row r="11470" spans="1:17" x14ac:dyDescent="0.25">
      <c r="A11470" t="s">
        <v>7279</v>
      </c>
      <c r="B11470" s="1">
        <v>42975</v>
      </c>
      <c r="C11470" s="1">
        <v>42998</v>
      </c>
      <c r="D11470" t="s">
        <v>21</v>
      </c>
      <c r="E11470" t="s">
        <v>56</v>
      </c>
      <c r="F11470">
        <v>0</v>
      </c>
      <c r="G11470">
        <v>100000</v>
      </c>
      <c r="H11470">
        <v>0</v>
      </c>
      <c r="I11470">
        <v>0</v>
      </c>
      <c r="J11470">
        <v>0</v>
      </c>
      <c r="K11470">
        <v>0.56999999999999995</v>
      </c>
      <c r="L11470" t="s">
        <v>23</v>
      </c>
      <c r="M11470" s="3">
        <v>57000</v>
      </c>
      <c r="N11470" s="2" t="str">
        <f>VLOOKUP(Tabla1[[#This Row],[nemo]],'Nemos y clasificaciones'!$A$2:$B$5000,2,FALSE)</f>
        <v>QUALCOMM INC/DE</v>
      </c>
      <c r="O11470" s="3" t="str">
        <f>VLOOKUP(Tabla1[[#This Row],[nemo]],'Nemos y clasificaciones'!$A$1:$C$3000,3,FALSE)</f>
        <v>Otros</v>
      </c>
      <c r="P11470" s="3"/>
      <c r="Q11470" s="3"/>
    </row>
    <row r="11471" spans="1:17" x14ac:dyDescent="0.25">
      <c r="A11471" t="s">
        <v>7279</v>
      </c>
      <c r="B11471" s="1">
        <v>42881</v>
      </c>
      <c r="C11471" s="1">
        <v>42907</v>
      </c>
      <c r="D11471" t="s">
        <v>21</v>
      </c>
      <c r="E11471" t="s">
        <v>56</v>
      </c>
      <c r="F11471">
        <v>0</v>
      </c>
      <c r="G11471">
        <v>100000</v>
      </c>
      <c r="H11471">
        <v>0</v>
      </c>
      <c r="I11471">
        <v>0</v>
      </c>
      <c r="J11471">
        <v>0</v>
      </c>
      <c r="K11471">
        <v>0.56999999999999995</v>
      </c>
      <c r="L11471" t="s">
        <v>23</v>
      </c>
      <c r="M11471" s="3">
        <v>57000</v>
      </c>
      <c r="N11471" s="2" t="str">
        <f>VLOOKUP(Tabla1[[#This Row],[nemo]],'Nemos y clasificaciones'!$A$2:$B$5000,2,FALSE)</f>
        <v>QUALCOMM INC/DE</v>
      </c>
      <c r="O11471" s="3" t="str">
        <f>VLOOKUP(Tabla1[[#This Row],[nemo]],'Nemos y clasificaciones'!$A$1:$C$3000,3,FALSE)</f>
        <v>Otros</v>
      </c>
      <c r="P11471" s="3"/>
      <c r="Q11471" s="3"/>
    </row>
    <row r="11472" spans="1:17" x14ac:dyDescent="0.25">
      <c r="A11472" t="s">
        <v>5047</v>
      </c>
      <c r="B11472" s="1">
        <v>42793</v>
      </c>
      <c r="C11472" s="1">
        <v>42816</v>
      </c>
      <c r="D11472" t="s">
        <v>21</v>
      </c>
      <c r="E11472" t="s">
        <v>56</v>
      </c>
      <c r="F11472">
        <v>0</v>
      </c>
      <c r="G11472">
        <v>100000</v>
      </c>
      <c r="H11472">
        <v>0</v>
      </c>
      <c r="I11472">
        <v>0</v>
      </c>
      <c r="J11472">
        <v>0</v>
      </c>
      <c r="K11472">
        <v>0.53</v>
      </c>
      <c r="L11472" t="s">
        <v>23</v>
      </c>
      <c r="M11472" s="3">
        <v>53000</v>
      </c>
      <c r="N11472" s="2" t="str">
        <f>VLOOKUP(Tabla1[[#This Row],[nemo]],'Nemos y clasificaciones'!$A$2:$B$5000,2,FALSE)</f>
        <v>QUALCOMM INC/DE</v>
      </c>
      <c r="O11472" s="3" t="str">
        <f>VLOOKUP(Tabla1[[#This Row],[nemo]],'Nemos y clasificaciones'!$A$1:$C$3000,3,FALSE)</f>
        <v>Otros</v>
      </c>
      <c r="P11472" s="3"/>
      <c r="Q11472" s="3"/>
    </row>
    <row r="11473" spans="1:17" x14ac:dyDescent="0.25">
      <c r="A11473" t="s">
        <v>5047</v>
      </c>
      <c r="B11473" s="1">
        <v>42702</v>
      </c>
      <c r="C11473" s="1">
        <v>42720</v>
      </c>
      <c r="D11473" t="s">
        <v>21</v>
      </c>
      <c r="E11473" t="s">
        <v>56</v>
      </c>
      <c r="F11473">
        <v>0</v>
      </c>
      <c r="G11473">
        <v>100000</v>
      </c>
      <c r="H11473">
        <v>0</v>
      </c>
      <c r="I11473">
        <v>0</v>
      </c>
      <c r="J11473">
        <v>0</v>
      </c>
      <c r="K11473">
        <v>0.53</v>
      </c>
      <c r="L11473" t="s">
        <v>23</v>
      </c>
      <c r="M11473" s="3">
        <v>53000</v>
      </c>
      <c r="N11473" s="2" t="str">
        <f>VLOOKUP(Tabla1[[#This Row],[nemo]],'Nemos y clasificaciones'!$A$2:$B$5000,2,FALSE)</f>
        <v>QUALCOMM INC/DE</v>
      </c>
      <c r="O11473" s="3" t="str">
        <f>VLOOKUP(Tabla1[[#This Row],[nemo]],'Nemos y clasificaciones'!$A$1:$C$3000,3,FALSE)</f>
        <v>Otros</v>
      </c>
      <c r="P11473" s="3"/>
      <c r="Q11473" s="3"/>
    </row>
    <row r="11474" spans="1:17" x14ac:dyDescent="0.25">
      <c r="A11474" t="s">
        <v>5047</v>
      </c>
      <c r="B11474" s="1">
        <v>42611</v>
      </c>
      <c r="C11474" s="1">
        <v>42634</v>
      </c>
      <c r="D11474" t="s">
        <v>21</v>
      </c>
      <c r="E11474" t="s">
        <v>56</v>
      </c>
      <c r="F11474">
        <v>0</v>
      </c>
      <c r="G11474">
        <v>100000</v>
      </c>
      <c r="H11474">
        <v>0</v>
      </c>
      <c r="I11474">
        <v>0</v>
      </c>
      <c r="J11474">
        <v>0</v>
      </c>
      <c r="K11474">
        <v>0.53</v>
      </c>
      <c r="L11474" t="s">
        <v>23</v>
      </c>
      <c r="M11474" s="3">
        <v>53000</v>
      </c>
      <c r="N11474" s="2" t="str">
        <f>VLOOKUP(Tabla1[[#This Row],[nemo]],'Nemos y clasificaciones'!$A$2:$B$5000,2,FALSE)</f>
        <v>QUALCOMM INC/DE</v>
      </c>
      <c r="O11474" s="3" t="str">
        <f>VLOOKUP(Tabla1[[#This Row],[nemo]],'Nemos y clasificaciones'!$A$1:$C$3000,3,FALSE)</f>
        <v>Otros</v>
      </c>
      <c r="P11474" s="3"/>
      <c r="Q11474" s="3"/>
    </row>
    <row r="11475" spans="1:17" x14ac:dyDescent="0.25">
      <c r="A11475" t="s">
        <v>5047</v>
      </c>
      <c r="B11475" s="1">
        <v>42517</v>
      </c>
      <c r="C11475" s="1">
        <v>42543</v>
      </c>
      <c r="D11475" t="s">
        <v>21</v>
      </c>
      <c r="E11475" t="s">
        <v>56</v>
      </c>
      <c r="F11475">
        <v>0</v>
      </c>
      <c r="G11475">
        <v>100000</v>
      </c>
      <c r="H11475">
        <v>0</v>
      </c>
      <c r="I11475">
        <v>0</v>
      </c>
      <c r="J11475">
        <v>0</v>
      </c>
      <c r="K11475">
        <v>0.53</v>
      </c>
      <c r="L11475" t="s">
        <v>23</v>
      </c>
      <c r="M11475" s="3">
        <v>53000</v>
      </c>
      <c r="N11475" s="2" t="str">
        <f>VLOOKUP(Tabla1[[#This Row],[nemo]],'Nemos y clasificaciones'!$A$2:$B$5000,2,FALSE)</f>
        <v>QUALCOMM INC/DE</v>
      </c>
      <c r="O11475" s="3" t="str">
        <f>VLOOKUP(Tabla1[[#This Row],[nemo]],'Nemos y clasificaciones'!$A$1:$C$3000,3,FALSE)</f>
        <v>Otros</v>
      </c>
      <c r="P11475" s="3"/>
      <c r="Q11475" s="3"/>
    </row>
    <row r="11476" spans="1:17" x14ac:dyDescent="0.25">
      <c r="A11476" t="s">
        <v>28</v>
      </c>
      <c r="B11476" s="1">
        <v>42429</v>
      </c>
      <c r="C11476" s="1">
        <v>42452</v>
      </c>
      <c r="D11476" t="s">
        <v>21</v>
      </c>
      <c r="E11476" t="s">
        <v>56</v>
      </c>
      <c r="F11476">
        <v>0</v>
      </c>
      <c r="G11476">
        <v>100000</v>
      </c>
      <c r="H11476">
        <v>0</v>
      </c>
      <c r="I11476">
        <v>0</v>
      </c>
      <c r="J11476">
        <v>0</v>
      </c>
      <c r="K11476">
        <v>0.48</v>
      </c>
      <c r="L11476" t="s">
        <v>23</v>
      </c>
      <c r="M11476" s="3">
        <v>48000</v>
      </c>
      <c r="N11476" s="2" t="str">
        <f>VLOOKUP(Tabla1[[#This Row],[nemo]],'Nemos y clasificaciones'!$A$2:$B$5000,2,FALSE)</f>
        <v>QUALCOMM INC/DE</v>
      </c>
      <c r="O11476" s="3" t="str">
        <f>VLOOKUP(Tabla1[[#This Row],[nemo]],'Nemos y clasificaciones'!$A$1:$C$3000,3,FALSE)</f>
        <v>Otros</v>
      </c>
      <c r="P11476" s="3"/>
      <c r="Q11476" s="3"/>
    </row>
    <row r="11477" spans="1:17" x14ac:dyDescent="0.25">
      <c r="A11477" t="s">
        <v>28</v>
      </c>
      <c r="B11477" s="1">
        <v>42335</v>
      </c>
      <c r="C11477" s="1">
        <v>42356</v>
      </c>
      <c r="D11477" t="s">
        <v>21</v>
      </c>
      <c r="E11477" t="s">
        <v>56</v>
      </c>
      <c r="F11477">
        <v>0</v>
      </c>
      <c r="G11477">
        <v>100000</v>
      </c>
      <c r="H11477">
        <v>0</v>
      </c>
      <c r="I11477">
        <v>0</v>
      </c>
      <c r="J11477">
        <v>0</v>
      </c>
      <c r="K11477">
        <v>0.48</v>
      </c>
      <c r="L11477" t="s">
        <v>23</v>
      </c>
      <c r="M11477" s="3">
        <v>48000</v>
      </c>
      <c r="N11477" s="2" t="str">
        <f>VLOOKUP(Tabla1[[#This Row],[nemo]],'Nemos y clasificaciones'!$A$2:$B$5000,2,FALSE)</f>
        <v>QUALCOMM INC/DE</v>
      </c>
      <c r="O11477" s="3" t="str">
        <f>VLOOKUP(Tabla1[[#This Row],[nemo]],'Nemos y clasificaciones'!$A$1:$C$3000,3,FALSE)</f>
        <v>Otros</v>
      </c>
      <c r="P11477" s="3"/>
      <c r="Q11477" s="3"/>
    </row>
    <row r="11478" spans="1:17" x14ac:dyDescent="0.25">
      <c r="A11478" t="s">
        <v>28</v>
      </c>
      <c r="B11478" s="1">
        <v>42247</v>
      </c>
      <c r="C11478" s="1">
        <v>42270</v>
      </c>
      <c r="D11478" t="s">
        <v>21</v>
      </c>
      <c r="E11478" t="s">
        <v>56</v>
      </c>
      <c r="F11478">
        <v>0</v>
      </c>
      <c r="G11478">
        <v>100000</v>
      </c>
      <c r="H11478">
        <v>0</v>
      </c>
      <c r="I11478">
        <v>0</v>
      </c>
      <c r="J11478">
        <v>0</v>
      </c>
      <c r="K11478">
        <v>0.48</v>
      </c>
      <c r="L11478" t="s">
        <v>23</v>
      </c>
      <c r="M11478" s="3">
        <v>48000</v>
      </c>
      <c r="N11478" s="2" t="str">
        <f>VLOOKUP(Tabla1[[#This Row],[nemo]],'Nemos y clasificaciones'!$A$2:$B$5000,2,FALSE)</f>
        <v>QUALCOMM INC/DE</v>
      </c>
      <c r="O11478" s="3" t="str">
        <f>VLOOKUP(Tabla1[[#This Row],[nemo]],'Nemos y clasificaciones'!$A$1:$C$3000,3,FALSE)</f>
        <v>Otros</v>
      </c>
      <c r="P11478" s="3"/>
      <c r="Q11478" s="3"/>
    </row>
    <row r="11479" spans="1:17" x14ac:dyDescent="0.25">
      <c r="A11479" t="s">
        <v>28</v>
      </c>
      <c r="B11479" s="1">
        <v>42156</v>
      </c>
      <c r="C11479" s="1">
        <v>42179</v>
      </c>
      <c r="D11479" t="s">
        <v>21</v>
      </c>
      <c r="E11479" t="s">
        <v>56</v>
      </c>
      <c r="F11479">
        <v>0</v>
      </c>
      <c r="G11479">
        <v>100000</v>
      </c>
      <c r="H11479">
        <v>0</v>
      </c>
      <c r="I11479">
        <v>0</v>
      </c>
      <c r="J11479">
        <v>0</v>
      </c>
      <c r="K11479">
        <v>0.48</v>
      </c>
      <c r="L11479" t="s">
        <v>23</v>
      </c>
      <c r="M11479" s="3">
        <v>48000</v>
      </c>
      <c r="N11479" s="2" t="str">
        <f>VLOOKUP(Tabla1[[#This Row],[nemo]],'Nemos y clasificaciones'!$A$2:$B$5000,2,FALSE)</f>
        <v>QUALCOMM INC/DE</v>
      </c>
      <c r="O11479" s="3" t="str">
        <f>VLOOKUP(Tabla1[[#This Row],[nemo]],'Nemos y clasificaciones'!$A$1:$C$3000,3,FALSE)</f>
        <v>Otros</v>
      </c>
      <c r="P11479" s="3"/>
      <c r="Q11479" s="3"/>
    </row>
    <row r="11480" spans="1:17" x14ac:dyDescent="0.25">
      <c r="A11480" t="s">
        <v>944</v>
      </c>
      <c r="B11480" s="1">
        <v>42065</v>
      </c>
      <c r="C11480" s="1">
        <v>42088</v>
      </c>
      <c r="D11480" t="s">
        <v>21</v>
      </c>
      <c r="E11480" t="s">
        <v>56</v>
      </c>
      <c r="F11480">
        <v>0</v>
      </c>
      <c r="G11480">
        <v>100000</v>
      </c>
      <c r="H11480">
        <v>0</v>
      </c>
      <c r="I11480">
        <v>0</v>
      </c>
      <c r="J11480">
        <v>0</v>
      </c>
      <c r="K11480">
        <v>0.42</v>
      </c>
      <c r="L11480" t="s">
        <v>23</v>
      </c>
      <c r="M11480" s="3">
        <v>42000</v>
      </c>
      <c r="N11480" s="2" t="str">
        <f>VLOOKUP(Tabla1[[#This Row],[nemo]],'Nemos y clasificaciones'!$A$2:$B$5000,2,FALSE)</f>
        <v>QUALCOMM INC/DE</v>
      </c>
      <c r="O11480" s="3" t="str">
        <f>VLOOKUP(Tabla1[[#This Row],[nemo]],'Nemos y clasificaciones'!$A$1:$C$3000,3,FALSE)</f>
        <v>Otros</v>
      </c>
      <c r="P11480" s="3"/>
      <c r="Q11480" s="3"/>
    </row>
    <row r="11481" spans="1:17" x14ac:dyDescent="0.25">
      <c r="A11481" t="s">
        <v>2360</v>
      </c>
      <c r="B11481" s="1">
        <v>44280</v>
      </c>
      <c r="C11481" s="1">
        <v>44286</v>
      </c>
      <c r="D11481" t="s">
        <v>21</v>
      </c>
      <c r="E11481" t="s">
        <v>1395</v>
      </c>
      <c r="F11481">
        <v>0</v>
      </c>
      <c r="G11481">
        <v>1000000</v>
      </c>
      <c r="H11481">
        <v>0</v>
      </c>
      <c r="I11481">
        <v>0</v>
      </c>
      <c r="J11481">
        <v>0</v>
      </c>
      <c r="K11481">
        <v>0.54</v>
      </c>
      <c r="L11481" t="s">
        <v>23</v>
      </c>
      <c r="M11481" s="2">
        <v>540000</v>
      </c>
      <c r="N11481" s="2" t="str">
        <f>VLOOKUP(Tabla1[[#This Row],[nemo]],'Nemos y clasificaciones'!$A$2:$B$5000,2,FALSE)</f>
        <v>ISHARES EDGE MSCI USA QUALTY FACTOR ETF</v>
      </c>
      <c r="O11481" s="2" t="str">
        <f>VLOOKUP(Tabla1[[#This Row],[nemo]],'Nemos y clasificaciones'!$A$1:$C$3000,3,FALSE)</f>
        <v>ETF</v>
      </c>
      <c r="P11481" s="2"/>
      <c r="Q11481" s="2"/>
    </row>
    <row r="11482" spans="1:17" x14ac:dyDescent="0.25">
      <c r="A11482" t="s">
        <v>6053</v>
      </c>
      <c r="B11482" s="1">
        <v>43633</v>
      </c>
      <c r="C11482" s="1">
        <v>43637</v>
      </c>
      <c r="D11482" t="s">
        <v>21</v>
      </c>
      <c r="E11482" t="s">
        <v>1395</v>
      </c>
      <c r="F11482">
        <v>0</v>
      </c>
      <c r="G11482">
        <v>1000000</v>
      </c>
      <c r="H11482">
        <v>0</v>
      </c>
      <c r="I11482">
        <v>0</v>
      </c>
      <c r="J11482">
        <v>0</v>
      </c>
      <c r="K11482">
        <v>0.45500000000000002</v>
      </c>
      <c r="L11482" t="s">
        <v>23</v>
      </c>
      <c r="M11482" s="2">
        <v>455000</v>
      </c>
      <c r="N11482" s="2" t="str">
        <f>VLOOKUP(Tabla1[[#This Row],[nemo]],'Nemos y clasificaciones'!$A$2:$B$5000,2,FALSE)</f>
        <v>ISHARES EDGE MSCI USA QUALTY FACTOR ETF</v>
      </c>
      <c r="O11482" s="2" t="str">
        <f>VLOOKUP(Tabla1[[#This Row],[nemo]],'Nemos y clasificaciones'!$A$1:$C$3000,3,FALSE)</f>
        <v>ETF</v>
      </c>
      <c r="P11482" s="2"/>
      <c r="Q11482" s="2"/>
    </row>
    <row r="11483" spans="1:17" x14ac:dyDescent="0.25">
      <c r="A11483" t="s">
        <v>3434</v>
      </c>
      <c r="B11483" s="1">
        <v>44097</v>
      </c>
      <c r="C11483" s="1">
        <v>44103</v>
      </c>
      <c r="D11483" t="s">
        <v>21</v>
      </c>
      <c r="E11483" t="s">
        <v>1395</v>
      </c>
      <c r="F11483">
        <v>0</v>
      </c>
      <c r="G11483">
        <v>1000000</v>
      </c>
      <c r="H11483">
        <v>0</v>
      </c>
      <c r="I11483">
        <v>0</v>
      </c>
      <c r="J11483">
        <v>0</v>
      </c>
      <c r="K11483">
        <v>0.442</v>
      </c>
      <c r="L11483" t="s">
        <v>23</v>
      </c>
      <c r="M11483" s="2">
        <v>442000</v>
      </c>
      <c r="N11483" s="2" t="str">
        <f>VLOOKUP(Tabla1[[#This Row],[nemo]],'Nemos y clasificaciones'!$A$2:$B$5000,2,FALSE)</f>
        <v>ISHARES EDGE MSCI USA QUALTY FACTOR ETF</v>
      </c>
      <c r="O11483" s="2" t="str">
        <f>VLOOKUP(Tabla1[[#This Row],[nemo]],'Nemos y clasificaciones'!$A$1:$C$3000,3,FALSE)</f>
        <v>ETF</v>
      </c>
      <c r="P11483" s="2"/>
      <c r="Q11483" s="2"/>
    </row>
    <row r="11484" spans="1:17" x14ac:dyDescent="0.25">
      <c r="A11484" t="s">
        <v>5236</v>
      </c>
      <c r="B11484" s="1">
        <v>43815</v>
      </c>
      <c r="C11484" s="1">
        <v>43819</v>
      </c>
      <c r="D11484" t="s">
        <v>21</v>
      </c>
      <c r="E11484" t="s">
        <v>1395</v>
      </c>
      <c r="F11484">
        <v>0</v>
      </c>
      <c r="G11484">
        <v>1000000</v>
      </c>
      <c r="H11484">
        <v>0</v>
      </c>
      <c r="I11484">
        <v>0</v>
      </c>
      <c r="J11484">
        <v>0</v>
      </c>
      <c r="K11484">
        <v>0.44</v>
      </c>
      <c r="L11484" t="s">
        <v>23</v>
      </c>
      <c r="M11484" s="2">
        <v>440000</v>
      </c>
      <c r="N11484" s="2" t="str">
        <f>VLOOKUP(Tabla1[[#This Row],[nemo]],'Nemos y clasificaciones'!$A$2:$B$5000,2,FALSE)</f>
        <v>ISHARES EDGE MSCI USA QUALTY FACTOR ETF</v>
      </c>
      <c r="O11484" s="2" t="str">
        <f>VLOOKUP(Tabla1[[#This Row],[nemo]],'Nemos y clasificaciones'!$A$1:$C$3000,3,FALSE)</f>
        <v>ETF</v>
      </c>
      <c r="P11484" s="2"/>
      <c r="Q11484" s="2"/>
    </row>
    <row r="11485" spans="1:17" x14ac:dyDescent="0.25">
      <c r="A11485" t="s">
        <v>7160</v>
      </c>
      <c r="B11485" s="1">
        <v>43451</v>
      </c>
      <c r="C11485" s="1">
        <v>43455</v>
      </c>
      <c r="D11485" t="s">
        <v>21</v>
      </c>
      <c r="E11485" t="s">
        <v>1395</v>
      </c>
      <c r="F11485">
        <v>0</v>
      </c>
      <c r="G11485">
        <v>1000000</v>
      </c>
      <c r="H11485">
        <v>0</v>
      </c>
      <c r="I11485">
        <v>0</v>
      </c>
      <c r="J11485">
        <v>0</v>
      </c>
      <c r="K11485">
        <v>0.41199999999999998</v>
      </c>
      <c r="L11485" t="s">
        <v>23</v>
      </c>
      <c r="M11485" s="2">
        <v>412000</v>
      </c>
      <c r="N11485" s="2" t="str">
        <f>VLOOKUP(Tabla1[[#This Row],[nemo]],'Nemos y clasificaciones'!$A$2:$B$5000,2,FALSE)</f>
        <v>ISHARES EDGE MSCI USA QUALTY FACTOR ETF</v>
      </c>
      <c r="O11485" s="2" t="str">
        <f>VLOOKUP(Tabla1[[#This Row],[nemo]],'Nemos y clasificaciones'!$A$1:$C$3000,3,FALSE)</f>
        <v>ETF</v>
      </c>
      <c r="P11485" s="2"/>
      <c r="Q11485" s="2"/>
    </row>
    <row r="11486" spans="1:17" x14ac:dyDescent="0.25">
      <c r="A11486" t="s">
        <v>4699</v>
      </c>
      <c r="B11486" s="1">
        <v>43915</v>
      </c>
      <c r="C11486" s="1">
        <v>43921</v>
      </c>
      <c r="D11486" t="s">
        <v>21</v>
      </c>
      <c r="E11486" t="s">
        <v>1395</v>
      </c>
      <c r="F11486">
        <v>0</v>
      </c>
      <c r="G11486">
        <v>1000000</v>
      </c>
      <c r="H11486">
        <v>0</v>
      </c>
      <c r="I11486">
        <v>0</v>
      </c>
      <c r="J11486">
        <v>0</v>
      </c>
      <c r="K11486">
        <v>0.41</v>
      </c>
      <c r="L11486" t="s">
        <v>23</v>
      </c>
      <c r="M11486" s="2">
        <v>410000</v>
      </c>
      <c r="N11486" s="2" t="str">
        <f>VLOOKUP(Tabla1[[#This Row],[nemo]],'Nemos y clasificaciones'!$A$2:$B$5000,2,FALSE)</f>
        <v>ISHARES EDGE MSCI USA QUALTY FACTOR ETF</v>
      </c>
      <c r="O11486" s="2" t="str">
        <f>VLOOKUP(Tabla1[[#This Row],[nemo]],'Nemos y clasificaciones'!$A$1:$C$3000,3,FALSE)</f>
        <v>ETF</v>
      </c>
      <c r="P11486" s="2"/>
      <c r="Q11486" s="2"/>
    </row>
    <row r="11487" spans="1:17" x14ac:dyDescent="0.25">
      <c r="A11487" t="s">
        <v>2987</v>
      </c>
      <c r="B11487" s="1">
        <v>44179</v>
      </c>
      <c r="C11487" s="1">
        <v>44183</v>
      </c>
      <c r="D11487" t="s">
        <v>21</v>
      </c>
      <c r="E11487" t="s">
        <v>1395</v>
      </c>
      <c r="F11487">
        <v>0</v>
      </c>
      <c r="G11487">
        <v>1000000</v>
      </c>
      <c r="H11487">
        <v>0</v>
      </c>
      <c r="I11487">
        <v>0</v>
      </c>
      <c r="J11487">
        <v>0</v>
      </c>
      <c r="K11487">
        <v>0.40799999999999997</v>
      </c>
      <c r="L11487" t="s">
        <v>23</v>
      </c>
      <c r="M11487" s="2">
        <v>408000</v>
      </c>
      <c r="N11487" s="2" t="str">
        <f>VLOOKUP(Tabla1[[#This Row],[nemo]],'Nemos y clasificaciones'!$A$2:$B$5000,2,FALSE)</f>
        <v>ISHARES EDGE MSCI USA QUALTY FACTOR ETF</v>
      </c>
      <c r="O11487" s="2" t="str">
        <f>VLOOKUP(Tabla1[[#This Row],[nemo]],'Nemos y clasificaciones'!$A$1:$C$3000,3,FALSE)</f>
        <v>ETF</v>
      </c>
      <c r="P11487" s="2"/>
      <c r="Q11487" s="2"/>
    </row>
    <row r="11488" spans="1:17" x14ac:dyDescent="0.25">
      <c r="A11488" t="s">
        <v>1394</v>
      </c>
      <c r="B11488" s="1">
        <v>44357</v>
      </c>
      <c r="C11488" s="1">
        <v>44363</v>
      </c>
      <c r="D11488" t="s">
        <v>21</v>
      </c>
      <c r="E11488" t="s">
        <v>1395</v>
      </c>
      <c r="F11488">
        <v>0</v>
      </c>
      <c r="G11488">
        <v>1000000</v>
      </c>
      <c r="H11488">
        <v>0</v>
      </c>
      <c r="I11488">
        <v>0</v>
      </c>
      <c r="J11488">
        <v>0</v>
      </c>
      <c r="K11488">
        <v>0.378</v>
      </c>
      <c r="L11488" t="s">
        <v>23</v>
      </c>
      <c r="M11488" s="2">
        <v>378000</v>
      </c>
      <c r="N11488" s="2" t="str">
        <f>VLOOKUP(Tabla1[[#This Row],[nemo]],'Nemos y clasificaciones'!$A$2:$B$5000,2,FALSE)</f>
        <v>ISHARES EDGE MSCI USA QUALTY FACTOR ETF</v>
      </c>
      <c r="O11488" s="2" t="str">
        <f>VLOOKUP(Tabla1[[#This Row],[nemo]],'Nemos y clasificaciones'!$A$1:$C$3000,3,FALSE)</f>
        <v>ETF</v>
      </c>
      <c r="P11488" s="2"/>
      <c r="Q11488" s="2"/>
    </row>
    <row r="11489" spans="1:17" x14ac:dyDescent="0.25">
      <c r="A11489" t="s">
        <v>7706</v>
      </c>
      <c r="B11489" s="1">
        <v>43277</v>
      </c>
      <c r="C11489" s="1">
        <v>43284</v>
      </c>
      <c r="D11489" t="s">
        <v>21</v>
      </c>
      <c r="E11489" t="s">
        <v>1395</v>
      </c>
      <c r="F11489">
        <v>0</v>
      </c>
      <c r="G11489">
        <v>1000000</v>
      </c>
      <c r="H11489">
        <v>0</v>
      </c>
      <c r="I11489">
        <v>0</v>
      </c>
      <c r="J11489">
        <v>0</v>
      </c>
      <c r="K11489">
        <v>0.377</v>
      </c>
      <c r="L11489" t="s">
        <v>23</v>
      </c>
      <c r="M11489" s="2">
        <v>377000</v>
      </c>
      <c r="N11489" s="2" t="str">
        <f>VLOOKUP(Tabla1[[#This Row],[nemo]],'Nemos y clasificaciones'!$A$2:$B$5000,2,FALSE)</f>
        <v>ISHARES EDGE MSCI USA QUALTY FACTOR ETF</v>
      </c>
      <c r="O11489" s="2" t="str">
        <f>VLOOKUP(Tabla1[[#This Row],[nemo]],'Nemos y clasificaciones'!$A$1:$C$3000,3,FALSE)</f>
        <v>ETF</v>
      </c>
      <c r="P11489" s="2"/>
      <c r="Q11489" s="2"/>
    </row>
    <row r="11490" spans="1:17" x14ac:dyDescent="0.25">
      <c r="A11490" t="s">
        <v>8494</v>
      </c>
      <c r="B11490" s="1">
        <v>43181</v>
      </c>
      <c r="C11490" s="1">
        <v>43187</v>
      </c>
      <c r="D11490" t="s">
        <v>21</v>
      </c>
      <c r="E11490" t="s">
        <v>1395</v>
      </c>
      <c r="F11490">
        <v>0</v>
      </c>
      <c r="G11490">
        <v>1000000</v>
      </c>
      <c r="H11490">
        <v>0</v>
      </c>
      <c r="I11490">
        <v>0</v>
      </c>
      <c r="J11490">
        <v>0</v>
      </c>
      <c r="K11490">
        <v>0.377</v>
      </c>
      <c r="L11490" t="s">
        <v>23</v>
      </c>
      <c r="M11490" s="2">
        <v>377000</v>
      </c>
      <c r="N11490" s="2" t="str">
        <f>VLOOKUP(Tabla1[[#This Row],[nemo]],'Nemos y clasificaciones'!$A$2:$B$5000,2,FALSE)</f>
        <v>ISHARES EDGE MSCI USA QUALTY FACTOR ETF</v>
      </c>
      <c r="O11490" s="2" t="str">
        <f>VLOOKUP(Tabla1[[#This Row],[nemo]],'Nemos y clasificaciones'!$A$1:$C$3000,3,FALSE)</f>
        <v>ETF</v>
      </c>
      <c r="P11490" s="2"/>
      <c r="Q11490" s="2"/>
    </row>
    <row r="11491" spans="1:17" x14ac:dyDescent="0.25">
      <c r="A11491" t="s">
        <v>7460</v>
      </c>
      <c r="B11491" s="1">
        <v>43369</v>
      </c>
      <c r="C11491" s="1">
        <v>43375</v>
      </c>
      <c r="D11491" t="s">
        <v>21</v>
      </c>
      <c r="E11491" t="s">
        <v>1395</v>
      </c>
      <c r="F11491">
        <v>0</v>
      </c>
      <c r="G11491">
        <v>1000000</v>
      </c>
      <c r="H11491">
        <v>0</v>
      </c>
      <c r="I11491">
        <v>0</v>
      </c>
      <c r="J11491">
        <v>0</v>
      </c>
      <c r="K11491">
        <v>0.36799999999999999</v>
      </c>
      <c r="L11491" t="s">
        <v>23</v>
      </c>
      <c r="M11491" s="2">
        <v>368000</v>
      </c>
      <c r="N11491" s="2" t="str">
        <f>VLOOKUP(Tabla1[[#This Row],[nemo]],'Nemos y clasificaciones'!$A$2:$B$5000,2,FALSE)</f>
        <v>ISHARES EDGE MSCI USA QUALTY FACTOR ETF</v>
      </c>
      <c r="O11491" s="2" t="str">
        <f>VLOOKUP(Tabla1[[#This Row],[nemo]],'Nemos y clasificaciones'!$A$1:$C$3000,3,FALSE)</f>
        <v>ETF</v>
      </c>
      <c r="P11491" s="2"/>
      <c r="Q11491" s="2"/>
    </row>
    <row r="11492" spans="1:17" x14ac:dyDescent="0.25">
      <c r="A11492" t="s">
        <v>5586</v>
      </c>
      <c r="B11492" s="1">
        <v>43732</v>
      </c>
      <c r="C11492" s="1">
        <v>43738</v>
      </c>
      <c r="D11492" t="s">
        <v>21</v>
      </c>
      <c r="E11492" t="s">
        <v>1395</v>
      </c>
      <c r="F11492">
        <v>0</v>
      </c>
      <c r="G11492">
        <v>1000000</v>
      </c>
      <c r="H11492">
        <v>0</v>
      </c>
      <c r="I11492">
        <v>0</v>
      </c>
      <c r="J11492">
        <v>0</v>
      </c>
      <c r="K11492">
        <v>0.36699999999999999</v>
      </c>
      <c r="L11492" t="s">
        <v>23</v>
      </c>
      <c r="M11492" s="2">
        <v>367000</v>
      </c>
      <c r="N11492" s="2" t="str">
        <f>VLOOKUP(Tabla1[[#This Row],[nemo]],'Nemos y clasificaciones'!$A$2:$B$5000,2,FALSE)</f>
        <v>ISHARES EDGE MSCI USA QUALTY FACTOR ETF</v>
      </c>
      <c r="O11492" s="2" t="str">
        <f>VLOOKUP(Tabla1[[#This Row],[nemo]],'Nemos y clasificaciones'!$A$1:$C$3000,3,FALSE)</f>
        <v>ETF</v>
      </c>
      <c r="P11492" s="2"/>
      <c r="Q11492" s="2"/>
    </row>
    <row r="11493" spans="1:17" x14ac:dyDescent="0.25">
      <c r="A11493" t="s">
        <v>4004</v>
      </c>
      <c r="B11493" s="1">
        <v>43997</v>
      </c>
      <c r="C11493" s="1">
        <v>44001</v>
      </c>
      <c r="D11493" t="s">
        <v>21</v>
      </c>
      <c r="E11493" t="s">
        <v>1395</v>
      </c>
      <c r="F11493">
        <v>0</v>
      </c>
      <c r="G11493">
        <v>1000000</v>
      </c>
      <c r="H11493">
        <v>0</v>
      </c>
      <c r="I11493">
        <v>0</v>
      </c>
      <c r="J11493">
        <v>0</v>
      </c>
      <c r="K11493">
        <v>0.35499999999999998</v>
      </c>
      <c r="L11493" t="s">
        <v>23</v>
      </c>
      <c r="M11493" s="2">
        <v>355000</v>
      </c>
      <c r="N11493" s="2" t="str">
        <f>VLOOKUP(Tabla1[[#This Row],[nemo]],'Nemos y clasificaciones'!$A$2:$B$5000,2,FALSE)</f>
        <v>ISHARES EDGE MSCI USA QUALTY FACTOR ETF</v>
      </c>
      <c r="O11493" s="2" t="str">
        <f>VLOOKUP(Tabla1[[#This Row],[nemo]],'Nemos y clasificaciones'!$A$1:$C$3000,3,FALSE)</f>
        <v>ETF</v>
      </c>
      <c r="P11493" s="2"/>
      <c r="Q11493" s="2"/>
    </row>
    <row r="11494" spans="1:17" x14ac:dyDescent="0.25">
      <c r="A11494" t="s">
        <v>6798</v>
      </c>
      <c r="B11494" s="1">
        <v>43544</v>
      </c>
      <c r="C11494" s="1">
        <v>43550</v>
      </c>
      <c r="D11494" t="s">
        <v>21</v>
      </c>
      <c r="E11494" t="s">
        <v>1395</v>
      </c>
      <c r="F11494">
        <v>0</v>
      </c>
      <c r="G11494">
        <v>1000000</v>
      </c>
      <c r="H11494">
        <v>0</v>
      </c>
      <c r="I11494">
        <v>0</v>
      </c>
      <c r="J11494">
        <v>0</v>
      </c>
      <c r="K11494">
        <v>0.35399999999999998</v>
      </c>
      <c r="L11494" t="s">
        <v>23</v>
      </c>
      <c r="M11494" s="2">
        <v>354000</v>
      </c>
      <c r="N11494" s="2" t="str">
        <f>VLOOKUP(Tabla1[[#This Row],[nemo]],'Nemos y clasificaciones'!$A$2:$B$5000,2,FALSE)</f>
        <v>ISHARES EDGE MSCI USA QUALTY FACTOR ETF</v>
      </c>
      <c r="O11494" s="2" t="str">
        <f>VLOOKUP(Tabla1[[#This Row],[nemo]],'Nemos y clasificaciones'!$A$1:$C$3000,3,FALSE)</f>
        <v>ETF</v>
      </c>
      <c r="P11494" s="2"/>
      <c r="Q11494" s="2"/>
    </row>
    <row r="11495" spans="1:17" x14ac:dyDescent="0.25">
      <c r="A11495" t="s">
        <v>11712</v>
      </c>
      <c r="B11495" s="1">
        <v>42130</v>
      </c>
      <c r="C11495" s="1">
        <v>42136</v>
      </c>
      <c r="D11495" t="s">
        <v>14</v>
      </c>
      <c r="E11495" t="s">
        <v>1975</v>
      </c>
      <c r="F11495">
        <v>0</v>
      </c>
      <c r="G11495">
        <v>1662759593</v>
      </c>
      <c r="H11495">
        <v>0</v>
      </c>
      <c r="I11495">
        <v>0</v>
      </c>
      <c r="J11495">
        <v>0</v>
      </c>
      <c r="K11495">
        <v>61.720999999999997</v>
      </c>
      <c r="L11495" t="s">
        <v>54</v>
      </c>
      <c r="M11495" s="2">
        <v>102627184839.55299</v>
      </c>
      <c r="N11495" s="2" t="str">
        <f>VLOOKUP(Tabla1[[#This Row],[nemo]],'Nemos y clasificaciones'!$A$2:$B$5000,2,FALSE)</f>
        <v>QUINENCO S.A.</v>
      </c>
      <c r="O11495" s="2" t="str">
        <f>VLOOKUP(Tabla1[[#This Row],[nemo]],'Nemos y clasificaciones'!$A$1:$C$3000,3,FALSE)</f>
        <v>Conglomerados</v>
      </c>
      <c r="P11495" s="2"/>
      <c r="Q11495" s="2"/>
    </row>
    <row r="11496" spans="1:17" x14ac:dyDescent="0.25">
      <c r="A11496" t="s">
        <v>1976</v>
      </c>
      <c r="B11496" s="1">
        <v>44321</v>
      </c>
      <c r="C11496" s="1">
        <v>44327</v>
      </c>
      <c r="D11496" t="s">
        <v>14</v>
      </c>
      <c r="E11496" t="s">
        <v>1975</v>
      </c>
      <c r="F11496">
        <v>0</v>
      </c>
      <c r="G11496">
        <v>1662759593</v>
      </c>
      <c r="H11496">
        <v>0</v>
      </c>
      <c r="I11496">
        <v>0</v>
      </c>
      <c r="J11496">
        <v>0</v>
      </c>
      <c r="K11496">
        <v>44.609000000000002</v>
      </c>
      <c r="L11496" t="s">
        <v>54</v>
      </c>
      <c r="M11496" s="2">
        <v>74174042684.136993</v>
      </c>
      <c r="N11496" s="2" t="str">
        <f>VLOOKUP(Tabla1[[#This Row],[nemo]],'Nemos y clasificaciones'!$A$2:$B$5000,2,FALSE)</f>
        <v>QUINENCO S.A.</v>
      </c>
      <c r="O11496" s="2" t="str">
        <f>VLOOKUP(Tabla1[[#This Row],[nemo]],'Nemos y clasificaciones'!$A$1:$C$3000,3,FALSE)</f>
        <v>Conglomerados</v>
      </c>
      <c r="P11496" s="2"/>
      <c r="Q11496" s="2"/>
    </row>
    <row r="11497" spans="1:17" x14ac:dyDescent="0.25">
      <c r="A11497" t="s">
        <v>4375</v>
      </c>
      <c r="B11497" s="1">
        <v>43960</v>
      </c>
      <c r="C11497" s="1">
        <v>43966</v>
      </c>
      <c r="D11497" t="s">
        <v>14</v>
      </c>
      <c r="E11497" t="s">
        <v>1975</v>
      </c>
      <c r="F11497">
        <v>0</v>
      </c>
      <c r="G11497">
        <v>1662759593</v>
      </c>
      <c r="H11497">
        <v>0</v>
      </c>
      <c r="I11497">
        <v>0</v>
      </c>
      <c r="J11497">
        <v>0</v>
      </c>
      <c r="K11497">
        <v>37.898000000000003</v>
      </c>
      <c r="L11497" t="s">
        <v>54</v>
      </c>
      <c r="M11497" s="2">
        <v>63015263055.514</v>
      </c>
      <c r="N11497" s="2" t="str">
        <f>VLOOKUP(Tabla1[[#This Row],[nemo]],'Nemos y clasificaciones'!$A$2:$B$5000,2,FALSE)</f>
        <v>QUINENCO S.A.</v>
      </c>
      <c r="O11497" s="2" t="str">
        <f>VLOOKUP(Tabla1[[#This Row],[nemo]],'Nemos y clasificaciones'!$A$1:$C$3000,3,FALSE)</f>
        <v>Conglomerados</v>
      </c>
      <c r="P11497" s="2"/>
      <c r="Q11497" s="2"/>
    </row>
    <row r="11498" spans="1:17" x14ac:dyDescent="0.25">
      <c r="A11498" t="s">
        <v>6515</v>
      </c>
      <c r="B11498" s="1">
        <v>43588</v>
      </c>
      <c r="C11498" s="1">
        <v>43594</v>
      </c>
      <c r="D11498" t="s">
        <v>14</v>
      </c>
      <c r="E11498" t="s">
        <v>1975</v>
      </c>
      <c r="F11498">
        <v>0</v>
      </c>
      <c r="G11498">
        <v>1662759593</v>
      </c>
      <c r="H11498">
        <v>0</v>
      </c>
      <c r="I11498">
        <v>0</v>
      </c>
      <c r="J11498">
        <v>0</v>
      </c>
      <c r="K11498">
        <v>32.554000000000002</v>
      </c>
      <c r="L11498" t="s">
        <v>54</v>
      </c>
      <c r="M11498" s="2">
        <v>54129475790.522003</v>
      </c>
      <c r="N11498" s="2" t="str">
        <f>VLOOKUP(Tabla1[[#This Row],[nemo]],'Nemos y clasificaciones'!$A$2:$B$5000,2,FALSE)</f>
        <v>QUINENCO S.A.</v>
      </c>
      <c r="O11498" s="2" t="str">
        <f>VLOOKUP(Tabla1[[#This Row],[nemo]],'Nemos y clasificaciones'!$A$1:$C$3000,3,FALSE)</f>
        <v>Conglomerados</v>
      </c>
      <c r="P11498" s="2"/>
      <c r="Q11498" s="2"/>
    </row>
    <row r="11499" spans="1:17" x14ac:dyDescent="0.25">
      <c r="A11499" t="s">
        <v>9612</v>
      </c>
      <c r="B11499" s="1">
        <v>42861</v>
      </c>
      <c r="C11499" s="1">
        <v>42867</v>
      </c>
      <c r="D11499" t="s">
        <v>14</v>
      </c>
      <c r="E11499" t="s">
        <v>1975</v>
      </c>
      <c r="F11499">
        <v>0</v>
      </c>
      <c r="G11499">
        <v>1662759593</v>
      </c>
      <c r="H11499">
        <v>0</v>
      </c>
      <c r="I11499">
        <v>0</v>
      </c>
      <c r="J11499">
        <v>0</v>
      </c>
      <c r="K11499">
        <v>31.917000000000002</v>
      </c>
      <c r="L11499" t="s">
        <v>54</v>
      </c>
      <c r="M11499" s="2">
        <v>53070297929.780998</v>
      </c>
      <c r="N11499" s="2" t="str">
        <f>VLOOKUP(Tabla1[[#This Row],[nemo]],'Nemos y clasificaciones'!$A$2:$B$5000,2,FALSE)</f>
        <v>QUINENCO S.A.</v>
      </c>
      <c r="O11499" s="2" t="str">
        <f>VLOOKUP(Tabla1[[#This Row],[nemo]],'Nemos y clasificaciones'!$A$1:$C$3000,3,FALSE)</f>
        <v>Conglomerados</v>
      </c>
      <c r="P11499" s="2"/>
      <c r="Q11499" s="2"/>
    </row>
    <row r="11500" spans="1:17" x14ac:dyDescent="0.25">
      <c r="A11500" t="s">
        <v>1974</v>
      </c>
      <c r="B11500" s="1">
        <v>44321</v>
      </c>
      <c r="C11500" s="1">
        <v>44327</v>
      </c>
      <c r="D11500" t="s">
        <v>14</v>
      </c>
      <c r="E11500" t="s">
        <v>1975</v>
      </c>
      <c r="F11500">
        <v>0</v>
      </c>
      <c r="G11500">
        <v>1662759593</v>
      </c>
      <c r="H11500">
        <v>0</v>
      </c>
      <c r="I11500">
        <v>0</v>
      </c>
      <c r="J11500">
        <v>0</v>
      </c>
      <c r="K11500">
        <v>29.739000000000001</v>
      </c>
      <c r="L11500" t="s">
        <v>54</v>
      </c>
      <c r="M11500" s="2">
        <v>49448807536.226997</v>
      </c>
      <c r="N11500" s="2" t="str">
        <f>VLOOKUP(Tabla1[[#This Row],[nemo]],'Nemos y clasificaciones'!$A$2:$B$5000,2,FALSE)</f>
        <v>QUINENCO S.A.</v>
      </c>
      <c r="O11500" s="2" t="str">
        <f>VLOOKUP(Tabla1[[#This Row],[nemo]],'Nemos y clasificaciones'!$A$1:$C$3000,3,FALSE)</f>
        <v>Conglomerados</v>
      </c>
      <c r="P11500" s="2"/>
      <c r="Q11500" s="2"/>
    </row>
    <row r="11501" spans="1:17" x14ac:dyDescent="0.25">
      <c r="A11501" t="s">
        <v>8253</v>
      </c>
      <c r="B11501" s="1">
        <v>43223</v>
      </c>
      <c r="C11501" s="1">
        <v>43229</v>
      </c>
      <c r="D11501" t="s">
        <v>14</v>
      </c>
      <c r="E11501" t="s">
        <v>1975</v>
      </c>
      <c r="F11501">
        <v>0</v>
      </c>
      <c r="G11501">
        <v>1662759593</v>
      </c>
      <c r="H11501">
        <v>0</v>
      </c>
      <c r="I11501">
        <v>0</v>
      </c>
      <c r="J11501">
        <v>0</v>
      </c>
      <c r="K11501">
        <v>19.619</v>
      </c>
      <c r="L11501" t="s">
        <v>54</v>
      </c>
      <c r="M11501" s="2">
        <v>32621680455.067001</v>
      </c>
      <c r="N11501" s="2" t="str">
        <f>VLOOKUP(Tabla1[[#This Row],[nemo]],'Nemos y clasificaciones'!$A$2:$B$5000,2,FALSE)</f>
        <v>QUINENCO S.A.</v>
      </c>
      <c r="O11501" s="2" t="str">
        <f>VLOOKUP(Tabla1[[#This Row],[nemo]],'Nemos y clasificaciones'!$A$1:$C$3000,3,FALSE)</f>
        <v>Conglomerados</v>
      </c>
      <c r="P11501" s="2"/>
      <c r="Q11501" s="2"/>
    </row>
    <row r="11502" spans="1:17" x14ac:dyDescent="0.25">
      <c r="A11502" t="s">
        <v>10666</v>
      </c>
      <c r="B11502" s="1">
        <v>42495</v>
      </c>
      <c r="C11502" s="1">
        <v>42501</v>
      </c>
      <c r="D11502" t="s">
        <v>14</v>
      </c>
      <c r="E11502" t="s">
        <v>1975</v>
      </c>
      <c r="F11502">
        <v>0</v>
      </c>
      <c r="G11502">
        <v>1662759593</v>
      </c>
      <c r="H11502">
        <v>0</v>
      </c>
      <c r="I11502">
        <v>0</v>
      </c>
      <c r="J11502">
        <v>0</v>
      </c>
      <c r="K11502">
        <v>17.431999999999999</v>
      </c>
      <c r="L11502" t="s">
        <v>54</v>
      </c>
      <c r="M11502" s="2">
        <v>28985225225.175999</v>
      </c>
      <c r="N11502" s="2" t="str">
        <f>VLOOKUP(Tabla1[[#This Row],[nemo]],'Nemos y clasificaciones'!$A$2:$B$5000,2,FALSE)</f>
        <v>QUINENCO S.A.</v>
      </c>
      <c r="O11502" s="2" t="str">
        <f>VLOOKUP(Tabla1[[#This Row],[nemo]],'Nemos y clasificaciones'!$A$1:$C$3000,3,FALSE)</f>
        <v>Conglomerados</v>
      </c>
      <c r="P11502" s="2"/>
      <c r="Q11502" s="2"/>
    </row>
    <row r="11503" spans="1:17" x14ac:dyDescent="0.25">
      <c r="A11503" t="s">
        <v>8254</v>
      </c>
      <c r="B11503" s="1">
        <v>43223</v>
      </c>
      <c r="C11503" s="1">
        <v>43229</v>
      </c>
      <c r="D11503" t="s">
        <v>14</v>
      </c>
      <c r="E11503" t="s">
        <v>1975</v>
      </c>
      <c r="F11503">
        <v>0</v>
      </c>
      <c r="G11503">
        <v>1662759593</v>
      </c>
      <c r="H11503">
        <v>0</v>
      </c>
      <c r="I11503">
        <v>0</v>
      </c>
      <c r="J11503">
        <v>0</v>
      </c>
      <c r="K11503">
        <v>13.079000000000001</v>
      </c>
      <c r="L11503" t="s">
        <v>54</v>
      </c>
      <c r="M11503" s="2">
        <v>21747232716.847</v>
      </c>
      <c r="N11503" s="2" t="str">
        <f>VLOOKUP(Tabla1[[#This Row],[nemo]],'Nemos y clasificaciones'!$A$2:$B$5000,2,FALSE)</f>
        <v>QUINENCO S.A.</v>
      </c>
      <c r="O11503" s="2" t="str">
        <f>VLOOKUP(Tabla1[[#This Row],[nemo]],'Nemos y clasificaciones'!$A$1:$C$3000,3,FALSE)</f>
        <v>Conglomerados</v>
      </c>
      <c r="P11503" s="2"/>
      <c r="Q11503" s="2"/>
    </row>
    <row r="11504" spans="1:17" x14ac:dyDescent="0.25">
      <c r="A11504" t="s">
        <v>6516</v>
      </c>
      <c r="B11504" s="1">
        <v>43588</v>
      </c>
      <c r="C11504" s="1">
        <v>43594</v>
      </c>
      <c r="D11504" t="s">
        <v>14</v>
      </c>
      <c r="E11504" t="s">
        <v>1975</v>
      </c>
      <c r="F11504">
        <v>0</v>
      </c>
      <c r="G11504">
        <v>1662759593</v>
      </c>
      <c r="H11504">
        <v>0</v>
      </c>
      <c r="I11504">
        <v>0</v>
      </c>
      <c r="J11504">
        <v>0</v>
      </c>
      <c r="K11504">
        <v>10.851000000000001</v>
      </c>
      <c r="L11504" t="s">
        <v>54</v>
      </c>
      <c r="M11504" s="2">
        <v>18042604343.643002</v>
      </c>
      <c r="N11504" s="2" t="str">
        <f>VLOOKUP(Tabla1[[#This Row],[nemo]],'Nemos y clasificaciones'!$A$2:$B$5000,2,FALSE)</f>
        <v>QUINENCO S.A.</v>
      </c>
      <c r="O11504" s="2" t="str">
        <f>VLOOKUP(Tabla1[[#This Row],[nemo]],'Nemos y clasificaciones'!$A$1:$C$3000,3,FALSE)</f>
        <v>Conglomerados</v>
      </c>
      <c r="P11504" s="2"/>
      <c r="Q11504" s="2"/>
    </row>
    <row r="11505" spans="1:17" x14ac:dyDescent="0.25">
      <c r="A11505" t="s">
        <v>11713</v>
      </c>
      <c r="B11505" s="1">
        <v>42130</v>
      </c>
      <c r="C11505" s="1">
        <v>42136</v>
      </c>
      <c r="D11505" t="s">
        <v>14</v>
      </c>
      <c r="E11505" t="s">
        <v>1975</v>
      </c>
      <c r="F11505">
        <v>0</v>
      </c>
      <c r="G11505">
        <v>1662759593</v>
      </c>
      <c r="H11505">
        <v>0</v>
      </c>
      <c r="I11505">
        <v>0</v>
      </c>
      <c r="J11505">
        <v>0</v>
      </c>
      <c r="K11505">
        <v>10.287000000000001</v>
      </c>
      <c r="L11505" t="s">
        <v>54</v>
      </c>
      <c r="M11505" s="2">
        <v>17104807933.191</v>
      </c>
      <c r="N11505" s="2" t="str">
        <f>VLOOKUP(Tabla1[[#This Row],[nemo]],'Nemos y clasificaciones'!$A$2:$B$5000,2,FALSE)</f>
        <v>QUINENCO S.A.</v>
      </c>
      <c r="O11505" s="2" t="str">
        <f>VLOOKUP(Tabla1[[#This Row],[nemo]],'Nemos y clasificaciones'!$A$1:$C$3000,3,FALSE)</f>
        <v>Conglomerados</v>
      </c>
      <c r="P11505" s="2"/>
      <c r="Q11505" s="2"/>
    </row>
    <row r="11506" spans="1:17" x14ac:dyDescent="0.25">
      <c r="A11506" t="s">
        <v>10667</v>
      </c>
      <c r="B11506" s="1">
        <v>42495</v>
      </c>
      <c r="C11506" s="1">
        <v>42501</v>
      </c>
      <c r="D11506" t="s">
        <v>14</v>
      </c>
      <c r="E11506" t="s">
        <v>1975</v>
      </c>
      <c r="F11506">
        <v>0</v>
      </c>
      <c r="G11506">
        <v>1662759593</v>
      </c>
      <c r="H11506">
        <v>0</v>
      </c>
      <c r="I11506">
        <v>0</v>
      </c>
      <c r="J11506">
        <v>0</v>
      </c>
      <c r="K11506">
        <v>5.8109999999999999</v>
      </c>
      <c r="L11506" t="s">
        <v>16</v>
      </c>
      <c r="M11506" s="2">
        <v>9662295994.9230003</v>
      </c>
      <c r="N11506" s="2" t="str">
        <f>VLOOKUP(Tabla1[[#This Row],[nemo]],'Nemos y clasificaciones'!$A$2:$B$5000,2,FALSE)</f>
        <v>QUINENCO S.A.</v>
      </c>
      <c r="O11506" s="2" t="str">
        <f>VLOOKUP(Tabla1[[#This Row],[nemo]],'Nemos y clasificaciones'!$A$1:$C$3000,3,FALSE)</f>
        <v>Conglomerados</v>
      </c>
      <c r="P11506" s="2"/>
      <c r="Q11506" s="2"/>
    </row>
    <row r="11507" spans="1:17" x14ac:dyDescent="0.25">
      <c r="A11507" t="s">
        <v>7029</v>
      </c>
      <c r="B11507" s="1">
        <v>43454</v>
      </c>
      <c r="C11507" s="1">
        <v>43461</v>
      </c>
      <c r="D11507" t="s">
        <v>21</v>
      </c>
      <c r="E11507" t="s">
        <v>2816</v>
      </c>
      <c r="F11507">
        <v>0</v>
      </c>
      <c r="G11507">
        <v>25000</v>
      </c>
      <c r="H11507">
        <v>0</v>
      </c>
      <c r="I11507">
        <v>0</v>
      </c>
      <c r="J11507">
        <v>0</v>
      </c>
      <c r="K11507">
        <v>1.6850000000000001</v>
      </c>
      <c r="L11507" t="s">
        <v>16</v>
      </c>
      <c r="M11507" s="3">
        <v>42125</v>
      </c>
      <c r="N11507" s="2" t="str">
        <f>VLOOKUP(Tabla1[[#This Row],[nemo]],'Nemos y clasificaciones'!$A$2:$B$5000,2,FALSE)</f>
        <v>VANECK RARE EARTH/ STRATEGIC METALS ETF</v>
      </c>
      <c r="O11507" s="3" t="str">
        <f>VLOOKUP(Tabla1[[#This Row],[nemo]],'Nemos y clasificaciones'!$A$1:$C$3000,3,FALSE)</f>
        <v>ETF</v>
      </c>
      <c r="P11507" s="3"/>
      <c r="Q11507" s="3"/>
    </row>
    <row r="11508" spans="1:17" x14ac:dyDescent="0.25">
      <c r="A11508" t="s">
        <v>183</v>
      </c>
      <c r="B11508" s="1">
        <v>43087</v>
      </c>
      <c r="C11508" s="1">
        <v>43091</v>
      </c>
      <c r="D11508" t="s">
        <v>21</v>
      </c>
      <c r="E11508" t="s">
        <v>2816</v>
      </c>
      <c r="F11508">
        <v>0</v>
      </c>
      <c r="G11508">
        <v>25000</v>
      </c>
      <c r="H11508">
        <v>0</v>
      </c>
      <c r="I11508">
        <v>0</v>
      </c>
      <c r="J11508">
        <v>0</v>
      </c>
      <c r="K11508">
        <v>0.87</v>
      </c>
      <c r="L11508" t="s">
        <v>23</v>
      </c>
      <c r="M11508" s="3">
        <v>21750</v>
      </c>
      <c r="N11508" s="2" t="str">
        <f>VLOOKUP(Tabla1[[#This Row],[nemo]],'Nemos y clasificaciones'!$A$2:$B$5000,2,FALSE)</f>
        <v>VANECK RARE EARTH/ STRATEGIC METALS ETF</v>
      </c>
      <c r="O11508" s="3" t="str">
        <f>VLOOKUP(Tabla1[[#This Row],[nemo]],'Nemos y clasificaciones'!$A$1:$C$3000,3,FALSE)</f>
        <v>ETF</v>
      </c>
      <c r="P11508" s="3"/>
      <c r="Q11508" s="3"/>
    </row>
    <row r="11509" spans="1:17" x14ac:dyDescent="0.25">
      <c r="A11509" t="s">
        <v>11024</v>
      </c>
      <c r="B11509" s="1">
        <v>42359</v>
      </c>
      <c r="C11509" s="1">
        <v>42366</v>
      </c>
      <c r="D11509" t="s">
        <v>21</v>
      </c>
      <c r="E11509" t="s">
        <v>2816</v>
      </c>
      <c r="F11509">
        <v>0</v>
      </c>
      <c r="G11509">
        <v>25000</v>
      </c>
      <c r="H11509">
        <v>0</v>
      </c>
      <c r="I11509">
        <v>0</v>
      </c>
      <c r="J11509">
        <v>0</v>
      </c>
      <c r="K11509">
        <v>0.63900000000000001</v>
      </c>
      <c r="L11509" t="s">
        <v>23</v>
      </c>
      <c r="M11509" s="3">
        <v>15975</v>
      </c>
      <c r="N11509" s="2" t="str">
        <f>VLOOKUP(Tabla1[[#This Row],[nemo]],'Nemos y clasificaciones'!$A$2:$B$5000,2,FALSE)</f>
        <v>VANECK RARE EARTH/ STRATEGIC METALS ETF</v>
      </c>
      <c r="O11509" s="3" t="str">
        <f>VLOOKUP(Tabla1[[#This Row],[nemo]],'Nemos y clasificaciones'!$A$1:$C$3000,3,FALSE)</f>
        <v>ETF</v>
      </c>
      <c r="P11509" s="3"/>
      <c r="Q11509" s="3"/>
    </row>
    <row r="11510" spans="1:17" x14ac:dyDescent="0.25">
      <c r="A11510" t="s">
        <v>3106</v>
      </c>
      <c r="B11510" s="1">
        <v>42723</v>
      </c>
      <c r="C11510" s="1">
        <v>42727</v>
      </c>
      <c r="D11510" t="s">
        <v>21</v>
      </c>
      <c r="E11510" t="s">
        <v>2816</v>
      </c>
      <c r="F11510">
        <v>0</v>
      </c>
      <c r="G11510">
        <v>25000</v>
      </c>
      <c r="H11510">
        <v>0</v>
      </c>
      <c r="I11510">
        <v>0</v>
      </c>
      <c r="J11510">
        <v>0</v>
      </c>
      <c r="K11510">
        <v>0.38</v>
      </c>
      <c r="L11510" t="s">
        <v>23</v>
      </c>
      <c r="M11510" s="4">
        <v>9500</v>
      </c>
      <c r="N11510" s="2" t="str">
        <f>VLOOKUP(Tabla1[[#This Row],[nemo]],'Nemos y clasificaciones'!$A$2:$B$5000,2,FALSE)</f>
        <v>VANECK RARE EARTH/ STRATEGIC METALS ETF</v>
      </c>
      <c r="O11510" s="4" t="str">
        <f>VLOOKUP(Tabla1[[#This Row],[nemo]],'Nemos y clasificaciones'!$A$1:$C$3000,3,FALSE)</f>
        <v>ETF</v>
      </c>
      <c r="P11510" s="4"/>
      <c r="Q11510" s="4"/>
    </row>
    <row r="11511" spans="1:17" x14ac:dyDescent="0.25">
      <c r="A11511" t="s">
        <v>2815</v>
      </c>
      <c r="B11511" s="1">
        <v>44186</v>
      </c>
      <c r="C11511" s="1">
        <v>44193</v>
      </c>
      <c r="D11511" t="s">
        <v>21</v>
      </c>
      <c r="E11511" t="s">
        <v>2816</v>
      </c>
      <c r="F11511">
        <v>0</v>
      </c>
      <c r="G11511">
        <v>8333</v>
      </c>
      <c r="H11511">
        <v>0</v>
      </c>
      <c r="I11511">
        <v>0</v>
      </c>
      <c r="J11511">
        <v>0</v>
      </c>
      <c r="K11511">
        <v>0.53500000000000003</v>
      </c>
      <c r="L11511" t="s">
        <v>23</v>
      </c>
      <c r="M11511" s="4">
        <v>4458.1549999999997</v>
      </c>
      <c r="N11511" s="2" t="str">
        <f>VLOOKUP(Tabla1[[#This Row],[nemo]],'Nemos y clasificaciones'!$A$2:$B$5000,2,FALSE)</f>
        <v>VANECK RARE EARTH/ STRATEGIC METALS ETF</v>
      </c>
      <c r="O11511" s="4" t="str">
        <f>VLOOKUP(Tabla1[[#This Row],[nemo]],'Nemos y clasificaciones'!$A$1:$C$3000,3,FALSE)</f>
        <v>ETF</v>
      </c>
      <c r="P11511" s="4"/>
      <c r="Q11511" s="4"/>
    </row>
    <row r="11512" spans="1:17" x14ac:dyDescent="0.25">
      <c r="A11512" t="s">
        <v>5057</v>
      </c>
      <c r="B11512" s="1">
        <v>43822</v>
      </c>
      <c r="C11512" s="1">
        <v>43829</v>
      </c>
      <c r="D11512" t="s">
        <v>21</v>
      </c>
      <c r="E11512" t="s">
        <v>2843</v>
      </c>
      <c r="F11512">
        <v>0</v>
      </c>
      <c r="G11512">
        <v>100000</v>
      </c>
      <c r="H11512">
        <v>0</v>
      </c>
      <c r="I11512">
        <v>0</v>
      </c>
      <c r="J11512">
        <v>0</v>
      </c>
      <c r="K11512">
        <v>1.4159999999999999</v>
      </c>
      <c r="L11512" t="s">
        <v>16</v>
      </c>
      <c r="M11512" s="2">
        <v>141600</v>
      </c>
      <c r="N11512" s="2" t="str">
        <f>VLOOKUP(Tabla1[[#This Row],[nemo]],'Nemos y clasificaciones'!$A$2:$B$5000,2,FALSE)</f>
        <v>VANECK RUSSIA ETF</v>
      </c>
      <c r="O11512" s="2" t="str">
        <f>VLOOKUP(Tabla1[[#This Row],[nemo]],'Nemos y clasificaciones'!$A$1:$C$3000,3,FALSE)</f>
        <v>ETF</v>
      </c>
      <c r="P11512" s="2"/>
      <c r="Q11512" s="2"/>
    </row>
    <row r="11513" spans="1:17" x14ac:dyDescent="0.25">
      <c r="A11513" t="s">
        <v>7042</v>
      </c>
      <c r="B11513" s="1">
        <v>43454</v>
      </c>
      <c r="C11513" s="1">
        <v>43461</v>
      </c>
      <c r="D11513" t="s">
        <v>21</v>
      </c>
      <c r="E11513" t="s">
        <v>2843</v>
      </c>
      <c r="F11513">
        <v>0</v>
      </c>
      <c r="G11513">
        <v>100000</v>
      </c>
      <c r="H11513">
        <v>0</v>
      </c>
      <c r="I11513">
        <v>0</v>
      </c>
      <c r="J11513">
        <v>0</v>
      </c>
      <c r="K11513">
        <v>0.96699999999999997</v>
      </c>
      <c r="L11513" t="s">
        <v>23</v>
      </c>
      <c r="M11513" s="3">
        <v>96700</v>
      </c>
      <c r="N11513" s="2" t="str">
        <f>VLOOKUP(Tabla1[[#This Row],[nemo]],'Nemos y clasificaciones'!$A$2:$B$5000,2,FALSE)</f>
        <v>VANECK RUSSIA ETF</v>
      </c>
      <c r="O11513" s="3" t="str">
        <f>VLOOKUP(Tabla1[[#This Row],[nemo]],'Nemos y clasificaciones'!$A$1:$C$3000,3,FALSE)</f>
        <v>ETF</v>
      </c>
      <c r="P11513" s="3"/>
      <c r="Q11513" s="3"/>
    </row>
    <row r="11514" spans="1:17" x14ac:dyDescent="0.25">
      <c r="A11514" t="s">
        <v>8793</v>
      </c>
      <c r="B11514" s="1">
        <v>43087</v>
      </c>
      <c r="C11514" s="1">
        <v>43091</v>
      </c>
      <c r="D11514" t="s">
        <v>21</v>
      </c>
      <c r="E11514" t="s">
        <v>2843</v>
      </c>
      <c r="F11514">
        <v>0</v>
      </c>
      <c r="G11514">
        <v>100000</v>
      </c>
      <c r="H11514">
        <v>0</v>
      </c>
      <c r="I11514">
        <v>0</v>
      </c>
      <c r="J11514">
        <v>0</v>
      </c>
      <c r="K11514">
        <v>0.91300000000000003</v>
      </c>
      <c r="L11514" t="s">
        <v>23</v>
      </c>
      <c r="M11514" s="3">
        <v>91300</v>
      </c>
      <c r="N11514" s="2" t="str">
        <f>VLOOKUP(Tabla1[[#This Row],[nemo]],'Nemos y clasificaciones'!$A$2:$B$5000,2,FALSE)</f>
        <v>VANECK RUSSIA ETF</v>
      </c>
      <c r="O11514" s="3" t="str">
        <f>VLOOKUP(Tabla1[[#This Row],[nemo]],'Nemos y clasificaciones'!$A$1:$C$3000,3,FALSE)</f>
        <v>ETF</v>
      </c>
      <c r="P11514" s="3"/>
      <c r="Q11514" s="3"/>
    </row>
    <row r="11515" spans="1:17" x14ac:dyDescent="0.25">
      <c r="A11515" t="s">
        <v>2842</v>
      </c>
      <c r="B11515" s="1">
        <v>44186</v>
      </c>
      <c r="C11515" s="1">
        <v>44193</v>
      </c>
      <c r="D11515" t="s">
        <v>21</v>
      </c>
      <c r="E11515" t="s">
        <v>2843</v>
      </c>
      <c r="F11515">
        <v>0</v>
      </c>
      <c r="G11515">
        <v>100000</v>
      </c>
      <c r="H11515">
        <v>0</v>
      </c>
      <c r="I11515">
        <v>0</v>
      </c>
      <c r="J11515">
        <v>0</v>
      </c>
      <c r="K11515">
        <v>0.79900000000000004</v>
      </c>
      <c r="L11515" t="s">
        <v>23</v>
      </c>
      <c r="M11515" s="3">
        <v>79900</v>
      </c>
      <c r="N11515" s="2" t="str">
        <f>VLOOKUP(Tabla1[[#This Row],[nemo]],'Nemos y clasificaciones'!$A$2:$B$5000,2,FALSE)</f>
        <v>VANECK RUSSIA ETF</v>
      </c>
      <c r="O11515" s="3" t="str">
        <f>VLOOKUP(Tabla1[[#This Row],[nemo]],'Nemos y clasificaciones'!$A$1:$C$3000,3,FALSE)</f>
        <v>ETF</v>
      </c>
      <c r="P11515" s="3"/>
      <c r="Q11515" s="3"/>
    </row>
    <row r="11516" spans="1:17" x14ac:dyDescent="0.25">
      <c r="A11516" t="s">
        <v>11042</v>
      </c>
      <c r="B11516" s="1">
        <v>42359</v>
      </c>
      <c r="C11516" s="1">
        <v>42366</v>
      </c>
      <c r="D11516" t="s">
        <v>21</v>
      </c>
      <c r="E11516" t="s">
        <v>2843</v>
      </c>
      <c r="F11516">
        <v>0</v>
      </c>
      <c r="G11516">
        <v>100000</v>
      </c>
      <c r="H11516">
        <v>0</v>
      </c>
      <c r="I11516">
        <v>0</v>
      </c>
      <c r="J11516">
        <v>0</v>
      </c>
      <c r="K11516">
        <v>0.51900000000000002</v>
      </c>
      <c r="L11516" t="s">
        <v>23</v>
      </c>
      <c r="M11516" s="3">
        <v>51900</v>
      </c>
      <c r="N11516" s="2" t="str">
        <f>VLOOKUP(Tabla1[[#This Row],[nemo]],'Nemos y clasificaciones'!$A$2:$B$5000,2,FALSE)</f>
        <v>VANECK RUSSIA ETF</v>
      </c>
      <c r="O11516" s="3" t="str">
        <f>VLOOKUP(Tabla1[[#This Row],[nemo]],'Nemos y clasificaciones'!$A$1:$C$3000,3,FALSE)</f>
        <v>ETF</v>
      </c>
      <c r="P11516" s="3"/>
      <c r="Q11516" s="3"/>
    </row>
    <row r="11517" spans="1:17" x14ac:dyDescent="0.25">
      <c r="A11517" t="s">
        <v>10084</v>
      </c>
      <c r="B11517" s="1">
        <v>42723</v>
      </c>
      <c r="C11517" s="1">
        <v>42727</v>
      </c>
      <c r="D11517" t="s">
        <v>21</v>
      </c>
      <c r="E11517" t="s">
        <v>2843</v>
      </c>
      <c r="F11517">
        <v>0</v>
      </c>
      <c r="G11517">
        <v>100000</v>
      </c>
      <c r="H11517">
        <v>0</v>
      </c>
      <c r="I11517">
        <v>0</v>
      </c>
      <c r="J11517">
        <v>0</v>
      </c>
      <c r="K11517">
        <v>0.33400000000000002</v>
      </c>
      <c r="L11517" t="s">
        <v>23</v>
      </c>
      <c r="M11517" s="3">
        <v>33400</v>
      </c>
      <c r="N11517" s="2" t="str">
        <f>VLOOKUP(Tabla1[[#This Row],[nemo]],'Nemos y clasificaciones'!$A$2:$B$5000,2,FALSE)</f>
        <v>VANECK RUSSIA ETF</v>
      </c>
      <c r="O11517" s="3" t="str">
        <f>VLOOKUP(Tabla1[[#This Row],[nemo]],'Nemos y clasificaciones'!$A$1:$C$3000,3,FALSE)</f>
        <v>ETF</v>
      </c>
      <c r="P11517" s="3"/>
      <c r="Q11517" s="3"/>
    </row>
    <row r="11518" spans="1:17" x14ac:dyDescent="0.25">
      <c r="A11518" t="s">
        <v>12033</v>
      </c>
      <c r="B11518" s="1">
        <v>42002</v>
      </c>
      <c r="C11518" s="1">
        <v>42009</v>
      </c>
      <c r="D11518" t="s">
        <v>21</v>
      </c>
      <c r="E11518" t="s">
        <v>2843</v>
      </c>
      <c r="F11518">
        <v>0</v>
      </c>
      <c r="G11518">
        <v>100000</v>
      </c>
      <c r="H11518">
        <v>0</v>
      </c>
      <c r="I11518">
        <v>0</v>
      </c>
      <c r="J11518">
        <v>0</v>
      </c>
      <c r="K11518">
        <v>2.3E-2</v>
      </c>
      <c r="L11518" t="s">
        <v>23</v>
      </c>
      <c r="M11518" s="4">
        <v>2300</v>
      </c>
      <c r="N11518" s="2" t="str">
        <f>VLOOKUP(Tabla1[[#This Row],[nemo]],'Nemos y clasificaciones'!$A$2:$B$5000,2,FALSE)</f>
        <v>VANECK RUSSIA ETF</v>
      </c>
      <c r="O11518" s="4" t="str">
        <f>VLOOKUP(Tabla1[[#This Row],[nemo]],'Nemos y clasificaciones'!$A$1:$C$3000,3,FALSE)</f>
        <v>ETF</v>
      </c>
      <c r="P11518" s="4"/>
      <c r="Q11518" s="4"/>
    </row>
    <row r="11519" spans="1:17" x14ac:dyDescent="0.25">
      <c r="A11519" t="s">
        <v>9971</v>
      </c>
      <c r="B11519" s="1">
        <v>42732</v>
      </c>
      <c r="C11519" s="1">
        <v>42739</v>
      </c>
      <c r="D11519" t="s">
        <v>21</v>
      </c>
      <c r="E11519" t="s">
        <v>2843</v>
      </c>
      <c r="F11519">
        <v>0</v>
      </c>
      <c r="G11519">
        <v>100000</v>
      </c>
      <c r="H11519">
        <v>0</v>
      </c>
      <c r="I11519">
        <v>0</v>
      </c>
      <c r="J11519">
        <v>0</v>
      </c>
      <c r="K11519">
        <v>5.0000000000000001E-3</v>
      </c>
      <c r="L11519" t="s">
        <v>23</v>
      </c>
      <c r="M11519" s="3">
        <v>500</v>
      </c>
      <c r="N11519" s="2" t="str">
        <f>VLOOKUP(Tabla1[[#This Row],[nemo]],'Nemos y clasificaciones'!$A$2:$B$5000,2,FALSE)</f>
        <v>VANECK RUSSIA ETF</v>
      </c>
      <c r="O11519" s="3" t="str">
        <f>VLOOKUP(Tabla1[[#This Row],[nemo]],'Nemos y clasificaciones'!$A$1:$C$3000,3,FALSE)</f>
        <v>ETF</v>
      </c>
      <c r="P11519" s="3"/>
      <c r="Q11519" s="3"/>
    </row>
    <row r="11520" spans="1:17" x14ac:dyDescent="0.25">
      <c r="A11520" t="s">
        <v>5056</v>
      </c>
      <c r="B11520" s="1">
        <v>43822</v>
      </c>
      <c r="C11520" s="1">
        <v>43829</v>
      </c>
      <c r="D11520" t="s">
        <v>21</v>
      </c>
      <c r="E11520" t="s">
        <v>2826</v>
      </c>
      <c r="F11520">
        <v>0</v>
      </c>
      <c r="G11520">
        <v>33333</v>
      </c>
      <c r="H11520">
        <v>0</v>
      </c>
      <c r="I11520">
        <v>0</v>
      </c>
      <c r="J11520">
        <v>0</v>
      </c>
      <c r="K11520">
        <v>1.653</v>
      </c>
      <c r="L11520" t="s">
        <v>16</v>
      </c>
      <c r="M11520" s="3">
        <v>55099.449000000001</v>
      </c>
      <c r="N11520" s="2" t="str">
        <f>VLOOKUP(Tabla1[[#This Row],[nemo]],'Nemos y clasificaciones'!$A$2:$B$5000,2,FALSE)</f>
        <v>VANECK RUSSIA SMALL CAP ETF</v>
      </c>
      <c r="O11520" s="3" t="str">
        <f>VLOOKUP(Tabla1[[#This Row],[nemo]],'Nemos y clasificaciones'!$A$1:$C$3000,3,FALSE)</f>
        <v>ETF</v>
      </c>
      <c r="P11520" s="3"/>
      <c r="Q11520" s="3"/>
    </row>
    <row r="11521" spans="1:17" x14ac:dyDescent="0.25">
      <c r="A11521" t="s">
        <v>2825</v>
      </c>
      <c r="B11521" s="1">
        <v>44186</v>
      </c>
      <c r="C11521" s="1">
        <v>44193</v>
      </c>
      <c r="D11521" t="s">
        <v>21</v>
      </c>
      <c r="E11521" t="s">
        <v>2826</v>
      </c>
      <c r="F11521">
        <v>0</v>
      </c>
      <c r="G11521">
        <v>33333</v>
      </c>
      <c r="H11521">
        <v>0</v>
      </c>
      <c r="I11521">
        <v>0</v>
      </c>
      <c r="J11521">
        <v>0</v>
      </c>
      <c r="K11521">
        <v>1.585</v>
      </c>
      <c r="L11521" t="s">
        <v>16</v>
      </c>
      <c r="M11521" s="3">
        <v>52832.805</v>
      </c>
      <c r="N11521" s="2" t="str">
        <f>VLOOKUP(Tabla1[[#This Row],[nemo]],'Nemos y clasificaciones'!$A$2:$B$5000,2,FALSE)</f>
        <v>VANECK RUSSIA SMALL CAP ETF</v>
      </c>
      <c r="O11521" s="3" t="str">
        <f>VLOOKUP(Tabla1[[#This Row],[nemo]],'Nemos y clasificaciones'!$A$1:$C$3000,3,FALSE)</f>
        <v>ETF</v>
      </c>
      <c r="P11521" s="3"/>
      <c r="Q11521" s="3"/>
    </row>
    <row r="11522" spans="1:17" x14ac:dyDescent="0.25">
      <c r="A11522" t="s">
        <v>8786</v>
      </c>
      <c r="B11522" s="1">
        <v>43087</v>
      </c>
      <c r="C11522" s="1">
        <v>43091</v>
      </c>
      <c r="D11522" t="s">
        <v>21</v>
      </c>
      <c r="E11522" t="s">
        <v>2826</v>
      </c>
      <c r="F11522">
        <v>0</v>
      </c>
      <c r="G11522">
        <v>33333</v>
      </c>
      <c r="H11522">
        <v>0</v>
      </c>
      <c r="I11522">
        <v>0</v>
      </c>
      <c r="J11522">
        <v>0</v>
      </c>
      <c r="K11522">
        <v>1.4650000000000001</v>
      </c>
      <c r="L11522" t="s">
        <v>16</v>
      </c>
      <c r="M11522" s="3">
        <v>48832.845000000001</v>
      </c>
      <c r="N11522" s="2" t="str">
        <f>VLOOKUP(Tabla1[[#This Row],[nemo]],'Nemos y clasificaciones'!$A$2:$B$5000,2,FALSE)</f>
        <v>VANECK RUSSIA SMALL CAP ETF</v>
      </c>
      <c r="O11522" s="3" t="str">
        <f>VLOOKUP(Tabla1[[#This Row],[nemo]],'Nemos y clasificaciones'!$A$1:$C$3000,3,FALSE)</f>
        <v>ETF</v>
      </c>
      <c r="P11522" s="3"/>
      <c r="Q11522" s="3"/>
    </row>
    <row r="11523" spans="1:17" x14ac:dyDescent="0.25">
      <c r="A11523" t="s">
        <v>7033</v>
      </c>
      <c r="B11523" s="1">
        <v>43454</v>
      </c>
      <c r="C11523" s="1">
        <v>43461</v>
      </c>
      <c r="D11523" t="s">
        <v>21</v>
      </c>
      <c r="E11523" t="s">
        <v>2826</v>
      </c>
      <c r="F11523">
        <v>0</v>
      </c>
      <c r="G11523">
        <v>33333</v>
      </c>
      <c r="H11523">
        <v>0</v>
      </c>
      <c r="I11523">
        <v>0</v>
      </c>
      <c r="J11523">
        <v>0</v>
      </c>
      <c r="K11523">
        <v>1.2170000000000001</v>
      </c>
      <c r="L11523" t="s">
        <v>16</v>
      </c>
      <c r="M11523" s="3">
        <v>40566.260999999999</v>
      </c>
      <c r="N11523" s="2" t="str">
        <f>VLOOKUP(Tabla1[[#This Row],[nemo]],'Nemos y clasificaciones'!$A$2:$B$5000,2,FALSE)</f>
        <v>VANECK RUSSIA SMALL CAP ETF</v>
      </c>
      <c r="O11523" s="3" t="str">
        <f>VLOOKUP(Tabla1[[#This Row],[nemo]],'Nemos y clasificaciones'!$A$1:$C$3000,3,FALSE)</f>
        <v>ETF</v>
      </c>
      <c r="P11523" s="3"/>
      <c r="Q11523" s="3"/>
    </row>
    <row r="11524" spans="1:17" x14ac:dyDescent="0.25">
      <c r="A11524" t="s">
        <v>8139</v>
      </c>
      <c r="B11524" s="1">
        <v>42723</v>
      </c>
      <c r="C11524" s="1">
        <v>42727</v>
      </c>
      <c r="D11524" t="s">
        <v>21</v>
      </c>
      <c r="E11524" t="s">
        <v>2826</v>
      </c>
      <c r="F11524">
        <v>0</v>
      </c>
      <c r="G11524">
        <v>33333</v>
      </c>
      <c r="H11524">
        <v>0</v>
      </c>
      <c r="I11524">
        <v>0</v>
      </c>
      <c r="J11524">
        <v>0</v>
      </c>
      <c r="K11524">
        <v>0.78</v>
      </c>
      <c r="L11524" t="s">
        <v>23</v>
      </c>
      <c r="M11524" s="3">
        <v>25999.74</v>
      </c>
      <c r="N11524" s="2" t="str">
        <f>VLOOKUP(Tabla1[[#This Row],[nemo]],'Nemos y clasificaciones'!$A$2:$B$5000,2,FALSE)</f>
        <v>VANECK RUSSIA SMALL CAP ETF</v>
      </c>
      <c r="O11524" s="3" t="str">
        <f>VLOOKUP(Tabla1[[#This Row],[nemo]],'Nemos y clasificaciones'!$A$1:$C$3000,3,FALSE)</f>
        <v>ETF</v>
      </c>
      <c r="P11524" s="3"/>
      <c r="Q11524" s="3"/>
    </row>
    <row r="11525" spans="1:17" x14ac:dyDescent="0.25">
      <c r="A11525" t="s">
        <v>11028</v>
      </c>
      <c r="B11525" s="1">
        <v>42359</v>
      </c>
      <c r="C11525" s="1">
        <v>42366</v>
      </c>
      <c r="D11525" t="s">
        <v>21</v>
      </c>
      <c r="E11525" t="s">
        <v>2826</v>
      </c>
      <c r="F11525">
        <v>0</v>
      </c>
      <c r="G11525">
        <v>33333</v>
      </c>
      <c r="H11525">
        <v>0</v>
      </c>
      <c r="I11525">
        <v>0</v>
      </c>
      <c r="J11525">
        <v>0</v>
      </c>
      <c r="K11525">
        <v>0.38200000000000001</v>
      </c>
      <c r="L11525" t="s">
        <v>23</v>
      </c>
      <c r="M11525" s="3">
        <v>12733.206</v>
      </c>
      <c r="N11525" s="2" t="str">
        <f>VLOOKUP(Tabla1[[#This Row],[nemo]],'Nemos y clasificaciones'!$A$2:$B$5000,2,FALSE)</f>
        <v>VANECK RUSSIA SMALL CAP ETF</v>
      </c>
      <c r="O11525" s="3" t="str">
        <f>VLOOKUP(Tabla1[[#This Row],[nemo]],'Nemos y clasificaciones'!$A$1:$C$3000,3,FALSE)</f>
        <v>ETF</v>
      </c>
      <c r="P11525" s="3"/>
      <c r="Q11525" s="3"/>
    </row>
    <row r="11526" spans="1:17" x14ac:dyDescent="0.25">
      <c r="A11526" t="s">
        <v>9970</v>
      </c>
      <c r="B11526" s="1">
        <v>42732</v>
      </c>
      <c r="C11526" s="1">
        <v>42739</v>
      </c>
      <c r="D11526" t="s">
        <v>21</v>
      </c>
      <c r="E11526" t="s">
        <v>2826</v>
      </c>
      <c r="F11526">
        <v>0</v>
      </c>
      <c r="G11526">
        <v>33333</v>
      </c>
      <c r="H11526">
        <v>0</v>
      </c>
      <c r="I11526">
        <v>0</v>
      </c>
      <c r="J11526">
        <v>0</v>
      </c>
      <c r="K11526">
        <v>3.4000000000000002E-2</v>
      </c>
      <c r="L11526" t="s">
        <v>23</v>
      </c>
      <c r="M11526" s="4">
        <v>1133.3219999999999</v>
      </c>
      <c r="N11526" s="2" t="str">
        <f>VLOOKUP(Tabla1[[#This Row],[nemo]],'Nemos y clasificaciones'!$A$2:$B$5000,2,FALSE)</f>
        <v>VANECK RUSSIA SMALL CAP ETF</v>
      </c>
      <c r="O11526" s="4" t="str">
        <f>VLOOKUP(Tabla1[[#This Row],[nemo]],'Nemos y clasificaciones'!$A$1:$C$3000,3,FALSE)</f>
        <v>ETF</v>
      </c>
      <c r="P11526" s="4"/>
      <c r="Q11526" s="4"/>
    </row>
    <row r="11527" spans="1:17" x14ac:dyDescent="0.25">
      <c r="A11527" t="s">
        <v>11040</v>
      </c>
      <c r="B11527" s="1">
        <v>42359</v>
      </c>
      <c r="C11527" s="1">
        <v>42366</v>
      </c>
      <c r="D11527" t="s">
        <v>21</v>
      </c>
      <c r="E11527" t="s">
        <v>2845</v>
      </c>
      <c r="F11527">
        <v>0</v>
      </c>
      <c r="G11527">
        <v>100000</v>
      </c>
      <c r="H11527">
        <v>0</v>
      </c>
      <c r="I11527">
        <v>0</v>
      </c>
      <c r="J11527">
        <v>0</v>
      </c>
      <c r="K11527">
        <v>1.7450000000000001</v>
      </c>
      <c r="L11527" t="s">
        <v>16</v>
      </c>
      <c r="M11527" s="2">
        <v>174500</v>
      </c>
      <c r="N11527" s="2" t="str">
        <f>VLOOKUP(Tabla1[[#This Row],[nemo]],'Nemos y clasificaciones'!$A$2:$B$5000,2,FALSE)</f>
        <v>VANECK RETAIL ETF</v>
      </c>
      <c r="O11527" s="2" t="str">
        <f>VLOOKUP(Tabla1[[#This Row],[nemo]],'Nemos y clasificaciones'!$A$1:$C$3000,3,FALSE)</f>
        <v>ETF</v>
      </c>
      <c r="P11527" s="2"/>
      <c r="Q11527" s="2"/>
    </row>
    <row r="11528" spans="1:17" x14ac:dyDescent="0.25">
      <c r="A11528" t="s">
        <v>8792</v>
      </c>
      <c r="B11528" s="1">
        <v>43087</v>
      </c>
      <c r="C11528" s="1">
        <v>43091</v>
      </c>
      <c r="D11528" t="s">
        <v>21</v>
      </c>
      <c r="E11528" t="s">
        <v>2845</v>
      </c>
      <c r="F11528">
        <v>0</v>
      </c>
      <c r="G11528">
        <v>100000</v>
      </c>
      <c r="H11528">
        <v>0</v>
      </c>
      <c r="I11528">
        <v>0</v>
      </c>
      <c r="J11528">
        <v>0</v>
      </c>
      <c r="K11528">
        <v>1.4279999999999999</v>
      </c>
      <c r="L11528" t="s">
        <v>16</v>
      </c>
      <c r="M11528" s="2">
        <v>142800</v>
      </c>
      <c r="N11528" s="2" t="str">
        <f>VLOOKUP(Tabla1[[#This Row],[nemo]],'Nemos y clasificaciones'!$A$2:$B$5000,2,FALSE)</f>
        <v>VANECK RETAIL ETF</v>
      </c>
      <c r="O11528" s="2" t="str">
        <f>VLOOKUP(Tabla1[[#This Row],[nemo]],'Nemos y clasificaciones'!$A$1:$C$3000,3,FALSE)</f>
        <v>ETF</v>
      </c>
      <c r="P11528" s="2"/>
      <c r="Q11528" s="2"/>
    </row>
    <row r="11529" spans="1:17" x14ac:dyDescent="0.25">
      <c r="A11529" t="s">
        <v>10083</v>
      </c>
      <c r="B11529" s="1">
        <v>42723</v>
      </c>
      <c r="C11529" s="1">
        <v>42727</v>
      </c>
      <c r="D11529" t="s">
        <v>21</v>
      </c>
      <c r="E11529" t="s">
        <v>2845</v>
      </c>
      <c r="F11529">
        <v>0</v>
      </c>
      <c r="G11529">
        <v>100000</v>
      </c>
      <c r="H11529">
        <v>0</v>
      </c>
      <c r="I11529">
        <v>0</v>
      </c>
      <c r="J11529">
        <v>0</v>
      </c>
      <c r="K11529">
        <v>1.3939999999999999</v>
      </c>
      <c r="L11529" t="s">
        <v>16</v>
      </c>
      <c r="M11529" s="2">
        <v>139400</v>
      </c>
      <c r="N11529" s="2" t="str">
        <f>VLOOKUP(Tabla1[[#This Row],[nemo]],'Nemos y clasificaciones'!$A$2:$B$5000,2,FALSE)</f>
        <v>VANECK RETAIL ETF</v>
      </c>
      <c r="O11529" s="2" t="str">
        <f>VLOOKUP(Tabla1[[#This Row],[nemo]],'Nemos y clasificaciones'!$A$1:$C$3000,3,FALSE)</f>
        <v>ETF</v>
      </c>
      <c r="P11529" s="2"/>
      <c r="Q11529" s="2"/>
    </row>
    <row r="11530" spans="1:17" x14ac:dyDescent="0.25">
      <c r="A11530" t="s">
        <v>5058</v>
      </c>
      <c r="B11530" s="1">
        <v>43822</v>
      </c>
      <c r="C11530" s="1">
        <v>43829</v>
      </c>
      <c r="D11530" t="s">
        <v>21</v>
      </c>
      <c r="E11530" t="s">
        <v>2845</v>
      </c>
      <c r="F11530">
        <v>0</v>
      </c>
      <c r="G11530">
        <v>100000</v>
      </c>
      <c r="H11530">
        <v>0</v>
      </c>
      <c r="I11530">
        <v>0</v>
      </c>
      <c r="J11530">
        <v>0</v>
      </c>
      <c r="K11530">
        <v>1.0900000000000001</v>
      </c>
      <c r="L11530" t="s">
        <v>16</v>
      </c>
      <c r="M11530" s="2">
        <v>109000</v>
      </c>
      <c r="N11530" s="2" t="str">
        <f>VLOOKUP(Tabla1[[#This Row],[nemo]],'Nemos y clasificaciones'!$A$2:$B$5000,2,FALSE)</f>
        <v>VANECK RETAIL ETF</v>
      </c>
      <c r="O11530" s="2" t="str">
        <f>VLOOKUP(Tabla1[[#This Row],[nemo]],'Nemos y clasificaciones'!$A$1:$C$3000,3,FALSE)</f>
        <v>ETF</v>
      </c>
      <c r="P11530" s="2"/>
      <c r="Q11530" s="2"/>
    </row>
    <row r="11531" spans="1:17" x14ac:dyDescent="0.25">
      <c r="A11531" t="s">
        <v>2844</v>
      </c>
      <c r="B11531" s="1">
        <v>44186</v>
      </c>
      <c r="C11531" s="1">
        <v>44193</v>
      </c>
      <c r="D11531" t="s">
        <v>21</v>
      </c>
      <c r="E11531" t="s">
        <v>2845</v>
      </c>
      <c r="F11531">
        <v>0</v>
      </c>
      <c r="G11531">
        <v>100000</v>
      </c>
      <c r="H11531">
        <v>0</v>
      </c>
      <c r="I11531">
        <v>0</v>
      </c>
      <c r="J11531">
        <v>0</v>
      </c>
      <c r="K11531">
        <v>1.0029999999999999</v>
      </c>
      <c r="L11531" t="s">
        <v>16</v>
      </c>
      <c r="M11531" s="2">
        <v>100300</v>
      </c>
      <c r="N11531" s="2" t="str">
        <f>VLOOKUP(Tabla1[[#This Row],[nemo]],'Nemos y clasificaciones'!$A$2:$B$5000,2,FALSE)</f>
        <v>VANECK RETAIL ETF</v>
      </c>
      <c r="O11531" s="2" t="str">
        <f>VLOOKUP(Tabla1[[#This Row],[nemo]],'Nemos y clasificaciones'!$A$1:$C$3000,3,FALSE)</f>
        <v>ETF</v>
      </c>
      <c r="P11531" s="2"/>
      <c r="Q11531" s="2"/>
    </row>
    <row r="11532" spans="1:17" x14ac:dyDescent="0.25">
      <c r="A11532" t="s">
        <v>7041</v>
      </c>
      <c r="B11532" s="1">
        <v>43454</v>
      </c>
      <c r="C11532" s="1">
        <v>43461</v>
      </c>
      <c r="D11532" t="s">
        <v>21</v>
      </c>
      <c r="E11532" t="s">
        <v>2845</v>
      </c>
      <c r="F11532">
        <v>0</v>
      </c>
      <c r="G11532">
        <v>100000</v>
      </c>
      <c r="H11532">
        <v>0</v>
      </c>
      <c r="I11532">
        <v>0</v>
      </c>
      <c r="J11532">
        <v>0</v>
      </c>
      <c r="K11532">
        <v>0.98399999999999999</v>
      </c>
      <c r="L11532" t="s">
        <v>23</v>
      </c>
      <c r="M11532" s="3">
        <v>98400</v>
      </c>
      <c r="N11532" s="2" t="str">
        <f>VLOOKUP(Tabla1[[#This Row],[nemo]],'Nemos y clasificaciones'!$A$2:$B$5000,2,FALSE)</f>
        <v>VANECK RETAIL ETF</v>
      </c>
      <c r="O11532" s="3" t="str">
        <f>VLOOKUP(Tabla1[[#This Row],[nemo]],'Nemos y clasificaciones'!$A$1:$C$3000,3,FALSE)</f>
        <v>ETF</v>
      </c>
      <c r="P11532" s="3"/>
      <c r="Q11532" s="3"/>
    </row>
    <row r="11533" spans="1:17" x14ac:dyDescent="0.25">
      <c r="A11533" t="s">
        <v>4771</v>
      </c>
      <c r="B11533" s="1">
        <v>43874</v>
      </c>
      <c r="C11533" s="1">
        <v>43900</v>
      </c>
      <c r="D11533" t="s">
        <v>21</v>
      </c>
      <c r="E11533" t="s">
        <v>198</v>
      </c>
      <c r="F11533">
        <v>0</v>
      </c>
      <c r="G11533">
        <v>100000</v>
      </c>
      <c r="H11533">
        <v>0</v>
      </c>
      <c r="I11533">
        <v>0</v>
      </c>
      <c r="J11533">
        <v>0</v>
      </c>
      <c r="K11533">
        <v>0.73499999999999999</v>
      </c>
      <c r="L11533" t="s">
        <v>23</v>
      </c>
      <c r="M11533" s="3">
        <v>73500</v>
      </c>
      <c r="N11533" s="2" t="str">
        <f>VLOOKUP(Tabla1[[#This Row],[nemo]],'Nemos y clasificaciones'!$A$2:$B$5000,2,FALSE)</f>
        <v>RAYTHEON TECHNOLOGIES CORP.</v>
      </c>
      <c r="O11533" s="3" t="str">
        <f>VLOOKUP(Tabla1[[#This Row],[nemo]],'Nemos y clasificaciones'!$A$1:$C$3000,3,FALSE)</f>
        <v>Otros</v>
      </c>
      <c r="P11533" s="3"/>
      <c r="Q11533" s="3"/>
    </row>
    <row r="11534" spans="1:17" x14ac:dyDescent="0.25">
      <c r="A11534" t="s">
        <v>4771</v>
      </c>
      <c r="B11534" s="1">
        <v>43783</v>
      </c>
      <c r="C11534" s="1">
        <v>43809</v>
      </c>
      <c r="D11534" t="s">
        <v>21</v>
      </c>
      <c r="E11534" t="s">
        <v>198</v>
      </c>
      <c r="F11534">
        <v>0</v>
      </c>
      <c r="G11534">
        <v>100000</v>
      </c>
      <c r="H11534">
        <v>0</v>
      </c>
      <c r="I11534">
        <v>0</v>
      </c>
      <c r="J11534">
        <v>0</v>
      </c>
      <c r="K11534">
        <v>0.73499999999999999</v>
      </c>
      <c r="L11534" t="s">
        <v>23</v>
      </c>
      <c r="M11534" s="3">
        <v>73500</v>
      </c>
      <c r="N11534" s="2" t="str">
        <f>VLOOKUP(Tabla1[[#This Row],[nemo]],'Nemos y clasificaciones'!$A$2:$B$5000,2,FALSE)</f>
        <v>RAYTHEON TECHNOLOGIES CORP.</v>
      </c>
      <c r="O11534" s="3" t="str">
        <f>VLOOKUP(Tabla1[[#This Row],[nemo]],'Nemos y clasificaciones'!$A$1:$C$3000,3,FALSE)</f>
        <v>Otros</v>
      </c>
      <c r="P11534" s="3"/>
      <c r="Q11534" s="3"/>
    </row>
    <row r="11535" spans="1:17" x14ac:dyDescent="0.25">
      <c r="A11535" t="s">
        <v>5676</v>
      </c>
      <c r="B11535" s="1">
        <v>43691</v>
      </c>
      <c r="C11535" s="1">
        <v>43718</v>
      </c>
      <c r="D11535" t="s">
        <v>21</v>
      </c>
      <c r="E11535" t="s">
        <v>198</v>
      </c>
      <c r="F11535">
        <v>0</v>
      </c>
      <c r="G11535">
        <v>100000</v>
      </c>
      <c r="H11535">
        <v>0</v>
      </c>
      <c r="I11535">
        <v>0</v>
      </c>
      <c r="J11535">
        <v>0</v>
      </c>
      <c r="K11535">
        <v>0.73499999999999999</v>
      </c>
      <c r="L11535" t="s">
        <v>23</v>
      </c>
      <c r="M11535" s="3">
        <v>73500</v>
      </c>
      <c r="N11535" s="2" t="str">
        <f>VLOOKUP(Tabla1[[#This Row],[nemo]],'Nemos y clasificaciones'!$A$2:$B$5000,2,FALSE)</f>
        <v>RAYTHEON TECHNOLOGIES CORP.</v>
      </c>
      <c r="O11535" s="3" t="str">
        <f>VLOOKUP(Tabla1[[#This Row],[nemo]],'Nemos y clasificaciones'!$A$1:$C$3000,3,FALSE)</f>
        <v>Otros</v>
      </c>
      <c r="P11535" s="3"/>
      <c r="Q11535" s="3"/>
    </row>
    <row r="11536" spans="1:17" x14ac:dyDescent="0.25">
      <c r="A11536" t="s">
        <v>5676</v>
      </c>
      <c r="B11536" s="1">
        <v>43601</v>
      </c>
      <c r="C11536" s="1">
        <v>43626</v>
      </c>
      <c r="D11536" t="s">
        <v>21</v>
      </c>
      <c r="E11536" t="s">
        <v>198</v>
      </c>
      <c r="F11536">
        <v>0</v>
      </c>
      <c r="G11536">
        <v>100000</v>
      </c>
      <c r="H11536">
        <v>0</v>
      </c>
      <c r="I11536">
        <v>0</v>
      </c>
      <c r="J11536">
        <v>0</v>
      </c>
      <c r="K11536">
        <v>0.73499999999999999</v>
      </c>
      <c r="L11536" t="s">
        <v>23</v>
      </c>
      <c r="M11536" s="3">
        <v>73500</v>
      </c>
      <c r="N11536" s="2" t="str">
        <f>VLOOKUP(Tabla1[[#This Row],[nemo]],'Nemos y clasificaciones'!$A$2:$B$5000,2,FALSE)</f>
        <v>RAYTHEON TECHNOLOGIES CORP.</v>
      </c>
      <c r="O11536" s="3" t="str">
        <f>VLOOKUP(Tabla1[[#This Row],[nemo]],'Nemos y clasificaciones'!$A$1:$C$3000,3,FALSE)</f>
        <v>Otros</v>
      </c>
      <c r="P11536" s="3"/>
      <c r="Q11536" s="3"/>
    </row>
    <row r="11537" spans="1:17" x14ac:dyDescent="0.25">
      <c r="A11537" t="s">
        <v>5676</v>
      </c>
      <c r="B11537" s="1">
        <v>43510</v>
      </c>
      <c r="C11537" s="1">
        <v>43535</v>
      </c>
      <c r="D11537" t="s">
        <v>21</v>
      </c>
      <c r="E11537" t="s">
        <v>198</v>
      </c>
      <c r="F11537">
        <v>0</v>
      </c>
      <c r="G11537">
        <v>100000</v>
      </c>
      <c r="H11537">
        <v>0</v>
      </c>
      <c r="I11537">
        <v>0</v>
      </c>
      <c r="J11537">
        <v>0</v>
      </c>
      <c r="K11537">
        <v>0.73499999999999999</v>
      </c>
      <c r="L11537" t="s">
        <v>23</v>
      </c>
      <c r="M11537" s="3">
        <v>73500</v>
      </c>
      <c r="N11537" s="2" t="str">
        <f>VLOOKUP(Tabla1[[#This Row],[nemo]],'Nemos y clasificaciones'!$A$2:$B$5000,2,FALSE)</f>
        <v>RAYTHEON TECHNOLOGIES CORP.</v>
      </c>
      <c r="O11537" s="3" t="str">
        <f>VLOOKUP(Tabla1[[#This Row],[nemo]],'Nemos y clasificaciones'!$A$1:$C$3000,3,FALSE)</f>
        <v>Otros</v>
      </c>
      <c r="P11537" s="3"/>
      <c r="Q11537" s="3"/>
    </row>
    <row r="11538" spans="1:17" x14ac:dyDescent="0.25">
      <c r="A11538" t="s">
        <v>5676</v>
      </c>
      <c r="B11538" s="1">
        <v>43419</v>
      </c>
      <c r="C11538" s="1">
        <v>43444</v>
      </c>
      <c r="D11538" t="s">
        <v>21</v>
      </c>
      <c r="E11538" t="s">
        <v>198</v>
      </c>
      <c r="F11538">
        <v>0</v>
      </c>
      <c r="G11538">
        <v>100000</v>
      </c>
      <c r="H11538">
        <v>0</v>
      </c>
      <c r="I11538">
        <v>0</v>
      </c>
      <c r="J11538">
        <v>0</v>
      </c>
      <c r="K11538">
        <v>0.73499999999999999</v>
      </c>
      <c r="L11538" t="s">
        <v>23</v>
      </c>
      <c r="M11538" s="3">
        <v>73500</v>
      </c>
      <c r="N11538" s="2" t="str">
        <f>VLOOKUP(Tabla1[[#This Row],[nemo]],'Nemos y clasificaciones'!$A$2:$B$5000,2,FALSE)</f>
        <v>RAYTHEON TECHNOLOGIES CORP.</v>
      </c>
      <c r="O11538" s="3" t="str">
        <f>VLOOKUP(Tabla1[[#This Row],[nemo]],'Nemos y clasificaciones'!$A$1:$C$3000,3,FALSE)</f>
        <v>Otros</v>
      </c>
      <c r="P11538" s="3"/>
      <c r="Q11538" s="3"/>
    </row>
    <row r="11539" spans="1:17" x14ac:dyDescent="0.25">
      <c r="A11539" t="s">
        <v>530</v>
      </c>
      <c r="B11539" s="1">
        <v>43328</v>
      </c>
      <c r="C11539" s="1">
        <v>43353</v>
      </c>
      <c r="D11539" t="s">
        <v>21</v>
      </c>
      <c r="E11539" t="s">
        <v>198</v>
      </c>
      <c r="F11539">
        <v>0</v>
      </c>
      <c r="G11539">
        <v>100000</v>
      </c>
      <c r="H11539">
        <v>0</v>
      </c>
      <c r="I11539">
        <v>0</v>
      </c>
      <c r="J11539">
        <v>0</v>
      </c>
      <c r="K11539">
        <v>0.7</v>
      </c>
      <c r="L11539" t="s">
        <v>23</v>
      </c>
      <c r="M11539" s="3">
        <v>70000</v>
      </c>
      <c r="N11539" s="2" t="str">
        <f>VLOOKUP(Tabla1[[#This Row],[nemo]],'Nemos y clasificaciones'!$A$2:$B$5000,2,FALSE)</f>
        <v>RAYTHEON TECHNOLOGIES CORP.</v>
      </c>
      <c r="O11539" s="3" t="str">
        <f>VLOOKUP(Tabla1[[#This Row],[nemo]],'Nemos y clasificaciones'!$A$1:$C$3000,3,FALSE)</f>
        <v>Otros</v>
      </c>
      <c r="P11539" s="3"/>
      <c r="Q11539" s="3"/>
    </row>
    <row r="11540" spans="1:17" x14ac:dyDescent="0.25">
      <c r="A11540" t="s">
        <v>530</v>
      </c>
      <c r="B11540" s="1">
        <v>43237</v>
      </c>
      <c r="C11540" s="1">
        <v>43262</v>
      </c>
      <c r="D11540" t="s">
        <v>21</v>
      </c>
      <c r="E11540" t="s">
        <v>198</v>
      </c>
      <c r="F11540">
        <v>0</v>
      </c>
      <c r="G11540">
        <v>100000</v>
      </c>
      <c r="H11540">
        <v>0</v>
      </c>
      <c r="I11540">
        <v>0</v>
      </c>
      <c r="J11540">
        <v>0</v>
      </c>
      <c r="K11540">
        <v>0.7</v>
      </c>
      <c r="L11540" t="s">
        <v>23</v>
      </c>
      <c r="M11540" s="3">
        <v>70000</v>
      </c>
      <c r="N11540" s="2" t="str">
        <f>VLOOKUP(Tabla1[[#This Row],[nemo]],'Nemos y clasificaciones'!$A$2:$B$5000,2,FALSE)</f>
        <v>RAYTHEON TECHNOLOGIES CORP.</v>
      </c>
      <c r="O11540" s="3" t="str">
        <f>VLOOKUP(Tabla1[[#This Row],[nemo]],'Nemos y clasificaciones'!$A$1:$C$3000,3,FALSE)</f>
        <v>Otros</v>
      </c>
      <c r="P11540" s="3"/>
      <c r="Q11540" s="3"/>
    </row>
    <row r="11541" spans="1:17" x14ac:dyDescent="0.25">
      <c r="A11541" t="s">
        <v>4359</v>
      </c>
      <c r="B11541" s="1">
        <v>43146</v>
      </c>
      <c r="C11541" s="1">
        <v>43169</v>
      </c>
      <c r="D11541" t="s">
        <v>21</v>
      </c>
      <c r="E11541" t="s">
        <v>198</v>
      </c>
      <c r="F11541">
        <v>0</v>
      </c>
      <c r="G11541">
        <v>100000</v>
      </c>
      <c r="H11541">
        <v>0</v>
      </c>
      <c r="I11541">
        <v>0</v>
      </c>
      <c r="J11541">
        <v>0</v>
      </c>
      <c r="K11541">
        <v>0.7</v>
      </c>
      <c r="L11541" t="s">
        <v>23</v>
      </c>
      <c r="M11541" s="3">
        <v>70000</v>
      </c>
      <c r="N11541" s="2" t="str">
        <f>VLOOKUP(Tabla1[[#This Row],[nemo]],'Nemos y clasificaciones'!$A$2:$B$5000,2,FALSE)</f>
        <v>RAYTHEON TECHNOLOGIES CORP.</v>
      </c>
      <c r="O11541" s="3" t="str">
        <f>VLOOKUP(Tabla1[[#This Row],[nemo]],'Nemos y clasificaciones'!$A$1:$C$3000,3,FALSE)</f>
        <v>Otros</v>
      </c>
      <c r="P11541" s="3"/>
      <c r="Q11541" s="3"/>
    </row>
    <row r="11542" spans="1:17" x14ac:dyDescent="0.25">
      <c r="A11542" t="s">
        <v>530</v>
      </c>
      <c r="B11542" s="1">
        <v>43055</v>
      </c>
      <c r="C11542" s="1">
        <v>43080</v>
      </c>
      <c r="D11542" t="s">
        <v>21</v>
      </c>
      <c r="E11542" t="s">
        <v>198</v>
      </c>
      <c r="F11542">
        <v>0</v>
      </c>
      <c r="G11542">
        <v>100000</v>
      </c>
      <c r="H11542">
        <v>0</v>
      </c>
      <c r="I11542">
        <v>0</v>
      </c>
      <c r="J11542">
        <v>0</v>
      </c>
      <c r="K11542">
        <v>0.7</v>
      </c>
      <c r="L11542" t="s">
        <v>23</v>
      </c>
      <c r="M11542" s="3">
        <v>70000</v>
      </c>
      <c r="N11542" s="2" t="str">
        <f>VLOOKUP(Tabla1[[#This Row],[nemo]],'Nemos y clasificaciones'!$A$2:$B$5000,2,FALSE)</f>
        <v>RAYTHEON TECHNOLOGIES CORP.</v>
      </c>
      <c r="O11542" s="3" t="str">
        <f>VLOOKUP(Tabla1[[#This Row],[nemo]],'Nemos y clasificaciones'!$A$1:$C$3000,3,FALSE)</f>
        <v>Otros</v>
      </c>
      <c r="P11542" s="3"/>
      <c r="Q11542" s="3"/>
    </row>
    <row r="11543" spans="1:17" x14ac:dyDescent="0.25">
      <c r="A11543" t="s">
        <v>530</v>
      </c>
      <c r="B11543" s="1">
        <v>42963</v>
      </c>
      <c r="C11543" s="1">
        <v>42989</v>
      </c>
      <c r="D11543" t="s">
        <v>21</v>
      </c>
      <c r="E11543" t="s">
        <v>198</v>
      </c>
      <c r="F11543">
        <v>0</v>
      </c>
      <c r="G11543">
        <v>100000</v>
      </c>
      <c r="H11543">
        <v>0</v>
      </c>
      <c r="I11543">
        <v>0</v>
      </c>
      <c r="J11543">
        <v>0</v>
      </c>
      <c r="K11543">
        <v>0.7</v>
      </c>
      <c r="L11543" t="s">
        <v>23</v>
      </c>
      <c r="M11543" s="3">
        <v>70000</v>
      </c>
      <c r="N11543" s="2" t="str">
        <f>VLOOKUP(Tabla1[[#This Row],[nemo]],'Nemos y clasificaciones'!$A$2:$B$5000,2,FALSE)</f>
        <v>RAYTHEON TECHNOLOGIES CORP.</v>
      </c>
      <c r="O11543" s="3" t="str">
        <f>VLOOKUP(Tabla1[[#This Row],[nemo]],'Nemos y clasificaciones'!$A$1:$C$3000,3,FALSE)</f>
        <v>Otros</v>
      </c>
      <c r="P11543" s="3"/>
      <c r="Q11543" s="3"/>
    </row>
    <row r="11544" spans="1:17" x14ac:dyDescent="0.25">
      <c r="A11544" t="s">
        <v>4094</v>
      </c>
      <c r="B11544" s="1">
        <v>42872</v>
      </c>
      <c r="C11544" s="1">
        <v>42896</v>
      </c>
      <c r="D11544" t="s">
        <v>21</v>
      </c>
      <c r="E11544" t="s">
        <v>198</v>
      </c>
      <c r="F11544">
        <v>0</v>
      </c>
      <c r="G11544">
        <v>100000</v>
      </c>
      <c r="H11544">
        <v>0</v>
      </c>
      <c r="I11544">
        <v>0</v>
      </c>
      <c r="J11544">
        <v>0</v>
      </c>
      <c r="K11544">
        <v>0.66</v>
      </c>
      <c r="L11544" t="s">
        <v>23</v>
      </c>
      <c r="M11544" s="3">
        <v>66000</v>
      </c>
      <c r="N11544" s="2" t="str">
        <f>VLOOKUP(Tabla1[[#This Row],[nemo]],'Nemos y clasificaciones'!$A$2:$B$5000,2,FALSE)</f>
        <v>RAYTHEON TECHNOLOGIES CORP.</v>
      </c>
      <c r="O11544" s="3" t="str">
        <f>VLOOKUP(Tabla1[[#This Row],[nemo]],'Nemos y clasificaciones'!$A$1:$C$3000,3,FALSE)</f>
        <v>Otros</v>
      </c>
      <c r="P11544" s="3"/>
      <c r="Q11544" s="3"/>
    </row>
    <row r="11545" spans="1:17" x14ac:dyDescent="0.25">
      <c r="A11545" t="s">
        <v>4094</v>
      </c>
      <c r="B11545" s="1">
        <v>42781</v>
      </c>
      <c r="C11545" s="1">
        <v>42804</v>
      </c>
      <c r="D11545" t="s">
        <v>21</v>
      </c>
      <c r="E11545" t="s">
        <v>198</v>
      </c>
      <c r="F11545">
        <v>0</v>
      </c>
      <c r="G11545">
        <v>100000</v>
      </c>
      <c r="H11545">
        <v>0</v>
      </c>
      <c r="I11545">
        <v>0</v>
      </c>
      <c r="J11545">
        <v>0</v>
      </c>
      <c r="K11545">
        <v>0.66</v>
      </c>
      <c r="L11545" t="s">
        <v>23</v>
      </c>
      <c r="M11545" s="3">
        <v>66000</v>
      </c>
      <c r="N11545" s="2" t="str">
        <f>VLOOKUP(Tabla1[[#This Row],[nemo]],'Nemos y clasificaciones'!$A$2:$B$5000,2,FALSE)</f>
        <v>RAYTHEON TECHNOLOGIES CORP.</v>
      </c>
      <c r="O11545" s="3" t="str">
        <f>VLOOKUP(Tabla1[[#This Row],[nemo]],'Nemos y clasificaciones'!$A$1:$C$3000,3,FALSE)</f>
        <v>Otros</v>
      </c>
      <c r="P11545" s="3"/>
      <c r="Q11545" s="3"/>
    </row>
    <row r="11546" spans="1:17" x14ac:dyDescent="0.25">
      <c r="A11546" t="s">
        <v>4094</v>
      </c>
      <c r="B11546" s="1">
        <v>42690</v>
      </c>
      <c r="C11546" s="1">
        <v>42714</v>
      </c>
      <c r="D11546" t="s">
        <v>21</v>
      </c>
      <c r="E11546" t="s">
        <v>198</v>
      </c>
      <c r="F11546">
        <v>0</v>
      </c>
      <c r="G11546">
        <v>100000</v>
      </c>
      <c r="H11546">
        <v>0</v>
      </c>
      <c r="I11546">
        <v>0</v>
      </c>
      <c r="J11546">
        <v>0</v>
      </c>
      <c r="K11546">
        <v>0.66</v>
      </c>
      <c r="L11546" t="s">
        <v>23</v>
      </c>
      <c r="M11546" s="3">
        <v>66000</v>
      </c>
      <c r="N11546" s="2" t="str">
        <f>VLOOKUP(Tabla1[[#This Row],[nemo]],'Nemos y clasificaciones'!$A$2:$B$5000,2,FALSE)</f>
        <v>RAYTHEON TECHNOLOGIES CORP.</v>
      </c>
      <c r="O11546" s="3" t="str">
        <f>VLOOKUP(Tabla1[[#This Row],[nemo]],'Nemos y clasificaciones'!$A$1:$C$3000,3,FALSE)</f>
        <v>Otros</v>
      </c>
      <c r="P11546" s="3"/>
      <c r="Q11546" s="3"/>
    </row>
    <row r="11547" spans="1:17" x14ac:dyDescent="0.25">
      <c r="A11547" t="s">
        <v>4094</v>
      </c>
      <c r="B11547" s="1">
        <v>42599</v>
      </c>
      <c r="C11547" s="1">
        <v>42623</v>
      </c>
      <c r="D11547" t="s">
        <v>21</v>
      </c>
      <c r="E11547" t="s">
        <v>198</v>
      </c>
      <c r="F11547">
        <v>0</v>
      </c>
      <c r="G11547">
        <v>100000</v>
      </c>
      <c r="H11547">
        <v>0</v>
      </c>
      <c r="I11547">
        <v>0</v>
      </c>
      <c r="J11547">
        <v>0</v>
      </c>
      <c r="K11547">
        <v>0.66</v>
      </c>
      <c r="L11547" t="s">
        <v>23</v>
      </c>
      <c r="M11547" s="3">
        <v>66000</v>
      </c>
      <c r="N11547" s="2" t="str">
        <f>VLOOKUP(Tabla1[[#This Row],[nemo]],'Nemos y clasificaciones'!$A$2:$B$5000,2,FALSE)</f>
        <v>RAYTHEON TECHNOLOGIES CORP.</v>
      </c>
      <c r="O11547" s="3" t="str">
        <f>VLOOKUP(Tabla1[[#This Row],[nemo]],'Nemos y clasificaciones'!$A$1:$C$3000,3,FALSE)</f>
        <v>Otros</v>
      </c>
      <c r="P11547" s="3"/>
      <c r="Q11547" s="3"/>
    </row>
    <row r="11548" spans="1:17" x14ac:dyDescent="0.25">
      <c r="A11548" t="s">
        <v>4094</v>
      </c>
      <c r="B11548" s="1">
        <v>42508</v>
      </c>
      <c r="C11548" s="1">
        <v>42531</v>
      </c>
      <c r="D11548" t="s">
        <v>21</v>
      </c>
      <c r="E11548" t="s">
        <v>198</v>
      </c>
      <c r="F11548">
        <v>0</v>
      </c>
      <c r="G11548">
        <v>100000</v>
      </c>
      <c r="H11548">
        <v>0</v>
      </c>
      <c r="I11548">
        <v>0</v>
      </c>
      <c r="J11548">
        <v>0</v>
      </c>
      <c r="K11548">
        <v>0.66</v>
      </c>
      <c r="L11548" t="s">
        <v>23</v>
      </c>
      <c r="M11548" s="3">
        <v>66000</v>
      </c>
      <c r="N11548" s="2" t="str">
        <f>VLOOKUP(Tabla1[[#This Row],[nemo]],'Nemos y clasificaciones'!$A$2:$B$5000,2,FALSE)</f>
        <v>RAYTHEON TECHNOLOGIES CORP.</v>
      </c>
      <c r="O11548" s="3" t="str">
        <f>VLOOKUP(Tabla1[[#This Row],[nemo]],'Nemos y clasificaciones'!$A$1:$C$3000,3,FALSE)</f>
        <v>Otros</v>
      </c>
      <c r="P11548" s="3"/>
      <c r="Q11548" s="3"/>
    </row>
    <row r="11549" spans="1:17" x14ac:dyDescent="0.25">
      <c r="A11549" t="s">
        <v>774</v>
      </c>
      <c r="B11549" s="1">
        <v>42417</v>
      </c>
      <c r="C11549" s="1">
        <v>42439</v>
      </c>
      <c r="D11549" t="s">
        <v>21</v>
      </c>
      <c r="E11549" t="s">
        <v>198</v>
      </c>
      <c r="F11549">
        <v>0</v>
      </c>
      <c r="G11549">
        <v>100000</v>
      </c>
      <c r="H11549">
        <v>0</v>
      </c>
      <c r="I11549">
        <v>0</v>
      </c>
      <c r="J11549">
        <v>0</v>
      </c>
      <c r="K11549">
        <v>0.64</v>
      </c>
      <c r="L11549" t="s">
        <v>23</v>
      </c>
      <c r="M11549" s="3">
        <v>64000</v>
      </c>
      <c r="N11549" s="2" t="str">
        <f>VLOOKUP(Tabla1[[#This Row],[nemo]],'Nemos y clasificaciones'!$A$2:$B$5000,2,FALSE)</f>
        <v>RAYTHEON TECHNOLOGIES CORP.</v>
      </c>
      <c r="O11549" s="3" t="str">
        <f>VLOOKUP(Tabla1[[#This Row],[nemo]],'Nemos y clasificaciones'!$A$1:$C$3000,3,FALSE)</f>
        <v>Otros</v>
      </c>
      <c r="P11549" s="3"/>
      <c r="Q11549" s="3"/>
    </row>
    <row r="11550" spans="1:17" x14ac:dyDescent="0.25">
      <c r="A11550" t="s">
        <v>774</v>
      </c>
      <c r="B11550" s="1">
        <v>42318</v>
      </c>
      <c r="C11550" s="1">
        <v>42348</v>
      </c>
      <c r="D11550" t="s">
        <v>21</v>
      </c>
      <c r="E11550" t="s">
        <v>198</v>
      </c>
      <c r="F11550">
        <v>0</v>
      </c>
      <c r="G11550">
        <v>100000</v>
      </c>
      <c r="H11550">
        <v>0</v>
      </c>
      <c r="I11550">
        <v>0</v>
      </c>
      <c r="J11550">
        <v>0</v>
      </c>
      <c r="K11550">
        <v>0.64</v>
      </c>
      <c r="L11550" t="s">
        <v>23</v>
      </c>
      <c r="M11550" s="3">
        <v>64000</v>
      </c>
      <c r="N11550" s="2" t="str">
        <f>VLOOKUP(Tabla1[[#This Row],[nemo]],'Nemos y clasificaciones'!$A$2:$B$5000,2,FALSE)</f>
        <v>RAYTHEON TECHNOLOGIES CORP.</v>
      </c>
      <c r="O11550" s="3" t="str">
        <f>VLOOKUP(Tabla1[[#This Row],[nemo]],'Nemos y clasificaciones'!$A$1:$C$3000,3,FALSE)</f>
        <v>Otros</v>
      </c>
      <c r="P11550" s="3"/>
      <c r="Q11550" s="3"/>
    </row>
    <row r="11551" spans="1:17" x14ac:dyDescent="0.25">
      <c r="A11551" t="s">
        <v>774</v>
      </c>
      <c r="B11551" s="1">
        <v>42228</v>
      </c>
      <c r="C11551" s="1">
        <v>42257</v>
      </c>
      <c r="D11551" t="s">
        <v>21</v>
      </c>
      <c r="E11551" t="s">
        <v>198</v>
      </c>
      <c r="F11551">
        <v>0</v>
      </c>
      <c r="G11551">
        <v>100000</v>
      </c>
      <c r="H11551">
        <v>0</v>
      </c>
      <c r="I11551">
        <v>0</v>
      </c>
      <c r="J11551">
        <v>0</v>
      </c>
      <c r="K11551">
        <v>0.64</v>
      </c>
      <c r="L11551" t="s">
        <v>23</v>
      </c>
      <c r="M11551" s="3">
        <v>64000</v>
      </c>
      <c r="N11551" s="2" t="str">
        <f>VLOOKUP(Tabla1[[#This Row],[nemo]],'Nemos y clasificaciones'!$A$2:$B$5000,2,FALSE)</f>
        <v>RAYTHEON TECHNOLOGIES CORP.</v>
      </c>
      <c r="O11551" s="3" t="str">
        <f>VLOOKUP(Tabla1[[#This Row],[nemo]],'Nemos y clasificaciones'!$A$1:$C$3000,3,FALSE)</f>
        <v>Otros</v>
      </c>
      <c r="P11551" s="3"/>
      <c r="Q11551" s="3"/>
    </row>
    <row r="11552" spans="1:17" x14ac:dyDescent="0.25">
      <c r="A11552" t="s">
        <v>774</v>
      </c>
      <c r="B11552" s="1">
        <v>42137</v>
      </c>
      <c r="C11552" s="1">
        <v>42165</v>
      </c>
      <c r="D11552" t="s">
        <v>21</v>
      </c>
      <c r="E11552" t="s">
        <v>198</v>
      </c>
      <c r="F11552">
        <v>0</v>
      </c>
      <c r="G11552">
        <v>100000</v>
      </c>
      <c r="H11552">
        <v>0</v>
      </c>
      <c r="I11552">
        <v>0</v>
      </c>
      <c r="J11552">
        <v>0</v>
      </c>
      <c r="K11552">
        <v>0.64</v>
      </c>
      <c r="L11552" t="s">
        <v>23</v>
      </c>
      <c r="M11552" s="3">
        <v>64000</v>
      </c>
      <c r="N11552" s="2" t="str">
        <f>VLOOKUP(Tabla1[[#This Row],[nemo]],'Nemos y clasificaciones'!$A$2:$B$5000,2,FALSE)</f>
        <v>RAYTHEON TECHNOLOGIES CORP.</v>
      </c>
      <c r="O11552" s="3" t="str">
        <f>VLOOKUP(Tabla1[[#This Row],[nemo]],'Nemos y clasificaciones'!$A$1:$C$3000,3,FALSE)</f>
        <v>Otros</v>
      </c>
      <c r="P11552" s="3"/>
      <c r="Q11552" s="3"/>
    </row>
    <row r="11553" spans="1:17" x14ac:dyDescent="0.25">
      <c r="A11553" t="s">
        <v>11924</v>
      </c>
      <c r="B11553" s="1">
        <v>42046</v>
      </c>
      <c r="C11553" s="1">
        <v>42073</v>
      </c>
      <c r="D11553" t="s">
        <v>21</v>
      </c>
      <c r="E11553" t="s">
        <v>198</v>
      </c>
      <c r="F11553">
        <v>0</v>
      </c>
      <c r="G11553">
        <v>100000</v>
      </c>
      <c r="H11553">
        <v>0</v>
      </c>
      <c r="I11553">
        <v>0</v>
      </c>
      <c r="J11553">
        <v>0</v>
      </c>
      <c r="K11553">
        <v>0.64</v>
      </c>
      <c r="L11553" t="s">
        <v>23</v>
      </c>
      <c r="M11553" s="3">
        <v>64000</v>
      </c>
      <c r="N11553" s="2" t="str">
        <f>VLOOKUP(Tabla1[[#This Row],[nemo]],'Nemos y clasificaciones'!$A$2:$B$5000,2,FALSE)</f>
        <v>RAYTHEON TECHNOLOGIES CORP.</v>
      </c>
      <c r="O11553" s="3" t="str">
        <f>VLOOKUP(Tabla1[[#This Row],[nemo]],'Nemos y clasificaciones'!$A$1:$C$3000,3,FALSE)</f>
        <v>Otros</v>
      </c>
      <c r="P11553" s="3"/>
      <c r="Q11553" s="3"/>
    </row>
    <row r="11554" spans="1:17" x14ac:dyDescent="0.25">
      <c r="A11554" t="s">
        <v>197</v>
      </c>
      <c r="B11554" s="1">
        <v>44427</v>
      </c>
      <c r="C11554" s="1">
        <v>44448</v>
      </c>
      <c r="D11554" t="s">
        <v>21</v>
      </c>
      <c r="E11554" t="s">
        <v>198</v>
      </c>
      <c r="F11554">
        <v>0</v>
      </c>
      <c r="G11554">
        <v>100000</v>
      </c>
      <c r="H11554">
        <v>0</v>
      </c>
      <c r="I11554">
        <v>0</v>
      </c>
      <c r="J11554">
        <v>0</v>
      </c>
      <c r="K11554">
        <v>0.51</v>
      </c>
      <c r="L11554" t="s">
        <v>23</v>
      </c>
      <c r="M11554" s="3">
        <v>51000</v>
      </c>
      <c r="N11554" s="2" t="str">
        <f>VLOOKUP(Tabla1[[#This Row],[nemo]],'Nemos y clasificaciones'!$A$2:$B$5000,2,FALSE)</f>
        <v>RAYTHEON TECHNOLOGIES CORP.</v>
      </c>
      <c r="O11554" s="3" t="str">
        <f>VLOOKUP(Tabla1[[#This Row],[nemo]],'Nemos y clasificaciones'!$A$1:$C$3000,3,FALSE)</f>
        <v>Otros</v>
      </c>
      <c r="P11554" s="3"/>
      <c r="Q11554" s="3"/>
    </row>
    <row r="11555" spans="1:17" x14ac:dyDescent="0.25">
      <c r="A11555" t="s">
        <v>197</v>
      </c>
      <c r="B11555" s="1">
        <v>44340</v>
      </c>
      <c r="C11555" s="1">
        <v>44364</v>
      </c>
      <c r="D11555" t="s">
        <v>21</v>
      </c>
      <c r="E11555" t="s">
        <v>198</v>
      </c>
      <c r="F11555">
        <v>0</v>
      </c>
      <c r="G11555">
        <v>100000</v>
      </c>
      <c r="H11555">
        <v>0</v>
      </c>
      <c r="I11555">
        <v>0</v>
      </c>
      <c r="J11555">
        <v>0</v>
      </c>
      <c r="K11555">
        <v>0.51</v>
      </c>
      <c r="L11555" t="s">
        <v>23</v>
      </c>
      <c r="M11555" s="3">
        <v>51000</v>
      </c>
      <c r="N11555" s="2" t="str">
        <f>VLOOKUP(Tabla1[[#This Row],[nemo]],'Nemos y clasificaciones'!$A$2:$B$5000,2,FALSE)</f>
        <v>RAYTHEON TECHNOLOGIES CORP.</v>
      </c>
      <c r="O11555" s="3" t="str">
        <f>VLOOKUP(Tabla1[[#This Row],[nemo]],'Nemos y clasificaciones'!$A$1:$C$3000,3,FALSE)</f>
        <v>Otros</v>
      </c>
      <c r="P11555" s="3"/>
      <c r="Q11555" s="3"/>
    </row>
    <row r="11556" spans="1:17" x14ac:dyDescent="0.25">
      <c r="A11556" t="s">
        <v>3025</v>
      </c>
      <c r="B11556" s="1">
        <v>44147</v>
      </c>
      <c r="C11556" s="1">
        <v>44182</v>
      </c>
      <c r="D11556" t="s">
        <v>21</v>
      </c>
      <c r="E11556" t="s">
        <v>198</v>
      </c>
      <c r="F11556">
        <v>0</v>
      </c>
      <c r="G11556">
        <v>100000</v>
      </c>
      <c r="H11556">
        <v>0</v>
      </c>
      <c r="I11556">
        <v>0</v>
      </c>
      <c r="J11556">
        <v>0</v>
      </c>
      <c r="K11556">
        <v>0.47499999999999998</v>
      </c>
      <c r="L11556" t="s">
        <v>23</v>
      </c>
      <c r="M11556" s="3">
        <v>47500</v>
      </c>
      <c r="N11556" s="2" t="str">
        <f>VLOOKUP(Tabla1[[#This Row],[nemo]],'Nemos y clasificaciones'!$A$2:$B$5000,2,FALSE)</f>
        <v>RAYTHEON TECHNOLOGIES CORP.</v>
      </c>
      <c r="O11556" s="3" t="str">
        <f>VLOOKUP(Tabla1[[#This Row],[nemo]],'Nemos y clasificaciones'!$A$1:$C$3000,3,FALSE)</f>
        <v>Otros</v>
      </c>
      <c r="P11556" s="3"/>
      <c r="Q11556" s="3"/>
    </row>
    <row r="11557" spans="1:17" x14ac:dyDescent="0.25">
      <c r="A11557" t="s">
        <v>3025</v>
      </c>
      <c r="B11557" s="1">
        <v>44056</v>
      </c>
      <c r="C11557" s="1">
        <v>44084</v>
      </c>
      <c r="D11557" t="s">
        <v>21</v>
      </c>
      <c r="E11557" t="s">
        <v>198</v>
      </c>
      <c r="F11557">
        <v>0</v>
      </c>
      <c r="G11557">
        <v>100000</v>
      </c>
      <c r="H11557">
        <v>0</v>
      </c>
      <c r="I11557">
        <v>0</v>
      </c>
      <c r="J11557">
        <v>0</v>
      </c>
      <c r="K11557">
        <v>0.47499999999999998</v>
      </c>
      <c r="L11557" t="s">
        <v>23</v>
      </c>
      <c r="M11557" s="3">
        <v>47500</v>
      </c>
      <c r="N11557" s="2" t="str">
        <f>VLOOKUP(Tabla1[[#This Row],[nemo]],'Nemos y clasificaciones'!$A$2:$B$5000,2,FALSE)</f>
        <v>RAYTHEON TECHNOLOGIES CORP.</v>
      </c>
      <c r="O11557" s="3" t="str">
        <f>VLOOKUP(Tabla1[[#This Row],[nemo]],'Nemos y clasificaciones'!$A$1:$C$3000,3,FALSE)</f>
        <v>Otros</v>
      </c>
      <c r="P11557" s="3"/>
      <c r="Q11557" s="3"/>
    </row>
    <row r="11558" spans="1:17" x14ac:dyDescent="0.25">
      <c r="A11558" t="s">
        <v>3025</v>
      </c>
      <c r="B11558" s="1">
        <v>43965</v>
      </c>
      <c r="C11558" s="1">
        <v>44000</v>
      </c>
      <c r="D11558" t="s">
        <v>21</v>
      </c>
      <c r="E11558" t="s">
        <v>198</v>
      </c>
      <c r="F11558">
        <v>0</v>
      </c>
      <c r="G11558">
        <v>100000</v>
      </c>
      <c r="H11558">
        <v>0</v>
      </c>
      <c r="I11558">
        <v>0</v>
      </c>
      <c r="J11558">
        <v>0</v>
      </c>
      <c r="K11558">
        <v>0.47499999999999998</v>
      </c>
      <c r="L11558" t="s">
        <v>23</v>
      </c>
      <c r="M11558" s="3">
        <v>47500</v>
      </c>
      <c r="N11558" s="2" t="str">
        <f>VLOOKUP(Tabla1[[#This Row],[nemo]],'Nemos y clasificaciones'!$A$2:$B$5000,2,FALSE)</f>
        <v>RAYTHEON TECHNOLOGIES CORP.</v>
      </c>
      <c r="O11558" s="3" t="str">
        <f>VLOOKUP(Tabla1[[#This Row],[nemo]],'Nemos y clasificaciones'!$A$1:$C$3000,3,FALSE)</f>
        <v>Otros</v>
      </c>
      <c r="P11558" s="3"/>
      <c r="Q11558" s="3"/>
    </row>
    <row r="11559" spans="1:17" x14ac:dyDescent="0.25">
      <c r="A11559" t="s">
        <v>6052</v>
      </c>
      <c r="B11559" s="1">
        <v>43633</v>
      </c>
      <c r="C11559" s="1">
        <v>43637</v>
      </c>
      <c r="D11559" t="s">
        <v>21</v>
      </c>
      <c r="E11559" t="s">
        <v>1393</v>
      </c>
      <c r="F11559">
        <v>0</v>
      </c>
      <c r="G11559">
        <v>1000000</v>
      </c>
      <c r="H11559">
        <v>0</v>
      </c>
      <c r="I11559">
        <v>0</v>
      </c>
      <c r="J11559">
        <v>0</v>
      </c>
      <c r="K11559">
        <v>1.1279999999999999</v>
      </c>
      <c r="L11559" t="s">
        <v>16</v>
      </c>
      <c r="M11559" s="2">
        <v>1128000</v>
      </c>
      <c r="N11559" s="2" t="str">
        <f>VLOOKUP(Tabla1[[#This Row],[nemo]],'Nemos y clasificaciones'!$A$2:$B$5000,2,FALSE)</f>
        <v>ISHARES GLOBAL CONS. DISCRETIONARY ETF</v>
      </c>
      <c r="O11559" s="2" t="str">
        <f>VLOOKUP(Tabla1[[#This Row],[nemo]],'Nemos y clasificaciones'!$A$1:$C$3000,3,FALSE)</f>
        <v>ETF</v>
      </c>
      <c r="P11559" s="2"/>
      <c r="Q11559" s="2"/>
    </row>
    <row r="11560" spans="1:17" x14ac:dyDescent="0.25">
      <c r="A11560" t="s">
        <v>7841</v>
      </c>
      <c r="B11560" s="1">
        <v>43270</v>
      </c>
      <c r="C11560" s="1">
        <v>43276</v>
      </c>
      <c r="D11560" t="s">
        <v>21</v>
      </c>
      <c r="E11560" t="s">
        <v>1393</v>
      </c>
      <c r="F11560">
        <v>0</v>
      </c>
      <c r="G11560">
        <v>1000000</v>
      </c>
      <c r="H11560">
        <v>0</v>
      </c>
      <c r="I11560">
        <v>0</v>
      </c>
      <c r="J11560">
        <v>0</v>
      </c>
      <c r="K11560">
        <v>1.0029999999999999</v>
      </c>
      <c r="L11560" t="s">
        <v>16</v>
      </c>
      <c r="M11560" s="2">
        <v>1003000</v>
      </c>
      <c r="N11560" s="2" t="str">
        <f>VLOOKUP(Tabla1[[#This Row],[nemo]],'Nemos y clasificaciones'!$A$2:$B$5000,2,FALSE)</f>
        <v>ISHARES GLOBAL CONS. DISCRETIONARY ETF</v>
      </c>
      <c r="O11560" s="2" t="str">
        <f>VLOOKUP(Tabla1[[#This Row],[nemo]],'Nemos y clasificaciones'!$A$1:$C$3000,3,FALSE)</f>
        <v>ETF</v>
      </c>
      <c r="P11560" s="2"/>
      <c r="Q11560" s="2"/>
    </row>
    <row r="11561" spans="1:17" x14ac:dyDescent="0.25">
      <c r="A11561" t="s">
        <v>7122</v>
      </c>
      <c r="B11561" s="1">
        <v>43452</v>
      </c>
      <c r="C11561" s="1">
        <v>43458</v>
      </c>
      <c r="D11561" t="s">
        <v>21</v>
      </c>
      <c r="E11561" t="s">
        <v>1393</v>
      </c>
      <c r="F11561">
        <v>0</v>
      </c>
      <c r="G11561">
        <v>1000000</v>
      </c>
      <c r="H11561">
        <v>0</v>
      </c>
      <c r="I11561">
        <v>0</v>
      </c>
      <c r="J11561">
        <v>0</v>
      </c>
      <c r="K11561">
        <v>0.746</v>
      </c>
      <c r="L11561" t="s">
        <v>23</v>
      </c>
      <c r="M11561" s="2">
        <v>746000</v>
      </c>
      <c r="N11561" s="2" t="str">
        <f>VLOOKUP(Tabla1[[#This Row],[nemo]],'Nemos y clasificaciones'!$A$2:$B$5000,2,FALSE)</f>
        <v>ISHARES GLOBAL CONS. DISCRETIONARY ETF</v>
      </c>
      <c r="O11561" s="2" t="str">
        <f>VLOOKUP(Tabla1[[#This Row],[nemo]],'Nemos y clasificaciones'!$A$1:$C$3000,3,FALSE)</f>
        <v>ETF</v>
      </c>
      <c r="P11561" s="2"/>
      <c r="Q11561" s="2"/>
    </row>
    <row r="11562" spans="1:17" x14ac:dyDescent="0.25">
      <c r="A11562" t="s">
        <v>5235</v>
      </c>
      <c r="B11562" s="1">
        <v>43815</v>
      </c>
      <c r="C11562" s="1">
        <v>43819</v>
      </c>
      <c r="D11562" t="s">
        <v>21</v>
      </c>
      <c r="E11562" t="s">
        <v>1393</v>
      </c>
      <c r="F11562">
        <v>0</v>
      </c>
      <c r="G11562">
        <v>1000000</v>
      </c>
      <c r="H11562">
        <v>0</v>
      </c>
      <c r="I11562">
        <v>0</v>
      </c>
      <c r="J11562">
        <v>0</v>
      </c>
      <c r="K11562">
        <v>0.73799999999999999</v>
      </c>
      <c r="L11562" t="s">
        <v>23</v>
      </c>
      <c r="M11562" s="2">
        <v>738000</v>
      </c>
      <c r="N11562" s="2" t="str">
        <f>VLOOKUP(Tabla1[[#This Row],[nemo]],'Nemos y clasificaciones'!$A$2:$B$5000,2,FALSE)</f>
        <v>ISHARES GLOBAL CONS. DISCRETIONARY ETF</v>
      </c>
      <c r="O11562" s="2" t="str">
        <f>VLOOKUP(Tabla1[[#This Row],[nemo]],'Nemos y clasificaciones'!$A$1:$C$3000,3,FALSE)</f>
        <v>ETF</v>
      </c>
      <c r="P11562" s="2"/>
      <c r="Q11562" s="2"/>
    </row>
    <row r="11563" spans="1:17" x14ac:dyDescent="0.25">
      <c r="A11563" t="s">
        <v>1392</v>
      </c>
      <c r="B11563" s="1">
        <v>44357</v>
      </c>
      <c r="C11563" s="1">
        <v>44363</v>
      </c>
      <c r="D11563" t="s">
        <v>21</v>
      </c>
      <c r="E11563" t="s">
        <v>1393</v>
      </c>
      <c r="F11563">
        <v>0</v>
      </c>
      <c r="G11563">
        <v>1000000</v>
      </c>
      <c r="H11563">
        <v>0</v>
      </c>
      <c r="I11563">
        <v>0</v>
      </c>
      <c r="J11563">
        <v>0</v>
      </c>
      <c r="K11563">
        <v>0.67</v>
      </c>
      <c r="L11563" t="s">
        <v>23</v>
      </c>
      <c r="M11563" s="2">
        <v>670000</v>
      </c>
      <c r="N11563" s="2" t="str">
        <f>VLOOKUP(Tabla1[[#This Row],[nemo]],'Nemos y clasificaciones'!$A$2:$B$5000,2,FALSE)</f>
        <v>ISHARES GLOBAL CONS. DISCRETIONARY ETF</v>
      </c>
      <c r="O11563" s="2" t="str">
        <f>VLOOKUP(Tabla1[[#This Row],[nemo]],'Nemos y clasificaciones'!$A$1:$C$3000,3,FALSE)</f>
        <v>ETF</v>
      </c>
      <c r="P11563" s="2"/>
      <c r="Q11563" s="2"/>
    </row>
    <row r="11564" spans="1:17" x14ac:dyDescent="0.25">
      <c r="A11564" t="s">
        <v>4003</v>
      </c>
      <c r="B11564" s="1">
        <v>43997</v>
      </c>
      <c r="C11564" s="1">
        <v>44001</v>
      </c>
      <c r="D11564" t="s">
        <v>21</v>
      </c>
      <c r="E11564" t="s">
        <v>1393</v>
      </c>
      <c r="F11564">
        <v>0</v>
      </c>
      <c r="G11564">
        <v>1000000</v>
      </c>
      <c r="H11564">
        <v>0</v>
      </c>
      <c r="I11564">
        <v>0</v>
      </c>
      <c r="J11564">
        <v>0</v>
      </c>
      <c r="K11564">
        <v>0.52400000000000002</v>
      </c>
      <c r="L11564" t="s">
        <v>23</v>
      </c>
      <c r="M11564" s="2">
        <v>524000</v>
      </c>
      <c r="N11564" s="2" t="str">
        <f>VLOOKUP(Tabla1[[#This Row],[nemo]],'Nemos y clasificaciones'!$A$2:$B$5000,2,FALSE)</f>
        <v>ISHARES GLOBAL CONS. DISCRETIONARY ETF</v>
      </c>
      <c r="O11564" s="2" t="str">
        <f>VLOOKUP(Tabla1[[#This Row],[nemo]],'Nemos y clasificaciones'!$A$1:$C$3000,3,FALSE)</f>
        <v>ETF</v>
      </c>
      <c r="P11564" s="2"/>
      <c r="Q11564" s="2"/>
    </row>
    <row r="11565" spans="1:17" x14ac:dyDescent="0.25">
      <c r="A11565" t="s">
        <v>2986</v>
      </c>
      <c r="B11565" s="1">
        <v>44179</v>
      </c>
      <c r="C11565" s="1">
        <v>44183</v>
      </c>
      <c r="D11565" t="s">
        <v>21</v>
      </c>
      <c r="E11565" t="s">
        <v>1393</v>
      </c>
      <c r="F11565">
        <v>0</v>
      </c>
      <c r="G11565">
        <v>1000000</v>
      </c>
      <c r="H11565">
        <v>0</v>
      </c>
      <c r="I11565">
        <v>0</v>
      </c>
      <c r="J11565">
        <v>0</v>
      </c>
      <c r="K11565">
        <v>0.48799999999999999</v>
      </c>
      <c r="L11565" t="s">
        <v>23</v>
      </c>
      <c r="M11565" s="2">
        <v>488000</v>
      </c>
      <c r="N11565" s="2" t="str">
        <f>VLOOKUP(Tabla1[[#This Row],[nemo]],'Nemos y clasificaciones'!$A$2:$B$5000,2,FALSE)</f>
        <v>ISHARES GLOBAL CONS. DISCRETIONARY ETF</v>
      </c>
      <c r="O11565" s="2" t="str">
        <f>VLOOKUP(Tabla1[[#This Row],[nemo]],'Nemos y clasificaciones'!$A$1:$C$3000,3,FALSE)</f>
        <v>ETF</v>
      </c>
      <c r="P11565" s="2"/>
      <c r="Q11565" s="2"/>
    </row>
    <row r="11566" spans="1:17" x14ac:dyDescent="0.25">
      <c r="A11566" t="s">
        <v>6439</v>
      </c>
      <c r="B11566" s="1">
        <v>43592</v>
      </c>
      <c r="C11566" s="1">
        <v>43598</v>
      </c>
      <c r="D11566" t="s">
        <v>14</v>
      </c>
      <c r="E11566" t="s">
        <v>4429</v>
      </c>
      <c r="F11566">
        <v>0</v>
      </c>
      <c r="G11566">
        <v>66000000</v>
      </c>
      <c r="H11566">
        <v>0</v>
      </c>
      <c r="I11566">
        <v>0</v>
      </c>
      <c r="J11566">
        <v>0</v>
      </c>
      <c r="K11566">
        <v>245.29499999999999</v>
      </c>
      <c r="L11566" t="s">
        <v>19</v>
      </c>
      <c r="M11566" s="2">
        <v>16189470000</v>
      </c>
      <c r="N11566" s="2" t="str">
        <f>VLOOKUP(Tabla1[[#This Row],[nemo]],'Nemos y clasificaciones'!$A$2:$B$5000,2,FALSE)</f>
        <v>SALMONES CAMANCHACA S.A.</v>
      </c>
      <c r="O11566" s="2" t="str">
        <f>VLOOKUP(Tabla1[[#This Row],[nemo]],'Nemos y clasificaciones'!$A$1:$C$3000,3,FALSE)</f>
        <v>Alimentos, bebidas y tabaco</v>
      </c>
      <c r="P11566" s="2"/>
      <c r="Q11566" s="2"/>
    </row>
    <row r="11567" spans="1:17" x14ac:dyDescent="0.25">
      <c r="A11567" t="s">
        <v>4428</v>
      </c>
      <c r="B11567" s="1">
        <v>43957</v>
      </c>
      <c r="C11567" s="1">
        <v>43963</v>
      </c>
      <c r="D11567" t="s">
        <v>14</v>
      </c>
      <c r="E11567" t="s">
        <v>4429</v>
      </c>
      <c r="F11567">
        <v>0</v>
      </c>
      <c r="G11567">
        <v>66000000</v>
      </c>
      <c r="H11567">
        <v>0</v>
      </c>
      <c r="I11567">
        <v>0</v>
      </c>
      <c r="J11567">
        <v>0</v>
      </c>
      <c r="K11567">
        <v>212.626</v>
      </c>
      <c r="L11567" t="s">
        <v>19</v>
      </c>
      <c r="M11567" s="2">
        <v>14033316000</v>
      </c>
      <c r="N11567" s="2" t="str">
        <f>VLOOKUP(Tabla1[[#This Row],[nemo]],'Nemos y clasificaciones'!$A$2:$B$5000,2,FALSE)</f>
        <v>SALMONES CAMANCHACA S.A.</v>
      </c>
      <c r="O11567" s="2" t="str">
        <f>VLOOKUP(Tabla1[[#This Row],[nemo]],'Nemos y clasificaciones'!$A$1:$C$3000,3,FALSE)</f>
        <v>Alimentos, bebidas y tabaco</v>
      </c>
      <c r="P11567" s="2"/>
      <c r="Q11567" s="2"/>
    </row>
    <row r="11568" spans="1:17" x14ac:dyDescent="0.25">
      <c r="A11568" t="s">
        <v>8055</v>
      </c>
      <c r="B11568" s="1">
        <v>43238</v>
      </c>
      <c r="C11568" s="1">
        <v>43245</v>
      </c>
      <c r="D11568" t="s">
        <v>14</v>
      </c>
      <c r="E11568" t="s">
        <v>4429</v>
      </c>
      <c r="F11568">
        <v>0</v>
      </c>
      <c r="G11568">
        <v>66000000</v>
      </c>
      <c r="H11568">
        <v>0</v>
      </c>
      <c r="I11568">
        <v>0</v>
      </c>
      <c r="J11568">
        <v>0</v>
      </c>
      <c r="K11568">
        <v>32.130000000000003</v>
      </c>
      <c r="L11568" t="s">
        <v>54</v>
      </c>
      <c r="M11568" s="2">
        <v>2120580000</v>
      </c>
      <c r="N11568" s="2" t="str">
        <f>VLOOKUP(Tabla1[[#This Row],[nemo]],'Nemos y clasificaciones'!$A$2:$B$5000,2,FALSE)</f>
        <v>SALMONES CAMANCHACA S.A.</v>
      </c>
      <c r="O11568" s="2" t="str">
        <f>VLOOKUP(Tabla1[[#This Row],[nemo]],'Nemos y clasificaciones'!$A$1:$C$3000,3,FALSE)</f>
        <v>Alimentos, bebidas y tabaco</v>
      </c>
      <c r="P11568" s="2"/>
      <c r="Q11568" s="2"/>
    </row>
    <row r="11569" spans="1:17" x14ac:dyDescent="0.25">
      <c r="A11569" t="s">
        <v>419</v>
      </c>
      <c r="B11569" s="1">
        <v>44419</v>
      </c>
      <c r="C11569" s="1">
        <v>44435</v>
      </c>
      <c r="D11569" t="s">
        <v>21</v>
      </c>
      <c r="E11569" t="s">
        <v>420</v>
      </c>
      <c r="F11569">
        <v>0</v>
      </c>
      <c r="G11569">
        <v>200000</v>
      </c>
      <c r="H11569">
        <v>0</v>
      </c>
      <c r="I11569">
        <v>0</v>
      </c>
      <c r="J11569">
        <v>0</v>
      </c>
      <c r="K11569">
        <v>0.45</v>
      </c>
      <c r="L11569" t="s">
        <v>23</v>
      </c>
      <c r="M11569" s="3">
        <v>90000</v>
      </c>
      <c r="N11569" s="2" t="str">
        <f>VLOOKUP(Tabla1[[#This Row],[nemo]],'Nemos y clasificaciones'!$A$2:$B$5000,2,FALSE)</f>
        <v>STARBUCKS CORP</v>
      </c>
      <c r="O11569" s="3" t="str">
        <f>VLOOKUP(Tabla1[[#This Row],[nemo]],'Nemos y clasificaciones'!$A$1:$C$3000,3,FALSE)</f>
        <v>Alimentos, bebidas y tabaco</v>
      </c>
      <c r="P11569" s="3"/>
      <c r="Q11569" s="3"/>
    </row>
    <row r="11570" spans="1:17" x14ac:dyDescent="0.25">
      <c r="A11570" t="s">
        <v>523</v>
      </c>
      <c r="B11570" s="1">
        <v>44328</v>
      </c>
      <c r="C11570" s="1">
        <v>44344</v>
      </c>
      <c r="D11570" t="s">
        <v>21</v>
      </c>
      <c r="E11570" t="s">
        <v>420</v>
      </c>
      <c r="F11570">
        <v>0</v>
      </c>
      <c r="G11570">
        <v>200000</v>
      </c>
      <c r="H11570">
        <v>0</v>
      </c>
      <c r="I11570">
        <v>0</v>
      </c>
      <c r="J11570">
        <v>0</v>
      </c>
      <c r="K11570">
        <v>0.45</v>
      </c>
      <c r="L11570" t="s">
        <v>23</v>
      </c>
      <c r="M11570" s="3">
        <v>90000</v>
      </c>
      <c r="N11570" s="2" t="str">
        <f>VLOOKUP(Tabla1[[#This Row],[nemo]],'Nemos y clasificaciones'!$A$2:$B$5000,2,FALSE)</f>
        <v>STARBUCKS CORP</v>
      </c>
      <c r="O11570" s="3" t="str">
        <f>VLOOKUP(Tabla1[[#This Row],[nemo]],'Nemos y clasificaciones'!$A$1:$C$3000,3,FALSE)</f>
        <v>Alimentos, bebidas y tabaco</v>
      </c>
      <c r="P11570" s="3"/>
      <c r="Q11570" s="3"/>
    </row>
    <row r="11571" spans="1:17" x14ac:dyDescent="0.25">
      <c r="A11571" t="s">
        <v>523</v>
      </c>
      <c r="B11571" s="1">
        <v>44244</v>
      </c>
      <c r="C11571" s="1">
        <v>44260</v>
      </c>
      <c r="D11571" t="s">
        <v>21</v>
      </c>
      <c r="E11571" t="s">
        <v>420</v>
      </c>
      <c r="F11571">
        <v>0</v>
      </c>
      <c r="G11571">
        <v>200000</v>
      </c>
      <c r="H11571">
        <v>0</v>
      </c>
      <c r="I11571">
        <v>0</v>
      </c>
      <c r="J11571">
        <v>0</v>
      </c>
      <c r="K11571">
        <v>0.45</v>
      </c>
      <c r="L11571" t="s">
        <v>23</v>
      </c>
      <c r="M11571" s="3">
        <v>90000</v>
      </c>
      <c r="N11571" s="2" t="str">
        <f>VLOOKUP(Tabla1[[#This Row],[nemo]],'Nemos y clasificaciones'!$A$2:$B$5000,2,FALSE)</f>
        <v>STARBUCKS CORP</v>
      </c>
      <c r="O11571" s="3" t="str">
        <f>VLOOKUP(Tabla1[[#This Row],[nemo]],'Nemos y clasificaciones'!$A$1:$C$3000,3,FALSE)</f>
        <v>Alimentos, bebidas y tabaco</v>
      </c>
      <c r="P11571" s="3"/>
      <c r="Q11571" s="3"/>
    </row>
    <row r="11572" spans="1:17" x14ac:dyDescent="0.25">
      <c r="A11572" t="s">
        <v>523</v>
      </c>
      <c r="B11572" s="1">
        <v>44145</v>
      </c>
      <c r="C11572" s="1">
        <v>44162</v>
      </c>
      <c r="D11572" t="s">
        <v>21</v>
      </c>
      <c r="E11572" t="s">
        <v>420</v>
      </c>
      <c r="F11572">
        <v>0</v>
      </c>
      <c r="G11572">
        <v>200000</v>
      </c>
      <c r="H11572">
        <v>0</v>
      </c>
      <c r="I11572">
        <v>0</v>
      </c>
      <c r="J11572">
        <v>0</v>
      </c>
      <c r="K11572">
        <v>0.45</v>
      </c>
      <c r="L11572" t="s">
        <v>23</v>
      </c>
      <c r="M11572" s="3">
        <v>90000</v>
      </c>
      <c r="N11572" s="2" t="str">
        <f>VLOOKUP(Tabla1[[#This Row],[nemo]],'Nemos y clasificaciones'!$A$2:$B$5000,2,FALSE)</f>
        <v>STARBUCKS CORP</v>
      </c>
      <c r="O11572" s="3" t="str">
        <f>VLOOKUP(Tabla1[[#This Row],[nemo]],'Nemos y clasificaciones'!$A$1:$C$3000,3,FALSE)</f>
        <v>Alimentos, bebidas y tabaco</v>
      </c>
      <c r="P11572" s="3"/>
      <c r="Q11572" s="3"/>
    </row>
    <row r="11573" spans="1:17" x14ac:dyDescent="0.25">
      <c r="A11573" t="s">
        <v>3034</v>
      </c>
      <c r="B11573" s="1">
        <v>44049</v>
      </c>
      <c r="C11573" s="1">
        <v>44064</v>
      </c>
      <c r="D11573" t="s">
        <v>21</v>
      </c>
      <c r="E11573" t="s">
        <v>420</v>
      </c>
      <c r="F11573">
        <v>0</v>
      </c>
      <c r="G11573">
        <v>200000</v>
      </c>
      <c r="H11573">
        <v>0</v>
      </c>
      <c r="I11573">
        <v>0</v>
      </c>
      <c r="J11573">
        <v>0</v>
      </c>
      <c r="K11573">
        <v>0.41</v>
      </c>
      <c r="L11573" t="s">
        <v>23</v>
      </c>
      <c r="M11573" s="3">
        <v>82000</v>
      </c>
      <c r="N11573" s="2" t="str">
        <f>VLOOKUP(Tabla1[[#This Row],[nemo]],'Nemos y clasificaciones'!$A$2:$B$5000,2,FALSE)</f>
        <v>STARBUCKS CORP</v>
      </c>
      <c r="O11573" s="3" t="str">
        <f>VLOOKUP(Tabla1[[#This Row],[nemo]],'Nemos y clasificaciones'!$A$1:$C$3000,3,FALSE)</f>
        <v>Alimentos, bebidas y tabaco</v>
      </c>
      <c r="P11573" s="3"/>
      <c r="Q11573" s="3"/>
    </row>
    <row r="11574" spans="1:17" x14ac:dyDescent="0.25">
      <c r="A11574" t="s">
        <v>3034</v>
      </c>
      <c r="B11574" s="1">
        <v>43958</v>
      </c>
      <c r="C11574" s="1">
        <v>43973</v>
      </c>
      <c r="D11574" t="s">
        <v>21</v>
      </c>
      <c r="E11574" t="s">
        <v>420</v>
      </c>
      <c r="F11574">
        <v>0</v>
      </c>
      <c r="G11574">
        <v>200000</v>
      </c>
      <c r="H11574">
        <v>0</v>
      </c>
      <c r="I11574">
        <v>0</v>
      </c>
      <c r="J11574">
        <v>0</v>
      </c>
      <c r="K11574">
        <v>0.41</v>
      </c>
      <c r="L11574" t="s">
        <v>23</v>
      </c>
      <c r="M11574" s="3">
        <v>82000</v>
      </c>
      <c r="N11574" s="2" t="str">
        <f>VLOOKUP(Tabla1[[#This Row],[nemo]],'Nemos y clasificaciones'!$A$2:$B$5000,2,FALSE)</f>
        <v>STARBUCKS CORP</v>
      </c>
      <c r="O11574" s="3" t="str">
        <f>VLOOKUP(Tabla1[[#This Row],[nemo]],'Nemos y clasificaciones'!$A$1:$C$3000,3,FALSE)</f>
        <v>Alimentos, bebidas y tabaco</v>
      </c>
      <c r="P11574" s="3"/>
      <c r="Q11574" s="3"/>
    </row>
    <row r="11575" spans="1:17" x14ac:dyDescent="0.25">
      <c r="A11575" t="s">
        <v>3034</v>
      </c>
      <c r="B11575" s="1">
        <v>43866</v>
      </c>
      <c r="C11575" s="1">
        <v>43882</v>
      </c>
      <c r="D11575" t="s">
        <v>21</v>
      </c>
      <c r="E11575" t="s">
        <v>420</v>
      </c>
      <c r="F11575">
        <v>0</v>
      </c>
      <c r="G11575">
        <v>200000</v>
      </c>
      <c r="H11575">
        <v>0</v>
      </c>
      <c r="I11575">
        <v>0</v>
      </c>
      <c r="J11575">
        <v>0</v>
      </c>
      <c r="K11575">
        <v>0.41</v>
      </c>
      <c r="L11575" t="s">
        <v>23</v>
      </c>
      <c r="M11575" s="3">
        <v>82000</v>
      </c>
      <c r="N11575" s="2" t="str">
        <f>VLOOKUP(Tabla1[[#This Row],[nemo]],'Nemos y clasificaciones'!$A$2:$B$5000,2,FALSE)</f>
        <v>STARBUCKS CORP</v>
      </c>
      <c r="O11575" s="3" t="str">
        <f>VLOOKUP(Tabla1[[#This Row],[nemo]],'Nemos y clasificaciones'!$A$1:$C$3000,3,FALSE)</f>
        <v>Alimentos, bebidas y tabaco</v>
      </c>
      <c r="P11575" s="3"/>
      <c r="Q11575" s="3"/>
    </row>
    <row r="11576" spans="1:17" x14ac:dyDescent="0.25">
      <c r="A11576" t="s">
        <v>3034</v>
      </c>
      <c r="B11576" s="1">
        <v>43781</v>
      </c>
      <c r="C11576" s="1">
        <v>43798</v>
      </c>
      <c r="D11576" t="s">
        <v>21</v>
      </c>
      <c r="E11576" t="s">
        <v>420</v>
      </c>
      <c r="F11576">
        <v>0</v>
      </c>
      <c r="G11576">
        <v>200000</v>
      </c>
      <c r="H11576">
        <v>0</v>
      </c>
      <c r="I11576">
        <v>0</v>
      </c>
      <c r="J11576">
        <v>0</v>
      </c>
      <c r="K11576">
        <v>0.41</v>
      </c>
      <c r="L11576" t="s">
        <v>23</v>
      </c>
      <c r="M11576" s="3">
        <v>82000</v>
      </c>
      <c r="N11576" s="2" t="str">
        <f>VLOOKUP(Tabla1[[#This Row],[nemo]],'Nemos y clasificaciones'!$A$2:$B$5000,2,FALSE)</f>
        <v>STARBUCKS CORP</v>
      </c>
      <c r="O11576" s="3" t="str">
        <f>VLOOKUP(Tabla1[[#This Row],[nemo]],'Nemos y clasificaciones'!$A$1:$C$3000,3,FALSE)</f>
        <v>Alimentos, bebidas y tabaco</v>
      </c>
      <c r="P11576" s="3"/>
      <c r="Q11576" s="3"/>
    </row>
    <row r="11577" spans="1:17" x14ac:dyDescent="0.25">
      <c r="A11577" t="s">
        <v>2674</v>
      </c>
      <c r="B11577" s="1">
        <v>43684</v>
      </c>
      <c r="C11577" s="1">
        <v>43700</v>
      </c>
      <c r="D11577" t="s">
        <v>21</v>
      </c>
      <c r="E11577" t="s">
        <v>420</v>
      </c>
      <c r="F11577">
        <v>0</v>
      </c>
      <c r="G11577">
        <v>200000</v>
      </c>
      <c r="H11577">
        <v>0</v>
      </c>
      <c r="I11577">
        <v>0</v>
      </c>
      <c r="J11577">
        <v>0</v>
      </c>
      <c r="K11577">
        <v>0.36</v>
      </c>
      <c r="L11577" t="s">
        <v>23</v>
      </c>
      <c r="M11577" s="3">
        <v>72000</v>
      </c>
      <c r="N11577" s="2" t="str">
        <f>VLOOKUP(Tabla1[[#This Row],[nemo]],'Nemos y clasificaciones'!$A$2:$B$5000,2,FALSE)</f>
        <v>STARBUCKS CORP</v>
      </c>
      <c r="O11577" s="3" t="str">
        <f>VLOOKUP(Tabla1[[#This Row],[nemo]],'Nemos y clasificaciones'!$A$1:$C$3000,3,FALSE)</f>
        <v>Alimentos, bebidas y tabaco</v>
      </c>
      <c r="P11577" s="3"/>
      <c r="Q11577" s="3"/>
    </row>
    <row r="11578" spans="1:17" x14ac:dyDescent="0.25">
      <c r="A11578" t="s">
        <v>2674</v>
      </c>
      <c r="B11578" s="1">
        <v>43593</v>
      </c>
      <c r="C11578" s="1">
        <v>43609</v>
      </c>
      <c r="D11578" t="s">
        <v>21</v>
      </c>
      <c r="E11578" t="s">
        <v>420</v>
      </c>
      <c r="F11578">
        <v>0</v>
      </c>
      <c r="G11578">
        <v>200000</v>
      </c>
      <c r="H11578">
        <v>0</v>
      </c>
      <c r="I11578">
        <v>0</v>
      </c>
      <c r="J11578">
        <v>0</v>
      </c>
      <c r="K11578">
        <v>0.36</v>
      </c>
      <c r="L11578" t="s">
        <v>23</v>
      </c>
      <c r="M11578" s="3">
        <v>72000</v>
      </c>
      <c r="N11578" s="2" t="str">
        <f>VLOOKUP(Tabla1[[#This Row],[nemo]],'Nemos y clasificaciones'!$A$2:$B$5000,2,FALSE)</f>
        <v>STARBUCKS CORP</v>
      </c>
      <c r="O11578" s="3" t="str">
        <f>VLOOKUP(Tabla1[[#This Row],[nemo]],'Nemos y clasificaciones'!$A$1:$C$3000,3,FALSE)</f>
        <v>Alimentos, bebidas y tabaco</v>
      </c>
      <c r="P11578" s="3"/>
      <c r="Q11578" s="3"/>
    </row>
    <row r="11579" spans="1:17" x14ac:dyDescent="0.25">
      <c r="A11579" t="s">
        <v>6864</v>
      </c>
      <c r="B11579" s="1">
        <v>43502</v>
      </c>
      <c r="C11579" s="1">
        <v>43518</v>
      </c>
      <c r="D11579" t="s">
        <v>21</v>
      </c>
      <c r="E11579" t="s">
        <v>420</v>
      </c>
      <c r="F11579">
        <v>0</v>
      </c>
      <c r="G11579">
        <v>200000</v>
      </c>
      <c r="H11579">
        <v>0</v>
      </c>
      <c r="I11579">
        <v>0</v>
      </c>
      <c r="J11579">
        <v>0</v>
      </c>
      <c r="K11579">
        <v>0.36</v>
      </c>
      <c r="L11579" t="s">
        <v>23</v>
      </c>
      <c r="M11579" s="3">
        <v>72000</v>
      </c>
      <c r="N11579" s="2" t="str">
        <f>VLOOKUP(Tabla1[[#This Row],[nemo]],'Nemos y clasificaciones'!$A$2:$B$5000,2,FALSE)</f>
        <v>STARBUCKS CORP</v>
      </c>
      <c r="O11579" s="3" t="str">
        <f>VLOOKUP(Tabla1[[#This Row],[nemo]],'Nemos y clasificaciones'!$A$1:$C$3000,3,FALSE)</f>
        <v>Alimentos, bebidas y tabaco</v>
      </c>
      <c r="P11579" s="3"/>
      <c r="Q11579" s="3"/>
    </row>
    <row r="11580" spans="1:17" x14ac:dyDescent="0.25">
      <c r="A11580" t="s">
        <v>2674</v>
      </c>
      <c r="B11580" s="1">
        <v>43418</v>
      </c>
      <c r="C11580" s="1">
        <v>43434</v>
      </c>
      <c r="D11580" t="s">
        <v>21</v>
      </c>
      <c r="E11580" t="s">
        <v>420</v>
      </c>
      <c r="F11580">
        <v>0</v>
      </c>
      <c r="G11580">
        <v>200000</v>
      </c>
      <c r="H11580">
        <v>0</v>
      </c>
      <c r="I11580">
        <v>0</v>
      </c>
      <c r="J11580">
        <v>0</v>
      </c>
      <c r="K11580">
        <v>0.36</v>
      </c>
      <c r="L11580" t="s">
        <v>23</v>
      </c>
      <c r="M11580" s="3">
        <v>72000</v>
      </c>
      <c r="N11580" s="2" t="str">
        <f>VLOOKUP(Tabla1[[#This Row],[nemo]],'Nemos y clasificaciones'!$A$2:$B$5000,2,FALSE)</f>
        <v>STARBUCKS CORP</v>
      </c>
      <c r="O11580" s="3" t="str">
        <f>VLOOKUP(Tabla1[[#This Row],[nemo]],'Nemos y clasificaciones'!$A$1:$C$3000,3,FALSE)</f>
        <v>Alimentos, bebidas y tabaco</v>
      </c>
      <c r="P11580" s="3"/>
      <c r="Q11580" s="3"/>
    </row>
    <row r="11581" spans="1:17" x14ac:dyDescent="0.25">
      <c r="A11581" t="s">
        <v>2674</v>
      </c>
      <c r="B11581" s="1">
        <v>43320</v>
      </c>
      <c r="C11581" s="1">
        <v>43336</v>
      </c>
      <c r="D11581" t="s">
        <v>21</v>
      </c>
      <c r="E11581" t="s">
        <v>420</v>
      </c>
      <c r="F11581">
        <v>0</v>
      </c>
      <c r="G11581">
        <v>200000</v>
      </c>
      <c r="H11581">
        <v>0</v>
      </c>
      <c r="I11581">
        <v>0</v>
      </c>
      <c r="J11581">
        <v>0</v>
      </c>
      <c r="K11581">
        <v>0.36</v>
      </c>
      <c r="L11581" t="s">
        <v>23</v>
      </c>
      <c r="M11581" s="3">
        <v>72000</v>
      </c>
      <c r="N11581" s="2" t="str">
        <f>VLOOKUP(Tabla1[[#This Row],[nemo]],'Nemos y clasificaciones'!$A$2:$B$5000,2,FALSE)</f>
        <v>STARBUCKS CORP</v>
      </c>
      <c r="O11581" s="3" t="str">
        <f>VLOOKUP(Tabla1[[#This Row],[nemo]],'Nemos y clasificaciones'!$A$1:$C$3000,3,FALSE)</f>
        <v>Alimentos, bebidas y tabaco</v>
      </c>
      <c r="P11581" s="3"/>
      <c r="Q11581" s="3"/>
    </row>
    <row r="11582" spans="1:17" x14ac:dyDescent="0.25">
      <c r="A11582" t="s">
        <v>3529</v>
      </c>
      <c r="B11582" s="1">
        <v>43229</v>
      </c>
      <c r="C11582" s="1">
        <v>43245</v>
      </c>
      <c r="D11582" t="s">
        <v>21</v>
      </c>
      <c r="E11582" t="s">
        <v>420</v>
      </c>
      <c r="F11582">
        <v>0</v>
      </c>
      <c r="G11582">
        <v>200000</v>
      </c>
      <c r="H11582">
        <v>0</v>
      </c>
      <c r="I11582">
        <v>0</v>
      </c>
      <c r="J11582">
        <v>0</v>
      </c>
      <c r="K11582">
        <v>0.3</v>
      </c>
      <c r="L11582" t="s">
        <v>23</v>
      </c>
      <c r="M11582" s="3">
        <v>60000</v>
      </c>
      <c r="N11582" s="2" t="str">
        <f>VLOOKUP(Tabla1[[#This Row],[nemo]],'Nemos y clasificaciones'!$A$2:$B$5000,2,FALSE)</f>
        <v>STARBUCKS CORP</v>
      </c>
      <c r="O11582" s="3" t="str">
        <f>VLOOKUP(Tabla1[[#This Row],[nemo]],'Nemos y clasificaciones'!$A$1:$C$3000,3,FALSE)</f>
        <v>Alimentos, bebidas y tabaco</v>
      </c>
      <c r="P11582" s="3"/>
      <c r="Q11582" s="3"/>
    </row>
    <row r="11583" spans="1:17" x14ac:dyDescent="0.25">
      <c r="A11583" t="s">
        <v>3529</v>
      </c>
      <c r="B11583" s="1">
        <v>43138</v>
      </c>
      <c r="C11583" s="1">
        <v>43154</v>
      </c>
      <c r="D11583" t="s">
        <v>21</v>
      </c>
      <c r="E11583" t="s">
        <v>420</v>
      </c>
      <c r="F11583">
        <v>0</v>
      </c>
      <c r="G11583">
        <v>200000</v>
      </c>
      <c r="H11583">
        <v>0</v>
      </c>
      <c r="I11583">
        <v>0</v>
      </c>
      <c r="J11583">
        <v>0</v>
      </c>
      <c r="K11583">
        <v>0.3</v>
      </c>
      <c r="L11583" t="s">
        <v>23</v>
      </c>
      <c r="M11583" s="3">
        <v>60000</v>
      </c>
      <c r="N11583" s="2" t="str">
        <f>VLOOKUP(Tabla1[[#This Row],[nemo]],'Nemos y clasificaciones'!$A$2:$B$5000,2,FALSE)</f>
        <v>STARBUCKS CORP</v>
      </c>
      <c r="O11583" s="3" t="str">
        <f>VLOOKUP(Tabla1[[#This Row],[nemo]],'Nemos y clasificaciones'!$A$1:$C$3000,3,FALSE)</f>
        <v>Alimentos, bebidas y tabaco</v>
      </c>
      <c r="P11583" s="3"/>
      <c r="Q11583" s="3"/>
    </row>
    <row r="11584" spans="1:17" x14ac:dyDescent="0.25">
      <c r="A11584" t="s">
        <v>3529</v>
      </c>
      <c r="B11584" s="1">
        <v>43054</v>
      </c>
      <c r="C11584" s="1">
        <v>43070</v>
      </c>
      <c r="D11584" t="s">
        <v>21</v>
      </c>
      <c r="E11584" t="s">
        <v>420</v>
      </c>
      <c r="F11584">
        <v>0</v>
      </c>
      <c r="G11584">
        <v>200000</v>
      </c>
      <c r="H11584">
        <v>0</v>
      </c>
      <c r="I11584">
        <v>0</v>
      </c>
      <c r="J11584">
        <v>0</v>
      </c>
      <c r="K11584">
        <v>0.3</v>
      </c>
      <c r="L11584" t="s">
        <v>23</v>
      </c>
      <c r="M11584" s="3">
        <v>60000</v>
      </c>
      <c r="N11584" s="2" t="str">
        <f>VLOOKUP(Tabla1[[#This Row],[nemo]],'Nemos y clasificaciones'!$A$2:$B$5000,2,FALSE)</f>
        <v>STARBUCKS CORP</v>
      </c>
      <c r="O11584" s="3" t="str">
        <f>VLOOKUP(Tabla1[[#This Row],[nemo]],'Nemos y clasificaciones'!$A$1:$C$3000,3,FALSE)</f>
        <v>Alimentos, bebidas y tabaco</v>
      </c>
      <c r="P11584" s="3"/>
      <c r="Q11584" s="3"/>
    </row>
    <row r="11585" spans="1:17" x14ac:dyDescent="0.25">
      <c r="A11585" t="s">
        <v>700</v>
      </c>
      <c r="B11585" s="1">
        <v>42955</v>
      </c>
      <c r="C11585" s="1">
        <v>42972</v>
      </c>
      <c r="D11585" t="s">
        <v>21</v>
      </c>
      <c r="E11585" t="s">
        <v>420</v>
      </c>
      <c r="F11585">
        <v>0</v>
      </c>
      <c r="G11585">
        <v>200000</v>
      </c>
      <c r="H11585">
        <v>0</v>
      </c>
      <c r="I11585">
        <v>0</v>
      </c>
      <c r="J11585">
        <v>0</v>
      </c>
      <c r="K11585">
        <v>0.25</v>
      </c>
      <c r="L11585" t="s">
        <v>23</v>
      </c>
      <c r="M11585" s="3">
        <v>50000</v>
      </c>
      <c r="N11585" s="2" t="str">
        <f>VLOOKUP(Tabla1[[#This Row],[nemo]],'Nemos y clasificaciones'!$A$2:$B$5000,2,FALSE)</f>
        <v>STARBUCKS CORP</v>
      </c>
      <c r="O11585" s="3" t="str">
        <f>VLOOKUP(Tabla1[[#This Row],[nemo]],'Nemos y clasificaciones'!$A$1:$C$3000,3,FALSE)</f>
        <v>Alimentos, bebidas y tabaco</v>
      </c>
      <c r="P11585" s="3"/>
      <c r="Q11585" s="3"/>
    </row>
    <row r="11586" spans="1:17" x14ac:dyDescent="0.25">
      <c r="A11586" t="s">
        <v>700</v>
      </c>
      <c r="B11586" s="1">
        <v>42864</v>
      </c>
      <c r="C11586" s="1">
        <v>42881</v>
      </c>
      <c r="D11586" t="s">
        <v>21</v>
      </c>
      <c r="E11586" t="s">
        <v>420</v>
      </c>
      <c r="F11586">
        <v>0</v>
      </c>
      <c r="G11586">
        <v>200000</v>
      </c>
      <c r="H11586">
        <v>0</v>
      </c>
      <c r="I11586">
        <v>0</v>
      </c>
      <c r="J11586">
        <v>0</v>
      </c>
      <c r="K11586">
        <v>0.25</v>
      </c>
      <c r="L11586" t="s">
        <v>23</v>
      </c>
      <c r="M11586" s="3">
        <v>50000</v>
      </c>
      <c r="N11586" s="2" t="str">
        <f>VLOOKUP(Tabla1[[#This Row],[nemo]],'Nemos y clasificaciones'!$A$2:$B$5000,2,FALSE)</f>
        <v>STARBUCKS CORP</v>
      </c>
      <c r="O11586" s="3" t="str">
        <f>VLOOKUP(Tabla1[[#This Row],[nemo]],'Nemos y clasificaciones'!$A$1:$C$3000,3,FALSE)</f>
        <v>Alimentos, bebidas y tabaco</v>
      </c>
      <c r="P11586" s="3"/>
      <c r="Q11586" s="3"/>
    </row>
    <row r="11587" spans="1:17" x14ac:dyDescent="0.25">
      <c r="A11587" t="s">
        <v>700</v>
      </c>
      <c r="B11587" s="1">
        <v>42773</v>
      </c>
      <c r="C11587" s="1">
        <v>42790</v>
      </c>
      <c r="D11587" t="s">
        <v>21</v>
      </c>
      <c r="E11587" t="s">
        <v>420</v>
      </c>
      <c r="F11587">
        <v>0</v>
      </c>
      <c r="G11587">
        <v>200000</v>
      </c>
      <c r="H11587">
        <v>0</v>
      </c>
      <c r="I11587">
        <v>0</v>
      </c>
      <c r="J11587">
        <v>0</v>
      </c>
      <c r="K11587">
        <v>0.25</v>
      </c>
      <c r="L11587" t="s">
        <v>23</v>
      </c>
      <c r="M11587" s="3">
        <v>50000</v>
      </c>
      <c r="N11587" s="2" t="str">
        <f>VLOOKUP(Tabla1[[#This Row],[nemo]],'Nemos y clasificaciones'!$A$2:$B$5000,2,FALSE)</f>
        <v>STARBUCKS CORP</v>
      </c>
      <c r="O11587" s="3" t="str">
        <f>VLOOKUP(Tabla1[[#This Row],[nemo]],'Nemos y clasificaciones'!$A$1:$C$3000,3,FALSE)</f>
        <v>Alimentos, bebidas y tabaco</v>
      </c>
      <c r="P11587" s="3"/>
      <c r="Q11587" s="3"/>
    </row>
    <row r="11588" spans="1:17" x14ac:dyDescent="0.25">
      <c r="A11588" t="s">
        <v>700</v>
      </c>
      <c r="B11588" s="1">
        <v>42689</v>
      </c>
      <c r="C11588" s="1">
        <v>42706</v>
      </c>
      <c r="D11588" t="s">
        <v>21</v>
      </c>
      <c r="E11588" t="s">
        <v>420</v>
      </c>
      <c r="F11588">
        <v>0</v>
      </c>
      <c r="G11588">
        <v>200000</v>
      </c>
      <c r="H11588">
        <v>0</v>
      </c>
      <c r="I11588">
        <v>0</v>
      </c>
      <c r="J11588">
        <v>0</v>
      </c>
      <c r="K11588">
        <v>0.25</v>
      </c>
      <c r="L11588" t="s">
        <v>23</v>
      </c>
      <c r="M11588" s="3">
        <v>50000</v>
      </c>
      <c r="N11588" s="2" t="str">
        <f>VLOOKUP(Tabla1[[#This Row],[nemo]],'Nemos y clasificaciones'!$A$2:$B$5000,2,FALSE)</f>
        <v>STARBUCKS CORP</v>
      </c>
      <c r="O11588" s="3" t="str">
        <f>VLOOKUP(Tabla1[[#This Row],[nemo]],'Nemos y clasificaciones'!$A$1:$C$3000,3,FALSE)</f>
        <v>Alimentos, bebidas y tabaco</v>
      </c>
      <c r="P11588" s="3"/>
      <c r="Q11588" s="3"/>
    </row>
    <row r="11589" spans="1:17" x14ac:dyDescent="0.25">
      <c r="A11589" t="s">
        <v>361</v>
      </c>
      <c r="B11589" s="1">
        <v>42584</v>
      </c>
      <c r="C11589" s="1">
        <v>42601</v>
      </c>
      <c r="D11589" t="s">
        <v>21</v>
      </c>
      <c r="E11589" t="s">
        <v>420</v>
      </c>
      <c r="F11589">
        <v>0</v>
      </c>
      <c r="G11589">
        <v>200000</v>
      </c>
      <c r="H11589">
        <v>0</v>
      </c>
      <c r="I11589">
        <v>0</v>
      </c>
      <c r="J11589">
        <v>0</v>
      </c>
      <c r="K11589">
        <v>0.2</v>
      </c>
      <c r="L11589" t="s">
        <v>23</v>
      </c>
      <c r="M11589" s="3">
        <v>40000</v>
      </c>
      <c r="N11589" s="2" t="str">
        <f>VLOOKUP(Tabla1[[#This Row],[nemo]],'Nemos y clasificaciones'!$A$2:$B$5000,2,FALSE)</f>
        <v>STARBUCKS CORP</v>
      </c>
      <c r="O11589" s="3" t="str">
        <f>VLOOKUP(Tabla1[[#This Row],[nemo]],'Nemos y clasificaciones'!$A$1:$C$3000,3,FALSE)</f>
        <v>Alimentos, bebidas y tabaco</v>
      </c>
      <c r="P11589" s="3"/>
      <c r="Q11589" s="3"/>
    </row>
    <row r="11590" spans="1:17" x14ac:dyDescent="0.25">
      <c r="A11590" t="s">
        <v>361</v>
      </c>
      <c r="B11590" s="1">
        <v>42493</v>
      </c>
      <c r="C11590" s="1">
        <v>42510</v>
      </c>
      <c r="D11590" t="s">
        <v>21</v>
      </c>
      <c r="E11590" t="s">
        <v>420</v>
      </c>
      <c r="F11590">
        <v>0</v>
      </c>
      <c r="G11590">
        <v>200000</v>
      </c>
      <c r="H11590">
        <v>0</v>
      </c>
      <c r="I11590">
        <v>0</v>
      </c>
      <c r="J11590">
        <v>0</v>
      </c>
      <c r="K11590">
        <v>0.2</v>
      </c>
      <c r="L11590" t="s">
        <v>23</v>
      </c>
      <c r="M11590" s="3">
        <v>40000</v>
      </c>
      <c r="N11590" s="2" t="str">
        <f>VLOOKUP(Tabla1[[#This Row],[nemo]],'Nemos y clasificaciones'!$A$2:$B$5000,2,FALSE)</f>
        <v>STARBUCKS CORP</v>
      </c>
      <c r="O11590" s="3" t="str">
        <f>VLOOKUP(Tabla1[[#This Row],[nemo]],'Nemos y clasificaciones'!$A$1:$C$3000,3,FALSE)</f>
        <v>Alimentos, bebidas y tabaco</v>
      </c>
      <c r="P11590" s="3"/>
      <c r="Q11590" s="3"/>
    </row>
    <row r="11591" spans="1:17" x14ac:dyDescent="0.25">
      <c r="A11591" t="s">
        <v>361</v>
      </c>
      <c r="B11591" s="1">
        <v>42402</v>
      </c>
      <c r="C11591" s="1">
        <v>42419</v>
      </c>
      <c r="D11591" t="s">
        <v>21</v>
      </c>
      <c r="E11591" t="s">
        <v>420</v>
      </c>
      <c r="F11591">
        <v>0</v>
      </c>
      <c r="G11591">
        <v>200000</v>
      </c>
      <c r="H11591">
        <v>0</v>
      </c>
      <c r="I11591">
        <v>0</v>
      </c>
      <c r="J11591">
        <v>0</v>
      </c>
      <c r="K11591">
        <v>0.2</v>
      </c>
      <c r="L11591" t="s">
        <v>23</v>
      </c>
      <c r="M11591" s="3">
        <v>40000</v>
      </c>
      <c r="N11591" s="2" t="str">
        <f>VLOOKUP(Tabla1[[#This Row],[nemo]],'Nemos y clasificaciones'!$A$2:$B$5000,2,FALSE)</f>
        <v>STARBUCKS CORP</v>
      </c>
      <c r="O11591" s="3" t="str">
        <f>VLOOKUP(Tabla1[[#This Row],[nemo]],'Nemos y clasificaciones'!$A$1:$C$3000,3,FALSE)</f>
        <v>Alimentos, bebidas y tabaco</v>
      </c>
      <c r="P11591" s="3"/>
      <c r="Q11591" s="3"/>
    </row>
    <row r="11592" spans="1:17" x14ac:dyDescent="0.25">
      <c r="A11592" t="s">
        <v>361</v>
      </c>
      <c r="B11592" s="1">
        <v>42317</v>
      </c>
      <c r="C11592" s="1">
        <v>42335</v>
      </c>
      <c r="D11592" t="s">
        <v>21</v>
      </c>
      <c r="E11592" t="s">
        <v>420</v>
      </c>
      <c r="F11592">
        <v>0</v>
      </c>
      <c r="G11592">
        <v>200000</v>
      </c>
      <c r="H11592">
        <v>0</v>
      </c>
      <c r="I11592">
        <v>0</v>
      </c>
      <c r="J11592">
        <v>0</v>
      </c>
      <c r="K11592">
        <v>0.2</v>
      </c>
      <c r="L11592" t="s">
        <v>23</v>
      </c>
      <c r="M11592" s="3">
        <v>40000</v>
      </c>
      <c r="N11592" s="2" t="str">
        <f>VLOOKUP(Tabla1[[#This Row],[nemo]],'Nemos y clasificaciones'!$A$2:$B$5000,2,FALSE)</f>
        <v>STARBUCKS CORP</v>
      </c>
      <c r="O11592" s="3" t="str">
        <f>VLOOKUP(Tabla1[[#This Row],[nemo]],'Nemos y clasificaciones'!$A$1:$C$3000,3,FALSE)</f>
        <v>Alimentos, bebidas y tabaco</v>
      </c>
      <c r="P11592" s="3"/>
      <c r="Q11592" s="3"/>
    </row>
    <row r="11593" spans="1:17" x14ac:dyDescent="0.25">
      <c r="A11593" t="s">
        <v>2929</v>
      </c>
      <c r="B11593" s="1">
        <v>42220</v>
      </c>
      <c r="C11593" s="1">
        <v>42237</v>
      </c>
      <c r="D11593" t="s">
        <v>21</v>
      </c>
      <c r="E11593" t="s">
        <v>420</v>
      </c>
      <c r="F11593">
        <v>0</v>
      </c>
      <c r="G11593">
        <v>200000</v>
      </c>
      <c r="H11593">
        <v>0</v>
      </c>
      <c r="I11593">
        <v>0</v>
      </c>
      <c r="J11593">
        <v>0</v>
      </c>
      <c r="K11593">
        <v>0.16</v>
      </c>
      <c r="L11593" t="s">
        <v>23</v>
      </c>
      <c r="M11593" s="3">
        <v>32000</v>
      </c>
      <c r="N11593" s="2" t="str">
        <f>VLOOKUP(Tabla1[[#This Row],[nemo]],'Nemos y clasificaciones'!$A$2:$B$5000,2,FALSE)</f>
        <v>STARBUCKS CORP</v>
      </c>
      <c r="O11593" s="3" t="str">
        <f>VLOOKUP(Tabla1[[#This Row],[nemo]],'Nemos y clasificaciones'!$A$1:$C$3000,3,FALSE)</f>
        <v>Alimentos, bebidas y tabaco</v>
      </c>
      <c r="P11593" s="3"/>
      <c r="Q11593" s="3"/>
    </row>
    <row r="11594" spans="1:17" x14ac:dyDescent="0.25">
      <c r="A11594" t="s">
        <v>2929</v>
      </c>
      <c r="B11594" s="1">
        <v>42129</v>
      </c>
      <c r="C11594" s="1">
        <v>42146</v>
      </c>
      <c r="D11594" t="s">
        <v>21</v>
      </c>
      <c r="E11594" t="s">
        <v>420</v>
      </c>
      <c r="F11594">
        <v>0</v>
      </c>
      <c r="G11594">
        <v>200000</v>
      </c>
      <c r="H11594">
        <v>0</v>
      </c>
      <c r="I11594">
        <v>0</v>
      </c>
      <c r="J11594">
        <v>0</v>
      </c>
      <c r="K11594">
        <v>0.16</v>
      </c>
      <c r="L11594" t="s">
        <v>23</v>
      </c>
      <c r="M11594" s="3">
        <v>32000</v>
      </c>
      <c r="N11594" s="2" t="str">
        <f>VLOOKUP(Tabla1[[#This Row],[nemo]],'Nemos y clasificaciones'!$A$2:$B$5000,2,FALSE)</f>
        <v>STARBUCKS CORP</v>
      </c>
      <c r="O11594" s="3" t="str">
        <f>VLOOKUP(Tabla1[[#This Row],[nemo]],'Nemos y clasificaciones'!$A$1:$C$3000,3,FALSE)</f>
        <v>Alimentos, bebidas y tabaco</v>
      </c>
      <c r="P11594" s="3"/>
      <c r="Q11594" s="3"/>
    </row>
    <row r="11595" spans="1:17" x14ac:dyDescent="0.25">
      <c r="A11595" t="s">
        <v>42</v>
      </c>
      <c r="B11595" s="1">
        <v>42038</v>
      </c>
      <c r="C11595" s="1">
        <v>42055</v>
      </c>
      <c r="D11595" t="s">
        <v>21</v>
      </c>
      <c r="E11595" t="s">
        <v>420</v>
      </c>
      <c r="F11595">
        <v>0</v>
      </c>
      <c r="G11595">
        <v>100000</v>
      </c>
      <c r="H11595">
        <v>0</v>
      </c>
      <c r="I11595">
        <v>0</v>
      </c>
      <c r="J11595">
        <v>0</v>
      </c>
      <c r="K11595">
        <v>0.32</v>
      </c>
      <c r="L11595" t="s">
        <v>23</v>
      </c>
      <c r="M11595" s="3">
        <v>32000</v>
      </c>
      <c r="N11595" s="2" t="str">
        <f>VLOOKUP(Tabla1[[#This Row],[nemo]],'Nemos y clasificaciones'!$A$2:$B$5000,2,FALSE)</f>
        <v>STARBUCKS CORP</v>
      </c>
      <c r="O11595" s="3" t="str">
        <f>VLOOKUP(Tabla1[[#This Row],[nemo]],'Nemos y clasificaciones'!$A$1:$C$3000,3,FALSE)</f>
        <v>Alimentos, bebidas y tabaco</v>
      </c>
      <c r="P11595" s="3"/>
      <c r="Q11595" s="3"/>
    </row>
    <row r="11596" spans="1:17" x14ac:dyDescent="0.25">
      <c r="A11596" t="s">
        <v>2328</v>
      </c>
      <c r="B11596" s="1">
        <v>44211</v>
      </c>
      <c r="C11596" s="1">
        <v>44286</v>
      </c>
      <c r="D11596" t="s">
        <v>14</v>
      </c>
      <c r="E11596" t="s">
        <v>2329</v>
      </c>
      <c r="F11596">
        <v>12007250906</v>
      </c>
      <c r="G11596">
        <v>0</v>
      </c>
      <c r="H11596">
        <v>0</v>
      </c>
      <c r="I11596">
        <v>0</v>
      </c>
      <c r="J11596">
        <v>0</v>
      </c>
      <c r="K11596">
        <v>0.52</v>
      </c>
      <c r="L11596" t="s">
        <v>23</v>
      </c>
      <c r="M11596" s="2">
        <v>0</v>
      </c>
      <c r="N11596" s="2" t="str">
        <f>VLOOKUP(Tabla1[[#This Row],[nemo]],'Nemos y clasificaciones'!$A$2:$B$5000,2,FALSE)</f>
        <v>SCHWAGER S.A.</v>
      </c>
      <c r="O11596" s="2" t="str">
        <f>VLOOKUP(Tabla1[[#This Row],[nemo]],'Nemos y clasificaciones'!$A$1:$C$3000,3,FALSE)</f>
        <v>Minería</v>
      </c>
      <c r="P11596" s="2"/>
      <c r="Q11596" s="2"/>
    </row>
    <row r="11597" spans="1:17" x14ac:dyDescent="0.25">
      <c r="A11597" t="s">
        <v>5159</v>
      </c>
      <c r="B11597" s="1">
        <v>43815</v>
      </c>
      <c r="C11597" s="1">
        <v>43819</v>
      </c>
      <c r="D11597" t="s">
        <v>21</v>
      </c>
      <c r="E11597" t="s">
        <v>1261</v>
      </c>
      <c r="F11597">
        <v>0</v>
      </c>
      <c r="G11597">
        <v>100000</v>
      </c>
      <c r="H11597">
        <v>0</v>
      </c>
      <c r="I11597">
        <v>0</v>
      </c>
      <c r="J11597">
        <v>0</v>
      </c>
      <c r="K11597">
        <v>2.1240000000000001</v>
      </c>
      <c r="L11597" t="s">
        <v>16</v>
      </c>
      <c r="M11597" s="2">
        <v>212400</v>
      </c>
      <c r="N11597" s="2" t="str">
        <f>VLOOKUP(Tabla1[[#This Row],[nemo]],'Nemos y clasificaciones'!$A$2:$B$5000,2,FALSE)</f>
        <v>ISHARES MSCI JAPAN SMALL CAP ETF</v>
      </c>
      <c r="O11597" s="2" t="str">
        <f>VLOOKUP(Tabla1[[#This Row],[nemo]],'Nemos y clasificaciones'!$A$1:$C$3000,3,FALSE)</f>
        <v>ETF</v>
      </c>
      <c r="P11597" s="2"/>
      <c r="Q11597" s="2"/>
    </row>
    <row r="11598" spans="1:17" x14ac:dyDescent="0.25">
      <c r="A11598" t="s">
        <v>10014</v>
      </c>
      <c r="B11598" s="1">
        <v>42725</v>
      </c>
      <c r="C11598" s="1">
        <v>42732</v>
      </c>
      <c r="D11598" t="s">
        <v>21</v>
      </c>
      <c r="E11598" t="s">
        <v>1261</v>
      </c>
      <c r="F11598">
        <v>0</v>
      </c>
      <c r="G11598">
        <v>100000</v>
      </c>
      <c r="H11598">
        <v>0</v>
      </c>
      <c r="I11598">
        <v>0</v>
      </c>
      <c r="J11598">
        <v>0</v>
      </c>
      <c r="K11598">
        <v>1.2050000000000001</v>
      </c>
      <c r="L11598" t="s">
        <v>16</v>
      </c>
      <c r="M11598" s="2">
        <v>120500</v>
      </c>
      <c r="N11598" s="2" t="str">
        <f>VLOOKUP(Tabla1[[#This Row],[nemo]],'Nemos y clasificaciones'!$A$2:$B$5000,2,FALSE)</f>
        <v>ISHARES MSCI JAPAN SMALL CAP ETF</v>
      </c>
      <c r="O11598" s="2" t="str">
        <f>VLOOKUP(Tabla1[[#This Row],[nemo]],'Nemos y clasificaciones'!$A$1:$C$3000,3,FALSE)</f>
        <v>ETF</v>
      </c>
      <c r="P11598" s="2"/>
      <c r="Q11598" s="2"/>
    </row>
    <row r="11599" spans="1:17" x14ac:dyDescent="0.25">
      <c r="A11599" t="s">
        <v>5987</v>
      </c>
      <c r="B11599" s="1">
        <v>43633</v>
      </c>
      <c r="C11599" s="1">
        <v>43637</v>
      </c>
      <c r="D11599" t="s">
        <v>21</v>
      </c>
      <c r="E11599" t="s">
        <v>1261</v>
      </c>
      <c r="F11599">
        <v>0</v>
      </c>
      <c r="G11599">
        <v>100000</v>
      </c>
      <c r="H11599">
        <v>0</v>
      </c>
      <c r="I11599">
        <v>0</v>
      </c>
      <c r="J11599">
        <v>0</v>
      </c>
      <c r="K11599">
        <v>1.1910000000000001</v>
      </c>
      <c r="L11599" t="s">
        <v>16</v>
      </c>
      <c r="M11599" s="2">
        <v>119100</v>
      </c>
      <c r="N11599" s="2" t="str">
        <f>VLOOKUP(Tabla1[[#This Row],[nemo]],'Nemos y clasificaciones'!$A$2:$B$5000,2,FALSE)</f>
        <v>ISHARES MSCI JAPAN SMALL CAP ETF</v>
      </c>
      <c r="O11599" s="2" t="str">
        <f>VLOOKUP(Tabla1[[#This Row],[nemo]],'Nemos y clasificaciones'!$A$1:$C$3000,3,FALSE)</f>
        <v>ETF</v>
      </c>
      <c r="P11599" s="2"/>
      <c r="Q11599" s="2"/>
    </row>
    <row r="11600" spans="1:17" x14ac:dyDescent="0.25">
      <c r="A11600" t="s">
        <v>3933</v>
      </c>
      <c r="B11600" s="1">
        <v>43997</v>
      </c>
      <c r="C11600" s="1">
        <v>44001</v>
      </c>
      <c r="D11600" t="s">
        <v>21</v>
      </c>
      <c r="E11600" t="s">
        <v>1261</v>
      </c>
      <c r="F11600">
        <v>0</v>
      </c>
      <c r="G11600">
        <v>100000</v>
      </c>
      <c r="H11600">
        <v>0</v>
      </c>
      <c r="I11600">
        <v>0</v>
      </c>
      <c r="J11600">
        <v>0</v>
      </c>
      <c r="K11600">
        <v>0.70199999999999996</v>
      </c>
      <c r="L11600" t="s">
        <v>23</v>
      </c>
      <c r="M11600" s="3">
        <v>70200</v>
      </c>
      <c r="N11600" s="2" t="str">
        <f>VLOOKUP(Tabla1[[#This Row],[nemo]],'Nemos y clasificaciones'!$A$2:$B$5000,2,FALSE)</f>
        <v>ISHARES MSCI JAPAN SMALL CAP ETF</v>
      </c>
      <c r="O11600" s="3" t="str">
        <f>VLOOKUP(Tabla1[[#This Row],[nemo]],'Nemos y clasificaciones'!$A$1:$C$3000,3,FALSE)</f>
        <v>ETF</v>
      </c>
      <c r="P11600" s="3"/>
      <c r="Q11600" s="3"/>
    </row>
    <row r="11601" spans="1:17" x14ac:dyDescent="0.25">
      <c r="A11601" t="s">
        <v>9246</v>
      </c>
      <c r="B11601" s="1">
        <v>42906</v>
      </c>
      <c r="C11601" s="1">
        <v>42913</v>
      </c>
      <c r="D11601" t="s">
        <v>21</v>
      </c>
      <c r="E11601" t="s">
        <v>1261</v>
      </c>
      <c r="F11601">
        <v>0</v>
      </c>
      <c r="G11601">
        <v>100000</v>
      </c>
      <c r="H11601">
        <v>0</v>
      </c>
      <c r="I11601">
        <v>0</v>
      </c>
      <c r="J11601">
        <v>0</v>
      </c>
      <c r="K11601">
        <v>0.60899999999999999</v>
      </c>
      <c r="L11601" t="s">
        <v>23</v>
      </c>
      <c r="M11601" s="3">
        <v>60900</v>
      </c>
      <c r="N11601" s="2" t="str">
        <f>VLOOKUP(Tabla1[[#This Row],[nemo]],'Nemos y clasificaciones'!$A$2:$B$5000,2,FALSE)</f>
        <v>ISHARES MSCI JAPAN SMALL CAP ETF</v>
      </c>
      <c r="O11601" s="3" t="str">
        <f>VLOOKUP(Tabla1[[#This Row],[nemo]],'Nemos y clasificaciones'!$A$1:$C$3000,3,FALSE)</f>
        <v>ETF</v>
      </c>
      <c r="P11601" s="3"/>
      <c r="Q11601" s="3"/>
    </row>
    <row r="11602" spans="1:17" x14ac:dyDescent="0.25">
      <c r="A11602" t="s">
        <v>1260</v>
      </c>
      <c r="B11602" s="1">
        <v>44357</v>
      </c>
      <c r="C11602" s="1">
        <v>44363</v>
      </c>
      <c r="D11602" t="s">
        <v>21</v>
      </c>
      <c r="E11602" t="s">
        <v>1261</v>
      </c>
      <c r="F11602">
        <v>0</v>
      </c>
      <c r="G11602">
        <v>100000</v>
      </c>
      <c r="H11602">
        <v>0</v>
      </c>
      <c r="I11602">
        <v>0</v>
      </c>
      <c r="J11602">
        <v>0</v>
      </c>
      <c r="K11602">
        <v>0.59399999999999997</v>
      </c>
      <c r="L11602" t="s">
        <v>23</v>
      </c>
      <c r="M11602" s="3">
        <v>59400</v>
      </c>
      <c r="N11602" s="2" t="str">
        <f>VLOOKUP(Tabla1[[#This Row],[nemo]],'Nemos y clasificaciones'!$A$2:$B$5000,2,FALSE)</f>
        <v>ISHARES MSCI JAPAN SMALL CAP ETF</v>
      </c>
      <c r="O11602" s="3" t="str">
        <f>VLOOKUP(Tabla1[[#This Row],[nemo]],'Nemos y clasificaciones'!$A$1:$C$3000,3,FALSE)</f>
        <v>ETF</v>
      </c>
      <c r="P11602" s="3"/>
      <c r="Q11602" s="3"/>
    </row>
    <row r="11603" spans="1:17" x14ac:dyDescent="0.25">
      <c r="A11603" t="s">
        <v>8739</v>
      </c>
      <c r="B11603" s="1">
        <v>43088</v>
      </c>
      <c r="C11603" s="1">
        <v>43095</v>
      </c>
      <c r="D11603" t="s">
        <v>21</v>
      </c>
      <c r="E11603" t="s">
        <v>1261</v>
      </c>
      <c r="F11603">
        <v>0</v>
      </c>
      <c r="G11603">
        <v>100000</v>
      </c>
      <c r="H11603">
        <v>0</v>
      </c>
      <c r="I11603">
        <v>0</v>
      </c>
      <c r="J11603">
        <v>0</v>
      </c>
      <c r="K11603">
        <v>0.54600000000000004</v>
      </c>
      <c r="L11603" t="s">
        <v>23</v>
      </c>
      <c r="M11603" s="3">
        <v>54600</v>
      </c>
      <c r="N11603" s="2" t="str">
        <f>VLOOKUP(Tabla1[[#This Row],[nemo]],'Nemos y clasificaciones'!$A$2:$B$5000,2,FALSE)</f>
        <v>ISHARES MSCI JAPAN SMALL CAP ETF</v>
      </c>
      <c r="O11603" s="3" t="str">
        <f>VLOOKUP(Tabla1[[#This Row],[nemo]],'Nemos y clasificaciones'!$A$1:$C$3000,3,FALSE)</f>
        <v>ETF</v>
      </c>
      <c r="P11603" s="3"/>
      <c r="Q11603" s="3"/>
    </row>
    <row r="11604" spans="1:17" x14ac:dyDescent="0.25">
      <c r="A11604" t="s">
        <v>7073</v>
      </c>
      <c r="B11604" s="1">
        <v>43452</v>
      </c>
      <c r="C11604" s="1">
        <v>43458</v>
      </c>
      <c r="D11604" t="s">
        <v>21</v>
      </c>
      <c r="E11604" t="s">
        <v>1261</v>
      </c>
      <c r="F11604">
        <v>0</v>
      </c>
      <c r="G11604">
        <v>100000</v>
      </c>
      <c r="H11604">
        <v>0</v>
      </c>
      <c r="I11604">
        <v>0</v>
      </c>
      <c r="J11604">
        <v>0</v>
      </c>
      <c r="K11604">
        <v>0.52700000000000002</v>
      </c>
      <c r="L11604" t="s">
        <v>23</v>
      </c>
      <c r="M11604" s="3">
        <v>52700</v>
      </c>
      <c r="N11604" s="2" t="str">
        <f>VLOOKUP(Tabla1[[#This Row],[nemo]],'Nemos y clasificaciones'!$A$2:$B$5000,2,FALSE)</f>
        <v>ISHARES MSCI JAPAN SMALL CAP ETF</v>
      </c>
      <c r="O11604" s="3" t="str">
        <f>VLOOKUP(Tabla1[[#This Row],[nemo]],'Nemos y clasificaciones'!$A$1:$C$3000,3,FALSE)</f>
        <v>ETF</v>
      </c>
      <c r="P11604" s="3"/>
      <c r="Q11604" s="3"/>
    </row>
    <row r="11605" spans="1:17" x14ac:dyDescent="0.25">
      <c r="A11605" t="s">
        <v>11041</v>
      </c>
      <c r="B11605" s="1">
        <v>42359</v>
      </c>
      <c r="C11605" s="1">
        <v>42366</v>
      </c>
      <c r="D11605" t="s">
        <v>21</v>
      </c>
      <c r="E11605" t="s">
        <v>1261</v>
      </c>
      <c r="F11605">
        <v>0</v>
      </c>
      <c r="G11605">
        <v>100000</v>
      </c>
      <c r="H11605">
        <v>0</v>
      </c>
      <c r="I11605">
        <v>0</v>
      </c>
      <c r="J11605">
        <v>0</v>
      </c>
      <c r="K11605">
        <v>0.49099999999999999</v>
      </c>
      <c r="L11605" t="s">
        <v>23</v>
      </c>
      <c r="M11605" s="3">
        <v>49100</v>
      </c>
      <c r="N11605" s="2" t="str">
        <f>VLOOKUP(Tabla1[[#This Row],[nemo]],'Nemos y clasificaciones'!$A$2:$B$5000,2,FALSE)</f>
        <v>ISHARES MSCI JAPAN SMALL CAP ETF</v>
      </c>
      <c r="O11605" s="3" t="str">
        <f>VLOOKUP(Tabla1[[#This Row],[nemo]],'Nemos y clasificaciones'!$A$1:$C$3000,3,FALSE)</f>
        <v>ETF</v>
      </c>
      <c r="P11605" s="3"/>
      <c r="Q11605" s="3"/>
    </row>
    <row r="11606" spans="1:17" x14ac:dyDescent="0.25">
      <c r="A11606" t="s">
        <v>10367</v>
      </c>
      <c r="B11606" s="1">
        <v>42543</v>
      </c>
      <c r="C11606" s="1">
        <v>42549</v>
      </c>
      <c r="D11606" t="s">
        <v>21</v>
      </c>
      <c r="E11606" t="s">
        <v>1261</v>
      </c>
      <c r="F11606">
        <v>0</v>
      </c>
      <c r="G11606">
        <v>100000</v>
      </c>
      <c r="H11606">
        <v>0</v>
      </c>
      <c r="I11606">
        <v>0</v>
      </c>
      <c r="J11606">
        <v>0</v>
      </c>
      <c r="K11606">
        <v>0.47699999999999998</v>
      </c>
      <c r="L11606" t="s">
        <v>23</v>
      </c>
      <c r="M11606" s="3">
        <v>47700</v>
      </c>
      <c r="N11606" s="2" t="str">
        <f>VLOOKUP(Tabla1[[#This Row],[nemo]],'Nemos y clasificaciones'!$A$2:$B$5000,2,FALSE)</f>
        <v>ISHARES MSCI JAPAN SMALL CAP ETF</v>
      </c>
      <c r="O11606" s="3" t="str">
        <f>VLOOKUP(Tabla1[[#This Row],[nemo]],'Nemos y clasificaciones'!$A$1:$C$3000,3,FALSE)</f>
        <v>ETF</v>
      </c>
      <c r="P11606" s="3"/>
      <c r="Q11606" s="3"/>
    </row>
    <row r="11607" spans="1:17" x14ac:dyDescent="0.25">
      <c r="A11607" t="s">
        <v>7803</v>
      </c>
      <c r="B11607" s="1">
        <v>43270</v>
      </c>
      <c r="C11607" s="1">
        <v>43276</v>
      </c>
      <c r="D11607" t="s">
        <v>21</v>
      </c>
      <c r="E11607" t="s">
        <v>1261</v>
      </c>
      <c r="F11607">
        <v>0</v>
      </c>
      <c r="G11607">
        <v>100000</v>
      </c>
      <c r="H11607">
        <v>0</v>
      </c>
      <c r="I11607">
        <v>0</v>
      </c>
      <c r="J11607">
        <v>0</v>
      </c>
      <c r="K11607">
        <v>0.41299999999999998</v>
      </c>
      <c r="L11607" t="s">
        <v>23</v>
      </c>
      <c r="M11607" s="3">
        <v>41300</v>
      </c>
      <c r="N11607" s="2" t="str">
        <f>VLOOKUP(Tabla1[[#This Row],[nemo]],'Nemos y clasificaciones'!$A$2:$B$5000,2,FALSE)</f>
        <v>ISHARES MSCI JAPAN SMALL CAP ETF</v>
      </c>
      <c r="O11607" s="3" t="str">
        <f>VLOOKUP(Tabla1[[#This Row],[nemo]],'Nemos y clasificaciones'!$A$1:$C$3000,3,FALSE)</f>
        <v>ETF</v>
      </c>
      <c r="P11607" s="3"/>
      <c r="Q11607" s="3"/>
    </row>
    <row r="11608" spans="1:17" x14ac:dyDescent="0.25">
      <c r="A11608" t="s">
        <v>11394</v>
      </c>
      <c r="B11608" s="1">
        <v>42180</v>
      </c>
      <c r="C11608" s="1">
        <v>42186</v>
      </c>
      <c r="D11608" t="s">
        <v>21</v>
      </c>
      <c r="E11608" t="s">
        <v>1261</v>
      </c>
      <c r="F11608">
        <v>0</v>
      </c>
      <c r="G11608">
        <v>100000</v>
      </c>
      <c r="H11608">
        <v>0</v>
      </c>
      <c r="I11608">
        <v>0</v>
      </c>
      <c r="J11608">
        <v>0</v>
      </c>
      <c r="K11608">
        <v>0.40400000000000003</v>
      </c>
      <c r="L11608" t="s">
        <v>23</v>
      </c>
      <c r="M11608" s="3">
        <v>40400</v>
      </c>
      <c r="N11608" s="2" t="str">
        <f>VLOOKUP(Tabla1[[#This Row],[nemo]],'Nemos y clasificaciones'!$A$2:$B$5000,2,FALSE)</f>
        <v>ISHARES MSCI JAPAN SMALL CAP ETF</v>
      </c>
      <c r="O11608" s="3" t="str">
        <f>VLOOKUP(Tabla1[[#This Row],[nemo]],'Nemos y clasificaciones'!$A$1:$C$3000,3,FALSE)</f>
        <v>ETF</v>
      </c>
      <c r="P11608" s="3"/>
      <c r="Q11608" s="3"/>
    </row>
    <row r="11609" spans="1:17" x14ac:dyDescent="0.25">
      <c r="A11609" t="s">
        <v>2424</v>
      </c>
      <c r="B11609" s="1">
        <v>44274</v>
      </c>
      <c r="C11609" s="1">
        <v>44280</v>
      </c>
      <c r="D11609" t="s">
        <v>14</v>
      </c>
      <c r="E11609" t="s">
        <v>2425</v>
      </c>
      <c r="F11609">
        <v>0</v>
      </c>
      <c r="G11609">
        <v>12242569960</v>
      </c>
      <c r="H11609">
        <v>0</v>
      </c>
      <c r="I11609">
        <v>0</v>
      </c>
      <c r="J11609">
        <v>0</v>
      </c>
      <c r="K11609">
        <v>8.9969999999999999</v>
      </c>
      <c r="L11609" t="s">
        <v>16</v>
      </c>
      <c r="M11609" s="2">
        <v>110146401930.12</v>
      </c>
      <c r="N11609" s="2" t="str">
        <f>VLOOKUP(Tabla1[[#This Row],[nemo]],'Nemos y clasificaciones'!$A$2:$B$5000,2,FALSE)</f>
        <v>SCOTIABANK CHILE</v>
      </c>
      <c r="O11609" s="2" t="str">
        <f>VLOOKUP(Tabla1[[#This Row],[nemo]],'Nemos y clasificaciones'!$A$1:$C$3000,3,FALSE)</f>
        <v>Servicios financieros</v>
      </c>
      <c r="P11609" s="2"/>
      <c r="Q11609" s="2"/>
    </row>
    <row r="11610" spans="1:17" x14ac:dyDescent="0.25">
      <c r="A11610" t="s">
        <v>4741</v>
      </c>
      <c r="B11610" s="1">
        <v>43911</v>
      </c>
      <c r="C11610" s="1">
        <v>43917</v>
      </c>
      <c r="D11610" t="s">
        <v>14</v>
      </c>
      <c r="E11610" t="s">
        <v>2425</v>
      </c>
      <c r="F11610">
        <v>0</v>
      </c>
      <c r="G11610">
        <v>10752938766</v>
      </c>
      <c r="H11610">
        <v>0</v>
      </c>
      <c r="I11610">
        <v>0</v>
      </c>
      <c r="J11610">
        <v>0</v>
      </c>
      <c r="K11610">
        <v>8.5150000000000006</v>
      </c>
      <c r="L11610" t="s">
        <v>16</v>
      </c>
      <c r="M11610" s="2">
        <v>91561273592.490005</v>
      </c>
      <c r="N11610" s="2" t="str">
        <f>VLOOKUP(Tabla1[[#This Row],[nemo]],'Nemos y clasificaciones'!$A$2:$B$5000,2,FALSE)</f>
        <v>SCOTIABANK CHILE</v>
      </c>
      <c r="O11610" s="2" t="str">
        <f>VLOOKUP(Tabla1[[#This Row],[nemo]],'Nemos y clasificaciones'!$A$1:$C$3000,3,FALSE)</f>
        <v>Servicios financieros</v>
      </c>
      <c r="P11610" s="2"/>
      <c r="Q11610" s="2"/>
    </row>
    <row r="11611" spans="1:17" x14ac:dyDescent="0.25">
      <c r="A11611" t="s">
        <v>7571</v>
      </c>
      <c r="B11611" s="1">
        <v>43335</v>
      </c>
      <c r="C11611" s="1">
        <v>43341</v>
      </c>
      <c r="D11611" t="s">
        <v>14</v>
      </c>
      <c r="E11611" t="s">
        <v>2425</v>
      </c>
      <c r="F11611">
        <v>0</v>
      </c>
      <c r="G11611">
        <v>5147416079</v>
      </c>
      <c r="H11611">
        <v>0</v>
      </c>
      <c r="I11611">
        <v>0</v>
      </c>
      <c r="J11611">
        <v>0</v>
      </c>
      <c r="K11611">
        <v>14.427</v>
      </c>
      <c r="L11611" t="s">
        <v>54</v>
      </c>
      <c r="M11611" s="2">
        <v>74261771771.733002</v>
      </c>
      <c r="N11611" s="2" t="str">
        <f>VLOOKUP(Tabla1[[#This Row],[nemo]],'Nemos y clasificaciones'!$A$2:$B$5000,2,FALSE)</f>
        <v>SCOTIABANK CHILE</v>
      </c>
      <c r="O11611" s="2" t="str">
        <f>VLOOKUP(Tabla1[[#This Row],[nemo]],'Nemos y clasificaciones'!$A$1:$C$3000,3,FALSE)</f>
        <v>Servicios financieros</v>
      </c>
      <c r="P11611" s="2"/>
      <c r="Q11611" s="2"/>
    </row>
    <row r="11612" spans="1:17" x14ac:dyDescent="0.25">
      <c r="A11612" t="s">
        <v>9780</v>
      </c>
      <c r="B11612" s="1">
        <v>42837</v>
      </c>
      <c r="C11612" s="1">
        <v>42846</v>
      </c>
      <c r="D11612" t="s">
        <v>14</v>
      </c>
      <c r="E11612" t="s">
        <v>2425</v>
      </c>
      <c r="F11612">
        <v>0</v>
      </c>
      <c r="G11612">
        <v>5147416079</v>
      </c>
      <c r="H11612">
        <v>0</v>
      </c>
      <c r="I11612">
        <v>0</v>
      </c>
      <c r="J11612">
        <v>0</v>
      </c>
      <c r="K11612">
        <v>6.0410000000000004</v>
      </c>
      <c r="L11612" t="s">
        <v>16</v>
      </c>
      <c r="M11612" s="2">
        <v>31095540533.238998</v>
      </c>
      <c r="N11612" s="2" t="str">
        <f>VLOOKUP(Tabla1[[#This Row],[nemo]],'Nemos y clasificaciones'!$A$2:$B$5000,2,FALSE)</f>
        <v>SCOTIABANK CHILE</v>
      </c>
      <c r="O11612" s="2" t="str">
        <f>VLOOKUP(Tabla1[[#This Row],[nemo]],'Nemos y clasificaciones'!$A$1:$C$3000,3,FALSE)</f>
        <v>Servicios financieros</v>
      </c>
      <c r="P11612" s="2"/>
      <c r="Q11612" s="2"/>
    </row>
    <row r="11613" spans="1:17" x14ac:dyDescent="0.25">
      <c r="A11613" t="s">
        <v>8513</v>
      </c>
      <c r="B11613" s="1">
        <v>43181</v>
      </c>
      <c r="C11613" s="1">
        <v>43187</v>
      </c>
      <c r="D11613" t="s">
        <v>14</v>
      </c>
      <c r="E11613" t="s">
        <v>2425</v>
      </c>
      <c r="F11613">
        <v>0</v>
      </c>
      <c r="G11613">
        <v>5147416079</v>
      </c>
      <c r="H11613">
        <v>0</v>
      </c>
      <c r="I11613">
        <v>0</v>
      </c>
      <c r="J11613">
        <v>0</v>
      </c>
      <c r="K11613">
        <v>6.02</v>
      </c>
      <c r="L11613" t="s">
        <v>16</v>
      </c>
      <c r="M11613" s="2">
        <v>30987444795.580002</v>
      </c>
      <c r="N11613" s="2" t="str">
        <f>VLOOKUP(Tabla1[[#This Row],[nemo]],'Nemos y clasificaciones'!$A$2:$B$5000,2,FALSE)</f>
        <v>SCOTIABANK CHILE</v>
      </c>
      <c r="O11613" s="2" t="str">
        <f>VLOOKUP(Tabla1[[#This Row],[nemo]],'Nemos y clasificaciones'!$A$1:$C$3000,3,FALSE)</f>
        <v>Servicios financieros</v>
      </c>
      <c r="P11613" s="2"/>
      <c r="Q11613" s="2"/>
    </row>
    <row r="11614" spans="1:17" x14ac:dyDescent="0.25">
      <c r="A11614" t="s">
        <v>11843</v>
      </c>
      <c r="B11614" s="1">
        <v>42109</v>
      </c>
      <c r="C11614" s="1">
        <v>42115</v>
      </c>
      <c r="D11614" t="s">
        <v>14</v>
      </c>
      <c r="E11614" t="s">
        <v>2425</v>
      </c>
      <c r="F11614">
        <v>0</v>
      </c>
      <c r="G11614">
        <v>5147416079</v>
      </c>
      <c r="H11614">
        <v>0</v>
      </c>
      <c r="I11614">
        <v>0</v>
      </c>
      <c r="J11614">
        <v>0</v>
      </c>
      <c r="K11614">
        <v>5.9139999999999997</v>
      </c>
      <c r="L11614" t="s">
        <v>16</v>
      </c>
      <c r="M11614" s="2">
        <v>30441818691.206001</v>
      </c>
      <c r="N11614" s="2" t="str">
        <f>VLOOKUP(Tabla1[[#This Row],[nemo]],'Nemos y clasificaciones'!$A$2:$B$5000,2,FALSE)</f>
        <v>SCOTIABANK CHILE</v>
      </c>
      <c r="O11614" s="2" t="str">
        <f>VLOOKUP(Tabla1[[#This Row],[nemo]],'Nemos y clasificaciones'!$A$1:$C$3000,3,FALSE)</f>
        <v>Servicios financieros</v>
      </c>
      <c r="P11614" s="2"/>
      <c r="Q11614" s="2"/>
    </row>
    <row r="11615" spans="1:17" x14ac:dyDescent="0.25">
      <c r="A11615" t="s">
        <v>6658</v>
      </c>
      <c r="B11615" s="1">
        <v>43572</v>
      </c>
      <c r="C11615" s="1">
        <v>43580</v>
      </c>
      <c r="D11615" t="s">
        <v>14</v>
      </c>
      <c r="E11615" t="s">
        <v>2425</v>
      </c>
      <c r="F11615">
        <v>0</v>
      </c>
      <c r="G11615">
        <v>10752938766</v>
      </c>
      <c r="H11615">
        <v>0</v>
      </c>
      <c r="I11615">
        <v>0</v>
      </c>
      <c r="J11615">
        <v>0</v>
      </c>
      <c r="K11615">
        <v>2.8180000000000001</v>
      </c>
      <c r="L11615" t="s">
        <v>16</v>
      </c>
      <c r="M11615" s="2">
        <v>30301781442.588001</v>
      </c>
      <c r="N11615" s="2" t="str">
        <f>VLOOKUP(Tabla1[[#This Row],[nemo]],'Nemos y clasificaciones'!$A$2:$B$5000,2,FALSE)</f>
        <v>SCOTIABANK CHILE</v>
      </c>
      <c r="O11615" s="2" t="str">
        <f>VLOOKUP(Tabla1[[#This Row],[nemo]],'Nemos y clasificaciones'!$A$1:$C$3000,3,FALSE)</f>
        <v>Servicios financieros</v>
      </c>
      <c r="P11615" s="2"/>
      <c r="Q11615" s="2"/>
    </row>
    <row r="11616" spans="1:17" x14ac:dyDescent="0.25">
      <c r="A11616" t="s">
        <v>10823</v>
      </c>
      <c r="B11616" s="1">
        <v>42473</v>
      </c>
      <c r="C11616" s="1">
        <v>42479</v>
      </c>
      <c r="D11616" t="s">
        <v>14</v>
      </c>
      <c r="E11616" t="s">
        <v>2425</v>
      </c>
      <c r="F11616">
        <v>0</v>
      </c>
      <c r="G11616">
        <v>5147416079</v>
      </c>
      <c r="H11616">
        <v>0</v>
      </c>
      <c r="I11616">
        <v>0</v>
      </c>
      <c r="J11616">
        <v>0</v>
      </c>
      <c r="K11616">
        <v>4.4530000000000003</v>
      </c>
      <c r="L11616" t="s">
        <v>16</v>
      </c>
      <c r="M11616" s="2">
        <v>22921443799.786999</v>
      </c>
      <c r="N11616" s="2" t="str">
        <f>VLOOKUP(Tabla1[[#This Row],[nemo]],'Nemos y clasificaciones'!$A$2:$B$5000,2,FALSE)</f>
        <v>SCOTIABANK CHILE</v>
      </c>
      <c r="O11616" s="2" t="str">
        <f>VLOOKUP(Tabla1[[#This Row],[nemo]],'Nemos y clasificaciones'!$A$1:$C$3000,3,FALSE)</f>
        <v>Servicios financieros</v>
      </c>
      <c r="P11616" s="2"/>
      <c r="Q11616" s="2"/>
    </row>
    <row r="11617" spans="1:17" x14ac:dyDescent="0.25">
      <c r="A11617" t="s">
        <v>4585</v>
      </c>
      <c r="B11617" s="1">
        <v>43875</v>
      </c>
      <c r="C11617" s="1">
        <v>43946</v>
      </c>
      <c r="D11617" t="s">
        <v>14</v>
      </c>
      <c r="E11617" t="s">
        <v>2425</v>
      </c>
      <c r="F11617">
        <v>10752938766</v>
      </c>
      <c r="G11617">
        <v>0</v>
      </c>
      <c r="H11617">
        <v>0</v>
      </c>
      <c r="I11617">
        <v>0</v>
      </c>
      <c r="J11617">
        <v>0</v>
      </c>
      <c r="K11617">
        <v>340</v>
      </c>
      <c r="L11617" t="s">
        <v>19</v>
      </c>
      <c r="M11617" s="2">
        <v>0</v>
      </c>
      <c r="N11617" s="2" t="str">
        <f>VLOOKUP(Tabla1[[#This Row],[nemo]],'Nemos y clasificaciones'!$A$2:$B$5000,2,FALSE)</f>
        <v>SCOTIABANK CHILE</v>
      </c>
      <c r="O11617" s="2" t="str">
        <f>VLOOKUP(Tabla1[[#This Row],[nemo]],'Nemos y clasificaciones'!$A$1:$C$3000,3,FALSE)</f>
        <v>Servicios financieros</v>
      </c>
      <c r="P11617" s="2"/>
      <c r="Q11617" s="2"/>
    </row>
    <row r="11618" spans="1:17" x14ac:dyDescent="0.25">
      <c r="A11618" t="s">
        <v>6938</v>
      </c>
      <c r="B11618" s="1">
        <v>43453</v>
      </c>
      <c r="C11618" s="1">
        <v>43489</v>
      </c>
      <c r="D11618" t="s">
        <v>14</v>
      </c>
      <c r="E11618" t="s">
        <v>2425</v>
      </c>
      <c r="F11618">
        <v>10752938766</v>
      </c>
      <c r="G11618">
        <v>0</v>
      </c>
      <c r="H11618">
        <v>11509591668</v>
      </c>
      <c r="I11618">
        <v>390</v>
      </c>
      <c r="J11618">
        <v>386.82</v>
      </c>
      <c r="K11618">
        <v>341.68</v>
      </c>
      <c r="L11618" t="s">
        <v>19</v>
      </c>
      <c r="M11618" s="2">
        <v>0</v>
      </c>
      <c r="N11618" s="2" t="str">
        <f>VLOOKUP(Tabla1[[#This Row],[nemo]],'Nemos y clasificaciones'!$A$2:$B$5000,2,FALSE)</f>
        <v>SCOTIABANK CHILE</v>
      </c>
      <c r="O11618" s="2" t="str">
        <f>VLOOKUP(Tabla1[[#This Row],[nemo]],'Nemos y clasificaciones'!$A$1:$C$3000,3,FALSE)</f>
        <v>Servicios financieros</v>
      </c>
      <c r="P11618" s="2"/>
      <c r="Q11618" s="2"/>
    </row>
    <row r="11619" spans="1:17" x14ac:dyDescent="0.25">
      <c r="A11619" t="s">
        <v>5164</v>
      </c>
      <c r="B11619" s="1">
        <v>43815</v>
      </c>
      <c r="C11619" s="1">
        <v>43819</v>
      </c>
      <c r="D11619" t="s">
        <v>21</v>
      </c>
      <c r="E11619" t="s">
        <v>1267</v>
      </c>
      <c r="F11619">
        <v>0</v>
      </c>
      <c r="G11619">
        <v>100000</v>
      </c>
      <c r="H11619">
        <v>0</v>
      </c>
      <c r="I11619">
        <v>0</v>
      </c>
      <c r="J11619">
        <v>0</v>
      </c>
      <c r="K11619">
        <v>1.2569999999999999</v>
      </c>
      <c r="L11619" t="s">
        <v>16</v>
      </c>
      <c r="M11619" s="2">
        <v>125700</v>
      </c>
      <c r="N11619" s="2" t="str">
        <f>VLOOKUP(Tabla1[[#This Row],[nemo]],'Nemos y clasificaciones'!$A$2:$B$5000,2,FALSE)</f>
        <v>ISHARES MSCI EAFE SMALL-CAP ETF</v>
      </c>
      <c r="O11619" s="2" t="str">
        <f>VLOOKUP(Tabla1[[#This Row],[nemo]],'Nemos y clasificaciones'!$A$1:$C$3000,3,FALSE)</f>
        <v>ETF</v>
      </c>
      <c r="P11619" s="2"/>
      <c r="Q11619" s="2"/>
    </row>
    <row r="11620" spans="1:17" x14ac:dyDescent="0.25">
      <c r="A11620" t="s">
        <v>5986</v>
      </c>
      <c r="B11620" s="1">
        <v>43633</v>
      </c>
      <c r="C11620" s="1">
        <v>43637</v>
      </c>
      <c r="D11620" t="s">
        <v>21</v>
      </c>
      <c r="E11620" t="s">
        <v>1267</v>
      </c>
      <c r="F11620">
        <v>0</v>
      </c>
      <c r="G11620">
        <v>100000</v>
      </c>
      <c r="H11620">
        <v>0</v>
      </c>
      <c r="I11620">
        <v>0</v>
      </c>
      <c r="J11620">
        <v>0</v>
      </c>
      <c r="K11620">
        <v>0.93200000000000005</v>
      </c>
      <c r="L11620" t="s">
        <v>23</v>
      </c>
      <c r="M11620" s="3">
        <v>93200</v>
      </c>
      <c r="N11620" s="2" t="str">
        <f>VLOOKUP(Tabla1[[#This Row],[nemo]],'Nemos y clasificaciones'!$A$2:$B$5000,2,FALSE)</f>
        <v>ISHARES MSCI EAFE SMALL-CAP ETF</v>
      </c>
      <c r="O11620" s="3" t="str">
        <f>VLOOKUP(Tabla1[[#This Row],[nemo]],'Nemos y clasificaciones'!$A$1:$C$3000,3,FALSE)</f>
        <v>ETF</v>
      </c>
      <c r="P11620" s="3"/>
      <c r="Q11620" s="3"/>
    </row>
    <row r="11621" spans="1:17" x14ac:dyDescent="0.25">
      <c r="A11621" t="s">
        <v>9245</v>
      </c>
      <c r="B11621" s="1">
        <v>42906</v>
      </c>
      <c r="C11621" s="1">
        <v>42913</v>
      </c>
      <c r="D11621" t="s">
        <v>21</v>
      </c>
      <c r="E11621" t="s">
        <v>1267</v>
      </c>
      <c r="F11621">
        <v>0</v>
      </c>
      <c r="G11621">
        <v>100000</v>
      </c>
      <c r="H11621">
        <v>0</v>
      </c>
      <c r="I11621">
        <v>0</v>
      </c>
      <c r="J11621">
        <v>0</v>
      </c>
      <c r="K11621">
        <v>0.78100000000000003</v>
      </c>
      <c r="L11621" t="s">
        <v>23</v>
      </c>
      <c r="M11621" s="3">
        <v>78100</v>
      </c>
      <c r="N11621" s="2" t="str">
        <f>VLOOKUP(Tabla1[[#This Row],[nemo]],'Nemos y clasificaciones'!$A$2:$B$5000,2,FALSE)</f>
        <v>ISHARES MSCI EAFE SMALL-CAP ETF</v>
      </c>
      <c r="O11621" s="3" t="str">
        <f>VLOOKUP(Tabla1[[#This Row],[nemo]],'Nemos y clasificaciones'!$A$1:$C$3000,3,FALSE)</f>
        <v>ETF</v>
      </c>
      <c r="P11621" s="3"/>
      <c r="Q11621" s="3"/>
    </row>
    <row r="11622" spans="1:17" x14ac:dyDescent="0.25">
      <c r="A11622" t="s">
        <v>7802</v>
      </c>
      <c r="B11622" s="1">
        <v>43270</v>
      </c>
      <c r="C11622" s="1">
        <v>43276</v>
      </c>
      <c r="D11622" t="s">
        <v>21</v>
      </c>
      <c r="E11622" t="s">
        <v>1267</v>
      </c>
      <c r="F11622">
        <v>0</v>
      </c>
      <c r="G11622">
        <v>100000</v>
      </c>
      <c r="H11622">
        <v>0</v>
      </c>
      <c r="I11622">
        <v>0</v>
      </c>
      <c r="J11622">
        <v>0</v>
      </c>
      <c r="K11622">
        <v>0.76500000000000001</v>
      </c>
      <c r="L11622" t="s">
        <v>23</v>
      </c>
      <c r="M11622" s="3">
        <v>76500</v>
      </c>
      <c r="N11622" s="2" t="str">
        <f>VLOOKUP(Tabla1[[#This Row],[nemo]],'Nemos y clasificaciones'!$A$2:$B$5000,2,FALSE)</f>
        <v>ISHARES MSCI EAFE SMALL-CAP ETF</v>
      </c>
      <c r="O11622" s="3" t="str">
        <f>VLOOKUP(Tabla1[[#This Row],[nemo]],'Nemos y clasificaciones'!$A$1:$C$3000,3,FALSE)</f>
        <v>ETF</v>
      </c>
      <c r="P11622" s="3"/>
      <c r="Q11622" s="3"/>
    </row>
    <row r="11623" spans="1:17" x14ac:dyDescent="0.25">
      <c r="A11623" t="s">
        <v>8737</v>
      </c>
      <c r="B11623" s="1">
        <v>43088</v>
      </c>
      <c r="C11623" s="1">
        <v>43095</v>
      </c>
      <c r="D11623" t="s">
        <v>21</v>
      </c>
      <c r="E11623" t="s">
        <v>1267</v>
      </c>
      <c r="F11623">
        <v>0</v>
      </c>
      <c r="G11623">
        <v>100000</v>
      </c>
      <c r="H11623">
        <v>0</v>
      </c>
      <c r="I11623">
        <v>0</v>
      </c>
      <c r="J11623">
        <v>0</v>
      </c>
      <c r="K11623">
        <v>0.755</v>
      </c>
      <c r="L11623" t="s">
        <v>23</v>
      </c>
      <c r="M11623" s="3">
        <v>75500</v>
      </c>
      <c r="N11623" s="2" t="str">
        <f>VLOOKUP(Tabla1[[#This Row],[nemo]],'Nemos y clasificaciones'!$A$2:$B$5000,2,FALSE)</f>
        <v>ISHARES MSCI EAFE SMALL-CAP ETF</v>
      </c>
      <c r="O11623" s="3" t="str">
        <f>VLOOKUP(Tabla1[[#This Row],[nemo]],'Nemos y clasificaciones'!$A$1:$C$3000,3,FALSE)</f>
        <v>ETF</v>
      </c>
      <c r="P11623" s="3"/>
      <c r="Q11623" s="3"/>
    </row>
    <row r="11624" spans="1:17" x14ac:dyDescent="0.25">
      <c r="A11624" t="s">
        <v>10015</v>
      </c>
      <c r="B11624" s="1">
        <v>42725</v>
      </c>
      <c r="C11624" s="1">
        <v>42732</v>
      </c>
      <c r="D11624" t="s">
        <v>21</v>
      </c>
      <c r="E11624" t="s">
        <v>1267</v>
      </c>
      <c r="F11624">
        <v>0</v>
      </c>
      <c r="G11624">
        <v>100000</v>
      </c>
      <c r="H11624">
        <v>0</v>
      </c>
      <c r="I11624">
        <v>0</v>
      </c>
      <c r="J11624">
        <v>0</v>
      </c>
      <c r="K11624">
        <v>0.73099999999999998</v>
      </c>
      <c r="L11624" t="s">
        <v>23</v>
      </c>
      <c r="M11624" s="3">
        <v>73100</v>
      </c>
      <c r="N11624" s="2" t="str">
        <f>VLOOKUP(Tabla1[[#This Row],[nemo]],'Nemos y clasificaciones'!$A$2:$B$5000,2,FALSE)</f>
        <v>ISHARES MSCI EAFE SMALL-CAP ETF</v>
      </c>
      <c r="O11624" s="3" t="str">
        <f>VLOOKUP(Tabla1[[#This Row],[nemo]],'Nemos y clasificaciones'!$A$1:$C$3000,3,FALSE)</f>
        <v>ETF</v>
      </c>
      <c r="P11624" s="3"/>
      <c r="Q11624" s="3"/>
    </row>
    <row r="11625" spans="1:17" x14ac:dyDescent="0.25">
      <c r="A11625" t="s">
        <v>1266</v>
      </c>
      <c r="B11625" s="1">
        <v>44357</v>
      </c>
      <c r="C11625" s="1">
        <v>44363</v>
      </c>
      <c r="D11625" t="s">
        <v>21</v>
      </c>
      <c r="E11625" t="s">
        <v>1267</v>
      </c>
      <c r="F11625">
        <v>0</v>
      </c>
      <c r="G11625">
        <v>100000</v>
      </c>
      <c r="H11625">
        <v>0</v>
      </c>
      <c r="I11625">
        <v>0</v>
      </c>
      <c r="J11625">
        <v>0</v>
      </c>
      <c r="K11625">
        <v>0.70899999999999996</v>
      </c>
      <c r="L11625" t="s">
        <v>23</v>
      </c>
      <c r="M11625" s="3">
        <v>70900</v>
      </c>
      <c r="N11625" s="2" t="str">
        <f>VLOOKUP(Tabla1[[#This Row],[nemo]],'Nemos y clasificaciones'!$A$2:$B$5000,2,FALSE)</f>
        <v>ISHARES MSCI EAFE SMALL-CAP ETF</v>
      </c>
      <c r="O11625" s="3" t="str">
        <f>VLOOKUP(Tabla1[[#This Row],[nemo]],'Nemos y clasificaciones'!$A$1:$C$3000,3,FALSE)</f>
        <v>ETF</v>
      </c>
      <c r="P11625" s="3"/>
      <c r="Q11625" s="3"/>
    </row>
    <row r="11626" spans="1:17" x14ac:dyDescent="0.25">
      <c r="A11626" t="s">
        <v>7078</v>
      </c>
      <c r="B11626" s="1">
        <v>43452</v>
      </c>
      <c r="C11626" s="1">
        <v>43458</v>
      </c>
      <c r="D11626" t="s">
        <v>21</v>
      </c>
      <c r="E11626" t="s">
        <v>1267</v>
      </c>
      <c r="F11626">
        <v>0</v>
      </c>
      <c r="G11626">
        <v>100000</v>
      </c>
      <c r="H11626">
        <v>0</v>
      </c>
      <c r="I11626">
        <v>0</v>
      </c>
      <c r="J11626">
        <v>0</v>
      </c>
      <c r="K11626">
        <v>0.68100000000000005</v>
      </c>
      <c r="L11626" t="s">
        <v>23</v>
      </c>
      <c r="M11626" s="3">
        <v>68100</v>
      </c>
      <c r="N11626" s="2" t="str">
        <f>VLOOKUP(Tabla1[[#This Row],[nemo]],'Nemos y clasificaciones'!$A$2:$B$5000,2,FALSE)</f>
        <v>ISHARES MSCI EAFE SMALL-CAP ETF</v>
      </c>
      <c r="O11626" s="3" t="str">
        <f>VLOOKUP(Tabla1[[#This Row],[nemo]],'Nemos y clasificaciones'!$A$1:$C$3000,3,FALSE)</f>
        <v>ETF</v>
      </c>
      <c r="P11626" s="3"/>
      <c r="Q11626" s="3"/>
    </row>
    <row r="11627" spans="1:17" x14ac:dyDescent="0.25">
      <c r="A11627" t="s">
        <v>10372</v>
      </c>
      <c r="B11627" s="1">
        <v>42543</v>
      </c>
      <c r="C11627" s="1">
        <v>42549</v>
      </c>
      <c r="D11627" t="s">
        <v>21</v>
      </c>
      <c r="E11627" t="s">
        <v>1267</v>
      </c>
      <c r="F11627">
        <v>0</v>
      </c>
      <c r="G11627">
        <v>100000</v>
      </c>
      <c r="H11627">
        <v>0</v>
      </c>
      <c r="I11627">
        <v>0</v>
      </c>
      <c r="J11627">
        <v>0</v>
      </c>
      <c r="K11627">
        <v>0.67600000000000005</v>
      </c>
      <c r="L11627" t="s">
        <v>23</v>
      </c>
      <c r="M11627" s="3">
        <v>67600</v>
      </c>
      <c r="N11627" s="2" t="str">
        <f>VLOOKUP(Tabla1[[#This Row],[nemo]],'Nemos y clasificaciones'!$A$2:$B$5000,2,FALSE)</f>
        <v>ISHARES MSCI EAFE SMALL-CAP ETF</v>
      </c>
      <c r="O11627" s="3" t="str">
        <f>VLOOKUP(Tabla1[[#This Row],[nemo]],'Nemos y clasificaciones'!$A$1:$C$3000,3,FALSE)</f>
        <v>ETF</v>
      </c>
      <c r="P11627" s="3"/>
      <c r="Q11627" s="3"/>
    </row>
    <row r="11628" spans="1:17" x14ac:dyDescent="0.25">
      <c r="A11628" t="s">
        <v>11395</v>
      </c>
      <c r="B11628" s="1">
        <v>42180</v>
      </c>
      <c r="C11628" s="1">
        <v>42186</v>
      </c>
      <c r="D11628" t="s">
        <v>21</v>
      </c>
      <c r="E11628" t="s">
        <v>1267</v>
      </c>
      <c r="F11628">
        <v>0</v>
      </c>
      <c r="G11628">
        <v>100000</v>
      </c>
      <c r="H11628">
        <v>0</v>
      </c>
      <c r="I11628">
        <v>0</v>
      </c>
      <c r="J11628">
        <v>0</v>
      </c>
      <c r="K11628">
        <v>0.60199999999999998</v>
      </c>
      <c r="L11628" t="s">
        <v>23</v>
      </c>
      <c r="M11628" s="3">
        <v>60200</v>
      </c>
      <c r="N11628" s="2" t="str">
        <f>VLOOKUP(Tabla1[[#This Row],[nemo]],'Nemos y clasificaciones'!$A$2:$B$5000,2,FALSE)</f>
        <v>ISHARES MSCI EAFE SMALL-CAP ETF</v>
      </c>
      <c r="O11628" s="3" t="str">
        <f>VLOOKUP(Tabla1[[#This Row],[nemo]],'Nemos y clasificaciones'!$A$1:$C$3000,3,FALSE)</f>
        <v>ETF</v>
      </c>
      <c r="P11628" s="3"/>
      <c r="Q11628" s="3"/>
    </row>
    <row r="11629" spans="1:17" x14ac:dyDescent="0.25">
      <c r="A11629" t="s">
        <v>3938</v>
      </c>
      <c r="B11629" s="1">
        <v>43997</v>
      </c>
      <c r="C11629" s="1">
        <v>44001</v>
      </c>
      <c r="D11629" t="s">
        <v>21</v>
      </c>
      <c r="E11629" t="s">
        <v>1267</v>
      </c>
      <c r="F11629">
        <v>0</v>
      </c>
      <c r="G11629">
        <v>100000</v>
      </c>
      <c r="H11629">
        <v>0</v>
      </c>
      <c r="I11629">
        <v>0</v>
      </c>
      <c r="J11629">
        <v>0</v>
      </c>
      <c r="K11629">
        <v>0.54500000000000004</v>
      </c>
      <c r="L11629" t="s">
        <v>23</v>
      </c>
      <c r="M11629" s="3">
        <v>54500</v>
      </c>
      <c r="N11629" s="2" t="str">
        <f>VLOOKUP(Tabla1[[#This Row],[nemo]],'Nemos y clasificaciones'!$A$2:$B$5000,2,FALSE)</f>
        <v>ISHARES MSCI EAFE SMALL-CAP ETF</v>
      </c>
      <c r="O11629" s="3" t="str">
        <f>VLOOKUP(Tabla1[[#This Row],[nemo]],'Nemos y clasificaciones'!$A$1:$C$3000,3,FALSE)</f>
        <v>ETF</v>
      </c>
      <c r="P11629" s="3"/>
      <c r="Q11629" s="3"/>
    </row>
    <row r="11630" spans="1:17" x14ac:dyDescent="0.25">
      <c r="A11630" t="s">
        <v>2917</v>
      </c>
      <c r="B11630" s="1">
        <v>44179</v>
      </c>
      <c r="C11630" s="1">
        <v>44183</v>
      </c>
      <c r="D11630" t="s">
        <v>21</v>
      </c>
      <c r="E11630" t="s">
        <v>1267</v>
      </c>
      <c r="F11630">
        <v>0</v>
      </c>
      <c r="G11630">
        <v>100000</v>
      </c>
      <c r="H11630">
        <v>0</v>
      </c>
      <c r="I11630">
        <v>0</v>
      </c>
      <c r="J11630">
        <v>0</v>
      </c>
      <c r="K11630">
        <v>0.47299999999999998</v>
      </c>
      <c r="L11630" t="s">
        <v>23</v>
      </c>
      <c r="M11630" s="3">
        <v>47300</v>
      </c>
      <c r="N11630" s="2" t="str">
        <f>VLOOKUP(Tabla1[[#This Row],[nemo]],'Nemos y clasificaciones'!$A$2:$B$5000,2,FALSE)</f>
        <v>ISHARES MSCI EAFE SMALL-CAP ETF</v>
      </c>
      <c r="O11630" s="3" t="str">
        <f>VLOOKUP(Tabla1[[#This Row],[nemo]],'Nemos y clasificaciones'!$A$1:$C$3000,3,FALSE)</f>
        <v>ETF</v>
      </c>
      <c r="P11630" s="3"/>
      <c r="Q11630" s="3"/>
    </row>
    <row r="11631" spans="1:17" x14ac:dyDescent="0.25">
      <c r="A11631" t="s">
        <v>11032</v>
      </c>
      <c r="B11631" s="1">
        <v>42359</v>
      </c>
      <c r="C11631" s="1">
        <v>42366</v>
      </c>
      <c r="D11631" t="s">
        <v>21</v>
      </c>
      <c r="E11631" t="s">
        <v>1267</v>
      </c>
      <c r="F11631">
        <v>0</v>
      </c>
      <c r="G11631">
        <v>100000</v>
      </c>
      <c r="H11631">
        <v>0</v>
      </c>
      <c r="I11631">
        <v>0</v>
      </c>
      <c r="J11631">
        <v>0</v>
      </c>
      <c r="K11631">
        <v>0.42599999999999999</v>
      </c>
      <c r="L11631" t="s">
        <v>23</v>
      </c>
      <c r="M11631" s="3">
        <v>42600</v>
      </c>
      <c r="N11631" s="2" t="str">
        <f>VLOOKUP(Tabla1[[#This Row],[nemo]],'Nemos y clasificaciones'!$A$2:$B$5000,2,FALSE)</f>
        <v>ISHARES MSCI EAFE SMALL-CAP ETF</v>
      </c>
      <c r="O11631" s="3" t="str">
        <f>VLOOKUP(Tabla1[[#This Row],[nemo]],'Nemos y clasificaciones'!$A$1:$C$3000,3,FALSE)</f>
        <v>ETF</v>
      </c>
      <c r="P11631" s="3"/>
      <c r="Q11631" s="3"/>
    </row>
    <row r="11632" spans="1:17" x14ac:dyDescent="0.25">
      <c r="A11632" t="s">
        <v>2724</v>
      </c>
      <c r="B11632" s="1">
        <v>44195</v>
      </c>
      <c r="C11632" s="1">
        <v>44202</v>
      </c>
      <c r="D11632" t="s">
        <v>21</v>
      </c>
      <c r="E11632" t="s">
        <v>1267</v>
      </c>
      <c r="F11632">
        <v>0</v>
      </c>
      <c r="G11632">
        <v>100000</v>
      </c>
      <c r="H11632">
        <v>0</v>
      </c>
      <c r="I11632">
        <v>0</v>
      </c>
      <c r="J11632">
        <v>0</v>
      </c>
      <c r="K11632">
        <v>2.3E-2</v>
      </c>
      <c r="L11632" t="s">
        <v>23</v>
      </c>
      <c r="M11632" s="4">
        <v>2300</v>
      </c>
      <c r="N11632" s="2" t="str">
        <f>VLOOKUP(Tabla1[[#This Row],[nemo]],'Nemos y clasificaciones'!$A$2:$B$5000,2,FALSE)</f>
        <v>ISHARES MSCI EAFE SMALL-CAP ETF</v>
      </c>
      <c r="O11632" s="4" t="str">
        <f>VLOOKUP(Tabla1[[#This Row],[nemo]],'Nemos y clasificaciones'!$A$1:$C$3000,3,FALSE)</f>
        <v>ETF</v>
      </c>
      <c r="P11632" s="4"/>
      <c r="Q11632" s="4"/>
    </row>
    <row r="11633" spans="1:17" x14ac:dyDescent="0.25">
      <c r="A11633" t="s">
        <v>5688</v>
      </c>
      <c r="B11633" s="1">
        <v>43711</v>
      </c>
      <c r="C11633" s="1">
        <v>43717</v>
      </c>
      <c r="D11633" t="s">
        <v>21</v>
      </c>
      <c r="E11633" t="s">
        <v>3075</v>
      </c>
      <c r="F11633">
        <v>0</v>
      </c>
      <c r="G11633">
        <v>100000</v>
      </c>
      <c r="H11633">
        <v>0</v>
      </c>
      <c r="I11633">
        <v>0</v>
      </c>
      <c r="J11633">
        <v>0</v>
      </c>
      <c r="K11633">
        <v>0.28000000000000003</v>
      </c>
      <c r="L11633" t="s">
        <v>23</v>
      </c>
      <c r="M11633" s="3">
        <v>28000</v>
      </c>
      <c r="N11633" s="2" t="str">
        <f>VLOOKUP(Tabla1[[#This Row],[nemo]],'Nemos y clasificaciones'!$A$2:$B$5000,2,FALSE)</f>
        <v>ISHARES SHORT TREASURY BOND ETF</v>
      </c>
      <c r="O11633" s="3" t="str">
        <f>VLOOKUP(Tabla1[[#This Row],[nemo]],'Nemos y clasificaciones'!$A$1:$C$3000,3,FALSE)</f>
        <v>ETF</v>
      </c>
      <c r="P11633" s="3"/>
      <c r="Q11633" s="3"/>
    </row>
    <row r="11634" spans="1:17" x14ac:dyDescent="0.25">
      <c r="A11634" t="s">
        <v>6178</v>
      </c>
      <c r="B11634" s="1">
        <v>43619</v>
      </c>
      <c r="C11634" s="1">
        <v>43623</v>
      </c>
      <c r="D11634" t="s">
        <v>21</v>
      </c>
      <c r="E11634" t="s">
        <v>3075</v>
      </c>
      <c r="F11634">
        <v>0</v>
      </c>
      <c r="G11634">
        <v>100000</v>
      </c>
      <c r="H11634">
        <v>0</v>
      </c>
      <c r="I11634">
        <v>0</v>
      </c>
      <c r="J11634">
        <v>0</v>
      </c>
      <c r="K11634">
        <v>0.221</v>
      </c>
      <c r="L11634" t="s">
        <v>23</v>
      </c>
      <c r="M11634" s="3">
        <v>22100</v>
      </c>
      <c r="N11634" s="2" t="str">
        <f>VLOOKUP(Tabla1[[#This Row],[nemo]],'Nemos y clasificaciones'!$A$2:$B$5000,2,FALSE)</f>
        <v>ISHARES SHORT TREASURY BOND ETF</v>
      </c>
      <c r="O11634" s="3" t="str">
        <f>VLOOKUP(Tabla1[[#This Row],[nemo]],'Nemos y clasificaciones'!$A$1:$C$3000,3,FALSE)</f>
        <v>ETF</v>
      </c>
      <c r="P11634" s="3"/>
      <c r="Q11634" s="3"/>
    </row>
    <row r="11635" spans="1:17" x14ac:dyDescent="0.25">
      <c r="A11635" t="s">
        <v>6701</v>
      </c>
      <c r="B11635" s="1">
        <v>43556</v>
      </c>
      <c r="C11635" s="1">
        <v>43560</v>
      </c>
      <c r="D11635" t="s">
        <v>21</v>
      </c>
      <c r="E11635" t="s">
        <v>3075</v>
      </c>
      <c r="F11635">
        <v>0</v>
      </c>
      <c r="G11635">
        <v>100000</v>
      </c>
      <c r="H11635">
        <v>0</v>
      </c>
      <c r="I11635">
        <v>0</v>
      </c>
      <c r="J11635">
        <v>0</v>
      </c>
      <c r="K11635">
        <v>0.22</v>
      </c>
      <c r="L11635" t="s">
        <v>23</v>
      </c>
      <c r="M11635" s="3">
        <v>22000</v>
      </c>
      <c r="N11635" s="2" t="str">
        <f>VLOOKUP(Tabla1[[#This Row],[nemo]],'Nemos y clasificaciones'!$A$2:$B$5000,2,FALSE)</f>
        <v>ISHARES SHORT TREASURY BOND ETF</v>
      </c>
      <c r="O11635" s="3" t="str">
        <f>VLOOKUP(Tabla1[[#This Row],[nemo]],'Nemos y clasificaciones'!$A$1:$C$3000,3,FALSE)</f>
        <v>ETF</v>
      </c>
      <c r="P11635" s="3"/>
      <c r="Q11635" s="3"/>
    </row>
    <row r="11636" spans="1:17" x14ac:dyDescent="0.25">
      <c r="A11636" t="s">
        <v>6540</v>
      </c>
      <c r="B11636" s="1">
        <v>43585</v>
      </c>
      <c r="C11636" s="1">
        <v>43592</v>
      </c>
      <c r="D11636" t="s">
        <v>21</v>
      </c>
      <c r="E11636" t="s">
        <v>3075</v>
      </c>
      <c r="F11636">
        <v>0</v>
      </c>
      <c r="G11636">
        <v>100000</v>
      </c>
      <c r="H11636">
        <v>0</v>
      </c>
      <c r="I11636">
        <v>0</v>
      </c>
      <c r="J11636">
        <v>0</v>
      </c>
      <c r="K11636">
        <v>0.218</v>
      </c>
      <c r="L11636" t="s">
        <v>23</v>
      </c>
      <c r="M11636" s="3">
        <v>21800</v>
      </c>
      <c r="N11636" s="2" t="str">
        <f>VLOOKUP(Tabla1[[#This Row],[nemo]],'Nemos y clasificaciones'!$A$2:$B$5000,2,FALSE)</f>
        <v>ISHARES SHORT TREASURY BOND ETF</v>
      </c>
      <c r="O11636" s="3" t="str">
        <f>VLOOKUP(Tabla1[[#This Row],[nemo]],'Nemos y clasificaciones'!$A$1:$C$3000,3,FALSE)</f>
        <v>ETF</v>
      </c>
      <c r="P11636" s="3"/>
      <c r="Q11636" s="3"/>
    </row>
    <row r="11637" spans="1:17" x14ac:dyDescent="0.25">
      <c r="A11637" t="s">
        <v>6839</v>
      </c>
      <c r="B11637" s="1">
        <v>43525</v>
      </c>
      <c r="C11637" s="1">
        <v>43531</v>
      </c>
      <c r="D11637" t="s">
        <v>21</v>
      </c>
      <c r="E11637" t="s">
        <v>3075</v>
      </c>
      <c r="F11637">
        <v>0</v>
      </c>
      <c r="G11637">
        <v>100000</v>
      </c>
      <c r="H11637">
        <v>0</v>
      </c>
      <c r="I11637">
        <v>0</v>
      </c>
      <c r="J11637">
        <v>0</v>
      </c>
      <c r="K11637">
        <v>0.215</v>
      </c>
      <c r="L11637" t="s">
        <v>23</v>
      </c>
      <c r="M11637" s="3">
        <v>21500</v>
      </c>
      <c r="N11637" s="2" t="str">
        <f>VLOOKUP(Tabla1[[#This Row],[nemo]],'Nemos y clasificaciones'!$A$2:$B$5000,2,FALSE)</f>
        <v>ISHARES SHORT TREASURY BOND ETF</v>
      </c>
      <c r="O11637" s="3" t="str">
        <f>VLOOKUP(Tabla1[[#This Row],[nemo]],'Nemos y clasificaciones'!$A$1:$C$3000,3,FALSE)</f>
        <v>ETF</v>
      </c>
      <c r="P11637" s="3"/>
      <c r="Q11637" s="3"/>
    </row>
    <row r="11638" spans="1:17" x14ac:dyDescent="0.25">
      <c r="A11638" t="s">
        <v>5789</v>
      </c>
      <c r="B11638" s="1">
        <v>43678</v>
      </c>
      <c r="C11638" s="1">
        <v>43684</v>
      </c>
      <c r="D11638" t="s">
        <v>21</v>
      </c>
      <c r="E11638" t="s">
        <v>3075</v>
      </c>
      <c r="F11638">
        <v>0</v>
      </c>
      <c r="G11638">
        <v>100000</v>
      </c>
      <c r="H11638">
        <v>0</v>
      </c>
      <c r="I11638">
        <v>0</v>
      </c>
      <c r="J11638">
        <v>0</v>
      </c>
      <c r="K11638">
        <v>0.21</v>
      </c>
      <c r="L11638" t="s">
        <v>23</v>
      </c>
      <c r="M11638" s="3">
        <v>21000</v>
      </c>
      <c r="N11638" s="2" t="str">
        <f>VLOOKUP(Tabla1[[#This Row],[nemo]],'Nemos y clasificaciones'!$A$2:$B$5000,2,FALSE)</f>
        <v>ISHARES SHORT TREASURY BOND ETF</v>
      </c>
      <c r="O11638" s="3" t="str">
        <f>VLOOKUP(Tabla1[[#This Row],[nemo]],'Nemos y clasificaciones'!$A$1:$C$3000,3,FALSE)</f>
        <v>ETF</v>
      </c>
      <c r="P11638" s="3"/>
      <c r="Q11638" s="3"/>
    </row>
    <row r="11639" spans="1:17" x14ac:dyDescent="0.25">
      <c r="A11639" t="s">
        <v>5878</v>
      </c>
      <c r="B11639" s="1">
        <v>43647</v>
      </c>
      <c r="C11639" s="1">
        <v>43654</v>
      </c>
      <c r="D11639" t="s">
        <v>21</v>
      </c>
      <c r="E11639" t="s">
        <v>3075</v>
      </c>
      <c r="F11639">
        <v>0</v>
      </c>
      <c r="G11639">
        <v>100000</v>
      </c>
      <c r="H11639">
        <v>0</v>
      </c>
      <c r="I11639">
        <v>0</v>
      </c>
      <c r="J11639">
        <v>0</v>
      </c>
      <c r="K11639">
        <v>0.20899999999999999</v>
      </c>
      <c r="L11639" t="s">
        <v>23</v>
      </c>
      <c r="M11639" s="3">
        <v>20900</v>
      </c>
      <c r="N11639" s="2" t="str">
        <f>VLOOKUP(Tabla1[[#This Row],[nemo]],'Nemos y clasificaciones'!$A$2:$B$5000,2,FALSE)</f>
        <v>ISHARES SHORT TREASURY BOND ETF</v>
      </c>
      <c r="O11639" s="3" t="str">
        <f>VLOOKUP(Tabla1[[#This Row],[nemo]],'Nemos y clasificaciones'!$A$1:$C$3000,3,FALSE)</f>
        <v>ETF</v>
      </c>
      <c r="P11639" s="3"/>
      <c r="Q11639" s="3"/>
    </row>
    <row r="11640" spans="1:17" x14ac:dyDescent="0.25">
      <c r="A11640" t="s">
        <v>6887</v>
      </c>
      <c r="B11640" s="1">
        <v>43497</v>
      </c>
      <c r="C11640" s="1">
        <v>43503</v>
      </c>
      <c r="D11640" t="s">
        <v>21</v>
      </c>
      <c r="E11640" t="s">
        <v>3075</v>
      </c>
      <c r="F11640">
        <v>0</v>
      </c>
      <c r="G11640">
        <v>100000</v>
      </c>
      <c r="H11640">
        <v>0</v>
      </c>
      <c r="I11640">
        <v>0</v>
      </c>
      <c r="J11640">
        <v>0</v>
      </c>
      <c r="K11640">
        <v>0.20799999999999999</v>
      </c>
      <c r="L11640" t="s">
        <v>23</v>
      </c>
      <c r="M11640" s="3">
        <v>20800</v>
      </c>
      <c r="N11640" s="2" t="str">
        <f>VLOOKUP(Tabla1[[#This Row],[nemo]],'Nemos y clasificaciones'!$A$2:$B$5000,2,FALSE)</f>
        <v>ISHARES SHORT TREASURY BOND ETF</v>
      </c>
      <c r="O11640" s="3" t="str">
        <f>VLOOKUP(Tabla1[[#This Row],[nemo]],'Nemos y clasificaciones'!$A$1:$C$3000,3,FALSE)</f>
        <v>ETF</v>
      </c>
      <c r="P11640" s="3"/>
      <c r="Q11640" s="3"/>
    </row>
    <row r="11641" spans="1:17" x14ac:dyDescent="0.25">
      <c r="A11641" t="s">
        <v>7077</v>
      </c>
      <c r="B11641" s="1">
        <v>43452</v>
      </c>
      <c r="C11641" s="1">
        <v>43458</v>
      </c>
      <c r="D11641" t="s">
        <v>21</v>
      </c>
      <c r="E11641" t="s">
        <v>3075</v>
      </c>
      <c r="F11641">
        <v>0</v>
      </c>
      <c r="G11641">
        <v>100000</v>
      </c>
      <c r="H11641">
        <v>0</v>
      </c>
      <c r="I11641">
        <v>0</v>
      </c>
      <c r="J11641">
        <v>0</v>
      </c>
      <c r="K11641">
        <v>0.20100000000000001</v>
      </c>
      <c r="L11641" t="s">
        <v>23</v>
      </c>
      <c r="M11641" s="3">
        <v>20100</v>
      </c>
      <c r="N11641" s="2" t="str">
        <f>VLOOKUP(Tabla1[[#This Row],[nemo]],'Nemos y clasificaciones'!$A$2:$B$5000,2,FALSE)</f>
        <v>ISHARES SHORT TREASURY BOND ETF</v>
      </c>
      <c r="O11641" s="3" t="str">
        <f>VLOOKUP(Tabla1[[#This Row],[nemo]],'Nemos y clasificaciones'!$A$1:$C$3000,3,FALSE)</f>
        <v>ETF</v>
      </c>
      <c r="P11641" s="3"/>
      <c r="Q11641" s="3"/>
    </row>
    <row r="11642" spans="1:17" x14ac:dyDescent="0.25">
      <c r="A11642" t="s">
        <v>5526</v>
      </c>
      <c r="B11642" s="1">
        <v>43739</v>
      </c>
      <c r="C11642" s="1">
        <v>43745</v>
      </c>
      <c r="D11642" t="s">
        <v>21</v>
      </c>
      <c r="E11642" t="s">
        <v>3075</v>
      </c>
      <c r="F11642">
        <v>0</v>
      </c>
      <c r="G11642">
        <v>100000</v>
      </c>
      <c r="H11642">
        <v>0</v>
      </c>
      <c r="I11642">
        <v>0</v>
      </c>
      <c r="J11642">
        <v>0</v>
      </c>
      <c r="K11642">
        <v>0.19400000000000001</v>
      </c>
      <c r="L11642" t="s">
        <v>23</v>
      </c>
      <c r="M11642" s="3">
        <v>19400</v>
      </c>
      <c r="N11642" s="2" t="str">
        <f>VLOOKUP(Tabla1[[#This Row],[nemo]],'Nemos y clasificaciones'!$A$2:$B$5000,2,FALSE)</f>
        <v>ISHARES SHORT TREASURY BOND ETF</v>
      </c>
      <c r="O11642" s="3" t="str">
        <f>VLOOKUP(Tabla1[[#This Row],[nemo]],'Nemos y clasificaciones'!$A$1:$C$3000,3,FALSE)</f>
        <v>ETF</v>
      </c>
      <c r="P11642" s="3"/>
      <c r="Q11642" s="3"/>
    </row>
    <row r="11643" spans="1:17" x14ac:dyDescent="0.25">
      <c r="A11643" t="s">
        <v>7236</v>
      </c>
      <c r="B11643" s="1">
        <v>43437</v>
      </c>
      <c r="C11643" s="1">
        <v>43441</v>
      </c>
      <c r="D11643" t="s">
        <v>21</v>
      </c>
      <c r="E11643" t="s">
        <v>3075</v>
      </c>
      <c r="F11643">
        <v>0</v>
      </c>
      <c r="G11643">
        <v>100000</v>
      </c>
      <c r="H11643">
        <v>0</v>
      </c>
      <c r="I11643">
        <v>0</v>
      </c>
      <c r="J11643">
        <v>0</v>
      </c>
      <c r="K11643">
        <v>0.19</v>
      </c>
      <c r="L11643" t="s">
        <v>23</v>
      </c>
      <c r="M11643" s="3">
        <v>19000</v>
      </c>
      <c r="N11643" s="2" t="str">
        <f>VLOOKUP(Tabla1[[#This Row],[nemo]],'Nemos y clasificaciones'!$A$2:$B$5000,2,FALSE)</f>
        <v>ISHARES SHORT TREASURY BOND ETF</v>
      </c>
      <c r="O11643" s="3" t="str">
        <f>VLOOKUP(Tabla1[[#This Row],[nemo]],'Nemos y clasificaciones'!$A$1:$C$3000,3,FALSE)</f>
        <v>ETF</v>
      </c>
      <c r="P11643" s="3"/>
      <c r="Q11643" s="3"/>
    </row>
    <row r="11644" spans="1:17" x14ac:dyDescent="0.25">
      <c r="A11644" t="s">
        <v>5416</v>
      </c>
      <c r="B11644" s="1">
        <v>43768</v>
      </c>
      <c r="C11644" s="1">
        <v>43776</v>
      </c>
      <c r="D11644" t="s">
        <v>21</v>
      </c>
      <c r="E11644" t="s">
        <v>3075</v>
      </c>
      <c r="F11644">
        <v>0</v>
      </c>
      <c r="G11644">
        <v>100000</v>
      </c>
      <c r="H11644">
        <v>0</v>
      </c>
      <c r="I11644">
        <v>0</v>
      </c>
      <c r="J11644">
        <v>0</v>
      </c>
      <c r="K11644">
        <v>0.186</v>
      </c>
      <c r="L11644" t="s">
        <v>23</v>
      </c>
      <c r="M11644" s="3">
        <v>18600</v>
      </c>
      <c r="N11644" s="2" t="str">
        <f>VLOOKUP(Tabla1[[#This Row],[nemo]],'Nemos y clasificaciones'!$A$2:$B$5000,2,FALSE)</f>
        <v>ISHARES SHORT TREASURY BOND ETF</v>
      </c>
      <c r="O11644" s="3" t="str">
        <f>VLOOKUP(Tabla1[[#This Row],[nemo]],'Nemos y clasificaciones'!$A$1:$C$3000,3,FALSE)</f>
        <v>ETF</v>
      </c>
      <c r="P11644" s="3"/>
      <c r="Q11644" s="3"/>
    </row>
    <row r="11645" spans="1:17" x14ac:dyDescent="0.25">
      <c r="A11645" t="s">
        <v>7325</v>
      </c>
      <c r="B11645" s="1">
        <v>43407</v>
      </c>
      <c r="C11645" s="1">
        <v>43411</v>
      </c>
      <c r="D11645" t="s">
        <v>21</v>
      </c>
      <c r="E11645" t="s">
        <v>3075</v>
      </c>
      <c r="F11645">
        <v>0</v>
      </c>
      <c r="G11645">
        <v>100000</v>
      </c>
      <c r="H11645">
        <v>0</v>
      </c>
      <c r="I11645">
        <v>0</v>
      </c>
      <c r="J11645">
        <v>0</v>
      </c>
      <c r="K11645">
        <v>0.186</v>
      </c>
      <c r="L11645" t="s">
        <v>23</v>
      </c>
      <c r="M11645" s="3">
        <v>18600</v>
      </c>
      <c r="N11645" s="2" t="str">
        <f>VLOOKUP(Tabla1[[#This Row],[nemo]],'Nemos y clasificaciones'!$A$2:$B$5000,2,FALSE)</f>
        <v>ISHARES SHORT TREASURY BOND ETF</v>
      </c>
      <c r="O11645" s="3" t="str">
        <f>VLOOKUP(Tabla1[[#This Row],[nemo]],'Nemos y clasificaciones'!$A$1:$C$3000,3,FALSE)</f>
        <v>ETF</v>
      </c>
      <c r="P11645" s="3"/>
      <c r="Q11645" s="3"/>
    </row>
    <row r="11646" spans="1:17" x14ac:dyDescent="0.25">
      <c r="A11646" t="s">
        <v>7410</v>
      </c>
      <c r="B11646" s="1">
        <v>43374</v>
      </c>
      <c r="C11646" s="1">
        <v>43378</v>
      </c>
      <c r="D11646" t="s">
        <v>21</v>
      </c>
      <c r="E11646" t="s">
        <v>3075</v>
      </c>
      <c r="F11646">
        <v>0</v>
      </c>
      <c r="G11646">
        <v>100000</v>
      </c>
      <c r="H11646">
        <v>0</v>
      </c>
      <c r="I11646">
        <v>0</v>
      </c>
      <c r="J11646">
        <v>0</v>
      </c>
      <c r="K11646">
        <v>0.182</v>
      </c>
      <c r="L11646" t="s">
        <v>23</v>
      </c>
      <c r="M11646" s="3">
        <v>18200</v>
      </c>
      <c r="N11646" s="2" t="str">
        <f>VLOOKUP(Tabla1[[#This Row],[nemo]],'Nemos y clasificaciones'!$A$2:$B$5000,2,FALSE)</f>
        <v>ISHARES SHORT TREASURY BOND ETF</v>
      </c>
      <c r="O11646" s="3" t="str">
        <f>VLOOKUP(Tabla1[[#This Row],[nemo]],'Nemos y clasificaciones'!$A$1:$C$3000,3,FALSE)</f>
        <v>ETF</v>
      </c>
      <c r="P11646" s="3"/>
      <c r="Q11646" s="3"/>
    </row>
    <row r="11647" spans="1:17" x14ac:dyDescent="0.25">
      <c r="A11647" t="s">
        <v>7523</v>
      </c>
      <c r="B11647" s="1">
        <v>43347</v>
      </c>
      <c r="C11647" s="1">
        <v>43353</v>
      </c>
      <c r="D11647" t="s">
        <v>21</v>
      </c>
      <c r="E11647" t="s">
        <v>3075</v>
      </c>
      <c r="F11647">
        <v>0</v>
      </c>
      <c r="G11647">
        <v>100000</v>
      </c>
      <c r="H11647">
        <v>0</v>
      </c>
      <c r="I11647">
        <v>0</v>
      </c>
      <c r="J11647">
        <v>0</v>
      </c>
      <c r="K11647">
        <v>0.17299999999999999</v>
      </c>
      <c r="L11647" t="s">
        <v>23</v>
      </c>
      <c r="M11647" s="3">
        <v>17300</v>
      </c>
      <c r="N11647" s="2" t="str">
        <f>VLOOKUP(Tabla1[[#This Row],[nemo]],'Nemos y clasificaciones'!$A$2:$B$5000,2,FALSE)</f>
        <v>ISHARES SHORT TREASURY BOND ETF</v>
      </c>
      <c r="O11647" s="3" t="str">
        <f>VLOOKUP(Tabla1[[#This Row],[nemo]],'Nemos y clasificaciones'!$A$1:$C$3000,3,FALSE)</f>
        <v>ETF</v>
      </c>
      <c r="P11647" s="3"/>
      <c r="Q11647" s="3"/>
    </row>
    <row r="11648" spans="1:17" x14ac:dyDescent="0.25">
      <c r="A11648" t="s">
        <v>5117</v>
      </c>
      <c r="B11648" s="1">
        <v>43818</v>
      </c>
      <c r="C11648" s="1">
        <v>43825</v>
      </c>
      <c r="D11648" t="s">
        <v>21</v>
      </c>
      <c r="E11648" t="s">
        <v>3075</v>
      </c>
      <c r="F11648">
        <v>0</v>
      </c>
      <c r="G11648">
        <v>100000</v>
      </c>
      <c r="H11648">
        <v>0</v>
      </c>
      <c r="I11648">
        <v>0</v>
      </c>
      <c r="J11648">
        <v>0</v>
      </c>
      <c r="K11648">
        <v>0.17</v>
      </c>
      <c r="L11648" t="s">
        <v>23</v>
      </c>
      <c r="M11648" s="3">
        <v>17000</v>
      </c>
      <c r="N11648" s="2" t="str">
        <f>VLOOKUP(Tabla1[[#This Row],[nemo]],'Nemos y clasificaciones'!$A$2:$B$5000,2,FALSE)</f>
        <v>ISHARES SHORT TREASURY BOND ETF</v>
      </c>
      <c r="O11648" s="3" t="str">
        <f>VLOOKUP(Tabla1[[#This Row],[nemo]],'Nemos y clasificaciones'!$A$1:$C$3000,3,FALSE)</f>
        <v>ETF</v>
      </c>
      <c r="P11648" s="3"/>
      <c r="Q11648" s="3"/>
    </row>
    <row r="11649" spans="1:17" x14ac:dyDescent="0.25">
      <c r="A11649" t="s">
        <v>5329</v>
      </c>
      <c r="B11649" s="1">
        <v>43801</v>
      </c>
      <c r="C11649" s="1">
        <v>43805</v>
      </c>
      <c r="D11649" t="s">
        <v>21</v>
      </c>
      <c r="E11649" t="s">
        <v>3075</v>
      </c>
      <c r="F11649">
        <v>0</v>
      </c>
      <c r="G11649">
        <v>100000</v>
      </c>
      <c r="H11649">
        <v>0</v>
      </c>
      <c r="I11649">
        <v>0</v>
      </c>
      <c r="J11649">
        <v>0</v>
      </c>
      <c r="K11649">
        <v>0.16900000000000001</v>
      </c>
      <c r="L11649" t="s">
        <v>23</v>
      </c>
      <c r="M11649" s="3">
        <v>16900</v>
      </c>
      <c r="N11649" s="2" t="str">
        <f>VLOOKUP(Tabla1[[#This Row],[nemo]],'Nemos y clasificaciones'!$A$2:$B$5000,2,FALSE)</f>
        <v>ISHARES SHORT TREASURY BOND ETF</v>
      </c>
      <c r="O11649" s="3" t="str">
        <f>VLOOKUP(Tabla1[[#This Row],[nemo]],'Nemos y clasificaciones'!$A$1:$C$3000,3,FALSE)</f>
        <v>ETF</v>
      </c>
      <c r="P11649" s="3"/>
      <c r="Q11649" s="3"/>
    </row>
    <row r="11650" spans="1:17" x14ac:dyDescent="0.25">
      <c r="A11650" t="s">
        <v>7594</v>
      </c>
      <c r="B11650" s="1">
        <v>43313</v>
      </c>
      <c r="C11650" s="1">
        <v>43319</v>
      </c>
      <c r="D11650" t="s">
        <v>21</v>
      </c>
      <c r="E11650" t="s">
        <v>3075</v>
      </c>
      <c r="F11650">
        <v>0</v>
      </c>
      <c r="G11650">
        <v>100000</v>
      </c>
      <c r="H11650">
        <v>0</v>
      </c>
      <c r="I11650">
        <v>0</v>
      </c>
      <c r="J11650">
        <v>0</v>
      </c>
      <c r="K11650">
        <v>0.16500000000000001</v>
      </c>
      <c r="L11650" t="s">
        <v>23</v>
      </c>
      <c r="M11650" s="3">
        <v>16500</v>
      </c>
      <c r="N11650" s="2" t="str">
        <f>VLOOKUP(Tabla1[[#This Row],[nemo]],'Nemos y clasificaciones'!$A$2:$B$5000,2,FALSE)</f>
        <v>ISHARES SHORT TREASURY BOND ETF</v>
      </c>
      <c r="O11650" s="3" t="str">
        <f>VLOOKUP(Tabla1[[#This Row],[nemo]],'Nemos y clasificaciones'!$A$1:$C$3000,3,FALSE)</f>
        <v>ETF</v>
      </c>
      <c r="P11650" s="3"/>
      <c r="Q11650" s="3"/>
    </row>
    <row r="11651" spans="1:17" x14ac:dyDescent="0.25">
      <c r="A11651" t="s">
        <v>4878</v>
      </c>
      <c r="B11651" s="1">
        <v>43864</v>
      </c>
      <c r="C11651" s="1">
        <v>43868</v>
      </c>
      <c r="D11651" t="s">
        <v>21</v>
      </c>
      <c r="E11651" t="s">
        <v>3075</v>
      </c>
      <c r="F11651">
        <v>0</v>
      </c>
      <c r="G11651">
        <v>100000</v>
      </c>
      <c r="H11651">
        <v>0</v>
      </c>
      <c r="I11651">
        <v>0</v>
      </c>
      <c r="J11651">
        <v>0</v>
      </c>
      <c r="K11651">
        <v>0.161</v>
      </c>
      <c r="L11651" t="s">
        <v>23</v>
      </c>
      <c r="M11651" s="3">
        <v>16100</v>
      </c>
      <c r="N11651" s="2" t="str">
        <f>VLOOKUP(Tabla1[[#This Row],[nemo]],'Nemos y clasificaciones'!$A$2:$B$5000,2,FALSE)</f>
        <v>ISHARES SHORT TREASURY BOND ETF</v>
      </c>
      <c r="O11651" s="3" t="str">
        <f>VLOOKUP(Tabla1[[#This Row],[nemo]],'Nemos y clasificaciones'!$A$1:$C$3000,3,FALSE)</f>
        <v>ETF</v>
      </c>
      <c r="P11651" s="3"/>
      <c r="Q11651" s="3"/>
    </row>
    <row r="11652" spans="1:17" x14ac:dyDescent="0.25">
      <c r="A11652" t="s">
        <v>3076</v>
      </c>
      <c r="B11652" s="1">
        <v>44166</v>
      </c>
      <c r="C11652" s="1">
        <v>44172</v>
      </c>
      <c r="D11652" t="s">
        <v>21</v>
      </c>
      <c r="E11652" t="s">
        <v>3075</v>
      </c>
      <c r="F11652">
        <v>0</v>
      </c>
      <c r="G11652">
        <v>100000</v>
      </c>
      <c r="H11652">
        <v>0</v>
      </c>
      <c r="I11652">
        <v>0</v>
      </c>
      <c r="J11652">
        <v>0</v>
      </c>
      <c r="K11652">
        <v>0.155</v>
      </c>
      <c r="L11652" t="s">
        <v>23</v>
      </c>
      <c r="M11652" s="3">
        <v>15500</v>
      </c>
      <c r="N11652" s="2" t="str">
        <f>VLOOKUP(Tabla1[[#This Row],[nemo]],'Nemos y clasificaciones'!$A$2:$B$5000,2,FALSE)</f>
        <v>ISHARES SHORT TREASURY BOND ETF</v>
      </c>
      <c r="O11652" s="3" t="str">
        <f>VLOOKUP(Tabla1[[#This Row],[nemo]],'Nemos y clasificaciones'!$A$1:$C$3000,3,FALSE)</f>
        <v>ETF</v>
      </c>
      <c r="P11652" s="3"/>
      <c r="Q11652" s="3"/>
    </row>
    <row r="11653" spans="1:17" x14ac:dyDescent="0.25">
      <c r="A11653" t="s">
        <v>7669</v>
      </c>
      <c r="B11653" s="1">
        <v>43280</v>
      </c>
      <c r="C11653" s="1">
        <v>43290</v>
      </c>
      <c r="D11653" t="s">
        <v>21</v>
      </c>
      <c r="E11653" t="s">
        <v>3075</v>
      </c>
      <c r="F11653">
        <v>0</v>
      </c>
      <c r="G11653">
        <v>100000</v>
      </c>
      <c r="H11653">
        <v>0</v>
      </c>
      <c r="I11653">
        <v>0</v>
      </c>
      <c r="J11653">
        <v>0</v>
      </c>
      <c r="K11653">
        <v>0.151</v>
      </c>
      <c r="L11653" t="s">
        <v>23</v>
      </c>
      <c r="M11653" s="3">
        <v>15100</v>
      </c>
      <c r="N11653" s="2" t="str">
        <f>VLOOKUP(Tabla1[[#This Row],[nemo]],'Nemos y clasificaciones'!$A$2:$B$5000,2,FALSE)</f>
        <v>ISHARES SHORT TREASURY BOND ETF</v>
      </c>
      <c r="O11653" s="3" t="str">
        <f>VLOOKUP(Tabla1[[#This Row],[nemo]],'Nemos y clasificaciones'!$A$1:$C$3000,3,FALSE)</f>
        <v>ETF</v>
      </c>
      <c r="P11653" s="3"/>
      <c r="Q11653" s="3"/>
    </row>
    <row r="11654" spans="1:17" x14ac:dyDescent="0.25">
      <c r="A11654" t="s">
        <v>4794</v>
      </c>
      <c r="B11654" s="1">
        <v>43892</v>
      </c>
      <c r="C11654" s="1">
        <v>43896</v>
      </c>
      <c r="D11654" t="s">
        <v>21</v>
      </c>
      <c r="E11654" t="s">
        <v>3075</v>
      </c>
      <c r="F11654">
        <v>0</v>
      </c>
      <c r="G11654">
        <v>100000</v>
      </c>
      <c r="H11654">
        <v>0</v>
      </c>
      <c r="I11654">
        <v>0</v>
      </c>
      <c r="J11654">
        <v>0</v>
      </c>
      <c r="K11654">
        <v>0.15</v>
      </c>
      <c r="L11654" t="s">
        <v>23</v>
      </c>
      <c r="M11654" s="3">
        <v>15000</v>
      </c>
      <c r="N11654" s="2" t="str">
        <f>VLOOKUP(Tabla1[[#This Row],[nemo]],'Nemos y clasificaciones'!$A$2:$B$5000,2,FALSE)</f>
        <v>ISHARES SHORT TREASURY BOND ETF</v>
      </c>
      <c r="O11654" s="3" t="str">
        <f>VLOOKUP(Tabla1[[#This Row],[nemo]],'Nemos y clasificaciones'!$A$1:$C$3000,3,FALSE)</f>
        <v>ETF</v>
      </c>
      <c r="P11654" s="3"/>
      <c r="Q11654" s="3"/>
    </row>
    <row r="11655" spans="1:17" x14ac:dyDescent="0.25">
      <c r="A11655" t="s">
        <v>7977</v>
      </c>
      <c r="B11655" s="1">
        <v>43252</v>
      </c>
      <c r="C11655" s="1">
        <v>43258</v>
      </c>
      <c r="D11655" t="s">
        <v>21</v>
      </c>
      <c r="E11655" t="s">
        <v>3075</v>
      </c>
      <c r="F11655">
        <v>0</v>
      </c>
      <c r="G11655">
        <v>100000</v>
      </c>
      <c r="H11655">
        <v>0</v>
      </c>
      <c r="I11655">
        <v>0</v>
      </c>
      <c r="J11655">
        <v>0</v>
      </c>
      <c r="K11655">
        <v>0.13800000000000001</v>
      </c>
      <c r="L11655" t="s">
        <v>23</v>
      </c>
      <c r="M11655" s="3">
        <v>13800</v>
      </c>
      <c r="N11655" s="2" t="str">
        <f>VLOOKUP(Tabla1[[#This Row],[nemo]],'Nemos y clasificaciones'!$A$2:$B$5000,2,FALSE)</f>
        <v>ISHARES SHORT TREASURY BOND ETF</v>
      </c>
      <c r="O11655" s="3" t="str">
        <f>VLOOKUP(Tabla1[[#This Row],[nemo]],'Nemos y clasificaciones'!$A$1:$C$3000,3,FALSE)</f>
        <v>ETF</v>
      </c>
      <c r="P11655" s="3"/>
      <c r="Q11655" s="3"/>
    </row>
    <row r="11656" spans="1:17" x14ac:dyDescent="0.25">
      <c r="A11656" t="s">
        <v>4654</v>
      </c>
      <c r="B11656" s="1">
        <v>43922</v>
      </c>
      <c r="C11656" s="1">
        <v>43928</v>
      </c>
      <c r="D11656" t="s">
        <v>21</v>
      </c>
      <c r="E11656" t="s">
        <v>3075</v>
      </c>
      <c r="F11656">
        <v>0</v>
      </c>
      <c r="G11656">
        <v>100000</v>
      </c>
      <c r="H11656">
        <v>0</v>
      </c>
      <c r="I11656">
        <v>0</v>
      </c>
      <c r="J11656">
        <v>0</v>
      </c>
      <c r="K11656">
        <v>0.13400000000000001</v>
      </c>
      <c r="L11656" t="s">
        <v>23</v>
      </c>
      <c r="M11656" s="3">
        <v>13400</v>
      </c>
      <c r="N11656" s="2" t="str">
        <f>VLOOKUP(Tabla1[[#This Row],[nemo]],'Nemos y clasificaciones'!$A$2:$B$5000,2,FALSE)</f>
        <v>ISHARES SHORT TREASURY BOND ETF</v>
      </c>
      <c r="O11656" s="3" t="str">
        <f>VLOOKUP(Tabla1[[#This Row],[nemo]],'Nemos y clasificaciones'!$A$1:$C$3000,3,FALSE)</f>
        <v>ETF</v>
      </c>
      <c r="P11656" s="3"/>
      <c r="Q11656" s="3"/>
    </row>
    <row r="11657" spans="1:17" x14ac:dyDescent="0.25">
      <c r="A11657" t="s">
        <v>8280</v>
      </c>
      <c r="B11657" s="1">
        <v>43220</v>
      </c>
      <c r="C11657" s="1">
        <v>43227</v>
      </c>
      <c r="D11657" t="s">
        <v>21</v>
      </c>
      <c r="E11657" t="s">
        <v>3075</v>
      </c>
      <c r="F11657">
        <v>0</v>
      </c>
      <c r="G11657">
        <v>100000</v>
      </c>
      <c r="H11657">
        <v>0</v>
      </c>
      <c r="I11657">
        <v>0</v>
      </c>
      <c r="J11657">
        <v>0</v>
      </c>
      <c r="K11657">
        <v>0.123</v>
      </c>
      <c r="L11657" t="s">
        <v>23</v>
      </c>
      <c r="M11657" s="3">
        <v>12300</v>
      </c>
      <c r="N11657" s="2" t="str">
        <f>VLOOKUP(Tabla1[[#This Row],[nemo]],'Nemos y clasificaciones'!$A$2:$B$5000,2,FALSE)</f>
        <v>ISHARES SHORT TREASURY BOND ETF</v>
      </c>
      <c r="O11657" s="3" t="str">
        <f>VLOOKUP(Tabla1[[#This Row],[nemo]],'Nemos y clasificaciones'!$A$1:$C$3000,3,FALSE)</f>
        <v>ETF</v>
      </c>
      <c r="P11657" s="3"/>
      <c r="Q11657" s="3"/>
    </row>
    <row r="11658" spans="1:17" x14ac:dyDescent="0.25">
      <c r="A11658" t="s">
        <v>8423</v>
      </c>
      <c r="B11658" s="1">
        <v>43192</v>
      </c>
      <c r="C11658" s="1">
        <v>43196</v>
      </c>
      <c r="D11658" t="s">
        <v>21</v>
      </c>
      <c r="E11658" t="s">
        <v>3075</v>
      </c>
      <c r="F11658">
        <v>0</v>
      </c>
      <c r="G11658">
        <v>100000</v>
      </c>
      <c r="H11658">
        <v>0</v>
      </c>
      <c r="I11658">
        <v>0</v>
      </c>
      <c r="J11658">
        <v>0</v>
      </c>
      <c r="K11658">
        <v>0.113</v>
      </c>
      <c r="L11658" t="s">
        <v>23</v>
      </c>
      <c r="M11658" s="3">
        <v>11300</v>
      </c>
      <c r="N11658" s="2" t="str">
        <f>VLOOKUP(Tabla1[[#This Row],[nemo]],'Nemos y clasificaciones'!$A$2:$B$5000,2,FALSE)</f>
        <v>ISHARES SHORT TREASURY BOND ETF</v>
      </c>
      <c r="O11658" s="3" t="str">
        <f>VLOOKUP(Tabla1[[#This Row],[nemo]],'Nemos y clasificaciones'!$A$1:$C$3000,3,FALSE)</f>
        <v>ETF</v>
      </c>
      <c r="P11658" s="3"/>
      <c r="Q11658" s="3"/>
    </row>
    <row r="11659" spans="1:17" x14ac:dyDescent="0.25">
      <c r="A11659" t="s">
        <v>8536</v>
      </c>
      <c r="B11659" s="1">
        <v>43160</v>
      </c>
      <c r="C11659" s="1">
        <v>43166</v>
      </c>
      <c r="D11659" t="s">
        <v>21</v>
      </c>
      <c r="E11659" t="s">
        <v>3075</v>
      </c>
      <c r="F11659">
        <v>0</v>
      </c>
      <c r="G11659">
        <v>100000</v>
      </c>
      <c r="H11659">
        <v>0</v>
      </c>
      <c r="I11659">
        <v>0</v>
      </c>
      <c r="J11659">
        <v>0</v>
      </c>
      <c r="K11659">
        <v>0.104</v>
      </c>
      <c r="L11659" t="s">
        <v>23</v>
      </c>
      <c r="M11659" s="3">
        <v>10400</v>
      </c>
      <c r="N11659" s="2" t="str">
        <f>VLOOKUP(Tabla1[[#This Row],[nemo]],'Nemos y clasificaciones'!$A$2:$B$5000,2,FALSE)</f>
        <v>ISHARES SHORT TREASURY BOND ETF</v>
      </c>
      <c r="O11659" s="3" t="str">
        <f>VLOOKUP(Tabla1[[#This Row],[nemo]],'Nemos y clasificaciones'!$A$1:$C$3000,3,FALSE)</f>
        <v>ETF</v>
      </c>
      <c r="P11659" s="3"/>
      <c r="Q11659" s="3"/>
    </row>
    <row r="11660" spans="1:17" x14ac:dyDescent="0.25">
      <c r="A11660" t="s">
        <v>8578</v>
      </c>
      <c r="B11660" s="1">
        <v>43132</v>
      </c>
      <c r="C11660" s="1">
        <v>43138</v>
      </c>
      <c r="D11660" t="s">
        <v>21</v>
      </c>
      <c r="E11660" t="s">
        <v>3075</v>
      </c>
      <c r="F11660">
        <v>0</v>
      </c>
      <c r="G11660">
        <v>100000</v>
      </c>
      <c r="H11660">
        <v>0</v>
      </c>
      <c r="I11660">
        <v>0</v>
      </c>
      <c r="J11660">
        <v>0</v>
      </c>
      <c r="K11660">
        <v>0.1</v>
      </c>
      <c r="L11660" t="s">
        <v>23</v>
      </c>
      <c r="M11660" s="3">
        <v>10000</v>
      </c>
      <c r="N11660" s="2" t="str">
        <f>VLOOKUP(Tabla1[[#This Row],[nemo]],'Nemos y clasificaciones'!$A$2:$B$5000,2,FALSE)</f>
        <v>ISHARES SHORT TREASURY BOND ETF</v>
      </c>
      <c r="O11660" s="3" t="str">
        <f>VLOOKUP(Tabla1[[#This Row],[nemo]],'Nemos y clasificaciones'!$A$1:$C$3000,3,FALSE)</f>
        <v>ETF</v>
      </c>
      <c r="P11660" s="3"/>
      <c r="Q11660" s="3"/>
    </row>
    <row r="11661" spans="1:17" x14ac:dyDescent="0.25">
      <c r="A11661" t="s">
        <v>8697</v>
      </c>
      <c r="B11661" s="1">
        <v>43090</v>
      </c>
      <c r="C11661" s="1">
        <v>43097</v>
      </c>
      <c r="D11661" t="s">
        <v>21</v>
      </c>
      <c r="E11661" t="s">
        <v>3075</v>
      </c>
      <c r="F11661">
        <v>0</v>
      </c>
      <c r="G11661">
        <v>100000</v>
      </c>
      <c r="H11661">
        <v>0</v>
      </c>
      <c r="I11661">
        <v>0</v>
      </c>
      <c r="J11661">
        <v>0</v>
      </c>
      <c r="K11661">
        <v>9.1999999999999998E-2</v>
      </c>
      <c r="L11661" t="s">
        <v>23</v>
      </c>
      <c r="M11661" s="4">
        <v>9200</v>
      </c>
      <c r="N11661" s="2" t="str">
        <f>VLOOKUP(Tabla1[[#This Row],[nemo]],'Nemos y clasificaciones'!$A$2:$B$5000,2,FALSE)</f>
        <v>ISHARES SHORT TREASURY BOND ETF</v>
      </c>
      <c r="O11661" s="4" t="str">
        <f>VLOOKUP(Tabla1[[#This Row],[nemo]],'Nemos y clasificaciones'!$A$1:$C$3000,3,FALSE)</f>
        <v>ETF</v>
      </c>
      <c r="P11661" s="4"/>
      <c r="Q11661" s="4"/>
    </row>
    <row r="11662" spans="1:17" x14ac:dyDescent="0.25">
      <c r="A11662" t="s">
        <v>4459</v>
      </c>
      <c r="B11662" s="1">
        <v>43951</v>
      </c>
      <c r="C11662" s="1">
        <v>43958</v>
      </c>
      <c r="D11662" t="s">
        <v>21</v>
      </c>
      <c r="E11662" t="s">
        <v>3075</v>
      </c>
      <c r="F11662">
        <v>0</v>
      </c>
      <c r="G11662">
        <v>100000</v>
      </c>
      <c r="H11662">
        <v>0</v>
      </c>
      <c r="I11662">
        <v>0</v>
      </c>
      <c r="J11662">
        <v>0</v>
      </c>
      <c r="K11662">
        <v>9.0999999999999998E-2</v>
      </c>
      <c r="L11662" t="s">
        <v>23</v>
      </c>
      <c r="M11662" s="4">
        <v>9100</v>
      </c>
      <c r="N11662" s="2" t="str">
        <f>VLOOKUP(Tabla1[[#This Row],[nemo]],'Nemos y clasificaciones'!$A$2:$B$5000,2,FALSE)</f>
        <v>ISHARES SHORT TREASURY BOND ETF</v>
      </c>
      <c r="O11662" s="4" t="str">
        <f>VLOOKUP(Tabla1[[#This Row],[nemo]],'Nemos y clasificaciones'!$A$1:$C$3000,3,FALSE)</f>
        <v>ETF</v>
      </c>
      <c r="P11662" s="4"/>
      <c r="Q11662" s="4"/>
    </row>
    <row r="11663" spans="1:17" x14ac:dyDescent="0.25">
      <c r="A11663" t="s">
        <v>8859</v>
      </c>
      <c r="B11663" s="1">
        <v>43070</v>
      </c>
      <c r="C11663" s="1">
        <v>43076</v>
      </c>
      <c r="D11663" t="s">
        <v>21</v>
      </c>
      <c r="E11663" t="s">
        <v>3075</v>
      </c>
      <c r="F11663">
        <v>0</v>
      </c>
      <c r="G11663">
        <v>100000</v>
      </c>
      <c r="H11663">
        <v>0</v>
      </c>
      <c r="I11663">
        <v>0</v>
      </c>
      <c r="J11663">
        <v>0</v>
      </c>
      <c r="K11663">
        <v>9.0999999999999998E-2</v>
      </c>
      <c r="L11663" t="s">
        <v>23</v>
      </c>
      <c r="M11663" s="4">
        <v>9100</v>
      </c>
      <c r="N11663" s="2" t="str">
        <f>VLOOKUP(Tabla1[[#This Row],[nemo]],'Nemos y clasificaciones'!$A$2:$B$5000,2,FALSE)</f>
        <v>ISHARES SHORT TREASURY BOND ETF</v>
      </c>
      <c r="O11663" s="4" t="str">
        <f>VLOOKUP(Tabla1[[#This Row],[nemo]],'Nemos y clasificaciones'!$A$1:$C$3000,3,FALSE)</f>
        <v>ETF</v>
      </c>
      <c r="P11663" s="4"/>
      <c r="Q11663" s="4"/>
    </row>
    <row r="11664" spans="1:17" x14ac:dyDescent="0.25">
      <c r="A11664" t="s">
        <v>8927</v>
      </c>
      <c r="B11664" s="1">
        <v>43039</v>
      </c>
      <c r="C11664" s="1">
        <v>43046</v>
      </c>
      <c r="D11664" t="s">
        <v>21</v>
      </c>
      <c r="E11664" t="s">
        <v>3075</v>
      </c>
      <c r="F11664">
        <v>0</v>
      </c>
      <c r="G11664">
        <v>100000</v>
      </c>
      <c r="H11664">
        <v>0</v>
      </c>
      <c r="I11664">
        <v>0</v>
      </c>
      <c r="J11664">
        <v>0</v>
      </c>
      <c r="K11664">
        <v>0.09</v>
      </c>
      <c r="L11664" t="s">
        <v>23</v>
      </c>
      <c r="M11664" s="4">
        <v>9000</v>
      </c>
      <c r="N11664" s="2" t="str">
        <f>VLOOKUP(Tabla1[[#This Row],[nemo]],'Nemos y clasificaciones'!$A$2:$B$5000,2,FALSE)</f>
        <v>ISHARES SHORT TREASURY BOND ETF</v>
      </c>
      <c r="O11664" s="4" t="str">
        <f>VLOOKUP(Tabla1[[#This Row],[nemo]],'Nemos y clasificaciones'!$A$1:$C$3000,3,FALSE)</f>
        <v>ETF</v>
      </c>
      <c r="P11664" s="4"/>
      <c r="Q11664" s="4"/>
    </row>
    <row r="11665" spans="1:17" x14ac:dyDescent="0.25">
      <c r="A11665" t="s">
        <v>8992</v>
      </c>
      <c r="B11665" s="1">
        <v>43010</v>
      </c>
      <c r="C11665" s="1">
        <v>43014</v>
      </c>
      <c r="D11665" t="s">
        <v>21</v>
      </c>
      <c r="E11665" t="s">
        <v>3075</v>
      </c>
      <c r="F11665">
        <v>0</v>
      </c>
      <c r="G11665">
        <v>100000</v>
      </c>
      <c r="H11665">
        <v>0</v>
      </c>
      <c r="I11665">
        <v>0</v>
      </c>
      <c r="J11665">
        <v>0</v>
      </c>
      <c r="K11665">
        <v>8.4000000000000005E-2</v>
      </c>
      <c r="L11665" t="s">
        <v>23</v>
      </c>
      <c r="M11665" s="4">
        <v>8400</v>
      </c>
      <c r="N11665" s="2" t="str">
        <f>VLOOKUP(Tabla1[[#This Row],[nemo]],'Nemos y clasificaciones'!$A$2:$B$5000,2,FALSE)</f>
        <v>ISHARES SHORT TREASURY BOND ETF</v>
      </c>
      <c r="O11665" s="4" t="str">
        <f>VLOOKUP(Tabla1[[#This Row],[nemo]],'Nemos y clasificaciones'!$A$1:$C$3000,3,FALSE)</f>
        <v>ETF</v>
      </c>
      <c r="P11665" s="4"/>
      <c r="Q11665" s="4"/>
    </row>
    <row r="11666" spans="1:17" x14ac:dyDescent="0.25">
      <c r="A11666" t="s">
        <v>9980</v>
      </c>
      <c r="B11666" s="1">
        <v>42726</v>
      </c>
      <c r="C11666" s="1">
        <v>42733</v>
      </c>
      <c r="D11666" t="s">
        <v>21</v>
      </c>
      <c r="E11666" t="s">
        <v>3075</v>
      </c>
      <c r="F11666">
        <v>0</v>
      </c>
      <c r="G11666">
        <v>100000</v>
      </c>
      <c r="H11666">
        <v>0</v>
      </c>
      <c r="I11666">
        <v>0</v>
      </c>
      <c r="J11666">
        <v>0</v>
      </c>
      <c r="K11666">
        <v>0.08</v>
      </c>
      <c r="L11666" t="s">
        <v>23</v>
      </c>
      <c r="M11666" s="4">
        <v>8000</v>
      </c>
      <c r="N11666" s="2" t="str">
        <f>VLOOKUP(Tabla1[[#This Row],[nemo]],'Nemos y clasificaciones'!$A$2:$B$5000,2,FALSE)</f>
        <v>ISHARES SHORT TREASURY BOND ETF</v>
      </c>
      <c r="O11666" s="4" t="str">
        <f>VLOOKUP(Tabla1[[#This Row],[nemo]],'Nemos y clasificaciones'!$A$1:$C$3000,3,FALSE)</f>
        <v>ETF</v>
      </c>
      <c r="P11666" s="4"/>
      <c r="Q11666" s="4"/>
    </row>
    <row r="11667" spans="1:17" x14ac:dyDescent="0.25">
      <c r="A11667" t="s">
        <v>9096</v>
      </c>
      <c r="B11667" s="1">
        <v>42979</v>
      </c>
      <c r="C11667" s="1">
        <v>42986</v>
      </c>
      <c r="D11667" t="s">
        <v>21</v>
      </c>
      <c r="E11667" t="s">
        <v>3075</v>
      </c>
      <c r="F11667">
        <v>0</v>
      </c>
      <c r="G11667">
        <v>100000</v>
      </c>
      <c r="H11667">
        <v>0</v>
      </c>
      <c r="I11667">
        <v>0</v>
      </c>
      <c r="J11667">
        <v>0</v>
      </c>
      <c r="K11667">
        <v>7.3999999999999996E-2</v>
      </c>
      <c r="L11667" t="s">
        <v>23</v>
      </c>
      <c r="M11667" s="4">
        <v>7400</v>
      </c>
      <c r="N11667" s="2" t="str">
        <f>VLOOKUP(Tabla1[[#This Row],[nemo]],'Nemos y clasificaciones'!$A$2:$B$5000,2,FALSE)</f>
        <v>ISHARES SHORT TREASURY BOND ETF</v>
      </c>
      <c r="O11667" s="4" t="str">
        <f>VLOOKUP(Tabla1[[#This Row],[nemo]],'Nemos y clasificaciones'!$A$1:$C$3000,3,FALSE)</f>
        <v>ETF</v>
      </c>
      <c r="P11667" s="4"/>
      <c r="Q11667" s="4"/>
    </row>
    <row r="11668" spans="1:17" x14ac:dyDescent="0.25">
      <c r="A11668" t="s">
        <v>4138</v>
      </c>
      <c r="B11668" s="1">
        <v>43983</v>
      </c>
      <c r="C11668" s="1">
        <v>43987</v>
      </c>
      <c r="D11668" t="s">
        <v>21</v>
      </c>
      <c r="E11668" t="s">
        <v>3075</v>
      </c>
      <c r="F11668">
        <v>0</v>
      </c>
      <c r="G11668">
        <v>100000</v>
      </c>
      <c r="H11668">
        <v>0</v>
      </c>
      <c r="I11668">
        <v>0</v>
      </c>
      <c r="J11668">
        <v>0</v>
      </c>
      <c r="K11668">
        <v>7.0999999999999994E-2</v>
      </c>
      <c r="L11668" t="s">
        <v>23</v>
      </c>
      <c r="M11668" s="4">
        <v>7100</v>
      </c>
      <c r="N11668" s="2" t="str">
        <f>VLOOKUP(Tabla1[[#This Row],[nemo]],'Nemos y clasificaciones'!$A$2:$B$5000,2,FALSE)</f>
        <v>ISHARES SHORT TREASURY BOND ETF</v>
      </c>
      <c r="O11668" s="4" t="str">
        <f>VLOOKUP(Tabla1[[#This Row],[nemo]],'Nemos y clasificaciones'!$A$1:$C$3000,3,FALSE)</f>
        <v>ETF</v>
      </c>
      <c r="P11668" s="4"/>
      <c r="Q11668" s="4"/>
    </row>
    <row r="11669" spans="1:17" x14ac:dyDescent="0.25">
      <c r="A11669" t="s">
        <v>9140</v>
      </c>
      <c r="B11669" s="1">
        <v>42948</v>
      </c>
      <c r="C11669" s="1">
        <v>42954</v>
      </c>
      <c r="D11669" t="s">
        <v>21</v>
      </c>
      <c r="E11669" t="s">
        <v>3075</v>
      </c>
      <c r="F11669">
        <v>0</v>
      </c>
      <c r="G11669">
        <v>100000</v>
      </c>
      <c r="H11669">
        <v>0</v>
      </c>
      <c r="I11669">
        <v>0</v>
      </c>
      <c r="J11669">
        <v>0</v>
      </c>
      <c r="K11669">
        <v>6.7000000000000004E-2</v>
      </c>
      <c r="L11669" t="s">
        <v>23</v>
      </c>
      <c r="M11669" s="4">
        <v>6700</v>
      </c>
      <c r="N11669" s="2" t="str">
        <f>VLOOKUP(Tabla1[[#This Row],[nemo]],'Nemos y clasificaciones'!$A$2:$B$5000,2,FALSE)</f>
        <v>ISHARES SHORT TREASURY BOND ETF</v>
      </c>
      <c r="O11669" s="4" t="str">
        <f>VLOOKUP(Tabla1[[#This Row],[nemo]],'Nemos y clasificaciones'!$A$1:$C$3000,3,FALSE)</f>
        <v>ETF</v>
      </c>
      <c r="P11669" s="4"/>
      <c r="Q11669" s="4"/>
    </row>
    <row r="11670" spans="1:17" x14ac:dyDescent="0.25">
      <c r="A11670" t="s">
        <v>9187</v>
      </c>
      <c r="B11670" s="1">
        <v>42919</v>
      </c>
      <c r="C11670" s="1">
        <v>42926</v>
      </c>
      <c r="D11670" t="s">
        <v>21</v>
      </c>
      <c r="E11670" t="s">
        <v>3075</v>
      </c>
      <c r="F11670">
        <v>0</v>
      </c>
      <c r="G11670">
        <v>100000</v>
      </c>
      <c r="H11670">
        <v>0</v>
      </c>
      <c r="I11670">
        <v>0</v>
      </c>
      <c r="J11670">
        <v>0</v>
      </c>
      <c r="K11670">
        <v>6.0999999999999999E-2</v>
      </c>
      <c r="L11670" t="s">
        <v>23</v>
      </c>
      <c r="M11670" s="4">
        <v>6100</v>
      </c>
      <c r="N11670" s="2" t="str">
        <f>VLOOKUP(Tabla1[[#This Row],[nemo]],'Nemos y clasificaciones'!$A$2:$B$5000,2,FALSE)</f>
        <v>ISHARES SHORT TREASURY BOND ETF</v>
      </c>
      <c r="O11670" s="4" t="str">
        <f>VLOOKUP(Tabla1[[#This Row],[nemo]],'Nemos y clasificaciones'!$A$1:$C$3000,3,FALSE)</f>
        <v>ETF</v>
      </c>
      <c r="P11670" s="4"/>
      <c r="Q11670" s="4"/>
    </row>
    <row r="11671" spans="1:17" x14ac:dyDescent="0.25">
      <c r="A11671" t="s">
        <v>9392</v>
      </c>
      <c r="B11671" s="1">
        <v>42887</v>
      </c>
      <c r="C11671" s="1">
        <v>42893</v>
      </c>
      <c r="D11671" t="s">
        <v>21</v>
      </c>
      <c r="E11671" t="s">
        <v>3075</v>
      </c>
      <c r="F11671">
        <v>0</v>
      </c>
      <c r="G11671">
        <v>100000</v>
      </c>
      <c r="H11671">
        <v>0</v>
      </c>
      <c r="I11671">
        <v>0</v>
      </c>
      <c r="J11671">
        <v>0</v>
      </c>
      <c r="K11671">
        <v>5.6000000000000001E-2</v>
      </c>
      <c r="L11671" t="s">
        <v>23</v>
      </c>
      <c r="M11671" s="4">
        <v>5600</v>
      </c>
      <c r="N11671" s="2" t="str">
        <f>VLOOKUP(Tabla1[[#This Row],[nemo]],'Nemos y clasificaciones'!$A$2:$B$5000,2,FALSE)</f>
        <v>ISHARES SHORT TREASURY BOND ETF</v>
      </c>
      <c r="O11671" s="4" t="str">
        <f>VLOOKUP(Tabla1[[#This Row],[nemo]],'Nemos y clasificaciones'!$A$1:$C$3000,3,FALSE)</f>
        <v>ETF</v>
      </c>
      <c r="P11671" s="4"/>
      <c r="Q11671" s="4"/>
    </row>
    <row r="11672" spans="1:17" x14ac:dyDescent="0.25">
      <c r="A11672" t="s">
        <v>9683</v>
      </c>
      <c r="B11672" s="1">
        <v>42853</v>
      </c>
      <c r="C11672" s="1">
        <v>42860</v>
      </c>
      <c r="D11672" t="s">
        <v>21</v>
      </c>
      <c r="E11672" t="s">
        <v>3075</v>
      </c>
      <c r="F11672">
        <v>0</v>
      </c>
      <c r="G11672">
        <v>100000</v>
      </c>
      <c r="H11672">
        <v>0</v>
      </c>
      <c r="I11672">
        <v>0</v>
      </c>
      <c r="J11672">
        <v>0</v>
      </c>
      <c r="K11672">
        <v>5.0999999999999997E-2</v>
      </c>
      <c r="L11672" t="s">
        <v>23</v>
      </c>
      <c r="M11672" s="4">
        <v>5100</v>
      </c>
      <c r="N11672" s="2" t="str">
        <f>VLOOKUP(Tabla1[[#This Row],[nemo]],'Nemos y clasificaciones'!$A$2:$B$5000,2,FALSE)</f>
        <v>ISHARES SHORT TREASURY BOND ETF</v>
      </c>
      <c r="O11672" s="4" t="str">
        <f>VLOOKUP(Tabla1[[#This Row],[nemo]],'Nemos y clasificaciones'!$A$1:$C$3000,3,FALSE)</f>
        <v>ETF</v>
      </c>
      <c r="P11672" s="4"/>
      <c r="Q11672" s="4"/>
    </row>
    <row r="11673" spans="1:17" x14ac:dyDescent="0.25">
      <c r="A11673" t="s">
        <v>9796</v>
      </c>
      <c r="B11673" s="1">
        <v>42828</v>
      </c>
      <c r="C11673" s="1">
        <v>42832</v>
      </c>
      <c r="D11673" t="s">
        <v>21</v>
      </c>
      <c r="E11673" t="s">
        <v>3075</v>
      </c>
      <c r="F11673">
        <v>0</v>
      </c>
      <c r="G11673">
        <v>100000</v>
      </c>
      <c r="H11673">
        <v>0</v>
      </c>
      <c r="I11673">
        <v>0</v>
      </c>
      <c r="J11673">
        <v>0</v>
      </c>
      <c r="K11673">
        <v>4.7E-2</v>
      </c>
      <c r="L11673" t="s">
        <v>23</v>
      </c>
      <c r="M11673" s="4">
        <v>4700</v>
      </c>
      <c r="N11673" s="2" t="str">
        <f>VLOOKUP(Tabla1[[#This Row],[nemo]],'Nemos y clasificaciones'!$A$2:$B$5000,2,FALSE)</f>
        <v>ISHARES SHORT TREASURY BOND ETF</v>
      </c>
      <c r="O11673" s="4" t="str">
        <f>VLOOKUP(Tabla1[[#This Row],[nemo]],'Nemos y clasificaciones'!$A$1:$C$3000,3,FALSE)</f>
        <v>ETF</v>
      </c>
      <c r="P11673" s="4"/>
      <c r="Q11673" s="4"/>
    </row>
    <row r="11674" spans="1:17" x14ac:dyDescent="0.25">
      <c r="A11674" t="s">
        <v>9876</v>
      </c>
      <c r="B11674" s="1">
        <v>42795</v>
      </c>
      <c r="C11674" s="1">
        <v>42801</v>
      </c>
      <c r="D11674" t="s">
        <v>21</v>
      </c>
      <c r="E11674" t="s">
        <v>3075</v>
      </c>
      <c r="F11674">
        <v>0</v>
      </c>
      <c r="G11674">
        <v>100000</v>
      </c>
      <c r="H11674">
        <v>0</v>
      </c>
      <c r="I11674">
        <v>0</v>
      </c>
      <c r="J11674">
        <v>0</v>
      </c>
      <c r="K11674">
        <v>4.3999999999999997E-2</v>
      </c>
      <c r="L11674" t="s">
        <v>23</v>
      </c>
      <c r="M11674" s="4">
        <v>4400</v>
      </c>
      <c r="N11674" s="2" t="str">
        <f>VLOOKUP(Tabla1[[#This Row],[nemo]],'Nemos y clasificaciones'!$A$2:$B$5000,2,FALSE)</f>
        <v>ISHARES SHORT TREASURY BOND ETF</v>
      </c>
      <c r="O11674" s="4" t="str">
        <f>VLOOKUP(Tabla1[[#This Row],[nemo]],'Nemos y clasificaciones'!$A$1:$C$3000,3,FALSE)</f>
        <v>ETF</v>
      </c>
      <c r="P11674" s="4"/>
      <c r="Q11674" s="4"/>
    </row>
    <row r="11675" spans="1:17" x14ac:dyDescent="0.25">
      <c r="A11675" t="s">
        <v>9904</v>
      </c>
      <c r="B11675" s="1">
        <v>42767</v>
      </c>
      <c r="C11675" s="1">
        <v>42773</v>
      </c>
      <c r="D11675" t="s">
        <v>21</v>
      </c>
      <c r="E11675" t="s">
        <v>3075</v>
      </c>
      <c r="F11675">
        <v>0</v>
      </c>
      <c r="G11675">
        <v>100000</v>
      </c>
      <c r="H11675">
        <v>0</v>
      </c>
      <c r="I11675">
        <v>0</v>
      </c>
      <c r="J11675">
        <v>0</v>
      </c>
      <c r="K11675">
        <v>0.04</v>
      </c>
      <c r="L11675" t="s">
        <v>23</v>
      </c>
      <c r="M11675" s="4">
        <v>4000</v>
      </c>
      <c r="N11675" s="2" t="str">
        <f>VLOOKUP(Tabla1[[#This Row],[nemo]],'Nemos y clasificaciones'!$A$2:$B$5000,2,FALSE)</f>
        <v>ISHARES SHORT TREASURY BOND ETF</v>
      </c>
      <c r="O11675" s="4" t="str">
        <f>VLOOKUP(Tabla1[[#This Row],[nemo]],'Nemos y clasificaciones'!$A$1:$C$3000,3,FALSE)</f>
        <v>ETF</v>
      </c>
      <c r="P11675" s="4"/>
      <c r="Q11675" s="4"/>
    </row>
    <row r="11676" spans="1:17" x14ac:dyDescent="0.25">
      <c r="A11676" t="s">
        <v>10112</v>
      </c>
      <c r="B11676" s="1">
        <v>42705</v>
      </c>
      <c r="C11676" s="1">
        <v>42711</v>
      </c>
      <c r="D11676" t="s">
        <v>21</v>
      </c>
      <c r="E11676" t="s">
        <v>3075</v>
      </c>
      <c r="F11676">
        <v>0</v>
      </c>
      <c r="G11676">
        <v>100000</v>
      </c>
      <c r="H11676">
        <v>0</v>
      </c>
      <c r="I11676">
        <v>0</v>
      </c>
      <c r="J11676">
        <v>0</v>
      </c>
      <c r="K11676">
        <v>3.6999999999999998E-2</v>
      </c>
      <c r="L11676" t="s">
        <v>23</v>
      </c>
      <c r="M11676" s="4">
        <v>3700</v>
      </c>
      <c r="N11676" s="2" t="str">
        <f>VLOOKUP(Tabla1[[#This Row],[nemo]],'Nemos y clasificaciones'!$A$2:$B$5000,2,FALSE)</f>
        <v>ISHARES SHORT TREASURY BOND ETF</v>
      </c>
      <c r="O11676" s="4" t="str">
        <f>VLOOKUP(Tabla1[[#This Row],[nemo]],'Nemos y clasificaciones'!$A$1:$C$3000,3,FALSE)</f>
        <v>ETF</v>
      </c>
      <c r="P11676" s="4"/>
      <c r="Q11676" s="4"/>
    </row>
    <row r="11677" spans="1:17" x14ac:dyDescent="0.25">
      <c r="A11677" t="s">
        <v>10159</v>
      </c>
      <c r="B11677" s="1">
        <v>42671</v>
      </c>
      <c r="C11677" s="1">
        <v>42681</v>
      </c>
      <c r="D11677" t="s">
        <v>21</v>
      </c>
      <c r="E11677" t="s">
        <v>3075</v>
      </c>
      <c r="F11677">
        <v>0</v>
      </c>
      <c r="G11677">
        <v>100000</v>
      </c>
      <c r="H11677">
        <v>0</v>
      </c>
      <c r="I11677">
        <v>0</v>
      </c>
      <c r="J11677">
        <v>0</v>
      </c>
      <c r="K11677">
        <v>3.5999999999999997E-2</v>
      </c>
      <c r="L11677" t="s">
        <v>23</v>
      </c>
      <c r="M11677" s="4">
        <v>3600</v>
      </c>
      <c r="N11677" s="2" t="str">
        <f>VLOOKUP(Tabla1[[#This Row],[nemo]],'Nemos y clasificaciones'!$A$2:$B$5000,2,FALSE)</f>
        <v>ISHARES SHORT TREASURY BOND ETF</v>
      </c>
      <c r="O11677" s="4" t="str">
        <f>VLOOKUP(Tabla1[[#This Row],[nemo]],'Nemos y clasificaciones'!$A$1:$C$3000,3,FALSE)</f>
        <v>ETF</v>
      </c>
      <c r="P11677" s="4"/>
      <c r="Q11677" s="4"/>
    </row>
    <row r="11678" spans="1:17" x14ac:dyDescent="0.25">
      <c r="A11678" t="s">
        <v>10206</v>
      </c>
      <c r="B11678" s="1">
        <v>42646</v>
      </c>
      <c r="C11678" s="1">
        <v>42650</v>
      </c>
      <c r="D11678" t="s">
        <v>21</v>
      </c>
      <c r="E11678" t="s">
        <v>3075</v>
      </c>
      <c r="F11678">
        <v>0</v>
      </c>
      <c r="G11678">
        <v>100000</v>
      </c>
      <c r="H11678">
        <v>0</v>
      </c>
      <c r="I11678">
        <v>0</v>
      </c>
      <c r="J11678">
        <v>0</v>
      </c>
      <c r="K11678">
        <v>3.3000000000000002E-2</v>
      </c>
      <c r="L11678" t="s">
        <v>23</v>
      </c>
      <c r="M11678" s="4">
        <v>3300</v>
      </c>
      <c r="N11678" s="2" t="str">
        <f>VLOOKUP(Tabla1[[#This Row],[nemo]],'Nemos y clasificaciones'!$A$2:$B$5000,2,FALSE)</f>
        <v>ISHARES SHORT TREASURY BOND ETF</v>
      </c>
      <c r="O11678" s="4" t="str">
        <f>VLOOKUP(Tabla1[[#This Row],[nemo]],'Nemos y clasificaciones'!$A$1:$C$3000,3,FALSE)</f>
        <v>ETF</v>
      </c>
      <c r="P11678" s="4"/>
      <c r="Q11678" s="4"/>
    </row>
    <row r="11679" spans="1:17" x14ac:dyDescent="0.25">
      <c r="A11679" t="s">
        <v>10265</v>
      </c>
      <c r="B11679" s="1">
        <v>42614</v>
      </c>
      <c r="C11679" s="1">
        <v>42621</v>
      </c>
      <c r="D11679" t="s">
        <v>21</v>
      </c>
      <c r="E11679" t="s">
        <v>3075</v>
      </c>
      <c r="F11679">
        <v>0</v>
      </c>
      <c r="G11679">
        <v>100000</v>
      </c>
      <c r="H11679">
        <v>0</v>
      </c>
      <c r="I11679">
        <v>0</v>
      </c>
      <c r="J11679">
        <v>0</v>
      </c>
      <c r="K11679">
        <v>3.3000000000000002E-2</v>
      </c>
      <c r="L11679" t="s">
        <v>23</v>
      </c>
      <c r="M11679" s="4">
        <v>3300</v>
      </c>
      <c r="N11679" s="2" t="str">
        <f>VLOOKUP(Tabla1[[#This Row],[nemo]],'Nemos y clasificaciones'!$A$2:$B$5000,2,FALSE)</f>
        <v>ISHARES SHORT TREASURY BOND ETF</v>
      </c>
      <c r="O11679" s="4" t="str">
        <f>VLOOKUP(Tabla1[[#This Row],[nemo]],'Nemos y clasificaciones'!$A$1:$C$3000,3,FALSE)</f>
        <v>ETF</v>
      </c>
      <c r="P11679" s="4"/>
      <c r="Q11679" s="4"/>
    </row>
    <row r="11680" spans="1:17" x14ac:dyDescent="0.25">
      <c r="A11680" t="s">
        <v>2868</v>
      </c>
      <c r="B11680" s="1">
        <v>42552</v>
      </c>
      <c r="C11680" s="1">
        <v>42559</v>
      </c>
      <c r="D11680" t="s">
        <v>21</v>
      </c>
      <c r="E11680" t="s">
        <v>3075</v>
      </c>
      <c r="F11680">
        <v>0</v>
      </c>
      <c r="G11680">
        <v>100000</v>
      </c>
      <c r="H11680">
        <v>0</v>
      </c>
      <c r="I11680">
        <v>0</v>
      </c>
      <c r="J11680">
        <v>0</v>
      </c>
      <c r="K11680">
        <v>3.2000000000000001E-2</v>
      </c>
      <c r="L11680" t="s">
        <v>23</v>
      </c>
      <c r="M11680" s="4">
        <v>3200</v>
      </c>
      <c r="N11680" s="2" t="str">
        <f>VLOOKUP(Tabla1[[#This Row],[nemo]],'Nemos y clasificaciones'!$A$2:$B$5000,2,FALSE)</f>
        <v>ISHARES SHORT TREASURY BOND ETF</v>
      </c>
      <c r="O11680" s="4" t="str">
        <f>VLOOKUP(Tabla1[[#This Row],[nemo]],'Nemos y clasificaciones'!$A$1:$C$3000,3,FALSE)</f>
        <v>ETF</v>
      </c>
      <c r="P11680" s="4"/>
      <c r="Q11680" s="4"/>
    </row>
    <row r="11681" spans="1:17" x14ac:dyDescent="0.25">
      <c r="A11681" t="s">
        <v>10453</v>
      </c>
      <c r="B11681" s="1">
        <v>42522</v>
      </c>
      <c r="C11681" s="1">
        <v>42528</v>
      </c>
      <c r="D11681" t="s">
        <v>21</v>
      </c>
      <c r="E11681" t="s">
        <v>3075</v>
      </c>
      <c r="F11681">
        <v>0</v>
      </c>
      <c r="G11681">
        <v>100000</v>
      </c>
      <c r="H11681">
        <v>0</v>
      </c>
      <c r="I11681">
        <v>0</v>
      </c>
      <c r="J11681">
        <v>0</v>
      </c>
      <c r="K11681">
        <v>3.1E-2</v>
      </c>
      <c r="L11681" t="s">
        <v>23</v>
      </c>
      <c r="M11681" s="4">
        <v>3100</v>
      </c>
      <c r="N11681" s="2" t="str">
        <f>VLOOKUP(Tabla1[[#This Row],[nemo]],'Nemos y clasificaciones'!$A$2:$B$5000,2,FALSE)</f>
        <v>ISHARES SHORT TREASURY BOND ETF</v>
      </c>
      <c r="O11681" s="4" t="str">
        <f>VLOOKUP(Tabla1[[#This Row],[nemo]],'Nemos y clasificaciones'!$A$1:$C$3000,3,FALSE)</f>
        <v>ETF</v>
      </c>
      <c r="P11681" s="4"/>
      <c r="Q11681" s="4"/>
    </row>
    <row r="11682" spans="1:17" x14ac:dyDescent="0.25">
      <c r="A11682" t="s">
        <v>10304</v>
      </c>
      <c r="B11682" s="1">
        <v>42583</v>
      </c>
      <c r="C11682" s="1">
        <v>42587</v>
      </c>
      <c r="D11682" t="s">
        <v>21</v>
      </c>
      <c r="E11682" t="s">
        <v>3075</v>
      </c>
      <c r="F11682">
        <v>0</v>
      </c>
      <c r="G11682">
        <v>100000</v>
      </c>
      <c r="H11682">
        <v>0</v>
      </c>
      <c r="I11682">
        <v>0</v>
      </c>
      <c r="J11682">
        <v>0</v>
      </c>
      <c r="K11682">
        <v>0.03</v>
      </c>
      <c r="L11682" t="s">
        <v>23</v>
      </c>
      <c r="M11682" s="4">
        <v>3000</v>
      </c>
      <c r="N11682" s="2" t="str">
        <f>VLOOKUP(Tabla1[[#This Row],[nemo]],'Nemos y clasificaciones'!$A$2:$B$5000,2,FALSE)</f>
        <v>ISHARES SHORT TREASURY BOND ETF</v>
      </c>
      <c r="O11682" s="4" t="str">
        <f>VLOOKUP(Tabla1[[#This Row],[nemo]],'Nemos y clasificaciones'!$A$1:$C$3000,3,FALSE)</f>
        <v>ETF</v>
      </c>
      <c r="P11682" s="4"/>
      <c r="Q11682" s="4"/>
    </row>
    <row r="11683" spans="1:17" x14ac:dyDescent="0.25">
      <c r="A11683" t="s">
        <v>10703</v>
      </c>
      <c r="B11683" s="1">
        <v>42492</v>
      </c>
      <c r="C11683" s="1">
        <v>42496</v>
      </c>
      <c r="D11683" t="s">
        <v>21</v>
      </c>
      <c r="E11683" t="s">
        <v>3075</v>
      </c>
      <c r="F11683">
        <v>0</v>
      </c>
      <c r="G11683">
        <v>100000</v>
      </c>
      <c r="H11683">
        <v>0</v>
      </c>
      <c r="I11683">
        <v>0</v>
      </c>
      <c r="J11683">
        <v>0</v>
      </c>
      <c r="K11683">
        <v>2.1999999999999999E-2</v>
      </c>
      <c r="L11683" t="s">
        <v>23</v>
      </c>
      <c r="M11683" s="4">
        <v>2200</v>
      </c>
      <c r="N11683" s="2" t="str">
        <f>VLOOKUP(Tabla1[[#This Row],[nemo]],'Nemos y clasificaciones'!$A$2:$B$5000,2,FALSE)</f>
        <v>ISHARES SHORT TREASURY BOND ETF</v>
      </c>
      <c r="O11683" s="4" t="str">
        <f>VLOOKUP(Tabla1[[#This Row],[nemo]],'Nemos y clasificaciones'!$A$1:$C$3000,3,FALSE)</f>
        <v>ETF</v>
      </c>
      <c r="P11683" s="4"/>
      <c r="Q11683" s="4"/>
    </row>
    <row r="11684" spans="1:17" x14ac:dyDescent="0.25">
      <c r="A11684" t="s">
        <v>10828</v>
      </c>
      <c r="B11684" s="1">
        <v>42461</v>
      </c>
      <c r="C11684" s="1">
        <v>42467</v>
      </c>
      <c r="D11684" t="s">
        <v>21</v>
      </c>
      <c r="E11684" t="s">
        <v>3075</v>
      </c>
      <c r="F11684">
        <v>0</v>
      </c>
      <c r="G11684">
        <v>100000</v>
      </c>
      <c r="H11684">
        <v>0</v>
      </c>
      <c r="I11684">
        <v>0</v>
      </c>
      <c r="J11684">
        <v>0</v>
      </c>
      <c r="K11684">
        <v>0.02</v>
      </c>
      <c r="L11684" t="s">
        <v>23</v>
      </c>
      <c r="M11684" s="4">
        <v>2000</v>
      </c>
      <c r="N11684" s="2" t="str">
        <f>VLOOKUP(Tabla1[[#This Row],[nemo]],'Nemos y clasificaciones'!$A$2:$B$5000,2,FALSE)</f>
        <v>ISHARES SHORT TREASURY BOND ETF</v>
      </c>
      <c r="O11684" s="4" t="str">
        <f>VLOOKUP(Tabla1[[#This Row],[nemo]],'Nemos y clasificaciones'!$A$1:$C$3000,3,FALSE)</f>
        <v>ETF</v>
      </c>
      <c r="P11684" s="4"/>
      <c r="Q11684" s="4"/>
    </row>
    <row r="11685" spans="1:17" x14ac:dyDescent="0.25">
      <c r="A11685" t="s">
        <v>3579</v>
      </c>
      <c r="B11685" s="1">
        <v>44046</v>
      </c>
      <c r="C11685" s="1">
        <v>44050</v>
      </c>
      <c r="D11685" t="s">
        <v>21</v>
      </c>
      <c r="E11685" t="s">
        <v>3075</v>
      </c>
      <c r="F11685">
        <v>0</v>
      </c>
      <c r="G11685">
        <v>100000</v>
      </c>
      <c r="H11685">
        <v>0</v>
      </c>
      <c r="I11685">
        <v>0</v>
      </c>
      <c r="J11685">
        <v>0</v>
      </c>
      <c r="K11685">
        <v>1.6E-2</v>
      </c>
      <c r="L11685" t="s">
        <v>23</v>
      </c>
      <c r="M11685" s="4">
        <v>1600</v>
      </c>
      <c r="N11685" s="2" t="str">
        <f>VLOOKUP(Tabla1[[#This Row],[nemo]],'Nemos y clasificaciones'!$A$2:$B$5000,2,FALSE)</f>
        <v>ISHARES SHORT TREASURY BOND ETF</v>
      </c>
      <c r="O11685" s="4" t="str">
        <f>VLOOKUP(Tabla1[[#This Row],[nemo]],'Nemos y clasificaciones'!$A$1:$C$3000,3,FALSE)</f>
        <v>ETF</v>
      </c>
      <c r="P11685" s="4"/>
      <c r="Q11685" s="4"/>
    </row>
    <row r="11686" spans="1:17" x14ac:dyDescent="0.25">
      <c r="A11686" t="s">
        <v>3497</v>
      </c>
      <c r="B11686" s="1">
        <v>44075</v>
      </c>
      <c r="C11686" s="1">
        <v>44082</v>
      </c>
      <c r="D11686" t="s">
        <v>21</v>
      </c>
      <c r="E11686" t="s">
        <v>3075</v>
      </c>
      <c r="F11686">
        <v>0</v>
      </c>
      <c r="G11686">
        <v>100000</v>
      </c>
      <c r="H11686">
        <v>0</v>
      </c>
      <c r="I11686">
        <v>0</v>
      </c>
      <c r="J11686">
        <v>0</v>
      </c>
      <c r="K11686">
        <v>1.4E-2</v>
      </c>
      <c r="L11686" t="s">
        <v>23</v>
      </c>
      <c r="M11686" s="4">
        <v>1400</v>
      </c>
      <c r="N11686" s="2" t="str">
        <f>VLOOKUP(Tabla1[[#This Row],[nemo]],'Nemos y clasificaciones'!$A$2:$B$5000,2,FALSE)</f>
        <v>ISHARES SHORT TREASURY BOND ETF</v>
      </c>
      <c r="O11686" s="4" t="str">
        <f>VLOOKUP(Tabla1[[#This Row],[nemo]],'Nemos y clasificaciones'!$A$1:$C$3000,3,FALSE)</f>
        <v>ETF</v>
      </c>
      <c r="P11686" s="4"/>
      <c r="Q11686" s="4"/>
    </row>
    <row r="11687" spans="1:17" x14ac:dyDescent="0.25">
      <c r="A11687" t="s">
        <v>3357</v>
      </c>
      <c r="B11687" s="1">
        <v>44105</v>
      </c>
      <c r="C11687" s="1">
        <v>44111</v>
      </c>
      <c r="D11687" t="s">
        <v>21</v>
      </c>
      <c r="E11687" t="s">
        <v>3075</v>
      </c>
      <c r="F11687">
        <v>0</v>
      </c>
      <c r="G11687">
        <v>100000</v>
      </c>
      <c r="H11687">
        <v>0</v>
      </c>
      <c r="I11687">
        <v>0</v>
      </c>
      <c r="J11687">
        <v>0</v>
      </c>
      <c r="K11687">
        <v>1.2999999999999999E-2</v>
      </c>
      <c r="L11687" t="s">
        <v>23</v>
      </c>
      <c r="M11687" s="4">
        <v>1300</v>
      </c>
      <c r="N11687" s="2" t="str">
        <f>VLOOKUP(Tabla1[[#This Row],[nemo]],'Nemos y clasificaciones'!$A$2:$B$5000,2,FALSE)</f>
        <v>ISHARES SHORT TREASURY BOND ETF</v>
      </c>
      <c r="O11687" s="4" t="str">
        <f>VLOOKUP(Tabla1[[#This Row],[nemo]],'Nemos y clasificaciones'!$A$1:$C$3000,3,FALSE)</f>
        <v>ETF</v>
      </c>
      <c r="P11687" s="4"/>
      <c r="Q11687" s="4"/>
    </row>
    <row r="11688" spans="1:17" x14ac:dyDescent="0.25">
      <c r="A11688" t="s">
        <v>10986</v>
      </c>
      <c r="B11688" s="1">
        <v>42362</v>
      </c>
      <c r="C11688" s="1">
        <v>42369</v>
      </c>
      <c r="D11688" t="s">
        <v>21</v>
      </c>
      <c r="E11688" t="s">
        <v>3075</v>
      </c>
      <c r="F11688">
        <v>0</v>
      </c>
      <c r="G11688">
        <v>100000</v>
      </c>
      <c r="H11688">
        <v>0</v>
      </c>
      <c r="I11688">
        <v>0</v>
      </c>
      <c r="J11688">
        <v>0</v>
      </c>
      <c r="K11688">
        <v>1.0999999999999999E-2</v>
      </c>
      <c r="L11688" t="s">
        <v>23</v>
      </c>
      <c r="M11688" s="4">
        <v>1100</v>
      </c>
      <c r="N11688" s="2" t="str">
        <f>VLOOKUP(Tabla1[[#This Row],[nemo]],'Nemos y clasificaciones'!$A$2:$B$5000,2,FALSE)</f>
        <v>ISHARES SHORT TREASURY BOND ETF</v>
      </c>
      <c r="O11688" s="4" t="str">
        <f>VLOOKUP(Tabla1[[#This Row],[nemo]],'Nemos y clasificaciones'!$A$1:$C$3000,3,FALSE)</f>
        <v>ETF</v>
      </c>
      <c r="P11688" s="4"/>
      <c r="Q11688" s="4"/>
    </row>
    <row r="11689" spans="1:17" x14ac:dyDescent="0.25">
      <c r="A11689" t="s">
        <v>10892</v>
      </c>
      <c r="B11689" s="1">
        <v>42430</v>
      </c>
      <c r="C11689" s="1">
        <v>42436</v>
      </c>
      <c r="D11689" t="s">
        <v>21</v>
      </c>
      <c r="E11689" t="s">
        <v>3075</v>
      </c>
      <c r="F11689">
        <v>0</v>
      </c>
      <c r="G11689">
        <v>100000</v>
      </c>
      <c r="H11689">
        <v>0</v>
      </c>
      <c r="I11689">
        <v>0</v>
      </c>
      <c r="J11689">
        <v>0</v>
      </c>
      <c r="K11689">
        <v>0.01</v>
      </c>
      <c r="L11689" t="s">
        <v>23</v>
      </c>
      <c r="M11689" s="4">
        <v>1000</v>
      </c>
      <c r="N11689" s="2" t="str">
        <f>VLOOKUP(Tabla1[[#This Row],[nemo]],'Nemos y clasificaciones'!$A$2:$B$5000,2,FALSE)</f>
        <v>ISHARES SHORT TREASURY BOND ETF</v>
      </c>
      <c r="O11689" s="4" t="str">
        <f>VLOOKUP(Tabla1[[#This Row],[nemo]],'Nemos y clasificaciones'!$A$1:$C$3000,3,FALSE)</f>
        <v>ETF</v>
      </c>
      <c r="P11689" s="4"/>
      <c r="Q11689" s="4"/>
    </row>
    <row r="11690" spans="1:17" x14ac:dyDescent="0.25">
      <c r="A11690" t="s">
        <v>10911</v>
      </c>
      <c r="B11690" s="1">
        <v>42401</v>
      </c>
      <c r="C11690" s="1">
        <v>42405</v>
      </c>
      <c r="D11690" t="s">
        <v>21</v>
      </c>
      <c r="E11690" t="s">
        <v>3075</v>
      </c>
      <c r="F11690">
        <v>0</v>
      </c>
      <c r="G11690">
        <v>100000</v>
      </c>
      <c r="H11690">
        <v>0</v>
      </c>
      <c r="I11690">
        <v>0</v>
      </c>
      <c r="J11690">
        <v>0</v>
      </c>
      <c r="K11690">
        <v>8.9999999999999993E-3</v>
      </c>
      <c r="L11690" t="s">
        <v>23</v>
      </c>
      <c r="M11690" s="3">
        <v>900</v>
      </c>
      <c r="N11690" s="2" t="str">
        <f>VLOOKUP(Tabla1[[#This Row],[nemo]],'Nemos y clasificaciones'!$A$2:$B$5000,2,FALSE)</f>
        <v>ISHARES SHORT TREASURY BOND ETF</v>
      </c>
      <c r="O11690" s="3" t="str">
        <f>VLOOKUP(Tabla1[[#This Row],[nemo]],'Nemos y clasificaciones'!$A$1:$C$3000,3,FALSE)</f>
        <v>ETF</v>
      </c>
      <c r="P11690" s="3"/>
      <c r="Q11690" s="3"/>
    </row>
    <row r="11691" spans="1:17" x14ac:dyDescent="0.25">
      <c r="A11691" t="s">
        <v>11224</v>
      </c>
      <c r="B11691" s="1">
        <v>42278</v>
      </c>
      <c r="C11691" s="1">
        <v>42284</v>
      </c>
      <c r="D11691" t="s">
        <v>21</v>
      </c>
      <c r="E11691" t="s">
        <v>3075</v>
      </c>
      <c r="F11691">
        <v>0</v>
      </c>
      <c r="G11691">
        <v>100000</v>
      </c>
      <c r="H11691">
        <v>0</v>
      </c>
      <c r="I11691">
        <v>0</v>
      </c>
      <c r="J11691">
        <v>0</v>
      </c>
      <c r="K11691">
        <v>8.9999999999999993E-3</v>
      </c>
      <c r="L11691" t="s">
        <v>23</v>
      </c>
      <c r="M11691" s="3">
        <v>900</v>
      </c>
      <c r="N11691" s="2" t="str">
        <f>VLOOKUP(Tabla1[[#This Row],[nemo]],'Nemos y clasificaciones'!$A$2:$B$5000,2,FALSE)</f>
        <v>ISHARES SHORT TREASURY BOND ETF</v>
      </c>
      <c r="O11691" s="3" t="str">
        <f>VLOOKUP(Tabla1[[#This Row],[nemo]],'Nemos y clasificaciones'!$A$1:$C$3000,3,FALSE)</f>
        <v>ETF</v>
      </c>
      <c r="P11691" s="3"/>
      <c r="Q11691" s="3"/>
    </row>
    <row r="11692" spans="1:17" x14ac:dyDescent="0.25">
      <c r="A11692" t="s">
        <v>3074</v>
      </c>
      <c r="B11692" s="1">
        <v>44166</v>
      </c>
      <c r="C11692" s="1">
        <v>44172</v>
      </c>
      <c r="D11692" t="s">
        <v>21</v>
      </c>
      <c r="E11692" t="s">
        <v>3075</v>
      </c>
      <c r="F11692">
        <v>0</v>
      </c>
      <c r="G11692">
        <v>100000</v>
      </c>
      <c r="H11692">
        <v>0</v>
      </c>
      <c r="I11692">
        <v>0</v>
      </c>
      <c r="J11692">
        <v>0</v>
      </c>
      <c r="K11692">
        <v>7.0000000000000001E-3</v>
      </c>
      <c r="L11692" t="s">
        <v>23</v>
      </c>
      <c r="M11692" s="3">
        <v>700</v>
      </c>
      <c r="N11692" s="2" t="str">
        <f>VLOOKUP(Tabla1[[#This Row],[nemo]],'Nemos y clasificaciones'!$A$2:$B$5000,2,FALSE)</f>
        <v>ISHARES SHORT TREASURY BOND ETF</v>
      </c>
      <c r="O11692" s="3" t="str">
        <f>VLOOKUP(Tabla1[[#This Row],[nemo]],'Nemos y clasificaciones'!$A$1:$C$3000,3,FALSE)</f>
        <v>ETF</v>
      </c>
      <c r="P11692" s="3"/>
      <c r="Q11692" s="3"/>
    </row>
    <row r="11693" spans="1:17" x14ac:dyDescent="0.25">
      <c r="A11693" t="s">
        <v>3210</v>
      </c>
      <c r="B11693" s="1">
        <v>44137</v>
      </c>
      <c r="C11693" s="1">
        <v>44141</v>
      </c>
      <c r="D11693" t="s">
        <v>21</v>
      </c>
      <c r="E11693" t="s">
        <v>3075</v>
      </c>
      <c r="F11693">
        <v>0</v>
      </c>
      <c r="G11693">
        <v>100000</v>
      </c>
      <c r="H11693">
        <v>0</v>
      </c>
      <c r="I11693">
        <v>0</v>
      </c>
      <c r="J11693">
        <v>0</v>
      </c>
      <c r="K11693">
        <v>7.0000000000000001E-3</v>
      </c>
      <c r="L11693" t="s">
        <v>23</v>
      </c>
      <c r="M11693" s="3">
        <v>700</v>
      </c>
      <c r="N11693" s="2" t="str">
        <f>VLOOKUP(Tabla1[[#This Row],[nemo]],'Nemos y clasificaciones'!$A$2:$B$5000,2,FALSE)</f>
        <v>ISHARES SHORT TREASURY BOND ETF</v>
      </c>
      <c r="O11693" s="3" t="str">
        <f>VLOOKUP(Tabla1[[#This Row],[nemo]],'Nemos y clasificaciones'!$A$1:$C$3000,3,FALSE)</f>
        <v>ETF</v>
      </c>
      <c r="P11693" s="3"/>
      <c r="Q11693" s="3"/>
    </row>
    <row r="11694" spans="1:17" x14ac:dyDescent="0.25">
      <c r="A11694" t="s">
        <v>11165</v>
      </c>
      <c r="B11694" s="1">
        <v>42310</v>
      </c>
      <c r="C11694" s="1">
        <v>42314</v>
      </c>
      <c r="D11694" t="s">
        <v>21</v>
      </c>
      <c r="E11694" t="s">
        <v>3075</v>
      </c>
      <c r="F11694">
        <v>0</v>
      </c>
      <c r="G11694">
        <v>100000</v>
      </c>
      <c r="H11694">
        <v>0</v>
      </c>
      <c r="I11694">
        <v>0</v>
      </c>
      <c r="J11694">
        <v>0</v>
      </c>
      <c r="K11694">
        <v>7.0000000000000001E-3</v>
      </c>
      <c r="L11694" t="s">
        <v>23</v>
      </c>
      <c r="M11694" s="3">
        <v>700</v>
      </c>
      <c r="N11694" s="2" t="str">
        <f>VLOOKUP(Tabla1[[#This Row],[nemo]],'Nemos y clasificaciones'!$A$2:$B$5000,2,FALSE)</f>
        <v>ISHARES SHORT TREASURY BOND ETF</v>
      </c>
      <c r="O11694" s="3" t="str">
        <f>VLOOKUP(Tabla1[[#This Row],[nemo]],'Nemos y clasificaciones'!$A$1:$C$3000,3,FALSE)</f>
        <v>ETF</v>
      </c>
      <c r="P11694" s="3"/>
      <c r="Q11694" s="3"/>
    </row>
    <row r="11695" spans="1:17" x14ac:dyDescent="0.25">
      <c r="A11695" t="s">
        <v>11129</v>
      </c>
      <c r="B11695" s="1">
        <v>42339</v>
      </c>
      <c r="C11695" s="1">
        <v>42345</v>
      </c>
      <c r="D11695" t="s">
        <v>21</v>
      </c>
      <c r="E11695" t="s">
        <v>3075</v>
      </c>
      <c r="F11695">
        <v>0</v>
      </c>
      <c r="G11695">
        <v>100000</v>
      </c>
      <c r="H11695">
        <v>0</v>
      </c>
      <c r="I11695">
        <v>0</v>
      </c>
      <c r="J11695">
        <v>0</v>
      </c>
      <c r="K11695">
        <v>6.0000000000000001E-3</v>
      </c>
      <c r="L11695" t="s">
        <v>23</v>
      </c>
      <c r="M11695" s="3">
        <v>600</v>
      </c>
      <c r="N11695" s="2" t="str">
        <f>VLOOKUP(Tabla1[[#This Row],[nemo]],'Nemos y clasificaciones'!$A$2:$B$5000,2,FALSE)</f>
        <v>ISHARES SHORT TREASURY BOND ETF</v>
      </c>
      <c r="O11695" s="3" t="str">
        <f>VLOOKUP(Tabla1[[#This Row],[nemo]],'Nemos y clasificaciones'!$A$1:$C$3000,3,FALSE)</f>
        <v>ETF</v>
      </c>
      <c r="P11695" s="3"/>
      <c r="Q11695" s="3"/>
    </row>
    <row r="11696" spans="1:17" x14ac:dyDescent="0.25">
      <c r="A11696" t="s">
        <v>11292</v>
      </c>
      <c r="B11696" s="1">
        <v>42248</v>
      </c>
      <c r="C11696" s="1">
        <v>42255</v>
      </c>
      <c r="D11696" t="s">
        <v>21</v>
      </c>
      <c r="E11696" t="s">
        <v>3075</v>
      </c>
      <c r="F11696">
        <v>0</v>
      </c>
      <c r="G11696">
        <v>100000</v>
      </c>
      <c r="H11696">
        <v>0</v>
      </c>
      <c r="I11696">
        <v>0</v>
      </c>
      <c r="J11696">
        <v>0</v>
      </c>
      <c r="K11696">
        <v>1E-3</v>
      </c>
      <c r="L11696" t="s">
        <v>23</v>
      </c>
      <c r="M11696" s="3">
        <v>100</v>
      </c>
      <c r="N11696" s="2" t="str">
        <f>VLOOKUP(Tabla1[[#This Row],[nemo]],'Nemos y clasificaciones'!$A$2:$B$5000,2,FALSE)</f>
        <v>ISHARES SHORT TREASURY BOND ETF</v>
      </c>
      <c r="O11696" s="3" t="str">
        <f>VLOOKUP(Tabla1[[#This Row],[nemo]],'Nemos y clasificaciones'!$A$1:$C$3000,3,FALSE)</f>
        <v>ETF</v>
      </c>
      <c r="P11696" s="3"/>
      <c r="Q11696" s="3"/>
    </row>
    <row r="11697" spans="1:17" x14ac:dyDescent="0.25">
      <c r="A11697" t="s">
        <v>46</v>
      </c>
      <c r="B11697" s="1">
        <v>43711</v>
      </c>
      <c r="C11697" s="1">
        <v>43717</v>
      </c>
      <c r="D11697" t="s">
        <v>21</v>
      </c>
      <c r="E11697" t="s">
        <v>267</v>
      </c>
      <c r="F11697">
        <v>0</v>
      </c>
      <c r="G11697">
        <v>100000</v>
      </c>
      <c r="H11697">
        <v>0</v>
      </c>
      <c r="I11697">
        <v>0</v>
      </c>
      <c r="J11697">
        <v>0</v>
      </c>
      <c r="K11697">
        <v>0.21</v>
      </c>
      <c r="L11697" t="s">
        <v>23</v>
      </c>
      <c r="M11697" s="3">
        <v>21000</v>
      </c>
      <c r="N11697" s="2" t="str">
        <f>VLOOKUP(Tabla1[[#This Row],[nemo]],'Nemos y clasificaciones'!$A$2:$B$5000,2,FALSE)</f>
        <v>ISHARES 1-3 YEAR TREASURY BOND ETF</v>
      </c>
      <c r="O11697" s="3" t="str">
        <f>VLOOKUP(Tabla1[[#This Row],[nemo]],'Nemos y clasificaciones'!$A$1:$C$3000,3,FALSE)</f>
        <v>ETF</v>
      </c>
      <c r="P11697" s="3"/>
      <c r="Q11697" s="3"/>
    </row>
    <row r="11698" spans="1:17" x14ac:dyDescent="0.25">
      <c r="A11698" t="s">
        <v>6177</v>
      </c>
      <c r="B11698" s="1">
        <v>43619</v>
      </c>
      <c r="C11698" s="1">
        <v>43623</v>
      </c>
      <c r="D11698" t="s">
        <v>21</v>
      </c>
      <c r="E11698" t="s">
        <v>267</v>
      </c>
      <c r="F11698">
        <v>0</v>
      </c>
      <c r="G11698">
        <v>100000</v>
      </c>
      <c r="H11698">
        <v>0</v>
      </c>
      <c r="I11698">
        <v>0</v>
      </c>
      <c r="J11698">
        <v>0</v>
      </c>
      <c r="K11698">
        <v>0.16900000000000001</v>
      </c>
      <c r="L11698" t="s">
        <v>23</v>
      </c>
      <c r="M11698" s="3">
        <v>16900</v>
      </c>
      <c r="N11698" s="2" t="str">
        <f>VLOOKUP(Tabla1[[#This Row],[nemo]],'Nemos y clasificaciones'!$A$2:$B$5000,2,FALSE)</f>
        <v>ISHARES 1-3 YEAR TREASURY BOND ETF</v>
      </c>
      <c r="O11698" s="3" t="str">
        <f>VLOOKUP(Tabla1[[#This Row],[nemo]],'Nemos y clasificaciones'!$A$1:$C$3000,3,FALSE)</f>
        <v>ETF</v>
      </c>
      <c r="P11698" s="3"/>
      <c r="Q11698" s="3"/>
    </row>
    <row r="11699" spans="1:17" x14ac:dyDescent="0.25">
      <c r="A11699" t="s">
        <v>6702</v>
      </c>
      <c r="B11699" s="1">
        <v>43556</v>
      </c>
      <c r="C11699" s="1">
        <v>43560</v>
      </c>
      <c r="D11699" t="s">
        <v>21</v>
      </c>
      <c r="E11699" t="s">
        <v>267</v>
      </c>
      <c r="F11699">
        <v>0</v>
      </c>
      <c r="G11699">
        <v>100000</v>
      </c>
      <c r="H11699">
        <v>0</v>
      </c>
      <c r="I11699">
        <v>0</v>
      </c>
      <c r="J11699">
        <v>0</v>
      </c>
      <c r="K11699">
        <v>0.16400000000000001</v>
      </c>
      <c r="L11699" t="s">
        <v>23</v>
      </c>
      <c r="M11699" s="3">
        <v>16400</v>
      </c>
      <c r="N11699" s="2" t="str">
        <f>VLOOKUP(Tabla1[[#This Row],[nemo]],'Nemos y clasificaciones'!$A$2:$B$5000,2,FALSE)</f>
        <v>ISHARES 1-3 YEAR TREASURY BOND ETF</v>
      </c>
      <c r="O11699" s="3" t="str">
        <f>VLOOKUP(Tabla1[[#This Row],[nemo]],'Nemos y clasificaciones'!$A$1:$C$3000,3,FALSE)</f>
        <v>ETF</v>
      </c>
      <c r="P11699" s="3"/>
      <c r="Q11699" s="3"/>
    </row>
    <row r="11700" spans="1:17" x14ac:dyDescent="0.25">
      <c r="A11700" t="s">
        <v>5877</v>
      </c>
      <c r="B11700" s="1">
        <v>43647</v>
      </c>
      <c r="C11700" s="1">
        <v>43654</v>
      </c>
      <c r="D11700" t="s">
        <v>21</v>
      </c>
      <c r="E11700" t="s">
        <v>267</v>
      </c>
      <c r="F11700">
        <v>0</v>
      </c>
      <c r="G11700">
        <v>100000</v>
      </c>
      <c r="H11700">
        <v>0</v>
      </c>
      <c r="I11700">
        <v>0</v>
      </c>
      <c r="J11700">
        <v>0</v>
      </c>
      <c r="K11700">
        <v>0.156</v>
      </c>
      <c r="L11700" t="s">
        <v>23</v>
      </c>
      <c r="M11700" s="3">
        <v>15600</v>
      </c>
      <c r="N11700" s="2" t="str">
        <f>VLOOKUP(Tabla1[[#This Row],[nemo]],'Nemos y clasificaciones'!$A$2:$B$5000,2,FALSE)</f>
        <v>ISHARES 1-3 YEAR TREASURY BOND ETF</v>
      </c>
      <c r="O11700" s="3" t="str">
        <f>VLOOKUP(Tabla1[[#This Row],[nemo]],'Nemos y clasificaciones'!$A$1:$C$3000,3,FALSE)</f>
        <v>ETF</v>
      </c>
      <c r="P11700" s="3"/>
      <c r="Q11700" s="3"/>
    </row>
    <row r="11701" spans="1:17" x14ac:dyDescent="0.25">
      <c r="A11701" t="s">
        <v>6541</v>
      </c>
      <c r="B11701" s="1">
        <v>43585</v>
      </c>
      <c r="C11701" s="1">
        <v>43592</v>
      </c>
      <c r="D11701" t="s">
        <v>21</v>
      </c>
      <c r="E11701" t="s">
        <v>267</v>
      </c>
      <c r="F11701">
        <v>0</v>
      </c>
      <c r="G11701">
        <v>100000</v>
      </c>
      <c r="H11701">
        <v>0</v>
      </c>
      <c r="I11701">
        <v>0</v>
      </c>
      <c r="J11701">
        <v>0</v>
      </c>
      <c r="K11701">
        <v>0.156</v>
      </c>
      <c r="L11701" t="s">
        <v>23</v>
      </c>
      <c r="M11701" s="3">
        <v>15600</v>
      </c>
      <c r="N11701" s="2" t="str">
        <f>VLOOKUP(Tabla1[[#This Row],[nemo]],'Nemos y clasificaciones'!$A$2:$B$5000,2,FALSE)</f>
        <v>ISHARES 1-3 YEAR TREASURY BOND ETF</v>
      </c>
      <c r="O11701" s="3" t="str">
        <f>VLOOKUP(Tabla1[[#This Row],[nemo]],'Nemos y clasificaciones'!$A$1:$C$3000,3,FALSE)</f>
        <v>ETF</v>
      </c>
      <c r="P11701" s="3"/>
      <c r="Q11701" s="3"/>
    </row>
    <row r="11702" spans="1:17" x14ac:dyDescent="0.25">
      <c r="A11702" t="s">
        <v>6838</v>
      </c>
      <c r="B11702" s="1">
        <v>43525</v>
      </c>
      <c r="C11702" s="1">
        <v>43531</v>
      </c>
      <c r="D11702" t="s">
        <v>21</v>
      </c>
      <c r="E11702" t="s">
        <v>267</v>
      </c>
      <c r="F11702">
        <v>0</v>
      </c>
      <c r="G11702">
        <v>100000</v>
      </c>
      <c r="H11702">
        <v>0</v>
      </c>
      <c r="I11702">
        <v>0</v>
      </c>
      <c r="J11702">
        <v>0</v>
      </c>
      <c r="K11702">
        <v>0.154</v>
      </c>
      <c r="L11702" t="s">
        <v>23</v>
      </c>
      <c r="M11702" s="3">
        <v>15400</v>
      </c>
      <c r="N11702" s="2" t="str">
        <f>VLOOKUP(Tabla1[[#This Row],[nemo]],'Nemos y clasificaciones'!$A$2:$B$5000,2,FALSE)</f>
        <v>ISHARES 1-3 YEAR TREASURY BOND ETF</v>
      </c>
      <c r="O11702" s="3" t="str">
        <f>VLOOKUP(Tabla1[[#This Row],[nemo]],'Nemos y clasificaciones'!$A$1:$C$3000,3,FALSE)</f>
        <v>ETF</v>
      </c>
      <c r="P11702" s="3"/>
      <c r="Q11702" s="3"/>
    </row>
    <row r="11703" spans="1:17" x14ac:dyDescent="0.25">
      <c r="A11703" t="s">
        <v>6886</v>
      </c>
      <c r="B11703" s="1">
        <v>43497</v>
      </c>
      <c r="C11703" s="1">
        <v>43503</v>
      </c>
      <c r="D11703" t="s">
        <v>21</v>
      </c>
      <c r="E11703" t="s">
        <v>267</v>
      </c>
      <c r="F11703">
        <v>0</v>
      </c>
      <c r="G11703">
        <v>100000</v>
      </c>
      <c r="H11703">
        <v>0</v>
      </c>
      <c r="I11703">
        <v>0</v>
      </c>
      <c r="J11703">
        <v>0</v>
      </c>
      <c r="K11703">
        <v>0.152</v>
      </c>
      <c r="L11703" t="s">
        <v>23</v>
      </c>
      <c r="M11703" s="3">
        <v>15200</v>
      </c>
      <c r="N11703" s="2" t="str">
        <f>VLOOKUP(Tabla1[[#This Row],[nemo]],'Nemos y clasificaciones'!$A$2:$B$5000,2,FALSE)</f>
        <v>ISHARES 1-3 YEAR TREASURY BOND ETF</v>
      </c>
      <c r="O11703" s="3" t="str">
        <f>VLOOKUP(Tabla1[[#This Row],[nemo]],'Nemos y clasificaciones'!$A$1:$C$3000,3,FALSE)</f>
        <v>ETF</v>
      </c>
      <c r="P11703" s="3"/>
      <c r="Q11703" s="3"/>
    </row>
    <row r="11704" spans="1:17" x14ac:dyDescent="0.25">
      <c r="A11704" t="s">
        <v>5788</v>
      </c>
      <c r="B11704" s="1">
        <v>43678</v>
      </c>
      <c r="C11704" s="1">
        <v>43684</v>
      </c>
      <c r="D11704" t="s">
        <v>21</v>
      </c>
      <c r="E11704" t="s">
        <v>267</v>
      </c>
      <c r="F11704">
        <v>0</v>
      </c>
      <c r="G11704">
        <v>100000</v>
      </c>
      <c r="H11704">
        <v>0</v>
      </c>
      <c r="I11704">
        <v>0</v>
      </c>
      <c r="J11704">
        <v>0</v>
      </c>
      <c r="K11704">
        <v>0.15</v>
      </c>
      <c r="L11704" t="s">
        <v>23</v>
      </c>
      <c r="M11704" s="3">
        <v>15000</v>
      </c>
      <c r="N11704" s="2" t="str">
        <f>VLOOKUP(Tabla1[[#This Row],[nemo]],'Nemos y clasificaciones'!$A$2:$B$5000,2,FALSE)</f>
        <v>ISHARES 1-3 YEAR TREASURY BOND ETF</v>
      </c>
      <c r="O11704" s="3" t="str">
        <f>VLOOKUP(Tabla1[[#This Row],[nemo]],'Nemos y clasificaciones'!$A$1:$C$3000,3,FALSE)</f>
        <v>ETF</v>
      </c>
      <c r="P11704" s="3"/>
      <c r="Q11704" s="3"/>
    </row>
    <row r="11705" spans="1:17" x14ac:dyDescent="0.25">
      <c r="A11705" t="s">
        <v>7324</v>
      </c>
      <c r="B11705" s="1">
        <v>43407</v>
      </c>
      <c r="C11705" s="1">
        <v>43411</v>
      </c>
      <c r="D11705" t="s">
        <v>21</v>
      </c>
      <c r="E11705" t="s">
        <v>267</v>
      </c>
      <c r="F11705">
        <v>0</v>
      </c>
      <c r="G11705">
        <v>100000</v>
      </c>
      <c r="H11705">
        <v>0</v>
      </c>
      <c r="I11705">
        <v>0</v>
      </c>
      <c r="J11705">
        <v>0</v>
      </c>
      <c r="K11705">
        <v>0.14599999999999999</v>
      </c>
      <c r="L11705" t="s">
        <v>23</v>
      </c>
      <c r="M11705" s="3">
        <v>14600</v>
      </c>
      <c r="N11705" s="2" t="str">
        <f>VLOOKUP(Tabla1[[#This Row],[nemo]],'Nemos y clasificaciones'!$A$2:$B$5000,2,FALSE)</f>
        <v>ISHARES 1-3 YEAR TREASURY BOND ETF</v>
      </c>
      <c r="O11705" s="3" t="str">
        <f>VLOOKUP(Tabla1[[#This Row],[nemo]],'Nemos y clasificaciones'!$A$1:$C$3000,3,FALSE)</f>
        <v>ETF</v>
      </c>
      <c r="P11705" s="3"/>
      <c r="Q11705" s="3"/>
    </row>
    <row r="11706" spans="1:17" x14ac:dyDescent="0.25">
      <c r="A11706" t="s">
        <v>7235</v>
      </c>
      <c r="B11706" s="1">
        <v>43437</v>
      </c>
      <c r="C11706" s="1">
        <v>43441</v>
      </c>
      <c r="D11706" t="s">
        <v>21</v>
      </c>
      <c r="E11706" t="s">
        <v>267</v>
      </c>
      <c r="F11706">
        <v>0</v>
      </c>
      <c r="G11706">
        <v>100000</v>
      </c>
      <c r="H11706">
        <v>0</v>
      </c>
      <c r="I11706">
        <v>0</v>
      </c>
      <c r="J11706">
        <v>0</v>
      </c>
      <c r="K11706">
        <v>0.14199999999999999</v>
      </c>
      <c r="L11706" t="s">
        <v>23</v>
      </c>
      <c r="M11706" s="3">
        <v>14200</v>
      </c>
      <c r="N11706" s="2" t="str">
        <f>VLOOKUP(Tabla1[[#This Row],[nemo]],'Nemos y clasificaciones'!$A$2:$B$5000,2,FALSE)</f>
        <v>ISHARES 1-3 YEAR TREASURY BOND ETF</v>
      </c>
      <c r="O11706" s="3" t="str">
        <f>VLOOKUP(Tabla1[[#This Row],[nemo]],'Nemos y clasificaciones'!$A$1:$C$3000,3,FALSE)</f>
        <v>ETF</v>
      </c>
      <c r="P11706" s="3"/>
      <c r="Q11706" s="3"/>
    </row>
    <row r="11707" spans="1:17" x14ac:dyDescent="0.25">
      <c r="A11707" t="s">
        <v>5415</v>
      </c>
      <c r="B11707" s="1">
        <v>43768</v>
      </c>
      <c r="C11707" s="1">
        <v>43776</v>
      </c>
      <c r="D11707" t="s">
        <v>21</v>
      </c>
      <c r="E11707" t="s">
        <v>267</v>
      </c>
      <c r="F11707">
        <v>0</v>
      </c>
      <c r="G11707">
        <v>100000</v>
      </c>
      <c r="H11707">
        <v>0</v>
      </c>
      <c r="I11707">
        <v>0</v>
      </c>
      <c r="J11707">
        <v>0</v>
      </c>
      <c r="K11707">
        <v>0.14000000000000001</v>
      </c>
      <c r="L11707" t="s">
        <v>23</v>
      </c>
      <c r="M11707" s="3">
        <v>14000</v>
      </c>
      <c r="N11707" s="2" t="str">
        <f>VLOOKUP(Tabla1[[#This Row],[nemo]],'Nemos y clasificaciones'!$A$2:$B$5000,2,FALSE)</f>
        <v>ISHARES 1-3 YEAR TREASURY BOND ETF</v>
      </c>
      <c r="O11707" s="3" t="str">
        <f>VLOOKUP(Tabla1[[#This Row],[nemo]],'Nemos y clasificaciones'!$A$1:$C$3000,3,FALSE)</f>
        <v>ETF</v>
      </c>
      <c r="P11707" s="3"/>
      <c r="Q11707" s="3"/>
    </row>
    <row r="11708" spans="1:17" x14ac:dyDescent="0.25">
      <c r="A11708" t="s">
        <v>7593</v>
      </c>
      <c r="B11708" s="1">
        <v>43313</v>
      </c>
      <c r="C11708" s="1">
        <v>43319</v>
      </c>
      <c r="D11708" t="s">
        <v>21</v>
      </c>
      <c r="E11708" t="s">
        <v>267</v>
      </c>
      <c r="F11708">
        <v>0</v>
      </c>
      <c r="G11708">
        <v>100000</v>
      </c>
      <c r="H11708">
        <v>0</v>
      </c>
      <c r="I11708">
        <v>0</v>
      </c>
      <c r="J11708">
        <v>0</v>
      </c>
      <c r="K11708">
        <v>0.13800000000000001</v>
      </c>
      <c r="L11708" t="s">
        <v>23</v>
      </c>
      <c r="M11708" s="3">
        <v>13800</v>
      </c>
      <c r="N11708" s="2" t="str">
        <f>VLOOKUP(Tabla1[[#This Row],[nemo]],'Nemos y clasificaciones'!$A$2:$B$5000,2,FALSE)</f>
        <v>ISHARES 1-3 YEAR TREASURY BOND ETF</v>
      </c>
      <c r="O11708" s="3" t="str">
        <f>VLOOKUP(Tabla1[[#This Row],[nemo]],'Nemos y clasificaciones'!$A$1:$C$3000,3,FALSE)</f>
        <v>ETF</v>
      </c>
      <c r="P11708" s="3"/>
      <c r="Q11708" s="3"/>
    </row>
    <row r="11709" spans="1:17" x14ac:dyDescent="0.25">
      <c r="A11709" t="s">
        <v>5116</v>
      </c>
      <c r="B11709" s="1">
        <v>43818</v>
      </c>
      <c r="C11709" s="1">
        <v>43825</v>
      </c>
      <c r="D11709" t="s">
        <v>21</v>
      </c>
      <c r="E11709" t="s">
        <v>267</v>
      </c>
      <c r="F11709">
        <v>0</v>
      </c>
      <c r="G11709">
        <v>100000</v>
      </c>
      <c r="H11709">
        <v>0</v>
      </c>
      <c r="I11709">
        <v>0</v>
      </c>
      <c r="J11709">
        <v>0</v>
      </c>
      <c r="K11709">
        <v>0.13700000000000001</v>
      </c>
      <c r="L11709" t="s">
        <v>23</v>
      </c>
      <c r="M11709" s="3">
        <v>13700</v>
      </c>
      <c r="N11709" s="2" t="str">
        <f>VLOOKUP(Tabla1[[#This Row],[nemo]],'Nemos y clasificaciones'!$A$2:$B$5000,2,FALSE)</f>
        <v>ISHARES 1-3 YEAR TREASURY BOND ETF</v>
      </c>
      <c r="O11709" s="3" t="str">
        <f>VLOOKUP(Tabla1[[#This Row],[nemo]],'Nemos y clasificaciones'!$A$1:$C$3000,3,FALSE)</f>
        <v>ETF</v>
      </c>
      <c r="P11709" s="3"/>
      <c r="Q11709" s="3"/>
    </row>
    <row r="11710" spans="1:17" x14ac:dyDescent="0.25">
      <c r="A11710" t="s">
        <v>7409</v>
      </c>
      <c r="B11710" s="1">
        <v>43374</v>
      </c>
      <c r="C11710" s="1">
        <v>43378</v>
      </c>
      <c r="D11710" t="s">
        <v>21</v>
      </c>
      <c r="E11710" t="s">
        <v>267</v>
      </c>
      <c r="F11710">
        <v>0</v>
      </c>
      <c r="G11710">
        <v>100000</v>
      </c>
      <c r="H11710">
        <v>0</v>
      </c>
      <c r="I11710">
        <v>0</v>
      </c>
      <c r="J11710">
        <v>0</v>
      </c>
      <c r="K11710">
        <v>0.13700000000000001</v>
      </c>
      <c r="L11710" t="s">
        <v>23</v>
      </c>
      <c r="M11710" s="3">
        <v>13700</v>
      </c>
      <c r="N11710" s="2" t="str">
        <f>VLOOKUP(Tabla1[[#This Row],[nemo]],'Nemos y clasificaciones'!$A$2:$B$5000,2,FALSE)</f>
        <v>ISHARES 1-3 YEAR TREASURY BOND ETF</v>
      </c>
      <c r="O11710" s="3" t="str">
        <f>VLOOKUP(Tabla1[[#This Row],[nemo]],'Nemos y clasificaciones'!$A$1:$C$3000,3,FALSE)</f>
        <v>ETF</v>
      </c>
      <c r="P11710" s="3"/>
      <c r="Q11710" s="3"/>
    </row>
    <row r="11711" spans="1:17" x14ac:dyDescent="0.25">
      <c r="A11711" t="s">
        <v>4877</v>
      </c>
      <c r="B11711" s="1">
        <v>43864</v>
      </c>
      <c r="C11711" s="1">
        <v>43868</v>
      </c>
      <c r="D11711" t="s">
        <v>21</v>
      </c>
      <c r="E11711" t="s">
        <v>267</v>
      </c>
      <c r="F11711">
        <v>0</v>
      </c>
      <c r="G11711">
        <v>100000</v>
      </c>
      <c r="H11711">
        <v>0</v>
      </c>
      <c r="I11711">
        <v>0</v>
      </c>
      <c r="J11711">
        <v>0</v>
      </c>
      <c r="K11711">
        <v>0.13500000000000001</v>
      </c>
      <c r="L11711" t="s">
        <v>23</v>
      </c>
      <c r="M11711" s="3">
        <v>13500</v>
      </c>
      <c r="N11711" s="2" t="str">
        <f>VLOOKUP(Tabla1[[#This Row],[nemo]],'Nemos y clasificaciones'!$A$2:$B$5000,2,FALSE)</f>
        <v>ISHARES 1-3 YEAR TREASURY BOND ETF</v>
      </c>
      <c r="O11711" s="3" t="str">
        <f>VLOOKUP(Tabla1[[#This Row],[nemo]],'Nemos y clasificaciones'!$A$1:$C$3000,3,FALSE)</f>
        <v>ETF</v>
      </c>
      <c r="P11711" s="3"/>
      <c r="Q11711" s="3"/>
    </row>
    <row r="11712" spans="1:17" x14ac:dyDescent="0.25">
      <c r="A11712" t="s">
        <v>5527</v>
      </c>
      <c r="B11712" s="1">
        <v>43739</v>
      </c>
      <c r="C11712" s="1">
        <v>43745</v>
      </c>
      <c r="D11712" t="s">
        <v>21</v>
      </c>
      <c r="E11712" t="s">
        <v>267</v>
      </c>
      <c r="F11712">
        <v>0</v>
      </c>
      <c r="G11712">
        <v>100000</v>
      </c>
      <c r="H11712">
        <v>0</v>
      </c>
      <c r="I11712">
        <v>0</v>
      </c>
      <c r="J11712">
        <v>0</v>
      </c>
      <c r="K11712">
        <v>0.13500000000000001</v>
      </c>
      <c r="L11712" t="s">
        <v>23</v>
      </c>
      <c r="M11712" s="3">
        <v>13500</v>
      </c>
      <c r="N11712" s="2" t="str">
        <f>VLOOKUP(Tabla1[[#This Row],[nemo]],'Nemos y clasificaciones'!$A$2:$B$5000,2,FALSE)</f>
        <v>ISHARES 1-3 YEAR TREASURY BOND ETF</v>
      </c>
      <c r="O11712" s="3" t="str">
        <f>VLOOKUP(Tabla1[[#This Row],[nemo]],'Nemos y clasificaciones'!$A$1:$C$3000,3,FALSE)</f>
        <v>ETF</v>
      </c>
      <c r="P11712" s="3"/>
      <c r="Q11712" s="3"/>
    </row>
    <row r="11713" spans="1:17" x14ac:dyDescent="0.25">
      <c r="A11713" t="s">
        <v>5328</v>
      </c>
      <c r="B11713" s="1">
        <v>43801</v>
      </c>
      <c r="C11713" s="1">
        <v>43805</v>
      </c>
      <c r="D11713" t="s">
        <v>21</v>
      </c>
      <c r="E11713" t="s">
        <v>267</v>
      </c>
      <c r="F11713">
        <v>0</v>
      </c>
      <c r="G11713">
        <v>100000</v>
      </c>
      <c r="H11713">
        <v>0</v>
      </c>
      <c r="I11713">
        <v>0</v>
      </c>
      <c r="J11713">
        <v>0</v>
      </c>
      <c r="K11713">
        <v>0.13400000000000001</v>
      </c>
      <c r="L11713" t="s">
        <v>23</v>
      </c>
      <c r="M11713" s="3">
        <v>13400</v>
      </c>
      <c r="N11713" s="2" t="str">
        <f>VLOOKUP(Tabla1[[#This Row],[nemo]],'Nemos y clasificaciones'!$A$2:$B$5000,2,FALSE)</f>
        <v>ISHARES 1-3 YEAR TREASURY BOND ETF</v>
      </c>
      <c r="O11713" s="3" t="str">
        <f>VLOOKUP(Tabla1[[#This Row],[nemo]],'Nemos y clasificaciones'!$A$1:$C$3000,3,FALSE)</f>
        <v>ETF</v>
      </c>
      <c r="P11713" s="3"/>
      <c r="Q11713" s="3"/>
    </row>
    <row r="11714" spans="1:17" x14ac:dyDescent="0.25">
      <c r="A11714" t="s">
        <v>7522</v>
      </c>
      <c r="B11714" s="1">
        <v>43347</v>
      </c>
      <c r="C11714" s="1">
        <v>43353</v>
      </c>
      <c r="D11714" t="s">
        <v>21</v>
      </c>
      <c r="E11714" t="s">
        <v>267</v>
      </c>
      <c r="F11714">
        <v>0</v>
      </c>
      <c r="G11714">
        <v>100000</v>
      </c>
      <c r="H11714">
        <v>0</v>
      </c>
      <c r="I11714">
        <v>0</v>
      </c>
      <c r="J11714">
        <v>0</v>
      </c>
      <c r="K11714">
        <v>0.13100000000000001</v>
      </c>
      <c r="L11714" t="s">
        <v>23</v>
      </c>
      <c r="M11714" s="3">
        <v>13100</v>
      </c>
      <c r="N11714" s="2" t="str">
        <f>VLOOKUP(Tabla1[[#This Row],[nemo]],'Nemos y clasificaciones'!$A$2:$B$5000,2,FALSE)</f>
        <v>ISHARES 1-3 YEAR TREASURY BOND ETF</v>
      </c>
      <c r="O11714" s="3" t="str">
        <f>VLOOKUP(Tabla1[[#This Row],[nemo]],'Nemos y clasificaciones'!$A$1:$C$3000,3,FALSE)</f>
        <v>ETF</v>
      </c>
      <c r="P11714" s="3"/>
      <c r="Q11714" s="3"/>
    </row>
    <row r="11715" spans="1:17" x14ac:dyDescent="0.25">
      <c r="A11715" t="s">
        <v>7668</v>
      </c>
      <c r="B11715" s="1">
        <v>43280</v>
      </c>
      <c r="C11715" s="1">
        <v>43290</v>
      </c>
      <c r="D11715" t="s">
        <v>21</v>
      </c>
      <c r="E11715" t="s">
        <v>267</v>
      </c>
      <c r="F11715">
        <v>0</v>
      </c>
      <c r="G11715">
        <v>100000</v>
      </c>
      <c r="H11715">
        <v>0</v>
      </c>
      <c r="I11715">
        <v>0</v>
      </c>
      <c r="J11715">
        <v>0</v>
      </c>
      <c r="K11715">
        <v>0.13</v>
      </c>
      <c r="L11715" t="s">
        <v>23</v>
      </c>
      <c r="M11715" s="3">
        <v>13000</v>
      </c>
      <c r="N11715" s="2" t="str">
        <f>VLOOKUP(Tabla1[[#This Row],[nemo]],'Nemos y clasificaciones'!$A$2:$B$5000,2,FALSE)</f>
        <v>ISHARES 1-3 YEAR TREASURY BOND ETF</v>
      </c>
      <c r="O11715" s="3" t="str">
        <f>VLOOKUP(Tabla1[[#This Row],[nemo]],'Nemos y clasificaciones'!$A$1:$C$3000,3,FALSE)</f>
        <v>ETF</v>
      </c>
      <c r="P11715" s="3"/>
      <c r="Q11715" s="3"/>
    </row>
    <row r="11716" spans="1:17" x14ac:dyDescent="0.25">
      <c r="A11716" t="s">
        <v>7978</v>
      </c>
      <c r="B11716" s="1">
        <v>43252</v>
      </c>
      <c r="C11716" s="1">
        <v>43258</v>
      </c>
      <c r="D11716" t="s">
        <v>21</v>
      </c>
      <c r="E11716" t="s">
        <v>267</v>
      </c>
      <c r="F11716">
        <v>0</v>
      </c>
      <c r="G11716">
        <v>100000</v>
      </c>
      <c r="H11716">
        <v>0</v>
      </c>
      <c r="I11716">
        <v>0</v>
      </c>
      <c r="J11716">
        <v>0</v>
      </c>
      <c r="K11716">
        <v>0.126</v>
      </c>
      <c r="L11716" t="s">
        <v>23</v>
      </c>
      <c r="M11716" s="3">
        <v>12600</v>
      </c>
      <c r="N11716" s="2" t="str">
        <f>VLOOKUP(Tabla1[[#This Row],[nemo]],'Nemos y clasificaciones'!$A$2:$B$5000,2,FALSE)</f>
        <v>ISHARES 1-3 YEAR TREASURY BOND ETF</v>
      </c>
      <c r="O11716" s="3" t="str">
        <f>VLOOKUP(Tabla1[[#This Row],[nemo]],'Nemos y clasificaciones'!$A$1:$C$3000,3,FALSE)</f>
        <v>ETF</v>
      </c>
      <c r="P11716" s="3"/>
      <c r="Q11716" s="3"/>
    </row>
    <row r="11717" spans="1:17" x14ac:dyDescent="0.25">
      <c r="A11717" t="s">
        <v>4793</v>
      </c>
      <c r="B11717" s="1">
        <v>43892</v>
      </c>
      <c r="C11717" s="1">
        <v>43896</v>
      </c>
      <c r="D11717" t="s">
        <v>21</v>
      </c>
      <c r="E11717" t="s">
        <v>267</v>
      </c>
      <c r="F11717">
        <v>0</v>
      </c>
      <c r="G11717">
        <v>100000</v>
      </c>
      <c r="H11717">
        <v>0</v>
      </c>
      <c r="I11717">
        <v>0</v>
      </c>
      <c r="J11717">
        <v>0</v>
      </c>
      <c r="K11717">
        <v>0.125</v>
      </c>
      <c r="L11717" t="s">
        <v>23</v>
      </c>
      <c r="M11717" s="3">
        <v>12500</v>
      </c>
      <c r="N11717" s="2" t="str">
        <f>VLOOKUP(Tabla1[[#This Row],[nemo]],'Nemos y clasificaciones'!$A$2:$B$5000,2,FALSE)</f>
        <v>ISHARES 1-3 YEAR TREASURY BOND ETF</v>
      </c>
      <c r="O11717" s="3" t="str">
        <f>VLOOKUP(Tabla1[[#This Row],[nemo]],'Nemos y clasificaciones'!$A$1:$C$3000,3,FALSE)</f>
        <v>ETF</v>
      </c>
      <c r="P11717" s="3"/>
      <c r="Q11717" s="3"/>
    </row>
    <row r="11718" spans="1:17" x14ac:dyDescent="0.25">
      <c r="A11718" t="s">
        <v>7076</v>
      </c>
      <c r="B11718" s="1">
        <v>43452</v>
      </c>
      <c r="C11718" s="1">
        <v>43458</v>
      </c>
      <c r="D11718" t="s">
        <v>21</v>
      </c>
      <c r="E11718" t="s">
        <v>267</v>
      </c>
      <c r="F11718">
        <v>0</v>
      </c>
      <c r="G11718">
        <v>100000</v>
      </c>
      <c r="H11718">
        <v>0</v>
      </c>
      <c r="I11718">
        <v>0</v>
      </c>
      <c r="J11718">
        <v>0</v>
      </c>
      <c r="K11718">
        <v>0.11899999999999999</v>
      </c>
      <c r="L11718" t="s">
        <v>23</v>
      </c>
      <c r="M11718" s="3">
        <v>11900</v>
      </c>
      <c r="N11718" s="2" t="str">
        <f>VLOOKUP(Tabla1[[#This Row],[nemo]],'Nemos y clasificaciones'!$A$2:$B$5000,2,FALSE)</f>
        <v>ISHARES 1-3 YEAR TREASURY BOND ETF</v>
      </c>
      <c r="O11718" s="3" t="str">
        <f>VLOOKUP(Tabla1[[#This Row],[nemo]],'Nemos y clasificaciones'!$A$1:$C$3000,3,FALSE)</f>
        <v>ETF</v>
      </c>
      <c r="P11718" s="3"/>
      <c r="Q11718" s="3"/>
    </row>
    <row r="11719" spans="1:17" x14ac:dyDescent="0.25">
      <c r="A11719" t="s">
        <v>4655</v>
      </c>
      <c r="B11719" s="1">
        <v>43922</v>
      </c>
      <c r="C11719" s="1">
        <v>43928</v>
      </c>
      <c r="D11719" t="s">
        <v>21</v>
      </c>
      <c r="E11719" t="s">
        <v>267</v>
      </c>
      <c r="F11719">
        <v>0</v>
      </c>
      <c r="G11719">
        <v>100000</v>
      </c>
      <c r="H11719">
        <v>0</v>
      </c>
      <c r="I11719">
        <v>0</v>
      </c>
      <c r="J11719">
        <v>0</v>
      </c>
      <c r="K11719">
        <v>0.106</v>
      </c>
      <c r="L11719" t="s">
        <v>23</v>
      </c>
      <c r="M11719" s="3">
        <v>10600</v>
      </c>
      <c r="N11719" s="2" t="str">
        <f>VLOOKUP(Tabla1[[#This Row],[nemo]],'Nemos y clasificaciones'!$A$2:$B$5000,2,FALSE)</f>
        <v>ISHARES 1-3 YEAR TREASURY BOND ETF</v>
      </c>
      <c r="O11719" s="3" t="str">
        <f>VLOOKUP(Tabla1[[#This Row],[nemo]],'Nemos y clasificaciones'!$A$1:$C$3000,3,FALSE)</f>
        <v>ETF</v>
      </c>
      <c r="P11719" s="3"/>
      <c r="Q11719" s="3"/>
    </row>
    <row r="11720" spans="1:17" x14ac:dyDescent="0.25">
      <c r="A11720" t="s">
        <v>8279</v>
      </c>
      <c r="B11720" s="1">
        <v>43220</v>
      </c>
      <c r="C11720" s="1">
        <v>43227</v>
      </c>
      <c r="D11720" t="s">
        <v>21</v>
      </c>
      <c r="E11720" t="s">
        <v>267</v>
      </c>
      <c r="F11720">
        <v>0</v>
      </c>
      <c r="G11720">
        <v>100000</v>
      </c>
      <c r="H11720">
        <v>0</v>
      </c>
      <c r="I11720">
        <v>0</v>
      </c>
      <c r="J11720">
        <v>0</v>
      </c>
      <c r="K11720">
        <v>0.10299999999999999</v>
      </c>
      <c r="L11720" t="s">
        <v>23</v>
      </c>
      <c r="M11720" s="3">
        <v>10300</v>
      </c>
      <c r="N11720" s="2" t="str">
        <f>VLOOKUP(Tabla1[[#This Row],[nemo]],'Nemos y clasificaciones'!$A$2:$B$5000,2,FALSE)</f>
        <v>ISHARES 1-3 YEAR TREASURY BOND ETF</v>
      </c>
      <c r="O11720" s="3" t="str">
        <f>VLOOKUP(Tabla1[[#This Row],[nemo]],'Nemos y clasificaciones'!$A$1:$C$3000,3,FALSE)</f>
        <v>ETF</v>
      </c>
      <c r="P11720" s="3"/>
      <c r="Q11720" s="3"/>
    </row>
    <row r="11721" spans="1:17" x14ac:dyDescent="0.25">
      <c r="A11721" t="s">
        <v>8424</v>
      </c>
      <c r="B11721" s="1">
        <v>43192</v>
      </c>
      <c r="C11721" s="1">
        <v>43196</v>
      </c>
      <c r="D11721" t="s">
        <v>21</v>
      </c>
      <c r="E11721" t="s">
        <v>267</v>
      </c>
      <c r="F11721">
        <v>0</v>
      </c>
      <c r="G11721">
        <v>100000</v>
      </c>
      <c r="H11721">
        <v>0</v>
      </c>
      <c r="I11721">
        <v>0</v>
      </c>
      <c r="J11721">
        <v>0</v>
      </c>
      <c r="K11721">
        <v>9.4E-2</v>
      </c>
      <c r="L11721" t="s">
        <v>23</v>
      </c>
      <c r="M11721" s="4">
        <v>9400</v>
      </c>
      <c r="N11721" s="2" t="str">
        <f>VLOOKUP(Tabla1[[#This Row],[nemo]],'Nemos y clasificaciones'!$A$2:$B$5000,2,FALSE)</f>
        <v>ISHARES 1-3 YEAR TREASURY BOND ETF</v>
      </c>
      <c r="O11721" s="4" t="str">
        <f>VLOOKUP(Tabla1[[#This Row],[nemo]],'Nemos y clasificaciones'!$A$1:$C$3000,3,FALSE)</f>
        <v>ETF</v>
      </c>
      <c r="P11721" s="4"/>
      <c r="Q11721" s="4"/>
    </row>
    <row r="11722" spans="1:17" x14ac:dyDescent="0.25">
      <c r="A11722" t="s">
        <v>8696</v>
      </c>
      <c r="B11722" s="1">
        <v>43090</v>
      </c>
      <c r="C11722" s="1">
        <v>43097</v>
      </c>
      <c r="D11722" t="s">
        <v>21</v>
      </c>
      <c r="E11722" t="s">
        <v>267</v>
      </c>
      <c r="F11722">
        <v>0</v>
      </c>
      <c r="G11722">
        <v>100000</v>
      </c>
      <c r="H11722">
        <v>0</v>
      </c>
      <c r="I11722">
        <v>0</v>
      </c>
      <c r="J11722">
        <v>0</v>
      </c>
      <c r="K11722">
        <v>9.4E-2</v>
      </c>
      <c r="L11722" t="s">
        <v>23</v>
      </c>
      <c r="M11722" s="4">
        <v>9400</v>
      </c>
      <c r="N11722" s="2" t="str">
        <f>VLOOKUP(Tabla1[[#This Row],[nemo]],'Nemos y clasificaciones'!$A$2:$B$5000,2,FALSE)</f>
        <v>ISHARES 1-3 YEAR TREASURY BOND ETF</v>
      </c>
      <c r="O11722" s="4" t="str">
        <f>VLOOKUP(Tabla1[[#This Row],[nemo]],'Nemos y clasificaciones'!$A$1:$C$3000,3,FALSE)</f>
        <v>ETF</v>
      </c>
      <c r="P11722" s="4"/>
      <c r="Q11722" s="4"/>
    </row>
    <row r="11723" spans="1:17" x14ac:dyDescent="0.25">
      <c r="A11723" t="s">
        <v>8535</v>
      </c>
      <c r="B11723" s="1">
        <v>43160</v>
      </c>
      <c r="C11723" s="1">
        <v>43166</v>
      </c>
      <c r="D11723" t="s">
        <v>21</v>
      </c>
      <c r="E11723" t="s">
        <v>267</v>
      </c>
      <c r="F11723">
        <v>0</v>
      </c>
      <c r="G11723">
        <v>100000</v>
      </c>
      <c r="H11723">
        <v>0</v>
      </c>
      <c r="I11723">
        <v>0</v>
      </c>
      <c r="J11723">
        <v>0</v>
      </c>
      <c r="K11723">
        <v>8.5999999999999993E-2</v>
      </c>
      <c r="L11723" t="s">
        <v>23</v>
      </c>
      <c r="M11723" s="4">
        <v>8600</v>
      </c>
      <c r="N11723" s="2" t="str">
        <f>VLOOKUP(Tabla1[[#This Row],[nemo]],'Nemos y clasificaciones'!$A$2:$B$5000,2,FALSE)</f>
        <v>ISHARES 1-3 YEAR TREASURY BOND ETF</v>
      </c>
      <c r="O11723" s="4" t="str">
        <f>VLOOKUP(Tabla1[[#This Row],[nemo]],'Nemos y clasificaciones'!$A$1:$C$3000,3,FALSE)</f>
        <v>ETF</v>
      </c>
      <c r="P11723" s="4"/>
      <c r="Q11723" s="4"/>
    </row>
    <row r="11724" spans="1:17" x14ac:dyDescent="0.25">
      <c r="A11724" t="s">
        <v>8577</v>
      </c>
      <c r="B11724" s="1">
        <v>43132</v>
      </c>
      <c r="C11724" s="1">
        <v>43138</v>
      </c>
      <c r="D11724" t="s">
        <v>21</v>
      </c>
      <c r="E11724" t="s">
        <v>267</v>
      </c>
      <c r="F11724">
        <v>0</v>
      </c>
      <c r="G11724">
        <v>100000</v>
      </c>
      <c r="H11724">
        <v>0</v>
      </c>
      <c r="I11724">
        <v>0</v>
      </c>
      <c r="J11724">
        <v>0</v>
      </c>
      <c r="K11724">
        <v>8.5999999999999993E-2</v>
      </c>
      <c r="L11724" t="s">
        <v>23</v>
      </c>
      <c r="M11724" s="4">
        <v>8600</v>
      </c>
      <c r="N11724" s="2" t="str">
        <f>VLOOKUP(Tabla1[[#This Row],[nemo]],'Nemos y clasificaciones'!$A$2:$B$5000,2,FALSE)</f>
        <v>ISHARES 1-3 YEAR TREASURY BOND ETF</v>
      </c>
      <c r="O11724" s="4" t="str">
        <f>VLOOKUP(Tabla1[[#This Row],[nemo]],'Nemos y clasificaciones'!$A$1:$C$3000,3,FALSE)</f>
        <v>ETF</v>
      </c>
      <c r="P11724" s="4"/>
      <c r="Q11724" s="4"/>
    </row>
    <row r="11725" spans="1:17" x14ac:dyDescent="0.25">
      <c r="A11725" t="s">
        <v>8860</v>
      </c>
      <c r="B11725" s="1">
        <v>43070</v>
      </c>
      <c r="C11725" s="1">
        <v>43076</v>
      </c>
      <c r="D11725" t="s">
        <v>21</v>
      </c>
      <c r="E11725" t="s">
        <v>267</v>
      </c>
      <c r="F11725">
        <v>0</v>
      </c>
      <c r="G11725">
        <v>100000</v>
      </c>
      <c r="H11725">
        <v>0</v>
      </c>
      <c r="I11725">
        <v>0</v>
      </c>
      <c r="J11725">
        <v>0</v>
      </c>
      <c r="K11725">
        <v>7.9000000000000001E-2</v>
      </c>
      <c r="L11725" t="s">
        <v>23</v>
      </c>
      <c r="M11725" s="4">
        <v>7900</v>
      </c>
      <c r="N11725" s="2" t="str">
        <f>VLOOKUP(Tabla1[[#This Row],[nemo]],'Nemos y clasificaciones'!$A$2:$B$5000,2,FALSE)</f>
        <v>ISHARES 1-3 YEAR TREASURY BOND ETF</v>
      </c>
      <c r="O11725" s="4" t="str">
        <f>VLOOKUP(Tabla1[[#This Row],[nemo]],'Nemos y clasificaciones'!$A$1:$C$3000,3,FALSE)</f>
        <v>ETF</v>
      </c>
      <c r="P11725" s="4"/>
      <c r="Q11725" s="4"/>
    </row>
    <row r="11726" spans="1:17" x14ac:dyDescent="0.25">
      <c r="A11726" t="s">
        <v>8926</v>
      </c>
      <c r="B11726" s="1">
        <v>43039</v>
      </c>
      <c r="C11726" s="1">
        <v>43046</v>
      </c>
      <c r="D11726" t="s">
        <v>21</v>
      </c>
      <c r="E11726" t="s">
        <v>267</v>
      </c>
      <c r="F11726">
        <v>0</v>
      </c>
      <c r="G11726">
        <v>100000</v>
      </c>
      <c r="H11726">
        <v>0</v>
      </c>
      <c r="I11726">
        <v>0</v>
      </c>
      <c r="J11726">
        <v>0</v>
      </c>
      <c r="K11726">
        <v>7.8E-2</v>
      </c>
      <c r="L11726" t="s">
        <v>23</v>
      </c>
      <c r="M11726" s="4">
        <v>7800</v>
      </c>
      <c r="N11726" s="2" t="str">
        <f>VLOOKUP(Tabla1[[#This Row],[nemo]],'Nemos y clasificaciones'!$A$2:$B$5000,2,FALSE)</f>
        <v>ISHARES 1-3 YEAR TREASURY BOND ETF</v>
      </c>
      <c r="O11726" s="4" t="str">
        <f>VLOOKUP(Tabla1[[#This Row],[nemo]],'Nemos y clasificaciones'!$A$1:$C$3000,3,FALSE)</f>
        <v>ETF</v>
      </c>
      <c r="P11726" s="4"/>
      <c r="Q11726" s="4"/>
    </row>
    <row r="11727" spans="1:17" x14ac:dyDescent="0.25">
      <c r="A11727" t="s">
        <v>8993</v>
      </c>
      <c r="B11727" s="1">
        <v>43010</v>
      </c>
      <c r="C11727" s="1">
        <v>43014</v>
      </c>
      <c r="D11727" t="s">
        <v>21</v>
      </c>
      <c r="E11727" t="s">
        <v>267</v>
      </c>
      <c r="F11727">
        <v>0</v>
      </c>
      <c r="G11727">
        <v>100000</v>
      </c>
      <c r="H11727">
        <v>0</v>
      </c>
      <c r="I11727">
        <v>0</v>
      </c>
      <c r="J11727">
        <v>0</v>
      </c>
      <c r="K11727">
        <v>7.2999999999999995E-2</v>
      </c>
      <c r="L11727" t="s">
        <v>23</v>
      </c>
      <c r="M11727" s="4">
        <v>7300</v>
      </c>
      <c r="N11727" s="2" t="str">
        <f>VLOOKUP(Tabla1[[#This Row],[nemo]],'Nemos y clasificaciones'!$A$2:$B$5000,2,FALSE)</f>
        <v>ISHARES 1-3 YEAR TREASURY BOND ETF</v>
      </c>
      <c r="O11727" s="4" t="str">
        <f>VLOOKUP(Tabla1[[#This Row],[nemo]],'Nemos y clasificaciones'!$A$1:$C$3000,3,FALSE)</f>
        <v>ETF</v>
      </c>
      <c r="P11727" s="4"/>
      <c r="Q11727" s="4"/>
    </row>
    <row r="11728" spans="1:17" x14ac:dyDescent="0.25">
      <c r="A11728" t="s">
        <v>4458</v>
      </c>
      <c r="B11728" s="1">
        <v>43951</v>
      </c>
      <c r="C11728" s="1">
        <v>43958</v>
      </c>
      <c r="D11728" t="s">
        <v>21</v>
      </c>
      <c r="E11728" t="s">
        <v>267</v>
      </c>
      <c r="F11728">
        <v>0</v>
      </c>
      <c r="G11728">
        <v>100000</v>
      </c>
      <c r="H11728">
        <v>0</v>
      </c>
      <c r="I11728">
        <v>0</v>
      </c>
      <c r="J11728">
        <v>0</v>
      </c>
      <c r="K11728">
        <v>7.1999999999999995E-2</v>
      </c>
      <c r="L11728" t="s">
        <v>23</v>
      </c>
      <c r="M11728" s="4">
        <v>7200</v>
      </c>
      <c r="N11728" s="2" t="str">
        <f>VLOOKUP(Tabla1[[#This Row],[nemo]],'Nemos y clasificaciones'!$A$2:$B$5000,2,FALSE)</f>
        <v>ISHARES 1-3 YEAR TREASURY BOND ETF</v>
      </c>
      <c r="O11728" s="4" t="str">
        <f>VLOOKUP(Tabla1[[#This Row],[nemo]],'Nemos y clasificaciones'!$A$1:$C$3000,3,FALSE)</f>
        <v>ETF</v>
      </c>
      <c r="P11728" s="4"/>
      <c r="Q11728" s="4"/>
    </row>
    <row r="11729" spans="1:17" x14ac:dyDescent="0.25">
      <c r="A11729" t="s">
        <v>9095</v>
      </c>
      <c r="B11729" s="1">
        <v>42979</v>
      </c>
      <c r="C11729" s="1">
        <v>42986</v>
      </c>
      <c r="D11729" t="s">
        <v>21</v>
      </c>
      <c r="E11729" t="s">
        <v>267</v>
      </c>
      <c r="F11729">
        <v>0</v>
      </c>
      <c r="G11729">
        <v>100000</v>
      </c>
      <c r="H11729">
        <v>0</v>
      </c>
      <c r="I11729">
        <v>0</v>
      </c>
      <c r="J11729">
        <v>0</v>
      </c>
      <c r="K11729">
        <v>7.1999999999999995E-2</v>
      </c>
      <c r="L11729" t="s">
        <v>23</v>
      </c>
      <c r="M11729" s="4">
        <v>7200</v>
      </c>
      <c r="N11729" s="2" t="str">
        <f>VLOOKUP(Tabla1[[#This Row],[nemo]],'Nemos y clasificaciones'!$A$2:$B$5000,2,FALSE)</f>
        <v>ISHARES 1-3 YEAR TREASURY BOND ETF</v>
      </c>
      <c r="O11729" s="4" t="str">
        <f>VLOOKUP(Tabla1[[#This Row],[nemo]],'Nemos y clasificaciones'!$A$1:$C$3000,3,FALSE)</f>
        <v>ETF</v>
      </c>
      <c r="P11729" s="4"/>
      <c r="Q11729" s="4"/>
    </row>
    <row r="11730" spans="1:17" x14ac:dyDescent="0.25">
      <c r="A11730" t="s">
        <v>9141</v>
      </c>
      <c r="B11730" s="1">
        <v>42948</v>
      </c>
      <c r="C11730" s="1">
        <v>42954</v>
      </c>
      <c r="D11730" t="s">
        <v>21</v>
      </c>
      <c r="E11730" t="s">
        <v>267</v>
      </c>
      <c r="F11730">
        <v>0</v>
      </c>
      <c r="G11730">
        <v>100000</v>
      </c>
      <c r="H11730">
        <v>0</v>
      </c>
      <c r="I11730">
        <v>0</v>
      </c>
      <c r="J11730">
        <v>0</v>
      </c>
      <c r="K11730">
        <v>7.0999999999999994E-2</v>
      </c>
      <c r="L11730" t="s">
        <v>23</v>
      </c>
      <c r="M11730" s="4">
        <v>7100</v>
      </c>
      <c r="N11730" s="2" t="str">
        <f>VLOOKUP(Tabla1[[#This Row],[nemo]],'Nemos y clasificaciones'!$A$2:$B$5000,2,FALSE)</f>
        <v>ISHARES 1-3 YEAR TREASURY BOND ETF</v>
      </c>
      <c r="O11730" s="4" t="str">
        <f>VLOOKUP(Tabla1[[#This Row],[nemo]],'Nemos y clasificaciones'!$A$1:$C$3000,3,FALSE)</f>
        <v>ETF</v>
      </c>
      <c r="P11730" s="4"/>
      <c r="Q11730" s="4"/>
    </row>
    <row r="11731" spans="1:17" x14ac:dyDescent="0.25">
      <c r="A11731" t="s">
        <v>4137</v>
      </c>
      <c r="B11731" s="1">
        <v>43983</v>
      </c>
      <c r="C11731" s="1">
        <v>43987</v>
      </c>
      <c r="D11731" t="s">
        <v>21</v>
      </c>
      <c r="E11731" t="s">
        <v>267</v>
      </c>
      <c r="F11731">
        <v>0</v>
      </c>
      <c r="G11731">
        <v>100000</v>
      </c>
      <c r="H11731">
        <v>0</v>
      </c>
      <c r="I11731">
        <v>0</v>
      </c>
      <c r="J11731">
        <v>0</v>
      </c>
      <c r="K11731">
        <v>7.0000000000000007E-2</v>
      </c>
      <c r="L11731" t="s">
        <v>23</v>
      </c>
      <c r="M11731" s="4">
        <v>7000</v>
      </c>
      <c r="N11731" s="2" t="str">
        <f>VLOOKUP(Tabla1[[#This Row],[nemo]],'Nemos y clasificaciones'!$A$2:$B$5000,2,FALSE)</f>
        <v>ISHARES 1-3 YEAR TREASURY BOND ETF</v>
      </c>
      <c r="O11731" s="4" t="str">
        <f>VLOOKUP(Tabla1[[#This Row],[nemo]],'Nemos y clasificaciones'!$A$1:$C$3000,3,FALSE)</f>
        <v>ETF</v>
      </c>
      <c r="P11731" s="4"/>
      <c r="Q11731" s="4"/>
    </row>
    <row r="11732" spans="1:17" x14ac:dyDescent="0.25">
      <c r="A11732" t="s">
        <v>9391</v>
      </c>
      <c r="B11732" s="1">
        <v>42887</v>
      </c>
      <c r="C11732" s="1">
        <v>42893</v>
      </c>
      <c r="D11732" t="s">
        <v>21</v>
      </c>
      <c r="E11732" t="s">
        <v>267</v>
      </c>
      <c r="F11732">
        <v>0</v>
      </c>
      <c r="G11732">
        <v>100000</v>
      </c>
      <c r="H11732">
        <v>0</v>
      </c>
      <c r="I11732">
        <v>0</v>
      </c>
      <c r="J11732">
        <v>0</v>
      </c>
      <c r="K11732">
        <v>6.4000000000000001E-2</v>
      </c>
      <c r="L11732" t="s">
        <v>23</v>
      </c>
      <c r="M11732" s="4">
        <v>6400</v>
      </c>
      <c r="N11732" s="2" t="str">
        <f>VLOOKUP(Tabla1[[#This Row],[nemo]],'Nemos y clasificaciones'!$A$2:$B$5000,2,FALSE)</f>
        <v>ISHARES 1-3 YEAR TREASURY BOND ETF</v>
      </c>
      <c r="O11732" s="4" t="str">
        <f>VLOOKUP(Tabla1[[#This Row],[nemo]],'Nemos y clasificaciones'!$A$1:$C$3000,3,FALSE)</f>
        <v>ETF</v>
      </c>
      <c r="P11732" s="4"/>
      <c r="Q11732" s="4"/>
    </row>
    <row r="11733" spans="1:17" x14ac:dyDescent="0.25">
      <c r="A11733" t="s">
        <v>9684</v>
      </c>
      <c r="B11733" s="1">
        <v>42853</v>
      </c>
      <c r="C11733" s="1">
        <v>42860</v>
      </c>
      <c r="D11733" t="s">
        <v>21</v>
      </c>
      <c r="E11733" t="s">
        <v>267</v>
      </c>
      <c r="F11733">
        <v>0</v>
      </c>
      <c r="G11733">
        <v>100000</v>
      </c>
      <c r="H11733">
        <v>0</v>
      </c>
      <c r="I11733">
        <v>0</v>
      </c>
      <c r="J11733">
        <v>0</v>
      </c>
      <c r="K11733">
        <v>6.2E-2</v>
      </c>
      <c r="L11733" t="s">
        <v>23</v>
      </c>
      <c r="M11733" s="4">
        <v>6200</v>
      </c>
      <c r="N11733" s="2" t="str">
        <f>VLOOKUP(Tabla1[[#This Row],[nemo]],'Nemos y clasificaciones'!$A$2:$B$5000,2,FALSE)</f>
        <v>ISHARES 1-3 YEAR TREASURY BOND ETF</v>
      </c>
      <c r="O11733" s="4" t="str">
        <f>VLOOKUP(Tabla1[[#This Row],[nemo]],'Nemos y clasificaciones'!$A$1:$C$3000,3,FALSE)</f>
        <v>ETF</v>
      </c>
      <c r="P11733" s="4"/>
      <c r="Q11733" s="4"/>
    </row>
    <row r="11734" spans="1:17" x14ac:dyDescent="0.25">
      <c r="A11734" t="s">
        <v>3686</v>
      </c>
      <c r="B11734" s="1">
        <v>44013</v>
      </c>
      <c r="C11734" s="1">
        <v>44020</v>
      </c>
      <c r="D11734" t="s">
        <v>21</v>
      </c>
      <c r="E11734" t="s">
        <v>267</v>
      </c>
      <c r="F11734">
        <v>0</v>
      </c>
      <c r="G11734">
        <v>100000</v>
      </c>
      <c r="H11734">
        <v>0</v>
      </c>
      <c r="I11734">
        <v>0</v>
      </c>
      <c r="J11734">
        <v>0</v>
      </c>
      <c r="K11734">
        <v>6.0999999999999999E-2</v>
      </c>
      <c r="L11734" t="s">
        <v>23</v>
      </c>
      <c r="M11734" s="4">
        <v>6100</v>
      </c>
      <c r="N11734" s="2" t="str">
        <f>VLOOKUP(Tabla1[[#This Row],[nemo]],'Nemos y clasificaciones'!$A$2:$B$5000,2,FALSE)</f>
        <v>ISHARES 1-3 YEAR TREASURY BOND ETF</v>
      </c>
      <c r="O11734" s="4" t="str">
        <f>VLOOKUP(Tabla1[[#This Row],[nemo]],'Nemos y clasificaciones'!$A$1:$C$3000,3,FALSE)</f>
        <v>ETF</v>
      </c>
      <c r="P11734" s="4"/>
      <c r="Q11734" s="4"/>
    </row>
    <row r="11735" spans="1:17" x14ac:dyDescent="0.25">
      <c r="A11735" t="s">
        <v>9979</v>
      </c>
      <c r="B11735" s="1">
        <v>42726</v>
      </c>
      <c r="C11735" s="1">
        <v>42733</v>
      </c>
      <c r="D11735" t="s">
        <v>21</v>
      </c>
      <c r="E11735" t="s">
        <v>267</v>
      </c>
      <c r="F11735">
        <v>0</v>
      </c>
      <c r="G11735">
        <v>100000</v>
      </c>
      <c r="H11735">
        <v>0</v>
      </c>
      <c r="I11735">
        <v>0</v>
      </c>
      <c r="J11735">
        <v>0</v>
      </c>
      <c r="K11735">
        <v>6.0999999999999999E-2</v>
      </c>
      <c r="L11735" t="s">
        <v>23</v>
      </c>
      <c r="M11735" s="4">
        <v>6100</v>
      </c>
      <c r="N11735" s="2" t="str">
        <f>VLOOKUP(Tabla1[[#This Row],[nemo]],'Nemos y clasificaciones'!$A$2:$B$5000,2,FALSE)</f>
        <v>ISHARES 1-3 YEAR TREASURY BOND ETF</v>
      </c>
      <c r="O11735" s="4" t="str">
        <f>VLOOKUP(Tabla1[[#This Row],[nemo]],'Nemos y clasificaciones'!$A$1:$C$3000,3,FALSE)</f>
        <v>ETF</v>
      </c>
      <c r="P11735" s="4"/>
      <c r="Q11735" s="4"/>
    </row>
    <row r="11736" spans="1:17" x14ac:dyDescent="0.25">
      <c r="A11736" t="s">
        <v>9797</v>
      </c>
      <c r="B11736" s="1">
        <v>42828</v>
      </c>
      <c r="C11736" s="1">
        <v>42832</v>
      </c>
      <c r="D11736" t="s">
        <v>21</v>
      </c>
      <c r="E11736" t="s">
        <v>267</v>
      </c>
      <c r="F11736">
        <v>0</v>
      </c>
      <c r="G11736">
        <v>100000</v>
      </c>
      <c r="H11736">
        <v>0</v>
      </c>
      <c r="I11736">
        <v>0</v>
      </c>
      <c r="J11736">
        <v>0</v>
      </c>
      <c r="K11736">
        <v>5.8000000000000003E-2</v>
      </c>
      <c r="L11736" t="s">
        <v>23</v>
      </c>
      <c r="M11736" s="4">
        <v>5800</v>
      </c>
      <c r="N11736" s="2" t="str">
        <f>VLOOKUP(Tabla1[[#This Row],[nemo]],'Nemos y clasificaciones'!$A$2:$B$5000,2,FALSE)</f>
        <v>ISHARES 1-3 YEAR TREASURY BOND ETF</v>
      </c>
      <c r="O11736" s="4" t="str">
        <f>VLOOKUP(Tabla1[[#This Row],[nemo]],'Nemos y clasificaciones'!$A$1:$C$3000,3,FALSE)</f>
        <v>ETF</v>
      </c>
      <c r="P11736" s="4"/>
      <c r="Q11736" s="4"/>
    </row>
    <row r="11737" spans="1:17" x14ac:dyDescent="0.25">
      <c r="A11737" t="s">
        <v>9875</v>
      </c>
      <c r="B11737" s="1">
        <v>42795</v>
      </c>
      <c r="C11737" s="1">
        <v>42801</v>
      </c>
      <c r="D11737" t="s">
        <v>21</v>
      </c>
      <c r="E11737" t="s">
        <v>267</v>
      </c>
      <c r="F11737">
        <v>0</v>
      </c>
      <c r="G11737">
        <v>100000</v>
      </c>
      <c r="H11737">
        <v>0</v>
      </c>
      <c r="I11737">
        <v>0</v>
      </c>
      <c r="J11737">
        <v>0</v>
      </c>
      <c r="K11737">
        <v>5.3999999999999999E-2</v>
      </c>
      <c r="L11737" t="s">
        <v>23</v>
      </c>
      <c r="M11737" s="4">
        <v>5400</v>
      </c>
      <c r="N11737" s="2" t="str">
        <f>VLOOKUP(Tabla1[[#This Row],[nemo]],'Nemos y clasificaciones'!$A$2:$B$5000,2,FALSE)</f>
        <v>ISHARES 1-3 YEAR TREASURY BOND ETF</v>
      </c>
      <c r="O11737" s="4" t="str">
        <f>VLOOKUP(Tabla1[[#This Row],[nemo]],'Nemos y clasificaciones'!$A$1:$C$3000,3,FALSE)</f>
        <v>ETF</v>
      </c>
      <c r="P11737" s="4"/>
      <c r="Q11737" s="4"/>
    </row>
    <row r="11738" spans="1:17" x14ac:dyDescent="0.25">
      <c r="A11738" t="s">
        <v>9905</v>
      </c>
      <c r="B11738" s="1">
        <v>42767</v>
      </c>
      <c r="C11738" s="1">
        <v>42773</v>
      </c>
      <c r="D11738" t="s">
        <v>21</v>
      </c>
      <c r="E11738" t="s">
        <v>267</v>
      </c>
      <c r="F11738">
        <v>0</v>
      </c>
      <c r="G11738">
        <v>100000</v>
      </c>
      <c r="H11738">
        <v>0</v>
      </c>
      <c r="I11738">
        <v>0</v>
      </c>
      <c r="J11738">
        <v>0</v>
      </c>
      <c r="K11738">
        <v>5.0999999999999997E-2</v>
      </c>
      <c r="L11738" t="s">
        <v>23</v>
      </c>
      <c r="M11738" s="4">
        <v>5100</v>
      </c>
      <c r="N11738" s="2" t="str">
        <f>VLOOKUP(Tabla1[[#This Row],[nemo]],'Nemos y clasificaciones'!$A$2:$B$5000,2,FALSE)</f>
        <v>ISHARES 1-3 YEAR TREASURY BOND ETF</v>
      </c>
      <c r="O11738" s="4" t="str">
        <f>VLOOKUP(Tabla1[[#This Row],[nemo]],'Nemos y clasificaciones'!$A$1:$C$3000,3,FALSE)</f>
        <v>ETF</v>
      </c>
      <c r="P11738" s="4"/>
      <c r="Q11738" s="4"/>
    </row>
    <row r="11739" spans="1:17" x14ac:dyDescent="0.25">
      <c r="A11739" t="s">
        <v>10158</v>
      </c>
      <c r="B11739" s="1">
        <v>42671</v>
      </c>
      <c r="C11739" s="1">
        <v>42681</v>
      </c>
      <c r="D11739" t="s">
        <v>21</v>
      </c>
      <c r="E11739" t="s">
        <v>267</v>
      </c>
      <c r="F11739">
        <v>0</v>
      </c>
      <c r="G11739">
        <v>100000</v>
      </c>
      <c r="H11739">
        <v>0</v>
      </c>
      <c r="I11739">
        <v>0</v>
      </c>
      <c r="J11739">
        <v>0</v>
      </c>
      <c r="K11739">
        <v>5.0999999999999997E-2</v>
      </c>
      <c r="L11739" t="s">
        <v>23</v>
      </c>
      <c r="M11739" s="4">
        <v>5100</v>
      </c>
      <c r="N11739" s="2" t="str">
        <f>VLOOKUP(Tabla1[[#This Row],[nemo]],'Nemos y clasificaciones'!$A$2:$B$5000,2,FALSE)</f>
        <v>ISHARES 1-3 YEAR TREASURY BOND ETF</v>
      </c>
      <c r="O11739" s="4" t="str">
        <f>VLOOKUP(Tabla1[[#This Row],[nemo]],'Nemos y clasificaciones'!$A$1:$C$3000,3,FALSE)</f>
        <v>ETF</v>
      </c>
      <c r="P11739" s="4"/>
      <c r="Q11739" s="4"/>
    </row>
    <row r="11740" spans="1:17" x14ac:dyDescent="0.25">
      <c r="A11740" t="s">
        <v>10305</v>
      </c>
      <c r="B11740" s="1">
        <v>42583</v>
      </c>
      <c r="C11740" s="1">
        <v>42587</v>
      </c>
      <c r="D11740" t="s">
        <v>21</v>
      </c>
      <c r="E11740" t="s">
        <v>267</v>
      </c>
      <c r="F11740">
        <v>0</v>
      </c>
      <c r="G11740">
        <v>100000</v>
      </c>
      <c r="H11740">
        <v>0</v>
      </c>
      <c r="I11740">
        <v>0</v>
      </c>
      <c r="J11740">
        <v>0</v>
      </c>
      <c r="K11740">
        <v>5.0999999999999997E-2</v>
      </c>
      <c r="L11740" t="s">
        <v>23</v>
      </c>
      <c r="M11740" s="4">
        <v>5100</v>
      </c>
      <c r="N11740" s="2" t="str">
        <f>VLOOKUP(Tabla1[[#This Row],[nemo]],'Nemos y clasificaciones'!$A$2:$B$5000,2,FALSE)</f>
        <v>ISHARES 1-3 YEAR TREASURY BOND ETF</v>
      </c>
      <c r="O11740" s="4" t="str">
        <f>VLOOKUP(Tabla1[[#This Row],[nemo]],'Nemos y clasificaciones'!$A$1:$C$3000,3,FALSE)</f>
        <v>ETF</v>
      </c>
      <c r="P11740" s="4"/>
      <c r="Q11740" s="4"/>
    </row>
    <row r="11741" spans="1:17" x14ac:dyDescent="0.25">
      <c r="A11741" t="s">
        <v>10454</v>
      </c>
      <c r="B11741" s="1">
        <v>42522</v>
      </c>
      <c r="C11741" s="1">
        <v>42528</v>
      </c>
      <c r="D11741" t="s">
        <v>21</v>
      </c>
      <c r="E11741" t="s">
        <v>267</v>
      </c>
      <c r="F11741">
        <v>0</v>
      </c>
      <c r="G11741">
        <v>100000</v>
      </c>
      <c r="H11741">
        <v>0</v>
      </c>
      <c r="I11741">
        <v>0</v>
      </c>
      <c r="J11741">
        <v>0</v>
      </c>
      <c r="K11741">
        <v>5.0999999999999997E-2</v>
      </c>
      <c r="L11741" t="s">
        <v>23</v>
      </c>
      <c r="M11741" s="4">
        <v>5100</v>
      </c>
      <c r="N11741" s="2" t="str">
        <f>VLOOKUP(Tabla1[[#This Row],[nemo]],'Nemos y clasificaciones'!$A$2:$B$5000,2,FALSE)</f>
        <v>ISHARES 1-3 YEAR TREASURY BOND ETF</v>
      </c>
      <c r="O11741" s="4" t="str">
        <f>VLOOKUP(Tabla1[[#This Row],[nemo]],'Nemos y clasificaciones'!$A$1:$C$3000,3,FALSE)</f>
        <v>ETF</v>
      </c>
      <c r="P11741" s="4"/>
      <c r="Q11741" s="4"/>
    </row>
    <row r="11742" spans="1:17" x14ac:dyDescent="0.25">
      <c r="A11742" t="s">
        <v>875</v>
      </c>
      <c r="B11742" s="1">
        <v>42164</v>
      </c>
      <c r="C11742" s="1">
        <v>42180</v>
      </c>
      <c r="D11742" t="s">
        <v>21</v>
      </c>
      <c r="E11742" t="s">
        <v>43</v>
      </c>
      <c r="F11742">
        <v>0</v>
      </c>
      <c r="G11742">
        <v>100000</v>
      </c>
      <c r="H11742">
        <v>0</v>
      </c>
      <c r="I11742">
        <v>0</v>
      </c>
      <c r="J11742">
        <v>0</v>
      </c>
      <c r="K11742">
        <v>0.125</v>
      </c>
      <c r="L11742" t="s">
        <v>23</v>
      </c>
      <c r="M11742" s="3">
        <v>12500</v>
      </c>
      <c r="N11742" s="2" t="str">
        <f>VLOOKUP(Tabla1[[#This Row],[nemo]],'Nemos y clasificaciones'!$A$2:$B$5000,2,FALSE)</f>
        <v>AMERICAN INTERNATIONAL GROUP INC</v>
      </c>
      <c r="O11742" s="3" t="str">
        <f>VLOOKUP(Tabla1[[#This Row],[nemo]],'Nemos y clasificaciones'!$A$1:$C$3000,3,FALSE)</f>
        <v>Servicios financieros</v>
      </c>
      <c r="P11742" s="3"/>
      <c r="Q11742" s="3"/>
    </row>
    <row r="11743" spans="1:17" x14ac:dyDescent="0.25">
      <c r="A11743" t="s">
        <v>875</v>
      </c>
      <c r="B11743" s="1">
        <v>42073</v>
      </c>
      <c r="C11743" s="1">
        <v>42089</v>
      </c>
      <c r="D11743" t="s">
        <v>21</v>
      </c>
      <c r="E11743" t="s">
        <v>43</v>
      </c>
      <c r="F11743">
        <v>0</v>
      </c>
      <c r="G11743">
        <v>100000</v>
      </c>
      <c r="H11743">
        <v>0</v>
      </c>
      <c r="I11743">
        <v>0</v>
      </c>
      <c r="J11743">
        <v>0</v>
      </c>
      <c r="K11743">
        <v>0.125</v>
      </c>
      <c r="L11743" t="s">
        <v>23</v>
      </c>
      <c r="M11743" s="3">
        <v>12500</v>
      </c>
      <c r="N11743" s="2" t="str">
        <f>VLOOKUP(Tabla1[[#This Row],[nemo]],'Nemos y clasificaciones'!$A$2:$B$5000,2,FALSE)</f>
        <v>AMERICAN INTERNATIONAL GROUP INC</v>
      </c>
      <c r="O11743" s="3" t="str">
        <f>VLOOKUP(Tabla1[[#This Row],[nemo]],'Nemos y clasificaciones'!$A$1:$C$3000,3,FALSE)</f>
        <v>Servicios financieros</v>
      </c>
      <c r="P11743" s="3"/>
      <c r="Q11743" s="3"/>
    </row>
    <row r="11744" spans="1:17" x14ac:dyDescent="0.25">
      <c r="A11744" t="s">
        <v>10827</v>
      </c>
      <c r="B11744" s="1">
        <v>42461</v>
      </c>
      <c r="C11744" s="1">
        <v>42467</v>
      </c>
      <c r="D11744" t="s">
        <v>21</v>
      </c>
      <c r="E11744" t="s">
        <v>267</v>
      </c>
      <c r="F11744">
        <v>0</v>
      </c>
      <c r="G11744">
        <v>100000</v>
      </c>
      <c r="H11744">
        <v>0</v>
      </c>
      <c r="I11744">
        <v>0</v>
      </c>
      <c r="J11744">
        <v>0</v>
      </c>
      <c r="K11744">
        <v>5.0999999999999997E-2</v>
      </c>
      <c r="L11744" t="s">
        <v>23</v>
      </c>
      <c r="M11744" s="4">
        <v>5100</v>
      </c>
      <c r="N11744" s="2" t="str">
        <f>VLOOKUP(Tabla1[[#This Row],[nemo]],'Nemos y clasificaciones'!$A$2:$B$5000,2,FALSE)</f>
        <v>ISHARES 1-3 YEAR TREASURY BOND ETF</v>
      </c>
      <c r="O11744" s="4" t="str">
        <f>VLOOKUP(Tabla1[[#This Row],[nemo]],'Nemos y clasificaciones'!$A$1:$C$3000,3,FALSE)</f>
        <v>ETF</v>
      </c>
      <c r="P11744" s="4"/>
      <c r="Q11744" s="4"/>
    </row>
    <row r="11745" spans="1:17" x14ac:dyDescent="0.25">
      <c r="A11745" t="s">
        <v>3578</v>
      </c>
      <c r="B11745" s="1">
        <v>44046</v>
      </c>
      <c r="C11745" s="1">
        <v>44050</v>
      </c>
      <c r="D11745" t="s">
        <v>21</v>
      </c>
      <c r="E11745" t="s">
        <v>267</v>
      </c>
      <c r="F11745">
        <v>0</v>
      </c>
      <c r="G11745">
        <v>100000</v>
      </c>
      <c r="H11745">
        <v>0</v>
      </c>
      <c r="I11745">
        <v>0</v>
      </c>
      <c r="J11745">
        <v>0</v>
      </c>
      <c r="K11745">
        <v>0.05</v>
      </c>
      <c r="L11745" t="s">
        <v>23</v>
      </c>
      <c r="M11745" s="4">
        <v>5000</v>
      </c>
      <c r="N11745" s="2" t="str">
        <f>VLOOKUP(Tabla1[[#This Row],[nemo]],'Nemos y clasificaciones'!$A$2:$B$5000,2,FALSE)</f>
        <v>ISHARES 1-3 YEAR TREASURY BOND ETF</v>
      </c>
      <c r="O11745" s="4" t="str">
        <f>VLOOKUP(Tabla1[[#This Row],[nemo]],'Nemos y clasificaciones'!$A$1:$C$3000,3,FALSE)</f>
        <v>ETF</v>
      </c>
      <c r="P11745" s="4"/>
      <c r="Q11745" s="4"/>
    </row>
    <row r="11746" spans="1:17" x14ac:dyDescent="0.25">
      <c r="A11746" t="s">
        <v>10113</v>
      </c>
      <c r="B11746" s="1">
        <v>42705</v>
      </c>
      <c r="C11746" s="1">
        <v>42711</v>
      </c>
      <c r="D11746" t="s">
        <v>21</v>
      </c>
      <c r="E11746" t="s">
        <v>267</v>
      </c>
      <c r="F11746">
        <v>0</v>
      </c>
      <c r="G11746">
        <v>100000</v>
      </c>
      <c r="H11746">
        <v>0</v>
      </c>
      <c r="I11746">
        <v>0</v>
      </c>
      <c r="J11746">
        <v>0</v>
      </c>
      <c r="K11746">
        <v>0.05</v>
      </c>
      <c r="L11746" t="s">
        <v>23</v>
      </c>
      <c r="M11746" s="4">
        <v>5000</v>
      </c>
      <c r="N11746" s="2" t="str">
        <f>VLOOKUP(Tabla1[[#This Row],[nemo]],'Nemos y clasificaciones'!$A$2:$B$5000,2,FALSE)</f>
        <v>ISHARES 1-3 YEAR TREASURY BOND ETF</v>
      </c>
      <c r="O11746" s="4" t="str">
        <f>VLOOKUP(Tabla1[[#This Row],[nemo]],'Nemos y clasificaciones'!$A$1:$C$3000,3,FALSE)</f>
        <v>ETF</v>
      </c>
      <c r="P11746" s="4"/>
      <c r="Q11746" s="4"/>
    </row>
    <row r="11747" spans="1:17" x14ac:dyDescent="0.25">
      <c r="A11747" t="s">
        <v>10264</v>
      </c>
      <c r="B11747" s="1">
        <v>42614</v>
      </c>
      <c r="C11747" s="1">
        <v>42621</v>
      </c>
      <c r="D11747" t="s">
        <v>21</v>
      </c>
      <c r="E11747" t="s">
        <v>267</v>
      </c>
      <c r="F11747">
        <v>0</v>
      </c>
      <c r="G11747">
        <v>100000</v>
      </c>
      <c r="H11747">
        <v>0</v>
      </c>
      <c r="I11747">
        <v>0</v>
      </c>
      <c r="J11747">
        <v>0</v>
      </c>
      <c r="K11747">
        <v>0.05</v>
      </c>
      <c r="L11747" t="s">
        <v>23</v>
      </c>
      <c r="M11747" s="4">
        <v>5000</v>
      </c>
      <c r="N11747" s="2" t="str">
        <f>VLOOKUP(Tabla1[[#This Row],[nemo]],'Nemos y clasificaciones'!$A$2:$B$5000,2,FALSE)</f>
        <v>ISHARES 1-3 YEAR TREASURY BOND ETF</v>
      </c>
      <c r="O11747" s="4" t="str">
        <f>VLOOKUP(Tabla1[[#This Row],[nemo]],'Nemos y clasificaciones'!$A$1:$C$3000,3,FALSE)</f>
        <v>ETF</v>
      </c>
      <c r="P11747" s="4"/>
      <c r="Q11747" s="4"/>
    </row>
    <row r="11748" spans="1:17" x14ac:dyDescent="0.25">
      <c r="A11748" t="s">
        <v>10346</v>
      </c>
      <c r="B11748" s="1">
        <v>42552</v>
      </c>
      <c r="C11748" s="1">
        <v>42559</v>
      </c>
      <c r="D11748" t="s">
        <v>21</v>
      </c>
      <c r="E11748" t="s">
        <v>267</v>
      </c>
      <c r="F11748">
        <v>0</v>
      </c>
      <c r="G11748">
        <v>100000</v>
      </c>
      <c r="H11748">
        <v>0</v>
      </c>
      <c r="I11748">
        <v>0</v>
      </c>
      <c r="J11748">
        <v>0</v>
      </c>
      <c r="K11748">
        <v>0.05</v>
      </c>
      <c r="L11748" t="s">
        <v>23</v>
      </c>
      <c r="M11748" s="4">
        <v>5000</v>
      </c>
      <c r="N11748" s="2" t="str">
        <f>VLOOKUP(Tabla1[[#This Row],[nemo]],'Nemos y clasificaciones'!$A$2:$B$5000,2,FALSE)</f>
        <v>ISHARES 1-3 YEAR TREASURY BOND ETF</v>
      </c>
      <c r="O11748" s="4" t="str">
        <f>VLOOKUP(Tabla1[[#This Row],[nemo]],'Nemos y clasificaciones'!$A$1:$C$3000,3,FALSE)</f>
        <v>ETF</v>
      </c>
      <c r="P11748" s="4"/>
      <c r="Q11748" s="4"/>
    </row>
    <row r="11749" spans="1:17" x14ac:dyDescent="0.25">
      <c r="A11749" t="s">
        <v>3496</v>
      </c>
      <c r="B11749" s="1">
        <v>44075</v>
      </c>
      <c r="C11749" s="1">
        <v>44082</v>
      </c>
      <c r="D11749" t="s">
        <v>21</v>
      </c>
      <c r="E11749" t="s">
        <v>267</v>
      </c>
      <c r="F11749">
        <v>0</v>
      </c>
      <c r="G11749">
        <v>100000</v>
      </c>
      <c r="H11749">
        <v>0</v>
      </c>
      <c r="I11749">
        <v>0</v>
      </c>
      <c r="J11749">
        <v>0</v>
      </c>
      <c r="K11749">
        <v>4.9000000000000002E-2</v>
      </c>
      <c r="L11749" t="s">
        <v>23</v>
      </c>
      <c r="M11749" s="4">
        <v>4900</v>
      </c>
      <c r="N11749" s="2" t="str">
        <f>VLOOKUP(Tabla1[[#This Row],[nemo]],'Nemos y clasificaciones'!$A$2:$B$5000,2,FALSE)</f>
        <v>ISHARES 1-3 YEAR TREASURY BOND ETF</v>
      </c>
      <c r="O11749" s="4" t="str">
        <f>VLOOKUP(Tabla1[[#This Row],[nemo]],'Nemos y clasificaciones'!$A$1:$C$3000,3,FALSE)</f>
        <v>ETF</v>
      </c>
      <c r="P11749" s="4"/>
      <c r="Q11749" s="4"/>
    </row>
    <row r="11750" spans="1:17" x14ac:dyDescent="0.25">
      <c r="A11750" t="s">
        <v>10207</v>
      </c>
      <c r="B11750" s="1">
        <v>42646</v>
      </c>
      <c r="C11750" s="1">
        <v>42650</v>
      </c>
      <c r="D11750" t="s">
        <v>21</v>
      </c>
      <c r="E11750" t="s">
        <v>267</v>
      </c>
      <c r="F11750">
        <v>0</v>
      </c>
      <c r="G11750">
        <v>100000</v>
      </c>
      <c r="H11750">
        <v>0</v>
      </c>
      <c r="I11750">
        <v>0</v>
      </c>
      <c r="J11750">
        <v>0</v>
      </c>
      <c r="K11750">
        <v>4.9000000000000002E-2</v>
      </c>
      <c r="L11750" t="s">
        <v>23</v>
      </c>
      <c r="M11750" s="4">
        <v>4900</v>
      </c>
      <c r="N11750" s="2" t="str">
        <f>VLOOKUP(Tabla1[[#This Row],[nemo]],'Nemos y clasificaciones'!$A$2:$B$5000,2,FALSE)</f>
        <v>ISHARES 1-3 YEAR TREASURY BOND ETF</v>
      </c>
      <c r="O11750" s="4" t="str">
        <f>VLOOKUP(Tabla1[[#This Row],[nemo]],'Nemos y clasificaciones'!$A$1:$C$3000,3,FALSE)</f>
        <v>ETF</v>
      </c>
      <c r="P11750" s="4"/>
      <c r="Q11750" s="4"/>
    </row>
    <row r="11751" spans="1:17" x14ac:dyDescent="0.25">
      <c r="A11751" t="s">
        <v>10704</v>
      </c>
      <c r="B11751" s="1">
        <v>42492</v>
      </c>
      <c r="C11751" s="1">
        <v>42496</v>
      </c>
      <c r="D11751" t="s">
        <v>21</v>
      </c>
      <c r="E11751" t="s">
        <v>267</v>
      </c>
      <c r="F11751">
        <v>0</v>
      </c>
      <c r="G11751">
        <v>100000</v>
      </c>
      <c r="H11751">
        <v>0</v>
      </c>
      <c r="I11751">
        <v>0</v>
      </c>
      <c r="J11751">
        <v>0</v>
      </c>
      <c r="K11751">
        <v>4.9000000000000002E-2</v>
      </c>
      <c r="L11751" t="s">
        <v>23</v>
      </c>
      <c r="M11751" s="4">
        <v>4900</v>
      </c>
      <c r="N11751" s="2" t="str">
        <f>VLOOKUP(Tabla1[[#This Row],[nemo]],'Nemos y clasificaciones'!$A$2:$B$5000,2,FALSE)</f>
        <v>ISHARES 1-3 YEAR TREASURY BOND ETF</v>
      </c>
      <c r="O11751" s="4" t="str">
        <f>VLOOKUP(Tabla1[[#This Row],[nemo]],'Nemos y clasificaciones'!$A$1:$C$3000,3,FALSE)</f>
        <v>ETF</v>
      </c>
      <c r="P11751" s="4"/>
      <c r="Q11751" s="4"/>
    </row>
    <row r="11752" spans="1:17" x14ac:dyDescent="0.25">
      <c r="A11752" t="s">
        <v>10893</v>
      </c>
      <c r="B11752" s="1">
        <v>42430</v>
      </c>
      <c r="C11752" s="1">
        <v>42436</v>
      </c>
      <c r="D11752" t="s">
        <v>21</v>
      </c>
      <c r="E11752" t="s">
        <v>267</v>
      </c>
      <c r="F11752">
        <v>0</v>
      </c>
      <c r="G11752">
        <v>100000</v>
      </c>
      <c r="H11752">
        <v>0</v>
      </c>
      <c r="I11752">
        <v>0</v>
      </c>
      <c r="J11752">
        <v>0</v>
      </c>
      <c r="K11752">
        <v>4.7E-2</v>
      </c>
      <c r="L11752" t="s">
        <v>23</v>
      </c>
      <c r="M11752" s="4">
        <v>4700</v>
      </c>
      <c r="N11752" s="2" t="str">
        <f>VLOOKUP(Tabla1[[#This Row],[nemo]],'Nemos y clasificaciones'!$A$2:$B$5000,2,FALSE)</f>
        <v>ISHARES 1-3 YEAR TREASURY BOND ETF</v>
      </c>
      <c r="O11752" s="4" t="str">
        <f>VLOOKUP(Tabla1[[#This Row],[nemo]],'Nemos y clasificaciones'!$A$1:$C$3000,3,FALSE)</f>
        <v>ETF</v>
      </c>
      <c r="P11752" s="4"/>
      <c r="Q11752" s="4"/>
    </row>
    <row r="11753" spans="1:17" x14ac:dyDescent="0.25">
      <c r="A11753" t="s">
        <v>10910</v>
      </c>
      <c r="B11753" s="1">
        <v>42401</v>
      </c>
      <c r="C11753" s="1">
        <v>42405</v>
      </c>
      <c r="D11753" t="s">
        <v>21</v>
      </c>
      <c r="E11753" t="s">
        <v>267</v>
      </c>
      <c r="F11753">
        <v>0</v>
      </c>
      <c r="G11753">
        <v>100000</v>
      </c>
      <c r="H11753">
        <v>0</v>
      </c>
      <c r="I11753">
        <v>0</v>
      </c>
      <c r="J11753">
        <v>0</v>
      </c>
      <c r="K11753">
        <v>4.4999999999999998E-2</v>
      </c>
      <c r="L11753" t="s">
        <v>23</v>
      </c>
      <c r="M11753" s="4">
        <v>4500</v>
      </c>
      <c r="N11753" s="2" t="str">
        <f>VLOOKUP(Tabla1[[#This Row],[nemo]],'Nemos y clasificaciones'!$A$2:$B$5000,2,FALSE)</f>
        <v>ISHARES 1-3 YEAR TREASURY BOND ETF</v>
      </c>
      <c r="O11753" s="4" t="str">
        <f>VLOOKUP(Tabla1[[#This Row],[nemo]],'Nemos y clasificaciones'!$A$1:$C$3000,3,FALSE)</f>
        <v>ETF</v>
      </c>
      <c r="P11753" s="4"/>
      <c r="Q11753" s="4"/>
    </row>
    <row r="11754" spans="1:17" x14ac:dyDescent="0.25">
      <c r="A11754" t="s">
        <v>10987</v>
      </c>
      <c r="B11754" s="1">
        <v>42362</v>
      </c>
      <c r="C11754" s="1">
        <v>42369</v>
      </c>
      <c r="D11754" t="s">
        <v>21</v>
      </c>
      <c r="E11754" t="s">
        <v>267</v>
      </c>
      <c r="F11754">
        <v>0</v>
      </c>
      <c r="G11754">
        <v>100000</v>
      </c>
      <c r="H11754">
        <v>0</v>
      </c>
      <c r="I11754">
        <v>0</v>
      </c>
      <c r="J11754">
        <v>0</v>
      </c>
      <c r="K11754">
        <v>4.2999999999999997E-2</v>
      </c>
      <c r="L11754" t="s">
        <v>23</v>
      </c>
      <c r="M11754" s="4">
        <v>4300</v>
      </c>
      <c r="N11754" s="2" t="str">
        <f>VLOOKUP(Tabla1[[#This Row],[nemo]],'Nemos y clasificaciones'!$A$2:$B$5000,2,FALSE)</f>
        <v>ISHARES 1-3 YEAR TREASURY BOND ETF</v>
      </c>
      <c r="O11754" s="4" t="str">
        <f>VLOOKUP(Tabla1[[#This Row],[nemo]],'Nemos y clasificaciones'!$A$1:$C$3000,3,FALSE)</f>
        <v>ETF</v>
      </c>
      <c r="P11754" s="4"/>
      <c r="Q11754" s="4"/>
    </row>
    <row r="11755" spans="1:17" x14ac:dyDescent="0.25">
      <c r="A11755" t="s">
        <v>11130</v>
      </c>
      <c r="B11755" s="1">
        <v>42339</v>
      </c>
      <c r="C11755" s="1">
        <v>42345</v>
      </c>
      <c r="D11755" t="s">
        <v>21</v>
      </c>
      <c r="E11755" t="s">
        <v>267</v>
      </c>
      <c r="F11755">
        <v>0</v>
      </c>
      <c r="G11755">
        <v>100000</v>
      </c>
      <c r="H11755">
        <v>0</v>
      </c>
      <c r="I11755">
        <v>0</v>
      </c>
      <c r="J11755">
        <v>0</v>
      </c>
      <c r="K11755">
        <v>4.1000000000000002E-2</v>
      </c>
      <c r="L11755" t="s">
        <v>23</v>
      </c>
      <c r="M11755" s="4">
        <v>4100</v>
      </c>
      <c r="N11755" s="2" t="str">
        <f>VLOOKUP(Tabla1[[#This Row],[nemo]],'Nemos y clasificaciones'!$A$2:$B$5000,2,FALSE)</f>
        <v>ISHARES 1-3 YEAR TREASURY BOND ETF</v>
      </c>
      <c r="O11755" s="4" t="str">
        <f>VLOOKUP(Tabla1[[#This Row],[nemo]],'Nemos y clasificaciones'!$A$1:$C$3000,3,FALSE)</f>
        <v>ETF</v>
      </c>
      <c r="P11755" s="4"/>
      <c r="Q11755" s="4"/>
    </row>
    <row r="11756" spans="1:17" x14ac:dyDescent="0.25">
      <c r="A11756" t="s">
        <v>11164</v>
      </c>
      <c r="B11756" s="1">
        <v>42310</v>
      </c>
      <c r="C11756" s="1">
        <v>42314</v>
      </c>
      <c r="D11756" t="s">
        <v>21</v>
      </c>
      <c r="E11756" t="s">
        <v>267</v>
      </c>
      <c r="F11756">
        <v>0</v>
      </c>
      <c r="G11756">
        <v>100000</v>
      </c>
      <c r="H11756">
        <v>0</v>
      </c>
      <c r="I11756">
        <v>0</v>
      </c>
      <c r="J11756">
        <v>0</v>
      </c>
      <c r="K11756">
        <v>4.1000000000000002E-2</v>
      </c>
      <c r="L11756" t="s">
        <v>23</v>
      </c>
      <c r="M11756" s="4">
        <v>4100</v>
      </c>
      <c r="N11756" s="2" t="str">
        <f>VLOOKUP(Tabla1[[#This Row],[nemo]],'Nemos y clasificaciones'!$A$2:$B$5000,2,FALSE)</f>
        <v>ISHARES 1-3 YEAR TREASURY BOND ETF</v>
      </c>
      <c r="O11756" s="4" t="str">
        <f>VLOOKUP(Tabla1[[#This Row],[nemo]],'Nemos y clasificaciones'!$A$1:$C$3000,3,FALSE)</f>
        <v>ETF</v>
      </c>
      <c r="P11756" s="4"/>
      <c r="Q11756" s="4"/>
    </row>
    <row r="11757" spans="1:17" x14ac:dyDescent="0.25">
      <c r="A11757" t="s">
        <v>3358</v>
      </c>
      <c r="B11757" s="1">
        <v>44105</v>
      </c>
      <c r="C11757" s="1">
        <v>44111</v>
      </c>
      <c r="D11757" t="s">
        <v>21</v>
      </c>
      <c r="E11757" t="s">
        <v>267</v>
      </c>
      <c r="F11757">
        <v>0</v>
      </c>
      <c r="G11757">
        <v>100000</v>
      </c>
      <c r="H11757">
        <v>0</v>
      </c>
      <c r="I11757">
        <v>0</v>
      </c>
      <c r="J11757">
        <v>0</v>
      </c>
      <c r="K11757">
        <v>0.04</v>
      </c>
      <c r="L11757" t="s">
        <v>23</v>
      </c>
      <c r="M11757" s="4">
        <v>4000</v>
      </c>
      <c r="N11757" s="2" t="str">
        <f>VLOOKUP(Tabla1[[#This Row],[nemo]],'Nemos y clasificaciones'!$A$2:$B$5000,2,FALSE)</f>
        <v>ISHARES 1-3 YEAR TREASURY BOND ETF</v>
      </c>
      <c r="O11757" s="4" t="str">
        <f>VLOOKUP(Tabla1[[#This Row],[nemo]],'Nemos y clasificaciones'!$A$1:$C$3000,3,FALSE)</f>
        <v>ETF</v>
      </c>
      <c r="P11757" s="4"/>
      <c r="Q11757" s="4"/>
    </row>
    <row r="11758" spans="1:17" x14ac:dyDescent="0.25">
      <c r="A11758" t="s">
        <v>11225</v>
      </c>
      <c r="B11758" s="1">
        <v>42278</v>
      </c>
      <c r="C11758" s="1">
        <v>42284</v>
      </c>
      <c r="D11758" t="s">
        <v>21</v>
      </c>
      <c r="E11758" t="s">
        <v>267</v>
      </c>
      <c r="F11758">
        <v>0</v>
      </c>
      <c r="G11758">
        <v>100000</v>
      </c>
      <c r="H11758">
        <v>0</v>
      </c>
      <c r="I11758">
        <v>0</v>
      </c>
      <c r="J11758">
        <v>0</v>
      </c>
      <c r="K11758">
        <v>0.04</v>
      </c>
      <c r="L11758" t="s">
        <v>23</v>
      </c>
      <c r="M11758" s="4">
        <v>4000</v>
      </c>
      <c r="N11758" s="2" t="str">
        <f>VLOOKUP(Tabla1[[#This Row],[nemo]],'Nemos y clasificaciones'!$A$2:$B$5000,2,FALSE)</f>
        <v>ISHARES 1-3 YEAR TREASURY BOND ETF</v>
      </c>
      <c r="O11758" s="4" t="str">
        <f>VLOOKUP(Tabla1[[#This Row],[nemo]],'Nemos y clasificaciones'!$A$1:$C$3000,3,FALSE)</f>
        <v>ETF</v>
      </c>
      <c r="P11758" s="4"/>
      <c r="Q11758" s="4"/>
    </row>
    <row r="11759" spans="1:17" x14ac:dyDescent="0.25">
      <c r="A11759" t="s">
        <v>11291</v>
      </c>
      <c r="B11759" s="1">
        <v>42248</v>
      </c>
      <c r="C11759" s="1">
        <v>42255</v>
      </c>
      <c r="D11759" t="s">
        <v>21</v>
      </c>
      <c r="E11759" t="s">
        <v>267</v>
      </c>
      <c r="F11759">
        <v>0</v>
      </c>
      <c r="G11759">
        <v>100000</v>
      </c>
      <c r="H11759">
        <v>0</v>
      </c>
      <c r="I11759">
        <v>0</v>
      </c>
      <c r="J11759">
        <v>0</v>
      </c>
      <c r="K11759">
        <v>0.04</v>
      </c>
      <c r="L11759" t="s">
        <v>23</v>
      </c>
      <c r="M11759" s="4">
        <v>4000</v>
      </c>
      <c r="N11759" s="2" t="str">
        <f>VLOOKUP(Tabla1[[#This Row],[nemo]],'Nemos y clasificaciones'!$A$2:$B$5000,2,FALSE)</f>
        <v>ISHARES 1-3 YEAR TREASURY BOND ETF</v>
      </c>
      <c r="O11759" s="4" t="str">
        <f>VLOOKUP(Tabla1[[#This Row],[nemo]],'Nemos y clasificaciones'!$A$1:$C$3000,3,FALSE)</f>
        <v>ETF</v>
      </c>
      <c r="P11759" s="4"/>
      <c r="Q11759" s="4"/>
    </row>
    <row r="11760" spans="1:17" x14ac:dyDescent="0.25">
      <c r="A11760" t="s">
        <v>3209</v>
      </c>
      <c r="B11760" s="1">
        <v>44137</v>
      </c>
      <c r="C11760" s="1">
        <v>44141</v>
      </c>
      <c r="D11760" t="s">
        <v>21</v>
      </c>
      <c r="E11760" t="s">
        <v>267</v>
      </c>
      <c r="F11760">
        <v>0</v>
      </c>
      <c r="G11760">
        <v>100000</v>
      </c>
      <c r="H11760">
        <v>0</v>
      </c>
      <c r="I11760">
        <v>0</v>
      </c>
      <c r="J11760">
        <v>0</v>
      </c>
      <c r="K11760">
        <v>3.9E-2</v>
      </c>
      <c r="L11760" t="s">
        <v>23</v>
      </c>
      <c r="M11760" s="4">
        <v>3900</v>
      </c>
      <c r="N11760" s="2" t="str">
        <f>VLOOKUP(Tabla1[[#This Row],[nemo]],'Nemos y clasificaciones'!$A$2:$B$5000,2,FALSE)</f>
        <v>ISHARES 1-3 YEAR TREASURY BOND ETF</v>
      </c>
      <c r="O11760" s="4" t="str">
        <f>VLOOKUP(Tabla1[[#This Row],[nemo]],'Nemos y clasificaciones'!$A$1:$C$3000,3,FALSE)</f>
        <v>ETF</v>
      </c>
      <c r="P11760" s="4"/>
      <c r="Q11760" s="4"/>
    </row>
    <row r="11761" spans="1:17" x14ac:dyDescent="0.25">
      <c r="A11761" t="s">
        <v>11336</v>
      </c>
      <c r="B11761" s="1">
        <v>42219</v>
      </c>
      <c r="C11761" s="1">
        <v>42223</v>
      </c>
      <c r="D11761" t="s">
        <v>21</v>
      </c>
      <c r="E11761" t="s">
        <v>267</v>
      </c>
      <c r="F11761">
        <v>0</v>
      </c>
      <c r="G11761">
        <v>100000</v>
      </c>
      <c r="H11761">
        <v>0</v>
      </c>
      <c r="I11761">
        <v>0</v>
      </c>
      <c r="J11761">
        <v>0</v>
      </c>
      <c r="K11761">
        <v>3.7999999999999999E-2</v>
      </c>
      <c r="L11761" t="s">
        <v>23</v>
      </c>
      <c r="M11761" s="4">
        <v>3800</v>
      </c>
      <c r="N11761" s="2" t="str">
        <f>VLOOKUP(Tabla1[[#This Row],[nemo]],'Nemos y clasificaciones'!$A$2:$B$5000,2,FALSE)</f>
        <v>ISHARES 1-3 YEAR TREASURY BOND ETF</v>
      </c>
      <c r="O11761" s="4" t="str">
        <f>VLOOKUP(Tabla1[[#This Row],[nemo]],'Nemos y clasificaciones'!$A$1:$C$3000,3,FALSE)</f>
        <v>ETF</v>
      </c>
      <c r="P11761" s="4"/>
      <c r="Q11761" s="4"/>
    </row>
    <row r="11762" spans="1:17" x14ac:dyDescent="0.25">
      <c r="A11762" t="s">
        <v>11382</v>
      </c>
      <c r="B11762" s="1">
        <v>42186</v>
      </c>
      <c r="C11762" s="1">
        <v>42193</v>
      </c>
      <c r="D11762" t="s">
        <v>21</v>
      </c>
      <c r="E11762" t="s">
        <v>267</v>
      </c>
      <c r="F11762">
        <v>0</v>
      </c>
      <c r="G11762">
        <v>100000</v>
      </c>
      <c r="H11762">
        <v>0</v>
      </c>
      <c r="I11762">
        <v>0</v>
      </c>
      <c r="J11762">
        <v>0</v>
      </c>
      <c r="K11762">
        <v>3.7999999999999999E-2</v>
      </c>
      <c r="L11762" t="s">
        <v>23</v>
      </c>
      <c r="M11762" s="4">
        <v>3800</v>
      </c>
      <c r="N11762" s="2" t="str">
        <f>VLOOKUP(Tabla1[[#This Row],[nemo]],'Nemos y clasificaciones'!$A$2:$B$5000,2,FALSE)</f>
        <v>ISHARES 1-3 YEAR TREASURY BOND ETF</v>
      </c>
      <c r="O11762" s="4" t="str">
        <f>VLOOKUP(Tabla1[[#This Row],[nemo]],'Nemos y clasificaciones'!$A$1:$C$3000,3,FALSE)</f>
        <v>ETF</v>
      </c>
      <c r="P11762" s="4"/>
      <c r="Q11762" s="4"/>
    </row>
    <row r="11763" spans="1:17" x14ac:dyDescent="0.25">
      <c r="A11763" t="s">
        <v>11508</v>
      </c>
      <c r="B11763" s="1">
        <v>42156</v>
      </c>
      <c r="C11763" s="1">
        <v>42160</v>
      </c>
      <c r="D11763" t="s">
        <v>21</v>
      </c>
      <c r="E11763" t="s">
        <v>267</v>
      </c>
      <c r="F11763">
        <v>0</v>
      </c>
      <c r="G11763">
        <v>100000</v>
      </c>
      <c r="H11763">
        <v>0</v>
      </c>
      <c r="I11763">
        <v>0</v>
      </c>
      <c r="J11763">
        <v>0</v>
      </c>
      <c r="K11763">
        <v>3.6999999999999998E-2</v>
      </c>
      <c r="L11763" t="s">
        <v>23</v>
      </c>
      <c r="M11763" s="4">
        <v>3700</v>
      </c>
      <c r="N11763" s="2" t="str">
        <f>VLOOKUP(Tabla1[[#This Row],[nemo]],'Nemos y clasificaciones'!$A$2:$B$5000,2,FALSE)</f>
        <v>ISHARES 1-3 YEAR TREASURY BOND ETF</v>
      </c>
      <c r="O11763" s="4" t="str">
        <f>VLOOKUP(Tabla1[[#This Row],[nemo]],'Nemos y clasificaciones'!$A$1:$C$3000,3,FALSE)</f>
        <v>ETF</v>
      </c>
      <c r="P11763" s="4"/>
      <c r="Q11763" s="4"/>
    </row>
    <row r="11764" spans="1:17" x14ac:dyDescent="0.25">
      <c r="A11764" t="s">
        <v>11860</v>
      </c>
      <c r="B11764" s="1">
        <v>42095</v>
      </c>
      <c r="C11764" s="1">
        <v>42102</v>
      </c>
      <c r="D11764" t="s">
        <v>21</v>
      </c>
      <c r="E11764" t="s">
        <v>267</v>
      </c>
      <c r="F11764">
        <v>0</v>
      </c>
      <c r="G11764">
        <v>100000</v>
      </c>
      <c r="H11764">
        <v>0</v>
      </c>
      <c r="I11764">
        <v>0</v>
      </c>
      <c r="J11764">
        <v>0</v>
      </c>
      <c r="K11764">
        <v>3.6999999999999998E-2</v>
      </c>
      <c r="L11764" t="s">
        <v>23</v>
      </c>
      <c r="M11764" s="4">
        <v>3700</v>
      </c>
      <c r="N11764" s="2" t="str">
        <f>VLOOKUP(Tabla1[[#This Row],[nemo]],'Nemos y clasificaciones'!$A$2:$B$5000,2,FALSE)</f>
        <v>ISHARES 1-3 YEAR TREASURY BOND ETF</v>
      </c>
      <c r="O11764" s="4" t="str">
        <f>VLOOKUP(Tabla1[[#This Row],[nemo]],'Nemos y clasificaciones'!$A$1:$C$3000,3,FALSE)</f>
        <v>ETF</v>
      </c>
      <c r="P11764" s="4"/>
      <c r="Q11764" s="4"/>
    </row>
    <row r="11765" spans="1:17" x14ac:dyDescent="0.25">
      <c r="A11765" t="s">
        <v>11743</v>
      </c>
      <c r="B11765" s="1">
        <v>42125</v>
      </c>
      <c r="C11765" s="1">
        <v>42131</v>
      </c>
      <c r="D11765" t="s">
        <v>21</v>
      </c>
      <c r="E11765" t="s">
        <v>267</v>
      </c>
      <c r="F11765">
        <v>0</v>
      </c>
      <c r="G11765">
        <v>100000</v>
      </c>
      <c r="H11765">
        <v>0</v>
      </c>
      <c r="I11765">
        <v>0</v>
      </c>
      <c r="J11765">
        <v>0</v>
      </c>
      <c r="K11765">
        <v>3.5000000000000003E-2</v>
      </c>
      <c r="L11765" t="s">
        <v>23</v>
      </c>
      <c r="M11765" s="4">
        <v>3500</v>
      </c>
      <c r="N11765" s="2" t="str">
        <f>VLOOKUP(Tabla1[[#This Row],[nemo]],'Nemos y clasificaciones'!$A$2:$B$5000,2,FALSE)</f>
        <v>ISHARES 1-3 YEAR TREASURY BOND ETF</v>
      </c>
      <c r="O11765" s="4" t="str">
        <f>VLOOKUP(Tabla1[[#This Row],[nemo]],'Nemos y clasificaciones'!$A$1:$C$3000,3,FALSE)</f>
        <v>ETF</v>
      </c>
      <c r="P11765" s="4"/>
      <c r="Q11765" s="4"/>
    </row>
    <row r="11766" spans="1:17" x14ac:dyDescent="0.25">
      <c r="A11766" t="s">
        <v>3073</v>
      </c>
      <c r="B11766" s="1">
        <v>44166</v>
      </c>
      <c r="C11766" s="1">
        <v>44172</v>
      </c>
      <c r="D11766" t="s">
        <v>21</v>
      </c>
      <c r="E11766" t="s">
        <v>267</v>
      </c>
      <c r="F11766">
        <v>0</v>
      </c>
      <c r="G11766">
        <v>100000</v>
      </c>
      <c r="H11766">
        <v>0</v>
      </c>
      <c r="I11766">
        <v>0</v>
      </c>
      <c r="J11766">
        <v>0</v>
      </c>
      <c r="K11766">
        <v>3.3000000000000002E-2</v>
      </c>
      <c r="L11766" t="s">
        <v>23</v>
      </c>
      <c r="M11766" s="4">
        <v>3300</v>
      </c>
      <c r="N11766" s="2" t="str">
        <f>VLOOKUP(Tabla1[[#This Row],[nemo]],'Nemos y clasificaciones'!$A$2:$B$5000,2,FALSE)</f>
        <v>ISHARES 1-3 YEAR TREASURY BOND ETF</v>
      </c>
      <c r="O11766" s="4" t="str">
        <f>VLOOKUP(Tabla1[[#This Row],[nemo]],'Nemos y clasificaciones'!$A$1:$C$3000,3,FALSE)</f>
        <v>ETF</v>
      </c>
      <c r="P11766" s="4"/>
      <c r="Q11766" s="4"/>
    </row>
    <row r="11767" spans="1:17" x14ac:dyDescent="0.25">
      <c r="A11767" t="s">
        <v>11956</v>
      </c>
      <c r="B11767" s="1">
        <v>42037</v>
      </c>
      <c r="C11767" s="1">
        <v>42041</v>
      </c>
      <c r="D11767" t="s">
        <v>21</v>
      </c>
      <c r="E11767" t="s">
        <v>267</v>
      </c>
      <c r="F11767">
        <v>0</v>
      </c>
      <c r="G11767">
        <v>100000</v>
      </c>
      <c r="H11767">
        <v>0</v>
      </c>
      <c r="I11767">
        <v>0</v>
      </c>
      <c r="J11767">
        <v>0</v>
      </c>
      <c r="K11767">
        <v>3.3000000000000002E-2</v>
      </c>
      <c r="L11767" t="s">
        <v>23</v>
      </c>
      <c r="M11767" s="4">
        <v>3300</v>
      </c>
      <c r="N11767" s="2" t="str">
        <f>VLOOKUP(Tabla1[[#This Row],[nemo]],'Nemos y clasificaciones'!$A$2:$B$5000,2,FALSE)</f>
        <v>ISHARES 1-3 YEAR TREASURY BOND ETF</v>
      </c>
      <c r="O11767" s="4" t="str">
        <f>VLOOKUP(Tabla1[[#This Row],[nemo]],'Nemos y clasificaciones'!$A$1:$C$3000,3,FALSE)</f>
        <v>ETF</v>
      </c>
      <c r="P11767" s="4"/>
      <c r="Q11767" s="4"/>
    </row>
    <row r="11768" spans="1:17" x14ac:dyDescent="0.25">
      <c r="A11768" t="s">
        <v>12039</v>
      </c>
      <c r="B11768" s="1">
        <v>41997</v>
      </c>
      <c r="C11768" s="1">
        <v>42006</v>
      </c>
      <c r="D11768" t="s">
        <v>21</v>
      </c>
      <c r="E11768" t="s">
        <v>267</v>
      </c>
      <c r="F11768">
        <v>0</v>
      </c>
      <c r="G11768">
        <v>100000</v>
      </c>
      <c r="H11768">
        <v>0</v>
      </c>
      <c r="I11768">
        <v>0</v>
      </c>
      <c r="J11768">
        <v>0</v>
      </c>
      <c r="K11768">
        <v>3.3000000000000002E-2</v>
      </c>
      <c r="L11768" t="s">
        <v>23</v>
      </c>
      <c r="M11768" s="4">
        <v>3300</v>
      </c>
      <c r="N11768" s="2" t="str">
        <f>VLOOKUP(Tabla1[[#This Row],[nemo]],'Nemos y clasificaciones'!$A$2:$B$5000,2,FALSE)</f>
        <v>ISHARES 1-3 YEAR TREASURY BOND ETF</v>
      </c>
      <c r="O11768" s="4" t="str">
        <f>VLOOKUP(Tabla1[[#This Row],[nemo]],'Nemos y clasificaciones'!$A$1:$C$3000,3,FALSE)</f>
        <v>ETF</v>
      </c>
      <c r="P11768" s="4"/>
      <c r="Q11768" s="4"/>
    </row>
    <row r="11769" spans="1:17" x14ac:dyDescent="0.25">
      <c r="A11769" t="s">
        <v>2868</v>
      </c>
      <c r="B11769" s="1">
        <v>44182</v>
      </c>
      <c r="C11769" s="1">
        <v>44188</v>
      </c>
      <c r="D11769" t="s">
        <v>21</v>
      </c>
      <c r="E11769" t="s">
        <v>267</v>
      </c>
      <c r="F11769">
        <v>0</v>
      </c>
      <c r="G11769">
        <v>100000</v>
      </c>
      <c r="H11769">
        <v>0</v>
      </c>
      <c r="I11769">
        <v>0</v>
      </c>
      <c r="J11769">
        <v>0</v>
      </c>
      <c r="K11769">
        <v>3.2000000000000001E-2</v>
      </c>
      <c r="L11769" t="s">
        <v>23</v>
      </c>
      <c r="M11769" s="4">
        <v>3200</v>
      </c>
      <c r="N11769" s="2" t="str">
        <f>VLOOKUP(Tabla1[[#This Row],[nemo]],'Nemos y clasificaciones'!$A$2:$B$5000,2,FALSE)</f>
        <v>ISHARES 1-3 YEAR TREASURY BOND ETF</v>
      </c>
      <c r="O11769" s="4" t="str">
        <f>VLOOKUP(Tabla1[[#This Row],[nemo]],'Nemos y clasificaciones'!$A$1:$C$3000,3,FALSE)</f>
        <v>ETF</v>
      </c>
      <c r="P11769" s="4"/>
      <c r="Q11769" s="4"/>
    </row>
    <row r="11770" spans="1:17" x14ac:dyDescent="0.25">
      <c r="A11770" t="s">
        <v>11933</v>
      </c>
      <c r="B11770" s="1">
        <v>42065</v>
      </c>
      <c r="C11770" s="1">
        <v>42069</v>
      </c>
      <c r="D11770" t="s">
        <v>21</v>
      </c>
      <c r="E11770" t="s">
        <v>267</v>
      </c>
      <c r="F11770">
        <v>0</v>
      </c>
      <c r="G11770">
        <v>100000</v>
      </c>
      <c r="H11770">
        <v>0</v>
      </c>
      <c r="I11770">
        <v>0</v>
      </c>
      <c r="J11770">
        <v>0</v>
      </c>
      <c r="K11770">
        <v>3.1E-2</v>
      </c>
      <c r="L11770" t="s">
        <v>23</v>
      </c>
      <c r="M11770" s="4">
        <v>3100</v>
      </c>
      <c r="N11770" s="2" t="str">
        <f>VLOOKUP(Tabla1[[#This Row],[nemo]],'Nemos y clasificaciones'!$A$2:$B$5000,2,FALSE)</f>
        <v>ISHARES 1-3 YEAR TREASURY BOND ETF</v>
      </c>
      <c r="O11770" s="4" t="str">
        <f>VLOOKUP(Tabla1[[#This Row],[nemo]],'Nemos y clasificaciones'!$A$1:$C$3000,3,FALSE)</f>
        <v>ETF</v>
      </c>
      <c r="P11770" s="4"/>
      <c r="Q11770" s="4"/>
    </row>
    <row r="11771" spans="1:17" x14ac:dyDescent="0.25">
      <c r="A11771" t="s">
        <v>2594</v>
      </c>
      <c r="B11771" s="1">
        <v>44228</v>
      </c>
      <c r="C11771" s="1">
        <v>44232</v>
      </c>
      <c r="D11771" t="s">
        <v>21</v>
      </c>
      <c r="E11771" t="s">
        <v>267</v>
      </c>
      <c r="F11771">
        <v>0</v>
      </c>
      <c r="G11771">
        <v>100000</v>
      </c>
      <c r="H11771">
        <v>0</v>
      </c>
      <c r="I11771">
        <v>0</v>
      </c>
      <c r="J11771">
        <v>0</v>
      </c>
      <c r="K11771">
        <v>0.03</v>
      </c>
      <c r="L11771" t="s">
        <v>23</v>
      </c>
      <c r="M11771" s="4">
        <v>3000</v>
      </c>
      <c r="N11771" s="2" t="str">
        <f>VLOOKUP(Tabla1[[#This Row],[nemo]],'Nemos y clasificaciones'!$A$2:$B$5000,2,FALSE)</f>
        <v>ISHARES 1-3 YEAR TREASURY BOND ETF</v>
      </c>
      <c r="O11771" s="4" t="str">
        <f>VLOOKUP(Tabla1[[#This Row],[nemo]],'Nemos y clasificaciones'!$A$1:$C$3000,3,FALSE)</f>
        <v>ETF</v>
      </c>
      <c r="P11771" s="4"/>
      <c r="Q11771" s="4"/>
    </row>
    <row r="11772" spans="1:17" x14ac:dyDescent="0.25">
      <c r="A11772" t="s">
        <v>2505</v>
      </c>
      <c r="B11772" s="1">
        <v>44256</v>
      </c>
      <c r="C11772" s="1">
        <v>44260</v>
      </c>
      <c r="D11772" t="s">
        <v>21</v>
      </c>
      <c r="E11772" t="s">
        <v>267</v>
      </c>
      <c r="F11772">
        <v>0</v>
      </c>
      <c r="G11772">
        <v>100000</v>
      </c>
      <c r="H11772">
        <v>0</v>
      </c>
      <c r="I11772">
        <v>0</v>
      </c>
      <c r="J11772">
        <v>0</v>
      </c>
      <c r="K11772">
        <v>2.1999999999999999E-2</v>
      </c>
      <c r="L11772" t="s">
        <v>23</v>
      </c>
      <c r="M11772" s="4">
        <v>2200</v>
      </c>
      <c r="N11772" s="2" t="str">
        <f>VLOOKUP(Tabla1[[#This Row],[nemo]],'Nemos y clasificaciones'!$A$2:$B$5000,2,FALSE)</f>
        <v>ISHARES 1-3 YEAR TREASURY BOND ETF</v>
      </c>
      <c r="O11772" s="4" t="str">
        <f>VLOOKUP(Tabla1[[#This Row],[nemo]],'Nemos y clasificaciones'!$A$1:$C$3000,3,FALSE)</f>
        <v>ETF</v>
      </c>
      <c r="P11772" s="4"/>
      <c r="Q11772" s="4"/>
    </row>
    <row r="11773" spans="1:17" x14ac:dyDescent="0.25">
      <c r="A11773" t="s">
        <v>2289</v>
      </c>
      <c r="B11773" s="1">
        <v>44287</v>
      </c>
      <c r="C11773" s="1">
        <v>44294</v>
      </c>
      <c r="D11773" t="s">
        <v>21</v>
      </c>
      <c r="E11773" t="s">
        <v>267</v>
      </c>
      <c r="F11773">
        <v>0</v>
      </c>
      <c r="G11773">
        <v>100000</v>
      </c>
      <c r="H11773">
        <v>0</v>
      </c>
      <c r="I11773">
        <v>0</v>
      </c>
      <c r="J11773">
        <v>0</v>
      </c>
      <c r="K11773">
        <v>1.9E-2</v>
      </c>
      <c r="L11773" t="s">
        <v>23</v>
      </c>
      <c r="M11773" s="4">
        <v>1900</v>
      </c>
      <c r="N11773" s="2" t="str">
        <f>VLOOKUP(Tabla1[[#This Row],[nemo]],'Nemos y clasificaciones'!$A$2:$B$5000,2,FALSE)</f>
        <v>ISHARES 1-3 YEAR TREASURY BOND ETF</v>
      </c>
      <c r="O11773" s="4" t="str">
        <f>VLOOKUP(Tabla1[[#This Row],[nemo]],'Nemos y clasificaciones'!$A$1:$C$3000,3,FALSE)</f>
        <v>ETF</v>
      </c>
      <c r="P11773" s="4"/>
      <c r="Q11773" s="4"/>
    </row>
    <row r="11774" spans="1:17" x14ac:dyDescent="0.25">
      <c r="A11774" t="s">
        <v>266</v>
      </c>
      <c r="B11774" s="1">
        <v>44440</v>
      </c>
      <c r="C11774" s="1">
        <v>44447</v>
      </c>
      <c r="D11774" t="s">
        <v>21</v>
      </c>
      <c r="E11774" t="s">
        <v>267</v>
      </c>
      <c r="F11774">
        <v>0</v>
      </c>
      <c r="G11774">
        <v>100000</v>
      </c>
      <c r="H11774">
        <v>0</v>
      </c>
      <c r="I11774">
        <v>0</v>
      </c>
      <c r="J11774">
        <v>0</v>
      </c>
      <c r="K11774">
        <v>1.2999999999999999E-2</v>
      </c>
      <c r="L11774" t="s">
        <v>23</v>
      </c>
      <c r="M11774" s="4">
        <v>1300</v>
      </c>
      <c r="N11774" s="2" t="str">
        <f>VLOOKUP(Tabla1[[#This Row],[nemo]],'Nemos y clasificaciones'!$A$2:$B$5000,2,FALSE)</f>
        <v>ISHARES 1-3 YEAR TREASURY BOND ETF</v>
      </c>
      <c r="O11774" s="4" t="str">
        <f>VLOOKUP(Tabla1[[#This Row],[nemo]],'Nemos y clasificaciones'!$A$1:$C$3000,3,FALSE)</f>
        <v>ETF</v>
      </c>
      <c r="P11774" s="4"/>
      <c r="Q11774" s="4"/>
    </row>
    <row r="11775" spans="1:17" x14ac:dyDescent="0.25">
      <c r="A11775" t="s">
        <v>879</v>
      </c>
      <c r="B11775" s="1">
        <v>44378</v>
      </c>
      <c r="C11775" s="1">
        <v>44385</v>
      </c>
      <c r="D11775" t="s">
        <v>21</v>
      </c>
      <c r="E11775" t="s">
        <v>267</v>
      </c>
      <c r="F11775">
        <v>0</v>
      </c>
      <c r="G11775">
        <v>100000</v>
      </c>
      <c r="H11775">
        <v>0</v>
      </c>
      <c r="I11775">
        <v>0</v>
      </c>
      <c r="J11775">
        <v>0</v>
      </c>
      <c r="K11775">
        <v>1.2999999999999999E-2</v>
      </c>
      <c r="L11775" t="s">
        <v>23</v>
      </c>
      <c r="M11775" s="4">
        <v>1300</v>
      </c>
      <c r="N11775" s="2" t="str">
        <f>VLOOKUP(Tabla1[[#This Row],[nemo]],'Nemos y clasificaciones'!$A$2:$B$5000,2,FALSE)</f>
        <v>ISHARES 1-3 YEAR TREASURY BOND ETF</v>
      </c>
      <c r="O11775" s="4" t="str">
        <f>VLOOKUP(Tabla1[[#This Row],[nemo]],'Nemos y clasificaciones'!$A$1:$C$3000,3,FALSE)</f>
        <v>ETF</v>
      </c>
      <c r="P11775" s="4"/>
      <c r="Q11775" s="4"/>
    </row>
    <row r="11776" spans="1:17" x14ac:dyDescent="0.25">
      <c r="A11776" t="s">
        <v>589</v>
      </c>
      <c r="B11776" s="1">
        <v>44410</v>
      </c>
      <c r="C11776" s="1">
        <v>44414</v>
      </c>
      <c r="D11776" t="s">
        <v>21</v>
      </c>
      <c r="E11776" t="s">
        <v>267</v>
      </c>
      <c r="F11776">
        <v>0</v>
      </c>
      <c r="G11776">
        <v>100000</v>
      </c>
      <c r="H11776">
        <v>0</v>
      </c>
      <c r="I11776">
        <v>0</v>
      </c>
      <c r="J11776">
        <v>0</v>
      </c>
      <c r="K11776">
        <v>1.2E-2</v>
      </c>
      <c r="L11776" t="s">
        <v>23</v>
      </c>
      <c r="M11776" s="4">
        <v>1200</v>
      </c>
      <c r="N11776" s="2" t="str">
        <f>VLOOKUP(Tabla1[[#This Row],[nemo]],'Nemos y clasificaciones'!$A$2:$B$5000,2,FALSE)</f>
        <v>ISHARES 1-3 YEAR TREASURY BOND ETF</v>
      </c>
      <c r="O11776" s="4" t="str">
        <f>VLOOKUP(Tabla1[[#This Row],[nemo]],'Nemos y clasificaciones'!$A$1:$C$3000,3,FALSE)</f>
        <v>ETF</v>
      </c>
      <c r="P11776" s="4"/>
      <c r="Q11776" s="4"/>
    </row>
    <row r="11777" spans="1:17" x14ac:dyDescent="0.25">
      <c r="A11777" t="s">
        <v>1569</v>
      </c>
      <c r="B11777" s="1">
        <v>44348</v>
      </c>
      <c r="C11777" s="1">
        <v>44354</v>
      </c>
      <c r="D11777" t="s">
        <v>21</v>
      </c>
      <c r="E11777" t="s">
        <v>267</v>
      </c>
      <c r="F11777">
        <v>0</v>
      </c>
      <c r="G11777">
        <v>100000</v>
      </c>
      <c r="H11777">
        <v>0</v>
      </c>
      <c r="I11777">
        <v>0</v>
      </c>
      <c r="J11777">
        <v>0</v>
      </c>
      <c r="K11777">
        <v>1.2E-2</v>
      </c>
      <c r="L11777" t="s">
        <v>23</v>
      </c>
      <c r="M11777" s="4">
        <v>1200</v>
      </c>
      <c r="N11777" s="2" t="str">
        <f>VLOOKUP(Tabla1[[#This Row],[nemo]],'Nemos y clasificaciones'!$A$2:$B$5000,2,FALSE)</f>
        <v>ISHARES 1-3 YEAR TREASURY BOND ETF</v>
      </c>
      <c r="O11777" s="4" t="str">
        <f>VLOOKUP(Tabla1[[#This Row],[nemo]],'Nemos y clasificaciones'!$A$1:$C$3000,3,FALSE)</f>
        <v>ETF</v>
      </c>
      <c r="P11777" s="4"/>
      <c r="Q11777" s="4"/>
    </row>
    <row r="11778" spans="1:17" x14ac:dyDescent="0.25">
      <c r="A11778" t="s">
        <v>1995</v>
      </c>
      <c r="B11778" s="1">
        <v>44319</v>
      </c>
      <c r="C11778" s="1">
        <v>44323</v>
      </c>
      <c r="D11778" t="s">
        <v>21</v>
      </c>
      <c r="E11778" t="s">
        <v>267</v>
      </c>
      <c r="F11778">
        <v>0</v>
      </c>
      <c r="G11778">
        <v>100000</v>
      </c>
      <c r="H11778">
        <v>0</v>
      </c>
      <c r="I11778">
        <v>0</v>
      </c>
      <c r="J11778">
        <v>0</v>
      </c>
      <c r="K11778">
        <v>1.2E-2</v>
      </c>
      <c r="L11778" t="s">
        <v>23</v>
      </c>
      <c r="M11778" s="4">
        <v>1200</v>
      </c>
      <c r="N11778" s="2" t="str">
        <f>VLOOKUP(Tabla1[[#This Row],[nemo]],'Nemos y clasificaciones'!$A$2:$B$5000,2,FALSE)</f>
        <v>ISHARES 1-3 YEAR TREASURY BOND ETF</v>
      </c>
      <c r="O11778" s="4" t="str">
        <f>VLOOKUP(Tabla1[[#This Row],[nemo]],'Nemos y clasificaciones'!$A$1:$C$3000,3,FALSE)</f>
        <v>ETF</v>
      </c>
      <c r="P11778" s="4"/>
      <c r="Q11778" s="4"/>
    </row>
    <row r="11779" spans="1:17" x14ac:dyDescent="0.25">
      <c r="A11779" t="s">
        <v>5690</v>
      </c>
      <c r="B11779" s="1">
        <v>43711</v>
      </c>
      <c r="C11779" s="1">
        <v>43717</v>
      </c>
      <c r="D11779" t="s">
        <v>21</v>
      </c>
      <c r="E11779" t="s">
        <v>283</v>
      </c>
      <c r="F11779">
        <v>0</v>
      </c>
      <c r="G11779">
        <v>1000000</v>
      </c>
      <c r="H11779">
        <v>0</v>
      </c>
      <c r="I11779">
        <v>0</v>
      </c>
      <c r="J11779">
        <v>0</v>
      </c>
      <c r="K11779">
        <v>0.28999999999999998</v>
      </c>
      <c r="L11779" t="s">
        <v>23</v>
      </c>
      <c r="M11779" s="2">
        <v>290000</v>
      </c>
      <c r="N11779" s="2" t="str">
        <f>VLOOKUP(Tabla1[[#This Row],[nemo]],'Nemos y clasificaciones'!$A$2:$B$5000,2,FALSE)</f>
        <v>ISHARES 0-5YEAR HIGH YIELD CORP BOND ETF</v>
      </c>
      <c r="O11779" s="2" t="str">
        <f>VLOOKUP(Tabla1[[#This Row],[nemo]],'Nemos y clasificaciones'!$A$1:$C$3000,3,FALSE)</f>
        <v>ETF</v>
      </c>
      <c r="P11779" s="2"/>
      <c r="Q11779" s="2"/>
    </row>
    <row r="11780" spans="1:17" x14ac:dyDescent="0.25">
      <c r="A11780" t="s">
        <v>7120</v>
      </c>
      <c r="B11780" s="1">
        <v>43452</v>
      </c>
      <c r="C11780" s="1">
        <v>43458</v>
      </c>
      <c r="D11780" t="s">
        <v>21</v>
      </c>
      <c r="E11780" t="s">
        <v>283</v>
      </c>
      <c r="F11780">
        <v>0</v>
      </c>
      <c r="G11780">
        <v>1000000</v>
      </c>
      <c r="H11780">
        <v>0</v>
      </c>
      <c r="I11780">
        <v>0</v>
      </c>
      <c r="J11780">
        <v>0</v>
      </c>
      <c r="K11780">
        <v>0.248</v>
      </c>
      <c r="L11780" t="s">
        <v>23</v>
      </c>
      <c r="M11780" s="2">
        <v>248000</v>
      </c>
      <c r="N11780" s="2" t="str">
        <f>VLOOKUP(Tabla1[[#This Row],[nemo]],'Nemos y clasificaciones'!$A$2:$B$5000,2,FALSE)</f>
        <v>ISHARES 0-5YEAR HIGH YIELD CORP BOND ETF</v>
      </c>
      <c r="O11780" s="2" t="str">
        <f>VLOOKUP(Tabla1[[#This Row],[nemo]],'Nemos y clasificaciones'!$A$1:$C$3000,3,FALSE)</f>
        <v>ETF</v>
      </c>
      <c r="P11780" s="2"/>
      <c r="Q11780" s="2"/>
    </row>
    <row r="11781" spans="1:17" x14ac:dyDescent="0.25">
      <c r="A11781" t="s">
        <v>7329</v>
      </c>
      <c r="B11781" s="1">
        <v>43407</v>
      </c>
      <c r="C11781" s="1">
        <v>43411</v>
      </c>
      <c r="D11781" t="s">
        <v>21</v>
      </c>
      <c r="E11781" t="s">
        <v>283</v>
      </c>
      <c r="F11781">
        <v>0</v>
      </c>
      <c r="G11781">
        <v>1000000</v>
      </c>
      <c r="H11781">
        <v>0</v>
      </c>
      <c r="I11781">
        <v>0</v>
      </c>
      <c r="J11781">
        <v>0</v>
      </c>
      <c r="K11781">
        <v>0.22900000000000001</v>
      </c>
      <c r="L11781" t="s">
        <v>23</v>
      </c>
      <c r="M11781" s="2">
        <v>229000</v>
      </c>
      <c r="N11781" s="2" t="str">
        <f>VLOOKUP(Tabla1[[#This Row],[nemo]],'Nemos y clasificaciones'!$A$2:$B$5000,2,FALSE)</f>
        <v>ISHARES 0-5YEAR HIGH YIELD CORP BOND ETF</v>
      </c>
      <c r="O11781" s="2" t="str">
        <f>VLOOKUP(Tabla1[[#This Row],[nemo]],'Nemos y clasificaciones'!$A$1:$C$3000,3,FALSE)</f>
        <v>ETF</v>
      </c>
      <c r="P11781" s="2"/>
      <c r="Q11781" s="2"/>
    </row>
    <row r="11782" spans="1:17" x14ac:dyDescent="0.25">
      <c r="A11782" t="s">
        <v>7599</v>
      </c>
      <c r="B11782" s="1">
        <v>43313</v>
      </c>
      <c r="C11782" s="1">
        <v>43319</v>
      </c>
      <c r="D11782" t="s">
        <v>21</v>
      </c>
      <c r="E11782" t="s">
        <v>283</v>
      </c>
      <c r="F11782">
        <v>0</v>
      </c>
      <c r="G11782">
        <v>1000000</v>
      </c>
      <c r="H11782">
        <v>0</v>
      </c>
      <c r="I11782">
        <v>0</v>
      </c>
      <c r="J11782">
        <v>0</v>
      </c>
      <c r="K11782">
        <v>0.22900000000000001</v>
      </c>
      <c r="L11782" t="s">
        <v>23</v>
      </c>
      <c r="M11782" s="2">
        <v>229000</v>
      </c>
      <c r="N11782" s="2" t="str">
        <f>VLOOKUP(Tabla1[[#This Row],[nemo]],'Nemos y clasificaciones'!$A$2:$B$5000,2,FALSE)</f>
        <v>ISHARES 0-5YEAR HIGH YIELD CORP BOND ETF</v>
      </c>
      <c r="O11782" s="2" t="str">
        <f>VLOOKUP(Tabla1[[#This Row],[nemo]],'Nemos y clasificaciones'!$A$1:$C$3000,3,FALSE)</f>
        <v>ETF</v>
      </c>
      <c r="P11782" s="2"/>
      <c r="Q11782" s="2"/>
    </row>
    <row r="11783" spans="1:17" x14ac:dyDescent="0.25">
      <c r="A11783" t="s">
        <v>7531</v>
      </c>
      <c r="B11783" s="1">
        <v>43347</v>
      </c>
      <c r="C11783" s="1">
        <v>43353</v>
      </c>
      <c r="D11783" t="s">
        <v>21</v>
      </c>
      <c r="E11783" t="s">
        <v>283</v>
      </c>
      <c r="F11783">
        <v>0</v>
      </c>
      <c r="G11783">
        <v>1000000</v>
      </c>
      <c r="H11783">
        <v>0</v>
      </c>
      <c r="I11783">
        <v>0</v>
      </c>
      <c r="J11783">
        <v>0</v>
      </c>
      <c r="K11783">
        <v>0.22600000000000001</v>
      </c>
      <c r="L11783" t="s">
        <v>23</v>
      </c>
      <c r="M11783" s="2">
        <v>226000</v>
      </c>
      <c r="N11783" s="2" t="str">
        <f>VLOOKUP(Tabla1[[#This Row],[nemo]],'Nemos y clasificaciones'!$A$2:$B$5000,2,FALSE)</f>
        <v>ISHARES 0-5YEAR HIGH YIELD CORP BOND ETF</v>
      </c>
      <c r="O11783" s="2" t="str">
        <f>VLOOKUP(Tabla1[[#This Row],[nemo]],'Nemos y clasificaciones'!$A$1:$C$3000,3,FALSE)</f>
        <v>ETF</v>
      </c>
      <c r="P11783" s="2"/>
      <c r="Q11783" s="2"/>
    </row>
    <row r="11784" spans="1:17" x14ac:dyDescent="0.25">
      <c r="A11784" t="s">
        <v>7674</v>
      </c>
      <c r="B11784" s="1">
        <v>43280</v>
      </c>
      <c r="C11784" s="1">
        <v>43290</v>
      </c>
      <c r="D11784" t="s">
        <v>21</v>
      </c>
      <c r="E11784" t="s">
        <v>283</v>
      </c>
      <c r="F11784">
        <v>0</v>
      </c>
      <c r="G11784">
        <v>1000000</v>
      </c>
      <c r="H11784">
        <v>0</v>
      </c>
      <c r="I11784">
        <v>0</v>
      </c>
      <c r="J11784">
        <v>0</v>
      </c>
      <c r="K11784">
        <v>0.222</v>
      </c>
      <c r="L11784" t="s">
        <v>23</v>
      </c>
      <c r="M11784" s="2">
        <v>222000</v>
      </c>
      <c r="N11784" s="2" t="str">
        <f>VLOOKUP(Tabla1[[#This Row],[nemo]],'Nemos y clasificaciones'!$A$2:$B$5000,2,FALSE)</f>
        <v>ISHARES 0-5YEAR HIGH YIELD CORP BOND ETF</v>
      </c>
      <c r="O11784" s="2" t="str">
        <f>VLOOKUP(Tabla1[[#This Row],[nemo]],'Nemos y clasificaciones'!$A$1:$C$3000,3,FALSE)</f>
        <v>ETF</v>
      </c>
      <c r="P11784" s="2"/>
      <c r="Q11784" s="2"/>
    </row>
    <row r="11785" spans="1:17" x14ac:dyDescent="0.25">
      <c r="A11785" t="s">
        <v>7242</v>
      </c>
      <c r="B11785" s="1">
        <v>43437</v>
      </c>
      <c r="C11785" s="1">
        <v>43441</v>
      </c>
      <c r="D11785" t="s">
        <v>21</v>
      </c>
      <c r="E11785" t="s">
        <v>283</v>
      </c>
      <c r="F11785">
        <v>0</v>
      </c>
      <c r="G11785">
        <v>1000000</v>
      </c>
      <c r="H11785">
        <v>0</v>
      </c>
      <c r="I11785">
        <v>0</v>
      </c>
      <c r="J11785">
        <v>0</v>
      </c>
      <c r="K11785">
        <v>0.221</v>
      </c>
      <c r="L11785" t="s">
        <v>23</v>
      </c>
      <c r="M11785" s="2">
        <v>221000</v>
      </c>
      <c r="N11785" s="2" t="str">
        <f>VLOOKUP(Tabla1[[#This Row],[nemo]],'Nemos y clasificaciones'!$A$2:$B$5000,2,FALSE)</f>
        <v>ISHARES 0-5YEAR HIGH YIELD CORP BOND ETF</v>
      </c>
      <c r="O11785" s="2" t="str">
        <f>VLOOKUP(Tabla1[[#This Row],[nemo]],'Nemos y clasificaciones'!$A$1:$C$3000,3,FALSE)</f>
        <v>ETF</v>
      </c>
      <c r="P11785" s="2"/>
      <c r="Q11785" s="2"/>
    </row>
    <row r="11786" spans="1:17" x14ac:dyDescent="0.25">
      <c r="A11786" t="s">
        <v>7418</v>
      </c>
      <c r="B11786" s="1">
        <v>43374</v>
      </c>
      <c r="C11786" s="1">
        <v>43378</v>
      </c>
      <c r="D11786" t="s">
        <v>21</v>
      </c>
      <c r="E11786" t="s">
        <v>283</v>
      </c>
      <c r="F11786">
        <v>0</v>
      </c>
      <c r="G11786">
        <v>1000000</v>
      </c>
      <c r="H11786">
        <v>0</v>
      </c>
      <c r="I11786">
        <v>0</v>
      </c>
      <c r="J11786">
        <v>0</v>
      </c>
      <c r="K11786">
        <v>0.217</v>
      </c>
      <c r="L11786" t="s">
        <v>23</v>
      </c>
      <c r="M11786" s="2">
        <v>217000</v>
      </c>
      <c r="N11786" s="2" t="str">
        <f>VLOOKUP(Tabla1[[#This Row],[nemo]],'Nemos y clasificaciones'!$A$2:$B$5000,2,FALSE)</f>
        <v>ISHARES 0-5YEAR HIGH YIELD CORP BOND ETF</v>
      </c>
      <c r="O11786" s="2" t="str">
        <f>VLOOKUP(Tabla1[[#This Row],[nemo]],'Nemos y clasificaciones'!$A$1:$C$3000,3,FALSE)</f>
        <v>ETF</v>
      </c>
      <c r="P11786" s="2"/>
      <c r="Q11786" s="2"/>
    </row>
    <row r="11787" spans="1:17" x14ac:dyDescent="0.25">
      <c r="A11787" t="s">
        <v>6891</v>
      </c>
      <c r="B11787" s="1">
        <v>43497</v>
      </c>
      <c r="C11787" s="1">
        <v>43503</v>
      </c>
      <c r="D11787" t="s">
        <v>21</v>
      </c>
      <c r="E11787" t="s">
        <v>283</v>
      </c>
      <c r="F11787">
        <v>0</v>
      </c>
      <c r="G11787">
        <v>1000000</v>
      </c>
      <c r="H11787">
        <v>0</v>
      </c>
      <c r="I11787">
        <v>0</v>
      </c>
      <c r="J11787">
        <v>0</v>
      </c>
      <c r="K11787">
        <v>0.21299999999999999</v>
      </c>
      <c r="L11787" t="s">
        <v>23</v>
      </c>
      <c r="M11787" s="2">
        <v>213000</v>
      </c>
      <c r="N11787" s="2" t="str">
        <f>VLOOKUP(Tabla1[[#This Row],[nemo]],'Nemos y clasificaciones'!$A$2:$B$5000,2,FALSE)</f>
        <v>ISHARES 0-5YEAR HIGH YIELD CORP BOND ETF</v>
      </c>
      <c r="O11787" s="2" t="str">
        <f>VLOOKUP(Tabla1[[#This Row],[nemo]],'Nemos y clasificaciones'!$A$1:$C$3000,3,FALSE)</f>
        <v>ETF</v>
      </c>
      <c r="P11787" s="2"/>
      <c r="Q11787" s="2"/>
    </row>
    <row r="11788" spans="1:17" x14ac:dyDescent="0.25">
      <c r="A11788" t="s">
        <v>7984</v>
      </c>
      <c r="B11788" s="1">
        <v>43252</v>
      </c>
      <c r="C11788" s="1">
        <v>43258</v>
      </c>
      <c r="D11788" t="s">
        <v>21</v>
      </c>
      <c r="E11788" t="s">
        <v>283</v>
      </c>
      <c r="F11788">
        <v>0</v>
      </c>
      <c r="G11788">
        <v>1000000</v>
      </c>
      <c r="H11788">
        <v>0</v>
      </c>
      <c r="I11788">
        <v>0</v>
      </c>
      <c r="J11788">
        <v>0</v>
      </c>
      <c r="K11788">
        <v>0.21299999999999999</v>
      </c>
      <c r="L11788" t="s">
        <v>23</v>
      </c>
      <c r="M11788" s="2">
        <v>213000</v>
      </c>
      <c r="N11788" s="2" t="str">
        <f>VLOOKUP(Tabla1[[#This Row],[nemo]],'Nemos y clasificaciones'!$A$2:$B$5000,2,FALSE)</f>
        <v>ISHARES 0-5YEAR HIGH YIELD CORP BOND ETF</v>
      </c>
      <c r="O11788" s="2" t="str">
        <f>VLOOKUP(Tabla1[[#This Row],[nemo]],'Nemos y clasificaciones'!$A$1:$C$3000,3,FALSE)</f>
        <v>ETF</v>
      </c>
      <c r="P11788" s="2"/>
      <c r="Q11788" s="2"/>
    </row>
    <row r="11789" spans="1:17" x14ac:dyDescent="0.25">
      <c r="A11789" t="s">
        <v>6182</v>
      </c>
      <c r="B11789" s="1">
        <v>43619</v>
      </c>
      <c r="C11789" s="1">
        <v>43623</v>
      </c>
      <c r="D11789" t="s">
        <v>21</v>
      </c>
      <c r="E11789" t="s">
        <v>283</v>
      </c>
      <c r="F11789">
        <v>0</v>
      </c>
      <c r="G11789">
        <v>1000000</v>
      </c>
      <c r="H11789">
        <v>0</v>
      </c>
      <c r="I11789">
        <v>0</v>
      </c>
      <c r="J11789">
        <v>0</v>
      </c>
      <c r="K11789">
        <v>0.21099999999999999</v>
      </c>
      <c r="L11789" t="s">
        <v>23</v>
      </c>
      <c r="M11789" s="2">
        <v>211000</v>
      </c>
      <c r="N11789" s="2" t="str">
        <f>VLOOKUP(Tabla1[[#This Row],[nemo]],'Nemos y clasificaciones'!$A$2:$B$5000,2,FALSE)</f>
        <v>ISHARES 0-5YEAR HIGH YIELD CORP BOND ETF</v>
      </c>
      <c r="O11789" s="2" t="str">
        <f>VLOOKUP(Tabla1[[#This Row],[nemo]],'Nemos y clasificaciones'!$A$1:$C$3000,3,FALSE)</f>
        <v>ETF</v>
      </c>
      <c r="P11789" s="2"/>
      <c r="Q11789" s="2"/>
    </row>
    <row r="11790" spans="1:17" x14ac:dyDescent="0.25">
      <c r="A11790" t="s">
        <v>8583</v>
      </c>
      <c r="B11790" s="1">
        <v>43132</v>
      </c>
      <c r="C11790" s="1">
        <v>43138</v>
      </c>
      <c r="D11790" t="s">
        <v>21</v>
      </c>
      <c r="E11790" t="s">
        <v>283</v>
      </c>
      <c r="F11790">
        <v>0</v>
      </c>
      <c r="G11790">
        <v>1000000</v>
      </c>
      <c r="H11790">
        <v>0</v>
      </c>
      <c r="I11790">
        <v>0</v>
      </c>
      <c r="J11790">
        <v>0</v>
      </c>
      <c r="K11790">
        <v>0.21099999999999999</v>
      </c>
      <c r="L11790" t="s">
        <v>23</v>
      </c>
      <c r="M11790" s="2">
        <v>211000</v>
      </c>
      <c r="N11790" s="2" t="str">
        <f>VLOOKUP(Tabla1[[#This Row],[nemo]],'Nemos y clasificaciones'!$A$2:$B$5000,2,FALSE)</f>
        <v>ISHARES 0-5YEAR HIGH YIELD CORP BOND ETF</v>
      </c>
      <c r="O11790" s="2" t="str">
        <f>VLOOKUP(Tabla1[[#This Row],[nemo]],'Nemos y clasificaciones'!$A$1:$C$3000,3,FALSE)</f>
        <v>ETF</v>
      </c>
      <c r="P11790" s="2"/>
      <c r="Q11790" s="2"/>
    </row>
    <row r="11791" spans="1:17" x14ac:dyDescent="0.25">
      <c r="A11791" t="s">
        <v>5882</v>
      </c>
      <c r="B11791" s="1">
        <v>43647</v>
      </c>
      <c r="C11791" s="1">
        <v>43654</v>
      </c>
      <c r="D11791" t="s">
        <v>21</v>
      </c>
      <c r="E11791" t="s">
        <v>283</v>
      </c>
      <c r="F11791">
        <v>0</v>
      </c>
      <c r="G11791">
        <v>1000000</v>
      </c>
      <c r="H11791">
        <v>0</v>
      </c>
      <c r="I11791">
        <v>0</v>
      </c>
      <c r="J11791">
        <v>0</v>
      </c>
      <c r="K11791">
        <v>0.21</v>
      </c>
      <c r="L11791" t="s">
        <v>23</v>
      </c>
      <c r="M11791" s="2">
        <v>210000</v>
      </c>
      <c r="N11791" s="2" t="str">
        <f>VLOOKUP(Tabla1[[#This Row],[nemo]],'Nemos y clasificaciones'!$A$2:$B$5000,2,FALSE)</f>
        <v>ISHARES 0-5YEAR HIGH YIELD CORP BOND ETF</v>
      </c>
      <c r="O11791" s="2" t="str">
        <f>VLOOKUP(Tabla1[[#This Row],[nemo]],'Nemos y clasificaciones'!$A$1:$C$3000,3,FALSE)</f>
        <v>ETF</v>
      </c>
      <c r="P11791" s="2"/>
      <c r="Q11791" s="2"/>
    </row>
    <row r="11792" spans="1:17" x14ac:dyDescent="0.25">
      <c r="A11792" t="s">
        <v>6706</v>
      </c>
      <c r="B11792" s="1">
        <v>43556</v>
      </c>
      <c r="C11792" s="1">
        <v>43560</v>
      </c>
      <c r="D11792" t="s">
        <v>21</v>
      </c>
      <c r="E11792" t="s">
        <v>283</v>
      </c>
      <c r="F11792">
        <v>0</v>
      </c>
      <c r="G11792">
        <v>1000000</v>
      </c>
      <c r="H11792">
        <v>0</v>
      </c>
      <c r="I11792">
        <v>0</v>
      </c>
      <c r="J11792">
        <v>0</v>
      </c>
      <c r="K11792">
        <v>0.20799999999999999</v>
      </c>
      <c r="L11792" t="s">
        <v>23</v>
      </c>
      <c r="M11792" s="2">
        <v>208000</v>
      </c>
      <c r="N11792" s="2" t="str">
        <f>VLOOKUP(Tabla1[[#This Row],[nemo]],'Nemos y clasificaciones'!$A$2:$B$5000,2,FALSE)</f>
        <v>ISHARES 0-5YEAR HIGH YIELD CORP BOND ETF</v>
      </c>
      <c r="O11792" s="2" t="str">
        <f>VLOOKUP(Tabla1[[#This Row],[nemo]],'Nemos y clasificaciones'!$A$1:$C$3000,3,FALSE)</f>
        <v>ETF</v>
      </c>
      <c r="P11792" s="2"/>
      <c r="Q11792" s="2"/>
    </row>
    <row r="11793" spans="1:17" x14ac:dyDescent="0.25">
      <c r="A11793" t="s">
        <v>8286</v>
      </c>
      <c r="B11793" s="1">
        <v>43220</v>
      </c>
      <c r="C11793" s="1">
        <v>43227</v>
      </c>
      <c r="D11793" t="s">
        <v>21</v>
      </c>
      <c r="E11793" t="s">
        <v>283</v>
      </c>
      <c r="F11793">
        <v>0</v>
      </c>
      <c r="G11793">
        <v>1000000</v>
      </c>
      <c r="H11793">
        <v>0</v>
      </c>
      <c r="I11793">
        <v>0</v>
      </c>
      <c r="J11793">
        <v>0</v>
      </c>
      <c r="K11793">
        <v>0.20799999999999999</v>
      </c>
      <c r="L11793" t="s">
        <v>23</v>
      </c>
      <c r="M11793" s="2">
        <v>208000</v>
      </c>
      <c r="N11793" s="2" t="str">
        <f>VLOOKUP(Tabla1[[#This Row],[nemo]],'Nemos y clasificaciones'!$A$2:$B$5000,2,FALSE)</f>
        <v>ISHARES 0-5YEAR HIGH YIELD CORP BOND ETF</v>
      </c>
      <c r="O11793" s="2" t="str">
        <f>VLOOKUP(Tabla1[[#This Row],[nemo]],'Nemos y clasificaciones'!$A$1:$C$3000,3,FALSE)</f>
        <v>ETF</v>
      </c>
      <c r="P11793" s="2"/>
      <c r="Q11793" s="2"/>
    </row>
    <row r="11794" spans="1:17" x14ac:dyDescent="0.25">
      <c r="A11794" t="s">
        <v>5420</v>
      </c>
      <c r="B11794" s="1">
        <v>43768</v>
      </c>
      <c r="C11794" s="1">
        <v>43776</v>
      </c>
      <c r="D11794" t="s">
        <v>21</v>
      </c>
      <c r="E11794" t="s">
        <v>283</v>
      </c>
      <c r="F11794">
        <v>0</v>
      </c>
      <c r="G11794">
        <v>1000000</v>
      </c>
      <c r="H11794">
        <v>0</v>
      </c>
      <c r="I11794">
        <v>0</v>
      </c>
      <c r="J11794">
        <v>0</v>
      </c>
      <c r="K11794">
        <v>0.20699999999999999</v>
      </c>
      <c r="L11794" t="s">
        <v>23</v>
      </c>
      <c r="M11794" s="2">
        <v>207000</v>
      </c>
      <c r="N11794" s="2" t="str">
        <f>VLOOKUP(Tabla1[[#This Row],[nemo]],'Nemos y clasificaciones'!$A$2:$B$5000,2,FALSE)</f>
        <v>ISHARES 0-5YEAR HIGH YIELD CORP BOND ETF</v>
      </c>
      <c r="O11794" s="2" t="str">
        <f>VLOOKUP(Tabla1[[#This Row],[nemo]],'Nemos y clasificaciones'!$A$1:$C$3000,3,FALSE)</f>
        <v>ETF</v>
      </c>
      <c r="P11794" s="2"/>
      <c r="Q11794" s="2"/>
    </row>
    <row r="11795" spans="1:17" x14ac:dyDescent="0.25">
      <c r="A11795" t="s">
        <v>4663</v>
      </c>
      <c r="B11795" s="1">
        <v>43922</v>
      </c>
      <c r="C11795" s="1">
        <v>43928</v>
      </c>
      <c r="D11795" t="s">
        <v>21</v>
      </c>
      <c r="E11795" t="s">
        <v>283</v>
      </c>
      <c r="F11795">
        <v>0</v>
      </c>
      <c r="G11795">
        <v>1000000</v>
      </c>
      <c r="H11795">
        <v>0</v>
      </c>
      <c r="I11795">
        <v>0</v>
      </c>
      <c r="J11795">
        <v>0</v>
      </c>
      <c r="K11795">
        <v>0.20599999999999999</v>
      </c>
      <c r="L11795" t="s">
        <v>23</v>
      </c>
      <c r="M11795" s="2">
        <v>206000</v>
      </c>
      <c r="N11795" s="2" t="str">
        <f>VLOOKUP(Tabla1[[#This Row],[nemo]],'Nemos y clasificaciones'!$A$2:$B$5000,2,FALSE)</f>
        <v>ISHARES 0-5YEAR HIGH YIELD CORP BOND ETF</v>
      </c>
      <c r="O11795" s="2" t="str">
        <f>VLOOKUP(Tabla1[[#This Row],[nemo]],'Nemos y clasificaciones'!$A$1:$C$3000,3,FALSE)</f>
        <v>ETF</v>
      </c>
      <c r="P11795" s="2"/>
      <c r="Q11795" s="2"/>
    </row>
    <row r="11796" spans="1:17" x14ac:dyDescent="0.25">
      <c r="A11796" t="s">
        <v>5333</v>
      </c>
      <c r="B11796" s="1">
        <v>43801</v>
      </c>
      <c r="C11796" s="1">
        <v>43805</v>
      </c>
      <c r="D11796" t="s">
        <v>21</v>
      </c>
      <c r="E11796" t="s">
        <v>283</v>
      </c>
      <c r="F11796">
        <v>0</v>
      </c>
      <c r="G11796">
        <v>1000000</v>
      </c>
      <c r="H11796">
        <v>0</v>
      </c>
      <c r="I11796">
        <v>0</v>
      </c>
      <c r="J11796">
        <v>0</v>
      </c>
      <c r="K11796">
        <v>0.20599999999999999</v>
      </c>
      <c r="L11796" t="s">
        <v>23</v>
      </c>
      <c r="M11796" s="2">
        <v>206000</v>
      </c>
      <c r="N11796" s="2" t="str">
        <f>VLOOKUP(Tabla1[[#This Row],[nemo]],'Nemos y clasificaciones'!$A$2:$B$5000,2,FALSE)</f>
        <v>ISHARES 0-5YEAR HIGH YIELD CORP BOND ETF</v>
      </c>
      <c r="O11796" s="2" t="str">
        <f>VLOOKUP(Tabla1[[#This Row],[nemo]],'Nemos y clasificaciones'!$A$1:$C$3000,3,FALSE)</f>
        <v>ETF</v>
      </c>
      <c r="P11796" s="2"/>
      <c r="Q11796" s="2"/>
    </row>
    <row r="11797" spans="1:17" x14ac:dyDescent="0.25">
      <c r="A11797" t="s">
        <v>4465</v>
      </c>
      <c r="B11797" s="1">
        <v>43951</v>
      </c>
      <c r="C11797" s="1">
        <v>43958</v>
      </c>
      <c r="D11797" t="s">
        <v>21</v>
      </c>
      <c r="E11797" t="s">
        <v>283</v>
      </c>
      <c r="F11797">
        <v>0</v>
      </c>
      <c r="G11797">
        <v>1000000</v>
      </c>
      <c r="H11797">
        <v>0</v>
      </c>
      <c r="I11797">
        <v>0</v>
      </c>
      <c r="J11797">
        <v>0</v>
      </c>
      <c r="K11797">
        <v>0.20499999999999999</v>
      </c>
      <c r="L11797" t="s">
        <v>23</v>
      </c>
      <c r="M11797" s="2">
        <v>205000</v>
      </c>
      <c r="N11797" s="2" t="str">
        <f>VLOOKUP(Tabla1[[#This Row],[nemo]],'Nemos y clasificaciones'!$A$2:$B$5000,2,FALSE)</f>
        <v>ISHARES 0-5YEAR HIGH YIELD CORP BOND ETF</v>
      </c>
      <c r="O11797" s="2" t="str">
        <f>VLOOKUP(Tabla1[[#This Row],[nemo]],'Nemos y clasificaciones'!$A$1:$C$3000,3,FALSE)</f>
        <v>ETF</v>
      </c>
      <c r="P11797" s="2"/>
      <c r="Q11797" s="2"/>
    </row>
    <row r="11798" spans="1:17" x14ac:dyDescent="0.25">
      <c r="A11798" t="s">
        <v>5120</v>
      </c>
      <c r="B11798" s="1">
        <v>43818</v>
      </c>
      <c r="C11798" s="1">
        <v>43825</v>
      </c>
      <c r="D11798" t="s">
        <v>21</v>
      </c>
      <c r="E11798" t="s">
        <v>283</v>
      </c>
      <c r="F11798">
        <v>0</v>
      </c>
      <c r="G11798">
        <v>1000000</v>
      </c>
      <c r="H11798">
        <v>0</v>
      </c>
      <c r="I11798">
        <v>0</v>
      </c>
      <c r="J11798">
        <v>0</v>
      </c>
      <c r="K11798">
        <v>0.20499999999999999</v>
      </c>
      <c r="L11798" t="s">
        <v>23</v>
      </c>
      <c r="M11798" s="2">
        <v>205000</v>
      </c>
      <c r="N11798" s="2" t="str">
        <f>VLOOKUP(Tabla1[[#This Row],[nemo]],'Nemos y clasificaciones'!$A$2:$B$5000,2,FALSE)</f>
        <v>ISHARES 0-5YEAR HIGH YIELD CORP BOND ETF</v>
      </c>
      <c r="O11798" s="2" t="str">
        <f>VLOOKUP(Tabla1[[#This Row],[nemo]],'Nemos y clasificaciones'!$A$1:$C$3000,3,FALSE)</f>
        <v>ETF</v>
      </c>
      <c r="P11798" s="2"/>
      <c r="Q11798" s="2"/>
    </row>
    <row r="11799" spans="1:17" x14ac:dyDescent="0.25">
      <c r="A11799" t="s">
        <v>8429</v>
      </c>
      <c r="B11799" s="1">
        <v>43192</v>
      </c>
      <c r="C11799" s="1">
        <v>43196</v>
      </c>
      <c r="D11799" t="s">
        <v>21</v>
      </c>
      <c r="E11799" t="s">
        <v>283</v>
      </c>
      <c r="F11799">
        <v>0</v>
      </c>
      <c r="G11799">
        <v>1000000</v>
      </c>
      <c r="H11799">
        <v>0</v>
      </c>
      <c r="I11799">
        <v>0</v>
      </c>
      <c r="J11799">
        <v>0</v>
      </c>
      <c r="K11799">
        <v>0.20499999999999999</v>
      </c>
      <c r="L11799" t="s">
        <v>23</v>
      </c>
      <c r="M11799" s="2">
        <v>205000</v>
      </c>
      <c r="N11799" s="2" t="str">
        <f>VLOOKUP(Tabla1[[#This Row],[nemo]],'Nemos y clasificaciones'!$A$2:$B$5000,2,FALSE)</f>
        <v>ISHARES 0-5YEAR HIGH YIELD CORP BOND ETF</v>
      </c>
      <c r="O11799" s="2" t="str">
        <f>VLOOKUP(Tabla1[[#This Row],[nemo]],'Nemos y clasificaciones'!$A$1:$C$3000,3,FALSE)</f>
        <v>ETF</v>
      </c>
      <c r="P11799" s="2"/>
      <c r="Q11799" s="2"/>
    </row>
    <row r="11800" spans="1:17" x14ac:dyDescent="0.25">
      <c r="A11800" t="s">
        <v>5790</v>
      </c>
      <c r="B11800" s="1">
        <v>43678</v>
      </c>
      <c r="C11800" s="1">
        <v>43684</v>
      </c>
      <c r="D11800" t="s">
        <v>21</v>
      </c>
      <c r="E11800" t="s">
        <v>283</v>
      </c>
      <c r="F11800">
        <v>0</v>
      </c>
      <c r="G11800">
        <v>1000000</v>
      </c>
      <c r="H11800">
        <v>0</v>
      </c>
      <c r="I11800">
        <v>0</v>
      </c>
      <c r="J11800">
        <v>0</v>
      </c>
      <c r="K11800">
        <v>0.20399999999999999</v>
      </c>
      <c r="L11800" t="s">
        <v>23</v>
      </c>
      <c r="M11800" s="2">
        <v>204000</v>
      </c>
      <c r="N11800" s="2" t="str">
        <f>VLOOKUP(Tabla1[[#This Row],[nemo]],'Nemos y clasificaciones'!$A$2:$B$5000,2,FALSE)</f>
        <v>ISHARES 0-5YEAR HIGH YIELD CORP BOND ETF</v>
      </c>
      <c r="O11800" s="2" t="str">
        <f>VLOOKUP(Tabla1[[#This Row],[nemo]],'Nemos y clasificaciones'!$A$1:$C$3000,3,FALSE)</f>
        <v>ETF</v>
      </c>
      <c r="P11800" s="2"/>
      <c r="Q11800" s="2"/>
    </row>
    <row r="11801" spans="1:17" x14ac:dyDescent="0.25">
      <c r="A11801" t="s">
        <v>6843</v>
      </c>
      <c r="B11801" s="1">
        <v>43525</v>
      </c>
      <c r="C11801" s="1">
        <v>43531</v>
      </c>
      <c r="D11801" t="s">
        <v>21</v>
      </c>
      <c r="E11801" t="s">
        <v>283</v>
      </c>
      <c r="F11801">
        <v>0</v>
      </c>
      <c r="G11801">
        <v>1000000</v>
      </c>
      <c r="H11801">
        <v>0</v>
      </c>
      <c r="I11801">
        <v>0</v>
      </c>
      <c r="J11801">
        <v>0</v>
      </c>
      <c r="K11801">
        <v>0.20200000000000001</v>
      </c>
      <c r="L11801" t="s">
        <v>23</v>
      </c>
      <c r="M11801" s="2">
        <v>202000</v>
      </c>
      <c r="N11801" s="2" t="str">
        <f>VLOOKUP(Tabla1[[#This Row],[nemo]],'Nemos y clasificaciones'!$A$2:$B$5000,2,FALSE)</f>
        <v>ISHARES 0-5YEAR HIGH YIELD CORP BOND ETF</v>
      </c>
      <c r="O11801" s="2" t="str">
        <f>VLOOKUP(Tabla1[[#This Row],[nemo]],'Nemos y clasificaciones'!$A$1:$C$3000,3,FALSE)</f>
        <v>ETF</v>
      </c>
      <c r="P11801" s="2"/>
      <c r="Q11801" s="2"/>
    </row>
    <row r="11802" spans="1:17" x14ac:dyDescent="0.25">
      <c r="A11802" t="s">
        <v>6547</v>
      </c>
      <c r="B11802" s="1">
        <v>43585</v>
      </c>
      <c r="C11802" s="1">
        <v>43592</v>
      </c>
      <c r="D11802" t="s">
        <v>21</v>
      </c>
      <c r="E11802" t="s">
        <v>283</v>
      </c>
      <c r="F11802">
        <v>0</v>
      </c>
      <c r="G11802">
        <v>1000000</v>
      </c>
      <c r="H11802">
        <v>0</v>
      </c>
      <c r="I11802">
        <v>0</v>
      </c>
      <c r="J11802">
        <v>0</v>
      </c>
      <c r="K11802">
        <v>0.20100000000000001</v>
      </c>
      <c r="L11802" t="s">
        <v>23</v>
      </c>
      <c r="M11802" s="2">
        <v>201000</v>
      </c>
      <c r="N11802" s="2" t="str">
        <f>VLOOKUP(Tabla1[[#This Row],[nemo]],'Nemos y clasificaciones'!$A$2:$B$5000,2,FALSE)</f>
        <v>ISHARES 0-5YEAR HIGH YIELD CORP BOND ETF</v>
      </c>
      <c r="O11802" s="2" t="str">
        <f>VLOOKUP(Tabla1[[#This Row],[nemo]],'Nemos y clasificaciones'!$A$1:$C$3000,3,FALSE)</f>
        <v>ETF</v>
      </c>
      <c r="P11802" s="2"/>
      <c r="Q11802" s="2"/>
    </row>
    <row r="11803" spans="1:17" x14ac:dyDescent="0.25">
      <c r="A11803" t="s">
        <v>5532</v>
      </c>
      <c r="B11803" s="1">
        <v>43739</v>
      </c>
      <c r="C11803" s="1">
        <v>43745</v>
      </c>
      <c r="D11803" t="s">
        <v>21</v>
      </c>
      <c r="E11803" t="s">
        <v>283</v>
      </c>
      <c r="F11803">
        <v>0</v>
      </c>
      <c r="G11803">
        <v>1000000</v>
      </c>
      <c r="H11803">
        <v>0</v>
      </c>
      <c r="I11803">
        <v>0</v>
      </c>
      <c r="J11803">
        <v>0</v>
      </c>
      <c r="K11803">
        <v>0.2</v>
      </c>
      <c r="L11803" t="s">
        <v>23</v>
      </c>
      <c r="M11803" s="2">
        <v>200000</v>
      </c>
      <c r="N11803" s="2" t="str">
        <f>VLOOKUP(Tabla1[[#This Row],[nemo]],'Nemos y clasificaciones'!$A$2:$B$5000,2,FALSE)</f>
        <v>ISHARES 0-5YEAR HIGH YIELD CORP BOND ETF</v>
      </c>
      <c r="O11803" s="2" t="str">
        <f>VLOOKUP(Tabla1[[#This Row],[nemo]],'Nemos y clasificaciones'!$A$1:$C$3000,3,FALSE)</f>
        <v>ETF</v>
      </c>
      <c r="P11803" s="2"/>
      <c r="Q11803" s="2"/>
    </row>
    <row r="11804" spans="1:17" x14ac:dyDescent="0.25">
      <c r="A11804" t="s">
        <v>8540</v>
      </c>
      <c r="B11804" s="1">
        <v>43160</v>
      </c>
      <c r="C11804" s="1">
        <v>43166</v>
      </c>
      <c r="D11804" t="s">
        <v>21</v>
      </c>
      <c r="E11804" t="s">
        <v>283</v>
      </c>
      <c r="F11804">
        <v>0</v>
      </c>
      <c r="G11804">
        <v>1000000</v>
      </c>
      <c r="H11804">
        <v>0</v>
      </c>
      <c r="I11804">
        <v>0</v>
      </c>
      <c r="J11804">
        <v>0</v>
      </c>
      <c r="K11804">
        <v>0.19900000000000001</v>
      </c>
      <c r="L11804" t="s">
        <v>23</v>
      </c>
      <c r="M11804" s="2">
        <v>199000</v>
      </c>
      <c r="N11804" s="2" t="str">
        <f>VLOOKUP(Tabla1[[#This Row],[nemo]],'Nemos y clasificaciones'!$A$2:$B$5000,2,FALSE)</f>
        <v>ISHARES 0-5YEAR HIGH YIELD CORP BOND ETF</v>
      </c>
      <c r="O11804" s="2" t="str">
        <f>VLOOKUP(Tabla1[[#This Row],[nemo]],'Nemos y clasificaciones'!$A$1:$C$3000,3,FALSE)</f>
        <v>ETF</v>
      </c>
      <c r="P11804" s="2"/>
      <c r="Q11804" s="2"/>
    </row>
    <row r="11805" spans="1:17" x14ac:dyDescent="0.25">
      <c r="A11805" t="s">
        <v>3502</v>
      </c>
      <c r="B11805" s="1">
        <v>44075</v>
      </c>
      <c r="C11805" s="1">
        <v>44082</v>
      </c>
      <c r="D11805" t="s">
        <v>21</v>
      </c>
      <c r="E11805" t="s">
        <v>283</v>
      </c>
      <c r="F11805">
        <v>0</v>
      </c>
      <c r="G11805">
        <v>1000000</v>
      </c>
      <c r="H11805">
        <v>0</v>
      </c>
      <c r="I11805">
        <v>0</v>
      </c>
      <c r="J11805">
        <v>0</v>
      </c>
      <c r="K11805">
        <v>0.19800000000000001</v>
      </c>
      <c r="L11805" t="s">
        <v>23</v>
      </c>
      <c r="M11805" s="2">
        <v>198000</v>
      </c>
      <c r="N11805" s="2" t="str">
        <f>VLOOKUP(Tabla1[[#This Row],[nemo]],'Nemos y clasificaciones'!$A$2:$B$5000,2,FALSE)</f>
        <v>ISHARES 0-5YEAR HIGH YIELD CORP BOND ETF</v>
      </c>
      <c r="O11805" s="2" t="str">
        <f>VLOOKUP(Tabla1[[#This Row],[nemo]],'Nemos y clasificaciones'!$A$1:$C$3000,3,FALSE)</f>
        <v>ETF</v>
      </c>
      <c r="P11805" s="2"/>
      <c r="Q11805" s="2"/>
    </row>
    <row r="11806" spans="1:17" x14ac:dyDescent="0.25">
      <c r="A11806" t="s">
        <v>2293</v>
      </c>
      <c r="B11806" s="1">
        <v>44287</v>
      </c>
      <c r="C11806" s="1">
        <v>44294</v>
      </c>
      <c r="D11806" t="s">
        <v>21</v>
      </c>
      <c r="E11806" t="s">
        <v>283</v>
      </c>
      <c r="F11806">
        <v>0</v>
      </c>
      <c r="G11806">
        <v>1000000</v>
      </c>
      <c r="H11806">
        <v>0</v>
      </c>
      <c r="I11806">
        <v>0</v>
      </c>
      <c r="J11806">
        <v>0</v>
      </c>
      <c r="K11806">
        <v>0.19700000000000001</v>
      </c>
      <c r="L11806" t="s">
        <v>23</v>
      </c>
      <c r="M11806" s="2">
        <v>197000</v>
      </c>
      <c r="N11806" s="2" t="str">
        <f>VLOOKUP(Tabla1[[#This Row],[nemo]],'Nemos y clasificaciones'!$A$2:$B$5000,2,FALSE)</f>
        <v>ISHARES 0-5YEAR HIGH YIELD CORP BOND ETF</v>
      </c>
      <c r="O11806" s="2" t="str">
        <f>VLOOKUP(Tabla1[[#This Row],[nemo]],'Nemos y clasificaciones'!$A$1:$C$3000,3,FALSE)</f>
        <v>ETF</v>
      </c>
      <c r="P11806" s="2"/>
      <c r="Q11806" s="2"/>
    </row>
    <row r="11807" spans="1:17" x14ac:dyDescent="0.25">
      <c r="A11807" t="s">
        <v>2509</v>
      </c>
      <c r="B11807" s="1">
        <v>44256</v>
      </c>
      <c r="C11807" s="1">
        <v>44260</v>
      </c>
      <c r="D11807" t="s">
        <v>21</v>
      </c>
      <c r="E11807" t="s">
        <v>283</v>
      </c>
      <c r="F11807">
        <v>0</v>
      </c>
      <c r="G11807">
        <v>1000000</v>
      </c>
      <c r="H11807">
        <v>0</v>
      </c>
      <c r="I11807">
        <v>0</v>
      </c>
      <c r="J11807">
        <v>0</v>
      </c>
      <c r="K11807">
        <v>0.19700000000000001</v>
      </c>
      <c r="L11807" t="s">
        <v>23</v>
      </c>
      <c r="M11807" s="2">
        <v>197000</v>
      </c>
      <c r="N11807" s="2" t="str">
        <f>VLOOKUP(Tabla1[[#This Row],[nemo]],'Nemos y clasificaciones'!$A$2:$B$5000,2,FALSE)</f>
        <v>ISHARES 0-5YEAR HIGH YIELD CORP BOND ETF</v>
      </c>
      <c r="O11807" s="2" t="str">
        <f>VLOOKUP(Tabla1[[#This Row],[nemo]],'Nemos y clasificaciones'!$A$1:$C$3000,3,FALSE)</f>
        <v>ETF</v>
      </c>
      <c r="P11807" s="2"/>
      <c r="Q11807" s="2"/>
    </row>
    <row r="11808" spans="1:17" x14ac:dyDescent="0.25">
      <c r="A11808" t="s">
        <v>3368</v>
      </c>
      <c r="B11808" s="1">
        <v>44105</v>
      </c>
      <c r="C11808" s="1">
        <v>44111</v>
      </c>
      <c r="D11808" t="s">
        <v>21</v>
      </c>
      <c r="E11808" t="s">
        <v>283</v>
      </c>
      <c r="F11808">
        <v>0</v>
      </c>
      <c r="G11808">
        <v>1000000</v>
      </c>
      <c r="H11808">
        <v>0</v>
      </c>
      <c r="I11808">
        <v>0</v>
      </c>
      <c r="J11808">
        <v>0</v>
      </c>
      <c r="K11808">
        <v>0.19400000000000001</v>
      </c>
      <c r="L11808" t="s">
        <v>23</v>
      </c>
      <c r="M11808" s="2">
        <v>194000</v>
      </c>
      <c r="N11808" s="2" t="str">
        <f>VLOOKUP(Tabla1[[#This Row],[nemo]],'Nemos y clasificaciones'!$A$2:$B$5000,2,FALSE)</f>
        <v>ISHARES 0-5YEAR HIGH YIELD CORP BOND ETF</v>
      </c>
      <c r="O11808" s="2" t="str">
        <f>VLOOKUP(Tabla1[[#This Row],[nemo]],'Nemos y clasificaciones'!$A$1:$C$3000,3,FALSE)</f>
        <v>ETF</v>
      </c>
      <c r="P11808" s="2"/>
      <c r="Q11808" s="2"/>
    </row>
    <row r="11809" spans="1:17" x14ac:dyDescent="0.25">
      <c r="A11809" t="s">
        <v>2598</v>
      </c>
      <c r="B11809" s="1">
        <v>44228</v>
      </c>
      <c r="C11809" s="1">
        <v>44232</v>
      </c>
      <c r="D11809" t="s">
        <v>21</v>
      </c>
      <c r="E11809" t="s">
        <v>283</v>
      </c>
      <c r="F11809">
        <v>0</v>
      </c>
      <c r="G11809">
        <v>1000000</v>
      </c>
      <c r="H11809">
        <v>0</v>
      </c>
      <c r="I11809">
        <v>0</v>
      </c>
      <c r="J11809">
        <v>0</v>
      </c>
      <c r="K11809">
        <v>0.192</v>
      </c>
      <c r="L11809" t="s">
        <v>23</v>
      </c>
      <c r="M11809" s="2">
        <v>192000</v>
      </c>
      <c r="N11809" s="2" t="str">
        <f>VLOOKUP(Tabla1[[#This Row],[nemo]],'Nemos y clasificaciones'!$A$2:$B$5000,2,FALSE)</f>
        <v>ISHARES 0-5YEAR HIGH YIELD CORP BOND ETF</v>
      </c>
      <c r="O11809" s="2" t="str">
        <f>VLOOKUP(Tabla1[[#This Row],[nemo]],'Nemos y clasificaciones'!$A$1:$C$3000,3,FALSE)</f>
        <v>ETF</v>
      </c>
      <c r="P11809" s="2"/>
      <c r="Q11809" s="2"/>
    </row>
    <row r="11810" spans="1:17" x14ac:dyDescent="0.25">
      <c r="A11810" t="s">
        <v>3086</v>
      </c>
      <c r="B11810" s="1">
        <v>44166</v>
      </c>
      <c r="C11810" s="1">
        <v>44172</v>
      </c>
      <c r="D11810" t="s">
        <v>21</v>
      </c>
      <c r="E11810" t="s">
        <v>283</v>
      </c>
      <c r="F11810">
        <v>0</v>
      </c>
      <c r="G11810">
        <v>1000000</v>
      </c>
      <c r="H11810">
        <v>0</v>
      </c>
      <c r="I11810">
        <v>0</v>
      </c>
      <c r="J11810">
        <v>0</v>
      </c>
      <c r="K11810">
        <v>0.19</v>
      </c>
      <c r="L11810" t="s">
        <v>23</v>
      </c>
      <c r="M11810" s="2">
        <v>190000</v>
      </c>
      <c r="N11810" s="2" t="str">
        <f>VLOOKUP(Tabla1[[#This Row],[nemo]],'Nemos y clasificaciones'!$A$2:$B$5000,2,FALSE)</f>
        <v>ISHARES 0-5YEAR HIGH YIELD CORP BOND ETF</v>
      </c>
      <c r="O11810" s="2" t="str">
        <f>VLOOKUP(Tabla1[[#This Row],[nemo]],'Nemos y clasificaciones'!$A$1:$C$3000,3,FALSE)</f>
        <v>ETF</v>
      </c>
      <c r="P11810" s="2"/>
      <c r="Q11810" s="2"/>
    </row>
    <row r="11811" spans="1:17" x14ac:dyDescent="0.25">
      <c r="A11811" t="s">
        <v>3214</v>
      </c>
      <c r="B11811" s="1">
        <v>44137</v>
      </c>
      <c r="C11811" s="1">
        <v>44141</v>
      </c>
      <c r="D11811" t="s">
        <v>21</v>
      </c>
      <c r="E11811" t="s">
        <v>283</v>
      </c>
      <c r="F11811">
        <v>0</v>
      </c>
      <c r="G11811">
        <v>1000000</v>
      </c>
      <c r="H11811">
        <v>0</v>
      </c>
      <c r="I11811">
        <v>0</v>
      </c>
      <c r="J11811">
        <v>0</v>
      </c>
      <c r="K11811">
        <v>0.19</v>
      </c>
      <c r="L11811" t="s">
        <v>23</v>
      </c>
      <c r="M11811" s="2">
        <v>190000</v>
      </c>
      <c r="N11811" s="2" t="str">
        <f>VLOOKUP(Tabla1[[#This Row],[nemo]],'Nemos y clasificaciones'!$A$2:$B$5000,2,FALSE)</f>
        <v>ISHARES 0-5YEAR HIGH YIELD CORP BOND ETF</v>
      </c>
      <c r="O11811" s="2" t="str">
        <f>VLOOKUP(Tabla1[[#This Row],[nemo]],'Nemos y clasificaciones'!$A$1:$C$3000,3,FALSE)</f>
        <v>ETF</v>
      </c>
      <c r="P11811" s="2"/>
      <c r="Q11811" s="2"/>
    </row>
    <row r="11812" spans="1:17" x14ac:dyDescent="0.25">
      <c r="A11812" t="s">
        <v>3583</v>
      </c>
      <c r="B11812" s="1">
        <v>44046</v>
      </c>
      <c r="C11812" s="1">
        <v>44050</v>
      </c>
      <c r="D11812" t="s">
        <v>21</v>
      </c>
      <c r="E11812" t="s">
        <v>283</v>
      </c>
      <c r="F11812">
        <v>0</v>
      </c>
      <c r="G11812">
        <v>1000000</v>
      </c>
      <c r="H11812">
        <v>0</v>
      </c>
      <c r="I11812">
        <v>0</v>
      </c>
      <c r="J11812">
        <v>0</v>
      </c>
      <c r="K11812">
        <v>0.19</v>
      </c>
      <c r="L11812" t="s">
        <v>23</v>
      </c>
      <c r="M11812" s="2">
        <v>190000</v>
      </c>
      <c r="N11812" s="2" t="str">
        <f>VLOOKUP(Tabla1[[#This Row],[nemo]],'Nemos y clasificaciones'!$A$2:$B$5000,2,FALSE)</f>
        <v>ISHARES 0-5YEAR HIGH YIELD CORP BOND ETF</v>
      </c>
      <c r="O11812" s="2" t="str">
        <f>VLOOKUP(Tabla1[[#This Row],[nemo]],'Nemos y clasificaciones'!$A$1:$C$3000,3,FALSE)</f>
        <v>ETF</v>
      </c>
      <c r="P11812" s="2"/>
      <c r="Q11812" s="2"/>
    </row>
    <row r="11813" spans="1:17" x14ac:dyDescent="0.25">
      <c r="A11813" t="s">
        <v>4882</v>
      </c>
      <c r="B11813" s="1">
        <v>43864</v>
      </c>
      <c r="C11813" s="1">
        <v>43868</v>
      </c>
      <c r="D11813" t="s">
        <v>21</v>
      </c>
      <c r="E11813" t="s">
        <v>283</v>
      </c>
      <c r="F11813">
        <v>0</v>
      </c>
      <c r="G11813">
        <v>1000000</v>
      </c>
      <c r="H11813">
        <v>0</v>
      </c>
      <c r="I11813">
        <v>0</v>
      </c>
      <c r="J11813">
        <v>0</v>
      </c>
      <c r="K11813">
        <v>0.19</v>
      </c>
      <c r="L11813" t="s">
        <v>23</v>
      </c>
      <c r="M11813" s="2">
        <v>190000</v>
      </c>
      <c r="N11813" s="2" t="str">
        <f>VLOOKUP(Tabla1[[#This Row],[nemo]],'Nemos y clasificaciones'!$A$2:$B$5000,2,FALSE)</f>
        <v>ISHARES 0-5YEAR HIGH YIELD CORP BOND ETF</v>
      </c>
      <c r="O11813" s="2" t="str">
        <f>VLOOKUP(Tabla1[[#This Row],[nemo]],'Nemos y clasificaciones'!$A$1:$C$3000,3,FALSE)</f>
        <v>ETF</v>
      </c>
      <c r="P11813" s="2"/>
      <c r="Q11813" s="2"/>
    </row>
    <row r="11814" spans="1:17" x14ac:dyDescent="0.25">
      <c r="A11814" t="s">
        <v>2875</v>
      </c>
      <c r="B11814" s="1">
        <v>44182</v>
      </c>
      <c r="C11814" s="1">
        <v>44188</v>
      </c>
      <c r="D11814" t="s">
        <v>21</v>
      </c>
      <c r="E11814" t="s">
        <v>283</v>
      </c>
      <c r="F11814">
        <v>0</v>
      </c>
      <c r="G11814">
        <v>1000000</v>
      </c>
      <c r="H11814">
        <v>0</v>
      </c>
      <c r="I11814">
        <v>0</v>
      </c>
      <c r="J11814">
        <v>0</v>
      </c>
      <c r="K11814">
        <v>0.188</v>
      </c>
      <c r="L11814" t="s">
        <v>23</v>
      </c>
      <c r="M11814" s="2">
        <v>188000</v>
      </c>
      <c r="N11814" s="2" t="str">
        <f>VLOOKUP(Tabla1[[#This Row],[nemo]],'Nemos y clasificaciones'!$A$2:$B$5000,2,FALSE)</f>
        <v>ISHARES 0-5YEAR HIGH YIELD CORP BOND ETF</v>
      </c>
      <c r="O11814" s="2" t="str">
        <f>VLOOKUP(Tabla1[[#This Row],[nemo]],'Nemos y clasificaciones'!$A$1:$C$3000,3,FALSE)</f>
        <v>ETF</v>
      </c>
      <c r="P11814" s="2"/>
      <c r="Q11814" s="2"/>
    </row>
    <row r="11815" spans="1:17" x14ac:dyDescent="0.25">
      <c r="A11815" t="s">
        <v>4800</v>
      </c>
      <c r="B11815" s="1">
        <v>43892</v>
      </c>
      <c r="C11815" s="1">
        <v>43896</v>
      </c>
      <c r="D11815" t="s">
        <v>21</v>
      </c>
      <c r="E11815" t="s">
        <v>283</v>
      </c>
      <c r="F11815">
        <v>0</v>
      </c>
      <c r="G11815">
        <v>1000000</v>
      </c>
      <c r="H11815">
        <v>0</v>
      </c>
      <c r="I11815">
        <v>0</v>
      </c>
      <c r="J11815">
        <v>0</v>
      </c>
      <c r="K11815">
        <v>0.188</v>
      </c>
      <c r="L11815" t="s">
        <v>23</v>
      </c>
      <c r="M11815" s="2">
        <v>188000</v>
      </c>
      <c r="N11815" s="2" t="str">
        <f>VLOOKUP(Tabla1[[#This Row],[nemo]],'Nemos y clasificaciones'!$A$2:$B$5000,2,FALSE)</f>
        <v>ISHARES 0-5YEAR HIGH YIELD CORP BOND ETF</v>
      </c>
      <c r="O11815" s="2" t="str">
        <f>VLOOKUP(Tabla1[[#This Row],[nemo]],'Nemos y clasificaciones'!$A$1:$C$3000,3,FALSE)</f>
        <v>ETF</v>
      </c>
      <c r="P11815" s="2"/>
      <c r="Q11815" s="2"/>
    </row>
    <row r="11816" spans="1:17" x14ac:dyDescent="0.25">
      <c r="A11816" t="s">
        <v>3690</v>
      </c>
      <c r="B11816" s="1">
        <v>44013</v>
      </c>
      <c r="C11816" s="1">
        <v>44020</v>
      </c>
      <c r="D11816" t="s">
        <v>21</v>
      </c>
      <c r="E11816" t="s">
        <v>283</v>
      </c>
      <c r="F11816">
        <v>0</v>
      </c>
      <c r="G11816">
        <v>1000000</v>
      </c>
      <c r="H11816">
        <v>0</v>
      </c>
      <c r="I11816">
        <v>0</v>
      </c>
      <c r="J11816">
        <v>0</v>
      </c>
      <c r="K11816">
        <v>0.187</v>
      </c>
      <c r="L11816" t="s">
        <v>23</v>
      </c>
      <c r="M11816" s="2">
        <v>187000</v>
      </c>
      <c r="N11816" s="2" t="str">
        <f>VLOOKUP(Tabla1[[#This Row],[nemo]],'Nemos y clasificaciones'!$A$2:$B$5000,2,FALSE)</f>
        <v>ISHARES 0-5YEAR HIGH YIELD CORP BOND ETF</v>
      </c>
      <c r="O11816" s="2" t="str">
        <f>VLOOKUP(Tabla1[[#This Row],[nemo]],'Nemos y clasificaciones'!$A$1:$C$3000,3,FALSE)</f>
        <v>ETF</v>
      </c>
      <c r="P11816" s="2"/>
      <c r="Q11816" s="2"/>
    </row>
    <row r="11817" spans="1:17" x14ac:dyDescent="0.25">
      <c r="A11817" t="s">
        <v>1576</v>
      </c>
      <c r="B11817" s="1">
        <v>44348</v>
      </c>
      <c r="C11817" s="1">
        <v>44354</v>
      </c>
      <c r="D11817" t="s">
        <v>21</v>
      </c>
      <c r="E11817" t="s">
        <v>283</v>
      </c>
      <c r="F11817">
        <v>0</v>
      </c>
      <c r="G11817">
        <v>1000000</v>
      </c>
      <c r="H11817">
        <v>0</v>
      </c>
      <c r="I11817">
        <v>0</v>
      </c>
      <c r="J11817">
        <v>0</v>
      </c>
      <c r="K11817">
        <v>0.184</v>
      </c>
      <c r="L11817" t="s">
        <v>23</v>
      </c>
      <c r="M11817" s="2">
        <v>184000</v>
      </c>
      <c r="N11817" s="2" t="str">
        <f>VLOOKUP(Tabla1[[#This Row],[nemo]],'Nemos y clasificaciones'!$A$2:$B$5000,2,FALSE)</f>
        <v>ISHARES 0-5YEAR HIGH YIELD CORP BOND ETF</v>
      </c>
      <c r="O11817" s="2" t="str">
        <f>VLOOKUP(Tabla1[[#This Row],[nemo]],'Nemos y clasificaciones'!$A$1:$C$3000,3,FALSE)</f>
        <v>ETF</v>
      </c>
      <c r="P11817" s="2"/>
      <c r="Q11817" s="2"/>
    </row>
    <row r="11818" spans="1:17" x14ac:dyDescent="0.25">
      <c r="A11818" t="s">
        <v>1998</v>
      </c>
      <c r="B11818" s="1">
        <v>44319</v>
      </c>
      <c r="C11818" s="1">
        <v>44323</v>
      </c>
      <c r="D11818" t="s">
        <v>21</v>
      </c>
      <c r="E11818" t="s">
        <v>283</v>
      </c>
      <c r="F11818">
        <v>0</v>
      </c>
      <c r="G11818">
        <v>1000000</v>
      </c>
      <c r="H11818">
        <v>0</v>
      </c>
      <c r="I11818">
        <v>0</v>
      </c>
      <c r="J11818">
        <v>0</v>
      </c>
      <c r="K11818">
        <v>0.184</v>
      </c>
      <c r="L11818" t="s">
        <v>23</v>
      </c>
      <c r="M11818" s="2">
        <v>184000</v>
      </c>
      <c r="N11818" s="2" t="str">
        <f>VLOOKUP(Tabla1[[#This Row],[nemo]],'Nemos y clasificaciones'!$A$2:$B$5000,2,FALSE)</f>
        <v>ISHARES 0-5YEAR HIGH YIELD CORP BOND ETF</v>
      </c>
      <c r="O11818" s="2" t="str">
        <f>VLOOKUP(Tabla1[[#This Row],[nemo]],'Nemos y clasificaciones'!$A$1:$C$3000,3,FALSE)</f>
        <v>ETF</v>
      </c>
      <c r="P11818" s="2"/>
      <c r="Q11818" s="2"/>
    </row>
    <row r="11819" spans="1:17" x14ac:dyDescent="0.25">
      <c r="A11819" t="s">
        <v>883</v>
      </c>
      <c r="B11819" s="1">
        <v>44378</v>
      </c>
      <c r="C11819" s="1">
        <v>44385</v>
      </c>
      <c r="D11819" t="s">
        <v>21</v>
      </c>
      <c r="E11819" t="s">
        <v>283</v>
      </c>
      <c r="F11819">
        <v>0</v>
      </c>
      <c r="G11819">
        <v>1000000</v>
      </c>
      <c r="H11819">
        <v>0</v>
      </c>
      <c r="I11819">
        <v>0</v>
      </c>
      <c r="J11819">
        <v>0</v>
      </c>
      <c r="K11819">
        <v>0.18099999999999999</v>
      </c>
      <c r="L11819" t="s">
        <v>23</v>
      </c>
      <c r="M11819" s="2">
        <v>181000</v>
      </c>
      <c r="N11819" s="2" t="str">
        <f>VLOOKUP(Tabla1[[#This Row],[nemo]],'Nemos y clasificaciones'!$A$2:$B$5000,2,FALSE)</f>
        <v>ISHARES 0-5YEAR HIGH YIELD CORP BOND ETF</v>
      </c>
      <c r="O11819" s="2" t="str">
        <f>VLOOKUP(Tabla1[[#This Row],[nemo]],'Nemos y clasificaciones'!$A$1:$C$3000,3,FALSE)</f>
        <v>ETF</v>
      </c>
      <c r="P11819" s="2"/>
      <c r="Q11819" s="2"/>
    </row>
    <row r="11820" spans="1:17" x14ac:dyDescent="0.25">
      <c r="A11820" t="s">
        <v>593</v>
      </c>
      <c r="B11820" s="1">
        <v>44410</v>
      </c>
      <c r="C11820" s="1">
        <v>44414</v>
      </c>
      <c r="D11820" t="s">
        <v>21</v>
      </c>
      <c r="E11820" t="s">
        <v>283</v>
      </c>
      <c r="F11820">
        <v>0</v>
      </c>
      <c r="G11820">
        <v>1000000</v>
      </c>
      <c r="H11820">
        <v>0</v>
      </c>
      <c r="I11820">
        <v>0</v>
      </c>
      <c r="J11820">
        <v>0</v>
      </c>
      <c r="K11820">
        <v>0.17899999999999999</v>
      </c>
      <c r="L11820" t="s">
        <v>23</v>
      </c>
      <c r="M11820" s="2">
        <v>179000</v>
      </c>
      <c r="N11820" s="2" t="str">
        <f>VLOOKUP(Tabla1[[#This Row],[nemo]],'Nemos y clasificaciones'!$A$2:$B$5000,2,FALSE)</f>
        <v>ISHARES 0-5YEAR HIGH YIELD CORP BOND ETF</v>
      </c>
      <c r="O11820" s="2" t="str">
        <f>VLOOKUP(Tabla1[[#This Row],[nemo]],'Nemos y clasificaciones'!$A$1:$C$3000,3,FALSE)</f>
        <v>ETF</v>
      </c>
      <c r="P11820" s="2"/>
      <c r="Q11820" s="2"/>
    </row>
    <row r="11821" spans="1:17" x14ac:dyDescent="0.25">
      <c r="A11821" t="s">
        <v>4142</v>
      </c>
      <c r="B11821" s="1">
        <v>43983</v>
      </c>
      <c r="C11821" s="1">
        <v>43987</v>
      </c>
      <c r="D11821" t="s">
        <v>21</v>
      </c>
      <c r="E11821" t="s">
        <v>283</v>
      </c>
      <c r="F11821">
        <v>0</v>
      </c>
      <c r="G11821">
        <v>1000000</v>
      </c>
      <c r="H11821">
        <v>0</v>
      </c>
      <c r="I11821">
        <v>0</v>
      </c>
      <c r="J11821">
        <v>0</v>
      </c>
      <c r="K11821">
        <v>0.17799999999999999</v>
      </c>
      <c r="L11821" t="s">
        <v>23</v>
      </c>
      <c r="M11821" s="2">
        <v>178000</v>
      </c>
      <c r="N11821" s="2" t="str">
        <f>VLOOKUP(Tabla1[[#This Row],[nemo]],'Nemos y clasificaciones'!$A$2:$B$5000,2,FALSE)</f>
        <v>ISHARES 0-5YEAR HIGH YIELD CORP BOND ETF</v>
      </c>
      <c r="O11821" s="2" t="str">
        <f>VLOOKUP(Tabla1[[#This Row],[nemo]],'Nemos y clasificaciones'!$A$1:$C$3000,3,FALSE)</f>
        <v>ETF</v>
      </c>
      <c r="P11821" s="2"/>
      <c r="Q11821" s="2"/>
    </row>
    <row r="11822" spans="1:17" x14ac:dyDescent="0.25">
      <c r="A11822" t="s">
        <v>282</v>
      </c>
      <c r="B11822" s="1">
        <v>44440</v>
      </c>
      <c r="C11822" s="1">
        <v>44447</v>
      </c>
      <c r="D11822" t="s">
        <v>21</v>
      </c>
      <c r="E11822" t="s">
        <v>283</v>
      </c>
      <c r="F11822">
        <v>0</v>
      </c>
      <c r="G11822">
        <v>1000000</v>
      </c>
      <c r="H11822">
        <v>0</v>
      </c>
      <c r="I11822">
        <v>0</v>
      </c>
      <c r="J11822">
        <v>0</v>
      </c>
      <c r="K11822">
        <v>0.17299999999999999</v>
      </c>
      <c r="L11822" t="s">
        <v>23</v>
      </c>
      <c r="M11822" s="2">
        <v>173000</v>
      </c>
      <c r="N11822" s="2" t="str">
        <f>VLOOKUP(Tabla1[[#This Row],[nemo]],'Nemos y clasificaciones'!$A$2:$B$5000,2,FALSE)</f>
        <v>ISHARES 0-5YEAR HIGH YIELD CORP BOND ETF</v>
      </c>
      <c r="O11822" s="2" t="str">
        <f>VLOOKUP(Tabla1[[#This Row],[nemo]],'Nemos y clasificaciones'!$A$1:$C$3000,3,FALSE)</f>
        <v>ETF</v>
      </c>
      <c r="P11822" s="2"/>
      <c r="Q11822" s="2"/>
    </row>
    <row r="11823" spans="1:17" x14ac:dyDescent="0.25">
      <c r="A11823" t="s">
        <v>3167</v>
      </c>
      <c r="B11823" s="1">
        <v>44147</v>
      </c>
      <c r="C11823" s="1">
        <v>44153</v>
      </c>
      <c r="D11823" t="s">
        <v>14</v>
      </c>
      <c r="E11823" t="s">
        <v>3168</v>
      </c>
      <c r="F11823">
        <v>0</v>
      </c>
      <c r="G11823">
        <v>25000000</v>
      </c>
      <c r="H11823">
        <v>0</v>
      </c>
      <c r="I11823">
        <v>0</v>
      </c>
      <c r="J11823">
        <v>0</v>
      </c>
      <c r="K11823">
        <v>594.65899999999999</v>
      </c>
      <c r="L11823" t="s">
        <v>19</v>
      </c>
      <c r="M11823" s="2">
        <v>14866475000</v>
      </c>
      <c r="N11823" s="2" t="str">
        <f>VLOOKUP(Tabla1[[#This Row],[nemo]],'Nemos y clasificaciones'!$A$2:$B$5000,2,FALSE)</f>
        <v>INMOBILIARIA SIXTERRA S.A.</v>
      </c>
      <c r="O11823" s="2" t="str">
        <f>VLOOKUP(Tabla1[[#This Row],[nemo]],'Nemos y clasificaciones'!$A$1:$C$3000,3,FALSE)</f>
        <v>Construcción</v>
      </c>
      <c r="P11823" s="2"/>
      <c r="Q11823" s="2"/>
    </row>
    <row r="11824" spans="1:17" x14ac:dyDescent="0.25">
      <c r="A11824" t="s">
        <v>11115</v>
      </c>
      <c r="B11824" s="1">
        <v>42347</v>
      </c>
      <c r="C11824" s="1">
        <v>42353</v>
      </c>
      <c r="D11824" t="s">
        <v>14</v>
      </c>
      <c r="E11824" t="s">
        <v>3168</v>
      </c>
      <c r="F11824">
        <v>0</v>
      </c>
      <c r="G11824">
        <v>25000000</v>
      </c>
      <c r="H11824">
        <v>0</v>
      </c>
      <c r="I11824">
        <v>0</v>
      </c>
      <c r="J11824">
        <v>0</v>
      </c>
      <c r="K11824">
        <v>320</v>
      </c>
      <c r="L11824" t="s">
        <v>19</v>
      </c>
      <c r="M11824" s="2">
        <v>8000000000</v>
      </c>
      <c r="N11824" s="2" t="str">
        <f>VLOOKUP(Tabla1[[#This Row],[nemo]],'Nemos y clasificaciones'!$A$2:$B$5000,2,FALSE)</f>
        <v>INMOBILIARIA SIXTERRA S.A.</v>
      </c>
      <c r="O11824" s="2" t="str">
        <f>VLOOKUP(Tabla1[[#This Row],[nemo]],'Nemos y clasificaciones'!$A$1:$C$3000,3,FALSE)</f>
        <v>Construcción</v>
      </c>
      <c r="P11824" s="2"/>
      <c r="Q11824" s="2"/>
    </row>
    <row r="11825" spans="1:17" x14ac:dyDescent="0.25">
      <c r="A11825" t="s">
        <v>8115</v>
      </c>
      <c r="B11825" s="1">
        <v>43236</v>
      </c>
      <c r="C11825" s="1">
        <v>43243</v>
      </c>
      <c r="D11825" t="s">
        <v>14</v>
      </c>
      <c r="E11825" t="s">
        <v>3168</v>
      </c>
      <c r="F11825">
        <v>0</v>
      </c>
      <c r="G11825">
        <v>25000000</v>
      </c>
      <c r="H11825">
        <v>0</v>
      </c>
      <c r="I11825">
        <v>0</v>
      </c>
      <c r="J11825">
        <v>0</v>
      </c>
      <c r="K11825">
        <v>168</v>
      </c>
      <c r="L11825" t="s">
        <v>19</v>
      </c>
      <c r="M11825" s="2">
        <v>4200000000</v>
      </c>
      <c r="N11825" s="2" t="str">
        <f>VLOOKUP(Tabla1[[#This Row],[nemo]],'Nemos y clasificaciones'!$A$2:$B$5000,2,FALSE)</f>
        <v>INMOBILIARIA SIXTERRA S.A.</v>
      </c>
      <c r="O11825" s="2" t="str">
        <f>VLOOKUP(Tabla1[[#This Row],[nemo]],'Nemos y clasificaciones'!$A$1:$C$3000,3,FALSE)</f>
        <v>Construcción</v>
      </c>
      <c r="P11825" s="2"/>
      <c r="Q11825" s="2"/>
    </row>
    <row r="11826" spans="1:17" x14ac:dyDescent="0.25">
      <c r="A11826" t="s">
        <v>7394</v>
      </c>
      <c r="B11826" s="1">
        <v>43383</v>
      </c>
      <c r="C11826" s="1">
        <v>43390</v>
      </c>
      <c r="D11826" t="s">
        <v>14</v>
      </c>
      <c r="E11826" t="s">
        <v>3168</v>
      </c>
      <c r="F11826">
        <v>0</v>
      </c>
      <c r="G11826">
        <v>25000000</v>
      </c>
      <c r="H11826">
        <v>0</v>
      </c>
      <c r="I11826">
        <v>0</v>
      </c>
      <c r="J11826">
        <v>0</v>
      </c>
      <c r="K11826">
        <v>72</v>
      </c>
      <c r="L11826" t="s">
        <v>54</v>
      </c>
      <c r="M11826" s="2">
        <v>1800000000</v>
      </c>
      <c r="N11826" s="2" t="str">
        <f>VLOOKUP(Tabla1[[#This Row],[nemo]],'Nemos y clasificaciones'!$A$2:$B$5000,2,FALSE)</f>
        <v>INMOBILIARIA SIXTERRA S.A.</v>
      </c>
      <c r="O11826" s="2" t="str">
        <f>VLOOKUP(Tabla1[[#This Row],[nemo]],'Nemos y clasificaciones'!$A$1:$C$3000,3,FALSE)</f>
        <v>Construcción</v>
      </c>
      <c r="P11826" s="2"/>
      <c r="Q11826" s="2"/>
    </row>
    <row r="11827" spans="1:17" x14ac:dyDescent="0.25">
      <c r="A11827" t="s">
        <v>8116</v>
      </c>
      <c r="B11827" s="1">
        <v>43236</v>
      </c>
      <c r="C11827" s="1">
        <v>43243</v>
      </c>
      <c r="D11827" t="s">
        <v>14</v>
      </c>
      <c r="E11827" t="s">
        <v>3168</v>
      </c>
      <c r="F11827">
        <v>0</v>
      </c>
      <c r="G11827">
        <v>25000000</v>
      </c>
      <c r="H11827">
        <v>0</v>
      </c>
      <c r="I11827">
        <v>0</v>
      </c>
      <c r="J11827">
        <v>0</v>
      </c>
      <c r="K11827">
        <v>72</v>
      </c>
      <c r="L11827" t="s">
        <v>54</v>
      </c>
      <c r="M11827" s="2">
        <v>1800000000</v>
      </c>
      <c r="N11827" s="2" t="str">
        <f>VLOOKUP(Tabla1[[#This Row],[nemo]],'Nemos y clasificaciones'!$A$2:$B$5000,2,FALSE)</f>
        <v>INMOBILIARIA SIXTERRA S.A.</v>
      </c>
      <c r="O11827" s="2" t="str">
        <f>VLOOKUP(Tabla1[[#This Row],[nemo]],'Nemos y clasificaciones'!$A$1:$C$3000,3,FALSE)</f>
        <v>Construcción</v>
      </c>
      <c r="P11827" s="2"/>
      <c r="Q11827" s="2"/>
    </row>
    <row r="11828" spans="1:17" x14ac:dyDescent="0.25">
      <c r="A11828" t="s">
        <v>7393</v>
      </c>
      <c r="B11828" s="1">
        <v>43383</v>
      </c>
      <c r="C11828" s="1">
        <v>43390</v>
      </c>
      <c r="D11828" t="s">
        <v>14</v>
      </c>
      <c r="E11828" t="s">
        <v>3168</v>
      </c>
      <c r="F11828">
        <v>0</v>
      </c>
      <c r="G11828">
        <v>25000000</v>
      </c>
      <c r="H11828">
        <v>0</v>
      </c>
      <c r="I11828">
        <v>0</v>
      </c>
      <c r="J11828">
        <v>0</v>
      </c>
      <c r="K11828">
        <v>56</v>
      </c>
      <c r="L11828" t="s">
        <v>54</v>
      </c>
      <c r="M11828" s="2">
        <v>1400000000</v>
      </c>
      <c r="N11828" s="2" t="str">
        <f>VLOOKUP(Tabla1[[#This Row],[nemo]],'Nemos y clasificaciones'!$A$2:$B$5000,2,FALSE)</f>
        <v>INMOBILIARIA SIXTERRA S.A.</v>
      </c>
      <c r="O11828" s="2" t="str">
        <f>VLOOKUP(Tabla1[[#This Row],[nemo]],'Nemos y clasificaciones'!$A$1:$C$3000,3,FALSE)</f>
        <v>Construcción</v>
      </c>
      <c r="P11828" s="2"/>
      <c r="Q11828" s="2"/>
    </row>
    <row r="11829" spans="1:17" x14ac:dyDescent="0.25">
      <c r="A11829" t="s">
        <v>9373</v>
      </c>
      <c r="B11829" s="1">
        <v>42894</v>
      </c>
      <c r="C11829" s="1">
        <v>42900</v>
      </c>
      <c r="D11829" t="s">
        <v>14</v>
      </c>
      <c r="E11829" t="s">
        <v>3168</v>
      </c>
      <c r="F11829">
        <v>0</v>
      </c>
      <c r="G11829">
        <v>25000000</v>
      </c>
      <c r="H11829">
        <v>0</v>
      </c>
      <c r="I11829">
        <v>0</v>
      </c>
      <c r="J11829">
        <v>0</v>
      </c>
      <c r="K11829">
        <v>1</v>
      </c>
      <c r="L11829" t="s">
        <v>23</v>
      </c>
      <c r="M11829" s="2">
        <v>25000000</v>
      </c>
      <c r="N11829" s="2" t="str">
        <f>VLOOKUP(Tabla1[[#This Row],[nemo]],'Nemos y clasificaciones'!$A$2:$B$5000,2,FALSE)</f>
        <v>INMOBILIARIA SIXTERRA S.A.</v>
      </c>
      <c r="O11829" s="2" t="str">
        <f>VLOOKUP(Tabla1[[#This Row],[nemo]],'Nemos y clasificaciones'!$A$1:$C$3000,3,FALSE)</f>
        <v>Construcción</v>
      </c>
      <c r="P11829" s="2"/>
      <c r="Q11829" s="2"/>
    </row>
    <row r="11830" spans="1:17" x14ac:dyDescent="0.25">
      <c r="A11830" t="s">
        <v>7708</v>
      </c>
      <c r="B11830" s="1">
        <v>43277</v>
      </c>
      <c r="C11830" s="1">
        <v>43284</v>
      </c>
      <c r="D11830" t="s">
        <v>21</v>
      </c>
      <c r="E11830" t="s">
        <v>1389</v>
      </c>
      <c r="F11830">
        <v>0</v>
      </c>
      <c r="G11830">
        <v>1000000</v>
      </c>
      <c r="H11830">
        <v>0</v>
      </c>
      <c r="I11830">
        <v>0</v>
      </c>
      <c r="J11830">
        <v>0</v>
      </c>
      <c r="K11830">
        <v>0.55700000000000005</v>
      </c>
      <c r="L11830" t="s">
        <v>23</v>
      </c>
      <c r="M11830" s="2">
        <v>557000</v>
      </c>
      <c r="N11830" s="2" t="str">
        <f>VLOOKUP(Tabla1[[#This Row],[nemo]],'Nemos y clasificaciones'!$A$2:$B$5000,2,FALSE)</f>
        <v>ISHARES EDGE MSCI USA SIZE FACTOR ETF</v>
      </c>
      <c r="O11830" s="2" t="str">
        <f>VLOOKUP(Tabla1[[#This Row],[nemo]],'Nemos y clasificaciones'!$A$1:$C$3000,3,FALSE)</f>
        <v>ETF</v>
      </c>
      <c r="P11830" s="2"/>
      <c r="Q11830" s="2"/>
    </row>
    <row r="11831" spans="1:17" x14ac:dyDescent="0.25">
      <c r="A11831" t="s">
        <v>7461</v>
      </c>
      <c r="B11831" s="1">
        <v>43369</v>
      </c>
      <c r="C11831" s="1">
        <v>43375</v>
      </c>
      <c r="D11831" t="s">
        <v>21</v>
      </c>
      <c r="E11831" t="s">
        <v>1389</v>
      </c>
      <c r="F11831">
        <v>0</v>
      </c>
      <c r="G11831">
        <v>1000000</v>
      </c>
      <c r="H11831">
        <v>0</v>
      </c>
      <c r="I11831">
        <v>0</v>
      </c>
      <c r="J11831">
        <v>0</v>
      </c>
      <c r="K11831">
        <v>0.55200000000000005</v>
      </c>
      <c r="L11831" t="s">
        <v>23</v>
      </c>
      <c r="M11831" s="2">
        <v>552000</v>
      </c>
      <c r="N11831" s="2" t="str">
        <f>VLOOKUP(Tabla1[[#This Row],[nemo]],'Nemos y clasificaciones'!$A$2:$B$5000,2,FALSE)</f>
        <v>ISHARES EDGE MSCI USA SIZE FACTOR ETF</v>
      </c>
      <c r="O11831" s="2" t="str">
        <f>VLOOKUP(Tabla1[[#This Row],[nemo]],'Nemos y clasificaciones'!$A$1:$C$3000,3,FALSE)</f>
        <v>ETF</v>
      </c>
      <c r="P11831" s="2"/>
      <c r="Q11831" s="2"/>
    </row>
    <row r="11832" spans="1:17" x14ac:dyDescent="0.25">
      <c r="A11832" t="s">
        <v>3436</v>
      </c>
      <c r="B11832" s="1">
        <v>44097</v>
      </c>
      <c r="C11832" s="1">
        <v>44103</v>
      </c>
      <c r="D11832" t="s">
        <v>21</v>
      </c>
      <c r="E11832" t="s">
        <v>1389</v>
      </c>
      <c r="F11832">
        <v>0</v>
      </c>
      <c r="G11832">
        <v>1000000</v>
      </c>
      <c r="H11832">
        <v>0</v>
      </c>
      <c r="I11832">
        <v>0</v>
      </c>
      <c r="J11832">
        <v>0</v>
      </c>
      <c r="K11832">
        <v>0.42599999999999999</v>
      </c>
      <c r="L11832" t="s">
        <v>23</v>
      </c>
      <c r="M11832" s="2">
        <v>426000</v>
      </c>
      <c r="N11832" s="2" t="str">
        <f>VLOOKUP(Tabla1[[#This Row],[nemo]],'Nemos y clasificaciones'!$A$2:$B$5000,2,FALSE)</f>
        <v>ISHARES EDGE MSCI USA SIZE FACTOR ETF</v>
      </c>
      <c r="O11832" s="2" t="str">
        <f>VLOOKUP(Tabla1[[#This Row],[nemo]],'Nemos y clasificaciones'!$A$1:$C$3000,3,FALSE)</f>
        <v>ETF</v>
      </c>
      <c r="P11832" s="2"/>
      <c r="Q11832" s="2"/>
    </row>
    <row r="11833" spans="1:17" x14ac:dyDescent="0.25">
      <c r="A11833" t="s">
        <v>6054</v>
      </c>
      <c r="B11833" s="1">
        <v>43633</v>
      </c>
      <c r="C11833" s="1">
        <v>43637</v>
      </c>
      <c r="D11833" t="s">
        <v>21</v>
      </c>
      <c r="E11833" t="s">
        <v>1389</v>
      </c>
      <c r="F11833">
        <v>0</v>
      </c>
      <c r="G11833">
        <v>1000000</v>
      </c>
      <c r="H11833">
        <v>0</v>
      </c>
      <c r="I11833">
        <v>0</v>
      </c>
      <c r="J11833">
        <v>0</v>
      </c>
      <c r="K11833">
        <v>0.42399999999999999</v>
      </c>
      <c r="L11833" t="s">
        <v>23</v>
      </c>
      <c r="M11833" s="2">
        <v>424000</v>
      </c>
      <c r="N11833" s="2" t="str">
        <f>VLOOKUP(Tabla1[[#This Row],[nemo]],'Nemos y clasificaciones'!$A$2:$B$5000,2,FALSE)</f>
        <v>ISHARES EDGE MSCI USA SIZE FACTOR ETF</v>
      </c>
      <c r="O11833" s="2" t="str">
        <f>VLOOKUP(Tabla1[[#This Row],[nemo]],'Nemos y clasificaciones'!$A$1:$C$3000,3,FALSE)</f>
        <v>ETF</v>
      </c>
      <c r="P11833" s="2"/>
      <c r="Q11833" s="2"/>
    </row>
    <row r="11834" spans="1:17" x14ac:dyDescent="0.25">
      <c r="A11834" t="s">
        <v>2989</v>
      </c>
      <c r="B11834" s="1">
        <v>44179</v>
      </c>
      <c r="C11834" s="1">
        <v>44183</v>
      </c>
      <c r="D11834" t="s">
        <v>21</v>
      </c>
      <c r="E11834" t="s">
        <v>1389</v>
      </c>
      <c r="F11834">
        <v>0</v>
      </c>
      <c r="G11834">
        <v>1000000</v>
      </c>
      <c r="H11834">
        <v>0</v>
      </c>
      <c r="I11834">
        <v>0</v>
      </c>
      <c r="J11834">
        <v>0</v>
      </c>
      <c r="K11834">
        <v>0.39</v>
      </c>
      <c r="L11834" t="s">
        <v>23</v>
      </c>
      <c r="M11834" s="2">
        <v>390000</v>
      </c>
      <c r="N11834" s="2" t="str">
        <f>VLOOKUP(Tabla1[[#This Row],[nemo]],'Nemos y clasificaciones'!$A$2:$B$5000,2,FALSE)</f>
        <v>ISHARES EDGE MSCI USA SIZE FACTOR ETF</v>
      </c>
      <c r="O11834" s="2" t="str">
        <f>VLOOKUP(Tabla1[[#This Row],[nemo]],'Nemos y clasificaciones'!$A$1:$C$3000,3,FALSE)</f>
        <v>ETF</v>
      </c>
      <c r="P11834" s="2"/>
      <c r="Q11834" s="2"/>
    </row>
    <row r="11835" spans="1:17" x14ac:dyDescent="0.25">
      <c r="A11835" t="s">
        <v>7163</v>
      </c>
      <c r="B11835" s="1">
        <v>43451</v>
      </c>
      <c r="C11835" s="1">
        <v>43455</v>
      </c>
      <c r="D11835" t="s">
        <v>21</v>
      </c>
      <c r="E11835" t="s">
        <v>1389</v>
      </c>
      <c r="F11835">
        <v>0</v>
      </c>
      <c r="G11835">
        <v>1000000</v>
      </c>
      <c r="H11835">
        <v>0</v>
      </c>
      <c r="I11835">
        <v>0</v>
      </c>
      <c r="J11835">
        <v>0</v>
      </c>
      <c r="K11835">
        <v>0.38100000000000001</v>
      </c>
      <c r="L11835" t="s">
        <v>23</v>
      </c>
      <c r="M11835" s="2">
        <v>381000</v>
      </c>
      <c r="N11835" s="2" t="str">
        <f>VLOOKUP(Tabla1[[#This Row],[nemo]],'Nemos y clasificaciones'!$A$2:$B$5000,2,FALSE)</f>
        <v>ISHARES EDGE MSCI USA SIZE FACTOR ETF</v>
      </c>
      <c r="O11835" s="2" t="str">
        <f>VLOOKUP(Tabla1[[#This Row],[nemo]],'Nemos y clasificaciones'!$A$1:$C$3000,3,FALSE)</f>
        <v>ETF</v>
      </c>
      <c r="P11835" s="2"/>
      <c r="Q11835" s="2"/>
    </row>
    <row r="11836" spans="1:17" x14ac:dyDescent="0.25">
      <c r="A11836" t="s">
        <v>1388</v>
      </c>
      <c r="B11836" s="1">
        <v>44357</v>
      </c>
      <c r="C11836" s="1">
        <v>44363</v>
      </c>
      <c r="D11836" t="s">
        <v>21</v>
      </c>
      <c r="E11836" t="s">
        <v>1389</v>
      </c>
      <c r="F11836">
        <v>0</v>
      </c>
      <c r="G11836">
        <v>1000000</v>
      </c>
      <c r="H11836">
        <v>0</v>
      </c>
      <c r="I11836">
        <v>0</v>
      </c>
      <c r="J11836">
        <v>0</v>
      </c>
      <c r="K11836">
        <v>0.373</v>
      </c>
      <c r="L11836" t="s">
        <v>23</v>
      </c>
      <c r="M11836" s="2">
        <v>373000</v>
      </c>
      <c r="N11836" s="2" t="str">
        <f>VLOOKUP(Tabla1[[#This Row],[nemo]],'Nemos y clasificaciones'!$A$2:$B$5000,2,FALSE)</f>
        <v>ISHARES EDGE MSCI USA SIZE FACTOR ETF</v>
      </c>
      <c r="O11836" s="2" t="str">
        <f>VLOOKUP(Tabla1[[#This Row],[nemo]],'Nemos y clasificaciones'!$A$1:$C$3000,3,FALSE)</f>
        <v>ETF</v>
      </c>
      <c r="P11836" s="2"/>
      <c r="Q11836" s="2"/>
    </row>
    <row r="11837" spans="1:17" x14ac:dyDescent="0.25">
      <c r="A11837" t="s">
        <v>5588</v>
      </c>
      <c r="B11837" s="1">
        <v>43732</v>
      </c>
      <c r="C11837" s="1">
        <v>43738</v>
      </c>
      <c r="D11837" t="s">
        <v>21</v>
      </c>
      <c r="E11837" t="s">
        <v>1389</v>
      </c>
      <c r="F11837">
        <v>0</v>
      </c>
      <c r="G11837">
        <v>1000000</v>
      </c>
      <c r="H11837">
        <v>0</v>
      </c>
      <c r="I11837">
        <v>0</v>
      </c>
      <c r="J11837">
        <v>0</v>
      </c>
      <c r="K11837">
        <v>0.36299999999999999</v>
      </c>
      <c r="L11837" t="s">
        <v>23</v>
      </c>
      <c r="M11837" s="2">
        <v>363000</v>
      </c>
      <c r="N11837" s="2" t="str">
        <f>VLOOKUP(Tabla1[[#This Row],[nemo]],'Nemos y clasificaciones'!$A$2:$B$5000,2,FALSE)</f>
        <v>ISHARES EDGE MSCI USA SIZE FACTOR ETF</v>
      </c>
      <c r="O11837" s="2" t="str">
        <f>VLOOKUP(Tabla1[[#This Row],[nemo]],'Nemos y clasificaciones'!$A$1:$C$3000,3,FALSE)</f>
        <v>ETF</v>
      </c>
      <c r="P11837" s="2"/>
      <c r="Q11837" s="2"/>
    </row>
    <row r="11838" spans="1:17" x14ac:dyDescent="0.25">
      <c r="A11838" t="s">
        <v>2359</v>
      </c>
      <c r="B11838" s="1">
        <v>44280</v>
      </c>
      <c r="C11838" s="1">
        <v>44286</v>
      </c>
      <c r="D11838" t="s">
        <v>21</v>
      </c>
      <c r="E11838" t="s">
        <v>1389</v>
      </c>
      <c r="F11838">
        <v>0</v>
      </c>
      <c r="G11838">
        <v>1000000</v>
      </c>
      <c r="H11838">
        <v>0</v>
      </c>
      <c r="I11838">
        <v>0</v>
      </c>
      <c r="J11838">
        <v>0</v>
      </c>
      <c r="K11838">
        <v>0.35</v>
      </c>
      <c r="L11838" t="s">
        <v>23</v>
      </c>
      <c r="M11838" s="2">
        <v>350000</v>
      </c>
      <c r="N11838" s="2" t="str">
        <f>VLOOKUP(Tabla1[[#This Row],[nemo]],'Nemos y clasificaciones'!$A$2:$B$5000,2,FALSE)</f>
        <v>ISHARES EDGE MSCI USA SIZE FACTOR ETF</v>
      </c>
      <c r="O11838" s="2" t="str">
        <f>VLOOKUP(Tabla1[[#This Row],[nemo]],'Nemos y clasificaciones'!$A$1:$C$3000,3,FALSE)</f>
        <v>ETF</v>
      </c>
      <c r="P11838" s="2"/>
      <c r="Q11838" s="2"/>
    </row>
    <row r="11839" spans="1:17" x14ac:dyDescent="0.25">
      <c r="A11839" t="s">
        <v>3999</v>
      </c>
      <c r="B11839" s="1">
        <v>43997</v>
      </c>
      <c r="C11839" s="1">
        <v>44001</v>
      </c>
      <c r="D11839" t="s">
        <v>21</v>
      </c>
      <c r="E11839" t="s">
        <v>1389</v>
      </c>
      <c r="F11839">
        <v>0</v>
      </c>
      <c r="G11839">
        <v>1000000</v>
      </c>
      <c r="H11839">
        <v>0</v>
      </c>
      <c r="I11839">
        <v>0</v>
      </c>
      <c r="J11839">
        <v>0</v>
      </c>
      <c r="K11839">
        <v>0.35</v>
      </c>
      <c r="L11839" t="s">
        <v>23</v>
      </c>
      <c r="M11839" s="2">
        <v>350000</v>
      </c>
      <c r="N11839" s="2" t="str">
        <f>VLOOKUP(Tabla1[[#This Row],[nemo]],'Nemos y clasificaciones'!$A$2:$B$5000,2,FALSE)</f>
        <v>ISHARES EDGE MSCI USA SIZE FACTOR ETF</v>
      </c>
      <c r="O11839" s="2" t="str">
        <f>VLOOKUP(Tabla1[[#This Row],[nemo]],'Nemos y clasificaciones'!$A$1:$C$3000,3,FALSE)</f>
        <v>ETF</v>
      </c>
      <c r="P11839" s="2"/>
      <c r="Q11839" s="2"/>
    </row>
    <row r="11840" spans="1:17" x14ac:dyDescent="0.25">
      <c r="A11840" t="s">
        <v>8490</v>
      </c>
      <c r="B11840" s="1">
        <v>43181</v>
      </c>
      <c r="C11840" s="1">
        <v>43187</v>
      </c>
      <c r="D11840" t="s">
        <v>21</v>
      </c>
      <c r="E11840" t="s">
        <v>1389</v>
      </c>
      <c r="F11840">
        <v>0</v>
      </c>
      <c r="G11840">
        <v>1000000</v>
      </c>
      <c r="H11840">
        <v>0</v>
      </c>
      <c r="I11840">
        <v>0</v>
      </c>
      <c r="J11840">
        <v>0</v>
      </c>
      <c r="K11840">
        <v>0.309</v>
      </c>
      <c r="L11840" t="s">
        <v>23</v>
      </c>
      <c r="M11840" s="2">
        <v>309000</v>
      </c>
      <c r="N11840" s="2" t="str">
        <f>VLOOKUP(Tabla1[[#This Row],[nemo]],'Nemos y clasificaciones'!$A$2:$B$5000,2,FALSE)</f>
        <v>ISHARES EDGE MSCI USA SIZE FACTOR ETF</v>
      </c>
      <c r="O11840" s="2" t="str">
        <f>VLOOKUP(Tabla1[[#This Row],[nemo]],'Nemos y clasificaciones'!$A$1:$C$3000,3,FALSE)</f>
        <v>ETF</v>
      </c>
      <c r="P11840" s="2"/>
      <c r="Q11840" s="2"/>
    </row>
    <row r="11841" spans="1:17" x14ac:dyDescent="0.25">
      <c r="A11841" t="s">
        <v>5231</v>
      </c>
      <c r="B11841" s="1">
        <v>43815</v>
      </c>
      <c r="C11841" s="1">
        <v>43819</v>
      </c>
      <c r="D11841" t="s">
        <v>21</v>
      </c>
      <c r="E11841" t="s">
        <v>1389</v>
      </c>
      <c r="F11841">
        <v>0</v>
      </c>
      <c r="G11841">
        <v>1000000</v>
      </c>
      <c r="H11841">
        <v>0</v>
      </c>
      <c r="I11841">
        <v>0</v>
      </c>
      <c r="J11841">
        <v>0</v>
      </c>
      <c r="K11841">
        <v>0.30599999999999999</v>
      </c>
      <c r="L11841" t="s">
        <v>23</v>
      </c>
      <c r="M11841" s="2">
        <v>306000</v>
      </c>
      <c r="N11841" s="2" t="str">
        <f>VLOOKUP(Tabla1[[#This Row],[nemo]],'Nemos y clasificaciones'!$A$2:$B$5000,2,FALSE)</f>
        <v>ISHARES EDGE MSCI USA SIZE FACTOR ETF</v>
      </c>
      <c r="O11841" s="2" t="str">
        <f>VLOOKUP(Tabla1[[#This Row],[nemo]],'Nemos y clasificaciones'!$A$1:$C$3000,3,FALSE)</f>
        <v>ETF</v>
      </c>
      <c r="P11841" s="2"/>
      <c r="Q11841" s="2"/>
    </row>
    <row r="11842" spans="1:17" x14ac:dyDescent="0.25">
      <c r="A11842" t="s">
        <v>6796</v>
      </c>
      <c r="B11842" s="1">
        <v>43544</v>
      </c>
      <c r="C11842" s="1">
        <v>43550</v>
      </c>
      <c r="D11842" t="s">
        <v>21</v>
      </c>
      <c r="E11842" t="s">
        <v>1389</v>
      </c>
      <c r="F11842">
        <v>0</v>
      </c>
      <c r="G11842">
        <v>1000000</v>
      </c>
      <c r="H11842">
        <v>0</v>
      </c>
      <c r="I11842">
        <v>0</v>
      </c>
      <c r="J11842">
        <v>0</v>
      </c>
      <c r="K11842">
        <v>0.20699999999999999</v>
      </c>
      <c r="L11842" t="s">
        <v>23</v>
      </c>
      <c r="M11842" s="2">
        <v>207000</v>
      </c>
      <c r="N11842" s="2" t="str">
        <f>VLOOKUP(Tabla1[[#This Row],[nemo]],'Nemos y clasificaciones'!$A$2:$B$5000,2,FALSE)</f>
        <v>ISHARES EDGE MSCI USA SIZE FACTOR ETF</v>
      </c>
      <c r="O11842" s="2" t="str">
        <f>VLOOKUP(Tabla1[[#This Row],[nemo]],'Nemos y clasificaciones'!$A$1:$C$3000,3,FALSE)</f>
        <v>ETF</v>
      </c>
      <c r="P11842" s="2"/>
      <c r="Q11842" s="2"/>
    </row>
    <row r="11843" spans="1:17" x14ac:dyDescent="0.25">
      <c r="A11843" t="s">
        <v>7000</v>
      </c>
      <c r="B11843" s="1">
        <v>43462</v>
      </c>
      <c r="C11843" s="1">
        <v>43469</v>
      </c>
      <c r="D11843" t="s">
        <v>21</v>
      </c>
      <c r="E11843" t="s">
        <v>1389</v>
      </c>
      <c r="F11843">
        <v>0</v>
      </c>
      <c r="G11843">
        <v>1000000</v>
      </c>
      <c r="H11843">
        <v>0</v>
      </c>
      <c r="I11843">
        <v>0</v>
      </c>
      <c r="J11843">
        <v>0</v>
      </c>
      <c r="K11843">
        <v>6.6000000000000003E-2</v>
      </c>
      <c r="L11843" t="s">
        <v>23</v>
      </c>
      <c r="M11843" s="3">
        <v>66000</v>
      </c>
      <c r="N11843" s="2" t="str">
        <f>VLOOKUP(Tabla1[[#This Row],[nemo]],'Nemos y clasificaciones'!$A$2:$B$5000,2,FALSE)</f>
        <v>ISHARES EDGE MSCI USA SIZE FACTOR ETF</v>
      </c>
      <c r="O11843" s="3" t="str">
        <f>VLOOKUP(Tabla1[[#This Row],[nemo]],'Nemos y clasificaciones'!$A$1:$C$3000,3,FALSE)</f>
        <v>ETF</v>
      </c>
      <c r="P11843" s="3"/>
      <c r="Q11843" s="3"/>
    </row>
    <row r="11844" spans="1:17" x14ac:dyDescent="0.25">
      <c r="A11844" t="s">
        <v>5040</v>
      </c>
      <c r="B11844" s="1">
        <v>43829</v>
      </c>
      <c r="C11844" s="1">
        <v>43836</v>
      </c>
      <c r="D11844" t="s">
        <v>21</v>
      </c>
      <c r="E11844" t="s">
        <v>1389</v>
      </c>
      <c r="F11844">
        <v>0</v>
      </c>
      <c r="G11844">
        <v>1000000</v>
      </c>
      <c r="H11844">
        <v>0</v>
      </c>
      <c r="I11844">
        <v>0</v>
      </c>
      <c r="J11844">
        <v>0</v>
      </c>
      <c r="K11844">
        <v>1.7999999999999999E-2</v>
      </c>
      <c r="L11844" t="s">
        <v>23</v>
      </c>
      <c r="M11844" s="3">
        <v>18000</v>
      </c>
      <c r="N11844" s="2" t="str">
        <f>VLOOKUP(Tabla1[[#This Row],[nemo]],'Nemos y clasificaciones'!$A$2:$B$5000,2,FALSE)</f>
        <v>ISHARES EDGE MSCI USA SIZE FACTOR ETF</v>
      </c>
      <c r="O11844" s="3" t="str">
        <f>VLOOKUP(Tabla1[[#This Row],[nemo]],'Nemos y clasificaciones'!$A$1:$C$3000,3,FALSE)</f>
        <v>ETF</v>
      </c>
      <c r="P11844" s="3"/>
      <c r="Q11844" s="3"/>
    </row>
    <row r="11845" spans="1:17" x14ac:dyDescent="0.25">
      <c r="A11845" t="s">
        <v>117</v>
      </c>
      <c r="B11845" s="1">
        <v>43711</v>
      </c>
      <c r="C11845" s="1">
        <v>43717</v>
      </c>
      <c r="D11845" t="s">
        <v>21</v>
      </c>
      <c r="E11845" t="s">
        <v>285</v>
      </c>
      <c r="F11845">
        <v>0</v>
      </c>
      <c r="G11845">
        <v>1000000</v>
      </c>
      <c r="H11845">
        <v>0</v>
      </c>
      <c r="I11845">
        <v>0</v>
      </c>
      <c r="J11845">
        <v>0</v>
      </c>
      <c r="K11845">
        <v>0.18</v>
      </c>
      <c r="L11845" t="s">
        <v>23</v>
      </c>
      <c r="M11845" s="2">
        <v>180000</v>
      </c>
      <c r="N11845" s="2" t="str">
        <f>VLOOKUP(Tabla1[[#This Row],[nemo]],'Nemos y clasificaciones'!$A$2:$B$5000,2,FALSE)</f>
        <v>ISHARES 0-5 YEAR INV GRADE CORP BOND ETF</v>
      </c>
      <c r="O11845" s="2" t="str">
        <f>VLOOKUP(Tabla1[[#This Row],[nemo]],'Nemos y clasificaciones'!$A$1:$C$3000,3,FALSE)</f>
        <v>ETF</v>
      </c>
      <c r="P11845" s="2"/>
      <c r="Q11845" s="2"/>
    </row>
    <row r="11846" spans="1:17" x14ac:dyDescent="0.25">
      <c r="A11846" t="s">
        <v>6707</v>
      </c>
      <c r="B11846" s="1">
        <v>43556</v>
      </c>
      <c r="C11846" s="1">
        <v>43560</v>
      </c>
      <c r="D11846" t="s">
        <v>21</v>
      </c>
      <c r="E11846" t="s">
        <v>285</v>
      </c>
      <c r="F11846">
        <v>0</v>
      </c>
      <c r="G11846">
        <v>1000000</v>
      </c>
      <c r="H11846">
        <v>0</v>
      </c>
      <c r="I11846">
        <v>0</v>
      </c>
      <c r="J11846">
        <v>0</v>
      </c>
      <c r="K11846">
        <v>0.125</v>
      </c>
      <c r="L11846" t="s">
        <v>23</v>
      </c>
      <c r="M11846" s="2">
        <v>125000</v>
      </c>
      <c r="N11846" s="2" t="str">
        <f>VLOOKUP(Tabla1[[#This Row],[nemo]],'Nemos y clasificaciones'!$A$2:$B$5000,2,FALSE)</f>
        <v>ISHARES 0-5 YEAR INV GRADE CORP BOND ETF</v>
      </c>
      <c r="O11846" s="2" t="str">
        <f>VLOOKUP(Tabla1[[#This Row],[nemo]],'Nemos y clasificaciones'!$A$1:$C$3000,3,FALSE)</f>
        <v>ETF</v>
      </c>
      <c r="P11846" s="2"/>
      <c r="Q11846" s="2"/>
    </row>
    <row r="11847" spans="1:17" x14ac:dyDescent="0.25">
      <c r="A11847" t="s">
        <v>5121</v>
      </c>
      <c r="B11847" s="1">
        <v>43818</v>
      </c>
      <c r="C11847" s="1">
        <v>43825</v>
      </c>
      <c r="D11847" t="s">
        <v>21</v>
      </c>
      <c r="E11847" t="s">
        <v>285</v>
      </c>
      <c r="F11847">
        <v>0</v>
      </c>
      <c r="G11847">
        <v>1000000</v>
      </c>
      <c r="H11847">
        <v>0</v>
      </c>
      <c r="I11847">
        <v>0</v>
      </c>
      <c r="J11847">
        <v>0</v>
      </c>
      <c r="K11847">
        <v>0.124</v>
      </c>
      <c r="L11847" t="s">
        <v>23</v>
      </c>
      <c r="M11847" s="2">
        <v>124000</v>
      </c>
      <c r="N11847" s="2" t="str">
        <f>VLOOKUP(Tabla1[[#This Row],[nemo]],'Nemos y clasificaciones'!$A$2:$B$5000,2,FALSE)</f>
        <v>ISHARES 0-5 YEAR INV GRADE CORP BOND ETF</v>
      </c>
      <c r="O11847" s="2" t="str">
        <f>VLOOKUP(Tabla1[[#This Row],[nemo]],'Nemos y clasificaciones'!$A$1:$C$3000,3,FALSE)</f>
        <v>ETF</v>
      </c>
      <c r="P11847" s="2"/>
      <c r="Q11847" s="2"/>
    </row>
    <row r="11848" spans="1:17" x14ac:dyDescent="0.25">
      <c r="A11848" t="s">
        <v>5421</v>
      </c>
      <c r="B11848" s="1">
        <v>43768</v>
      </c>
      <c r="C11848" s="1">
        <v>43776</v>
      </c>
      <c r="D11848" t="s">
        <v>21</v>
      </c>
      <c r="E11848" t="s">
        <v>285</v>
      </c>
      <c r="F11848">
        <v>0</v>
      </c>
      <c r="G11848">
        <v>1000000</v>
      </c>
      <c r="H11848">
        <v>0</v>
      </c>
      <c r="I11848">
        <v>0</v>
      </c>
      <c r="J11848">
        <v>0</v>
      </c>
      <c r="K11848">
        <v>0.124</v>
      </c>
      <c r="L11848" t="s">
        <v>23</v>
      </c>
      <c r="M11848" s="2">
        <v>124000</v>
      </c>
      <c r="N11848" s="2" t="str">
        <f>VLOOKUP(Tabla1[[#This Row],[nemo]],'Nemos y clasificaciones'!$A$2:$B$5000,2,FALSE)</f>
        <v>ISHARES 0-5 YEAR INV GRADE CORP BOND ETF</v>
      </c>
      <c r="O11848" s="2" t="str">
        <f>VLOOKUP(Tabla1[[#This Row],[nemo]],'Nemos y clasificaciones'!$A$1:$C$3000,3,FALSE)</f>
        <v>ETF</v>
      </c>
      <c r="P11848" s="2"/>
      <c r="Q11848" s="2"/>
    </row>
    <row r="11849" spans="1:17" x14ac:dyDescent="0.25">
      <c r="A11849" t="s">
        <v>6183</v>
      </c>
      <c r="B11849" s="1">
        <v>43619</v>
      </c>
      <c r="C11849" s="1">
        <v>43623</v>
      </c>
      <c r="D11849" t="s">
        <v>21</v>
      </c>
      <c r="E11849" t="s">
        <v>285</v>
      </c>
      <c r="F11849">
        <v>0</v>
      </c>
      <c r="G11849">
        <v>1000000</v>
      </c>
      <c r="H11849">
        <v>0</v>
      </c>
      <c r="I11849">
        <v>0</v>
      </c>
      <c r="J11849">
        <v>0</v>
      </c>
      <c r="K11849">
        <v>0.122</v>
      </c>
      <c r="L11849" t="s">
        <v>23</v>
      </c>
      <c r="M11849" s="2">
        <v>122000</v>
      </c>
      <c r="N11849" s="2" t="str">
        <f>VLOOKUP(Tabla1[[#This Row],[nemo]],'Nemos y clasificaciones'!$A$2:$B$5000,2,FALSE)</f>
        <v>ISHARES 0-5 YEAR INV GRADE CORP BOND ETF</v>
      </c>
      <c r="O11849" s="2" t="str">
        <f>VLOOKUP(Tabla1[[#This Row],[nemo]],'Nemos y clasificaciones'!$A$1:$C$3000,3,FALSE)</f>
        <v>ETF</v>
      </c>
      <c r="P11849" s="2"/>
      <c r="Q11849" s="2"/>
    </row>
    <row r="11850" spans="1:17" x14ac:dyDescent="0.25">
      <c r="A11850" t="s">
        <v>6844</v>
      </c>
      <c r="B11850" s="1">
        <v>43525</v>
      </c>
      <c r="C11850" s="1">
        <v>43531</v>
      </c>
      <c r="D11850" t="s">
        <v>21</v>
      </c>
      <c r="E11850" t="s">
        <v>285</v>
      </c>
      <c r="F11850">
        <v>0</v>
      </c>
      <c r="G11850">
        <v>1000000</v>
      </c>
      <c r="H11850">
        <v>0</v>
      </c>
      <c r="I11850">
        <v>0</v>
      </c>
      <c r="J11850">
        <v>0</v>
      </c>
      <c r="K11850">
        <v>0.122</v>
      </c>
      <c r="L11850" t="s">
        <v>23</v>
      </c>
      <c r="M11850" s="2">
        <v>122000</v>
      </c>
      <c r="N11850" s="2" t="str">
        <f>VLOOKUP(Tabla1[[#This Row],[nemo]],'Nemos y clasificaciones'!$A$2:$B$5000,2,FALSE)</f>
        <v>ISHARES 0-5 YEAR INV GRADE CORP BOND ETF</v>
      </c>
      <c r="O11850" s="2" t="str">
        <f>VLOOKUP(Tabla1[[#This Row],[nemo]],'Nemos y clasificaciones'!$A$1:$C$3000,3,FALSE)</f>
        <v>ETF</v>
      </c>
      <c r="P11850" s="2"/>
      <c r="Q11850" s="2"/>
    </row>
    <row r="11851" spans="1:17" x14ac:dyDescent="0.25">
      <c r="A11851" t="s">
        <v>6892</v>
      </c>
      <c r="B11851" s="1">
        <v>43497</v>
      </c>
      <c r="C11851" s="1">
        <v>43503</v>
      </c>
      <c r="D11851" t="s">
        <v>21</v>
      </c>
      <c r="E11851" t="s">
        <v>285</v>
      </c>
      <c r="F11851">
        <v>0</v>
      </c>
      <c r="G11851">
        <v>1000000</v>
      </c>
      <c r="H11851">
        <v>0</v>
      </c>
      <c r="I11851">
        <v>0</v>
      </c>
      <c r="J11851">
        <v>0</v>
      </c>
      <c r="K11851">
        <v>0.122</v>
      </c>
      <c r="L11851" t="s">
        <v>23</v>
      </c>
      <c r="M11851" s="2">
        <v>122000</v>
      </c>
      <c r="N11851" s="2" t="str">
        <f>VLOOKUP(Tabla1[[#This Row],[nemo]],'Nemos y clasificaciones'!$A$2:$B$5000,2,FALSE)</f>
        <v>ISHARES 0-5 YEAR INV GRADE CORP BOND ETF</v>
      </c>
      <c r="O11851" s="2" t="str">
        <f>VLOOKUP(Tabla1[[#This Row],[nemo]],'Nemos y clasificaciones'!$A$1:$C$3000,3,FALSE)</f>
        <v>ETF</v>
      </c>
      <c r="P11851" s="2"/>
      <c r="Q11851" s="2"/>
    </row>
    <row r="11852" spans="1:17" x14ac:dyDescent="0.25">
      <c r="A11852" t="s">
        <v>5533</v>
      </c>
      <c r="B11852" s="1">
        <v>43739</v>
      </c>
      <c r="C11852" s="1">
        <v>43745</v>
      </c>
      <c r="D11852" t="s">
        <v>21</v>
      </c>
      <c r="E11852" t="s">
        <v>285</v>
      </c>
      <c r="F11852">
        <v>0</v>
      </c>
      <c r="G11852">
        <v>1000000</v>
      </c>
      <c r="H11852">
        <v>0</v>
      </c>
      <c r="I11852">
        <v>0</v>
      </c>
      <c r="J11852">
        <v>0</v>
      </c>
      <c r="K11852">
        <v>0.121</v>
      </c>
      <c r="L11852" t="s">
        <v>23</v>
      </c>
      <c r="M11852" s="2">
        <v>121000</v>
      </c>
      <c r="N11852" s="2" t="str">
        <f>VLOOKUP(Tabla1[[#This Row],[nemo]],'Nemos y clasificaciones'!$A$2:$B$5000,2,FALSE)</f>
        <v>ISHARES 0-5 YEAR INV GRADE CORP BOND ETF</v>
      </c>
      <c r="O11852" s="2" t="str">
        <f>VLOOKUP(Tabla1[[#This Row],[nemo]],'Nemos y clasificaciones'!$A$1:$C$3000,3,FALSE)</f>
        <v>ETF</v>
      </c>
      <c r="P11852" s="2"/>
      <c r="Q11852" s="2"/>
    </row>
    <row r="11853" spans="1:17" x14ac:dyDescent="0.25">
      <c r="A11853" t="s">
        <v>5791</v>
      </c>
      <c r="B11853" s="1">
        <v>43678</v>
      </c>
      <c r="C11853" s="1">
        <v>43684</v>
      </c>
      <c r="D11853" t="s">
        <v>21</v>
      </c>
      <c r="E11853" t="s">
        <v>285</v>
      </c>
      <c r="F11853">
        <v>0</v>
      </c>
      <c r="G11853">
        <v>1000000</v>
      </c>
      <c r="H11853">
        <v>0</v>
      </c>
      <c r="I11853">
        <v>0</v>
      </c>
      <c r="J11853">
        <v>0</v>
      </c>
      <c r="K11853">
        <v>0.121</v>
      </c>
      <c r="L11853" t="s">
        <v>23</v>
      </c>
      <c r="M11853" s="2">
        <v>121000</v>
      </c>
      <c r="N11853" s="2" t="str">
        <f>VLOOKUP(Tabla1[[#This Row],[nemo]],'Nemos y clasificaciones'!$A$2:$B$5000,2,FALSE)</f>
        <v>ISHARES 0-5 YEAR INV GRADE CORP BOND ETF</v>
      </c>
      <c r="O11853" s="2" t="str">
        <f>VLOOKUP(Tabla1[[#This Row],[nemo]],'Nemos y clasificaciones'!$A$1:$C$3000,3,FALSE)</f>
        <v>ETF</v>
      </c>
      <c r="P11853" s="2"/>
      <c r="Q11853" s="2"/>
    </row>
    <row r="11854" spans="1:17" x14ac:dyDescent="0.25">
      <c r="A11854" t="s">
        <v>6548</v>
      </c>
      <c r="B11854" s="1">
        <v>43585</v>
      </c>
      <c r="C11854" s="1">
        <v>43592</v>
      </c>
      <c r="D11854" t="s">
        <v>21</v>
      </c>
      <c r="E11854" t="s">
        <v>285</v>
      </c>
      <c r="F11854">
        <v>0</v>
      </c>
      <c r="G11854">
        <v>1000000</v>
      </c>
      <c r="H11854">
        <v>0</v>
      </c>
      <c r="I11854">
        <v>0</v>
      </c>
      <c r="J11854">
        <v>0</v>
      </c>
      <c r="K11854">
        <v>0.121</v>
      </c>
      <c r="L11854" t="s">
        <v>23</v>
      </c>
      <c r="M11854" s="2">
        <v>121000</v>
      </c>
      <c r="N11854" s="2" t="str">
        <f>VLOOKUP(Tabla1[[#This Row],[nemo]],'Nemos y clasificaciones'!$A$2:$B$5000,2,FALSE)</f>
        <v>ISHARES 0-5 YEAR INV GRADE CORP BOND ETF</v>
      </c>
      <c r="O11854" s="2" t="str">
        <f>VLOOKUP(Tabla1[[#This Row],[nemo]],'Nemos y clasificaciones'!$A$1:$C$3000,3,FALSE)</f>
        <v>ETF</v>
      </c>
      <c r="P11854" s="2"/>
      <c r="Q11854" s="2"/>
    </row>
    <row r="11855" spans="1:17" x14ac:dyDescent="0.25">
      <c r="A11855" t="s">
        <v>4664</v>
      </c>
      <c r="B11855" s="1">
        <v>43922</v>
      </c>
      <c r="C11855" s="1">
        <v>43928</v>
      </c>
      <c r="D11855" t="s">
        <v>21</v>
      </c>
      <c r="E11855" t="s">
        <v>285</v>
      </c>
      <c r="F11855">
        <v>0</v>
      </c>
      <c r="G11855">
        <v>1000000</v>
      </c>
      <c r="H11855">
        <v>0</v>
      </c>
      <c r="I11855">
        <v>0</v>
      </c>
      <c r="J11855">
        <v>0</v>
      </c>
      <c r="K11855">
        <v>0.12</v>
      </c>
      <c r="L11855" t="s">
        <v>23</v>
      </c>
      <c r="M11855" s="2">
        <v>120000</v>
      </c>
      <c r="N11855" s="2" t="str">
        <f>VLOOKUP(Tabla1[[#This Row],[nemo]],'Nemos y clasificaciones'!$A$2:$B$5000,2,FALSE)</f>
        <v>ISHARES 0-5 YEAR INV GRADE CORP BOND ETF</v>
      </c>
      <c r="O11855" s="2" t="str">
        <f>VLOOKUP(Tabla1[[#This Row],[nemo]],'Nemos y clasificaciones'!$A$1:$C$3000,3,FALSE)</f>
        <v>ETF</v>
      </c>
      <c r="P11855" s="2"/>
      <c r="Q11855" s="2"/>
    </row>
    <row r="11856" spans="1:17" x14ac:dyDescent="0.25">
      <c r="A11856" t="s">
        <v>5883</v>
      </c>
      <c r="B11856" s="1">
        <v>43647</v>
      </c>
      <c r="C11856" s="1">
        <v>43654</v>
      </c>
      <c r="D11856" t="s">
        <v>21</v>
      </c>
      <c r="E11856" t="s">
        <v>285</v>
      </c>
      <c r="F11856">
        <v>0</v>
      </c>
      <c r="G11856">
        <v>1000000</v>
      </c>
      <c r="H11856">
        <v>0</v>
      </c>
      <c r="I11856">
        <v>0</v>
      </c>
      <c r="J11856">
        <v>0</v>
      </c>
      <c r="K11856">
        <v>0.12</v>
      </c>
      <c r="L11856" t="s">
        <v>23</v>
      </c>
      <c r="M11856" s="2">
        <v>120000</v>
      </c>
      <c r="N11856" s="2" t="str">
        <f>VLOOKUP(Tabla1[[#This Row],[nemo]],'Nemos y clasificaciones'!$A$2:$B$5000,2,FALSE)</f>
        <v>ISHARES 0-5 YEAR INV GRADE CORP BOND ETF</v>
      </c>
      <c r="O11856" s="2" t="str">
        <f>VLOOKUP(Tabla1[[#This Row],[nemo]],'Nemos y clasificaciones'!$A$1:$C$3000,3,FALSE)</f>
        <v>ETF</v>
      </c>
      <c r="P11856" s="2"/>
      <c r="Q11856" s="2"/>
    </row>
    <row r="11857" spans="1:17" x14ac:dyDescent="0.25">
      <c r="A11857" t="s">
        <v>7121</v>
      </c>
      <c r="B11857" s="1">
        <v>43452</v>
      </c>
      <c r="C11857" s="1">
        <v>43458</v>
      </c>
      <c r="D11857" t="s">
        <v>21</v>
      </c>
      <c r="E11857" t="s">
        <v>285</v>
      </c>
      <c r="F11857">
        <v>0</v>
      </c>
      <c r="G11857">
        <v>1000000</v>
      </c>
      <c r="H11857">
        <v>0</v>
      </c>
      <c r="I11857">
        <v>0</v>
      </c>
      <c r="J11857">
        <v>0</v>
      </c>
      <c r="K11857">
        <v>0.12</v>
      </c>
      <c r="L11857" t="s">
        <v>23</v>
      </c>
      <c r="M11857" s="2">
        <v>120000</v>
      </c>
      <c r="N11857" s="2" t="str">
        <f>VLOOKUP(Tabla1[[#This Row],[nemo]],'Nemos y clasificaciones'!$A$2:$B$5000,2,FALSE)</f>
        <v>ISHARES 0-5 YEAR INV GRADE CORP BOND ETF</v>
      </c>
      <c r="O11857" s="2" t="str">
        <f>VLOOKUP(Tabla1[[#This Row],[nemo]],'Nemos y clasificaciones'!$A$1:$C$3000,3,FALSE)</f>
        <v>ETF</v>
      </c>
      <c r="P11857" s="2"/>
      <c r="Q11857" s="2"/>
    </row>
    <row r="11858" spans="1:17" x14ac:dyDescent="0.25">
      <c r="A11858" t="s">
        <v>7243</v>
      </c>
      <c r="B11858" s="1">
        <v>43437</v>
      </c>
      <c r="C11858" s="1">
        <v>43441</v>
      </c>
      <c r="D11858" t="s">
        <v>21</v>
      </c>
      <c r="E11858" t="s">
        <v>285</v>
      </c>
      <c r="F11858">
        <v>0</v>
      </c>
      <c r="G11858">
        <v>1000000</v>
      </c>
      <c r="H11858">
        <v>0</v>
      </c>
      <c r="I11858">
        <v>0</v>
      </c>
      <c r="J11858">
        <v>0</v>
      </c>
      <c r="K11858">
        <v>0.12</v>
      </c>
      <c r="L11858" t="s">
        <v>23</v>
      </c>
      <c r="M11858" s="2">
        <v>120000</v>
      </c>
      <c r="N11858" s="2" t="str">
        <f>VLOOKUP(Tabla1[[#This Row],[nemo]],'Nemos y clasificaciones'!$A$2:$B$5000,2,FALSE)</f>
        <v>ISHARES 0-5 YEAR INV GRADE CORP BOND ETF</v>
      </c>
      <c r="O11858" s="2" t="str">
        <f>VLOOKUP(Tabla1[[#This Row],[nemo]],'Nemos y clasificaciones'!$A$1:$C$3000,3,FALSE)</f>
        <v>ETF</v>
      </c>
      <c r="P11858" s="2"/>
      <c r="Q11858" s="2"/>
    </row>
    <row r="11859" spans="1:17" x14ac:dyDescent="0.25">
      <c r="A11859" t="s">
        <v>5334</v>
      </c>
      <c r="B11859" s="1">
        <v>43801</v>
      </c>
      <c r="C11859" s="1">
        <v>43805</v>
      </c>
      <c r="D11859" t="s">
        <v>21</v>
      </c>
      <c r="E11859" t="s">
        <v>285</v>
      </c>
      <c r="F11859">
        <v>0</v>
      </c>
      <c r="G11859">
        <v>1000000</v>
      </c>
      <c r="H11859">
        <v>0</v>
      </c>
      <c r="I11859">
        <v>0</v>
      </c>
      <c r="J11859">
        <v>0</v>
      </c>
      <c r="K11859">
        <v>0.11899999999999999</v>
      </c>
      <c r="L11859" t="s">
        <v>23</v>
      </c>
      <c r="M11859" s="2">
        <v>119000</v>
      </c>
      <c r="N11859" s="2" t="str">
        <f>VLOOKUP(Tabla1[[#This Row],[nemo]],'Nemos y clasificaciones'!$A$2:$B$5000,2,FALSE)</f>
        <v>ISHARES 0-5 YEAR INV GRADE CORP BOND ETF</v>
      </c>
      <c r="O11859" s="2" t="str">
        <f>VLOOKUP(Tabla1[[#This Row],[nemo]],'Nemos y clasificaciones'!$A$1:$C$3000,3,FALSE)</f>
        <v>ETF</v>
      </c>
      <c r="P11859" s="2"/>
      <c r="Q11859" s="2"/>
    </row>
    <row r="11860" spans="1:17" x14ac:dyDescent="0.25">
      <c r="A11860" t="s">
        <v>4883</v>
      </c>
      <c r="B11860" s="1">
        <v>43864</v>
      </c>
      <c r="C11860" s="1">
        <v>43868</v>
      </c>
      <c r="D11860" t="s">
        <v>21</v>
      </c>
      <c r="E11860" t="s">
        <v>285</v>
      </c>
      <c r="F11860">
        <v>0</v>
      </c>
      <c r="G11860">
        <v>1000000</v>
      </c>
      <c r="H11860">
        <v>0</v>
      </c>
      <c r="I11860">
        <v>0</v>
      </c>
      <c r="J11860">
        <v>0</v>
      </c>
      <c r="K11860">
        <v>0.11799999999999999</v>
      </c>
      <c r="L11860" t="s">
        <v>23</v>
      </c>
      <c r="M11860" s="2">
        <v>118000</v>
      </c>
      <c r="N11860" s="2" t="str">
        <f>VLOOKUP(Tabla1[[#This Row],[nemo]],'Nemos y clasificaciones'!$A$2:$B$5000,2,FALSE)</f>
        <v>ISHARES 0-5 YEAR INV GRADE CORP BOND ETF</v>
      </c>
      <c r="O11860" s="2" t="str">
        <f>VLOOKUP(Tabla1[[#This Row],[nemo]],'Nemos y clasificaciones'!$A$1:$C$3000,3,FALSE)</f>
        <v>ETF</v>
      </c>
      <c r="P11860" s="2"/>
      <c r="Q11860" s="2"/>
    </row>
    <row r="11861" spans="1:17" x14ac:dyDescent="0.25">
      <c r="A11861" t="s">
        <v>7330</v>
      </c>
      <c r="B11861" s="1">
        <v>43407</v>
      </c>
      <c r="C11861" s="1">
        <v>43411</v>
      </c>
      <c r="D11861" t="s">
        <v>21</v>
      </c>
      <c r="E11861" t="s">
        <v>285</v>
      </c>
      <c r="F11861">
        <v>0</v>
      </c>
      <c r="G11861">
        <v>1000000</v>
      </c>
      <c r="H11861">
        <v>0</v>
      </c>
      <c r="I11861">
        <v>0</v>
      </c>
      <c r="J11861">
        <v>0</v>
      </c>
      <c r="K11861">
        <v>0.113</v>
      </c>
      <c r="L11861" t="s">
        <v>23</v>
      </c>
      <c r="M11861" s="2">
        <v>113000</v>
      </c>
      <c r="N11861" s="2" t="str">
        <f>VLOOKUP(Tabla1[[#This Row],[nemo]],'Nemos y clasificaciones'!$A$2:$B$5000,2,FALSE)</f>
        <v>ISHARES 0-5 YEAR INV GRADE CORP BOND ETF</v>
      </c>
      <c r="O11861" s="2" t="str">
        <f>VLOOKUP(Tabla1[[#This Row],[nemo]],'Nemos y clasificaciones'!$A$1:$C$3000,3,FALSE)</f>
        <v>ETF</v>
      </c>
      <c r="P11861" s="2"/>
      <c r="Q11861" s="2"/>
    </row>
    <row r="11862" spans="1:17" x14ac:dyDescent="0.25">
      <c r="A11862" t="s">
        <v>7600</v>
      </c>
      <c r="B11862" s="1">
        <v>43313</v>
      </c>
      <c r="C11862" s="1">
        <v>43319</v>
      </c>
      <c r="D11862" t="s">
        <v>21</v>
      </c>
      <c r="E11862" t="s">
        <v>285</v>
      </c>
      <c r="F11862">
        <v>0</v>
      </c>
      <c r="G11862">
        <v>1000000</v>
      </c>
      <c r="H11862">
        <v>0</v>
      </c>
      <c r="I11862">
        <v>0</v>
      </c>
      <c r="J11862">
        <v>0</v>
      </c>
      <c r="K11862">
        <v>0.113</v>
      </c>
      <c r="L11862" t="s">
        <v>23</v>
      </c>
      <c r="M11862" s="2">
        <v>113000</v>
      </c>
      <c r="N11862" s="2" t="str">
        <f>VLOOKUP(Tabla1[[#This Row],[nemo]],'Nemos y clasificaciones'!$A$2:$B$5000,2,FALSE)</f>
        <v>ISHARES 0-5 YEAR INV GRADE CORP BOND ETF</v>
      </c>
      <c r="O11862" s="2" t="str">
        <f>VLOOKUP(Tabla1[[#This Row],[nemo]],'Nemos y clasificaciones'!$A$1:$C$3000,3,FALSE)</f>
        <v>ETF</v>
      </c>
      <c r="P11862" s="2"/>
      <c r="Q11862" s="2"/>
    </row>
    <row r="11863" spans="1:17" x14ac:dyDescent="0.25">
      <c r="A11863" t="s">
        <v>4466</v>
      </c>
      <c r="B11863" s="1">
        <v>43951</v>
      </c>
      <c r="C11863" s="1">
        <v>43958</v>
      </c>
      <c r="D11863" t="s">
        <v>21</v>
      </c>
      <c r="E11863" t="s">
        <v>285</v>
      </c>
      <c r="F11863">
        <v>0</v>
      </c>
      <c r="G11863">
        <v>1000000</v>
      </c>
      <c r="H11863">
        <v>0</v>
      </c>
      <c r="I11863">
        <v>0</v>
      </c>
      <c r="J11863">
        <v>0</v>
      </c>
      <c r="K11863">
        <v>0.112</v>
      </c>
      <c r="L11863" t="s">
        <v>23</v>
      </c>
      <c r="M11863" s="2">
        <v>112000</v>
      </c>
      <c r="N11863" s="2" t="str">
        <f>VLOOKUP(Tabla1[[#This Row],[nemo]],'Nemos y clasificaciones'!$A$2:$B$5000,2,FALSE)</f>
        <v>ISHARES 0-5 YEAR INV GRADE CORP BOND ETF</v>
      </c>
      <c r="O11863" s="2" t="str">
        <f>VLOOKUP(Tabla1[[#This Row],[nemo]],'Nemos y clasificaciones'!$A$1:$C$3000,3,FALSE)</f>
        <v>ETF</v>
      </c>
      <c r="P11863" s="2"/>
      <c r="Q11863" s="2"/>
    </row>
    <row r="11864" spans="1:17" x14ac:dyDescent="0.25">
      <c r="A11864" t="s">
        <v>4801</v>
      </c>
      <c r="B11864" s="1">
        <v>43892</v>
      </c>
      <c r="C11864" s="1">
        <v>43896</v>
      </c>
      <c r="D11864" t="s">
        <v>21</v>
      </c>
      <c r="E11864" t="s">
        <v>285</v>
      </c>
      <c r="F11864">
        <v>0</v>
      </c>
      <c r="G11864">
        <v>1000000</v>
      </c>
      <c r="H11864">
        <v>0</v>
      </c>
      <c r="I11864">
        <v>0</v>
      </c>
      <c r="J11864">
        <v>0</v>
      </c>
      <c r="K11864">
        <v>0.11</v>
      </c>
      <c r="L11864" t="s">
        <v>23</v>
      </c>
      <c r="M11864" s="2">
        <v>110000</v>
      </c>
      <c r="N11864" s="2" t="str">
        <f>VLOOKUP(Tabla1[[#This Row],[nemo]],'Nemos y clasificaciones'!$A$2:$B$5000,2,FALSE)</f>
        <v>ISHARES 0-5 YEAR INV GRADE CORP BOND ETF</v>
      </c>
      <c r="O11864" s="2" t="str">
        <f>VLOOKUP(Tabla1[[#This Row],[nemo]],'Nemos y clasificaciones'!$A$1:$C$3000,3,FALSE)</f>
        <v>ETF</v>
      </c>
      <c r="P11864" s="2"/>
      <c r="Q11864" s="2"/>
    </row>
    <row r="11865" spans="1:17" x14ac:dyDescent="0.25">
      <c r="A11865" t="s">
        <v>7419</v>
      </c>
      <c r="B11865" s="1">
        <v>43374</v>
      </c>
      <c r="C11865" s="1">
        <v>43378</v>
      </c>
      <c r="D11865" t="s">
        <v>21</v>
      </c>
      <c r="E11865" t="s">
        <v>285</v>
      </c>
      <c r="F11865">
        <v>0</v>
      </c>
      <c r="G11865">
        <v>1000000</v>
      </c>
      <c r="H11865">
        <v>0</v>
      </c>
      <c r="I11865">
        <v>0</v>
      </c>
      <c r="J11865">
        <v>0</v>
      </c>
      <c r="K11865">
        <v>0.11</v>
      </c>
      <c r="L11865" t="s">
        <v>23</v>
      </c>
      <c r="M11865" s="2">
        <v>110000</v>
      </c>
      <c r="N11865" s="2" t="str">
        <f>VLOOKUP(Tabla1[[#This Row],[nemo]],'Nemos y clasificaciones'!$A$2:$B$5000,2,FALSE)</f>
        <v>ISHARES 0-5 YEAR INV GRADE CORP BOND ETF</v>
      </c>
      <c r="O11865" s="2" t="str">
        <f>VLOOKUP(Tabla1[[#This Row],[nemo]],'Nemos y clasificaciones'!$A$1:$C$3000,3,FALSE)</f>
        <v>ETF</v>
      </c>
      <c r="P11865" s="2"/>
      <c r="Q11865" s="2"/>
    </row>
    <row r="11866" spans="1:17" x14ac:dyDescent="0.25">
      <c r="A11866" t="s">
        <v>7985</v>
      </c>
      <c r="B11866" s="1">
        <v>43252</v>
      </c>
      <c r="C11866" s="1">
        <v>43258</v>
      </c>
      <c r="D11866" t="s">
        <v>21</v>
      </c>
      <c r="E11866" t="s">
        <v>285</v>
      </c>
      <c r="F11866">
        <v>0</v>
      </c>
      <c r="G11866">
        <v>1000000</v>
      </c>
      <c r="H11866">
        <v>0</v>
      </c>
      <c r="I11866">
        <v>0</v>
      </c>
      <c r="J11866">
        <v>0</v>
      </c>
      <c r="K11866">
        <v>0.105</v>
      </c>
      <c r="L11866" t="s">
        <v>23</v>
      </c>
      <c r="M11866" s="2">
        <v>105000</v>
      </c>
      <c r="N11866" s="2" t="str">
        <f>VLOOKUP(Tabla1[[#This Row],[nemo]],'Nemos y clasificaciones'!$A$2:$B$5000,2,FALSE)</f>
        <v>ISHARES 0-5 YEAR INV GRADE CORP BOND ETF</v>
      </c>
      <c r="O11866" s="2" t="str">
        <f>VLOOKUP(Tabla1[[#This Row],[nemo]],'Nemos y clasificaciones'!$A$1:$C$3000,3,FALSE)</f>
        <v>ETF</v>
      </c>
      <c r="P11866" s="2"/>
      <c r="Q11866" s="2"/>
    </row>
    <row r="11867" spans="1:17" x14ac:dyDescent="0.25">
      <c r="A11867" t="s">
        <v>7532</v>
      </c>
      <c r="B11867" s="1">
        <v>43347</v>
      </c>
      <c r="C11867" s="1">
        <v>43353</v>
      </c>
      <c r="D11867" t="s">
        <v>21</v>
      </c>
      <c r="E11867" t="s">
        <v>285</v>
      </c>
      <c r="F11867">
        <v>0</v>
      </c>
      <c r="G11867">
        <v>1000000</v>
      </c>
      <c r="H11867">
        <v>0</v>
      </c>
      <c r="I11867">
        <v>0</v>
      </c>
      <c r="J11867">
        <v>0</v>
      </c>
      <c r="K11867">
        <v>0.104</v>
      </c>
      <c r="L11867" t="s">
        <v>23</v>
      </c>
      <c r="M11867" s="2">
        <v>104000</v>
      </c>
      <c r="N11867" s="2" t="str">
        <f>VLOOKUP(Tabla1[[#This Row],[nemo]],'Nemos y clasificaciones'!$A$2:$B$5000,2,FALSE)</f>
        <v>ISHARES 0-5 YEAR INV GRADE CORP BOND ETF</v>
      </c>
      <c r="O11867" s="2" t="str">
        <f>VLOOKUP(Tabla1[[#This Row],[nemo]],'Nemos y clasificaciones'!$A$1:$C$3000,3,FALSE)</f>
        <v>ETF</v>
      </c>
      <c r="P11867" s="2"/>
      <c r="Q11867" s="2"/>
    </row>
    <row r="11868" spans="1:17" x14ac:dyDescent="0.25">
      <c r="A11868" t="s">
        <v>7675</v>
      </c>
      <c r="B11868" s="1">
        <v>43280</v>
      </c>
      <c r="C11868" s="1">
        <v>43290</v>
      </c>
      <c r="D11868" t="s">
        <v>21</v>
      </c>
      <c r="E11868" t="s">
        <v>285</v>
      </c>
      <c r="F11868">
        <v>0</v>
      </c>
      <c r="G11868">
        <v>1000000</v>
      </c>
      <c r="H11868">
        <v>0</v>
      </c>
      <c r="I11868">
        <v>0</v>
      </c>
      <c r="J11868">
        <v>0</v>
      </c>
      <c r="K11868">
        <v>0.104</v>
      </c>
      <c r="L11868" t="s">
        <v>23</v>
      </c>
      <c r="M11868" s="2">
        <v>104000</v>
      </c>
      <c r="N11868" s="2" t="str">
        <f>VLOOKUP(Tabla1[[#This Row],[nemo]],'Nemos y clasificaciones'!$A$2:$B$5000,2,FALSE)</f>
        <v>ISHARES 0-5 YEAR INV GRADE CORP BOND ETF</v>
      </c>
      <c r="O11868" s="2" t="str">
        <f>VLOOKUP(Tabla1[[#This Row],[nemo]],'Nemos y clasificaciones'!$A$1:$C$3000,3,FALSE)</f>
        <v>ETF</v>
      </c>
      <c r="P11868" s="2"/>
      <c r="Q11868" s="2"/>
    </row>
    <row r="11869" spans="1:17" x14ac:dyDescent="0.25">
      <c r="A11869" t="s">
        <v>3584</v>
      </c>
      <c r="B11869" s="1">
        <v>44046</v>
      </c>
      <c r="C11869" s="1">
        <v>44050</v>
      </c>
      <c r="D11869" t="s">
        <v>21</v>
      </c>
      <c r="E11869" t="s">
        <v>285</v>
      </c>
      <c r="F11869">
        <v>0</v>
      </c>
      <c r="G11869">
        <v>1000000</v>
      </c>
      <c r="H11869">
        <v>0</v>
      </c>
      <c r="I11869">
        <v>0</v>
      </c>
      <c r="J11869">
        <v>0</v>
      </c>
      <c r="K11869">
        <v>0.10299999999999999</v>
      </c>
      <c r="L11869" t="s">
        <v>23</v>
      </c>
      <c r="M11869" s="2">
        <v>103000</v>
      </c>
      <c r="N11869" s="2" t="str">
        <f>VLOOKUP(Tabla1[[#This Row],[nemo]],'Nemos y clasificaciones'!$A$2:$B$5000,2,FALSE)</f>
        <v>ISHARES 0-5 YEAR INV GRADE CORP BOND ETF</v>
      </c>
      <c r="O11869" s="2" t="str">
        <f>VLOOKUP(Tabla1[[#This Row],[nemo]],'Nemos y clasificaciones'!$A$1:$C$3000,3,FALSE)</f>
        <v>ETF</v>
      </c>
      <c r="P11869" s="2"/>
      <c r="Q11869" s="2"/>
    </row>
    <row r="11870" spans="1:17" x14ac:dyDescent="0.25">
      <c r="A11870" t="s">
        <v>3691</v>
      </c>
      <c r="B11870" s="1">
        <v>44013</v>
      </c>
      <c r="C11870" s="1">
        <v>44020</v>
      </c>
      <c r="D11870" t="s">
        <v>21</v>
      </c>
      <c r="E11870" t="s">
        <v>285</v>
      </c>
      <c r="F11870">
        <v>0</v>
      </c>
      <c r="G11870">
        <v>1000000</v>
      </c>
      <c r="H11870">
        <v>0</v>
      </c>
      <c r="I11870">
        <v>0</v>
      </c>
      <c r="J11870">
        <v>0</v>
      </c>
      <c r="K11870">
        <v>0.10199999999999999</v>
      </c>
      <c r="L11870" t="s">
        <v>23</v>
      </c>
      <c r="M11870" s="2">
        <v>102000</v>
      </c>
      <c r="N11870" s="2" t="str">
        <f>VLOOKUP(Tabla1[[#This Row],[nemo]],'Nemos y clasificaciones'!$A$2:$B$5000,2,FALSE)</f>
        <v>ISHARES 0-5 YEAR INV GRADE CORP BOND ETF</v>
      </c>
      <c r="O11870" s="2" t="str">
        <f>VLOOKUP(Tabla1[[#This Row],[nemo]],'Nemos y clasificaciones'!$A$1:$C$3000,3,FALSE)</f>
        <v>ETF</v>
      </c>
      <c r="P11870" s="2"/>
      <c r="Q11870" s="2"/>
    </row>
    <row r="11871" spans="1:17" x14ac:dyDescent="0.25">
      <c r="A11871" t="s">
        <v>4143</v>
      </c>
      <c r="B11871" s="1">
        <v>43983</v>
      </c>
      <c r="C11871" s="1">
        <v>43987</v>
      </c>
      <c r="D11871" t="s">
        <v>21</v>
      </c>
      <c r="E11871" t="s">
        <v>285</v>
      </c>
      <c r="F11871">
        <v>0</v>
      </c>
      <c r="G11871">
        <v>1000000</v>
      </c>
      <c r="H11871">
        <v>0</v>
      </c>
      <c r="I11871">
        <v>0</v>
      </c>
      <c r="J11871">
        <v>0</v>
      </c>
      <c r="K11871">
        <v>0.10100000000000001</v>
      </c>
      <c r="L11871" t="s">
        <v>23</v>
      </c>
      <c r="M11871" s="2">
        <v>101000</v>
      </c>
      <c r="N11871" s="2" t="str">
        <f>VLOOKUP(Tabla1[[#This Row],[nemo]],'Nemos y clasificaciones'!$A$2:$B$5000,2,FALSE)</f>
        <v>ISHARES 0-5 YEAR INV GRADE CORP BOND ETF</v>
      </c>
      <c r="O11871" s="2" t="str">
        <f>VLOOKUP(Tabla1[[#This Row],[nemo]],'Nemos y clasificaciones'!$A$1:$C$3000,3,FALSE)</f>
        <v>ETF</v>
      </c>
      <c r="P11871" s="2"/>
      <c r="Q11871" s="2"/>
    </row>
    <row r="11872" spans="1:17" x14ac:dyDescent="0.25">
      <c r="A11872" t="s">
        <v>8287</v>
      </c>
      <c r="B11872" s="1">
        <v>43220</v>
      </c>
      <c r="C11872" s="1">
        <v>43227</v>
      </c>
      <c r="D11872" t="s">
        <v>21</v>
      </c>
      <c r="E11872" t="s">
        <v>285</v>
      </c>
      <c r="F11872">
        <v>0</v>
      </c>
      <c r="G11872">
        <v>1000000</v>
      </c>
      <c r="H11872">
        <v>0</v>
      </c>
      <c r="I11872">
        <v>0</v>
      </c>
      <c r="J11872">
        <v>0</v>
      </c>
      <c r="K11872">
        <v>9.7000000000000003E-2</v>
      </c>
      <c r="L11872" t="s">
        <v>23</v>
      </c>
      <c r="M11872" s="3">
        <v>97000</v>
      </c>
      <c r="N11872" s="2" t="str">
        <f>VLOOKUP(Tabla1[[#This Row],[nemo]],'Nemos y clasificaciones'!$A$2:$B$5000,2,FALSE)</f>
        <v>ISHARES 0-5 YEAR INV GRADE CORP BOND ETF</v>
      </c>
      <c r="O11872" s="3" t="str">
        <f>VLOOKUP(Tabla1[[#This Row],[nemo]],'Nemos y clasificaciones'!$A$1:$C$3000,3,FALSE)</f>
        <v>ETF</v>
      </c>
      <c r="P11872" s="3"/>
      <c r="Q11872" s="3"/>
    </row>
    <row r="11873" spans="1:17" x14ac:dyDescent="0.25">
      <c r="A11873" t="s">
        <v>8430</v>
      </c>
      <c r="B11873" s="1">
        <v>43192</v>
      </c>
      <c r="C11873" s="1">
        <v>43196</v>
      </c>
      <c r="D11873" t="s">
        <v>21</v>
      </c>
      <c r="E11873" t="s">
        <v>285</v>
      </c>
      <c r="F11873">
        <v>0</v>
      </c>
      <c r="G11873">
        <v>1000000</v>
      </c>
      <c r="H11873">
        <v>0</v>
      </c>
      <c r="I11873">
        <v>0</v>
      </c>
      <c r="J11873">
        <v>0</v>
      </c>
      <c r="K11873">
        <v>9.5000000000000001E-2</v>
      </c>
      <c r="L11873" t="s">
        <v>23</v>
      </c>
      <c r="M11873" s="3">
        <v>95000</v>
      </c>
      <c r="N11873" s="2" t="str">
        <f>VLOOKUP(Tabla1[[#This Row],[nemo]],'Nemos y clasificaciones'!$A$2:$B$5000,2,FALSE)</f>
        <v>ISHARES 0-5 YEAR INV GRADE CORP BOND ETF</v>
      </c>
      <c r="O11873" s="3" t="str">
        <f>VLOOKUP(Tabla1[[#This Row],[nemo]],'Nemos y clasificaciones'!$A$1:$C$3000,3,FALSE)</f>
        <v>ETF</v>
      </c>
      <c r="P11873" s="3"/>
      <c r="Q11873" s="3"/>
    </row>
    <row r="11874" spans="1:17" x14ac:dyDescent="0.25">
      <c r="A11874" t="s">
        <v>8541</v>
      </c>
      <c r="B11874" s="1">
        <v>43160</v>
      </c>
      <c r="C11874" s="1">
        <v>43166</v>
      </c>
      <c r="D11874" t="s">
        <v>21</v>
      </c>
      <c r="E11874" t="s">
        <v>285</v>
      </c>
      <c r="F11874">
        <v>0</v>
      </c>
      <c r="G11874">
        <v>1000000</v>
      </c>
      <c r="H11874">
        <v>0</v>
      </c>
      <c r="I11874">
        <v>0</v>
      </c>
      <c r="J11874">
        <v>0</v>
      </c>
      <c r="K11874">
        <v>9.5000000000000001E-2</v>
      </c>
      <c r="L11874" t="s">
        <v>23</v>
      </c>
      <c r="M11874" s="3">
        <v>95000</v>
      </c>
      <c r="N11874" s="2" t="str">
        <f>VLOOKUP(Tabla1[[#This Row],[nemo]],'Nemos y clasificaciones'!$A$2:$B$5000,2,FALSE)</f>
        <v>ISHARES 0-5 YEAR INV GRADE CORP BOND ETF</v>
      </c>
      <c r="O11874" s="3" t="str">
        <f>VLOOKUP(Tabla1[[#This Row],[nemo]],'Nemos y clasificaciones'!$A$1:$C$3000,3,FALSE)</f>
        <v>ETF</v>
      </c>
      <c r="P11874" s="3"/>
      <c r="Q11874" s="3"/>
    </row>
    <row r="11875" spans="1:17" x14ac:dyDescent="0.25">
      <c r="A11875" t="s">
        <v>3503</v>
      </c>
      <c r="B11875" s="1">
        <v>44075</v>
      </c>
      <c r="C11875" s="1">
        <v>44082</v>
      </c>
      <c r="D11875" t="s">
        <v>21</v>
      </c>
      <c r="E11875" t="s">
        <v>285</v>
      </c>
      <c r="F11875">
        <v>0</v>
      </c>
      <c r="G11875">
        <v>1000000</v>
      </c>
      <c r="H11875">
        <v>0</v>
      </c>
      <c r="I11875">
        <v>0</v>
      </c>
      <c r="J11875">
        <v>0</v>
      </c>
      <c r="K11875">
        <v>9.2999999999999999E-2</v>
      </c>
      <c r="L11875" t="s">
        <v>23</v>
      </c>
      <c r="M11875" s="3">
        <v>93000</v>
      </c>
      <c r="N11875" s="2" t="str">
        <f>VLOOKUP(Tabla1[[#This Row],[nemo]],'Nemos y clasificaciones'!$A$2:$B$5000,2,FALSE)</f>
        <v>ISHARES 0-5 YEAR INV GRADE CORP BOND ETF</v>
      </c>
      <c r="O11875" s="3" t="str">
        <f>VLOOKUP(Tabla1[[#This Row],[nemo]],'Nemos y clasificaciones'!$A$1:$C$3000,3,FALSE)</f>
        <v>ETF</v>
      </c>
      <c r="P11875" s="3"/>
      <c r="Q11875" s="3"/>
    </row>
    <row r="11876" spans="1:17" x14ac:dyDescent="0.25">
      <c r="A11876" t="s">
        <v>3369</v>
      </c>
      <c r="B11876" s="1">
        <v>44105</v>
      </c>
      <c r="C11876" s="1">
        <v>44111</v>
      </c>
      <c r="D11876" t="s">
        <v>21</v>
      </c>
      <c r="E11876" t="s">
        <v>285</v>
      </c>
      <c r="F11876">
        <v>0</v>
      </c>
      <c r="G11876">
        <v>1000000</v>
      </c>
      <c r="H11876">
        <v>0</v>
      </c>
      <c r="I11876">
        <v>0</v>
      </c>
      <c r="J11876">
        <v>0</v>
      </c>
      <c r="K11876">
        <v>9.1999999999999998E-2</v>
      </c>
      <c r="L11876" t="s">
        <v>23</v>
      </c>
      <c r="M11876" s="3">
        <v>92000</v>
      </c>
      <c r="N11876" s="2" t="str">
        <f>VLOOKUP(Tabla1[[#This Row],[nemo]],'Nemos y clasificaciones'!$A$2:$B$5000,2,FALSE)</f>
        <v>ISHARES 0-5 YEAR INV GRADE CORP BOND ETF</v>
      </c>
      <c r="O11876" s="3" t="str">
        <f>VLOOKUP(Tabla1[[#This Row],[nemo]],'Nemos y clasificaciones'!$A$1:$C$3000,3,FALSE)</f>
        <v>ETF</v>
      </c>
      <c r="P11876" s="3"/>
      <c r="Q11876" s="3"/>
    </row>
    <row r="11877" spans="1:17" x14ac:dyDescent="0.25">
      <c r="A11877" t="s">
        <v>3088</v>
      </c>
      <c r="B11877" s="1">
        <v>44166</v>
      </c>
      <c r="C11877" s="1">
        <v>44172</v>
      </c>
      <c r="D11877" t="s">
        <v>21</v>
      </c>
      <c r="E11877" t="s">
        <v>285</v>
      </c>
      <c r="F11877">
        <v>0</v>
      </c>
      <c r="G11877">
        <v>1000000</v>
      </c>
      <c r="H11877">
        <v>0</v>
      </c>
      <c r="I11877">
        <v>0</v>
      </c>
      <c r="J11877">
        <v>0</v>
      </c>
      <c r="K11877">
        <v>0.09</v>
      </c>
      <c r="L11877" t="s">
        <v>23</v>
      </c>
      <c r="M11877" s="3">
        <v>90000</v>
      </c>
      <c r="N11877" s="2" t="str">
        <f>VLOOKUP(Tabla1[[#This Row],[nemo]],'Nemos y clasificaciones'!$A$2:$B$5000,2,FALSE)</f>
        <v>ISHARES 0-5 YEAR INV GRADE CORP BOND ETF</v>
      </c>
      <c r="O11877" s="3" t="str">
        <f>VLOOKUP(Tabla1[[#This Row],[nemo]],'Nemos y clasificaciones'!$A$1:$C$3000,3,FALSE)</f>
        <v>ETF</v>
      </c>
      <c r="P11877" s="3"/>
      <c r="Q11877" s="3"/>
    </row>
    <row r="11878" spans="1:17" x14ac:dyDescent="0.25">
      <c r="A11878" t="s">
        <v>8584</v>
      </c>
      <c r="B11878" s="1">
        <v>43132</v>
      </c>
      <c r="C11878" s="1">
        <v>43138</v>
      </c>
      <c r="D11878" t="s">
        <v>21</v>
      </c>
      <c r="E11878" t="s">
        <v>285</v>
      </c>
      <c r="F11878">
        <v>0</v>
      </c>
      <c r="G11878">
        <v>1000000</v>
      </c>
      <c r="H11878">
        <v>0</v>
      </c>
      <c r="I11878">
        <v>0</v>
      </c>
      <c r="J11878">
        <v>0</v>
      </c>
      <c r="K11878">
        <v>0.09</v>
      </c>
      <c r="L11878" t="s">
        <v>23</v>
      </c>
      <c r="M11878" s="3">
        <v>90000</v>
      </c>
      <c r="N11878" s="2" t="str">
        <f>VLOOKUP(Tabla1[[#This Row],[nemo]],'Nemos y clasificaciones'!$A$2:$B$5000,2,FALSE)</f>
        <v>ISHARES 0-5 YEAR INV GRADE CORP BOND ETF</v>
      </c>
      <c r="O11878" s="3" t="str">
        <f>VLOOKUP(Tabla1[[#This Row],[nemo]],'Nemos y clasificaciones'!$A$1:$C$3000,3,FALSE)</f>
        <v>ETF</v>
      </c>
      <c r="P11878" s="3"/>
      <c r="Q11878" s="3"/>
    </row>
    <row r="11879" spans="1:17" x14ac:dyDescent="0.25">
      <c r="A11879" t="s">
        <v>3215</v>
      </c>
      <c r="B11879" s="1">
        <v>44137</v>
      </c>
      <c r="C11879" s="1">
        <v>44141</v>
      </c>
      <c r="D11879" t="s">
        <v>21</v>
      </c>
      <c r="E11879" t="s">
        <v>285</v>
      </c>
      <c r="F11879">
        <v>0</v>
      </c>
      <c r="G11879">
        <v>1000000</v>
      </c>
      <c r="H11879">
        <v>0</v>
      </c>
      <c r="I11879">
        <v>0</v>
      </c>
      <c r="J11879">
        <v>0</v>
      </c>
      <c r="K11879">
        <v>8.7999999999999995E-2</v>
      </c>
      <c r="L11879" t="s">
        <v>23</v>
      </c>
      <c r="M11879" s="3">
        <v>88000</v>
      </c>
      <c r="N11879" s="2" t="str">
        <f>VLOOKUP(Tabla1[[#This Row],[nemo]],'Nemos y clasificaciones'!$A$2:$B$5000,2,FALSE)</f>
        <v>ISHARES 0-5 YEAR INV GRADE CORP BOND ETF</v>
      </c>
      <c r="O11879" s="3" t="str">
        <f>VLOOKUP(Tabla1[[#This Row],[nemo]],'Nemos y clasificaciones'!$A$1:$C$3000,3,FALSE)</f>
        <v>ETF</v>
      </c>
      <c r="P11879" s="3"/>
      <c r="Q11879" s="3"/>
    </row>
    <row r="11880" spans="1:17" x14ac:dyDescent="0.25">
      <c r="A11880" t="s">
        <v>2876</v>
      </c>
      <c r="B11880" s="1">
        <v>44182</v>
      </c>
      <c r="C11880" s="1">
        <v>44188</v>
      </c>
      <c r="D11880" t="s">
        <v>21</v>
      </c>
      <c r="E11880" t="s">
        <v>285</v>
      </c>
      <c r="F11880">
        <v>0</v>
      </c>
      <c r="G11880">
        <v>1000000</v>
      </c>
      <c r="H11880">
        <v>0</v>
      </c>
      <c r="I11880">
        <v>0</v>
      </c>
      <c r="J11880">
        <v>0</v>
      </c>
      <c r="K11880">
        <v>8.5999999999999993E-2</v>
      </c>
      <c r="L11880" t="s">
        <v>23</v>
      </c>
      <c r="M11880" s="3">
        <v>86000</v>
      </c>
      <c r="N11880" s="2" t="str">
        <f>VLOOKUP(Tabla1[[#This Row],[nemo]],'Nemos y clasificaciones'!$A$2:$B$5000,2,FALSE)</f>
        <v>ISHARES 0-5 YEAR INV GRADE CORP BOND ETF</v>
      </c>
      <c r="O11880" s="3" t="str">
        <f>VLOOKUP(Tabla1[[#This Row],[nemo]],'Nemos y clasificaciones'!$A$1:$C$3000,3,FALSE)</f>
        <v>ETF</v>
      </c>
      <c r="P11880" s="3"/>
      <c r="Q11880" s="3"/>
    </row>
    <row r="11881" spans="1:17" x14ac:dyDescent="0.25">
      <c r="A11881" t="s">
        <v>2599</v>
      </c>
      <c r="B11881" s="1">
        <v>44228</v>
      </c>
      <c r="C11881" s="1">
        <v>44232</v>
      </c>
      <c r="D11881" t="s">
        <v>21</v>
      </c>
      <c r="E11881" t="s">
        <v>285</v>
      </c>
      <c r="F11881">
        <v>0</v>
      </c>
      <c r="G11881">
        <v>1000000</v>
      </c>
      <c r="H11881">
        <v>0</v>
      </c>
      <c r="I11881">
        <v>0</v>
      </c>
      <c r="J11881">
        <v>0</v>
      </c>
      <c r="K11881">
        <v>8.1000000000000003E-2</v>
      </c>
      <c r="L11881" t="s">
        <v>23</v>
      </c>
      <c r="M11881" s="3">
        <v>81000</v>
      </c>
      <c r="N11881" s="2" t="str">
        <f>VLOOKUP(Tabla1[[#This Row],[nemo]],'Nemos y clasificaciones'!$A$2:$B$5000,2,FALSE)</f>
        <v>ISHARES 0-5 YEAR INV GRADE CORP BOND ETF</v>
      </c>
      <c r="O11881" s="3" t="str">
        <f>VLOOKUP(Tabla1[[#This Row],[nemo]],'Nemos y clasificaciones'!$A$1:$C$3000,3,FALSE)</f>
        <v>ETF</v>
      </c>
      <c r="P11881" s="3"/>
      <c r="Q11881" s="3"/>
    </row>
    <row r="11882" spans="1:17" x14ac:dyDescent="0.25">
      <c r="A11882" t="s">
        <v>2510</v>
      </c>
      <c r="B11882" s="1">
        <v>44256</v>
      </c>
      <c r="C11882" s="1">
        <v>44260</v>
      </c>
      <c r="D11882" t="s">
        <v>21</v>
      </c>
      <c r="E11882" t="s">
        <v>285</v>
      </c>
      <c r="F11882">
        <v>0</v>
      </c>
      <c r="G11882">
        <v>1000000</v>
      </c>
      <c r="H11882">
        <v>0</v>
      </c>
      <c r="I11882">
        <v>0</v>
      </c>
      <c r="J11882">
        <v>0</v>
      </c>
      <c r="K11882">
        <v>7.4999999999999997E-2</v>
      </c>
      <c r="L11882" t="s">
        <v>23</v>
      </c>
      <c r="M11882" s="3">
        <v>75000</v>
      </c>
      <c r="N11882" s="2" t="str">
        <f>VLOOKUP(Tabla1[[#This Row],[nemo]],'Nemos y clasificaciones'!$A$2:$B$5000,2,FALSE)</f>
        <v>ISHARES 0-5 YEAR INV GRADE CORP BOND ETF</v>
      </c>
      <c r="O11882" s="3" t="str">
        <f>VLOOKUP(Tabla1[[#This Row],[nemo]],'Nemos y clasificaciones'!$A$1:$C$3000,3,FALSE)</f>
        <v>ETF</v>
      </c>
      <c r="P11882" s="3"/>
      <c r="Q11882" s="3"/>
    </row>
    <row r="11883" spans="1:17" x14ac:dyDescent="0.25">
      <c r="A11883" t="s">
        <v>1999</v>
      </c>
      <c r="B11883" s="1">
        <v>44319</v>
      </c>
      <c r="C11883" s="1">
        <v>44323</v>
      </c>
      <c r="D11883" t="s">
        <v>21</v>
      </c>
      <c r="E11883" t="s">
        <v>285</v>
      </c>
      <c r="F11883">
        <v>0</v>
      </c>
      <c r="G11883">
        <v>1000000</v>
      </c>
      <c r="H11883">
        <v>0</v>
      </c>
      <c r="I11883">
        <v>0</v>
      </c>
      <c r="J11883">
        <v>0</v>
      </c>
      <c r="K11883">
        <v>7.0000000000000007E-2</v>
      </c>
      <c r="L11883" t="s">
        <v>23</v>
      </c>
      <c r="M11883" s="3">
        <v>70000</v>
      </c>
      <c r="N11883" s="2" t="str">
        <f>VLOOKUP(Tabla1[[#This Row],[nemo]],'Nemos y clasificaciones'!$A$2:$B$5000,2,FALSE)</f>
        <v>ISHARES 0-5 YEAR INV GRADE CORP BOND ETF</v>
      </c>
      <c r="O11883" s="3" t="str">
        <f>VLOOKUP(Tabla1[[#This Row],[nemo]],'Nemos y clasificaciones'!$A$1:$C$3000,3,FALSE)</f>
        <v>ETF</v>
      </c>
      <c r="P11883" s="3"/>
      <c r="Q11883" s="3"/>
    </row>
    <row r="11884" spans="1:17" x14ac:dyDescent="0.25">
      <c r="A11884" t="s">
        <v>2294</v>
      </c>
      <c r="B11884" s="1">
        <v>44287</v>
      </c>
      <c r="C11884" s="1">
        <v>44294</v>
      </c>
      <c r="D11884" t="s">
        <v>21</v>
      </c>
      <c r="E11884" t="s">
        <v>285</v>
      </c>
      <c r="F11884">
        <v>0</v>
      </c>
      <c r="G11884">
        <v>1000000</v>
      </c>
      <c r="H11884">
        <v>0</v>
      </c>
      <c r="I11884">
        <v>0</v>
      </c>
      <c r="J11884">
        <v>0</v>
      </c>
      <c r="K11884">
        <v>7.0000000000000007E-2</v>
      </c>
      <c r="L11884" t="s">
        <v>23</v>
      </c>
      <c r="M11884" s="3">
        <v>70000</v>
      </c>
      <c r="N11884" s="2" t="str">
        <f>VLOOKUP(Tabla1[[#This Row],[nemo]],'Nemos y clasificaciones'!$A$2:$B$5000,2,FALSE)</f>
        <v>ISHARES 0-5 YEAR INV GRADE CORP BOND ETF</v>
      </c>
      <c r="O11884" s="3" t="str">
        <f>VLOOKUP(Tabla1[[#This Row],[nemo]],'Nemos y clasificaciones'!$A$1:$C$3000,3,FALSE)</f>
        <v>ETF</v>
      </c>
      <c r="P11884" s="3"/>
      <c r="Q11884" s="3"/>
    </row>
    <row r="11885" spans="1:17" x14ac:dyDescent="0.25">
      <c r="A11885" t="s">
        <v>884</v>
      </c>
      <c r="B11885" s="1">
        <v>44378</v>
      </c>
      <c r="C11885" s="1">
        <v>44385</v>
      </c>
      <c r="D11885" t="s">
        <v>21</v>
      </c>
      <c r="E11885" t="s">
        <v>285</v>
      </c>
      <c r="F11885">
        <v>0</v>
      </c>
      <c r="G11885">
        <v>1000000</v>
      </c>
      <c r="H11885">
        <v>0</v>
      </c>
      <c r="I11885">
        <v>0</v>
      </c>
      <c r="J11885">
        <v>0</v>
      </c>
      <c r="K11885">
        <v>6.6000000000000003E-2</v>
      </c>
      <c r="L11885" t="s">
        <v>23</v>
      </c>
      <c r="M11885" s="3">
        <v>66000</v>
      </c>
      <c r="N11885" s="2" t="str">
        <f>VLOOKUP(Tabla1[[#This Row],[nemo]],'Nemos y clasificaciones'!$A$2:$B$5000,2,FALSE)</f>
        <v>ISHARES 0-5 YEAR INV GRADE CORP BOND ETF</v>
      </c>
      <c r="O11885" s="3" t="str">
        <f>VLOOKUP(Tabla1[[#This Row],[nemo]],'Nemos y clasificaciones'!$A$1:$C$3000,3,FALSE)</f>
        <v>ETF</v>
      </c>
      <c r="P11885" s="3"/>
      <c r="Q11885" s="3"/>
    </row>
    <row r="11886" spans="1:17" x14ac:dyDescent="0.25">
      <c r="A11886" t="s">
        <v>1577</v>
      </c>
      <c r="B11886" s="1">
        <v>44348</v>
      </c>
      <c r="C11886" s="1">
        <v>44354</v>
      </c>
      <c r="D11886" t="s">
        <v>21</v>
      </c>
      <c r="E11886" t="s">
        <v>285</v>
      </c>
      <c r="F11886">
        <v>0</v>
      </c>
      <c r="G11886">
        <v>1000000</v>
      </c>
      <c r="H11886">
        <v>0</v>
      </c>
      <c r="I11886">
        <v>0</v>
      </c>
      <c r="J11886">
        <v>0</v>
      </c>
      <c r="K11886">
        <v>6.4000000000000001E-2</v>
      </c>
      <c r="L11886" t="s">
        <v>23</v>
      </c>
      <c r="M11886" s="3">
        <v>64000</v>
      </c>
      <c r="N11886" s="2" t="str">
        <f>VLOOKUP(Tabla1[[#This Row],[nemo]],'Nemos y clasificaciones'!$A$2:$B$5000,2,FALSE)</f>
        <v>ISHARES 0-5 YEAR INV GRADE CORP BOND ETF</v>
      </c>
      <c r="O11886" s="3" t="str">
        <f>VLOOKUP(Tabla1[[#This Row],[nemo]],'Nemos y clasificaciones'!$A$1:$C$3000,3,FALSE)</f>
        <v>ETF</v>
      </c>
      <c r="P11886" s="3"/>
      <c r="Q11886" s="3"/>
    </row>
    <row r="11887" spans="1:17" x14ac:dyDescent="0.25">
      <c r="A11887" t="s">
        <v>594</v>
      </c>
      <c r="B11887" s="1">
        <v>44410</v>
      </c>
      <c r="C11887" s="1">
        <v>44414</v>
      </c>
      <c r="D11887" t="s">
        <v>21</v>
      </c>
      <c r="E11887" t="s">
        <v>285</v>
      </c>
      <c r="F11887">
        <v>0</v>
      </c>
      <c r="G11887">
        <v>1000000</v>
      </c>
      <c r="H11887">
        <v>0</v>
      </c>
      <c r="I11887">
        <v>0</v>
      </c>
      <c r="J11887">
        <v>0</v>
      </c>
      <c r="K11887">
        <v>6.3E-2</v>
      </c>
      <c r="L11887" t="s">
        <v>23</v>
      </c>
      <c r="M11887" s="3">
        <v>63000</v>
      </c>
      <c r="N11887" s="2" t="str">
        <f>VLOOKUP(Tabla1[[#This Row],[nemo]],'Nemos y clasificaciones'!$A$2:$B$5000,2,FALSE)</f>
        <v>ISHARES 0-5 YEAR INV GRADE CORP BOND ETF</v>
      </c>
      <c r="O11887" s="3" t="str">
        <f>VLOOKUP(Tabla1[[#This Row],[nemo]],'Nemos y clasificaciones'!$A$1:$C$3000,3,FALSE)</f>
        <v>ETF</v>
      </c>
      <c r="P11887" s="3"/>
      <c r="Q11887" s="3"/>
    </row>
    <row r="11888" spans="1:17" x14ac:dyDescent="0.25">
      <c r="A11888" t="s">
        <v>284</v>
      </c>
      <c r="B11888" s="1">
        <v>44440</v>
      </c>
      <c r="C11888" s="1">
        <v>44447</v>
      </c>
      <c r="D11888" t="s">
        <v>21</v>
      </c>
      <c r="E11888" t="s">
        <v>285</v>
      </c>
      <c r="F11888">
        <v>0</v>
      </c>
      <c r="G11888">
        <v>1000000</v>
      </c>
      <c r="H11888">
        <v>0</v>
      </c>
      <c r="I11888">
        <v>0</v>
      </c>
      <c r="J11888">
        <v>0</v>
      </c>
      <c r="K11888">
        <v>5.8000000000000003E-2</v>
      </c>
      <c r="L11888" t="s">
        <v>23</v>
      </c>
      <c r="M11888" s="3">
        <v>58000</v>
      </c>
      <c r="N11888" s="2" t="str">
        <f>VLOOKUP(Tabla1[[#This Row],[nemo]],'Nemos y clasificaciones'!$A$2:$B$5000,2,FALSE)</f>
        <v>ISHARES 0-5 YEAR INV GRADE CORP BOND ETF</v>
      </c>
      <c r="O11888" s="3" t="str">
        <f>VLOOKUP(Tabla1[[#This Row],[nemo]],'Nemos y clasificaciones'!$A$1:$C$3000,3,FALSE)</f>
        <v>ETF</v>
      </c>
      <c r="P11888" s="3"/>
      <c r="Q11888" s="3"/>
    </row>
    <row r="11889" spans="1:17" x14ac:dyDescent="0.25">
      <c r="A11889" t="s">
        <v>5335</v>
      </c>
      <c r="B11889" s="1">
        <v>43801</v>
      </c>
      <c r="C11889" s="1">
        <v>43805</v>
      </c>
      <c r="D11889" t="s">
        <v>21</v>
      </c>
      <c r="E11889" t="s">
        <v>285</v>
      </c>
      <c r="F11889">
        <v>0</v>
      </c>
      <c r="G11889">
        <v>1000000</v>
      </c>
      <c r="H11889">
        <v>0</v>
      </c>
      <c r="I11889">
        <v>0</v>
      </c>
      <c r="J11889">
        <v>0</v>
      </c>
      <c r="K11889">
        <v>1.0999999999999999E-2</v>
      </c>
      <c r="L11889" t="s">
        <v>23</v>
      </c>
      <c r="M11889" s="3">
        <v>11000</v>
      </c>
      <c r="N11889" s="2" t="str">
        <f>VLOOKUP(Tabla1[[#This Row],[nemo]],'Nemos y clasificaciones'!$A$2:$B$5000,2,FALSE)</f>
        <v>ISHARES 0-5 YEAR INV GRADE CORP BOND ETF</v>
      </c>
      <c r="O11889" s="3" t="str">
        <f>VLOOKUP(Tabla1[[#This Row],[nemo]],'Nemos y clasificaciones'!$A$1:$C$3000,3,FALSE)</f>
        <v>ETF</v>
      </c>
      <c r="P11889" s="3"/>
      <c r="Q11889" s="3"/>
    </row>
    <row r="11890" spans="1:17" x14ac:dyDescent="0.25">
      <c r="A11890" t="s">
        <v>3087</v>
      </c>
      <c r="B11890" s="1">
        <v>44166</v>
      </c>
      <c r="C11890" s="1">
        <v>44172</v>
      </c>
      <c r="D11890" t="s">
        <v>21</v>
      </c>
      <c r="E11890" t="s">
        <v>285</v>
      </c>
      <c r="F11890">
        <v>0</v>
      </c>
      <c r="G11890">
        <v>1000000</v>
      </c>
      <c r="H11890">
        <v>0</v>
      </c>
      <c r="I11890">
        <v>0</v>
      </c>
      <c r="J11890">
        <v>0</v>
      </c>
      <c r="K11890">
        <v>8.0000000000000002E-3</v>
      </c>
      <c r="L11890" t="s">
        <v>23</v>
      </c>
      <c r="M11890" s="4">
        <v>8000</v>
      </c>
      <c r="N11890" s="2" t="str">
        <f>VLOOKUP(Tabla1[[#This Row],[nemo]],'Nemos y clasificaciones'!$A$2:$B$5000,2,FALSE)</f>
        <v>ISHARES 0-5 YEAR INV GRADE CORP BOND ETF</v>
      </c>
      <c r="O11890" s="4" t="str">
        <f>VLOOKUP(Tabla1[[#This Row],[nemo]],'Nemos y clasificaciones'!$A$1:$C$3000,3,FALSE)</f>
        <v>ETF</v>
      </c>
      <c r="P11890" s="4"/>
      <c r="Q11890" s="4"/>
    </row>
    <row r="11891" spans="1:17" x14ac:dyDescent="0.25">
      <c r="A11891" t="s">
        <v>7037</v>
      </c>
      <c r="B11891" s="1">
        <v>43454</v>
      </c>
      <c r="C11891" s="1">
        <v>43461</v>
      </c>
      <c r="D11891" t="s">
        <v>21</v>
      </c>
      <c r="E11891" t="s">
        <v>2834</v>
      </c>
      <c r="F11891">
        <v>0</v>
      </c>
      <c r="G11891">
        <v>100000</v>
      </c>
      <c r="H11891">
        <v>0</v>
      </c>
      <c r="I11891">
        <v>0</v>
      </c>
      <c r="J11891">
        <v>0</v>
      </c>
      <c r="K11891">
        <v>2.1819999999999999</v>
      </c>
      <c r="L11891" t="s">
        <v>16</v>
      </c>
      <c r="M11891" s="2">
        <v>218200</v>
      </c>
      <c r="N11891" s="2" t="str">
        <f>VLOOKUP(Tabla1[[#This Row],[nemo]],'Nemos y clasificaciones'!$A$2:$B$5000,2,FALSE)</f>
        <v>VANECK STEEL ETF</v>
      </c>
      <c r="O11891" s="2" t="str">
        <f>VLOOKUP(Tabla1[[#This Row],[nemo]],'Nemos y clasificaciones'!$A$1:$C$3000,3,FALSE)</f>
        <v>ETF</v>
      </c>
      <c r="P11891" s="2"/>
      <c r="Q11891" s="2"/>
    </row>
    <row r="11892" spans="1:17" x14ac:dyDescent="0.25">
      <c r="A11892" t="s">
        <v>8790</v>
      </c>
      <c r="B11892" s="1">
        <v>43087</v>
      </c>
      <c r="C11892" s="1">
        <v>43091</v>
      </c>
      <c r="D11892" t="s">
        <v>21</v>
      </c>
      <c r="E11892" t="s">
        <v>2834</v>
      </c>
      <c r="F11892">
        <v>0</v>
      </c>
      <c r="G11892">
        <v>100000</v>
      </c>
      <c r="H11892">
        <v>0</v>
      </c>
      <c r="I11892">
        <v>0</v>
      </c>
      <c r="J11892">
        <v>0</v>
      </c>
      <c r="K11892">
        <v>1.091</v>
      </c>
      <c r="L11892" t="s">
        <v>16</v>
      </c>
      <c r="M11892" s="2">
        <v>109100</v>
      </c>
      <c r="N11892" s="2" t="str">
        <f>VLOOKUP(Tabla1[[#This Row],[nemo]],'Nemos y clasificaciones'!$A$2:$B$5000,2,FALSE)</f>
        <v>VANECK STEEL ETF</v>
      </c>
      <c r="O11892" s="2" t="str">
        <f>VLOOKUP(Tabla1[[#This Row],[nemo]],'Nemos y clasificaciones'!$A$1:$C$3000,3,FALSE)</f>
        <v>ETF</v>
      </c>
      <c r="P11892" s="2"/>
      <c r="Q11892" s="2"/>
    </row>
    <row r="11893" spans="1:17" x14ac:dyDescent="0.25">
      <c r="A11893" t="s">
        <v>11031</v>
      </c>
      <c r="B11893" s="1">
        <v>42359</v>
      </c>
      <c r="C11893" s="1">
        <v>42366</v>
      </c>
      <c r="D11893" t="s">
        <v>21</v>
      </c>
      <c r="E11893" t="s">
        <v>2834</v>
      </c>
      <c r="F11893">
        <v>0</v>
      </c>
      <c r="G11893">
        <v>100000</v>
      </c>
      <c r="H11893">
        <v>0</v>
      </c>
      <c r="I11893">
        <v>0</v>
      </c>
      <c r="J11893">
        <v>0</v>
      </c>
      <c r="K11893">
        <v>1.0429999999999999</v>
      </c>
      <c r="L11893" t="s">
        <v>16</v>
      </c>
      <c r="M11893" s="2">
        <v>104300</v>
      </c>
      <c r="N11893" s="2" t="str">
        <f>VLOOKUP(Tabla1[[#This Row],[nemo]],'Nemos y clasificaciones'!$A$2:$B$5000,2,FALSE)</f>
        <v>VANECK STEEL ETF</v>
      </c>
      <c r="O11893" s="2" t="str">
        <f>VLOOKUP(Tabla1[[#This Row],[nemo]],'Nemos y clasificaciones'!$A$1:$C$3000,3,FALSE)</f>
        <v>ETF</v>
      </c>
      <c r="P11893" s="2"/>
      <c r="Q11893" s="2"/>
    </row>
    <row r="11894" spans="1:17" x14ac:dyDescent="0.25">
      <c r="A11894" t="s">
        <v>5062</v>
      </c>
      <c r="B11894" s="1">
        <v>43822</v>
      </c>
      <c r="C11894" s="1">
        <v>43829</v>
      </c>
      <c r="D11894" t="s">
        <v>21</v>
      </c>
      <c r="E11894" t="s">
        <v>2834</v>
      </c>
      <c r="F11894">
        <v>0</v>
      </c>
      <c r="G11894">
        <v>100000</v>
      </c>
      <c r="H11894">
        <v>0</v>
      </c>
      <c r="I11894">
        <v>0</v>
      </c>
      <c r="J11894">
        <v>0</v>
      </c>
      <c r="K11894">
        <v>0.97199999999999998</v>
      </c>
      <c r="L11894" t="s">
        <v>23</v>
      </c>
      <c r="M11894" s="3">
        <v>97200</v>
      </c>
      <c r="N11894" s="2" t="str">
        <f>VLOOKUP(Tabla1[[#This Row],[nemo]],'Nemos y clasificaciones'!$A$2:$B$5000,2,FALSE)</f>
        <v>VANECK STEEL ETF</v>
      </c>
      <c r="O11894" s="3" t="str">
        <f>VLOOKUP(Tabla1[[#This Row],[nemo]],'Nemos y clasificaciones'!$A$1:$C$3000,3,FALSE)</f>
        <v>ETF</v>
      </c>
      <c r="P11894" s="3"/>
      <c r="Q11894" s="3"/>
    </row>
    <row r="11895" spans="1:17" x14ac:dyDescent="0.25">
      <c r="A11895" t="s">
        <v>2833</v>
      </c>
      <c r="B11895" s="1">
        <v>44186</v>
      </c>
      <c r="C11895" s="1">
        <v>44193</v>
      </c>
      <c r="D11895" t="s">
        <v>21</v>
      </c>
      <c r="E11895" t="s">
        <v>2834</v>
      </c>
      <c r="F11895">
        <v>0</v>
      </c>
      <c r="G11895">
        <v>100000</v>
      </c>
      <c r="H11895">
        <v>0</v>
      </c>
      <c r="I11895">
        <v>0</v>
      </c>
      <c r="J11895">
        <v>0</v>
      </c>
      <c r="K11895">
        <v>0.83299999999999996</v>
      </c>
      <c r="L11895" t="s">
        <v>23</v>
      </c>
      <c r="M11895" s="3">
        <v>83300</v>
      </c>
      <c r="N11895" s="2" t="str">
        <f>VLOOKUP(Tabla1[[#This Row],[nemo]],'Nemos y clasificaciones'!$A$2:$B$5000,2,FALSE)</f>
        <v>VANECK STEEL ETF</v>
      </c>
      <c r="O11895" s="3" t="str">
        <f>VLOOKUP(Tabla1[[#This Row],[nemo]],'Nemos y clasificaciones'!$A$1:$C$3000,3,FALSE)</f>
        <v>ETF</v>
      </c>
      <c r="P11895" s="3"/>
      <c r="Q11895" s="3"/>
    </row>
    <row r="11896" spans="1:17" x14ac:dyDescent="0.25">
      <c r="A11896" t="s">
        <v>10079</v>
      </c>
      <c r="B11896" s="1">
        <v>42723</v>
      </c>
      <c r="C11896" s="1">
        <v>42727</v>
      </c>
      <c r="D11896" t="s">
        <v>21</v>
      </c>
      <c r="E11896" t="s">
        <v>2834</v>
      </c>
      <c r="F11896">
        <v>0</v>
      </c>
      <c r="G11896">
        <v>100000</v>
      </c>
      <c r="H11896">
        <v>0</v>
      </c>
      <c r="I11896">
        <v>0</v>
      </c>
      <c r="J11896">
        <v>0</v>
      </c>
      <c r="K11896">
        <v>0.40200000000000002</v>
      </c>
      <c r="L11896" t="s">
        <v>23</v>
      </c>
      <c r="M11896" s="3">
        <v>40200</v>
      </c>
      <c r="N11896" s="2" t="str">
        <f>VLOOKUP(Tabla1[[#This Row],[nemo]],'Nemos y clasificaciones'!$A$2:$B$5000,2,FALSE)</f>
        <v>VANECK STEEL ETF</v>
      </c>
      <c r="O11896" s="3" t="str">
        <f>VLOOKUP(Tabla1[[#This Row],[nemo]],'Nemos y clasificaciones'!$A$1:$C$3000,3,FALSE)</f>
        <v>ETF</v>
      </c>
      <c r="P11896" s="3"/>
      <c r="Q11896" s="3"/>
    </row>
    <row r="11897" spans="1:17" x14ac:dyDescent="0.25">
      <c r="A11897" t="s">
        <v>5033</v>
      </c>
      <c r="B11897" s="1">
        <v>43829</v>
      </c>
      <c r="C11897" s="1">
        <v>43836</v>
      </c>
      <c r="D11897" t="s">
        <v>21</v>
      </c>
      <c r="E11897" t="s">
        <v>2834</v>
      </c>
      <c r="F11897">
        <v>0</v>
      </c>
      <c r="G11897">
        <v>100000</v>
      </c>
      <c r="H11897">
        <v>0</v>
      </c>
      <c r="I11897">
        <v>0</v>
      </c>
      <c r="J11897">
        <v>0</v>
      </c>
      <c r="K11897">
        <v>7.1999999999999995E-2</v>
      </c>
      <c r="L11897" t="s">
        <v>23</v>
      </c>
      <c r="M11897" s="4">
        <v>7200</v>
      </c>
      <c r="N11897" s="2" t="str">
        <f>VLOOKUP(Tabla1[[#This Row],[nemo]],'Nemos y clasificaciones'!$A$2:$B$5000,2,FALSE)</f>
        <v>VANECK STEEL ETF</v>
      </c>
      <c r="O11897" s="4" t="str">
        <f>VLOOKUP(Tabla1[[#This Row],[nemo]],'Nemos y clasificaciones'!$A$1:$C$3000,3,FALSE)</f>
        <v>ETF</v>
      </c>
      <c r="P11897" s="4"/>
      <c r="Q11897" s="4"/>
    </row>
    <row r="11898" spans="1:17" x14ac:dyDescent="0.25">
      <c r="A11898" t="s">
        <v>8676</v>
      </c>
      <c r="B11898" s="1">
        <v>43096</v>
      </c>
      <c r="C11898" s="1">
        <v>43103</v>
      </c>
      <c r="D11898" t="s">
        <v>21</v>
      </c>
      <c r="E11898" t="s">
        <v>2834</v>
      </c>
      <c r="F11898">
        <v>0</v>
      </c>
      <c r="G11898">
        <v>100000</v>
      </c>
      <c r="H11898">
        <v>0</v>
      </c>
      <c r="I11898">
        <v>0</v>
      </c>
      <c r="J11898">
        <v>0</v>
      </c>
      <c r="K11898">
        <v>2.7E-2</v>
      </c>
      <c r="L11898" t="s">
        <v>23</v>
      </c>
      <c r="M11898" s="4">
        <v>2700</v>
      </c>
      <c r="N11898" s="2" t="str">
        <f>VLOOKUP(Tabla1[[#This Row],[nemo]],'Nemos y clasificaciones'!$A$2:$B$5000,2,FALSE)</f>
        <v>VANECK STEEL ETF</v>
      </c>
      <c r="O11898" s="4" t="str">
        <f>VLOOKUP(Tabla1[[#This Row],[nemo]],'Nemos y clasificaciones'!$A$1:$C$3000,3,FALSE)</f>
        <v>ETF</v>
      </c>
      <c r="P11898" s="4"/>
      <c r="Q11898" s="4"/>
    </row>
    <row r="11899" spans="1:17" x14ac:dyDescent="0.25">
      <c r="A11899" t="s">
        <v>6385</v>
      </c>
      <c r="B11899" s="1">
        <v>43595</v>
      </c>
      <c r="C11899" s="1">
        <v>43601</v>
      </c>
      <c r="D11899" t="s">
        <v>14</v>
      </c>
      <c r="E11899" t="s">
        <v>6394</v>
      </c>
      <c r="F11899">
        <v>0</v>
      </c>
      <c r="G11899">
        <v>567712826</v>
      </c>
      <c r="H11899">
        <v>0</v>
      </c>
      <c r="I11899">
        <v>0</v>
      </c>
      <c r="J11899">
        <v>0</v>
      </c>
      <c r="K11899">
        <v>0.88200000000000001</v>
      </c>
      <c r="L11899" t="s">
        <v>23</v>
      </c>
      <c r="M11899" s="2">
        <v>500722712.53200001</v>
      </c>
      <c r="N11899" s="2" t="str">
        <f>VLOOKUP(Tabla1[[#This Row],[nemo]],'Nemos y clasificaciones'!$A$2:$B$5000,2,FALSE)</f>
        <v>SOCIEDAD MATRIZ BANCO DE CHILE, SERIE A</v>
      </c>
      <c r="O11899" s="2" t="str">
        <f>VLOOKUP(Tabla1[[#This Row],[nemo]],'Nemos y clasificaciones'!$A$1:$C$3000,3,FALSE)</f>
        <v>Servicios financieros</v>
      </c>
      <c r="P11899" s="2"/>
      <c r="Q11899" s="2"/>
    </row>
    <row r="11900" spans="1:17" x14ac:dyDescent="0.25">
      <c r="A11900" t="s">
        <v>6745</v>
      </c>
      <c r="B11900" s="1">
        <v>43546</v>
      </c>
      <c r="C11900" s="1">
        <v>43552</v>
      </c>
      <c r="D11900" t="s">
        <v>14</v>
      </c>
      <c r="E11900" t="s">
        <v>6400</v>
      </c>
      <c r="F11900">
        <v>0</v>
      </c>
      <c r="G11900">
        <v>11000000000</v>
      </c>
      <c r="H11900">
        <v>0</v>
      </c>
      <c r="I11900">
        <v>0</v>
      </c>
      <c r="J11900">
        <v>0</v>
      </c>
      <c r="K11900">
        <v>3.5270000000000001</v>
      </c>
      <c r="L11900" t="s">
        <v>16</v>
      </c>
      <c r="M11900" s="2">
        <v>38797000000</v>
      </c>
      <c r="N11900" s="2" t="str">
        <f>VLOOKUP(Tabla1[[#This Row],[nemo]],'Nemos y clasificaciones'!$A$2:$B$5000,2,FALSE)</f>
        <v>SOCIEDAD MATRIZ BANCO DE CHILE, SERIE B</v>
      </c>
      <c r="O11900" s="2" t="str">
        <f>VLOOKUP(Tabla1[[#This Row],[nemo]],'Nemos y clasificaciones'!$A$1:$C$3000,3,FALSE)</f>
        <v>Servicios financieros</v>
      </c>
      <c r="P11900" s="2"/>
      <c r="Q11900" s="2"/>
    </row>
    <row r="11901" spans="1:17" x14ac:dyDescent="0.25">
      <c r="A11901" t="s">
        <v>11907</v>
      </c>
      <c r="B11901" s="1">
        <v>42083</v>
      </c>
      <c r="C11901" s="1">
        <v>42089</v>
      </c>
      <c r="D11901" t="s">
        <v>14</v>
      </c>
      <c r="E11901" t="s">
        <v>6400</v>
      </c>
      <c r="F11901">
        <v>0</v>
      </c>
      <c r="G11901">
        <v>11000000000</v>
      </c>
      <c r="H11901">
        <v>0</v>
      </c>
      <c r="I11901">
        <v>0</v>
      </c>
      <c r="J11901">
        <v>0</v>
      </c>
      <c r="K11901">
        <v>3.4550000000000001</v>
      </c>
      <c r="L11901" t="s">
        <v>16</v>
      </c>
      <c r="M11901" s="2">
        <v>38005000000</v>
      </c>
      <c r="N11901" s="2" t="str">
        <f>VLOOKUP(Tabla1[[#This Row],[nemo]],'Nemos y clasificaciones'!$A$2:$B$5000,2,FALSE)</f>
        <v>SOCIEDAD MATRIZ BANCO DE CHILE, SERIE B</v>
      </c>
      <c r="O11901" s="2" t="str">
        <f>VLOOKUP(Tabla1[[#This Row],[nemo]],'Nemos y clasificaciones'!$A$1:$C$3000,3,FALSE)</f>
        <v>Servicios financieros</v>
      </c>
      <c r="P11901" s="2"/>
      <c r="Q11901" s="2"/>
    </row>
    <row r="11902" spans="1:17" x14ac:dyDescent="0.25">
      <c r="A11902" t="s">
        <v>10879</v>
      </c>
      <c r="B11902" s="1">
        <v>42447</v>
      </c>
      <c r="C11902" s="1">
        <v>42453</v>
      </c>
      <c r="D11902" t="s">
        <v>14</v>
      </c>
      <c r="E11902" t="s">
        <v>6400</v>
      </c>
      <c r="F11902">
        <v>0</v>
      </c>
      <c r="G11902">
        <v>11000000000</v>
      </c>
      <c r="H11902">
        <v>0</v>
      </c>
      <c r="I11902">
        <v>0</v>
      </c>
      <c r="J11902">
        <v>0</v>
      </c>
      <c r="K11902">
        <v>3.3879999999999999</v>
      </c>
      <c r="L11902" t="s">
        <v>16</v>
      </c>
      <c r="M11902" s="2">
        <v>37268000000</v>
      </c>
      <c r="N11902" s="2" t="str">
        <f>VLOOKUP(Tabla1[[#This Row],[nemo]],'Nemos y clasificaciones'!$A$2:$B$5000,2,FALSE)</f>
        <v>SOCIEDAD MATRIZ BANCO DE CHILE, SERIE B</v>
      </c>
      <c r="O11902" s="2" t="str">
        <f>VLOOKUP(Tabla1[[#This Row],[nemo]],'Nemos y clasificaciones'!$A$1:$C$3000,3,FALSE)</f>
        <v>Servicios financieros</v>
      </c>
      <c r="P11902" s="2"/>
      <c r="Q11902" s="2"/>
    </row>
    <row r="11903" spans="1:17" x14ac:dyDescent="0.25">
      <c r="A11903" t="s">
        <v>8526</v>
      </c>
      <c r="B11903" s="1">
        <v>43175</v>
      </c>
      <c r="C11903" s="1">
        <v>43181</v>
      </c>
      <c r="D11903" t="s">
        <v>14</v>
      </c>
      <c r="E11903" t="s">
        <v>6400</v>
      </c>
      <c r="F11903">
        <v>0</v>
      </c>
      <c r="G11903">
        <v>11000000000</v>
      </c>
      <c r="H11903">
        <v>0</v>
      </c>
      <c r="I11903">
        <v>0</v>
      </c>
      <c r="J11903">
        <v>0</v>
      </c>
      <c r="K11903">
        <v>3.1579999999999999</v>
      </c>
      <c r="L11903" t="s">
        <v>16</v>
      </c>
      <c r="M11903" s="2">
        <v>34738000000</v>
      </c>
      <c r="N11903" s="2" t="str">
        <f>VLOOKUP(Tabla1[[#This Row],[nemo]],'Nemos y clasificaciones'!$A$2:$B$5000,2,FALSE)</f>
        <v>SOCIEDAD MATRIZ BANCO DE CHILE, SERIE B</v>
      </c>
      <c r="O11903" s="2" t="str">
        <f>VLOOKUP(Tabla1[[#This Row],[nemo]],'Nemos y clasificaciones'!$A$1:$C$3000,3,FALSE)</f>
        <v>Servicios financieros</v>
      </c>
      <c r="P11903" s="2"/>
      <c r="Q11903" s="2"/>
    </row>
    <row r="11904" spans="1:17" x14ac:dyDescent="0.25">
      <c r="A11904" t="s">
        <v>9857</v>
      </c>
      <c r="B11904" s="1">
        <v>42811</v>
      </c>
      <c r="C11904" s="1">
        <v>42817</v>
      </c>
      <c r="D11904" t="s">
        <v>14</v>
      </c>
      <c r="E11904" t="s">
        <v>6400</v>
      </c>
      <c r="F11904">
        <v>0</v>
      </c>
      <c r="G11904">
        <v>11000000000</v>
      </c>
      <c r="H11904">
        <v>0</v>
      </c>
      <c r="I11904">
        <v>0</v>
      </c>
      <c r="J11904">
        <v>0</v>
      </c>
      <c r="K11904">
        <v>2.9350000000000001</v>
      </c>
      <c r="L11904" t="s">
        <v>16</v>
      </c>
      <c r="M11904" s="2">
        <v>32285000000</v>
      </c>
      <c r="N11904" s="2" t="str">
        <f>VLOOKUP(Tabla1[[#This Row],[nemo]],'Nemos y clasificaciones'!$A$2:$B$5000,2,FALSE)</f>
        <v>SOCIEDAD MATRIZ BANCO DE CHILE, SERIE B</v>
      </c>
      <c r="O11904" s="2" t="str">
        <f>VLOOKUP(Tabla1[[#This Row],[nemo]],'Nemos y clasificaciones'!$A$1:$C$3000,3,FALSE)</f>
        <v>Servicios financieros</v>
      </c>
      <c r="P11904" s="2"/>
      <c r="Q11904" s="2"/>
    </row>
    <row r="11905" spans="1:17" x14ac:dyDescent="0.25">
      <c r="A11905" t="s">
        <v>6385</v>
      </c>
      <c r="B11905" s="1">
        <v>43595</v>
      </c>
      <c r="C11905" s="1">
        <v>43601</v>
      </c>
      <c r="D11905" t="s">
        <v>14</v>
      </c>
      <c r="E11905" t="s">
        <v>6400</v>
      </c>
      <c r="F11905">
        <v>0</v>
      </c>
      <c r="G11905">
        <v>11000000000</v>
      </c>
      <c r="H11905">
        <v>0</v>
      </c>
      <c r="I11905">
        <v>0</v>
      </c>
      <c r="J11905">
        <v>0</v>
      </c>
      <c r="K11905">
        <v>0.88200000000000001</v>
      </c>
      <c r="L11905" t="s">
        <v>23</v>
      </c>
      <c r="M11905" s="2">
        <v>9702000000</v>
      </c>
      <c r="N11905" s="2" t="str">
        <f>VLOOKUP(Tabla1[[#This Row],[nemo]],'Nemos y clasificaciones'!$A$2:$B$5000,2,FALSE)</f>
        <v>SOCIEDAD MATRIZ BANCO DE CHILE, SERIE B</v>
      </c>
      <c r="O11905" s="2" t="str">
        <f>VLOOKUP(Tabla1[[#This Row],[nemo]],'Nemos y clasificaciones'!$A$1:$C$3000,3,FALSE)</f>
        <v>Servicios financieros</v>
      </c>
      <c r="P11905" s="2"/>
      <c r="Q11905" s="2"/>
    </row>
    <row r="11906" spans="1:17" x14ac:dyDescent="0.25">
      <c r="A11906" t="s">
        <v>6745</v>
      </c>
      <c r="B11906" s="1">
        <v>43546</v>
      </c>
      <c r="C11906" s="1">
        <v>43552</v>
      </c>
      <c r="D11906" t="s">
        <v>14</v>
      </c>
      <c r="E11906" t="s">
        <v>6392</v>
      </c>
      <c r="F11906">
        <v>0</v>
      </c>
      <c r="G11906">
        <v>429418369</v>
      </c>
      <c r="H11906">
        <v>0</v>
      </c>
      <c r="I11906">
        <v>0</v>
      </c>
      <c r="J11906">
        <v>0</v>
      </c>
      <c r="K11906">
        <v>3.5270000000000001</v>
      </c>
      <c r="L11906" t="s">
        <v>16</v>
      </c>
      <c r="M11906" s="2">
        <v>1514558587.4630001</v>
      </c>
      <c r="N11906" s="2" t="str">
        <f>VLOOKUP(Tabla1[[#This Row],[nemo]],'Nemos y clasificaciones'!$A$2:$B$5000,2,FALSE)</f>
        <v>SOCIEDAD MATRIZ BANCO DE CHILE, SERIE D</v>
      </c>
      <c r="O11906" s="2" t="str">
        <f>VLOOKUP(Tabla1[[#This Row],[nemo]],'Nemos y clasificaciones'!$A$1:$C$3000,3,FALSE)</f>
        <v>Servicios financieros</v>
      </c>
      <c r="P11906" s="2"/>
      <c r="Q11906" s="2"/>
    </row>
    <row r="11907" spans="1:17" x14ac:dyDescent="0.25">
      <c r="A11907" t="s">
        <v>11908</v>
      </c>
      <c r="B11907" s="1">
        <v>42083</v>
      </c>
      <c r="C11907" s="1">
        <v>42089</v>
      </c>
      <c r="D11907" t="s">
        <v>14</v>
      </c>
      <c r="E11907" t="s">
        <v>6392</v>
      </c>
      <c r="F11907">
        <v>0</v>
      </c>
      <c r="G11907">
        <v>429418369</v>
      </c>
      <c r="H11907">
        <v>0</v>
      </c>
      <c r="I11907">
        <v>0</v>
      </c>
      <c r="J11907">
        <v>0</v>
      </c>
      <c r="K11907">
        <v>3.4550000000000001</v>
      </c>
      <c r="L11907" t="s">
        <v>16</v>
      </c>
      <c r="M11907" s="2">
        <v>1483640464.895</v>
      </c>
      <c r="N11907" s="2" t="str">
        <f>VLOOKUP(Tabla1[[#This Row],[nemo]],'Nemos y clasificaciones'!$A$2:$B$5000,2,FALSE)</f>
        <v>SOCIEDAD MATRIZ BANCO DE CHILE, SERIE D</v>
      </c>
      <c r="O11907" s="2" t="str">
        <f>VLOOKUP(Tabla1[[#This Row],[nemo]],'Nemos y clasificaciones'!$A$1:$C$3000,3,FALSE)</f>
        <v>Servicios financieros</v>
      </c>
      <c r="P11907" s="2"/>
      <c r="Q11907" s="2"/>
    </row>
    <row r="11908" spans="1:17" x14ac:dyDescent="0.25">
      <c r="A11908" t="s">
        <v>10879</v>
      </c>
      <c r="B11908" s="1">
        <v>42447</v>
      </c>
      <c r="C11908" s="1">
        <v>42453</v>
      </c>
      <c r="D11908" t="s">
        <v>14</v>
      </c>
      <c r="E11908" t="s">
        <v>6392</v>
      </c>
      <c r="F11908">
        <v>0</v>
      </c>
      <c r="G11908">
        <v>429418369</v>
      </c>
      <c r="H11908">
        <v>0</v>
      </c>
      <c r="I11908">
        <v>0</v>
      </c>
      <c r="J11908">
        <v>0</v>
      </c>
      <c r="K11908">
        <v>3.3879999999999999</v>
      </c>
      <c r="L11908" t="s">
        <v>16</v>
      </c>
      <c r="M11908" s="2">
        <v>1454869434.1719999</v>
      </c>
      <c r="N11908" s="2" t="str">
        <f>VLOOKUP(Tabla1[[#This Row],[nemo]],'Nemos y clasificaciones'!$A$2:$B$5000,2,FALSE)</f>
        <v>SOCIEDAD MATRIZ BANCO DE CHILE, SERIE D</v>
      </c>
      <c r="O11908" s="2" t="str">
        <f>VLOOKUP(Tabla1[[#This Row],[nemo]],'Nemos y clasificaciones'!$A$1:$C$3000,3,FALSE)</f>
        <v>Servicios financieros</v>
      </c>
      <c r="P11908" s="2"/>
      <c r="Q11908" s="2"/>
    </row>
    <row r="11909" spans="1:17" x14ac:dyDescent="0.25">
      <c r="A11909" t="s">
        <v>8526</v>
      </c>
      <c r="B11909" s="1">
        <v>43175</v>
      </c>
      <c r="C11909" s="1">
        <v>43181</v>
      </c>
      <c r="D11909" t="s">
        <v>14</v>
      </c>
      <c r="E11909" t="s">
        <v>6392</v>
      </c>
      <c r="F11909">
        <v>0</v>
      </c>
      <c r="G11909">
        <v>429418369</v>
      </c>
      <c r="H11909">
        <v>0</v>
      </c>
      <c r="I11909">
        <v>0</v>
      </c>
      <c r="J11909">
        <v>0</v>
      </c>
      <c r="K11909">
        <v>3.1579999999999999</v>
      </c>
      <c r="L11909" t="s">
        <v>16</v>
      </c>
      <c r="M11909" s="2">
        <v>1356103209.302</v>
      </c>
      <c r="N11909" s="2" t="str">
        <f>VLOOKUP(Tabla1[[#This Row],[nemo]],'Nemos y clasificaciones'!$A$2:$B$5000,2,FALSE)</f>
        <v>SOCIEDAD MATRIZ BANCO DE CHILE, SERIE D</v>
      </c>
      <c r="O11909" s="2" t="str">
        <f>VLOOKUP(Tabla1[[#This Row],[nemo]],'Nemos y clasificaciones'!$A$1:$C$3000,3,FALSE)</f>
        <v>Servicios financieros</v>
      </c>
      <c r="P11909" s="2"/>
      <c r="Q11909" s="2"/>
    </row>
    <row r="11910" spans="1:17" x14ac:dyDescent="0.25">
      <c r="A11910" t="s">
        <v>9857</v>
      </c>
      <c r="B11910" s="1">
        <v>42811</v>
      </c>
      <c r="C11910" s="1">
        <v>42817</v>
      </c>
      <c r="D11910" t="s">
        <v>14</v>
      </c>
      <c r="E11910" t="s">
        <v>6392</v>
      </c>
      <c r="F11910">
        <v>0</v>
      </c>
      <c r="G11910">
        <v>429418369</v>
      </c>
      <c r="H11910">
        <v>0</v>
      </c>
      <c r="I11910">
        <v>0</v>
      </c>
      <c r="J11910">
        <v>0</v>
      </c>
      <c r="K11910">
        <v>2.9350000000000001</v>
      </c>
      <c r="L11910" t="s">
        <v>16</v>
      </c>
      <c r="M11910" s="2">
        <v>1260342913.0150001</v>
      </c>
      <c r="N11910" s="2" t="str">
        <f>VLOOKUP(Tabla1[[#This Row],[nemo]],'Nemos y clasificaciones'!$A$2:$B$5000,2,FALSE)</f>
        <v>SOCIEDAD MATRIZ BANCO DE CHILE, SERIE D</v>
      </c>
      <c r="O11910" s="2" t="str">
        <f>VLOOKUP(Tabla1[[#This Row],[nemo]],'Nemos y clasificaciones'!$A$1:$C$3000,3,FALSE)</f>
        <v>Servicios financieros</v>
      </c>
      <c r="P11910" s="2"/>
      <c r="Q11910" s="2"/>
    </row>
    <row r="11911" spans="1:17" x14ac:dyDescent="0.25">
      <c r="A11911" t="s">
        <v>6385</v>
      </c>
      <c r="B11911" s="1">
        <v>43595</v>
      </c>
      <c r="C11911" s="1">
        <v>43601</v>
      </c>
      <c r="D11911" t="s">
        <v>14</v>
      </c>
      <c r="E11911" t="s">
        <v>6392</v>
      </c>
      <c r="F11911">
        <v>0</v>
      </c>
      <c r="G11911">
        <v>429418369</v>
      </c>
      <c r="H11911">
        <v>0</v>
      </c>
      <c r="I11911">
        <v>0</v>
      </c>
      <c r="J11911">
        <v>0</v>
      </c>
      <c r="K11911">
        <v>0.88200000000000001</v>
      </c>
      <c r="L11911" t="s">
        <v>23</v>
      </c>
      <c r="M11911" s="2">
        <v>378747001.458</v>
      </c>
      <c r="N11911" s="2" t="str">
        <f>VLOOKUP(Tabla1[[#This Row],[nemo]],'Nemos y clasificaciones'!$A$2:$B$5000,2,FALSE)</f>
        <v>SOCIEDAD MATRIZ BANCO DE CHILE, SERIE D</v>
      </c>
      <c r="O11911" s="2" t="str">
        <f>VLOOKUP(Tabla1[[#This Row],[nemo]],'Nemos y clasificaciones'!$A$1:$C$3000,3,FALSE)</f>
        <v>Servicios financieros</v>
      </c>
      <c r="P11911" s="2"/>
      <c r="Q11911" s="2"/>
    </row>
    <row r="11912" spans="1:17" x14ac:dyDescent="0.25">
      <c r="A11912" t="s">
        <v>6745</v>
      </c>
      <c r="B11912" s="1">
        <v>43546</v>
      </c>
      <c r="C11912" s="1">
        <v>43552</v>
      </c>
      <c r="D11912" t="s">
        <v>14</v>
      </c>
      <c r="E11912" t="s">
        <v>6386</v>
      </c>
      <c r="F11912">
        <v>0</v>
      </c>
      <c r="G11912">
        <v>141373600</v>
      </c>
      <c r="H11912">
        <v>0</v>
      </c>
      <c r="I11912">
        <v>0</v>
      </c>
      <c r="J11912">
        <v>0</v>
      </c>
      <c r="K11912">
        <v>3.5270000000000001</v>
      </c>
      <c r="L11912" t="s">
        <v>16</v>
      </c>
      <c r="M11912" s="2">
        <v>498624687.19999999</v>
      </c>
      <c r="N11912" s="2" t="str">
        <f>VLOOKUP(Tabla1[[#This Row],[nemo]],'Nemos y clasificaciones'!$A$2:$B$5000,2,FALSE)</f>
        <v>SOCIEDAD MATRIZ BANCO DE CHILE, SERIE E</v>
      </c>
      <c r="O11912" s="2" t="str">
        <f>VLOOKUP(Tabla1[[#This Row],[nemo]],'Nemos y clasificaciones'!$A$1:$C$3000,3,FALSE)</f>
        <v>Servicios financieros</v>
      </c>
      <c r="P11912" s="2"/>
      <c r="Q11912" s="2"/>
    </row>
    <row r="11913" spans="1:17" x14ac:dyDescent="0.25">
      <c r="A11913" t="s">
        <v>11907</v>
      </c>
      <c r="B11913" s="1">
        <v>42083</v>
      </c>
      <c r="C11913" s="1">
        <v>42089</v>
      </c>
      <c r="D11913" t="s">
        <v>14</v>
      </c>
      <c r="E11913" t="s">
        <v>6386</v>
      </c>
      <c r="F11913">
        <v>0</v>
      </c>
      <c r="G11913">
        <v>141373600</v>
      </c>
      <c r="H11913">
        <v>0</v>
      </c>
      <c r="I11913">
        <v>0</v>
      </c>
      <c r="J11913">
        <v>0</v>
      </c>
      <c r="K11913">
        <v>3.4550000000000001</v>
      </c>
      <c r="L11913" t="s">
        <v>16</v>
      </c>
      <c r="M11913" s="2">
        <v>488445788</v>
      </c>
      <c r="N11913" s="2" t="str">
        <f>VLOOKUP(Tabla1[[#This Row],[nemo]],'Nemos y clasificaciones'!$A$2:$B$5000,2,FALSE)</f>
        <v>SOCIEDAD MATRIZ BANCO DE CHILE, SERIE E</v>
      </c>
      <c r="O11913" s="2" t="str">
        <f>VLOOKUP(Tabla1[[#This Row],[nemo]],'Nemos y clasificaciones'!$A$1:$C$3000,3,FALSE)</f>
        <v>Servicios financieros</v>
      </c>
      <c r="P11913" s="2"/>
      <c r="Q11913" s="2"/>
    </row>
    <row r="11914" spans="1:17" x14ac:dyDescent="0.25">
      <c r="A11914" t="s">
        <v>10878</v>
      </c>
      <c r="B11914" s="1">
        <v>42447</v>
      </c>
      <c r="C11914" s="1">
        <v>42453</v>
      </c>
      <c r="D11914" t="s">
        <v>14</v>
      </c>
      <c r="E11914" t="s">
        <v>6386</v>
      </c>
      <c r="F11914">
        <v>0</v>
      </c>
      <c r="G11914">
        <v>141373600</v>
      </c>
      <c r="H11914">
        <v>0</v>
      </c>
      <c r="I11914">
        <v>0</v>
      </c>
      <c r="J11914">
        <v>0</v>
      </c>
      <c r="K11914">
        <v>3.3879999999999999</v>
      </c>
      <c r="L11914" t="s">
        <v>16</v>
      </c>
      <c r="M11914" s="2">
        <v>478973756.80000001</v>
      </c>
      <c r="N11914" s="2" t="str">
        <f>VLOOKUP(Tabla1[[#This Row],[nemo]],'Nemos y clasificaciones'!$A$2:$B$5000,2,FALSE)</f>
        <v>SOCIEDAD MATRIZ BANCO DE CHILE, SERIE E</v>
      </c>
      <c r="O11914" s="2" t="str">
        <f>VLOOKUP(Tabla1[[#This Row],[nemo]],'Nemos y clasificaciones'!$A$1:$C$3000,3,FALSE)</f>
        <v>Servicios financieros</v>
      </c>
      <c r="P11914" s="2"/>
      <c r="Q11914" s="2"/>
    </row>
    <row r="11915" spans="1:17" x14ac:dyDescent="0.25">
      <c r="A11915" t="s">
        <v>8526</v>
      </c>
      <c r="B11915" s="1">
        <v>43175</v>
      </c>
      <c r="C11915" s="1">
        <v>43181</v>
      </c>
      <c r="D11915" t="s">
        <v>14</v>
      </c>
      <c r="E11915" t="s">
        <v>6386</v>
      </c>
      <c r="F11915">
        <v>0</v>
      </c>
      <c r="G11915">
        <v>141373600</v>
      </c>
      <c r="H11915">
        <v>0</v>
      </c>
      <c r="I11915">
        <v>0</v>
      </c>
      <c r="J11915">
        <v>0</v>
      </c>
      <c r="K11915">
        <v>3.1579999999999999</v>
      </c>
      <c r="L11915" t="s">
        <v>16</v>
      </c>
      <c r="M11915" s="2">
        <v>446457828.80000001</v>
      </c>
      <c r="N11915" s="2" t="str">
        <f>VLOOKUP(Tabla1[[#This Row],[nemo]],'Nemos y clasificaciones'!$A$2:$B$5000,2,FALSE)</f>
        <v>SOCIEDAD MATRIZ BANCO DE CHILE, SERIE E</v>
      </c>
      <c r="O11915" s="2" t="str">
        <f>VLOOKUP(Tabla1[[#This Row],[nemo]],'Nemos y clasificaciones'!$A$1:$C$3000,3,FALSE)</f>
        <v>Servicios financieros</v>
      </c>
      <c r="P11915" s="2"/>
      <c r="Q11915" s="2"/>
    </row>
    <row r="11916" spans="1:17" x14ac:dyDescent="0.25">
      <c r="A11916" t="s">
        <v>9857</v>
      </c>
      <c r="B11916" s="1">
        <v>42811</v>
      </c>
      <c r="C11916" s="1">
        <v>42817</v>
      </c>
      <c r="D11916" t="s">
        <v>14</v>
      </c>
      <c r="E11916" t="s">
        <v>6386</v>
      </c>
      <c r="F11916">
        <v>0</v>
      </c>
      <c r="G11916">
        <v>141373600</v>
      </c>
      <c r="H11916">
        <v>0</v>
      </c>
      <c r="I11916">
        <v>0</v>
      </c>
      <c r="J11916">
        <v>0</v>
      </c>
      <c r="K11916">
        <v>2.9350000000000001</v>
      </c>
      <c r="L11916" t="s">
        <v>16</v>
      </c>
      <c r="M11916" s="2">
        <v>414931516</v>
      </c>
      <c r="N11916" s="2" t="str">
        <f>VLOOKUP(Tabla1[[#This Row],[nemo]],'Nemos y clasificaciones'!$A$2:$B$5000,2,FALSE)</f>
        <v>SOCIEDAD MATRIZ BANCO DE CHILE, SERIE E</v>
      </c>
      <c r="O11916" s="2" t="str">
        <f>VLOOKUP(Tabla1[[#This Row],[nemo]],'Nemos y clasificaciones'!$A$1:$C$3000,3,FALSE)</f>
        <v>Servicios financieros</v>
      </c>
      <c r="P11916" s="2"/>
      <c r="Q11916" s="2"/>
    </row>
    <row r="11917" spans="1:17" x14ac:dyDescent="0.25">
      <c r="A11917" t="s">
        <v>6385</v>
      </c>
      <c r="B11917" s="1">
        <v>43595</v>
      </c>
      <c r="C11917" s="1">
        <v>43601</v>
      </c>
      <c r="D11917" t="s">
        <v>14</v>
      </c>
      <c r="E11917" t="s">
        <v>6386</v>
      </c>
      <c r="F11917">
        <v>0</v>
      </c>
      <c r="G11917">
        <v>141373600</v>
      </c>
      <c r="H11917">
        <v>0</v>
      </c>
      <c r="I11917">
        <v>0</v>
      </c>
      <c r="J11917">
        <v>0</v>
      </c>
      <c r="K11917">
        <v>0.88200000000000001</v>
      </c>
      <c r="L11917" t="s">
        <v>23</v>
      </c>
      <c r="M11917" s="2">
        <v>124691515.2</v>
      </c>
      <c r="N11917" s="2" t="str">
        <f>VLOOKUP(Tabla1[[#This Row],[nemo]],'Nemos y clasificaciones'!$A$2:$B$5000,2,FALSE)</f>
        <v>SOCIEDAD MATRIZ BANCO DE CHILE, SERIE E</v>
      </c>
      <c r="O11917" s="2" t="str">
        <f>VLOOKUP(Tabla1[[#This Row],[nemo]],'Nemos y clasificaciones'!$A$1:$C$3000,3,FALSE)</f>
        <v>Servicios financieros</v>
      </c>
      <c r="P11917" s="2"/>
      <c r="Q11917" s="2"/>
    </row>
    <row r="11918" spans="1:17" x14ac:dyDescent="0.25">
      <c r="A11918" t="s">
        <v>5063</v>
      </c>
      <c r="B11918" s="1">
        <v>43822</v>
      </c>
      <c r="C11918" s="1">
        <v>43829</v>
      </c>
      <c r="D11918" t="s">
        <v>21</v>
      </c>
      <c r="E11918" t="s">
        <v>2832</v>
      </c>
      <c r="F11918">
        <v>0</v>
      </c>
      <c r="G11918">
        <v>100000</v>
      </c>
      <c r="H11918">
        <v>0</v>
      </c>
      <c r="I11918">
        <v>0</v>
      </c>
      <c r="J11918">
        <v>0</v>
      </c>
      <c r="K11918">
        <v>2.1219999999999999</v>
      </c>
      <c r="L11918" t="s">
        <v>16</v>
      </c>
      <c r="M11918" s="2">
        <v>212200</v>
      </c>
      <c r="N11918" s="2" t="str">
        <f>VLOOKUP(Tabla1[[#This Row],[nemo]],'Nemos y clasificaciones'!$A$2:$B$5000,2,FALSE)</f>
        <v>VANECK SEMICONDUCTOR ETF</v>
      </c>
      <c r="O11918" s="2" t="str">
        <f>VLOOKUP(Tabla1[[#This Row],[nemo]],'Nemos y clasificaciones'!$A$1:$C$3000,3,FALSE)</f>
        <v>ETF</v>
      </c>
      <c r="P11918" s="2"/>
      <c r="Q11918" s="2"/>
    </row>
    <row r="11919" spans="1:17" x14ac:dyDescent="0.25">
      <c r="A11919" t="s">
        <v>7036</v>
      </c>
      <c r="B11919" s="1">
        <v>43454</v>
      </c>
      <c r="C11919" s="1">
        <v>43461</v>
      </c>
      <c r="D11919" t="s">
        <v>21</v>
      </c>
      <c r="E11919" t="s">
        <v>2832</v>
      </c>
      <c r="F11919">
        <v>0</v>
      </c>
      <c r="G11919">
        <v>100000</v>
      </c>
      <c r="H11919">
        <v>0</v>
      </c>
      <c r="I11919">
        <v>0</v>
      </c>
      <c r="J11919">
        <v>0</v>
      </c>
      <c r="K11919">
        <v>1.6379999999999999</v>
      </c>
      <c r="L11919" t="s">
        <v>16</v>
      </c>
      <c r="M11919" s="2">
        <v>163800</v>
      </c>
      <c r="N11919" s="2" t="str">
        <f>VLOOKUP(Tabla1[[#This Row],[nemo]],'Nemos y clasificaciones'!$A$2:$B$5000,2,FALSE)</f>
        <v>VANECK SEMICONDUCTOR ETF</v>
      </c>
      <c r="O11919" s="2" t="str">
        <f>VLOOKUP(Tabla1[[#This Row],[nemo]],'Nemos y clasificaciones'!$A$1:$C$3000,3,FALSE)</f>
        <v>ETF</v>
      </c>
      <c r="P11919" s="2"/>
      <c r="Q11919" s="2"/>
    </row>
    <row r="11920" spans="1:17" x14ac:dyDescent="0.25">
      <c r="A11920" t="s">
        <v>2831</v>
      </c>
      <c r="B11920" s="1">
        <v>44186</v>
      </c>
      <c r="C11920" s="1">
        <v>44193</v>
      </c>
      <c r="D11920" t="s">
        <v>21</v>
      </c>
      <c r="E11920" t="s">
        <v>2832</v>
      </c>
      <c r="F11920">
        <v>0</v>
      </c>
      <c r="G11920">
        <v>100000</v>
      </c>
      <c r="H11920">
        <v>0</v>
      </c>
      <c r="I11920">
        <v>0</v>
      </c>
      <c r="J11920">
        <v>0</v>
      </c>
      <c r="K11920">
        <v>1.502</v>
      </c>
      <c r="L11920" t="s">
        <v>16</v>
      </c>
      <c r="M11920" s="2">
        <v>150200</v>
      </c>
      <c r="N11920" s="2" t="str">
        <f>VLOOKUP(Tabla1[[#This Row],[nemo]],'Nemos y clasificaciones'!$A$2:$B$5000,2,FALSE)</f>
        <v>VANECK SEMICONDUCTOR ETF</v>
      </c>
      <c r="O11920" s="2" t="str">
        <f>VLOOKUP(Tabla1[[#This Row],[nemo]],'Nemos y clasificaciones'!$A$1:$C$3000,3,FALSE)</f>
        <v>ETF</v>
      </c>
      <c r="P11920" s="2"/>
      <c r="Q11920" s="2"/>
    </row>
    <row r="11921" spans="1:17" x14ac:dyDescent="0.25">
      <c r="A11921" t="s">
        <v>8789</v>
      </c>
      <c r="B11921" s="1">
        <v>43087</v>
      </c>
      <c r="C11921" s="1">
        <v>43091</v>
      </c>
      <c r="D11921" t="s">
        <v>21</v>
      </c>
      <c r="E11921" t="s">
        <v>2832</v>
      </c>
      <c r="F11921">
        <v>0</v>
      </c>
      <c r="G11921">
        <v>100000</v>
      </c>
      <c r="H11921">
        <v>0</v>
      </c>
      <c r="I11921">
        <v>0</v>
      </c>
      <c r="J11921">
        <v>0</v>
      </c>
      <c r="K11921">
        <v>1.3959999999999999</v>
      </c>
      <c r="L11921" t="s">
        <v>16</v>
      </c>
      <c r="M11921" s="2">
        <v>139600</v>
      </c>
      <c r="N11921" s="2" t="str">
        <f>VLOOKUP(Tabla1[[#This Row],[nemo]],'Nemos y clasificaciones'!$A$2:$B$5000,2,FALSE)</f>
        <v>VANECK SEMICONDUCTOR ETF</v>
      </c>
      <c r="O11921" s="2" t="str">
        <f>VLOOKUP(Tabla1[[#This Row],[nemo]],'Nemos y clasificaciones'!$A$1:$C$3000,3,FALSE)</f>
        <v>ETF</v>
      </c>
      <c r="P11921" s="2"/>
      <c r="Q11921" s="2"/>
    </row>
    <row r="11922" spans="1:17" x14ac:dyDescent="0.25">
      <c r="A11922" t="s">
        <v>11030</v>
      </c>
      <c r="B11922" s="1">
        <v>42359</v>
      </c>
      <c r="C11922" s="1">
        <v>42366</v>
      </c>
      <c r="D11922" t="s">
        <v>21</v>
      </c>
      <c r="E11922" t="s">
        <v>2832</v>
      </c>
      <c r="F11922">
        <v>0</v>
      </c>
      <c r="G11922">
        <v>100000</v>
      </c>
      <c r="H11922">
        <v>0</v>
      </c>
      <c r="I11922">
        <v>0</v>
      </c>
      <c r="J11922">
        <v>0</v>
      </c>
      <c r="K11922">
        <v>1.141</v>
      </c>
      <c r="L11922" t="s">
        <v>16</v>
      </c>
      <c r="M11922" s="2">
        <v>114100</v>
      </c>
      <c r="N11922" s="2" t="str">
        <f>VLOOKUP(Tabla1[[#This Row],[nemo]],'Nemos y clasificaciones'!$A$2:$B$5000,2,FALSE)</f>
        <v>VANECK SEMICONDUCTOR ETF</v>
      </c>
      <c r="O11922" s="2" t="str">
        <f>VLOOKUP(Tabla1[[#This Row],[nemo]],'Nemos y clasificaciones'!$A$1:$C$3000,3,FALSE)</f>
        <v>ETF</v>
      </c>
      <c r="P11922" s="2"/>
      <c r="Q11922" s="2"/>
    </row>
    <row r="11923" spans="1:17" x14ac:dyDescent="0.25">
      <c r="A11923" t="s">
        <v>10078</v>
      </c>
      <c r="B11923" s="1">
        <v>42723</v>
      </c>
      <c r="C11923" s="1">
        <v>42727</v>
      </c>
      <c r="D11923" t="s">
        <v>21</v>
      </c>
      <c r="E11923" t="s">
        <v>2832</v>
      </c>
      <c r="F11923">
        <v>0</v>
      </c>
      <c r="G11923">
        <v>100000</v>
      </c>
      <c r="H11923">
        <v>0</v>
      </c>
      <c r="I11923">
        <v>0</v>
      </c>
      <c r="J11923">
        <v>0</v>
      </c>
      <c r="K11923">
        <v>0.57599999999999996</v>
      </c>
      <c r="L11923" t="s">
        <v>23</v>
      </c>
      <c r="M11923" s="3">
        <v>57600</v>
      </c>
      <c r="N11923" s="2" t="str">
        <f>VLOOKUP(Tabla1[[#This Row],[nemo]],'Nemos y clasificaciones'!$A$2:$B$5000,2,FALSE)</f>
        <v>VANECK SEMICONDUCTOR ETF</v>
      </c>
      <c r="O11923" s="3" t="str">
        <f>VLOOKUP(Tabla1[[#This Row],[nemo]],'Nemos y clasificaciones'!$A$1:$C$3000,3,FALSE)</f>
        <v>ETF</v>
      </c>
      <c r="P11923" s="3"/>
      <c r="Q11923" s="3"/>
    </row>
    <row r="11924" spans="1:17" x14ac:dyDescent="0.25">
      <c r="A11924" t="s">
        <v>10077</v>
      </c>
      <c r="B11924" s="1">
        <v>42723</v>
      </c>
      <c r="C11924" s="1">
        <v>42727</v>
      </c>
      <c r="D11924" t="s">
        <v>21</v>
      </c>
      <c r="E11924" t="s">
        <v>2830</v>
      </c>
      <c r="F11924">
        <v>0</v>
      </c>
      <c r="G11924">
        <v>33333</v>
      </c>
      <c r="H11924">
        <v>0</v>
      </c>
      <c r="I11924">
        <v>0</v>
      </c>
      <c r="J11924">
        <v>0</v>
      </c>
      <c r="K11924">
        <v>1.071</v>
      </c>
      <c r="L11924" t="s">
        <v>16</v>
      </c>
      <c r="M11924" s="3">
        <v>35699.642999999996</v>
      </c>
      <c r="N11924" s="2" t="str">
        <f>VLOOKUP(Tabla1[[#This Row],[nemo]],'Nemos y clasificaciones'!$A$2:$B$5000,2,FALSE)</f>
        <v>VANECK LOW CARBON ENERGY</v>
      </c>
      <c r="O11924" s="3" t="str">
        <f>VLOOKUP(Tabla1[[#This Row],[nemo]],'Nemos y clasificaciones'!$A$1:$C$3000,3,FALSE)</f>
        <v>Energía</v>
      </c>
      <c r="P11924" s="3"/>
      <c r="Q11924" s="3"/>
    </row>
    <row r="11925" spans="1:17" x14ac:dyDescent="0.25">
      <c r="A11925" t="s">
        <v>8788</v>
      </c>
      <c r="B11925" s="1">
        <v>43087</v>
      </c>
      <c r="C11925" s="1">
        <v>43091</v>
      </c>
      <c r="D11925" t="s">
        <v>21</v>
      </c>
      <c r="E11925" t="s">
        <v>2830</v>
      </c>
      <c r="F11925">
        <v>0</v>
      </c>
      <c r="G11925">
        <v>33333</v>
      </c>
      <c r="H11925">
        <v>0</v>
      </c>
      <c r="I11925">
        <v>0</v>
      </c>
      <c r="J11925">
        <v>0</v>
      </c>
      <c r="K11925">
        <v>0.76700000000000002</v>
      </c>
      <c r="L11925" t="s">
        <v>23</v>
      </c>
      <c r="M11925" s="3">
        <v>25566.411</v>
      </c>
      <c r="N11925" s="2" t="str">
        <f>VLOOKUP(Tabla1[[#This Row],[nemo]],'Nemos y clasificaciones'!$A$2:$B$5000,2,FALSE)</f>
        <v>VANECK LOW CARBON ENERGY</v>
      </c>
      <c r="O11925" s="3" t="str">
        <f>VLOOKUP(Tabla1[[#This Row],[nemo]],'Nemos y clasificaciones'!$A$1:$C$3000,3,FALSE)</f>
        <v>Energía</v>
      </c>
      <c r="P11925" s="3"/>
      <c r="Q11925" s="3"/>
    </row>
    <row r="11926" spans="1:17" x14ac:dyDescent="0.25">
      <c r="A11926" t="s">
        <v>7035</v>
      </c>
      <c r="B11926" s="1">
        <v>43454</v>
      </c>
      <c r="C11926" s="1">
        <v>43461</v>
      </c>
      <c r="D11926" t="s">
        <v>21</v>
      </c>
      <c r="E11926" t="s">
        <v>2830</v>
      </c>
      <c r="F11926">
        <v>0</v>
      </c>
      <c r="G11926">
        <v>33333</v>
      </c>
      <c r="H11926">
        <v>0</v>
      </c>
      <c r="I11926">
        <v>0</v>
      </c>
      <c r="J11926">
        <v>0</v>
      </c>
      <c r="K11926">
        <v>0.33700000000000002</v>
      </c>
      <c r="L11926" t="s">
        <v>23</v>
      </c>
      <c r="M11926" s="3">
        <v>11233.221</v>
      </c>
      <c r="N11926" s="2" t="str">
        <f>VLOOKUP(Tabla1[[#This Row],[nemo]],'Nemos y clasificaciones'!$A$2:$B$5000,2,FALSE)</f>
        <v>VANECK LOW CARBON ENERGY</v>
      </c>
      <c r="O11926" s="3" t="str">
        <f>VLOOKUP(Tabla1[[#This Row],[nemo]],'Nemos y clasificaciones'!$A$1:$C$3000,3,FALSE)</f>
        <v>Energía</v>
      </c>
      <c r="P11926" s="3"/>
      <c r="Q11926" s="3"/>
    </row>
    <row r="11927" spans="1:17" x14ac:dyDescent="0.25">
      <c r="A11927" t="s">
        <v>7049</v>
      </c>
      <c r="B11927" s="1">
        <v>42359</v>
      </c>
      <c r="C11927" s="1">
        <v>42366</v>
      </c>
      <c r="D11927" t="s">
        <v>21</v>
      </c>
      <c r="E11927" t="s">
        <v>2830</v>
      </c>
      <c r="F11927">
        <v>0</v>
      </c>
      <c r="G11927">
        <v>33333</v>
      </c>
      <c r="H11927">
        <v>0</v>
      </c>
      <c r="I11927">
        <v>0</v>
      </c>
      <c r="J11927">
        <v>0</v>
      </c>
      <c r="K11927">
        <v>0.309</v>
      </c>
      <c r="L11927" t="s">
        <v>23</v>
      </c>
      <c r="M11927" s="3">
        <v>10299.897000000001</v>
      </c>
      <c r="N11927" s="2" t="str">
        <f>VLOOKUP(Tabla1[[#This Row],[nemo]],'Nemos y clasificaciones'!$A$2:$B$5000,2,FALSE)</f>
        <v>VANECK LOW CARBON ENERGY</v>
      </c>
      <c r="O11927" s="3" t="str">
        <f>VLOOKUP(Tabla1[[#This Row],[nemo]],'Nemos y clasificaciones'!$A$1:$C$3000,3,FALSE)</f>
        <v>Energía</v>
      </c>
      <c r="P11927" s="3"/>
      <c r="Q11927" s="3"/>
    </row>
    <row r="11928" spans="1:17" x14ac:dyDescent="0.25">
      <c r="A11928" t="s">
        <v>2829</v>
      </c>
      <c r="B11928" s="1">
        <v>44186</v>
      </c>
      <c r="C11928" s="1">
        <v>44193</v>
      </c>
      <c r="D11928" t="s">
        <v>21</v>
      </c>
      <c r="E11928" t="s">
        <v>2830</v>
      </c>
      <c r="F11928">
        <v>0</v>
      </c>
      <c r="G11928">
        <v>33333</v>
      </c>
      <c r="H11928">
        <v>0</v>
      </c>
      <c r="I11928">
        <v>0</v>
      </c>
      <c r="J11928">
        <v>0</v>
      </c>
      <c r="K11928">
        <v>9.1999999999999998E-2</v>
      </c>
      <c r="L11928" t="s">
        <v>23</v>
      </c>
      <c r="M11928" s="4">
        <v>3066.636</v>
      </c>
      <c r="N11928" s="2" t="str">
        <f>VLOOKUP(Tabla1[[#This Row],[nemo]],'Nemos y clasificaciones'!$A$2:$B$5000,2,FALSE)</f>
        <v>VANECK LOW CARBON ENERGY</v>
      </c>
      <c r="O11928" s="4" t="str">
        <f>VLOOKUP(Tabla1[[#This Row],[nemo]],'Nemos y clasificaciones'!$A$1:$C$3000,3,FALSE)</f>
        <v>Energía</v>
      </c>
      <c r="P11928" s="4"/>
      <c r="Q11928" s="4"/>
    </row>
    <row r="11929" spans="1:17" x14ac:dyDescent="0.25">
      <c r="A11929" t="s">
        <v>2033</v>
      </c>
      <c r="B11929" s="1">
        <v>44315</v>
      </c>
      <c r="C11929" s="1">
        <v>44322</v>
      </c>
      <c r="D11929" t="s">
        <v>14</v>
      </c>
      <c r="E11929" t="s">
        <v>2032</v>
      </c>
      <c r="F11929">
        <v>0</v>
      </c>
      <c r="G11929">
        <v>9736791983</v>
      </c>
      <c r="H11929">
        <v>0</v>
      </c>
      <c r="I11929">
        <v>0</v>
      </c>
      <c r="J11929">
        <v>0</v>
      </c>
      <c r="K11929">
        <v>1.54</v>
      </c>
      <c r="L11929" t="s">
        <v>16</v>
      </c>
      <c r="M11929" s="2">
        <v>14994659653.82</v>
      </c>
      <c r="N11929" s="2" t="str">
        <f>VLOOKUP(Tabla1[[#This Row],[nemo]],'Nemos y clasificaciones'!$A$2:$B$5000,2,FALSE)</f>
        <v>SOCIEDAD MATRIZ SAAM S.A.</v>
      </c>
      <c r="O11929" s="2" t="str">
        <f>VLOOKUP(Tabla1[[#This Row],[nemo]],'Nemos y clasificaciones'!$A$1:$C$3000,3,FALSE)</f>
        <v>Transportes y servicios marítimos</v>
      </c>
      <c r="P11929" s="2"/>
      <c r="Q11929" s="2"/>
    </row>
    <row r="11930" spans="1:17" x14ac:dyDescent="0.25">
      <c r="A11930" t="s">
        <v>4562</v>
      </c>
      <c r="B11930" s="1">
        <v>43944</v>
      </c>
      <c r="C11930" s="1">
        <v>43950</v>
      </c>
      <c r="D11930" t="s">
        <v>14</v>
      </c>
      <c r="E11930" t="s">
        <v>2032</v>
      </c>
      <c r="F11930">
        <v>0</v>
      </c>
      <c r="G11930">
        <v>9736791983</v>
      </c>
      <c r="H11930">
        <v>0</v>
      </c>
      <c r="I11930">
        <v>0</v>
      </c>
      <c r="J11930">
        <v>0</v>
      </c>
      <c r="K11930">
        <v>1.534</v>
      </c>
      <c r="L11930" t="s">
        <v>16</v>
      </c>
      <c r="M11930" s="2">
        <v>14936238901.922001</v>
      </c>
      <c r="N11930" s="2" t="str">
        <f>VLOOKUP(Tabla1[[#This Row],[nemo]],'Nemos y clasificaciones'!$A$2:$B$5000,2,FALSE)</f>
        <v>SOCIEDAD MATRIZ SAAM S.A.</v>
      </c>
      <c r="O11930" s="2" t="str">
        <f>VLOOKUP(Tabla1[[#This Row],[nemo]],'Nemos y clasificaciones'!$A$1:$C$3000,3,FALSE)</f>
        <v>Transportes y servicios marítimos</v>
      </c>
      <c r="P11930" s="2"/>
      <c r="Q11930" s="2"/>
    </row>
    <row r="11931" spans="1:17" x14ac:dyDescent="0.25">
      <c r="A11931" t="s">
        <v>4563</v>
      </c>
      <c r="B11931" s="1">
        <v>43944</v>
      </c>
      <c r="C11931" s="1">
        <v>43950</v>
      </c>
      <c r="D11931" t="s">
        <v>14</v>
      </c>
      <c r="E11931" t="s">
        <v>2032</v>
      </c>
      <c r="F11931">
        <v>0</v>
      </c>
      <c r="G11931">
        <v>9736791983</v>
      </c>
      <c r="H11931">
        <v>0</v>
      </c>
      <c r="I11931">
        <v>0</v>
      </c>
      <c r="J11931">
        <v>0</v>
      </c>
      <c r="K11931">
        <v>1.478</v>
      </c>
      <c r="L11931" t="s">
        <v>16</v>
      </c>
      <c r="M11931" s="2">
        <v>14390978550.874001</v>
      </c>
      <c r="N11931" s="2" t="str">
        <f>VLOOKUP(Tabla1[[#This Row],[nemo]],'Nemos y clasificaciones'!$A$2:$B$5000,2,FALSE)</f>
        <v>SOCIEDAD MATRIZ SAAM S.A.</v>
      </c>
      <c r="O11931" s="2" t="str">
        <f>VLOOKUP(Tabla1[[#This Row],[nemo]],'Nemos y clasificaciones'!$A$1:$C$3000,3,FALSE)</f>
        <v>Transportes y servicios marítimos</v>
      </c>
      <c r="P11931" s="2"/>
      <c r="Q11931" s="2"/>
    </row>
    <row r="11932" spans="1:17" x14ac:dyDescent="0.25">
      <c r="A11932" t="s">
        <v>2031</v>
      </c>
      <c r="B11932" s="1">
        <v>44315</v>
      </c>
      <c r="C11932" s="1">
        <v>44322</v>
      </c>
      <c r="D11932" t="s">
        <v>14</v>
      </c>
      <c r="E11932" t="s">
        <v>2032</v>
      </c>
      <c r="F11932">
        <v>0</v>
      </c>
      <c r="G11932">
        <v>9736791983</v>
      </c>
      <c r="H11932">
        <v>0</v>
      </c>
      <c r="I11932">
        <v>0</v>
      </c>
      <c r="J11932">
        <v>0</v>
      </c>
      <c r="K11932">
        <v>1.46</v>
      </c>
      <c r="L11932" t="s">
        <v>16</v>
      </c>
      <c r="M11932" s="2">
        <v>14215716295.18</v>
      </c>
      <c r="N11932" s="2" t="str">
        <f>VLOOKUP(Tabla1[[#This Row],[nemo]],'Nemos y clasificaciones'!$A$2:$B$5000,2,FALSE)</f>
        <v>SOCIEDAD MATRIZ SAAM S.A.</v>
      </c>
      <c r="O11932" s="2" t="str">
        <f>VLOOKUP(Tabla1[[#This Row],[nemo]],'Nemos y clasificaciones'!$A$1:$C$3000,3,FALSE)</f>
        <v>Transportes y servicios marítimos</v>
      </c>
      <c r="P11932" s="2"/>
      <c r="Q11932" s="2"/>
    </row>
    <row r="11933" spans="1:17" x14ac:dyDescent="0.25">
      <c r="A11933" t="s">
        <v>10728</v>
      </c>
      <c r="B11933" s="1">
        <v>42490</v>
      </c>
      <c r="C11933" s="1">
        <v>42496</v>
      </c>
      <c r="D11933" t="s">
        <v>14</v>
      </c>
      <c r="E11933" t="s">
        <v>2032</v>
      </c>
      <c r="F11933">
        <v>0</v>
      </c>
      <c r="G11933">
        <v>9736791983</v>
      </c>
      <c r="H11933">
        <v>0</v>
      </c>
      <c r="I11933">
        <v>0</v>
      </c>
      <c r="J11933">
        <v>0</v>
      </c>
      <c r="K11933">
        <v>1.446</v>
      </c>
      <c r="L11933" t="s">
        <v>16</v>
      </c>
      <c r="M11933" s="2">
        <v>14079401207.417999</v>
      </c>
      <c r="N11933" s="2" t="str">
        <f>VLOOKUP(Tabla1[[#This Row],[nemo]],'Nemos y clasificaciones'!$A$2:$B$5000,2,FALSE)</f>
        <v>SOCIEDAD MATRIZ SAAM S.A.</v>
      </c>
      <c r="O11933" s="2" t="str">
        <f>VLOOKUP(Tabla1[[#This Row],[nemo]],'Nemos y clasificaciones'!$A$1:$C$3000,3,FALSE)</f>
        <v>Transportes y servicios marítimos</v>
      </c>
      <c r="P11933" s="2"/>
      <c r="Q11933" s="2"/>
    </row>
    <row r="11934" spans="1:17" x14ac:dyDescent="0.25">
      <c r="A11934" t="s">
        <v>11739</v>
      </c>
      <c r="B11934" s="1">
        <v>42126</v>
      </c>
      <c r="C11934" s="1">
        <v>42132</v>
      </c>
      <c r="D11934" t="s">
        <v>14</v>
      </c>
      <c r="E11934" t="s">
        <v>2032</v>
      </c>
      <c r="F11934">
        <v>0</v>
      </c>
      <c r="G11934">
        <v>9736791983</v>
      </c>
      <c r="H11934">
        <v>0</v>
      </c>
      <c r="I11934">
        <v>0</v>
      </c>
      <c r="J11934">
        <v>0</v>
      </c>
      <c r="K11934">
        <v>1.155</v>
      </c>
      <c r="L11934" t="s">
        <v>16</v>
      </c>
      <c r="M11934" s="2">
        <v>11245994740.365</v>
      </c>
      <c r="N11934" s="2" t="str">
        <f>VLOOKUP(Tabla1[[#This Row],[nemo]],'Nemos y clasificaciones'!$A$2:$B$5000,2,FALSE)</f>
        <v>SOCIEDAD MATRIZ SAAM S.A.</v>
      </c>
      <c r="O11934" s="2" t="str">
        <f>VLOOKUP(Tabla1[[#This Row],[nemo]],'Nemos y clasificaciones'!$A$1:$C$3000,3,FALSE)</f>
        <v>Transportes y servicios marítimos</v>
      </c>
      <c r="P11934" s="2"/>
      <c r="Q11934" s="2"/>
    </row>
    <row r="11935" spans="1:17" x14ac:dyDescent="0.25">
      <c r="A11935" t="s">
        <v>8301</v>
      </c>
      <c r="B11935" s="1">
        <v>43220</v>
      </c>
      <c r="C11935" s="1">
        <v>43227</v>
      </c>
      <c r="D11935" t="s">
        <v>14</v>
      </c>
      <c r="E11935" t="s">
        <v>2032</v>
      </c>
      <c r="F11935">
        <v>0</v>
      </c>
      <c r="G11935">
        <v>9736791983</v>
      </c>
      <c r="H11935">
        <v>0</v>
      </c>
      <c r="I11935">
        <v>0</v>
      </c>
      <c r="J11935">
        <v>0</v>
      </c>
      <c r="K11935">
        <v>1.1299999999999999</v>
      </c>
      <c r="L11935" t="s">
        <v>16</v>
      </c>
      <c r="M11935" s="2">
        <v>11002574940.790001</v>
      </c>
      <c r="N11935" s="2" t="str">
        <f>VLOOKUP(Tabla1[[#This Row],[nemo]],'Nemos y clasificaciones'!$A$2:$B$5000,2,FALSE)</f>
        <v>SOCIEDAD MATRIZ SAAM S.A.</v>
      </c>
      <c r="O11935" s="2" t="str">
        <f>VLOOKUP(Tabla1[[#This Row],[nemo]],'Nemos y clasificaciones'!$A$1:$C$3000,3,FALSE)</f>
        <v>Transportes y servicios marítimos</v>
      </c>
      <c r="P11935" s="2"/>
      <c r="Q11935" s="2"/>
    </row>
    <row r="11936" spans="1:17" x14ac:dyDescent="0.25">
      <c r="A11936" t="s">
        <v>9700</v>
      </c>
      <c r="B11936" s="1">
        <v>42853</v>
      </c>
      <c r="C11936" s="1">
        <v>42860</v>
      </c>
      <c r="D11936" t="s">
        <v>14</v>
      </c>
      <c r="E11936" t="s">
        <v>2032</v>
      </c>
      <c r="F11936">
        <v>0</v>
      </c>
      <c r="G11936">
        <v>9736791983</v>
      </c>
      <c r="H11936">
        <v>0</v>
      </c>
      <c r="I11936">
        <v>0</v>
      </c>
      <c r="J11936">
        <v>0</v>
      </c>
      <c r="K11936">
        <v>1.1000000000000001</v>
      </c>
      <c r="L11936" t="s">
        <v>16</v>
      </c>
      <c r="M11936" s="2">
        <v>10710471181.299999</v>
      </c>
      <c r="N11936" s="2" t="str">
        <f>VLOOKUP(Tabla1[[#This Row],[nemo]],'Nemos y clasificaciones'!$A$2:$B$5000,2,FALSE)</f>
        <v>SOCIEDAD MATRIZ SAAM S.A.</v>
      </c>
      <c r="O11936" s="2" t="str">
        <f>VLOOKUP(Tabla1[[#This Row],[nemo]],'Nemos y clasificaciones'!$A$1:$C$3000,3,FALSE)</f>
        <v>Transportes y servicios marítimos</v>
      </c>
      <c r="P11936" s="2"/>
      <c r="Q11936" s="2"/>
    </row>
    <row r="11937" spans="1:17" x14ac:dyDescent="0.25">
      <c r="A11937" t="s">
        <v>8302</v>
      </c>
      <c r="B11937" s="1">
        <v>43220</v>
      </c>
      <c r="C11937" s="1">
        <v>43227</v>
      </c>
      <c r="D11937" t="s">
        <v>14</v>
      </c>
      <c r="E11937" t="s">
        <v>2032</v>
      </c>
      <c r="F11937">
        <v>0</v>
      </c>
      <c r="G11937">
        <v>9736791983</v>
      </c>
      <c r="H11937">
        <v>0</v>
      </c>
      <c r="I11937">
        <v>0</v>
      </c>
      <c r="J11937">
        <v>0</v>
      </c>
      <c r="K11937">
        <v>1.07</v>
      </c>
      <c r="L11937" t="s">
        <v>16</v>
      </c>
      <c r="M11937" s="2">
        <v>10418367421.809999</v>
      </c>
      <c r="N11937" s="2" t="str">
        <f>VLOOKUP(Tabla1[[#This Row],[nemo]],'Nemos y clasificaciones'!$A$2:$B$5000,2,FALSE)</f>
        <v>SOCIEDAD MATRIZ SAAM S.A.</v>
      </c>
      <c r="O11937" s="2" t="str">
        <f>VLOOKUP(Tabla1[[#This Row],[nemo]],'Nemos y clasificaciones'!$A$1:$C$3000,3,FALSE)</f>
        <v>Transportes y servicios marítimos</v>
      </c>
      <c r="P11937" s="2"/>
      <c r="Q11937" s="2"/>
    </row>
    <row r="11938" spans="1:17" x14ac:dyDescent="0.25">
      <c r="A11938" t="s">
        <v>6588</v>
      </c>
      <c r="B11938" s="1">
        <v>43580</v>
      </c>
      <c r="C11938" s="1">
        <v>43587</v>
      </c>
      <c r="D11938" t="s">
        <v>14</v>
      </c>
      <c r="E11938" t="s">
        <v>2032</v>
      </c>
      <c r="F11938">
        <v>0</v>
      </c>
      <c r="G11938">
        <v>9736791983</v>
      </c>
      <c r="H11938">
        <v>0</v>
      </c>
      <c r="I11938">
        <v>0</v>
      </c>
      <c r="J11938">
        <v>0</v>
      </c>
      <c r="K11938">
        <v>1.02</v>
      </c>
      <c r="L11938" t="s">
        <v>16</v>
      </c>
      <c r="M11938" s="2">
        <v>9931527822.6599998</v>
      </c>
      <c r="N11938" s="2" t="str">
        <f>VLOOKUP(Tabla1[[#This Row],[nemo]],'Nemos y clasificaciones'!$A$2:$B$5000,2,FALSE)</f>
        <v>SOCIEDAD MATRIZ SAAM S.A.</v>
      </c>
      <c r="O11938" s="2" t="str">
        <f>VLOOKUP(Tabla1[[#This Row],[nemo]],'Nemos y clasificaciones'!$A$1:$C$3000,3,FALSE)</f>
        <v>Transportes y servicios marítimos</v>
      </c>
      <c r="P11938" s="2"/>
      <c r="Q11938" s="2"/>
    </row>
    <row r="11939" spans="1:17" x14ac:dyDescent="0.25">
      <c r="A11939" t="s">
        <v>6589</v>
      </c>
      <c r="B11939" s="1">
        <v>43580</v>
      </c>
      <c r="C11939" s="1">
        <v>43587</v>
      </c>
      <c r="D11939" t="s">
        <v>14</v>
      </c>
      <c r="E11939" t="s">
        <v>2032</v>
      </c>
      <c r="F11939">
        <v>0</v>
      </c>
      <c r="G11939">
        <v>9736791983</v>
      </c>
      <c r="H11939">
        <v>0</v>
      </c>
      <c r="I11939">
        <v>0</v>
      </c>
      <c r="J11939">
        <v>0</v>
      </c>
      <c r="K11939">
        <v>0.98</v>
      </c>
      <c r="L11939" t="s">
        <v>23</v>
      </c>
      <c r="M11939" s="2">
        <v>9542056143.3400002</v>
      </c>
      <c r="N11939" s="2" t="str">
        <f>VLOOKUP(Tabla1[[#This Row],[nemo]],'Nemos y clasificaciones'!$A$2:$B$5000,2,FALSE)</f>
        <v>SOCIEDAD MATRIZ SAAM S.A.</v>
      </c>
      <c r="O11939" s="2" t="str">
        <f>VLOOKUP(Tabla1[[#This Row],[nemo]],'Nemos y clasificaciones'!$A$1:$C$3000,3,FALSE)</f>
        <v>Transportes y servicios marítimos</v>
      </c>
      <c r="P11939" s="2"/>
      <c r="Q11939" s="2"/>
    </row>
    <row r="11940" spans="1:17" x14ac:dyDescent="0.25">
      <c r="A11940" t="s">
        <v>10727</v>
      </c>
      <c r="B11940" s="1">
        <v>42490</v>
      </c>
      <c r="C11940" s="1">
        <v>42496</v>
      </c>
      <c r="D11940" t="s">
        <v>14</v>
      </c>
      <c r="E11940" t="s">
        <v>2032</v>
      </c>
      <c r="F11940">
        <v>0</v>
      </c>
      <c r="G11940">
        <v>9736791983</v>
      </c>
      <c r="H11940">
        <v>0</v>
      </c>
      <c r="I11940">
        <v>0</v>
      </c>
      <c r="J11940">
        <v>0</v>
      </c>
      <c r="K11940">
        <v>0.96399999999999997</v>
      </c>
      <c r="L11940" t="s">
        <v>23</v>
      </c>
      <c r="M11940" s="2">
        <v>9386267471.6119995</v>
      </c>
      <c r="N11940" s="2" t="str">
        <f>VLOOKUP(Tabla1[[#This Row],[nemo]],'Nemos y clasificaciones'!$A$2:$B$5000,2,FALSE)</f>
        <v>SOCIEDAD MATRIZ SAAM S.A.</v>
      </c>
      <c r="O11940" s="2" t="str">
        <f>VLOOKUP(Tabla1[[#This Row],[nemo]],'Nemos y clasificaciones'!$A$1:$C$3000,3,FALSE)</f>
        <v>Transportes y servicios marítimos</v>
      </c>
      <c r="P11940" s="2"/>
      <c r="Q11940" s="2"/>
    </row>
    <row r="11941" spans="1:17" x14ac:dyDescent="0.25">
      <c r="A11941" t="s">
        <v>9701</v>
      </c>
      <c r="B11941" s="1">
        <v>42853</v>
      </c>
      <c r="C11941" s="1">
        <v>42860</v>
      </c>
      <c r="D11941" t="s">
        <v>14</v>
      </c>
      <c r="E11941" t="s">
        <v>2032</v>
      </c>
      <c r="F11941">
        <v>0</v>
      </c>
      <c r="G11941">
        <v>9736791983</v>
      </c>
      <c r="H11941">
        <v>0</v>
      </c>
      <c r="I11941">
        <v>0</v>
      </c>
      <c r="J11941">
        <v>0</v>
      </c>
      <c r="K11941">
        <v>0.9</v>
      </c>
      <c r="L11941" t="s">
        <v>23</v>
      </c>
      <c r="M11941" s="2">
        <v>8763112784.7000008</v>
      </c>
      <c r="N11941" s="2" t="str">
        <f>VLOOKUP(Tabla1[[#This Row],[nemo]],'Nemos y clasificaciones'!$A$2:$B$5000,2,FALSE)</f>
        <v>SOCIEDAD MATRIZ SAAM S.A.</v>
      </c>
      <c r="O11941" s="2" t="str">
        <f>VLOOKUP(Tabla1[[#This Row],[nemo]],'Nemos y clasificaciones'!$A$1:$C$3000,3,FALSE)</f>
        <v>Transportes y servicios marítimos</v>
      </c>
      <c r="P11941" s="2"/>
      <c r="Q11941" s="2"/>
    </row>
    <row r="11942" spans="1:17" x14ac:dyDescent="0.25">
      <c r="A11942" t="s">
        <v>11740</v>
      </c>
      <c r="B11942" s="1">
        <v>42126</v>
      </c>
      <c r="C11942" s="1">
        <v>42132</v>
      </c>
      <c r="D11942" t="s">
        <v>14</v>
      </c>
      <c r="E11942" t="s">
        <v>2032</v>
      </c>
      <c r="F11942">
        <v>0</v>
      </c>
      <c r="G11942">
        <v>9736791983</v>
      </c>
      <c r="H11942">
        <v>0</v>
      </c>
      <c r="I11942">
        <v>0</v>
      </c>
      <c r="J11942">
        <v>0</v>
      </c>
      <c r="K11942">
        <v>0.77</v>
      </c>
      <c r="L11942" t="s">
        <v>23</v>
      </c>
      <c r="M11942" s="2">
        <v>7497329826.9099998</v>
      </c>
      <c r="N11942" s="2" t="str">
        <f>VLOOKUP(Tabla1[[#This Row],[nemo]],'Nemos y clasificaciones'!$A$2:$B$5000,2,FALSE)</f>
        <v>SOCIEDAD MATRIZ SAAM S.A.</v>
      </c>
      <c r="O11942" s="2" t="str">
        <f>VLOOKUP(Tabla1[[#This Row],[nemo]],'Nemos y clasificaciones'!$A$1:$C$3000,3,FALSE)</f>
        <v>Transportes y servicios marítimos</v>
      </c>
      <c r="P11942" s="2"/>
      <c r="Q11942" s="2"/>
    </row>
    <row r="11943" spans="1:17" x14ac:dyDescent="0.25">
      <c r="A11943" t="s">
        <v>4577</v>
      </c>
      <c r="B11943" s="1">
        <v>43943</v>
      </c>
      <c r="C11943" s="1">
        <v>43949</v>
      </c>
      <c r="D11943" t="s">
        <v>14</v>
      </c>
      <c r="E11943" t="s">
        <v>1165</v>
      </c>
      <c r="F11943">
        <v>0</v>
      </c>
      <c r="G11943">
        <v>5772576856</v>
      </c>
      <c r="H11943">
        <v>0</v>
      </c>
      <c r="I11943">
        <v>0</v>
      </c>
      <c r="J11943">
        <v>0</v>
      </c>
      <c r="K11943">
        <v>4.4930000000000003</v>
      </c>
      <c r="L11943" t="s">
        <v>16</v>
      </c>
      <c r="M11943" s="2">
        <v>25936187814.007999</v>
      </c>
      <c r="N11943" s="2" t="str">
        <f>VLOOKUP(Tabla1[[#This Row],[nemo]],'Nemos y clasificaciones'!$A$2:$B$5000,2,FALSE)</f>
        <v>SMU S.A.</v>
      </c>
      <c r="O11943" s="2" t="str">
        <f>VLOOKUP(Tabla1[[#This Row],[nemo]],'Nemos y clasificaciones'!$A$1:$C$3000,3,FALSE)</f>
        <v>Consumo</v>
      </c>
      <c r="P11943" s="2"/>
      <c r="Q11943" s="2"/>
    </row>
    <row r="11944" spans="1:17" x14ac:dyDescent="0.25">
      <c r="A11944" t="s">
        <v>2131</v>
      </c>
      <c r="B11944" s="1">
        <v>44307</v>
      </c>
      <c r="C11944" s="1">
        <v>44313</v>
      </c>
      <c r="D11944" t="s">
        <v>14</v>
      </c>
      <c r="E11944" t="s">
        <v>1165</v>
      </c>
      <c r="F11944">
        <v>0</v>
      </c>
      <c r="G11944">
        <v>5772576856</v>
      </c>
      <c r="H11944">
        <v>0</v>
      </c>
      <c r="I11944">
        <v>0</v>
      </c>
      <c r="J11944">
        <v>0</v>
      </c>
      <c r="K11944">
        <v>2.0379999999999998</v>
      </c>
      <c r="L11944" t="s">
        <v>16</v>
      </c>
      <c r="M11944" s="2">
        <v>11764511632.528</v>
      </c>
      <c r="N11944" s="2" t="str">
        <f>VLOOKUP(Tabla1[[#This Row],[nemo]],'Nemos y clasificaciones'!$A$2:$B$5000,2,FALSE)</f>
        <v>SMU S.A.</v>
      </c>
      <c r="O11944" s="2" t="str">
        <f>VLOOKUP(Tabla1[[#This Row],[nemo]],'Nemos y clasificaciones'!$A$1:$C$3000,3,FALSE)</f>
        <v>Consumo</v>
      </c>
      <c r="P11944" s="2"/>
      <c r="Q11944" s="2"/>
    </row>
    <row r="11945" spans="1:17" x14ac:dyDescent="0.25">
      <c r="A11945" t="s">
        <v>2610</v>
      </c>
      <c r="B11945" s="1">
        <v>44226</v>
      </c>
      <c r="C11945" s="1">
        <v>44232</v>
      </c>
      <c r="D11945" t="s">
        <v>14</v>
      </c>
      <c r="E11945" t="s">
        <v>1165</v>
      </c>
      <c r="F11945">
        <v>0</v>
      </c>
      <c r="G11945">
        <v>5772576856</v>
      </c>
      <c r="H11945">
        <v>0</v>
      </c>
      <c r="I11945">
        <v>0</v>
      </c>
      <c r="J11945">
        <v>0</v>
      </c>
      <c r="K11945">
        <v>1.8380000000000001</v>
      </c>
      <c r="L11945" t="s">
        <v>16</v>
      </c>
      <c r="M11945" s="2">
        <v>10609996261.327999</v>
      </c>
      <c r="N11945" s="2" t="str">
        <f>VLOOKUP(Tabla1[[#This Row],[nemo]],'Nemos y clasificaciones'!$A$2:$B$5000,2,FALSE)</f>
        <v>SMU S.A.</v>
      </c>
      <c r="O11945" s="2" t="str">
        <f>VLOOKUP(Tabla1[[#This Row],[nemo]],'Nemos y clasificaciones'!$A$1:$C$3000,3,FALSE)</f>
        <v>Consumo</v>
      </c>
      <c r="P11945" s="2"/>
      <c r="Q11945" s="2"/>
    </row>
    <row r="11946" spans="1:17" x14ac:dyDescent="0.25">
      <c r="A11946" t="s">
        <v>6539</v>
      </c>
      <c r="B11946" s="1">
        <v>43587</v>
      </c>
      <c r="C11946" s="1">
        <v>43593</v>
      </c>
      <c r="D11946" t="s">
        <v>14</v>
      </c>
      <c r="E11946" t="s">
        <v>1165</v>
      </c>
      <c r="F11946">
        <v>0</v>
      </c>
      <c r="G11946">
        <v>5772576856</v>
      </c>
      <c r="H11946">
        <v>0</v>
      </c>
      <c r="I11946">
        <v>0</v>
      </c>
      <c r="J11946">
        <v>0</v>
      </c>
      <c r="K11946">
        <v>1.7170000000000001</v>
      </c>
      <c r="L11946" t="s">
        <v>16</v>
      </c>
      <c r="M11946" s="2">
        <v>9911514461.7520008</v>
      </c>
      <c r="N11946" s="2" t="str">
        <f>VLOOKUP(Tabla1[[#This Row],[nemo]],'Nemos y clasificaciones'!$A$2:$B$5000,2,FALSE)</f>
        <v>SMU S.A.</v>
      </c>
      <c r="O11946" s="2" t="str">
        <f>VLOOKUP(Tabla1[[#This Row],[nemo]],'Nemos y clasificaciones'!$A$1:$C$3000,3,FALSE)</f>
        <v>Consumo</v>
      </c>
      <c r="P11946" s="2"/>
      <c r="Q11946" s="2"/>
    </row>
    <row r="11947" spans="1:17" x14ac:dyDescent="0.25">
      <c r="A11947" t="s">
        <v>1164</v>
      </c>
      <c r="B11947" s="1">
        <v>44364</v>
      </c>
      <c r="C11947" s="1">
        <v>44370</v>
      </c>
      <c r="D11947" t="s">
        <v>14</v>
      </c>
      <c r="E11947" t="s">
        <v>1165</v>
      </c>
      <c r="F11947">
        <v>0</v>
      </c>
      <c r="G11947">
        <v>5772576856</v>
      </c>
      <c r="H11947">
        <v>0</v>
      </c>
      <c r="I11947">
        <v>0</v>
      </c>
      <c r="J11947">
        <v>0</v>
      </c>
      <c r="K11947">
        <v>0.65500000000000003</v>
      </c>
      <c r="L11947" t="s">
        <v>23</v>
      </c>
      <c r="M11947" s="2">
        <v>3781037840.6799998</v>
      </c>
      <c r="N11947" s="2" t="str">
        <f>VLOOKUP(Tabla1[[#This Row],[nemo]],'Nemos y clasificaciones'!$A$2:$B$5000,2,FALSE)</f>
        <v>SMU S.A.</v>
      </c>
      <c r="O11947" s="2" t="str">
        <f>VLOOKUP(Tabla1[[#This Row],[nemo]],'Nemos y clasificaciones'!$A$1:$C$3000,3,FALSE)</f>
        <v>Consumo</v>
      </c>
      <c r="P11947" s="2"/>
      <c r="Q11947" s="2"/>
    </row>
    <row r="11948" spans="1:17" x14ac:dyDescent="0.25">
      <c r="A11948" t="s">
        <v>9910</v>
      </c>
      <c r="B11948" s="1">
        <v>42734</v>
      </c>
      <c r="C11948" s="1">
        <v>42770</v>
      </c>
      <c r="D11948" t="s">
        <v>14</v>
      </c>
      <c r="E11948" t="s">
        <v>1165</v>
      </c>
      <c r="F11948">
        <v>3647576856</v>
      </c>
      <c r="G11948">
        <v>0</v>
      </c>
      <c r="H11948">
        <v>0</v>
      </c>
      <c r="I11948">
        <v>0</v>
      </c>
      <c r="J11948">
        <v>0</v>
      </c>
      <c r="K11948">
        <v>95.781999999999996</v>
      </c>
      <c r="L11948" t="s">
        <v>54</v>
      </c>
      <c r="M11948" s="2">
        <v>0</v>
      </c>
      <c r="N11948" s="2" t="str">
        <f>VLOOKUP(Tabla1[[#This Row],[nemo]],'Nemos y clasificaciones'!$A$2:$B$5000,2,FALSE)</f>
        <v>SMU S.A.</v>
      </c>
      <c r="O11948" s="2" t="str">
        <f>VLOOKUP(Tabla1[[#This Row],[nemo]],'Nemos y clasificaciones'!$A$1:$C$3000,3,FALSE)</f>
        <v>Consumo</v>
      </c>
      <c r="P11948" s="2"/>
      <c r="Q11948" s="2"/>
    </row>
    <row r="11949" spans="1:17" x14ac:dyDescent="0.25">
      <c r="A11949" t="s">
        <v>7357</v>
      </c>
      <c r="B11949" s="1">
        <v>42907</v>
      </c>
      <c r="C11949" s="1">
        <v>42929</v>
      </c>
      <c r="D11949" t="s">
        <v>21</v>
      </c>
      <c r="E11949" t="s">
        <v>9170</v>
      </c>
      <c r="F11949">
        <v>0</v>
      </c>
      <c r="G11949">
        <v>100000</v>
      </c>
      <c r="H11949">
        <v>0</v>
      </c>
      <c r="I11949">
        <v>0</v>
      </c>
      <c r="J11949">
        <v>0</v>
      </c>
      <c r="K11949">
        <v>0.12</v>
      </c>
      <c r="L11949" t="s">
        <v>23</v>
      </c>
      <c r="M11949" s="3">
        <v>12000</v>
      </c>
      <c r="N11949" s="2" t="str">
        <f>VLOOKUP(Tabla1[[#This Row],[nemo]],'Nemos y clasificaciones'!$A$2:$B$5000,2,FALSE)</f>
        <v>STAPLES INC</v>
      </c>
      <c r="O11949" s="3" t="str">
        <f>VLOOKUP(Tabla1[[#This Row],[nemo]],'Nemos y clasificaciones'!$A$1:$C$3000,3,FALSE)</f>
        <v>Consumo</v>
      </c>
      <c r="P11949" s="3"/>
      <c r="Q11949" s="3"/>
    </row>
    <row r="11950" spans="1:17" x14ac:dyDescent="0.25">
      <c r="A11950" t="s">
        <v>7357</v>
      </c>
      <c r="B11950" s="1">
        <v>42816</v>
      </c>
      <c r="C11950" s="1">
        <v>42838</v>
      </c>
      <c r="D11950" t="s">
        <v>21</v>
      </c>
      <c r="E11950" t="s">
        <v>9170</v>
      </c>
      <c r="F11950">
        <v>0</v>
      </c>
      <c r="G11950">
        <v>100000</v>
      </c>
      <c r="H11950">
        <v>0</v>
      </c>
      <c r="I11950">
        <v>0</v>
      </c>
      <c r="J11950">
        <v>0</v>
      </c>
      <c r="K11950">
        <v>0.12</v>
      </c>
      <c r="L11950" t="s">
        <v>23</v>
      </c>
      <c r="M11950" s="3">
        <v>12000</v>
      </c>
      <c r="N11950" s="2" t="str">
        <f>VLOOKUP(Tabla1[[#This Row],[nemo]],'Nemos y clasificaciones'!$A$2:$B$5000,2,FALSE)</f>
        <v>STAPLES INC</v>
      </c>
      <c r="O11950" s="3" t="str">
        <f>VLOOKUP(Tabla1[[#This Row],[nemo]],'Nemos y clasificaciones'!$A$1:$C$3000,3,FALSE)</f>
        <v>Consumo</v>
      </c>
      <c r="P11950" s="3"/>
      <c r="Q11950" s="3"/>
    </row>
    <row r="11951" spans="1:17" x14ac:dyDescent="0.25">
      <c r="A11951" t="s">
        <v>7357</v>
      </c>
      <c r="B11951" s="1">
        <v>42723</v>
      </c>
      <c r="C11951" s="1">
        <v>42747</v>
      </c>
      <c r="D11951" t="s">
        <v>21</v>
      </c>
      <c r="E11951" t="s">
        <v>9170</v>
      </c>
      <c r="F11951">
        <v>0</v>
      </c>
      <c r="G11951">
        <v>100000</v>
      </c>
      <c r="H11951">
        <v>0</v>
      </c>
      <c r="I11951">
        <v>0</v>
      </c>
      <c r="J11951">
        <v>0</v>
      </c>
      <c r="K11951">
        <v>0.12</v>
      </c>
      <c r="L11951" t="s">
        <v>23</v>
      </c>
      <c r="M11951" s="3">
        <v>12000</v>
      </c>
      <c r="N11951" s="2" t="str">
        <f>VLOOKUP(Tabla1[[#This Row],[nemo]],'Nemos y clasificaciones'!$A$2:$B$5000,2,FALSE)</f>
        <v>STAPLES INC</v>
      </c>
      <c r="O11951" s="3" t="str">
        <f>VLOOKUP(Tabla1[[#This Row],[nemo]],'Nemos y clasificaciones'!$A$1:$C$3000,3,FALSE)</f>
        <v>Consumo</v>
      </c>
      <c r="P11951" s="3"/>
      <c r="Q11951" s="3"/>
    </row>
    <row r="11952" spans="1:17" x14ac:dyDescent="0.25">
      <c r="A11952" t="s">
        <v>7357</v>
      </c>
      <c r="B11952" s="1">
        <v>42634</v>
      </c>
      <c r="C11952" s="1">
        <v>42656</v>
      </c>
      <c r="D11952" t="s">
        <v>21</v>
      </c>
      <c r="E11952" t="s">
        <v>9170</v>
      </c>
      <c r="F11952">
        <v>0</v>
      </c>
      <c r="G11952">
        <v>100000</v>
      </c>
      <c r="H11952">
        <v>0</v>
      </c>
      <c r="I11952">
        <v>0</v>
      </c>
      <c r="J11952">
        <v>0</v>
      </c>
      <c r="K11952">
        <v>0.12</v>
      </c>
      <c r="L11952" t="s">
        <v>23</v>
      </c>
      <c r="M11952" s="3">
        <v>12000</v>
      </c>
      <c r="N11952" s="2" t="str">
        <f>VLOOKUP(Tabla1[[#This Row],[nemo]],'Nemos y clasificaciones'!$A$2:$B$5000,2,FALSE)</f>
        <v>STAPLES INC</v>
      </c>
      <c r="O11952" s="3" t="str">
        <f>VLOOKUP(Tabla1[[#This Row],[nemo]],'Nemos y clasificaciones'!$A$1:$C$3000,3,FALSE)</f>
        <v>Consumo</v>
      </c>
      <c r="P11952" s="3"/>
      <c r="Q11952" s="3"/>
    </row>
    <row r="11953" spans="1:17" x14ac:dyDescent="0.25">
      <c r="A11953" t="s">
        <v>7357</v>
      </c>
      <c r="B11953" s="1">
        <v>42543</v>
      </c>
      <c r="C11953" s="1">
        <v>42565</v>
      </c>
      <c r="D11953" t="s">
        <v>21</v>
      </c>
      <c r="E11953" t="s">
        <v>9170</v>
      </c>
      <c r="F11953">
        <v>0</v>
      </c>
      <c r="G11953">
        <v>100000</v>
      </c>
      <c r="H11953">
        <v>0</v>
      </c>
      <c r="I11953">
        <v>0</v>
      </c>
      <c r="J11953">
        <v>0</v>
      </c>
      <c r="K11953">
        <v>0.12</v>
      </c>
      <c r="L11953" t="s">
        <v>23</v>
      </c>
      <c r="M11953" s="3">
        <v>12000</v>
      </c>
      <c r="N11953" s="2" t="str">
        <f>VLOOKUP(Tabla1[[#This Row],[nemo]],'Nemos y clasificaciones'!$A$2:$B$5000,2,FALSE)</f>
        <v>STAPLES INC</v>
      </c>
      <c r="O11953" s="3" t="str">
        <f>VLOOKUP(Tabla1[[#This Row],[nemo]],'Nemos y clasificaciones'!$A$1:$C$3000,3,FALSE)</f>
        <v>Consumo</v>
      </c>
      <c r="P11953" s="3"/>
      <c r="Q11953" s="3"/>
    </row>
    <row r="11954" spans="1:17" x14ac:dyDescent="0.25">
      <c r="A11954" t="s">
        <v>7357</v>
      </c>
      <c r="B11954" s="1">
        <v>42451</v>
      </c>
      <c r="C11954" s="1">
        <v>42474</v>
      </c>
      <c r="D11954" t="s">
        <v>21</v>
      </c>
      <c r="E11954" t="s">
        <v>9170</v>
      </c>
      <c r="F11954">
        <v>0</v>
      </c>
      <c r="G11954">
        <v>100000</v>
      </c>
      <c r="H11954">
        <v>0</v>
      </c>
      <c r="I11954">
        <v>0</v>
      </c>
      <c r="J11954">
        <v>0</v>
      </c>
      <c r="K11954">
        <v>0.12</v>
      </c>
      <c r="L11954" t="s">
        <v>23</v>
      </c>
      <c r="M11954" s="3">
        <v>12000</v>
      </c>
      <c r="N11954" s="2" t="str">
        <f>VLOOKUP(Tabla1[[#This Row],[nemo]],'Nemos y clasificaciones'!$A$2:$B$5000,2,FALSE)</f>
        <v>STAPLES INC</v>
      </c>
      <c r="O11954" s="3" t="str">
        <f>VLOOKUP(Tabla1[[#This Row],[nemo]],'Nemos y clasificaciones'!$A$1:$C$3000,3,FALSE)</f>
        <v>Consumo</v>
      </c>
      <c r="P11954" s="3"/>
      <c r="Q11954" s="3"/>
    </row>
    <row r="11955" spans="1:17" x14ac:dyDescent="0.25">
      <c r="A11955" t="s">
        <v>7357</v>
      </c>
      <c r="B11955" s="1">
        <v>42359</v>
      </c>
      <c r="C11955" s="1">
        <v>42383</v>
      </c>
      <c r="D11955" t="s">
        <v>21</v>
      </c>
      <c r="E11955" t="s">
        <v>9170</v>
      </c>
      <c r="F11955">
        <v>0</v>
      </c>
      <c r="G11955">
        <v>100000</v>
      </c>
      <c r="H11955">
        <v>0</v>
      </c>
      <c r="I11955">
        <v>0</v>
      </c>
      <c r="J11955">
        <v>0</v>
      </c>
      <c r="K11955">
        <v>0.12</v>
      </c>
      <c r="L11955" t="s">
        <v>23</v>
      </c>
      <c r="M11955" s="3">
        <v>12000</v>
      </c>
      <c r="N11955" s="2" t="str">
        <f>VLOOKUP(Tabla1[[#This Row],[nemo]],'Nemos y clasificaciones'!$A$2:$B$5000,2,FALSE)</f>
        <v>STAPLES INC</v>
      </c>
      <c r="O11955" s="3" t="str">
        <f>VLOOKUP(Tabla1[[#This Row],[nemo]],'Nemos y clasificaciones'!$A$1:$C$3000,3,FALSE)</f>
        <v>Consumo</v>
      </c>
      <c r="P11955" s="3"/>
      <c r="Q11955" s="3"/>
    </row>
    <row r="11956" spans="1:17" x14ac:dyDescent="0.25">
      <c r="A11956" t="s">
        <v>7357</v>
      </c>
      <c r="B11956" s="1">
        <v>42270</v>
      </c>
      <c r="C11956" s="1">
        <v>42292</v>
      </c>
      <c r="D11956" t="s">
        <v>21</v>
      </c>
      <c r="E11956" t="s">
        <v>9170</v>
      </c>
      <c r="F11956">
        <v>0</v>
      </c>
      <c r="G11956">
        <v>100000</v>
      </c>
      <c r="H11956">
        <v>0</v>
      </c>
      <c r="I11956">
        <v>0</v>
      </c>
      <c r="J11956">
        <v>0</v>
      </c>
      <c r="K11956">
        <v>0.12</v>
      </c>
      <c r="L11956" t="s">
        <v>23</v>
      </c>
      <c r="M11956" s="3">
        <v>12000</v>
      </c>
      <c r="N11956" s="2" t="str">
        <f>VLOOKUP(Tabla1[[#This Row],[nemo]],'Nemos y clasificaciones'!$A$2:$B$5000,2,FALSE)</f>
        <v>STAPLES INC</v>
      </c>
      <c r="O11956" s="3" t="str">
        <f>VLOOKUP(Tabla1[[#This Row],[nemo]],'Nemos y clasificaciones'!$A$1:$C$3000,3,FALSE)</f>
        <v>Consumo</v>
      </c>
      <c r="P11956" s="3"/>
      <c r="Q11956" s="3"/>
    </row>
    <row r="11957" spans="1:17" x14ac:dyDescent="0.25">
      <c r="A11957" t="s">
        <v>7357</v>
      </c>
      <c r="B11957" s="1">
        <v>42179</v>
      </c>
      <c r="C11957" s="1">
        <v>42202</v>
      </c>
      <c r="D11957" t="s">
        <v>21</v>
      </c>
      <c r="E11957" t="s">
        <v>9170</v>
      </c>
      <c r="F11957">
        <v>0</v>
      </c>
      <c r="G11957">
        <v>100000</v>
      </c>
      <c r="H11957">
        <v>0</v>
      </c>
      <c r="I11957">
        <v>0</v>
      </c>
      <c r="J11957">
        <v>0</v>
      </c>
      <c r="K11957">
        <v>0.12</v>
      </c>
      <c r="L11957" t="s">
        <v>23</v>
      </c>
      <c r="M11957" s="3">
        <v>12000</v>
      </c>
      <c r="N11957" s="2" t="str">
        <f>VLOOKUP(Tabla1[[#This Row],[nemo]],'Nemos y clasificaciones'!$A$2:$B$5000,2,FALSE)</f>
        <v>STAPLES INC</v>
      </c>
      <c r="O11957" s="3" t="str">
        <f>VLOOKUP(Tabla1[[#This Row],[nemo]],'Nemos y clasificaciones'!$A$1:$C$3000,3,FALSE)</f>
        <v>Consumo</v>
      </c>
      <c r="P11957" s="3"/>
      <c r="Q11957" s="3"/>
    </row>
    <row r="11958" spans="1:17" x14ac:dyDescent="0.25">
      <c r="A11958" t="s">
        <v>7357</v>
      </c>
      <c r="B11958" s="1">
        <v>42088</v>
      </c>
      <c r="C11958" s="1">
        <v>42110</v>
      </c>
      <c r="D11958" t="s">
        <v>21</v>
      </c>
      <c r="E11958" t="s">
        <v>9170</v>
      </c>
      <c r="F11958">
        <v>0</v>
      </c>
      <c r="G11958">
        <v>100000</v>
      </c>
      <c r="H11958">
        <v>0</v>
      </c>
      <c r="I11958">
        <v>0</v>
      </c>
      <c r="J11958">
        <v>0</v>
      </c>
      <c r="K11958">
        <v>0.12</v>
      </c>
      <c r="L11958" t="s">
        <v>23</v>
      </c>
      <c r="M11958" s="3">
        <v>12000</v>
      </c>
      <c r="N11958" s="2" t="str">
        <f>VLOOKUP(Tabla1[[#This Row],[nemo]],'Nemos y clasificaciones'!$A$2:$B$5000,2,FALSE)</f>
        <v>STAPLES INC</v>
      </c>
      <c r="O11958" s="3" t="str">
        <f>VLOOKUP(Tabla1[[#This Row],[nemo]],'Nemos y clasificaciones'!$A$1:$C$3000,3,FALSE)</f>
        <v>Consumo</v>
      </c>
      <c r="P11958" s="3"/>
      <c r="Q11958" s="3"/>
    </row>
    <row r="11959" spans="1:17" x14ac:dyDescent="0.25">
      <c r="A11959" t="s">
        <v>7357</v>
      </c>
      <c r="B11959" s="1">
        <v>41996</v>
      </c>
      <c r="C11959" s="1">
        <v>42019</v>
      </c>
      <c r="D11959" t="s">
        <v>21</v>
      </c>
      <c r="E11959" t="s">
        <v>9170</v>
      </c>
      <c r="F11959">
        <v>0</v>
      </c>
      <c r="G11959">
        <v>100000</v>
      </c>
      <c r="H11959">
        <v>0</v>
      </c>
      <c r="I11959">
        <v>0</v>
      </c>
      <c r="J11959">
        <v>0</v>
      </c>
      <c r="K11959">
        <v>0.12</v>
      </c>
      <c r="L11959" t="s">
        <v>23</v>
      </c>
      <c r="M11959" s="3">
        <v>12000</v>
      </c>
      <c r="N11959" s="2" t="str">
        <f>VLOOKUP(Tabla1[[#This Row],[nemo]],'Nemos y clasificaciones'!$A$2:$B$5000,2,FALSE)</f>
        <v>STAPLES INC</v>
      </c>
      <c r="O11959" s="3" t="str">
        <f>VLOOKUP(Tabla1[[#This Row],[nemo]],'Nemos y clasificaciones'!$A$1:$C$3000,3,FALSE)</f>
        <v>Consumo</v>
      </c>
      <c r="P11959" s="3"/>
      <c r="Q11959" s="3"/>
    </row>
    <row r="11960" spans="1:17" x14ac:dyDescent="0.25">
      <c r="A11960" t="s">
        <v>10436</v>
      </c>
      <c r="B11960" s="1">
        <v>42506</v>
      </c>
      <c r="C11960" s="1">
        <v>42543</v>
      </c>
      <c r="D11960" t="s">
        <v>14</v>
      </c>
      <c r="E11960" t="s">
        <v>10437</v>
      </c>
      <c r="F11960">
        <v>5400</v>
      </c>
      <c r="G11960">
        <v>0</v>
      </c>
      <c r="H11960">
        <v>0</v>
      </c>
      <c r="I11960">
        <v>2300000</v>
      </c>
      <c r="J11960">
        <v>2300000</v>
      </c>
      <c r="K11960">
        <v>2500000</v>
      </c>
      <c r="L11960" t="s">
        <v>19</v>
      </c>
      <c r="M11960" s="2">
        <v>0</v>
      </c>
      <c r="N11960" s="2" t="str">
        <f>VLOOKUP(Tabla1[[#This Row],[nemo]],'Nemos y clasificaciones'!$A$2:$B$5000,2,FALSE)</f>
        <v>S.A. INMOBILIARIA SPORT FRANCAIS</v>
      </c>
      <c r="O11960" s="2" t="str">
        <f>VLOOKUP(Tabla1[[#This Row],[nemo]],'Nemos y clasificaciones'!$A$1:$C$3000,3,FALSE)</f>
        <v>Construcción</v>
      </c>
      <c r="P11960" s="2"/>
      <c r="Q11960" s="2"/>
    </row>
    <row r="11961" spans="1:17" x14ac:dyDescent="0.25">
      <c r="A11961" t="s">
        <v>631</v>
      </c>
      <c r="B11961" s="1">
        <v>44385</v>
      </c>
      <c r="C11961" s="1">
        <v>44410</v>
      </c>
      <c r="D11961" t="s">
        <v>21</v>
      </c>
      <c r="E11961" t="s">
        <v>632</v>
      </c>
      <c r="F11961">
        <v>0</v>
      </c>
      <c r="G11961">
        <v>100000</v>
      </c>
      <c r="H11961">
        <v>0</v>
      </c>
      <c r="I11961">
        <v>0</v>
      </c>
      <c r="J11961">
        <v>0</v>
      </c>
      <c r="K11961">
        <v>0.52</v>
      </c>
      <c r="L11961" t="s">
        <v>23</v>
      </c>
      <c r="M11961" s="3">
        <v>52000</v>
      </c>
      <c r="N11961" s="2" t="str">
        <f>VLOOKUP(Tabla1[[#This Row],[nemo]],'Nemos y clasificaciones'!$A$2:$B$5000,2,FALSE)</f>
        <v>AT&amp;T INC</v>
      </c>
      <c r="O11961" s="3" t="str">
        <f>VLOOKUP(Tabla1[[#This Row],[nemo]],'Nemos y clasificaciones'!$A$1:$C$3000,3,FALSE)</f>
        <v>Conglomerados</v>
      </c>
      <c r="P11961" s="3"/>
      <c r="Q11961" s="3"/>
    </row>
    <row r="11962" spans="1:17" x14ac:dyDescent="0.25">
      <c r="A11962" t="s">
        <v>631</v>
      </c>
      <c r="B11962" s="1">
        <v>44294</v>
      </c>
      <c r="C11962" s="1">
        <v>44319</v>
      </c>
      <c r="D11962" t="s">
        <v>21</v>
      </c>
      <c r="E11962" t="s">
        <v>632</v>
      </c>
      <c r="F11962">
        <v>0</v>
      </c>
      <c r="G11962">
        <v>100000</v>
      </c>
      <c r="H11962">
        <v>0</v>
      </c>
      <c r="I11962">
        <v>0</v>
      </c>
      <c r="J11962">
        <v>0</v>
      </c>
      <c r="K11962">
        <v>0.52</v>
      </c>
      <c r="L11962" t="s">
        <v>23</v>
      </c>
      <c r="M11962" s="3">
        <v>52000</v>
      </c>
      <c r="N11962" s="2" t="str">
        <f>VLOOKUP(Tabla1[[#This Row],[nemo]],'Nemos y clasificaciones'!$A$2:$B$5000,2,FALSE)</f>
        <v>AT&amp;T INC</v>
      </c>
      <c r="O11962" s="3" t="str">
        <f>VLOOKUP(Tabla1[[#This Row],[nemo]],'Nemos y clasificaciones'!$A$1:$C$3000,3,FALSE)</f>
        <v>Conglomerados</v>
      </c>
      <c r="P11962" s="3"/>
      <c r="Q11962" s="3"/>
    </row>
    <row r="11963" spans="1:17" x14ac:dyDescent="0.25">
      <c r="A11963" t="s">
        <v>631</v>
      </c>
      <c r="B11963" s="1">
        <v>44204</v>
      </c>
      <c r="C11963" s="1">
        <v>44228</v>
      </c>
      <c r="D11963" t="s">
        <v>21</v>
      </c>
      <c r="E11963" t="s">
        <v>632</v>
      </c>
      <c r="F11963">
        <v>0</v>
      </c>
      <c r="G11963">
        <v>100000</v>
      </c>
      <c r="H11963">
        <v>0</v>
      </c>
      <c r="I11963">
        <v>0</v>
      </c>
      <c r="J11963">
        <v>0</v>
      </c>
      <c r="K11963">
        <v>0.52</v>
      </c>
      <c r="L11963" t="s">
        <v>23</v>
      </c>
      <c r="M11963" s="3">
        <v>52000</v>
      </c>
      <c r="N11963" s="2" t="str">
        <f>VLOOKUP(Tabla1[[#This Row],[nemo]],'Nemos y clasificaciones'!$A$2:$B$5000,2,FALSE)</f>
        <v>AT&amp;T INC</v>
      </c>
      <c r="O11963" s="3" t="str">
        <f>VLOOKUP(Tabla1[[#This Row],[nemo]],'Nemos y clasificaciones'!$A$1:$C$3000,3,FALSE)</f>
        <v>Conglomerados</v>
      </c>
      <c r="P11963" s="3"/>
      <c r="Q11963" s="3"/>
    </row>
    <row r="11964" spans="1:17" x14ac:dyDescent="0.25">
      <c r="A11964" t="s">
        <v>3253</v>
      </c>
      <c r="B11964" s="1">
        <v>44112</v>
      </c>
      <c r="C11964" s="1">
        <v>44137</v>
      </c>
      <c r="D11964" t="s">
        <v>21</v>
      </c>
      <c r="E11964" t="s">
        <v>632</v>
      </c>
      <c r="F11964">
        <v>0</v>
      </c>
      <c r="G11964">
        <v>100000</v>
      </c>
      <c r="H11964">
        <v>0</v>
      </c>
      <c r="I11964">
        <v>0</v>
      </c>
      <c r="J11964">
        <v>0</v>
      </c>
      <c r="K11964">
        <v>0.52</v>
      </c>
      <c r="L11964" t="s">
        <v>23</v>
      </c>
      <c r="M11964" s="3">
        <v>52000</v>
      </c>
      <c r="N11964" s="2" t="str">
        <f>VLOOKUP(Tabla1[[#This Row],[nemo]],'Nemos y clasificaciones'!$A$2:$B$5000,2,FALSE)</f>
        <v>AT&amp;T INC</v>
      </c>
      <c r="O11964" s="3" t="str">
        <f>VLOOKUP(Tabla1[[#This Row],[nemo]],'Nemos y clasificaciones'!$A$1:$C$3000,3,FALSE)</f>
        <v>Conglomerados</v>
      </c>
      <c r="P11964" s="3"/>
      <c r="Q11964" s="3"/>
    </row>
    <row r="11965" spans="1:17" x14ac:dyDescent="0.25">
      <c r="A11965" t="s">
        <v>3253</v>
      </c>
      <c r="B11965" s="1">
        <v>44021</v>
      </c>
      <c r="C11965" s="1">
        <v>44046</v>
      </c>
      <c r="D11965" t="s">
        <v>21</v>
      </c>
      <c r="E11965" t="s">
        <v>632</v>
      </c>
      <c r="F11965">
        <v>0</v>
      </c>
      <c r="G11965">
        <v>100000</v>
      </c>
      <c r="H11965">
        <v>0</v>
      </c>
      <c r="I11965">
        <v>0</v>
      </c>
      <c r="J11965">
        <v>0</v>
      </c>
      <c r="K11965">
        <v>0.52</v>
      </c>
      <c r="L11965" t="s">
        <v>23</v>
      </c>
      <c r="M11965" s="3">
        <v>52000</v>
      </c>
      <c r="N11965" s="2" t="str">
        <f>VLOOKUP(Tabla1[[#This Row],[nemo]],'Nemos y clasificaciones'!$A$2:$B$5000,2,FALSE)</f>
        <v>AT&amp;T INC</v>
      </c>
      <c r="O11965" s="3" t="str">
        <f>VLOOKUP(Tabla1[[#This Row],[nemo]],'Nemos y clasificaciones'!$A$1:$C$3000,3,FALSE)</f>
        <v>Conglomerados</v>
      </c>
      <c r="P11965" s="3"/>
      <c r="Q11965" s="3"/>
    </row>
    <row r="11966" spans="1:17" x14ac:dyDescent="0.25">
      <c r="A11966" t="s">
        <v>3253</v>
      </c>
      <c r="B11966" s="1">
        <v>43839</v>
      </c>
      <c r="C11966" s="1">
        <v>43864</v>
      </c>
      <c r="D11966" t="s">
        <v>21</v>
      </c>
      <c r="E11966" t="s">
        <v>632</v>
      </c>
      <c r="F11966">
        <v>0</v>
      </c>
      <c r="G11966">
        <v>100000</v>
      </c>
      <c r="H11966">
        <v>0</v>
      </c>
      <c r="I11966">
        <v>0</v>
      </c>
      <c r="J11966">
        <v>0</v>
      </c>
      <c r="K11966">
        <v>0.52</v>
      </c>
      <c r="L11966" t="s">
        <v>23</v>
      </c>
      <c r="M11966" s="3">
        <v>52000</v>
      </c>
      <c r="N11966" s="2" t="str">
        <f>VLOOKUP(Tabla1[[#This Row],[nemo]],'Nemos y clasificaciones'!$A$2:$B$5000,2,FALSE)</f>
        <v>AT&amp;T INC</v>
      </c>
      <c r="O11966" s="3" t="str">
        <f>VLOOKUP(Tabla1[[#This Row],[nemo]],'Nemos y clasificaciones'!$A$1:$C$3000,3,FALSE)</f>
        <v>Conglomerados</v>
      </c>
      <c r="P11966" s="3"/>
      <c r="Q11966" s="3"/>
    </row>
    <row r="11967" spans="1:17" x14ac:dyDescent="0.25">
      <c r="A11967" t="s">
        <v>197</v>
      </c>
      <c r="B11967" s="1">
        <v>43747</v>
      </c>
      <c r="C11967" s="1">
        <v>43771</v>
      </c>
      <c r="D11967" t="s">
        <v>21</v>
      </c>
      <c r="E11967" t="s">
        <v>632</v>
      </c>
      <c r="F11967">
        <v>0</v>
      </c>
      <c r="G11967">
        <v>100000</v>
      </c>
      <c r="H11967">
        <v>0</v>
      </c>
      <c r="I11967">
        <v>0</v>
      </c>
      <c r="J11967">
        <v>0</v>
      </c>
      <c r="K11967">
        <v>0.51</v>
      </c>
      <c r="L11967" t="s">
        <v>23</v>
      </c>
      <c r="M11967" s="3">
        <v>51000</v>
      </c>
      <c r="N11967" s="2" t="str">
        <f>VLOOKUP(Tabla1[[#This Row],[nemo]],'Nemos y clasificaciones'!$A$2:$B$5000,2,FALSE)</f>
        <v>AT&amp;T INC</v>
      </c>
      <c r="O11967" s="3" t="str">
        <f>VLOOKUP(Tabla1[[#This Row],[nemo]],'Nemos y clasificaciones'!$A$1:$C$3000,3,FALSE)</f>
        <v>Conglomerados</v>
      </c>
      <c r="P11967" s="3"/>
      <c r="Q11967" s="3"/>
    </row>
    <row r="11968" spans="1:17" x14ac:dyDescent="0.25">
      <c r="A11968" t="s">
        <v>197</v>
      </c>
      <c r="B11968" s="1">
        <v>43655</v>
      </c>
      <c r="C11968" s="1">
        <v>43678</v>
      </c>
      <c r="D11968" t="s">
        <v>21</v>
      </c>
      <c r="E11968" t="s">
        <v>632</v>
      </c>
      <c r="F11968">
        <v>0</v>
      </c>
      <c r="G11968">
        <v>100000</v>
      </c>
      <c r="H11968">
        <v>0</v>
      </c>
      <c r="I11968">
        <v>0</v>
      </c>
      <c r="J11968">
        <v>0</v>
      </c>
      <c r="K11968">
        <v>0.51</v>
      </c>
      <c r="L11968" t="s">
        <v>23</v>
      </c>
      <c r="M11968" s="3">
        <v>51000</v>
      </c>
      <c r="N11968" s="2" t="str">
        <f>VLOOKUP(Tabla1[[#This Row],[nemo]],'Nemos y clasificaciones'!$A$2:$B$5000,2,FALSE)</f>
        <v>AT&amp;T INC</v>
      </c>
      <c r="O11968" s="3" t="str">
        <f>VLOOKUP(Tabla1[[#This Row],[nemo]],'Nemos y clasificaciones'!$A$1:$C$3000,3,FALSE)</f>
        <v>Conglomerados</v>
      </c>
      <c r="P11968" s="3"/>
      <c r="Q11968" s="3"/>
    </row>
    <row r="11969" spans="1:17" x14ac:dyDescent="0.25">
      <c r="A11969" t="s">
        <v>197</v>
      </c>
      <c r="B11969" s="1">
        <v>43564</v>
      </c>
      <c r="C11969" s="1">
        <v>43587</v>
      </c>
      <c r="D11969" t="s">
        <v>21</v>
      </c>
      <c r="E11969" t="s">
        <v>632</v>
      </c>
      <c r="F11969">
        <v>0</v>
      </c>
      <c r="G11969">
        <v>100000</v>
      </c>
      <c r="H11969">
        <v>0</v>
      </c>
      <c r="I11969">
        <v>0</v>
      </c>
      <c r="J11969">
        <v>0</v>
      </c>
      <c r="K11969">
        <v>0.51</v>
      </c>
      <c r="L11969" t="s">
        <v>23</v>
      </c>
      <c r="M11969" s="3">
        <v>51000</v>
      </c>
      <c r="N11969" s="2" t="str">
        <f>VLOOKUP(Tabla1[[#This Row],[nemo]],'Nemos y clasificaciones'!$A$2:$B$5000,2,FALSE)</f>
        <v>AT&amp;T INC</v>
      </c>
      <c r="O11969" s="3" t="str">
        <f>VLOOKUP(Tabla1[[#This Row],[nemo]],'Nemos y clasificaciones'!$A$1:$C$3000,3,FALSE)</f>
        <v>Conglomerados</v>
      </c>
      <c r="P11969" s="3"/>
      <c r="Q11969" s="3"/>
    </row>
    <row r="11970" spans="1:17" x14ac:dyDescent="0.25">
      <c r="A11970" t="s">
        <v>197</v>
      </c>
      <c r="B11970" s="1">
        <v>43474</v>
      </c>
      <c r="C11970" s="1">
        <v>43497</v>
      </c>
      <c r="D11970" t="s">
        <v>21</v>
      </c>
      <c r="E11970" t="s">
        <v>632</v>
      </c>
      <c r="F11970">
        <v>0</v>
      </c>
      <c r="G11970">
        <v>100000</v>
      </c>
      <c r="H11970">
        <v>0</v>
      </c>
      <c r="I11970">
        <v>0</v>
      </c>
      <c r="J11970">
        <v>0</v>
      </c>
      <c r="K11970">
        <v>0.51</v>
      </c>
      <c r="L11970" t="s">
        <v>23</v>
      </c>
      <c r="M11970" s="3">
        <v>51000</v>
      </c>
      <c r="N11970" s="2" t="str">
        <f>VLOOKUP(Tabla1[[#This Row],[nemo]],'Nemos y clasificaciones'!$A$2:$B$5000,2,FALSE)</f>
        <v>AT&amp;T INC</v>
      </c>
      <c r="O11970" s="3" t="str">
        <f>VLOOKUP(Tabla1[[#This Row],[nemo]],'Nemos y clasificaciones'!$A$1:$C$3000,3,FALSE)</f>
        <v>Conglomerados</v>
      </c>
      <c r="P11970" s="3"/>
      <c r="Q11970" s="3"/>
    </row>
    <row r="11971" spans="1:17" x14ac:dyDescent="0.25">
      <c r="A11971" t="s">
        <v>633</v>
      </c>
      <c r="B11971" s="1">
        <v>43382</v>
      </c>
      <c r="C11971" s="1">
        <v>43409</v>
      </c>
      <c r="D11971" t="s">
        <v>21</v>
      </c>
      <c r="E11971" t="s">
        <v>632</v>
      </c>
      <c r="F11971">
        <v>0</v>
      </c>
      <c r="G11971">
        <v>100000</v>
      </c>
      <c r="H11971">
        <v>0</v>
      </c>
      <c r="I11971">
        <v>0</v>
      </c>
      <c r="J11971">
        <v>0</v>
      </c>
      <c r="K11971">
        <v>0.5</v>
      </c>
      <c r="L11971" t="s">
        <v>23</v>
      </c>
      <c r="M11971" s="3">
        <v>50000</v>
      </c>
      <c r="N11971" s="2" t="str">
        <f>VLOOKUP(Tabla1[[#This Row],[nemo]],'Nemos y clasificaciones'!$A$2:$B$5000,2,FALSE)</f>
        <v>AT&amp;T INC</v>
      </c>
      <c r="O11971" s="3" t="str">
        <f>VLOOKUP(Tabla1[[#This Row],[nemo]],'Nemos y clasificaciones'!$A$1:$C$3000,3,FALSE)</f>
        <v>Conglomerados</v>
      </c>
      <c r="P11971" s="3"/>
      <c r="Q11971" s="3"/>
    </row>
    <row r="11972" spans="1:17" x14ac:dyDescent="0.25">
      <c r="A11972" t="s">
        <v>633</v>
      </c>
      <c r="B11972" s="1">
        <v>43290</v>
      </c>
      <c r="C11972" s="1">
        <v>43313</v>
      </c>
      <c r="D11972" t="s">
        <v>21</v>
      </c>
      <c r="E11972" t="s">
        <v>632</v>
      </c>
      <c r="F11972">
        <v>0</v>
      </c>
      <c r="G11972">
        <v>100000</v>
      </c>
      <c r="H11972">
        <v>0</v>
      </c>
      <c r="I11972">
        <v>0</v>
      </c>
      <c r="J11972">
        <v>0</v>
      </c>
      <c r="K11972">
        <v>0.5</v>
      </c>
      <c r="L11972" t="s">
        <v>23</v>
      </c>
      <c r="M11972" s="3">
        <v>50000</v>
      </c>
      <c r="N11972" s="2" t="str">
        <f>VLOOKUP(Tabla1[[#This Row],[nemo]],'Nemos y clasificaciones'!$A$2:$B$5000,2,FALSE)</f>
        <v>AT&amp;T INC</v>
      </c>
      <c r="O11972" s="3" t="str">
        <f>VLOOKUP(Tabla1[[#This Row],[nemo]],'Nemos y clasificaciones'!$A$1:$C$3000,3,FALSE)</f>
        <v>Conglomerados</v>
      </c>
      <c r="P11972" s="3"/>
      <c r="Q11972" s="3"/>
    </row>
    <row r="11973" spans="1:17" x14ac:dyDescent="0.25">
      <c r="A11973" t="s">
        <v>633</v>
      </c>
      <c r="B11973" s="1">
        <v>43199</v>
      </c>
      <c r="C11973" s="1">
        <v>43222</v>
      </c>
      <c r="D11973" t="s">
        <v>21</v>
      </c>
      <c r="E11973" t="s">
        <v>632</v>
      </c>
      <c r="F11973">
        <v>0</v>
      </c>
      <c r="G11973">
        <v>100000</v>
      </c>
      <c r="H11973">
        <v>0</v>
      </c>
      <c r="I11973">
        <v>0</v>
      </c>
      <c r="J11973">
        <v>0</v>
      </c>
      <c r="K11973">
        <v>0.5</v>
      </c>
      <c r="L11973" t="s">
        <v>23</v>
      </c>
      <c r="M11973" s="3">
        <v>50000</v>
      </c>
      <c r="N11973" s="2" t="str">
        <f>VLOOKUP(Tabla1[[#This Row],[nemo]],'Nemos y clasificaciones'!$A$2:$B$5000,2,FALSE)</f>
        <v>AT&amp;T INC</v>
      </c>
      <c r="O11973" s="3" t="str">
        <f>VLOOKUP(Tabla1[[#This Row],[nemo]],'Nemos y clasificaciones'!$A$1:$C$3000,3,FALSE)</f>
        <v>Conglomerados</v>
      </c>
      <c r="P11973" s="3"/>
      <c r="Q11973" s="3"/>
    </row>
    <row r="11974" spans="1:17" x14ac:dyDescent="0.25">
      <c r="A11974" t="s">
        <v>633</v>
      </c>
      <c r="B11974" s="1">
        <v>43109</v>
      </c>
      <c r="C11974" s="1">
        <v>43132</v>
      </c>
      <c r="D11974" t="s">
        <v>21</v>
      </c>
      <c r="E11974" t="s">
        <v>632</v>
      </c>
      <c r="F11974">
        <v>0</v>
      </c>
      <c r="G11974">
        <v>100000</v>
      </c>
      <c r="H11974">
        <v>0</v>
      </c>
      <c r="I11974">
        <v>0</v>
      </c>
      <c r="J11974">
        <v>0</v>
      </c>
      <c r="K11974">
        <v>0.5</v>
      </c>
      <c r="L11974" t="s">
        <v>23</v>
      </c>
      <c r="M11974" s="3">
        <v>50000</v>
      </c>
      <c r="N11974" s="2" t="str">
        <f>VLOOKUP(Tabla1[[#This Row],[nemo]],'Nemos y clasificaciones'!$A$2:$B$5000,2,FALSE)</f>
        <v>AT&amp;T INC</v>
      </c>
      <c r="O11974" s="3" t="str">
        <f>VLOOKUP(Tabla1[[#This Row],[nemo]],'Nemos y clasificaciones'!$A$1:$C$3000,3,FALSE)</f>
        <v>Conglomerados</v>
      </c>
      <c r="P11974" s="3"/>
      <c r="Q11974" s="3"/>
    </row>
    <row r="11975" spans="1:17" x14ac:dyDescent="0.25">
      <c r="A11975" t="s">
        <v>8942</v>
      </c>
      <c r="B11975" s="1">
        <v>43014</v>
      </c>
      <c r="C11975" s="1">
        <v>43041</v>
      </c>
      <c r="D11975" t="s">
        <v>21</v>
      </c>
      <c r="E11975" t="s">
        <v>632</v>
      </c>
      <c r="F11975">
        <v>0</v>
      </c>
      <c r="G11975">
        <v>100000</v>
      </c>
      <c r="H11975">
        <v>0</v>
      </c>
      <c r="I11975">
        <v>0</v>
      </c>
      <c r="J11975">
        <v>0</v>
      </c>
      <c r="K11975">
        <v>0.49</v>
      </c>
      <c r="L11975" t="s">
        <v>23</v>
      </c>
      <c r="M11975" s="3">
        <v>49000</v>
      </c>
      <c r="N11975" s="2" t="str">
        <f>VLOOKUP(Tabla1[[#This Row],[nemo]],'Nemos y clasificaciones'!$A$2:$B$5000,2,FALSE)</f>
        <v>AT&amp;T INC</v>
      </c>
      <c r="O11975" s="3" t="str">
        <f>VLOOKUP(Tabla1[[#This Row],[nemo]],'Nemos y clasificaciones'!$A$1:$C$3000,3,FALSE)</f>
        <v>Conglomerados</v>
      </c>
      <c r="P11975" s="3"/>
      <c r="Q11975" s="3"/>
    </row>
    <row r="11976" spans="1:17" x14ac:dyDescent="0.25">
      <c r="A11976" t="s">
        <v>8942</v>
      </c>
      <c r="B11976" s="1">
        <v>42922</v>
      </c>
      <c r="C11976" s="1">
        <v>42948</v>
      </c>
      <c r="D11976" t="s">
        <v>21</v>
      </c>
      <c r="E11976" t="s">
        <v>632</v>
      </c>
      <c r="F11976">
        <v>0</v>
      </c>
      <c r="G11976">
        <v>100000</v>
      </c>
      <c r="H11976">
        <v>0</v>
      </c>
      <c r="I11976">
        <v>0</v>
      </c>
      <c r="J11976">
        <v>0</v>
      </c>
      <c r="K11976">
        <v>0.49</v>
      </c>
      <c r="L11976" t="s">
        <v>23</v>
      </c>
      <c r="M11976" s="3">
        <v>49000</v>
      </c>
      <c r="N11976" s="2" t="str">
        <f>VLOOKUP(Tabla1[[#This Row],[nemo]],'Nemos y clasificaciones'!$A$2:$B$5000,2,FALSE)</f>
        <v>AT&amp;T INC</v>
      </c>
      <c r="O11976" s="3" t="str">
        <f>VLOOKUP(Tabla1[[#This Row],[nemo]],'Nemos y clasificaciones'!$A$1:$C$3000,3,FALSE)</f>
        <v>Conglomerados</v>
      </c>
      <c r="P11976" s="3"/>
      <c r="Q11976" s="3"/>
    </row>
    <row r="11977" spans="1:17" x14ac:dyDescent="0.25">
      <c r="A11977" t="s">
        <v>8942</v>
      </c>
      <c r="B11977" s="1">
        <v>42831</v>
      </c>
      <c r="C11977" s="1">
        <v>42857</v>
      </c>
      <c r="D11977" t="s">
        <v>21</v>
      </c>
      <c r="E11977" t="s">
        <v>632</v>
      </c>
      <c r="F11977">
        <v>0</v>
      </c>
      <c r="G11977">
        <v>100000</v>
      </c>
      <c r="H11977">
        <v>0</v>
      </c>
      <c r="I11977">
        <v>0</v>
      </c>
      <c r="J11977">
        <v>0</v>
      </c>
      <c r="K11977">
        <v>0.49</v>
      </c>
      <c r="L11977" t="s">
        <v>23</v>
      </c>
      <c r="M11977" s="3">
        <v>49000</v>
      </c>
      <c r="N11977" s="2" t="str">
        <f>VLOOKUP(Tabla1[[#This Row],[nemo]],'Nemos y clasificaciones'!$A$2:$B$5000,2,FALSE)</f>
        <v>AT&amp;T INC</v>
      </c>
      <c r="O11977" s="3" t="str">
        <f>VLOOKUP(Tabla1[[#This Row],[nemo]],'Nemos y clasificaciones'!$A$1:$C$3000,3,FALSE)</f>
        <v>Conglomerados</v>
      </c>
      <c r="P11977" s="3"/>
      <c r="Q11977" s="3"/>
    </row>
    <row r="11978" spans="1:17" x14ac:dyDescent="0.25">
      <c r="A11978" t="s">
        <v>8942</v>
      </c>
      <c r="B11978" s="1">
        <v>42741</v>
      </c>
      <c r="C11978" s="1">
        <v>42767</v>
      </c>
      <c r="D11978" t="s">
        <v>21</v>
      </c>
      <c r="E11978" t="s">
        <v>632</v>
      </c>
      <c r="F11978">
        <v>0</v>
      </c>
      <c r="G11978">
        <v>100000</v>
      </c>
      <c r="H11978">
        <v>0</v>
      </c>
      <c r="I11978">
        <v>0</v>
      </c>
      <c r="J11978">
        <v>0</v>
      </c>
      <c r="K11978">
        <v>0.49</v>
      </c>
      <c r="L11978" t="s">
        <v>23</v>
      </c>
      <c r="M11978" s="3">
        <v>49000</v>
      </c>
      <c r="N11978" s="2" t="str">
        <f>VLOOKUP(Tabla1[[#This Row],[nemo]],'Nemos y clasificaciones'!$A$2:$B$5000,2,FALSE)</f>
        <v>AT&amp;T INC</v>
      </c>
      <c r="O11978" s="3" t="str">
        <f>VLOOKUP(Tabla1[[#This Row],[nemo]],'Nemos y clasificaciones'!$A$1:$C$3000,3,FALSE)</f>
        <v>Conglomerados</v>
      </c>
      <c r="P11978" s="3"/>
      <c r="Q11978" s="3"/>
    </row>
    <row r="11979" spans="1:17" x14ac:dyDescent="0.25">
      <c r="A11979" t="s">
        <v>28</v>
      </c>
      <c r="B11979" s="1">
        <v>42648</v>
      </c>
      <c r="C11979" s="1">
        <v>42676</v>
      </c>
      <c r="D11979" t="s">
        <v>21</v>
      </c>
      <c r="E11979" t="s">
        <v>632</v>
      </c>
      <c r="F11979">
        <v>0</v>
      </c>
      <c r="G11979">
        <v>100000</v>
      </c>
      <c r="H11979">
        <v>0</v>
      </c>
      <c r="I11979">
        <v>0</v>
      </c>
      <c r="J11979">
        <v>0</v>
      </c>
      <c r="K11979">
        <v>0.48</v>
      </c>
      <c r="L11979" t="s">
        <v>23</v>
      </c>
      <c r="M11979" s="3">
        <v>48000</v>
      </c>
      <c r="N11979" s="2" t="str">
        <f>VLOOKUP(Tabla1[[#This Row],[nemo]],'Nemos y clasificaciones'!$A$2:$B$5000,2,FALSE)</f>
        <v>AT&amp;T INC</v>
      </c>
      <c r="O11979" s="3" t="str">
        <f>VLOOKUP(Tabla1[[#This Row],[nemo]],'Nemos y clasificaciones'!$A$1:$C$3000,3,FALSE)</f>
        <v>Conglomerados</v>
      </c>
      <c r="P11979" s="3"/>
      <c r="Q11979" s="3"/>
    </row>
    <row r="11980" spans="1:17" x14ac:dyDescent="0.25">
      <c r="A11980" t="s">
        <v>28</v>
      </c>
      <c r="B11980" s="1">
        <v>42557</v>
      </c>
      <c r="C11980" s="1">
        <v>42583</v>
      </c>
      <c r="D11980" t="s">
        <v>21</v>
      </c>
      <c r="E11980" t="s">
        <v>632</v>
      </c>
      <c r="F11980">
        <v>0</v>
      </c>
      <c r="G11980">
        <v>100000</v>
      </c>
      <c r="H11980">
        <v>0</v>
      </c>
      <c r="I11980">
        <v>0</v>
      </c>
      <c r="J11980">
        <v>0</v>
      </c>
      <c r="K11980">
        <v>0.48</v>
      </c>
      <c r="L11980" t="s">
        <v>23</v>
      </c>
      <c r="M11980" s="3">
        <v>48000</v>
      </c>
      <c r="N11980" s="2" t="str">
        <f>VLOOKUP(Tabla1[[#This Row],[nemo]],'Nemos y clasificaciones'!$A$2:$B$5000,2,FALSE)</f>
        <v>AT&amp;T INC</v>
      </c>
      <c r="O11980" s="3" t="str">
        <f>VLOOKUP(Tabla1[[#This Row],[nemo]],'Nemos y clasificaciones'!$A$1:$C$3000,3,FALSE)</f>
        <v>Conglomerados</v>
      </c>
      <c r="P11980" s="3"/>
      <c r="Q11980" s="3"/>
    </row>
    <row r="11981" spans="1:17" x14ac:dyDescent="0.25">
      <c r="A11981" t="s">
        <v>28</v>
      </c>
      <c r="B11981" s="1">
        <v>42466</v>
      </c>
      <c r="C11981" s="1">
        <v>42492</v>
      </c>
      <c r="D11981" t="s">
        <v>21</v>
      </c>
      <c r="E11981" t="s">
        <v>632</v>
      </c>
      <c r="F11981">
        <v>0</v>
      </c>
      <c r="G11981">
        <v>100000</v>
      </c>
      <c r="H11981">
        <v>0</v>
      </c>
      <c r="I11981">
        <v>0</v>
      </c>
      <c r="J11981">
        <v>0</v>
      </c>
      <c r="K11981">
        <v>0.48</v>
      </c>
      <c r="L11981" t="s">
        <v>23</v>
      </c>
      <c r="M11981" s="3">
        <v>48000</v>
      </c>
      <c r="N11981" s="2" t="str">
        <f>VLOOKUP(Tabla1[[#This Row],[nemo]],'Nemos y clasificaciones'!$A$2:$B$5000,2,FALSE)</f>
        <v>AT&amp;T INC</v>
      </c>
      <c r="O11981" s="3" t="str">
        <f>VLOOKUP(Tabla1[[#This Row],[nemo]],'Nemos y clasificaciones'!$A$1:$C$3000,3,FALSE)</f>
        <v>Conglomerados</v>
      </c>
      <c r="P11981" s="3"/>
      <c r="Q11981" s="3"/>
    </row>
    <row r="11982" spans="1:17" x14ac:dyDescent="0.25">
      <c r="A11982" t="s">
        <v>10917</v>
      </c>
      <c r="B11982" s="1">
        <v>42375</v>
      </c>
      <c r="C11982" s="1">
        <v>42401</v>
      </c>
      <c r="D11982" t="s">
        <v>21</v>
      </c>
      <c r="E11982" t="s">
        <v>632</v>
      </c>
      <c r="F11982">
        <v>0</v>
      </c>
      <c r="G11982">
        <v>100000</v>
      </c>
      <c r="H11982">
        <v>0</v>
      </c>
      <c r="I11982">
        <v>0</v>
      </c>
      <c r="J11982">
        <v>0</v>
      </c>
      <c r="K11982">
        <v>0.48</v>
      </c>
      <c r="L11982" t="s">
        <v>23</v>
      </c>
      <c r="M11982" s="3">
        <v>48000</v>
      </c>
      <c r="N11982" s="2" t="str">
        <f>VLOOKUP(Tabla1[[#This Row],[nemo]],'Nemos y clasificaciones'!$A$2:$B$5000,2,FALSE)</f>
        <v>AT&amp;T INC</v>
      </c>
      <c r="O11982" s="3" t="str">
        <f>VLOOKUP(Tabla1[[#This Row],[nemo]],'Nemos y clasificaciones'!$A$1:$C$3000,3,FALSE)</f>
        <v>Conglomerados</v>
      </c>
      <c r="P11982" s="3"/>
      <c r="Q11982" s="3"/>
    </row>
    <row r="11983" spans="1:17" x14ac:dyDescent="0.25">
      <c r="A11983" t="s">
        <v>8989</v>
      </c>
      <c r="B11983" s="1">
        <v>42284</v>
      </c>
      <c r="C11983" s="1">
        <v>42310</v>
      </c>
      <c r="D11983" t="s">
        <v>21</v>
      </c>
      <c r="E11983" t="s">
        <v>632</v>
      </c>
      <c r="F11983">
        <v>0</v>
      </c>
      <c r="G11983">
        <v>100000</v>
      </c>
      <c r="H11983">
        <v>0</v>
      </c>
      <c r="I11983">
        <v>0</v>
      </c>
      <c r="J11983">
        <v>0</v>
      </c>
      <c r="K11983">
        <v>0.47</v>
      </c>
      <c r="L11983" t="s">
        <v>23</v>
      </c>
      <c r="M11983" s="3">
        <v>47000</v>
      </c>
      <c r="N11983" s="2" t="str">
        <f>VLOOKUP(Tabla1[[#This Row],[nemo]],'Nemos y clasificaciones'!$A$2:$B$5000,2,FALSE)</f>
        <v>AT&amp;T INC</v>
      </c>
      <c r="O11983" s="3" t="str">
        <f>VLOOKUP(Tabla1[[#This Row],[nemo]],'Nemos y clasificaciones'!$A$1:$C$3000,3,FALSE)</f>
        <v>Conglomerados</v>
      </c>
      <c r="P11983" s="3"/>
      <c r="Q11983" s="3"/>
    </row>
    <row r="11984" spans="1:17" x14ac:dyDescent="0.25">
      <c r="A11984" t="s">
        <v>8989</v>
      </c>
      <c r="B11984" s="1">
        <v>42193</v>
      </c>
      <c r="C11984" s="1">
        <v>42219</v>
      </c>
      <c r="D11984" t="s">
        <v>21</v>
      </c>
      <c r="E11984" t="s">
        <v>632</v>
      </c>
      <c r="F11984">
        <v>0</v>
      </c>
      <c r="G11984">
        <v>100000</v>
      </c>
      <c r="H11984">
        <v>0</v>
      </c>
      <c r="I11984">
        <v>0</v>
      </c>
      <c r="J11984">
        <v>0</v>
      </c>
      <c r="K11984">
        <v>0.47</v>
      </c>
      <c r="L11984" t="s">
        <v>23</v>
      </c>
      <c r="M11984" s="3">
        <v>47000</v>
      </c>
      <c r="N11984" s="2" t="str">
        <f>VLOOKUP(Tabla1[[#This Row],[nemo]],'Nemos y clasificaciones'!$A$2:$B$5000,2,FALSE)</f>
        <v>AT&amp;T INC</v>
      </c>
      <c r="O11984" s="3" t="str">
        <f>VLOOKUP(Tabla1[[#This Row],[nemo]],'Nemos y clasificaciones'!$A$1:$C$3000,3,FALSE)</f>
        <v>Conglomerados</v>
      </c>
      <c r="P11984" s="3"/>
      <c r="Q11984" s="3"/>
    </row>
    <row r="11985" spans="1:17" x14ac:dyDescent="0.25">
      <c r="A11985" t="s">
        <v>8989</v>
      </c>
      <c r="B11985" s="1">
        <v>42102</v>
      </c>
      <c r="C11985" s="1">
        <v>42126</v>
      </c>
      <c r="D11985" t="s">
        <v>21</v>
      </c>
      <c r="E11985" t="s">
        <v>632</v>
      </c>
      <c r="F11985">
        <v>0</v>
      </c>
      <c r="G11985">
        <v>100000</v>
      </c>
      <c r="H11985">
        <v>0</v>
      </c>
      <c r="I11985">
        <v>0</v>
      </c>
      <c r="J11985">
        <v>0</v>
      </c>
      <c r="K11985">
        <v>0.47</v>
      </c>
      <c r="L11985" t="s">
        <v>23</v>
      </c>
      <c r="M11985" s="3">
        <v>47000</v>
      </c>
      <c r="N11985" s="2" t="str">
        <f>VLOOKUP(Tabla1[[#This Row],[nemo]],'Nemos y clasificaciones'!$A$2:$B$5000,2,FALSE)</f>
        <v>AT&amp;T INC</v>
      </c>
      <c r="O11985" s="3" t="str">
        <f>VLOOKUP(Tabla1[[#This Row],[nemo]],'Nemos y clasificaciones'!$A$1:$C$3000,3,FALSE)</f>
        <v>Conglomerados</v>
      </c>
      <c r="P11985" s="3"/>
      <c r="Q11985" s="3"/>
    </row>
    <row r="11986" spans="1:17" x14ac:dyDescent="0.25">
      <c r="A11986" t="s">
        <v>8989</v>
      </c>
      <c r="B11986" s="1">
        <v>42011</v>
      </c>
      <c r="C11986" s="1">
        <v>42037</v>
      </c>
      <c r="D11986" t="s">
        <v>21</v>
      </c>
      <c r="E11986" t="s">
        <v>632</v>
      </c>
      <c r="F11986">
        <v>0</v>
      </c>
      <c r="G11986">
        <v>100000</v>
      </c>
      <c r="H11986">
        <v>0</v>
      </c>
      <c r="I11986">
        <v>0</v>
      </c>
      <c r="J11986">
        <v>0</v>
      </c>
      <c r="K11986">
        <v>0.47</v>
      </c>
      <c r="L11986" t="s">
        <v>23</v>
      </c>
      <c r="M11986" s="3">
        <v>47000</v>
      </c>
      <c r="N11986" s="2" t="str">
        <f>VLOOKUP(Tabla1[[#This Row],[nemo]],'Nemos y clasificaciones'!$A$2:$B$5000,2,FALSE)</f>
        <v>AT&amp;T INC</v>
      </c>
      <c r="O11986" s="3" t="str">
        <f>VLOOKUP(Tabla1[[#This Row],[nemo]],'Nemos y clasificaciones'!$A$1:$C$3000,3,FALSE)</f>
        <v>Conglomerados</v>
      </c>
      <c r="P11986" s="3"/>
      <c r="Q11986" s="3"/>
    </row>
    <row r="11987" spans="1:17" x14ac:dyDescent="0.25">
      <c r="A11987" t="s">
        <v>10492</v>
      </c>
      <c r="B11987" s="1">
        <v>42510</v>
      </c>
      <c r="C11987" s="1">
        <v>42517</v>
      </c>
      <c r="D11987" t="s">
        <v>14</v>
      </c>
      <c r="E11987" t="s">
        <v>10493</v>
      </c>
      <c r="F11987">
        <v>0</v>
      </c>
      <c r="G11987">
        <v>654574964</v>
      </c>
      <c r="H11987">
        <v>0</v>
      </c>
      <c r="I11987">
        <v>0</v>
      </c>
      <c r="J11987">
        <v>0</v>
      </c>
      <c r="K11987">
        <v>1.75</v>
      </c>
      <c r="L11987" t="s">
        <v>16</v>
      </c>
      <c r="M11987" s="2">
        <v>1145506187</v>
      </c>
      <c r="N11987" s="2" t="str">
        <f>VLOOKUP(Tabla1[[#This Row],[nemo]],'Nemos y clasificaciones'!$A$2:$B$5000,2,FALSE)</f>
        <v>EMPRESAS TATTERSALL S.A.</v>
      </c>
      <c r="O11987" s="2" t="str">
        <f>VLOOKUP(Tabla1[[#This Row],[nemo]],'Nemos y clasificaciones'!$A$1:$C$3000,3,FALSE)</f>
        <v>Transportes de ferrocarriles y por carreteras</v>
      </c>
      <c r="P11987" s="2"/>
      <c r="Q11987" s="2"/>
    </row>
    <row r="11988" spans="1:17" x14ac:dyDescent="0.25">
      <c r="A11988" t="s">
        <v>11473</v>
      </c>
      <c r="B11988" s="1">
        <v>42173</v>
      </c>
      <c r="C11988" s="1">
        <v>42179</v>
      </c>
      <c r="D11988" t="s">
        <v>14</v>
      </c>
      <c r="E11988" t="s">
        <v>10493</v>
      </c>
      <c r="F11988">
        <v>0</v>
      </c>
      <c r="G11988">
        <v>654574964</v>
      </c>
      <c r="H11988">
        <v>0</v>
      </c>
      <c r="I11988">
        <v>0</v>
      </c>
      <c r="J11988">
        <v>0</v>
      </c>
      <c r="K11988">
        <v>1.5189999999999999</v>
      </c>
      <c r="L11988" t="s">
        <v>16</v>
      </c>
      <c r="M11988" s="2">
        <v>994299370.31599998</v>
      </c>
      <c r="N11988" s="2" t="str">
        <f>VLOOKUP(Tabla1[[#This Row],[nemo]],'Nemos y clasificaciones'!$A$2:$B$5000,2,FALSE)</f>
        <v>EMPRESAS TATTERSALL S.A.</v>
      </c>
      <c r="O11988" s="2" t="str">
        <f>VLOOKUP(Tabla1[[#This Row],[nemo]],'Nemos y clasificaciones'!$A$1:$C$3000,3,FALSE)</f>
        <v>Transportes de ferrocarriles y por carreteras</v>
      </c>
      <c r="P11988" s="2"/>
      <c r="Q11988" s="2"/>
    </row>
    <row r="11989" spans="1:17" x14ac:dyDescent="0.25">
      <c r="A11989" t="s">
        <v>185</v>
      </c>
      <c r="B11989" s="1">
        <v>44425</v>
      </c>
      <c r="C11989" s="1">
        <v>44449</v>
      </c>
      <c r="D11989" t="s">
        <v>21</v>
      </c>
      <c r="E11989" t="s">
        <v>186</v>
      </c>
      <c r="F11989">
        <v>0</v>
      </c>
      <c r="G11989">
        <v>100000</v>
      </c>
      <c r="H11989">
        <v>0</v>
      </c>
      <c r="I11989">
        <v>0</v>
      </c>
      <c r="J11989">
        <v>0</v>
      </c>
      <c r="K11989">
        <v>0.9</v>
      </c>
      <c r="L11989" t="s">
        <v>23</v>
      </c>
      <c r="M11989" s="3">
        <v>90000</v>
      </c>
      <c r="N11989" s="2" t="str">
        <f>VLOOKUP(Tabla1[[#This Row],[nemo]],'Nemos y clasificaciones'!$A$2:$B$5000,2,FALSE)</f>
        <v>TARGET CORP</v>
      </c>
      <c r="O11989" s="3" t="str">
        <f>VLOOKUP(Tabla1[[#This Row],[nemo]],'Nemos y clasificaciones'!$A$1:$C$3000,3,FALSE)</f>
        <v>Consumo</v>
      </c>
      <c r="P11989" s="3"/>
      <c r="Q11989" s="3"/>
    </row>
    <row r="11990" spans="1:17" x14ac:dyDescent="0.25">
      <c r="A11990" t="s">
        <v>55</v>
      </c>
      <c r="B11990" s="1">
        <v>44334</v>
      </c>
      <c r="C11990" s="1">
        <v>44357</v>
      </c>
      <c r="D11990" t="s">
        <v>21</v>
      </c>
      <c r="E11990" t="s">
        <v>186</v>
      </c>
      <c r="F11990">
        <v>0</v>
      </c>
      <c r="G11990">
        <v>100000</v>
      </c>
      <c r="H11990">
        <v>0</v>
      </c>
      <c r="I11990">
        <v>0</v>
      </c>
      <c r="J11990">
        <v>0</v>
      </c>
      <c r="K11990">
        <v>0.68</v>
      </c>
      <c r="L11990" t="s">
        <v>23</v>
      </c>
      <c r="M11990" s="3">
        <v>68000</v>
      </c>
      <c r="N11990" s="2" t="str">
        <f>VLOOKUP(Tabla1[[#This Row],[nemo]],'Nemos y clasificaciones'!$A$2:$B$5000,2,FALSE)</f>
        <v>TARGET CORP</v>
      </c>
      <c r="O11990" s="3" t="str">
        <f>VLOOKUP(Tabla1[[#This Row],[nemo]],'Nemos y clasificaciones'!$A$1:$C$3000,3,FALSE)</f>
        <v>Consumo</v>
      </c>
      <c r="P11990" s="3"/>
      <c r="Q11990" s="3"/>
    </row>
    <row r="11991" spans="1:17" x14ac:dyDescent="0.25">
      <c r="A11991" t="s">
        <v>55</v>
      </c>
      <c r="B11991" s="1">
        <v>44243</v>
      </c>
      <c r="C11991" s="1">
        <v>44265</v>
      </c>
      <c r="D11991" t="s">
        <v>21</v>
      </c>
      <c r="E11991" t="s">
        <v>186</v>
      </c>
      <c r="F11991">
        <v>0</v>
      </c>
      <c r="G11991">
        <v>100000</v>
      </c>
      <c r="H11991">
        <v>0</v>
      </c>
      <c r="I11991">
        <v>0</v>
      </c>
      <c r="J11991">
        <v>0</v>
      </c>
      <c r="K11991">
        <v>0.68</v>
      </c>
      <c r="L11991" t="s">
        <v>23</v>
      </c>
      <c r="M11991" s="3">
        <v>68000</v>
      </c>
      <c r="N11991" s="2" t="str">
        <f>VLOOKUP(Tabla1[[#This Row],[nemo]],'Nemos y clasificaciones'!$A$2:$B$5000,2,FALSE)</f>
        <v>TARGET CORP</v>
      </c>
      <c r="O11991" s="3" t="str">
        <f>VLOOKUP(Tabla1[[#This Row],[nemo]],'Nemos y clasificaciones'!$A$1:$C$3000,3,FALSE)</f>
        <v>Consumo</v>
      </c>
      <c r="P11991" s="3"/>
      <c r="Q11991" s="3"/>
    </row>
    <row r="11992" spans="1:17" x14ac:dyDescent="0.25">
      <c r="A11992" t="s">
        <v>55</v>
      </c>
      <c r="B11992" s="1">
        <v>44152</v>
      </c>
      <c r="C11992" s="1">
        <v>44175</v>
      </c>
      <c r="D11992" t="s">
        <v>21</v>
      </c>
      <c r="E11992" t="s">
        <v>186</v>
      </c>
      <c r="F11992">
        <v>0</v>
      </c>
      <c r="G11992">
        <v>100000</v>
      </c>
      <c r="H11992">
        <v>0</v>
      </c>
      <c r="I11992">
        <v>0</v>
      </c>
      <c r="J11992">
        <v>0</v>
      </c>
      <c r="K11992">
        <v>0.68</v>
      </c>
      <c r="L11992" t="s">
        <v>23</v>
      </c>
      <c r="M11992" s="3">
        <v>68000</v>
      </c>
      <c r="N11992" s="2" t="str">
        <f>VLOOKUP(Tabla1[[#This Row],[nemo]],'Nemos y clasificaciones'!$A$2:$B$5000,2,FALSE)</f>
        <v>TARGET CORP</v>
      </c>
      <c r="O11992" s="3" t="str">
        <f>VLOOKUP(Tabla1[[#This Row],[nemo]],'Nemos y clasificaciones'!$A$1:$C$3000,3,FALSE)</f>
        <v>Consumo</v>
      </c>
      <c r="P11992" s="3"/>
      <c r="Q11992" s="3"/>
    </row>
    <row r="11993" spans="1:17" x14ac:dyDescent="0.25">
      <c r="A11993" t="s">
        <v>55</v>
      </c>
      <c r="B11993" s="1">
        <v>44061</v>
      </c>
      <c r="C11993" s="1">
        <v>44084</v>
      </c>
      <c r="D11993" t="s">
        <v>21</v>
      </c>
      <c r="E11993" t="s">
        <v>186</v>
      </c>
      <c r="F11993">
        <v>0</v>
      </c>
      <c r="G11993">
        <v>100000</v>
      </c>
      <c r="H11993">
        <v>0</v>
      </c>
      <c r="I11993">
        <v>0</v>
      </c>
      <c r="J11993">
        <v>0</v>
      </c>
      <c r="K11993">
        <v>0.68</v>
      </c>
      <c r="L11993" t="s">
        <v>23</v>
      </c>
      <c r="M11993" s="3">
        <v>68000</v>
      </c>
      <c r="N11993" s="2" t="str">
        <f>VLOOKUP(Tabla1[[#This Row],[nemo]],'Nemos y clasificaciones'!$A$2:$B$5000,2,FALSE)</f>
        <v>TARGET CORP</v>
      </c>
      <c r="O11993" s="3" t="str">
        <f>VLOOKUP(Tabla1[[#This Row],[nemo]],'Nemos y clasificaciones'!$A$1:$C$3000,3,FALSE)</f>
        <v>Consumo</v>
      </c>
      <c r="P11993" s="3"/>
      <c r="Q11993" s="3"/>
    </row>
    <row r="11994" spans="1:17" x14ac:dyDescent="0.25">
      <c r="A11994" t="s">
        <v>4094</v>
      </c>
      <c r="B11994" s="1">
        <v>43970</v>
      </c>
      <c r="C11994" s="1">
        <v>43992</v>
      </c>
      <c r="D11994" t="s">
        <v>21</v>
      </c>
      <c r="E11994" t="s">
        <v>186</v>
      </c>
      <c r="F11994">
        <v>0</v>
      </c>
      <c r="G11994">
        <v>100000</v>
      </c>
      <c r="H11994">
        <v>0</v>
      </c>
      <c r="I11994">
        <v>0</v>
      </c>
      <c r="J11994">
        <v>0</v>
      </c>
      <c r="K11994">
        <v>0.66</v>
      </c>
      <c r="L11994" t="s">
        <v>23</v>
      </c>
      <c r="M11994" s="3">
        <v>66000</v>
      </c>
      <c r="N11994" s="2" t="str">
        <f>VLOOKUP(Tabla1[[#This Row],[nemo]],'Nemos y clasificaciones'!$A$2:$B$5000,2,FALSE)</f>
        <v>TARGET CORP</v>
      </c>
      <c r="O11994" s="3" t="str">
        <f>VLOOKUP(Tabla1[[#This Row],[nemo]],'Nemos y clasificaciones'!$A$1:$C$3000,3,FALSE)</f>
        <v>Consumo</v>
      </c>
      <c r="P11994" s="3"/>
      <c r="Q11994" s="3"/>
    </row>
    <row r="11995" spans="1:17" x14ac:dyDescent="0.25">
      <c r="A11995" t="s">
        <v>4094</v>
      </c>
      <c r="B11995" s="1">
        <v>43879</v>
      </c>
      <c r="C11995" s="1">
        <v>43900</v>
      </c>
      <c r="D11995" t="s">
        <v>21</v>
      </c>
      <c r="E11995" t="s">
        <v>186</v>
      </c>
      <c r="F11995">
        <v>0</v>
      </c>
      <c r="G11995">
        <v>100000</v>
      </c>
      <c r="H11995">
        <v>0</v>
      </c>
      <c r="I11995">
        <v>0</v>
      </c>
      <c r="J11995">
        <v>0</v>
      </c>
      <c r="K11995">
        <v>0.66</v>
      </c>
      <c r="L11995" t="s">
        <v>23</v>
      </c>
      <c r="M11995" s="3">
        <v>66000</v>
      </c>
      <c r="N11995" s="2" t="str">
        <f>VLOOKUP(Tabla1[[#This Row],[nemo]],'Nemos y clasificaciones'!$A$2:$B$5000,2,FALSE)</f>
        <v>TARGET CORP</v>
      </c>
      <c r="O11995" s="3" t="str">
        <f>VLOOKUP(Tabla1[[#This Row],[nemo]],'Nemos y clasificaciones'!$A$1:$C$3000,3,FALSE)</f>
        <v>Consumo</v>
      </c>
      <c r="P11995" s="3"/>
      <c r="Q11995" s="3"/>
    </row>
    <row r="11996" spans="1:17" x14ac:dyDescent="0.25">
      <c r="A11996" t="s">
        <v>4094</v>
      </c>
      <c r="B11996" s="1">
        <v>43788</v>
      </c>
      <c r="C11996" s="1">
        <v>43809</v>
      </c>
      <c r="D11996" t="s">
        <v>21</v>
      </c>
      <c r="E11996" t="s">
        <v>186</v>
      </c>
      <c r="F11996">
        <v>0</v>
      </c>
      <c r="G11996">
        <v>100000</v>
      </c>
      <c r="H11996">
        <v>0</v>
      </c>
      <c r="I11996">
        <v>0</v>
      </c>
      <c r="J11996">
        <v>0</v>
      </c>
      <c r="K11996">
        <v>0.66</v>
      </c>
      <c r="L11996" t="s">
        <v>23</v>
      </c>
      <c r="M11996" s="3">
        <v>66000</v>
      </c>
      <c r="N11996" s="2" t="str">
        <f>VLOOKUP(Tabla1[[#This Row],[nemo]],'Nemos y clasificaciones'!$A$2:$B$5000,2,FALSE)</f>
        <v>TARGET CORP</v>
      </c>
      <c r="O11996" s="3" t="str">
        <f>VLOOKUP(Tabla1[[#This Row],[nemo]],'Nemos y clasificaciones'!$A$1:$C$3000,3,FALSE)</f>
        <v>Consumo</v>
      </c>
      <c r="P11996" s="3"/>
      <c r="Q11996" s="3"/>
    </row>
    <row r="11997" spans="1:17" x14ac:dyDescent="0.25">
      <c r="A11997" t="s">
        <v>4094</v>
      </c>
      <c r="B11997" s="1">
        <v>43697</v>
      </c>
      <c r="C11997" s="1">
        <v>43718</v>
      </c>
      <c r="D11997" t="s">
        <v>21</v>
      </c>
      <c r="E11997" t="s">
        <v>186</v>
      </c>
      <c r="F11997">
        <v>0</v>
      </c>
      <c r="G11997">
        <v>100000</v>
      </c>
      <c r="H11997">
        <v>0</v>
      </c>
      <c r="I11997">
        <v>0</v>
      </c>
      <c r="J11997">
        <v>0</v>
      </c>
      <c r="K11997">
        <v>0.66</v>
      </c>
      <c r="L11997" t="s">
        <v>23</v>
      </c>
      <c r="M11997" s="3">
        <v>66000</v>
      </c>
      <c r="N11997" s="2" t="str">
        <f>VLOOKUP(Tabla1[[#This Row],[nemo]],'Nemos y clasificaciones'!$A$2:$B$5000,2,FALSE)</f>
        <v>TARGET CORP</v>
      </c>
      <c r="O11997" s="3" t="str">
        <f>VLOOKUP(Tabla1[[#This Row],[nemo]],'Nemos y clasificaciones'!$A$1:$C$3000,3,FALSE)</f>
        <v>Consumo</v>
      </c>
      <c r="P11997" s="3"/>
      <c r="Q11997" s="3"/>
    </row>
    <row r="11998" spans="1:17" x14ac:dyDescent="0.25">
      <c r="A11998" t="s">
        <v>774</v>
      </c>
      <c r="B11998" s="1">
        <v>43599</v>
      </c>
      <c r="C11998" s="1">
        <v>43626</v>
      </c>
      <c r="D11998" t="s">
        <v>21</v>
      </c>
      <c r="E11998" t="s">
        <v>186</v>
      </c>
      <c r="F11998">
        <v>0</v>
      </c>
      <c r="G11998">
        <v>100000</v>
      </c>
      <c r="H11998">
        <v>0</v>
      </c>
      <c r="I11998">
        <v>0</v>
      </c>
      <c r="J11998">
        <v>0</v>
      </c>
      <c r="K11998">
        <v>0.64</v>
      </c>
      <c r="L11998" t="s">
        <v>23</v>
      </c>
      <c r="M11998" s="3">
        <v>64000</v>
      </c>
      <c r="N11998" s="2" t="str">
        <f>VLOOKUP(Tabla1[[#This Row],[nemo]],'Nemos y clasificaciones'!$A$2:$B$5000,2,FALSE)</f>
        <v>TARGET CORP</v>
      </c>
      <c r="O11998" s="3" t="str">
        <f>VLOOKUP(Tabla1[[#This Row],[nemo]],'Nemos y clasificaciones'!$A$1:$C$3000,3,FALSE)</f>
        <v>Consumo</v>
      </c>
      <c r="P11998" s="3"/>
      <c r="Q11998" s="3"/>
    </row>
    <row r="11999" spans="1:17" x14ac:dyDescent="0.25">
      <c r="A11999" t="s">
        <v>774</v>
      </c>
      <c r="B11999" s="1">
        <v>43515</v>
      </c>
      <c r="C11999" s="1">
        <v>43535</v>
      </c>
      <c r="D11999" t="s">
        <v>21</v>
      </c>
      <c r="E11999" t="s">
        <v>186</v>
      </c>
      <c r="F11999">
        <v>0</v>
      </c>
      <c r="G11999">
        <v>100000</v>
      </c>
      <c r="H11999">
        <v>0</v>
      </c>
      <c r="I11999">
        <v>0</v>
      </c>
      <c r="J11999">
        <v>0</v>
      </c>
      <c r="K11999">
        <v>0.64</v>
      </c>
      <c r="L11999" t="s">
        <v>23</v>
      </c>
      <c r="M11999" s="3">
        <v>64000</v>
      </c>
      <c r="N11999" s="2" t="str">
        <f>VLOOKUP(Tabla1[[#This Row],[nemo]],'Nemos y clasificaciones'!$A$2:$B$5000,2,FALSE)</f>
        <v>TARGET CORP</v>
      </c>
      <c r="O11999" s="3" t="str">
        <f>VLOOKUP(Tabla1[[#This Row],[nemo]],'Nemos y clasificaciones'!$A$1:$C$3000,3,FALSE)</f>
        <v>Consumo</v>
      </c>
      <c r="P11999" s="3"/>
      <c r="Q11999" s="3"/>
    </row>
    <row r="12000" spans="1:17" x14ac:dyDescent="0.25">
      <c r="A12000" t="s">
        <v>774</v>
      </c>
      <c r="B12000" s="1">
        <v>43424</v>
      </c>
      <c r="C12000" s="1">
        <v>43444</v>
      </c>
      <c r="D12000" t="s">
        <v>21</v>
      </c>
      <c r="E12000" t="s">
        <v>186</v>
      </c>
      <c r="F12000">
        <v>0</v>
      </c>
      <c r="G12000">
        <v>100000</v>
      </c>
      <c r="H12000">
        <v>0</v>
      </c>
      <c r="I12000">
        <v>0</v>
      </c>
      <c r="J12000">
        <v>0</v>
      </c>
      <c r="K12000">
        <v>0.64</v>
      </c>
      <c r="L12000" t="s">
        <v>23</v>
      </c>
      <c r="M12000" s="3">
        <v>64000</v>
      </c>
      <c r="N12000" s="2" t="str">
        <f>VLOOKUP(Tabla1[[#This Row],[nemo]],'Nemos y clasificaciones'!$A$2:$B$5000,2,FALSE)</f>
        <v>TARGET CORP</v>
      </c>
      <c r="O12000" s="3" t="str">
        <f>VLOOKUP(Tabla1[[#This Row],[nemo]],'Nemos y clasificaciones'!$A$1:$C$3000,3,FALSE)</f>
        <v>Consumo</v>
      </c>
      <c r="P12000" s="3"/>
      <c r="Q12000" s="3"/>
    </row>
    <row r="12001" spans="1:17" x14ac:dyDescent="0.25">
      <c r="A12001" t="s">
        <v>774</v>
      </c>
      <c r="B12001" s="1">
        <v>43326</v>
      </c>
      <c r="C12001" s="1">
        <v>43353</v>
      </c>
      <c r="D12001" t="s">
        <v>21</v>
      </c>
      <c r="E12001" t="s">
        <v>186</v>
      </c>
      <c r="F12001">
        <v>0</v>
      </c>
      <c r="G12001">
        <v>100000</v>
      </c>
      <c r="H12001">
        <v>0</v>
      </c>
      <c r="I12001">
        <v>0</v>
      </c>
      <c r="J12001">
        <v>0</v>
      </c>
      <c r="K12001">
        <v>0.64</v>
      </c>
      <c r="L12001" t="s">
        <v>23</v>
      </c>
      <c r="M12001" s="3">
        <v>64000</v>
      </c>
      <c r="N12001" s="2" t="str">
        <f>VLOOKUP(Tabla1[[#This Row],[nemo]],'Nemos y clasificaciones'!$A$2:$B$5000,2,FALSE)</f>
        <v>TARGET CORP</v>
      </c>
      <c r="O12001" s="3" t="str">
        <f>VLOOKUP(Tabla1[[#This Row],[nemo]],'Nemos y clasificaciones'!$A$1:$C$3000,3,FALSE)</f>
        <v>Consumo</v>
      </c>
      <c r="P12001" s="3"/>
      <c r="Q12001" s="3"/>
    </row>
    <row r="12002" spans="1:17" x14ac:dyDescent="0.25">
      <c r="A12002" t="s">
        <v>4742</v>
      </c>
      <c r="B12002" s="1">
        <v>43235</v>
      </c>
      <c r="C12002" s="1">
        <v>43262</v>
      </c>
      <c r="D12002" t="s">
        <v>21</v>
      </c>
      <c r="E12002" t="s">
        <v>186</v>
      </c>
      <c r="F12002">
        <v>0</v>
      </c>
      <c r="G12002">
        <v>100000</v>
      </c>
      <c r="H12002">
        <v>0</v>
      </c>
      <c r="I12002">
        <v>0</v>
      </c>
      <c r="J12002">
        <v>0</v>
      </c>
      <c r="K12002">
        <v>0.62</v>
      </c>
      <c r="L12002" t="s">
        <v>23</v>
      </c>
      <c r="M12002" s="3">
        <v>62000</v>
      </c>
      <c r="N12002" s="2" t="str">
        <f>VLOOKUP(Tabla1[[#This Row],[nemo]],'Nemos y clasificaciones'!$A$2:$B$5000,2,FALSE)</f>
        <v>TARGET CORP</v>
      </c>
      <c r="O12002" s="3" t="str">
        <f>VLOOKUP(Tabla1[[#This Row],[nemo]],'Nemos y clasificaciones'!$A$1:$C$3000,3,FALSE)</f>
        <v>Consumo</v>
      </c>
      <c r="P12002" s="3"/>
      <c r="Q12002" s="3"/>
    </row>
    <row r="12003" spans="1:17" x14ac:dyDescent="0.25">
      <c r="A12003" t="s">
        <v>4742</v>
      </c>
      <c r="B12003" s="1">
        <v>43151</v>
      </c>
      <c r="C12003" s="1">
        <v>43169</v>
      </c>
      <c r="D12003" t="s">
        <v>21</v>
      </c>
      <c r="E12003" t="s">
        <v>186</v>
      </c>
      <c r="F12003">
        <v>0</v>
      </c>
      <c r="G12003">
        <v>100000</v>
      </c>
      <c r="H12003">
        <v>0</v>
      </c>
      <c r="I12003">
        <v>0</v>
      </c>
      <c r="J12003">
        <v>0</v>
      </c>
      <c r="K12003">
        <v>0.62</v>
      </c>
      <c r="L12003" t="s">
        <v>23</v>
      </c>
      <c r="M12003" s="3">
        <v>62000</v>
      </c>
      <c r="N12003" s="2" t="str">
        <f>VLOOKUP(Tabla1[[#This Row],[nemo]],'Nemos y clasificaciones'!$A$2:$B$5000,2,FALSE)</f>
        <v>TARGET CORP</v>
      </c>
      <c r="O12003" s="3" t="str">
        <f>VLOOKUP(Tabla1[[#This Row],[nemo]],'Nemos y clasificaciones'!$A$1:$C$3000,3,FALSE)</f>
        <v>Consumo</v>
      </c>
      <c r="P12003" s="3"/>
      <c r="Q12003" s="3"/>
    </row>
    <row r="12004" spans="1:17" x14ac:dyDescent="0.25">
      <c r="A12004" t="s">
        <v>4742</v>
      </c>
      <c r="B12004" s="1">
        <v>43053</v>
      </c>
      <c r="C12004" s="1">
        <v>43080</v>
      </c>
      <c r="D12004" t="s">
        <v>21</v>
      </c>
      <c r="E12004" t="s">
        <v>186</v>
      </c>
      <c r="F12004">
        <v>0</v>
      </c>
      <c r="G12004">
        <v>100000</v>
      </c>
      <c r="H12004">
        <v>0</v>
      </c>
      <c r="I12004">
        <v>0</v>
      </c>
      <c r="J12004">
        <v>0</v>
      </c>
      <c r="K12004">
        <v>0.62</v>
      </c>
      <c r="L12004" t="s">
        <v>23</v>
      </c>
      <c r="M12004" s="3">
        <v>62000</v>
      </c>
      <c r="N12004" s="2" t="str">
        <f>VLOOKUP(Tabla1[[#This Row],[nemo]],'Nemos y clasificaciones'!$A$2:$B$5000,2,FALSE)</f>
        <v>TARGET CORP</v>
      </c>
      <c r="O12004" s="3" t="str">
        <f>VLOOKUP(Tabla1[[#This Row],[nemo]],'Nemos y clasificaciones'!$A$1:$C$3000,3,FALSE)</f>
        <v>Consumo</v>
      </c>
      <c r="P12004" s="3"/>
      <c r="Q12004" s="3"/>
    </row>
    <row r="12005" spans="1:17" x14ac:dyDescent="0.25">
      <c r="A12005" t="s">
        <v>4742</v>
      </c>
      <c r="B12005" s="1">
        <v>42961</v>
      </c>
      <c r="C12005" s="1">
        <v>42989</v>
      </c>
      <c r="D12005" t="s">
        <v>21</v>
      </c>
      <c r="E12005" t="s">
        <v>186</v>
      </c>
      <c r="F12005">
        <v>0</v>
      </c>
      <c r="G12005">
        <v>100000</v>
      </c>
      <c r="H12005">
        <v>0</v>
      </c>
      <c r="I12005">
        <v>0</v>
      </c>
      <c r="J12005">
        <v>0</v>
      </c>
      <c r="K12005">
        <v>0.62</v>
      </c>
      <c r="L12005" t="s">
        <v>23</v>
      </c>
      <c r="M12005" s="3">
        <v>62000</v>
      </c>
      <c r="N12005" s="2" t="str">
        <f>VLOOKUP(Tabla1[[#This Row],[nemo]],'Nemos y clasificaciones'!$A$2:$B$5000,2,FALSE)</f>
        <v>TARGET CORP</v>
      </c>
      <c r="O12005" s="3" t="str">
        <f>VLOOKUP(Tabla1[[#This Row],[nemo]],'Nemos y clasificaciones'!$A$1:$C$3000,3,FALSE)</f>
        <v>Consumo</v>
      </c>
      <c r="P12005" s="3"/>
      <c r="Q12005" s="3"/>
    </row>
    <row r="12006" spans="1:17" x14ac:dyDescent="0.25">
      <c r="A12006" t="s">
        <v>9378</v>
      </c>
      <c r="B12006" s="1">
        <v>42870</v>
      </c>
      <c r="C12006" s="1">
        <v>42896</v>
      </c>
      <c r="D12006" t="s">
        <v>21</v>
      </c>
      <c r="E12006" t="s">
        <v>186</v>
      </c>
      <c r="F12006">
        <v>0</v>
      </c>
      <c r="G12006">
        <v>100000</v>
      </c>
      <c r="H12006">
        <v>0</v>
      </c>
      <c r="I12006">
        <v>0</v>
      </c>
      <c r="J12006">
        <v>0</v>
      </c>
      <c r="K12006">
        <v>0.6</v>
      </c>
      <c r="L12006" t="s">
        <v>23</v>
      </c>
      <c r="M12006" s="3">
        <v>60000</v>
      </c>
      <c r="N12006" s="2" t="str">
        <f>VLOOKUP(Tabla1[[#This Row],[nemo]],'Nemos y clasificaciones'!$A$2:$B$5000,2,FALSE)</f>
        <v>TARGET CORP</v>
      </c>
      <c r="O12006" s="3" t="str">
        <f>VLOOKUP(Tabla1[[#This Row],[nemo]],'Nemos y clasificaciones'!$A$1:$C$3000,3,FALSE)</f>
        <v>Consumo</v>
      </c>
      <c r="P12006" s="3"/>
      <c r="Q12006" s="3"/>
    </row>
    <row r="12007" spans="1:17" x14ac:dyDescent="0.25">
      <c r="A12007" t="s">
        <v>9378</v>
      </c>
      <c r="B12007" s="1">
        <v>42779</v>
      </c>
      <c r="C12007" s="1">
        <v>42804</v>
      </c>
      <c r="D12007" t="s">
        <v>21</v>
      </c>
      <c r="E12007" t="s">
        <v>186</v>
      </c>
      <c r="F12007">
        <v>0</v>
      </c>
      <c r="G12007">
        <v>100000</v>
      </c>
      <c r="H12007">
        <v>0</v>
      </c>
      <c r="I12007">
        <v>0</v>
      </c>
      <c r="J12007">
        <v>0</v>
      </c>
      <c r="K12007">
        <v>0.6</v>
      </c>
      <c r="L12007" t="s">
        <v>23</v>
      </c>
      <c r="M12007" s="3">
        <v>60000</v>
      </c>
      <c r="N12007" s="2" t="str">
        <f>VLOOKUP(Tabla1[[#This Row],[nemo]],'Nemos y clasificaciones'!$A$2:$B$5000,2,FALSE)</f>
        <v>TARGET CORP</v>
      </c>
      <c r="O12007" s="3" t="str">
        <f>VLOOKUP(Tabla1[[#This Row],[nemo]],'Nemos y clasificaciones'!$A$1:$C$3000,3,FALSE)</f>
        <v>Consumo</v>
      </c>
      <c r="P12007" s="3"/>
      <c r="Q12007" s="3"/>
    </row>
    <row r="12008" spans="1:17" x14ac:dyDescent="0.25">
      <c r="A12008" t="s">
        <v>9378</v>
      </c>
      <c r="B12008" s="1">
        <v>42688</v>
      </c>
      <c r="C12008" s="1">
        <v>42714</v>
      </c>
      <c r="D12008" t="s">
        <v>21</v>
      </c>
      <c r="E12008" t="s">
        <v>186</v>
      </c>
      <c r="F12008">
        <v>0</v>
      </c>
      <c r="G12008">
        <v>100000</v>
      </c>
      <c r="H12008">
        <v>0</v>
      </c>
      <c r="I12008">
        <v>0</v>
      </c>
      <c r="J12008">
        <v>0</v>
      </c>
      <c r="K12008">
        <v>0.6</v>
      </c>
      <c r="L12008" t="s">
        <v>23</v>
      </c>
      <c r="M12008" s="3">
        <v>60000</v>
      </c>
      <c r="N12008" s="2" t="str">
        <f>VLOOKUP(Tabla1[[#This Row],[nemo]],'Nemos y clasificaciones'!$A$2:$B$5000,2,FALSE)</f>
        <v>TARGET CORP</v>
      </c>
      <c r="O12008" s="3" t="str">
        <f>VLOOKUP(Tabla1[[#This Row],[nemo]],'Nemos y clasificaciones'!$A$1:$C$3000,3,FALSE)</f>
        <v>Consumo</v>
      </c>
      <c r="P12008" s="3"/>
      <c r="Q12008" s="3"/>
    </row>
    <row r="12009" spans="1:17" x14ac:dyDescent="0.25">
      <c r="A12009" t="s">
        <v>9378</v>
      </c>
      <c r="B12009" s="1">
        <v>42597</v>
      </c>
      <c r="C12009" s="1">
        <v>42623</v>
      </c>
      <c r="D12009" t="s">
        <v>21</v>
      </c>
      <c r="E12009" t="s">
        <v>186</v>
      </c>
      <c r="F12009">
        <v>0</v>
      </c>
      <c r="G12009">
        <v>100000</v>
      </c>
      <c r="H12009">
        <v>0</v>
      </c>
      <c r="I12009">
        <v>0</v>
      </c>
      <c r="J12009">
        <v>0</v>
      </c>
      <c r="K12009">
        <v>0.6</v>
      </c>
      <c r="L12009" t="s">
        <v>23</v>
      </c>
      <c r="M12009" s="3">
        <v>60000</v>
      </c>
      <c r="N12009" s="2" t="str">
        <f>VLOOKUP(Tabla1[[#This Row],[nemo]],'Nemos y clasificaciones'!$A$2:$B$5000,2,FALSE)</f>
        <v>TARGET CORP</v>
      </c>
      <c r="O12009" s="3" t="str">
        <f>VLOOKUP(Tabla1[[#This Row],[nemo]],'Nemos y clasificaciones'!$A$1:$C$3000,3,FALSE)</f>
        <v>Consumo</v>
      </c>
      <c r="P12009" s="3"/>
      <c r="Q12009" s="3"/>
    </row>
    <row r="12010" spans="1:17" x14ac:dyDescent="0.25">
      <c r="A12010" t="s">
        <v>195</v>
      </c>
      <c r="B12010" s="1">
        <v>42506</v>
      </c>
      <c r="C12010" s="1">
        <v>42531</v>
      </c>
      <c r="D12010" t="s">
        <v>21</v>
      </c>
      <c r="E12010" t="s">
        <v>186</v>
      </c>
      <c r="F12010">
        <v>0</v>
      </c>
      <c r="G12010">
        <v>100000</v>
      </c>
      <c r="H12010">
        <v>0</v>
      </c>
      <c r="I12010">
        <v>0</v>
      </c>
      <c r="J12010">
        <v>0</v>
      </c>
      <c r="K12010">
        <v>0.56000000000000005</v>
      </c>
      <c r="L12010" t="s">
        <v>23</v>
      </c>
      <c r="M12010" s="3">
        <v>56000</v>
      </c>
      <c r="N12010" s="2" t="str">
        <f>VLOOKUP(Tabla1[[#This Row],[nemo]],'Nemos y clasificaciones'!$A$2:$B$5000,2,FALSE)</f>
        <v>TARGET CORP</v>
      </c>
      <c r="O12010" s="3" t="str">
        <f>VLOOKUP(Tabla1[[#This Row],[nemo]],'Nemos y clasificaciones'!$A$1:$C$3000,3,FALSE)</f>
        <v>Consumo</v>
      </c>
      <c r="P12010" s="3"/>
      <c r="Q12010" s="3"/>
    </row>
    <row r="12011" spans="1:17" x14ac:dyDescent="0.25">
      <c r="A12011" t="s">
        <v>195</v>
      </c>
      <c r="B12011" s="1">
        <v>42412</v>
      </c>
      <c r="C12011" s="1">
        <v>42439</v>
      </c>
      <c r="D12011" t="s">
        <v>21</v>
      </c>
      <c r="E12011" t="s">
        <v>186</v>
      </c>
      <c r="F12011">
        <v>0</v>
      </c>
      <c r="G12011">
        <v>100000</v>
      </c>
      <c r="H12011">
        <v>0</v>
      </c>
      <c r="I12011">
        <v>0</v>
      </c>
      <c r="J12011">
        <v>0</v>
      </c>
      <c r="K12011">
        <v>0.56000000000000005</v>
      </c>
      <c r="L12011" t="s">
        <v>23</v>
      </c>
      <c r="M12011" s="3">
        <v>56000</v>
      </c>
      <c r="N12011" s="2" t="str">
        <f>VLOOKUP(Tabla1[[#This Row],[nemo]],'Nemos y clasificaciones'!$A$2:$B$5000,2,FALSE)</f>
        <v>TARGET CORP</v>
      </c>
      <c r="O12011" s="3" t="str">
        <f>VLOOKUP(Tabla1[[#This Row],[nemo]],'Nemos y clasificaciones'!$A$1:$C$3000,3,FALSE)</f>
        <v>Consumo</v>
      </c>
      <c r="P12011" s="3"/>
      <c r="Q12011" s="3"/>
    </row>
    <row r="12012" spans="1:17" x14ac:dyDescent="0.25">
      <c r="A12012" t="s">
        <v>195</v>
      </c>
      <c r="B12012" s="1">
        <v>42324</v>
      </c>
      <c r="C12012" s="1">
        <v>42348</v>
      </c>
      <c r="D12012" t="s">
        <v>21</v>
      </c>
      <c r="E12012" t="s">
        <v>186</v>
      </c>
      <c r="F12012">
        <v>0</v>
      </c>
      <c r="G12012">
        <v>100000</v>
      </c>
      <c r="H12012">
        <v>0</v>
      </c>
      <c r="I12012">
        <v>0</v>
      </c>
      <c r="J12012">
        <v>0</v>
      </c>
      <c r="K12012">
        <v>0.56000000000000005</v>
      </c>
      <c r="L12012" t="s">
        <v>23</v>
      </c>
      <c r="M12012" s="3">
        <v>56000</v>
      </c>
      <c r="N12012" s="2" t="str">
        <f>VLOOKUP(Tabla1[[#This Row],[nemo]],'Nemos y clasificaciones'!$A$2:$B$5000,2,FALSE)</f>
        <v>TARGET CORP</v>
      </c>
      <c r="O12012" s="3" t="str">
        <f>VLOOKUP(Tabla1[[#This Row],[nemo]],'Nemos y clasificaciones'!$A$1:$C$3000,3,FALSE)</f>
        <v>Consumo</v>
      </c>
      <c r="P12012" s="3"/>
      <c r="Q12012" s="3"/>
    </row>
    <row r="12013" spans="1:17" x14ac:dyDescent="0.25">
      <c r="A12013" t="s">
        <v>195</v>
      </c>
      <c r="B12013" s="1">
        <v>42233</v>
      </c>
      <c r="C12013" s="1">
        <v>42257</v>
      </c>
      <c r="D12013" t="s">
        <v>21</v>
      </c>
      <c r="E12013" t="s">
        <v>186</v>
      </c>
      <c r="F12013">
        <v>0</v>
      </c>
      <c r="G12013">
        <v>100000</v>
      </c>
      <c r="H12013">
        <v>0</v>
      </c>
      <c r="I12013">
        <v>0</v>
      </c>
      <c r="J12013">
        <v>0</v>
      </c>
      <c r="K12013">
        <v>0.56000000000000005</v>
      </c>
      <c r="L12013" t="s">
        <v>23</v>
      </c>
      <c r="M12013" s="3">
        <v>56000</v>
      </c>
      <c r="N12013" s="2" t="str">
        <f>VLOOKUP(Tabla1[[#This Row],[nemo]],'Nemos y clasificaciones'!$A$2:$B$5000,2,FALSE)</f>
        <v>TARGET CORP</v>
      </c>
      <c r="O12013" s="3" t="str">
        <f>VLOOKUP(Tabla1[[#This Row],[nemo]],'Nemos y clasificaciones'!$A$1:$C$3000,3,FALSE)</f>
        <v>Consumo</v>
      </c>
      <c r="P12013" s="3"/>
      <c r="Q12013" s="3"/>
    </row>
    <row r="12014" spans="1:17" x14ac:dyDescent="0.25">
      <c r="A12014" t="s">
        <v>11495</v>
      </c>
      <c r="B12014" s="1">
        <v>42142</v>
      </c>
      <c r="C12014" s="1">
        <v>42165</v>
      </c>
      <c r="D12014" t="s">
        <v>21</v>
      </c>
      <c r="E12014" t="s">
        <v>186</v>
      </c>
      <c r="F12014">
        <v>0</v>
      </c>
      <c r="G12014">
        <v>100000</v>
      </c>
      <c r="H12014">
        <v>0</v>
      </c>
      <c r="I12014">
        <v>0</v>
      </c>
      <c r="J12014">
        <v>0</v>
      </c>
      <c r="K12014">
        <v>0.52</v>
      </c>
      <c r="L12014" t="s">
        <v>23</v>
      </c>
      <c r="M12014" s="3">
        <v>52000</v>
      </c>
      <c r="N12014" s="2" t="str">
        <f>VLOOKUP(Tabla1[[#This Row],[nemo]],'Nemos y clasificaciones'!$A$2:$B$5000,2,FALSE)</f>
        <v>TARGET CORP</v>
      </c>
      <c r="O12014" s="3" t="str">
        <f>VLOOKUP(Tabla1[[#This Row],[nemo]],'Nemos y clasificaciones'!$A$1:$C$3000,3,FALSE)</f>
        <v>Consumo</v>
      </c>
      <c r="P12014" s="3"/>
      <c r="Q12014" s="3"/>
    </row>
    <row r="12015" spans="1:17" x14ac:dyDescent="0.25">
      <c r="A12015" t="s">
        <v>3253</v>
      </c>
      <c r="B12015" s="1">
        <v>42048</v>
      </c>
      <c r="C12015" s="1">
        <v>42073</v>
      </c>
      <c r="D12015" t="s">
        <v>21</v>
      </c>
      <c r="E12015" t="s">
        <v>186</v>
      </c>
      <c r="F12015">
        <v>0</v>
      </c>
      <c r="G12015">
        <v>100000</v>
      </c>
      <c r="H12015">
        <v>0</v>
      </c>
      <c r="I12015">
        <v>0</v>
      </c>
      <c r="J12015">
        <v>0</v>
      </c>
      <c r="K12015">
        <v>0.52</v>
      </c>
      <c r="L12015" t="s">
        <v>23</v>
      </c>
      <c r="M12015" s="3">
        <v>52000</v>
      </c>
      <c r="N12015" s="2" t="str">
        <f>VLOOKUP(Tabla1[[#This Row],[nemo]],'Nemos y clasificaciones'!$A$2:$B$5000,2,FALSE)</f>
        <v>TARGET CORP</v>
      </c>
      <c r="O12015" s="3" t="str">
        <f>VLOOKUP(Tabla1[[#This Row],[nemo]],'Nemos y clasificaciones'!$A$1:$C$3000,3,FALSE)</f>
        <v>Consumo</v>
      </c>
      <c r="P12015" s="3"/>
      <c r="Q12015" s="3"/>
    </row>
    <row r="12016" spans="1:17" x14ac:dyDescent="0.25">
      <c r="A12016" t="s">
        <v>11397</v>
      </c>
      <c r="B12016" s="1">
        <v>42180</v>
      </c>
      <c r="C12016" s="1">
        <v>42186</v>
      </c>
      <c r="D12016" t="s">
        <v>21</v>
      </c>
      <c r="E12016" t="s">
        <v>1265</v>
      </c>
      <c r="F12016">
        <v>0</v>
      </c>
      <c r="G12016">
        <v>100000</v>
      </c>
      <c r="H12016">
        <v>0</v>
      </c>
      <c r="I12016">
        <v>0</v>
      </c>
      <c r="J12016">
        <v>0</v>
      </c>
      <c r="K12016">
        <v>1.554</v>
      </c>
      <c r="L12016" t="s">
        <v>16</v>
      </c>
      <c r="M12016" s="2">
        <v>155400</v>
      </c>
      <c r="N12016" s="2" t="str">
        <f>VLOOKUP(Tabla1[[#This Row],[nemo]],'Nemos y clasificaciones'!$A$2:$B$5000,2,FALSE)</f>
        <v>ISHARES MSCI THAILAND CAPPED ETF</v>
      </c>
      <c r="O12016" s="2" t="str">
        <f>VLOOKUP(Tabla1[[#This Row],[nemo]],'Nemos y clasificaciones'!$A$1:$C$3000,3,FALSE)</f>
        <v>ETF</v>
      </c>
      <c r="P12016" s="2"/>
      <c r="Q12016" s="2"/>
    </row>
    <row r="12017" spans="1:17" x14ac:dyDescent="0.25">
      <c r="A12017" t="s">
        <v>7801</v>
      </c>
      <c r="B12017" s="1">
        <v>43270</v>
      </c>
      <c r="C12017" s="1">
        <v>43276</v>
      </c>
      <c r="D12017" t="s">
        <v>21</v>
      </c>
      <c r="E12017" t="s">
        <v>1265</v>
      </c>
      <c r="F12017">
        <v>0</v>
      </c>
      <c r="G12017">
        <v>100000</v>
      </c>
      <c r="H12017">
        <v>0</v>
      </c>
      <c r="I12017">
        <v>0</v>
      </c>
      <c r="J12017">
        <v>0</v>
      </c>
      <c r="K12017">
        <v>1.524</v>
      </c>
      <c r="L12017" t="s">
        <v>16</v>
      </c>
      <c r="M12017" s="2">
        <v>152400</v>
      </c>
      <c r="N12017" s="2" t="str">
        <f>VLOOKUP(Tabla1[[#This Row],[nemo]],'Nemos y clasificaciones'!$A$2:$B$5000,2,FALSE)</f>
        <v>ISHARES MSCI THAILAND CAPPED ETF</v>
      </c>
      <c r="O12017" s="2" t="str">
        <f>VLOOKUP(Tabla1[[#This Row],[nemo]],'Nemos y clasificaciones'!$A$1:$C$3000,3,FALSE)</f>
        <v>ETF</v>
      </c>
      <c r="P12017" s="2"/>
      <c r="Q12017" s="2"/>
    </row>
    <row r="12018" spans="1:17" x14ac:dyDescent="0.25">
      <c r="A12018" t="s">
        <v>5985</v>
      </c>
      <c r="B12018" s="1">
        <v>43633</v>
      </c>
      <c r="C12018" s="1">
        <v>43637</v>
      </c>
      <c r="D12018" t="s">
        <v>21</v>
      </c>
      <c r="E12018" t="s">
        <v>1265</v>
      </c>
      <c r="F12018">
        <v>0</v>
      </c>
      <c r="G12018">
        <v>100000</v>
      </c>
      <c r="H12018">
        <v>0</v>
      </c>
      <c r="I12018">
        <v>0</v>
      </c>
      <c r="J12018">
        <v>0</v>
      </c>
      <c r="K12018">
        <v>1.4379999999999999</v>
      </c>
      <c r="L12018" t="s">
        <v>16</v>
      </c>
      <c r="M12018" s="2">
        <v>143800</v>
      </c>
      <c r="N12018" s="2" t="str">
        <f>VLOOKUP(Tabla1[[#This Row],[nemo]],'Nemos y clasificaciones'!$A$2:$B$5000,2,FALSE)</f>
        <v>ISHARES MSCI THAILAND CAPPED ETF</v>
      </c>
      <c r="O12018" s="2" t="str">
        <f>VLOOKUP(Tabla1[[#This Row],[nemo]],'Nemos y clasificaciones'!$A$1:$C$3000,3,FALSE)</f>
        <v>ETF</v>
      </c>
      <c r="P12018" s="2"/>
      <c r="Q12018" s="2"/>
    </row>
    <row r="12019" spans="1:17" x14ac:dyDescent="0.25">
      <c r="A12019" t="s">
        <v>5167</v>
      </c>
      <c r="B12019" s="1">
        <v>43815</v>
      </c>
      <c r="C12019" s="1">
        <v>43819</v>
      </c>
      <c r="D12019" t="s">
        <v>21</v>
      </c>
      <c r="E12019" t="s">
        <v>1275</v>
      </c>
      <c r="F12019">
        <v>0</v>
      </c>
      <c r="G12019">
        <v>100000</v>
      </c>
      <c r="H12019">
        <v>0</v>
      </c>
      <c r="I12019">
        <v>0</v>
      </c>
      <c r="J12019">
        <v>0</v>
      </c>
      <c r="K12019">
        <v>0.08</v>
      </c>
      <c r="L12019" t="s">
        <v>23</v>
      </c>
      <c r="M12019" s="4">
        <v>8000</v>
      </c>
      <c r="N12019" s="2" t="str">
        <f>VLOOKUP(Tabla1[[#This Row],[nemo]],'Nemos y clasificaciones'!$A$2:$B$5000,2,FALSE)</f>
        <v>iShares MSCI ACWI ex U.S. ETF (ACWX)</v>
      </c>
      <c r="O12019" s="4" t="str">
        <f>VLOOKUP(Tabla1[[#This Row],[nemo]],'Nemos y clasificaciones'!$A$1:$C$3000,3,FALSE)</f>
        <v>ETF</v>
      </c>
      <c r="P12019" s="4"/>
      <c r="Q12019" s="4"/>
    </row>
    <row r="12020" spans="1:17" x14ac:dyDescent="0.25">
      <c r="A12020" t="s">
        <v>9244</v>
      </c>
      <c r="B12020" s="1">
        <v>42906</v>
      </c>
      <c r="C12020" s="1">
        <v>42913</v>
      </c>
      <c r="D12020" t="s">
        <v>21</v>
      </c>
      <c r="E12020" t="s">
        <v>1265</v>
      </c>
      <c r="F12020">
        <v>0</v>
      </c>
      <c r="G12020">
        <v>100000</v>
      </c>
      <c r="H12020">
        <v>0</v>
      </c>
      <c r="I12020">
        <v>0</v>
      </c>
      <c r="J12020">
        <v>0</v>
      </c>
      <c r="K12020">
        <v>1.3680000000000001</v>
      </c>
      <c r="L12020" t="s">
        <v>16</v>
      </c>
      <c r="M12020" s="2">
        <v>136800</v>
      </c>
      <c r="N12020" s="2" t="str">
        <f>VLOOKUP(Tabla1[[#This Row],[nemo]],'Nemos y clasificaciones'!$A$2:$B$5000,2,FALSE)</f>
        <v>ISHARES MSCI THAILAND CAPPED ETF</v>
      </c>
      <c r="O12020" s="2" t="str">
        <f>VLOOKUP(Tabla1[[#This Row],[nemo]],'Nemos y clasificaciones'!$A$1:$C$3000,3,FALSE)</f>
        <v>ETF</v>
      </c>
      <c r="P12020" s="2"/>
      <c r="Q12020" s="2"/>
    </row>
    <row r="12021" spans="1:17" x14ac:dyDescent="0.25">
      <c r="A12021" t="s">
        <v>3937</v>
      </c>
      <c r="B12021" s="1">
        <v>43997</v>
      </c>
      <c r="C12021" s="1">
        <v>44001</v>
      </c>
      <c r="D12021" t="s">
        <v>21</v>
      </c>
      <c r="E12021" t="s">
        <v>1265</v>
      </c>
      <c r="F12021">
        <v>0</v>
      </c>
      <c r="G12021">
        <v>100000</v>
      </c>
      <c r="H12021">
        <v>0</v>
      </c>
      <c r="I12021">
        <v>0</v>
      </c>
      <c r="J12021">
        <v>0</v>
      </c>
      <c r="K12021">
        <v>1.3320000000000001</v>
      </c>
      <c r="L12021" t="s">
        <v>16</v>
      </c>
      <c r="M12021" s="2">
        <v>133200</v>
      </c>
      <c r="N12021" s="2" t="str">
        <f>VLOOKUP(Tabla1[[#This Row],[nemo]],'Nemos y clasificaciones'!$A$2:$B$5000,2,FALSE)</f>
        <v>ISHARES MSCI THAILAND CAPPED ETF</v>
      </c>
      <c r="O12021" s="2" t="str">
        <f>VLOOKUP(Tabla1[[#This Row],[nemo]],'Nemos y clasificaciones'!$A$1:$C$3000,3,FALSE)</f>
        <v>ETF</v>
      </c>
      <c r="P12021" s="2"/>
      <c r="Q12021" s="2"/>
    </row>
    <row r="12022" spans="1:17" x14ac:dyDescent="0.25">
      <c r="A12022" t="s">
        <v>1264</v>
      </c>
      <c r="B12022" s="1">
        <v>44357</v>
      </c>
      <c r="C12022" s="1">
        <v>44363</v>
      </c>
      <c r="D12022" t="s">
        <v>21</v>
      </c>
      <c r="E12022" t="s">
        <v>1265</v>
      </c>
      <c r="F12022">
        <v>0</v>
      </c>
      <c r="G12022">
        <v>100000</v>
      </c>
      <c r="H12022">
        <v>0</v>
      </c>
      <c r="I12022">
        <v>0</v>
      </c>
      <c r="J12022">
        <v>0</v>
      </c>
      <c r="K12022">
        <v>1.2789999999999999</v>
      </c>
      <c r="L12022" t="s">
        <v>16</v>
      </c>
      <c r="M12022" s="2">
        <v>127900</v>
      </c>
      <c r="N12022" s="2" t="str">
        <f>VLOOKUP(Tabla1[[#This Row],[nemo]],'Nemos y clasificaciones'!$A$2:$B$5000,2,FALSE)</f>
        <v>ISHARES MSCI THAILAND CAPPED ETF</v>
      </c>
      <c r="O12022" s="2" t="str">
        <f>VLOOKUP(Tabla1[[#This Row],[nemo]],'Nemos y clasificaciones'!$A$1:$C$3000,3,FALSE)</f>
        <v>ETF</v>
      </c>
      <c r="P12022" s="2"/>
      <c r="Q12022" s="2"/>
    </row>
    <row r="12023" spans="1:17" x14ac:dyDescent="0.25">
      <c r="A12023" t="s">
        <v>10371</v>
      </c>
      <c r="B12023" s="1">
        <v>42543</v>
      </c>
      <c r="C12023" s="1">
        <v>42549</v>
      </c>
      <c r="D12023" t="s">
        <v>21</v>
      </c>
      <c r="E12023" t="s">
        <v>1265</v>
      </c>
      <c r="F12023">
        <v>0</v>
      </c>
      <c r="G12023">
        <v>100000</v>
      </c>
      <c r="H12023">
        <v>0</v>
      </c>
      <c r="I12023">
        <v>0</v>
      </c>
      <c r="J12023">
        <v>0</v>
      </c>
      <c r="K12023">
        <v>1.1180000000000001</v>
      </c>
      <c r="L12023" t="s">
        <v>16</v>
      </c>
      <c r="M12023" s="2">
        <v>111800</v>
      </c>
      <c r="N12023" s="2" t="str">
        <f>VLOOKUP(Tabla1[[#This Row],[nemo]],'Nemos y clasificaciones'!$A$2:$B$5000,2,FALSE)</f>
        <v>ISHARES MSCI THAILAND CAPPED ETF</v>
      </c>
      <c r="O12023" s="2" t="str">
        <f>VLOOKUP(Tabla1[[#This Row],[nemo]],'Nemos y clasificaciones'!$A$1:$C$3000,3,FALSE)</f>
        <v>ETF</v>
      </c>
      <c r="P12023" s="2"/>
      <c r="Q12023" s="2"/>
    </row>
    <row r="12024" spans="1:17" x14ac:dyDescent="0.25">
      <c r="A12024" t="s">
        <v>10017</v>
      </c>
      <c r="B12024" s="1">
        <v>42725</v>
      </c>
      <c r="C12024" s="1">
        <v>42732</v>
      </c>
      <c r="D12024" t="s">
        <v>21</v>
      </c>
      <c r="E12024" t="s">
        <v>1265</v>
      </c>
      <c r="F12024">
        <v>0</v>
      </c>
      <c r="G12024">
        <v>100000</v>
      </c>
      <c r="H12024">
        <v>0</v>
      </c>
      <c r="I12024">
        <v>0</v>
      </c>
      <c r="J12024">
        <v>0</v>
      </c>
      <c r="K12024">
        <v>0.76400000000000001</v>
      </c>
      <c r="L12024" t="s">
        <v>23</v>
      </c>
      <c r="M12024" s="3">
        <v>76400</v>
      </c>
      <c r="N12024" s="2" t="str">
        <f>VLOOKUP(Tabla1[[#This Row],[nemo]],'Nemos y clasificaciones'!$A$2:$B$5000,2,FALSE)</f>
        <v>ISHARES MSCI THAILAND CAPPED ETF</v>
      </c>
      <c r="O12024" s="3" t="str">
        <f>VLOOKUP(Tabla1[[#This Row],[nemo]],'Nemos y clasificaciones'!$A$1:$C$3000,3,FALSE)</f>
        <v>ETF</v>
      </c>
      <c r="P12024" s="3"/>
      <c r="Q12024" s="3"/>
    </row>
    <row r="12025" spans="1:17" x14ac:dyDescent="0.25">
      <c r="A12025" t="s">
        <v>8735</v>
      </c>
      <c r="B12025" s="1">
        <v>43088</v>
      </c>
      <c r="C12025" s="1">
        <v>43095</v>
      </c>
      <c r="D12025" t="s">
        <v>21</v>
      </c>
      <c r="E12025" t="s">
        <v>1265</v>
      </c>
      <c r="F12025">
        <v>0</v>
      </c>
      <c r="G12025">
        <v>100000</v>
      </c>
      <c r="H12025">
        <v>0</v>
      </c>
      <c r="I12025">
        <v>0</v>
      </c>
      <c r="J12025">
        <v>0</v>
      </c>
      <c r="K12025">
        <v>0.63</v>
      </c>
      <c r="L12025" t="s">
        <v>23</v>
      </c>
      <c r="M12025" s="3">
        <v>63000</v>
      </c>
      <c r="N12025" s="2" t="str">
        <f>VLOOKUP(Tabla1[[#This Row],[nemo]],'Nemos y clasificaciones'!$A$2:$B$5000,2,FALSE)</f>
        <v>ISHARES MSCI THAILAND CAPPED ETF</v>
      </c>
      <c r="O12025" s="3" t="str">
        <f>VLOOKUP(Tabla1[[#This Row],[nemo]],'Nemos y clasificaciones'!$A$1:$C$3000,3,FALSE)</f>
        <v>ETF</v>
      </c>
      <c r="P12025" s="3"/>
      <c r="Q12025" s="3"/>
    </row>
    <row r="12026" spans="1:17" x14ac:dyDescent="0.25">
      <c r="A12026" t="s">
        <v>5162</v>
      </c>
      <c r="B12026" s="1">
        <v>43815</v>
      </c>
      <c r="C12026" s="1">
        <v>43819</v>
      </c>
      <c r="D12026" t="s">
        <v>21</v>
      </c>
      <c r="E12026" t="s">
        <v>1265</v>
      </c>
      <c r="F12026">
        <v>0</v>
      </c>
      <c r="G12026">
        <v>100000</v>
      </c>
      <c r="H12026">
        <v>0</v>
      </c>
      <c r="I12026">
        <v>0</v>
      </c>
      <c r="J12026">
        <v>0</v>
      </c>
      <c r="K12026">
        <v>0.62</v>
      </c>
      <c r="L12026" t="s">
        <v>23</v>
      </c>
      <c r="M12026" s="3">
        <v>62000</v>
      </c>
      <c r="N12026" s="2" t="str">
        <f>VLOOKUP(Tabla1[[#This Row],[nemo]],'Nemos y clasificaciones'!$A$2:$B$5000,2,FALSE)</f>
        <v>ISHARES MSCI THAILAND CAPPED ETF</v>
      </c>
      <c r="O12026" s="3" t="str">
        <f>VLOOKUP(Tabla1[[#This Row],[nemo]],'Nemos y clasificaciones'!$A$1:$C$3000,3,FALSE)</f>
        <v>ETF</v>
      </c>
      <c r="P12026" s="3"/>
      <c r="Q12026" s="3"/>
    </row>
    <row r="12027" spans="1:17" x14ac:dyDescent="0.25">
      <c r="A12027" t="s">
        <v>7081</v>
      </c>
      <c r="B12027" s="1">
        <v>43452</v>
      </c>
      <c r="C12027" s="1">
        <v>43458</v>
      </c>
      <c r="D12027" t="s">
        <v>21</v>
      </c>
      <c r="E12027" t="s">
        <v>1265</v>
      </c>
      <c r="F12027">
        <v>0</v>
      </c>
      <c r="G12027">
        <v>100000</v>
      </c>
      <c r="H12027">
        <v>0</v>
      </c>
      <c r="I12027">
        <v>0</v>
      </c>
      <c r="J12027">
        <v>0</v>
      </c>
      <c r="K12027">
        <v>0.60499999999999998</v>
      </c>
      <c r="L12027" t="s">
        <v>23</v>
      </c>
      <c r="M12027" s="3">
        <v>60500</v>
      </c>
      <c r="N12027" s="2" t="str">
        <f>VLOOKUP(Tabla1[[#This Row],[nemo]],'Nemos y clasificaciones'!$A$2:$B$5000,2,FALSE)</f>
        <v>ISHARES MSCI THAILAND CAPPED ETF</v>
      </c>
      <c r="O12027" s="3" t="str">
        <f>VLOOKUP(Tabla1[[#This Row],[nemo]],'Nemos y clasificaciones'!$A$1:$C$3000,3,FALSE)</f>
        <v>ETF</v>
      </c>
      <c r="P12027" s="3"/>
      <c r="Q12027" s="3"/>
    </row>
    <row r="12028" spans="1:17" x14ac:dyDescent="0.25">
      <c r="A12028" t="s">
        <v>11034</v>
      </c>
      <c r="B12028" s="1">
        <v>42359</v>
      </c>
      <c r="C12028" s="1">
        <v>42366</v>
      </c>
      <c r="D12028" t="s">
        <v>21</v>
      </c>
      <c r="E12028" t="s">
        <v>1265</v>
      </c>
      <c r="F12028">
        <v>0</v>
      </c>
      <c r="G12028">
        <v>100000</v>
      </c>
      <c r="H12028">
        <v>0</v>
      </c>
      <c r="I12028">
        <v>0</v>
      </c>
      <c r="J12028">
        <v>0</v>
      </c>
      <c r="K12028">
        <v>0.54500000000000004</v>
      </c>
      <c r="L12028" t="s">
        <v>23</v>
      </c>
      <c r="M12028" s="3">
        <v>54500</v>
      </c>
      <c r="N12028" s="2" t="str">
        <f>VLOOKUP(Tabla1[[#This Row],[nemo]],'Nemos y clasificaciones'!$A$2:$B$5000,2,FALSE)</f>
        <v>ISHARES MSCI THAILAND CAPPED ETF</v>
      </c>
      <c r="O12028" s="3" t="str">
        <f>VLOOKUP(Tabla1[[#This Row],[nemo]],'Nemos y clasificaciones'!$A$1:$C$3000,3,FALSE)</f>
        <v>ETF</v>
      </c>
      <c r="P12028" s="3"/>
      <c r="Q12028" s="3"/>
    </row>
    <row r="12029" spans="1:17" x14ac:dyDescent="0.25">
      <c r="A12029" t="s">
        <v>2918</v>
      </c>
      <c r="B12029" s="1">
        <v>44179</v>
      </c>
      <c r="C12029" s="1">
        <v>44183</v>
      </c>
      <c r="D12029" t="s">
        <v>21</v>
      </c>
      <c r="E12029" t="s">
        <v>1265</v>
      </c>
      <c r="F12029">
        <v>0</v>
      </c>
      <c r="G12029">
        <v>100000</v>
      </c>
      <c r="H12029">
        <v>0</v>
      </c>
      <c r="I12029">
        <v>0</v>
      </c>
      <c r="J12029">
        <v>0</v>
      </c>
      <c r="K12029">
        <v>0.45</v>
      </c>
      <c r="L12029" t="s">
        <v>23</v>
      </c>
      <c r="M12029" s="3">
        <v>45000</v>
      </c>
      <c r="N12029" s="2" t="str">
        <f>VLOOKUP(Tabla1[[#This Row],[nemo]],'Nemos y clasificaciones'!$A$2:$B$5000,2,FALSE)</f>
        <v>ISHARES MSCI THAILAND CAPPED ETF</v>
      </c>
      <c r="O12029" s="3" t="str">
        <f>VLOOKUP(Tabla1[[#This Row],[nemo]],'Nemos y clasificaciones'!$A$1:$C$3000,3,FALSE)</f>
        <v>ETF</v>
      </c>
      <c r="P12029" s="3"/>
      <c r="Q12029" s="3"/>
    </row>
    <row r="12030" spans="1:17" x14ac:dyDescent="0.25">
      <c r="A12030" t="s">
        <v>5032</v>
      </c>
      <c r="B12030" s="1">
        <v>43829</v>
      </c>
      <c r="C12030" s="1">
        <v>43836</v>
      </c>
      <c r="D12030" t="s">
        <v>21</v>
      </c>
      <c r="E12030" t="s">
        <v>1265</v>
      </c>
      <c r="F12030">
        <v>0</v>
      </c>
      <c r="G12030">
        <v>100000</v>
      </c>
      <c r="H12030">
        <v>0</v>
      </c>
      <c r="I12030">
        <v>0</v>
      </c>
      <c r="J12030">
        <v>0</v>
      </c>
      <c r="K12030">
        <v>6.0999999999999999E-2</v>
      </c>
      <c r="L12030" t="s">
        <v>23</v>
      </c>
      <c r="M12030" s="4">
        <v>6100</v>
      </c>
      <c r="N12030" s="2" t="str">
        <f>VLOOKUP(Tabla1[[#This Row],[nemo]],'Nemos y clasificaciones'!$A$2:$B$5000,2,FALSE)</f>
        <v>ISHARES MSCI THAILAND CAPPED ETF</v>
      </c>
      <c r="O12030" s="4" t="str">
        <f>VLOOKUP(Tabla1[[#This Row],[nemo]],'Nemos y clasificaciones'!$A$1:$C$3000,3,FALSE)</f>
        <v>ETF</v>
      </c>
      <c r="P12030" s="4"/>
      <c r="Q12030" s="4"/>
    </row>
    <row r="12031" spans="1:17" x14ac:dyDescent="0.25">
      <c r="A12031" t="s">
        <v>268</v>
      </c>
      <c r="B12031" s="1">
        <v>44440</v>
      </c>
      <c r="C12031" s="1">
        <v>44447</v>
      </c>
      <c r="D12031" t="s">
        <v>21</v>
      </c>
      <c r="E12031" t="s">
        <v>269</v>
      </c>
      <c r="F12031">
        <v>0</v>
      </c>
      <c r="G12031">
        <v>100000</v>
      </c>
      <c r="H12031">
        <v>0</v>
      </c>
      <c r="I12031">
        <v>0</v>
      </c>
      <c r="J12031">
        <v>0</v>
      </c>
      <c r="K12031">
        <v>0.89600000000000002</v>
      </c>
      <c r="L12031" t="s">
        <v>23</v>
      </c>
      <c r="M12031" s="3">
        <v>89600</v>
      </c>
      <c r="N12031" s="2" t="str">
        <f>VLOOKUP(Tabla1[[#This Row],[nemo]],'Nemos y clasificaciones'!$A$2:$B$5000,2,FALSE)</f>
        <v>ISHARES TIPS BOND ETF</v>
      </c>
      <c r="O12031" s="3" t="str">
        <f>VLOOKUP(Tabla1[[#This Row],[nemo]],'Nemos y clasificaciones'!$A$1:$C$3000,3,FALSE)</f>
        <v>ETF</v>
      </c>
      <c r="P12031" s="3"/>
      <c r="Q12031" s="3"/>
    </row>
    <row r="12032" spans="1:17" x14ac:dyDescent="0.25">
      <c r="A12032" t="s">
        <v>878</v>
      </c>
      <c r="B12032" s="1">
        <v>44378</v>
      </c>
      <c r="C12032" s="1">
        <v>44385</v>
      </c>
      <c r="D12032" t="s">
        <v>21</v>
      </c>
      <c r="E12032" t="s">
        <v>269</v>
      </c>
      <c r="F12032">
        <v>0</v>
      </c>
      <c r="G12032">
        <v>100000</v>
      </c>
      <c r="H12032">
        <v>0</v>
      </c>
      <c r="I12032">
        <v>0</v>
      </c>
      <c r="J12032">
        <v>0</v>
      </c>
      <c r="K12032">
        <v>0.83299999999999996</v>
      </c>
      <c r="L12032" t="s">
        <v>23</v>
      </c>
      <c r="M12032" s="3">
        <v>83300</v>
      </c>
      <c r="N12032" s="2" t="str">
        <f>VLOOKUP(Tabla1[[#This Row],[nemo]],'Nemos y clasificaciones'!$A$2:$B$5000,2,FALSE)</f>
        <v>ISHARES TIPS BOND ETF</v>
      </c>
      <c r="O12032" s="3" t="str">
        <f>VLOOKUP(Tabla1[[#This Row],[nemo]],'Nemos y clasificaciones'!$A$1:$C$3000,3,FALSE)</f>
        <v>ETF</v>
      </c>
      <c r="P12032" s="3"/>
      <c r="Q12032" s="3"/>
    </row>
    <row r="12033" spans="1:17" x14ac:dyDescent="0.25">
      <c r="A12033" t="s">
        <v>588</v>
      </c>
      <c r="B12033" s="1">
        <v>44410</v>
      </c>
      <c r="C12033" s="1">
        <v>44414</v>
      </c>
      <c r="D12033" t="s">
        <v>21</v>
      </c>
      <c r="E12033" t="s">
        <v>269</v>
      </c>
      <c r="F12033">
        <v>0</v>
      </c>
      <c r="G12033">
        <v>100000</v>
      </c>
      <c r="H12033">
        <v>0</v>
      </c>
      <c r="I12033">
        <v>0</v>
      </c>
      <c r="J12033">
        <v>0</v>
      </c>
      <c r="K12033">
        <v>0.77700000000000002</v>
      </c>
      <c r="L12033" t="s">
        <v>23</v>
      </c>
      <c r="M12033" s="3">
        <v>77700</v>
      </c>
      <c r="N12033" s="2" t="str">
        <f>VLOOKUP(Tabla1[[#This Row],[nemo]],'Nemos y clasificaciones'!$A$2:$B$5000,2,FALSE)</f>
        <v>ISHARES TIPS BOND ETF</v>
      </c>
      <c r="O12033" s="3" t="str">
        <f>VLOOKUP(Tabla1[[#This Row],[nemo]],'Nemos y clasificaciones'!$A$1:$C$3000,3,FALSE)</f>
        <v>ETF</v>
      </c>
      <c r="P12033" s="3"/>
      <c r="Q12033" s="3"/>
    </row>
    <row r="12034" spans="1:17" x14ac:dyDescent="0.25">
      <c r="A12034" t="s">
        <v>1570</v>
      </c>
      <c r="B12034" s="1">
        <v>44348</v>
      </c>
      <c r="C12034" s="1">
        <v>44354</v>
      </c>
      <c r="D12034" t="s">
        <v>21</v>
      </c>
      <c r="E12034" t="s">
        <v>269</v>
      </c>
      <c r="F12034">
        <v>0</v>
      </c>
      <c r="G12034">
        <v>100000</v>
      </c>
      <c r="H12034">
        <v>0</v>
      </c>
      <c r="I12034">
        <v>0</v>
      </c>
      <c r="J12034">
        <v>0</v>
      </c>
      <c r="K12034">
        <v>0.68100000000000005</v>
      </c>
      <c r="L12034" t="s">
        <v>23</v>
      </c>
      <c r="M12034" s="3">
        <v>68100</v>
      </c>
      <c r="N12034" s="2" t="str">
        <f>VLOOKUP(Tabla1[[#This Row],[nemo]],'Nemos y clasificaciones'!$A$2:$B$5000,2,FALSE)</f>
        <v>ISHARES TIPS BOND ETF</v>
      </c>
      <c r="O12034" s="3" t="str">
        <f>VLOOKUP(Tabla1[[#This Row],[nemo]],'Nemos y clasificaciones'!$A$1:$C$3000,3,FALSE)</f>
        <v>ETF</v>
      </c>
      <c r="P12034" s="3"/>
      <c r="Q12034" s="3"/>
    </row>
    <row r="12035" spans="1:17" x14ac:dyDescent="0.25">
      <c r="A12035" t="s">
        <v>6176</v>
      </c>
      <c r="B12035" s="1">
        <v>43619</v>
      </c>
      <c r="C12035" s="1">
        <v>43623</v>
      </c>
      <c r="D12035" t="s">
        <v>21</v>
      </c>
      <c r="E12035" t="s">
        <v>269</v>
      </c>
      <c r="F12035">
        <v>0</v>
      </c>
      <c r="G12035">
        <v>100000</v>
      </c>
      <c r="H12035">
        <v>0</v>
      </c>
      <c r="I12035">
        <v>0</v>
      </c>
      <c r="J12035">
        <v>0</v>
      </c>
      <c r="K12035">
        <v>0.63900000000000001</v>
      </c>
      <c r="L12035" t="s">
        <v>23</v>
      </c>
      <c r="M12035" s="3">
        <v>63900</v>
      </c>
      <c r="N12035" s="2" t="str">
        <f>VLOOKUP(Tabla1[[#This Row],[nemo]],'Nemos y clasificaciones'!$A$2:$B$5000,2,FALSE)</f>
        <v>ISHARES TIPS BOND ETF</v>
      </c>
      <c r="O12035" s="3" t="str">
        <f>VLOOKUP(Tabla1[[#This Row],[nemo]],'Nemos y clasificaciones'!$A$1:$C$3000,3,FALSE)</f>
        <v>ETF</v>
      </c>
      <c r="P12035" s="3"/>
      <c r="Q12035" s="3"/>
    </row>
    <row r="12036" spans="1:17" x14ac:dyDescent="0.25">
      <c r="A12036" t="s">
        <v>5876</v>
      </c>
      <c r="B12036" s="1">
        <v>43647</v>
      </c>
      <c r="C12036" s="1">
        <v>43654</v>
      </c>
      <c r="D12036" t="s">
        <v>21</v>
      </c>
      <c r="E12036" t="s">
        <v>269</v>
      </c>
      <c r="F12036">
        <v>0</v>
      </c>
      <c r="G12036">
        <v>100000</v>
      </c>
      <c r="H12036">
        <v>0</v>
      </c>
      <c r="I12036">
        <v>0</v>
      </c>
      <c r="J12036">
        <v>0</v>
      </c>
      <c r="K12036">
        <v>0.61199999999999999</v>
      </c>
      <c r="L12036" t="s">
        <v>23</v>
      </c>
      <c r="M12036" s="3">
        <v>61200</v>
      </c>
      <c r="N12036" s="2" t="str">
        <f>VLOOKUP(Tabla1[[#This Row],[nemo]],'Nemos y clasificaciones'!$A$2:$B$5000,2,FALSE)</f>
        <v>ISHARES TIPS BOND ETF</v>
      </c>
      <c r="O12036" s="3" t="str">
        <f>VLOOKUP(Tabla1[[#This Row],[nemo]],'Nemos y clasificaciones'!$A$1:$C$3000,3,FALSE)</f>
        <v>ETF</v>
      </c>
      <c r="P12036" s="3"/>
      <c r="Q12036" s="3"/>
    </row>
    <row r="12037" spans="1:17" x14ac:dyDescent="0.25">
      <c r="A12037" t="s">
        <v>1994</v>
      </c>
      <c r="B12037" s="1">
        <v>44319</v>
      </c>
      <c r="C12037" s="1">
        <v>44323</v>
      </c>
      <c r="D12037" t="s">
        <v>21</v>
      </c>
      <c r="E12037" t="s">
        <v>269</v>
      </c>
      <c r="F12037">
        <v>0</v>
      </c>
      <c r="G12037">
        <v>100000</v>
      </c>
      <c r="H12037">
        <v>0</v>
      </c>
      <c r="I12037">
        <v>0</v>
      </c>
      <c r="J12037">
        <v>0</v>
      </c>
      <c r="K12037">
        <v>0.51500000000000001</v>
      </c>
      <c r="L12037" t="s">
        <v>23</v>
      </c>
      <c r="M12037" s="3">
        <v>51500</v>
      </c>
      <c r="N12037" s="2" t="str">
        <f>VLOOKUP(Tabla1[[#This Row],[nemo]],'Nemos y clasificaciones'!$A$2:$B$5000,2,FALSE)</f>
        <v>ISHARES TIPS BOND ETF</v>
      </c>
      <c r="O12037" s="3" t="str">
        <f>VLOOKUP(Tabla1[[#This Row],[nemo]],'Nemos y clasificaciones'!$A$1:$C$3000,3,FALSE)</f>
        <v>ETF</v>
      </c>
      <c r="P12037" s="3"/>
      <c r="Q12037" s="3"/>
    </row>
    <row r="12038" spans="1:17" x14ac:dyDescent="0.25">
      <c r="A12038" t="s">
        <v>10347</v>
      </c>
      <c r="B12038" s="1">
        <v>42552</v>
      </c>
      <c r="C12038" s="1">
        <v>42559</v>
      </c>
      <c r="D12038" t="s">
        <v>21</v>
      </c>
      <c r="E12038" t="s">
        <v>269</v>
      </c>
      <c r="F12038">
        <v>0</v>
      </c>
      <c r="G12038">
        <v>100000</v>
      </c>
      <c r="H12038">
        <v>0</v>
      </c>
      <c r="I12038">
        <v>0</v>
      </c>
      <c r="J12038">
        <v>0</v>
      </c>
      <c r="K12038">
        <v>0.51200000000000001</v>
      </c>
      <c r="L12038" t="s">
        <v>23</v>
      </c>
      <c r="M12038" s="3">
        <v>51200</v>
      </c>
      <c r="N12038" s="2" t="str">
        <f>VLOOKUP(Tabla1[[#This Row],[nemo]],'Nemos y clasificaciones'!$A$2:$B$5000,2,FALSE)</f>
        <v>ISHARES TIPS BOND ETF</v>
      </c>
      <c r="O12038" s="3" t="str">
        <f>VLOOKUP(Tabla1[[#This Row],[nemo]],'Nemos y clasificaciones'!$A$1:$C$3000,3,FALSE)</f>
        <v>ETF</v>
      </c>
      <c r="P12038" s="3"/>
      <c r="Q12038" s="3"/>
    </row>
    <row r="12039" spans="1:17" x14ac:dyDescent="0.25">
      <c r="A12039" t="s">
        <v>8858</v>
      </c>
      <c r="B12039" s="1">
        <v>43070</v>
      </c>
      <c r="C12039" s="1">
        <v>43076</v>
      </c>
      <c r="D12039" t="s">
        <v>21</v>
      </c>
      <c r="E12039" t="s">
        <v>269</v>
      </c>
      <c r="F12039">
        <v>0</v>
      </c>
      <c r="G12039">
        <v>100000</v>
      </c>
      <c r="H12039">
        <v>0</v>
      </c>
      <c r="I12039">
        <v>0</v>
      </c>
      <c r="J12039">
        <v>0</v>
      </c>
      <c r="K12039">
        <v>0.501</v>
      </c>
      <c r="L12039" t="s">
        <v>23</v>
      </c>
      <c r="M12039" s="3">
        <v>50100</v>
      </c>
      <c r="N12039" s="2" t="str">
        <f>VLOOKUP(Tabla1[[#This Row],[nemo]],'Nemos y clasificaciones'!$A$2:$B$5000,2,FALSE)</f>
        <v>ISHARES TIPS BOND ETF</v>
      </c>
      <c r="O12039" s="3" t="str">
        <f>VLOOKUP(Tabla1[[#This Row],[nemo]],'Nemos y clasificaciones'!$A$1:$C$3000,3,FALSE)</f>
        <v>ETF</v>
      </c>
      <c r="P12039" s="3"/>
      <c r="Q12039" s="3"/>
    </row>
    <row r="12040" spans="1:17" x14ac:dyDescent="0.25">
      <c r="A12040" t="s">
        <v>8281</v>
      </c>
      <c r="B12040" s="1">
        <v>43220</v>
      </c>
      <c r="C12040" s="1">
        <v>43227</v>
      </c>
      <c r="D12040" t="s">
        <v>21</v>
      </c>
      <c r="E12040" t="s">
        <v>269</v>
      </c>
      <c r="F12040">
        <v>0</v>
      </c>
      <c r="G12040">
        <v>100000</v>
      </c>
      <c r="H12040">
        <v>0</v>
      </c>
      <c r="I12040">
        <v>0</v>
      </c>
      <c r="J12040">
        <v>0</v>
      </c>
      <c r="K12040">
        <v>0.499</v>
      </c>
      <c r="L12040" t="s">
        <v>23</v>
      </c>
      <c r="M12040" s="3">
        <v>49900</v>
      </c>
      <c r="N12040" s="2" t="str">
        <f>VLOOKUP(Tabla1[[#This Row],[nemo]],'Nemos y clasificaciones'!$A$2:$B$5000,2,FALSE)</f>
        <v>ISHARES TIPS BOND ETF</v>
      </c>
      <c r="O12040" s="3" t="str">
        <f>VLOOKUP(Tabla1[[#This Row],[nemo]],'Nemos y clasificaciones'!$A$1:$C$3000,3,FALSE)</f>
        <v>ETF</v>
      </c>
      <c r="P12040" s="3"/>
      <c r="Q12040" s="3"/>
    </row>
    <row r="12041" spans="1:17" x14ac:dyDescent="0.25">
      <c r="A12041" t="s">
        <v>7592</v>
      </c>
      <c r="B12041" s="1">
        <v>43313</v>
      </c>
      <c r="C12041" s="1">
        <v>43319</v>
      </c>
      <c r="D12041" t="s">
        <v>21</v>
      </c>
      <c r="E12041" t="s">
        <v>269</v>
      </c>
      <c r="F12041">
        <v>0</v>
      </c>
      <c r="G12041">
        <v>100000</v>
      </c>
      <c r="H12041">
        <v>0</v>
      </c>
      <c r="I12041">
        <v>0</v>
      </c>
      <c r="J12041">
        <v>0</v>
      </c>
      <c r="K12041">
        <v>0.46800000000000003</v>
      </c>
      <c r="L12041" t="s">
        <v>23</v>
      </c>
      <c r="M12041" s="3">
        <v>46800</v>
      </c>
      <c r="N12041" s="2" t="str">
        <f>VLOOKUP(Tabla1[[#This Row],[nemo]],'Nemos y clasificaciones'!$A$2:$B$5000,2,FALSE)</f>
        <v>ISHARES TIPS BOND ETF</v>
      </c>
      <c r="O12041" s="3" t="str">
        <f>VLOOKUP(Tabla1[[#This Row],[nemo]],'Nemos y clasificaciones'!$A$1:$C$3000,3,FALSE)</f>
        <v>ETF</v>
      </c>
      <c r="P12041" s="3"/>
      <c r="Q12041" s="3"/>
    </row>
    <row r="12042" spans="1:17" x14ac:dyDescent="0.25">
      <c r="A12042" t="s">
        <v>10303</v>
      </c>
      <c r="B12042" s="1">
        <v>42583</v>
      </c>
      <c r="C12042" s="1">
        <v>42587</v>
      </c>
      <c r="D12042" t="s">
        <v>21</v>
      </c>
      <c r="E12042" t="s">
        <v>269</v>
      </c>
      <c r="F12042">
        <v>0</v>
      </c>
      <c r="G12042">
        <v>100000</v>
      </c>
      <c r="H12042">
        <v>0</v>
      </c>
      <c r="I12042">
        <v>0</v>
      </c>
      <c r="J12042">
        <v>0</v>
      </c>
      <c r="K12042">
        <v>0.46100000000000002</v>
      </c>
      <c r="L12042" t="s">
        <v>23</v>
      </c>
      <c r="M12042" s="3">
        <v>46100</v>
      </c>
      <c r="N12042" s="2" t="str">
        <f>VLOOKUP(Tabla1[[#This Row],[nemo]],'Nemos y clasificaciones'!$A$2:$B$5000,2,FALSE)</f>
        <v>ISHARES TIPS BOND ETF</v>
      </c>
      <c r="O12042" s="3" t="str">
        <f>VLOOKUP(Tabla1[[#This Row],[nemo]],'Nemos y clasificaciones'!$A$1:$C$3000,3,FALSE)</f>
        <v>ETF</v>
      </c>
      <c r="P12042" s="3"/>
      <c r="Q12042" s="3"/>
    </row>
    <row r="12043" spans="1:17" x14ac:dyDescent="0.25">
      <c r="A12043" t="s">
        <v>7667</v>
      </c>
      <c r="B12043" s="1">
        <v>43280</v>
      </c>
      <c r="C12043" s="1">
        <v>43290</v>
      </c>
      <c r="D12043" t="s">
        <v>21</v>
      </c>
      <c r="E12043" t="s">
        <v>269</v>
      </c>
      <c r="F12043">
        <v>0</v>
      </c>
      <c r="G12043">
        <v>100000</v>
      </c>
      <c r="H12043">
        <v>0</v>
      </c>
      <c r="I12043">
        <v>0</v>
      </c>
      <c r="J12043">
        <v>0</v>
      </c>
      <c r="K12043">
        <v>0.43099999999999999</v>
      </c>
      <c r="L12043" t="s">
        <v>23</v>
      </c>
      <c r="M12043" s="3">
        <v>43100</v>
      </c>
      <c r="N12043" s="2" t="str">
        <f>VLOOKUP(Tabla1[[#This Row],[nemo]],'Nemos y clasificaciones'!$A$2:$B$5000,2,FALSE)</f>
        <v>ISHARES TIPS BOND ETF</v>
      </c>
      <c r="O12043" s="3" t="str">
        <f>VLOOKUP(Tabla1[[#This Row],[nemo]],'Nemos y clasificaciones'!$A$1:$C$3000,3,FALSE)</f>
        <v>ETF</v>
      </c>
      <c r="P12043" s="3"/>
      <c r="Q12043" s="3"/>
    </row>
    <row r="12044" spans="1:17" x14ac:dyDescent="0.25">
      <c r="A12044" t="s">
        <v>10263</v>
      </c>
      <c r="B12044" s="1">
        <v>42614</v>
      </c>
      <c r="C12044" s="1">
        <v>42621</v>
      </c>
      <c r="D12044" t="s">
        <v>21</v>
      </c>
      <c r="E12044" t="s">
        <v>269</v>
      </c>
      <c r="F12044">
        <v>0</v>
      </c>
      <c r="G12044">
        <v>100000</v>
      </c>
      <c r="H12044">
        <v>0</v>
      </c>
      <c r="I12044">
        <v>0</v>
      </c>
      <c r="J12044">
        <v>0</v>
      </c>
      <c r="K12044">
        <v>0.41799999999999998</v>
      </c>
      <c r="L12044" t="s">
        <v>23</v>
      </c>
      <c r="M12044" s="3">
        <v>41800</v>
      </c>
      <c r="N12044" s="2" t="str">
        <f>VLOOKUP(Tabla1[[#This Row],[nemo]],'Nemos y clasificaciones'!$A$2:$B$5000,2,FALSE)</f>
        <v>ISHARES TIPS BOND ETF</v>
      </c>
      <c r="O12044" s="3" t="str">
        <f>VLOOKUP(Tabla1[[#This Row],[nemo]],'Nemos y clasificaciones'!$A$1:$C$3000,3,FALSE)</f>
        <v>ETF</v>
      </c>
      <c r="P12044" s="3"/>
      <c r="Q12044" s="3"/>
    </row>
    <row r="12045" spans="1:17" x14ac:dyDescent="0.25">
      <c r="A12045" t="s">
        <v>3359</v>
      </c>
      <c r="B12045" s="1">
        <v>44105</v>
      </c>
      <c r="C12045" s="1">
        <v>44111</v>
      </c>
      <c r="D12045" t="s">
        <v>21</v>
      </c>
      <c r="E12045" t="s">
        <v>269</v>
      </c>
      <c r="F12045">
        <v>0</v>
      </c>
      <c r="G12045">
        <v>100000</v>
      </c>
      <c r="H12045">
        <v>0</v>
      </c>
      <c r="I12045">
        <v>0</v>
      </c>
      <c r="J12045">
        <v>0</v>
      </c>
      <c r="K12045">
        <v>0.41699999999999998</v>
      </c>
      <c r="L12045" t="s">
        <v>23</v>
      </c>
      <c r="M12045" s="3">
        <v>41700</v>
      </c>
      <c r="N12045" s="2" t="str">
        <f>VLOOKUP(Tabla1[[#This Row],[nemo]],'Nemos y clasificaciones'!$A$2:$B$5000,2,FALSE)</f>
        <v>ISHARES TIPS BOND ETF</v>
      </c>
      <c r="O12045" s="3" t="str">
        <f>VLOOKUP(Tabla1[[#This Row],[nemo]],'Nemos y clasificaciones'!$A$1:$C$3000,3,FALSE)</f>
        <v>ETF</v>
      </c>
      <c r="P12045" s="3"/>
      <c r="Q12045" s="3"/>
    </row>
    <row r="12046" spans="1:17" x14ac:dyDescent="0.25">
      <c r="A12046" t="s">
        <v>7524</v>
      </c>
      <c r="B12046" s="1">
        <v>43347</v>
      </c>
      <c r="C12046" s="1">
        <v>43353</v>
      </c>
      <c r="D12046" t="s">
        <v>21</v>
      </c>
      <c r="E12046" t="s">
        <v>269</v>
      </c>
      <c r="F12046">
        <v>0</v>
      </c>
      <c r="G12046">
        <v>100000</v>
      </c>
      <c r="H12046">
        <v>0</v>
      </c>
      <c r="I12046">
        <v>0</v>
      </c>
      <c r="J12046">
        <v>0</v>
      </c>
      <c r="K12046">
        <v>0.38600000000000001</v>
      </c>
      <c r="L12046" t="s">
        <v>23</v>
      </c>
      <c r="M12046" s="3">
        <v>38600</v>
      </c>
      <c r="N12046" s="2" t="str">
        <f>VLOOKUP(Tabla1[[#This Row],[nemo]],'Nemos y clasificaciones'!$A$2:$B$5000,2,FALSE)</f>
        <v>ISHARES TIPS BOND ETF</v>
      </c>
      <c r="O12046" s="3" t="str">
        <f>VLOOKUP(Tabla1[[#This Row],[nemo]],'Nemos y clasificaciones'!$A$1:$C$3000,3,FALSE)</f>
        <v>ETF</v>
      </c>
      <c r="P12046" s="3"/>
      <c r="Q12046" s="3"/>
    </row>
    <row r="12047" spans="1:17" x14ac:dyDescent="0.25">
      <c r="A12047" t="s">
        <v>7976</v>
      </c>
      <c r="B12047" s="1">
        <v>43252</v>
      </c>
      <c r="C12047" s="1">
        <v>43258</v>
      </c>
      <c r="D12047" t="s">
        <v>21</v>
      </c>
      <c r="E12047" t="s">
        <v>269</v>
      </c>
      <c r="F12047">
        <v>0</v>
      </c>
      <c r="G12047">
        <v>100000</v>
      </c>
      <c r="H12047">
        <v>0</v>
      </c>
      <c r="I12047">
        <v>0</v>
      </c>
      <c r="J12047">
        <v>0</v>
      </c>
      <c r="K12047">
        <v>0.33600000000000002</v>
      </c>
      <c r="L12047" t="s">
        <v>23</v>
      </c>
      <c r="M12047" s="3">
        <v>33600</v>
      </c>
      <c r="N12047" s="2" t="str">
        <f>VLOOKUP(Tabla1[[#This Row],[nemo]],'Nemos y clasificaciones'!$A$2:$B$5000,2,FALSE)</f>
        <v>ISHARES TIPS BOND ETF</v>
      </c>
      <c r="O12047" s="3" t="str">
        <f>VLOOKUP(Tabla1[[#This Row],[nemo]],'Nemos y clasificaciones'!$A$1:$C$3000,3,FALSE)</f>
        <v>ETF</v>
      </c>
      <c r="P12047" s="3"/>
      <c r="Q12047" s="3"/>
    </row>
    <row r="12048" spans="1:17" x14ac:dyDescent="0.25">
      <c r="A12048" t="s">
        <v>3208</v>
      </c>
      <c r="B12048" s="1">
        <v>44137</v>
      </c>
      <c r="C12048" s="1">
        <v>44141</v>
      </c>
      <c r="D12048" t="s">
        <v>21</v>
      </c>
      <c r="E12048" t="s">
        <v>269</v>
      </c>
      <c r="F12048">
        <v>0</v>
      </c>
      <c r="G12048">
        <v>100000</v>
      </c>
      <c r="H12048">
        <v>0</v>
      </c>
      <c r="I12048">
        <v>0</v>
      </c>
      <c r="J12048">
        <v>0</v>
      </c>
      <c r="K12048">
        <v>0.318</v>
      </c>
      <c r="L12048" t="s">
        <v>23</v>
      </c>
      <c r="M12048" s="3">
        <v>31800</v>
      </c>
      <c r="N12048" s="2" t="str">
        <f>VLOOKUP(Tabla1[[#This Row],[nemo]],'Nemos y clasificaciones'!$A$2:$B$5000,2,FALSE)</f>
        <v>ISHARES TIPS BOND ETF</v>
      </c>
      <c r="O12048" s="3" t="str">
        <f>VLOOKUP(Tabla1[[#This Row],[nemo]],'Nemos y clasificaciones'!$A$1:$C$3000,3,FALSE)</f>
        <v>ETF</v>
      </c>
      <c r="P12048" s="3"/>
      <c r="Q12048" s="3"/>
    </row>
    <row r="12049" spans="1:17" x14ac:dyDescent="0.25">
      <c r="A12049" t="s">
        <v>11290</v>
      </c>
      <c r="B12049" s="1">
        <v>42248</v>
      </c>
      <c r="C12049" s="1">
        <v>42255</v>
      </c>
      <c r="D12049" t="s">
        <v>21</v>
      </c>
      <c r="E12049" t="s">
        <v>269</v>
      </c>
      <c r="F12049">
        <v>0</v>
      </c>
      <c r="G12049">
        <v>100000</v>
      </c>
      <c r="H12049">
        <v>0</v>
      </c>
      <c r="I12049">
        <v>0</v>
      </c>
      <c r="J12049">
        <v>0</v>
      </c>
      <c r="K12049">
        <v>0.308</v>
      </c>
      <c r="L12049" t="s">
        <v>23</v>
      </c>
      <c r="M12049" s="3">
        <v>30800</v>
      </c>
      <c r="N12049" s="2" t="str">
        <f>VLOOKUP(Tabla1[[#This Row],[nemo]],'Nemos y clasificaciones'!$A$2:$B$5000,2,FALSE)</f>
        <v>ISHARES TIPS BOND ETF</v>
      </c>
      <c r="O12049" s="3" t="str">
        <f>VLOOKUP(Tabla1[[#This Row],[nemo]],'Nemos y clasificaciones'!$A$1:$C$3000,3,FALSE)</f>
        <v>ETF</v>
      </c>
      <c r="P12049" s="3"/>
      <c r="Q12049" s="3"/>
    </row>
    <row r="12050" spans="1:17" x14ac:dyDescent="0.25">
      <c r="A12050" t="s">
        <v>2288</v>
      </c>
      <c r="B12050" s="1">
        <v>44287</v>
      </c>
      <c r="C12050" s="1">
        <v>44294</v>
      </c>
      <c r="D12050" t="s">
        <v>21</v>
      </c>
      <c r="E12050" t="s">
        <v>269</v>
      </c>
      <c r="F12050">
        <v>0</v>
      </c>
      <c r="G12050">
        <v>100000</v>
      </c>
      <c r="H12050">
        <v>0</v>
      </c>
      <c r="I12050">
        <v>0</v>
      </c>
      <c r="J12050">
        <v>0</v>
      </c>
      <c r="K12050">
        <v>0.3</v>
      </c>
      <c r="L12050" t="s">
        <v>23</v>
      </c>
      <c r="M12050" s="3">
        <v>30000</v>
      </c>
      <c r="N12050" s="2" t="str">
        <f>VLOOKUP(Tabla1[[#This Row],[nemo]],'Nemos y clasificaciones'!$A$2:$B$5000,2,FALSE)</f>
        <v>ISHARES TIPS BOND ETF</v>
      </c>
      <c r="O12050" s="3" t="str">
        <f>VLOOKUP(Tabla1[[#This Row],[nemo]],'Nemos y clasificaciones'!$A$1:$C$3000,3,FALSE)</f>
        <v>ETF</v>
      </c>
      <c r="P12050" s="3"/>
      <c r="Q12050" s="3"/>
    </row>
    <row r="12051" spans="1:17" x14ac:dyDescent="0.25">
      <c r="A12051" t="s">
        <v>4460</v>
      </c>
      <c r="B12051" s="1">
        <v>43951</v>
      </c>
      <c r="C12051" s="1">
        <v>43958</v>
      </c>
      <c r="D12051" t="s">
        <v>21</v>
      </c>
      <c r="E12051" t="s">
        <v>269</v>
      </c>
      <c r="F12051">
        <v>0</v>
      </c>
      <c r="G12051">
        <v>100000</v>
      </c>
      <c r="H12051">
        <v>0</v>
      </c>
      <c r="I12051">
        <v>0</v>
      </c>
      <c r="J12051">
        <v>0</v>
      </c>
      <c r="K12051">
        <v>0.29799999999999999</v>
      </c>
      <c r="L12051" t="s">
        <v>23</v>
      </c>
      <c r="M12051" s="3">
        <v>29800</v>
      </c>
      <c r="N12051" s="2" t="str">
        <f>VLOOKUP(Tabla1[[#This Row],[nemo]],'Nemos y clasificaciones'!$A$2:$B$5000,2,FALSE)</f>
        <v>ISHARES TIPS BOND ETF</v>
      </c>
      <c r="O12051" s="3" t="str">
        <f>VLOOKUP(Tabla1[[#This Row],[nemo]],'Nemos y clasificaciones'!$A$1:$C$3000,3,FALSE)</f>
        <v>ETF</v>
      </c>
      <c r="P12051" s="3"/>
      <c r="Q12051" s="3"/>
    </row>
    <row r="12052" spans="1:17" x14ac:dyDescent="0.25">
      <c r="A12052" t="s">
        <v>8422</v>
      </c>
      <c r="B12052" s="1">
        <v>43192</v>
      </c>
      <c r="C12052" s="1">
        <v>43196</v>
      </c>
      <c r="D12052" t="s">
        <v>21</v>
      </c>
      <c r="E12052" t="s">
        <v>269</v>
      </c>
      <c r="F12052">
        <v>0</v>
      </c>
      <c r="G12052">
        <v>100000</v>
      </c>
      <c r="H12052">
        <v>0</v>
      </c>
      <c r="I12052">
        <v>0</v>
      </c>
      <c r="J12052">
        <v>0</v>
      </c>
      <c r="K12052">
        <v>0.29199999999999998</v>
      </c>
      <c r="L12052" t="s">
        <v>23</v>
      </c>
      <c r="M12052" s="3">
        <v>29200</v>
      </c>
      <c r="N12052" s="2" t="str">
        <f>VLOOKUP(Tabla1[[#This Row],[nemo]],'Nemos y clasificaciones'!$A$2:$B$5000,2,FALSE)</f>
        <v>ISHARES TIPS BOND ETF</v>
      </c>
      <c r="O12052" s="3" t="str">
        <f>VLOOKUP(Tabla1[[#This Row],[nemo]],'Nemos y clasificaciones'!$A$1:$C$3000,3,FALSE)</f>
        <v>ETF</v>
      </c>
      <c r="P12052" s="3"/>
      <c r="Q12052" s="3"/>
    </row>
    <row r="12053" spans="1:17" x14ac:dyDescent="0.25">
      <c r="A12053" t="s">
        <v>9188</v>
      </c>
      <c r="B12053" s="1">
        <v>42919</v>
      </c>
      <c r="C12053" s="1">
        <v>42926</v>
      </c>
      <c r="D12053" t="s">
        <v>21</v>
      </c>
      <c r="E12053" t="s">
        <v>269</v>
      </c>
      <c r="F12053">
        <v>0</v>
      </c>
      <c r="G12053">
        <v>100000</v>
      </c>
      <c r="H12053">
        <v>0</v>
      </c>
      <c r="I12053">
        <v>0</v>
      </c>
      <c r="J12053">
        <v>0</v>
      </c>
      <c r="K12053">
        <v>0.29199999999999998</v>
      </c>
      <c r="L12053" t="s">
        <v>23</v>
      </c>
      <c r="M12053" s="3">
        <v>29200</v>
      </c>
      <c r="N12053" s="2" t="str">
        <f>VLOOKUP(Tabla1[[#This Row],[nemo]],'Nemos y clasificaciones'!$A$2:$B$5000,2,FALSE)</f>
        <v>ISHARES TIPS BOND ETF</v>
      </c>
      <c r="O12053" s="3" t="str">
        <f>VLOOKUP(Tabla1[[#This Row],[nemo]],'Nemos y clasificaciones'!$A$1:$C$3000,3,FALSE)</f>
        <v>ETF</v>
      </c>
      <c r="P12053" s="3"/>
      <c r="Q12053" s="3"/>
    </row>
    <row r="12054" spans="1:17" x14ac:dyDescent="0.25">
      <c r="A12054" t="s">
        <v>9685</v>
      </c>
      <c r="B12054" s="1">
        <v>42853</v>
      </c>
      <c r="C12054" s="1">
        <v>42860</v>
      </c>
      <c r="D12054" t="s">
        <v>21</v>
      </c>
      <c r="E12054" t="s">
        <v>269</v>
      </c>
      <c r="F12054">
        <v>0</v>
      </c>
      <c r="G12054">
        <v>100000</v>
      </c>
      <c r="H12054">
        <v>0</v>
      </c>
      <c r="I12054">
        <v>0</v>
      </c>
      <c r="J12054">
        <v>0</v>
      </c>
      <c r="K12054">
        <v>0.28399999999999997</v>
      </c>
      <c r="L12054" t="s">
        <v>23</v>
      </c>
      <c r="M12054" s="3">
        <v>28400</v>
      </c>
      <c r="N12054" s="2" t="str">
        <f>VLOOKUP(Tabla1[[#This Row],[nemo]],'Nemos y clasificaciones'!$A$2:$B$5000,2,FALSE)</f>
        <v>ISHARES TIPS BOND ETF</v>
      </c>
      <c r="O12054" s="3" t="str">
        <f>VLOOKUP(Tabla1[[#This Row],[nemo]],'Nemos y clasificaciones'!$A$1:$C$3000,3,FALSE)</f>
        <v>ETF</v>
      </c>
      <c r="P12054" s="3"/>
      <c r="Q12054" s="3"/>
    </row>
    <row r="12055" spans="1:17" x14ac:dyDescent="0.25">
      <c r="A12055" t="s">
        <v>5787</v>
      </c>
      <c r="B12055" s="1">
        <v>43678</v>
      </c>
      <c r="C12055" s="1">
        <v>43684</v>
      </c>
      <c r="D12055" t="s">
        <v>21</v>
      </c>
      <c r="E12055" t="s">
        <v>269</v>
      </c>
      <c r="F12055">
        <v>0</v>
      </c>
      <c r="G12055">
        <v>100000</v>
      </c>
      <c r="H12055">
        <v>0</v>
      </c>
      <c r="I12055">
        <v>0</v>
      </c>
      <c r="J12055">
        <v>0</v>
      </c>
      <c r="K12055">
        <v>0.27</v>
      </c>
      <c r="L12055" t="s">
        <v>23</v>
      </c>
      <c r="M12055" s="3">
        <v>27000</v>
      </c>
      <c r="N12055" s="2" t="str">
        <f>VLOOKUP(Tabla1[[#This Row],[nemo]],'Nemos y clasificaciones'!$A$2:$B$5000,2,FALSE)</f>
        <v>ISHARES TIPS BOND ETF</v>
      </c>
      <c r="O12055" s="3" t="str">
        <f>VLOOKUP(Tabla1[[#This Row],[nemo]],'Nemos y clasificaciones'!$A$1:$C$3000,3,FALSE)</f>
        <v>ETF</v>
      </c>
      <c r="P12055" s="3"/>
      <c r="Q12055" s="3"/>
    </row>
    <row r="12056" spans="1:17" x14ac:dyDescent="0.25">
      <c r="A12056" t="s">
        <v>9390</v>
      </c>
      <c r="B12056" s="1">
        <v>42887</v>
      </c>
      <c r="C12056" s="1">
        <v>42893</v>
      </c>
      <c r="D12056" t="s">
        <v>21</v>
      </c>
      <c r="E12056" t="s">
        <v>269</v>
      </c>
      <c r="F12056">
        <v>0</v>
      </c>
      <c r="G12056">
        <v>100000</v>
      </c>
      <c r="H12056">
        <v>0</v>
      </c>
      <c r="I12056">
        <v>0</v>
      </c>
      <c r="J12056">
        <v>0</v>
      </c>
      <c r="K12056">
        <v>0.25800000000000001</v>
      </c>
      <c r="L12056" t="s">
        <v>23</v>
      </c>
      <c r="M12056" s="3">
        <v>25800</v>
      </c>
      <c r="N12056" s="2" t="str">
        <f>VLOOKUP(Tabla1[[#This Row],[nemo]],'Nemos y clasificaciones'!$A$2:$B$5000,2,FALSE)</f>
        <v>ISHARES TIPS BOND ETF</v>
      </c>
      <c r="O12056" s="3" t="str">
        <f>VLOOKUP(Tabla1[[#This Row],[nemo]],'Nemos y clasificaciones'!$A$1:$C$3000,3,FALSE)</f>
        <v>ETF</v>
      </c>
      <c r="P12056" s="3"/>
      <c r="Q12056" s="3"/>
    </row>
    <row r="12057" spans="1:17" x14ac:dyDescent="0.25">
      <c r="A12057" t="s">
        <v>10111</v>
      </c>
      <c r="B12057" s="1">
        <v>42705</v>
      </c>
      <c r="C12057" s="1">
        <v>42711</v>
      </c>
      <c r="D12057" t="s">
        <v>21</v>
      </c>
      <c r="E12057" t="s">
        <v>269</v>
      </c>
      <c r="F12057">
        <v>0</v>
      </c>
      <c r="G12057">
        <v>100000</v>
      </c>
      <c r="H12057">
        <v>0</v>
      </c>
      <c r="I12057">
        <v>0</v>
      </c>
      <c r="J12057">
        <v>0</v>
      </c>
      <c r="K12057">
        <v>0.24399999999999999</v>
      </c>
      <c r="L12057" t="s">
        <v>23</v>
      </c>
      <c r="M12057" s="3">
        <v>24400</v>
      </c>
      <c r="N12057" s="2" t="str">
        <f>VLOOKUP(Tabla1[[#This Row],[nemo]],'Nemos y clasificaciones'!$A$2:$B$5000,2,FALSE)</f>
        <v>ISHARES TIPS BOND ETF</v>
      </c>
      <c r="O12057" s="3" t="str">
        <f>VLOOKUP(Tabla1[[#This Row],[nemo]],'Nemos y clasificaciones'!$A$1:$C$3000,3,FALSE)</f>
        <v>ETF</v>
      </c>
      <c r="P12057" s="3"/>
      <c r="Q12057" s="3"/>
    </row>
    <row r="12058" spans="1:17" x14ac:dyDescent="0.25">
      <c r="A12058" t="s">
        <v>9094</v>
      </c>
      <c r="B12058" s="1">
        <v>42979</v>
      </c>
      <c r="C12058" s="1">
        <v>42986</v>
      </c>
      <c r="D12058" t="s">
        <v>21</v>
      </c>
      <c r="E12058" t="s">
        <v>269</v>
      </c>
      <c r="F12058">
        <v>0</v>
      </c>
      <c r="G12058">
        <v>100000</v>
      </c>
      <c r="H12058">
        <v>0</v>
      </c>
      <c r="I12058">
        <v>0</v>
      </c>
      <c r="J12058">
        <v>0</v>
      </c>
      <c r="K12058">
        <v>0.23699999999999999</v>
      </c>
      <c r="L12058" t="s">
        <v>23</v>
      </c>
      <c r="M12058" s="3">
        <v>23700</v>
      </c>
      <c r="N12058" s="2" t="str">
        <f>VLOOKUP(Tabla1[[#This Row],[nemo]],'Nemos y clasificaciones'!$A$2:$B$5000,2,FALSE)</f>
        <v>ISHARES TIPS BOND ETF</v>
      </c>
      <c r="O12058" s="3" t="str">
        <f>VLOOKUP(Tabla1[[#This Row],[nemo]],'Nemos y clasificaciones'!$A$1:$C$3000,3,FALSE)</f>
        <v>ETF</v>
      </c>
      <c r="P12058" s="3"/>
      <c r="Q12058" s="3"/>
    </row>
    <row r="12059" spans="1:17" x14ac:dyDescent="0.25">
      <c r="A12059" t="s">
        <v>8925</v>
      </c>
      <c r="B12059" s="1">
        <v>43039</v>
      </c>
      <c r="C12059" s="1">
        <v>43046</v>
      </c>
      <c r="D12059" t="s">
        <v>21</v>
      </c>
      <c r="E12059" t="s">
        <v>269</v>
      </c>
      <c r="F12059">
        <v>0</v>
      </c>
      <c r="G12059">
        <v>100000</v>
      </c>
      <c r="H12059">
        <v>0</v>
      </c>
      <c r="I12059">
        <v>0</v>
      </c>
      <c r="J12059">
        <v>0</v>
      </c>
      <c r="K12059">
        <v>0.218</v>
      </c>
      <c r="L12059" t="s">
        <v>23</v>
      </c>
      <c r="M12059" s="3">
        <v>21800</v>
      </c>
      <c r="N12059" s="2" t="str">
        <f>VLOOKUP(Tabla1[[#This Row],[nemo]],'Nemos y clasificaciones'!$A$2:$B$5000,2,FALSE)</f>
        <v>ISHARES TIPS BOND ETF</v>
      </c>
      <c r="O12059" s="3" t="str">
        <f>VLOOKUP(Tabla1[[#This Row],[nemo]],'Nemos y clasificaciones'!$A$1:$C$3000,3,FALSE)</f>
        <v>ETF</v>
      </c>
      <c r="P12059" s="3"/>
      <c r="Q12059" s="3"/>
    </row>
    <row r="12060" spans="1:17" x14ac:dyDescent="0.25">
      <c r="A12060" t="s">
        <v>9139</v>
      </c>
      <c r="B12060" s="1">
        <v>42948</v>
      </c>
      <c r="C12060" s="1">
        <v>42954</v>
      </c>
      <c r="D12060" t="s">
        <v>21</v>
      </c>
      <c r="E12060" t="s">
        <v>269</v>
      </c>
      <c r="F12060">
        <v>0</v>
      </c>
      <c r="G12060">
        <v>100000</v>
      </c>
      <c r="H12060">
        <v>0</v>
      </c>
      <c r="I12060">
        <v>0</v>
      </c>
      <c r="J12060">
        <v>0</v>
      </c>
      <c r="K12060">
        <v>0.217</v>
      </c>
      <c r="L12060" t="s">
        <v>23</v>
      </c>
      <c r="M12060" s="3">
        <v>21700</v>
      </c>
      <c r="N12060" s="2" t="str">
        <f>VLOOKUP(Tabla1[[#This Row],[nemo]],'Nemos y clasificaciones'!$A$2:$B$5000,2,FALSE)</f>
        <v>ISHARES TIPS BOND ETF</v>
      </c>
      <c r="O12060" s="3" t="str">
        <f>VLOOKUP(Tabla1[[#This Row],[nemo]],'Nemos y clasificaciones'!$A$1:$C$3000,3,FALSE)</f>
        <v>ETF</v>
      </c>
      <c r="P12060" s="3"/>
      <c r="Q12060" s="3"/>
    </row>
    <row r="12061" spans="1:17" x14ac:dyDescent="0.25">
      <c r="A12061" t="s">
        <v>5525</v>
      </c>
      <c r="B12061" s="1">
        <v>43739</v>
      </c>
      <c r="C12061" s="1">
        <v>43745</v>
      </c>
      <c r="D12061" t="s">
        <v>21</v>
      </c>
      <c r="E12061" t="s">
        <v>269</v>
      </c>
      <c r="F12061">
        <v>0</v>
      </c>
      <c r="G12061">
        <v>100000</v>
      </c>
      <c r="H12061">
        <v>0</v>
      </c>
      <c r="I12061">
        <v>0</v>
      </c>
      <c r="J12061">
        <v>0</v>
      </c>
      <c r="K12061">
        <v>0.19600000000000001</v>
      </c>
      <c r="L12061" t="s">
        <v>23</v>
      </c>
      <c r="M12061" s="3">
        <v>19600</v>
      </c>
      <c r="N12061" s="2" t="str">
        <f>VLOOKUP(Tabla1[[#This Row],[nemo]],'Nemos y clasificaciones'!$A$2:$B$5000,2,FALSE)</f>
        <v>ISHARES TIPS BOND ETF</v>
      </c>
      <c r="O12061" s="3" t="str">
        <f>VLOOKUP(Tabla1[[#This Row],[nemo]],'Nemos y clasificaciones'!$A$1:$C$3000,3,FALSE)</f>
        <v>ETF</v>
      </c>
      <c r="P12061" s="3"/>
      <c r="Q12061" s="3"/>
    </row>
    <row r="12062" spans="1:17" x14ac:dyDescent="0.25">
      <c r="A12062" t="s">
        <v>7080</v>
      </c>
      <c r="B12062" s="1">
        <v>43452</v>
      </c>
      <c r="C12062" s="1">
        <v>43458</v>
      </c>
      <c r="D12062" t="s">
        <v>21</v>
      </c>
      <c r="E12062" t="s">
        <v>269</v>
      </c>
      <c r="F12062">
        <v>0</v>
      </c>
      <c r="G12062">
        <v>100000</v>
      </c>
      <c r="H12062">
        <v>0</v>
      </c>
      <c r="I12062">
        <v>0</v>
      </c>
      <c r="J12062">
        <v>0</v>
      </c>
      <c r="K12062">
        <v>0.184</v>
      </c>
      <c r="L12062" t="s">
        <v>23</v>
      </c>
      <c r="M12062" s="3">
        <v>18400</v>
      </c>
      <c r="N12062" s="2" t="str">
        <f>VLOOKUP(Tabla1[[#This Row],[nemo]],'Nemos y clasificaciones'!$A$2:$B$5000,2,FALSE)</f>
        <v>ISHARES TIPS BOND ETF</v>
      </c>
      <c r="O12062" s="3" t="str">
        <f>VLOOKUP(Tabla1[[#This Row],[nemo]],'Nemos y clasificaciones'!$A$1:$C$3000,3,FALSE)</f>
        <v>ETF</v>
      </c>
      <c r="P12062" s="3"/>
      <c r="Q12062" s="3"/>
    </row>
    <row r="12063" spans="1:17" x14ac:dyDescent="0.25">
      <c r="A12063" t="s">
        <v>4656</v>
      </c>
      <c r="B12063" s="1">
        <v>43922</v>
      </c>
      <c r="C12063" s="1">
        <v>43928</v>
      </c>
      <c r="D12063" t="s">
        <v>21</v>
      </c>
      <c r="E12063" t="s">
        <v>269</v>
      </c>
      <c r="F12063">
        <v>0</v>
      </c>
      <c r="G12063">
        <v>100000</v>
      </c>
      <c r="H12063">
        <v>0</v>
      </c>
      <c r="I12063">
        <v>0</v>
      </c>
      <c r="J12063">
        <v>0</v>
      </c>
      <c r="K12063">
        <v>0.17599999999999999</v>
      </c>
      <c r="L12063" t="s">
        <v>23</v>
      </c>
      <c r="M12063" s="3">
        <v>17600</v>
      </c>
      <c r="N12063" s="2" t="str">
        <f>VLOOKUP(Tabla1[[#This Row],[nemo]],'Nemos y clasificaciones'!$A$2:$B$5000,2,FALSE)</f>
        <v>ISHARES TIPS BOND ETF</v>
      </c>
      <c r="O12063" s="3" t="str">
        <f>VLOOKUP(Tabla1[[#This Row],[nemo]],'Nemos y clasificaciones'!$A$1:$C$3000,3,FALSE)</f>
        <v>ETF</v>
      </c>
      <c r="P12063" s="3"/>
      <c r="Q12063" s="3"/>
    </row>
    <row r="12064" spans="1:17" x14ac:dyDescent="0.25">
      <c r="A12064" t="s">
        <v>8695</v>
      </c>
      <c r="B12064" s="1">
        <v>43090</v>
      </c>
      <c r="C12064" s="1">
        <v>43097</v>
      </c>
      <c r="D12064" t="s">
        <v>21</v>
      </c>
      <c r="E12064" t="s">
        <v>269</v>
      </c>
      <c r="F12064">
        <v>0</v>
      </c>
      <c r="G12064">
        <v>100000</v>
      </c>
      <c r="H12064">
        <v>0</v>
      </c>
      <c r="I12064">
        <v>0</v>
      </c>
      <c r="J12064">
        <v>0</v>
      </c>
      <c r="K12064">
        <v>0.156</v>
      </c>
      <c r="L12064" t="s">
        <v>23</v>
      </c>
      <c r="M12064" s="3">
        <v>15600</v>
      </c>
      <c r="N12064" s="2" t="str">
        <f>VLOOKUP(Tabla1[[#This Row],[nemo]],'Nemos y clasificaciones'!$A$2:$B$5000,2,FALSE)</f>
        <v>ISHARES TIPS BOND ETF</v>
      </c>
      <c r="O12064" s="3" t="str">
        <f>VLOOKUP(Tabla1[[#This Row],[nemo]],'Nemos y clasificaciones'!$A$1:$C$3000,3,FALSE)</f>
        <v>ETF</v>
      </c>
      <c r="P12064" s="3"/>
      <c r="Q12064" s="3"/>
    </row>
    <row r="12065" spans="1:17" x14ac:dyDescent="0.25">
      <c r="A12065" t="s">
        <v>7234</v>
      </c>
      <c r="B12065" s="1">
        <v>43437</v>
      </c>
      <c r="C12065" s="1">
        <v>43441</v>
      </c>
      <c r="D12065" t="s">
        <v>21</v>
      </c>
      <c r="E12065" t="s">
        <v>269</v>
      </c>
      <c r="F12065">
        <v>0</v>
      </c>
      <c r="G12065">
        <v>100000</v>
      </c>
      <c r="H12065">
        <v>0</v>
      </c>
      <c r="I12065">
        <v>0</v>
      </c>
      <c r="J12065">
        <v>0</v>
      </c>
      <c r="K12065">
        <v>0.155</v>
      </c>
      <c r="L12065" t="s">
        <v>23</v>
      </c>
      <c r="M12065" s="3">
        <v>15500</v>
      </c>
      <c r="N12065" s="2" t="str">
        <f>VLOOKUP(Tabla1[[#This Row],[nemo]],'Nemos y clasificaciones'!$A$2:$B$5000,2,FALSE)</f>
        <v>ISHARES TIPS BOND ETF</v>
      </c>
      <c r="O12065" s="3" t="str">
        <f>VLOOKUP(Tabla1[[#This Row],[nemo]],'Nemos y clasificaciones'!$A$1:$C$3000,3,FALSE)</f>
        <v>ETF</v>
      </c>
      <c r="P12065" s="3"/>
      <c r="Q12065" s="3"/>
    </row>
    <row r="12066" spans="1:17" x14ac:dyDescent="0.25">
      <c r="A12066" t="s">
        <v>9798</v>
      </c>
      <c r="B12066" s="1">
        <v>42828</v>
      </c>
      <c r="C12066" s="1">
        <v>42832</v>
      </c>
      <c r="D12066" t="s">
        <v>21</v>
      </c>
      <c r="E12066" t="s">
        <v>269</v>
      </c>
      <c r="F12066">
        <v>0</v>
      </c>
      <c r="G12066">
        <v>100000</v>
      </c>
      <c r="H12066">
        <v>0</v>
      </c>
      <c r="I12066">
        <v>0</v>
      </c>
      <c r="J12066">
        <v>0</v>
      </c>
      <c r="K12066">
        <v>0.155</v>
      </c>
      <c r="L12066" t="s">
        <v>23</v>
      </c>
      <c r="M12066" s="3">
        <v>15500</v>
      </c>
      <c r="N12066" s="2" t="str">
        <f>VLOOKUP(Tabla1[[#This Row],[nemo]],'Nemos y clasificaciones'!$A$2:$B$5000,2,FALSE)</f>
        <v>ISHARES TIPS BOND ETF</v>
      </c>
      <c r="O12066" s="3" t="str">
        <f>VLOOKUP(Tabla1[[#This Row],[nemo]],'Nemos y clasificaciones'!$A$1:$C$3000,3,FALSE)</f>
        <v>ETF</v>
      </c>
      <c r="P12066" s="3"/>
      <c r="Q12066" s="3"/>
    </row>
    <row r="12067" spans="1:17" x14ac:dyDescent="0.25">
      <c r="A12067" t="s">
        <v>3077</v>
      </c>
      <c r="B12067" s="1">
        <v>44166</v>
      </c>
      <c r="C12067" s="1">
        <v>44172</v>
      </c>
      <c r="D12067" t="s">
        <v>21</v>
      </c>
      <c r="E12067" t="s">
        <v>269</v>
      </c>
      <c r="F12067">
        <v>0</v>
      </c>
      <c r="G12067">
        <v>100000</v>
      </c>
      <c r="H12067">
        <v>0</v>
      </c>
      <c r="I12067">
        <v>0</v>
      </c>
      <c r="J12067">
        <v>0</v>
      </c>
      <c r="K12067">
        <v>0.13300000000000001</v>
      </c>
      <c r="L12067" t="s">
        <v>23</v>
      </c>
      <c r="M12067" s="3">
        <v>13300</v>
      </c>
      <c r="N12067" s="2" t="str">
        <f>VLOOKUP(Tabla1[[#This Row],[nemo]],'Nemos y clasificaciones'!$A$2:$B$5000,2,FALSE)</f>
        <v>ISHARES TIPS BOND ETF</v>
      </c>
      <c r="O12067" s="3" t="str">
        <f>VLOOKUP(Tabla1[[#This Row],[nemo]],'Nemos y clasificaciones'!$A$1:$C$3000,3,FALSE)</f>
        <v>ETF</v>
      </c>
      <c r="P12067" s="3"/>
      <c r="Q12067" s="3"/>
    </row>
    <row r="12068" spans="1:17" x14ac:dyDescent="0.25">
      <c r="A12068" t="s">
        <v>4876</v>
      </c>
      <c r="B12068" s="1">
        <v>43864</v>
      </c>
      <c r="C12068" s="1">
        <v>43868</v>
      </c>
      <c r="D12068" t="s">
        <v>21</v>
      </c>
      <c r="E12068" t="s">
        <v>269</v>
      </c>
      <c r="F12068">
        <v>0</v>
      </c>
      <c r="G12068">
        <v>100000</v>
      </c>
      <c r="H12068">
        <v>0</v>
      </c>
      <c r="I12068">
        <v>0</v>
      </c>
      <c r="J12068">
        <v>0</v>
      </c>
      <c r="K12068">
        <v>0.127</v>
      </c>
      <c r="L12068" t="s">
        <v>23</v>
      </c>
      <c r="M12068" s="3">
        <v>12700</v>
      </c>
      <c r="N12068" s="2" t="str">
        <f>VLOOKUP(Tabla1[[#This Row],[nemo]],'Nemos y clasificaciones'!$A$2:$B$5000,2,FALSE)</f>
        <v>ISHARES TIPS BOND ETF</v>
      </c>
      <c r="O12068" s="3" t="str">
        <f>VLOOKUP(Tabla1[[#This Row],[nemo]],'Nemos y clasificaciones'!$A$1:$C$3000,3,FALSE)</f>
        <v>ETF</v>
      </c>
      <c r="P12068" s="3"/>
      <c r="Q12068" s="3"/>
    </row>
    <row r="12069" spans="1:17" x14ac:dyDescent="0.25">
      <c r="A12069" t="s">
        <v>5115</v>
      </c>
      <c r="B12069" s="1">
        <v>43818</v>
      </c>
      <c r="C12069" s="1">
        <v>43825</v>
      </c>
      <c r="D12069" t="s">
        <v>21</v>
      </c>
      <c r="E12069" t="s">
        <v>269</v>
      </c>
      <c r="F12069">
        <v>0</v>
      </c>
      <c r="G12069">
        <v>100000</v>
      </c>
      <c r="H12069">
        <v>0</v>
      </c>
      <c r="I12069">
        <v>0</v>
      </c>
      <c r="J12069">
        <v>0</v>
      </c>
      <c r="K12069">
        <v>0.109</v>
      </c>
      <c r="L12069" t="s">
        <v>23</v>
      </c>
      <c r="M12069" s="3">
        <v>10900</v>
      </c>
      <c r="N12069" s="2" t="str">
        <f>VLOOKUP(Tabla1[[#This Row],[nemo]],'Nemos y clasificaciones'!$A$2:$B$5000,2,FALSE)</f>
        <v>ISHARES TIPS BOND ETF</v>
      </c>
      <c r="O12069" s="3" t="str">
        <f>VLOOKUP(Tabla1[[#This Row],[nemo]],'Nemos y clasificaciones'!$A$1:$C$3000,3,FALSE)</f>
        <v>ETF</v>
      </c>
      <c r="P12069" s="3"/>
      <c r="Q12069" s="3"/>
    </row>
    <row r="12070" spans="1:17" x14ac:dyDescent="0.25">
      <c r="A12070" t="s">
        <v>5327</v>
      </c>
      <c r="B12070" s="1">
        <v>43801</v>
      </c>
      <c r="C12070" s="1">
        <v>43805</v>
      </c>
      <c r="D12070" t="s">
        <v>21</v>
      </c>
      <c r="E12070" t="s">
        <v>269</v>
      </c>
      <c r="F12070">
        <v>0</v>
      </c>
      <c r="G12070">
        <v>100000</v>
      </c>
      <c r="H12070">
        <v>0</v>
      </c>
      <c r="I12070">
        <v>0</v>
      </c>
      <c r="J12070">
        <v>0</v>
      </c>
      <c r="K12070">
        <v>0.104</v>
      </c>
      <c r="L12070" t="s">
        <v>23</v>
      </c>
      <c r="M12070" s="3">
        <v>10400</v>
      </c>
      <c r="N12070" s="2" t="str">
        <f>VLOOKUP(Tabla1[[#This Row],[nemo]],'Nemos y clasificaciones'!$A$2:$B$5000,2,FALSE)</f>
        <v>ISHARES TIPS BOND ETF</v>
      </c>
      <c r="O12070" s="3" t="str">
        <f>VLOOKUP(Tabla1[[#This Row],[nemo]],'Nemos y clasificaciones'!$A$1:$C$3000,3,FALSE)</f>
        <v>ETF</v>
      </c>
      <c r="P12070" s="3"/>
      <c r="Q12070" s="3"/>
    </row>
    <row r="12071" spans="1:17" x14ac:dyDescent="0.25">
      <c r="A12071" t="s">
        <v>7408</v>
      </c>
      <c r="B12071" s="1">
        <v>43374</v>
      </c>
      <c r="C12071" s="1">
        <v>43378</v>
      </c>
      <c r="D12071" t="s">
        <v>21</v>
      </c>
      <c r="E12071" t="s">
        <v>269</v>
      </c>
      <c r="F12071">
        <v>0</v>
      </c>
      <c r="G12071">
        <v>100000</v>
      </c>
      <c r="H12071">
        <v>0</v>
      </c>
      <c r="I12071">
        <v>0</v>
      </c>
      <c r="J12071">
        <v>0</v>
      </c>
      <c r="K12071">
        <v>0.10100000000000001</v>
      </c>
      <c r="L12071" t="s">
        <v>23</v>
      </c>
      <c r="M12071" s="3">
        <v>10100</v>
      </c>
      <c r="N12071" s="2" t="str">
        <f>VLOOKUP(Tabla1[[#This Row],[nemo]],'Nemos y clasificaciones'!$A$2:$B$5000,2,FALSE)</f>
        <v>ISHARES TIPS BOND ETF</v>
      </c>
      <c r="O12071" s="3" t="str">
        <f>VLOOKUP(Tabla1[[#This Row],[nemo]],'Nemos y clasificaciones'!$A$1:$C$3000,3,FALSE)</f>
        <v>ETF</v>
      </c>
      <c r="P12071" s="3"/>
      <c r="Q12071" s="3"/>
    </row>
    <row r="12072" spans="1:17" x14ac:dyDescent="0.25">
      <c r="A12072" t="s">
        <v>7323</v>
      </c>
      <c r="B12072" s="1">
        <v>43407</v>
      </c>
      <c r="C12072" s="1">
        <v>43411</v>
      </c>
      <c r="D12072" t="s">
        <v>21</v>
      </c>
      <c r="E12072" t="s">
        <v>269</v>
      </c>
      <c r="F12072">
        <v>0</v>
      </c>
      <c r="G12072">
        <v>100000</v>
      </c>
      <c r="H12072">
        <v>0</v>
      </c>
      <c r="I12072">
        <v>0</v>
      </c>
      <c r="J12072">
        <v>0</v>
      </c>
      <c r="K12072">
        <v>9.0999999999999998E-2</v>
      </c>
      <c r="L12072" t="s">
        <v>23</v>
      </c>
      <c r="M12072" s="4">
        <v>9100</v>
      </c>
      <c r="N12072" s="2" t="str">
        <f>VLOOKUP(Tabla1[[#This Row],[nemo]],'Nemos y clasificaciones'!$A$2:$B$5000,2,FALSE)</f>
        <v>ISHARES TIPS BOND ETF</v>
      </c>
      <c r="O12072" s="4" t="str">
        <f>VLOOKUP(Tabla1[[#This Row],[nemo]],'Nemos y clasificaciones'!$A$1:$C$3000,3,FALSE)</f>
        <v>ETF</v>
      </c>
      <c r="P12072" s="4"/>
      <c r="Q12072" s="4"/>
    </row>
    <row r="12073" spans="1:17" x14ac:dyDescent="0.25">
      <c r="A12073" t="s">
        <v>5687</v>
      </c>
      <c r="B12073" s="1">
        <v>43711</v>
      </c>
      <c r="C12073" s="1">
        <v>43717</v>
      </c>
      <c r="D12073" t="s">
        <v>21</v>
      </c>
      <c r="E12073" t="s">
        <v>269</v>
      </c>
      <c r="F12073">
        <v>0</v>
      </c>
      <c r="G12073">
        <v>100000</v>
      </c>
      <c r="H12073">
        <v>0</v>
      </c>
      <c r="I12073">
        <v>0</v>
      </c>
      <c r="J12073">
        <v>0</v>
      </c>
      <c r="K12073">
        <v>0.08</v>
      </c>
      <c r="L12073" t="s">
        <v>23</v>
      </c>
      <c r="M12073" s="4">
        <v>8000</v>
      </c>
      <c r="N12073" s="2" t="str">
        <f>VLOOKUP(Tabla1[[#This Row],[nemo]],'Nemos y clasificaciones'!$A$2:$B$5000,2,FALSE)</f>
        <v>ISHARES TIPS BOND ETF</v>
      </c>
      <c r="O12073" s="4" t="str">
        <f>VLOOKUP(Tabla1[[#This Row],[nemo]],'Nemos y clasificaciones'!$A$1:$C$3000,3,FALSE)</f>
        <v>ETF</v>
      </c>
      <c r="P12073" s="4"/>
      <c r="Q12073" s="4"/>
    </row>
    <row r="12074" spans="1:17" x14ac:dyDescent="0.25">
      <c r="A12074" t="s">
        <v>11226</v>
      </c>
      <c r="B12074" s="1">
        <v>42278</v>
      </c>
      <c r="C12074" s="1">
        <v>42284</v>
      </c>
      <c r="D12074" t="s">
        <v>21</v>
      </c>
      <c r="E12074" t="s">
        <v>269</v>
      </c>
      <c r="F12074">
        <v>0</v>
      </c>
      <c r="G12074">
        <v>100000</v>
      </c>
      <c r="H12074">
        <v>0</v>
      </c>
      <c r="I12074">
        <v>0</v>
      </c>
      <c r="J12074">
        <v>0</v>
      </c>
      <c r="K12074">
        <v>6.2E-2</v>
      </c>
      <c r="L12074" t="s">
        <v>23</v>
      </c>
      <c r="M12074" s="4">
        <v>6200</v>
      </c>
      <c r="N12074" s="2" t="str">
        <f>VLOOKUP(Tabla1[[#This Row],[nemo]],'Nemos y clasificaciones'!$A$2:$B$5000,2,FALSE)</f>
        <v>ISHARES TIPS BOND ETF</v>
      </c>
      <c r="O12074" s="4" t="str">
        <f>VLOOKUP(Tabla1[[#This Row],[nemo]],'Nemos y clasificaciones'!$A$1:$C$3000,3,FALSE)</f>
        <v>ETF</v>
      </c>
      <c r="P12074" s="4"/>
      <c r="Q12074" s="4"/>
    </row>
    <row r="12075" spans="1:17" x14ac:dyDescent="0.25">
      <c r="A12075" t="s">
        <v>8991</v>
      </c>
      <c r="B12075" s="1">
        <v>43010</v>
      </c>
      <c r="C12075" s="1">
        <v>43014</v>
      </c>
      <c r="D12075" t="s">
        <v>21</v>
      </c>
      <c r="E12075" t="s">
        <v>269</v>
      </c>
      <c r="F12075">
        <v>0</v>
      </c>
      <c r="G12075">
        <v>100000</v>
      </c>
      <c r="H12075">
        <v>0</v>
      </c>
      <c r="I12075">
        <v>0</v>
      </c>
      <c r="J12075">
        <v>0</v>
      </c>
      <c r="K12075">
        <v>4.8000000000000001E-2</v>
      </c>
      <c r="L12075" t="s">
        <v>23</v>
      </c>
      <c r="M12075" s="4">
        <v>4800</v>
      </c>
      <c r="N12075" s="2" t="str">
        <f>VLOOKUP(Tabla1[[#This Row],[nemo]],'Nemos y clasificaciones'!$A$2:$B$5000,2,FALSE)</f>
        <v>ISHARES TIPS BOND ETF</v>
      </c>
      <c r="O12075" s="4" t="str">
        <f>VLOOKUP(Tabla1[[#This Row],[nemo]],'Nemos y clasificaciones'!$A$1:$C$3000,3,FALSE)</f>
        <v>ETF</v>
      </c>
      <c r="P12075" s="4"/>
      <c r="Q12075" s="4"/>
    </row>
    <row r="12076" spans="1:17" x14ac:dyDescent="0.25">
      <c r="A12076" t="s">
        <v>10452</v>
      </c>
      <c r="B12076" s="1">
        <v>42522</v>
      </c>
      <c r="C12076" s="1">
        <v>42528</v>
      </c>
      <c r="D12076" t="s">
        <v>21</v>
      </c>
      <c r="E12076" t="s">
        <v>269</v>
      </c>
      <c r="F12076">
        <v>0</v>
      </c>
      <c r="G12076">
        <v>100000</v>
      </c>
      <c r="H12076">
        <v>0</v>
      </c>
      <c r="I12076">
        <v>0</v>
      </c>
      <c r="J12076">
        <v>0</v>
      </c>
      <c r="K12076">
        <v>3.5999999999999997E-2</v>
      </c>
      <c r="L12076" t="s">
        <v>23</v>
      </c>
      <c r="M12076" s="4">
        <v>3600</v>
      </c>
      <c r="N12076" s="2" t="str">
        <f>VLOOKUP(Tabla1[[#This Row],[nemo]],'Nemos y clasificaciones'!$A$2:$B$5000,2,FALSE)</f>
        <v>ISHARES TIPS BOND ETF</v>
      </c>
      <c r="O12076" s="4" t="str">
        <f>VLOOKUP(Tabla1[[#This Row],[nemo]],'Nemos y clasificaciones'!$A$1:$C$3000,3,FALSE)</f>
        <v>ETF</v>
      </c>
      <c r="P12076" s="4"/>
      <c r="Q12076" s="4"/>
    </row>
    <row r="12077" spans="1:17" x14ac:dyDescent="0.25">
      <c r="A12077" t="s">
        <v>6542</v>
      </c>
      <c r="B12077" s="1">
        <v>43585</v>
      </c>
      <c r="C12077" s="1">
        <v>43592</v>
      </c>
      <c r="D12077" t="s">
        <v>21</v>
      </c>
      <c r="E12077" t="s">
        <v>269</v>
      </c>
      <c r="F12077">
        <v>0</v>
      </c>
      <c r="G12077">
        <v>100000</v>
      </c>
      <c r="H12077">
        <v>0</v>
      </c>
      <c r="I12077">
        <v>0</v>
      </c>
      <c r="J12077">
        <v>0</v>
      </c>
      <c r="K12077">
        <v>3.5000000000000003E-2</v>
      </c>
      <c r="L12077" t="s">
        <v>23</v>
      </c>
      <c r="M12077" s="4">
        <v>3500</v>
      </c>
      <c r="N12077" s="2" t="str">
        <f>VLOOKUP(Tabla1[[#This Row],[nemo]],'Nemos y clasificaciones'!$A$2:$B$5000,2,FALSE)</f>
        <v>ISHARES TIPS BOND ETF</v>
      </c>
      <c r="O12077" s="4" t="str">
        <f>VLOOKUP(Tabla1[[#This Row],[nemo]],'Nemos y clasificaciones'!$A$1:$C$3000,3,FALSE)</f>
        <v>ETF</v>
      </c>
      <c r="P12077" s="4"/>
      <c r="Q12077" s="4"/>
    </row>
    <row r="12078" spans="1:17" x14ac:dyDescent="0.25">
      <c r="A12078" t="s">
        <v>2869</v>
      </c>
      <c r="B12078" s="1">
        <v>44182</v>
      </c>
      <c r="C12078" s="1">
        <v>44188</v>
      </c>
      <c r="D12078" t="s">
        <v>21</v>
      </c>
      <c r="E12078" t="s">
        <v>269</v>
      </c>
      <c r="F12078">
        <v>0</v>
      </c>
      <c r="G12078">
        <v>100000</v>
      </c>
      <c r="H12078">
        <v>0</v>
      </c>
      <c r="I12078">
        <v>0</v>
      </c>
      <c r="J12078">
        <v>0</v>
      </c>
      <c r="K12078">
        <v>2.3E-2</v>
      </c>
      <c r="L12078" t="s">
        <v>23</v>
      </c>
      <c r="M12078" s="4">
        <v>2300</v>
      </c>
      <c r="N12078" s="2" t="str">
        <f>VLOOKUP(Tabla1[[#This Row],[nemo]],'Nemos y clasificaciones'!$A$2:$B$5000,2,FALSE)</f>
        <v>ISHARES TIPS BOND ETF</v>
      </c>
      <c r="O12078" s="4" t="str">
        <f>VLOOKUP(Tabla1[[#This Row],[nemo]],'Nemos y clasificaciones'!$A$1:$C$3000,3,FALSE)</f>
        <v>ETF</v>
      </c>
      <c r="P12078" s="4"/>
      <c r="Q12078" s="4"/>
    </row>
    <row r="12079" spans="1:17" x14ac:dyDescent="0.25">
      <c r="A12079" t="s">
        <v>8576</v>
      </c>
      <c r="B12079" s="1">
        <v>43132</v>
      </c>
      <c r="C12079" s="1">
        <v>43138</v>
      </c>
      <c r="D12079" t="s">
        <v>21</v>
      </c>
      <c r="E12079" t="s">
        <v>269</v>
      </c>
      <c r="F12079">
        <v>0</v>
      </c>
      <c r="G12079">
        <v>100000</v>
      </c>
      <c r="H12079">
        <v>0</v>
      </c>
      <c r="I12079">
        <v>0</v>
      </c>
      <c r="J12079">
        <v>0</v>
      </c>
      <c r="K12079">
        <v>2.1000000000000001E-2</v>
      </c>
      <c r="L12079" t="s">
        <v>23</v>
      </c>
      <c r="M12079" s="4">
        <v>2100</v>
      </c>
      <c r="N12079" s="2" t="str">
        <f>VLOOKUP(Tabla1[[#This Row],[nemo]],'Nemos y clasificaciones'!$A$2:$B$5000,2,FALSE)</f>
        <v>ISHARES TIPS BOND ETF</v>
      </c>
      <c r="O12079" s="4" t="str">
        <f>VLOOKUP(Tabla1[[#This Row],[nemo]],'Nemos y clasificaciones'!$A$1:$C$3000,3,FALSE)</f>
        <v>ETF</v>
      </c>
      <c r="P12079" s="4"/>
      <c r="Q12079" s="4"/>
    </row>
    <row r="12080" spans="1:17" x14ac:dyDescent="0.25">
      <c r="A12080" t="s">
        <v>5414</v>
      </c>
      <c r="B12080" s="1">
        <v>43768</v>
      </c>
      <c r="C12080" s="1">
        <v>43776</v>
      </c>
      <c r="D12080" t="s">
        <v>21</v>
      </c>
      <c r="E12080" t="s">
        <v>269</v>
      </c>
      <c r="F12080">
        <v>0</v>
      </c>
      <c r="G12080">
        <v>100000</v>
      </c>
      <c r="H12080">
        <v>0</v>
      </c>
      <c r="I12080">
        <v>0</v>
      </c>
      <c r="J12080">
        <v>0</v>
      </c>
      <c r="K12080">
        <v>0.02</v>
      </c>
      <c r="L12080" t="s">
        <v>23</v>
      </c>
      <c r="M12080" s="4">
        <v>2000</v>
      </c>
      <c r="N12080" s="2" t="str">
        <f>VLOOKUP(Tabla1[[#This Row],[nemo]],'Nemos y clasificaciones'!$A$2:$B$5000,2,FALSE)</f>
        <v>ISHARES TIPS BOND ETF</v>
      </c>
      <c r="O12080" s="4" t="str">
        <f>VLOOKUP(Tabla1[[#This Row],[nemo]],'Nemos y clasificaciones'!$A$1:$C$3000,3,FALSE)</f>
        <v>ETF</v>
      </c>
      <c r="P12080" s="4"/>
      <c r="Q12080" s="4"/>
    </row>
    <row r="12081" spans="1:17" x14ac:dyDescent="0.25">
      <c r="A12081" t="s">
        <v>3082</v>
      </c>
      <c r="B12081" s="1">
        <v>44166</v>
      </c>
      <c r="C12081" s="1">
        <v>44172</v>
      </c>
      <c r="D12081" t="s">
        <v>21</v>
      </c>
      <c r="E12081" t="s">
        <v>279</v>
      </c>
      <c r="F12081">
        <v>0</v>
      </c>
      <c r="G12081">
        <v>1000000</v>
      </c>
      <c r="H12081">
        <v>0</v>
      </c>
      <c r="I12081">
        <v>0</v>
      </c>
      <c r="J12081">
        <v>0</v>
      </c>
      <c r="K12081">
        <v>1.2250000000000001</v>
      </c>
      <c r="L12081" t="s">
        <v>16</v>
      </c>
      <c r="M12081" s="2">
        <v>1225000</v>
      </c>
      <c r="N12081" s="2" t="str">
        <f>VLOOKUP(Tabla1[[#This Row],[nemo]],'Nemos y clasificaciones'!$A$2:$B$5000,2,FALSE)</f>
        <v>ISHARES 10-20 YEAR TREASURY BOND ETF</v>
      </c>
      <c r="O12081" s="2" t="str">
        <f>VLOOKUP(Tabla1[[#This Row],[nemo]],'Nemos y clasificaciones'!$A$1:$C$3000,3,FALSE)</f>
        <v>ETF</v>
      </c>
      <c r="P12081" s="2"/>
      <c r="Q12081" s="2"/>
    </row>
    <row r="12082" spans="1:17" x14ac:dyDescent="0.25">
      <c r="A12082" t="s">
        <v>3083</v>
      </c>
      <c r="B12082" s="1">
        <v>44166</v>
      </c>
      <c r="C12082" s="1">
        <v>44172</v>
      </c>
      <c r="D12082" t="s">
        <v>21</v>
      </c>
      <c r="E12082" t="s">
        <v>279</v>
      </c>
      <c r="F12082">
        <v>0</v>
      </c>
      <c r="G12082">
        <v>1000000</v>
      </c>
      <c r="H12082">
        <v>0</v>
      </c>
      <c r="I12082">
        <v>0</v>
      </c>
      <c r="J12082">
        <v>0</v>
      </c>
      <c r="K12082">
        <v>0.78900000000000003</v>
      </c>
      <c r="L12082" t="s">
        <v>23</v>
      </c>
      <c r="M12082" s="2">
        <v>789000</v>
      </c>
      <c r="N12082" s="2" t="str">
        <f>VLOOKUP(Tabla1[[#This Row],[nemo]],'Nemos y clasificaciones'!$A$2:$B$5000,2,FALSE)</f>
        <v>ISHARES 10-20 YEAR TREASURY BOND ETF</v>
      </c>
      <c r="O12082" s="2" t="str">
        <f>VLOOKUP(Tabla1[[#This Row],[nemo]],'Nemos y clasificaciones'!$A$1:$C$3000,3,FALSE)</f>
        <v>ETF</v>
      </c>
      <c r="P12082" s="2"/>
      <c r="Q12082" s="2"/>
    </row>
    <row r="12083" spans="1:17" x14ac:dyDescent="0.25">
      <c r="A12083" t="s">
        <v>2837</v>
      </c>
      <c r="B12083" s="1">
        <v>43678</v>
      </c>
      <c r="C12083" s="1">
        <v>43684</v>
      </c>
      <c r="D12083" t="s">
        <v>21</v>
      </c>
      <c r="E12083" t="s">
        <v>279</v>
      </c>
      <c r="F12083">
        <v>0</v>
      </c>
      <c r="G12083">
        <v>1000000</v>
      </c>
      <c r="H12083">
        <v>0</v>
      </c>
      <c r="I12083">
        <v>0</v>
      </c>
      <c r="J12083">
        <v>0</v>
      </c>
      <c r="K12083">
        <v>0.4</v>
      </c>
      <c r="L12083" t="s">
        <v>23</v>
      </c>
      <c r="M12083" s="2">
        <v>400000</v>
      </c>
      <c r="N12083" s="2" t="str">
        <f>VLOOKUP(Tabla1[[#This Row],[nemo]],'Nemos y clasificaciones'!$A$2:$B$5000,2,FALSE)</f>
        <v>ISHARES 10-20 YEAR TREASURY BOND ETF</v>
      </c>
      <c r="O12083" s="2" t="str">
        <f>VLOOKUP(Tabla1[[#This Row],[nemo]],'Nemos y clasificaciones'!$A$1:$C$3000,3,FALSE)</f>
        <v>ETF</v>
      </c>
      <c r="P12083" s="2"/>
      <c r="Q12083" s="2"/>
    </row>
    <row r="12084" spans="1:17" x14ac:dyDescent="0.25">
      <c r="A12084" t="s">
        <v>1592</v>
      </c>
      <c r="B12084" s="1">
        <v>43711</v>
      </c>
      <c r="C12084" s="1">
        <v>43717</v>
      </c>
      <c r="D12084" t="s">
        <v>21</v>
      </c>
      <c r="E12084" t="s">
        <v>279</v>
      </c>
      <c r="F12084">
        <v>0</v>
      </c>
      <c r="G12084">
        <v>1000000</v>
      </c>
      <c r="H12084">
        <v>0</v>
      </c>
      <c r="I12084">
        <v>0</v>
      </c>
      <c r="J12084">
        <v>0</v>
      </c>
      <c r="K12084">
        <v>0.39</v>
      </c>
      <c r="L12084" t="s">
        <v>23</v>
      </c>
      <c r="M12084" s="2">
        <v>390000</v>
      </c>
      <c r="N12084" s="2" t="str">
        <f>VLOOKUP(Tabla1[[#This Row],[nemo]],'Nemos y clasificaciones'!$A$2:$B$5000,2,FALSE)</f>
        <v>ISHARES 10-20 YEAR TREASURY BOND ETF</v>
      </c>
      <c r="O12084" s="2" t="str">
        <f>VLOOKUP(Tabla1[[#This Row],[nemo]],'Nemos y clasificaciones'!$A$1:$C$3000,3,FALSE)</f>
        <v>ETF</v>
      </c>
      <c r="P12084" s="2"/>
      <c r="Q12084" s="2"/>
    </row>
    <row r="12085" spans="1:17" x14ac:dyDescent="0.25">
      <c r="A12085" t="s">
        <v>5123</v>
      </c>
      <c r="B12085" s="1">
        <v>43818</v>
      </c>
      <c r="C12085" s="1">
        <v>43825</v>
      </c>
      <c r="D12085" t="s">
        <v>21</v>
      </c>
      <c r="E12085" t="s">
        <v>279</v>
      </c>
      <c r="F12085">
        <v>0</v>
      </c>
      <c r="G12085">
        <v>1000000</v>
      </c>
      <c r="H12085">
        <v>0</v>
      </c>
      <c r="I12085">
        <v>0</v>
      </c>
      <c r="J12085">
        <v>0</v>
      </c>
      <c r="K12085">
        <v>0.32100000000000001</v>
      </c>
      <c r="L12085" t="s">
        <v>23</v>
      </c>
      <c r="M12085" s="2">
        <v>321000</v>
      </c>
      <c r="N12085" s="2" t="str">
        <f>VLOOKUP(Tabla1[[#This Row],[nemo]],'Nemos y clasificaciones'!$A$2:$B$5000,2,FALSE)</f>
        <v>ISHARES 10-20 YEAR TREASURY BOND ETF</v>
      </c>
      <c r="O12085" s="2" t="str">
        <f>VLOOKUP(Tabla1[[#This Row],[nemo]],'Nemos y clasificaciones'!$A$1:$C$3000,3,FALSE)</f>
        <v>ETF</v>
      </c>
      <c r="P12085" s="2"/>
      <c r="Q12085" s="2"/>
    </row>
    <row r="12086" spans="1:17" x14ac:dyDescent="0.25">
      <c r="A12086" t="s">
        <v>5885</v>
      </c>
      <c r="B12086" s="1">
        <v>43647</v>
      </c>
      <c r="C12086" s="1">
        <v>43654</v>
      </c>
      <c r="D12086" t="s">
        <v>21</v>
      </c>
      <c r="E12086" t="s">
        <v>279</v>
      </c>
      <c r="F12086">
        <v>0</v>
      </c>
      <c r="G12086">
        <v>1000000</v>
      </c>
      <c r="H12086">
        <v>0</v>
      </c>
      <c r="I12086">
        <v>0</v>
      </c>
      <c r="J12086">
        <v>0</v>
      </c>
      <c r="K12086">
        <v>0.28699999999999998</v>
      </c>
      <c r="L12086" t="s">
        <v>23</v>
      </c>
      <c r="M12086" s="2">
        <v>287000</v>
      </c>
      <c r="N12086" s="2" t="str">
        <f>VLOOKUP(Tabla1[[#This Row],[nemo]],'Nemos y clasificaciones'!$A$2:$B$5000,2,FALSE)</f>
        <v>ISHARES 10-20 YEAR TREASURY BOND ETF</v>
      </c>
      <c r="O12086" s="2" t="str">
        <f>VLOOKUP(Tabla1[[#This Row],[nemo]],'Nemos y clasificaciones'!$A$1:$C$3000,3,FALSE)</f>
        <v>ETF</v>
      </c>
      <c r="P12086" s="2"/>
      <c r="Q12086" s="2"/>
    </row>
    <row r="12087" spans="1:17" x14ac:dyDescent="0.25">
      <c r="A12087" t="s">
        <v>6184</v>
      </c>
      <c r="B12087" s="1">
        <v>43619</v>
      </c>
      <c r="C12087" s="1">
        <v>43623</v>
      </c>
      <c r="D12087" t="s">
        <v>21</v>
      </c>
      <c r="E12087" t="s">
        <v>279</v>
      </c>
      <c r="F12087">
        <v>0</v>
      </c>
      <c r="G12087">
        <v>1000000</v>
      </c>
      <c r="H12087">
        <v>0</v>
      </c>
      <c r="I12087">
        <v>0</v>
      </c>
      <c r="J12087">
        <v>0</v>
      </c>
      <c r="K12087">
        <v>0.28599999999999998</v>
      </c>
      <c r="L12087" t="s">
        <v>23</v>
      </c>
      <c r="M12087" s="2">
        <v>286000</v>
      </c>
      <c r="N12087" s="2" t="str">
        <f>VLOOKUP(Tabla1[[#This Row],[nemo]],'Nemos y clasificaciones'!$A$2:$B$5000,2,FALSE)</f>
        <v>ISHARES 10-20 YEAR TREASURY BOND ETF</v>
      </c>
      <c r="O12087" s="2" t="str">
        <f>VLOOKUP(Tabla1[[#This Row],[nemo]],'Nemos y clasificaciones'!$A$1:$C$3000,3,FALSE)</f>
        <v>ETF</v>
      </c>
      <c r="P12087" s="2"/>
      <c r="Q12087" s="2"/>
    </row>
    <row r="12088" spans="1:17" x14ac:dyDescent="0.25">
      <c r="A12088" t="s">
        <v>6708</v>
      </c>
      <c r="B12088" s="1">
        <v>43556</v>
      </c>
      <c r="C12088" s="1">
        <v>43560</v>
      </c>
      <c r="D12088" t="s">
        <v>21</v>
      </c>
      <c r="E12088" t="s">
        <v>279</v>
      </c>
      <c r="F12088">
        <v>0</v>
      </c>
      <c r="G12088">
        <v>1000000</v>
      </c>
      <c r="H12088">
        <v>0</v>
      </c>
      <c r="I12088">
        <v>0</v>
      </c>
      <c r="J12088">
        <v>0</v>
      </c>
      <c r="K12088">
        <v>0.28299999999999997</v>
      </c>
      <c r="L12088" t="s">
        <v>23</v>
      </c>
      <c r="M12088" s="2">
        <v>283000</v>
      </c>
      <c r="N12088" s="2" t="str">
        <f>VLOOKUP(Tabla1[[#This Row],[nemo]],'Nemos y clasificaciones'!$A$2:$B$5000,2,FALSE)</f>
        <v>ISHARES 10-20 YEAR TREASURY BOND ETF</v>
      </c>
      <c r="O12088" s="2" t="str">
        <f>VLOOKUP(Tabla1[[#This Row],[nemo]],'Nemos y clasificaciones'!$A$1:$C$3000,3,FALSE)</f>
        <v>ETF</v>
      </c>
      <c r="P12088" s="2"/>
      <c r="Q12088" s="2"/>
    </row>
    <row r="12089" spans="1:17" x14ac:dyDescent="0.25">
      <c r="A12089" t="s">
        <v>6546</v>
      </c>
      <c r="B12089" s="1">
        <v>43585</v>
      </c>
      <c r="C12089" s="1">
        <v>43592</v>
      </c>
      <c r="D12089" t="s">
        <v>21</v>
      </c>
      <c r="E12089" t="s">
        <v>279</v>
      </c>
      <c r="F12089">
        <v>0</v>
      </c>
      <c r="G12089">
        <v>1000000</v>
      </c>
      <c r="H12089">
        <v>0</v>
      </c>
      <c r="I12089">
        <v>0</v>
      </c>
      <c r="J12089">
        <v>0</v>
      </c>
      <c r="K12089">
        <v>0.27900000000000003</v>
      </c>
      <c r="L12089" t="s">
        <v>23</v>
      </c>
      <c r="M12089" s="2">
        <v>279000</v>
      </c>
      <c r="N12089" s="2" t="str">
        <f>VLOOKUP(Tabla1[[#This Row],[nemo]],'Nemos y clasificaciones'!$A$2:$B$5000,2,FALSE)</f>
        <v>ISHARES 10-20 YEAR TREASURY BOND ETF</v>
      </c>
      <c r="O12089" s="2" t="str">
        <f>VLOOKUP(Tabla1[[#This Row],[nemo]],'Nemos y clasificaciones'!$A$1:$C$3000,3,FALSE)</f>
        <v>ETF</v>
      </c>
      <c r="P12089" s="2"/>
      <c r="Q12089" s="2"/>
    </row>
    <row r="12090" spans="1:17" x14ac:dyDescent="0.25">
      <c r="A12090" t="s">
        <v>6893</v>
      </c>
      <c r="B12090" s="1">
        <v>43497</v>
      </c>
      <c r="C12090" s="1">
        <v>43503</v>
      </c>
      <c r="D12090" t="s">
        <v>21</v>
      </c>
      <c r="E12090" t="s">
        <v>279</v>
      </c>
      <c r="F12090">
        <v>0</v>
      </c>
      <c r="G12090">
        <v>1000000</v>
      </c>
      <c r="H12090">
        <v>0</v>
      </c>
      <c r="I12090">
        <v>0</v>
      </c>
      <c r="J12090">
        <v>0</v>
      </c>
      <c r="K12090">
        <v>0.27800000000000002</v>
      </c>
      <c r="L12090" t="s">
        <v>23</v>
      </c>
      <c r="M12090" s="2">
        <v>278000</v>
      </c>
      <c r="N12090" s="2" t="str">
        <f>VLOOKUP(Tabla1[[#This Row],[nemo]],'Nemos y clasificaciones'!$A$2:$B$5000,2,FALSE)</f>
        <v>ISHARES 10-20 YEAR TREASURY BOND ETF</v>
      </c>
      <c r="O12090" s="2" t="str">
        <f>VLOOKUP(Tabla1[[#This Row],[nemo]],'Nemos y clasificaciones'!$A$1:$C$3000,3,FALSE)</f>
        <v>ETF</v>
      </c>
      <c r="P12090" s="2"/>
      <c r="Q12090" s="2"/>
    </row>
    <row r="12091" spans="1:17" x14ac:dyDescent="0.25">
      <c r="A12091" t="s">
        <v>7332</v>
      </c>
      <c r="B12091" s="1">
        <v>43407</v>
      </c>
      <c r="C12091" s="1">
        <v>43411</v>
      </c>
      <c r="D12091" t="s">
        <v>21</v>
      </c>
      <c r="E12091" t="s">
        <v>279</v>
      </c>
      <c r="F12091">
        <v>0</v>
      </c>
      <c r="G12091">
        <v>1000000</v>
      </c>
      <c r="H12091">
        <v>0</v>
      </c>
      <c r="I12091">
        <v>0</v>
      </c>
      <c r="J12091">
        <v>0</v>
      </c>
      <c r="K12091">
        <v>0.27</v>
      </c>
      <c r="L12091" t="s">
        <v>23</v>
      </c>
      <c r="M12091" s="2">
        <v>270000</v>
      </c>
      <c r="N12091" s="2" t="str">
        <f>VLOOKUP(Tabla1[[#This Row],[nemo]],'Nemos y clasificaciones'!$A$2:$B$5000,2,FALSE)</f>
        <v>ISHARES 10-20 YEAR TREASURY BOND ETF</v>
      </c>
      <c r="O12091" s="2" t="str">
        <f>VLOOKUP(Tabla1[[#This Row],[nemo]],'Nemos y clasificaciones'!$A$1:$C$3000,3,FALSE)</f>
        <v>ETF</v>
      </c>
      <c r="P12091" s="2"/>
      <c r="Q12091" s="2"/>
    </row>
    <row r="12092" spans="1:17" x14ac:dyDescent="0.25">
      <c r="A12092" t="s">
        <v>5535</v>
      </c>
      <c r="B12092" s="1">
        <v>43739</v>
      </c>
      <c r="C12092" s="1">
        <v>43745</v>
      </c>
      <c r="D12092" t="s">
        <v>21</v>
      </c>
      <c r="E12092" t="s">
        <v>279</v>
      </c>
      <c r="F12092">
        <v>0</v>
      </c>
      <c r="G12092">
        <v>1000000</v>
      </c>
      <c r="H12092">
        <v>0</v>
      </c>
      <c r="I12092">
        <v>0</v>
      </c>
      <c r="J12092">
        <v>0</v>
      </c>
      <c r="K12092">
        <v>0.26</v>
      </c>
      <c r="L12092" t="s">
        <v>23</v>
      </c>
      <c r="M12092" s="2">
        <v>260000</v>
      </c>
      <c r="N12092" s="2" t="str">
        <f>VLOOKUP(Tabla1[[#This Row],[nemo]],'Nemos y clasificaciones'!$A$2:$B$5000,2,FALSE)</f>
        <v>ISHARES 10-20 YEAR TREASURY BOND ETF</v>
      </c>
      <c r="O12092" s="2" t="str">
        <f>VLOOKUP(Tabla1[[#This Row],[nemo]],'Nemos y clasificaciones'!$A$1:$C$3000,3,FALSE)</f>
        <v>ETF</v>
      </c>
      <c r="P12092" s="2"/>
      <c r="Q12092" s="2"/>
    </row>
    <row r="12093" spans="1:17" x14ac:dyDescent="0.25">
      <c r="A12093" t="s">
        <v>7244</v>
      </c>
      <c r="B12093" s="1">
        <v>43437</v>
      </c>
      <c r="C12093" s="1">
        <v>43441</v>
      </c>
      <c r="D12093" t="s">
        <v>21</v>
      </c>
      <c r="E12093" t="s">
        <v>279</v>
      </c>
      <c r="F12093">
        <v>0</v>
      </c>
      <c r="G12093">
        <v>1000000</v>
      </c>
      <c r="H12093">
        <v>0</v>
      </c>
      <c r="I12093">
        <v>0</v>
      </c>
      <c r="J12093">
        <v>0</v>
      </c>
      <c r="K12093">
        <v>0.26</v>
      </c>
      <c r="L12093" t="s">
        <v>23</v>
      </c>
      <c r="M12093" s="2">
        <v>260000</v>
      </c>
      <c r="N12093" s="2" t="str">
        <f>VLOOKUP(Tabla1[[#This Row],[nemo]],'Nemos y clasificaciones'!$A$2:$B$5000,2,FALSE)</f>
        <v>ISHARES 10-20 YEAR TREASURY BOND ETF</v>
      </c>
      <c r="O12093" s="2" t="str">
        <f>VLOOKUP(Tabla1[[#This Row],[nemo]],'Nemos y clasificaciones'!$A$1:$C$3000,3,FALSE)</f>
        <v>ETF</v>
      </c>
      <c r="P12093" s="2"/>
      <c r="Q12093" s="2"/>
    </row>
    <row r="12094" spans="1:17" x14ac:dyDescent="0.25">
      <c r="A12094" t="s">
        <v>5422</v>
      </c>
      <c r="B12094" s="1">
        <v>43768</v>
      </c>
      <c r="C12094" s="1">
        <v>43776</v>
      </c>
      <c r="D12094" t="s">
        <v>21</v>
      </c>
      <c r="E12094" t="s">
        <v>279</v>
      </c>
      <c r="F12094">
        <v>0</v>
      </c>
      <c r="G12094">
        <v>1000000</v>
      </c>
      <c r="H12094">
        <v>0</v>
      </c>
      <c r="I12094">
        <v>0</v>
      </c>
      <c r="J12094">
        <v>0</v>
      </c>
      <c r="K12094">
        <v>0.25900000000000001</v>
      </c>
      <c r="L12094" t="s">
        <v>23</v>
      </c>
      <c r="M12094" s="2">
        <v>259000</v>
      </c>
      <c r="N12094" s="2" t="str">
        <f>VLOOKUP(Tabla1[[#This Row],[nemo]],'Nemos y clasificaciones'!$A$2:$B$5000,2,FALSE)</f>
        <v>ISHARES 10-20 YEAR TREASURY BOND ETF</v>
      </c>
      <c r="O12094" s="2" t="str">
        <f>VLOOKUP(Tabla1[[#This Row],[nemo]],'Nemos y clasificaciones'!$A$1:$C$3000,3,FALSE)</f>
        <v>ETF</v>
      </c>
      <c r="P12094" s="2"/>
      <c r="Q12094" s="2"/>
    </row>
    <row r="12095" spans="1:17" x14ac:dyDescent="0.25">
      <c r="A12095" t="s">
        <v>6846</v>
      </c>
      <c r="B12095" s="1">
        <v>43525</v>
      </c>
      <c r="C12095" s="1">
        <v>43531</v>
      </c>
      <c r="D12095" t="s">
        <v>21</v>
      </c>
      <c r="E12095" t="s">
        <v>279</v>
      </c>
      <c r="F12095">
        <v>0</v>
      </c>
      <c r="G12095">
        <v>1000000</v>
      </c>
      <c r="H12095">
        <v>0</v>
      </c>
      <c r="I12095">
        <v>0</v>
      </c>
      <c r="J12095">
        <v>0</v>
      </c>
      <c r="K12095">
        <v>0.25900000000000001</v>
      </c>
      <c r="L12095" t="s">
        <v>23</v>
      </c>
      <c r="M12095" s="2">
        <v>259000</v>
      </c>
      <c r="N12095" s="2" t="str">
        <f>VLOOKUP(Tabla1[[#This Row],[nemo]],'Nemos y clasificaciones'!$A$2:$B$5000,2,FALSE)</f>
        <v>ISHARES 10-20 YEAR TREASURY BOND ETF</v>
      </c>
      <c r="O12095" s="2" t="str">
        <f>VLOOKUP(Tabla1[[#This Row],[nemo]],'Nemos y clasificaciones'!$A$1:$C$3000,3,FALSE)</f>
        <v>ETF</v>
      </c>
      <c r="P12095" s="2"/>
      <c r="Q12095" s="2"/>
    </row>
    <row r="12096" spans="1:17" x14ac:dyDescent="0.25">
      <c r="A12096" t="s">
        <v>7530</v>
      </c>
      <c r="B12096" s="1">
        <v>43347</v>
      </c>
      <c r="C12096" s="1">
        <v>43353</v>
      </c>
      <c r="D12096" t="s">
        <v>21</v>
      </c>
      <c r="E12096" t="s">
        <v>279</v>
      </c>
      <c r="F12096">
        <v>0</v>
      </c>
      <c r="G12096">
        <v>1000000</v>
      </c>
      <c r="H12096">
        <v>0</v>
      </c>
      <c r="I12096">
        <v>0</v>
      </c>
      <c r="J12096">
        <v>0</v>
      </c>
      <c r="K12096">
        <v>0.25700000000000001</v>
      </c>
      <c r="L12096" t="s">
        <v>23</v>
      </c>
      <c r="M12096" s="2">
        <v>257000</v>
      </c>
      <c r="N12096" s="2" t="str">
        <f>VLOOKUP(Tabla1[[#This Row],[nemo]],'Nemos y clasificaciones'!$A$2:$B$5000,2,FALSE)</f>
        <v>ISHARES 10-20 YEAR TREASURY BOND ETF</v>
      </c>
      <c r="O12096" s="2" t="str">
        <f>VLOOKUP(Tabla1[[#This Row],[nemo]],'Nemos y clasificaciones'!$A$1:$C$3000,3,FALSE)</f>
        <v>ETF</v>
      </c>
      <c r="P12096" s="2"/>
      <c r="Q12096" s="2"/>
    </row>
    <row r="12097" spans="1:17" x14ac:dyDescent="0.25">
      <c r="A12097" t="s">
        <v>7601</v>
      </c>
      <c r="B12097" s="1">
        <v>43313</v>
      </c>
      <c r="C12097" s="1">
        <v>43319</v>
      </c>
      <c r="D12097" t="s">
        <v>21</v>
      </c>
      <c r="E12097" t="s">
        <v>279</v>
      </c>
      <c r="F12097">
        <v>0</v>
      </c>
      <c r="G12097">
        <v>1000000</v>
      </c>
      <c r="H12097">
        <v>0</v>
      </c>
      <c r="I12097">
        <v>0</v>
      </c>
      <c r="J12097">
        <v>0</v>
      </c>
      <c r="K12097">
        <v>0.25700000000000001</v>
      </c>
      <c r="L12097" t="s">
        <v>23</v>
      </c>
      <c r="M12097" s="2">
        <v>257000</v>
      </c>
      <c r="N12097" s="2" t="str">
        <f>VLOOKUP(Tabla1[[#This Row],[nemo]],'Nemos y clasificaciones'!$A$2:$B$5000,2,FALSE)</f>
        <v>ISHARES 10-20 YEAR TREASURY BOND ETF</v>
      </c>
      <c r="O12097" s="2" t="str">
        <f>VLOOKUP(Tabla1[[#This Row],[nemo]],'Nemos y clasificaciones'!$A$1:$C$3000,3,FALSE)</f>
        <v>ETF</v>
      </c>
      <c r="P12097" s="2"/>
      <c r="Q12097" s="2"/>
    </row>
    <row r="12098" spans="1:17" x14ac:dyDescent="0.25">
      <c r="A12098" t="s">
        <v>7986</v>
      </c>
      <c r="B12098" s="1">
        <v>43252</v>
      </c>
      <c r="C12098" s="1">
        <v>43258</v>
      </c>
      <c r="D12098" t="s">
        <v>21</v>
      </c>
      <c r="E12098" t="s">
        <v>279</v>
      </c>
      <c r="F12098">
        <v>0</v>
      </c>
      <c r="G12098">
        <v>1000000</v>
      </c>
      <c r="H12098">
        <v>0</v>
      </c>
      <c r="I12098">
        <v>0</v>
      </c>
      <c r="J12098">
        <v>0</v>
      </c>
      <c r="K12098">
        <v>0.255</v>
      </c>
      <c r="L12098" t="s">
        <v>23</v>
      </c>
      <c r="M12098" s="2">
        <v>255000</v>
      </c>
      <c r="N12098" s="2" t="str">
        <f>VLOOKUP(Tabla1[[#This Row],[nemo]],'Nemos y clasificaciones'!$A$2:$B$5000,2,FALSE)</f>
        <v>ISHARES 10-20 YEAR TREASURY BOND ETF</v>
      </c>
      <c r="O12098" s="2" t="str">
        <f>VLOOKUP(Tabla1[[#This Row],[nemo]],'Nemos y clasificaciones'!$A$1:$C$3000,3,FALSE)</f>
        <v>ETF</v>
      </c>
      <c r="P12098" s="2"/>
      <c r="Q12098" s="2"/>
    </row>
    <row r="12099" spans="1:17" x14ac:dyDescent="0.25">
      <c r="A12099" t="s">
        <v>7420</v>
      </c>
      <c r="B12099" s="1">
        <v>43374</v>
      </c>
      <c r="C12099" s="1">
        <v>43378</v>
      </c>
      <c r="D12099" t="s">
        <v>21</v>
      </c>
      <c r="E12099" t="s">
        <v>279</v>
      </c>
      <c r="F12099">
        <v>0</v>
      </c>
      <c r="G12099">
        <v>1000000</v>
      </c>
      <c r="H12099">
        <v>0</v>
      </c>
      <c r="I12099">
        <v>0</v>
      </c>
      <c r="J12099">
        <v>0</v>
      </c>
      <c r="K12099">
        <v>0.251</v>
      </c>
      <c r="L12099" t="s">
        <v>23</v>
      </c>
      <c r="M12099" s="2">
        <v>251000</v>
      </c>
      <c r="N12099" s="2" t="str">
        <f>VLOOKUP(Tabla1[[#This Row],[nemo]],'Nemos y clasificaciones'!$A$2:$B$5000,2,FALSE)</f>
        <v>ISHARES 10-20 YEAR TREASURY BOND ETF</v>
      </c>
      <c r="O12099" s="2" t="str">
        <f>VLOOKUP(Tabla1[[#This Row],[nemo]],'Nemos y clasificaciones'!$A$1:$C$3000,3,FALSE)</f>
        <v>ETF</v>
      </c>
      <c r="P12099" s="2"/>
      <c r="Q12099" s="2"/>
    </row>
    <row r="12100" spans="1:17" x14ac:dyDescent="0.25">
      <c r="A12100" t="s">
        <v>5337</v>
      </c>
      <c r="B12100" s="1">
        <v>43801</v>
      </c>
      <c r="C12100" s="1">
        <v>43805</v>
      </c>
      <c r="D12100" t="s">
        <v>21</v>
      </c>
      <c r="E12100" t="s">
        <v>279</v>
      </c>
      <c r="F12100">
        <v>0</v>
      </c>
      <c r="G12100">
        <v>1000000</v>
      </c>
      <c r="H12100">
        <v>0</v>
      </c>
      <c r="I12100">
        <v>0</v>
      </c>
      <c r="J12100">
        <v>0</v>
      </c>
      <c r="K12100">
        <v>0.249</v>
      </c>
      <c r="L12100" t="s">
        <v>23</v>
      </c>
      <c r="M12100" s="2">
        <v>249000</v>
      </c>
      <c r="N12100" s="2" t="str">
        <f>VLOOKUP(Tabla1[[#This Row],[nemo]],'Nemos y clasificaciones'!$A$2:$B$5000,2,FALSE)</f>
        <v>ISHARES 10-20 YEAR TREASURY BOND ETF</v>
      </c>
      <c r="O12100" s="2" t="str">
        <f>VLOOKUP(Tabla1[[#This Row],[nemo]],'Nemos y clasificaciones'!$A$1:$C$3000,3,FALSE)</f>
        <v>ETF</v>
      </c>
      <c r="P12100" s="2"/>
      <c r="Q12100" s="2"/>
    </row>
    <row r="12101" spans="1:17" x14ac:dyDescent="0.25">
      <c r="A12101" t="s">
        <v>7677</v>
      </c>
      <c r="B12101" s="1">
        <v>43280</v>
      </c>
      <c r="C12101" s="1">
        <v>43290</v>
      </c>
      <c r="D12101" t="s">
        <v>21</v>
      </c>
      <c r="E12101" t="s">
        <v>279</v>
      </c>
      <c r="F12101">
        <v>0</v>
      </c>
      <c r="G12101">
        <v>1000000</v>
      </c>
      <c r="H12101">
        <v>0</v>
      </c>
      <c r="I12101">
        <v>0</v>
      </c>
      <c r="J12101">
        <v>0</v>
      </c>
      <c r="K12101">
        <v>0.249</v>
      </c>
      <c r="L12101" t="s">
        <v>23</v>
      </c>
      <c r="M12101" s="2">
        <v>249000</v>
      </c>
      <c r="N12101" s="2" t="str">
        <f>VLOOKUP(Tabla1[[#This Row],[nemo]],'Nemos y clasificaciones'!$A$2:$B$5000,2,FALSE)</f>
        <v>ISHARES 10-20 YEAR TREASURY BOND ETF</v>
      </c>
      <c r="O12101" s="2" t="str">
        <f>VLOOKUP(Tabla1[[#This Row],[nemo]],'Nemos y clasificaciones'!$A$1:$C$3000,3,FALSE)</f>
        <v>ETF</v>
      </c>
      <c r="P12101" s="2"/>
      <c r="Q12101" s="2"/>
    </row>
    <row r="12102" spans="1:17" x14ac:dyDescent="0.25">
      <c r="A12102" t="s">
        <v>4885</v>
      </c>
      <c r="B12102" s="1">
        <v>43864</v>
      </c>
      <c r="C12102" s="1">
        <v>43868</v>
      </c>
      <c r="D12102" t="s">
        <v>21</v>
      </c>
      <c r="E12102" t="s">
        <v>279</v>
      </c>
      <c r="F12102">
        <v>0</v>
      </c>
      <c r="G12102">
        <v>1000000</v>
      </c>
      <c r="H12102">
        <v>0</v>
      </c>
      <c r="I12102">
        <v>0</v>
      </c>
      <c r="J12102">
        <v>0</v>
      </c>
      <c r="K12102">
        <v>0.248</v>
      </c>
      <c r="L12102" t="s">
        <v>23</v>
      </c>
      <c r="M12102" s="2">
        <v>248000</v>
      </c>
      <c r="N12102" s="2" t="str">
        <f>VLOOKUP(Tabla1[[#This Row],[nemo]],'Nemos y clasificaciones'!$A$2:$B$5000,2,FALSE)</f>
        <v>ISHARES 10-20 YEAR TREASURY BOND ETF</v>
      </c>
      <c r="O12102" s="2" t="str">
        <f>VLOOKUP(Tabla1[[#This Row],[nemo]],'Nemos y clasificaciones'!$A$1:$C$3000,3,FALSE)</f>
        <v>ETF</v>
      </c>
      <c r="P12102" s="2"/>
      <c r="Q12102" s="2"/>
    </row>
    <row r="12103" spans="1:17" x14ac:dyDescent="0.25">
      <c r="A12103" t="s">
        <v>7119</v>
      </c>
      <c r="B12103" s="1">
        <v>43452</v>
      </c>
      <c r="C12103" s="1">
        <v>43458</v>
      </c>
      <c r="D12103" t="s">
        <v>21</v>
      </c>
      <c r="E12103" t="s">
        <v>279</v>
      </c>
      <c r="F12103">
        <v>0</v>
      </c>
      <c r="G12103">
        <v>1000000</v>
      </c>
      <c r="H12103">
        <v>0</v>
      </c>
      <c r="I12103">
        <v>0</v>
      </c>
      <c r="J12103">
        <v>0</v>
      </c>
      <c r="K12103">
        <v>0.24399999999999999</v>
      </c>
      <c r="L12103" t="s">
        <v>23</v>
      </c>
      <c r="M12103" s="2">
        <v>244000</v>
      </c>
      <c r="N12103" s="2" t="str">
        <f>VLOOKUP(Tabla1[[#This Row],[nemo]],'Nemos y clasificaciones'!$A$2:$B$5000,2,FALSE)</f>
        <v>ISHARES 10-20 YEAR TREASURY BOND ETF</v>
      </c>
      <c r="O12103" s="2" t="str">
        <f>VLOOKUP(Tabla1[[#This Row],[nemo]],'Nemos y clasificaciones'!$A$1:$C$3000,3,FALSE)</f>
        <v>ETF</v>
      </c>
      <c r="P12103" s="2"/>
      <c r="Q12103" s="2"/>
    </row>
    <row r="12104" spans="1:17" x14ac:dyDescent="0.25">
      <c r="A12104" t="s">
        <v>8285</v>
      </c>
      <c r="B12104" s="1">
        <v>43220</v>
      </c>
      <c r="C12104" s="1">
        <v>43227</v>
      </c>
      <c r="D12104" t="s">
        <v>21</v>
      </c>
      <c r="E12104" t="s">
        <v>279</v>
      </c>
      <c r="F12104">
        <v>0</v>
      </c>
      <c r="G12104">
        <v>1000000</v>
      </c>
      <c r="H12104">
        <v>0</v>
      </c>
      <c r="I12104">
        <v>0</v>
      </c>
      <c r="J12104">
        <v>0</v>
      </c>
      <c r="K12104">
        <v>0.23100000000000001</v>
      </c>
      <c r="L12104" t="s">
        <v>23</v>
      </c>
      <c r="M12104" s="2">
        <v>231000</v>
      </c>
      <c r="N12104" s="2" t="str">
        <f>VLOOKUP(Tabla1[[#This Row],[nemo]],'Nemos y clasificaciones'!$A$2:$B$5000,2,FALSE)</f>
        <v>ISHARES 10-20 YEAR TREASURY BOND ETF</v>
      </c>
      <c r="O12104" s="2" t="str">
        <f>VLOOKUP(Tabla1[[#This Row],[nemo]],'Nemos y clasificaciones'!$A$1:$C$3000,3,FALSE)</f>
        <v>ETF</v>
      </c>
      <c r="P12104" s="2"/>
      <c r="Q12104" s="2"/>
    </row>
    <row r="12105" spans="1:17" x14ac:dyDescent="0.25">
      <c r="A12105" t="s">
        <v>4802</v>
      </c>
      <c r="B12105" s="1">
        <v>43892</v>
      </c>
      <c r="C12105" s="1">
        <v>43896</v>
      </c>
      <c r="D12105" t="s">
        <v>21</v>
      </c>
      <c r="E12105" t="s">
        <v>279</v>
      </c>
      <c r="F12105">
        <v>0</v>
      </c>
      <c r="G12105">
        <v>1000000</v>
      </c>
      <c r="H12105">
        <v>0</v>
      </c>
      <c r="I12105">
        <v>0</v>
      </c>
      <c r="J12105">
        <v>0</v>
      </c>
      <c r="K12105">
        <v>0.22600000000000001</v>
      </c>
      <c r="L12105" t="s">
        <v>23</v>
      </c>
      <c r="M12105" s="2">
        <v>226000</v>
      </c>
      <c r="N12105" s="2" t="str">
        <f>VLOOKUP(Tabla1[[#This Row],[nemo]],'Nemos y clasificaciones'!$A$2:$B$5000,2,FALSE)</f>
        <v>ISHARES 10-20 YEAR TREASURY BOND ETF</v>
      </c>
      <c r="O12105" s="2" t="str">
        <f>VLOOKUP(Tabla1[[#This Row],[nemo]],'Nemos y clasificaciones'!$A$1:$C$3000,3,FALSE)</f>
        <v>ETF</v>
      </c>
      <c r="P12105" s="2"/>
      <c r="Q12105" s="2"/>
    </row>
    <row r="12106" spans="1:17" x14ac:dyDescent="0.25">
      <c r="A12106" t="s">
        <v>4662</v>
      </c>
      <c r="B12106" s="1">
        <v>43922</v>
      </c>
      <c r="C12106" s="1">
        <v>43928</v>
      </c>
      <c r="D12106" t="s">
        <v>21</v>
      </c>
      <c r="E12106" t="s">
        <v>279</v>
      </c>
      <c r="F12106">
        <v>0</v>
      </c>
      <c r="G12106">
        <v>1000000</v>
      </c>
      <c r="H12106">
        <v>0</v>
      </c>
      <c r="I12106">
        <v>0</v>
      </c>
      <c r="J12106">
        <v>0</v>
      </c>
      <c r="K12106">
        <v>0.222</v>
      </c>
      <c r="L12106" t="s">
        <v>23</v>
      </c>
      <c r="M12106" s="2">
        <v>222000</v>
      </c>
      <c r="N12106" s="2" t="str">
        <f>VLOOKUP(Tabla1[[#This Row],[nemo]],'Nemos y clasificaciones'!$A$2:$B$5000,2,FALSE)</f>
        <v>ISHARES 10-20 YEAR TREASURY BOND ETF</v>
      </c>
      <c r="O12106" s="2" t="str">
        <f>VLOOKUP(Tabla1[[#This Row],[nemo]],'Nemos y clasificaciones'!$A$1:$C$3000,3,FALSE)</f>
        <v>ETF</v>
      </c>
      <c r="P12106" s="2"/>
      <c r="Q12106" s="2"/>
    </row>
    <row r="12107" spans="1:17" x14ac:dyDescent="0.25">
      <c r="A12107" t="s">
        <v>8431</v>
      </c>
      <c r="B12107" s="1">
        <v>43192</v>
      </c>
      <c r="C12107" s="1">
        <v>43196</v>
      </c>
      <c r="D12107" t="s">
        <v>21</v>
      </c>
      <c r="E12107" t="s">
        <v>279</v>
      </c>
      <c r="F12107">
        <v>0</v>
      </c>
      <c r="G12107">
        <v>1000000</v>
      </c>
      <c r="H12107">
        <v>0</v>
      </c>
      <c r="I12107">
        <v>0</v>
      </c>
      <c r="J12107">
        <v>0</v>
      </c>
      <c r="K12107">
        <v>0.21</v>
      </c>
      <c r="L12107" t="s">
        <v>23</v>
      </c>
      <c r="M12107" s="2">
        <v>210000</v>
      </c>
      <c r="N12107" s="2" t="str">
        <f>VLOOKUP(Tabla1[[#This Row],[nemo]],'Nemos y clasificaciones'!$A$2:$B$5000,2,FALSE)</f>
        <v>ISHARES 10-20 YEAR TREASURY BOND ETF</v>
      </c>
      <c r="O12107" s="2" t="str">
        <f>VLOOKUP(Tabla1[[#This Row],[nemo]],'Nemos y clasificaciones'!$A$1:$C$3000,3,FALSE)</f>
        <v>ETF</v>
      </c>
      <c r="P12107" s="2"/>
      <c r="Q12107" s="2"/>
    </row>
    <row r="12108" spans="1:17" x14ac:dyDescent="0.25">
      <c r="A12108" t="s">
        <v>8585</v>
      </c>
      <c r="B12108" s="1">
        <v>43132</v>
      </c>
      <c r="C12108" s="1">
        <v>43138</v>
      </c>
      <c r="D12108" t="s">
        <v>21</v>
      </c>
      <c r="E12108" t="s">
        <v>279</v>
      </c>
      <c r="F12108">
        <v>0</v>
      </c>
      <c r="G12108">
        <v>1000000</v>
      </c>
      <c r="H12108">
        <v>0</v>
      </c>
      <c r="I12108">
        <v>0</v>
      </c>
      <c r="J12108">
        <v>0</v>
      </c>
      <c r="K12108">
        <v>0.21</v>
      </c>
      <c r="L12108" t="s">
        <v>23</v>
      </c>
      <c r="M12108" s="2">
        <v>210000</v>
      </c>
      <c r="N12108" s="2" t="str">
        <f>VLOOKUP(Tabla1[[#This Row],[nemo]],'Nemos y clasificaciones'!$A$2:$B$5000,2,FALSE)</f>
        <v>ISHARES 10-20 YEAR TREASURY BOND ETF</v>
      </c>
      <c r="O12108" s="2" t="str">
        <f>VLOOKUP(Tabla1[[#This Row],[nemo]],'Nemos y clasificaciones'!$A$1:$C$3000,3,FALSE)</f>
        <v>ETF</v>
      </c>
      <c r="P12108" s="2"/>
      <c r="Q12108" s="2"/>
    </row>
    <row r="12109" spans="1:17" x14ac:dyDescent="0.25">
      <c r="A12109" t="s">
        <v>278</v>
      </c>
      <c r="B12109" s="1">
        <v>44440</v>
      </c>
      <c r="C12109" s="1">
        <v>44447</v>
      </c>
      <c r="D12109" t="s">
        <v>21</v>
      </c>
      <c r="E12109" t="s">
        <v>279</v>
      </c>
      <c r="F12109">
        <v>0</v>
      </c>
      <c r="G12109">
        <v>1000000</v>
      </c>
      <c r="H12109">
        <v>0</v>
      </c>
      <c r="I12109">
        <v>0</v>
      </c>
      <c r="J12109">
        <v>0</v>
      </c>
      <c r="K12109">
        <v>0.20200000000000001</v>
      </c>
      <c r="L12109" t="s">
        <v>23</v>
      </c>
      <c r="M12109" s="2">
        <v>202000</v>
      </c>
      <c r="N12109" s="2" t="str">
        <f>VLOOKUP(Tabla1[[#This Row],[nemo]],'Nemos y clasificaciones'!$A$2:$B$5000,2,FALSE)</f>
        <v>ISHARES 10-20 YEAR TREASURY BOND ETF</v>
      </c>
      <c r="O12109" s="2" t="str">
        <f>VLOOKUP(Tabla1[[#This Row],[nemo]],'Nemos y clasificaciones'!$A$1:$C$3000,3,FALSE)</f>
        <v>ETF</v>
      </c>
      <c r="P12109" s="2"/>
      <c r="Q12109" s="2"/>
    </row>
    <row r="12110" spans="1:17" x14ac:dyDescent="0.25">
      <c r="A12110" t="s">
        <v>8543</v>
      </c>
      <c r="B12110" s="1">
        <v>43160</v>
      </c>
      <c r="C12110" s="1">
        <v>43166</v>
      </c>
      <c r="D12110" t="s">
        <v>21</v>
      </c>
      <c r="E12110" t="s">
        <v>279</v>
      </c>
      <c r="F12110">
        <v>0</v>
      </c>
      <c r="G12110">
        <v>1000000</v>
      </c>
      <c r="H12110">
        <v>0</v>
      </c>
      <c r="I12110">
        <v>0</v>
      </c>
      <c r="J12110">
        <v>0</v>
      </c>
      <c r="K12110">
        <v>0.2</v>
      </c>
      <c r="L12110" t="s">
        <v>23</v>
      </c>
      <c r="M12110" s="2">
        <v>200000</v>
      </c>
      <c r="N12110" s="2" t="str">
        <f>VLOOKUP(Tabla1[[#This Row],[nemo]],'Nemos y clasificaciones'!$A$2:$B$5000,2,FALSE)</f>
        <v>ISHARES 10-20 YEAR TREASURY BOND ETF</v>
      </c>
      <c r="O12110" s="2" t="str">
        <f>VLOOKUP(Tabla1[[#This Row],[nemo]],'Nemos y clasificaciones'!$A$1:$C$3000,3,FALSE)</f>
        <v>ETF</v>
      </c>
      <c r="P12110" s="2"/>
      <c r="Q12110" s="2"/>
    </row>
    <row r="12111" spans="1:17" x14ac:dyDescent="0.25">
      <c r="A12111" t="s">
        <v>595</v>
      </c>
      <c r="B12111" s="1">
        <v>44410</v>
      </c>
      <c r="C12111" s="1">
        <v>44414</v>
      </c>
      <c r="D12111" t="s">
        <v>21</v>
      </c>
      <c r="E12111" t="s">
        <v>279</v>
      </c>
      <c r="F12111">
        <v>0</v>
      </c>
      <c r="G12111">
        <v>1000000</v>
      </c>
      <c r="H12111">
        <v>0</v>
      </c>
      <c r="I12111">
        <v>0</v>
      </c>
      <c r="J12111">
        <v>0</v>
      </c>
      <c r="K12111">
        <v>0.19600000000000001</v>
      </c>
      <c r="L12111" t="s">
        <v>23</v>
      </c>
      <c r="M12111" s="2">
        <v>196000</v>
      </c>
      <c r="N12111" s="2" t="str">
        <f>VLOOKUP(Tabla1[[#This Row],[nemo]],'Nemos y clasificaciones'!$A$2:$B$5000,2,FALSE)</f>
        <v>ISHARES 10-20 YEAR TREASURY BOND ETF</v>
      </c>
      <c r="O12111" s="2" t="str">
        <f>VLOOKUP(Tabla1[[#This Row],[nemo]],'Nemos y clasificaciones'!$A$1:$C$3000,3,FALSE)</f>
        <v>ETF</v>
      </c>
      <c r="P12111" s="2"/>
      <c r="Q12111" s="2"/>
    </row>
    <row r="12112" spans="1:17" x14ac:dyDescent="0.25">
      <c r="A12112" t="s">
        <v>4464</v>
      </c>
      <c r="B12112" s="1">
        <v>43951</v>
      </c>
      <c r="C12112" s="1">
        <v>43958</v>
      </c>
      <c r="D12112" t="s">
        <v>21</v>
      </c>
      <c r="E12112" t="s">
        <v>279</v>
      </c>
      <c r="F12112">
        <v>0</v>
      </c>
      <c r="G12112">
        <v>1000000</v>
      </c>
      <c r="H12112">
        <v>0</v>
      </c>
      <c r="I12112">
        <v>0</v>
      </c>
      <c r="J12112">
        <v>0</v>
      </c>
      <c r="K12112">
        <v>0.19500000000000001</v>
      </c>
      <c r="L12112" t="s">
        <v>23</v>
      </c>
      <c r="M12112" s="2">
        <v>195000</v>
      </c>
      <c r="N12112" s="2" t="str">
        <f>VLOOKUP(Tabla1[[#This Row],[nemo]],'Nemos y clasificaciones'!$A$2:$B$5000,2,FALSE)</f>
        <v>ISHARES 10-20 YEAR TREASURY BOND ETF</v>
      </c>
      <c r="O12112" s="2" t="str">
        <f>VLOOKUP(Tabla1[[#This Row],[nemo]],'Nemos y clasificaciones'!$A$1:$C$3000,3,FALSE)</f>
        <v>ETF</v>
      </c>
      <c r="P12112" s="2"/>
      <c r="Q12112" s="2"/>
    </row>
    <row r="12113" spans="1:17" x14ac:dyDescent="0.25">
      <c r="A12113" t="s">
        <v>4145</v>
      </c>
      <c r="B12113" s="1">
        <v>43983</v>
      </c>
      <c r="C12113" s="1">
        <v>43987</v>
      </c>
      <c r="D12113" t="s">
        <v>21</v>
      </c>
      <c r="E12113" t="s">
        <v>279</v>
      </c>
      <c r="F12113">
        <v>0</v>
      </c>
      <c r="G12113">
        <v>1000000</v>
      </c>
      <c r="H12113">
        <v>0</v>
      </c>
      <c r="I12113">
        <v>0</v>
      </c>
      <c r="J12113">
        <v>0</v>
      </c>
      <c r="K12113">
        <v>0.19</v>
      </c>
      <c r="L12113" t="s">
        <v>23</v>
      </c>
      <c r="M12113" s="2">
        <v>190000</v>
      </c>
      <c r="N12113" s="2" t="str">
        <f>VLOOKUP(Tabla1[[#This Row],[nemo]],'Nemos y clasificaciones'!$A$2:$B$5000,2,FALSE)</f>
        <v>ISHARES 10-20 YEAR TREASURY BOND ETF</v>
      </c>
      <c r="O12113" s="2" t="str">
        <f>VLOOKUP(Tabla1[[#This Row],[nemo]],'Nemos y clasificaciones'!$A$1:$C$3000,3,FALSE)</f>
        <v>ETF</v>
      </c>
      <c r="P12113" s="2"/>
      <c r="Q12113" s="2"/>
    </row>
    <row r="12114" spans="1:17" x14ac:dyDescent="0.25">
      <c r="A12114" t="s">
        <v>886</v>
      </c>
      <c r="B12114" s="1">
        <v>44378</v>
      </c>
      <c r="C12114" s="1">
        <v>44385</v>
      </c>
      <c r="D12114" t="s">
        <v>21</v>
      </c>
      <c r="E12114" t="s">
        <v>279</v>
      </c>
      <c r="F12114">
        <v>0</v>
      </c>
      <c r="G12114">
        <v>1000000</v>
      </c>
      <c r="H12114">
        <v>0</v>
      </c>
      <c r="I12114">
        <v>0</v>
      </c>
      <c r="J12114">
        <v>0</v>
      </c>
      <c r="K12114">
        <v>0.189</v>
      </c>
      <c r="L12114" t="s">
        <v>23</v>
      </c>
      <c r="M12114" s="2">
        <v>189000</v>
      </c>
      <c r="N12114" s="2" t="str">
        <f>VLOOKUP(Tabla1[[#This Row],[nemo]],'Nemos y clasificaciones'!$A$2:$B$5000,2,FALSE)</f>
        <v>ISHARES 10-20 YEAR TREASURY BOND ETF</v>
      </c>
      <c r="O12114" s="2" t="str">
        <f>VLOOKUP(Tabla1[[#This Row],[nemo]],'Nemos y clasificaciones'!$A$1:$C$3000,3,FALSE)</f>
        <v>ETF</v>
      </c>
      <c r="P12114" s="2"/>
      <c r="Q12114" s="2"/>
    </row>
    <row r="12115" spans="1:17" x14ac:dyDescent="0.25">
      <c r="A12115" t="s">
        <v>1574</v>
      </c>
      <c r="B12115" s="1">
        <v>44348</v>
      </c>
      <c r="C12115" s="1">
        <v>44354</v>
      </c>
      <c r="D12115" t="s">
        <v>21</v>
      </c>
      <c r="E12115" t="s">
        <v>279</v>
      </c>
      <c r="F12115">
        <v>0</v>
      </c>
      <c r="G12115">
        <v>1000000</v>
      </c>
      <c r="H12115">
        <v>0</v>
      </c>
      <c r="I12115">
        <v>0</v>
      </c>
      <c r="J12115">
        <v>0</v>
      </c>
      <c r="K12115">
        <v>0.185</v>
      </c>
      <c r="L12115" t="s">
        <v>23</v>
      </c>
      <c r="M12115" s="2">
        <v>185000</v>
      </c>
      <c r="N12115" s="2" t="str">
        <f>VLOOKUP(Tabla1[[#This Row],[nemo]],'Nemos y clasificaciones'!$A$2:$B$5000,2,FALSE)</f>
        <v>ISHARES 10-20 YEAR TREASURY BOND ETF</v>
      </c>
      <c r="O12115" s="2" t="str">
        <f>VLOOKUP(Tabla1[[#This Row],[nemo]],'Nemos y clasificaciones'!$A$1:$C$3000,3,FALSE)</f>
        <v>ETF</v>
      </c>
      <c r="P12115" s="2"/>
      <c r="Q12115" s="2"/>
    </row>
    <row r="12116" spans="1:17" x14ac:dyDescent="0.25">
      <c r="A12116" t="s">
        <v>3692</v>
      </c>
      <c r="B12116" s="1">
        <v>44013</v>
      </c>
      <c r="C12116" s="1">
        <v>44020</v>
      </c>
      <c r="D12116" t="s">
        <v>21</v>
      </c>
      <c r="E12116" t="s">
        <v>279</v>
      </c>
      <c r="F12116">
        <v>0</v>
      </c>
      <c r="G12116">
        <v>1000000</v>
      </c>
      <c r="H12116">
        <v>0</v>
      </c>
      <c r="I12116">
        <v>0</v>
      </c>
      <c r="J12116">
        <v>0</v>
      </c>
      <c r="K12116">
        <v>0.18</v>
      </c>
      <c r="L12116" t="s">
        <v>23</v>
      </c>
      <c r="M12116" s="2">
        <v>180000</v>
      </c>
      <c r="N12116" s="2" t="str">
        <f>VLOOKUP(Tabla1[[#This Row],[nemo]],'Nemos y clasificaciones'!$A$2:$B$5000,2,FALSE)</f>
        <v>ISHARES 10-20 YEAR TREASURY BOND ETF</v>
      </c>
      <c r="O12116" s="2" t="str">
        <f>VLOOKUP(Tabla1[[#This Row],[nemo]],'Nemos y clasificaciones'!$A$1:$C$3000,3,FALSE)</f>
        <v>ETF</v>
      </c>
      <c r="P12116" s="2"/>
      <c r="Q12116" s="2"/>
    </row>
    <row r="12117" spans="1:17" x14ac:dyDescent="0.25">
      <c r="A12117" t="s">
        <v>3586</v>
      </c>
      <c r="B12117" s="1">
        <v>44046</v>
      </c>
      <c r="C12117" s="1">
        <v>44050</v>
      </c>
      <c r="D12117" t="s">
        <v>21</v>
      </c>
      <c r="E12117" t="s">
        <v>279</v>
      </c>
      <c r="F12117">
        <v>0</v>
      </c>
      <c r="G12117">
        <v>1000000</v>
      </c>
      <c r="H12117">
        <v>0</v>
      </c>
      <c r="I12117">
        <v>0</v>
      </c>
      <c r="J12117">
        <v>0</v>
      </c>
      <c r="K12117">
        <v>0.17399999999999999</v>
      </c>
      <c r="L12117" t="s">
        <v>23</v>
      </c>
      <c r="M12117" s="2">
        <v>174000</v>
      </c>
      <c r="N12117" s="2" t="str">
        <f>VLOOKUP(Tabla1[[#This Row],[nemo]],'Nemos y clasificaciones'!$A$2:$B$5000,2,FALSE)</f>
        <v>ISHARES 10-20 YEAR TREASURY BOND ETF</v>
      </c>
      <c r="O12117" s="2" t="str">
        <f>VLOOKUP(Tabla1[[#This Row],[nemo]],'Nemos y clasificaciones'!$A$1:$C$3000,3,FALSE)</f>
        <v>ETF</v>
      </c>
      <c r="P12117" s="2"/>
      <c r="Q12117" s="2"/>
    </row>
    <row r="12118" spans="1:17" x14ac:dyDescent="0.25">
      <c r="A12118" t="s">
        <v>2001</v>
      </c>
      <c r="B12118" s="1">
        <v>44319</v>
      </c>
      <c r="C12118" s="1">
        <v>44323</v>
      </c>
      <c r="D12118" t="s">
        <v>21</v>
      </c>
      <c r="E12118" t="s">
        <v>279</v>
      </c>
      <c r="F12118">
        <v>0</v>
      </c>
      <c r="G12118">
        <v>1000000</v>
      </c>
      <c r="H12118">
        <v>0</v>
      </c>
      <c r="I12118">
        <v>0</v>
      </c>
      <c r="J12118">
        <v>0</v>
      </c>
      <c r="K12118">
        <v>0.17299999999999999</v>
      </c>
      <c r="L12118" t="s">
        <v>23</v>
      </c>
      <c r="M12118" s="2">
        <v>173000</v>
      </c>
      <c r="N12118" s="2" t="str">
        <f>VLOOKUP(Tabla1[[#This Row],[nemo]],'Nemos y clasificaciones'!$A$2:$B$5000,2,FALSE)</f>
        <v>ISHARES 10-20 YEAR TREASURY BOND ETF</v>
      </c>
      <c r="O12118" s="2" t="str">
        <f>VLOOKUP(Tabla1[[#This Row],[nemo]],'Nemos y clasificaciones'!$A$1:$C$3000,3,FALSE)</f>
        <v>ETF</v>
      </c>
      <c r="P12118" s="2"/>
      <c r="Q12118" s="2"/>
    </row>
    <row r="12119" spans="1:17" x14ac:dyDescent="0.25">
      <c r="A12119" t="s">
        <v>3504</v>
      </c>
      <c r="B12119" s="1">
        <v>44075</v>
      </c>
      <c r="C12119" s="1">
        <v>44082</v>
      </c>
      <c r="D12119" t="s">
        <v>21</v>
      </c>
      <c r="E12119" t="s">
        <v>279</v>
      </c>
      <c r="F12119">
        <v>0</v>
      </c>
      <c r="G12119">
        <v>1000000</v>
      </c>
      <c r="H12119">
        <v>0</v>
      </c>
      <c r="I12119">
        <v>0</v>
      </c>
      <c r="J12119">
        <v>0</v>
      </c>
      <c r="K12119">
        <v>0.17</v>
      </c>
      <c r="L12119" t="s">
        <v>23</v>
      </c>
      <c r="M12119" s="2">
        <v>170000</v>
      </c>
      <c r="N12119" s="2" t="str">
        <f>VLOOKUP(Tabla1[[#This Row],[nemo]],'Nemos y clasificaciones'!$A$2:$B$5000,2,FALSE)</f>
        <v>ISHARES 10-20 YEAR TREASURY BOND ETF</v>
      </c>
      <c r="O12119" s="2" t="str">
        <f>VLOOKUP(Tabla1[[#This Row],[nemo]],'Nemos y clasificaciones'!$A$1:$C$3000,3,FALSE)</f>
        <v>ETF</v>
      </c>
      <c r="P12119" s="2"/>
      <c r="Q12119" s="2"/>
    </row>
    <row r="12120" spans="1:17" x14ac:dyDescent="0.25">
      <c r="A12120" t="s">
        <v>3367</v>
      </c>
      <c r="B12120" s="1">
        <v>44105</v>
      </c>
      <c r="C12120" s="1">
        <v>44111</v>
      </c>
      <c r="D12120" t="s">
        <v>21</v>
      </c>
      <c r="E12120" t="s">
        <v>279</v>
      </c>
      <c r="F12120">
        <v>0</v>
      </c>
      <c r="G12120">
        <v>1000000</v>
      </c>
      <c r="H12120">
        <v>0</v>
      </c>
      <c r="I12120">
        <v>0</v>
      </c>
      <c r="J12120">
        <v>0</v>
      </c>
      <c r="K12120">
        <v>0.159</v>
      </c>
      <c r="L12120" t="s">
        <v>23</v>
      </c>
      <c r="M12120" s="2">
        <v>159000</v>
      </c>
      <c r="N12120" s="2" t="str">
        <f>VLOOKUP(Tabla1[[#This Row],[nemo]],'Nemos y clasificaciones'!$A$2:$B$5000,2,FALSE)</f>
        <v>ISHARES 10-20 YEAR TREASURY BOND ETF</v>
      </c>
      <c r="O12120" s="2" t="str">
        <f>VLOOKUP(Tabla1[[#This Row],[nemo]],'Nemos y clasificaciones'!$A$1:$C$3000,3,FALSE)</f>
        <v>ETF</v>
      </c>
      <c r="P12120" s="2"/>
      <c r="Q12120" s="2"/>
    </row>
    <row r="12121" spans="1:17" x14ac:dyDescent="0.25">
      <c r="A12121" t="s">
        <v>2295</v>
      </c>
      <c r="B12121" s="1">
        <v>44287</v>
      </c>
      <c r="C12121" s="1">
        <v>44294</v>
      </c>
      <c r="D12121" t="s">
        <v>21</v>
      </c>
      <c r="E12121" t="s">
        <v>279</v>
      </c>
      <c r="F12121">
        <v>0</v>
      </c>
      <c r="G12121">
        <v>1000000</v>
      </c>
      <c r="H12121">
        <v>0</v>
      </c>
      <c r="I12121">
        <v>0</v>
      </c>
      <c r="J12121">
        <v>0</v>
      </c>
      <c r="K12121">
        <v>0.158</v>
      </c>
      <c r="L12121" t="s">
        <v>23</v>
      </c>
      <c r="M12121" s="2">
        <v>158000</v>
      </c>
      <c r="N12121" s="2" t="str">
        <f>VLOOKUP(Tabla1[[#This Row],[nemo]],'Nemos y clasificaciones'!$A$2:$B$5000,2,FALSE)</f>
        <v>ISHARES 10-20 YEAR TREASURY BOND ETF</v>
      </c>
      <c r="O12121" s="2" t="str">
        <f>VLOOKUP(Tabla1[[#This Row],[nemo]],'Nemos y clasificaciones'!$A$1:$C$3000,3,FALSE)</f>
        <v>ETF</v>
      </c>
      <c r="P12121" s="2"/>
      <c r="Q12121" s="2"/>
    </row>
    <row r="12122" spans="1:17" x14ac:dyDescent="0.25">
      <c r="A12122" t="s">
        <v>2600</v>
      </c>
      <c r="B12122" s="1">
        <v>44228</v>
      </c>
      <c r="C12122" s="1">
        <v>44232</v>
      </c>
      <c r="D12122" t="s">
        <v>21</v>
      </c>
      <c r="E12122" t="s">
        <v>279</v>
      </c>
      <c r="F12122">
        <v>0</v>
      </c>
      <c r="G12122">
        <v>1000000</v>
      </c>
      <c r="H12122">
        <v>0</v>
      </c>
      <c r="I12122">
        <v>0</v>
      </c>
      <c r="J12122">
        <v>0</v>
      </c>
      <c r="K12122">
        <v>0.156</v>
      </c>
      <c r="L12122" t="s">
        <v>23</v>
      </c>
      <c r="M12122" s="2">
        <v>156000</v>
      </c>
      <c r="N12122" s="2" t="str">
        <f>VLOOKUP(Tabla1[[#This Row],[nemo]],'Nemos y clasificaciones'!$A$2:$B$5000,2,FALSE)</f>
        <v>ISHARES 10-20 YEAR TREASURY BOND ETF</v>
      </c>
      <c r="O12122" s="2" t="str">
        <f>VLOOKUP(Tabla1[[#This Row],[nemo]],'Nemos y clasificaciones'!$A$1:$C$3000,3,FALSE)</f>
        <v>ETF</v>
      </c>
      <c r="P12122" s="2"/>
      <c r="Q12122" s="2"/>
    </row>
    <row r="12123" spans="1:17" x14ac:dyDescent="0.25">
      <c r="A12123" t="s">
        <v>3217</v>
      </c>
      <c r="B12123" s="1">
        <v>44137</v>
      </c>
      <c r="C12123" s="1">
        <v>44141</v>
      </c>
      <c r="D12123" t="s">
        <v>21</v>
      </c>
      <c r="E12123" t="s">
        <v>279</v>
      </c>
      <c r="F12123">
        <v>0</v>
      </c>
      <c r="G12123">
        <v>1000000</v>
      </c>
      <c r="H12123">
        <v>0</v>
      </c>
      <c r="I12123">
        <v>0</v>
      </c>
      <c r="J12123">
        <v>0</v>
      </c>
      <c r="K12123">
        <v>0.15</v>
      </c>
      <c r="L12123" t="s">
        <v>23</v>
      </c>
      <c r="M12123" s="2">
        <v>150000</v>
      </c>
      <c r="N12123" s="2" t="str">
        <f>VLOOKUP(Tabla1[[#This Row],[nemo]],'Nemos y clasificaciones'!$A$2:$B$5000,2,FALSE)</f>
        <v>ISHARES 10-20 YEAR TREASURY BOND ETF</v>
      </c>
      <c r="O12123" s="2" t="str">
        <f>VLOOKUP(Tabla1[[#This Row],[nemo]],'Nemos y clasificaciones'!$A$1:$C$3000,3,FALSE)</f>
        <v>ETF</v>
      </c>
      <c r="P12123" s="2"/>
      <c r="Q12123" s="2"/>
    </row>
    <row r="12124" spans="1:17" x14ac:dyDescent="0.25">
      <c r="A12124" t="s">
        <v>3084</v>
      </c>
      <c r="B12124" s="1">
        <v>44166</v>
      </c>
      <c r="C12124" s="1">
        <v>44172</v>
      </c>
      <c r="D12124" t="s">
        <v>21</v>
      </c>
      <c r="E12124" t="s">
        <v>279</v>
      </c>
      <c r="F12124">
        <v>0</v>
      </c>
      <c r="G12124">
        <v>1000000</v>
      </c>
      <c r="H12124">
        <v>0</v>
      </c>
      <c r="I12124">
        <v>0</v>
      </c>
      <c r="J12124">
        <v>0</v>
      </c>
      <c r="K12124">
        <v>0.14499999999999999</v>
      </c>
      <c r="L12124" t="s">
        <v>23</v>
      </c>
      <c r="M12124" s="2">
        <v>145000</v>
      </c>
      <c r="N12124" s="2" t="str">
        <f>VLOOKUP(Tabla1[[#This Row],[nemo]],'Nemos y clasificaciones'!$A$2:$B$5000,2,FALSE)</f>
        <v>ISHARES 10-20 YEAR TREASURY BOND ETF</v>
      </c>
      <c r="O12124" s="2" t="str">
        <f>VLOOKUP(Tabla1[[#This Row],[nemo]],'Nemos y clasificaciones'!$A$1:$C$3000,3,FALSE)</f>
        <v>ETF</v>
      </c>
      <c r="P12124" s="2"/>
      <c r="Q12124" s="2"/>
    </row>
    <row r="12125" spans="1:17" x14ac:dyDescent="0.25">
      <c r="A12125" t="s">
        <v>2512</v>
      </c>
      <c r="B12125" s="1">
        <v>44256</v>
      </c>
      <c r="C12125" s="1">
        <v>44260</v>
      </c>
      <c r="D12125" t="s">
        <v>21</v>
      </c>
      <c r="E12125" t="s">
        <v>279</v>
      </c>
      <c r="F12125">
        <v>0</v>
      </c>
      <c r="G12125">
        <v>1000000</v>
      </c>
      <c r="H12125">
        <v>0</v>
      </c>
      <c r="I12125">
        <v>0</v>
      </c>
      <c r="J12125">
        <v>0</v>
      </c>
      <c r="K12125">
        <v>0.14399999999999999</v>
      </c>
      <c r="L12125" t="s">
        <v>23</v>
      </c>
      <c r="M12125" s="2">
        <v>144000</v>
      </c>
      <c r="N12125" s="2" t="str">
        <f>VLOOKUP(Tabla1[[#This Row],[nemo]],'Nemos y clasificaciones'!$A$2:$B$5000,2,FALSE)</f>
        <v>ISHARES 10-20 YEAR TREASURY BOND ETF</v>
      </c>
      <c r="O12125" s="2" t="str">
        <f>VLOOKUP(Tabla1[[#This Row],[nemo]],'Nemos y clasificaciones'!$A$1:$C$3000,3,FALSE)</f>
        <v>ETF</v>
      </c>
      <c r="P12125" s="2"/>
      <c r="Q12125" s="2"/>
    </row>
    <row r="12126" spans="1:17" x14ac:dyDescent="0.25">
      <c r="A12126" t="s">
        <v>2874</v>
      </c>
      <c r="B12126" s="1">
        <v>44182</v>
      </c>
      <c r="C12126" s="1">
        <v>44188</v>
      </c>
      <c r="D12126" t="s">
        <v>21</v>
      </c>
      <c r="E12126" t="s">
        <v>279</v>
      </c>
      <c r="F12126">
        <v>0</v>
      </c>
      <c r="G12126">
        <v>1000000</v>
      </c>
      <c r="H12126">
        <v>0</v>
      </c>
      <c r="I12126">
        <v>0</v>
      </c>
      <c r="J12126">
        <v>0</v>
      </c>
      <c r="K12126">
        <v>0.13900000000000001</v>
      </c>
      <c r="L12126" t="s">
        <v>23</v>
      </c>
      <c r="M12126" s="2">
        <v>139000</v>
      </c>
      <c r="N12126" s="2" t="str">
        <f>VLOOKUP(Tabla1[[#This Row],[nemo]],'Nemos y clasificaciones'!$A$2:$B$5000,2,FALSE)</f>
        <v>ISHARES 10-20 YEAR TREASURY BOND ETF</v>
      </c>
      <c r="O12126" s="2" t="str">
        <f>VLOOKUP(Tabla1[[#This Row],[nemo]],'Nemos y clasificaciones'!$A$1:$C$3000,3,FALSE)</f>
        <v>ETF</v>
      </c>
      <c r="P12126" s="2"/>
      <c r="Q12126" s="2"/>
    </row>
    <row r="12127" spans="1:17" x14ac:dyDescent="0.25">
      <c r="A12127" t="s">
        <v>698</v>
      </c>
      <c r="B12127" s="1">
        <v>43711</v>
      </c>
      <c r="C12127" s="1">
        <v>43717</v>
      </c>
      <c r="D12127" t="s">
        <v>21</v>
      </c>
      <c r="E12127" t="s">
        <v>281</v>
      </c>
      <c r="F12127">
        <v>0</v>
      </c>
      <c r="G12127">
        <v>1000000</v>
      </c>
      <c r="H12127">
        <v>0</v>
      </c>
      <c r="I12127">
        <v>0</v>
      </c>
      <c r="J12127">
        <v>0</v>
      </c>
      <c r="K12127">
        <v>0.37</v>
      </c>
      <c r="L12127" t="s">
        <v>23</v>
      </c>
      <c r="M12127" s="2">
        <v>370000</v>
      </c>
      <c r="N12127" s="2" t="str">
        <f>VLOOKUP(Tabla1[[#This Row],[nemo]],'Nemos y clasificaciones'!$A$2:$B$5000,2,FALSE)</f>
        <v>ISHARES 20+ YEAR TREASURY BOND ETF</v>
      </c>
      <c r="O12127" s="2" t="str">
        <f>VLOOKUP(Tabla1[[#This Row],[nemo]],'Nemos y clasificaciones'!$A$1:$C$3000,3,FALSE)</f>
        <v>ETF</v>
      </c>
      <c r="P12127" s="2"/>
      <c r="Q12127" s="2"/>
    </row>
    <row r="12128" spans="1:17" x14ac:dyDescent="0.25">
      <c r="A12128" t="s">
        <v>7118</v>
      </c>
      <c r="B12128" s="1">
        <v>43452</v>
      </c>
      <c r="C12128" s="1">
        <v>43458</v>
      </c>
      <c r="D12128" t="s">
        <v>21</v>
      </c>
      <c r="E12128" t="s">
        <v>281</v>
      </c>
      <c r="F12128">
        <v>0</v>
      </c>
      <c r="G12128">
        <v>1000000</v>
      </c>
      <c r="H12128">
        <v>0</v>
      </c>
      <c r="I12128">
        <v>0</v>
      </c>
      <c r="J12128">
        <v>0</v>
      </c>
      <c r="K12128">
        <v>0.28199999999999997</v>
      </c>
      <c r="L12128" t="s">
        <v>23</v>
      </c>
      <c r="M12128" s="2">
        <v>282000</v>
      </c>
      <c r="N12128" s="2" t="str">
        <f>VLOOKUP(Tabla1[[#This Row],[nemo]],'Nemos y clasificaciones'!$A$2:$B$5000,2,FALSE)</f>
        <v>ISHARES 20+ YEAR TREASURY BOND ETF</v>
      </c>
      <c r="O12128" s="2" t="str">
        <f>VLOOKUP(Tabla1[[#This Row],[nemo]],'Nemos y clasificaciones'!$A$1:$C$3000,3,FALSE)</f>
        <v>ETF</v>
      </c>
      <c r="P12128" s="2"/>
      <c r="Q12128" s="2"/>
    </row>
    <row r="12129" spans="1:17" x14ac:dyDescent="0.25">
      <c r="A12129" t="s">
        <v>7987</v>
      </c>
      <c r="B12129" s="1">
        <v>43252</v>
      </c>
      <c r="C12129" s="1">
        <v>43258</v>
      </c>
      <c r="D12129" t="s">
        <v>21</v>
      </c>
      <c r="E12129" t="s">
        <v>281</v>
      </c>
      <c r="F12129">
        <v>0</v>
      </c>
      <c r="G12129">
        <v>1000000</v>
      </c>
      <c r="H12129">
        <v>0</v>
      </c>
      <c r="I12129">
        <v>0</v>
      </c>
      <c r="J12129">
        <v>0</v>
      </c>
      <c r="K12129">
        <v>0.28100000000000003</v>
      </c>
      <c r="L12129" t="s">
        <v>23</v>
      </c>
      <c r="M12129" s="2">
        <v>281000</v>
      </c>
      <c r="N12129" s="2" t="str">
        <f>VLOOKUP(Tabla1[[#This Row],[nemo]],'Nemos y clasificaciones'!$A$2:$B$5000,2,FALSE)</f>
        <v>ISHARES 20+ YEAR TREASURY BOND ETF</v>
      </c>
      <c r="O12129" s="2" t="str">
        <f>VLOOKUP(Tabla1[[#This Row],[nemo]],'Nemos y clasificaciones'!$A$1:$C$3000,3,FALSE)</f>
        <v>ETF</v>
      </c>
      <c r="P12129" s="2"/>
      <c r="Q12129" s="2"/>
    </row>
    <row r="12130" spans="1:17" x14ac:dyDescent="0.25">
      <c r="A12130" t="s">
        <v>6709</v>
      </c>
      <c r="B12130" s="1">
        <v>43556</v>
      </c>
      <c r="C12130" s="1">
        <v>43560</v>
      </c>
      <c r="D12130" t="s">
        <v>21</v>
      </c>
      <c r="E12130" t="s">
        <v>281</v>
      </c>
      <c r="F12130">
        <v>0</v>
      </c>
      <c r="G12130">
        <v>1000000</v>
      </c>
      <c r="H12130">
        <v>0</v>
      </c>
      <c r="I12130">
        <v>0</v>
      </c>
      <c r="J12130">
        <v>0</v>
      </c>
      <c r="K12130">
        <v>0.27800000000000002</v>
      </c>
      <c r="L12130" t="s">
        <v>23</v>
      </c>
      <c r="M12130" s="2">
        <v>278000</v>
      </c>
      <c r="N12130" s="2" t="str">
        <f>VLOOKUP(Tabla1[[#This Row],[nemo]],'Nemos y clasificaciones'!$A$2:$B$5000,2,FALSE)</f>
        <v>ISHARES 20+ YEAR TREASURY BOND ETF</v>
      </c>
      <c r="O12130" s="2" t="str">
        <f>VLOOKUP(Tabla1[[#This Row],[nemo]],'Nemos y clasificaciones'!$A$1:$C$3000,3,FALSE)</f>
        <v>ETF</v>
      </c>
      <c r="P12130" s="2"/>
      <c r="Q12130" s="2"/>
    </row>
    <row r="12131" spans="1:17" x14ac:dyDescent="0.25">
      <c r="A12131" t="s">
        <v>6894</v>
      </c>
      <c r="B12131" s="1">
        <v>43497</v>
      </c>
      <c r="C12131" s="1">
        <v>43503</v>
      </c>
      <c r="D12131" t="s">
        <v>21</v>
      </c>
      <c r="E12131" t="s">
        <v>281</v>
      </c>
      <c r="F12131">
        <v>0</v>
      </c>
      <c r="G12131">
        <v>1000000</v>
      </c>
      <c r="H12131">
        <v>0</v>
      </c>
      <c r="I12131">
        <v>0</v>
      </c>
      <c r="J12131">
        <v>0</v>
      </c>
      <c r="K12131">
        <v>0.27500000000000002</v>
      </c>
      <c r="L12131" t="s">
        <v>23</v>
      </c>
      <c r="M12131" s="2">
        <v>275000</v>
      </c>
      <c r="N12131" s="2" t="str">
        <f>VLOOKUP(Tabla1[[#This Row],[nemo]],'Nemos y clasificaciones'!$A$2:$B$5000,2,FALSE)</f>
        <v>ISHARES 20+ YEAR TREASURY BOND ETF</v>
      </c>
      <c r="O12131" s="2" t="str">
        <f>VLOOKUP(Tabla1[[#This Row],[nemo]],'Nemos y clasificaciones'!$A$1:$C$3000,3,FALSE)</f>
        <v>ETF</v>
      </c>
      <c r="P12131" s="2"/>
      <c r="Q12131" s="2"/>
    </row>
    <row r="12132" spans="1:17" x14ac:dyDescent="0.25">
      <c r="A12132" t="s">
        <v>7331</v>
      </c>
      <c r="B12132" s="1">
        <v>43407</v>
      </c>
      <c r="C12132" s="1">
        <v>43411</v>
      </c>
      <c r="D12132" t="s">
        <v>21</v>
      </c>
      <c r="E12132" t="s">
        <v>281</v>
      </c>
      <c r="F12132">
        <v>0</v>
      </c>
      <c r="G12132">
        <v>1000000</v>
      </c>
      <c r="H12132">
        <v>0</v>
      </c>
      <c r="I12132">
        <v>0</v>
      </c>
      <c r="J12132">
        <v>0</v>
      </c>
      <c r="K12132">
        <v>0.27500000000000002</v>
      </c>
      <c r="L12132" t="s">
        <v>23</v>
      </c>
      <c r="M12132" s="2">
        <v>275000</v>
      </c>
      <c r="N12132" s="2" t="str">
        <f>VLOOKUP(Tabla1[[#This Row],[nemo]],'Nemos y clasificaciones'!$A$2:$B$5000,2,FALSE)</f>
        <v>ISHARES 20+ YEAR TREASURY BOND ETF</v>
      </c>
      <c r="O12132" s="2" t="str">
        <f>VLOOKUP(Tabla1[[#This Row],[nemo]],'Nemos y clasificaciones'!$A$1:$C$3000,3,FALSE)</f>
        <v>ETF</v>
      </c>
      <c r="P12132" s="2"/>
      <c r="Q12132" s="2"/>
    </row>
    <row r="12133" spans="1:17" x14ac:dyDescent="0.25">
      <c r="A12133" t="s">
        <v>7676</v>
      </c>
      <c r="B12133" s="1">
        <v>43280</v>
      </c>
      <c r="C12133" s="1">
        <v>43290</v>
      </c>
      <c r="D12133" t="s">
        <v>21</v>
      </c>
      <c r="E12133" t="s">
        <v>281</v>
      </c>
      <c r="F12133">
        <v>0</v>
      </c>
      <c r="G12133">
        <v>1000000</v>
      </c>
      <c r="H12133">
        <v>0</v>
      </c>
      <c r="I12133">
        <v>0</v>
      </c>
      <c r="J12133">
        <v>0</v>
      </c>
      <c r="K12133">
        <v>0.27500000000000002</v>
      </c>
      <c r="L12133" t="s">
        <v>23</v>
      </c>
      <c r="M12133" s="2">
        <v>275000</v>
      </c>
      <c r="N12133" s="2" t="str">
        <f>VLOOKUP(Tabla1[[#This Row],[nemo]],'Nemos y clasificaciones'!$A$2:$B$5000,2,FALSE)</f>
        <v>ISHARES 20+ YEAR TREASURY BOND ETF</v>
      </c>
      <c r="O12133" s="2" t="str">
        <f>VLOOKUP(Tabla1[[#This Row],[nemo]],'Nemos y clasificaciones'!$A$1:$C$3000,3,FALSE)</f>
        <v>ETF</v>
      </c>
      <c r="P12133" s="2"/>
      <c r="Q12133" s="2"/>
    </row>
    <row r="12134" spans="1:17" x14ac:dyDescent="0.25">
      <c r="A12134" t="s">
        <v>7529</v>
      </c>
      <c r="B12134" s="1">
        <v>43347</v>
      </c>
      <c r="C12134" s="1">
        <v>43353</v>
      </c>
      <c r="D12134" t="s">
        <v>21</v>
      </c>
      <c r="E12134" t="s">
        <v>281</v>
      </c>
      <c r="F12134">
        <v>0</v>
      </c>
      <c r="G12134">
        <v>1000000</v>
      </c>
      <c r="H12134">
        <v>0</v>
      </c>
      <c r="I12134">
        <v>0</v>
      </c>
      <c r="J12134">
        <v>0</v>
      </c>
      <c r="K12134">
        <v>0.27200000000000002</v>
      </c>
      <c r="L12134" t="s">
        <v>23</v>
      </c>
      <c r="M12134" s="2">
        <v>272000</v>
      </c>
      <c r="N12134" s="2" t="str">
        <f>VLOOKUP(Tabla1[[#This Row],[nemo]],'Nemos y clasificaciones'!$A$2:$B$5000,2,FALSE)</f>
        <v>ISHARES 20+ YEAR TREASURY BOND ETF</v>
      </c>
      <c r="O12134" s="2" t="str">
        <f>VLOOKUP(Tabla1[[#This Row],[nemo]],'Nemos y clasificaciones'!$A$1:$C$3000,3,FALSE)</f>
        <v>ETF</v>
      </c>
      <c r="P12134" s="2"/>
      <c r="Q12134" s="2"/>
    </row>
    <row r="12135" spans="1:17" x14ac:dyDescent="0.25">
      <c r="A12135" t="s">
        <v>6185</v>
      </c>
      <c r="B12135" s="1">
        <v>43619</v>
      </c>
      <c r="C12135" s="1">
        <v>43623</v>
      </c>
      <c r="D12135" t="s">
        <v>21</v>
      </c>
      <c r="E12135" t="s">
        <v>281</v>
      </c>
      <c r="F12135">
        <v>0</v>
      </c>
      <c r="G12135">
        <v>1000000</v>
      </c>
      <c r="H12135">
        <v>0</v>
      </c>
      <c r="I12135">
        <v>0</v>
      </c>
      <c r="J12135">
        <v>0</v>
      </c>
      <c r="K12135">
        <v>0.27</v>
      </c>
      <c r="L12135" t="s">
        <v>23</v>
      </c>
      <c r="M12135" s="2">
        <v>270000</v>
      </c>
      <c r="N12135" s="2" t="str">
        <f>VLOOKUP(Tabla1[[#This Row],[nemo]],'Nemos y clasificaciones'!$A$2:$B$5000,2,FALSE)</f>
        <v>ISHARES 20+ YEAR TREASURY BOND ETF</v>
      </c>
      <c r="O12135" s="2" t="str">
        <f>VLOOKUP(Tabla1[[#This Row],[nemo]],'Nemos y clasificaciones'!$A$1:$C$3000,3,FALSE)</f>
        <v>ETF</v>
      </c>
      <c r="P12135" s="2"/>
      <c r="Q12135" s="2"/>
    </row>
    <row r="12136" spans="1:17" x14ac:dyDescent="0.25">
      <c r="A12136" t="s">
        <v>7245</v>
      </c>
      <c r="B12136" s="1">
        <v>43437</v>
      </c>
      <c r="C12136" s="1">
        <v>43441</v>
      </c>
      <c r="D12136" t="s">
        <v>21</v>
      </c>
      <c r="E12136" t="s">
        <v>281</v>
      </c>
      <c r="F12136">
        <v>0</v>
      </c>
      <c r="G12136">
        <v>1000000</v>
      </c>
      <c r="H12136">
        <v>0</v>
      </c>
      <c r="I12136">
        <v>0</v>
      </c>
      <c r="J12136">
        <v>0</v>
      </c>
      <c r="K12136">
        <v>0.26700000000000002</v>
      </c>
      <c r="L12136" t="s">
        <v>23</v>
      </c>
      <c r="M12136" s="2">
        <v>267000</v>
      </c>
      <c r="N12136" s="2" t="str">
        <f>VLOOKUP(Tabla1[[#This Row],[nemo]],'Nemos y clasificaciones'!$A$2:$B$5000,2,FALSE)</f>
        <v>ISHARES 20+ YEAR TREASURY BOND ETF</v>
      </c>
      <c r="O12136" s="2" t="str">
        <f>VLOOKUP(Tabla1[[#This Row],[nemo]],'Nemos y clasificaciones'!$A$1:$C$3000,3,FALSE)</f>
        <v>ETF</v>
      </c>
      <c r="P12136" s="2"/>
      <c r="Q12136" s="2"/>
    </row>
    <row r="12137" spans="1:17" x14ac:dyDescent="0.25">
      <c r="A12137" t="s">
        <v>7602</v>
      </c>
      <c r="B12137" s="1">
        <v>43313</v>
      </c>
      <c r="C12137" s="1">
        <v>43319</v>
      </c>
      <c r="D12137" t="s">
        <v>21</v>
      </c>
      <c r="E12137" t="s">
        <v>281</v>
      </c>
      <c r="F12137">
        <v>0</v>
      </c>
      <c r="G12137">
        <v>1000000</v>
      </c>
      <c r="H12137">
        <v>0</v>
      </c>
      <c r="I12137">
        <v>0</v>
      </c>
      <c r="J12137">
        <v>0</v>
      </c>
      <c r="K12137">
        <v>0.26700000000000002</v>
      </c>
      <c r="L12137" t="s">
        <v>23</v>
      </c>
      <c r="M12137" s="2">
        <v>267000</v>
      </c>
      <c r="N12137" s="2" t="str">
        <f>VLOOKUP(Tabla1[[#This Row],[nemo]],'Nemos y clasificaciones'!$A$2:$B$5000,2,FALSE)</f>
        <v>ISHARES 20+ YEAR TREASURY BOND ETF</v>
      </c>
      <c r="O12137" s="2" t="str">
        <f>VLOOKUP(Tabla1[[#This Row],[nemo]],'Nemos y clasificaciones'!$A$1:$C$3000,3,FALSE)</f>
        <v>ETF</v>
      </c>
      <c r="P12137" s="2"/>
      <c r="Q12137" s="2"/>
    </row>
    <row r="12138" spans="1:17" x14ac:dyDescent="0.25">
      <c r="A12138" t="s">
        <v>5792</v>
      </c>
      <c r="B12138" s="1">
        <v>43678</v>
      </c>
      <c r="C12138" s="1">
        <v>43684</v>
      </c>
      <c r="D12138" t="s">
        <v>21</v>
      </c>
      <c r="E12138" t="s">
        <v>281</v>
      </c>
      <c r="F12138">
        <v>0</v>
      </c>
      <c r="G12138">
        <v>1000000</v>
      </c>
      <c r="H12138">
        <v>0</v>
      </c>
      <c r="I12138">
        <v>0</v>
      </c>
      <c r="J12138">
        <v>0</v>
      </c>
      <c r="K12138">
        <v>0.26400000000000001</v>
      </c>
      <c r="L12138" t="s">
        <v>23</v>
      </c>
      <c r="M12138" s="2">
        <v>264000</v>
      </c>
      <c r="N12138" s="2" t="str">
        <f>VLOOKUP(Tabla1[[#This Row],[nemo]],'Nemos y clasificaciones'!$A$2:$B$5000,2,FALSE)</f>
        <v>ISHARES 20+ YEAR TREASURY BOND ETF</v>
      </c>
      <c r="O12138" s="2" t="str">
        <f>VLOOKUP(Tabla1[[#This Row],[nemo]],'Nemos y clasificaciones'!$A$1:$C$3000,3,FALSE)</f>
        <v>ETF</v>
      </c>
      <c r="P12138" s="2"/>
      <c r="Q12138" s="2"/>
    </row>
    <row r="12139" spans="1:17" x14ac:dyDescent="0.25">
      <c r="A12139" t="s">
        <v>8284</v>
      </c>
      <c r="B12139" s="1">
        <v>43220</v>
      </c>
      <c r="C12139" s="1">
        <v>43227</v>
      </c>
      <c r="D12139" t="s">
        <v>21</v>
      </c>
      <c r="E12139" t="s">
        <v>281</v>
      </c>
      <c r="F12139">
        <v>0</v>
      </c>
      <c r="G12139">
        <v>1000000</v>
      </c>
      <c r="H12139">
        <v>0</v>
      </c>
      <c r="I12139">
        <v>0</v>
      </c>
      <c r="J12139">
        <v>0</v>
      </c>
      <c r="K12139">
        <v>0.26200000000000001</v>
      </c>
      <c r="L12139" t="s">
        <v>23</v>
      </c>
      <c r="M12139" s="2">
        <v>262000</v>
      </c>
      <c r="N12139" s="2" t="str">
        <f>VLOOKUP(Tabla1[[#This Row],[nemo]],'Nemos y clasificaciones'!$A$2:$B$5000,2,FALSE)</f>
        <v>ISHARES 20+ YEAR TREASURY BOND ETF</v>
      </c>
      <c r="O12139" s="2" t="str">
        <f>VLOOKUP(Tabla1[[#This Row],[nemo]],'Nemos y clasificaciones'!$A$1:$C$3000,3,FALSE)</f>
        <v>ETF</v>
      </c>
      <c r="P12139" s="2"/>
      <c r="Q12139" s="2"/>
    </row>
    <row r="12140" spans="1:17" x14ac:dyDescent="0.25">
      <c r="A12140" t="s">
        <v>7421</v>
      </c>
      <c r="B12140" s="1">
        <v>43374</v>
      </c>
      <c r="C12140" s="1">
        <v>43378</v>
      </c>
      <c r="D12140" t="s">
        <v>21</v>
      </c>
      <c r="E12140" t="s">
        <v>281</v>
      </c>
      <c r="F12140">
        <v>0</v>
      </c>
      <c r="G12140">
        <v>1000000</v>
      </c>
      <c r="H12140">
        <v>0</v>
      </c>
      <c r="I12140">
        <v>0</v>
      </c>
      <c r="J12140">
        <v>0</v>
      </c>
      <c r="K12140">
        <v>0.26100000000000001</v>
      </c>
      <c r="L12140" t="s">
        <v>23</v>
      </c>
      <c r="M12140" s="2">
        <v>261000</v>
      </c>
      <c r="N12140" s="2" t="str">
        <f>VLOOKUP(Tabla1[[#This Row],[nemo]],'Nemos y clasificaciones'!$A$2:$B$5000,2,FALSE)</f>
        <v>ISHARES 20+ YEAR TREASURY BOND ETF</v>
      </c>
      <c r="O12140" s="2" t="str">
        <f>VLOOKUP(Tabla1[[#This Row],[nemo]],'Nemos y clasificaciones'!$A$1:$C$3000,3,FALSE)</f>
        <v>ETF</v>
      </c>
      <c r="P12140" s="2"/>
      <c r="Q12140" s="2"/>
    </row>
    <row r="12141" spans="1:17" x14ac:dyDescent="0.25">
      <c r="A12141" t="s">
        <v>5884</v>
      </c>
      <c r="B12141" s="1">
        <v>43647</v>
      </c>
      <c r="C12141" s="1">
        <v>43654</v>
      </c>
      <c r="D12141" t="s">
        <v>21</v>
      </c>
      <c r="E12141" t="s">
        <v>281</v>
      </c>
      <c r="F12141">
        <v>0</v>
      </c>
      <c r="G12141">
        <v>1000000</v>
      </c>
      <c r="H12141">
        <v>0</v>
      </c>
      <c r="I12141">
        <v>0</v>
      </c>
      <c r="J12141">
        <v>0</v>
      </c>
      <c r="K12141">
        <v>0.26</v>
      </c>
      <c r="L12141" t="s">
        <v>23</v>
      </c>
      <c r="M12141" s="2">
        <v>260000</v>
      </c>
      <c r="N12141" s="2" t="str">
        <f>VLOOKUP(Tabla1[[#This Row],[nemo]],'Nemos y clasificaciones'!$A$2:$B$5000,2,FALSE)</f>
        <v>ISHARES 20+ YEAR TREASURY BOND ETF</v>
      </c>
      <c r="O12141" s="2" t="str">
        <f>VLOOKUP(Tabla1[[#This Row],[nemo]],'Nemos y clasificaciones'!$A$1:$C$3000,3,FALSE)</f>
        <v>ETF</v>
      </c>
      <c r="P12141" s="2"/>
      <c r="Q12141" s="2"/>
    </row>
    <row r="12142" spans="1:17" x14ac:dyDescent="0.25">
      <c r="A12142" t="s">
        <v>8432</v>
      </c>
      <c r="B12142" s="1">
        <v>43192</v>
      </c>
      <c r="C12142" s="1">
        <v>43196</v>
      </c>
      <c r="D12142" t="s">
        <v>21</v>
      </c>
      <c r="E12142" t="s">
        <v>281</v>
      </c>
      <c r="F12142">
        <v>0</v>
      </c>
      <c r="G12142">
        <v>1000000</v>
      </c>
      <c r="H12142">
        <v>0</v>
      </c>
      <c r="I12142">
        <v>0</v>
      </c>
      <c r="J12142">
        <v>0</v>
      </c>
      <c r="K12142">
        <v>0.26</v>
      </c>
      <c r="L12142" t="s">
        <v>23</v>
      </c>
      <c r="M12142" s="2">
        <v>260000</v>
      </c>
      <c r="N12142" s="2" t="str">
        <f>VLOOKUP(Tabla1[[#This Row],[nemo]],'Nemos y clasificaciones'!$A$2:$B$5000,2,FALSE)</f>
        <v>ISHARES 20+ YEAR TREASURY BOND ETF</v>
      </c>
      <c r="O12142" s="2" t="str">
        <f>VLOOKUP(Tabla1[[#This Row],[nemo]],'Nemos y clasificaciones'!$A$1:$C$3000,3,FALSE)</f>
        <v>ETF</v>
      </c>
      <c r="P12142" s="2"/>
      <c r="Q12142" s="2"/>
    </row>
    <row r="12143" spans="1:17" x14ac:dyDescent="0.25">
      <c r="A12143" t="s">
        <v>6545</v>
      </c>
      <c r="B12143" s="1">
        <v>43585</v>
      </c>
      <c r="C12143" s="1">
        <v>43592</v>
      </c>
      <c r="D12143" t="s">
        <v>21</v>
      </c>
      <c r="E12143" t="s">
        <v>281</v>
      </c>
      <c r="F12143">
        <v>0</v>
      </c>
      <c r="G12143">
        <v>1000000</v>
      </c>
      <c r="H12143">
        <v>0</v>
      </c>
      <c r="I12143">
        <v>0</v>
      </c>
      <c r="J12143">
        <v>0</v>
      </c>
      <c r="K12143">
        <v>0.25900000000000001</v>
      </c>
      <c r="L12143" t="s">
        <v>23</v>
      </c>
      <c r="M12143" s="2">
        <v>259000</v>
      </c>
      <c r="N12143" s="2" t="str">
        <f>VLOOKUP(Tabla1[[#This Row],[nemo]],'Nemos y clasificaciones'!$A$2:$B$5000,2,FALSE)</f>
        <v>ISHARES 20+ YEAR TREASURY BOND ETF</v>
      </c>
      <c r="O12143" s="2" t="str">
        <f>VLOOKUP(Tabla1[[#This Row],[nemo]],'Nemos y clasificaciones'!$A$1:$C$3000,3,FALSE)</f>
        <v>ETF</v>
      </c>
      <c r="P12143" s="2"/>
      <c r="Q12143" s="2"/>
    </row>
    <row r="12144" spans="1:17" x14ac:dyDescent="0.25">
      <c r="A12144" t="s">
        <v>8586</v>
      </c>
      <c r="B12144" s="1">
        <v>43132</v>
      </c>
      <c r="C12144" s="1">
        <v>43138</v>
      </c>
      <c r="D12144" t="s">
        <v>21</v>
      </c>
      <c r="E12144" t="s">
        <v>281</v>
      </c>
      <c r="F12144">
        <v>0</v>
      </c>
      <c r="G12144">
        <v>1000000</v>
      </c>
      <c r="H12144">
        <v>0</v>
      </c>
      <c r="I12144">
        <v>0</v>
      </c>
      <c r="J12144">
        <v>0</v>
      </c>
      <c r="K12144">
        <v>0.255</v>
      </c>
      <c r="L12144" t="s">
        <v>23</v>
      </c>
      <c r="M12144" s="2">
        <v>255000</v>
      </c>
      <c r="N12144" s="2" t="str">
        <f>VLOOKUP(Tabla1[[#This Row],[nemo]],'Nemos y clasificaciones'!$A$2:$B$5000,2,FALSE)</f>
        <v>ISHARES 20+ YEAR TREASURY BOND ETF</v>
      </c>
      <c r="O12144" s="2" t="str">
        <f>VLOOKUP(Tabla1[[#This Row],[nemo]],'Nemos y clasificaciones'!$A$1:$C$3000,3,FALSE)</f>
        <v>ETF</v>
      </c>
      <c r="P12144" s="2"/>
      <c r="Q12144" s="2"/>
    </row>
    <row r="12145" spans="1:17" x14ac:dyDescent="0.25">
      <c r="A12145" t="s">
        <v>6845</v>
      </c>
      <c r="B12145" s="1">
        <v>43525</v>
      </c>
      <c r="C12145" s="1">
        <v>43531</v>
      </c>
      <c r="D12145" t="s">
        <v>21</v>
      </c>
      <c r="E12145" t="s">
        <v>281</v>
      </c>
      <c r="F12145">
        <v>0</v>
      </c>
      <c r="G12145">
        <v>1000000</v>
      </c>
      <c r="H12145">
        <v>0</v>
      </c>
      <c r="I12145">
        <v>0</v>
      </c>
      <c r="J12145">
        <v>0</v>
      </c>
      <c r="K12145">
        <v>0.253</v>
      </c>
      <c r="L12145" t="s">
        <v>23</v>
      </c>
      <c r="M12145" s="2">
        <v>253000</v>
      </c>
      <c r="N12145" s="2" t="str">
        <f>VLOOKUP(Tabla1[[#This Row],[nemo]],'Nemos y clasificaciones'!$A$2:$B$5000,2,FALSE)</f>
        <v>ISHARES 20+ YEAR TREASURY BOND ETF</v>
      </c>
      <c r="O12145" s="2" t="str">
        <f>VLOOKUP(Tabla1[[#This Row],[nemo]],'Nemos y clasificaciones'!$A$1:$C$3000,3,FALSE)</f>
        <v>ETF</v>
      </c>
      <c r="P12145" s="2"/>
      <c r="Q12145" s="2"/>
    </row>
    <row r="12146" spans="1:17" x14ac:dyDescent="0.25">
      <c r="A12146" t="s">
        <v>5534</v>
      </c>
      <c r="B12146" s="1">
        <v>43739</v>
      </c>
      <c r="C12146" s="1">
        <v>43745</v>
      </c>
      <c r="D12146" t="s">
        <v>21</v>
      </c>
      <c r="E12146" t="s">
        <v>281</v>
      </c>
      <c r="F12146">
        <v>0</v>
      </c>
      <c r="G12146">
        <v>1000000</v>
      </c>
      <c r="H12146">
        <v>0</v>
      </c>
      <c r="I12146">
        <v>0</v>
      </c>
      <c r="J12146">
        <v>0</v>
      </c>
      <c r="K12146">
        <v>0.25</v>
      </c>
      <c r="L12146" t="s">
        <v>23</v>
      </c>
      <c r="M12146" s="2">
        <v>250000</v>
      </c>
      <c r="N12146" s="2" t="str">
        <f>VLOOKUP(Tabla1[[#This Row],[nemo]],'Nemos y clasificaciones'!$A$2:$B$5000,2,FALSE)</f>
        <v>ISHARES 20+ YEAR TREASURY BOND ETF</v>
      </c>
      <c r="O12146" s="2" t="str">
        <f>VLOOKUP(Tabla1[[#This Row],[nemo]],'Nemos y clasificaciones'!$A$1:$C$3000,3,FALSE)</f>
        <v>ETF</v>
      </c>
      <c r="P12146" s="2"/>
      <c r="Q12146" s="2"/>
    </row>
    <row r="12147" spans="1:17" x14ac:dyDescent="0.25">
      <c r="A12147" t="s">
        <v>5423</v>
      </c>
      <c r="B12147" s="1">
        <v>43768</v>
      </c>
      <c r="C12147" s="1">
        <v>43776</v>
      </c>
      <c r="D12147" t="s">
        <v>21</v>
      </c>
      <c r="E12147" t="s">
        <v>281</v>
      </c>
      <c r="F12147">
        <v>0</v>
      </c>
      <c r="G12147">
        <v>1000000</v>
      </c>
      <c r="H12147">
        <v>0</v>
      </c>
      <c r="I12147">
        <v>0</v>
      </c>
      <c r="J12147">
        <v>0</v>
      </c>
      <c r="K12147">
        <v>0.246</v>
      </c>
      <c r="L12147" t="s">
        <v>23</v>
      </c>
      <c r="M12147" s="2">
        <v>246000</v>
      </c>
      <c r="N12147" s="2" t="str">
        <f>VLOOKUP(Tabla1[[#This Row],[nemo]],'Nemos y clasificaciones'!$A$2:$B$5000,2,FALSE)</f>
        <v>ISHARES 20+ YEAR TREASURY BOND ETF</v>
      </c>
      <c r="O12147" s="2" t="str">
        <f>VLOOKUP(Tabla1[[#This Row],[nemo]],'Nemos y clasificaciones'!$A$1:$C$3000,3,FALSE)</f>
        <v>ETF</v>
      </c>
      <c r="P12147" s="2"/>
      <c r="Q12147" s="2"/>
    </row>
    <row r="12148" spans="1:17" x14ac:dyDescent="0.25">
      <c r="A12148" t="s">
        <v>4884</v>
      </c>
      <c r="B12148" s="1">
        <v>43864</v>
      </c>
      <c r="C12148" s="1">
        <v>43868</v>
      </c>
      <c r="D12148" t="s">
        <v>21</v>
      </c>
      <c r="E12148" t="s">
        <v>281</v>
      </c>
      <c r="F12148">
        <v>0</v>
      </c>
      <c r="G12148">
        <v>1000000</v>
      </c>
      <c r="H12148">
        <v>0</v>
      </c>
      <c r="I12148">
        <v>0</v>
      </c>
      <c r="J12148">
        <v>0</v>
      </c>
      <c r="K12148">
        <v>0.24199999999999999</v>
      </c>
      <c r="L12148" t="s">
        <v>23</v>
      </c>
      <c r="M12148" s="2">
        <v>242000</v>
      </c>
      <c r="N12148" s="2" t="str">
        <f>VLOOKUP(Tabla1[[#This Row],[nemo]],'Nemos y clasificaciones'!$A$2:$B$5000,2,FALSE)</f>
        <v>ISHARES 20+ YEAR TREASURY BOND ETF</v>
      </c>
      <c r="O12148" s="2" t="str">
        <f>VLOOKUP(Tabla1[[#This Row],[nemo]],'Nemos y clasificaciones'!$A$1:$C$3000,3,FALSE)</f>
        <v>ETF</v>
      </c>
      <c r="P12148" s="2"/>
      <c r="Q12148" s="2"/>
    </row>
    <row r="12149" spans="1:17" x14ac:dyDescent="0.25">
      <c r="A12149" t="s">
        <v>5336</v>
      </c>
      <c r="B12149" s="1">
        <v>43801</v>
      </c>
      <c r="C12149" s="1">
        <v>43805</v>
      </c>
      <c r="D12149" t="s">
        <v>21</v>
      </c>
      <c r="E12149" t="s">
        <v>281</v>
      </c>
      <c r="F12149">
        <v>0</v>
      </c>
      <c r="G12149">
        <v>1000000</v>
      </c>
      <c r="H12149">
        <v>0</v>
      </c>
      <c r="I12149">
        <v>0</v>
      </c>
      <c r="J12149">
        <v>0</v>
      </c>
      <c r="K12149">
        <v>0.24099999999999999</v>
      </c>
      <c r="L12149" t="s">
        <v>23</v>
      </c>
      <c r="M12149" s="2">
        <v>241000</v>
      </c>
      <c r="N12149" s="2" t="str">
        <f>VLOOKUP(Tabla1[[#This Row],[nemo]],'Nemos y clasificaciones'!$A$2:$B$5000,2,FALSE)</f>
        <v>ISHARES 20+ YEAR TREASURY BOND ETF</v>
      </c>
      <c r="O12149" s="2" t="str">
        <f>VLOOKUP(Tabla1[[#This Row],[nemo]],'Nemos y clasificaciones'!$A$1:$C$3000,3,FALSE)</f>
        <v>ETF</v>
      </c>
      <c r="P12149" s="2"/>
      <c r="Q12149" s="2"/>
    </row>
    <row r="12150" spans="1:17" x14ac:dyDescent="0.25">
      <c r="A12150" t="s">
        <v>8542</v>
      </c>
      <c r="B12150" s="1">
        <v>43160</v>
      </c>
      <c r="C12150" s="1">
        <v>43166</v>
      </c>
      <c r="D12150" t="s">
        <v>21</v>
      </c>
      <c r="E12150" t="s">
        <v>281</v>
      </c>
      <c r="F12150">
        <v>0</v>
      </c>
      <c r="G12150">
        <v>1000000</v>
      </c>
      <c r="H12150">
        <v>0</v>
      </c>
      <c r="I12150">
        <v>0</v>
      </c>
      <c r="J12150">
        <v>0</v>
      </c>
      <c r="K12150">
        <v>0.23899999999999999</v>
      </c>
      <c r="L12150" t="s">
        <v>23</v>
      </c>
      <c r="M12150" s="2">
        <v>239000</v>
      </c>
      <c r="N12150" s="2" t="str">
        <f>VLOOKUP(Tabla1[[#This Row],[nemo]],'Nemos y clasificaciones'!$A$2:$B$5000,2,FALSE)</f>
        <v>ISHARES 20+ YEAR TREASURY BOND ETF</v>
      </c>
      <c r="O12150" s="2" t="str">
        <f>VLOOKUP(Tabla1[[#This Row],[nemo]],'Nemos y clasificaciones'!$A$1:$C$3000,3,FALSE)</f>
        <v>ETF</v>
      </c>
      <c r="P12150" s="2"/>
      <c r="Q12150" s="2"/>
    </row>
    <row r="12151" spans="1:17" x14ac:dyDescent="0.25">
      <c r="A12151" t="s">
        <v>4661</v>
      </c>
      <c r="B12151" s="1">
        <v>43922</v>
      </c>
      <c r="C12151" s="1">
        <v>43928</v>
      </c>
      <c r="D12151" t="s">
        <v>21</v>
      </c>
      <c r="E12151" t="s">
        <v>281</v>
      </c>
      <c r="F12151">
        <v>0</v>
      </c>
      <c r="G12151">
        <v>1000000</v>
      </c>
      <c r="H12151">
        <v>0</v>
      </c>
      <c r="I12151">
        <v>0</v>
      </c>
      <c r="J12151">
        <v>0</v>
      </c>
      <c r="K12151">
        <v>0.23799999999999999</v>
      </c>
      <c r="L12151" t="s">
        <v>23</v>
      </c>
      <c r="M12151" s="2">
        <v>238000</v>
      </c>
      <c r="N12151" s="2" t="str">
        <f>VLOOKUP(Tabla1[[#This Row],[nemo]],'Nemos y clasificaciones'!$A$2:$B$5000,2,FALSE)</f>
        <v>ISHARES 20+ YEAR TREASURY BOND ETF</v>
      </c>
      <c r="O12151" s="2" t="str">
        <f>VLOOKUP(Tabla1[[#This Row],[nemo]],'Nemos y clasificaciones'!$A$1:$C$3000,3,FALSE)</f>
        <v>ETF</v>
      </c>
      <c r="P12151" s="2"/>
      <c r="Q12151" s="2"/>
    </row>
    <row r="12152" spans="1:17" x14ac:dyDescent="0.25">
      <c r="A12152" t="s">
        <v>4803</v>
      </c>
      <c r="B12152" s="1">
        <v>43892</v>
      </c>
      <c r="C12152" s="1">
        <v>43896</v>
      </c>
      <c r="D12152" t="s">
        <v>21</v>
      </c>
      <c r="E12152" t="s">
        <v>281</v>
      </c>
      <c r="F12152">
        <v>0</v>
      </c>
      <c r="G12152">
        <v>1000000</v>
      </c>
      <c r="H12152">
        <v>0</v>
      </c>
      <c r="I12152">
        <v>0</v>
      </c>
      <c r="J12152">
        <v>0</v>
      </c>
      <c r="K12152">
        <v>0.22900000000000001</v>
      </c>
      <c r="L12152" t="s">
        <v>23</v>
      </c>
      <c r="M12152" s="2">
        <v>229000</v>
      </c>
      <c r="N12152" s="2" t="str">
        <f>VLOOKUP(Tabla1[[#This Row],[nemo]],'Nemos y clasificaciones'!$A$2:$B$5000,2,FALSE)</f>
        <v>ISHARES 20+ YEAR TREASURY BOND ETF</v>
      </c>
      <c r="O12152" s="2" t="str">
        <f>VLOOKUP(Tabla1[[#This Row],[nemo]],'Nemos y clasificaciones'!$A$1:$C$3000,3,FALSE)</f>
        <v>ETF</v>
      </c>
      <c r="P12152" s="2"/>
      <c r="Q12152" s="2"/>
    </row>
    <row r="12153" spans="1:17" x14ac:dyDescent="0.25">
      <c r="A12153" t="s">
        <v>5122</v>
      </c>
      <c r="B12153" s="1">
        <v>43818</v>
      </c>
      <c r="C12153" s="1">
        <v>43825</v>
      </c>
      <c r="D12153" t="s">
        <v>21</v>
      </c>
      <c r="E12153" t="s">
        <v>281</v>
      </c>
      <c r="F12153">
        <v>0</v>
      </c>
      <c r="G12153">
        <v>1000000</v>
      </c>
      <c r="H12153">
        <v>0</v>
      </c>
      <c r="I12153">
        <v>0</v>
      </c>
      <c r="J12153">
        <v>0</v>
      </c>
      <c r="K12153">
        <v>0.218</v>
      </c>
      <c r="L12153" t="s">
        <v>23</v>
      </c>
      <c r="M12153" s="2">
        <v>218000</v>
      </c>
      <c r="N12153" s="2" t="str">
        <f>VLOOKUP(Tabla1[[#This Row],[nemo]],'Nemos y clasificaciones'!$A$2:$B$5000,2,FALSE)</f>
        <v>ISHARES 20+ YEAR TREASURY BOND ETF</v>
      </c>
      <c r="O12153" s="2" t="str">
        <f>VLOOKUP(Tabla1[[#This Row],[nemo]],'Nemos y clasificaciones'!$A$1:$C$3000,3,FALSE)</f>
        <v>ETF</v>
      </c>
      <c r="P12153" s="2"/>
      <c r="Q12153" s="2"/>
    </row>
    <row r="12154" spans="1:17" x14ac:dyDescent="0.25">
      <c r="A12154" t="s">
        <v>4463</v>
      </c>
      <c r="B12154" s="1">
        <v>43951</v>
      </c>
      <c r="C12154" s="1">
        <v>43958</v>
      </c>
      <c r="D12154" t="s">
        <v>21</v>
      </c>
      <c r="E12154" t="s">
        <v>281</v>
      </c>
      <c r="F12154">
        <v>0</v>
      </c>
      <c r="G12154">
        <v>1000000</v>
      </c>
      <c r="H12154">
        <v>0</v>
      </c>
      <c r="I12154">
        <v>0</v>
      </c>
      <c r="J12154">
        <v>0</v>
      </c>
      <c r="K12154">
        <v>0.216</v>
      </c>
      <c r="L12154" t="s">
        <v>23</v>
      </c>
      <c r="M12154" s="2">
        <v>216000</v>
      </c>
      <c r="N12154" s="2" t="str">
        <f>VLOOKUP(Tabla1[[#This Row],[nemo]],'Nemos y clasificaciones'!$A$2:$B$5000,2,FALSE)</f>
        <v>ISHARES 20+ YEAR TREASURY BOND ETF</v>
      </c>
      <c r="O12154" s="2" t="str">
        <f>VLOOKUP(Tabla1[[#This Row],[nemo]],'Nemos y clasificaciones'!$A$1:$C$3000,3,FALSE)</f>
        <v>ETF</v>
      </c>
      <c r="P12154" s="2"/>
      <c r="Q12154" s="2"/>
    </row>
    <row r="12155" spans="1:17" x14ac:dyDescent="0.25">
      <c r="A12155" t="s">
        <v>4144</v>
      </c>
      <c r="B12155" s="1">
        <v>43983</v>
      </c>
      <c r="C12155" s="1">
        <v>43987</v>
      </c>
      <c r="D12155" t="s">
        <v>21</v>
      </c>
      <c r="E12155" t="s">
        <v>281</v>
      </c>
      <c r="F12155">
        <v>0</v>
      </c>
      <c r="G12155">
        <v>1000000</v>
      </c>
      <c r="H12155">
        <v>0</v>
      </c>
      <c r="I12155">
        <v>0</v>
      </c>
      <c r="J12155">
        <v>0</v>
      </c>
      <c r="K12155">
        <v>0.21</v>
      </c>
      <c r="L12155" t="s">
        <v>23</v>
      </c>
      <c r="M12155" s="2">
        <v>210000</v>
      </c>
      <c r="N12155" s="2" t="str">
        <f>VLOOKUP(Tabla1[[#This Row],[nemo]],'Nemos y clasificaciones'!$A$2:$B$5000,2,FALSE)</f>
        <v>ISHARES 20+ YEAR TREASURY BOND ETF</v>
      </c>
      <c r="O12155" s="2" t="str">
        <f>VLOOKUP(Tabla1[[#This Row],[nemo]],'Nemos y clasificaciones'!$A$1:$C$3000,3,FALSE)</f>
        <v>ETF</v>
      </c>
      <c r="P12155" s="2"/>
      <c r="Q12155" s="2"/>
    </row>
    <row r="12156" spans="1:17" x14ac:dyDescent="0.25">
      <c r="A12156" t="s">
        <v>2000</v>
      </c>
      <c r="B12156" s="1">
        <v>44319</v>
      </c>
      <c r="C12156" s="1">
        <v>44323</v>
      </c>
      <c r="D12156" t="s">
        <v>21</v>
      </c>
      <c r="E12156" t="s">
        <v>281</v>
      </c>
      <c r="F12156">
        <v>0</v>
      </c>
      <c r="G12156">
        <v>1000000</v>
      </c>
      <c r="H12156">
        <v>0</v>
      </c>
      <c r="I12156">
        <v>0</v>
      </c>
      <c r="J12156">
        <v>0</v>
      </c>
      <c r="K12156">
        <v>0.20300000000000001</v>
      </c>
      <c r="L12156" t="s">
        <v>23</v>
      </c>
      <c r="M12156" s="2">
        <v>203000</v>
      </c>
      <c r="N12156" s="2" t="str">
        <f>VLOOKUP(Tabla1[[#This Row],[nemo]],'Nemos y clasificaciones'!$A$2:$B$5000,2,FALSE)</f>
        <v>ISHARES 20+ YEAR TREASURY BOND ETF</v>
      </c>
      <c r="O12156" s="2" t="str">
        <f>VLOOKUP(Tabla1[[#This Row],[nemo]],'Nemos y clasificaciones'!$A$1:$C$3000,3,FALSE)</f>
        <v>ETF</v>
      </c>
      <c r="P12156" s="2"/>
      <c r="Q12156" s="2"/>
    </row>
    <row r="12157" spans="1:17" x14ac:dyDescent="0.25">
      <c r="A12157" t="s">
        <v>1575</v>
      </c>
      <c r="B12157" s="1">
        <v>44348</v>
      </c>
      <c r="C12157" s="1">
        <v>44354</v>
      </c>
      <c r="D12157" t="s">
        <v>21</v>
      </c>
      <c r="E12157" t="s">
        <v>281</v>
      </c>
      <c r="F12157">
        <v>0</v>
      </c>
      <c r="G12157">
        <v>1000000</v>
      </c>
      <c r="H12157">
        <v>0</v>
      </c>
      <c r="I12157">
        <v>0</v>
      </c>
      <c r="J12157">
        <v>0</v>
      </c>
      <c r="K12157">
        <v>0.19900000000000001</v>
      </c>
      <c r="L12157" t="s">
        <v>23</v>
      </c>
      <c r="M12157" s="2">
        <v>199000</v>
      </c>
      <c r="N12157" s="2" t="str">
        <f>VLOOKUP(Tabla1[[#This Row],[nemo]],'Nemos y clasificaciones'!$A$2:$B$5000,2,FALSE)</f>
        <v>ISHARES 20+ YEAR TREASURY BOND ETF</v>
      </c>
      <c r="O12157" s="2" t="str">
        <f>VLOOKUP(Tabla1[[#This Row],[nemo]],'Nemos y clasificaciones'!$A$1:$C$3000,3,FALSE)</f>
        <v>ETF</v>
      </c>
      <c r="P12157" s="2"/>
      <c r="Q12157" s="2"/>
    </row>
    <row r="12158" spans="1:17" x14ac:dyDescent="0.25">
      <c r="A12158" t="s">
        <v>3693</v>
      </c>
      <c r="B12158" s="1">
        <v>44013</v>
      </c>
      <c r="C12158" s="1">
        <v>44020</v>
      </c>
      <c r="D12158" t="s">
        <v>21</v>
      </c>
      <c r="E12158" t="s">
        <v>281</v>
      </c>
      <c r="F12158">
        <v>0</v>
      </c>
      <c r="G12158">
        <v>1000000</v>
      </c>
      <c r="H12158">
        <v>0</v>
      </c>
      <c r="I12158">
        <v>0</v>
      </c>
      <c r="J12158">
        <v>0</v>
      </c>
      <c r="K12158">
        <v>0.192</v>
      </c>
      <c r="L12158" t="s">
        <v>23</v>
      </c>
      <c r="M12158" s="2">
        <v>192000</v>
      </c>
      <c r="N12158" s="2" t="str">
        <f>VLOOKUP(Tabla1[[#This Row],[nemo]],'Nemos y clasificaciones'!$A$2:$B$5000,2,FALSE)</f>
        <v>ISHARES 20+ YEAR TREASURY BOND ETF</v>
      </c>
      <c r="O12158" s="2" t="str">
        <f>VLOOKUP(Tabla1[[#This Row],[nemo]],'Nemos y clasificaciones'!$A$1:$C$3000,3,FALSE)</f>
        <v>ETF</v>
      </c>
      <c r="P12158" s="2"/>
      <c r="Q12158" s="2"/>
    </row>
    <row r="12159" spans="1:17" x14ac:dyDescent="0.25">
      <c r="A12159" t="s">
        <v>3585</v>
      </c>
      <c r="B12159" s="1">
        <v>44046</v>
      </c>
      <c r="C12159" s="1">
        <v>44050</v>
      </c>
      <c r="D12159" t="s">
        <v>21</v>
      </c>
      <c r="E12159" t="s">
        <v>281</v>
      </c>
      <c r="F12159">
        <v>0</v>
      </c>
      <c r="G12159">
        <v>1000000</v>
      </c>
      <c r="H12159">
        <v>0</v>
      </c>
      <c r="I12159">
        <v>0</v>
      </c>
      <c r="J12159">
        <v>0</v>
      </c>
      <c r="K12159">
        <v>0.19</v>
      </c>
      <c r="L12159" t="s">
        <v>23</v>
      </c>
      <c r="M12159" s="2">
        <v>190000</v>
      </c>
      <c r="N12159" s="2" t="str">
        <f>VLOOKUP(Tabla1[[#This Row],[nemo]],'Nemos y clasificaciones'!$A$2:$B$5000,2,FALSE)</f>
        <v>ISHARES 20+ YEAR TREASURY BOND ETF</v>
      </c>
      <c r="O12159" s="2" t="str">
        <f>VLOOKUP(Tabla1[[#This Row],[nemo]],'Nemos y clasificaciones'!$A$1:$C$3000,3,FALSE)</f>
        <v>ETF</v>
      </c>
      <c r="P12159" s="2"/>
      <c r="Q12159" s="2"/>
    </row>
    <row r="12160" spans="1:17" x14ac:dyDescent="0.25">
      <c r="A12160" t="s">
        <v>280</v>
      </c>
      <c r="B12160" s="1">
        <v>44440</v>
      </c>
      <c r="C12160" s="1">
        <v>44447</v>
      </c>
      <c r="D12160" t="s">
        <v>21</v>
      </c>
      <c r="E12160" t="s">
        <v>281</v>
      </c>
      <c r="F12160">
        <v>0</v>
      </c>
      <c r="G12160">
        <v>1000000</v>
      </c>
      <c r="H12160">
        <v>0</v>
      </c>
      <c r="I12160">
        <v>0</v>
      </c>
      <c r="J12160">
        <v>0</v>
      </c>
      <c r="K12160">
        <v>0.189</v>
      </c>
      <c r="L12160" t="s">
        <v>23</v>
      </c>
      <c r="M12160" s="2">
        <v>189000</v>
      </c>
      <c r="N12160" s="2" t="str">
        <f>VLOOKUP(Tabla1[[#This Row],[nemo]],'Nemos y clasificaciones'!$A$2:$B$5000,2,FALSE)</f>
        <v>ISHARES 20+ YEAR TREASURY BOND ETF</v>
      </c>
      <c r="O12160" s="2" t="str">
        <f>VLOOKUP(Tabla1[[#This Row],[nemo]],'Nemos y clasificaciones'!$A$1:$C$3000,3,FALSE)</f>
        <v>ETF</v>
      </c>
      <c r="P12160" s="2"/>
      <c r="Q12160" s="2"/>
    </row>
    <row r="12161" spans="1:17" x14ac:dyDescent="0.25">
      <c r="A12161" t="s">
        <v>885</v>
      </c>
      <c r="B12161" s="1">
        <v>44378</v>
      </c>
      <c r="C12161" s="1">
        <v>44385</v>
      </c>
      <c r="D12161" t="s">
        <v>21</v>
      </c>
      <c r="E12161" t="s">
        <v>281</v>
      </c>
      <c r="F12161">
        <v>0</v>
      </c>
      <c r="G12161">
        <v>1000000</v>
      </c>
      <c r="H12161">
        <v>0</v>
      </c>
      <c r="I12161">
        <v>0</v>
      </c>
      <c r="J12161">
        <v>0</v>
      </c>
      <c r="K12161">
        <v>0.188</v>
      </c>
      <c r="L12161" t="s">
        <v>23</v>
      </c>
      <c r="M12161" s="2">
        <v>188000</v>
      </c>
      <c r="N12161" s="2" t="str">
        <f>VLOOKUP(Tabla1[[#This Row],[nemo]],'Nemos y clasificaciones'!$A$2:$B$5000,2,FALSE)</f>
        <v>ISHARES 20+ YEAR TREASURY BOND ETF</v>
      </c>
      <c r="O12161" s="2" t="str">
        <f>VLOOKUP(Tabla1[[#This Row],[nemo]],'Nemos y clasificaciones'!$A$1:$C$3000,3,FALSE)</f>
        <v>ETF</v>
      </c>
      <c r="P12161" s="2"/>
      <c r="Q12161" s="2"/>
    </row>
    <row r="12162" spans="1:17" x14ac:dyDescent="0.25">
      <c r="A12162" t="s">
        <v>2296</v>
      </c>
      <c r="B12162" s="1">
        <v>44287</v>
      </c>
      <c r="C12162" s="1">
        <v>44294</v>
      </c>
      <c r="D12162" t="s">
        <v>21</v>
      </c>
      <c r="E12162" t="s">
        <v>281</v>
      </c>
      <c r="F12162">
        <v>0</v>
      </c>
      <c r="G12162">
        <v>1000000</v>
      </c>
      <c r="H12162">
        <v>0</v>
      </c>
      <c r="I12162">
        <v>0</v>
      </c>
      <c r="J12162">
        <v>0</v>
      </c>
      <c r="K12162">
        <v>0.185</v>
      </c>
      <c r="L12162" t="s">
        <v>23</v>
      </c>
      <c r="M12162" s="2">
        <v>185000</v>
      </c>
      <c r="N12162" s="2" t="str">
        <f>VLOOKUP(Tabla1[[#This Row],[nemo]],'Nemos y clasificaciones'!$A$2:$B$5000,2,FALSE)</f>
        <v>ISHARES 20+ YEAR TREASURY BOND ETF</v>
      </c>
      <c r="O12162" s="2" t="str">
        <f>VLOOKUP(Tabla1[[#This Row],[nemo]],'Nemos y clasificaciones'!$A$1:$C$3000,3,FALSE)</f>
        <v>ETF</v>
      </c>
      <c r="P12162" s="2"/>
      <c r="Q12162" s="2"/>
    </row>
    <row r="12163" spans="1:17" x14ac:dyDescent="0.25">
      <c r="A12163" t="s">
        <v>3505</v>
      </c>
      <c r="B12163" s="1">
        <v>44075</v>
      </c>
      <c r="C12163" s="1">
        <v>44082</v>
      </c>
      <c r="D12163" t="s">
        <v>21</v>
      </c>
      <c r="E12163" t="s">
        <v>281</v>
      </c>
      <c r="F12163">
        <v>0</v>
      </c>
      <c r="G12163">
        <v>1000000</v>
      </c>
      <c r="H12163">
        <v>0</v>
      </c>
      <c r="I12163">
        <v>0</v>
      </c>
      <c r="J12163">
        <v>0</v>
      </c>
      <c r="K12163">
        <v>0.183</v>
      </c>
      <c r="L12163" t="s">
        <v>23</v>
      </c>
      <c r="M12163" s="2">
        <v>183000</v>
      </c>
      <c r="N12163" s="2" t="str">
        <f>VLOOKUP(Tabla1[[#This Row],[nemo]],'Nemos y clasificaciones'!$A$2:$B$5000,2,FALSE)</f>
        <v>ISHARES 20+ YEAR TREASURY BOND ETF</v>
      </c>
      <c r="O12163" s="2" t="str">
        <f>VLOOKUP(Tabla1[[#This Row],[nemo]],'Nemos y clasificaciones'!$A$1:$C$3000,3,FALSE)</f>
        <v>ETF</v>
      </c>
      <c r="P12163" s="2"/>
      <c r="Q12163" s="2"/>
    </row>
    <row r="12164" spans="1:17" x14ac:dyDescent="0.25">
      <c r="A12164" t="s">
        <v>596</v>
      </c>
      <c r="B12164" s="1">
        <v>44410</v>
      </c>
      <c r="C12164" s="1">
        <v>44414</v>
      </c>
      <c r="D12164" t="s">
        <v>21</v>
      </c>
      <c r="E12164" t="s">
        <v>281</v>
      </c>
      <c r="F12164">
        <v>0</v>
      </c>
      <c r="G12164">
        <v>1000000</v>
      </c>
      <c r="H12164">
        <v>0</v>
      </c>
      <c r="I12164">
        <v>0</v>
      </c>
      <c r="J12164">
        <v>0</v>
      </c>
      <c r="K12164">
        <v>0.182</v>
      </c>
      <c r="L12164" t="s">
        <v>23</v>
      </c>
      <c r="M12164" s="2">
        <v>182000</v>
      </c>
      <c r="N12164" s="2" t="str">
        <f>VLOOKUP(Tabla1[[#This Row],[nemo]],'Nemos y clasificaciones'!$A$2:$B$5000,2,FALSE)</f>
        <v>ISHARES 20+ YEAR TREASURY BOND ETF</v>
      </c>
      <c r="O12164" s="2" t="str">
        <f>VLOOKUP(Tabla1[[#This Row],[nemo]],'Nemos y clasificaciones'!$A$1:$C$3000,3,FALSE)</f>
        <v>ETF</v>
      </c>
      <c r="P12164" s="2"/>
      <c r="Q12164" s="2"/>
    </row>
    <row r="12165" spans="1:17" x14ac:dyDescent="0.25">
      <c r="A12165" t="s">
        <v>2601</v>
      </c>
      <c r="B12165" s="1">
        <v>44228</v>
      </c>
      <c r="C12165" s="1">
        <v>44232</v>
      </c>
      <c r="D12165" t="s">
        <v>21</v>
      </c>
      <c r="E12165" t="s">
        <v>281</v>
      </c>
      <c r="F12165">
        <v>0</v>
      </c>
      <c r="G12165">
        <v>1000000</v>
      </c>
      <c r="H12165">
        <v>0</v>
      </c>
      <c r="I12165">
        <v>0</v>
      </c>
      <c r="J12165">
        <v>0</v>
      </c>
      <c r="K12165">
        <v>0.17599999999999999</v>
      </c>
      <c r="L12165" t="s">
        <v>23</v>
      </c>
      <c r="M12165" s="2">
        <v>176000</v>
      </c>
      <c r="N12165" s="2" t="str">
        <f>VLOOKUP(Tabla1[[#This Row],[nemo]],'Nemos y clasificaciones'!$A$2:$B$5000,2,FALSE)</f>
        <v>ISHARES 20+ YEAR TREASURY BOND ETF</v>
      </c>
      <c r="O12165" s="2" t="str">
        <f>VLOOKUP(Tabla1[[#This Row],[nemo]],'Nemos y clasificaciones'!$A$1:$C$3000,3,FALSE)</f>
        <v>ETF</v>
      </c>
      <c r="P12165" s="2"/>
      <c r="Q12165" s="2"/>
    </row>
    <row r="12166" spans="1:17" x14ac:dyDescent="0.25">
      <c r="A12166" t="s">
        <v>2511</v>
      </c>
      <c r="B12166" s="1">
        <v>44256</v>
      </c>
      <c r="C12166" s="1">
        <v>44260</v>
      </c>
      <c r="D12166" t="s">
        <v>21</v>
      </c>
      <c r="E12166" t="s">
        <v>281</v>
      </c>
      <c r="F12166">
        <v>0</v>
      </c>
      <c r="G12166">
        <v>1000000</v>
      </c>
      <c r="H12166">
        <v>0</v>
      </c>
      <c r="I12166">
        <v>0</v>
      </c>
      <c r="J12166">
        <v>0</v>
      </c>
      <c r="K12166">
        <v>0.17199999999999999</v>
      </c>
      <c r="L12166" t="s">
        <v>23</v>
      </c>
      <c r="M12166" s="2">
        <v>172000</v>
      </c>
      <c r="N12166" s="2" t="str">
        <f>VLOOKUP(Tabla1[[#This Row],[nemo]],'Nemos y clasificaciones'!$A$2:$B$5000,2,FALSE)</f>
        <v>ISHARES 20+ YEAR TREASURY BOND ETF</v>
      </c>
      <c r="O12166" s="2" t="str">
        <f>VLOOKUP(Tabla1[[#This Row],[nemo]],'Nemos y clasificaciones'!$A$1:$C$3000,3,FALSE)</f>
        <v>ETF</v>
      </c>
      <c r="P12166" s="2"/>
      <c r="Q12166" s="2"/>
    </row>
    <row r="12167" spans="1:17" x14ac:dyDescent="0.25">
      <c r="A12167" t="s">
        <v>3216</v>
      </c>
      <c r="B12167" s="1">
        <v>44137</v>
      </c>
      <c r="C12167" s="1">
        <v>44141</v>
      </c>
      <c r="D12167" t="s">
        <v>21</v>
      </c>
      <c r="E12167" t="s">
        <v>281</v>
      </c>
      <c r="F12167">
        <v>0</v>
      </c>
      <c r="G12167">
        <v>1000000</v>
      </c>
      <c r="H12167">
        <v>0</v>
      </c>
      <c r="I12167">
        <v>0</v>
      </c>
      <c r="J12167">
        <v>0</v>
      </c>
      <c r="K12167">
        <v>0.16900000000000001</v>
      </c>
      <c r="L12167" t="s">
        <v>23</v>
      </c>
      <c r="M12167" s="2">
        <v>169000</v>
      </c>
      <c r="N12167" s="2" t="str">
        <f>VLOOKUP(Tabla1[[#This Row],[nemo]],'Nemos y clasificaciones'!$A$2:$B$5000,2,FALSE)</f>
        <v>ISHARES 20+ YEAR TREASURY BOND ETF</v>
      </c>
      <c r="O12167" s="2" t="str">
        <f>VLOOKUP(Tabla1[[#This Row],[nemo]],'Nemos y clasificaciones'!$A$1:$C$3000,3,FALSE)</f>
        <v>ETF</v>
      </c>
      <c r="P12167" s="2"/>
      <c r="Q12167" s="2"/>
    </row>
    <row r="12168" spans="1:17" x14ac:dyDescent="0.25">
      <c r="A12168" t="s">
        <v>3366</v>
      </c>
      <c r="B12168" s="1">
        <v>44105</v>
      </c>
      <c r="C12168" s="1">
        <v>44111</v>
      </c>
      <c r="D12168" t="s">
        <v>21</v>
      </c>
      <c r="E12168" t="s">
        <v>281</v>
      </c>
      <c r="F12168">
        <v>0</v>
      </c>
      <c r="G12168">
        <v>1000000</v>
      </c>
      <c r="H12168">
        <v>0</v>
      </c>
      <c r="I12168">
        <v>0</v>
      </c>
      <c r="J12168">
        <v>0</v>
      </c>
      <c r="K12168">
        <v>0.16900000000000001</v>
      </c>
      <c r="L12168" t="s">
        <v>23</v>
      </c>
      <c r="M12168" s="2">
        <v>169000</v>
      </c>
      <c r="N12168" s="2" t="str">
        <f>VLOOKUP(Tabla1[[#This Row],[nemo]],'Nemos y clasificaciones'!$A$2:$B$5000,2,FALSE)</f>
        <v>ISHARES 20+ YEAR TREASURY BOND ETF</v>
      </c>
      <c r="O12168" s="2" t="str">
        <f>VLOOKUP(Tabla1[[#This Row],[nemo]],'Nemos y clasificaciones'!$A$1:$C$3000,3,FALSE)</f>
        <v>ETF</v>
      </c>
      <c r="P12168" s="2"/>
      <c r="Q12168" s="2"/>
    </row>
    <row r="12169" spans="1:17" x14ac:dyDescent="0.25">
      <c r="A12169" t="s">
        <v>2872</v>
      </c>
      <c r="B12169" s="1">
        <v>44182</v>
      </c>
      <c r="C12169" s="1">
        <v>44188</v>
      </c>
      <c r="D12169" t="s">
        <v>21</v>
      </c>
      <c r="E12169" t="s">
        <v>281</v>
      </c>
      <c r="F12169">
        <v>0</v>
      </c>
      <c r="G12169">
        <v>1000000</v>
      </c>
      <c r="H12169">
        <v>0</v>
      </c>
      <c r="I12169">
        <v>0</v>
      </c>
      <c r="J12169">
        <v>0</v>
      </c>
      <c r="K12169">
        <v>0.16400000000000001</v>
      </c>
      <c r="L12169" t="s">
        <v>23</v>
      </c>
      <c r="M12169" s="2">
        <v>164000</v>
      </c>
      <c r="N12169" s="2" t="str">
        <f>VLOOKUP(Tabla1[[#This Row],[nemo]],'Nemos y clasificaciones'!$A$2:$B$5000,2,FALSE)</f>
        <v>ISHARES 20+ YEAR TREASURY BOND ETF</v>
      </c>
      <c r="O12169" s="2" t="str">
        <f>VLOOKUP(Tabla1[[#This Row],[nemo]],'Nemos y clasificaciones'!$A$1:$C$3000,3,FALSE)</f>
        <v>ETF</v>
      </c>
      <c r="P12169" s="2"/>
      <c r="Q12169" s="2"/>
    </row>
    <row r="12170" spans="1:17" x14ac:dyDescent="0.25">
      <c r="A12170" t="s">
        <v>2873</v>
      </c>
      <c r="B12170" s="1">
        <v>44182</v>
      </c>
      <c r="C12170" s="1">
        <v>44188</v>
      </c>
      <c r="D12170" t="s">
        <v>21</v>
      </c>
      <c r="E12170" t="s">
        <v>281</v>
      </c>
      <c r="F12170">
        <v>0</v>
      </c>
      <c r="G12170">
        <v>1000000</v>
      </c>
      <c r="H12170">
        <v>0</v>
      </c>
      <c r="I12170">
        <v>0</v>
      </c>
      <c r="J12170">
        <v>0</v>
      </c>
      <c r="K12170">
        <v>0.16400000000000001</v>
      </c>
      <c r="L12170" t="s">
        <v>23</v>
      </c>
      <c r="M12170" s="2">
        <v>164000</v>
      </c>
      <c r="N12170" s="2" t="str">
        <f>VLOOKUP(Tabla1[[#This Row],[nemo]],'Nemos y clasificaciones'!$A$2:$B$5000,2,FALSE)</f>
        <v>ISHARES 20+ YEAR TREASURY BOND ETF</v>
      </c>
      <c r="O12170" s="2" t="str">
        <f>VLOOKUP(Tabla1[[#This Row],[nemo]],'Nemos y clasificaciones'!$A$1:$C$3000,3,FALSE)</f>
        <v>ETF</v>
      </c>
      <c r="P12170" s="2"/>
      <c r="Q12170" s="2"/>
    </row>
    <row r="12171" spans="1:17" x14ac:dyDescent="0.25">
      <c r="A12171" t="s">
        <v>3085</v>
      </c>
      <c r="B12171" s="1">
        <v>44166</v>
      </c>
      <c r="C12171" s="1">
        <v>44172</v>
      </c>
      <c r="D12171" t="s">
        <v>21</v>
      </c>
      <c r="E12171" t="s">
        <v>281</v>
      </c>
      <c r="F12171">
        <v>0</v>
      </c>
      <c r="G12171">
        <v>1000000</v>
      </c>
      <c r="H12171">
        <v>0</v>
      </c>
      <c r="I12171">
        <v>0</v>
      </c>
      <c r="J12171">
        <v>0</v>
      </c>
      <c r="K12171">
        <v>0.16300000000000001</v>
      </c>
      <c r="L12171" t="s">
        <v>23</v>
      </c>
      <c r="M12171" s="2">
        <v>163000</v>
      </c>
      <c r="N12171" s="2" t="str">
        <f>VLOOKUP(Tabla1[[#This Row],[nemo]],'Nemos y clasificaciones'!$A$2:$B$5000,2,FALSE)</f>
        <v>ISHARES 20+ YEAR TREASURY BOND ETF</v>
      </c>
      <c r="O12171" s="2" t="str">
        <f>VLOOKUP(Tabla1[[#This Row],[nemo]],'Nemos y clasificaciones'!$A$1:$C$3000,3,FALSE)</f>
        <v>ETF</v>
      </c>
      <c r="P12171" s="2"/>
      <c r="Q12171" s="2"/>
    </row>
    <row r="12172" spans="1:17" x14ac:dyDescent="0.25">
      <c r="A12172" t="s">
        <v>8176</v>
      </c>
      <c r="B12172" s="1">
        <v>43231</v>
      </c>
      <c r="C12172" s="1">
        <v>43237</v>
      </c>
      <c r="D12172" t="s">
        <v>14</v>
      </c>
      <c r="E12172" t="s">
        <v>149</v>
      </c>
      <c r="F12172">
        <v>0</v>
      </c>
      <c r="G12172">
        <v>428709497</v>
      </c>
      <c r="H12172">
        <v>0</v>
      </c>
      <c r="I12172">
        <v>0</v>
      </c>
      <c r="J12172">
        <v>0</v>
      </c>
      <c r="K12172">
        <v>8.7309999999999999</v>
      </c>
      <c r="L12172" t="s">
        <v>16</v>
      </c>
      <c r="M12172" s="2">
        <v>3743062618.3070002</v>
      </c>
      <c r="N12172" s="2" t="str">
        <f>VLOOKUP(Tabla1[[#This Row],[nemo]],'Nemos y clasificaciones'!$A$2:$B$5000,2,FALSE)</f>
        <v>EMPRESAS TRICOT S.A.</v>
      </c>
      <c r="O12172" s="2" t="str">
        <f>VLOOKUP(Tabla1[[#This Row],[nemo]],'Nemos y clasificaciones'!$A$1:$C$3000,3,FALSE)</f>
        <v>Consumo</v>
      </c>
      <c r="P12172" s="2"/>
      <c r="Q12172" s="2"/>
    </row>
    <row r="12173" spans="1:17" x14ac:dyDescent="0.25">
      <c r="A12173" t="s">
        <v>7498</v>
      </c>
      <c r="B12173" s="1">
        <v>43357</v>
      </c>
      <c r="C12173" s="1">
        <v>43367</v>
      </c>
      <c r="D12173" t="s">
        <v>14</v>
      </c>
      <c r="E12173" t="s">
        <v>149</v>
      </c>
      <c r="F12173">
        <v>0</v>
      </c>
      <c r="G12173">
        <v>428709497</v>
      </c>
      <c r="H12173">
        <v>0</v>
      </c>
      <c r="I12173">
        <v>0</v>
      </c>
      <c r="J12173">
        <v>0</v>
      </c>
      <c r="K12173">
        <v>7.798</v>
      </c>
      <c r="L12173" t="s">
        <v>16</v>
      </c>
      <c r="M12173" s="2">
        <v>3343076657.6059999</v>
      </c>
      <c r="N12173" s="2" t="str">
        <f>VLOOKUP(Tabla1[[#This Row],[nemo]],'Nemos y clasificaciones'!$A$2:$B$5000,2,FALSE)</f>
        <v>EMPRESAS TRICOT S.A.</v>
      </c>
      <c r="O12173" s="2" t="str">
        <f>VLOOKUP(Tabla1[[#This Row],[nemo]],'Nemos y clasificaciones'!$A$1:$C$3000,3,FALSE)</f>
        <v>Consumo</v>
      </c>
      <c r="P12173" s="2"/>
      <c r="Q12173" s="2"/>
    </row>
    <row r="12174" spans="1:17" x14ac:dyDescent="0.25">
      <c r="A12174" t="s">
        <v>9051</v>
      </c>
      <c r="B12174" s="1">
        <v>43001</v>
      </c>
      <c r="C12174" s="1">
        <v>43007</v>
      </c>
      <c r="D12174" t="s">
        <v>14</v>
      </c>
      <c r="E12174" t="s">
        <v>149</v>
      </c>
      <c r="F12174">
        <v>0</v>
      </c>
      <c r="G12174">
        <v>428709497</v>
      </c>
      <c r="H12174">
        <v>0</v>
      </c>
      <c r="I12174">
        <v>0</v>
      </c>
      <c r="J12174">
        <v>0</v>
      </c>
      <c r="K12174">
        <v>6.8319999999999999</v>
      </c>
      <c r="L12174" t="s">
        <v>16</v>
      </c>
      <c r="M12174" s="2">
        <v>2928943283.5040002</v>
      </c>
      <c r="N12174" s="2" t="str">
        <f>VLOOKUP(Tabla1[[#This Row],[nemo]],'Nemos y clasificaciones'!$A$2:$B$5000,2,FALSE)</f>
        <v>EMPRESAS TRICOT S.A.</v>
      </c>
      <c r="O12174" s="2" t="str">
        <f>VLOOKUP(Tabla1[[#This Row],[nemo]],'Nemos y clasificaciones'!$A$1:$C$3000,3,FALSE)</f>
        <v>Consumo</v>
      </c>
      <c r="P12174" s="2"/>
      <c r="Q12174" s="2"/>
    </row>
    <row r="12175" spans="1:17" x14ac:dyDescent="0.25">
      <c r="A12175" t="s">
        <v>148</v>
      </c>
      <c r="B12175" s="1">
        <v>44448</v>
      </c>
      <c r="C12175" s="1">
        <v>44454</v>
      </c>
      <c r="D12175" t="s">
        <v>14</v>
      </c>
      <c r="E12175" t="s">
        <v>149</v>
      </c>
      <c r="F12175">
        <v>0</v>
      </c>
      <c r="G12175">
        <v>428709497</v>
      </c>
      <c r="H12175">
        <v>0</v>
      </c>
      <c r="I12175">
        <v>0</v>
      </c>
      <c r="J12175">
        <v>0</v>
      </c>
      <c r="K12175">
        <v>6.6459999999999999</v>
      </c>
      <c r="L12175" t="s">
        <v>16</v>
      </c>
      <c r="M12175" s="2">
        <v>2849203317.0619998</v>
      </c>
      <c r="N12175" s="2" t="str">
        <f>VLOOKUP(Tabla1[[#This Row],[nemo]],'Nemos y clasificaciones'!$A$2:$B$5000,2,FALSE)</f>
        <v>EMPRESAS TRICOT S.A.</v>
      </c>
      <c r="O12175" s="2" t="str">
        <f>VLOOKUP(Tabla1[[#This Row],[nemo]],'Nemos y clasificaciones'!$A$1:$C$3000,3,FALSE)</f>
        <v>Consumo</v>
      </c>
      <c r="P12175" s="2"/>
      <c r="Q12175" s="2"/>
    </row>
    <row r="12176" spans="1:17" x14ac:dyDescent="0.25">
      <c r="A12176" t="s">
        <v>5685</v>
      </c>
      <c r="B12176" s="1">
        <v>43712</v>
      </c>
      <c r="C12176" s="1">
        <v>43718</v>
      </c>
      <c r="D12176" t="s">
        <v>14</v>
      </c>
      <c r="E12176" t="s">
        <v>149</v>
      </c>
      <c r="F12176">
        <v>0</v>
      </c>
      <c r="G12176">
        <v>428709497</v>
      </c>
      <c r="H12176">
        <v>0</v>
      </c>
      <c r="I12176">
        <v>0</v>
      </c>
      <c r="J12176">
        <v>0</v>
      </c>
      <c r="K12176">
        <v>5.73</v>
      </c>
      <c r="L12176" t="s">
        <v>16</v>
      </c>
      <c r="M12176" s="2">
        <v>2456505417.8099999</v>
      </c>
      <c r="N12176" s="2" t="str">
        <f>VLOOKUP(Tabla1[[#This Row],[nemo]],'Nemos y clasificaciones'!$A$2:$B$5000,2,FALSE)</f>
        <v>EMPRESAS TRICOT S.A.</v>
      </c>
      <c r="O12176" s="2" t="str">
        <f>VLOOKUP(Tabla1[[#This Row],[nemo]],'Nemos y clasificaciones'!$A$1:$C$3000,3,FALSE)</f>
        <v>Consumo</v>
      </c>
      <c r="P12176" s="2"/>
      <c r="Q12176" s="2"/>
    </row>
    <row r="12177" spans="1:17" x14ac:dyDescent="0.25">
      <c r="A12177" t="s">
        <v>6352</v>
      </c>
      <c r="B12177" s="1">
        <v>43596</v>
      </c>
      <c r="C12177" s="1">
        <v>43602</v>
      </c>
      <c r="D12177" t="s">
        <v>14</v>
      </c>
      <c r="E12177" t="s">
        <v>149</v>
      </c>
      <c r="F12177">
        <v>0</v>
      </c>
      <c r="G12177">
        <v>428709497</v>
      </c>
      <c r="H12177">
        <v>0</v>
      </c>
      <c r="I12177">
        <v>0</v>
      </c>
      <c r="J12177">
        <v>0</v>
      </c>
      <c r="K12177">
        <v>5.3360000000000003</v>
      </c>
      <c r="L12177" t="s">
        <v>16</v>
      </c>
      <c r="M12177" s="2">
        <v>2287593875.9920001</v>
      </c>
      <c r="N12177" s="2" t="str">
        <f>VLOOKUP(Tabla1[[#This Row],[nemo]],'Nemos y clasificaciones'!$A$2:$B$5000,2,FALSE)</f>
        <v>EMPRESAS TRICOT S.A.</v>
      </c>
      <c r="O12177" s="2" t="str">
        <f>VLOOKUP(Tabla1[[#This Row],[nemo]],'Nemos y clasificaciones'!$A$1:$C$3000,3,FALSE)</f>
        <v>Consumo</v>
      </c>
      <c r="P12177" s="2"/>
      <c r="Q12177" s="2"/>
    </row>
    <row r="12178" spans="1:17" x14ac:dyDescent="0.25">
      <c r="A12178" t="s">
        <v>2177</v>
      </c>
      <c r="B12178" s="1">
        <v>44302</v>
      </c>
      <c r="C12178" s="1">
        <v>44308</v>
      </c>
      <c r="D12178" t="s">
        <v>14</v>
      </c>
      <c r="E12178" t="s">
        <v>149</v>
      </c>
      <c r="F12178">
        <v>0</v>
      </c>
      <c r="G12178">
        <v>428709497</v>
      </c>
      <c r="H12178">
        <v>0</v>
      </c>
      <c r="I12178">
        <v>0</v>
      </c>
      <c r="J12178">
        <v>0</v>
      </c>
      <c r="K12178">
        <v>4.359</v>
      </c>
      <c r="L12178" t="s">
        <v>16</v>
      </c>
      <c r="M12178" s="2">
        <v>1868744697.4230001</v>
      </c>
      <c r="N12178" s="2" t="str">
        <f>VLOOKUP(Tabla1[[#This Row],[nemo]],'Nemos y clasificaciones'!$A$2:$B$5000,2,FALSE)</f>
        <v>EMPRESAS TRICOT S.A.</v>
      </c>
      <c r="O12178" s="2" t="str">
        <f>VLOOKUP(Tabla1[[#This Row],[nemo]],'Nemos y clasificaciones'!$A$1:$C$3000,3,FALSE)</f>
        <v>Consumo</v>
      </c>
      <c r="P12178" s="2"/>
      <c r="Q12178" s="2"/>
    </row>
    <row r="12179" spans="1:17" x14ac:dyDescent="0.25">
      <c r="A12179" t="s">
        <v>4560</v>
      </c>
      <c r="B12179" s="1">
        <v>43944</v>
      </c>
      <c r="C12179" s="1">
        <v>43950</v>
      </c>
      <c r="D12179" t="s">
        <v>14</v>
      </c>
      <c r="E12179" t="s">
        <v>149</v>
      </c>
      <c r="F12179">
        <v>0</v>
      </c>
      <c r="G12179">
        <v>428709497</v>
      </c>
      <c r="H12179">
        <v>0</v>
      </c>
      <c r="I12179">
        <v>0</v>
      </c>
      <c r="J12179">
        <v>0</v>
      </c>
      <c r="K12179">
        <v>3.8879999999999999</v>
      </c>
      <c r="L12179" t="s">
        <v>16</v>
      </c>
      <c r="M12179" s="2">
        <v>1666822524.336</v>
      </c>
      <c r="N12179" s="2" t="str">
        <f>VLOOKUP(Tabla1[[#This Row],[nemo]],'Nemos y clasificaciones'!$A$2:$B$5000,2,FALSE)</f>
        <v>EMPRESAS TRICOT S.A.</v>
      </c>
      <c r="O12179" s="2" t="str">
        <f>VLOOKUP(Tabla1[[#This Row],[nemo]],'Nemos y clasificaciones'!$A$1:$C$3000,3,FALSE)</f>
        <v>Consumo</v>
      </c>
      <c r="P12179" s="2"/>
      <c r="Q12179" s="2"/>
    </row>
    <row r="12180" spans="1:17" x14ac:dyDescent="0.25">
      <c r="A12180" t="s">
        <v>7186</v>
      </c>
      <c r="B12180" s="1">
        <v>43449</v>
      </c>
      <c r="C12180" s="1">
        <v>43455</v>
      </c>
      <c r="D12180" t="s">
        <v>14</v>
      </c>
      <c r="E12180" t="s">
        <v>149</v>
      </c>
      <c r="F12180">
        <v>0</v>
      </c>
      <c r="G12180">
        <v>428709497</v>
      </c>
      <c r="H12180">
        <v>0</v>
      </c>
      <c r="I12180">
        <v>0</v>
      </c>
      <c r="J12180">
        <v>0</v>
      </c>
      <c r="K12180">
        <v>2.4169999999999998</v>
      </c>
      <c r="L12180" t="s">
        <v>16</v>
      </c>
      <c r="M12180" s="2">
        <v>1036190854.249</v>
      </c>
      <c r="N12180" s="2" t="str">
        <f>VLOOKUP(Tabla1[[#This Row],[nemo]],'Nemos y clasificaciones'!$A$2:$B$5000,2,FALSE)</f>
        <v>EMPRESAS TRICOT S.A.</v>
      </c>
      <c r="O12180" s="2" t="str">
        <f>VLOOKUP(Tabla1[[#This Row],[nemo]],'Nemos y clasificaciones'!$A$1:$C$3000,3,FALSE)</f>
        <v>Consumo</v>
      </c>
      <c r="P12180" s="2"/>
      <c r="Q12180" s="2"/>
    </row>
    <row r="12181" spans="1:17" x14ac:dyDescent="0.25">
      <c r="A12181" t="s">
        <v>7278</v>
      </c>
      <c r="B12181" s="1">
        <v>42320</v>
      </c>
      <c r="C12181" s="1">
        <v>42339</v>
      </c>
      <c r="D12181" t="s">
        <v>21</v>
      </c>
      <c r="E12181" t="s">
        <v>5037</v>
      </c>
      <c r="F12181">
        <v>0</v>
      </c>
      <c r="G12181">
        <v>100000</v>
      </c>
      <c r="H12181">
        <v>0</v>
      </c>
      <c r="I12181">
        <v>0</v>
      </c>
      <c r="J12181">
        <v>0</v>
      </c>
      <c r="K12181">
        <v>0.06</v>
      </c>
      <c r="L12181" t="s">
        <v>23</v>
      </c>
      <c r="M12181" s="4">
        <v>6000</v>
      </c>
      <c r="N12181" s="2" t="str">
        <f>VLOOKUP(Tabla1[[#This Row],[nemo]],'Nemos y clasificaciones'!$A$2:$B$5000,2,FALSE)</f>
        <v>AVON PRODUCTS INC</v>
      </c>
      <c r="O12181" s="4" t="str">
        <f>VLOOKUP(Tabla1[[#This Row],[nemo]],'Nemos y clasificaciones'!$A$1:$C$3000,3,FALSE)</f>
        <v>Consumo</v>
      </c>
      <c r="P12181" s="4"/>
      <c r="Q12181" s="4"/>
    </row>
    <row r="12182" spans="1:17" x14ac:dyDescent="0.25">
      <c r="A12182" t="s">
        <v>7278</v>
      </c>
      <c r="B12182" s="1">
        <v>42227</v>
      </c>
      <c r="C12182" s="1">
        <v>42248</v>
      </c>
      <c r="D12182" t="s">
        <v>21</v>
      </c>
      <c r="E12182" t="s">
        <v>5037</v>
      </c>
      <c r="F12182">
        <v>0</v>
      </c>
      <c r="G12182">
        <v>100000</v>
      </c>
      <c r="H12182">
        <v>0</v>
      </c>
      <c r="I12182">
        <v>0</v>
      </c>
      <c r="J12182">
        <v>0</v>
      </c>
      <c r="K12182">
        <v>0.06</v>
      </c>
      <c r="L12182" t="s">
        <v>23</v>
      </c>
      <c r="M12182" s="4">
        <v>6000</v>
      </c>
      <c r="N12182" s="2" t="str">
        <f>VLOOKUP(Tabla1[[#This Row],[nemo]],'Nemos y clasificaciones'!$A$2:$B$5000,2,FALSE)</f>
        <v>AVON PRODUCTS INC</v>
      </c>
      <c r="O12182" s="4" t="str">
        <f>VLOOKUP(Tabla1[[#This Row],[nemo]],'Nemos y clasificaciones'!$A$1:$C$3000,3,FALSE)</f>
        <v>Consumo</v>
      </c>
      <c r="P12182" s="4"/>
      <c r="Q12182" s="4"/>
    </row>
    <row r="12183" spans="1:17" x14ac:dyDescent="0.25">
      <c r="A12183" t="s">
        <v>7278</v>
      </c>
      <c r="B12183" s="1">
        <v>42136</v>
      </c>
      <c r="C12183" s="1">
        <v>42156</v>
      </c>
      <c r="D12183" t="s">
        <v>21</v>
      </c>
      <c r="E12183" t="s">
        <v>5037</v>
      </c>
      <c r="F12183">
        <v>0</v>
      </c>
      <c r="G12183">
        <v>100000</v>
      </c>
      <c r="H12183">
        <v>0</v>
      </c>
      <c r="I12183">
        <v>0</v>
      </c>
      <c r="J12183">
        <v>0</v>
      </c>
      <c r="K12183">
        <v>0.06</v>
      </c>
      <c r="L12183" t="s">
        <v>23</v>
      </c>
      <c r="M12183" s="4">
        <v>6000</v>
      </c>
      <c r="N12183" s="2" t="str">
        <f>VLOOKUP(Tabla1[[#This Row],[nemo]],'Nemos y clasificaciones'!$A$2:$B$5000,2,FALSE)</f>
        <v>AVON PRODUCTS INC</v>
      </c>
      <c r="O12183" s="4" t="str">
        <f>VLOOKUP(Tabla1[[#This Row],[nemo]],'Nemos y clasificaciones'!$A$1:$C$3000,3,FALSE)</f>
        <v>Consumo</v>
      </c>
      <c r="P12183" s="4"/>
      <c r="Q12183" s="4"/>
    </row>
    <row r="12184" spans="1:17" x14ac:dyDescent="0.25">
      <c r="A12184" t="s">
        <v>11940</v>
      </c>
      <c r="B12184" s="1">
        <v>42054</v>
      </c>
      <c r="C12184" s="1">
        <v>42065</v>
      </c>
      <c r="D12184" t="s">
        <v>21</v>
      </c>
      <c r="E12184" t="s">
        <v>5037</v>
      </c>
      <c r="F12184">
        <v>0</v>
      </c>
      <c r="G12184">
        <v>100000</v>
      </c>
      <c r="H12184">
        <v>0</v>
      </c>
      <c r="I12184">
        <v>0</v>
      </c>
      <c r="J12184">
        <v>0</v>
      </c>
      <c r="K12184">
        <v>0.06</v>
      </c>
      <c r="L12184" t="s">
        <v>23</v>
      </c>
      <c r="M12184" s="4">
        <v>6000</v>
      </c>
      <c r="N12184" s="2" t="str">
        <f>VLOOKUP(Tabla1[[#This Row],[nemo]],'Nemos y clasificaciones'!$A$2:$B$5000,2,FALSE)</f>
        <v>AVON PRODUCTS INC</v>
      </c>
      <c r="O12184" s="4" t="str">
        <f>VLOOKUP(Tabla1[[#This Row],[nemo]],'Nemos y clasificaciones'!$A$1:$C$3000,3,FALSE)</f>
        <v>Consumo</v>
      </c>
      <c r="P12184" s="4"/>
      <c r="Q12184" s="4"/>
    </row>
    <row r="12185" spans="1:17" x14ac:dyDescent="0.25">
      <c r="A12185" t="s">
        <v>5169</v>
      </c>
      <c r="B12185" s="1">
        <v>43815</v>
      </c>
      <c r="C12185" s="1">
        <v>43819</v>
      </c>
      <c r="D12185" t="s">
        <v>21</v>
      </c>
      <c r="E12185" t="s">
        <v>1273</v>
      </c>
      <c r="F12185">
        <v>0</v>
      </c>
      <c r="G12185">
        <v>100000</v>
      </c>
      <c r="H12185">
        <v>0</v>
      </c>
      <c r="I12185">
        <v>0</v>
      </c>
      <c r="J12185">
        <v>0</v>
      </c>
      <c r="K12185">
        <v>5.8999999999999997E-2</v>
      </c>
      <c r="L12185" t="s">
        <v>23</v>
      </c>
      <c r="M12185" s="4">
        <v>5900</v>
      </c>
      <c r="N12185" s="2" t="str">
        <f>VLOOKUP(Tabla1[[#This Row],[nemo]],'Nemos y clasificaciones'!$A$2:$B$5000,2,FALSE)</f>
        <v>iShares MSCI ACWI ETF (ACWI)</v>
      </c>
      <c r="O12185" s="4" t="str">
        <f>VLOOKUP(Tabla1[[#This Row],[nemo]],'Nemos y clasificaciones'!$A$1:$C$3000,3,FALSE)</f>
        <v>ETF</v>
      </c>
      <c r="P12185" s="4"/>
      <c r="Q12185" s="4"/>
    </row>
    <row r="12186" spans="1:17" x14ac:dyDescent="0.25">
      <c r="A12186" t="s">
        <v>8720</v>
      </c>
      <c r="B12186" s="1">
        <v>43090</v>
      </c>
      <c r="C12186" s="1">
        <v>43097</v>
      </c>
      <c r="D12186" t="s">
        <v>14</v>
      </c>
      <c r="E12186" t="s">
        <v>149</v>
      </c>
      <c r="F12186">
        <v>0</v>
      </c>
      <c r="G12186">
        <v>428709497</v>
      </c>
      <c r="H12186">
        <v>0</v>
      </c>
      <c r="I12186">
        <v>0</v>
      </c>
      <c r="J12186">
        <v>0</v>
      </c>
      <c r="K12186">
        <v>1.8240000000000001</v>
      </c>
      <c r="L12186" t="s">
        <v>16</v>
      </c>
      <c r="M12186" s="2">
        <v>781966122.528</v>
      </c>
      <c r="N12186" s="2" t="str">
        <f>VLOOKUP(Tabla1[[#This Row],[nemo]],'Nemos y clasificaciones'!$A$2:$B$5000,2,FALSE)</f>
        <v>EMPRESAS TRICOT S.A.</v>
      </c>
      <c r="O12186" s="2" t="str">
        <f>VLOOKUP(Tabla1[[#This Row],[nemo]],'Nemos y clasificaciones'!$A$1:$C$3000,3,FALSE)</f>
        <v>Consumo</v>
      </c>
      <c r="P12186" s="2"/>
      <c r="Q12186" s="2"/>
    </row>
    <row r="12187" spans="1:17" x14ac:dyDescent="0.25">
      <c r="A12187" t="s">
        <v>5279</v>
      </c>
      <c r="B12187" s="1">
        <v>43811</v>
      </c>
      <c r="C12187" s="1">
        <v>43817</v>
      </c>
      <c r="D12187" t="s">
        <v>14</v>
      </c>
      <c r="E12187" t="s">
        <v>149</v>
      </c>
      <c r="F12187">
        <v>0</v>
      </c>
      <c r="G12187">
        <v>428709497</v>
      </c>
      <c r="H12187">
        <v>0</v>
      </c>
      <c r="I12187">
        <v>0</v>
      </c>
      <c r="J12187">
        <v>0</v>
      </c>
      <c r="K12187">
        <v>0.28000000000000003</v>
      </c>
      <c r="L12187" t="s">
        <v>23</v>
      </c>
      <c r="M12187" s="2">
        <v>120038659.16</v>
      </c>
      <c r="N12187" s="2" t="str">
        <f>VLOOKUP(Tabla1[[#This Row],[nemo]],'Nemos y clasificaciones'!$A$2:$B$5000,2,FALSE)</f>
        <v>EMPRESAS TRICOT S.A.</v>
      </c>
      <c r="O12187" s="2" t="str">
        <f>VLOOKUP(Tabla1[[#This Row],[nemo]],'Nemos y clasificaciones'!$A$1:$C$3000,3,FALSE)</f>
        <v>Consumo</v>
      </c>
      <c r="P12187" s="2"/>
      <c r="Q12187" s="2"/>
    </row>
    <row r="12188" spans="1:17" x14ac:dyDescent="0.25">
      <c r="A12188" t="s">
        <v>38</v>
      </c>
      <c r="B12188" s="1">
        <v>44448</v>
      </c>
      <c r="C12188" s="1">
        <v>44469</v>
      </c>
      <c r="D12188" t="s">
        <v>21</v>
      </c>
      <c r="E12188" t="s">
        <v>39</v>
      </c>
      <c r="F12188">
        <v>0</v>
      </c>
      <c r="G12188">
        <v>100000</v>
      </c>
      <c r="H12188">
        <v>0</v>
      </c>
      <c r="I12188">
        <v>0</v>
      </c>
      <c r="J12188">
        <v>0</v>
      </c>
      <c r="K12188">
        <v>0.88</v>
      </c>
      <c r="L12188" t="s">
        <v>23</v>
      </c>
      <c r="M12188" s="3">
        <v>88000</v>
      </c>
      <c r="N12188" s="2" t="str">
        <f>VLOOKUP(Tabla1[[#This Row],[nemo]],'Nemos y clasificaciones'!$A$2:$B$5000,2,FALSE)</f>
        <v>TRAVELERS COMPANIES, INC.</v>
      </c>
      <c r="O12188" s="3" t="str">
        <f>VLOOKUP(Tabla1[[#This Row],[nemo]],'Nemos y clasificaciones'!$A$1:$C$3000,3,FALSE)</f>
        <v>Servicios financieros</v>
      </c>
      <c r="P12188" s="3"/>
      <c r="Q12188" s="3"/>
    </row>
    <row r="12189" spans="1:17" x14ac:dyDescent="0.25">
      <c r="A12189" t="s">
        <v>964</v>
      </c>
      <c r="B12189" s="1">
        <v>44356</v>
      </c>
      <c r="C12189" s="1">
        <v>44377</v>
      </c>
      <c r="D12189" t="s">
        <v>21</v>
      </c>
      <c r="E12189" t="s">
        <v>39</v>
      </c>
      <c r="F12189">
        <v>0</v>
      </c>
      <c r="G12189">
        <v>100000</v>
      </c>
      <c r="H12189">
        <v>0</v>
      </c>
      <c r="I12189">
        <v>0</v>
      </c>
      <c r="J12189">
        <v>0</v>
      </c>
      <c r="K12189">
        <v>0.88</v>
      </c>
      <c r="L12189" t="s">
        <v>23</v>
      </c>
      <c r="M12189" s="3">
        <v>88000</v>
      </c>
      <c r="N12189" s="2" t="str">
        <f>VLOOKUP(Tabla1[[#This Row],[nemo]],'Nemos y clasificaciones'!$A$2:$B$5000,2,FALSE)</f>
        <v>TRAVELERS COMPANIES, INC.</v>
      </c>
      <c r="O12189" s="3" t="str">
        <f>VLOOKUP(Tabla1[[#This Row],[nemo]],'Nemos y clasificaciones'!$A$1:$C$3000,3,FALSE)</f>
        <v>Servicios financieros</v>
      </c>
      <c r="P12189" s="3"/>
      <c r="Q12189" s="3"/>
    </row>
    <row r="12190" spans="1:17" x14ac:dyDescent="0.25">
      <c r="A12190" t="s">
        <v>2332</v>
      </c>
      <c r="B12190" s="1">
        <v>44264</v>
      </c>
      <c r="C12190" s="1">
        <v>44286</v>
      </c>
      <c r="D12190" t="s">
        <v>21</v>
      </c>
      <c r="E12190" t="s">
        <v>39</v>
      </c>
      <c r="F12190">
        <v>0</v>
      </c>
      <c r="G12190">
        <v>100000</v>
      </c>
      <c r="H12190">
        <v>0</v>
      </c>
      <c r="I12190">
        <v>0</v>
      </c>
      <c r="J12190">
        <v>0</v>
      </c>
      <c r="K12190">
        <v>0.85</v>
      </c>
      <c r="L12190" t="s">
        <v>23</v>
      </c>
      <c r="M12190" s="3">
        <v>85000</v>
      </c>
      <c r="N12190" s="2" t="str">
        <f>VLOOKUP(Tabla1[[#This Row],[nemo]],'Nemos y clasificaciones'!$A$2:$B$5000,2,FALSE)</f>
        <v>TRAVELERS COMPANIES, INC.</v>
      </c>
      <c r="O12190" s="3" t="str">
        <f>VLOOKUP(Tabla1[[#This Row],[nemo]],'Nemos y clasificaciones'!$A$1:$C$3000,3,FALSE)</f>
        <v>Servicios financieros</v>
      </c>
      <c r="P12190" s="3"/>
      <c r="Q12190" s="3"/>
    </row>
    <row r="12191" spans="1:17" x14ac:dyDescent="0.25">
      <c r="A12191" t="s">
        <v>2749</v>
      </c>
      <c r="B12191" s="1">
        <v>44174</v>
      </c>
      <c r="C12191" s="1">
        <v>44200</v>
      </c>
      <c r="D12191" t="s">
        <v>21</v>
      </c>
      <c r="E12191" t="s">
        <v>39</v>
      </c>
      <c r="F12191">
        <v>0</v>
      </c>
      <c r="G12191">
        <v>100000</v>
      </c>
      <c r="H12191">
        <v>0</v>
      </c>
      <c r="I12191">
        <v>0</v>
      </c>
      <c r="J12191">
        <v>0</v>
      </c>
      <c r="K12191">
        <v>0.85</v>
      </c>
      <c r="L12191" t="s">
        <v>23</v>
      </c>
      <c r="M12191" s="3">
        <v>85000</v>
      </c>
      <c r="N12191" s="2" t="str">
        <f>VLOOKUP(Tabla1[[#This Row],[nemo]],'Nemos y clasificaciones'!$A$2:$B$5000,2,FALSE)</f>
        <v>TRAVELERS COMPANIES, INC.</v>
      </c>
      <c r="O12191" s="3" t="str">
        <f>VLOOKUP(Tabla1[[#This Row],[nemo]],'Nemos y clasificaciones'!$A$1:$C$3000,3,FALSE)</f>
        <v>Servicios financieros</v>
      </c>
      <c r="P12191" s="3"/>
      <c r="Q12191" s="3"/>
    </row>
    <row r="12192" spans="1:17" x14ac:dyDescent="0.25">
      <c r="A12192" t="s">
        <v>2749</v>
      </c>
      <c r="B12192" s="1">
        <v>44083</v>
      </c>
      <c r="C12192" s="1">
        <v>44104</v>
      </c>
      <c r="D12192" t="s">
        <v>21</v>
      </c>
      <c r="E12192" t="s">
        <v>39</v>
      </c>
      <c r="F12192">
        <v>0</v>
      </c>
      <c r="G12192">
        <v>100000</v>
      </c>
      <c r="H12192">
        <v>0</v>
      </c>
      <c r="I12192">
        <v>0</v>
      </c>
      <c r="J12192">
        <v>0</v>
      </c>
      <c r="K12192">
        <v>0.85</v>
      </c>
      <c r="L12192" t="s">
        <v>23</v>
      </c>
      <c r="M12192" s="3">
        <v>85000</v>
      </c>
      <c r="N12192" s="2" t="str">
        <f>VLOOKUP(Tabla1[[#This Row],[nemo]],'Nemos y clasificaciones'!$A$2:$B$5000,2,FALSE)</f>
        <v>TRAVELERS COMPANIES, INC.</v>
      </c>
      <c r="O12192" s="3" t="str">
        <f>VLOOKUP(Tabla1[[#This Row],[nemo]],'Nemos y clasificaciones'!$A$1:$C$3000,3,FALSE)</f>
        <v>Servicios financieros</v>
      </c>
      <c r="P12192" s="3"/>
      <c r="Q12192" s="3"/>
    </row>
    <row r="12193" spans="1:17" x14ac:dyDescent="0.25">
      <c r="A12193" t="s">
        <v>2749</v>
      </c>
      <c r="B12193" s="1">
        <v>43991</v>
      </c>
      <c r="C12193" s="1">
        <v>44012</v>
      </c>
      <c r="D12193" t="s">
        <v>21</v>
      </c>
      <c r="E12193" t="s">
        <v>39</v>
      </c>
      <c r="F12193">
        <v>0</v>
      </c>
      <c r="G12193">
        <v>100000</v>
      </c>
      <c r="H12193">
        <v>0</v>
      </c>
      <c r="I12193">
        <v>0</v>
      </c>
      <c r="J12193">
        <v>0</v>
      </c>
      <c r="K12193">
        <v>0.85</v>
      </c>
      <c r="L12193" t="s">
        <v>23</v>
      </c>
      <c r="M12193" s="3">
        <v>85000</v>
      </c>
      <c r="N12193" s="2" t="str">
        <f>VLOOKUP(Tabla1[[#This Row],[nemo]],'Nemos y clasificaciones'!$A$2:$B$5000,2,FALSE)</f>
        <v>TRAVELERS COMPANIES, INC.</v>
      </c>
      <c r="O12193" s="3" t="str">
        <f>VLOOKUP(Tabla1[[#This Row],[nemo]],'Nemos y clasificaciones'!$A$1:$C$3000,3,FALSE)</f>
        <v>Servicios financieros</v>
      </c>
      <c r="P12193" s="3"/>
      <c r="Q12193" s="3"/>
    </row>
    <row r="12194" spans="1:17" x14ac:dyDescent="0.25">
      <c r="A12194" t="s">
        <v>4378</v>
      </c>
      <c r="B12194" s="1">
        <v>43899</v>
      </c>
      <c r="C12194" s="1">
        <v>43921</v>
      </c>
      <c r="D12194" t="s">
        <v>21</v>
      </c>
      <c r="E12194" t="s">
        <v>39</v>
      </c>
      <c r="F12194">
        <v>0</v>
      </c>
      <c r="G12194">
        <v>100000</v>
      </c>
      <c r="H12194">
        <v>0</v>
      </c>
      <c r="I12194">
        <v>0</v>
      </c>
      <c r="J12194">
        <v>0</v>
      </c>
      <c r="K12194">
        <v>0.82</v>
      </c>
      <c r="L12194" t="s">
        <v>23</v>
      </c>
      <c r="M12194" s="3">
        <v>82000</v>
      </c>
      <c r="N12194" s="2" t="str">
        <f>VLOOKUP(Tabla1[[#This Row],[nemo]],'Nemos y clasificaciones'!$A$2:$B$5000,2,FALSE)</f>
        <v>TRAVELERS COMPANIES, INC.</v>
      </c>
      <c r="O12194" s="3" t="str">
        <f>VLOOKUP(Tabla1[[#This Row],[nemo]],'Nemos y clasificaciones'!$A$1:$C$3000,3,FALSE)</f>
        <v>Servicios financieros</v>
      </c>
      <c r="P12194" s="3"/>
      <c r="Q12194" s="3"/>
    </row>
    <row r="12195" spans="1:17" x14ac:dyDescent="0.25">
      <c r="A12195" t="s">
        <v>4378</v>
      </c>
      <c r="B12195" s="1">
        <v>43717</v>
      </c>
      <c r="C12195" s="1">
        <v>43738</v>
      </c>
      <c r="D12195" t="s">
        <v>21</v>
      </c>
      <c r="E12195" t="s">
        <v>39</v>
      </c>
      <c r="F12195">
        <v>0</v>
      </c>
      <c r="G12195">
        <v>100000</v>
      </c>
      <c r="H12195">
        <v>0</v>
      </c>
      <c r="I12195">
        <v>0</v>
      </c>
      <c r="J12195">
        <v>0</v>
      </c>
      <c r="K12195">
        <v>0.82</v>
      </c>
      <c r="L12195" t="s">
        <v>23</v>
      </c>
      <c r="M12195" s="3">
        <v>82000</v>
      </c>
      <c r="N12195" s="2" t="str">
        <f>VLOOKUP(Tabla1[[#This Row],[nemo]],'Nemos y clasificaciones'!$A$2:$B$5000,2,FALSE)</f>
        <v>TRAVELERS COMPANIES, INC.</v>
      </c>
      <c r="O12195" s="3" t="str">
        <f>VLOOKUP(Tabla1[[#This Row],[nemo]],'Nemos y clasificaciones'!$A$1:$C$3000,3,FALSE)</f>
        <v>Servicios financieros</v>
      </c>
      <c r="P12195" s="3"/>
      <c r="Q12195" s="3"/>
    </row>
    <row r="12196" spans="1:17" x14ac:dyDescent="0.25">
      <c r="A12196" t="s">
        <v>4378</v>
      </c>
      <c r="B12196" s="1">
        <v>43623</v>
      </c>
      <c r="C12196" s="1">
        <v>43644</v>
      </c>
      <c r="D12196" t="s">
        <v>21</v>
      </c>
      <c r="E12196" t="s">
        <v>39</v>
      </c>
      <c r="F12196">
        <v>0</v>
      </c>
      <c r="G12196">
        <v>100000</v>
      </c>
      <c r="H12196">
        <v>0</v>
      </c>
      <c r="I12196">
        <v>0</v>
      </c>
      <c r="J12196">
        <v>0</v>
      </c>
      <c r="K12196">
        <v>0.82</v>
      </c>
      <c r="L12196" t="s">
        <v>23</v>
      </c>
      <c r="M12196" s="3">
        <v>82000</v>
      </c>
      <c r="N12196" s="2" t="str">
        <f>VLOOKUP(Tabla1[[#This Row],[nemo]],'Nemos y clasificaciones'!$A$2:$B$5000,2,FALSE)</f>
        <v>TRAVELERS COMPANIES, INC.</v>
      </c>
      <c r="O12196" s="3" t="str">
        <f>VLOOKUP(Tabla1[[#This Row],[nemo]],'Nemos y clasificaciones'!$A$1:$C$3000,3,FALSE)</f>
        <v>Servicios financieros</v>
      </c>
      <c r="P12196" s="3"/>
      <c r="Q12196" s="3"/>
    </row>
    <row r="12197" spans="1:17" x14ac:dyDescent="0.25">
      <c r="A12197" t="s">
        <v>4858</v>
      </c>
      <c r="B12197" s="1">
        <v>43532</v>
      </c>
      <c r="C12197" s="1">
        <v>43553</v>
      </c>
      <c r="D12197" t="s">
        <v>21</v>
      </c>
      <c r="E12197" t="s">
        <v>39</v>
      </c>
      <c r="F12197">
        <v>0</v>
      </c>
      <c r="G12197">
        <v>100000</v>
      </c>
      <c r="H12197">
        <v>0</v>
      </c>
      <c r="I12197">
        <v>0</v>
      </c>
      <c r="J12197">
        <v>0</v>
      </c>
      <c r="K12197">
        <v>0.77</v>
      </c>
      <c r="L12197" t="s">
        <v>23</v>
      </c>
      <c r="M12197" s="3">
        <v>77000</v>
      </c>
      <c r="N12197" s="2" t="str">
        <f>VLOOKUP(Tabla1[[#This Row],[nemo]],'Nemos y clasificaciones'!$A$2:$B$5000,2,FALSE)</f>
        <v>TRAVELERS COMPANIES, INC.</v>
      </c>
      <c r="O12197" s="3" t="str">
        <f>VLOOKUP(Tabla1[[#This Row],[nemo]],'Nemos y clasificaciones'!$A$1:$C$3000,3,FALSE)</f>
        <v>Servicios financieros</v>
      </c>
      <c r="P12197" s="3"/>
      <c r="Q12197" s="3"/>
    </row>
    <row r="12198" spans="1:17" x14ac:dyDescent="0.25">
      <c r="A12198" t="s">
        <v>4858</v>
      </c>
      <c r="B12198" s="1">
        <v>43441</v>
      </c>
      <c r="C12198" s="1">
        <v>43467</v>
      </c>
      <c r="D12198" t="s">
        <v>21</v>
      </c>
      <c r="E12198" t="s">
        <v>39</v>
      </c>
      <c r="F12198">
        <v>0</v>
      </c>
      <c r="G12198">
        <v>100000</v>
      </c>
      <c r="H12198">
        <v>0</v>
      </c>
      <c r="I12198">
        <v>0</v>
      </c>
      <c r="J12198">
        <v>0</v>
      </c>
      <c r="K12198">
        <v>0.77</v>
      </c>
      <c r="L12198" t="s">
        <v>23</v>
      </c>
      <c r="M12198" s="3">
        <v>77000</v>
      </c>
      <c r="N12198" s="2" t="str">
        <f>VLOOKUP(Tabla1[[#This Row],[nemo]],'Nemos y clasificaciones'!$A$2:$B$5000,2,FALSE)</f>
        <v>TRAVELERS COMPANIES, INC.</v>
      </c>
      <c r="O12198" s="3" t="str">
        <f>VLOOKUP(Tabla1[[#This Row],[nemo]],'Nemos y clasificaciones'!$A$1:$C$3000,3,FALSE)</f>
        <v>Servicios financieros</v>
      </c>
      <c r="P12198" s="3"/>
      <c r="Q12198" s="3"/>
    </row>
    <row r="12199" spans="1:17" x14ac:dyDescent="0.25">
      <c r="A12199" t="s">
        <v>4858</v>
      </c>
      <c r="B12199" s="1">
        <v>43350</v>
      </c>
      <c r="C12199" s="1">
        <v>43371</v>
      </c>
      <c r="D12199" t="s">
        <v>21</v>
      </c>
      <c r="E12199" t="s">
        <v>39</v>
      </c>
      <c r="F12199">
        <v>0</v>
      </c>
      <c r="G12199">
        <v>100000</v>
      </c>
      <c r="H12199">
        <v>0</v>
      </c>
      <c r="I12199">
        <v>0</v>
      </c>
      <c r="J12199">
        <v>0</v>
      </c>
      <c r="K12199">
        <v>0.77</v>
      </c>
      <c r="L12199" t="s">
        <v>23</v>
      </c>
      <c r="M12199" s="3">
        <v>77000</v>
      </c>
      <c r="N12199" s="2" t="str">
        <f>VLOOKUP(Tabla1[[#This Row],[nemo]],'Nemos y clasificaciones'!$A$2:$B$5000,2,FALSE)</f>
        <v>TRAVELERS COMPANIES, INC.</v>
      </c>
      <c r="O12199" s="3" t="str">
        <f>VLOOKUP(Tabla1[[#This Row],[nemo]],'Nemos y clasificaciones'!$A$1:$C$3000,3,FALSE)</f>
        <v>Servicios financieros</v>
      </c>
      <c r="P12199" s="3"/>
      <c r="Q12199" s="3"/>
    </row>
    <row r="12200" spans="1:17" x14ac:dyDescent="0.25">
      <c r="A12200" t="s">
        <v>4858</v>
      </c>
      <c r="B12200" s="1">
        <v>43258</v>
      </c>
      <c r="C12200" s="1">
        <v>43280</v>
      </c>
      <c r="D12200" t="s">
        <v>21</v>
      </c>
      <c r="E12200" t="s">
        <v>39</v>
      </c>
      <c r="F12200">
        <v>0</v>
      </c>
      <c r="G12200">
        <v>100000</v>
      </c>
      <c r="H12200">
        <v>0</v>
      </c>
      <c r="I12200">
        <v>0</v>
      </c>
      <c r="J12200">
        <v>0</v>
      </c>
      <c r="K12200">
        <v>0.77</v>
      </c>
      <c r="L12200" t="s">
        <v>23</v>
      </c>
      <c r="M12200" s="3">
        <v>77000</v>
      </c>
      <c r="N12200" s="2" t="str">
        <f>VLOOKUP(Tabla1[[#This Row],[nemo]],'Nemos y clasificaciones'!$A$2:$B$5000,2,FALSE)</f>
        <v>TRAVELERS COMPANIES, INC.</v>
      </c>
      <c r="O12200" s="3" t="str">
        <f>VLOOKUP(Tabla1[[#This Row],[nemo]],'Nemos y clasificaciones'!$A$1:$C$3000,3,FALSE)</f>
        <v>Servicios financieros</v>
      </c>
      <c r="P12200" s="3"/>
      <c r="Q12200" s="3"/>
    </row>
    <row r="12201" spans="1:17" x14ac:dyDescent="0.25">
      <c r="A12201" t="s">
        <v>8456</v>
      </c>
      <c r="B12201" s="1">
        <v>43167</v>
      </c>
      <c r="C12201" s="1">
        <v>43192</v>
      </c>
      <c r="D12201" t="s">
        <v>21</v>
      </c>
      <c r="E12201" t="s">
        <v>39</v>
      </c>
      <c r="F12201">
        <v>0</v>
      </c>
      <c r="G12201">
        <v>100000</v>
      </c>
      <c r="H12201">
        <v>0</v>
      </c>
      <c r="I12201">
        <v>0</v>
      </c>
      <c r="J12201">
        <v>0</v>
      </c>
      <c r="K12201">
        <v>0.72</v>
      </c>
      <c r="L12201" t="s">
        <v>23</v>
      </c>
      <c r="M12201" s="3">
        <v>72000</v>
      </c>
      <c r="N12201" s="2" t="str">
        <f>VLOOKUP(Tabla1[[#This Row],[nemo]],'Nemos y clasificaciones'!$A$2:$B$5000,2,FALSE)</f>
        <v>TRAVELERS COMPANIES, INC.</v>
      </c>
      <c r="O12201" s="3" t="str">
        <f>VLOOKUP(Tabla1[[#This Row],[nemo]],'Nemos y clasificaciones'!$A$1:$C$3000,3,FALSE)</f>
        <v>Servicios financieros</v>
      </c>
      <c r="P12201" s="3"/>
      <c r="Q12201" s="3"/>
    </row>
    <row r="12202" spans="1:17" x14ac:dyDescent="0.25">
      <c r="A12202" t="s">
        <v>8684</v>
      </c>
      <c r="B12202" s="1">
        <v>43078</v>
      </c>
      <c r="C12202" s="1">
        <v>43098</v>
      </c>
      <c r="D12202" t="s">
        <v>21</v>
      </c>
      <c r="E12202" t="s">
        <v>39</v>
      </c>
      <c r="F12202">
        <v>0</v>
      </c>
      <c r="G12202">
        <v>100000</v>
      </c>
      <c r="H12202">
        <v>0</v>
      </c>
      <c r="I12202">
        <v>0</v>
      </c>
      <c r="J12202">
        <v>0</v>
      </c>
      <c r="K12202">
        <v>0.72</v>
      </c>
      <c r="L12202" t="s">
        <v>23</v>
      </c>
      <c r="M12202" s="3">
        <v>72000</v>
      </c>
      <c r="N12202" s="2" t="str">
        <f>VLOOKUP(Tabla1[[#This Row],[nemo]],'Nemos y clasificaciones'!$A$2:$B$5000,2,FALSE)</f>
        <v>TRAVELERS COMPANIES, INC.</v>
      </c>
      <c r="O12202" s="3" t="str">
        <f>VLOOKUP(Tabla1[[#This Row],[nemo]],'Nemos y clasificaciones'!$A$1:$C$3000,3,FALSE)</f>
        <v>Servicios financieros</v>
      </c>
      <c r="P12202" s="3"/>
      <c r="Q12202" s="3"/>
    </row>
    <row r="12203" spans="1:17" x14ac:dyDescent="0.25">
      <c r="A12203" t="s">
        <v>8684</v>
      </c>
      <c r="B12203" s="1">
        <v>42985</v>
      </c>
      <c r="C12203" s="1">
        <v>43007</v>
      </c>
      <c r="D12203" t="s">
        <v>21</v>
      </c>
      <c r="E12203" t="s">
        <v>39</v>
      </c>
      <c r="F12203">
        <v>0</v>
      </c>
      <c r="G12203">
        <v>100000</v>
      </c>
      <c r="H12203">
        <v>0</v>
      </c>
      <c r="I12203">
        <v>0</v>
      </c>
      <c r="J12203">
        <v>0</v>
      </c>
      <c r="K12203">
        <v>0.72</v>
      </c>
      <c r="L12203" t="s">
        <v>23</v>
      </c>
      <c r="M12203" s="3">
        <v>72000</v>
      </c>
      <c r="N12203" s="2" t="str">
        <f>VLOOKUP(Tabla1[[#This Row],[nemo]],'Nemos y clasificaciones'!$A$2:$B$5000,2,FALSE)</f>
        <v>TRAVELERS COMPANIES, INC.</v>
      </c>
      <c r="O12203" s="3" t="str">
        <f>VLOOKUP(Tabla1[[#This Row],[nemo]],'Nemos y clasificaciones'!$A$1:$C$3000,3,FALSE)</f>
        <v>Servicios financieros</v>
      </c>
      <c r="P12203" s="3"/>
      <c r="Q12203" s="3"/>
    </row>
    <row r="12204" spans="1:17" x14ac:dyDescent="0.25">
      <c r="A12204" t="s">
        <v>8684</v>
      </c>
      <c r="B12204" s="1">
        <v>42893</v>
      </c>
      <c r="C12204" s="1">
        <v>42916</v>
      </c>
      <c r="D12204" t="s">
        <v>21</v>
      </c>
      <c r="E12204" t="s">
        <v>39</v>
      </c>
      <c r="F12204">
        <v>0</v>
      </c>
      <c r="G12204">
        <v>100000</v>
      </c>
      <c r="H12204">
        <v>0</v>
      </c>
      <c r="I12204">
        <v>0</v>
      </c>
      <c r="J12204">
        <v>0</v>
      </c>
      <c r="K12204">
        <v>0.72</v>
      </c>
      <c r="L12204" t="s">
        <v>23</v>
      </c>
      <c r="M12204" s="3">
        <v>72000</v>
      </c>
      <c r="N12204" s="2" t="str">
        <f>VLOOKUP(Tabla1[[#This Row],[nemo]],'Nemos y clasificaciones'!$A$2:$B$5000,2,FALSE)</f>
        <v>TRAVELERS COMPANIES, INC.</v>
      </c>
      <c r="O12204" s="3" t="str">
        <f>VLOOKUP(Tabla1[[#This Row],[nemo]],'Nemos y clasificaciones'!$A$1:$C$3000,3,FALSE)</f>
        <v>Servicios financieros</v>
      </c>
      <c r="P12204" s="3"/>
      <c r="Q12204" s="3"/>
    </row>
    <row r="12205" spans="1:17" x14ac:dyDescent="0.25">
      <c r="A12205" t="s">
        <v>9808</v>
      </c>
      <c r="B12205" s="1">
        <v>42802</v>
      </c>
      <c r="C12205" s="1">
        <v>42825</v>
      </c>
      <c r="D12205" t="s">
        <v>21</v>
      </c>
      <c r="E12205" t="s">
        <v>39</v>
      </c>
      <c r="F12205">
        <v>0</v>
      </c>
      <c r="G12205">
        <v>100000</v>
      </c>
      <c r="H12205">
        <v>0</v>
      </c>
      <c r="I12205">
        <v>0</v>
      </c>
      <c r="J12205">
        <v>0</v>
      </c>
      <c r="K12205">
        <v>0.67</v>
      </c>
      <c r="L12205" t="s">
        <v>23</v>
      </c>
      <c r="M12205" s="3">
        <v>67000</v>
      </c>
      <c r="N12205" s="2" t="str">
        <f>VLOOKUP(Tabla1[[#This Row],[nemo]],'Nemos y clasificaciones'!$A$2:$B$5000,2,FALSE)</f>
        <v>TRAVELERS COMPANIES, INC.</v>
      </c>
      <c r="O12205" s="3" t="str">
        <f>VLOOKUP(Tabla1[[#This Row],[nemo]],'Nemos y clasificaciones'!$A$1:$C$3000,3,FALSE)</f>
        <v>Servicios financieros</v>
      </c>
      <c r="P12205" s="3"/>
      <c r="Q12205" s="3"/>
    </row>
    <row r="12206" spans="1:17" x14ac:dyDescent="0.25">
      <c r="A12206" t="s">
        <v>9808</v>
      </c>
      <c r="B12206" s="1">
        <v>42711</v>
      </c>
      <c r="C12206" s="1">
        <v>42734</v>
      </c>
      <c r="D12206" t="s">
        <v>21</v>
      </c>
      <c r="E12206" t="s">
        <v>39</v>
      </c>
      <c r="F12206">
        <v>0</v>
      </c>
      <c r="G12206">
        <v>100000</v>
      </c>
      <c r="H12206">
        <v>0</v>
      </c>
      <c r="I12206">
        <v>0</v>
      </c>
      <c r="J12206">
        <v>0</v>
      </c>
      <c r="K12206">
        <v>0.67</v>
      </c>
      <c r="L12206" t="s">
        <v>23</v>
      </c>
      <c r="M12206" s="3">
        <v>67000</v>
      </c>
      <c r="N12206" s="2" t="str">
        <f>VLOOKUP(Tabla1[[#This Row],[nemo]],'Nemos y clasificaciones'!$A$2:$B$5000,2,FALSE)</f>
        <v>TRAVELERS COMPANIES, INC.</v>
      </c>
      <c r="O12206" s="3" t="str">
        <f>VLOOKUP(Tabla1[[#This Row],[nemo]],'Nemos y clasificaciones'!$A$1:$C$3000,3,FALSE)</f>
        <v>Servicios financieros</v>
      </c>
      <c r="P12206" s="3"/>
      <c r="Q12206" s="3"/>
    </row>
    <row r="12207" spans="1:17" x14ac:dyDescent="0.25">
      <c r="A12207" t="s">
        <v>9808</v>
      </c>
      <c r="B12207" s="1">
        <v>42620</v>
      </c>
      <c r="C12207" s="1">
        <v>42643</v>
      </c>
      <c r="D12207" t="s">
        <v>21</v>
      </c>
      <c r="E12207" t="s">
        <v>39</v>
      </c>
      <c r="F12207">
        <v>0</v>
      </c>
      <c r="G12207">
        <v>100000</v>
      </c>
      <c r="H12207">
        <v>0</v>
      </c>
      <c r="I12207">
        <v>0</v>
      </c>
      <c r="J12207">
        <v>0</v>
      </c>
      <c r="K12207">
        <v>0.67</v>
      </c>
      <c r="L12207" t="s">
        <v>23</v>
      </c>
      <c r="M12207" s="3">
        <v>67000</v>
      </c>
      <c r="N12207" s="2" t="str">
        <f>VLOOKUP(Tabla1[[#This Row],[nemo]],'Nemos y clasificaciones'!$A$2:$B$5000,2,FALSE)</f>
        <v>TRAVELERS COMPANIES, INC.</v>
      </c>
      <c r="O12207" s="3" t="str">
        <f>VLOOKUP(Tabla1[[#This Row],[nemo]],'Nemos y clasificaciones'!$A$1:$C$3000,3,FALSE)</f>
        <v>Servicios financieros</v>
      </c>
      <c r="P12207" s="3"/>
      <c r="Q12207" s="3"/>
    </row>
    <row r="12208" spans="1:17" x14ac:dyDescent="0.25">
      <c r="A12208" t="s">
        <v>9808</v>
      </c>
      <c r="B12208" s="1">
        <v>42529</v>
      </c>
      <c r="C12208" s="1">
        <v>42551</v>
      </c>
      <c r="D12208" t="s">
        <v>21</v>
      </c>
      <c r="E12208" t="s">
        <v>39</v>
      </c>
      <c r="F12208">
        <v>0</v>
      </c>
      <c r="G12208">
        <v>100000</v>
      </c>
      <c r="H12208">
        <v>0</v>
      </c>
      <c r="I12208">
        <v>0</v>
      </c>
      <c r="J12208">
        <v>0</v>
      </c>
      <c r="K12208">
        <v>0.67</v>
      </c>
      <c r="L12208" t="s">
        <v>23</v>
      </c>
      <c r="M12208" s="3">
        <v>67000</v>
      </c>
      <c r="N12208" s="2" t="str">
        <f>VLOOKUP(Tabla1[[#This Row],[nemo]],'Nemos y clasificaciones'!$A$2:$B$5000,2,FALSE)</f>
        <v>TRAVELERS COMPANIES, INC.</v>
      </c>
      <c r="O12208" s="3" t="str">
        <f>VLOOKUP(Tabla1[[#This Row],[nemo]],'Nemos y clasificaciones'!$A$1:$C$3000,3,FALSE)</f>
        <v>Servicios financieros</v>
      </c>
      <c r="P12208" s="3"/>
      <c r="Q12208" s="3"/>
    </row>
    <row r="12209" spans="1:17" x14ac:dyDescent="0.25">
      <c r="A12209" t="s">
        <v>3360</v>
      </c>
      <c r="B12209" s="1">
        <v>42437</v>
      </c>
      <c r="C12209" s="1">
        <v>42460</v>
      </c>
      <c r="D12209" t="s">
        <v>21</v>
      </c>
      <c r="E12209" t="s">
        <v>39</v>
      </c>
      <c r="F12209">
        <v>0</v>
      </c>
      <c r="G12209">
        <v>100000</v>
      </c>
      <c r="H12209">
        <v>0</v>
      </c>
      <c r="I12209">
        <v>0</v>
      </c>
      <c r="J12209">
        <v>0</v>
      </c>
      <c r="K12209">
        <v>0.61</v>
      </c>
      <c r="L12209" t="s">
        <v>23</v>
      </c>
      <c r="M12209" s="3">
        <v>61000</v>
      </c>
      <c r="N12209" s="2" t="str">
        <f>VLOOKUP(Tabla1[[#This Row],[nemo]],'Nemos y clasificaciones'!$A$2:$B$5000,2,FALSE)</f>
        <v>TRAVELERS COMPANIES, INC.</v>
      </c>
      <c r="O12209" s="3" t="str">
        <f>VLOOKUP(Tabla1[[#This Row],[nemo]],'Nemos y clasificaciones'!$A$1:$C$3000,3,FALSE)</f>
        <v>Servicios financieros</v>
      </c>
      <c r="P12209" s="3"/>
      <c r="Q12209" s="3"/>
    </row>
    <row r="12210" spans="1:17" x14ac:dyDescent="0.25">
      <c r="A12210" t="s">
        <v>3360</v>
      </c>
      <c r="B12210" s="1">
        <v>42346</v>
      </c>
      <c r="C12210" s="1">
        <v>42368</v>
      </c>
      <c r="D12210" t="s">
        <v>21</v>
      </c>
      <c r="E12210" t="s">
        <v>39</v>
      </c>
      <c r="F12210">
        <v>0</v>
      </c>
      <c r="G12210">
        <v>100000</v>
      </c>
      <c r="H12210">
        <v>0</v>
      </c>
      <c r="I12210">
        <v>0</v>
      </c>
      <c r="J12210">
        <v>0</v>
      </c>
      <c r="K12210">
        <v>0.61</v>
      </c>
      <c r="L12210" t="s">
        <v>23</v>
      </c>
      <c r="M12210" s="3">
        <v>61000</v>
      </c>
      <c r="N12210" s="2" t="str">
        <f>VLOOKUP(Tabla1[[#This Row],[nemo]],'Nemos y clasificaciones'!$A$2:$B$5000,2,FALSE)</f>
        <v>TRAVELERS COMPANIES, INC.</v>
      </c>
      <c r="O12210" s="3" t="str">
        <f>VLOOKUP(Tabla1[[#This Row],[nemo]],'Nemos y clasificaciones'!$A$1:$C$3000,3,FALSE)</f>
        <v>Servicios financieros</v>
      </c>
      <c r="P12210" s="3"/>
      <c r="Q12210" s="3"/>
    </row>
    <row r="12211" spans="1:17" x14ac:dyDescent="0.25">
      <c r="A12211" t="s">
        <v>3360</v>
      </c>
      <c r="B12211" s="1">
        <v>42255</v>
      </c>
      <c r="C12211" s="1">
        <v>42277</v>
      </c>
      <c r="D12211" t="s">
        <v>21</v>
      </c>
      <c r="E12211" t="s">
        <v>39</v>
      </c>
      <c r="F12211">
        <v>0</v>
      </c>
      <c r="G12211">
        <v>100000</v>
      </c>
      <c r="H12211">
        <v>0</v>
      </c>
      <c r="I12211">
        <v>0</v>
      </c>
      <c r="J12211">
        <v>0</v>
      </c>
      <c r="K12211">
        <v>0.61</v>
      </c>
      <c r="L12211" t="s">
        <v>23</v>
      </c>
      <c r="M12211" s="3">
        <v>61000</v>
      </c>
      <c r="N12211" s="2" t="str">
        <f>VLOOKUP(Tabla1[[#This Row],[nemo]],'Nemos y clasificaciones'!$A$2:$B$5000,2,FALSE)</f>
        <v>TRAVELERS COMPANIES, INC.</v>
      </c>
      <c r="O12211" s="3" t="str">
        <f>VLOOKUP(Tabla1[[#This Row],[nemo]],'Nemos y clasificaciones'!$A$1:$C$3000,3,FALSE)</f>
        <v>Servicios financieros</v>
      </c>
      <c r="P12211" s="3"/>
      <c r="Q12211" s="3"/>
    </row>
    <row r="12212" spans="1:17" x14ac:dyDescent="0.25">
      <c r="A12212" t="s">
        <v>11435</v>
      </c>
      <c r="B12212" s="1">
        <v>42163</v>
      </c>
      <c r="C12212" s="1">
        <v>42185</v>
      </c>
      <c r="D12212" t="s">
        <v>21</v>
      </c>
      <c r="E12212" t="s">
        <v>39</v>
      </c>
      <c r="F12212">
        <v>0</v>
      </c>
      <c r="G12212">
        <v>100000</v>
      </c>
      <c r="H12212">
        <v>0</v>
      </c>
      <c r="I12212">
        <v>0</v>
      </c>
      <c r="J12212">
        <v>0</v>
      </c>
      <c r="K12212">
        <v>0.61</v>
      </c>
      <c r="L12212" t="s">
        <v>23</v>
      </c>
      <c r="M12212" s="3">
        <v>61000</v>
      </c>
      <c r="N12212" s="2" t="str">
        <f>VLOOKUP(Tabla1[[#This Row],[nemo]],'Nemos y clasificaciones'!$A$2:$B$5000,2,FALSE)</f>
        <v>TRAVELERS COMPANIES, INC.</v>
      </c>
      <c r="O12212" s="3" t="str">
        <f>VLOOKUP(Tabla1[[#This Row],[nemo]],'Nemos y clasificaciones'!$A$1:$C$3000,3,FALSE)</f>
        <v>Servicios financieros</v>
      </c>
      <c r="P12212" s="3"/>
      <c r="Q12212" s="3"/>
    </row>
    <row r="12213" spans="1:17" x14ac:dyDescent="0.25">
      <c r="A12213" t="s">
        <v>57</v>
      </c>
      <c r="B12213" s="1">
        <v>42069</v>
      </c>
      <c r="C12213" s="1">
        <v>42094</v>
      </c>
      <c r="D12213" t="s">
        <v>21</v>
      </c>
      <c r="E12213" t="s">
        <v>39</v>
      </c>
      <c r="F12213">
        <v>0</v>
      </c>
      <c r="G12213">
        <v>100000</v>
      </c>
      <c r="H12213">
        <v>0</v>
      </c>
      <c r="I12213">
        <v>0</v>
      </c>
      <c r="J12213">
        <v>0</v>
      </c>
      <c r="K12213">
        <v>0.55000000000000004</v>
      </c>
      <c r="L12213" t="s">
        <v>23</v>
      </c>
      <c r="M12213" s="3">
        <v>55000</v>
      </c>
      <c r="N12213" s="2" t="str">
        <f>VLOOKUP(Tabla1[[#This Row],[nemo]],'Nemos y clasificaciones'!$A$2:$B$5000,2,FALSE)</f>
        <v>TRAVELERS COMPANIES, INC.</v>
      </c>
      <c r="O12213" s="3" t="str">
        <f>VLOOKUP(Tabla1[[#This Row],[nemo]],'Nemos y clasificaciones'!$A$1:$C$3000,3,FALSE)</f>
        <v>Servicios financieros</v>
      </c>
      <c r="P12213" s="3"/>
      <c r="Q12213" s="3"/>
    </row>
    <row r="12214" spans="1:17" x14ac:dyDescent="0.25">
      <c r="A12214" t="s">
        <v>11396</v>
      </c>
      <c r="B12214" s="1">
        <v>42180</v>
      </c>
      <c r="C12214" s="1">
        <v>42186</v>
      </c>
      <c r="D12214" t="s">
        <v>21</v>
      </c>
      <c r="E12214" t="s">
        <v>1263</v>
      </c>
      <c r="F12214">
        <v>0</v>
      </c>
      <c r="G12214">
        <v>100000</v>
      </c>
      <c r="H12214">
        <v>0</v>
      </c>
      <c r="I12214">
        <v>0</v>
      </c>
      <c r="J12214">
        <v>0</v>
      </c>
      <c r="K12214">
        <v>1.095</v>
      </c>
      <c r="L12214" t="s">
        <v>16</v>
      </c>
      <c r="M12214" s="2">
        <v>109500</v>
      </c>
      <c r="N12214" s="2" t="str">
        <f>VLOOKUP(Tabla1[[#This Row],[nemo]],'Nemos y clasificaciones'!$A$2:$B$5000,2,FALSE)</f>
        <v>ISHARES MSCI TURKEY ETF</v>
      </c>
      <c r="O12214" s="2" t="str">
        <f>VLOOKUP(Tabla1[[#This Row],[nemo]],'Nemos y clasificaciones'!$A$1:$C$3000,3,FALSE)</f>
        <v>ETF</v>
      </c>
      <c r="P12214" s="2"/>
      <c r="Q12214" s="2"/>
    </row>
    <row r="12215" spans="1:17" x14ac:dyDescent="0.25">
      <c r="A12215" t="s">
        <v>9243</v>
      </c>
      <c r="B12215" s="1">
        <v>42906</v>
      </c>
      <c r="C12215" s="1">
        <v>42913</v>
      </c>
      <c r="D12215" t="s">
        <v>21</v>
      </c>
      <c r="E12215" t="s">
        <v>1263</v>
      </c>
      <c r="F12215">
        <v>0</v>
      </c>
      <c r="G12215">
        <v>100000</v>
      </c>
      <c r="H12215">
        <v>0</v>
      </c>
      <c r="I12215">
        <v>0</v>
      </c>
      <c r="J12215">
        <v>0</v>
      </c>
      <c r="K12215">
        <v>1.028</v>
      </c>
      <c r="L12215" t="s">
        <v>16</v>
      </c>
      <c r="M12215" s="2">
        <v>102800</v>
      </c>
      <c r="N12215" s="2" t="str">
        <f>VLOOKUP(Tabla1[[#This Row],[nemo]],'Nemos y clasificaciones'!$A$2:$B$5000,2,FALSE)</f>
        <v>ISHARES MSCI TURKEY ETF</v>
      </c>
      <c r="O12215" s="2" t="str">
        <f>VLOOKUP(Tabla1[[#This Row],[nemo]],'Nemos y clasificaciones'!$A$1:$C$3000,3,FALSE)</f>
        <v>ETF</v>
      </c>
      <c r="P12215" s="2"/>
      <c r="Q12215" s="2"/>
    </row>
    <row r="12216" spans="1:17" x14ac:dyDescent="0.25">
      <c r="A12216" t="s">
        <v>7800</v>
      </c>
      <c r="B12216" s="1">
        <v>43270</v>
      </c>
      <c r="C12216" s="1">
        <v>43276</v>
      </c>
      <c r="D12216" t="s">
        <v>21</v>
      </c>
      <c r="E12216" t="s">
        <v>1263</v>
      </c>
      <c r="F12216">
        <v>0</v>
      </c>
      <c r="G12216">
        <v>100000</v>
      </c>
      <c r="H12216">
        <v>0</v>
      </c>
      <c r="I12216">
        <v>0</v>
      </c>
      <c r="J12216">
        <v>0</v>
      </c>
      <c r="K12216">
        <v>0.91900000000000004</v>
      </c>
      <c r="L12216" t="s">
        <v>23</v>
      </c>
      <c r="M12216" s="3">
        <v>91900</v>
      </c>
      <c r="N12216" s="2" t="str">
        <f>VLOOKUP(Tabla1[[#This Row],[nemo]],'Nemos y clasificaciones'!$A$2:$B$5000,2,FALSE)</f>
        <v>ISHARES MSCI TURKEY ETF</v>
      </c>
      <c r="O12216" s="3" t="str">
        <f>VLOOKUP(Tabla1[[#This Row],[nemo]],'Nemos y clasificaciones'!$A$1:$C$3000,3,FALSE)</f>
        <v>ETF</v>
      </c>
      <c r="P12216" s="3"/>
      <c r="Q12216" s="3"/>
    </row>
    <row r="12217" spans="1:17" x14ac:dyDescent="0.25">
      <c r="A12217" t="s">
        <v>10370</v>
      </c>
      <c r="B12217" s="1">
        <v>42543</v>
      </c>
      <c r="C12217" s="1">
        <v>42549</v>
      </c>
      <c r="D12217" t="s">
        <v>21</v>
      </c>
      <c r="E12217" t="s">
        <v>1263</v>
      </c>
      <c r="F12217">
        <v>0</v>
      </c>
      <c r="G12217">
        <v>100000</v>
      </c>
      <c r="H12217">
        <v>0</v>
      </c>
      <c r="I12217">
        <v>0</v>
      </c>
      <c r="J12217">
        <v>0</v>
      </c>
      <c r="K12217">
        <v>0.88600000000000001</v>
      </c>
      <c r="L12217" t="s">
        <v>23</v>
      </c>
      <c r="M12217" s="3">
        <v>88600</v>
      </c>
      <c r="N12217" s="2" t="str">
        <f>VLOOKUP(Tabla1[[#This Row],[nemo]],'Nemos y clasificaciones'!$A$2:$B$5000,2,FALSE)</f>
        <v>ISHARES MSCI TURKEY ETF</v>
      </c>
      <c r="O12217" s="3" t="str">
        <f>VLOOKUP(Tabla1[[#This Row],[nemo]],'Nemos y clasificaciones'!$A$1:$C$3000,3,FALSE)</f>
        <v>ETF</v>
      </c>
      <c r="P12217" s="3"/>
      <c r="Q12217" s="3"/>
    </row>
    <row r="12218" spans="1:17" x14ac:dyDescent="0.25">
      <c r="A12218" t="s">
        <v>1262</v>
      </c>
      <c r="B12218" s="1">
        <v>44357</v>
      </c>
      <c r="C12218" s="1">
        <v>44363</v>
      </c>
      <c r="D12218" t="s">
        <v>21</v>
      </c>
      <c r="E12218" t="s">
        <v>1263</v>
      </c>
      <c r="F12218">
        <v>0</v>
      </c>
      <c r="G12218">
        <v>100000</v>
      </c>
      <c r="H12218">
        <v>0</v>
      </c>
      <c r="I12218">
        <v>0</v>
      </c>
      <c r="J12218">
        <v>0</v>
      </c>
      <c r="K12218">
        <v>0.69299999999999995</v>
      </c>
      <c r="L12218" t="s">
        <v>23</v>
      </c>
      <c r="M12218" s="3">
        <v>69300</v>
      </c>
      <c r="N12218" s="2" t="str">
        <f>VLOOKUP(Tabla1[[#This Row],[nemo]],'Nemos y clasificaciones'!$A$2:$B$5000,2,FALSE)</f>
        <v>ISHARES MSCI TURKEY ETF</v>
      </c>
      <c r="O12218" s="3" t="str">
        <f>VLOOKUP(Tabla1[[#This Row],[nemo]],'Nemos y clasificaciones'!$A$1:$C$3000,3,FALSE)</f>
        <v>ETF</v>
      </c>
      <c r="P12218" s="3"/>
      <c r="Q12218" s="3"/>
    </row>
    <row r="12219" spans="1:17" x14ac:dyDescent="0.25">
      <c r="A12219" t="s">
        <v>5984</v>
      </c>
      <c r="B12219" s="1">
        <v>43633</v>
      </c>
      <c r="C12219" s="1">
        <v>43637</v>
      </c>
      <c r="D12219" t="s">
        <v>21</v>
      </c>
      <c r="E12219" t="s">
        <v>1263</v>
      </c>
      <c r="F12219">
        <v>0</v>
      </c>
      <c r="G12219">
        <v>100000</v>
      </c>
      <c r="H12219">
        <v>0</v>
      </c>
      <c r="I12219">
        <v>0</v>
      </c>
      <c r="J12219">
        <v>0</v>
      </c>
      <c r="K12219">
        <v>0.59199999999999997</v>
      </c>
      <c r="L12219" t="s">
        <v>23</v>
      </c>
      <c r="M12219" s="3">
        <v>59200</v>
      </c>
      <c r="N12219" s="2" t="str">
        <f>VLOOKUP(Tabla1[[#This Row],[nemo]],'Nemos y clasificaciones'!$A$2:$B$5000,2,FALSE)</f>
        <v>ISHARES MSCI TURKEY ETF</v>
      </c>
      <c r="O12219" s="3" t="str">
        <f>VLOOKUP(Tabla1[[#This Row],[nemo]],'Nemos y clasificaciones'!$A$1:$C$3000,3,FALSE)</f>
        <v>ETF</v>
      </c>
      <c r="P12219" s="3"/>
      <c r="Q12219" s="3"/>
    </row>
    <row r="12220" spans="1:17" x14ac:dyDescent="0.25">
      <c r="A12220" t="s">
        <v>5163</v>
      </c>
      <c r="B12220" s="1">
        <v>43815</v>
      </c>
      <c r="C12220" s="1">
        <v>43819</v>
      </c>
      <c r="D12220" t="s">
        <v>21</v>
      </c>
      <c r="E12220" t="s">
        <v>1263</v>
      </c>
      <c r="F12220">
        <v>0</v>
      </c>
      <c r="G12220">
        <v>100000</v>
      </c>
      <c r="H12220">
        <v>0</v>
      </c>
      <c r="I12220">
        <v>0</v>
      </c>
      <c r="J12220">
        <v>0</v>
      </c>
      <c r="K12220">
        <v>0.3</v>
      </c>
      <c r="L12220" t="s">
        <v>23</v>
      </c>
      <c r="M12220" s="3">
        <v>30000</v>
      </c>
      <c r="N12220" s="2" t="str">
        <f>VLOOKUP(Tabla1[[#This Row],[nemo]],'Nemos y clasificaciones'!$A$2:$B$5000,2,FALSE)</f>
        <v>ISHARES MSCI TURKEY ETF</v>
      </c>
      <c r="O12220" s="3" t="str">
        <f>VLOOKUP(Tabla1[[#This Row],[nemo]],'Nemos y clasificaciones'!$A$1:$C$3000,3,FALSE)</f>
        <v>ETF</v>
      </c>
      <c r="P12220" s="3"/>
      <c r="Q12220" s="3"/>
    </row>
    <row r="12221" spans="1:17" x14ac:dyDescent="0.25">
      <c r="A12221" t="s">
        <v>3936</v>
      </c>
      <c r="B12221" s="1">
        <v>43997</v>
      </c>
      <c r="C12221" s="1">
        <v>44001</v>
      </c>
      <c r="D12221" t="s">
        <v>21</v>
      </c>
      <c r="E12221" t="s">
        <v>1263</v>
      </c>
      <c r="F12221">
        <v>0</v>
      </c>
      <c r="G12221">
        <v>100000</v>
      </c>
      <c r="H12221">
        <v>0</v>
      </c>
      <c r="I12221">
        <v>0</v>
      </c>
      <c r="J12221">
        <v>0</v>
      </c>
      <c r="K12221">
        <v>0.152</v>
      </c>
      <c r="L12221" t="s">
        <v>23</v>
      </c>
      <c r="M12221" s="3">
        <v>15200</v>
      </c>
      <c r="N12221" s="2" t="str">
        <f>VLOOKUP(Tabla1[[#This Row],[nemo]],'Nemos y clasificaciones'!$A$2:$B$5000,2,FALSE)</f>
        <v>ISHARES MSCI TURKEY ETF</v>
      </c>
      <c r="O12221" s="3" t="str">
        <f>VLOOKUP(Tabla1[[#This Row],[nemo]],'Nemos y clasificaciones'!$A$1:$C$3000,3,FALSE)</f>
        <v>ETF</v>
      </c>
      <c r="P12221" s="3"/>
      <c r="Q12221" s="3"/>
    </row>
    <row r="12222" spans="1:17" x14ac:dyDescent="0.25">
      <c r="A12222" t="s">
        <v>8736</v>
      </c>
      <c r="B12222" s="1">
        <v>43088</v>
      </c>
      <c r="C12222" s="1">
        <v>43095</v>
      </c>
      <c r="D12222" t="s">
        <v>21</v>
      </c>
      <c r="E12222" t="s">
        <v>1263</v>
      </c>
      <c r="F12222">
        <v>0</v>
      </c>
      <c r="G12222">
        <v>100000</v>
      </c>
      <c r="H12222">
        <v>0</v>
      </c>
      <c r="I12222">
        <v>0</v>
      </c>
      <c r="J12222">
        <v>0</v>
      </c>
      <c r="K12222">
        <v>0.11700000000000001</v>
      </c>
      <c r="L12222" t="s">
        <v>23</v>
      </c>
      <c r="M12222" s="3">
        <v>11700</v>
      </c>
      <c r="N12222" s="2" t="str">
        <f>VLOOKUP(Tabla1[[#This Row],[nemo]],'Nemos y clasificaciones'!$A$2:$B$5000,2,FALSE)</f>
        <v>ISHARES MSCI TURKEY ETF</v>
      </c>
      <c r="O12222" s="3" t="str">
        <f>VLOOKUP(Tabla1[[#This Row],[nemo]],'Nemos y clasificaciones'!$A$1:$C$3000,3,FALSE)</f>
        <v>ETF</v>
      </c>
      <c r="P12222" s="3"/>
      <c r="Q12222" s="3"/>
    </row>
    <row r="12223" spans="1:17" x14ac:dyDescent="0.25">
      <c r="A12223" t="s">
        <v>2919</v>
      </c>
      <c r="B12223" s="1">
        <v>44179</v>
      </c>
      <c r="C12223" s="1">
        <v>44183</v>
      </c>
      <c r="D12223" t="s">
        <v>21</v>
      </c>
      <c r="E12223" t="s">
        <v>1263</v>
      </c>
      <c r="F12223">
        <v>0</v>
      </c>
      <c r="G12223">
        <v>100000</v>
      </c>
      <c r="H12223">
        <v>0</v>
      </c>
      <c r="I12223">
        <v>0</v>
      </c>
      <c r="J12223">
        <v>0</v>
      </c>
      <c r="K12223">
        <v>7.8E-2</v>
      </c>
      <c r="L12223" t="s">
        <v>23</v>
      </c>
      <c r="M12223" s="4">
        <v>7800</v>
      </c>
      <c r="N12223" s="2" t="str">
        <f>VLOOKUP(Tabla1[[#This Row],[nemo]],'Nemos y clasificaciones'!$A$2:$B$5000,2,FALSE)</f>
        <v>ISHARES MSCI TURKEY ETF</v>
      </c>
      <c r="O12223" s="4" t="str">
        <f>VLOOKUP(Tabla1[[#This Row],[nemo]],'Nemos y clasificaciones'!$A$1:$C$3000,3,FALSE)</f>
        <v>ETF</v>
      </c>
      <c r="P12223" s="4"/>
      <c r="Q12223" s="4"/>
    </row>
    <row r="12224" spans="1:17" x14ac:dyDescent="0.25">
      <c r="A12224" t="s">
        <v>7079</v>
      </c>
      <c r="B12224" s="1">
        <v>43452</v>
      </c>
      <c r="C12224" s="1">
        <v>43458</v>
      </c>
      <c r="D12224" t="s">
        <v>21</v>
      </c>
      <c r="E12224" t="s">
        <v>1263</v>
      </c>
      <c r="F12224">
        <v>0</v>
      </c>
      <c r="G12224">
        <v>100000</v>
      </c>
      <c r="H12224">
        <v>0</v>
      </c>
      <c r="I12224">
        <v>0</v>
      </c>
      <c r="J12224">
        <v>0</v>
      </c>
      <c r="K12224">
        <v>7.5999999999999998E-2</v>
      </c>
      <c r="L12224" t="s">
        <v>23</v>
      </c>
      <c r="M12224" s="4">
        <v>7600</v>
      </c>
      <c r="N12224" s="2" t="str">
        <f>VLOOKUP(Tabla1[[#This Row],[nemo]],'Nemos y clasificaciones'!$A$2:$B$5000,2,FALSE)</f>
        <v>ISHARES MSCI TURKEY ETF</v>
      </c>
      <c r="O12224" s="4" t="str">
        <f>VLOOKUP(Tabla1[[#This Row],[nemo]],'Nemos y clasificaciones'!$A$1:$C$3000,3,FALSE)</f>
        <v>ETF</v>
      </c>
      <c r="P12224" s="4"/>
      <c r="Q12224" s="4"/>
    </row>
    <row r="12225" spans="1:17" x14ac:dyDescent="0.25">
      <c r="A12225" t="s">
        <v>10016</v>
      </c>
      <c r="B12225" s="1">
        <v>42725</v>
      </c>
      <c r="C12225" s="1">
        <v>42732</v>
      </c>
      <c r="D12225" t="s">
        <v>21</v>
      </c>
      <c r="E12225" t="s">
        <v>1263</v>
      </c>
      <c r="F12225">
        <v>0</v>
      </c>
      <c r="G12225">
        <v>100000</v>
      </c>
      <c r="H12225">
        <v>0</v>
      </c>
      <c r="I12225">
        <v>0</v>
      </c>
      <c r="J12225">
        <v>0</v>
      </c>
      <c r="K12225">
        <v>5.0999999999999997E-2</v>
      </c>
      <c r="L12225" t="s">
        <v>23</v>
      </c>
      <c r="M12225" s="4">
        <v>5100</v>
      </c>
      <c r="N12225" s="2" t="str">
        <f>VLOOKUP(Tabla1[[#This Row],[nemo]],'Nemos y clasificaciones'!$A$2:$B$5000,2,FALSE)</f>
        <v>ISHARES MSCI TURKEY ETF</v>
      </c>
      <c r="O12225" s="4" t="str">
        <f>VLOOKUP(Tabla1[[#This Row],[nemo]],'Nemos y clasificaciones'!$A$1:$C$3000,3,FALSE)</f>
        <v>ETF</v>
      </c>
      <c r="P12225" s="4"/>
      <c r="Q12225" s="4"/>
    </row>
    <row r="12226" spans="1:17" x14ac:dyDescent="0.25">
      <c r="A12226" t="s">
        <v>11033</v>
      </c>
      <c r="B12226" s="1">
        <v>42359</v>
      </c>
      <c r="C12226" s="1">
        <v>42366</v>
      </c>
      <c r="D12226" t="s">
        <v>21</v>
      </c>
      <c r="E12226" t="s">
        <v>1263</v>
      </c>
      <c r="F12226">
        <v>0</v>
      </c>
      <c r="G12226">
        <v>100000</v>
      </c>
      <c r="H12226">
        <v>0</v>
      </c>
      <c r="I12226">
        <v>0</v>
      </c>
      <c r="J12226">
        <v>0</v>
      </c>
      <c r="K12226">
        <v>1.0999999999999999E-2</v>
      </c>
      <c r="L12226" t="s">
        <v>23</v>
      </c>
      <c r="M12226" s="4">
        <v>1100</v>
      </c>
      <c r="N12226" s="2" t="str">
        <f>VLOOKUP(Tabla1[[#This Row],[nemo]],'Nemos y clasificaciones'!$A$2:$B$5000,2,FALSE)</f>
        <v>ISHARES MSCI TURKEY ETF</v>
      </c>
      <c r="O12226" s="4" t="str">
        <f>VLOOKUP(Tabla1[[#This Row],[nemo]],'Nemos y clasificaciones'!$A$1:$C$3000,3,FALSE)</f>
        <v>ETF</v>
      </c>
      <c r="P12226" s="4"/>
      <c r="Q12226" s="4"/>
    </row>
    <row r="12227" spans="1:17" x14ac:dyDescent="0.25">
      <c r="A12227" t="s">
        <v>193</v>
      </c>
      <c r="B12227" s="1">
        <v>44400</v>
      </c>
      <c r="C12227" s="1">
        <v>44417</v>
      </c>
      <c r="D12227" t="s">
        <v>21</v>
      </c>
      <c r="E12227" t="s">
        <v>581</v>
      </c>
      <c r="F12227">
        <v>0</v>
      </c>
      <c r="G12227">
        <v>100000</v>
      </c>
      <c r="H12227">
        <v>0</v>
      </c>
      <c r="I12227">
        <v>0</v>
      </c>
      <c r="J12227">
        <v>0</v>
      </c>
      <c r="K12227">
        <v>1.02</v>
      </c>
      <c r="L12227" t="s">
        <v>16</v>
      </c>
      <c r="M12227" s="2">
        <v>102000</v>
      </c>
      <c r="N12227" s="2" t="str">
        <f>VLOOKUP(Tabla1[[#This Row],[nemo]],'Nemos y clasificaciones'!$A$2:$B$5000,2,FALSE)</f>
        <v>TEXAS INSTRUMENTS INC</v>
      </c>
      <c r="O12227" s="2" t="str">
        <f>VLOOKUP(Tabla1[[#This Row],[nemo]],'Nemos y clasificaciones'!$A$1:$C$3000,3,FALSE)</f>
        <v>Otros</v>
      </c>
      <c r="P12227" s="2"/>
      <c r="Q12227" s="2"/>
    </row>
    <row r="12228" spans="1:17" x14ac:dyDescent="0.25">
      <c r="A12228" t="s">
        <v>193</v>
      </c>
      <c r="B12228" s="1">
        <v>44316</v>
      </c>
      <c r="C12228" s="1">
        <v>44333</v>
      </c>
      <c r="D12228" t="s">
        <v>21</v>
      </c>
      <c r="E12228" t="s">
        <v>581</v>
      </c>
      <c r="F12228">
        <v>0</v>
      </c>
      <c r="G12228">
        <v>100000</v>
      </c>
      <c r="H12228">
        <v>0</v>
      </c>
      <c r="I12228">
        <v>0</v>
      </c>
      <c r="J12228">
        <v>0</v>
      </c>
      <c r="K12228">
        <v>1.02</v>
      </c>
      <c r="L12228" t="s">
        <v>16</v>
      </c>
      <c r="M12228" s="2">
        <v>102000</v>
      </c>
      <c r="N12228" s="2" t="str">
        <f>VLOOKUP(Tabla1[[#This Row],[nemo]],'Nemos y clasificaciones'!$A$2:$B$5000,2,FALSE)</f>
        <v>TEXAS INSTRUMENTS INC</v>
      </c>
      <c r="O12228" s="2" t="str">
        <f>VLOOKUP(Tabla1[[#This Row],[nemo]],'Nemos y clasificaciones'!$A$1:$C$3000,3,FALSE)</f>
        <v>Otros</v>
      </c>
      <c r="P12228" s="2"/>
      <c r="Q12228" s="2"/>
    </row>
    <row r="12229" spans="1:17" x14ac:dyDescent="0.25">
      <c r="A12229" t="s">
        <v>193</v>
      </c>
      <c r="B12229" s="1">
        <v>44225</v>
      </c>
      <c r="C12229" s="1">
        <v>44235</v>
      </c>
      <c r="D12229" t="s">
        <v>21</v>
      </c>
      <c r="E12229" t="s">
        <v>581</v>
      </c>
      <c r="F12229">
        <v>0</v>
      </c>
      <c r="G12229">
        <v>100000</v>
      </c>
      <c r="H12229">
        <v>0</v>
      </c>
      <c r="I12229">
        <v>0</v>
      </c>
      <c r="J12229">
        <v>0</v>
      </c>
      <c r="K12229">
        <v>1.02</v>
      </c>
      <c r="L12229" t="s">
        <v>16</v>
      </c>
      <c r="M12229" s="2">
        <v>102000</v>
      </c>
      <c r="N12229" s="2" t="str">
        <f>VLOOKUP(Tabla1[[#This Row],[nemo]],'Nemos y clasificaciones'!$A$2:$B$5000,2,FALSE)</f>
        <v>TEXAS INSTRUMENTS INC</v>
      </c>
      <c r="O12229" s="2" t="str">
        <f>VLOOKUP(Tabla1[[#This Row],[nemo]],'Nemos y clasificaciones'!$A$1:$C$3000,3,FALSE)</f>
        <v>Otros</v>
      </c>
      <c r="P12229" s="2"/>
      <c r="Q12229" s="2"/>
    </row>
    <row r="12230" spans="1:17" x14ac:dyDescent="0.25">
      <c r="A12230" t="s">
        <v>193</v>
      </c>
      <c r="B12230" s="1">
        <v>44133</v>
      </c>
      <c r="C12230" s="1">
        <v>44151</v>
      </c>
      <c r="D12230" t="s">
        <v>21</v>
      </c>
      <c r="E12230" t="s">
        <v>581</v>
      </c>
      <c r="F12230">
        <v>0</v>
      </c>
      <c r="G12230">
        <v>100000</v>
      </c>
      <c r="H12230">
        <v>0</v>
      </c>
      <c r="I12230">
        <v>0</v>
      </c>
      <c r="J12230">
        <v>0</v>
      </c>
      <c r="K12230">
        <v>1.02</v>
      </c>
      <c r="L12230" t="s">
        <v>16</v>
      </c>
      <c r="M12230" s="2">
        <v>102000</v>
      </c>
      <c r="N12230" s="2" t="str">
        <f>VLOOKUP(Tabla1[[#This Row],[nemo]],'Nemos y clasificaciones'!$A$2:$B$5000,2,FALSE)</f>
        <v>TEXAS INSTRUMENTS INC</v>
      </c>
      <c r="O12230" s="2" t="str">
        <f>VLOOKUP(Tabla1[[#This Row],[nemo]],'Nemos y clasificaciones'!$A$1:$C$3000,3,FALSE)</f>
        <v>Otros</v>
      </c>
      <c r="P12230" s="2"/>
      <c r="Q12230" s="2"/>
    </row>
    <row r="12231" spans="1:17" x14ac:dyDescent="0.25">
      <c r="A12231" t="s">
        <v>185</v>
      </c>
      <c r="B12231" s="1">
        <v>44042</v>
      </c>
      <c r="C12231" s="1">
        <v>44060</v>
      </c>
      <c r="D12231" t="s">
        <v>21</v>
      </c>
      <c r="E12231" t="s">
        <v>581</v>
      </c>
      <c r="F12231">
        <v>0</v>
      </c>
      <c r="G12231">
        <v>100000</v>
      </c>
      <c r="H12231">
        <v>0</v>
      </c>
      <c r="I12231">
        <v>0</v>
      </c>
      <c r="J12231">
        <v>0</v>
      </c>
      <c r="K12231">
        <v>0.9</v>
      </c>
      <c r="L12231" t="s">
        <v>23</v>
      </c>
      <c r="M12231" s="3">
        <v>90000</v>
      </c>
      <c r="N12231" s="2" t="str">
        <f>VLOOKUP(Tabla1[[#This Row],[nemo]],'Nemos y clasificaciones'!$A$2:$B$5000,2,FALSE)</f>
        <v>TEXAS INSTRUMENTS INC</v>
      </c>
      <c r="O12231" s="3" t="str">
        <f>VLOOKUP(Tabla1[[#This Row],[nemo]],'Nemos y clasificaciones'!$A$1:$C$3000,3,FALSE)</f>
        <v>Otros</v>
      </c>
      <c r="P12231" s="3"/>
      <c r="Q12231" s="3"/>
    </row>
    <row r="12232" spans="1:17" x14ac:dyDescent="0.25">
      <c r="A12232" t="s">
        <v>185</v>
      </c>
      <c r="B12232" s="1">
        <v>43951</v>
      </c>
      <c r="C12232" s="1">
        <v>43969</v>
      </c>
      <c r="D12232" t="s">
        <v>21</v>
      </c>
      <c r="E12232" t="s">
        <v>581</v>
      </c>
      <c r="F12232">
        <v>0</v>
      </c>
      <c r="G12232">
        <v>100000</v>
      </c>
      <c r="H12232">
        <v>0</v>
      </c>
      <c r="I12232">
        <v>0</v>
      </c>
      <c r="J12232">
        <v>0</v>
      </c>
      <c r="K12232">
        <v>0.9</v>
      </c>
      <c r="L12232" t="s">
        <v>23</v>
      </c>
      <c r="M12232" s="3">
        <v>90000</v>
      </c>
      <c r="N12232" s="2" t="str">
        <f>VLOOKUP(Tabla1[[#This Row],[nemo]],'Nemos y clasificaciones'!$A$2:$B$5000,2,FALSE)</f>
        <v>TEXAS INSTRUMENTS INC</v>
      </c>
      <c r="O12232" s="3" t="str">
        <f>VLOOKUP(Tabla1[[#This Row],[nemo]],'Nemos y clasificaciones'!$A$1:$C$3000,3,FALSE)</f>
        <v>Otros</v>
      </c>
      <c r="P12232" s="3"/>
      <c r="Q12232" s="3"/>
    </row>
    <row r="12233" spans="1:17" x14ac:dyDescent="0.25">
      <c r="A12233" t="s">
        <v>185</v>
      </c>
      <c r="B12233" s="1">
        <v>43860</v>
      </c>
      <c r="C12233" s="1">
        <v>43871</v>
      </c>
      <c r="D12233" t="s">
        <v>21</v>
      </c>
      <c r="E12233" t="s">
        <v>581</v>
      </c>
      <c r="F12233">
        <v>0</v>
      </c>
      <c r="G12233">
        <v>100000</v>
      </c>
      <c r="H12233">
        <v>0</v>
      </c>
      <c r="I12233">
        <v>0</v>
      </c>
      <c r="J12233">
        <v>0</v>
      </c>
      <c r="K12233">
        <v>0.9</v>
      </c>
      <c r="L12233" t="s">
        <v>23</v>
      </c>
      <c r="M12233" s="3">
        <v>90000</v>
      </c>
      <c r="N12233" s="2" t="str">
        <f>VLOOKUP(Tabla1[[#This Row],[nemo]],'Nemos y clasificaciones'!$A$2:$B$5000,2,FALSE)</f>
        <v>TEXAS INSTRUMENTS INC</v>
      </c>
      <c r="O12233" s="3" t="str">
        <f>VLOOKUP(Tabla1[[#This Row],[nemo]],'Nemos y clasificaciones'!$A$1:$C$3000,3,FALSE)</f>
        <v>Otros</v>
      </c>
      <c r="P12233" s="3"/>
      <c r="Q12233" s="3"/>
    </row>
    <row r="12234" spans="1:17" x14ac:dyDescent="0.25">
      <c r="A12234" t="s">
        <v>185</v>
      </c>
      <c r="B12234" s="1">
        <v>43768</v>
      </c>
      <c r="C12234" s="1">
        <v>43787</v>
      </c>
      <c r="D12234" t="s">
        <v>21</v>
      </c>
      <c r="E12234" t="s">
        <v>581</v>
      </c>
      <c r="F12234">
        <v>0</v>
      </c>
      <c r="G12234">
        <v>100000</v>
      </c>
      <c r="H12234">
        <v>0</v>
      </c>
      <c r="I12234">
        <v>0</v>
      </c>
      <c r="J12234">
        <v>0</v>
      </c>
      <c r="K12234">
        <v>0.9</v>
      </c>
      <c r="L12234" t="s">
        <v>23</v>
      </c>
      <c r="M12234" s="3">
        <v>90000</v>
      </c>
      <c r="N12234" s="2" t="str">
        <f>VLOOKUP(Tabla1[[#This Row],[nemo]],'Nemos y clasificaciones'!$A$2:$B$5000,2,FALSE)</f>
        <v>TEXAS INSTRUMENTS INC</v>
      </c>
      <c r="O12234" s="3" t="str">
        <f>VLOOKUP(Tabla1[[#This Row],[nemo]],'Nemos y clasificaciones'!$A$1:$C$3000,3,FALSE)</f>
        <v>Otros</v>
      </c>
      <c r="P12234" s="3"/>
      <c r="Q12234" s="3"/>
    </row>
    <row r="12235" spans="1:17" x14ac:dyDescent="0.25">
      <c r="A12235" t="s">
        <v>4858</v>
      </c>
      <c r="B12235" s="1">
        <v>43676</v>
      </c>
      <c r="C12235" s="1">
        <v>43689</v>
      </c>
      <c r="D12235" t="s">
        <v>21</v>
      </c>
      <c r="E12235" t="s">
        <v>581</v>
      </c>
      <c r="F12235">
        <v>0</v>
      </c>
      <c r="G12235">
        <v>100000</v>
      </c>
      <c r="H12235">
        <v>0</v>
      </c>
      <c r="I12235">
        <v>0</v>
      </c>
      <c r="J12235">
        <v>0</v>
      </c>
      <c r="K12235">
        <v>0.77</v>
      </c>
      <c r="L12235" t="s">
        <v>23</v>
      </c>
      <c r="M12235" s="3">
        <v>77000</v>
      </c>
      <c r="N12235" s="2" t="str">
        <f>VLOOKUP(Tabla1[[#This Row],[nemo]],'Nemos y clasificaciones'!$A$2:$B$5000,2,FALSE)</f>
        <v>TEXAS INSTRUMENTS INC</v>
      </c>
      <c r="O12235" s="3" t="str">
        <f>VLOOKUP(Tabla1[[#This Row],[nemo]],'Nemos y clasificaciones'!$A$1:$C$3000,3,FALSE)</f>
        <v>Otros</v>
      </c>
      <c r="P12235" s="3"/>
      <c r="Q12235" s="3"/>
    </row>
    <row r="12236" spans="1:17" x14ac:dyDescent="0.25">
      <c r="A12236" t="s">
        <v>4858</v>
      </c>
      <c r="B12236" s="1">
        <v>43588</v>
      </c>
      <c r="C12236" s="1">
        <v>43605</v>
      </c>
      <c r="D12236" t="s">
        <v>21</v>
      </c>
      <c r="E12236" t="s">
        <v>581</v>
      </c>
      <c r="F12236">
        <v>0</v>
      </c>
      <c r="G12236">
        <v>100000</v>
      </c>
      <c r="H12236">
        <v>0</v>
      </c>
      <c r="I12236">
        <v>0</v>
      </c>
      <c r="J12236">
        <v>0</v>
      </c>
      <c r="K12236">
        <v>0.77</v>
      </c>
      <c r="L12236" t="s">
        <v>23</v>
      </c>
      <c r="M12236" s="3">
        <v>77000</v>
      </c>
      <c r="N12236" s="2" t="str">
        <f>VLOOKUP(Tabla1[[#This Row],[nemo]],'Nemos y clasificaciones'!$A$2:$B$5000,2,FALSE)</f>
        <v>TEXAS INSTRUMENTS INC</v>
      </c>
      <c r="O12236" s="3" t="str">
        <f>VLOOKUP(Tabla1[[#This Row],[nemo]],'Nemos y clasificaciones'!$A$1:$C$3000,3,FALSE)</f>
        <v>Otros</v>
      </c>
      <c r="P12236" s="3"/>
      <c r="Q12236" s="3"/>
    </row>
    <row r="12237" spans="1:17" x14ac:dyDescent="0.25">
      <c r="A12237" t="s">
        <v>4858</v>
      </c>
      <c r="B12237" s="1">
        <v>43495</v>
      </c>
      <c r="C12237" s="1">
        <v>43507</v>
      </c>
      <c r="D12237" t="s">
        <v>21</v>
      </c>
      <c r="E12237" t="s">
        <v>581</v>
      </c>
      <c r="F12237">
        <v>0</v>
      </c>
      <c r="G12237">
        <v>100000</v>
      </c>
      <c r="H12237">
        <v>0</v>
      </c>
      <c r="I12237">
        <v>0</v>
      </c>
      <c r="J12237">
        <v>0</v>
      </c>
      <c r="K12237">
        <v>0.77</v>
      </c>
      <c r="L12237" t="s">
        <v>23</v>
      </c>
      <c r="M12237" s="3">
        <v>77000</v>
      </c>
      <c r="N12237" s="2" t="str">
        <f>VLOOKUP(Tabla1[[#This Row],[nemo]],'Nemos y clasificaciones'!$A$2:$B$5000,2,FALSE)</f>
        <v>TEXAS INSTRUMENTS INC</v>
      </c>
      <c r="O12237" s="3" t="str">
        <f>VLOOKUP(Tabla1[[#This Row],[nemo]],'Nemos y clasificaciones'!$A$1:$C$3000,3,FALSE)</f>
        <v>Otros</v>
      </c>
      <c r="P12237" s="3"/>
      <c r="Q12237" s="3"/>
    </row>
    <row r="12238" spans="1:17" x14ac:dyDescent="0.25">
      <c r="A12238" t="s">
        <v>4858</v>
      </c>
      <c r="B12238" s="1">
        <v>43403</v>
      </c>
      <c r="C12238" s="1">
        <v>43423</v>
      </c>
      <c r="D12238" t="s">
        <v>21</v>
      </c>
      <c r="E12238" t="s">
        <v>581</v>
      </c>
      <c r="F12238">
        <v>0</v>
      </c>
      <c r="G12238">
        <v>100000</v>
      </c>
      <c r="H12238">
        <v>0</v>
      </c>
      <c r="I12238">
        <v>0</v>
      </c>
      <c r="J12238">
        <v>0</v>
      </c>
      <c r="K12238">
        <v>0.77</v>
      </c>
      <c r="L12238" t="s">
        <v>23</v>
      </c>
      <c r="M12238" s="3">
        <v>77000</v>
      </c>
      <c r="N12238" s="2" t="str">
        <f>VLOOKUP(Tabla1[[#This Row],[nemo]],'Nemos y clasificaciones'!$A$2:$B$5000,2,FALSE)</f>
        <v>TEXAS INSTRUMENTS INC</v>
      </c>
      <c r="O12238" s="3" t="str">
        <f>VLOOKUP(Tabla1[[#This Row],[nemo]],'Nemos y clasificaciones'!$A$1:$C$3000,3,FALSE)</f>
        <v>Otros</v>
      </c>
      <c r="P12238" s="3"/>
      <c r="Q12238" s="3"/>
    </row>
    <row r="12239" spans="1:17" x14ac:dyDescent="0.25">
      <c r="A12239" t="s">
        <v>4742</v>
      </c>
      <c r="B12239" s="1">
        <v>43311</v>
      </c>
      <c r="C12239" s="1">
        <v>43325</v>
      </c>
      <c r="D12239" t="s">
        <v>21</v>
      </c>
      <c r="E12239" t="s">
        <v>581</v>
      </c>
      <c r="F12239">
        <v>0</v>
      </c>
      <c r="G12239">
        <v>100000</v>
      </c>
      <c r="H12239">
        <v>0</v>
      </c>
      <c r="I12239">
        <v>0</v>
      </c>
      <c r="J12239">
        <v>0</v>
      </c>
      <c r="K12239">
        <v>0.62</v>
      </c>
      <c r="L12239" t="s">
        <v>23</v>
      </c>
      <c r="M12239" s="3">
        <v>62000</v>
      </c>
      <c r="N12239" s="2" t="str">
        <f>VLOOKUP(Tabla1[[#This Row],[nemo]],'Nemos y clasificaciones'!$A$2:$B$5000,2,FALSE)</f>
        <v>TEXAS INSTRUMENTS INC</v>
      </c>
      <c r="O12239" s="3" t="str">
        <f>VLOOKUP(Tabla1[[#This Row],[nemo]],'Nemos y clasificaciones'!$A$1:$C$3000,3,FALSE)</f>
        <v>Otros</v>
      </c>
      <c r="P12239" s="3"/>
      <c r="Q12239" s="3"/>
    </row>
    <row r="12240" spans="1:17" x14ac:dyDescent="0.25">
      <c r="A12240" t="s">
        <v>4742</v>
      </c>
      <c r="B12240" s="1">
        <v>43224</v>
      </c>
      <c r="C12240" s="1">
        <v>43242</v>
      </c>
      <c r="D12240" t="s">
        <v>21</v>
      </c>
      <c r="E12240" t="s">
        <v>581</v>
      </c>
      <c r="F12240">
        <v>0</v>
      </c>
      <c r="G12240">
        <v>100000</v>
      </c>
      <c r="H12240">
        <v>0</v>
      </c>
      <c r="I12240">
        <v>0</v>
      </c>
      <c r="J12240">
        <v>0</v>
      </c>
      <c r="K12240">
        <v>0.62</v>
      </c>
      <c r="L12240" t="s">
        <v>23</v>
      </c>
      <c r="M12240" s="3">
        <v>62000</v>
      </c>
      <c r="N12240" s="2" t="str">
        <f>VLOOKUP(Tabla1[[#This Row],[nemo]],'Nemos y clasificaciones'!$A$2:$B$5000,2,FALSE)</f>
        <v>TEXAS INSTRUMENTS INC</v>
      </c>
      <c r="O12240" s="3" t="str">
        <f>VLOOKUP(Tabla1[[#This Row],[nemo]],'Nemos y clasificaciones'!$A$1:$C$3000,3,FALSE)</f>
        <v>Otros</v>
      </c>
      <c r="P12240" s="3"/>
      <c r="Q12240" s="3"/>
    </row>
    <row r="12241" spans="1:17" x14ac:dyDescent="0.25">
      <c r="A12241" t="s">
        <v>4742</v>
      </c>
      <c r="B12241" s="1">
        <v>43130</v>
      </c>
      <c r="C12241" s="1">
        <v>43143</v>
      </c>
      <c r="D12241" t="s">
        <v>21</v>
      </c>
      <c r="E12241" t="s">
        <v>581</v>
      </c>
      <c r="F12241">
        <v>0</v>
      </c>
      <c r="G12241">
        <v>100000</v>
      </c>
      <c r="H12241">
        <v>0</v>
      </c>
      <c r="I12241">
        <v>0</v>
      </c>
      <c r="J12241">
        <v>0</v>
      </c>
      <c r="K12241">
        <v>0.62</v>
      </c>
      <c r="L12241" t="s">
        <v>23</v>
      </c>
      <c r="M12241" s="3">
        <v>62000</v>
      </c>
      <c r="N12241" s="2" t="str">
        <f>VLOOKUP(Tabla1[[#This Row],[nemo]],'Nemos y clasificaciones'!$A$2:$B$5000,2,FALSE)</f>
        <v>TEXAS INSTRUMENTS INC</v>
      </c>
      <c r="O12241" s="3" t="str">
        <f>VLOOKUP(Tabla1[[#This Row],[nemo]],'Nemos y clasificaciones'!$A$1:$C$3000,3,FALSE)</f>
        <v>Otros</v>
      </c>
      <c r="P12241" s="3"/>
      <c r="Q12241" s="3"/>
    </row>
    <row r="12242" spans="1:17" x14ac:dyDescent="0.25">
      <c r="A12242" t="s">
        <v>4742</v>
      </c>
      <c r="B12242" s="1">
        <v>43038</v>
      </c>
      <c r="C12242" s="1">
        <v>43052</v>
      </c>
      <c r="D12242" t="s">
        <v>21</v>
      </c>
      <c r="E12242" t="s">
        <v>581</v>
      </c>
      <c r="F12242">
        <v>0</v>
      </c>
      <c r="G12242">
        <v>100000</v>
      </c>
      <c r="H12242">
        <v>0</v>
      </c>
      <c r="I12242">
        <v>0</v>
      </c>
      <c r="J12242">
        <v>0</v>
      </c>
      <c r="K12242">
        <v>0.62</v>
      </c>
      <c r="L12242" t="s">
        <v>23</v>
      </c>
      <c r="M12242" s="3">
        <v>62000</v>
      </c>
      <c r="N12242" s="2" t="str">
        <f>VLOOKUP(Tabla1[[#This Row],[nemo]],'Nemos y clasificaciones'!$A$2:$B$5000,2,FALSE)</f>
        <v>TEXAS INSTRUMENTS INC</v>
      </c>
      <c r="O12242" s="3" t="str">
        <f>VLOOKUP(Tabla1[[#This Row],[nemo]],'Nemos y clasificaciones'!$A$1:$C$3000,3,FALSE)</f>
        <v>Otros</v>
      </c>
      <c r="P12242" s="3"/>
      <c r="Q12242" s="3"/>
    </row>
    <row r="12243" spans="1:17" x14ac:dyDescent="0.25">
      <c r="A12243" t="s">
        <v>633</v>
      </c>
      <c r="B12243" s="1">
        <v>42943</v>
      </c>
      <c r="C12243" s="1">
        <v>42961</v>
      </c>
      <c r="D12243" t="s">
        <v>21</v>
      </c>
      <c r="E12243" t="s">
        <v>581</v>
      </c>
      <c r="F12243">
        <v>0</v>
      </c>
      <c r="G12243">
        <v>100000</v>
      </c>
      <c r="H12243">
        <v>0</v>
      </c>
      <c r="I12243">
        <v>0</v>
      </c>
      <c r="J12243">
        <v>0</v>
      </c>
      <c r="K12243">
        <v>0.5</v>
      </c>
      <c r="L12243" t="s">
        <v>23</v>
      </c>
      <c r="M12243" s="3">
        <v>50000</v>
      </c>
      <c r="N12243" s="2" t="str">
        <f>VLOOKUP(Tabla1[[#This Row],[nemo]],'Nemos y clasificaciones'!$A$2:$B$5000,2,FALSE)</f>
        <v>TEXAS INSTRUMENTS INC</v>
      </c>
      <c r="O12243" s="3" t="str">
        <f>VLOOKUP(Tabla1[[#This Row],[nemo]],'Nemos y clasificaciones'!$A$1:$C$3000,3,FALSE)</f>
        <v>Otros</v>
      </c>
      <c r="P12243" s="3"/>
      <c r="Q12243" s="3"/>
    </row>
    <row r="12244" spans="1:17" x14ac:dyDescent="0.25">
      <c r="A12244" t="s">
        <v>633</v>
      </c>
      <c r="B12244" s="1">
        <v>42852</v>
      </c>
      <c r="C12244" s="1">
        <v>42870</v>
      </c>
      <c r="D12244" t="s">
        <v>21</v>
      </c>
      <c r="E12244" t="s">
        <v>581</v>
      </c>
      <c r="F12244">
        <v>0</v>
      </c>
      <c r="G12244">
        <v>100000</v>
      </c>
      <c r="H12244">
        <v>0</v>
      </c>
      <c r="I12244">
        <v>0</v>
      </c>
      <c r="J12244">
        <v>0</v>
      </c>
      <c r="K12244">
        <v>0.5</v>
      </c>
      <c r="L12244" t="s">
        <v>23</v>
      </c>
      <c r="M12244" s="3">
        <v>50000</v>
      </c>
      <c r="N12244" s="2" t="str">
        <f>VLOOKUP(Tabla1[[#This Row],[nemo]],'Nemos y clasificaciones'!$A$2:$B$5000,2,FALSE)</f>
        <v>TEXAS INSTRUMENTS INC</v>
      </c>
      <c r="O12244" s="3" t="str">
        <f>VLOOKUP(Tabla1[[#This Row],[nemo]],'Nemos y clasificaciones'!$A$1:$C$3000,3,FALSE)</f>
        <v>Otros</v>
      </c>
      <c r="P12244" s="3"/>
      <c r="Q12244" s="3"/>
    </row>
    <row r="12245" spans="1:17" x14ac:dyDescent="0.25">
      <c r="A12245" t="s">
        <v>633</v>
      </c>
      <c r="B12245" s="1">
        <v>42762</v>
      </c>
      <c r="C12245" s="1">
        <v>42779</v>
      </c>
      <c r="D12245" t="s">
        <v>21</v>
      </c>
      <c r="E12245" t="s">
        <v>581</v>
      </c>
      <c r="F12245">
        <v>0</v>
      </c>
      <c r="G12245">
        <v>100000</v>
      </c>
      <c r="H12245">
        <v>0</v>
      </c>
      <c r="I12245">
        <v>0</v>
      </c>
      <c r="J12245">
        <v>0</v>
      </c>
      <c r="K12245">
        <v>0.5</v>
      </c>
      <c r="L12245" t="s">
        <v>23</v>
      </c>
      <c r="M12245" s="3">
        <v>50000</v>
      </c>
      <c r="N12245" s="2" t="str">
        <f>VLOOKUP(Tabla1[[#This Row],[nemo]],'Nemos y clasificaciones'!$A$2:$B$5000,2,FALSE)</f>
        <v>TEXAS INSTRUMENTS INC</v>
      </c>
      <c r="O12245" s="3" t="str">
        <f>VLOOKUP(Tabla1[[#This Row],[nemo]],'Nemos y clasificaciones'!$A$1:$C$3000,3,FALSE)</f>
        <v>Otros</v>
      </c>
      <c r="P12245" s="3"/>
      <c r="Q12245" s="3"/>
    </row>
    <row r="12246" spans="1:17" x14ac:dyDescent="0.25">
      <c r="A12246" t="s">
        <v>633</v>
      </c>
      <c r="B12246" s="1">
        <v>42677</v>
      </c>
      <c r="C12246" s="1">
        <v>42695</v>
      </c>
      <c r="D12246" t="s">
        <v>21</v>
      </c>
      <c r="E12246" t="s">
        <v>581</v>
      </c>
      <c r="F12246">
        <v>0</v>
      </c>
      <c r="G12246">
        <v>100000</v>
      </c>
      <c r="H12246">
        <v>0</v>
      </c>
      <c r="I12246">
        <v>0</v>
      </c>
      <c r="J12246">
        <v>0</v>
      </c>
      <c r="K12246">
        <v>0.5</v>
      </c>
      <c r="L12246" t="s">
        <v>23</v>
      </c>
      <c r="M12246" s="3">
        <v>50000</v>
      </c>
      <c r="N12246" s="2" t="str">
        <f>VLOOKUP(Tabla1[[#This Row],[nemo]],'Nemos y clasificaciones'!$A$2:$B$5000,2,FALSE)</f>
        <v>TEXAS INSTRUMENTS INC</v>
      </c>
      <c r="O12246" s="3" t="str">
        <f>VLOOKUP(Tabla1[[#This Row],[nemo]],'Nemos y clasificaciones'!$A$1:$C$3000,3,FALSE)</f>
        <v>Otros</v>
      </c>
      <c r="P12246" s="3"/>
      <c r="Q12246" s="3"/>
    </row>
    <row r="12247" spans="1:17" x14ac:dyDescent="0.25">
      <c r="A12247" t="s">
        <v>3106</v>
      </c>
      <c r="B12247" s="1">
        <v>42579</v>
      </c>
      <c r="C12247" s="1">
        <v>42598</v>
      </c>
      <c r="D12247" t="s">
        <v>21</v>
      </c>
      <c r="E12247" t="s">
        <v>581</v>
      </c>
      <c r="F12247">
        <v>0</v>
      </c>
      <c r="G12247">
        <v>100000</v>
      </c>
      <c r="H12247">
        <v>0</v>
      </c>
      <c r="I12247">
        <v>0</v>
      </c>
      <c r="J12247">
        <v>0</v>
      </c>
      <c r="K12247">
        <v>0.38</v>
      </c>
      <c r="L12247" t="s">
        <v>23</v>
      </c>
      <c r="M12247" s="3">
        <v>38000</v>
      </c>
      <c r="N12247" s="2" t="str">
        <f>VLOOKUP(Tabla1[[#This Row],[nemo]],'Nemos y clasificaciones'!$A$2:$B$5000,2,FALSE)</f>
        <v>TEXAS INSTRUMENTS INC</v>
      </c>
      <c r="O12247" s="3" t="str">
        <f>VLOOKUP(Tabla1[[#This Row],[nemo]],'Nemos y clasificaciones'!$A$1:$C$3000,3,FALSE)</f>
        <v>Otros</v>
      </c>
      <c r="P12247" s="3"/>
      <c r="Q12247" s="3"/>
    </row>
    <row r="12248" spans="1:17" x14ac:dyDescent="0.25">
      <c r="A12248" t="s">
        <v>3106</v>
      </c>
      <c r="B12248" s="1">
        <v>42488</v>
      </c>
      <c r="C12248" s="1">
        <v>42506</v>
      </c>
      <c r="D12248" t="s">
        <v>21</v>
      </c>
      <c r="E12248" t="s">
        <v>581</v>
      </c>
      <c r="F12248">
        <v>0</v>
      </c>
      <c r="G12248">
        <v>100000</v>
      </c>
      <c r="H12248">
        <v>0</v>
      </c>
      <c r="I12248">
        <v>0</v>
      </c>
      <c r="J12248">
        <v>0</v>
      </c>
      <c r="K12248">
        <v>0.38</v>
      </c>
      <c r="L12248" t="s">
        <v>23</v>
      </c>
      <c r="M12248" s="3">
        <v>38000</v>
      </c>
      <c r="N12248" s="2" t="str">
        <f>VLOOKUP(Tabla1[[#This Row],[nemo]],'Nemos y clasificaciones'!$A$2:$B$5000,2,FALSE)</f>
        <v>TEXAS INSTRUMENTS INC</v>
      </c>
      <c r="O12248" s="3" t="str">
        <f>VLOOKUP(Tabla1[[#This Row],[nemo]],'Nemos y clasificaciones'!$A$1:$C$3000,3,FALSE)</f>
        <v>Otros</v>
      </c>
      <c r="P12248" s="3"/>
      <c r="Q12248" s="3"/>
    </row>
    <row r="12249" spans="1:17" x14ac:dyDescent="0.25">
      <c r="A12249" t="s">
        <v>3106</v>
      </c>
      <c r="B12249" s="1">
        <v>42397</v>
      </c>
      <c r="C12249" s="1">
        <v>42408</v>
      </c>
      <c r="D12249" t="s">
        <v>21</v>
      </c>
      <c r="E12249" t="s">
        <v>581</v>
      </c>
      <c r="F12249">
        <v>0</v>
      </c>
      <c r="G12249">
        <v>100000</v>
      </c>
      <c r="H12249">
        <v>0</v>
      </c>
      <c r="I12249">
        <v>0</v>
      </c>
      <c r="J12249">
        <v>0</v>
      </c>
      <c r="K12249">
        <v>0.38</v>
      </c>
      <c r="L12249" t="s">
        <v>23</v>
      </c>
      <c r="M12249" s="3">
        <v>38000</v>
      </c>
      <c r="N12249" s="2" t="str">
        <f>VLOOKUP(Tabla1[[#This Row],[nemo]],'Nemos y clasificaciones'!$A$2:$B$5000,2,FALSE)</f>
        <v>TEXAS INSTRUMENTS INC</v>
      </c>
      <c r="O12249" s="3" t="str">
        <f>VLOOKUP(Tabla1[[#This Row],[nemo]],'Nemos y clasificaciones'!$A$1:$C$3000,3,FALSE)</f>
        <v>Otros</v>
      </c>
      <c r="P12249" s="3"/>
      <c r="Q12249" s="3"/>
    </row>
    <row r="12250" spans="1:17" x14ac:dyDescent="0.25">
      <c r="A12250" t="s">
        <v>3106</v>
      </c>
      <c r="B12250" s="1">
        <v>42305</v>
      </c>
      <c r="C12250" s="1">
        <v>42324</v>
      </c>
      <c r="D12250" t="s">
        <v>21</v>
      </c>
      <c r="E12250" t="s">
        <v>581</v>
      </c>
      <c r="F12250">
        <v>0</v>
      </c>
      <c r="G12250">
        <v>100000</v>
      </c>
      <c r="H12250">
        <v>0</v>
      </c>
      <c r="I12250">
        <v>0</v>
      </c>
      <c r="J12250">
        <v>0</v>
      </c>
      <c r="K12250">
        <v>0.38</v>
      </c>
      <c r="L12250" t="s">
        <v>23</v>
      </c>
      <c r="M12250" s="3">
        <v>38000</v>
      </c>
      <c r="N12250" s="2" t="str">
        <f>VLOOKUP(Tabla1[[#This Row],[nemo]],'Nemos y clasificaciones'!$A$2:$B$5000,2,FALSE)</f>
        <v>TEXAS INSTRUMENTS INC</v>
      </c>
      <c r="O12250" s="3" t="str">
        <f>VLOOKUP(Tabla1[[#This Row],[nemo]],'Nemos y clasificaciones'!$A$1:$C$3000,3,FALSE)</f>
        <v>Otros</v>
      </c>
      <c r="P12250" s="3"/>
      <c r="Q12250" s="3"/>
    </row>
    <row r="12251" spans="1:17" x14ac:dyDescent="0.25">
      <c r="A12251" t="s">
        <v>5873</v>
      </c>
      <c r="B12251" s="1">
        <v>42214</v>
      </c>
      <c r="C12251" s="1">
        <v>42233</v>
      </c>
      <c r="D12251" t="s">
        <v>21</v>
      </c>
      <c r="E12251" t="s">
        <v>581</v>
      </c>
      <c r="F12251">
        <v>0</v>
      </c>
      <c r="G12251">
        <v>100000</v>
      </c>
      <c r="H12251">
        <v>0</v>
      </c>
      <c r="I12251">
        <v>0</v>
      </c>
      <c r="J12251">
        <v>0</v>
      </c>
      <c r="K12251">
        <v>0.34</v>
      </c>
      <c r="L12251" t="s">
        <v>23</v>
      </c>
      <c r="M12251" s="3">
        <v>34000</v>
      </c>
      <c r="N12251" s="2" t="str">
        <f>VLOOKUP(Tabla1[[#This Row],[nemo]],'Nemos y clasificaciones'!$A$2:$B$5000,2,FALSE)</f>
        <v>TEXAS INSTRUMENTS INC</v>
      </c>
      <c r="O12251" s="3" t="str">
        <f>VLOOKUP(Tabla1[[#This Row],[nemo]],'Nemos y clasificaciones'!$A$1:$C$3000,3,FALSE)</f>
        <v>Otros</v>
      </c>
      <c r="P12251" s="3"/>
      <c r="Q12251" s="3"/>
    </row>
    <row r="12252" spans="1:17" x14ac:dyDescent="0.25">
      <c r="A12252" t="s">
        <v>5873</v>
      </c>
      <c r="B12252" s="1">
        <v>42122</v>
      </c>
      <c r="C12252" s="1">
        <v>42142</v>
      </c>
      <c r="D12252" t="s">
        <v>21</v>
      </c>
      <c r="E12252" t="s">
        <v>581</v>
      </c>
      <c r="F12252">
        <v>0</v>
      </c>
      <c r="G12252">
        <v>100000</v>
      </c>
      <c r="H12252">
        <v>0</v>
      </c>
      <c r="I12252">
        <v>0</v>
      </c>
      <c r="J12252">
        <v>0</v>
      </c>
      <c r="K12252">
        <v>0.34</v>
      </c>
      <c r="L12252" t="s">
        <v>23</v>
      </c>
      <c r="M12252" s="3">
        <v>34000</v>
      </c>
      <c r="N12252" s="2" t="str">
        <f>VLOOKUP(Tabla1[[#This Row],[nemo]],'Nemos y clasificaciones'!$A$2:$B$5000,2,FALSE)</f>
        <v>TEXAS INSTRUMENTS INC</v>
      </c>
      <c r="O12252" s="3" t="str">
        <f>VLOOKUP(Tabla1[[#This Row],[nemo]],'Nemos y clasificaciones'!$A$1:$C$3000,3,FALSE)</f>
        <v>Otros</v>
      </c>
      <c r="P12252" s="3"/>
      <c r="Q12252" s="3"/>
    </row>
    <row r="12253" spans="1:17" x14ac:dyDescent="0.25">
      <c r="A12253" t="s">
        <v>5873</v>
      </c>
      <c r="B12253" s="1">
        <v>42032</v>
      </c>
      <c r="C12253" s="1">
        <v>42044</v>
      </c>
      <c r="D12253" t="s">
        <v>21</v>
      </c>
      <c r="E12253" t="s">
        <v>581</v>
      </c>
      <c r="F12253">
        <v>0</v>
      </c>
      <c r="G12253">
        <v>100000</v>
      </c>
      <c r="H12253">
        <v>0</v>
      </c>
      <c r="I12253">
        <v>0</v>
      </c>
      <c r="J12253">
        <v>0</v>
      </c>
      <c r="K12253">
        <v>0.34</v>
      </c>
      <c r="L12253" t="s">
        <v>23</v>
      </c>
      <c r="M12253" s="3">
        <v>34000</v>
      </c>
      <c r="N12253" s="2" t="str">
        <f>VLOOKUP(Tabla1[[#This Row],[nemo]],'Nemos y clasificaciones'!$A$2:$B$5000,2,FALSE)</f>
        <v>TEXAS INSTRUMENTS INC</v>
      </c>
      <c r="O12253" s="3" t="str">
        <f>VLOOKUP(Tabla1[[#This Row],[nemo]],'Nemos y clasificaciones'!$A$1:$C$3000,3,FALSE)</f>
        <v>Otros</v>
      </c>
      <c r="P12253" s="3"/>
      <c r="Q12253" s="3"/>
    </row>
    <row r="12254" spans="1:17" x14ac:dyDescent="0.25">
      <c r="A12254" t="s">
        <v>103</v>
      </c>
      <c r="B12254" s="1">
        <v>44449</v>
      </c>
      <c r="C12254" s="1">
        <v>44460</v>
      </c>
      <c r="D12254" t="s">
        <v>21</v>
      </c>
      <c r="E12254" t="s">
        <v>104</v>
      </c>
      <c r="F12254">
        <v>0</v>
      </c>
      <c r="G12254">
        <v>100000</v>
      </c>
      <c r="H12254">
        <v>0</v>
      </c>
      <c r="I12254">
        <v>0</v>
      </c>
      <c r="J12254">
        <v>0</v>
      </c>
      <c r="K12254">
        <v>1.45</v>
      </c>
      <c r="L12254" t="s">
        <v>16</v>
      </c>
      <c r="M12254" s="2">
        <v>145000</v>
      </c>
      <c r="N12254" s="2" t="str">
        <f>VLOOKUP(Tabla1[[#This Row],[nemo]],'Nemos y clasificaciones'!$A$2:$B$5000,2,FALSE)</f>
        <v>UNITEDHEALTH GROUP INC</v>
      </c>
      <c r="O12254" s="2" t="str">
        <f>VLOOKUP(Tabla1[[#This Row],[nemo]],'Nemos y clasificaciones'!$A$1:$C$3000,3,FALSE)</f>
        <v>Servicios financieros</v>
      </c>
      <c r="P12254" s="2"/>
      <c r="Q12254" s="2"/>
    </row>
    <row r="12255" spans="1:17" x14ac:dyDescent="0.25">
      <c r="A12255" t="s">
        <v>103</v>
      </c>
      <c r="B12255" s="1">
        <v>44365</v>
      </c>
      <c r="C12255" s="1">
        <v>44376</v>
      </c>
      <c r="D12255" t="s">
        <v>21</v>
      </c>
      <c r="E12255" t="s">
        <v>104</v>
      </c>
      <c r="F12255">
        <v>0</v>
      </c>
      <c r="G12255">
        <v>100000</v>
      </c>
      <c r="H12255">
        <v>0</v>
      </c>
      <c r="I12255">
        <v>0</v>
      </c>
      <c r="J12255">
        <v>0</v>
      </c>
      <c r="K12255">
        <v>1.45</v>
      </c>
      <c r="L12255" t="s">
        <v>16</v>
      </c>
      <c r="M12255" s="2">
        <v>145000</v>
      </c>
      <c r="N12255" s="2" t="str">
        <f>VLOOKUP(Tabla1[[#This Row],[nemo]],'Nemos y clasificaciones'!$A$2:$B$5000,2,FALSE)</f>
        <v>UNITEDHEALTH GROUP INC</v>
      </c>
      <c r="O12255" s="2" t="str">
        <f>VLOOKUP(Tabla1[[#This Row],[nemo]],'Nemos y clasificaciones'!$A$1:$C$3000,3,FALSE)</f>
        <v>Servicios financieros</v>
      </c>
      <c r="P12255" s="2"/>
      <c r="Q12255" s="2"/>
    </row>
    <row r="12256" spans="1:17" x14ac:dyDescent="0.25">
      <c r="A12256" t="s">
        <v>2443</v>
      </c>
      <c r="B12256" s="1">
        <v>44267</v>
      </c>
      <c r="C12256" s="1">
        <v>44278</v>
      </c>
      <c r="D12256" t="s">
        <v>21</v>
      </c>
      <c r="E12256" t="s">
        <v>104</v>
      </c>
      <c r="F12256">
        <v>0</v>
      </c>
      <c r="G12256">
        <v>100000</v>
      </c>
      <c r="H12256">
        <v>0</v>
      </c>
      <c r="I12256">
        <v>0</v>
      </c>
      <c r="J12256">
        <v>0</v>
      </c>
      <c r="K12256">
        <v>1.25</v>
      </c>
      <c r="L12256" t="s">
        <v>16</v>
      </c>
      <c r="M12256" s="2">
        <v>125000</v>
      </c>
      <c r="N12256" s="2" t="str">
        <f>VLOOKUP(Tabla1[[#This Row],[nemo]],'Nemos y clasificaciones'!$A$2:$B$5000,2,FALSE)</f>
        <v>UNITEDHEALTH GROUP INC</v>
      </c>
      <c r="O12256" s="2" t="str">
        <f>VLOOKUP(Tabla1[[#This Row],[nemo]],'Nemos y clasificaciones'!$A$1:$C$3000,3,FALSE)</f>
        <v>Servicios financieros</v>
      </c>
      <c r="P12256" s="2"/>
      <c r="Q12256" s="2"/>
    </row>
    <row r="12257" spans="1:17" x14ac:dyDescent="0.25">
      <c r="A12257" t="s">
        <v>2443</v>
      </c>
      <c r="B12257" s="1">
        <v>44169</v>
      </c>
      <c r="C12257" s="1">
        <v>44180</v>
      </c>
      <c r="D12257" t="s">
        <v>21</v>
      </c>
      <c r="E12257" t="s">
        <v>104</v>
      </c>
      <c r="F12257">
        <v>0</v>
      </c>
      <c r="G12257">
        <v>100000</v>
      </c>
      <c r="H12257">
        <v>0</v>
      </c>
      <c r="I12257">
        <v>0</v>
      </c>
      <c r="J12257">
        <v>0</v>
      </c>
      <c r="K12257">
        <v>1.25</v>
      </c>
      <c r="L12257" t="s">
        <v>16</v>
      </c>
      <c r="M12257" s="2">
        <v>125000</v>
      </c>
      <c r="N12257" s="2" t="str">
        <f>VLOOKUP(Tabla1[[#This Row],[nemo]],'Nemos y clasificaciones'!$A$2:$B$5000,2,FALSE)</f>
        <v>UNITEDHEALTH GROUP INC</v>
      </c>
      <c r="O12257" s="2" t="str">
        <f>VLOOKUP(Tabla1[[#This Row],[nemo]],'Nemos y clasificaciones'!$A$1:$C$3000,3,FALSE)</f>
        <v>Servicios financieros</v>
      </c>
      <c r="P12257" s="2"/>
      <c r="Q12257" s="2"/>
    </row>
    <row r="12258" spans="1:17" x14ac:dyDescent="0.25">
      <c r="A12258" t="s">
        <v>2443</v>
      </c>
      <c r="B12258" s="1">
        <v>44085</v>
      </c>
      <c r="C12258" s="1">
        <v>44096</v>
      </c>
      <c r="D12258" t="s">
        <v>21</v>
      </c>
      <c r="E12258" t="s">
        <v>104</v>
      </c>
      <c r="F12258">
        <v>0</v>
      </c>
      <c r="G12258">
        <v>100000</v>
      </c>
      <c r="H12258">
        <v>0</v>
      </c>
      <c r="I12258">
        <v>0</v>
      </c>
      <c r="J12258">
        <v>0</v>
      </c>
      <c r="K12258">
        <v>1.25</v>
      </c>
      <c r="L12258" t="s">
        <v>16</v>
      </c>
      <c r="M12258" s="2">
        <v>125000</v>
      </c>
      <c r="N12258" s="2" t="str">
        <f>VLOOKUP(Tabla1[[#This Row],[nemo]],'Nemos y clasificaciones'!$A$2:$B$5000,2,FALSE)</f>
        <v>UNITEDHEALTH GROUP INC</v>
      </c>
      <c r="O12258" s="2" t="str">
        <f>VLOOKUP(Tabla1[[#This Row],[nemo]],'Nemos y clasificaciones'!$A$1:$C$3000,3,FALSE)</f>
        <v>Servicios financieros</v>
      </c>
      <c r="P12258" s="2"/>
      <c r="Q12258" s="2"/>
    </row>
    <row r="12259" spans="1:17" x14ac:dyDescent="0.25">
      <c r="A12259" t="s">
        <v>3710</v>
      </c>
      <c r="B12259" s="1">
        <v>44001</v>
      </c>
      <c r="C12259" s="1">
        <v>44012</v>
      </c>
      <c r="D12259" t="s">
        <v>21</v>
      </c>
      <c r="E12259" t="s">
        <v>104</v>
      </c>
      <c r="F12259">
        <v>0</v>
      </c>
      <c r="G12259">
        <v>100000</v>
      </c>
      <c r="H12259">
        <v>0</v>
      </c>
      <c r="I12259">
        <v>0</v>
      </c>
      <c r="J12259">
        <v>0</v>
      </c>
      <c r="K12259">
        <v>1.25</v>
      </c>
      <c r="L12259" t="s">
        <v>16</v>
      </c>
      <c r="M12259" s="2">
        <v>125000</v>
      </c>
      <c r="N12259" s="2" t="str">
        <f>VLOOKUP(Tabla1[[#This Row],[nemo]],'Nemos y clasificaciones'!$A$2:$B$5000,2,FALSE)</f>
        <v>UNITEDHEALTH GROUP INC</v>
      </c>
      <c r="O12259" s="2" t="str">
        <f>VLOOKUP(Tabla1[[#This Row],[nemo]],'Nemos y clasificaciones'!$A$1:$C$3000,3,FALSE)</f>
        <v>Servicios financieros</v>
      </c>
      <c r="P12259" s="2"/>
      <c r="Q12259" s="2"/>
    </row>
    <row r="12260" spans="1:17" x14ac:dyDescent="0.25">
      <c r="A12260" t="s">
        <v>4751</v>
      </c>
      <c r="B12260" s="1">
        <v>43903</v>
      </c>
      <c r="C12260" s="1">
        <v>43914</v>
      </c>
      <c r="D12260" t="s">
        <v>21</v>
      </c>
      <c r="E12260" t="s">
        <v>104</v>
      </c>
      <c r="F12260">
        <v>0</v>
      </c>
      <c r="G12260">
        <v>100000</v>
      </c>
      <c r="H12260">
        <v>0</v>
      </c>
      <c r="I12260">
        <v>0</v>
      </c>
      <c r="J12260">
        <v>0</v>
      </c>
      <c r="K12260">
        <v>1.08</v>
      </c>
      <c r="L12260" t="s">
        <v>16</v>
      </c>
      <c r="M12260" s="2">
        <v>108000</v>
      </c>
      <c r="N12260" s="2" t="str">
        <f>VLOOKUP(Tabla1[[#This Row],[nemo]],'Nemos y clasificaciones'!$A$2:$B$5000,2,FALSE)</f>
        <v>UNITEDHEALTH GROUP INC</v>
      </c>
      <c r="O12260" s="2" t="str">
        <f>VLOOKUP(Tabla1[[#This Row],[nemo]],'Nemos y clasificaciones'!$A$1:$C$3000,3,FALSE)</f>
        <v>Servicios financieros</v>
      </c>
      <c r="P12260" s="2"/>
      <c r="Q12260" s="2"/>
    </row>
    <row r="12261" spans="1:17" x14ac:dyDescent="0.25">
      <c r="A12261" t="s">
        <v>5634</v>
      </c>
      <c r="B12261" s="1">
        <v>43721</v>
      </c>
      <c r="C12261" s="1">
        <v>43732</v>
      </c>
      <c r="D12261" t="s">
        <v>21</v>
      </c>
      <c r="E12261" t="s">
        <v>104</v>
      </c>
      <c r="F12261">
        <v>0</v>
      </c>
      <c r="G12261">
        <v>100000</v>
      </c>
      <c r="H12261">
        <v>0</v>
      </c>
      <c r="I12261">
        <v>0</v>
      </c>
      <c r="J12261">
        <v>0</v>
      </c>
      <c r="K12261">
        <v>1.08</v>
      </c>
      <c r="L12261" t="s">
        <v>16</v>
      </c>
      <c r="M12261" s="2">
        <v>108000</v>
      </c>
      <c r="N12261" s="2" t="str">
        <f>VLOOKUP(Tabla1[[#This Row],[nemo]],'Nemos y clasificaciones'!$A$2:$B$5000,2,FALSE)</f>
        <v>UNITEDHEALTH GROUP INC</v>
      </c>
      <c r="O12261" s="2" t="str">
        <f>VLOOKUP(Tabla1[[#This Row],[nemo]],'Nemos y clasificaciones'!$A$1:$C$3000,3,FALSE)</f>
        <v>Servicios financieros</v>
      </c>
      <c r="P12261" s="2"/>
      <c r="Q12261" s="2"/>
    </row>
    <row r="12262" spans="1:17" x14ac:dyDescent="0.25">
      <c r="A12262" t="s">
        <v>4751</v>
      </c>
      <c r="B12262" s="1">
        <v>43630</v>
      </c>
      <c r="C12262" s="1">
        <v>43641</v>
      </c>
      <c r="D12262" t="s">
        <v>21</v>
      </c>
      <c r="E12262" t="s">
        <v>104</v>
      </c>
      <c r="F12262">
        <v>0</v>
      </c>
      <c r="G12262">
        <v>100000</v>
      </c>
      <c r="H12262">
        <v>0</v>
      </c>
      <c r="I12262">
        <v>0</v>
      </c>
      <c r="J12262">
        <v>0</v>
      </c>
      <c r="K12262">
        <v>1.08</v>
      </c>
      <c r="L12262" t="s">
        <v>16</v>
      </c>
      <c r="M12262" s="2">
        <v>108000</v>
      </c>
      <c r="N12262" s="2" t="str">
        <f>VLOOKUP(Tabla1[[#This Row],[nemo]],'Nemos y clasificaciones'!$A$2:$B$5000,2,FALSE)</f>
        <v>UNITEDHEALTH GROUP INC</v>
      </c>
      <c r="O12262" s="2" t="str">
        <f>VLOOKUP(Tabla1[[#This Row],[nemo]],'Nemos y clasificaciones'!$A$1:$C$3000,3,FALSE)</f>
        <v>Servicios financieros</v>
      </c>
      <c r="P12262" s="2"/>
      <c r="Q12262" s="2"/>
    </row>
    <row r="12263" spans="1:17" x14ac:dyDescent="0.25">
      <c r="A12263" t="s">
        <v>185</v>
      </c>
      <c r="B12263" s="1">
        <v>43532</v>
      </c>
      <c r="C12263" s="1">
        <v>43543</v>
      </c>
      <c r="D12263" t="s">
        <v>21</v>
      </c>
      <c r="E12263" t="s">
        <v>104</v>
      </c>
      <c r="F12263">
        <v>0</v>
      </c>
      <c r="G12263">
        <v>100000</v>
      </c>
      <c r="H12263">
        <v>0</v>
      </c>
      <c r="I12263">
        <v>0</v>
      </c>
      <c r="J12263">
        <v>0</v>
      </c>
      <c r="K12263">
        <v>0.9</v>
      </c>
      <c r="L12263" t="s">
        <v>23</v>
      </c>
      <c r="M12263" s="3">
        <v>90000</v>
      </c>
      <c r="N12263" s="2" t="str">
        <f>VLOOKUP(Tabla1[[#This Row],[nemo]],'Nemos y clasificaciones'!$A$2:$B$5000,2,FALSE)</f>
        <v>UNITEDHEALTH GROUP INC</v>
      </c>
      <c r="O12263" s="3" t="str">
        <f>VLOOKUP(Tabla1[[#This Row],[nemo]],'Nemos y clasificaciones'!$A$1:$C$3000,3,FALSE)</f>
        <v>Servicios financieros</v>
      </c>
      <c r="P12263" s="3"/>
      <c r="Q12263" s="3"/>
    </row>
    <row r="12264" spans="1:17" x14ac:dyDescent="0.25">
      <c r="A12264" t="s">
        <v>185</v>
      </c>
      <c r="B12264" s="1">
        <v>43434</v>
      </c>
      <c r="C12264" s="1">
        <v>43447</v>
      </c>
      <c r="D12264" t="s">
        <v>21</v>
      </c>
      <c r="E12264" t="s">
        <v>104</v>
      </c>
      <c r="F12264">
        <v>0</v>
      </c>
      <c r="G12264">
        <v>100000</v>
      </c>
      <c r="H12264">
        <v>0</v>
      </c>
      <c r="I12264">
        <v>0</v>
      </c>
      <c r="J12264">
        <v>0</v>
      </c>
      <c r="K12264">
        <v>0.9</v>
      </c>
      <c r="L12264" t="s">
        <v>23</v>
      </c>
      <c r="M12264" s="3">
        <v>90000</v>
      </c>
      <c r="N12264" s="2" t="str">
        <f>VLOOKUP(Tabla1[[#This Row],[nemo]],'Nemos y clasificaciones'!$A$2:$B$5000,2,FALSE)</f>
        <v>UNITEDHEALTH GROUP INC</v>
      </c>
      <c r="O12264" s="3" t="str">
        <f>VLOOKUP(Tabla1[[#This Row],[nemo]],'Nemos y clasificaciones'!$A$1:$C$3000,3,FALSE)</f>
        <v>Servicios financieros</v>
      </c>
      <c r="P12264" s="3"/>
      <c r="Q12264" s="3"/>
    </row>
    <row r="12265" spans="1:17" x14ac:dyDescent="0.25">
      <c r="A12265" t="s">
        <v>185</v>
      </c>
      <c r="B12265" s="1">
        <v>43349</v>
      </c>
      <c r="C12265" s="1">
        <v>43363</v>
      </c>
      <c r="D12265" t="s">
        <v>21</v>
      </c>
      <c r="E12265" t="s">
        <v>104</v>
      </c>
      <c r="F12265">
        <v>0</v>
      </c>
      <c r="G12265">
        <v>100000</v>
      </c>
      <c r="H12265">
        <v>0</v>
      </c>
      <c r="I12265">
        <v>0</v>
      </c>
      <c r="J12265">
        <v>0</v>
      </c>
      <c r="K12265">
        <v>0.9</v>
      </c>
      <c r="L12265" t="s">
        <v>23</v>
      </c>
      <c r="M12265" s="3">
        <v>90000</v>
      </c>
      <c r="N12265" s="2" t="str">
        <f>VLOOKUP(Tabla1[[#This Row],[nemo]],'Nemos y clasificaciones'!$A$2:$B$5000,2,FALSE)</f>
        <v>UNITEDHEALTH GROUP INC</v>
      </c>
      <c r="O12265" s="3" t="str">
        <f>VLOOKUP(Tabla1[[#This Row],[nemo]],'Nemos y clasificaciones'!$A$1:$C$3000,3,FALSE)</f>
        <v>Servicios financieros</v>
      </c>
      <c r="P12265" s="3"/>
      <c r="Q12265" s="3"/>
    </row>
    <row r="12266" spans="1:17" x14ac:dyDescent="0.25">
      <c r="A12266" t="s">
        <v>185</v>
      </c>
      <c r="B12266" s="1">
        <v>43266</v>
      </c>
      <c r="C12266" s="1">
        <v>43277</v>
      </c>
      <c r="D12266" t="s">
        <v>21</v>
      </c>
      <c r="E12266" t="s">
        <v>104</v>
      </c>
      <c r="F12266">
        <v>0</v>
      </c>
      <c r="G12266">
        <v>100000</v>
      </c>
      <c r="H12266">
        <v>0</v>
      </c>
      <c r="I12266">
        <v>0</v>
      </c>
      <c r="J12266">
        <v>0</v>
      </c>
      <c r="K12266">
        <v>0.9</v>
      </c>
      <c r="L12266" t="s">
        <v>23</v>
      </c>
      <c r="M12266" s="3">
        <v>90000</v>
      </c>
      <c r="N12266" s="2" t="str">
        <f>VLOOKUP(Tabla1[[#This Row],[nemo]],'Nemos y clasificaciones'!$A$2:$B$5000,2,FALSE)</f>
        <v>UNITEDHEALTH GROUP INC</v>
      </c>
      <c r="O12266" s="3" t="str">
        <f>VLOOKUP(Tabla1[[#This Row],[nemo]],'Nemos y clasificaciones'!$A$1:$C$3000,3,FALSE)</f>
        <v>Servicios financieros</v>
      </c>
      <c r="P12266" s="3"/>
      <c r="Q12266" s="3"/>
    </row>
    <row r="12267" spans="1:17" x14ac:dyDescent="0.25">
      <c r="A12267" t="s">
        <v>8800</v>
      </c>
      <c r="B12267" s="1">
        <v>43069</v>
      </c>
      <c r="C12267" s="1">
        <v>43081</v>
      </c>
      <c r="D12267" t="s">
        <v>21</v>
      </c>
      <c r="E12267" t="s">
        <v>104</v>
      </c>
      <c r="F12267">
        <v>0</v>
      </c>
      <c r="G12267">
        <v>100000</v>
      </c>
      <c r="H12267">
        <v>0</v>
      </c>
      <c r="I12267">
        <v>0</v>
      </c>
      <c r="J12267">
        <v>0</v>
      </c>
      <c r="K12267">
        <v>0.75</v>
      </c>
      <c r="L12267" t="s">
        <v>23</v>
      </c>
      <c r="M12267" s="3">
        <v>75000</v>
      </c>
      <c r="N12267" s="2" t="str">
        <f>VLOOKUP(Tabla1[[#This Row],[nemo]],'Nemos y clasificaciones'!$A$2:$B$5000,2,FALSE)</f>
        <v>UNITEDHEALTH GROUP INC</v>
      </c>
      <c r="O12267" s="3" t="str">
        <f>VLOOKUP(Tabla1[[#This Row],[nemo]],'Nemos y clasificaciones'!$A$1:$C$3000,3,FALSE)</f>
        <v>Servicios financieros</v>
      </c>
      <c r="P12267" s="3"/>
      <c r="Q12267" s="3"/>
    </row>
    <row r="12268" spans="1:17" x14ac:dyDescent="0.25">
      <c r="A12268" t="s">
        <v>8800</v>
      </c>
      <c r="B12268" s="1">
        <v>42985</v>
      </c>
      <c r="C12268" s="1">
        <v>42998</v>
      </c>
      <c r="D12268" t="s">
        <v>21</v>
      </c>
      <c r="E12268" t="s">
        <v>104</v>
      </c>
      <c r="F12268">
        <v>0</v>
      </c>
      <c r="G12268">
        <v>100000</v>
      </c>
      <c r="H12268">
        <v>0</v>
      </c>
      <c r="I12268">
        <v>0</v>
      </c>
      <c r="J12268">
        <v>0</v>
      </c>
      <c r="K12268">
        <v>0.75</v>
      </c>
      <c r="L12268" t="s">
        <v>23</v>
      </c>
      <c r="M12268" s="3">
        <v>75000</v>
      </c>
      <c r="N12268" s="2" t="str">
        <f>VLOOKUP(Tabla1[[#This Row],[nemo]],'Nemos y clasificaciones'!$A$2:$B$5000,2,FALSE)</f>
        <v>UNITEDHEALTH GROUP INC</v>
      </c>
      <c r="O12268" s="3" t="str">
        <f>VLOOKUP(Tabla1[[#This Row],[nemo]],'Nemos y clasificaciones'!$A$1:$C$3000,3,FALSE)</f>
        <v>Servicios financieros</v>
      </c>
      <c r="P12268" s="3"/>
      <c r="Q12268" s="3"/>
    </row>
    <row r="12269" spans="1:17" x14ac:dyDescent="0.25">
      <c r="A12269" t="s">
        <v>8800</v>
      </c>
      <c r="B12269" s="1">
        <v>42901</v>
      </c>
      <c r="C12269" s="1">
        <v>42913</v>
      </c>
      <c r="D12269" t="s">
        <v>21</v>
      </c>
      <c r="E12269" t="s">
        <v>104</v>
      </c>
      <c r="F12269">
        <v>0</v>
      </c>
      <c r="G12269">
        <v>100000</v>
      </c>
      <c r="H12269">
        <v>0</v>
      </c>
      <c r="I12269">
        <v>0</v>
      </c>
      <c r="J12269">
        <v>0</v>
      </c>
      <c r="K12269">
        <v>0.75</v>
      </c>
      <c r="L12269" t="s">
        <v>23</v>
      </c>
      <c r="M12269" s="3">
        <v>75000</v>
      </c>
      <c r="N12269" s="2" t="str">
        <f>VLOOKUP(Tabla1[[#This Row],[nemo]],'Nemos y clasificaciones'!$A$2:$B$5000,2,FALSE)</f>
        <v>UNITEDHEALTH GROUP INC</v>
      </c>
      <c r="O12269" s="3" t="str">
        <f>VLOOKUP(Tabla1[[#This Row],[nemo]],'Nemos y clasificaciones'!$A$1:$C$3000,3,FALSE)</f>
        <v>Servicios financieros</v>
      </c>
      <c r="P12269" s="3"/>
      <c r="Q12269" s="3"/>
    </row>
    <row r="12270" spans="1:17" x14ac:dyDescent="0.25">
      <c r="A12270" t="s">
        <v>2819</v>
      </c>
      <c r="B12270" s="1">
        <v>42802</v>
      </c>
      <c r="C12270" s="1">
        <v>42815</v>
      </c>
      <c r="D12270" t="s">
        <v>21</v>
      </c>
      <c r="E12270" t="s">
        <v>104</v>
      </c>
      <c r="F12270">
        <v>0</v>
      </c>
      <c r="G12270">
        <v>100000</v>
      </c>
      <c r="H12270">
        <v>0</v>
      </c>
      <c r="I12270">
        <v>0</v>
      </c>
      <c r="J12270">
        <v>0</v>
      </c>
      <c r="K12270">
        <v>0.625</v>
      </c>
      <c r="L12270" t="s">
        <v>23</v>
      </c>
      <c r="M12270" s="3">
        <v>62500</v>
      </c>
      <c r="N12270" s="2" t="str">
        <f>VLOOKUP(Tabla1[[#This Row],[nemo]],'Nemos y clasificaciones'!$A$2:$B$5000,2,FALSE)</f>
        <v>UNITEDHEALTH GROUP INC</v>
      </c>
      <c r="O12270" s="3" t="str">
        <f>VLOOKUP(Tabla1[[#This Row],[nemo]],'Nemos y clasificaciones'!$A$1:$C$3000,3,FALSE)</f>
        <v>Servicios financieros</v>
      </c>
      <c r="P12270" s="3"/>
      <c r="Q12270" s="3"/>
    </row>
    <row r="12271" spans="1:17" x14ac:dyDescent="0.25">
      <c r="A12271" t="s">
        <v>2819</v>
      </c>
      <c r="B12271" s="1">
        <v>42704</v>
      </c>
      <c r="C12271" s="1">
        <v>42717</v>
      </c>
      <c r="D12271" t="s">
        <v>21</v>
      </c>
      <c r="E12271" t="s">
        <v>104</v>
      </c>
      <c r="F12271">
        <v>0</v>
      </c>
      <c r="G12271">
        <v>100000</v>
      </c>
      <c r="H12271">
        <v>0</v>
      </c>
      <c r="I12271">
        <v>0</v>
      </c>
      <c r="J12271">
        <v>0</v>
      </c>
      <c r="K12271">
        <v>0.625</v>
      </c>
      <c r="L12271" t="s">
        <v>23</v>
      </c>
      <c r="M12271" s="3">
        <v>62500</v>
      </c>
      <c r="N12271" s="2" t="str">
        <f>VLOOKUP(Tabla1[[#This Row],[nemo]],'Nemos y clasificaciones'!$A$2:$B$5000,2,FALSE)</f>
        <v>UNITEDHEALTH GROUP INC</v>
      </c>
      <c r="O12271" s="3" t="str">
        <f>VLOOKUP(Tabla1[[#This Row],[nemo]],'Nemos y clasificaciones'!$A$1:$C$3000,3,FALSE)</f>
        <v>Servicios financieros</v>
      </c>
      <c r="P12271" s="3"/>
      <c r="Q12271" s="3"/>
    </row>
    <row r="12272" spans="1:17" x14ac:dyDescent="0.25">
      <c r="A12272" t="s">
        <v>2819</v>
      </c>
      <c r="B12272" s="1">
        <v>42620</v>
      </c>
      <c r="C12272" s="1">
        <v>42633</v>
      </c>
      <c r="D12272" t="s">
        <v>21</v>
      </c>
      <c r="E12272" t="s">
        <v>104</v>
      </c>
      <c r="F12272">
        <v>0</v>
      </c>
      <c r="G12272">
        <v>100000</v>
      </c>
      <c r="H12272">
        <v>0</v>
      </c>
      <c r="I12272">
        <v>0</v>
      </c>
      <c r="J12272">
        <v>0</v>
      </c>
      <c r="K12272">
        <v>0.625</v>
      </c>
      <c r="L12272" t="s">
        <v>23</v>
      </c>
      <c r="M12272" s="3">
        <v>62500</v>
      </c>
      <c r="N12272" s="2" t="str">
        <f>VLOOKUP(Tabla1[[#This Row],[nemo]],'Nemos y clasificaciones'!$A$2:$B$5000,2,FALSE)</f>
        <v>UNITEDHEALTH GROUP INC</v>
      </c>
      <c r="O12272" s="3" t="str">
        <f>VLOOKUP(Tabla1[[#This Row],[nemo]],'Nemos y clasificaciones'!$A$1:$C$3000,3,FALSE)</f>
        <v>Servicios financieros</v>
      </c>
      <c r="P12272" s="3"/>
      <c r="Q12272" s="3"/>
    </row>
    <row r="12273" spans="1:17" x14ac:dyDescent="0.25">
      <c r="A12273" t="s">
        <v>2819</v>
      </c>
      <c r="B12273" s="1">
        <v>42536</v>
      </c>
      <c r="C12273" s="1">
        <v>42549</v>
      </c>
      <c r="D12273" t="s">
        <v>21</v>
      </c>
      <c r="E12273" t="s">
        <v>104</v>
      </c>
      <c r="F12273">
        <v>0</v>
      </c>
      <c r="G12273">
        <v>100000</v>
      </c>
      <c r="H12273">
        <v>0</v>
      </c>
      <c r="I12273">
        <v>0</v>
      </c>
      <c r="J12273">
        <v>0</v>
      </c>
      <c r="K12273">
        <v>0.625</v>
      </c>
      <c r="L12273" t="s">
        <v>23</v>
      </c>
      <c r="M12273" s="3">
        <v>62500</v>
      </c>
      <c r="N12273" s="2" t="str">
        <f>VLOOKUP(Tabla1[[#This Row],[nemo]],'Nemos y clasificaciones'!$A$2:$B$5000,2,FALSE)</f>
        <v>UNITEDHEALTH GROUP INC</v>
      </c>
      <c r="O12273" s="3" t="str">
        <f>VLOOKUP(Tabla1[[#This Row],[nemo]],'Nemos y clasificaciones'!$A$1:$C$3000,3,FALSE)</f>
        <v>Servicios financieros</v>
      </c>
      <c r="P12273" s="3"/>
      <c r="Q12273" s="3"/>
    </row>
    <row r="12274" spans="1:17" x14ac:dyDescent="0.25">
      <c r="A12274" t="s">
        <v>633</v>
      </c>
      <c r="B12274" s="1">
        <v>42438</v>
      </c>
      <c r="C12274" s="1">
        <v>42451</v>
      </c>
      <c r="D12274" t="s">
        <v>21</v>
      </c>
      <c r="E12274" t="s">
        <v>104</v>
      </c>
      <c r="F12274">
        <v>0</v>
      </c>
      <c r="G12274">
        <v>100000</v>
      </c>
      <c r="H12274">
        <v>0</v>
      </c>
      <c r="I12274">
        <v>0</v>
      </c>
      <c r="J12274">
        <v>0</v>
      </c>
      <c r="K12274">
        <v>0.5</v>
      </c>
      <c r="L12274" t="s">
        <v>23</v>
      </c>
      <c r="M12274" s="3">
        <v>50000</v>
      </c>
      <c r="N12274" s="2" t="str">
        <f>VLOOKUP(Tabla1[[#This Row],[nemo]],'Nemos y clasificaciones'!$A$2:$B$5000,2,FALSE)</f>
        <v>UNITEDHEALTH GROUP INC</v>
      </c>
      <c r="O12274" s="3" t="str">
        <f>VLOOKUP(Tabla1[[#This Row],[nemo]],'Nemos y clasificaciones'!$A$1:$C$3000,3,FALSE)</f>
        <v>Servicios financieros</v>
      </c>
      <c r="P12274" s="3"/>
      <c r="Q12274" s="3"/>
    </row>
    <row r="12275" spans="1:17" x14ac:dyDescent="0.25">
      <c r="A12275" t="s">
        <v>633</v>
      </c>
      <c r="B12275" s="1">
        <v>42340</v>
      </c>
      <c r="C12275" s="1">
        <v>42353</v>
      </c>
      <c r="D12275" t="s">
        <v>21</v>
      </c>
      <c r="E12275" t="s">
        <v>104</v>
      </c>
      <c r="F12275">
        <v>0</v>
      </c>
      <c r="G12275">
        <v>100000</v>
      </c>
      <c r="H12275">
        <v>0</v>
      </c>
      <c r="I12275">
        <v>0</v>
      </c>
      <c r="J12275">
        <v>0</v>
      </c>
      <c r="K12275">
        <v>0.5</v>
      </c>
      <c r="L12275" t="s">
        <v>23</v>
      </c>
      <c r="M12275" s="3">
        <v>50000</v>
      </c>
      <c r="N12275" s="2" t="str">
        <f>VLOOKUP(Tabla1[[#This Row],[nemo]],'Nemos y clasificaciones'!$A$2:$B$5000,2,FALSE)</f>
        <v>UNITEDHEALTH GROUP INC</v>
      </c>
      <c r="O12275" s="3" t="str">
        <f>VLOOKUP(Tabla1[[#This Row],[nemo]],'Nemos y clasificaciones'!$A$1:$C$3000,3,FALSE)</f>
        <v>Servicios financieros</v>
      </c>
      <c r="P12275" s="3"/>
      <c r="Q12275" s="3"/>
    </row>
    <row r="12276" spans="1:17" x14ac:dyDescent="0.25">
      <c r="A12276" t="s">
        <v>633</v>
      </c>
      <c r="B12276" s="1">
        <v>42256</v>
      </c>
      <c r="C12276" s="1">
        <v>42269</v>
      </c>
      <c r="D12276" t="s">
        <v>21</v>
      </c>
      <c r="E12276" t="s">
        <v>104</v>
      </c>
      <c r="F12276">
        <v>0</v>
      </c>
      <c r="G12276">
        <v>100000</v>
      </c>
      <c r="H12276">
        <v>0</v>
      </c>
      <c r="I12276">
        <v>0</v>
      </c>
      <c r="J12276">
        <v>0</v>
      </c>
      <c r="K12276">
        <v>0.5</v>
      </c>
      <c r="L12276" t="s">
        <v>23</v>
      </c>
      <c r="M12276" s="3">
        <v>50000</v>
      </c>
      <c r="N12276" s="2" t="str">
        <f>VLOOKUP(Tabla1[[#This Row],[nemo]],'Nemos y clasificaciones'!$A$2:$B$5000,2,FALSE)</f>
        <v>UNITEDHEALTH GROUP INC</v>
      </c>
      <c r="O12276" s="3" t="str">
        <f>VLOOKUP(Tabla1[[#This Row],[nemo]],'Nemos y clasificaciones'!$A$1:$C$3000,3,FALSE)</f>
        <v>Servicios financieros</v>
      </c>
      <c r="P12276" s="3"/>
      <c r="Q12276" s="3"/>
    </row>
    <row r="12277" spans="1:17" x14ac:dyDescent="0.25">
      <c r="A12277" t="s">
        <v>633</v>
      </c>
      <c r="B12277" s="1">
        <v>42166</v>
      </c>
      <c r="C12277" s="1">
        <v>42179</v>
      </c>
      <c r="D12277" t="s">
        <v>21</v>
      </c>
      <c r="E12277" t="s">
        <v>104</v>
      </c>
      <c r="F12277">
        <v>0</v>
      </c>
      <c r="G12277">
        <v>100000</v>
      </c>
      <c r="H12277">
        <v>0</v>
      </c>
      <c r="I12277">
        <v>0</v>
      </c>
      <c r="J12277">
        <v>0</v>
      </c>
      <c r="K12277">
        <v>0.5</v>
      </c>
      <c r="L12277" t="s">
        <v>23</v>
      </c>
      <c r="M12277" s="3">
        <v>50000</v>
      </c>
      <c r="N12277" s="2" t="str">
        <f>VLOOKUP(Tabla1[[#This Row],[nemo]],'Nemos y clasificaciones'!$A$2:$B$5000,2,FALSE)</f>
        <v>UNITEDHEALTH GROUP INC</v>
      </c>
      <c r="O12277" s="3" t="str">
        <f>VLOOKUP(Tabla1[[#This Row],[nemo]],'Nemos y clasificaciones'!$A$1:$C$3000,3,FALSE)</f>
        <v>Servicios financieros</v>
      </c>
      <c r="P12277" s="3"/>
      <c r="Q12277" s="3"/>
    </row>
    <row r="12278" spans="1:17" x14ac:dyDescent="0.25">
      <c r="A12278" t="s">
        <v>10900</v>
      </c>
      <c r="B12278" s="1">
        <v>42074</v>
      </c>
      <c r="C12278" s="1">
        <v>42087</v>
      </c>
      <c r="D12278" t="s">
        <v>21</v>
      </c>
      <c r="E12278" t="s">
        <v>104</v>
      </c>
      <c r="F12278">
        <v>0</v>
      </c>
      <c r="G12278">
        <v>100000</v>
      </c>
      <c r="H12278">
        <v>0</v>
      </c>
      <c r="I12278">
        <v>0</v>
      </c>
      <c r="J12278">
        <v>0</v>
      </c>
      <c r="K12278">
        <v>0.375</v>
      </c>
      <c r="L12278" t="s">
        <v>23</v>
      </c>
      <c r="M12278" s="3">
        <v>37500</v>
      </c>
      <c r="N12278" s="2" t="str">
        <f>VLOOKUP(Tabla1[[#This Row],[nemo]],'Nemos y clasificaciones'!$A$2:$B$5000,2,FALSE)</f>
        <v>UNITEDHEALTH GROUP INC</v>
      </c>
      <c r="O12278" s="3" t="str">
        <f>VLOOKUP(Tabla1[[#This Row],[nemo]],'Nemos y clasificaciones'!$A$1:$C$3000,3,FALSE)</f>
        <v>Servicios financieros</v>
      </c>
      <c r="P12278" s="3"/>
      <c r="Q12278" s="3"/>
    </row>
    <row r="12279" spans="1:17" x14ac:dyDescent="0.25">
      <c r="A12279" t="s">
        <v>11852</v>
      </c>
      <c r="B12279" s="1">
        <v>42069</v>
      </c>
      <c r="C12279" s="1">
        <v>42105</v>
      </c>
      <c r="D12279" t="s">
        <v>14</v>
      </c>
      <c r="E12279" t="s">
        <v>11853</v>
      </c>
      <c r="F12279">
        <v>2100</v>
      </c>
      <c r="G12279">
        <v>0</v>
      </c>
      <c r="H12279">
        <v>0</v>
      </c>
      <c r="I12279">
        <v>0</v>
      </c>
      <c r="J12279">
        <v>0</v>
      </c>
      <c r="K12279">
        <v>2411584</v>
      </c>
      <c r="L12279" t="s">
        <v>19</v>
      </c>
      <c r="M12279" s="2">
        <v>0</v>
      </c>
      <c r="N12279" s="2" t="str">
        <f>VLOOKUP(Tabla1[[#This Row],[nemo]],'Nemos y clasificaciones'!$A$2:$B$5000,2,FALSE)</f>
        <v>UNION EL GOLF S.A.</v>
      </c>
      <c r="O12279" s="2" t="str">
        <f>VLOOKUP(Tabla1[[#This Row],[nemo]],'Nemos y clasificaciones'!$A$1:$C$3000,3,FALSE)</f>
        <v>Recreación y servicios educacionales</v>
      </c>
      <c r="P12279" s="2"/>
      <c r="Q12279" s="2"/>
    </row>
    <row r="12280" spans="1:17" x14ac:dyDescent="0.25">
      <c r="A12280" t="s">
        <v>40</v>
      </c>
      <c r="B12280" s="1">
        <v>44438</v>
      </c>
      <c r="C12280" s="1">
        <v>44469</v>
      </c>
      <c r="D12280" t="s">
        <v>21</v>
      </c>
      <c r="E12280" t="s">
        <v>41</v>
      </c>
      <c r="F12280">
        <v>0</v>
      </c>
      <c r="G12280">
        <v>100000</v>
      </c>
      <c r="H12280">
        <v>0</v>
      </c>
      <c r="I12280">
        <v>0</v>
      </c>
      <c r="J12280">
        <v>0</v>
      </c>
      <c r="K12280">
        <v>1.07</v>
      </c>
      <c r="L12280" t="s">
        <v>16</v>
      </c>
      <c r="M12280" s="2">
        <v>107000</v>
      </c>
      <c r="N12280" s="2" t="str">
        <f>VLOOKUP(Tabla1[[#This Row],[nemo]],'Nemos y clasificaciones'!$A$2:$B$5000,2,FALSE)</f>
        <v>UNION PACIFIC CORPORATION</v>
      </c>
      <c r="O12280" s="2" t="str">
        <f>VLOOKUP(Tabla1[[#This Row],[nemo]],'Nemos y clasificaciones'!$A$1:$C$3000,3,FALSE)</f>
        <v>Transportes y servicios marítimos</v>
      </c>
      <c r="P12280" s="2"/>
      <c r="Q12280" s="2"/>
    </row>
    <row r="12281" spans="1:17" x14ac:dyDescent="0.25">
      <c r="A12281" t="s">
        <v>963</v>
      </c>
      <c r="B12281" s="1">
        <v>44343</v>
      </c>
      <c r="C12281" s="1">
        <v>44377</v>
      </c>
      <c r="D12281" t="s">
        <v>21</v>
      </c>
      <c r="E12281" t="s">
        <v>41</v>
      </c>
      <c r="F12281">
        <v>0</v>
      </c>
      <c r="G12281">
        <v>100000</v>
      </c>
      <c r="H12281">
        <v>0</v>
      </c>
      <c r="I12281">
        <v>0</v>
      </c>
      <c r="J12281">
        <v>0</v>
      </c>
      <c r="K12281">
        <v>1.07</v>
      </c>
      <c r="L12281" t="s">
        <v>16</v>
      </c>
      <c r="M12281" s="2">
        <v>107000</v>
      </c>
      <c r="N12281" s="2" t="str">
        <f>VLOOKUP(Tabla1[[#This Row],[nemo]],'Nemos y clasificaciones'!$A$2:$B$5000,2,FALSE)</f>
        <v>UNION PACIFIC CORPORATION</v>
      </c>
      <c r="O12281" s="2" t="str">
        <f>VLOOKUP(Tabla1[[#This Row],[nemo]],'Nemos y clasificaciones'!$A$1:$C$3000,3,FALSE)</f>
        <v>Transportes y servicios marítimos</v>
      </c>
      <c r="P12281" s="2"/>
      <c r="Q12281" s="2"/>
    </row>
    <row r="12282" spans="1:17" x14ac:dyDescent="0.25">
      <c r="A12282" t="s">
        <v>2331</v>
      </c>
      <c r="B12282" s="1">
        <v>44252</v>
      </c>
      <c r="C12282" s="1">
        <v>44286</v>
      </c>
      <c r="D12282" t="s">
        <v>21</v>
      </c>
      <c r="E12282" t="s">
        <v>41</v>
      </c>
      <c r="F12282">
        <v>0</v>
      </c>
      <c r="G12282">
        <v>100000</v>
      </c>
      <c r="H12282">
        <v>0</v>
      </c>
      <c r="I12282">
        <v>0</v>
      </c>
      <c r="J12282">
        <v>0</v>
      </c>
      <c r="K12282">
        <v>0.97</v>
      </c>
      <c r="L12282" t="s">
        <v>23</v>
      </c>
      <c r="M12282" s="3">
        <v>97000</v>
      </c>
      <c r="N12282" s="2" t="str">
        <f>VLOOKUP(Tabla1[[#This Row],[nemo]],'Nemos y clasificaciones'!$A$2:$B$5000,2,FALSE)</f>
        <v>UNION PACIFIC CORPORATION</v>
      </c>
      <c r="O12282" s="3" t="str">
        <f>VLOOKUP(Tabla1[[#This Row],[nemo]],'Nemos y clasificaciones'!$A$1:$C$3000,3,FALSE)</f>
        <v>Transportes y servicios marítimos</v>
      </c>
      <c r="P12282" s="3"/>
      <c r="Q12282" s="3"/>
    </row>
    <row r="12283" spans="1:17" x14ac:dyDescent="0.25">
      <c r="A12283" t="s">
        <v>2331</v>
      </c>
      <c r="B12283" s="1">
        <v>44162</v>
      </c>
      <c r="C12283" s="1">
        <v>44195</v>
      </c>
      <c r="D12283" t="s">
        <v>21</v>
      </c>
      <c r="E12283" t="s">
        <v>41</v>
      </c>
      <c r="F12283">
        <v>0</v>
      </c>
      <c r="G12283">
        <v>100000</v>
      </c>
      <c r="H12283">
        <v>0</v>
      </c>
      <c r="I12283">
        <v>0</v>
      </c>
      <c r="J12283">
        <v>0</v>
      </c>
      <c r="K12283">
        <v>0.97</v>
      </c>
      <c r="L12283" t="s">
        <v>23</v>
      </c>
      <c r="M12283" s="3">
        <v>97000</v>
      </c>
      <c r="N12283" s="2" t="str">
        <f>VLOOKUP(Tabla1[[#This Row],[nemo]],'Nemos y clasificaciones'!$A$2:$B$5000,2,FALSE)</f>
        <v>UNION PACIFIC CORPORATION</v>
      </c>
      <c r="O12283" s="3" t="str">
        <f>VLOOKUP(Tabla1[[#This Row],[nemo]],'Nemos y clasificaciones'!$A$1:$C$3000,3,FALSE)</f>
        <v>Transportes y servicios marítimos</v>
      </c>
      <c r="P12283" s="3"/>
      <c r="Q12283" s="3"/>
    </row>
    <row r="12284" spans="1:17" x14ac:dyDescent="0.25">
      <c r="A12284" t="s">
        <v>3391</v>
      </c>
      <c r="B12284" s="1">
        <v>44071</v>
      </c>
      <c r="C12284" s="1">
        <v>44104</v>
      </c>
      <c r="D12284" t="s">
        <v>21</v>
      </c>
      <c r="E12284" t="s">
        <v>41</v>
      </c>
      <c r="F12284">
        <v>0</v>
      </c>
      <c r="G12284">
        <v>100000</v>
      </c>
      <c r="H12284">
        <v>0</v>
      </c>
      <c r="I12284">
        <v>0</v>
      </c>
      <c r="J12284">
        <v>0</v>
      </c>
      <c r="K12284">
        <v>0.97</v>
      </c>
      <c r="L12284" t="s">
        <v>23</v>
      </c>
      <c r="M12284" s="3">
        <v>97000</v>
      </c>
      <c r="N12284" s="2" t="str">
        <f>VLOOKUP(Tabla1[[#This Row],[nemo]],'Nemos y clasificaciones'!$A$2:$B$5000,2,FALSE)</f>
        <v>UNION PACIFIC CORPORATION</v>
      </c>
      <c r="O12284" s="3" t="str">
        <f>VLOOKUP(Tabla1[[#This Row],[nemo]],'Nemos y clasificaciones'!$A$1:$C$3000,3,FALSE)</f>
        <v>Transportes y servicios marítimos</v>
      </c>
      <c r="P12284" s="3"/>
      <c r="Q12284" s="3"/>
    </row>
    <row r="12285" spans="1:17" x14ac:dyDescent="0.25">
      <c r="A12285" t="s">
        <v>2331</v>
      </c>
      <c r="B12285" s="1">
        <v>43979</v>
      </c>
      <c r="C12285" s="1">
        <v>44012</v>
      </c>
      <c r="D12285" t="s">
        <v>21</v>
      </c>
      <c r="E12285" t="s">
        <v>41</v>
      </c>
      <c r="F12285">
        <v>0</v>
      </c>
      <c r="G12285">
        <v>100000</v>
      </c>
      <c r="H12285">
        <v>0</v>
      </c>
      <c r="I12285">
        <v>0</v>
      </c>
      <c r="J12285">
        <v>0</v>
      </c>
      <c r="K12285">
        <v>0.97</v>
      </c>
      <c r="L12285" t="s">
        <v>23</v>
      </c>
      <c r="M12285" s="3">
        <v>97000</v>
      </c>
      <c r="N12285" s="2" t="str">
        <f>VLOOKUP(Tabla1[[#This Row],[nemo]],'Nemos y clasificaciones'!$A$2:$B$5000,2,FALSE)</f>
        <v>UNION PACIFIC CORPORATION</v>
      </c>
      <c r="O12285" s="3" t="str">
        <f>VLOOKUP(Tabla1[[#This Row],[nemo]],'Nemos y clasificaciones'!$A$1:$C$3000,3,FALSE)</f>
        <v>Transportes y servicios marítimos</v>
      </c>
      <c r="P12285" s="3"/>
      <c r="Q12285" s="3"/>
    </row>
    <row r="12286" spans="1:17" x14ac:dyDescent="0.25">
      <c r="A12286" t="s">
        <v>2331</v>
      </c>
      <c r="B12286" s="1">
        <v>43888</v>
      </c>
      <c r="C12286" s="1">
        <v>43921</v>
      </c>
      <c r="D12286" t="s">
        <v>21</v>
      </c>
      <c r="E12286" t="s">
        <v>41</v>
      </c>
      <c r="F12286">
        <v>0</v>
      </c>
      <c r="G12286">
        <v>100000</v>
      </c>
      <c r="H12286">
        <v>0</v>
      </c>
      <c r="I12286">
        <v>0</v>
      </c>
      <c r="J12286">
        <v>0</v>
      </c>
      <c r="K12286">
        <v>0.97</v>
      </c>
      <c r="L12286" t="s">
        <v>23</v>
      </c>
      <c r="M12286" s="3">
        <v>97000</v>
      </c>
      <c r="N12286" s="2" t="str">
        <f>VLOOKUP(Tabla1[[#This Row],[nemo]],'Nemos y clasificaciones'!$A$2:$B$5000,2,FALSE)</f>
        <v>UNION PACIFIC CORPORATION</v>
      </c>
      <c r="O12286" s="3" t="str">
        <f>VLOOKUP(Tabla1[[#This Row],[nemo]],'Nemos y clasificaciones'!$A$1:$C$3000,3,FALSE)</f>
        <v>Transportes y servicios marítimos</v>
      </c>
      <c r="P12286" s="3"/>
      <c r="Q12286" s="3"/>
    </row>
    <row r="12287" spans="1:17" x14ac:dyDescent="0.25">
      <c r="A12287" t="s">
        <v>2331</v>
      </c>
      <c r="B12287" s="1">
        <v>43796</v>
      </c>
      <c r="C12287" s="1">
        <v>43829</v>
      </c>
      <c r="D12287" t="s">
        <v>21</v>
      </c>
      <c r="E12287" t="s">
        <v>41</v>
      </c>
      <c r="F12287">
        <v>0</v>
      </c>
      <c r="G12287">
        <v>100000</v>
      </c>
      <c r="H12287">
        <v>0</v>
      </c>
      <c r="I12287">
        <v>0</v>
      </c>
      <c r="J12287">
        <v>0</v>
      </c>
      <c r="K12287">
        <v>0.97</v>
      </c>
      <c r="L12287" t="s">
        <v>23</v>
      </c>
      <c r="M12287" s="3">
        <v>97000</v>
      </c>
      <c r="N12287" s="2" t="str">
        <f>VLOOKUP(Tabla1[[#This Row],[nemo]],'Nemos y clasificaciones'!$A$2:$B$5000,2,FALSE)</f>
        <v>UNION PACIFIC CORPORATION</v>
      </c>
      <c r="O12287" s="3" t="str">
        <f>VLOOKUP(Tabla1[[#This Row],[nemo]],'Nemos y clasificaciones'!$A$1:$C$3000,3,FALSE)</f>
        <v>Transportes y servicios marítimos</v>
      </c>
      <c r="P12287" s="3"/>
      <c r="Q12287" s="3"/>
    </row>
    <row r="12288" spans="1:17" x14ac:dyDescent="0.25">
      <c r="A12288" t="s">
        <v>2331</v>
      </c>
      <c r="B12288" s="1">
        <v>43706</v>
      </c>
      <c r="C12288" s="1">
        <v>43738</v>
      </c>
      <c r="D12288" t="s">
        <v>21</v>
      </c>
      <c r="E12288" t="s">
        <v>41</v>
      </c>
      <c r="F12288">
        <v>0</v>
      </c>
      <c r="G12288">
        <v>100000</v>
      </c>
      <c r="H12288">
        <v>0</v>
      </c>
      <c r="I12288">
        <v>0</v>
      </c>
      <c r="J12288">
        <v>0</v>
      </c>
      <c r="K12288">
        <v>0.97</v>
      </c>
      <c r="L12288" t="s">
        <v>23</v>
      </c>
      <c r="M12288" s="3">
        <v>97000</v>
      </c>
      <c r="N12288" s="2" t="str">
        <f>VLOOKUP(Tabla1[[#This Row],[nemo]],'Nemos y clasificaciones'!$A$2:$B$5000,2,FALSE)</f>
        <v>UNION PACIFIC CORPORATION</v>
      </c>
      <c r="O12288" s="3" t="str">
        <f>VLOOKUP(Tabla1[[#This Row],[nemo]],'Nemos y clasificaciones'!$A$1:$C$3000,3,FALSE)</f>
        <v>Transportes y servicios marítimos</v>
      </c>
      <c r="P12288" s="3"/>
      <c r="Q12288" s="3"/>
    </row>
    <row r="12289" spans="1:17" x14ac:dyDescent="0.25">
      <c r="A12289" t="s">
        <v>964</v>
      </c>
      <c r="B12289" s="1">
        <v>43615</v>
      </c>
      <c r="C12289" s="1">
        <v>43644</v>
      </c>
      <c r="D12289" t="s">
        <v>21</v>
      </c>
      <c r="E12289" t="s">
        <v>41</v>
      </c>
      <c r="F12289">
        <v>0</v>
      </c>
      <c r="G12289">
        <v>100000</v>
      </c>
      <c r="H12289">
        <v>0</v>
      </c>
      <c r="I12289">
        <v>0</v>
      </c>
      <c r="J12289">
        <v>0</v>
      </c>
      <c r="K12289">
        <v>0.88</v>
      </c>
      <c r="L12289" t="s">
        <v>23</v>
      </c>
      <c r="M12289" s="3">
        <v>88000</v>
      </c>
      <c r="N12289" s="2" t="str">
        <f>VLOOKUP(Tabla1[[#This Row],[nemo]],'Nemos y clasificaciones'!$A$2:$B$5000,2,FALSE)</f>
        <v>UNION PACIFIC CORPORATION</v>
      </c>
      <c r="O12289" s="3" t="str">
        <f>VLOOKUP(Tabla1[[#This Row],[nemo]],'Nemos y clasificaciones'!$A$1:$C$3000,3,FALSE)</f>
        <v>Transportes y servicios marítimos</v>
      </c>
      <c r="P12289" s="3"/>
      <c r="Q12289" s="3"/>
    </row>
    <row r="12290" spans="1:17" x14ac:dyDescent="0.25">
      <c r="A12290" t="s">
        <v>6728</v>
      </c>
      <c r="B12290" s="1">
        <v>43523</v>
      </c>
      <c r="C12290" s="1">
        <v>43553</v>
      </c>
      <c r="D12290" t="s">
        <v>21</v>
      </c>
      <c r="E12290" t="s">
        <v>41</v>
      </c>
      <c r="F12290">
        <v>0</v>
      </c>
      <c r="G12290">
        <v>100000</v>
      </c>
      <c r="H12290">
        <v>0</v>
      </c>
      <c r="I12290">
        <v>0</v>
      </c>
      <c r="J12290">
        <v>0</v>
      </c>
      <c r="K12290">
        <v>0.88</v>
      </c>
      <c r="L12290" t="s">
        <v>23</v>
      </c>
      <c r="M12290" s="3">
        <v>88000</v>
      </c>
      <c r="N12290" s="2" t="str">
        <f>VLOOKUP(Tabla1[[#This Row],[nemo]],'Nemos y clasificaciones'!$A$2:$B$5000,2,FALSE)</f>
        <v>UNION PACIFIC CORPORATION</v>
      </c>
      <c r="O12290" s="3" t="str">
        <f>VLOOKUP(Tabla1[[#This Row],[nemo]],'Nemos y clasificaciones'!$A$1:$C$3000,3,FALSE)</f>
        <v>Transportes y servicios marítimos</v>
      </c>
      <c r="P12290" s="3"/>
      <c r="Q12290" s="3"/>
    </row>
    <row r="12291" spans="1:17" x14ac:dyDescent="0.25">
      <c r="A12291" t="s">
        <v>5865</v>
      </c>
      <c r="B12291" s="1">
        <v>43433</v>
      </c>
      <c r="C12291" s="1">
        <v>43462</v>
      </c>
      <c r="D12291" t="s">
        <v>21</v>
      </c>
      <c r="E12291" t="s">
        <v>41</v>
      </c>
      <c r="F12291">
        <v>0</v>
      </c>
      <c r="G12291">
        <v>100000</v>
      </c>
      <c r="H12291">
        <v>0</v>
      </c>
      <c r="I12291">
        <v>0</v>
      </c>
      <c r="J12291">
        <v>0</v>
      </c>
      <c r="K12291">
        <v>0.8</v>
      </c>
      <c r="L12291" t="s">
        <v>23</v>
      </c>
      <c r="M12291" s="3">
        <v>80000</v>
      </c>
      <c r="N12291" s="2" t="str">
        <f>VLOOKUP(Tabla1[[#This Row],[nemo]],'Nemos y clasificaciones'!$A$2:$B$5000,2,FALSE)</f>
        <v>UNION PACIFIC CORPORATION</v>
      </c>
      <c r="O12291" s="3" t="str">
        <f>VLOOKUP(Tabla1[[#This Row],[nemo]],'Nemos y clasificaciones'!$A$1:$C$3000,3,FALSE)</f>
        <v>Transportes y servicios marítimos</v>
      </c>
      <c r="P12291" s="3"/>
      <c r="Q12291" s="3"/>
    </row>
    <row r="12292" spans="1:17" x14ac:dyDescent="0.25">
      <c r="A12292" t="s">
        <v>5865</v>
      </c>
      <c r="B12292" s="1">
        <v>43342</v>
      </c>
      <c r="C12292" s="1">
        <v>43371</v>
      </c>
      <c r="D12292" t="s">
        <v>21</v>
      </c>
      <c r="E12292" t="s">
        <v>41</v>
      </c>
      <c r="F12292">
        <v>0</v>
      </c>
      <c r="G12292">
        <v>100000</v>
      </c>
      <c r="H12292">
        <v>0</v>
      </c>
      <c r="I12292">
        <v>0</v>
      </c>
      <c r="J12292">
        <v>0</v>
      </c>
      <c r="K12292">
        <v>0.8</v>
      </c>
      <c r="L12292" t="s">
        <v>23</v>
      </c>
      <c r="M12292" s="3">
        <v>80000</v>
      </c>
      <c r="N12292" s="2" t="str">
        <f>VLOOKUP(Tabla1[[#This Row],[nemo]],'Nemos y clasificaciones'!$A$2:$B$5000,2,FALSE)</f>
        <v>UNION PACIFIC CORPORATION</v>
      </c>
      <c r="O12292" s="3" t="str">
        <f>VLOOKUP(Tabla1[[#This Row],[nemo]],'Nemos y clasificaciones'!$A$1:$C$3000,3,FALSE)</f>
        <v>Transportes y servicios marítimos</v>
      </c>
      <c r="P12292" s="3"/>
      <c r="Q12292" s="3"/>
    </row>
    <row r="12293" spans="1:17" x14ac:dyDescent="0.25">
      <c r="A12293" t="s">
        <v>7301</v>
      </c>
      <c r="B12293" s="1">
        <v>43250</v>
      </c>
      <c r="C12293" s="1">
        <v>43280</v>
      </c>
      <c r="D12293" t="s">
        <v>21</v>
      </c>
      <c r="E12293" t="s">
        <v>41</v>
      </c>
      <c r="F12293">
        <v>0</v>
      </c>
      <c r="G12293">
        <v>100000</v>
      </c>
      <c r="H12293">
        <v>0</v>
      </c>
      <c r="I12293">
        <v>0</v>
      </c>
      <c r="J12293">
        <v>0</v>
      </c>
      <c r="K12293">
        <v>0.73</v>
      </c>
      <c r="L12293" t="s">
        <v>23</v>
      </c>
      <c r="M12293" s="3">
        <v>73000</v>
      </c>
      <c r="N12293" s="2" t="str">
        <f>VLOOKUP(Tabla1[[#This Row],[nemo]],'Nemos y clasificaciones'!$A$2:$B$5000,2,FALSE)</f>
        <v>UNION PACIFIC CORPORATION</v>
      </c>
      <c r="O12293" s="3" t="str">
        <f>VLOOKUP(Tabla1[[#This Row],[nemo]],'Nemos y clasificaciones'!$A$1:$C$3000,3,FALSE)</f>
        <v>Transportes y servicios marítimos</v>
      </c>
      <c r="P12293" s="3"/>
      <c r="Q12293" s="3"/>
    </row>
    <row r="12294" spans="1:17" x14ac:dyDescent="0.25">
      <c r="A12294" t="s">
        <v>7301</v>
      </c>
      <c r="B12294" s="1">
        <v>43158</v>
      </c>
      <c r="C12294" s="1">
        <v>43192</v>
      </c>
      <c r="D12294" t="s">
        <v>21</v>
      </c>
      <c r="E12294" t="s">
        <v>41</v>
      </c>
      <c r="F12294">
        <v>0</v>
      </c>
      <c r="G12294">
        <v>100000</v>
      </c>
      <c r="H12294">
        <v>0</v>
      </c>
      <c r="I12294">
        <v>0</v>
      </c>
      <c r="J12294">
        <v>0</v>
      </c>
      <c r="K12294">
        <v>0.73</v>
      </c>
      <c r="L12294" t="s">
        <v>23</v>
      </c>
      <c r="M12294" s="3">
        <v>73000</v>
      </c>
      <c r="N12294" s="2" t="str">
        <f>VLOOKUP(Tabla1[[#This Row],[nemo]],'Nemos y clasificaciones'!$A$2:$B$5000,2,FALSE)</f>
        <v>UNION PACIFIC CORPORATION</v>
      </c>
      <c r="O12294" s="3" t="str">
        <f>VLOOKUP(Tabla1[[#This Row],[nemo]],'Nemos y clasificaciones'!$A$1:$C$3000,3,FALSE)</f>
        <v>Transportes y servicios marítimos</v>
      </c>
      <c r="P12294" s="3"/>
      <c r="Q12294" s="3"/>
    </row>
    <row r="12295" spans="1:17" x14ac:dyDescent="0.25">
      <c r="A12295" t="s">
        <v>8694</v>
      </c>
      <c r="B12295" s="1">
        <v>43068</v>
      </c>
      <c r="C12295" s="1">
        <v>43097</v>
      </c>
      <c r="D12295" t="s">
        <v>21</v>
      </c>
      <c r="E12295" t="s">
        <v>41</v>
      </c>
      <c r="F12295">
        <v>0</v>
      </c>
      <c r="G12295">
        <v>100000</v>
      </c>
      <c r="H12295">
        <v>0</v>
      </c>
      <c r="I12295">
        <v>0</v>
      </c>
      <c r="J12295">
        <v>0</v>
      </c>
      <c r="K12295">
        <v>0.66500000000000004</v>
      </c>
      <c r="L12295" t="s">
        <v>23</v>
      </c>
      <c r="M12295" s="3">
        <v>66500</v>
      </c>
      <c r="N12295" s="2" t="str">
        <f>VLOOKUP(Tabla1[[#This Row],[nemo]],'Nemos y clasificaciones'!$A$2:$B$5000,2,FALSE)</f>
        <v>UNION PACIFIC CORPORATION</v>
      </c>
      <c r="O12295" s="3" t="str">
        <f>VLOOKUP(Tabla1[[#This Row],[nemo]],'Nemos y clasificaciones'!$A$1:$C$3000,3,FALSE)</f>
        <v>Transportes y servicios marítimos</v>
      </c>
      <c r="P12295" s="3"/>
      <c r="Q12295" s="3"/>
    </row>
    <row r="12296" spans="1:17" x14ac:dyDescent="0.25">
      <c r="A12296" t="s">
        <v>9021</v>
      </c>
      <c r="B12296" s="1">
        <v>42976</v>
      </c>
      <c r="C12296" s="1">
        <v>43007</v>
      </c>
      <c r="D12296" t="s">
        <v>21</v>
      </c>
      <c r="E12296" t="s">
        <v>41</v>
      </c>
      <c r="F12296">
        <v>0</v>
      </c>
      <c r="G12296">
        <v>100000</v>
      </c>
      <c r="H12296">
        <v>0</v>
      </c>
      <c r="I12296">
        <v>0</v>
      </c>
      <c r="J12296">
        <v>0</v>
      </c>
      <c r="K12296">
        <v>0.60499999999999998</v>
      </c>
      <c r="L12296" t="s">
        <v>23</v>
      </c>
      <c r="M12296" s="3">
        <v>60500</v>
      </c>
      <c r="N12296" s="2" t="str">
        <f>VLOOKUP(Tabla1[[#This Row],[nemo]],'Nemos y clasificaciones'!$A$2:$B$5000,2,FALSE)</f>
        <v>UNION PACIFIC CORPORATION</v>
      </c>
      <c r="O12296" s="3" t="str">
        <f>VLOOKUP(Tabla1[[#This Row],[nemo]],'Nemos y clasificaciones'!$A$1:$C$3000,3,FALSE)</f>
        <v>Transportes y servicios marítimos</v>
      </c>
      <c r="P12296" s="3"/>
      <c r="Q12296" s="3"/>
    </row>
    <row r="12297" spans="1:17" x14ac:dyDescent="0.25">
      <c r="A12297" t="s">
        <v>9021</v>
      </c>
      <c r="B12297" s="1">
        <v>42881</v>
      </c>
      <c r="C12297" s="1">
        <v>42916</v>
      </c>
      <c r="D12297" t="s">
        <v>21</v>
      </c>
      <c r="E12297" t="s">
        <v>41</v>
      </c>
      <c r="F12297">
        <v>0</v>
      </c>
      <c r="G12297">
        <v>100000</v>
      </c>
      <c r="H12297">
        <v>0</v>
      </c>
      <c r="I12297">
        <v>0</v>
      </c>
      <c r="J12297">
        <v>0</v>
      </c>
      <c r="K12297">
        <v>0.60499999999999998</v>
      </c>
      <c r="L12297" t="s">
        <v>23</v>
      </c>
      <c r="M12297" s="3">
        <v>60500</v>
      </c>
      <c r="N12297" s="2" t="str">
        <f>VLOOKUP(Tabla1[[#This Row],[nemo]],'Nemos y clasificaciones'!$A$2:$B$5000,2,FALSE)</f>
        <v>UNION PACIFIC CORPORATION</v>
      </c>
      <c r="O12297" s="3" t="str">
        <f>VLOOKUP(Tabla1[[#This Row],[nemo]],'Nemos y clasificaciones'!$A$1:$C$3000,3,FALSE)</f>
        <v>Transportes y servicios marítimos</v>
      </c>
      <c r="P12297" s="3"/>
      <c r="Q12297" s="3"/>
    </row>
    <row r="12298" spans="1:17" x14ac:dyDescent="0.25">
      <c r="A12298" t="s">
        <v>6994</v>
      </c>
      <c r="B12298" s="1">
        <v>43462</v>
      </c>
      <c r="C12298" s="1">
        <v>43469</v>
      </c>
      <c r="D12298" t="s">
        <v>21</v>
      </c>
      <c r="E12298" t="s">
        <v>1273</v>
      </c>
      <c r="F12298">
        <v>0</v>
      </c>
      <c r="G12298">
        <v>100000</v>
      </c>
      <c r="H12298">
        <v>0</v>
      </c>
      <c r="I12298">
        <v>0</v>
      </c>
      <c r="J12298">
        <v>0</v>
      </c>
      <c r="K12298">
        <v>4.3999999999999997E-2</v>
      </c>
      <c r="L12298" t="s">
        <v>23</v>
      </c>
      <c r="M12298" s="4">
        <v>4400</v>
      </c>
      <c r="N12298" s="2" t="str">
        <f>VLOOKUP(Tabla1[[#This Row],[nemo]],'Nemos y clasificaciones'!$A$2:$B$5000,2,FALSE)</f>
        <v>iShares MSCI ACWI ETF (ACWI)</v>
      </c>
      <c r="O12298" s="4" t="str">
        <f>VLOOKUP(Tabla1[[#This Row],[nemo]],'Nemos y clasificaciones'!$A$1:$C$3000,3,FALSE)</f>
        <v>ETF</v>
      </c>
      <c r="P12298" s="4"/>
      <c r="Q12298" s="4"/>
    </row>
    <row r="12299" spans="1:17" x14ac:dyDescent="0.25">
      <c r="A12299" t="s">
        <v>9021</v>
      </c>
      <c r="B12299" s="1">
        <v>42790</v>
      </c>
      <c r="C12299" s="1">
        <v>42825</v>
      </c>
      <c r="D12299" t="s">
        <v>21</v>
      </c>
      <c r="E12299" t="s">
        <v>41</v>
      </c>
      <c r="F12299">
        <v>0</v>
      </c>
      <c r="G12299">
        <v>100000</v>
      </c>
      <c r="H12299">
        <v>0</v>
      </c>
      <c r="I12299">
        <v>0</v>
      </c>
      <c r="J12299">
        <v>0</v>
      </c>
      <c r="K12299">
        <v>0.60499999999999998</v>
      </c>
      <c r="L12299" t="s">
        <v>23</v>
      </c>
      <c r="M12299" s="3">
        <v>60500</v>
      </c>
      <c r="N12299" s="2" t="str">
        <f>VLOOKUP(Tabla1[[#This Row],[nemo]],'Nemos y clasificaciones'!$A$2:$B$5000,2,FALSE)</f>
        <v>UNION PACIFIC CORPORATION</v>
      </c>
      <c r="O12299" s="3" t="str">
        <f>VLOOKUP(Tabla1[[#This Row],[nemo]],'Nemos y clasificaciones'!$A$1:$C$3000,3,FALSE)</f>
        <v>Transportes y servicios marítimos</v>
      </c>
      <c r="P12299" s="3"/>
      <c r="Q12299" s="3"/>
    </row>
    <row r="12300" spans="1:17" x14ac:dyDescent="0.25">
      <c r="A12300" t="s">
        <v>9978</v>
      </c>
      <c r="B12300" s="1">
        <v>42702</v>
      </c>
      <c r="C12300" s="1">
        <v>42733</v>
      </c>
      <c r="D12300" t="s">
        <v>21</v>
      </c>
      <c r="E12300" t="s">
        <v>41</v>
      </c>
      <c r="F12300">
        <v>0</v>
      </c>
      <c r="G12300">
        <v>100000</v>
      </c>
      <c r="H12300">
        <v>0</v>
      </c>
      <c r="I12300">
        <v>0</v>
      </c>
      <c r="J12300">
        <v>0</v>
      </c>
      <c r="K12300">
        <v>0.60499999999999998</v>
      </c>
      <c r="L12300" t="s">
        <v>23</v>
      </c>
      <c r="M12300" s="3">
        <v>60500</v>
      </c>
      <c r="N12300" s="2" t="str">
        <f>VLOOKUP(Tabla1[[#This Row],[nemo]],'Nemos y clasificaciones'!$A$2:$B$5000,2,FALSE)</f>
        <v>UNION PACIFIC CORPORATION</v>
      </c>
      <c r="O12300" s="3" t="str">
        <f>VLOOKUP(Tabla1[[#This Row],[nemo]],'Nemos y clasificaciones'!$A$1:$C$3000,3,FALSE)</f>
        <v>Transportes y servicios marítimos</v>
      </c>
      <c r="P12300" s="3"/>
      <c r="Q12300" s="3"/>
    </row>
    <row r="12301" spans="1:17" x14ac:dyDescent="0.25">
      <c r="A12301" t="s">
        <v>57</v>
      </c>
      <c r="B12301" s="1">
        <v>42611</v>
      </c>
      <c r="C12301" s="1">
        <v>42643</v>
      </c>
      <c r="D12301" t="s">
        <v>21</v>
      </c>
      <c r="E12301" t="s">
        <v>41</v>
      </c>
      <c r="F12301">
        <v>0</v>
      </c>
      <c r="G12301">
        <v>100000</v>
      </c>
      <c r="H12301">
        <v>0</v>
      </c>
      <c r="I12301">
        <v>0</v>
      </c>
      <c r="J12301">
        <v>0</v>
      </c>
      <c r="K12301">
        <v>0.55000000000000004</v>
      </c>
      <c r="L12301" t="s">
        <v>23</v>
      </c>
      <c r="M12301" s="3">
        <v>55000</v>
      </c>
      <c r="N12301" s="2" t="str">
        <f>VLOOKUP(Tabla1[[#This Row],[nemo]],'Nemos y clasificaciones'!$A$2:$B$5000,2,FALSE)</f>
        <v>UNION PACIFIC CORPORATION</v>
      </c>
      <c r="O12301" s="3" t="str">
        <f>VLOOKUP(Tabla1[[#This Row],[nemo]],'Nemos y clasificaciones'!$A$1:$C$3000,3,FALSE)</f>
        <v>Transportes y servicios marítimos</v>
      </c>
      <c r="P12301" s="3"/>
      <c r="Q12301" s="3"/>
    </row>
    <row r="12302" spans="1:17" x14ac:dyDescent="0.25">
      <c r="A12302" t="s">
        <v>57</v>
      </c>
      <c r="B12302" s="1">
        <v>42425</v>
      </c>
      <c r="C12302" s="1">
        <v>42460</v>
      </c>
      <c r="D12302" t="s">
        <v>21</v>
      </c>
      <c r="E12302" t="s">
        <v>41</v>
      </c>
      <c r="F12302">
        <v>0</v>
      </c>
      <c r="G12302">
        <v>100000</v>
      </c>
      <c r="H12302">
        <v>0</v>
      </c>
      <c r="I12302">
        <v>0</v>
      </c>
      <c r="J12302">
        <v>0</v>
      </c>
      <c r="K12302">
        <v>0.55000000000000004</v>
      </c>
      <c r="L12302" t="s">
        <v>23</v>
      </c>
      <c r="M12302" s="3">
        <v>55000</v>
      </c>
      <c r="N12302" s="2" t="str">
        <f>VLOOKUP(Tabla1[[#This Row],[nemo]],'Nemos y clasificaciones'!$A$2:$B$5000,2,FALSE)</f>
        <v>UNION PACIFIC CORPORATION</v>
      </c>
      <c r="O12302" s="3" t="str">
        <f>VLOOKUP(Tabla1[[#This Row],[nemo]],'Nemos y clasificaciones'!$A$1:$C$3000,3,FALSE)</f>
        <v>Transportes y servicios marítimos</v>
      </c>
      <c r="P12302" s="3"/>
      <c r="Q12302" s="3"/>
    </row>
    <row r="12303" spans="1:17" x14ac:dyDescent="0.25">
      <c r="A12303" t="s">
        <v>57</v>
      </c>
      <c r="B12303" s="1">
        <v>42333</v>
      </c>
      <c r="C12303" s="1">
        <v>42368</v>
      </c>
      <c r="D12303" t="s">
        <v>21</v>
      </c>
      <c r="E12303" t="s">
        <v>41</v>
      </c>
      <c r="F12303">
        <v>0</v>
      </c>
      <c r="G12303">
        <v>100000</v>
      </c>
      <c r="H12303">
        <v>0</v>
      </c>
      <c r="I12303">
        <v>0</v>
      </c>
      <c r="J12303">
        <v>0</v>
      </c>
      <c r="K12303">
        <v>0.55000000000000004</v>
      </c>
      <c r="L12303" t="s">
        <v>23</v>
      </c>
      <c r="M12303" s="3">
        <v>55000</v>
      </c>
      <c r="N12303" s="2" t="str">
        <f>VLOOKUP(Tabla1[[#This Row],[nemo]],'Nemos y clasificaciones'!$A$2:$B$5000,2,FALSE)</f>
        <v>UNION PACIFIC CORPORATION</v>
      </c>
      <c r="O12303" s="3" t="str">
        <f>VLOOKUP(Tabla1[[#This Row],[nemo]],'Nemos y clasificaciones'!$A$1:$C$3000,3,FALSE)</f>
        <v>Transportes y servicios marítimos</v>
      </c>
      <c r="P12303" s="3"/>
      <c r="Q12303" s="3"/>
    </row>
    <row r="12304" spans="1:17" x14ac:dyDescent="0.25">
      <c r="A12304" t="s">
        <v>57</v>
      </c>
      <c r="B12304" s="1">
        <v>42243</v>
      </c>
      <c r="C12304" s="1">
        <v>42277</v>
      </c>
      <c r="D12304" t="s">
        <v>21</v>
      </c>
      <c r="E12304" t="s">
        <v>41</v>
      </c>
      <c r="F12304">
        <v>0</v>
      </c>
      <c r="G12304">
        <v>100000</v>
      </c>
      <c r="H12304">
        <v>0</v>
      </c>
      <c r="I12304">
        <v>0</v>
      </c>
      <c r="J12304">
        <v>0</v>
      </c>
      <c r="K12304">
        <v>0.55000000000000004</v>
      </c>
      <c r="L12304" t="s">
        <v>23</v>
      </c>
      <c r="M12304" s="3">
        <v>55000</v>
      </c>
      <c r="N12304" s="2" t="str">
        <f>VLOOKUP(Tabla1[[#This Row],[nemo]],'Nemos y clasificaciones'!$A$2:$B$5000,2,FALSE)</f>
        <v>UNION PACIFIC CORPORATION</v>
      </c>
      <c r="O12304" s="3" t="str">
        <f>VLOOKUP(Tabla1[[#This Row],[nemo]],'Nemos y clasificaciones'!$A$1:$C$3000,3,FALSE)</f>
        <v>Transportes y servicios marítimos</v>
      </c>
      <c r="P12304" s="3"/>
      <c r="Q12304" s="3"/>
    </row>
    <row r="12305" spans="1:17" x14ac:dyDescent="0.25">
      <c r="A12305" t="s">
        <v>57</v>
      </c>
      <c r="B12305" s="1">
        <v>42151</v>
      </c>
      <c r="C12305" s="1">
        <v>42185</v>
      </c>
      <c r="D12305" t="s">
        <v>21</v>
      </c>
      <c r="E12305" t="s">
        <v>41</v>
      </c>
      <c r="F12305">
        <v>0</v>
      </c>
      <c r="G12305">
        <v>100000</v>
      </c>
      <c r="H12305">
        <v>0</v>
      </c>
      <c r="I12305">
        <v>0</v>
      </c>
      <c r="J12305">
        <v>0</v>
      </c>
      <c r="K12305">
        <v>0.55000000000000004</v>
      </c>
      <c r="L12305" t="s">
        <v>23</v>
      </c>
      <c r="M12305" s="3">
        <v>55000</v>
      </c>
      <c r="N12305" s="2" t="str">
        <f>VLOOKUP(Tabla1[[#This Row],[nemo]],'Nemos y clasificaciones'!$A$2:$B$5000,2,FALSE)</f>
        <v>UNION PACIFIC CORPORATION</v>
      </c>
      <c r="O12305" s="3" t="str">
        <f>VLOOKUP(Tabla1[[#This Row],[nemo]],'Nemos y clasificaciones'!$A$1:$C$3000,3,FALSE)</f>
        <v>Transportes y servicios marítimos</v>
      </c>
      <c r="P12305" s="3"/>
      <c r="Q12305" s="3"/>
    </row>
    <row r="12306" spans="1:17" x14ac:dyDescent="0.25">
      <c r="A12306" t="s">
        <v>57</v>
      </c>
      <c r="B12306" s="1">
        <v>42060</v>
      </c>
      <c r="C12306" s="1">
        <v>42093</v>
      </c>
      <c r="D12306" t="s">
        <v>21</v>
      </c>
      <c r="E12306" t="s">
        <v>41</v>
      </c>
      <c r="F12306">
        <v>0</v>
      </c>
      <c r="G12306">
        <v>100000</v>
      </c>
      <c r="H12306">
        <v>0</v>
      </c>
      <c r="I12306">
        <v>0</v>
      </c>
      <c r="J12306">
        <v>0</v>
      </c>
      <c r="K12306">
        <v>0.55000000000000004</v>
      </c>
      <c r="L12306" t="s">
        <v>23</v>
      </c>
      <c r="M12306" s="3">
        <v>55000</v>
      </c>
      <c r="N12306" s="2" t="str">
        <f>VLOOKUP(Tabla1[[#This Row],[nemo]],'Nemos y clasificaciones'!$A$2:$B$5000,2,FALSE)</f>
        <v>UNION PACIFIC CORPORATION</v>
      </c>
      <c r="O12306" s="3" t="str">
        <f>VLOOKUP(Tabla1[[#This Row],[nemo]],'Nemos y clasificaciones'!$A$1:$C$3000,3,FALSE)</f>
        <v>Transportes y servicios marítimos</v>
      </c>
      <c r="P12306" s="3"/>
      <c r="Q12306" s="3"/>
    </row>
    <row r="12307" spans="1:17" x14ac:dyDescent="0.25">
      <c r="A12307" t="s">
        <v>633</v>
      </c>
      <c r="B12307" s="1">
        <v>41971</v>
      </c>
      <c r="C12307" s="1">
        <v>42006</v>
      </c>
      <c r="D12307" t="s">
        <v>21</v>
      </c>
      <c r="E12307" t="s">
        <v>41</v>
      </c>
      <c r="F12307">
        <v>0</v>
      </c>
      <c r="G12307">
        <v>100000</v>
      </c>
      <c r="H12307">
        <v>0</v>
      </c>
      <c r="I12307">
        <v>0</v>
      </c>
      <c r="J12307">
        <v>0</v>
      </c>
      <c r="K12307">
        <v>0.5</v>
      </c>
      <c r="L12307" t="s">
        <v>23</v>
      </c>
      <c r="M12307" s="3">
        <v>50000</v>
      </c>
      <c r="N12307" s="2" t="str">
        <f>VLOOKUP(Tabla1[[#This Row],[nemo]],'Nemos y clasificaciones'!$A$2:$B$5000,2,FALSE)</f>
        <v>UNION PACIFIC CORPORATION</v>
      </c>
      <c r="O12307" s="3" t="str">
        <f>VLOOKUP(Tabla1[[#This Row],[nemo]],'Nemos y clasificaciones'!$A$1:$C$3000,3,FALSE)</f>
        <v>Transportes y servicios marítimos</v>
      </c>
      <c r="P12307" s="3"/>
      <c r="Q12307" s="3"/>
    </row>
    <row r="12308" spans="1:17" x14ac:dyDescent="0.25">
      <c r="A12308" t="s">
        <v>193</v>
      </c>
      <c r="B12308" s="1">
        <v>44428</v>
      </c>
      <c r="C12308" s="1">
        <v>44448</v>
      </c>
      <c r="D12308" t="s">
        <v>21</v>
      </c>
      <c r="E12308" t="s">
        <v>194</v>
      </c>
      <c r="F12308">
        <v>0</v>
      </c>
      <c r="G12308">
        <v>100000</v>
      </c>
      <c r="H12308">
        <v>0</v>
      </c>
      <c r="I12308">
        <v>0</v>
      </c>
      <c r="J12308">
        <v>0</v>
      </c>
      <c r="K12308">
        <v>1.02</v>
      </c>
      <c r="L12308" t="s">
        <v>16</v>
      </c>
      <c r="M12308" s="2">
        <v>102000</v>
      </c>
      <c r="N12308" s="2" t="str">
        <f>VLOOKUP(Tabla1[[#This Row],[nemo]],'Nemos y clasificaciones'!$A$2:$B$5000,2,FALSE)</f>
        <v>UNITED PARCEL SERVICE INC</v>
      </c>
      <c r="O12308" s="2" t="str">
        <f>VLOOKUP(Tabla1[[#This Row],[nemo]],'Nemos y clasificaciones'!$A$1:$C$3000,3,FALSE)</f>
        <v>Transportes y servicios marítimos</v>
      </c>
      <c r="P12308" s="2"/>
      <c r="Q12308" s="2"/>
    </row>
    <row r="12309" spans="1:17" x14ac:dyDescent="0.25">
      <c r="A12309" t="s">
        <v>193</v>
      </c>
      <c r="B12309" s="1">
        <v>44246</v>
      </c>
      <c r="C12309" s="1">
        <v>44265</v>
      </c>
      <c r="D12309" t="s">
        <v>21</v>
      </c>
      <c r="E12309" t="s">
        <v>194</v>
      </c>
      <c r="F12309">
        <v>0</v>
      </c>
      <c r="G12309">
        <v>100000</v>
      </c>
      <c r="H12309">
        <v>0</v>
      </c>
      <c r="I12309">
        <v>0</v>
      </c>
      <c r="J12309">
        <v>0</v>
      </c>
      <c r="K12309">
        <v>1.02</v>
      </c>
      <c r="L12309" t="s">
        <v>16</v>
      </c>
      <c r="M12309" s="2">
        <v>102000</v>
      </c>
      <c r="N12309" s="2" t="str">
        <f>VLOOKUP(Tabla1[[#This Row],[nemo]],'Nemos y clasificaciones'!$A$2:$B$5000,2,FALSE)</f>
        <v>UNITED PARCEL SERVICE INC</v>
      </c>
      <c r="O12309" s="2" t="str">
        <f>VLOOKUP(Tabla1[[#This Row],[nemo]],'Nemos y clasificaciones'!$A$1:$C$3000,3,FALSE)</f>
        <v>Transportes y servicios marítimos</v>
      </c>
      <c r="P12309" s="2"/>
      <c r="Q12309" s="2"/>
    </row>
    <row r="12310" spans="1:17" x14ac:dyDescent="0.25">
      <c r="A12310" t="s">
        <v>2490</v>
      </c>
      <c r="B12310" s="1">
        <v>44147</v>
      </c>
      <c r="C12310" s="1">
        <v>44168</v>
      </c>
      <c r="D12310" t="s">
        <v>21</v>
      </c>
      <c r="E12310" t="s">
        <v>194</v>
      </c>
      <c r="F12310">
        <v>0</v>
      </c>
      <c r="G12310">
        <v>100000</v>
      </c>
      <c r="H12310">
        <v>0</v>
      </c>
      <c r="I12310">
        <v>0</v>
      </c>
      <c r="J12310">
        <v>0</v>
      </c>
      <c r="K12310">
        <v>1.01</v>
      </c>
      <c r="L12310" t="s">
        <v>16</v>
      </c>
      <c r="M12310" s="2">
        <v>101000</v>
      </c>
      <c r="N12310" s="2" t="str">
        <f>VLOOKUP(Tabla1[[#This Row],[nemo]],'Nemos y clasificaciones'!$A$2:$B$5000,2,FALSE)</f>
        <v>UNITED PARCEL SERVICE INC</v>
      </c>
      <c r="O12310" s="2" t="str">
        <f>VLOOKUP(Tabla1[[#This Row],[nemo]],'Nemos y clasificaciones'!$A$1:$C$3000,3,FALSE)</f>
        <v>Transportes y servicios marítimos</v>
      </c>
      <c r="P12310" s="2"/>
      <c r="Q12310" s="2"/>
    </row>
    <row r="12311" spans="1:17" x14ac:dyDescent="0.25">
      <c r="A12311" t="s">
        <v>2490</v>
      </c>
      <c r="B12311" s="1">
        <v>44064</v>
      </c>
      <c r="C12311" s="1">
        <v>44083</v>
      </c>
      <c r="D12311" t="s">
        <v>21</v>
      </c>
      <c r="E12311" t="s">
        <v>194</v>
      </c>
      <c r="F12311">
        <v>0</v>
      </c>
      <c r="G12311">
        <v>100000</v>
      </c>
      <c r="H12311">
        <v>0</v>
      </c>
      <c r="I12311">
        <v>0</v>
      </c>
      <c r="J12311">
        <v>0</v>
      </c>
      <c r="K12311">
        <v>1.01</v>
      </c>
      <c r="L12311" t="s">
        <v>16</v>
      </c>
      <c r="M12311" s="2">
        <v>101000</v>
      </c>
      <c r="N12311" s="2" t="str">
        <f>VLOOKUP(Tabla1[[#This Row],[nemo]],'Nemos y clasificaciones'!$A$2:$B$5000,2,FALSE)</f>
        <v>UNITED PARCEL SERVICE INC</v>
      </c>
      <c r="O12311" s="2" t="str">
        <f>VLOOKUP(Tabla1[[#This Row],[nemo]],'Nemos y clasificaciones'!$A$1:$C$3000,3,FALSE)</f>
        <v>Transportes y servicios marítimos</v>
      </c>
      <c r="P12311" s="2"/>
      <c r="Q12311" s="2"/>
    </row>
    <row r="12312" spans="1:17" x14ac:dyDescent="0.25">
      <c r="A12312" t="s">
        <v>2490</v>
      </c>
      <c r="B12312" s="1">
        <v>43973</v>
      </c>
      <c r="C12312" s="1">
        <v>43992</v>
      </c>
      <c r="D12312" t="s">
        <v>21</v>
      </c>
      <c r="E12312" t="s">
        <v>194</v>
      </c>
      <c r="F12312">
        <v>0</v>
      </c>
      <c r="G12312">
        <v>100000</v>
      </c>
      <c r="H12312">
        <v>0</v>
      </c>
      <c r="I12312">
        <v>0</v>
      </c>
      <c r="J12312">
        <v>0</v>
      </c>
      <c r="K12312">
        <v>1.01</v>
      </c>
      <c r="L12312" t="s">
        <v>16</v>
      </c>
      <c r="M12312" s="2">
        <v>101000</v>
      </c>
      <c r="N12312" s="2" t="str">
        <f>VLOOKUP(Tabla1[[#This Row],[nemo]],'Nemos y clasificaciones'!$A$2:$B$5000,2,FALSE)</f>
        <v>UNITED PARCEL SERVICE INC</v>
      </c>
      <c r="O12312" s="2" t="str">
        <f>VLOOKUP(Tabla1[[#This Row],[nemo]],'Nemos y clasificaciones'!$A$1:$C$3000,3,FALSE)</f>
        <v>Transportes y servicios marítimos</v>
      </c>
      <c r="P12312" s="2"/>
      <c r="Q12312" s="2"/>
    </row>
    <row r="12313" spans="1:17" x14ac:dyDescent="0.25">
      <c r="A12313" t="s">
        <v>2490</v>
      </c>
      <c r="B12313" s="1">
        <v>43885</v>
      </c>
      <c r="C12313" s="1">
        <v>43900</v>
      </c>
      <c r="D12313" t="s">
        <v>21</v>
      </c>
      <c r="E12313" t="s">
        <v>194</v>
      </c>
      <c r="F12313">
        <v>0</v>
      </c>
      <c r="G12313">
        <v>100000</v>
      </c>
      <c r="H12313">
        <v>0</v>
      </c>
      <c r="I12313">
        <v>0</v>
      </c>
      <c r="J12313">
        <v>0</v>
      </c>
      <c r="K12313">
        <v>1.01</v>
      </c>
      <c r="L12313" t="s">
        <v>16</v>
      </c>
      <c r="M12313" s="2">
        <v>101000</v>
      </c>
      <c r="N12313" s="2" t="str">
        <f>VLOOKUP(Tabla1[[#This Row],[nemo]],'Nemos y clasificaciones'!$A$2:$B$5000,2,FALSE)</f>
        <v>UNITED PARCEL SERVICE INC</v>
      </c>
      <c r="O12313" s="2" t="str">
        <f>VLOOKUP(Tabla1[[#This Row],[nemo]],'Nemos y clasificaciones'!$A$1:$C$3000,3,FALSE)</f>
        <v>Transportes y servicios marítimos</v>
      </c>
      <c r="P12313" s="2"/>
      <c r="Q12313" s="2"/>
    </row>
    <row r="12314" spans="1:17" x14ac:dyDescent="0.25">
      <c r="A12314" t="s">
        <v>5345</v>
      </c>
      <c r="B12314" s="1">
        <v>43784</v>
      </c>
      <c r="C12314" s="1">
        <v>43803</v>
      </c>
      <c r="D12314" t="s">
        <v>21</v>
      </c>
      <c r="E12314" t="s">
        <v>194</v>
      </c>
      <c r="F12314">
        <v>0</v>
      </c>
      <c r="G12314">
        <v>100000</v>
      </c>
      <c r="H12314">
        <v>0</v>
      </c>
      <c r="I12314">
        <v>0</v>
      </c>
      <c r="J12314">
        <v>0</v>
      </c>
      <c r="K12314">
        <v>0.96</v>
      </c>
      <c r="L12314" t="s">
        <v>23</v>
      </c>
      <c r="M12314" s="3">
        <v>96000</v>
      </c>
      <c r="N12314" s="2" t="str">
        <f>VLOOKUP(Tabla1[[#This Row],[nemo]],'Nemos y clasificaciones'!$A$2:$B$5000,2,FALSE)</f>
        <v>UNITED PARCEL SERVICE INC</v>
      </c>
      <c r="O12314" s="3" t="str">
        <f>VLOOKUP(Tabla1[[#This Row],[nemo]],'Nemos y clasificaciones'!$A$1:$C$3000,3,FALSE)</f>
        <v>Transportes y servicios marítimos</v>
      </c>
      <c r="P12314" s="3"/>
      <c r="Q12314" s="3"/>
    </row>
    <row r="12315" spans="1:17" x14ac:dyDescent="0.25">
      <c r="A12315" t="s">
        <v>5708</v>
      </c>
      <c r="B12315" s="1">
        <v>43693</v>
      </c>
      <c r="C12315" s="1">
        <v>43712</v>
      </c>
      <c r="D12315" t="s">
        <v>21</v>
      </c>
      <c r="E12315" t="s">
        <v>194</v>
      </c>
      <c r="F12315">
        <v>0</v>
      </c>
      <c r="G12315">
        <v>100000</v>
      </c>
      <c r="H12315">
        <v>0</v>
      </c>
      <c r="I12315">
        <v>0</v>
      </c>
      <c r="J12315">
        <v>0</v>
      </c>
      <c r="K12315">
        <v>0.96</v>
      </c>
      <c r="L12315" t="s">
        <v>23</v>
      </c>
      <c r="M12315" s="3">
        <v>96000</v>
      </c>
      <c r="N12315" s="2" t="str">
        <f>VLOOKUP(Tabla1[[#This Row],[nemo]],'Nemos y clasificaciones'!$A$2:$B$5000,2,FALSE)</f>
        <v>UNITED PARCEL SERVICE INC</v>
      </c>
      <c r="O12315" s="3" t="str">
        <f>VLOOKUP(Tabla1[[#This Row],[nemo]],'Nemos y clasificaciones'!$A$1:$C$3000,3,FALSE)</f>
        <v>Transportes y servicios marítimos</v>
      </c>
      <c r="P12315" s="3"/>
      <c r="Q12315" s="3"/>
    </row>
    <row r="12316" spans="1:17" x14ac:dyDescent="0.25">
      <c r="A12316" t="s">
        <v>5345</v>
      </c>
      <c r="B12316" s="1">
        <v>43602</v>
      </c>
      <c r="C12316" s="1">
        <v>43621</v>
      </c>
      <c r="D12316" t="s">
        <v>21</v>
      </c>
      <c r="E12316" t="s">
        <v>194</v>
      </c>
      <c r="F12316">
        <v>0</v>
      </c>
      <c r="G12316">
        <v>100000</v>
      </c>
      <c r="H12316">
        <v>0</v>
      </c>
      <c r="I12316">
        <v>0</v>
      </c>
      <c r="J12316">
        <v>0</v>
      </c>
      <c r="K12316">
        <v>0.96</v>
      </c>
      <c r="L12316" t="s">
        <v>23</v>
      </c>
      <c r="M12316" s="3">
        <v>96000</v>
      </c>
      <c r="N12316" s="2" t="str">
        <f>VLOOKUP(Tabla1[[#This Row],[nemo]],'Nemos y clasificaciones'!$A$2:$B$5000,2,FALSE)</f>
        <v>UNITED PARCEL SERVICE INC</v>
      </c>
      <c r="O12316" s="3" t="str">
        <f>VLOOKUP(Tabla1[[#This Row],[nemo]],'Nemos y clasificaciones'!$A$1:$C$3000,3,FALSE)</f>
        <v>Transportes y servicios marítimos</v>
      </c>
      <c r="P12316" s="3"/>
      <c r="Q12316" s="3"/>
    </row>
    <row r="12317" spans="1:17" x14ac:dyDescent="0.25">
      <c r="A12317" t="s">
        <v>5345</v>
      </c>
      <c r="B12317" s="1">
        <v>43521</v>
      </c>
      <c r="C12317" s="1">
        <v>43536</v>
      </c>
      <c r="D12317" t="s">
        <v>21</v>
      </c>
      <c r="E12317" t="s">
        <v>194</v>
      </c>
      <c r="F12317">
        <v>0</v>
      </c>
      <c r="G12317">
        <v>100000</v>
      </c>
      <c r="H12317">
        <v>0</v>
      </c>
      <c r="I12317">
        <v>0</v>
      </c>
      <c r="J12317">
        <v>0</v>
      </c>
      <c r="K12317">
        <v>0.96</v>
      </c>
      <c r="L12317" t="s">
        <v>23</v>
      </c>
      <c r="M12317" s="3">
        <v>96000</v>
      </c>
      <c r="N12317" s="2" t="str">
        <f>VLOOKUP(Tabla1[[#This Row],[nemo]],'Nemos y clasificaciones'!$A$2:$B$5000,2,FALSE)</f>
        <v>UNITED PARCEL SERVICE INC</v>
      </c>
      <c r="O12317" s="3" t="str">
        <f>VLOOKUP(Tabla1[[#This Row],[nemo]],'Nemos y clasificaciones'!$A$1:$C$3000,3,FALSE)</f>
        <v>Transportes y servicios marítimos</v>
      </c>
      <c r="P12317" s="3"/>
      <c r="Q12317" s="3"/>
    </row>
    <row r="12318" spans="1:17" x14ac:dyDescent="0.25">
      <c r="A12318" t="s">
        <v>3387</v>
      </c>
      <c r="B12318" s="1">
        <v>43420</v>
      </c>
      <c r="C12318" s="1">
        <v>43439</v>
      </c>
      <c r="D12318" t="s">
        <v>21</v>
      </c>
      <c r="E12318" t="s">
        <v>194</v>
      </c>
      <c r="F12318">
        <v>0</v>
      </c>
      <c r="G12318">
        <v>100000</v>
      </c>
      <c r="H12318">
        <v>0</v>
      </c>
      <c r="I12318">
        <v>0</v>
      </c>
      <c r="J12318">
        <v>0</v>
      </c>
      <c r="K12318">
        <v>0.91</v>
      </c>
      <c r="L12318" t="s">
        <v>23</v>
      </c>
      <c r="M12318" s="3">
        <v>91000</v>
      </c>
      <c r="N12318" s="2" t="str">
        <f>VLOOKUP(Tabla1[[#This Row],[nemo]],'Nemos y clasificaciones'!$A$2:$B$5000,2,FALSE)</f>
        <v>UNITED PARCEL SERVICE INC</v>
      </c>
      <c r="O12318" s="3" t="str">
        <f>VLOOKUP(Tabla1[[#This Row],[nemo]],'Nemos y clasificaciones'!$A$1:$C$3000,3,FALSE)</f>
        <v>Transportes y servicios marítimos</v>
      </c>
      <c r="P12318" s="3"/>
      <c r="Q12318" s="3"/>
    </row>
    <row r="12319" spans="1:17" x14ac:dyDescent="0.25">
      <c r="A12319" t="s">
        <v>3387</v>
      </c>
      <c r="B12319" s="1">
        <v>43329</v>
      </c>
      <c r="C12319" s="1">
        <v>43348</v>
      </c>
      <c r="D12319" t="s">
        <v>21</v>
      </c>
      <c r="E12319" t="s">
        <v>194</v>
      </c>
      <c r="F12319">
        <v>0</v>
      </c>
      <c r="G12319">
        <v>100000</v>
      </c>
      <c r="H12319">
        <v>0</v>
      </c>
      <c r="I12319">
        <v>0</v>
      </c>
      <c r="J12319">
        <v>0</v>
      </c>
      <c r="K12319">
        <v>0.91</v>
      </c>
      <c r="L12319" t="s">
        <v>23</v>
      </c>
      <c r="M12319" s="3">
        <v>91000</v>
      </c>
      <c r="N12319" s="2" t="str">
        <f>VLOOKUP(Tabla1[[#This Row],[nemo]],'Nemos y clasificaciones'!$A$2:$B$5000,2,FALSE)</f>
        <v>UNITED PARCEL SERVICE INC</v>
      </c>
      <c r="O12319" s="3" t="str">
        <f>VLOOKUP(Tabla1[[#This Row],[nemo]],'Nemos y clasificaciones'!$A$1:$C$3000,3,FALSE)</f>
        <v>Transportes y servicios marítimos</v>
      </c>
      <c r="P12319" s="3"/>
      <c r="Q12319" s="3"/>
    </row>
    <row r="12320" spans="1:17" x14ac:dyDescent="0.25">
      <c r="A12320" t="s">
        <v>3387</v>
      </c>
      <c r="B12320" s="1">
        <v>43238</v>
      </c>
      <c r="C12320" s="1">
        <v>43257</v>
      </c>
      <c r="D12320" t="s">
        <v>21</v>
      </c>
      <c r="E12320" t="s">
        <v>194</v>
      </c>
      <c r="F12320">
        <v>0</v>
      </c>
      <c r="G12320">
        <v>100000</v>
      </c>
      <c r="H12320">
        <v>0</v>
      </c>
      <c r="I12320">
        <v>0</v>
      </c>
      <c r="J12320">
        <v>0</v>
      </c>
      <c r="K12320">
        <v>0.91</v>
      </c>
      <c r="L12320" t="s">
        <v>23</v>
      </c>
      <c r="M12320" s="3">
        <v>91000</v>
      </c>
      <c r="N12320" s="2" t="str">
        <f>VLOOKUP(Tabla1[[#This Row],[nemo]],'Nemos y clasificaciones'!$A$2:$B$5000,2,FALSE)</f>
        <v>UNITED PARCEL SERVICE INC</v>
      </c>
      <c r="O12320" s="3" t="str">
        <f>VLOOKUP(Tabla1[[#This Row],[nemo]],'Nemos y clasificaciones'!$A$1:$C$3000,3,FALSE)</f>
        <v>Transportes y servicios marítimos</v>
      </c>
      <c r="P12320" s="3"/>
      <c r="Q12320" s="3"/>
    </row>
    <row r="12321" spans="1:17" x14ac:dyDescent="0.25">
      <c r="A12321" t="s">
        <v>3387</v>
      </c>
      <c r="B12321" s="1">
        <v>43147</v>
      </c>
      <c r="C12321" s="1">
        <v>43166</v>
      </c>
      <c r="D12321" t="s">
        <v>21</v>
      </c>
      <c r="E12321" t="s">
        <v>194</v>
      </c>
      <c r="F12321">
        <v>0</v>
      </c>
      <c r="G12321">
        <v>100000</v>
      </c>
      <c r="H12321">
        <v>0</v>
      </c>
      <c r="I12321">
        <v>0</v>
      </c>
      <c r="J12321">
        <v>0</v>
      </c>
      <c r="K12321">
        <v>0.91</v>
      </c>
      <c r="L12321" t="s">
        <v>23</v>
      </c>
      <c r="M12321" s="3">
        <v>91000</v>
      </c>
      <c r="N12321" s="2" t="str">
        <f>VLOOKUP(Tabla1[[#This Row],[nemo]],'Nemos y clasificaciones'!$A$2:$B$5000,2,FALSE)</f>
        <v>UNITED PARCEL SERVICE INC</v>
      </c>
      <c r="O12321" s="3" t="str">
        <f>VLOOKUP(Tabla1[[#This Row],[nemo]],'Nemos y clasificaciones'!$A$1:$C$3000,3,FALSE)</f>
        <v>Transportes y servicios marítimos</v>
      </c>
      <c r="P12321" s="3"/>
      <c r="Q12321" s="3"/>
    </row>
    <row r="12322" spans="1:17" x14ac:dyDescent="0.25">
      <c r="A12322" t="s">
        <v>8877</v>
      </c>
      <c r="B12322" s="1">
        <v>43049</v>
      </c>
      <c r="C12322" s="1">
        <v>43068</v>
      </c>
      <c r="D12322" t="s">
        <v>21</v>
      </c>
      <c r="E12322" t="s">
        <v>194</v>
      </c>
      <c r="F12322">
        <v>0</v>
      </c>
      <c r="G12322">
        <v>100000</v>
      </c>
      <c r="H12322">
        <v>0</v>
      </c>
      <c r="I12322">
        <v>0</v>
      </c>
      <c r="J12322">
        <v>0</v>
      </c>
      <c r="K12322">
        <v>0.83</v>
      </c>
      <c r="L12322" t="s">
        <v>23</v>
      </c>
      <c r="M12322" s="3">
        <v>83000</v>
      </c>
      <c r="N12322" s="2" t="str">
        <f>VLOOKUP(Tabla1[[#This Row],[nemo]],'Nemos y clasificaciones'!$A$2:$B$5000,2,FALSE)</f>
        <v>UNITED PARCEL SERVICE INC</v>
      </c>
      <c r="O12322" s="3" t="str">
        <f>VLOOKUP(Tabla1[[#This Row],[nemo]],'Nemos y clasificaciones'!$A$1:$C$3000,3,FALSE)</f>
        <v>Transportes y servicios marítimos</v>
      </c>
      <c r="P12322" s="3"/>
      <c r="Q12322" s="3"/>
    </row>
    <row r="12323" spans="1:17" x14ac:dyDescent="0.25">
      <c r="A12323" t="s">
        <v>8877</v>
      </c>
      <c r="B12323" s="1">
        <v>42957</v>
      </c>
      <c r="C12323" s="1">
        <v>42977</v>
      </c>
      <c r="D12323" t="s">
        <v>21</v>
      </c>
      <c r="E12323" t="s">
        <v>194</v>
      </c>
      <c r="F12323">
        <v>0</v>
      </c>
      <c r="G12323">
        <v>100000</v>
      </c>
      <c r="H12323">
        <v>0</v>
      </c>
      <c r="I12323">
        <v>0</v>
      </c>
      <c r="J12323">
        <v>0</v>
      </c>
      <c r="K12323">
        <v>0.83</v>
      </c>
      <c r="L12323" t="s">
        <v>23</v>
      </c>
      <c r="M12323" s="3">
        <v>83000</v>
      </c>
      <c r="N12323" s="2" t="str">
        <f>VLOOKUP(Tabla1[[#This Row],[nemo]],'Nemos y clasificaciones'!$A$2:$B$5000,2,FALSE)</f>
        <v>UNITED PARCEL SERVICE INC</v>
      </c>
      <c r="O12323" s="3" t="str">
        <f>VLOOKUP(Tabla1[[#This Row],[nemo]],'Nemos y clasificaciones'!$A$1:$C$3000,3,FALSE)</f>
        <v>Transportes y servicios marítimos</v>
      </c>
      <c r="P12323" s="3"/>
      <c r="Q12323" s="3"/>
    </row>
    <row r="12324" spans="1:17" x14ac:dyDescent="0.25">
      <c r="A12324" t="s">
        <v>8877</v>
      </c>
      <c r="B12324" s="1">
        <v>42866</v>
      </c>
      <c r="C12324" s="1">
        <v>42886</v>
      </c>
      <c r="D12324" t="s">
        <v>21</v>
      </c>
      <c r="E12324" t="s">
        <v>194</v>
      </c>
      <c r="F12324">
        <v>0</v>
      </c>
      <c r="G12324">
        <v>100000</v>
      </c>
      <c r="H12324">
        <v>0</v>
      </c>
      <c r="I12324">
        <v>0</v>
      </c>
      <c r="J12324">
        <v>0</v>
      </c>
      <c r="K12324">
        <v>0.83</v>
      </c>
      <c r="L12324" t="s">
        <v>23</v>
      </c>
      <c r="M12324" s="3">
        <v>83000</v>
      </c>
      <c r="N12324" s="2" t="str">
        <f>VLOOKUP(Tabla1[[#This Row],[nemo]],'Nemos y clasificaciones'!$A$2:$B$5000,2,FALSE)</f>
        <v>UNITED PARCEL SERVICE INC</v>
      </c>
      <c r="O12324" s="3" t="str">
        <f>VLOOKUP(Tabla1[[#This Row],[nemo]],'Nemos y clasificaciones'!$A$1:$C$3000,3,FALSE)</f>
        <v>Transportes y servicios marítimos</v>
      </c>
      <c r="P12324" s="3"/>
      <c r="Q12324" s="3"/>
    </row>
    <row r="12325" spans="1:17" x14ac:dyDescent="0.25">
      <c r="A12325" t="s">
        <v>8877</v>
      </c>
      <c r="B12325" s="1">
        <v>42782</v>
      </c>
      <c r="C12325" s="1">
        <v>42802</v>
      </c>
      <c r="D12325" t="s">
        <v>21</v>
      </c>
      <c r="E12325" t="s">
        <v>194</v>
      </c>
      <c r="F12325">
        <v>0</v>
      </c>
      <c r="G12325">
        <v>100000</v>
      </c>
      <c r="H12325">
        <v>0</v>
      </c>
      <c r="I12325">
        <v>0</v>
      </c>
      <c r="J12325">
        <v>0</v>
      </c>
      <c r="K12325">
        <v>0.83</v>
      </c>
      <c r="L12325" t="s">
        <v>23</v>
      </c>
      <c r="M12325" s="3">
        <v>83000</v>
      </c>
      <c r="N12325" s="2" t="str">
        <f>VLOOKUP(Tabla1[[#This Row],[nemo]],'Nemos y clasificaciones'!$A$2:$B$5000,2,FALSE)</f>
        <v>UNITED PARCEL SERVICE INC</v>
      </c>
      <c r="O12325" s="3" t="str">
        <f>VLOOKUP(Tabla1[[#This Row],[nemo]],'Nemos y clasificaciones'!$A$1:$C$3000,3,FALSE)</f>
        <v>Transportes y servicios marítimos</v>
      </c>
      <c r="P12325" s="3"/>
      <c r="Q12325" s="3"/>
    </row>
    <row r="12326" spans="1:17" x14ac:dyDescent="0.25">
      <c r="A12326" t="s">
        <v>8139</v>
      </c>
      <c r="B12326" s="1">
        <v>42683</v>
      </c>
      <c r="C12326" s="1">
        <v>42704</v>
      </c>
      <c r="D12326" t="s">
        <v>21</v>
      </c>
      <c r="E12326" t="s">
        <v>194</v>
      </c>
      <c r="F12326">
        <v>0</v>
      </c>
      <c r="G12326">
        <v>100000</v>
      </c>
      <c r="H12326">
        <v>0</v>
      </c>
      <c r="I12326">
        <v>0</v>
      </c>
      <c r="J12326">
        <v>0</v>
      </c>
      <c r="K12326">
        <v>0.78</v>
      </c>
      <c r="L12326" t="s">
        <v>23</v>
      </c>
      <c r="M12326" s="3">
        <v>78000</v>
      </c>
      <c r="N12326" s="2" t="str">
        <f>VLOOKUP(Tabla1[[#This Row],[nemo]],'Nemos y clasificaciones'!$A$2:$B$5000,2,FALSE)</f>
        <v>UNITED PARCEL SERVICE INC</v>
      </c>
      <c r="O12326" s="3" t="str">
        <f>VLOOKUP(Tabla1[[#This Row],[nemo]],'Nemos y clasificaciones'!$A$1:$C$3000,3,FALSE)</f>
        <v>Transportes y servicios marítimos</v>
      </c>
      <c r="P12326" s="3"/>
      <c r="Q12326" s="3"/>
    </row>
    <row r="12327" spans="1:17" x14ac:dyDescent="0.25">
      <c r="A12327" t="s">
        <v>8139</v>
      </c>
      <c r="B12327" s="1">
        <v>42594</v>
      </c>
      <c r="C12327" s="1">
        <v>42613</v>
      </c>
      <c r="D12327" t="s">
        <v>21</v>
      </c>
      <c r="E12327" t="s">
        <v>194</v>
      </c>
      <c r="F12327">
        <v>0</v>
      </c>
      <c r="G12327">
        <v>100000</v>
      </c>
      <c r="H12327">
        <v>0</v>
      </c>
      <c r="I12327">
        <v>0</v>
      </c>
      <c r="J12327">
        <v>0</v>
      </c>
      <c r="K12327">
        <v>0.78</v>
      </c>
      <c r="L12327" t="s">
        <v>23</v>
      </c>
      <c r="M12327" s="3">
        <v>78000</v>
      </c>
      <c r="N12327" s="2" t="str">
        <f>VLOOKUP(Tabla1[[#This Row],[nemo]],'Nemos y clasificaciones'!$A$2:$B$5000,2,FALSE)</f>
        <v>UNITED PARCEL SERVICE INC</v>
      </c>
      <c r="O12327" s="3" t="str">
        <f>VLOOKUP(Tabla1[[#This Row],[nemo]],'Nemos y clasificaciones'!$A$1:$C$3000,3,FALSE)</f>
        <v>Transportes y servicios marítimos</v>
      </c>
      <c r="P12327" s="3"/>
      <c r="Q12327" s="3"/>
    </row>
    <row r="12328" spans="1:17" x14ac:dyDescent="0.25">
      <c r="A12328" t="s">
        <v>8139</v>
      </c>
      <c r="B12328" s="1">
        <v>42502</v>
      </c>
      <c r="C12328" s="1">
        <v>42522</v>
      </c>
      <c r="D12328" t="s">
        <v>21</v>
      </c>
      <c r="E12328" t="s">
        <v>194</v>
      </c>
      <c r="F12328">
        <v>0</v>
      </c>
      <c r="G12328">
        <v>100000</v>
      </c>
      <c r="H12328">
        <v>0</v>
      </c>
      <c r="I12328">
        <v>0</v>
      </c>
      <c r="J12328">
        <v>0</v>
      </c>
      <c r="K12328">
        <v>0.78</v>
      </c>
      <c r="L12328" t="s">
        <v>23</v>
      </c>
      <c r="M12328" s="3">
        <v>78000</v>
      </c>
      <c r="N12328" s="2" t="str">
        <f>VLOOKUP(Tabla1[[#This Row],[nemo]],'Nemos y clasificaciones'!$A$2:$B$5000,2,FALSE)</f>
        <v>UNITED PARCEL SERVICE INC</v>
      </c>
      <c r="O12328" s="3" t="str">
        <f>VLOOKUP(Tabla1[[#This Row],[nemo]],'Nemos y clasificaciones'!$A$1:$C$3000,3,FALSE)</f>
        <v>Transportes y servicios marítimos</v>
      </c>
      <c r="P12328" s="3"/>
      <c r="Q12328" s="3"/>
    </row>
    <row r="12329" spans="1:17" x14ac:dyDescent="0.25">
      <c r="A12329" t="s">
        <v>8139</v>
      </c>
      <c r="B12329" s="1">
        <v>42418</v>
      </c>
      <c r="C12329" s="1">
        <v>42438</v>
      </c>
      <c r="D12329" t="s">
        <v>21</v>
      </c>
      <c r="E12329" t="s">
        <v>194</v>
      </c>
      <c r="F12329">
        <v>0</v>
      </c>
      <c r="G12329">
        <v>100000</v>
      </c>
      <c r="H12329">
        <v>0</v>
      </c>
      <c r="I12329">
        <v>0</v>
      </c>
      <c r="J12329">
        <v>0</v>
      </c>
      <c r="K12329">
        <v>0.78</v>
      </c>
      <c r="L12329" t="s">
        <v>23</v>
      </c>
      <c r="M12329" s="3">
        <v>78000</v>
      </c>
      <c r="N12329" s="2" t="str">
        <f>VLOOKUP(Tabla1[[#This Row],[nemo]],'Nemos y clasificaciones'!$A$2:$B$5000,2,FALSE)</f>
        <v>UNITED PARCEL SERVICE INC</v>
      </c>
      <c r="O12329" s="3" t="str">
        <f>VLOOKUP(Tabla1[[#This Row],[nemo]],'Nemos y clasificaciones'!$A$1:$C$3000,3,FALSE)</f>
        <v>Transportes y servicios marítimos</v>
      </c>
      <c r="P12329" s="3"/>
      <c r="Q12329" s="3"/>
    </row>
    <row r="12330" spans="1:17" x14ac:dyDescent="0.25">
      <c r="A12330" t="s">
        <v>7301</v>
      </c>
      <c r="B12330" s="1">
        <v>42320</v>
      </c>
      <c r="C12330" s="1">
        <v>42340</v>
      </c>
      <c r="D12330" t="s">
        <v>21</v>
      </c>
      <c r="E12330" t="s">
        <v>194</v>
      </c>
      <c r="F12330">
        <v>0</v>
      </c>
      <c r="G12330">
        <v>100000</v>
      </c>
      <c r="H12330">
        <v>0</v>
      </c>
      <c r="I12330">
        <v>0</v>
      </c>
      <c r="J12330">
        <v>0</v>
      </c>
      <c r="K12330">
        <v>0.73</v>
      </c>
      <c r="L12330" t="s">
        <v>23</v>
      </c>
      <c r="M12330" s="3">
        <v>73000</v>
      </c>
      <c r="N12330" s="2" t="str">
        <f>VLOOKUP(Tabla1[[#This Row],[nemo]],'Nemos y clasificaciones'!$A$2:$B$5000,2,FALSE)</f>
        <v>UNITED PARCEL SERVICE INC</v>
      </c>
      <c r="O12330" s="3" t="str">
        <f>VLOOKUP(Tabla1[[#This Row],[nemo]],'Nemos y clasificaciones'!$A$1:$C$3000,3,FALSE)</f>
        <v>Transportes y servicios marítimos</v>
      </c>
      <c r="P12330" s="3"/>
      <c r="Q12330" s="3"/>
    </row>
    <row r="12331" spans="1:17" x14ac:dyDescent="0.25">
      <c r="A12331" t="s">
        <v>7301</v>
      </c>
      <c r="B12331" s="1">
        <v>42229</v>
      </c>
      <c r="C12331" s="1">
        <v>42248</v>
      </c>
      <c r="D12331" t="s">
        <v>21</v>
      </c>
      <c r="E12331" t="s">
        <v>194</v>
      </c>
      <c r="F12331">
        <v>0</v>
      </c>
      <c r="G12331">
        <v>100000</v>
      </c>
      <c r="H12331">
        <v>0</v>
      </c>
      <c r="I12331">
        <v>0</v>
      </c>
      <c r="J12331">
        <v>0</v>
      </c>
      <c r="K12331">
        <v>0.73</v>
      </c>
      <c r="L12331" t="s">
        <v>23</v>
      </c>
      <c r="M12331" s="3">
        <v>73000</v>
      </c>
      <c r="N12331" s="2" t="str">
        <f>VLOOKUP(Tabla1[[#This Row],[nemo]],'Nemos y clasificaciones'!$A$2:$B$5000,2,FALSE)</f>
        <v>UNITED PARCEL SERVICE INC</v>
      </c>
      <c r="O12331" s="3" t="str">
        <f>VLOOKUP(Tabla1[[#This Row],[nemo]],'Nemos y clasificaciones'!$A$1:$C$3000,3,FALSE)</f>
        <v>Transportes y servicios marítimos</v>
      </c>
      <c r="P12331" s="3"/>
      <c r="Q12331" s="3"/>
    </row>
    <row r="12332" spans="1:17" x14ac:dyDescent="0.25">
      <c r="A12332" t="s">
        <v>7301</v>
      </c>
      <c r="B12332" s="1">
        <v>42138</v>
      </c>
      <c r="C12332" s="1">
        <v>42158</v>
      </c>
      <c r="D12332" t="s">
        <v>21</v>
      </c>
      <c r="E12332" t="s">
        <v>194</v>
      </c>
      <c r="F12332">
        <v>0</v>
      </c>
      <c r="G12332">
        <v>100000</v>
      </c>
      <c r="H12332">
        <v>0</v>
      </c>
      <c r="I12332">
        <v>0</v>
      </c>
      <c r="J12332">
        <v>0</v>
      </c>
      <c r="K12332">
        <v>0.73</v>
      </c>
      <c r="L12332" t="s">
        <v>23</v>
      </c>
      <c r="M12332" s="3">
        <v>73000</v>
      </c>
      <c r="N12332" s="2" t="str">
        <f>VLOOKUP(Tabla1[[#This Row],[nemo]],'Nemos y clasificaciones'!$A$2:$B$5000,2,FALSE)</f>
        <v>UNITED PARCEL SERVICE INC</v>
      </c>
      <c r="O12332" s="3" t="str">
        <f>VLOOKUP(Tabla1[[#This Row],[nemo]],'Nemos y clasificaciones'!$A$1:$C$3000,3,FALSE)</f>
        <v>Transportes y servicios marítimos</v>
      </c>
      <c r="P12332" s="3"/>
      <c r="Q12332" s="3"/>
    </row>
    <row r="12333" spans="1:17" x14ac:dyDescent="0.25">
      <c r="A12333" t="s">
        <v>11925</v>
      </c>
      <c r="B12333" s="1">
        <v>42054</v>
      </c>
      <c r="C12333" s="1">
        <v>42073</v>
      </c>
      <c r="D12333" t="s">
        <v>21</v>
      </c>
      <c r="E12333" t="s">
        <v>194</v>
      </c>
      <c r="F12333">
        <v>0</v>
      </c>
      <c r="G12333">
        <v>100000</v>
      </c>
      <c r="H12333">
        <v>0</v>
      </c>
      <c r="I12333">
        <v>0</v>
      </c>
      <c r="J12333">
        <v>0</v>
      </c>
      <c r="K12333">
        <v>0.73</v>
      </c>
      <c r="L12333" t="s">
        <v>23</v>
      </c>
      <c r="M12333" s="3">
        <v>73000</v>
      </c>
      <c r="N12333" s="2" t="str">
        <f>VLOOKUP(Tabla1[[#This Row],[nemo]],'Nemos y clasificaciones'!$A$2:$B$5000,2,FALSE)</f>
        <v>UNITED PARCEL SERVICE INC</v>
      </c>
      <c r="O12333" s="3" t="str">
        <f>VLOOKUP(Tabla1[[#This Row],[nemo]],'Nemos y clasificaciones'!$A$1:$C$3000,3,FALSE)</f>
        <v>Transportes y servicios marítimos</v>
      </c>
      <c r="P12333" s="3"/>
      <c r="Q12333" s="3"/>
    </row>
    <row r="12334" spans="1:17" x14ac:dyDescent="0.25">
      <c r="A12334" t="s">
        <v>34</v>
      </c>
      <c r="B12334" s="1">
        <v>44376</v>
      </c>
      <c r="C12334" s="1">
        <v>44392</v>
      </c>
      <c r="D12334" t="s">
        <v>21</v>
      </c>
      <c r="E12334" t="s">
        <v>793</v>
      </c>
      <c r="F12334">
        <v>0</v>
      </c>
      <c r="G12334">
        <v>100000</v>
      </c>
      <c r="H12334">
        <v>0</v>
      </c>
      <c r="I12334">
        <v>0</v>
      </c>
      <c r="J12334">
        <v>0</v>
      </c>
      <c r="K12334">
        <v>0.42</v>
      </c>
      <c r="L12334" t="s">
        <v>23</v>
      </c>
      <c r="M12334" s="3">
        <v>42000</v>
      </c>
      <c r="N12334" s="2" t="str">
        <f>VLOOKUP(Tabla1[[#This Row],[nemo]],'Nemos y clasificaciones'!$A$2:$B$5000,2,FALSE)</f>
        <v>US BANCORP DE</v>
      </c>
      <c r="O12334" s="3" t="str">
        <f>VLOOKUP(Tabla1[[#This Row],[nemo]],'Nemos y clasificaciones'!$A$1:$C$3000,3,FALSE)</f>
        <v>Conglomerados</v>
      </c>
      <c r="P12334" s="3"/>
      <c r="Q12334" s="3"/>
    </row>
    <row r="12335" spans="1:17" x14ac:dyDescent="0.25">
      <c r="A12335" t="s">
        <v>34</v>
      </c>
      <c r="B12335" s="1">
        <v>44285</v>
      </c>
      <c r="C12335" s="1">
        <v>44301</v>
      </c>
      <c r="D12335" t="s">
        <v>21</v>
      </c>
      <c r="E12335" t="s">
        <v>793</v>
      </c>
      <c r="F12335">
        <v>0</v>
      </c>
      <c r="G12335">
        <v>100000</v>
      </c>
      <c r="H12335">
        <v>0</v>
      </c>
      <c r="I12335">
        <v>0</v>
      </c>
      <c r="J12335">
        <v>0</v>
      </c>
      <c r="K12335">
        <v>0.42</v>
      </c>
      <c r="L12335" t="s">
        <v>23</v>
      </c>
      <c r="M12335" s="3">
        <v>42000</v>
      </c>
      <c r="N12335" s="2" t="str">
        <f>VLOOKUP(Tabla1[[#This Row],[nemo]],'Nemos y clasificaciones'!$A$2:$B$5000,2,FALSE)</f>
        <v>US BANCORP DE</v>
      </c>
      <c r="O12335" s="3" t="str">
        <f>VLOOKUP(Tabla1[[#This Row],[nemo]],'Nemos y clasificaciones'!$A$1:$C$3000,3,FALSE)</f>
        <v>Conglomerados</v>
      </c>
      <c r="P12335" s="3"/>
      <c r="Q12335" s="3"/>
    </row>
    <row r="12336" spans="1:17" x14ac:dyDescent="0.25">
      <c r="A12336" t="s">
        <v>944</v>
      </c>
      <c r="B12336" s="1">
        <v>44195</v>
      </c>
      <c r="C12336" s="1">
        <v>44211</v>
      </c>
      <c r="D12336" t="s">
        <v>21</v>
      </c>
      <c r="E12336" t="s">
        <v>793</v>
      </c>
      <c r="F12336">
        <v>0</v>
      </c>
      <c r="G12336">
        <v>100000</v>
      </c>
      <c r="H12336">
        <v>0</v>
      </c>
      <c r="I12336">
        <v>0</v>
      </c>
      <c r="J12336">
        <v>0</v>
      </c>
      <c r="K12336">
        <v>0.42</v>
      </c>
      <c r="L12336" t="s">
        <v>23</v>
      </c>
      <c r="M12336" s="3">
        <v>42000</v>
      </c>
      <c r="N12336" s="2" t="str">
        <f>VLOOKUP(Tabla1[[#This Row],[nemo]],'Nemos y clasificaciones'!$A$2:$B$5000,2,FALSE)</f>
        <v>US BANCORP DE</v>
      </c>
      <c r="O12336" s="3" t="str">
        <f>VLOOKUP(Tabla1[[#This Row],[nemo]],'Nemos y clasificaciones'!$A$1:$C$3000,3,FALSE)</f>
        <v>Conglomerados</v>
      </c>
      <c r="P12336" s="3"/>
      <c r="Q12336" s="3"/>
    </row>
    <row r="12337" spans="1:17" x14ac:dyDescent="0.25">
      <c r="A12337" t="s">
        <v>944</v>
      </c>
      <c r="B12337" s="1">
        <v>44103</v>
      </c>
      <c r="C12337" s="1">
        <v>44119</v>
      </c>
      <c r="D12337" t="s">
        <v>21</v>
      </c>
      <c r="E12337" t="s">
        <v>793</v>
      </c>
      <c r="F12337">
        <v>0</v>
      </c>
      <c r="G12337">
        <v>100000</v>
      </c>
      <c r="H12337">
        <v>0</v>
      </c>
      <c r="I12337">
        <v>0</v>
      </c>
      <c r="J12337">
        <v>0</v>
      </c>
      <c r="K12337">
        <v>0.42</v>
      </c>
      <c r="L12337" t="s">
        <v>23</v>
      </c>
      <c r="M12337" s="3">
        <v>42000</v>
      </c>
      <c r="N12337" s="2" t="str">
        <f>VLOOKUP(Tabla1[[#This Row],[nemo]],'Nemos y clasificaciones'!$A$2:$B$5000,2,FALSE)</f>
        <v>US BANCORP DE</v>
      </c>
      <c r="O12337" s="3" t="str">
        <f>VLOOKUP(Tabla1[[#This Row],[nemo]],'Nemos y clasificaciones'!$A$1:$C$3000,3,FALSE)</f>
        <v>Conglomerados</v>
      </c>
      <c r="P12337" s="3"/>
      <c r="Q12337" s="3"/>
    </row>
    <row r="12338" spans="1:17" x14ac:dyDescent="0.25">
      <c r="A12338" t="s">
        <v>944</v>
      </c>
      <c r="B12338" s="1">
        <v>44011</v>
      </c>
      <c r="C12338" s="1">
        <v>44027</v>
      </c>
      <c r="D12338" t="s">
        <v>21</v>
      </c>
      <c r="E12338" t="s">
        <v>793</v>
      </c>
      <c r="F12338">
        <v>0</v>
      </c>
      <c r="G12338">
        <v>100000</v>
      </c>
      <c r="H12338">
        <v>0</v>
      </c>
      <c r="I12338">
        <v>0</v>
      </c>
      <c r="J12338">
        <v>0</v>
      </c>
      <c r="K12338">
        <v>0.42</v>
      </c>
      <c r="L12338" t="s">
        <v>23</v>
      </c>
      <c r="M12338" s="3">
        <v>42000</v>
      </c>
      <c r="N12338" s="2" t="str">
        <f>VLOOKUP(Tabla1[[#This Row],[nemo]],'Nemos y clasificaciones'!$A$2:$B$5000,2,FALSE)</f>
        <v>US BANCORP DE</v>
      </c>
      <c r="O12338" s="3" t="str">
        <f>VLOOKUP(Tabla1[[#This Row],[nemo]],'Nemos y clasificaciones'!$A$1:$C$3000,3,FALSE)</f>
        <v>Conglomerados</v>
      </c>
      <c r="P12338" s="3"/>
      <c r="Q12338" s="3"/>
    </row>
    <row r="12339" spans="1:17" x14ac:dyDescent="0.25">
      <c r="A12339" t="s">
        <v>944</v>
      </c>
      <c r="B12339" s="1">
        <v>43829</v>
      </c>
      <c r="C12339" s="1">
        <v>43845</v>
      </c>
      <c r="D12339" t="s">
        <v>21</v>
      </c>
      <c r="E12339" t="s">
        <v>793</v>
      </c>
      <c r="F12339">
        <v>0</v>
      </c>
      <c r="G12339">
        <v>100000</v>
      </c>
      <c r="H12339">
        <v>0</v>
      </c>
      <c r="I12339">
        <v>0</v>
      </c>
      <c r="J12339">
        <v>0</v>
      </c>
      <c r="K12339">
        <v>0.42</v>
      </c>
      <c r="L12339" t="s">
        <v>23</v>
      </c>
      <c r="M12339" s="3">
        <v>42000</v>
      </c>
      <c r="N12339" s="2" t="str">
        <f>VLOOKUP(Tabla1[[#This Row],[nemo]],'Nemos y clasificaciones'!$A$2:$B$5000,2,FALSE)</f>
        <v>US BANCORP DE</v>
      </c>
      <c r="O12339" s="3" t="str">
        <f>VLOOKUP(Tabla1[[#This Row],[nemo]],'Nemos y clasificaciones'!$A$1:$C$3000,3,FALSE)</f>
        <v>Conglomerados</v>
      </c>
      <c r="P12339" s="3"/>
      <c r="Q12339" s="3"/>
    </row>
    <row r="12340" spans="1:17" x14ac:dyDescent="0.25">
      <c r="A12340" t="s">
        <v>944</v>
      </c>
      <c r="B12340" s="1">
        <v>43735</v>
      </c>
      <c r="C12340" s="1">
        <v>43753</v>
      </c>
      <c r="D12340" t="s">
        <v>21</v>
      </c>
      <c r="E12340" t="s">
        <v>793</v>
      </c>
      <c r="F12340">
        <v>0</v>
      </c>
      <c r="G12340">
        <v>100000</v>
      </c>
      <c r="H12340">
        <v>0</v>
      </c>
      <c r="I12340">
        <v>0</v>
      </c>
      <c r="J12340">
        <v>0</v>
      </c>
      <c r="K12340">
        <v>0.42</v>
      </c>
      <c r="L12340" t="s">
        <v>23</v>
      </c>
      <c r="M12340" s="3">
        <v>42000</v>
      </c>
      <c r="N12340" s="2" t="str">
        <f>VLOOKUP(Tabla1[[#This Row],[nemo]],'Nemos y clasificaciones'!$A$2:$B$5000,2,FALSE)</f>
        <v>US BANCORP DE</v>
      </c>
      <c r="O12340" s="3" t="str">
        <f>VLOOKUP(Tabla1[[#This Row],[nemo]],'Nemos y clasificaciones'!$A$1:$C$3000,3,FALSE)</f>
        <v>Conglomerados</v>
      </c>
      <c r="P12340" s="3"/>
      <c r="Q12340" s="3"/>
    </row>
    <row r="12341" spans="1:17" x14ac:dyDescent="0.25">
      <c r="A12341" t="s">
        <v>698</v>
      </c>
      <c r="B12341" s="1">
        <v>43643</v>
      </c>
      <c r="C12341" s="1">
        <v>43661</v>
      </c>
      <c r="D12341" t="s">
        <v>21</v>
      </c>
      <c r="E12341" t="s">
        <v>793</v>
      </c>
      <c r="F12341">
        <v>0</v>
      </c>
      <c r="G12341">
        <v>100000</v>
      </c>
      <c r="H12341">
        <v>0</v>
      </c>
      <c r="I12341">
        <v>0</v>
      </c>
      <c r="J12341">
        <v>0</v>
      </c>
      <c r="K12341">
        <v>0.37</v>
      </c>
      <c r="L12341" t="s">
        <v>23</v>
      </c>
      <c r="M12341" s="3">
        <v>37000</v>
      </c>
      <c r="N12341" s="2" t="str">
        <f>VLOOKUP(Tabla1[[#This Row],[nemo]],'Nemos y clasificaciones'!$A$2:$B$5000,2,FALSE)</f>
        <v>US BANCORP DE</v>
      </c>
      <c r="O12341" s="3" t="str">
        <f>VLOOKUP(Tabla1[[#This Row],[nemo]],'Nemos y clasificaciones'!$A$1:$C$3000,3,FALSE)</f>
        <v>Conglomerados</v>
      </c>
      <c r="P12341" s="3"/>
      <c r="Q12341" s="3"/>
    </row>
    <row r="12342" spans="1:17" x14ac:dyDescent="0.25">
      <c r="A12342" t="s">
        <v>698</v>
      </c>
      <c r="B12342" s="1">
        <v>43552</v>
      </c>
      <c r="C12342" s="1">
        <v>43570</v>
      </c>
      <c r="D12342" t="s">
        <v>21</v>
      </c>
      <c r="E12342" t="s">
        <v>793</v>
      </c>
      <c r="F12342">
        <v>0</v>
      </c>
      <c r="G12342">
        <v>100000</v>
      </c>
      <c r="H12342">
        <v>0</v>
      </c>
      <c r="I12342">
        <v>0</v>
      </c>
      <c r="J12342">
        <v>0</v>
      </c>
      <c r="K12342">
        <v>0.37</v>
      </c>
      <c r="L12342" t="s">
        <v>23</v>
      </c>
      <c r="M12342" s="3">
        <v>37000</v>
      </c>
      <c r="N12342" s="2" t="str">
        <f>VLOOKUP(Tabla1[[#This Row],[nemo]],'Nemos y clasificaciones'!$A$2:$B$5000,2,FALSE)</f>
        <v>US BANCORP DE</v>
      </c>
      <c r="O12342" s="3" t="str">
        <f>VLOOKUP(Tabla1[[#This Row],[nemo]],'Nemos y clasificaciones'!$A$1:$C$3000,3,FALSE)</f>
        <v>Conglomerados</v>
      </c>
      <c r="P12342" s="3"/>
      <c r="Q12342" s="3"/>
    </row>
    <row r="12343" spans="1:17" x14ac:dyDescent="0.25">
      <c r="A12343" t="s">
        <v>698</v>
      </c>
      <c r="B12343" s="1">
        <v>43462</v>
      </c>
      <c r="C12343" s="1">
        <v>43480</v>
      </c>
      <c r="D12343" t="s">
        <v>21</v>
      </c>
      <c r="E12343" t="s">
        <v>793</v>
      </c>
      <c r="F12343">
        <v>0</v>
      </c>
      <c r="G12343">
        <v>100000</v>
      </c>
      <c r="H12343">
        <v>0</v>
      </c>
      <c r="I12343">
        <v>0</v>
      </c>
      <c r="J12343">
        <v>0</v>
      </c>
      <c r="K12343">
        <v>0.37</v>
      </c>
      <c r="L12343" t="s">
        <v>23</v>
      </c>
      <c r="M12343" s="3">
        <v>37000</v>
      </c>
      <c r="N12343" s="2" t="str">
        <f>VLOOKUP(Tabla1[[#This Row],[nemo]],'Nemos y clasificaciones'!$A$2:$B$5000,2,FALSE)</f>
        <v>US BANCORP DE</v>
      </c>
      <c r="O12343" s="3" t="str">
        <f>VLOOKUP(Tabla1[[#This Row],[nemo]],'Nemos y clasificaciones'!$A$1:$C$3000,3,FALSE)</f>
        <v>Conglomerados</v>
      </c>
      <c r="P12343" s="3"/>
      <c r="Q12343" s="3"/>
    </row>
    <row r="12344" spans="1:17" x14ac:dyDescent="0.25">
      <c r="A12344" t="s">
        <v>698</v>
      </c>
      <c r="B12344" s="1">
        <v>43370</v>
      </c>
      <c r="C12344" s="1">
        <v>43389</v>
      </c>
      <c r="D12344" t="s">
        <v>21</v>
      </c>
      <c r="E12344" t="s">
        <v>793</v>
      </c>
      <c r="F12344">
        <v>0</v>
      </c>
      <c r="G12344">
        <v>100000</v>
      </c>
      <c r="H12344">
        <v>0</v>
      </c>
      <c r="I12344">
        <v>0</v>
      </c>
      <c r="J12344">
        <v>0</v>
      </c>
      <c r="K12344">
        <v>0.37</v>
      </c>
      <c r="L12344" t="s">
        <v>23</v>
      </c>
      <c r="M12344" s="3">
        <v>37000</v>
      </c>
      <c r="N12344" s="2" t="str">
        <f>VLOOKUP(Tabla1[[#This Row],[nemo]],'Nemos y clasificaciones'!$A$2:$B$5000,2,FALSE)</f>
        <v>US BANCORP DE</v>
      </c>
      <c r="O12344" s="3" t="str">
        <f>VLOOKUP(Tabla1[[#This Row],[nemo]],'Nemos y clasificaciones'!$A$1:$C$3000,3,FALSE)</f>
        <v>Conglomerados</v>
      </c>
      <c r="P12344" s="3"/>
      <c r="Q12344" s="3"/>
    </row>
    <row r="12345" spans="1:17" x14ac:dyDescent="0.25">
      <c r="A12345" t="s">
        <v>3529</v>
      </c>
      <c r="B12345" s="1">
        <v>43279</v>
      </c>
      <c r="C12345" s="1">
        <v>43298</v>
      </c>
      <c r="D12345" t="s">
        <v>21</v>
      </c>
      <c r="E12345" t="s">
        <v>793</v>
      </c>
      <c r="F12345">
        <v>0</v>
      </c>
      <c r="G12345">
        <v>100000</v>
      </c>
      <c r="H12345">
        <v>0</v>
      </c>
      <c r="I12345">
        <v>0</v>
      </c>
      <c r="J12345">
        <v>0</v>
      </c>
      <c r="K12345">
        <v>0.3</v>
      </c>
      <c r="L12345" t="s">
        <v>23</v>
      </c>
      <c r="M12345" s="3">
        <v>30000</v>
      </c>
      <c r="N12345" s="2" t="str">
        <f>VLOOKUP(Tabla1[[#This Row],[nemo]],'Nemos y clasificaciones'!$A$2:$B$5000,2,FALSE)</f>
        <v>US BANCORP DE</v>
      </c>
      <c r="O12345" s="3" t="str">
        <f>VLOOKUP(Tabla1[[#This Row],[nemo]],'Nemos y clasificaciones'!$A$1:$C$3000,3,FALSE)</f>
        <v>Conglomerados</v>
      </c>
      <c r="P12345" s="3"/>
      <c r="Q12345" s="3"/>
    </row>
    <row r="12346" spans="1:17" x14ac:dyDescent="0.25">
      <c r="A12346" t="s">
        <v>10977</v>
      </c>
      <c r="B12346" s="1">
        <v>42367</v>
      </c>
      <c r="C12346" s="1">
        <v>42374</v>
      </c>
      <c r="D12346" t="s">
        <v>21</v>
      </c>
      <c r="E12346" t="s">
        <v>1273</v>
      </c>
      <c r="F12346">
        <v>0</v>
      </c>
      <c r="G12346">
        <v>100000</v>
      </c>
      <c r="H12346">
        <v>0</v>
      </c>
      <c r="I12346">
        <v>0</v>
      </c>
      <c r="J12346">
        <v>0</v>
      </c>
      <c r="K12346">
        <v>3.5000000000000003E-2</v>
      </c>
      <c r="L12346" t="s">
        <v>23</v>
      </c>
      <c r="M12346" s="4">
        <v>3500</v>
      </c>
      <c r="N12346" s="2" t="str">
        <f>VLOOKUP(Tabla1[[#This Row],[nemo]],'Nemos y clasificaciones'!$A$2:$B$5000,2,FALSE)</f>
        <v>iShares MSCI ACWI ETF (ACWI)</v>
      </c>
      <c r="O12346" s="4" t="str">
        <f>VLOOKUP(Tabla1[[#This Row],[nemo]],'Nemos y clasificaciones'!$A$1:$C$3000,3,FALSE)</f>
        <v>ETF</v>
      </c>
      <c r="P12346" s="4"/>
      <c r="Q12346" s="4"/>
    </row>
    <row r="12347" spans="1:17" x14ac:dyDescent="0.25">
      <c r="A12347" t="s">
        <v>3529</v>
      </c>
      <c r="B12347" s="1">
        <v>43187</v>
      </c>
      <c r="C12347" s="1">
        <v>43206</v>
      </c>
      <c r="D12347" t="s">
        <v>21</v>
      </c>
      <c r="E12347" t="s">
        <v>793</v>
      </c>
      <c r="F12347">
        <v>0</v>
      </c>
      <c r="G12347">
        <v>100000</v>
      </c>
      <c r="H12347">
        <v>0</v>
      </c>
      <c r="I12347">
        <v>0</v>
      </c>
      <c r="J12347">
        <v>0</v>
      </c>
      <c r="K12347">
        <v>0.3</v>
      </c>
      <c r="L12347" t="s">
        <v>23</v>
      </c>
      <c r="M12347" s="3">
        <v>30000</v>
      </c>
      <c r="N12347" s="2" t="str">
        <f>VLOOKUP(Tabla1[[#This Row],[nemo]],'Nemos y clasificaciones'!$A$2:$B$5000,2,FALSE)</f>
        <v>US BANCORP DE</v>
      </c>
      <c r="O12347" s="3" t="str">
        <f>VLOOKUP(Tabla1[[#This Row],[nemo]],'Nemos y clasificaciones'!$A$1:$C$3000,3,FALSE)</f>
        <v>Conglomerados</v>
      </c>
      <c r="P12347" s="3"/>
      <c r="Q12347" s="3"/>
    </row>
    <row r="12348" spans="1:17" x14ac:dyDescent="0.25">
      <c r="A12348" t="s">
        <v>3529</v>
      </c>
      <c r="B12348" s="1">
        <v>43097</v>
      </c>
      <c r="C12348" s="1">
        <v>43116</v>
      </c>
      <c r="D12348" t="s">
        <v>21</v>
      </c>
      <c r="E12348" t="s">
        <v>793</v>
      </c>
      <c r="F12348">
        <v>0</v>
      </c>
      <c r="G12348">
        <v>100000</v>
      </c>
      <c r="H12348">
        <v>0</v>
      </c>
      <c r="I12348">
        <v>0</v>
      </c>
      <c r="J12348">
        <v>0</v>
      </c>
      <c r="K12348">
        <v>0.3</v>
      </c>
      <c r="L12348" t="s">
        <v>23</v>
      </c>
      <c r="M12348" s="3">
        <v>30000</v>
      </c>
      <c r="N12348" s="2" t="str">
        <f>VLOOKUP(Tabla1[[#This Row],[nemo]],'Nemos y clasificaciones'!$A$2:$B$5000,2,FALSE)</f>
        <v>US BANCORP DE</v>
      </c>
      <c r="O12348" s="3" t="str">
        <f>VLOOKUP(Tabla1[[#This Row],[nemo]],'Nemos y clasificaciones'!$A$1:$C$3000,3,FALSE)</f>
        <v>Conglomerados</v>
      </c>
      <c r="P12348" s="3"/>
      <c r="Q12348" s="3"/>
    </row>
    <row r="12349" spans="1:17" x14ac:dyDescent="0.25">
      <c r="A12349" t="s">
        <v>3529</v>
      </c>
      <c r="B12349" s="1">
        <v>43006</v>
      </c>
      <c r="C12349" s="1">
        <v>43024</v>
      </c>
      <c r="D12349" t="s">
        <v>21</v>
      </c>
      <c r="E12349" t="s">
        <v>793</v>
      </c>
      <c r="F12349">
        <v>0</v>
      </c>
      <c r="G12349">
        <v>100000</v>
      </c>
      <c r="H12349">
        <v>0</v>
      </c>
      <c r="I12349">
        <v>0</v>
      </c>
      <c r="J12349">
        <v>0</v>
      </c>
      <c r="K12349">
        <v>0.3</v>
      </c>
      <c r="L12349" t="s">
        <v>23</v>
      </c>
      <c r="M12349" s="3">
        <v>30000</v>
      </c>
      <c r="N12349" s="2" t="str">
        <f>VLOOKUP(Tabla1[[#This Row],[nemo]],'Nemos y clasificaciones'!$A$2:$B$5000,2,FALSE)</f>
        <v>US BANCORP DE</v>
      </c>
      <c r="O12349" s="3" t="str">
        <f>VLOOKUP(Tabla1[[#This Row],[nemo]],'Nemos y clasificaciones'!$A$1:$C$3000,3,FALSE)</f>
        <v>Conglomerados</v>
      </c>
      <c r="P12349" s="3"/>
      <c r="Q12349" s="3"/>
    </row>
    <row r="12350" spans="1:17" x14ac:dyDescent="0.25">
      <c r="A12350" t="s">
        <v>5688</v>
      </c>
      <c r="B12350" s="1">
        <v>42914</v>
      </c>
      <c r="C12350" s="1">
        <v>42933</v>
      </c>
      <c r="D12350" t="s">
        <v>21</v>
      </c>
      <c r="E12350" t="s">
        <v>793</v>
      </c>
      <c r="F12350">
        <v>0</v>
      </c>
      <c r="G12350">
        <v>100000</v>
      </c>
      <c r="H12350">
        <v>0</v>
      </c>
      <c r="I12350">
        <v>0</v>
      </c>
      <c r="J12350">
        <v>0</v>
      </c>
      <c r="K12350">
        <v>0.28000000000000003</v>
      </c>
      <c r="L12350" t="s">
        <v>23</v>
      </c>
      <c r="M12350" s="3">
        <v>28000</v>
      </c>
      <c r="N12350" s="2" t="str">
        <f>VLOOKUP(Tabla1[[#This Row],[nemo]],'Nemos y clasificaciones'!$A$2:$B$5000,2,FALSE)</f>
        <v>US BANCORP DE</v>
      </c>
      <c r="O12350" s="3" t="str">
        <f>VLOOKUP(Tabla1[[#This Row],[nemo]],'Nemos y clasificaciones'!$A$1:$C$3000,3,FALSE)</f>
        <v>Conglomerados</v>
      </c>
      <c r="P12350" s="3"/>
      <c r="Q12350" s="3"/>
    </row>
    <row r="12351" spans="1:17" x14ac:dyDescent="0.25">
      <c r="A12351" t="s">
        <v>5688</v>
      </c>
      <c r="B12351" s="1">
        <v>42823</v>
      </c>
      <c r="C12351" s="1">
        <v>42842</v>
      </c>
      <c r="D12351" t="s">
        <v>21</v>
      </c>
      <c r="E12351" t="s">
        <v>793</v>
      </c>
      <c r="F12351">
        <v>0</v>
      </c>
      <c r="G12351">
        <v>100000</v>
      </c>
      <c r="H12351">
        <v>0</v>
      </c>
      <c r="I12351">
        <v>0</v>
      </c>
      <c r="J12351">
        <v>0</v>
      </c>
      <c r="K12351">
        <v>0.28000000000000003</v>
      </c>
      <c r="L12351" t="s">
        <v>23</v>
      </c>
      <c r="M12351" s="3">
        <v>28000</v>
      </c>
      <c r="N12351" s="2" t="str">
        <f>VLOOKUP(Tabla1[[#This Row],[nemo]],'Nemos y clasificaciones'!$A$2:$B$5000,2,FALSE)</f>
        <v>US BANCORP DE</v>
      </c>
      <c r="O12351" s="3" t="str">
        <f>VLOOKUP(Tabla1[[#This Row],[nemo]],'Nemos y clasificaciones'!$A$1:$C$3000,3,FALSE)</f>
        <v>Conglomerados</v>
      </c>
      <c r="P12351" s="3"/>
      <c r="Q12351" s="3"/>
    </row>
    <row r="12352" spans="1:17" x14ac:dyDescent="0.25">
      <c r="A12352" t="s">
        <v>5688</v>
      </c>
      <c r="B12352" s="1">
        <v>42732</v>
      </c>
      <c r="C12352" s="1">
        <v>42752</v>
      </c>
      <c r="D12352" t="s">
        <v>21</v>
      </c>
      <c r="E12352" t="s">
        <v>793</v>
      </c>
      <c r="F12352">
        <v>0</v>
      </c>
      <c r="G12352">
        <v>100000</v>
      </c>
      <c r="H12352">
        <v>0</v>
      </c>
      <c r="I12352">
        <v>0</v>
      </c>
      <c r="J12352">
        <v>0</v>
      </c>
      <c r="K12352">
        <v>0.28000000000000003</v>
      </c>
      <c r="L12352" t="s">
        <v>23</v>
      </c>
      <c r="M12352" s="3">
        <v>28000</v>
      </c>
      <c r="N12352" s="2" t="str">
        <f>VLOOKUP(Tabla1[[#This Row],[nemo]],'Nemos y clasificaciones'!$A$2:$B$5000,2,FALSE)</f>
        <v>US BANCORP DE</v>
      </c>
      <c r="O12352" s="3" t="str">
        <f>VLOOKUP(Tabla1[[#This Row],[nemo]],'Nemos y clasificaciones'!$A$1:$C$3000,3,FALSE)</f>
        <v>Conglomerados</v>
      </c>
      <c r="P12352" s="3"/>
      <c r="Q12352" s="3"/>
    </row>
    <row r="12353" spans="1:17" x14ac:dyDescent="0.25">
      <c r="A12353" t="s">
        <v>5688</v>
      </c>
      <c r="B12353" s="1">
        <v>42641</v>
      </c>
      <c r="C12353" s="1">
        <v>42660</v>
      </c>
      <c r="D12353" t="s">
        <v>21</v>
      </c>
      <c r="E12353" t="s">
        <v>793</v>
      </c>
      <c r="F12353">
        <v>0</v>
      </c>
      <c r="G12353">
        <v>100000</v>
      </c>
      <c r="H12353">
        <v>0</v>
      </c>
      <c r="I12353">
        <v>0</v>
      </c>
      <c r="J12353">
        <v>0</v>
      </c>
      <c r="K12353">
        <v>0.28000000000000003</v>
      </c>
      <c r="L12353" t="s">
        <v>23</v>
      </c>
      <c r="M12353" s="3">
        <v>28000</v>
      </c>
      <c r="N12353" s="2" t="str">
        <f>VLOOKUP(Tabla1[[#This Row],[nemo]],'Nemos y clasificaciones'!$A$2:$B$5000,2,FALSE)</f>
        <v>US BANCORP DE</v>
      </c>
      <c r="O12353" s="3" t="str">
        <f>VLOOKUP(Tabla1[[#This Row],[nemo]],'Nemos y clasificaciones'!$A$1:$C$3000,3,FALSE)</f>
        <v>Conglomerados</v>
      </c>
      <c r="P12353" s="3"/>
      <c r="Q12353" s="3"/>
    </row>
    <row r="12354" spans="1:17" x14ac:dyDescent="0.25">
      <c r="A12354" t="s">
        <v>10328</v>
      </c>
      <c r="B12354" s="1">
        <v>42549</v>
      </c>
      <c r="C12354" s="1">
        <v>42566</v>
      </c>
      <c r="D12354" t="s">
        <v>21</v>
      </c>
      <c r="E12354" t="s">
        <v>793</v>
      </c>
      <c r="F12354">
        <v>0</v>
      </c>
      <c r="G12354">
        <v>100000</v>
      </c>
      <c r="H12354">
        <v>0</v>
      </c>
      <c r="I12354">
        <v>0</v>
      </c>
      <c r="J12354">
        <v>0</v>
      </c>
      <c r="K12354">
        <v>0.255</v>
      </c>
      <c r="L12354" t="s">
        <v>23</v>
      </c>
      <c r="M12354" s="3">
        <v>25500</v>
      </c>
      <c r="N12354" s="2" t="str">
        <f>VLOOKUP(Tabla1[[#This Row],[nemo]],'Nemos y clasificaciones'!$A$2:$B$5000,2,FALSE)</f>
        <v>US BANCORP DE</v>
      </c>
      <c r="O12354" s="3" t="str">
        <f>VLOOKUP(Tabla1[[#This Row],[nemo]],'Nemos y clasificaciones'!$A$1:$C$3000,3,FALSE)</f>
        <v>Conglomerados</v>
      </c>
      <c r="P12354" s="3"/>
      <c r="Q12354" s="3"/>
    </row>
    <row r="12355" spans="1:17" x14ac:dyDescent="0.25">
      <c r="A12355" t="s">
        <v>10328</v>
      </c>
      <c r="B12355" s="1">
        <v>42458</v>
      </c>
      <c r="C12355" s="1">
        <v>42475</v>
      </c>
      <c r="D12355" t="s">
        <v>21</v>
      </c>
      <c r="E12355" t="s">
        <v>793</v>
      </c>
      <c r="F12355">
        <v>0</v>
      </c>
      <c r="G12355">
        <v>100000</v>
      </c>
      <c r="H12355">
        <v>0</v>
      </c>
      <c r="I12355">
        <v>0</v>
      </c>
      <c r="J12355">
        <v>0</v>
      </c>
      <c r="K12355">
        <v>0.255</v>
      </c>
      <c r="L12355" t="s">
        <v>23</v>
      </c>
      <c r="M12355" s="3">
        <v>25500</v>
      </c>
      <c r="N12355" s="2" t="str">
        <f>VLOOKUP(Tabla1[[#This Row],[nemo]],'Nemos y clasificaciones'!$A$2:$B$5000,2,FALSE)</f>
        <v>US BANCORP DE</v>
      </c>
      <c r="O12355" s="3" t="str">
        <f>VLOOKUP(Tabla1[[#This Row],[nemo]],'Nemos y clasificaciones'!$A$1:$C$3000,3,FALSE)</f>
        <v>Conglomerados</v>
      </c>
      <c r="P12355" s="3"/>
      <c r="Q12355" s="3"/>
    </row>
    <row r="12356" spans="1:17" x14ac:dyDescent="0.25">
      <c r="A12356" t="s">
        <v>10328</v>
      </c>
      <c r="B12356" s="1">
        <v>42367</v>
      </c>
      <c r="C12356" s="1">
        <v>42384</v>
      </c>
      <c r="D12356" t="s">
        <v>21</v>
      </c>
      <c r="E12356" t="s">
        <v>793</v>
      </c>
      <c r="F12356">
        <v>0</v>
      </c>
      <c r="G12356">
        <v>100000</v>
      </c>
      <c r="H12356">
        <v>0</v>
      </c>
      <c r="I12356">
        <v>0</v>
      </c>
      <c r="J12356">
        <v>0</v>
      </c>
      <c r="K12356">
        <v>0.255</v>
      </c>
      <c r="L12356" t="s">
        <v>23</v>
      </c>
      <c r="M12356" s="3">
        <v>25500</v>
      </c>
      <c r="N12356" s="2" t="str">
        <f>VLOOKUP(Tabla1[[#This Row],[nemo]],'Nemos y clasificaciones'!$A$2:$B$5000,2,FALSE)</f>
        <v>US BANCORP DE</v>
      </c>
      <c r="O12356" s="3" t="str">
        <f>VLOOKUP(Tabla1[[#This Row],[nemo]],'Nemos y clasificaciones'!$A$1:$C$3000,3,FALSE)</f>
        <v>Conglomerados</v>
      </c>
      <c r="P12356" s="3"/>
      <c r="Q12356" s="3"/>
    </row>
    <row r="12357" spans="1:17" x14ac:dyDescent="0.25">
      <c r="A12357" t="s">
        <v>10328</v>
      </c>
      <c r="B12357" s="1">
        <v>42275</v>
      </c>
      <c r="C12357" s="1">
        <v>42292</v>
      </c>
      <c r="D12357" t="s">
        <v>21</v>
      </c>
      <c r="E12357" t="s">
        <v>793</v>
      </c>
      <c r="F12357">
        <v>0</v>
      </c>
      <c r="G12357">
        <v>100000</v>
      </c>
      <c r="H12357">
        <v>0</v>
      </c>
      <c r="I12357">
        <v>0</v>
      </c>
      <c r="J12357">
        <v>0</v>
      </c>
      <c r="K12357">
        <v>0.255</v>
      </c>
      <c r="L12357" t="s">
        <v>23</v>
      </c>
      <c r="M12357" s="3">
        <v>25500</v>
      </c>
      <c r="N12357" s="2" t="str">
        <f>VLOOKUP(Tabla1[[#This Row],[nemo]],'Nemos y clasificaciones'!$A$2:$B$5000,2,FALSE)</f>
        <v>US BANCORP DE</v>
      </c>
      <c r="O12357" s="3" t="str">
        <f>VLOOKUP(Tabla1[[#This Row],[nemo]],'Nemos y clasificaciones'!$A$1:$C$3000,3,FALSE)</f>
        <v>Conglomerados</v>
      </c>
      <c r="P12357" s="3"/>
      <c r="Q12357" s="3"/>
    </row>
    <row r="12358" spans="1:17" x14ac:dyDescent="0.25">
      <c r="A12358" t="s">
        <v>10328</v>
      </c>
      <c r="B12358" s="1">
        <v>42181</v>
      </c>
      <c r="C12358" s="1">
        <v>42200</v>
      </c>
      <c r="D12358" t="s">
        <v>21</v>
      </c>
      <c r="E12358" t="s">
        <v>793</v>
      </c>
      <c r="F12358">
        <v>0</v>
      </c>
      <c r="G12358">
        <v>100000</v>
      </c>
      <c r="H12358">
        <v>0</v>
      </c>
      <c r="I12358">
        <v>0</v>
      </c>
      <c r="J12358">
        <v>0</v>
      </c>
      <c r="K12358">
        <v>0.255</v>
      </c>
      <c r="L12358" t="s">
        <v>23</v>
      </c>
      <c r="M12358" s="3">
        <v>25500</v>
      </c>
      <c r="N12358" s="2" t="str">
        <f>VLOOKUP(Tabla1[[#This Row],[nemo]],'Nemos y clasificaciones'!$A$2:$B$5000,2,FALSE)</f>
        <v>US BANCORP DE</v>
      </c>
      <c r="O12358" s="3" t="str">
        <f>VLOOKUP(Tabla1[[#This Row],[nemo]],'Nemos y clasificaciones'!$A$1:$C$3000,3,FALSE)</f>
        <v>Conglomerados</v>
      </c>
      <c r="P12358" s="3"/>
      <c r="Q12358" s="3"/>
    </row>
    <row r="12359" spans="1:17" x14ac:dyDescent="0.25">
      <c r="A12359" t="s">
        <v>3705</v>
      </c>
      <c r="B12359" s="1">
        <v>42090</v>
      </c>
      <c r="C12359" s="1">
        <v>42109</v>
      </c>
      <c r="D12359" t="s">
        <v>21</v>
      </c>
      <c r="E12359" t="s">
        <v>793</v>
      </c>
      <c r="F12359">
        <v>0</v>
      </c>
      <c r="G12359">
        <v>100000</v>
      </c>
      <c r="H12359">
        <v>0</v>
      </c>
      <c r="I12359">
        <v>0</v>
      </c>
      <c r="J12359">
        <v>0</v>
      </c>
      <c r="K12359">
        <v>0.245</v>
      </c>
      <c r="L12359" t="s">
        <v>23</v>
      </c>
      <c r="M12359" s="3">
        <v>24500</v>
      </c>
      <c r="N12359" s="2" t="str">
        <f>VLOOKUP(Tabla1[[#This Row],[nemo]],'Nemos y clasificaciones'!$A$2:$B$5000,2,FALSE)</f>
        <v>US BANCORP DE</v>
      </c>
      <c r="O12359" s="3" t="str">
        <f>VLOOKUP(Tabla1[[#This Row],[nemo]],'Nemos y clasificaciones'!$A$1:$C$3000,3,FALSE)</f>
        <v>Conglomerados</v>
      </c>
      <c r="P12359" s="3"/>
      <c r="Q12359" s="3"/>
    </row>
    <row r="12360" spans="1:17" x14ac:dyDescent="0.25">
      <c r="A12360" t="s">
        <v>3705</v>
      </c>
      <c r="B12360" s="1">
        <v>42002</v>
      </c>
      <c r="C12360" s="1">
        <v>42019</v>
      </c>
      <c r="D12360" t="s">
        <v>21</v>
      </c>
      <c r="E12360" t="s">
        <v>793</v>
      </c>
      <c r="F12360">
        <v>0</v>
      </c>
      <c r="G12360">
        <v>100000</v>
      </c>
      <c r="H12360">
        <v>0</v>
      </c>
      <c r="I12360">
        <v>0</v>
      </c>
      <c r="J12360">
        <v>0</v>
      </c>
      <c r="K12360">
        <v>0.245</v>
      </c>
      <c r="L12360" t="s">
        <v>23</v>
      </c>
      <c r="M12360" s="3">
        <v>24500</v>
      </c>
      <c r="N12360" s="2" t="str">
        <f>VLOOKUP(Tabla1[[#This Row],[nemo]],'Nemos y clasificaciones'!$A$2:$B$5000,2,FALSE)</f>
        <v>US BANCORP DE</v>
      </c>
      <c r="O12360" s="3" t="str">
        <f>VLOOKUP(Tabla1[[#This Row],[nemo]],'Nemos y clasificaciones'!$A$1:$C$3000,3,FALSE)</f>
        <v>Conglomerados</v>
      </c>
      <c r="P12360" s="3"/>
      <c r="Q12360" s="3"/>
    </row>
    <row r="12361" spans="1:17" x14ac:dyDescent="0.25">
      <c r="A12361" t="s">
        <v>5232</v>
      </c>
      <c r="B12361" s="1">
        <v>43815</v>
      </c>
      <c r="C12361" s="1">
        <v>43819</v>
      </c>
      <c r="D12361" t="s">
        <v>21</v>
      </c>
      <c r="E12361" t="s">
        <v>1391</v>
      </c>
      <c r="F12361">
        <v>0</v>
      </c>
      <c r="G12361">
        <v>1000000</v>
      </c>
      <c r="H12361">
        <v>0</v>
      </c>
      <c r="I12361">
        <v>0</v>
      </c>
      <c r="J12361">
        <v>0</v>
      </c>
      <c r="K12361">
        <v>0.38400000000000001</v>
      </c>
      <c r="L12361" t="s">
        <v>23</v>
      </c>
      <c r="M12361" s="2">
        <v>384000</v>
      </c>
      <c r="N12361" s="2" t="str">
        <f>VLOOKUP(Tabla1[[#This Row],[nemo]],'Nemos y clasificaciones'!$A$2:$B$5000,2,FALSE)</f>
        <v>ISHARES EDGE MSCI MIN VOL USA ETF</v>
      </c>
      <c r="O12361" s="2" t="str">
        <f>VLOOKUP(Tabla1[[#This Row],[nemo]],'Nemos y clasificaciones'!$A$1:$C$3000,3,FALSE)</f>
        <v>ETF</v>
      </c>
      <c r="P12361" s="2"/>
      <c r="Q12361" s="2"/>
    </row>
    <row r="12362" spans="1:17" x14ac:dyDescent="0.25">
      <c r="A12362" t="s">
        <v>6055</v>
      </c>
      <c r="B12362" s="1">
        <v>43633</v>
      </c>
      <c r="C12362" s="1">
        <v>43637</v>
      </c>
      <c r="D12362" t="s">
        <v>21</v>
      </c>
      <c r="E12362" t="s">
        <v>1391</v>
      </c>
      <c r="F12362">
        <v>0</v>
      </c>
      <c r="G12362">
        <v>1000000</v>
      </c>
      <c r="H12362">
        <v>0</v>
      </c>
      <c r="I12362">
        <v>0</v>
      </c>
      <c r="J12362">
        <v>0</v>
      </c>
      <c r="K12362">
        <v>0.32500000000000001</v>
      </c>
      <c r="L12362" t="s">
        <v>23</v>
      </c>
      <c r="M12362" s="2">
        <v>325000</v>
      </c>
      <c r="N12362" s="2" t="str">
        <f>VLOOKUP(Tabla1[[#This Row],[nemo]],'Nemos y clasificaciones'!$A$2:$B$5000,2,FALSE)</f>
        <v>ISHARES EDGE MSCI MIN VOL USA ETF</v>
      </c>
      <c r="O12362" s="2" t="str">
        <f>VLOOKUP(Tabla1[[#This Row],[nemo]],'Nemos y clasificaciones'!$A$1:$C$3000,3,FALSE)</f>
        <v>ETF</v>
      </c>
      <c r="P12362" s="2"/>
      <c r="Q12362" s="2"/>
    </row>
    <row r="12363" spans="1:17" x14ac:dyDescent="0.25">
      <c r="A12363" t="s">
        <v>3435</v>
      </c>
      <c r="B12363" s="1">
        <v>44097</v>
      </c>
      <c r="C12363" s="1">
        <v>44103</v>
      </c>
      <c r="D12363" t="s">
        <v>21</v>
      </c>
      <c r="E12363" t="s">
        <v>1391</v>
      </c>
      <c r="F12363">
        <v>0</v>
      </c>
      <c r="G12363">
        <v>1000000</v>
      </c>
      <c r="H12363">
        <v>0</v>
      </c>
      <c r="I12363">
        <v>0</v>
      </c>
      <c r="J12363">
        <v>0</v>
      </c>
      <c r="K12363">
        <v>0.313</v>
      </c>
      <c r="L12363" t="s">
        <v>23</v>
      </c>
      <c r="M12363" s="2">
        <v>313000</v>
      </c>
      <c r="N12363" s="2" t="str">
        <f>VLOOKUP(Tabla1[[#This Row],[nemo]],'Nemos y clasificaciones'!$A$2:$B$5000,2,FALSE)</f>
        <v>ISHARES EDGE MSCI MIN VOL USA ETF</v>
      </c>
      <c r="O12363" s="2" t="str">
        <f>VLOOKUP(Tabla1[[#This Row],[nemo]],'Nemos y clasificaciones'!$A$1:$C$3000,3,FALSE)</f>
        <v>ETF</v>
      </c>
      <c r="P12363" s="2"/>
      <c r="Q12363" s="2"/>
    </row>
    <row r="12364" spans="1:17" x14ac:dyDescent="0.25">
      <c r="A12364" t="s">
        <v>4698</v>
      </c>
      <c r="B12364" s="1">
        <v>43915</v>
      </c>
      <c r="C12364" s="1">
        <v>43921</v>
      </c>
      <c r="D12364" t="s">
        <v>21</v>
      </c>
      <c r="E12364" t="s">
        <v>1391</v>
      </c>
      <c r="F12364">
        <v>0</v>
      </c>
      <c r="G12364">
        <v>1000000</v>
      </c>
      <c r="H12364">
        <v>0</v>
      </c>
      <c r="I12364">
        <v>0</v>
      </c>
      <c r="J12364">
        <v>0</v>
      </c>
      <c r="K12364">
        <v>0.313</v>
      </c>
      <c r="L12364" t="s">
        <v>23</v>
      </c>
      <c r="M12364" s="2">
        <v>313000</v>
      </c>
      <c r="N12364" s="2" t="str">
        <f>VLOOKUP(Tabla1[[#This Row],[nemo]],'Nemos y clasificaciones'!$A$2:$B$5000,2,FALSE)</f>
        <v>ISHARES EDGE MSCI MIN VOL USA ETF</v>
      </c>
      <c r="O12364" s="2" t="str">
        <f>VLOOKUP(Tabla1[[#This Row],[nemo]],'Nemos y clasificaciones'!$A$1:$C$3000,3,FALSE)</f>
        <v>ETF</v>
      </c>
      <c r="P12364" s="2"/>
      <c r="Q12364" s="2"/>
    </row>
    <row r="12365" spans="1:17" x14ac:dyDescent="0.25">
      <c r="A12365" t="s">
        <v>2988</v>
      </c>
      <c r="B12365" s="1">
        <v>44179</v>
      </c>
      <c r="C12365" s="1">
        <v>44183</v>
      </c>
      <c r="D12365" t="s">
        <v>21</v>
      </c>
      <c r="E12365" t="s">
        <v>1391</v>
      </c>
      <c r="F12365">
        <v>0</v>
      </c>
      <c r="G12365">
        <v>1000000</v>
      </c>
      <c r="H12365">
        <v>0</v>
      </c>
      <c r="I12365">
        <v>0</v>
      </c>
      <c r="J12365">
        <v>0</v>
      </c>
      <c r="K12365">
        <v>0.30199999999999999</v>
      </c>
      <c r="L12365" t="s">
        <v>23</v>
      </c>
      <c r="M12365" s="2">
        <v>302000</v>
      </c>
      <c r="N12365" s="2" t="str">
        <f>VLOOKUP(Tabla1[[#This Row],[nemo]],'Nemos y clasificaciones'!$A$2:$B$5000,2,FALSE)</f>
        <v>ISHARES EDGE MSCI MIN VOL USA ETF</v>
      </c>
      <c r="O12365" s="2" t="str">
        <f>VLOOKUP(Tabla1[[#This Row],[nemo]],'Nemos y clasificaciones'!$A$1:$C$3000,3,FALSE)</f>
        <v>ETF</v>
      </c>
      <c r="P12365" s="2"/>
      <c r="Q12365" s="2"/>
    </row>
    <row r="12366" spans="1:17" x14ac:dyDescent="0.25">
      <c r="A12366" t="s">
        <v>4000</v>
      </c>
      <c r="B12366" s="1">
        <v>43997</v>
      </c>
      <c r="C12366" s="1">
        <v>44001</v>
      </c>
      <c r="D12366" t="s">
        <v>21</v>
      </c>
      <c r="E12366" t="s">
        <v>1391</v>
      </c>
      <c r="F12366">
        <v>0</v>
      </c>
      <c r="G12366">
        <v>1000000</v>
      </c>
      <c r="H12366">
        <v>0</v>
      </c>
      <c r="I12366">
        <v>0</v>
      </c>
      <c r="J12366">
        <v>0</v>
      </c>
      <c r="K12366">
        <v>0.30199999999999999</v>
      </c>
      <c r="L12366" t="s">
        <v>23</v>
      </c>
      <c r="M12366" s="2">
        <v>302000</v>
      </c>
      <c r="N12366" s="2" t="str">
        <f>VLOOKUP(Tabla1[[#This Row],[nemo]],'Nemos y clasificaciones'!$A$2:$B$5000,2,FALSE)</f>
        <v>ISHARES EDGE MSCI MIN VOL USA ETF</v>
      </c>
      <c r="O12366" s="2" t="str">
        <f>VLOOKUP(Tabla1[[#This Row],[nemo]],'Nemos y clasificaciones'!$A$1:$C$3000,3,FALSE)</f>
        <v>ETF</v>
      </c>
      <c r="P12366" s="2"/>
      <c r="Q12366" s="2"/>
    </row>
    <row r="12367" spans="1:17" x14ac:dyDescent="0.25">
      <c r="A12367" t="s">
        <v>7164</v>
      </c>
      <c r="B12367" s="1">
        <v>43451</v>
      </c>
      <c r="C12367" s="1">
        <v>43455</v>
      </c>
      <c r="D12367" t="s">
        <v>21</v>
      </c>
      <c r="E12367" t="s">
        <v>1391</v>
      </c>
      <c r="F12367">
        <v>0</v>
      </c>
      <c r="G12367">
        <v>1000000</v>
      </c>
      <c r="H12367">
        <v>0</v>
      </c>
      <c r="I12367">
        <v>0</v>
      </c>
      <c r="J12367">
        <v>0</v>
      </c>
      <c r="K12367">
        <v>0.29899999999999999</v>
      </c>
      <c r="L12367" t="s">
        <v>23</v>
      </c>
      <c r="M12367" s="2">
        <v>299000</v>
      </c>
      <c r="N12367" s="2" t="str">
        <f>VLOOKUP(Tabla1[[#This Row],[nemo]],'Nemos y clasificaciones'!$A$2:$B$5000,2,FALSE)</f>
        <v>ISHARES EDGE MSCI MIN VOL USA ETF</v>
      </c>
      <c r="O12367" s="2" t="str">
        <f>VLOOKUP(Tabla1[[#This Row],[nemo]],'Nemos y clasificaciones'!$A$1:$C$3000,3,FALSE)</f>
        <v>ETF</v>
      </c>
      <c r="P12367" s="2"/>
      <c r="Q12367" s="2"/>
    </row>
    <row r="12368" spans="1:17" x14ac:dyDescent="0.25">
      <c r="A12368" t="s">
        <v>7707</v>
      </c>
      <c r="B12368" s="1">
        <v>43277</v>
      </c>
      <c r="C12368" s="1">
        <v>43284</v>
      </c>
      <c r="D12368" t="s">
        <v>21</v>
      </c>
      <c r="E12368" t="s">
        <v>1391</v>
      </c>
      <c r="F12368">
        <v>0</v>
      </c>
      <c r="G12368">
        <v>1000000</v>
      </c>
      <c r="H12368">
        <v>0</v>
      </c>
      <c r="I12368">
        <v>0</v>
      </c>
      <c r="J12368">
        <v>0</v>
      </c>
      <c r="K12368">
        <v>0.29099999999999998</v>
      </c>
      <c r="L12368" t="s">
        <v>23</v>
      </c>
      <c r="M12368" s="2">
        <v>291000</v>
      </c>
      <c r="N12368" s="2" t="str">
        <f>VLOOKUP(Tabla1[[#This Row],[nemo]],'Nemos y clasificaciones'!$A$2:$B$5000,2,FALSE)</f>
        <v>ISHARES EDGE MSCI MIN VOL USA ETF</v>
      </c>
      <c r="O12368" s="2" t="str">
        <f>VLOOKUP(Tabla1[[#This Row],[nemo]],'Nemos y clasificaciones'!$A$1:$C$3000,3,FALSE)</f>
        <v>ETF</v>
      </c>
      <c r="P12368" s="2"/>
      <c r="Q12368" s="2"/>
    </row>
    <row r="12369" spans="1:17" x14ac:dyDescent="0.25">
      <c r="A12369" t="s">
        <v>5587</v>
      </c>
      <c r="B12369" s="1">
        <v>43732</v>
      </c>
      <c r="C12369" s="1">
        <v>43738</v>
      </c>
      <c r="D12369" t="s">
        <v>21</v>
      </c>
      <c r="E12369" t="s">
        <v>1391</v>
      </c>
      <c r="F12369">
        <v>0</v>
      </c>
      <c r="G12369">
        <v>1000000</v>
      </c>
      <c r="H12369">
        <v>0</v>
      </c>
      <c r="I12369">
        <v>0</v>
      </c>
      <c r="J12369">
        <v>0</v>
      </c>
      <c r="K12369">
        <v>0.28699999999999998</v>
      </c>
      <c r="L12369" t="s">
        <v>23</v>
      </c>
      <c r="M12369" s="2">
        <v>287000</v>
      </c>
      <c r="N12369" s="2" t="str">
        <f>VLOOKUP(Tabla1[[#This Row],[nemo]],'Nemos y clasificaciones'!$A$2:$B$5000,2,FALSE)</f>
        <v>ISHARES EDGE MSCI MIN VOL USA ETF</v>
      </c>
      <c r="O12369" s="2" t="str">
        <f>VLOOKUP(Tabla1[[#This Row],[nemo]],'Nemos y clasificaciones'!$A$1:$C$3000,3,FALSE)</f>
        <v>ETF</v>
      </c>
      <c r="P12369" s="2"/>
      <c r="Q12369" s="2"/>
    </row>
    <row r="12370" spans="1:17" x14ac:dyDescent="0.25">
      <c r="A12370" t="s">
        <v>2358</v>
      </c>
      <c r="B12370" s="1">
        <v>44280</v>
      </c>
      <c r="C12370" s="1">
        <v>44286</v>
      </c>
      <c r="D12370" t="s">
        <v>21</v>
      </c>
      <c r="E12370" t="s">
        <v>1391</v>
      </c>
      <c r="F12370">
        <v>0</v>
      </c>
      <c r="G12370">
        <v>1000000</v>
      </c>
      <c r="H12370">
        <v>0</v>
      </c>
      <c r="I12370">
        <v>0</v>
      </c>
      <c r="J12370">
        <v>0</v>
      </c>
      <c r="K12370">
        <v>0.27400000000000002</v>
      </c>
      <c r="L12370" t="s">
        <v>23</v>
      </c>
      <c r="M12370" s="2">
        <v>274000</v>
      </c>
      <c r="N12370" s="2" t="str">
        <f>VLOOKUP(Tabla1[[#This Row],[nemo]],'Nemos y clasificaciones'!$A$2:$B$5000,2,FALSE)</f>
        <v>ISHARES EDGE MSCI MIN VOL USA ETF</v>
      </c>
      <c r="O12370" s="2" t="str">
        <f>VLOOKUP(Tabla1[[#This Row],[nemo]],'Nemos y clasificaciones'!$A$1:$C$3000,3,FALSE)</f>
        <v>ETF</v>
      </c>
      <c r="P12370" s="2"/>
      <c r="Q12370" s="2"/>
    </row>
    <row r="12371" spans="1:17" x14ac:dyDescent="0.25">
      <c r="A12371" t="s">
        <v>7422</v>
      </c>
      <c r="B12371" s="1">
        <v>43369</v>
      </c>
      <c r="C12371" s="1">
        <v>43378</v>
      </c>
      <c r="D12371" t="s">
        <v>21</v>
      </c>
      <c r="E12371" t="s">
        <v>1391</v>
      </c>
      <c r="F12371">
        <v>0</v>
      </c>
      <c r="G12371">
        <v>1000000</v>
      </c>
      <c r="H12371">
        <v>0</v>
      </c>
      <c r="I12371">
        <v>0</v>
      </c>
      <c r="J12371">
        <v>0</v>
      </c>
      <c r="K12371">
        <v>0.253</v>
      </c>
      <c r="L12371" t="s">
        <v>23</v>
      </c>
      <c r="M12371" s="2">
        <v>253000</v>
      </c>
      <c r="N12371" s="2" t="str">
        <f>VLOOKUP(Tabla1[[#This Row],[nemo]],'Nemos y clasificaciones'!$A$2:$B$5000,2,FALSE)</f>
        <v>ISHARES EDGE MSCI MIN VOL USA ETF</v>
      </c>
      <c r="O12371" s="2" t="str">
        <f>VLOOKUP(Tabla1[[#This Row],[nemo]],'Nemos y clasificaciones'!$A$1:$C$3000,3,FALSE)</f>
        <v>ETF</v>
      </c>
      <c r="P12371" s="2"/>
      <c r="Q12371" s="2"/>
    </row>
    <row r="12372" spans="1:17" x14ac:dyDescent="0.25">
      <c r="A12372" t="s">
        <v>6797</v>
      </c>
      <c r="B12372" s="1">
        <v>43544</v>
      </c>
      <c r="C12372" s="1">
        <v>43550</v>
      </c>
      <c r="D12372" t="s">
        <v>21</v>
      </c>
      <c r="E12372" t="s">
        <v>1391</v>
      </c>
      <c r="F12372">
        <v>0</v>
      </c>
      <c r="G12372">
        <v>1000000</v>
      </c>
      <c r="H12372">
        <v>0</v>
      </c>
      <c r="I12372">
        <v>0</v>
      </c>
      <c r="J12372">
        <v>0</v>
      </c>
      <c r="K12372">
        <v>0.23599999999999999</v>
      </c>
      <c r="L12372" t="s">
        <v>23</v>
      </c>
      <c r="M12372" s="2">
        <v>236000</v>
      </c>
      <c r="N12372" s="2" t="str">
        <f>VLOOKUP(Tabla1[[#This Row],[nemo]],'Nemos y clasificaciones'!$A$2:$B$5000,2,FALSE)</f>
        <v>ISHARES EDGE MSCI MIN VOL USA ETF</v>
      </c>
      <c r="O12372" s="2" t="str">
        <f>VLOOKUP(Tabla1[[#This Row],[nemo]],'Nemos y clasificaciones'!$A$1:$C$3000,3,FALSE)</f>
        <v>ETF</v>
      </c>
      <c r="P12372" s="2"/>
      <c r="Q12372" s="2"/>
    </row>
    <row r="12373" spans="1:17" x14ac:dyDescent="0.25">
      <c r="A12373" t="s">
        <v>8491</v>
      </c>
      <c r="B12373" s="1">
        <v>43181</v>
      </c>
      <c r="C12373" s="1">
        <v>43187</v>
      </c>
      <c r="D12373" t="s">
        <v>21</v>
      </c>
      <c r="E12373" t="s">
        <v>1391</v>
      </c>
      <c r="F12373">
        <v>0</v>
      </c>
      <c r="G12373">
        <v>1000000</v>
      </c>
      <c r="H12373">
        <v>0</v>
      </c>
      <c r="I12373">
        <v>0</v>
      </c>
      <c r="J12373">
        <v>0</v>
      </c>
      <c r="K12373">
        <v>0.23499999999999999</v>
      </c>
      <c r="L12373" t="s">
        <v>23</v>
      </c>
      <c r="M12373" s="2">
        <v>235000</v>
      </c>
      <c r="N12373" s="2" t="str">
        <f>VLOOKUP(Tabla1[[#This Row],[nemo]],'Nemos y clasificaciones'!$A$2:$B$5000,2,FALSE)</f>
        <v>ISHARES EDGE MSCI MIN VOL USA ETF</v>
      </c>
      <c r="O12373" s="2" t="str">
        <f>VLOOKUP(Tabla1[[#This Row],[nemo]],'Nemos y clasificaciones'!$A$1:$C$3000,3,FALSE)</f>
        <v>ETF</v>
      </c>
      <c r="P12373" s="2"/>
      <c r="Q12373" s="2"/>
    </row>
    <row r="12374" spans="1:17" x14ac:dyDescent="0.25">
      <c r="A12374" t="s">
        <v>1390</v>
      </c>
      <c r="B12374" s="1">
        <v>44357</v>
      </c>
      <c r="C12374" s="1">
        <v>44363</v>
      </c>
      <c r="D12374" t="s">
        <v>21</v>
      </c>
      <c r="E12374" t="s">
        <v>1391</v>
      </c>
      <c r="F12374">
        <v>0</v>
      </c>
      <c r="G12374">
        <v>1000000</v>
      </c>
      <c r="H12374">
        <v>0</v>
      </c>
      <c r="I12374">
        <v>0</v>
      </c>
      <c r="J12374">
        <v>0</v>
      </c>
      <c r="K12374">
        <v>0.21299999999999999</v>
      </c>
      <c r="L12374" t="s">
        <v>23</v>
      </c>
      <c r="M12374" s="2">
        <v>213000</v>
      </c>
      <c r="N12374" s="2" t="str">
        <f>VLOOKUP(Tabla1[[#This Row],[nemo]],'Nemos y clasificaciones'!$A$2:$B$5000,2,FALSE)</f>
        <v>ISHARES EDGE MSCI MIN VOL USA ETF</v>
      </c>
      <c r="O12374" s="2" t="str">
        <f>VLOOKUP(Tabla1[[#This Row],[nemo]],'Nemos y clasificaciones'!$A$1:$C$3000,3,FALSE)</f>
        <v>ETF</v>
      </c>
      <c r="P12374" s="2"/>
      <c r="Q12374" s="2"/>
    </row>
    <row r="12375" spans="1:17" x14ac:dyDescent="0.25">
      <c r="A12375" t="s">
        <v>6999</v>
      </c>
      <c r="B12375" s="1">
        <v>43462</v>
      </c>
      <c r="C12375" s="1">
        <v>43469</v>
      </c>
      <c r="D12375" t="s">
        <v>21</v>
      </c>
      <c r="E12375" t="s">
        <v>1391</v>
      </c>
      <c r="F12375">
        <v>0</v>
      </c>
      <c r="G12375">
        <v>1000000</v>
      </c>
      <c r="H12375">
        <v>0</v>
      </c>
      <c r="I12375">
        <v>0</v>
      </c>
      <c r="J12375">
        <v>0</v>
      </c>
      <c r="K12375">
        <v>3.3000000000000002E-2</v>
      </c>
      <c r="L12375" t="s">
        <v>23</v>
      </c>
      <c r="M12375" s="3">
        <v>33000</v>
      </c>
      <c r="N12375" s="2" t="str">
        <f>VLOOKUP(Tabla1[[#This Row],[nemo]],'Nemos y clasificaciones'!$A$2:$B$5000,2,FALSE)</f>
        <v>ISHARES EDGE MSCI MIN VOL USA ETF</v>
      </c>
      <c r="O12375" s="3" t="str">
        <f>VLOOKUP(Tabla1[[#This Row],[nemo]],'Nemos y clasificaciones'!$A$1:$C$3000,3,FALSE)</f>
        <v>ETF</v>
      </c>
      <c r="P12375" s="3"/>
      <c r="Q12375" s="3"/>
    </row>
    <row r="12376" spans="1:17" x14ac:dyDescent="0.25">
      <c r="A12376" t="s">
        <v>363</v>
      </c>
      <c r="B12376" s="1">
        <v>44420</v>
      </c>
      <c r="C12376" s="1">
        <v>44440</v>
      </c>
      <c r="D12376" t="s">
        <v>21</v>
      </c>
      <c r="E12376" t="s">
        <v>365</v>
      </c>
      <c r="F12376">
        <v>0</v>
      </c>
      <c r="G12376">
        <v>400000</v>
      </c>
      <c r="H12376">
        <v>0</v>
      </c>
      <c r="I12376">
        <v>0</v>
      </c>
      <c r="J12376">
        <v>0</v>
      </c>
      <c r="K12376">
        <v>0.34799999999999998</v>
      </c>
      <c r="L12376" t="s">
        <v>23</v>
      </c>
      <c r="M12376" s="2">
        <v>139200</v>
      </c>
      <c r="N12376" s="2" t="str">
        <f>VLOOKUP(Tabla1[[#This Row],[nemo]],'Nemos y clasificaciones'!$A$2:$B$5000,2,FALSE)</f>
        <v>VISA INC.</v>
      </c>
      <c r="O12376" s="2" t="str">
        <f>VLOOKUP(Tabla1[[#This Row],[nemo]],'Nemos y clasificaciones'!$A$1:$C$3000,3,FALSE)</f>
        <v>Servicios financieros</v>
      </c>
      <c r="P12376" s="2"/>
      <c r="Q12376" s="2"/>
    </row>
    <row r="12377" spans="1:17" x14ac:dyDescent="0.25">
      <c r="A12377" t="s">
        <v>42</v>
      </c>
      <c r="B12377" s="1">
        <v>44329</v>
      </c>
      <c r="C12377" s="1">
        <v>44348</v>
      </c>
      <c r="D12377" t="s">
        <v>21</v>
      </c>
      <c r="E12377" t="s">
        <v>365</v>
      </c>
      <c r="F12377">
        <v>0</v>
      </c>
      <c r="G12377">
        <v>400000</v>
      </c>
      <c r="H12377">
        <v>0</v>
      </c>
      <c r="I12377">
        <v>0</v>
      </c>
      <c r="J12377">
        <v>0</v>
      </c>
      <c r="K12377">
        <v>0.32</v>
      </c>
      <c r="L12377" t="s">
        <v>23</v>
      </c>
      <c r="M12377" s="2">
        <v>128000</v>
      </c>
      <c r="N12377" s="2" t="str">
        <f>VLOOKUP(Tabla1[[#This Row],[nemo]],'Nemos y clasificaciones'!$A$2:$B$5000,2,FALSE)</f>
        <v>VISA INC.</v>
      </c>
      <c r="O12377" s="2" t="str">
        <f>VLOOKUP(Tabla1[[#This Row],[nemo]],'Nemos y clasificaciones'!$A$1:$C$3000,3,FALSE)</f>
        <v>Servicios financieros</v>
      </c>
      <c r="P12377" s="2"/>
      <c r="Q12377" s="2"/>
    </row>
    <row r="12378" spans="1:17" x14ac:dyDescent="0.25">
      <c r="A12378" t="s">
        <v>42</v>
      </c>
      <c r="B12378" s="1">
        <v>44238</v>
      </c>
      <c r="C12378" s="1">
        <v>44256</v>
      </c>
      <c r="D12378" t="s">
        <v>21</v>
      </c>
      <c r="E12378" t="s">
        <v>365</v>
      </c>
      <c r="F12378">
        <v>0</v>
      </c>
      <c r="G12378">
        <v>400000</v>
      </c>
      <c r="H12378">
        <v>0</v>
      </c>
      <c r="I12378">
        <v>0</v>
      </c>
      <c r="J12378">
        <v>0</v>
      </c>
      <c r="K12378">
        <v>0.32</v>
      </c>
      <c r="L12378" t="s">
        <v>23</v>
      </c>
      <c r="M12378" s="2">
        <v>128000</v>
      </c>
      <c r="N12378" s="2" t="str">
        <f>VLOOKUP(Tabla1[[#This Row],[nemo]],'Nemos y clasificaciones'!$A$2:$B$5000,2,FALSE)</f>
        <v>VISA INC.</v>
      </c>
      <c r="O12378" s="2" t="str">
        <f>VLOOKUP(Tabla1[[#This Row],[nemo]],'Nemos y clasificaciones'!$A$1:$C$3000,3,FALSE)</f>
        <v>Servicios financieros</v>
      </c>
      <c r="P12378" s="2"/>
      <c r="Q12378" s="2"/>
    </row>
    <row r="12379" spans="1:17" x14ac:dyDescent="0.25">
      <c r="A12379" t="s">
        <v>3108</v>
      </c>
      <c r="B12379" s="1">
        <v>44147</v>
      </c>
      <c r="C12379" s="1">
        <v>44166</v>
      </c>
      <c r="D12379" t="s">
        <v>21</v>
      </c>
      <c r="E12379" t="s">
        <v>365</v>
      </c>
      <c r="F12379">
        <v>0</v>
      </c>
      <c r="G12379">
        <v>400000</v>
      </c>
      <c r="H12379">
        <v>0</v>
      </c>
      <c r="I12379">
        <v>0</v>
      </c>
      <c r="J12379">
        <v>0</v>
      </c>
      <c r="K12379">
        <v>0.32</v>
      </c>
      <c r="L12379" t="s">
        <v>23</v>
      </c>
      <c r="M12379" s="2">
        <v>128000</v>
      </c>
      <c r="N12379" s="2" t="str">
        <f>VLOOKUP(Tabla1[[#This Row],[nemo]],'Nemos y clasificaciones'!$A$2:$B$5000,2,FALSE)</f>
        <v>VISA INC.</v>
      </c>
      <c r="O12379" s="2" t="str">
        <f>VLOOKUP(Tabla1[[#This Row],[nemo]],'Nemos y clasificaciones'!$A$1:$C$3000,3,FALSE)</f>
        <v>Servicios financieros</v>
      </c>
      <c r="P12379" s="2"/>
      <c r="Q12379" s="2"/>
    </row>
    <row r="12380" spans="1:17" x14ac:dyDescent="0.25">
      <c r="A12380" t="s">
        <v>3529</v>
      </c>
      <c r="B12380" s="1">
        <v>44056</v>
      </c>
      <c r="C12380" s="1">
        <v>44075</v>
      </c>
      <c r="D12380" t="s">
        <v>21</v>
      </c>
      <c r="E12380" t="s">
        <v>365</v>
      </c>
      <c r="F12380">
        <v>0</v>
      </c>
      <c r="G12380">
        <v>400000</v>
      </c>
      <c r="H12380">
        <v>0</v>
      </c>
      <c r="I12380">
        <v>0</v>
      </c>
      <c r="J12380">
        <v>0</v>
      </c>
      <c r="K12380">
        <v>0.3</v>
      </c>
      <c r="L12380" t="s">
        <v>23</v>
      </c>
      <c r="M12380" s="2">
        <v>120000</v>
      </c>
      <c r="N12380" s="2" t="str">
        <f>VLOOKUP(Tabla1[[#This Row],[nemo]],'Nemos y clasificaciones'!$A$2:$B$5000,2,FALSE)</f>
        <v>VISA INC.</v>
      </c>
      <c r="O12380" s="2" t="str">
        <f>VLOOKUP(Tabla1[[#This Row],[nemo]],'Nemos y clasificaciones'!$A$1:$C$3000,3,FALSE)</f>
        <v>Servicios financieros</v>
      </c>
      <c r="P12380" s="2"/>
      <c r="Q12380" s="2"/>
    </row>
    <row r="12381" spans="1:17" x14ac:dyDescent="0.25">
      <c r="A12381" t="s">
        <v>3529</v>
      </c>
      <c r="B12381" s="1">
        <v>43964</v>
      </c>
      <c r="C12381" s="1">
        <v>43984</v>
      </c>
      <c r="D12381" t="s">
        <v>21</v>
      </c>
      <c r="E12381" t="s">
        <v>365</v>
      </c>
      <c r="F12381">
        <v>0</v>
      </c>
      <c r="G12381">
        <v>400000</v>
      </c>
      <c r="H12381">
        <v>0</v>
      </c>
      <c r="I12381">
        <v>0</v>
      </c>
      <c r="J12381">
        <v>0</v>
      </c>
      <c r="K12381">
        <v>0.3</v>
      </c>
      <c r="L12381" t="s">
        <v>23</v>
      </c>
      <c r="M12381" s="2">
        <v>120000</v>
      </c>
      <c r="N12381" s="2" t="str">
        <f>VLOOKUP(Tabla1[[#This Row],[nemo]],'Nemos y clasificaciones'!$A$2:$B$5000,2,FALSE)</f>
        <v>VISA INC.</v>
      </c>
      <c r="O12381" s="2" t="str">
        <f>VLOOKUP(Tabla1[[#This Row],[nemo]],'Nemos y clasificaciones'!$A$1:$C$3000,3,FALSE)</f>
        <v>Servicios financieros</v>
      </c>
      <c r="P12381" s="2"/>
      <c r="Q12381" s="2"/>
    </row>
    <row r="12382" spans="1:17" x14ac:dyDescent="0.25">
      <c r="A12382" t="s">
        <v>3529</v>
      </c>
      <c r="B12382" s="1">
        <v>43874</v>
      </c>
      <c r="C12382" s="1">
        <v>43893</v>
      </c>
      <c r="D12382" t="s">
        <v>21</v>
      </c>
      <c r="E12382" t="s">
        <v>365</v>
      </c>
      <c r="F12382">
        <v>0</v>
      </c>
      <c r="G12382">
        <v>400000</v>
      </c>
      <c r="H12382">
        <v>0</v>
      </c>
      <c r="I12382">
        <v>0</v>
      </c>
      <c r="J12382">
        <v>0</v>
      </c>
      <c r="K12382">
        <v>0.3</v>
      </c>
      <c r="L12382" t="s">
        <v>23</v>
      </c>
      <c r="M12382" s="2">
        <v>120000</v>
      </c>
      <c r="N12382" s="2" t="str">
        <f>VLOOKUP(Tabla1[[#This Row],[nemo]],'Nemos y clasificaciones'!$A$2:$B$5000,2,FALSE)</f>
        <v>VISA INC.</v>
      </c>
      <c r="O12382" s="2" t="str">
        <f>VLOOKUP(Tabla1[[#This Row],[nemo]],'Nemos y clasificaciones'!$A$1:$C$3000,3,FALSE)</f>
        <v>Servicios financieros</v>
      </c>
      <c r="P12382" s="2"/>
      <c r="Q12382" s="2"/>
    </row>
    <row r="12383" spans="1:17" x14ac:dyDescent="0.25">
      <c r="A12383" t="s">
        <v>3529</v>
      </c>
      <c r="B12383" s="1">
        <v>43783</v>
      </c>
      <c r="C12383" s="1">
        <v>43802</v>
      </c>
      <c r="D12383" t="s">
        <v>21</v>
      </c>
      <c r="E12383" t="s">
        <v>365</v>
      </c>
      <c r="F12383">
        <v>0</v>
      </c>
      <c r="G12383">
        <v>400000</v>
      </c>
      <c r="H12383">
        <v>0</v>
      </c>
      <c r="I12383">
        <v>0</v>
      </c>
      <c r="J12383">
        <v>0</v>
      </c>
      <c r="K12383">
        <v>0.3</v>
      </c>
      <c r="L12383" t="s">
        <v>23</v>
      </c>
      <c r="M12383" s="2">
        <v>120000</v>
      </c>
      <c r="N12383" s="2" t="str">
        <f>VLOOKUP(Tabla1[[#This Row],[nemo]],'Nemos y clasificaciones'!$A$2:$B$5000,2,FALSE)</f>
        <v>VISA INC.</v>
      </c>
      <c r="O12383" s="2" t="str">
        <f>VLOOKUP(Tabla1[[#This Row],[nemo]],'Nemos y clasificaciones'!$A$1:$C$3000,3,FALSE)</f>
        <v>Servicios financieros</v>
      </c>
      <c r="P12383" s="2"/>
      <c r="Q12383" s="2"/>
    </row>
    <row r="12384" spans="1:17" x14ac:dyDescent="0.25">
      <c r="A12384" t="s">
        <v>700</v>
      </c>
      <c r="B12384" s="1">
        <v>43691</v>
      </c>
      <c r="C12384" s="1">
        <v>43711</v>
      </c>
      <c r="D12384" t="s">
        <v>21</v>
      </c>
      <c r="E12384" t="s">
        <v>365</v>
      </c>
      <c r="F12384">
        <v>0</v>
      </c>
      <c r="G12384">
        <v>400000</v>
      </c>
      <c r="H12384">
        <v>0</v>
      </c>
      <c r="I12384">
        <v>0</v>
      </c>
      <c r="J12384">
        <v>0</v>
      </c>
      <c r="K12384">
        <v>0.25</v>
      </c>
      <c r="L12384" t="s">
        <v>23</v>
      </c>
      <c r="M12384" s="2">
        <v>100000</v>
      </c>
      <c r="N12384" s="2" t="str">
        <f>VLOOKUP(Tabla1[[#This Row],[nemo]],'Nemos y clasificaciones'!$A$2:$B$5000,2,FALSE)</f>
        <v>VISA INC.</v>
      </c>
      <c r="O12384" s="2" t="str">
        <f>VLOOKUP(Tabla1[[#This Row],[nemo]],'Nemos y clasificaciones'!$A$1:$C$3000,3,FALSE)</f>
        <v>Servicios financieros</v>
      </c>
      <c r="P12384" s="2"/>
      <c r="Q12384" s="2"/>
    </row>
    <row r="12385" spans="1:17" x14ac:dyDescent="0.25">
      <c r="A12385" t="s">
        <v>700</v>
      </c>
      <c r="B12385" s="1">
        <v>43601</v>
      </c>
      <c r="C12385" s="1">
        <v>43620</v>
      </c>
      <c r="D12385" t="s">
        <v>21</v>
      </c>
      <c r="E12385" t="s">
        <v>365</v>
      </c>
      <c r="F12385">
        <v>0</v>
      </c>
      <c r="G12385">
        <v>400000</v>
      </c>
      <c r="H12385">
        <v>0</v>
      </c>
      <c r="I12385">
        <v>0</v>
      </c>
      <c r="J12385">
        <v>0</v>
      </c>
      <c r="K12385">
        <v>0.25</v>
      </c>
      <c r="L12385" t="s">
        <v>23</v>
      </c>
      <c r="M12385" s="2">
        <v>100000</v>
      </c>
      <c r="N12385" s="2" t="str">
        <f>VLOOKUP(Tabla1[[#This Row],[nemo]],'Nemos y clasificaciones'!$A$2:$B$5000,2,FALSE)</f>
        <v>VISA INC.</v>
      </c>
      <c r="O12385" s="2" t="str">
        <f>VLOOKUP(Tabla1[[#This Row],[nemo]],'Nemos y clasificaciones'!$A$1:$C$3000,3,FALSE)</f>
        <v>Servicios financieros</v>
      </c>
      <c r="P12385" s="2"/>
      <c r="Q12385" s="2"/>
    </row>
    <row r="12386" spans="1:17" x14ac:dyDescent="0.25">
      <c r="A12386" t="s">
        <v>700</v>
      </c>
      <c r="B12386" s="1">
        <v>43510</v>
      </c>
      <c r="C12386" s="1">
        <v>43529</v>
      </c>
      <c r="D12386" t="s">
        <v>21</v>
      </c>
      <c r="E12386" t="s">
        <v>365</v>
      </c>
      <c r="F12386">
        <v>0</v>
      </c>
      <c r="G12386">
        <v>400000</v>
      </c>
      <c r="H12386">
        <v>0</v>
      </c>
      <c r="I12386">
        <v>0</v>
      </c>
      <c r="J12386">
        <v>0</v>
      </c>
      <c r="K12386">
        <v>0.25</v>
      </c>
      <c r="L12386" t="s">
        <v>23</v>
      </c>
      <c r="M12386" s="2">
        <v>100000</v>
      </c>
      <c r="N12386" s="2" t="str">
        <f>VLOOKUP(Tabla1[[#This Row],[nemo]],'Nemos y clasificaciones'!$A$2:$B$5000,2,FALSE)</f>
        <v>VISA INC.</v>
      </c>
      <c r="O12386" s="2" t="str">
        <f>VLOOKUP(Tabla1[[#This Row],[nemo]],'Nemos y clasificaciones'!$A$1:$C$3000,3,FALSE)</f>
        <v>Servicios financieros</v>
      </c>
      <c r="P12386" s="2"/>
      <c r="Q12386" s="2"/>
    </row>
    <row r="12387" spans="1:17" x14ac:dyDescent="0.25">
      <c r="A12387" t="s">
        <v>700</v>
      </c>
      <c r="B12387" s="1">
        <v>43419</v>
      </c>
      <c r="C12387" s="1">
        <v>43438</v>
      </c>
      <c r="D12387" t="s">
        <v>21</v>
      </c>
      <c r="E12387" t="s">
        <v>365</v>
      </c>
      <c r="F12387">
        <v>0</v>
      </c>
      <c r="G12387">
        <v>400000</v>
      </c>
      <c r="H12387">
        <v>0</v>
      </c>
      <c r="I12387">
        <v>0</v>
      </c>
      <c r="J12387">
        <v>0</v>
      </c>
      <c r="K12387">
        <v>0.25</v>
      </c>
      <c r="L12387" t="s">
        <v>23</v>
      </c>
      <c r="M12387" s="2">
        <v>100000</v>
      </c>
      <c r="N12387" s="2" t="str">
        <f>VLOOKUP(Tabla1[[#This Row],[nemo]],'Nemos y clasificaciones'!$A$2:$B$5000,2,FALSE)</f>
        <v>VISA INC.</v>
      </c>
      <c r="O12387" s="2" t="str">
        <f>VLOOKUP(Tabla1[[#This Row],[nemo]],'Nemos y clasificaciones'!$A$1:$C$3000,3,FALSE)</f>
        <v>Servicios financieros</v>
      </c>
      <c r="P12387" s="2"/>
      <c r="Q12387" s="2"/>
    </row>
    <row r="12388" spans="1:17" x14ac:dyDescent="0.25">
      <c r="A12388" t="s">
        <v>7554</v>
      </c>
      <c r="B12388" s="1">
        <v>43328</v>
      </c>
      <c r="C12388" s="1">
        <v>43347</v>
      </c>
      <c r="D12388" t="s">
        <v>21</v>
      </c>
      <c r="E12388" t="s">
        <v>365</v>
      </c>
      <c r="F12388">
        <v>0</v>
      </c>
      <c r="G12388">
        <v>400000</v>
      </c>
      <c r="H12388">
        <v>0</v>
      </c>
      <c r="I12388">
        <v>0</v>
      </c>
      <c r="J12388">
        <v>0</v>
      </c>
      <c r="K12388">
        <v>0.21</v>
      </c>
      <c r="L12388" t="s">
        <v>23</v>
      </c>
      <c r="M12388" s="3">
        <v>84000</v>
      </c>
      <c r="N12388" s="2" t="str">
        <f>VLOOKUP(Tabla1[[#This Row],[nemo]],'Nemos y clasificaciones'!$A$2:$B$5000,2,FALSE)</f>
        <v>VISA INC.</v>
      </c>
      <c r="O12388" s="3" t="str">
        <f>VLOOKUP(Tabla1[[#This Row],[nemo]],'Nemos y clasificaciones'!$A$1:$C$3000,3,FALSE)</f>
        <v>Servicios financieros</v>
      </c>
      <c r="P12388" s="3"/>
      <c r="Q12388" s="3"/>
    </row>
    <row r="12389" spans="1:17" x14ac:dyDescent="0.25">
      <c r="A12389" t="s">
        <v>46</v>
      </c>
      <c r="B12389" s="1">
        <v>43237</v>
      </c>
      <c r="C12389" s="1">
        <v>43256</v>
      </c>
      <c r="D12389" t="s">
        <v>21</v>
      </c>
      <c r="E12389" t="s">
        <v>365</v>
      </c>
      <c r="F12389">
        <v>0</v>
      </c>
      <c r="G12389">
        <v>400000</v>
      </c>
      <c r="H12389">
        <v>0</v>
      </c>
      <c r="I12389">
        <v>0</v>
      </c>
      <c r="J12389">
        <v>0</v>
      </c>
      <c r="K12389">
        <v>0.21</v>
      </c>
      <c r="L12389" t="s">
        <v>23</v>
      </c>
      <c r="M12389" s="3">
        <v>84000</v>
      </c>
      <c r="N12389" s="2" t="str">
        <f>VLOOKUP(Tabla1[[#This Row],[nemo]],'Nemos y clasificaciones'!$A$2:$B$5000,2,FALSE)</f>
        <v>VISA INC.</v>
      </c>
      <c r="O12389" s="3" t="str">
        <f>VLOOKUP(Tabla1[[#This Row],[nemo]],'Nemos y clasificaciones'!$A$1:$C$3000,3,FALSE)</f>
        <v>Servicios financieros</v>
      </c>
      <c r="P12389" s="3"/>
      <c r="Q12389" s="3"/>
    </row>
    <row r="12390" spans="1:17" x14ac:dyDescent="0.25">
      <c r="A12390" t="s">
        <v>46</v>
      </c>
      <c r="B12390" s="1">
        <v>43146</v>
      </c>
      <c r="C12390" s="1">
        <v>43165</v>
      </c>
      <c r="D12390" t="s">
        <v>21</v>
      </c>
      <c r="E12390" t="s">
        <v>365</v>
      </c>
      <c r="F12390">
        <v>0</v>
      </c>
      <c r="G12390">
        <v>400000</v>
      </c>
      <c r="H12390">
        <v>0</v>
      </c>
      <c r="I12390">
        <v>0</v>
      </c>
      <c r="J12390">
        <v>0</v>
      </c>
      <c r="K12390">
        <v>0.21</v>
      </c>
      <c r="L12390" t="s">
        <v>23</v>
      </c>
      <c r="M12390" s="3">
        <v>84000</v>
      </c>
      <c r="N12390" s="2" t="str">
        <f>VLOOKUP(Tabla1[[#This Row],[nemo]],'Nemos y clasificaciones'!$A$2:$B$5000,2,FALSE)</f>
        <v>VISA INC.</v>
      </c>
      <c r="O12390" s="3" t="str">
        <f>VLOOKUP(Tabla1[[#This Row],[nemo]],'Nemos y clasificaciones'!$A$1:$C$3000,3,FALSE)</f>
        <v>Servicios financieros</v>
      </c>
      <c r="P12390" s="3"/>
      <c r="Q12390" s="3"/>
    </row>
    <row r="12391" spans="1:17" x14ac:dyDescent="0.25">
      <c r="A12391" t="s">
        <v>8871</v>
      </c>
      <c r="B12391" s="1">
        <v>43055</v>
      </c>
      <c r="C12391" s="1">
        <v>43074</v>
      </c>
      <c r="D12391" t="s">
        <v>21</v>
      </c>
      <c r="E12391" t="s">
        <v>365</v>
      </c>
      <c r="F12391">
        <v>0</v>
      </c>
      <c r="G12391">
        <v>400000</v>
      </c>
      <c r="H12391">
        <v>0</v>
      </c>
      <c r="I12391">
        <v>0</v>
      </c>
      <c r="J12391">
        <v>0</v>
      </c>
      <c r="K12391">
        <v>0.19500000000000001</v>
      </c>
      <c r="L12391" t="s">
        <v>23</v>
      </c>
      <c r="M12391" s="3">
        <v>78000</v>
      </c>
      <c r="N12391" s="2" t="str">
        <f>VLOOKUP(Tabla1[[#This Row],[nemo]],'Nemos y clasificaciones'!$A$2:$B$5000,2,FALSE)</f>
        <v>VISA INC.</v>
      </c>
      <c r="O12391" s="3" t="str">
        <f>VLOOKUP(Tabla1[[#This Row],[nemo]],'Nemos y clasificaciones'!$A$1:$C$3000,3,FALSE)</f>
        <v>Servicios financieros</v>
      </c>
      <c r="P12391" s="3"/>
      <c r="Q12391" s="3"/>
    </row>
    <row r="12392" spans="1:17" x14ac:dyDescent="0.25">
      <c r="A12392" t="s">
        <v>9107</v>
      </c>
      <c r="B12392" s="1">
        <v>42963</v>
      </c>
      <c r="C12392" s="1">
        <v>42983</v>
      </c>
      <c r="D12392" t="s">
        <v>21</v>
      </c>
      <c r="E12392" t="s">
        <v>365</v>
      </c>
      <c r="F12392">
        <v>0</v>
      </c>
      <c r="G12392">
        <v>400000</v>
      </c>
      <c r="H12392">
        <v>0</v>
      </c>
      <c r="I12392">
        <v>0</v>
      </c>
      <c r="J12392">
        <v>0</v>
      </c>
      <c r="K12392">
        <v>0.16500000000000001</v>
      </c>
      <c r="L12392" t="s">
        <v>23</v>
      </c>
      <c r="M12392" s="3">
        <v>66000</v>
      </c>
      <c r="N12392" s="2" t="str">
        <f>VLOOKUP(Tabla1[[#This Row],[nemo]],'Nemos y clasificaciones'!$A$2:$B$5000,2,FALSE)</f>
        <v>VISA INC.</v>
      </c>
      <c r="O12392" s="3" t="str">
        <f>VLOOKUP(Tabla1[[#This Row],[nemo]],'Nemos y clasificaciones'!$A$1:$C$3000,3,FALSE)</f>
        <v>Servicios financieros</v>
      </c>
      <c r="P12392" s="3"/>
      <c r="Q12392" s="3"/>
    </row>
    <row r="12393" spans="1:17" x14ac:dyDescent="0.25">
      <c r="A12393" t="s">
        <v>9402</v>
      </c>
      <c r="B12393" s="1">
        <v>42872</v>
      </c>
      <c r="C12393" s="1">
        <v>42892</v>
      </c>
      <c r="D12393" t="s">
        <v>21</v>
      </c>
      <c r="E12393" t="s">
        <v>365</v>
      </c>
      <c r="F12393">
        <v>0</v>
      </c>
      <c r="G12393">
        <v>400000</v>
      </c>
      <c r="H12393">
        <v>0</v>
      </c>
      <c r="I12393">
        <v>0</v>
      </c>
      <c r="J12393">
        <v>0</v>
      </c>
      <c r="K12393">
        <v>0.16500000000000001</v>
      </c>
      <c r="L12393" t="s">
        <v>23</v>
      </c>
      <c r="M12393" s="3">
        <v>66000</v>
      </c>
      <c r="N12393" s="2" t="str">
        <f>VLOOKUP(Tabla1[[#This Row],[nemo]],'Nemos y clasificaciones'!$A$2:$B$5000,2,FALSE)</f>
        <v>VISA INC.</v>
      </c>
      <c r="O12393" s="3" t="str">
        <f>VLOOKUP(Tabla1[[#This Row],[nemo]],'Nemos y clasificaciones'!$A$1:$C$3000,3,FALSE)</f>
        <v>Servicios financieros</v>
      </c>
      <c r="P12393" s="3"/>
      <c r="Q12393" s="3"/>
    </row>
    <row r="12394" spans="1:17" x14ac:dyDescent="0.25">
      <c r="A12394" t="s">
        <v>9402</v>
      </c>
      <c r="B12394" s="1">
        <v>42781</v>
      </c>
      <c r="C12394" s="1">
        <v>42801</v>
      </c>
      <c r="D12394" t="s">
        <v>21</v>
      </c>
      <c r="E12394" t="s">
        <v>365</v>
      </c>
      <c r="F12394">
        <v>0</v>
      </c>
      <c r="G12394">
        <v>400000</v>
      </c>
      <c r="H12394">
        <v>0</v>
      </c>
      <c r="I12394">
        <v>0</v>
      </c>
      <c r="J12394">
        <v>0</v>
      </c>
      <c r="K12394">
        <v>0.16500000000000001</v>
      </c>
      <c r="L12394" t="s">
        <v>23</v>
      </c>
      <c r="M12394" s="3">
        <v>66000</v>
      </c>
      <c r="N12394" s="2" t="str">
        <f>VLOOKUP(Tabla1[[#This Row],[nemo]],'Nemos y clasificaciones'!$A$2:$B$5000,2,FALSE)</f>
        <v>VISA INC.</v>
      </c>
      <c r="O12394" s="3" t="str">
        <f>VLOOKUP(Tabla1[[#This Row],[nemo]],'Nemos y clasificaciones'!$A$1:$C$3000,3,FALSE)</f>
        <v>Servicios financieros</v>
      </c>
      <c r="P12394" s="3"/>
      <c r="Q12394" s="3"/>
    </row>
    <row r="12395" spans="1:17" x14ac:dyDescent="0.25">
      <c r="A12395" t="s">
        <v>9402</v>
      </c>
      <c r="B12395" s="1">
        <v>42690</v>
      </c>
      <c r="C12395" s="1">
        <v>42710</v>
      </c>
      <c r="D12395" t="s">
        <v>21</v>
      </c>
      <c r="E12395" t="s">
        <v>365</v>
      </c>
      <c r="F12395">
        <v>0</v>
      </c>
      <c r="G12395">
        <v>400000</v>
      </c>
      <c r="H12395">
        <v>0</v>
      </c>
      <c r="I12395">
        <v>0</v>
      </c>
      <c r="J12395">
        <v>0</v>
      </c>
      <c r="K12395">
        <v>0.16500000000000001</v>
      </c>
      <c r="L12395" t="s">
        <v>23</v>
      </c>
      <c r="M12395" s="3">
        <v>66000</v>
      </c>
      <c r="N12395" s="2" t="str">
        <f>VLOOKUP(Tabla1[[#This Row],[nemo]],'Nemos y clasificaciones'!$A$2:$B$5000,2,FALSE)</f>
        <v>VISA INC.</v>
      </c>
      <c r="O12395" s="3" t="str">
        <f>VLOOKUP(Tabla1[[#This Row],[nemo]],'Nemos y clasificaciones'!$A$1:$C$3000,3,FALSE)</f>
        <v>Servicios financieros</v>
      </c>
      <c r="P12395" s="3"/>
      <c r="Q12395" s="3"/>
    </row>
    <row r="12396" spans="1:17" x14ac:dyDescent="0.25">
      <c r="A12396" t="s">
        <v>4754</v>
      </c>
      <c r="B12396" s="1">
        <v>42599</v>
      </c>
      <c r="C12396" s="1">
        <v>42619</v>
      </c>
      <c r="D12396" t="s">
        <v>21</v>
      </c>
      <c r="E12396" t="s">
        <v>365</v>
      </c>
      <c r="F12396">
        <v>0</v>
      </c>
      <c r="G12396">
        <v>400000</v>
      </c>
      <c r="H12396">
        <v>0</v>
      </c>
      <c r="I12396">
        <v>0</v>
      </c>
      <c r="J12396">
        <v>0</v>
      </c>
      <c r="K12396">
        <v>0.14000000000000001</v>
      </c>
      <c r="L12396" t="s">
        <v>23</v>
      </c>
      <c r="M12396" s="3">
        <v>56000</v>
      </c>
      <c r="N12396" s="2" t="str">
        <f>VLOOKUP(Tabla1[[#This Row],[nemo]],'Nemos y clasificaciones'!$A$2:$B$5000,2,FALSE)</f>
        <v>VISA INC.</v>
      </c>
      <c r="O12396" s="3" t="str">
        <f>VLOOKUP(Tabla1[[#This Row],[nemo]],'Nemos y clasificaciones'!$A$1:$C$3000,3,FALSE)</f>
        <v>Servicios financieros</v>
      </c>
      <c r="P12396" s="3"/>
      <c r="Q12396" s="3"/>
    </row>
    <row r="12397" spans="1:17" x14ac:dyDescent="0.25">
      <c r="A12397" t="s">
        <v>4754</v>
      </c>
      <c r="B12397" s="1">
        <v>42501</v>
      </c>
      <c r="C12397" s="1">
        <v>42528</v>
      </c>
      <c r="D12397" t="s">
        <v>21</v>
      </c>
      <c r="E12397" t="s">
        <v>365</v>
      </c>
      <c r="F12397">
        <v>0</v>
      </c>
      <c r="G12397">
        <v>400000</v>
      </c>
      <c r="H12397">
        <v>0</v>
      </c>
      <c r="I12397">
        <v>0</v>
      </c>
      <c r="J12397">
        <v>0</v>
      </c>
      <c r="K12397">
        <v>0.14000000000000001</v>
      </c>
      <c r="L12397" t="s">
        <v>23</v>
      </c>
      <c r="M12397" s="3">
        <v>56000</v>
      </c>
      <c r="N12397" s="2" t="str">
        <f>VLOOKUP(Tabla1[[#This Row],[nemo]],'Nemos y clasificaciones'!$A$2:$B$5000,2,FALSE)</f>
        <v>VISA INC.</v>
      </c>
      <c r="O12397" s="3" t="str">
        <f>VLOOKUP(Tabla1[[#This Row],[nemo]],'Nemos y clasificaciones'!$A$1:$C$3000,3,FALSE)</f>
        <v>Servicios financieros</v>
      </c>
      <c r="P12397" s="3"/>
      <c r="Q12397" s="3"/>
    </row>
    <row r="12398" spans="1:17" x14ac:dyDescent="0.25">
      <c r="A12398" t="s">
        <v>4754</v>
      </c>
      <c r="B12398" s="1">
        <v>42417</v>
      </c>
      <c r="C12398" s="1">
        <v>42430</v>
      </c>
      <c r="D12398" t="s">
        <v>21</v>
      </c>
      <c r="E12398" t="s">
        <v>365</v>
      </c>
      <c r="F12398">
        <v>0</v>
      </c>
      <c r="G12398">
        <v>400000</v>
      </c>
      <c r="H12398">
        <v>0</v>
      </c>
      <c r="I12398">
        <v>0</v>
      </c>
      <c r="J12398">
        <v>0</v>
      </c>
      <c r="K12398">
        <v>0.14000000000000001</v>
      </c>
      <c r="L12398" t="s">
        <v>23</v>
      </c>
      <c r="M12398" s="3">
        <v>56000</v>
      </c>
      <c r="N12398" s="2" t="str">
        <f>VLOOKUP(Tabla1[[#This Row],[nemo]],'Nemos y clasificaciones'!$A$2:$B$5000,2,FALSE)</f>
        <v>VISA INC.</v>
      </c>
      <c r="O12398" s="3" t="str">
        <f>VLOOKUP(Tabla1[[#This Row],[nemo]],'Nemos y clasificaciones'!$A$1:$C$3000,3,FALSE)</f>
        <v>Servicios financieros</v>
      </c>
      <c r="P12398" s="3"/>
      <c r="Q12398" s="3"/>
    </row>
    <row r="12399" spans="1:17" x14ac:dyDescent="0.25">
      <c r="A12399" t="s">
        <v>4754</v>
      </c>
      <c r="B12399" s="1">
        <v>42318</v>
      </c>
      <c r="C12399" s="1">
        <v>42339</v>
      </c>
      <c r="D12399" t="s">
        <v>21</v>
      </c>
      <c r="E12399" t="s">
        <v>365</v>
      </c>
      <c r="F12399">
        <v>0</v>
      </c>
      <c r="G12399">
        <v>400000</v>
      </c>
      <c r="H12399">
        <v>0</v>
      </c>
      <c r="I12399">
        <v>0</v>
      </c>
      <c r="J12399">
        <v>0</v>
      </c>
      <c r="K12399">
        <v>0.14000000000000001</v>
      </c>
      <c r="L12399" t="s">
        <v>23</v>
      </c>
      <c r="M12399" s="3">
        <v>56000</v>
      </c>
      <c r="N12399" s="2" t="str">
        <f>VLOOKUP(Tabla1[[#This Row],[nemo]],'Nemos y clasificaciones'!$A$2:$B$5000,2,FALSE)</f>
        <v>VISA INC.</v>
      </c>
      <c r="O12399" s="3" t="str">
        <f>VLOOKUP(Tabla1[[#This Row],[nemo]],'Nemos y clasificaciones'!$A$1:$C$3000,3,FALSE)</f>
        <v>Servicios financieros</v>
      </c>
      <c r="P12399" s="3"/>
      <c r="Q12399" s="3"/>
    </row>
    <row r="12400" spans="1:17" x14ac:dyDescent="0.25">
      <c r="A12400" t="s">
        <v>7357</v>
      </c>
      <c r="B12400" s="1">
        <v>42228</v>
      </c>
      <c r="C12400" s="1">
        <v>42248</v>
      </c>
      <c r="D12400" t="s">
        <v>21</v>
      </c>
      <c r="E12400" t="s">
        <v>365</v>
      </c>
      <c r="F12400">
        <v>0</v>
      </c>
      <c r="G12400">
        <v>400000</v>
      </c>
      <c r="H12400">
        <v>0</v>
      </c>
      <c r="I12400">
        <v>0</v>
      </c>
      <c r="J12400">
        <v>0</v>
      </c>
      <c r="K12400">
        <v>0.12</v>
      </c>
      <c r="L12400" t="s">
        <v>23</v>
      </c>
      <c r="M12400" s="3">
        <v>48000</v>
      </c>
      <c r="N12400" s="2" t="str">
        <f>VLOOKUP(Tabla1[[#This Row],[nemo]],'Nemos y clasificaciones'!$A$2:$B$5000,2,FALSE)</f>
        <v>VISA INC.</v>
      </c>
      <c r="O12400" s="3" t="str">
        <f>VLOOKUP(Tabla1[[#This Row],[nemo]],'Nemos y clasificaciones'!$A$1:$C$3000,3,FALSE)</f>
        <v>Servicios financieros</v>
      </c>
      <c r="P12400" s="3"/>
      <c r="Q12400" s="3"/>
    </row>
    <row r="12401" spans="1:17" x14ac:dyDescent="0.25">
      <c r="A12401" t="s">
        <v>7357</v>
      </c>
      <c r="B12401" s="1">
        <v>42137</v>
      </c>
      <c r="C12401" s="1">
        <v>42157</v>
      </c>
      <c r="D12401" t="s">
        <v>21</v>
      </c>
      <c r="E12401" t="s">
        <v>365</v>
      </c>
      <c r="F12401">
        <v>0</v>
      </c>
      <c r="G12401">
        <v>400000</v>
      </c>
      <c r="H12401">
        <v>0</v>
      </c>
      <c r="I12401">
        <v>0</v>
      </c>
      <c r="J12401">
        <v>0</v>
      </c>
      <c r="K12401">
        <v>0.12</v>
      </c>
      <c r="L12401" t="s">
        <v>23</v>
      </c>
      <c r="M12401" s="3">
        <v>48000</v>
      </c>
      <c r="N12401" s="2" t="str">
        <f>VLOOKUP(Tabla1[[#This Row],[nemo]],'Nemos y clasificaciones'!$A$2:$B$5000,2,FALSE)</f>
        <v>VISA INC.</v>
      </c>
      <c r="O12401" s="3" t="str">
        <f>VLOOKUP(Tabla1[[#This Row],[nemo]],'Nemos y clasificaciones'!$A$1:$C$3000,3,FALSE)</f>
        <v>Servicios financieros</v>
      </c>
      <c r="P12401" s="3"/>
      <c r="Q12401" s="3"/>
    </row>
    <row r="12402" spans="1:17" x14ac:dyDescent="0.25">
      <c r="A12402" t="s">
        <v>10299</v>
      </c>
      <c r="B12402" s="1">
        <v>42573</v>
      </c>
      <c r="C12402" s="1">
        <v>42591</v>
      </c>
      <c r="D12402" t="s">
        <v>14</v>
      </c>
      <c r="E12402" t="s">
        <v>10300</v>
      </c>
      <c r="F12402">
        <v>0</v>
      </c>
      <c r="G12402">
        <v>1498538320</v>
      </c>
      <c r="H12402">
        <v>0</v>
      </c>
      <c r="I12402">
        <v>0</v>
      </c>
      <c r="J12402">
        <v>0</v>
      </c>
      <c r="K12402">
        <v>1.2999999999999999E-2</v>
      </c>
      <c r="L12402" t="s">
        <v>23</v>
      </c>
      <c r="M12402" s="2">
        <v>19480998.16</v>
      </c>
      <c r="N12402" s="2" t="str">
        <f>VLOOKUP(Tabla1[[#This Row],[nemo]],'Nemos y clasificaciones'!$A$2:$B$5000,2,FALSE)</f>
        <v>VOLCAN COMPANIA MINERA S.A.A., CLASE A</v>
      </c>
      <c r="O12402" s="2" t="str">
        <f>VLOOKUP(Tabla1[[#This Row],[nemo]],'Nemos y clasificaciones'!$A$1:$C$3000,3,FALSE)</f>
        <v>Minería</v>
      </c>
      <c r="P12402" s="2"/>
      <c r="Q12402" s="2"/>
    </row>
    <row r="12403" spans="1:17" x14ac:dyDescent="0.25">
      <c r="A12403" t="s">
        <v>10301</v>
      </c>
      <c r="B12403" s="1">
        <v>42573</v>
      </c>
      <c r="C12403" s="1">
        <v>42591</v>
      </c>
      <c r="D12403" t="s">
        <v>14</v>
      </c>
      <c r="E12403" t="s">
        <v>10302</v>
      </c>
      <c r="F12403">
        <v>0</v>
      </c>
      <c r="G12403">
        <v>2241418329</v>
      </c>
      <c r="H12403">
        <v>0</v>
      </c>
      <c r="I12403">
        <v>0</v>
      </c>
      <c r="J12403">
        <v>0</v>
      </c>
      <c r="K12403">
        <v>1.2999999999999999E-2</v>
      </c>
      <c r="L12403" t="s">
        <v>23</v>
      </c>
      <c r="M12403" s="2">
        <v>29138438.276999999</v>
      </c>
      <c r="N12403" s="2" t="str">
        <f>VLOOKUP(Tabla1[[#This Row],[nemo]],'Nemos y clasificaciones'!$A$2:$B$5000,2,FALSE)</f>
        <v>VOLCAN COMPANIA MINERA S.A.A., CLASE B</v>
      </c>
      <c r="O12403" s="2" t="str">
        <f>VLOOKUP(Tabla1[[#This Row],[nemo]],'Nemos y clasificaciones'!$A$1:$C$3000,3,FALSE)</f>
        <v>Minería</v>
      </c>
      <c r="P12403" s="2"/>
      <c r="Q12403" s="2"/>
    </row>
    <row r="12404" spans="1:17" x14ac:dyDescent="0.25">
      <c r="A12404" t="s">
        <v>5237</v>
      </c>
      <c r="B12404" s="1">
        <v>43815</v>
      </c>
      <c r="C12404" s="1">
        <v>43819</v>
      </c>
      <c r="D12404" t="s">
        <v>21</v>
      </c>
      <c r="E12404" t="s">
        <v>1403</v>
      </c>
      <c r="F12404">
        <v>0</v>
      </c>
      <c r="G12404">
        <v>1000000</v>
      </c>
      <c r="H12404">
        <v>0</v>
      </c>
      <c r="I12404">
        <v>0</v>
      </c>
      <c r="J12404">
        <v>0</v>
      </c>
      <c r="K12404">
        <v>0.60399999999999998</v>
      </c>
      <c r="L12404" t="s">
        <v>23</v>
      </c>
      <c r="M12404" s="2">
        <v>604000</v>
      </c>
      <c r="N12404" s="2" t="str">
        <f>VLOOKUP(Tabla1[[#This Row],[nemo]],'Nemos y clasificaciones'!$A$2:$B$5000,2,FALSE)</f>
        <v>ISHARES EDGE MSCI USA VALUE FACTOR ETF</v>
      </c>
      <c r="O12404" s="2" t="str">
        <f>VLOOKUP(Tabla1[[#This Row],[nemo]],'Nemos y clasificaciones'!$A$1:$C$3000,3,FALSE)</f>
        <v>ETF</v>
      </c>
      <c r="P12404" s="2"/>
      <c r="Q12404" s="2"/>
    </row>
    <row r="12405" spans="1:17" x14ac:dyDescent="0.25">
      <c r="A12405" t="s">
        <v>6795</v>
      </c>
      <c r="B12405" s="1">
        <v>43544</v>
      </c>
      <c r="C12405" s="1">
        <v>43550</v>
      </c>
      <c r="D12405" t="s">
        <v>21</v>
      </c>
      <c r="E12405" t="s">
        <v>1403</v>
      </c>
      <c r="F12405">
        <v>0</v>
      </c>
      <c r="G12405">
        <v>1000000</v>
      </c>
      <c r="H12405">
        <v>0</v>
      </c>
      <c r="I12405">
        <v>0</v>
      </c>
      <c r="J12405">
        <v>0</v>
      </c>
      <c r="K12405">
        <v>0.59299999999999997</v>
      </c>
      <c r="L12405" t="s">
        <v>23</v>
      </c>
      <c r="M12405" s="2">
        <v>593000</v>
      </c>
      <c r="N12405" s="2" t="str">
        <f>VLOOKUP(Tabla1[[#This Row],[nemo]],'Nemos y clasificaciones'!$A$2:$B$5000,2,FALSE)</f>
        <v>ISHARES EDGE MSCI USA VALUE FACTOR ETF</v>
      </c>
      <c r="O12405" s="2" t="str">
        <f>VLOOKUP(Tabla1[[#This Row],[nemo]],'Nemos y clasificaciones'!$A$1:$C$3000,3,FALSE)</f>
        <v>ETF</v>
      </c>
      <c r="P12405" s="2"/>
      <c r="Q12405" s="2"/>
    </row>
    <row r="12406" spans="1:17" x14ac:dyDescent="0.25">
      <c r="A12406" t="s">
        <v>6056</v>
      </c>
      <c r="B12406" s="1">
        <v>43633</v>
      </c>
      <c r="C12406" s="1">
        <v>43637</v>
      </c>
      <c r="D12406" t="s">
        <v>21</v>
      </c>
      <c r="E12406" t="s">
        <v>1403</v>
      </c>
      <c r="F12406">
        <v>0</v>
      </c>
      <c r="G12406">
        <v>1000000</v>
      </c>
      <c r="H12406">
        <v>0</v>
      </c>
      <c r="I12406">
        <v>0</v>
      </c>
      <c r="J12406">
        <v>0</v>
      </c>
      <c r="K12406">
        <v>0.59199999999999997</v>
      </c>
      <c r="L12406" t="s">
        <v>23</v>
      </c>
      <c r="M12406" s="2">
        <v>592000</v>
      </c>
      <c r="N12406" s="2" t="str">
        <f>VLOOKUP(Tabla1[[#This Row],[nemo]],'Nemos y clasificaciones'!$A$2:$B$5000,2,FALSE)</f>
        <v>ISHARES EDGE MSCI USA VALUE FACTOR ETF</v>
      </c>
      <c r="O12406" s="2" t="str">
        <f>VLOOKUP(Tabla1[[#This Row],[nemo]],'Nemos y clasificaciones'!$A$1:$C$3000,3,FALSE)</f>
        <v>ETF</v>
      </c>
      <c r="P12406" s="2"/>
      <c r="Q12406" s="2"/>
    </row>
    <row r="12407" spans="1:17" x14ac:dyDescent="0.25">
      <c r="A12407" t="s">
        <v>5589</v>
      </c>
      <c r="B12407" s="1">
        <v>43732</v>
      </c>
      <c r="C12407" s="1">
        <v>43738</v>
      </c>
      <c r="D12407" t="s">
        <v>21</v>
      </c>
      <c r="E12407" t="s">
        <v>1403</v>
      </c>
      <c r="F12407">
        <v>0</v>
      </c>
      <c r="G12407">
        <v>1000000</v>
      </c>
      <c r="H12407">
        <v>0</v>
      </c>
      <c r="I12407">
        <v>0</v>
      </c>
      <c r="J12407">
        <v>0</v>
      </c>
      <c r="K12407">
        <v>0.54800000000000004</v>
      </c>
      <c r="L12407" t="s">
        <v>23</v>
      </c>
      <c r="M12407" s="2">
        <v>548000</v>
      </c>
      <c r="N12407" s="2" t="str">
        <f>VLOOKUP(Tabla1[[#This Row],[nemo]],'Nemos y clasificaciones'!$A$2:$B$5000,2,FALSE)</f>
        <v>ISHARES EDGE MSCI USA VALUE FACTOR ETF</v>
      </c>
      <c r="O12407" s="2" t="str">
        <f>VLOOKUP(Tabla1[[#This Row],[nemo]],'Nemos y clasificaciones'!$A$1:$C$3000,3,FALSE)</f>
        <v>ETF</v>
      </c>
      <c r="P12407" s="2"/>
      <c r="Q12407" s="2"/>
    </row>
    <row r="12408" spans="1:17" x14ac:dyDescent="0.25">
      <c r="A12408" t="s">
        <v>7165</v>
      </c>
      <c r="B12408" s="1">
        <v>43451</v>
      </c>
      <c r="C12408" s="1">
        <v>43455</v>
      </c>
      <c r="D12408" t="s">
        <v>21</v>
      </c>
      <c r="E12408" t="s">
        <v>1403</v>
      </c>
      <c r="F12408">
        <v>0</v>
      </c>
      <c r="G12408">
        <v>1000000</v>
      </c>
      <c r="H12408">
        <v>0</v>
      </c>
      <c r="I12408">
        <v>0</v>
      </c>
      <c r="J12408">
        <v>0</v>
      </c>
      <c r="K12408">
        <v>0.54200000000000004</v>
      </c>
      <c r="L12408" t="s">
        <v>23</v>
      </c>
      <c r="M12408" s="2">
        <v>542000</v>
      </c>
      <c r="N12408" s="2" t="str">
        <f>VLOOKUP(Tabla1[[#This Row],[nemo]],'Nemos y clasificaciones'!$A$2:$B$5000,2,FALSE)</f>
        <v>ISHARES EDGE MSCI USA VALUE FACTOR ETF</v>
      </c>
      <c r="O12408" s="2" t="str">
        <f>VLOOKUP(Tabla1[[#This Row],[nemo]],'Nemos y clasificaciones'!$A$1:$C$3000,3,FALSE)</f>
        <v>ETF</v>
      </c>
      <c r="P12408" s="2"/>
      <c r="Q12408" s="2"/>
    </row>
    <row r="12409" spans="1:17" x14ac:dyDescent="0.25">
      <c r="A12409" t="s">
        <v>2990</v>
      </c>
      <c r="B12409" s="1">
        <v>44179</v>
      </c>
      <c r="C12409" s="1">
        <v>44183</v>
      </c>
      <c r="D12409" t="s">
        <v>21</v>
      </c>
      <c r="E12409" t="s">
        <v>1403</v>
      </c>
      <c r="F12409">
        <v>0</v>
      </c>
      <c r="G12409">
        <v>1000000</v>
      </c>
      <c r="H12409">
        <v>0</v>
      </c>
      <c r="I12409">
        <v>0</v>
      </c>
      <c r="J12409">
        <v>0</v>
      </c>
      <c r="K12409">
        <v>0.53500000000000003</v>
      </c>
      <c r="L12409" t="s">
        <v>23</v>
      </c>
      <c r="M12409" s="2">
        <v>535000</v>
      </c>
      <c r="N12409" s="2" t="str">
        <f>VLOOKUP(Tabla1[[#This Row],[nemo]],'Nemos y clasificaciones'!$A$2:$B$5000,2,FALSE)</f>
        <v>ISHARES EDGE MSCI USA VALUE FACTOR ETF</v>
      </c>
      <c r="O12409" s="2" t="str">
        <f>VLOOKUP(Tabla1[[#This Row],[nemo]],'Nemos y clasificaciones'!$A$1:$C$3000,3,FALSE)</f>
        <v>ETF</v>
      </c>
      <c r="P12409" s="2"/>
      <c r="Q12409" s="2"/>
    </row>
    <row r="12410" spans="1:17" x14ac:dyDescent="0.25">
      <c r="A12410" t="s">
        <v>1402</v>
      </c>
      <c r="B12410" s="1">
        <v>44357</v>
      </c>
      <c r="C12410" s="1">
        <v>44363</v>
      </c>
      <c r="D12410" t="s">
        <v>21</v>
      </c>
      <c r="E12410" t="s">
        <v>1403</v>
      </c>
      <c r="F12410">
        <v>0</v>
      </c>
      <c r="G12410">
        <v>1000000</v>
      </c>
      <c r="H12410">
        <v>0</v>
      </c>
      <c r="I12410">
        <v>0</v>
      </c>
      <c r="J12410">
        <v>0</v>
      </c>
      <c r="K12410">
        <v>0.48899999999999999</v>
      </c>
      <c r="L12410" t="s">
        <v>23</v>
      </c>
      <c r="M12410" s="2">
        <v>489000</v>
      </c>
      <c r="N12410" s="2" t="str">
        <f>VLOOKUP(Tabla1[[#This Row],[nemo]],'Nemos y clasificaciones'!$A$2:$B$5000,2,FALSE)</f>
        <v>ISHARES EDGE MSCI USA VALUE FACTOR ETF</v>
      </c>
      <c r="O12410" s="2" t="str">
        <f>VLOOKUP(Tabla1[[#This Row],[nemo]],'Nemos y clasificaciones'!$A$1:$C$3000,3,FALSE)</f>
        <v>ETF</v>
      </c>
      <c r="P12410" s="2"/>
      <c r="Q12410" s="2"/>
    </row>
    <row r="12411" spans="1:17" x14ac:dyDescent="0.25">
      <c r="A12411" t="s">
        <v>7424</v>
      </c>
      <c r="B12411" s="1">
        <v>43369</v>
      </c>
      <c r="C12411" s="1">
        <v>43378</v>
      </c>
      <c r="D12411" t="s">
        <v>21</v>
      </c>
      <c r="E12411" t="s">
        <v>1403</v>
      </c>
      <c r="F12411">
        <v>0</v>
      </c>
      <c r="G12411">
        <v>1000000</v>
      </c>
      <c r="H12411">
        <v>0</v>
      </c>
      <c r="I12411">
        <v>0</v>
      </c>
      <c r="J12411">
        <v>0</v>
      </c>
      <c r="K12411">
        <v>0.48699999999999999</v>
      </c>
      <c r="L12411" t="s">
        <v>23</v>
      </c>
      <c r="M12411" s="2">
        <v>487000</v>
      </c>
      <c r="N12411" s="2" t="str">
        <f>VLOOKUP(Tabla1[[#This Row],[nemo]],'Nemos y clasificaciones'!$A$2:$B$5000,2,FALSE)</f>
        <v>ISHARES EDGE MSCI USA VALUE FACTOR ETF</v>
      </c>
      <c r="O12411" s="2" t="str">
        <f>VLOOKUP(Tabla1[[#This Row],[nemo]],'Nemos y clasificaciones'!$A$1:$C$3000,3,FALSE)</f>
        <v>ETF</v>
      </c>
      <c r="P12411" s="2"/>
      <c r="Q12411" s="2"/>
    </row>
    <row r="12412" spans="1:17" x14ac:dyDescent="0.25">
      <c r="A12412" t="s">
        <v>3437</v>
      </c>
      <c r="B12412" s="1">
        <v>44097</v>
      </c>
      <c r="C12412" s="1">
        <v>44103</v>
      </c>
      <c r="D12412" t="s">
        <v>21</v>
      </c>
      <c r="E12412" t="s">
        <v>1403</v>
      </c>
      <c r="F12412">
        <v>0</v>
      </c>
      <c r="G12412">
        <v>1000000</v>
      </c>
      <c r="H12412">
        <v>0</v>
      </c>
      <c r="I12412">
        <v>0</v>
      </c>
      <c r="J12412">
        <v>0</v>
      </c>
      <c r="K12412">
        <v>0.47899999999999998</v>
      </c>
      <c r="L12412" t="s">
        <v>23</v>
      </c>
      <c r="M12412" s="2">
        <v>479000</v>
      </c>
      <c r="N12412" s="2" t="str">
        <f>VLOOKUP(Tabla1[[#This Row],[nemo]],'Nemos y clasificaciones'!$A$2:$B$5000,2,FALSE)</f>
        <v>ISHARES EDGE MSCI USA VALUE FACTOR ETF</v>
      </c>
      <c r="O12412" s="2" t="str">
        <f>VLOOKUP(Tabla1[[#This Row],[nemo]],'Nemos y clasificaciones'!$A$1:$C$3000,3,FALSE)</f>
        <v>ETF</v>
      </c>
      <c r="P12412" s="2"/>
      <c r="Q12412" s="2"/>
    </row>
    <row r="12413" spans="1:17" x14ac:dyDescent="0.25">
      <c r="A12413" t="s">
        <v>7709</v>
      </c>
      <c r="B12413" s="1">
        <v>43277</v>
      </c>
      <c r="C12413" s="1">
        <v>43284</v>
      </c>
      <c r="D12413" t="s">
        <v>21</v>
      </c>
      <c r="E12413" t="s">
        <v>1403</v>
      </c>
      <c r="F12413">
        <v>0</v>
      </c>
      <c r="G12413">
        <v>1000000</v>
      </c>
      <c r="H12413">
        <v>0</v>
      </c>
      <c r="I12413">
        <v>0</v>
      </c>
      <c r="J12413">
        <v>0</v>
      </c>
      <c r="K12413">
        <v>0.46899999999999997</v>
      </c>
      <c r="L12413" t="s">
        <v>23</v>
      </c>
      <c r="M12413" s="2">
        <v>469000</v>
      </c>
      <c r="N12413" s="2" t="str">
        <f>VLOOKUP(Tabla1[[#This Row],[nemo]],'Nemos y clasificaciones'!$A$2:$B$5000,2,FALSE)</f>
        <v>ISHARES EDGE MSCI USA VALUE FACTOR ETF</v>
      </c>
      <c r="O12413" s="2" t="str">
        <f>VLOOKUP(Tabla1[[#This Row],[nemo]],'Nemos y clasificaciones'!$A$1:$C$3000,3,FALSE)</f>
        <v>ETF</v>
      </c>
      <c r="P12413" s="2"/>
      <c r="Q12413" s="2"/>
    </row>
    <row r="12414" spans="1:17" x14ac:dyDescent="0.25">
      <c r="A12414" t="s">
        <v>2363</v>
      </c>
      <c r="B12414" s="1">
        <v>44280</v>
      </c>
      <c r="C12414" s="1">
        <v>44286</v>
      </c>
      <c r="D12414" t="s">
        <v>21</v>
      </c>
      <c r="E12414" t="s">
        <v>1403</v>
      </c>
      <c r="F12414">
        <v>0</v>
      </c>
      <c r="G12414">
        <v>1000000</v>
      </c>
      <c r="H12414">
        <v>0</v>
      </c>
      <c r="I12414">
        <v>0</v>
      </c>
      <c r="J12414">
        <v>0</v>
      </c>
      <c r="K12414">
        <v>0.46600000000000003</v>
      </c>
      <c r="L12414" t="s">
        <v>23</v>
      </c>
      <c r="M12414" s="2">
        <v>466000</v>
      </c>
      <c r="N12414" s="2" t="str">
        <f>VLOOKUP(Tabla1[[#This Row],[nemo]],'Nemos y clasificaciones'!$A$2:$B$5000,2,FALSE)</f>
        <v>ISHARES EDGE MSCI USA VALUE FACTOR ETF</v>
      </c>
      <c r="O12414" s="2" t="str">
        <f>VLOOKUP(Tabla1[[#This Row],[nemo]],'Nemos y clasificaciones'!$A$1:$C$3000,3,FALSE)</f>
        <v>ETF</v>
      </c>
      <c r="P12414" s="2"/>
      <c r="Q12414" s="2"/>
    </row>
    <row r="12415" spans="1:17" x14ac:dyDescent="0.25">
      <c r="A12415" t="s">
        <v>8495</v>
      </c>
      <c r="B12415" s="1">
        <v>43181</v>
      </c>
      <c r="C12415" s="1">
        <v>43187</v>
      </c>
      <c r="D12415" t="s">
        <v>21</v>
      </c>
      <c r="E12415" t="s">
        <v>1403</v>
      </c>
      <c r="F12415">
        <v>0</v>
      </c>
      <c r="G12415">
        <v>1000000</v>
      </c>
      <c r="H12415">
        <v>0</v>
      </c>
      <c r="I12415">
        <v>0</v>
      </c>
      <c r="J12415">
        <v>0</v>
      </c>
      <c r="K12415">
        <v>0.46400000000000002</v>
      </c>
      <c r="L12415" t="s">
        <v>23</v>
      </c>
      <c r="M12415" s="2">
        <v>464000</v>
      </c>
      <c r="N12415" s="2" t="str">
        <f>VLOOKUP(Tabla1[[#This Row],[nemo]],'Nemos y clasificaciones'!$A$2:$B$5000,2,FALSE)</f>
        <v>ISHARES EDGE MSCI USA VALUE FACTOR ETF</v>
      </c>
      <c r="O12415" s="2" t="str">
        <f>VLOOKUP(Tabla1[[#This Row],[nemo]],'Nemos y clasificaciones'!$A$1:$C$3000,3,FALSE)</f>
        <v>ETF</v>
      </c>
      <c r="P12415" s="2"/>
      <c r="Q12415" s="2"/>
    </row>
    <row r="12416" spans="1:17" x14ac:dyDescent="0.25">
      <c r="A12416" t="s">
        <v>4005</v>
      </c>
      <c r="B12416" s="1">
        <v>43997</v>
      </c>
      <c r="C12416" s="1">
        <v>44001</v>
      </c>
      <c r="D12416" t="s">
        <v>21</v>
      </c>
      <c r="E12416" t="s">
        <v>1403</v>
      </c>
      <c r="F12416">
        <v>0</v>
      </c>
      <c r="G12416">
        <v>1000000</v>
      </c>
      <c r="H12416">
        <v>0</v>
      </c>
      <c r="I12416">
        <v>0</v>
      </c>
      <c r="J12416">
        <v>0</v>
      </c>
      <c r="K12416">
        <v>0.39700000000000002</v>
      </c>
      <c r="L12416" t="s">
        <v>23</v>
      </c>
      <c r="M12416" s="2">
        <v>397000</v>
      </c>
      <c r="N12416" s="2" t="str">
        <f>VLOOKUP(Tabla1[[#This Row],[nemo]],'Nemos y clasificaciones'!$A$2:$B$5000,2,FALSE)</f>
        <v>ISHARES EDGE MSCI USA VALUE FACTOR ETF</v>
      </c>
      <c r="O12416" s="2" t="str">
        <f>VLOOKUP(Tabla1[[#This Row],[nemo]],'Nemos y clasificaciones'!$A$1:$C$3000,3,FALSE)</f>
        <v>ETF</v>
      </c>
      <c r="P12416" s="2"/>
      <c r="Q12416" s="2"/>
    </row>
    <row r="12417" spans="1:17" x14ac:dyDescent="0.25">
      <c r="A12417" t="s">
        <v>11044</v>
      </c>
      <c r="B12417" s="1">
        <v>42359</v>
      </c>
      <c r="C12417" s="1">
        <v>42366</v>
      </c>
      <c r="D12417" t="s">
        <v>21</v>
      </c>
      <c r="E12417" t="s">
        <v>2847</v>
      </c>
      <c r="F12417">
        <v>0</v>
      </c>
      <c r="G12417">
        <v>100000</v>
      </c>
      <c r="H12417">
        <v>0</v>
      </c>
      <c r="I12417">
        <v>0</v>
      </c>
      <c r="J12417">
        <v>0</v>
      </c>
      <c r="K12417">
        <v>0.499</v>
      </c>
      <c r="L12417" t="s">
        <v>23</v>
      </c>
      <c r="M12417" s="3">
        <v>49900</v>
      </c>
      <c r="N12417" s="2" t="str">
        <f>VLOOKUP(Tabla1[[#This Row],[nemo]],'Nemos y clasificaciones'!$A$2:$B$5000,2,FALSE)</f>
        <v>VANECK VIETNAM ETF</v>
      </c>
      <c r="O12417" s="3" t="str">
        <f>VLOOKUP(Tabla1[[#This Row],[nemo]],'Nemos y clasificaciones'!$A$1:$C$3000,3,FALSE)</f>
        <v>ETF</v>
      </c>
      <c r="P12417" s="3"/>
      <c r="Q12417" s="3"/>
    </row>
    <row r="12418" spans="1:17" x14ac:dyDescent="0.25">
      <c r="A12418" t="s">
        <v>10086</v>
      </c>
      <c r="B12418" s="1">
        <v>42723</v>
      </c>
      <c r="C12418" s="1">
        <v>42727</v>
      </c>
      <c r="D12418" t="s">
        <v>21</v>
      </c>
      <c r="E12418" t="s">
        <v>2847</v>
      </c>
      <c r="F12418">
        <v>0</v>
      </c>
      <c r="G12418">
        <v>100000</v>
      </c>
      <c r="H12418">
        <v>0</v>
      </c>
      <c r="I12418">
        <v>0</v>
      </c>
      <c r="J12418">
        <v>0</v>
      </c>
      <c r="K12418">
        <v>0.318</v>
      </c>
      <c r="L12418" t="s">
        <v>23</v>
      </c>
      <c r="M12418" s="3">
        <v>31800</v>
      </c>
      <c r="N12418" s="2" t="str">
        <f>VLOOKUP(Tabla1[[#This Row],[nemo]],'Nemos y clasificaciones'!$A$2:$B$5000,2,FALSE)</f>
        <v>VANECK VIETNAM ETF</v>
      </c>
      <c r="O12418" s="3" t="str">
        <f>VLOOKUP(Tabla1[[#This Row],[nemo]],'Nemos y clasificaciones'!$A$1:$C$3000,3,FALSE)</f>
        <v>ETF</v>
      </c>
      <c r="P12418" s="3"/>
      <c r="Q12418" s="3"/>
    </row>
    <row r="12419" spans="1:17" x14ac:dyDescent="0.25">
      <c r="A12419" t="s">
        <v>8795</v>
      </c>
      <c r="B12419" s="1">
        <v>43087</v>
      </c>
      <c r="C12419" s="1">
        <v>43091</v>
      </c>
      <c r="D12419" t="s">
        <v>21</v>
      </c>
      <c r="E12419" t="s">
        <v>2847</v>
      </c>
      <c r="F12419">
        <v>0</v>
      </c>
      <c r="G12419">
        <v>100000</v>
      </c>
      <c r="H12419">
        <v>0</v>
      </c>
      <c r="I12419">
        <v>0</v>
      </c>
      <c r="J12419">
        <v>0</v>
      </c>
      <c r="K12419">
        <v>0.152</v>
      </c>
      <c r="L12419" t="s">
        <v>23</v>
      </c>
      <c r="M12419" s="3">
        <v>15200</v>
      </c>
      <c r="N12419" s="2" t="str">
        <f>VLOOKUP(Tabla1[[#This Row],[nemo]],'Nemos y clasificaciones'!$A$2:$B$5000,2,FALSE)</f>
        <v>VANECK VIETNAM ETF</v>
      </c>
      <c r="O12419" s="3" t="str">
        <f>VLOOKUP(Tabla1[[#This Row],[nemo]],'Nemos y clasificaciones'!$A$1:$C$3000,3,FALSE)</f>
        <v>ETF</v>
      </c>
      <c r="P12419" s="3"/>
      <c r="Q12419" s="3"/>
    </row>
    <row r="12420" spans="1:17" x14ac:dyDescent="0.25">
      <c r="A12420" t="s">
        <v>7045</v>
      </c>
      <c r="B12420" s="1">
        <v>43454</v>
      </c>
      <c r="C12420" s="1">
        <v>43461</v>
      </c>
      <c r="D12420" t="s">
        <v>21</v>
      </c>
      <c r="E12420" t="s">
        <v>2847</v>
      </c>
      <c r="F12420">
        <v>0</v>
      </c>
      <c r="G12420">
        <v>100000</v>
      </c>
      <c r="H12420">
        <v>0</v>
      </c>
      <c r="I12420">
        <v>0</v>
      </c>
      <c r="J12420">
        <v>0</v>
      </c>
      <c r="K12420">
        <v>0.122</v>
      </c>
      <c r="L12420" t="s">
        <v>23</v>
      </c>
      <c r="M12420" s="3">
        <v>12200</v>
      </c>
      <c r="N12420" s="2" t="str">
        <f>VLOOKUP(Tabla1[[#This Row],[nemo]],'Nemos y clasificaciones'!$A$2:$B$5000,2,FALSE)</f>
        <v>VANECK VIETNAM ETF</v>
      </c>
      <c r="O12420" s="3" t="str">
        <f>VLOOKUP(Tabla1[[#This Row],[nemo]],'Nemos y clasificaciones'!$A$1:$C$3000,3,FALSE)</f>
        <v>ETF</v>
      </c>
      <c r="P12420" s="3"/>
      <c r="Q12420" s="3"/>
    </row>
    <row r="12421" spans="1:17" x14ac:dyDescent="0.25">
      <c r="A12421" t="s">
        <v>6993</v>
      </c>
      <c r="B12421" s="1">
        <v>43462</v>
      </c>
      <c r="C12421" s="1">
        <v>43469</v>
      </c>
      <c r="D12421" t="s">
        <v>21</v>
      </c>
      <c r="E12421" t="s">
        <v>1275</v>
      </c>
      <c r="F12421">
        <v>0</v>
      </c>
      <c r="G12421">
        <v>100000</v>
      </c>
      <c r="H12421">
        <v>0</v>
      </c>
      <c r="I12421">
        <v>0</v>
      </c>
      <c r="J12421">
        <v>0</v>
      </c>
      <c r="K12421">
        <v>2.1000000000000001E-2</v>
      </c>
      <c r="L12421" t="s">
        <v>23</v>
      </c>
      <c r="M12421" s="4">
        <v>2100</v>
      </c>
      <c r="N12421" s="2" t="str">
        <f>VLOOKUP(Tabla1[[#This Row],[nemo]],'Nemos y clasificaciones'!$A$2:$B$5000,2,FALSE)</f>
        <v>iShares MSCI ACWI ex U.S. ETF (ACWX)</v>
      </c>
      <c r="O12421" s="4" t="str">
        <f>VLOOKUP(Tabla1[[#This Row],[nemo]],'Nemos y clasificaciones'!$A$1:$C$3000,3,FALSE)</f>
        <v>ETF</v>
      </c>
      <c r="P12421" s="4"/>
      <c r="Q12421" s="4"/>
    </row>
    <row r="12422" spans="1:17" x14ac:dyDescent="0.25">
      <c r="A12422" t="s">
        <v>5064</v>
      </c>
      <c r="B12422" s="1">
        <v>43822</v>
      </c>
      <c r="C12422" s="1">
        <v>43829</v>
      </c>
      <c r="D12422" t="s">
        <v>21</v>
      </c>
      <c r="E12422" t="s">
        <v>2847</v>
      </c>
      <c r="F12422">
        <v>0</v>
      </c>
      <c r="G12422">
        <v>100000</v>
      </c>
      <c r="H12422">
        <v>0</v>
      </c>
      <c r="I12422">
        <v>0</v>
      </c>
      <c r="J12422">
        <v>0</v>
      </c>
      <c r="K12422">
        <v>0.105</v>
      </c>
      <c r="L12422" t="s">
        <v>23</v>
      </c>
      <c r="M12422" s="3">
        <v>10500</v>
      </c>
      <c r="N12422" s="2" t="str">
        <f>VLOOKUP(Tabla1[[#This Row],[nemo]],'Nemos y clasificaciones'!$A$2:$B$5000,2,FALSE)</f>
        <v>VANECK VIETNAM ETF</v>
      </c>
      <c r="O12422" s="3" t="str">
        <f>VLOOKUP(Tabla1[[#This Row],[nemo]],'Nemos y clasificaciones'!$A$1:$C$3000,3,FALSE)</f>
        <v>ETF</v>
      </c>
      <c r="P12422" s="3"/>
      <c r="Q12422" s="3"/>
    </row>
    <row r="12423" spans="1:17" x14ac:dyDescent="0.25">
      <c r="A12423" t="s">
        <v>2846</v>
      </c>
      <c r="B12423" s="1">
        <v>44186</v>
      </c>
      <c r="C12423" s="1">
        <v>44193</v>
      </c>
      <c r="D12423" t="s">
        <v>21</v>
      </c>
      <c r="E12423" t="s">
        <v>2847</v>
      </c>
      <c r="F12423">
        <v>0</v>
      </c>
      <c r="G12423">
        <v>100000</v>
      </c>
      <c r="H12423">
        <v>0</v>
      </c>
      <c r="I12423">
        <v>0</v>
      </c>
      <c r="J12423">
        <v>0</v>
      </c>
      <c r="K12423">
        <v>7.0000000000000007E-2</v>
      </c>
      <c r="L12423" t="s">
        <v>23</v>
      </c>
      <c r="M12423" s="4">
        <v>7000</v>
      </c>
      <c r="N12423" s="2" t="str">
        <f>VLOOKUP(Tabla1[[#This Row],[nemo]],'Nemos y clasificaciones'!$A$2:$B$5000,2,FALSE)</f>
        <v>VANECK VIETNAM ETF</v>
      </c>
      <c r="O12423" s="4" t="str">
        <f>VLOOKUP(Tabla1[[#This Row],[nemo]],'Nemos y clasificaciones'!$A$1:$C$3000,3,FALSE)</f>
        <v>ETF</v>
      </c>
      <c r="P12423" s="4"/>
      <c r="Q12423" s="4"/>
    </row>
    <row r="12424" spans="1:17" x14ac:dyDescent="0.25">
      <c r="A12424" t="s">
        <v>10976</v>
      </c>
      <c r="B12424" s="1">
        <v>42367</v>
      </c>
      <c r="C12424" s="1">
        <v>42374</v>
      </c>
      <c r="D12424" t="s">
        <v>21</v>
      </c>
      <c r="E12424" t="s">
        <v>2847</v>
      </c>
      <c r="F12424">
        <v>0</v>
      </c>
      <c r="G12424">
        <v>100000</v>
      </c>
      <c r="H12424">
        <v>0</v>
      </c>
      <c r="I12424">
        <v>0</v>
      </c>
      <c r="J12424">
        <v>0</v>
      </c>
      <c r="K12424">
        <v>4.7E-2</v>
      </c>
      <c r="L12424" t="s">
        <v>23</v>
      </c>
      <c r="M12424" s="4">
        <v>4700</v>
      </c>
      <c r="N12424" s="2" t="str">
        <f>VLOOKUP(Tabla1[[#This Row],[nemo]],'Nemos y clasificaciones'!$A$2:$B$5000,2,FALSE)</f>
        <v>VANECK VIETNAM ETF</v>
      </c>
      <c r="O12424" s="4" t="str">
        <f>VLOOKUP(Tabla1[[#This Row],[nemo]],'Nemos y clasificaciones'!$A$1:$C$3000,3,FALSE)</f>
        <v>ETF</v>
      </c>
      <c r="P12424" s="4"/>
      <c r="Q12424" s="4"/>
    </row>
    <row r="12425" spans="1:17" x14ac:dyDescent="0.25">
      <c r="A12425" t="s">
        <v>8677</v>
      </c>
      <c r="B12425" s="1">
        <v>43096</v>
      </c>
      <c r="C12425" s="1">
        <v>43103</v>
      </c>
      <c r="D12425" t="s">
        <v>21</v>
      </c>
      <c r="E12425" t="s">
        <v>2847</v>
      </c>
      <c r="F12425">
        <v>0</v>
      </c>
      <c r="G12425">
        <v>100000</v>
      </c>
      <c r="H12425">
        <v>0</v>
      </c>
      <c r="I12425">
        <v>0</v>
      </c>
      <c r="J12425">
        <v>0</v>
      </c>
      <c r="K12425">
        <v>2.5000000000000001E-2</v>
      </c>
      <c r="L12425" t="s">
        <v>23</v>
      </c>
      <c r="M12425" s="4">
        <v>2500</v>
      </c>
      <c r="N12425" s="2" t="str">
        <f>VLOOKUP(Tabla1[[#This Row],[nemo]],'Nemos y clasificaciones'!$A$2:$B$5000,2,FALSE)</f>
        <v>VANECK VIETNAM ETF</v>
      </c>
      <c r="O12425" s="4" t="str">
        <f>VLOOKUP(Tabla1[[#This Row],[nemo]],'Nemos y clasificaciones'!$A$1:$C$3000,3,FALSE)</f>
        <v>ETF</v>
      </c>
      <c r="P12425" s="4"/>
      <c r="Q12425" s="4"/>
    </row>
    <row r="12426" spans="1:17" x14ac:dyDescent="0.25">
      <c r="A12426" t="s">
        <v>5034</v>
      </c>
      <c r="B12426" s="1">
        <v>43829</v>
      </c>
      <c r="C12426" s="1">
        <v>43836</v>
      </c>
      <c r="D12426" t="s">
        <v>21</v>
      </c>
      <c r="E12426" t="s">
        <v>2847</v>
      </c>
      <c r="F12426">
        <v>0</v>
      </c>
      <c r="G12426">
        <v>100000</v>
      </c>
      <c r="H12426">
        <v>0</v>
      </c>
      <c r="I12426">
        <v>0</v>
      </c>
      <c r="J12426">
        <v>0</v>
      </c>
      <c r="K12426">
        <v>1.6E-2</v>
      </c>
      <c r="L12426" t="s">
        <v>23</v>
      </c>
      <c r="M12426" s="4">
        <v>1600</v>
      </c>
      <c r="N12426" s="2" t="str">
        <f>VLOOKUP(Tabla1[[#This Row],[nemo]],'Nemos y clasificaciones'!$A$2:$B$5000,2,FALSE)</f>
        <v>VANECK VIETNAM ETF</v>
      </c>
      <c r="O12426" s="4" t="str">
        <f>VLOOKUP(Tabla1[[#This Row],[nemo]],'Nemos y clasificaciones'!$A$1:$C$3000,3,FALSE)</f>
        <v>ETF</v>
      </c>
      <c r="P12426" s="4"/>
      <c r="Q12426" s="4"/>
    </row>
    <row r="12427" spans="1:17" x14ac:dyDescent="0.25">
      <c r="A12427" t="s">
        <v>10816</v>
      </c>
      <c r="B12427" s="1">
        <v>42476</v>
      </c>
      <c r="C12427" s="1">
        <v>42482</v>
      </c>
      <c r="D12427" t="s">
        <v>14</v>
      </c>
      <c r="E12427" t="s">
        <v>2159</v>
      </c>
      <c r="F12427">
        <v>0</v>
      </c>
      <c r="G12427">
        <v>39969696632</v>
      </c>
      <c r="H12427">
        <v>0</v>
      </c>
      <c r="I12427">
        <v>0</v>
      </c>
      <c r="J12427">
        <v>0</v>
      </c>
      <c r="K12427">
        <v>0.26</v>
      </c>
      <c r="L12427" t="s">
        <v>23</v>
      </c>
      <c r="M12427" s="2">
        <v>10392121124.32</v>
      </c>
      <c r="N12427" s="2" t="str">
        <f>VLOOKUP(Tabla1[[#This Row],[nemo]],'Nemos y clasificaciones'!$A$2:$B$5000,2,FALSE)</f>
        <v>VINA SAN PEDRO TARAPACA S.A.</v>
      </c>
      <c r="O12427" s="2" t="str">
        <f>VLOOKUP(Tabla1[[#This Row],[nemo]],'Nemos y clasificaciones'!$A$1:$C$3000,3,FALSE)</f>
        <v>Alimentos, bebidas y tabaco</v>
      </c>
      <c r="P12427" s="2"/>
      <c r="Q12427" s="2"/>
    </row>
    <row r="12428" spans="1:17" x14ac:dyDescent="0.25">
      <c r="A12428" t="s">
        <v>9762</v>
      </c>
      <c r="B12428" s="1">
        <v>42845</v>
      </c>
      <c r="C12428" s="1">
        <v>42851</v>
      </c>
      <c r="D12428" t="s">
        <v>14</v>
      </c>
      <c r="E12428" t="s">
        <v>2159</v>
      </c>
      <c r="F12428">
        <v>0</v>
      </c>
      <c r="G12428">
        <v>39969696632</v>
      </c>
      <c r="H12428">
        <v>0</v>
      </c>
      <c r="I12428">
        <v>0</v>
      </c>
      <c r="J12428">
        <v>0</v>
      </c>
      <c r="K12428">
        <v>0.21</v>
      </c>
      <c r="L12428" t="s">
        <v>23</v>
      </c>
      <c r="M12428" s="2">
        <v>8393636292.7200003</v>
      </c>
      <c r="N12428" s="2" t="str">
        <f>VLOOKUP(Tabla1[[#This Row],[nemo]],'Nemos y clasificaciones'!$A$2:$B$5000,2,FALSE)</f>
        <v>VINA SAN PEDRO TARAPACA S.A.</v>
      </c>
      <c r="O12428" s="2" t="str">
        <f>VLOOKUP(Tabla1[[#This Row],[nemo]],'Nemos y clasificaciones'!$A$1:$C$3000,3,FALSE)</f>
        <v>Alimentos, bebidas y tabaco</v>
      </c>
      <c r="P12428" s="2"/>
      <c r="Q12428" s="2"/>
    </row>
    <row r="12429" spans="1:17" x14ac:dyDescent="0.25">
      <c r="A12429" t="s">
        <v>10815</v>
      </c>
      <c r="B12429" s="1">
        <v>42476</v>
      </c>
      <c r="C12429" s="1">
        <v>42482</v>
      </c>
      <c r="D12429" t="s">
        <v>14</v>
      </c>
      <c r="E12429" t="s">
        <v>2159</v>
      </c>
      <c r="F12429">
        <v>0</v>
      </c>
      <c r="G12429">
        <v>39969696632</v>
      </c>
      <c r="H12429">
        <v>0</v>
      </c>
      <c r="I12429">
        <v>0</v>
      </c>
      <c r="J12429">
        <v>0</v>
      </c>
      <c r="K12429">
        <v>0.19500000000000001</v>
      </c>
      <c r="L12429" t="s">
        <v>23</v>
      </c>
      <c r="M12429" s="2">
        <v>7794090843.2399998</v>
      </c>
      <c r="N12429" s="2" t="str">
        <f>VLOOKUP(Tabla1[[#This Row],[nemo]],'Nemos y clasificaciones'!$A$2:$B$5000,2,FALSE)</f>
        <v>VINA SAN PEDRO TARAPACA S.A.</v>
      </c>
      <c r="O12429" s="2" t="str">
        <f>VLOOKUP(Tabla1[[#This Row],[nemo]],'Nemos y clasificaciones'!$A$1:$C$3000,3,FALSE)</f>
        <v>Alimentos, bebidas y tabaco</v>
      </c>
      <c r="P12429" s="2"/>
      <c r="Q12429" s="2"/>
    </row>
    <row r="12430" spans="1:17" x14ac:dyDescent="0.25">
      <c r="A12430" t="s">
        <v>11838</v>
      </c>
      <c r="B12430" s="1">
        <v>42111</v>
      </c>
      <c r="C12430" s="1">
        <v>42117</v>
      </c>
      <c r="D12430" t="s">
        <v>14</v>
      </c>
      <c r="E12430" t="s">
        <v>2159</v>
      </c>
      <c r="F12430">
        <v>0</v>
      </c>
      <c r="G12430">
        <v>39969696632</v>
      </c>
      <c r="H12430">
        <v>0</v>
      </c>
      <c r="I12430">
        <v>0</v>
      </c>
      <c r="J12430">
        <v>0</v>
      </c>
      <c r="K12430">
        <v>0.193</v>
      </c>
      <c r="L12430" t="s">
        <v>23</v>
      </c>
      <c r="M12430" s="2">
        <v>7714151449.9759998</v>
      </c>
      <c r="N12430" s="2" t="str">
        <f>VLOOKUP(Tabla1[[#This Row],[nemo]],'Nemos y clasificaciones'!$A$2:$B$5000,2,FALSE)</f>
        <v>VINA SAN PEDRO TARAPACA S.A.</v>
      </c>
      <c r="O12430" s="2" t="str">
        <f>VLOOKUP(Tabla1[[#This Row],[nemo]],'Nemos y clasificaciones'!$A$1:$C$3000,3,FALSE)</f>
        <v>Alimentos, bebidas y tabaco</v>
      </c>
      <c r="P12430" s="2"/>
      <c r="Q12430" s="2"/>
    </row>
    <row r="12431" spans="1:17" x14ac:dyDescent="0.25">
      <c r="A12431" t="s">
        <v>2158</v>
      </c>
      <c r="B12431" s="1">
        <v>44303</v>
      </c>
      <c r="C12431" s="1">
        <v>44309</v>
      </c>
      <c r="D12431" t="s">
        <v>14</v>
      </c>
      <c r="E12431" t="s">
        <v>2159</v>
      </c>
      <c r="F12431">
        <v>0</v>
      </c>
      <c r="G12431">
        <v>39969696632</v>
      </c>
      <c r="H12431">
        <v>0</v>
      </c>
      <c r="I12431">
        <v>0</v>
      </c>
      <c r="J12431">
        <v>0</v>
      </c>
      <c r="K12431">
        <v>0.16900000000000001</v>
      </c>
      <c r="L12431" t="s">
        <v>23</v>
      </c>
      <c r="M12431" s="2">
        <v>6754878730.8079996</v>
      </c>
      <c r="N12431" s="2" t="str">
        <f>VLOOKUP(Tabla1[[#This Row],[nemo]],'Nemos y clasificaciones'!$A$2:$B$5000,2,FALSE)</f>
        <v>VINA SAN PEDRO TARAPACA S.A.</v>
      </c>
      <c r="O12431" s="2" t="str">
        <f>VLOOKUP(Tabla1[[#This Row],[nemo]],'Nemos y clasificaciones'!$A$1:$C$3000,3,FALSE)</f>
        <v>Alimentos, bebidas y tabaco</v>
      </c>
      <c r="P12431" s="2"/>
      <c r="Q12431" s="2"/>
    </row>
    <row r="12432" spans="1:17" x14ac:dyDescent="0.25">
      <c r="A12432" t="s">
        <v>4603</v>
      </c>
      <c r="B12432" s="1">
        <v>43939</v>
      </c>
      <c r="C12432" s="1">
        <v>43945</v>
      </c>
      <c r="D12432" t="s">
        <v>14</v>
      </c>
      <c r="E12432" t="s">
        <v>2159</v>
      </c>
      <c r="F12432">
        <v>0</v>
      </c>
      <c r="G12432">
        <v>39969696632</v>
      </c>
      <c r="H12432">
        <v>0</v>
      </c>
      <c r="I12432">
        <v>0</v>
      </c>
      <c r="J12432">
        <v>0</v>
      </c>
      <c r="K12432">
        <v>0.16700000000000001</v>
      </c>
      <c r="L12432" t="s">
        <v>23</v>
      </c>
      <c r="M12432" s="2">
        <v>6674939337.5439997</v>
      </c>
      <c r="N12432" s="2" t="str">
        <f>VLOOKUP(Tabla1[[#This Row],[nemo]],'Nemos y clasificaciones'!$A$2:$B$5000,2,FALSE)</f>
        <v>VINA SAN PEDRO TARAPACA S.A.</v>
      </c>
      <c r="O12432" s="2" t="str">
        <f>VLOOKUP(Tabla1[[#This Row],[nemo]],'Nemos y clasificaciones'!$A$1:$C$3000,3,FALSE)</f>
        <v>Alimentos, bebidas y tabaco</v>
      </c>
      <c r="P12432" s="2"/>
      <c r="Q12432" s="2"/>
    </row>
    <row r="12433" spans="1:17" x14ac:dyDescent="0.25">
      <c r="A12433" t="s">
        <v>9763</v>
      </c>
      <c r="B12433" s="1">
        <v>42845</v>
      </c>
      <c r="C12433" s="1">
        <v>42851</v>
      </c>
      <c r="D12433" t="s">
        <v>14</v>
      </c>
      <c r="E12433" t="s">
        <v>2159</v>
      </c>
      <c r="F12433">
        <v>0</v>
      </c>
      <c r="G12433">
        <v>39969696632</v>
      </c>
      <c r="H12433">
        <v>0</v>
      </c>
      <c r="I12433">
        <v>0</v>
      </c>
      <c r="J12433">
        <v>0</v>
      </c>
      <c r="K12433">
        <v>0.14000000000000001</v>
      </c>
      <c r="L12433" t="s">
        <v>23</v>
      </c>
      <c r="M12433" s="2">
        <v>5595757528.4799995</v>
      </c>
      <c r="N12433" s="2" t="str">
        <f>VLOOKUP(Tabla1[[#This Row],[nemo]],'Nemos y clasificaciones'!$A$2:$B$5000,2,FALSE)</f>
        <v>VINA SAN PEDRO TARAPACA S.A.</v>
      </c>
      <c r="O12433" s="2" t="str">
        <f>VLOOKUP(Tabla1[[#This Row],[nemo]],'Nemos y clasificaciones'!$A$1:$C$3000,3,FALSE)</f>
        <v>Alimentos, bebidas y tabaco</v>
      </c>
      <c r="P12433" s="2"/>
      <c r="Q12433" s="2"/>
    </row>
    <row r="12434" spans="1:17" x14ac:dyDescent="0.25">
      <c r="A12434" t="s">
        <v>8370</v>
      </c>
      <c r="B12434" s="1">
        <v>43210</v>
      </c>
      <c r="C12434" s="1">
        <v>43216</v>
      </c>
      <c r="D12434" t="s">
        <v>14</v>
      </c>
      <c r="E12434" t="s">
        <v>2159</v>
      </c>
      <c r="F12434">
        <v>0</v>
      </c>
      <c r="G12434">
        <v>39969696632</v>
      </c>
      <c r="H12434">
        <v>0</v>
      </c>
      <c r="I12434">
        <v>0</v>
      </c>
      <c r="J12434">
        <v>0</v>
      </c>
      <c r="K12434">
        <v>0.13300000000000001</v>
      </c>
      <c r="L12434" t="s">
        <v>23</v>
      </c>
      <c r="M12434" s="2">
        <v>5315969652.0559998</v>
      </c>
      <c r="N12434" s="2" t="str">
        <f>VLOOKUP(Tabla1[[#This Row],[nemo]],'Nemos y clasificaciones'!$A$2:$B$5000,2,FALSE)</f>
        <v>VINA SAN PEDRO TARAPACA S.A.</v>
      </c>
      <c r="O12434" s="2" t="str">
        <f>VLOOKUP(Tabla1[[#This Row],[nemo]],'Nemos y clasificaciones'!$A$1:$C$3000,3,FALSE)</f>
        <v>Alimentos, bebidas y tabaco</v>
      </c>
      <c r="P12434" s="2"/>
      <c r="Q12434" s="2"/>
    </row>
    <row r="12435" spans="1:17" x14ac:dyDescent="0.25">
      <c r="A12435" t="s">
        <v>12025</v>
      </c>
      <c r="B12435" s="1">
        <v>42007</v>
      </c>
      <c r="C12435" s="1">
        <v>42013</v>
      </c>
      <c r="D12435" t="s">
        <v>14</v>
      </c>
      <c r="E12435" t="s">
        <v>2159</v>
      </c>
      <c r="F12435">
        <v>0</v>
      </c>
      <c r="G12435">
        <v>39969696632</v>
      </c>
      <c r="H12435">
        <v>0</v>
      </c>
      <c r="I12435">
        <v>0</v>
      </c>
      <c r="J12435">
        <v>0</v>
      </c>
      <c r="K12435">
        <v>0.11700000000000001</v>
      </c>
      <c r="L12435" t="s">
        <v>23</v>
      </c>
      <c r="M12435" s="2">
        <v>4676454505.9440002</v>
      </c>
      <c r="N12435" s="2" t="str">
        <f>VLOOKUP(Tabla1[[#This Row],[nemo]],'Nemos y clasificaciones'!$A$2:$B$5000,2,FALSE)</f>
        <v>VINA SAN PEDRO TARAPACA S.A.</v>
      </c>
      <c r="O12435" s="2" t="str">
        <f>VLOOKUP(Tabla1[[#This Row],[nemo]],'Nemos y clasificaciones'!$A$1:$C$3000,3,FALSE)</f>
        <v>Alimentos, bebidas y tabaco</v>
      </c>
      <c r="P12435" s="2"/>
      <c r="Q12435" s="2"/>
    </row>
    <row r="12436" spans="1:17" x14ac:dyDescent="0.25">
      <c r="A12436" t="s">
        <v>2160</v>
      </c>
      <c r="B12436" s="1">
        <v>44303</v>
      </c>
      <c r="C12436" s="1">
        <v>44309</v>
      </c>
      <c r="D12436" t="s">
        <v>14</v>
      </c>
      <c r="E12436" t="s">
        <v>2159</v>
      </c>
      <c r="F12436">
        <v>0</v>
      </c>
      <c r="G12436">
        <v>39969696632</v>
      </c>
      <c r="H12436">
        <v>0</v>
      </c>
      <c r="I12436">
        <v>0</v>
      </c>
      <c r="J12436">
        <v>0</v>
      </c>
      <c r="K12436">
        <v>0.112</v>
      </c>
      <c r="L12436" t="s">
        <v>23</v>
      </c>
      <c r="M12436" s="2">
        <v>4476606022.7840004</v>
      </c>
      <c r="N12436" s="2" t="str">
        <f>VLOOKUP(Tabla1[[#This Row],[nemo]],'Nemos y clasificaciones'!$A$2:$B$5000,2,FALSE)</f>
        <v>VINA SAN PEDRO TARAPACA S.A.</v>
      </c>
      <c r="O12436" s="2" t="str">
        <f>VLOOKUP(Tabla1[[#This Row],[nemo]],'Nemos y clasificaciones'!$A$1:$C$3000,3,FALSE)</f>
        <v>Alimentos, bebidas y tabaco</v>
      </c>
      <c r="P12436" s="2"/>
      <c r="Q12436" s="2"/>
    </row>
    <row r="12437" spans="1:17" x14ac:dyDescent="0.25">
      <c r="A12437" t="s">
        <v>4604</v>
      </c>
      <c r="B12437" s="1">
        <v>43939</v>
      </c>
      <c r="C12437" s="1">
        <v>43945</v>
      </c>
      <c r="D12437" t="s">
        <v>14</v>
      </c>
      <c r="E12437" t="s">
        <v>2159</v>
      </c>
      <c r="F12437">
        <v>0</v>
      </c>
      <c r="G12437">
        <v>39969696632</v>
      </c>
      <c r="H12437">
        <v>0</v>
      </c>
      <c r="I12437">
        <v>0</v>
      </c>
      <c r="J12437">
        <v>0</v>
      </c>
      <c r="K12437">
        <v>0.111</v>
      </c>
      <c r="L12437" t="s">
        <v>23</v>
      </c>
      <c r="M12437" s="2">
        <v>4436636326.1520004</v>
      </c>
      <c r="N12437" s="2" t="str">
        <f>VLOOKUP(Tabla1[[#This Row],[nemo]],'Nemos y clasificaciones'!$A$2:$B$5000,2,FALSE)</f>
        <v>VINA SAN PEDRO TARAPACA S.A.</v>
      </c>
      <c r="O12437" s="2" t="str">
        <f>VLOOKUP(Tabla1[[#This Row],[nemo]],'Nemos y clasificaciones'!$A$1:$C$3000,3,FALSE)</f>
        <v>Alimentos, bebidas y tabaco</v>
      </c>
      <c r="P12437" s="2"/>
      <c r="Q12437" s="2"/>
    </row>
    <row r="12438" spans="1:17" x14ac:dyDescent="0.25">
      <c r="A12438" t="s">
        <v>6633</v>
      </c>
      <c r="B12438" s="1">
        <v>43578</v>
      </c>
      <c r="C12438" s="1">
        <v>43584</v>
      </c>
      <c r="D12438" t="s">
        <v>14</v>
      </c>
      <c r="E12438" t="s">
        <v>2159</v>
      </c>
      <c r="F12438">
        <v>0</v>
      </c>
      <c r="G12438">
        <v>39969696632</v>
      </c>
      <c r="H12438">
        <v>0</v>
      </c>
      <c r="I12438">
        <v>0</v>
      </c>
      <c r="J12438">
        <v>0</v>
      </c>
      <c r="K12438">
        <v>0.111</v>
      </c>
      <c r="L12438" t="s">
        <v>23</v>
      </c>
      <c r="M12438" s="2">
        <v>4436636326.1520004</v>
      </c>
      <c r="N12438" s="2" t="str">
        <f>VLOOKUP(Tabla1[[#This Row],[nemo]],'Nemos y clasificaciones'!$A$2:$B$5000,2,FALSE)</f>
        <v>VINA SAN PEDRO TARAPACA S.A.</v>
      </c>
      <c r="O12438" s="2" t="str">
        <f>VLOOKUP(Tabla1[[#This Row],[nemo]],'Nemos y clasificaciones'!$A$1:$C$3000,3,FALSE)</f>
        <v>Alimentos, bebidas y tabaco</v>
      </c>
      <c r="P12438" s="2"/>
      <c r="Q12438" s="2"/>
    </row>
    <row r="12439" spans="1:17" x14ac:dyDescent="0.25">
      <c r="A12439" t="s">
        <v>8371</v>
      </c>
      <c r="B12439" s="1">
        <v>43210</v>
      </c>
      <c r="C12439" s="1">
        <v>43216</v>
      </c>
      <c r="D12439" t="s">
        <v>14</v>
      </c>
      <c r="E12439" t="s">
        <v>2159</v>
      </c>
      <c r="F12439">
        <v>0</v>
      </c>
      <c r="G12439">
        <v>39969696632</v>
      </c>
      <c r="H12439">
        <v>0</v>
      </c>
      <c r="I12439">
        <v>0</v>
      </c>
      <c r="J12439">
        <v>0</v>
      </c>
      <c r="K12439">
        <v>8.8999999999999996E-2</v>
      </c>
      <c r="L12439" t="s">
        <v>23</v>
      </c>
      <c r="M12439" s="2">
        <v>3557303000.2480001</v>
      </c>
      <c r="N12439" s="2" t="str">
        <f>VLOOKUP(Tabla1[[#This Row],[nemo]],'Nemos y clasificaciones'!$A$2:$B$5000,2,FALSE)</f>
        <v>VINA SAN PEDRO TARAPACA S.A.</v>
      </c>
      <c r="O12439" s="2" t="str">
        <f>VLOOKUP(Tabla1[[#This Row],[nemo]],'Nemos y clasificaciones'!$A$1:$C$3000,3,FALSE)</f>
        <v>Alimentos, bebidas y tabaco</v>
      </c>
      <c r="P12439" s="2"/>
      <c r="Q12439" s="2"/>
    </row>
    <row r="12440" spans="1:17" x14ac:dyDescent="0.25">
      <c r="A12440" t="s">
        <v>6634</v>
      </c>
      <c r="B12440" s="1">
        <v>43578</v>
      </c>
      <c r="C12440" s="1">
        <v>43584</v>
      </c>
      <c r="D12440" t="s">
        <v>14</v>
      </c>
      <c r="E12440" t="s">
        <v>2159</v>
      </c>
      <c r="F12440">
        <v>0</v>
      </c>
      <c r="G12440">
        <v>39969696632</v>
      </c>
      <c r="H12440">
        <v>0</v>
      </c>
      <c r="I12440">
        <v>0</v>
      </c>
      <c r="J12440">
        <v>0</v>
      </c>
      <c r="K12440">
        <v>7.3999999999999996E-2</v>
      </c>
      <c r="L12440" t="s">
        <v>23</v>
      </c>
      <c r="M12440" s="2">
        <v>2957757550.7680001</v>
      </c>
      <c r="N12440" s="2" t="str">
        <f>VLOOKUP(Tabla1[[#This Row],[nemo]],'Nemos y clasificaciones'!$A$2:$B$5000,2,FALSE)</f>
        <v>VINA SAN PEDRO TARAPACA S.A.</v>
      </c>
      <c r="O12440" s="2" t="str">
        <f>VLOOKUP(Tabla1[[#This Row],[nemo]],'Nemos y clasificaciones'!$A$1:$C$3000,3,FALSE)</f>
        <v>Alimentos, bebidas y tabaco</v>
      </c>
      <c r="P12440" s="2"/>
      <c r="Q12440" s="2"/>
    </row>
    <row r="12441" spans="1:17" x14ac:dyDescent="0.25">
      <c r="A12441" t="s">
        <v>11837</v>
      </c>
      <c r="B12441" s="1">
        <v>42111</v>
      </c>
      <c r="C12441" s="1">
        <v>42117</v>
      </c>
      <c r="D12441" t="s">
        <v>14</v>
      </c>
      <c r="E12441" t="s">
        <v>2159</v>
      </c>
      <c r="F12441">
        <v>0</v>
      </c>
      <c r="G12441">
        <v>39969696632</v>
      </c>
      <c r="H12441">
        <v>0</v>
      </c>
      <c r="I12441">
        <v>0</v>
      </c>
      <c r="J12441">
        <v>0</v>
      </c>
      <c r="K12441">
        <v>2.8000000000000001E-2</v>
      </c>
      <c r="L12441" t="s">
        <v>23</v>
      </c>
      <c r="M12441" s="2">
        <v>1119151505.6960001</v>
      </c>
      <c r="N12441" s="2" t="str">
        <f>VLOOKUP(Tabla1[[#This Row],[nemo]],'Nemos y clasificaciones'!$A$2:$B$5000,2,FALSE)</f>
        <v>VINA SAN PEDRO TARAPACA S.A.</v>
      </c>
      <c r="O12441" s="2" t="str">
        <f>VLOOKUP(Tabla1[[#This Row],[nemo]],'Nemos y clasificaciones'!$A$1:$C$3000,3,FALSE)</f>
        <v>Alimentos, bebidas y tabaco</v>
      </c>
      <c r="P12441" s="2"/>
      <c r="Q12441" s="2"/>
    </row>
    <row r="12442" spans="1:17" x14ac:dyDescent="0.25">
      <c r="A12442" t="s">
        <v>629</v>
      </c>
      <c r="B12442" s="1">
        <v>44385</v>
      </c>
      <c r="C12442" s="1">
        <v>44410</v>
      </c>
      <c r="D12442" t="s">
        <v>21</v>
      </c>
      <c r="E12442" t="s">
        <v>630</v>
      </c>
      <c r="F12442">
        <v>0</v>
      </c>
      <c r="G12442">
        <v>100000</v>
      </c>
      <c r="H12442">
        <v>0</v>
      </c>
      <c r="I12442">
        <v>0</v>
      </c>
      <c r="J12442">
        <v>0</v>
      </c>
      <c r="K12442">
        <v>0.628</v>
      </c>
      <c r="L12442" t="s">
        <v>23</v>
      </c>
      <c r="M12442" s="3">
        <v>62800</v>
      </c>
      <c r="N12442" s="2" t="str">
        <f>VLOOKUP(Tabla1[[#This Row],[nemo]],'Nemos y clasificaciones'!$A$2:$B$5000,2,FALSE)</f>
        <v>VERIZON COMMUNICATIONS INC</v>
      </c>
      <c r="O12442" s="3" t="str">
        <f>VLOOKUP(Tabla1[[#This Row],[nemo]],'Nemos y clasificaciones'!$A$1:$C$3000,3,FALSE)</f>
        <v>Telecomunicaciones</v>
      </c>
      <c r="P12442" s="3"/>
      <c r="Q12442" s="3"/>
    </row>
    <row r="12443" spans="1:17" x14ac:dyDescent="0.25">
      <c r="A12443" t="s">
        <v>629</v>
      </c>
      <c r="B12443" s="1">
        <v>44294</v>
      </c>
      <c r="C12443" s="1">
        <v>44319</v>
      </c>
      <c r="D12443" t="s">
        <v>21</v>
      </c>
      <c r="E12443" t="s">
        <v>630</v>
      </c>
      <c r="F12443">
        <v>0</v>
      </c>
      <c r="G12443">
        <v>100000</v>
      </c>
      <c r="H12443">
        <v>0</v>
      </c>
      <c r="I12443">
        <v>0</v>
      </c>
      <c r="J12443">
        <v>0</v>
      </c>
      <c r="K12443">
        <v>0.628</v>
      </c>
      <c r="L12443" t="s">
        <v>23</v>
      </c>
      <c r="M12443" s="3">
        <v>62800</v>
      </c>
      <c r="N12443" s="2" t="str">
        <f>VLOOKUP(Tabla1[[#This Row],[nemo]],'Nemos y clasificaciones'!$A$2:$B$5000,2,FALSE)</f>
        <v>VERIZON COMMUNICATIONS INC</v>
      </c>
      <c r="O12443" s="3" t="str">
        <f>VLOOKUP(Tabla1[[#This Row],[nemo]],'Nemos y clasificaciones'!$A$1:$C$3000,3,FALSE)</f>
        <v>Telecomunicaciones</v>
      </c>
      <c r="P12443" s="3"/>
      <c r="Q12443" s="3"/>
    </row>
    <row r="12444" spans="1:17" x14ac:dyDescent="0.25">
      <c r="A12444" t="s">
        <v>629</v>
      </c>
      <c r="B12444" s="1">
        <v>44203</v>
      </c>
      <c r="C12444" s="1">
        <v>44228</v>
      </c>
      <c r="D12444" t="s">
        <v>21</v>
      </c>
      <c r="E12444" t="s">
        <v>630</v>
      </c>
      <c r="F12444">
        <v>0</v>
      </c>
      <c r="G12444">
        <v>100000</v>
      </c>
      <c r="H12444">
        <v>0</v>
      </c>
      <c r="I12444">
        <v>0</v>
      </c>
      <c r="J12444">
        <v>0</v>
      </c>
      <c r="K12444">
        <v>0.628</v>
      </c>
      <c r="L12444" t="s">
        <v>23</v>
      </c>
      <c r="M12444" s="3">
        <v>62800</v>
      </c>
      <c r="N12444" s="2" t="str">
        <f>VLOOKUP(Tabla1[[#This Row],[nemo]],'Nemos y clasificaciones'!$A$2:$B$5000,2,FALSE)</f>
        <v>VERIZON COMMUNICATIONS INC</v>
      </c>
      <c r="O12444" s="3" t="str">
        <f>VLOOKUP(Tabla1[[#This Row],[nemo]],'Nemos y clasificaciones'!$A$1:$C$3000,3,FALSE)</f>
        <v>Telecomunicaciones</v>
      </c>
      <c r="P12444" s="3"/>
      <c r="Q12444" s="3"/>
    </row>
    <row r="12445" spans="1:17" x14ac:dyDescent="0.25">
      <c r="A12445" t="s">
        <v>629</v>
      </c>
      <c r="B12445" s="1">
        <v>44112</v>
      </c>
      <c r="C12445" s="1">
        <v>44137</v>
      </c>
      <c r="D12445" t="s">
        <v>21</v>
      </c>
      <c r="E12445" t="s">
        <v>630</v>
      </c>
      <c r="F12445">
        <v>0</v>
      </c>
      <c r="G12445">
        <v>100000</v>
      </c>
      <c r="H12445">
        <v>0</v>
      </c>
      <c r="I12445">
        <v>0</v>
      </c>
      <c r="J12445">
        <v>0</v>
      </c>
      <c r="K12445">
        <v>0.628</v>
      </c>
      <c r="L12445" t="s">
        <v>23</v>
      </c>
      <c r="M12445" s="3">
        <v>62800</v>
      </c>
      <c r="N12445" s="2" t="str">
        <f>VLOOKUP(Tabla1[[#This Row],[nemo]],'Nemos y clasificaciones'!$A$2:$B$5000,2,FALSE)</f>
        <v>VERIZON COMMUNICATIONS INC</v>
      </c>
      <c r="O12445" s="3" t="str">
        <f>VLOOKUP(Tabla1[[#This Row],[nemo]],'Nemos y clasificaciones'!$A$1:$C$3000,3,FALSE)</f>
        <v>Telecomunicaciones</v>
      </c>
      <c r="P12445" s="3"/>
      <c r="Q12445" s="3"/>
    </row>
    <row r="12446" spans="1:17" x14ac:dyDescent="0.25">
      <c r="A12446" t="s">
        <v>4504</v>
      </c>
      <c r="B12446" s="1">
        <v>43930</v>
      </c>
      <c r="C12446" s="1">
        <v>43955</v>
      </c>
      <c r="D12446" t="s">
        <v>21</v>
      </c>
      <c r="E12446" t="s">
        <v>630</v>
      </c>
      <c r="F12446">
        <v>0</v>
      </c>
      <c r="G12446">
        <v>100000</v>
      </c>
      <c r="H12446">
        <v>0</v>
      </c>
      <c r="I12446">
        <v>0</v>
      </c>
      <c r="J12446">
        <v>0</v>
      </c>
      <c r="K12446">
        <v>0.61499999999999999</v>
      </c>
      <c r="L12446" t="s">
        <v>23</v>
      </c>
      <c r="M12446" s="3">
        <v>61500</v>
      </c>
      <c r="N12446" s="2" t="str">
        <f>VLOOKUP(Tabla1[[#This Row],[nemo]],'Nemos y clasificaciones'!$A$2:$B$5000,2,FALSE)</f>
        <v>VERIZON COMMUNICATIONS INC</v>
      </c>
      <c r="O12446" s="3" t="str">
        <f>VLOOKUP(Tabla1[[#This Row],[nemo]],'Nemos y clasificaciones'!$A$1:$C$3000,3,FALSE)</f>
        <v>Telecomunicaciones</v>
      </c>
      <c r="P12446" s="3"/>
      <c r="Q12446" s="3"/>
    </row>
    <row r="12447" spans="1:17" x14ac:dyDescent="0.25">
      <c r="A12447" t="s">
        <v>4906</v>
      </c>
      <c r="B12447" s="1">
        <v>43839</v>
      </c>
      <c r="C12447" s="1">
        <v>43864</v>
      </c>
      <c r="D12447" t="s">
        <v>21</v>
      </c>
      <c r="E12447" t="s">
        <v>630</v>
      </c>
      <c r="F12447">
        <v>0</v>
      </c>
      <c r="G12447">
        <v>100000</v>
      </c>
      <c r="H12447">
        <v>0</v>
      </c>
      <c r="I12447">
        <v>0</v>
      </c>
      <c r="J12447">
        <v>0</v>
      </c>
      <c r="K12447">
        <v>0.61499999999999999</v>
      </c>
      <c r="L12447" t="s">
        <v>23</v>
      </c>
      <c r="M12447" s="3">
        <v>61500</v>
      </c>
      <c r="N12447" s="2" t="str">
        <f>VLOOKUP(Tabla1[[#This Row],[nemo]],'Nemos y clasificaciones'!$A$2:$B$5000,2,FALSE)</f>
        <v>VERIZON COMMUNICATIONS INC</v>
      </c>
      <c r="O12447" s="3" t="str">
        <f>VLOOKUP(Tabla1[[#This Row],[nemo]],'Nemos y clasificaciones'!$A$1:$C$3000,3,FALSE)</f>
        <v>Telecomunicaciones</v>
      </c>
      <c r="P12447" s="3"/>
      <c r="Q12447" s="3"/>
    </row>
    <row r="12448" spans="1:17" x14ac:dyDescent="0.25">
      <c r="A12448" t="s">
        <v>4504</v>
      </c>
      <c r="B12448" s="1">
        <v>43747</v>
      </c>
      <c r="C12448" s="1">
        <v>43773</v>
      </c>
      <c r="D12448" t="s">
        <v>21</v>
      </c>
      <c r="E12448" t="s">
        <v>630</v>
      </c>
      <c r="F12448">
        <v>0</v>
      </c>
      <c r="G12448">
        <v>100000</v>
      </c>
      <c r="H12448">
        <v>0</v>
      </c>
      <c r="I12448">
        <v>0</v>
      </c>
      <c r="J12448">
        <v>0</v>
      </c>
      <c r="K12448">
        <v>0.61499999999999999</v>
      </c>
      <c r="L12448" t="s">
        <v>23</v>
      </c>
      <c r="M12448" s="3">
        <v>61500</v>
      </c>
      <c r="N12448" s="2" t="str">
        <f>VLOOKUP(Tabla1[[#This Row],[nemo]],'Nemos y clasificaciones'!$A$2:$B$5000,2,FALSE)</f>
        <v>VERIZON COMMUNICATIONS INC</v>
      </c>
      <c r="O12448" s="3" t="str">
        <f>VLOOKUP(Tabla1[[#This Row],[nemo]],'Nemos y clasificaciones'!$A$1:$C$3000,3,FALSE)</f>
        <v>Telecomunicaciones</v>
      </c>
      <c r="P12448" s="3"/>
      <c r="Q12448" s="3"/>
    </row>
    <row r="12449" spans="1:17" x14ac:dyDescent="0.25">
      <c r="A12449" t="s">
        <v>5803</v>
      </c>
      <c r="B12449" s="1">
        <v>43655</v>
      </c>
      <c r="C12449" s="1">
        <v>43678</v>
      </c>
      <c r="D12449" t="s">
        <v>21</v>
      </c>
      <c r="E12449" t="s">
        <v>630</v>
      </c>
      <c r="F12449">
        <v>0</v>
      </c>
      <c r="G12449">
        <v>100000</v>
      </c>
      <c r="H12449">
        <v>0</v>
      </c>
      <c r="I12449">
        <v>0</v>
      </c>
      <c r="J12449">
        <v>0</v>
      </c>
      <c r="K12449">
        <v>0.60299999999999998</v>
      </c>
      <c r="L12449" t="s">
        <v>23</v>
      </c>
      <c r="M12449" s="3">
        <v>60300</v>
      </c>
      <c r="N12449" s="2" t="str">
        <f>VLOOKUP(Tabla1[[#This Row],[nemo]],'Nemos y clasificaciones'!$A$2:$B$5000,2,FALSE)</f>
        <v>VERIZON COMMUNICATIONS INC</v>
      </c>
      <c r="O12449" s="3" t="str">
        <f>VLOOKUP(Tabla1[[#This Row],[nemo]],'Nemos y clasificaciones'!$A$1:$C$3000,3,FALSE)</f>
        <v>Telecomunicaciones</v>
      </c>
      <c r="P12449" s="3"/>
      <c r="Q12449" s="3"/>
    </row>
    <row r="12450" spans="1:17" x14ac:dyDescent="0.25">
      <c r="A12450" t="s">
        <v>5803</v>
      </c>
      <c r="B12450" s="1">
        <v>43564</v>
      </c>
      <c r="C12450" s="1">
        <v>43587</v>
      </c>
      <c r="D12450" t="s">
        <v>21</v>
      </c>
      <c r="E12450" t="s">
        <v>630</v>
      </c>
      <c r="F12450">
        <v>0</v>
      </c>
      <c r="G12450">
        <v>100000</v>
      </c>
      <c r="H12450">
        <v>0</v>
      </c>
      <c r="I12450">
        <v>0</v>
      </c>
      <c r="J12450">
        <v>0</v>
      </c>
      <c r="K12450">
        <v>0.60299999999999998</v>
      </c>
      <c r="L12450" t="s">
        <v>23</v>
      </c>
      <c r="M12450" s="3">
        <v>60300</v>
      </c>
      <c r="N12450" s="2" t="str">
        <f>VLOOKUP(Tabla1[[#This Row],[nemo]],'Nemos y clasificaciones'!$A$2:$B$5000,2,FALSE)</f>
        <v>VERIZON COMMUNICATIONS INC</v>
      </c>
      <c r="O12450" s="3" t="str">
        <f>VLOOKUP(Tabla1[[#This Row],[nemo]],'Nemos y clasificaciones'!$A$1:$C$3000,3,FALSE)</f>
        <v>Telecomunicaciones</v>
      </c>
      <c r="P12450" s="3"/>
      <c r="Q12450" s="3"/>
    </row>
    <row r="12451" spans="1:17" x14ac:dyDescent="0.25">
      <c r="A12451" t="s">
        <v>5803</v>
      </c>
      <c r="B12451" s="1">
        <v>43474</v>
      </c>
      <c r="C12451" s="1">
        <v>43497</v>
      </c>
      <c r="D12451" t="s">
        <v>21</v>
      </c>
      <c r="E12451" t="s">
        <v>630</v>
      </c>
      <c r="F12451">
        <v>0</v>
      </c>
      <c r="G12451">
        <v>100000</v>
      </c>
      <c r="H12451">
        <v>0</v>
      </c>
      <c r="I12451">
        <v>0</v>
      </c>
      <c r="J12451">
        <v>0</v>
      </c>
      <c r="K12451">
        <v>0.60299999999999998</v>
      </c>
      <c r="L12451" t="s">
        <v>23</v>
      </c>
      <c r="M12451" s="3">
        <v>60300</v>
      </c>
      <c r="N12451" s="2" t="str">
        <f>VLOOKUP(Tabla1[[#This Row],[nemo]],'Nemos y clasificaciones'!$A$2:$B$5000,2,FALSE)</f>
        <v>VERIZON COMMUNICATIONS INC</v>
      </c>
      <c r="O12451" s="3" t="str">
        <f>VLOOKUP(Tabla1[[#This Row],[nemo]],'Nemos y clasificaciones'!$A$1:$C$3000,3,FALSE)</f>
        <v>Telecomunicaciones</v>
      </c>
      <c r="P12451" s="3"/>
      <c r="Q12451" s="3"/>
    </row>
    <row r="12452" spans="1:17" x14ac:dyDescent="0.25">
      <c r="A12452" t="s">
        <v>5803</v>
      </c>
      <c r="B12452" s="1">
        <v>43382</v>
      </c>
      <c r="C12452" s="1">
        <v>43409</v>
      </c>
      <c r="D12452" t="s">
        <v>21</v>
      </c>
      <c r="E12452" t="s">
        <v>630</v>
      </c>
      <c r="F12452">
        <v>0</v>
      </c>
      <c r="G12452">
        <v>100000</v>
      </c>
      <c r="H12452">
        <v>0</v>
      </c>
      <c r="I12452">
        <v>0</v>
      </c>
      <c r="J12452">
        <v>0</v>
      </c>
      <c r="K12452">
        <v>0.60299999999999998</v>
      </c>
      <c r="L12452" t="s">
        <v>23</v>
      </c>
      <c r="M12452" s="3">
        <v>60300</v>
      </c>
      <c r="N12452" s="2" t="str">
        <f>VLOOKUP(Tabla1[[#This Row],[nemo]],'Nemos y clasificaciones'!$A$2:$B$5000,2,FALSE)</f>
        <v>VERIZON COMMUNICATIONS INC</v>
      </c>
      <c r="O12452" s="3" t="str">
        <f>VLOOKUP(Tabla1[[#This Row],[nemo]],'Nemos y clasificaciones'!$A$1:$C$3000,3,FALSE)</f>
        <v>Telecomunicaciones</v>
      </c>
      <c r="P12452" s="3"/>
      <c r="Q12452" s="3"/>
    </row>
    <row r="12453" spans="1:17" x14ac:dyDescent="0.25">
      <c r="A12453" t="s">
        <v>5691</v>
      </c>
      <c r="B12453" s="1">
        <v>43290</v>
      </c>
      <c r="C12453" s="1">
        <v>43313</v>
      </c>
      <c r="D12453" t="s">
        <v>21</v>
      </c>
      <c r="E12453" t="s">
        <v>630</v>
      </c>
      <c r="F12453">
        <v>0</v>
      </c>
      <c r="G12453">
        <v>100000</v>
      </c>
      <c r="H12453">
        <v>0</v>
      </c>
      <c r="I12453">
        <v>0</v>
      </c>
      <c r="J12453">
        <v>0</v>
      </c>
      <c r="K12453">
        <v>0.59</v>
      </c>
      <c r="L12453" t="s">
        <v>23</v>
      </c>
      <c r="M12453" s="3">
        <v>59000</v>
      </c>
      <c r="N12453" s="2" t="str">
        <f>VLOOKUP(Tabla1[[#This Row],[nemo]],'Nemos y clasificaciones'!$A$2:$B$5000,2,FALSE)</f>
        <v>VERIZON COMMUNICATIONS INC</v>
      </c>
      <c r="O12453" s="3" t="str">
        <f>VLOOKUP(Tabla1[[#This Row],[nemo]],'Nemos y clasificaciones'!$A$1:$C$3000,3,FALSE)</f>
        <v>Telecomunicaciones</v>
      </c>
      <c r="P12453" s="3"/>
      <c r="Q12453" s="3"/>
    </row>
    <row r="12454" spans="1:17" x14ac:dyDescent="0.25">
      <c r="A12454" t="s">
        <v>5691</v>
      </c>
      <c r="B12454" s="1">
        <v>43199</v>
      </c>
      <c r="C12454" s="1">
        <v>43222</v>
      </c>
      <c r="D12454" t="s">
        <v>21</v>
      </c>
      <c r="E12454" t="s">
        <v>630</v>
      </c>
      <c r="F12454">
        <v>0</v>
      </c>
      <c r="G12454">
        <v>100000</v>
      </c>
      <c r="H12454">
        <v>0</v>
      </c>
      <c r="I12454">
        <v>0</v>
      </c>
      <c r="J12454">
        <v>0</v>
      </c>
      <c r="K12454">
        <v>0.59</v>
      </c>
      <c r="L12454" t="s">
        <v>23</v>
      </c>
      <c r="M12454" s="3">
        <v>59000</v>
      </c>
      <c r="N12454" s="2" t="str">
        <f>VLOOKUP(Tabla1[[#This Row],[nemo]],'Nemos y clasificaciones'!$A$2:$B$5000,2,FALSE)</f>
        <v>VERIZON COMMUNICATIONS INC</v>
      </c>
      <c r="O12454" s="3" t="str">
        <f>VLOOKUP(Tabla1[[#This Row],[nemo]],'Nemos y clasificaciones'!$A$1:$C$3000,3,FALSE)</f>
        <v>Telecomunicaciones</v>
      </c>
      <c r="P12454" s="3"/>
      <c r="Q12454" s="3"/>
    </row>
    <row r="12455" spans="1:17" x14ac:dyDescent="0.25">
      <c r="A12455" t="s">
        <v>5691</v>
      </c>
      <c r="B12455" s="1">
        <v>43109</v>
      </c>
      <c r="C12455" s="1">
        <v>43132</v>
      </c>
      <c r="D12455" t="s">
        <v>21</v>
      </c>
      <c r="E12455" t="s">
        <v>630</v>
      </c>
      <c r="F12455">
        <v>0</v>
      </c>
      <c r="G12455">
        <v>100000</v>
      </c>
      <c r="H12455">
        <v>0</v>
      </c>
      <c r="I12455">
        <v>0</v>
      </c>
      <c r="J12455">
        <v>0</v>
      </c>
      <c r="K12455">
        <v>0.59</v>
      </c>
      <c r="L12455" t="s">
        <v>23</v>
      </c>
      <c r="M12455" s="3">
        <v>59000</v>
      </c>
      <c r="N12455" s="2" t="str">
        <f>VLOOKUP(Tabla1[[#This Row],[nemo]],'Nemos y clasificaciones'!$A$2:$B$5000,2,FALSE)</f>
        <v>VERIZON COMMUNICATIONS INC</v>
      </c>
      <c r="O12455" s="3" t="str">
        <f>VLOOKUP(Tabla1[[#This Row],[nemo]],'Nemos y clasificaciones'!$A$1:$C$3000,3,FALSE)</f>
        <v>Telecomunicaciones</v>
      </c>
      <c r="P12455" s="3"/>
      <c r="Q12455" s="3"/>
    </row>
    <row r="12456" spans="1:17" x14ac:dyDescent="0.25">
      <c r="A12456" t="s">
        <v>5691</v>
      </c>
      <c r="B12456" s="1">
        <v>43014</v>
      </c>
      <c r="C12456" s="1">
        <v>43041</v>
      </c>
      <c r="D12456" t="s">
        <v>21</v>
      </c>
      <c r="E12456" t="s">
        <v>630</v>
      </c>
      <c r="F12456">
        <v>0</v>
      </c>
      <c r="G12456">
        <v>100000</v>
      </c>
      <c r="H12456">
        <v>0</v>
      </c>
      <c r="I12456">
        <v>0</v>
      </c>
      <c r="J12456">
        <v>0</v>
      </c>
      <c r="K12456">
        <v>0.59</v>
      </c>
      <c r="L12456" t="s">
        <v>23</v>
      </c>
      <c r="M12456" s="3">
        <v>59000</v>
      </c>
      <c r="N12456" s="2" t="str">
        <f>VLOOKUP(Tabla1[[#This Row],[nemo]],'Nemos y clasificaciones'!$A$2:$B$5000,2,FALSE)</f>
        <v>VERIZON COMMUNICATIONS INC</v>
      </c>
      <c r="O12456" s="3" t="str">
        <f>VLOOKUP(Tabla1[[#This Row],[nemo]],'Nemos y clasificaciones'!$A$1:$C$3000,3,FALSE)</f>
        <v>Telecomunicaciones</v>
      </c>
      <c r="P12456" s="3"/>
      <c r="Q12456" s="3"/>
    </row>
    <row r="12457" spans="1:17" x14ac:dyDescent="0.25">
      <c r="A12457" t="s">
        <v>9149</v>
      </c>
      <c r="B12457" s="1">
        <v>42922</v>
      </c>
      <c r="C12457" s="1">
        <v>42948</v>
      </c>
      <c r="D12457" t="s">
        <v>21</v>
      </c>
      <c r="E12457" t="s">
        <v>630</v>
      </c>
      <c r="F12457">
        <v>0</v>
      </c>
      <c r="G12457">
        <v>100000</v>
      </c>
      <c r="H12457">
        <v>0</v>
      </c>
      <c r="I12457">
        <v>0</v>
      </c>
      <c r="J12457">
        <v>0</v>
      </c>
      <c r="K12457">
        <v>0.57799999999999996</v>
      </c>
      <c r="L12457" t="s">
        <v>23</v>
      </c>
      <c r="M12457" s="3">
        <v>57800</v>
      </c>
      <c r="N12457" s="2" t="str">
        <f>VLOOKUP(Tabla1[[#This Row],[nemo]],'Nemos y clasificaciones'!$A$2:$B$5000,2,FALSE)</f>
        <v>VERIZON COMMUNICATIONS INC</v>
      </c>
      <c r="O12457" s="3" t="str">
        <f>VLOOKUP(Tabla1[[#This Row],[nemo]],'Nemos y clasificaciones'!$A$1:$C$3000,3,FALSE)</f>
        <v>Telecomunicaciones</v>
      </c>
      <c r="P12457" s="3"/>
      <c r="Q12457" s="3"/>
    </row>
    <row r="12458" spans="1:17" x14ac:dyDescent="0.25">
      <c r="A12458" t="s">
        <v>5036</v>
      </c>
      <c r="B12458" s="1">
        <v>43829</v>
      </c>
      <c r="C12458" s="1">
        <v>43836</v>
      </c>
      <c r="D12458" t="s">
        <v>21</v>
      </c>
      <c r="E12458" t="s">
        <v>5037</v>
      </c>
      <c r="F12458">
        <v>0</v>
      </c>
      <c r="G12458">
        <v>100000</v>
      </c>
      <c r="H12458">
        <v>0</v>
      </c>
      <c r="I12458">
        <v>0</v>
      </c>
      <c r="J12458">
        <v>0</v>
      </c>
      <c r="K12458">
        <v>1.6E-2</v>
      </c>
      <c r="L12458" t="s">
        <v>23</v>
      </c>
      <c r="M12458" s="4">
        <v>1600</v>
      </c>
      <c r="N12458" s="2" t="str">
        <f>VLOOKUP(Tabla1[[#This Row],[nemo]],'Nemos y clasificaciones'!$A$2:$B$5000,2,FALSE)</f>
        <v>AVON PRODUCTS INC</v>
      </c>
      <c r="O12458" s="4" t="str">
        <f>VLOOKUP(Tabla1[[#This Row],[nemo]],'Nemos y clasificaciones'!$A$1:$C$3000,3,FALSE)</f>
        <v>Consumo</v>
      </c>
      <c r="P12458" s="4"/>
      <c r="Q12458" s="4"/>
    </row>
    <row r="12459" spans="1:17" x14ac:dyDescent="0.25">
      <c r="A12459" t="s">
        <v>9149</v>
      </c>
      <c r="B12459" s="1">
        <v>42831</v>
      </c>
      <c r="C12459" s="1">
        <v>42857</v>
      </c>
      <c r="D12459" t="s">
        <v>21</v>
      </c>
      <c r="E12459" t="s">
        <v>630</v>
      </c>
      <c r="F12459">
        <v>0</v>
      </c>
      <c r="G12459">
        <v>100000</v>
      </c>
      <c r="H12459">
        <v>0</v>
      </c>
      <c r="I12459">
        <v>0</v>
      </c>
      <c r="J12459">
        <v>0</v>
      </c>
      <c r="K12459">
        <v>0.57799999999999996</v>
      </c>
      <c r="L12459" t="s">
        <v>23</v>
      </c>
      <c r="M12459" s="3">
        <v>57800</v>
      </c>
      <c r="N12459" s="2" t="str">
        <f>VLOOKUP(Tabla1[[#This Row],[nemo]],'Nemos y clasificaciones'!$A$2:$B$5000,2,FALSE)</f>
        <v>VERIZON COMMUNICATIONS INC</v>
      </c>
      <c r="O12459" s="3" t="str">
        <f>VLOOKUP(Tabla1[[#This Row],[nemo]],'Nemos y clasificaciones'!$A$1:$C$3000,3,FALSE)</f>
        <v>Telecomunicaciones</v>
      </c>
      <c r="P12459" s="3"/>
      <c r="Q12459" s="3"/>
    </row>
    <row r="12460" spans="1:17" x14ac:dyDescent="0.25">
      <c r="A12460" t="s">
        <v>9149</v>
      </c>
      <c r="B12460" s="1">
        <v>42741</v>
      </c>
      <c r="C12460" s="1">
        <v>42767</v>
      </c>
      <c r="D12460" t="s">
        <v>21</v>
      </c>
      <c r="E12460" t="s">
        <v>630</v>
      </c>
      <c r="F12460">
        <v>0</v>
      </c>
      <c r="G12460">
        <v>100000</v>
      </c>
      <c r="H12460">
        <v>0</v>
      </c>
      <c r="I12460">
        <v>0</v>
      </c>
      <c r="J12460">
        <v>0</v>
      </c>
      <c r="K12460">
        <v>0.57799999999999996</v>
      </c>
      <c r="L12460" t="s">
        <v>23</v>
      </c>
      <c r="M12460" s="3">
        <v>57800</v>
      </c>
      <c r="N12460" s="2" t="str">
        <f>VLOOKUP(Tabla1[[#This Row],[nemo]],'Nemos y clasificaciones'!$A$2:$B$5000,2,FALSE)</f>
        <v>VERIZON COMMUNICATIONS INC</v>
      </c>
      <c r="O12460" s="3" t="str">
        <f>VLOOKUP(Tabla1[[#This Row],[nemo]],'Nemos y clasificaciones'!$A$1:$C$3000,3,FALSE)</f>
        <v>Telecomunicaciones</v>
      </c>
      <c r="P12460" s="3"/>
      <c r="Q12460" s="3"/>
    </row>
    <row r="12461" spans="1:17" x14ac:dyDescent="0.25">
      <c r="A12461" t="s">
        <v>9149</v>
      </c>
      <c r="B12461" s="1">
        <v>42648</v>
      </c>
      <c r="C12461" s="1">
        <v>42676</v>
      </c>
      <c r="D12461" t="s">
        <v>21</v>
      </c>
      <c r="E12461" t="s">
        <v>630</v>
      </c>
      <c r="F12461">
        <v>0</v>
      </c>
      <c r="G12461">
        <v>100000</v>
      </c>
      <c r="H12461">
        <v>0</v>
      </c>
      <c r="I12461">
        <v>0</v>
      </c>
      <c r="J12461">
        <v>0</v>
      </c>
      <c r="K12461">
        <v>0.57799999999999996</v>
      </c>
      <c r="L12461" t="s">
        <v>23</v>
      </c>
      <c r="M12461" s="3">
        <v>57800</v>
      </c>
      <c r="N12461" s="2" t="str">
        <f>VLOOKUP(Tabla1[[#This Row],[nemo]],'Nemos y clasificaciones'!$A$2:$B$5000,2,FALSE)</f>
        <v>VERIZON COMMUNICATIONS INC</v>
      </c>
      <c r="O12461" s="3" t="str">
        <f>VLOOKUP(Tabla1[[#This Row],[nemo]],'Nemos y clasificaciones'!$A$1:$C$3000,3,FALSE)</f>
        <v>Telecomunicaciones</v>
      </c>
      <c r="P12461" s="3"/>
      <c r="Q12461" s="3"/>
    </row>
    <row r="12462" spans="1:17" x14ac:dyDescent="0.25">
      <c r="A12462" t="s">
        <v>10314</v>
      </c>
      <c r="B12462" s="1">
        <v>42557</v>
      </c>
      <c r="C12462" s="1">
        <v>42583</v>
      </c>
      <c r="D12462" t="s">
        <v>21</v>
      </c>
      <c r="E12462" t="s">
        <v>630</v>
      </c>
      <c r="F12462">
        <v>0</v>
      </c>
      <c r="G12462">
        <v>100000</v>
      </c>
      <c r="H12462">
        <v>0</v>
      </c>
      <c r="I12462">
        <v>0</v>
      </c>
      <c r="J12462">
        <v>0</v>
      </c>
      <c r="K12462">
        <v>0.56499999999999995</v>
      </c>
      <c r="L12462" t="s">
        <v>23</v>
      </c>
      <c r="M12462" s="3">
        <v>56500</v>
      </c>
      <c r="N12462" s="2" t="str">
        <f>VLOOKUP(Tabla1[[#This Row],[nemo]],'Nemos y clasificaciones'!$A$2:$B$5000,2,FALSE)</f>
        <v>VERIZON COMMUNICATIONS INC</v>
      </c>
      <c r="O12462" s="3" t="str">
        <f>VLOOKUP(Tabla1[[#This Row],[nemo]],'Nemos y clasificaciones'!$A$1:$C$3000,3,FALSE)</f>
        <v>Telecomunicaciones</v>
      </c>
      <c r="P12462" s="3"/>
      <c r="Q12462" s="3"/>
    </row>
    <row r="12463" spans="1:17" x14ac:dyDescent="0.25">
      <c r="A12463" t="s">
        <v>10314</v>
      </c>
      <c r="B12463" s="1">
        <v>42466</v>
      </c>
      <c r="C12463" s="1">
        <v>42492</v>
      </c>
      <c r="D12463" t="s">
        <v>21</v>
      </c>
      <c r="E12463" t="s">
        <v>630</v>
      </c>
      <c r="F12463">
        <v>0</v>
      </c>
      <c r="G12463">
        <v>100000</v>
      </c>
      <c r="H12463">
        <v>0</v>
      </c>
      <c r="I12463">
        <v>0</v>
      </c>
      <c r="J12463">
        <v>0</v>
      </c>
      <c r="K12463">
        <v>0.56499999999999995</v>
      </c>
      <c r="L12463" t="s">
        <v>23</v>
      </c>
      <c r="M12463" s="3">
        <v>56500</v>
      </c>
      <c r="N12463" s="2" t="str">
        <f>VLOOKUP(Tabla1[[#This Row],[nemo]],'Nemos y clasificaciones'!$A$2:$B$5000,2,FALSE)</f>
        <v>VERIZON COMMUNICATIONS INC</v>
      </c>
      <c r="O12463" s="3" t="str">
        <f>VLOOKUP(Tabla1[[#This Row],[nemo]],'Nemos y clasificaciones'!$A$1:$C$3000,3,FALSE)</f>
        <v>Telecomunicaciones</v>
      </c>
      <c r="P12463" s="3"/>
      <c r="Q12463" s="3"/>
    </row>
    <row r="12464" spans="1:17" x14ac:dyDescent="0.25">
      <c r="A12464" t="s">
        <v>10314</v>
      </c>
      <c r="B12464" s="1">
        <v>42375</v>
      </c>
      <c r="C12464" s="1">
        <v>42401</v>
      </c>
      <c r="D12464" t="s">
        <v>21</v>
      </c>
      <c r="E12464" t="s">
        <v>630</v>
      </c>
      <c r="F12464">
        <v>0</v>
      </c>
      <c r="G12464">
        <v>100000</v>
      </c>
      <c r="H12464">
        <v>0</v>
      </c>
      <c r="I12464">
        <v>0</v>
      </c>
      <c r="J12464">
        <v>0</v>
      </c>
      <c r="K12464">
        <v>0.56499999999999995</v>
      </c>
      <c r="L12464" t="s">
        <v>23</v>
      </c>
      <c r="M12464" s="3">
        <v>56500</v>
      </c>
      <c r="N12464" s="2" t="str">
        <f>VLOOKUP(Tabla1[[#This Row],[nemo]],'Nemos y clasificaciones'!$A$2:$B$5000,2,FALSE)</f>
        <v>VERIZON COMMUNICATIONS INC</v>
      </c>
      <c r="O12464" s="3" t="str">
        <f>VLOOKUP(Tabla1[[#This Row],[nemo]],'Nemos y clasificaciones'!$A$1:$C$3000,3,FALSE)</f>
        <v>Telecomunicaciones</v>
      </c>
      <c r="P12464" s="3"/>
      <c r="Q12464" s="3"/>
    </row>
    <row r="12465" spans="1:17" x14ac:dyDescent="0.25">
      <c r="A12465" t="s">
        <v>10314</v>
      </c>
      <c r="B12465" s="1">
        <v>42284</v>
      </c>
      <c r="C12465" s="1">
        <v>42310</v>
      </c>
      <c r="D12465" t="s">
        <v>21</v>
      </c>
      <c r="E12465" t="s">
        <v>630</v>
      </c>
      <c r="F12465">
        <v>0</v>
      </c>
      <c r="G12465">
        <v>100000</v>
      </c>
      <c r="H12465">
        <v>0</v>
      </c>
      <c r="I12465">
        <v>0</v>
      </c>
      <c r="J12465">
        <v>0</v>
      </c>
      <c r="K12465">
        <v>0.56499999999999995</v>
      </c>
      <c r="L12465" t="s">
        <v>23</v>
      </c>
      <c r="M12465" s="3">
        <v>56500</v>
      </c>
      <c r="N12465" s="2" t="str">
        <f>VLOOKUP(Tabla1[[#This Row],[nemo]],'Nemos y clasificaciones'!$A$2:$B$5000,2,FALSE)</f>
        <v>VERIZON COMMUNICATIONS INC</v>
      </c>
      <c r="O12465" s="3" t="str">
        <f>VLOOKUP(Tabla1[[#This Row],[nemo]],'Nemos y clasificaciones'!$A$1:$C$3000,3,FALSE)</f>
        <v>Telecomunicaciones</v>
      </c>
      <c r="P12465" s="3"/>
      <c r="Q12465" s="3"/>
    </row>
    <row r="12466" spans="1:17" x14ac:dyDescent="0.25">
      <c r="A12466" t="s">
        <v>57</v>
      </c>
      <c r="B12466" s="1">
        <v>42193</v>
      </c>
      <c r="C12466" s="1">
        <v>42219</v>
      </c>
      <c r="D12466" t="s">
        <v>21</v>
      </c>
      <c r="E12466" t="s">
        <v>630</v>
      </c>
      <c r="F12466">
        <v>0</v>
      </c>
      <c r="G12466">
        <v>100000</v>
      </c>
      <c r="H12466">
        <v>0</v>
      </c>
      <c r="I12466">
        <v>0</v>
      </c>
      <c r="J12466">
        <v>0</v>
      </c>
      <c r="K12466">
        <v>0.55000000000000004</v>
      </c>
      <c r="L12466" t="s">
        <v>23</v>
      </c>
      <c r="M12466" s="3">
        <v>55000</v>
      </c>
      <c r="N12466" s="2" t="str">
        <f>VLOOKUP(Tabla1[[#This Row],[nemo]],'Nemos y clasificaciones'!$A$2:$B$5000,2,FALSE)</f>
        <v>VERIZON COMMUNICATIONS INC</v>
      </c>
      <c r="O12466" s="3" t="str">
        <f>VLOOKUP(Tabla1[[#This Row],[nemo]],'Nemos y clasificaciones'!$A$1:$C$3000,3,FALSE)</f>
        <v>Telecomunicaciones</v>
      </c>
      <c r="P12466" s="3"/>
      <c r="Q12466" s="3"/>
    </row>
    <row r="12467" spans="1:17" x14ac:dyDescent="0.25">
      <c r="A12467" t="s">
        <v>11767</v>
      </c>
      <c r="B12467" s="1">
        <v>42102</v>
      </c>
      <c r="C12467" s="1">
        <v>42126</v>
      </c>
      <c r="D12467" t="s">
        <v>21</v>
      </c>
      <c r="E12467" t="s">
        <v>630</v>
      </c>
      <c r="F12467">
        <v>0</v>
      </c>
      <c r="G12467">
        <v>100000</v>
      </c>
      <c r="H12467">
        <v>0</v>
      </c>
      <c r="I12467">
        <v>0</v>
      </c>
      <c r="J12467">
        <v>0</v>
      </c>
      <c r="K12467">
        <v>0.55000000000000004</v>
      </c>
      <c r="L12467" t="s">
        <v>23</v>
      </c>
      <c r="M12467" s="3">
        <v>55000</v>
      </c>
      <c r="N12467" s="2" t="str">
        <f>VLOOKUP(Tabla1[[#This Row],[nemo]],'Nemos y clasificaciones'!$A$2:$B$5000,2,FALSE)</f>
        <v>VERIZON COMMUNICATIONS INC</v>
      </c>
      <c r="O12467" s="3" t="str">
        <f>VLOOKUP(Tabla1[[#This Row],[nemo]],'Nemos y clasificaciones'!$A$1:$C$3000,3,FALSE)</f>
        <v>Telecomunicaciones</v>
      </c>
      <c r="P12467" s="3"/>
      <c r="Q12467" s="3"/>
    </row>
    <row r="12468" spans="1:17" x14ac:dyDescent="0.25">
      <c r="A12468" t="s">
        <v>57</v>
      </c>
      <c r="B12468" s="1">
        <v>42011</v>
      </c>
      <c r="C12468" s="1">
        <v>42037</v>
      </c>
      <c r="D12468" t="s">
        <v>21</v>
      </c>
      <c r="E12468" t="s">
        <v>630</v>
      </c>
      <c r="F12468">
        <v>0</v>
      </c>
      <c r="G12468">
        <v>100000</v>
      </c>
      <c r="H12468">
        <v>0</v>
      </c>
      <c r="I12468">
        <v>0</v>
      </c>
      <c r="J12468">
        <v>0</v>
      </c>
      <c r="K12468">
        <v>0.55000000000000004</v>
      </c>
      <c r="L12468" t="s">
        <v>23</v>
      </c>
      <c r="M12468" s="3">
        <v>55000</v>
      </c>
      <c r="N12468" s="2" t="str">
        <f>VLOOKUP(Tabla1[[#This Row],[nemo]],'Nemos y clasificaciones'!$A$2:$B$5000,2,FALSE)</f>
        <v>VERIZON COMMUNICATIONS INC</v>
      </c>
      <c r="O12468" s="3" t="str">
        <f>VLOOKUP(Tabla1[[#This Row],[nemo]],'Nemos y clasificaciones'!$A$1:$C$3000,3,FALSE)</f>
        <v>Telecomunicaciones</v>
      </c>
      <c r="P12468" s="3"/>
      <c r="Q12468" s="3"/>
    </row>
    <row r="12469" spans="1:17" x14ac:dyDescent="0.25">
      <c r="A12469" t="s">
        <v>1797</v>
      </c>
      <c r="B12469" s="1">
        <v>44329</v>
      </c>
      <c r="C12469" s="1">
        <v>44336</v>
      </c>
      <c r="D12469" t="s">
        <v>14</v>
      </c>
      <c r="E12469" t="s">
        <v>1798</v>
      </c>
      <c r="F12469">
        <v>0</v>
      </c>
      <c r="G12469">
        <v>315165988</v>
      </c>
      <c r="H12469">
        <v>0</v>
      </c>
      <c r="I12469">
        <v>0</v>
      </c>
      <c r="J12469">
        <v>0</v>
      </c>
      <c r="K12469">
        <v>23.315999999999999</v>
      </c>
      <c r="L12469" t="s">
        <v>54</v>
      </c>
      <c r="M12469" s="2">
        <v>7348410176.2080002</v>
      </c>
      <c r="N12469" s="2" t="str">
        <f>VLOOKUP(Tabla1[[#This Row],[nemo]],'Nemos y clasificaciones'!$A$2:$B$5000,2,FALSE)</f>
        <v>WATTS S.A.</v>
      </c>
      <c r="O12469" s="2" t="str">
        <f>VLOOKUP(Tabla1[[#This Row],[nemo]],'Nemos y clasificaciones'!$A$1:$C$3000,3,FALSE)</f>
        <v>Conglomerados</v>
      </c>
      <c r="P12469" s="2"/>
      <c r="Q12469" s="2"/>
    </row>
    <row r="12470" spans="1:17" x14ac:dyDescent="0.25">
      <c r="A12470" t="s">
        <v>10647</v>
      </c>
      <c r="B12470" s="1">
        <v>42496</v>
      </c>
      <c r="C12470" s="1">
        <v>42502</v>
      </c>
      <c r="D12470" t="s">
        <v>14</v>
      </c>
      <c r="E12470" t="s">
        <v>1798</v>
      </c>
      <c r="F12470">
        <v>0</v>
      </c>
      <c r="G12470">
        <v>315165988</v>
      </c>
      <c r="H12470">
        <v>0</v>
      </c>
      <c r="I12470">
        <v>0</v>
      </c>
      <c r="J12470">
        <v>0</v>
      </c>
      <c r="K12470">
        <v>22.420999999999999</v>
      </c>
      <c r="L12470" t="s">
        <v>54</v>
      </c>
      <c r="M12470" s="2">
        <v>7066336616.948</v>
      </c>
      <c r="N12470" s="2" t="str">
        <f>VLOOKUP(Tabla1[[#This Row],[nemo]],'Nemos y clasificaciones'!$A$2:$B$5000,2,FALSE)</f>
        <v>WATTS S.A.</v>
      </c>
      <c r="O12470" s="2" t="str">
        <f>VLOOKUP(Tabla1[[#This Row],[nemo]],'Nemos y clasificaciones'!$A$1:$C$3000,3,FALSE)</f>
        <v>Conglomerados</v>
      </c>
      <c r="P12470" s="2"/>
      <c r="Q12470" s="2"/>
    </row>
    <row r="12471" spans="1:17" x14ac:dyDescent="0.25">
      <c r="A12471" t="s">
        <v>11658</v>
      </c>
      <c r="B12471" s="1">
        <v>42133</v>
      </c>
      <c r="C12471" s="1">
        <v>42139</v>
      </c>
      <c r="D12471" t="s">
        <v>14</v>
      </c>
      <c r="E12471" t="s">
        <v>1798</v>
      </c>
      <c r="F12471">
        <v>0</v>
      </c>
      <c r="G12471">
        <v>315165988</v>
      </c>
      <c r="H12471">
        <v>0</v>
      </c>
      <c r="I12471">
        <v>0</v>
      </c>
      <c r="J12471">
        <v>0</v>
      </c>
      <c r="K12471">
        <v>20.588000000000001</v>
      </c>
      <c r="L12471" t="s">
        <v>54</v>
      </c>
      <c r="M12471" s="2">
        <v>6488637360.9440002</v>
      </c>
      <c r="N12471" s="2" t="str">
        <f>VLOOKUP(Tabla1[[#This Row],[nemo]],'Nemos y clasificaciones'!$A$2:$B$5000,2,FALSE)</f>
        <v>WATTS S.A.</v>
      </c>
      <c r="O12471" s="2" t="str">
        <f>VLOOKUP(Tabla1[[#This Row],[nemo]],'Nemos y clasificaciones'!$A$1:$C$3000,3,FALSE)</f>
        <v>Conglomerados</v>
      </c>
      <c r="P12471" s="2"/>
      <c r="Q12471" s="2"/>
    </row>
    <row r="12472" spans="1:17" x14ac:dyDescent="0.25">
      <c r="A12472" t="s">
        <v>9539</v>
      </c>
      <c r="B12472" s="1">
        <v>42871</v>
      </c>
      <c r="C12472" s="1">
        <v>42877</v>
      </c>
      <c r="D12472" t="s">
        <v>14</v>
      </c>
      <c r="E12472" t="s">
        <v>1798</v>
      </c>
      <c r="F12472">
        <v>0</v>
      </c>
      <c r="G12472">
        <v>315165988</v>
      </c>
      <c r="H12472">
        <v>0</v>
      </c>
      <c r="I12472">
        <v>0</v>
      </c>
      <c r="J12472">
        <v>0</v>
      </c>
      <c r="K12472">
        <v>19.506</v>
      </c>
      <c r="L12472" t="s">
        <v>54</v>
      </c>
      <c r="M12472" s="2">
        <v>6147627761.9280005</v>
      </c>
      <c r="N12472" s="2" t="str">
        <f>VLOOKUP(Tabla1[[#This Row],[nemo]],'Nemos y clasificaciones'!$A$2:$B$5000,2,FALSE)</f>
        <v>WATTS S.A.</v>
      </c>
      <c r="O12472" s="2" t="str">
        <f>VLOOKUP(Tabla1[[#This Row],[nemo]],'Nemos y clasificaciones'!$A$1:$C$3000,3,FALSE)</f>
        <v>Conglomerados</v>
      </c>
      <c r="P12472" s="2"/>
      <c r="Q12472" s="2"/>
    </row>
    <row r="12473" spans="1:17" x14ac:dyDescent="0.25">
      <c r="A12473" t="s">
        <v>6317</v>
      </c>
      <c r="B12473" s="1">
        <v>43600</v>
      </c>
      <c r="C12473" s="1">
        <v>43607</v>
      </c>
      <c r="D12473" t="s">
        <v>14</v>
      </c>
      <c r="E12473" t="s">
        <v>1798</v>
      </c>
      <c r="F12473">
        <v>0</v>
      </c>
      <c r="G12473">
        <v>315165988</v>
      </c>
      <c r="H12473">
        <v>0</v>
      </c>
      <c r="I12473">
        <v>0</v>
      </c>
      <c r="J12473">
        <v>0</v>
      </c>
      <c r="K12473">
        <v>15.965</v>
      </c>
      <c r="L12473" t="s">
        <v>54</v>
      </c>
      <c r="M12473" s="2">
        <v>5031624998.4200001</v>
      </c>
      <c r="N12473" s="2" t="str">
        <f>VLOOKUP(Tabla1[[#This Row],[nemo]],'Nemos y clasificaciones'!$A$2:$B$5000,2,FALSE)</f>
        <v>WATTS S.A.</v>
      </c>
      <c r="O12473" s="2" t="str">
        <f>VLOOKUP(Tabla1[[#This Row],[nemo]],'Nemos y clasificaciones'!$A$1:$C$3000,3,FALSE)</f>
        <v>Conglomerados</v>
      </c>
      <c r="P12473" s="2"/>
      <c r="Q12473" s="2"/>
    </row>
    <row r="12474" spans="1:17" x14ac:dyDescent="0.25">
      <c r="A12474" t="s">
        <v>4347</v>
      </c>
      <c r="B12474" s="1">
        <v>43965</v>
      </c>
      <c r="C12474" s="1">
        <v>43971</v>
      </c>
      <c r="D12474" t="s">
        <v>14</v>
      </c>
      <c r="E12474" t="s">
        <v>1798</v>
      </c>
      <c r="F12474">
        <v>0</v>
      </c>
      <c r="G12474">
        <v>315165988</v>
      </c>
      <c r="H12474">
        <v>0</v>
      </c>
      <c r="I12474">
        <v>0</v>
      </c>
      <c r="J12474">
        <v>0</v>
      </c>
      <c r="K12474">
        <v>15.714</v>
      </c>
      <c r="L12474" t="s">
        <v>54</v>
      </c>
      <c r="M12474" s="2">
        <v>4952518335.4320002</v>
      </c>
      <c r="N12474" s="2" t="str">
        <f>VLOOKUP(Tabla1[[#This Row],[nemo]],'Nemos y clasificaciones'!$A$2:$B$5000,2,FALSE)</f>
        <v>WATTS S.A.</v>
      </c>
      <c r="O12474" s="2" t="str">
        <f>VLOOKUP(Tabla1[[#This Row],[nemo]],'Nemos y clasificaciones'!$A$1:$C$3000,3,FALSE)</f>
        <v>Conglomerados</v>
      </c>
      <c r="P12474" s="2"/>
      <c r="Q12474" s="2"/>
    </row>
    <row r="12475" spans="1:17" x14ac:dyDescent="0.25">
      <c r="A12475" t="s">
        <v>1799</v>
      </c>
      <c r="B12475" s="1">
        <v>44329</v>
      </c>
      <c r="C12475" s="1">
        <v>44336</v>
      </c>
      <c r="D12475" t="s">
        <v>14</v>
      </c>
      <c r="E12475" t="s">
        <v>1798</v>
      </c>
      <c r="F12475">
        <v>0</v>
      </c>
      <c r="G12475">
        <v>315165988</v>
      </c>
      <c r="H12475">
        <v>0</v>
      </c>
      <c r="I12475">
        <v>0</v>
      </c>
      <c r="J12475">
        <v>0</v>
      </c>
      <c r="K12475">
        <v>15.683999999999999</v>
      </c>
      <c r="L12475" t="s">
        <v>54</v>
      </c>
      <c r="M12475" s="2">
        <v>4943063355.7919998</v>
      </c>
      <c r="N12475" s="2" t="str">
        <f>VLOOKUP(Tabla1[[#This Row],[nemo]],'Nemos y clasificaciones'!$A$2:$B$5000,2,FALSE)</f>
        <v>WATTS S.A.</v>
      </c>
      <c r="O12475" s="2" t="str">
        <f>VLOOKUP(Tabla1[[#This Row],[nemo]],'Nemos y clasificaciones'!$A$1:$C$3000,3,FALSE)</f>
        <v>Conglomerados</v>
      </c>
      <c r="P12475" s="2"/>
      <c r="Q12475" s="2"/>
    </row>
    <row r="12476" spans="1:17" x14ac:dyDescent="0.25">
      <c r="A12476" t="s">
        <v>10646</v>
      </c>
      <c r="B12476" s="1">
        <v>42496</v>
      </c>
      <c r="C12476" s="1">
        <v>42502</v>
      </c>
      <c r="D12476" t="s">
        <v>14</v>
      </c>
      <c r="E12476" t="s">
        <v>1798</v>
      </c>
      <c r="F12476">
        <v>0</v>
      </c>
      <c r="G12476">
        <v>315165988</v>
      </c>
      <c r="H12476">
        <v>0</v>
      </c>
      <c r="I12476">
        <v>0</v>
      </c>
      <c r="J12476">
        <v>0</v>
      </c>
      <c r="K12476">
        <v>14.579000000000001</v>
      </c>
      <c r="L12476" t="s">
        <v>54</v>
      </c>
      <c r="M12476" s="2">
        <v>4594804939.052</v>
      </c>
      <c r="N12476" s="2" t="str">
        <f>VLOOKUP(Tabla1[[#This Row],[nemo]],'Nemos y clasificaciones'!$A$2:$B$5000,2,FALSE)</f>
        <v>WATTS S.A.</v>
      </c>
      <c r="O12476" s="2" t="str">
        <f>VLOOKUP(Tabla1[[#This Row],[nemo]],'Nemos y clasificaciones'!$A$1:$C$3000,3,FALSE)</f>
        <v>Conglomerados</v>
      </c>
      <c r="P12476" s="2"/>
      <c r="Q12476" s="2"/>
    </row>
    <row r="12477" spans="1:17" x14ac:dyDescent="0.25">
      <c r="A12477" t="s">
        <v>8124</v>
      </c>
      <c r="B12477" s="1">
        <v>43236</v>
      </c>
      <c r="C12477" s="1">
        <v>43243</v>
      </c>
      <c r="D12477" t="s">
        <v>14</v>
      </c>
      <c r="E12477" t="s">
        <v>1798</v>
      </c>
      <c r="F12477">
        <v>0</v>
      </c>
      <c r="G12477">
        <v>315165988</v>
      </c>
      <c r="H12477">
        <v>0</v>
      </c>
      <c r="I12477">
        <v>0</v>
      </c>
      <c r="J12477">
        <v>0</v>
      </c>
      <c r="K12477">
        <v>14.116</v>
      </c>
      <c r="L12477" t="s">
        <v>54</v>
      </c>
      <c r="M12477" s="2">
        <v>4448883086.6079998</v>
      </c>
      <c r="N12477" s="2" t="str">
        <f>VLOOKUP(Tabla1[[#This Row],[nemo]],'Nemos y clasificaciones'!$A$2:$B$5000,2,FALSE)</f>
        <v>WATTS S.A.</v>
      </c>
      <c r="O12477" s="2" t="str">
        <f>VLOOKUP(Tabla1[[#This Row],[nemo]],'Nemos y clasificaciones'!$A$1:$C$3000,3,FALSE)</f>
        <v>Conglomerados</v>
      </c>
      <c r="P12477" s="2"/>
      <c r="Q12477" s="2"/>
    </row>
    <row r="12478" spans="1:17" x14ac:dyDescent="0.25">
      <c r="A12478" t="s">
        <v>9538</v>
      </c>
      <c r="B12478" s="1">
        <v>42871</v>
      </c>
      <c r="C12478" s="1">
        <v>42877</v>
      </c>
      <c r="D12478" t="s">
        <v>14</v>
      </c>
      <c r="E12478" t="s">
        <v>1798</v>
      </c>
      <c r="F12478">
        <v>0</v>
      </c>
      <c r="G12478">
        <v>315165988</v>
      </c>
      <c r="H12478">
        <v>0</v>
      </c>
      <c r="I12478">
        <v>0</v>
      </c>
      <c r="J12478">
        <v>0</v>
      </c>
      <c r="K12478">
        <v>12.494</v>
      </c>
      <c r="L12478" t="s">
        <v>54</v>
      </c>
      <c r="M12478" s="2">
        <v>3937683854.072</v>
      </c>
      <c r="N12478" s="2" t="str">
        <f>VLOOKUP(Tabla1[[#This Row],[nemo]],'Nemos y clasificaciones'!$A$2:$B$5000,2,FALSE)</f>
        <v>WATTS S.A.</v>
      </c>
      <c r="O12478" s="2" t="str">
        <f>VLOOKUP(Tabla1[[#This Row],[nemo]],'Nemos y clasificaciones'!$A$1:$C$3000,3,FALSE)</f>
        <v>Conglomerados</v>
      </c>
      <c r="P12478" s="2"/>
      <c r="Q12478" s="2"/>
    </row>
    <row r="12479" spans="1:17" x14ac:dyDescent="0.25">
      <c r="A12479" t="s">
        <v>4348</v>
      </c>
      <c r="B12479" s="1">
        <v>43965</v>
      </c>
      <c r="C12479" s="1">
        <v>43971</v>
      </c>
      <c r="D12479" t="s">
        <v>14</v>
      </c>
      <c r="E12479" t="s">
        <v>1798</v>
      </c>
      <c r="F12479">
        <v>0</v>
      </c>
      <c r="G12479">
        <v>315165988</v>
      </c>
      <c r="H12479">
        <v>0</v>
      </c>
      <c r="I12479">
        <v>0</v>
      </c>
      <c r="J12479">
        <v>0</v>
      </c>
      <c r="K12479">
        <v>10.286</v>
      </c>
      <c r="L12479" t="s">
        <v>54</v>
      </c>
      <c r="M12479" s="2">
        <v>3241797352.5679998</v>
      </c>
      <c r="N12479" s="2" t="str">
        <f>VLOOKUP(Tabla1[[#This Row],[nemo]],'Nemos y clasificaciones'!$A$2:$B$5000,2,FALSE)</f>
        <v>WATTS S.A.</v>
      </c>
      <c r="O12479" s="2" t="str">
        <f>VLOOKUP(Tabla1[[#This Row],[nemo]],'Nemos y clasificaciones'!$A$1:$C$3000,3,FALSE)</f>
        <v>Conglomerados</v>
      </c>
      <c r="P12479" s="2"/>
      <c r="Q12479" s="2"/>
    </row>
    <row r="12480" spans="1:17" x14ac:dyDescent="0.25">
      <c r="A12480" t="s">
        <v>8125</v>
      </c>
      <c r="B12480" s="1">
        <v>43236</v>
      </c>
      <c r="C12480" s="1">
        <v>43243</v>
      </c>
      <c r="D12480" t="s">
        <v>14</v>
      </c>
      <c r="E12480" t="s">
        <v>1798</v>
      </c>
      <c r="F12480">
        <v>0</v>
      </c>
      <c r="G12480">
        <v>315165988</v>
      </c>
      <c r="H12480">
        <v>0</v>
      </c>
      <c r="I12480">
        <v>0</v>
      </c>
      <c r="J12480">
        <v>0</v>
      </c>
      <c r="K12480">
        <v>4.8840000000000003</v>
      </c>
      <c r="L12480" t="s">
        <v>16</v>
      </c>
      <c r="M12480" s="2">
        <v>1539270685.392</v>
      </c>
      <c r="N12480" s="2" t="str">
        <f>VLOOKUP(Tabla1[[#This Row],[nemo]],'Nemos y clasificaciones'!$A$2:$B$5000,2,FALSE)</f>
        <v>WATTS S.A.</v>
      </c>
      <c r="O12480" s="2" t="str">
        <f>VLOOKUP(Tabla1[[#This Row],[nemo]],'Nemos y clasificaciones'!$A$1:$C$3000,3,FALSE)</f>
        <v>Conglomerados</v>
      </c>
      <c r="P12480" s="2"/>
      <c r="Q12480" s="2"/>
    </row>
    <row r="12481" spans="1:17" x14ac:dyDescent="0.25">
      <c r="A12481" t="s">
        <v>6318</v>
      </c>
      <c r="B12481" s="1">
        <v>43600</v>
      </c>
      <c r="C12481" s="1">
        <v>43607</v>
      </c>
      <c r="D12481" t="s">
        <v>14</v>
      </c>
      <c r="E12481" t="s">
        <v>1798</v>
      </c>
      <c r="F12481">
        <v>0</v>
      </c>
      <c r="G12481">
        <v>315165988</v>
      </c>
      <c r="H12481">
        <v>0</v>
      </c>
      <c r="I12481">
        <v>0</v>
      </c>
      <c r="J12481">
        <v>0</v>
      </c>
      <c r="K12481">
        <v>4.0350000000000001</v>
      </c>
      <c r="L12481" t="s">
        <v>16</v>
      </c>
      <c r="M12481" s="2">
        <v>1271694761.5799999</v>
      </c>
      <c r="N12481" s="2" t="str">
        <f>VLOOKUP(Tabla1[[#This Row],[nemo]],'Nemos y clasificaciones'!$A$2:$B$5000,2,FALSE)</f>
        <v>WATTS S.A.</v>
      </c>
      <c r="O12481" s="2" t="str">
        <f>VLOOKUP(Tabla1[[#This Row],[nemo]],'Nemos y clasificaciones'!$A$1:$C$3000,3,FALSE)</f>
        <v>Conglomerados</v>
      </c>
      <c r="P12481" s="2"/>
      <c r="Q12481" s="2"/>
    </row>
    <row r="12482" spans="1:17" x14ac:dyDescent="0.25">
      <c r="A12482" t="s">
        <v>11659</v>
      </c>
      <c r="B12482" s="1">
        <v>42133</v>
      </c>
      <c r="C12482" s="1">
        <v>42139</v>
      </c>
      <c r="D12482" t="s">
        <v>14</v>
      </c>
      <c r="E12482" t="s">
        <v>1798</v>
      </c>
      <c r="F12482">
        <v>0</v>
      </c>
      <c r="G12482">
        <v>315165988</v>
      </c>
      <c r="H12482">
        <v>0</v>
      </c>
      <c r="I12482">
        <v>0</v>
      </c>
      <c r="J12482">
        <v>0</v>
      </c>
      <c r="K12482">
        <v>0.41199999999999998</v>
      </c>
      <c r="L12482" t="s">
        <v>23</v>
      </c>
      <c r="M12482" s="2">
        <v>129848387.05599999</v>
      </c>
      <c r="N12482" s="2" t="str">
        <f>VLOOKUP(Tabla1[[#This Row],[nemo]],'Nemos y clasificaciones'!$A$2:$B$5000,2,FALSE)</f>
        <v>WATTS S.A.</v>
      </c>
      <c r="O12482" s="2" t="str">
        <f>VLOOKUP(Tabla1[[#This Row],[nemo]],'Nemos y clasificaciones'!$A$1:$C$3000,3,FALSE)</f>
        <v>Conglomerados</v>
      </c>
      <c r="P12482" s="2"/>
      <c r="Q12482" s="2"/>
    </row>
    <row r="12483" spans="1:17" x14ac:dyDescent="0.25">
      <c r="A12483" t="s">
        <v>197</v>
      </c>
      <c r="B12483" s="1">
        <v>43958</v>
      </c>
      <c r="C12483" s="1">
        <v>43983</v>
      </c>
      <c r="D12483" t="s">
        <v>21</v>
      </c>
      <c r="E12483" t="s">
        <v>362</v>
      </c>
      <c r="F12483">
        <v>0</v>
      </c>
      <c r="G12483">
        <v>100000</v>
      </c>
      <c r="H12483">
        <v>0</v>
      </c>
      <c r="I12483">
        <v>0</v>
      </c>
      <c r="J12483">
        <v>0</v>
      </c>
      <c r="K12483">
        <v>0.51</v>
      </c>
      <c r="L12483" t="s">
        <v>23</v>
      </c>
      <c r="M12483" s="3">
        <v>51000</v>
      </c>
      <c r="N12483" s="2" t="str">
        <f>VLOOKUP(Tabla1[[#This Row],[nemo]],'Nemos y clasificaciones'!$A$2:$B$5000,2,FALSE)</f>
        <v>WELLS FARGO &amp; COMPANY/MN</v>
      </c>
      <c r="O12483" s="3" t="str">
        <f>VLOOKUP(Tabla1[[#This Row],[nemo]],'Nemos y clasificaciones'!$A$1:$C$3000,3,FALSE)</f>
        <v>Servicios financieros</v>
      </c>
      <c r="P12483" s="3"/>
      <c r="Q12483" s="3"/>
    </row>
    <row r="12484" spans="1:17" x14ac:dyDescent="0.25">
      <c r="A12484" t="s">
        <v>197</v>
      </c>
      <c r="B12484" s="1">
        <v>43867</v>
      </c>
      <c r="C12484" s="1">
        <v>43892</v>
      </c>
      <c r="D12484" t="s">
        <v>21</v>
      </c>
      <c r="E12484" t="s">
        <v>362</v>
      </c>
      <c r="F12484">
        <v>0</v>
      </c>
      <c r="G12484">
        <v>100000</v>
      </c>
      <c r="H12484">
        <v>0</v>
      </c>
      <c r="I12484">
        <v>0</v>
      </c>
      <c r="J12484">
        <v>0</v>
      </c>
      <c r="K12484">
        <v>0.51</v>
      </c>
      <c r="L12484" t="s">
        <v>23</v>
      </c>
      <c r="M12484" s="3">
        <v>51000</v>
      </c>
      <c r="N12484" s="2" t="str">
        <f>VLOOKUP(Tabla1[[#This Row],[nemo]],'Nemos y clasificaciones'!$A$2:$B$5000,2,FALSE)</f>
        <v>WELLS FARGO &amp; COMPANY/MN</v>
      </c>
      <c r="O12484" s="3" t="str">
        <f>VLOOKUP(Tabla1[[#This Row],[nemo]],'Nemos y clasificaciones'!$A$1:$C$3000,3,FALSE)</f>
        <v>Servicios financieros</v>
      </c>
      <c r="P12484" s="3"/>
      <c r="Q12484" s="3"/>
    </row>
    <row r="12485" spans="1:17" x14ac:dyDescent="0.25">
      <c r="A12485" t="s">
        <v>197</v>
      </c>
      <c r="B12485" s="1">
        <v>43776</v>
      </c>
      <c r="C12485" s="1">
        <v>43801</v>
      </c>
      <c r="D12485" t="s">
        <v>21</v>
      </c>
      <c r="E12485" t="s">
        <v>362</v>
      </c>
      <c r="F12485">
        <v>0</v>
      </c>
      <c r="G12485">
        <v>100000</v>
      </c>
      <c r="H12485">
        <v>0</v>
      </c>
      <c r="I12485">
        <v>0</v>
      </c>
      <c r="J12485">
        <v>0</v>
      </c>
      <c r="K12485">
        <v>0.51</v>
      </c>
      <c r="L12485" t="s">
        <v>23</v>
      </c>
      <c r="M12485" s="3">
        <v>51000</v>
      </c>
      <c r="N12485" s="2" t="str">
        <f>VLOOKUP(Tabla1[[#This Row],[nemo]],'Nemos y clasificaciones'!$A$2:$B$5000,2,FALSE)</f>
        <v>WELLS FARGO &amp; COMPANY/MN</v>
      </c>
      <c r="O12485" s="3" t="str">
        <f>VLOOKUP(Tabla1[[#This Row],[nemo]],'Nemos y clasificaciones'!$A$1:$C$3000,3,FALSE)</f>
        <v>Servicios financieros</v>
      </c>
      <c r="P12485" s="3"/>
      <c r="Q12485" s="3"/>
    </row>
    <row r="12486" spans="1:17" x14ac:dyDescent="0.25">
      <c r="A12486" t="s">
        <v>5711</v>
      </c>
      <c r="B12486" s="1">
        <v>43685</v>
      </c>
      <c r="C12486" s="1">
        <v>43710</v>
      </c>
      <c r="D12486" t="s">
        <v>21</v>
      </c>
      <c r="E12486" t="s">
        <v>362</v>
      </c>
      <c r="F12486">
        <v>0</v>
      </c>
      <c r="G12486">
        <v>100000</v>
      </c>
      <c r="H12486">
        <v>0</v>
      </c>
      <c r="I12486">
        <v>0</v>
      </c>
      <c r="J12486">
        <v>0</v>
      </c>
      <c r="K12486">
        <v>0.51</v>
      </c>
      <c r="L12486" t="s">
        <v>23</v>
      </c>
      <c r="M12486" s="3">
        <v>51000</v>
      </c>
      <c r="N12486" s="2" t="str">
        <f>VLOOKUP(Tabla1[[#This Row],[nemo]],'Nemos y clasificaciones'!$A$2:$B$5000,2,FALSE)</f>
        <v>WELLS FARGO &amp; COMPANY/MN</v>
      </c>
      <c r="O12486" s="3" t="str">
        <f>VLOOKUP(Tabla1[[#This Row],[nemo]],'Nemos y clasificaciones'!$A$1:$C$3000,3,FALSE)</f>
        <v>Servicios financieros</v>
      </c>
      <c r="P12486" s="3"/>
      <c r="Q12486" s="3"/>
    </row>
    <row r="12487" spans="1:17" x14ac:dyDescent="0.25">
      <c r="A12487" t="s">
        <v>523</v>
      </c>
      <c r="B12487" s="1">
        <v>43594</v>
      </c>
      <c r="C12487" s="1">
        <v>43617</v>
      </c>
      <c r="D12487" t="s">
        <v>21</v>
      </c>
      <c r="E12487" t="s">
        <v>362</v>
      </c>
      <c r="F12487">
        <v>0</v>
      </c>
      <c r="G12487">
        <v>100000</v>
      </c>
      <c r="H12487">
        <v>0</v>
      </c>
      <c r="I12487">
        <v>0</v>
      </c>
      <c r="J12487">
        <v>0</v>
      </c>
      <c r="K12487">
        <v>0.45</v>
      </c>
      <c r="L12487" t="s">
        <v>23</v>
      </c>
      <c r="M12487" s="3">
        <v>45000</v>
      </c>
      <c r="N12487" s="2" t="str">
        <f>VLOOKUP(Tabla1[[#This Row],[nemo]],'Nemos y clasificaciones'!$A$2:$B$5000,2,FALSE)</f>
        <v>WELLS FARGO &amp; COMPANY/MN</v>
      </c>
      <c r="O12487" s="3" t="str">
        <f>VLOOKUP(Tabla1[[#This Row],[nemo]],'Nemos y clasificaciones'!$A$1:$C$3000,3,FALSE)</f>
        <v>Servicios financieros</v>
      </c>
      <c r="P12487" s="3"/>
      <c r="Q12487" s="3"/>
    </row>
    <row r="12488" spans="1:17" x14ac:dyDescent="0.25">
      <c r="A12488" t="s">
        <v>523</v>
      </c>
      <c r="B12488" s="1">
        <v>43496</v>
      </c>
      <c r="C12488" s="1">
        <v>43525</v>
      </c>
      <c r="D12488" t="s">
        <v>21</v>
      </c>
      <c r="E12488" t="s">
        <v>362</v>
      </c>
      <c r="F12488">
        <v>0</v>
      </c>
      <c r="G12488">
        <v>100000</v>
      </c>
      <c r="H12488">
        <v>0</v>
      </c>
      <c r="I12488">
        <v>0</v>
      </c>
      <c r="J12488">
        <v>0</v>
      </c>
      <c r="K12488">
        <v>0.45</v>
      </c>
      <c r="L12488" t="s">
        <v>23</v>
      </c>
      <c r="M12488" s="3">
        <v>45000</v>
      </c>
      <c r="N12488" s="2" t="str">
        <f>VLOOKUP(Tabla1[[#This Row],[nemo]],'Nemos y clasificaciones'!$A$2:$B$5000,2,FALSE)</f>
        <v>WELLS FARGO &amp; COMPANY/MN</v>
      </c>
      <c r="O12488" s="3" t="str">
        <f>VLOOKUP(Tabla1[[#This Row],[nemo]],'Nemos y clasificaciones'!$A$1:$C$3000,3,FALSE)</f>
        <v>Servicios financieros</v>
      </c>
      <c r="P12488" s="3"/>
      <c r="Q12488" s="3"/>
    </row>
    <row r="12489" spans="1:17" x14ac:dyDescent="0.25">
      <c r="A12489" t="s">
        <v>562</v>
      </c>
      <c r="B12489" s="1">
        <v>43412</v>
      </c>
      <c r="C12489" s="1">
        <v>43435</v>
      </c>
      <c r="D12489" t="s">
        <v>21</v>
      </c>
      <c r="E12489" t="s">
        <v>362</v>
      </c>
      <c r="F12489">
        <v>0</v>
      </c>
      <c r="G12489">
        <v>100000</v>
      </c>
      <c r="H12489">
        <v>0</v>
      </c>
      <c r="I12489">
        <v>0</v>
      </c>
      <c r="J12489">
        <v>0</v>
      </c>
      <c r="K12489">
        <v>0.43</v>
      </c>
      <c r="L12489" t="s">
        <v>23</v>
      </c>
      <c r="M12489" s="3">
        <v>43000</v>
      </c>
      <c r="N12489" s="2" t="str">
        <f>VLOOKUP(Tabla1[[#This Row],[nemo]],'Nemos y clasificaciones'!$A$2:$B$5000,2,FALSE)</f>
        <v>WELLS FARGO &amp; COMPANY/MN</v>
      </c>
      <c r="O12489" s="3" t="str">
        <f>VLOOKUP(Tabla1[[#This Row],[nemo]],'Nemos y clasificaciones'!$A$1:$C$3000,3,FALSE)</f>
        <v>Servicios financieros</v>
      </c>
      <c r="P12489" s="3"/>
      <c r="Q12489" s="3"/>
    </row>
    <row r="12490" spans="1:17" x14ac:dyDescent="0.25">
      <c r="A12490" t="s">
        <v>562</v>
      </c>
      <c r="B12490" s="1">
        <v>43321</v>
      </c>
      <c r="C12490" s="1">
        <v>43344</v>
      </c>
      <c r="D12490" t="s">
        <v>21</v>
      </c>
      <c r="E12490" t="s">
        <v>362</v>
      </c>
      <c r="F12490">
        <v>0</v>
      </c>
      <c r="G12490">
        <v>100000</v>
      </c>
      <c r="H12490">
        <v>0</v>
      </c>
      <c r="I12490">
        <v>0</v>
      </c>
      <c r="J12490">
        <v>0</v>
      </c>
      <c r="K12490">
        <v>0.43</v>
      </c>
      <c r="L12490" t="s">
        <v>23</v>
      </c>
      <c r="M12490" s="3">
        <v>43000</v>
      </c>
      <c r="N12490" s="2" t="str">
        <f>VLOOKUP(Tabla1[[#This Row],[nemo]],'Nemos y clasificaciones'!$A$2:$B$5000,2,FALSE)</f>
        <v>WELLS FARGO &amp; COMPANY/MN</v>
      </c>
      <c r="O12490" s="3" t="str">
        <f>VLOOKUP(Tabla1[[#This Row],[nemo]],'Nemos y clasificaciones'!$A$1:$C$3000,3,FALSE)</f>
        <v>Servicios financieros</v>
      </c>
      <c r="P12490" s="3"/>
      <c r="Q12490" s="3"/>
    </row>
    <row r="12491" spans="1:17" x14ac:dyDescent="0.25">
      <c r="A12491" t="s">
        <v>1592</v>
      </c>
      <c r="B12491" s="1">
        <v>43223</v>
      </c>
      <c r="C12491" s="1">
        <v>43252</v>
      </c>
      <c r="D12491" t="s">
        <v>21</v>
      </c>
      <c r="E12491" t="s">
        <v>362</v>
      </c>
      <c r="F12491">
        <v>0</v>
      </c>
      <c r="G12491">
        <v>100000</v>
      </c>
      <c r="H12491">
        <v>0</v>
      </c>
      <c r="I12491">
        <v>0</v>
      </c>
      <c r="J12491">
        <v>0</v>
      </c>
      <c r="K12491">
        <v>0.39</v>
      </c>
      <c r="L12491" t="s">
        <v>23</v>
      </c>
      <c r="M12491" s="3">
        <v>39000</v>
      </c>
      <c r="N12491" s="2" t="str">
        <f>VLOOKUP(Tabla1[[#This Row],[nemo]],'Nemos y clasificaciones'!$A$2:$B$5000,2,FALSE)</f>
        <v>WELLS FARGO &amp; COMPANY/MN</v>
      </c>
      <c r="O12491" s="3" t="str">
        <f>VLOOKUP(Tabla1[[#This Row],[nemo]],'Nemos y clasificaciones'!$A$1:$C$3000,3,FALSE)</f>
        <v>Servicios financieros</v>
      </c>
      <c r="P12491" s="3"/>
      <c r="Q12491" s="3"/>
    </row>
    <row r="12492" spans="1:17" x14ac:dyDescent="0.25">
      <c r="A12492" t="s">
        <v>1592</v>
      </c>
      <c r="B12492" s="1">
        <v>43132</v>
      </c>
      <c r="C12492" s="1">
        <v>43160</v>
      </c>
      <c r="D12492" t="s">
        <v>21</v>
      </c>
      <c r="E12492" t="s">
        <v>362</v>
      </c>
      <c r="F12492">
        <v>0</v>
      </c>
      <c r="G12492">
        <v>100000</v>
      </c>
      <c r="H12492">
        <v>0</v>
      </c>
      <c r="I12492">
        <v>0</v>
      </c>
      <c r="J12492">
        <v>0</v>
      </c>
      <c r="K12492">
        <v>0.39</v>
      </c>
      <c r="L12492" t="s">
        <v>23</v>
      </c>
      <c r="M12492" s="3">
        <v>39000</v>
      </c>
      <c r="N12492" s="2" t="str">
        <f>VLOOKUP(Tabla1[[#This Row],[nemo]],'Nemos y clasificaciones'!$A$2:$B$5000,2,FALSE)</f>
        <v>WELLS FARGO &amp; COMPANY/MN</v>
      </c>
      <c r="O12492" s="3" t="str">
        <f>VLOOKUP(Tabla1[[#This Row],[nemo]],'Nemos y clasificaciones'!$A$1:$C$3000,3,FALSE)</f>
        <v>Servicios financieros</v>
      </c>
      <c r="P12492" s="3"/>
      <c r="Q12492" s="3"/>
    </row>
    <row r="12493" spans="1:17" x14ac:dyDescent="0.25">
      <c r="A12493" t="s">
        <v>1592</v>
      </c>
      <c r="B12493" s="1">
        <v>43041</v>
      </c>
      <c r="C12493" s="1">
        <v>43070</v>
      </c>
      <c r="D12493" t="s">
        <v>21</v>
      </c>
      <c r="E12493" t="s">
        <v>362</v>
      </c>
      <c r="F12493">
        <v>0</v>
      </c>
      <c r="G12493">
        <v>100000</v>
      </c>
      <c r="H12493">
        <v>0</v>
      </c>
      <c r="I12493">
        <v>0</v>
      </c>
      <c r="J12493">
        <v>0</v>
      </c>
      <c r="K12493">
        <v>0.39</v>
      </c>
      <c r="L12493" t="s">
        <v>23</v>
      </c>
      <c r="M12493" s="3">
        <v>39000</v>
      </c>
      <c r="N12493" s="2" t="str">
        <f>VLOOKUP(Tabla1[[#This Row],[nemo]],'Nemos y clasificaciones'!$A$2:$B$5000,2,FALSE)</f>
        <v>WELLS FARGO &amp; COMPANY/MN</v>
      </c>
      <c r="O12493" s="3" t="str">
        <f>VLOOKUP(Tabla1[[#This Row],[nemo]],'Nemos y clasificaciones'!$A$1:$C$3000,3,FALSE)</f>
        <v>Servicios financieros</v>
      </c>
      <c r="P12493" s="3"/>
      <c r="Q12493" s="3"/>
    </row>
    <row r="12494" spans="1:17" x14ac:dyDescent="0.25">
      <c r="A12494" t="s">
        <v>1592</v>
      </c>
      <c r="B12494" s="1">
        <v>42949</v>
      </c>
      <c r="C12494" s="1">
        <v>42979</v>
      </c>
      <c r="D12494" t="s">
        <v>21</v>
      </c>
      <c r="E12494" t="s">
        <v>362</v>
      </c>
      <c r="F12494">
        <v>0</v>
      </c>
      <c r="G12494">
        <v>100000</v>
      </c>
      <c r="H12494">
        <v>0</v>
      </c>
      <c r="I12494">
        <v>0</v>
      </c>
      <c r="J12494">
        <v>0</v>
      </c>
      <c r="K12494">
        <v>0.39</v>
      </c>
      <c r="L12494" t="s">
        <v>23</v>
      </c>
      <c r="M12494" s="3">
        <v>39000</v>
      </c>
      <c r="N12494" s="2" t="str">
        <f>VLOOKUP(Tabla1[[#This Row],[nemo]],'Nemos y clasificaciones'!$A$2:$B$5000,2,FALSE)</f>
        <v>WELLS FARGO &amp; COMPANY/MN</v>
      </c>
      <c r="O12494" s="3" t="str">
        <f>VLOOKUP(Tabla1[[#This Row],[nemo]],'Nemos y clasificaciones'!$A$1:$C$3000,3,FALSE)</f>
        <v>Servicios financieros</v>
      </c>
      <c r="P12494" s="3"/>
      <c r="Q12494" s="3"/>
    </row>
    <row r="12495" spans="1:17" x14ac:dyDescent="0.25">
      <c r="A12495" t="s">
        <v>3106</v>
      </c>
      <c r="B12495" s="1">
        <v>42858</v>
      </c>
      <c r="C12495" s="1">
        <v>42887</v>
      </c>
      <c r="D12495" t="s">
        <v>21</v>
      </c>
      <c r="E12495" t="s">
        <v>362</v>
      </c>
      <c r="F12495">
        <v>0</v>
      </c>
      <c r="G12495">
        <v>100000</v>
      </c>
      <c r="H12495">
        <v>0</v>
      </c>
      <c r="I12495">
        <v>0</v>
      </c>
      <c r="J12495">
        <v>0</v>
      </c>
      <c r="K12495">
        <v>0.38</v>
      </c>
      <c r="L12495" t="s">
        <v>23</v>
      </c>
      <c r="M12495" s="3">
        <v>38000</v>
      </c>
      <c r="N12495" s="2" t="str">
        <f>VLOOKUP(Tabla1[[#This Row],[nemo]],'Nemos y clasificaciones'!$A$2:$B$5000,2,FALSE)</f>
        <v>WELLS FARGO &amp; COMPANY/MN</v>
      </c>
      <c r="O12495" s="3" t="str">
        <f>VLOOKUP(Tabla1[[#This Row],[nemo]],'Nemos y clasificaciones'!$A$1:$C$3000,3,FALSE)</f>
        <v>Servicios financieros</v>
      </c>
      <c r="P12495" s="3"/>
      <c r="Q12495" s="3"/>
    </row>
    <row r="12496" spans="1:17" x14ac:dyDescent="0.25">
      <c r="A12496" t="s">
        <v>3106</v>
      </c>
      <c r="B12496" s="1">
        <v>42767</v>
      </c>
      <c r="C12496" s="1">
        <v>42795</v>
      </c>
      <c r="D12496" t="s">
        <v>21</v>
      </c>
      <c r="E12496" t="s">
        <v>362</v>
      </c>
      <c r="F12496">
        <v>0</v>
      </c>
      <c r="G12496">
        <v>100000</v>
      </c>
      <c r="H12496">
        <v>0</v>
      </c>
      <c r="I12496">
        <v>0</v>
      </c>
      <c r="J12496">
        <v>0</v>
      </c>
      <c r="K12496">
        <v>0.38</v>
      </c>
      <c r="L12496" t="s">
        <v>23</v>
      </c>
      <c r="M12496" s="3">
        <v>38000</v>
      </c>
      <c r="N12496" s="2" t="str">
        <f>VLOOKUP(Tabla1[[#This Row],[nemo]],'Nemos y clasificaciones'!$A$2:$B$5000,2,FALSE)</f>
        <v>WELLS FARGO &amp; COMPANY/MN</v>
      </c>
      <c r="O12496" s="3" t="str">
        <f>VLOOKUP(Tabla1[[#This Row],[nemo]],'Nemos y clasificaciones'!$A$1:$C$3000,3,FALSE)</f>
        <v>Servicios financieros</v>
      </c>
      <c r="P12496" s="3"/>
      <c r="Q12496" s="3"/>
    </row>
    <row r="12497" spans="1:17" x14ac:dyDescent="0.25">
      <c r="A12497" t="s">
        <v>3106</v>
      </c>
      <c r="B12497" s="1">
        <v>42676</v>
      </c>
      <c r="C12497" s="1">
        <v>42705</v>
      </c>
      <c r="D12497" t="s">
        <v>21</v>
      </c>
      <c r="E12497" t="s">
        <v>362</v>
      </c>
      <c r="F12497">
        <v>0</v>
      </c>
      <c r="G12497">
        <v>100000</v>
      </c>
      <c r="H12497">
        <v>0</v>
      </c>
      <c r="I12497">
        <v>0</v>
      </c>
      <c r="J12497">
        <v>0</v>
      </c>
      <c r="K12497">
        <v>0.38</v>
      </c>
      <c r="L12497" t="s">
        <v>23</v>
      </c>
      <c r="M12497" s="3">
        <v>38000</v>
      </c>
      <c r="N12497" s="2" t="str">
        <f>VLOOKUP(Tabla1[[#This Row],[nemo]],'Nemos y clasificaciones'!$A$2:$B$5000,2,FALSE)</f>
        <v>WELLS FARGO &amp; COMPANY/MN</v>
      </c>
      <c r="O12497" s="3" t="str">
        <f>VLOOKUP(Tabla1[[#This Row],[nemo]],'Nemos y clasificaciones'!$A$1:$C$3000,3,FALSE)</f>
        <v>Servicios financieros</v>
      </c>
      <c r="P12497" s="3"/>
      <c r="Q12497" s="3"/>
    </row>
    <row r="12498" spans="1:17" x14ac:dyDescent="0.25">
      <c r="A12498" t="s">
        <v>3106</v>
      </c>
      <c r="B12498" s="1">
        <v>42585</v>
      </c>
      <c r="C12498" s="1">
        <v>42614</v>
      </c>
      <c r="D12498" t="s">
        <v>21</v>
      </c>
      <c r="E12498" t="s">
        <v>362</v>
      </c>
      <c r="F12498">
        <v>0</v>
      </c>
      <c r="G12498">
        <v>100000</v>
      </c>
      <c r="H12498">
        <v>0</v>
      </c>
      <c r="I12498">
        <v>0</v>
      </c>
      <c r="J12498">
        <v>0</v>
      </c>
      <c r="K12498">
        <v>0.38</v>
      </c>
      <c r="L12498" t="s">
        <v>23</v>
      </c>
      <c r="M12498" s="3">
        <v>38000</v>
      </c>
      <c r="N12498" s="2" t="str">
        <f>VLOOKUP(Tabla1[[#This Row],[nemo]],'Nemos y clasificaciones'!$A$2:$B$5000,2,FALSE)</f>
        <v>WELLS FARGO &amp; COMPANY/MN</v>
      </c>
      <c r="O12498" s="3" t="str">
        <f>VLOOKUP(Tabla1[[#This Row],[nemo]],'Nemos y clasificaciones'!$A$1:$C$3000,3,FALSE)</f>
        <v>Servicios financieros</v>
      </c>
      <c r="P12498" s="3"/>
      <c r="Q12498" s="3"/>
    </row>
    <row r="12499" spans="1:17" x14ac:dyDescent="0.25">
      <c r="A12499" t="s">
        <v>3106</v>
      </c>
      <c r="B12499" s="1">
        <v>42494</v>
      </c>
      <c r="C12499" s="1">
        <v>42522</v>
      </c>
      <c r="D12499" t="s">
        <v>21</v>
      </c>
      <c r="E12499" t="s">
        <v>362</v>
      </c>
      <c r="F12499">
        <v>0</v>
      </c>
      <c r="G12499">
        <v>100000</v>
      </c>
      <c r="H12499">
        <v>0</v>
      </c>
      <c r="I12499">
        <v>0</v>
      </c>
      <c r="J12499">
        <v>0</v>
      </c>
      <c r="K12499">
        <v>0.38</v>
      </c>
      <c r="L12499" t="s">
        <v>23</v>
      </c>
      <c r="M12499" s="3">
        <v>38000</v>
      </c>
      <c r="N12499" s="2" t="str">
        <f>VLOOKUP(Tabla1[[#This Row],[nemo]],'Nemos y clasificaciones'!$A$2:$B$5000,2,FALSE)</f>
        <v>WELLS FARGO &amp; COMPANY/MN</v>
      </c>
      <c r="O12499" s="3" t="str">
        <f>VLOOKUP(Tabla1[[#This Row],[nemo]],'Nemos y clasificaciones'!$A$1:$C$3000,3,FALSE)</f>
        <v>Servicios financieros</v>
      </c>
      <c r="P12499" s="3"/>
      <c r="Q12499" s="3"/>
    </row>
    <row r="12500" spans="1:17" x14ac:dyDescent="0.25">
      <c r="A12500" t="s">
        <v>10900</v>
      </c>
      <c r="B12500" s="1">
        <v>42403</v>
      </c>
      <c r="C12500" s="1">
        <v>42430</v>
      </c>
      <c r="D12500" t="s">
        <v>21</v>
      </c>
      <c r="E12500" t="s">
        <v>362</v>
      </c>
      <c r="F12500">
        <v>0</v>
      </c>
      <c r="G12500">
        <v>100000</v>
      </c>
      <c r="H12500">
        <v>0</v>
      </c>
      <c r="I12500">
        <v>0</v>
      </c>
      <c r="J12500">
        <v>0</v>
      </c>
      <c r="K12500">
        <v>0.375</v>
      </c>
      <c r="L12500" t="s">
        <v>23</v>
      </c>
      <c r="M12500" s="3">
        <v>37500</v>
      </c>
      <c r="N12500" s="2" t="str">
        <f>VLOOKUP(Tabla1[[#This Row],[nemo]],'Nemos y clasificaciones'!$A$2:$B$5000,2,FALSE)</f>
        <v>WELLS FARGO &amp; COMPANY/MN</v>
      </c>
      <c r="O12500" s="3" t="str">
        <f>VLOOKUP(Tabla1[[#This Row],[nemo]],'Nemos y clasificaciones'!$A$1:$C$3000,3,FALSE)</f>
        <v>Servicios financieros</v>
      </c>
      <c r="P12500" s="3"/>
      <c r="Q12500" s="3"/>
    </row>
    <row r="12501" spans="1:17" x14ac:dyDescent="0.25">
      <c r="A12501" t="s">
        <v>10900</v>
      </c>
      <c r="B12501" s="1">
        <v>42312</v>
      </c>
      <c r="C12501" s="1">
        <v>42339</v>
      </c>
      <c r="D12501" t="s">
        <v>21</v>
      </c>
      <c r="E12501" t="s">
        <v>362</v>
      </c>
      <c r="F12501">
        <v>0</v>
      </c>
      <c r="G12501">
        <v>100000</v>
      </c>
      <c r="H12501">
        <v>0</v>
      </c>
      <c r="I12501">
        <v>0</v>
      </c>
      <c r="J12501">
        <v>0</v>
      </c>
      <c r="K12501">
        <v>0.375</v>
      </c>
      <c r="L12501" t="s">
        <v>23</v>
      </c>
      <c r="M12501" s="3">
        <v>37500</v>
      </c>
      <c r="N12501" s="2" t="str">
        <f>VLOOKUP(Tabla1[[#This Row],[nemo]],'Nemos y clasificaciones'!$A$2:$B$5000,2,FALSE)</f>
        <v>WELLS FARGO &amp; COMPANY/MN</v>
      </c>
      <c r="O12501" s="3" t="str">
        <f>VLOOKUP(Tabla1[[#This Row],[nemo]],'Nemos y clasificaciones'!$A$1:$C$3000,3,FALSE)</f>
        <v>Servicios financieros</v>
      </c>
      <c r="P12501" s="3"/>
      <c r="Q12501" s="3"/>
    </row>
    <row r="12502" spans="1:17" x14ac:dyDescent="0.25">
      <c r="A12502" t="s">
        <v>10900</v>
      </c>
      <c r="B12502" s="1">
        <v>42221</v>
      </c>
      <c r="C12502" s="1">
        <v>42248</v>
      </c>
      <c r="D12502" t="s">
        <v>21</v>
      </c>
      <c r="E12502" t="s">
        <v>362</v>
      </c>
      <c r="F12502">
        <v>0</v>
      </c>
      <c r="G12502">
        <v>100000</v>
      </c>
      <c r="H12502">
        <v>0</v>
      </c>
      <c r="I12502">
        <v>0</v>
      </c>
      <c r="J12502">
        <v>0</v>
      </c>
      <c r="K12502">
        <v>0.375</v>
      </c>
      <c r="L12502" t="s">
        <v>23</v>
      </c>
      <c r="M12502" s="3">
        <v>37500</v>
      </c>
      <c r="N12502" s="2" t="str">
        <f>VLOOKUP(Tabla1[[#This Row],[nemo]],'Nemos y clasificaciones'!$A$2:$B$5000,2,FALSE)</f>
        <v>WELLS FARGO &amp; COMPANY/MN</v>
      </c>
      <c r="O12502" s="3" t="str">
        <f>VLOOKUP(Tabla1[[#This Row],[nemo]],'Nemos y clasificaciones'!$A$1:$C$3000,3,FALSE)</f>
        <v>Servicios financieros</v>
      </c>
      <c r="P12502" s="3"/>
      <c r="Q12502" s="3"/>
    </row>
    <row r="12503" spans="1:17" x14ac:dyDescent="0.25">
      <c r="A12503" t="s">
        <v>10900</v>
      </c>
      <c r="B12503" s="1">
        <v>42130</v>
      </c>
      <c r="C12503" s="1">
        <v>42156</v>
      </c>
      <c r="D12503" t="s">
        <v>21</v>
      </c>
      <c r="E12503" t="s">
        <v>362</v>
      </c>
      <c r="F12503">
        <v>0</v>
      </c>
      <c r="G12503">
        <v>100000</v>
      </c>
      <c r="H12503">
        <v>0</v>
      </c>
      <c r="I12503">
        <v>0</v>
      </c>
      <c r="J12503">
        <v>0</v>
      </c>
      <c r="K12503">
        <v>0.375</v>
      </c>
      <c r="L12503" t="s">
        <v>23</v>
      </c>
      <c r="M12503" s="3">
        <v>37500</v>
      </c>
      <c r="N12503" s="2" t="str">
        <f>VLOOKUP(Tabla1[[#This Row],[nemo]],'Nemos y clasificaciones'!$A$2:$B$5000,2,FALSE)</f>
        <v>WELLS FARGO &amp; COMPANY/MN</v>
      </c>
      <c r="O12503" s="3" t="str">
        <f>VLOOKUP(Tabla1[[#This Row],[nemo]],'Nemos y clasificaciones'!$A$1:$C$3000,3,FALSE)</f>
        <v>Servicios financieros</v>
      </c>
      <c r="P12503" s="3"/>
      <c r="Q12503" s="3"/>
    </row>
    <row r="12504" spans="1:17" x14ac:dyDescent="0.25">
      <c r="A12504" t="s">
        <v>1886</v>
      </c>
      <c r="B12504" s="1">
        <v>42039</v>
      </c>
      <c r="C12504" s="1">
        <v>42065</v>
      </c>
      <c r="D12504" t="s">
        <v>21</v>
      </c>
      <c r="E12504" t="s">
        <v>362</v>
      </c>
      <c r="F12504">
        <v>0</v>
      </c>
      <c r="G12504">
        <v>100000</v>
      </c>
      <c r="H12504">
        <v>0</v>
      </c>
      <c r="I12504">
        <v>0</v>
      </c>
      <c r="J12504">
        <v>0</v>
      </c>
      <c r="K12504">
        <v>0.35</v>
      </c>
      <c r="L12504" t="s">
        <v>23</v>
      </c>
      <c r="M12504" s="3">
        <v>35000</v>
      </c>
      <c r="N12504" s="2" t="str">
        <f>VLOOKUP(Tabla1[[#This Row],[nemo]],'Nemos y clasificaciones'!$A$2:$B$5000,2,FALSE)</f>
        <v>WELLS FARGO &amp; COMPANY/MN</v>
      </c>
      <c r="O12504" s="3" t="str">
        <f>VLOOKUP(Tabla1[[#This Row],[nemo]],'Nemos y clasificaciones'!$A$1:$C$3000,3,FALSE)</f>
        <v>Servicios financieros</v>
      </c>
      <c r="P12504" s="3"/>
      <c r="Q12504" s="3"/>
    </row>
    <row r="12505" spans="1:17" x14ac:dyDescent="0.25">
      <c r="A12505" t="s">
        <v>361</v>
      </c>
      <c r="B12505" s="1">
        <v>44413</v>
      </c>
      <c r="C12505" s="1">
        <v>44440</v>
      </c>
      <c r="D12505" t="s">
        <v>21</v>
      </c>
      <c r="E12505" t="s">
        <v>362</v>
      </c>
      <c r="F12505">
        <v>0</v>
      </c>
      <c r="G12505">
        <v>100000</v>
      </c>
      <c r="H12505">
        <v>0</v>
      </c>
      <c r="I12505">
        <v>0</v>
      </c>
      <c r="J12505">
        <v>0</v>
      </c>
      <c r="K12505">
        <v>0.2</v>
      </c>
      <c r="L12505" t="s">
        <v>23</v>
      </c>
      <c r="M12505" s="3">
        <v>20000</v>
      </c>
      <c r="N12505" s="2" t="str">
        <f>VLOOKUP(Tabla1[[#This Row],[nemo]],'Nemos y clasificaciones'!$A$2:$B$5000,2,FALSE)</f>
        <v>WELLS FARGO &amp; COMPANY/MN</v>
      </c>
      <c r="O12505" s="3" t="str">
        <f>VLOOKUP(Tabla1[[#This Row],[nemo]],'Nemos y clasificaciones'!$A$1:$C$3000,3,FALSE)</f>
        <v>Servicios financieros</v>
      </c>
      <c r="P12505" s="3"/>
      <c r="Q12505" s="3"/>
    </row>
    <row r="12506" spans="1:17" x14ac:dyDescent="0.25">
      <c r="A12506" t="s">
        <v>1640</v>
      </c>
      <c r="B12506" s="1">
        <v>44322</v>
      </c>
      <c r="C12506" s="1">
        <v>44348</v>
      </c>
      <c r="D12506" t="s">
        <v>21</v>
      </c>
      <c r="E12506" t="s">
        <v>362</v>
      </c>
      <c r="F12506">
        <v>0</v>
      </c>
      <c r="G12506">
        <v>100000</v>
      </c>
      <c r="H12506">
        <v>0</v>
      </c>
      <c r="I12506">
        <v>0</v>
      </c>
      <c r="J12506">
        <v>0</v>
      </c>
      <c r="K12506">
        <v>0.1</v>
      </c>
      <c r="L12506" t="s">
        <v>23</v>
      </c>
      <c r="M12506" s="3">
        <v>10000</v>
      </c>
      <c r="N12506" s="2" t="str">
        <f>VLOOKUP(Tabla1[[#This Row],[nemo]],'Nemos y clasificaciones'!$A$2:$B$5000,2,FALSE)</f>
        <v>WELLS FARGO &amp; COMPANY/MN</v>
      </c>
      <c r="O12506" s="3" t="str">
        <f>VLOOKUP(Tabla1[[#This Row],[nemo]],'Nemos y clasificaciones'!$A$1:$C$3000,3,FALSE)</f>
        <v>Servicios financieros</v>
      </c>
      <c r="P12506" s="3"/>
      <c r="Q12506" s="3"/>
    </row>
    <row r="12507" spans="1:17" x14ac:dyDescent="0.25">
      <c r="A12507" t="s">
        <v>1640</v>
      </c>
      <c r="B12507" s="1">
        <v>44231</v>
      </c>
      <c r="C12507" s="1">
        <v>44256</v>
      </c>
      <c r="D12507" t="s">
        <v>21</v>
      </c>
      <c r="E12507" t="s">
        <v>362</v>
      </c>
      <c r="F12507">
        <v>0</v>
      </c>
      <c r="G12507">
        <v>100000</v>
      </c>
      <c r="H12507">
        <v>0</v>
      </c>
      <c r="I12507">
        <v>0</v>
      </c>
      <c r="J12507">
        <v>0</v>
      </c>
      <c r="K12507">
        <v>0.1</v>
      </c>
      <c r="L12507" t="s">
        <v>23</v>
      </c>
      <c r="M12507" s="3">
        <v>10000</v>
      </c>
      <c r="N12507" s="2" t="str">
        <f>VLOOKUP(Tabla1[[#This Row],[nemo]],'Nemos y clasificaciones'!$A$2:$B$5000,2,FALSE)</f>
        <v>WELLS FARGO &amp; COMPANY/MN</v>
      </c>
      <c r="O12507" s="3" t="str">
        <f>VLOOKUP(Tabla1[[#This Row],[nemo]],'Nemos y clasificaciones'!$A$1:$C$3000,3,FALSE)</f>
        <v>Servicios financieros</v>
      </c>
      <c r="P12507" s="3"/>
      <c r="Q12507" s="3"/>
    </row>
    <row r="12508" spans="1:17" x14ac:dyDescent="0.25">
      <c r="A12508" t="s">
        <v>1640</v>
      </c>
      <c r="B12508" s="1">
        <v>44140</v>
      </c>
      <c r="C12508" s="1">
        <v>44166</v>
      </c>
      <c r="D12508" t="s">
        <v>21</v>
      </c>
      <c r="E12508" t="s">
        <v>362</v>
      </c>
      <c r="F12508">
        <v>0</v>
      </c>
      <c r="G12508">
        <v>100000</v>
      </c>
      <c r="H12508">
        <v>0</v>
      </c>
      <c r="I12508">
        <v>0</v>
      </c>
      <c r="J12508">
        <v>0</v>
      </c>
      <c r="K12508">
        <v>0.1</v>
      </c>
      <c r="L12508" t="s">
        <v>23</v>
      </c>
      <c r="M12508" s="3">
        <v>10000</v>
      </c>
      <c r="N12508" s="2" t="str">
        <f>VLOOKUP(Tabla1[[#This Row],[nemo]],'Nemos y clasificaciones'!$A$2:$B$5000,2,FALSE)</f>
        <v>WELLS FARGO &amp; COMPANY/MN</v>
      </c>
      <c r="O12508" s="3" t="str">
        <f>VLOOKUP(Tabla1[[#This Row],[nemo]],'Nemos y clasificaciones'!$A$1:$C$3000,3,FALSE)</f>
        <v>Servicios financieros</v>
      </c>
      <c r="P12508" s="3"/>
      <c r="Q12508" s="3"/>
    </row>
    <row r="12509" spans="1:17" x14ac:dyDescent="0.25">
      <c r="A12509" t="s">
        <v>1640</v>
      </c>
      <c r="B12509" s="1">
        <v>44049</v>
      </c>
      <c r="C12509" s="1">
        <v>44075</v>
      </c>
      <c r="D12509" t="s">
        <v>21</v>
      </c>
      <c r="E12509" t="s">
        <v>362</v>
      </c>
      <c r="F12509">
        <v>0</v>
      </c>
      <c r="G12509">
        <v>100000</v>
      </c>
      <c r="H12509">
        <v>0</v>
      </c>
      <c r="I12509">
        <v>0</v>
      </c>
      <c r="J12509">
        <v>0</v>
      </c>
      <c r="K12509">
        <v>0.1</v>
      </c>
      <c r="L12509" t="s">
        <v>23</v>
      </c>
      <c r="M12509" s="3">
        <v>10000</v>
      </c>
      <c r="N12509" s="2" t="str">
        <f>VLOOKUP(Tabla1[[#This Row],[nemo]],'Nemos y clasificaciones'!$A$2:$B$5000,2,FALSE)</f>
        <v>WELLS FARGO &amp; COMPANY/MN</v>
      </c>
      <c r="O12509" s="3" t="str">
        <f>VLOOKUP(Tabla1[[#This Row],[nemo]],'Nemos y clasificaciones'!$A$1:$C$3000,3,FALSE)</f>
        <v>Servicios financieros</v>
      </c>
      <c r="P12509" s="3"/>
      <c r="Q12509" s="3"/>
    </row>
    <row r="12510" spans="1:17" x14ac:dyDescent="0.25">
      <c r="A12510" t="s">
        <v>57</v>
      </c>
      <c r="B12510" s="1">
        <v>44420</v>
      </c>
      <c r="C12510" s="1">
        <v>44446</v>
      </c>
      <c r="D12510" t="s">
        <v>21</v>
      </c>
      <c r="E12510" t="s">
        <v>331</v>
      </c>
      <c r="F12510">
        <v>0</v>
      </c>
      <c r="G12510">
        <v>100000</v>
      </c>
      <c r="H12510">
        <v>0</v>
      </c>
      <c r="I12510">
        <v>0</v>
      </c>
      <c r="J12510">
        <v>0</v>
      </c>
      <c r="K12510">
        <v>0.55000000000000004</v>
      </c>
      <c r="L12510" t="s">
        <v>23</v>
      </c>
      <c r="M12510" s="3">
        <v>55000</v>
      </c>
      <c r="N12510" s="2" t="str">
        <f>VLOOKUP(Tabla1[[#This Row],[nemo]],'Nemos y clasificaciones'!$A$2:$B$5000,2,FALSE)</f>
        <v>WAL-MART STORES INC</v>
      </c>
      <c r="O12510" s="3" t="str">
        <f>VLOOKUP(Tabla1[[#This Row],[nemo]],'Nemos y clasificaciones'!$A$1:$C$3000,3,FALSE)</f>
        <v>Consumo</v>
      </c>
      <c r="P12510" s="3"/>
      <c r="Q12510" s="3"/>
    </row>
    <row r="12511" spans="1:17" x14ac:dyDescent="0.25">
      <c r="A12511" t="s">
        <v>57</v>
      </c>
      <c r="B12511" s="1">
        <v>44322</v>
      </c>
      <c r="C12511" s="1">
        <v>44348</v>
      </c>
      <c r="D12511" t="s">
        <v>21</v>
      </c>
      <c r="E12511" t="s">
        <v>331</v>
      </c>
      <c r="F12511">
        <v>0</v>
      </c>
      <c r="G12511">
        <v>100000</v>
      </c>
      <c r="H12511">
        <v>0</v>
      </c>
      <c r="I12511">
        <v>0</v>
      </c>
      <c r="J12511">
        <v>0</v>
      </c>
      <c r="K12511">
        <v>0.55000000000000004</v>
      </c>
      <c r="L12511" t="s">
        <v>23</v>
      </c>
      <c r="M12511" s="3">
        <v>55000</v>
      </c>
      <c r="N12511" s="2" t="str">
        <f>VLOOKUP(Tabla1[[#This Row],[nemo]],'Nemos y clasificaciones'!$A$2:$B$5000,2,FALSE)</f>
        <v>WAL-MART STORES INC</v>
      </c>
      <c r="O12511" s="3" t="str">
        <f>VLOOKUP(Tabla1[[#This Row],[nemo]],'Nemos y clasificaciones'!$A$1:$C$3000,3,FALSE)</f>
        <v>Consumo</v>
      </c>
      <c r="P12511" s="3"/>
      <c r="Q12511" s="3"/>
    </row>
    <row r="12512" spans="1:17" x14ac:dyDescent="0.25">
      <c r="A12512" t="s">
        <v>57</v>
      </c>
      <c r="B12512" s="1">
        <v>44273</v>
      </c>
      <c r="C12512" s="1">
        <v>44291</v>
      </c>
      <c r="D12512" t="s">
        <v>21</v>
      </c>
      <c r="E12512" t="s">
        <v>331</v>
      </c>
      <c r="F12512">
        <v>0</v>
      </c>
      <c r="G12512">
        <v>100000</v>
      </c>
      <c r="H12512">
        <v>0</v>
      </c>
      <c r="I12512">
        <v>0</v>
      </c>
      <c r="J12512">
        <v>0</v>
      </c>
      <c r="K12512">
        <v>0.55000000000000004</v>
      </c>
      <c r="L12512" t="s">
        <v>23</v>
      </c>
      <c r="M12512" s="3">
        <v>55000</v>
      </c>
      <c r="N12512" s="2" t="str">
        <f>VLOOKUP(Tabla1[[#This Row],[nemo]],'Nemos y clasificaciones'!$A$2:$B$5000,2,FALSE)</f>
        <v>WAL-MART STORES INC</v>
      </c>
      <c r="O12512" s="3" t="str">
        <f>VLOOKUP(Tabla1[[#This Row],[nemo]],'Nemos y clasificaciones'!$A$1:$C$3000,3,FALSE)</f>
        <v>Consumo</v>
      </c>
      <c r="P12512" s="3"/>
      <c r="Q12512" s="3"/>
    </row>
    <row r="12513" spans="1:17" x14ac:dyDescent="0.25">
      <c r="A12513" t="s">
        <v>2750</v>
      </c>
      <c r="B12513" s="1">
        <v>44175</v>
      </c>
      <c r="C12513" s="1">
        <v>44200</v>
      </c>
      <c r="D12513" t="s">
        <v>21</v>
      </c>
      <c r="E12513" t="s">
        <v>331</v>
      </c>
      <c r="F12513">
        <v>0</v>
      </c>
      <c r="G12513">
        <v>100000</v>
      </c>
      <c r="H12513">
        <v>0</v>
      </c>
      <c r="I12513">
        <v>0</v>
      </c>
      <c r="J12513">
        <v>0</v>
      </c>
      <c r="K12513">
        <v>0.54</v>
      </c>
      <c r="L12513" t="s">
        <v>23</v>
      </c>
      <c r="M12513" s="3">
        <v>54000</v>
      </c>
      <c r="N12513" s="2" t="str">
        <f>VLOOKUP(Tabla1[[#This Row],[nemo]],'Nemos y clasificaciones'!$A$2:$B$5000,2,FALSE)</f>
        <v>WAL-MART STORES INC</v>
      </c>
      <c r="O12513" s="3" t="str">
        <f>VLOOKUP(Tabla1[[#This Row],[nemo]],'Nemos y clasificaciones'!$A$1:$C$3000,3,FALSE)</f>
        <v>Consumo</v>
      </c>
      <c r="P12513" s="3"/>
      <c r="Q12513" s="3"/>
    </row>
    <row r="12514" spans="1:17" x14ac:dyDescent="0.25">
      <c r="A12514" t="s">
        <v>2750</v>
      </c>
      <c r="B12514" s="1">
        <v>44056</v>
      </c>
      <c r="C12514" s="1">
        <v>44082</v>
      </c>
      <c r="D12514" t="s">
        <v>21</v>
      </c>
      <c r="E12514" t="s">
        <v>331</v>
      </c>
      <c r="F12514">
        <v>0</v>
      </c>
      <c r="G12514">
        <v>100000</v>
      </c>
      <c r="H12514">
        <v>0</v>
      </c>
      <c r="I12514">
        <v>0</v>
      </c>
      <c r="J12514">
        <v>0</v>
      </c>
      <c r="K12514">
        <v>0.54</v>
      </c>
      <c r="L12514" t="s">
        <v>23</v>
      </c>
      <c r="M12514" s="3">
        <v>54000</v>
      </c>
      <c r="N12514" s="2" t="str">
        <f>VLOOKUP(Tabla1[[#This Row],[nemo]],'Nemos y clasificaciones'!$A$2:$B$5000,2,FALSE)</f>
        <v>WAL-MART STORES INC</v>
      </c>
      <c r="O12514" s="3" t="str">
        <f>VLOOKUP(Tabla1[[#This Row],[nemo]],'Nemos y clasificaciones'!$A$1:$C$3000,3,FALSE)</f>
        <v>Consumo</v>
      </c>
      <c r="P12514" s="3"/>
      <c r="Q12514" s="3"/>
    </row>
    <row r="12515" spans="1:17" x14ac:dyDescent="0.25">
      <c r="A12515" t="s">
        <v>2750</v>
      </c>
      <c r="B12515" s="1">
        <v>43958</v>
      </c>
      <c r="C12515" s="1">
        <v>43983</v>
      </c>
      <c r="D12515" t="s">
        <v>21</v>
      </c>
      <c r="E12515" t="s">
        <v>331</v>
      </c>
      <c r="F12515">
        <v>0</v>
      </c>
      <c r="G12515">
        <v>100000</v>
      </c>
      <c r="H12515">
        <v>0</v>
      </c>
      <c r="I12515">
        <v>0</v>
      </c>
      <c r="J12515">
        <v>0</v>
      </c>
      <c r="K12515">
        <v>0.54</v>
      </c>
      <c r="L12515" t="s">
        <v>23</v>
      </c>
      <c r="M12515" s="3">
        <v>54000</v>
      </c>
      <c r="N12515" s="2" t="str">
        <f>VLOOKUP(Tabla1[[#This Row],[nemo]],'Nemos y clasificaciones'!$A$2:$B$5000,2,FALSE)</f>
        <v>WAL-MART STORES INC</v>
      </c>
      <c r="O12515" s="3" t="str">
        <f>VLOOKUP(Tabla1[[#This Row],[nemo]],'Nemos y clasificaciones'!$A$1:$C$3000,3,FALSE)</f>
        <v>Consumo</v>
      </c>
      <c r="P12515" s="3"/>
      <c r="Q12515" s="3"/>
    </row>
    <row r="12516" spans="1:17" x14ac:dyDescent="0.25">
      <c r="A12516" t="s">
        <v>2750</v>
      </c>
      <c r="B12516" s="1">
        <v>43909</v>
      </c>
      <c r="C12516" s="1">
        <v>43927</v>
      </c>
      <c r="D12516" t="s">
        <v>21</v>
      </c>
      <c r="E12516" t="s">
        <v>331</v>
      </c>
      <c r="F12516">
        <v>0</v>
      </c>
      <c r="G12516">
        <v>100000</v>
      </c>
      <c r="H12516">
        <v>0</v>
      </c>
      <c r="I12516">
        <v>0</v>
      </c>
      <c r="J12516">
        <v>0</v>
      </c>
      <c r="K12516">
        <v>0.54</v>
      </c>
      <c r="L12516" t="s">
        <v>23</v>
      </c>
      <c r="M12516" s="3">
        <v>54000</v>
      </c>
      <c r="N12516" s="2" t="str">
        <f>VLOOKUP(Tabla1[[#This Row],[nemo]],'Nemos y clasificaciones'!$A$2:$B$5000,2,FALSE)</f>
        <v>WAL-MART STORES INC</v>
      </c>
      <c r="O12516" s="3" t="str">
        <f>VLOOKUP(Tabla1[[#This Row],[nemo]],'Nemos y clasificaciones'!$A$1:$C$3000,3,FALSE)</f>
        <v>Consumo</v>
      </c>
      <c r="P12516" s="3"/>
      <c r="Q12516" s="3"/>
    </row>
    <row r="12517" spans="1:17" x14ac:dyDescent="0.25">
      <c r="A12517" t="s">
        <v>5047</v>
      </c>
      <c r="B12517" s="1">
        <v>43804</v>
      </c>
      <c r="C12517" s="1">
        <v>43832</v>
      </c>
      <c r="D12517" t="s">
        <v>21</v>
      </c>
      <c r="E12517" t="s">
        <v>331</v>
      </c>
      <c r="F12517">
        <v>0</v>
      </c>
      <c r="G12517">
        <v>100000</v>
      </c>
      <c r="H12517">
        <v>0</v>
      </c>
      <c r="I12517">
        <v>0</v>
      </c>
      <c r="J12517">
        <v>0</v>
      </c>
      <c r="K12517">
        <v>0.53</v>
      </c>
      <c r="L12517" t="s">
        <v>23</v>
      </c>
      <c r="M12517" s="3">
        <v>53000</v>
      </c>
      <c r="N12517" s="2" t="str">
        <f>VLOOKUP(Tabla1[[#This Row],[nemo]],'Nemos y clasificaciones'!$A$2:$B$5000,2,FALSE)</f>
        <v>WAL-MART STORES INC</v>
      </c>
      <c r="O12517" s="3" t="str">
        <f>VLOOKUP(Tabla1[[#This Row],[nemo]],'Nemos y clasificaciones'!$A$1:$C$3000,3,FALSE)</f>
        <v>Consumo</v>
      </c>
      <c r="P12517" s="3"/>
      <c r="Q12517" s="3"/>
    </row>
    <row r="12518" spans="1:17" x14ac:dyDescent="0.25">
      <c r="A12518" t="s">
        <v>5047</v>
      </c>
      <c r="B12518" s="1">
        <v>43685</v>
      </c>
      <c r="C12518" s="1">
        <v>43711</v>
      </c>
      <c r="D12518" t="s">
        <v>21</v>
      </c>
      <c r="E12518" t="s">
        <v>331</v>
      </c>
      <c r="F12518">
        <v>0</v>
      </c>
      <c r="G12518">
        <v>100000</v>
      </c>
      <c r="H12518">
        <v>0</v>
      </c>
      <c r="I12518">
        <v>0</v>
      </c>
      <c r="J12518">
        <v>0</v>
      </c>
      <c r="K12518">
        <v>0.53</v>
      </c>
      <c r="L12518" t="s">
        <v>23</v>
      </c>
      <c r="M12518" s="3">
        <v>53000</v>
      </c>
      <c r="N12518" s="2" t="str">
        <f>VLOOKUP(Tabla1[[#This Row],[nemo]],'Nemos y clasificaciones'!$A$2:$B$5000,2,FALSE)</f>
        <v>WAL-MART STORES INC</v>
      </c>
      <c r="O12518" s="3" t="str">
        <f>VLOOKUP(Tabla1[[#This Row],[nemo]],'Nemos y clasificaciones'!$A$1:$C$3000,3,FALSE)</f>
        <v>Consumo</v>
      </c>
      <c r="P12518" s="3"/>
      <c r="Q12518" s="3"/>
    </row>
    <row r="12519" spans="1:17" x14ac:dyDescent="0.25">
      <c r="A12519" t="s">
        <v>5047</v>
      </c>
      <c r="B12519" s="1">
        <v>43594</v>
      </c>
      <c r="C12519" s="1">
        <v>43619</v>
      </c>
      <c r="D12519" t="s">
        <v>21</v>
      </c>
      <c r="E12519" t="s">
        <v>331</v>
      </c>
      <c r="F12519">
        <v>0</v>
      </c>
      <c r="G12519">
        <v>100000</v>
      </c>
      <c r="H12519">
        <v>0</v>
      </c>
      <c r="I12519">
        <v>0</v>
      </c>
      <c r="J12519">
        <v>0</v>
      </c>
      <c r="K12519">
        <v>0.53</v>
      </c>
      <c r="L12519" t="s">
        <v>23</v>
      </c>
      <c r="M12519" s="3">
        <v>53000</v>
      </c>
      <c r="N12519" s="2" t="str">
        <f>VLOOKUP(Tabla1[[#This Row],[nemo]],'Nemos y clasificaciones'!$A$2:$B$5000,2,FALSE)</f>
        <v>WAL-MART STORES INC</v>
      </c>
      <c r="O12519" s="3" t="str">
        <f>VLOOKUP(Tabla1[[#This Row],[nemo]],'Nemos y clasificaciones'!$A$1:$C$3000,3,FALSE)</f>
        <v>Consumo</v>
      </c>
      <c r="P12519" s="3"/>
      <c r="Q12519" s="3"/>
    </row>
    <row r="12520" spans="1:17" x14ac:dyDescent="0.25">
      <c r="A12520" t="s">
        <v>5047</v>
      </c>
      <c r="B12520" s="1">
        <v>43538</v>
      </c>
      <c r="C12520" s="1">
        <v>43556</v>
      </c>
      <c r="D12520" t="s">
        <v>21</v>
      </c>
      <c r="E12520" t="s">
        <v>331</v>
      </c>
      <c r="F12520">
        <v>0</v>
      </c>
      <c r="G12520">
        <v>100000</v>
      </c>
      <c r="H12520">
        <v>0</v>
      </c>
      <c r="I12520">
        <v>0</v>
      </c>
      <c r="J12520">
        <v>0</v>
      </c>
      <c r="K12520">
        <v>0.53</v>
      </c>
      <c r="L12520" t="s">
        <v>23</v>
      </c>
      <c r="M12520" s="3">
        <v>53000</v>
      </c>
      <c r="N12520" s="2" t="str">
        <f>VLOOKUP(Tabla1[[#This Row],[nemo]],'Nemos y clasificaciones'!$A$2:$B$5000,2,FALSE)</f>
        <v>WAL-MART STORES INC</v>
      </c>
      <c r="O12520" s="3" t="str">
        <f>VLOOKUP(Tabla1[[#This Row],[nemo]],'Nemos y clasificaciones'!$A$1:$C$3000,3,FALSE)</f>
        <v>Consumo</v>
      </c>
      <c r="P12520" s="3"/>
      <c r="Q12520" s="3"/>
    </row>
    <row r="12521" spans="1:17" x14ac:dyDescent="0.25">
      <c r="A12521" t="s">
        <v>3253</v>
      </c>
      <c r="B12521" s="1">
        <v>43440</v>
      </c>
      <c r="C12521" s="1">
        <v>43467</v>
      </c>
      <c r="D12521" t="s">
        <v>21</v>
      </c>
      <c r="E12521" t="s">
        <v>331</v>
      </c>
      <c r="F12521">
        <v>0</v>
      </c>
      <c r="G12521">
        <v>100000</v>
      </c>
      <c r="H12521">
        <v>0</v>
      </c>
      <c r="I12521">
        <v>0</v>
      </c>
      <c r="J12521">
        <v>0</v>
      </c>
      <c r="K12521">
        <v>0.52</v>
      </c>
      <c r="L12521" t="s">
        <v>23</v>
      </c>
      <c r="M12521" s="3">
        <v>52000</v>
      </c>
      <c r="N12521" s="2" t="str">
        <f>VLOOKUP(Tabla1[[#This Row],[nemo]],'Nemos y clasificaciones'!$A$2:$B$5000,2,FALSE)</f>
        <v>WAL-MART STORES INC</v>
      </c>
      <c r="O12521" s="3" t="str">
        <f>VLOOKUP(Tabla1[[#This Row],[nemo]],'Nemos y clasificaciones'!$A$1:$C$3000,3,FALSE)</f>
        <v>Consumo</v>
      </c>
      <c r="P12521" s="3"/>
      <c r="Q12521" s="3"/>
    </row>
    <row r="12522" spans="1:17" x14ac:dyDescent="0.25">
      <c r="A12522" t="s">
        <v>3253</v>
      </c>
      <c r="B12522" s="1">
        <v>43321</v>
      </c>
      <c r="C12522" s="1">
        <v>43347</v>
      </c>
      <c r="D12522" t="s">
        <v>21</v>
      </c>
      <c r="E12522" t="s">
        <v>331</v>
      </c>
      <c r="F12522">
        <v>0</v>
      </c>
      <c r="G12522">
        <v>100000</v>
      </c>
      <c r="H12522">
        <v>0</v>
      </c>
      <c r="I12522">
        <v>0</v>
      </c>
      <c r="J12522">
        <v>0</v>
      </c>
      <c r="K12522">
        <v>0.52</v>
      </c>
      <c r="L12522" t="s">
        <v>23</v>
      </c>
      <c r="M12522" s="3">
        <v>52000</v>
      </c>
      <c r="N12522" s="2" t="str">
        <f>VLOOKUP(Tabla1[[#This Row],[nemo]],'Nemos y clasificaciones'!$A$2:$B$5000,2,FALSE)</f>
        <v>WAL-MART STORES INC</v>
      </c>
      <c r="O12522" s="3" t="str">
        <f>VLOOKUP(Tabla1[[#This Row],[nemo]],'Nemos y clasificaciones'!$A$1:$C$3000,3,FALSE)</f>
        <v>Consumo</v>
      </c>
      <c r="P12522" s="3"/>
      <c r="Q12522" s="3"/>
    </row>
    <row r="12523" spans="1:17" x14ac:dyDescent="0.25">
      <c r="A12523" t="s">
        <v>3253</v>
      </c>
      <c r="B12523" s="1">
        <v>43230</v>
      </c>
      <c r="C12523" s="1">
        <v>43255</v>
      </c>
      <c r="D12523" t="s">
        <v>21</v>
      </c>
      <c r="E12523" t="s">
        <v>331</v>
      </c>
      <c r="F12523">
        <v>0</v>
      </c>
      <c r="G12523">
        <v>100000</v>
      </c>
      <c r="H12523">
        <v>0</v>
      </c>
      <c r="I12523">
        <v>0</v>
      </c>
      <c r="J12523">
        <v>0</v>
      </c>
      <c r="K12523">
        <v>0.52</v>
      </c>
      <c r="L12523" t="s">
        <v>23</v>
      </c>
      <c r="M12523" s="3">
        <v>52000</v>
      </c>
      <c r="N12523" s="2" t="str">
        <f>VLOOKUP(Tabla1[[#This Row],[nemo]],'Nemos y clasificaciones'!$A$2:$B$5000,2,FALSE)</f>
        <v>WAL-MART STORES INC</v>
      </c>
      <c r="O12523" s="3" t="str">
        <f>VLOOKUP(Tabla1[[#This Row],[nemo]],'Nemos y clasificaciones'!$A$1:$C$3000,3,FALSE)</f>
        <v>Consumo</v>
      </c>
      <c r="P12523" s="3"/>
      <c r="Q12523" s="3"/>
    </row>
    <row r="12524" spans="1:17" x14ac:dyDescent="0.25">
      <c r="A12524" t="s">
        <v>3253</v>
      </c>
      <c r="B12524" s="1">
        <v>43167</v>
      </c>
      <c r="C12524" s="1">
        <v>43192</v>
      </c>
      <c r="D12524" t="s">
        <v>21</v>
      </c>
      <c r="E12524" t="s">
        <v>331</v>
      </c>
      <c r="F12524">
        <v>0</v>
      </c>
      <c r="G12524">
        <v>100000</v>
      </c>
      <c r="H12524">
        <v>0</v>
      </c>
      <c r="I12524">
        <v>0</v>
      </c>
      <c r="J12524">
        <v>0</v>
      </c>
      <c r="K12524">
        <v>0.52</v>
      </c>
      <c r="L12524" t="s">
        <v>23</v>
      </c>
      <c r="M12524" s="3">
        <v>52000</v>
      </c>
      <c r="N12524" s="2" t="str">
        <f>VLOOKUP(Tabla1[[#This Row],[nemo]],'Nemos y clasificaciones'!$A$2:$B$5000,2,FALSE)</f>
        <v>WAL-MART STORES INC</v>
      </c>
      <c r="O12524" s="3" t="str">
        <f>VLOOKUP(Tabla1[[#This Row],[nemo]],'Nemos y clasificaciones'!$A$1:$C$3000,3,FALSE)</f>
        <v>Consumo</v>
      </c>
      <c r="P12524" s="3"/>
      <c r="Q12524" s="3"/>
    </row>
    <row r="12525" spans="1:17" x14ac:dyDescent="0.25">
      <c r="A12525" t="s">
        <v>197</v>
      </c>
      <c r="B12525" s="1">
        <v>43076</v>
      </c>
      <c r="C12525" s="1">
        <v>43102</v>
      </c>
      <c r="D12525" t="s">
        <v>21</v>
      </c>
      <c r="E12525" t="s">
        <v>331</v>
      </c>
      <c r="F12525">
        <v>0</v>
      </c>
      <c r="G12525">
        <v>100000</v>
      </c>
      <c r="H12525">
        <v>0</v>
      </c>
      <c r="I12525">
        <v>0</v>
      </c>
      <c r="J12525">
        <v>0</v>
      </c>
      <c r="K12525">
        <v>0.51</v>
      </c>
      <c r="L12525" t="s">
        <v>23</v>
      </c>
      <c r="M12525" s="3">
        <v>51000</v>
      </c>
      <c r="N12525" s="2" t="str">
        <f>VLOOKUP(Tabla1[[#This Row],[nemo]],'Nemos y clasificaciones'!$A$2:$B$5000,2,FALSE)</f>
        <v>WAL-MART STORES INC</v>
      </c>
      <c r="O12525" s="3" t="str">
        <f>VLOOKUP(Tabla1[[#This Row],[nemo]],'Nemos y clasificaciones'!$A$1:$C$3000,3,FALSE)</f>
        <v>Consumo</v>
      </c>
      <c r="P12525" s="3"/>
      <c r="Q12525" s="3"/>
    </row>
    <row r="12526" spans="1:17" x14ac:dyDescent="0.25">
      <c r="A12526" t="s">
        <v>197</v>
      </c>
      <c r="B12526" s="1">
        <v>42956</v>
      </c>
      <c r="C12526" s="1">
        <v>42983</v>
      </c>
      <c r="D12526" t="s">
        <v>21</v>
      </c>
      <c r="E12526" t="s">
        <v>331</v>
      </c>
      <c r="F12526">
        <v>0</v>
      </c>
      <c r="G12526">
        <v>100000</v>
      </c>
      <c r="H12526">
        <v>0</v>
      </c>
      <c r="I12526">
        <v>0</v>
      </c>
      <c r="J12526">
        <v>0</v>
      </c>
      <c r="K12526">
        <v>0.51</v>
      </c>
      <c r="L12526" t="s">
        <v>23</v>
      </c>
      <c r="M12526" s="3">
        <v>51000</v>
      </c>
      <c r="N12526" s="2" t="str">
        <f>VLOOKUP(Tabla1[[#This Row],[nemo]],'Nemos y clasificaciones'!$A$2:$B$5000,2,FALSE)</f>
        <v>WAL-MART STORES INC</v>
      </c>
      <c r="O12526" s="3" t="str">
        <f>VLOOKUP(Tabla1[[#This Row],[nemo]],'Nemos y clasificaciones'!$A$1:$C$3000,3,FALSE)</f>
        <v>Consumo</v>
      </c>
      <c r="P12526" s="3"/>
      <c r="Q12526" s="3"/>
    </row>
    <row r="12527" spans="1:17" x14ac:dyDescent="0.25">
      <c r="A12527" t="s">
        <v>197</v>
      </c>
      <c r="B12527" s="1">
        <v>42865</v>
      </c>
      <c r="C12527" s="1">
        <v>42891</v>
      </c>
      <c r="D12527" t="s">
        <v>21</v>
      </c>
      <c r="E12527" t="s">
        <v>331</v>
      </c>
      <c r="F12527">
        <v>0</v>
      </c>
      <c r="G12527">
        <v>100000</v>
      </c>
      <c r="H12527">
        <v>0</v>
      </c>
      <c r="I12527">
        <v>0</v>
      </c>
      <c r="J12527">
        <v>0</v>
      </c>
      <c r="K12527">
        <v>0.51</v>
      </c>
      <c r="L12527" t="s">
        <v>23</v>
      </c>
      <c r="M12527" s="3">
        <v>51000</v>
      </c>
      <c r="N12527" s="2" t="str">
        <f>VLOOKUP(Tabla1[[#This Row],[nemo]],'Nemos y clasificaciones'!$A$2:$B$5000,2,FALSE)</f>
        <v>WAL-MART STORES INC</v>
      </c>
      <c r="O12527" s="3" t="str">
        <f>VLOOKUP(Tabla1[[#This Row],[nemo]],'Nemos y clasificaciones'!$A$1:$C$3000,3,FALSE)</f>
        <v>Consumo</v>
      </c>
      <c r="P12527" s="3"/>
      <c r="Q12527" s="3"/>
    </row>
    <row r="12528" spans="1:17" x14ac:dyDescent="0.25">
      <c r="A12528" t="s">
        <v>197</v>
      </c>
      <c r="B12528" s="1">
        <v>42802</v>
      </c>
      <c r="C12528" s="1">
        <v>42828</v>
      </c>
      <c r="D12528" t="s">
        <v>21</v>
      </c>
      <c r="E12528" t="s">
        <v>331</v>
      </c>
      <c r="F12528">
        <v>0</v>
      </c>
      <c r="G12528">
        <v>100000</v>
      </c>
      <c r="H12528">
        <v>0</v>
      </c>
      <c r="I12528">
        <v>0</v>
      </c>
      <c r="J12528">
        <v>0</v>
      </c>
      <c r="K12528">
        <v>0.51</v>
      </c>
      <c r="L12528" t="s">
        <v>23</v>
      </c>
      <c r="M12528" s="3">
        <v>51000</v>
      </c>
      <c r="N12528" s="2" t="str">
        <f>VLOOKUP(Tabla1[[#This Row],[nemo]],'Nemos y clasificaciones'!$A$2:$B$5000,2,FALSE)</f>
        <v>WAL-MART STORES INC</v>
      </c>
      <c r="O12528" s="3" t="str">
        <f>VLOOKUP(Tabla1[[#This Row],[nemo]],'Nemos y clasificaciones'!$A$1:$C$3000,3,FALSE)</f>
        <v>Consumo</v>
      </c>
      <c r="P12528" s="3"/>
      <c r="Q12528" s="3"/>
    </row>
    <row r="12529" spans="1:17" x14ac:dyDescent="0.25">
      <c r="A12529" t="s">
        <v>633</v>
      </c>
      <c r="B12529" s="1">
        <v>42711</v>
      </c>
      <c r="C12529" s="1">
        <v>42738</v>
      </c>
      <c r="D12529" t="s">
        <v>21</v>
      </c>
      <c r="E12529" t="s">
        <v>331</v>
      </c>
      <c r="F12529">
        <v>0</v>
      </c>
      <c r="G12529">
        <v>100000</v>
      </c>
      <c r="H12529">
        <v>0</v>
      </c>
      <c r="I12529">
        <v>0</v>
      </c>
      <c r="J12529">
        <v>0</v>
      </c>
      <c r="K12529">
        <v>0.5</v>
      </c>
      <c r="L12529" t="s">
        <v>23</v>
      </c>
      <c r="M12529" s="3">
        <v>50000</v>
      </c>
      <c r="N12529" s="2" t="str">
        <f>VLOOKUP(Tabla1[[#This Row],[nemo]],'Nemos y clasificaciones'!$A$2:$B$5000,2,FALSE)</f>
        <v>WAL-MART STORES INC</v>
      </c>
      <c r="O12529" s="3" t="str">
        <f>VLOOKUP(Tabla1[[#This Row],[nemo]],'Nemos y clasificaciones'!$A$1:$C$3000,3,FALSE)</f>
        <v>Consumo</v>
      </c>
      <c r="P12529" s="3"/>
      <c r="Q12529" s="3"/>
    </row>
    <row r="12530" spans="1:17" x14ac:dyDescent="0.25">
      <c r="A12530" t="s">
        <v>633</v>
      </c>
      <c r="B12530" s="1">
        <v>42592</v>
      </c>
      <c r="C12530" s="1">
        <v>42619</v>
      </c>
      <c r="D12530" t="s">
        <v>21</v>
      </c>
      <c r="E12530" t="s">
        <v>331</v>
      </c>
      <c r="F12530">
        <v>0</v>
      </c>
      <c r="G12530">
        <v>100000</v>
      </c>
      <c r="H12530">
        <v>0</v>
      </c>
      <c r="I12530">
        <v>0</v>
      </c>
      <c r="J12530">
        <v>0</v>
      </c>
      <c r="K12530">
        <v>0.5</v>
      </c>
      <c r="L12530" t="s">
        <v>23</v>
      </c>
      <c r="M12530" s="3">
        <v>50000</v>
      </c>
      <c r="N12530" s="2" t="str">
        <f>VLOOKUP(Tabla1[[#This Row],[nemo]],'Nemos y clasificaciones'!$A$2:$B$5000,2,FALSE)</f>
        <v>WAL-MART STORES INC</v>
      </c>
      <c r="O12530" s="3" t="str">
        <f>VLOOKUP(Tabla1[[#This Row],[nemo]],'Nemos y clasificaciones'!$A$1:$C$3000,3,FALSE)</f>
        <v>Consumo</v>
      </c>
      <c r="P12530" s="3"/>
      <c r="Q12530" s="3"/>
    </row>
    <row r="12531" spans="1:17" x14ac:dyDescent="0.25">
      <c r="A12531" t="s">
        <v>633</v>
      </c>
      <c r="B12531" s="1">
        <v>42501</v>
      </c>
      <c r="C12531" s="1">
        <v>42527</v>
      </c>
      <c r="D12531" t="s">
        <v>21</v>
      </c>
      <c r="E12531" t="s">
        <v>331</v>
      </c>
      <c r="F12531">
        <v>0</v>
      </c>
      <c r="G12531">
        <v>100000</v>
      </c>
      <c r="H12531">
        <v>0</v>
      </c>
      <c r="I12531">
        <v>0</v>
      </c>
      <c r="J12531">
        <v>0</v>
      </c>
      <c r="K12531">
        <v>0.5</v>
      </c>
      <c r="L12531" t="s">
        <v>23</v>
      </c>
      <c r="M12531" s="3">
        <v>50000</v>
      </c>
      <c r="N12531" s="2" t="str">
        <f>VLOOKUP(Tabla1[[#This Row],[nemo]],'Nemos y clasificaciones'!$A$2:$B$5000,2,FALSE)</f>
        <v>WAL-MART STORES INC</v>
      </c>
      <c r="O12531" s="3" t="str">
        <f>VLOOKUP(Tabla1[[#This Row],[nemo]],'Nemos y clasificaciones'!$A$1:$C$3000,3,FALSE)</f>
        <v>Consumo</v>
      </c>
      <c r="P12531" s="3"/>
      <c r="Q12531" s="3"/>
    </row>
    <row r="12532" spans="1:17" x14ac:dyDescent="0.25">
      <c r="A12532" t="s">
        <v>633</v>
      </c>
      <c r="B12532" s="1">
        <v>42438</v>
      </c>
      <c r="C12532" s="1">
        <v>42464</v>
      </c>
      <c r="D12532" t="s">
        <v>21</v>
      </c>
      <c r="E12532" t="s">
        <v>331</v>
      </c>
      <c r="F12532">
        <v>0</v>
      </c>
      <c r="G12532">
        <v>100000</v>
      </c>
      <c r="H12532">
        <v>0</v>
      </c>
      <c r="I12532">
        <v>0</v>
      </c>
      <c r="J12532">
        <v>0</v>
      </c>
      <c r="K12532">
        <v>0.5</v>
      </c>
      <c r="L12532" t="s">
        <v>23</v>
      </c>
      <c r="M12532" s="3">
        <v>50000</v>
      </c>
      <c r="N12532" s="2" t="str">
        <f>VLOOKUP(Tabla1[[#This Row],[nemo]],'Nemos y clasificaciones'!$A$2:$B$5000,2,FALSE)</f>
        <v>WAL-MART STORES INC</v>
      </c>
      <c r="O12532" s="3" t="str">
        <f>VLOOKUP(Tabla1[[#This Row],[nemo]],'Nemos y clasificaciones'!$A$1:$C$3000,3,FALSE)</f>
        <v>Consumo</v>
      </c>
      <c r="P12532" s="3"/>
      <c r="Q12532" s="3"/>
    </row>
    <row r="12533" spans="1:17" x14ac:dyDescent="0.25">
      <c r="A12533" t="s">
        <v>8942</v>
      </c>
      <c r="B12533" s="1">
        <v>42340</v>
      </c>
      <c r="C12533" s="1">
        <v>42373</v>
      </c>
      <c r="D12533" t="s">
        <v>21</v>
      </c>
      <c r="E12533" t="s">
        <v>331</v>
      </c>
      <c r="F12533">
        <v>0</v>
      </c>
      <c r="G12533">
        <v>100000</v>
      </c>
      <c r="H12533">
        <v>0</v>
      </c>
      <c r="I12533">
        <v>0</v>
      </c>
      <c r="J12533">
        <v>0</v>
      </c>
      <c r="K12533">
        <v>0.49</v>
      </c>
      <c r="L12533" t="s">
        <v>23</v>
      </c>
      <c r="M12533" s="3">
        <v>49000</v>
      </c>
      <c r="N12533" s="2" t="str">
        <f>VLOOKUP(Tabla1[[#This Row],[nemo]],'Nemos y clasificaciones'!$A$2:$B$5000,2,FALSE)</f>
        <v>WAL-MART STORES INC</v>
      </c>
      <c r="O12533" s="3" t="str">
        <f>VLOOKUP(Tabla1[[#This Row],[nemo]],'Nemos y clasificaciones'!$A$1:$C$3000,3,FALSE)</f>
        <v>Consumo</v>
      </c>
      <c r="P12533" s="3"/>
      <c r="Q12533" s="3"/>
    </row>
    <row r="12534" spans="1:17" x14ac:dyDescent="0.25">
      <c r="A12534" t="s">
        <v>13</v>
      </c>
      <c r="B12534" s="1">
        <v>44267</v>
      </c>
      <c r="C12534" s="1">
        <v>44787</v>
      </c>
      <c r="D12534" t="s">
        <v>14</v>
      </c>
      <c r="E12534" t="s">
        <v>15</v>
      </c>
      <c r="F12534">
        <v>4694959928</v>
      </c>
      <c r="G12534">
        <v>0</v>
      </c>
      <c r="H12534">
        <v>0</v>
      </c>
      <c r="I12534">
        <v>0</v>
      </c>
      <c r="J12534">
        <v>0</v>
      </c>
      <c r="K12534">
        <v>5.75</v>
      </c>
      <c r="L12534" t="s">
        <v>16</v>
      </c>
      <c r="M12534" s="2">
        <v>0</v>
      </c>
      <c r="N12534" s="2" t="str">
        <f>VLOOKUP(Tabla1[[#This Row],[nemo]],'Nemos y clasificaciones'!$A$2:$B$5000,2,FALSE)</f>
        <v>ENJOY S.A.</v>
      </c>
      <c r="O12534" s="2" t="str">
        <f>VLOOKUP(Tabla1[[#This Row],[nemo]],'Nemos y clasificaciones'!$A$1:$C$3000,3,FALSE)</f>
        <v>Recreación y servicios educacionales</v>
      </c>
      <c r="P12534" s="2"/>
      <c r="Q12534" s="2"/>
    </row>
    <row r="12535" spans="1:17" x14ac:dyDescent="0.25">
      <c r="A12535" t="s">
        <v>17</v>
      </c>
      <c r="B12535" s="1">
        <v>44025</v>
      </c>
      <c r="C12535" s="1">
        <v>44612</v>
      </c>
      <c r="D12535" t="s">
        <v>14</v>
      </c>
      <c r="E12535" t="s">
        <v>18</v>
      </c>
      <c r="F12535">
        <v>3924441136</v>
      </c>
      <c r="G12535">
        <v>0</v>
      </c>
      <c r="H12535">
        <v>0</v>
      </c>
      <c r="I12535">
        <v>0</v>
      </c>
      <c r="J12535">
        <v>0</v>
      </c>
      <c r="K12535">
        <v>160</v>
      </c>
      <c r="L12535" t="s">
        <v>19</v>
      </c>
      <c r="M12535" s="2">
        <v>0</v>
      </c>
      <c r="N12535" s="2" t="str">
        <f>VLOOKUP(Tabla1[[#This Row],[nemo]],'Nemos y clasificaciones'!$A$2:$B$5000,2,FALSE)</f>
        <v>SECURITIZADORA SECURITY S.A.</v>
      </c>
      <c r="O12535" s="2" t="str">
        <f>VLOOKUP(Tabla1[[#This Row],[nemo]],'Nemos y clasificaciones'!$A$1:$C$3000,3,FALSE)</f>
        <v>Servicios financieros</v>
      </c>
      <c r="P12535" s="2"/>
      <c r="Q12535" s="2"/>
    </row>
    <row r="12536" spans="1:17" x14ac:dyDescent="0.25">
      <c r="A12536" t="s">
        <v>8942</v>
      </c>
      <c r="B12536" s="1">
        <v>42221</v>
      </c>
      <c r="C12536" s="1">
        <v>42255</v>
      </c>
      <c r="D12536" t="s">
        <v>21</v>
      </c>
      <c r="E12536" t="s">
        <v>331</v>
      </c>
      <c r="F12536">
        <v>0</v>
      </c>
      <c r="G12536">
        <v>100000</v>
      </c>
      <c r="H12536">
        <v>0</v>
      </c>
      <c r="I12536">
        <v>0</v>
      </c>
      <c r="J12536">
        <v>0</v>
      </c>
      <c r="K12536">
        <v>0.49</v>
      </c>
      <c r="L12536" t="s">
        <v>23</v>
      </c>
      <c r="M12536" s="3">
        <v>49000</v>
      </c>
      <c r="N12536" s="2" t="str">
        <f>VLOOKUP(Tabla1[[#This Row],[nemo]],'Nemos y clasificaciones'!$A$2:$B$5000,2,FALSE)</f>
        <v>WAL-MART STORES INC</v>
      </c>
      <c r="O12536" s="3" t="str">
        <f>VLOOKUP(Tabla1[[#This Row],[nemo]],'Nemos y clasificaciones'!$A$1:$C$3000,3,FALSE)</f>
        <v>Consumo</v>
      </c>
      <c r="P12536" s="3"/>
      <c r="Q12536" s="3"/>
    </row>
    <row r="12537" spans="1:17" x14ac:dyDescent="0.25">
      <c r="A12537" t="s">
        <v>11489</v>
      </c>
      <c r="B12537" s="1">
        <v>42130</v>
      </c>
      <c r="C12537" s="1">
        <v>42156</v>
      </c>
      <c r="D12537" t="s">
        <v>21</v>
      </c>
      <c r="E12537" t="s">
        <v>331</v>
      </c>
      <c r="F12537">
        <v>0</v>
      </c>
      <c r="G12537">
        <v>100000</v>
      </c>
      <c r="H12537">
        <v>0</v>
      </c>
      <c r="I12537">
        <v>0</v>
      </c>
      <c r="J12537">
        <v>0</v>
      </c>
      <c r="K12537">
        <v>0.49</v>
      </c>
      <c r="L12537" t="s">
        <v>23</v>
      </c>
      <c r="M12537" s="3">
        <v>49000</v>
      </c>
      <c r="N12537" s="2" t="str">
        <f>VLOOKUP(Tabla1[[#This Row],[nemo]],'Nemos y clasificaciones'!$A$2:$B$5000,2,FALSE)</f>
        <v>WAL-MART STORES INC</v>
      </c>
      <c r="O12537" s="3" t="str">
        <f>VLOOKUP(Tabla1[[#This Row],[nemo]],'Nemos y clasificaciones'!$A$1:$C$3000,3,FALSE)</f>
        <v>Consumo</v>
      </c>
      <c r="P12537" s="3"/>
      <c r="Q12537" s="3"/>
    </row>
    <row r="12538" spans="1:17" x14ac:dyDescent="0.25">
      <c r="A12538" t="s">
        <v>8942</v>
      </c>
      <c r="B12538" s="1">
        <v>42074</v>
      </c>
      <c r="C12538" s="1">
        <v>42100</v>
      </c>
      <c r="D12538" t="s">
        <v>21</v>
      </c>
      <c r="E12538" t="s">
        <v>331</v>
      </c>
      <c r="F12538">
        <v>0</v>
      </c>
      <c r="G12538">
        <v>100000</v>
      </c>
      <c r="H12538">
        <v>0</v>
      </c>
      <c r="I12538">
        <v>0</v>
      </c>
      <c r="J12538">
        <v>0</v>
      </c>
      <c r="K12538">
        <v>0.49</v>
      </c>
      <c r="L12538" t="s">
        <v>23</v>
      </c>
      <c r="M12538" s="3">
        <v>49000</v>
      </c>
      <c r="N12538" s="2" t="str">
        <f>VLOOKUP(Tabla1[[#This Row],[nemo]],'Nemos y clasificaciones'!$A$2:$B$5000,2,FALSE)</f>
        <v>WAL-MART STORES INC</v>
      </c>
      <c r="O12538" s="3" t="str">
        <f>VLOOKUP(Tabla1[[#This Row],[nemo]],'Nemos y clasificaciones'!$A$1:$C$3000,3,FALSE)</f>
        <v>Consumo</v>
      </c>
      <c r="P12538" s="3"/>
      <c r="Q12538" s="3"/>
    </row>
    <row r="12539" spans="1:17" x14ac:dyDescent="0.25">
      <c r="A12539" t="s">
        <v>8420</v>
      </c>
      <c r="B12539" s="1">
        <v>41976</v>
      </c>
      <c r="C12539" s="1">
        <v>42009</v>
      </c>
      <c r="D12539" t="s">
        <v>21</v>
      </c>
      <c r="E12539" t="s">
        <v>331</v>
      </c>
      <c r="F12539">
        <v>0</v>
      </c>
      <c r="G12539">
        <v>100000</v>
      </c>
      <c r="H12539">
        <v>0</v>
      </c>
      <c r="I12539">
        <v>0</v>
      </c>
      <c r="J12539">
        <v>0</v>
      </c>
      <c r="K12539">
        <v>0.48</v>
      </c>
      <c r="L12539" t="s">
        <v>23</v>
      </c>
      <c r="M12539" s="3">
        <v>48000</v>
      </c>
      <c r="N12539" s="2" t="str">
        <f>VLOOKUP(Tabla1[[#This Row],[nemo]],'Nemos y clasificaciones'!$A$2:$B$5000,2,FALSE)</f>
        <v>WAL-MART STORES INC</v>
      </c>
      <c r="O12539" s="3" t="str">
        <f>VLOOKUP(Tabla1[[#This Row],[nemo]],'Nemos y clasificaciones'!$A$1:$C$3000,3,FALSE)</f>
        <v>Consumo</v>
      </c>
      <c r="P12539" s="3"/>
      <c r="Q12539" s="3"/>
    </row>
    <row r="12540" spans="1:17" x14ac:dyDescent="0.25">
      <c r="A12540" t="s">
        <v>4907</v>
      </c>
      <c r="B12540" s="1">
        <v>43781</v>
      </c>
      <c r="C12540" s="1">
        <v>43809</v>
      </c>
      <c r="D12540" t="s">
        <v>21</v>
      </c>
      <c r="E12540" t="s">
        <v>200</v>
      </c>
      <c r="F12540">
        <v>0</v>
      </c>
      <c r="G12540">
        <v>100000</v>
      </c>
      <c r="H12540">
        <v>0</v>
      </c>
      <c r="I12540">
        <v>0</v>
      </c>
      <c r="J12540">
        <v>0</v>
      </c>
      <c r="K12540">
        <v>0.05</v>
      </c>
      <c r="L12540" t="s">
        <v>23</v>
      </c>
      <c r="M12540" s="4">
        <v>5000</v>
      </c>
      <c r="N12540" s="2" t="str">
        <f>VLOOKUP(Tabla1[[#This Row],[nemo]],'Nemos y clasificaciones'!$A$2:$B$5000,2,FALSE)</f>
        <v>UNITED STATES STEEL CORP</v>
      </c>
      <c r="O12540" s="4" t="str">
        <f>VLOOKUP(Tabla1[[#This Row],[nemo]],'Nemos y clasificaciones'!$A$1:$C$3000,3,FALSE)</f>
        <v>Minería</v>
      </c>
      <c r="P12540" s="4"/>
      <c r="Q12540" s="4"/>
    </row>
    <row r="12541" spans="1:17" x14ac:dyDescent="0.25">
      <c r="A12541" t="s">
        <v>4907</v>
      </c>
      <c r="B12541" s="1">
        <v>43690</v>
      </c>
      <c r="C12541" s="1">
        <v>43718</v>
      </c>
      <c r="D12541" t="s">
        <v>21</v>
      </c>
      <c r="E12541" t="s">
        <v>200</v>
      </c>
      <c r="F12541">
        <v>0</v>
      </c>
      <c r="G12541">
        <v>100000</v>
      </c>
      <c r="H12541">
        <v>0</v>
      </c>
      <c r="I12541">
        <v>0</v>
      </c>
      <c r="J12541">
        <v>0</v>
      </c>
      <c r="K12541">
        <v>0.05</v>
      </c>
      <c r="L12541" t="s">
        <v>23</v>
      </c>
      <c r="M12541" s="4">
        <v>5000</v>
      </c>
      <c r="N12541" s="2" t="str">
        <f>VLOOKUP(Tabla1[[#This Row],[nemo]],'Nemos y clasificaciones'!$A$2:$B$5000,2,FALSE)</f>
        <v>UNITED STATES STEEL CORP</v>
      </c>
      <c r="O12541" s="4" t="str">
        <f>VLOOKUP(Tabla1[[#This Row],[nemo]],'Nemos y clasificaciones'!$A$1:$C$3000,3,FALSE)</f>
        <v>Minería</v>
      </c>
      <c r="P12541" s="4"/>
      <c r="Q12541" s="4"/>
    </row>
    <row r="12542" spans="1:17" x14ac:dyDescent="0.25">
      <c r="A12542" t="s">
        <v>4907</v>
      </c>
      <c r="B12542" s="1">
        <v>43595</v>
      </c>
      <c r="C12542" s="1">
        <v>43626</v>
      </c>
      <c r="D12542" t="s">
        <v>21</v>
      </c>
      <c r="E12542" t="s">
        <v>200</v>
      </c>
      <c r="F12542">
        <v>0</v>
      </c>
      <c r="G12542">
        <v>100000</v>
      </c>
      <c r="H12542">
        <v>0</v>
      </c>
      <c r="I12542">
        <v>0</v>
      </c>
      <c r="J12542">
        <v>0</v>
      </c>
      <c r="K12542">
        <v>0.05</v>
      </c>
      <c r="L12542" t="s">
        <v>23</v>
      </c>
      <c r="M12542" s="4">
        <v>5000</v>
      </c>
      <c r="N12542" s="2" t="str">
        <f>VLOOKUP(Tabla1[[#This Row],[nemo]],'Nemos y clasificaciones'!$A$2:$B$5000,2,FALSE)</f>
        <v>UNITED STATES STEEL CORP</v>
      </c>
      <c r="O12542" s="4" t="str">
        <f>VLOOKUP(Tabla1[[#This Row],[nemo]],'Nemos y clasificaciones'!$A$1:$C$3000,3,FALSE)</f>
        <v>Minería</v>
      </c>
      <c r="P12542" s="4"/>
      <c r="Q12542" s="4"/>
    </row>
    <row r="12543" spans="1:17" x14ac:dyDescent="0.25">
      <c r="A12543" t="s">
        <v>2552</v>
      </c>
      <c r="B12543" s="1">
        <v>44211</v>
      </c>
      <c r="C12543" s="1">
        <v>44247</v>
      </c>
      <c r="D12543" t="s">
        <v>14</v>
      </c>
      <c r="E12543" t="s">
        <v>2553</v>
      </c>
      <c r="F12543">
        <v>1474500</v>
      </c>
      <c r="G12543">
        <v>0</v>
      </c>
      <c r="H12543">
        <v>2260231</v>
      </c>
      <c r="I12543">
        <v>4000</v>
      </c>
      <c r="J12543">
        <v>3494.19</v>
      </c>
      <c r="K12543">
        <v>2545</v>
      </c>
      <c r="L12543" t="s">
        <v>19</v>
      </c>
      <c r="M12543" s="2">
        <v>0</v>
      </c>
      <c r="N12543" s="2" t="str">
        <f>VLOOKUP(Tabla1[[#This Row],[nemo]],'Nemos y clasificaciones'!$A$2:$B$5000,2,FALSE)</f>
        <v>ANDACOR S.A.</v>
      </c>
      <c r="O12543" s="2" t="str">
        <f>VLOOKUP(Tabla1[[#This Row],[nemo]],'Nemos y clasificaciones'!$A$1:$C$3000,3,FALSE)</f>
        <v>Recreación y servicios educacionales</v>
      </c>
      <c r="P12543" s="2"/>
      <c r="Q12543" s="2"/>
    </row>
    <row r="12544" spans="1:17" x14ac:dyDescent="0.25">
      <c r="A12544" t="s">
        <v>2592</v>
      </c>
      <c r="B12544" s="1">
        <v>44187</v>
      </c>
      <c r="C12544" s="1">
        <v>44232</v>
      </c>
      <c r="D12544" t="s">
        <v>14</v>
      </c>
      <c r="E12544" t="s">
        <v>1658</v>
      </c>
      <c r="F12544">
        <v>8400318891</v>
      </c>
      <c r="G12544">
        <v>0</v>
      </c>
      <c r="H12544">
        <v>0</v>
      </c>
      <c r="I12544">
        <v>0</v>
      </c>
      <c r="J12544">
        <v>0</v>
      </c>
      <c r="K12544">
        <v>110</v>
      </c>
      <c r="L12544" t="s">
        <v>19</v>
      </c>
      <c r="M12544" s="2">
        <v>0</v>
      </c>
      <c r="N12544" s="2" t="str">
        <f>VLOOKUP(Tabla1[[#This Row],[nemo]],'Nemos y clasificaciones'!$A$2:$B$5000,2,FALSE)</f>
        <v>AES Gener SA (AESANDES)</v>
      </c>
      <c r="O12544" s="2" t="str">
        <f>VLOOKUP(Tabla1[[#This Row],[nemo]],'Nemos y clasificaciones'!$A$1:$C$3000,3,FALSE)</f>
        <v>Eléctrico</v>
      </c>
      <c r="P12544" s="2"/>
      <c r="Q12544" s="2"/>
    </row>
    <row r="12545" spans="1:17" x14ac:dyDescent="0.25">
      <c r="A12545" t="s">
        <v>4907</v>
      </c>
      <c r="B12545" s="1">
        <v>43508</v>
      </c>
      <c r="C12545" s="1">
        <v>43532</v>
      </c>
      <c r="D12545" t="s">
        <v>21</v>
      </c>
      <c r="E12545" t="s">
        <v>200</v>
      </c>
      <c r="F12545">
        <v>0</v>
      </c>
      <c r="G12545">
        <v>100000</v>
      </c>
      <c r="H12545">
        <v>0</v>
      </c>
      <c r="I12545">
        <v>0</v>
      </c>
      <c r="J12545">
        <v>0</v>
      </c>
      <c r="K12545">
        <v>0.05</v>
      </c>
      <c r="L12545" t="s">
        <v>23</v>
      </c>
      <c r="M12545" s="4">
        <v>5000</v>
      </c>
      <c r="N12545" s="2" t="str">
        <f>VLOOKUP(Tabla1[[#This Row],[nemo]],'Nemos y clasificaciones'!$A$2:$B$5000,2,FALSE)</f>
        <v>UNITED STATES STEEL CORP</v>
      </c>
      <c r="O12545" s="4" t="str">
        <f>VLOOKUP(Tabla1[[#This Row],[nemo]],'Nemos y clasificaciones'!$A$1:$C$3000,3,FALSE)</f>
        <v>Minería</v>
      </c>
      <c r="P12545" s="4"/>
      <c r="Q12545" s="4"/>
    </row>
    <row r="12546" spans="1:17" x14ac:dyDescent="0.25">
      <c r="A12546" t="s">
        <v>4907</v>
      </c>
      <c r="B12546" s="1">
        <v>43412</v>
      </c>
      <c r="C12546" s="1">
        <v>43444</v>
      </c>
      <c r="D12546" t="s">
        <v>21</v>
      </c>
      <c r="E12546" t="s">
        <v>200</v>
      </c>
      <c r="F12546">
        <v>0</v>
      </c>
      <c r="G12546">
        <v>100000</v>
      </c>
      <c r="H12546">
        <v>0</v>
      </c>
      <c r="I12546">
        <v>0</v>
      </c>
      <c r="J12546">
        <v>0</v>
      </c>
      <c r="K12546">
        <v>0.05</v>
      </c>
      <c r="L12546" t="s">
        <v>23</v>
      </c>
      <c r="M12546" s="4">
        <v>5000</v>
      </c>
      <c r="N12546" s="2" t="str">
        <f>VLOOKUP(Tabla1[[#This Row],[nemo]],'Nemos y clasificaciones'!$A$2:$B$5000,2,FALSE)</f>
        <v>UNITED STATES STEEL CORP</v>
      </c>
      <c r="O12546" s="4" t="str">
        <f>VLOOKUP(Tabla1[[#This Row],[nemo]],'Nemos y clasificaciones'!$A$1:$C$3000,3,FALSE)</f>
        <v>Minería</v>
      </c>
      <c r="P12546" s="4"/>
      <c r="Q12546" s="4"/>
    </row>
    <row r="12547" spans="1:17" x14ac:dyDescent="0.25">
      <c r="A12547" t="s">
        <v>4907</v>
      </c>
      <c r="B12547" s="1">
        <v>43320</v>
      </c>
      <c r="C12547" s="1">
        <v>43353</v>
      </c>
      <c r="D12547" t="s">
        <v>21</v>
      </c>
      <c r="E12547" t="s">
        <v>200</v>
      </c>
      <c r="F12547">
        <v>0</v>
      </c>
      <c r="G12547">
        <v>100000</v>
      </c>
      <c r="H12547">
        <v>0</v>
      </c>
      <c r="I12547">
        <v>0</v>
      </c>
      <c r="J12547">
        <v>0</v>
      </c>
      <c r="K12547">
        <v>0.05</v>
      </c>
      <c r="L12547" t="s">
        <v>23</v>
      </c>
      <c r="M12547" s="4">
        <v>5000</v>
      </c>
      <c r="N12547" s="2" t="str">
        <f>VLOOKUP(Tabla1[[#This Row],[nemo]],'Nemos y clasificaciones'!$A$2:$B$5000,2,FALSE)</f>
        <v>UNITED STATES STEEL CORP</v>
      </c>
      <c r="O12547" s="4" t="str">
        <f>VLOOKUP(Tabla1[[#This Row],[nemo]],'Nemos y clasificaciones'!$A$1:$C$3000,3,FALSE)</f>
        <v>Minería</v>
      </c>
      <c r="P12547" s="4"/>
      <c r="Q12547" s="4"/>
    </row>
    <row r="12548" spans="1:17" x14ac:dyDescent="0.25">
      <c r="A12548" t="s">
        <v>4907</v>
      </c>
      <c r="B12548" s="1">
        <v>43229</v>
      </c>
      <c r="C12548" s="1">
        <v>43259</v>
      </c>
      <c r="D12548" t="s">
        <v>21</v>
      </c>
      <c r="E12548" t="s">
        <v>200</v>
      </c>
      <c r="F12548">
        <v>0</v>
      </c>
      <c r="G12548">
        <v>100000</v>
      </c>
      <c r="H12548">
        <v>0</v>
      </c>
      <c r="I12548">
        <v>0</v>
      </c>
      <c r="J12548">
        <v>0</v>
      </c>
      <c r="K12548">
        <v>0.05</v>
      </c>
      <c r="L12548" t="s">
        <v>23</v>
      </c>
      <c r="M12548" s="4">
        <v>5000</v>
      </c>
      <c r="N12548" s="2" t="str">
        <f>VLOOKUP(Tabla1[[#This Row],[nemo]],'Nemos y clasificaciones'!$A$2:$B$5000,2,FALSE)</f>
        <v>UNITED STATES STEEL CORP</v>
      </c>
      <c r="O12548" s="4" t="str">
        <f>VLOOKUP(Tabla1[[#This Row],[nemo]],'Nemos y clasificaciones'!$A$1:$C$3000,3,FALSE)</f>
        <v>Minería</v>
      </c>
      <c r="P12548" s="4"/>
      <c r="Q12548" s="4"/>
    </row>
    <row r="12549" spans="1:17" x14ac:dyDescent="0.25">
      <c r="A12549" t="s">
        <v>4907</v>
      </c>
      <c r="B12549" s="1">
        <v>43139</v>
      </c>
      <c r="C12549" s="1">
        <v>43167</v>
      </c>
      <c r="D12549" t="s">
        <v>21</v>
      </c>
      <c r="E12549" t="s">
        <v>200</v>
      </c>
      <c r="F12549">
        <v>0</v>
      </c>
      <c r="G12549">
        <v>100000</v>
      </c>
      <c r="H12549">
        <v>0</v>
      </c>
      <c r="I12549">
        <v>0</v>
      </c>
      <c r="J12549">
        <v>0</v>
      </c>
      <c r="K12549">
        <v>0.05</v>
      </c>
      <c r="L12549" t="s">
        <v>23</v>
      </c>
      <c r="M12549" s="4">
        <v>5000</v>
      </c>
      <c r="N12549" s="2" t="str">
        <f>VLOOKUP(Tabla1[[#This Row],[nemo]],'Nemos y clasificaciones'!$A$2:$B$5000,2,FALSE)</f>
        <v>UNITED STATES STEEL CORP</v>
      </c>
      <c r="O12549" s="4" t="str">
        <f>VLOOKUP(Tabla1[[#This Row],[nemo]],'Nemos y clasificaciones'!$A$1:$C$3000,3,FALSE)</f>
        <v>Minería</v>
      </c>
      <c r="P12549" s="4"/>
      <c r="Q12549" s="4"/>
    </row>
    <row r="12550" spans="1:17" x14ac:dyDescent="0.25">
      <c r="A12550" t="s">
        <v>4907</v>
      </c>
      <c r="B12550" s="1">
        <v>43048</v>
      </c>
      <c r="C12550" s="1">
        <v>43078</v>
      </c>
      <c r="D12550" t="s">
        <v>21</v>
      </c>
      <c r="E12550" t="s">
        <v>200</v>
      </c>
      <c r="F12550">
        <v>0</v>
      </c>
      <c r="G12550">
        <v>100000</v>
      </c>
      <c r="H12550">
        <v>0</v>
      </c>
      <c r="I12550">
        <v>0</v>
      </c>
      <c r="J12550">
        <v>0</v>
      </c>
      <c r="K12550">
        <v>0.05</v>
      </c>
      <c r="L12550" t="s">
        <v>23</v>
      </c>
      <c r="M12550" s="4">
        <v>5000</v>
      </c>
      <c r="N12550" s="2" t="str">
        <f>VLOOKUP(Tabla1[[#This Row],[nemo]],'Nemos y clasificaciones'!$A$2:$B$5000,2,FALSE)</f>
        <v>UNITED STATES STEEL CORP</v>
      </c>
      <c r="O12550" s="4" t="str">
        <f>VLOOKUP(Tabla1[[#This Row],[nemo]],'Nemos y clasificaciones'!$A$1:$C$3000,3,FALSE)</f>
        <v>Minería</v>
      </c>
      <c r="P12550" s="4"/>
      <c r="Q12550" s="4"/>
    </row>
    <row r="12551" spans="1:17" x14ac:dyDescent="0.25">
      <c r="A12551" t="s">
        <v>3187</v>
      </c>
      <c r="B12551" s="1">
        <v>44048</v>
      </c>
      <c r="C12551" s="1">
        <v>44147</v>
      </c>
      <c r="D12551" t="s">
        <v>14</v>
      </c>
      <c r="E12551" t="s">
        <v>1851</v>
      </c>
      <c r="F12551">
        <v>136827891634</v>
      </c>
      <c r="G12551">
        <v>0</v>
      </c>
      <c r="H12551">
        <v>0</v>
      </c>
      <c r="I12551">
        <v>0</v>
      </c>
      <c r="J12551">
        <v>0</v>
      </c>
      <c r="K12551">
        <v>1.67</v>
      </c>
      <c r="L12551" t="s">
        <v>16</v>
      </c>
      <c r="M12551" s="2">
        <v>0</v>
      </c>
      <c r="N12551" s="2" t="str">
        <f>VLOOKUP(Tabla1[[#This Row],[nemo]],'Nemos y clasificaciones'!$A$2:$B$5000,2,FALSE)</f>
        <v>SOCIEDAD DE INVERSIONES ORO BLANCO S.A.</v>
      </c>
      <c r="O12551" s="2" t="str">
        <f>VLOOKUP(Tabla1[[#This Row],[nemo]],'Nemos y clasificaciones'!$A$1:$C$3000,3,FALSE)</f>
        <v>Servicios financieros</v>
      </c>
      <c r="P12551" s="2"/>
      <c r="Q12551" s="2"/>
    </row>
    <row r="12552" spans="1:17" x14ac:dyDescent="0.25">
      <c r="A12552" t="s">
        <v>3197</v>
      </c>
      <c r="B12552" s="1">
        <v>44047</v>
      </c>
      <c r="C12552" s="1">
        <v>44146</v>
      </c>
      <c r="D12552" t="s">
        <v>14</v>
      </c>
      <c r="E12552" t="s">
        <v>3198</v>
      </c>
      <c r="F12552">
        <v>105961665413</v>
      </c>
      <c r="G12552">
        <v>0</v>
      </c>
      <c r="H12552">
        <v>0</v>
      </c>
      <c r="I12552">
        <v>0</v>
      </c>
      <c r="J12552">
        <v>0</v>
      </c>
      <c r="K12552">
        <v>1.776</v>
      </c>
      <c r="L12552" t="s">
        <v>16</v>
      </c>
      <c r="M12552" s="2">
        <v>0</v>
      </c>
      <c r="N12552" s="2" t="str">
        <f>VLOOKUP(Tabla1[[#This Row],[nemo]],'Nemos y clasificaciones'!$A$2:$B$5000,2,FALSE)</f>
        <v>NORTE GRANDE S.A.</v>
      </c>
      <c r="O12552" s="2" t="str">
        <f>VLOOKUP(Tabla1[[#This Row],[nemo]],'Nemos y clasificaciones'!$A$1:$C$3000,3,FALSE)</f>
        <v>Minería</v>
      </c>
      <c r="P12552" s="2"/>
      <c r="Q12552" s="2"/>
    </row>
    <row r="12553" spans="1:17" x14ac:dyDescent="0.25">
      <c r="A12553" t="s">
        <v>3242</v>
      </c>
      <c r="B12553" s="1">
        <v>44063</v>
      </c>
      <c r="C12553" s="1">
        <v>44138</v>
      </c>
      <c r="D12553" t="s">
        <v>14</v>
      </c>
      <c r="E12553" t="s">
        <v>182</v>
      </c>
      <c r="F12553">
        <v>1588932447</v>
      </c>
      <c r="G12553">
        <v>0</v>
      </c>
      <c r="H12553">
        <v>0</v>
      </c>
      <c r="I12553">
        <v>0</v>
      </c>
      <c r="J12553">
        <v>0</v>
      </c>
      <c r="K12553">
        <v>199.88</v>
      </c>
      <c r="L12553" t="s">
        <v>19</v>
      </c>
      <c r="M12553" s="2">
        <v>0</v>
      </c>
      <c r="N12553" s="2" t="str">
        <f>VLOOKUP(Tabla1[[#This Row],[nemo]],'Nemos y clasificaciones'!$A$2:$B$5000,2,FALSE)</f>
        <v>BANVIDA S.A.</v>
      </c>
      <c r="O12553" s="2" t="str">
        <f>VLOOKUP(Tabla1[[#This Row],[nemo]],'Nemos y clasificaciones'!$A$1:$C$3000,3,FALSE)</f>
        <v>Servicios de salud</v>
      </c>
      <c r="P12553" s="2"/>
      <c r="Q12553" s="2"/>
    </row>
    <row r="12554" spans="1:17" x14ac:dyDescent="0.25">
      <c r="A12554" t="s">
        <v>4907</v>
      </c>
      <c r="B12554" s="1">
        <v>42954</v>
      </c>
      <c r="C12554" s="1">
        <v>42986</v>
      </c>
      <c r="D12554" t="s">
        <v>21</v>
      </c>
      <c r="E12554" t="s">
        <v>200</v>
      </c>
      <c r="F12554">
        <v>0</v>
      </c>
      <c r="G12554">
        <v>100000</v>
      </c>
      <c r="H12554">
        <v>0</v>
      </c>
      <c r="I12554">
        <v>0</v>
      </c>
      <c r="J12554">
        <v>0</v>
      </c>
      <c r="K12554">
        <v>0.05</v>
      </c>
      <c r="L12554" t="s">
        <v>23</v>
      </c>
      <c r="M12554" s="4">
        <v>5000</v>
      </c>
      <c r="N12554" s="2" t="str">
        <f>VLOOKUP(Tabla1[[#This Row],[nemo]],'Nemos y clasificaciones'!$A$2:$B$5000,2,FALSE)</f>
        <v>UNITED STATES STEEL CORP</v>
      </c>
      <c r="O12554" s="4" t="str">
        <f>VLOOKUP(Tabla1[[#This Row],[nemo]],'Nemos y clasificaciones'!$A$1:$C$3000,3,FALSE)</f>
        <v>Minería</v>
      </c>
      <c r="P12554" s="4"/>
      <c r="Q12554" s="4"/>
    </row>
    <row r="12555" spans="1:17" x14ac:dyDescent="0.25">
      <c r="A12555" t="s">
        <v>4907</v>
      </c>
      <c r="B12555" s="1">
        <v>42863</v>
      </c>
      <c r="C12555" s="1">
        <v>42895</v>
      </c>
      <c r="D12555" t="s">
        <v>21</v>
      </c>
      <c r="E12555" t="s">
        <v>200</v>
      </c>
      <c r="F12555">
        <v>0</v>
      </c>
      <c r="G12555">
        <v>100000</v>
      </c>
      <c r="H12555">
        <v>0</v>
      </c>
      <c r="I12555">
        <v>0</v>
      </c>
      <c r="J12555">
        <v>0</v>
      </c>
      <c r="K12555">
        <v>0.05</v>
      </c>
      <c r="L12555" t="s">
        <v>23</v>
      </c>
      <c r="M12555" s="4">
        <v>5000</v>
      </c>
      <c r="N12555" s="2" t="str">
        <f>VLOOKUP(Tabla1[[#This Row],[nemo]],'Nemos y clasificaciones'!$A$2:$B$5000,2,FALSE)</f>
        <v>UNITED STATES STEEL CORP</v>
      </c>
      <c r="O12555" s="4" t="str">
        <f>VLOOKUP(Tabla1[[#This Row],[nemo]],'Nemos y clasificaciones'!$A$1:$C$3000,3,FALSE)</f>
        <v>Minería</v>
      </c>
      <c r="P12555" s="4"/>
      <c r="Q12555" s="4"/>
    </row>
    <row r="12556" spans="1:17" x14ac:dyDescent="0.25">
      <c r="A12556" t="s">
        <v>4907</v>
      </c>
      <c r="B12556" s="1">
        <v>42774</v>
      </c>
      <c r="C12556" s="1">
        <v>42804</v>
      </c>
      <c r="D12556" t="s">
        <v>21</v>
      </c>
      <c r="E12556" t="s">
        <v>200</v>
      </c>
      <c r="F12556">
        <v>0</v>
      </c>
      <c r="G12556">
        <v>100000</v>
      </c>
      <c r="H12556">
        <v>0</v>
      </c>
      <c r="I12556">
        <v>0</v>
      </c>
      <c r="J12556">
        <v>0</v>
      </c>
      <c r="K12556">
        <v>0.05</v>
      </c>
      <c r="L12556" t="s">
        <v>23</v>
      </c>
      <c r="M12556" s="4">
        <v>5000</v>
      </c>
      <c r="N12556" s="2" t="str">
        <f>VLOOKUP(Tabla1[[#This Row],[nemo]],'Nemos y clasificaciones'!$A$2:$B$5000,2,FALSE)</f>
        <v>UNITED STATES STEEL CORP</v>
      </c>
      <c r="O12556" s="4" t="str">
        <f>VLOOKUP(Tabla1[[#This Row],[nemo]],'Nemos y clasificaciones'!$A$1:$C$3000,3,FALSE)</f>
        <v>Minería</v>
      </c>
      <c r="P12556" s="4"/>
      <c r="Q12556" s="4"/>
    </row>
    <row r="12557" spans="1:17" x14ac:dyDescent="0.25">
      <c r="A12557" t="s">
        <v>4907</v>
      </c>
      <c r="B12557" s="1">
        <v>42682</v>
      </c>
      <c r="C12557" s="1">
        <v>42714</v>
      </c>
      <c r="D12557" t="s">
        <v>21</v>
      </c>
      <c r="E12557" t="s">
        <v>200</v>
      </c>
      <c r="F12557">
        <v>0</v>
      </c>
      <c r="G12557">
        <v>100000</v>
      </c>
      <c r="H12557">
        <v>0</v>
      </c>
      <c r="I12557">
        <v>0</v>
      </c>
      <c r="J12557">
        <v>0</v>
      </c>
      <c r="K12557">
        <v>0.05</v>
      </c>
      <c r="L12557" t="s">
        <v>23</v>
      </c>
      <c r="M12557" s="4">
        <v>5000</v>
      </c>
      <c r="N12557" s="2" t="str">
        <f>VLOOKUP(Tabla1[[#This Row],[nemo]],'Nemos y clasificaciones'!$A$2:$B$5000,2,FALSE)</f>
        <v>UNITED STATES STEEL CORP</v>
      </c>
      <c r="O12557" s="4" t="str">
        <f>VLOOKUP(Tabla1[[#This Row],[nemo]],'Nemos y clasificaciones'!$A$1:$C$3000,3,FALSE)</f>
        <v>Minería</v>
      </c>
      <c r="P12557" s="4"/>
      <c r="Q12557" s="4"/>
    </row>
    <row r="12558" spans="1:17" x14ac:dyDescent="0.25">
      <c r="A12558" t="s">
        <v>4907</v>
      </c>
      <c r="B12558" s="1">
        <v>42590</v>
      </c>
      <c r="C12558" s="1">
        <v>42623</v>
      </c>
      <c r="D12558" t="s">
        <v>21</v>
      </c>
      <c r="E12558" t="s">
        <v>200</v>
      </c>
      <c r="F12558">
        <v>0</v>
      </c>
      <c r="G12558">
        <v>100000</v>
      </c>
      <c r="H12558">
        <v>0</v>
      </c>
      <c r="I12558">
        <v>0</v>
      </c>
      <c r="J12558">
        <v>0</v>
      </c>
      <c r="K12558">
        <v>0.05</v>
      </c>
      <c r="L12558" t="s">
        <v>23</v>
      </c>
      <c r="M12558" s="4">
        <v>5000</v>
      </c>
      <c r="N12558" s="2" t="str">
        <f>VLOOKUP(Tabla1[[#This Row],[nemo]],'Nemos y clasificaciones'!$A$2:$B$5000,2,FALSE)</f>
        <v>UNITED STATES STEEL CORP</v>
      </c>
      <c r="O12558" s="4" t="str">
        <f>VLOOKUP(Tabla1[[#This Row],[nemo]],'Nemos y clasificaciones'!$A$1:$C$3000,3,FALSE)</f>
        <v>Minería</v>
      </c>
      <c r="P12558" s="4"/>
      <c r="Q12558" s="4"/>
    </row>
    <row r="12559" spans="1:17" x14ac:dyDescent="0.25">
      <c r="A12559" t="s">
        <v>4907</v>
      </c>
      <c r="B12559" s="1">
        <v>42499</v>
      </c>
      <c r="C12559" s="1">
        <v>42531</v>
      </c>
      <c r="D12559" t="s">
        <v>21</v>
      </c>
      <c r="E12559" t="s">
        <v>200</v>
      </c>
      <c r="F12559">
        <v>0</v>
      </c>
      <c r="G12559">
        <v>100000</v>
      </c>
      <c r="H12559">
        <v>0</v>
      </c>
      <c r="I12559">
        <v>0</v>
      </c>
      <c r="J12559">
        <v>0</v>
      </c>
      <c r="K12559">
        <v>0.05</v>
      </c>
      <c r="L12559" t="s">
        <v>23</v>
      </c>
      <c r="M12559" s="4">
        <v>5000</v>
      </c>
      <c r="N12559" s="2" t="str">
        <f>VLOOKUP(Tabla1[[#This Row],[nemo]],'Nemos y clasificaciones'!$A$2:$B$5000,2,FALSE)</f>
        <v>UNITED STATES STEEL CORP</v>
      </c>
      <c r="O12559" s="4" t="str">
        <f>VLOOKUP(Tabla1[[#This Row],[nemo]],'Nemos y clasificaciones'!$A$1:$C$3000,3,FALSE)</f>
        <v>Minería</v>
      </c>
      <c r="P12559" s="4"/>
      <c r="Q12559" s="4"/>
    </row>
    <row r="12560" spans="1:17" x14ac:dyDescent="0.25">
      <c r="A12560" t="s">
        <v>5761</v>
      </c>
      <c r="B12560" s="1">
        <v>43657</v>
      </c>
      <c r="C12560" s="1">
        <v>43693</v>
      </c>
      <c r="D12560" t="s">
        <v>14</v>
      </c>
      <c r="E12560" t="s">
        <v>5762</v>
      </c>
      <c r="F12560">
        <v>39010629</v>
      </c>
      <c r="G12560">
        <v>0</v>
      </c>
      <c r="H12560">
        <v>0</v>
      </c>
      <c r="I12560">
        <v>800</v>
      </c>
      <c r="J12560">
        <v>800</v>
      </c>
      <c r="K12560">
        <v>1026.82</v>
      </c>
      <c r="L12560" t="s">
        <v>19</v>
      </c>
      <c r="M12560" s="2">
        <v>0</v>
      </c>
      <c r="N12560" s="2" t="str">
        <f>VLOOKUP(Tabla1[[#This Row],[nemo]],'Nemos y clasificaciones'!$A$2:$B$5000,2,FALSE)</f>
        <v>COMPAÑIA AGROPECUARIA COPEVAL S.A.</v>
      </c>
      <c r="O12560" s="2" t="str">
        <f>VLOOKUP(Tabla1[[#This Row],[nemo]],'Nemos y clasificaciones'!$A$1:$C$3000,3,FALSE)</f>
        <v>Alimentos, bebidas y tabaco</v>
      </c>
      <c r="P12560" s="2"/>
      <c r="Q12560" s="2"/>
    </row>
    <row r="12561" spans="1:17" x14ac:dyDescent="0.25">
      <c r="A12561" t="s">
        <v>4907</v>
      </c>
      <c r="B12561" s="1">
        <v>42409</v>
      </c>
      <c r="C12561" s="1">
        <v>42439</v>
      </c>
      <c r="D12561" t="s">
        <v>21</v>
      </c>
      <c r="E12561" t="s">
        <v>200</v>
      </c>
      <c r="F12561">
        <v>0</v>
      </c>
      <c r="G12561">
        <v>100000</v>
      </c>
      <c r="H12561">
        <v>0</v>
      </c>
      <c r="I12561">
        <v>0</v>
      </c>
      <c r="J12561">
        <v>0</v>
      </c>
      <c r="K12561">
        <v>0.05</v>
      </c>
      <c r="L12561" t="s">
        <v>23</v>
      </c>
      <c r="M12561" s="4">
        <v>5000</v>
      </c>
      <c r="N12561" s="2" t="str">
        <f>VLOOKUP(Tabla1[[#This Row],[nemo]],'Nemos y clasificaciones'!$A$2:$B$5000,2,FALSE)</f>
        <v>UNITED STATES STEEL CORP</v>
      </c>
      <c r="O12561" s="4" t="str">
        <f>VLOOKUP(Tabla1[[#This Row],[nemo]],'Nemos y clasificaciones'!$A$1:$C$3000,3,FALSE)</f>
        <v>Minería</v>
      </c>
      <c r="P12561" s="4"/>
      <c r="Q12561" s="4"/>
    </row>
    <row r="12562" spans="1:17" x14ac:dyDescent="0.25">
      <c r="A12562" t="s">
        <v>4907</v>
      </c>
      <c r="B12562" s="1">
        <v>42318</v>
      </c>
      <c r="C12562" s="1">
        <v>42348</v>
      </c>
      <c r="D12562" t="s">
        <v>21</v>
      </c>
      <c r="E12562" t="s">
        <v>200</v>
      </c>
      <c r="F12562">
        <v>0</v>
      </c>
      <c r="G12562">
        <v>100000</v>
      </c>
      <c r="H12562">
        <v>0</v>
      </c>
      <c r="I12562">
        <v>0</v>
      </c>
      <c r="J12562">
        <v>0</v>
      </c>
      <c r="K12562">
        <v>0.05</v>
      </c>
      <c r="L12562" t="s">
        <v>23</v>
      </c>
      <c r="M12562" s="4">
        <v>5000</v>
      </c>
      <c r="N12562" s="2" t="str">
        <f>VLOOKUP(Tabla1[[#This Row],[nemo]],'Nemos y clasificaciones'!$A$2:$B$5000,2,FALSE)</f>
        <v>UNITED STATES STEEL CORP</v>
      </c>
      <c r="O12562" s="4" t="str">
        <f>VLOOKUP(Tabla1[[#This Row],[nemo]],'Nemos y clasificaciones'!$A$1:$C$3000,3,FALSE)</f>
        <v>Minería</v>
      </c>
      <c r="P12562" s="4"/>
      <c r="Q12562" s="4"/>
    </row>
    <row r="12563" spans="1:17" x14ac:dyDescent="0.25">
      <c r="A12563" t="s">
        <v>4907</v>
      </c>
      <c r="B12563" s="1">
        <v>42226</v>
      </c>
      <c r="C12563" s="1">
        <v>42257</v>
      </c>
      <c r="D12563" t="s">
        <v>21</v>
      </c>
      <c r="E12563" t="s">
        <v>200</v>
      </c>
      <c r="F12563">
        <v>0</v>
      </c>
      <c r="G12563">
        <v>100000</v>
      </c>
      <c r="H12563">
        <v>0</v>
      </c>
      <c r="I12563">
        <v>0</v>
      </c>
      <c r="J12563">
        <v>0</v>
      </c>
      <c r="K12563">
        <v>0.05</v>
      </c>
      <c r="L12563" t="s">
        <v>23</v>
      </c>
      <c r="M12563" s="4">
        <v>5000</v>
      </c>
      <c r="N12563" s="2" t="str">
        <f>VLOOKUP(Tabla1[[#This Row],[nemo]],'Nemos y clasificaciones'!$A$2:$B$5000,2,FALSE)</f>
        <v>UNITED STATES STEEL CORP</v>
      </c>
      <c r="O12563" s="4" t="str">
        <f>VLOOKUP(Tabla1[[#This Row],[nemo]],'Nemos y clasificaciones'!$A$1:$C$3000,3,FALSE)</f>
        <v>Minería</v>
      </c>
      <c r="P12563" s="4"/>
      <c r="Q12563" s="4"/>
    </row>
    <row r="12564" spans="1:17" x14ac:dyDescent="0.25">
      <c r="A12564" t="s">
        <v>4907</v>
      </c>
      <c r="B12564" s="1">
        <v>42135</v>
      </c>
      <c r="C12564" s="1">
        <v>42165</v>
      </c>
      <c r="D12564" t="s">
        <v>21</v>
      </c>
      <c r="E12564" t="s">
        <v>200</v>
      </c>
      <c r="F12564">
        <v>0</v>
      </c>
      <c r="G12564">
        <v>100000</v>
      </c>
      <c r="H12564">
        <v>0</v>
      </c>
      <c r="I12564">
        <v>0</v>
      </c>
      <c r="J12564">
        <v>0</v>
      </c>
      <c r="K12564">
        <v>0.05</v>
      </c>
      <c r="L12564" t="s">
        <v>23</v>
      </c>
      <c r="M12564" s="4">
        <v>5000</v>
      </c>
      <c r="N12564" s="2" t="str">
        <f>VLOOKUP(Tabla1[[#This Row],[nemo]],'Nemos y clasificaciones'!$A$2:$B$5000,2,FALSE)</f>
        <v>UNITED STATES STEEL CORP</v>
      </c>
      <c r="O12564" s="4" t="str">
        <f>VLOOKUP(Tabla1[[#This Row],[nemo]],'Nemos y clasificaciones'!$A$1:$C$3000,3,FALSE)</f>
        <v>Minería</v>
      </c>
      <c r="P12564" s="4"/>
      <c r="Q12564" s="4"/>
    </row>
    <row r="12565" spans="1:17" x14ac:dyDescent="0.25">
      <c r="A12565" t="s">
        <v>4907</v>
      </c>
      <c r="B12565" s="1">
        <v>42044</v>
      </c>
      <c r="C12565" s="1">
        <v>42073</v>
      </c>
      <c r="D12565" t="s">
        <v>21</v>
      </c>
      <c r="E12565" t="s">
        <v>200</v>
      </c>
      <c r="F12565">
        <v>0</v>
      </c>
      <c r="G12565">
        <v>100000</v>
      </c>
      <c r="H12565">
        <v>0</v>
      </c>
      <c r="I12565">
        <v>0</v>
      </c>
      <c r="J12565">
        <v>0</v>
      </c>
      <c r="K12565">
        <v>0.05</v>
      </c>
      <c r="L12565" t="s">
        <v>23</v>
      </c>
      <c r="M12565" s="4">
        <v>5000</v>
      </c>
      <c r="N12565" s="2" t="str">
        <f>VLOOKUP(Tabla1[[#This Row],[nemo]],'Nemos y clasificaciones'!$A$2:$B$5000,2,FALSE)</f>
        <v>UNITED STATES STEEL CORP</v>
      </c>
      <c r="O12565" s="4" t="str">
        <f>VLOOKUP(Tabla1[[#This Row],[nemo]],'Nemos y clasificaciones'!$A$1:$C$3000,3,FALSE)</f>
        <v>Minería</v>
      </c>
      <c r="P12565" s="4"/>
      <c r="Q12565" s="4"/>
    </row>
    <row r="12566" spans="1:17" x14ac:dyDescent="0.25">
      <c r="A12566" t="s">
        <v>199</v>
      </c>
      <c r="B12566" s="1">
        <v>44414</v>
      </c>
      <c r="C12566" s="1">
        <v>44448</v>
      </c>
      <c r="D12566" t="s">
        <v>21</v>
      </c>
      <c r="E12566" t="s">
        <v>200</v>
      </c>
      <c r="F12566">
        <v>0</v>
      </c>
      <c r="G12566">
        <v>100000</v>
      </c>
      <c r="H12566">
        <v>0</v>
      </c>
      <c r="I12566">
        <v>0</v>
      </c>
      <c r="J12566">
        <v>0</v>
      </c>
      <c r="K12566">
        <v>0.01</v>
      </c>
      <c r="L12566" t="s">
        <v>23</v>
      </c>
      <c r="M12566" s="4">
        <v>1000</v>
      </c>
      <c r="N12566" s="2" t="str">
        <f>VLOOKUP(Tabla1[[#This Row],[nemo]],'Nemos y clasificaciones'!$A$2:$B$5000,2,FALSE)</f>
        <v>UNITED STATES STEEL CORP</v>
      </c>
      <c r="O12566" s="4" t="str">
        <f>VLOOKUP(Tabla1[[#This Row],[nemo]],'Nemos y clasificaciones'!$A$1:$C$3000,3,FALSE)</f>
        <v>Minería</v>
      </c>
      <c r="P12566" s="4"/>
      <c r="Q12566" s="4"/>
    </row>
    <row r="12567" spans="1:17" x14ac:dyDescent="0.25">
      <c r="A12567" t="s">
        <v>199</v>
      </c>
      <c r="B12567" s="1">
        <v>44323</v>
      </c>
      <c r="C12567" s="1">
        <v>44356</v>
      </c>
      <c r="D12567" t="s">
        <v>21</v>
      </c>
      <c r="E12567" t="s">
        <v>200</v>
      </c>
      <c r="F12567">
        <v>0</v>
      </c>
      <c r="G12567">
        <v>100000</v>
      </c>
      <c r="H12567">
        <v>0</v>
      </c>
      <c r="I12567">
        <v>0</v>
      </c>
      <c r="J12567">
        <v>0</v>
      </c>
      <c r="K12567">
        <v>0.01</v>
      </c>
      <c r="L12567" t="s">
        <v>23</v>
      </c>
      <c r="M12567" s="4">
        <v>1000</v>
      </c>
      <c r="N12567" s="2" t="str">
        <f>VLOOKUP(Tabla1[[#This Row],[nemo]],'Nemos y clasificaciones'!$A$2:$B$5000,2,FALSE)</f>
        <v>UNITED STATES STEEL CORP</v>
      </c>
      <c r="O12567" s="4" t="str">
        <f>VLOOKUP(Tabla1[[#This Row],[nemo]],'Nemos y clasificaciones'!$A$1:$C$3000,3,FALSE)</f>
        <v>Minería</v>
      </c>
      <c r="P12567" s="4"/>
      <c r="Q12567" s="4"/>
    </row>
    <row r="12568" spans="1:17" x14ac:dyDescent="0.25">
      <c r="A12568" t="s">
        <v>199</v>
      </c>
      <c r="B12568" s="1">
        <v>44232</v>
      </c>
      <c r="C12568" s="1">
        <v>44264</v>
      </c>
      <c r="D12568" t="s">
        <v>21</v>
      </c>
      <c r="E12568" t="s">
        <v>200</v>
      </c>
      <c r="F12568">
        <v>0</v>
      </c>
      <c r="G12568">
        <v>100000</v>
      </c>
      <c r="H12568">
        <v>0</v>
      </c>
      <c r="I12568">
        <v>0</v>
      </c>
      <c r="J12568">
        <v>0</v>
      </c>
      <c r="K12568">
        <v>0.01</v>
      </c>
      <c r="L12568" t="s">
        <v>23</v>
      </c>
      <c r="M12568" s="4">
        <v>1000</v>
      </c>
      <c r="N12568" s="2" t="str">
        <f>VLOOKUP(Tabla1[[#This Row],[nemo]],'Nemos y clasificaciones'!$A$2:$B$5000,2,FALSE)</f>
        <v>UNITED STATES STEEL CORP</v>
      </c>
      <c r="O12568" s="4" t="str">
        <f>VLOOKUP(Tabla1[[#This Row],[nemo]],'Nemos y clasificaciones'!$A$1:$C$3000,3,FALSE)</f>
        <v>Minería</v>
      </c>
      <c r="P12568" s="4"/>
      <c r="Q12568" s="4"/>
    </row>
    <row r="12569" spans="1:17" x14ac:dyDescent="0.25">
      <c r="A12569" t="s">
        <v>199</v>
      </c>
      <c r="B12569" s="1">
        <v>44141</v>
      </c>
      <c r="C12569" s="1">
        <v>44175</v>
      </c>
      <c r="D12569" t="s">
        <v>21</v>
      </c>
      <c r="E12569" t="s">
        <v>200</v>
      </c>
      <c r="F12569">
        <v>0</v>
      </c>
      <c r="G12569">
        <v>100000</v>
      </c>
      <c r="H12569">
        <v>0</v>
      </c>
      <c r="I12569">
        <v>0</v>
      </c>
      <c r="J12569">
        <v>0</v>
      </c>
      <c r="K12569">
        <v>0.01</v>
      </c>
      <c r="L12569" t="s">
        <v>23</v>
      </c>
      <c r="M12569" s="4">
        <v>1000</v>
      </c>
      <c r="N12569" s="2" t="str">
        <f>VLOOKUP(Tabla1[[#This Row],[nemo]],'Nemos y clasificaciones'!$A$2:$B$5000,2,FALSE)</f>
        <v>UNITED STATES STEEL CORP</v>
      </c>
      <c r="O12569" s="4" t="str">
        <f>VLOOKUP(Tabla1[[#This Row],[nemo]],'Nemos y clasificaciones'!$A$1:$C$3000,3,FALSE)</f>
        <v>Minería</v>
      </c>
      <c r="P12569" s="4"/>
      <c r="Q12569" s="4"/>
    </row>
    <row r="12570" spans="1:17" x14ac:dyDescent="0.25">
      <c r="A12570" t="s">
        <v>3487</v>
      </c>
      <c r="B12570" s="1">
        <v>44050</v>
      </c>
      <c r="C12570" s="1">
        <v>44084</v>
      </c>
      <c r="D12570" t="s">
        <v>21</v>
      </c>
      <c r="E12570" t="s">
        <v>200</v>
      </c>
      <c r="F12570">
        <v>0</v>
      </c>
      <c r="G12570">
        <v>100000</v>
      </c>
      <c r="H12570">
        <v>0</v>
      </c>
      <c r="I12570">
        <v>0</v>
      </c>
      <c r="J12570">
        <v>0</v>
      </c>
      <c r="K12570">
        <v>0.01</v>
      </c>
      <c r="L12570" t="s">
        <v>23</v>
      </c>
      <c r="M12570" s="4">
        <v>1000</v>
      </c>
      <c r="N12570" s="2" t="str">
        <f>VLOOKUP(Tabla1[[#This Row],[nemo]],'Nemos y clasificaciones'!$A$2:$B$5000,2,FALSE)</f>
        <v>UNITED STATES STEEL CORP</v>
      </c>
      <c r="O12570" s="4" t="str">
        <f>VLOOKUP(Tabla1[[#This Row],[nemo]],'Nemos y clasificaciones'!$A$1:$C$3000,3,FALSE)</f>
        <v>Minería</v>
      </c>
      <c r="P12570" s="4"/>
      <c r="Q12570" s="4"/>
    </row>
    <row r="12571" spans="1:17" x14ac:dyDescent="0.25">
      <c r="A12571" t="s">
        <v>199</v>
      </c>
      <c r="B12571" s="1">
        <v>43959</v>
      </c>
      <c r="C12571" s="1">
        <v>43992</v>
      </c>
      <c r="D12571" t="s">
        <v>21</v>
      </c>
      <c r="E12571" t="s">
        <v>200</v>
      </c>
      <c r="F12571">
        <v>0</v>
      </c>
      <c r="G12571">
        <v>100000</v>
      </c>
      <c r="H12571">
        <v>0</v>
      </c>
      <c r="I12571">
        <v>0</v>
      </c>
      <c r="J12571">
        <v>0</v>
      </c>
      <c r="K12571">
        <v>0.01</v>
      </c>
      <c r="L12571" t="s">
        <v>23</v>
      </c>
      <c r="M12571" s="4">
        <v>1000</v>
      </c>
      <c r="N12571" s="2" t="str">
        <f>VLOOKUP(Tabla1[[#This Row],[nemo]],'Nemos y clasificaciones'!$A$2:$B$5000,2,FALSE)</f>
        <v>UNITED STATES STEEL CORP</v>
      </c>
      <c r="O12571" s="4" t="str">
        <f>VLOOKUP(Tabla1[[#This Row],[nemo]],'Nemos y clasificaciones'!$A$1:$C$3000,3,FALSE)</f>
        <v>Minería</v>
      </c>
      <c r="P12571" s="4"/>
      <c r="Q12571" s="4"/>
    </row>
    <row r="12572" spans="1:17" x14ac:dyDescent="0.25">
      <c r="A12572" t="s">
        <v>199</v>
      </c>
      <c r="B12572" s="1">
        <v>43868</v>
      </c>
      <c r="C12572" s="1">
        <v>43900</v>
      </c>
      <c r="D12572" t="s">
        <v>21</v>
      </c>
      <c r="E12572" t="s">
        <v>200</v>
      </c>
      <c r="F12572">
        <v>0</v>
      </c>
      <c r="G12572">
        <v>100000</v>
      </c>
      <c r="H12572">
        <v>0</v>
      </c>
      <c r="I12572">
        <v>0</v>
      </c>
      <c r="J12572">
        <v>0</v>
      </c>
      <c r="K12572">
        <v>0.01</v>
      </c>
      <c r="L12572" t="s">
        <v>23</v>
      </c>
      <c r="M12572" s="4">
        <v>1000</v>
      </c>
      <c r="N12572" s="2" t="str">
        <f>VLOOKUP(Tabla1[[#This Row],[nemo]],'Nemos y clasificaciones'!$A$2:$B$5000,2,FALSE)</f>
        <v>UNITED STATES STEEL CORP</v>
      </c>
      <c r="O12572" s="4" t="str">
        <f>VLOOKUP(Tabla1[[#This Row],[nemo]],'Nemos y clasificaciones'!$A$1:$C$3000,3,FALSE)</f>
        <v>Minería</v>
      </c>
      <c r="P12572" s="4"/>
      <c r="Q12572" s="4"/>
    </row>
    <row r="12573" spans="1:17" x14ac:dyDescent="0.25">
      <c r="A12573" t="s">
        <v>7296</v>
      </c>
      <c r="B12573" s="1">
        <v>43385</v>
      </c>
      <c r="C12573" s="1">
        <v>43421</v>
      </c>
      <c r="D12573" t="s">
        <v>14</v>
      </c>
      <c r="E12573" t="s">
        <v>1929</v>
      </c>
      <c r="F12573">
        <v>2434465103</v>
      </c>
      <c r="G12573">
        <v>0</v>
      </c>
      <c r="H12573">
        <v>0</v>
      </c>
      <c r="I12573">
        <v>0</v>
      </c>
      <c r="J12573">
        <v>0</v>
      </c>
      <c r="K12573">
        <v>5250</v>
      </c>
      <c r="L12573" t="s">
        <v>19</v>
      </c>
      <c r="M12573" s="2">
        <v>0</v>
      </c>
      <c r="N12573" s="2" t="str">
        <f>VLOOKUP(Tabla1[[#This Row],[nemo]],'Nemos y clasificaciones'!$A$2:$B$5000,2,FALSE)</f>
        <v>FALABELLA S.A.</v>
      </c>
      <c r="O12573" s="2" t="str">
        <f>VLOOKUP(Tabla1[[#This Row],[nemo]],'Nemos y clasificaciones'!$A$1:$C$3000,3,FALSE)</f>
        <v>Consumo</v>
      </c>
      <c r="P12573" s="2"/>
      <c r="Q12573" s="2"/>
    </row>
    <row r="12574" spans="1:17" x14ac:dyDescent="0.25">
      <c r="A12574" t="s">
        <v>183</v>
      </c>
      <c r="B12574" s="1">
        <v>44420</v>
      </c>
      <c r="C12574" s="1">
        <v>44449</v>
      </c>
      <c r="D12574" t="s">
        <v>21</v>
      </c>
      <c r="E12574" t="s">
        <v>184</v>
      </c>
      <c r="F12574">
        <v>0</v>
      </c>
      <c r="G12574">
        <v>100000</v>
      </c>
      <c r="H12574">
        <v>0</v>
      </c>
      <c r="I12574">
        <v>0</v>
      </c>
      <c r="J12574">
        <v>0</v>
      </c>
      <c r="K12574">
        <v>0.87</v>
      </c>
      <c r="L12574" t="s">
        <v>23</v>
      </c>
      <c r="M12574" s="3">
        <v>87000</v>
      </c>
      <c r="N12574" s="2" t="str">
        <f>VLOOKUP(Tabla1[[#This Row],[nemo]],'Nemos y clasificaciones'!$A$2:$B$5000,2,FALSE)</f>
        <v>EXXON MOBIL CORP</v>
      </c>
      <c r="O12574" s="3" t="str">
        <f>VLOOKUP(Tabla1[[#This Row],[nemo]],'Nemos y clasificaciones'!$A$1:$C$3000,3,FALSE)</f>
        <v>Minería</v>
      </c>
      <c r="P12574" s="3"/>
      <c r="Q12574" s="3"/>
    </row>
    <row r="12575" spans="1:17" x14ac:dyDescent="0.25">
      <c r="A12575" t="s">
        <v>7478</v>
      </c>
      <c r="B12575" s="1">
        <v>43337</v>
      </c>
      <c r="C12575" s="1">
        <v>43372</v>
      </c>
      <c r="D12575" t="s">
        <v>14</v>
      </c>
      <c r="E12575" t="s">
        <v>2636</v>
      </c>
      <c r="F12575">
        <v>2589040240</v>
      </c>
      <c r="G12575">
        <v>0</v>
      </c>
      <c r="H12575">
        <v>0</v>
      </c>
      <c r="I12575">
        <v>15.4</v>
      </c>
      <c r="J12575">
        <v>15.4</v>
      </c>
      <c r="K12575">
        <v>16.076000000000001</v>
      </c>
      <c r="L12575" t="s">
        <v>54</v>
      </c>
      <c r="M12575" s="2">
        <v>0</v>
      </c>
      <c r="N12575" s="2" t="str">
        <f>VLOOKUP(Tabla1[[#This Row],[nemo]],'Nemos y clasificaciones'!$A$2:$B$5000,2,FALSE)</f>
        <v>SANTANA S.A.</v>
      </c>
      <c r="O12575" s="2" t="str">
        <f>VLOOKUP(Tabla1[[#This Row],[nemo]],'Nemos y clasificaciones'!$A$1:$C$3000,3,FALSE)</f>
        <v>Servicios financieros</v>
      </c>
      <c r="P12575" s="2"/>
      <c r="Q12575" s="2"/>
    </row>
    <row r="12576" spans="1:17" x14ac:dyDescent="0.25">
      <c r="A12576" t="s">
        <v>183</v>
      </c>
      <c r="B12576" s="1">
        <v>44328</v>
      </c>
      <c r="C12576" s="1">
        <v>44357</v>
      </c>
      <c r="D12576" t="s">
        <v>21</v>
      </c>
      <c r="E12576" t="s">
        <v>184</v>
      </c>
      <c r="F12576">
        <v>0</v>
      </c>
      <c r="G12576">
        <v>100000</v>
      </c>
      <c r="H12576">
        <v>0</v>
      </c>
      <c r="I12576">
        <v>0</v>
      </c>
      <c r="J12576">
        <v>0</v>
      </c>
      <c r="K12576">
        <v>0.87</v>
      </c>
      <c r="L12576" t="s">
        <v>23</v>
      </c>
      <c r="M12576" s="3">
        <v>87000</v>
      </c>
      <c r="N12576" s="2" t="str">
        <f>VLOOKUP(Tabla1[[#This Row],[nemo]],'Nemos y clasificaciones'!$A$2:$B$5000,2,FALSE)</f>
        <v>EXXON MOBIL CORP</v>
      </c>
      <c r="O12576" s="3" t="str">
        <f>VLOOKUP(Tabla1[[#This Row],[nemo]],'Nemos y clasificaciones'!$A$1:$C$3000,3,FALSE)</f>
        <v>Minería</v>
      </c>
      <c r="P12576" s="3"/>
      <c r="Q12576" s="3"/>
    </row>
    <row r="12577" spans="1:17" x14ac:dyDescent="0.25">
      <c r="A12577" t="s">
        <v>183</v>
      </c>
      <c r="B12577" s="1">
        <v>44236</v>
      </c>
      <c r="C12577" s="1">
        <v>44265</v>
      </c>
      <c r="D12577" t="s">
        <v>21</v>
      </c>
      <c r="E12577" t="s">
        <v>184</v>
      </c>
      <c r="F12577">
        <v>0</v>
      </c>
      <c r="G12577">
        <v>100000</v>
      </c>
      <c r="H12577">
        <v>0</v>
      </c>
      <c r="I12577">
        <v>0</v>
      </c>
      <c r="J12577">
        <v>0</v>
      </c>
      <c r="K12577">
        <v>0.87</v>
      </c>
      <c r="L12577" t="s">
        <v>23</v>
      </c>
      <c r="M12577" s="3">
        <v>87000</v>
      </c>
      <c r="N12577" s="2" t="str">
        <f>VLOOKUP(Tabla1[[#This Row],[nemo]],'Nemos y clasificaciones'!$A$2:$B$5000,2,FALSE)</f>
        <v>EXXON MOBIL CORP</v>
      </c>
      <c r="O12577" s="3" t="str">
        <f>VLOOKUP(Tabla1[[#This Row],[nemo]],'Nemos y clasificaciones'!$A$1:$C$3000,3,FALSE)</f>
        <v>Minería</v>
      </c>
      <c r="P12577" s="3"/>
      <c r="Q12577" s="3"/>
    </row>
    <row r="12578" spans="1:17" x14ac:dyDescent="0.25">
      <c r="A12578" t="s">
        <v>183</v>
      </c>
      <c r="B12578" s="1">
        <v>44145</v>
      </c>
      <c r="C12578" s="1">
        <v>44175</v>
      </c>
      <c r="D12578" t="s">
        <v>21</v>
      </c>
      <c r="E12578" t="s">
        <v>184</v>
      </c>
      <c r="F12578">
        <v>0</v>
      </c>
      <c r="G12578">
        <v>100000</v>
      </c>
      <c r="H12578">
        <v>0</v>
      </c>
      <c r="I12578">
        <v>0</v>
      </c>
      <c r="J12578">
        <v>0</v>
      </c>
      <c r="K12578">
        <v>0.87</v>
      </c>
      <c r="L12578" t="s">
        <v>23</v>
      </c>
      <c r="M12578" s="3">
        <v>87000</v>
      </c>
      <c r="N12578" s="2" t="str">
        <f>VLOOKUP(Tabla1[[#This Row],[nemo]],'Nemos y clasificaciones'!$A$2:$B$5000,2,FALSE)</f>
        <v>EXXON MOBIL CORP</v>
      </c>
      <c r="O12578" s="3" t="str">
        <f>VLOOKUP(Tabla1[[#This Row],[nemo]],'Nemos y clasificaciones'!$A$1:$C$3000,3,FALSE)</f>
        <v>Minería</v>
      </c>
      <c r="P12578" s="3"/>
      <c r="Q12578" s="3"/>
    </row>
    <row r="12579" spans="1:17" x14ac:dyDescent="0.25">
      <c r="A12579" t="s">
        <v>183</v>
      </c>
      <c r="B12579" s="1">
        <v>44055</v>
      </c>
      <c r="C12579" s="1">
        <v>44084</v>
      </c>
      <c r="D12579" t="s">
        <v>21</v>
      </c>
      <c r="E12579" t="s">
        <v>184</v>
      </c>
      <c r="F12579">
        <v>0</v>
      </c>
      <c r="G12579">
        <v>100000</v>
      </c>
      <c r="H12579">
        <v>0</v>
      </c>
      <c r="I12579">
        <v>0</v>
      </c>
      <c r="J12579">
        <v>0</v>
      </c>
      <c r="K12579">
        <v>0.87</v>
      </c>
      <c r="L12579" t="s">
        <v>23</v>
      </c>
      <c r="M12579" s="3">
        <v>87000</v>
      </c>
      <c r="N12579" s="2" t="str">
        <f>VLOOKUP(Tabla1[[#This Row],[nemo]],'Nemos y clasificaciones'!$A$2:$B$5000,2,FALSE)</f>
        <v>EXXON MOBIL CORP</v>
      </c>
      <c r="O12579" s="3" t="str">
        <f>VLOOKUP(Tabla1[[#This Row],[nemo]],'Nemos y clasificaciones'!$A$1:$C$3000,3,FALSE)</f>
        <v>Minería</v>
      </c>
      <c r="P12579" s="3"/>
      <c r="Q12579" s="3"/>
    </row>
    <row r="12580" spans="1:17" x14ac:dyDescent="0.25">
      <c r="A12580" t="s">
        <v>8664</v>
      </c>
      <c r="B12580" s="1">
        <v>43070</v>
      </c>
      <c r="C12580" s="1">
        <v>43105</v>
      </c>
      <c r="D12580" t="s">
        <v>14</v>
      </c>
      <c r="E12580" t="s">
        <v>15</v>
      </c>
      <c r="F12580">
        <v>2357459928</v>
      </c>
      <c r="G12580">
        <v>0</v>
      </c>
      <c r="H12580">
        <v>4694959926</v>
      </c>
      <c r="I12580">
        <v>58.7</v>
      </c>
      <c r="J12580">
        <v>53.37</v>
      </c>
      <c r="K12580">
        <v>48</v>
      </c>
      <c r="L12580" t="s">
        <v>54</v>
      </c>
      <c r="M12580" s="2">
        <v>0</v>
      </c>
      <c r="N12580" s="2" t="str">
        <f>VLOOKUP(Tabla1[[#This Row],[nemo]],'Nemos y clasificaciones'!$A$2:$B$5000,2,FALSE)</f>
        <v>ENJOY S.A.</v>
      </c>
      <c r="O12580" s="2" t="str">
        <f>VLOOKUP(Tabla1[[#This Row],[nemo]],'Nemos y clasificaciones'!$A$1:$C$3000,3,FALSE)</f>
        <v>Recreación y servicios educacionales</v>
      </c>
      <c r="P12580" s="2"/>
      <c r="Q12580" s="2"/>
    </row>
    <row r="12581" spans="1:17" x14ac:dyDescent="0.25">
      <c r="A12581" t="s">
        <v>8922</v>
      </c>
      <c r="B12581" s="1">
        <v>43011</v>
      </c>
      <c r="C12581" s="1">
        <v>43047</v>
      </c>
      <c r="D12581" t="s">
        <v>14</v>
      </c>
      <c r="E12581" t="s">
        <v>1458</v>
      </c>
      <c r="F12581">
        <v>30698856542</v>
      </c>
      <c r="G12581">
        <v>0</v>
      </c>
      <c r="H12581">
        <v>0</v>
      </c>
      <c r="I12581">
        <v>0</v>
      </c>
      <c r="J12581">
        <v>0</v>
      </c>
      <c r="K12581">
        <v>30.55</v>
      </c>
      <c r="L12581" t="s">
        <v>54</v>
      </c>
      <c r="M12581" s="2">
        <v>0</v>
      </c>
      <c r="N12581" s="2" t="str">
        <f>VLOOKUP(Tabla1[[#This Row],[nemo]],'Nemos y clasificaciones'!$A$2:$B$5000,2,FALSE)</f>
        <v>COMPAÑIA SUD AMERICANA DE VAPORES S.A.</v>
      </c>
      <c r="O12581" s="2" t="str">
        <f>VLOOKUP(Tabla1[[#This Row],[nemo]],'Nemos y clasificaciones'!$A$1:$C$3000,3,FALSE)</f>
        <v>Transportes y servicios marítimos</v>
      </c>
      <c r="P12581" s="2"/>
      <c r="Q12581" s="2"/>
    </row>
    <row r="12582" spans="1:17" x14ac:dyDescent="0.25">
      <c r="A12582" t="s">
        <v>9124</v>
      </c>
      <c r="B12582" s="1">
        <v>42935</v>
      </c>
      <c r="C12582" s="1">
        <v>42971</v>
      </c>
      <c r="D12582" t="s">
        <v>14</v>
      </c>
      <c r="E12582" t="s">
        <v>18</v>
      </c>
      <c r="F12582">
        <v>3258363592</v>
      </c>
      <c r="G12582">
        <v>0</v>
      </c>
      <c r="H12582">
        <v>3695000000</v>
      </c>
      <c r="I12582">
        <v>238.11</v>
      </c>
      <c r="J12582">
        <v>235.97</v>
      </c>
      <c r="K12582">
        <v>220</v>
      </c>
      <c r="L12582" t="s">
        <v>19</v>
      </c>
      <c r="M12582" s="2">
        <v>0</v>
      </c>
      <c r="N12582" s="2" t="str">
        <f>VLOOKUP(Tabla1[[#This Row],[nemo]],'Nemos y clasificaciones'!$A$2:$B$5000,2,FALSE)</f>
        <v>SECURITIZADORA SECURITY S.A.</v>
      </c>
      <c r="O12582" s="2" t="str">
        <f>VLOOKUP(Tabla1[[#This Row],[nemo]],'Nemos y clasificaciones'!$A$1:$C$3000,3,FALSE)</f>
        <v>Servicios financieros</v>
      </c>
      <c r="P12582" s="2"/>
      <c r="Q12582" s="2"/>
    </row>
    <row r="12583" spans="1:17" x14ac:dyDescent="0.25">
      <c r="A12583" t="s">
        <v>183</v>
      </c>
      <c r="B12583" s="1">
        <v>43963</v>
      </c>
      <c r="C12583" s="1">
        <v>43992</v>
      </c>
      <c r="D12583" t="s">
        <v>21</v>
      </c>
      <c r="E12583" t="s">
        <v>184</v>
      </c>
      <c r="F12583">
        <v>0</v>
      </c>
      <c r="G12583">
        <v>100000</v>
      </c>
      <c r="H12583">
        <v>0</v>
      </c>
      <c r="I12583">
        <v>0</v>
      </c>
      <c r="J12583">
        <v>0</v>
      </c>
      <c r="K12583">
        <v>0.87</v>
      </c>
      <c r="L12583" t="s">
        <v>23</v>
      </c>
      <c r="M12583" s="3">
        <v>87000</v>
      </c>
      <c r="N12583" s="2" t="str">
        <f>VLOOKUP(Tabla1[[#This Row],[nemo]],'Nemos y clasificaciones'!$A$2:$B$5000,2,FALSE)</f>
        <v>EXXON MOBIL CORP</v>
      </c>
      <c r="O12583" s="3" t="str">
        <f>VLOOKUP(Tabla1[[#This Row],[nemo]],'Nemos y clasificaciones'!$A$1:$C$3000,3,FALSE)</f>
        <v>Minería</v>
      </c>
      <c r="P12583" s="3"/>
      <c r="Q12583" s="3"/>
    </row>
    <row r="12584" spans="1:17" x14ac:dyDescent="0.25">
      <c r="A12584" t="s">
        <v>183</v>
      </c>
      <c r="B12584" s="1">
        <v>43871</v>
      </c>
      <c r="C12584" s="1">
        <v>43900</v>
      </c>
      <c r="D12584" t="s">
        <v>21</v>
      </c>
      <c r="E12584" t="s">
        <v>184</v>
      </c>
      <c r="F12584">
        <v>0</v>
      </c>
      <c r="G12584">
        <v>100000</v>
      </c>
      <c r="H12584">
        <v>0</v>
      </c>
      <c r="I12584">
        <v>0</v>
      </c>
      <c r="J12584">
        <v>0</v>
      </c>
      <c r="K12584">
        <v>0.87</v>
      </c>
      <c r="L12584" t="s">
        <v>23</v>
      </c>
      <c r="M12584" s="3">
        <v>87000</v>
      </c>
      <c r="N12584" s="2" t="str">
        <f>VLOOKUP(Tabla1[[#This Row],[nemo]],'Nemos y clasificaciones'!$A$2:$B$5000,2,FALSE)</f>
        <v>EXXON MOBIL CORP</v>
      </c>
      <c r="O12584" s="3" t="str">
        <f>VLOOKUP(Tabla1[[#This Row],[nemo]],'Nemos y clasificaciones'!$A$1:$C$3000,3,FALSE)</f>
        <v>Minería</v>
      </c>
      <c r="P12584" s="3"/>
      <c r="Q12584" s="3"/>
    </row>
    <row r="12585" spans="1:17" x14ac:dyDescent="0.25">
      <c r="A12585" t="s">
        <v>183</v>
      </c>
      <c r="B12585" s="1">
        <v>43777</v>
      </c>
      <c r="C12585" s="1">
        <v>43809</v>
      </c>
      <c r="D12585" t="s">
        <v>21</v>
      </c>
      <c r="E12585" t="s">
        <v>184</v>
      </c>
      <c r="F12585">
        <v>0</v>
      </c>
      <c r="G12585">
        <v>100000</v>
      </c>
      <c r="H12585">
        <v>0</v>
      </c>
      <c r="I12585">
        <v>0</v>
      </c>
      <c r="J12585">
        <v>0</v>
      </c>
      <c r="K12585">
        <v>0.87</v>
      </c>
      <c r="L12585" t="s">
        <v>23</v>
      </c>
      <c r="M12585" s="3">
        <v>87000</v>
      </c>
      <c r="N12585" s="2" t="str">
        <f>VLOOKUP(Tabla1[[#This Row],[nemo]],'Nemos y clasificaciones'!$A$2:$B$5000,2,FALSE)</f>
        <v>EXXON MOBIL CORP</v>
      </c>
      <c r="O12585" s="3" t="str">
        <f>VLOOKUP(Tabla1[[#This Row],[nemo]],'Nemos y clasificaciones'!$A$1:$C$3000,3,FALSE)</f>
        <v>Minería</v>
      </c>
      <c r="P12585" s="3"/>
      <c r="Q12585" s="3"/>
    </row>
    <row r="12586" spans="1:17" x14ac:dyDescent="0.25">
      <c r="A12586" t="s">
        <v>183</v>
      </c>
      <c r="B12586" s="1">
        <v>43689</v>
      </c>
      <c r="C12586" s="1">
        <v>43718</v>
      </c>
      <c r="D12586" t="s">
        <v>21</v>
      </c>
      <c r="E12586" t="s">
        <v>184</v>
      </c>
      <c r="F12586">
        <v>0</v>
      </c>
      <c r="G12586">
        <v>100000</v>
      </c>
      <c r="H12586">
        <v>0</v>
      </c>
      <c r="I12586">
        <v>0</v>
      </c>
      <c r="J12586">
        <v>0</v>
      </c>
      <c r="K12586">
        <v>0.87</v>
      </c>
      <c r="L12586" t="s">
        <v>23</v>
      </c>
      <c r="M12586" s="3">
        <v>87000</v>
      </c>
      <c r="N12586" s="2" t="str">
        <f>VLOOKUP(Tabla1[[#This Row],[nemo]],'Nemos y clasificaciones'!$A$2:$B$5000,2,FALSE)</f>
        <v>EXXON MOBIL CORP</v>
      </c>
      <c r="O12586" s="3" t="str">
        <f>VLOOKUP(Tabla1[[#This Row],[nemo]],'Nemos y clasificaciones'!$A$1:$C$3000,3,FALSE)</f>
        <v>Minería</v>
      </c>
      <c r="P12586" s="3"/>
      <c r="Q12586" s="3"/>
    </row>
    <row r="12587" spans="1:17" x14ac:dyDescent="0.25">
      <c r="A12587" t="s">
        <v>183</v>
      </c>
      <c r="B12587" s="1">
        <v>43595</v>
      </c>
      <c r="C12587" s="1">
        <v>43626</v>
      </c>
      <c r="D12587" t="s">
        <v>21</v>
      </c>
      <c r="E12587" t="s">
        <v>184</v>
      </c>
      <c r="F12587">
        <v>0</v>
      </c>
      <c r="G12587">
        <v>100000</v>
      </c>
      <c r="H12587">
        <v>0</v>
      </c>
      <c r="I12587">
        <v>0</v>
      </c>
      <c r="J12587">
        <v>0</v>
      </c>
      <c r="K12587">
        <v>0.87</v>
      </c>
      <c r="L12587" t="s">
        <v>23</v>
      </c>
      <c r="M12587" s="3">
        <v>87000</v>
      </c>
      <c r="N12587" s="2" t="str">
        <f>VLOOKUP(Tabla1[[#This Row],[nemo]],'Nemos y clasificaciones'!$A$2:$B$5000,2,FALSE)</f>
        <v>EXXON MOBIL CORP</v>
      </c>
      <c r="O12587" s="3" t="str">
        <f>VLOOKUP(Tabla1[[#This Row],[nemo]],'Nemos y clasificaciones'!$A$1:$C$3000,3,FALSE)</f>
        <v>Minería</v>
      </c>
      <c r="P12587" s="3"/>
      <c r="Q12587" s="3"/>
    </row>
    <row r="12588" spans="1:17" x14ac:dyDescent="0.25">
      <c r="A12588" t="s">
        <v>4378</v>
      </c>
      <c r="B12588" s="1">
        <v>43504</v>
      </c>
      <c r="C12588" s="1">
        <v>43535</v>
      </c>
      <c r="D12588" t="s">
        <v>21</v>
      </c>
      <c r="E12588" t="s">
        <v>184</v>
      </c>
      <c r="F12588">
        <v>0</v>
      </c>
      <c r="G12588">
        <v>100000</v>
      </c>
      <c r="H12588">
        <v>0</v>
      </c>
      <c r="I12588">
        <v>0</v>
      </c>
      <c r="J12588">
        <v>0</v>
      </c>
      <c r="K12588">
        <v>0.82</v>
      </c>
      <c r="L12588" t="s">
        <v>23</v>
      </c>
      <c r="M12588" s="3">
        <v>82000</v>
      </c>
      <c r="N12588" s="2" t="str">
        <f>VLOOKUP(Tabla1[[#This Row],[nemo]],'Nemos y clasificaciones'!$A$2:$B$5000,2,FALSE)</f>
        <v>EXXON MOBIL CORP</v>
      </c>
      <c r="O12588" s="3" t="str">
        <f>VLOOKUP(Tabla1[[#This Row],[nemo]],'Nemos y clasificaciones'!$A$1:$C$3000,3,FALSE)</f>
        <v>Minería</v>
      </c>
      <c r="P12588" s="3"/>
      <c r="Q12588" s="3"/>
    </row>
    <row r="12589" spans="1:17" x14ac:dyDescent="0.25">
      <c r="A12589" t="s">
        <v>4378</v>
      </c>
      <c r="B12589" s="1">
        <v>43413</v>
      </c>
      <c r="C12589" s="1">
        <v>43444</v>
      </c>
      <c r="D12589" t="s">
        <v>21</v>
      </c>
      <c r="E12589" t="s">
        <v>184</v>
      </c>
      <c r="F12589">
        <v>0</v>
      </c>
      <c r="G12589">
        <v>100000</v>
      </c>
      <c r="H12589">
        <v>0</v>
      </c>
      <c r="I12589">
        <v>0</v>
      </c>
      <c r="J12589">
        <v>0</v>
      </c>
      <c r="K12589">
        <v>0.82</v>
      </c>
      <c r="L12589" t="s">
        <v>23</v>
      </c>
      <c r="M12589" s="3">
        <v>82000</v>
      </c>
      <c r="N12589" s="2" t="str">
        <f>VLOOKUP(Tabla1[[#This Row],[nemo]],'Nemos y clasificaciones'!$A$2:$B$5000,2,FALSE)</f>
        <v>EXXON MOBIL CORP</v>
      </c>
      <c r="O12589" s="3" t="str">
        <f>VLOOKUP(Tabla1[[#This Row],[nemo]],'Nemos y clasificaciones'!$A$1:$C$3000,3,FALSE)</f>
        <v>Minería</v>
      </c>
      <c r="P12589" s="3"/>
      <c r="Q12589" s="3"/>
    </row>
    <row r="12590" spans="1:17" x14ac:dyDescent="0.25">
      <c r="A12590" t="s">
        <v>4378</v>
      </c>
      <c r="B12590" s="1">
        <v>43322</v>
      </c>
      <c r="C12590" s="1">
        <v>43353</v>
      </c>
      <c r="D12590" t="s">
        <v>21</v>
      </c>
      <c r="E12590" t="s">
        <v>184</v>
      </c>
      <c r="F12590">
        <v>0</v>
      </c>
      <c r="G12590">
        <v>100000</v>
      </c>
      <c r="H12590">
        <v>0</v>
      </c>
      <c r="I12590">
        <v>0</v>
      </c>
      <c r="J12590">
        <v>0</v>
      </c>
      <c r="K12590">
        <v>0.82</v>
      </c>
      <c r="L12590" t="s">
        <v>23</v>
      </c>
      <c r="M12590" s="3">
        <v>82000</v>
      </c>
      <c r="N12590" s="2" t="str">
        <f>VLOOKUP(Tabla1[[#This Row],[nemo]],'Nemos y clasificaciones'!$A$2:$B$5000,2,FALSE)</f>
        <v>EXXON MOBIL CORP</v>
      </c>
      <c r="O12590" s="3" t="str">
        <f>VLOOKUP(Tabla1[[#This Row],[nemo]],'Nemos y clasificaciones'!$A$1:$C$3000,3,FALSE)</f>
        <v>Minería</v>
      </c>
      <c r="P12590" s="3"/>
      <c r="Q12590" s="3"/>
    </row>
    <row r="12591" spans="1:17" x14ac:dyDescent="0.25">
      <c r="A12591" t="s">
        <v>4378</v>
      </c>
      <c r="B12591" s="1">
        <v>43231</v>
      </c>
      <c r="C12591" s="1">
        <v>43262</v>
      </c>
      <c r="D12591" t="s">
        <v>21</v>
      </c>
      <c r="E12591" t="s">
        <v>184</v>
      </c>
      <c r="F12591">
        <v>0</v>
      </c>
      <c r="G12591">
        <v>100000</v>
      </c>
      <c r="H12591">
        <v>0</v>
      </c>
      <c r="I12591">
        <v>0</v>
      </c>
      <c r="J12591">
        <v>0</v>
      </c>
      <c r="K12591">
        <v>0.82</v>
      </c>
      <c r="L12591" t="s">
        <v>23</v>
      </c>
      <c r="M12591" s="3">
        <v>82000</v>
      </c>
      <c r="N12591" s="2" t="str">
        <f>VLOOKUP(Tabla1[[#This Row],[nemo]],'Nemos y clasificaciones'!$A$2:$B$5000,2,FALSE)</f>
        <v>EXXON MOBIL CORP</v>
      </c>
      <c r="O12591" s="3" t="str">
        <f>VLOOKUP(Tabla1[[#This Row],[nemo]],'Nemos y clasificaciones'!$A$1:$C$3000,3,FALSE)</f>
        <v>Minería</v>
      </c>
      <c r="P12591" s="3"/>
      <c r="Q12591" s="3"/>
    </row>
    <row r="12592" spans="1:17" x14ac:dyDescent="0.25">
      <c r="A12592" t="s">
        <v>10251</v>
      </c>
      <c r="B12592" s="1">
        <v>42600</v>
      </c>
      <c r="C12592" s="1">
        <v>42635</v>
      </c>
      <c r="D12592" t="s">
        <v>14</v>
      </c>
      <c r="E12592" t="s">
        <v>5762</v>
      </c>
      <c r="F12592">
        <v>31219070</v>
      </c>
      <c r="G12592">
        <v>0</v>
      </c>
      <c r="H12592">
        <v>0</v>
      </c>
      <c r="I12592">
        <v>1150</v>
      </c>
      <c r="J12592">
        <v>1150</v>
      </c>
      <c r="K12592">
        <v>1362.2</v>
      </c>
      <c r="L12592" t="s">
        <v>19</v>
      </c>
      <c r="M12592" s="2">
        <v>0</v>
      </c>
      <c r="N12592" s="2" t="str">
        <f>VLOOKUP(Tabla1[[#This Row],[nemo]],'Nemos y clasificaciones'!$A$2:$B$5000,2,FALSE)</f>
        <v>COMPAÑIA AGROPECUARIA COPEVAL S.A.</v>
      </c>
      <c r="O12592" s="2" t="str">
        <f>VLOOKUP(Tabla1[[#This Row],[nemo]],'Nemos y clasificaciones'!$A$1:$C$3000,3,FALSE)</f>
        <v>Alimentos, bebidas y tabaco</v>
      </c>
      <c r="P12592" s="2"/>
      <c r="Q12592" s="2"/>
    </row>
    <row r="12593" spans="1:17" x14ac:dyDescent="0.25">
      <c r="A12593" t="s">
        <v>10260</v>
      </c>
      <c r="B12593" s="1">
        <v>42587</v>
      </c>
      <c r="C12593" s="1">
        <v>42622</v>
      </c>
      <c r="D12593" t="s">
        <v>14</v>
      </c>
      <c r="E12593" t="s">
        <v>1772</v>
      </c>
      <c r="F12593">
        <v>1971275917</v>
      </c>
      <c r="G12593">
        <v>0</v>
      </c>
      <c r="H12593">
        <v>0</v>
      </c>
      <c r="I12593">
        <v>0</v>
      </c>
      <c r="J12593">
        <v>0</v>
      </c>
      <c r="K12593">
        <v>19.222999999999999</v>
      </c>
      <c r="L12593" t="s">
        <v>54</v>
      </c>
      <c r="M12593" s="2">
        <v>0</v>
      </c>
      <c r="N12593" s="2" t="str">
        <f>VLOOKUP(Tabla1[[#This Row],[nemo]],'Nemos y clasificaciones'!$A$2:$B$5000,2,FALSE)</f>
        <v>ADMINISTRADORA DE FONDOS DE PENSIONES PLANVITAL S.A.</v>
      </c>
      <c r="O12593" s="2" t="str">
        <f>VLOOKUP(Tabla1[[#This Row],[nemo]],'Nemos y clasificaciones'!$A$1:$C$3000,3,FALSE)</f>
        <v>Servicios financieros</v>
      </c>
      <c r="P12593" s="2"/>
      <c r="Q12593" s="2"/>
    </row>
    <row r="12594" spans="1:17" x14ac:dyDescent="0.25">
      <c r="A12594" t="s">
        <v>4858</v>
      </c>
      <c r="B12594" s="1">
        <v>43140</v>
      </c>
      <c r="C12594" s="1">
        <v>43168</v>
      </c>
      <c r="D12594" t="s">
        <v>21</v>
      </c>
      <c r="E12594" t="s">
        <v>184</v>
      </c>
      <c r="F12594">
        <v>0</v>
      </c>
      <c r="G12594">
        <v>100000</v>
      </c>
      <c r="H12594">
        <v>0</v>
      </c>
      <c r="I12594">
        <v>0</v>
      </c>
      <c r="J12594">
        <v>0</v>
      </c>
      <c r="K12594">
        <v>0.77</v>
      </c>
      <c r="L12594" t="s">
        <v>23</v>
      </c>
      <c r="M12594" s="3">
        <v>77000</v>
      </c>
      <c r="N12594" s="2" t="str">
        <f>VLOOKUP(Tabla1[[#This Row],[nemo]],'Nemos y clasificaciones'!$A$2:$B$5000,2,FALSE)</f>
        <v>EXXON MOBIL CORP</v>
      </c>
      <c r="O12594" s="3" t="str">
        <f>VLOOKUP(Tabla1[[#This Row],[nemo]],'Nemos y clasificaciones'!$A$1:$C$3000,3,FALSE)</f>
        <v>Minería</v>
      </c>
      <c r="P12594" s="3"/>
      <c r="Q12594" s="3"/>
    </row>
    <row r="12595" spans="1:17" x14ac:dyDescent="0.25">
      <c r="A12595" t="s">
        <v>10278</v>
      </c>
      <c r="B12595" s="1">
        <v>42557</v>
      </c>
      <c r="C12595" s="1">
        <v>42615</v>
      </c>
      <c r="D12595" t="s">
        <v>14</v>
      </c>
      <c r="E12595" t="s">
        <v>1694</v>
      </c>
      <c r="F12595">
        <v>17972571930</v>
      </c>
      <c r="G12595">
        <v>0</v>
      </c>
      <c r="H12595">
        <v>0</v>
      </c>
      <c r="I12595">
        <v>0</v>
      </c>
      <c r="J12595">
        <v>0</v>
      </c>
      <c r="K12595">
        <v>36.6</v>
      </c>
      <c r="L12595" t="s">
        <v>54</v>
      </c>
      <c r="M12595" s="2">
        <v>0</v>
      </c>
      <c r="N12595" s="2" t="str">
        <f>VLOOKUP(Tabla1[[#This Row],[nemo]],'Nemos y clasificaciones'!$A$2:$B$5000,2,FALSE)</f>
        <v>ALMENDRAL S.A.</v>
      </c>
      <c r="O12595" s="2" t="str">
        <f>VLOOKUP(Tabla1[[#This Row],[nemo]],'Nemos y clasificaciones'!$A$1:$C$3000,3,FALSE)</f>
        <v>Telecomunicaciones</v>
      </c>
      <c r="P12595" s="2"/>
      <c r="Q12595" s="2"/>
    </row>
    <row r="12596" spans="1:17" x14ac:dyDescent="0.25">
      <c r="A12596" t="s">
        <v>4858</v>
      </c>
      <c r="B12596" s="1">
        <v>43049</v>
      </c>
      <c r="C12596" s="1">
        <v>43080</v>
      </c>
      <c r="D12596" t="s">
        <v>21</v>
      </c>
      <c r="E12596" t="s">
        <v>184</v>
      </c>
      <c r="F12596">
        <v>0</v>
      </c>
      <c r="G12596">
        <v>100000</v>
      </c>
      <c r="H12596">
        <v>0</v>
      </c>
      <c r="I12596">
        <v>0</v>
      </c>
      <c r="J12596">
        <v>0</v>
      </c>
      <c r="K12596">
        <v>0.77</v>
      </c>
      <c r="L12596" t="s">
        <v>23</v>
      </c>
      <c r="M12596" s="3">
        <v>77000</v>
      </c>
      <c r="N12596" s="2" t="str">
        <f>VLOOKUP(Tabla1[[#This Row],[nemo]],'Nemos y clasificaciones'!$A$2:$B$5000,2,FALSE)</f>
        <v>EXXON MOBIL CORP</v>
      </c>
      <c r="O12596" s="3" t="str">
        <f>VLOOKUP(Tabla1[[#This Row],[nemo]],'Nemos y clasificaciones'!$A$1:$C$3000,3,FALSE)</f>
        <v>Minería</v>
      </c>
      <c r="P12596" s="3"/>
      <c r="Q12596" s="3"/>
    </row>
    <row r="12597" spans="1:17" x14ac:dyDescent="0.25">
      <c r="A12597" t="s">
        <v>10294</v>
      </c>
      <c r="B12597" s="1">
        <v>42538</v>
      </c>
      <c r="C12597" s="1">
        <v>42600</v>
      </c>
      <c r="D12597" t="s">
        <v>14</v>
      </c>
      <c r="E12597" t="s">
        <v>1746</v>
      </c>
      <c r="F12597">
        <v>300859923</v>
      </c>
      <c r="G12597">
        <v>0</v>
      </c>
      <c r="H12597">
        <v>0</v>
      </c>
      <c r="I12597">
        <v>0</v>
      </c>
      <c r="J12597">
        <v>0</v>
      </c>
      <c r="K12597">
        <v>5400</v>
      </c>
      <c r="L12597" t="s">
        <v>19</v>
      </c>
      <c r="M12597" s="2">
        <v>0</v>
      </c>
      <c r="N12597" s="2" t="str">
        <f>VLOOKUP(Tabla1[[#This Row],[nemo]],'Nemos y clasificaciones'!$A$2:$B$5000,2,FALSE)</f>
        <v>EMPRESA NACIONAL DE TELECOMUNICACIONES S.A.</v>
      </c>
      <c r="O12597" s="2" t="str">
        <f>VLOOKUP(Tabla1[[#This Row],[nemo]],'Nemos y clasificaciones'!$A$1:$C$3000,3,FALSE)</f>
        <v>Telecomunicaciones</v>
      </c>
      <c r="P12597" s="2"/>
      <c r="Q12597" s="2"/>
    </row>
    <row r="12598" spans="1:17" x14ac:dyDescent="0.25">
      <c r="A12598" t="s">
        <v>10298</v>
      </c>
      <c r="B12598" s="1">
        <v>42557</v>
      </c>
      <c r="C12598" s="1">
        <v>42592</v>
      </c>
      <c r="D12598" t="s">
        <v>14</v>
      </c>
      <c r="E12598" t="s">
        <v>1694</v>
      </c>
      <c r="F12598">
        <v>13539622032</v>
      </c>
      <c r="G12598">
        <v>0</v>
      </c>
      <c r="H12598">
        <v>18020622031</v>
      </c>
      <c r="I12598">
        <v>41</v>
      </c>
      <c r="J12598">
        <v>39.909999999999997</v>
      </c>
      <c r="K12598">
        <v>36.6</v>
      </c>
      <c r="L12598" t="s">
        <v>54</v>
      </c>
      <c r="M12598" s="2">
        <v>0</v>
      </c>
      <c r="N12598" s="2" t="str">
        <f>VLOOKUP(Tabla1[[#This Row],[nemo]],'Nemos y clasificaciones'!$A$2:$B$5000,2,FALSE)</f>
        <v>ALMENDRAL S.A.</v>
      </c>
      <c r="O12598" s="2" t="str">
        <f>VLOOKUP(Tabla1[[#This Row],[nemo]],'Nemos y clasificaciones'!$A$1:$C$3000,3,FALSE)</f>
        <v>Telecomunicaciones</v>
      </c>
      <c r="P12598" s="2"/>
      <c r="Q12598" s="2"/>
    </row>
    <row r="12599" spans="1:17" x14ac:dyDescent="0.25">
      <c r="A12599" t="s">
        <v>10321</v>
      </c>
      <c r="B12599" s="1">
        <v>42538</v>
      </c>
      <c r="C12599" s="1">
        <v>42573</v>
      </c>
      <c r="D12599" t="s">
        <v>14</v>
      </c>
      <c r="E12599" t="s">
        <v>1746</v>
      </c>
      <c r="F12599">
        <v>236523695</v>
      </c>
      <c r="G12599">
        <v>0</v>
      </c>
      <c r="H12599">
        <v>301338510</v>
      </c>
      <c r="I12599">
        <v>6045.9</v>
      </c>
      <c r="J12599">
        <v>5906.97</v>
      </c>
      <c r="K12599">
        <v>5400</v>
      </c>
      <c r="L12599" t="s">
        <v>19</v>
      </c>
      <c r="M12599" s="2">
        <v>0</v>
      </c>
      <c r="N12599" s="2" t="str">
        <f>VLOOKUP(Tabla1[[#This Row],[nemo]],'Nemos y clasificaciones'!$A$2:$B$5000,2,FALSE)</f>
        <v>EMPRESA NACIONAL DE TELECOMUNICACIONES S.A.</v>
      </c>
      <c r="O12599" s="2" t="str">
        <f>VLOOKUP(Tabla1[[#This Row],[nemo]],'Nemos y clasificaciones'!$A$1:$C$3000,3,FALSE)</f>
        <v>Telecomunicaciones</v>
      </c>
      <c r="P12599" s="2"/>
      <c r="Q12599" s="2"/>
    </row>
    <row r="12600" spans="1:17" x14ac:dyDescent="0.25">
      <c r="A12600" t="s">
        <v>4858</v>
      </c>
      <c r="B12600" s="1">
        <v>42957</v>
      </c>
      <c r="C12600" s="1">
        <v>42989</v>
      </c>
      <c r="D12600" t="s">
        <v>21</v>
      </c>
      <c r="E12600" t="s">
        <v>184</v>
      </c>
      <c r="F12600">
        <v>0</v>
      </c>
      <c r="G12600">
        <v>100000</v>
      </c>
      <c r="H12600">
        <v>0</v>
      </c>
      <c r="I12600">
        <v>0</v>
      </c>
      <c r="J12600">
        <v>0</v>
      </c>
      <c r="K12600">
        <v>0.77</v>
      </c>
      <c r="L12600" t="s">
        <v>23</v>
      </c>
      <c r="M12600" s="3">
        <v>77000</v>
      </c>
      <c r="N12600" s="2" t="str">
        <f>VLOOKUP(Tabla1[[#This Row],[nemo]],'Nemos y clasificaciones'!$A$2:$B$5000,2,FALSE)</f>
        <v>EXXON MOBIL CORP</v>
      </c>
      <c r="O12600" s="3" t="str">
        <f>VLOOKUP(Tabla1[[#This Row],[nemo]],'Nemos y clasificaciones'!$A$1:$C$3000,3,FALSE)</f>
        <v>Minería</v>
      </c>
      <c r="P12600" s="3"/>
      <c r="Q12600" s="3"/>
    </row>
    <row r="12601" spans="1:17" x14ac:dyDescent="0.25">
      <c r="A12601" t="s">
        <v>4858</v>
      </c>
      <c r="B12601" s="1">
        <v>42865</v>
      </c>
      <c r="C12601" s="1">
        <v>42895</v>
      </c>
      <c r="D12601" t="s">
        <v>21</v>
      </c>
      <c r="E12601" t="s">
        <v>184</v>
      </c>
      <c r="F12601">
        <v>0</v>
      </c>
      <c r="G12601">
        <v>100000</v>
      </c>
      <c r="H12601">
        <v>0</v>
      </c>
      <c r="I12601">
        <v>0</v>
      </c>
      <c r="J12601">
        <v>0</v>
      </c>
      <c r="K12601">
        <v>0.77</v>
      </c>
      <c r="L12601" t="s">
        <v>23</v>
      </c>
      <c r="M12601" s="3">
        <v>77000</v>
      </c>
      <c r="N12601" s="2" t="str">
        <f>VLOOKUP(Tabla1[[#This Row],[nemo]],'Nemos y clasificaciones'!$A$2:$B$5000,2,FALSE)</f>
        <v>EXXON MOBIL CORP</v>
      </c>
      <c r="O12601" s="3" t="str">
        <f>VLOOKUP(Tabla1[[#This Row],[nemo]],'Nemos y clasificaciones'!$A$1:$C$3000,3,FALSE)</f>
        <v>Minería</v>
      </c>
      <c r="P12601" s="3"/>
      <c r="Q12601" s="3"/>
    </row>
    <row r="12602" spans="1:17" x14ac:dyDescent="0.25">
      <c r="A12602" t="s">
        <v>10887</v>
      </c>
      <c r="B12602" s="1">
        <v>42413</v>
      </c>
      <c r="C12602" s="1">
        <v>42448</v>
      </c>
      <c r="D12602" t="s">
        <v>14</v>
      </c>
      <c r="E12602" t="s">
        <v>4496</v>
      </c>
      <c r="F12602">
        <v>822714670</v>
      </c>
      <c r="G12602">
        <v>0</v>
      </c>
      <c r="H12602">
        <v>893193083</v>
      </c>
      <c r="I12602">
        <v>1117</v>
      </c>
      <c r="J12602">
        <v>1107.77</v>
      </c>
      <c r="K12602">
        <v>1000</v>
      </c>
      <c r="L12602" t="s">
        <v>19</v>
      </c>
      <c r="M12602" s="2">
        <v>0</v>
      </c>
      <c r="N12602" s="2" t="str">
        <f>VLOOKUP(Tabla1[[#This Row],[nemo]],'Nemos y clasificaciones'!$A$2:$B$5000,2,FALSE)</f>
        <v>PARQUE ARAUCO S.A.</v>
      </c>
      <c r="O12602" s="2" t="str">
        <f>VLOOKUP(Tabla1[[#This Row],[nemo]],'Nemos y clasificaciones'!$A$1:$C$3000,3,FALSE)</f>
        <v>Consumo</v>
      </c>
      <c r="P12602" s="2"/>
      <c r="Q12602" s="2"/>
    </row>
    <row r="12603" spans="1:17" x14ac:dyDescent="0.25">
      <c r="A12603" t="s">
        <v>10898</v>
      </c>
      <c r="B12603" s="1">
        <v>42397</v>
      </c>
      <c r="C12603" s="1">
        <v>42433</v>
      </c>
      <c r="D12603" t="s">
        <v>14</v>
      </c>
      <c r="E12603" t="s">
        <v>10899</v>
      </c>
      <c r="F12603">
        <v>2712273198</v>
      </c>
      <c r="G12603">
        <v>0</v>
      </c>
      <c r="H12603">
        <v>5356453676</v>
      </c>
      <c r="I12603">
        <v>15.01</v>
      </c>
      <c r="J12603">
        <v>13.42</v>
      </c>
      <c r="K12603">
        <v>11.79</v>
      </c>
      <c r="L12603" t="s">
        <v>54</v>
      </c>
      <c r="M12603" s="2">
        <v>0</v>
      </c>
      <c r="N12603" s="2" t="str">
        <f>VLOOKUP(Tabla1[[#This Row],[nemo]],'Nemos y clasificaciones'!$A$2:$B$5000,2,FALSE)</f>
        <v>AUSTRALIS SEAFOODS S.A.</v>
      </c>
      <c r="O12603" s="2" t="str">
        <f>VLOOKUP(Tabla1[[#This Row],[nemo]],'Nemos y clasificaciones'!$A$1:$C$3000,3,FALSE)</f>
        <v>Alimentos, bebidas y tabaco</v>
      </c>
      <c r="P12603" s="2"/>
      <c r="Q12603" s="2"/>
    </row>
    <row r="12604" spans="1:17" x14ac:dyDescent="0.25">
      <c r="A12604" t="s">
        <v>10908</v>
      </c>
      <c r="B12604" s="1">
        <v>42374</v>
      </c>
      <c r="C12604" s="1">
        <v>42410</v>
      </c>
      <c r="D12604" t="s">
        <v>14</v>
      </c>
      <c r="E12604" t="s">
        <v>4242</v>
      </c>
      <c r="F12604">
        <v>8288998</v>
      </c>
      <c r="G12604">
        <v>0</v>
      </c>
      <c r="H12604">
        <v>0</v>
      </c>
      <c r="I12604">
        <v>38299</v>
      </c>
      <c r="J12604">
        <v>38299</v>
      </c>
      <c r="K12604">
        <v>43500</v>
      </c>
      <c r="L12604" t="s">
        <v>19</v>
      </c>
      <c r="M12604" s="2">
        <v>0</v>
      </c>
      <c r="N12604" s="2" t="str">
        <f>VLOOKUP(Tabla1[[#This Row],[nemo]],'Nemos y clasificaciones'!$A$2:$B$5000,2,FALSE)</f>
        <v>CLINICA LAS CONDES S.A.</v>
      </c>
      <c r="O12604" s="2" t="str">
        <f>VLOOKUP(Tabla1[[#This Row],[nemo]],'Nemos y clasificaciones'!$A$1:$C$3000,3,FALSE)</f>
        <v>Servicios de salud</v>
      </c>
      <c r="P12604" s="2"/>
      <c r="Q12604" s="2"/>
    </row>
    <row r="12605" spans="1:17" x14ac:dyDescent="0.25">
      <c r="A12605" t="s">
        <v>8800</v>
      </c>
      <c r="B12605" s="1">
        <v>42774</v>
      </c>
      <c r="C12605" s="1">
        <v>42804</v>
      </c>
      <c r="D12605" t="s">
        <v>21</v>
      </c>
      <c r="E12605" t="s">
        <v>184</v>
      </c>
      <c r="F12605">
        <v>0</v>
      </c>
      <c r="G12605">
        <v>100000</v>
      </c>
      <c r="H12605">
        <v>0</v>
      </c>
      <c r="I12605">
        <v>0</v>
      </c>
      <c r="J12605">
        <v>0</v>
      </c>
      <c r="K12605">
        <v>0.75</v>
      </c>
      <c r="L12605" t="s">
        <v>23</v>
      </c>
      <c r="M12605" s="3">
        <v>75000</v>
      </c>
      <c r="N12605" s="2" t="str">
        <f>VLOOKUP(Tabla1[[#This Row],[nemo]],'Nemos y clasificaciones'!$A$2:$B$5000,2,FALSE)</f>
        <v>EXXON MOBIL CORP</v>
      </c>
      <c r="O12605" s="3" t="str">
        <f>VLOOKUP(Tabla1[[#This Row],[nemo]],'Nemos y clasificaciones'!$A$1:$C$3000,3,FALSE)</f>
        <v>Minería</v>
      </c>
      <c r="P12605" s="3"/>
      <c r="Q12605" s="3"/>
    </row>
    <row r="12606" spans="1:17" x14ac:dyDescent="0.25">
      <c r="A12606" t="s">
        <v>8800</v>
      </c>
      <c r="B12606" s="1">
        <v>42682</v>
      </c>
      <c r="C12606" s="1">
        <v>42713</v>
      </c>
      <c r="D12606" t="s">
        <v>21</v>
      </c>
      <c r="E12606" t="s">
        <v>184</v>
      </c>
      <c r="F12606">
        <v>0</v>
      </c>
      <c r="G12606">
        <v>100000</v>
      </c>
      <c r="H12606">
        <v>0</v>
      </c>
      <c r="I12606">
        <v>0</v>
      </c>
      <c r="J12606">
        <v>0</v>
      </c>
      <c r="K12606">
        <v>0.75</v>
      </c>
      <c r="L12606" t="s">
        <v>23</v>
      </c>
      <c r="M12606" s="3">
        <v>75000</v>
      </c>
      <c r="N12606" s="2" t="str">
        <f>VLOOKUP(Tabla1[[#This Row],[nemo]],'Nemos y clasificaciones'!$A$2:$B$5000,2,FALSE)</f>
        <v>EXXON MOBIL CORP</v>
      </c>
      <c r="O12606" s="3" t="str">
        <f>VLOOKUP(Tabla1[[#This Row],[nemo]],'Nemos y clasificaciones'!$A$1:$C$3000,3,FALSE)</f>
        <v>Minería</v>
      </c>
      <c r="P12606" s="3"/>
      <c r="Q12606" s="3"/>
    </row>
    <row r="12607" spans="1:17" x14ac:dyDescent="0.25">
      <c r="A12607" t="s">
        <v>8800</v>
      </c>
      <c r="B12607" s="1">
        <v>42592</v>
      </c>
      <c r="C12607" s="1">
        <v>42622</v>
      </c>
      <c r="D12607" t="s">
        <v>21</v>
      </c>
      <c r="E12607" t="s">
        <v>184</v>
      </c>
      <c r="F12607">
        <v>0</v>
      </c>
      <c r="G12607">
        <v>100000</v>
      </c>
      <c r="H12607">
        <v>0</v>
      </c>
      <c r="I12607">
        <v>0</v>
      </c>
      <c r="J12607">
        <v>0</v>
      </c>
      <c r="K12607">
        <v>0.75</v>
      </c>
      <c r="L12607" t="s">
        <v>23</v>
      </c>
      <c r="M12607" s="3">
        <v>75000</v>
      </c>
      <c r="N12607" s="2" t="str">
        <f>VLOOKUP(Tabla1[[#This Row],[nemo]],'Nemos y clasificaciones'!$A$2:$B$5000,2,FALSE)</f>
        <v>EXXON MOBIL CORP</v>
      </c>
      <c r="O12607" s="3" t="str">
        <f>VLOOKUP(Tabla1[[#This Row],[nemo]],'Nemos y clasificaciones'!$A$1:$C$3000,3,FALSE)</f>
        <v>Minería</v>
      </c>
      <c r="P12607" s="3"/>
      <c r="Q12607" s="3"/>
    </row>
    <row r="12608" spans="1:17" x14ac:dyDescent="0.25">
      <c r="A12608" t="s">
        <v>11186</v>
      </c>
      <c r="B12608" s="1">
        <v>42270</v>
      </c>
      <c r="C12608" s="1">
        <v>42306</v>
      </c>
      <c r="D12608" t="s">
        <v>14</v>
      </c>
      <c r="E12608" t="s">
        <v>10899</v>
      </c>
      <c r="F12608">
        <v>2520002444</v>
      </c>
      <c r="G12608">
        <v>0</v>
      </c>
      <c r="H12608">
        <v>0</v>
      </c>
      <c r="I12608">
        <v>16.510000000000002</v>
      </c>
      <c r="J12608">
        <v>16.510000000000002</v>
      </c>
      <c r="K12608">
        <v>17.59</v>
      </c>
      <c r="L12608" t="s">
        <v>54</v>
      </c>
      <c r="M12608" s="2">
        <v>0</v>
      </c>
      <c r="N12608" s="2" t="str">
        <f>VLOOKUP(Tabla1[[#This Row],[nemo]],'Nemos y clasificaciones'!$A$2:$B$5000,2,FALSE)</f>
        <v>AUSTRALIS SEAFOODS S.A.</v>
      </c>
      <c r="O12608" s="2" t="str">
        <f>VLOOKUP(Tabla1[[#This Row],[nemo]],'Nemos y clasificaciones'!$A$1:$C$3000,3,FALSE)</f>
        <v>Alimentos, bebidas y tabaco</v>
      </c>
      <c r="P12608" s="2"/>
      <c r="Q12608" s="2"/>
    </row>
    <row r="12609" spans="1:17" x14ac:dyDescent="0.25">
      <c r="A12609" t="s">
        <v>11515</v>
      </c>
      <c r="B12609" s="1">
        <v>42122</v>
      </c>
      <c r="C12609" s="1">
        <v>42158</v>
      </c>
      <c r="D12609" t="s">
        <v>14</v>
      </c>
      <c r="E12609" t="s">
        <v>1851</v>
      </c>
      <c r="F12609">
        <v>131492625130</v>
      </c>
      <c r="G12609">
        <v>0</v>
      </c>
      <c r="H12609">
        <v>137491839399</v>
      </c>
      <c r="I12609">
        <v>1.9</v>
      </c>
      <c r="J12609">
        <v>1.89</v>
      </c>
      <c r="K12609">
        <v>1.56</v>
      </c>
      <c r="L12609" t="s">
        <v>16</v>
      </c>
      <c r="M12609" s="2">
        <v>0</v>
      </c>
      <c r="N12609" s="2" t="str">
        <f>VLOOKUP(Tabla1[[#This Row],[nemo]],'Nemos y clasificaciones'!$A$2:$B$5000,2,FALSE)</f>
        <v>SOCIEDAD DE INVERSIONES ORO BLANCO S.A.</v>
      </c>
      <c r="O12609" s="2" t="str">
        <f>VLOOKUP(Tabla1[[#This Row],[nemo]],'Nemos y clasificaciones'!$A$1:$C$3000,3,FALSE)</f>
        <v>Servicios financieros</v>
      </c>
      <c r="P12609" s="2"/>
      <c r="Q12609" s="2"/>
    </row>
    <row r="12610" spans="1:17" x14ac:dyDescent="0.25">
      <c r="A12610" t="s">
        <v>8800</v>
      </c>
      <c r="B12610" s="1">
        <v>42501</v>
      </c>
      <c r="C12610" s="1">
        <v>42531</v>
      </c>
      <c r="D12610" t="s">
        <v>21</v>
      </c>
      <c r="E12610" t="s">
        <v>184</v>
      </c>
      <c r="F12610">
        <v>0</v>
      </c>
      <c r="G12610">
        <v>100000</v>
      </c>
      <c r="H12610">
        <v>0</v>
      </c>
      <c r="I12610">
        <v>0</v>
      </c>
      <c r="J12610">
        <v>0</v>
      </c>
      <c r="K12610">
        <v>0.75</v>
      </c>
      <c r="L12610" t="s">
        <v>23</v>
      </c>
      <c r="M12610" s="3">
        <v>75000</v>
      </c>
      <c r="N12610" s="2" t="str">
        <f>VLOOKUP(Tabla1[[#This Row],[nemo]],'Nemos y clasificaciones'!$A$2:$B$5000,2,FALSE)</f>
        <v>EXXON MOBIL CORP</v>
      </c>
      <c r="O12610" s="3" t="str">
        <f>VLOOKUP(Tabla1[[#This Row],[nemo]],'Nemos y clasificaciones'!$A$1:$C$3000,3,FALSE)</f>
        <v>Minería</v>
      </c>
      <c r="P12610" s="3"/>
      <c r="Q12610" s="3"/>
    </row>
    <row r="12611" spans="1:17" x14ac:dyDescent="0.25">
      <c r="A12611" t="s">
        <v>7301</v>
      </c>
      <c r="B12611" s="1">
        <v>42409</v>
      </c>
      <c r="C12611" s="1">
        <v>42439</v>
      </c>
      <c r="D12611" t="s">
        <v>21</v>
      </c>
      <c r="E12611" t="s">
        <v>184</v>
      </c>
      <c r="F12611">
        <v>0</v>
      </c>
      <c r="G12611">
        <v>100000</v>
      </c>
      <c r="H12611">
        <v>0</v>
      </c>
      <c r="I12611">
        <v>0</v>
      </c>
      <c r="J12611">
        <v>0</v>
      </c>
      <c r="K12611">
        <v>0.73</v>
      </c>
      <c r="L12611" t="s">
        <v>23</v>
      </c>
      <c r="M12611" s="3">
        <v>73000</v>
      </c>
      <c r="N12611" s="2" t="str">
        <f>VLOOKUP(Tabla1[[#This Row],[nemo]],'Nemos y clasificaciones'!$A$2:$B$5000,2,FALSE)</f>
        <v>EXXON MOBIL CORP</v>
      </c>
      <c r="O12611" s="3" t="str">
        <f>VLOOKUP(Tabla1[[#This Row],[nemo]],'Nemos y clasificaciones'!$A$1:$C$3000,3,FALSE)</f>
        <v>Minería</v>
      </c>
      <c r="P12611" s="3"/>
      <c r="Q12611" s="3"/>
    </row>
    <row r="12612" spans="1:17" x14ac:dyDescent="0.25">
      <c r="A12612" t="s">
        <v>7301</v>
      </c>
      <c r="B12612" s="1">
        <v>42317</v>
      </c>
      <c r="C12612" s="1">
        <v>42348</v>
      </c>
      <c r="D12612" t="s">
        <v>21</v>
      </c>
      <c r="E12612" t="s">
        <v>184</v>
      </c>
      <c r="F12612">
        <v>0</v>
      </c>
      <c r="G12612">
        <v>100000</v>
      </c>
      <c r="H12612">
        <v>0</v>
      </c>
      <c r="I12612">
        <v>0</v>
      </c>
      <c r="J12612">
        <v>0</v>
      </c>
      <c r="K12612">
        <v>0.73</v>
      </c>
      <c r="L12612" t="s">
        <v>23</v>
      </c>
      <c r="M12612" s="3">
        <v>73000</v>
      </c>
      <c r="N12612" s="2" t="str">
        <f>VLOOKUP(Tabla1[[#This Row],[nemo]],'Nemos y clasificaciones'!$A$2:$B$5000,2,FALSE)</f>
        <v>EXXON MOBIL CORP</v>
      </c>
      <c r="O12612" s="3" t="str">
        <f>VLOOKUP(Tabla1[[#This Row],[nemo]],'Nemos y clasificaciones'!$A$1:$C$3000,3,FALSE)</f>
        <v>Minería</v>
      </c>
      <c r="P12612" s="3"/>
      <c r="Q12612" s="3"/>
    </row>
    <row r="12613" spans="1:17" x14ac:dyDescent="0.25">
      <c r="A12613" t="s">
        <v>11964</v>
      </c>
      <c r="B12613" s="1">
        <v>41982</v>
      </c>
      <c r="C12613" s="1">
        <v>42034</v>
      </c>
      <c r="D12613" t="s">
        <v>14</v>
      </c>
      <c r="E12613" t="s">
        <v>1458</v>
      </c>
      <c r="F12613">
        <v>19469373367</v>
      </c>
      <c r="G12613">
        <v>0</v>
      </c>
      <c r="H12613">
        <v>0</v>
      </c>
      <c r="I12613">
        <v>0</v>
      </c>
      <c r="J12613">
        <v>0</v>
      </c>
      <c r="K12613">
        <v>21</v>
      </c>
      <c r="L12613" t="s">
        <v>54</v>
      </c>
      <c r="M12613" s="2">
        <v>0</v>
      </c>
      <c r="N12613" s="2" t="str">
        <f>VLOOKUP(Tabla1[[#This Row],[nemo]],'Nemos y clasificaciones'!$A$2:$B$5000,2,FALSE)</f>
        <v>COMPAÑIA SUD AMERICANA DE VAPORES S.A.</v>
      </c>
      <c r="O12613" s="2" t="str">
        <f>VLOOKUP(Tabla1[[#This Row],[nemo]],'Nemos y clasificaciones'!$A$1:$C$3000,3,FALSE)</f>
        <v>Transportes y servicios marítimos</v>
      </c>
      <c r="P12613" s="2"/>
      <c r="Q12613" s="2"/>
    </row>
    <row r="12614" spans="1:17" x14ac:dyDescent="0.25">
      <c r="A12614" t="s">
        <v>7301</v>
      </c>
      <c r="B12614" s="1">
        <v>42227</v>
      </c>
      <c r="C12614" s="1">
        <v>42257</v>
      </c>
      <c r="D12614" t="s">
        <v>21</v>
      </c>
      <c r="E12614" t="s">
        <v>184</v>
      </c>
      <c r="F12614">
        <v>0</v>
      </c>
      <c r="G12614">
        <v>100000</v>
      </c>
      <c r="H12614">
        <v>0</v>
      </c>
      <c r="I12614">
        <v>0</v>
      </c>
      <c r="J12614">
        <v>0</v>
      </c>
      <c r="K12614">
        <v>0.73</v>
      </c>
      <c r="L12614" t="s">
        <v>23</v>
      </c>
      <c r="M12614" s="3">
        <v>73000</v>
      </c>
      <c r="N12614" s="2" t="str">
        <f>VLOOKUP(Tabla1[[#This Row],[nemo]],'Nemos y clasificaciones'!$A$2:$B$5000,2,FALSE)</f>
        <v>EXXON MOBIL CORP</v>
      </c>
      <c r="O12614" s="3" t="str">
        <f>VLOOKUP(Tabla1[[#This Row],[nemo]],'Nemos y clasificaciones'!$A$1:$C$3000,3,FALSE)</f>
        <v>Minería</v>
      </c>
      <c r="P12614" s="3"/>
      <c r="Q12614" s="3"/>
    </row>
    <row r="12615" spans="1:17" x14ac:dyDescent="0.25">
      <c r="A12615" t="s">
        <v>7301</v>
      </c>
      <c r="B12615" s="1">
        <v>42135</v>
      </c>
      <c r="C12615" s="1">
        <v>42165</v>
      </c>
      <c r="D12615" t="s">
        <v>21</v>
      </c>
      <c r="E12615" t="s">
        <v>184</v>
      </c>
      <c r="F12615">
        <v>0</v>
      </c>
      <c r="G12615">
        <v>100000</v>
      </c>
      <c r="H12615">
        <v>0</v>
      </c>
      <c r="I12615">
        <v>0</v>
      </c>
      <c r="J12615">
        <v>0</v>
      </c>
      <c r="K12615">
        <v>0.73</v>
      </c>
      <c r="L12615" t="s">
        <v>23</v>
      </c>
      <c r="M12615" s="3">
        <v>73000</v>
      </c>
      <c r="N12615" s="2" t="str">
        <f>VLOOKUP(Tabla1[[#This Row],[nemo]],'Nemos y clasificaciones'!$A$2:$B$5000,2,FALSE)</f>
        <v>EXXON MOBIL CORP</v>
      </c>
      <c r="O12615" s="3" t="str">
        <f>VLOOKUP(Tabla1[[#This Row],[nemo]],'Nemos y clasificaciones'!$A$1:$C$3000,3,FALSE)</f>
        <v>Minería</v>
      </c>
      <c r="P12615" s="3"/>
      <c r="Q12615" s="3"/>
    </row>
    <row r="12616" spans="1:17" x14ac:dyDescent="0.25">
      <c r="A12616" t="s">
        <v>12007</v>
      </c>
      <c r="B12616" s="1">
        <v>41982</v>
      </c>
      <c r="C12616" s="1">
        <v>42017</v>
      </c>
      <c r="D12616" t="s">
        <v>14</v>
      </c>
      <c r="E12616" t="s">
        <v>1772</v>
      </c>
      <c r="F12616">
        <v>1682158121</v>
      </c>
      <c r="G12616">
        <v>0</v>
      </c>
      <c r="H12616">
        <v>0</v>
      </c>
      <c r="I12616">
        <v>0</v>
      </c>
      <c r="J12616">
        <v>0</v>
      </c>
      <c r="K12616">
        <v>17.780999999999999</v>
      </c>
      <c r="L12616" t="s">
        <v>54</v>
      </c>
      <c r="M12616" s="2">
        <v>0</v>
      </c>
      <c r="N12616" s="2" t="str">
        <f>VLOOKUP(Tabla1[[#This Row],[nemo]],'Nemos y clasificaciones'!$A$2:$B$5000,2,FALSE)</f>
        <v>ADMINISTRADORA DE FONDOS DE PENSIONES PLANVITAL S.A.</v>
      </c>
      <c r="O12616" s="2" t="str">
        <f>VLOOKUP(Tabla1[[#This Row],[nemo]],'Nemos y clasificaciones'!$A$1:$C$3000,3,FALSE)</f>
        <v>Servicios financieros</v>
      </c>
      <c r="P12616" s="2"/>
      <c r="Q12616" s="2"/>
    </row>
    <row r="12617" spans="1:17" x14ac:dyDescent="0.25">
      <c r="B12617" s="1"/>
      <c r="C12617" s="1"/>
      <c r="M12617" s="12"/>
      <c r="N12617" s="12"/>
      <c r="O12617" s="12"/>
      <c r="P12617" s="12"/>
      <c r="Q12617" s="12"/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9BD6-FC03-47E6-9BE1-8705B0859249}">
  <sheetPr filterMode="1"/>
  <dimension ref="A1:Y1481"/>
  <sheetViews>
    <sheetView zoomScale="73" zoomScaleNormal="73" workbookViewId="0">
      <selection activeCell="V78" sqref="V78"/>
    </sheetView>
  </sheetViews>
  <sheetFormatPr baseColWidth="10" defaultRowHeight="15" x14ac:dyDescent="0.25"/>
  <cols>
    <col min="1" max="1" width="47.42578125" customWidth="1"/>
    <col min="2" max="2" width="59" bestFit="1" customWidth="1"/>
    <col min="3" max="5" width="59" customWidth="1"/>
    <col min="6" max="6" width="31.28515625" customWidth="1"/>
    <col min="7" max="7" width="40.28515625" bestFit="1" customWidth="1"/>
    <col min="8" max="8" width="59" customWidth="1"/>
    <col min="25" max="25" width="11.42578125" style="55"/>
  </cols>
  <sheetData>
    <row r="1" spans="1:25" x14ac:dyDescent="0.25">
      <c r="A1" s="9" t="s">
        <v>12122</v>
      </c>
      <c r="B1" s="9" t="s">
        <v>12123</v>
      </c>
      <c r="C1" s="31" t="s">
        <v>12679</v>
      </c>
      <c r="D1" s="31"/>
      <c r="E1" s="42" t="s">
        <v>13305</v>
      </c>
      <c r="F1" s="31" t="s">
        <v>13308</v>
      </c>
      <c r="H1" s="31" t="s">
        <v>13307</v>
      </c>
      <c r="K1" t="s">
        <v>12390</v>
      </c>
      <c r="O1" t="s">
        <v>12392</v>
      </c>
      <c r="W1" t="s">
        <v>12391</v>
      </c>
      <c r="Y1" s="55" t="s">
        <v>13309</v>
      </c>
    </row>
    <row r="2" spans="1:25" ht="15.75" hidden="1" thickBot="1" x14ac:dyDescent="0.3">
      <c r="A2" s="13" t="s">
        <v>5636</v>
      </c>
      <c r="B2" s="14" t="s">
        <v>12093</v>
      </c>
      <c r="C2" s="43" t="str">
        <f>VLOOKUP(B2,'Directorio Pegue'!$B$2:$L$2000,8,FALSE)</f>
        <v>Servicios financieros</v>
      </c>
      <c r="D2" s="43"/>
      <c r="E2" s="14" t="s">
        <v>12093</v>
      </c>
      <c r="F2" s="44" t="s">
        <v>12393</v>
      </c>
      <c r="G2" t="str">
        <f>H7</f>
        <v>Recreación y servicios educacionales</v>
      </c>
      <c r="H2" s="43" t="s">
        <v>13306</v>
      </c>
      <c r="K2" s="7" t="s">
        <v>5636</v>
      </c>
      <c r="O2" s="7" t="s">
        <v>9889</v>
      </c>
      <c r="P2" t="s">
        <v>12393</v>
      </c>
      <c r="W2" t="s">
        <v>12393</v>
      </c>
      <c r="Y2" s="56" t="s">
        <v>12777</v>
      </c>
    </row>
    <row r="3" spans="1:25" ht="15.75" hidden="1" thickBot="1" x14ac:dyDescent="0.3">
      <c r="A3" s="13" t="s">
        <v>539</v>
      </c>
      <c r="B3" s="14" t="s">
        <v>12094</v>
      </c>
      <c r="C3" s="43" t="str">
        <f>VLOOKUP(B3,'Directorio Pegue'!$B$2:$L$2000,8,FALSE)</f>
        <v>Otros</v>
      </c>
      <c r="D3" s="43"/>
      <c r="E3" s="14" t="s">
        <v>12094</v>
      </c>
      <c r="F3" s="44" t="s">
        <v>12394</v>
      </c>
      <c r="G3" s="52" t="s">
        <v>12708</v>
      </c>
      <c r="H3" s="43" t="s">
        <v>12705</v>
      </c>
      <c r="K3" s="7" t="s">
        <v>539</v>
      </c>
      <c r="O3" s="7" t="s">
        <v>4797</v>
      </c>
      <c r="P3" t="s">
        <v>12394</v>
      </c>
      <c r="W3" t="s">
        <v>12394</v>
      </c>
      <c r="Y3" s="56" t="s">
        <v>12697</v>
      </c>
    </row>
    <row r="4" spans="1:25" ht="15.75" hidden="1" thickBot="1" x14ac:dyDescent="0.3">
      <c r="A4" s="13" t="s">
        <v>1271</v>
      </c>
      <c r="B4" s="14" t="s">
        <v>12095</v>
      </c>
      <c r="C4" s="43" t="str">
        <f>VLOOKUP(B4,'Directorio Pegue'!$B$2:$L$2000,8,FALSE)</f>
        <v>ETF</v>
      </c>
      <c r="D4" s="43"/>
      <c r="E4" s="14" t="s">
        <v>12096</v>
      </c>
      <c r="F4" s="45" t="s">
        <v>12395</v>
      </c>
      <c r="G4" t="str">
        <f>H9</f>
        <v>Servicios financieros</v>
      </c>
      <c r="H4" s="43" t="s">
        <v>12721</v>
      </c>
      <c r="K4" s="8" t="s">
        <v>1271</v>
      </c>
      <c r="O4" s="8" t="s">
        <v>47</v>
      </c>
      <c r="P4" t="s">
        <v>12395</v>
      </c>
      <c r="W4" t="s">
        <v>12115</v>
      </c>
      <c r="Y4" s="56" t="s">
        <v>12733</v>
      </c>
    </row>
    <row r="5" spans="1:25" ht="15.75" hidden="1" thickBot="1" x14ac:dyDescent="0.3">
      <c r="A5" s="13" t="s">
        <v>524</v>
      </c>
      <c r="B5" s="14" t="s">
        <v>12096</v>
      </c>
      <c r="C5" s="43" t="str">
        <f>VLOOKUP(B5,'Directorio Pegue'!$B$2:$L$2000,8,FALSE)</f>
        <v>Servicios de salud</v>
      </c>
      <c r="D5" s="43"/>
      <c r="E5" s="10" t="s">
        <v>12346</v>
      </c>
      <c r="F5" s="45" t="s">
        <v>12101</v>
      </c>
      <c r="G5" t="str">
        <f>H14</f>
        <v>Eléctrico</v>
      </c>
      <c r="H5" s="43" t="s">
        <v>12711</v>
      </c>
      <c r="K5" s="8" t="s">
        <v>524</v>
      </c>
      <c r="O5" s="7" t="s">
        <v>2851</v>
      </c>
      <c r="P5" t="s">
        <v>12396</v>
      </c>
      <c r="W5" t="s">
        <v>12217</v>
      </c>
      <c r="Y5" s="56" t="s">
        <v>12739</v>
      </c>
    </row>
    <row r="6" spans="1:25" ht="15.75" hidden="1" thickBot="1" x14ac:dyDescent="0.3">
      <c r="A6" s="13" t="s">
        <v>1273</v>
      </c>
      <c r="B6" s="14" t="s">
        <v>12097</v>
      </c>
      <c r="C6" s="43" t="str">
        <f>VLOOKUP(B6,'Directorio Pegue'!$B$2:$L$2000,8,FALSE)</f>
        <v>ETF</v>
      </c>
      <c r="D6" s="43"/>
      <c r="E6" s="10" t="s">
        <v>12367</v>
      </c>
      <c r="F6" s="45" t="s">
        <v>12342</v>
      </c>
      <c r="G6" t="str">
        <f>H14</f>
        <v>Eléctrico</v>
      </c>
      <c r="H6" s="43" t="s">
        <v>12777</v>
      </c>
      <c r="K6" s="8" t="s">
        <v>1273</v>
      </c>
      <c r="O6" s="7" t="s">
        <v>7570</v>
      </c>
      <c r="P6" t="s">
        <v>12403</v>
      </c>
      <c r="W6" t="s">
        <v>12395</v>
      </c>
      <c r="Y6" s="56" t="s">
        <v>12748</v>
      </c>
    </row>
    <row r="7" spans="1:25" ht="15.75" hidden="1" thickBot="1" x14ac:dyDescent="0.3">
      <c r="A7" s="13" t="s">
        <v>1411</v>
      </c>
      <c r="B7" s="14" t="s">
        <v>12098</v>
      </c>
      <c r="C7" s="43" t="str">
        <f>VLOOKUP(B7,'Directorio Pegue'!$B$2:$L$2000,8,FALSE)</f>
        <v>ETF</v>
      </c>
      <c r="D7" s="43"/>
      <c r="E7" s="14" t="s">
        <v>12100</v>
      </c>
      <c r="F7" s="45" t="s">
        <v>12385</v>
      </c>
      <c r="G7" t="str">
        <f>H9</f>
        <v>Servicios financieros</v>
      </c>
      <c r="H7" s="43" t="s">
        <v>12717</v>
      </c>
      <c r="K7" s="7" t="s">
        <v>1411</v>
      </c>
      <c r="O7" s="8" t="s">
        <v>2316</v>
      </c>
      <c r="P7" t="s">
        <v>12397</v>
      </c>
      <c r="W7" t="s">
        <v>12101</v>
      </c>
      <c r="Y7" s="56" t="s">
        <v>12711</v>
      </c>
    </row>
    <row r="8" spans="1:25" ht="15.75" hidden="1" thickBot="1" x14ac:dyDescent="0.3">
      <c r="A8" s="13" t="s">
        <v>1275</v>
      </c>
      <c r="B8" s="14" t="s">
        <v>12099</v>
      </c>
      <c r="C8" s="43" t="str">
        <f>VLOOKUP(B8,'Directorio Pegue'!$B$2:$L$2000,8,FALSE)</f>
        <v>ETF</v>
      </c>
      <c r="D8" s="43"/>
      <c r="E8" s="14" t="s">
        <v>12101</v>
      </c>
      <c r="F8" s="45" t="s">
        <v>12396</v>
      </c>
      <c r="G8" t="str">
        <f>H2</f>
        <v>ETF</v>
      </c>
      <c r="H8" s="43" t="s">
        <v>12864</v>
      </c>
      <c r="K8" s="7" t="s">
        <v>1275</v>
      </c>
      <c r="O8" s="8" t="s">
        <v>4851</v>
      </c>
      <c r="P8" t="s">
        <v>12233</v>
      </c>
      <c r="W8" t="s">
        <v>12202</v>
      </c>
      <c r="Y8" s="56" t="s">
        <v>12705</v>
      </c>
    </row>
    <row r="9" spans="1:25" ht="15.75" hidden="1" thickBot="1" x14ac:dyDescent="0.3">
      <c r="A9" s="10" t="s">
        <v>12346</v>
      </c>
      <c r="B9" s="10" t="s">
        <v>12346</v>
      </c>
      <c r="C9" s="43" t="str">
        <f>VLOOKUP(B9,'Directorio Pegue'!$B$2:$L$2000,8,FALSE)</f>
        <v>Servicios financieros</v>
      </c>
      <c r="D9" s="43"/>
      <c r="E9" s="10" t="s">
        <v>12332</v>
      </c>
      <c r="F9" s="45" t="s">
        <v>12403</v>
      </c>
      <c r="G9" t="str">
        <f>H9</f>
        <v>Servicios financieros</v>
      </c>
      <c r="H9" s="43" t="s">
        <v>12697</v>
      </c>
      <c r="K9" s="8" t="s">
        <v>33</v>
      </c>
      <c r="O9" s="8" t="s">
        <v>101</v>
      </c>
      <c r="P9" t="s">
        <v>12398</v>
      </c>
      <c r="W9" t="s">
        <v>12181</v>
      </c>
      <c r="Y9" s="56" t="s">
        <v>12721</v>
      </c>
    </row>
    <row r="10" spans="1:25" ht="15.75" hidden="1" thickBot="1" x14ac:dyDescent="0.3">
      <c r="A10" s="10" t="s">
        <v>12367</v>
      </c>
      <c r="B10" s="10" t="s">
        <v>12367</v>
      </c>
      <c r="C10" s="43" t="str">
        <f>VLOOKUP(B10,'Directorio Pegue'!$B$2:$L$2000,8,FALSE)</f>
        <v>Servicios financieros</v>
      </c>
      <c r="D10" s="43"/>
      <c r="E10" s="14" t="s">
        <v>12102</v>
      </c>
      <c r="F10" s="45" t="s">
        <v>12397</v>
      </c>
      <c r="G10" t="str">
        <f>H9</f>
        <v>Servicios financieros</v>
      </c>
      <c r="H10" s="43" t="s">
        <v>12736</v>
      </c>
      <c r="K10" s="8" t="s">
        <v>1658</v>
      </c>
      <c r="O10" s="8" t="s">
        <v>2198</v>
      </c>
      <c r="P10" t="s">
        <v>12399</v>
      </c>
      <c r="W10" t="s">
        <v>12276</v>
      </c>
      <c r="Y10" s="56" t="s">
        <v>12770</v>
      </c>
    </row>
    <row r="11" spans="1:25" ht="15.75" hidden="1" thickBot="1" x14ac:dyDescent="0.3">
      <c r="A11" s="13" t="s">
        <v>33</v>
      </c>
      <c r="B11" s="14" t="s">
        <v>12100</v>
      </c>
      <c r="C11" s="43" t="str">
        <f>VLOOKUP(B11,'Directorio Pegue'!$B$2:$L$2000,8,FALSE)</f>
        <v>Otros</v>
      </c>
      <c r="D11" s="43"/>
      <c r="E11" s="11" t="s">
        <v>12187</v>
      </c>
      <c r="F11" s="45" t="s">
        <v>12312</v>
      </c>
      <c r="G11" t="str">
        <f>H15</f>
        <v>Consumo</v>
      </c>
      <c r="H11" s="43" t="s">
        <v>12737</v>
      </c>
      <c r="K11" s="8" t="s">
        <v>1692</v>
      </c>
      <c r="O11" s="8" t="s">
        <v>1269</v>
      </c>
      <c r="P11" t="s">
        <v>12400</v>
      </c>
      <c r="W11" t="s">
        <v>12342</v>
      </c>
      <c r="Y11" s="56" t="s">
        <v>12717</v>
      </c>
    </row>
    <row r="12" spans="1:25" ht="15.75" hidden="1" thickBot="1" x14ac:dyDescent="0.3">
      <c r="A12" s="13" t="s">
        <v>1658</v>
      </c>
      <c r="B12" s="14" t="s">
        <v>12101</v>
      </c>
      <c r="C12" s="43" t="str">
        <f>VLOOKUP(B12,'Directorio Pegue'!$B$2:$L$2000,8,FALSE)</f>
        <v>Eléctrico</v>
      </c>
      <c r="D12" s="43"/>
      <c r="E12" s="14" t="s">
        <v>12104</v>
      </c>
      <c r="F12" s="45" t="s">
        <v>12102</v>
      </c>
      <c r="G12" t="str">
        <f>H9</f>
        <v>Servicios financieros</v>
      </c>
      <c r="H12" s="43" t="s">
        <v>12708</v>
      </c>
      <c r="K12" s="7" t="s">
        <v>287</v>
      </c>
      <c r="O12" s="8" t="s">
        <v>3062</v>
      </c>
      <c r="P12" t="s">
        <v>12401</v>
      </c>
      <c r="W12" t="s">
        <v>12386</v>
      </c>
      <c r="Y12" s="56" t="s">
        <v>12864</v>
      </c>
    </row>
    <row r="13" spans="1:25" ht="15.75" hidden="1" thickBot="1" x14ac:dyDescent="0.3">
      <c r="A13" s="10" t="s">
        <v>12331</v>
      </c>
      <c r="B13" s="10" t="s">
        <v>12332</v>
      </c>
      <c r="C13" s="43" t="str">
        <f>VLOOKUP(B13,'Directorio Pegue'!$B$2:$L$2000,8,FALSE)</f>
        <v>servicios financieros</v>
      </c>
      <c r="D13" s="43"/>
      <c r="E13" s="14" t="s">
        <v>12105</v>
      </c>
      <c r="F13" s="44" t="s">
        <v>12365</v>
      </c>
      <c r="G13" t="str">
        <f>H9</f>
        <v>Servicios financieros</v>
      </c>
      <c r="H13" s="43" t="s">
        <v>12719</v>
      </c>
      <c r="K13" s="7" t="s">
        <v>11596</v>
      </c>
      <c r="O13" s="7" t="s">
        <v>53</v>
      </c>
      <c r="P13" t="s">
        <v>12402</v>
      </c>
      <c r="W13" t="s">
        <v>12139</v>
      </c>
      <c r="Y13" s="56" t="s">
        <v>12737</v>
      </c>
    </row>
    <row r="14" spans="1:25" ht="15.75" hidden="1" thickBot="1" x14ac:dyDescent="0.3">
      <c r="A14" s="13" t="s">
        <v>1692</v>
      </c>
      <c r="B14" s="14" t="s">
        <v>12102</v>
      </c>
      <c r="C14" s="43" t="str">
        <f>VLOOKUP(B14,'Directorio Pegue'!$B$2:$L$2000,8,FALSE)</f>
        <v>Servicios financieros</v>
      </c>
      <c r="D14" s="43"/>
      <c r="E14" s="14" t="s">
        <v>12106</v>
      </c>
      <c r="F14" s="45" t="s">
        <v>12314</v>
      </c>
      <c r="G14" t="str">
        <f>H13</f>
        <v>Minería</v>
      </c>
      <c r="H14" s="43" t="s">
        <v>12748</v>
      </c>
      <c r="K14" s="7" t="s">
        <v>1872</v>
      </c>
      <c r="O14" s="7" t="s">
        <v>2849</v>
      </c>
      <c r="P14" t="s">
        <v>12404</v>
      </c>
      <c r="W14" t="s">
        <v>12385</v>
      </c>
      <c r="Y14" s="56" t="s">
        <v>12736</v>
      </c>
    </row>
    <row r="15" spans="1:25" ht="15.75" hidden="1" thickBot="1" x14ac:dyDescent="0.3">
      <c r="A15" s="13" t="s">
        <v>287</v>
      </c>
      <c r="B15" s="14" t="s">
        <v>12103</v>
      </c>
      <c r="C15" s="43" t="str">
        <f>VLOOKUP(B15,'Directorio Pegue'!$B$2:$L$2000,8,FALSE)</f>
        <v>ETF</v>
      </c>
      <c r="D15" s="43"/>
      <c r="E15" s="14" t="s">
        <v>12108</v>
      </c>
      <c r="F15" s="44" t="s">
        <v>12372</v>
      </c>
      <c r="G15" t="str">
        <f>H9</f>
        <v>Servicios financieros</v>
      </c>
      <c r="H15" s="43" t="s">
        <v>12733</v>
      </c>
      <c r="K15" s="8" t="s">
        <v>1869</v>
      </c>
      <c r="O15" s="8" t="s">
        <v>2095</v>
      </c>
      <c r="P15" t="s">
        <v>12405</v>
      </c>
      <c r="W15" t="s">
        <v>12369</v>
      </c>
      <c r="Y15" s="56" t="s">
        <v>12873</v>
      </c>
    </row>
    <row r="16" spans="1:25" ht="15.75" hidden="1" thickBot="1" x14ac:dyDescent="0.3">
      <c r="A16" s="11" t="s">
        <v>11596</v>
      </c>
      <c r="B16" s="11" t="s">
        <v>12187</v>
      </c>
      <c r="C16" s="43" t="str">
        <f>VLOOKUP(B16,'Directorio Pegue'!$B$2:$L$2000,8,FALSE)</f>
        <v>Otros</v>
      </c>
      <c r="D16" s="43"/>
      <c r="E16" s="14" t="s">
        <v>12110</v>
      </c>
      <c r="F16" s="45" t="s">
        <v>12399</v>
      </c>
      <c r="G16" t="str">
        <f>H9</f>
        <v>Servicios financieros</v>
      </c>
      <c r="H16" s="43" t="s">
        <v>12417</v>
      </c>
      <c r="K16" s="8" t="s">
        <v>4501</v>
      </c>
      <c r="O16" s="8" t="s">
        <v>5358</v>
      </c>
      <c r="P16" t="s">
        <v>12406</v>
      </c>
      <c r="W16" t="s">
        <v>12184</v>
      </c>
      <c r="Y16" s="56" t="s">
        <v>12714</v>
      </c>
    </row>
    <row r="17" spans="1:25" ht="15.75" hidden="1" thickBot="1" x14ac:dyDescent="0.3">
      <c r="A17" s="13" t="s">
        <v>11596</v>
      </c>
      <c r="B17" s="14" t="s">
        <v>12104</v>
      </c>
      <c r="C17" s="43" t="str">
        <f>VLOOKUP(B17,'Directorio Pegue'!$B$2:$L$2000,8,FALSE)</f>
        <v>Otros</v>
      </c>
      <c r="D17" s="43"/>
      <c r="E17" s="10" t="s">
        <v>12273</v>
      </c>
      <c r="F17" s="44" t="s">
        <v>12401</v>
      </c>
      <c r="G17" t="str">
        <f>H3</f>
        <v>Alimentos, bebidas y tabaco</v>
      </c>
      <c r="H17" s="43" t="s">
        <v>12739</v>
      </c>
      <c r="K17" s="7" t="s">
        <v>43</v>
      </c>
      <c r="O17" s="7" t="s">
        <v>10623</v>
      </c>
      <c r="P17" t="s">
        <v>12235</v>
      </c>
      <c r="W17" t="s">
        <v>12396</v>
      </c>
      <c r="Y17" s="56" t="s">
        <v>12719</v>
      </c>
    </row>
    <row r="18" spans="1:25" ht="15.75" hidden="1" thickBot="1" x14ac:dyDescent="0.3">
      <c r="A18" s="11" t="s">
        <v>12384</v>
      </c>
      <c r="B18" s="11" t="s">
        <v>12384</v>
      </c>
      <c r="C18" s="43" t="str">
        <f>VLOOKUP(B18,'Directorio Pegue'!$B$2:$L$2000,8,FALSE)</f>
        <v>Alimentos, bebidas y tabaco</v>
      </c>
      <c r="D18" s="43"/>
      <c r="E18" s="14" t="s">
        <v>12111</v>
      </c>
      <c r="F18" s="45" t="s">
        <v>12402</v>
      </c>
      <c r="G18" t="str">
        <f>H9</f>
        <v>Servicios financieros</v>
      </c>
      <c r="H18" s="43" t="s">
        <v>12873</v>
      </c>
      <c r="K18" s="8" t="s">
        <v>1694</v>
      </c>
      <c r="O18" s="7" t="s">
        <v>418</v>
      </c>
      <c r="P18" t="s">
        <v>12407</v>
      </c>
      <c r="W18" t="s">
        <v>12403</v>
      </c>
      <c r="Y18" s="56" t="s">
        <v>12708</v>
      </c>
    </row>
    <row r="19" spans="1:25" ht="15.75" hidden="1" thickBot="1" x14ac:dyDescent="0.3">
      <c r="A19" s="10" t="s">
        <v>12358</v>
      </c>
      <c r="B19" s="10" t="s">
        <v>12358</v>
      </c>
      <c r="C19" s="43" t="str">
        <f>VLOOKUP(B19,'Directorio Pegue'!$B$2:$L$2000,8,FALSE)</f>
        <v>Servicios sanitarios y gas</v>
      </c>
      <c r="D19" s="43"/>
      <c r="E19" s="14" t="s">
        <v>12113</v>
      </c>
      <c r="F19" s="44" t="s">
        <v>12404</v>
      </c>
      <c r="G19" t="str">
        <f>H2</f>
        <v>ETF</v>
      </c>
      <c r="H19" s="43" t="s">
        <v>12714</v>
      </c>
      <c r="K19" s="7" t="s">
        <v>273</v>
      </c>
      <c r="O19" s="17" t="s">
        <v>1912</v>
      </c>
      <c r="P19" t="s">
        <v>12408</v>
      </c>
      <c r="W19" t="s">
        <v>12397</v>
      </c>
      <c r="Y19" s="57" t="s">
        <v>12417</v>
      </c>
    </row>
    <row r="20" spans="1:25" ht="15.75" hidden="1" thickBot="1" x14ac:dyDescent="0.3">
      <c r="A20" s="10" t="s">
        <v>12338</v>
      </c>
      <c r="B20" s="10" t="s">
        <v>12338</v>
      </c>
      <c r="C20" s="43" t="str">
        <f>VLOOKUP(B20,'Directorio Pegue'!$B$2:$L$2000,8,FALSE)</f>
        <v>Servicios sanitarios y gas</v>
      </c>
      <c r="D20" s="43"/>
      <c r="E20" s="14" t="s">
        <v>12114</v>
      </c>
      <c r="F20" s="44" t="s">
        <v>12405</v>
      </c>
      <c r="G20" t="str">
        <f>H9</f>
        <v>Servicios financieros</v>
      </c>
      <c r="H20" s="43" t="s">
        <v>12770</v>
      </c>
      <c r="K20" s="8" t="s">
        <v>1989</v>
      </c>
      <c r="O20" s="7" t="s">
        <v>1901</v>
      </c>
      <c r="P20" t="s">
        <v>12409</v>
      </c>
      <c r="W20" t="s">
        <v>12312</v>
      </c>
      <c r="Y20" s="57" t="s">
        <v>13306</v>
      </c>
    </row>
    <row r="21" spans="1:25" hidden="1" x14ac:dyDescent="0.25">
      <c r="A21" s="10" t="s">
        <v>12361</v>
      </c>
      <c r="B21" s="10" t="s">
        <v>12361</v>
      </c>
      <c r="C21" s="43" t="str">
        <f>VLOOKUP(B21,'Directorio Pegue'!$B$2:$L$2000,8,FALSE)</f>
        <v>Servicios sanitarios y gas</v>
      </c>
      <c r="D21" s="43"/>
      <c r="E21" s="14" t="s">
        <v>12116</v>
      </c>
      <c r="F21" s="45" t="s">
        <v>12406</v>
      </c>
      <c r="G21" t="s">
        <v>12770</v>
      </c>
      <c r="H21" s="15"/>
      <c r="K21" s="8" t="s">
        <v>2553</v>
      </c>
      <c r="O21" s="8" t="s">
        <v>4408</v>
      </c>
      <c r="P21" t="s">
        <v>12410</v>
      </c>
      <c r="W21" t="s">
        <v>12308</v>
      </c>
    </row>
    <row r="22" spans="1:25" hidden="1" x14ac:dyDescent="0.25">
      <c r="A22" s="10" t="s">
        <v>12355</v>
      </c>
      <c r="B22" s="10" t="s">
        <v>12355</v>
      </c>
      <c r="C22" s="43" t="str">
        <f>VLOOKUP(B22,'Directorio Pegue'!$B$2:$L$2000,8,FALSE)</f>
        <v>Servicios sanitarios y gas</v>
      </c>
      <c r="D22" s="43"/>
      <c r="E22" s="11" t="s">
        <v>12147</v>
      </c>
      <c r="F22" s="44" t="s">
        <v>12235</v>
      </c>
      <c r="G22" t="str">
        <f>H10</f>
        <v>Servicios de salud</v>
      </c>
      <c r="H22" s="15"/>
      <c r="K22" s="7" t="s">
        <v>432</v>
      </c>
      <c r="O22" s="8" t="s">
        <v>10531</v>
      </c>
      <c r="P22" t="s">
        <v>12411</v>
      </c>
      <c r="W22" t="s">
        <v>12102</v>
      </c>
    </row>
    <row r="23" spans="1:25" hidden="1" x14ac:dyDescent="0.25">
      <c r="A23" s="11" t="s">
        <v>12364</v>
      </c>
      <c r="B23" s="11" t="s">
        <v>12364</v>
      </c>
      <c r="C23" s="43" t="str">
        <f>VLOOKUP(B23,'Directorio Pegue'!$B$2:$L$2000,8,FALSE)</f>
        <v>Servicios sanitarios y gas</v>
      </c>
      <c r="D23" s="43"/>
      <c r="E23" s="14" t="s">
        <v>12118</v>
      </c>
      <c r="F23" s="44" t="s">
        <v>12407</v>
      </c>
      <c r="G23" t="str">
        <f>H9</f>
        <v>Servicios financieros</v>
      </c>
      <c r="H23" s="16"/>
      <c r="K23" s="7" t="s">
        <v>434</v>
      </c>
      <c r="O23" s="7" t="s">
        <v>504</v>
      </c>
      <c r="P23" t="s">
        <v>12412</v>
      </c>
      <c r="W23" t="s">
        <v>12233</v>
      </c>
    </row>
    <row r="24" spans="1:25" hidden="1" x14ac:dyDescent="0.25">
      <c r="A24" s="10" t="s">
        <v>1872</v>
      </c>
      <c r="B24" s="10" t="s">
        <v>12308</v>
      </c>
      <c r="C24" s="43" t="str">
        <f>VLOOKUP(B24,'Directorio Pegue'!$B$2:$L$2000,8,FALSE)</f>
        <v>Servicios sanitarios y gas</v>
      </c>
      <c r="D24" s="43"/>
      <c r="E24" s="14" t="s">
        <v>12119</v>
      </c>
      <c r="F24" s="45" t="s">
        <v>12304</v>
      </c>
      <c r="G24" t="str">
        <f>H14</f>
        <v>Eléctrico</v>
      </c>
      <c r="H24" s="15"/>
      <c r="K24" s="7" t="s">
        <v>1906</v>
      </c>
      <c r="O24" s="8" t="s">
        <v>2156</v>
      </c>
      <c r="P24" t="s">
        <v>12413</v>
      </c>
      <c r="W24" t="s">
        <v>12398</v>
      </c>
    </row>
    <row r="25" spans="1:25" hidden="1" x14ac:dyDescent="0.25">
      <c r="A25" s="13" t="s">
        <v>1872</v>
      </c>
      <c r="B25" s="14" t="s">
        <v>12105</v>
      </c>
      <c r="C25" s="43" t="str">
        <f>VLOOKUP(B25,'Directorio Pegue'!$B$2:$L$2000,8,FALSE)</f>
        <v>Servicios sanitarios y gas</v>
      </c>
      <c r="D25" s="43"/>
      <c r="E25" s="14" t="s">
        <v>12393</v>
      </c>
      <c r="F25" s="45" t="s">
        <v>12408</v>
      </c>
      <c r="G25" t="str">
        <f>H9</f>
        <v>Servicios financieros</v>
      </c>
      <c r="H25" s="32"/>
      <c r="K25" s="7" t="s">
        <v>11720</v>
      </c>
      <c r="O25" s="7" t="s">
        <v>1754</v>
      </c>
      <c r="P25" t="s">
        <v>12243</v>
      </c>
      <c r="W25" t="s">
        <v>12365</v>
      </c>
    </row>
    <row r="26" spans="1:25" hidden="1" x14ac:dyDescent="0.25">
      <c r="A26" s="10" t="s">
        <v>1869</v>
      </c>
      <c r="B26" s="10" t="s">
        <v>12308</v>
      </c>
      <c r="C26" s="43" t="str">
        <f>VLOOKUP(B26,'Directorio Pegue'!$B$2:$L$2000,8,FALSE)</f>
        <v>Servicios sanitarios y gas</v>
      </c>
      <c r="D26" s="43"/>
      <c r="E26" s="14" t="s">
        <v>12394</v>
      </c>
      <c r="F26" s="45" t="s">
        <v>12409</v>
      </c>
      <c r="G26" t="str">
        <f>H9</f>
        <v>Servicios financieros</v>
      </c>
      <c r="H26" s="15"/>
      <c r="K26" s="8" t="s">
        <v>10899</v>
      </c>
      <c r="O26" s="17" t="s">
        <v>2059</v>
      </c>
      <c r="P26" t="s">
        <v>12261</v>
      </c>
      <c r="W26" t="s">
        <v>12314</v>
      </c>
    </row>
    <row r="27" spans="1:25" hidden="1" x14ac:dyDescent="0.25">
      <c r="A27" s="13" t="s">
        <v>1869</v>
      </c>
      <c r="B27" s="14" t="s">
        <v>12106</v>
      </c>
      <c r="C27" s="43" t="str">
        <f>VLOOKUP(B27,'Directorio Pegue'!$B$2:$L$2000,8,FALSE)</f>
        <v>Servicios sanitarios y gas</v>
      </c>
      <c r="D27" s="43"/>
      <c r="E27" s="14" t="s">
        <v>12395</v>
      </c>
      <c r="F27" s="44" t="s">
        <v>12138</v>
      </c>
      <c r="G27" t="str">
        <f>H18</f>
        <v>Conglomerados</v>
      </c>
      <c r="H27" s="32"/>
      <c r="K27" s="8" t="s">
        <v>5037</v>
      </c>
      <c r="O27" s="8" t="s">
        <v>1042</v>
      </c>
      <c r="P27" t="s">
        <v>12414</v>
      </c>
      <c r="W27" t="s">
        <v>12223</v>
      </c>
    </row>
    <row r="28" spans="1:25" hidden="1" x14ac:dyDescent="0.25">
      <c r="A28" s="10" t="s">
        <v>4501</v>
      </c>
      <c r="B28" s="10" t="s">
        <v>12107</v>
      </c>
      <c r="C28" s="43" t="str">
        <f>VLOOKUP(B28,'Directorio Pegue'!$B$2:$L$2000,8,FALSE)</f>
        <v>Transportes y servicios marítimos</v>
      </c>
      <c r="D28" s="43"/>
      <c r="E28" s="14" t="s">
        <v>12396</v>
      </c>
      <c r="F28" s="45" t="s">
        <v>12411</v>
      </c>
      <c r="G28" t="str">
        <f>H14</f>
        <v>Eléctrico</v>
      </c>
      <c r="H28" s="15"/>
      <c r="K28" s="7" t="s">
        <v>563</v>
      </c>
      <c r="O28" s="8" t="s">
        <v>51</v>
      </c>
      <c r="P28" t="s">
        <v>12415</v>
      </c>
      <c r="W28" t="s">
        <v>12372</v>
      </c>
    </row>
    <row r="29" spans="1:25" hidden="1" x14ac:dyDescent="0.25">
      <c r="A29" s="13" t="s">
        <v>43</v>
      </c>
      <c r="B29" s="14" t="s">
        <v>12108</v>
      </c>
      <c r="C29" s="43" t="str">
        <f>VLOOKUP(B29,'Directorio Pegue'!$B$2:$L$2000,8,FALSE)</f>
        <v>Servicios financieros</v>
      </c>
      <c r="D29" s="43"/>
      <c r="E29" s="14" t="s">
        <v>12403</v>
      </c>
      <c r="F29" s="45" t="s">
        <v>12412</v>
      </c>
      <c r="G29" s="52" t="s">
        <v>12708</v>
      </c>
      <c r="H29" s="32"/>
      <c r="K29" s="8" t="s">
        <v>4358</v>
      </c>
      <c r="O29" s="7" t="s">
        <v>49</v>
      </c>
      <c r="P29" t="s">
        <v>12416</v>
      </c>
      <c r="W29" t="s">
        <v>12399</v>
      </c>
    </row>
    <row r="30" spans="1:25" hidden="1" x14ac:dyDescent="0.25">
      <c r="A30" s="10" t="s">
        <v>1694</v>
      </c>
      <c r="B30" s="10" t="s">
        <v>12109</v>
      </c>
      <c r="C30" s="43" t="str">
        <f>VLOOKUP(B30,'Directorio Pegue'!$B$2:$L$2000,8,FALSE)</f>
        <v>Telecomunicaciones</v>
      </c>
      <c r="D30" s="43"/>
      <c r="E30" s="14" t="s">
        <v>12397</v>
      </c>
      <c r="F30" s="45" t="s">
        <v>12413</v>
      </c>
      <c r="G30" t="str">
        <f>H3</f>
        <v>Alimentos, bebidas y tabaco</v>
      </c>
      <c r="H30" s="15"/>
      <c r="K30" s="7" t="s">
        <v>9889</v>
      </c>
      <c r="O30" s="7" t="s">
        <v>7845</v>
      </c>
      <c r="P30" t="s">
        <v>12417</v>
      </c>
      <c r="W30" t="s">
        <v>12227</v>
      </c>
    </row>
    <row r="31" spans="1:25" hidden="1" x14ac:dyDescent="0.25">
      <c r="A31" s="13" t="s">
        <v>273</v>
      </c>
      <c r="B31" s="14" t="s">
        <v>12110</v>
      </c>
      <c r="C31" s="43" t="str">
        <f>VLOOKUP(B31,'Directorio Pegue'!$B$2:$L$2000,8,FALSE)</f>
        <v>Otros</v>
      </c>
      <c r="D31" s="43"/>
      <c r="E31" s="14" t="s">
        <v>12399</v>
      </c>
      <c r="F31" s="45" t="s">
        <v>12250</v>
      </c>
      <c r="G31" t="str">
        <f>H9</f>
        <v>Servicios financieros</v>
      </c>
      <c r="H31" s="32"/>
      <c r="K31" s="7" t="s">
        <v>4797</v>
      </c>
      <c r="O31" s="8" t="s">
        <v>7857</v>
      </c>
      <c r="P31" t="s">
        <v>12417</v>
      </c>
      <c r="W31" t="s">
        <v>12400</v>
      </c>
    </row>
    <row r="32" spans="1:25" hidden="1" x14ac:dyDescent="0.25">
      <c r="A32" s="10" t="s">
        <v>1989</v>
      </c>
      <c r="B32" s="10" t="s">
        <v>12273</v>
      </c>
      <c r="C32" s="43" t="str">
        <f>VLOOKUP(B32,'Directorio Pegue'!$B$2:$L$2000,8,FALSE)</f>
        <v>Otros</v>
      </c>
      <c r="D32" s="43"/>
      <c r="E32" s="14" t="s">
        <v>12401</v>
      </c>
      <c r="F32" s="44" t="s">
        <v>12318</v>
      </c>
      <c r="G32" t="str">
        <f>H4</f>
        <v>Servicios sanitarios y gas</v>
      </c>
      <c r="H32" s="15"/>
      <c r="K32" s="7" t="s">
        <v>47</v>
      </c>
      <c r="O32" s="7" t="s">
        <v>7843</v>
      </c>
      <c r="P32" t="s">
        <v>12417</v>
      </c>
      <c r="W32" t="s">
        <v>12359</v>
      </c>
    </row>
    <row r="33" spans="1:23" hidden="1" x14ac:dyDescent="0.25">
      <c r="A33" s="13" t="s">
        <v>1989</v>
      </c>
      <c r="B33" s="14" t="s">
        <v>12111</v>
      </c>
      <c r="C33" s="43" t="str">
        <f>VLOOKUP(B33,'Directorio Pegue'!$B$2:$L$2000,8,FALSE)</f>
        <v>Otros</v>
      </c>
      <c r="D33" s="43"/>
      <c r="E33" s="14" t="s">
        <v>12402</v>
      </c>
      <c r="F33" s="44" t="s">
        <v>12273</v>
      </c>
      <c r="G33" t="str">
        <f>H12</f>
        <v>Otros</v>
      </c>
      <c r="H33" s="32"/>
      <c r="K33" s="7" t="s">
        <v>6512</v>
      </c>
      <c r="O33" s="8" t="s">
        <v>759</v>
      </c>
      <c r="P33" t="s">
        <v>12417</v>
      </c>
      <c r="W33" t="s">
        <v>12401</v>
      </c>
    </row>
    <row r="34" spans="1:23" x14ac:dyDescent="0.25">
      <c r="A34" s="10" t="s">
        <v>2553</v>
      </c>
      <c r="B34" s="10" t="s">
        <v>12112</v>
      </c>
      <c r="C34" s="43" t="str">
        <f>VLOOKUP(B34,'Directorio Pegue'!$B$2:$L$2000,8,FALSE)</f>
        <v>Recreación y servicios educacionales</v>
      </c>
      <c r="D34" s="43"/>
      <c r="E34" s="14" t="s">
        <v>12404</v>
      </c>
      <c r="F34" s="44" t="s">
        <v>12166</v>
      </c>
      <c r="G34" t="str">
        <f>H9</f>
        <v>Servicios financieros</v>
      </c>
      <c r="H34" s="15"/>
      <c r="K34" s="8" t="s">
        <v>182</v>
      </c>
      <c r="O34" s="7" t="s">
        <v>761</v>
      </c>
      <c r="P34" t="s">
        <v>12417</v>
      </c>
      <c r="W34" t="s">
        <v>12373</v>
      </c>
    </row>
    <row r="35" spans="1:23" hidden="1" x14ac:dyDescent="0.25">
      <c r="A35" s="11" t="s">
        <v>432</v>
      </c>
      <c r="B35" s="11" t="s">
        <v>12344</v>
      </c>
      <c r="C35" s="43" t="str">
        <f>VLOOKUP(B35,'Directorio Pegue'!$B$2:$L$2000,8,FALSE)</f>
        <v>Alimentos, bebidas y tabaco</v>
      </c>
      <c r="D35" s="43"/>
      <c r="E35" s="14" t="s">
        <v>12405</v>
      </c>
      <c r="F35" s="45" t="s">
        <v>12140</v>
      </c>
      <c r="G35" t="str">
        <f>H5</f>
        <v>Transportes y servicios marítimos</v>
      </c>
      <c r="H35" s="16"/>
      <c r="K35" s="8" t="s">
        <v>2851</v>
      </c>
      <c r="O35" s="8" t="s">
        <v>763</v>
      </c>
      <c r="P35" t="s">
        <v>12417</v>
      </c>
      <c r="W35" t="s">
        <v>12200</v>
      </c>
    </row>
    <row r="36" spans="1:23" hidden="1" x14ac:dyDescent="0.25">
      <c r="A36" s="13" t="s">
        <v>432</v>
      </c>
      <c r="B36" s="14" t="s">
        <v>12113</v>
      </c>
      <c r="C36" s="43" t="str">
        <f>VLOOKUP(B36,'Directorio Pegue'!$B$2:$L$2000,8,FALSE)</f>
        <v>Alimentos, bebidas y tabaco</v>
      </c>
      <c r="D36" s="43"/>
      <c r="E36" s="14" t="s">
        <v>12406</v>
      </c>
      <c r="F36" s="45" t="s">
        <v>12242</v>
      </c>
      <c r="G36" t="str">
        <f>H12</f>
        <v>Otros</v>
      </c>
      <c r="H36" s="32"/>
      <c r="K36" s="8" t="s">
        <v>7570</v>
      </c>
      <c r="O36" s="7" t="s">
        <v>765</v>
      </c>
      <c r="P36" t="s">
        <v>12417</v>
      </c>
      <c r="W36" t="s">
        <v>12366</v>
      </c>
    </row>
    <row r="37" spans="1:23" hidden="1" x14ac:dyDescent="0.25">
      <c r="A37" s="11" t="s">
        <v>434</v>
      </c>
      <c r="B37" s="11" t="s">
        <v>12344</v>
      </c>
      <c r="C37" s="43" t="str">
        <f>VLOOKUP(B37,'Directorio Pegue'!$B$2:$L$2000,8,FALSE)</f>
        <v>Alimentos, bebidas y tabaco</v>
      </c>
      <c r="D37" s="43"/>
      <c r="E37" s="10" t="s">
        <v>12235</v>
      </c>
      <c r="F37" s="45" t="s">
        <v>12187</v>
      </c>
      <c r="G37" t="str">
        <f>H12</f>
        <v>Otros</v>
      </c>
      <c r="H37" s="16"/>
      <c r="K37" s="7" t="s">
        <v>2316</v>
      </c>
      <c r="O37" s="7" t="s">
        <v>89</v>
      </c>
      <c r="P37" t="s">
        <v>12417</v>
      </c>
      <c r="W37" t="s">
        <v>12347</v>
      </c>
    </row>
    <row r="38" spans="1:23" hidden="1" x14ac:dyDescent="0.25">
      <c r="A38" s="13" t="s">
        <v>434</v>
      </c>
      <c r="B38" s="14" t="s">
        <v>12114</v>
      </c>
      <c r="C38" s="43" t="str">
        <f>VLOOKUP(B38,'Directorio Pegue'!$B$2:$L$2000,8,FALSE)</f>
        <v>Alimentos, bebidas y tabaco</v>
      </c>
      <c r="D38" s="43"/>
      <c r="E38" s="14" t="s">
        <v>12235</v>
      </c>
      <c r="F38" s="45" t="s">
        <v>12116</v>
      </c>
      <c r="G38" t="str">
        <f>H9</f>
        <v>Servicios financieros</v>
      </c>
      <c r="H38" s="32"/>
      <c r="K38" s="7" t="s">
        <v>520</v>
      </c>
      <c r="O38" s="8" t="s">
        <v>95</v>
      </c>
      <c r="P38" t="s">
        <v>12417</v>
      </c>
      <c r="W38" t="s">
        <v>12402</v>
      </c>
    </row>
    <row r="39" spans="1:23" hidden="1" x14ac:dyDescent="0.25">
      <c r="A39" s="10" t="s">
        <v>1906</v>
      </c>
      <c r="B39" s="10" t="s">
        <v>12115</v>
      </c>
      <c r="C39" s="43" t="str">
        <f>VLOOKUP(B39,'Directorio Pegue'!$B$2:$L$2000,8,FALSE)</f>
        <v>Forestal</v>
      </c>
      <c r="D39" s="43"/>
      <c r="E39" s="14" t="s">
        <v>12407</v>
      </c>
      <c r="F39" s="45" t="s">
        <v>12176</v>
      </c>
      <c r="G39" t="str">
        <f>H12</f>
        <v>Otros</v>
      </c>
      <c r="H39" s="15"/>
      <c r="K39" s="7" t="s">
        <v>4851</v>
      </c>
      <c r="O39" s="7" t="s">
        <v>1065</v>
      </c>
      <c r="P39" t="s">
        <v>12417</v>
      </c>
      <c r="W39" t="s">
        <v>12309</v>
      </c>
    </row>
    <row r="40" spans="1:23" hidden="1" x14ac:dyDescent="0.25">
      <c r="A40" s="13" t="s">
        <v>11720</v>
      </c>
      <c r="B40" s="14" t="s">
        <v>12116</v>
      </c>
      <c r="C40" s="43" t="str">
        <f>VLOOKUP(B40,'Directorio Pegue'!$B$2:$L$2000,8,FALSE)</f>
        <v>Servicios financieros</v>
      </c>
      <c r="D40" s="43"/>
      <c r="E40" s="14" t="s">
        <v>12408</v>
      </c>
      <c r="F40" s="45" t="s">
        <v>12093</v>
      </c>
      <c r="G40" t="str">
        <f>H9</f>
        <v>Servicios financieros</v>
      </c>
      <c r="H40" s="32"/>
      <c r="K40" s="8" t="s">
        <v>101</v>
      </c>
      <c r="O40" s="8" t="s">
        <v>1067</v>
      </c>
      <c r="P40" t="s">
        <v>12417</v>
      </c>
      <c r="W40" t="s">
        <v>12171</v>
      </c>
    </row>
    <row r="41" spans="1:23" hidden="1" x14ac:dyDescent="0.25">
      <c r="A41" s="13" t="s">
        <v>10899</v>
      </c>
      <c r="B41" s="14" t="s">
        <v>12117</v>
      </c>
      <c r="C41" s="43" t="str">
        <f>VLOOKUP(B41,'Directorio Pegue'!$B$2:$L$2000,8,FALSE)</f>
        <v>Alimentos, bebidas y tabaco</v>
      </c>
      <c r="D41" s="43"/>
      <c r="E41" s="10" t="s">
        <v>12134</v>
      </c>
      <c r="F41" s="44" t="s">
        <v>12418</v>
      </c>
      <c r="G41" t="str">
        <f>H9</f>
        <v>Servicios financieros</v>
      </c>
      <c r="H41" s="32"/>
      <c r="K41" s="8" t="s">
        <v>2198</v>
      </c>
      <c r="O41" s="8" t="s">
        <v>132</v>
      </c>
      <c r="P41" t="s">
        <v>12417</v>
      </c>
      <c r="W41" t="s">
        <v>12404</v>
      </c>
    </row>
    <row r="42" spans="1:23" hidden="1" x14ac:dyDescent="0.25">
      <c r="A42" s="11" t="s">
        <v>12146</v>
      </c>
      <c r="B42" s="11" t="s">
        <v>12147</v>
      </c>
      <c r="C42" s="43" t="str">
        <f>VLOOKUP(B42,'Directorio Pegue'!$B$2:$L$2000,8,FALSE)</f>
        <v>Concesionarias de infraestructura</v>
      </c>
      <c r="D42" s="43"/>
      <c r="E42" s="14" t="s">
        <v>12409</v>
      </c>
      <c r="F42" s="45" t="s">
        <v>12419</v>
      </c>
      <c r="G42" t="s">
        <v>12708</v>
      </c>
      <c r="H42" s="16"/>
      <c r="K42" s="8" t="s">
        <v>1269</v>
      </c>
      <c r="O42" s="7" t="s">
        <v>134</v>
      </c>
      <c r="P42" t="s">
        <v>12417</v>
      </c>
      <c r="W42" t="s">
        <v>12405</v>
      </c>
    </row>
    <row r="43" spans="1:23" hidden="1" x14ac:dyDescent="0.25">
      <c r="A43" s="13" t="s">
        <v>5037</v>
      </c>
      <c r="B43" s="14" t="s">
        <v>12118</v>
      </c>
      <c r="C43" s="43" t="str">
        <f>VLOOKUP(B43,'Directorio Pegue'!$B$2:$L$2000,8,FALSE)</f>
        <v>Consumo</v>
      </c>
      <c r="D43" s="43"/>
      <c r="E43" s="10" t="s">
        <v>12134</v>
      </c>
      <c r="F43" s="45" t="s">
        <v>12420</v>
      </c>
      <c r="G43" t="s">
        <v>12708</v>
      </c>
      <c r="H43" s="32"/>
      <c r="K43" s="7" t="s">
        <v>3062</v>
      </c>
      <c r="O43" s="7" t="s">
        <v>415</v>
      </c>
      <c r="P43" t="s">
        <v>12417</v>
      </c>
      <c r="W43" t="s">
        <v>12406</v>
      </c>
    </row>
    <row r="44" spans="1:23" hidden="1" x14ac:dyDescent="0.25">
      <c r="A44" s="13" t="s">
        <v>563</v>
      </c>
      <c r="B44" s="14" t="s">
        <v>12119</v>
      </c>
      <c r="C44" s="43" t="str">
        <f>VLOOKUP(B44,'Directorio Pegue'!$B$2:$L$2000,8,FALSE)</f>
        <v>Servicios financieros</v>
      </c>
      <c r="D44" s="43"/>
      <c r="E44" s="10" t="s">
        <v>12189</v>
      </c>
      <c r="F44" s="45" t="s">
        <v>12421</v>
      </c>
      <c r="G44" t="s">
        <v>12708</v>
      </c>
      <c r="H44" s="32"/>
      <c r="K44" s="8" t="s">
        <v>53</v>
      </c>
      <c r="O44" s="7" t="s">
        <v>417</v>
      </c>
      <c r="P44" t="s">
        <v>12417</v>
      </c>
      <c r="W44" t="s">
        <v>12197</v>
      </c>
    </row>
    <row r="45" spans="1:23" hidden="1" x14ac:dyDescent="0.25">
      <c r="A45" s="10" t="s">
        <v>4358</v>
      </c>
      <c r="B45" s="10" t="s">
        <v>12352</v>
      </c>
      <c r="C45" s="43" t="str">
        <f>VLOOKUP(B45,'Directorio Pegue'!$B$2:$L$2000,8,FALSE)</f>
        <v>Servicios financieros</v>
      </c>
      <c r="D45" s="43"/>
      <c r="E45" s="11" t="s">
        <v>12176</v>
      </c>
      <c r="F45" s="45" t="s">
        <v>12422</v>
      </c>
      <c r="G45" t="s">
        <v>13306</v>
      </c>
      <c r="H45" s="15"/>
      <c r="K45" s="7" t="s">
        <v>2849</v>
      </c>
      <c r="O45" s="8" t="s">
        <v>1958</v>
      </c>
      <c r="P45" t="s">
        <v>12417</v>
      </c>
      <c r="W45" t="s">
        <v>12252</v>
      </c>
    </row>
    <row r="46" spans="1:23" hidden="1" x14ac:dyDescent="0.25">
      <c r="A46" s="21" t="s">
        <v>9889</v>
      </c>
      <c r="B46" s="14" t="s">
        <v>12393</v>
      </c>
      <c r="C46" s="43" t="str">
        <f>VLOOKUP(B46,'Directorio Pegue'!$B$2:$L$2000,8,FALSE)</f>
        <v>Recreación y servicios educacionales</v>
      </c>
      <c r="D46" s="43"/>
      <c r="E46" s="10" t="s">
        <v>12215</v>
      </c>
      <c r="F46" s="45" t="s">
        <v>12423</v>
      </c>
      <c r="G46" t="s">
        <v>13306</v>
      </c>
      <c r="H46" s="32"/>
      <c r="K46" s="8" t="s">
        <v>2095</v>
      </c>
      <c r="O46" s="7" t="s">
        <v>1981</v>
      </c>
      <c r="P46" t="s">
        <v>12417</v>
      </c>
      <c r="W46" t="s">
        <v>12235</v>
      </c>
    </row>
    <row r="47" spans="1:23" hidden="1" x14ac:dyDescent="0.25">
      <c r="A47" s="21" t="s">
        <v>4797</v>
      </c>
      <c r="B47" s="14" t="s">
        <v>12394</v>
      </c>
      <c r="C47" s="43" t="str">
        <f>VLOOKUP(B47,'Directorio Pegue'!$B$2:$L$2000,8,FALSE)</f>
        <v>Otros</v>
      </c>
      <c r="D47" s="43"/>
      <c r="E47" s="14" t="s">
        <v>12411</v>
      </c>
      <c r="F47" s="44" t="s">
        <v>12424</v>
      </c>
      <c r="G47" t="s">
        <v>13306</v>
      </c>
      <c r="H47" s="32"/>
      <c r="K47" s="7" t="s">
        <v>5358</v>
      </c>
      <c r="O47" s="7" t="s">
        <v>1983</v>
      </c>
      <c r="P47" t="s">
        <v>12417</v>
      </c>
      <c r="W47" t="s">
        <v>12209</v>
      </c>
    </row>
    <row r="48" spans="1:23" hidden="1" x14ac:dyDescent="0.25">
      <c r="A48" s="23" t="s">
        <v>47</v>
      </c>
      <c r="B48" s="14" t="s">
        <v>12395</v>
      </c>
      <c r="C48" s="43" t="str">
        <f>VLOOKUP(B48,'Directorio Pegue'!$B$2:$L$2000,8,FALSE)</f>
        <v>Servicios financieros</v>
      </c>
      <c r="D48" s="43"/>
      <c r="E48" s="14" t="s">
        <v>12412</v>
      </c>
      <c r="F48" s="45" t="s">
        <v>12425</v>
      </c>
      <c r="G48" t="str">
        <f>H6</f>
        <v>Telecomunicaciones</v>
      </c>
      <c r="H48" s="32"/>
      <c r="K48" s="8" t="s">
        <v>10623</v>
      </c>
      <c r="O48" s="8" t="s">
        <v>1985</v>
      </c>
      <c r="P48" t="s">
        <v>12417</v>
      </c>
      <c r="W48" t="s">
        <v>12167</v>
      </c>
    </row>
    <row r="49" spans="1:23" hidden="1" x14ac:dyDescent="0.25">
      <c r="A49" s="10" t="s">
        <v>6512</v>
      </c>
      <c r="B49" s="10" t="s">
        <v>12203</v>
      </c>
      <c r="C49" s="43" t="str">
        <f>VLOOKUP(B49,'Directorio Pegue'!$B$2:$L$2000,8,FALSE)</f>
        <v>Servicios de salud</v>
      </c>
      <c r="D49" s="43"/>
      <c r="E49" s="14" t="s">
        <v>12413</v>
      </c>
      <c r="F49" s="45" t="s">
        <v>12426</v>
      </c>
      <c r="G49" t="s">
        <v>12777</v>
      </c>
      <c r="H49" s="15"/>
      <c r="K49" s="7" t="s">
        <v>418</v>
      </c>
      <c r="O49" s="7" t="s">
        <v>409</v>
      </c>
      <c r="P49" t="s">
        <v>12417</v>
      </c>
      <c r="W49" t="s">
        <v>12407</v>
      </c>
    </row>
    <row r="50" spans="1:23" hidden="1" x14ac:dyDescent="0.25">
      <c r="A50" s="11" t="s">
        <v>182</v>
      </c>
      <c r="B50" s="11" t="s">
        <v>12347</v>
      </c>
      <c r="C50" s="43" t="str">
        <f>VLOOKUP(B50,'Directorio Pegue'!$B$2:$L$2000,8,FALSE)</f>
        <v>Servicios de salud</v>
      </c>
      <c r="D50" s="43"/>
      <c r="E50" t="s">
        <v>12418</v>
      </c>
      <c r="F50" s="45" t="s">
        <v>12427</v>
      </c>
      <c r="G50" t="s">
        <v>12697</v>
      </c>
      <c r="H50" s="16"/>
      <c r="K50" s="8" t="s">
        <v>1912</v>
      </c>
      <c r="O50" s="8" t="s">
        <v>1496</v>
      </c>
      <c r="P50" t="s">
        <v>12417</v>
      </c>
      <c r="W50" t="s">
        <v>12288</v>
      </c>
    </row>
    <row r="51" spans="1:23" hidden="1" x14ac:dyDescent="0.25">
      <c r="A51" s="21" t="s">
        <v>2851</v>
      </c>
      <c r="B51" s="14" t="s">
        <v>12396</v>
      </c>
      <c r="C51" s="43" t="str">
        <f>VLOOKUP(B51,'Directorio Pegue'!$B$2:$L$2000,8,FALSE)</f>
        <v>ETF</v>
      </c>
      <c r="D51" s="43"/>
      <c r="E51" t="s">
        <v>12419</v>
      </c>
      <c r="F51" s="44" t="s">
        <v>12094</v>
      </c>
      <c r="G51" t="s">
        <v>12708</v>
      </c>
      <c r="H51" s="32"/>
      <c r="K51" s="7" t="s">
        <v>1901</v>
      </c>
      <c r="O51" s="8" t="s">
        <v>1494</v>
      </c>
      <c r="P51" t="s">
        <v>12417</v>
      </c>
      <c r="W51" t="s">
        <v>12304</v>
      </c>
    </row>
    <row r="52" spans="1:23" x14ac:dyDescent="0.25">
      <c r="A52" s="21" t="s">
        <v>7570</v>
      </c>
      <c r="B52" s="14" t="s">
        <v>12403</v>
      </c>
      <c r="C52" s="43" t="str">
        <f>VLOOKUP(B52,'Directorio Pegue'!$B$2:$L$2000,8,FALSE)</f>
        <v>Servicios financieros</v>
      </c>
      <c r="D52" s="43"/>
      <c r="E52" t="s">
        <v>12420</v>
      </c>
      <c r="F52" s="44" t="s">
        <v>12428</v>
      </c>
      <c r="G52" t="s">
        <v>13306</v>
      </c>
      <c r="H52" s="32"/>
      <c r="K52" s="7" t="s">
        <v>4408</v>
      </c>
      <c r="O52" s="7" t="s">
        <v>1461</v>
      </c>
      <c r="P52" t="s">
        <v>12417</v>
      </c>
      <c r="W52" t="s">
        <v>12152</v>
      </c>
    </row>
    <row r="53" spans="1:23" hidden="1" x14ac:dyDescent="0.25">
      <c r="A53" s="23" t="s">
        <v>2316</v>
      </c>
      <c r="B53" s="14" t="s">
        <v>12397</v>
      </c>
      <c r="C53" s="43" t="str">
        <f>VLOOKUP(B53,'Directorio Pegue'!$B$2:$L$2000,8,FALSE)</f>
        <v>Servicios financieros</v>
      </c>
      <c r="D53" s="43"/>
      <c r="E53" t="s">
        <v>12421</v>
      </c>
      <c r="F53" s="45" t="s">
        <v>12429</v>
      </c>
      <c r="G53" t="s">
        <v>12697</v>
      </c>
      <c r="H53" s="32"/>
      <c r="K53" s="7" t="s">
        <v>10746</v>
      </c>
      <c r="O53" s="7" t="s">
        <v>5648</v>
      </c>
      <c r="P53" t="s">
        <v>12417</v>
      </c>
      <c r="W53" t="s">
        <v>12194</v>
      </c>
    </row>
    <row r="54" spans="1:23" hidden="1" x14ac:dyDescent="0.25">
      <c r="A54" s="10" t="s">
        <v>520</v>
      </c>
      <c r="B54" s="10" t="s">
        <v>12271</v>
      </c>
      <c r="C54" s="43" t="str">
        <f>VLOOKUP(B54,'Directorio Pegue'!$B$2:$L$2000,8,FALSE)</f>
        <v>Construcción</v>
      </c>
      <c r="D54" s="43"/>
      <c r="E54" t="s">
        <v>12422</v>
      </c>
      <c r="F54" s="44" t="s">
        <v>12430</v>
      </c>
      <c r="G54" t="s">
        <v>12697</v>
      </c>
      <c r="H54" s="15"/>
      <c r="K54" s="7" t="s">
        <v>6402</v>
      </c>
      <c r="O54" s="8" t="s">
        <v>317</v>
      </c>
      <c r="P54" t="s">
        <v>12417</v>
      </c>
      <c r="W54" t="s">
        <v>12109</v>
      </c>
    </row>
    <row r="55" spans="1:23" hidden="1" x14ac:dyDescent="0.25">
      <c r="A55" s="11" t="s">
        <v>12315</v>
      </c>
      <c r="B55" s="11" t="s">
        <v>12271</v>
      </c>
      <c r="C55" s="43" t="str">
        <f>VLOOKUP(B55,'Directorio Pegue'!$B$2:$L$2000,8,FALSE)</f>
        <v>Construcción</v>
      </c>
      <c r="D55" s="43"/>
      <c r="E55" t="s">
        <v>12423</v>
      </c>
      <c r="F55" s="45" t="s">
        <v>12110</v>
      </c>
      <c r="G55" s="52" t="s">
        <v>12708</v>
      </c>
      <c r="H55" s="16"/>
      <c r="K55" s="7" t="s">
        <v>457</v>
      </c>
      <c r="O55" s="7" t="s">
        <v>319</v>
      </c>
      <c r="P55" t="s">
        <v>12417</v>
      </c>
      <c r="W55" t="s">
        <v>12360</v>
      </c>
    </row>
    <row r="56" spans="1:23" hidden="1" x14ac:dyDescent="0.25">
      <c r="A56" s="23" t="s">
        <v>4851</v>
      </c>
      <c r="B56" s="14" t="s">
        <v>12233</v>
      </c>
      <c r="C56" s="43" t="str">
        <f>VLOOKUP(B56,'Directorio Pegue'!$B$2:$L$2000,8,FALSE)</f>
        <v>Servicios financieros</v>
      </c>
      <c r="D56" s="43"/>
      <c r="E56" t="s">
        <v>12424</v>
      </c>
      <c r="F56" s="45" t="s">
        <v>12431</v>
      </c>
      <c r="G56" t="s">
        <v>12697</v>
      </c>
      <c r="H56" s="32"/>
      <c r="K56" s="7" t="s">
        <v>1837</v>
      </c>
      <c r="O56" s="8" t="s">
        <v>1476</v>
      </c>
      <c r="P56" t="s">
        <v>12417</v>
      </c>
      <c r="W56" t="s">
        <v>12263</v>
      </c>
    </row>
    <row r="57" spans="1:23" hidden="1" x14ac:dyDescent="0.25">
      <c r="A57" s="10" t="s">
        <v>12233</v>
      </c>
      <c r="B57" s="10" t="s">
        <v>12233</v>
      </c>
      <c r="C57" s="43" t="str">
        <f>VLOOKUP(B57,'Directorio Pegue'!$B$2:$L$2000,8,FALSE)</f>
        <v>Servicios financieros</v>
      </c>
      <c r="D57" s="43"/>
      <c r="E57" t="s">
        <v>12425</v>
      </c>
      <c r="F57" s="44" t="s">
        <v>12432</v>
      </c>
      <c r="G57" t="s">
        <v>12873</v>
      </c>
      <c r="H57" s="15"/>
      <c r="K57" s="8" t="s">
        <v>1663</v>
      </c>
      <c r="O57" s="7" t="s">
        <v>1474</v>
      </c>
      <c r="P57" t="s">
        <v>12417</v>
      </c>
      <c r="W57" t="s">
        <v>12177</v>
      </c>
    </row>
    <row r="58" spans="1:23" x14ac:dyDescent="0.25">
      <c r="A58" s="23" t="s">
        <v>101</v>
      </c>
      <c r="B58" s="14" t="s">
        <v>12398</v>
      </c>
      <c r="C58" s="43" t="str">
        <f>VLOOKUP(B58,'Directorio Pegue'!$B$2:$L$2000,8,FALSE)</f>
        <v>Servicios financieros</v>
      </c>
      <c r="D58" s="43"/>
      <c r="E58" t="s">
        <v>12426</v>
      </c>
      <c r="F58" s="45" t="s">
        <v>12433</v>
      </c>
      <c r="G58" t="s">
        <v>12717</v>
      </c>
      <c r="H58" s="32"/>
      <c r="K58" s="7" t="s">
        <v>10531</v>
      </c>
      <c r="O58" s="8" t="s">
        <v>1478</v>
      </c>
      <c r="P58" t="s">
        <v>12417</v>
      </c>
      <c r="W58" t="s">
        <v>12408</v>
      </c>
    </row>
    <row r="59" spans="1:23" hidden="1" x14ac:dyDescent="0.25">
      <c r="A59" s="23" t="s">
        <v>2198</v>
      </c>
      <c r="B59" s="14" t="s">
        <v>12399</v>
      </c>
      <c r="C59" s="43" t="str">
        <f>VLOOKUP(B59,'Directorio Pegue'!$B$2:$L$2000,8,FALSE)</f>
        <v>Servicios financieros</v>
      </c>
      <c r="D59" s="43"/>
      <c r="E59" t="s">
        <v>12427</v>
      </c>
      <c r="F59" s="44" t="s">
        <v>12434</v>
      </c>
      <c r="G59" t="s">
        <v>12717</v>
      </c>
      <c r="H59" s="32"/>
      <c r="K59" s="7" t="s">
        <v>504</v>
      </c>
      <c r="O59" s="7" t="s">
        <v>536</v>
      </c>
      <c r="P59" t="s">
        <v>12417</v>
      </c>
      <c r="W59" t="s">
        <v>12353</v>
      </c>
    </row>
    <row r="60" spans="1:23" hidden="1" x14ac:dyDescent="0.25">
      <c r="A60" s="23" t="s">
        <v>1269</v>
      </c>
      <c r="B60" s="14" t="s">
        <v>12400</v>
      </c>
      <c r="C60" s="43" t="str">
        <f>VLOOKUP(B60,'Directorio Pegue'!$B$2:$L$2000,8,FALSE)</f>
        <v>ETF</v>
      </c>
      <c r="D60" s="43"/>
      <c r="E60" t="s">
        <v>12428</v>
      </c>
      <c r="F60" s="53" t="s">
        <v>12435</v>
      </c>
      <c r="G60" t="s">
        <v>12697</v>
      </c>
      <c r="H60" s="32"/>
      <c r="K60" s="8" t="s">
        <v>8919</v>
      </c>
      <c r="O60" s="8" t="s">
        <v>60</v>
      </c>
      <c r="P60" t="s">
        <v>12417</v>
      </c>
      <c r="W60" t="s">
        <v>12323</v>
      </c>
    </row>
    <row r="61" spans="1:23" hidden="1" x14ac:dyDescent="0.25">
      <c r="A61" s="23" t="s">
        <v>3062</v>
      </c>
      <c r="B61" s="14" t="s">
        <v>12401</v>
      </c>
      <c r="C61" s="43" t="str">
        <f>VLOOKUP(B61,'Directorio Pegue'!$B$2:$L$2000,8,FALSE)</f>
        <v>Alimentos, bebidas y tabaco</v>
      </c>
      <c r="D61" s="43"/>
      <c r="E61" t="s">
        <v>12429</v>
      </c>
      <c r="F61" s="44" t="s">
        <v>12436</v>
      </c>
      <c r="G61" t="s">
        <v>12733</v>
      </c>
      <c r="H61" s="32"/>
      <c r="K61" s="7" t="s">
        <v>2156</v>
      </c>
      <c r="O61" s="7" t="s">
        <v>62</v>
      </c>
      <c r="P61" t="s">
        <v>12417</v>
      </c>
      <c r="W61" t="s">
        <v>12162</v>
      </c>
    </row>
    <row r="62" spans="1:23" x14ac:dyDescent="0.25">
      <c r="A62" s="21" t="s">
        <v>53</v>
      </c>
      <c r="B62" s="14" t="s">
        <v>12402</v>
      </c>
      <c r="C62" s="43" t="str">
        <f>VLOOKUP(B62,'Directorio Pegue'!$B$2:$L$2000,8,FALSE)</f>
        <v>Servicios financieros</v>
      </c>
      <c r="D62" s="43"/>
      <c r="E62" t="s">
        <v>12430</v>
      </c>
      <c r="F62" s="44" t="s">
        <v>12437</v>
      </c>
      <c r="G62" t="s">
        <v>12717</v>
      </c>
      <c r="H62" s="32"/>
      <c r="K62" s="7" t="s">
        <v>1754</v>
      </c>
      <c r="O62" s="8" t="s">
        <v>8440</v>
      </c>
      <c r="P62" t="s">
        <v>12417</v>
      </c>
      <c r="W62" t="s">
        <v>12409</v>
      </c>
    </row>
    <row r="63" spans="1:23" hidden="1" x14ac:dyDescent="0.25">
      <c r="A63" s="21" t="s">
        <v>2849</v>
      </c>
      <c r="B63" s="14" t="s">
        <v>12404</v>
      </c>
      <c r="C63" s="43" t="str">
        <f>VLOOKUP(B63,'Directorio Pegue'!$B$2:$L$2000,8,FALSE)</f>
        <v>ETF</v>
      </c>
      <c r="D63" s="43"/>
      <c r="E63" s="16" t="s">
        <v>12342</v>
      </c>
      <c r="F63" s="44" t="s">
        <v>12438</v>
      </c>
      <c r="G63" t="str">
        <f>G62</f>
        <v>Recreación y servicios educacionales</v>
      </c>
      <c r="H63" s="32"/>
      <c r="K63" s="8" t="s">
        <v>1022</v>
      </c>
      <c r="O63" s="8" t="s">
        <v>8443</v>
      </c>
      <c r="P63" t="s">
        <v>12417</v>
      </c>
      <c r="W63" t="s">
        <v>12107</v>
      </c>
    </row>
    <row r="64" spans="1:23" hidden="1" x14ac:dyDescent="0.25">
      <c r="A64" s="23" t="s">
        <v>2095</v>
      </c>
      <c r="B64" s="14" t="s">
        <v>12405</v>
      </c>
      <c r="C64" s="43" t="str">
        <f>VLOOKUP(B64,'Directorio Pegue'!$B$2:$L$2000,8,FALSE)</f>
        <v>Servicios financieros</v>
      </c>
      <c r="D64" s="43"/>
      <c r="E64" t="s">
        <v>12431</v>
      </c>
      <c r="F64" s="45" t="s">
        <v>12439</v>
      </c>
      <c r="G64" t="str">
        <f>G63</f>
        <v>Recreación y servicios educacionales</v>
      </c>
      <c r="H64" s="32"/>
      <c r="K64" s="8" t="s">
        <v>2059</v>
      </c>
      <c r="O64" s="7" t="s">
        <v>8446</v>
      </c>
      <c r="P64" t="s">
        <v>12417</v>
      </c>
      <c r="W64" t="s">
        <v>12203</v>
      </c>
    </row>
    <row r="65" spans="1:23" hidden="1" x14ac:dyDescent="0.25">
      <c r="A65" s="23" t="s">
        <v>5358</v>
      </c>
      <c r="B65" s="14" t="s">
        <v>12406</v>
      </c>
      <c r="C65" s="43" t="str">
        <f>VLOOKUP(B65,'Directorio Pegue'!$B$2:$L$2000,8,FALSE)</f>
        <v>Energía</v>
      </c>
      <c r="D65" s="43"/>
      <c r="E65" t="s">
        <v>12432</v>
      </c>
      <c r="F65" s="44" t="s">
        <v>12440</v>
      </c>
      <c r="G65" t="s">
        <v>12873</v>
      </c>
      <c r="H65" s="32"/>
      <c r="K65" s="8" t="s">
        <v>2064</v>
      </c>
      <c r="O65" s="8" t="s">
        <v>1057</v>
      </c>
      <c r="P65" t="s">
        <v>12417</v>
      </c>
      <c r="W65" t="s">
        <v>12175</v>
      </c>
    </row>
    <row r="66" spans="1:23" hidden="1" x14ac:dyDescent="0.25">
      <c r="A66" s="10" t="s">
        <v>12235</v>
      </c>
      <c r="B66" s="10" t="s">
        <v>12235</v>
      </c>
      <c r="C66" s="43" t="str">
        <f>VLOOKUP(B66,'Directorio Pegue'!$B$2:$L$2000,8,FALSE)</f>
        <v>Servicios de salud</v>
      </c>
      <c r="D66" s="43"/>
      <c r="E66" t="s">
        <v>12433</v>
      </c>
      <c r="F66" s="45" t="s">
        <v>12442</v>
      </c>
      <c r="G66" t="s">
        <v>12777</v>
      </c>
      <c r="H66" s="15"/>
      <c r="K66" s="8" t="s">
        <v>1042</v>
      </c>
      <c r="O66" s="7" t="s">
        <v>1069</v>
      </c>
      <c r="P66" t="s">
        <v>12417</v>
      </c>
      <c r="W66" t="s">
        <v>12290</v>
      </c>
    </row>
    <row r="67" spans="1:23" hidden="1" x14ac:dyDescent="0.25">
      <c r="A67" s="21" t="s">
        <v>10623</v>
      </c>
      <c r="B67" s="14" t="s">
        <v>12235</v>
      </c>
      <c r="C67" s="43" t="str">
        <f>VLOOKUP(B67,'Directorio Pegue'!$B$2:$L$2000,8,FALSE)</f>
        <v>Servicios de salud</v>
      </c>
      <c r="D67" s="43"/>
      <c r="E67" t="s">
        <v>12434</v>
      </c>
      <c r="F67" s="45" t="s">
        <v>12443</v>
      </c>
      <c r="G67" t="s">
        <v>12777</v>
      </c>
      <c r="H67" s="32"/>
      <c r="K67" s="8" t="s">
        <v>51</v>
      </c>
      <c r="O67" s="7" t="s">
        <v>1099</v>
      </c>
      <c r="P67" t="s">
        <v>12417</v>
      </c>
      <c r="W67" t="s">
        <v>12339</v>
      </c>
    </row>
    <row r="68" spans="1:23" hidden="1" x14ac:dyDescent="0.25">
      <c r="A68" s="21" t="s">
        <v>418</v>
      </c>
      <c r="B68" s="14" t="s">
        <v>12407</v>
      </c>
      <c r="C68" s="43" t="str">
        <f>VLOOKUP(B68,'Directorio Pegue'!$B$2:$L$2000,8,FALSE)</f>
        <v>Servicios financieros</v>
      </c>
      <c r="D68" s="43"/>
      <c r="E68" s="15" t="s">
        <v>12342</v>
      </c>
      <c r="F68" s="44" t="s">
        <v>12444</v>
      </c>
      <c r="G68" t="s">
        <v>12873</v>
      </c>
      <c r="H68" s="32"/>
      <c r="K68" s="7" t="s">
        <v>49</v>
      </c>
      <c r="O68" s="8" t="s">
        <v>3846</v>
      </c>
      <c r="P68" t="s">
        <v>12417</v>
      </c>
      <c r="W68" t="s">
        <v>12410</v>
      </c>
    </row>
    <row r="69" spans="1:23" hidden="1" x14ac:dyDescent="0.25">
      <c r="A69" s="26" t="s">
        <v>1912</v>
      </c>
      <c r="B69" s="14" t="s">
        <v>12408</v>
      </c>
      <c r="C69" s="43" t="str">
        <f>VLOOKUP(B69,'Directorio Pegue'!$B$2:$L$2000,8,FALSE)</f>
        <v>Servicios financieros</v>
      </c>
      <c r="D69" s="43"/>
      <c r="E69" s="15" t="s">
        <v>12327</v>
      </c>
      <c r="F69" s="45" t="s">
        <v>12445</v>
      </c>
      <c r="G69" t="s">
        <v>12719</v>
      </c>
      <c r="H69" s="32"/>
      <c r="K69" s="7" t="s">
        <v>7845</v>
      </c>
      <c r="O69" s="7" t="s">
        <v>3848</v>
      </c>
      <c r="P69" t="s">
        <v>12417</v>
      </c>
      <c r="W69" t="s">
        <v>12138</v>
      </c>
    </row>
    <row r="70" spans="1:23" hidden="1" x14ac:dyDescent="0.25">
      <c r="A70" s="10" t="s">
        <v>12164</v>
      </c>
      <c r="B70" s="10" t="s">
        <v>12134</v>
      </c>
      <c r="C70" s="43" t="str">
        <f>VLOOKUP(B70,'Directorio Pegue'!$B$2:$L$2000,8,FALSE)</f>
        <v>Servicios financieros</v>
      </c>
      <c r="D70" s="43"/>
      <c r="E70" t="s">
        <v>12435</v>
      </c>
      <c r="F70" s="44" t="s">
        <v>12446</v>
      </c>
      <c r="G70" t="s">
        <v>12873</v>
      </c>
      <c r="H70" s="15"/>
      <c r="K70" s="8" t="s">
        <v>7857</v>
      </c>
      <c r="O70" s="8" t="s">
        <v>7965</v>
      </c>
      <c r="P70" t="s">
        <v>12417</v>
      </c>
      <c r="W70" t="s">
        <v>12411</v>
      </c>
    </row>
    <row r="71" spans="1:23" hidden="1" x14ac:dyDescent="0.25">
      <c r="A71" s="21" t="s">
        <v>1901</v>
      </c>
      <c r="B71" s="14" t="s">
        <v>12409</v>
      </c>
      <c r="C71" s="43" t="str">
        <f>VLOOKUP(B71,'Directorio Pegue'!$B$2:$L$2000,8,FALSE)</f>
        <v>Servicios financieros</v>
      </c>
      <c r="D71" s="43"/>
      <c r="E71" t="s">
        <v>12436</v>
      </c>
      <c r="F71" s="45" t="s">
        <v>12448</v>
      </c>
      <c r="G71" t="s">
        <v>12873</v>
      </c>
      <c r="H71" s="32"/>
      <c r="K71" s="7" t="s">
        <v>7843</v>
      </c>
      <c r="O71" s="7" t="s">
        <v>7967</v>
      </c>
      <c r="P71" t="s">
        <v>12417</v>
      </c>
      <c r="W71" t="s">
        <v>12412</v>
      </c>
    </row>
    <row r="72" spans="1:23" hidden="1" x14ac:dyDescent="0.25">
      <c r="A72" s="10" t="s">
        <v>12133</v>
      </c>
      <c r="B72" s="10" t="s">
        <v>12134</v>
      </c>
      <c r="C72" s="43" t="str">
        <f>VLOOKUP(B72,'Directorio Pegue'!$B$2:$L$2000,8,FALSE)</f>
        <v>Servicios financieros</v>
      </c>
      <c r="D72" s="43"/>
      <c r="E72" t="s">
        <v>12437</v>
      </c>
      <c r="F72" s="44" t="s">
        <v>12450</v>
      </c>
      <c r="G72" t="s">
        <v>12708</v>
      </c>
      <c r="H72" s="15"/>
      <c r="K72" s="7" t="s">
        <v>759</v>
      </c>
      <c r="O72" s="7" t="s">
        <v>7969</v>
      </c>
      <c r="P72" t="s">
        <v>12417</v>
      </c>
      <c r="W72" t="s">
        <v>12183</v>
      </c>
    </row>
    <row r="73" spans="1:23" hidden="1" x14ac:dyDescent="0.25">
      <c r="A73" s="23" t="s">
        <v>4408</v>
      </c>
      <c r="B73" s="14" t="s">
        <v>12410</v>
      </c>
      <c r="C73" s="43" t="str">
        <f>VLOOKUP(B73,'Directorio Pegue'!$B$2:$L$2000,8,FALSE)</f>
        <v>Alimentos, bebidas y tabaco</v>
      </c>
      <c r="D73" s="43"/>
      <c r="E73" t="s">
        <v>12438</v>
      </c>
      <c r="F73" s="45" t="s">
        <v>12137</v>
      </c>
      <c r="G73" t="s">
        <v>12770</v>
      </c>
      <c r="H73" s="32"/>
      <c r="K73" s="8" t="s">
        <v>761</v>
      </c>
      <c r="O73" s="7" t="s">
        <v>7971</v>
      </c>
      <c r="P73" t="s">
        <v>12417</v>
      </c>
      <c r="W73" t="s">
        <v>12294</v>
      </c>
    </row>
    <row r="74" spans="1:23" hidden="1" x14ac:dyDescent="0.25">
      <c r="A74" s="10" t="s">
        <v>12189</v>
      </c>
      <c r="B74" s="10" t="s">
        <v>12189</v>
      </c>
      <c r="C74" s="43" t="str">
        <f>VLOOKUP(B74,'Directorio Pegue'!$B$2:$L$2000,8,FALSE)</f>
        <v>Otros</v>
      </c>
      <c r="D74" s="43"/>
      <c r="E74" t="s">
        <v>12439</v>
      </c>
      <c r="F74" s="45" t="s">
        <v>12457</v>
      </c>
      <c r="G74" t="s">
        <v>13306</v>
      </c>
      <c r="H74" s="15"/>
      <c r="K74" s="8" t="s">
        <v>763</v>
      </c>
      <c r="O74" s="7" t="s">
        <v>7973</v>
      </c>
      <c r="P74" t="s">
        <v>12417</v>
      </c>
      <c r="W74" t="s">
        <v>12413</v>
      </c>
    </row>
    <row r="75" spans="1:23" hidden="1" x14ac:dyDescent="0.25">
      <c r="A75" s="10" t="s">
        <v>10746</v>
      </c>
      <c r="B75" s="10" t="s">
        <v>12148</v>
      </c>
      <c r="C75" s="43" t="str">
        <f>VLOOKUP(B75,'Directorio Pegue'!$B$2:$L$2000,8,FALSE)</f>
        <v>Alimentos, bebidas y tabaco</v>
      </c>
      <c r="D75" s="43"/>
      <c r="E75" t="s">
        <v>12440</v>
      </c>
      <c r="F75" s="44" t="s">
        <v>12461</v>
      </c>
      <c r="G75" t="s">
        <v>12737</v>
      </c>
      <c r="H75" s="15"/>
      <c r="K75" s="7" t="s">
        <v>765</v>
      </c>
      <c r="O75" s="8" t="s">
        <v>3839</v>
      </c>
      <c r="P75" t="s">
        <v>12417</v>
      </c>
      <c r="W75" t="s">
        <v>12344</v>
      </c>
    </row>
    <row r="76" spans="1:23" x14ac:dyDescent="0.25">
      <c r="A76" s="11" t="s">
        <v>6402</v>
      </c>
      <c r="B76" s="11" t="s">
        <v>12176</v>
      </c>
      <c r="C76" s="43" t="str">
        <f>VLOOKUP(B76,'Directorio Pegue'!$B$2:$L$2000,8,FALSE)</f>
        <v>Otros</v>
      </c>
      <c r="D76" s="43"/>
      <c r="E76" t="s">
        <v>12442</v>
      </c>
      <c r="F76" s="45" t="s">
        <v>12249</v>
      </c>
      <c r="G76" s="52" t="s">
        <v>12873</v>
      </c>
      <c r="H76" s="16"/>
      <c r="K76" s="8" t="s">
        <v>89</v>
      </c>
      <c r="O76" s="7" t="s">
        <v>3841</v>
      </c>
      <c r="P76" t="s">
        <v>12417</v>
      </c>
      <c r="W76" t="s">
        <v>12185</v>
      </c>
    </row>
    <row r="77" spans="1:23" hidden="1" x14ac:dyDescent="0.25">
      <c r="A77" s="10" t="s">
        <v>457</v>
      </c>
      <c r="B77" s="10" t="s">
        <v>12184</v>
      </c>
      <c r="C77" s="43" t="str">
        <f>VLOOKUP(B77,'Directorio Pegue'!$B$2:$L$2000,8,FALSE)</f>
        <v>Minería</v>
      </c>
      <c r="D77" s="43"/>
      <c r="E77" t="s">
        <v>12443</v>
      </c>
      <c r="F77" s="45" t="s">
        <v>12462</v>
      </c>
      <c r="G77" t="s">
        <v>13306</v>
      </c>
      <c r="H77" s="15"/>
      <c r="K77" s="7" t="s">
        <v>95</v>
      </c>
      <c r="O77" s="8" t="s">
        <v>3843</v>
      </c>
      <c r="P77" t="s">
        <v>12417</v>
      </c>
      <c r="W77" t="s">
        <v>12216</v>
      </c>
    </row>
    <row r="78" spans="1:23" x14ac:dyDescent="0.25">
      <c r="A78" s="11" t="s">
        <v>1837</v>
      </c>
      <c r="B78" s="11" t="s">
        <v>12185</v>
      </c>
      <c r="C78" s="43" t="str">
        <f>VLOOKUP(B78,'Directorio Pegue'!$B$2:$L$2000,8,FALSE)</f>
        <v>Alimentos, bebidas y tabaco</v>
      </c>
      <c r="D78" s="43"/>
      <c r="E78" s="16" t="s">
        <v>12372</v>
      </c>
      <c r="F78" s="45" t="s">
        <v>12464</v>
      </c>
      <c r="G78" t="s">
        <v>12708</v>
      </c>
      <c r="H78" s="16"/>
      <c r="K78" s="7" t="s">
        <v>1065</v>
      </c>
      <c r="O78" s="7" t="s">
        <v>1214</v>
      </c>
      <c r="P78" t="s">
        <v>12417</v>
      </c>
      <c r="W78" t="s">
        <v>12256</v>
      </c>
    </row>
    <row r="79" spans="1:23" hidden="1" x14ac:dyDescent="0.25">
      <c r="A79" s="10" t="s">
        <v>1837</v>
      </c>
      <c r="B79" s="10" t="s">
        <v>12204</v>
      </c>
      <c r="C79" s="43" t="str">
        <f>VLOOKUP(B79,'Directorio Pegue'!$B$2:$L$2000,8,FALSE)</f>
        <v>Alimentos, bebidas y tabaco</v>
      </c>
      <c r="D79" s="43"/>
      <c r="E79" t="s">
        <v>12444</v>
      </c>
      <c r="F79" s="44" t="s">
        <v>12465</v>
      </c>
      <c r="G79" t="s">
        <v>13306</v>
      </c>
      <c r="H79" s="15"/>
      <c r="K79" s="7" t="s">
        <v>1067</v>
      </c>
      <c r="O79" s="8" t="s">
        <v>1216</v>
      </c>
      <c r="P79" t="s">
        <v>12417</v>
      </c>
      <c r="W79" t="s">
        <v>12243</v>
      </c>
    </row>
    <row r="80" spans="1:23" hidden="1" x14ac:dyDescent="0.25">
      <c r="A80" s="10" t="s">
        <v>12145</v>
      </c>
      <c r="B80" s="10" t="s">
        <v>12145</v>
      </c>
      <c r="C80" s="43" t="str">
        <f>VLOOKUP(B80,'Directorio Pegue'!$B$2:$L$2000,8,FALSE)</f>
        <v>Alimentos, bebidas y tabaco</v>
      </c>
      <c r="D80" s="43"/>
      <c r="E80" t="s">
        <v>12445</v>
      </c>
      <c r="F80" s="45" t="s">
        <v>12219</v>
      </c>
      <c r="G80" t="s">
        <v>12873</v>
      </c>
      <c r="H80" s="15"/>
      <c r="K80" s="7" t="s">
        <v>132</v>
      </c>
      <c r="O80" s="8" t="s">
        <v>1044</v>
      </c>
      <c r="P80" t="s">
        <v>12417</v>
      </c>
      <c r="W80" t="s">
        <v>12261</v>
      </c>
    </row>
    <row r="81" spans="1:23" hidden="1" x14ac:dyDescent="0.25">
      <c r="A81" s="10" t="s">
        <v>1663</v>
      </c>
      <c r="B81" s="10" t="s">
        <v>12225</v>
      </c>
      <c r="C81" s="43" t="str">
        <f>VLOOKUP(B81,'Directorio Pegue'!$B$2:$L$2000,8,FALSE)</f>
        <v>Eléctrico</v>
      </c>
      <c r="D81" s="43"/>
      <c r="E81" t="s">
        <v>12446</v>
      </c>
      <c r="F81" s="44" t="s">
        <v>12467</v>
      </c>
      <c r="G81" t="s">
        <v>12873</v>
      </c>
      <c r="H81" s="15"/>
      <c r="K81" s="8" t="s">
        <v>134</v>
      </c>
      <c r="O81" s="7" t="s">
        <v>300</v>
      </c>
      <c r="P81" t="s">
        <v>12417</v>
      </c>
      <c r="W81" t="s">
        <v>12417</v>
      </c>
    </row>
    <row r="82" spans="1:23" hidden="1" x14ac:dyDescent="0.25">
      <c r="A82" s="10" t="s">
        <v>12215</v>
      </c>
      <c r="B82" s="10" t="s">
        <v>12215</v>
      </c>
      <c r="C82" s="43" t="str">
        <f>VLOOKUP(B82,'Directorio Pegue'!$B$2:$L$2000,8,FALSE)</f>
        <v>Energía</v>
      </c>
      <c r="D82" s="43"/>
      <c r="E82" t="s">
        <v>12448</v>
      </c>
      <c r="F82" s="44" t="s">
        <v>12248</v>
      </c>
      <c r="G82" t="s">
        <v>12748</v>
      </c>
      <c r="H82" s="15"/>
      <c r="K82" s="7" t="s">
        <v>415</v>
      </c>
      <c r="O82" s="8" t="s">
        <v>305</v>
      </c>
      <c r="P82" t="s">
        <v>12417</v>
      </c>
      <c r="W82" t="s">
        <v>12135</v>
      </c>
    </row>
    <row r="83" spans="1:23" hidden="1" x14ac:dyDescent="0.25">
      <c r="A83" s="23" t="s">
        <v>10531</v>
      </c>
      <c r="B83" s="14" t="s">
        <v>12411</v>
      </c>
      <c r="C83" s="43" t="str">
        <f>VLOOKUP(B83,'Directorio Pegue'!$B$2:$L$2000,8,FALSE)</f>
        <v>Eléctrico</v>
      </c>
      <c r="D83" s="43"/>
      <c r="E83" t="s">
        <v>12450</v>
      </c>
      <c r="F83" s="44" t="s">
        <v>12100</v>
      </c>
      <c r="G83" t="s">
        <v>12708</v>
      </c>
      <c r="H83" s="32"/>
      <c r="K83" s="8" t="s">
        <v>417</v>
      </c>
      <c r="O83" s="7" t="s">
        <v>739</v>
      </c>
      <c r="P83" t="s">
        <v>12417</v>
      </c>
      <c r="W83" t="s">
        <v>12279</v>
      </c>
    </row>
    <row r="84" spans="1:23" hidden="1" x14ac:dyDescent="0.25">
      <c r="A84" s="21" t="s">
        <v>504</v>
      </c>
      <c r="B84" s="14" t="s">
        <v>12412</v>
      </c>
      <c r="C84" s="43" t="str">
        <f>VLOOKUP(B84,'Directorio Pegue'!$B$2:$L$2000,8,FALSE)</f>
        <v>Otros</v>
      </c>
      <c r="D84" s="43"/>
      <c r="E84" t="s">
        <v>12137</v>
      </c>
      <c r="F84" s="44" t="s">
        <v>12381</v>
      </c>
      <c r="G84" t="s">
        <v>12748</v>
      </c>
      <c r="H84" s="32"/>
      <c r="K84" s="7" t="s">
        <v>1958</v>
      </c>
      <c r="O84" s="7" t="s">
        <v>737</v>
      </c>
      <c r="P84" t="s">
        <v>12417</v>
      </c>
      <c r="W84" t="s">
        <v>12255</v>
      </c>
    </row>
    <row r="85" spans="1:23" hidden="1" x14ac:dyDescent="0.25">
      <c r="A85" s="11" t="s">
        <v>8919</v>
      </c>
      <c r="B85" s="11" t="s">
        <v>12359</v>
      </c>
      <c r="C85" s="43" t="str">
        <f>VLOOKUP(B85,'Directorio Pegue'!$B$2:$L$2000,8,FALSE)</f>
        <v>Alimentos, bebidas y tabaco</v>
      </c>
      <c r="D85" s="43"/>
      <c r="E85" s="15" t="s">
        <v>12137</v>
      </c>
      <c r="F85" s="44" t="s">
        <v>12474</v>
      </c>
      <c r="G85" t="s">
        <v>12697</v>
      </c>
      <c r="H85" s="16"/>
      <c r="K85" s="8" t="s">
        <v>1981</v>
      </c>
      <c r="O85" s="7" t="s">
        <v>735</v>
      </c>
      <c r="P85" t="s">
        <v>12417</v>
      </c>
      <c r="W85" t="s">
        <v>12195</v>
      </c>
    </row>
    <row r="86" spans="1:23" hidden="1" x14ac:dyDescent="0.25">
      <c r="A86" s="23" t="s">
        <v>2156</v>
      </c>
      <c r="B86" s="14" t="s">
        <v>12413</v>
      </c>
      <c r="C86" s="43" t="str">
        <f>VLOOKUP(B86,'Directorio Pegue'!$B$2:$L$2000,8,FALSE)</f>
        <v>Alimentos, bebidas y tabaco</v>
      </c>
      <c r="D86" s="43"/>
      <c r="E86" s="15" t="s">
        <v>12208</v>
      </c>
      <c r="F86" s="45" t="s">
        <v>12476</v>
      </c>
      <c r="G86" t="s">
        <v>12721</v>
      </c>
      <c r="H86" s="32"/>
      <c r="K86" s="7" t="s">
        <v>1983</v>
      </c>
      <c r="O86" s="8" t="s">
        <v>4736</v>
      </c>
      <c r="P86" t="s">
        <v>12417</v>
      </c>
      <c r="W86" t="s">
        <v>12259</v>
      </c>
    </row>
    <row r="87" spans="1:23" hidden="1" x14ac:dyDescent="0.25">
      <c r="A87" s="21" t="s">
        <v>1754</v>
      </c>
      <c r="B87" s="14" t="s">
        <v>12243</v>
      </c>
      <c r="C87" s="43" t="str">
        <f>VLOOKUP(B87,'Directorio Pegue'!$B$2:$L$2000,8,FALSE)</f>
        <v>Consumo</v>
      </c>
      <c r="D87" s="43"/>
      <c r="E87" t="s">
        <v>12457</v>
      </c>
      <c r="F87" s="45" t="s">
        <v>12477</v>
      </c>
      <c r="G87" t="s">
        <v>12721</v>
      </c>
      <c r="H87" s="32"/>
      <c r="K87" s="8" t="s">
        <v>1985</v>
      </c>
      <c r="O87" s="8" t="s">
        <v>4191</v>
      </c>
      <c r="P87" t="s">
        <v>12417</v>
      </c>
      <c r="W87" t="s">
        <v>12188</v>
      </c>
    </row>
    <row r="88" spans="1:23" hidden="1" x14ac:dyDescent="0.25">
      <c r="A88" s="10" t="s">
        <v>12243</v>
      </c>
      <c r="B88" s="10" t="s">
        <v>12243</v>
      </c>
      <c r="C88" s="43" t="str">
        <f>VLOOKUP(B88,'Directorio Pegue'!$B$2:$L$2000,8,FALSE)</f>
        <v>Consumo</v>
      </c>
      <c r="D88" s="43"/>
      <c r="E88" t="s">
        <v>12461</v>
      </c>
      <c r="F88" s="44" t="s">
        <v>12478</v>
      </c>
      <c r="G88" t="s">
        <v>12721</v>
      </c>
      <c r="H88" s="15"/>
      <c r="K88" s="7" t="s">
        <v>409</v>
      </c>
      <c r="O88" s="8" t="s">
        <v>4187</v>
      </c>
      <c r="P88" t="s">
        <v>12417</v>
      </c>
      <c r="W88" t="s">
        <v>12210</v>
      </c>
    </row>
    <row r="89" spans="1:23" hidden="1" x14ac:dyDescent="0.25">
      <c r="A89" s="10" t="s">
        <v>1022</v>
      </c>
      <c r="B89" s="10" t="s">
        <v>12241</v>
      </c>
      <c r="C89" s="43" t="str">
        <f>VLOOKUP(B89,'Directorio Pegue'!$B$2:$L$2000,8,FALSE)</f>
        <v>Construcción</v>
      </c>
      <c r="D89" s="43"/>
      <c r="E89" s="15" t="s">
        <v>12304</v>
      </c>
      <c r="F89" s="45" t="s">
        <v>12479</v>
      </c>
      <c r="G89" t="s">
        <v>12721</v>
      </c>
      <c r="H89" s="15"/>
      <c r="K89" s="7" t="s">
        <v>1496</v>
      </c>
      <c r="O89" s="7" t="s">
        <v>4189</v>
      </c>
      <c r="P89" t="s">
        <v>12417</v>
      </c>
      <c r="W89" t="s">
        <v>12250</v>
      </c>
    </row>
    <row r="90" spans="1:23" hidden="1" x14ac:dyDescent="0.25">
      <c r="A90" s="26" t="s">
        <v>2059</v>
      </c>
      <c r="B90" s="14" t="s">
        <v>12261</v>
      </c>
      <c r="C90" s="43" t="str">
        <f>VLOOKUP(B90,'Directorio Pegue'!$B$2:$L$2000,8,FALSE)</f>
        <v>Consumo</v>
      </c>
      <c r="D90" s="43"/>
      <c r="E90" s="15" t="s">
        <v>12249</v>
      </c>
      <c r="F90" s="45" t="s">
        <v>12480</v>
      </c>
      <c r="G90" t="s">
        <v>12721</v>
      </c>
      <c r="H90" s="32"/>
      <c r="K90" s="7" t="s">
        <v>1494</v>
      </c>
      <c r="O90" s="8" t="s">
        <v>4176</v>
      </c>
      <c r="P90" t="s">
        <v>12417</v>
      </c>
      <c r="W90" t="s">
        <v>12322</v>
      </c>
    </row>
    <row r="91" spans="1:23" hidden="1" x14ac:dyDescent="0.25">
      <c r="A91" s="10" t="s">
        <v>2064</v>
      </c>
      <c r="B91" s="10" t="s">
        <v>12276</v>
      </c>
      <c r="C91" s="43" t="str">
        <f>VLOOKUP(B91,'Directorio Pegue'!$B$2:$L$2000,8,FALSE)</f>
        <v>Consumo</v>
      </c>
      <c r="D91" s="43"/>
      <c r="E91" s="15" t="s">
        <v>12248</v>
      </c>
      <c r="F91" s="44" t="s">
        <v>12481</v>
      </c>
      <c r="G91" t="s">
        <v>12721</v>
      </c>
      <c r="H91" s="15"/>
      <c r="K91" s="8" t="s">
        <v>1461</v>
      </c>
      <c r="O91" s="7" t="s">
        <v>4178</v>
      </c>
      <c r="P91" t="s">
        <v>12417</v>
      </c>
      <c r="W91" t="s">
        <v>12343</v>
      </c>
    </row>
    <row r="92" spans="1:23" hidden="1" x14ac:dyDescent="0.25">
      <c r="A92" s="10" t="s">
        <v>12261</v>
      </c>
      <c r="B92" s="10" t="s">
        <v>12261</v>
      </c>
      <c r="C92" s="43" t="str">
        <f>VLOOKUP(B92,'Directorio Pegue'!$B$2:$L$2000,8,FALSE)</f>
        <v>Consumo</v>
      </c>
      <c r="D92" s="43"/>
      <c r="E92" t="s">
        <v>12249</v>
      </c>
      <c r="F92" s="44" t="s">
        <v>12501</v>
      </c>
      <c r="G92" t="s">
        <v>13306</v>
      </c>
      <c r="H92" s="15"/>
      <c r="K92" s="8" t="s">
        <v>5648</v>
      </c>
      <c r="O92" s="7" t="s">
        <v>381</v>
      </c>
      <c r="P92" t="s">
        <v>12417</v>
      </c>
      <c r="W92" t="s">
        <v>12305</v>
      </c>
    </row>
    <row r="93" spans="1:23" hidden="1" x14ac:dyDescent="0.25">
      <c r="A93" s="10" t="s">
        <v>12356</v>
      </c>
      <c r="B93" s="10" t="s">
        <v>12357</v>
      </c>
      <c r="C93" s="43" t="str">
        <f>VLOOKUP(B93,'Directorio Pegue'!$B$2:$L$2000,8,FALSE)</f>
        <v>Alimentos, bebidas y tabaco</v>
      </c>
      <c r="D93" s="43"/>
      <c r="E93" s="28" t="s">
        <v>12462</v>
      </c>
      <c r="F93" s="45" t="s">
        <v>12502</v>
      </c>
      <c r="G93" t="s">
        <v>12748</v>
      </c>
      <c r="H93" s="15"/>
      <c r="K93" s="7" t="s">
        <v>317</v>
      </c>
      <c r="O93" s="8" t="s">
        <v>3611</v>
      </c>
      <c r="P93" t="s">
        <v>12417</v>
      </c>
      <c r="W93" t="s">
        <v>12317</v>
      </c>
    </row>
    <row r="94" spans="1:23" hidden="1" x14ac:dyDescent="0.25">
      <c r="A94" s="23" t="s">
        <v>1042</v>
      </c>
      <c r="B94" s="14" t="s">
        <v>12417</v>
      </c>
      <c r="C94" s="43" t="str">
        <f>VLOOKUP(B94,'Directorio Pegue'!$B$2:$L$2000,8,FALSE)</f>
        <v>CFI</v>
      </c>
      <c r="D94" s="43"/>
      <c r="E94" t="s">
        <v>12464</v>
      </c>
      <c r="F94" s="44" t="s">
        <v>12503</v>
      </c>
      <c r="G94" t="s">
        <v>12697</v>
      </c>
      <c r="H94" s="32"/>
      <c r="K94" s="7" t="s">
        <v>319</v>
      </c>
      <c r="O94" s="7" t="s">
        <v>87</v>
      </c>
      <c r="P94" t="s">
        <v>12417</v>
      </c>
      <c r="W94" t="s">
        <v>12318</v>
      </c>
    </row>
    <row r="95" spans="1:23" hidden="1" x14ac:dyDescent="0.25">
      <c r="A95" s="23" t="s">
        <v>51</v>
      </c>
      <c r="B95" s="14" t="s">
        <v>12417</v>
      </c>
      <c r="C95" s="43" t="str">
        <f>VLOOKUP(B95,'Directorio Pegue'!$B$2:$L$2000,8,FALSE)</f>
        <v>CFI</v>
      </c>
      <c r="D95" s="43"/>
      <c r="E95" t="s">
        <v>12465</v>
      </c>
      <c r="F95" s="44" t="s">
        <v>12506</v>
      </c>
      <c r="G95" t="s">
        <v>12719</v>
      </c>
      <c r="H95" s="32"/>
      <c r="K95" s="7" t="s">
        <v>1476</v>
      </c>
      <c r="O95" s="7" t="s">
        <v>164</v>
      </c>
      <c r="P95" t="s">
        <v>12417</v>
      </c>
      <c r="W95" t="s">
        <v>12241</v>
      </c>
    </row>
    <row r="96" spans="1:23" hidden="1" x14ac:dyDescent="0.25">
      <c r="A96" s="21" t="s">
        <v>49</v>
      </c>
      <c r="B96" s="14" t="s">
        <v>12417</v>
      </c>
      <c r="C96" s="43" t="str">
        <f>VLOOKUP(B96,'Directorio Pegue'!$B$2:$L$2000,8,FALSE)</f>
        <v>CFI</v>
      </c>
      <c r="D96" s="43"/>
      <c r="E96" s="16" t="s">
        <v>12381</v>
      </c>
      <c r="F96" s="45" t="s">
        <v>12507</v>
      </c>
      <c r="G96" t="s">
        <v>12697</v>
      </c>
      <c r="H96" s="32"/>
      <c r="K96" s="7" t="s">
        <v>1474</v>
      </c>
      <c r="O96" s="8" t="s">
        <v>162</v>
      </c>
      <c r="P96" t="s">
        <v>12417</v>
      </c>
      <c r="W96" t="s">
        <v>12299</v>
      </c>
    </row>
    <row r="97" spans="1:23" hidden="1" x14ac:dyDescent="0.25">
      <c r="A97" s="21" t="s">
        <v>7845</v>
      </c>
      <c r="B97" s="14" t="s">
        <v>12417</v>
      </c>
      <c r="C97" s="43" t="str">
        <f>VLOOKUP(B97,'Directorio Pegue'!$B$2:$L$2000,8,FALSE)</f>
        <v>CFI</v>
      </c>
      <c r="D97" s="43"/>
      <c r="E97" s="15" t="s">
        <v>12382</v>
      </c>
      <c r="F97" s="44" t="s">
        <v>12508</v>
      </c>
      <c r="G97" t="s">
        <v>12697</v>
      </c>
      <c r="H97" s="32"/>
      <c r="K97" s="8" t="s">
        <v>1478</v>
      </c>
      <c r="O97" s="7" t="s">
        <v>571</v>
      </c>
      <c r="P97" t="s">
        <v>12417</v>
      </c>
      <c r="W97" t="s">
        <v>12316</v>
      </c>
    </row>
    <row r="98" spans="1:23" hidden="1" x14ac:dyDescent="0.25">
      <c r="A98" s="23" t="s">
        <v>7857</v>
      </c>
      <c r="B98" s="14" t="s">
        <v>12417</v>
      </c>
      <c r="C98" s="43" t="str">
        <f>VLOOKUP(B98,'Directorio Pegue'!$B$2:$L$2000,8,FALSE)</f>
        <v>CFI</v>
      </c>
      <c r="D98" s="43"/>
      <c r="E98" t="s">
        <v>12219</v>
      </c>
      <c r="F98" s="44" t="s">
        <v>12509</v>
      </c>
      <c r="G98" t="s">
        <v>12697</v>
      </c>
      <c r="H98" s="32"/>
      <c r="K98" s="7" t="s">
        <v>536</v>
      </c>
      <c r="O98" s="7" t="s">
        <v>576</v>
      </c>
      <c r="P98" t="s">
        <v>12417</v>
      </c>
      <c r="W98" t="s">
        <v>12151</v>
      </c>
    </row>
    <row r="99" spans="1:23" hidden="1" x14ac:dyDescent="0.25">
      <c r="A99" s="21" t="s">
        <v>7843</v>
      </c>
      <c r="B99" s="14" t="s">
        <v>12417</v>
      </c>
      <c r="C99" s="43" t="str">
        <f>VLOOKUP(B99,'Directorio Pegue'!$B$2:$L$2000,8,FALSE)</f>
        <v>CFI</v>
      </c>
      <c r="D99" s="43"/>
      <c r="E99" t="s">
        <v>12467</v>
      </c>
      <c r="F99" s="44" t="s">
        <v>12510</v>
      </c>
      <c r="G99" t="s">
        <v>12697</v>
      </c>
      <c r="H99" s="32"/>
      <c r="K99" s="7" t="s">
        <v>60</v>
      </c>
      <c r="O99" s="7" t="s">
        <v>1862</v>
      </c>
      <c r="P99" t="s">
        <v>12417</v>
      </c>
      <c r="W99" t="s">
        <v>12273</v>
      </c>
    </row>
    <row r="100" spans="1:23" hidden="1" x14ac:dyDescent="0.25">
      <c r="A100" s="23" t="s">
        <v>759</v>
      </c>
      <c r="B100" s="14" t="s">
        <v>12417</v>
      </c>
      <c r="C100" s="43" t="str">
        <f>VLOOKUP(B100,'Directorio Pegue'!$B$2:$L$2000,8,FALSE)</f>
        <v>CFI</v>
      </c>
      <c r="D100" s="43"/>
      <c r="E100" t="s">
        <v>12248</v>
      </c>
      <c r="F100" s="44" t="s">
        <v>12511</v>
      </c>
      <c r="G100" t="s">
        <v>12697</v>
      </c>
      <c r="H100" s="32"/>
      <c r="K100" s="8" t="s">
        <v>62</v>
      </c>
      <c r="O100" s="8" t="s">
        <v>313</v>
      </c>
      <c r="P100" t="s">
        <v>12417</v>
      </c>
      <c r="W100" t="s">
        <v>12345</v>
      </c>
    </row>
    <row r="101" spans="1:23" x14ac:dyDescent="0.25">
      <c r="A101" s="21" t="s">
        <v>761</v>
      </c>
      <c r="B101" s="14" t="s">
        <v>12417</v>
      </c>
      <c r="C101" s="43" t="str">
        <f>VLOOKUP(B101,'Directorio Pegue'!$B$2:$L$2000,8,FALSE)</f>
        <v>CFI</v>
      </c>
      <c r="D101" s="43"/>
      <c r="E101" t="s">
        <v>12381</v>
      </c>
      <c r="F101" s="44" t="s">
        <v>12512</v>
      </c>
      <c r="G101" t="s">
        <v>12697</v>
      </c>
      <c r="H101" s="32"/>
      <c r="K101" s="7" t="s">
        <v>8440</v>
      </c>
      <c r="O101" s="8" t="s">
        <v>315</v>
      </c>
      <c r="P101" t="s">
        <v>12417</v>
      </c>
      <c r="W101" t="s">
        <v>12166</v>
      </c>
    </row>
    <row r="102" spans="1:23" hidden="1" x14ac:dyDescent="0.25">
      <c r="A102" s="23" t="s">
        <v>763</v>
      </c>
      <c r="B102" s="14" t="s">
        <v>12417</v>
      </c>
      <c r="C102" s="43" t="str">
        <f>VLOOKUP(B102,'Directorio Pegue'!$B$2:$L$2000,8,FALSE)</f>
        <v>CFI</v>
      </c>
      <c r="D102" s="43"/>
      <c r="E102" s="15" t="s">
        <v>12219</v>
      </c>
      <c r="F102" s="44" t="s">
        <v>12513</v>
      </c>
      <c r="G102" t="s">
        <v>12697</v>
      </c>
      <c r="H102" s="32"/>
      <c r="K102" s="7" t="s">
        <v>8443</v>
      </c>
      <c r="O102" s="8" t="s">
        <v>574</v>
      </c>
      <c r="P102" t="s">
        <v>12417</v>
      </c>
      <c r="W102" t="s">
        <v>12302</v>
      </c>
    </row>
    <row r="103" spans="1:23" hidden="1" x14ac:dyDescent="0.25">
      <c r="A103" s="21" t="s">
        <v>765</v>
      </c>
      <c r="B103" s="14" t="s">
        <v>12417</v>
      </c>
      <c r="C103" s="43" t="str">
        <f>VLOOKUP(B103,'Directorio Pegue'!$B$2:$L$2000,8,FALSE)</f>
        <v>CFI</v>
      </c>
      <c r="D103" s="43"/>
      <c r="E103" s="15" t="s">
        <v>12157</v>
      </c>
      <c r="F103" s="45" t="s">
        <v>12514</v>
      </c>
      <c r="G103" t="s">
        <v>12697</v>
      </c>
      <c r="H103" s="32"/>
      <c r="K103" s="8" t="s">
        <v>8446</v>
      </c>
      <c r="O103" s="8" t="s">
        <v>568</v>
      </c>
      <c r="P103" t="s">
        <v>12417</v>
      </c>
      <c r="W103" t="s">
        <v>12352</v>
      </c>
    </row>
    <row r="104" spans="1:23" hidden="1" x14ac:dyDescent="0.25">
      <c r="A104" s="21" t="s">
        <v>89</v>
      </c>
      <c r="B104" s="14" t="s">
        <v>12417</v>
      </c>
      <c r="C104" s="43" t="str">
        <f>VLOOKUP(B104,'Directorio Pegue'!$B$2:$L$2000,8,FALSE)</f>
        <v>CFI</v>
      </c>
      <c r="D104" s="43"/>
      <c r="E104" t="s">
        <v>12474</v>
      </c>
      <c r="F104" s="44" t="s">
        <v>12515</v>
      </c>
      <c r="G104" t="s">
        <v>12697</v>
      </c>
      <c r="H104" s="32"/>
      <c r="K104" s="8" t="s">
        <v>1057</v>
      </c>
      <c r="O104" s="7" t="s">
        <v>472</v>
      </c>
      <c r="P104" t="s">
        <v>12417</v>
      </c>
      <c r="W104" t="s">
        <v>12142</v>
      </c>
    </row>
    <row r="105" spans="1:23" hidden="1" x14ac:dyDescent="0.25">
      <c r="A105" s="23" t="s">
        <v>95</v>
      </c>
      <c r="B105" s="14" t="s">
        <v>12417</v>
      </c>
      <c r="C105" s="43" t="str">
        <f>VLOOKUP(B105,'Directorio Pegue'!$B$2:$L$2000,8,FALSE)</f>
        <v>CFI</v>
      </c>
      <c r="D105" s="43"/>
      <c r="E105" t="s">
        <v>12476</v>
      </c>
      <c r="F105" s="45" t="s">
        <v>12517</v>
      </c>
      <c r="G105" t="s">
        <v>13306</v>
      </c>
      <c r="H105" s="32"/>
      <c r="K105" s="7" t="s">
        <v>1069</v>
      </c>
      <c r="O105" s="8" t="s">
        <v>11391</v>
      </c>
      <c r="P105" t="s">
        <v>12417</v>
      </c>
      <c r="W105" t="s">
        <v>12289</v>
      </c>
    </row>
    <row r="106" spans="1:23" hidden="1" x14ac:dyDescent="0.25">
      <c r="A106" s="21" t="s">
        <v>1065</v>
      </c>
      <c r="B106" s="14" t="s">
        <v>12417</v>
      </c>
      <c r="C106" s="43" t="str">
        <f>VLOOKUP(B106,'Directorio Pegue'!$B$2:$L$2000,8,FALSE)</f>
        <v>CFI</v>
      </c>
      <c r="D106" s="43"/>
      <c r="E106" t="s">
        <v>12476</v>
      </c>
      <c r="F106" s="45" t="s">
        <v>12519</v>
      </c>
      <c r="G106" t="s">
        <v>13306</v>
      </c>
      <c r="H106" s="32"/>
      <c r="K106" s="8" t="s">
        <v>1099</v>
      </c>
      <c r="O106" s="7" t="s">
        <v>6691</v>
      </c>
      <c r="P106" t="s">
        <v>12417</v>
      </c>
      <c r="W106" t="s">
        <v>12275</v>
      </c>
    </row>
    <row r="107" spans="1:23" hidden="1" x14ac:dyDescent="0.25">
      <c r="A107" s="23" t="s">
        <v>1067</v>
      </c>
      <c r="B107" s="14" t="s">
        <v>12417</v>
      </c>
      <c r="C107" s="43" t="str">
        <f>VLOOKUP(B107,'Directorio Pegue'!$B$2:$L$2000,8,FALSE)</f>
        <v>CFI</v>
      </c>
      <c r="D107" s="43"/>
      <c r="E107" t="s">
        <v>12477</v>
      </c>
      <c r="F107" s="45" t="s">
        <v>12520</v>
      </c>
      <c r="G107" t="s">
        <v>13306</v>
      </c>
      <c r="H107" s="32"/>
      <c r="K107" s="7" t="s">
        <v>3846</v>
      </c>
      <c r="O107" s="8" t="s">
        <v>5869</v>
      </c>
      <c r="P107" t="s">
        <v>12417</v>
      </c>
      <c r="W107" t="s">
        <v>12271</v>
      </c>
    </row>
    <row r="108" spans="1:23" hidden="1" x14ac:dyDescent="0.25">
      <c r="A108" s="23" t="s">
        <v>132</v>
      </c>
      <c r="B108" s="14" t="s">
        <v>12417</v>
      </c>
      <c r="C108" s="43" t="str">
        <f>VLOOKUP(B108,'Directorio Pegue'!$B$2:$L$2000,8,FALSE)</f>
        <v>CFI</v>
      </c>
      <c r="D108" s="43"/>
      <c r="E108" t="s">
        <v>12478</v>
      </c>
      <c r="F108" s="45" t="s">
        <v>12521</v>
      </c>
      <c r="G108" t="s">
        <v>12873</v>
      </c>
      <c r="H108" s="32"/>
      <c r="K108" s="8" t="s">
        <v>3848</v>
      </c>
      <c r="O108" s="7" t="s">
        <v>817</v>
      </c>
      <c r="P108" t="s">
        <v>12417</v>
      </c>
      <c r="W108" t="s">
        <v>12244</v>
      </c>
    </row>
    <row r="109" spans="1:23" hidden="1" x14ac:dyDescent="0.25">
      <c r="A109" s="21" t="s">
        <v>134</v>
      </c>
      <c r="B109" s="14" t="s">
        <v>12417</v>
      </c>
      <c r="C109" s="43" t="str">
        <f>VLOOKUP(B109,'Directorio Pegue'!$B$2:$L$2000,8,FALSE)</f>
        <v>CFI</v>
      </c>
      <c r="D109" s="43"/>
      <c r="E109" t="s">
        <v>12478</v>
      </c>
      <c r="F109" s="54" t="s">
        <v>12522</v>
      </c>
      <c r="G109" s="52" t="s">
        <v>12736</v>
      </c>
      <c r="H109" s="32"/>
      <c r="K109" s="8" t="s">
        <v>7965</v>
      </c>
      <c r="O109" s="7" t="s">
        <v>126</v>
      </c>
      <c r="P109" t="s">
        <v>12417</v>
      </c>
      <c r="W109" t="s">
        <v>12172</v>
      </c>
    </row>
    <row r="110" spans="1:23" hidden="1" x14ac:dyDescent="0.25">
      <c r="A110" s="21" t="s">
        <v>415</v>
      </c>
      <c r="B110" s="14" t="s">
        <v>12417</v>
      </c>
      <c r="C110" s="43" t="str">
        <f>VLOOKUP(B110,'Directorio Pegue'!$B$2:$L$2000,8,FALSE)</f>
        <v>CFI</v>
      </c>
      <c r="D110" s="43"/>
      <c r="E110" t="s">
        <v>12479</v>
      </c>
      <c r="F110" s="44" t="s">
        <v>12523</v>
      </c>
      <c r="G110" t="s">
        <v>13306</v>
      </c>
      <c r="H110" s="32"/>
      <c r="K110" s="7" t="s">
        <v>7967</v>
      </c>
      <c r="O110" s="8" t="s">
        <v>4129</v>
      </c>
      <c r="P110" t="s">
        <v>12417</v>
      </c>
      <c r="W110" t="s">
        <v>12140</v>
      </c>
    </row>
    <row r="111" spans="1:23" hidden="1" x14ac:dyDescent="0.25">
      <c r="A111" s="21" t="s">
        <v>417</v>
      </c>
      <c r="B111" s="14" t="s">
        <v>12417</v>
      </c>
      <c r="C111" s="43" t="str">
        <f>VLOOKUP(B111,'Directorio Pegue'!$B$2:$L$2000,8,FALSE)</f>
        <v>CFI</v>
      </c>
      <c r="D111" s="43"/>
      <c r="E111" t="s">
        <v>12480</v>
      </c>
      <c r="F111" s="44" t="s">
        <v>12524</v>
      </c>
      <c r="G111" t="s">
        <v>13306</v>
      </c>
      <c r="H111" s="32"/>
      <c r="K111" s="7" t="s">
        <v>7969</v>
      </c>
      <c r="O111" s="8" t="s">
        <v>1187</v>
      </c>
      <c r="P111" t="s">
        <v>12417</v>
      </c>
      <c r="W111" t="s">
        <v>12291</v>
      </c>
    </row>
    <row r="112" spans="1:23" hidden="1" x14ac:dyDescent="0.25">
      <c r="A112" s="23" t="s">
        <v>1958</v>
      </c>
      <c r="B112" s="14" t="s">
        <v>12417</v>
      </c>
      <c r="C112" s="43" t="str">
        <f>VLOOKUP(B112,'Directorio Pegue'!$B$2:$L$2000,8,FALSE)</f>
        <v>CFI</v>
      </c>
      <c r="D112" s="43"/>
      <c r="E112" t="s">
        <v>12481</v>
      </c>
      <c r="F112" s="44" t="s">
        <v>12525</v>
      </c>
      <c r="G112" t="s">
        <v>12719</v>
      </c>
      <c r="H112" s="32"/>
      <c r="K112" s="8" t="s">
        <v>7971</v>
      </c>
      <c r="O112" s="7" t="s">
        <v>6275</v>
      </c>
      <c r="P112" t="s">
        <v>12417</v>
      </c>
      <c r="W112" t="s">
        <v>12232</v>
      </c>
    </row>
    <row r="113" spans="1:23" hidden="1" x14ac:dyDescent="0.25">
      <c r="A113" s="21" t="s">
        <v>1981</v>
      </c>
      <c r="B113" s="14" t="s">
        <v>12417</v>
      </c>
      <c r="C113" s="43" t="str">
        <f>VLOOKUP(B113,'Directorio Pegue'!$B$2:$L$2000,8,FALSE)</f>
        <v>CFI</v>
      </c>
      <c r="D113" s="43"/>
      <c r="E113" t="s">
        <v>12501</v>
      </c>
      <c r="F113" s="45" t="s">
        <v>12526</v>
      </c>
      <c r="G113" t="s">
        <v>13306</v>
      </c>
      <c r="H113" s="32"/>
      <c r="K113" s="7" t="s">
        <v>7973</v>
      </c>
      <c r="O113" s="8" t="s">
        <v>1040</v>
      </c>
      <c r="P113" t="s">
        <v>12417</v>
      </c>
      <c r="W113" t="s">
        <v>12303</v>
      </c>
    </row>
    <row r="114" spans="1:23" x14ac:dyDescent="0.25">
      <c r="A114" s="21" t="s">
        <v>1983</v>
      </c>
      <c r="B114" s="14" t="s">
        <v>12417</v>
      </c>
      <c r="C114" s="43" t="str">
        <f>VLOOKUP(B114,'Directorio Pegue'!$B$2:$L$2000,8,FALSE)</f>
        <v>CFI</v>
      </c>
      <c r="D114" s="43"/>
      <c r="E114" t="s">
        <v>12502</v>
      </c>
      <c r="F114" s="45" t="s">
        <v>12527</v>
      </c>
      <c r="G114" t="s">
        <v>12733</v>
      </c>
      <c r="H114" s="32"/>
      <c r="K114" s="8" t="s">
        <v>3839</v>
      </c>
      <c r="O114" s="7" t="s">
        <v>1046</v>
      </c>
      <c r="P114" t="s">
        <v>12417</v>
      </c>
      <c r="W114" t="s">
        <v>12158</v>
      </c>
    </row>
    <row r="115" spans="1:23" hidden="1" x14ac:dyDescent="0.25">
      <c r="A115" s="23" t="s">
        <v>1985</v>
      </c>
      <c r="B115" s="14" t="s">
        <v>12417</v>
      </c>
      <c r="C115" s="43" t="str">
        <f>VLOOKUP(B115,'Directorio Pegue'!$B$2:$L$2000,8,FALSE)</f>
        <v>CFI</v>
      </c>
      <c r="D115" s="43"/>
      <c r="E115" t="s">
        <v>12503</v>
      </c>
      <c r="F115" s="44" t="s">
        <v>12534</v>
      </c>
      <c r="G115" t="s">
        <v>12717</v>
      </c>
      <c r="H115" s="32"/>
      <c r="K115" s="7" t="s">
        <v>3841</v>
      </c>
      <c r="O115" s="7" t="s">
        <v>4160</v>
      </c>
      <c r="P115" t="s">
        <v>12417</v>
      </c>
      <c r="W115" t="s">
        <v>12272</v>
      </c>
    </row>
    <row r="116" spans="1:23" hidden="1" x14ac:dyDescent="0.25">
      <c r="A116" s="21" t="s">
        <v>409</v>
      </c>
      <c r="B116" s="14" t="s">
        <v>12417</v>
      </c>
      <c r="C116" s="43" t="str">
        <f>VLOOKUP(B116,'Directorio Pegue'!$B$2:$L$2000,8,FALSE)</f>
        <v>CFI</v>
      </c>
      <c r="D116" s="43"/>
      <c r="E116" s="15" t="s">
        <v>12312</v>
      </c>
      <c r="F116" s="44" t="s">
        <v>12535</v>
      </c>
      <c r="G116" t="s">
        <v>12717</v>
      </c>
      <c r="H116" s="32"/>
      <c r="K116" s="8" t="s">
        <v>3843</v>
      </c>
      <c r="O116" s="7" t="s">
        <v>5929</v>
      </c>
      <c r="P116" t="s">
        <v>12417</v>
      </c>
      <c r="W116" t="s">
        <v>12280</v>
      </c>
    </row>
    <row r="117" spans="1:23" hidden="1" x14ac:dyDescent="0.25">
      <c r="A117" s="23" t="s">
        <v>1496</v>
      </c>
      <c r="B117" s="14" t="s">
        <v>12417</v>
      </c>
      <c r="C117" s="43" t="str">
        <f>VLOOKUP(B117,'Directorio Pegue'!$B$2:$L$2000,8,FALSE)</f>
        <v>CFI</v>
      </c>
      <c r="D117" s="43"/>
      <c r="E117" t="s">
        <v>12506</v>
      </c>
      <c r="F117" s="44" t="s">
        <v>12536</v>
      </c>
      <c r="G117" t="s">
        <v>12873</v>
      </c>
      <c r="H117" s="32"/>
      <c r="K117" s="8" t="s">
        <v>1214</v>
      </c>
      <c r="O117" s="8" t="s">
        <v>4114</v>
      </c>
      <c r="P117" t="s">
        <v>12417</v>
      </c>
      <c r="W117" t="s">
        <v>12277</v>
      </c>
    </row>
    <row r="118" spans="1:23" hidden="1" x14ac:dyDescent="0.25">
      <c r="A118" s="23" t="s">
        <v>1494</v>
      </c>
      <c r="B118" s="14" t="s">
        <v>12417</v>
      </c>
      <c r="C118" s="43" t="str">
        <f>VLOOKUP(B118,'Directorio Pegue'!$B$2:$L$2000,8,FALSE)</f>
        <v>CFI</v>
      </c>
      <c r="D118" s="43"/>
      <c r="E118" t="s">
        <v>12507</v>
      </c>
      <c r="F118" s="54" t="s">
        <v>12537</v>
      </c>
      <c r="G118" s="52" t="s">
        <v>12733</v>
      </c>
      <c r="H118" s="32"/>
      <c r="K118" s="7" t="s">
        <v>1216</v>
      </c>
      <c r="O118" s="8" t="s">
        <v>4131</v>
      </c>
      <c r="P118" t="s">
        <v>12417</v>
      </c>
      <c r="W118" t="s">
        <v>12321</v>
      </c>
    </row>
    <row r="119" spans="1:23" hidden="1" x14ac:dyDescent="0.25">
      <c r="A119" s="21" t="s">
        <v>1461</v>
      </c>
      <c r="B119" s="14" t="s">
        <v>12417</v>
      </c>
      <c r="C119" s="43" t="str">
        <f>VLOOKUP(B119,'Directorio Pegue'!$B$2:$L$2000,8,FALSE)</f>
        <v>CFI</v>
      </c>
      <c r="D119" s="43"/>
      <c r="E119" t="s">
        <v>12508</v>
      </c>
      <c r="F119" s="45" t="s">
        <v>12538</v>
      </c>
      <c r="G119" t="s">
        <v>12708</v>
      </c>
      <c r="H119" s="32"/>
      <c r="K119" s="7" t="s">
        <v>1044</v>
      </c>
      <c r="O119" s="8" t="s">
        <v>1071</v>
      </c>
      <c r="P119" t="s">
        <v>12417</v>
      </c>
      <c r="W119" t="s">
        <v>12125</v>
      </c>
    </row>
    <row r="120" spans="1:23" hidden="1" x14ac:dyDescent="0.25">
      <c r="A120" s="21" t="s">
        <v>5648</v>
      </c>
      <c r="B120" s="14" t="s">
        <v>12417</v>
      </c>
      <c r="C120" s="43" t="str">
        <f>VLOOKUP(B120,'Directorio Pegue'!$B$2:$L$2000,8,FALSE)</f>
        <v>CFI</v>
      </c>
      <c r="D120" s="43"/>
      <c r="E120" t="s">
        <v>12509</v>
      </c>
      <c r="F120" s="44" t="s">
        <v>12541</v>
      </c>
      <c r="G120" t="s">
        <v>12708</v>
      </c>
      <c r="H120" s="32"/>
      <c r="K120" s="7" t="s">
        <v>300</v>
      </c>
      <c r="O120" s="7" t="s">
        <v>541</v>
      </c>
      <c r="P120" t="s">
        <v>12417</v>
      </c>
      <c r="W120" t="s">
        <v>12285</v>
      </c>
    </row>
    <row r="121" spans="1:23" hidden="1" x14ac:dyDescent="0.25">
      <c r="A121" s="23" t="s">
        <v>317</v>
      </c>
      <c r="B121" s="14" t="s">
        <v>12417</v>
      </c>
      <c r="C121" s="43" t="str">
        <f>VLOOKUP(B121,'Directorio Pegue'!$B$2:$L$2000,8,FALSE)</f>
        <v>CFI</v>
      </c>
      <c r="D121" s="43"/>
      <c r="E121" s="28" t="s">
        <v>12510</v>
      </c>
      <c r="F121" s="45" t="s">
        <v>12542</v>
      </c>
      <c r="G121" t="s">
        <v>12697</v>
      </c>
      <c r="H121" s="32"/>
      <c r="K121" s="8" t="s">
        <v>305</v>
      </c>
      <c r="O121" s="7" t="s">
        <v>4152</v>
      </c>
      <c r="P121" t="s">
        <v>12417</v>
      </c>
      <c r="W121" t="s">
        <v>12242</v>
      </c>
    </row>
    <row r="122" spans="1:23" hidden="1" x14ac:dyDescent="0.25">
      <c r="A122" s="21" t="s">
        <v>319</v>
      </c>
      <c r="B122" s="14" t="s">
        <v>12417</v>
      </c>
      <c r="C122" s="43" t="str">
        <f>VLOOKUP(B122,'Directorio Pegue'!$B$2:$L$2000,8,FALSE)</f>
        <v>CFI</v>
      </c>
      <c r="D122" s="43"/>
      <c r="E122" t="s">
        <v>12511</v>
      </c>
      <c r="F122" s="45" t="s">
        <v>12544</v>
      </c>
      <c r="G122" t="s">
        <v>13306</v>
      </c>
      <c r="H122" s="32"/>
      <c r="K122" s="7" t="s">
        <v>739</v>
      </c>
      <c r="O122" s="8" t="s">
        <v>4154</v>
      </c>
      <c r="P122" t="s">
        <v>12417</v>
      </c>
      <c r="W122" t="s">
        <v>12268</v>
      </c>
    </row>
    <row r="123" spans="1:23" hidden="1" x14ac:dyDescent="0.25">
      <c r="A123" s="23" t="s">
        <v>1476</v>
      </c>
      <c r="B123" s="14" t="s">
        <v>12417</v>
      </c>
      <c r="C123" s="43" t="str">
        <f>VLOOKUP(B123,'Directorio Pegue'!$B$2:$L$2000,8,FALSE)</f>
        <v>CFI</v>
      </c>
      <c r="D123" s="43"/>
      <c r="E123" t="s">
        <v>12512</v>
      </c>
      <c r="F123" s="44" t="s">
        <v>12555</v>
      </c>
      <c r="G123" t="s">
        <v>12708</v>
      </c>
      <c r="H123" s="32"/>
      <c r="K123" s="7" t="s">
        <v>737</v>
      </c>
      <c r="O123" s="7" t="s">
        <v>1193</v>
      </c>
      <c r="P123" t="s">
        <v>12417</v>
      </c>
      <c r="W123" t="s">
        <v>12295</v>
      </c>
    </row>
    <row r="124" spans="1:23" hidden="1" x14ac:dyDescent="0.25">
      <c r="A124" s="21" t="s">
        <v>1474</v>
      </c>
      <c r="B124" s="14" t="s">
        <v>12417</v>
      </c>
      <c r="C124" s="43" t="str">
        <f>VLOOKUP(B124,'Directorio Pegue'!$B$2:$L$2000,8,FALSE)</f>
        <v>CFI</v>
      </c>
      <c r="D124" s="43"/>
      <c r="E124" t="s">
        <v>12513</v>
      </c>
      <c r="F124" s="45" t="s">
        <v>12556</v>
      </c>
      <c r="G124" t="s">
        <v>12697</v>
      </c>
      <c r="H124" s="32"/>
      <c r="K124" s="8" t="s">
        <v>735</v>
      </c>
      <c r="O124" s="8" t="s">
        <v>1160</v>
      </c>
      <c r="P124" t="s">
        <v>12417</v>
      </c>
      <c r="W124" t="s">
        <v>12287</v>
      </c>
    </row>
    <row r="125" spans="1:23" hidden="1" x14ac:dyDescent="0.25">
      <c r="A125" s="23" t="s">
        <v>1478</v>
      </c>
      <c r="B125" s="14" t="s">
        <v>12417</v>
      </c>
      <c r="C125" s="43" t="str">
        <f>VLOOKUP(B125,'Directorio Pegue'!$B$2:$L$2000,8,FALSE)</f>
        <v>CFI</v>
      </c>
      <c r="D125" s="43"/>
      <c r="E125" t="s">
        <v>12514</v>
      </c>
      <c r="F125" s="44" t="s">
        <v>12096</v>
      </c>
      <c r="G125" t="s">
        <v>12736</v>
      </c>
      <c r="H125" s="32"/>
      <c r="K125" s="8" t="s">
        <v>4736</v>
      </c>
      <c r="O125" s="8" t="s">
        <v>1144</v>
      </c>
      <c r="P125" t="s">
        <v>12417</v>
      </c>
      <c r="W125" t="s">
        <v>12246</v>
      </c>
    </row>
    <row r="126" spans="1:23" x14ac:dyDescent="0.25">
      <c r="A126" s="21" t="s">
        <v>536</v>
      </c>
      <c r="B126" s="14" t="s">
        <v>12417</v>
      </c>
      <c r="C126" s="43" t="str">
        <f>VLOOKUP(B126,'Directorio Pegue'!$B$2:$L$2000,8,FALSE)</f>
        <v>CFI</v>
      </c>
      <c r="D126" s="43"/>
      <c r="E126" t="s">
        <v>12515</v>
      </c>
      <c r="F126" s="45" t="s">
        <v>12119</v>
      </c>
      <c r="G126" t="s">
        <v>12697</v>
      </c>
      <c r="H126" s="32"/>
      <c r="K126" s="7" t="s">
        <v>4191</v>
      </c>
      <c r="O126" s="7" t="s">
        <v>795</v>
      </c>
      <c r="P126" t="s">
        <v>12417</v>
      </c>
      <c r="W126" t="s">
        <v>12196</v>
      </c>
    </row>
    <row r="127" spans="1:23" hidden="1" x14ac:dyDescent="0.25">
      <c r="A127" s="23" t="s">
        <v>60</v>
      </c>
      <c r="B127" s="14" t="s">
        <v>12417</v>
      </c>
      <c r="C127" s="43" t="str">
        <f>VLOOKUP(B127,'Directorio Pegue'!$B$2:$L$2000,8,FALSE)</f>
        <v>CFI</v>
      </c>
      <c r="D127" s="43"/>
      <c r="E127" t="s">
        <v>12517</v>
      </c>
      <c r="F127" s="45" t="s">
        <v>12588</v>
      </c>
      <c r="G127" t="s">
        <v>12873</v>
      </c>
      <c r="H127" s="32"/>
      <c r="K127" s="7" t="s">
        <v>4187</v>
      </c>
      <c r="O127" s="7" t="s">
        <v>5446</v>
      </c>
      <c r="P127" t="s">
        <v>12417</v>
      </c>
      <c r="W127" t="s">
        <v>12274</v>
      </c>
    </row>
    <row r="128" spans="1:23" hidden="1" x14ac:dyDescent="0.25">
      <c r="A128" s="21" t="s">
        <v>62</v>
      </c>
      <c r="B128" s="14" t="s">
        <v>12417</v>
      </c>
      <c r="C128" s="43" t="str">
        <f>VLOOKUP(B128,'Directorio Pegue'!$B$2:$L$2000,8,FALSE)</f>
        <v>CFI</v>
      </c>
      <c r="D128" s="43"/>
      <c r="E128" s="15" t="s">
        <v>12318</v>
      </c>
      <c r="F128" s="44" t="s">
        <v>12589</v>
      </c>
      <c r="G128" t="s">
        <v>12697</v>
      </c>
      <c r="H128" s="32"/>
      <c r="K128" s="8" t="s">
        <v>4189</v>
      </c>
      <c r="O128" s="8" t="s">
        <v>1073</v>
      </c>
      <c r="P128" t="s">
        <v>12417</v>
      </c>
      <c r="W128" t="s">
        <v>12245</v>
      </c>
    </row>
    <row r="129" spans="1:23" x14ac:dyDescent="0.25">
      <c r="A129" s="23" t="s">
        <v>8440</v>
      </c>
      <c r="B129" s="14" t="s">
        <v>12417</v>
      </c>
      <c r="C129" s="43" t="str">
        <f>VLOOKUP(B129,'Directorio Pegue'!$B$2:$L$2000,8,FALSE)</f>
        <v>CFI</v>
      </c>
      <c r="D129" s="43"/>
      <c r="E129" s="15" t="s">
        <v>12318</v>
      </c>
      <c r="F129" s="45" t="s">
        <v>12590</v>
      </c>
      <c r="G129" t="s">
        <v>12705</v>
      </c>
      <c r="H129" s="32"/>
      <c r="K129" s="8" t="s">
        <v>4176</v>
      </c>
      <c r="O129" s="8" t="s">
        <v>2719</v>
      </c>
      <c r="P129" t="s">
        <v>12417</v>
      </c>
      <c r="W129" t="s">
        <v>12201</v>
      </c>
    </row>
    <row r="130" spans="1:23" hidden="1" x14ac:dyDescent="0.25">
      <c r="A130" s="23" t="s">
        <v>8443</v>
      </c>
      <c r="B130" s="14" t="s">
        <v>12417</v>
      </c>
      <c r="C130" s="43" t="str">
        <f>VLOOKUP(B130,'Directorio Pegue'!$B$2:$L$2000,8,FALSE)</f>
        <v>CFI</v>
      </c>
      <c r="D130" s="43"/>
      <c r="E130" t="s">
        <v>12519</v>
      </c>
      <c r="F130" s="44" t="s">
        <v>12591</v>
      </c>
      <c r="G130" t="s">
        <v>13306</v>
      </c>
      <c r="H130" s="32"/>
      <c r="K130" s="7" t="s">
        <v>4178</v>
      </c>
      <c r="O130" s="7" t="s">
        <v>2721</v>
      </c>
      <c r="P130" t="s">
        <v>12417</v>
      </c>
      <c r="W130" t="s">
        <v>12281</v>
      </c>
    </row>
    <row r="131" spans="1:23" hidden="1" x14ac:dyDescent="0.25">
      <c r="A131" s="21" t="s">
        <v>8446</v>
      </c>
      <c r="B131" s="14" t="s">
        <v>12417</v>
      </c>
      <c r="C131" s="43" t="str">
        <f>VLOOKUP(B131,'Directorio Pegue'!$B$2:$L$2000,8,FALSE)</f>
        <v>CFI</v>
      </c>
      <c r="D131" s="43"/>
      <c r="E131" t="s">
        <v>12520</v>
      </c>
      <c r="F131" s="44" t="s">
        <v>12593</v>
      </c>
      <c r="G131" t="s">
        <v>12708</v>
      </c>
      <c r="H131" s="32"/>
      <c r="K131" s="8" t="s">
        <v>381</v>
      </c>
      <c r="O131" s="8" t="s">
        <v>2723</v>
      </c>
      <c r="P131" t="s">
        <v>12417</v>
      </c>
      <c r="W131" t="s">
        <v>12267</v>
      </c>
    </row>
    <row r="132" spans="1:23" hidden="1" x14ac:dyDescent="0.25">
      <c r="A132" s="23" t="s">
        <v>1057</v>
      </c>
      <c r="B132" s="14" t="s">
        <v>12417</v>
      </c>
      <c r="C132" s="43" t="str">
        <f>VLOOKUP(B132,'Directorio Pegue'!$B$2:$L$2000,8,FALSE)</f>
        <v>CFI</v>
      </c>
      <c r="D132" s="43"/>
      <c r="E132" t="s">
        <v>12521</v>
      </c>
      <c r="F132" s="45" t="s">
        <v>12108</v>
      </c>
      <c r="G132" t="s">
        <v>12697</v>
      </c>
      <c r="H132" s="32"/>
      <c r="K132" s="7" t="s">
        <v>3611</v>
      </c>
      <c r="O132" s="8" t="s">
        <v>6989</v>
      </c>
      <c r="P132" t="s">
        <v>12417</v>
      </c>
      <c r="W132" t="s">
        <v>12236</v>
      </c>
    </row>
    <row r="133" spans="1:23" x14ac:dyDescent="0.25">
      <c r="A133" s="21" t="s">
        <v>1069</v>
      </c>
      <c r="B133" s="14" t="s">
        <v>12417</v>
      </c>
      <c r="C133" s="43" t="str">
        <f>VLOOKUP(B133,'Directorio Pegue'!$B$2:$L$2000,8,FALSE)</f>
        <v>CFI</v>
      </c>
      <c r="D133" s="43"/>
      <c r="E133" t="s">
        <v>12522</v>
      </c>
      <c r="F133" s="45" t="s">
        <v>12596</v>
      </c>
      <c r="G133" t="s">
        <v>12705</v>
      </c>
      <c r="H133" s="32"/>
      <c r="K133" s="7" t="s">
        <v>87</v>
      </c>
      <c r="O133" s="7" t="s">
        <v>6987</v>
      </c>
      <c r="P133" t="s">
        <v>12417</v>
      </c>
      <c r="W133" t="s">
        <v>12148</v>
      </c>
    </row>
    <row r="134" spans="1:23" hidden="1" x14ac:dyDescent="0.25">
      <c r="A134" s="21" t="s">
        <v>1099</v>
      </c>
      <c r="B134" s="14" t="s">
        <v>12417</v>
      </c>
      <c r="C134" s="43" t="str">
        <f>VLOOKUP(B134,'Directorio Pegue'!$B$2:$L$2000,8,FALSE)</f>
        <v>CFI</v>
      </c>
      <c r="D134" s="43"/>
      <c r="E134" t="s">
        <v>12523</v>
      </c>
      <c r="F134" s="44" t="s">
        <v>12598</v>
      </c>
      <c r="G134" t="s">
        <v>12873</v>
      </c>
      <c r="H134" s="32"/>
      <c r="K134" s="7" t="s">
        <v>164</v>
      </c>
      <c r="O134" s="7" t="s">
        <v>622</v>
      </c>
      <c r="P134" t="s">
        <v>12417</v>
      </c>
      <c r="W134" t="s">
        <v>12253</v>
      </c>
    </row>
    <row r="135" spans="1:23" hidden="1" x14ac:dyDescent="0.25">
      <c r="A135" s="23" t="s">
        <v>3846</v>
      </c>
      <c r="B135" s="14" t="s">
        <v>12417</v>
      </c>
      <c r="C135" s="43" t="str">
        <f>VLOOKUP(B135,'Directorio Pegue'!$B$2:$L$2000,8,FALSE)</f>
        <v>CFI</v>
      </c>
      <c r="D135" s="43"/>
      <c r="E135" t="s">
        <v>12524</v>
      </c>
      <c r="F135" s="45" t="s">
        <v>12599</v>
      </c>
      <c r="G135" t="s">
        <v>12873</v>
      </c>
      <c r="H135" s="32"/>
      <c r="K135" s="7" t="s">
        <v>162</v>
      </c>
      <c r="O135" s="8" t="s">
        <v>624</v>
      </c>
      <c r="P135" t="s">
        <v>12417</v>
      </c>
      <c r="W135" t="s">
        <v>12260</v>
      </c>
    </row>
    <row r="136" spans="1:23" hidden="1" x14ac:dyDescent="0.25">
      <c r="A136" s="21" t="s">
        <v>3848</v>
      </c>
      <c r="B136" s="14" t="s">
        <v>12417</v>
      </c>
      <c r="C136" s="43" t="str">
        <f>VLOOKUP(B136,'Directorio Pegue'!$B$2:$L$2000,8,FALSE)</f>
        <v>CFI</v>
      </c>
      <c r="D136" s="43"/>
      <c r="E136" s="15" t="s">
        <v>12365</v>
      </c>
      <c r="F136" s="44" t="s">
        <v>12600</v>
      </c>
      <c r="G136" t="s">
        <v>12705</v>
      </c>
      <c r="H136" s="32"/>
      <c r="K136" s="7" t="s">
        <v>571</v>
      </c>
      <c r="O136" s="8" t="s">
        <v>4591</v>
      </c>
      <c r="P136" t="s">
        <v>12417</v>
      </c>
      <c r="W136" t="s">
        <v>12286</v>
      </c>
    </row>
    <row r="137" spans="1:23" hidden="1" x14ac:dyDescent="0.25">
      <c r="A137" s="23" t="s">
        <v>7965</v>
      </c>
      <c r="B137" s="14" t="s">
        <v>12417</v>
      </c>
      <c r="C137" s="43" t="str">
        <f>VLOOKUP(B137,'Directorio Pegue'!$B$2:$L$2000,8,FALSE)</f>
        <v>CFI</v>
      </c>
      <c r="D137" s="43"/>
      <c r="E137" t="s">
        <v>12525</v>
      </c>
      <c r="F137" s="44" t="s">
        <v>12601</v>
      </c>
      <c r="G137" t="s">
        <v>13306</v>
      </c>
      <c r="H137" s="32"/>
      <c r="K137" s="7" t="s">
        <v>576</v>
      </c>
      <c r="O137" s="7" t="s">
        <v>4589</v>
      </c>
      <c r="P137" t="s">
        <v>12417</v>
      </c>
      <c r="W137" t="s">
        <v>12214</v>
      </c>
    </row>
    <row r="138" spans="1:23" hidden="1" x14ac:dyDescent="0.25">
      <c r="A138" s="21" t="s">
        <v>7967</v>
      </c>
      <c r="B138" s="14" t="s">
        <v>12417</v>
      </c>
      <c r="C138" s="43" t="str">
        <f>VLOOKUP(B138,'Directorio Pegue'!$B$2:$L$2000,8,FALSE)</f>
        <v>CFI</v>
      </c>
      <c r="D138" s="43"/>
      <c r="E138" t="s">
        <v>12526</v>
      </c>
      <c r="F138" s="45" t="s">
        <v>12602</v>
      </c>
      <c r="G138" t="s">
        <v>12737</v>
      </c>
      <c r="H138" s="32"/>
      <c r="K138" s="7" t="s">
        <v>1862</v>
      </c>
      <c r="O138" s="8" t="s">
        <v>1036</v>
      </c>
      <c r="P138" t="s">
        <v>12417</v>
      </c>
      <c r="W138" t="s">
        <v>12229</v>
      </c>
    </row>
    <row r="139" spans="1:23" hidden="1" x14ac:dyDescent="0.25">
      <c r="A139" s="21" t="s">
        <v>7969</v>
      </c>
      <c r="B139" s="14" t="s">
        <v>12417</v>
      </c>
      <c r="C139" s="43" t="str">
        <f>VLOOKUP(B139,'Directorio Pegue'!$B$2:$L$2000,8,FALSE)</f>
        <v>CFI</v>
      </c>
      <c r="D139" s="43"/>
      <c r="E139" t="s">
        <v>12527</v>
      </c>
      <c r="F139" s="44" t="s">
        <v>12603</v>
      </c>
      <c r="G139" t="s">
        <v>13306</v>
      </c>
      <c r="H139" s="32"/>
      <c r="K139" s="8" t="s">
        <v>313</v>
      </c>
      <c r="O139" s="7" t="s">
        <v>1038</v>
      </c>
      <c r="P139" t="s">
        <v>12417</v>
      </c>
      <c r="W139" t="s">
        <v>12225</v>
      </c>
    </row>
    <row r="140" spans="1:23" x14ac:dyDescent="0.25">
      <c r="A140" s="21" t="s">
        <v>7971</v>
      </c>
      <c r="B140" s="14" t="s">
        <v>12417</v>
      </c>
      <c r="C140" s="43" t="str">
        <f>VLOOKUP(B140,'Directorio Pegue'!$B$2:$L$2000,8,FALSE)</f>
        <v>CFI</v>
      </c>
      <c r="D140" s="43"/>
      <c r="E140" s="30" t="s">
        <v>12534</v>
      </c>
      <c r="F140" s="44" t="s">
        <v>12604</v>
      </c>
      <c r="G140" t="s">
        <v>12736</v>
      </c>
      <c r="H140" s="32"/>
      <c r="K140" s="8" t="s">
        <v>315</v>
      </c>
      <c r="O140" s="7" t="s">
        <v>4593</v>
      </c>
      <c r="P140" t="s">
        <v>12417</v>
      </c>
      <c r="W140" t="s">
        <v>12226</v>
      </c>
    </row>
    <row r="141" spans="1:23" x14ac:dyDescent="0.25">
      <c r="A141" s="21" t="s">
        <v>7973</v>
      </c>
      <c r="B141" s="14" t="s">
        <v>12417</v>
      </c>
      <c r="C141" s="43" t="str">
        <f>VLOOKUP(B141,'Directorio Pegue'!$B$2:$L$2000,8,FALSE)</f>
        <v>CFI</v>
      </c>
      <c r="D141" s="43"/>
      <c r="E141" t="s">
        <v>12535</v>
      </c>
      <c r="F141" s="45" t="s">
        <v>12605</v>
      </c>
      <c r="G141" t="s">
        <v>12697</v>
      </c>
      <c r="H141" s="32"/>
      <c r="K141" s="7" t="s">
        <v>574</v>
      </c>
      <c r="O141" s="7" t="s">
        <v>4595</v>
      </c>
      <c r="P141" t="s">
        <v>12417</v>
      </c>
      <c r="W141" t="s">
        <v>12211</v>
      </c>
    </row>
    <row r="142" spans="1:23" hidden="1" x14ac:dyDescent="0.25">
      <c r="A142" s="23" t="s">
        <v>3839</v>
      </c>
      <c r="B142" s="14" t="s">
        <v>12417</v>
      </c>
      <c r="C142" s="43" t="str">
        <f>VLOOKUP(B142,'Directorio Pegue'!$B$2:$L$2000,8,FALSE)</f>
        <v>CFI</v>
      </c>
      <c r="D142" s="43"/>
      <c r="E142" t="s">
        <v>12536</v>
      </c>
      <c r="F142" s="44" t="s">
        <v>12606</v>
      </c>
      <c r="G142" t="s">
        <v>12873</v>
      </c>
      <c r="H142" s="32"/>
      <c r="K142" s="7" t="s">
        <v>568</v>
      </c>
      <c r="O142" s="8" t="s">
        <v>7743</v>
      </c>
      <c r="P142" t="s">
        <v>12417</v>
      </c>
      <c r="W142" t="s">
        <v>12186</v>
      </c>
    </row>
    <row r="143" spans="1:23" x14ac:dyDescent="0.25">
      <c r="A143" s="21" t="s">
        <v>3841</v>
      </c>
      <c r="B143" s="14" t="s">
        <v>12417</v>
      </c>
      <c r="C143" s="43" t="str">
        <f>VLOOKUP(B143,'Directorio Pegue'!$B$2:$L$2000,8,FALSE)</f>
        <v>CFI</v>
      </c>
      <c r="D143" s="43"/>
      <c r="E143" t="s">
        <v>12537</v>
      </c>
      <c r="F143" s="45" t="s">
        <v>12609</v>
      </c>
      <c r="G143" t="s">
        <v>12719</v>
      </c>
      <c r="H143" s="32"/>
      <c r="K143" s="8" t="s">
        <v>472</v>
      </c>
      <c r="O143" s="8" t="s">
        <v>7057</v>
      </c>
      <c r="P143" t="s">
        <v>12417</v>
      </c>
      <c r="W143" t="s">
        <v>12251</v>
      </c>
    </row>
    <row r="144" spans="1:23" hidden="1" x14ac:dyDescent="0.25">
      <c r="A144" s="23" t="s">
        <v>3843</v>
      </c>
      <c r="B144" s="14" t="s">
        <v>12417</v>
      </c>
      <c r="C144" s="43" t="str">
        <f>VLOOKUP(B144,'Directorio Pegue'!$B$2:$L$2000,8,FALSE)</f>
        <v>CFI</v>
      </c>
      <c r="D144" s="43"/>
      <c r="E144" t="s">
        <v>12538</v>
      </c>
      <c r="F144" s="53" t="s">
        <v>12610</v>
      </c>
      <c r="G144" s="52" t="s">
        <v>12733</v>
      </c>
      <c r="H144" s="32"/>
      <c r="K144" s="8" t="s">
        <v>11391</v>
      </c>
      <c r="O144" s="8" t="s">
        <v>11695</v>
      </c>
      <c r="P144" t="s">
        <v>12417</v>
      </c>
      <c r="W144" t="s">
        <v>12112</v>
      </c>
    </row>
    <row r="145" spans="1:23" hidden="1" x14ac:dyDescent="0.25">
      <c r="A145" s="21" t="s">
        <v>1214</v>
      </c>
      <c r="B145" s="14" t="s">
        <v>12417</v>
      </c>
      <c r="C145" s="43" t="str">
        <f>VLOOKUP(B145,'Directorio Pegue'!$B$2:$L$2000,8,FALSE)</f>
        <v>CFI</v>
      </c>
      <c r="D145" s="43"/>
      <c r="E145" t="s">
        <v>12541</v>
      </c>
      <c r="F145" s="45" t="s">
        <v>12611</v>
      </c>
      <c r="G145" t="s">
        <v>13306</v>
      </c>
      <c r="H145" s="32"/>
      <c r="K145" s="8" t="s">
        <v>6691</v>
      </c>
      <c r="O145" s="7" t="s">
        <v>1017</v>
      </c>
      <c r="P145" t="s">
        <v>12417</v>
      </c>
      <c r="W145" t="s">
        <v>12228</v>
      </c>
    </row>
    <row r="146" spans="1:23" hidden="1" x14ac:dyDescent="0.25">
      <c r="A146" s="23" t="s">
        <v>1216</v>
      </c>
      <c r="B146" s="14" t="s">
        <v>12417</v>
      </c>
      <c r="C146" s="43" t="str">
        <f>VLOOKUP(B146,'Directorio Pegue'!$B$2:$L$2000,8,FALSE)</f>
        <v>CFI</v>
      </c>
      <c r="D146" s="43"/>
      <c r="E146" s="29" t="s">
        <v>12542</v>
      </c>
      <c r="F146" s="53" t="s">
        <v>12157</v>
      </c>
      <c r="G146" s="52" t="s">
        <v>12705</v>
      </c>
      <c r="H146" s="32"/>
      <c r="K146" s="7" t="s">
        <v>5869</v>
      </c>
      <c r="O146" s="7" t="s">
        <v>1015</v>
      </c>
      <c r="P146" t="s">
        <v>12417</v>
      </c>
      <c r="W146" t="s">
        <v>12220</v>
      </c>
    </row>
    <row r="147" spans="1:23" hidden="1" x14ac:dyDescent="0.25">
      <c r="A147" s="23" t="s">
        <v>1044</v>
      </c>
      <c r="B147" s="14" t="s">
        <v>12417</v>
      </c>
      <c r="C147" s="43" t="str">
        <f>VLOOKUP(B147,'Directorio Pegue'!$B$2:$L$2000,8,FALSE)</f>
        <v>CFI</v>
      </c>
      <c r="D147" s="43"/>
      <c r="E147" t="s">
        <v>12544</v>
      </c>
      <c r="F147" s="44" t="s">
        <v>12614</v>
      </c>
      <c r="G147" t="s">
        <v>13306</v>
      </c>
      <c r="H147" s="32"/>
      <c r="K147" s="7" t="s">
        <v>817</v>
      </c>
      <c r="O147" s="8" t="s">
        <v>1013</v>
      </c>
      <c r="P147" t="s">
        <v>12417</v>
      </c>
      <c r="W147" t="s">
        <v>12254</v>
      </c>
    </row>
    <row r="148" spans="1:23" hidden="1" x14ac:dyDescent="0.25">
      <c r="A148" s="21" t="s">
        <v>300</v>
      </c>
      <c r="B148" s="14" t="s">
        <v>12417</v>
      </c>
      <c r="C148" s="43" t="str">
        <f>VLOOKUP(B148,'Directorio Pegue'!$B$2:$L$2000,8,FALSE)</f>
        <v>CFI</v>
      </c>
      <c r="D148" s="43"/>
      <c r="E148" s="24" t="s">
        <v>12389</v>
      </c>
      <c r="F148" s="54" t="s">
        <v>12616</v>
      </c>
      <c r="G148" s="52" t="s">
        <v>12708</v>
      </c>
      <c r="H148" s="32"/>
      <c r="K148" s="8" t="s">
        <v>126</v>
      </c>
      <c r="O148" s="8" t="s">
        <v>1011</v>
      </c>
      <c r="P148" t="s">
        <v>12417</v>
      </c>
      <c r="W148" t="s">
        <v>12159</v>
      </c>
    </row>
    <row r="149" spans="1:23" hidden="1" x14ac:dyDescent="0.25">
      <c r="A149" s="23" t="s">
        <v>305</v>
      </c>
      <c r="B149" s="14" t="s">
        <v>12417</v>
      </c>
      <c r="C149" s="43" t="str">
        <f>VLOOKUP(B149,'Directorio Pegue'!$B$2:$L$2000,8,FALSE)</f>
        <v>CFI</v>
      </c>
      <c r="D149" s="43"/>
      <c r="E149" t="s">
        <v>12555</v>
      </c>
      <c r="F149" s="45" t="s">
        <v>12617</v>
      </c>
      <c r="G149" t="s">
        <v>12705</v>
      </c>
      <c r="H149" s="32"/>
      <c r="K149" s="8" t="s">
        <v>4129</v>
      </c>
      <c r="O149" s="8" t="s">
        <v>4121</v>
      </c>
      <c r="P149" t="s">
        <v>12417</v>
      </c>
      <c r="W149" t="s">
        <v>12187</v>
      </c>
    </row>
    <row r="150" spans="1:23" hidden="1" x14ac:dyDescent="0.25">
      <c r="A150" s="21" t="s">
        <v>739</v>
      </c>
      <c r="B150" s="14" t="s">
        <v>12417</v>
      </c>
      <c r="C150" s="43" t="str">
        <f>VLOOKUP(B150,'Directorio Pegue'!$B$2:$L$2000,8,FALSE)</f>
        <v>CFI</v>
      </c>
      <c r="D150" s="43"/>
      <c r="E150" s="15" t="s">
        <v>12140</v>
      </c>
      <c r="F150" s="45" t="s">
        <v>12618</v>
      </c>
      <c r="G150" s="52" t="s">
        <v>12736</v>
      </c>
      <c r="H150" s="32"/>
      <c r="K150" s="8" t="s">
        <v>1187</v>
      </c>
      <c r="O150" s="7" t="s">
        <v>1148</v>
      </c>
      <c r="P150" t="s">
        <v>12417</v>
      </c>
      <c r="W150" t="s">
        <v>12116</v>
      </c>
    </row>
    <row r="151" spans="1:23" hidden="1" x14ac:dyDescent="0.25">
      <c r="A151" s="21" t="s">
        <v>737</v>
      </c>
      <c r="B151" s="14" t="s">
        <v>12417</v>
      </c>
      <c r="C151" s="43" t="str">
        <f>VLOOKUP(B151,'Directorio Pegue'!$B$2:$L$2000,8,FALSE)</f>
        <v>CFI</v>
      </c>
      <c r="D151" s="43"/>
      <c r="E151" t="s">
        <v>12556</v>
      </c>
      <c r="F151" s="44" t="s">
        <v>12619</v>
      </c>
      <c r="G151" t="s">
        <v>12733</v>
      </c>
      <c r="H151" s="32"/>
      <c r="K151" s="8" t="s">
        <v>6275</v>
      </c>
      <c r="O151" s="8" t="s">
        <v>1146</v>
      </c>
      <c r="P151" t="s">
        <v>12417</v>
      </c>
      <c r="W151" t="s">
        <v>12176</v>
      </c>
    </row>
    <row r="152" spans="1:23" hidden="1" x14ac:dyDescent="0.25">
      <c r="A152" s="21" t="s">
        <v>735</v>
      </c>
      <c r="B152" s="14" t="s">
        <v>12417</v>
      </c>
      <c r="C152" s="43" t="str">
        <f>VLOOKUP(B152,'Directorio Pegue'!$B$2:$L$2000,8,FALSE)</f>
        <v>CFI</v>
      </c>
      <c r="D152" s="43"/>
      <c r="E152" t="s">
        <v>12588</v>
      </c>
      <c r="F152" s="45" t="s">
        <v>12620</v>
      </c>
      <c r="G152" s="58" t="s">
        <v>13306</v>
      </c>
      <c r="H152" s="32"/>
      <c r="K152" s="8" t="s">
        <v>1040</v>
      </c>
      <c r="O152" s="7" t="s">
        <v>4118</v>
      </c>
      <c r="P152" t="s">
        <v>12417</v>
      </c>
      <c r="W152" t="s">
        <v>12093</v>
      </c>
    </row>
    <row r="153" spans="1:23" hidden="1" x14ac:dyDescent="0.25">
      <c r="A153" s="23" t="s">
        <v>4736</v>
      </c>
      <c r="B153" s="14" t="s">
        <v>12417</v>
      </c>
      <c r="C153" s="43" t="str">
        <f>VLOOKUP(B153,'Directorio Pegue'!$B$2:$L$2000,8,FALSE)</f>
        <v>CFI</v>
      </c>
      <c r="D153" s="43"/>
      <c r="E153" s="29" t="s">
        <v>12589</v>
      </c>
      <c r="F153" s="44" t="s">
        <v>12621</v>
      </c>
      <c r="G153" t="s">
        <v>12717</v>
      </c>
      <c r="H153" s="32"/>
      <c r="K153" s="8" t="s">
        <v>1046</v>
      </c>
      <c r="O153" s="7" t="s">
        <v>4775</v>
      </c>
      <c r="P153" t="s">
        <v>12417</v>
      </c>
      <c r="W153" t="s">
        <v>12418</v>
      </c>
    </row>
    <row r="154" spans="1:23" hidden="1" x14ac:dyDescent="0.25">
      <c r="A154" s="23" t="s">
        <v>4191</v>
      </c>
      <c r="B154" s="14" t="s">
        <v>12417</v>
      </c>
      <c r="C154" s="43" t="str">
        <f>VLOOKUP(B154,'Directorio Pegue'!$B$2:$L$2000,8,FALSE)</f>
        <v>CFI</v>
      </c>
      <c r="D154" s="43"/>
      <c r="E154" t="s">
        <v>12590</v>
      </c>
      <c r="F154" s="45" t="s">
        <v>12622</v>
      </c>
      <c r="G154" s="58" t="s">
        <v>13306</v>
      </c>
      <c r="H154" s="32"/>
      <c r="K154" s="8" t="s">
        <v>4160</v>
      </c>
      <c r="O154" s="8" t="s">
        <v>3785</v>
      </c>
      <c r="P154" t="s">
        <v>12417</v>
      </c>
      <c r="W154" t="s">
        <v>12419</v>
      </c>
    </row>
    <row r="155" spans="1:23" hidden="1" x14ac:dyDescent="0.25">
      <c r="A155" s="23" t="s">
        <v>4187</v>
      </c>
      <c r="B155" s="14" t="s">
        <v>12417</v>
      </c>
      <c r="C155" s="43" t="str">
        <f>VLOOKUP(B155,'Directorio Pegue'!$B$2:$L$2000,8,FALSE)</f>
        <v>CFI</v>
      </c>
      <c r="D155" s="43"/>
      <c r="E155" t="s">
        <v>12591</v>
      </c>
      <c r="F155" s="44" t="s">
        <v>12623</v>
      </c>
      <c r="G155" t="s">
        <v>12697</v>
      </c>
      <c r="H155" s="32"/>
      <c r="K155" s="7" t="s">
        <v>5929</v>
      </c>
      <c r="O155" s="8" t="s">
        <v>3781</v>
      </c>
      <c r="P155" t="s">
        <v>12417</v>
      </c>
      <c r="W155" t="s">
        <v>12420</v>
      </c>
    </row>
    <row r="156" spans="1:23" hidden="1" x14ac:dyDescent="0.25">
      <c r="A156" s="21" t="s">
        <v>4189</v>
      </c>
      <c r="B156" s="14" t="s">
        <v>12417</v>
      </c>
      <c r="C156" s="43" t="str">
        <f>VLOOKUP(B156,'Directorio Pegue'!$B$2:$L$2000,8,FALSE)</f>
        <v>CFI</v>
      </c>
      <c r="D156" s="43"/>
      <c r="E156" t="s">
        <v>12593</v>
      </c>
      <c r="F156" s="53" t="s">
        <v>12624</v>
      </c>
      <c r="G156" s="52" t="s">
        <v>12708</v>
      </c>
      <c r="H156" s="32"/>
      <c r="K156" s="7" t="s">
        <v>4114</v>
      </c>
      <c r="O156" s="7" t="s">
        <v>3783</v>
      </c>
      <c r="P156" t="s">
        <v>12417</v>
      </c>
      <c r="W156" t="s">
        <v>12421</v>
      </c>
    </row>
    <row r="157" spans="1:23" hidden="1" x14ac:dyDescent="0.25">
      <c r="A157" s="23" t="s">
        <v>4176</v>
      </c>
      <c r="B157" s="14" t="s">
        <v>12417</v>
      </c>
      <c r="C157" s="43" t="str">
        <f>VLOOKUP(B157,'Directorio Pegue'!$B$2:$L$2000,8,FALSE)</f>
        <v>CFI</v>
      </c>
      <c r="D157" s="43"/>
      <c r="E157" t="s">
        <v>12596</v>
      </c>
      <c r="F157" s="44" t="s">
        <v>12626</v>
      </c>
      <c r="G157" t="s">
        <v>12873</v>
      </c>
      <c r="H157" s="32"/>
      <c r="K157" s="8" t="s">
        <v>4131</v>
      </c>
      <c r="O157" s="8" t="s">
        <v>3779</v>
      </c>
      <c r="P157" t="s">
        <v>12417</v>
      </c>
      <c r="W157" t="s">
        <v>12098</v>
      </c>
    </row>
    <row r="158" spans="1:23" hidden="1" x14ac:dyDescent="0.25">
      <c r="A158" s="21" t="s">
        <v>4178</v>
      </c>
      <c r="B158" s="14" t="s">
        <v>12417</v>
      </c>
      <c r="C158" s="43" t="str">
        <f>VLOOKUP(B158,'Directorio Pegue'!$B$2:$L$2000,8,FALSE)</f>
        <v>CFI</v>
      </c>
      <c r="D158" s="43"/>
      <c r="E158" t="s">
        <v>12598</v>
      </c>
      <c r="F158" s="44" t="s">
        <v>12627</v>
      </c>
      <c r="G158" t="s">
        <v>13306</v>
      </c>
      <c r="H158" s="32"/>
      <c r="K158" s="7" t="s">
        <v>1071</v>
      </c>
      <c r="O158" s="8" t="s">
        <v>3376</v>
      </c>
      <c r="P158" t="s">
        <v>12417</v>
      </c>
      <c r="W158" t="s">
        <v>12422</v>
      </c>
    </row>
    <row r="159" spans="1:23" hidden="1" x14ac:dyDescent="0.25">
      <c r="A159" s="21" t="s">
        <v>381</v>
      </c>
      <c r="B159" s="14" t="s">
        <v>12417</v>
      </c>
      <c r="C159" s="43" t="str">
        <f>VLOOKUP(B159,'Directorio Pegue'!$B$2:$L$2000,8,FALSE)</f>
        <v>CFI</v>
      </c>
      <c r="D159" s="43"/>
      <c r="E159" t="s">
        <v>12599</v>
      </c>
      <c r="F159" s="45" t="s">
        <v>12628</v>
      </c>
      <c r="G159" t="s">
        <v>13306</v>
      </c>
      <c r="H159" s="32"/>
      <c r="K159" s="8" t="s">
        <v>541</v>
      </c>
      <c r="O159" s="7" t="s">
        <v>3378</v>
      </c>
      <c r="P159" t="s">
        <v>12417</v>
      </c>
      <c r="W159" t="s">
        <v>12423</v>
      </c>
    </row>
    <row r="160" spans="1:23" hidden="1" x14ac:dyDescent="0.25">
      <c r="A160" s="23" t="s">
        <v>3611</v>
      </c>
      <c r="B160" s="14" t="s">
        <v>12417</v>
      </c>
      <c r="C160" s="43" t="str">
        <f>VLOOKUP(B160,'Directorio Pegue'!$B$2:$L$2000,8,FALSE)</f>
        <v>CFI</v>
      </c>
      <c r="D160" s="43"/>
      <c r="E160" t="s">
        <v>12600</v>
      </c>
      <c r="F160" s="45" t="s">
        <v>12629</v>
      </c>
      <c r="G160" t="s">
        <v>13306</v>
      </c>
      <c r="H160" s="32"/>
      <c r="K160" s="7" t="s">
        <v>4152</v>
      </c>
      <c r="O160" s="8" t="s">
        <v>172</v>
      </c>
      <c r="P160" t="s">
        <v>12417</v>
      </c>
      <c r="W160" t="s">
        <v>12424</v>
      </c>
    </row>
    <row r="161" spans="1:23" hidden="1" x14ac:dyDescent="0.25">
      <c r="A161" s="21" t="s">
        <v>87</v>
      </c>
      <c r="B161" s="14" t="s">
        <v>12417</v>
      </c>
      <c r="C161" s="43" t="str">
        <f>VLOOKUP(B161,'Directorio Pegue'!$B$2:$L$2000,8,FALSE)</f>
        <v>CFI</v>
      </c>
      <c r="D161" s="43"/>
      <c r="E161" t="s">
        <v>12601</v>
      </c>
      <c r="F161" s="44" t="s">
        <v>12630</v>
      </c>
      <c r="G161" t="s">
        <v>13306</v>
      </c>
      <c r="H161" s="32"/>
      <c r="K161" s="7" t="s">
        <v>4154</v>
      </c>
      <c r="O161" s="7" t="s">
        <v>174</v>
      </c>
      <c r="P161" t="s">
        <v>12417</v>
      </c>
      <c r="W161" t="s">
        <v>12425</v>
      </c>
    </row>
    <row r="162" spans="1:23" hidden="1" x14ac:dyDescent="0.25">
      <c r="A162" s="21" t="s">
        <v>164</v>
      </c>
      <c r="B162" s="14" t="s">
        <v>12417</v>
      </c>
      <c r="C162" s="43" t="str">
        <f>VLOOKUP(B162,'Directorio Pegue'!$B$2:$L$2000,8,FALSE)</f>
        <v>CFI</v>
      </c>
      <c r="D162" s="43"/>
      <c r="E162" t="s">
        <v>12602</v>
      </c>
      <c r="F162" s="54" t="s">
        <v>12631</v>
      </c>
      <c r="G162" s="52" t="s">
        <v>12708</v>
      </c>
      <c r="H162" s="32"/>
      <c r="K162" s="7" t="s">
        <v>1193</v>
      </c>
      <c r="O162" s="8" t="s">
        <v>176</v>
      </c>
      <c r="P162" t="s">
        <v>12417</v>
      </c>
      <c r="W162" t="s">
        <v>12426</v>
      </c>
    </row>
    <row r="163" spans="1:23" x14ac:dyDescent="0.25">
      <c r="A163" s="23" t="s">
        <v>162</v>
      </c>
      <c r="B163" s="14" t="s">
        <v>12417</v>
      </c>
      <c r="C163" s="43" t="str">
        <f>VLOOKUP(B163,'Directorio Pegue'!$B$2:$L$2000,8,FALSE)</f>
        <v>CFI</v>
      </c>
      <c r="D163" s="43"/>
      <c r="E163" t="s">
        <v>12603</v>
      </c>
      <c r="F163" s="44" t="s">
        <v>12633</v>
      </c>
      <c r="G163" t="s">
        <v>12705</v>
      </c>
      <c r="H163" s="32"/>
      <c r="K163" s="8" t="s">
        <v>1160</v>
      </c>
      <c r="O163" s="7" t="s">
        <v>616</v>
      </c>
      <c r="P163" t="s">
        <v>12417</v>
      </c>
      <c r="W163" t="s">
        <v>12155</v>
      </c>
    </row>
    <row r="164" spans="1:23" hidden="1" x14ac:dyDescent="0.25">
      <c r="A164" s="21" t="s">
        <v>571</v>
      </c>
      <c r="B164" s="14" t="s">
        <v>12417</v>
      </c>
      <c r="C164" s="43" t="str">
        <f>VLOOKUP(B164,'Directorio Pegue'!$B$2:$L$2000,8,FALSE)</f>
        <v>CFI</v>
      </c>
      <c r="D164" s="43"/>
      <c r="E164" t="s">
        <v>12604</v>
      </c>
      <c r="F164" s="45" t="s">
        <v>12634</v>
      </c>
      <c r="G164" t="s">
        <v>12719</v>
      </c>
      <c r="H164" s="32"/>
      <c r="K164" s="7" t="s">
        <v>1144</v>
      </c>
      <c r="O164" s="7" t="s">
        <v>612</v>
      </c>
      <c r="P164" t="s">
        <v>12417</v>
      </c>
      <c r="W164" t="s">
        <v>12427</v>
      </c>
    </row>
    <row r="165" spans="1:23" hidden="1" x14ac:dyDescent="0.25">
      <c r="A165" s="21" t="s">
        <v>576</v>
      </c>
      <c r="B165" s="14" t="s">
        <v>12417</v>
      </c>
      <c r="C165" s="43" t="str">
        <f>VLOOKUP(B165,'Directorio Pegue'!$B$2:$L$2000,8,FALSE)</f>
        <v>CFI</v>
      </c>
      <c r="D165" s="43"/>
      <c r="E165" t="s">
        <v>12605</v>
      </c>
      <c r="F165" s="44" t="s">
        <v>12636</v>
      </c>
      <c r="G165" t="s">
        <v>12697</v>
      </c>
      <c r="H165" s="32"/>
      <c r="K165" s="8" t="s">
        <v>795</v>
      </c>
      <c r="O165" s="8" t="s">
        <v>614</v>
      </c>
      <c r="P165" t="s">
        <v>12417</v>
      </c>
      <c r="W165" t="s">
        <v>12094</v>
      </c>
    </row>
    <row r="166" spans="1:23" hidden="1" x14ac:dyDescent="0.25">
      <c r="A166" s="21" t="s">
        <v>1862</v>
      </c>
      <c r="B166" s="14" t="s">
        <v>12417</v>
      </c>
      <c r="C166" s="43" t="str">
        <f>VLOOKUP(B166,'Directorio Pegue'!$B$2:$L$2000,8,FALSE)</f>
        <v>CFI</v>
      </c>
      <c r="D166" s="43"/>
      <c r="E166" t="s">
        <v>12606</v>
      </c>
      <c r="F166" s="44" t="s">
        <v>12643</v>
      </c>
      <c r="G166" t="s">
        <v>13306</v>
      </c>
      <c r="H166" s="32"/>
      <c r="K166" s="7" t="s">
        <v>5446</v>
      </c>
      <c r="O166" s="8" t="s">
        <v>10156</v>
      </c>
      <c r="P166" t="s">
        <v>12417</v>
      </c>
      <c r="W166" t="s">
        <v>12103</v>
      </c>
    </row>
    <row r="167" spans="1:23" hidden="1" x14ac:dyDescent="0.25">
      <c r="A167" s="23" t="s">
        <v>313</v>
      </c>
      <c r="B167" s="14" t="s">
        <v>12417</v>
      </c>
      <c r="C167" s="43" t="str">
        <f>VLOOKUP(B167,'Directorio Pegue'!$B$2:$L$2000,8,FALSE)</f>
        <v>CFI</v>
      </c>
      <c r="D167" s="43"/>
      <c r="E167" s="15" t="s">
        <v>12138</v>
      </c>
      <c r="F167" s="44" t="s">
        <v>12644</v>
      </c>
      <c r="G167" t="s">
        <v>12697</v>
      </c>
      <c r="H167" s="32"/>
      <c r="K167" s="8" t="s">
        <v>1073</v>
      </c>
      <c r="O167" s="8" t="s">
        <v>10154</v>
      </c>
      <c r="P167" t="s">
        <v>12417</v>
      </c>
      <c r="W167" t="s">
        <v>12428</v>
      </c>
    </row>
    <row r="168" spans="1:23" hidden="1" x14ac:dyDescent="0.25">
      <c r="A168" s="23" t="s">
        <v>315</v>
      </c>
      <c r="B168" s="14" t="s">
        <v>12417</v>
      </c>
      <c r="C168" s="43" t="str">
        <f>VLOOKUP(B168,'Directorio Pegue'!$B$2:$L$2000,8,FALSE)</f>
        <v>CFI</v>
      </c>
      <c r="D168" s="43"/>
      <c r="E168" t="s">
        <v>12609</v>
      </c>
      <c r="F168" s="45" t="s">
        <v>12645</v>
      </c>
      <c r="G168" t="s">
        <v>12697</v>
      </c>
      <c r="H168" s="32"/>
      <c r="K168" s="7" t="s">
        <v>2719</v>
      </c>
      <c r="O168" s="7" t="s">
        <v>3341</v>
      </c>
      <c r="P168" t="s">
        <v>12417</v>
      </c>
      <c r="W168" t="s">
        <v>12429</v>
      </c>
    </row>
    <row r="169" spans="1:23" hidden="1" x14ac:dyDescent="0.25">
      <c r="A169" s="23" t="s">
        <v>574</v>
      </c>
      <c r="B169" s="14" t="s">
        <v>12417</v>
      </c>
      <c r="C169" s="43" t="str">
        <f>VLOOKUP(B169,'Directorio Pegue'!$B$2:$L$2000,8,FALSE)</f>
        <v>CFI</v>
      </c>
      <c r="D169" s="43"/>
      <c r="E169" t="s">
        <v>12610</v>
      </c>
      <c r="F169" s="45" t="s">
        <v>12646</v>
      </c>
      <c r="G169" t="s">
        <v>12697</v>
      </c>
      <c r="H169" s="32"/>
      <c r="K169" s="8" t="s">
        <v>2721</v>
      </c>
      <c r="O169" s="7" t="s">
        <v>359</v>
      </c>
      <c r="P169" t="s">
        <v>12417</v>
      </c>
      <c r="W169" t="s">
        <v>12430</v>
      </c>
    </row>
    <row r="170" spans="1:23" hidden="1" x14ac:dyDescent="0.25">
      <c r="A170" s="23" t="s">
        <v>568</v>
      </c>
      <c r="B170" s="14" t="s">
        <v>12417</v>
      </c>
      <c r="C170" s="43" t="str">
        <f>VLOOKUP(B170,'Directorio Pegue'!$B$2:$L$2000,8,FALSE)</f>
        <v>CFI</v>
      </c>
      <c r="D170" s="43"/>
      <c r="E170" t="s">
        <v>12611</v>
      </c>
      <c r="F170" s="45" t="s">
        <v>12647</v>
      </c>
      <c r="G170" t="s">
        <v>12697</v>
      </c>
      <c r="H170" s="32"/>
      <c r="K170" s="7" t="s">
        <v>2723</v>
      </c>
      <c r="O170" s="8" t="s">
        <v>355</v>
      </c>
      <c r="P170" t="s">
        <v>12417</v>
      </c>
      <c r="W170" t="s">
        <v>12110</v>
      </c>
    </row>
    <row r="171" spans="1:23" hidden="1" x14ac:dyDescent="0.25">
      <c r="A171" s="21" t="s">
        <v>472</v>
      </c>
      <c r="B171" s="14" t="s">
        <v>12417</v>
      </c>
      <c r="C171" s="43" t="str">
        <f>VLOOKUP(B171,'Directorio Pegue'!$B$2:$L$2000,8,FALSE)</f>
        <v>CFI</v>
      </c>
      <c r="D171" s="43"/>
      <c r="E171" s="15" t="s">
        <v>12307</v>
      </c>
      <c r="F171" s="45" t="s">
        <v>12648</v>
      </c>
      <c r="G171" t="s">
        <v>13306</v>
      </c>
      <c r="H171" s="32"/>
      <c r="K171" s="8" t="s">
        <v>6989</v>
      </c>
      <c r="O171" s="8" t="s">
        <v>4781</v>
      </c>
      <c r="P171" t="s">
        <v>12417</v>
      </c>
      <c r="W171" t="s">
        <v>12320</v>
      </c>
    </row>
    <row r="172" spans="1:23" hidden="1" x14ac:dyDescent="0.25">
      <c r="A172" s="23" t="s">
        <v>11391</v>
      </c>
      <c r="B172" s="14" t="s">
        <v>12417</v>
      </c>
      <c r="C172" s="43" t="str">
        <f>VLOOKUP(B172,'Directorio Pegue'!$B$2:$L$2000,8,FALSE)</f>
        <v>CFI</v>
      </c>
      <c r="D172" s="43"/>
      <c r="E172" t="s">
        <v>12157</v>
      </c>
      <c r="F172" s="45" t="s">
        <v>12649</v>
      </c>
      <c r="G172" t="s">
        <v>12770</v>
      </c>
      <c r="H172" s="32"/>
      <c r="K172" s="7" t="s">
        <v>6987</v>
      </c>
      <c r="O172" s="7" t="s">
        <v>4783</v>
      </c>
      <c r="P172" t="s">
        <v>12417</v>
      </c>
      <c r="W172" t="s">
        <v>12431</v>
      </c>
    </row>
    <row r="173" spans="1:23" hidden="1" x14ac:dyDescent="0.25">
      <c r="A173" s="21" t="s">
        <v>6691</v>
      </c>
      <c r="B173" s="14" t="s">
        <v>12417</v>
      </c>
      <c r="C173" s="43" t="str">
        <f>VLOOKUP(B173,'Directorio Pegue'!$B$2:$L$2000,8,FALSE)</f>
        <v>CFI</v>
      </c>
      <c r="D173" s="43"/>
      <c r="E173" t="s">
        <v>12614</v>
      </c>
      <c r="F173" s="44" t="s">
        <v>12170</v>
      </c>
      <c r="G173" t="s">
        <v>12711</v>
      </c>
      <c r="H173" s="32"/>
      <c r="K173" s="8" t="s">
        <v>622</v>
      </c>
      <c r="O173" s="8" t="s">
        <v>4785</v>
      </c>
      <c r="P173" t="s">
        <v>12417</v>
      </c>
      <c r="W173" t="s">
        <v>12221</v>
      </c>
    </row>
    <row r="174" spans="1:23" hidden="1" x14ac:dyDescent="0.25">
      <c r="A174" s="23" t="s">
        <v>5869</v>
      </c>
      <c r="B174" s="14" t="s">
        <v>12417</v>
      </c>
      <c r="C174" s="43" t="str">
        <f>VLOOKUP(B174,'Directorio Pegue'!$B$2:$L$2000,8,FALSE)</f>
        <v>CFI</v>
      </c>
      <c r="D174" s="43"/>
      <c r="E174" t="s">
        <v>12616</v>
      </c>
      <c r="F174" s="54" t="s">
        <v>12650</v>
      </c>
      <c r="G174" s="52" t="s">
        <v>12733</v>
      </c>
      <c r="H174" s="32"/>
      <c r="K174" s="7" t="s">
        <v>624</v>
      </c>
      <c r="O174" s="7" t="s">
        <v>9863</v>
      </c>
      <c r="P174" t="s">
        <v>12417</v>
      </c>
      <c r="W174" t="s">
        <v>12432</v>
      </c>
    </row>
    <row r="175" spans="1:23" hidden="1" x14ac:dyDescent="0.25">
      <c r="A175" s="21" t="s">
        <v>817</v>
      </c>
      <c r="B175" s="14" t="s">
        <v>12417</v>
      </c>
      <c r="C175" s="43" t="str">
        <f>VLOOKUP(B175,'Directorio Pegue'!$B$2:$L$2000,8,FALSE)</f>
        <v>CFI</v>
      </c>
      <c r="D175" s="43"/>
      <c r="E175" s="15" t="s">
        <v>12166</v>
      </c>
      <c r="F175" s="45" t="s">
        <v>12651</v>
      </c>
      <c r="G175" t="s">
        <v>12737</v>
      </c>
      <c r="H175" s="32"/>
      <c r="K175" s="8" t="s">
        <v>4591</v>
      </c>
      <c r="O175" s="8" t="s">
        <v>4787</v>
      </c>
      <c r="P175" t="s">
        <v>12417</v>
      </c>
      <c r="W175" t="s">
        <v>12433</v>
      </c>
    </row>
    <row r="176" spans="1:23" hidden="1" x14ac:dyDescent="0.25">
      <c r="A176" s="21" t="s">
        <v>126</v>
      </c>
      <c r="B176" s="14" t="s">
        <v>12417</v>
      </c>
      <c r="C176" s="43" t="str">
        <f>VLOOKUP(B176,'Directorio Pegue'!$B$2:$L$2000,8,FALSE)</f>
        <v>CFI</v>
      </c>
      <c r="D176" s="43"/>
      <c r="E176" t="s">
        <v>12617</v>
      </c>
      <c r="F176" s="44" t="s">
        <v>12652</v>
      </c>
      <c r="G176" t="s">
        <v>12873</v>
      </c>
      <c r="H176" s="32"/>
      <c r="K176" s="8" t="s">
        <v>4589</v>
      </c>
      <c r="O176" s="8" t="s">
        <v>686</v>
      </c>
      <c r="P176" t="s">
        <v>12417</v>
      </c>
      <c r="W176" t="s">
        <v>12434</v>
      </c>
    </row>
    <row r="177" spans="1:23" hidden="1" x14ac:dyDescent="0.25">
      <c r="A177" s="23" t="s">
        <v>4129</v>
      </c>
      <c r="B177" s="14" t="s">
        <v>12417</v>
      </c>
      <c r="C177" s="43" t="str">
        <f>VLOOKUP(B177,'Directorio Pegue'!$B$2:$L$2000,8,FALSE)</f>
        <v>CFI</v>
      </c>
      <c r="D177" s="43"/>
      <c r="E177" t="s">
        <v>12618</v>
      </c>
      <c r="F177" s="44" t="s">
        <v>12653</v>
      </c>
      <c r="G177" t="s">
        <v>12733</v>
      </c>
      <c r="H177" s="32"/>
      <c r="K177" s="8" t="s">
        <v>1036</v>
      </c>
      <c r="O177" s="7" t="s">
        <v>685</v>
      </c>
      <c r="P177" t="s">
        <v>12417</v>
      </c>
      <c r="W177" t="s">
        <v>12435</v>
      </c>
    </row>
    <row r="178" spans="1:23" hidden="1" x14ac:dyDescent="0.25">
      <c r="A178" s="23" t="s">
        <v>1187</v>
      </c>
      <c r="B178" s="14" t="s">
        <v>12417</v>
      </c>
      <c r="C178" s="43" t="str">
        <f>VLOOKUP(B178,'Directorio Pegue'!$B$2:$L$2000,8,FALSE)</f>
        <v>CFI</v>
      </c>
      <c r="D178" s="43"/>
      <c r="E178" t="s">
        <v>12619</v>
      </c>
      <c r="F178" s="53" t="s">
        <v>12118</v>
      </c>
      <c r="G178" s="52" t="s">
        <v>12733</v>
      </c>
      <c r="H178" s="32"/>
      <c r="K178" s="7" t="s">
        <v>1038</v>
      </c>
      <c r="O178" s="8" t="s">
        <v>2436</v>
      </c>
      <c r="P178" t="s">
        <v>12417</v>
      </c>
      <c r="W178" t="s">
        <v>12436</v>
      </c>
    </row>
    <row r="179" spans="1:23" hidden="1" x14ac:dyDescent="0.25">
      <c r="A179" s="21" t="s">
        <v>6275</v>
      </c>
      <c r="B179" s="14" t="s">
        <v>12417</v>
      </c>
      <c r="C179" s="43" t="str">
        <f>VLOOKUP(B179,'Directorio Pegue'!$B$2:$L$2000,8,FALSE)</f>
        <v>CFI</v>
      </c>
      <c r="D179" s="43"/>
      <c r="E179" s="15" t="s">
        <v>12250</v>
      </c>
      <c r="F179" s="45" t="s">
        <v>12658</v>
      </c>
      <c r="G179" t="s">
        <v>12697</v>
      </c>
      <c r="H179" s="32"/>
      <c r="K179" s="8" t="s">
        <v>4593</v>
      </c>
      <c r="O179" s="7" t="s">
        <v>2438</v>
      </c>
      <c r="P179" t="s">
        <v>12417</v>
      </c>
      <c r="W179" t="s">
        <v>12437</v>
      </c>
    </row>
    <row r="180" spans="1:23" hidden="1" x14ac:dyDescent="0.25">
      <c r="A180" s="23" t="s">
        <v>1040</v>
      </c>
      <c r="B180" s="14" t="s">
        <v>12417</v>
      </c>
      <c r="C180" s="43" t="str">
        <f>VLOOKUP(B180,'Directorio Pegue'!$B$2:$L$2000,8,FALSE)</f>
        <v>CFI</v>
      </c>
      <c r="D180" s="43"/>
      <c r="E180" t="s">
        <v>12620</v>
      </c>
      <c r="F180" s="53" t="s">
        <v>12660</v>
      </c>
      <c r="G180" s="52" t="s">
        <v>12708</v>
      </c>
      <c r="H180" s="32"/>
      <c r="K180" s="7" t="s">
        <v>4595</v>
      </c>
      <c r="O180" s="8" t="s">
        <v>2434</v>
      </c>
      <c r="P180" t="s">
        <v>12417</v>
      </c>
      <c r="W180" t="s">
        <v>12438</v>
      </c>
    </row>
    <row r="181" spans="1:23" hidden="1" x14ac:dyDescent="0.25">
      <c r="A181" s="21" t="s">
        <v>1046</v>
      </c>
      <c r="B181" s="14" t="s">
        <v>12417</v>
      </c>
      <c r="C181" s="43" t="str">
        <f>VLOOKUP(B181,'Directorio Pegue'!$B$2:$L$2000,8,FALSE)</f>
        <v>CFI</v>
      </c>
      <c r="D181" s="43"/>
      <c r="E181" t="s">
        <v>12621</v>
      </c>
      <c r="F181" s="44" t="s">
        <v>12661</v>
      </c>
      <c r="G181" t="s">
        <v>12697</v>
      </c>
      <c r="H181" s="32"/>
      <c r="K181" s="7" t="s">
        <v>7743</v>
      </c>
      <c r="O181" s="8" t="s">
        <v>672</v>
      </c>
      <c r="P181" t="s">
        <v>12417</v>
      </c>
      <c r="W181" t="s">
        <v>12439</v>
      </c>
    </row>
    <row r="182" spans="1:23" hidden="1" x14ac:dyDescent="0.25">
      <c r="A182" s="21" t="s">
        <v>4160</v>
      </c>
      <c r="B182" s="14" t="s">
        <v>12417</v>
      </c>
      <c r="C182" s="43" t="str">
        <f>VLOOKUP(B182,'Directorio Pegue'!$B$2:$L$2000,8,FALSE)</f>
        <v>CFI</v>
      </c>
      <c r="D182" s="43"/>
      <c r="E182" t="s">
        <v>12622</v>
      </c>
      <c r="F182" s="45" t="s">
        <v>12663</v>
      </c>
      <c r="G182" s="58" t="s">
        <v>12711</v>
      </c>
      <c r="H182" s="32"/>
      <c r="K182" s="8" t="s">
        <v>7057</v>
      </c>
      <c r="O182" s="7" t="s">
        <v>673</v>
      </c>
      <c r="P182" t="s">
        <v>12417</v>
      </c>
      <c r="W182" t="s">
        <v>12440</v>
      </c>
    </row>
    <row r="183" spans="1:23" hidden="1" x14ac:dyDescent="0.25">
      <c r="A183" s="21" t="s">
        <v>5929</v>
      </c>
      <c r="B183" s="14" t="s">
        <v>12417</v>
      </c>
      <c r="C183" s="43" t="str">
        <f>VLOOKUP(B183,'Directorio Pegue'!$B$2:$L$2000,8,FALSE)</f>
        <v>CFI</v>
      </c>
      <c r="D183" s="43"/>
      <c r="E183" t="s">
        <v>12623</v>
      </c>
      <c r="F183" s="44" t="s">
        <v>12664</v>
      </c>
      <c r="G183" t="s">
        <v>12711</v>
      </c>
      <c r="H183" s="32"/>
      <c r="K183" s="8" t="s">
        <v>11695</v>
      </c>
      <c r="O183" s="7" t="s">
        <v>2179</v>
      </c>
      <c r="P183" t="s">
        <v>12417</v>
      </c>
      <c r="W183" t="s">
        <v>12441</v>
      </c>
    </row>
    <row r="184" spans="1:23" hidden="1" x14ac:dyDescent="0.25">
      <c r="A184" s="23" t="s">
        <v>4114</v>
      </c>
      <c r="B184" s="14" t="s">
        <v>12417</v>
      </c>
      <c r="C184" s="43" t="str">
        <f>VLOOKUP(B184,'Directorio Pegue'!$B$2:$L$2000,8,FALSE)</f>
        <v>CFI</v>
      </c>
      <c r="D184" s="43"/>
      <c r="E184" s="16" t="s">
        <v>12385</v>
      </c>
      <c r="F184" s="54" t="s">
        <v>12665</v>
      </c>
      <c r="G184" s="52" t="s">
        <v>12873</v>
      </c>
      <c r="H184" s="32"/>
      <c r="K184" s="8" t="s">
        <v>1017</v>
      </c>
      <c r="O184" s="8" t="s">
        <v>664</v>
      </c>
      <c r="P184" t="s">
        <v>12417</v>
      </c>
      <c r="W184" t="s">
        <v>12442</v>
      </c>
    </row>
    <row r="185" spans="1:23" hidden="1" x14ac:dyDescent="0.25">
      <c r="A185" s="23" t="s">
        <v>4131</v>
      </c>
      <c r="B185" s="14" t="s">
        <v>12417</v>
      </c>
      <c r="C185" s="43" t="str">
        <f>VLOOKUP(B185,'Directorio Pegue'!$B$2:$L$2000,8,FALSE)</f>
        <v>CFI</v>
      </c>
      <c r="D185" s="43"/>
      <c r="E185" t="s">
        <v>12624</v>
      </c>
      <c r="F185" s="44" t="s">
        <v>12667</v>
      </c>
      <c r="G185" t="s">
        <v>12697</v>
      </c>
      <c r="H185" s="32"/>
      <c r="K185" s="8" t="s">
        <v>1015</v>
      </c>
      <c r="O185" s="8" t="s">
        <v>666</v>
      </c>
      <c r="P185" t="s">
        <v>12417</v>
      </c>
      <c r="W185" t="s">
        <v>12283</v>
      </c>
    </row>
    <row r="186" spans="1:23" hidden="1" x14ac:dyDescent="0.25">
      <c r="A186" s="23" t="s">
        <v>1071</v>
      </c>
      <c r="B186" s="14" t="s">
        <v>12417</v>
      </c>
      <c r="C186" s="43" t="str">
        <f>VLOOKUP(B186,'Directorio Pegue'!$B$2:$L$2000,8,FALSE)</f>
        <v>CFI</v>
      </c>
      <c r="D186" s="43"/>
      <c r="E186" t="s">
        <v>12626</v>
      </c>
      <c r="F186" s="44" t="s">
        <v>12668</v>
      </c>
      <c r="G186" t="s">
        <v>12719</v>
      </c>
      <c r="H186" s="32"/>
      <c r="K186" s="7" t="s">
        <v>1013</v>
      </c>
      <c r="O186" s="7" t="s">
        <v>663</v>
      </c>
      <c r="P186" t="s">
        <v>12417</v>
      </c>
      <c r="W186" t="s">
        <v>12443</v>
      </c>
    </row>
    <row r="187" spans="1:23" hidden="1" x14ac:dyDescent="0.25">
      <c r="A187" s="21" t="s">
        <v>541</v>
      </c>
      <c r="B187" s="14" t="s">
        <v>12417</v>
      </c>
      <c r="C187" s="43" t="str">
        <f>VLOOKUP(B187,'Directorio Pegue'!$B$2:$L$2000,8,FALSE)</f>
        <v>CFI</v>
      </c>
      <c r="D187" s="43"/>
      <c r="E187" t="s">
        <v>12627</v>
      </c>
      <c r="F187" s="45" t="s">
        <v>12669</v>
      </c>
      <c r="G187" t="s">
        <v>12719</v>
      </c>
      <c r="H187" s="32"/>
      <c r="K187" s="7" t="s">
        <v>1011</v>
      </c>
      <c r="O187" s="8" t="s">
        <v>5097</v>
      </c>
      <c r="P187" t="s">
        <v>12417</v>
      </c>
      <c r="W187" t="s">
        <v>12375</v>
      </c>
    </row>
    <row r="188" spans="1:23" hidden="1" x14ac:dyDescent="0.25">
      <c r="A188" s="21" t="s">
        <v>4152</v>
      </c>
      <c r="B188" s="14" t="s">
        <v>12417</v>
      </c>
      <c r="C188" s="43" t="str">
        <f>VLOOKUP(B188,'Directorio Pegue'!$B$2:$L$2000,8,FALSE)</f>
        <v>CFI</v>
      </c>
      <c r="D188" s="43"/>
      <c r="E188" t="s">
        <v>12628</v>
      </c>
      <c r="F188" s="44" t="s">
        <v>12671</v>
      </c>
      <c r="G188" t="s">
        <v>13306</v>
      </c>
      <c r="H188" s="32"/>
      <c r="K188" s="7" t="s">
        <v>4121</v>
      </c>
      <c r="O188" s="7" t="s">
        <v>610</v>
      </c>
      <c r="P188" t="s">
        <v>12417</v>
      </c>
      <c r="W188" t="s">
        <v>12379</v>
      </c>
    </row>
    <row r="189" spans="1:23" hidden="1" x14ac:dyDescent="0.25">
      <c r="A189" s="23" t="s">
        <v>4154</v>
      </c>
      <c r="B189" s="14" t="s">
        <v>12417</v>
      </c>
      <c r="C189" s="43" t="str">
        <f>VLOOKUP(B189,'Directorio Pegue'!$B$2:$L$2000,8,FALSE)</f>
        <v>CFI</v>
      </c>
      <c r="D189" s="43"/>
      <c r="E189" t="s">
        <v>12629</v>
      </c>
      <c r="F189" s="53" t="s">
        <v>12672</v>
      </c>
      <c r="G189" s="52" t="s">
        <v>12705</v>
      </c>
      <c r="H189" s="32"/>
      <c r="K189" s="7" t="s">
        <v>1148</v>
      </c>
      <c r="O189" s="8" t="s">
        <v>5291</v>
      </c>
      <c r="P189" t="s">
        <v>12417</v>
      </c>
      <c r="W189" t="s">
        <v>12444</v>
      </c>
    </row>
    <row r="190" spans="1:23" hidden="1" x14ac:dyDescent="0.25">
      <c r="A190" s="21" t="s">
        <v>1193</v>
      </c>
      <c r="B190" s="14" t="s">
        <v>12417</v>
      </c>
      <c r="C190" s="43" t="str">
        <f>VLOOKUP(B190,'Directorio Pegue'!$B$2:$L$2000,8,FALSE)</f>
        <v>CFI</v>
      </c>
      <c r="D190" s="43"/>
      <c r="E190" t="s">
        <v>12630</v>
      </c>
      <c r="F190" s="44" t="s">
        <v>12673</v>
      </c>
      <c r="G190" t="s">
        <v>12777</v>
      </c>
      <c r="H190" s="32"/>
      <c r="K190" s="7" t="s">
        <v>1146</v>
      </c>
      <c r="O190" s="7" t="s">
        <v>4520</v>
      </c>
      <c r="P190" t="s">
        <v>12417</v>
      </c>
      <c r="W190" t="s">
        <v>12445</v>
      </c>
    </row>
    <row r="191" spans="1:23" hidden="1" x14ac:dyDescent="0.25">
      <c r="A191" s="23" t="s">
        <v>1160</v>
      </c>
      <c r="B191" s="14" t="s">
        <v>12417</v>
      </c>
      <c r="C191" s="43" t="str">
        <f>VLOOKUP(B191,'Directorio Pegue'!$B$2:$L$2000,8,FALSE)</f>
        <v>CFI</v>
      </c>
      <c r="D191" s="43"/>
      <c r="E191" t="s">
        <v>12631</v>
      </c>
      <c r="F191" s="45" t="s">
        <v>12674</v>
      </c>
      <c r="G191" t="s">
        <v>12873</v>
      </c>
      <c r="H191" s="32"/>
      <c r="K191" s="8" t="s">
        <v>4118</v>
      </c>
      <c r="O191" s="7" t="s">
        <v>3777</v>
      </c>
      <c r="P191" t="s">
        <v>12417</v>
      </c>
      <c r="W191" t="s">
        <v>12446</v>
      </c>
    </row>
    <row r="192" spans="1:23" hidden="1" x14ac:dyDescent="0.25">
      <c r="A192" s="23" t="s">
        <v>1144</v>
      </c>
      <c r="B192" s="14" t="s">
        <v>12417</v>
      </c>
      <c r="C192" s="43" t="str">
        <f>VLOOKUP(B192,'Directorio Pegue'!$B$2:$L$2000,8,FALSE)</f>
        <v>CFI</v>
      </c>
      <c r="D192" s="43"/>
      <c r="E192" s="16" t="s">
        <v>12371</v>
      </c>
      <c r="F192" s="45" t="s">
        <v>12675</v>
      </c>
      <c r="G192" t="s">
        <v>12697</v>
      </c>
      <c r="H192" s="32"/>
      <c r="K192" s="7" t="s">
        <v>4775</v>
      </c>
      <c r="O192" s="8" t="s">
        <v>603</v>
      </c>
      <c r="P192" t="s">
        <v>12417</v>
      </c>
      <c r="W192" t="s">
        <v>12447</v>
      </c>
    </row>
    <row r="193" spans="1:23" hidden="1" x14ac:dyDescent="0.25">
      <c r="A193" s="21" t="s">
        <v>795</v>
      </c>
      <c r="B193" s="14" t="s">
        <v>12417</v>
      </c>
      <c r="C193" s="43" t="str">
        <f>VLOOKUP(B193,'Directorio Pegue'!$B$2:$L$2000,8,FALSE)</f>
        <v>CFI</v>
      </c>
      <c r="D193" s="43"/>
      <c r="E193" t="s">
        <v>12633</v>
      </c>
      <c r="F193" s="44" t="s">
        <v>12676</v>
      </c>
      <c r="G193" t="s">
        <v>12733</v>
      </c>
      <c r="H193" s="32"/>
      <c r="K193" s="7" t="s">
        <v>3785</v>
      </c>
      <c r="O193" s="7" t="s">
        <v>1480</v>
      </c>
      <c r="P193" t="s">
        <v>12417</v>
      </c>
      <c r="W193" t="s">
        <v>12448</v>
      </c>
    </row>
    <row r="194" spans="1:23" hidden="1" x14ac:dyDescent="0.25">
      <c r="A194" s="21" t="s">
        <v>5446</v>
      </c>
      <c r="B194" s="14" t="s">
        <v>12417</v>
      </c>
      <c r="C194" s="43" t="str">
        <f>VLOOKUP(B194,'Directorio Pegue'!$B$2:$L$2000,8,FALSE)</f>
        <v>CFI</v>
      </c>
      <c r="D194" s="43"/>
      <c r="E194" t="s">
        <v>12634</v>
      </c>
      <c r="F194" s="44" t="s">
        <v>12677</v>
      </c>
      <c r="G194" t="s">
        <v>12719</v>
      </c>
      <c r="H194" s="32"/>
      <c r="K194" s="7" t="s">
        <v>3781</v>
      </c>
      <c r="O194" s="8" t="s">
        <v>1482</v>
      </c>
      <c r="P194" t="s">
        <v>12417</v>
      </c>
      <c r="W194" t="s">
        <v>12449</v>
      </c>
    </row>
    <row r="195" spans="1:23" hidden="1" x14ac:dyDescent="0.25">
      <c r="A195" s="23" t="s">
        <v>1073</v>
      </c>
      <c r="B195" s="14" t="s">
        <v>12417</v>
      </c>
      <c r="C195" s="43" t="str">
        <f>VLOOKUP(B195,'Directorio Pegue'!$B$2:$L$2000,8,FALSE)</f>
        <v>CFI</v>
      </c>
      <c r="D195" s="43"/>
      <c r="E195" t="s">
        <v>12636</v>
      </c>
      <c r="F195" s="44" t="s">
        <v>12678</v>
      </c>
      <c r="G195" t="s">
        <v>12719</v>
      </c>
      <c r="H195" s="32"/>
      <c r="K195" s="8" t="s">
        <v>3783</v>
      </c>
      <c r="O195" s="8" t="s">
        <v>373</v>
      </c>
      <c r="P195" t="s">
        <v>12417</v>
      </c>
      <c r="W195" t="s">
        <v>12450</v>
      </c>
    </row>
    <row r="196" spans="1:23" hidden="1" x14ac:dyDescent="0.25">
      <c r="A196" s="23" t="s">
        <v>2719</v>
      </c>
      <c r="B196" s="14" t="s">
        <v>12417</v>
      </c>
      <c r="C196" s="43" t="str">
        <f>VLOOKUP(B196,'Directorio Pegue'!$B$2:$L$2000,8,FALSE)</f>
        <v>CFI</v>
      </c>
      <c r="D196" s="43"/>
      <c r="E196" t="s">
        <v>12643</v>
      </c>
      <c r="F196" s="10" t="s">
        <v>12346</v>
      </c>
      <c r="G196" t="s">
        <v>12697</v>
      </c>
      <c r="K196" s="7" t="s">
        <v>3779</v>
      </c>
      <c r="O196" s="7" t="s">
        <v>375</v>
      </c>
      <c r="P196" t="s">
        <v>12417</v>
      </c>
      <c r="W196" t="s">
        <v>12451</v>
      </c>
    </row>
    <row r="197" spans="1:23" hidden="1" x14ac:dyDescent="0.25">
      <c r="A197" s="21" t="s">
        <v>2721</v>
      </c>
      <c r="B197" s="14" t="s">
        <v>12417</v>
      </c>
      <c r="C197" s="43" t="str">
        <f>VLOOKUP(B197,'Directorio Pegue'!$B$2:$L$2000,8,FALSE)</f>
        <v>CFI</v>
      </c>
      <c r="D197" s="43"/>
      <c r="E197" t="s">
        <v>12644</v>
      </c>
      <c r="F197" s="10" t="s">
        <v>12367</v>
      </c>
      <c r="G197" t="s">
        <v>12697</v>
      </c>
      <c r="K197" s="8" t="s">
        <v>3376</v>
      </c>
      <c r="O197" s="8" t="s">
        <v>377</v>
      </c>
      <c r="P197" t="s">
        <v>12417</v>
      </c>
      <c r="W197" t="s">
        <v>12137</v>
      </c>
    </row>
    <row r="198" spans="1:23" hidden="1" x14ac:dyDescent="0.25">
      <c r="A198" s="23" t="s">
        <v>2723</v>
      </c>
      <c r="B198" s="14" t="s">
        <v>12417</v>
      </c>
      <c r="C198" s="43" t="str">
        <f>VLOOKUP(B198,'Directorio Pegue'!$B$2:$L$2000,8,FALSE)</f>
        <v>CFI</v>
      </c>
      <c r="D198" s="43"/>
      <c r="E198" t="s">
        <v>12645</v>
      </c>
      <c r="F198" s="10" t="s">
        <v>12332</v>
      </c>
      <c r="G198" t="s">
        <v>13310</v>
      </c>
      <c r="K198" s="7" t="s">
        <v>3378</v>
      </c>
      <c r="O198" s="7" t="s">
        <v>379</v>
      </c>
      <c r="P198" t="s">
        <v>12417</v>
      </c>
      <c r="W198" t="s">
        <v>12452</v>
      </c>
    </row>
    <row r="199" spans="1:23" hidden="1" x14ac:dyDescent="0.25">
      <c r="A199" s="23" t="s">
        <v>6989</v>
      </c>
      <c r="B199" s="14" t="s">
        <v>12417</v>
      </c>
      <c r="C199" s="43" t="str">
        <f>VLOOKUP(B199,'Directorio Pegue'!$B$2:$L$2000,8,FALSE)</f>
        <v>CFI</v>
      </c>
      <c r="D199" s="43"/>
      <c r="E199" t="s">
        <v>12646</v>
      </c>
      <c r="F199" s="60" t="s">
        <v>12104</v>
      </c>
      <c r="G199" s="61" t="s">
        <v>12708</v>
      </c>
      <c r="H199" s="61"/>
      <c r="K199" s="8" t="s">
        <v>172</v>
      </c>
      <c r="O199" s="8" t="s">
        <v>3738</v>
      </c>
      <c r="P199" t="s">
        <v>12417</v>
      </c>
      <c r="W199" t="s">
        <v>12095</v>
      </c>
    </row>
    <row r="200" spans="1:23" hidden="1" x14ac:dyDescent="0.25">
      <c r="A200" s="21" t="s">
        <v>6987</v>
      </c>
      <c r="B200" s="14" t="s">
        <v>12417</v>
      </c>
      <c r="C200" s="43" t="str">
        <f>VLOOKUP(B200,'Directorio Pegue'!$B$2:$L$2000,8,FALSE)</f>
        <v>CFI</v>
      </c>
      <c r="D200" s="43"/>
      <c r="E200" t="s">
        <v>12647</v>
      </c>
      <c r="F200" s="14" t="s">
        <v>12105</v>
      </c>
      <c r="G200" s="59" t="s">
        <v>12721</v>
      </c>
      <c r="H200" s="59"/>
      <c r="K200" s="8" t="s">
        <v>174</v>
      </c>
      <c r="O200" s="8" t="s">
        <v>3775</v>
      </c>
      <c r="P200" t="s">
        <v>12417</v>
      </c>
      <c r="W200" t="s">
        <v>12453</v>
      </c>
    </row>
    <row r="201" spans="1:23" hidden="1" x14ac:dyDescent="0.25">
      <c r="A201" s="21" t="s">
        <v>622</v>
      </c>
      <c r="B201" s="14" t="s">
        <v>12417</v>
      </c>
      <c r="C201" s="43" t="str">
        <f>VLOOKUP(B201,'Directorio Pegue'!$B$2:$L$2000,8,FALSE)</f>
        <v>CFI</v>
      </c>
      <c r="D201" s="43"/>
      <c r="E201" t="s">
        <v>12648</v>
      </c>
      <c r="F201" s="14" t="s">
        <v>12106</v>
      </c>
      <c r="G201" s="59" t="s">
        <v>12721</v>
      </c>
      <c r="H201" s="59"/>
      <c r="K201" s="7" t="s">
        <v>176</v>
      </c>
      <c r="O201" s="7" t="s">
        <v>3740</v>
      </c>
      <c r="P201" t="s">
        <v>12417</v>
      </c>
      <c r="W201" t="s">
        <v>12454</v>
      </c>
    </row>
    <row r="202" spans="1:23" hidden="1" x14ac:dyDescent="0.25">
      <c r="A202" s="23" t="s">
        <v>624</v>
      </c>
      <c r="B202" s="14" t="s">
        <v>12417</v>
      </c>
      <c r="C202" s="43" t="str">
        <f>VLOOKUP(B202,'Directorio Pegue'!$B$2:$L$2000,8,FALSE)</f>
        <v>CFI</v>
      </c>
      <c r="D202" s="43"/>
      <c r="E202" t="s">
        <v>12649</v>
      </c>
      <c r="F202" s="14" t="s">
        <v>12111</v>
      </c>
      <c r="G202" t="s">
        <v>12708</v>
      </c>
      <c r="H202" s="32"/>
      <c r="K202" s="7" t="s">
        <v>616</v>
      </c>
      <c r="O202" s="7" t="s">
        <v>5911</v>
      </c>
      <c r="P202" t="s">
        <v>12417</v>
      </c>
      <c r="W202" t="s">
        <v>12455</v>
      </c>
    </row>
    <row r="203" spans="1:23" hidden="1" x14ac:dyDescent="0.25">
      <c r="A203" s="23" t="s">
        <v>4591</v>
      </c>
      <c r="B203" s="14" t="s">
        <v>12417</v>
      </c>
      <c r="C203" s="43" t="str">
        <f>VLOOKUP(B203,'Directorio Pegue'!$B$2:$L$2000,8,FALSE)</f>
        <v>CFI</v>
      </c>
      <c r="D203" s="43"/>
      <c r="E203" t="s">
        <v>12170</v>
      </c>
      <c r="F203" s="14" t="s">
        <v>12113</v>
      </c>
      <c r="G203" s="59" t="s">
        <v>12705</v>
      </c>
      <c r="H203" s="32"/>
      <c r="K203" s="7" t="s">
        <v>612</v>
      </c>
      <c r="O203" s="8" t="s">
        <v>5913</v>
      </c>
      <c r="P203" t="s">
        <v>12417</v>
      </c>
      <c r="W203" t="s">
        <v>12456</v>
      </c>
    </row>
    <row r="204" spans="1:23" hidden="1" x14ac:dyDescent="0.25">
      <c r="A204" s="21" t="s">
        <v>4589</v>
      </c>
      <c r="B204" s="14" t="s">
        <v>12417</v>
      </c>
      <c r="C204" s="43" t="str">
        <f>VLOOKUP(B204,'Directorio Pegue'!$B$2:$L$2000,8,FALSE)</f>
        <v>CFI</v>
      </c>
      <c r="D204" s="43"/>
      <c r="E204" s="15" t="s">
        <v>12170</v>
      </c>
      <c r="F204" s="14" t="s">
        <v>12114</v>
      </c>
      <c r="G204" s="59" t="s">
        <v>12705</v>
      </c>
      <c r="H204" s="32"/>
      <c r="K204" s="8" t="s">
        <v>614</v>
      </c>
      <c r="O204" s="8" t="s">
        <v>608</v>
      </c>
      <c r="P204" t="s">
        <v>12417</v>
      </c>
      <c r="W204" t="s">
        <v>12457</v>
      </c>
    </row>
    <row r="205" spans="1:23" hidden="1" x14ac:dyDescent="0.25">
      <c r="A205" s="23" t="s">
        <v>1036</v>
      </c>
      <c r="B205" s="14" t="s">
        <v>12417</v>
      </c>
      <c r="C205" s="43" t="str">
        <f>VLOOKUP(B205,'Directorio Pegue'!$B$2:$L$2000,8,FALSE)</f>
        <v>CFI</v>
      </c>
      <c r="D205" s="43"/>
      <c r="E205" s="16" t="s">
        <v>12242</v>
      </c>
      <c r="F205" s="11" t="s">
        <v>12147</v>
      </c>
      <c r="G205" t="s">
        <v>12739</v>
      </c>
      <c r="H205" s="32"/>
      <c r="K205" s="7" t="s">
        <v>10156</v>
      </c>
      <c r="O205" s="8" t="s">
        <v>1484</v>
      </c>
      <c r="P205" t="s">
        <v>12417</v>
      </c>
      <c r="W205" t="s">
        <v>12458</v>
      </c>
    </row>
    <row r="206" spans="1:23" hidden="1" x14ac:dyDescent="0.25">
      <c r="A206" s="21" t="s">
        <v>1038</v>
      </c>
      <c r="B206" s="14" t="s">
        <v>12417</v>
      </c>
      <c r="C206" s="43" t="str">
        <f>VLOOKUP(B206,'Directorio Pegue'!$B$2:$L$2000,8,FALSE)</f>
        <v>CFI</v>
      </c>
      <c r="D206" s="43"/>
      <c r="E206" t="s">
        <v>12650</v>
      </c>
      <c r="F206" s="10" t="s">
        <v>12134</v>
      </c>
      <c r="G206" t="s">
        <v>12697</v>
      </c>
      <c r="H206" s="32"/>
      <c r="K206" s="7" t="s">
        <v>10154</v>
      </c>
      <c r="O206" s="7" t="s">
        <v>8645</v>
      </c>
      <c r="P206" t="s">
        <v>12417</v>
      </c>
      <c r="W206" t="s">
        <v>12459</v>
      </c>
    </row>
    <row r="207" spans="1:23" hidden="1" x14ac:dyDescent="0.25">
      <c r="A207" s="21" t="s">
        <v>4593</v>
      </c>
      <c r="B207" s="14" t="s">
        <v>12417</v>
      </c>
      <c r="C207" s="43" t="str">
        <f>VLOOKUP(B207,'Directorio Pegue'!$B$2:$L$2000,8,FALSE)</f>
        <v>CFI</v>
      </c>
      <c r="D207" s="43"/>
      <c r="E207" t="s">
        <v>12651</v>
      </c>
      <c r="F207" s="10" t="s">
        <v>12134</v>
      </c>
      <c r="G207" t="s">
        <v>12697</v>
      </c>
      <c r="H207" s="32"/>
      <c r="K207" s="8" t="s">
        <v>3341</v>
      </c>
      <c r="O207" s="7" t="s">
        <v>8660</v>
      </c>
      <c r="P207" t="s">
        <v>12417</v>
      </c>
      <c r="W207" t="s">
        <v>12460</v>
      </c>
    </row>
    <row r="208" spans="1:23" hidden="1" x14ac:dyDescent="0.25">
      <c r="A208" s="21" t="s">
        <v>4595</v>
      </c>
      <c r="B208" s="14" t="s">
        <v>12417</v>
      </c>
      <c r="C208" s="43" t="str">
        <f>VLOOKUP(B208,'Directorio Pegue'!$B$2:$L$2000,8,FALSE)</f>
        <v>CFI</v>
      </c>
      <c r="D208" s="43"/>
      <c r="E208" s="15" t="s">
        <v>12314</v>
      </c>
      <c r="F208" s="62" t="s">
        <v>12189</v>
      </c>
      <c r="G208" s="52" t="s">
        <v>12708</v>
      </c>
      <c r="H208" s="32"/>
      <c r="K208" s="8" t="s">
        <v>359</v>
      </c>
      <c r="O208" s="7" t="s">
        <v>2100</v>
      </c>
      <c r="P208" t="s">
        <v>12417</v>
      </c>
      <c r="W208" t="s">
        <v>12461</v>
      </c>
    </row>
    <row r="209" spans="1:23" hidden="1" x14ac:dyDescent="0.25">
      <c r="A209" s="23" t="s">
        <v>7743</v>
      </c>
      <c r="B209" s="14" t="s">
        <v>12417</v>
      </c>
      <c r="C209" s="43" t="str">
        <f>VLOOKUP(B209,'Directorio Pegue'!$B$2:$L$2000,8,FALSE)</f>
        <v>CFI</v>
      </c>
      <c r="D209" s="43"/>
      <c r="E209" s="15" t="s">
        <v>12314</v>
      </c>
      <c r="F209" s="10" t="s">
        <v>12215</v>
      </c>
      <c r="G209" t="s">
        <v>12770</v>
      </c>
      <c r="H209" s="32"/>
      <c r="K209" s="7" t="s">
        <v>355</v>
      </c>
      <c r="O209" s="7" t="s">
        <v>2568</v>
      </c>
      <c r="P209" t="s">
        <v>12417</v>
      </c>
      <c r="W209" t="s">
        <v>12249</v>
      </c>
    </row>
    <row r="210" spans="1:23" hidden="1" x14ac:dyDescent="0.25">
      <c r="A210" s="23" t="s">
        <v>7057</v>
      </c>
      <c r="B210" s="14" t="s">
        <v>12417</v>
      </c>
      <c r="C210" s="43" t="str">
        <f>VLOOKUP(B210,'Directorio Pegue'!$B$2:$L$2000,8,FALSE)</f>
        <v>CFI</v>
      </c>
      <c r="D210" s="43"/>
      <c r="E210" t="s">
        <v>12652</v>
      </c>
      <c r="F210" s="15" t="s">
        <v>12327</v>
      </c>
      <c r="G210" t="s">
        <v>12748</v>
      </c>
      <c r="H210" s="32"/>
      <c r="K210" s="8" t="s">
        <v>4781</v>
      </c>
      <c r="O210" s="7" t="s">
        <v>2566</v>
      </c>
      <c r="P210" t="s">
        <v>12417</v>
      </c>
      <c r="W210" t="s">
        <v>12462</v>
      </c>
    </row>
    <row r="211" spans="1:23" hidden="1" x14ac:dyDescent="0.25">
      <c r="A211" s="23" t="s">
        <v>11695</v>
      </c>
      <c r="B211" s="14" t="s">
        <v>12417</v>
      </c>
      <c r="C211" s="43" t="str">
        <f>VLOOKUP(B211,'Directorio Pegue'!$B$2:$L$2000,8,FALSE)</f>
        <v>CFI</v>
      </c>
      <c r="D211" s="43"/>
      <c r="E211" s="15" t="s">
        <v>12350</v>
      </c>
      <c r="F211" s="15" t="s">
        <v>12208</v>
      </c>
      <c r="G211" t="s">
        <v>12717</v>
      </c>
      <c r="H211" s="32"/>
      <c r="K211" s="7" t="s">
        <v>4783</v>
      </c>
      <c r="O211" s="7" t="s">
        <v>7064</v>
      </c>
      <c r="P211" t="s">
        <v>12417</v>
      </c>
      <c r="W211" t="s">
        <v>12463</v>
      </c>
    </row>
    <row r="212" spans="1:23" hidden="1" x14ac:dyDescent="0.25">
      <c r="A212" s="21" t="s">
        <v>1017</v>
      </c>
      <c r="B212" s="14" t="s">
        <v>12417</v>
      </c>
      <c r="C212" s="43" t="str">
        <f>VLOOKUP(B212,'Directorio Pegue'!$B$2:$L$2000,8,FALSE)</f>
        <v>CFI</v>
      </c>
      <c r="D212" s="43"/>
      <c r="E212" t="s">
        <v>12653</v>
      </c>
      <c r="F212" s="15" t="s">
        <v>12382</v>
      </c>
      <c r="G212" t="s">
        <v>12873</v>
      </c>
      <c r="H212" s="32"/>
      <c r="K212" s="7" t="s">
        <v>4785</v>
      </c>
      <c r="O212" s="8" t="s">
        <v>5393</v>
      </c>
      <c r="P212" t="s">
        <v>12417</v>
      </c>
      <c r="W212" t="s">
        <v>12464</v>
      </c>
    </row>
    <row r="213" spans="1:23" hidden="1" x14ac:dyDescent="0.25">
      <c r="A213" s="21" t="s">
        <v>1015</v>
      </c>
      <c r="B213" s="14" t="s">
        <v>12417</v>
      </c>
      <c r="C213" s="43" t="str">
        <f>VLOOKUP(B213,'Directorio Pegue'!$B$2:$L$2000,8,FALSE)</f>
        <v>CFI</v>
      </c>
      <c r="D213" s="43"/>
      <c r="E213" t="s">
        <v>12658</v>
      </c>
      <c r="F213" s="24" t="s">
        <v>12389</v>
      </c>
      <c r="G213" t="s">
        <v>12770</v>
      </c>
      <c r="H213" s="32"/>
      <c r="K213" s="7" t="s">
        <v>9863</v>
      </c>
      <c r="O213" s="8" t="s">
        <v>9153</v>
      </c>
      <c r="P213" t="s">
        <v>12417</v>
      </c>
      <c r="W213" t="s">
        <v>12465</v>
      </c>
    </row>
    <row r="214" spans="1:23" hidden="1" x14ac:dyDescent="0.25">
      <c r="A214" s="23" t="s">
        <v>1013</v>
      </c>
      <c r="B214" s="14" t="s">
        <v>12417</v>
      </c>
      <c r="C214" s="43" t="str">
        <f>VLOOKUP(B214,'Directorio Pegue'!$B$2:$L$2000,8,FALSE)</f>
        <v>CFI</v>
      </c>
      <c r="D214" s="43"/>
      <c r="E214" s="30" t="s">
        <v>12660</v>
      </c>
      <c r="F214" s="15" t="s">
        <v>12307</v>
      </c>
      <c r="G214" t="s">
        <v>12697</v>
      </c>
      <c r="H214" s="32"/>
      <c r="K214" s="8" t="s">
        <v>4787</v>
      </c>
      <c r="O214" s="7" t="s">
        <v>7753</v>
      </c>
      <c r="P214" t="s">
        <v>12417</v>
      </c>
      <c r="W214" t="s">
        <v>12466</v>
      </c>
    </row>
    <row r="215" spans="1:23" hidden="1" x14ac:dyDescent="0.25">
      <c r="A215" s="23" t="s">
        <v>1011</v>
      </c>
      <c r="B215" s="14" t="s">
        <v>12417</v>
      </c>
      <c r="C215" s="43" t="str">
        <f>VLOOKUP(B215,'Directorio Pegue'!$B$2:$L$2000,8,FALSE)</f>
        <v>CFI</v>
      </c>
      <c r="D215" s="43"/>
      <c r="E215" t="s">
        <v>12661</v>
      </c>
      <c r="F215" s="16" t="s">
        <v>12371</v>
      </c>
      <c r="G215" t="s">
        <v>12697</v>
      </c>
      <c r="H215" s="32"/>
      <c r="K215" s="8" t="s">
        <v>686</v>
      </c>
      <c r="O215" s="8" t="s">
        <v>7755</v>
      </c>
      <c r="P215" t="s">
        <v>12417</v>
      </c>
      <c r="W215" t="s">
        <v>12219</v>
      </c>
    </row>
    <row r="216" spans="1:23" hidden="1" x14ac:dyDescent="0.25">
      <c r="A216" s="23" t="s">
        <v>4121</v>
      </c>
      <c r="B216" s="14" t="s">
        <v>12417</v>
      </c>
      <c r="C216" s="43" t="str">
        <f>VLOOKUP(B216,'Directorio Pegue'!$B$2:$L$2000,8,FALSE)</f>
        <v>CFI</v>
      </c>
      <c r="D216" s="43"/>
      <c r="E216" t="s">
        <v>12663</v>
      </c>
      <c r="F216" s="15" t="s">
        <v>12350</v>
      </c>
      <c r="G216" t="s">
        <v>12737</v>
      </c>
      <c r="H216" s="32"/>
      <c r="K216" s="7" t="s">
        <v>685</v>
      </c>
      <c r="O216" s="7" t="s">
        <v>566</v>
      </c>
      <c r="P216" t="s">
        <v>12417</v>
      </c>
      <c r="W216" t="s">
        <v>12467</v>
      </c>
    </row>
    <row r="217" spans="1:23" hidden="1" x14ac:dyDescent="0.25">
      <c r="A217" s="21" t="s">
        <v>1148</v>
      </c>
      <c r="B217" s="14" t="s">
        <v>12417</v>
      </c>
      <c r="C217" s="43" t="str">
        <f>VLOOKUP(B217,'Directorio Pegue'!$B$2:$L$2000,8,FALSE)</f>
        <v>CFI</v>
      </c>
      <c r="D217" s="43"/>
      <c r="E217" t="s">
        <v>12664</v>
      </c>
      <c r="H217" s="32"/>
      <c r="K217" s="7" t="s">
        <v>2436</v>
      </c>
      <c r="O217" s="7" t="s">
        <v>1707</v>
      </c>
      <c r="P217" t="s">
        <v>12417</v>
      </c>
      <c r="W217" t="s">
        <v>12248</v>
      </c>
    </row>
    <row r="218" spans="1:23" hidden="1" x14ac:dyDescent="0.25">
      <c r="A218" s="23" t="s">
        <v>1146</v>
      </c>
      <c r="B218" s="14" t="s">
        <v>12417</v>
      </c>
      <c r="C218" s="43" t="str">
        <f>VLOOKUP(B218,'Directorio Pegue'!$B$2:$L$2000,8,FALSE)</f>
        <v>CFI</v>
      </c>
      <c r="D218" s="43"/>
      <c r="E218" t="s">
        <v>12665</v>
      </c>
      <c r="H218" s="32"/>
      <c r="K218" s="8" t="s">
        <v>2438</v>
      </c>
      <c r="O218" s="8" t="s">
        <v>1126</v>
      </c>
      <c r="P218" t="s">
        <v>12417</v>
      </c>
      <c r="W218" t="s">
        <v>12100</v>
      </c>
    </row>
    <row r="219" spans="1:23" hidden="1" x14ac:dyDescent="0.25">
      <c r="A219" s="21" t="s">
        <v>4118</v>
      </c>
      <c r="B219" s="14" t="s">
        <v>12417</v>
      </c>
      <c r="C219" s="43" t="str">
        <f>VLOOKUP(B219,'Directorio Pegue'!$B$2:$L$2000,8,FALSE)</f>
        <v>CFI</v>
      </c>
      <c r="D219" s="43"/>
      <c r="E219" t="s">
        <v>12667</v>
      </c>
      <c r="H219" s="32"/>
      <c r="K219" s="8" t="s">
        <v>2434</v>
      </c>
      <c r="O219" s="7" t="s">
        <v>1128</v>
      </c>
      <c r="P219" t="s">
        <v>12417</v>
      </c>
      <c r="W219" t="s">
        <v>12381</v>
      </c>
    </row>
    <row r="220" spans="1:23" hidden="1" x14ac:dyDescent="0.25">
      <c r="A220" s="21" t="s">
        <v>4775</v>
      </c>
      <c r="B220" s="14" t="s">
        <v>12417</v>
      </c>
      <c r="C220" s="43" t="str">
        <f>VLOOKUP(B220,'Directorio Pegue'!$B$2:$L$2000,8,FALSE)</f>
        <v>CFI</v>
      </c>
      <c r="D220" s="43"/>
      <c r="E220" t="s">
        <v>12668</v>
      </c>
      <c r="H220" s="32"/>
      <c r="K220" s="7" t="s">
        <v>672</v>
      </c>
      <c r="O220" s="7" t="s">
        <v>459</v>
      </c>
      <c r="P220" t="s">
        <v>12417</v>
      </c>
      <c r="W220" t="s">
        <v>12165</v>
      </c>
    </row>
    <row r="221" spans="1:23" hidden="1" x14ac:dyDescent="0.25">
      <c r="A221" s="23" t="s">
        <v>3785</v>
      </c>
      <c r="B221" s="14" t="s">
        <v>12417</v>
      </c>
      <c r="C221" s="43" t="str">
        <f>VLOOKUP(B221,'Directorio Pegue'!$B$2:$L$2000,8,FALSE)</f>
        <v>CFI</v>
      </c>
      <c r="D221" s="43"/>
      <c r="E221" t="s">
        <v>12669</v>
      </c>
      <c r="H221" s="32"/>
      <c r="K221" s="7" t="s">
        <v>673</v>
      </c>
      <c r="O221" s="7" t="s">
        <v>4056</v>
      </c>
      <c r="P221" t="s">
        <v>12417</v>
      </c>
      <c r="W221" t="s">
        <v>12097</v>
      </c>
    </row>
    <row r="222" spans="1:23" hidden="1" x14ac:dyDescent="0.25">
      <c r="A222" s="23" t="s">
        <v>3781</v>
      </c>
      <c r="B222" s="14" t="s">
        <v>12417</v>
      </c>
      <c r="C222" s="43" t="str">
        <f>VLOOKUP(B222,'Directorio Pegue'!$B$2:$L$2000,8,FALSE)</f>
        <v>CFI</v>
      </c>
      <c r="D222" s="43"/>
      <c r="E222" t="s">
        <v>12671</v>
      </c>
      <c r="H222" s="32"/>
      <c r="K222" s="7" t="s">
        <v>2179</v>
      </c>
      <c r="O222" s="8" t="s">
        <v>4058</v>
      </c>
      <c r="P222" t="s">
        <v>12417</v>
      </c>
      <c r="W222" t="s">
        <v>12468</v>
      </c>
    </row>
    <row r="223" spans="1:23" hidden="1" x14ac:dyDescent="0.25">
      <c r="A223" s="21" t="s">
        <v>3783</v>
      </c>
      <c r="B223" s="14" t="s">
        <v>12417</v>
      </c>
      <c r="C223" s="43" t="str">
        <f>VLOOKUP(B223,'Directorio Pegue'!$B$2:$L$2000,8,FALSE)</f>
        <v>CFI</v>
      </c>
      <c r="D223" s="43"/>
      <c r="E223" t="s">
        <v>12672</v>
      </c>
      <c r="H223" s="32"/>
      <c r="K223" s="8" t="s">
        <v>664</v>
      </c>
      <c r="O223" s="7" t="s">
        <v>1129</v>
      </c>
      <c r="P223" t="s">
        <v>12417</v>
      </c>
      <c r="W223" t="s">
        <v>12469</v>
      </c>
    </row>
    <row r="224" spans="1:23" hidden="1" x14ac:dyDescent="0.25">
      <c r="A224" s="23" t="s">
        <v>3779</v>
      </c>
      <c r="B224" s="14" t="s">
        <v>12417</v>
      </c>
      <c r="C224" s="43" t="str">
        <f>VLOOKUP(B224,'Directorio Pegue'!$B$2:$L$2000,8,FALSE)</f>
        <v>CFI</v>
      </c>
      <c r="D224" s="43"/>
      <c r="E224" t="s">
        <v>12673</v>
      </c>
      <c r="H224" s="32"/>
      <c r="K224" s="8" t="s">
        <v>666</v>
      </c>
      <c r="O224" s="8" t="s">
        <v>1130</v>
      </c>
      <c r="P224" t="s">
        <v>12417</v>
      </c>
      <c r="W224" t="s">
        <v>12470</v>
      </c>
    </row>
    <row r="225" spans="1:23" hidden="1" x14ac:dyDescent="0.25">
      <c r="A225" s="23" t="s">
        <v>3376</v>
      </c>
      <c r="B225" s="14" t="s">
        <v>12417</v>
      </c>
      <c r="C225" s="43" t="str">
        <f>VLOOKUP(B225,'Directorio Pegue'!$B$2:$L$2000,8,FALSE)</f>
        <v>CFI</v>
      </c>
      <c r="D225" s="43"/>
      <c r="E225" t="s">
        <v>12674</v>
      </c>
      <c r="H225" s="32"/>
      <c r="K225" s="7" t="s">
        <v>663</v>
      </c>
      <c r="O225" s="7" t="s">
        <v>4101</v>
      </c>
      <c r="P225" t="s">
        <v>12417</v>
      </c>
      <c r="W225" t="s">
        <v>12471</v>
      </c>
    </row>
    <row r="226" spans="1:23" hidden="1" x14ac:dyDescent="0.25">
      <c r="A226" s="21" t="s">
        <v>3378</v>
      </c>
      <c r="B226" s="14" t="s">
        <v>12417</v>
      </c>
      <c r="C226" s="43" t="str">
        <f>VLOOKUP(B226,'Directorio Pegue'!$B$2:$L$2000,8,FALSE)</f>
        <v>CFI</v>
      </c>
      <c r="D226" s="43"/>
      <c r="E226" t="s">
        <v>12675</v>
      </c>
      <c r="H226" s="32"/>
      <c r="K226" s="7" t="s">
        <v>5097</v>
      </c>
      <c r="O226" s="8" t="s">
        <v>4103</v>
      </c>
      <c r="P226" t="s">
        <v>12417</v>
      </c>
      <c r="W226" t="s">
        <v>12472</v>
      </c>
    </row>
    <row r="227" spans="1:23" hidden="1" x14ac:dyDescent="0.25">
      <c r="A227" s="23" t="s">
        <v>172</v>
      </c>
      <c r="B227" s="14" t="s">
        <v>12417</v>
      </c>
      <c r="C227" s="43" t="str">
        <f>VLOOKUP(B227,'Directorio Pegue'!$B$2:$L$2000,8,FALSE)</f>
        <v>CFI</v>
      </c>
      <c r="D227" s="43"/>
      <c r="E227" t="s">
        <v>12676</v>
      </c>
      <c r="H227" s="32"/>
      <c r="K227" s="8" t="s">
        <v>610</v>
      </c>
      <c r="O227" s="8" t="s">
        <v>4860</v>
      </c>
      <c r="P227" t="s">
        <v>12417</v>
      </c>
      <c r="W227" t="s">
        <v>12473</v>
      </c>
    </row>
    <row r="228" spans="1:23" x14ac:dyDescent="0.25">
      <c r="A228" s="21" t="s">
        <v>174</v>
      </c>
      <c r="B228" s="14" t="s">
        <v>12417</v>
      </c>
      <c r="C228" s="43" t="str">
        <f>VLOOKUP(B228,'Directorio Pegue'!$B$2:$L$2000,8,FALSE)</f>
        <v>CFI</v>
      </c>
      <c r="D228" s="43"/>
      <c r="E228" t="s">
        <v>12677</v>
      </c>
      <c r="H228" s="32"/>
      <c r="K228" s="8" t="s">
        <v>5291</v>
      </c>
      <c r="O228" s="7" t="s">
        <v>480</v>
      </c>
      <c r="P228" t="s">
        <v>12417</v>
      </c>
      <c r="W228" t="s">
        <v>12474</v>
      </c>
    </row>
    <row r="229" spans="1:23" hidden="1" x14ac:dyDescent="0.25">
      <c r="A229" s="23" t="s">
        <v>176</v>
      </c>
      <c r="B229" s="14" t="s">
        <v>12417</v>
      </c>
      <c r="C229" s="43" t="str">
        <f>VLOOKUP(B229,'Directorio Pegue'!$B$2:$L$2000,8,FALSE)</f>
        <v>CFI</v>
      </c>
      <c r="D229" s="43"/>
      <c r="E229" t="s">
        <v>12678</v>
      </c>
      <c r="H229" s="32"/>
      <c r="K229" s="7" t="s">
        <v>4520</v>
      </c>
      <c r="O229" s="7" t="s">
        <v>339</v>
      </c>
      <c r="P229" t="s">
        <v>12417</v>
      </c>
      <c r="W229" t="s">
        <v>12475</v>
      </c>
    </row>
    <row r="230" spans="1:23" hidden="1" x14ac:dyDescent="0.25">
      <c r="A230" s="21" t="s">
        <v>616</v>
      </c>
      <c r="B230" s="14" t="s">
        <v>12417</v>
      </c>
      <c r="C230" s="43" t="str">
        <f>VLOOKUP(B230,'Directorio Pegue'!$B$2:$L$2000,8,FALSE)</f>
        <v>CFI</v>
      </c>
      <c r="D230" s="43"/>
      <c r="E230" s="32"/>
      <c r="H230" s="32"/>
      <c r="K230" s="7" t="s">
        <v>3777</v>
      </c>
      <c r="O230" s="8" t="s">
        <v>345</v>
      </c>
      <c r="P230" t="s">
        <v>12417</v>
      </c>
      <c r="W230" t="s">
        <v>12476</v>
      </c>
    </row>
    <row r="231" spans="1:23" hidden="1" x14ac:dyDescent="0.25">
      <c r="A231" s="21" t="s">
        <v>612</v>
      </c>
      <c r="B231" s="14" t="s">
        <v>12417</v>
      </c>
      <c r="C231" s="43" t="str">
        <f>VLOOKUP(B231,'Directorio Pegue'!$B$2:$L$2000,8,FALSE)</f>
        <v>CFI</v>
      </c>
      <c r="D231" s="43"/>
      <c r="E231" s="32"/>
      <c r="H231" s="32"/>
      <c r="K231" s="8" t="s">
        <v>603</v>
      </c>
      <c r="O231" s="7" t="s">
        <v>343</v>
      </c>
      <c r="P231" t="s">
        <v>12417</v>
      </c>
      <c r="W231" t="s">
        <v>12477</v>
      </c>
    </row>
    <row r="232" spans="1:23" hidden="1" x14ac:dyDescent="0.25">
      <c r="A232" s="23" t="s">
        <v>614</v>
      </c>
      <c r="B232" s="14" t="s">
        <v>12417</v>
      </c>
      <c r="C232" s="43" t="str">
        <f>VLOOKUP(B232,'Directorio Pegue'!$B$2:$L$2000,8,FALSE)</f>
        <v>CFI</v>
      </c>
      <c r="D232" s="43"/>
      <c r="E232" s="32"/>
      <c r="H232" s="32"/>
      <c r="K232" s="7" t="s">
        <v>1480</v>
      </c>
      <c r="O232" s="8" t="s">
        <v>7746</v>
      </c>
      <c r="P232" t="s">
        <v>12417</v>
      </c>
      <c r="W232" t="s">
        <v>12478</v>
      </c>
    </row>
    <row r="233" spans="1:23" hidden="1" x14ac:dyDescent="0.25">
      <c r="A233" s="23" t="s">
        <v>10156</v>
      </c>
      <c r="B233" s="14" t="s">
        <v>12417</v>
      </c>
      <c r="C233" s="43" t="str">
        <f>VLOOKUP(B233,'Directorio Pegue'!$B$2:$L$2000,8,FALSE)</f>
        <v>CFI</v>
      </c>
      <c r="D233" s="43"/>
      <c r="E233" s="32"/>
      <c r="H233" s="32"/>
      <c r="K233" s="8" t="s">
        <v>1482</v>
      </c>
      <c r="O233" s="8" t="s">
        <v>526</v>
      </c>
      <c r="P233" t="s">
        <v>12417</v>
      </c>
      <c r="W233" t="s">
        <v>12479</v>
      </c>
    </row>
    <row r="234" spans="1:23" hidden="1" x14ac:dyDescent="0.25">
      <c r="A234" s="23" t="s">
        <v>10154</v>
      </c>
      <c r="B234" s="14" t="s">
        <v>12417</v>
      </c>
      <c r="C234" s="43" t="str">
        <f>VLOOKUP(B234,'Directorio Pegue'!$B$2:$L$2000,8,FALSE)</f>
        <v>CFI</v>
      </c>
      <c r="D234" s="43"/>
      <c r="E234" s="32"/>
      <c r="H234" s="32"/>
      <c r="K234" s="7" t="s">
        <v>373</v>
      </c>
      <c r="O234" s="7" t="s">
        <v>528</v>
      </c>
      <c r="P234" t="s">
        <v>12417</v>
      </c>
      <c r="W234" t="s">
        <v>12480</v>
      </c>
    </row>
    <row r="235" spans="1:23" hidden="1" x14ac:dyDescent="0.25">
      <c r="A235" s="25" t="s">
        <v>3341</v>
      </c>
      <c r="B235" t="s">
        <v>12417</v>
      </c>
      <c r="C235" s="43" t="str">
        <f>VLOOKUP(B235,'Directorio Pegue'!$B$2:$L$2000,8,FALSE)</f>
        <v>CFI</v>
      </c>
      <c r="D235" s="43"/>
      <c r="K235" s="7" t="s">
        <v>375</v>
      </c>
      <c r="O235" s="8" t="s">
        <v>4097</v>
      </c>
      <c r="P235" t="s">
        <v>12417</v>
      </c>
      <c r="W235" t="s">
        <v>12481</v>
      </c>
    </row>
    <row r="236" spans="1:23" hidden="1" x14ac:dyDescent="0.25">
      <c r="A236" s="25" t="s">
        <v>359</v>
      </c>
      <c r="B236" t="s">
        <v>12417</v>
      </c>
      <c r="C236" s="43" t="str">
        <f>VLOOKUP(B236,'Directorio Pegue'!$B$2:$L$2000,8,FALSE)</f>
        <v>CFI</v>
      </c>
      <c r="D236" s="43"/>
      <c r="K236" s="8" t="s">
        <v>377</v>
      </c>
      <c r="O236" s="7" t="s">
        <v>4099</v>
      </c>
      <c r="P236" t="s">
        <v>12417</v>
      </c>
      <c r="W236" t="s">
        <v>12482</v>
      </c>
    </row>
    <row r="237" spans="1:23" hidden="1" x14ac:dyDescent="0.25">
      <c r="A237" s="27" t="s">
        <v>355</v>
      </c>
      <c r="B237" t="s">
        <v>12417</v>
      </c>
      <c r="C237" s="43" t="str">
        <f>VLOOKUP(B237,'Directorio Pegue'!$B$2:$L$2000,8,FALSE)</f>
        <v>CFI</v>
      </c>
      <c r="D237" s="43"/>
      <c r="K237" s="7" t="s">
        <v>379</v>
      </c>
      <c r="O237" s="8" t="s">
        <v>3893</v>
      </c>
      <c r="P237" t="s">
        <v>12417</v>
      </c>
      <c r="W237" t="s">
        <v>12483</v>
      </c>
    </row>
    <row r="238" spans="1:23" hidden="1" x14ac:dyDescent="0.25">
      <c r="A238" s="27" t="s">
        <v>4781</v>
      </c>
      <c r="B238" t="s">
        <v>12417</v>
      </c>
      <c r="C238" s="43" t="str">
        <f>VLOOKUP(B238,'Directorio Pegue'!$B$2:$L$2000,8,FALSE)</f>
        <v>CFI</v>
      </c>
      <c r="D238" s="43"/>
      <c r="K238" s="7" t="s">
        <v>3738</v>
      </c>
      <c r="O238" s="7" t="s">
        <v>3895</v>
      </c>
      <c r="P238" t="s">
        <v>12417</v>
      </c>
      <c r="W238" t="s">
        <v>12484</v>
      </c>
    </row>
    <row r="239" spans="1:23" hidden="1" x14ac:dyDescent="0.25">
      <c r="A239" s="25" t="s">
        <v>4783</v>
      </c>
      <c r="B239" t="s">
        <v>12417</v>
      </c>
      <c r="C239" s="43" t="str">
        <f>VLOOKUP(B239,'Directorio Pegue'!$B$2:$L$2000,8,FALSE)</f>
        <v>CFI</v>
      </c>
      <c r="D239" s="43"/>
      <c r="K239" s="8" t="s">
        <v>3775</v>
      </c>
      <c r="O239" s="8" t="s">
        <v>1134</v>
      </c>
      <c r="P239" t="s">
        <v>12417</v>
      </c>
      <c r="W239" t="s">
        <v>12485</v>
      </c>
    </row>
    <row r="240" spans="1:23" hidden="1" x14ac:dyDescent="0.25">
      <c r="A240" s="27" t="s">
        <v>4785</v>
      </c>
      <c r="B240" t="s">
        <v>12417</v>
      </c>
      <c r="C240" s="43" t="str">
        <f>VLOOKUP(B240,'Directorio Pegue'!$B$2:$L$2000,8,FALSE)</f>
        <v>CFI</v>
      </c>
      <c r="D240" s="43"/>
      <c r="K240" s="8" t="s">
        <v>3740</v>
      </c>
      <c r="O240" s="7" t="s">
        <v>1142</v>
      </c>
      <c r="P240" t="s">
        <v>12417</v>
      </c>
      <c r="W240" t="s">
        <v>12486</v>
      </c>
    </row>
    <row r="241" spans="1:23" hidden="1" x14ac:dyDescent="0.25">
      <c r="A241" s="25" t="s">
        <v>9863</v>
      </c>
      <c r="B241" t="s">
        <v>12417</v>
      </c>
      <c r="C241" s="43" t="str">
        <f>VLOOKUP(B241,'Directorio Pegue'!$B$2:$L$2000,8,FALSE)</f>
        <v>CFI</v>
      </c>
      <c r="D241" s="43"/>
      <c r="K241" s="7" t="s">
        <v>5911</v>
      </c>
      <c r="O241" s="7" t="s">
        <v>6138</v>
      </c>
      <c r="P241" t="s">
        <v>12417</v>
      </c>
      <c r="W241" t="s">
        <v>12487</v>
      </c>
    </row>
    <row r="242" spans="1:23" hidden="1" x14ac:dyDescent="0.25">
      <c r="A242" s="27" t="s">
        <v>4787</v>
      </c>
      <c r="B242" t="s">
        <v>12417</v>
      </c>
      <c r="C242" s="43" t="str">
        <f>VLOOKUP(B242,'Directorio Pegue'!$B$2:$L$2000,8,FALSE)</f>
        <v>CFI</v>
      </c>
      <c r="D242" s="43"/>
      <c r="K242" s="8" t="s">
        <v>5913</v>
      </c>
      <c r="O242" s="8" t="s">
        <v>6136</v>
      </c>
      <c r="P242" t="s">
        <v>12417</v>
      </c>
      <c r="W242" t="s">
        <v>12489</v>
      </c>
    </row>
    <row r="243" spans="1:23" hidden="1" x14ac:dyDescent="0.25">
      <c r="A243" s="27" t="s">
        <v>686</v>
      </c>
      <c r="B243" t="s">
        <v>12417</v>
      </c>
      <c r="C243" s="43" t="str">
        <f>VLOOKUP(B243,'Directorio Pegue'!$B$2:$L$2000,8,FALSE)</f>
        <v>CFI</v>
      </c>
      <c r="D243" s="43"/>
      <c r="K243" s="7" t="s">
        <v>608</v>
      </c>
      <c r="O243" s="7" t="s">
        <v>731</v>
      </c>
      <c r="P243" t="s">
        <v>12417</v>
      </c>
      <c r="W243" t="s">
        <v>12488</v>
      </c>
    </row>
    <row r="244" spans="1:23" hidden="1" x14ac:dyDescent="0.25">
      <c r="A244" s="25" t="s">
        <v>685</v>
      </c>
      <c r="B244" t="s">
        <v>12417</v>
      </c>
      <c r="C244" s="43" t="str">
        <f>VLOOKUP(B244,'Directorio Pegue'!$B$2:$L$2000,8,FALSE)</f>
        <v>CFI</v>
      </c>
      <c r="D244" s="43"/>
      <c r="K244" s="8" t="s">
        <v>1484</v>
      </c>
      <c r="O244" s="7" t="s">
        <v>733</v>
      </c>
      <c r="P244" t="s">
        <v>12417</v>
      </c>
      <c r="W244" t="s">
        <v>12490</v>
      </c>
    </row>
    <row r="245" spans="1:23" hidden="1" x14ac:dyDescent="0.25">
      <c r="A245" s="27" t="s">
        <v>2436</v>
      </c>
      <c r="B245" t="s">
        <v>12417</v>
      </c>
      <c r="C245" s="43" t="str">
        <f>VLOOKUP(B245,'Directorio Pegue'!$B$2:$L$2000,8,FALSE)</f>
        <v>CFI</v>
      </c>
      <c r="D245" s="43"/>
      <c r="K245" s="7" t="s">
        <v>8645</v>
      </c>
      <c r="O245" s="7" t="s">
        <v>9901</v>
      </c>
      <c r="P245" t="s">
        <v>12417</v>
      </c>
      <c r="W245" t="s">
        <v>12491</v>
      </c>
    </row>
    <row r="246" spans="1:23" hidden="1" x14ac:dyDescent="0.25">
      <c r="A246" s="25" t="s">
        <v>2438</v>
      </c>
      <c r="B246" t="s">
        <v>12417</v>
      </c>
      <c r="C246" s="43" t="str">
        <f>VLOOKUP(B246,'Directorio Pegue'!$B$2:$L$2000,8,FALSE)</f>
        <v>CFI</v>
      </c>
      <c r="D246" s="43"/>
      <c r="K246" s="7" t="s">
        <v>8660</v>
      </c>
      <c r="O246" s="7" t="s">
        <v>846</v>
      </c>
      <c r="P246" t="s">
        <v>12417</v>
      </c>
      <c r="W246" t="s">
        <v>12492</v>
      </c>
    </row>
    <row r="247" spans="1:23" hidden="1" x14ac:dyDescent="0.25">
      <c r="A247" s="27" t="s">
        <v>2434</v>
      </c>
      <c r="B247" t="s">
        <v>12417</v>
      </c>
      <c r="C247" s="43" t="str">
        <f>VLOOKUP(B247,'Directorio Pegue'!$B$2:$L$2000,8,FALSE)</f>
        <v>CFI</v>
      </c>
      <c r="D247" s="43"/>
      <c r="K247" s="8" t="s">
        <v>2100</v>
      </c>
      <c r="O247" s="8" t="s">
        <v>860</v>
      </c>
      <c r="P247" t="s">
        <v>12417</v>
      </c>
      <c r="W247" t="s">
        <v>12493</v>
      </c>
    </row>
    <row r="248" spans="1:23" hidden="1" x14ac:dyDescent="0.25">
      <c r="A248" s="27" t="s">
        <v>672</v>
      </c>
      <c r="B248" t="s">
        <v>12417</v>
      </c>
      <c r="C248" s="43" t="str">
        <f>VLOOKUP(B248,'Directorio Pegue'!$B$2:$L$2000,8,FALSE)</f>
        <v>CFI</v>
      </c>
      <c r="D248" s="43"/>
      <c r="K248" s="7" t="s">
        <v>2568</v>
      </c>
      <c r="O248" s="8" t="s">
        <v>291</v>
      </c>
      <c r="P248" t="s">
        <v>12417</v>
      </c>
      <c r="W248" t="s">
        <v>12099</v>
      </c>
    </row>
    <row r="249" spans="1:23" hidden="1" x14ac:dyDescent="0.25">
      <c r="A249" s="25" t="s">
        <v>673</v>
      </c>
      <c r="B249" t="s">
        <v>12417</v>
      </c>
      <c r="C249" s="43" t="str">
        <f>VLOOKUP(B249,'Directorio Pegue'!$B$2:$L$2000,8,FALSE)</f>
        <v>CFI</v>
      </c>
      <c r="D249" s="43"/>
      <c r="K249" s="7" t="s">
        <v>2566</v>
      </c>
      <c r="O249" s="7" t="s">
        <v>8572</v>
      </c>
      <c r="P249" t="s">
        <v>12417</v>
      </c>
      <c r="W249" t="s">
        <v>12494</v>
      </c>
    </row>
    <row r="250" spans="1:23" hidden="1" x14ac:dyDescent="0.25">
      <c r="A250" s="25" t="s">
        <v>2179</v>
      </c>
      <c r="B250" t="s">
        <v>12417</v>
      </c>
      <c r="C250" s="43" t="str">
        <f>VLOOKUP(B250,'Directorio Pegue'!$B$2:$L$2000,8,FALSE)</f>
        <v>CFI</v>
      </c>
      <c r="D250" s="43"/>
      <c r="K250" s="8" t="s">
        <v>7064</v>
      </c>
      <c r="O250" s="7" t="s">
        <v>4060</v>
      </c>
      <c r="P250" t="s">
        <v>12417</v>
      </c>
      <c r="W250" t="s">
        <v>12495</v>
      </c>
    </row>
    <row r="251" spans="1:23" hidden="1" x14ac:dyDescent="0.25">
      <c r="A251" s="27" t="s">
        <v>664</v>
      </c>
      <c r="B251" t="s">
        <v>12417</v>
      </c>
      <c r="C251" s="43" t="str">
        <f>VLOOKUP(B251,'Directorio Pegue'!$B$2:$L$2000,8,FALSE)</f>
        <v>CFI</v>
      </c>
      <c r="D251" s="43"/>
      <c r="K251" s="8" t="s">
        <v>5393</v>
      </c>
      <c r="O251" s="8" t="s">
        <v>4310</v>
      </c>
      <c r="P251" t="s">
        <v>12417</v>
      </c>
      <c r="W251" t="s">
        <v>12496</v>
      </c>
    </row>
    <row r="252" spans="1:23" hidden="1" x14ac:dyDescent="0.25">
      <c r="A252" s="27" t="s">
        <v>666</v>
      </c>
      <c r="B252" t="s">
        <v>12417</v>
      </c>
      <c r="C252" s="43" t="str">
        <f>VLOOKUP(B252,'Directorio Pegue'!$B$2:$L$2000,8,FALSE)</f>
        <v>CFI</v>
      </c>
      <c r="D252" s="43"/>
      <c r="K252" s="7" t="s">
        <v>9153</v>
      </c>
      <c r="O252" s="8" t="s">
        <v>4312</v>
      </c>
      <c r="P252" t="s">
        <v>12417</v>
      </c>
      <c r="W252" t="s">
        <v>12497</v>
      </c>
    </row>
    <row r="253" spans="1:23" hidden="1" x14ac:dyDescent="0.25">
      <c r="A253" s="25" t="s">
        <v>663</v>
      </c>
      <c r="B253" t="s">
        <v>12417</v>
      </c>
      <c r="C253" s="43" t="str">
        <f>VLOOKUP(B253,'Directorio Pegue'!$B$2:$L$2000,8,FALSE)</f>
        <v>CFI</v>
      </c>
      <c r="D253" s="43"/>
      <c r="K253" s="7" t="s">
        <v>7753</v>
      </c>
      <c r="O253" s="7" t="s">
        <v>136</v>
      </c>
      <c r="P253" t="s">
        <v>12417</v>
      </c>
      <c r="W253" t="s">
        <v>12498</v>
      </c>
    </row>
    <row r="254" spans="1:23" hidden="1" x14ac:dyDescent="0.25">
      <c r="A254" s="27" t="s">
        <v>5097</v>
      </c>
      <c r="B254" t="s">
        <v>12417</v>
      </c>
      <c r="C254" s="43" t="str">
        <f>VLOOKUP(B254,'Directorio Pegue'!$B$2:$L$2000,8,FALSE)</f>
        <v>CFI</v>
      </c>
      <c r="D254" s="43"/>
      <c r="K254" s="8" t="s">
        <v>7755</v>
      </c>
      <c r="O254" s="7" t="s">
        <v>3164</v>
      </c>
      <c r="P254" t="s">
        <v>12417</v>
      </c>
      <c r="W254" t="s">
        <v>12499</v>
      </c>
    </row>
    <row r="255" spans="1:23" hidden="1" x14ac:dyDescent="0.25">
      <c r="A255" s="25" t="s">
        <v>610</v>
      </c>
      <c r="B255" t="s">
        <v>12417</v>
      </c>
      <c r="C255" s="43" t="str">
        <f>VLOOKUP(B255,'Directorio Pegue'!$B$2:$L$2000,8,FALSE)</f>
        <v>CFI</v>
      </c>
      <c r="D255" s="43"/>
      <c r="K255" s="7" t="s">
        <v>566</v>
      </c>
      <c r="O255" s="7" t="s">
        <v>659</v>
      </c>
      <c r="P255" t="s">
        <v>12417</v>
      </c>
      <c r="W255" t="s">
        <v>12500</v>
      </c>
    </row>
    <row r="256" spans="1:23" hidden="1" x14ac:dyDescent="0.25">
      <c r="A256" s="27" t="s">
        <v>5291</v>
      </c>
      <c r="B256" t="s">
        <v>12417</v>
      </c>
      <c r="C256" s="43" t="str">
        <f>VLOOKUP(B256,'Directorio Pegue'!$B$2:$L$2000,8,FALSE)</f>
        <v>CFI</v>
      </c>
      <c r="D256" s="43"/>
      <c r="K256" s="8" t="s">
        <v>1707</v>
      </c>
      <c r="O256" s="7" t="s">
        <v>657</v>
      </c>
      <c r="P256" t="s">
        <v>12417</v>
      </c>
      <c r="W256" t="s">
        <v>12501</v>
      </c>
    </row>
    <row r="257" spans="1:23" hidden="1" x14ac:dyDescent="0.25">
      <c r="A257" s="25" t="s">
        <v>4520</v>
      </c>
      <c r="B257" t="s">
        <v>12417</v>
      </c>
      <c r="C257" s="43" t="str">
        <f>VLOOKUP(B257,'Directorio Pegue'!$B$2:$L$2000,8,FALSE)</f>
        <v>CFI</v>
      </c>
      <c r="D257" s="43"/>
      <c r="K257" s="8" t="s">
        <v>1126</v>
      </c>
      <c r="O257" s="8" t="s">
        <v>655</v>
      </c>
      <c r="P257" t="s">
        <v>12417</v>
      </c>
      <c r="W257" t="s">
        <v>12502</v>
      </c>
    </row>
    <row r="258" spans="1:23" hidden="1" x14ac:dyDescent="0.25">
      <c r="A258" s="7" t="s">
        <v>3777</v>
      </c>
      <c r="B258" t="s">
        <v>12417</v>
      </c>
      <c r="C258" s="43" t="str">
        <f>VLOOKUP(B258,'Directorio Pegue'!$B$2:$L$2000,8,FALSE)</f>
        <v>CFI</v>
      </c>
      <c r="D258" s="43"/>
      <c r="K258" s="7" t="s">
        <v>1128</v>
      </c>
      <c r="O258" s="7" t="s">
        <v>6679</v>
      </c>
      <c r="P258" t="s">
        <v>12417</v>
      </c>
      <c r="W258" t="s">
        <v>12503</v>
      </c>
    </row>
    <row r="259" spans="1:23" hidden="1" x14ac:dyDescent="0.25">
      <c r="A259" s="8" t="s">
        <v>603</v>
      </c>
      <c r="B259" t="s">
        <v>12417</v>
      </c>
      <c r="C259" s="43" t="str">
        <f>VLOOKUP(B259,'Directorio Pegue'!$B$2:$L$2000,8,FALSE)</f>
        <v>CFI</v>
      </c>
      <c r="D259" s="43"/>
      <c r="K259" s="8" t="s">
        <v>459</v>
      </c>
      <c r="O259" s="7" t="s">
        <v>10499</v>
      </c>
      <c r="P259" t="s">
        <v>12417</v>
      </c>
      <c r="W259" t="s">
        <v>12504</v>
      </c>
    </row>
    <row r="260" spans="1:23" hidden="1" x14ac:dyDescent="0.25">
      <c r="A260" s="7" t="s">
        <v>1480</v>
      </c>
      <c r="B260" t="s">
        <v>12417</v>
      </c>
      <c r="C260" s="43" t="str">
        <f>VLOOKUP(B260,'Directorio Pegue'!$B$2:$L$2000,8,FALSE)</f>
        <v>CFI</v>
      </c>
      <c r="D260" s="43"/>
      <c r="K260" s="8" t="s">
        <v>4056</v>
      </c>
      <c r="O260" s="8" t="s">
        <v>211</v>
      </c>
      <c r="P260" t="s">
        <v>12417</v>
      </c>
      <c r="W260" t="s">
        <v>12505</v>
      </c>
    </row>
    <row r="261" spans="1:23" hidden="1" x14ac:dyDescent="0.25">
      <c r="A261" s="8" t="s">
        <v>1482</v>
      </c>
      <c r="B261" t="s">
        <v>12417</v>
      </c>
      <c r="C261" s="43" t="str">
        <f>VLOOKUP(B261,'Directorio Pegue'!$B$2:$L$2000,8,FALSE)</f>
        <v>CFI</v>
      </c>
      <c r="D261" s="43"/>
      <c r="K261" s="7" t="s">
        <v>4058</v>
      </c>
      <c r="O261" s="8" t="s">
        <v>221</v>
      </c>
      <c r="P261" t="s">
        <v>12417</v>
      </c>
      <c r="W261" t="s">
        <v>12506</v>
      </c>
    </row>
    <row r="262" spans="1:23" hidden="1" x14ac:dyDescent="0.25">
      <c r="A262" s="8" t="s">
        <v>373</v>
      </c>
      <c r="B262" t="s">
        <v>12417</v>
      </c>
      <c r="C262" s="43" t="str">
        <f>VLOOKUP(B262,'Directorio Pegue'!$B$2:$L$2000,8,FALSE)</f>
        <v>CFI</v>
      </c>
      <c r="D262" s="43"/>
      <c r="K262" s="7" t="s">
        <v>1129</v>
      </c>
      <c r="O262" s="7" t="s">
        <v>2704</v>
      </c>
      <c r="P262" t="s">
        <v>12417</v>
      </c>
      <c r="W262" t="s">
        <v>12507</v>
      </c>
    </row>
    <row r="263" spans="1:23" hidden="1" x14ac:dyDescent="0.25">
      <c r="A263" s="7" t="s">
        <v>375</v>
      </c>
      <c r="B263" t="s">
        <v>12417</v>
      </c>
      <c r="C263" s="43" t="str">
        <f>VLOOKUP(B263,'Directorio Pegue'!$B$2:$L$2000,8,FALSE)</f>
        <v>CFI</v>
      </c>
      <c r="D263" s="43"/>
      <c r="K263" s="8" t="s">
        <v>1130</v>
      </c>
      <c r="O263" s="7" t="s">
        <v>128</v>
      </c>
      <c r="P263" t="s">
        <v>12417</v>
      </c>
      <c r="W263" t="s">
        <v>12508</v>
      </c>
    </row>
    <row r="264" spans="1:23" hidden="1" x14ac:dyDescent="0.25">
      <c r="A264" s="8" t="s">
        <v>377</v>
      </c>
      <c r="B264" t="s">
        <v>12417</v>
      </c>
      <c r="C264" s="43" t="str">
        <f>VLOOKUP(B264,'Directorio Pegue'!$B$2:$L$2000,8,FALSE)</f>
        <v>CFI</v>
      </c>
      <c r="D264" s="43"/>
      <c r="K264" s="7" t="s">
        <v>4101</v>
      </c>
      <c r="O264" s="7" t="s">
        <v>124</v>
      </c>
      <c r="P264" t="s">
        <v>12417</v>
      </c>
      <c r="W264" t="s">
        <v>12509</v>
      </c>
    </row>
    <row r="265" spans="1:23" hidden="1" x14ac:dyDescent="0.25">
      <c r="A265" s="7" t="s">
        <v>379</v>
      </c>
      <c r="B265" t="s">
        <v>12417</v>
      </c>
      <c r="C265" s="43" t="str">
        <f>VLOOKUP(B265,'Directorio Pegue'!$B$2:$L$2000,8,FALSE)</f>
        <v>CFI</v>
      </c>
      <c r="D265" s="43"/>
      <c r="K265" s="7" t="s">
        <v>4103</v>
      </c>
      <c r="O265" s="7" t="s">
        <v>4790</v>
      </c>
      <c r="P265" t="s">
        <v>12417</v>
      </c>
      <c r="W265" t="s">
        <v>12510</v>
      </c>
    </row>
    <row r="266" spans="1:23" hidden="1" x14ac:dyDescent="0.25">
      <c r="A266" s="8" t="s">
        <v>3738</v>
      </c>
      <c r="B266" t="s">
        <v>12417</v>
      </c>
      <c r="C266" s="43" t="str">
        <f>VLOOKUP(B266,'Directorio Pegue'!$B$2:$L$2000,8,FALSE)</f>
        <v>CFI</v>
      </c>
      <c r="D266" s="43"/>
      <c r="K266" s="7" t="s">
        <v>4860</v>
      </c>
      <c r="O266" s="8" t="s">
        <v>4254</v>
      </c>
      <c r="P266" t="s">
        <v>12417</v>
      </c>
      <c r="W266" t="s">
        <v>12511</v>
      </c>
    </row>
    <row r="267" spans="1:23" hidden="1" x14ac:dyDescent="0.25">
      <c r="A267" s="8" t="s">
        <v>3775</v>
      </c>
      <c r="B267" t="s">
        <v>12417</v>
      </c>
      <c r="C267" s="43" t="str">
        <f>VLOOKUP(B267,'Directorio Pegue'!$B$2:$L$2000,8,FALSE)</f>
        <v>CFI</v>
      </c>
      <c r="D267" s="43"/>
      <c r="K267" s="8" t="s">
        <v>480</v>
      </c>
      <c r="O267" s="7" t="s">
        <v>4256</v>
      </c>
      <c r="P267" t="s">
        <v>12417</v>
      </c>
      <c r="W267" t="s">
        <v>12512</v>
      </c>
    </row>
    <row r="268" spans="1:23" hidden="1" x14ac:dyDescent="0.25">
      <c r="A268" s="7" t="s">
        <v>3740</v>
      </c>
      <c r="B268" t="s">
        <v>12417</v>
      </c>
      <c r="C268" s="43" t="str">
        <f>VLOOKUP(B268,'Directorio Pegue'!$B$2:$L$2000,8,FALSE)</f>
        <v>CFI</v>
      </c>
      <c r="D268" s="43"/>
      <c r="K268" s="7" t="s">
        <v>339</v>
      </c>
      <c r="O268" s="8" t="s">
        <v>1624</v>
      </c>
      <c r="P268" t="s">
        <v>12417</v>
      </c>
      <c r="W268" t="s">
        <v>12513</v>
      </c>
    </row>
    <row r="269" spans="1:23" hidden="1" x14ac:dyDescent="0.25">
      <c r="A269" s="7" t="s">
        <v>5911</v>
      </c>
      <c r="B269" t="s">
        <v>12417</v>
      </c>
      <c r="C269" s="43" t="str">
        <f>VLOOKUP(B269,'Directorio Pegue'!$B$2:$L$2000,8,FALSE)</f>
        <v>CFI</v>
      </c>
      <c r="D269" s="43"/>
      <c r="K269" s="7" t="s">
        <v>345</v>
      </c>
      <c r="O269" s="7" t="s">
        <v>1626</v>
      </c>
      <c r="P269" t="s">
        <v>12417</v>
      </c>
      <c r="W269" t="s">
        <v>12514</v>
      </c>
    </row>
    <row r="270" spans="1:23" hidden="1" x14ac:dyDescent="0.25">
      <c r="A270" s="8" t="s">
        <v>5913</v>
      </c>
      <c r="B270" t="s">
        <v>12417</v>
      </c>
      <c r="C270" s="43" t="str">
        <f>VLOOKUP(B270,'Directorio Pegue'!$B$2:$L$2000,8,FALSE)</f>
        <v>CFI</v>
      </c>
      <c r="D270" s="43"/>
      <c r="K270" s="8" t="s">
        <v>343</v>
      </c>
      <c r="O270" s="7" t="s">
        <v>1628</v>
      </c>
      <c r="P270" t="s">
        <v>12417</v>
      </c>
      <c r="W270" t="s">
        <v>12515</v>
      </c>
    </row>
    <row r="271" spans="1:23" hidden="1" x14ac:dyDescent="0.25">
      <c r="A271" s="8" t="s">
        <v>608</v>
      </c>
      <c r="B271" t="s">
        <v>12417</v>
      </c>
      <c r="C271" s="43" t="str">
        <f>VLOOKUP(B271,'Directorio Pegue'!$B$2:$L$2000,8,FALSE)</f>
        <v>CFI</v>
      </c>
      <c r="D271" s="43"/>
      <c r="K271" s="7" t="s">
        <v>7746</v>
      </c>
      <c r="O271" s="8" t="s">
        <v>8189</v>
      </c>
      <c r="P271" t="s">
        <v>12417</v>
      </c>
      <c r="W271" t="s">
        <v>12516</v>
      </c>
    </row>
    <row r="272" spans="1:23" hidden="1" x14ac:dyDescent="0.25">
      <c r="A272" s="8" t="s">
        <v>1484</v>
      </c>
      <c r="B272" t="s">
        <v>12417</v>
      </c>
      <c r="C272" s="43" t="str">
        <f>VLOOKUP(B272,'Directorio Pegue'!$B$2:$L$2000,8,FALSE)</f>
        <v>CFI</v>
      </c>
      <c r="D272" s="43"/>
      <c r="K272" s="8" t="s">
        <v>526</v>
      </c>
      <c r="O272" s="7" t="s">
        <v>8190</v>
      </c>
      <c r="P272" t="s">
        <v>12417</v>
      </c>
      <c r="W272" t="s">
        <v>12517</v>
      </c>
    </row>
    <row r="273" spans="1:23" hidden="1" x14ac:dyDescent="0.25">
      <c r="A273" s="7" t="s">
        <v>8645</v>
      </c>
      <c r="B273" t="s">
        <v>12417</v>
      </c>
      <c r="C273" s="43" t="str">
        <f>VLOOKUP(B273,'Directorio Pegue'!$B$2:$L$2000,8,FALSE)</f>
        <v>CFI</v>
      </c>
      <c r="D273" s="43"/>
      <c r="K273" s="7" t="s">
        <v>528</v>
      </c>
      <c r="O273" s="8" t="s">
        <v>3831</v>
      </c>
      <c r="P273" t="s">
        <v>12417</v>
      </c>
      <c r="W273" t="s">
        <v>12518</v>
      </c>
    </row>
    <row r="274" spans="1:23" hidden="1" x14ac:dyDescent="0.25">
      <c r="A274" s="7" t="s">
        <v>8660</v>
      </c>
      <c r="B274" t="s">
        <v>12417</v>
      </c>
      <c r="C274" s="43" t="str">
        <f>VLOOKUP(B274,'Directorio Pegue'!$B$2:$L$2000,8,FALSE)</f>
        <v>CFI</v>
      </c>
      <c r="D274" s="43"/>
      <c r="K274" s="7" t="s">
        <v>4097</v>
      </c>
      <c r="O274" s="8" t="s">
        <v>3806</v>
      </c>
      <c r="P274" t="s">
        <v>12417</v>
      </c>
      <c r="W274" t="s">
        <v>12519</v>
      </c>
    </row>
    <row r="275" spans="1:23" hidden="1" x14ac:dyDescent="0.25">
      <c r="A275" s="7" t="s">
        <v>2100</v>
      </c>
      <c r="B275" t="s">
        <v>12417</v>
      </c>
      <c r="C275" s="43" t="str">
        <f>VLOOKUP(B275,'Directorio Pegue'!$B$2:$L$2000,8,FALSE)</f>
        <v>CFI</v>
      </c>
      <c r="D275" s="43"/>
      <c r="K275" s="8" t="s">
        <v>4099</v>
      </c>
      <c r="O275" s="8" t="s">
        <v>1618</v>
      </c>
      <c r="P275" t="s">
        <v>12417</v>
      </c>
      <c r="W275" t="s">
        <v>12520</v>
      </c>
    </row>
    <row r="276" spans="1:23" hidden="1" x14ac:dyDescent="0.25">
      <c r="A276" s="7" t="s">
        <v>2568</v>
      </c>
      <c r="B276" t="s">
        <v>12417</v>
      </c>
      <c r="C276" s="43" t="str">
        <f>VLOOKUP(B276,'Directorio Pegue'!$B$2:$L$2000,8,FALSE)</f>
        <v>CFI</v>
      </c>
      <c r="D276" s="43"/>
      <c r="K276" s="8" t="s">
        <v>3893</v>
      </c>
      <c r="O276" s="7" t="s">
        <v>1620</v>
      </c>
      <c r="P276" t="s">
        <v>12417</v>
      </c>
      <c r="W276" t="s">
        <v>12521</v>
      </c>
    </row>
    <row r="277" spans="1:23" hidden="1" x14ac:dyDescent="0.25">
      <c r="A277" s="7" t="s">
        <v>2566</v>
      </c>
      <c r="B277" t="s">
        <v>12417</v>
      </c>
      <c r="C277" s="43" t="str">
        <f>VLOOKUP(B277,'Directorio Pegue'!$B$2:$L$2000,8,FALSE)</f>
        <v>CFI</v>
      </c>
      <c r="D277" s="43"/>
      <c r="K277" s="7" t="s">
        <v>3895</v>
      </c>
      <c r="O277" s="7" t="s">
        <v>3804</v>
      </c>
      <c r="P277" t="s">
        <v>12417</v>
      </c>
      <c r="W277" t="s">
        <v>12522</v>
      </c>
    </row>
    <row r="278" spans="1:23" hidden="1" x14ac:dyDescent="0.25">
      <c r="A278" s="7" t="s">
        <v>7064</v>
      </c>
      <c r="B278" t="s">
        <v>12417</v>
      </c>
      <c r="C278" s="43" t="str">
        <f>VLOOKUP(B278,'Directorio Pegue'!$B$2:$L$2000,8,FALSE)</f>
        <v>CFI</v>
      </c>
      <c r="D278" s="43"/>
      <c r="K278" s="7" t="s">
        <v>1134</v>
      </c>
      <c r="O278" s="7" t="s">
        <v>1622</v>
      </c>
      <c r="P278" t="s">
        <v>12417</v>
      </c>
      <c r="W278" t="s">
        <v>12523</v>
      </c>
    </row>
    <row r="279" spans="1:23" hidden="1" x14ac:dyDescent="0.25">
      <c r="A279" s="8" t="s">
        <v>5393</v>
      </c>
      <c r="B279" t="s">
        <v>12417</v>
      </c>
      <c r="C279" s="43" t="str">
        <f>VLOOKUP(B279,'Directorio Pegue'!$B$2:$L$2000,8,FALSE)</f>
        <v>CFI</v>
      </c>
      <c r="D279" s="43"/>
      <c r="K279" s="8" t="s">
        <v>1142</v>
      </c>
      <c r="O279" s="7" t="s">
        <v>8183</v>
      </c>
      <c r="P279" t="s">
        <v>12417</v>
      </c>
      <c r="W279" t="s">
        <v>12524</v>
      </c>
    </row>
    <row r="280" spans="1:23" hidden="1" x14ac:dyDescent="0.25">
      <c r="A280" s="8" t="s">
        <v>9153</v>
      </c>
      <c r="B280" t="s">
        <v>12417</v>
      </c>
      <c r="C280" s="43" t="str">
        <f>VLOOKUP(B280,'Directorio Pegue'!$B$2:$L$2000,8,FALSE)</f>
        <v>CFI</v>
      </c>
      <c r="D280" s="43"/>
      <c r="K280" s="8" t="s">
        <v>6138</v>
      </c>
      <c r="O280" s="7" t="s">
        <v>2570</v>
      </c>
      <c r="P280" t="s">
        <v>12417</v>
      </c>
      <c r="W280" t="s">
        <v>12351</v>
      </c>
    </row>
    <row r="281" spans="1:23" hidden="1" x14ac:dyDescent="0.25">
      <c r="A281" s="7" t="s">
        <v>7753</v>
      </c>
      <c r="B281" t="s">
        <v>12417</v>
      </c>
      <c r="C281" s="43" t="str">
        <f>VLOOKUP(B281,'Directorio Pegue'!$B$2:$L$2000,8,FALSE)</f>
        <v>CFI</v>
      </c>
      <c r="D281" s="43"/>
      <c r="K281" s="7" t="s">
        <v>6136</v>
      </c>
      <c r="O281" s="7" t="s">
        <v>1091</v>
      </c>
      <c r="P281" t="s">
        <v>12417</v>
      </c>
      <c r="W281" t="s">
        <v>12525</v>
      </c>
    </row>
    <row r="282" spans="1:23" hidden="1" x14ac:dyDescent="0.25">
      <c r="A282" s="8" t="s">
        <v>7755</v>
      </c>
      <c r="B282" t="s">
        <v>12417</v>
      </c>
      <c r="C282" s="43" t="str">
        <f>VLOOKUP(B282,'Directorio Pegue'!$B$2:$L$2000,8,FALSE)</f>
        <v>CFI</v>
      </c>
      <c r="D282" s="43"/>
      <c r="K282" s="7" t="s">
        <v>731</v>
      </c>
      <c r="O282" s="8" t="s">
        <v>1093</v>
      </c>
      <c r="P282" t="s">
        <v>12417</v>
      </c>
      <c r="W282" t="s">
        <v>12526</v>
      </c>
    </row>
    <row r="283" spans="1:23" hidden="1" x14ac:dyDescent="0.25">
      <c r="A283" s="7" t="s">
        <v>566</v>
      </c>
      <c r="B283" t="s">
        <v>12417</v>
      </c>
      <c r="C283" s="43" t="str">
        <f>VLOOKUP(B283,'Directorio Pegue'!$B$2:$L$2000,8,FALSE)</f>
        <v>CFI</v>
      </c>
      <c r="D283" s="43"/>
      <c r="K283" s="7" t="s">
        <v>733</v>
      </c>
      <c r="O283" s="7" t="s">
        <v>1095</v>
      </c>
      <c r="P283" t="s">
        <v>12417</v>
      </c>
      <c r="W283" t="s">
        <v>12527</v>
      </c>
    </row>
    <row r="284" spans="1:23" hidden="1" x14ac:dyDescent="0.25">
      <c r="A284" s="7" t="s">
        <v>1707</v>
      </c>
      <c r="B284" t="s">
        <v>12417</v>
      </c>
      <c r="C284" s="43" t="str">
        <f>VLOOKUP(B284,'Directorio Pegue'!$B$2:$L$2000,8,FALSE)</f>
        <v>CFI</v>
      </c>
      <c r="D284" s="43"/>
      <c r="K284" s="8" t="s">
        <v>9901</v>
      </c>
      <c r="O284" s="7" t="s">
        <v>3909</v>
      </c>
      <c r="P284" t="s">
        <v>12417</v>
      </c>
      <c r="W284" t="s">
        <v>12528</v>
      </c>
    </row>
    <row r="285" spans="1:23" hidden="1" x14ac:dyDescent="0.25">
      <c r="A285" s="8" t="s">
        <v>1126</v>
      </c>
      <c r="B285" t="s">
        <v>12417</v>
      </c>
      <c r="C285" s="43" t="str">
        <f>VLOOKUP(B285,'Directorio Pegue'!$B$2:$L$2000,8,FALSE)</f>
        <v>CFI</v>
      </c>
      <c r="D285" s="43"/>
      <c r="K285" s="8" t="s">
        <v>846</v>
      </c>
      <c r="O285" s="8" t="s">
        <v>3907</v>
      </c>
      <c r="P285" t="s">
        <v>12417</v>
      </c>
      <c r="W285" t="s">
        <v>12529</v>
      </c>
    </row>
    <row r="286" spans="1:23" hidden="1" x14ac:dyDescent="0.25">
      <c r="A286" s="7" t="s">
        <v>1128</v>
      </c>
      <c r="B286" t="s">
        <v>12417</v>
      </c>
      <c r="C286" s="43" t="str">
        <f>VLOOKUP(B286,'Directorio Pegue'!$B$2:$L$2000,8,FALSE)</f>
        <v>CFI</v>
      </c>
      <c r="D286" s="43"/>
      <c r="K286" s="8" t="s">
        <v>860</v>
      </c>
      <c r="O286" s="8" t="s">
        <v>3905</v>
      </c>
      <c r="P286" t="s">
        <v>12417</v>
      </c>
      <c r="W286" t="s">
        <v>12530</v>
      </c>
    </row>
    <row r="287" spans="1:23" hidden="1" x14ac:dyDescent="0.25">
      <c r="A287" s="7" t="s">
        <v>459</v>
      </c>
      <c r="B287" t="s">
        <v>12417</v>
      </c>
      <c r="C287" s="43" t="str">
        <f>VLOOKUP(B287,'Directorio Pegue'!$B$2:$L$2000,8,FALSE)</f>
        <v>CFI</v>
      </c>
      <c r="D287" s="43"/>
      <c r="K287" s="8" t="s">
        <v>291</v>
      </c>
      <c r="O287" s="8" t="s">
        <v>1083</v>
      </c>
      <c r="P287" t="s">
        <v>12417</v>
      </c>
      <c r="W287" t="s">
        <v>12531</v>
      </c>
    </row>
    <row r="288" spans="1:23" hidden="1" x14ac:dyDescent="0.25">
      <c r="A288" s="7" t="s">
        <v>4056</v>
      </c>
      <c r="B288" t="s">
        <v>12417</v>
      </c>
      <c r="C288" s="43" t="str">
        <f>VLOOKUP(B288,'Directorio Pegue'!$B$2:$L$2000,8,FALSE)</f>
        <v>CFI</v>
      </c>
      <c r="D288" s="43"/>
      <c r="K288" s="7" t="s">
        <v>8572</v>
      </c>
      <c r="O288" s="8" t="s">
        <v>1077</v>
      </c>
      <c r="P288" t="s">
        <v>12417</v>
      </c>
      <c r="W288" t="s">
        <v>12532</v>
      </c>
    </row>
    <row r="289" spans="1:23" hidden="1" x14ac:dyDescent="0.25">
      <c r="A289" s="8" t="s">
        <v>4058</v>
      </c>
      <c r="B289" t="s">
        <v>12417</v>
      </c>
      <c r="C289" s="43" t="str">
        <f>VLOOKUP(B289,'Directorio Pegue'!$B$2:$L$2000,8,FALSE)</f>
        <v>CFI</v>
      </c>
      <c r="D289" s="43"/>
      <c r="K289" s="8" t="s">
        <v>4060</v>
      </c>
      <c r="O289" s="7" t="s">
        <v>1079</v>
      </c>
      <c r="P289" t="s">
        <v>12417</v>
      </c>
      <c r="W289" t="s">
        <v>12533</v>
      </c>
    </row>
    <row r="290" spans="1:23" hidden="1" x14ac:dyDescent="0.25">
      <c r="A290" s="7" t="s">
        <v>1129</v>
      </c>
      <c r="B290" t="s">
        <v>12417</v>
      </c>
      <c r="C290" s="43" t="str">
        <f>VLOOKUP(B290,'Directorio Pegue'!$B$2:$L$2000,8,FALSE)</f>
        <v>CFI</v>
      </c>
      <c r="D290" s="43"/>
      <c r="K290" s="7" t="s">
        <v>4310</v>
      </c>
      <c r="O290" s="8" t="s">
        <v>1081</v>
      </c>
      <c r="P290" t="s">
        <v>12417</v>
      </c>
      <c r="W290" t="s">
        <v>12180</v>
      </c>
    </row>
    <row r="291" spans="1:23" hidden="1" x14ac:dyDescent="0.25">
      <c r="A291" s="8" t="s">
        <v>1130</v>
      </c>
      <c r="B291" t="s">
        <v>12417</v>
      </c>
      <c r="C291" s="43" t="str">
        <f>VLOOKUP(B291,'Directorio Pegue'!$B$2:$L$2000,8,FALSE)</f>
        <v>CFI</v>
      </c>
      <c r="D291" s="43"/>
      <c r="K291" s="8" t="s">
        <v>4312</v>
      </c>
      <c r="O291" s="8" t="s">
        <v>1055</v>
      </c>
      <c r="P291" t="s">
        <v>12417</v>
      </c>
      <c r="W291" t="s">
        <v>12534</v>
      </c>
    </row>
    <row r="292" spans="1:23" hidden="1" x14ac:dyDescent="0.25">
      <c r="A292" s="7" t="s">
        <v>4101</v>
      </c>
      <c r="B292" t="s">
        <v>12417</v>
      </c>
      <c r="C292" s="43" t="str">
        <f>VLOOKUP(B292,'Directorio Pegue'!$B$2:$L$2000,8,FALSE)</f>
        <v>CFI</v>
      </c>
      <c r="D292" s="43"/>
      <c r="K292" s="8" t="s">
        <v>136</v>
      </c>
      <c r="O292" s="8" t="s">
        <v>1053</v>
      </c>
      <c r="P292" t="s">
        <v>12417</v>
      </c>
      <c r="W292" t="s">
        <v>12535</v>
      </c>
    </row>
    <row r="293" spans="1:23" hidden="1" x14ac:dyDescent="0.25">
      <c r="A293" s="8" t="s">
        <v>4103</v>
      </c>
      <c r="B293" t="s">
        <v>12417</v>
      </c>
      <c r="C293" s="43" t="str">
        <f>VLOOKUP(B293,'Directorio Pegue'!$B$2:$L$2000,8,FALSE)</f>
        <v>CFI</v>
      </c>
      <c r="D293" s="43"/>
      <c r="K293" s="8" t="s">
        <v>3164</v>
      </c>
      <c r="O293" s="7" t="s">
        <v>1085</v>
      </c>
      <c r="P293" t="s">
        <v>12417</v>
      </c>
      <c r="W293" t="s">
        <v>12536</v>
      </c>
    </row>
    <row r="294" spans="1:23" hidden="1" x14ac:dyDescent="0.25">
      <c r="A294" s="8" t="s">
        <v>4860</v>
      </c>
      <c r="B294" t="s">
        <v>12417</v>
      </c>
      <c r="C294" s="43" t="str">
        <f>VLOOKUP(B294,'Directorio Pegue'!$B$2:$L$2000,8,FALSE)</f>
        <v>CFI</v>
      </c>
      <c r="D294" s="43"/>
      <c r="K294" s="7" t="s">
        <v>659</v>
      </c>
      <c r="O294" s="8" t="s">
        <v>1087</v>
      </c>
      <c r="P294" t="s">
        <v>12417</v>
      </c>
      <c r="W294" t="s">
        <v>12537</v>
      </c>
    </row>
    <row r="295" spans="1:23" hidden="1" x14ac:dyDescent="0.25">
      <c r="A295" s="7" t="s">
        <v>480</v>
      </c>
      <c r="B295" t="s">
        <v>12417</v>
      </c>
      <c r="C295" s="43" t="str">
        <f>VLOOKUP(B295,'Directorio Pegue'!$B$2:$L$2000,8,FALSE)</f>
        <v>CFI</v>
      </c>
      <c r="D295" s="43"/>
      <c r="K295" s="7" t="s">
        <v>657</v>
      </c>
      <c r="O295" s="8" t="s">
        <v>1101</v>
      </c>
      <c r="P295" t="s">
        <v>12417</v>
      </c>
      <c r="W295" t="s">
        <v>12538</v>
      </c>
    </row>
    <row r="296" spans="1:23" hidden="1" x14ac:dyDescent="0.25">
      <c r="A296" s="7" t="s">
        <v>339</v>
      </c>
      <c r="B296" t="s">
        <v>12417</v>
      </c>
      <c r="C296" s="43" t="str">
        <f>VLOOKUP(B296,'Directorio Pegue'!$B$2:$L$2000,8,FALSE)</f>
        <v>CFI</v>
      </c>
      <c r="D296" s="43"/>
      <c r="K296" s="8" t="s">
        <v>655</v>
      </c>
      <c r="O296" s="7" t="s">
        <v>1103</v>
      </c>
      <c r="P296" t="s">
        <v>12417</v>
      </c>
      <c r="W296" t="s">
        <v>12539</v>
      </c>
    </row>
    <row r="297" spans="1:23" hidden="1" x14ac:dyDescent="0.25">
      <c r="A297" s="8" t="s">
        <v>345</v>
      </c>
      <c r="B297" t="s">
        <v>12417</v>
      </c>
      <c r="C297" s="43" t="str">
        <f>VLOOKUP(B297,'Directorio Pegue'!$B$2:$L$2000,8,FALSE)</f>
        <v>CFI</v>
      </c>
      <c r="D297" s="43"/>
      <c r="K297" s="7" t="s">
        <v>6679</v>
      </c>
      <c r="O297" s="7" t="s">
        <v>1106</v>
      </c>
      <c r="P297" t="s">
        <v>12417</v>
      </c>
      <c r="W297" t="s">
        <v>12540</v>
      </c>
    </row>
    <row r="298" spans="1:23" hidden="1" x14ac:dyDescent="0.25">
      <c r="A298" s="7" t="s">
        <v>343</v>
      </c>
      <c r="B298" t="s">
        <v>12417</v>
      </c>
      <c r="C298" s="43" t="str">
        <f>VLOOKUP(B298,'Directorio Pegue'!$B$2:$L$2000,8,FALSE)</f>
        <v>CFI</v>
      </c>
      <c r="D298" s="43"/>
      <c r="K298" s="8" t="s">
        <v>10499</v>
      </c>
      <c r="O298" s="8" t="s">
        <v>1108</v>
      </c>
      <c r="P298" t="s">
        <v>12417</v>
      </c>
      <c r="W298" t="s">
        <v>12541</v>
      </c>
    </row>
    <row r="299" spans="1:23" hidden="1" x14ac:dyDescent="0.25">
      <c r="A299" s="8" t="s">
        <v>7746</v>
      </c>
      <c r="B299" t="s">
        <v>12417</v>
      </c>
      <c r="C299" s="43" t="str">
        <f>VLOOKUP(B299,'Directorio Pegue'!$B$2:$L$2000,8,FALSE)</f>
        <v>CFI</v>
      </c>
      <c r="D299" s="43"/>
      <c r="K299" s="8" t="s">
        <v>211</v>
      </c>
      <c r="O299" s="7" t="s">
        <v>3897</v>
      </c>
      <c r="P299" t="s">
        <v>12417</v>
      </c>
      <c r="W299" t="s">
        <v>12542</v>
      </c>
    </row>
    <row r="300" spans="1:23" hidden="1" x14ac:dyDescent="0.25">
      <c r="A300" s="8" t="s">
        <v>526</v>
      </c>
      <c r="B300" t="s">
        <v>12417</v>
      </c>
      <c r="C300" s="43" t="str">
        <f>VLOOKUP(B300,'Directorio Pegue'!$B$2:$L$2000,8,FALSE)</f>
        <v>CFI</v>
      </c>
      <c r="D300" s="43"/>
      <c r="K300" s="8" t="s">
        <v>221</v>
      </c>
      <c r="O300" s="7" t="s">
        <v>3899</v>
      </c>
      <c r="P300" t="s">
        <v>12417</v>
      </c>
      <c r="W300" t="s">
        <v>12543</v>
      </c>
    </row>
    <row r="301" spans="1:23" hidden="1" x14ac:dyDescent="0.25">
      <c r="A301" s="7" t="s">
        <v>528</v>
      </c>
      <c r="B301" t="s">
        <v>12417</v>
      </c>
      <c r="C301" s="43" t="str">
        <f>VLOOKUP(B301,'Directorio Pegue'!$B$2:$L$2000,8,FALSE)</f>
        <v>CFI</v>
      </c>
      <c r="D301" s="43"/>
      <c r="K301" s="7" t="s">
        <v>2704</v>
      </c>
      <c r="O301" s="8" t="s">
        <v>5967</v>
      </c>
      <c r="P301" t="s">
        <v>12417</v>
      </c>
      <c r="W301" t="s">
        <v>12544</v>
      </c>
    </row>
    <row r="302" spans="1:23" hidden="1" x14ac:dyDescent="0.25">
      <c r="A302" s="8" t="s">
        <v>4097</v>
      </c>
      <c r="B302" t="s">
        <v>12417</v>
      </c>
      <c r="C302" s="43" t="str">
        <f>VLOOKUP(B302,'Directorio Pegue'!$B$2:$L$2000,8,FALSE)</f>
        <v>CFI</v>
      </c>
      <c r="D302" s="43"/>
      <c r="K302" s="7" t="s">
        <v>128</v>
      </c>
      <c r="O302" s="7" t="s">
        <v>5969</v>
      </c>
      <c r="P302" t="s">
        <v>12417</v>
      </c>
      <c r="W302" t="s">
        <v>12545</v>
      </c>
    </row>
    <row r="303" spans="1:23" hidden="1" x14ac:dyDescent="0.25">
      <c r="A303" s="7" t="s">
        <v>4099</v>
      </c>
      <c r="B303" t="s">
        <v>12417</v>
      </c>
      <c r="C303" s="43" t="str">
        <f>VLOOKUP(B303,'Directorio Pegue'!$B$2:$L$2000,8,FALSE)</f>
        <v>CFI</v>
      </c>
      <c r="D303" s="43"/>
      <c r="K303" s="7" t="s">
        <v>124</v>
      </c>
      <c r="O303" s="8" t="s">
        <v>5971</v>
      </c>
      <c r="P303" t="s">
        <v>12417</v>
      </c>
      <c r="W303" t="s">
        <v>12546</v>
      </c>
    </row>
    <row r="304" spans="1:23" hidden="1" x14ac:dyDescent="0.25">
      <c r="A304" s="8" t="s">
        <v>3893</v>
      </c>
      <c r="B304" t="s">
        <v>12417</v>
      </c>
      <c r="C304" s="43" t="str">
        <f>VLOOKUP(B304,'Directorio Pegue'!$B$2:$L$2000,8,FALSE)</f>
        <v>CFI</v>
      </c>
      <c r="D304" s="43"/>
      <c r="K304" s="7" t="s">
        <v>4790</v>
      </c>
      <c r="O304" s="7" t="s">
        <v>1089</v>
      </c>
      <c r="P304" t="s">
        <v>12417</v>
      </c>
      <c r="W304" t="s">
        <v>12547</v>
      </c>
    </row>
    <row r="305" spans="1:23" hidden="1" x14ac:dyDescent="0.25">
      <c r="A305" s="7" t="s">
        <v>3895</v>
      </c>
      <c r="B305" t="s">
        <v>12417</v>
      </c>
      <c r="C305" s="43" t="str">
        <f>VLOOKUP(B305,'Directorio Pegue'!$B$2:$L$2000,8,FALSE)</f>
        <v>CFI</v>
      </c>
      <c r="D305" s="43"/>
      <c r="K305" s="7" t="s">
        <v>4254</v>
      </c>
      <c r="O305" s="8" t="s">
        <v>3659</v>
      </c>
      <c r="P305" t="s">
        <v>12417</v>
      </c>
      <c r="W305" t="s">
        <v>12548</v>
      </c>
    </row>
    <row r="306" spans="1:23" hidden="1" x14ac:dyDescent="0.25">
      <c r="A306" s="8" t="s">
        <v>1134</v>
      </c>
      <c r="B306" t="s">
        <v>12417</v>
      </c>
      <c r="C306" s="43" t="str">
        <f>VLOOKUP(B306,'Directorio Pegue'!$B$2:$L$2000,8,FALSE)</f>
        <v>CFI</v>
      </c>
      <c r="D306" s="43"/>
      <c r="K306" s="8" t="s">
        <v>4256</v>
      </c>
      <c r="O306" s="7" t="s">
        <v>5760</v>
      </c>
      <c r="P306" t="s">
        <v>12417</v>
      </c>
      <c r="W306" t="s">
        <v>12549</v>
      </c>
    </row>
    <row r="307" spans="1:23" hidden="1" x14ac:dyDescent="0.25">
      <c r="A307" s="7" t="s">
        <v>1142</v>
      </c>
      <c r="B307" t="s">
        <v>12417</v>
      </c>
      <c r="C307" s="43" t="str">
        <f>VLOOKUP(B307,'Directorio Pegue'!$B$2:$L$2000,8,FALSE)</f>
        <v>CFI</v>
      </c>
      <c r="D307" s="43"/>
      <c r="K307" s="8" t="s">
        <v>1624</v>
      </c>
      <c r="O307" s="7" t="s">
        <v>2440</v>
      </c>
      <c r="P307" t="s">
        <v>12417</v>
      </c>
      <c r="W307" t="s">
        <v>12550</v>
      </c>
    </row>
    <row r="308" spans="1:23" hidden="1" x14ac:dyDescent="0.25">
      <c r="A308" s="7" t="s">
        <v>6138</v>
      </c>
      <c r="B308" t="s">
        <v>12417</v>
      </c>
      <c r="C308" s="43" t="str">
        <f>VLOOKUP(B308,'Directorio Pegue'!$B$2:$L$2000,8,FALSE)</f>
        <v>CFI</v>
      </c>
      <c r="D308" s="43"/>
      <c r="K308" s="8" t="s">
        <v>1626</v>
      </c>
      <c r="O308" s="7" t="s">
        <v>2442</v>
      </c>
      <c r="P308" t="s">
        <v>12417</v>
      </c>
      <c r="W308" t="s">
        <v>12551</v>
      </c>
    </row>
    <row r="309" spans="1:23" x14ac:dyDescent="0.25">
      <c r="A309" s="8" t="s">
        <v>6136</v>
      </c>
      <c r="B309" t="s">
        <v>12417</v>
      </c>
      <c r="C309" s="43" t="str">
        <f>VLOOKUP(B309,'Directorio Pegue'!$B$2:$L$2000,8,FALSE)</f>
        <v>CFI</v>
      </c>
      <c r="D309" s="43"/>
      <c r="K309" s="8" t="s">
        <v>1628</v>
      </c>
      <c r="O309" s="7" t="s">
        <v>3066</v>
      </c>
      <c r="P309" t="s">
        <v>12417</v>
      </c>
      <c r="W309" t="s">
        <v>12341</v>
      </c>
    </row>
    <row r="310" spans="1:23" hidden="1" x14ac:dyDescent="0.25">
      <c r="A310" s="7" t="s">
        <v>731</v>
      </c>
      <c r="B310" t="s">
        <v>12417</v>
      </c>
      <c r="C310" s="43" t="str">
        <f>VLOOKUP(B310,'Directorio Pegue'!$B$2:$L$2000,8,FALSE)</f>
        <v>CFI</v>
      </c>
      <c r="D310" s="43"/>
      <c r="K310" s="8" t="s">
        <v>8189</v>
      </c>
      <c r="O310" s="7" t="s">
        <v>807</v>
      </c>
      <c r="P310" t="s">
        <v>12417</v>
      </c>
      <c r="W310" t="s">
        <v>12552</v>
      </c>
    </row>
    <row r="311" spans="1:23" hidden="1" x14ac:dyDescent="0.25">
      <c r="A311" s="7" t="s">
        <v>733</v>
      </c>
      <c r="B311" t="s">
        <v>12417</v>
      </c>
      <c r="C311" s="43" t="str">
        <f>VLOOKUP(B311,'Directorio Pegue'!$B$2:$L$2000,8,FALSE)</f>
        <v>CFI</v>
      </c>
      <c r="D311" s="43"/>
      <c r="K311" s="7" t="s">
        <v>8190</v>
      </c>
      <c r="O311" s="8" t="s">
        <v>809</v>
      </c>
      <c r="P311" t="s">
        <v>12417</v>
      </c>
      <c r="W311" t="s">
        <v>12553</v>
      </c>
    </row>
    <row r="312" spans="1:23" hidden="1" x14ac:dyDescent="0.25">
      <c r="A312" s="7" t="s">
        <v>9901</v>
      </c>
      <c r="B312" t="s">
        <v>12417</v>
      </c>
      <c r="C312" s="43" t="str">
        <f>VLOOKUP(B312,'Directorio Pegue'!$B$2:$L$2000,8,FALSE)</f>
        <v>CFI</v>
      </c>
      <c r="D312" s="43"/>
      <c r="K312" s="7" t="s">
        <v>3831</v>
      </c>
      <c r="O312" s="7" t="s">
        <v>811</v>
      </c>
      <c r="P312" t="s">
        <v>12417</v>
      </c>
      <c r="W312" t="s">
        <v>12554</v>
      </c>
    </row>
    <row r="313" spans="1:23" hidden="1" x14ac:dyDescent="0.25">
      <c r="A313" s="7" t="s">
        <v>846</v>
      </c>
      <c r="B313" t="s">
        <v>12417</v>
      </c>
      <c r="C313" s="43" t="str">
        <f>VLOOKUP(B313,'Directorio Pegue'!$B$2:$L$2000,8,FALSE)</f>
        <v>CFI</v>
      </c>
      <c r="D313" s="43"/>
      <c r="K313" s="7" t="s">
        <v>3806</v>
      </c>
      <c r="O313" s="7" t="s">
        <v>813</v>
      </c>
      <c r="P313" t="s">
        <v>12417</v>
      </c>
      <c r="W313" t="s">
        <v>12266</v>
      </c>
    </row>
    <row r="314" spans="1:23" hidden="1" x14ac:dyDescent="0.25">
      <c r="A314" s="8" t="s">
        <v>860</v>
      </c>
      <c r="B314" t="s">
        <v>12417</v>
      </c>
      <c r="C314" s="43" t="str">
        <f>VLOOKUP(B314,'Directorio Pegue'!$B$2:$L$2000,8,FALSE)</f>
        <v>CFI</v>
      </c>
      <c r="D314" s="43"/>
      <c r="K314" s="7" t="s">
        <v>1618</v>
      </c>
      <c r="O314" s="8" t="s">
        <v>1889</v>
      </c>
      <c r="P314" t="s">
        <v>12417</v>
      </c>
      <c r="W314" t="s">
        <v>12555</v>
      </c>
    </row>
    <row r="315" spans="1:23" hidden="1" x14ac:dyDescent="0.25">
      <c r="A315" s="8" t="s">
        <v>291</v>
      </c>
      <c r="B315" t="s">
        <v>12417</v>
      </c>
      <c r="C315" s="43" t="str">
        <f>VLOOKUP(B315,'Directorio Pegue'!$B$2:$L$2000,8,FALSE)</f>
        <v>CFI</v>
      </c>
      <c r="D315" s="43"/>
      <c r="K315" s="7" t="s">
        <v>1620</v>
      </c>
      <c r="O315" s="8" t="s">
        <v>1891</v>
      </c>
      <c r="P315" t="s">
        <v>12417</v>
      </c>
      <c r="W315" t="s">
        <v>12556</v>
      </c>
    </row>
    <row r="316" spans="1:23" hidden="1" x14ac:dyDescent="0.25">
      <c r="A316" s="7" t="s">
        <v>8572</v>
      </c>
      <c r="B316" t="s">
        <v>12417</v>
      </c>
      <c r="C316" s="43" t="str">
        <f>VLOOKUP(B316,'Directorio Pegue'!$B$2:$L$2000,8,FALSE)</f>
        <v>CFI</v>
      </c>
      <c r="D316" s="43"/>
      <c r="K316" s="8" t="s">
        <v>3804</v>
      </c>
      <c r="O316" s="7" t="s">
        <v>138</v>
      </c>
      <c r="P316" t="s">
        <v>12417</v>
      </c>
      <c r="W316" t="s">
        <v>12557</v>
      </c>
    </row>
    <row r="317" spans="1:23" hidden="1" x14ac:dyDescent="0.25">
      <c r="A317" s="7" t="s">
        <v>4060</v>
      </c>
      <c r="B317" t="s">
        <v>12417</v>
      </c>
      <c r="C317" s="43" t="str">
        <f>VLOOKUP(B317,'Directorio Pegue'!$B$2:$L$2000,8,FALSE)</f>
        <v>CFI</v>
      </c>
      <c r="D317" s="43"/>
      <c r="K317" s="7" t="s">
        <v>1622</v>
      </c>
      <c r="O317" s="8" t="s">
        <v>140</v>
      </c>
      <c r="P317" t="s">
        <v>12417</v>
      </c>
      <c r="W317" t="s">
        <v>12558</v>
      </c>
    </row>
    <row r="318" spans="1:23" hidden="1" x14ac:dyDescent="0.25">
      <c r="A318" s="8" t="s">
        <v>4310</v>
      </c>
      <c r="B318" t="s">
        <v>12417</v>
      </c>
      <c r="C318" s="43" t="str">
        <f>VLOOKUP(B318,'Directorio Pegue'!$B$2:$L$2000,8,FALSE)</f>
        <v>CFI</v>
      </c>
      <c r="D318" s="43"/>
      <c r="K318" s="7" t="s">
        <v>8183</v>
      </c>
      <c r="O318" s="8" t="s">
        <v>1821</v>
      </c>
      <c r="P318" t="s">
        <v>12417</v>
      </c>
      <c r="W318" t="s">
        <v>12559</v>
      </c>
    </row>
    <row r="319" spans="1:23" hidden="1" x14ac:dyDescent="0.25">
      <c r="A319" s="8" t="s">
        <v>4312</v>
      </c>
      <c r="B319" t="s">
        <v>12417</v>
      </c>
      <c r="C319" s="43" t="str">
        <f>VLOOKUP(B319,'Directorio Pegue'!$B$2:$L$2000,8,FALSE)</f>
        <v>CFI</v>
      </c>
      <c r="D319" s="43"/>
      <c r="K319" s="7" t="s">
        <v>2570</v>
      </c>
      <c r="O319" s="7" t="s">
        <v>1823</v>
      </c>
      <c r="P319" t="s">
        <v>12417</v>
      </c>
      <c r="W319" t="s">
        <v>12560</v>
      </c>
    </row>
    <row r="320" spans="1:23" hidden="1" x14ac:dyDescent="0.25">
      <c r="A320" s="7" t="s">
        <v>136</v>
      </c>
      <c r="B320" t="s">
        <v>12417</v>
      </c>
      <c r="C320" s="43" t="str">
        <f>VLOOKUP(B320,'Directorio Pegue'!$B$2:$L$2000,8,FALSE)</f>
        <v>CFI</v>
      </c>
      <c r="D320" s="43"/>
      <c r="K320" s="7" t="s">
        <v>1091</v>
      </c>
      <c r="O320" s="8" t="s">
        <v>3918</v>
      </c>
      <c r="P320" t="s">
        <v>12417</v>
      </c>
      <c r="W320" t="s">
        <v>12561</v>
      </c>
    </row>
    <row r="321" spans="1:23" hidden="1" x14ac:dyDescent="0.25">
      <c r="A321" s="7" t="s">
        <v>3164</v>
      </c>
      <c r="B321" t="s">
        <v>12417</v>
      </c>
      <c r="C321" s="43" t="str">
        <f>VLOOKUP(B321,'Directorio Pegue'!$B$2:$L$2000,8,FALSE)</f>
        <v>CFI</v>
      </c>
      <c r="D321" s="43"/>
      <c r="K321" s="7" t="s">
        <v>1093</v>
      </c>
      <c r="O321" s="7" t="s">
        <v>3916</v>
      </c>
      <c r="P321" t="s">
        <v>12417</v>
      </c>
      <c r="W321" t="s">
        <v>12562</v>
      </c>
    </row>
    <row r="322" spans="1:23" hidden="1" x14ac:dyDescent="0.25">
      <c r="A322" s="7" t="s">
        <v>659</v>
      </c>
      <c r="B322" t="s">
        <v>12417</v>
      </c>
      <c r="C322" s="43" t="str">
        <f>VLOOKUP(B322,'Directorio Pegue'!$B$2:$L$2000,8,FALSE)</f>
        <v>CFI</v>
      </c>
      <c r="D322" s="43"/>
      <c r="K322" s="8" t="s">
        <v>1095</v>
      </c>
      <c r="O322" s="7" t="s">
        <v>3858</v>
      </c>
      <c r="P322" t="s">
        <v>12417</v>
      </c>
      <c r="W322" t="s">
        <v>12563</v>
      </c>
    </row>
    <row r="323" spans="1:23" hidden="1" x14ac:dyDescent="0.25">
      <c r="A323" s="7" t="s">
        <v>657</v>
      </c>
      <c r="B323" t="s">
        <v>12417</v>
      </c>
      <c r="C323" s="43" t="str">
        <f>VLOOKUP(B323,'Directorio Pegue'!$B$2:$L$2000,8,FALSE)</f>
        <v>CFI</v>
      </c>
      <c r="D323" s="43"/>
      <c r="K323" s="8" t="s">
        <v>3909</v>
      </c>
      <c r="O323" s="8" t="s">
        <v>6219</v>
      </c>
      <c r="P323" t="s">
        <v>12417</v>
      </c>
      <c r="W323" t="s">
        <v>12564</v>
      </c>
    </row>
    <row r="324" spans="1:23" hidden="1" x14ac:dyDescent="0.25">
      <c r="A324" s="8" t="s">
        <v>655</v>
      </c>
      <c r="B324" t="s">
        <v>12417</v>
      </c>
      <c r="C324" s="43" t="str">
        <f>VLOOKUP(B324,'Directorio Pegue'!$B$2:$L$2000,8,FALSE)</f>
        <v>CFI</v>
      </c>
      <c r="D324" s="43"/>
      <c r="K324" s="7" t="s">
        <v>3907</v>
      </c>
      <c r="O324" s="8" t="s">
        <v>1447</v>
      </c>
      <c r="P324" t="s">
        <v>12417</v>
      </c>
      <c r="W324" t="s">
        <v>12565</v>
      </c>
    </row>
    <row r="325" spans="1:23" hidden="1" x14ac:dyDescent="0.25">
      <c r="A325" s="7" t="s">
        <v>6679</v>
      </c>
      <c r="B325" t="s">
        <v>12417</v>
      </c>
      <c r="C325" s="43" t="str">
        <f>VLOOKUP(B325,'Directorio Pegue'!$B$2:$L$2000,8,FALSE)</f>
        <v>CFI</v>
      </c>
      <c r="D325" s="43"/>
      <c r="K325" s="7" t="s">
        <v>3905</v>
      </c>
      <c r="O325" s="8" t="s">
        <v>1449</v>
      </c>
      <c r="P325" t="s">
        <v>12417</v>
      </c>
      <c r="W325" t="s">
        <v>12566</v>
      </c>
    </row>
    <row r="326" spans="1:23" hidden="1" x14ac:dyDescent="0.25">
      <c r="A326" s="7" t="s">
        <v>10499</v>
      </c>
      <c r="B326" t="s">
        <v>12417</v>
      </c>
      <c r="C326" s="43" t="str">
        <f>VLOOKUP(B326,'Directorio Pegue'!$B$2:$L$2000,8,FALSE)</f>
        <v>CFI</v>
      </c>
      <c r="D326" s="43"/>
      <c r="K326" s="7" t="s">
        <v>1083</v>
      </c>
      <c r="O326" s="8" t="s">
        <v>1451</v>
      </c>
      <c r="P326" t="s">
        <v>12417</v>
      </c>
      <c r="W326" t="s">
        <v>12567</v>
      </c>
    </row>
    <row r="327" spans="1:23" hidden="1" x14ac:dyDescent="0.25">
      <c r="A327" s="8" t="s">
        <v>211</v>
      </c>
      <c r="B327" t="s">
        <v>12417</v>
      </c>
      <c r="C327" s="43" t="str">
        <f>VLOOKUP(B327,'Directorio Pegue'!$B$2:$L$2000,8,FALSE)</f>
        <v>CFI</v>
      </c>
      <c r="D327" s="43"/>
      <c r="K327" s="7" t="s">
        <v>1077</v>
      </c>
      <c r="O327" s="8" t="s">
        <v>1486</v>
      </c>
      <c r="P327" t="s">
        <v>12417</v>
      </c>
      <c r="W327" t="s">
        <v>12096</v>
      </c>
    </row>
    <row r="328" spans="1:23" hidden="1" x14ac:dyDescent="0.25">
      <c r="A328" s="8" t="s">
        <v>221</v>
      </c>
      <c r="B328" t="s">
        <v>12417</v>
      </c>
      <c r="C328" s="43" t="str">
        <f>VLOOKUP(B328,'Directorio Pegue'!$B$2:$L$2000,8,FALSE)</f>
        <v>CFI</v>
      </c>
      <c r="D328" s="43"/>
      <c r="K328" s="8" t="s">
        <v>1079</v>
      </c>
      <c r="O328" s="8" t="s">
        <v>1487</v>
      </c>
      <c r="P328" t="s">
        <v>12417</v>
      </c>
      <c r="W328" t="s">
        <v>12568</v>
      </c>
    </row>
    <row r="329" spans="1:23" hidden="1" x14ac:dyDescent="0.25">
      <c r="A329" s="7" t="s">
        <v>2704</v>
      </c>
      <c r="B329" t="s">
        <v>12417</v>
      </c>
      <c r="C329" s="43" t="str">
        <f>VLOOKUP(B329,'Directorio Pegue'!$B$2:$L$2000,8,FALSE)</f>
        <v>CFI</v>
      </c>
      <c r="D329" s="43"/>
      <c r="K329" s="8" t="s">
        <v>1081</v>
      </c>
      <c r="O329" s="8" t="s">
        <v>1464</v>
      </c>
      <c r="P329" t="s">
        <v>12417</v>
      </c>
      <c r="W329" t="s">
        <v>12569</v>
      </c>
    </row>
    <row r="330" spans="1:23" hidden="1" x14ac:dyDescent="0.25">
      <c r="A330" s="7" t="s">
        <v>128</v>
      </c>
      <c r="B330" t="s">
        <v>12417</v>
      </c>
      <c r="C330" s="43" t="str">
        <f>VLOOKUP(B330,'Directorio Pegue'!$B$2:$L$2000,8,FALSE)</f>
        <v>CFI</v>
      </c>
      <c r="D330" s="43"/>
      <c r="K330" s="7" t="s">
        <v>1055</v>
      </c>
      <c r="O330" s="7" t="s">
        <v>1488</v>
      </c>
      <c r="P330" t="s">
        <v>12417</v>
      </c>
      <c r="W330" t="s">
        <v>12570</v>
      </c>
    </row>
    <row r="331" spans="1:23" hidden="1" x14ac:dyDescent="0.25">
      <c r="A331" s="7" t="s">
        <v>124</v>
      </c>
      <c r="B331" t="s">
        <v>12417</v>
      </c>
      <c r="C331" s="43" t="str">
        <f>VLOOKUP(B331,'Directorio Pegue'!$B$2:$L$2000,8,FALSE)</f>
        <v>CFI</v>
      </c>
      <c r="D331" s="43"/>
      <c r="K331" s="7" t="s">
        <v>1053</v>
      </c>
      <c r="O331" s="7" t="s">
        <v>1466</v>
      </c>
      <c r="P331" t="s">
        <v>12417</v>
      </c>
      <c r="W331" t="s">
        <v>12119</v>
      </c>
    </row>
    <row r="332" spans="1:23" hidden="1" x14ac:dyDescent="0.25">
      <c r="A332" s="7" t="s">
        <v>4790</v>
      </c>
      <c r="B332" t="s">
        <v>12417</v>
      </c>
      <c r="C332" s="43" t="str">
        <f>VLOOKUP(B332,'Directorio Pegue'!$B$2:$L$2000,8,FALSE)</f>
        <v>CFI</v>
      </c>
      <c r="D332" s="43"/>
      <c r="K332" s="8" t="s">
        <v>1085</v>
      </c>
      <c r="O332" s="8" t="s">
        <v>786</v>
      </c>
      <c r="P332" t="s">
        <v>12417</v>
      </c>
      <c r="W332" t="s">
        <v>12571</v>
      </c>
    </row>
    <row r="333" spans="1:23" hidden="1" x14ac:dyDescent="0.25">
      <c r="A333" s="8" t="s">
        <v>4254</v>
      </c>
      <c r="B333" t="s">
        <v>12417</v>
      </c>
      <c r="C333" s="43" t="str">
        <f>VLOOKUP(B333,'Directorio Pegue'!$B$2:$L$2000,8,FALSE)</f>
        <v>CFI</v>
      </c>
      <c r="D333" s="43"/>
      <c r="K333" s="7" t="s">
        <v>1087</v>
      </c>
      <c r="O333" s="7" t="s">
        <v>784</v>
      </c>
      <c r="P333" t="s">
        <v>12417</v>
      </c>
      <c r="W333" t="s">
        <v>12572</v>
      </c>
    </row>
    <row r="334" spans="1:23" hidden="1" x14ac:dyDescent="0.25">
      <c r="A334" s="7" t="s">
        <v>4256</v>
      </c>
      <c r="B334" t="s">
        <v>12417</v>
      </c>
      <c r="C334" s="43" t="str">
        <f>VLOOKUP(B334,'Directorio Pegue'!$B$2:$L$2000,8,FALSE)</f>
        <v>CFI</v>
      </c>
      <c r="D334" s="43"/>
      <c r="K334" s="8" t="s">
        <v>1101</v>
      </c>
      <c r="O334" s="8" t="s">
        <v>797</v>
      </c>
      <c r="P334" t="s">
        <v>12417</v>
      </c>
      <c r="W334" t="s">
        <v>12573</v>
      </c>
    </row>
    <row r="335" spans="1:23" hidden="1" x14ac:dyDescent="0.25">
      <c r="A335" s="8" t="s">
        <v>1624</v>
      </c>
      <c r="B335" t="s">
        <v>12417</v>
      </c>
      <c r="C335" s="43" t="str">
        <f>VLOOKUP(B335,'Directorio Pegue'!$B$2:$L$2000,8,FALSE)</f>
        <v>CFI</v>
      </c>
      <c r="D335" s="43"/>
      <c r="K335" s="7" t="s">
        <v>1103</v>
      </c>
      <c r="O335" s="7" t="s">
        <v>799</v>
      </c>
      <c r="P335" t="s">
        <v>12417</v>
      </c>
      <c r="W335" t="s">
        <v>12574</v>
      </c>
    </row>
    <row r="336" spans="1:23" hidden="1" x14ac:dyDescent="0.25">
      <c r="A336" s="7" t="s">
        <v>1626</v>
      </c>
      <c r="B336" t="s">
        <v>12417</v>
      </c>
      <c r="C336" s="43" t="str">
        <f>VLOOKUP(B336,'Directorio Pegue'!$B$2:$L$2000,8,FALSE)</f>
        <v>CFI</v>
      </c>
      <c r="D336" s="43"/>
      <c r="K336" s="7" t="s">
        <v>1106</v>
      </c>
      <c r="O336" s="7" t="s">
        <v>815</v>
      </c>
      <c r="P336" t="s">
        <v>12417</v>
      </c>
      <c r="W336" t="s">
        <v>12575</v>
      </c>
    </row>
    <row r="337" spans="1:23" hidden="1" x14ac:dyDescent="0.25">
      <c r="A337" s="7" t="s">
        <v>1628</v>
      </c>
      <c r="B337" t="s">
        <v>12417</v>
      </c>
      <c r="C337" s="43" t="str">
        <f>VLOOKUP(B337,'Directorio Pegue'!$B$2:$L$2000,8,FALSE)</f>
        <v>CFI</v>
      </c>
      <c r="D337" s="43"/>
      <c r="K337" s="7" t="s">
        <v>1108</v>
      </c>
      <c r="O337" s="7" t="s">
        <v>833</v>
      </c>
      <c r="P337" t="s">
        <v>12417</v>
      </c>
      <c r="W337" t="s">
        <v>12576</v>
      </c>
    </row>
    <row r="338" spans="1:23" hidden="1" x14ac:dyDescent="0.25">
      <c r="A338" s="8" t="s">
        <v>8189</v>
      </c>
      <c r="B338" t="s">
        <v>12417</v>
      </c>
      <c r="C338" s="43" t="str">
        <f>VLOOKUP(B338,'Directorio Pegue'!$B$2:$L$2000,8,FALSE)</f>
        <v>CFI</v>
      </c>
      <c r="D338" s="43"/>
      <c r="K338" s="7" t="s">
        <v>3897</v>
      </c>
      <c r="O338" s="7" t="s">
        <v>835</v>
      </c>
      <c r="P338" t="s">
        <v>12417</v>
      </c>
      <c r="W338" t="s">
        <v>12577</v>
      </c>
    </row>
    <row r="339" spans="1:23" hidden="1" x14ac:dyDescent="0.25">
      <c r="A339" s="7" t="s">
        <v>8190</v>
      </c>
      <c r="B339" t="s">
        <v>12417</v>
      </c>
      <c r="C339" s="43" t="str">
        <f>VLOOKUP(B339,'Directorio Pegue'!$B$2:$L$2000,8,FALSE)</f>
        <v>CFI</v>
      </c>
      <c r="D339" s="43"/>
      <c r="K339" s="8" t="s">
        <v>3899</v>
      </c>
      <c r="O339" s="7" t="s">
        <v>1558</v>
      </c>
      <c r="P339" t="s">
        <v>12417</v>
      </c>
      <c r="W339" t="s">
        <v>12578</v>
      </c>
    </row>
    <row r="340" spans="1:23" hidden="1" x14ac:dyDescent="0.25">
      <c r="A340" s="8" t="s">
        <v>3831</v>
      </c>
      <c r="B340" t="s">
        <v>12417</v>
      </c>
      <c r="C340" s="43" t="str">
        <f>VLOOKUP(B340,'Directorio Pegue'!$B$2:$L$2000,8,FALSE)</f>
        <v>CFI</v>
      </c>
      <c r="D340" s="43"/>
      <c r="K340" s="8" t="s">
        <v>5967</v>
      </c>
      <c r="O340" s="8" t="s">
        <v>1560</v>
      </c>
      <c r="P340" t="s">
        <v>12417</v>
      </c>
      <c r="W340" t="s">
        <v>12579</v>
      </c>
    </row>
    <row r="341" spans="1:23" hidden="1" x14ac:dyDescent="0.25">
      <c r="A341" s="8" t="s">
        <v>3806</v>
      </c>
      <c r="B341" t="s">
        <v>12417</v>
      </c>
      <c r="C341" s="43" t="str">
        <f>VLOOKUP(B341,'Directorio Pegue'!$B$2:$L$2000,8,FALSE)</f>
        <v>CFI</v>
      </c>
      <c r="D341" s="43"/>
      <c r="K341" s="8" t="s">
        <v>5969</v>
      </c>
      <c r="O341" s="7" t="s">
        <v>234</v>
      </c>
      <c r="P341" t="s">
        <v>12417</v>
      </c>
      <c r="W341" t="s">
        <v>12580</v>
      </c>
    </row>
    <row r="342" spans="1:23" hidden="1" x14ac:dyDescent="0.25">
      <c r="A342" s="8" t="s">
        <v>1618</v>
      </c>
      <c r="B342" t="s">
        <v>12417</v>
      </c>
      <c r="C342" s="43" t="str">
        <f>VLOOKUP(B342,'Directorio Pegue'!$B$2:$L$2000,8,FALSE)</f>
        <v>CFI</v>
      </c>
      <c r="D342" s="43"/>
      <c r="K342" s="8" t="s">
        <v>5971</v>
      </c>
      <c r="O342" s="7" t="s">
        <v>236</v>
      </c>
      <c r="P342" t="s">
        <v>12417</v>
      </c>
      <c r="W342" t="s">
        <v>12581</v>
      </c>
    </row>
    <row r="343" spans="1:23" hidden="1" x14ac:dyDescent="0.25">
      <c r="A343" s="7" t="s">
        <v>1620</v>
      </c>
      <c r="B343" t="s">
        <v>12417</v>
      </c>
      <c r="C343" s="43" t="str">
        <f>VLOOKUP(B343,'Directorio Pegue'!$B$2:$L$2000,8,FALSE)</f>
        <v>CFI</v>
      </c>
      <c r="D343" s="43"/>
      <c r="K343" s="8" t="s">
        <v>1089</v>
      </c>
      <c r="O343" s="7" t="s">
        <v>1785</v>
      </c>
      <c r="P343" t="s">
        <v>12417</v>
      </c>
      <c r="W343" t="s">
        <v>12582</v>
      </c>
    </row>
    <row r="344" spans="1:23" hidden="1" x14ac:dyDescent="0.25">
      <c r="A344" s="7" t="s">
        <v>3804</v>
      </c>
      <c r="B344" t="s">
        <v>12417</v>
      </c>
      <c r="C344" s="43" t="str">
        <f>VLOOKUP(B344,'Directorio Pegue'!$B$2:$L$2000,8,FALSE)</f>
        <v>CFI</v>
      </c>
      <c r="D344" s="43"/>
      <c r="K344" s="8" t="s">
        <v>3659</v>
      </c>
      <c r="O344" s="8" t="s">
        <v>1783</v>
      </c>
      <c r="P344" t="s">
        <v>12417</v>
      </c>
      <c r="W344" t="s">
        <v>12583</v>
      </c>
    </row>
    <row r="345" spans="1:23" hidden="1" x14ac:dyDescent="0.25">
      <c r="A345" s="7" t="s">
        <v>1622</v>
      </c>
      <c r="B345" t="s">
        <v>12417</v>
      </c>
      <c r="C345" s="43" t="str">
        <f>VLOOKUP(B345,'Directorio Pegue'!$B$2:$L$2000,8,FALSE)</f>
        <v>CFI</v>
      </c>
      <c r="D345" s="43"/>
      <c r="K345" s="8" t="s">
        <v>5760</v>
      </c>
      <c r="O345" s="7" t="s">
        <v>1781</v>
      </c>
      <c r="P345" t="s">
        <v>12417</v>
      </c>
      <c r="W345" t="s">
        <v>12584</v>
      </c>
    </row>
    <row r="346" spans="1:23" hidden="1" x14ac:dyDescent="0.25">
      <c r="A346" s="7" t="s">
        <v>8183</v>
      </c>
      <c r="B346" t="s">
        <v>12417</v>
      </c>
      <c r="C346" s="43" t="str">
        <f>VLOOKUP(B346,'Directorio Pegue'!$B$2:$L$2000,8,FALSE)</f>
        <v>CFI</v>
      </c>
      <c r="D346" s="43"/>
      <c r="K346" s="7" t="s">
        <v>2440</v>
      </c>
      <c r="O346" s="8" t="s">
        <v>1779</v>
      </c>
      <c r="P346" t="s">
        <v>12417</v>
      </c>
      <c r="W346" t="s">
        <v>12585</v>
      </c>
    </row>
    <row r="347" spans="1:23" hidden="1" x14ac:dyDescent="0.25">
      <c r="A347" s="7" t="s">
        <v>2570</v>
      </c>
      <c r="B347" t="s">
        <v>12417</v>
      </c>
      <c r="C347" s="43" t="str">
        <f>VLOOKUP(B347,'Directorio Pegue'!$B$2:$L$2000,8,FALSE)</f>
        <v>CFI</v>
      </c>
      <c r="D347" s="43"/>
      <c r="K347" s="8" t="s">
        <v>2442</v>
      </c>
      <c r="O347" s="7" t="s">
        <v>4033</v>
      </c>
      <c r="P347" t="s">
        <v>12417</v>
      </c>
      <c r="W347" t="s">
        <v>12586</v>
      </c>
    </row>
    <row r="348" spans="1:23" hidden="1" x14ac:dyDescent="0.25">
      <c r="A348" s="7" t="s">
        <v>1091</v>
      </c>
      <c r="B348" t="s">
        <v>12417</v>
      </c>
      <c r="C348" s="43" t="str">
        <f>VLOOKUP(B348,'Directorio Pegue'!$B$2:$L$2000,8,FALSE)</f>
        <v>CFI</v>
      </c>
      <c r="D348" s="43"/>
      <c r="K348" s="7" t="s">
        <v>3066</v>
      </c>
      <c r="O348" s="8" t="s">
        <v>4035</v>
      </c>
      <c r="P348" t="s">
        <v>12417</v>
      </c>
      <c r="W348" t="s">
        <v>12587</v>
      </c>
    </row>
    <row r="349" spans="1:23" hidden="1" x14ac:dyDescent="0.25">
      <c r="A349" s="8" t="s">
        <v>1093</v>
      </c>
      <c r="B349" t="s">
        <v>12417</v>
      </c>
      <c r="C349" s="43" t="str">
        <f>VLOOKUP(B349,'Directorio Pegue'!$B$2:$L$2000,8,FALSE)</f>
        <v>CFI</v>
      </c>
      <c r="D349" s="43"/>
      <c r="K349" s="7" t="s">
        <v>807</v>
      </c>
      <c r="O349" s="7" t="s">
        <v>9300</v>
      </c>
      <c r="P349" t="s">
        <v>12417</v>
      </c>
      <c r="W349" t="s">
        <v>12588</v>
      </c>
    </row>
    <row r="350" spans="1:23" hidden="1" x14ac:dyDescent="0.25">
      <c r="A350" s="7" t="s">
        <v>1095</v>
      </c>
      <c r="B350" t="s">
        <v>12417</v>
      </c>
      <c r="C350" s="43" t="str">
        <f>VLOOKUP(B350,'Directorio Pegue'!$B$2:$L$2000,8,FALSE)</f>
        <v>CFI</v>
      </c>
      <c r="D350" s="43"/>
      <c r="K350" s="8" t="s">
        <v>809</v>
      </c>
      <c r="O350" s="8" t="s">
        <v>9302</v>
      </c>
      <c r="P350" t="s">
        <v>12417</v>
      </c>
      <c r="W350" t="s">
        <v>12589</v>
      </c>
    </row>
    <row r="351" spans="1:23" hidden="1" x14ac:dyDescent="0.25">
      <c r="A351" s="7" t="s">
        <v>3909</v>
      </c>
      <c r="B351" t="s">
        <v>12417</v>
      </c>
      <c r="C351" s="43" t="str">
        <f>VLOOKUP(B351,'Directorio Pegue'!$B$2:$L$2000,8,FALSE)</f>
        <v>CFI</v>
      </c>
      <c r="D351" s="43"/>
      <c r="K351" s="8" t="s">
        <v>811</v>
      </c>
      <c r="O351" s="7" t="s">
        <v>741</v>
      </c>
      <c r="P351" t="s">
        <v>12417</v>
      </c>
      <c r="W351" t="s">
        <v>12590</v>
      </c>
    </row>
    <row r="352" spans="1:23" hidden="1" x14ac:dyDescent="0.25">
      <c r="A352" s="8" t="s">
        <v>3907</v>
      </c>
      <c r="B352" t="s">
        <v>12417</v>
      </c>
      <c r="C352" s="43" t="str">
        <f>VLOOKUP(B352,'Directorio Pegue'!$B$2:$L$2000,8,FALSE)</f>
        <v>CFI</v>
      </c>
      <c r="D352" s="43"/>
      <c r="K352" s="7" t="s">
        <v>813</v>
      </c>
      <c r="O352" s="7" t="s">
        <v>112</v>
      </c>
      <c r="P352" t="s">
        <v>12417</v>
      </c>
      <c r="W352" t="s">
        <v>12591</v>
      </c>
    </row>
    <row r="353" spans="1:23" hidden="1" x14ac:dyDescent="0.25">
      <c r="A353" s="8" t="s">
        <v>3905</v>
      </c>
      <c r="B353" t="s">
        <v>12417</v>
      </c>
      <c r="C353" s="43" t="str">
        <f>VLOOKUP(B353,'Directorio Pegue'!$B$2:$L$2000,8,FALSE)</f>
        <v>CFI</v>
      </c>
      <c r="D353" s="43"/>
      <c r="K353" s="8" t="s">
        <v>1889</v>
      </c>
      <c r="O353" s="8" t="s">
        <v>2165</v>
      </c>
      <c r="P353" t="s">
        <v>12417</v>
      </c>
      <c r="W353" t="s">
        <v>12592</v>
      </c>
    </row>
    <row r="354" spans="1:23" hidden="1" x14ac:dyDescent="0.25">
      <c r="A354" s="8" t="s">
        <v>1083</v>
      </c>
      <c r="B354" t="s">
        <v>12417</v>
      </c>
      <c r="C354" s="43" t="str">
        <f>VLOOKUP(B354,'Directorio Pegue'!$B$2:$L$2000,8,FALSE)</f>
        <v>CFI</v>
      </c>
      <c r="D354" s="43"/>
      <c r="K354" s="7" t="s">
        <v>1891</v>
      </c>
      <c r="O354" s="7" t="s">
        <v>2167</v>
      </c>
      <c r="P354" t="s">
        <v>12417</v>
      </c>
      <c r="W354" t="s">
        <v>12319</v>
      </c>
    </row>
    <row r="355" spans="1:23" hidden="1" x14ac:dyDescent="0.25">
      <c r="A355" s="8" t="s">
        <v>1077</v>
      </c>
      <c r="B355" t="s">
        <v>12417</v>
      </c>
      <c r="C355" s="43" t="str">
        <f>VLOOKUP(B355,'Directorio Pegue'!$B$2:$L$2000,8,FALSE)</f>
        <v>CFI</v>
      </c>
      <c r="D355" s="43"/>
      <c r="K355" s="7" t="s">
        <v>138</v>
      </c>
      <c r="O355" s="8" t="s">
        <v>902</v>
      </c>
      <c r="P355" t="s">
        <v>12417</v>
      </c>
      <c r="W355" t="s">
        <v>12593</v>
      </c>
    </row>
    <row r="356" spans="1:23" hidden="1" x14ac:dyDescent="0.25">
      <c r="A356" s="7" t="s">
        <v>1079</v>
      </c>
      <c r="B356" t="s">
        <v>12417</v>
      </c>
      <c r="C356" s="43" t="str">
        <f>VLOOKUP(B356,'Directorio Pegue'!$B$2:$L$2000,8,FALSE)</f>
        <v>CFI</v>
      </c>
      <c r="D356" s="43"/>
      <c r="K356" s="8" t="s">
        <v>140</v>
      </c>
      <c r="O356" s="8" t="s">
        <v>746</v>
      </c>
      <c r="P356" t="s">
        <v>12417</v>
      </c>
      <c r="W356" t="s">
        <v>12594</v>
      </c>
    </row>
    <row r="357" spans="1:23" hidden="1" x14ac:dyDescent="0.25">
      <c r="A357" s="8" t="s">
        <v>1081</v>
      </c>
      <c r="B357" t="s">
        <v>12417</v>
      </c>
      <c r="C357" s="43" t="str">
        <f>VLOOKUP(B357,'Directorio Pegue'!$B$2:$L$2000,8,FALSE)</f>
        <v>CFI</v>
      </c>
      <c r="D357" s="43"/>
      <c r="K357" s="8" t="s">
        <v>1821</v>
      </c>
      <c r="O357" s="7" t="s">
        <v>748</v>
      </c>
      <c r="P357" t="s">
        <v>12417</v>
      </c>
      <c r="W357" t="s">
        <v>12108</v>
      </c>
    </row>
    <row r="358" spans="1:23" hidden="1" x14ac:dyDescent="0.25">
      <c r="A358" s="8" t="s">
        <v>1055</v>
      </c>
      <c r="B358" t="s">
        <v>12417</v>
      </c>
      <c r="C358" s="43" t="str">
        <f>VLOOKUP(B358,'Directorio Pegue'!$B$2:$L$2000,8,FALSE)</f>
        <v>CFI</v>
      </c>
      <c r="D358" s="43"/>
      <c r="K358" s="7" t="s">
        <v>1823</v>
      </c>
      <c r="O358" s="7" t="s">
        <v>750</v>
      </c>
      <c r="P358" t="s">
        <v>12417</v>
      </c>
      <c r="W358" t="s">
        <v>12595</v>
      </c>
    </row>
    <row r="359" spans="1:23" hidden="1" x14ac:dyDescent="0.25">
      <c r="A359" s="8" t="s">
        <v>1053</v>
      </c>
      <c r="B359" t="s">
        <v>12417</v>
      </c>
      <c r="C359" s="43" t="str">
        <f>VLOOKUP(B359,'Directorio Pegue'!$B$2:$L$2000,8,FALSE)</f>
        <v>CFI</v>
      </c>
      <c r="D359" s="43"/>
      <c r="K359" s="8" t="s">
        <v>3918</v>
      </c>
      <c r="O359" s="8" t="s">
        <v>5042</v>
      </c>
      <c r="P359" t="s">
        <v>12417</v>
      </c>
      <c r="W359" t="s">
        <v>12213</v>
      </c>
    </row>
    <row r="360" spans="1:23" hidden="1" x14ac:dyDescent="0.25">
      <c r="A360" s="7" t="s">
        <v>1085</v>
      </c>
      <c r="B360" t="s">
        <v>12417</v>
      </c>
      <c r="C360" s="43" t="str">
        <f>VLOOKUP(B360,'Directorio Pegue'!$B$2:$L$2000,8,FALSE)</f>
        <v>CFI</v>
      </c>
      <c r="D360" s="43"/>
      <c r="K360" s="7" t="s">
        <v>3916</v>
      </c>
      <c r="O360" s="8" t="s">
        <v>7998</v>
      </c>
      <c r="P360" t="s">
        <v>12417</v>
      </c>
      <c r="W360" t="s">
        <v>12349</v>
      </c>
    </row>
    <row r="361" spans="1:23" hidden="1" x14ac:dyDescent="0.25">
      <c r="A361" s="8" t="s">
        <v>1087</v>
      </c>
      <c r="B361" t="s">
        <v>12417</v>
      </c>
      <c r="C361" s="43" t="str">
        <f>VLOOKUP(B361,'Directorio Pegue'!$B$2:$L$2000,8,FALSE)</f>
        <v>CFI</v>
      </c>
      <c r="D361" s="43"/>
      <c r="K361" s="7" t="s">
        <v>3858</v>
      </c>
      <c r="O361" s="8" t="s">
        <v>10365</v>
      </c>
      <c r="P361" t="s">
        <v>12417</v>
      </c>
      <c r="W361" t="s">
        <v>12169</v>
      </c>
    </row>
    <row r="362" spans="1:23" hidden="1" x14ac:dyDescent="0.25">
      <c r="A362" s="8" t="s">
        <v>1101</v>
      </c>
      <c r="B362" t="s">
        <v>12417</v>
      </c>
      <c r="C362" s="43" t="str">
        <f>VLOOKUP(B362,'Directorio Pegue'!$B$2:$L$2000,8,FALSE)</f>
        <v>CFI</v>
      </c>
      <c r="D362" s="43"/>
      <c r="K362" s="7" t="s">
        <v>6219</v>
      </c>
      <c r="O362" s="7" t="s">
        <v>369</v>
      </c>
      <c r="P362" t="s">
        <v>12417</v>
      </c>
      <c r="W362" t="s">
        <v>12596</v>
      </c>
    </row>
    <row r="363" spans="1:23" hidden="1" x14ac:dyDescent="0.25">
      <c r="A363" s="7" t="s">
        <v>1103</v>
      </c>
      <c r="B363" t="s">
        <v>12417</v>
      </c>
      <c r="C363" s="43" t="str">
        <f>VLOOKUP(B363,'Directorio Pegue'!$B$2:$L$2000,8,FALSE)</f>
        <v>CFI</v>
      </c>
      <c r="D363" s="43"/>
      <c r="K363" s="7" t="s">
        <v>1447</v>
      </c>
      <c r="O363" s="8" t="s">
        <v>7735</v>
      </c>
      <c r="P363" t="s">
        <v>12417</v>
      </c>
      <c r="W363" t="s">
        <v>12597</v>
      </c>
    </row>
    <row r="364" spans="1:23" hidden="1" x14ac:dyDescent="0.25">
      <c r="A364" s="7" t="s">
        <v>1106</v>
      </c>
      <c r="B364" t="s">
        <v>12417</v>
      </c>
      <c r="C364" s="43" t="str">
        <f>VLOOKUP(B364,'Directorio Pegue'!$B$2:$L$2000,8,FALSE)</f>
        <v>CFI</v>
      </c>
      <c r="D364" s="43"/>
      <c r="K364" s="7" t="s">
        <v>1449</v>
      </c>
      <c r="O364" s="8" t="s">
        <v>7737</v>
      </c>
      <c r="P364" t="s">
        <v>12417</v>
      </c>
      <c r="W364" t="s">
        <v>12598</v>
      </c>
    </row>
    <row r="365" spans="1:23" hidden="1" x14ac:dyDescent="0.25">
      <c r="A365" s="8" t="s">
        <v>1108</v>
      </c>
      <c r="B365" t="s">
        <v>12417</v>
      </c>
      <c r="C365" s="43" t="str">
        <f>VLOOKUP(B365,'Directorio Pegue'!$B$2:$L$2000,8,FALSE)</f>
        <v>CFI</v>
      </c>
      <c r="D365" s="43"/>
      <c r="K365" s="8" t="s">
        <v>1451</v>
      </c>
      <c r="O365" s="7" t="s">
        <v>7739</v>
      </c>
      <c r="P365" t="s">
        <v>12417</v>
      </c>
      <c r="W365" t="s">
        <v>12222</v>
      </c>
    </row>
    <row r="366" spans="1:23" hidden="1" x14ac:dyDescent="0.25">
      <c r="A366" s="7" t="s">
        <v>3897</v>
      </c>
      <c r="B366" t="s">
        <v>12417</v>
      </c>
      <c r="C366" s="43" t="str">
        <f>VLOOKUP(B366,'Directorio Pegue'!$B$2:$L$2000,8,FALSE)</f>
        <v>CFI</v>
      </c>
      <c r="D366" s="43"/>
      <c r="K366" s="8" t="s">
        <v>1486</v>
      </c>
      <c r="O366" s="8" t="s">
        <v>7763</v>
      </c>
      <c r="P366" t="s">
        <v>12417</v>
      </c>
      <c r="W366" t="s">
        <v>12599</v>
      </c>
    </row>
    <row r="367" spans="1:23" hidden="1" x14ac:dyDescent="0.25">
      <c r="A367" s="7" t="s">
        <v>3899</v>
      </c>
      <c r="B367" t="s">
        <v>12417</v>
      </c>
      <c r="C367" s="43" t="str">
        <f>VLOOKUP(B367,'Directorio Pegue'!$B$2:$L$2000,8,FALSE)</f>
        <v>CFI</v>
      </c>
      <c r="D367" s="43"/>
      <c r="K367" s="8" t="s">
        <v>1487</v>
      </c>
      <c r="O367" s="7" t="s">
        <v>555</v>
      </c>
      <c r="P367" t="s">
        <v>12417</v>
      </c>
      <c r="W367" t="s">
        <v>12600</v>
      </c>
    </row>
    <row r="368" spans="1:23" hidden="1" x14ac:dyDescent="0.25">
      <c r="A368" s="8" t="s">
        <v>5967</v>
      </c>
      <c r="B368" t="s">
        <v>12417</v>
      </c>
      <c r="C368" s="43" t="str">
        <f>VLOOKUP(B368,'Directorio Pegue'!$B$2:$L$2000,8,FALSE)</f>
        <v>CFI</v>
      </c>
      <c r="D368" s="43"/>
      <c r="K368" s="8" t="s">
        <v>1464</v>
      </c>
      <c r="O368" s="8" t="s">
        <v>10465</v>
      </c>
      <c r="P368" t="s">
        <v>12417</v>
      </c>
      <c r="W368" t="s">
        <v>12601</v>
      </c>
    </row>
    <row r="369" spans="1:23" hidden="1" x14ac:dyDescent="0.25">
      <c r="A369" s="7" t="s">
        <v>5969</v>
      </c>
      <c r="B369" t="s">
        <v>12417</v>
      </c>
      <c r="C369" s="43" t="str">
        <f>VLOOKUP(B369,'Directorio Pegue'!$B$2:$L$2000,8,FALSE)</f>
        <v>CFI</v>
      </c>
      <c r="D369" s="43"/>
      <c r="K369" s="7" t="s">
        <v>1488</v>
      </c>
      <c r="O369" s="7" t="s">
        <v>1051</v>
      </c>
      <c r="P369" t="s">
        <v>12417</v>
      </c>
      <c r="W369" t="s">
        <v>12602</v>
      </c>
    </row>
    <row r="370" spans="1:23" hidden="1" x14ac:dyDescent="0.25">
      <c r="A370" s="8" t="s">
        <v>5971</v>
      </c>
      <c r="B370" t="s">
        <v>12417</v>
      </c>
      <c r="C370" s="43" t="str">
        <f>VLOOKUP(B370,'Directorio Pegue'!$B$2:$L$2000,8,FALSE)</f>
        <v>CFI</v>
      </c>
      <c r="D370" s="43"/>
      <c r="K370" s="7" t="s">
        <v>1466</v>
      </c>
      <c r="O370" s="8" t="s">
        <v>371</v>
      </c>
      <c r="P370" t="s">
        <v>12417</v>
      </c>
      <c r="W370" t="s">
        <v>12603</v>
      </c>
    </row>
    <row r="371" spans="1:23" hidden="1" x14ac:dyDescent="0.25">
      <c r="A371" s="7" t="s">
        <v>1089</v>
      </c>
      <c r="B371" t="s">
        <v>12417</v>
      </c>
      <c r="C371" s="43" t="str">
        <f>VLOOKUP(B371,'Directorio Pegue'!$B$2:$L$2000,8,FALSE)</f>
        <v>CFI</v>
      </c>
      <c r="D371" s="43"/>
      <c r="K371" s="7" t="s">
        <v>786</v>
      </c>
      <c r="O371" s="7" t="s">
        <v>5813</v>
      </c>
      <c r="P371" t="s">
        <v>12417</v>
      </c>
      <c r="W371" t="s">
        <v>12604</v>
      </c>
    </row>
    <row r="372" spans="1:23" hidden="1" x14ac:dyDescent="0.25">
      <c r="A372" s="8" t="s">
        <v>3659</v>
      </c>
      <c r="B372" t="s">
        <v>12417</v>
      </c>
      <c r="C372" s="43" t="str">
        <f>VLOOKUP(B372,'Directorio Pegue'!$B$2:$L$2000,8,FALSE)</f>
        <v>CFI</v>
      </c>
      <c r="D372" s="43"/>
      <c r="K372" s="8" t="s">
        <v>784</v>
      </c>
      <c r="O372" s="8" t="s">
        <v>5815</v>
      </c>
      <c r="P372" t="s">
        <v>12417</v>
      </c>
      <c r="W372" t="s">
        <v>12605</v>
      </c>
    </row>
    <row r="373" spans="1:23" hidden="1" x14ac:dyDescent="0.25">
      <c r="A373" s="7" t="s">
        <v>5760</v>
      </c>
      <c r="B373" t="s">
        <v>12417</v>
      </c>
      <c r="C373" s="43" t="str">
        <f>VLOOKUP(B373,'Directorio Pegue'!$B$2:$L$2000,8,FALSE)</f>
        <v>CFI</v>
      </c>
      <c r="D373" s="43"/>
      <c r="K373" s="8" t="s">
        <v>797</v>
      </c>
      <c r="O373" s="7" t="s">
        <v>5817</v>
      </c>
      <c r="P373" t="s">
        <v>12417</v>
      </c>
      <c r="W373" t="s">
        <v>12606</v>
      </c>
    </row>
    <row r="374" spans="1:23" hidden="1" x14ac:dyDescent="0.25">
      <c r="A374" s="7" t="s">
        <v>2440</v>
      </c>
      <c r="B374" t="s">
        <v>12417</v>
      </c>
      <c r="C374" s="43" t="str">
        <f>VLOOKUP(B374,'Directorio Pegue'!$B$2:$L$2000,8,FALSE)</f>
        <v>CFI</v>
      </c>
      <c r="D374" s="43"/>
      <c r="K374" s="7" t="s">
        <v>799</v>
      </c>
      <c r="O374" s="7" t="s">
        <v>1490</v>
      </c>
      <c r="P374" t="s">
        <v>12417</v>
      </c>
      <c r="W374" t="s">
        <v>12607</v>
      </c>
    </row>
    <row r="375" spans="1:23" hidden="1" x14ac:dyDescent="0.25">
      <c r="A375" s="7" t="s">
        <v>2442</v>
      </c>
      <c r="B375" t="s">
        <v>12417</v>
      </c>
      <c r="C375" s="43" t="str">
        <f>VLOOKUP(B375,'Directorio Pegue'!$B$2:$L$2000,8,FALSE)</f>
        <v>CFI</v>
      </c>
      <c r="D375" s="43"/>
      <c r="K375" s="7" t="s">
        <v>815</v>
      </c>
      <c r="O375" s="8" t="s">
        <v>1492</v>
      </c>
      <c r="P375" t="s">
        <v>12417</v>
      </c>
      <c r="W375" t="s">
        <v>12608</v>
      </c>
    </row>
    <row r="376" spans="1:23" hidden="1" x14ac:dyDescent="0.25">
      <c r="A376" s="7" t="s">
        <v>3066</v>
      </c>
      <c r="B376" t="s">
        <v>12417</v>
      </c>
      <c r="C376" s="43" t="str">
        <f>VLOOKUP(B376,'Directorio Pegue'!$B$2:$L$2000,8,FALSE)</f>
        <v>CFI</v>
      </c>
      <c r="D376" s="43"/>
      <c r="K376" s="7" t="s">
        <v>833</v>
      </c>
      <c r="O376" s="8" t="s">
        <v>8600</v>
      </c>
      <c r="P376" t="s">
        <v>12417</v>
      </c>
      <c r="W376" t="s">
        <v>12609</v>
      </c>
    </row>
    <row r="377" spans="1:23" hidden="1" x14ac:dyDescent="0.25">
      <c r="A377" s="7" t="s">
        <v>807</v>
      </c>
      <c r="B377" t="s">
        <v>12417</v>
      </c>
      <c r="C377" s="43" t="str">
        <f>VLOOKUP(B377,'Directorio Pegue'!$B$2:$L$2000,8,FALSE)</f>
        <v>CFI</v>
      </c>
      <c r="D377" s="43"/>
      <c r="K377" s="7" t="s">
        <v>835</v>
      </c>
      <c r="O377" s="8" t="s">
        <v>8598</v>
      </c>
      <c r="P377" t="s">
        <v>12417</v>
      </c>
      <c r="W377" t="s">
        <v>12132</v>
      </c>
    </row>
    <row r="378" spans="1:23" hidden="1" x14ac:dyDescent="0.25">
      <c r="A378" s="8" t="s">
        <v>809</v>
      </c>
      <c r="B378" t="s">
        <v>12417</v>
      </c>
      <c r="C378" s="43" t="str">
        <f>VLOOKUP(B378,'Directorio Pegue'!$B$2:$L$2000,8,FALSE)</f>
        <v>CFI</v>
      </c>
      <c r="D378" s="43"/>
      <c r="K378" s="8" t="s">
        <v>1558</v>
      </c>
      <c r="O378" s="7" t="s">
        <v>367</v>
      </c>
      <c r="P378" t="s">
        <v>12417</v>
      </c>
      <c r="W378" t="s">
        <v>12610</v>
      </c>
    </row>
    <row r="379" spans="1:23" hidden="1" x14ac:dyDescent="0.25">
      <c r="A379" s="7" t="s">
        <v>811</v>
      </c>
      <c r="B379" t="s">
        <v>12417</v>
      </c>
      <c r="C379" s="43" t="str">
        <f>VLOOKUP(B379,'Directorio Pegue'!$B$2:$L$2000,8,FALSE)</f>
        <v>CFI</v>
      </c>
      <c r="D379" s="43"/>
      <c r="K379" s="7" t="s">
        <v>1560</v>
      </c>
      <c r="O379" s="7" t="s">
        <v>1028</v>
      </c>
      <c r="P379" t="s">
        <v>12417</v>
      </c>
      <c r="W379" t="s">
        <v>12611</v>
      </c>
    </row>
    <row r="380" spans="1:23" hidden="1" x14ac:dyDescent="0.25">
      <c r="A380" s="7" t="s">
        <v>813</v>
      </c>
      <c r="B380" t="s">
        <v>12417</v>
      </c>
      <c r="C380" s="43" t="str">
        <f>VLOOKUP(B380,'Directorio Pegue'!$B$2:$L$2000,8,FALSE)</f>
        <v>CFI</v>
      </c>
      <c r="D380" s="43"/>
      <c r="K380" s="7" t="s">
        <v>234</v>
      </c>
      <c r="O380" s="7" t="s">
        <v>557</v>
      </c>
      <c r="P380" t="s">
        <v>12417</v>
      </c>
      <c r="W380" t="s">
        <v>12612</v>
      </c>
    </row>
    <row r="381" spans="1:23" x14ac:dyDescent="0.25">
      <c r="A381" s="8" t="s">
        <v>1889</v>
      </c>
      <c r="B381" t="s">
        <v>12417</v>
      </c>
      <c r="C381" s="43" t="str">
        <f>VLOOKUP(B381,'Directorio Pegue'!$B$2:$L$2000,8,FALSE)</f>
        <v>CFI</v>
      </c>
      <c r="D381" s="43"/>
      <c r="K381" s="8" t="s">
        <v>236</v>
      </c>
      <c r="O381" s="7" t="s">
        <v>8951</v>
      </c>
      <c r="P381" t="s">
        <v>12417</v>
      </c>
      <c r="W381" t="s">
        <v>12157</v>
      </c>
    </row>
    <row r="382" spans="1:23" hidden="1" x14ac:dyDescent="0.25">
      <c r="A382" s="8" t="s">
        <v>1891</v>
      </c>
      <c r="B382" t="s">
        <v>12417</v>
      </c>
      <c r="C382" s="43" t="str">
        <f>VLOOKUP(B382,'Directorio Pegue'!$B$2:$L$2000,8,FALSE)</f>
        <v>CFI</v>
      </c>
      <c r="D382" s="43"/>
      <c r="K382" s="8" t="s">
        <v>1785</v>
      </c>
      <c r="O382" s="8" t="s">
        <v>5925</v>
      </c>
      <c r="P382" t="s">
        <v>12417</v>
      </c>
      <c r="W382" t="s">
        <v>12613</v>
      </c>
    </row>
    <row r="383" spans="1:23" hidden="1" x14ac:dyDescent="0.25">
      <c r="A383" s="7" t="s">
        <v>138</v>
      </c>
      <c r="B383" t="s">
        <v>12417</v>
      </c>
      <c r="C383" s="43" t="str">
        <f>VLOOKUP(B383,'Directorio Pegue'!$B$2:$L$2000,8,FALSE)</f>
        <v>CFI</v>
      </c>
      <c r="D383" s="43"/>
      <c r="K383" s="7" t="s">
        <v>1783</v>
      </c>
      <c r="O383" s="8" t="s">
        <v>7733</v>
      </c>
      <c r="P383" t="s">
        <v>12417</v>
      </c>
      <c r="W383" t="s">
        <v>12614</v>
      </c>
    </row>
    <row r="384" spans="1:23" hidden="1" x14ac:dyDescent="0.25">
      <c r="A384" s="8" t="s">
        <v>140</v>
      </c>
      <c r="B384" t="s">
        <v>12417</v>
      </c>
      <c r="C384" s="43" t="str">
        <f>VLOOKUP(B384,'Directorio Pegue'!$B$2:$L$2000,8,FALSE)</f>
        <v>CFI</v>
      </c>
      <c r="D384" s="43"/>
      <c r="K384" s="8" t="s">
        <v>1781</v>
      </c>
      <c r="O384" s="7" t="s">
        <v>232</v>
      </c>
      <c r="P384" t="s">
        <v>12417</v>
      </c>
      <c r="W384" t="s">
        <v>12615</v>
      </c>
    </row>
    <row r="385" spans="1:23" hidden="1" x14ac:dyDescent="0.25">
      <c r="A385" s="8" t="s">
        <v>1821</v>
      </c>
      <c r="B385" t="s">
        <v>12417</v>
      </c>
      <c r="C385" s="43" t="str">
        <f>VLOOKUP(B385,'Directorio Pegue'!$B$2:$L$2000,8,FALSE)</f>
        <v>CFI</v>
      </c>
      <c r="D385" s="43"/>
      <c r="K385" s="7" t="s">
        <v>1779</v>
      </c>
      <c r="O385" s="7" t="s">
        <v>230</v>
      </c>
      <c r="P385" t="s">
        <v>12417</v>
      </c>
      <c r="W385" t="s">
        <v>12616</v>
      </c>
    </row>
    <row r="386" spans="1:23" hidden="1" x14ac:dyDescent="0.25">
      <c r="A386" s="7" t="s">
        <v>1823</v>
      </c>
      <c r="B386" t="s">
        <v>12417</v>
      </c>
      <c r="C386" s="43" t="str">
        <f>VLOOKUP(B386,'Directorio Pegue'!$B$2:$L$2000,8,FALSE)</f>
        <v>CFI</v>
      </c>
      <c r="D386" s="43"/>
      <c r="K386" s="7" t="s">
        <v>4033</v>
      </c>
      <c r="O386" s="8" t="s">
        <v>228</v>
      </c>
      <c r="P386" t="s">
        <v>12417</v>
      </c>
      <c r="W386" t="s">
        <v>12333</v>
      </c>
    </row>
    <row r="387" spans="1:23" hidden="1" x14ac:dyDescent="0.25">
      <c r="A387" s="8" t="s">
        <v>3918</v>
      </c>
      <c r="B387" t="s">
        <v>12417</v>
      </c>
      <c r="C387" s="43" t="str">
        <f>VLOOKUP(B387,'Directorio Pegue'!$B$2:$L$2000,8,FALSE)</f>
        <v>CFI</v>
      </c>
      <c r="D387" s="43"/>
      <c r="K387" s="8" t="s">
        <v>4035</v>
      </c>
      <c r="O387" s="7" t="s">
        <v>226</v>
      </c>
      <c r="P387" t="s">
        <v>12417</v>
      </c>
      <c r="W387" t="s">
        <v>12617</v>
      </c>
    </row>
    <row r="388" spans="1:23" hidden="1" x14ac:dyDescent="0.25">
      <c r="A388" s="7" t="s">
        <v>3916</v>
      </c>
      <c r="B388" t="s">
        <v>12417</v>
      </c>
      <c r="C388" s="43" t="str">
        <f>VLOOKUP(B388,'Directorio Pegue'!$B$2:$L$2000,8,FALSE)</f>
        <v>CFI</v>
      </c>
      <c r="D388" s="43"/>
      <c r="K388" s="7" t="s">
        <v>9300</v>
      </c>
      <c r="O388" s="8" t="s">
        <v>224</v>
      </c>
      <c r="P388" t="s">
        <v>12417</v>
      </c>
      <c r="W388" t="s">
        <v>12618</v>
      </c>
    </row>
    <row r="389" spans="1:23" hidden="1" x14ac:dyDescent="0.25">
      <c r="A389" s="7" t="s">
        <v>3858</v>
      </c>
      <c r="B389" t="s">
        <v>12417</v>
      </c>
      <c r="C389" s="43" t="str">
        <f>VLOOKUP(B389,'Directorio Pegue'!$B$2:$L$2000,8,FALSE)</f>
        <v>CFI</v>
      </c>
      <c r="D389" s="43"/>
      <c r="K389" s="7" t="s">
        <v>9302</v>
      </c>
      <c r="O389" s="8" t="s">
        <v>1150</v>
      </c>
      <c r="P389" t="s">
        <v>12417</v>
      </c>
      <c r="W389" t="s">
        <v>12619</v>
      </c>
    </row>
    <row r="390" spans="1:23" hidden="1" x14ac:dyDescent="0.25">
      <c r="A390" s="8" t="s">
        <v>6219</v>
      </c>
      <c r="B390" t="s">
        <v>12417</v>
      </c>
      <c r="C390" s="43" t="str">
        <f>VLOOKUP(B390,'Directorio Pegue'!$B$2:$L$2000,8,FALSE)</f>
        <v>CFI</v>
      </c>
      <c r="D390" s="43"/>
      <c r="K390" s="8" t="s">
        <v>741</v>
      </c>
      <c r="O390" s="7" t="s">
        <v>1152</v>
      </c>
      <c r="P390" t="s">
        <v>12417</v>
      </c>
      <c r="W390" t="s">
        <v>12620</v>
      </c>
    </row>
    <row r="391" spans="1:23" hidden="1" x14ac:dyDescent="0.25">
      <c r="A391" s="8" t="s">
        <v>1447</v>
      </c>
      <c r="B391" t="s">
        <v>12417</v>
      </c>
      <c r="C391" s="43" t="str">
        <f>VLOOKUP(B391,'Directorio Pegue'!$B$2:$L$2000,8,FALSE)</f>
        <v>CFI</v>
      </c>
      <c r="D391" s="43"/>
      <c r="K391" s="8" t="s">
        <v>112</v>
      </c>
      <c r="O391" s="7" t="s">
        <v>1154</v>
      </c>
      <c r="P391" t="s">
        <v>12417</v>
      </c>
      <c r="W391" t="s">
        <v>12621</v>
      </c>
    </row>
    <row r="392" spans="1:23" hidden="1" x14ac:dyDescent="0.25">
      <c r="A392" s="8" t="s">
        <v>1449</v>
      </c>
      <c r="B392" t="s">
        <v>12417</v>
      </c>
      <c r="C392" s="43" t="str">
        <f>VLOOKUP(B392,'Directorio Pegue'!$B$2:$L$2000,8,FALSE)</f>
        <v>CFI</v>
      </c>
      <c r="D392" s="43"/>
      <c r="K392" s="8" t="s">
        <v>2165</v>
      </c>
      <c r="O392" s="8" t="s">
        <v>1513</v>
      </c>
      <c r="P392" t="s">
        <v>12417</v>
      </c>
      <c r="W392" t="s">
        <v>12126</v>
      </c>
    </row>
    <row r="393" spans="1:23" hidden="1" x14ac:dyDescent="0.25">
      <c r="A393" s="8" t="s">
        <v>1451</v>
      </c>
      <c r="B393" t="s">
        <v>12417</v>
      </c>
      <c r="C393" s="43" t="str">
        <f>VLOOKUP(B393,'Directorio Pegue'!$B$2:$L$2000,8,FALSE)</f>
        <v>CFI</v>
      </c>
      <c r="D393" s="43"/>
      <c r="K393" s="7" t="s">
        <v>2167</v>
      </c>
      <c r="O393" s="7" t="s">
        <v>3851</v>
      </c>
      <c r="P393" t="s">
        <v>12417</v>
      </c>
      <c r="W393" t="s">
        <v>12622</v>
      </c>
    </row>
    <row r="394" spans="1:23" hidden="1" x14ac:dyDescent="0.25">
      <c r="A394" s="8" t="s">
        <v>1486</v>
      </c>
      <c r="B394" t="s">
        <v>12417</v>
      </c>
      <c r="C394" s="43" t="str">
        <f>VLOOKUP(B394,'Directorio Pegue'!$B$2:$L$2000,8,FALSE)</f>
        <v>CFI</v>
      </c>
      <c r="D394" s="43"/>
      <c r="K394" s="7" t="s">
        <v>902</v>
      </c>
      <c r="O394" s="8" t="s">
        <v>1515</v>
      </c>
      <c r="P394" t="s">
        <v>12417</v>
      </c>
      <c r="W394" t="s">
        <v>12623</v>
      </c>
    </row>
    <row r="395" spans="1:23" hidden="1" x14ac:dyDescent="0.25">
      <c r="A395" s="8" t="s">
        <v>1487</v>
      </c>
      <c r="B395" t="s">
        <v>12417</v>
      </c>
      <c r="C395" s="43" t="str">
        <f>VLOOKUP(B395,'Directorio Pegue'!$B$2:$L$2000,8,FALSE)</f>
        <v>CFI</v>
      </c>
      <c r="D395" s="43"/>
      <c r="K395" s="8" t="s">
        <v>746</v>
      </c>
      <c r="O395" s="7" t="s">
        <v>931</v>
      </c>
      <c r="P395" t="s">
        <v>12417</v>
      </c>
      <c r="W395" t="s">
        <v>12224</v>
      </c>
    </row>
    <row r="396" spans="1:23" hidden="1" x14ac:dyDescent="0.25">
      <c r="A396" s="8" t="s">
        <v>1464</v>
      </c>
      <c r="B396" t="s">
        <v>12417</v>
      </c>
      <c r="C396" s="43" t="str">
        <f>VLOOKUP(B396,'Directorio Pegue'!$B$2:$L$2000,8,FALSE)</f>
        <v>CFI</v>
      </c>
      <c r="D396" s="43"/>
      <c r="K396" s="7" t="s">
        <v>748</v>
      </c>
      <c r="O396" s="8" t="s">
        <v>707</v>
      </c>
      <c r="P396" t="s">
        <v>12417</v>
      </c>
      <c r="W396" t="s">
        <v>12624</v>
      </c>
    </row>
    <row r="397" spans="1:23" hidden="1" x14ac:dyDescent="0.25">
      <c r="A397" s="7" t="s">
        <v>1488</v>
      </c>
      <c r="B397" t="s">
        <v>12417</v>
      </c>
      <c r="C397" s="43" t="str">
        <f>VLOOKUP(B397,'Directorio Pegue'!$B$2:$L$2000,8,FALSE)</f>
        <v>CFI</v>
      </c>
      <c r="D397" s="43"/>
      <c r="K397" s="7" t="s">
        <v>750</v>
      </c>
      <c r="O397" s="7" t="s">
        <v>8316</v>
      </c>
      <c r="P397" t="s">
        <v>12417</v>
      </c>
      <c r="W397" t="s">
        <v>12625</v>
      </c>
    </row>
    <row r="398" spans="1:23" hidden="1" x14ac:dyDescent="0.25">
      <c r="A398" s="7" t="s">
        <v>1466</v>
      </c>
      <c r="B398" t="s">
        <v>12417</v>
      </c>
      <c r="C398" s="43" t="str">
        <f>VLOOKUP(B398,'Directorio Pegue'!$B$2:$L$2000,8,FALSE)</f>
        <v>CFI</v>
      </c>
      <c r="D398" s="43"/>
      <c r="K398" s="7" t="s">
        <v>5042</v>
      </c>
      <c r="O398" s="8" t="s">
        <v>8319</v>
      </c>
      <c r="P398" t="s">
        <v>12417</v>
      </c>
      <c r="W398" t="s">
        <v>12626</v>
      </c>
    </row>
    <row r="399" spans="1:23" hidden="1" x14ac:dyDescent="0.25">
      <c r="A399" s="8" t="s">
        <v>786</v>
      </c>
      <c r="B399" t="s">
        <v>12417</v>
      </c>
      <c r="C399" s="43" t="str">
        <f>VLOOKUP(B399,'Directorio Pegue'!$B$2:$L$2000,8,FALSE)</f>
        <v>CFI</v>
      </c>
      <c r="D399" s="43"/>
      <c r="K399" s="8" t="s">
        <v>7998</v>
      </c>
      <c r="O399" s="8" t="s">
        <v>8322</v>
      </c>
      <c r="P399" t="s">
        <v>12417</v>
      </c>
      <c r="W399" t="s">
        <v>12627</v>
      </c>
    </row>
    <row r="400" spans="1:23" hidden="1" x14ac:dyDescent="0.25">
      <c r="A400" s="7" t="s">
        <v>784</v>
      </c>
      <c r="B400" t="s">
        <v>12417</v>
      </c>
      <c r="C400" s="43" t="str">
        <f>VLOOKUP(B400,'Directorio Pegue'!$B$2:$L$2000,8,FALSE)</f>
        <v>CFI</v>
      </c>
      <c r="D400" s="43"/>
      <c r="K400" s="8" t="s">
        <v>10365</v>
      </c>
      <c r="O400" s="7" t="s">
        <v>2237</v>
      </c>
      <c r="P400" t="s">
        <v>12417</v>
      </c>
      <c r="W400" t="s">
        <v>12628</v>
      </c>
    </row>
    <row r="401" spans="1:23" hidden="1" x14ac:dyDescent="0.25">
      <c r="A401" s="8" t="s">
        <v>797</v>
      </c>
      <c r="B401" t="s">
        <v>12417</v>
      </c>
      <c r="C401" s="43" t="str">
        <f>VLOOKUP(B401,'Directorio Pegue'!$B$2:$L$2000,8,FALSE)</f>
        <v>CFI</v>
      </c>
      <c r="D401" s="43"/>
      <c r="K401" s="8" t="s">
        <v>369</v>
      </c>
      <c r="O401" s="7" t="s">
        <v>2227</v>
      </c>
      <c r="P401" t="s">
        <v>12417</v>
      </c>
      <c r="W401" t="s">
        <v>12629</v>
      </c>
    </row>
    <row r="402" spans="1:23" hidden="1" x14ac:dyDescent="0.25">
      <c r="A402" s="7" t="s">
        <v>799</v>
      </c>
      <c r="B402" t="s">
        <v>12417</v>
      </c>
      <c r="C402" s="43" t="str">
        <f>VLOOKUP(B402,'Directorio Pegue'!$B$2:$L$2000,8,FALSE)</f>
        <v>CFI</v>
      </c>
      <c r="D402" s="43"/>
      <c r="K402" s="7" t="s">
        <v>7735</v>
      </c>
      <c r="O402" s="8" t="s">
        <v>2230</v>
      </c>
      <c r="P402" t="s">
        <v>12417</v>
      </c>
      <c r="W402" t="s">
        <v>12630</v>
      </c>
    </row>
    <row r="403" spans="1:23" hidden="1" x14ac:dyDescent="0.25">
      <c r="A403" s="7" t="s">
        <v>815</v>
      </c>
      <c r="B403" t="s">
        <v>12417</v>
      </c>
      <c r="C403" s="43" t="str">
        <f>VLOOKUP(B403,'Directorio Pegue'!$B$2:$L$2000,8,FALSE)</f>
        <v>CFI</v>
      </c>
      <c r="D403" s="43"/>
      <c r="K403" s="7" t="s">
        <v>7737</v>
      </c>
      <c r="O403" s="8" t="s">
        <v>465</v>
      </c>
      <c r="P403" t="s">
        <v>12417</v>
      </c>
      <c r="W403" t="s">
        <v>12631</v>
      </c>
    </row>
    <row r="404" spans="1:23" hidden="1" x14ac:dyDescent="0.25">
      <c r="A404" s="7" t="s">
        <v>833</v>
      </c>
      <c r="B404" t="s">
        <v>12417</v>
      </c>
      <c r="C404" s="43" t="str">
        <f>VLOOKUP(B404,'Directorio Pegue'!$B$2:$L$2000,8,FALSE)</f>
        <v>CFI</v>
      </c>
      <c r="D404" s="43"/>
      <c r="K404" s="8" t="s">
        <v>7739</v>
      </c>
      <c r="O404" s="8" t="s">
        <v>467</v>
      </c>
      <c r="P404" t="s">
        <v>12417</v>
      </c>
      <c r="W404" t="s">
        <v>12632</v>
      </c>
    </row>
    <row r="405" spans="1:23" hidden="1" x14ac:dyDescent="0.25">
      <c r="A405" s="7" t="s">
        <v>835</v>
      </c>
      <c r="B405" t="s">
        <v>12417</v>
      </c>
      <c r="C405" s="43" t="str">
        <f>VLOOKUP(B405,'Directorio Pegue'!$B$2:$L$2000,8,FALSE)</f>
        <v>CFI</v>
      </c>
      <c r="D405" s="43"/>
      <c r="K405" s="8" t="s">
        <v>7763</v>
      </c>
      <c r="O405" s="8" t="s">
        <v>703</v>
      </c>
      <c r="P405" t="s">
        <v>12417</v>
      </c>
      <c r="W405" t="s">
        <v>12178</v>
      </c>
    </row>
    <row r="406" spans="1:23" hidden="1" x14ac:dyDescent="0.25">
      <c r="A406" s="7" t="s">
        <v>1558</v>
      </c>
      <c r="B406" t="s">
        <v>12417</v>
      </c>
      <c r="C406" s="43" t="str">
        <f>VLOOKUP(B406,'Directorio Pegue'!$B$2:$L$2000,8,FALSE)</f>
        <v>CFI</v>
      </c>
      <c r="D406" s="43"/>
      <c r="K406" s="8" t="s">
        <v>555</v>
      </c>
      <c r="O406" s="7" t="s">
        <v>705</v>
      </c>
      <c r="P406" t="s">
        <v>12417</v>
      </c>
      <c r="W406" t="s">
        <v>12633</v>
      </c>
    </row>
    <row r="407" spans="1:23" hidden="1" x14ac:dyDescent="0.25">
      <c r="A407" s="8" t="s">
        <v>1560</v>
      </c>
      <c r="B407" t="s">
        <v>12417</v>
      </c>
      <c r="C407" s="43" t="str">
        <f>VLOOKUP(B407,'Directorio Pegue'!$B$2:$L$2000,8,FALSE)</f>
        <v>CFI</v>
      </c>
      <c r="D407" s="43"/>
      <c r="K407" s="8" t="s">
        <v>10465</v>
      </c>
      <c r="O407" s="7" t="s">
        <v>321</v>
      </c>
      <c r="P407" t="s">
        <v>12417</v>
      </c>
      <c r="W407" t="s">
        <v>12634</v>
      </c>
    </row>
    <row r="408" spans="1:23" hidden="1" x14ac:dyDescent="0.25">
      <c r="A408" s="7" t="s">
        <v>234</v>
      </c>
      <c r="B408" t="s">
        <v>12417</v>
      </c>
      <c r="C408" s="43" t="str">
        <f>VLOOKUP(B408,'Directorio Pegue'!$B$2:$L$2000,8,FALSE)</f>
        <v>CFI</v>
      </c>
      <c r="D408" s="43"/>
      <c r="K408" s="7" t="s">
        <v>1051</v>
      </c>
      <c r="O408" s="8" t="s">
        <v>9304</v>
      </c>
      <c r="P408" t="s">
        <v>12417</v>
      </c>
      <c r="W408" t="s">
        <v>12635</v>
      </c>
    </row>
    <row r="409" spans="1:23" hidden="1" x14ac:dyDescent="0.25">
      <c r="A409" s="7" t="s">
        <v>236</v>
      </c>
      <c r="B409" t="s">
        <v>12417</v>
      </c>
      <c r="C409" s="43" t="str">
        <f>VLOOKUP(B409,'Directorio Pegue'!$B$2:$L$2000,8,FALSE)</f>
        <v>CFI</v>
      </c>
      <c r="D409" s="43"/>
      <c r="K409" s="8" t="s">
        <v>371</v>
      </c>
      <c r="O409" s="8" t="s">
        <v>7315</v>
      </c>
      <c r="P409" t="s">
        <v>12417</v>
      </c>
      <c r="W409" t="s">
        <v>12636</v>
      </c>
    </row>
    <row r="410" spans="1:23" hidden="1" x14ac:dyDescent="0.25">
      <c r="A410" s="7" t="s">
        <v>1785</v>
      </c>
      <c r="B410" t="s">
        <v>12417</v>
      </c>
      <c r="C410" s="43" t="str">
        <f>VLOOKUP(B410,'Directorio Pegue'!$B$2:$L$2000,8,FALSE)</f>
        <v>CFI</v>
      </c>
      <c r="D410" s="43"/>
      <c r="K410" s="7" t="s">
        <v>5813</v>
      </c>
      <c r="O410" s="8" t="s">
        <v>7317</v>
      </c>
      <c r="P410" t="s">
        <v>12417</v>
      </c>
      <c r="W410" t="s">
        <v>12637</v>
      </c>
    </row>
    <row r="411" spans="1:23" hidden="1" x14ac:dyDescent="0.25">
      <c r="A411" s="8" t="s">
        <v>1783</v>
      </c>
      <c r="B411" t="s">
        <v>12417</v>
      </c>
      <c r="C411" s="43" t="str">
        <f>VLOOKUP(B411,'Directorio Pegue'!$B$2:$L$2000,8,FALSE)</f>
        <v>CFI</v>
      </c>
      <c r="D411" s="43"/>
      <c r="K411" s="7" t="s">
        <v>5815</v>
      </c>
      <c r="O411" s="8" t="s">
        <v>7313</v>
      </c>
      <c r="P411" t="s">
        <v>12417</v>
      </c>
      <c r="W411" t="s">
        <v>12638</v>
      </c>
    </row>
    <row r="412" spans="1:23" hidden="1" x14ac:dyDescent="0.25">
      <c r="A412" s="7" t="s">
        <v>1781</v>
      </c>
      <c r="B412" t="s">
        <v>12417</v>
      </c>
      <c r="C412" s="43" t="str">
        <f>VLOOKUP(B412,'Directorio Pegue'!$B$2:$L$2000,8,FALSE)</f>
        <v>CFI</v>
      </c>
      <c r="D412" s="43"/>
      <c r="K412" s="8" t="s">
        <v>5817</v>
      </c>
      <c r="O412" s="7" t="s">
        <v>827</v>
      </c>
      <c r="P412" t="s">
        <v>12417</v>
      </c>
      <c r="W412" t="s">
        <v>12639</v>
      </c>
    </row>
    <row r="413" spans="1:23" hidden="1" x14ac:dyDescent="0.25">
      <c r="A413" s="8" t="s">
        <v>1779</v>
      </c>
      <c r="B413" t="s">
        <v>12417</v>
      </c>
      <c r="C413" s="43" t="str">
        <f>VLOOKUP(B413,'Directorio Pegue'!$B$2:$L$2000,8,FALSE)</f>
        <v>CFI</v>
      </c>
      <c r="D413" s="43"/>
      <c r="K413" s="8" t="s">
        <v>1490</v>
      </c>
      <c r="O413" s="8" t="s">
        <v>823</v>
      </c>
      <c r="P413" t="s">
        <v>12417</v>
      </c>
      <c r="W413" t="s">
        <v>12640</v>
      </c>
    </row>
    <row r="414" spans="1:23" hidden="1" x14ac:dyDescent="0.25">
      <c r="A414" s="7" t="s">
        <v>4033</v>
      </c>
      <c r="B414" t="s">
        <v>12417</v>
      </c>
      <c r="C414" s="43" t="str">
        <f>VLOOKUP(B414,'Directorio Pegue'!$B$2:$L$2000,8,FALSE)</f>
        <v>CFI</v>
      </c>
      <c r="D414" s="43"/>
      <c r="K414" s="7" t="s">
        <v>1492</v>
      </c>
      <c r="O414" s="7" t="s">
        <v>825</v>
      </c>
      <c r="P414" t="s">
        <v>12417</v>
      </c>
      <c r="W414" t="s">
        <v>12313</v>
      </c>
    </row>
    <row r="415" spans="1:23" hidden="1" x14ac:dyDescent="0.25">
      <c r="A415" s="8" t="s">
        <v>4035</v>
      </c>
      <c r="B415" t="s">
        <v>12417</v>
      </c>
      <c r="C415" s="43" t="str">
        <f>VLOOKUP(B415,'Directorio Pegue'!$B$2:$L$2000,8,FALSE)</f>
        <v>CFI</v>
      </c>
      <c r="D415" s="43"/>
      <c r="K415" s="7" t="s">
        <v>8600</v>
      </c>
      <c r="O415" s="8" t="s">
        <v>70</v>
      </c>
      <c r="P415" t="s">
        <v>12417</v>
      </c>
      <c r="W415" t="s">
        <v>12641</v>
      </c>
    </row>
    <row r="416" spans="1:23" hidden="1" x14ac:dyDescent="0.25">
      <c r="A416" s="7" t="s">
        <v>9300</v>
      </c>
      <c r="B416" t="s">
        <v>12417</v>
      </c>
      <c r="C416" s="43" t="str">
        <f>VLOOKUP(B416,'Directorio Pegue'!$B$2:$L$2000,8,FALSE)</f>
        <v>CFI</v>
      </c>
      <c r="D416" s="43"/>
      <c r="K416" s="7" t="s">
        <v>8598</v>
      </c>
      <c r="O416" s="7" t="s">
        <v>978</v>
      </c>
      <c r="P416" t="s">
        <v>12417</v>
      </c>
      <c r="W416" t="s">
        <v>12642</v>
      </c>
    </row>
    <row r="417" spans="1:23" hidden="1" x14ac:dyDescent="0.25">
      <c r="A417" s="8" t="s">
        <v>9302</v>
      </c>
      <c r="B417" t="s">
        <v>12417</v>
      </c>
      <c r="C417" s="43" t="str">
        <f>VLOOKUP(B417,'Directorio Pegue'!$B$2:$L$2000,8,FALSE)</f>
        <v>CFI</v>
      </c>
      <c r="D417" s="43"/>
      <c r="K417" s="8" t="s">
        <v>367</v>
      </c>
      <c r="O417" s="7" t="s">
        <v>82</v>
      </c>
      <c r="P417" t="s">
        <v>12417</v>
      </c>
      <c r="W417" t="s">
        <v>12643</v>
      </c>
    </row>
    <row r="418" spans="1:23" hidden="1" x14ac:dyDescent="0.25">
      <c r="A418" s="7" t="s">
        <v>741</v>
      </c>
      <c r="B418" t="s">
        <v>12417</v>
      </c>
      <c r="C418" s="43" t="str">
        <f>VLOOKUP(B418,'Directorio Pegue'!$B$2:$L$2000,8,FALSE)</f>
        <v>CFI</v>
      </c>
      <c r="D418" s="43"/>
      <c r="K418" s="8" t="s">
        <v>1028</v>
      </c>
      <c r="O418" s="8" t="s">
        <v>980</v>
      </c>
      <c r="P418" t="s">
        <v>12417</v>
      </c>
      <c r="W418" t="s">
        <v>12644</v>
      </c>
    </row>
    <row r="419" spans="1:23" hidden="1" x14ac:dyDescent="0.25">
      <c r="A419" s="7" t="s">
        <v>112</v>
      </c>
      <c r="B419" t="s">
        <v>12417</v>
      </c>
      <c r="C419" s="43" t="str">
        <f>VLOOKUP(B419,'Directorio Pegue'!$B$2:$L$2000,8,FALSE)</f>
        <v>CFI</v>
      </c>
      <c r="D419" s="43"/>
      <c r="K419" s="8" t="s">
        <v>557</v>
      </c>
      <c r="O419" s="7" t="s">
        <v>80</v>
      </c>
      <c r="P419" t="s">
        <v>12417</v>
      </c>
      <c r="W419" t="s">
        <v>12645</v>
      </c>
    </row>
    <row r="420" spans="1:23" hidden="1" x14ac:dyDescent="0.25">
      <c r="A420" s="8" t="s">
        <v>2165</v>
      </c>
      <c r="B420" t="s">
        <v>12417</v>
      </c>
      <c r="C420" s="43" t="str">
        <f>VLOOKUP(B420,'Directorio Pegue'!$B$2:$L$2000,8,FALSE)</f>
        <v>CFI</v>
      </c>
      <c r="D420" s="43"/>
      <c r="K420" s="8" t="s">
        <v>8951</v>
      </c>
      <c r="O420" s="8" t="s">
        <v>64</v>
      </c>
      <c r="P420" t="s">
        <v>12417</v>
      </c>
      <c r="W420" t="s">
        <v>12646</v>
      </c>
    </row>
    <row r="421" spans="1:23" hidden="1" x14ac:dyDescent="0.25">
      <c r="A421" s="7" t="s">
        <v>2167</v>
      </c>
      <c r="B421" t="s">
        <v>12417</v>
      </c>
      <c r="C421" s="43" t="str">
        <f>VLOOKUP(B421,'Directorio Pegue'!$B$2:$L$2000,8,FALSE)</f>
        <v>CFI</v>
      </c>
      <c r="D421" s="43"/>
      <c r="K421" s="8" t="s">
        <v>5925</v>
      </c>
      <c r="O421" s="7" t="s">
        <v>982</v>
      </c>
      <c r="P421" t="s">
        <v>12417</v>
      </c>
      <c r="W421" t="s">
        <v>12647</v>
      </c>
    </row>
    <row r="422" spans="1:23" hidden="1" x14ac:dyDescent="0.25">
      <c r="A422" s="8" t="s">
        <v>902</v>
      </c>
      <c r="B422" t="s">
        <v>12417</v>
      </c>
      <c r="C422" s="43" t="str">
        <f>VLOOKUP(B422,'Directorio Pegue'!$B$2:$L$2000,8,FALSE)</f>
        <v>CFI</v>
      </c>
      <c r="D422" s="43"/>
      <c r="K422" s="8" t="s">
        <v>7733</v>
      </c>
      <c r="O422" s="7" t="s">
        <v>6485</v>
      </c>
      <c r="P422" t="s">
        <v>12417</v>
      </c>
      <c r="W422" t="s">
        <v>12648</v>
      </c>
    </row>
    <row r="423" spans="1:23" hidden="1" x14ac:dyDescent="0.25">
      <c r="A423" s="8" t="s">
        <v>746</v>
      </c>
      <c r="B423" t="s">
        <v>12417</v>
      </c>
      <c r="C423" s="43" t="str">
        <f>VLOOKUP(B423,'Directorio Pegue'!$B$2:$L$2000,8,FALSE)</f>
        <v>CFI</v>
      </c>
      <c r="D423" s="43"/>
      <c r="K423" s="8" t="s">
        <v>232</v>
      </c>
      <c r="O423" s="8" t="s">
        <v>6487</v>
      </c>
      <c r="P423" t="s">
        <v>12417</v>
      </c>
      <c r="W423" t="s">
        <v>12649</v>
      </c>
    </row>
    <row r="424" spans="1:23" hidden="1" x14ac:dyDescent="0.25">
      <c r="A424" s="7" t="s">
        <v>748</v>
      </c>
      <c r="B424" t="s">
        <v>12417</v>
      </c>
      <c r="C424" s="43" t="str">
        <f>VLOOKUP(B424,'Directorio Pegue'!$B$2:$L$2000,8,FALSE)</f>
        <v>CFI</v>
      </c>
      <c r="D424" s="43"/>
      <c r="K424" s="7" t="s">
        <v>230</v>
      </c>
      <c r="O424" s="8" t="s">
        <v>9183</v>
      </c>
      <c r="P424" t="s">
        <v>12417</v>
      </c>
      <c r="W424" t="s">
        <v>12170</v>
      </c>
    </row>
    <row r="425" spans="1:23" hidden="1" x14ac:dyDescent="0.25">
      <c r="A425" s="7" t="s">
        <v>750</v>
      </c>
      <c r="B425" t="s">
        <v>12417</v>
      </c>
      <c r="C425" s="43" t="str">
        <f>VLOOKUP(B425,'Directorio Pegue'!$B$2:$L$2000,8,FALSE)</f>
        <v>CFI</v>
      </c>
      <c r="D425" s="43"/>
      <c r="K425" s="8" t="s">
        <v>228</v>
      </c>
      <c r="O425" s="8" t="s">
        <v>6489</v>
      </c>
      <c r="P425" t="s">
        <v>12417</v>
      </c>
      <c r="W425" t="s">
        <v>12337</v>
      </c>
    </row>
    <row r="426" spans="1:23" hidden="1" x14ac:dyDescent="0.25">
      <c r="A426" s="8" t="s">
        <v>5042</v>
      </c>
      <c r="B426" t="s">
        <v>12417</v>
      </c>
      <c r="C426" s="43" t="str">
        <f>VLOOKUP(B426,'Directorio Pegue'!$B$2:$L$2000,8,FALSE)</f>
        <v>CFI</v>
      </c>
      <c r="D426" s="43"/>
      <c r="K426" s="7" t="s">
        <v>226</v>
      </c>
      <c r="O426" s="8" t="s">
        <v>1049</v>
      </c>
      <c r="P426" t="s">
        <v>12417</v>
      </c>
      <c r="W426" t="s">
        <v>12650</v>
      </c>
    </row>
    <row r="427" spans="1:23" hidden="1" x14ac:dyDescent="0.25">
      <c r="A427" s="8" t="s">
        <v>7998</v>
      </c>
      <c r="B427" t="s">
        <v>12417</v>
      </c>
      <c r="C427" s="43" t="str">
        <f>VLOOKUP(B427,'Directorio Pegue'!$B$2:$L$2000,8,FALSE)</f>
        <v>CFI</v>
      </c>
      <c r="D427" s="43"/>
      <c r="K427" s="7" t="s">
        <v>224</v>
      </c>
      <c r="O427" s="7" t="s">
        <v>1033</v>
      </c>
      <c r="P427" t="s">
        <v>12417</v>
      </c>
      <c r="W427" t="s">
        <v>12651</v>
      </c>
    </row>
    <row r="428" spans="1:23" hidden="1" x14ac:dyDescent="0.25">
      <c r="A428" s="8" t="s">
        <v>10365</v>
      </c>
      <c r="B428" t="s">
        <v>12417</v>
      </c>
      <c r="C428" s="43" t="str">
        <f>VLOOKUP(B428,'Directorio Pegue'!$B$2:$L$2000,8,FALSE)</f>
        <v>CFI</v>
      </c>
      <c r="D428" s="43"/>
      <c r="K428" s="8" t="s">
        <v>1150</v>
      </c>
      <c r="O428" s="8" t="s">
        <v>1030</v>
      </c>
      <c r="P428" t="s">
        <v>12417</v>
      </c>
      <c r="W428" t="s">
        <v>12652</v>
      </c>
    </row>
    <row r="429" spans="1:23" hidden="1" x14ac:dyDescent="0.25">
      <c r="A429" s="7" t="s">
        <v>369</v>
      </c>
      <c r="B429" t="s">
        <v>12417</v>
      </c>
      <c r="C429" s="43" t="str">
        <f>VLOOKUP(B429,'Directorio Pegue'!$B$2:$L$2000,8,FALSE)</f>
        <v>CFI</v>
      </c>
      <c r="D429" s="43"/>
      <c r="K429" s="8" t="s">
        <v>1152</v>
      </c>
      <c r="O429" s="7" t="s">
        <v>1176</v>
      </c>
      <c r="P429" t="s">
        <v>12417</v>
      </c>
      <c r="W429" t="s">
        <v>12297</v>
      </c>
    </row>
    <row r="430" spans="1:23" hidden="1" x14ac:dyDescent="0.25">
      <c r="A430" s="8" t="s">
        <v>7735</v>
      </c>
      <c r="B430" t="s">
        <v>12417</v>
      </c>
      <c r="C430" s="43" t="str">
        <f>VLOOKUP(B430,'Directorio Pegue'!$B$2:$L$2000,8,FALSE)</f>
        <v>CFI</v>
      </c>
      <c r="D430" s="43"/>
      <c r="K430" s="7" t="s">
        <v>1154</v>
      </c>
      <c r="O430" s="8" t="s">
        <v>4080</v>
      </c>
      <c r="P430" t="s">
        <v>12417</v>
      </c>
      <c r="W430" t="s">
        <v>12653</v>
      </c>
    </row>
    <row r="431" spans="1:23" hidden="1" x14ac:dyDescent="0.25">
      <c r="A431" s="8" t="s">
        <v>7737</v>
      </c>
      <c r="B431" t="s">
        <v>12417</v>
      </c>
      <c r="C431" s="43" t="str">
        <f>VLOOKUP(B431,'Directorio Pegue'!$B$2:$L$2000,8,FALSE)</f>
        <v>CFI</v>
      </c>
      <c r="D431" s="43"/>
      <c r="K431" s="8" t="s">
        <v>1513</v>
      </c>
      <c r="O431" s="7" t="s">
        <v>4082</v>
      </c>
      <c r="P431" t="s">
        <v>12417</v>
      </c>
      <c r="W431" t="s">
        <v>12654</v>
      </c>
    </row>
    <row r="432" spans="1:23" hidden="1" x14ac:dyDescent="0.25">
      <c r="A432" s="7" t="s">
        <v>7739</v>
      </c>
      <c r="B432" t="s">
        <v>12417</v>
      </c>
      <c r="C432" s="43" t="str">
        <f>VLOOKUP(B432,'Directorio Pegue'!$B$2:$L$2000,8,FALSE)</f>
        <v>CFI</v>
      </c>
      <c r="D432" s="43"/>
      <c r="K432" s="7" t="s">
        <v>3851</v>
      </c>
      <c r="O432" s="8" t="s">
        <v>4078</v>
      </c>
      <c r="P432" t="s">
        <v>12417</v>
      </c>
      <c r="W432" t="s">
        <v>12655</v>
      </c>
    </row>
    <row r="433" spans="1:23" hidden="1" x14ac:dyDescent="0.25">
      <c r="A433" s="8" t="s">
        <v>7763</v>
      </c>
      <c r="B433" t="s">
        <v>12417</v>
      </c>
      <c r="C433" s="43" t="str">
        <f>VLOOKUP(B433,'Directorio Pegue'!$B$2:$L$2000,8,FALSE)</f>
        <v>CFI</v>
      </c>
      <c r="D433" s="43"/>
      <c r="K433" s="8" t="s">
        <v>1515</v>
      </c>
      <c r="O433" s="8" t="s">
        <v>4076</v>
      </c>
      <c r="P433" t="s">
        <v>12417</v>
      </c>
      <c r="W433" t="s">
        <v>12656</v>
      </c>
    </row>
    <row r="434" spans="1:23" hidden="1" x14ac:dyDescent="0.25">
      <c r="A434" s="7" t="s">
        <v>555</v>
      </c>
      <c r="B434" t="s">
        <v>12417</v>
      </c>
      <c r="C434" s="43" t="str">
        <f>VLOOKUP(B434,'Directorio Pegue'!$B$2:$L$2000,8,FALSE)</f>
        <v>CFI</v>
      </c>
      <c r="D434" s="43"/>
      <c r="K434" s="7" t="s">
        <v>931</v>
      </c>
      <c r="O434" s="8" t="s">
        <v>394</v>
      </c>
      <c r="P434" t="s">
        <v>12417</v>
      </c>
      <c r="W434" t="s">
        <v>12657</v>
      </c>
    </row>
    <row r="435" spans="1:23" hidden="1" x14ac:dyDescent="0.25">
      <c r="A435" s="8" t="s">
        <v>10465</v>
      </c>
      <c r="B435" t="s">
        <v>12417</v>
      </c>
      <c r="C435" s="43" t="str">
        <f>VLOOKUP(B435,'Directorio Pegue'!$B$2:$L$2000,8,FALSE)</f>
        <v>CFI</v>
      </c>
      <c r="D435" s="43"/>
      <c r="K435" s="7" t="s">
        <v>707</v>
      </c>
      <c r="O435" s="8" t="s">
        <v>392</v>
      </c>
      <c r="P435" t="s">
        <v>12417</v>
      </c>
      <c r="W435" t="s">
        <v>12237</v>
      </c>
    </row>
    <row r="436" spans="1:23" hidden="1" x14ac:dyDescent="0.25">
      <c r="A436" s="7" t="s">
        <v>1051</v>
      </c>
      <c r="B436" t="s">
        <v>12417</v>
      </c>
      <c r="C436" s="43" t="str">
        <f>VLOOKUP(B436,'Directorio Pegue'!$B$2:$L$2000,8,FALSE)</f>
        <v>CFI</v>
      </c>
      <c r="D436" s="43"/>
      <c r="K436" s="8" t="s">
        <v>8316</v>
      </c>
      <c r="O436" s="8" t="s">
        <v>388</v>
      </c>
      <c r="P436" t="s">
        <v>12417</v>
      </c>
      <c r="W436" t="s">
        <v>12118</v>
      </c>
    </row>
    <row r="437" spans="1:23" hidden="1" x14ac:dyDescent="0.25">
      <c r="A437" s="8" t="s">
        <v>371</v>
      </c>
      <c r="B437" t="s">
        <v>12417</v>
      </c>
      <c r="C437" s="43" t="str">
        <f>VLOOKUP(B437,'Directorio Pegue'!$B$2:$L$2000,8,FALSE)</f>
        <v>CFI</v>
      </c>
      <c r="D437" s="43"/>
      <c r="K437" s="7" t="s">
        <v>8319</v>
      </c>
      <c r="O437" s="7" t="s">
        <v>390</v>
      </c>
      <c r="P437" t="s">
        <v>12417</v>
      </c>
      <c r="W437" t="s">
        <v>12658</v>
      </c>
    </row>
    <row r="438" spans="1:23" hidden="1" x14ac:dyDescent="0.25">
      <c r="A438" s="7" t="s">
        <v>5813</v>
      </c>
      <c r="B438" t="s">
        <v>12417</v>
      </c>
      <c r="C438" s="43" t="str">
        <f>VLOOKUP(B438,'Directorio Pegue'!$B$2:$L$2000,8,FALSE)</f>
        <v>CFI</v>
      </c>
      <c r="D438" s="43"/>
      <c r="K438" s="7" t="s">
        <v>8322</v>
      </c>
      <c r="O438" s="7" t="s">
        <v>3162</v>
      </c>
      <c r="P438" t="s">
        <v>12417</v>
      </c>
      <c r="W438" t="s">
        <v>12659</v>
      </c>
    </row>
    <row r="439" spans="1:23" hidden="1" x14ac:dyDescent="0.25">
      <c r="A439" s="8" t="s">
        <v>5815</v>
      </c>
      <c r="B439" t="s">
        <v>12417</v>
      </c>
      <c r="C439" s="43" t="str">
        <f>VLOOKUP(B439,'Directorio Pegue'!$B$2:$L$2000,8,FALSE)</f>
        <v>CFI</v>
      </c>
      <c r="D439" s="43"/>
      <c r="K439" s="7" t="s">
        <v>2237</v>
      </c>
      <c r="O439" s="8" t="s">
        <v>72</v>
      </c>
      <c r="P439" t="s">
        <v>12417</v>
      </c>
      <c r="W439" t="s">
        <v>12660</v>
      </c>
    </row>
    <row r="440" spans="1:23" hidden="1" x14ac:dyDescent="0.25">
      <c r="A440" s="7" t="s">
        <v>5817</v>
      </c>
      <c r="B440" t="s">
        <v>12417</v>
      </c>
      <c r="C440" s="43" t="str">
        <f>VLOOKUP(B440,'Directorio Pegue'!$B$2:$L$2000,8,FALSE)</f>
        <v>CFI</v>
      </c>
      <c r="D440" s="43"/>
      <c r="K440" s="8" t="s">
        <v>2227</v>
      </c>
      <c r="O440" s="8" t="s">
        <v>66</v>
      </c>
      <c r="P440" t="s">
        <v>12417</v>
      </c>
      <c r="W440" t="s">
        <v>12661</v>
      </c>
    </row>
    <row r="441" spans="1:23" hidden="1" x14ac:dyDescent="0.25">
      <c r="A441" s="7" t="s">
        <v>1490</v>
      </c>
      <c r="B441" t="s">
        <v>12417</v>
      </c>
      <c r="C441" s="43" t="str">
        <f>VLOOKUP(B441,'Directorio Pegue'!$B$2:$L$2000,8,FALSE)</f>
        <v>CFI</v>
      </c>
      <c r="D441" s="43"/>
      <c r="K441" s="7" t="s">
        <v>2230</v>
      </c>
      <c r="O441" s="7" t="s">
        <v>68</v>
      </c>
      <c r="P441" t="s">
        <v>12417</v>
      </c>
      <c r="W441" t="s">
        <v>12662</v>
      </c>
    </row>
    <row r="442" spans="1:23" hidden="1" x14ac:dyDescent="0.25">
      <c r="A442" s="8" t="s">
        <v>1492</v>
      </c>
      <c r="B442" t="s">
        <v>12417</v>
      </c>
      <c r="C442" s="43" t="str">
        <f>VLOOKUP(B442,'Directorio Pegue'!$B$2:$L$2000,8,FALSE)</f>
        <v>CFI</v>
      </c>
      <c r="D442" s="43"/>
      <c r="K442" s="7" t="s">
        <v>465</v>
      </c>
      <c r="O442" s="7" t="s">
        <v>84</v>
      </c>
      <c r="P442" t="s">
        <v>12417</v>
      </c>
      <c r="W442" t="s">
        <v>12663</v>
      </c>
    </row>
    <row r="443" spans="1:23" hidden="1" x14ac:dyDescent="0.25">
      <c r="A443" s="8" t="s">
        <v>8600</v>
      </c>
      <c r="B443" t="s">
        <v>12417</v>
      </c>
      <c r="C443" s="43" t="str">
        <f>VLOOKUP(B443,'Directorio Pegue'!$B$2:$L$2000,8,FALSE)</f>
        <v>CFI</v>
      </c>
      <c r="D443" s="43"/>
      <c r="K443" s="8" t="s">
        <v>467</v>
      </c>
      <c r="O443" s="7" t="s">
        <v>840</v>
      </c>
      <c r="P443" t="s">
        <v>12417</v>
      </c>
      <c r="W443" t="s">
        <v>12664</v>
      </c>
    </row>
    <row r="444" spans="1:23" hidden="1" x14ac:dyDescent="0.25">
      <c r="A444" s="8" t="s">
        <v>8598</v>
      </c>
      <c r="B444" t="s">
        <v>12417</v>
      </c>
      <c r="C444" s="43" t="str">
        <f>VLOOKUP(B444,'Directorio Pegue'!$B$2:$L$2000,8,FALSE)</f>
        <v>CFI</v>
      </c>
      <c r="D444" s="43"/>
      <c r="K444" s="7" t="s">
        <v>703</v>
      </c>
      <c r="O444" s="7" t="s">
        <v>842</v>
      </c>
      <c r="P444" t="s">
        <v>12417</v>
      </c>
      <c r="W444" t="s">
        <v>12665</v>
      </c>
    </row>
    <row r="445" spans="1:23" hidden="1" x14ac:dyDescent="0.25">
      <c r="A445" s="7" t="s">
        <v>367</v>
      </c>
      <c r="B445" t="s">
        <v>12417</v>
      </c>
      <c r="C445" s="43" t="str">
        <f>VLOOKUP(B445,'Directorio Pegue'!$B$2:$L$2000,8,FALSE)</f>
        <v>CFI</v>
      </c>
      <c r="D445" s="43"/>
      <c r="K445" s="8" t="s">
        <v>705</v>
      </c>
      <c r="O445" s="8" t="s">
        <v>6495</v>
      </c>
      <c r="P445" t="s">
        <v>12417</v>
      </c>
      <c r="W445" t="s">
        <v>12666</v>
      </c>
    </row>
    <row r="446" spans="1:23" hidden="1" x14ac:dyDescent="0.25">
      <c r="A446" s="7" t="s">
        <v>1028</v>
      </c>
      <c r="B446" t="s">
        <v>12417</v>
      </c>
      <c r="C446" s="43" t="str">
        <f>VLOOKUP(B446,'Directorio Pegue'!$B$2:$L$2000,8,FALSE)</f>
        <v>CFI</v>
      </c>
      <c r="D446" s="43"/>
      <c r="K446" s="8" t="s">
        <v>321</v>
      </c>
      <c r="O446" s="8" t="s">
        <v>844</v>
      </c>
      <c r="P446" t="s">
        <v>12417</v>
      </c>
      <c r="W446" t="s">
        <v>12667</v>
      </c>
    </row>
    <row r="447" spans="1:23" hidden="1" x14ac:dyDescent="0.25">
      <c r="A447" s="7" t="s">
        <v>557</v>
      </c>
      <c r="B447" t="s">
        <v>12417</v>
      </c>
      <c r="C447" s="43" t="str">
        <f>VLOOKUP(B447,'Directorio Pegue'!$B$2:$L$2000,8,FALSE)</f>
        <v>CFI</v>
      </c>
      <c r="D447" s="43"/>
      <c r="K447" s="8" t="s">
        <v>9304</v>
      </c>
      <c r="O447" s="8" t="s">
        <v>1752</v>
      </c>
      <c r="P447" t="s">
        <v>12417</v>
      </c>
      <c r="W447" t="s">
        <v>12668</v>
      </c>
    </row>
    <row r="448" spans="1:23" hidden="1" x14ac:dyDescent="0.25">
      <c r="A448" s="7" t="s">
        <v>8951</v>
      </c>
      <c r="B448" t="s">
        <v>12417</v>
      </c>
      <c r="C448" s="43" t="str">
        <f>VLOOKUP(B448,'Directorio Pegue'!$B$2:$L$2000,8,FALSE)</f>
        <v>CFI</v>
      </c>
      <c r="D448" s="43"/>
      <c r="K448" s="7" t="s">
        <v>7315</v>
      </c>
      <c r="O448" s="8" t="s">
        <v>1748</v>
      </c>
      <c r="P448" t="s">
        <v>12417</v>
      </c>
      <c r="W448" t="s">
        <v>12669</v>
      </c>
    </row>
    <row r="449" spans="1:23" hidden="1" x14ac:dyDescent="0.25">
      <c r="A449" s="8" t="s">
        <v>5925</v>
      </c>
      <c r="B449" t="s">
        <v>12417</v>
      </c>
      <c r="C449" s="43" t="str">
        <f>VLOOKUP(B449,'Directorio Pegue'!$B$2:$L$2000,8,FALSE)</f>
        <v>CFI</v>
      </c>
      <c r="D449" s="43"/>
      <c r="K449" s="7" t="s">
        <v>7317</v>
      </c>
      <c r="O449" s="8" t="s">
        <v>130</v>
      </c>
      <c r="P449" t="s">
        <v>12417</v>
      </c>
      <c r="W449" t="s">
        <v>12670</v>
      </c>
    </row>
    <row r="450" spans="1:23" hidden="1" x14ac:dyDescent="0.25">
      <c r="A450" s="8" t="s">
        <v>7733</v>
      </c>
      <c r="B450" t="s">
        <v>12417</v>
      </c>
      <c r="C450" s="43" t="str">
        <f>VLOOKUP(B450,'Directorio Pegue'!$B$2:$L$2000,8,FALSE)</f>
        <v>CFI</v>
      </c>
      <c r="D450" s="43"/>
      <c r="K450" s="7" t="s">
        <v>7313</v>
      </c>
      <c r="O450" s="7" t="s">
        <v>780</v>
      </c>
      <c r="P450" t="s">
        <v>12417</v>
      </c>
      <c r="W450" t="s">
        <v>12671</v>
      </c>
    </row>
    <row r="451" spans="1:23" hidden="1" x14ac:dyDescent="0.25">
      <c r="A451" s="7" t="s">
        <v>232</v>
      </c>
      <c r="B451" t="s">
        <v>12417</v>
      </c>
      <c r="C451" s="43" t="str">
        <f>VLOOKUP(B451,'Directorio Pegue'!$B$2:$L$2000,8,FALSE)</f>
        <v>CFI</v>
      </c>
      <c r="D451" s="43"/>
      <c r="K451" s="8" t="s">
        <v>827</v>
      </c>
      <c r="O451" s="8" t="s">
        <v>4232</v>
      </c>
      <c r="P451" t="s">
        <v>12417</v>
      </c>
      <c r="W451" t="s">
        <v>12672</v>
      </c>
    </row>
    <row r="452" spans="1:23" hidden="1" x14ac:dyDescent="0.25">
      <c r="A452" s="7" t="s">
        <v>230</v>
      </c>
      <c r="B452" t="s">
        <v>12417</v>
      </c>
      <c r="C452" s="43" t="str">
        <f>VLOOKUP(B452,'Directorio Pegue'!$B$2:$L$2000,8,FALSE)</f>
        <v>CFI</v>
      </c>
      <c r="D452" s="43"/>
      <c r="K452" s="7" t="s">
        <v>823</v>
      </c>
      <c r="O452" s="7" t="s">
        <v>4238</v>
      </c>
      <c r="P452" t="s">
        <v>12417</v>
      </c>
      <c r="W452" t="s">
        <v>12673</v>
      </c>
    </row>
    <row r="453" spans="1:23" hidden="1" x14ac:dyDescent="0.25">
      <c r="A453" s="8" t="s">
        <v>228</v>
      </c>
      <c r="B453" t="s">
        <v>12417</v>
      </c>
      <c r="C453" s="43" t="str">
        <f>VLOOKUP(B453,'Directorio Pegue'!$B$2:$L$2000,8,FALSE)</f>
        <v>CFI</v>
      </c>
      <c r="D453" s="43"/>
      <c r="K453" s="8" t="s">
        <v>825</v>
      </c>
      <c r="O453" s="8" t="s">
        <v>4234</v>
      </c>
      <c r="P453" t="s">
        <v>12417</v>
      </c>
      <c r="W453" t="s">
        <v>12674</v>
      </c>
    </row>
    <row r="454" spans="1:23" hidden="1" x14ac:dyDescent="0.25">
      <c r="A454" s="7" t="s">
        <v>226</v>
      </c>
      <c r="B454" t="s">
        <v>12417</v>
      </c>
      <c r="C454" s="43" t="str">
        <f>VLOOKUP(B454,'Directorio Pegue'!$B$2:$L$2000,8,FALSE)</f>
        <v>CFI</v>
      </c>
      <c r="D454" s="43"/>
      <c r="K454" s="8" t="s">
        <v>70</v>
      </c>
      <c r="O454" s="7" t="s">
        <v>8086</v>
      </c>
      <c r="P454" t="s">
        <v>12417</v>
      </c>
      <c r="W454" t="s">
        <v>12675</v>
      </c>
    </row>
    <row r="455" spans="1:23" hidden="1" x14ac:dyDescent="0.25">
      <c r="A455" s="8" t="s">
        <v>224</v>
      </c>
      <c r="B455" t="s">
        <v>12417</v>
      </c>
      <c r="C455" s="43" t="str">
        <f>VLOOKUP(B455,'Directorio Pegue'!$B$2:$L$2000,8,FALSE)</f>
        <v>CFI</v>
      </c>
      <c r="D455" s="43"/>
      <c r="K455" s="7" t="s">
        <v>978</v>
      </c>
      <c r="O455" s="7" t="s">
        <v>627</v>
      </c>
      <c r="P455" t="s">
        <v>12417</v>
      </c>
      <c r="W455" t="s">
        <v>12676</v>
      </c>
    </row>
    <row r="456" spans="1:23" hidden="1" x14ac:dyDescent="0.25">
      <c r="A456" s="8" t="s">
        <v>1150</v>
      </c>
      <c r="B456" t="s">
        <v>12417</v>
      </c>
      <c r="C456" s="43" t="str">
        <f>VLOOKUP(B456,'Directorio Pegue'!$B$2:$L$2000,8,FALSE)</f>
        <v>CFI</v>
      </c>
      <c r="D456" s="43"/>
      <c r="K456" s="7" t="s">
        <v>82</v>
      </c>
      <c r="O456" s="8" t="s">
        <v>8017</v>
      </c>
      <c r="P456" t="s">
        <v>12417</v>
      </c>
      <c r="W456" t="s">
        <v>12677</v>
      </c>
    </row>
    <row r="457" spans="1:23" hidden="1" x14ac:dyDescent="0.25">
      <c r="A457" s="7" t="s">
        <v>1152</v>
      </c>
      <c r="B457" t="s">
        <v>12417</v>
      </c>
      <c r="C457" s="43" t="str">
        <f>VLOOKUP(B457,'Directorio Pegue'!$B$2:$L$2000,8,FALSE)</f>
        <v>CFI</v>
      </c>
      <c r="D457" s="43"/>
      <c r="K457" s="8" t="s">
        <v>980</v>
      </c>
      <c r="O457" s="7" t="s">
        <v>1468</v>
      </c>
      <c r="P457" t="s">
        <v>12417</v>
      </c>
      <c r="W457" t="s">
        <v>12678</v>
      </c>
    </row>
    <row r="458" spans="1:23" hidden="1" x14ac:dyDescent="0.25">
      <c r="A458" s="7" t="s">
        <v>1154</v>
      </c>
      <c r="B458" t="s">
        <v>12417</v>
      </c>
      <c r="C458" s="43" t="str">
        <f>VLOOKUP(B458,'Directorio Pegue'!$B$2:$L$2000,8,FALSE)</f>
        <v>CFI</v>
      </c>
      <c r="D458" s="43"/>
      <c r="K458" s="7" t="s">
        <v>80</v>
      </c>
      <c r="O458" s="8" t="s">
        <v>1470</v>
      </c>
      <c r="P458" t="s">
        <v>12417</v>
      </c>
      <c r="W458" t="s">
        <v>12117</v>
      </c>
    </row>
    <row r="459" spans="1:23" x14ac:dyDescent="0.25">
      <c r="A459" s="8" t="s">
        <v>1513</v>
      </c>
      <c r="B459" t="s">
        <v>12417</v>
      </c>
      <c r="C459" s="43" t="str">
        <f>VLOOKUP(B459,'Directorio Pegue'!$B$2:$L$2000,8,FALSE)</f>
        <v>CFI</v>
      </c>
      <c r="D459" s="43"/>
      <c r="K459" s="8" t="s">
        <v>64</v>
      </c>
      <c r="O459" s="7" t="s">
        <v>1472</v>
      </c>
      <c r="P459" t="s">
        <v>12417</v>
      </c>
    </row>
    <row r="460" spans="1:23" x14ac:dyDescent="0.25">
      <c r="A460" s="7" t="s">
        <v>3851</v>
      </c>
      <c r="B460" t="s">
        <v>12417</v>
      </c>
      <c r="C460" s="43" t="str">
        <f>VLOOKUP(B460,'Directorio Pegue'!$B$2:$L$2000,8,FALSE)</f>
        <v>CFI</v>
      </c>
      <c r="D460" s="43"/>
      <c r="K460" s="7" t="s">
        <v>982</v>
      </c>
      <c r="O460" s="7" t="s">
        <v>396</v>
      </c>
      <c r="P460" t="s">
        <v>12417</v>
      </c>
    </row>
    <row r="461" spans="1:23" x14ac:dyDescent="0.25">
      <c r="A461" s="8" t="s">
        <v>1515</v>
      </c>
      <c r="B461" t="s">
        <v>12417</v>
      </c>
      <c r="C461" s="43" t="str">
        <f>VLOOKUP(B461,'Directorio Pegue'!$B$2:$L$2000,8,FALSE)</f>
        <v>CFI</v>
      </c>
      <c r="D461" s="43"/>
      <c r="K461" s="8" t="s">
        <v>6485</v>
      </c>
      <c r="O461" s="8" t="s">
        <v>398</v>
      </c>
      <c r="P461" t="s">
        <v>12417</v>
      </c>
    </row>
    <row r="462" spans="1:23" x14ac:dyDescent="0.25">
      <c r="A462" s="7" t="s">
        <v>931</v>
      </c>
      <c r="B462" t="s">
        <v>12417</v>
      </c>
      <c r="C462" s="43" t="str">
        <f>VLOOKUP(B462,'Directorio Pegue'!$B$2:$L$2000,8,FALSE)</f>
        <v>CFI</v>
      </c>
      <c r="D462" s="43"/>
      <c r="K462" s="7" t="s">
        <v>6487</v>
      </c>
      <c r="O462" s="7" t="s">
        <v>400</v>
      </c>
      <c r="P462" t="s">
        <v>12417</v>
      </c>
    </row>
    <row r="463" spans="1:23" x14ac:dyDescent="0.25">
      <c r="A463" s="8" t="s">
        <v>707</v>
      </c>
      <c r="B463" t="s">
        <v>12417</v>
      </c>
      <c r="C463" s="43" t="str">
        <f>VLOOKUP(B463,'Directorio Pegue'!$B$2:$L$2000,8,FALSE)</f>
        <v>CFI</v>
      </c>
      <c r="D463" s="43"/>
      <c r="K463" s="8" t="s">
        <v>9183</v>
      </c>
      <c r="O463" s="8" t="s">
        <v>996</v>
      </c>
      <c r="P463" t="s">
        <v>12417</v>
      </c>
    </row>
    <row r="464" spans="1:23" x14ac:dyDescent="0.25">
      <c r="A464" s="7" t="s">
        <v>8316</v>
      </c>
      <c r="B464" t="s">
        <v>12417</v>
      </c>
      <c r="C464" s="43" t="str">
        <f>VLOOKUP(B464,'Directorio Pegue'!$B$2:$L$2000,8,FALSE)</f>
        <v>CFI</v>
      </c>
      <c r="D464" s="43"/>
      <c r="K464" s="7" t="s">
        <v>6489</v>
      </c>
      <c r="O464" s="7" t="s">
        <v>998</v>
      </c>
      <c r="P464" t="s">
        <v>12417</v>
      </c>
    </row>
    <row r="465" spans="1:16" x14ac:dyDescent="0.25">
      <c r="A465" s="8" t="s">
        <v>8319</v>
      </c>
      <c r="B465" t="s">
        <v>12417</v>
      </c>
      <c r="C465" s="43" t="str">
        <f>VLOOKUP(B465,'Directorio Pegue'!$B$2:$L$2000,8,FALSE)</f>
        <v>CFI</v>
      </c>
      <c r="D465" s="43"/>
      <c r="K465" s="7" t="s">
        <v>1049</v>
      </c>
      <c r="O465" s="7" t="s">
        <v>1003</v>
      </c>
      <c r="P465" t="s">
        <v>12417</v>
      </c>
    </row>
    <row r="466" spans="1:16" x14ac:dyDescent="0.25">
      <c r="A466" s="8" t="s">
        <v>8322</v>
      </c>
      <c r="B466" t="s">
        <v>12417</v>
      </c>
      <c r="C466" s="43" t="str">
        <f>VLOOKUP(B466,'Directorio Pegue'!$B$2:$L$2000,8,FALSE)</f>
        <v>CFI</v>
      </c>
      <c r="D466" s="43"/>
      <c r="K466" s="7" t="s">
        <v>1033</v>
      </c>
      <c r="O466" s="7" t="s">
        <v>1001</v>
      </c>
      <c r="P466" t="s">
        <v>12417</v>
      </c>
    </row>
    <row r="467" spans="1:16" x14ac:dyDescent="0.25">
      <c r="A467" s="7" t="s">
        <v>2237</v>
      </c>
      <c r="B467" t="s">
        <v>12417</v>
      </c>
      <c r="C467" s="43" t="str">
        <f>VLOOKUP(B467,'Directorio Pegue'!$B$2:$L$2000,8,FALSE)</f>
        <v>CFI</v>
      </c>
      <c r="D467" s="43"/>
      <c r="K467" s="8" t="s">
        <v>1030</v>
      </c>
      <c r="O467" s="8" t="s">
        <v>511</v>
      </c>
      <c r="P467" t="s">
        <v>12417</v>
      </c>
    </row>
    <row r="468" spans="1:16" x14ac:dyDescent="0.25">
      <c r="A468" s="7" t="s">
        <v>2227</v>
      </c>
      <c r="B468" t="s">
        <v>12417</v>
      </c>
      <c r="C468" s="43" t="str">
        <f>VLOOKUP(B468,'Directorio Pegue'!$B$2:$L$2000,8,FALSE)</f>
        <v>CFI</v>
      </c>
      <c r="D468" s="43"/>
      <c r="K468" s="7" t="s">
        <v>1176</v>
      </c>
      <c r="O468" s="7" t="s">
        <v>386</v>
      </c>
      <c r="P468" t="s">
        <v>12417</v>
      </c>
    </row>
    <row r="469" spans="1:16" x14ac:dyDescent="0.25">
      <c r="A469" s="8" t="s">
        <v>2230</v>
      </c>
      <c r="B469" t="s">
        <v>12417</v>
      </c>
      <c r="C469" s="43" t="str">
        <f>VLOOKUP(B469,'Directorio Pegue'!$B$2:$L$2000,8,FALSE)</f>
        <v>CFI</v>
      </c>
      <c r="D469" s="43"/>
      <c r="K469" s="8" t="s">
        <v>4080</v>
      </c>
      <c r="O469" s="7" t="s">
        <v>8077</v>
      </c>
      <c r="P469" t="s">
        <v>12417</v>
      </c>
    </row>
    <row r="470" spans="1:16" x14ac:dyDescent="0.25">
      <c r="A470" s="8" t="s">
        <v>465</v>
      </c>
      <c r="B470" t="s">
        <v>12417</v>
      </c>
      <c r="C470" s="43" t="str">
        <f>VLOOKUP(B470,'Directorio Pegue'!$B$2:$L$2000,8,FALSE)</f>
        <v>CFI</v>
      </c>
      <c r="D470" s="43"/>
      <c r="K470" s="8" t="s">
        <v>4082</v>
      </c>
      <c r="O470" s="8" t="s">
        <v>8079</v>
      </c>
      <c r="P470" t="s">
        <v>12417</v>
      </c>
    </row>
    <row r="471" spans="1:16" x14ac:dyDescent="0.25">
      <c r="A471" s="8" t="s">
        <v>467</v>
      </c>
      <c r="B471" t="s">
        <v>12417</v>
      </c>
      <c r="C471" s="43" t="str">
        <f>VLOOKUP(B471,'Directorio Pegue'!$B$2:$L$2000,8,FALSE)</f>
        <v>CFI</v>
      </c>
      <c r="D471" s="43"/>
      <c r="K471" s="8" t="s">
        <v>4078</v>
      </c>
      <c r="O471" s="7" t="s">
        <v>8081</v>
      </c>
      <c r="P471" t="s">
        <v>12417</v>
      </c>
    </row>
    <row r="472" spans="1:16" x14ac:dyDescent="0.25">
      <c r="A472" s="8" t="s">
        <v>703</v>
      </c>
      <c r="B472" t="s">
        <v>12417</v>
      </c>
      <c r="C472" s="43" t="str">
        <f>VLOOKUP(B472,'Directorio Pegue'!$B$2:$L$2000,8,FALSE)</f>
        <v>CFI</v>
      </c>
      <c r="D472" s="43"/>
      <c r="K472" s="7" t="s">
        <v>4076</v>
      </c>
      <c r="O472" s="7" t="s">
        <v>3013</v>
      </c>
      <c r="P472" t="s">
        <v>12417</v>
      </c>
    </row>
    <row r="473" spans="1:16" x14ac:dyDescent="0.25">
      <c r="A473" s="7" t="s">
        <v>705</v>
      </c>
      <c r="B473" t="s">
        <v>12417</v>
      </c>
      <c r="C473" s="43" t="str">
        <f>VLOOKUP(B473,'Directorio Pegue'!$B$2:$L$2000,8,FALSE)</f>
        <v>CFI</v>
      </c>
      <c r="D473" s="43"/>
      <c r="K473" s="7" t="s">
        <v>394</v>
      </c>
      <c r="O473" s="7" t="s">
        <v>3015</v>
      </c>
      <c r="P473" t="s">
        <v>12417</v>
      </c>
    </row>
    <row r="474" spans="1:16" x14ac:dyDescent="0.25">
      <c r="A474" s="7" t="s">
        <v>321</v>
      </c>
      <c r="B474" t="s">
        <v>12417</v>
      </c>
      <c r="C474" s="43" t="str">
        <f>VLOOKUP(B474,'Directorio Pegue'!$B$2:$L$2000,8,FALSE)</f>
        <v>CFI</v>
      </c>
      <c r="D474" s="43"/>
      <c r="K474" s="7" t="s">
        <v>392</v>
      </c>
      <c r="O474" s="7" t="s">
        <v>4181</v>
      </c>
      <c r="P474" t="s">
        <v>12417</v>
      </c>
    </row>
    <row r="475" spans="1:16" x14ac:dyDescent="0.25">
      <c r="A475" s="8" t="s">
        <v>9304</v>
      </c>
      <c r="B475" t="s">
        <v>12417</v>
      </c>
      <c r="C475" s="43" t="str">
        <f>VLOOKUP(B475,'Directorio Pegue'!$B$2:$L$2000,8,FALSE)</f>
        <v>CFI</v>
      </c>
      <c r="D475" s="43"/>
      <c r="K475" s="8" t="s">
        <v>388</v>
      </c>
      <c r="O475" s="7" t="s">
        <v>4183</v>
      </c>
      <c r="P475" t="s">
        <v>12417</v>
      </c>
    </row>
    <row r="476" spans="1:16" x14ac:dyDescent="0.25">
      <c r="A476" s="8" t="s">
        <v>7315</v>
      </c>
      <c r="B476" t="s">
        <v>12417</v>
      </c>
      <c r="C476" s="43" t="str">
        <f>VLOOKUP(B476,'Directorio Pegue'!$B$2:$L$2000,8,FALSE)</f>
        <v>CFI</v>
      </c>
      <c r="D476" s="43"/>
      <c r="K476" s="7" t="s">
        <v>390</v>
      </c>
      <c r="O476" s="7" t="s">
        <v>4185</v>
      </c>
      <c r="P476" t="s">
        <v>12417</v>
      </c>
    </row>
    <row r="477" spans="1:16" x14ac:dyDescent="0.25">
      <c r="A477" s="8" t="s">
        <v>7317</v>
      </c>
      <c r="B477" t="s">
        <v>12417</v>
      </c>
      <c r="C477" s="43" t="str">
        <f>VLOOKUP(B477,'Directorio Pegue'!$B$2:$L$2000,8,FALSE)</f>
        <v>CFI</v>
      </c>
      <c r="D477" s="43"/>
      <c r="K477" s="7" t="s">
        <v>3162</v>
      </c>
      <c r="O477" s="8" t="s">
        <v>4298</v>
      </c>
      <c r="P477" t="s">
        <v>12417</v>
      </c>
    </row>
    <row r="478" spans="1:16" x14ac:dyDescent="0.25">
      <c r="A478" s="8" t="s">
        <v>7313</v>
      </c>
      <c r="B478" t="s">
        <v>12417</v>
      </c>
      <c r="C478" s="43" t="str">
        <f>VLOOKUP(B478,'Directorio Pegue'!$B$2:$L$2000,8,FALSE)</f>
        <v>CFI</v>
      </c>
      <c r="D478" s="43"/>
      <c r="K478" s="7" t="s">
        <v>72</v>
      </c>
      <c r="O478" s="8" t="s">
        <v>4294</v>
      </c>
      <c r="P478" t="s">
        <v>12417</v>
      </c>
    </row>
    <row r="479" spans="1:16" x14ac:dyDescent="0.25">
      <c r="A479" s="7" t="s">
        <v>827</v>
      </c>
      <c r="B479" t="s">
        <v>12417</v>
      </c>
      <c r="C479" s="43" t="str">
        <f>VLOOKUP(B479,'Directorio Pegue'!$B$2:$L$2000,8,FALSE)</f>
        <v>CFI</v>
      </c>
      <c r="D479" s="43"/>
      <c r="K479" s="7" t="s">
        <v>66</v>
      </c>
      <c r="O479" s="8" t="s">
        <v>4296</v>
      </c>
      <c r="P479" t="s">
        <v>12417</v>
      </c>
    </row>
    <row r="480" spans="1:16" x14ac:dyDescent="0.25">
      <c r="A480" s="8" t="s">
        <v>823</v>
      </c>
      <c r="B480" t="s">
        <v>12417</v>
      </c>
      <c r="C480" s="43" t="str">
        <f>VLOOKUP(B480,'Directorio Pegue'!$B$2:$L$2000,8,FALSE)</f>
        <v>CFI</v>
      </c>
      <c r="D480" s="43"/>
      <c r="K480" s="8" t="s">
        <v>68</v>
      </c>
      <c r="O480" s="8" t="s">
        <v>3237</v>
      </c>
      <c r="P480" t="s">
        <v>12417</v>
      </c>
    </row>
    <row r="481" spans="1:16" x14ac:dyDescent="0.25">
      <c r="A481" s="7" t="s">
        <v>825</v>
      </c>
      <c r="B481" t="s">
        <v>12417</v>
      </c>
      <c r="C481" s="43" t="str">
        <f>VLOOKUP(B481,'Directorio Pegue'!$B$2:$L$2000,8,FALSE)</f>
        <v>CFI</v>
      </c>
      <c r="D481" s="43"/>
      <c r="K481" s="7" t="s">
        <v>84</v>
      </c>
      <c r="O481" s="7" t="s">
        <v>3235</v>
      </c>
      <c r="P481" t="s">
        <v>12417</v>
      </c>
    </row>
    <row r="482" spans="1:16" x14ac:dyDescent="0.25">
      <c r="A482" s="8" t="s">
        <v>70</v>
      </c>
      <c r="B482" t="s">
        <v>12417</v>
      </c>
      <c r="C482" s="43" t="str">
        <f>VLOOKUP(B482,'Directorio Pegue'!$B$2:$L$2000,8,FALSE)</f>
        <v>CFI</v>
      </c>
      <c r="D482" s="43"/>
      <c r="K482" s="8" t="s">
        <v>840</v>
      </c>
      <c r="O482" s="8" t="s">
        <v>3233</v>
      </c>
      <c r="P482" t="s">
        <v>12417</v>
      </c>
    </row>
    <row r="483" spans="1:16" x14ac:dyDescent="0.25">
      <c r="A483" s="7" t="s">
        <v>978</v>
      </c>
      <c r="B483" t="s">
        <v>12417</v>
      </c>
      <c r="C483" s="43" t="str">
        <f>VLOOKUP(B483,'Directorio Pegue'!$B$2:$L$2000,8,FALSE)</f>
        <v>CFI</v>
      </c>
      <c r="D483" s="43"/>
      <c r="K483" s="7" t="s">
        <v>842</v>
      </c>
      <c r="O483" s="7" t="s">
        <v>3231</v>
      </c>
      <c r="P483" t="s">
        <v>12417</v>
      </c>
    </row>
    <row r="484" spans="1:16" x14ac:dyDescent="0.25">
      <c r="A484" s="7" t="s">
        <v>82</v>
      </c>
      <c r="B484" t="s">
        <v>12417</v>
      </c>
      <c r="C484" s="43" t="str">
        <f>VLOOKUP(B484,'Directorio Pegue'!$B$2:$L$2000,8,FALSE)</f>
        <v>CFI</v>
      </c>
      <c r="D484" s="43"/>
      <c r="K484" s="7" t="s">
        <v>6495</v>
      </c>
      <c r="O484" s="8" t="s">
        <v>6829</v>
      </c>
      <c r="P484" t="s">
        <v>12417</v>
      </c>
    </row>
    <row r="485" spans="1:16" x14ac:dyDescent="0.25">
      <c r="A485" s="8" t="s">
        <v>980</v>
      </c>
      <c r="B485" t="s">
        <v>12417</v>
      </c>
      <c r="C485" s="43" t="str">
        <f>VLOOKUP(B485,'Directorio Pegue'!$B$2:$L$2000,8,FALSE)</f>
        <v>CFI</v>
      </c>
      <c r="D485" s="43"/>
      <c r="K485" s="7" t="s">
        <v>844</v>
      </c>
      <c r="O485" s="8" t="s">
        <v>2479</v>
      </c>
      <c r="P485" t="s">
        <v>12417</v>
      </c>
    </row>
    <row r="486" spans="1:16" x14ac:dyDescent="0.25">
      <c r="A486" s="7" t="s">
        <v>80</v>
      </c>
      <c r="B486" t="s">
        <v>12417</v>
      </c>
      <c r="C486" s="43" t="str">
        <f>VLOOKUP(B486,'Directorio Pegue'!$B$2:$L$2000,8,FALSE)</f>
        <v>CFI</v>
      </c>
      <c r="D486" s="43"/>
      <c r="K486" s="8" t="s">
        <v>1752</v>
      </c>
      <c r="O486" s="8" t="s">
        <v>2481</v>
      </c>
      <c r="P486" t="s">
        <v>12417</v>
      </c>
    </row>
    <row r="487" spans="1:16" x14ac:dyDescent="0.25">
      <c r="A487" s="8" t="s">
        <v>64</v>
      </c>
      <c r="B487" t="s">
        <v>12417</v>
      </c>
      <c r="C487" s="43" t="str">
        <f>VLOOKUP(B487,'Directorio Pegue'!$B$2:$L$2000,8,FALSE)</f>
        <v>CFI</v>
      </c>
      <c r="D487" s="43"/>
      <c r="K487" s="7" t="s">
        <v>1748</v>
      </c>
      <c r="O487" s="7" t="s">
        <v>7950</v>
      </c>
      <c r="P487" t="s">
        <v>12417</v>
      </c>
    </row>
    <row r="488" spans="1:16" x14ac:dyDescent="0.25">
      <c r="A488" s="7" t="s">
        <v>982</v>
      </c>
      <c r="B488" t="s">
        <v>12417</v>
      </c>
      <c r="C488" s="43" t="str">
        <f>VLOOKUP(B488,'Directorio Pegue'!$B$2:$L$2000,8,FALSE)</f>
        <v>CFI</v>
      </c>
      <c r="D488" s="43"/>
      <c r="K488" s="7" t="s">
        <v>130</v>
      </c>
      <c r="O488" s="7" t="s">
        <v>7942</v>
      </c>
      <c r="P488" t="s">
        <v>12417</v>
      </c>
    </row>
    <row r="489" spans="1:16" x14ac:dyDescent="0.25">
      <c r="A489" s="7" t="s">
        <v>6485</v>
      </c>
      <c r="B489" t="s">
        <v>12417</v>
      </c>
      <c r="C489" s="43" t="str">
        <f>VLOOKUP(B489,'Directorio Pegue'!$B$2:$L$2000,8,FALSE)</f>
        <v>CFI</v>
      </c>
      <c r="D489" s="43"/>
      <c r="K489" s="8" t="s">
        <v>780</v>
      </c>
      <c r="O489" s="7" t="s">
        <v>7962</v>
      </c>
      <c r="P489" t="s">
        <v>12417</v>
      </c>
    </row>
    <row r="490" spans="1:16" x14ac:dyDescent="0.25">
      <c r="A490" s="8" t="s">
        <v>6487</v>
      </c>
      <c r="B490" t="s">
        <v>12417</v>
      </c>
      <c r="C490" s="43" t="str">
        <f>VLOOKUP(B490,'Directorio Pegue'!$B$2:$L$2000,8,FALSE)</f>
        <v>CFI</v>
      </c>
      <c r="D490" s="43"/>
      <c r="K490" s="7" t="s">
        <v>4232</v>
      </c>
      <c r="O490" s="8" t="s">
        <v>966</v>
      </c>
      <c r="P490" t="s">
        <v>12417</v>
      </c>
    </row>
    <row r="491" spans="1:16" x14ac:dyDescent="0.25">
      <c r="A491" s="8" t="s">
        <v>9183</v>
      </c>
      <c r="B491" t="s">
        <v>12417</v>
      </c>
      <c r="C491" s="43" t="str">
        <f>VLOOKUP(B491,'Directorio Pegue'!$B$2:$L$2000,8,FALSE)</f>
        <v>CFI</v>
      </c>
      <c r="D491" s="43"/>
      <c r="K491" s="8" t="s">
        <v>4238</v>
      </c>
      <c r="O491" s="8" t="s">
        <v>968</v>
      </c>
      <c r="P491" t="s">
        <v>12417</v>
      </c>
    </row>
    <row r="492" spans="1:16" x14ac:dyDescent="0.25">
      <c r="A492" s="8" t="s">
        <v>6489</v>
      </c>
      <c r="B492" t="s">
        <v>12417</v>
      </c>
      <c r="C492" s="43" t="str">
        <f>VLOOKUP(B492,'Directorio Pegue'!$B$2:$L$2000,8,FALSE)</f>
        <v>CFI</v>
      </c>
      <c r="D492" s="43"/>
      <c r="K492" s="7" t="s">
        <v>4234</v>
      </c>
      <c r="O492" s="8" t="s">
        <v>970</v>
      </c>
      <c r="P492" t="s">
        <v>12417</v>
      </c>
    </row>
    <row r="493" spans="1:16" x14ac:dyDescent="0.25">
      <c r="A493" s="8" t="s">
        <v>1049</v>
      </c>
      <c r="B493" t="s">
        <v>12417</v>
      </c>
      <c r="C493" s="43" t="str">
        <f>VLOOKUP(B493,'Directorio Pegue'!$B$2:$L$2000,8,FALSE)</f>
        <v>CFI</v>
      </c>
      <c r="D493" s="43"/>
      <c r="K493" s="7" t="s">
        <v>8086</v>
      </c>
      <c r="O493" s="7" t="s">
        <v>972</v>
      </c>
      <c r="P493" t="s">
        <v>12417</v>
      </c>
    </row>
    <row r="494" spans="1:16" x14ac:dyDescent="0.25">
      <c r="A494" s="7" t="s">
        <v>1033</v>
      </c>
      <c r="B494" t="s">
        <v>12417</v>
      </c>
      <c r="C494" s="43" t="str">
        <f>VLOOKUP(B494,'Directorio Pegue'!$B$2:$L$2000,8,FALSE)</f>
        <v>CFI</v>
      </c>
      <c r="D494" s="43"/>
      <c r="K494" s="7" t="s">
        <v>627</v>
      </c>
      <c r="O494" s="7" t="s">
        <v>974</v>
      </c>
      <c r="P494" t="s">
        <v>12417</v>
      </c>
    </row>
    <row r="495" spans="1:16" x14ac:dyDescent="0.25">
      <c r="A495" s="8" t="s">
        <v>1030</v>
      </c>
      <c r="B495" t="s">
        <v>12417</v>
      </c>
      <c r="C495" s="43" t="str">
        <f>VLOOKUP(B495,'Directorio Pegue'!$B$2:$L$2000,8,FALSE)</f>
        <v>CFI</v>
      </c>
      <c r="D495" s="43"/>
      <c r="K495" s="7" t="s">
        <v>8017</v>
      </c>
      <c r="O495" s="8" t="s">
        <v>984</v>
      </c>
      <c r="P495" t="s">
        <v>12417</v>
      </c>
    </row>
    <row r="496" spans="1:16" x14ac:dyDescent="0.25">
      <c r="A496" s="7" t="s">
        <v>1176</v>
      </c>
      <c r="B496" t="s">
        <v>12417</v>
      </c>
      <c r="C496" s="43" t="str">
        <f>VLOOKUP(B496,'Directorio Pegue'!$B$2:$L$2000,8,FALSE)</f>
        <v>CFI</v>
      </c>
      <c r="D496" s="43"/>
      <c r="K496" s="8" t="s">
        <v>1468</v>
      </c>
      <c r="O496" s="8" t="s">
        <v>986</v>
      </c>
      <c r="P496" t="s">
        <v>12417</v>
      </c>
    </row>
    <row r="497" spans="1:16" x14ac:dyDescent="0.25">
      <c r="A497" s="8" t="s">
        <v>4080</v>
      </c>
      <c r="B497" t="s">
        <v>12417</v>
      </c>
      <c r="C497" s="43" t="str">
        <f>VLOOKUP(B497,'Directorio Pegue'!$B$2:$L$2000,8,FALSE)</f>
        <v>CFI</v>
      </c>
      <c r="D497" s="43"/>
      <c r="K497" s="7" t="s">
        <v>1470</v>
      </c>
      <c r="O497" s="7" t="s">
        <v>988</v>
      </c>
      <c r="P497" t="s">
        <v>12417</v>
      </c>
    </row>
    <row r="498" spans="1:16" x14ac:dyDescent="0.25">
      <c r="A498" s="7" t="s">
        <v>4082</v>
      </c>
      <c r="B498" t="s">
        <v>12417</v>
      </c>
      <c r="C498" s="43" t="str">
        <f>VLOOKUP(B498,'Directorio Pegue'!$B$2:$L$2000,8,FALSE)</f>
        <v>CFI</v>
      </c>
      <c r="D498" s="43"/>
      <c r="K498" s="8" t="s">
        <v>1472</v>
      </c>
      <c r="O498" s="8" t="s">
        <v>990</v>
      </c>
      <c r="P498" t="s">
        <v>12417</v>
      </c>
    </row>
    <row r="499" spans="1:16" x14ac:dyDescent="0.25">
      <c r="A499" s="8" t="s">
        <v>4078</v>
      </c>
      <c r="B499" t="s">
        <v>12417</v>
      </c>
      <c r="C499" s="43" t="str">
        <f>VLOOKUP(B499,'Directorio Pegue'!$B$2:$L$2000,8,FALSE)</f>
        <v>CFI</v>
      </c>
      <c r="D499" s="43"/>
      <c r="K499" s="8" t="s">
        <v>396</v>
      </c>
      <c r="O499" s="8" t="s">
        <v>992</v>
      </c>
      <c r="P499" t="s">
        <v>12417</v>
      </c>
    </row>
    <row r="500" spans="1:16" x14ac:dyDescent="0.25">
      <c r="A500" s="8" t="s">
        <v>4076</v>
      </c>
      <c r="B500" t="s">
        <v>12417</v>
      </c>
      <c r="C500" s="43" t="str">
        <f>VLOOKUP(B500,'Directorio Pegue'!$B$2:$L$2000,8,FALSE)</f>
        <v>CFI</v>
      </c>
      <c r="D500" s="43"/>
      <c r="K500" s="8" t="s">
        <v>398</v>
      </c>
      <c r="O500" s="8" t="s">
        <v>3731</v>
      </c>
      <c r="P500" t="s">
        <v>12417</v>
      </c>
    </row>
    <row r="501" spans="1:16" x14ac:dyDescent="0.25">
      <c r="A501" s="8" t="s">
        <v>394</v>
      </c>
      <c r="B501" t="s">
        <v>12417</v>
      </c>
      <c r="C501" s="43" t="str">
        <f>VLOOKUP(B501,'Directorio Pegue'!$B$2:$L$2000,8,FALSE)</f>
        <v>CFI</v>
      </c>
      <c r="D501" s="43"/>
      <c r="K501" s="7" t="s">
        <v>400</v>
      </c>
      <c r="O501" s="7" t="s">
        <v>3727</v>
      </c>
      <c r="P501" t="s">
        <v>12417</v>
      </c>
    </row>
    <row r="502" spans="1:16" x14ac:dyDescent="0.25">
      <c r="A502" s="8" t="s">
        <v>392</v>
      </c>
      <c r="B502" t="s">
        <v>12417</v>
      </c>
      <c r="C502" s="43" t="str">
        <f>VLOOKUP(B502,'Directorio Pegue'!$B$2:$L$2000,8,FALSE)</f>
        <v>CFI</v>
      </c>
      <c r="D502" s="43"/>
      <c r="K502" s="7" t="s">
        <v>996</v>
      </c>
      <c r="O502" s="8" t="s">
        <v>3729</v>
      </c>
      <c r="P502" t="s">
        <v>12417</v>
      </c>
    </row>
    <row r="503" spans="1:16" x14ac:dyDescent="0.25">
      <c r="A503" s="8" t="s">
        <v>388</v>
      </c>
      <c r="B503" t="s">
        <v>12417</v>
      </c>
      <c r="C503" s="43" t="str">
        <f>VLOOKUP(B503,'Directorio Pegue'!$B$2:$L$2000,8,FALSE)</f>
        <v>CFI</v>
      </c>
      <c r="D503" s="43"/>
      <c r="K503" s="8" t="s">
        <v>998</v>
      </c>
      <c r="O503" s="7" t="s">
        <v>3725</v>
      </c>
      <c r="P503" t="s">
        <v>12417</v>
      </c>
    </row>
    <row r="504" spans="1:16" x14ac:dyDescent="0.25">
      <c r="A504" s="7" t="s">
        <v>390</v>
      </c>
      <c r="B504" t="s">
        <v>12417</v>
      </c>
      <c r="C504" s="43" t="str">
        <f>VLOOKUP(B504,'Directorio Pegue'!$B$2:$L$2000,8,FALSE)</f>
        <v>CFI</v>
      </c>
      <c r="D504" s="43"/>
      <c r="K504" s="8" t="s">
        <v>1003</v>
      </c>
      <c r="O504" s="8" t="s">
        <v>3750</v>
      </c>
      <c r="P504" t="s">
        <v>12417</v>
      </c>
    </row>
    <row r="505" spans="1:16" x14ac:dyDescent="0.25">
      <c r="A505" s="7" t="s">
        <v>3162</v>
      </c>
      <c r="B505" t="s">
        <v>12417</v>
      </c>
      <c r="C505" s="43" t="str">
        <f>VLOOKUP(B505,'Directorio Pegue'!$B$2:$L$2000,8,FALSE)</f>
        <v>CFI</v>
      </c>
      <c r="D505" s="43"/>
      <c r="K505" s="8" t="s">
        <v>1001</v>
      </c>
      <c r="O505" s="7" t="s">
        <v>3709</v>
      </c>
      <c r="P505" t="s">
        <v>12417</v>
      </c>
    </row>
    <row r="506" spans="1:16" x14ac:dyDescent="0.25">
      <c r="A506" s="8" t="s">
        <v>72</v>
      </c>
      <c r="B506" t="s">
        <v>12417</v>
      </c>
      <c r="C506" s="43" t="str">
        <f>VLOOKUP(B506,'Directorio Pegue'!$B$2:$L$2000,8,FALSE)</f>
        <v>CFI</v>
      </c>
      <c r="D506" s="43"/>
      <c r="K506" s="7" t="s">
        <v>511</v>
      </c>
      <c r="O506" s="8" t="s">
        <v>3723</v>
      </c>
      <c r="P506" t="s">
        <v>12417</v>
      </c>
    </row>
    <row r="507" spans="1:16" x14ac:dyDescent="0.25">
      <c r="A507" s="8" t="s">
        <v>66</v>
      </c>
      <c r="B507" t="s">
        <v>12417</v>
      </c>
      <c r="C507" s="43" t="str">
        <f>VLOOKUP(B507,'Directorio Pegue'!$B$2:$L$2000,8,FALSE)</f>
        <v>CFI</v>
      </c>
      <c r="D507" s="43"/>
      <c r="K507" s="7" t="s">
        <v>386</v>
      </c>
      <c r="O507" s="7" t="s">
        <v>3721</v>
      </c>
      <c r="P507" t="s">
        <v>12417</v>
      </c>
    </row>
    <row r="508" spans="1:16" x14ac:dyDescent="0.25">
      <c r="A508" s="7" t="s">
        <v>68</v>
      </c>
      <c r="B508" t="s">
        <v>12417</v>
      </c>
      <c r="C508" s="43" t="str">
        <f>VLOOKUP(B508,'Directorio Pegue'!$B$2:$L$2000,8,FALSE)</f>
        <v>CFI</v>
      </c>
      <c r="D508" s="43"/>
      <c r="K508" s="7" t="s">
        <v>8077</v>
      </c>
      <c r="O508" s="7" t="s">
        <v>3712</v>
      </c>
      <c r="P508" t="s">
        <v>12417</v>
      </c>
    </row>
    <row r="509" spans="1:16" x14ac:dyDescent="0.25">
      <c r="A509" s="7" t="s">
        <v>84</v>
      </c>
      <c r="B509" t="s">
        <v>12417</v>
      </c>
      <c r="C509" s="43" t="str">
        <f>VLOOKUP(B509,'Directorio Pegue'!$B$2:$L$2000,8,FALSE)</f>
        <v>CFI</v>
      </c>
      <c r="D509" s="43"/>
      <c r="K509" s="7" t="s">
        <v>8079</v>
      </c>
      <c r="O509" s="7" t="s">
        <v>3719</v>
      </c>
      <c r="P509" t="s">
        <v>12417</v>
      </c>
    </row>
    <row r="510" spans="1:16" x14ac:dyDescent="0.25">
      <c r="A510" s="7" t="s">
        <v>840</v>
      </c>
      <c r="B510" t="s">
        <v>12417</v>
      </c>
      <c r="C510" s="43" t="str">
        <f>VLOOKUP(B510,'Directorio Pegue'!$B$2:$L$2000,8,FALSE)</f>
        <v>CFI</v>
      </c>
      <c r="D510" s="43"/>
      <c r="K510" s="8" t="s">
        <v>8081</v>
      </c>
      <c r="O510" s="7" t="s">
        <v>7958</v>
      </c>
      <c r="P510" t="s">
        <v>12417</v>
      </c>
    </row>
    <row r="511" spans="1:16" x14ac:dyDescent="0.25">
      <c r="A511" s="7" t="s">
        <v>842</v>
      </c>
      <c r="B511" t="s">
        <v>12417</v>
      </c>
      <c r="C511" s="43" t="str">
        <f>VLOOKUP(B511,'Directorio Pegue'!$B$2:$L$2000,8,FALSE)</f>
        <v>CFI</v>
      </c>
      <c r="D511" s="43"/>
      <c r="K511" s="7" t="s">
        <v>3013</v>
      </c>
      <c r="O511" s="8" t="s">
        <v>3752</v>
      </c>
      <c r="P511" t="s">
        <v>12417</v>
      </c>
    </row>
    <row r="512" spans="1:16" x14ac:dyDescent="0.25">
      <c r="A512" s="8" t="s">
        <v>6495</v>
      </c>
      <c r="B512" t="s">
        <v>12417</v>
      </c>
      <c r="C512" s="43" t="str">
        <f>VLOOKUP(B512,'Directorio Pegue'!$B$2:$L$2000,8,FALSE)</f>
        <v>CFI</v>
      </c>
      <c r="D512" s="43"/>
      <c r="K512" s="7" t="s">
        <v>3015</v>
      </c>
      <c r="O512" s="7" t="s">
        <v>5146</v>
      </c>
      <c r="P512" t="s">
        <v>12417</v>
      </c>
    </row>
    <row r="513" spans="1:16" x14ac:dyDescent="0.25">
      <c r="A513" s="8" t="s">
        <v>844</v>
      </c>
      <c r="B513" t="s">
        <v>12417</v>
      </c>
      <c r="C513" s="43" t="str">
        <f>VLOOKUP(B513,'Directorio Pegue'!$B$2:$L$2000,8,FALSE)</f>
        <v>CFI</v>
      </c>
      <c r="D513" s="43"/>
      <c r="K513" s="7" t="s">
        <v>4181</v>
      </c>
      <c r="O513" s="7" t="s">
        <v>5144</v>
      </c>
      <c r="P513" t="s">
        <v>12417</v>
      </c>
    </row>
    <row r="514" spans="1:16" x14ac:dyDescent="0.25">
      <c r="A514" s="8" t="s">
        <v>1752</v>
      </c>
      <c r="B514" t="s">
        <v>12417</v>
      </c>
      <c r="C514" s="43" t="str">
        <f>VLOOKUP(B514,'Directorio Pegue'!$B$2:$L$2000,8,FALSE)</f>
        <v>CFI</v>
      </c>
      <c r="D514" s="43"/>
      <c r="K514" s="7" t="s">
        <v>4183</v>
      </c>
      <c r="O514" s="7" t="s">
        <v>3754</v>
      </c>
      <c r="P514" t="s">
        <v>12417</v>
      </c>
    </row>
    <row r="515" spans="1:16" x14ac:dyDescent="0.25">
      <c r="A515" s="8" t="s">
        <v>1748</v>
      </c>
      <c r="B515" t="s">
        <v>12417</v>
      </c>
      <c r="C515" s="43" t="str">
        <f>VLOOKUP(B515,'Directorio Pegue'!$B$2:$L$2000,8,FALSE)</f>
        <v>CFI</v>
      </c>
      <c r="D515" s="43"/>
      <c r="K515" s="7" t="s">
        <v>4185</v>
      </c>
      <c r="O515" s="8" t="s">
        <v>7956</v>
      </c>
      <c r="P515" t="s">
        <v>12417</v>
      </c>
    </row>
    <row r="516" spans="1:16" x14ac:dyDescent="0.25">
      <c r="A516" s="8" t="s">
        <v>130</v>
      </c>
      <c r="B516" t="s">
        <v>12417</v>
      </c>
      <c r="C516" s="43" t="str">
        <f>VLOOKUP(B516,'Directorio Pegue'!$B$2:$L$2000,8,FALSE)</f>
        <v>CFI</v>
      </c>
      <c r="D516" s="43"/>
      <c r="K516" s="7" t="s">
        <v>4298</v>
      </c>
      <c r="O516" s="8" t="s">
        <v>7952</v>
      </c>
      <c r="P516" t="s">
        <v>12417</v>
      </c>
    </row>
    <row r="517" spans="1:16" x14ac:dyDescent="0.25">
      <c r="A517" s="7" t="s">
        <v>780</v>
      </c>
      <c r="B517" t="s">
        <v>12417</v>
      </c>
      <c r="C517" s="43" t="str">
        <f>VLOOKUP(B517,'Directorio Pegue'!$B$2:$L$2000,8,FALSE)</f>
        <v>CFI</v>
      </c>
      <c r="D517" s="43"/>
      <c r="K517" s="7" t="s">
        <v>4294</v>
      </c>
      <c r="O517" s="8" t="s">
        <v>7936</v>
      </c>
      <c r="P517" t="s">
        <v>12417</v>
      </c>
    </row>
    <row r="518" spans="1:16" x14ac:dyDescent="0.25">
      <c r="A518" s="8" t="s">
        <v>4232</v>
      </c>
      <c r="B518" t="s">
        <v>12417</v>
      </c>
      <c r="C518" s="43" t="str">
        <f>VLOOKUP(B518,'Directorio Pegue'!$B$2:$L$2000,8,FALSE)</f>
        <v>CFI</v>
      </c>
      <c r="D518" s="43"/>
      <c r="K518" s="8" t="s">
        <v>4296</v>
      </c>
      <c r="O518" s="7" t="s">
        <v>7954</v>
      </c>
      <c r="P518" t="s">
        <v>12417</v>
      </c>
    </row>
    <row r="519" spans="1:16" x14ac:dyDescent="0.25">
      <c r="A519" s="7" t="s">
        <v>4238</v>
      </c>
      <c r="B519" t="s">
        <v>12417</v>
      </c>
      <c r="C519" s="43" t="str">
        <f>VLOOKUP(B519,'Directorio Pegue'!$B$2:$L$2000,8,FALSE)</f>
        <v>CFI</v>
      </c>
      <c r="D519" s="43"/>
      <c r="K519" s="8" t="s">
        <v>3237</v>
      </c>
      <c r="O519" s="7" t="s">
        <v>3717</v>
      </c>
      <c r="P519" t="s">
        <v>12417</v>
      </c>
    </row>
    <row r="520" spans="1:16" x14ac:dyDescent="0.25">
      <c r="A520" s="8" t="s">
        <v>4234</v>
      </c>
      <c r="B520" t="s">
        <v>12417</v>
      </c>
      <c r="C520" s="43" t="str">
        <f>VLOOKUP(B520,'Directorio Pegue'!$B$2:$L$2000,8,FALSE)</f>
        <v>CFI</v>
      </c>
      <c r="D520" s="43"/>
      <c r="K520" s="7" t="s">
        <v>3235</v>
      </c>
      <c r="O520" s="8" t="s">
        <v>692</v>
      </c>
      <c r="P520" t="s">
        <v>12417</v>
      </c>
    </row>
    <row r="521" spans="1:16" x14ac:dyDescent="0.25">
      <c r="A521" s="7" t="s">
        <v>8086</v>
      </c>
      <c r="B521" t="s">
        <v>12417</v>
      </c>
      <c r="C521" s="43" t="str">
        <f>VLOOKUP(B521,'Directorio Pegue'!$B$2:$L$2000,8,FALSE)</f>
        <v>CFI</v>
      </c>
      <c r="D521" s="43"/>
      <c r="K521" s="8" t="s">
        <v>3233</v>
      </c>
      <c r="O521" s="7" t="s">
        <v>688</v>
      </c>
      <c r="P521" t="s">
        <v>12417</v>
      </c>
    </row>
    <row r="522" spans="1:16" x14ac:dyDescent="0.25">
      <c r="A522" s="7" t="s">
        <v>627</v>
      </c>
      <c r="B522" t="s">
        <v>12417</v>
      </c>
      <c r="C522" s="43" t="str">
        <f>VLOOKUP(B522,'Directorio Pegue'!$B$2:$L$2000,8,FALSE)</f>
        <v>CFI</v>
      </c>
      <c r="D522" s="43"/>
      <c r="K522" s="7" t="s">
        <v>3231</v>
      </c>
      <c r="O522" s="8" t="s">
        <v>690</v>
      </c>
      <c r="P522" t="s">
        <v>12417</v>
      </c>
    </row>
    <row r="523" spans="1:16" x14ac:dyDescent="0.25">
      <c r="A523" s="8" t="s">
        <v>8017</v>
      </c>
      <c r="B523" t="s">
        <v>12417</v>
      </c>
      <c r="C523" s="43" t="str">
        <f>VLOOKUP(B523,'Directorio Pegue'!$B$2:$L$2000,8,FALSE)</f>
        <v>CFI</v>
      </c>
      <c r="D523" s="43"/>
      <c r="K523" s="8" t="s">
        <v>6829</v>
      </c>
      <c r="O523" s="8" t="s">
        <v>7975</v>
      </c>
      <c r="P523" t="s">
        <v>12417</v>
      </c>
    </row>
    <row r="524" spans="1:16" x14ac:dyDescent="0.25">
      <c r="A524" s="7" t="s">
        <v>1468</v>
      </c>
      <c r="B524" t="s">
        <v>12417</v>
      </c>
      <c r="C524" s="43" t="str">
        <f>VLOOKUP(B524,'Directorio Pegue'!$B$2:$L$2000,8,FALSE)</f>
        <v>CFI</v>
      </c>
      <c r="D524" s="43"/>
      <c r="K524" s="7" t="s">
        <v>2479</v>
      </c>
      <c r="O524" s="7" t="s">
        <v>4164</v>
      </c>
      <c r="P524" t="s">
        <v>12417</v>
      </c>
    </row>
    <row r="525" spans="1:16" x14ac:dyDescent="0.25">
      <c r="A525" s="8" t="s">
        <v>1470</v>
      </c>
      <c r="B525" t="s">
        <v>12417</v>
      </c>
      <c r="C525" s="43" t="str">
        <f>VLOOKUP(B525,'Directorio Pegue'!$B$2:$L$2000,8,FALSE)</f>
        <v>CFI</v>
      </c>
      <c r="D525" s="43"/>
      <c r="K525" s="8" t="s">
        <v>2481</v>
      </c>
      <c r="O525" s="8" t="s">
        <v>4172</v>
      </c>
      <c r="P525" t="s">
        <v>12417</v>
      </c>
    </row>
    <row r="526" spans="1:16" x14ac:dyDescent="0.25">
      <c r="A526" s="7" t="s">
        <v>1472</v>
      </c>
      <c r="B526" t="s">
        <v>12417</v>
      </c>
      <c r="C526" s="43" t="str">
        <f>VLOOKUP(B526,'Directorio Pegue'!$B$2:$L$2000,8,FALSE)</f>
        <v>CFI</v>
      </c>
      <c r="D526" s="43"/>
      <c r="K526" s="8" t="s">
        <v>7950</v>
      </c>
      <c r="O526" s="7" t="s">
        <v>4166</v>
      </c>
      <c r="P526" t="s">
        <v>12417</v>
      </c>
    </row>
    <row r="527" spans="1:16" x14ac:dyDescent="0.25">
      <c r="A527" s="7" t="s">
        <v>396</v>
      </c>
      <c r="B527" t="s">
        <v>12417</v>
      </c>
      <c r="C527" s="43" t="str">
        <f>VLOOKUP(B527,'Directorio Pegue'!$B$2:$L$2000,8,FALSE)</f>
        <v>CFI</v>
      </c>
      <c r="D527" s="43"/>
      <c r="K527" s="8" t="s">
        <v>7942</v>
      </c>
      <c r="O527" s="8" t="s">
        <v>4170</v>
      </c>
      <c r="P527" t="s">
        <v>12417</v>
      </c>
    </row>
    <row r="528" spans="1:16" x14ac:dyDescent="0.25">
      <c r="A528" s="8" t="s">
        <v>398</v>
      </c>
      <c r="B528" t="s">
        <v>12417</v>
      </c>
      <c r="C528" s="43" t="str">
        <f>VLOOKUP(B528,'Directorio Pegue'!$B$2:$L$2000,8,FALSE)</f>
        <v>CFI</v>
      </c>
      <c r="D528" s="43"/>
      <c r="K528" s="7" t="s">
        <v>7962</v>
      </c>
      <c r="O528" s="8" t="s">
        <v>4174</v>
      </c>
      <c r="P528" t="s">
        <v>12417</v>
      </c>
    </row>
    <row r="529" spans="1:16" x14ac:dyDescent="0.25">
      <c r="A529" s="7" t="s">
        <v>400</v>
      </c>
      <c r="B529" t="s">
        <v>12417</v>
      </c>
      <c r="C529" s="43" t="str">
        <f>VLOOKUP(B529,'Directorio Pegue'!$B$2:$L$2000,8,FALSE)</f>
        <v>CFI</v>
      </c>
      <c r="D529" s="43"/>
      <c r="K529" s="7" t="s">
        <v>966</v>
      </c>
      <c r="O529" s="7" t="s">
        <v>1226</v>
      </c>
      <c r="P529" t="s">
        <v>12417</v>
      </c>
    </row>
    <row r="530" spans="1:16" x14ac:dyDescent="0.25">
      <c r="A530" s="8" t="s">
        <v>996</v>
      </c>
      <c r="B530" t="s">
        <v>12417</v>
      </c>
      <c r="C530" s="43" t="str">
        <f>VLOOKUP(B530,'Directorio Pegue'!$B$2:$L$2000,8,FALSE)</f>
        <v>CFI</v>
      </c>
      <c r="D530" s="43"/>
      <c r="K530" s="7" t="s">
        <v>968</v>
      </c>
      <c r="O530" s="8" t="s">
        <v>1224</v>
      </c>
      <c r="P530" t="s">
        <v>12417</v>
      </c>
    </row>
    <row r="531" spans="1:16" x14ac:dyDescent="0.25">
      <c r="A531" s="7" t="s">
        <v>998</v>
      </c>
      <c r="B531" t="s">
        <v>12417</v>
      </c>
      <c r="C531" s="43" t="str">
        <f>VLOOKUP(B531,'Directorio Pegue'!$B$2:$L$2000,8,FALSE)</f>
        <v>CFI</v>
      </c>
      <c r="D531" s="43"/>
      <c r="K531" s="7" t="s">
        <v>970</v>
      </c>
      <c r="O531" s="8" t="s">
        <v>4452</v>
      </c>
      <c r="P531" t="s">
        <v>12417</v>
      </c>
    </row>
    <row r="532" spans="1:16" x14ac:dyDescent="0.25">
      <c r="A532" s="7" t="s">
        <v>1003</v>
      </c>
      <c r="B532" t="s">
        <v>12417</v>
      </c>
      <c r="C532" s="43" t="str">
        <f>VLOOKUP(B532,'Directorio Pegue'!$B$2:$L$2000,8,FALSE)</f>
        <v>CFI</v>
      </c>
      <c r="D532" s="43"/>
      <c r="K532" s="8" t="s">
        <v>972</v>
      </c>
      <c r="O532" s="7" t="s">
        <v>1506</v>
      </c>
      <c r="P532" t="s">
        <v>12417</v>
      </c>
    </row>
    <row r="533" spans="1:16" x14ac:dyDescent="0.25">
      <c r="A533" s="7" t="s">
        <v>1001</v>
      </c>
      <c r="B533" t="s">
        <v>12417</v>
      </c>
      <c r="C533" s="43" t="str">
        <f>VLOOKUP(B533,'Directorio Pegue'!$B$2:$L$2000,8,FALSE)</f>
        <v>CFI</v>
      </c>
      <c r="D533" s="43"/>
      <c r="K533" s="8" t="s">
        <v>974</v>
      </c>
      <c r="O533" s="7" t="s">
        <v>1508</v>
      </c>
      <c r="P533" t="s">
        <v>12417</v>
      </c>
    </row>
    <row r="534" spans="1:16" x14ac:dyDescent="0.25">
      <c r="A534" s="8" t="s">
        <v>511</v>
      </c>
      <c r="B534" t="s">
        <v>12417</v>
      </c>
      <c r="C534" s="43" t="str">
        <f>VLOOKUP(B534,'Directorio Pegue'!$B$2:$L$2000,8,FALSE)</f>
        <v>CFI</v>
      </c>
      <c r="D534" s="43"/>
      <c r="K534" s="7" t="s">
        <v>984</v>
      </c>
      <c r="O534" s="8" t="s">
        <v>1510</v>
      </c>
      <c r="P534" t="s">
        <v>12417</v>
      </c>
    </row>
    <row r="535" spans="1:16" x14ac:dyDescent="0.25">
      <c r="A535" s="7" t="s">
        <v>386</v>
      </c>
      <c r="B535" t="s">
        <v>12417</v>
      </c>
      <c r="C535" s="43" t="str">
        <f>VLOOKUP(B535,'Directorio Pegue'!$B$2:$L$2000,8,FALSE)</f>
        <v>CFI</v>
      </c>
      <c r="D535" s="43"/>
      <c r="K535" s="8" t="s">
        <v>986</v>
      </c>
      <c r="O535" s="8" t="s">
        <v>3174</v>
      </c>
      <c r="P535" t="s">
        <v>12417</v>
      </c>
    </row>
    <row r="536" spans="1:16" x14ac:dyDescent="0.25">
      <c r="A536" s="7" t="s">
        <v>8077</v>
      </c>
      <c r="B536" t="s">
        <v>12417</v>
      </c>
      <c r="C536" s="43" t="str">
        <f>VLOOKUP(B536,'Directorio Pegue'!$B$2:$L$2000,8,FALSE)</f>
        <v>CFI</v>
      </c>
      <c r="D536" s="43"/>
      <c r="K536" s="8" t="s">
        <v>988</v>
      </c>
      <c r="O536" s="7" t="s">
        <v>9312</v>
      </c>
      <c r="P536" t="s">
        <v>12417</v>
      </c>
    </row>
    <row r="537" spans="1:16" x14ac:dyDescent="0.25">
      <c r="A537" s="8" t="s">
        <v>8079</v>
      </c>
      <c r="B537" t="s">
        <v>12417</v>
      </c>
      <c r="C537" s="43" t="str">
        <f>VLOOKUP(B537,'Directorio Pegue'!$B$2:$L$2000,8,FALSE)</f>
        <v>CFI</v>
      </c>
      <c r="D537" s="43"/>
      <c r="K537" s="7" t="s">
        <v>990</v>
      </c>
      <c r="O537" s="8" t="s">
        <v>9310</v>
      </c>
      <c r="P537" t="s">
        <v>12417</v>
      </c>
    </row>
    <row r="538" spans="1:16" x14ac:dyDescent="0.25">
      <c r="A538" s="7" t="s">
        <v>8081</v>
      </c>
      <c r="B538" t="s">
        <v>12417</v>
      </c>
      <c r="C538" s="43" t="str">
        <f>VLOOKUP(B538,'Directorio Pegue'!$B$2:$L$2000,8,FALSE)</f>
        <v>CFI</v>
      </c>
      <c r="D538" s="43"/>
      <c r="K538" s="7" t="s">
        <v>992</v>
      </c>
      <c r="O538" s="7" t="s">
        <v>559</v>
      </c>
      <c r="P538" t="s">
        <v>12417</v>
      </c>
    </row>
    <row r="539" spans="1:16" x14ac:dyDescent="0.25">
      <c r="A539" s="7" t="s">
        <v>3013</v>
      </c>
      <c r="B539" t="s">
        <v>12417</v>
      </c>
      <c r="C539" s="43" t="str">
        <f>VLOOKUP(B539,'Directorio Pegue'!$B$2:$L$2000,8,FALSE)</f>
        <v>CFI</v>
      </c>
      <c r="D539" s="43"/>
      <c r="K539" s="8" t="s">
        <v>3731</v>
      </c>
      <c r="O539" s="7" t="s">
        <v>2665</v>
      </c>
      <c r="P539" t="s">
        <v>12417</v>
      </c>
    </row>
    <row r="540" spans="1:16" x14ac:dyDescent="0.25">
      <c r="A540" s="7" t="s">
        <v>3015</v>
      </c>
      <c r="B540" t="s">
        <v>12417</v>
      </c>
      <c r="C540" s="43" t="str">
        <f>VLOOKUP(B540,'Directorio Pegue'!$B$2:$L$2000,8,FALSE)</f>
        <v>CFI</v>
      </c>
      <c r="D540" s="43"/>
      <c r="K540" s="7" t="s">
        <v>3727</v>
      </c>
      <c r="O540" s="8" t="s">
        <v>7918</v>
      </c>
      <c r="P540" t="s">
        <v>12417</v>
      </c>
    </row>
    <row r="541" spans="1:16" x14ac:dyDescent="0.25">
      <c r="A541" s="7" t="s">
        <v>4181</v>
      </c>
      <c r="B541" t="s">
        <v>12417</v>
      </c>
      <c r="C541" s="43" t="str">
        <f>VLOOKUP(B541,'Directorio Pegue'!$B$2:$L$2000,8,FALSE)</f>
        <v>CFI</v>
      </c>
      <c r="D541" s="43"/>
      <c r="K541" s="7" t="s">
        <v>3729</v>
      </c>
      <c r="O541" s="7" t="s">
        <v>9308</v>
      </c>
      <c r="P541" t="s">
        <v>12417</v>
      </c>
    </row>
    <row r="542" spans="1:16" x14ac:dyDescent="0.25">
      <c r="A542" s="7" t="s">
        <v>4183</v>
      </c>
      <c r="B542" t="s">
        <v>12417</v>
      </c>
      <c r="C542" s="43" t="str">
        <f>VLOOKUP(B542,'Directorio Pegue'!$B$2:$L$2000,8,FALSE)</f>
        <v>CFI</v>
      </c>
      <c r="D542" s="43"/>
      <c r="K542" s="8" t="s">
        <v>3725</v>
      </c>
      <c r="O542" s="7" t="s">
        <v>552</v>
      </c>
      <c r="P542" t="s">
        <v>12417</v>
      </c>
    </row>
    <row r="543" spans="1:16" x14ac:dyDescent="0.25">
      <c r="A543" s="7" t="s">
        <v>4185</v>
      </c>
      <c r="B543" t="s">
        <v>12417</v>
      </c>
      <c r="C543" s="43" t="str">
        <f>VLOOKUP(B543,'Directorio Pegue'!$B$2:$L$2000,8,FALSE)</f>
        <v>CFI</v>
      </c>
      <c r="D543" s="43"/>
      <c r="K543" s="8" t="s">
        <v>3750</v>
      </c>
      <c r="O543" s="7" t="s">
        <v>263</v>
      </c>
      <c r="P543" t="s">
        <v>12417</v>
      </c>
    </row>
    <row r="544" spans="1:16" x14ac:dyDescent="0.25">
      <c r="A544" s="8" t="s">
        <v>4298</v>
      </c>
      <c r="B544" t="s">
        <v>12417</v>
      </c>
      <c r="C544" s="43" t="str">
        <f>VLOOKUP(B544,'Directorio Pegue'!$B$2:$L$2000,8,FALSE)</f>
        <v>CFI</v>
      </c>
      <c r="D544" s="43"/>
      <c r="K544" s="8" t="s">
        <v>3709</v>
      </c>
      <c r="O544" s="7" t="s">
        <v>4681</v>
      </c>
      <c r="P544" t="s">
        <v>12417</v>
      </c>
    </row>
    <row r="545" spans="1:16" x14ac:dyDescent="0.25">
      <c r="A545" s="8" t="s">
        <v>4294</v>
      </c>
      <c r="B545" t="s">
        <v>12417</v>
      </c>
      <c r="C545" s="43" t="str">
        <f>VLOOKUP(B545,'Directorio Pegue'!$B$2:$L$2000,8,FALSE)</f>
        <v>CFI</v>
      </c>
      <c r="D545" s="43"/>
      <c r="K545" s="7" t="s">
        <v>3723</v>
      </c>
      <c r="O545" s="7" t="s">
        <v>2663</v>
      </c>
      <c r="P545" t="s">
        <v>12417</v>
      </c>
    </row>
    <row r="546" spans="1:16" x14ac:dyDescent="0.25">
      <c r="A546" s="8" t="s">
        <v>4296</v>
      </c>
      <c r="B546" t="s">
        <v>12417</v>
      </c>
      <c r="C546" s="43" t="str">
        <f>VLOOKUP(B546,'Directorio Pegue'!$B$2:$L$2000,8,FALSE)</f>
        <v>CFI</v>
      </c>
      <c r="D546" s="43"/>
      <c r="K546" s="7" t="s">
        <v>3721</v>
      </c>
      <c r="O546" s="8" t="s">
        <v>7298</v>
      </c>
      <c r="P546" t="s">
        <v>12417</v>
      </c>
    </row>
    <row r="547" spans="1:16" x14ac:dyDescent="0.25">
      <c r="A547" s="8" t="s">
        <v>3237</v>
      </c>
      <c r="B547" t="s">
        <v>12417</v>
      </c>
      <c r="C547" s="43" t="str">
        <f>VLOOKUP(B547,'Directorio Pegue'!$B$2:$L$2000,8,FALSE)</f>
        <v>CFI</v>
      </c>
      <c r="D547" s="43"/>
      <c r="K547" s="8" t="s">
        <v>3712</v>
      </c>
      <c r="O547" s="8" t="s">
        <v>2109</v>
      </c>
      <c r="P547" t="s">
        <v>12417</v>
      </c>
    </row>
    <row r="548" spans="1:16" x14ac:dyDescent="0.25">
      <c r="A548" s="7" t="s">
        <v>3235</v>
      </c>
      <c r="B548" t="s">
        <v>12417</v>
      </c>
      <c r="C548" s="43" t="str">
        <f>VLOOKUP(B548,'Directorio Pegue'!$B$2:$L$2000,8,FALSE)</f>
        <v>CFI</v>
      </c>
      <c r="D548" s="43"/>
      <c r="K548" s="8" t="s">
        <v>3719</v>
      </c>
      <c r="O548" s="7" t="s">
        <v>4946</v>
      </c>
      <c r="P548" t="s">
        <v>12417</v>
      </c>
    </row>
    <row r="549" spans="1:16" x14ac:dyDescent="0.25">
      <c r="A549" s="8" t="s">
        <v>3233</v>
      </c>
      <c r="B549" t="s">
        <v>12417</v>
      </c>
      <c r="C549" s="43" t="str">
        <f>VLOOKUP(B549,'Directorio Pegue'!$B$2:$L$2000,8,FALSE)</f>
        <v>CFI</v>
      </c>
      <c r="D549" s="43"/>
      <c r="K549" s="7" t="s">
        <v>7958</v>
      </c>
      <c r="O549" s="7" t="s">
        <v>4948</v>
      </c>
      <c r="P549" t="s">
        <v>12417</v>
      </c>
    </row>
    <row r="550" spans="1:16" x14ac:dyDescent="0.25">
      <c r="A550" s="7" t="s">
        <v>3231</v>
      </c>
      <c r="B550" t="s">
        <v>12417</v>
      </c>
      <c r="C550" s="43" t="str">
        <f>VLOOKUP(B550,'Directorio Pegue'!$B$2:$L$2000,8,FALSE)</f>
        <v>CFI</v>
      </c>
      <c r="D550" s="43"/>
      <c r="K550" s="7" t="s">
        <v>3752</v>
      </c>
      <c r="O550" s="7" t="s">
        <v>4944</v>
      </c>
      <c r="P550" t="s">
        <v>12417</v>
      </c>
    </row>
    <row r="551" spans="1:16" x14ac:dyDescent="0.25">
      <c r="A551" s="8" t="s">
        <v>6829</v>
      </c>
      <c r="B551" t="s">
        <v>12417</v>
      </c>
      <c r="C551" s="43" t="str">
        <f>VLOOKUP(B551,'Directorio Pegue'!$B$2:$L$2000,8,FALSE)</f>
        <v>CFI</v>
      </c>
      <c r="D551" s="43"/>
      <c r="K551" s="8" t="s">
        <v>5146</v>
      </c>
      <c r="O551" s="8" t="s">
        <v>838</v>
      </c>
      <c r="P551" t="s">
        <v>12417</v>
      </c>
    </row>
    <row r="552" spans="1:16" x14ac:dyDescent="0.25">
      <c r="A552" s="8" t="s">
        <v>2479</v>
      </c>
      <c r="B552" t="s">
        <v>12417</v>
      </c>
      <c r="C552" s="43" t="str">
        <f>VLOOKUP(B552,'Directorio Pegue'!$B$2:$L$2000,8,FALSE)</f>
        <v>CFI</v>
      </c>
      <c r="D552" s="43"/>
      <c r="K552" s="7" t="s">
        <v>5144</v>
      </c>
      <c r="O552" s="8" t="s">
        <v>676</v>
      </c>
      <c r="P552" t="s">
        <v>12417</v>
      </c>
    </row>
    <row r="553" spans="1:16" x14ac:dyDescent="0.25">
      <c r="A553" s="8" t="s">
        <v>2481</v>
      </c>
      <c r="B553" t="s">
        <v>12417</v>
      </c>
      <c r="C553" s="43" t="str">
        <f>VLOOKUP(B553,'Directorio Pegue'!$B$2:$L$2000,8,FALSE)</f>
        <v>CFI</v>
      </c>
      <c r="D553" s="43"/>
      <c r="K553" s="7" t="s">
        <v>3754</v>
      </c>
      <c r="O553" s="7" t="s">
        <v>668</v>
      </c>
      <c r="P553" t="s">
        <v>12417</v>
      </c>
    </row>
    <row r="554" spans="1:16" x14ac:dyDescent="0.25">
      <c r="A554" s="7" t="s">
        <v>7950</v>
      </c>
      <c r="B554" t="s">
        <v>12417</v>
      </c>
      <c r="C554" s="43" t="str">
        <f>VLOOKUP(B554,'Directorio Pegue'!$B$2:$L$2000,8,FALSE)</f>
        <v>CFI</v>
      </c>
      <c r="D554" s="43"/>
      <c r="K554" s="7" t="s">
        <v>7956</v>
      </c>
      <c r="O554" s="8" t="s">
        <v>669</v>
      </c>
      <c r="P554" t="s">
        <v>12417</v>
      </c>
    </row>
    <row r="555" spans="1:16" x14ac:dyDescent="0.25">
      <c r="A555" s="7" t="s">
        <v>7942</v>
      </c>
      <c r="B555" t="s">
        <v>12417</v>
      </c>
      <c r="C555" s="43" t="str">
        <f>VLOOKUP(B555,'Directorio Pegue'!$B$2:$L$2000,8,FALSE)</f>
        <v>CFI</v>
      </c>
      <c r="D555" s="43"/>
      <c r="K555" s="7" t="s">
        <v>7952</v>
      </c>
      <c r="O555" s="8" t="s">
        <v>3333</v>
      </c>
      <c r="P555" t="s">
        <v>12417</v>
      </c>
    </row>
    <row r="556" spans="1:16" x14ac:dyDescent="0.25">
      <c r="A556" s="7" t="s">
        <v>7962</v>
      </c>
      <c r="B556" t="s">
        <v>12417</v>
      </c>
      <c r="C556" s="43" t="str">
        <f>VLOOKUP(B556,'Directorio Pegue'!$B$2:$L$2000,8,FALSE)</f>
        <v>CFI</v>
      </c>
      <c r="D556" s="43"/>
      <c r="K556" s="7" t="s">
        <v>7936</v>
      </c>
      <c r="O556" s="8" t="s">
        <v>4381</v>
      </c>
      <c r="P556" t="s">
        <v>12417</v>
      </c>
    </row>
    <row r="557" spans="1:16" x14ac:dyDescent="0.25">
      <c r="A557" s="8" t="s">
        <v>966</v>
      </c>
      <c r="B557" t="s">
        <v>12417</v>
      </c>
      <c r="C557" s="43" t="str">
        <f>VLOOKUP(B557,'Directorio Pegue'!$B$2:$L$2000,8,FALSE)</f>
        <v>CFI</v>
      </c>
      <c r="D557" s="43"/>
      <c r="K557" s="8" t="s">
        <v>7954</v>
      </c>
      <c r="O557" s="7" t="s">
        <v>4109</v>
      </c>
      <c r="P557" t="s">
        <v>12417</v>
      </c>
    </row>
    <row r="558" spans="1:16" x14ac:dyDescent="0.25">
      <c r="A558" s="8" t="s">
        <v>968</v>
      </c>
      <c r="B558" t="s">
        <v>12417</v>
      </c>
      <c r="C558" s="43" t="str">
        <f>VLOOKUP(B558,'Directorio Pegue'!$B$2:$L$2000,8,FALSE)</f>
        <v>CFI</v>
      </c>
      <c r="D558" s="43"/>
      <c r="K558" s="8" t="s">
        <v>3717</v>
      </c>
      <c r="O558" s="7" t="s">
        <v>1212</v>
      </c>
      <c r="P558" t="s">
        <v>12417</v>
      </c>
    </row>
    <row r="559" spans="1:16" x14ac:dyDescent="0.25">
      <c r="A559" s="8" t="s">
        <v>970</v>
      </c>
      <c r="B559" t="s">
        <v>12417</v>
      </c>
      <c r="C559" s="43" t="str">
        <f>VLOOKUP(B559,'Directorio Pegue'!$B$2:$L$2000,8,FALSE)</f>
        <v>CFI</v>
      </c>
      <c r="D559" s="43"/>
      <c r="K559" s="8" t="s">
        <v>692</v>
      </c>
      <c r="O559" s="7" t="s">
        <v>4107</v>
      </c>
      <c r="P559" t="s">
        <v>12417</v>
      </c>
    </row>
    <row r="560" spans="1:16" x14ac:dyDescent="0.25">
      <c r="A560" s="7" t="s">
        <v>972</v>
      </c>
      <c r="B560" t="s">
        <v>12417</v>
      </c>
      <c r="C560" s="43" t="str">
        <f>VLOOKUP(B560,'Directorio Pegue'!$B$2:$L$2000,8,FALSE)</f>
        <v>CFI</v>
      </c>
      <c r="D560" s="43"/>
      <c r="K560" s="7" t="s">
        <v>688</v>
      </c>
      <c r="O560" s="7" t="s">
        <v>4105</v>
      </c>
      <c r="P560" t="s">
        <v>12417</v>
      </c>
    </row>
    <row r="561" spans="1:16" x14ac:dyDescent="0.25">
      <c r="A561" s="7" t="s">
        <v>974</v>
      </c>
      <c r="B561" t="s">
        <v>12417</v>
      </c>
      <c r="C561" s="43" t="str">
        <f>VLOOKUP(B561,'Directorio Pegue'!$B$2:$L$2000,8,FALSE)</f>
        <v>CFI</v>
      </c>
      <c r="D561" s="43"/>
      <c r="K561" s="8" t="s">
        <v>690</v>
      </c>
      <c r="O561" s="7" t="s">
        <v>1204</v>
      </c>
      <c r="P561" t="s">
        <v>12417</v>
      </c>
    </row>
    <row r="562" spans="1:16" x14ac:dyDescent="0.25">
      <c r="A562" s="8" t="s">
        <v>984</v>
      </c>
      <c r="B562" t="s">
        <v>12417</v>
      </c>
      <c r="C562" s="43" t="str">
        <f>VLOOKUP(B562,'Directorio Pegue'!$B$2:$L$2000,8,FALSE)</f>
        <v>CFI</v>
      </c>
      <c r="D562" s="43"/>
      <c r="K562" s="7" t="s">
        <v>7975</v>
      </c>
      <c r="O562" s="7" t="s">
        <v>1206</v>
      </c>
      <c r="P562" t="s">
        <v>12417</v>
      </c>
    </row>
    <row r="563" spans="1:16" x14ac:dyDescent="0.25">
      <c r="A563" s="8" t="s">
        <v>986</v>
      </c>
      <c r="B563" t="s">
        <v>12417</v>
      </c>
      <c r="C563" s="43" t="str">
        <f>VLOOKUP(B563,'Directorio Pegue'!$B$2:$L$2000,8,FALSE)</f>
        <v>CFI</v>
      </c>
      <c r="D563" s="43"/>
      <c r="K563" s="7" t="s">
        <v>4164</v>
      </c>
      <c r="O563" s="8" t="s">
        <v>8043</v>
      </c>
      <c r="P563" t="s">
        <v>12417</v>
      </c>
    </row>
    <row r="564" spans="1:16" x14ac:dyDescent="0.25">
      <c r="A564" s="7" t="s">
        <v>988</v>
      </c>
      <c r="B564" t="s">
        <v>12417</v>
      </c>
      <c r="C564" s="43" t="str">
        <f>VLOOKUP(B564,'Directorio Pegue'!$B$2:$L$2000,8,FALSE)</f>
        <v>CFI</v>
      </c>
      <c r="D564" s="43"/>
      <c r="K564" s="8" t="s">
        <v>4172</v>
      </c>
      <c r="O564" s="7" t="s">
        <v>8048</v>
      </c>
      <c r="P564" t="s">
        <v>12417</v>
      </c>
    </row>
    <row r="565" spans="1:16" x14ac:dyDescent="0.25">
      <c r="A565" s="8" t="s">
        <v>990</v>
      </c>
      <c r="B565" t="s">
        <v>12417</v>
      </c>
      <c r="C565" s="43" t="str">
        <f>VLOOKUP(B565,'Directorio Pegue'!$B$2:$L$2000,8,FALSE)</f>
        <v>CFI</v>
      </c>
      <c r="D565" s="43"/>
      <c r="K565" s="8" t="s">
        <v>4166</v>
      </c>
      <c r="O565" s="8" t="s">
        <v>8050</v>
      </c>
      <c r="P565" t="s">
        <v>12417</v>
      </c>
    </row>
    <row r="566" spans="1:16" x14ac:dyDescent="0.25">
      <c r="A566" s="8" t="s">
        <v>992</v>
      </c>
      <c r="B566" t="s">
        <v>12417</v>
      </c>
      <c r="C566" s="43" t="str">
        <f>VLOOKUP(B566,'Directorio Pegue'!$B$2:$L$2000,8,FALSE)</f>
        <v>CFI</v>
      </c>
      <c r="D566" s="43"/>
      <c r="K566" s="7" t="s">
        <v>4170</v>
      </c>
      <c r="O566" s="8" t="s">
        <v>1110</v>
      </c>
      <c r="P566" t="s">
        <v>12417</v>
      </c>
    </row>
    <row r="567" spans="1:16" x14ac:dyDescent="0.25">
      <c r="A567" s="8" t="s">
        <v>3731</v>
      </c>
      <c r="B567" t="s">
        <v>12417</v>
      </c>
      <c r="C567" s="43" t="str">
        <f>VLOOKUP(B567,'Directorio Pegue'!$B$2:$L$2000,8,FALSE)</f>
        <v>CFI</v>
      </c>
      <c r="D567" s="43"/>
      <c r="K567" s="8" t="s">
        <v>4174</v>
      </c>
      <c r="O567" s="7" t="s">
        <v>1112</v>
      </c>
      <c r="P567" t="s">
        <v>12417</v>
      </c>
    </row>
    <row r="568" spans="1:16" x14ac:dyDescent="0.25">
      <c r="A568" s="7" t="s">
        <v>3727</v>
      </c>
      <c r="B568" t="s">
        <v>12417</v>
      </c>
      <c r="C568" s="43" t="str">
        <f>VLOOKUP(B568,'Directorio Pegue'!$B$2:$L$2000,8,FALSE)</f>
        <v>CFI</v>
      </c>
      <c r="D568" s="43"/>
      <c r="K568" s="7" t="s">
        <v>1226</v>
      </c>
      <c r="O568" s="8" t="s">
        <v>1114</v>
      </c>
      <c r="P568" t="s">
        <v>12417</v>
      </c>
    </row>
    <row r="569" spans="1:16" x14ac:dyDescent="0.25">
      <c r="A569" s="8" t="s">
        <v>3729</v>
      </c>
      <c r="B569" t="s">
        <v>12417</v>
      </c>
      <c r="C569" s="43" t="str">
        <f>VLOOKUP(B569,'Directorio Pegue'!$B$2:$L$2000,8,FALSE)</f>
        <v>CFI</v>
      </c>
      <c r="D569" s="43"/>
      <c r="K569" s="8" t="s">
        <v>1224</v>
      </c>
      <c r="O569" s="7" t="s">
        <v>1116</v>
      </c>
      <c r="P569" t="s">
        <v>12417</v>
      </c>
    </row>
    <row r="570" spans="1:16" x14ac:dyDescent="0.25">
      <c r="A570" s="7" t="s">
        <v>3725</v>
      </c>
      <c r="B570" t="s">
        <v>12417</v>
      </c>
      <c r="C570" s="43" t="str">
        <f>VLOOKUP(B570,'Directorio Pegue'!$B$2:$L$2000,8,FALSE)</f>
        <v>CFI</v>
      </c>
      <c r="D570" s="43"/>
      <c r="K570" s="8" t="s">
        <v>4452</v>
      </c>
      <c r="O570" s="8" t="s">
        <v>1118</v>
      </c>
      <c r="P570" t="s">
        <v>12417</v>
      </c>
    </row>
    <row r="571" spans="1:16" x14ac:dyDescent="0.25">
      <c r="A571" s="8" t="s">
        <v>3750</v>
      </c>
      <c r="B571" t="s">
        <v>12417</v>
      </c>
      <c r="C571" s="43" t="str">
        <f>VLOOKUP(B571,'Directorio Pegue'!$B$2:$L$2000,8,FALSE)</f>
        <v>CFI</v>
      </c>
      <c r="D571" s="43"/>
      <c r="K571" s="8" t="s">
        <v>1506</v>
      </c>
      <c r="O571" s="8" t="s">
        <v>4473</v>
      </c>
      <c r="P571" t="s">
        <v>12417</v>
      </c>
    </row>
    <row r="572" spans="1:16" x14ac:dyDescent="0.25">
      <c r="A572" s="7" t="s">
        <v>3709</v>
      </c>
      <c r="B572" t="s">
        <v>12417</v>
      </c>
      <c r="C572" s="43" t="str">
        <f>VLOOKUP(B572,'Directorio Pegue'!$B$2:$L$2000,8,FALSE)</f>
        <v>CFI</v>
      </c>
      <c r="D572" s="43"/>
      <c r="K572" s="7" t="s">
        <v>1508</v>
      </c>
      <c r="O572" s="7" t="s">
        <v>4476</v>
      </c>
      <c r="P572" t="s">
        <v>12417</v>
      </c>
    </row>
    <row r="573" spans="1:16" x14ac:dyDescent="0.25">
      <c r="A573" s="8" t="s">
        <v>3723</v>
      </c>
      <c r="B573" t="s">
        <v>12417</v>
      </c>
      <c r="C573" s="43" t="str">
        <f>VLOOKUP(B573,'Directorio Pegue'!$B$2:$L$2000,8,FALSE)</f>
        <v>CFI</v>
      </c>
      <c r="D573" s="43"/>
      <c r="K573" s="8" t="s">
        <v>1510</v>
      </c>
      <c r="O573" s="7" t="s">
        <v>5916</v>
      </c>
      <c r="P573" t="s">
        <v>12417</v>
      </c>
    </row>
    <row r="574" spans="1:16" x14ac:dyDescent="0.25">
      <c r="A574" s="7" t="s">
        <v>3721</v>
      </c>
      <c r="B574" t="s">
        <v>12417</v>
      </c>
      <c r="C574" s="43" t="str">
        <f>VLOOKUP(B574,'Directorio Pegue'!$B$2:$L$2000,8,FALSE)</f>
        <v>CFI</v>
      </c>
      <c r="D574" s="43"/>
      <c r="K574" s="8" t="s">
        <v>3174</v>
      </c>
      <c r="O574" s="7" t="s">
        <v>1827</v>
      </c>
      <c r="P574" t="s">
        <v>12417</v>
      </c>
    </row>
    <row r="575" spans="1:16" x14ac:dyDescent="0.25">
      <c r="A575" s="7" t="s">
        <v>3712</v>
      </c>
      <c r="B575" t="s">
        <v>12417</v>
      </c>
      <c r="C575" s="43" t="str">
        <f>VLOOKUP(B575,'Directorio Pegue'!$B$2:$L$2000,8,FALSE)</f>
        <v>CFI</v>
      </c>
      <c r="D575" s="43"/>
      <c r="K575" s="7" t="s">
        <v>9312</v>
      </c>
      <c r="O575" s="8" t="s">
        <v>10761</v>
      </c>
      <c r="P575" t="s">
        <v>12417</v>
      </c>
    </row>
    <row r="576" spans="1:16" x14ac:dyDescent="0.25">
      <c r="A576" s="7" t="s">
        <v>3719</v>
      </c>
      <c r="B576" t="s">
        <v>12417</v>
      </c>
      <c r="C576" s="43" t="str">
        <f>VLOOKUP(B576,'Directorio Pegue'!$B$2:$L$2000,8,FALSE)</f>
        <v>CFI</v>
      </c>
      <c r="D576" s="43"/>
      <c r="K576" s="7" t="s">
        <v>9310</v>
      </c>
      <c r="O576" s="8" t="s">
        <v>506</v>
      </c>
      <c r="P576" t="s">
        <v>12417</v>
      </c>
    </row>
    <row r="577" spans="1:16" x14ac:dyDescent="0.25">
      <c r="A577" s="7" t="s">
        <v>7958</v>
      </c>
      <c r="B577" t="s">
        <v>12417</v>
      </c>
      <c r="C577" s="43" t="str">
        <f>VLOOKUP(B577,'Directorio Pegue'!$B$2:$L$2000,8,FALSE)</f>
        <v>CFI</v>
      </c>
      <c r="D577" s="43"/>
      <c r="K577" s="8" t="s">
        <v>559</v>
      </c>
      <c r="O577" s="7" t="s">
        <v>499</v>
      </c>
      <c r="P577" t="s">
        <v>12417</v>
      </c>
    </row>
    <row r="578" spans="1:16" x14ac:dyDescent="0.25">
      <c r="A578" s="8" t="s">
        <v>3752</v>
      </c>
      <c r="B578" t="s">
        <v>12417</v>
      </c>
      <c r="C578" s="43" t="str">
        <f>VLOOKUP(B578,'Directorio Pegue'!$B$2:$L$2000,8,FALSE)</f>
        <v>CFI</v>
      </c>
      <c r="D578" s="43"/>
      <c r="K578" s="8" t="s">
        <v>2665</v>
      </c>
      <c r="O578" s="7" t="s">
        <v>501</v>
      </c>
      <c r="P578" t="s">
        <v>12417</v>
      </c>
    </row>
    <row r="579" spans="1:16" x14ac:dyDescent="0.25">
      <c r="A579" s="7" t="s">
        <v>5146</v>
      </c>
      <c r="B579" t="s">
        <v>12417</v>
      </c>
      <c r="C579" s="43" t="str">
        <f>VLOOKUP(B579,'Directorio Pegue'!$B$2:$L$2000,8,FALSE)</f>
        <v>CFI</v>
      </c>
      <c r="D579" s="43"/>
      <c r="K579" s="7" t="s">
        <v>7918</v>
      </c>
      <c r="O579" s="7" t="s">
        <v>261</v>
      </c>
      <c r="P579" t="s">
        <v>12417</v>
      </c>
    </row>
    <row r="580" spans="1:16" x14ac:dyDescent="0.25">
      <c r="A580" s="7" t="s">
        <v>5144</v>
      </c>
      <c r="B580" t="s">
        <v>12417</v>
      </c>
      <c r="C580" s="43" t="str">
        <f>VLOOKUP(B580,'Directorio Pegue'!$B$2:$L$2000,8,FALSE)</f>
        <v>CFI</v>
      </c>
      <c r="D580" s="43"/>
      <c r="K580" s="7" t="s">
        <v>9308</v>
      </c>
      <c r="O580" s="7" t="s">
        <v>4230</v>
      </c>
      <c r="P580" t="s">
        <v>12417</v>
      </c>
    </row>
    <row r="581" spans="1:16" x14ac:dyDescent="0.25">
      <c r="A581" s="7" t="s">
        <v>3754</v>
      </c>
      <c r="B581" t="s">
        <v>12417</v>
      </c>
      <c r="C581" s="43" t="str">
        <f>VLOOKUP(B581,'Directorio Pegue'!$B$2:$L$2000,8,FALSE)</f>
        <v>CFI</v>
      </c>
      <c r="D581" s="43"/>
      <c r="K581" s="7" t="s">
        <v>552</v>
      </c>
      <c r="O581" s="8" t="s">
        <v>4236</v>
      </c>
      <c r="P581" t="s">
        <v>12417</v>
      </c>
    </row>
    <row r="582" spans="1:16" x14ac:dyDescent="0.25">
      <c r="A582" s="8" t="s">
        <v>7956</v>
      </c>
      <c r="B582" t="s">
        <v>12417</v>
      </c>
      <c r="C582" s="43" t="str">
        <f>VLOOKUP(B582,'Directorio Pegue'!$B$2:$L$2000,8,FALSE)</f>
        <v>CFI</v>
      </c>
      <c r="D582" s="43"/>
      <c r="K582" s="7" t="s">
        <v>263</v>
      </c>
      <c r="O582" s="8" t="s">
        <v>6699</v>
      </c>
      <c r="P582" t="s">
        <v>12417</v>
      </c>
    </row>
    <row r="583" spans="1:16" x14ac:dyDescent="0.25">
      <c r="A583" s="8" t="s">
        <v>7952</v>
      </c>
      <c r="B583" t="s">
        <v>12417</v>
      </c>
      <c r="C583" s="43" t="str">
        <f>VLOOKUP(B583,'Directorio Pegue'!$B$2:$L$2000,8,FALSE)</f>
        <v>CFI</v>
      </c>
      <c r="D583" s="43"/>
      <c r="K583" s="7" t="s">
        <v>4681</v>
      </c>
      <c r="O583" s="8" t="s">
        <v>6697</v>
      </c>
      <c r="P583" t="s">
        <v>12417</v>
      </c>
    </row>
    <row r="584" spans="1:16" x14ac:dyDescent="0.25">
      <c r="A584" s="8" t="s">
        <v>7936</v>
      </c>
      <c r="B584" t="s">
        <v>12417</v>
      </c>
      <c r="C584" s="43" t="str">
        <f>VLOOKUP(B584,'Directorio Pegue'!$B$2:$L$2000,8,FALSE)</f>
        <v>CFI</v>
      </c>
      <c r="D584" s="43"/>
      <c r="K584" s="7" t="s">
        <v>2663</v>
      </c>
      <c r="O584" s="8" t="s">
        <v>9138</v>
      </c>
      <c r="P584" t="s">
        <v>12417</v>
      </c>
    </row>
    <row r="585" spans="1:16" x14ac:dyDescent="0.25">
      <c r="A585" s="7" t="s">
        <v>7954</v>
      </c>
      <c r="B585" t="s">
        <v>12417</v>
      </c>
      <c r="C585" s="43" t="str">
        <f>VLOOKUP(B585,'Directorio Pegue'!$B$2:$L$2000,8,FALSE)</f>
        <v>CFI</v>
      </c>
      <c r="D585" s="43"/>
      <c r="K585" s="7" t="s">
        <v>7298</v>
      </c>
      <c r="O585" s="7" t="s">
        <v>9136</v>
      </c>
      <c r="P585" t="s">
        <v>12417</v>
      </c>
    </row>
    <row r="586" spans="1:16" x14ac:dyDescent="0.25">
      <c r="A586" s="7" t="s">
        <v>3717</v>
      </c>
      <c r="B586" t="s">
        <v>12417</v>
      </c>
      <c r="C586" s="43" t="str">
        <f>VLOOKUP(B586,'Directorio Pegue'!$B$2:$L$2000,8,FALSE)</f>
        <v>CFI</v>
      </c>
      <c r="D586" s="43"/>
      <c r="K586" s="7" t="s">
        <v>2109</v>
      </c>
      <c r="O586" s="7" t="s">
        <v>9008</v>
      </c>
      <c r="P586" t="s">
        <v>12417</v>
      </c>
    </row>
    <row r="587" spans="1:16" x14ac:dyDescent="0.25">
      <c r="A587" s="8" t="s">
        <v>692</v>
      </c>
      <c r="B587" t="s">
        <v>12417</v>
      </c>
      <c r="C587" s="43" t="str">
        <f>VLOOKUP(B587,'Directorio Pegue'!$B$2:$L$2000,8,FALSE)</f>
        <v>CFI</v>
      </c>
      <c r="D587" s="43"/>
      <c r="K587" s="8" t="s">
        <v>4946</v>
      </c>
      <c r="O587" s="8" t="s">
        <v>9006</v>
      </c>
      <c r="P587" t="s">
        <v>12417</v>
      </c>
    </row>
    <row r="588" spans="1:16" x14ac:dyDescent="0.25">
      <c r="A588" s="7" t="s">
        <v>688</v>
      </c>
      <c r="B588" t="s">
        <v>12417</v>
      </c>
      <c r="C588" s="43" t="str">
        <f>VLOOKUP(B588,'Directorio Pegue'!$B$2:$L$2000,8,FALSE)</f>
        <v>CFI</v>
      </c>
      <c r="D588" s="43"/>
      <c r="K588" s="7" t="s">
        <v>4948</v>
      </c>
      <c r="O588" s="8" t="s">
        <v>7948</v>
      </c>
      <c r="P588" t="s">
        <v>12417</v>
      </c>
    </row>
    <row r="589" spans="1:16" x14ac:dyDescent="0.25">
      <c r="A589" s="8" t="s">
        <v>690</v>
      </c>
      <c r="B589" t="s">
        <v>12417</v>
      </c>
      <c r="C589" s="43" t="str">
        <f>VLOOKUP(B589,'Directorio Pegue'!$B$2:$L$2000,8,FALSE)</f>
        <v>CFI</v>
      </c>
      <c r="D589" s="43"/>
      <c r="K589" s="7" t="s">
        <v>4944</v>
      </c>
      <c r="O589" s="8" t="s">
        <v>7929</v>
      </c>
      <c r="P589" t="s">
        <v>12417</v>
      </c>
    </row>
    <row r="590" spans="1:16" x14ac:dyDescent="0.25">
      <c r="A590" s="8" t="s">
        <v>7975</v>
      </c>
      <c r="B590" t="s">
        <v>12417</v>
      </c>
      <c r="C590" s="43" t="str">
        <f>VLOOKUP(B590,'Directorio Pegue'!$B$2:$L$2000,8,FALSE)</f>
        <v>CFI</v>
      </c>
      <c r="D590" s="43"/>
      <c r="K590" s="7" t="s">
        <v>838</v>
      </c>
      <c r="O590" s="7" t="s">
        <v>897</v>
      </c>
      <c r="P590" t="s">
        <v>12417</v>
      </c>
    </row>
    <row r="591" spans="1:16" x14ac:dyDescent="0.25">
      <c r="A591" s="7" t="s">
        <v>4164</v>
      </c>
      <c r="B591" t="s">
        <v>12417</v>
      </c>
      <c r="C591" s="43" t="str">
        <f>VLOOKUP(B591,'Directorio Pegue'!$B$2:$L$2000,8,FALSE)</f>
        <v>CFI</v>
      </c>
      <c r="D591" s="43"/>
      <c r="K591" s="7" t="s">
        <v>676</v>
      </c>
      <c r="O591" s="7" t="s">
        <v>8606</v>
      </c>
      <c r="P591" t="s">
        <v>12417</v>
      </c>
    </row>
    <row r="592" spans="1:16" x14ac:dyDescent="0.25">
      <c r="A592" s="8" t="s">
        <v>4172</v>
      </c>
      <c r="B592" t="s">
        <v>12417</v>
      </c>
      <c r="C592" s="43" t="str">
        <f>VLOOKUP(B592,'Directorio Pegue'!$B$2:$L$2000,8,FALSE)</f>
        <v>CFI</v>
      </c>
      <c r="D592" s="43"/>
      <c r="K592" s="8" t="s">
        <v>668</v>
      </c>
      <c r="O592" s="8" t="s">
        <v>8604</v>
      </c>
      <c r="P592" t="s">
        <v>12417</v>
      </c>
    </row>
    <row r="593" spans="1:16" x14ac:dyDescent="0.25">
      <c r="A593" s="7" t="s">
        <v>4166</v>
      </c>
      <c r="B593" t="s">
        <v>12417</v>
      </c>
      <c r="C593" s="43" t="str">
        <f>VLOOKUP(B593,'Directorio Pegue'!$B$2:$L$2000,8,FALSE)</f>
        <v>CFI</v>
      </c>
      <c r="D593" s="43"/>
      <c r="K593" s="7" t="s">
        <v>669</v>
      </c>
      <c r="O593" s="7" t="s">
        <v>1020</v>
      </c>
      <c r="P593" t="s">
        <v>12417</v>
      </c>
    </row>
    <row r="594" spans="1:16" x14ac:dyDescent="0.25">
      <c r="A594" s="8" t="s">
        <v>4170</v>
      </c>
      <c r="B594" t="s">
        <v>12417</v>
      </c>
      <c r="C594" s="43" t="str">
        <f>VLOOKUP(B594,'Directorio Pegue'!$B$2:$L$2000,8,FALSE)</f>
        <v>CFI</v>
      </c>
      <c r="D594" s="43"/>
      <c r="K594" s="8" t="s">
        <v>3333</v>
      </c>
      <c r="O594" s="7" t="s">
        <v>949</v>
      </c>
      <c r="P594" t="s">
        <v>12417</v>
      </c>
    </row>
    <row r="595" spans="1:16" x14ac:dyDescent="0.25">
      <c r="A595" s="8" t="s">
        <v>4174</v>
      </c>
      <c r="B595" t="s">
        <v>12417</v>
      </c>
      <c r="C595" s="43" t="str">
        <f>VLOOKUP(B595,'Directorio Pegue'!$B$2:$L$2000,8,FALSE)</f>
        <v>CFI</v>
      </c>
      <c r="D595" s="43"/>
      <c r="K595" s="7" t="s">
        <v>4381</v>
      </c>
      <c r="O595" s="8" t="s">
        <v>951</v>
      </c>
      <c r="P595" t="s">
        <v>12417</v>
      </c>
    </row>
    <row r="596" spans="1:16" x14ac:dyDescent="0.25">
      <c r="A596" s="7" t="s">
        <v>1226</v>
      </c>
      <c r="B596" t="s">
        <v>12417</v>
      </c>
      <c r="C596" s="43" t="str">
        <f>VLOOKUP(B596,'Directorio Pegue'!$B$2:$L$2000,8,FALSE)</f>
        <v>CFI</v>
      </c>
      <c r="D596" s="43"/>
      <c r="K596" s="8" t="s">
        <v>4109</v>
      </c>
      <c r="O596" s="7" t="s">
        <v>953</v>
      </c>
      <c r="P596" t="s">
        <v>12417</v>
      </c>
    </row>
    <row r="597" spans="1:16" x14ac:dyDescent="0.25">
      <c r="A597" s="8" t="s">
        <v>1224</v>
      </c>
      <c r="B597" t="s">
        <v>12417</v>
      </c>
      <c r="C597" s="43" t="str">
        <f>VLOOKUP(B597,'Directorio Pegue'!$B$2:$L$2000,8,FALSE)</f>
        <v>CFI</v>
      </c>
      <c r="D597" s="43"/>
      <c r="K597" s="7" t="s">
        <v>1212</v>
      </c>
      <c r="O597" s="8" t="s">
        <v>955</v>
      </c>
      <c r="P597" t="s">
        <v>12417</v>
      </c>
    </row>
    <row r="598" spans="1:16" x14ac:dyDescent="0.25">
      <c r="A598" s="8" t="s">
        <v>4452</v>
      </c>
      <c r="B598" t="s">
        <v>12417</v>
      </c>
      <c r="C598" s="43" t="str">
        <f>VLOOKUP(B598,'Directorio Pegue'!$B$2:$L$2000,8,FALSE)</f>
        <v>CFI</v>
      </c>
      <c r="D598" s="43"/>
      <c r="K598" s="8" t="s">
        <v>4107</v>
      </c>
      <c r="O598" s="7" t="s">
        <v>947</v>
      </c>
      <c r="P598" t="s">
        <v>12417</v>
      </c>
    </row>
    <row r="599" spans="1:16" x14ac:dyDescent="0.25">
      <c r="A599" s="7" t="s">
        <v>1506</v>
      </c>
      <c r="B599" t="s">
        <v>12417</v>
      </c>
      <c r="C599" s="43" t="str">
        <f>VLOOKUP(B599,'Directorio Pegue'!$B$2:$L$2000,8,FALSE)</f>
        <v>CFI</v>
      </c>
      <c r="D599" s="43"/>
      <c r="K599" s="8" t="s">
        <v>4105</v>
      </c>
      <c r="O599" s="7" t="s">
        <v>8259</v>
      </c>
      <c r="P599" t="s">
        <v>12417</v>
      </c>
    </row>
    <row r="600" spans="1:16" x14ac:dyDescent="0.25">
      <c r="A600" s="7" t="s">
        <v>1508</v>
      </c>
      <c r="B600" t="s">
        <v>12417</v>
      </c>
      <c r="C600" s="43" t="str">
        <f>VLOOKUP(B600,'Directorio Pegue'!$B$2:$L$2000,8,FALSE)</f>
        <v>CFI</v>
      </c>
      <c r="D600" s="43"/>
      <c r="K600" s="7" t="s">
        <v>1204</v>
      </c>
      <c r="O600" s="7" t="s">
        <v>831</v>
      </c>
      <c r="P600" t="s">
        <v>12417</v>
      </c>
    </row>
    <row r="601" spans="1:16" x14ac:dyDescent="0.25">
      <c r="A601" s="8" t="s">
        <v>1510</v>
      </c>
      <c r="B601" t="s">
        <v>12417</v>
      </c>
      <c r="C601" s="43" t="str">
        <f>VLOOKUP(B601,'Directorio Pegue'!$B$2:$L$2000,8,FALSE)</f>
        <v>CFI</v>
      </c>
      <c r="D601" s="43"/>
      <c r="K601" s="8" t="s">
        <v>1206</v>
      </c>
      <c r="O601" s="8" t="s">
        <v>7388</v>
      </c>
      <c r="P601" t="s">
        <v>12417</v>
      </c>
    </row>
    <row r="602" spans="1:16" x14ac:dyDescent="0.25">
      <c r="A602" s="8" t="s">
        <v>3174</v>
      </c>
      <c r="B602" t="s">
        <v>12417</v>
      </c>
      <c r="C602" s="43" t="str">
        <f>VLOOKUP(B602,'Directorio Pegue'!$B$2:$L$2000,8,FALSE)</f>
        <v>CFI</v>
      </c>
      <c r="D602" s="43"/>
      <c r="K602" s="8" t="s">
        <v>8043</v>
      </c>
      <c r="O602" s="7" t="s">
        <v>7384</v>
      </c>
      <c r="P602" t="s">
        <v>12417</v>
      </c>
    </row>
    <row r="603" spans="1:16" x14ac:dyDescent="0.25">
      <c r="A603" s="7" t="s">
        <v>9312</v>
      </c>
      <c r="B603" t="s">
        <v>12417</v>
      </c>
      <c r="C603" s="43" t="str">
        <f>VLOOKUP(B603,'Directorio Pegue'!$B$2:$L$2000,8,FALSE)</f>
        <v>CFI</v>
      </c>
      <c r="D603" s="43"/>
      <c r="K603" s="7" t="s">
        <v>8048</v>
      </c>
      <c r="O603" s="8" t="s">
        <v>5507</v>
      </c>
      <c r="P603" t="s">
        <v>12417</v>
      </c>
    </row>
    <row r="604" spans="1:16" x14ac:dyDescent="0.25">
      <c r="A604" s="8" t="s">
        <v>9310</v>
      </c>
      <c r="B604" t="s">
        <v>12417</v>
      </c>
      <c r="C604" s="43" t="str">
        <f>VLOOKUP(B604,'Directorio Pegue'!$B$2:$L$2000,8,FALSE)</f>
        <v>CFI</v>
      </c>
      <c r="D604" s="43"/>
      <c r="K604" s="8" t="s">
        <v>8050</v>
      </c>
      <c r="O604" s="8" t="s">
        <v>5505</v>
      </c>
      <c r="P604" t="s">
        <v>12417</v>
      </c>
    </row>
    <row r="605" spans="1:16" x14ac:dyDescent="0.25">
      <c r="A605" s="7" t="s">
        <v>559</v>
      </c>
      <c r="B605" t="s">
        <v>12417</v>
      </c>
      <c r="C605" s="43" t="str">
        <f>VLOOKUP(B605,'Directorio Pegue'!$B$2:$L$2000,8,FALSE)</f>
        <v>CFI</v>
      </c>
      <c r="D605" s="43"/>
      <c r="K605" s="7" t="s">
        <v>1110</v>
      </c>
      <c r="O605" s="7" t="s">
        <v>916</v>
      </c>
      <c r="P605" t="s">
        <v>12417</v>
      </c>
    </row>
    <row r="606" spans="1:16" x14ac:dyDescent="0.25">
      <c r="A606" s="7" t="s">
        <v>2665</v>
      </c>
      <c r="B606" t="s">
        <v>12417</v>
      </c>
      <c r="C606" s="43" t="str">
        <f>VLOOKUP(B606,'Directorio Pegue'!$B$2:$L$2000,8,FALSE)</f>
        <v>CFI</v>
      </c>
      <c r="D606" s="43"/>
      <c r="K606" s="7" t="s">
        <v>1112</v>
      </c>
      <c r="O606" s="8" t="s">
        <v>3346</v>
      </c>
      <c r="P606" t="s">
        <v>12417</v>
      </c>
    </row>
    <row r="607" spans="1:16" x14ac:dyDescent="0.25">
      <c r="A607" s="8" t="s">
        <v>7918</v>
      </c>
      <c r="B607" t="s">
        <v>12417</v>
      </c>
      <c r="C607" s="43" t="str">
        <f>VLOOKUP(B607,'Directorio Pegue'!$B$2:$L$2000,8,FALSE)</f>
        <v>CFI</v>
      </c>
      <c r="D607" s="43"/>
      <c r="K607" s="7" t="s">
        <v>1114</v>
      </c>
      <c r="O607" s="8" t="s">
        <v>918</v>
      </c>
      <c r="P607" t="s">
        <v>12417</v>
      </c>
    </row>
    <row r="608" spans="1:16" x14ac:dyDescent="0.25">
      <c r="A608" s="7" t="s">
        <v>9308</v>
      </c>
      <c r="B608" t="s">
        <v>12417</v>
      </c>
      <c r="C608" s="43" t="str">
        <f>VLOOKUP(B608,'Directorio Pegue'!$B$2:$L$2000,8,FALSE)</f>
        <v>CFI</v>
      </c>
      <c r="D608" s="43"/>
      <c r="K608" s="8" t="s">
        <v>1116</v>
      </c>
      <c r="O608" s="8" t="s">
        <v>920</v>
      </c>
      <c r="P608" t="s">
        <v>12417</v>
      </c>
    </row>
    <row r="609" spans="1:16" x14ac:dyDescent="0.25">
      <c r="A609" s="7" t="s">
        <v>552</v>
      </c>
      <c r="B609" t="s">
        <v>12417</v>
      </c>
      <c r="C609" s="43" t="str">
        <f>VLOOKUP(B609,'Directorio Pegue'!$B$2:$L$2000,8,FALSE)</f>
        <v>CFI</v>
      </c>
      <c r="D609" s="43"/>
      <c r="K609" s="8" t="s">
        <v>1118</v>
      </c>
      <c r="O609" s="8" t="s">
        <v>1178</v>
      </c>
      <c r="P609" t="s">
        <v>12417</v>
      </c>
    </row>
    <row r="610" spans="1:16" x14ac:dyDescent="0.25">
      <c r="A610" s="7" t="s">
        <v>263</v>
      </c>
      <c r="B610" t="s">
        <v>12417</v>
      </c>
      <c r="C610" s="43" t="str">
        <f>VLOOKUP(B610,'Directorio Pegue'!$B$2:$L$2000,8,FALSE)</f>
        <v>CFI</v>
      </c>
      <c r="D610" s="43"/>
      <c r="K610" s="8" t="s">
        <v>4473</v>
      </c>
      <c r="O610" s="7" t="s">
        <v>1180</v>
      </c>
      <c r="P610" t="s">
        <v>12417</v>
      </c>
    </row>
    <row r="611" spans="1:16" x14ac:dyDescent="0.25">
      <c r="A611" s="7" t="s">
        <v>4681</v>
      </c>
      <c r="B611" t="s">
        <v>12417</v>
      </c>
      <c r="C611" s="43" t="str">
        <f>VLOOKUP(B611,'Directorio Pegue'!$B$2:$L$2000,8,FALSE)</f>
        <v>CFI</v>
      </c>
      <c r="D611" s="43"/>
      <c r="K611" s="8" t="s">
        <v>4476</v>
      </c>
      <c r="O611" s="8" t="s">
        <v>1182</v>
      </c>
      <c r="P611" t="s">
        <v>12417</v>
      </c>
    </row>
    <row r="612" spans="1:16" x14ac:dyDescent="0.25">
      <c r="A612" s="7" t="s">
        <v>2663</v>
      </c>
      <c r="B612" t="s">
        <v>12417</v>
      </c>
      <c r="C612" s="43" t="str">
        <f>VLOOKUP(B612,'Directorio Pegue'!$B$2:$L$2000,8,FALSE)</f>
        <v>CFI</v>
      </c>
      <c r="D612" s="43"/>
      <c r="K612" s="7" t="s">
        <v>5916</v>
      </c>
      <c r="O612" s="7" t="s">
        <v>1184</v>
      </c>
      <c r="P612" t="s">
        <v>12417</v>
      </c>
    </row>
    <row r="613" spans="1:16" x14ac:dyDescent="0.25">
      <c r="A613" s="8" t="s">
        <v>7298</v>
      </c>
      <c r="B613" t="s">
        <v>12417</v>
      </c>
      <c r="C613" s="43" t="str">
        <f>VLOOKUP(B613,'Directorio Pegue'!$B$2:$L$2000,8,FALSE)</f>
        <v>CFI</v>
      </c>
      <c r="D613" s="43"/>
      <c r="K613" s="8" t="s">
        <v>1827</v>
      </c>
      <c r="O613" s="7" t="s">
        <v>2477</v>
      </c>
      <c r="P613" t="s">
        <v>12417</v>
      </c>
    </row>
    <row r="614" spans="1:16" x14ac:dyDescent="0.25">
      <c r="A614" s="8" t="s">
        <v>2109</v>
      </c>
      <c r="B614" t="s">
        <v>12417</v>
      </c>
      <c r="C614" s="43" t="str">
        <f>VLOOKUP(B614,'Directorio Pegue'!$B$2:$L$2000,8,FALSE)</f>
        <v>CFI</v>
      </c>
      <c r="D614" s="43"/>
      <c r="K614" s="7" t="s">
        <v>10761</v>
      </c>
      <c r="O614" s="7" t="s">
        <v>2402</v>
      </c>
      <c r="P614" t="s">
        <v>12417</v>
      </c>
    </row>
    <row r="615" spans="1:16" x14ac:dyDescent="0.25">
      <c r="A615" s="7" t="s">
        <v>4946</v>
      </c>
      <c r="B615" t="s">
        <v>12417</v>
      </c>
      <c r="C615" s="43" t="str">
        <f>VLOOKUP(B615,'Directorio Pegue'!$B$2:$L$2000,8,FALSE)</f>
        <v>CFI</v>
      </c>
      <c r="D615" s="43"/>
      <c r="K615" s="7" t="s">
        <v>506</v>
      </c>
      <c r="O615" s="7" t="s">
        <v>1025</v>
      </c>
      <c r="P615" t="s">
        <v>12417</v>
      </c>
    </row>
    <row r="616" spans="1:16" x14ac:dyDescent="0.25">
      <c r="A616" s="7" t="s">
        <v>4948</v>
      </c>
      <c r="B616" t="s">
        <v>12417</v>
      </c>
      <c r="C616" s="43" t="str">
        <f>VLOOKUP(B616,'Directorio Pegue'!$B$2:$L$2000,8,FALSE)</f>
        <v>CFI</v>
      </c>
      <c r="D616" s="43"/>
      <c r="K616" s="8" t="s">
        <v>499</v>
      </c>
      <c r="O616" s="8" t="s">
        <v>205</v>
      </c>
      <c r="P616" t="s">
        <v>12417</v>
      </c>
    </row>
    <row r="617" spans="1:16" x14ac:dyDescent="0.25">
      <c r="A617" s="7" t="s">
        <v>4944</v>
      </c>
      <c r="B617" t="s">
        <v>12417</v>
      </c>
      <c r="C617" s="43" t="str">
        <f>VLOOKUP(B617,'Directorio Pegue'!$B$2:$L$2000,8,FALSE)</f>
        <v>CFI</v>
      </c>
      <c r="D617" s="43"/>
      <c r="K617" s="8" t="s">
        <v>501</v>
      </c>
      <c r="O617" s="8" t="s">
        <v>4619</v>
      </c>
      <c r="P617" t="s">
        <v>12417</v>
      </c>
    </row>
    <row r="618" spans="1:16" x14ac:dyDescent="0.25">
      <c r="A618" s="8" t="s">
        <v>838</v>
      </c>
      <c r="B618" t="s">
        <v>12417</v>
      </c>
      <c r="C618" s="43" t="str">
        <f>VLOOKUP(B618,'Directorio Pegue'!$B$2:$L$2000,8,FALSE)</f>
        <v>CFI</v>
      </c>
      <c r="D618" s="43"/>
      <c r="K618" s="7" t="s">
        <v>261</v>
      </c>
      <c r="O618" s="7" t="s">
        <v>4621</v>
      </c>
      <c r="P618" t="s">
        <v>12417</v>
      </c>
    </row>
    <row r="619" spans="1:16" x14ac:dyDescent="0.25">
      <c r="A619" s="8" t="s">
        <v>676</v>
      </c>
      <c r="B619" t="s">
        <v>12417</v>
      </c>
      <c r="C619" s="43" t="str">
        <f>VLOOKUP(B619,'Directorio Pegue'!$B$2:$L$2000,8,FALSE)</f>
        <v>CFI</v>
      </c>
      <c r="D619" s="43"/>
      <c r="K619" s="8" t="s">
        <v>4230</v>
      </c>
      <c r="O619" s="7" t="s">
        <v>4623</v>
      </c>
      <c r="P619" t="s">
        <v>12417</v>
      </c>
    </row>
    <row r="620" spans="1:16" x14ac:dyDescent="0.25">
      <c r="A620" s="7" t="s">
        <v>668</v>
      </c>
      <c r="B620" t="s">
        <v>12417</v>
      </c>
      <c r="C620" s="43" t="str">
        <f>VLOOKUP(B620,'Directorio Pegue'!$B$2:$L$2000,8,FALSE)</f>
        <v>CFI</v>
      </c>
      <c r="D620" s="43"/>
      <c r="K620" s="8" t="s">
        <v>4236</v>
      </c>
      <c r="O620" s="8" t="s">
        <v>4625</v>
      </c>
      <c r="P620" t="s">
        <v>12417</v>
      </c>
    </row>
    <row r="621" spans="1:16" x14ac:dyDescent="0.25">
      <c r="A621" s="8" t="s">
        <v>669</v>
      </c>
      <c r="B621" t="s">
        <v>12417</v>
      </c>
      <c r="C621" s="43" t="str">
        <f>VLOOKUP(B621,'Directorio Pegue'!$B$2:$L$2000,8,FALSE)</f>
        <v>CFI</v>
      </c>
      <c r="D621" s="43"/>
      <c r="K621" s="8" t="s">
        <v>6699</v>
      </c>
      <c r="O621" s="7" t="s">
        <v>7399</v>
      </c>
      <c r="P621" t="s">
        <v>12417</v>
      </c>
    </row>
    <row r="622" spans="1:16" x14ac:dyDescent="0.25">
      <c r="A622" s="8" t="s">
        <v>3333</v>
      </c>
      <c r="B622" t="s">
        <v>12417</v>
      </c>
      <c r="C622" s="43" t="str">
        <f>VLOOKUP(B622,'Directorio Pegue'!$B$2:$L$2000,8,FALSE)</f>
        <v>CFI</v>
      </c>
      <c r="D622" s="43"/>
      <c r="K622" s="8" t="s">
        <v>6697</v>
      </c>
      <c r="O622" s="7" t="s">
        <v>9198</v>
      </c>
      <c r="P622" t="s">
        <v>12417</v>
      </c>
    </row>
    <row r="623" spans="1:16" x14ac:dyDescent="0.25">
      <c r="A623" s="8" t="s">
        <v>4381</v>
      </c>
      <c r="B623" t="s">
        <v>12417</v>
      </c>
      <c r="C623" s="43" t="str">
        <f>VLOOKUP(B623,'Directorio Pegue'!$B$2:$L$2000,8,FALSE)</f>
        <v>CFI</v>
      </c>
      <c r="D623" s="43"/>
      <c r="K623" s="7" t="s">
        <v>9138</v>
      </c>
      <c r="O623" s="7" t="s">
        <v>3800</v>
      </c>
      <c r="P623" t="s">
        <v>12417</v>
      </c>
    </row>
    <row r="624" spans="1:16" x14ac:dyDescent="0.25">
      <c r="A624" s="7" t="s">
        <v>4109</v>
      </c>
      <c r="B624" t="s">
        <v>12417</v>
      </c>
      <c r="C624" s="43" t="str">
        <f>VLOOKUP(B624,'Directorio Pegue'!$B$2:$L$2000,8,FALSE)</f>
        <v>CFI</v>
      </c>
      <c r="D624" s="43"/>
      <c r="K624" s="8" t="s">
        <v>9136</v>
      </c>
      <c r="O624" s="8" t="s">
        <v>440</v>
      </c>
      <c r="P624" t="s">
        <v>12417</v>
      </c>
    </row>
    <row r="625" spans="1:16" x14ac:dyDescent="0.25">
      <c r="A625" s="7" t="s">
        <v>1212</v>
      </c>
      <c r="B625" t="s">
        <v>12417</v>
      </c>
      <c r="C625" s="43" t="str">
        <f>VLOOKUP(B625,'Directorio Pegue'!$B$2:$L$2000,8,FALSE)</f>
        <v>CFI</v>
      </c>
      <c r="D625" s="43"/>
      <c r="K625" s="7" t="s">
        <v>9008</v>
      </c>
      <c r="O625" s="8" t="s">
        <v>438</v>
      </c>
      <c r="P625" t="s">
        <v>12417</v>
      </c>
    </row>
    <row r="626" spans="1:16" x14ac:dyDescent="0.25">
      <c r="A626" s="7" t="s">
        <v>4107</v>
      </c>
      <c r="B626" t="s">
        <v>12417</v>
      </c>
      <c r="C626" s="43" t="str">
        <f>VLOOKUP(B626,'Directorio Pegue'!$B$2:$L$2000,8,FALSE)</f>
        <v>CFI</v>
      </c>
      <c r="D626" s="43"/>
      <c r="K626" s="8" t="s">
        <v>9006</v>
      </c>
      <c r="O626" s="8" t="s">
        <v>436</v>
      </c>
      <c r="P626" t="s">
        <v>12417</v>
      </c>
    </row>
    <row r="627" spans="1:16" x14ac:dyDescent="0.25">
      <c r="A627" s="7" t="s">
        <v>4105</v>
      </c>
      <c r="B627" t="s">
        <v>12417</v>
      </c>
      <c r="C627" s="43" t="str">
        <f>VLOOKUP(B627,'Directorio Pegue'!$B$2:$L$2000,8,FALSE)</f>
        <v>CFI</v>
      </c>
      <c r="D627" s="43"/>
      <c r="K627" s="7" t="s">
        <v>7948</v>
      </c>
      <c r="O627" s="8" t="s">
        <v>550</v>
      </c>
      <c r="P627" t="s">
        <v>12417</v>
      </c>
    </row>
    <row r="628" spans="1:16" x14ac:dyDescent="0.25">
      <c r="A628" s="7" t="s">
        <v>1204</v>
      </c>
      <c r="B628" t="s">
        <v>12417</v>
      </c>
      <c r="C628" s="43" t="str">
        <f>VLOOKUP(B628,'Directorio Pegue'!$B$2:$L$2000,8,FALSE)</f>
        <v>CFI</v>
      </c>
      <c r="D628" s="43"/>
      <c r="K628" s="8" t="s">
        <v>7929</v>
      </c>
      <c r="O628" s="8" t="s">
        <v>548</v>
      </c>
      <c r="P628" t="s">
        <v>12417</v>
      </c>
    </row>
    <row r="629" spans="1:16" x14ac:dyDescent="0.25">
      <c r="A629" s="7" t="s">
        <v>1206</v>
      </c>
      <c r="B629" t="s">
        <v>12417</v>
      </c>
      <c r="C629" s="43" t="str">
        <f>VLOOKUP(B629,'Directorio Pegue'!$B$2:$L$2000,8,FALSE)</f>
        <v>CFI</v>
      </c>
      <c r="D629" s="43"/>
      <c r="K629" s="8" t="s">
        <v>897</v>
      </c>
      <c r="O629" s="8" t="s">
        <v>546</v>
      </c>
      <c r="P629" t="s">
        <v>12417</v>
      </c>
    </row>
    <row r="630" spans="1:16" x14ac:dyDescent="0.25">
      <c r="A630" s="8" t="s">
        <v>8043</v>
      </c>
      <c r="B630" t="s">
        <v>12417</v>
      </c>
      <c r="C630" s="43" t="str">
        <f>VLOOKUP(B630,'Directorio Pegue'!$B$2:$L$2000,8,FALSE)</f>
        <v>CFI</v>
      </c>
      <c r="D630" s="43"/>
      <c r="K630" s="8" t="s">
        <v>8606</v>
      </c>
      <c r="O630" s="8" t="s">
        <v>349</v>
      </c>
      <c r="P630" t="s">
        <v>12417</v>
      </c>
    </row>
    <row r="631" spans="1:16" x14ac:dyDescent="0.25">
      <c r="A631" s="7" t="s">
        <v>8048</v>
      </c>
      <c r="B631" t="s">
        <v>12417</v>
      </c>
      <c r="C631" s="43" t="str">
        <f>VLOOKUP(B631,'Directorio Pegue'!$B$2:$L$2000,8,FALSE)</f>
        <v>CFI</v>
      </c>
      <c r="D631" s="43"/>
      <c r="K631" s="8" t="s">
        <v>8604</v>
      </c>
      <c r="O631" s="7" t="s">
        <v>351</v>
      </c>
      <c r="P631" t="s">
        <v>12417</v>
      </c>
    </row>
    <row r="632" spans="1:16" x14ac:dyDescent="0.25">
      <c r="A632" s="8" t="s">
        <v>8050</v>
      </c>
      <c r="B632" t="s">
        <v>12417</v>
      </c>
      <c r="C632" s="43" t="str">
        <f>VLOOKUP(B632,'Directorio Pegue'!$B$2:$L$2000,8,FALSE)</f>
        <v>CFI</v>
      </c>
      <c r="D632" s="43"/>
      <c r="K632" s="8" t="s">
        <v>1020</v>
      </c>
      <c r="O632" s="8" t="s">
        <v>353</v>
      </c>
      <c r="P632" t="s">
        <v>12417</v>
      </c>
    </row>
    <row r="633" spans="1:16" x14ac:dyDescent="0.25">
      <c r="A633" s="8" t="s">
        <v>1110</v>
      </c>
      <c r="B633" t="s">
        <v>12417</v>
      </c>
      <c r="C633" s="43" t="str">
        <f>VLOOKUP(B633,'Directorio Pegue'!$B$2:$L$2000,8,FALSE)</f>
        <v>CFI</v>
      </c>
      <c r="D633" s="43"/>
      <c r="K633" s="8" t="s">
        <v>949</v>
      </c>
      <c r="O633" s="8" t="s">
        <v>3190</v>
      </c>
      <c r="P633" t="s">
        <v>12417</v>
      </c>
    </row>
    <row r="634" spans="1:16" x14ac:dyDescent="0.25">
      <c r="A634" s="7" t="s">
        <v>1112</v>
      </c>
      <c r="B634" t="s">
        <v>12417</v>
      </c>
      <c r="C634" s="43" t="str">
        <f>VLOOKUP(B634,'Directorio Pegue'!$B$2:$L$2000,8,FALSE)</f>
        <v>CFI</v>
      </c>
      <c r="D634" s="43"/>
      <c r="K634" s="7" t="s">
        <v>951</v>
      </c>
      <c r="O634" s="7" t="s">
        <v>1705</v>
      </c>
      <c r="P634" t="s">
        <v>12417</v>
      </c>
    </row>
    <row r="635" spans="1:16" x14ac:dyDescent="0.25">
      <c r="A635" s="8" t="s">
        <v>1114</v>
      </c>
      <c r="B635" t="s">
        <v>12417</v>
      </c>
      <c r="C635" s="43" t="str">
        <f>VLOOKUP(B635,'Directorio Pegue'!$B$2:$L$2000,8,FALSE)</f>
        <v>CFI</v>
      </c>
      <c r="D635" s="43"/>
      <c r="K635" s="8" t="s">
        <v>953</v>
      </c>
      <c r="O635" s="8" t="s">
        <v>311</v>
      </c>
      <c r="P635" t="s">
        <v>12417</v>
      </c>
    </row>
    <row r="636" spans="1:16" x14ac:dyDescent="0.25">
      <c r="A636" s="7" t="s">
        <v>1116</v>
      </c>
      <c r="B636" t="s">
        <v>12417</v>
      </c>
      <c r="C636" s="43" t="str">
        <f>VLOOKUP(B636,'Directorio Pegue'!$B$2:$L$2000,8,FALSE)</f>
        <v>CFI</v>
      </c>
      <c r="D636" s="43"/>
      <c r="K636" s="7" t="s">
        <v>955</v>
      </c>
      <c r="O636" s="7" t="s">
        <v>309</v>
      </c>
      <c r="P636" t="s">
        <v>12417</v>
      </c>
    </row>
    <row r="637" spans="1:16" x14ac:dyDescent="0.25">
      <c r="A637" s="8" t="s">
        <v>1118</v>
      </c>
      <c r="B637" t="s">
        <v>12417</v>
      </c>
      <c r="C637" s="43" t="str">
        <f>VLOOKUP(B637,'Directorio Pegue'!$B$2:$L$2000,8,FALSE)</f>
        <v>CFI</v>
      </c>
      <c r="D637" s="43"/>
      <c r="K637" s="7" t="s">
        <v>947</v>
      </c>
      <c r="O637" s="7" t="s">
        <v>307</v>
      </c>
      <c r="P637" t="s">
        <v>12417</v>
      </c>
    </row>
    <row r="638" spans="1:16" x14ac:dyDescent="0.25">
      <c r="A638" s="8" t="s">
        <v>4473</v>
      </c>
      <c r="B638" t="s">
        <v>12417</v>
      </c>
      <c r="C638" s="43" t="str">
        <f>VLOOKUP(B638,'Directorio Pegue'!$B$2:$L$2000,8,FALSE)</f>
        <v>CFI</v>
      </c>
      <c r="D638" s="43"/>
      <c r="K638" s="7" t="s">
        <v>8259</v>
      </c>
      <c r="O638" s="8" t="s">
        <v>8569</v>
      </c>
      <c r="P638" t="s">
        <v>12417</v>
      </c>
    </row>
    <row r="639" spans="1:16" x14ac:dyDescent="0.25">
      <c r="A639" s="7" t="s">
        <v>4476</v>
      </c>
      <c r="B639" t="s">
        <v>12417</v>
      </c>
      <c r="C639" s="43" t="str">
        <f>VLOOKUP(B639,'Directorio Pegue'!$B$2:$L$2000,8,FALSE)</f>
        <v>CFI</v>
      </c>
      <c r="D639" s="43"/>
      <c r="K639" s="8" t="s">
        <v>831</v>
      </c>
      <c r="O639" s="7" t="s">
        <v>78</v>
      </c>
      <c r="P639" t="s">
        <v>12417</v>
      </c>
    </row>
    <row r="640" spans="1:16" x14ac:dyDescent="0.25">
      <c r="A640" s="7" t="s">
        <v>5916</v>
      </c>
      <c r="B640" t="s">
        <v>12417</v>
      </c>
      <c r="C640" s="43" t="str">
        <f>VLOOKUP(B640,'Directorio Pegue'!$B$2:$L$2000,8,FALSE)</f>
        <v>CFI</v>
      </c>
      <c r="D640" s="43"/>
      <c r="K640" s="8" t="s">
        <v>7388</v>
      </c>
      <c r="O640" s="7" t="s">
        <v>76</v>
      </c>
      <c r="P640" t="s">
        <v>12417</v>
      </c>
    </row>
    <row r="641" spans="1:16" x14ac:dyDescent="0.25">
      <c r="A641" s="7" t="s">
        <v>1827</v>
      </c>
      <c r="B641" t="s">
        <v>12417</v>
      </c>
      <c r="C641" s="43" t="str">
        <f>VLOOKUP(B641,'Directorio Pegue'!$B$2:$L$2000,8,FALSE)</f>
        <v>CFI</v>
      </c>
      <c r="D641" s="43"/>
      <c r="K641" s="8" t="s">
        <v>7384</v>
      </c>
      <c r="O641" s="8" t="s">
        <v>74</v>
      </c>
      <c r="P641" t="s">
        <v>12417</v>
      </c>
    </row>
    <row r="642" spans="1:16" x14ac:dyDescent="0.25">
      <c r="A642" s="8" t="s">
        <v>10761</v>
      </c>
      <c r="B642" t="s">
        <v>12417</v>
      </c>
      <c r="C642" s="43" t="str">
        <f>VLOOKUP(B642,'Directorio Pegue'!$B$2:$L$2000,8,FALSE)</f>
        <v>CFI</v>
      </c>
      <c r="D642" s="43"/>
      <c r="K642" s="7" t="s">
        <v>5507</v>
      </c>
      <c r="O642" s="7" t="s">
        <v>252</v>
      </c>
      <c r="P642" t="s">
        <v>12417</v>
      </c>
    </row>
    <row r="643" spans="1:16" x14ac:dyDescent="0.25">
      <c r="A643" s="8" t="s">
        <v>506</v>
      </c>
      <c r="B643" t="s">
        <v>12417</v>
      </c>
      <c r="C643" s="43" t="str">
        <f>VLOOKUP(B643,'Directorio Pegue'!$B$2:$L$2000,8,FALSE)</f>
        <v>CFI</v>
      </c>
      <c r="D643" s="43"/>
      <c r="K643" s="8" t="s">
        <v>5505</v>
      </c>
      <c r="O643" s="7" t="s">
        <v>259</v>
      </c>
      <c r="P643" t="s">
        <v>12417</v>
      </c>
    </row>
    <row r="644" spans="1:16" x14ac:dyDescent="0.25">
      <c r="A644" s="7" t="s">
        <v>499</v>
      </c>
      <c r="B644" t="s">
        <v>12417</v>
      </c>
      <c r="C644" s="43" t="str">
        <f>VLOOKUP(B644,'Directorio Pegue'!$B$2:$L$2000,8,FALSE)</f>
        <v>CFI</v>
      </c>
      <c r="D644" s="43"/>
      <c r="K644" s="8" t="s">
        <v>916</v>
      </c>
      <c r="O644" s="7" t="s">
        <v>110</v>
      </c>
      <c r="P644" t="s">
        <v>12417</v>
      </c>
    </row>
    <row r="645" spans="1:16" x14ac:dyDescent="0.25">
      <c r="A645" s="7" t="s">
        <v>501</v>
      </c>
      <c r="B645" t="s">
        <v>12417</v>
      </c>
      <c r="C645" s="43" t="str">
        <f>VLOOKUP(B645,'Directorio Pegue'!$B$2:$L$2000,8,FALSE)</f>
        <v>CFI</v>
      </c>
      <c r="D645" s="43"/>
      <c r="K645" s="7" t="s">
        <v>3346</v>
      </c>
      <c r="O645" s="7" t="s">
        <v>938</v>
      </c>
      <c r="P645" t="s">
        <v>12417</v>
      </c>
    </row>
    <row r="646" spans="1:16" x14ac:dyDescent="0.25">
      <c r="A646" s="7" t="s">
        <v>261</v>
      </c>
      <c r="B646" t="s">
        <v>12417</v>
      </c>
      <c r="C646" s="43" t="str">
        <f>VLOOKUP(B646,'Directorio Pegue'!$B$2:$L$2000,8,FALSE)</f>
        <v>CFI</v>
      </c>
      <c r="D646" s="43"/>
      <c r="K646" s="7" t="s">
        <v>918</v>
      </c>
      <c r="O646" s="8" t="s">
        <v>7637</v>
      </c>
      <c r="P646" t="s">
        <v>12417</v>
      </c>
    </row>
    <row r="647" spans="1:16" x14ac:dyDescent="0.25">
      <c r="A647" s="7" t="s">
        <v>4230</v>
      </c>
      <c r="B647" t="s">
        <v>12417</v>
      </c>
      <c r="C647" s="43" t="str">
        <f>VLOOKUP(B647,'Directorio Pegue'!$B$2:$L$2000,8,FALSE)</f>
        <v>CFI</v>
      </c>
      <c r="D647" s="43"/>
      <c r="K647" s="7" t="s">
        <v>920</v>
      </c>
      <c r="O647" s="8" t="s">
        <v>302</v>
      </c>
      <c r="P647" t="s">
        <v>12417</v>
      </c>
    </row>
    <row r="648" spans="1:16" x14ac:dyDescent="0.25">
      <c r="A648" s="8" t="s">
        <v>4236</v>
      </c>
      <c r="B648" t="s">
        <v>12417</v>
      </c>
      <c r="C648" s="43" t="str">
        <f>VLOOKUP(B648,'Directorio Pegue'!$B$2:$L$2000,8,FALSE)</f>
        <v>CFI</v>
      </c>
      <c r="D648" s="43"/>
      <c r="K648" s="7" t="s">
        <v>1178</v>
      </c>
      <c r="O648" s="8" t="s">
        <v>324</v>
      </c>
      <c r="P648" t="s">
        <v>12417</v>
      </c>
    </row>
    <row r="649" spans="1:16" x14ac:dyDescent="0.25">
      <c r="A649" s="8" t="s">
        <v>6699</v>
      </c>
      <c r="B649" t="s">
        <v>12417</v>
      </c>
      <c r="C649" s="43" t="str">
        <f>VLOOKUP(B649,'Directorio Pegue'!$B$2:$L$2000,8,FALSE)</f>
        <v>CFI</v>
      </c>
      <c r="D649" s="43"/>
      <c r="K649" s="8" t="s">
        <v>1180</v>
      </c>
      <c r="O649" s="7" t="s">
        <v>330</v>
      </c>
      <c r="P649" t="s">
        <v>12417</v>
      </c>
    </row>
    <row r="650" spans="1:16" x14ac:dyDescent="0.25">
      <c r="A650" s="8" t="s">
        <v>6697</v>
      </c>
      <c r="B650" t="s">
        <v>12417</v>
      </c>
      <c r="C650" s="43" t="str">
        <f>VLOOKUP(B650,'Directorio Pegue'!$B$2:$L$2000,8,FALSE)</f>
        <v>CFI</v>
      </c>
      <c r="D650" s="43"/>
      <c r="K650" s="7" t="s">
        <v>1182</v>
      </c>
      <c r="O650" s="8" t="s">
        <v>7730</v>
      </c>
      <c r="P650" t="s">
        <v>12417</v>
      </c>
    </row>
    <row r="651" spans="1:16" x14ac:dyDescent="0.25">
      <c r="A651" s="8" t="s">
        <v>9138</v>
      </c>
      <c r="B651" t="s">
        <v>12417</v>
      </c>
      <c r="C651" s="43" t="str">
        <f>VLOOKUP(B651,'Directorio Pegue'!$B$2:$L$2000,8,FALSE)</f>
        <v>CFI</v>
      </c>
      <c r="D651" s="43"/>
      <c r="K651" s="8" t="s">
        <v>1184</v>
      </c>
      <c r="O651" s="7" t="s">
        <v>7728</v>
      </c>
      <c r="P651" t="s">
        <v>12417</v>
      </c>
    </row>
    <row r="652" spans="1:16" x14ac:dyDescent="0.25">
      <c r="A652" s="7" t="s">
        <v>9136</v>
      </c>
      <c r="B652" t="s">
        <v>12417</v>
      </c>
      <c r="C652" s="43" t="str">
        <f>VLOOKUP(B652,'Directorio Pegue'!$B$2:$L$2000,8,FALSE)</f>
        <v>CFI</v>
      </c>
      <c r="D652" s="43"/>
      <c r="K652" s="7" t="s">
        <v>2477</v>
      </c>
      <c r="O652" s="8" t="s">
        <v>328</v>
      </c>
      <c r="P652" t="s">
        <v>12417</v>
      </c>
    </row>
    <row r="653" spans="1:16" x14ac:dyDescent="0.25">
      <c r="A653" s="7" t="s">
        <v>9008</v>
      </c>
      <c r="B653" t="s">
        <v>12417</v>
      </c>
      <c r="C653" s="43" t="str">
        <f>VLOOKUP(B653,'Directorio Pegue'!$B$2:$L$2000,8,FALSE)</f>
        <v>CFI</v>
      </c>
      <c r="D653" s="43"/>
      <c r="K653" s="7" t="s">
        <v>2402</v>
      </c>
      <c r="O653" s="8" t="s">
        <v>904</v>
      </c>
      <c r="P653" t="s">
        <v>12417</v>
      </c>
    </row>
    <row r="654" spans="1:16" x14ac:dyDescent="0.25">
      <c r="A654" s="8" t="s">
        <v>9006</v>
      </c>
      <c r="B654" t="s">
        <v>12417</v>
      </c>
      <c r="C654" s="43" t="str">
        <f>VLOOKUP(B654,'Directorio Pegue'!$B$2:$L$2000,8,FALSE)</f>
        <v>CFI</v>
      </c>
      <c r="D654" s="43"/>
      <c r="K654" s="7" t="s">
        <v>1025</v>
      </c>
      <c r="O654" s="7" t="s">
        <v>1856</v>
      </c>
      <c r="P654" t="s">
        <v>12417</v>
      </c>
    </row>
    <row r="655" spans="1:16" x14ac:dyDescent="0.25">
      <c r="A655" s="8" t="s">
        <v>7948</v>
      </c>
      <c r="B655" t="s">
        <v>12417</v>
      </c>
      <c r="C655" s="43" t="str">
        <f>VLOOKUP(B655,'Directorio Pegue'!$B$2:$L$2000,8,FALSE)</f>
        <v>CFI</v>
      </c>
      <c r="D655" s="43"/>
      <c r="K655" s="7" t="s">
        <v>205</v>
      </c>
      <c r="O655" s="8" t="s">
        <v>347</v>
      </c>
      <c r="P655" t="s">
        <v>12417</v>
      </c>
    </row>
    <row r="656" spans="1:16" x14ac:dyDescent="0.25">
      <c r="A656" s="8" t="s">
        <v>7929</v>
      </c>
      <c r="B656" t="s">
        <v>12417</v>
      </c>
      <c r="C656" s="43" t="str">
        <f>VLOOKUP(B656,'Directorio Pegue'!$B$2:$L$2000,8,FALSE)</f>
        <v>CFI</v>
      </c>
      <c r="D656" s="43"/>
      <c r="K656" s="7" t="s">
        <v>4619</v>
      </c>
      <c r="O656" s="7" t="s">
        <v>11504</v>
      </c>
      <c r="P656" t="s">
        <v>12417</v>
      </c>
    </row>
    <row r="657" spans="1:16" x14ac:dyDescent="0.25">
      <c r="A657" s="7" t="s">
        <v>897</v>
      </c>
      <c r="B657" t="s">
        <v>12417</v>
      </c>
      <c r="C657" s="43" t="str">
        <f>VLOOKUP(B657,'Directorio Pegue'!$B$2:$L$2000,8,FALSE)</f>
        <v>CFI</v>
      </c>
      <c r="D657" s="43"/>
      <c r="K657" s="8" t="s">
        <v>4621</v>
      </c>
      <c r="O657" s="8" t="s">
        <v>3714</v>
      </c>
      <c r="P657" t="s">
        <v>12417</v>
      </c>
    </row>
    <row r="658" spans="1:16" x14ac:dyDescent="0.25">
      <c r="A658" s="7" t="s">
        <v>8606</v>
      </c>
      <c r="B658" t="s">
        <v>12417</v>
      </c>
      <c r="C658" s="43" t="str">
        <f>VLOOKUP(B658,'Directorio Pegue'!$B$2:$L$2000,8,FALSE)</f>
        <v>CFI</v>
      </c>
      <c r="D658" s="43"/>
      <c r="K658" s="8" t="s">
        <v>4623</v>
      </c>
      <c r="O658" s="8" t="s">
        <v>7635</v>
      </c>
      <c r="P658" t="s">
        <v>12417</v>
      </c>
    </row>
    <row r="659" spans="1:16" x14ac:dyDescent="0.25">
      <c r="A659" s="8" t="s">
        <v>8604</v>
      </c>
      <c r="B659" t="s">
        <v>12417</v>
      </c>
      <c r="C659" s="43" t="str">
        <f>VLOOKUP(B659,'Directorio Pegue'!$B$2:$L$2000,8,FALSE)</f>
        <v>CFI</v>
      </c>
      <c r="D659" s="43"/>
      <c r="K659" s="7" t="s">
        <v>4625</v>
      </c>
      <c r="O659" s="8" t="s">
        <v>8058</v>
      </c>
      <c r="P659" t="s">
        <v>12417</v>
      </c>
    </row>
    <row r="660" spans="1:16" x14ac:dyDescent="0.25">
      <c r="A660" s="7" t="s">
        <v>1020</v>
      </c>
      <c r="B660" t="s">
        <v>12417</v>
      </c>
      <c r="C660" s="43" t="str">
        <f>VLOOKUP(B660,'Directorio Pegue'!$B$2:$L$2000,8,FALSE)</f>
        <v>CFI</v>
      </c>
      <c r="D660" s="43"/>
      <c r="K660" s="8" t="s">
        <v>7399</v>
      </c>
      <c r="O660" s="7" t="s">
        <v>509</v>
      </c>
      <c r="P660" t="s">
        <v>12417</v>
      </c>
    </row>
    <row r="661" spans="1:16" x14ac:dyDescent="0.25">
      <c r="A661" s="7" t="s">
        <v>949</v>
      </c>
      <c r="B661" t="s">
        <v>12417</v>
      </c>
      <c r="C661" s="43" t="str">
        <f>VLOOKUP(B661,'Directorio Pegue'!$B$2:$L$2000,8,FALSE)</f>
        <v>CFI</v>
      </c>
      <c r="D661" s="43"/>
      <c r="K661" s="8" t="s">
        <v>9198</v>
      </c>
      <c r="O661" s="8" t="s">
        <v>99</v>
      </c>
      <c r="P661" t="s">
        <v>12417</v>
      </c>
    </row>
    <row r="662" spans="1:16" x14ac:dyDescent="0.25">
      <c r="A662" s="8" t="s">
        <v>951</v>
      </c>
      <c r="B662" t="s">
        <v>12417</v>
      </c>
      <c r="C662" s="43" t="str">
        <f>VLOOKUP(B662,'Directorio Pegue'!$B$2:$L$2000,8,FALSE)</f>
        <v>CFI</v>
      </c>
      <c r="D662" s="43"/>
      <c r="K662" s="8" t="s">
        <v>3800</v>
      </c>
      <c r="O662" s="8" t="s">
        <v>106</v>
      </c>
      <c r="P662" t="s">
        <v>12417</v>
      </c>
    </row>
    <row r="663" spans="1:16" x14ac:dyDescent="0.25">
      <c r="A663" s="7" t="s">
        <v>953</v>
      </c>
      <c r="B663" t="s">
        <v>12417</v>
      </c>
      <c r="C663" s="43" t="str">
        <f>VLOOKUP(B663,'Directorio Pegue'!$B$2:$L$2000,8,FALSE)</f>
        <v>CFI</v>
      </c>
      <c r="D663" s="43"/>
      <c r="K663" s="8" t="s">
        <v>440</v>
      </c>
      <c r="O663" s="7" t="s">
        <v>1642</v>
      </c>
      <c r="P663" t="s">
        <v>12417</v>
      </c>
    </row>
    <row r="664" spans="1:16" x14ac:dyDescent="0.25">
      <c r="A664" s="8" t="s">
        <v>955</v>
      </c>
      <c r="B664" t="s">
        <v>12417</v>
      </c>
      <c r="C664" s="43" t="str">
        <f>VLOOKUP(B664,'Directorio Pegue'!$B$2:$L$2000,8,FALSE)</f>
        <v>CFI</v>
      </c>
      <c r="D664" s="43"/>
      <c r="K664" s="7" t="s">
        <v>438</v>
      </c>
      <c r="O664" s="7" t="s">
        <v>606</v>
      </c>
      <c r="P664" t="s">
        <v>12417</v>
      </c>
    </row>
    <row r="665" spans="1:16" x14ac:dyDescent="0.25">
      <c r="A665" s="7" t="s">
        <v>947</v>
      </c>
      <c r="B665" t="s">
        <v>12417</v>
      </c>
      <c r="C665" s="43" t="str">
        <f>VLOOKUP(B665,'Directorio Pegue'!$B$2:$L$2000,8,FALSE)</f>
        <v>CFI</v>
      </c>
      <c r="D665" s="43"/>
      <c r="K665" s="8" t="s">
        <v>436</v>
      </c>
      <c r="O665" s="8" t="s">
        <v>2137</v>
      </c>
      <c r="P665" t="s">
        <v>12417</v>
      </c>
    </row>
    <row r="666" spans="1:16" x14ac:dyDescent="0.25">
      <c r="A666" s="7" t="s">
        <v>8259</v>
      </c>
      <c r="B666" t="s">
        <v>12417</v>
      </c>
      <c r="C666" s="43" t="str">
        <f>VLOOKUP(B666,'Directorio Pegue'!$B$2:$L$2000,8,FALSE)</f>
        <v>CFI</v>
      </c>
      <c r="D666" s="43"/>
      <c r="K666" s="7" t="s">
        <v>550</v>
      </c>
      <c r="O666" s="8" t="s">
        <v>10459</v>
      </c>
      <c r="P666" t="s">
        <v>12417</v>
      </c>
    </row>
    <row r="667" spans="1:16" x14ac:dyDescent="0.25">
      <c r="A667" s="7" t="s">
        <v>831</v>
      </c>
      <c r="B667" t="s">
        <v>12417</v>
      </c>
      <c r="C667" s="43" t="str">
        <f>VLOOKUP(B667,'Directorio Pegue'!$B$2:$L$2000,8,FALSE)</f>
        <v>CFI</v>
      </c>
      <c r="D667" s="43"/>
      <c r="K667" s="7" t="s">
        <v>548</v>
      </c>
      <c r="O667" s="8" t="s">
        <v>1541</v>
      </c>
      <c r="P667" t="s">
        <v>12417</v>
      </c>
    </row>
    <row r="668" spans="1:16" x14ac:dyDescent="0.25">
      <c r="A668" s="8" t="s">
        <v>7388</v>
      </c>
      <c r="B668" t="s">
        <v>12417</v>
      </c>
      <c r="C668" s="43" t="str">
        <f>VLOOKUP(B668,'Directorio Pegue'!$B$2:$L$2000,8,FALSE)</f>
        <v>CFI</v>
      </c>
      <c r="D668" s="43"/>
      <c r="K668" s="7" t="s">
        <v>546</v>
      </c>
      <c r="O668" s="8" t="s">
        <v>108</v>
      </c>
      <c r="P668" t="s">
        <v>12417</v>
      </c>
    </row>
    <row r="669" spans="1:16" x14ac:dyDescent="0.25">
      <c r="A669" s="7" t="s">
        <v>7384</v>
      </c>
      <c r="B669" t="s">
        <v>12417</v>
      </c>
      <c r="C669" s="43" t="str">
        <f>VLOOKUP(B669,'Directorio Pegue'!$B$2:$L$2000,8,FALSE)</f>
        <v>CFI</v>
      </c>
      <c r="D669" s="43"/>
      <c r="K669" s="8" t="s">
        <v>349</v>
      </c>
      <c r="O669" s="8" t="s">
        <v>1208</v>
      </c>
      <c r="P669" t="s">
        <v>12417</v>
      </c>
    </row>
    <row r="670" spans="1:16" x14ac:dyDescent="0.25">
      <c r="A670" s="8" t="s">
        <v>5507</v>
      </c>
      <c r="B670" t="s">
        <v>12417</v>
      </c>
      <c r="C670" s="43" t="str">
        <f>VLOOKUP(B670,'Directorio Pegue'!$B$2:$L$2000,8,FALSE)</f>
        <v>CFI</v>
      </c>
      <c r="D670" s="43"/>
      <c r="K670" s="8" t="s">
        <v>351</v>
      </c>
      <c r="O670" s="7" t="s">
        <v>1200</v>
      </c>
      <c r="P670" t="s">
        <v>12417</v>
      </c>
    </row>
    <row r="671" spans="1:16" x14ac:dyDescent="0.25">
      <c r="A671" s="8" t="s">
        <v>5505</v>
      </c>
      <c r="B671" t="s">
        <v>12417</v>
      </c>
      <c r="C671" s="43" t="str">
        <f>VLOOKUP(B671,'Directorio Pegue'!$B$2:$L$2000,8,FALSE)</f>
        <v>CFI</v>
      </c>
      <c r="D671" s="43"/>
      <c r="K671" s="7" t="s">
        <v>353</v>
      </c>
      <c r="O671" s="7" t="s">
        <v>1198</v>
      </c>
      <c r="P671" t="s">
        <v>12417</v>
      </c>
    </row>
    <row r="672" spans="1:16" x14ac:dyDescent="0.25">
      <c r="A672" s="7" t="s">
        <v>916</v>
      </c>
      <c r="B672" t="s">
        <v>12417</v>
      </c>
      <c r="C672" s="43" t="str">
        <f>VLOOKUP(B672,'Directorio Pegue'!$B$2:$L$2000,8,FALSE)</f>
        <v>CFI</v>
      </c>
      <c r="D672" s="43"/>
      <c r="K672" s="8" t="s">
        <v>3190</v>
      </c>
      <c r="O672" s="7" t="s">
        <v>697</v>
      </c>
      <c r="P672" t="s">
        <v>12417</v>
      </c>
    </row>
    <row r="673" spans="1:16" x14ac:dyDescent="0.25">
      <c r="A673" s="8" t="s">
        <v>3346</v>
      </c>
      <c r="B673" t="s">
        <v>12417</v>
      </c>
      <c r="C673" s="43" t="str">
        <f>VLOOKUP(B673,'Directorio Pegue'!$B$2:$L$2000,8,FALSE)</f>
        <v>CFI</v>
      </c>
      <c r="D673" s="43"/>
      <c r="K673" s="7" t="s">
        <v>1705</v>
      </c>
      <c r="O673" s="7" t="s">
        <v>683</v>
      </c>
      <c r="P673" t="s">
        <v>12417</v>
      </c>
    </row>
    <row r="674" spans="1:16" x14ac:dyDescent="0.25">
      <c r="A674" s="8" t="s">
        <v>918</v>
      </c>
      <c r="B674" t="s">
        <v>12417</v>
      </c>
      <c r="C674" s="43" t="str">
        <f>VLOOKUP(B674,'Directorio Pegue'!$B$2:$L$2000,8,FALSE)</f>
        <v>CFI</v>
      </c>
      <c r="D674" s="43"/>
      <c r="K674" s="8" t="s">
        <v>311</v>
      </c>
      <c r="O674" s="7" t="s">
        <v>2312</v>
      </c>
      <c r="P674" t="s">
        <v>12417</v>
      </c>
    </row>
    <row r="675" spans="1:16" x14ac:dyDescent="0.25">
      <c r="A675" s="8" t="s">
        <v>920</v>
      </c>
      <c r="B675" t="s">
        <v>12417</v>
      </c>
      <c r="C675" s="43" t="str">
        <f>VLOOKUP(B675,'Directorio Pegue'!$B$2:$L$2000,8,FALSE)</f>
        <v>CFI</v>
      </c>
      <c r="D675" s="43"/>
      <c r="K675" s="7" t="s">
        <v>309</v>
      </c>
      <c r="O675" s="7" t="s">
        <v>207</v>
      </c>
      <c r="P675" t="s">
        <v>12417</v>
      </c>
    </row>
    <row r="676" spans="1:16" x14ac:dyDescent="0.25">
      <c r="A676" s="8" t="s">
        <v>1178</v>
      </c>
      <c r="B676" t="s">
        <v>12417</v>
      </c>
      <c r="C676" s="43" t="str">
        <f>VLOOKUP(B676,'Directorio Pegue'!$B$2:$L$2000,8,FALSE)</f>
        <v>CFI</v>
      </c>
      <c r="D676" s="43"/>
      <c r="K676" s="7" t="s">
        <v>307</v>
      </c>
      <c r="O676" s="7" t="s">
        <v>1594</v>
      </c>
      <c r="P676" t="s">
        <v>12417</v>
      </c>
    </row>
    <row r="677" spans="1:16" x14ac:dyDescent="0.25">
      <c r="A677" s="7" t="s">
        <v>1180</v>
      </c>
      <c r="B677" t="s">
        <v>12417</v>
      </c>
      <c r="C677" s="43" t="str">
        <f>VLOOKUP(B677,'Directorio Pegue'!$B$2:$L$2000,8,FALSE)</f>
        <v>CFI</v>
      </c>
      <c r="D677" s="43"/>
      <c r="K677" s="8" t="s">
        <v>8569</v>
      </c>
      <c r="O677" s="8" t="s">
        <v>1606</v>
      </c>
      <c r="P677" t="s">
        <v>12417</v>
      </c>
    </row>
    <row r="678" spans="1:16" x14ac:dyDescent="0.25">
      <c r="A678" s="8" t="s">
        <v>1182</v>
      </c>
      <c r="B678" t="s">
        <v>12417</v>
      </c>
      <c r="C678" s="43" t="str">
        <f>VLOOKUP(B678,'Directorio Pegue'!$B$2:$L$2000,8,FALSE)</f>
        <v>CFI</v>
      </c>
      <c r="D678" s="43"/>
      <c r="K678" s="8" t="s">
        <v>78</v>
      </c>
      <c r="O678" s="8" t="s">
        <v>1608</v>
      </c>
      <c r="P678" t="s">
        <v>12417</v>
      </c>
    </row>
    <row r="679" spans="1:16" x14ac:dyDescent="0.25">
      <c r="A679" s="7" t="s">
        <v>1184</v>
      </c>
      <c r="B679" t="s">
        <v>12417</v>
      </c>
      <c r="C679" s="43" t="str">
        <f>VLOOKUP(B679,'Directorio Pegue'!$B$2:$L$2000,8,FALSE)</f>
        <v>CFI</v>
      </c>
      <c r="D679" s="43"/>
      <c r="K679" s="8" t="s">
        <v>76</v>
      </c>
      <c r="O679" s="7" t="s">
        <v>1604</v>
      </c>
      <c r="P679" t="s">
        <v>12417</v>
      </c>
    </row>
    <row r="680" spans="1:16" x14ac:dyDescent="0.25">
      <c r="A680" s="7" t="s">
        <v>2477</v>
      </c>
      <c r="B680" t="s">
        <v>12417</v>
      </c>
      <c r="C680" s="43" t="str">
        <f>VLOOKUP(B680,'Directorio Pegue'!$B$2:$L$2000,8,FALSE)</f>
        <v>CFI</v>
      </c>
      <c r="D680" s="43"/>
      <c r="K680" s="7" t="s">
        <v>74</v>
      </c>
      <c r="O680" s="7" t="s">
        <v>3881</v>
      </c>
      <c r="P680" t="s">
        <v>12417</v>
      </c>
    </row>
    <row r="681" spans="1:16" x14ac:dyDescent="0.25">
      <c r="A681" s="7" t="s">
        <v>2402</v>
      </c>
      <c r="B681" t="s">
        <v>12417</v>
      </c>
      <c r="C681" s="43" t="str">
        <f>VLOOKUP(B681,'Directorio Pegue'!$B$2:$L$2000,8,FALSE)</f>
        <v>CFI</v>
      </c>
      <c r="D681" s="43"/>
      <c r="K681" s="7" t="s">
        <v>252</v>
      </c>
      <c r="O681" s="8" t="s">
        <v>3883</v>
      </c>
      <c r="P681" t="s">
        <v>12417</v>
      </c>
    </row>
    <row r="682" spans="1:16" x14ac:dyDescent="0.25">
      <c r="A682" s="7" t="s">
        <v>1025</v>
      </c>
      <c r="B682" t="s">
        <v>12417</v>
      </c>
      <c r="C682" s="43" t="str">
        <f>VLOOKUP(B682,'Directorio Pegue'!$B$2:$L$2000,8,FALSE)</f>
        <v>CFI</v>
      </c>
      <c r="D682" s="43"/>
      <c r="K682" s="8" t="s">
        <v>259</v>
      </c>
      <c r="O682" s="8" t="s">
        <v>1596</v>
      </c>
      <c r="P682" t="s">
        <v>12417</v>
      </c>
    </row>
    <row r="683" spans="1:16" x14ac:dyDescent="0.25">
      <c r="A683" s="8" t="s">
        <v>205</v>
      </c>
      <c r="B683" t="s">
        <v>12417</v>
      </c>
      <c r="C683" s="43" t="str">
        <f>VLOOKUP(B683,'Directorio Pegue'!$B$2:$L$2000,8,FALSE)</f>
        <v>CFI</v>
      </c>
      <c r="D683" s="43"/>
      <c r="K683" s="7" t="s">
        <v>110</v>
      </c>
      <c r="O683" s="8" t="s">
        <v>1598</v>
      </c>
      <c r="P683" t="s">
        <v>12417</v>
      </c>
    </row>
    <row r="684" spans="1:16" x14ac:dyDescent="0.25">
      <c r="A684" s="8" t="s">
        <v>4619</v>
      </c>
      <c r="B684" t="s">
        <v>12417</v>
      </c>
      <c r="C684" s="43" t="str">
        <f>VLOOKUP(B684,'Directorio Pegue'!$B$2:$L$2000,8,FALSE)</f>
        <v>CFI</v>
      </c>
      <c r="D684" s="43"/>
      <c r="K684" s="8" t="s">
        <v>938</v>
      </c>
      <c r="O684" s="7" t="s">
        <v>7773</v>
      </c>
      <c r="P684" t="s">
        <v>12417</v>
      </c>
    </row>
    <row r="685" spans="1:16" x14ac:dyDescent="0.25">
      <c r="A685" s="7" t="s">
        <v>4621</v>
      </c>
      <c r="B685" t="s">
        <v>12417</v>
      </c>
      <c r="C685" s="43" t="str">
        <f>VLOOKUP(B685,'Directorio Pegue'!$B$2:$L$2000,8,FALSE)</f>
        <v>CFI</v>
      </c>
      <c r="D685" s="43"/>
      <c r="K685" s="8" t="s">
        <v>7637</v>
      </c>
      <c r="O685" s="8" t="s">
        <v>1600</v>
      </c>
      <c r="P685" t="s">
        <v>12417</v>
      </c>
    </row>
    <row r="686" spans="1:16" x14ac:dyDescent="0.25">
      <c r="A686" s="7" t="s">
        <v>4623</v>
      </c>
      <c r="B686" t="s">
        <v>12417</v>
      </c>
      <c r="C686" s="43" t="str">
        <f>VLOOKUP(B686,'Directorio Pegue'!$B$2:$L$2000,8,FALSE)</f>
        <v>CFI</v>
      </c>
      <c r="D686" s="43"/>
      <c r="K686" s="7" t="s">
        <v>302</v>
      </c>
      <c r="O686" s="7" t="s">
        <v>1602</v>
      </c>
      <c r="P686" t="s">
        <v>12417</v>
      </c>
    </row>
    <row r="687" spans="1:16" x14ac:dyDescent="0.25">
      <c r="A687" s="8" t="s">
        <v>4625</v>
      </c>
      <c r="B687" t="s">
        <v>12417</v>
      </c>
      <c r="C687" s="43" t="str">
        <f>VLOOKUP(B687,'Directorio Pegue'!$B$2:$L$2000,8,FALSE)</f>
        <v>CFI</v>
      </c>
      <c r="D687" s="43"/>
      <c r="K687" s="8" t="s">
        <v>324</v>
      </c>
      <c r="O687" s="8" t="s">
        <v>3874</v>
      </c>
      <c r="P687" t="s">
        <v>12417</v>
      </c>
    </row>
    <row r="688" spans="1:16" x14ac:dyDescent="0.25">
      <c r="A688" s="7" t="s">
        <v>7399</v>
      </c>
      <c r="B688" t="s">
        <v>12417</v>
      </c>
      <c r="C688" s="43" t="str">
        <f>VLOOKUP(B688,'Directorio Pegue'!$B$2:$L$2000,8,FALSE)</f>
        <v>CFI</v>
      </c>
      <c r="D688" s="43"/>
      <c r="K688" s="7" t="s">
        <v>330</v>
      </c>
      <c r="O688" s="8" t="s">
        <v>3866</v>
      </c>
      <c r="P688" t="s">
        <v>12417</v>
      </c>
    </row>
    <row r="689" spans="1:16" x14ac:dyDescent="0.25">
      <c r="A689" s="7" t="s">
        <v>9198</v>
      </c>
      <c r="B689" t="s">
        <v>12417</v>
      </c>
      <c r="C689" s="43" t="str">
        <f>VLOOKUP(B689,'Directorio Pegue'!$B$2:$L$2000,8,FALSE)</f>
        <v>CFI</v>
      </c>
      <c r="D689" s="43"/>
      <c r="K689" s="7" t="s">
        <v>7730</v>
      </c>
      <c r="O689" s="8" t="s">
        <v>3878</v>
      </c>
      <c r="P689" t="s">
        <v>12417</v>
      </c>
    </row>
    <row r="690" spans="1:16" x14ac:dyDescent="0.25">
      <c r="A690" s="7" t="s">
        <v>3800</v>
      </c>
      <c r="B690" t="s">
        <v>12417</v>
      </c>
      <c r="C690" s="43" t="str">
        <f>VLOOKUP(B690,'Directorio Pegue'!$B$2:$L$2000,8,FALSE)</f>
        <v>CFI</v>
      </c>
      <c r="D690" s="43"/>
      <c r="K690" s="7" t="s">
        <v>7728</v>
      </c>
      <c r="O690" s="7" t="s">
        <v>670</v>
      </c>
      <c r="P690" t="s">
        <v>12417</v>
      </c>
    </row>
    <row r="691" spans="1:16" x14ac:dyDescent="0.25">
      <c r="A691" s="8" t="s">
        <v>440</v>
      </c>
      <c r="B691" t="s">
        <v>12417</v>
      </c>
      <c r="C691" s="43" t="str">
        <f>VLOOKUP(B691,'Directorio Pegue'!$B$2:$L$2000,8,FALSE)</f>
        <v>CFI</v>
      </c>
      <c r="D691" s="43"/>
      <c r="K691" s="8" t="s">
        <v>328</v>
      </c>
      <c r="O691" s="7" t="s">
        <v>1120</v>
      </c>
      <c r="P691" t="s">
        <v>12417</v>
      </c>
    </row>
    <row r="692" spans="1:16" x14ac:dyDescent="0.25">
      <c r="A692" s="8" t="s">
        <v>438</v>
      </c>
      <c r="B692" t="s">
        <v>12417</v>
      </c>
      <c r="C692" s="43" t="str">
        <f>VLOOKUP(B692,'Directorio Pegue'!$B$2:$L$2000,8,FALSE)</f>
        <v>CFI</v>
      </c>
      <c r="D692" s="43"/>
      <c r="K692" s="8" t="s">
        <v>904</v>
      </c>
      <c r="O692" s="7" t="s">
        <v>743</v>
      </c>
      <c r="P692" t="s">
        <v>12417</v>
      </c>
    </row>
    <row r="693" spans="1:16" x14ac:dyDescent="0.25">
      <c r="A693" s="8" t="s">
        <v>436</v>
      </c>
      <c r="B693" t="s">
        <v>12417</v>
      </c>
      <c r="C693" s="43" t="str">
        <f>VLOOKUP(B693,'Directorio Pegue'!$B$2:$L$2000,8,FALSE)</f>
        <v>CFI</v>
      </c>
      <c r="D693" s="43"/>
      <c r="K693" s="7" t="s">
        <v>1856</v>
      </c>
      <c r="O693" s="8" t="s">
        <v>151</v>
      </c>
      <c r="P693" t="s">
        <v>12417</v>
      </c>
    </row>
    <row r="694" spans="1:16" x14ac:dyDescent="0.25">
      <c r="A694" s="8" t="s">
        <v>550</v>
      </c>
      <c r="B694" t="s">
        <v>12417</v>
      </c>
      <c r="C694" s="43" t="str">
        <f>VLOOKUP(B694,'Directorio Pegue'!$B$2:$L$2000,8,FALSE)</f>
        <v>CFI</v>
      </c>
      <c r="D694" s="43"/>
      <c r="K694" s="8" t="s">
        <v>347</v>
      </c>
      <c r="O694" s="8" t="s">
        <v>7863</v>
      </c>
      <c r="P694" t="s">
        <v>12417</v>
      </c>
    </row>
    <row r="695" spans="1:16" x14ac:dyDescent="0.25">
      <c r="A695" s="8" t="s">
        <v>548</v>
      </c>
      <c r="B695" t="s">
        <v>12417</v>
      </c>
      <c r="C695" s="43" t="str">
        <f>VLOOKUP(B695,'Directorio Pegue'!$B$2:$L$2000,8,FALSE)</f>
        <v>CFI</v>
      </c>
      <c r="D695" s="43"/>
      <c r="K695" s="8" t="s">
        <v>11504</v>
      </c>
      <c r="O695" s="7" t="s">
        <v>1761</v>
      </c>
      <c r="P695" t="s">
        <v>12417</v>
      </c>
    </row>
    <row r="696" spans="1:16" x14ac:dyDescent="0.25">
      <c r="A696" s="8" t="s">
        <v>546</v>
      </c>
      <c r="B696" t="s">
        <v>12417</v>
      </c>
      <c r="C696" s="43" t="str">
        <f>VLOOKUP(B696,'Directorio Pegue'!$B$2:$L$2000,8,FALSE)</f>
        <v>CFI</v>
      </c>
      <c r="D696" s="43"/>
      <c r="K696" s="8" t="s">
        <v>3714</v>
      </c>
      <c r="O696" s="8" t="s">
        <v>424</v>
      </c>
      <c r="P696" t="s">
        <v>12417</v>
      </c>
    </row>
    <row r="697" spans="1:16" x14ac:dyDescent="0.25">
      <c r="A697" s="8" t="s">
        <v>349</v>
      </c>
      <c r="B697" t="s">
        <v>12417</v>
      </c>
      <c r="C697" s="43" t="str">
        <f>VLOOKUP(B697,'Directorio Pegue'!$B$2:$L$2000,8,FALSE)</f>
        <v>CFI</v>
      </c>
      <c r="D697" s="43"/>
      <c r="K697" s="8" t="s">
        <v>7635</v>
      </c>
      <c r="O697" s="8" t="s">
        <v>4438</v>
      </c>
      <c r="P697" t="s">
        <v>12417</v>
      </c>
    </row>
    <row r="698" spans="1:16" x14ac:dyDescent="0.25">
      <c r="A698" s="7" t="s">
        <v>351</v>
      </c>
      <c r="B698" t="s">
        <v>12417</v>
      </c>
      <c r="C698" s="43" t="str">
        <f>VLOOKUP(B698,'Directorio Pegue'!$B$2:$L$2000,8,FALSE)</f>
        <v>CFI</v>
      </c>
      <c r="D698" s="43"/>
      <c r="K698" s="7" t="s">
        <v>8058</v>
      </c>
      <c r="O698" s="8" t="s">
        <v>4444</v>
      </c>
      <c r="P698" t="s">
        <v>12417</v>
      </c>
    </row>
    <row r="699" spans="1:16" x14ac:dyDescent="0.25">
      <c r="A699" s="8" t="s">
        <v>353</v>
      </c>
      <c r="B699" t="s">
        <v>12417</v>
      </c>
      <c r="C699" s="43" t="str">
        <f>VLOOKUP(B699,'Directorio Pegue'!$B$2:$L$2000,8,FALSE)</f>
        <v>CFI</v>
      </c>
      <c r="D699" s="43"/>
      <c r="K699" s="7" t="s">
        <v>509</v>
      </c>
      <c r="O699" s="8" t="s">
        <v>8012</v>
      </c>
      <c r="P699" t="s">
        <v>12417</v>
      </c>
    </row>
    <row r="700" spans="1:16" x14ac:dyDescent="0.25">
      <c r="A700" s="8" t="s">
        <v>3190</v>
      </c>
      <c r="B700" t="s">
        <v>12417</v>
      </c>
      <c r="C700" s="43" t="str">
        <f>VLOOKUP(B700,'Directorio Pegue'!$B$2:$L$2000,8,FALSE)</f>
        <v>CFI</v>
      </c>
      <c r="D700" s="43"/>
      <c r="K700" s="8" t="s">
        <v>99</v>
      </c>
      <c r="O700" s="8" t="s">
        <v>1543</v>
      </c>
      <c r="P700" t="s">
        <v>12417</v>
      </c>
    </row>
    <row r="701" spans="1:16" x14ac:dyDescent="0.25">
      <c r="A701" s="7" t="s">
        <v>1705</v>
      </c>
      <c r="B701" t="s">
        <v>12417</v>
      </c>
      <c r="C701" s="43" t="str">
        <f>VLOOKUP(B701,'Directorio Pegue'!$B$2:$L$2000,8,FALSE)</f>
        <v>CFI</v>
      </c>
      <c r="D701" s="43"/>
      <c r="K701" s="8" t="s">
        <v>106</v>
      </c>
      <c r="O701" s="7" t="s">
        <v>8915</v>
      </c>
      <c r="P701" t="s">
        <v>12417</v>
      </c>
    </row>
    <row r="702" spans="1:16" x14ac:dyDescent="0.25">
      <c r="A702" s="8" t="s">
        <v>311</v>
      </c>
      <c r="B702" t="s">
        <v>12417</v>
      </c>
      <c r="C702" s="43" t="str">
        <f>VLOOKUP(B702,'Directorio Pegue'!$B$2:$L$2000,8,FALSE)</f>
        <v>CFI</v>
      </c>
      <c r="D702" s="43"/>
      <c r="K702" s="7" t="s">
        <v>1642</v>
      </c>
      <c r="O702" s="7" t="s">
        <v>3802</v>
      </c>
      <c r="P702" t="s">
        <v>12417</v>
      </c>
    </row>
    <row r="703" spans="1:16" x14ac:dyDescent="0.25">
      <c r="A703" s="7" t="s">
        <v>309</v>
      </c>
      <c r="B703" t="s">
        <v>12417</v>
      </c>
      <c r="C703" s="43" t="str">
        <f>VLOOKUP(B703,'Directorio Pegue'!$B$2:$L$2000,8,FALSE)</f>
        <v>CFI</v>
      </c>
      <c r="D703" s="43"/>
      <c r="K703" s="7" t="s">
        <v>606</v>
      </c>
      <c r="O703" s="7" t="s">
        <v>3817</v>
      </c>
      <c r="P703" t="s">
        <v>12417</v>
      </c>
    </row>
    <row r="704" spans="1:16" x14ac:dyDescent="0.25">
      <c r="A704" s="7" t="s">
        <v>307</v>
      </c>
      <c r="B704" t="s">
        <v>12417</v>
      </c>
      <c r="C704" s="43" t="str">
        <f>VLOOKUP(B704,'Directorio Pegue'!$B$2:$L$2000,8,FALSE)</f>
        <v>CFI</v>
      </c>
      <c r="D704" s="43"/>
      <c r="K704" s="7" t="s">
        <v>2137</v>
      </c>
      <c r="O704" s="7" t="s">
        <v>3819</v>
      </c>
      <c r="P704" t="s">
        <v>12417</v>
      </c>
    </row>
    <row r="705" spans="1:16" x14ac:dyDescent="0.25">
      <c r="A705" s="8" t="s">
        <v>8569</v>
      </c>
      <c r="B705" t="s">
        <v>12417</v>
      </c>
      <c r="C705" s="43" t="str">
        <f>VLOOKUP(B705,'Directorio Pegue'!$B$2:$L$2000,8,FALSE)</f>
        <v>CFI</v>
      </c>
      <c r="D705" s="43"/>
      <c r="K705" s="8" t="s">
        <v>10459</v>
      </c>
      <c r="O705" s="7" t="s">
        <v>3821</v>
      </c>
      <c r="P705" t="s">
        <v>12417</v>
      </c>
    </row>
    <row r="706" spans="1:16" x14ac:dyDescent="0.25">
      <c r="A706" s="7" t="s">
        <v>78</v>
      </c>
      <c r="B706" t="s">
        <v>12417</v>
      </c>
      <c r="C706" s="43" t="str">
        <f>VLOOKUP(B706,'Directorio Pegue'!$B$2:$L$2000,8,FALSE)</f>
        <v>CFI</v>
      </c>
      <c r="D706" s="43"/>
      <c r="K706" s="7" t="s">
        <v>1541</v>
      </c>
      <c r="O706" s="7" t="s">
        <v>3823</v>
      </c>
      <c r="P706" t="s">
        <v>12417</v>
      </c>
    </row>
    <row r="707" spans="1:16" x14ac:dyDescent="0.25">
      <c r="A707" s="7" t="s">
        <v>76</v>
      </c>
      <c r="B707" t="s">
        <v>12417</v>
      </c>
      <c r="C707" s="43" t="str">
        <f>VLOOKUP(B707,'Directorio Pegue'!$B$2:$L$2000,8,FALSE)</f>
        <v>CFI</v>
      </c>
      <c r="D707" s="43"/>
      <c r="K707" s="8" t="s">
        <v>108</v>
      </c>
      <c r="O707" s="7" t="s">
        <v>850</v>
      </c>
      <c r="P707" t="s">
        <v>12417</v>
      </c>
    </row>
    <row r="708" spans="1:16" x14ac:dyDescent="0.25">
      <c r="A708" s="8" t="s">
        <v>74</v>
      </c>
      <c r="B708" t="s">
        <v>12417</v>
      </c>
      <c r="C708" s="43" t="str">
        <f>VLOOKUP(B708,'Directorio Pegue'!$B$2:$L$2000,8,FALSE)</f>
        <v>CFI</v>
      </c>
      <c r="D708" s="43"/>
      <c r="K708" s="8" t="s">
        <v>1208</v>
      </c>
      <c r="O708" s="7" t="s">
        <v>1614</v>
      </c>
      <c r="P708" t="s">
        <v>12417</v>
      </c>
    </row>
    <row r="709" spans="1:16" x14ac:dyDescent="0.25">
      <c r="A709" s="7" t="s">
        <v>252</v>
      </c>
      <c r="B709" t="s">
        <v>12417</v>
      </c>
      <c r="C709" s="43" t="str">
        <f>VLOOKUP(B709,'Directorio Pegue'!$B$2:$L$2000,8,FALSE)</f>
        <v>CFI</v>
      </c>
      <c r="D709" s="43"/>
      <c r="K709" s="7" t="s">
        <v>1200</v>
      </c>
      <c r="O709" s="8" t="s">
        <v>1612</v>
      </c>
      <c r="P709" t="s">
        <v>12417</v>
      </c>
    </row>
    <row r="710" spans="1:16" x14ac:dyDescent="0.25">
      <c r="A710" s="7" t="s">
        <v>259</v>
      </c>
      <c r="B710" t="s">
        <v>12417</v>
      </c>
      <c r="C710" s="43" t="str">
        <f>VLOOKUP(B710,'Directorio Pegue'!$B$2:$L$2000,8,FALSE)</f>
        <v>CFI</v>
      </c>
      <c r="D710" s="43"/>
      <c r="K710" s="7" t="s">
        <v>1198</v>
      </c>
      <c r="O710" s="7" t="s">
        <v>1610</v>
      </c>
      <c r="P710" t="s">
        <v>12417</v>
      </c>
    </row>
    <row r="711" spans="1:16" x14ac:dyDescent="0.25">
      <c r="A711" s="7" t="s">
        <v>110</v>
      </c>
      <c r="B711" t="s">
        <v>12417</v>
      </c>
      <c r="C711" s="43" t="str">
        <f>VLOOKUP(B711,'Directorio Pegue'!$B$2:$L$2000,8,FALSE)</f>
        <v>CFI</v>
      </c>
      <c r="D711" s="43"/>
      <c r="K711" s="8" t="s">
        <v>697</v>
      </c>
      <c r="O711" s="7" t="s">
        <v>8917</v>
      </c>
      <c r="P711" t="s">
        <v>12417</v>
      </c>
    </row>
    <row r="712" spans="1:16" x14ac:dyDescent="0.25">
      <c r="A712" s="7" t="s">
        <v>938</v>
      </c>
      <c r="B712" t="s">
        <v>12417</v>
      </c>
      <c r="C712" s="43" t="str">
        <f>VLOOKUP(B712,'Directorio Pegue'!$B$2:$L$2000,8,FALSE)</f>
        <v>CFI</v>
      </c>
      <c r="D712" s="43"/>
      <c r="K712" s="8" t="s">
        <v>683</v>
      </c>
      <c r="O712" s="8" t="s">
        <v>3864</v>
      </c>
      <c r="P712" t="s">
        <v>12417</v>
      </c>
    </row>
    <row r="713" spans="1:16" x14ac:dyDescent="0.25">
      <c r="A713" s="8" t="s">
        <v>7637</v>
      </c>
      <c r="B713" t="s">
        <v>12417</v>
      </c>
      <c r="C713" s="43" t="str">
        <f>VLOOKUP(B713,'Directorio Pegue'!$B$2:$L$2000,8,FALSE)</f>
        <v>CFI</v>
      </c>
      <c r="D713" s="43"/>
      <c r="K713" s="8" t="s">
        <v>2312</v>
      </c>
      <c r="O713" s="7" t="s">
        <v>3862</v>
      </c>
      <c r="P713" t="s">
        <v>12417</v>
      </c>
    </row>
    <row r="714" spans="1:16" x14ac:dyDescent="0.25">
      <c r="A714" s="8" t="s">
        <v>302</v>
      </c>
      <c r="B714" t="s">
        <v>12417</v>
      </c>
      <c r="C714" s="43" t="str">
        <f>VLOOKUP(B714,'Directorio Pegue'!$B$2:$L$2000,8,FALSE)</f>
        <v>CFI</v>
      </c>
      <c r="D714" s="43"/>
      <c r="K714" s="8" t="s">
        <v>207</v>
      </c>
      <c r="O714" s="8" t="s">
        <v>3860</v>
      </c>
      <c r="P714" t="s">
        <v>12417</v>
      </c>
    </row>
    <row r="715" spans="1:16" x14ac:dyDescent="0.25">
      <c r="A715" s="8" t="s">
        <v>324</v>
      </c>
      <c r="B715" t="s">
        <v>12417</v>
      </c>
      <c r="C715" s="43" t="str">
        <f>VLOOKUP(B715,'Directorio Pegue'!$B$2:$L$2000,8,FALSE)</f>
        <v>CFI</v>
      </c>
      <c r="D715" s="43"/>
      <c r="K715" s="7" t="s">
        <v>1594</v>
      </c>
      <c r="O715" s="7" t="s">
        <v>3815</v>
      </c>
      <c r="P715" t="s">
        <v>12417</v>
      </c>
    </row>
    <row r="716" spans="1:16" x14ac:dyDescent="0.25">
      <c r="A716" s="7" t="s">
        <v>330</v>
      </c>
      <c r="B716" t="s">
        <v>12417</v>
      </c>
      <c r="C716" s="43" t="str">
        <f>VLOOKUP(B716,'Directorio Pegue'!$B$2:$L$2000,8,FALSE)</f>
        <v>CFI</v>
      </c>
      <c r="D716" s="43"/>
      <c r="K716" s="8" t="s">
        <v>1606</v>
      </c>
      <c r="O716" s="8" t="s">
        <v>3811</v>
      </c>
      <c r="P716" t="s">
        <v>12417</v>
      </c>
    </row>
    <row r="717" spans="1:16" x14ac:dyDescent="0.25">
      <c r="A717" s="8" t="s">
        <v>7730</v>
      </c>
      <c r="B717" t="s">
        <v>12417</v>
      </c>
      <c r="C717" s="43" t="str">
        <f>VLOOKUP(B717,'Directorio Pegue'!$B$2:$L$2000,8,FALSE)</f>
        <v>CFI</v>
      </c>
      <c r="D717" s="43"/>
      <c r="K717" s="8" t="s">
        <v>1608</v>
      </c>
      <c r="O717" s="8" t="s">
        <v>2084</v>
      </c>
      <c r="P717" t="s">
        <v>12417</v>
      </c>
    </row>
    <row r="718" spans="1:16" x14ac:dyDescent="0.25">
      <c r="A718" s="7" t="s">
        <v>7728</v>
      </c>
      <c r="B718" t="s">
        <v>12417</v>
      </c>
      <c r="C718" s="43" t="str">
        <f>VLOOKUP(B718,'Directorio Pegue'!$B$2:$L$2000,8,FALSE)</f>
        <v>CFI</v>
      </c>
      <c r="D718" s="43"/>
      <c r="K718" s="7" t="s">
        <v>1604</v>
      </c>
      <c r="O718" s="8" t="s">
        <v>2086</v>
      </c>
      <c r="P718" t="s">
        <v>12417</v>
      </c>
    </row>
    <row r="719" spans="1:16" x14ac:dyDescent="0.25">
      <c r="A719" s="8" t="s">
        <v>328</v>
      </c>
      <c r="B719" t="s">
        <v>12417</v>
      </c>
      <c r="C719" s="43" t="str">
        <f>VLOOKUP(B719,'Directorio Pegue'!$B$2:$L$2000,8,FALSE)</f>
        <v>CFI</v>
      </c>
      <c r="D719" s="43"/>
      <c r="K719" s="7" t="s">
        <v>3881</v>
      </c>
      <c r="O719" s="7" t="s">
        <v>2082</v>
      </c>
      <c r="P719" t="s">
        <v>12417</v>
      </c>
    </row>
    <row r="720" spans="1:16" x14ac:dyDescent="0.25">
      <c r="A720" s="8" t="s">
        <v>904</v>
      </c>
      <c r="B720" t="s">
        <v>12417</v>
      </c>
      <c r="C720" s="43" t="str">
        <f>VLOOKUP(B720,'Directorio Pegue'!$B$2:$L$2000,8,FALSE)</f>
        <v>CFI</v>
      </c>
      <c r="D720" s="43"/>
      <c r="K720" s="8" t="s">
        <v>3883</v>
      </c>
      <c r="O720" s="8" t="s">
        <v>10171</v>
      </c>
      <c r="P720" t="s">
        <v>12417</v>
      </c>
    </row>
    <row r="721" spans="1:16" x14ac:dyDescent="0.25">
      <c r="A721" s="7" t="s">
        <v>1856</v>
      </c>
      <c r="B721" t="s">
        <v>12417</v>
      </c>
      <c r="C721" s="43" t="str">
        <f>VLOOKUP(B721,'Directorio Pegue'!$B$2:$L$2000,8,FALSE)</f>
        <v>CFI</v>
      </c>
      <c r="D721" s="43"/>
      <c r="K721" s="8" t="s">
        <v>1596</v>
      </c>
      <c r="O721" s="8" t="s">
        <v>801</v>
      </c>
      <c r="P721" t="s">
        <v>12417</v>
      </c>
    </row>
    <row r="722" spans="1:16" x14ac:dyDescent="0.25">
      <c r="A722" s="8" t="s">
        <v>347</v>
      </c>
      <c r="B722" t="s">
        <v>12417</v>
      </c>
      <c r="C722" s="43" t="str">
        <f>VLOOKUP(B722,'Directorio Pegue'!$B$2:$L$2000,8,FALSE)</f>
        <v>CFI</v>
      </c>
      <c r="D722" s="43"/>
      <c r="K722" s="8" t="s">
        <v>1598</v>
      </c>
      <c r="O722" s="7" t="s">
        <v>803</v>
      </c>
      <c r="P722" t="s">
        <v>12417</v>
      </c>
    </row>
    <row r="723" spans="1:16" x14ac:dyDescent="0.25">
      <c r="A723" s="7" t="s">
        <v>11504</v>
      </c>
      <c r="B723" t="s">
        <v>12417</v>
      </c>
      <c r="C723" s="43" t="str">
        <f>VLOOKUP(B723,'Directorio Pegue'!$B$2:$L$2000,8,FALSE)</f>
        <v>CFI</v>
      </c>
      <c r="D723" s="43"/>
      <c r="K723" s="8" t="s">
        <v>7773</v>
      </c>
      <c r="O723" s="8" t="s">
        <v>805</v>
      </c>
      <c r="P723" t="s">
        <v>12417</v>
      </c>
    </row>
    <row r="724" spans="1:16" x14ac:dyDescent="0.25">
      <c r="A724" s="8" t="s">
        <v>3714</v>
      </c>
      <c r="B724" t="s">
        <v>12417</v>
      </c>
      <c r="C724" s="43" t="str">
        <f>VLOOKUP(B724,'Directorio Pegue'!$B$2:$L$2000,8,FALSE)</f>
        <v>CFI</v>
      </c>
      <c r="D724" s="43"/>
      <c r="K724" s="7" t="s">
        <v>1600</v>
      </c>
      <c r="O724" s="8" t="s">
        <v>3813</v>
      </c>
      <c r="P724" t="s">
        <v>12417</v>
      </c>
    </row>
    <row r="725" spans="1:16" x14ac:dyDescent="0.25">
      <c r="A725" s="8" t="s">
        <v>7635</v>
      </c>
      <c r="B725" t="s">
        <v>12417</v>
      </c>
      <c r="C725" s="43" t="str">
        <f>VLOOKUP(B725,'Directorio Pegue'!$B$2:$L$2000,8,FALSE)</f>
        <v>CFI</v>
      </c>
      <c r="D725" s="43"/>
      <c r="K725" s="8" t="s">
        <v>1602</v>
      </c>
      <c r="O725" s="8" t="s">
        <v>3809</v>
      </c>
      <c r="P725" t="s">
        <v>12417</v>
      </c>
    </row>
    <row r="726" spans="1:16" x14ac:dyDescent="0.25">
      <c r="A726" s="8" t="s">
        <v>8058</v>
      </c>
      <c r="B726" t="s">
        <v>12417</v>
      </c>
      <c r="C726" s="43" t="str">
        <f>VLOOKUP(B726,'Directorio Pegue'!$B$2:$L$2000,8,FALSE)</f>
        <v>CFI</v>
      </c>
      <c r="D726" s="43"/>
      <c r="K726" s="8" t="s">
        <v>3874</v>
      </c>
      <c r="O726" s="7" t="s">
        <v>474</v>
      </c>
      <c r="P726" t="s">
        <v>12417</v>
      </c>
    </row>
    <row r="727" spans="1:16" x14ac:dyDescent="0.25">
      <c r="A727" s="7" t="s">
        <v>509</v>
      </c>
      <c r="B727" t="s">
        <v>12417</v>
      </c>
      <c r="C727" s="43" t="str">
        <f>VLOOKUP(B727,'Directorio Pegue'!$B$2:$L$2000,8,FALSE)</f>
        <v>CFI</v>
      </c>
      <c r="D727" s="43"/>
      <c r="K727" s="8" t="s">
        <v>3866</v>
      </c>
      <c r="O727" s="8" t="s">
        <v>478</v>
      </c>
      <c r="P727" t="s">
        <v>12417</v>
      </c>
    </row>
    <row r="728" spans="1:16" x14ac:dyDescent="0.25">
      <c r="A728" s="8" t="s">
        <v>99</v>
      </c>
      <c r="B728" t="s">
        <v>12417</v>
      </c>
      <c r="C728" s="43" t="str">
        <f>VLOOKUP(B728,'Directorio Pegue'!$B$2:$L$2000,8,FALSE)</f>
        <v>CFI</v>
      </c>
      <c r="D728" s="43"/>
      <c r="K728" s="7" t="s">
        <v>3878</v>
      </c>
      <c r="O728" s="8" t="s">
        <v>476</v>
      </c>
      <c r="P728" t="s">
        <v>12417</v>
      </c>
    </row>
    <row r="729" spans="1:16" x14ac:dyDescent="0.25">
      <c r="A729" s="8" t="s">
        <v>106</v>
      </c>
      <c r="B729" t="s">
        <v>12417</v>
      </c>
      <c r="C729" s="43" t="str">
        <f>VLOOKUP(B729,'Directorio Pegue'!$B$2:$L$2000,8,FALSE)</f>
        <v>CFI</v>
      </c>
      <c r="D729" s="43"/>
      <c r="K729" s="8" t="s">
        <v>670</v>
      </c>
      <c r="O729" s="8" t="s">
        <v>4420</v>
      </c>
      <c r="P729" t="s">
        <v>12417</v>
      </c>
    </row>
    <row r="730" spans="1:16" x14ac:dyDescent="0.25">
      <c r="A730" s="7" t="s">
        <v>1642</v>
      </c>
      <c r="B730" t="s">
        <v>12417</v>
      </c>
      <c r="C730" s="43" t="str">
        <f>VLOOKUP(B730,'Directorio Pegue'!$B$2:$L$2000,8,FALSE)</f>
        <v>CFI</v>
      </c>
      <c r="D730" s="43"/>
      <c r="K730" s="8" t="s">
        <v>1120</v>
      </c>
      <c r="O730" s="8" t="s">
        <v>4417</v>
      </c>
      <c r="P730" t="s">
        <v>12417</v>
      </c>
    </row>
    <row r="731" spans="1:16" x14ac:dyDescent="0.25">
      <c r="A731" s="7" t="s">
        <v>606</v>
      </c>
      <c r="B731" t="s">
        <v>12417</v>
      </c>
      <c r="C731" s="43" t="str">
        <f>VLOOKUP(B731,'Directorio Pegue'!$B$2:$L$2000,8,FALSE)</f>
        <v>CFI</v>
      </c>
      <c r="D731" s="43"/>
      <c r="K731" s="7" t="s">
        <v>743</v>
      </c>
      <c r="O731" s="7" t="s">
        <v>4418</v>
      </c>
      <c r="P731" t="s">
        <v>12417</v>
      </c>
    </row>
    <row r="732" spans="1:16" x14ac:dyDescent="0.25">
      <c r="A732" s="8" t="s">
        <v>2137</v>
      </c>
      <c r="B732" t="s">
        <v>12417</v>
      </c>
      <c r="C732" s="43" t="str">
        <f>VLOOKUP(B732,'Directorio Pegue'!$B$2:$L$2000,8,FALSE)</f>
        <v>CFI</v>
      </c>
      <c r="D732" s="43"/>
      <c r="K732" s="8" t="s">
        <v>151</v>
      </c>
      <c r="O732" s="8" t="s">
        <v>4419</v>
      </c>
      <c r="P732" t="s">
        <v>12417</v>
      </c>
    </row>
    <row r="733" spans="1:16" x14ac:dyDescent="0.25">
      <c r="A733" s="8" t="s">
        <v>10459</v>
      </c>
      <c r="B733" t="s">
        <v>12417</v>
      </c>
      <c r="C733" s="43" t="str">
        <f>VLOOKUP(B733,'Directorio Pegue'!$B$2:$L$2000,8,FALSE)</f>
        <v>CFI</v>
      </c>
      <c r="D733" s="43"/>
      <c r="K733" s="7" t="s">
        <v>7863</v>
      </c>
      <c r="O733" s="7" t="s">
        <v>4413</v>
      </c>
      <c r="P733" t="s">
        <v>12417</v>
      </c>
    </row>
    <row r="734" spans="1:16" x14ac:dyDescent="0.25">
      <c r="A734" s="8" t="s">
        <v>1541</v>
      </c>
      <c r="B734" t="s">
        <v>12417</v>
      </c>
      <c r="C734" s="43" t="str">
        <f>VLOOKUP(B734,'Directorio Pegue'!$B$2:$L$2000,8,FALSE)</f>
        <v>CFI</v>
      </c>
      <c r="D734" s="43"/>
      <c r="K734" s="7" t="s">
        <v>1761</v>
      </c>
      <c r="O734" s="8" t="s">
        <v>4414</v>
      </c>
      <c r="P734" t="s">
        <v>12417</v>
      </c>
    </row>
    <row r="735" spans="1:16" x14ac:dyDescent="0.25">
      <c r="A735" s="8" t="s">
        <v>108</v>
      </c>
      <c r="B735" t="s">
        <v>12417</v>
      </c>
      <c r="C735" s="43" t="str">
        <f>VLOOKUP(B735,'Directorio Pegue'!$B$2:$L$2000,8,FALSE)</f>
        <v>CFI</v>
      </c>
      <c r="D735" s="43"/>
      <c r="K735" s="7" t="s">
        <v>424</v>
      </c>
      <c r="O735" s="7" t="s">
        <v>4415</v>
      </c>
      <c r="P735" t="s">
        <v>12417</v>
      </c>
    </row>
    <row r="736" spans="1:16" x14ac:dyDescent="0.25">
      <c r="A736" s="8" t="s">
        <v>1208</v>
      </c>
      <c r="B736" t="s">
        <v>12417</v>
      </c>
      <c r="C736" s="43" t="str">
        <f>VLOOKUP(B736,'Directorio Pegue'!$B$2:$L$2000,8,FALSE)</f>
        <v>CFI</v>
      </c>
      <c r="D736" s="43"/>
      <c r="K736" s="8" t="s">
        <v>4438</v>
      </c>
      <c r="O736" s="8" t="s">
        <v>153</v>
      </c>
      <c r="P736" t="s">
        <v>12417</v>
      </c>
    </row>
    <row r="737" spans="1:16" x14ac:dyDescent="0.25">
      <c r="A737" s="7" t="s">
        <v>1200</v>
      </c>
      <c r="B737" t="s">
        <v>12417</v>
      </c>
      <c r="C737" s="43" t="str">
        <f>VLOOKUP(B737,'Directorio Pegue'!$B$2:$L$2000,8,FALSE)</f>
        <v>CFI</v>
      </c>
      <c r="D737" s="43"/>
      <c r="K737" s="8" t="s">
        <v>4444</v>
      </c>
      <c r="O737" s="8" t="s">
        <v>155</v>
      </c>
      <c r="P737" t="s">
        <v>12417</v>
      </c>
    </row>
    <row r="738" spans="1:16" x14ac:dyDescent="0.25">
      <c r="A738" s="7" t="s">
        <v>1198</v>
      </c>
      <c r="B738" t="s">
        <v>12417</v>
      </c>
      <c r="C738" s="43" t="str">
        <f>VLOOKUP(B738,'Directorio Pegue'!$B$2:$L$2000,8,FALSE)</f>
        <v>CFI</v>
      </c>
      <c r="D738" s="43"/>
      <c r="K738" s="8" t="s">
        <v>8012</v>
      </c>
      <c r="O738" s="7" t="s">
        <v>156</v>
      </c>
      <c r="P738" t="s">
        <v>12417</v>
      </c>
    </row>
    <row r="739" spans="1:16" x14ac:dyDescent="0.25">
      <c r="A739" s="7" t="s">
        <v>697</v>
      </c>
      <c r="B739" t="s">
        <v>12417</v>
      </c>
      <c r="C739" s="43" t="str">
        <f>VLOOKUP(B739,'Directorio Pegue'!$B$2:$L$2000,8,FALSE)</f>
        <v>CFI</v>
      </c>
      <c r="D739" s="43"/>
      <c r="K739" s="8" t="s">
        <v>1543</v>
      </c>
      <c r="O739" s="7" t="s">
        <v>158</v>
      </c>
      <c r="P739" t="s">
        <v>12417</v>
      </c>
    </row>
    <row r="740" spans="1:16" x14ac:dyDescent="0.25">
      <c r="A740" s="7" t="s">
        <v>683</v>
      </c>
      <c r="B740" t="s">
        <v>12417</v>
      </c>
      <c r="C740" s="43" t="str">
        <f>VLOOKUP(B740,'Directorio Pegue'!$B$2:$L$2000,8,FALSE)</f>
        <v>CFI</v>
      </c>
      <c r="D740" s="43"/>
      <c r="K740" s="8" t="s">
        <v>8915</v>
      </c>
      <c r="O740" s="7" t="s">
        <v>484</v>
      </c>
      <c r="P740" t="s">
        <v>12417</v>
      </c>
    </row>
    <row r="741" spans="1:16" x14ac:dyDescent="0.25">
      <c r="A741" s="7" t="s">
        <v>2312</v>
      </c>
      <c r="B741" t="s">
        <v>12417</v>
      </c>
      <c r="C741" s="43" t="str">
        <f>VLOOKUP(B741,'Directorio Pegue'!$B$2:$L$2000,8,FALSE)</f>
        <v>CFI</v>
      </c>
      <c r="D741" s="43"/>
      <c r="K741" s="7" t="s">
        <v>3802</v>
      </c>
      <c r="O741" s="8" t="s">
        <v>486</v>
      </c>
      <c r="P741" t="s">
        <v>12417</v>
      </c>
    </row>
    <row r="742" spans="1:16" x14ac:dyDescent="0.25">
      <c r="A742" s="7" t="s">
        <v>207</v>
      </c>
      <c r="B742" t="s">
        <v>12417</v>
      </c>
      <c r="C742" s="43" t="str">
        <f>VLOOKUP(B742,'Directorio Pegue'!$B$2:$L$2000,8,FALSE)</f>
        <v>CFI</v>
      </c>
      <c r="D742" s="43"/>
      <c r="K742" s="7" t="s">
        <v>3817</v>
      </c>
      <c r="O742" s="7" t="s">
        <v>492</v>
      </c>
      <c r="P742" t="s">
        <v>12417</v>
      </c>
    </row>
    <row r="743" spans="1:16" x14ac:dyDescent="0.25">
      <c r="A743" s="7" t="s">
        <v>1594</v>
      </c>
      <c r="B743" t="s">
        <v>12417</v>
      </c>
      <c r="C743" s="43" t="str">
        <f>VLOOKUP(B743,'Directorio Pegue'!$B$2:$L$2000,8,FALSE)</f>
        <v>CFI</v>
      </c>
      <c r="D743" s="43"/>
      <c r="K743" s="8" t="s">
        <v>3819</v>
      </c>
      <c r="O743" s="8" t="s">
        <v>495</v>
      </c>
      <c r="P743" t="s">
        <v>12417</v>
      </c>
    </row>
    <row r="744" spans="1:16" x14ac:dyDescent="0.25">
      <c r="A744" s="8" t="s">
        <v>1606</v>
      </c>
      <c r="B744" t="s">
        <v>12417</v>
      </c>
      <c r="C744" s="43" t="str">
        <f>VLOOKUP(B744,'Directorio Pegue'!$B$2:$L$2000,8,FALSE)</f>
        <v>CFI</v>
      </c>
      <c r="D744" s="43"/>
      <c r="K744" s="8" t="s">
        <v>3821</v>
      </c>
      <c r="O744" s="8" t="s">
        <v>413</v>
      </c>
      <c r="P744" t="s">
        <v>12417</v>
      </c>
    </row>
    <row r="745" spans="1:16" x14ac:dyDescent="0.25">
      <c r="A745" s="8" t="s">
        <v>1608</v>
      </c>
      <c r="B745" t="s">
        <v>12417</v>
      </c>
      <c r="C745" s="43" t="str">
        <f>VLOOKUP(B745,'Directorio Pegue'!$B$2:$L$2000,8,FALSE)</f>
        <v>CFI</v>
      </c>
      <c r="D745" s="43"/>
      <c r="K745" s="8" t="s">
        <v>3823</v>
      </c>
      <c r="O745" s="8" t="s">
        <v>4854</v>
      </c>
      <c r="P745" t="s">
        <v>12417</v>
      </c>
    </row>
    <row r="746" spans="1:16" x14ac:dyDescent="0.25">
      <c r="A746" s="7" t="s">
        <v>1604</v>
      </c>
      <c r="B746" t="s">
        <v>12417</v>
      </c>
      <c r="C746" s="43" t="str">
        <f>VLOOKUP(B746,'Directorio Pegue'!$B$2:$L$2000,8,FALSE)</f>
        <v>CFI</v>
      </c>
      <c r="D746" s="43"/>
      <c r="K746" s="7" t="s">
        <v>850</v>
      </c>
      <c r="O746" s="8" t="s">
        <v>1210</v>
      </c>
      <c r="P746" t="s">
        <v>12417</v>
      </c>
    </row>
    <row r="747" spans="1:16" x14ac:dyDescent="0.25">
      <c r="A747" s="7" t="s">
        <v>3881</v>
      </c>
      <c r="B747" t="s">
        <v>12417</v>
      </c>
      <c r="C747" s="43" t="str">
        <f>VLOOKUP(B747,'Directorio Pegue'!$B$2:$L$2000,8,FALSE)</f>
        <v>CFI</v>
      </c>
      <c r="D747" s="43"/>
      <c r="K747" s="7" t="s">
        <v>1614</v>
      </c>
      <c r="O747" s="8" t="s">
        <v>1202</v>
      </c>
      <c r="P747" t="s">
        <v>12417</v>
      </c>
    </row>
    <row r="748" spans="1:16" x14ac:dyDescent="0.25">
      <c r="A748" s="8" t="s">
        <v>3883</v>
      </c>
      <c r="B748" t="s">
        <v>12417</v>
      </c>
      <c r="C748" s="43" t="str">
        <f>VLOOKUP(B748,'Directorio Pegue'!$B$2:$L$2000,8,FALSE)</f>
        <v>CFI</v>
      </c>
      <c r="D748" s="43"/>
      <c r="K748" s="8" t="s">
        <v>1612</v>
      </c>
      <c r="O748" s="8" t="s">
        <v>1504</v>
      </c>
      <c r="P748" t="s">
        <v>12417</v>
      </c>
    </row>
    <row r="749" spans="1:16" x14ac:dyDescent="0.25">
      <c r="A749" s="8" t="s">
        <v>1596</v>
      </c>
      <c r="B749" t="s">
        <v>12417</v>
      </c>
      <c r="C749" s="43" t="str">
        <f>VLOOKUP(B749,'Directorio Pegue'!$B$2:$L$2000,8,FALSE)</f>
        <v>CFI</v>
      </c>
      <c r="D749" s="43"/>
      <c r="K749" s="7" t="s">
        <v>1610</v>
      </c>
      <c r="O749" s="8" t="s">
        <v>5783</v>
      </c>
      <c r="P749" t="s">
        <v>12417</v>
      </c>
    </row>
    <row r="750" spans="1:16" x14ac:dyDescent="0.25">
      <c r="A750" s="8" t="s">
        <v>1598</v>
      </c>
      <c r="B750" t="s">
        <v>12417</v>
      </c>
      <c r="C750" s="43" t="str">
        <f>VLOOKUP(B750,'Directorio Pegue'!$B$2:$L$2000,8,FALSE)</f>
        <v>CFI</v>
      </c>
      <c r="D750" s="43"/>
      <c r="K750" s="7" t="s">
        <v>8917</v>
      </c>
      <c r="O750" s="8" t="s">
        <v>922</v>
      </c>
      <c r="P750" t="s">
        <v>12417</v>
      </c>
    </row>
    <row r="751" spans="1:16" x14ac:dyDescent="0.25">
      <c r="A751" s="7" t="s">
        <v>7773</v>
      </c>
      <c r="B751" t="s">
        <v>12417</v>
      </c>
      <c r="C751" s="43" t="str">
        <f>VLOOKUP(B751,'Directorio Pegue'!$B$2:$L$2000,8,FALSE)</f>
        <v>CFI</v>
      </c>
      <c r="D751" s="43"/>
      <c r="K751" s="8" t="s">
        <v>3864</v>
      </c>
      <c r="O751" s="7" t="s">
        <v>924</v>
      </c>
      <c r="P751" t="s">
        <v>12417</v>
      </c>
    </row>
    <row r="752" spans="1:16" x14ac:dyDescent="0.25">
      <c r="A752" s="8" t="s">
        <v>1600</v>
      </c>
      <c r="B752" t="s">
        <v>12417</v>
      </c>
      <c r="C752" s="43" t="str">
        <f>VLOOKUP(B752,'Directorio Pegue'!$B$2:$L$2000,8,FALSE)</f>
        <v>CFI</v>
      </c>
      <c r="D752" s="43"/>
      <c r="K752" s="8" t="s">
        <v>3862</v>
      </c>
      <c r="O752" s="8" t="s">
        <v>926</v>
      </c>
      <c r="P752" t="s">
        <v>12417</v>
      </c>
    </row>
    <row r="753" spans="1:16" x14ac:dyDescent="0.25">
      <c r="A753" s="7" t="s">
        <v>1602</v>
      </c>
      <c r="B753" t="s">
        <v>12417</v>
      </c>
      <c r="C753" s="43" t="str">
        <f>VLOOKUP(B753,'Directorio Pegue'!$B$2:$L$2000,8,FALSE)</f>
        <v>CFI</v>
      </c>
      <c r="D753" s="43"/>
      <c r="K753" s="8" t="s">
        <v>3860</v>
      </c>
      <c r="O753" s="8" t="s">
        <v>1443</v>
      </c>
      <c r="P753" t="s">
        <v>12417</v>
      </c>
    </row>
    <row r="754" spans="1:16" x14ac:dyDescent="0.25">
      <c r="A754" s="8" t="s">
        <v>3874</v>
      </c>
      <c r="B754" t="s">
        <v>12417</v>
      </c>
      <c r="C754" s="43" t="str">
        <f>VLOOKUP(B754,'Directorio Pegue'!$B$2:$L$2000,8,FALSE)</f>
        <v>CFI</v>
      </c>
      <c r="D754" s="43"/>
      <c r="K754" s="8" t="s">
        <v>3815</v>
      </c>
      <c r="O754" s="7" t="s">
        <v>1444</v>
      </c>
      <c r="P754" t="s">
        <v>12417</v>
      </c>
    </row>
    <row r="755" spans="1:16" x14ac:dyDescent="0.25">
      <c r="A755" s="8" t="s">
        <v>3866</v>
      </c>
      <c r="B755" t="s">
        <v>12417</v>
      </c>
      <c r="C755" s="43" t="str">
        <f>VLOOKUP(B755,'Directorio Pegue'!$B$2:$L$2000,8,FALSE)</f>
        <v>CFI</v>
      </c>
      <c r="D755" s="43"/>
      <c r="K755" s="8" t="s">
        <v>3811</v>
      </c>
      <c r="O755" s="7" t="s">
        <v>769</v>
      </c>
      <c r="P755" t="s">
        <v>12417</v>
      </c>
    </row>
    <row r="756" spans="1:16" x14ac:dyDescent="0.25">
      <c r="A756" s="8" t="s">
        <v>3878</v>
      </c>
      <c r="B756" t="s">
        <v>12417</v>
      </c>
      <c r="C756" s="43" t="str">
        <f>VLOOKUP(B756,'Directorio Pegue'!$B$2:$L$2000,8,FALSE)</f>
        <v>CFI</v>
      </c>
      <c r="D756" s="43"/>
      <c r="K756" s="7" t="s">
        <v>2084</v>
      </c>
      <c r="O756" s="8" t="s">
        <v>771</v>
      </c>
      <c r="P756" t="s">
        <v>12417</v>
      </c>
    </row>
    <row r="757" spans="1:16" x14ac:dyDescent="0.25">
      <c r="A757" s="7" t="s">
        <v>670</v>
      </c>
      <c r="B757" t="s">
        <v>12417</v>
      </c>
      <c r="C757" s="43" t="str">
        <f>VLOOKUP(B757,'Directorio Pegue'!$B$2:$L$2000,8,FALSE)</f>
        <v>CFI</v>
      </c>
      <c r="D757" s="43"/>
      <c r="K757" s="8" t="s">
        <v>2086</v>
      </c>
      <c r="O757" s="8" t="s">
        <v>773</v>
      </c>
      <c r="P757" t="s">
        <v>12417</v>
      </c>
    </row>
    <row r="758" spans="1:16" x14ac:dyDescent="0.25">
      <c r="A758" s="7" t="s">
        <v>1120</v>
      </c>
      <c r="B758" t="s">
        <v>12417</v>
      </c>
      <c r="C758" s="43" t="str">
        <f>VLOOKUP(B758,'Directorio Pegue'!$B$2:$L$2000,8,FALSE)</f>
        <v>CFI</v>
      </c>
      <c r="D758" s="43"/>
      <c r="K758" s="7" t="s">
        <v>2082</v>
      </c>
      <c r="O758" s="7" t="s">
        <v>775</v>
      </c>
      <c r="P758" t="s">
        <v>12417</v>
      </c>
    </row>
    <row r="759" spans="1:16" x14ac:dyDescent="0.25">
      <c r="A759" s="7" t="s">
        <v>743</v>
      </c>
      <c r="B759" t="s">
        <v>12417</v>
      </c>
      <c r="C759" s="43" t="str">
        <f>VLOOKUP(B759,'Directorio Pegue'!$B$2:$L$2000,8,FALSE)</f>
        <v>CFI</v>
      </c>
      <c r="D759" s="43"/>
      <c r="K759" s="8" t="s">
        <v>10171</v>
      </c>
      <c r="O759" s="7" t="s">
        <v>777</v>
      </c>
      <c r="P759" t="s">
        <v>12417</v>
      </c>
    </row>
    <row r="760" spans="1:16" x14ac:dyDescent="0.25">
      <c r="A760" s="8" t="s">
        <v>151</v>
      </c>
      <c r="B760" t="s">
        <v>12417</v>
      </c>
      <c r="C760" s="43" t="str">
        <f>VLOOKUP(B760,'Directorio Pegue'!$B$2:$L$2000,8,FALSE)</f>
        <v>CFI</v>
      </c>
      <c r="D760" s="43"/>
      <c r="K760" s="8" t="s">
        <v>801</v>
      </c>
      <c r="O760" s="8" t="s">
        <v>404</v>
      </c>
      <c r="P760" t="s">
        <v>12417</v>
      </c>
    </row>
    <row r="761" spans="1:16" x14ac:dyDescent="0.25">
      <c r="A761" s="8" t="s">
        <v>7863</v>
      </c>
      <c r="B761" t="s">
        <v>12417</v>
      </c>
      <c r="C761" s="43" t="str">
        <f>VLOOKUP(B761,'Directorio Pegue'!$B$2:$L$2000,8,FALSE)</f>
        <v>CFI</v>
      </c>
      <c r="D761" s="43"/>
      <c r="K761" s="7" t="s">
        <v>803</v>
      </c>
      <c r="O761" s="7" t="s">
        <v>406</v>
      </c>
      <c r="P761" t="s">
        <v>12417</v>
      </c>
    </row>
    <row r="762" spans="1:16" x14ac:dyDescent="0.25">
      <c r="A762" s="7" t="s">
        <v>1761</v>
      </c>
      <c r="B762" t="s">
        <v>12417</v>
      </c>
      <c r="C762" s="43" t="str">
        <f>VLOOKUP(B762,'Directorio Pegue'!$B$2:$L$2000,8,FALSE)</f>
        <v>CFI</v>
      </c>
      <c r="D762" s="43"/>
      <c r="K762" s="8" t="s">
        <v>805</v>
      </c>
      <c r="O762" s="7" t="s">
        <v>402</v>
      </c>
      <c r="P762" t="s">
        <v>12417</v>
      </c>
    </row>
    <row r="763" spans="1:16" x14ac:dyDescent="0.25">
      <c r="A763" s="8" t="s">
        <v>424</v>
      </c>
      <c r="B763" t="s">
        <v>12417</v>
      </c>
      <c r="C763" s="43" t="str">
        <f>VLOOKUP(B763,'Directorio Pegue'!$B$2:$L$2000,8,FALSE)</f>
        <v>CFI</v>
      </c>
      <c r="D763" s="43"/>
      <c r="K763" s="7" t="s">
        <v>3813</v>
      </c>
      <c r="O763" s="8" t="s">
        <v>4195</v>
      </c>
      <c r="P763" t="s">
        <v>12417</v>
      </c>
    </row>
    <row r="764" spans="1:16" x14ac:dyDescent="0.25">
      <c r="A764" s="8" t="s">
        <v>4438</v>
      </c>
      <c r="B764" t="s">
        <v>12417</v>
      </c>
      <c r="C764" s="43" t="str">
        <f>VLOOKUP(B764,'Directorio Pegue'!$B$2:$L$2000,8,FALSE)</f>
        <v>CFI</v>
      </c>
      <c r="D764" s="43"/>
      <c r="K764" s="8" t="s">
        <v>3809</v>
      </c>
      <c r="O764" s="7" t="s">
        <v>640</v>
      </c>
      <c r="P764" t="s">
        <v>12417</v>
      </c>
    </row>
    <row r="765" spans="1:16" x14ac:dyDescent="0.25">
      <c r="A765" s="8" t="s">
        <v>4444</v>
      </c>
      <c r="B765" t="s">
        <v>12417</v>
      </c>
      <c r="C765" s="43" t="str">
        <f>VLOOKUP(B765,'Directorio Pegue'!$B$2:$L$2000,8,FALSE)</f>
        <v>CFI</v>
      </c>
      <c r="D765" s="43"/>
      <c r="K765" s="7" t="s">
        <v>474</v>
      </c>
      <c r="O765" s="7" t="s">
        <v>642</v>
      </c>
      <c r="P765" t="s">
        <v>12417</v>
      </c>
    </row>
    <row r="766" spans="1:16" x14ac:dyDescent="0.25">
      <c r="A766" s="8" t="s">
        <v>8012</v>
      </c>
      <c r="B766" t="s">
        <v>12417</v>
      </c>
      <c r="C766" s="43" t="str">
        <f>VLOOKUP(B766,'Directorio Pegue'!$B$2:$L$2000,8,FALSE)</f>
        <v>CFI</v>
      </c>
      <c r="D766" s="43"/>
      <c r="K766" s="8" t="s">
        <v>478</v>
      </c>
      <c r="O766" s="8" t="s">
        <v>649</v>
      </c>
      <c r="P766" t="s">
        <v>12417</v>
      </c>
    </row>
    <row r="767" spans="1:16" x14ac:dyDescent="0.25">
      <c r="A767" s="8" t="s">
        <v>1543</v>
      </c>
      <c r="B767" t="s">
        <v>12417</v>
      </c>
      <c r="C767" s="43" t="str">
        <f>VLOOKUP(B767,'Directorio Pegue'!$B$2:$L$2000,8,FALSE)</f>
        <v>CFI</v>
      </c>
      <c r="D767" s="43"/>
      <c r="K767" s="8" t="s">
        <v>476</v>
      </c>
      <c r="O767" s="7" t="s">
        <v>651</v>
      </c>
      <c r="P767" t="s">
        <v>12417</v>
      </c>
    </row>
    <row r="768" spans="1:16" x14ac:dyDescent="0.25">
      <c r="A768" s="7" t="s">
        <v>8915</v>
      </c>
      <c r="B768" t="s">
        <v>12417</v>
      </c>
      <c r="C768" s="43" t="str">
        <f>VLOOKUP(B768,'Directorio Pegue'!$B$2:$L$2000,8,FALSE)</f>
        <v>CFI</v>
      </c>
      <c r="D768" s="43"/>
      <c r="K768" s="7" t="s">
        <v>4420</v>
      </c>
      <c r="O768" s="7" t="s">
        <v>653</v>
      </c>
      <c r="P768" t="s">
        <v>12417</v>
      </c>
    </row>
    <row r="769" spans="1:16" x14ac:dyDescent="0.25">
      <c r="A769" s="7" t="s">
        <v>3802</v>
      </c>
      <c r="B769" t="s">
        <v>12417</v>
      </c>
      <c r="C769" s="43" t="str">
        <f>VLOOKUP(B769,'Directorio Pegue'!$B$2:$L$2000,8,FALSE)</f>
        <v>CFI</v>
      </c>
      <c r="D769" s="43"/>
      <c r="K769" s="7" t="s">
        <v>4417</v>
      </c>
      <c r="O769" s="8" t="s">
        <v>647</v>
      </c>
      <c r="P769" t="s">
        <v>12417</v>
      </c>
    </row>
    <row r="770" spans="1:16" x14ac:dyDescent="0.25">
      <c r="A770" s="7" t="s">
        <v>3817</v>
      </c>
      <c r="B770" t="s">
        <v>12417</v>
      </c>
      <c r="C770" s="43" t="str">
        <f>VLOOKUP(B770,'Directorio Pegue'!$B$2:$L$2000,8,FALSE)</f>
        <v>CFI</v>
      </c>
      <c r="D770" s="43"/>
      <c r="K770" s="8" t="s">
        <v>4418</v>
      </c>
      <c r="O770" s="7" t="s">
        <v>5955</v>
      </c>
      <c r="P770" t="s">
        <v>12417</v>
      </c>
    </row>
    <row r="771" spans="1:16" x14ac:dyDescent="0.25">
      <c r="A771" s="7" t="s">
        <v>3819</v>
      </c>
      <c r="B771" t="s">
        <v>12417</v>
      </c>
      <c r="C771" s="43" t="str">
        <f>VLOOKUP(B771,'Directorio Pegue'!$B$2:$L$2000,8,FALSE)</f>
        <v>CFI</v>
      </c>
      <c r="D771" s="43"/>
      <c r="K771" s="8" t="s">
        <v>4419</v>
      </c>
      <c r="O771" s="8" t="s">
        <v>5957</v>
      </c>
      <c r="P771" t="s">
        <v>12417</v>
      </c>
    </row>
    <row r="772" spans="1:16" x14ac:dyDescent="0.25">
      <c r="A772" s="7" t="s">
        <v>3821</v>
      </c>
      <c r="B772" t="s">
        <v>12417</v>
      </c>
      <c r="C772" s="43" t="str">
        <f>VLOOKUP(B772,'Directorio Pegue'!$B$2:$L$2000,8,FALSE)</f>
        <v>CFI</v>
      </c>
      <c r="D772" s="43"/>
      <c r="K772" s="7" t="s">
        <v>4413</v>
      </c>
      <c r="O772" s="8" t="s">
        <v>5953</v>
      </c>
      <c r="P772" t="s">
        <v>12417</v>
      </c>
    </row>
    <row r="773" spans="1:16" x14ac:dyDescent="0.25">
      <c r="A773" s="7" t="s">
        <v>3823</v>
      </c>
      <c r="B773" t="s">
        <v>12417</v>
      </c>
      <c r="C773" s="43" t="str">
        <f>VLOOKUP(B773,'Directorio Pegue'!$B$2:$L$2000,8,FALSE)</f>
        <v>CFI</v>
      </c>
      <c r="D773" s="43"/>
      <c r="K773" s="8" t="s">
        <v>4414</v>
      </c>
      <c r="O773" s="8" t="s">
        <v>383</v>
      </c>
      <c r="P773" t="s">
        <v>12417</v>
      </c>
    </row>
    <row r="774" spans="1:16" x14ac:dyDescent="0.25">
      <c r="A774" s="7" t="s">
        <v>850</v>
      </c>
      <c r="B774" t="s">
        <v>12417</v>
      </c>
      <c r="C774" s="43" t="str">
        <f>VLOOKUP(B774,'Directorio Pegue'!$B$2:$L$2000,8,FALSE)</f>
        <v>CFI</v>
      </c>
      <c r="D774" s="43"/>
      <c r="K774" s="7" t="s">
        <v>4415</v>
      </c>
      <c r="O774" s="7" t="s">
        <v>4777</v>
      </c>
      <c r="P774" t="s">
        <v>12417</v>
      </c>
    </row>
    <row r="775" spans="1:16" x14ac:dyDescent="0.25">
      <c r="A775" s="7" t="s">
        <v>1614</v>
      </c>
      <c r="B775" t="s">
        <v>12417</v>
      </c>
      <c r="C775" s="43" t="str">
        <f>VLOOKUP(B775,'Directorio Pegue'!$B$2:$L$2000,8,FALSE)</f>
        <v>CFI</v>
      </c>
      <c r="D775" s="43"/>
      <c r="K775" s="7" t="s">
        <v>153</v>
      </c>
      <c r="O775" s="8" t="s">
        <v>4779</v>
      </c>
      <c r="P775" t="s">
        <v>12417</v>
      </c>
    </row>
    <row r="776" spans="1:16" x14ac:dyDescent="0.25">
      <c r="A776" s="8" t="s">
        <v>1612</v>
      </c>
      <c r="B776" t="s">
        <v>12417</v>
      </c>
      <c r="C776" s="43" t="str">
        <f>VLOOKUP(B776,'Directorio Pegue'!$B$2:$L$2000,8,FALSE)</f>
        <v>CFI</v>
      </c>
      <c r="D776" s="43"/>
      <c r="K776" s="8" t="s">
        <v>155</v>
      </c>
      <c r="O776" s="8" t="s">
        <v>645</v>
      </c>
      <c r="P776" t="s">
        <v>12417</v>
      </c>
    </row>
    <row r="777" spans="1:16" x14ac:dyDescent="0.25">
      <c r="A777" s="7" t="s">
        <v>1610</v>
      </c>
      <c r="B777" t="s">
        <v>12417</v>
      </c>
      <c r="C777" s="43" t="str">
        <f>VLOOKUP(B777,'Directorio Pegue'!$B$2:$L$2000,8,FALSE)</f>
        <v>CFI</v>
      </c>
      <c r="D777" s="43"/>
      <c r="K777" s="7" t="s">
        <v>156</v>
      </c>
      <c r="O777" s="8" t="s">
        <v>638</v>
      </c>
      <c r="P777" t="s">
        <v>12417</v>
      </c>
    </row>
    <row r="778" spans="1:16" x14ac:dyDescent="0.25">
      <c r="A778" s="7" t="s">
        <v>8917</v>
      </c>
      <c r="B778" t="s">
        <v>12417</v>
      </c>
      <c r="C778" s="43" t="str">
        <f>VLOOKUP(B778,'Directorio Pegue'!$B$2:$L$2000,8,FALSE)</f>
        <v>CFI</v>
      </c>
      <c r="D778" s="43"/>
      <c r="K778" s="8" t="s">
        <v>158</v>
      </c>
      <c r="O778" s="7" t="s">
        <v>411</v>
      </c>
      <c r="P778" t="s">
        <v>12417</v>
      </c>
    </row>
    <row r="779" spans="1:16" x14ac:dyDescent="0.25">
      <c r="A779" s="8" t="s">
        <v>3864</v>
      </c>
      <c r="B779" t="s">
        <v>12417</v>
      </c>
      <c r="C779" s="43" t="str">
        <f>VLOOKUP(B779,'Directorio Pegue'!$B$2:$L$2000,8,FALSE)</f>
        <v>CFI</v>
      </c>
      <c r="D779" s="43"/>
      <c r="K779" s="7" t="s">
        <v>484</v>
      </c>
      <c r="O779" s="7" t="s">
        <v>8030</v>
      </c>
      <c r="P779" t="s">
        <v>12417</v>
      </c>
    </row>
    <row r="780" spans="1:16" x14ac:dyDescent="0.25">
      <c r="A780" s="7" t="s">
        <v>3862</v>
      </c>
      <c r="B780" t="s">
        <v>12417</v>
      </c>
      <c r="C780" s="43" t="str">
        <f>VLOOKUP(B780,'Directorio Pegue'!$B$2:$L$2000,8,FALSE)</f>
        <v>CFI</v>
      </c>
      <c r="D780" s="43"/>
      <c r="K780" s="8" t="s">
        <v>486</v>
      </c>
      <c r="O780" s="8" t="s">
        <v>219</v>
      </c>
      <c r="P780" t="s">
        <v>12417</v>
      </c>
    </row>
    <row r="781" spans="1:16" x14ac:dyDescent="0.25">
      <c r="A781" s="8" t="s">
        <v>3860</v>
      </c>
      <c r="B781" t="s">
        <v>12417</v>
      </c>
      <c r="C781" s="43" t="str">
        <f>VLOOKUP(B781,'Directorio Pegue'!$B$2:$L$2000,8,FALSE)</f>
        <v>CFI</v>
      </c>
      <c r="D781" s="43"/>
      <c r="K781" s="8" t="s">
        <v>492</v>
      </c>
      <c r="O781" s="7" t="s">
        <v>6721</v>
      </c>
      <c r="P781" t="s">
        <v>12417</v>
      </c>
    </row>
    <row r="782" spans="1:16" x14ac:dyDescent="0.25">
      <c r="A782" s="7" t="s">
        <v>3815</v>
      </c>
      <c r="B782" t="s">
        <v>12417</v>
      </c>
      <c r="C782" s="43" t="str">
        <f>VLOOKUP(B782,'Directorio Pegue'!$B$2:$L$2000,8,FALSE)</f>
        <v>CFI</v>
      </c>
      <c r="D782" s="43"/>
      <c r="K782" s="8" t="s">
        <v>495</v>
      </c>
      <c r="O782" s="7" t="s">
        <v>1586</v>
      </c>
      <c r="P782" t="s">
        <v>12417</v>
      </c>
    </row>
    <row r="783" spans="1:16" x14ac:dyDescent="0.25">
      <c r="A783" s="8" t="s">
        <v>3811</v>
      </c>
      <c r="B783" t="s">
        <v>12417</v>
      </c>
      <c r="C783" s="43" t="str">
        <f>VLOOKUP(B783,'Directorio Pegue'!$B$2:$L$2000,8,FALSE)</f>
        <v>CFI</v>
      </c>
      <c r="D783" s="43"/>
      <c r="K783" s="7" t="s">
        <v>413</v>
      </c>
      <c r="O783" s="8" t="s">
        <v>1588</v>
      </c>
      <c r="P783" t="s">
        <v>12417</v>
      </c>
    </row>
    <row r="784" spans="1:16" x14ac:dyDescent="0.25">
      <c r="A784" s="8" t="s">
        <v>2084</v>
      </c>
      <c r="B784" t="s">
        <v>12417</v>
      </c>
      <c r="C784" s="43" t="str">
        <f>VLOOKUP(B784,'Directorio Pegue'!$B$2:$L$2000,8,FALSE)</f>
        <v>CFI</v>
      </c>
      <c r="D784" s="43"/>
      <c r="K784" s="7" t="s">
        <v>4854</v>
      </c>
      <c r="O784" s="7" t="s">
        <v>1590</v>
      </c>
      <c r="P784" t="s">
        <v>12417</v>
      </c>
    </row>
    <row r="785" spans="1:16" x14ac:dyDescent="0.25">
      <c r="A785" s="8" t="s">
        <v>2086</v>
      </c>
      <c r="B785" t="s">
        <v>12417</v>
      </c>
      <c r="C785" s="43" t="str">
        <f>VLOOKUP(B785,'Directorio Pegue'!$B$2:$L$2000,8,FALSE)</f>
        <v>CFI</v>
      </c>
      <c r="D785" s="43"/>
      <c r="K785" s="8" t="s">
        <v>1210</v>
      </c>
      <c r="O785" s="7" t="s">
        <v>1564</v>
      </c>
      <c r="P785" t="s">
        <v>12417</v>
      </c>
    </row>
    <row r="786" spans="1:16" x14ac:dyDescent="0.25">
      <c r="A786" s="7" t="s">
        <v>2082</v>
      </c>
      <c r="B786" t="s">
        <v>12417</v>
      </c>
      <c r="C786" s="43" t="str">
        <f>VLOOKUP(B786,'Directorio Pegue'!$B$2:$L$2000,8,FALSE)</f>
        <v>CFI</v>
      </c>
      <c r="D786" s="43"/>
      <c r="K786" s="7" t="s">
        <v>1202</v>
      </c>
      <c r="O786" s="7" t="s">
        <v>1566</v>
      </c>
      <c r="P786" t="s">
        <v>12417</v>
      </c>
    </row>
    <row r="787" spans="1:16" x14ac:dyDescent="0.25">
      <c r="A787" s="8" t="s">
        <v>10171</v>
      </c>
      <c r="B787" t="s">
        <v>12417</v>
      </c>
      <c r="C787" s="43" t="str">
        <f>VLOOKUP(B787,'Directorio Pegue'!$B$2:$L$2000,8,FALSE)</f>
        <v>CFI</v>
      </c>
      <c r="D787" s="43"/>
      <c r="K787" s="7" t="s">
        <v>1504</v>
      </c>
      <c r="O787" s="8" t="s">
        <v>1562</v>
      </c>
      <c r="P787" t="s">
        <v>12417</v>
      </c>
    </row>
    <row r="788" spans="1:16" x14ac:dyDescent="0.25">
      <c r="A788" s="8" t="s">
        <v>801</v>
      </c>
      <c r="B788" t="s">
        <v>12417</v>
      </c>
      <c r="C788" s="43" t="str">
        <f>VLOOKUP(B788,'Directorio Pegue'!$B$2:$L$2000,8,FALSE)</f>
        <v>CFI</v>
      </c>
      <c r="D788" s="43"/>
      <c r="K788" s="8" t="s">
        <v>5783</v>
      </c>
      <c r="O788" s="7" t="s">
        <v>146</v>
      </c>
      <c r="P788" t="s">
        <v>12417</v>
      </c>
    </row>
    <row r="789" spans="1:16" x14ac:dyDescent="0.25">
      <c r="A789" s="7" t="s">
        <v>803</v>
      </c>
      <c r="B789" t="s">
        <v>12417</v>
      </c>
      <c r="C789" s="43" t="str">
        <f>VLOOKUP(B789,'Directorio Pegue'!$B$2:$L$2000,8,FALSE)</f>
        <v>CFI</v>
      </c>
      <c r="D789" s="43"/>
      <c r="K789" s="7" t="s">
        <v>922</v>
      </c>
      <c r="O789" s="8" t="s">
        <v>144</v>
      </c>
      <c r="P789" t="s">
        <v>12417</v>
      </c>
    </row>
    <row r="790" spans="1:16" x14ac:dyDescent="0.25">
      <c r="A790" s="8" t="s">
        <v>805</v>
      </c>
      <c r="B790" t="s">
        <v>12417</v>
      </c>
      <c r="C790" s="43" t="str">
        <f>VLOOKUP(B790,'Directorio Pegue'!$B$2:$L$2000,8,FALSE)</f>
        <v>CFI</v>
      </c>
      <c r="D790" s="43"/>
      <c r="K790" s="8" t="s">
        <v>924</v>
      </c>
      <c r="O790" s="7" t="s">
        <v>142</v>
      </c>
      <c r="P790" t="s">
        <v>12417</v>
      </c>
    </row>
    <row r="791" spans="1:16" x14ac:dyDescent="0.25">
      <c r="A791" s="8" t="s">
        <v>3813</v>
      </c>
      <c r="B791" t="s">
        <v>12417</v>
      </c>
      <c r="C791" s="43" t="str">
        <f>VLOOKUP(B791,'Directorio Pegue'!$B$2:$L$2000,8,FALSE)</f>
        <v>CFI</v>
      </c>
      <c r="D791" s="43"/>
      <c r="K791" s="7" t="s">
        <v>926</v>
      </c>
      <c r="O791" s="7" t="s">
        <v>543</v>
      </c>
      <c r="P791" t="s">
        <v>12417</v>
      </c>
    </row>
    <row r="792" spans="1:16" x14ac:dyDescent="0.25">
      <c r="A792" s="8" t="s">
        <v>3809</v>
      </c>
      <c r="B792" t="s">
        <v>12417</v>
      </c>
      <c r="C792" s="43" t="str">
        <f>VLOOKUP(B792,'Directorio Pegue'!$B$2:$L$2000,8,FALSE)</f>
        <v>CFI</v>
      </c>
      <c r="D792" s="43"/>
      <c r="K792" s="7" t="s">
        <v>1443</v>
      </c>
      <c r="O792" s="8" t="s">
        <v>1672</v>
      </c>
      <c r="P792" t="s">
        <v>12417</v>
      </c>
    </row>
    <row r="793" spans="1:16" x14ac:dyDescent="0.25">
      <c r="A793" s="7" t="s">
        <v>474</v>
      </c>
      <c r="B793" t="s">
        <v>12417</v>
      </c>
      <c r="C793" s="43" t="str">
        <f>VLOOKUP(B793,'Directorio Pegue'!$B$2:$L$2000,8,FALSE)</f>
        <v>CFI</v>
      </c>
      <c r="D793" s="43"/>
      <c r="K793" s="8" t="s">
        <v>1444</v>
      </c>
      <c r="O793" s="7" t="s">
        <v>1670</v>
      </c>
      <c r="P793" t="s">
        <v>12417</v>
      </c>
    </row>
    <row r="794" spans="1:16" x14ac:dyDescent="0.25">
      <c r="A794" s="8" t="s">
        <v>478</v>
      </c>
      <c r="B794" t="s">
        <v>12417</v>
      </c>
      <c r="C794" s="43" t="str">
        <f>VLOOKUP(B794,'Directorio Pegue'!$B$2:$L$2000,8,FALSE)</f>
        <v>CFI</v>
      </c>
      <c r="D794" s="43"/>
      <c r="K794" s="7" t="s">
        <v>769</v>
      </c>
      <c r="O794" s="8" t="s">
        <v>1668</v>
      </c>
      <c r="P794" t="s">
        <v>12417</v>
      </c>
    </row>
    <row r="795" spans="1:16" x14ac:dyDescent="0.25">
      <c r="A795" s="8" t="s">
        <v>476</v>
      </c>
      <c r="B795" t="s">
        <v>12417</v>
      </c>
      <c r="C795" s="43" t="str">
        <f>VLOOKUP(B795,'Directorio Pegue'!$B$2:$L$2000,8,FALSE)</f>
        <v>CFI</v>
      </c>
      <c r="D795" s="43"/>
      <c r="K795" s="7" t="s">
        <v>771</v>
      </c>
      <c r="O795" s="7" t="s">
        <v>202</v>
      </c>
      <c r="P795" t="s">
        <v>12417</v>
      </c>
    </row>
    <row r="796" spans="1:16" x14ac:dyDescent="0.25">
      <c r="A796" s="8" t="s">
        <v>4420</v>
      </c>
      <c r="B796" t="s">
        <v>12417</v>
      </c>
      <c r="C796" s="43" t="str">
        <f>VLOOKUP(B796,'Directorio Pegue'!$B$2:$L$2000,8,FALSE)</f>
        <v>CFI</v>
      </c>
      <c r="D796" s="43"/>
      <c r="K796" s="8" t="s">
        <v>773</v>
      </c>
      <c r="O796" s="7" t="s">
        <v>246</v>
      </c>
      <c r="P796" t="s">
        <v>12417</v>
      </c>
    </row>
    <row r="797" spans="1:16" x14ac:dyDescent="0.25">
      <c r="A797" s="8" t="s">
        <v>4417</v>
      </c>
      <c r="B797" t="s">
        <v>12417</v>
      </c>
      <c r="C797" s="43" t="str">
        <f>VLOOKUP(B797,'Directorio Pegue'!$B$2:$L$2000,8,FALSE)</f>
        <v>CFI</v>
      </c>
      <c r="D797" s="43"/>
      <c r="K797" s="8" t="s">
        <v>775</v>
      </c>
      <c r="O797" s="8" t="s">
        <v>243</v>
      </c>
      <c r="P797" t="s">
        <v>12417</v>
      </c>
    </row>
    <row r="798" spans="1:16" x14ac:dyDescent="0.25">
      <c r="A798" s="7" t="s">
        <v>4418</v>
      </c>
      <c r="B798" t="s">
        <v>12417</v>
      </c>
      <c r="C798" s="43" t="str">
        <f>VLOOKUP(B798,'Directorio Pegue'!$B$2:$L$2000,8,FALSE)</f>
        <v>CFI</v>
      </c>
      <c r="D798" s="43"/>
      <c r="K798" s="8" t="s">
        <v>777</v>
      </c>
      <c r="O798" s="7" t="s">
        <v>249</v>
      </c>
      <c r="P798" t="s">
        <v>12417</v>
      </c>
    </row>
    <row r="799" spans="1:16" x14ac:dyDescent="0.25">
      <c r="A799" s="8" t="s">
        <v>4419</v>
      </c>
      <c r="B799" t="s">
        <v>12417</v>
      </c>
      <c r="C799" s="43" t="str">
        <f>VLOOKUP(B799,'Directorio Pegue'!$B$2:$L$2000,8,FALSE)</f>
        <v>CFI</v>
      </c>
      <c r="D799" s="43"/>
      <c r="K799" s="8" t="s">
        <v>404</v>
      </c>
      <c r="O799" s="7" t="s">
        <v>216</v>
      </c>
      <c r="P799" t="s">
        <v>12417</v>
      </c>
    </row>
    <row r="800" spans="1:16" x14ac:dyDescent="0.25">
      <c r="A800" s="7" t="s">
        <v>4413</v>
      </c>
      <c r="B800" t="s">
        <v>12417</v>
      </c>
      <c r="C800" s="43" t="str">
        <f>VLOOKUP(B800,'Directorio Pegue'!$B$2:$L$2000,8,FALSE)</f>
        <v>CFI</v>
      </c>
      <c r="D800" s="43"/>
      <c r="K800" s="7" t="s">
        <v>406</v>
      </c>
      <c r="O800" s="8" t="s">
        <v>4984</v>
      </c>
      <c r="P800" t="s">
        <v>12417</v>
      </c>
    </row>
    <row r="801" spans="1:16" x14ac:dyDescent="0.25">
      <c r="A801" s="8" t="s">
        <v>4414</v>
      </c>
      <c r="B801" t="s">
        <v>12417</v>
      </c>
      <c r="C801" s="43" t="str">
        <f>VLOOKUP(B801,'Directorio Pegue'!$B$2:$L$2000,8,FALSE)</f>
        <v>CFI</v>
      </c>
      <c r="D801" s="43"/>
      <c r="K801" s="8" t="s">
        <v>402</v>
      </c>
      <c r="O801" s="8" t="s">
        <v>4986</v>
      </c>
      <c r="P801" t="s">
        <v>12417</v>
      </c>
    </row>
    <row r="802" spans="1:16" x14ac:dyDescent="0.25">
      <c r="A802" s="7" t="s">
        <v>4415</v>
      </c>
      <c r="B802" t="s">
        <v>12417</v>
      </c>
      <c r="C802" s="43" t="str">
        <f>VLOOKUP(B802,'Directorio Pegue'!$B$2:$L$2000,8,FALSE)</f>
        <v>CFI</v>
      </c>
      <c r="D802" s="43"/>
      <c r="K802" s="8" t="s">
        <v>4195</v>
      </c>
      <c r="O802" s="8" t="s">
        <v>713</v>
      </c>
      <c r="P802" t="s">
        <v>12417</v>
      </c>
    </row>
    <row r="803" spans="1:16" x14ac:dyDescent="0.25">
      <c r="A803" s="8" t="s">
        <v>153</v>
      </c>
      <c r="B803" t="s">
        <v>12417</v>
      </c>
      <c r="C803" s="43" t="str">
        <f>VLOOKUP(B803,'Directorio Pegue'!$B$2:$L$2000,8,FALSE)</f>
        <v>CFI</v>
      </c>
      <c r="D803" s="43"/>
      <c r="K803" s="7" t="s">
        <v>640</v>
      </c>
      <c r="O803" s="7" t="s">
        <v>720</v>
      </c>
      <c r="P803" t="s">
        <v>12417</v>
      </c>
    </row>
    <row r="804" spans="1:16" x14ac:dyDescent="0.25">
      <c r="A804" s="8" t="s">
        <v>155</v>
      </c>
      <c r="B804" t="s">
        <v>12417</v>
      </c>
      <c r="C804" s="43" t="str">
        <f>VLOOKUP(B804,'Directorio Pegue'!$B$2:$L$2000,8,FALSE)</f>
        <v>CFI</v>
      </c>
      <c r="D804" s="43"/>
      <c r="K804" s="7" t="s">
        <v>642</v>
      </c>
      <c r="O804" s="7" t="s">
        <v>718</v>
      </c>
      <c r="P804" t="s">
        <v>12417</v>
      </c>
    </row>
    <row r="805" spans="1:16" x14ac:dyDescent="0.25">
      <c r="A805" s="7" t="s">
        <v>156</v>
      </c>
      <c r="B805" t="s">
        <v>12417</v>
      </c>
      <c r="C805" s="43" t="str">
        <f>VLOOKUP(B805,'Directorio Pegue'!$B$2:$L$2000,8,FALSE)</f>
        <v>CFI</v>
      </c>
      <c r="D805" s="43"/>
      <c r="K805" s="8" t="s">
        <v>649</v>
      </c>
      <c r="O805" s="8" t="s">
        <v>169</v>
      </c>
      <c r="P805" t="s">
        <v>12417</v>
      </c>
    </row>
    <row r="806" spans="1:16" x14ac:dyDescent="0.25">
      <c r="A806" s="7" t="s">
        <v>158</v>
      </c>
      <c r="B806" t="s">
        <v>12417</v>
      </c>
      <c r="C806" s="43" t="str">
        <f>VLOOKUP(B806,'Directorio Pegue'!$B$2:$L$2000,8,FALSE)</f>
        <v>CFI</v>
      </c>
      <c r="D806" s="43"/>
      <c r="K806" s="7" t="s">
        <v>651</v>
      </c>
      <c r="O806" s="8" t="s">
        <v>166</v>
      </c>
      <c r="P806" t="s">
        <v>12417</v>
      </c>
    </row>
    <row r="807" spans="1:16" x14ac:dyDescent="0.25">
      <c r="A807" s="7" t="s">
        <v>484</v>
      </c>
      <c r="B807" t="s">
        <v>12417</v>
      </c>
      <c r="C807" s="43" t="str">
        <f>VLOOKUP(B807,'Directorio Pegue'!$B$2:$L$2000,8,FALSE)</f>
        <v>CFI</v>
      </c>
      <c r="D807" s="43"/>
      <c r="K807" s="8" t="s">
        <v>653</v>
      </c>
      <c r="O807" s="8" t="s">
        <v>942</v>
      </c>
      <c r="P807" t="s">
        <v>12417</v>
      </c>
    </row>
    <row r="808" spans="1:16" x14ac:dyDescent="0.25">
      <c r="A808" s="8" t="s">
        <v>486</v>
      </c>
      <c r="B808" t="s">
        <v>12417</v>
      </c>
      <c r="C808" s="43" t="str">
        <f>VLOOKUP(B808,'Directorio Pegue'!$B$2:$L$2000,8,FALSE)</f>
        <v>CFI</v>
      </c>
      <c r="D808" s="43"/>
      <c r="K808" s="7" t="s">
        <v>647</v>
      </c>
      <c r="O808" s="7" t="s">
        <v>940</v>
      </c>
      <c r="P808" t="s">
        <v>12417</v>
      </c>
    </row>
    <row r="809" spans="1:16" x14ac:dyDescent="0.25">
      <c r="A809" s="7" t="s">
        <v>492</v>
      </c>
      <c r="B809" t="s">
        <v>12417</v>
      </c>
      <c r="C809" s="43" t="str">
        <f>VLOOKUP(B809,'Directorio Pegue'!$B$2:$L$2000,8,FALSE)</f>
        <v>CFI</v>
      </c>
      <c r="D809" s="43"/>
      <c r="K809" s="8" t="s">
        <v>5955</v>
      </c>
      <c r="O809" s="7" t="s">
        <v>337</v>
      </c>
      <c r="P809" t="s">
        <v>12417</v>
      </c>
    </row>
    <row r="810" spans="1:16" x14ac:dyDescent="0.25">
      <c r="A810" s="8" t="s">
        <v>495</v>
      </c>
      <c r="B810" t="s">
        <v>12417</v>
      </c>
      <c r="C810" s="43" t="str">
        <f>VLOOKUP(B810,'Directorio Pegue'!$B$2:$L$2000,8,FALSE)</f>
        <v>CFI</v>
      </c>
      <c r="D810" s="43"/>
      <c r="K810" s="8" t="s">
        <v>5957</v>
      </c>
      <c r="O810" s="7" t="s">
        <v>854</v>
      </c>
      <c r="P810" t="s">
        <v>12417</v>
      </c>
    </row>
    <row r="811" spans="1:16" x14ac:dyDescent="0.25">
      <c r="A811" s="8" t="s">
        <v>413</v>
      </c>
      <c r="B811" t="s">
        <v>12417</v>
      </c>
      <c r="C811" s="43" t="str">
        <f>VLOOKUP(B811,'Directorio Pegue'!$B$2:$L$2000,8,FALSE)</f>
        <v>CFI</v>
      </c>
      <c r="D811" s="43"/>
      <c r="K811" s="8" t="s">
        <v>5953</v>
      </c>
      <c r="O811" s="7" t="s">
        <v>856</v>
      </c>
      <c r="P811" t="s">
        <v>12417</v>
      </c>
    </row>
    <row r="812" spans="1:16" x14ac:dyDescent="0.25">
      <c r="A812" s="8" t="s">
        <v>4854</v>
      </c>
      <c r="B812" t="s">
        <v>12417</v>
      </c>
      <c r="C812" s="43" t="str">
        <f>VLOOKUP(B812,'Directorio Pegue'!$B$2:$L$2000,8,FALSE)</f>
        <v>CFI</v>
      </c>
      <c r="D812" s="43"/>
      <c r="K812" s="7" t="s">
        <v>383</v>
      </c>
      <c r="O812" s="8" t="s">
        <v>341</v>
      </c>
      <c r="P812" t="s">
        <v>12417</v>
      </c>
    </row>
    <row r="813" spans="1:16" x14ac:dyDescent="0.25">
      <c r="A813" s="8" t="s">
        <v>1210</v>
      </c>
      <c r="B813" t="s">
        <v>12417</v>
      </c>
      <c r="C813" s="43" t="str">
        <f>VLOOKUP(B813,'Directorio Pegue'!$B$2:$L$2000,8,FALSE)</f>
        <v>CFI</v>
      </c>
      <c r="D813" s="43"/>
      <c r="K813" s="8" t="s">
        <v>4777</v>
      </c>
      <c r="O813" s="8" t="s">
        <v>1059</v>
      </c>
      <c r="P813" t="s">
        <v>12417</v>
      </c>
    </row>
    <row r="814" spans="1:16" x14ac:dyDescent="0.25">
      <c r="A814" s="8" t="s">
        <v>1202</v>
      </c>
      <c r="B814" t="s">
        <v>12417</v>
      </c>
      <c r="C814" s="43" t="str">
        <f>VLOOKUP(B814,'Directorio Pegue'!$B$2:$L$2000,8,FALSE)</f>
        <v>CFI</v>
      </c>
      <c r="D814" s="43"/>
      <c r="K814" s="7" t="s">
        <v>4779</v>
      </c>
      <c r="O814" s="8" t="s">
        <v>1061</v>
      </c>
      <c r="P814" t="s">
        <v>12417</v>
      </c>
    </row>
    <row r="815" spans="1:16" x14ac:dyDescent="0.25">
      <c r="A815" s="8" t="s">
        <v>1504</v>
      </c>
      <c r="B815" t="s">
        <v>12417</v>
      </c>
      <c r="C815" s="43" t="str">
        <f>VLOOKUP(B815,'Directorio Pegue'!$B$2:$L$2000,8,FALSE)</f>
        <v>CFI</v>
      </c>
      <c r="D815" s="43"/>
      <c r="K815" s="8" t="s">
        <v>645</v>
      </c>
      <c r="O815" s="8" t="s">
        <v>1097</v>
      </c>
      <c r="P815" t="s">
        <v>12417</v>
      </c>
    </row>
    <row r="816" spans="1:16" x14ac:dyDescent="0.25">
      <c r="A816" s="8" t="s">
        <v>5783</v>
      </c>
      <c r="B816" t="s">
        <v>12417</v>
      </c>
      <c r="C816" s="43" t="str">
        <f>VLOOKUP(B816,'Directorio Pegue'!$B$2:$L$2000,8,FALSE)</f>
        <v>CFI</v>
      </c>
      <c r="D816" s="43"/>
      <c r="K816" s="7" t="s">
        <v>638</v>
      </c>
      <c r="O816" s="7" t="s">
        <v>1063</v>
      </c>
      <c r="P816" t="s">
        <v>12417</v>
      </c>
    </row>
    <row r="817" spans="1:16" x14ac:dyDescent="0.25">
      <c r="A817" s="8" t="s">
        <v>922</v>
      </c>
      <c r="B817" t="s">
        <v>12417</v>
      </c>
      <c r="C817" s="43" t="str">
        <f>VLOOKUP(B817,'Directorio Pegue'!$B$2:$L$2000,8,FALSE)</f>
        <v>CFI</v>
      </c>
      <c r="D817" s="43"/>
      <c r="K817" s="8" t="s">
        <v>411</v>
      </c>
      <c r="O817" s="7" t="s">
        <v>2676</v>
      </c>
      <c r="P817" t="s">
        <v>12417</v>
      </c>
    </row>
    <row r="818" spans="1:16" x14ac:dyDescent="0.25">
      <c r="A818" s="7" t="s">
        <v>924</v>
      </c>
      <c r="B818" t="s">
        <v>12417</v>
      </c>
      <c r="C818" s="43" t="str">
        <f>VLOOKUP(B818,'Directorio Pegue'!$B$2:$L$2000,8,FALSE)</f>
        <v>CFI</v>
      </c>
      <c r="D818" s="43"/>
      <c r="K818" s="7" t="s">
        <v>8030</v>
      </c>
      <c r="O818" s="8" t="s">
        <v>2685</v>
      </c>
      <c r="P818" t="s">
        <v>12417</v>
      </c>
    </row>
    <row r="819" spans="1:16" x14ac:dyDescent="0.25">
      <c r="A819" s="8" t="s">
        <v>926</v>
      </c>
      <c r="B819" t="s">
        <v>12417</v>
      </c>
      <c r="C819" s="43" t="str">
        <f>VLOOKUP(B819,'Directorio Pegue'!$B$2:$L$2000,8,FALSE)</f>
        <v>CFI</v>
      </c>
      <c r="D819" s="43"/>
      <c r="K819" s="8" t="s">
        <v>219</v>
      </c>
      <c r="O819" s="8" t="s">
        <v>1238</v>
      </c>
      <c r="P819" t="s">
        <v>12417</v>
      </c>
    </row>
    <row r="820" spans="1:16" x14ac:dyDescent="0.25">
      <c r="A820" s="8" t="s">
        <v>1443</v>
      </c>
      <c r="B820" t="s">
        <v>12417</v>
      </c>
      <c r="C820" s="43" t="str">
        <f>VLOOKUP(B820,'Directorio Pegue'!$B$2:$L$2000,8,FALSE)</f>
        <v>CFI</v>
      </c>
      <c r="D820" s="43"/>
      <c r="K820" s="7" t="s">
        <v>6721</v>
      </c>
      <c r="O820" s="7" t="s">
        <v>1240</v>
      </c>
      <c r="P820" t="s">
        <v>12417</v>
      </c>
    </row>
    <row r="821" spans="1:16" x14ac:dyDescent="0.25">
      <c r="A821" s="7" t="s">
        <v>1444</v>
      </c>
      <c r="B821" t="s">
        <v>12417</v>
      </c>
      <c r="C821" s="43" t="str">
        <f>VLOOKUP(B821,'Directorio Pegue'!$B$2:$L$2000,8,FALSE)</f>
        <v>CFI</v>
      </c>
      <c r="D821" s="43"/>
      <c r="K821" s="7" t="s">
        <v>1586</v>
      </c>
      <c r="O821" s="18" t="s">
        <v>1242</v>
      </c>
      <c r="P821" t="s">
        <v>12417</v>
      </c>
    </row>
    <row r="822" spans="1:16" x14ac:dyDescent="0.25">
      <c r="A822" s="7" t="s">
        <v>769</v>
      </c>
      <c r="B822" t="s">
        <v>12417</v>
      </c>
      <c r="C822" s="43" t="str">
        <f>VLOOKUP(B822,'Directorio Pegue'!$B$2:$L$2000,8,FALSE)</f>
        <v>CFI</v>
      </c>
      <c r="D822" s="43"/>
      <c r="K822" s="8" t="s">
        <v>1588</v>
      </c>
      <c r="O822" s="18" t="s">
        <v>11279</v>
      </c>
      <c r="P822" t="s">
        <v>12418</v>
      </c>
    </row>
    <row r="823" spans="1:16" x14ac:dyDescent="0.25">
      <c r="A823" s="8" t="s">
        <v>771</v>
      </c>
      <c r="B823" t="s">
        <v>12417</v>
      </c>
      <c r="C823" s="43" t="str">
        <f>VLOOKUP(B823,'Directorio Pegue'!$B$2:$L$2000,8,FALSE)</f>
        <v>CFI</v>
      </c>
      <c r="D823" s="43"/>
      <c r="K823" s="8" t="s">
        <v>1590</v>
      </c>
      <c r="O823" s="7" t="s">
        <v>3041</v>
      </c>
      <c r="P823" t="s">
        <v>12419</v>
      </c>
    </row>
    <row r="824" spans="1:16" x14ac:dyDescent="0.25">
      <c r="A824" s="8" t="s">
        <v>773</v>
      </c>
      <c r="B824" t="s">
        <v>12417</v>
      </c>
      <c r="C824" s="43" t="str">
        <f>VLOOKUP(B824,'Directorio Pegue'!$B$2:$L$2000,8,FALSE)</f>
        <v>CFI</v>
      </c>
      <c r="D824" s="43"/>
      <c r="K824" s="8" t="s">
        <v>1564</v>
      </c>
      <c r="O824" s="8" t="s">
        <v>3043</v>
      </c>
      <c r="P824" t="s">
        <v>12420</v>
      </c>
    </row>
    <row r="825" spans="1:16" x14ac:dyDescent="0.25">
      <c r="A825" s="7" t="s">
        <v>775</v>
      </c>
      <c r="B825" t="s">
        <v>12417</v>
      </c>
      <c r="C825" s="43" t="str">
        <f>VLOOKUP(B825,'Directorio Pegue'!$B$2:$L$2000,8,FALSE)</f>
        <v>CFI</v>
      </c>
      <c r="D825" s="43"/>
      <c r="K825" s="8" t="s">
        <v>1566</v>
      </c>
      <c r="O825" s="7" t="s">
        <v>3039</v>
      </c>
      <c r="P825" t="s">
        <v>12421</v>
      </c>
    </row>
    <row r="826" spans="1:16" x14ac:dyDescent="0.25">
      <c r="A826" s="7" t="s">
        <v>777</v>
      </c>
      <c r="B826" t="s">
        <v>12417</v>
      </c>
      <c r="C826" s="43" t="str">
        <f>VLOOKUP(B826,'Directorio Pegue'!$B$2:$L$2000,8,FALSE)</f>
        <v>CFI</v>
      </c>
      <c r="D826" s="43"/>
      <c r="K826" s="8" t="s">
        <v>1562</v>
      </c>
      <c r="O826" s="7" t="s">
        <v>214</v>
      </c>
      <c r="P826" t="s">
        <v>12422</v>
      </c>
    </row>
    <row r="827" spans="1:16" x14ac:dyDescent="0.25">
      <c r="A827" s="8" t="s">
        <v>404</v>
      </c>
      <c r="B827" t="s">
        <v>12417</v>
      </c>
      <c r="C827" s="43" t="str">
        <f>VLOOKUP(B827,'Directorio Pegue'!$B$2:$L$2000,8,FALSE)</f>
        <v>CFI</v>
      </c>
      <c r="D827" s="43"/>
      <c r="K827" s="8" t="s">
        <v>146</v>
      </c>
      <c r="O827" s="8" t="s">
        <v>426</v>
      </c>
      <c r="P827" t="s">
        <v>12423</v>
      </c>
    </row>
    <row r="828" spans="1:16" x14ac:dyDescent="0.25">
      <c r="A828" s="7" t="s">
        <v>406</v>
      </c>
      <c r="B828" t="s">
        <v>12417</v>
      </c>
      <c r="C828" s="43" t="str">
        <f>VLOOKUP(B828,'Directorio Pegue'!$B$2:$L$2000,8,FALSE)</f>
        <v>CFI</v>
      </c>
      <c r="D828" s="43"/>
      <c r="K828" s="7" t="s">
        <v>144</v>
      </c>
      <c r="O828" s="7" t="s">
        <v>209</v>
      </c>
      <c r="P828" t="s">
        <v>12424</v>
      </c>
    </row>
    <row r="829" spans="1:16" x14ac:dyDescent="0.25">
      <c r="A829" s="7" t="s">
        <v>402</v>
      </c>
      <c r="B829" t="s">
        <v>12417</v>
      </c>
      <c r="C829" s="43" t="str">
        <f>VLOOKUP(B829,'Directorio Pegue'!$B$2:$L$2000,8,FALSE)</f>
        <v>CFI</v>
      </c>
      <c r="D829" s="43"/>
      <c r="K829" s="7" t="s">
        <v>142</v>
      </c>
      <c r="O829" s="7" t="s">
        <v>238</v>
      </c>
      <c r="P829" t="s">
        <v>12425</v>
      </c>
    </row>
    <row r="830" spans="1:16" x14ac:dyDescent="0.25">
      <c r="A830" s="8" t="s">
        <v>4195</v>
      </c>
      <c r="B830" t="s">
        <v>12417</v>
      </c>
      <c r="C830" s="43" t="str">
        <f>VLOOKUP(B830,'Directorio Pegue'!$B$2:$L$2000,8,FALSE)</f>
        <v>CFI</v>
      </c>
      <c r="D830" s="43"/>
      <c r="K830" s="7" t="s">
        <v>543</v>
      </c>
      <c r="O830" s="7" t="s">
        <v>240</v>
      </c>
      <c r="P830" t="s">
        <v>12426</v>
      </c>
    </row>
    <row r="831" spans="1:16" x14ac:dyDescent="0.25">
      <c r="A831" s="7" t="s">
        <v>640</v>
      </c>
      <c r="B831" t="s">
        <v>12417</v>
      </c>
      <c r="C831" s="43" t="str">
        <f>VLOOKUP(B831,'Directorio Pegue'!$B$2:$L$2000,8,FALSE)</f>
        <v>CFI</v>
      </c>
      <c r="D831" s="43"/>
      <c r="K831" s="8" t="s">
        <v>1672</v>
      </c>
      <c r="O831" s="7" t="s">
        <v>8688</v>
      </c>
      <c r="P831" t="s">
        <v>12427</v>
      </c>
    </row>
    <row r="832" spans="1:16" x14ac:dyDescent="0.25">
      <c r="A832" s="7" t="s">
        <v>642</v>
      </c>
      <c r="B832" t="s">
        <v>12417</v>
      </c>
      <c r="C832" s="43" t="str">
        <f>VLOOKUP(B832,'Directorio Pegue'!$B$2:$L$2000,8,FALSE)</f>
        <v>CFI</v>
      </c>
      <c r="D832" s="43"/>
      <c r="K832" s="7" t="s">
        <v>1670</v>
      </c>
      <c r="O832" s="8" t="s">
        <v>254</v>
      </c>
      <c r="P832" t="s">
        <v>12428</v>
      </c>
    </row>
    <row r="833" spans="1:16" x14ac:dyDescent="0.25">
      <c r="A833" s="8" t="s">
        <v>649</v>
      </c>
      <c r="B833" t="s">
        <v>12417</v>
      </c>
      <c r="C833" s="43" t="str">
        <f>VLOOKUP(B833,'Directorio Pegue'!$B$2:$L$2000,8,FALSE)</f>
        <v>CFI</v>
      </c>
      <c r="D833" s="43"/>
      <c r="K833" s="8" t="s">
        <v>1668</v>
      </c>
      <c r="O833" s="7" t="s">
        <v>7888</v>
      </c>
      <c r="P833" t="s">
        <v>12429</v>
      </c>
    </row>
    <row r="834" spans="1:16" x14ac:dyDescent="0.25">
      <c r="A834" s="7" t="s">
        <v>651</v>
      </c>
      <c r="B834" t="s">
        <v>12417</v>
      </c>
      <c r="C834" s="43" t="str">
        <f>VLOOKUP(B834,'Directorio Pegue'!$B$2:$L$2000,8,FALSE)</f>
        <v>CFI</v>
      </c>
      <c r="D834" s="43"/>
      <c r="K834" s="7" t="s">
        <v>202</v>
      </c>
      <c r="O834" s="8" t="s">
        <v>114</v>
      </c>
      <c r="P834" t="s">
        <v>12430</v>
      </c>
    </row>
    <row r="835" spans="1:16" x14ac:dyDescent="0.25">
      <c r="A835" s="7" t="s">
        <v>653</v>
      </c>
      <c r="B835" t="s">
        <v>12417</v>
      </c>
      <c r="C835" s="43" t="str">
        <f>VLOOKUP(B835,'Directorio Pegue'!$B$2:$L$2000,8,FALSE)</f>
        <v>CFI</v>
      </c>
      <c r="D835" s="43"/>
      <c r="K835" s="7" t="s">
        <v>246</v>
      </c>
      <c r="O835" s="7" t="s">
        <v>2257</v>
      </c>
      <c r="P835" t="s">
        <v>12320</v>
      </c>
    </row>
    <row r="836" spans="1:16" x14ac:dyDescent="0.25">
      <c r="A836" s="8" t="s">
        <v>647</v>
      </c>
      <c r="B836" t="s">
        <v>12417</v>
      </c>
      <c r="C836" s="43" t="str">
        <f>VLOOKUP(B836,'Directorio Pegue'!$B$2:$L$2000,8,FALSE)</f>
        <v>CFI</v>
      </c>
      <c r="D836" s="43"/>
      <c r="K836" s="8" t="s">
        <v>243</v>
      </c>
      <c r="O836" s="8" t="s">
        <v>2427</v>
      </c>
      <c r="P836" t="s">
        <v>12431</v>
      </c>
    </row>
    <row r="837" spans="1:16" x14ac:dyDescent="0.25">
      <c r="A837" s="7" t="s">
        <v>5955</v>
      </c>
      <c r="B837" t="s">
        <v>12417</v>
      </c>
      <c r="C837" s="43" t="str">
        <f>VLOOKUP(B837,'Directorio Pegue'!$B$2:$L$2000,8,FALSE)</f>
        <v>CFI</v>
      </c>
      <c r="D837" s="43"/>
      <c r="K837" s="8" t="s">
        <v>249</v>
      </c>
      <c r="O837" s="8" t="s">
        <v>10130</v>
      </c>
      <c r="P837" t="s">
        <v>12221</v>
      </c>
    </row>
    <row r="838" spans="1:16" x14ac:dyDescent="0.25">
      <c r="A838" s="8" t="s">
        <v>5957</v>
      </c>
      <c r="B838" t="s">
        <v>12417</v>
      </c>
      <c r="C838" s="43" t="str">
        <f>VLOOKUP(B838,'Directorio Pegue'!$B$2:$L$2000,8,FALSE)</f>
        <v>CFI</v>
      </c>
      <c r="D838" s="43"/>
      <c r="K838" s="8" t="s">
        <v>216</v>
      </c>
      <c r="O838" s="8" t="s">
        <v>701</v>
      </c>
      <c r="P838" t="s">
        <v>12432</v>
      </c>
    </row>
    <row r="839" spans="1:16" x14ac:dyDescent="0.25">
      <c r="A839" s="8" t="s">
        <v>5953</v>
      </c>
      <c r="B839" t="s">
        <v>12417</v>
      </c>
      <c r="C839" s="43" t="str">
        <f>VLOOKUP(B839,'Directorio Pegue'!$B$2:$L$2000,8,FALSE)</f>
        <v>CFI</v>
      </c>
      <c r="D839" s="43"/>
      <c r="K839" s="7" t="s">
        <v>4984</v>
      </c>
      <c r="O839" s="8" t="s">
        <v>4307</v>
      </c>
      <c r="P839" t="s">
        <v>12433</v>
      </c>
    </row>
    <row r="840" spans="1:16" x14ac:dyDescent="0.25">
      <c r="A840" s="8" t="s">
        <v>383</v>
      </c>
      <c r="B840" t="s">
        <v>12417</v>
      </c>
      <c r="C840" s="43" t="str">
        <f>VLOOKUP(B840,'Directorio Pegue'!$B$2:$L$2000,8,FALSE)</f>
        <v>CFI</v>
      </c>
      <c r="D840" s="43"/>
      <c r="K840" s="7" t="s">
        <v>4986</v>
      </c>
      <c r="O840" s="7" t="s">
        <v>4323</v>
      </c>
      <c r="P840" t="s">
        <v>12434</v>
      </c>
    </row>
    <row r="841" spans="1:16" x14ac:dyDescent="0.25">
      <c r="A841" s="7" t="s">
        <v>4777</v>
      </c>
      <c r="B841" t="s">
        <v>12417</v>
      </c>
      <c r="C841" s="43" t="str">
        <f>VLOOKUP(B841,'Directorio Pegue'!$B$2:$L$2000,8,FALSE)</f>
        <v>CFI</v>
      </c>
      <c r="D841" s="43"/>
      <c r="K841" s="8" t="s">
        <v>713</v>
      </c>
      <c r="O841" s="7" t="s">
        <v>2071</v>
      </c>
      <c r="P841" t="s">
        <v>12435</v>
      </c>
    </row>
    <row r="842" spans="1:16" x14ac:dyDescent="0.25">
      <c r="A842" s="8" t="s">
        <v>4779</v>
      </c>
      <c r="B842" t="s">
        <v>12417</v>
      </c>
      <c r="C842" s="43" t="str">
        <f>VLOOKUP(B842,'Directorio Pegue'!$B$2:$L$2000,8,FALSE)</f>
        <v>CFI</v>
      </c>
      <c r="D842" s="43"/>
      <c r="K842" s="7" t="s">
        <v>720</v>
      </c>
      <c r="O842" s="8" t="s">
        <v>533</v>
      </c>
      <c r="P842" t="s">
        <v>12436</v>
      </c>
    </row>
    <row r="843" spans="1:16" x14ac:dyDescent="0.25">
      <c r="A843" s="8" t="s">
        <v>645</v>
      </c>
      <c r="B843" t="s">
        <v>12417</v>
      </c>
      <c r="C843" s="43" t="str">
        <f>VLOOKUP(B843,'Directorio Pegue'!$B$2:$L$2000,8,FALSE)</f>
        <v>CFI</v>
      </c>
      <c r="D843" s="43"/>
      <c r="K843" s="7" t="s">
        <v>718</v>
      </c>
      <c r="O843" s="8" t="s">
        <v>1811</v>
      </c>
      <c r="P843" t="s">
        <v>12437</v>
      </c>
    </row>
    <row r="844" spans="1:16" x14ac:dyDescent="0.25">
      <c r="A844" s="8" t="s">
        <v>638</v>
      </c>
      <c r="B844" t="s">
        <v>12417</v>
      </c>
      <c r="C844" s="43" t="str">
        <f>VLOOKUP(B844,'Directorio Pegue'!$B$2:$L$2000,8,FALSE)</f>
        <v>CFI</v>
      </c>
      <c r="D844" s="43"/>
      <c r="K844" s="7" t="s">
        <v>169</v>
      </c>
      <c r="O844" s="7" t="s">
        <v>1813</v>
      </c>
      <c r="P844" t="s">
        <v>12438</v>
      </c>
    </row>
    <row r="845" spans="1:16" x14ac:dyDescent="0.25">
      <c r="A845" s="7" t="s">
        <v>411</v>
      </c>
      <c r="B845" t="s">
        <v>12417</v>
      </c>
      <c r="C845" s="43" t="str">
        <f>VLOOKUP(B845,'Directorio Pegue'!$B$2:$L$2000,8,FALSE)</f>
        <v>CFI</v>
      </c>
      <c r="D845" s="43"/>
      <c r="K845" s="8" t="s">
        <v>166</v>
      </c>
      <c r="O845" s="8" t="s">
        <v>1815</v>
      </c>
      <c r="P845" t="s">
        <v>12439</v>
      </c>
    </row>
    <row r="846" spans="1:16" x14ac:dyDescent="0.25">
      <c r="A846" s="7" t="s">
        <v>8030</v>
      </c>
      <c r="B846" t="s">
        <v>12417</v>
      </c>
      <c r="C846" s="43" t="str">
        <f>VLOOKUP(B846,'Directorio Pegue'!$B$2:$L$2000,8,FALSE)</f>
        <v>CFI</v>
      </c>
      <c r="D846" s="43"/>
      <c r="K846" s="8" t="s">
        <v>942</v>
      </c>
      <c r="O846" s="7" t="s">
        <v>29</v>
      </c>
      <c r="P846" t="s">
        <v>12440</v>
      </c>
    </row>
    <row r="847" spans="1:16" x14ac:dyDescent="0.25">
      <c r="A847" s="8" t="s">
        <v>219</v>
      </c>
      <c r="B847" t="s">
        <v>12417</v>
      </c>
      <c r="C847" s="43" t="str">
        <f>VLOOKUP(B847,'Directorio Pegue'!$B$2:$L$2000,8,FALSE)</f>
        <v>CFI</v>
      </c>
      <c r="D847" s="43"/>
      <c r="K847" s="7" t="s">
        <v>940</v>
      </c>
      <c r="O847" s="8" t="s">
        <v>11113</v>
      </c>
      <c r="P847" t="s">
        <v>12441</v>
      </c>
    </row>
    <row r="848" spans="1:16" x14ac:dyDescent="0.25">
      <c r="A848" s="7" t="s">
        <v>6721</v>
      </c>
      <c r="B848" t="s">
        <v>12417</v>
      </c>
      <c r="C848" s="43" t="str">
        <f>VLOOKUP(B848,'Directorio Pegue'!$B$2:$L$2000,8,FALSE)</f>
        <v>CFI</v>
      </c>
      <c r="D848" s="43"/>
      <c r="K848" s="8" t="s">
        <v>337</v>
      </c>
      <c r="O848" s="7" t="s">
        <v>699</v>
      </c>
      <c r="P848" t="s">
        <v>12442</v>
      </c>
    </row>
    <row r="849" spans="1:16" x14ac:dyDescent="0.25">
      <c r="A849" s="7" t="s">
        <v>1586</v>
      </c>
      <c r="B849" t="s">
        <v>12417</v>
      </c>
      <c r="C849" s="43" t="str">
        <f>VLOOKUP(B849,'Directorio Pegue'!$B$2:$L$2000,8,FALSE)</f>
        <v>CFI</v>
      </c>
      <c r="D849" s="43"/>
      <c r="K849" s="7" t="s">
        <v>854</v>
      </c>
      <c r="O849" s="7" t="s">
        <v>580</v>
      </c>
      <c r="P849" t="s">
        <v>12283</v>
      </c>
    </row>
    <row r="850" spans="1:16" x14ac:dyDescent="0.25">
      <c r="A850" s="8" t="s">
        <v>1588</v>
      </c>
      <c r="B850" t="s">
        <v>12417</v>
      </c>
      <c r="C850" s="43" t="str">
        <f>VLOOKUP(B850,'Directorio Pegue'!$B$2:$L$2000,8,FALSE)</f>
        <v>CFI</v>
      </c>
      <c r="D850" s="43"/>
      <c r="K850" s="7" t="s">
        <v>856</v>
      </c>
      <c r="O850" s="8" t="s">
        <v>9490</v>
      </c>
      <c r="P850" t="s">
        <v>12443</v>
      </c>
    </row>
    <row r="851" spans="1:16" x14ac:dyDescent="0.25">
      <c r="A851" s="7" t="s">
        <v>1590</v>
      </c>
      <c r="B851" t="s">
        <v>12417</v>
      </c>
      <c r="C851" s="43" t="str">
        <f>VLOOKUP(B851,'Directorio Pegue'!$B$2:$L$2000,8,FALSE)</f>
        <v>CFI</v>
      </c>
      <c r="D851" s="43"/>
      <c r="K851" s="8" t="s">
        <v>341</v>
      </c>
      <c r="O851" s="8" t="s">
        <v>10885</v>
      </c>
      <c r="P851" t="s">
        <v>12375</v>
      </c>
    </row>
    <row r="852" spans="1:16" x14ac:dyDescent="0.25">
      <c r="A852" s="7" t="s">
        <v>1564</v>
      </c>
      <c r="B852" t="s">
        <v>12417</v>
      </c>
      <c r="C852" s="43" t="str">
        <f>VLOOKUP(B852,'Directorio Pegue'!$B$2:$L$2000,8,FALSE)</f>
        <v>CFI</v>
      </c>
      <c r="D852" s="43"/>
      <c r="K852" s="8" t="s">
        <v>1059</v>
      </c>
      <c r="O852" s="7" t="s">
        <v>4993</v>
      </c>
      <c r="P852" t="s">
        <v>12379</v>
      </c>
    </row>
    <row r="853" spans="1:16" x14ac:dyDescent="0.25">
      <c r="A853" s="7" t="s">
        <v>1566</v>
      </c>
      <c r="B853" t="s">
        <v>12417</v>
      </c>
      <c r="C853" s="43" t="str">
        <f>VLOOKUP(B853,'Directorio Pegue'!$B$2:$L$2000,8,FALSE)</f>
        <v>CFI</v>
      </c>
      <c r="D853" s="43"/>
      <c r="K853" s="8" t="s">
        <v>1061</v>
      </c>
      <c r="O853" s="18" t="s">
        <v>634</v>
      </c>
      <c r="P853" t="s">
        <v>12444</v>
      </c>
    </row>
    <row r="854" spans="1:16" x14ac:dyDescent="0.25">
      <c r="A854" s="8" t="s">
        <v>1562</v>
      </c>
      <c r="B854" t="s">
        <v>12417</v>
      </c>
      <c r="C854" s="43" t="str">
        <f>VLOOKUP(B854,'Directorio Pegue'!$B$2:$L$2000,8,FALSE)</f>
        <v>CFI</v>
      </c>
      <c r="D854" s="43"/>
      <c r="K854" s="8" t="s">
        <v>1097</v>
      </c>
      <c r="O854" s="8" t="s">
        <v>188</v>
      </c>
      <c r="P854" t="s">
        <v>12445</v>
      </c>
    </row>
    <row r="855" spans="1:16" x14ac:dyDescent="0.25">
      <c r="A855" s="7" t="s">
        <v>146</v>
      </c>
      <c r="B855" t="s">
        <v>12417</v>
      </c>
      <c r="C855" s="43" t="str">
        <f>VLOOKUP(B855,'Directorio Pegue'!$B$2:$L$2000,8,FALSE)</f>
        <v>CFI</v>
      </c>
      <c r="D855" s="43"/>
      <c r="K855" s="7" t="s">
        <v>1063</v>
      </c>
      <c r="O855" s="8" t="s">
        <v>9022</v>
      </c>
      <c r="P855" t="s">
        <v>12446</v>
      </c>
    </row>
    <row r="856" spans="1:16" x14ac:dyDescent="0.25">
      <c r="A856" s="8" t="s">
        <v>144</v>
      </c>
      <c r="B856" t="s">
        <v>12417</v>
      </c>
      <c r="C856" s="43" t="str">
        <f>VLOOKUP(B856,'Directorio Pegue'!$B$2:$L$2000,8,FALSE)</f>
        <v>CFI</v>
      </c>
      <c r="D856" s="43"/>
      <c r="K856" s="7" t="s">
        <v>2676</v>
      </c>
      <c r="O856" s="8" t="s">
        <v>1413</v>
      </c>
      <c r="P856" t="s">
        <v>12447</v>
      </c>
    </row>
    <row r="857" spans="1:16" x14ac:dyDescent="0.25">
      <c r="A857" s="7" t="s">
        <v>142</v>
      </c>
      <c r="B857" t="s">
        <v>12417</v>
      </c>
      <c r="C857" s="43" t="str">
        <f>VLOOKUP(B857,'Directorio Pegue'!$B$2:$L$2000,8,FALSE)</f>
        <v>CFI</v>
      </c>
      <c r="D857" s="43"/>
      <c r="K857" s="8" t="s">
        <v>2685</v>
      </c>
      <c r="O857" s="7" t="s">
        <v>5005</v>
      </c>
      <c r="P857" t="s">
        <v>12448</v>
      </c>
    </row>
    <row r="858" spans="1:16" x14ac:dyDescent="0.25">
      <c r="A858" s="7" t="s">
        <v>543</v>
      </c>
      <c r="B858" t="s">
        <v>12417</v>
      </c>
      <c r="C858" s="43" t="str">
        <f>VLOOKUP(B858,'Directorio Pegue'!$B$2:$L$2000,8,FALSE)</f>
        <v>CFI</v>
      </c>
      <c r="D858" s="43"/>
      <c r="K858" s="7" t="s">
        <v>1238</v>
      </c>
      <c r="O858" s="8" t="s">
        <v>1409</v>
      </c>
      <c r="P858" s="8" t="s">
        <v>12449</v>
      </c>
    </row>
    <row r="859" spans="1:16" x14ac:dyDescent="0.25">
      <c r="A859" s="8" t="s">
        <v>1672</v>
      </c>
      <c r="B859" t="s">
        <v>12417</v>
      </c>
      <c r="C859" s="43" t="str">
        <f>VLOOKUP(B859,'Directorio Pegue'!$B$2:$L$2000,8,FALSE)</f>
        <v>CFI</v>
      </c>
      <c r="D859" s="43"/>
      <c r="K859" s="7" t="s">
        <v>1240</v>
      </c>
      <c r="O859" s="8" t="s">
        <v>118</v>
      </c>
      <c r="P859" t="s">
        <v>12450</v>
      </c>
    </row>
    <row r="860" spans="1:16" x14ac:dyDescent="0.25">
      <c r="A860" s="7" t="s">
        <v>1670</v>
      </c>
      <c r="B860" t="s">
        <v>12417</v>
      </c>
      <c r="C860" s="43" t="str">
        <f>VLOOKUP(B860,'Directorio Pegue'!$B$2:$L$2000,8,FALSE)</f>
        <v>CFI</v>
      </c>
      <c r="D860" s="43"/>
      <c r="K860" s="8" t="s">
        <v>1242</v>
      </c>
      <c r="O860" s="7" t="s">
        <v>1277</v>
      </c>
      <c r="P860" t="s">
        <v>12451</v>
      </c>
    </row>
    <row r="861" spans="1:16" x14ac:dyDescent="0.25">
      <c r="A861" s="8" t="s">
        <v>1668</v>
      </c>
      <c r="B861" t="s">
        <v>12417</v>
      </c>
      <c r="C861" s="43" t="str">
        <f>VLOOKUP(B861,'Directorio Pegue'!$B$2:$L$2000,8,FALSE)</f>
        <v>CFI</v>
      </c>
      <c r="D861" s="43"/>
      <c r="K861" s="7" t="s">
        <v>11279</v>
      </c>
      <c r="O861" s="8" t="s">
        <v>461</v>
      </c>
      <c r="P861" t="s">
        <v>12137</v>
      </c>
    </row>
    <row r="862" spans="1:16" x14ac:dyDescent="0.25">
      <c r="A862" s="7" t="s">
        <v>202</v>
      </c>
      <c r="B862" t="s">
        <v>12417</v>
      </c>
      <c r="C862" s="43" t="str">
        <f>VLOOKUP(B862,'Directorio Pegue'!$B$2:$L$2000,8,FALSE)</f>
        <v>CFI</v>
      </c>
      <c r="D862" s="43"/>
      <c r="K862" s="7" t="s">
        <v>3041</v>
      </c>
      <c r="O862" s="7" t="s">
        <v>1281</v>
      </c>
      <c r="P862" t="s">
        <v>12452</v>
      </c>
    </row>
    <row r="863" spans="1:16" x14ac:dyDescent="0.25">
      <c r="A863" s="7" t="s">
        <v>246</v>
      </c>
      <c r="B863" t="s">
        <v>12417</v>
      </c>
      <c r="C863" s="43" t="str">
        <f>VLOOKUP(B863,'Directorio Pegue'!$B$2:$L$2000,8,FALSE)</f>
        <v>CFI</v>
      </c>
      <c r="D863" s="43"/>
      <c r="K863" s="8" t="s">
        <v>3043</v>
      </c>
      <c r="O863" s="7" t="s">
        <v>1279</v>
      </c>
      <c r="P863" t="s">
        <v>12453</v>
      </c>
    </row>
    <row r="864" spans="1:16" x14ac:dyDescent="0.25">
      <c r="A864" s="8" t="s">
        <v>243</v>
      </c>
      <c r="B864" t="s">
        <v>12417</v>
      </c>
      <c r="C864" s="43" t="str">
        <f>VLOOKUP(B864,'Directorio Pegue'!$B$2:$L$2000,8,FALSE)</f>
        <v>CFI</v>
      </c>
      <c r="D864" s="43"/>
      <c r="K864" s="7" t="s">
        <v>3039</v>
      </c>
      <c r="O864" s="8" t="s">
        <v>1407</v>
      </c>
      <c r="P864" t="s">
        <v>12454</v>
      </c>
    </row>
    <row r="865" spans="1:16" x14ac:dyDescent="0.25">
      <c r="A865" s="7" t="s">
        <v>249</v>
      </c>
      <c r="B865" t="s">
        <v>12417</v>
      </c>
      <c r="C865" s="43" t="str">
        <f>VLOOKUP(B865,'Directorio Pegue'!$B$2:$L$2000,8,FALSE)</f>
        <v>CFI</v>
      </c>
      <c r="D865" s="43"/>
      <c r="K865" s="8" t="s">
        <v>214</v>
      </c>
      <c r="O865" s="8" t="s">
        <v>1285</v>
      </c>
      <c r="P865" t="s">
        <v>12455</v>
      </c>
    </row>
    <row r="866" spans="1:16" x14ac:dyDescent="0.25">
      <c r="A866" s="7" t="s">
        <v>216</v>
      </c>
      <c r="B866" t="s">
        <v>12417</v>
      </c>
      <c r="C866" s="43" t="str">
        <f>VLOOKUP(B866,'Directorio Pegue'!$B$2:$L$2000,8,FALSE)</f>
        <v>CFI</v>
      </c>
      <c r="D866" s="43"/>
      <c r="K866" s="7" t="s">
        <v>426</v>
      </c>
      <c r="O866" s="7" t="s">
        <v>1405</v>
      </c>
      <c r="P866" t="s">
        <v>12456</v>
      </c>
    </row>
    <row r="867" spans="1:16" x14ac:dyDescent="0.25">
      <c r="A867" s="8" t="s">
        <v>4984</v>
      </c>
      <c r="B867" t="s">
        <v>12417</v>
      </c>
      <c r="C867" s="43" t="str">
        <f>VLOOKUP(B867,'Directorio Pegue'!$B$2:$L$2000,8,FALSE)</f>
        <v>CFI</v>
      </c>
      <c r="D867" s="43"/>
      <c r="K867" s="7" t="s">
        <v>209</v>
      </c>
      <c r="O867" s="8" t="s">
        <v>2820</v>
      </c>
      <c r="P867" t="s">
        <v>12457</v>
      </c>
    </row>
    <row r="868" spans="1:16" x14ac:dyDescent="0.25">
      <c r="A868" s="8" t="s">
        <v>4986</v>
      </c>
      <c r="B868" t="s">
        <v>12417</v>
      </c>
      <c r="C868" s="43" t="str">
        <f>VLOOKUP(B868,'Directorio Pegue'!$B$2:$L$2000,8,FALSE)</f>
        <v>CFI</v>
      </c>
      <c r="D868" s="43"/>
      <c r="K868" s="8" t="s">
        <v>238</v>
      </c>
      <c r="O868" s="7" t="s">
        <v>1287</v>
      </c>
      <c r="P868" t="s">
        <v>12458</v>
      </c>
    </row>
    <row r="869" spans="1:16" x14ac:dyDescent="0.25">
      <c r="A869" s="8" t="s">
        <v>713</v>
      </c>
      <c r="B869" t="s">
        <v>12417</v>
      </c>
      <c r="C869" s="43" t="str">
        <f>VLOOKUP(B869,'Directorio Pegue'!$B$2:$L$2000,8,FALSE)</f>
        <v>CFI</v>
      </c>
      <c r="D869" s="43"/>
      <c r="K869" s="7" t="s">
        <v>240</v>
      </c>
      <c r="O869" s="7" t="s">
        <v>1289</v>
      </c>
      <c r="P869" t="s">
        <v>12459</v>
      </c>
    </row>
    <row r="870" spans="1:16" x14ac:dyDescent="0.25">
      <c r="A870" s="7" t="s">
        <v>720</v>
      </c>
      <c r="B870" t="s">
        <v>12417</v>
      </c>
      <c r="C870" s="43" t="str">
        <f>VLOOKUP(B870,'Directorio Pegue'!$B$2:$L$2000,8,FALSE)</f>
        <v>CFI</v>
      </c>
      <c r="D870" s="43"/>
      <c r="K870" s="7" t="s">
        <v>8688</v>
      </c>
      <c r="O870" s="8" t="s">
        <v>1283</v>
      </c>
      <c r="P870" t="s">
        <v>12460</v>
      </c>
    </row>
    <row r="871" spans="1:16" x14ac:dyDescent="0.25">
      <c r="A871" s="7" t="s">
        <v>718</v>
      </c>
      <c r="B871" t="s">
        <v>12417</v>
      </c>
      <c r="C871" s="43" t="str">
        <f>VLOOKUP(B871,'Directorio Pegue'!$B$2:$L$2000,8,FALSE)</f>
        <v>CFI</v>
      </c>
      <c r="D871" s="43"/>
      <c r="K871" s="7" t="s">
        <v>254</v>
      </c>
      <c r="O871" s="7" t="s">
        <v>1885</v>
      </c>
      <c r="P871" t="s">
        <v>12461</v>
      </c>
    </row>
    <row r="872" spans="1:16" x14ac:dyDescent="0.25">
      <c r="A872" s="8" t="s">
        <v>169</v>
      </c>
      <c r="B872" t="s">
        <v>12417</v>
      </c>
      <c r="C872" s="43" t="str">
        <f>VLOOKUP(B872,'Directorio Pegue'!$B$2:$L$2000,8,FALSE)</f>
        <v>CFI</v>
      </c>
      <c r="D872" s="43"/>
      <c r="K872" s="7" t="s">
        <v>7888</v>
      </c>
      <c r="O872" s="8" t="s">
        <v>4642</v>
      </c>
      <c r="P872" t="s">
        <v>12249</v>
      </c>
    </row>
    <row r="873" spans="1:16" x14ac:dyDescent="0.25">
      <c r="A873" s="8" t="s">
        <v>166</v>
      </c>
      <c r="B873" t="s">
        <v>12417</v>
      </c>
      <c r="C873" s="43" t="str">
        <f>VLOOKUP(B873,'Directorio Pegue'!$B$2:$L$2000,8,FALSE)</f>
        <v>CFI</v>
      </c>
      <c r="D873" s="43"/>
      <c r="K873" s="8" t="s">
        <v>114</v>
      </c>
      <c r="O873" s="8" t="s">
        <v>271</v>
      </c>
      <c r="P873" s="8" t="s">
        <v>12462</v>
      </c>
    </row>
    <row r="874" spans="1:16" x14ac:dyDescent="0.25">
      <c r="A874" s="8" t="s">
        <v>942</v>
      </c>
      <c r="B874" t="s">
        <v>12417</v>
      </c>
      <c r="C874" s="43" t="str">
        <f>VLOOKUP(B874,'Directorio Pegue'!$B$2:$L$2000,8,FALSE)</f>
        <v>CFI</v>
      </c>
      <c r="D874" s="43"/>
      <c r="K874" s="7" t="s">
        <v>2255</v>
      </c>
      <c r="O874" s="8" t="s">
        <v>289</v>
      </c>
      <c r="P874" t="s">
        <v>12463</v>
      </c>
    </row>
    <row r="875" spans="1:16" x14ac:dyDescent="0.25">
      <c r="A875" s="7" t="s">
        <v>940</v>
      </c>
      <c r="B875" t="s">
        <v>12417</v>
      </c>
      <c r="C875" s="43" t="str">
        <f>VLOOKUP(B875,'Directorio Pegue'!$B$2:$L$2000,8,FALSE)</f>
        <v>CFI</v>
      </c>
      <c r="D875" s="43"/>
      <c r="K875" s="7" t="s">
        <v>8985</v>
      </c>
      <c r="O875" s="7" t="s">
        <v>10322</v>
      </c>
      <c r="P875" t="s">
        <v>12464</v>
      </c>
    </row>
    <row r="876" spans="1:16" x14ac:dyDescent="0.25">
      <c r="A876" s="7" t="s">
        <v>337</v>
      </c>
      <c r="B876" t="s">
        <v>12417</v>
      </c>
      <c r="C876" s="43" t="str">
        <f>VLOOKUP(B876,'Directorio Pegue'!$B$2:$L$2000,8,FALSE)</f>
        <v>CFI</v>
      </c>
      <c r="D876" s="43"/>
      <c r="K876" s="7" t="s">
        <v>2257</v>
      </c>
      <c r="O876" s="7" t="s">
        <v>265</v>
      </c>
      <c r="P876" t="s">
        <v>12465</v>
      </c>
    </row>
    <row r="877" spans="1:16" x14ac:dyDescent="0.25">
      <c r="A877" s="7" t="s">
        <v>854</v>
      </c>
      <c r="B877" t="s">
        <v>12417</v>
      </c>
      <c r="C877" s="43" t="str">
        <f>VLOOKUP(B877,'Directorio Pegue'!$B$2:$L$2000,8,FALSE)</f>
        <v>CFI</v>
      </c>
      <c r="D877" s="43"/>
      <c r="K877" s="8" t="s">
        <v>2427</v>
      </c>
      <c r="O877" s="7" t="s">
        <v>10560</v>
      </c>
      <c r="P877" t="s">
        <v>12466</v>
      </c>
    </row>
    <row r="878" spans="1:16" x14ac:dyDescent="0.25">
      <c r="A878" s="7" t="s">
        <v>856</v>
      </c>
      <c r="B878" t="s">
        <v>12417</v>
      </c>
      <c r="C878" s="43" t="str">
        <f>VLOOKUP(B878,'Directorio Pegue'!$B$2:$L$2000,8,FALSE)</f>
        <v>CFI</v>
      </c>
      <c r="D878" s="43"/>
      <c r="K878" s="7" t="s">
        <v>10130</v>
      </c>
      <c r="O878" s="17" t="s">
        <v>1699</v>
      </c>
      <c r="P878" t="s">
        <v>12219</v>
      </c>
    </row>
    <row r="879" spans="1:16" x14ac:dyDescent="0.25">
      <c r="A879" s="8" t="s">
        <v>341</v>
      </c>
      <c r="B879" t="s">
        <v>12417</v>
      </c>
      <c r="C879" s="43" t="str">
        <f>VLOOKUP(B879,'Directorio Pegue'!$B$2:$L$2000,8,FALSE)</f>
        <v>CFI</v>
      </c>
      <c r="D879" s="43"/>
      <c r="K879" s="7" t="s">
        <v>9656</v>
      </c>
      <c r="O879" s="7" t="s">
        <v>1697</v>
      </c>
      <c r="P879" t="s">
        <v>12467</v>
      </c>
    </row>
    <row r="880" spans="1:16" x14ac:dyDescent="0.25">
      <c r="A880" s="8" t="s">
        <v>1059</v>
      </c>
      <c r="B880" t="s">
        <v>12417</v>
      </c>
      <c r="C880" s="43" t="str">
        <f>VLOOKUP(B880,'Directorio Pegue'!$B$2:$L$2000,8,FALSE)</f>
        <v>CFI</v>
      </c>
      <c r="D880" s="43"/>
      <c r="K880" s="8" t="s">
        <v>935</v>
      </c>
      <c r="O880" s="8" t="s">
        <v>1714</v>
      </c>
      <c r="P880" t="s">
        <v>12248</v>
      </c>
    </row>
    <row r="881" spans="1:16" x14ac:dyDescent="0.25">
      <c r="A881" s="8" t="s">
        <v>1061</v>
      </c>
      <c r="B881" t="s">
        <v>12417</v>
      </c>
      <c r="C881" s="43" t="str">
        <f>VLOOKUP(B881,'Directorio Pegue'!$B$2:$L$2000,8,FALSE)</f>
        <v>CFI</v>
      </c>
      <c r="D881" s="43"/>
      <c r="K881" s="7" t="s">
        <v>2145</v>
      </c>
      <c r="O881" s="8" t="s">
        <v>1716</v>
      </c>
      <c r="P881" t="s">
        <v>12381</v>
      </c>
    </row>
    <row r="882" spans="1:16" x14ac:dyDescent="0.25">
      <c r="A882" s="8" t="s">
        <v>1097</v>
      </c>
      <c r="B882" t="s">
        <v>12417</v>
      </c>
      <c r="C882" s="43" t="str">
        <f>VLOOKUP(B882,'Directorio Pegue'!$B$2:$L$2000,8,FALSE)</f>
        <v>CFI</v>
      </c>
      <c r="D882" s="43"/>
      <c r="K882" s="8" t="s">
        <v>7305</v>
      </c>
      <c r="O882" s="7" t="s">
        <v>1834</v>
      </c>
      <c r="P882" t="s">
        <v>12165</v>
      </c>
    </row>
    <row r="883" spans="1:16" x14ac:dyDescent="0.25">
      <c r="A883" s="7" t="s">
        <v>1063</v>
      </c>
      <c r="B883" t="s">
        <v>12417</v>
      </c>
      <c r="C883" s="43" t="str">
        <f>VLOOKUP(B883,'Directorio Pegue'!$B$2:$L$2000,8,FALSE)</f>
        <v>CFI</v>
      </c>
      <c r="D883" s="43"/>
      <c r="K883" s="7" t="s">
        <v>701</v>
      </c>
      <c r="O883" s="7" t="s">
        <v>1299</v>
      </c>
      <c r="P883" t="s">
        <v>12468</v>
      </c>
    </row>
    <row r="884" spans="1:16" x14ac:dyDescent="0.25">
      <c r="A884" s="7" t="s">
        <v>2676</v>
      </c>
      <c r="B884" t="s">
        <v>12417</v>
      </c>
      <c r="C884" s="43" t="str">
        <f>VLOOKUP(B884,'Directorio Pegue'!$B$2:$L$2000,8,FALSE)</f>
        <v>CFI</v>
      </c>
      <c r="D884" s="43"/>
      <c r="K884" s="8" t="s">
        <v>680</v>
      </c>
      <c r="O884" s="8" t="s">
        <v>1293</v>
      </c>
      <c r="P884" t="s">
        <v>12469</v>
      </c>
    </row>
    <row r="885" spans="1:16" x14ac:dyDescent="0.25">
      <c r="A885" s="8" t="s">
        <v>2685</v>
      </c>
      <c r="B885" t="s">
        <v>12417</v>
      </c>
      <c r="C885" s="43" t="str">
        <f>VLOOKUP(B885,'Directorio Pegue'!$B$2:$L$2000,8,FALSE)</f>
        <v>CFI</v>
      </c>
      <c r="D885" s="43"/>
      <c r="K885" s="7" t="s">
        <v>1960</v>
      </c>
      <c r="O885" s="8" t="s">
        <v>1295</v>
      </c>
      <c r="P885" t="s">
        <v>12470</v>
      </c>
    </row>
    <row r="886" spans="1:16" x14ac:dyDescent="0.25">
      <c r="A886" s="8" t="s">
        <v>1238</v>
      </c>
      <c r="B886" t="s">
        <v>12417</v>
      </c>
      <c r="C886" s="43" t="str">
        <f>VLOOKUP(B886,'Directorio Pegue'!$B$2:$L$2000,8,FALSE)</f>
        <v>CFI</v>
      </c>
      <c r="D886" s="43"/>
      <c r="K886" s="7" t="s">
        <v>4307</v>
      </c>
      <c r="O886" s="7" t="s">
        <v>1297</v>
      </c>
      <c r="P886" t="s">
        <v>12471</v>
      </c>
    </row>
    <row r="887" spans="1:16" x14ac:dyDescent="0.25">
      <c r="A887" s="7" t="s">
        <v>1240</v>
      </c>
      <c r="B887" t="s">
        <v>12417</v>
      </c>
      <c r="C887" s="43" t="str">
        <f>VLOOKUP(B887,'Directorio Pegue'!$B$2:$L$2000,8,FALSE)</f>
        <v>CFI</v>
      </c>
      <c r="D887" s="43"/>
      <c r="K887" s="8" t="s">
        <v>4323</v>
      </c>
      <c r="O887" s="8" t="s">
        <v>1291</v>
      </c>
      <c r="P887" t="s">
        <v>12472</v>
      </c>
    </row>
    <row r="888" spans="1:16" x14ac:dyDescent="0.25">
      <c r="A888" s="18" t="s">
        <v>1242</v>
      </c>
      <c r="B888" t="s">
        <v>12417</v>
      </c>
      <c r="C888" s="43" t="str">
        <f>VLOOKUP(B888,'Directorio Pegue'!$B$2:$L$2000,8,FALSE)</f>
        <v>CFI</v>
      </c>
      <c r="D888" s="43"/>
      <c r="K888" s="7" t="s">
        <v>5657</v>
      </c>
      <c r="O888" s="7" t="s">
        <v>1255</v>
      </c>
      <c r="P888" t="s">
        <v>12473</v>
      </c>
    </row>
    <row r="889" spans="1:16" x14ac:dyDescent="0.25">
      <c r="A889" s="18" t="s">
        <v>11279</v>
      </c>
      <c r="B889" t="s">
        <v>12418</v>
      </c>
      <c r="C889" s="43" t="str">
        <f>VLOOKUP(B889,'Directorio Pegue'!$B$2:$L$2000,8,FALSE)</f>
        <v>Servicios financieros</v>
      </c>
      <c r="D889" s="43"/>
      <c r="K889" s="7" t="s">
        <v>1848</v>
      </c>
      <c r="O889" s="17" t="s">
        <v>451</v>
      </c>
      <c r="P889" t="s">
        <v>12474</v>
      </c>
    </row>
    <row r="890" spans="1:16" x14ac:dyDescent="0.25">
      <c r="A890" s="7" t="s">
        <v>3041</v>
      </c>
      <c r="B890" t="s">
        <v>12419</v>
      </c>
      <c r="C890" s="43" t="str">
        <f>VLOOKUP(B890,'Directorio Pegue'!$B$2:$L$2000,8,FALSE)</f>
        <v>Otros</v>
      </c>
      <c r="D890" s="43"/>
      <c r="K890" s="8" t="s">
        <v>2071</v>
      </c>
      <c r="O890" s="8" t="s">
        <v>12036</v>
      </c>
      <c r="P890" t="s">
        <v>12475</v>
      </c>
    </row>
    <row r="891" spans="1:16" x14ac:dyDescent="0.25">
      <c r="A891" s="8" t="s">
        <v>3043</v>
      </c>
      <c r="B891" t="s">
        <v>12420</v>
      </c>
      <c r="C891" s="43" t="str">
        <f>VLOOKUP(B891,'Directorio Pegue'!$B$2:$L$2000,8,FALSE)</f>
        <v>Otros</v>
      </c>
      <c r="D891" s="43"/>
      <c r="K891" s="8" t="s">
        <v>1927</v>
      </c>
      <c r="O891" s="7" t="s">
        <v>1690</v>
      </c>
      <c r="P891" t="s">
        <v>12476</v>
      </c>
    </row>
    <row r="892" spans="1:16" x14ac:dyDescent="0.25">
      <c r="A892" s="7" t="s">
        <v>3039</v>
      </c>
      <c r="B892" t="s">
        <v>12421</v>
      </c>
      <c r="C892" s="43" t="str">
        <f>VLOOKUP(B892,'Directorio Pegue'!$B$2:$L$2000,8,FALSE)</f>
        <v>Otros</v>
      </c>
      <c r="D892" s="43"/>
      <c r="K892" s="8" t="s">
        <v>5762</v>
      </c>
      <c r="O892" s="8" t="s">
        <v>1687</v>
      </c>
      <c r="P892" t="s">
        <v>12476</v>
      </c>
    </row>
    <row r="893" spans="1:16" x14ac:dyDescent="0.25">
      <c r="A893" s="7" t="s">
        <v>214</v>
      </c>
      <c r="B893" t="s">
        <v>12422</v>
      </c>
      <c r="C893" s="43" t="str">
        <f>VLOOKUP(B893,'Directorio Pegue'!$B$2:$L$2000,8,FALSE)</f>
        <v>ETF</v>
      </c>
      <c r="D893" s="43"/>
      <c r="K893" s="8" t="s">
        <v>11758</v>
      </c>
      <c r="O893" s="17" t="s">
        <v>1824</v>
      </c>
      <c r="P893" t="s">
        <v>12477</v>
      </c>
    </row>
    <row r="894" spans="1:16" x14ac:dyDescent="0.25">
      <c r="A894" s="8" t="s">
        <v>426</v>
      </c>
      <c r="B894" t="s">
        <v>12423</v>
      </c>
      <c r="C894" s="43" t="str">
        <f>VLOOKUP(B894,'Directorio Pegue'!$B$2:$L$2000,8,FALSE)</f>
        <v>ETF</v>
      </c>
      <c r="D894" s="43"/>
      <c r="K894" s="8" t="s">
        <v>533</v>
      </c>
      <c r="O894" s="8" t="s">
        <v>1817</v>
      </c>
      <c r="P894" t="s">
        <v>12478</v>
      </c>
    </row>
    <row r="895" spans="1:16" x14ac:dyDescent="0.25">
      <c r="A895" s="7" t="s">
        <v>209</v>
      </c>
      <c r="B895" t="s">
        <v>12424</v>
      </c>
      <c r="C895" s="43" t="str">
        <f>VLOOKUP(B895,'Directorio Pegue'!$B$2:$L$2000,8,FALSE)</f>
        <v>ETF</v>
      </c>
      <c r="D895" s="43"/>
      <c r="K895" s="7" t="s">
        <v>1811</v>
      </c>
      <c r="O895" s="8" t="s">
        <v>1849</v>
      </c>
      <c r="P895" t="s">
        <v>12478</v>
      </c>
    </row>
    <row r="896" spans="1:16" x14ac:dyDescent="0.25">
      <c r="A896" s="7" t="s">
        <v>238</v>
      </c>
      <c r="B896" t="s">
        <v>12425</v>
      </c>
      <c r="C896" s="43" t="str">
        <f>VLOOKUP(B896,'Directorio Pegue'!$B$2:$L$2000,8,FALSE)</f>
        <v>Telecomunicaciones</v>
      </c>
      <c r="D896" s="43"/>
      <c r="K896" s="8" t="s">
        <v>1813</v>
      </c>
      <c r="O896" s="7" t="s">
        <v>8103</v>
      </c>
      <c r="P896" t="s">
        <v>12479</v>
      </c>
    </row>
    <row r="897" spans="1:16" x14ac:dyDescent="0.25">
      <c r="A897" s="7" t="s">
        <v>240</v>
      </c>
      <c r="B897" t="s">
        <v>12426</v>
      </c>
      <c r="C897" s="43" t="str">
        <f>VLOOKUP(B897,'Directorio Pegue'!$B$2:$L$2000,8,FALSE)</f>
        <v>Telecomunicaciones</v>
      </c>
      <c r="D897" s="43"/>
      <c r="K897" s="7" t="s">
        <v>1815</v>
      </c>
      <c r="O897" s="7" t="s">
        <v>8093</v>
      </c>
      <c r="P897" t="s">
        <v>12480</v>
      </c>
    </row>
    <row r="898" spans="1:16" x14ac:dyDescent="0.25">
      <c r="A898" s="7" t="s">
        <v>8688</v>
      </c>
      <c r="B898" t="s">
        <v>12427</v>
      </c>
      <c r="C898" s="43" t="str">
        <f>VLOOKUP(B898,'Directorio Pegue'!$B$2:$L$2000,8,FALSE)</f>
        <v>Servicios financieros</v>
      </c>
      <c r="D898" s="43"/>
      <c r="K898" s="7" t="s">
        <v>1220</v>
      </c>
      <c r="O898" s="8" t="s">
        <v>8105</v>
      </c>
      <c r="P898" t="s">
        <v>12481</v>
      </c>
    </row>
    <row r="899" spans="1:16" x14ac:dyDescent="0.25">
      <c r="A899" s="8" t="s">
        <v>254</v>
      </c>
      <c r="B899" t="s">
        <v>12428</v>
      </c>
      <c r="C899" s="43" t="str">
        <f>VLOOKUP(B899,'Directorio Pegue'!$B$2:$L$2000,8,FALSE)</f>
        <v>ETF</v>
      </c>
      <c r="D899" s="43"/>
      <c r="K899" s="7" t="s">
        <v>29</v>
      </c>
      <c r="O899" s="8" t="s">
        <v>1435</v>
      </c>
      <c r="P899" t="s">
        <v>12482</v>
      </c>
    </row>
    <row r="900" spans="1:16" x14ac:dyDescent="0.25">
      <c r="A900" s="7" t="s">
        <v>7888</v>
      </c>
      <c r="B900" t="s">
        <v>12429</v>
      </c>
      <c r="C900" s="43" t="str">
        <f>VLOOKUP(B900,'Directorio Pegue'!$B$2:$L$2000,8,FALSE)</f>
        <v>Servicios financieros</v>
      </c>
      <c r="D900" s="43"/>
      <c r="K900" s="8" t="s">
        <v>792</v>
      </c>
      <c r="O900" s="7" t="s">
        <v>1309</v>
      </c>
      <c r="P900" t="s">
        <v>12483</v>
      </c>
    </row>
    <row r="901" spans="1:16" x14ac:dyDescent="0.25">
      <c r="A901" s="8" t="s">
        <v>114</v>
      </c>
      <c r="B901" t="s">
        <v>12430</v>
      </c>
      <c r="C901" s="43" t="str">
        <f>VLOOKUP(B901,'Directorio Pegue'!$B$2:$L$2000,8,FALSE)</f>
        <v>Servicios financieros</v>
      </c>
      <c r="D901" s="43"/>
      <c r="K901" s="7" t="s">
        <v>11113</v>
      </c>
      <c r="O901" s="17" t="s">
        <v>1311</v>
      </c>
      <c r="P901" t="s">
        <v>12484</v>
      </c>
    </row>
    <row r="902" spans="1:16" x14ac:dyDescent="0.25">
      <c r="A902" s="24" t="s">
        <v>2255</v>
      </c>
      <c r="B902" s="16" t="s">
        <v>12342</v>
      </c>
      <c r="C902" s="43" t="str">
        <f>VLOOKUP(B902,'Directorio Pegue'!$B$2:$L$2000,8,FALSE)</f>
        <v>Eléctrico</v>
      </c>
      <c r="D902" s="43"/>
      <c r="E902" s="16"/>
      <c r="H902" s="16"/>
      <c r="K902" s="8" t="s">
        <v>699</v>
      </c>
      <c r="O902" s="8" t="s">
        <v>1313</v>
      </c>
      <c r="P902" t="s">
        <v>12485</v>
      </c>
    </row>
    <row r="903" spans="1:16" x14ac:dyDescent="0.25">
      <c r="A903" s="22" t="s">
        <v>12320</v>
      </c>
      <c r="B903" s="15" t="s">
        <v>12320</v>
      </c>
      <c r="C903" s="43" t="str">
        <f>VLOOKUP(B903,'Directorio Pegue'!$B$2:$L$2000,8,FALSE)</f>
        <v>Servicios sanitarios y gas</v>
      </c>
      <c r="D903" s="43"/>
      <c r="E903" s="15"/>
      <c r="H903" s="15"/>
      <c r="K903" s="8" t="s">
        <v>580</v>
      </c>
      <c r="O903" s="7" t="s">
        <v>1315</v>
      </c>
      <c r="P903" t="s">
        <v>12486</v>
      </c>
    </row>
    <row r="904" spans="1:16" x14ac:dyDescent="0.25">
      <c r="A904" s="22" t="s">
        <v>8985</v>
      </c>
      <c r="B904" s="15" t="s">
        <v>12290</v>
      </c>
      <c r="C904" s="43" t="str">
        <f>VLOOKUP(B904,'Directorio Pegue'!$B$2:$L$2000,8,FALSE)</f>
        <v>Eléctrico</v>
      </c>
      <c r="D904" s="43"/>
      <c r="E904" s="15"/>
      <c r="H904" s="15"/>
      <c r="K904" s="7" t="s">
        <v>9490</v>
      </c>
      <c r="O904" s="7" t="s">
        <v>1249</v>
      </c>
      <c r="P904" t="s">
        <v>12487</v>
      </c>
    </row>
    <row r="905" spans="1:16" x14ac:dyDescent="0.25">
      <c r="A905" s="7" t="s">
        <v>2257</v>
      </c>
      <c r="B905" t="s">
        <v>12320</v>
      </c>
      <c r="C905" s="43" t="str">
        <f>VLOOKUP(B905,'Directorio Pegue'!$B$2:$L$2000,8,FALSE)</f>
        <v>Servicios sanitarios y gas</v>
      </c>
      <c r="D905" s="43"/>
      <c r="K905" s="8" t="s">
        <v>10885</v>
      </c>
      <c r="O905" s="7" t="s">
        <v>1245</v>
      </c>
      <c r="P905" t="s">
        <v>12489</v>
      </c>
    </row>
    <row r="906" spans="1:16" x14ac:dyDescent="0.25">
      <c r="A906" s="8" t="s">
        <v>2427</v>
      </c>
      <c r="B906" t="s">
        <v>12431</v>
      </c>
      <c r="C906" s="43" t="str">
        <f>VLOOKUP(B906,'Directorio Pegue'!$B$2:$L$2000,8,FALSE)</f>
        <v>Servicios financieros</v>
      </c>
      <c r="D906" s="43"/>
      <c r="K906" s="8" t="s">
        <v>1874</v>
      </c>
      <c r="O906" s="8" t="s">
        <v>1305</v>
      </c>
      <c r="P906" t="s">
        <v>12488</v>
      </c>
    </row>
    <row r="907" spans="1:16" x14ac:dyDescent="0.25">
      <c r="A907" s="8" t="s">
        <v>10130</v>
      </c>
      <c r="B907" t="s">
        <v>12221</v>
      </c>
      <c r="C907" s="43" t="str">
        <f>VLOOKUP(B907,'Directorio Pegue'!$B$2:$L$2000,8,FALSE)</f>
        <v>Eléctrico</v>
      </c>
      <c r="D907" s="43"/>
      <c r="K907" s="7" t="s">
        <v>4993</v>
      </c>
      <c r="O907" s="7" t="s">
        <v>1247</v>
      </c>
      <c r="P907" t="s">
        <v>12490</v>
      </c>
    </row>
    <row r="908" spans="1:16" x14ac:dyDescent="0.25">
      <c r="A908" s="22" t="s">
        <v>12221</v>
      </c>
      <c r="B908" s="15" t="s">
        <v>12221</v>
      </c>
      <c r="C908" s="43" t="str">
        <f>VLOOKUP(B908,'Directorio Pegue'!$B$2:$L$2000,8,FALSE)</f>
        <v>Eléctrico</v>
      </c>
      <c r="D908" s="43"/>
      <c r="E908" s="15"/>
      <c r="H908" s="15"/>
      <c r="K908" s="8" t="s">
        <v>634</v>
      </c>
      <c r="O908" s="18" t="s">
        <v>1307</v>
      </c>
      <c r="P908" t="s">
        <v>12491</v>
      </c>
    </row>
    <row r="909" spans="1:16" x14ac:dyDescent="0.25">
      <c r="A909" s="24" t="s">
        <v>9656</v>
      </c>
      <c r="B909" s="16" t="s">
        <v>12188</v>
      </c>
      <c r="C909" s="43" t="str">
        <f>VLOOKUP(B909,'Directorio Pegue'!$B$2:$L$2000,8,FALSE)</f>
        <v>Forestal</v>
      </c>
      <c r="D909" s="43"/>
      <c r="E909" s="16"/>
      <c r="H909" s="16"/>
      <c r="K909" s="8" t="s">
        <v>188</v>
      </c>
      <c r="O909" s="8" t="s">
        <v>1303</v>
      </c>
      <c r="P909" t="s">
        <v>12492</v>
      </c>
    </row>
    <row r="910" spans="1:16" x14ac:dyDescent="0.25">
      <c r="A910" s="22" t="s">
        <v>935</v>
      </c>
      <c r="B910" s="15" t="s">
        <v>12259</v>
      </c>
      <c r="C910" s="43" t="str">
        <f>VLOOKUP(B910,'Directorio Pegue'!$B$2:$L$2000,8,FALSE)</f>
        <v>Consumo</v>
      </c>
      <c r="D910" s="43"/>
      <c r="E910" s="15"/>
      <c r="H910" s="15"/>
      <c r="K910" s="8" t="s">
        <v>9022</v>
      </c>
      <c r="O910" s="7" t="s">
        <v>1301</v>
      </c>
      <c r="P910" t="s">
        <v>12493</v>
      </c>
    </row>
    <row r="911" spans="1:16" x14ac:dyDescent="0.25">
      <c r="A911" s="22" t="s">
        <v>2145</v>
      </c>
      <c r="B911" s="15" t="s">
        <v>12299</v>
      </c>
      <c r="C911" s="43" t="str">
        <f>VLOOKUP(B911,'Directorio Pegue'!$B$2:$L$2000,8,FALSE)</f>
        <v>Construcción</v>
      </c>
      <c r="D911" s="43"/>
      <c r="E911" s="15"/>
      <c r="H911" s="15"/>
      <c r="K911" s="7" t="s">
        <v>10200</v>
      </c>
      <c r="O911" s="18" t="s">
        <v>1251</v>
      </c>
      <c r="P911" t="s">
        <v>12494</v>
      </c>
    </row>
    <row r="912" spans="1:16" x14ac:dyDescent="0.25">
      <c r="A912" s="22" t="s">
        <v>7305</v>
      </c>
      <c r="B912" s="15" t="s">
        <v>12216</v>
      </c>
      <c r="C912" s="43" t="str">
        <f>VLOOKUP(B912,'Directorio Pegue'!$B$2:$L$2000,8,FALSE)</f>
        <v>Recreación y servicios educacionales</v>
      </c>
      <c r="D912" s="43"/>
      <c r="E912" s="15"/>
      <c r="H912" s="15"/>
      <c r="K912" s="8" t="s">
        <v>1413</v>
      </c>
      <c r="O912" s="8" t="s">
        <v>2915</v>
      </c>
      <c r="P912" t="s">
        <v>12495</v>
      </c>
    </row>
    <row r="913" spans="1:16" x14ac:dyDescent="0.25">
      <c r="A913" s="8" t="s">
        <v>701</v>
      </c>
      <c r="B913" t="s">
        <v>12432</v>
      </c>
      <c r="C913" s="43" t="str">
        <f>VLOOKUP(B913,'Directorio Pegue'!$B$2:$L$2000,8,FALSE)</f>
        <v>Conglomerados</v>
      </c>
      <c r="D913" s="43"/>
      <c r="K913" s="7" t="s">
        <v>5005</v>
      </c>
      <c r="O913" s="7" t="s">
        <v>1253</v>
      </c>
      <c r="P913" t="s">
        <v>12496</v>
      </c>
    </row>
    <row r="914" spans="1:16" x14ac:dyDescent="0.25">
      <c r="A914" s="22" t="s">
        <v>680</v>
      </c>
      <c r="B914" s="15" t="s">
        <v>12227</v>
      </c>
      <c r="C914" s="43" t="str">
        <f>VLOOKUP(B914,'Directorio Pegue'!$B$2:$L$2000,8,FALSE)</f>
        <v>Forestal</v>
      </c>
      <c r="D914" s="43"/>
      <c r="E914" s="15"/>
      <c r="H914" s="15"/>
      <c r="K914" s="8" t="s">
        <v>1954</v>
      </c>
      <c r="O914" s="18" t="s">
        <v>1321</v>
      </c>
      <c r="P914" t="s">
        <v>12497</v>
      </c>
    </row>
    <row r="915" spans="1:16" x14ac:dyDescent="0.25">
      <c r="A915" s="24" t="s">
        <v>12192</v>
      </c>
      <c r="B915" s="16" t="s">
        <v>12193</v>
      </c>
      <c r="C915" s="43" t="str">
        <f>VLOOKUP(B915,'Directorio Pegue'!$B$2:$L$2000,8,FALSE)</f>
        <v>Alimentos, bebidas y tabaco</v>
      </c>
      <c r="D915" s="43"/>
      <c r="E915" s="16"/>
      <c r="H915" s="16"/>
      <c r="K915" s="8" t="s">
        <v>1409</v>
      </c>
      <c r="O915" s="8" t="s">
        <v>2950</v>
      </c>
      <c r="P915" t="s">
        <v>12498</v>
      </c>
    </row>
    <row r="916" spans="1:16" x14ac:dyDescent="0.25">
      <c r="A916" s="22" t="s">
        <v>1960</v>
      </c>
      <c r="B916" s="15" t="s">
        <v>12139</v>
      </c>
      <c r="C916" s="43" t="str">
        <f>VLOOKUP(B916,'Directorio Pegue'!$B$2:$L$2000,8,FALSE)</f>
        <v>Eléctrico</v>
      </c>
      <c r="D916" s="43"/>
      <c r="E916" s="15"/>
      <c r="H916" s="15"/>
      <c r="K916" s="7" t="s">
        <v>118</v>
      </c>
      <c r="O916" s="7" t="s">
        <v>1323</v>
      </c>
      <c r="P916" t="s">
        <v>12499</v>
      </c>
    </row>
    <row r="917" spans="1:16" x14ac:dyDescent="0.25">
      <c r="A917" s="8" t="s">
        <v>4307</v>
      </c>
      <c r="B917" t="s">
        <v>12433</v>
      </c>
      <c r="C917" s="43" t="str">
        <f>VLOOKUP(B917,'Directorio Pegue'!$B$2:$L$2000,8,FALSE)</f>
        <v>Recreación y servicios educacionales</v>
      </c>
      <c r="D917" s="43"/>
      <c r="K917" s="7" t="s">
        <v>1277</v>
      </c>
      <c r="O917" s="8" t="s">
        <v>1325</v>
      </c>
      <c r="P917" t="s">
        <v>12500</v>
      </c>
    </row>
    <row r="918" spans="1:16" x14ac:dyDescent="0.25">
      <c r="A918" s="7" t="s">
        <v>4323</v>
      </c>
      <c r="B918" t="s">
        <v>12434</v>
      </c>
      <c r="C918" s="43" t="str">
        <f>VLOOKUP(B918,'Directorio Pegue'!$B$2:$L$2000,8,FALSE)</f>
        <v>Recreación y servicios educacionales</v>
      </c>
      <c r="D918" s="43"/>
      <c r="K918" s="8" t="s">
        <v>461</v>
      </c>
      <c r="O918" s="7" t="s">
        <v>8821</v>
      </c>
      <c r="P918" t="s">
        <v>12501</v>
      </c>
    </row>
    <row r="919" spans="1:16" x14ac:dyDescent="0.25">
      <c r="A919" s="22" t="s">
        <v>5657</v>
      </c>
      <c r="B919" s="15" t="s">
        <v>12177</v>
      </c>
      <c r="C919" s="43" t="str">
        <f>VLOOKUP(B919,'Directorio Pegue'!$B$2:$L$2000,8,FALSE)</f>
        <v>Alimentos, bebidas y tabaco</v>
      </c>
      <c r="D919" s="43"/>
      <c r="E919" s="15"/>
      <c r="H919" s="15"/>
      <c r="K919" s="8" t="s">
        <v>1281</v>
      </c>
      <c r="O919" s="8" t="s">
        <v>10784</v>
      </c>
      <c r="P919" t="s">
        <v>12502</v>
      </c>
    </row>
    <row r="920" spans="1:16" x14ac:dyDescent="0.25">
      <c r="A920" s="22" t="s">
        <v>12342</v>
      </c>
      <c r="B920" s="15" t="s">
        <v>12342</v>
      </c>
      <c r="C920" s="43" t="str">
        <f>VLOOKUP(B920,'Directorio Pegue'!$B$2:$L$2000,8,FALSE)</f>
        <v>Eléctrico</v>
      </c>
      <c r="D920" s="43"/>
      <c r="E920" s="15"/>
      <c r="H920" s="15"/>
      <c r="K920" s="8" t="s">
        <v>1190</v>
      </c>
      <c r="O920" s="8" t="s">
        <v>11556</v>
      </c>
      <c r="P920" t="s">
        <v>12503</v>
      </c>
    </row>
    <row r="921" spans="1:16" x14ac:dyDescent="0.25">
      <c r="A921" s="22" t="s">
        <v>12326</v>
      </c>
      <c r="B921" s="15" t="s">
        <v>12327</v>
      </c>
      <c r="C921" s="43" t="str">
        <f>VLOOKUP(B921,'Directorio Pegue'!$B$2:$L$2000,8,FALSE)</f>
        <v>Eléctrico</v>
      </c>
      <c r="D921" s="43"/>
      <c r="E921" s="15"/>
      <c r="H921" s="15"/>
      <c r="K921" s="8" t="s">
        <v>6415</v>
      </c>
      <c r="O921" s="8" t="s">
        <v>1327</v>
      </c>
      <c r="P921" t="s">
        <v>12504</v>
      </c>
    </row>
    <row r="922" spans="1:16" x14ac:dyDescent="0.25">
      <c r="A922" s="22" t="s">
        <v>12230</v>
      </c>
      <c r="B922" s="15" t="s">
        <v>12231</v>
      </c>
      <c r="C922" s="43" t="str">
        <f>VLOOKUP(B922,'Directorio Pegue'!$B$2:$L$2000,8,FALSE)</f>
        <v>Concesionarias de infraestructura</v>
      </c>
      <c r="D922" s="43"/>
      <c r="E922" s="15"/>
      <c r="H922" s="15"/>
      <c r="K922" s="7" t="s">
        <v>1279</v>
      </c>
      <c r="O922" s="8" t="s">
        <v>1319</v>
      </c>
      <c r="P922" t="s">
        <v>12505</v>
      </c>
    </row>
    <row r="923" spans="1:16" x14ac:dyDescent="0.25">
      <c r="A923" s="24" t="s">
        <v>1848</v>
      </c>
      <c r="B923" s="16" t="s">
        <v>12323</v>
      </c>
      <c r="C923" s="43" t="str">
        <f>VLOOKUP(B923,'Directorio Pegue'!$B$2:$L$2000,8,FALSE)</f>
        <v>Alimentos, bebidas y tabaco</v>
      </c>
      <c r="D923" s="43"/>
      <c r="E923" s="16"/>
      <c r="H923" s="16"/>
      <c r="K923" s="8" t="s">
        <v>1407</v>
      </c>
      <c r="O923" s="7" t="s">
        <v>636</v>
      </c>
      <c r="P923" t="s">
        <v>12506</v>
      </c>
    </row>
    <row r="924" spans="1:16" x14ac:dyDescent="0.25">
      <c r="A924" s="7" t="s">
        <v>2071</v>
      </c>
      <c r="B924" t="s">
        <v>12435</v>
      </c>
      <c r="C924" s="43" t="str">
        <f>VLOOKUP(B924,'Directorio Pegue'!$B$2:$L$2000,8,FALSE)</f>
        <v>Servicios financieros</v>
      </c>
      <c r="D924" s="43"/>
      <c r="K924" s="8" t="s">
        <v>1285</v>
      </c>
      <c r="O924" s="8" t="s">
        <v>3343</v>
      </c>
      <c r="P924" t="s">
        <v>12507</v>
      </c>
    </row>
    <row r="925" spans="1:16" x14ac:dyDescent="0.25">
      <c r="A925" s="22" t="s">
        <v>12387</v>
      </c>
      <c r="B925" s="15" t="s">
        <v>12387</v>
      </c>
      <c r="C925" s="43" t="str">
        <f>VLOOKUP(B925,'Directorio Pegue'!$B$2:$L$2000,8,FALSE)</f>
        <v>Servicios financieros</v>
      </c>
      <c r="D925" s="43"/>
      <c r="E925" s="15"/>
      <c r="H925" s="15"/>
      <c r="K925" s="7" t="s">
        <v>1405</v>
      </c>
      <c r="O925" s="7" t="s">
        <v>3613</v>
      </c>
      <c r="P925" t="s">
        <v>12508</v>
      </c>
    </row>
    <row r="926" spans="1:16" x14ac:dyDescent="0.25">
      <c r="A926" s="22" t="s">
        <v>1927</v>
      </c>
      <c r="B926" s="15" t="s">
        <v>12217</v>
      </c>
      <c r="C926" s="43" t="str">
        <f>VLOOKUP(B926,'Directorio Pegue'!$B$2:$L$2000,8,FALSE)</f>
        <v>Conglomerados</v>
      </c>
      <c r="D926" s="43"/>
      <c r="E926" s="15"/>
      <c r="H926" s="15"/>
      <c r="K926" s="7" t="s">
        <v>2820</v>
      </c>
      <c r="O926" s="7" t="s">
        <v>3396</v>
      </c>
      <c r="P926" t="s">
        <v>12509</v>
      </c>
    </row>
    <row r="927" spans="1:16" x14ac:dyDescent="0.25">
      <c r="A927" s="24" t="s">
        <v>5762</v>
      </c>
      <c r="B927" s="16" t="s">
        <v>12321</v>
      </c>
      <c r="C927" s="43" t="str">
        <f>VLOOKUP(B927,'Directorio Pegue'!$B$2:$L$2000,8,FALSE)</f>
        <v>Alimentos, bebidas y tabaco</v>
      </c>
      <c r="D927" s="43"/>
      <c r="E927" s="16"/>
      <c r="H927" s="16"/>
      <c r="K927" s="8" t="s">
        <v>1287</v>
      </c>
      <c r="O927" s="8" t="s">
        <v>3250</v>
      </c>
      <c r="P927" s="8" t="s">
        <v>12510</v>
      </c>
    </row>
    <row r="928" spans="1:16" x14ac:dyDescent="0.25">
      <c r="A928" s="24" t="s">
        <v>11758</v>
      </c>
      <c r="B928" s="16" t="s">
        <v>12195</v>
      </c>
      <c r="C928" s="43" t="str">
        <f>VLOOKUP(B928,'Directorio Pegue'!$B$2:$L$2000,8,FALSE)</f>
        <v>Alimentos, bebidas y tabaco</v>
      </c>
      <c r="D928" s="43"/>
      <c r="E928" s="16"/>
      <c r="H928" s="16"/>
      <c r="K928" s="8" t="s">
        <v>1289</v>
      </c>
      <c r="O928" s="7" t="s">
        <v>3248</v>
      </c>
      <c r="P928" t="s">
        <v>12511</v>
      </c>
    </row>
    <row r="929" spans="1:16" x14ac:dyDescent="0.25">
      <c r="A929" s="8" t="s">
        <v>533</v>
      </c>
      <c r="B929" t="s">
        <v>12436</v>
      </c>
      <c r="C929" s="43" t="str">
        <f>VLOOKUP(B929,'Directorio Pegue'!$B$2:$L$2000,8,FALSE)</f>
        <v>Consumo</v>
      </c>
      <c r="D929" s="43"/>
      <c r="K929" s="8" t="s">
        <v>1283</v>
      </c>
      <c r="O929" s="7" t="s">
        <v>3196</v>
      </c>
      <c r="P929" t="s">
        <v>12512</v>
      </c>
    </row>
    <row r="930" spans="1:16" x14ac:dyDescent="0.25">
      <c r="A930" s="8" t="s">
        <v>1811</v>
      </c>
      <c r="B930" t="s">
        <v>12437</v>
      </c>
      <c r="C930" s="43" t="str">
        <f>VLOOKUP(B930,'Directorio Pegue'!$B$2:$L$2000,8,FALSE)</f>
        <v>Recreación y servicios educacionales</v>
      </c>
      <c r="D930" s="43"/>
      <c r="K930" s="7" t="s">
        <v>1885</v>
      </c>
      <c r="O930" s="8" t="s">
        <v>3298</v>
      </c>
      <c r="P930" t="s">
        <v>12513</v>
      </c>
    </row>
    <row r="931" spans="1:16" x14ac:dyDescent="0.25">
      <c r="A931" s="7" t="s">
        <v>1813</v>
      </c>
      <c r="B931" t="s">
        <v>12438</v>
      </c>
      <c r="C931" s="43" t="str">
        <f>VLOOKUP(B931,'Directorio Pegue'!$B$2:$L$2000,8,FALSE)</f>
        <v>Recreación y servicios educacionales</v>
      </c>
      <c r="D931" s="43"/>
      <c r="K931" s="7" t="s">
        <v>8377</v>
      </c>
      <c r="O931" s="7" t="s">
        <v>2814</v>
      </c>
      <c r="P931" t="s">
        <v>12514</v>
      </c>
    </row>
    <row r="932" spans="1:16" x14ac:dyDescent="0.25">
      <c r="A932" s="8" t="s">
        <v>1815</v>
      </c>
      <c r="B932" t="s">
        <v>12439</v>
      </c>
      <c r="C932" s="43" t="str">
        <f>VLOOKUP(B932,'Directorio Pegue'!$B$2:$L$2000,8,FALSE)</f>
        <v>Recreación y servicios educacionales</v>
      </c>
      <c r="D932" s="43"/>
      <c r="K932" s="8" t="s">
        <v>757</v>
      </c>
      <c r="O932" s="7" t="s">
        <v>4895</v>
      </c>
      <c r="P932" t="s">
        <v>12515</v>
      </c>
    </row>
    <row r="933" spans="1:16" x14ac:dyDescent="0.25">
      <c r="A933" s="22" t="s">
        <v>1220</v>
      </c>
      <c r="B933" s="15" t="s">
        <v>12211</v>
      </c>
      <c r="C933" s="43" t="str">
        <f>VLOOKUP(B933,'Directorio Pegue'!$B$2:$L$2000,8,FALSE)</f>
        <v>Servicios financieros</v>
      </c>
      <c r="D933" s="43"/>
      <c r="E933" s="15"/>
      <c r="H933" s="15"/>
      <c r="K933" s="8" t="s">
        <v>8379</v>
      </c>
      <c r="O933" s="8" t="s">
        <v>297</v>
      </c>
      <c r="P933" t="s">
        <v>12516</v>
      </c>
    </row>
    <row r="934" spans="1:16" x14ac:dyDescent="0.25">
      <c r="A934" s="7" t="s">
        <v>29</v>
      </c>
      <c r="B934" t="s">
        <v>12440</v>
      </c>
      <c r="C934" s="43" t="str">
        <f>VLOOKUP(B934,'Directorio Pegue'!$B$2:$L$2000,8,FALSE)</f>
        <v>Conglomerados</v>
      </c>
      <c r="D934" s="43"/>
      <c r="K934" s="8" t="s">
        <v>4642</v>
      </c>
      <c r="O934" s="8" t="s">
        <v>2818</v>
      </c>
      <c r="P934" t="s">
        <v>12517</v>
      </c>
    </row>
    <row r="935" spans="1:16" x14ac:dyDescent="0.25">
      <c r="A935" s="22" t="s">
        <v>792</v>
      </c>
      <c r="B935" s="15" t="s">
        <v>12305</v>
      </c>
      <c r="C935" s="43" t="str">
        <f>VLOOKUP(B935,'Directorio Pegue'!$B$2:$L$2000,8,FALSE)</f>
        <v>Alimentos, bebidas y tabaco</v>
      </c>
      <c r="D935" s="43"/>
      <c r="E935" s="15"/>
      <c r="H935" s="15"/>
      <c r="K935" s="7" t="s">
        <v>271</v>
      </c>
      <c r="O935" s="8" t="s">
        <v>1317</v>
      </c>
      <c r="P935" t="s">
        <v>12518</v>
      </c>
    </row>
    <row r="936" spans="1:16" x14ac:dyDescent="0.25">
      <c r="A936" s="8" t="s">
        <v>11113</v>
      </c>
      <c r="B936" t="s">
        <v>12441</v>
      </c>
      <c r="C936" s="43" t="str">
        <f>VLOOKUP(B936,'Directorio Pegue'!$B$2:$L$2000,8,FALSE)</f>
        <v>Recreación y servicios educacionales</v>
      </c>
      <c r="D936" s="43"/>
      <c r="K936" s="7" t="s">
        <v>289</v>
      </c>
      <c r="O936" s="19" t="s">
        <v>2853</v>
      </c>
      <c r="P936" t="s">
        <v>12519</v>
      </c>
    </row>
    <row r="937" spans="1:16" x14ac:dyDescent="0.25">
      <c r="A937" s="7" t="s">
        <v>699</v>
      </c>
      <c r="B937" t="s">
        <v>12442</v>
      </c>
      <c r="C937" s="43" t="str">
        <f>VLOOKUP(B937,'Directorio Pegue'!$B$2:$L$2000,8,FALSE)</f>
        <v>Telecomunicaciones</v>
      </c>
      <c r="D937" s="43"/>
      <c r="K937" s="7" t="s">
        <v>1839</v>
      </c>
      <c r="O937" s="7" t="s">
        <v>2824</v>
      </c>
      <c r="P937" t="s">
        <v>12520</v>
      </c>
    </row>
    <row r="938" spans="1:16" x14ac:dyDescent="0.25">
      <c r="A938" s="7" t="s">
        <v>580</v>
      </c>
      <c r="B938" t="s">
        <v>12283</v>
      </c>
      <c r="C938" s="43" t="str">
        <f>VLOOKUP(B938,'Directorio Pegue'!$B$2:$L$2000,8,FALSE)</f>
        <v>Telecomunicaciones</v>
      </c>
      <c r="D938" s="43"/>
      <c r="K938" s="7" t="s">
        <v>1842</v>
      </c>
      <c r="O938" s="7" t="s">
        <v>729</v>
      </c>
      <c r="P938" t="s">
        <v>12521</v>
      </c>
    </row>
    <row r="939" spans="1:16" x14ac:dyDescent="0.25">
      <c r="A939" s="22" t="s">
        <v>12328</v>
      </c>
      <c r="B939" s="15" t="s">
        <v>12283</v>
      </c>
      <c r="C939" s="43" t="str">
        <f>VLOOKUP(B939,'Directorio Pegue'!$B$2:$L$2000,8,FALSE)</f>
        <v>Telecomunicaciones</v>
      </c>
      <c r="D939" s="43"/>
      <c r="E939" s="15"/>
      <c r="H939" s="15"/>
      <c r="K939" s="8" t="s">
        <v>10322</v>
      </c>
      <c r="O939" s="7" t="s">
        <v>45</v>
      </c>
      <c r="P939" t="s">
        <v>12522</v>
      </c>
    </row>
    <row r="940" spans="1:16" x14ac:dyDescent="0.25">
      <c r="A940" s="22" t="s">
        <v>12354</v>
      </c>
      <c r="B940" s="15" t="s">
        <v>12283</v>
      </c>
      <c r="C940" s="43" t="str">
        <f>VLOOKUP(B940,'Directorio Pegue'!$B$2:$L$2000,8,FALSE)</f>
        <v>Telecomunicaciones</v>
      </c>
      <c r="D940" s="43"/>
      <c r="E940" s="15"/>
      <c r="H940" s="15"/>
      <c r="K940" s="7" t="s">
        <v>8381</v>
      </c>
      <c r="O940" s="8" t="s">
        <v>2855</v>
      </c>
      <c r="P940" t="s">
        <v>12523</v>
      </c>
    </row>
    <row r="941" spans="1:16" x14ac:dyDescent="0.25">
      <c r="A941" s="22" t="s">
        <v>12282</v>
      </c>
      <c r="B941" s="15" t="s">
        <v>12283</v>
      </c>
      <c r="C941" s="43" t="str">
        <f>VLOOKUP(B941,'Directorio Pegue'!$B$2:$L$2000,8,FALSE)</f>
        <v>Telecomunicaciones</v>
      </c>
      <c r="D941" s="43"/>
      <c r="E941" s="15"/>
      <c r="H941" s="15"/>
      <c r="K941" s="8" t="s">
        <v>1804</v>
      </c>
      <c r="O941" s="8" t="s">
        <v>2822</v>
      </c>
      <c r="P941" t="s">
        <v>12524</v>
      </c>
    </row>
    <row r="942" spans="1:16" x14ac:dyDescent="0.25">
      <c r="A942" s="8" t="s">
        <v>9490</v>
      </c>
      <c r="B942" t="s">
        <v>12443</v>
      </c>
      <c r="C942" s="43" t="str">
        <f>VLOOKUP(B942,'Directorio Pegue'!$B$2:$L$2000,8,FALSE)</f>
        <v>Telecomunicaciones</v>
      </c>
      <c r="D942" s="43"/>
      <c r="K942" s="8" t="s">
        <v>265</v>
      </c>
      <c r="O942" s="7" t="s">
        <v>9726</v>
      </c>
      <c r="P942" t="s">
        <v>12351</v>
      </c>
    </row>
    <row r="943" spans="1:16" x14ac:dyDescent="0.25">
      <c r="A943" s="8" t="s">
        <v>10885</v>
      </c>
      <c r="B943" t="s">
        <v>12375</v>
      </c>
      <c r="C943" s="43" t="str">
        <f>VLOOKUP(B943,'Directorio Pegue'!$B$2:$L$2000,8,FALSE)</f>
        <v>Telecomunicaciones</v>
      </c>
      <c r="D943" s="43"/>
      <c r="K943" s="8" t="s">
        <v>455</v>
      </c>
      <c r="O943" s="20" t="s">
        <v>97</v>
      </c>
      <c r="P943" t="s">
        <v>12525</v>
      </c>
    </row>
    <row r="944" spans="1:16" x14ac:dyDescent="0.25">
      <c r="A944" s="24" t="s">
        <v>1874</v>
      </c>
      <c r="B944" s="16" t="s">
        <v>12372</v>
      </c>
      <c r="C944" s="43" t="str">
        <f>VLOOKUP(B944,'Directorio Pegue'!$B$2:$L$2000,8,FALSE)</f>
        <v>Servicios financieros</v>
      </c>
      <c r="D944" s="43"/>
      <c r="E944" s="16"/>
      <c r="H944" s="16"/>
      <c r="K944" s="7" t="s">
        <v>10560</v>
      </c>
      <c r="O944" s="7" t="s">
        <v>2859</v>
      </c>
      <c r="P944" t="s">
        <v>12526</v>
      </c>
    </row>
    <row r="945" spans="1:16" x14ac:dyDescent="0.25">
      <c r="A945" s="7" t="s">
        <v>4993</v>
      </c>
      <c r="B945" t="s">
        <v>12379</v>
      </c>
      <c r="C945" s="43" t="str">
        <f>VLOOKUP(B945,'Directorio Pegue'!$B$2:$L$2000,8,FALSE)</f>
        <v>Transportes y servicios marítimos</v>
      </c>
      <c r="D945" s="43"/>
      <c r="K945" s="8" t="s">
        <v>1699</v>
      </c>
      <c r="O945" s="8" t="s">
        <v>120</v>
      </c>
      <c r="P945" t="s">
        <v>12527</v>
      </c>
    </row>
    <row r="946" spans="1:16" x14ac:dyDescent="0.25">
      <c r="A946" s="18" t="s">
        <v>634</v>
      </c>
      <c r="B946" t="s">
        <v>12444</v>
      </c>
      <c r="C946" s="43" t="str">
        <f>VLOOKUP(B946,'Directorio Pegue'!$B$2:$L$2000,8,FALSE)</f>
        <v>Conglomerados</v>
      </c>
      <c r="D946" s="43"/>
      <c r="K946" s="7" t="s">
        <v>1697</v>
      </c>
      <c r="O946" s="8" t="s">
        <v>1433</v>
      </c>
      <c r="P946" t="s">
        <v>12528</v>
      </c>
    </row>
    <row r="947" spans="1:16" x14ac:dyDescent="0.25">
      <c r="A947" s="8" t="s">
        <v>188</v>
      </c>
      <c r="B947" t="s">
        <v>12445</v>
      </c>
      <c r="C947" s="43" t="str">
        <f>VLOOKUP(B947,'Directorio Pegue'!$B$2:$L$2000,8,FALSE)</f>
        <v>Minería</v>
      </c>
      <c r="D947" s="43"/>
      <c r="K947" s="8" t="s">
        <v>1714</v>
      </c>
      <c r="O947" s="8" t="s">
        <v>866</v>
      </c>
      <c r="P947" t="s">
        <v>12529</v>
      </c>
    </row>
    <row r="948" spans="1:16" x14ac:dyDescent="0.25">
      <c r="A948" s="24" t="s">
        <v>12368</v>
      </c>
      <c r="B948" s="16" t="s">
        <v>12369</v>
      </c>
      <c r="C948" s="43" t="str">
        <f>VLOOKUP(B948,'Directorio Pegue'!$B$2:$L$2000,8,FALSE)</f>
        <v>Consumo</v>
      </c>
      <c r="D948" s="43"/>
      <c r="E948" s="16"/>
      <c r="H948" s="16"/>
      <c r="K948" s="8" t="s">
        <v>1716</v>
      </c>
      <c r="O948" s="7" t="s">
        <v>868</v>
      </c>
      <c r="P948" t="s">
        <v>12530</v>
      </c>
    </row>
    <row r="949" spans="1:16" x14ac:dyDescent="0.25">
      <c r="A949" s="8" t="s">
        <v>9022</v>
      </c>
      <c r="B949" t="s">
        <v>12446</v>
      </c>
      <c r="C949" s="43" t="str">
        <f>VLOOKUP(B949,'Directorio Pegue'!$B$2:$L$2000,8,FALSE)</f>
        <v>Conglomerados</v>
      </c>
      <c r="D949" s="43"/>
      <c r="K949" s="8" t="s">
        <v>15</v>
      </c>
      <c r="O949" s="8" t="s">
        <v>870</v>
      </c>
      <c r="P949" t="s">
        <v>12531</v>
      </c>
    </row>
    <row r="950" spans="1:16" x14ac:dyDescent="0.25">
      <c r="A950" s="22" t="s">
        <v>10200</v>
      </c>
      <c r="B950" s="15" t="s">
        <v>12295</v>
      </c>
      <c r="C950" s="43" t="str">
        <f>VLOOKUP(B950,'Directorio Pegue'!$B$2:$L$2000,8,FALSE)</f>
        <v>Minería</v>
      </c>
      <c r="D950" s="43"/>
      <c r="E950" s="15"/>
      <c r="H950" s="15"/>
      <c r="K950" s="7" t="s">
        <v>1834</v>
      </c>
      <c r="O950" s="7" t="s">
        <v>872</v>
      </c>
      <c r="P950" t="s">
        <v>12532</v>
      </c>
    </row>
    <row r="951" spans="1:16" x14ac:dyDescent="0.25">
      <c r="A951" s="8" t="s">
        <v>1413</v>
      </c>
      <c r="B951" t="s">
        <v>12447</v>
      </c>
      <c r="C951" s="43" t="str">
        <f>VLOOKUP(B951,'Directorio Pegue'!$B$2:$L$2000,8,FALSE)</f>
        <v>ETF</v>
      </c>
      <c r="D951" s="43"/>
      <c r="K951" s="7" t="s">
        <v>1746</v>
      </c>
      <c r="O951" s="8" t="s">
        <v>874</v>
      </c>
      <c r="P951" t="s">
        <v>12533</v>
      </c>
    </row>
    <row r="952" spans="1:16" x14ac:dyDescent="0.25">
      <c r="A952" s="7" t="s">
        <v>5005</v>
      </c>
      <c r="B952" t="s">
        <v>12448</v>
      </c>
      <c r="C952" s="43" t="str">
        <f>VLOOKUP(B952,'Directorio Pegue'!$B$2:$L$2000,8,FALSE)</f>
        <v>Conglomerados</v>
      </c>
      <c r="D952" s="43"/>
      <c r="K952" s="7" t="s">
        <v>1299</v>
      </c>
      <c r="O952" s="8" t="s">
        <v>1802</v>
      </c>
      <c r="P952" t="s">
        <v>12180</v>
      </c>
    </row>
    <row r="953" spans="1:16" x14ac:dyDescent="0.25">
      <c r="A953" s="22" t="s">
        <v>1954</v>
      </c>
      <c r="B953" s="15" t="s">
        <v>12294</v>
      </c>
      <c r="C953" s="43" t="str">
        <f>VLOOKUP(B953,'Directorio Pegue'!$B$2:$L$2000,8,FALSE)</f>
        <v>Alimentos, bebidas y tabaco</v>
      </c>
      <c r="D953" s="43"/>
      <c r="E953" s="15"/>
      <c r="H953" s="15"/>
      <c r="K953" s="7" t="s">
        <v>1293</v>
      </c>
      <c r="O953" s="7" t="s">
        <v>6259</v>
      </c>
      <c r="P953" s="7" t="s">
        <v>12534</v>
      </c>
    </row>
    <row r="954" spans="1:16" x14ac:dyDescent="0.25">
      <c r="A954" s="8" t="s">
        <v>1409</v>
      </c>
      <c r="B954" s="28" t="s">
        <v>12449</v>
      </c>
      <c r="C954" s="43" t="str">
        <f>VLOOKUP(B954,'Directorio Pegue'!$B$2:$L$2000,8,FALSE)</f>
        <v>ETF</v>
      </c>
      <c r="D954" s="43"/>
      <c r="E954" s="28"/>
      <c r="H954" s="28"/>
      <c r="K954" s="8" t="s">
        <v>1295</v>
      </c>
      <c r="O954" s="7" t="s">
        <v>6257</v>
      </c>
      <c r="P954" t="s">
        <v>12535</v>
      </c>
    </row>
    <row r="955" spans="1:16" x14ac:dyDescent="0.25">
      <c r="A955" s="8" t="s">
        <v>118</v>
      </c>
      <c r="B955" t="s">
        <v>12450</v>
      </c>
      <c r="C955" s="43" t="str">
        <f>VLOOKUP(B955,'Directorio Pegue'!$B$2:$L$2000,8,FALSE)</f>
        <v>Otros</v>
      </c>
      <c r="D955" s="43"/>
      <c r="K955" s="7" t="s">
        <v>1297</v>
      </c>
      <c r="O955" s="7" t="s">
        <v>360</v>
      </c>
      <c r="P955" t="s">
        <v>12536</v>
      </c>
    </row>
    <row r="956" spans="1:16" x14ac:dyDescent="0.25">
      <c r="A956" s="7" t="s">
        <v>1277</v>
      </c>
      <c r="B956" t="s">
        <v>12451</v>
      </c>
      <c r="C956" s="43" t="str">
        <f>VLOOKUP(B956,'Directorio Pegue'!$B$2:$L$2000,8,FALSE)</f>
        <v>ETF</v>
      </c>
      <c r="D956" s="43"/>
      <c r="K956" s="7" t="s">
        <v>1291</v>
      </c>
      <c r="O956" s="7" t="s">
        <v>27</v>
      </c>
      <c r="P956" t="s">
        <v>12537</v>
      </c>
    </row>
    <row r="957" spans="1:16" x14ac:dyDescent="0.25">
      <c r="A957" s="22" t="s">
        <v>12262</v>
      </c>
      <c r="B957" s="15" t="s">
        <v>12262</v>
      </c>
      <c r="C957" s="43" t="str">
        <f>VLOOKUP(B957,'Directorio Pegue'!$B$2:$L$2000,8,FALSE)</f>
        <v>Construcción</v>
      </c>
      <c r="D957" s="43"/>
      <c r="E957" s="15"/>
      <c r="H957" s="15"/>
      <c r="K957" s="8" t="s">
        <v>1255</v>
      </c>
      <c r="O957" s="7" t="s">
        <v>463</v>
      </c>
      <c r="P957" t="s">
        <v>12538</v>
      </c>
    </row>
    <row r="958" spans="1:16" x14ac:dyDescent="0.25">
      <c r="A958" s="8" t="s">
        <v>461</v>
      </c>
      <c r="B958" t="s">
        <v>12137</v>
      </c>
      <c r="C958" s="43" t="str">
        <f>VLOOKUP(B958,'Directorio Pegue'!$B$2:$L$2000,8,FALSE)</f>
        <v>Energía</v>
      </c>
      <c r="D958" s="43"/>
      <c r="K958" s="7" t="s">
        <v>451</v>
      </c>
      <c r="O958" s="8" t="s">
        <v>275</v>
      </c>
      <c r="P958" t="s">
        <v>12539</v>
      </c>
    </row>
    <row r="959" spans="1:16" x14ac:dyDescent="0.25">
      <c r="A959" s="7" t="s">
        <v>1281</v>
      </c>
      <c r="B959" t="s">
        <v>12452</v>
      </c>
      <c r="C959" s="43" t="str">
        <f>VLOOKUP(B959,'Directorio Pegue'!$B$2:$L$2000,8,FALSE)</f>
        <v>ETF</v>
      </c>
      <c r="D959" s="43"/>
      <c r="K959" s="7" t="s">
        <v>12036</v>
      </c>
      <c r="O959" s="8" t="s">
        <v>9003</v>
      </c>
      <c r="P959" t="s">
        <v>12185</v>
      </c>
    </row>
    <row r="960" spans="1:16" x14ac:dyDescent="0.25">
      <c r="A960" s="22" t="s">
        <v>1190</v>
      </c>
      <c r="B960" s="15" t="s">
        <v>12277</v>
      </c>
      <c r="C960" s="43" t="str">
        <f>VLOOKUP(B960,'Directorio Pegue'!$B$2:$L$2000,8,FALSE)</f>
        <v>Eléctrico</v>
      </c>
      <c r="D960" s="43"/>
      <c r="E960" s="15"/>
      <c r="H960" s="15"/>
      <c r="K960" s="7" t="s">
        <v>1690</v>
      </c>
      <c r="O960" s="7" t="s">
        <v>1431</v>
      </c>
      <c r="P960" t="s">
        <v>12540</v>
      </c>
    </row>
    <row r="961" spans="1:16" x14ac:dyDescent="0.25">
      <c r="A961" s="22" t="s">
        <v>12136</v>
      </c>
      <c r="B961" s="15" t="s">
        <v>12137</v>
      </c>
      <c r="C961" s="43" t="str">
        <f>VLOOKUP(B961,'Directorio Pegue'!$B$2:$L$2000,8,FALSE)</f>
        <v>Energía</v>
      </c>
      <c r="D961" s="43"/>
      <c r="E961" s="15"/>
      <c r="H961" s="15"/>
      <c r="K961" s="7" t="s">
        <v>1687</v>
      </c>
      <c r="O961" s="7" t="s">
        <v>190</v>
      </c>
      <c r="P961" t="s">
        <v>12541</v>
      </c>
    </row>
    <row r="962" spans="1:16" x14ac:dyDescent="0.25">
      <c r="A962" s="24" t="s">
        <v>6415</v>
      </c>
      <c r="B962" s="16" t="s">
        <v>12236</v>
      </c>
      <c r="C962" s="43" t="str">
        <f>VLOOKUP(B962,'Directorio Pegue'!$B$2:$L$2000,8,FALSE)</f>
        <v>Alimentos, bebidas y tabaco</v>
      </c>
      <c r="D962" s="43"/>
      <c r="E962" s="16"/>
      <c r="H962" s="16"/>
      <c r="K962" s="7" t="s">
        <v>1824</v>
      </c>
      <c r="O962" s="8" t="s">
        <v>9730</v>
      </c>
      <c r="P962" t="s">
        <v>12542</v>
      </c>
    </row>
    <row r="963" spans="1:16" x14ac:dyDescent="0.25">
      <c r="A963" s="22" t="s">
        <v>12207</v>
      </c>
      <c r="B963" s="15" t="s">
        <v>12208</v>
      </c>
      <c r="C963" s="43" t="str">
        <f>VLOOKUP(B963,'Directorio Pegue'!$B$2:$L$2000,8,FALSE)</f>
        <v>Recreación y servicios educacionales</v>
      </c>
      <c r="D963" s="43"/>
      <c r="E963" s="15"/>
      <c r="H963" s="15"/>
      <c r="K963" s="8" t="s">
        <v>1817</v>
      </c>
      <c r="O963" s="7" t="s">
        <v>1379</v>
      </c>
      <c r="P963" t="s">
        <v>12543</v>
      </c>
    </row>
    <row r="964" spans="1:16" x14ac:dyDescent="0.25">
      <c r="A964" s="7" t="s">
        <v>1279</v>
      </c>
      <c r="B964" t="s">
        <v>12453</v>
      </c>
      <c r="C964" s="43" t="str">
        <f>VLOOKUP(B964,'Directorio Pegue'!$B$2:$L$2000,8,FALSE)</f>
        <v>ETF</v>
      </c>
      <c r="D964" s="43"/>
      <c r="K964" s="7" t="s">
        <v>1849</v>
      </c>
      <c r="O964" s="7" t="s">
        <v>2861</v>
      </c>
      <c r="P964" t="s">
        <v>12544</v>
      </c>
    </row>
    <row r="965" spans="1:16" x14ac:dyDescent="0.25">
      <c r="A965" s="8" t="s">
        <v>1407</v>
      </c>
      <c r="B965" t="s">
        <v>12454</v>
      </c>
      <c r="C965" s="43" t="str">
        <f>VLOOKUP(B965,'Directorio Pegue'!$B$2:$L$2000,8,FALSE)</f>
        <v>ETF</v>
      </c>
      <c r="D965" s="43"/>
      <c r="K965" s="8" t="s">
        <v>709</v>
      </c>
      <c r="O965" s="7" t="s">
        <v>293</v>
      </c>
      <c r="P965" t="s">
        <v>12545</v>
      </c>
    </row>
    <row r="966" spans="1:16" x14ac:dyDescent="0.25">
      <c r="A966" s="8" t="s">
        <v>1285</v>
      </c>
      <c r="B966" t="s">
        <v>12455</v>
      </c>
      <c r="C966" s="43" t="str">
        <f>VLOOKUP(B966,'Directorio Pegue'!$B$2:$L$2000,8,FALSE)</f>
        <v>ETF</v>
      </c>
      <c r="D966" s="43"/>
      <c r="K966" s="8" t="s">
        <v>8103</v>
      </c>
      <c r="O966" s="7" t="s">
        <v>295</v>
      </c>
      <c r="P966" t="s">
        <v>12546</v>
      </c>
    </row>
    <row r="967" spans="1:16" x14ac:dyDescent="0.25">
      <c r="A967" s="7" t="s">
        <v>1405</v>
      </c>
      <c r="B967" t="s">
        <v>12456</v>
      </c>
      <c r="C967" s="43" t="str">
        <f>VLOOKUP(B967,'Directorio Pegue'!$B$2:$L$2000,8,FALSE)</f>
        <v>ETF</v>
      </c>
      <c r="D967" s="43"/>
      <c r="K967" s="8" t="s">
        <v>8093</v>
      </c>
      <c r="O967" s="20" t="s">
        <v>1421</v>
      </c>
      <c r="P967" t="s">
        <v>12547</v>
      </c>
    </row>
    <row r="968" spans="1:16" x14ac:dyDescent="0.25">
      <c r="A968" s="8" t="s">
        <v>2820</v>
      </c>
      <c r="B968" t="s">
        <v>12457</v>
      </c>
      <c r="C968" s="43" t="str">
        <f>VLOOKUP(B968,'Directorio Pegue'!$B$2:$L$2000,8,FALSE)</f>
        <v>ETF</v>
      </c>
      <c r="D968" s="43"/>
      <c r="K968" s="7" t="s">
        <v>8105</v>
      </c>
      <c r="O968" s="8" t="s">
        <v>1351</v>
      </c>
      <c r="P968" t="s">
        <v>12548</v>
      </c>
    </row>
    <row r="969" spans="1:16" x14ac:dyDescent="0.25">
      <c r="A969" s="7" t="s">
        <v>1287</v>
      </c>
      <c r="B969" t="s">
        <v>12458</v>
      </c>
      <c r="C969" s="43" t="str">
        <f>VLOOKUP(B969,'Directorio Pegue'!$B$2:$L$2000,8,FALSE)</f>
        <v>ETF</v>
      </c>
      <c r="D969" s="43"/>
      <c r="K969" s="8" t="s">
        <v>1435</v>
      </c>
      <c r="O969" s="8" t="s">
        <v>1425</v>
      </c>
      <c r="P969" t="s">
        <v>12549</v>
      </c>
    </row>
    <row r="970" spans="1:16" x14ac:dyDescent="0.25">
      <c r="A970" s="7" t="s">
        <v>1289</v>
      </c>
      <c r="B970" t="s">
        <v>12459</v>
      </c>
      <c r="C970" s="43" t="str">
        <f>VLOOKUP(B970,'Directorio Pegue'!$B$2:$L$2000,8,FALSE)</f>
        <v>ETF</v>
      </c>
      <c r="D970" s="43"/>
      <c r="K970" s="8" t="s">
        <v>1309</v>
      </c>
      <c r="O970" s="7" t="s">
        <v>1427</v>
      </c>
      <c r="P970" t="s">
        <v>12550</v>
      </c>
    </row>
    <row r="971" spans="1:16" x14ac:dyDescent="0.25">
      <c r="A971" s="8" t="s">
        <v>1283</v>
      </c>
      <c r="B971" t="s">
        <v>12460</v>
      </c>
      <c r="C971" s="43" t="str">
        <f>VLOOKUP(B971,'Directorio Pegue'!$B$2:$L$2000,8,FALSE)</f>
        <v>ETF</v>
      </c>
      <c r="D971" s="43"/>
      <c r="K971" s="8" t="s">
        <v>1311</v>
      </c>
      <c r="O971" s="8" t="s">
        <v>1429</v>
      </c>
      <c r="P971" t="s">
        <v>12551</v>
      </c>
    </row>
    <row r="972" spans="1:16" x14ac:dyDescent="0.25">
      <c r="A972" s="7" t="s">
        <v>1885</v>
      </c>
      <c r="B972" t="s">
        <v>12461</v>
      </c>
      <c r="C972" s="43" t="str">
        <f>VLOOKUP(B972,'Directorio Pegue'!$B$2:$L$2000,8,FALSE)</f>
        <v>Construcción</v>
      </c>
      <c r="D972" s="43"/>
      <c r="K972" s="7" t="s">
        <v>1313</v>
      </c>
      <c r="O972" s="8" t="s">
        <v>1743</v>
      </c>
      <c r="P972" t="s">
        <v>12341</v>
      </c>
    </row>
    <row r="973" spans="1:16" x14ac:dyDescent="0.25">
      <c r="A973" s="22" t="s">
        <v>8377</v>
      </c>
      <c r="B973" s="15" t="s">
        <v>12268</v>
      </c>
      <c r="C973" s="43" t="str">
        <f>VLOOKUP(B973,'Directorio Pegue'!$B$2:$L$2000,8,FALSE)</f>
        <v>Eléctrico</v>
      </c>
      <c r="D973" s="43"/>
      <c r="E973" s="15"/>
      <c r="H973" s="15"/>
      <c r="K973" s="7" t="s">
        <v>1315</v>
      </c>
      <c r="O973" s="7" t="s">
        <v>1353</v>
      </c>
      <c r="P973" t="s">
        <v>12552</v>
      </c>
    </row>
    <row r="974" spans="1:16" x14ac:dyDescent="0.25">
      <c r="A974" s="22" t="s">
        <v>757</v>
      </c>
      <c r="B974" s="15" t="s">
        <v>12304</v>
      </c>
      <c r="C974" s="43" t="str">
        <f>VLOOKUP(B974,'Directorio Pegue'!$B$2:$L$2000,8,FALSE)</f>
        <v>Eléctrico</v>
      </c>
      <c r="D974" s="43"/>
      <c r="E974" s="15"/>
      <c r="H974" s="15"/>
      <c r="K974" s="7" t="s">
        <v>1249</v>
      </c>
      <c r="O974" s="8" t="s">
        <v>1423</v>
      </c>
      <c r="P974" t="s">
        <v>12553</v>
      </c>
    </row>
    <row r="975" spans="1:16" x14ac:dyDescent="0.25">
      <c r="A975" s="22" t="s">
        <v>12224</v>
      </c>
      <c r="B975" s="15" t="s">
        <v>12224</v>
      </c>
      <c r="C975" s="43" t="str">
        <f>VLOOKUP(B975,'Directorio Pegue'!$B$2:$L$2000,8,FALSE)</f>
        <v>Eléctrico</v>
      </c>
      <c r="D975" s="43"/>
      <c r="E975" s="15"/>
      <c r="H975" s="15"/>
      <c r="K975" s="8" t="s">
        <v>1245</v>
      </c>
      <c r="O975" s="8" t="s">
        <v>1355</v>
      </c>
      <c r="P975" t="s">
        <v>12554</v>
      </c>
    </row>
    <row r="976" spans="1:16" x14ac:dyDescent="0.25">
      <c r="A976" s="22" t="s">
        <v>12249</v>
      </c>
      <c r="B976" s="15" t="s">
        <v>12249</v>
      </c>
      <c r="C976" s="43" t="str">
        <f>VLOOKUP(B976,'Directorio Pegue'!$B$2:$L$2000,8,FALSE)</f>
        <v>Conglomerados</v>
      </c>
      <c r="D976" s="43"/>
      <c r="E976" s="15"/>
      <c r="H976" s="15"/>
      <c r="K976" s="8" t="s">
        <v>1305</v>
      </c>
      <c r="O976" s="7" t="s">
        <v>1809</v>
      </c>
      <c r="P976" t="s">
        <v>12266</v>
      </c>
    </row>
    <row r="977" spans="1:16" x14ac:dyDescent="0.25">
      <c r="A977" s="22" t="s">
        <v>12247</v>
      </c>
      <c r="B977" s="15" t="s">
        <v>12248</v>
      </c>
      <c r="C977" s="43" t="str">
        <f>VLOOKUP(B977,'Directorio Pegue'!$B$2:$L$2000,8,FALSE)</f>
        <v>Eléctrico</v>
      </c>
      <c r="D977" s="43"/>
      <c r="E977" s="15"/>
      <c r="H977" s="15"/>
      <c r="K977" s="7" t="s">
        <v>1247</v>
      </c>
      <c r="O977" s="8" t="s">
        <v>364</v>
      </c>
      <c r="P977" t="s">
        <v>12555</v>
      </c>
    </row>
    <row r="978" spans="1:16" x14ac:dyDescent="0.25">
      <c r="A978" s="24" t="s">
        <v>8379</v>
      </c>
      <c r="B978" s="16" t="s">
        <v>12280</v>
      </c>
      <c r="C978" s="43" t="str">
        <f>VLOOKUP(B978,'Directorio Pegue'!$B$2:$L$2000,8,FALSE)</f>
        <v>Eléctrico</v>
      </c>
      <c r="D978" s="43"/>
      <c r="E978" s="16"/>
      <c r="H978" s="16"/>
      <c r="K978" s="7" t="s">
        <v>1307</v>
      </c>
      <c r="O978" s="7" t="s">
        <v>4760</v>
      </c>
      <c r="P978" t="s">
        <v>12556</v>
      </c>
    </row>
    <row r="979" spans="1:16" x14ac:dyDescent="0.25">
      <c r="A979" s="8" t="s">
        <v>4642</v>
      </c>
      <c r="B979" t="s">
        <v>12249</v>
      </c>
      <c r="C979" s="43" t="str">
        <f>VLOOKUP(B979,'Directorio Pegue'!$B$2:$L$2000,8,FALSE)</f>
        <v>Conglomerados</v>
      </c>
      <c r="D979" s="43"/>
      <c r="K979" s="7" t="s">
        <v>1303</v>
      </c>
      <c r="O979" s="7" t="s">
        <v>1329</v>
      </c>
      <c r="P979" t="s">
        <v>12557</v>
      </c>
    </row>
    <row r="980" spans="1:16" x14ac:dyDescent="0.25">
      <c r="A980" s="8" t="s">
        <v>271</v>
      </c>
      <c r="B980" s="28" t="s">
        <v>12462</v>
      </c>
      <c r="C980" s="43" t="str">
        <f>VLOOKUP(B980,'Directorio Pegue'!$B$2:$L$2000,8,FALSE)</f>
        <v>ETF</v>
      </c>
      <c r="D980" s="43"/>
      <c r="E980" s="28"/>
      <c r="H980" s="28"/>
      <c r="K980" s="7" t="s">
        <v>1301</v>
      </c>
      <c r="O980" s="8" t="s">
        <v>1415</v>
      </c>
      <c r="P980" t="s">
        <v>12558</v>
      </c>
    </row>
    <row r="981" spans="1:16" x14ac:dyDescent="0.25">
      <c r="A981" s="8" t="s">
        <v>289</v>
      </c>
      <c r="B981" t="s">
        <v>12463</v>
      </c>
      <c r="C981" s="43" t="str">
        <f>VLOOKUP(B981,'Directorio Pegue'!$B$2:$L$2000,8,FALSE)</f>
        <v>ETF</v>
      </c>
      <c r="D981" s="43"/>
      <c r="K981" s="7" t="s">
        <v>1251</v>
      </c>
      <c r="O981" s="8" t="s">
        <v>1417</v>
      </c>
      <c r="P981" t="s">
        <v>12559</v>
      </c>
    </row>
    <row r="982" spans="1:16" x14ac:dyDescent="0.25">
      <c r="A982" s="22" t="s">
        <v>1839</v>
      </c>
      <c r="B982" s="15" t="s">
        <v>12279</v>
      </c>
      <c r="C982" s="43" t="str">
        <f>VLOOKUP(B982,'Directorio Pegue'!$B$2:$L$2000,8,FALSE)</f>
        <v>Alimentos, bebidas y tabaco</v>
      </c>
      <c r="D982" s="43"/>
      <c r="E982" s="15"/>
      <c r="H982" s="15"/>
      <c r="K982" s="8" t="s">
        <v>2915</v>
      </c>
      <c r="O982" s="8" t="s">
        <v>1419</v>
      </c>
      <c r="P982" t="s">
        <v>12560</v>
      </c>
    </row>
    <row r="983" spans="1:16" x14ac:dyDescent="0.25">
      <c r="A983" s="22" t="s">
        <v>1842</v>
      </c>
      <c r="B983" s="15" t="s">
        <v>12279</v>
      </c>
      <c r="C983" s="43" t="str">
        <f>VLOOKUP(B983,'Directorio Pegue'!$B$2:$L$2000,8,FALSE)</f>
        <v>Alimentos, bebidas y tabaco</v>
      </c>
      <c r="D983" s="43"/>
      <c r="E983" s="15"/>
      <c r="H983" s="15"/>
      <c r="K983" s="8" t="s">
        <v>1253</v>
      </c>
      <c r="O983" s="8" t="s">
        <v>1331</v>
      </c>
      <c r="P983" t="s">
        <v>12561</v>
      </c>
    </row>
    <row r="984" spans="1:16" x14ac:dyDescent="0.25">
      <c r="A984" s="7" t="s">
        <v>10322</v>
      </c>
      <c r="B984" t="s">
        <v>12464</v>
      </c>
      <c r="C984" s="43" t="str">
        <f>VLOOKUP(B984,'Directorio Pegue'!$B$2:$L$2000,8,FALSE)</f>
        <v>Otros</v>
      </c>
      <c r="D984" s="43"/>
      <c r="K984" s="8" t="s">
        <v>1321</v>
      </c>
      <c r="O984" s="8" t="s">
        <v>1333</v>
      </c>
      <c r="P984" t="s">
        <v>12562</v>
      </c>
    </row>
    <row r="985" spans="1:16" x14ac:dyDescent="0.25">
      <c r="A985" s="22" t="s">
        <v>8381</v>
      </c>
      <c r="B985" s="15" t="s">
        <v>12281</v>
      </c>
      <c r="C985" s="43" t="str">
        <f>VLOOKUP(B985,'Directorio Pegue'!$B$2:$L$2000,8,FALSE)</f>
        <v>Eléctrico</v>
      </c>
      <c r="D985" s="43"/>
      <c r="E985" s="15"/>
      <c r="H985" s="15"/>
      <c r="K985" s="8" t="s">
        <v>2950</v>
      </c>
      <c r="O985" s="7" t="s">
        <v>1335</v>
      </c>
      <c r="P985" t="s">
        <v>12563</v>
      </c>
    </row>
    <row r="986" spans="1:16" x14ac:dyDescent="0.25">
      <c r="A986" s="22" t="s">
        <v>12238</v>
      </c>
      <c r="B986" s="15" t="s">
        <v>12239</v>
      </c>
      <c r="C986" s="43" t="str">
        <f>VLOOKUP(B986,'Directorio Pegue'!$B$2:$L$2000,8,FALSE)</f>
        <v>Eléctrico</v>
      </c>
      <c r="D986" s="43"/>
      <c r="E986" s="15"/>
      <c r="H986" s="15"/>
      <c r="K986" s="8" t="s">
        <v>1323</v>
      </c>
      <c r="O986" s="8" t="s">
        <v>1337</v>
      </c>
      <c r="P986" t="s">
        <v>12564</v>
      </c>
    </row>
    <row r="987" spans="1:16" x14ac:dyDescent="0.25">
      <c r="A987" s="22" t="s">
        <v>1804</v>
      </c>
      <c r="B987" s="15" t="s">
        <v>12260</v>
      </c>
      <c r="C987" s="43" t="str">
        <f>VLOOKUP(B987,'Directorio Pegue'!$B$2:$L$2000,8,FALSE)</f>
        <v>Alimentos, bebidas y tabaco</v>
      </c>
      <c r="D987" s="43"/>
      <c r="E987" s="15"/>
      <c r="H987" s="15"/>
      <c r="K987" s="7" t="s">
        <v>1325</v>
      </c>
      <c r="O987" s="8" t="s">
        <v>1339</v>
      </c>
      <c r="P987" t="s">
        <v>12565</v>
      </c>
    </row>
    <row r="988" spans="1:16" x14ac:dyDescent="0.25">
      <c r="A988" s="7" t="s">
        <v>265</v>
      </c>
      <c r="B988" t="s">
        <v>12465</v>
      </c>
      <c r="C988" s="43" t="str">
        <f>VLOOKUP(B988,'Directorio Pegue'!$B$2:$L$2000,8,FALSE)</f>
        <v>ETF</v>
      </c>
      <c r="D988" s="43"/>
      <c r="K988" s="7" t="s">
        <v>8821</v>
      </c>
      <c r="O988" s="7" t="s">
        <v>1341</v>
      </c>
      <c r="P988" t="s">
        <v>12566</v>
      </c>
    </row>
    <row r="989" spans="1:16" x14ac:dyDescent="0.25">
      <c r="A989" s="22" t="s">
        <v>12198</v>
      </c>
      <c r="B989" s="15" t="s">
        <v>12199</v>
      </c>
      <c r="C989" s="43" t="str">
        <f>VLOOKUP(B989,'Directorio Pegue'!$B$2:$L$2000,8,FALSE)</f>
        <v>Servicios sanitarios y gas</v>
      </c>
      <c r="D989" s="43"/>
      <c r="E989" s="15"/>
      <c r="H989" s="15"/>
      <c r="K989" s="7" t="s">
        <v>10784</v>
      </c>
      <c r="O989" s="7" t="s">
        <v>1343</v>
      </c>
      <c r="P989" t="s">
        <v>12567</v>
      </c>
    </row>
    <row r="990" spans="1:16" x14ac:dyDescent="0.25">
      <c r="A990" s="24" t="s">
        <v>12278</v>
      </c>
      <c r="B990" s="16" t="s">
        <v>12278</v>
      </c>
      <c r="C990" s="43" t="str">
        <f>VLOOKUP(B990,'Directorio Pegue'!$B$2:$L$2000,8,FALSE)</f>
        <v>Construcción</v>
      </c>
      <c r="D990" s="43"/>
      <c r="E990" s="16"/>
      <c r="H990" s="16"/>
      <c r="K990" s="8" t="s">
        <v>11556</v>
      </c>
      <c r="O990" s="8" t="s">
        <v>1345</v>
      </c>
      <c r="P990" t="s">
        <v>12568</v>
      </c>
    </row>
    <row r="991" spans="1:16" x14ac:dyDescent="0.25">
      <c r="A991" s="24" t="s">
        <v>12234</v>
      </c>
      <c r="B991" s="16" t="s">
        <v>12234</v>
      </c>
      <c r="C991" s="43" t="str">
        <f>VLOOKUP(B991,'Directorio Pegue'!$B$2:$L$2000,8,FALSE)</f>
        <v>Servicios sanitarios y gas</v>
      </c>
      <c r="D991" s="43"/>
      <c r="E991" s="16"/>
      <c r="H991" s="16"/>
      <c r="K991" s="8" t="s">
        <v>1327</v>
      </c>
      <c r="O991" s="8" t="s">
        <v>1347</v>
      </c>
      <c r="P991" t="s">
        <v>12569</v>
      </c>
    </row>
    <row r="992" spans="1:16" x14ac:dyDescent="0.25">
      <c r="A992" s="22" t="s">
        <v>12319</v>
      </c>
      <c r="B992" s="15" t="s">
        <v>12319</v>
      </c>
      <c r="C992" s="43" t="str">
        <f>VLOOKUP(B992,'Directorio Pegue'!$B$2:$L$2000,8,FALSE)</f>
        <v>Servicios sanitarios y gas</v>
      </c>
      <c r="D992" s="43"/>
      <c r="E992" s="15"/>
      <c r="H992" s="15"/>
      <c r="K992" s="8" t="s">
        <v>1319</v>
      </c>
      <c r="O992" s="8" t="s">
        <v>1349</v>
      </c>
      <c r="P992" t="s">
        <v>12570</v>
      </c>
    </row>
    <row r="993" spans="1:16" x14ac:dyDescent="0.25">
      <c r="A993" s="22" t="s">
        <v>12237</v>
      </c>
      <c r="B993" s="15" t="s">
        <v>12237</v>
      </c>
      <c r="C993" s="43" t="str">
        <f>VLOOKUP(B993,'Directorio Pegue'!$B$2:$L$2000,8,FALSE)</f>
        <v>Consumo</v>
      </c>
      <c r="D993" s="43"/>
      <c r="E993" s="15"/>
      <c r="H993" s="15"/>
      <c r="K993" s="8" t="s">
        <v>1929</v>
      </c>
      <c r="O993" s="8" t="s">
        <v>1381</v>
      </c>
      <c r="P993" t="s">
        <v>12571</v>
      </c>
    </row>
    <row r="994" spans="1:16" x14ac:dyDescent="0.25">
      <c r="A994" s="22" t="s">
        <v>455</v>
      </c>
      <c r="B994" s="15" t="s">
        <v>12183</v>
      </c>
      <c r="C994" s="43" t="str">
        <f>VLOOKUP(B994,'Directorio Pegue'!$B$2:$L$2000,8,FALSE)</f>
        <v>Minería</v>
      </c>
      <c r="D994" s="43"/>
      <c r="E994" s="15"/>
      <c r="H994" s="15"/>
      <c r="K994" s="8" t="s">
        <v>636</v>
      </c>
      <c r="O994" s="8" t="s">
        <v>1387</v>
      </c>
      <c r="P994" t="s">
        <v>12572</v>
      </c>
    </row>
    <row r="995" spans="1:16" x14ac:dyDescent="0.25">
      <c r="A995" s="24" t="s">
        <v>12380</v>
      </c>
      <c r="B995" s="16" t="s">
        <v>12381</v>
      </c>
      <c r="C995" s="43" t="str">
        <f>VLOOKUP(B995,'Directorio Pegue'!$B$2:$L$2000,8,FALSE)</f>
        <v>Eléctrico</v>
      </c>
      <c r="D995" s="43"/>
      <c r="E995" s="16"/>
      <c r="H995" s="16"/>
      <c r="K995" s="8" t="s">
        <v>2093</v>
      </c>
      <c r="O995" s="7" t="s">
        <v>1363</v>
      </c>
      <c r="P995" t="s">
        <v>12573</v>
      </c>
    </row>
    <row r="996" spans="1:16" x14ac:dyDescent="0.25">
      <c r="A996" s="7" t="s">
        <v>10560</v>
      </c>
      <c r="B996" t="s">
        <v>12466</v>
      </c>
      <c r="C996" s="43" t="str">
        <f>VLOOKUP(B996,'Directorio Pegue'!$B$2:$L$2000,8,FALSE)</f>
        <v>Eléctrico</v>
      </c>
      <c r="D996" s="43"/>
      <c r="K996" s="7" t="s">
        <v>1903</v>
      </c>
      <c r="O996" s="8" t="s">
        <v>1365</v>
      </c>
      <c r="P996" t="s">
        <v>12574</v>
      </c>
    </row>
    <row r="997" spans="1:16" x14ac:dyDescent="0.25">
      <c r="A997" s="22" t="s">
        <v>12382</v>
      </c>
      <c r="B997" s="15" t="s">
        <v>12382</v>
      </c>
      <c r="C997" s="43" t="str">
        <f>VLOOKUP(B997,'Directorio Pegue'!$B$2:$L$2000,8,FALSE)</f>
        <v>Conglomerados</v>
      </c>
      <c r="D997" s="43"/>
      <c r="E997" s="15"/>
      <c r="H997" s="15"/>
      <c r="K997" s="7" t="s">
        <v>3343</v>
      </c>
      <c r="O997" s="7" t="s">
        <v>1367</v>
      </c>
      <c r="P997" s="7" t="s">
        <v>12575</v>
      </c>
    </row>
    <row r="998" spans="1:16" x14ac:dyDescent="0.25">
      <c r="A998" s="17" t="s">
        <v>1699</v>
      </c>
      <c r="B998" t="s">
        <v>12219</v>
      </c>
      <c r="C998" s="43" t="str">
        <f>VLOOKUP(B998,'Directorio Pegue'!$B$2:$L$2000,8,FALSE)</f>
        <v>Conglomerados</v>
      </c>
      <c r="D998" s="43"/>
      <c r="K998" s="8" t="s">
        <v>3613</v>
      </c>
      <c r="O998" s="8" t="s">
        <v>1369</v>
      </c>
      <c r="P998" t="s">
        <v>12576</v>
      </c>
    </row>
    <row r="999" spans="1:16" x14ac:dyDescent="0.25">
      <c r="A999" s="7" t="s">
        <v>1697</v>
      </c>
      <c r="B999" t="s">
        <v>12467</v>
      </c>
      <c r="C999" s="43" t="str">
        <f>VLOOKUP(B999,'Directorio Pegue'!$B$2:$L$2000,8,FALSE)</f>
        <v>Conglomerados</v>
      </c>
      <c r="D999" s="43"/>
      <c r="K999" s="7" t="s">
        <v>3396</v>
      </c>
      <c r="O999" s="8" t="s">
        <v>1383</v>
      </c>
      <c r="P999" t="s">
        <v>12577</v>
      </c>
    </row>
    <row r="1000" spans="1:16" x14ac:dyDescent="0.25">
      <c r="A1000" s="8" t="s">
        <v>1714</v>
      </c>
      <c r="B1000" t="s">
        <v>12248</v>
      </c>
      <c r="C1000" s="43" t="str">
        <f>VLOOKUP(B1000,'Directorio Pegue'!$B$2:$L$2000,8,FALSE)</f>
        <v>Eléctrico</v>
      </c>
      <c r="D1000" s="43"/>
      <c r="K1000" s="8" t="s">
        <v>3250</v>
      </c>
      <c r="O1000" s="8" t="s">
        <v>1371</v>
      </c>
      <c r="P1000" t="s">
        <v>12578</v>
      </c>
    </row>
    <row r="1001" spans="1:16" x14ac:dyDescent="0.25">
      <c r="A1001" s="8" t="s">
        <v>1716</v>
      </c>
      <c r="B1001" t="s">
        <v>12381</v>
      </c>
      <c r="C1001" s="43" t="str">
        <f>VLOOKUP(B1001,'Directorio Pegue'!$B$2:$L$2000,8,FALSE)</f>
        <v>Eléctrico</v>
      </c>
      <c r="D1001" s="43"/>
      <c r="K1001" s="8" t="s">
        <v>3248</v>
      </c>
      <c r="O1001" s="7" t="s">
        <v>1377</v>
      </c>
      <c r="P1001" t="s">
        <v>12579</v>
      </c>
    </row>
    <row r="1002" spans="1:16" x14ac:dyDescent="0.25">
      <c r="A1002" s="22" t="s">
        <v>12165</v>
      </c>
      <c r="B1002" s="15" t="s">
        <v>12165</v>
      </c>
      <c r="C1002" s="43" t="str">
        <f>VLOOKUP(B1002,'Directorio Pegue'!$B$2:$L$2000,8,FALSE)</f>
        <v>Eléctrico</v>
      </c>
      <c r="D1002" s="43"/>
      <c r="E1002" s="15"/>
      <c r="H1002" s="15"/>
      <c r="K1002" s="8" t="s">
        <v>3196</v>
      </c>
      <c r="O1002" s="7" t="s">
        <v>1437</v>
      </c>
      <c r="P1002" t="s">
        <v>12580</v>
      </c>
    </row>
    <row r="1003" spans="1:16" x14ac:dyDescent="0.25">
      <c r="A1003" s="22" t="s">
        <v>12218</v>
      </c>
      <c r="B1003" s="15" t="s">
        <v>12219</v>
      </c>
      <c r="C1003" s="43" t="str">
        <f>VLOOKUP(B1003,'Directorio Pegue'!$B$2:$L$2000,8,FALSE)</f>
        <v>Conglomerados</v>
      </c>
      <c r="D1003" s="43"/>
      <c r="E1003" s="15"/>
      <c r="H1003" s="15"/>
      <c r="K1003" s="7" t="s">
        <v>3298</v>
      </c>
      <c r="O1003" s="8" t="s">
        <v>1439</v>
      </c>
      <c r="P1003" t="s">
        <v>12581</v>
      </c>
    </row>
    <row r="1004" spans="1:16" x14ac:dyDescent="0.25">
      <c r="A1004" s="24" t="s">
        <v>15</v>
      </c>
      <c r="B1004" s="16" t="s">
        <v>12287</v>
      </c>
      <c r="C1004" s="43" t="str">
        <f>VLOOKUP(B1004,'Directorio Pegue'!$B$2:$L$2000,8,FALSE)</f>
        <v>Recreación y servicios educacionales</v>
      </c>
      <c r="D1004" s="43"/>
      <c r="E1004" s="16"/>
      <c r="H1004" s="16"/>
      <c r="K1004" s="7" t="s">
        <v>2814</v>
      </c>
      <c r="O1004" s="7" t="s">
        <v>1375</v>
      </c>
      <c r="P1004" t="s">
        <v>12582</v>
      </c>
    </row>
    <row r="1005" spans="1:16" x14ac:dyDescent="0.25">
      <c r="A1005" s="7" t="s">
        <v>1834</v>
      </c>
      <c r="B1005" t="s">
        <v>12165</v>
      </c>
      <c r="C1005" s="43" t="str">
        <f>VLOOKUP(B1005,'Directorio Pegue'!$B$2:$L$2000,8,FALSE)</f>
        <v>Eléctrico</v>
      </c>
      <c r="D1005" s="43"/>
      <c r="K1005" s="8" t="s">
        <v>4895</v>
      </c>
      <c r="O1005" s="8" t="s">
        <v>1373</v>
      </c>
      <c r="P1005" t="s">
        <v>12583</v>
      </c>
    </row>
    <row r="1006" spans="1:16" x14ac:dyDescent="0.25">
      <c r="A1006" s="22" t="s">
        <v>1746</v>
      </c>
      <c r="B1006" s="15" t="s">
        <v>12200</v>
      </c>
      <c r="C1006" s="43" t="str">
        <f>VLOOKUP(B1006,'Directorio Pegue'!$B$2:$L$2000,8,FALSE)</f>
        <v>Telecomunicaciones</v>
      </c>
      <c r="D1006" s="43"/>
      <c r="E1006" s="15"/>
      <c r="H1006" s="15"/>
      <c r="K1006" s="8" t="s">
        <v>297</v>
      </c>
      <c r="O1006" s="7" t="s">
        <v>1359</v>
      </c>
      <c r="P1006" t="s">
        <v>12584</v>
      </c>
    </row>
    <row r="1007" spans="1:16" x14ac:dyDescent="0.25">
      <c r="A1007" s="7" t="s">
        <v>1299</v>
      </c>
      <c r="B1007" t="s">
        <v>12468</v>
      </c>
      <c r="C1007" s="43" t="str">
        <f>VLOOKUP(B1007,'Directorio Pegue'!$B$2:$L$2000,8,FALSE)</f>
        <v>ETF</v>
      </c>
      <c r="D1007" s="43"/>
      <c r="K1007" s="8" t="s">
        <v>93</v>
      </c>
      <c r="O1007" s="7" t="s">
        <v>1361</v>
      </c>
      <c r="P1007" t="s">
        <v>12585</v>
      </c>
    </row>
    <row r="1008" spans="1:16" x14ac:dyDescent="0.25">
      <c r="A1008" s="22" t="s">
        <v>12156</v>
      </c>
      <c r="B1008" s="15" t="s">
        <v>12157</v>
      </c>
      <c r="C1008" s="43" t="str">
        <f>VLOOKUP(B1008,'Directorio Pegue'!$B$2:$L$2000,8,FALSE)</f>
        <v>Alimentos, bebidas y tabaco</v>
      </c>
      <c r="D1008" s="43"/>
      <c r="E1008" s="15"/>
      <c r="H1008" s="15"/>
      <c r="K1008" s="8" t="s">
        <v>2277</v>
      </c>
      <c r="O1008" s="7" t="s">
        <v>1385</v>
      </c>
      <c r="P1008" t="s">
        <v>12586</v>
      </c>
    </row>
    <row r="1009" spans="1:16" x14ac:dyDescent="0.25">
      <c r="A1009" s="8" t="s">
        <v>1293</v>
      </c>
      <c r="B1009" t="s">
        <v>12469</v>
      </c>
      <c r="C1009" s="43" t="str">
        <f>VLOOKUP(B1009,'Directorio Pegue'!$B$2:$L$2000,8,FALSE)</f>
        <v>ETF</v>
      </c>
      <c r="D1009" s="43"/>
      <c r="K1009" s="8" t="s">
        <v>2818</v>
      </c>
      <c r="O1009" s="7" t="s">
        <v>1357</v>
      </c>
      <c r="P1009" t="s">
        <v>12587</v>
      </c>
    </row>
    <row r="1010" spans="1:16" x14ac:dyDescent="0.25">
      <c r="A1010" s="8" t="s">
        <v>1295</v>
      </c>
      <c r="B1010" t="s">
        <v>12470</v>
      </c>
      <c r="C1010" s="43" t="str">
        <f>VLOOKUP(B1010,'Directorio Pegue'!$B$2:$L$2000,8,FALSE)</f>
        <v>ETF</v>
      </c>
      <c r="D1010" s="43"/>
      <c r="K1010" s="7" t="s">
        <v>2392</v>
      </c>
      <c r="O1010" s="8" t="s">
        <v>335</v>
      </c>
      <c r="P1010" t="s">
        <v>12588</v>
      </c>
    </row>
    <row r="1011" spans="1:16" x14ac:dyDescent="0.25">
      <c r="A1011" s="7" t="s">
        <v>1297</v>
      </c>
      <c r="B1011" t="s">
        <v>12471</v>
      </c>
      <c r="C1011" s="43" t="str">
        <f>VLOOKUP(B1011,'Directorio Pegue'!$B$2:$L$2000,8,FALSE)</f>
        <v>ETF</v>
      </c>
      <c r="D1011" s="43"/>
      <c r="K1011" s="8" t="s">
        <v>1317</v>
      </c>
      <c r="O1011" s="7" t="s">
        <v>660</v>
      </c>
      <c r="P1011" t="s">
        <v>12589</v>
      </c>
    </row>
    <row r="1012" spans="1:16" x14ac:dyDescent="0.25">
      <c r="A1012" s="8" t="s">
        <v>1291</v>
      </c>
      <c r="B1012" t="s">
        <v>12472</v>
      </c>
      <c r="C1012" s="43" t="str">
        <f>VLOOKUP(B1012,'Directorio Pegue'!$B$2:$L$2000,8,FALSE)</f>
        <v>ETF</v>
      </c>
      <c r="D1012" s="43"/>
      <c r="K1012" s="7" t="s">
        <v>178</v>
      </c>
      <c r="O1012" s="8" t="s">
        <v>35</v>
      </c>
      <c r="P1012" t="s">
        <v>12590</v>
      </c>
    </row>
    <row r="1013" spans="1:16" x14ac:dyDescent="0.25">
      <c r="A1013" s="7" t="s">
        <v>1255</v>
      </c>
      <c r="B1013" t="s">
        <v>12473</v>
      </c>
      <c r="C1013" s="43" t="str">
        <f>VLOOKUP(B1013,'Directorio Pegue'!$B$2:$L$2000,8,FALSE)</f>
        <v>ETF</v>
      </c>
      <c r="D1013" s="43"/>
      <c r="K1013" s="8" t="s">
        <v>2853</v>
      </c>
      <c r="O1013" s="8" t="s">
        <v>5073</v>
      </c>
      <c r="P1013" t="s">
        <v>12591</v>
      </c>
    </row>
    <row r="1014" spans="1:16" x14ac:dyDescent="0.25">
      <c r="A1014" s="17" t="s">
        <v>451</v>
      </c>
      <c r="B1014" t="s">
        <v>12474</v>
      </c>
      <c r="C1014" s="43" t="str">
        <f>VLOOKUP(B1014,'Directorio Pegue'!$B$2:$L$2000,8,FALSE)</f>
        <v>Servicios financieros</v>
      </c>
      <c r="D1014" s="43"/>
      <c r="K1014" s="8" t="s">
        <v>2824</v>
      </c>
      <c r="O1014" s="8" t="s">
        <v>1441</v>
      </c>
      <c r="P1014" t="s">
        <v>12592</v>
      </c>
    </row>
    <row r="1015" spans="1:16" x14ac:dyDescent="0.25">
      <c r="A1015" s="22" t="s">
        <v>12310</v>
      </c>
      <c r="B1015" s="15" t="s">
        <v>12311</v>
      </c>
      <c r="C1015" s="43" t="str">
        <f>VLOOKUP(B1015,'Directorio Pegue'!$B$2:$L$2000,8,FALSE)</f>
        <v>Servicios financieros</v>
      </c>
      <c r="D1015" s="43"/>
      <c r="E1015" s="15"/>
      <c r="H1015" s="15"/>
      <c r="K1015" s="8" t="s">
        <v>729</v>
      </c>
      <c r="O1015" s="7" t="s">
        <v>91</v>
      </c>
      <c r="P1015" t="s">
        <v>12319</v>
      </c>
    </row>
    <row r="1016" spans="1:16" x14ac:dyDescent="0.25">
      <c r="A1016" s="8" t="s">
        <v>12036</v>
      </c>
      <c r="B1016" t="s">
        <v>12475</v>
      </c>
      <c r="C1016" s="43" t="str">
        <f>VLOOKUP(B1016,'Directorio Pegue'!$B$2:$L$2000,8,FALSE)</f>
        <v>ETF</v>
      </c>
      <c r="D1016" s="43"/>
      <c r="K1016" s="7" t="s">
        <v>45</v>
      </c>
      <c r="O1016" s="8" t="s">
        <v>8835</v>
      </c>
      <c r="P1016" t="s">
        <v>12593</v>
      </c>
    </row>
    <row r="1017" spans="1:16" x14ac:dyDescent="0.25">
      <c r="A1017" s="7" t="s">
        <v>1690</v>
      </c>
      <c r="B1017" t="s">
        <v>12476</v>
      </c>
      <c r="C1017" s="43" t="str">
        <f>VLOOKUP(B1017,'Directorio Pegue'!$B$2:$L$2000,8,FALSE)</f>
        <v>Servicios sanitarios y gas</v>
      </c>
      <c r="D1017" s="43"/>
      <c r="K1017" s="8" t="s">
        <v>2855</v>
      </c>
      <c r="O1017" s="8" t="s">
        <v>277</v>
      </c>
      <c r="P1017" t="s">
        <v>12594</v>
      </c>
    </row>
    <row r="1018" spans="1:16" x14ac:dyDescent="0.25">
      <c r="A1018" s="8" t="s">
        <v>1687</v>
      </c>
      <c r="B1018" t="s">
        <v>12476</v>
      </c>
      <c r="C1018" s="43" t="str">
        <f>VLOOKUP(B1018,'Directorio Pegue'!$B$2:$L$2000,8,FALSE)</f>
        <v>Servicios sanitarios y gas</v>
      </c>
      <c r="D1018" s="43"/>
      <c r="K1018" s="8" t="s">
        <v>2822</v>
      </c>
      <c r="O1018" s="8" t="s">
        <v>1397</v>
      </c>
      <c r="P1018" t="s">
        <v>12595</v>
      </c>
    </row>
    <row r="1019" spans="1:16" x14ac:dyDescent="0.25">
      <c r="A1019" s="22" t="s">
        <v>12129</v>
      </c>
      <c r="B1019" s="15" t="s">
        <v>12129</v>
      </c>
      <c r="C1019" s="43" t="str">
        <f>VLOOKUP(B1019,'Directorio Pegue'!$B$2:$L$2000,8,FALSE)</f>
        <v>Servicios sanitarios y gas</v>
      </c>
      <c r="D1019" s="43"/>
      <c r="E1019" s="15"/>
      <c r="H1019" s="15"/>
      <c r="K1019" s="7" t="s">
        <v>9726</v>
      </c>
      <c r="O1019" s="7" t="s">
        <v>6397</v>
      </c>
      <c r="P1019" t="s">
        <v>12213</v>
      </c>
    </row>
    <row r="1020" spans="1:16" x14ac:dyDescent="0.25">
      <c r="A1020" s="17" t="s">
        <v>1824</v>
      </c>
      <c r="B1020" t="s">
        <v>12477</v>
      </c>
      <c r="C1020" s="43" t="str">
        <f>VLOOKUP(B1020,'Directorio Pegue'!$B$2:$L$2000,8,FALSE)</f>
        <v>Servicios sanitarios y gas</v>
      </c>
      <c r="D1020" s="43"/>
      <c r="K1020" s="8" t="s">
        <v>1910</v>
      </c>
      <c r="O1020" s="7" t="s">
        <v>2062</v>
      </c>
      <c r="P1020" t="s">
        <v>12349</v>
      </c>
    </row>
    <row r="1021" spans="1:16" x14ac:dyDescent="0.25">
      <c r="A1021" s="8" t="s">
        <v>1817</v>
      </c>
      <c r="B1021" t="s">
        <v>12478</v>
      </c>
      <c r="C1021" s="43" t="str">
        <f>VLOOKUP(B1021,'Directorio Pegue'!$B$2:$L$2000,8,FALSE)</f>
        <v>Servicios sanitarios y gas</v>
      </c>
      <c r="D1021" s="43"/>
      <c r="K1021" s="7" t="s">
        <v>97</v>
      </c>
      <c r="O1021" s="7" t="s">
        <v>4225</v>
      </c>
      <c r="P1021" t="s">
        <v>12169</v>
      </c>
    </row>
    <row r="1022" spans="1:16" x14ac:dyDescent="0.25">
      <c r="A1022" s="8" t="s">
        <v>1849</v>
      </c>
      <c r="B1022" t="s">
        <v>12478</v>
      </c>
      <c r="C1022" s="43" t="str">
        <f>VLOOKUP(B1022,'Directorio Pegue'!$B$2:$L$2000,8,FALSE)</f>
        <v>Servicios sanitarios y gas</v>
      </c>
      <c r="D1022" s="43"/>
      <c r="K1022" s="7" t="s">
        <v>2859</v>
      </c>
      <c r="O1022" s="8" t="s">
        <v>122</v>
      </c>
      <c r="P1022" t="s">
        <v>12596</v>
      </c>
    </row>
    <row r="1023" spans="1:16" x14ac:dyDescent="0.25">
      <c r="A1023" s="22" t="s">
        <v>709</v>
      </c>
      <c r="B1023" s="15" t="s">
        <v>12220</v>
      </c>
      <c r="C1023" s="43" t="str">
        <f>VLOOKUP(B1023,'Directorio Pegue'!$B$2:$L$2000,8,FALSE)</f>
        <v>Servicios financieros</v>
      </c>
      <c r="D1023" s="43"/>
      <c r="E1023" s="15"/>
      <c r="H1023" s="15"/>
      <c r="K1023" s="8" t="s">
        <v>120</v>
      </c>
      <c r="O1023" s="7" t="s">
        <v>1259</v>
      </c>
      <c r="P1023" t="s">
        <v>12597</v>
      </c>
    </row>
    <row r="1024" spans="1:16" x14ac:dyDescent="0.25">
      <c r="A1024" s="22" t="s">
        <v>12124</v>
      </c>
      <c r="B1024" s="15" t="s">
        <v>12124</v>
      </c>
      <c r="C1024" s="43" t="str">
        <f>VLOOKUP(B1024,'Directorio Pegue'!$B$2:$L$2000,8,FALSE)</f>
        <v>Servicios sanitarios y gas</v>
      </c>
      <c r="D1024" s="43"/>
      <c r="E1024" s="15"/>
      <c r="H1024" s="15"/>
      <c r="K1024" s="8" t="s">
        <v>1433</v>
      </c>
      <c r="O1024" s="8" t="s">
        <v>819</v>
      </c>
      <c r="P1024" t="s">
        <v>12598</v>
      </c>
    </row>
    <row r="1025" spans="1:16" x14ac:dyDescent="0.25">
      <c r="A1025" s="7" t="s">
        <v>8103</v>
      </c>
      <c r="B1025" t="s">
        <v>12479</v>
      </c>
      <c r="C1025" s="43" t="str">
        <f>VLOOKUP(B1025,'Directorio Pegue'!$B$2:$L$2000,8,FALSE)</f>
        <v>Servicios sanitarios y gas</v>
      </c>
      <c r="D1025" s="43"/>
      <c r="K1025" s="8" t="s">
        <v>866</v>
      </c>
      <c r="O1025" s="8" t="s">
        <v>1702</v>
      </c>
      <c r="P1025" t="s">
        <v>12222</v>
      </c>
    </row>
    <row r="1026" spans="1:16" x14ac:dyDescent="0.25">
      <c r="A1026" s="7" t="s">
        <v>8093</v>
      </c>
      <c r="B1026" t="s">
        <v>12480</v>
      </c>
      <c r="C1026" s="43" t="str">
        <f>VLOOKUP(B1026,'Directorio Pegue'!$B$2:$L$2000,8,FALSE)</f>
        <v>Servicios sanitarios y gas</v>
      </c>
      <c r="D1026" s="43"/>
      <c r="K1026" s="7" t="s">
        <v>868</v>
      </c>
      <c r="O1026" s="7" t="s">
        <v>160</v>
      </c>
      <c r="P1026" t="s">
        <v>12599</v>
      </c>
    </row>
    <row r="1027" spans="1:16" x14ac:dyDescent="0.25">
      <c r="A1027" s="8" t="s">
        <v>8105</v>
      </c>
      <c r="B1027" t="s">
        <v>12481</v>
      </c>
      <c r="C1027" s="43" t="str">
        <f>VLOOKUP(B1027,'Directorio Pegue'!$B$2:$L$2000,8,FALSE)</f>
        <v>Servicios sanitarios y gas</v>
      </c>
      <c r="D1027" s="43"/>
      <c r="K1027" s="7" t="s">
        <v>870</v>
      </c>
      <c r="O1027" s="7" t="s">
        <v>22</v>
      </c>
      <c r="P1027" t="s">
        <v>12600</v>
      </c>
    </row>
    <row r="1028" spans="1:16" x14ac:dyDescent="0.25">
      <c r="A1028" s="8" t="s">
        <v>1435</v>
      </c>
      <c r="B1028" t="s">
        <v>12482</v>
      </c>
      <c r="C1028" s="43" t="str">
        <f>VLOOKUP(B1028,'Directorio Pegue'!$B$2:$L$2000,8,FALSE)</f>
        <v>ETF</v>
      </c>
      <c r="D1028" s="43"/>
      <c r="K1028" s="8" t="s">
        <v>872</v>
      </c>
      <c r="O1028" s="8" t="s">
        <v>2841</v>
      </c>
      <c r="P1028" t="s">
        <v>12601</v>
      </c>
    </row>
    <row r="1029" spans="1:16" x14ac:dyDescent="0.25">
      <c r="A1029" s="7" t="s">
        <v>1309</v>
      </c>
      <c r="B1029" t="s">
        <v>12483</v>
      </c>
      <c r="C1029" s="43" t="str">
        <f>VLOOKUP(B1029,'Directorio Pegue'!$B$2:$L$2000,8,FALSE)</f>
        <v>ETF</v>
      </c>
      <c r="D1029" s="43"/>
      <c r="K1029" s="7" t="s">
        <v>874</v>
      </c>
      <c r="O1029" s="8" t="s">
        <v>1683</v>
      </c>
      <c r="P1029" t="s">
        <v>12602</v>
      </c>
    </row>
    <row r="1030" spans="1:16" x14ac:dyDescent="0.25">
      <c r="A1030" s="17" t="s">
        <v>1311</v>
      </c>
      <c r="B1030" t="s">
        <v>12484</v>
      </c>
      <c r="C1030" s="43" t="str">
        <f>VLOOKUP(B1030,'Directorio Pegue'!$B$2:$L$2000,8,FALSE)</f>
        <v>ETF</v>
      </c>
      <c r="D1030" s="43"/>
      <c r="K1030" s="7" t="s">
        <v>1802</v>
      </c>
      <c r="O1030" s="7" t="s">
        <v>2839</v>
      </c>
      <c r="P1030" t="s">
        <v>12603</v>
      </c>
    </row>
    <row r="1031" spans="1:16" x14ac:dyDescent="0.25">
      <c r="A1031" s="8" t="s">
        <v>1313</v>
      </c>
      <c r="B1031" t="s">
        <v>12485</v>
      </c>
      <c r="C1031" s="43" t="str">
        <f>VLOOKUP(B1031,'Directorio Pegue'!$B$2:$L$2000,8,FALSE)</f>
        <v>ETF</v>
      </c>
      <c r="D1031" s="43"/>
      <c r="K1031" s="8" t="s">
        <v>6301</v>
      </c>
      <c r="O1031" s="7" t="s">
        <v>25</v>
      </c>
      <c r="P1031" t="s">
        <v>12604</v>
      </c>
    </row>
    <row r="1032" spans="1:16" x14ac:dyDescent="0.25">
      <c r="A1032" s="7" t="s">
        <v>1315</v>
      </c>
      <c r="B1032" t="s">
        <v>12486</v>
      </c>
      <c r="C1032" s="43" t="str">
        <f>VLOOKUP(B1032,'Directorio Pegue'!$B$2:$L$2000,8,FALSE)</f>
        <v>ETF</v>
      </c>
      <c r="D1032" s="43"/>
      <c r="K1032" s="8" t="s">
        <v>6259</v>
      </c>
      <c r="O1032" s="8" t="s">
        <v>531</v>
      </c>
      <c r="P1032" t="s">
        <v>12605</v>
      </c>
    </row>
    <row r="1033" spans="1:16" x14ac:dyDescent="0.25">
      <c r="A1033" s="7" t="s">
        <v>1249</v>
      </c>
      <c r="B1033" t="s">
        <v>12487</v>
      </c>
      <c r="C1033" s="43" t="str">
        <f>VLOOKUP(B1033,'Directorio Pegue'!$B$2:$L$2000,8,FALSE)</f>
        <v>ETF</v>
      </c>
      <c r="D1033" s="43"/>
      <c r="K1033" s="7" t="s">
        <v>6257</v>
      </c>
      <c r="O1033" s="7" t="s">
        <v>196</v>
      </c>
      <c r="P1033" t="s">
        <v>12606</v>
      </c>
    </row>
    <row r="1034" spans="1:16" x14ac:dyDescent="0.25">
      <c r="A1034" s="7" t="s">
        <v>1245</v>
      </c>
      <c r="B1034" t="s">
        <v>12489</v>
      </c>
      <c r="C1034" s="43" t="str">
        <f>VLOOKUP(B1034,'Directorio Pegue'!$B$2:$L$2000,8,FALSE)</f>
        <v>ETF</v>
      </c>
      <c r="D1034" s="43"/>
      <c r="K1034" s="7" t="s">
        <v>4221</v>
      </c>
      <c r="O1034" s="8" t="s">
        <v>1399</v>
      </c>
      <c r="P1034" t="s">
        <v>12607</v>
      </c>
    </row>
    <row r="1035" spans="1:16" x14ac:dyDescent="0.25">
      <c r="A1035" s="8" t="s">
        <v>1305</v>
      </c>
      <c r="B1035" t="s">
        <v>12488</v>
      </c>
      <c r="C1035" s="43" t="str">
        <f>VLOOKUP(B1035,'Directorio Pegue'!$B$2:$L$2000,8,FALSE)</f>
        <v>ETF</v>
      </c>
      <c r="D1035" s="43"/>
      <c r="K1035" s="7" t="s">
        <v>360</v>
      </c>
      <c r="O1035" s="8" t="s">
        <v>1257</v>
      </c>
      <c r="P1035" t="s">
        <v>12608</v>
      </c>
    </row>
    <row r="1036" spans="1:16" x14ac:dyDescent="0.25">
      <c r="A1036" s="7" t="s">
        <v>1247</v>
      </c>
      <c r="B1036" t="s">
        <v>12490</v>
      </c>
      <c r="C1036" s="43" t="str">
        <f>VLOOKUP(B1036,'Directorio Pegue'!$B$2:$L$2000,8,FALSE)</f>
        <v>ETF</v>
      </c>
      <c r="D1036" s="43"/>
      <c r="K1036" s="8" t="s">
        <v>27</v>
      </c>
      <c r="O1036" s="7" t="s">
        <v>58</v>
      </c>
      <c r="P1036" t="s">
        <v>12609</v>
      </c>
    </row>
    <row r="1037" spans="1:16" x14ac:dyDescent="0.25">
      <c r="A1037" s="18" t="s">
        <v>1307</v>
      </c>
      <c r="B1037" t="s">
        <v>12491</v>
      </c>
      <c r="C1037" s="43" t="str">
        <f>VLOOKUP(B1037,'Directorio Pegue'!$B$2:$L$2000,8,FALSE)</f>
        <v>ETF</v>
      </c>
      <c r="D1037" s="43"/>
      <c r="K1037" s="8" t="s">
        <v>463</v>
      </c>
      <c r="O1037" s="8" t="s">
        <v>3186</v>
      </c>
      <c r="P1037" t="s">
        <v>12132</v>
      </c>
    </row>
    <row r="1038" spans="1:16" x14ac:dyDescent="0.25">
      <c r="A1038" s="8" t="s">
        <v>1303</v>
      </c>
      <c r="B1038" t="s">
        <v>12492</v>
      </c>
      <c r="C1038" s="43" t="str">
        <f>VLOOKUP(B1038,'Directorio Pegue'!$B$2:$L$2000,8,FALSE)</f>
        <v>ETF</v>
      </c>
      <c r="D1038" s="43"/>
      <c r="K1038" s="7" t="s">
        <v>275</v>
      </c>
      <c r="O1038" s="8" t="s">
        <v>31</v>
      </c>
      <c r="P1038" t="s">
        <v>12610</v>
      </c>
    </row>
    <row r="1039" spans="1:16" x14ac:dyDescent="0.25">
      <c r="A1039" s="7" t="s">
        <v>1301</v>
      </c>
      <c r="B1039" t="s">
        <v>12493</v>
      </c>
      <c r="C1039" s="43" t="str">
        <f>VLOOKUP(B1039,'Directorio Pegue'!$B$2:$L$2000,8,FALSE)</f>
        <v>ETF</v>
      </c>
      <c r="D1039" s="43"/>
      <c r="K1039" s="7" t="s">
        <v>9003</v>
      </c>
      <c r="O1039" s="8" t="s">
        <v>2828</v>
      </c>
      <c r="P1039" t="s">
        <v>12611</v>
      </c>
    </row>
    <row r="1040" spans="1:16" x14ac:dyDescent="0.25">
      <c r="A1040" s="18" t="s">
        <v>1251</v>
      </c>
      <c r="B1040" t="s">
        <v>12494</v>
      </c>
      <c r="C1040" s="43" t="str">
        <f>VLOOKUP(B1040,'Directorio Pegue'!$B$2:$L$2000,8,FALSE)</f>
        <v>ETF</v>
      </c>
      <c r="D1040" s="43"/>
      <c r="K1040" s="7" t="s">
        <v>1769</v>
      </c>
      <c r="O1040" s="7" t="s">
        <v>2259</v>
      </c>
      <c r="P1040" t="s">
        <v>12612</v>
      </c>
    </row>
    <row r="1041" spans="1:16" x14ac:dyDescent="0.25">
      <c r="A1041" s="8" t="s">
        <v>2915</v>
      </c>
      <c r="B1041" t="s">
        <v>12495</v>
      </c>
      <c r="C1041" s="43" t="str">
        <f>VLOOKUP(B1041,'Directorio Pegue'!$B$2:$L$2000,8,FALSE)</f>
        <v>ETF</v>
      </c>
      <c r="D1041" s="43"/>
      <c r="K1041" s="7" t="s">
        <v>9558</v>
      </c>
      <c r="O1041" s="8" t="s">
        <v>6459</v>
      </c>
      <c r="P1041" t="s">
        <v>12157</v>
      </c>
    </row>
    <row r="1042" spans="1:16" x14ac:dyDescent="0.25">
      <c r="A1042" s="7" t="s">
        <v>1253</v>
      </c>
      <c r="B1042" t="s">
        <v>12496</v>
      </c>
      <c r="C1042" s="43" t="str">
        <f>VLOOKUP(B1042,'Directorio Pegue'!$B$2:$L$2000,8,FALSE)</f>
        <v>ETF</v>
      </c>
      <c r="D1042" s="43"/>
      <c r="K1042" s="8" t="s">
        <v>1431</v>
      </c>
      <c r="O1042" s="8" t="s">
        <v>1401</v>
      </c>
      <c r="P1042" t="s">
        <v>12613</v>
      </c>
    </row>
    <row r="1043" spans="1:16" x14ac:dyDescent="0.25">
      <c r="A1043" s="18" t="s">
        <v>1321</v>
      </c>
      <c r="B1043" t="s">
        <v>12497</v>
      </c>
      <c r="C1043" s="43" t="str">
        <f>VLOOKUP(B1043,'Directorio Pegue'!$B$2:$L$2000,8,FALSE)</f>
        <v>ETF</v>
      </c>
      <c r="D1043" s="43"/>
      <c r="K1043" s="7" t="s">
        <v>190</v>
      </c>
      <c r="O1043" s="8" t="s">
        <v>2836</v>
      </c>
      <c r="P1043" t="s">
        <v>12614</v>
      </c>
    </row>
    <row r="1044" spans="1:16" x14ac:dyDescent="0.25">
      <c r="A1044" s="8" t="s">
        <v>2950</v>
      </c>
      <c r="B1044" t="s">
        <v>12498</v>
      </c>
      <c r="C1044" s="43" t="str">
        <f>VLOOKUP(B1044,'Directorio Pegue'!$B$2:$L$2000,8,FALSE)</f>
        <v>ETF</v>
      </c>
      <c r="D1044" s="43"/>
      <c r="K1044" s="7" t="s">
        <v>9730</v>
      </c>
      <c r="O1044" s="7" t="s">
        <v>10959</v>
      </c>
      <c r="P1044" t="s">
        <v>12615</v>
      </c>
    </row>
    <row r="1045" spans="1:16" x14ac:dyDescent="0.25">
      <c r="A1045" s="7" t="s">
        <v>1323</v>
      </c>
      <c r="B1045" t="s">
        <v>12499</v>
      </c>
      <c r="C1045" s="43" t="str">
        <f>VLOOKUP(B1045,'Directorio Pegue'!$B$2:$L$2000,8,FALSE)</f>
        <v>ETF</v>
      </c>
      <c r="D1045" s="43"/>
      <c r="K1045" s="8" t="s">
        <v>1379</v>
      </c>
      <c r="O1045" s="7" t="s">
        <v>681</v>
      </c>
      <c r="P1045" t="s">
        <v>12616</v>
      </c>
    </row>
    <row r="1046" spans="1:16" x14ac:dyDescent="0.25">
      <c r="A1046" s="8" t="s">
        <v>1325</v>
      </c>
      <c r="B1046" t="s">
        <v>12500</v>
      </c>
      <c r="C1046" s="43" t="str">
        <f>VLOOKUP(B1046,'Directorio Pegue'!$B$2:$L$2000,8,FALSE)</f>
        <v>ETF</v>
      </c>
      <c r="D1046" s="43"/>
      <c r="K1046" s="7" t="s">
        <v>2861</v>
      </c>
      <c r="O1046" s="7" t="s">
        <v>752</v>
      </c>
      <c r="P1046" t="s">
        <v>12333</v>
      </c>
    </row>
    <row r="1047" spans="1:16" x14ac:dyDescent="0.25">
      <c r="A1047" s="7" t="s">
        <v>8821</v>
      </c>
      <c r="B1047" t="s">
        <v>12501</v>
      </c>
      <c r="C1047" s="43" t="str">
        <f>VLOOKUP(B1047,'Directorio Pegue'!$B$2:$L$2000,8,FALSE)</f>
        <v>ETF</v>
      </c>
      <c r="D1047" s="43"/>
      <c r="K1047" s="7" t="s">
        <v>293</v>
      </c>
      <c r="O1047" s="7" t="s">
        <v>37</v>
      </c>
      <c r="P1047" t="s">
        <v>12617</v>
      </c>
    </row>
    <row r="1048" spans="1:16" x14ac:dyDescent="0.25">
      <c r="A1048" s="8" t="s">
        <v>10784</v>
      </c>
      <c r="B1048" t="s">
        <v>12502</v>
      </c>
      <c r="C1048" s="43" t="str">
        <f>VLOOKUP(B1048,'Directorio Pegue'!$B$2:$L$2000,8,FALSE)</f>
        <v>Eléctrico</v>
      </c>
      <c r="D1048" s="43"/>
      <c r="K1048" s="7" t="s">
        <v>295</v>
      </c>
      <c r="O1048" s="7" t="s">
        <v>333</v>
      </c>
      <c r="P1048" t="s">
        <v>12618</v>
      </c>
    </row>
    <row r="1049" spans="1:16" x14ac:dyDescent="0.25">
      <c r="A1049" s="8" t="s">
        <v>11556</v>
      </c>
      <c r="B1049" t="s">
        <v>12503</v>
      </c>
      <c r="C1049" s="43" t="str">
        <f>VLOOKUP(B1049,'Directorio Pegue'!$B$2:$L$2000,8,FALSE)</f>
        <v>Servicios financieros</v>
      </c>
      <c r="D1049" s="43"/>
      <c r="K1049" s="7" t="s">
        <v>1421</v>
      </c>
      <c r="O1049" s="8" t="s">
        <v>522</v>
      </c>
      <c r="P1049" t="s">
        <v>12619</v>
      </c>
    </row>
    <row r="1050" spans="1:16" x14ac:dyDescent="0.25">
      <c r="A1050" s="8" t="s">
        <v>1327</v>
      </c>
      <c r="B1050" t="s">
        <v>12504</v>
      </c>
      <c r="C1050" s="43" t="str">
        <f>VLOOKUP(B1050,'Directorio Pegue'!$B$2:$L$2000,8,FALSE)</f>
        <v>ETF</v>
      </c>
      <c r="D1050" s="43"/>
      <c r="K1050" s="8" t="s">
        <v>1351</v>
      </c>
      <c r="O1050" s="8" t="s">
        <v>7044</v>
      </c>
      <c r="P1050" t="s">
        <v>12620</v>
      </c>
    </row>
    <row r="1051" spans="1:16" x14ac:dyDescent="0.25">
      <c r="A1051" s="8" t="s">
        <v>1319</v>
      </c>
      <c r="B1051" t="s">
        <v>12505</v>
      </c>
      <c r="C1051" s="43" t="str">
        <f>VLOOKUP(B1051,'Directorio Pegue'!$B$2:$L$2000,8,FALSE)</f>
        <v>ETF</v>
      </c>
      <c r="D1051" s="43"/>
      <c r="K1051" s="8" t="s">
        <v>1425</v>
      </c>
      <c r="O1051" s="7" t="s">
        <v>962</v>
      </c>
      <c r="P1051" t="s">
        <v>12621</v>
      </c>
    </row>
    <row r="1052" spans="1:16" x14ac:dyDescent="0.25">
      <c r="A1052" s="22" t="s">
        <v>12335</v>
      </c>
      <c r="B1052" s="15" t="s">
        <v>12336</v>
      </c>
      <c r="C1052" s="43" t="str">
        <f>VLOOKUP(B1052,'Directorio Pegue'!$B$2:$L$2000,8,FALSE)</f>
        <v>Servicios financieros</v>
      </c>
      <c r="D1052" s="43"/>
      <c r="E1052" s="15"/>
      <c r="H1052" s="15"/>
      <c r="K1052" s="8" t="s">
        <v>1427</v>
      </c>
      <c r="O1052" s="7" t="s">
        <v>3182</v>
      </c>
      <c r="P1052" t="s">
        <v>12126</v>
      </c>
    </row>
    <row r="1053" spans="1:16" x14ac:dyDescent="0.25">
      <c r="A1053" s="22" t="s">
        <v>1929</v>
      </c>
      <c r="B1053" s="15" t="s">
        <v>12312</v>
      </c>
      <c r="C1053" s="43" t="str">
        <f>VLOOKUP(B1053,'Directorio Pegue'!$B$2:$L$2000,8,FALSE)</f>
        <v>Consumo</v>
      </c>
      <c r="D1053" s="43"/>
      <c r="E1053" s="15"/>
      <c r="H1053" s="15"/>
      <c r="K1053" s="8" t="s">
        <v>1429</v>
      </c>
      <c r="O1053" s="7" t="s">
        <v>3180</v>
      </c>
      <c r="P1053" t="s">
        <v>12126</v>
      </c>
    </row>
    <row r="1054" spans="1:16" x14ac:dyDescent="0.25">
      <c r="A1054" s="7" t="s">
        <v>636</v>
      </c>
      <c r="B1054" t="s">
        <v>12506</v>
      </c>
      <c r="C1054" s="43" t="str">
        <f>VLOOKUP(B1054,'Directorio Pegue'!$B$2:$L$2000,8,FALSE)</f>
        <v>Minería</v>
      </c>
      <c r="D1054" s="43"/>
      <c r="K1054" s="8" t="s">
        <v>1743</v>
      </c>
      <c r="O1054" s="8" t="s">
        <v>877</v>
      </c>
      <c r="P1054" t="s">
        <v>12622</v>
      </c>
    </row>
    <row r="1055" spans="1:16" x14ac:dyDescent="0.25">
      <c r="A1055" s="22" t="s">
        <v>2093</v>
      </c>
      <c r="B1055" s="15" t="s">
        <v>12246</v>
      </c>
      <c r="C1055" s="43" t="str">
        <f>VLOOKUP(B1055,'Directorio Pegue'!$B$2:$L$2000,8,FALSE)</f>
        <v>Transportes de ferrocarriles y por carreteras</v>
      </c>
      <c r="D1055" s="43"/>
      <c r="E1055" s="15"/>
      <c r="H1055" s="15"/>
      <c r="K1055" s="7" t="s">
        <v>1353</v>
      </c>
      <c r="O1055" s="7" t="s">
        <v>2057</v>
      </c>
      <c r="P1055" t="s">
        <v>12623</v>
      </c>
    </row>
    <row r="1056" spans="1:16" x14ac:dyDescent="0.25">
      <c r="A1056" s="22" t="s">
        <v>1903</v>
      </c>
      <c r="B1056" s="15" t="s">
        <v>12232</v>
      </c>
      <c r="C1056" s="43" t="str">
        <f>VLOOKUP(B1056,'Directorio Pegue'!$B$2:$L$2000,8,FALSE)</f>
        <v>Alimentos, bebidas y tabaco</v>
      </c>
      <c r="D1056" s="43"/>
      <c r="E1056" s="15"/>
      <c r="H1056" s="15"/>
      <c r="K1056" s="8" t="s">
        <v>1423</v>
      </c>
      <c r="O1056" s="7" t="s">
        <v>9708</v>
      </c>
      <c r="P1056" t="s">
        <v>12224</v>
      </c>
    </row>
    <row r="1057" spans="1:16" x14ac:dyDescent="0.25">
      <c r="A1057" s="8" t="s">
        <v>3343</v>
      </c>
      <c r="B1057" t="s">
        <v>12507</v>
      </c>
      <c r="C1057" s="43" t="str">
        <f>VLOOKUP(B1057,'Directorio Pegue'!$B$2:$L$2000,8,FALSE)</f>
        <v>Servicios financieros</v>
      </c>
      <c r="D1057" s="43"/>
      <c r="K1057" s="8" t="s">
        <v>2027</v>
      </c>
      <c r="O1057" s="7" t="s">
        <v>56</v>
      </c>
      <c r="P1057" t="s">
        <v>12624</v>
      </c>
    </row>
    <row r="1058" spans="1:16" x14ac:dyDescent="0.25">
      <c r="A1058" s="7" t="s">
        <v>3613</v>
      </c>
      <c r="B1058" t="s">
        <v>12508</v>
      </c>
      <c r="C1058" s="43" t="str">
        <f>VLOOKUP(B1058,'Directorio Pegue'!$B$2:$L$2000,8,FALSE)</f>
        <v>Servicios financieros</v>
      </c>
      <c r="D1058" s="43"/>
      <c r="K1058" s="8" t="s">
        <v>11846</v>
      </c>
      <c r="O1058" s="8" t="s">
        <v>1395</v>
      </c>
      <c r="P1058" t="s">
        <v>12625</v>
      </c>
    </row>
    <row r="1059" spans="1:16" x14ac:dyDescent="0.25">
      <c r="A1059" s="7" t="s">
        <v>3396</v>
      </c>
      <c r="B1059" t="s">
        <v>12509</v>
      </c>
      <c r="C1059" s="43" t="str">
        <f>VLOOKUP(B1059,'Directorio Pegue'!$B$2:$L$2000,8,FALSE)</f>
        <v>Servicios financieros</v>
      </c>
      <c r="D1059" s="43"/>
      <c r="K1059" s="7" t="s">
        <v>1355</v>
      </c>
      <c r="O1059" s="8" t="s">
        <v>1975</v>
      </c>
      <c r="P1059" t="s">
        <v>12626</v>
      </c>
    </row>
    <row r="1060" spans="1:16" x14ac:dyDescent="0.25">
      <c r="A1060" s="8" t="s">
        <v>3250</v>
      </c>
      <c r="B1060" s="28" t="s">
        <v>12510</v>
      </c>
      <c r="C1060" s="43" t="str">
        <f>VLOOKUP(B1060,'Directorio Pegue'!$B$2:$L$2000,8,FALSE)</f>
        <v>Servicios financieros</v>
      </c>
      <c r="D1060" s="43"/>
      <c r="E1060" s="28"/>
      <c r="H1060" s="28"/>
      <c r="K1060" s="8" t="s">
        <v>10566</v>
      </c>
      <c r="O1060" s="8" t="s">
        <v>2816</v>
      </c>
      <c r="P1060" t="s">
        <v>12627</v>
      </c>
    </row>
    <row r="1061" spans="1:16" x14ac:dyDescent="0.25">
      <c r="A1061" s="7" t="s">
        <v>3248</v>
      </c>
      <c r="B1061" t="s">
        <v>12511</v>
      </c>
      <c r="C1061" s="43" t="str">
        <f>VLOOKUP(B1061,'Directorio Pegue'!$B$2:$L$2000,8,FALSE)</f>
        <v>Servicios financieros</v>
      </c>
      <c r="D1061" s="43"/>
      <c r="K1061" s="8" t="s">
        <v>1809</v>
      </c>
      <c r="O1061" s="7" t="s">
        <v>2843</v>
      </c>
      <c r="P1061" t="s">
        <v>12628</v>
      </c>
    </row>
    <row r="1062" spans="1:16" x14ac:dyDescent="0.25">
      <c r="A1062" s="7" t="s">
        <v>3196</v>
      </c>
      <c r="B1062" t="s">
        <v>12512</v>
      </c>
      <c r="C1062" s="43" t="str">
        <f>VLOOKUP(B1062,'Directorio Pegue'!$B$2:$L$2000,8,FALSE)</f>
        <v>Servicios financieros</v>
      </c>
      <c r="D1062" s="43"/>
      <c r="K1062" s="8" t="s">
        <v>364</v>
      </c>
      <c r="O1062" s="7" t="s">
        <v>2826</v>
      </c>
      <c r="P1062" t="s">
        <v>12629</v>
      </c>
    </row>
    <row r="1063" spans="1:16" x14ac:dyDescent="0.25">
      <c r="A1063" s="8" t="s">
        <v>3298</v>
      </c>
      <c r="B1063" t="s">
        <v>12513</v>
      </c>
      <c r="C1063" s="43" t="str">
        <f>VLOOKUP(B1063,'Directorio Pegue'!$B$2:$L$2000,8,FALSE)</f>
        <v>Servicios financieros</v>
      </c>
      <c r="D1063" s="43"/>
      <c r="K1063" s="8" t="s">
        <v>4503</v>
      </c>
      <c r="O1063" s="8" t="s">
        <v>2845</v>
      </c>
      <c r="P1063" t="s">
        <v>12630</v>
      </c>
    </row>
    <row r="1064" spans="1:16" x14ac:dyDescent="0.25">
      <c r="A1064" s="7" t="s">
        <v>2814</v>
      </c>
      <c r="B1064" t="s">
        <v>12514</v>
      </c>
      <c r="C1064" s="43" t="str">
        <f>VLOOKUP(B1064,'Directorio Pegue'!$B$2:$L$2000,8,FALSE)</f>
        <v>Servicios financieros</v>
      </c>
      <c r="D1064" s="43"/>
      <c r="K1064" s="8" t="s">
        <v>192</v>
      </c>
      <c r="O1064" s="7" t="s">
        <v>198</v>
      </c>
      <c r="P1064" t="s">
        <v>12631</v>
      </c>
    </row>
    <row r="1065" spans="1:16" x14ac:dyDescent="0.25">
      <c r="A1065" s="7" t="s">
        <v>4895</v>
      </c>
      <c r="B1065" t="s">
        <v>12515</v>
      </c>
      <c r="C1065" s="43" t="str">
        <f>VLOOKUP(B1065,'Directorio Pegue'!$B$2:$L$2000,8,FALSE)</f>
        <v>Servicios financieros</v>
      </c>
      <c r="D1065" s="43"/>
      <c r="K1065" s="8" t="s">
        <v>11554</v>
      </c>
      <c r="O1065" s="7" t="s">
        <v>1393</v>
      </c>
      <c r="P1065" t="s">
        <v>12632</v>
      </c>
    </row>
    <row r="1066" spans="1:16" x14ac:dyDescent="0.25">
      <c r="A1066" s="8" t="s">
        <v>297</v>
      </c>
      <c r="B1066" t="s">
        <v>12516</v>
      </c>
      <c r="C1066" s="43" t="str">
        <f>VLOOKUP(B1066,'Directorio Pegue'!$B$2:$L$2000,8,FALSE)</f>
        <v>ETF</v>
      </c>
      <c r="D1066" s="43"/>
      <c r="K1066" s="8" t="s">
        <v>6432</v>
      </c>
      <c r="O1066" s="8" t="s">
        <v>4429</v>
      </c>
      <c r="P1066" t="s">
        <v>12178</v>
      </c>
    </row>
    <row r="1067" spans="1:16" x14ac:dyDescent="0.25">
      <c r="A1067" s="22" t="s">
        <v>12264</v>
      </c>
      <c r="B1067" s="15" t="s">
        <v>12265</v>
      </c>
      <c r="C1067" s="43" t="str">
        <f>VLOOKUP(B1067,'Directorio Pegue'!$B$2:$L$2000,8,FALSE)</f>
        <v>Servicios financieros</v>
      </c>
      <c r="D1067" s="43"/>
      <c r="E1067" s="15"/>
      <c r="H1067" s="15"/>
      <c r="K1067" s="7" t="s">
        <v>1973</v>
      </c>
      <c r="O1067" s="8" t="s">
        <v>420</v>
      </c>
      <c r="P1067" t="s">
        <v>12633</v>
      </c>
    </row>
    <row r="1068" spans="1:16" x14ac:dyDescent="0.25">
      <c r="A1068" s="22" t="s">
        <v>93</v>
      </c>
      <c r="B1068" s="15" t="s">
        <v>12309</v>
      </c>
      <c r="C1068" s="43" t="str">
        <f>VLOOKUP(B1068,'Directorio Pegue'!$B$2:$L$2000,8,FALSE)</f>
        <v>Consumo</v>
      </c>
      <c r="D1068" s="43"/>
      <c r="E1068" s="15"/>
      <c r="H1068" s="15"/>
      <c r="K1068" s="7" t="s">
        <v>1222</v>
      </c>
      <c r="O1068" s="8" t="s">
        <v>2329</v>
      </c>
      <c r="P1068" t="s">
        <v>12634</v>
      </c>
    </row>
    <row r="1069" spans="1:16" x14ac:dyDescent="0.25">
      <c r="A1069" s="22" t="s">
        <v>2277</v>
      </c>
      <c r="B1069" s="15" t="s">
        <v>12263</v>
      </c>
      <c r="C1069" s="43" t="str">
        <f>VLOOKUP(B1069,'Directorio Pegue'!$B$2:$L$2000,8,FALSE)</f>
        <v>Alimentos, bebidas y tabaco</v>
      </c>
      <c r="D1069" s="43"/>
      <c r="E1069" s="15"/>
      <c r="H1069" s="15"/>
      <c r="K1069" s="7" t="s">
        <v>4442</v>
      </c>
      <c r="O1069" s="7" t="s">
        <v>1261</v>
      </c>
      <c r="P1069" t="s">
        <v>12635</v>
      </c>
    </row>
    <row r="1070" spans="1:16" x14ac:dyDescent="0.25">
      <c r="A1070" s="8" t="s">
        <v>2818</v>
      </c>
      <c r="B1070" t="s">
        <v>12517</v>
      </c>
      <c r="C1070" s="43" t="str">
        <f>VLOOKUP(B1070,'Directorio Pegue'!$B$2:$L$2000,8,FALSE)</f>
        <v>ETF</v>
      </c>
      <c r="D1070" s="43"/>
      <c r="K1070" s="8" t="s">
        <v>6518</v>
      </c>
      <c r="O1070" s="8" t="s">
        <v>2425</v>
      </c>
      <c r="P1070" t="s">
        <v>12636</v>
      </c>
    </row>
    <row r="1071" spans="1:16" x14ac:dyDescent="0.25">
      <c r="A1071" s="24" t="s">
        <v>2392</v>
      </c>
      <c r="B1071" s="16" t="s">
        <v>12151</v>
      </c>
      <c r="C1071" s="43" t="str">
        <f>VLOOKUP(B1071,'Directorio Pegue'!$B$2:$L$2000,8,FALSE)</f>
        <v>Transportes y servicios marítimos</v>
      </c>
      <c r="D1071" s="43"/>
      <c r="E1071" s="16"/>
      <c r="H1071" s="16"/>
      <c r="K1071" s="7" t="s">
        <v>4760</v>
      </c>
      <c r="O1071" s="7" t="s">
        <v>1267</v>
      </c>
      <c r="P1071" t="s">
        <v>12637</v>
      </c>
    </row>
    <row r="1072" spans="1:16" x14ac:dyDescent="0.25">
      <c r="A1072" s="8" t="s">
        <v>1317</v>
      </c>
      <c r="B1072" t="s">
        <v>12518</v>
      </c>
      <c r="C1072" s="43" t="str">
        <f>VLOOKUP(B1072,'Directorio Pegue'!$B$2:$L$2000,8,FALSE)</f>
        <v>ETF</v>
      </c>
      <c r="D1072" s="43"/>
      <c r="K1072" s="7" t="s">
        <v>1329</v>
      </c>
      <c r="O1072" s="8" t="s">
        <v>3075</v>
      </c>
      <c r="P1072" t="s">
        <v>12638</v>
      </c>
    </row>
    <row r="1073" spans="1:16" x14ac:dyDescent="0.25">
      <c r="A1073" s="22" t="s">
        <v>12351</v>
      </c>
      <c r="B1073" s="15" t="s">
        <v>12351</v>
      </c>
      <c r="C1073" s="43" t="str">
        <f>VLOOKUP(B1073,'Directorio Pegue'!$B$2:$L$2000,8,FALSE)</f>
        <v>Servicios sanitarios y gas</v>
      </c>
      <c r="D1073" s="43"/>
      <c r="E1073" s="15"/>
      <c r="H1073" s="15"/>
      <c r="K1073" s="7" t="s">
        <v>1415</v>
      </c>
      <c r="O1073" s="7" t="s">
        <v>267</v>
      </c>
      <c r="P1073" t="s">
        <v>12639</v>
      </c>
    </row>
    <row r="1074" spans="1:16" x14ac:dyDescent="0.25">
      <c r="A1074" s="22" t="s">
        <v>178</v>
      </c>
      <c r="B1074" s="15" t="s">
        <v>12318</v>
      </c>
      <c r="C1074" s="43" t="str">
        <f>VLOOKUP(B1074,'Directorio Pegue'!$B$2:$L$2000,8,FALSE)</f>
        <v>Servicios sanitarios y gas</v>
      </c>
      <c r="D1074" s="43"/>
      <c r="E1074" s="15"/>
      <c r="H1074" s="15"/>
      <c r="K1074" s="8" t="s">
        <v>1417</v>
      </c>
      <c r="O1074" s="8" t="s">
        <v>283</v>
      </c>
      <c r="P1074" t="s">
        <v>12640</v>
      </c>
    </row>
    <row r="1075" spans="1:16" x14ac:dyDescent="0.25">
      <c r="A1075" s="22" t="s">
        <v>12334</v>
      </c>
      <c r="B1075" s="15" t="s">
        <v>12318</v>
      </c>
      <c r="C1075" s="43" t="str">
        <f>VLOOKUP(B1075,'Directorio Pegue'!$B$2:$L$2000,8,FALSE)</f>
        <v>Servicios sanitarios y gas</v>
      </c>
      <c r="D1075" s="43"/>
      <c r="E1075" s="15"/>
      <c r="H1075" s="15"/>
      <c r="K1075" s="8" t="s">
        <v>1419</v>
      </c>
      <c r="O1075" s="7" t="s">
        <v>3168</v>
      </c>
      <c r="P1075" t="s">
        <v>12313</v>
      </c>
    </row>
    <row r="1076" spans="1:16" x14ac:dyDescent="0.25">
      <c r="A1076" s="19" t="s">
        <v>2853</v>
      </c>
      <c r="B1076" t="s">
        <v>12519</v>
      </c>
      <c r="C1076" s="43" t="str">
        <f>VLOOKUP(B1076,'Directorio Pegue'!$B$2:$L$2000,8,FALSE)</f>
        <v>ETF</v>
      </c>
      <c r="D1076" s="43"/>
      <c r="K1076" s="7" t="s">
        <v>1331</v>
      </c>
      <c r="O1076" s="7" t="s">
        <v>1389</v>
      </c>
      <c r="P1076" t="s">
        <v>12641</v>
      </c>
    </row>
    <row r="1077" spans="1:16" x14ac:dyDescent="0.25">
      <c r="A1077" s="7" t="s">
        <v>2824</v>
      </c>
      <c r="B1077" t="s">
        <v>12520</v>
      </c>
      <c r="C1077" s="43" t="str">
        <f>VLOOKUP(B1077,'Directorio Pegue'!$B$2:$L$2000,8,FALSE)</f>
        <v>ETF</v>
      </c>
      <c r="D1077" s="43"/>
      <c r="K1077" s="8" t="s">
        <v>1333</v>
      </c>
      <c r="O1077" s="7" t="s">
        <v>285</v>
      </c>
      <c r="P1077" t="s">
        <v>12642</v>
      </c>
    </row>
    <row r="1078" spans="1:16" x14ac:dyDescent="0.25">
      <c r="A1078" s="7" t="s">
        <v>729</v>
      </c>
      <c r="B1078" t="s">
        <v>12521</v>
      </c>
      <c r="C1078" s="43" t="str">
        <f>VLOOKUP(B1078,'Directorio Pegue'!$B$2:$L$2000,8,FALSE)</f>
        <v>Conglomerados</v>
      </c>
      <c r="D1078" s="43"/>
      <c r="K1078" s="8" t="s">
        <v>1335</v>
      </c>
      <c r="O1078" s="8" t="s">
        <v>2834</v>
      </c>
      <c r="P1078" t="s">
        <v>12643</v>
      </c>
    </row>
    <row r="1079" spans="1:16" x14ac:dyDescent="0.25">
      <c r="A1079" s="22" t="s">
        <v>12205</v>
      </c>
      <c r="B1079" s="15" t="s">
        <v>12206</v>
      </c>
      <c r="C1079" s="43" t="str">
        <f>VLOOKUP(B1079,'Directorio Pegue'!$B$2:$L$2000,8,FALSE)</f>
        <v>Eléctrico</v>
      </c>
      <c r="D1079" s="43"/>
      <c r="E1079" s="15"/>
      <c r="H1079" s="15"/>
      <c r="K1079" s="7" t="s">
        <v>1337</v>
      </c>
      <c r="O1079" s="7" t="s">
        <v>6394</v>
      </c>
      <c r="P1079" t="s">
        <v>12644</v>
      </c>
    </row>
    <row r="1080" spans="1:16" x14ac:dyDescent="0.25">
      <c r="A1080" s="7" t="s">
        <v>45</v>
      </c>
      <c r="B1080" t="s">
        <v>12522</v>
      </c>
      <c r="C1080" s="43" t="str">
        <f>VLOOKUP(B1080,'Directorio Pegue'!$B$2:$L$2000,8,FALSE)</f>
        <v>Servicios de salud</v>
      </c>
      <c r="D1080" s="43"/>
      <c r="K1080" s="7" t="s">
        <v>1339</v>
      </c>
      <c r="O1080" s="7" t="s">
        <v>6400</v>
      </c>
      <c r="P1080" t="s">
        <v>12645</v>
      </c>
    </row>
    <row r="1081" spans="1:16" x14ac:dyDescent="0.25">
      <c r="A1081" s="8" t="s">
        <v>2855</v>
      </c>
      <c r="B1081" t="s">
        <v>12523</v>
      </c>
      <c r="C1081" s="43" t="str">
        <f>VLOOKUP(B1081,'Directorio Pegue'!$B$2:$L$2000,8,FALSE)</f>
        <v>ETF</v>
      </c>
      <c r="D1081" s="43"/>
      <c r="K1081" s="8" t="s">
        <v>1341</v>
      </c>
      <c r="O1081" s="8" t="s">
        <v>6392</v>
      </c>
      <c r="P1081" t="s">
        <v>12646</v>
      </c>
    </row>
    <row r="1082" spans="1:16" x14ac:dyDescent="0.25">
      <c r="A1082" s="8" t="s">
        <v>2822</v>
      </c>
      <c r="B1082" t="s">
        <v>12524</v>
      </c>
      <c r="C1082" s="43" t="str">
        <f>VLOOKUP(B1082,'Directorio Pegue'!$B$2:$L$2000,8,FALSE)</f>
        <v>ETF</v>
      </c>
      <c r="D1082" s="43"/>
      <c r="K1082" s="8" t="s">
        <v>1343</v>
      </c>
      <c r="O1082" s="7" t="s">
        <v>6386</v>
      </c>
      <c r="P1082" t="s">
        <v>12647</v>
      </c>
    </row>
    <row r="1083" spans="1:16" x14ac:dyDescent="0.25">
      <c r="A1083" s="7" t="s">
        <v>9726</v>
      </c>
      <c r="B1083" t="s">
        <v>12351</v>
      </c>
      <c r="C1083" s="43" t="str">
        <f>VLOOKUP(B1083,'Directorio Pegue'!$B$2:$L$2000,8,FALSE)</f>
        <v>Servicios sanitarios y gas</v>
      </c>
      <c r="D1083" s="43"/>
      <c r="K1083" s="7" t="s">
        <v>1345</v>
      </c>
      <c r="O1083" s="8" t="s">
        <v>2832</v>
      </c>
      <c r="P1083" t="s">
        <v>12648</v>
      </c>
    </row>
    <row r="1084" spans="1:16" x14ac:dyDescent="0.25">
      <c r="A1084" s="22" t="s">
        <v>1910</v>
      </c>
      <c r="B1084" s="15" t="s">
        <v>12365</v>
      </c>
      <c r="C1084" s="43" t="str">
        <f>VLOOKUP(B1084,'Directorio Pegue'!$B$2:$L$2000,8,FALSE)</f>
        <v>Servicios financieros</v>
      </c>
      <c r="D1084" s="43"/>
      <c r="E1084" s="15"/>
      <c r="H1084" s="15"/>
      <c r="K1084" s="7" t="s">
        <v>1347</v>
      </c>
      <c r="O1084" s="7" t="s">
        <v>2830</v>
      </c>
      <c r="P1084" t="s">
        <v>12649</v>
      </c>
    </row>
    <row r="1085" spans="1:16" x14ac:dyDescent="0.25">
      <c r="A1085" s="20" t="s">
        <v>97</v>
      </c>
      <c r="B1085" t="s">
        <v>12525</v>
      </c>
      <c r="C1085" s="43" t="str">
        <f>VLOOKUP(B1085,'Directorio Pegue'!$B$2:$L$2000,8,FALSE)</f>
        <v>Minería</v>
      </c>
      <c r="D1085" s="43"/>
      <c r="K1085" s="8" t="s">
        <v>1349</v>
      </c>
      <c r="O1085" s="8" t="s">
        <v>2032</v>
      </c>
      <c r="P1085" t="s">
        <v>12170</v>
      </c>
    </row>
    <row r="1086" spans="1:16" x14ac:dyDescent="0.25">
      <c r="A1086" s="7" t="s">
        <v>2859</v>
      </c>
      <c r="B1086" t="s">
        <v>12526</v>
      </c>
      <c r="C1086" s="43" t="str">
        <f>VLOOKUP(B1086,'Directorio Pegue'!$B$2:$L$2000,8,FALSE)</f>
        <v>ETF</v>
      </c>
      <c r="D1086" s="43"/>
      <c r="K1086" s="7" t="s">
        <v>1381</v>
      </c>
      <c r="O1086" s="7" t="s">
        <v>1165</v>
      </c>
      <c r="P1086" t="s">
        <v>12337</v>
      </c>
    </row>
    <row r="1087" spans="1:16" x14ac:dyDescent="0.25">
      <c r="A1087" s="8" t="s">
        <v>120</v>
      </c>
      <c r="B1087" t="s">
        <v>12527</v>
      </c>
      <c r="C1087" s="43" t="str">
        <f>VLOOKUP(B1087,'Directorio Pegue'!$B$2:$L$2000,8,FALSE)</f>
        <v>Consumo</v>
      </c>
      <c r="D1087" s="43"/>
      <c r="K1087" s="8" t="s">
        <v>1387</v>
      </c>
      <c r="O1087" s="8" t="s">
        <v>9170</v>
      </c>
      <c r="P1087" t="s">
        <v>12650</v>
      </c>
    </row>
    <row r="1088" spans="1:16" x14ac:dyDescent="0.25">
      <c r="A1088" s="8" t="s">
        <v>1433</v>
      </c>
      <c r="B1088" t="s">
        <v>12528</v>
      </c>
      <c r="C1088" s="43" t="str">
        <f>VLOOKUP(B1088,'Directorio Pegue'!$B$2:$L$2000,8,FALSE)</f>
        <v>ETF</v>
      </c>
      <c r="D1088" s="43"/>
      <c r="K1088" s="7" t="s">
        <v>1363</v>
      </c>
      <c r="O1088" s="7" t="s">
        <v>10437</v>
      </c>
      <c r="P1088" t="s">
        <v>12651</v>
      </c>
    </row>
    <row r="1089" spans="1:16" x14ac:dyDescent="0.25">
      <c r="A1089" s="8" t="s">
        <v>866</v>
      </c>
      <c r="B1089" t="s">
        <v>12529</v>
      </c>
      <c r="C1089" s="43" t="str">
        <f>VLOOKUP(B1089,'Directorio Pegue'!$B$2:$L$2000,8,FALSE)</f>
        <v>ETF</v>
      </c>
      <c r="D1089" s="43"/>
      <c r="K1089" s="8" t="s">
        <v>1365</v>
      </c>
      <c r="O1089" s="7" t="s">
        <v>632</v>
      </c>
      <c r="P1089" t="s">
        <v>12652</v>
      </c>
    </row>
    <row r="1090" spans="1:16" x14ac:dyDescent="0.25">
      <c r="A1090" s="7" t="s">
        <v>868</v>
      </c>
      <c r="B1090" t="s">
        <v>12530</v>
      </c>
      <c r="C1090" s="43" t="str">
        <f>VLOOKUP(B1090,'Directorio Pegue'!$B$2:$L$2000,8,FALSE)</f>
        <v>ETF</v>
      </c>
      <c r="D1090" s="43"/>
      <c r="K1090" s="8" t="s">
        <v>1367</v>
      </c>
      <c r="O1090" s="8" t="s">
        <v>10493</v>
      </c>
      <c r="P1090" t="s">
        <v>12297</v>
      </c>
    </row>
    <row r="1091" spans="1:16" x14ac:dyDescent="0.25">
      <c r="A1091" s="8" t="s">
        <v>870</v>
      </c>
      <c r="B1091" t="s">
        <v>12531</v>
      </c>
      <c r="C1091" s="43" t="str">
        <f>VLOOKUP(B1091,'Directorio Pegue'!$B$2:$L$2000,8,FALSE)</f>
        <v>ETF</v>
      </c>
      <c r="D1091" s="43"/>
      <c r="K1091" s="8" t="s">
        <v>1369</v>
      </c>
      <c r="O1091" s="7" t="s">
        <v>186</v>
      </c>
      <c r="P1091" t="s">
        <v>12653</v>
      </c>
    </row>
    <row r="1092" spans="1:16" x14ac:dyDescent="0.25">
      <c r="A1092" s="7" t="s">
        <v>872</v>
      </c>
      <c r="B1092" t="s">
        <v>12532</v>
      </c>
      <c r="C1092" s="43" t="str">
        <f>VLOOKUP(B1092,'Directorio Pegue'!$B$2:$L$2000,8,FALSE)</f>
        <v>ETF</v>
      </c>
      <c r="D1092" s="43"/>
      <c r="K1092" s="7" t="s">
        <v>1383</v>
      </c>
      <c r="O1092" s="8" t="s">
        <v>1265</v>
      </c>
      <c r="P1092" t="s">
        <v>12654</v>
      </c>
    </row>
    <row r="1093" spans="1:16" x14ac:dyDescent="0.25">
      <c r="A1093" s="8" t="s">
        <v>874</v>
      </c>
      <c r="B1093" t="s">
        <v>12533</v>
      </c>
      <c r="C1093" s="43" t="str">
        <f>VLOOKUP(B1093,'Directorio Pegue'!$B$2:$L$2000,8,FALSE)</f>
        <v>ETF</v>
      </c>
      <c r="D1093" s="43"/>
      <c r="K1093" s="8" t="s">
        <v>1371</v>
      </c>
      <c r="O1093" s="7" t="s">
        <v>269</v>
      </c>
      <c r="P1093" t="s">
        <v>12655</v>
      </c>
    </row>
    <row r="1094" spans="1:16" x14ac:dyDescent="0.25">
      <c r="A1094" s="8" t="s">
        <v>1802</v>
      </c>
      <c r="B1094" t="s">
        <v>12180</v>
      </c>
      <c r="C1094" s="43" t="str">
        <f>VLOOKUP(B1094,'Directorio Pegue'!$B$2:$L$2000,8,FALSE)</f>
        <v>Alimentos, bebidas y tabaco</v>
      </c>
      <c r="D1094" s="43"/>
      <c r="K1094" s="7" t="s">
        <v>1377</v>
      </c>
      <c r="O1094" s="8" t="s">
        <v>279</v>
      </c>
      <c r="P1094" t="s">
        <v>12656</v>
      </c>
    </row>
    <row r="1095" spans="1:16" x14ac:dyDescent="0.25">
      <c r="A1095" s="22" t="s">
        <v>6301</v>
      </c>
      <c r="B1095" s="15" t="s">
        <v>12186</v>
      </c>
      <c r="C1095" s="43" t="str">
        <f>VLOOKUP(B1095,'Directorio Pegue'!$B$2:$L$2000,8,FALSE)</f>
        <v>Recreación y servicios educacionales</v>
      </c>
      <c r="D1095" s="43"/>
      <c r="E1095" s="15"/>
      <c r="H1095" s="15"/>
      <c r="K1095" s="8" t="s">
        <v>1437</v>
      </c>
      <c r="O1095" s="7" t="s">
        <v>281</v>
      </c>
      <c r="P1095" t="s">
        <v>12657</v>
      </c>
    </row>
    <row r="1096" spans="1:16" x14ac:dyDescent="0.25">
      <c r="A1096" s="22" t="s">
        <v>12163</v>
      </c>
      <c r="B1096" s="15" t="s">
        <v>12128</v>
      </c>
      <c r="C1096" s="43" t="str">
        <f>VLOOKUP(B1096,'Directorio Pegue'!$B$2:$L$2000,8,FALSE)</f>
        <v>Recreación y servicios educacionales</v>
      </c>
      <c r="D1096" s="43"/>
      <c r="E1096" s="15"/>
      <c r="H1096" s="15"/>
      <c r="K1096" s="8" t="s">
        <v>1439</v>
      </c>
      <c r="O1096" s="7" t="s">
        <v>149</v>
      </c>
      <c r="P1096" t="s">
        <v>12237</v>
      </c>
    </row>
    <row r="1097" spans="1:16" x14ac:dyDescent="0.25">
      <c r="A1097" s="7" t="s">
        <v>6259</v>
      </c>
      <c r="B1097" s="30" t="s">
        <v>12534</v>
      </c>
      <c r="C1097" s="43" t="str">
        <f>VLOOKUP(B1097,'Directorio Pegue'!$B$2:$L$2000,8,FALSE)</f>
        <v>Recreación y servicios educacionales</v>
      </c>
      <c r="D1097" s="43"/>
      <c r="E1097" s="30"/>
      <c r="H1097" s="30"/>
      <c r="K1097" s="7" t="s">
        <v>1375</v>
      </c>
      <c r="O1097" s="8" t="s">
        <v>39</v>
      </c>
      <c r="P1097" t="s">
        <v>12658</v>
      </c>
    </row>
    <row r="1098" spans="1:16" x14ac:dyDescent="0.25">
      <c r="A1098" s="22" t="s">
        <v>12182</v>
      </c>
      <c r="B1098" s="15" t="s">
        <v>12128</v>
      </c>
      <c r="C1098" s="43" t="str">
        <f>VLOOKUP(B1098,'Directorio Pegue'!$B$2:$L$2000,8,FALSE)</f>
        <v>Recreación y servicios educacionales</v>
      </c>
      <c r="D1098" s="43"/>
      <c r="E1098" s="15"/>
      <c r="H1098" s="15"/>
      <c r="K1098" s="8" t="s">
        <v>1373</v>
      </c>
      <c r="O1098" s="8" t="s">
        <v>1263</v>
      </c>
      <c r="P1098" t="s">
        <v>12659</v>
      </c>
    </row>
    <row r="1099" spans="1:16" x14ac:dyDescent="0.25">
      <c r="A1099" s="7" t="s">
        <v>6257</v>
      </c>
      <c r="B1099" t="s">
        <v>12535</v>
      </c>
      <c r="C1099" s="43" t="str">
        <f>VLOOKUP(B1099,'Directorio Pegue'!$B$2:$L$2000,8,FALSE)</f>
        <v>Recreación y servicios educacionales</v>
      </c>
      <c r="D1099" s="43"/>
      <c r="K1099" s="8" t="s">
        <v>1359</v>
      </c>
      <c r="O1099" s="7" t="s">
        <v>581</v>
      </c>
      <c r="P1099" s="7" t="s">
        <v>12660</v>
      </c>
    </row>
    <row r="1100" spans="1:16" x14ac:dyDescent="0.25">
      <c r="A1100" s="22" t="s">
        <v>12127</v>
      </c>
      <c r="B1100" s="15" t="s">
        <v>12128</v>
      </c>
      <c r="C1100" s="43" t="str">
        <f>VLOOKUP(B1100,'Directorio Pegue'!$B$2:$L$2000,8,FALSE)</f>
        <v>Recreación y servicios educacionales</v>
      </c>
      <c r="D1100" s="43"/>
      <c r="E1100" s="15"/>
      <c r="H1100" s="15"/>
      <c r="K1100" s="7" t="s">
        <v>1361</v>
      </c>
      <c r="O1100" s="8" t="s">
        <v>104</v>
      </c>
      <c r="P1100" t="s">
        <v>12661</v>
      </c>
    </row>
    <row r="1101" spans="1:16" x14ac:dyDescent="0.25">
      <c r="A1101" s="22" t="s">
        <v>12257</v>
      </c>
      <c r="B1101" s="15" t="s">
        <v>12258</v>
      </c>
      <c r="C1101" s="43" t="str">
        <f>VLOOKUP(B1101,'Directorio Pegue'!$B$2:$L$2000,8,FALSE)</f>
        <v>Servicios financieros</v>
      </c>
      <c r="D1101" s="43"/>
      <c r="E1101" s="15"/>
      <c r="H1101" s="15"/>
      <c r="K1101" s="8" t="s">
        <v>1385</v>
      </c>
      <c r="O1101" s="8" t="s">
        <v>11853</v>
      </c>
      <c r="P1101" t="s">
        <v>12662</v>
      </c>
    </row>
    <row r="1102" spans="1:16" x14ac:dyDescent="0.25">
      <c r="A1102" s="22" t="s">
        <v>12284</v>
      </c>
      <c r="B1102" s="15" t="s">
        <v>12258</v>
      </c>
      <c r="C1102" s="43" t="str">
        <f>VLOOKUP(B1102,'Directorio Pegue'!$B$2:$L$2000,8,FALSE)</f>
        <v>Servicios financieros</v>
      </c>
      <c r="D1102" s="43"/>
      <c r="E1102" s="15"/>
      <c r="H1102" s="15"/>
      <c r="K1102" s="7" t="s">
        <v>1357</v>
      </c>
      <c r="O1102" s="8" t="s">
        <v>41</v>
      </c>
      <c r="P1102" t="s">
        <v>12663</v>
      </c>
    </row>
    <row r="1103" spans="1:16" x14ac:dyDescent="0.25">
      <c r="A1103" s="22" t="s">
        <v>4221</v>
      </c>
      <c r="B1103" s="15" t="s">
        <v>12303</v>
      </c>
      <c r="C1103" s="43" t="str">
        <f>VLOOKUP(B1103,'Directorio Pegue'!$B$2:$L$2000,8,FALSE)</f>
        <v>Consumo</v>
      </c>
      <c r="D1103" s="43"/>
      <c r="E1103" s="15"/>
      <c r="H1103" s="15"/>
      <c r="K1103" s="8" t="s">
        <v>335</v>
      </c>
      <c r="O1103" s="8" t="s">
        <v>194</v>
      </c>
      <c r="P1103" t="s">
        <v>12664</v>
      </c>
    </row>
    <row r="1104" spans="1:16" x14ac:dyDescent="0.25">
      <c r="A1104" s="7" t="s">
        <v>360</v>
      </c>
      <c r="B1104" t="s">
        <v>12536</v>
      </c>
      <c r="C1104" s="43" t="str">
        <f>VLOOKUP(B1104,'Directorio Pegue'!$B$2:$L$2000,8,FALSE)</f>
        <v>Conglomerados</v>
      </c>
      <c r="D1104" s="43"/>
      <c r="K1104" s="8" t="s">
        <v>660</v>
      </c>
      <c r="O1104" s="7" t="s">
        <v>793</v>
      </c>
      <c r="P1104" t="s">
        <v>12665</v>
      </c>
    </row>
    <row r="1105" spans="1:16" x14ac:dyDescent="0.25">
      <c r="A1105" s="22" t="s">
        <v>12179</v>
      </c>
      <c r="B1105" s="15" t="s">
        <v>12180</v>
      </c>
      <c r="C1105" s="43" t="str">
        <f>VLOOKUP(B1105,'Directorio Pegue'!$B$2:$L$2000,8,FALSE)</f>
        <v>Alimentos, bebidas y tabaco</v>
      </c>
      <c r="D1105" s="43"/>
      <c r="E1105" s="15"/>
      <c r="H1105" s="15"/>
      <c r="K1105" s="7" t="s">
        <v>35</v>
      </c>
      <c r="O1105" s="20" t="s">
        <v>1391</v>
      </c>
      <c r="P1105" t="s">
        <v>12666</v>
      </c>
    </row>
    <row r="1106" spans="1:16" x14ac:dyDescent="0.25">
      <c r="A1106" s="7" t="s">
        <v>27</v>
      </c>
      <c r="B1106" t="s">
        <v>12537</v>
      </c>
      <c r="C1106" s="43" t="str">
        <f>VLOOKUP(B1106,'Directorio Pegue'!$B$2:$L$2000,8,FALSE)</f>
        <v>Consumo</v>
      </c>
      <c r="D1106" s="43"/>
      <c r="K1106" s="8" t="s">
        <v>5073</v>
      </c>
      <c r="O1106" s="7" t="s">
        <v>365</v>
      </c>
      <c r="P1106" t="s">
        <v>12667</v>
      </c>
    </row>
    <row r="1107" spans="1:16" x14ac:dyDescent="0.25">
      <c r="A1107" s="7" t="s">
        <v>463</v>
      </c>
      <c r="B1107" t="s">
        <v>12538</v>
      </c>
      <c r="C1107" s="43" t="str">
        <f>VLOOKUP(B1107,'Directorio Pegue'!$B$2:$L$2000,8,FALSE)</f>
        <v>Otros</v>
      </c>
      <c r="D1107" s="43"/>
      <c r="K1107" s="8" t="s">
        <v>1441</v>
      </c>
      <c r="O1107" s="7" t="s">
        <v>10300</v>
      </c>
      <c r="P1107" t="s">
        <v>12668</v>
      </c>
    </row>
    <row r="1108" spans="1:16" x14ac:dyDescent="0.25">
      <c r="A1108" s="8" t="s">
        <v>275</v>
      </c>
      <c r="B1108" t="s">
        <v>12539</v>
      </c>
      <c r="C1108" s="43" t="str">
        <f>VLOOKUP(B1108,'Directorio Pegue'!$B$2:$L$2000,8,FALSE)</f>
        <v>ETF</v>
      </c>
      <c r="D1108" s="43"/>
      <c r="K1108" s="8" t="s">
        <v>4242</v>
      </c>
      <c r="O1108" s="8" t="s">
        <v>10302</v>
      </c>
      <c r="P1108" t="s">
        <v>12669</v>
      </c>
    </row>
    <row r="1109" spans="1:16" x14ac:dyDescent="0.25">
      <c r="A1109" s="8" t="s">
        <v>9003</v>
      </c>
      <c r="B1109" t="s">
        <v>12185</v>
      </c>
      <c r="C1109" s="43" t="str">
        <f>VLOOKUP(B1109,'Directorio Pegue'!$B$2:$L$2000,8,FALSE)</f>
        <v>Alimentos, bebidas y tabaco</v>
      </c>
      <c r="D1109" s="43"/>
      <c r="K1109" s="7" t="s">
        <v>91</v>
      </c>
      <c r="O1109" s="7" t="s">
        <v>1403</v>
      </c>
      <c r="P1109" t="s">
        <v>12670</v>
      </c>
    </row>
    <row r="1110" spans="1:16" x14ac:dyDescent="0.25">
      <c r="A1110" s="22" t="s">
        <v>1769</v>
      </c>
      <c r="B1110" s="15" t="s">
        <v>12373</v>
      </c>
      <c r="C1110" s="43" t="str">
        <f>VLOOKUP(B1110,'Directorio Pegue'!$B$2:$L$2000,8,FALSE)</f>
        <v>Servicios sanitarios y gas</v>
      </c>
      <c r="D1110" s="43"/>
      <c r="E1110" s="15"/>
      <c r="H1110" s="15"/>
      <c r="K1110" s="8" t="s">
        <v>8835</v>
      </c>
      <c r="O1110" s="8" t="s">
        <v>2847</v>
      </c>
      <c r="P1110" t="s">
        <v>12671</v>
      </c>
    </row>
    <row r="1111" spans="1:16" x14ac:dyDescent="0.25">
      <c r="A1111" s="22" t="s">
        <v>9558</v>
      </c>
      <c r="B1111" s="15" t="s">
        <v>12125</v>
      </c>
      <c r="C1111" s="43" t="str">
        <f>VLOOKUP(B1111,'Directorio Pegue'!$B$2:$L$2000,8,FALSE)</f>
        <v>Alimentos, bebidas y tabaco</v>
      </c>
      <c r="D1111" s="43"/>
      <c r="E1111" s="15"/>
      <c r="H1111" s="15"/>
      <c r="K1111" s="7" t="s">
        <v>1661</v>
      </c>
      <c r="O1111" s="7" t="s">
        <v>2159</v>
      </c>
      <c r="P1111" t="s">
        <v>12672</v>
      </c>
    </row>
    <row r="1112" spans="1:16" x14ac:dyDescent="0.25">
      <c r="A1112" s="7" t="s">
        <v>1431</v>
      </c>
      <c r="B1112" t="s">
        <v>12540</v>
      </c>
      <c r="C1112" s="43" t="str">
        <f>VLOOKUP(B1112,'Directorio Pegue'!$B$2:$L$2000,8,FALSE)</f>
        <v>ETF</v>
      </c>
      <c r="D1112" s="43"/>
      <c r="K1112" s="7" t="s">
        <v>277</v>
      </c>
      <c r="O1112" s="8" t="s">
        <v>630</v>
      </c>
      <c r="P1112" t="s">
        <v>12673</v>
      </c>
    </row>
    <row r="1113" spans="1:16" x14ac:dyDescent="0.25">
      <c r="A1113" s="7" t="s">
        <v>190</v>
      </c>
      <c r="B1113" t="s">
        <v>12541</v>
      </c>
      <c r="C1113" s="43" t="str">
        <f>VLOOKUP(B1113,'Directorio Pegue'!$B$2:$L$2000,8,FALSE)</f>
        <v>Otros</v>
      </c>
      <c r="D1113" s="43"/>
      <c r="K1113" s="7" t="s">
        <v>1397</v>
      </c>
      <c r="O1113" s="8" t="s">
        <v>1798</v>
      </c>
      <c r="P1113" t="s">
        <v>12674</v>
      </c>
    </row>
    <row r="1114" spans="1:16" x14ac:dyDescent="0.25">
      <c r="A1114" s="8" t="s">
        <v>9730</v>
      </c>
      <c r="B1114" s="29" t="s">
        <v>12542</v>
      </c>
      <c r="C1114" s="43" t="str">
        <f>VLOOKUP(B1114,'Directorio Pegue'!$B$2:$L$2000,8,FALSE)</f>
        <v>Servicios financieros</v>
      </c>
      <c r="D1114" s="43"/>
      <c r="E1114" s="32"/>
      <c r="H1114" s="32"/>
      <c r="K1114" s="8" t="s">
        <v>6397</v>
      </c>
      <c r="O1114" s="8" t="s">
        <v>362</v>
      </c>
      <c r="P1114" t="s">
        <v>12675</v>
      </c>
    </row>
    <row r="1115" spans="1:16" x14ac:dyDescent="0.25">
      <c r="A1115" s="7" t="s">
        <v>1379</v>
      </c>
      <c r="B1115" t="s">
        <v>12543</v>
      </c>
      <c r="C1115" s="43" t="str">
        <f>VLOOKUP(B1115,'Directorio Pegue'!$B$2:$L$2000,8,FALSE)</f>
        <v>ETF</v>
      </c>
      <c r="D1115" s="43"/>
      <c r="K1115" s="8" t="s">
        <v>2062</v>
      </c>
      <c r="O1115" s="7" t="s">
        <v>331</v>
      </c>
      <c r="P1115" t="s">
        <v>12676</v>
      </c>
    </row>
    <row r="1116" spans="1:16" x14ac:dyDescent="0.25">
      <c r="A1116" s="7" t="s">
        <v>2861</v>
      </c>
      <c r="B1116" t="s">
        <v>12544</v>
      </c>
      <c r="C1116" s="43" t="str">
        <f>VLOOKUP(B1116,'Directorio Pegue'!$B$2:$L$2000,8,FALSE)</f>
        <v>ETF</v>
      </c>
      <c r="D1116" s="43"/>
      <c r="K1116" s="8" t="s">
        <v>4225</v>
      </c>
      <c r="O1116" s="8" t="s">
        <v>200</v>
      </c>
      <c r="P1116" t="s">
        <v>12677</v>
      </c>
    </row>
    <row r="1117" spans="1:16" x14ac:dyDescent="0.25">
      <c r="A1117" s="7" t="s">
        <v>293</v>
      </c>
      <c r="B1117" t="s">
        <v>12545</v>
      </c>
      <c r="C1117" s="43" t="str">
        <f>VLOOKUP(B1117,'Directorio Pegue'!$B$2:$L$2000,8,FALSE)</f>
        <v>ETF</v>
      </c>
      <c r="D1117" s="43"/>
      <c r="K1117" s="8" t="s">
        <v>8028</v>
      </c>
      <c r="O1117" s="7" t="s">
        <v>184</v>
      </c>
      <c r="P1117" t="s">
        <v>12678</v>
      </c>
    </row>
    <row r="1118" spans="1:16" x14ac:dyDescent="0.25">
      <c r="A1118" s="7" t="s">
        <v>295</v>
      </c>
      <c r="B1118" t="s">
        <v>12546</v>
      </c>
      <c r="C1118" s="43" t="str">
        <f>VLOOKUP(B1118,'Directorio Pegue'!$B$2:$L$2000,8,FALSE)</f>
        <v>ETF</v>
      </c>
      <c r="D1118" s="43"/>
      <c r="K1118" s="8" t="s">
        <v>122</v>
      </c>
    </row>
    <row r="1119" spans="1:16" x14ac:dyDescent="0.25">
      <c r="A1119" s="20" t="s">
        <v>1421</v>
      </c>
      <c r="B1119" t="s">
        <v>12547</v>
      </c>
      <c r="C1119" s="43" t="str">
        <f>VLOOKUP(B1119,'Directorio Pegue'!$B$2:$L$2000,8,FALSE)</f>
        <v>ETF</v>
      </c>
      <c r="D1119" s="43"/>
      <c r="K1119" s="8" t="s">
        <v>1259</v>
      </c>
    </row>
    <row r="1120" spans="1:16" x14ac:dyDescent="0.25">
      <c r="A1120" s="8" t="s">
        <v>1351</v>
      </c>
      <c r="B1120" t="s">
        <v>12548</v>
      </c>
      <c r="C1120" s="43" t="str">
        <f>VLOOKUP(B1120,'Directorio Pegue'!$B$2:$L$2000,8,FALSE)</f>
        <v>ETF</v>
      </c>
      <c r="D1120" s="43"/>
      <c r="K1120" s="7" t="s">
        <v>819</v>
      </c>
    </row>
    <row r="1121" spans="1:11" x14ac:dyDescent="0.25">
      <c r="A1121" s="8" t="s">
        <v>1425</v>
      </c>
      <c r="B1121" t="s">
        <v>12549</v>
      </c>
      <c r="C1121" s="43" t="str">
        <f>VLOOKUP(B1121,'Directorio Pegue'!$B$2:$L$2000,8,FALSE)</f>
        <v>ETF</v>
      </c>
      <c r="D1121" s="43"/>
      <c r="K1121" s="8" t="s">
        <v>1702</v>
      </c>
    </row>
    <row r="1122" spans="1:11" x14ac:dyDescent="0.25">
      <c r="A1122" s="7" t="s">
        <v>1427</v>
      </c>
      <c r="B1122" t="s">
        <v>12550</v>
      </c>
      <c r="C1122" s="43" t="str">
        <f>VLOOKUP(B1122,'Directorio Pegue'!$B$2:$L$2000,8,FALSE)</f>
        <v>ETF</v>
      </c>
      <c r="D1122" s="43"/>
      <c r="K1122" s="7" t="s">
        <v>1898</v>
      </c>
    </row>
    <row r="1123" spans="1:11" x14ac:dyDescent="0.25">
      <c r="A1123" s="8" t="s">
        <v>1429</v>
      </c>
      <c r="B1123" t="s">
        <v>12551</v>
      </c>
      <c r="C1123" s="43" t="str">
        <f>VLOOKUP(B1123,'Directorio Pegue'!$B$2:$L$2000,8,FALSE)</f>
        <v>ETF</v>
      </c>
      <c r="D1123" s="43"/>
      <c r="K1123" s="8" t="s">
        <v>160</v>
      </c>
    </row>
    <row r="1124" spans="1:11" x14ac:dyDescent="0.25">
      <c r="A1124" s="8" t="s">
        <v>1743</v>
      </c>
      <c r="B1124" t="s">
        <v>12341</v>
      </c>
      <c r="C1124" s="43" t="str">
        <f>VLOOKUP(B1124,'Directorio Pegue'!$B$2:$L$2000,8,FALSE)</f>
        <v>Servicios financieros</v>
      </c>
      <c r="D1124" s="43"/>
      <c r="K1124" s="8" t="s">
        <v>22</v>
      </c>
    </row>
    <row r="1125" spans="1:11" x14ac:dyDescent="0.25">
      <c r="A1125" s="7" t="s">
        <v>1353</v>
      </c>
      <c r="B1125" t="s">
        <v>12552</v>
      </c>
      <c r="C1125" s="43" t="str">
        <f>VLOOKUP(B1125,'Directorio Pegue'!$B$2:$L$2000,8,FALSE)</f>
        <v>ETF</v>
      </c>
      <c r="D1125" s="43"/>
      <c r="K1125" s="7" t="s">
        <v>2841</v>
      </c>
    </row>
    <row r="1126" spans="1:11" x14ac:dyDescent="0.25">
      <c r="A1126" s="8" t="s">
        <v>1423</v>
      </c>
      <c r="B1126" t="s">
        <v>12553</v>
      </c>
      <c r="C1126" s="43" t="str">
        <f>VLOOKUP(B1126,'Directorio Pegue'!$B$2:$L$2000,8,FALSE)</f>
        <v>ETF</v>
      </c>
      <c r="D1126" s="43"/>
      <c r="K1126" s="8" t="s">
        <v>1683</v>
      </c>
    </row>
    <row r="1127" spans="1:11" x14ac:dyDescent="0.25">
      <c r="A1127" s="22" t="s">
        <v>2027</v>
      </c>
      <c r="B1127" s="15" t="s">
        <v>12289</v>
      </c>
      <c r="C1127" s="43" t="str">
        <f>VLOOKUP(B1127,'Directorio Pegue'!$B$2:$L$2000,8,FALSE)</f>
        <v>Servicios de salud</v>
      </c>
      <c r="D1127" s="43"/>
      <c r="E1127" s="15"/>
      <c r="H1127" s="15"/>
      <c r="K1127" s="7" t="s">
        <v>2117</v>
      </c>
    </row>
    <row r="1128" spans="1:11" x14ac:dyDescent="0.25">
      <c r="A1128" s="24" t="s">
        <v>11846</v>
      </c>
      <c r="B1128" s="16" t="s">
        <v>12322</v>
      </c>
      <c r="C1128" s="43" t="str">
        <f>VLOOKUP(B1128,'Directorio Pegue'!$B$2:$L$2000,8,FALSE)</f>
        <v>Servicios financieros</v>
      </c>
      <c r="D1128" s="43"/>
      <c r="E1128" s="16"/>
      <c r="H1128" s="16"/>
      <c r="K1128" s="7" t="s">
        <v>2839</v>
      </c>
    </row>
    <row r="1129" spans="1:11" x14ac:dyDescent="0.25">
      <c r="A1129" s="24" t="s">
        <v>12388</v>
      </c>
      <c r="B1129" s="24" t="s">
        <v>12389</v>
      </c>
      <c r="C1129" s="43" t="str">
        <f>VLOOKUP(B1129,'Directorio Pegue'!$B$2:$L$2000,8,FALSE)</f>
        <v>Energía</v>
      </c>
      <c r="D1129" s="43"/>
      <c r="E1129" s="16"/>
      <c r="H1129" s="16"/>
      <c r="K1129" s="7" t="s">
        <v>25</v>
      </c>
    </row>
    <row r="1130" spans="1:11" x14ac:dyDescent="0.25">
      <c r="A1130" s="8" t="s">
        <v>1355</v>
      </c>
      <c r="B1130" t="s">
        <v>12554</v>
      </c>
      <c r="C1130" s="43" t="str">
        <f>VLOOKUP(B1130,'Directorio Pegue'!$B$2:$L$2000,8,FALSE)</f>
        <v>ETF</v>
      </c>
      <c r="D1130" s="43"/>
      <c r="K1130" s="8" t="s">
        <v>531</v>
      </c>
    </row>
    <row r="1131" spans="1:11" x14ac:dyDescent="0.25">
      <c r="A1131" s="24" t="s">
        <v>10566</v>
      </c>
      <c r="B1131" s="16" t="s">
        <v>12254</v>
      </c>
      <c r="C1131" s="43" t="str">
        <f>VLOOKUP(B1131,'Directorio Pegue'!$B$2:$L$2000,8,FALSE)</f>
        <v>Forestal</v>
      </c>
      <c r="D1131" s="43"/>
      <c r="E1131" s="16"/>
      <c r="H1131" s="16"/>
      <c r="K1131" s="7" t="s">
        <v>196</v>
      </c>
    </row>
    <row r="1132" spans="1:11" x14ac:dyDescent="0.25">
      <c r="A1132" s="7" t="s">
        <v>1809</v>
      </c>
      <c r="B1132" t="s">
        <v>12266</v>
      </c>
      <c r="C1132" s="43" t="str">
        <f>VLOOKUP(B1132,'Directorio Pegue'!$B$2:$L$2000,8,FALSE)</f>
        <v>Construcción</v>
      </c>
      <c r="D1132" s="43"/>
      <c r="K1132" s="8" t="s">
        <v>1399</v>
      </c>
    </row>
    <row r="1133" spans="1:11" x14ac:dyDescent="0.25">
      <c r="A1133" s="22" t="s">
        <v>12266</v>
      </c>
      <c r="B1133" s="15" t="s">
        <v>12266</v>
      </c>
      <c r="C1133" s="43" t="str">
        <f>VLOOKUP(B1133,'Directorio Pegue'!$B$2:$L$2000,8,FALSE)</f>
        <v>Construcción</v>
      </c>
      <c r="D1133" s="43"/>
      <c r="E1133" s="15"/>
      <c r="H1133" s="15"/>
      <c r="K1133" s="8" t="s">
        <v>1945</v>
      </c>
    </row>
    <row r="1134" spans="1:11" x14ac:dyDescent="0.25">
      <c r="A1134" s="22" t="s">
        <v>12190</v>
      </c>
      <c r="B1134" s="15" t="s">
        <v>12191</v>
      </c>
      <c r="C1134" s="43" t="str">
        <f>VLOOKUP(B1134,'Directorio Pegue'!$B$2:$L$2000,8,FALSE)</f>
        <v>Recreación y servicios educacionales</v>
      </c>
      <c r="D1134" s="43"/>
      <c r="E1134" s="15"/>
      <c r="H1134" s="15"/>
      <c r="K1134" s="7" t="s">
        <v>4285</v>
      </c>
    </row>
    <row r="1135" spans="1:11" x14ac:dyDescent="0.25">
      <c r="A1135" s="22" t="s">
        <v>12153</v>
      </c>
      <c r="B1135" s="15" t="s">
        <v>12154</v>
      </c>
      <c r="C1135" s="43" t="str">
        <f>VLOOKUP(B1135,'Directorio Pegue'!$B$2:$L$2000,8,FALSE)</f>
        <v>Construcción</v>
      </c>
      <c r="D1135" s="43"/>
      <c r="E1135" s="15"/>
      <c r="H1135" s="15"/>
      <c r="K1135" s="7" t="s">
        <v>1257</v>
      </c>
    </row>
    <row r="1136" spans="1:11" x14ac:dyDescent="0.25">
      <c r="A1136" s="22" t="s">
        <v>12168</v>
      </c>
      <c r="B1136" s="15" t="s">
        <v>12169</v>
      </c>
      <c r="C1136" s="43" t="str">
        <f>VLOOKUP(B1136,'Directorio Pegue'!$B$2:$L$2000,8,FALSE)</f>
        <v>Construcción</v>
      </c>
      <c r="D1136" s="43"/>
      <c r="E1136" s="15"/>
      <c r="H1136" s="15"/>
      <c r="K1136" s="8" t="s">
        <v>2284</v>
      </c>
    </row>
    <row r="1137" spans="1:11" x14ac:dyDescent="0.25">
      <c r="A1137" s="22" t="s">
        <v>12313</v>
      </c>
      <c r="B1137" s="15" t="s">
        <v>12313</v>
      </c>
      <c r="C1137" s="43" t="str">
        <f>VLOOKUP(B1137,'Directorio Pegue'!$B$2:$L$2000,8,FALSE)</f>
        <v>Construcción</v>
      </c>
      <c r="D1137" s="43"/>
      <c r="E1137" s="15"/>
      <c r="H1137" s="15"/>
      <c r="K1137" s="8" t="s">
        <v>58</v>
      </c>
    </row>
    <row r="1138" spans="1:11" x14ac:dyDescent="0.25">
      <c r="A1138" s="8" t="s">
        <v>364</v>
      </c>
      <c r="B1138" t="s">
        <v>12555</v>
      </c>
      <c r="C1138" s="43" t="str">
        <f>VLOOKUP(B1138,'Directorio Pegue'!$B$2:$L$2000,8,FALSE)</f>
        <v>Otros</v>
      </c>
      <c r="D1138" s="43"/>
      <c r="K1138" s="7" t="s">
        <v>1819</v>
      </c>
    </row>
    <row r="1139" spans="1:11" x14ac:dyDescent="0.25">
      <c r="A1139" s="22" t="s">
        <v>4503</v>
      </c>
      <c r="B1139" s="15" t="s">
        <v>12140</v>
      </c>
      <c r="C1139" s="43" t="str">
        <f>VLOOKUP(B1139,'Directorio Pegue'!$B$2:$L$2000,8,FALSE)</f>
        <v>Transportes y servicios marítimos</v>
      </c>
      <c r="D1139" s="43"/>
      <c r="E1139" s="15"/>
      <c r="H1139" s="15"/>
      <c r="K1139" s="8" t="s">
        <v>3186</v>
      </c>
    </row>
    <row r="1140" spans="1:11" x14ac:dyDescent="0.25">
      <c r="A1140" s="22" t="s">
        <v>192</v>
      </c>
      <c r="B1140" s="15" t="s">
        <v>12152</v>
      </c>
      <c r="C1140" s="43" t="str">
        <f>VLOOKUP(B1140,'Directorio Pegue'!$B$2:$L$2000,8,FALSE)</f>
        <v>Minería</v>
      </c>
      <c r="D1140" s="43"/>
      <c r="E1140" s="15"/>
      <c r="H1140" s="15"/>
      <c r="K1140" s="7" t="s">
        <v>31</v>
      </c>
    </row>
    <row r="1141" spans="1:11" x14ac:dyDescent="0.25">
      <c r="A1141" s="24" t="s">
        <v>11554</v>
      </c>
      <c r="B1141" s="16" t="s">
        <v>12155</v>
      </c>
      <c r="C1141" s="43" t="str">
        <f>VLOOKUP(B1141,'Directorio Pegue'!$B$2:$L$2000,8,FALSE)</f>
        <v>Alimentos, bebidas y tabaco</v>
      </c>
      <c r="D1141" s="43"/>
      <c r="E1141" s="16"/>
      <c r="H1141" s="16"/>
      <c r="K1141" s="8" t="s">
        <v>2828</v>
      </c>
    </row>
    <row r="1142" spans="1:11" x14ac:dyDescent="0.25">
      <c r="A1142" s="22" t="s">
        <v>6432</v>
      </c>
      <c r="B1142" s="15" t="s">
        <v>12158</v>
      </c>
      <c r="C1142" s="43" t="str">
        <f>VLOOKUP(B1142,'Directorio Pegue'!$B$2:$L$2000,8,FALSE)</f>
        <v>Alimentos, bebidas y tabaco</v>
      </c>
      <c r="D1142" s="43"/>
      <c r="E1142" s="15"/>
      <c r="H1142" s="15"/>
      <c r="K1142" s="7" t="s">
        <v>3198</v>
      </c>
    </row>
    <row r="1143" spans="1:11" x14ac:dyDescent="0.25">
      <c r="A1143" s="22" t="s">
        <v>1973</v>
      </c>
      <c r="B1143" s="15" t="s">
        <v>12251</v>
      </c>
      <c r="C1143" s="43" t="str">
        <f>VLOOKUP(B1143,'Directorio Pegue'!$B$2:$L$2000,8,FALSE)</f>
        <v>Servicios financieros</v>
      </c>
      <c r="D1143" s="43"/>
      <c r="E1143" s="15"/>
      <c r="H1143" s="15"/>
      <c r="K1143" s="8" t="s">
        <v>2259</v>
      </c>
    </row>
    <row r="1144" spans="1:11" x14ac:dyDescent="0.25">
      <c r="A1144" s="22" t="s">
        <v>12341</v>
      </c>
      <c r="B1144" s="15" t="s">
        <v>12341</v>
      </c>
      <c r="C1144" s="43" t="str">
        <f>VLOOKUP(B1144,'Directorio Pegue'!$B$2:$L$2000,8,FALSE)</f>
        <v>Servicios financieros</v>
      </c>
      <c r="D1144" s="43"/>
      <c r="E1144" s="15"/>
      <c r="H1144" s="15"/>
      <c r="K1144" s="8" t="s">
        <v>6459</v>
      </c>
    </row>
    <row r="1145" spans="1:11" x14ac:dyDescent="0.25">
      <c r="A1145" s="22" t="s">
        <v>1222</v>
      </c>
      <c r="B1145" s="15" t="s">
        <v>12201</v>
      </c>
      <c r="C1145" s="43" t="str">
        <f>VLOOKUP(B1145,'Directorio Pegue'!$B$2:$L$2000,8,FALSE)</f>
        <v>Servicios financieros</v>
      </c>
      <c r="D1145" s="43"/>
      <c r="E1145" s="15"/>
      <c r="H1145" s="15"/>
      <c r="K1145" s="8" t="s">
        <v>1401</v>
      </c>
    </row>
    <row r="1146" spans="1:11" x14ac:dyDescent="0.25">
      <c r="A1146" s="22" t="s">
        <v>12298</v>
      </c>
      <c r="B1146" s="15" t="s">
        <v>12201</v>
      </c>
      <c r="C1146" s="43" t="str">
        <f>VLOOKUP(B1146,'Directorio Pegue'!$B$2:$L$2000,8,FALSE)</f>
        <v>Servicios financieros</v>
      </c>
      <c r="D1146" s="43"/>
      <c r="E1146" s="15"/>
      <c r="H1146" s="15"/>
      <c r="K1146" s="8" t="s">
        <v>2836</v>
      </c>
    </row>
    <row r="1147" spans="1:11" x14ac:dyDescent="0.25">
      <c r="A1147" s="24" t="s">
        <v>4442</v>
      </c>
      <c r="B1147" s="16" t="s">
        <v>12291</v>
      </c>
      <c r="C1147" s="43" t="str">
        <f>VLOOKUP(B1147,'Directorio Pegue'!$B$2:$L$2000,8,FALSE)</f>
        <v>Alimentos, bebidas y tabaco</v>
      </c>
      <c r="D1147" s="43"/>
      <c r="E1147" s="16"/>
      <c r="H1147" s="16"/>
      <c r="K1147" s="8" t="s">
        <v>10959</v>
      </c>
    </row>
    <row r="1148" spans="1:11" x14ac:dyDescent="0.25">
      <c r="A1148" s="22" t="s">
        <v>6518</v>
      </c>
      <c r="B1148" s="15" t="s">
        <v>12244</v>
      </c>
      <c r="C1148" s="43" t="str">
        <f>VLOOKUP(B1148,'Directorio Pegue'!$B$2:$L$2000,8,FALSE)</f>
        <v>Construcción</v>
      </c>
      <c r="D1148" s="43"/>
      <c r="E1148" s="15"/>
      <c r="H1148" s="15"/>
      <c r="K1148" s="7" t="s">
        <v>681</v>
      </c>
    </row>
    <row r="1149" spans="1:11" x14ac:dyDescent="0.25">
      <c r="A1149" s="22" t="s">
        <v>12160</v>
      </c>
      <c r="B1149" s="15" t="s">
        <v>12161</v>
      </c>
      <c r="C1149" s="43" t="str">
        <f>VLOOKUP(B1149,'Directorio Pegue'!$B$2:$L$2000,8,FALSE)</f>
        <v>Alimentos, bebidas y tabaco</v>
      </c>
      <c r="D1149" s="43"/>
      <c r="E1149" s="15"/>
      <c r="H1149" s="15"/>
      <c r="K1149" s="7" t="s">
        <v>1851</v>
      </c>
    </row>
    <row r="1150" spans="1:11" x14ac:dyDescent="0.25">
      <c r="A1150" s="7" t="s">
        <v>4760</v>
      </c>
      <c r="B1150" t="s">
        <v>12556</v>
      </c>
      <c r="C1150" s="43" t="str">
        <f>VLOOKUP(B1150,'Directorio Pegue'!$B$2:$L$2000,8,FALSE)</f>
        <v>Servicios financieros</v>
      </c>
      <c r="D1150" s="43"/>
      <c r="K1150" s="8" t="s">
        <v>752</v>
      </c>
    </row>
    <row r="1151" spans="1:11" x14ac:dyDescent="0.25">
      <c r="A1151" s="7" t="s">
        <v>1329</v>
      </c>
      <c r="B1151" t="s">
        <v>12557</v>
      </c>
      <c r="C1151" s="43" t="str">
        <f>VLOOKUP(B1151,'Directorio Pegue'!$B$2:$L$2000,8,FALSE)</f>
        <v>ETF</v>
      </c>
      <c r="D1151" s="43"/>
      <c r="K1151" s="7" t="s">
        <v>8392</v>
      </c>
    </row>
    <row r="1152" spans="1:11" x14ac:dyDescent="0.25">
      <c r="A1152" s="8" t="s">
        <v>1415</v>
      </c>
      <c r="B1152" t="s">
        <v>12558</v>
      </c>
      <c r="C1152" s="43" t="str">
        <f>VLOOKUP(B1152,'Directorio Pegue'!$B$2:$L$2000,8,FALSE)</f>
        <v>ETF</v>
      </c>
      <c r="D1152" s="43"/>
      <c r="K1152" s="7" t="s">
        <v>4496</v>
      </c>
    </row>
    <row r="1153" spans="1:11" x14ac:dyDescent="0.25">
      <c r="A1153" s="8" t="s">
        <v>1417</v>
      </c>
      <c r="B1153" t="s">
        <v>12559</v>
      </c>
      <c r="C1153" s="43" t="str">
        <f>VLOOKUP(B1153,'Directorio Pegue'!$B$2:$L$2000,8,FALSE)</f>
        <v>ETF</v>
      </c>
      <c r="D1153" s="43"/>
      <c r="K1153" s="8" t="s">
        <v>1895</v>
      </c>
    </row>
    <row r="1154" spans="1:11" x14ac:dyDescent="0.25">
      <c r="A1154" s="8" t="s">
        <v>1419</v>
      </c>
      <c r="B1154" t="s">
        <v>12560</v>
      </c>
      <c r="C1154" s="43" t="str">
        <f>VLOOKUP(B1154,'Directorio Pegue'!$B$2:$L$2000,8,FALSE)</f>
        <v>ETF</v>
      </c>
      <c r="D1154" s="43"/>
      <c r="K1154" s="7" t="s">
        <v>1795</v>
      </c>
    </row>
    <row r="1155" spans="1:11" x14ac:dyDescent="0.25">
      <c r="A1155" s="8" t="s">
        <v>1331</v>
      </c>
      <c r="B1155" t="s">
        <v>12561</v>
      </c>
      <c r="C1155" s="43" t="str">
        <f>VLOOKUP(B1155,'Directorio Pegue'!$B$2:$L$2000,8,FALSE)</f>
        <v>ETF</v>
      </c>
      <c r="D1155" s="43"/>
      <c r="K1155" s="8" t="s">
        <v>1908</v>
      </c>
    </row>
    <row r="1156" spans="1:11" x14ac:dyDescent="0.25">
      <c r="A1156" s="8" t="s">
        <v>1333</v>
      </c>
      <c r="B1156" t="s">
        <v>12562</v>
      </c>
      <c r="C1156" s="43" t="str">
        <f>VLOOKUP(B1156,'Directorio Pegue'!$B$2:$L$2000,8,FALSE)</f>
        <v>ETF</v>
      </c>
      <c r="D1156" s="43"/>
      <c r="K1156" s="7" t="s">
        <v>37</v>
      </c>
    </row>
    <row r="1157" spans="1:11" x14ac:dyDescent="0.25">
      <c r="A1157" s="7" t="s">
        <v>1335</v>
      </c>
      <c r="B1157" t="s">
        <v>12563</v>
      </c>
      <c r="C1157" s="43" t="str">
        <f>VLOOKUP(B1157,'Directorio Pegue'!$B$2:$L$2000,8,FALSE)</f>
        <v>ETF</v>
      </c>
      <c r="D1157" s="43"/>
      <c r="K1157" s="7" t="s">
        <v>333</v>
      </c>
    </row>
    <row r="1158" spans="1:11" x14ac:dyDescent="0.25">
      <c r="A1158" s="8" t="s">
        <v>1337</v>
      </c>
      <c r="B1158" t="s">
        <v>12564</v>
      </c>
      <c r="C1158" s="43" t="str">
        <f>VLOOKUP(B1158,'Directorio Pegue'!$B$2:$L$2000,8,FALSE)</f>
        <v>ETF</v>
      </c>
      <c r="D1158" s="43"/>
      <c r="K1158" s="7" t="s">
        <v>522</v>
      </c>
    </row>
    <row r="1159" spans="1:11" x14ac:dyDescent="0.25">
      <c r="A1159" s="8" t="s">
        <v>1339</v>
      </c>
      <c r="B1159" t="s">
        <v>12565</v>
      </c>
      <c r="C1159" s="43" t="str">
        <f>VLOOKUP(B1159,'Directorio Pegue'!$B$2:$L$2000,8,FALSE)</f>
        <v>ETF</v>
      </c>
      <c r="D1159" s="43"/>
      <c r="K1159" s="7" t="s">
        <v>11532</v>
      </c>
    </row>
    <row r="1160" spans="1:11" x14ac:dyDescent="0.25">
      <c r="A1160" s="7" t="s">
        <v>1341</v>
      </c>
      <c r="B1160" t="s">
        <v>12566</v>
      </c>
      <c r="C1160" s="43" t="str">
        <f>VLOOKUP(B1160,'Directorio Pegue'!$B$2:$L$2000,8,FALSE)</f>
        <v>ETF</v>
      </c>
      <c r="D1160" s="43"/>
      <c r="K1160" s="8" t="s">
        <v>1772</v>
      </c>
    </row>
    <row r="1161" spans="1:11" x14ac:dyDescent="0.25">
      <c r="A1161" s="7" t="s">
        <v>1343</v>
      </c>
      <c r="B1161" t="s">
        <v>12567</v>
      </c>
      <c r="C1161" s="43" t="str">
        <f>VLOOKUP(B1161,'Directorio Pegue'!$B$2:$L$2000,8,FALSE)</f>
        <v>ETF</v>
      </c>
      <c r="D1161" s="43"/>
      <c r="K1161" s="8" t="s">
        <v>7044</v>
      </c>
    </row>
    <row r="1162" spans="1:11" x14ac:dyDescent="0.25">
      <c r="A1162" s="8" t="s">
        <v>1345</v>
      </c>
      <c r="B1162" t="s">
        <v>12568</v>
      </c>
      <c r="C1162" s="43" t="str">
        <f>VLOOKUP(B1162,'Directorio Pegue'!$B$2:$L$2000,8,FALSE)</f>
        <v>ETF</v>
      </c>
      <c r="D1162" s="43"/>
      <c r="K1162" s="8" t="s">
        <v>962</v>
      </c>
    </row>
    <row r="1163" spans="1:11" x14ac:dyDescent="0.25">
      <c r="A1163" s="8" t="s">
        <v>1347</v>
      </c>
      <c r="B1163" t="s">
        <v>12569</v>
      </c>
      <c r="C1163" s="43" t="str">
        <f>VLOOKUP(B1163,'Directorio Pegue'!$B$2:$L$2000,8,FALSE)</f>
        <v>ETF</v>
      </c>
      <c r="D1163" s="43"/>
      <c r="K1163" s="8" t="s">
        <v>4557</v>
      </c>
    </row>
    <row r="1164" spans="1:11" x14ac:dyDescent="0.25">
      <c r="A1164" s="8" t="s">
        <v>1349</v>
      </c>
      <c r="B1164" t="s">
        <v>12570</v>
      </c>
      <c r="C1164" s="43" t="str">
        <f>VLOOKUP(B1164,'Directorio Pegue'!$B$2:$L$2000,8,FALSE)</f>
        <v>ETF</v>
      </c>
      <c r="D1164" s="43"/>
      <c r="K1164" s="7" t="s">
        <v>3182</v>
      </c>
    </row>
    <row r="1165" spans="1:11" x14ac:dyDescent="0.25">
      <c r="A1165" s="8" t="s">
        <v>1381</v>
      </c>
      <c r="B1165" t="s">
        <v>12571</v>
      </c>
      <c r="C1165" s="43" t="str">
        <f>VLOOKUP(B1165,'Directorio Pegue'!$B$2:$L$2000,8,FALSE)</f>
        <v>ETF</v>
      </c>
      <c r="D1165" s="43"/>
      <c r="K1165" s="8" t="s">
        <v>3180</v>
      </c>
    </row>
    <row r="1166" spans="1:11" x14ac:dyDescent="0.25">
      <c r="A1166" s="8" t="s">
        <v>1387</v>
      </c>
      <c r="B1166" t="s">
        <v>12572</v>
      </c>
      <c r="C1166" s="43" t="str">
        <f>VLOOKUP(B1166,'Directorio Pegue'!$B$2:$L$2000,8,FALSE)</f>
        <v>ETF</v>
      </c>
      <c r="D1166" s="43"/>
      <c r="K1166" s="7" t="s">
        <v>877</v>
      </c>
    </row>
    <row r="1167" spans="1:11" x14ac:dyDescent="0.25">
      <c r="A1167" s="7" t="s">
        <v>1363</v>
      </c>
      <c r="B1167" t="s">
        <v>12573</v>
      </c>
      <c r="C1167" s="43" t="str">
        <f>VLOOKUP(B1167,'Directorio Pegue'!$B$2:$L$2000,8,FALSE)</f>
        <v>ETF</v>
      </c>
      <c r="D1167" s="43"/>
      <c r="K1167" s="8" t="s">
        <v>2057</v>
      </c>
    </row>
    <row r="1168" spans="1:11" x14ac:dyDescent="0.25">
      <c r="A1168" s="8" t="s">
        <v>1365</v>
      </c>
      <c r="B1168" t="s">
        <v>12574</v>
      </c>
      <c r="C1168" s="43" t="str">
        <f>VLOOKUP(B1168,'Directorio Pegue'!$B$2:$L$2000,8,FALSE)</f>
        <v>ETF</v>
      </c>
      <c r="D1168" s="43"/>
      <c r="K1168" s="7" t="s">
        <v>1712</v>
      </c>
    </row>
    <row r="1169" spans="1:11" x14ac:dyDescent="0.25">
      <c r="A1169" s="7" t="s">
        <v>1367</v>
      </c>
      <c r="B1169" s="30" t="s">
        <v>12575</v>
      </c>
      <c r="C1169" s="43" t="str">
        <f>VLOOKUP(B1169,'Directorio Pegue'!$B$2:$L$2000,8,FALSE)</f>
        <v>ETF</v>
      </c>
      <c r="D1169" s="43"/>
      <c r="E1169" s="30"/>
      <c r="H1169" s="30"/>
      <c r="K1169" s="8" t="s">
        <v>2176</v>
      </c>
    </row>
    <row r="1170" spans="1:11" x14ac:dyDescent="0.25">
      <c r="A1170" s="8" t="s">
        <v>1369</v>
      </c>
      <c r="B1170" t="s">
        <v>12576</v>
      </c>
      <c r="C1170" s="43" t="str">
        <f>VLOOKUP(B1170,'Directorio Pegue'!$B$2:$L$2000,8,FALSE)</f>
        <v>ETF</v>
      </c>
      <c r="D1170" s="43"/>
      <c r="K1170" s="7" t="s">
        <v>8403</v>
      </c>
    </row>
    <row r="1171" spans="1:11" x14ac:dyDescent="0.25">
      <c r="A1171" s="8" t="s">
        <v>1383</v>
      </c>
      <c r="B1171" t="s">
        <v>12577</v>
      </c>
      <c r="C1171" s="43" t="str">
        <f>VLOOKUP(B1171,'Directorio Pegue'!$B$2:$L$2000,8,FALSE)</f>
        <v>ETF</v>
      </c>
      <c r="D1171" s="43"/>
      <c r="K1171" s="7" t="s">
        <v>8402</v>
      </c>
    </row>
    <row r="1172" spans="1:11" x14ac:dyDescent="0.25">
      <c r="A1172" s="8" t="s">
        <v>1371</v>
      </c>
      <c r="B1172" t="s">
        <v>12578</v>
      </c>
      <c r="C1172" s="43" t="str">
        <f>VLOOKUP(B1172,'Directorio Pegue'!$B$2:$L$2000,8,FALSE)</f>
        <v>ETF</v>
      </c>
      <c r="D1172" s="43"/>
      <c r="K1172" s="7" t="s">
        <v>3241</v>
      </c>
    </row>
    <row r="1173" spans="1:11" x14ac:dyDescent="0.25">
      <c r="A1173" s="7" t="s">
        <v>1377</v>
      </c>
      <c r="B1173" t="s">
        <v>12579</v>
      </c>
      <c r="C1173" s="43" t="str">
        <f>VLOOKUP(B1173,'Directorio Pegue'!$B$2:$L$2000,8,FALSE)</f>
        <v>ETF</v>
      </c>
      <c r="D1173" s="43"/>
      <c r="K1173" s="8" t="s">
        <v>9708</v>
      </c>
    </row>
    <row r="1174" spans="1:11" x14ac:dyDescent="0.25">
      <c r="A1174" s="7" t="s">
        <v>1437</v>
      </c>
      <c r="B1174" t="s">
        <v>12580</v>
      </c>
      <c r="C1174" s="43" t="str">
        <f>VLOOKUP(B1174,'Directorio Pegue'!$B$2:$L$2000,8,FALSE)</f>
        <v>ETF</v>
      </c>
      <c r="D1174" s="43"/>
      <c r="K1174" s="8" t="s">
        <v>56</v>
      </c>
    </row>
    <row r="1175" spans="1:11" x14ac:dyDescent="0.25">
      <c r="A1175" s="8" t="s">
        <v>1439</v>
      </c>
      <c r="B1175" t="s">
        <v>12581</v>
      </c>
      <c r="C1175" s="43" t="str">
        <f>VLOOKUP(B1175,'Directorio Pegue'!$B$2:$L$2000,8,FALSE)</f>
        <v>ETF</v>
      </c>
      <c r="D1175" s="43"/>
      <c r="K1175" s="8" t="s">
        <v>1395</v>
      </c>
    </row>
    <row r="1176" spans="1:11" x14ac:dyDescent="0.25">
      <c r="A1176" s="7" t="s">
        <v>1375</v>
      </c>
      <c r="B1176" t="s">
        <v>12582</v>
      </c>
      <c r="C1176" s="43" t="str">
        <f>VLOOKUP(B1176,'Directorio Pegue'!$B$2:$L$2000,8,FALSE)</f>
        <v>ETF</v>
      </c>
      <c r="D1176" s="43"/>
      <c r="K1176" s="8" t="s">
        <v>1893</v>
      </c>
    </row>
    <row r="1177" spans="1:11" x14ac:dyDescent="0.25">
      <c r="A1177" s="8" t="s">
        <v>1373</v>
      </c>
      <c r="B1177" t="s">
        <v>12583</v>
      </c>
      <c r="C1177" s="43" t="str">
        <f>VLOOKUP(B1177,'Directorio Pegue'!$B$2:$L$2000,8,FALSE)</f>
        <v>ETF</v>
      </c>
      <c r="D1177" s="43"/>
      <c r="K1177" s="8" t="s">
        <v>1975</v>
      </c>
    </row>
    <row r="1178" spans="1:11" x14ac:dyDescent="0.25">
      <c r="A1178" s="7" t="s">
        <v>1359</v>
      </c>
      <c r="B1178" t="s">
        <v>12584</v>
      </c>
      <c r="C1178" s="43" t="str">
        <f>VLOOKUP(B1178,'Directorio Pegue'!$B$2:$L$2000,8,FALSE)</f>
        <v>ETF</v>
      </c>
      <c r="D1178" s="43"/>
      <c r="K1178" s="8" t="s">
        <v>10363</v>
      </c>
    </row>
    <row r="1179" spans="1:11" x14ac:dyDescent="0.25">
      <c r="A1179" s="7" t="s">
        <v>1361</v>
      </c>
      <c r="B1179" t="s">
        <v>12585</v>
      </c>
      <c r="C1179" s="43" t="str">
        <f>VLOOKUP(B1179,'Directorio Pegue'!$B$2:$L$2000,8,FALSE)</f>
        <v>ETF</v>
      </c>
      <c r="D1179" s="43"/>
      <c r="K1179" s="7" t="s">
        <v>10361</v>
      </c>
    </row>
    <row r="1180" spans="1:11" x14ac:dyDescent="0.25">
      <c r="A1180" s="7" t="s">
        <v>1385</v>
      </c>
      <c r="B1180" t="s">
        <v>12586</v>
      </c>
      <c r="C1180" s="43" t="str">
        <f>VLOOKUP(B1180,'Directorio Pegue'!$B$2:$L$2000,8,FALSE)</f>
        <v>ETF</v>
      </c>
      <c r="D1180" s="43"/>
      <c r="K1180" s="7" t="s">
        <v>2816</v>
      </c>
    </row>
    <row r="1181" spans="1:11" x14ac:dyDescent="0.25">
      <c r="A1181" s="7" t="s">
        <v>1357</v>
      </c>
      <c r="B1181" t="s">
        <v>12587</v>
      </c>
      <c r="C1181" s="43" t="str">
        <f>VLOOKUP(B1181,'Directorio Pegue'!$B$2:$L$2000,8,FALSE)</f>
        <v>ETF</v>
      </c>
      <c r="D1181" s="43"/>
      <c r="K1181" s="8" t="s">
        <v>4287</v>
      </c>
    </row>
    <row r="1182" spans="1:11" x14ac:dyDescent="0.25">
      <c r="A1182" s="8" t="s">
        <v>335</v>
      </c>
      <c r="B1182" t="s">
        <v>12588</v>
      </c>
      <c r="C1182" s="43" t="str">
        <f>VLOOKUP(B1182,'Directorio Pegue'!$B$2:$L$2000,8,FALSE)</f>
        <v>Conglomerados</v>
      </c>
      <c r="D1182" s="43"/>
      <c r="K1182" s="7" t="s">
        <v>2843</v>
      </c>
    </row>
    <row r="1183" spans="1:11" x14ac:dyDescent="0.25">
      <c r="A1183" s="7" t="s">
        <v>660</v>
      </c>
      <c r="B1183" s="29" t="s">
        <v>12589</v>
      </c>
      <c r="C1183" s="43" t="str">
        <f>VLOOKUP(B1183,'Directorio Pegue'!$B$2:$L$2000,8,FALSE)</f>
        <v>Servicios financieros</v>
      </c>
      <c r="D1183" s="43"/>
      <c r="E1183" s="32"/>
      <c r="H1183" s="32"/>
      <c r="K1183" s="8" t="s">
        <v>2826</v>
      </c>
    </row>
    <row r="1184" spans="1:11" x14ac:dyDescent="0.25">
      <c r="A1184" s="8" t="s">
        <v>35</v>
      </c>
      <c r="B1184" t="s">
        <v>12590</v>
      </c>
      <c r="C1184" s="43" t="str">
        <f>VLOOKUP(B1184,'Directorio Pegue'!$B$2:$L$2000,8,FALSE)</f>
        <v>Alimentos, bebidas y tabaco</v>
      </c>
      <c r="D1184" s="43"/>
      <c r="K1184" s="7" t="s">
        <v>2845</v>
      </c>
    </row>
    <row r="1185" spans="1:11" x14ac:dyDescent="0.25">
      <c r="A1185" s="8" t="s">
        <v>5073</v>
      </c>
      <c r="B1185" t="s">
        <v>12591</v>
      </c>
      <c r="C1185" s="43" t="str">
        <f>VLOOKUP(B1185,'Directorio Pegue'!$B$2:$L$2000,8,FALSE)</f>
        <v>ETF</v>
      </c>
      <c r="D1185" s="43"/>
      <c r="K1185" s="7" t="s">
        <v>198</v>
      </c>
    </row>
    <row r="1186" spans="1:11" x14ac:dyDescent="0.25">
      <c r="A1186" s="8" t="s">
        <v>1441</v>
      </c>
      <c r="B1186" t="s">
        <v>12592</v>
      </c>
      <c r="C1186" s="43" t="str">
        <f>VLOOKUP(B1186,'Directorio Pegue'!$B$2:$L$2000,8,FALSE)</f>
        <v>ETF</v>
      </c>
      <c r="D1186" s="43"/>
      <c r="K1186" s="8" t="s">
        <v>1393</v>
      </c>
    </row>
    <row r="1187" spans="1:11" x14ac:dyDescent="0.25">
      <c r="A1187" s="22" t="s">
        <v>12212</v>
      </c>
      <c r="B1187" s="15" t="s">
        <v>12213</v>
      </c>
      <c r="C1187" s="43" t="str">
        <f>VLOOKUP(B1187,'Directorio Pegue'!$B$2:$L$2000,8,FALSE)</f>
        <v>Transportes y servicios marítimos</v>
      </c>
      <c r="D1187" s="43"/>
      <c r="E1187" s="15"/>
      <c r="H1187" s="15"/>
      <c r="K1187" s="8" t="s">
        <v>2030</v>
      </c>
    </row>
    <row r="1188" spans="1:11" x14ac:dyDescent="0.25">
      <c r="A1188" s="22" t="s">
        <v>4242</v>
      </c>
      <c r="B1188" s="15" t="s">
        <v>12275</v>
      </c>
      <c r="C1188" s="43" t="str">
        <f>VLOOKUP(B1188,'Directorio Pegue'!$B$2:$L$2000,8,FALSE)</f>
        <v>Servicios de salud</v>
      </c>
      <c r="D1188" s="43"/>
      <c r="E1188" s="15"/>
      <c r="H1188" s="15"/>
      <c r="K1188" s="7" t="s">
        <v>4429</v>
      </c>
    </row>
    <row r="1189" spans="1:11" x14ac:dyDescent="0.25">
      <c r="A1189" s="7" t="s">
        <v>91</v>
      </c>
      <c r="B1189" t="s">
        <v>12319</v>
      </c>
      <c r="C1189" s="43" t="str">
        <f>VLOOKUP(B1189,'Directorio Pegue'!$B$2:$L$2000,8,FALSE)</f>
        <v>Servicios sanitarios y gas</v>
      </c>
      <c r="D1189" s="43"/>
      <c r="K1189" s="7" t="s">
        <v>2205</v>
      </c>
    </row>
    <row r="1190" spans="1:11" x14ac:dyDescent="0.25">
      <c r="A1190" s="8" t="s">
        <v>8835</v>
      </c>
      <c r="B1190" t="s">
        <v>12593</v>
      </c>
      <c r="C1190" s="43" t="str">
        <f>VLOOKUP(B1190,'Directorio Pegue'!$B$2:$L$2000,8,FALSE)</f>
        <v>Otros</v>
      </c>
      <c r="D1190" s="43"/>
      <c r="K1190" s="8" t="s">
        <v>2636</v>
      </c>
    </row>
    <row r="1191" spans="1:11" x14ac:dyDescent="0.25">
      <c r="A1191" s="22" t="s">
        <v>1661</v>
      </c>
      <c r="B1191" s="15" t="s">
        <v>12245</v>
      </c>
      <c r="C1191" s="43" t="str">
        <f>VLOOKUP(B1191,'Directorio Pegue'!$B$2:$L$2000,8,FALSE)</f>
        <v>Eléctrico</v>
      </c>
      <c r="D1191" s="43"/>
      <c r="E1191" s="15"/>
      <c r="H1191" s="15"/>
      <c r="K1191" s="7" t="s">
        <v>11722</v>
      </c>
    </row>
    <row r="1192" spans="1:11" x14ac:dyDescent="0.25">
      <c r="A1192" s="22" t="s">
        <v>12149</v>
      </c>
      <c r="B1192" s="15" t="s">
        <v>12150</v>
      </c>
      <c r="C1192" s="43" t="str">
        <f>VLOOKUP(B1192,'Directorio Pegue'!$B$2:$L$2000,8,FALSE)</f>
        <v>Alimentos, bebidas y tabaco</v>
      </c>
      <c r="D1192" s="43"/>
      <c r="E1192" s="15"/>
      <c r="H1192" s="15"/>
      <c r="K1192" s="7" t="s">
        <v>420</v>
      </c>
    </row>
    <row r="1193" spans="1:11" x14ac:dyDescent="0.25">
      <c r="A1193" s="8" t="s">
        <v>277</v>
      </c>
      <c r="B1193" t="s">
        <v>12594</v>
      </c>
      <c r="C1193" s="43" t="str">
        <f>VLOOKUP(B1193,'Directorio Pegue'!$B$2:$L$2000,8,FALSE)</f>
        <v>ETF</v>
      </c>
      <c r="D1193" s="43"/>
      <c r="K1193" s="7" t="s">
        <v>2329</v>
      </c>
    </row>
    <row r="1194" spans="1:11" x14ac:dyDescent="0.25">
      <c r="A1194" s="8" t="s">
        <v>1397</v>
      </c>
      <c r="B1194" t="s">
        <v>12595</v>
      </c>
      <c r="C1194" s="43" t="str">
        <f>VLOOKUP(B1194,'Directorio Pegue'!$B$2:$L$2000,8,FALSE)</f>
        <v>ETF</v>
      </c>
      <c r="D1194" s="43"/>
      <c r="K1194" s="8" t="s">
        <v>1261</v>
      </c>
    </row>
    <row r="1195" spans="1:11" x14ac:dyDescent="0.25">
      <c r="A1195" s="7" t="s">
        <v>6397</v>
      </c>
      <c r="B1195" t="s">
        <v>12213</v>
      </c>
      <c r="C1195" s="43" t="str">
        <f>VLOOKUP(B1195,'Directorio Pegue'!$B$2:$L$2000,8,FALSE)</f>
        <v>Transportes y servicios marítimos</v>
      </c>
      <c r="D1195" s="43"/>
      <c r="K1195" s="7" t="s">
        <v>2425</v>
      </c>
    </row>
    <row r="1196" spans="1:11" x14ac:dyDescent="0.25">
      <c r="A1196" s="7" t="s">
        <v>2062</v>
      </c>
      <c r="B1196" t="s">
        <v>12349</v>
      </c>
      <c r="C1196" s="43" t="str">
        <f>VLOOKUP(B1196,'Directorio Pegue'!$B$2:$L$2000,8,FALSE)</f>
        <v>Construcción</v>
      </c>
      <c r="D1196" s="43"/>
      <c r="K1196" s="7" t="s">
        <v>1267</v>
      </c>
    </row>
    <row r="1197" spans="1:11" x14ac:dyDescent="0.25">
      <c r="A1197" s="7" t="s">
        <v>4225</v>
      </c>
      <c r="B1197" t="s">
        <v>12169</v>
      </c>
      <c r="C1197" s="43" t="str">
        <f>VLOOKUP(B1197,'Directorio Pegue'!$B$2:$L$2000,8,FALSE)</f>
        <v>Construcción</v>
      </c>
      <c r="D1197" s="43"/>
      <c r="K1197" s="7" t="s">
        <v>18</v>
      </c>
    </row>
    <row r="1198" spans="1:11" x14ac:dyDescent="0.25">
      <c r="A1198" s="22" t="s">
        <v>8028</v>
      </c>
      <c r="B1198" s="15" t="s">
        <v>12181</v>
      </c>
      <c r="C1198" s="43" t="str">
        <f>VLOOKUP(B1198,'Directorio Pegue'!$B$2:$L$2000,8,FALSE)</f>
        <v>Forestal</v>
      </c>
      <c r="D1198" s="43"/>
      <c r="E1198" s="15"/>
      <c r="H1198" s="15"/>
      <c r="K1198" s="8" t="s">
        <v>3075</v>
      </c>
    </row>
    <row r="1199" spans="1:11" x14ac:dyDescent="0.25">
      <c r="A1199" s="8" t="s">
        <v>122</v>
      </c>
      <c r="B1199" t="s">
        <v>12596</v>
      </c>
      <c r="C1199" s="43" t="str">
        <f>VLOOKUP(B1199,'Directorio Pegue'!$B$2:$L$2000,8,FALSE)</f>
        <v>Alimentos, bebidas y tabaco</v>
      </c>
      <c r="D1199" s="43"/>
      <c r="K1199" s="8" t="s">
        <v>267</v>
      </c>
    </row>
    <row r="1200" spans="1:11" x14ac:dyDescent="0.25">
      <c r="A1200" s="7" t="s">
        <v>1259</v>
      </c>
      <c r="B1200" t="s">
        <v>12597</v>
      </c>
      <c r="C1200" s="43" t="str">
        <f>VLOOKUP(B1200,'Directorio Pegue'!$B$2:$L$2000,8,FALSE)</f>
        <v>ETF</v>
      </c>
      <c r="D1200" s="43"/>
      <c r="K1200" s="8" t="s">
        <v>283</v>
      </c>
    </row>
    <row r="1201" spans="1:11" x14ac:dyDescent="0.25">
      <c r="A1201" s="8" t="s">
        <v>819</v>
      </c>
      <c r="B1201" t="s">
        <v>12598</v>
      </c>
      <c r="C1201" s="43" t="str">
        <f>VLOOKUP(B1201,'Directorio Pegue'!$B$2:$L$2000,8,FALSE)</f>
        <v>Conglomerados</v>
      </c>
      <c r="D1201" s="43"/>
      <c r="K1201" s="7" t="s">
        <v>4371</v>
      </c>
    </row>
    <row r="1202" spans="1:11" x14ac:dyDescent="0.25">
      <c r="A1202" s="8" t="s">
        <v>1702</v>
      </c>
      <c r="B1202" t="s">
        <v>12222</v>
      </c>
      <c r="C1202" s="43" t="str">
        <f>VLOOKUP(B1202,'Directorio Pegue'!$B$2:$L$2000,8,FALSE)</f>
        <v>Construcción</v>
      </c>
      <c r="D1202" s="43"/>
      <c r="K1202" s="8" t="s">
        <v>4282</v>
      </c>
    </row>
    <row r="1203" spans="1:11" x14ac:dyDescent="0.25">
      <c r="A1203" s="22" t="s">
        <v>12222</v>
      </c>
      <c r="B1203" s="15" t="s">
        <v>12222</v>
      </c>
      <c r="C1203" s="43" t="str">
        <f>VLOOKUP(B1203,'Directorio Pegue'!$B$2:$L$2000,8,FALSE)</f>
        <v>Construcción</v>
      </c>
      <c r="D1203" s="43"/>
      <c r="E1203" s="15"/>
      <c r="H1203" s="15"/>
      <c r="K1203" s="7" t="s">
        <v>3168</v>
      </c>
    </row>
    <row r="1204" spans="1:11" x14ac:dyDescent="0.25">
      <c r="A1204" s="22" t="s">
        <v>1898</v>
      </c>
      <c r="B1204" s="15" t="s">
        <v>12202</v>
      </c>
      <c r="C1204" s="43" t="str">
        <f>VLOOKUP(B1204,'Directorio Pegue'!$B$2:$L$2000,8,FALSE)</f>
        <v>Eléctrico</v>
      </c>
      <c r="D1204" s="43"/>
      <c r="E1204" s="15"/>
      <c r="H1204" s="15"/>
      <c r="K1204" s="7" t="s">
        <v>1389</v>
      </c>
    </row>
    <row r="1205" spans="1:11" x14ac:dyDescent="0.25">
      <c r="A1205" s="7" t="s">
        <v>160</v>
      </c>
      <c r="B1205" t="s">
        <v>12599</v>
      </c>
      <c r="C1205" s="43" t="str">
        <f>VLOOKUP(B1205,'Directorio Pegue'!$B$2:$L$2000,8,FALSE)</f>
        <v>Conglomerados</v>
      </c>
      <c r="D1205" s="43"/>
      <c r="K1205" s="8" t="s">
        <v>116</v>
      </c>
    </row>
    <row r="1206" spans="1:11" x14ac:dyDescent="0.25">
      <c r="A1206" s="7" t="s">
        <v>22</v>
      </c>
      <c r="B1206" t="s">
        <v>12600</v>
      </c>
      <c r="C1206" s="43" t="str">
        <f>VLOOKUP(B1206,'Directorio Pegue'!$B$2:$L$2000,8,FALSE)</f>
        <v>Alimentos, bebidas y tabaco</v>
      </c>
      <c r="D1206" s="43"/>
      <c r="K1206" s="7" t="s">
        <v>285</v>
      </c>
    </row>
    <row r="1207" spans="1:11" x14ac:dyDescent="0.25">
      <c r="A1207" s="8" t="s">
        <v>2841</v>
      </c>
      <c r="B1207" t="s">
        <v>12601</v>
      </c>
      <c r="C1207" s="43" t="str">
        <f>VLOOKUP(B1207,'Directorio Pegue'!$B$2:$L$2000,8,FALSE)</f>
        <v>ETF</v>
      </c>
      <c r="D1207" s="43"/>
      <c r="K1207" s="8" t="s">
        <v>2834</v>
      </c>
    </row>
    <row r="1208" spans="1:11" x14ac:dyDescent="0.25">
      <c r="A1208" s="8" t="s">
        <v>1683</v>
      </c>
      <c r="B1208" t="s">
        <v>12602</v>
      </c>
      <c r="C1208" s="43" t="str">
        <f>VLOOKUP(B1208,'Directorio Pegue'!$B$2:$L$2000,8,FALSE)</f>
        <v>Construcción</v>
      </c>
      <c r="D1208" s="43"/>
      <c r="K1208" s="8" t="s">
        <v>6394</v>
      </c>
    </row>
    <row r="1209" spans="1:11" x14ac:dyDescent="0.25">
      <c r="A1209" s="22" t="s">
        <v>2117</v>
      </c>
      <c r="B1209" s="22" t="s">
        <v>12167</v>
      </c>
      <c r="C1209" s="43" t="str">
        <f>VLOOKUP(B1209,'Directorio Pegue'!$B$2:$L$2000,8,FALSE)</f>
        <v>Minería</v>
      </c>
      <c r="D1209" s="43"/>
      <c r="E1209" s="15"/>
      <c r="H1209" s="15"/>
      <c r="K1209" s="8" t="s">
        <v>6400</v>
      </c>
    </row>
    <row r="1210" spans="1:11" x14ac:dyDescent="0.25">
      <c r="A1210" s="7" t="s">
        <v>2839</v>
      </c>
      <c r="B1210" t="s">
        <v>12603</v>
      </c>
      <c r="C1210" s="43" t="str">
        <f>VLOOKUP(B1210,'Directorio Pegue'!$B$2:$L$2000,8,FALSE)</f>
        <v>ETF</v>
      </c>
      <c r="D1210" s="43"/>
      <c r="K1210" s="7" t="s">
        <v>6392</v>
      </c>
    </row>
    <row r="1211" spans="1:11" x14ac:dyDescent="0.25">
      <c r="A1211" s="7" t="s">
        <v>25</v>
      </c>
      <c r="B1211" t="s">
        <v>12604</v>
      </c>
      <c r="C1211" s="43" t="str">
        <f>VLOOKUP(B1211,'Directorio Pegue'!$B$2:$L$2000,8,FALSE)</f>
        <v>Servicios de salud</v>
      </c>
      <c r="D1211" s="43"/>
      <c r="K1211" s="8" t="s">
        <v>6386</v>
      </c>
    </row>
    <row r="1212" spans="1:11" x14ac:dyDescent="0.25">
      <c r="A1212" s="8" t="s">
        <v>531</v>
      </c>
      <c r="B1212" t="s">
        <v>12605</v>
      </c>
      <c r="C1212" s="43" t="str">
        <f>VLOOKUP(B1212,'Directorio Pegue'!$B$2:$L$2000,8,FALSE)</f>
        <v>Servicios financieros</v>
      </c>
      <c r="D1212" s="43"/>
      <c r="K1212" s="7" t="s">
        <v>2832</v>
      </c>
    </row>
    <row r="1213" spans="1:11" x14ac:dyDescent="0.25">
      <c r="A1213" s="7" t="s">
        <v>196</v>
      </c>
      <c r="B1213" t="s">
        <v>12606</v>
      </c>
      <c r="C1213" s="43" t="str">
        <f>VLOOKUP(B1213,'Directorio Pegue'!$B$2:$L$2000,8,FALSE)</f>
        <v>Conglomerados</v>
      </c>
      <c r="D1213" s="43"/>
      <c r="K1213" s="7" t="s">
        <v>2830</v>
      </c>
    </row>
    <row r="1214" spans="1:11" x14ac:dyDescent="0.25">
      <c r="A1214" s="8" t="s">
        <v>1399</v>
      </c>
      <c r="B1214" t="s">
        <v>12607</v>
      </c>
      <c r="C1214" s="43" t="str">
        <f>VLOOKUP(B1214,'Directorio Pegue'!$B$2:$L$2000,8,FALSE)</f>
        <v>ETF</v>
      </c>
      <c r="D1214" s="43"/>
      <c r="K1214" s="7" t="s">
        <v>2032</v>
      </c>
    </row>
    <row r="1215" spans="1:11" x14ac:dyDescent="0.25">
      <c r="A1215" s="22" t="s">
        <v>1945</v>
      </c>
      <c r="B1215" s="15" t="s">
        <v>12253</v>
      </c>
      <c r="C1215" s="43" t="str">
        <f>VLOOKUP(B1215,'Directorio Pegue'!$B$2:$L$2000,8,FALSE)</f>
        <v>Transportes y servicios marítimos</v>
      </c>
      <c r="D1215" s="43"/>
      <c r="E1215" s="15"/>
      <c r="H1215" s="15"/>
      <c r="K1215" s="7" t="s">
        <v>1165</v>
      </c>
    </row>
    <row r="1216" spans="1:11" x14ac:dyDescent="0.25">
      <c r="A1216" s="24" t="s">
        <v>4285</v>
      </c>
      <c r="B1216" s="16" t="s">
        <v>12171</v>
      </c>
      <c r="C1216" s="43" t="str">
        <f>VLOOKUP(B1216,'Directorio Pegue'!$B$2:$L$2000,8,FALSE)</f>
        <v>Alimentos, bebidas y tabaco</v>
      </c>
      <c r="D1216" s="43"/>
      <c r="E1216" s="16"/>
      <c r="H1216" s="16"/>
      <c r="K1216" s="7" t="s">
        <v>1925</v>
      </c>
    </row>
    <row r="1217" spans="1:11" x14ac:dyDescent="0.25">
      <c r="A1217" s="8" t="s">
        <v>1257</v>
      </c>
      <c r="B1217" t="s">
        <v>12608</v>
      </c>
      <c r="C1217" s="43" t="str">
        <f>VLOOKUP(B1217,'Directorio Pegue'!$B$2:$L$2000,8,FALSE)</f>
        <v>ETF</v>
      </c>
      <c r="D1217" s="43"/>
      <c r="K1217" s="8" t="s">
        <v>1709</v>
      </c>
    </row>
    <row r="1218" spans="1:11" x14ac:dyDescent="0.25">
      <c r="A1218" s="22" t="s">
        <v>2284</v>
      </c>
      <c r="B1218" s="15" t="s">
        <v>12138</v>
      </c>
      <c r="C1218" s="43" t="str">
        <f>VLOOKUP(B1218,'Directorio Pegue'!$B$2:$L$2000,8,FALSE)</f>
        <v>Conglomerados</v>
      </c>
      <c r="D1218" s="43"/>
      <c r="E1218" s="15"/>
      <c r="H1218" s="15"/>
      <c r="K1218" s="7" t="s">
        <v>357</v>
      </c>
    </row>
    <row r="1219" spans="1:11" x14ac:dyDescent="0.25">
      <c r="A1219" s="7" t="s">
        <v>58</v>
      </c>
      <c r="B1219" t="s">
        <v>12609</v>
      </c>
      <c r="C1219" s="43" t="str">
        <f>VLOOKUP(B1219,'Directorio Pegue'!$B$2:$L$2000,8,FALSE)</f>
        <v>Minería</v>
      </c>
      <c r="D1219" s="43"/>
      <c r="K1219" s="8" t="s">
        <v>8046</v>
      </c>
    </row>
    <row r="1220" spans="1:11" x14ac:dyDescent="0.25">
      <c r="A1220" s="22" t="s">
        <v>1819</v>
      </c>
      <c r="B1220" s="15" t="s">
        <v>12214</v>
      </c>
      <c r="C1220" s="43" t="str">
        <f>VLOOKUP(B1220,'Directorio Pegue'!$B$2:$L$2000,8,FALSE)</f>
        <v>Minería</v>
      </c>
      <c r="D1220" s="43"/>
      <c r="E1220" s="15"/>
      <c r="H1220" s="15"/>
      <c r="K1220" s="7" t="s">
        <v>1845</v>
      </c>
    </row>
    <row r="1221" spans="1:11" x14ac:dyDescent="0.25">
      <c r="A1221" s="8" t="s">
        <v>3186</v>
      </c>
      <c r="B1221" t="s">
        <v>12132</v>
      </c>
      <c r="C1221" s="43" t="str">
        <f>VLOOKUP(B1221,'Directorio Pegue'!$B$2:$L$2000,8,FALSE)</f>
        <v>Servicios financieros</v>
      </c>
      <c r="D1221" s="43"/>
      <c r="K1221" s="7" t="s">
        <v>9170</v>
      </c>
    </row>
    <row r="1222" spans="1:11" x14ac:dyDescent="0.25">
      <c r="A1222" s="22" t="s">
        <v>12132</v>
      </c>
      <c r="B1222" s="15" t="s">
        <v>12132</v>
      </c>
      <c r="C1222" s="43" t="str">
        <f>VLOOKUP(B1222,'Directorio Pegue'!$B$2:$L$2000,8,FALSE)</f>
        <v>Servicios financieros</v>
      </c>
      <c r="D1222" s="43"/>
      <c r="E1222" s="15"/>
      <c r="H1222" s="15"/>
      <c r="K1222" s="7" t="s">
        <v>10437</v>
      </c>
    </row>
    <row r="1223" spans="1:11" x14ac:dyDescent="0.25">
      <c r="A1223" s="8" t="s">
        <v>31</v>
      </c>
      <c r="B1223" t="s">
        <v>12610</v>
      </c>
      <c r="C1223" s="43" t="str">
        <f>VLOOKUP(B1223,'Directorio Pegue'!$B$2:$L$2000,8,FALSE)</f>
        <v>Consumo</v>
      </c>
      <c r="D1223" s="43"/>
      <c r="K1223" s="8" t="s">
        <v>4268</v>
      </c>
    </row>
    <row r="1224" spans="1:11" x14ac:dyDescent="0.25">
      <c r="A1224" s="8" t="s">
        <v>2828</v>
      </c>
      <c r="B1224" t="s">
        <v>12611</v>
      </c>
      <c r="C1224" s="43" t="str">
        <f>VLOOKUP(B1224,'Directorio Pegue'!$B$2:$L$2000,8,FALSE)</f>
        <v>ETF</v>
      </c>
      <c r="D1224" s="43"/>
      <c r="K1224" s="7" t="s">
        <v>257</v>
      </c>
    </row>
    <row r="1225" spans="1:11" x14ac:dyDescent="0.25">
      <c r="A1225" s="22" t="s">
        <v>3198</v>
      </c>
      <c r="B1225" s="15" t="s">
        <v>12142</v>
      </c>
      <c r="C1225" s="43" t="str">
        <f>VLOOKUP(B1225,'Directorio Pegue'!$B$2:$L$2000,8,FALSE)</f>
        <v>Minería</v>
      </c>
      <c r="D1225" s="43"/>
      <c r="E1225" s="15"/>
      <c r="H1225" s="15"/>
      <c r="K1225" s="7" t="s">
        <v>256</v>
      </c>
    </row>
    <row r="1226" spans="1:11" x14ac:dyDescent="0.25">
      <c r="A1226" s="22" t="s">
        <v>12141</v>
      </c>
      <c r="B1226" s="15" t="s">
        <v>12142</v>
      </c>
      <c r="C1226" s="43" t="str">
        <f>VLOOKUP(B1226,'Directorio Pegue'!$B$2:$L$2000,8,FALSE)</f>
        <v>Minería</v>
      </c>
      <c r="D1226" s="43"/>
      <c r="E1226" s="15"/>
      <c r="H1226" s="15"/>
      <c r="K1226" s="7" t="s">
        <v>632</v>
      </c>
    </row>
    <row r="1227" spans="1:11" x14ac:dyDescent="0.25">
      <c r="A1227" s="22" t="s">
        <v>12306</v>
      </c>
      <c r="B1227" s="15" t="s">
        <v>12307</v>
      </c>
      <c r="C1227" s="43" t="str">
        <f>VLOOKUP(B1227,'Directorio Pegue'!$B$2:$L$2000,8,FALSE)</f>
        <v>Servicios financieros</v>
      </c>
      <c r="D1227" s="43"/>
      <c r="E1227" s="15"/>
      <c r="H1227" s="15"/>
      <c r="K1227" s="8" t="s">
        <v>10493</v>
      </c>
    </row>
    <row r="1228" spans="1:11" x14ac:dyDescent="0.25">
      <c r="A1228" s="7" t="s">
        <v>2259</v>
      </c>
      <c r="B1228" t="s">
        <v>12612</v>
      </c>
      <c r="C1228" s="43" t="str">
        <f>VLOOKUP(B1228,'Directorio Pegue'!$B$2:$L$2000,8,FALSE)</f>
        <v>Consumo</v>
      </c>
      <c r="D1228" s="43"/>
      <c r="K1228" s="8" t="s">
        <v>9728</v>
      </c>
    </row>
    <row r="1229" spans="1:11" x14ac:dyDescent="0.25">
      <c r="A1229" s="8" t="s">
        <v>6459</v>
      </c>
      <c r="B1229" t="s">
        <v>12157</v>
      </c>
      <c r="C1229" s="43" t="str">
        <f>VLOOKUP(B1229,'Directorio Pegue'!$B$2:$L$2000,8,FALSE)</f>
        <v>Alimentos, bebidas y tabaco</v>
      </c>
      <c r="D1229" s="43"/>
      <c r="K1229" s="8" t="s">
        <v>186</v>
      </c>
    </row>
    <row r="1230" spans="1:11" x14ac:dyDescent="0.25">
      <c r="A1230" s="8" t="s">
        <v>1401</v>
      </c>
      <c r="B1230" t="s">
        <v>12613</v>
      </c>
      <c r="C1230" s="43" t="str">
        <f>VLOOKUP(B1230,'Directorio Pegue'!$B$2:$L$2000,8,FALSE)</f>
        <v>ETF</v>
      </c>
      <c r="D1230" s="43"/>
      <c r="K1230" s="7" t="s">
        <v>1265</v>
      </c>
    </row>
    <row r="1231" spans="1:11" x14ac:dyDescent="0.25">
      <c r="A1231" s="8" t="s">
        <v>2836</v>
      </c>
      <c r="B1231" t="s">
        <v>12614</v>
      </c>
      <c r="C1231" s="43" t="str">
        <f>VLOOKUP(B1231,'Directorio Pegue'!$B$2:$L$2000,8,FALSE)</f>
        <v>ETF</v>
      </c>
      <c r="D1231" s="43"/>
      <c r="K1231" s="7" t="s">
        <v>269</v>
      </c>
    </row>
    <row r="1232" spans="1:11" x14ac:dyDescent="0.25">
      <c r="A1232" s="7" t="s">
        <v>10959</v>
      </c>
      <c r="B1232" t="s">
        <v>12615</v>
      </c>
      <c r="C1232" s="43" t="str">
        <f>VLOOKUP(B1232,'Directorio Pegue'!$B$2:$L$2000,8,FALSE)</f>
        <v>Recreación y servicios educacionales</v>
      </c>
      <c r="D1232" s="43"/>
      <c r="K1232" s="7" t="s">
        <v>279</v>
      </c>
    </row>
    <row r="1233" spans="1:11" x14ac:dyDescent="0.25">
      <c r="A1233" s="7" t="s">
        <v>681</v>
      </c>
      <c r="B1233" t="s">
        <v>12616</v>
      </c>
      <c r="C1233" s="43" t="str">
        <f>VLOOKUP(B1233,'Directorio Pegue'!$B$2:$L$2000,8,FALSE)</f>
        <v>Otros</v>
      </c>
      <c r="D1233" s="43"/>
      <c r="K1233" s="8" t="s">
        <v>281</v>
      </c>
    </row>
    <row r="1234" spans="1:11" x14ac:dyDescent="0.25">
      <c r="A1234" s="22" t="s">
        <v>1851</v>
      </c>
      <c r="B1234" s="15" t="s">
        <v>12166</v>
      </c>
      <c r="C1234" s="43" t="str">
        <f>VLOOKUP(B1234,'Directorio Pegue'!$B$2:$L$2000,8,FALSE)</f>
        <v>Servicios financieros</v>
      </c>
      <c r="D1234" s="43"/>
      <c r="E1234" s="15"/>
      <c r="H1234" s="15"/>
      <c r="K1234" s="7" t="s">
        <v>1882</v>
      </c>
    </row>
    <row r="1235" spans="1:11" x14ac:dyDescent="0.25">
      <c r="A1235" s="7" t="s">
        <v>752</v>
      </c>
      <c r="B1235" t="s">
        <v>12333</v>
      </c>
      <c r="C1235" s="43" t="str">
        <f>VLOOKUP(B1235,'Directorio Pegue'!$B$2:$L$2000,8,FALSE)</f>
        <v>Minería</v>
      </c>
      <c r="D1235" s="43"/>
      <c r="K1235" s="7" t="s">
        <v>149</v>
      </c>
    </row>
    <row r="1236" spans="1:11" x14ac:dyDescent="0.25">
      <c r="A1236" s="22" t="s">
        <v>12333</v>
      </c>
      <c r="B1236" s="15" t="s">
        <v>12333</v>
      </c>
      <c r="C1236" s="43" t="str">
        <f>VLOOKUP(B1236,'Directorio Pegue'!$B$2:$L$2000,8,FALSE)</f>
        <v>Minería</v>
      </c>
      <c r="D1236" s="43"/>
      <c r="E1236" s="15"/>
      <c r="H1236" s="15"/>
      <c r="K1236" s="7" t="s">
        <v>39</v>
      </c>
    </row>
    <row r="1237" spans="1:11" x14ac:dyDescent="0.25">
      <c r="A1237" s="22" t="s">
        <v>8392</v>
      </c>
      <c r="B1237" s="15" t="s">
        <v>12345</v>
      </c>
      <c r="C1237" s="43" t="str">
        <f>VLOOKUP(B1237,'Directorio Pegue'!$B$2:$L$2000,8,FALSE)</f>
        <v>Minería</v>
      </c>
      <c r="D1237" s="43"/>
      <c r="E1237" s="15"/>
      <c r="H1237" s="15"/>
      <c r="K1237" s="8" t="s">
        <v>1263</v>
      </c>
    </row>
    <row r="1238" spans="1:11" x14ac:dyDescent="0.25">
      <c r="A1238" s="22" t="s">
        <v>4496</v>
      </c>
      <c r="B1238" s="15" t="s">
        <v>12360</v>
      </c>
      <c r="C1238" s="43" t="str">
        <f>VLOOKUP(B1238,'Directorio Pegue'!$B$2:$L$2000,8,FALSE)</f>
        <v>Consumo</v>
      </c>
      <c r="D1238" s="43"/>
      <c r="E1238" s="15"/>
      <c r="H1238" s="15"/>
      <c r="K1238" s="7" t="s">
        <v>581</v>
      </c>
    </row>
    <row r="1239" spans="1:11" x14ac:dyDescent="0.25">
      <c r="A1239" s="22" t="s">
        <v>1895</v>
      </c>
      <c r="B1239" s="15" t="s">
        <v>12197</v>
      </c>
      <c r="C1239" s="43" t="str">
        <f>VLOOKUP(B1239,'Directorio Pegue'!$B$2:$L$2000,8,FALSE)</f>
        <v>Forestal</v>
      </c>
      <c r="D1239" s="43"/>
      <c r="E1239" s="15"/>
      <c r="H1239" s="15"/>
      <c r="K1239" s="8" t="s">
        <v>1218</v>
      </c>
    </row>
    <row r="1240" spans="1:11" x14ac:dyDescent="0.25">
      <c r="A1240" s="22" t="s">
        <v>1795</v>
      </c>
      <c r="B1240" s="15" t="s">
        <v>12255</v>
      </c>
      <c r="C1240" s="43" t="str">
        <f>VLOOKUP(B1240,'Directorio Pegue'!$B$2:$L$2000,8,FALSE)</f>
        <v>Construcción</v>
      </c>
      <c r="D1240" s="43"/>
      <c r="E1240" s="15"/>
      <c r="H1240" s="15"/>
      <c r="K1240" s="7" t="s">
        <v>104</v>
      </c>
    </row>
    <row r="1241" spans="1:11" x14ac:dyDescent="0.25">
      <c r="A1241" s="22" t="s">
        <v>1908</v>
      </c>
      <c r="B1241" s="15" t="s">
        <v>12366</v>
      </c>
      <c r="C1241" s="43" t="str">
        <f>VLOOKUP(B1241,'Directorio Pegue'!$B$2:$L$2000,8,FALSE)</f>
        <v>Eléctrico</v>
      </c>
      <c r="D1241" s="43"/>
      <c r="E1241" s="15"/>
      <c r="H1241" s="15"/>
      <c r="K1241" s="7" t="s">
        <v>11853</v>
      </c>
    </row>
    <row r="1242" spans="1:11" x14ac:dyDescent="0.25">
      <c r="A1242" s="7" t="s">
        <v>37</v>
      </c>
      <c r="B1242" t="s">
        <v>12617</v>
      </c>
      <c r="C1242" s="43" t="str">
        <f>VLOOKUP(B1242,'Directorio Pegue'!$B$2:$L$2000,8,FALSE)</f>
        <v>Alimentos, bebidas y tabaco</v>
      </c>
      <c r="D1242" s="43"/>
      <c r="K1242" s="8" t="s">
        <v>41</v>
      </c>
    </row>
    <row r="1243" spans="1:11" x14ac:dyDescent="0.25">
      <c r="A1243" s="7" t="s">
        <v>333</v>
      </c>
      <c r="B1243" t="s">
        <v>12618</v>
      </c>
      <c r="C1243" s="43" t="str">
        <f>VLOOKUP(B1243,'Directorio Pegue'!$B$2:$L$2000,8,FALSE)</f>
        <v>Servicios de salud</v>
      </c>
      <c r="D1243" s="43"/>
      <c r="K1243" s="8" t="s">
        <v>194</v>
      </c>
    </row>
    <row r="1244" spans="1:11" x14ac:dyDescent="0.25">
      <c r="A1244" s="8" t="s">
        <v>522</v>
      </c>
      <c r="B1244" t="s">
        <v>12619</v>
      </c>
      <c r="C1244" s="43" t="str">
        <f>VLOOKUP(B1244,'Directorio Pegue'!$B$2:$L$2000,8,FALSE)</f>
        <v>Consumo</v>
      </c>
      <c r="D1244" s="43"/>
      <c r="K1244" s="8" t="s">
        <v>793</v>
      </c>
    </row>
    <row r="1245" spans="1:11" x14ac:dyDescent="0.25">
      <c r="A1245" s="24" t="s">
        <v>11532</v>
      </c>
      <c r="B1245" s="16" t="s">
        <v>12286</v>
      </c>
      <c r="C1245" s="43" t="str">
        <f>VLOOKUP(B1245,'Directorio Pegue'!$B$2:$L$2000,8,FALSE)</f>
        <v>Eléctrico</v>
      </c>
      <c r="D1245" s="43"/>
      <c r="E1245" s="16"/>
      <c r="H1245" s="16"/>
      <c r="K1245" s="8" t="s">
        <v>1391</v>
      </c>
    </row>
    <row r="1246" spans="1:11" x14ac:dyDescent="0.25">
      <c r="A1246" s="22" t="s">
        <v>1772</v>
      </c>
      <c r="B1246" s="15" t="s">
        <v>12250</v>
      </c>
      <c r="C1246" s="43" t="str">
        <f>VLOOKUP(B1246,'Directorio Pegue'!$B$2:$L$2000,8,FALSE)</f>
        <v>Servicios financieros</v>
      </c>
      <c r="D1246" s="43"/>
      <c r="E1246" s="15"/>
      <c r="H1246" s="15"/>
      <c r="K1246" s="7" t="s">
        <v>365</v>
      </c>
    </row>
    <row r="1247" spans="1:11" x14ac:dyDescent="0.25">
      <c r="A1247" s="22" t="s">
        <v>12348</v>
      </c>
      <c r="B1247" s="15" t="s">
        <v>12349</v>
      </c>
      <c r="C1247" s="43" t="str">
        <f>VLOOKUP(B1247,'Directorio Pegue'!$B$2:$L$2000,8,FALSE)</f>
        <v>Construcción</v>
      </c>
      <c r="D1247" s="43"/>
      <c r="E1247" s="15"/>
      <c r="H1247" s="15"/>
      <c r="K1247" s="7" t="s">
        <v>1458</v>
      </c>
    </row>
    <row r="1248" spans="1:11" x14ac:dyDescent="0.25">
      <c r="A1248" s="8" t="s">
        <v>7044</v>
      </c>
      <c r="B1248" t="s">
        <v>12620</v>
      </c>
      <c r="C1248" s="43" t="str">
        <f>VLOOKUP(B1248,'Directorio Pegue'!$B$2:$L$2000,8,FALSE)</f>
        <v>ETF</v>
      </c>
      <c r="D1248" s="43"/>
      <c r="K1248" s="8" t="s">
        <v>10300</v>
      </c>
    </row>
    <row r="1249" spans="1:11" x14ac:dyDescent="0.25">
      <c r="A1249" s="7" t="s">
        <v>962</v>
      </c>
      <c r="B1249" t="s">
        <v>12621</v>
      </c>
      <c r="C1249" s="43" t="str">
        <f>VLOOKUP(B1249,'Directorio Pegue'!$B$2:$L$2000,8,FALSE)</f>
        <v>Recreación y servicios educacionales</v>
      </c>
      <c r="D1249" s="43"/>
      <c r="K1249" s="8" t="s">
        <v>10302</v>
      </c>
    </row>
    <row r="1250" spans="1:11" x14ac:dyDescent="0.25">
      <c r="A1250" s="22" t="s">
        <v>4557</v>
      </c>
      <c r="B1250" s="15" t="s">
        <v>12302</v>
      </c>
      <c r="C1250" s="43" t="str">
        <f>VLOOKUP(B1250,'Directorio Pegue'!$B$2:$L$2000,8,FALSE)</f>
        <v>Construcción</v>
      </c>
      <c r="D1250" s="43"/>
      <c r="E1250" s="15"/>
      <c r="H1250" s="15"/>
      <c r="K1250" s="7" t="s">
        <v>180</v>
      </c>
    </row>
    <row r="1251" spans="1:11" x14ac:dyDescent="0.25">
      <c r="A1251" s="22" t="s">
        <v>12126</v>
      </c>
      <c r="B1251" s="15" t="s">
        <v>12126</v>
      </c>
      <c r="C1251" s="43" t="str">
        <f>VLOOKUP(B1251,'Directorio Pegue'!$B$2:$L$2000,8,FALSE)</f>
        <v>Servicios financieros</v>
      </c>
      <c r="D1251" s="43"/>
      <c r="E1251" s="15"/>
      <c r="H1251" s="15"/>
      <c r="K1251" s="7" t="s">
        <v>2018</v>
      </c>
    </row>
    <row r="1252" spans="1:11" x14ac:dyDescent="0.25">
      <c r="A1252" s="7" t="s">
        <v>3182</v>
      </c>
      <c r="B1252" t="s">
        <v>12126</v>
      </c>
      <c r="C1252" s="43" t="str">
        <f>VLOOKUP(B1252,'Directorio Pegue'!$B$2:$L$2000,8,FALSE)</f>
        <v>Servicios financieros</v>
      </c>
      <c r="D1252" s="43"/>
      <c r="K1252" s="7" t="s">
        <v>1403</v>
      </c>
    </row>
    <row r="1253" spans="1:11" x14ac:dyDescent="0.25">
      <c r="A1253" s="7" t="s">
        <v>3180</v>
      </c>
      <c r="B1253" s="29" t="s">
        <v>12126</v>
      </c>
      <c r="C1253" s="43" t="str">
        <f>VLOOKUP(B1253,'Directorio Pegue'!$B$2:$L$2000,8,FALSE)</f>
        <v>Servicios financieros</v>
      </c>
      <c r="D1253" s="43"/>
      <c r="E1253" s="32"/>
      <c r="H1253" s="32"/>
      <c r="K1253" s="7" t="s">
        <v>2847</v>
      </c>
    </row>
    <row r="1254" spans="1:11" x14ac:dyDescent="0.25">
      <c r="A1254" s="8" t="s">
        <v>877</v>
      </c>
      <c r="B1254" t="s">
        <v>12622</v>
      </c>
      <c r="C1254" s="43" t="str">
        <f>VLOOKUP(B1254,'Directorio Pegue'!$B$2:$L$2000,8,FALSE)</f>
        <v>ETF</v>
      </c>
      <c r="D1254" s="43"/>
      <c r="K1254" s="7" t="s">
        <v>326</v>
      </c>
    </row>
    <row r="1255" spans="1:11" x14ac:dyDescent="0.25">
      <c r="A1255" s="7" t="s">
        <v>2057</v>
      </c>
      <c r="B1255" t="s">
        <v>12623</v>
      </c>
      <c r="C1255" s="43" t="str">
        <f>VLOOKUP(B1255,'Directorio Pegue'!$B$2:$L$2000,8,FALSE)</f>
        <v>Servicios financieros</v>
      </c>
      <c r="D1255" s="43"/>
      <c r="K1255" s="8" t="s">
        <v>2159</v>
      </c>
    </row>
    <row r="1256" spans="1:11" x14ac:dyDescent="0.25">
      <c r="A1256" s="22" t="s">
        <v>12269</v>
      </c>
      <c r="B1256" s="15" t="s">
        <v>12270</v>
      </c>
      <c r="C1256" s="43" t="str">
        <f>VLOOKUP(B1256,'Directorio Pegue'!$B$2:$L$2000,8,FALSE)</f>
        <v>Alimentos, bebidas y tabaco</v>
      </c>
      <c r="D1256" s="43"/>
      <c r="E1256" s="15"/>
      <c r="H1256" s="15"/>
      <c r="K1256" s="7" t="s">
        <v>630</v>
      </c>
    </row>
    <row r="1257" spans="1:11" x14ac:dyDescent="0.25">
      <c r="A1257" s="24" t="s">
        <v>1712</v>
      </c>
      <c r="B1257" s="16" t="s">
        <v>12385</v>
      </c>
      <c r="C1257" s="43" t="str">
        <f>VLOOKUP(B1257,'Directorio Pegue'!$B$2:$L$2000,8,FALSE)</f>
        <v>Servicios financieros</v>
      </c>
      <c r="D1257" s="43"/>
      <c r="E1257" s="16"/>
      <c r="H1257" s="16"/>
      <c r="K1257" s="8" t="s">
        <v>1798</v>
      </c>
    </row>
    <row r="1258" spans="1:11" x14ac:dyDescent="0.25">
      <c r="A1258" s="22" t="s">
        <v>2176</v>
      </c>
      <c r="B1258" s="15" t="s">
        <v>12194</v>
      </c>
      <c r="C1258" s="43" t="str">
        <f>VLOOKUP(B1258,'Directorio Pegue'!$B$2:$L$2000,8,FALSE)</f>
        <v>Minería</v>
      </c>
      <c r="D1258" s="43"/>
      <c r="E1258" s="15"/>
      <c r="H1258" s="15"/>
      <c r="K1258" s="8" t="s">
        <v>362</v>
      </c>
    </row>
    <row r="1259" spans="1:11" x14ac:dyDescent="0.25">
      <c r="A1259" s="22" t="s">
        <v>12330</v>
      </c>
      <c r="B1259" s="15" t="s">
        <v>12194</v>
      </c>
      <c r="C1259" s="43" t="str">
        <f>VLOOKUP(B1259,'Directorio Pegue'!$B$2:$L$2000,8,FALSE)</f>
        <v>Minería</v>
      </c>
      <c r="D1259" s="43"/>
      <c r="E1259" s="15"/>
      <c r="H1259" s="15"/>
      <c r="K1259" s="8" t="s">
        <v>331</v>
      </c>
    </row>
    <row r="1260" spans="1:11" x14ac:dyDescent="0.25">
      <c r="A1260" s="22" t="s">
        <v>8403</v>
      </c>
      <c r="B1260" s="15" t="s">
        <v>12194</v>
      </c>
      <c r="C1260" s="43" t="str">
        <f>VLOOKUP(B1260,'Directorio Pegue'!$B$2:$L$2000,8,FALSE)</f>
        <v>Minería</v>
      </c>
      <c r="D1260" s="43"/>
      <c r="E1260" s="15"/>
      <c r="H1260" s="15"/>
      <c r="K1260" s="7" t="s">
        <v>10605</v>
      </c>
    </row>
    <row r="1261" spans="1:11" x14ac:dyDescent="0.25">
      <c r="A1261" s="22" t="s">
        <v>8402</v>
      </c>
      <c r="B1261" s="15" t="s">
        <v>12194</v>
      </c>
      <c r="C1261" s="43" t="str">
        <f>VLOOKUP(B1261,'Directorio Pegue'!$B$2:$L$2000,8,FALSE)</f>
        <v>Minería</v>
      </c>
      <c r="D1261" s="43"/>
      <c r="E1261" s="15"/>
      <c r="H1261" s="15"/>
      <c r="K1261" s="7" t="s">
        <v>200</v>
      </c>
    </row>
    <row r="1262" spans="1:11" x14ac:dyDescent="0.25">
      <c r="A1262" s="22" t="s">
        <v>3241</v>
      </c>
      <c r="B1262" s="15" t="s">
        <v>12162</v>
      </c>
      <c r="C1262" s="43" t="str">
        <f>VLOOKUP(B1262,'Directorio Pegue'!$B$2:$L$2000,8,FALSE)</f>
        <v>Transportes y servicios marítimos</v>
      </c>
      <c r="D1262" s="43"/>
      <c r="E1262" s="15"/>
      <c r="H1262" s="15"/>
      <c r="K1262" s="8" t="s">
        <v>184</v>
      </c>
    </row>
    <row r="1263" spans="1:11" x14ac:dyDescent="0.25">
      <c r="A1263" s="7" t="s">
        <v>9708</v>
      </c>
      <c r="B1263" t="s">
        <v>12224</v>
      </c>
      <c r="C1263" s="43" t="str">
        <f>VLOOKUP(B1263,'Directorio Pegue'!$B$2:$L$2000,8,FALSE)</f>
        <v>Eléctrico</v>
      </c>
      <c r="D1263" s="43"/>
      <c r="K1263" s="7" t="s">
        <v>1685</v>
      </c>
    </row>
    <row r="1264" spans="1:11" x14ac:dyDescent="0.25">
      <c r="A1264" s="7" t="s">
        <v>56</v>
      </c>
      <c r="B1264" t="s">
        <v>12624</v>
      </c>
      <c r="C1264" s="43" t="str">
        <f>VLOOKUP(B1264,'Directorio Pegue'!$B$2:$L$2000,8,FALSE)</f>
        <v>Otros</v>
      </c>
      <c r="D1264" s="43"/>
    </row>
    <row r="1265" spans="1:8" x14ac:dyDescent="0.25">
      <c r="A1265" s="8" t="s">
        <v>1395</v>
      </c>
      <c r="B1265" t="s">
        <v>12625</v>
      </c>
      <c r="C1265" s="43" t="str">
        <f>VLOOKUP(B1265,'Directorio Pegue'!$B$2:$L$2000,8,FALSE)</f>
        <v>ETF</v>
      </c>
      <c r="D1265" s="43"/>
    </row>
    <row r="1266" spans="1:8" x14ac:dyDescent="0.25">
      <c r="A1266" s="22" t="s">
        <v>1893</v>
      </c>
      <c r="B1266" s="15" t="s">
        <v>12274</v>
      </c>
      <c r="C1266" s="43" t="str">
        <f>VLOOKUP(B1266,'Directorio Pegue'!$B$2:$L$2000,8,FALSE)</f>
        <v>Servicios financieros</v>
      </c>
      <c r="D1266" s="43"/>
      <c r="E1266" s="15"/>
      <c r="H1266" s="15"/>
    </row>
    <row r="1267" spans="1:8" x14ac:dyDescent="0.25">
      <c r="A1267" s="8" t="s">
        <v>1975</v>
      </c>
      <c r="B1267" t="s">
        <v>12626</v>
      </c>
      <c r="C1267" s="43" t="str">
        <f>VLOOKUP(B1267,'Directorio Pegue'!$B$2:$L$2000,8,FALSE)</f>
        <v>Conglomerados</v>
      </c>
      <c r="D1267" s="43"/>
    </row>
    <row r="1268" spans="1:8" x14ac:dyDescent="0.25">
      <c r="A1268" s="22" t="s">
        <v>12362</v>
      </c>
      <c r="B1268" s="15" t="s">
        <v>12363</v>
      </c>
      <c r="C1268" s="43" t="str">
        <f>VLOOKUP(B1268,'Directorio Pegue'!$B$2:$L$2000,8,FALSE)</f>
        <v>Conglomerados</v>
      </c>
      <c r="D1268" s="43"/>
      <c r="E1268" s="15"/>
      <c r="H1268" s="15"/>
    </row>
    <row r="1269" spans="1:8" x14ac:dyDescent="0.25">
      <c r="A1269" s="22" t="s">
        <v>10363</v>
      </c>
      <c r="B1269" s="15" t="s">
        <v>12229</v>
      </c>
      <c r="C1269" s="43" t="str">
        <f>VLOOKUP(B1269,'Directorio Pegue'!$B$2:$L$2000,8,FALSE)</f>
        <v>Servicios financieros</v>
      </c>
      <c r="D1269" s="43"/>
      <c r="E1269" s="15"/>
      <c r="H1269" s="15"/>
    </row>
    <row r="1270" spans="1:8" x14ac:dyDescent="0.25">
      <c r="A1270" s="22" t="s">
        <v>10361</v>
      </c>
      <c r="B1270" s="15" t="s">
        <v>12229</v>
      </c>
      <c r="C1270" s="43" t="str">
        <f>VLOOKUP(B1270,'Directorio Pegue'!$B$2:$L$2000,8,FALSE)</f>
        <v>Servicios financieros</v>
      </c>
      <c r="D1270" s="43"/>
      <c r="E1270" s="15"/>
      <c r="H1270" s="15"/>
    </row>
    <row r="1271" spans="1:8" x14ac:dyDescent="0.25">
      <c r="A1271" s="8" t="s">
        <v>2816</v>
      </c>
      <c r="B1271" t="s">
        <v>12627</v>
      </c>
      <c r="C1271" s="43" t="str">
        <f>VLOOKUP(B1271,'Directorio Pegue'!$B$2:$L$2000,8,FALSE)</f>
        <v>ETF</v>
      </c>
      <c r="D1271" s="43"/>
    </row>
    <row r="1272" spans="1:8" x14ac:dyDescent="0.25">
      <c r="A1272" s="22" t="s">
        <v>4287</v>
      </c>
      <c r="B1272" s="15" t="s">
        <v>12353</v>
      </c>
      <c r="C1272" s="43" t="str">
        <f>VLOOKUP(B1272,'Directorio Pegue'!$B$2:$L$2000,8,FALSE)</f>
        <v>Consumo</v>
      </c>
      <c r="D1272" s="43"/>
      <c r="E1272" s="15"/>
      <c r="H1272" s="15"/>
    </row>
    <row r="1273" spans="1:8" x14ac:dyDescent="0.25">
      <c r="A1273" s="7" t="s">
        <v>2843</v>
      </c>
      <c r="B1273" t="s">
        <v>12628</v>
      </c>
      <c r="C1273" s="43" t="str">
        <f>VLOOKUP(B1273,'Directorio Pegue'!$B$2:$L$2000,8,FALSE)</f>
        <v>ETF</v>
      </c>
      <c r="D1273" s="43"/>
    </row>
    <row r="1274" spans="1:8" x14ac:dyDescent="0.25">
      <c r="A1274" s="7" t="s">
        <v>2826</v>
      </c>
      <c r="B1274" t="s">
        <v>12629</v>
      </c>
      <c r="C1274" s="43" t="str">
        <f>VLOOKUP(B1274,'Directorio Pegue'!$B$2:$L$2000,8,FALSE)</f>
        <v>ETF</v>
      </c>
      <c r="D1274" s="43"/>
    </row>
    <row r="1275" spans="1:8" x14ac:dyDescent="0.25">
      <c r="A1275" s="8" t="s">
        <v>2845</v>
      </c>
      <c r="B1275" t="s">
        <v>12630</v>
      </c>
      <c r="C1275" s="43" t="str">
        <f>VLOOKUP(B1275,'Directorio Pegue'!$B$2:$L$2000,8,FALSE)</f>
        <v>ETF</v>
      </c>
      <c r="D1275" s="43"/>
    </row>
    <row r="1276" spans="1:8" x14ac:dyDescent="0.25">
      <c r="A1276" s="7" t="s">
        <v>198</v>
      </c>
      <c r="B1276" t="s">
        <v>12631</v>
      </c>
      <c r="C1276" s="43" t="str">
        <f>VLOOKUP(B1276,'Directorio Pegue'!$B$2:$L$2000,8,FALSE)</f>
        <v>Otros</v>
      </c>
      <c r="D1276" s="43"/>
    </row>
    <row r="1277" spans="1:8" x14ac:dyDescent="0.25">
      <c r="A1277" s="22" t="s">
        <v>12143</v>
      </c>
      <c r="B1277" s="15" t="s">
        <v>12144</v>
      </c>
      <c r="C1277" s="43" t="str">
        <f>VLOOKUP(B1277,'Directorio Pegue'!$B$2:$L$2000,8,FALSE)</f>
        <v>Concesionarias de infraestructura</v>
      </c>
      <c r="D1277" s="43"/>
      <c r="E1277" s="15"/>
      <c r="H1277" s="15"/>
    </row>
    <row r="1278" spans="1:8" x14ac:dyDescent="0.25">
      <c r="A1278" s="7" t="s">
        <v>1393</v>
      </c>
      <c r="B1278" t="s">
        <v>12632</v>
      </c>
      <c r="C1278" s="43" t="str">
        <f>VLOOKUP(B1278,'Directorio Pegue'!$B$2:$L$2000,8,FALSE)</f>
        <v>ETF</v>
      </c>
      <c r="D1278" s="43"/>
    </row>
    <row r="1279" spans="1:8" x14ac:dyDescent="0.25">
      <c r="A1279" s="22" t="s">
        <v>2030</v>
      </c>
      <c r="B1279" s="15" t="s">
        <v>12343</v>
      </c>
      <c r="C1279" s="43" t="str">
        <f>VLOOKUP(B1279,'Directorio Pegue'!$B$2:$L$2000,8,FALSE)</f>
        <v>Construcción</v>
      </c>
      <c r="D1279" s="43"/>
      <c r="E1279" s="15"/>
      <c r="H1279" s="15"/>
    </row>
    <row r="1280" spans="1:8" x14ac:dyDescent="0.25">
      <c r="A1280" s="8" t="s">
        <v>4429</v>
      </c>
      <c r="B1280" t="s">
        <v>12178</v>
      </c>
      <c r="C1280" s="43" t="str">
        <f>VLOOKUP(B1280,'Directorio Pegue'!$B$2:$L$2000,8,FALSE)</f>
        <v>Alimentos, bebidas y tabaco</v>
      </c>
      <c r="D1280" s="43"/>
    </row>
    <row r="1281" spans="1:8" x14ac:dyDescent="0.25">
      <c r="A1281" s="22" t="s">
        <v>12178</v>
      </c>
      <c r="B1281" s="15" t="s">
        <v>12178</v>
      </c>
      <c r="C1281" s="43" t="str">
        <f>VLOOKUP(B1281,'Directorio Pegue'!$B$2:$L$2000,8,FALSE)</f>
        <v>Alimentos, bebidas y tabaco</v>
      </c>
      <c r="D1281" s="43"/>
      <c r="E1281" s="15"/>
      <c r="H1281" s="15"/>
    </row>
    <row r="1282" spans="1:8" x14ac:dyDescent="0.25">
      <c r="A1282" s="24" t="s">
        <v>12300</v>
      </c>
      <c r="B1282" s="16" t="s">
        <v>12301</v>
      </c>
      <c r="C1282" s="43" t="str">
        <f>VLOOKUP(B1282,'Directorio Pegue'!$B$2:$L$2000,8,FALSE)</f>
        <v>Alimentos, bebidas y tabaco</v>
      </c>
      <c r="D1282" s="43"/>
      <c r="E1282" s="16"/>
      <c r="H1282" s="16"/>
    </row>
    <row r="1283" spans="1:8" x14ac:dyDescent="0.25">
      <c r="A1283" s="22" t="s">
        <v>2205</v>
      </c>
      <c r="B1283" s="15" t="s">
        <v>12317</v>
      </c>
      <c r="C1283" s="43" t="str">
        <f>VLOOKUP(B1283,'Directorio Pegue'!$B$2:$L$2000,8,FALSE)</f>
        <v>Alimentos, bebidas y tabaco</v>
      </c>
      <c r="D1283" s="43"/>
      <c r="E1283" s="15"/>
      <c r="H1283" s="15"/>
    </row>
    <row r="1284" spans="1:8" x14ac:dyDescent="0.25">
      <c r="A1284" s="24" t="s">
        <v>12370</v>
      </c>
      <c r="B1284" s="16" t="s">
        <v>12371</v>
      </c>
      <c r="C1284" s="43" t="str">
        <f>VLOOKUP(B1284,'Directorio Pegue'!$B$2:$L$2000,8,FALSE)</f>
        <v>Servicios financieros</v>
      </c>
      <c r="D1284" s="43"/>
      <c r="E1284" s="16"/>
      <c r="H1284" s="16"/>
    </row>
    <row r="1285" spans="1:8" x14ac:dyDescent="0.25">
      <c r="A1285" s="22" t="s">
        <v>2636</v>
      </c>
      <c r="B1285" s="15" t="s">
        <v>12285</v>
      </c>
      <c r="C1285" s="43" t="str">
        <f>VLOOKUP(B1285,'Directorio Pegue'!$B$2:$L$2000,8,FALSE)</f>
        <v>Servicios financieros</v>
      </c>
      <c r="D1285" s="43"/>
      <c r="E1285" s="15"/>
      <c r="H1285" s="15"/>
    </row>
    <row r="1286" spans="1:8" x14ac:dyDescent="0.25">
      <c r="A1286" s="24" t="s">
        <v>11722</v>
      </c>
      <c r="B1286" s="16" t="s">
        <v>12386</v>
      </c>
      <c r="C1286" s="43" t="str">
        <f>VLOOKUP(B1286,'Directorio Pegue'!$B$2:$L$2000,8,FALSE)</f>
        <v>Servicios financieros</v>
      </c>
      <c r="D1286" s="43"/>
      <c r="E1286" s="16"/>
      <c r="H1286" s="16"/>
    </row>
    <row r="1287" spans="1:8" x14ac:dyDescent="0.25">
      <c r="A1287" s="8" t="s">
        <v>420</v>
      </c>
      <c r="B1287" t="s">
        <v>12633</v>
      </c>
      <c r="C1287" s="43" t="str">
        <f>VLOOKUP(B1287,'Directorio Pegue'!$B$2:$L$2000,8,FALSE)</f>
        <v>Alimentos, bebidas y tabaco</v>
      </c>
      <c r="D1287" s="43"/>
    </row>
    <row r="1288" spans="1:8" x14ac:dyDescent="0.25">
      <c r="A1288" s="8" t="s">
        <v>2329</v>
      </c>
      <c r="B1288" t="s">
        <v>12634</v>
      </c>
      <c r="C1288" s="43" t="str">
        <f>VLOOKUP(B1288,'Directorio Pegue'!$B$2:$L$2000,8,FALSE)</f>
        <v>Minería</v>
      </c>
      <c r="D1288" s="43"/>
    </row>
    <row r="1289" spans="1:8" x14ac:dyDescent="0.25">
      <c r="A1289" s="7" t="s">
        <v>1261</v>
      </c>
      <c r="B1289" t="s">
        <v>12635</v>
      </c>
      <c r="C1289" s="43" t="str">
        <f>VLOOKUP(B1289,'Directorio Pegue'!$B$2:$L$2000,8,FALSE)</f>
        <v>ETF</v>
      </c>
      <c r="D1289" s="43"/>
    </row>
    <row r="1290" spans="1:8" x14ac:dyDescent="0.25">
      <c r="A1290" s="22" t="s">
        <v>12324</v>
      </c>
      <c r="B1290" s="15" t="s">
        <v>12325</v>
      </c>
      <c r="C1290" s="43" t="str">
        <f>VLOOKUP(B1290,'Directorio Pegue'!$B$2:$L$2000,8,FALSE)</f>
        <v>Concesionarias de infraestructura</v>
      </c>
      <c r="D1290" s="43"/>
      <c r="E1290" s="15"/>
      <c r="H1290" s="15"/>
    </row>
    <row r="1291" spans="1:8" x14ac:dyDescent="0.25">
      <c r="A1291" s="8" t="s">
        <v>2425</v>
      </c>
      <c r="B1291" t="s">
        <v>12636</v>
      </c>
      <c r="C1291" s="43" t="str">
        <f>VLOOKUP(B1291,'Directorio Pegue'!$B$2:$L$2000,8,FALSE)</f>
        <v>Servicios financieros</v>
      </c>
      <c r="D1291" s="43"/>
    </row>
    <row r="1292" spans="1:8" x14ac:dyDescent="0.25">
      <c r="A1292" s="7" t="s">
        <v>1267</v>
      </c>
      <c r="B1292" t="s">
        <v>12637</v>
      </c>
      <c r="C1292" s="43" t="str">
        <f>VLOOKUP(B1292,'Directorio Pegue'!$B$2:$L$2000,8,FALSE)</f>
        <v>ETF</v>
      </c>
      <c r="D1292" s="43"/>
    </row>
    <row r="1293" spans="1:8" x14ac:dyDescent="0.25">
      <c r="A1293" s="22" t="s">
        <v>18</v>
      </c>
      <c r="B1293" s="15" t="s">
        <v>12252</v>
      </c>
      <c r="C1293" s="43" t="str">
        <f>VLOOKUP(B1293,'Directorio Pegue'!$B$2:$L$2000,8,FALSE)</f>
        <v>Servicios financieros</v>
      </c>
      <c r="D1293" s="43"/>
      <c r="E1293" s="15"/>
      <c r="H1293" s="15"/>
    </row>
    <row r="1294" spans="1:8" x14ac:dyDescent="0.25">
      <c r="A1294" s="22" t="s">
        <v>18</v>
      </c>
      <c r="B1294" s="15" t="s">
        <v>12329</v>
      </c>
      <c r="C1294" s="43" t="str">
        <f>VLOOKUP(B1294,'Directorio Pegue'!$B$2:$L$2000,8,FALSE)</f>
        <v>Servicios financieros</v>
      </c>
      <c r="D1294" s="43"/>
      <c r="E1294" s="15"/>
      <c r="H1294" s="15"/>
    </row>
    <row r="1295" spans="1:8" x14ac:dyDescent="0.25">
      <c r="A1295" s="8" t="s">
        <v>3075</v>
      </c>
      <c r="B1295" t="s">
        <v>12638</v>
      </c>
      <c r="C1295" s="43" t="str">
        <f>VLOOKUP(B1295,'Directorio Pegue'!$B$2:$L$2000,8,FALSE)</f>
        <v>ETF</v>
      </c>
      <c r="D1295" s="43"/>
    </row>
    <row r="1296" spans="1:8" x14ac:dyDescent="0.25">
      <c r="A1296" s="7" t="s">
        <v>267</v>
      </c>
      <c r="B1296" t="s">
        <v>12639</v>
      </c>
      <c r="C1296" s="43" t="str">
        <f>VLOOKUP(B1296,'Directorio Pegue'!$B$2:$L$2000,8,FALSE)</f>
        <v>ETF</v>
      </c>
      <c r="D1296" s="43"/>
    </row>
    <row r="1297" spans="1:8" x14ac:dyDescent="0.25">
      <c r="A1297" s="8" t="s">
        <v>283</v>
      </c>
      <c r="B1297" t="s">
        <v>12640</v>
      </c>
      <c r="C1297" s="43" t="str">
        <f>VLOOKUP(B1297,'Directorio Pegue'!$B$2:$L$2000,8,FALSE)</f>
        <v>ETF</v>
      </c>
      <c r="D1297" s="43"/>
    </row>
    <row r="1298" spans="1:8" x14ac:dyDescent="0.25">
      <c r="A1298" s="22" t="s">
        <v>4371</v>
      </c>
      <c r="B1298" s="15" t="s">
        <v>12256</v>
      </c>
      <c r="C1298" s="43" t="str">
        <f>VLOOKUP(B1298,'Directorio Pegue'!$B$2:$L$2000,8,FALSE)</f>
        <v>Conglomerados</v>
      </c>
      <c r="D1298" s="43"/>
      <c r="E1298" s="15"/>
      <c r="H1298" s="15"/>
    </row>
    <row r="1299" spans="1:8" x14ac:dyDescent="0.25">
      <c r="A1299" s="24" t="s">
        <v>4282</v>
      </c>
      <c r="B1299" s="16" t="s">
        <v>12209</v>
      </c>
      <c r="C1299" s="43" t="str">
        <f>VLOOKUP(B1299,'Directorio Pegue'!$B$2:$L$2000,8,FALSE)</f>
        <v>Transportes y servicios marítimos</v>
      </c>
      <c r="D1299" s="43"/>
      <c r="E1299" s="16"/>
      <c r="H1299" s="16"/>
    </row>
    <row r="1300" spans="1:8" x14ac:dyDescent="0.25">
      <c r="A1300" s="7" t="s">
        <v>3168</v>
      </c>
      <c r="B1300" t="s">
        <v>12313</v>
      </c>
      <c r="C1300" s="43" t="str">
        <f>VLOOKUP(B1300,'Directorio Pegue'!$B$2:$L$2000,8,FALSE)</f>
        <v>Construcción</v>
      </c>
      <c r="D1300" s="43"/>
    </row>
    <row r="1301" spans="1:8" x14ac:dyDescent="0.25">
      <c r="A1301" s="7" t="s">
        <v>1389</v>
      </c>
      <c r="B1301" t="s">
        <v>12641</v>
      </c>
      <c r="C1301" s="43" t="str">
        <f>VLOOKUP(B1301,'Directorio Pegue'!$B$2:$L$2000,8,FALSE)</f>
        <v>ETF</v>
      </c>
      <c r="D1301" s="43"/>
    </row>
    <row r="1302" spans="1:8" x14ac:dyDescent="0.25">
      <c r="A1302" s="22" t="s">
        <v>116</v>
      </c>
      <c r="B1302" s="15" t="s">
        <v>12175</v>
      </c>
      <c r="C1302" s="43" t="str">
        <f>VLOOKUP(B1302,'Directorio Pegue'!$B$2:$L$2000,8,FALSE)</f>
        <v>Conglomerados</v>
      </c>
      <c r="D1302" s="43"/>
      <c r="E1302" s="15"/>
      <c r="H1302" s="15"/>
    </row>
    <row r="1303" spans="1:8" x14ac:dyDescent="0.25">
      <c r="A1303" s="7" t="s">
        <v>285</v>
      </c>
      <c r="B1303" t="s">
        <v>12642</v>
      </c>
      <c r="C1303" s="43" t="str">
        <f>VLOOKUP(B1303,'Directorio Pegue'!$B$2:$L$2000,8,FALSE)</f>
        <v>ETF</v>
      </c>
      <c r="D1303" s="43"/>
    </row>
    <row r="1304" spans="1:8" x14ac:dyDescent="0.25">
      <c r="A1304" s="8" t="s">
        <v>2834</v>
      </c>
      <c r="B1304" t="s">
        <v>12643</v>
      </c>
      <c r="C1304" s="43" t="str">
        <f>VLOOKUP(B1304,'Directorio Pegue'!$B$2:$L$2000,8,FALSE)</f>
        <v>ETF</v>
      </c>
      <c r="D1304" s="43"/>
    </row>
    <row r="1305" spans="1:8" x14ac:dyDescent="0.25">
      <c r="A1305" s="7" t="s">
        <v>6394</v>
      </c>
      <c r="B1305" t="s">
        <v>12644</v>
      </c>
      <c r="C1305" s="43" t="str">
        <f>VLOOKUP(B1305,'Directorio Pegue'!$B$2:$L$2000,8,FALSE)</f>
        <v>Servicios financieros</v>
      </c>
      <c r="D1305" s="43"/>
    </row>
    <row r="1306" spans="1:8" x14ac:dyDescent="0.25">
      <c r="A1306" s="7" t="s">
        <v>6400</v>
      </c>
      <c r="B1306" t="s">
        <v>12645</v>
      </c>
      <c r="C1306" s="43" t="str">
        <f>VLOOKUP(B1306,'Directorio Pegue'!$B$2:$L$2000,8,FALSE)</f>
        <v>Servicios financieros</v>
      </c>
      <c r="D1306" s="43"/>
    </row>
    <row r="1307" spans="1:8" x14ac:dyDescent="0.25">
      <c r="A1307" s="8" t="s">
        <v>6392</v>
      </c>
      <c r="B1307" t="s">
        <v>12646</v>
      </c>
      <c r="C1307" s="43" t="str">
        <f>VLOOKUP(B1307,'Directorio Pegue'!$B$2:$L$2000,8,FALSE)</f>
        <v>Servicios financieros</v>
      </c>
      <c r="D1307" s="43"/>
    </row>
    <row r="1308" spans="1:8" x14ac:dyDescent="0.25">
      <c r="A1308" s="7" t="s">
        <v>6386</v>
      </c>
      <c r="B1308" t="s">
        <v>12647</v>
      </c>
      <c r="C1308" s="43" t="str">
        <f>VLOOKUP(B1308,'Directorio Pegue'!$B$2:$L$2000,8,FALSE)</f>
        <v>Servicios financieros</v>
      </c>
      <c r="D1308" s="43"/>
    </row>
    <row r="1309" spans="1:8" x14ac:dyDescent="0.25">
      <c r="A1309" s="8" t="s">
        <v>2832</v>
      </c>
      <c r="B1309" t="s">
        <v>12648</v>
      </c>
      <c r="C1309" s="43" t="str">
        <f>VLOOKUP(B1309,'Directorio Pegue'!$B$2:$L$2000,8,FALSE)</f>
        <v>ETF</v>
      </c>
      <c r="D1309" s="43"/>
    </row>
    <row r="1310" spans="1:8" x14ac:dyDescent="0.25">
      <c r="A1310" s="7" t="s">
        <v>2830</v>
      </c>
      <c r="B1310" t="s">
        <v>12649</v>
      </c>
      <c r="C1310" s="43" t="str">
        <f>VLOOKUP(B1310,'Directorio Pegue'!$B$2:$L$2000,8,FALSE)</f>
        <v>Energía</v>
      </c>
      <c r="D1310" s="43"/>
    </row>
    <row r="1311" spans="1:8" x14ac:dyDescent="0.25">
      <c r="A1311" s="8" t="s">
        <v>2032</v>
      </c>
      <c r="B1311" t="s">
        <v>12170</v>
      </c>
      <c r="C1311" s="43" t="str">
        <f>VLOOKUP(B1311,'Directorio Pegue'!$B$2:$L$2000,8,FALSE)</f>
        <v>Transportes y servicios marítimos</v>
      </c>
      <c r="D1311" s="43"/>
    </row>
    <row r="1312" spans="1:8" x14ac:dyDescent="0.25">
      <c r="A1312" s="7" t="s">
        <v>1165</v>
      </c>
      <c r="B1312" t="s">
        <v>12337</v>
      </c>
      <c r="C1312" s="43" t="str">
        <f>VLOOKUP(B1312,'Directorio Pegue'!$B$2:$L$2000,8,FALSE)</f>
        <v>Consumo</v>
      </c>
      <c r="D1312" s="43"/>
    </row>
    <row r="1313" spans="1:8" x14ac:dyDescent="0.25">
      <c r="A1313" s="22" t="s">
        <v>12337</v>
      </c>
      <c r="B1313" s="15" t="s">
        <v>12337</v>
      </c>
      <c r="C1313" s="43" t="str">
        <f>VLOOKUP(B1313,'Directorio Pegue'!$B$2:$L$2000,8,FALSE)</f>
        <v>Consumo</v>
      </c>
      <c r="D1313" s="43"/>
      <c r="E1313" s="15"/>
      <c r="H1313" s="15"/>
    </row>
    <row r="1314" spans="1:8" x14ac:dyDescent="0.25">
      <c r="A1314" s="22" t="s">
        <v>12170</v>
      </c>
      <c r="B1314" s="15" t="s">
        <v>12170</v>
      </c>
      <c r="C1314" s="43" t="str">
        <f>VLOOKUP(B1314,'Directorio Pegue'!$B$2:$L$2000,8,FALSE)</f>
        <v>Transportes y servicios marítimos</v>
      </c>
      <c r="D1314" s="43"/>
      <c r="E1314" s="15"/>
      <c r="H1314" s="15"/>
    </row>
    <row r="1315" spans="1:8" x14ac:dyDescent="0.25">
      <c r="A1315" s="22" t="s">
        <v>1925</v>
      </c>
      <c r="B1315" s="15" t="s">
        <v>12339</v>
      </c>
      <c r="C1315" s="43" t="str">
        <f>VLOOKUP(B1315,'Directorio Pegue'!$B$2:$L$2000,8,FALSE)</f>
        <v>Construcción</v>
      </c>
      <c r="D1315" s="43"/>
      <c r="E1315" s="15"/>
      <c r="H1315" s="15"/>
    </row>
    <row r="1316" spans="1:8" x14ac:dyDescent="0.25">
      <c r="A1316" s="24" t="s">
        <v>1709</v>
      </c>
      <c r="B1316" s="16" t="s">
        <v>12242</v>
      </c>
      <c r="C1316" s="43" t="str">
        <f>VLOOKUP(B1316,'Directorio Pegue'!$B$2:$L$2000,8,FALSE)</f>
        <v>Otros</v>
      </c>
      <c r="D1316" s="43"/>
      <c r="E1316" s="16"/>
      <c r="H1316" s="16"/>
    </row>
    <row r="1317" spans="1:8" x14ac:dyDescent="0.25">
      <c r="A1317" s="22" t="s">
        <v>357</v>
      </c>
      <c r="B1317" s="15" t="s">
        <v>12288</v>
      </c>
      <c r="C1317" s="43" t="str">
        <f>VLOOKUP(B1317,'Directorio Pegue'!$B$2:$L$2000,8,FALSE)</f>
        <v>Telecomunicaciones</v>
      </c>
      <c r="D1317" s="43"/>
      <c r="E1317" s="15"/>
      <c r="H1317" s="15"/>
    </row>
    <row r="1318" spans="1:8" x14ac:dyDescent="0.25">
      <c r="A1318" s="22" t="s">
        <v>8046</v>
      </c>
      <c r="B1318" s="15" t="s">
        <v>12228</v>
      </c>
      <c r="C1318" s="43" t="str">
        <f>VLOOKUP(B1318,'Directorio Pegue'!$B$2:$L$2000,8,FALSE)</f>
        <v>Construcción</v>
      </c>
      <c r="D1318" s="43"/>
      <c r="E1318" s="15"/>
      <c r="H1318" s="15"/>
    </row>
    <row r="1319" spans="1:8" x14ac:dyDescent="0.25">
      <c r="A1319" s="22" t="s">
        <v>12340</v>
      </c>
      <c r="B1319" s="15" t="s">
        <v>12340</v>
      </c>
      <c r="C1319" s="43" t="str">
        <f>VLOOKUP(B1319,'Directorio Pegue'!$B$2:$L$2000,8,FALSE)</f>
        <v>Alimentos, bebidas y tabaco</v>
      </c>
      <c r="D1319" s="43"/>
      <c r="E1319" s="15"/>
      <c r="H1319" s="15"/>
    </row>
    <row r="1320" spans="1:8" x14ac:dyDescent="0.25">
      <c r="A1320" s="22" t="s">
        <v>1845</v>
      </c>
      <c r="B1320" s="15" t="s">
        <v>12135</v>
      </c>
      <c r="C1320" s="43" t="str">
        <f>VLOOKUP(B1320,'Directorio Pegue'!$B$2:$L$2000,8,FALSE)</f>
        <v>Minería</v>
      </c>
      <c r="D1320" s="43"/>
      <c r="E1320" s="15"/>
      <c r="H1320" s="15"/>
    </row>
    <row r="1321" spans="1:8" x14ac:dyDescent="0.25">
      <c r="A1321" s="8" t="s">
        <v>9170</v>
      </c>
      <c r="B1321" t="s">
        <v>12650</v>
      </c>
      <c r="C1321" s="43" t="str">
        <f>VLOOKUP(B1321,'Directorio Pegue'!$B$2:$L$2000,8,FALSE)</f>
        <v>Consumo</v>
      </c>
      <c r="D1321" s="43"/>
    </row>
    <row r="1322" spans="1:8" x14ac:dyDescent="0.25">
      <c r="A1322" s="7" t="s">
        <v>10437</v>
      </c>
      <c r="B1322" t="s">
        <v>12651</v>
      </c>
      <c r="C1322" s="43" t="str">
        <f>VLOOKUP(B1322,'Directorio Pegue'!$B$2:$L$2000,8,FALSE)</f>
        <v>Construcción</v>
      </c>
      <c r="D1322" s="43"/>
    </row>
    <row r="1323" spans="1:8" x14ac:dyDescent="0.25">
      <c r="A1323" s="22" t="s">
        <v>4268</v>
      </c>
      <c r="B1323" s="15" t="s">
        <v>12159</v>
      </c>
      <c r="C1323" s="43" t="str">
        <f>VLOOKUP(B1323,'Directorio Pegue'!$B$2:$L$2000,8,FALSE)</f>
        <v>Recreación y servicios educacionales</v>
      </c>
      <c r="D1323" s="43"/>
      <c r="E1323" s="15"/>
      <c r="H1323" s="15"/>
    </row>
    <row r="1324" spans="1:8" x14ac:dyDescent="0.25">
      <c r="A1324" s="22" t="s">
        <v>257</v>
      </c>
      <c r="B1324" s="15" t="s">
        <v>12314</v>
      </c>
      <c r="C1324" s="43" t="str">
        <f>VLOOKUP(B1324,'Directorio Pegue'!$B$2:$L$2000,8,FALSE)</f>
        <v>Minería</v>
      </c>
      <c r="D1324" s="43"/>
      <c r="E1324" s="15"/>
      <c r="H1324" s="15"/>
    </row>
    <row r="1325" spans="1:8" x14ac:dyDescent="0.25">
      <c r="A1325" s="22" t="s">
        <v>256</v>
      </c>
      <c r="B1325" s="15" t="s">
        <v>12314</v>
      </c>
      <c r="C1325" s="43" t="str">
        <f>VLOOKUP(B1325,'Directorio Pegue'!$B$2:$L$2000,8,FALSE)</f>
        <v>Minería</v>
      </c>
      <c r="D1325" s="43"/>
      <c r="E1325" s="15"/>
      <c r="H1325" s="15"/>
    </row>
    <row r="1326" spans="1:8" x14ac:dyDescent="0.25">
      <c r="A1326" s="24" t="s">
        <v>12173</v>
      </c>
      <c r="B1326" s="16" t="s">
        <v>12174</v>
      </c>
      <c r="C1326" s="43" t="str">
        <f>VLOOKUP(B1326,'Directorio Pegue'!$B$2:$L$2000,8,FALSE)</f>
        <v>Transportes y servicios marítimos</v>
      </c>
      <c r="D1326" s="43"/>
      <c r="E1326" s="16"/>
      <c r="H1326" s="16"/>
    </row>
    <row r="1327" spans="1:8" x14ac:dyDescent="0.25">
      <c r="A1327" s="7" t="s">
        <v>632</v>
      </c>
      <c r="B1327" t="s">
        <v>12652</v>
      </c>
      <c r="C1327" s="43" t="str">
        <f>VLOOKUP(B1327,'Directorio Pegue'!$B$2:$L$2000,8,FALSE)</f>
        <v>Conglomerados</v>
      </c>
      <c r="D1327" s="43"/>
    </row>
    <row r="1328" spans="1:8" x14ac:dyDescent="0.25">
      <c r="A1328" s="22" t="s">
        <v>12130</v>
      </c>
      <c r="B1328" s="15" t="s">
        <v>12131</v>
      </c>
      <c r="C1328" s="43" t="str">
        <f>VLOOKUP(B1328,'Directorio Pegue'!$B$2:$L$2000,8,FALSE)</f>
        <v>Concesionarias de infraestructura</v>
      </c>
      <c r="D1328" s="43"/>
      <c r="E1328" s="15"/>
      <c r="H1328" s="15"/>
    </row>
    <row r="1329" spans="1:8" x14ac:dyDescent="0.25">
      <c r="A1329" s="24" t="s">
        <v>12296</v>
      </c>
      <c r="B1329" s="16" t="s">
        <v>12297</v>
      </c>
      <c r="C1329" s="43" t="str">
        <f>VLOOKUP(B1329,'Directorio Pegue'!$B$2:$L$2000,8,FALSE)</f>
        <v>Transportes de ferrocarriles y por carreteras</v>
      </c>
      <c r="D1329" s="43"/>
      <c r="E1329" s="16"/>
      <c r="H1329" s="16"/>
    </row>
    <row r="1330" spans="1:8" x14ac:dyDescent="0.25">
      <c r="A1330" s="8" t="s">
        <v>10493</v>
      </c>
      <c r="B1330" t="s">
        <v>12297</v>
      </c>
      <c r="C1330" s="43" t="str">
        <f>VLOOKUP(B1330,'Directorio Pegue'!$B$2:$L$2000,8,FALSE)</f>
        <v>Transportes de ferrocarriles y por carreteras</v>
      </c>
      <c r="D1330" s="43"/>
    </row>
    <row r="1331" spans="1:8" x14ac:dyDescent="0.25">
      <c r="A1331" s="22" t="s">
        <v>12350</v>
      </c>
      <c r="B1331" s="15" t="s">
        <v>12350</v>
      </c>
      <c r="C1331" s="43" t="str">
        <f>VLOOKUP(B1331,'Directorio Pegue'!$B$2:$L$2000,8,FALSE)</f>
        <v>Construcción</v>
      </c>
      <c r="D1331" s="43"/>
      <c r="E1331" s="15"/>
      <c r="H1331" s="15"/>
    </row>
    <row r="1332" spans="1:8" x14ac:dyDescent="0.25">
      <c r="A1332" s="24" t="s">
        <v>12374</v>
      </c>
      <c r="B1332" s="16" t="s">
        <v>12375</v>
      </c>
      <c r="C1332" s="43" t="str">
        <f>VLOOKUP(B1332,'Directorio Pegue'!$B$2:$L$2000,8,FALSE)</f>
        <v>Telecomunicaciones</v>
      </c>
      <c r="D1332" s="43"/>
      <c r="E1332" s="16"/>
      <c r="H1332" s="16"/>
    </row>
    <row r="1333" spans="1:8" x14ac:dyDescent="0.25">
      <c r="A1333" s="24" t="s">
        <v>12374</v>
      </c>
      <c r="B1333" s="16" t="s">
        <v>12383</v>
      </c>
      <c r="C1333" s="43" t="str">
        <f>VLOOKUP(B1333,'Directorio Pegue'!$B$2:$L$2000,8,FALSE)</f>
        <v>Telecomunicaciones</v>
      </c>
      <c r="D1333" s="43"/>
      <c r="E1333" s="16"/>
      <c r="H1333" s="16"/>
    </row>
    <row r="1334" spans="1:8" x14ac:dyDescent="0.25">
      <c r="A1334" s="24" t="s">
        <v>9728</v>
      </c>
      <c r="B1334" s="16" t="s">
        <v>12272</v>
      </c>
      <c r="C1334" s="43" t="str">
        <f>VLOOKUP(B1334,'Directorio Pegue'!$B$2:$L$2000,8,FALSE)</f>
        <v>Telecomunicaciones</v>
      </c>
      <c r="D1334" s="43"/>
      <c r="E1334" s="16"/>
      <c r="H1334" s="16"/>
    </row>
    <row r="1335" spans="1:8" x14ac:dyDescent="0.25">
      <c r="A1335" s="7" t="s">
        <v>186</v>
      </c>
      <c r="B1335" t="s">
        <v>12653</v>
      </c>
      <c r="C1335" s="43" t="str">
        <f>VLOOKUP(B1335,'Directorio Pegue'!$B$2:$L$2000,8,FALSE)</f>
        <v>Consumo</v>
      </c>
      <c r="D1335" s="43"/>
    </row>
    <row r="1336" spans="1:8" x14ac:dyDescent="0.25">
      <c r="A1336" s="8" t="s">
        <v>1265</v>
      </c>
      <c r="B1336" t="s">
        <v>12654</v>
      </c>
      <c r="C1336" s="43" t="str">
        <f>VLOOKUP(B1336,'Directorio Pegue'!$B$2:$L$2000,8,FALSE)</f>
        <v>ETF</v>
      </c>
      <c r="D1336" s="43"/>
    </row>
    <row r="1337" spans="1:8" x14ac:dyDescent="0.25">
      <c r="A1337" s="7" t="s">
        <v>269</v>
      </c>
      <c r="B1337" t="s">
        <v>12655</v>
      </c>
      <c r="C1337" s="43" t="str">
        <f>VLOOKUP(B1337,'Directorio Pegue'!$B$2:$L$2000,8,FALSE)</f>
        <v>ETF</v>
      </c>
      <c r="D1337" s="43"/>
    </row>
    <row r="1338" spans="1:8" x14ac:dyDescent="0.25">
      <c r="A1338" s="8" t="s">
        <v>279</v>
      </c>
      <c r="B1338" t="s">
        <v>12656</v>
      </c>
      <c r="C1338" s="43" t="str">
        <f>VLOOKUP(B1338,'Directorio Pegue'!$B$2:$L$2000,8,FALSE)</f>
        <v>ETF</v>
      </c>
      <c r="D1338" s="43"/>
    </row>
    <row r="1339" spans="1:8" x14ac:dyDescent="0.25">
      <c r="A1339" s="7" t="s">
        <v>281</v>
      </c>
      <c r="B1339" t="s">
        <v>12657</v>
      </c>
      <c r="C1339" s="43" t="str">
        <f>VLOOKUP(B1339,'Directorio Pegue'!$B$2:$L$2000,8,FALSE)</f>
        <v>ETF</v>
      </c>
      <c r="D1339" s="43"/>
    </row>
    <row r="1340" spans="1:8" x14ac:dyDescent="0.25">
      <c r="A1340" s="24" t="s">
        <v>12376</v>
      </c>
      <c r="B1340" s="16" t="s">
        <v>12377</v>
      </c>
      <c r="C1340" s="43" t="str">
        <f>VLOOKUP(B1340,'Directorio Pegue'!$B$2:$L$2000,8,FALSE)</f>
        <v>Eléctrico</v>
      </c>
      <c r="D1340" s="43"/>
      <c r="E1340" s="16"/>
      <c r="H1340" s="16"/>
    </row>
    <row r="1341" spans="1:8" x14ac:dyDescent="0.25">
      <c r="A1341" s="22" t="s">
        <v>12292</v>
      </c>
      <c r="B1341" s="15" t="s">
        <v>12293</v>
      </c>
      <c r="C1341" s="43" t="str">
        <f>VLOOKUP(B1341,'Directorio Pegue'!$B$2:$L$2000,8,FALSE)</f>
        <v>Eléctrico</v>
      </c>
      <c r="D1341" s="43"/>
      <c r="E1341" s="15"/>
      <c r="H1341" s="15"/>
    </row>
    <row r="1342" spans="1:8" x14ac:dyDescent="0.25">
      <c r="A1342" s="22" t="s">
        <v>1882</v>
      </c>
      <c r="B1342" s="15" t="s">
        <v>12196</v>
      </c>
      <c r="C1342" s="43" t="str">
        <f>VLOOKUP(B1342,'Directorio Pegue'!$B$2:$L$2000,8,FALSE)</f>
        <v>Eléctrico</v>
      </c>
      <c r="D1342" s="43"/>
      <c r="E1342" s="15"/>
      <c r="H1342" s="15"/>
    </row>
    <row r="1343" spans="1:8" x14ac:dyDescent="0.25">
      <c r="A1343" s="7" t="s">
        <v>149</v>
      </c>
      <c r="B1343" t="s">
        <v>12237</v>
      </c>
      <c r="C1343" s="43" t="str">
        <f>VLOOKUP(B1343,'Directorio Pegue'!$B$2:$L$2000,8,FALSE)</f>
        <v>Consumo</v>
      </c>
      <c r="D1343" s="43"/>
    </row>
    <row r="1344" spans="1:8" x14ac:dyDescent="0.25">
      <c r="A1344" s="8" t="s">
        <v>39</v>
      </c>
      <c r="B1344" t="s">
        <v>12658</v>
      </c>
      <c r="C1344" s="43" t="str">
        <f>VLOOKUP(B1344,'Directorio Pegue'!$B$2:$L$2000,8,FALSE)</f>
        <v>Servicios financieros</v>
      </c>
      <c r="D1344" s="43"/>
    </row>
    <row r="1345" spans="1:8" x14ac:dyDescent="0.25">
      <c r="A1345" s="8" t="s">
        <v>1263</v>
      </c>
      <c r="B1345" t="s">
        <v>12659</v>
      </c>
      <c r="C1345" s="43" t="str">
        <f>VLOOKUP(B1345,'Directorio Pegue'!$B$2:$L$2000,8,FALSE)</f>
        <v>ETF</v>
      </c>
      <c r="D1345" s="43"/>
    </row>
    <row r="1346" spans="1:8" x14ac:dyDescent="0.25">
      <c r="A1346" s="7" t="s">
        <v>581</v>
      </c>
      <c r="B1346" s="30" t="s">
        <v>12660</v>
      </c>
      <c r="C1346" s="43" t="str">
        <f>VLOOKUP(B1346,'Directorio Pegue'!$B$2:$L$2000,8,FALSE)</f>
        <v>Otros</v>
      </c>
      <c r="D1346" s="43"/>
      <c r="E1346" s="30"/>
      <c r="H1346" s="30"/>
    </row>
    <row r="1347" spans="1:8" x14ac:dyDescent="0.25">
      <c r="A1347" s="22" t="s">
        <v>1218</v>
      </c>
      <c r="B1347" s="15" t="s">
        <v>12226</v>
      </c>
      <c r="C1347" s="43" t="str">
        <f>VLOOKUP(B1347,'Directorio Pegue'!$B$2:$L$2000,8,FALSE)</f>
        <v>Servicios financieros</v>
      </c>
      <c r="D1347" s="43"/>
      <c r="E1347" s="15"/>
      <c r="H1347" s="15"/>
    </row>
    <row r="1348" spans="1:8" x14ac:dyDescent="0.25">
      <c r="A1348" s="8" t="s">
        <v>104</v>
      </c>
      <c r="B1348" t="s">
        <v>12661</v>
      </c>
      <c r="C1348" s="43" t="str">
        <f>VLOOKUP(B1348,'Directorio Pegue'!$B$2:$L$2000,8,FALSE)</f>
        <v>Servicios financieros</v>
      </c>
      <c r="D1348" s="43"/>
    </row>
    <row r="1349" spans="1:8" x14ac:dyDescent="0.25">
      <c r="A1349" s="8" t="s">
        <v>11853</v>
      </c>
      <c r="B1349" t="s">
        <v>12662</v>
      </c>
      <c r="C1349" s="43" t="str">
        <f>VLOOKUP(B1349,'Directorio Pegue'!$B$2:$L$2000,8,FALSE)</f>
        <v>Recreación y servicios educacionales</v>
      </c>
      <c r="D1349" s="43"/>
    </row>
    <row r="1350" spans="1:8" x14ac:dyDescent="0.25">
      <c r="A1350" s="8" t="s">
        <v>41</v>
      </c>
      <c r="B1350" t="s">
        <v>12663</v>
      </c>
      <c r="C1350" s="43" t="str">
        <f>VLOOKUP(B1350,'Directorio Pegue'!$B$2:$L$2000,8,FALSE)</f>
        <v>Transportes y servicios marítimos</v>
      </c>
      <c r="D1350" s="43"/>
    </row>
    <row r="1351" spans="1:8" x14ac:dyDescent="0.25">
      <c r="A1351" s="8" t="s">
        <v>194</v>
      </c>
      <c r="B1351" t="s">
        <v>12664</v>
      </c>
      <c r="C1351" s="43" t="str">
        <f>VLOOKUP(B1351,'Directorio Pegue'!$B$2:$L$2000,8,FALSE)</f>
        <v>Transportes y servicios marítimos</v>
      </c>
      <c r="D1351" s="43"/>
    </row>
    <row r="1352" spans="1:8" x14ac:dyDescent="0.25">
      <c r="A1352" s="7" t="s">
        <v>793</v>
      </c>
      <c r="B1352" t="s">
        <v>12665</v>
      </c>
      <c r="C1352" s="43" t="str">
        <f>VLOOKUP(B1352,'Directorio Pegue'!$B$2:$L$2000,8,FALSE)</f>
        <v>Conglomerados</v>
      </c>
      <c r="D1352" s="43"/>
    </row>
    <row r="1353" spans="1:8" x14ac:dyDescent="0.25">
      <c r="A1353" s="20" t="s">
        <v>1391</v>
      </c>
      <c r="B1353" t="s">
        <v>12666</v>
      </c>
      <c r="C1353" s="43" t="str">
        <f>VLOOKUP(B1353,'Directorio Pegue'!$B$2:$L$2000,8,FALSE)</f>
        <v>ETF</v>
      </c>
      <c r="D1353" s="43"/>
    </row>
    <row r="1354" spans="1:8" x14ac:dyDescent="0.25">
      <c r="A1354" s="7" t="s">
        <v>365</v>
      </c>
      <c r="B1354" t="s">
        <v>12667</v>
      </c>
      <c r="C1354" s="43" t="str">
        <f>VLOOKUP(B1354,'Directorio Pegue'!$B$2:$L$2000,8,FALSE)</f>
        <v>Servicios financieros</v>
      </c>
      <c r="D1354" s="43"/>
    </row>
    <row r="1355" spans="1:8" x14ac:dyDescent="0.25">
      <c r="A1355" s="22" t="s">
        <v>1458</v>
      </c>
      <c r="B1355" s="22" t="s">
        <v>12223</v>
      </c>
      <c r="C1355" s="43" t="str">
        <f>VLOOKUP(B1355,'Directorio Pegue'!$B$2:$L$2000,8,FALSE)</f>
        <v>Transportes y servicios marítimos</v>
      </c>
      <c r="D1355" s="43"/>
      <c r="E1355" s="15"/>
      <c r="H1355" s="15"/>
    </row>
    <row r="1356" spans="1:8" x14ac:dyDescent="0.25">
      <c r="A1356" s="7" t="s">
        <v>10300</v>
      </c>
      <c r="B1356" t="s">
        <v>12668</v>
      </c>
      <c r="C1356" s="43" t="str">
        <f>VLOOKUP(B1356,'Directorio Pegue'!$B$2:$L$2000,8,FALSE)</f>
        <v>Minería</v>
      </c>
      <c r="D1356" s="43"/>
    </row>
    <row r="1357" spans="1:8" x14ac:dyDescent="0.25">
      <c r="A1357" s="8" t="s">
        <v>10302</v>
      </c>
      <c r="B1357" t="s">
        <v>12669</v>
      </c>
      <c r="C1357" s="43" t="str">
        <f>VLOOKUP(B1357,'Directorio Pegue'!$B$2:$L$2000,8,FALSE)</f>
        <v>Minería</v>
      </c>
      <c r="D1357" s="43"/>
    </row>
    <row r="1358" spans="1:8" x14ac:dyDescent="0.25">
      <c r="A1358" s="22" t="s">
        <v>180</v>
      </c>
      <c r="B1358" s="15" t="s">
        <v>12172</v>
      </c>
      <c r="C1358" s="43" t="str">
        <f>VLOOKUP(B1358,'Directorio Pegue'!$B$2:$L$2000,8,FALSE)</f>
        <v>Transportes y servicios marítimos</v>
      </c>
      <c r="D1358" s="43"/>
      <c r="E1358" s="15"/>
      <c r="H1358" s="15"/>
    </row>
    <row r="1359" spans="1:8" x14ac:dyDescent="0.25">
      <c r="A1359" s="22" t="s">
        <v>2018</v>
      </c>
      <c r="B1359" s="15" t="s">
        <v>12267</v>
      </c>
      <c r="C1359" s="43" t="str">
        <f>VLOOKUP(B1359,'Directorio Pegue'!$B$2:$L$2000,8,FALSE)</f>
        <v>Alimentos, bebidas y tabaco</v>
      </c>
      <c r="D1359" s="43"/>
      <c r="E1359" s="15"/>
      <c r="H1359" s="15"/>
    </row>
    <row r="1360" spans="1:8" x14ac:dyDescent="0.25">
      <c r="A1360" s="7" t="s">
        <v>1403</v>
      </c>
      <c r="B1360" t="s">
        <v>12670</v>
      </c>
      <c r="C1360" s="43" t="str">
        <f>VLOOKUP(B1360,'Directorio Pegue'!$B$2:$L$2000,8,FALSE)</f>
        <v>ETF</v>
      </c>
      <c r="D1360" s="43"/>
    </row>
    <row r="1361" spans="1:8" x14ac:dyDescent="0.25">
      <c r="A1361" s="8" t="s">
        <v>2847</v>
      </c>
      <c r="B1361" t="s">
        <v>12671</v>
      </c>
      <c r="C1361" s="43" t="str">
        <f>VLOOKUP(B1361,'Directorio Pegue'!$B$2:$L$2000,8,FALSE)</f>
        <v>ETF</v>
      </c>
      <c r="D1361" s="43"/>
    </row>
    <row r="1362" spans="1:8" x14ac:dyDescent="0.25">
      <c r="A1362" s="22" t="s">
        <v>326</v>
      </c>
      <c r="B1362" s="15" t="s">
        <v>12210</v>
      </c>
      <c r="C1362" s="43" t="str">
        <f>VLOOKUP(B1362,'Directorio Pegue'!$B$2:$L$2000,8,FALSE)</f>
        <v>Construcción</v>
      </c>
      <c r="D1362" s="43"/>
      <c r="E1362" s="15"/>
      <c r="H1362" s="15"/>
    </row>
    <row r="1363" spans="1:8" x14ac:dyDescent="0.25">
      <c r="A1363" s="7" t="s">
        <v>2159</v>
      </c>
      <c r="B1363" t="s">
        <v>12672</v>
      </c>
      <c r="C1363" s="43" t="str">
        <f>VLOOKUP(B1363,'Directorio Pegue'!$B$2:$L$2000,8,FALSE)</f>
        <v>Alimentos, bebidas y tabaco</v>
      </c>
      <c r="D1363" s="43"/>
    </row>
    <row r="1364" spans="1:8" x14ac:dyDescent="0.25">
      <c r="A1364" s="8" t="s">
        <v>630</v>
      </c>
      <c r="B1364" t="s">
        <v>12673</v>
      </c>
      <c r="C1364" s="43" t="str">
        <f>VLOOKUP(B1364,'Directorio Pegue'!$B$2:$L$2000,8,FALSE)</f>
        <v>Telecomunicaciones</v>
      </c>
      <c r="D1364" s="43"/>
    </row>
    <row r="1365" spans="1:8" x14ac:dyDescent="0.25">
      <c r="A1365" s="8" t="s">
        <v>1798</v>
      </c>
      <c r="B1365" t="s">
        <v>12674</v>
      </c>
      <c r="C1365" s="43" t="str">
        <f>VLOOKUP(B1365,'Directorio Pegue'!$B$2:$L$2000,8,FALSE)</f>
        <v>Conglomerados</v>
      </c>
      <c r="D1365" s="43"/>
    </row>
    <row r="1366" spans="1:8" x14ac:dyDescent="0.25">
      <c r="A1366" s="24" t="s">
        <v>12240</v>
      </c>
      <c r="B1366" s="16" t="s">
        <v>12240</v>
      </c>
      <c r="C1366" s="43" t="str">
        <f>VLOOKUP(B1366,'Directorio Pegue'!$B$2:$L$2000,8,FALSE)</f>
        <v>Alimentos, bebidas y tabaco</v>
      </c>
      <c r="D1366" s="43"/>
      <c r="E1366" s="16"/>
      <c r="H1366" s="16"/>
    </row>
    <row r="1367" spans="1:8" x14ac:dyDescent="0.25">
      <c r="A1367" s="8" t="s">
        <v>362</v>
      </c>
      <c r="B1367" t="s">
        <v>12675</v>
      </c>
      <c r="C1367" s="43" t="str">
        <f>VLOOKUP(B1367,'Directorio Pegue'!$B$2:$L$2000,8,FALSE)</f>
        <v>Servicios financieros</v>
      </c>
      <c r="D1367" s="43"/>
    </row>
    <row r="1368" spans="1:8" x14ac:dyDescent="0.25">
      <c r="A1368" s="7" t="s">
        <v>331</v>
      </c>
      <c r="B1368" t="s">
        <v>12676</v>
      </c>
      <c r="C1368" s="43" t="str">
        <f>VLOOKUP(B1368,'Directorio Pegue'!$B$2:$L$2000,8,FALSE)</f>
        <v>Consumo</v>
      </c>
      <c r="D1368" s="43"/>
    </row>
    <row r="1369" spans="1:8" x14ac:dyDescent="0.25">
      <c r="A1369" s="22" t="s">
        <v>10605</v>
      </c>
      <c r="B1369" s="15" t="s">
        <v>12369</v>
      </c>
      <c r="C1369" s="43" t="str">
        <f>VLOOKUP(B1369,'Directorio Pegue'!$B$2:$L$2000,8,FALSE)</f>
        <v>Consumo</v>
      </c>
      <c r="D1369" s="43"/>
      <c r="E1369" s="15"/>
      <c r="H1369" s="15"/>
    </row>
    <row r="1370" spans="1:8" x14ac:dyDescent="0.25">
      <c r="A1370" s="8" t="s">
        <v>200</v>
      </c>
      <c r="B1370" t="s">
        <v>12677</v>
      </c>
      <c r="C1370" s="43" t="str">
        <f>VLOOKUP(B1370,'Directorio Pegue'!$B$2:$L$2000,8,FALSE)</f>
        <v>Minería</v>
      </c>
      <c r="D1370" s="43"/>
    </row>
    <row r="1371" spans="1:8" x14ac:dyDescent="0.25">
      <c r="A1371" s="7" t="s">
        <v>184</v>
      </c>
      <c r="B1371" t="s">
        <v>12678</v>
      </c>
      <c r="C1371" s="43" t="str">
        <f>VLOOKUP(B1371,'Directorio Pegue'!$B$2:$L$2000,8,FALSE)</f>
        <v>Minería</v>
      </c>
      <c r="D1371" s="43"/>
    </row>
    <row r="1372" spans="1:8" x14ac:dyDescent="0.25">
      <c r="A1372" s="22" t="s">
        <v>12378</v>
      </c>
      <c r="B1372" s="15" t="s">
        <v>12379</v>
      </c>
      <c r="C1372" s="43" t="str">
        <f>VLOOKUP(B1372,'Directorio Pegue'!$B$2:$L$2000,8,FALSE)</f>
        <v>Transportes y servicios marítimos</v>
      </c>
      <c r="D1372" s="43"/>
      <c r="E1372" s="15"/>
      <c r="H1372" s="15"/>
    </row>
    <row r="1373" spans="1:8" x14ac:dyDescent="0.25">
      <c r="A1373" s="22" t="s">
        <v>1685</v>
      </c>
      <c r="B1373" s="15" t="s">
        <v>12316</v>
      </c>
      <c r="C1373" s="43" t="str">
        <f>VLOOKUP(B1373,'Directorio Pegue'!$B$2:$L$2000,8,FALSE)</f>
        <v>Consumo</v>
      </c>
      <c r="D1373" s="43"/>
      <c r="E1373" s="15"/>
      <c r="H1373" s="15"/>
    </row>
    <row r="1374" spans="1:8" x14ac:dyDescent="0.25">
      <c r="C1374" s="43"/>
    </row>
    <row r="1375" spans="1:8" x14ac:dyDescent="0.25">
      <c r="C1375" s="43"/>
    </row>
    <row r="1376" spans="1:8" x14ac:dyDescent="0.25">
      <c r="C1376" s="43"/>
    </row>
    <row r="1377" spans="3:3" x14ac:dyDescent="0.25">
      <c r="C1377" s="43"/>
    </row>
    <row r="1378" spans="3:3" x14ac:dyDescent="0.25">
      <c r="C1378" s="43"/>
    </row>
    <row r="1379" spans="3:3" x14ac:dyDescent="0.25">
      <c r="C1379" s="43"/>
    </row>
    <row r="1380" spans="3:3" x14ac:dyDescent="0.25">
      <c r="C1380" s="43"/>
    </row>
    <row r="1381" spans="3:3" x14ac:dyDescent="0.25">
      <c r="C1381" s="43"/>
    </row>
    <row r="1382" spans="3:3" x14ac:dyDescent="0.25">
      <c r="C1382" s="43"/>
    </row>
    <row r="1383" spans="3:3" x14ac:dyDescent="0.25">
      <c r="C1383" s="43"/>
    </row>
    <row r="1384" spans="3:3" x14ac:dyDescent="0.25">
      <c r="C1384" s="43"/>
    </row>
    <row r="1385" spans="3:3" x14ac:dyDescent="0.25">
      <c r="C1385" s="43"/>
    </row>
    <row r="1386" spans="3:3" x14ac:dyDescent="0.25">
      <c r="C1386" s="43"/>
    </row>
    <row r="1387" spans="3:3" x14ac:dyDescent="0.25">
      <c r="C1387" s="43"/>
    </row>
    <row r="1388" spans="3:3" x14ac:dyDescent="0.25">
      <c r="C1388" s="43"/>
    </row>
    <row r="1389" spans="3:3" x14ac:dyDescent="0.25">
      <c r="C1389" s="43"/>
    </row>
    <row r="1390" spans="3:3" x14ac:dyDescent="0.25">
      <c r="C1390" s="43"/>
    </row>
    <row r="1391" spans="3:3" x14ac:dyDescent="0.25">
      <c r="C1391" s="43"/>
    </row>
    <row r="1392" spans="3:3" x14ac:dyDescent="0.25">
      <c r="C1392" s="43"/>
    </row>
    <row r="1393" spans="3:3" x14ac:dyDescent="0.25">
      <c r="C1393" s="43"/>
    </row>
    <row r="1394" spans="3:3" x14ac:dyDescent="0.25">
      <c r="C1394" s="43"/>
    </row>
    <row r="1395" spans="3:3" x14ac:dyDescent="0.25">
      <c r="C1395" s="43"/>
    </row>
    <row r="1396" spans="3:3" x14ac:dyDescent="0.25">
      <c r="C1396" s="43"/>
    </row>
    <row r="1397" spans="3:3" x14ac:dyDescent="0.25">
      <c r="C1397" s="43"/>
    </row>
    <row r="1398" spans="3:3" x14ac:dyDescent="0.25">
      <c r="C1398" s="43"/>
    </row>
    <row r="1399" spans="3:3" x14ac:dyDescent="0.25">
      <c r="C1399" s="43"/>
    </row>
    <row r="1400" spans="3:3" x14ac:dyDescent="0.25">
      <c r="C1400" s="43"/>
    </row>
    <row r="1401" spans="3:3" x14ac:dyDescent="0.25">
      <c r="C1401" s="43"/>
    </row>
    <row r="1402" spans="3:3" x14ac:dyDescent="0.25">
      <c r="C1402" s="43"/>
    </row>
    <row r="1403" spans="3:3" x14ac:dyDescent="0.25">
      <c r="C1403" s="43"/>
    </row>
    <row r="1404" spans="3:3" x14ac:dyDescent="0.25">
      <c r="C1404" s="43"/>
    </row>
    <row r="1405" spans="3:3" x14ac:dyDescent="0.25">
      <c r="C1405" s="43"/>
    </row>
    <row r="1406" spans="3:3" x14ac:dyDescent="0.25">
      <c r="C1406" s="43"/>
    </row>
    <row r="1407" spans="3:3" x14ac:dyDescent="0.25">
      <c r="C1407" s="43"/>
    </row>
    <row r="1408" spans="3:3" x14ac:dyDescent="0.25">
      <c r="C1408" s="43"/>
    </row>
    <row r="1409" spans="3:3" x14ac:dyDescent="0.25">
      <c r="C1409" s="43"/>
    </row>
    <row r="1410" spans="3:3" x14ac:dyDescent="0.25">
      <c r="C1410" s="43"/>
    </row>
    <row r="1411" spans="3:3" x14ac:dyDescent="0.25">
      <c r="C1411" s="43"/>
    </row>
    <row r="1412" spans="3:3" x14ac:dyDescent="0.25">
      <c r="C1412" s="43"/>
    </row>
    <row r="1413" spans="3:3" x14ac:dyDescent="0.25">
      <c r="C1413" s="43"/>
    </row>
    <row r="1414" spans="3:3" x14ac:dyDescent="0.25">
      <c r="C1414" s="43"/>
    </row>
    <row r="1415" spans="3:3" x14ac:dyDescent="0.25">
      <c r="C1415" s="43"/>
    </row>
    <row r="1416" spans="3:3" x14ac:dyDescent="0.25">
      <c r="C1416" s="43"/>
    </row>
    <row r="1417" spans="3:3" x14ac:dyDescent="0.25">
      <c r="C1417" s="43"/>
    </row>
    <row r="1418" spans="3:3" x14ac:dyDescent="0.25">
      <c r="C1418" s="43"/>
    </row>
    <row r="1419" spans="3:3" x14ac:dyDescent="0.25">
      <c r="C1419" s="43"/>
    </row>
    <row r="1420" spans="3:3" x14ac:dyDescent="0.25">
      <c r="C1420" s="43"/>
    </row>
    <row r="1421" spans="3:3" x14ac:dyDescent="0.25">
      <c r="C1421" s="43"/>
    </row>
    <row r="1422" spans="3:3" x14ac:dyDescent="0.25">
      <c r="C1422" s="43"/>
    </row>
    <row r="1423" spans="3:3" x14ac:dyDescent="0.25">
      <c r="C1423" s="43"/>
    </row>
    <row r="1424" spans="3:3" x14ac:dyDescent="0.25">
      <c r="C1424" s="43"/>
    </row>
    <row r="1425" spans="3:3" x14ac:dyDescent="0.25">
      <c r="C1425" s="43"/>
    </row>
    <row r="1426" spans="3:3" x14ac:dyDescent="0.25">
      <c r="C1426" s="43"/>
    </row>
    <row r="1427" spans="3:3" x14ac:dyDescent="0.25">
      <c r="C1427" s="43"/>
    </row>
    <row r="1428" spans="3:3" x14ac:dyDescent="0.25">
      <c r="C1428" s="43"/>
    </row>
    <row r="1429" spans="3:3" x14ac:dyDescent="0.25">
      <c r="C1429" s="43"/>
    </row>
    <row r="1430" spans="3:3" x14ac:dyDescent="0.25">
      <c r="C1430" s="43"/>
    </row>
    <row r="1431" spans="3:3" x14ac:dyDescent="0.25">
      <c r="C1431" s="43"/>
    </row>
    <row r="1432" spans="3:3" x14ac:dyDescent="0.25">
      <c r="C1432" s="43"/>
    </row>
    <row r="1433" spans="3:3" x14ac:dyDescent="0.25">
      <c r="C1433" s="43"/>
    </row>
    <row r="1434" spans="3:3" x14ac:dyDescent="0.25">
      <c r="C1434" s="43"/>
    </row>
    <row r="1435" spans="3:3" x14ac:dyDescent="0.25">
      <c r="C1435" s="43"/>
    </row>
    <row r="1436" spans="3:3" x14ac:dyDescent="0.25">
      <c r="C1436" s="43"/>
    </row>
    <row r="1437" spans="3:3" x14ac:dyDescent="0.25">
      <c r="C1437" s="43"/>
    </row>
    <row r="1438" spans="3:3" x14ac:dyDescent="0.25">
      <c r="C1438" s="43"/>
    </row>
    <row r="1439" spans="3:3" x14ac:dyDescent="0.25">
      <c r="C1439" s="43"/>
    </row>
    <row r="1440" spans="3:3" x14ac:dyDescent="0.25">
      <c r="C1440" s="43"/>
    </row>
    <row r="1441" spans="3:3" x14ac:dyDescent="0.25">
      <c r="C1441" s="43"/>
    </row>
    <row r="1442" spans="3:3" x14ac:dyDescent="0.25">
      <c r="C1442" s="43"/>
    </row>
    <row r="1443" spans="3:3" x14ac:dyDescent="0.25">
      <c r="C1443" s="43"/>
    </row>
    <row r="1444" spans="3:3" x14ac:dyDescent="0.25">
      <c r="C1444" s="43"/>
    </row>
    <row r="1445" spans="3:3" x14ac:dyDescent="0.25">
      <c r="C1445" s="43"/>
    </row>
    <row r="1446" spans="3:3" x14ac:dyDescent="0.25">
      <c r="C1446" s="43"/>
    </row>
    <row r="1447" spans="3:3" x14ac:dyDescent="0.25">
      <c r="C1447" s="43"/>
    </row>
    <row r="1448" spans="3:3" x14ac:dyDescent="0.25">
      <c r="C1448" s="43"/>
    </row>
    <row r="1449" spans="3:3" x14ac:dyDescent="0.25">
      <c r="C1449" s="43"/>
    </row>
    <row r="1450" spans="3:3" x14ac:dyDescent="0.25">
      <c r="C1450" s="43"/>
    </row>
    <row r="1451" spans="3:3" x14ac:dyDescent="0.25">
      <c r="C1451" s="43"/>
    </row>
    <row r="1452" spans="3:3" x14ac:dyDescent="0.25">
      <c r="C1452" s="43"/>
    </row>
    <row r="1453" spans="3:3" x14ac:dyDescent="0.25">
      <c r="C1453" s="43"/>
    </row>
    <row r="1454" spans="3:3" x14ac:dyDescent="0.25">
      <c r="C1454" s="43"/>
    </row>
    <row r="1455" spans="3:3" x14ac:dyDescent="0.25">
      <c r="C1455" s="43"/>
    </row>
    <row r="1456" spans="3:3" x14ac:dyDescent="0.25">
      <c r="C1456" s="43"/>
    </row>
    <row r="1457" spans="3:3" x14ac:dyDescent="0.25">
      <c r="C1457" s="43"/>
    </row>
    <row r="1458" spans="3:3" x14ac:dyDescent="0.25">
      <c r="C1458" s="43"/>
    </row>
    <row r="1459" spans="3:3" x14ac:dyDescent="0.25">
      <c r="C1459" s="43"/>
    </row>
    <row r="1460" spans="3:3" x14ac:dyDescent="0.25">
      <c r="C1460" s="43"/>
    </row>
    <row r="1461" spans="3:3" x14ac:dyDescent="0.25">
      <c r="C1461" s="43"/>
    </row>
    <row r="1462" spans="3:3" x14ac:dyDescent="0.25">
      <c r="C1462" s="43"/>
    </row>
    <row r="1463" spans="3:3" x14ac:dyDescent="0.25">
      <c r="C1463" s="43"/>
    </row>
    <row r="1464" spans="3:3" x14ac:dyDescent="0.25">
      <c r="C1464" s="43"/>
    </row>
    <row r="1465" spans="3:3" x14ac:dyDescent="0.25">
      <c r="C1465" s="43"/>
    </row>
    <row r="1466" spans="3:3" x14ac:dyDescent="0.25">
      <c r="C1466" s="43"/>
    </row>
    <row r="1467" spans="3:3" x14ac:dyDescent="0.25">
      <c r="C1467" s="43"/>
    </row>
    <row r="1468" spans="3:3" x14ac:dyDescent="0.25">
      <c r="C1468" s="43"/>
    </row>
    <row r="1469" spans="3:3" x14ac:dyDescent="0.25">
      <c r="C1469" s="43"/>
    </row>
    <row r="1470" spans="3:3" x14ac:dyDescent="0.25">
      <c r="C1470" s="43"/>
    </row>
    <row r="1471" spans="3:3" x14ac:dyDescent="0.25">
      <c r="C1471" s="43"/>
    </row>
    <row r="1472" spans="3:3" x14ac:dyDescent="0.25">
      <c r="C1472" s="43"/>
    </row>
    <row r="1473" spans="3:3" x14ac:dyDescent="0.25">
      <c r="C1473" s="43"/>
    </row>
    <row r="1474" spans="3:3" x14ac:dyDescent="0.25">
      <c r="C1474" s="43"/>
    </row>
    <row r="1475" spans="3:3" x14ac:dyDescent="0.25">
      <c r="C1475" s="43"/>
    </row>
    <row r="1476" spans="3:3" x14ac:dyDescent="0.25">
      <c r="C1476" s="43"/>
    </row>
    <row r="1477" spans="3:3" x14ac:dyDescent="0.25">
      <c r="C1477" s="43"/>
    </row>
    <row r="1478" spans="3:3" x14ac:dyDescent="0.25">
      <c r="C1478" s="43"/>
    </row>
    <row r="1479" spans="3:3" x14ac:dyDescent="0.25">
      <c r="C1479" s="43"/>
    </row>
    <row r="1480" spans="3:3" x14ac:dyDescent="0.25">
      <c r="C1480" s="43"/>
    </row>
    <row r="1481" spans="3:3" x14ac:dyDescent="0.25">
      <c r="C1481" s="43"/>
    </row>
  </sheetData>
  <autoFilter ref="W1:W458" xr:uid="{D3959BD6-FC03-47E6-9BE1-8705B0859249}">
    <filterColumn colId="0">
      <filters>
        <filter val="COMPANIA DE INVERSIONES LA ESPANOLA S.A."/>
        <filter val="INVERCAP S.A."/>
        <filter val="INVERMAR S.A."/>
        <filter val="INVERNOVA S.A."/>
        <filter val="INVERSIONES AGRICOLAS Y COMERCIALES S.A."/>
        <filter val="INVERSIONES AGUAS METROPOLITANAS S.A."/>
        <filter val="INVERSIONES COVADONGA S.A."/>
        <filter val="INVERSIONES LA CONSTRUCCION S.A."/>
        <filter val="INVERSIONES NUTRAVALOR S.A."/>
        <filter val="INVERSIONES SIEMEL S.A."/>
        <filter val="INVERSIONES TRICAHUE S.A."/>
        <filter val="INVERSIONES UNESPA S.A."/>
        <filter val="INVERSIONES UNION ESPAÑOLA S.A."/>
        <filter val="INVERTEC FOODS S.A."/>
        <filter val="SOC. INVER. PAMPA CALICHERA S.A. SERIE A"/>
        <filter val="SOC. INVER. PAMPA CALICHERA S.A. SERIE B"/>
        <filter val="SOCIEDAD DE INVERSIONES CAMPOS CHILENOS S.A."/>
        <filter val="SOCIEDAD DE INVERSIONES ORO BLANCO S.A."/>
      </filters>
    </filterColumn>
  </autoFilter>
  <dataValidations count="2">
    <dataValidation type="list" allowBlank="1" showInputMessage="1" showErrorMessage="1" sqref="G71:G72 G74:G111 G113:G118" xr:uid="{D89C8F51-B94E-493E-AAD3-E960209A35D6}">
      <formula1>$H$2:$H$19</formula1>
    </dataValidation>
    <dataValidation type="list" allowBlank="1" showInputMessage="1" showErrorMessage="1" sqref="G73 G112 G119:G195 G202:G216" xr:uid="{E2BAFD6C-A8A2-401A-9756-E5768FACA158}">
      <formula1>$H$2:$H$20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E5C6-1ACF-4FEB-B2AF-5FB987B427F7}">
  <sheetPr filterMode="1"/>
  <dimension ref="A1:Z1112"/>
  <sheetViews>
    <sheetView topLeftCell="A396" workbookViewId="0">
      <selection activeCell="B191" sqref="B191"/>
    </sheetView>
  </sheetViews>
  <sheetFormatPr baseColWidth="10" defaultRowHeight="15" x14ac:dyDescent="0.25"/>
  <sheetData>
    <row r="1" spans="1:26" ht="51.75" thickBot="1" x14ac:dyDescent="0.3">
      <c r="A1" s="33" t="s">
        <v>12682</v>
      </c>
      <c r="B1" s="33" t="s">
        <v>12683</v>
      </c>
      <c r="C1" s="33" t="s">
        <v>12684</v>
      </c>
      <c r="D1" s="33" t="s">
        <v>12685</v>
      </c>
      <c r="E1" s="33" t="s">
        <v>12686</v>
      </c>
      <c r="F1" s="34" t="s">
        <v>12687</v>
      </c>
      <c r="G1" s="34" t="s">
        <v>12688</v>
      </c>
      <c r="H1" s="34" t="s">
        <v>12689</v>
      </c>
      <c r="I1" s="34" t="s">
        <v>12690</v>
      </c>
      <c r="J1" s="34" t="s">
        <v>12691</v>
      </c>
      <c r="K1" s="34" t="s">
        <v>12692</v>
      </c>
      <c r="L1" s="34" t="s">
        <v>12693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52.5" hidden="1" thickBot="1" x14ac:dyDescent="0.3">
      <c r="A2" s="39">
        <v>99546810</v>
      </c>
      <c r="B2" s="38" t="s">
        <v>13120</v>
      </c>
      <c r="C2" s="37">
        <v>201912</v>
      </c>
      <c r="D2" s="38" t="s">
        <v>12695</v>
      </c>
      <c r="E2" s="37" t="s">
        <v>12696</v>
      </c>
      <c r="F2" s="37">
        <v>0</v>
      </c>
      <c r="G2" s="37">
        <v>0</v>
      </c>
      <c r="H2" s="37">
        <v>9</v>
      </c>
      <c r="I2" s="38" t="s">
        <v>12777</v>
      </c>
      <c r="J2" s="38" t="s">
        <v>12698</v>
      </c>
      <c r="K2" s="38" t="s">
        <v>12699</v>
      </c>
      <c r="L2" s="38" t="s">
        <v>12700</v>
      </c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52.5" hidden="1" thickBot="1" x14ac:dyDescent="0.3">
      <c r="A3" s="39">
        <v>96962060</v>
      </c>
      <c r="B3" s="38" t="s">
        <v>13082</v>
      </c>
      <c r="C3" s="37">
        <v>201912</v>
      </c>
      <c r="D3" s="38" t="s">
        <v>12695</v>
      </c>
      <c r="E3" s="37" t="s">
        <v>12696</v>
      </c>
      <c r="F3" s="37">
        <v>0</v>
      </c>
      <c r="G3" s="37">
        <v>0</v>
      </c>
      <c r="H3" s="37">
        <v>9</v>
      </c>
      <c r="I3" s="38" t="s">
        <v>12777</v>
      </c>
      <c r="J3" s="38" t="s">
        <v>12698</v>
      </c>
      <c r="K3" s="38" t="s">
        <v>12699</v>
      </c>
      <c r="L3" s="38" t="s">
        <v>12700</v>
      </c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27" hidden="1" thickBot="1" x14ac:dyDescent="0.3">
      <c r="A4" s="39">
        <v>76663590</v>
      </c>
      <c r="B4" s="38" t="s">
        <v>12828</v>
      </c>
      <c r="C4" s="37">
        <v>201912</v>
      </c>
      <c r="D4" s="38" t="s">
        <v>12695</v>
      </c>
      <c r="E4" s="37" t="s">
        <v>12696</v>
      </c>
      <c r="F4" s="37">
        <v>0</v>
      </c>
      <c r="G4" s="37">
        <v>0</v>
      </c>
      <c r="H4" s="37">
        <v>14</v>
      </c>
      <c r="I4" s="38" t="s">
        <v>12697</v>
      </c>
      <c r="J4" s="38" t="s">
        <v>12698</v>
      </c>
      <c r="K4" s="38" t="s">
        <v>12699</v>
      </c>
      <c r="L4" s="38" t="s">
        <v>12700</v>
      </c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27" hidden="1" thickBot="1" x14ac:dyDescent="0.3">
      <c r="A5" s="39">
        <v>76675290</v>
      </c>
      <c r="B5" s="38" t="s">
        <v>12829</v>
      </c>
      <c r="C5" s="37">
        <v>201912</v>
      </c>
      <c r="D5" s="38" t="s">
        <v>12695</v>
      </c>
      <c r="E5" s="37" t="s">
        <v>418</v>
      </c>
      <c r="F5" s="37">
        <v>0</v>
      </c>
      <c r="G5" s="37">
        <v>0</v>
      </c>
      <c r="H5" s="37">
        <v>2</v>
      </c>
      <c r="I5" s="38" t="s">
        <v>12733</v>
      </c>
      <c r="J5" s="38" t="s">
        <v>12698</v>
      </c>
      <c r="K5" s="38" t="s">
        <v>12699</v>
      </c>
      <c r="L5" s="38" t="s">
        <v>12700</v>
      </c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03.5" hidden="1" thickBot="1" x14ac:dyDescent="0.3">
      <c r="A6" s="39">
        <v>96777540</v>
      </c>
      <c r="B6" s="38" t="s">
        <v>13011</v>
      </c>
      <c r="C6" s="37">
        <v>201912</v>
      </c>
      <c r="D6" s="38" t="s">
        <v>12695</v>
      </c>
      <c r="E6" s="37" t="s">
        <v>12696</v>
      </c>
      <c r="F6" s="37">
        <v>0</v>
      </c>
      <c r="G6" s="37">
        <v>0</v>
      </c>
      <c r="H6" s="37">
        <v>14</v>
      </c>
      <c r="I6" s="38" t="s">
        <v>12697</v>
      </c>
      <c r="J6" s="38" t="s">
        <v>12698</v>
      </c>
      <c r="K6" s="38" t="s">
        <v>12702</v>
      </c>
      <c r="L6" s="38" t="s">
        <v>12700</v>
      </c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78" hidden="1" thickBot="1" x14ac:dyDescent="0.3">
      <c r="A7" s="39">
        <v>96781140</v>
      </c>
      <c r="B7" s="38" t="s">
        <v>13012</v>
      </c>
      <c r="C7" s="37">
        <v>201912</v>
      </c>
      <c r="D7" s="38" t="s">
        <v>12695</v>
      </c>
      <c r="E7" s="37" t="s">
        <v>12696</v>
      </c>
      <c r="F7" s="37">
        <v>0</v>
      </c>
      <c r="G7" s="37">
        <v>0</v>
      </c>
      <c r="H7" s="37">
        <v>14</v>
      </c>
      <c r="I7" s="38" t="s">
        <v>12697</v>
      </c>
      <c r="J7" s="38" t="s">
        <v>12698</v>
      </c>
      <c r="K7" s="38" t="s">
        <v>12699</v>
      </c>
      <c r="L7" s="38" t="s">
        <v>12741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78" hidden="1" thickBot="1" x14ac:dyDescent="0.3">
      <c r="A8" s="39">
        <v>99597320</v>
      </c>
      <c r="B8" s="38" t="s">
        <v>13160</v>
      </c>
      <c r="C8" s="37">
        <v>201912</v>
      </c>
      <c r="D8" s="38" t="s">
        <v>12695</v>
      </c>
      <c r="E8" s="37" t="s">
        <v>12696</v>
      </c>
      <c r="F8" s="37">
        <v>0</v>
      </c>
      <c r="G8" s="37">
        <v>0</v>
      </c>
      <c r="H8" s="37">
        <v>14</v>
      </c>
      <c r="I8" s="38" t="s">
        <v>12697</v>
      </c>
      <c r="J8" s="38" t="s">
        <v>12698</v>
      </c>
      <c r="K8" s="38" t="s">
        <v>12699</v>
      </c>
      <c r="L8" s="38" t="s">
        <v>12700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103.5" thickBot="1" x14ac:dyDescent="0.3">
      <c r="A9" s="39">
        <v>76336511</v>
      </c>
      <c r="B9" s="38" t="s">
        <v>13183</v>
      </c>
      <c r="C9" s="37">
        <v>201912</v>
      </c>
      <c r="D9" s="38" t="s">
        <v>12695</v>
      </c>
      <c r="E9" s="37" t="s">
        <v>12696</v>
      </c>
      <c r="F9" s="37">
        <v>0</v>
      </c>
      <c r="G9" s="37">
        <v>0</v>
      </c>
      <c r="H9" s="37">
        <v>14</v>
      </c>
      <c r="I9" s="38" t="s">
        <v>12697</v>
      </c>
      <c r="J9" s="38" t="s">
        <v>12698</v>
      </c>
      <c r="K9" s="38" t="s">
        <v>12699</v>
      </c>
      <c r="L9" s="38" t="s">
        <v>12700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ht="90.75" hidden="1" thickBot="1" x14ac:dyDescent="0.3">
      <c r="A10" s="39">
        <v>96639280</v>
      </c>
      <c r="B10" s="38" t="s">
        <v>12970</v>
      </c>
      <c r="C10" s="37">
        <v>201912</v>
      </c>
      <c r="D10" s="38" t="s">
        <v>12695</v>
      </c>
      <c r="E10" s="37" t="s">
        <v>12696</v>
      </c>
      <c r="F10" s="37">
        <v>0</v>
      </c>
      <c r="G10" s="37">
        <v>0</v>
      </c>
      <c r="H10" s="37">
        <v>14</v>
      </c>
      <c r="I10" s="38" t="s">
        <v>12697</v>
      </c>
      <c r="J10" s="38" t="s">
        <v>12698</v>
      </c>
      <c r="K10" s="38" t="s">
        <v>12699</v>
      </c>
      <c r="L10" s="38" t="s">
        <v>12700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75.75" hidden="1" thickBot="1" x14ac:dyDescent="0.3">
      <c r="A11" s="36">
        <v>76943104</v>
      </c>
      <c r="B11" s="35" t="s">
        <v>13298</v>
      </c>
      <c r="C11" s="37">
        <v>201912</v>
      </c>
      <c r="D11" s="38" t="s">
        <v>12695</v>
      </c>
      <c r="E11" s="37" t="s">
        <v>12696</v>
      </c>
      <c r="F11" s="37">
        <v>0</v>
      </c>
      <c r="G11" s="37">
        <v>0</v>
      </c>
      <c r="H11" s="37">
        <v>14</v>
      </c>
      <c r="I11" s="38" t="s">
        <v>12697</v>
      </c>
      <c r="J11" s="38" t="s">
        <v>12698</v>
      </c>
      <c r="K11" s="38" t="s">
        <v>12699</v>
      </c>
      <c r="L11" s="38" t="s">
        <v>12700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52.5" hidden="1" thickBot="1" x14ac:dyDescent="0.3">
      <c r="A12" s="39">
        <v>76051386</v>
      </c>
      <c r="B12" s="38" t="s">
        <v>12764</v>
      </c>
      <c r="C12" s="37">
        <v>201912</v>
      </c>
      <c r="D12" s="38" t="s">
        <v>12695</v>
      </c>
      <c r="E12" s="37" t="s">
        <v>12696</v>
      </c>
      <c r="F12" s="37">
        <v>0</v>
      </c>
      <c r="G12" s="37">
        <v>0</v>
      </c>
      <c r="H12" s="37">
        <v>14</v>
      </c>
      <c r="I12" s="38" t="s">
        <v>12697</v>
      </c>
      <c r="J12" s="38" t="s">
        <v>12698</v>
      </c>
      <c r="K12" s="38" t="s">
        <v>12699</v>
      </c>
      <c r="L12" s="38" t="s">
        <v>12700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52.5" hidden="1" thickBot="1" x14ac:dyDescent="0.3">
      <c r="A13" s="39">
        <v>76520580</v>
      </c>
      <c r="B13" s="38" t="s">
        <v>12821</v>
      </c>
      <c r="C13" s="37">
        <v>201912</v>
      </c>
      <c r="D13" s="38" t="s">
        <v>12695</v>
      </c>
      <c r="E13" s="37" t="s">
        <v>12696</v>
      </c>
      <c r="F13" s="37">
        <v>0</v>
      </c>
      <c r="G13" s="37">
        <v>0</v>
      </c>
      <c r="H13" s="37">
        <v>14</v>
      </c>
      <c r="I13" s="38" t="s">
        <v>12697</v>
      </c>
      <c r="J13" s="38" t="s">
        <v>12698</v>
      </c>
      <c r="K13" s="38" t="s">
        <v>12699</v>
      </c>
      <c r="L13" s="38" t="s">
        <v>12700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65.25" hidden="1" thickBot="1" x14ac:dyDescent="0.3">
      <c r="A14" s="39">
        <v>76015714</v>
      </c>
      <c r="B14" s="38" t="s">
        <v>12744</v>
      </c>
      <c r="C14" s="37">
        <v>201912</v>
      </c>
      <c r="D14" s="38" t="s">
        <v>12695</v>
      </c>
      <c r="E14" s="37" t="s">
        <v>12696</v>
      </c>
      <c r="F14" s="37">
        <v>0</v>
      </c>
      <c r="G14" s="37">
        <v>0</v>
      </c>
      <c r="H14" s="37">
        <v>14</v>
      </c>
      <c r="I14" s="38" t="s">
        <v>12697</v>
      </c>
      <c r="J14" s="38" t="s">
        <v>12698</v>
      </c>
      <c r="K14" s="38" t="s">
        <v>12699</v>
      </c>
      <c r="L14" s="38" t="s">
        <v>12700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78" hidden="1" thickBot="1" x14ac:dyDescent="0.3">
      <c r="A15" s="39">
        <v>96912990</v>
      </c>
      <c r="B15" s="38" t="s">
        <v>13067</v>
      </c>
      <c r="C15" s="37">
        <v>201912</v>
      </c>
      <c r="D15" s="38" t="s">
        <v>12695</v>
      </c>
      <c r="E15" s="37" t="s">
        <v>12696</v>
      </c>
      <c r="F15" s="37">
        <v>0</v>
      </c>
      <c r="G15" s="37">
        <v>0</v>
      </c>
      <c r="H15" s="37">
        <v>13</v>
      </c>
      <c r="I15" s="38" t="s">
        <v>12739</v>
      </c>
      <c r="J15" s="38" t="s">
        <v>12698</v>
      </c>
      <c r="K15" s="38" t="s">
        <v>12702</v>
      </c>
      <c r="L15" s="38" t="s">
        <v>12700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90.75" hidden="1" thickBot="1" x14ac:dyDescent="0.3">
      <c r="A16" s="39">
        <v>99563730</v>
      </c>
      <c r="B16" s="38" t="s">
        <v>13137</v>
      </c>
      <c r="C16" s="37">
        <v>201912</v>
      </c>
      <c r="D16" s="38" t="s">
        <v>12695</v>
      </c>
      <c r="E16" s="37" t="s">
        <v>12696</v>
      </c>
      <c r="F16" s="37">
        <v>0</v>
      </c>
      <c r="G16" s="37">
        <v>0</v>
      </c>
      <c r="H16" s="37">
        <v>13</v>
      </c>
      <c r="I16" s="38" t="s">
        <v>12739</v>
      </c>
      <c r="J16" s="38" t="s">
        <v>12698</v>
      </c>
      <c r="K16" s="38" t="s">
        <v>12699</v>
      </c>
      <c r="L16" s="38" t="s">
        <v>12700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39.75" hidden="1" thickBot="1" x14ac:dyDescent="0.3">
      <c r="A17" s="39">
        <v>94272000</v>
      </c>
      <c r="B17" s="38" t="s">
        <v>12206</v>
      </c>
      <c r="C17" s="37">
        <v>201912</v>
      </c>
      <c r="D17" s="38" t="s">
        <v>12704</v>
      </c>
      <c r="E17" s="37" t="s">
        <v>418</v>
      </c>
      <c r="F17" s="37">
        <v>0</v>
      </c>
      <c r="G17" s="37">
        <v>1</v>
      </c>
      <c r="H17" s="37">
        <v>11</v>
      </c>
      <c r="I17" s="38" t="s">
        <v>12748</v>
      </c>
      <c r="J17" s="38" t="s">
        <v>12698</v>
      </c>
      <c r="K17" s="38" t="s">
        <v>12699</v>
      </c>
      <c r="L17" s="38" t="s">
        <v>12700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39.75" hidden="1" thickBot="1" x14ac:dyDescent="0.3">
      <c r="A18" s="39">
        <v>96566940</v>
      </c>
      <c r="B18" s="38" t="s">
        <v>12107</v>
      </c>
      <c r="C18" s="37">
        <v>201912</v>
      </c>
      <c r="D18" s="38" t="s">
        <v>12704</v>
      </c>
      <c r="E18" s="37" t="s">
        <v>418</v>
      </c>
      <c r="F18" s="37">
        <v>0</v>
      </c>
      <c r="G18" s="37">
        <v>1</v>
      </c>
      <c r="H18" s="37">
        <v>5</v>
      </c>
      <c r="I18" s="38" t="s">
        <v>12711</v>
      </c>
      <c r="J18" s="38" t="s">
        <v>12698</v>
      </c>
      <c r="K18" s="38" t="s">
        <v>12699</v>
      </c>
      <c r="L18" s="38" t="s">
        <v>12700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39.75" hidden="1" thickBot="1" x14ac:dyDescent="0.3">
      <c r="A19" s="39">
        <v>91253000</v>
      </c>
      <c r="B19" s="38" t="s">
        <v>12887</v>
      </c>
      <c r="C19" s="37">
        <v>201912</v>
      </c>
      <c r="D19" s="38" t="s">
        <v>12695</v>
      </c>
      <c r="E19" s="37" t="s">
        <v>418</v>
      </c>
      <c r="F19" s="37">
        <v>0</v>
      </c>
      <c r="G19" s="37">
        <v>1</v>
      </c>
      <c r="H19" s="37">
        <v>1</v>
      </c>
      <c r="I19" s="38" t="s">
        <v>12705</v>
      </c>
      <c r="J19" s="38" t="s">
        <v>12698</v>
      </c>
      <c r="K19" s="38" t="s">
        <v>12699</v>
      </c>
      <c r="L19" s="38" t="s">
        <v>12700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39.75" hidden="1" thickBot="1" x14ac:dyDescent="0.3">
      <c r="A20" s="39">
        <v>76129263</v>
      </c>
      <c r="B20" s="38" t="s">
        <v>12384</v>
      </c>
      <c r="C20" s="37">
        <v>201912</v>
      </c>
      <c r="D20" s="38" t="s">
        <v>12695</v>
      </c>
      <c r="E20" s="37" t="s">
        <v>418</v>
      </c>
      <c r="F20" s="37">
        <v>1</v>
      </c>
      <c r="G20" s="37">
        <v>0</v>
      </c>
      <c r="H20" s="37">
        <v>1</v>
      </c>
      <c r="I20" s="38" t="s">
        <v>12705</v>
      </c>
      <c r="J20" s="38" t="s">
        <v>12698</v>
      </c>
      <c r="K20" s="38" t="s">
        <v>12699</v>
      </c>
      <c r="L20" s="38" t="s">
        <v>12700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39.75" hidden="1" thickBot="1" x14ac:dyDescent="0.3">
      <c r="A21" s="39">
        <v>61808000</v>
      </c>
      <c r="B21" s="38" t="s">
        <v>12308</v>
      </c>
      <c r="C21" s="37">
        <v>201912</v>
      </c>
      <c r="D21" s="38" t="s">
        <v>12695</v>
      </c>
      <c r="E21" s="37" t="s">
        <v>418</v>
      </c>
      <c r="F21" s="37">
        <v>0</v>
      </c>
      <c r="G21" s="37">
        <v>1</v>
      </c>
      <c r="H21" s="37">
        <v>10</v>
      </c>
      <c r="I21" s="38" t="s">
        <v>12721</v>
      </c>
      <c r="J21" s="38" t="s">
        <v>12698</v>
      </c>
      <c r="K21" s="38" t="s">
        <v>12702</v>
      </c>
      <c r="L21" s="38" t="s">
        <v>12700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39.75" hidden="1" thickBot="1" x14ac:dyDescent="0.3">
      <c r="A22" s="39">
        <v>99561030</v>
      </c>
      <c r="B22" s="38" t="s">
        <v>12358</v>
      </c>
      <c r="C22" s="37">
        <v>201912</v>
      </c>
      <c r="D22" s="38" t="s">
        <v>12695</v>
      </c>
      <c r="E22" s="37" t="s">
        <v>12696</v>
      </c>
      <c r="F22" s="37">
        <v>0</v>
      </c>
      <c r="G22" s="37">
        <v>0</v>
      </c>
      <c r="H22" s="37">
        <v>10</v>
      </c>
      <c r="I22" s="38" t="s">
        <v>12721</v>
      </c>
      <c r="J22" s="38" t="s">
        <v>12698</v>
      </c>
      <c r="K22" s="38" t="s">
        <v>12702</v>
      </c>
      <c r="L22" s="38" t="s">
        <v>12700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39.75" hidden="1" thickBot="1" x14ac:dyDescent="0.3">
      <c r="A23" s="39">
        <v>76215637</v>
      </c>
      <c r="B23" s="38" t="s">
        <v>12358</v>
      </c>
      <c r="C23" s="37">
        <v>201912</v>
      </c>
      <c r="D23" s="38" t="s">
        <v>12695</v>
      </c>
      <c r="E23" s="37" t="s">
        <v>12696</v>
      </c>
      <c r="F23" s="37">
        <v>0</v>
      </c>
      <c r="G23" s="37">
        <v>0</v>
      </c>
      <c r="H23" s="37">
        <v>10</v>
      </c>
      <c r="I23" s="38" t="s">
        <v>12721</v>
      </c>
      <c r="J23" s="38" t="s">
        <v>12698</v>
      </c>
      <c r="K23" s="38" t="s">
        <v>12702</v>
      </c>
      <c r="L23" s="38" t="s">
        <v>12700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39.75" hidden="1" thickBot="1" x14ac:dyDescent="0.3">
      <c r="A24" s="39">
        <v>99542570</v>
      </c>
      <c r="B24" s="38" t="s">
        <v>13116</v>
      </c>
      <c r="C24" s="37">
        <v>201912</v>
      </c>
      <c r="D24" s="38" t="s">
        <v>12695</v>
      </c>
      <c r="E24" s="37" t="s">
        <v>12696</v>
      </c>
      <c r="F24" s="37">
        <v>0</v>
      </c>
      <c r="G24" s="37">
        <v>0</v>
      </c>
      <c r="H24" s="37">
        <v>10</v>
      </c>
      <c r="I24" s="38" t="s">
        <v>12721</v>
      </c>
      <c r="J24" s="38" t="s">
        <v>12698</v>
      </c>
      <c r="K24" s="38" t="s">
        <v>12702</v>
      </c>
      <c r="L24" s="38" t="s">
        <v>12700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39.75" hidden="1" thickBot="1" x14ac:dyDescent="0.3">
      <c r="A25" s="39">
        <v>96809310</v>
      </c>
      <c r="B25" s="38" t="s">
        <v>13026</v>
      </c>
      <c r="C25" s="37">
        <v>201912</v>
      </c>
      <c r="D25" s="38" t="s">
        <v>12695</v>
      </c>
      <c r="E25" s="37" t="s">
        <v>418</v>
      </c>
      <c r="F25" s="37">
        <v>0</v>
      </c>
      <c r="G25" s="37">
        <v>0</v>
      </c>
      <c r="H25" s="37">
        <v>10</v>
      </c>
      <c r="I25" s="38" t="s">
        <v>12721</v>
      </c>
      <c r="J25" s="38" t="s">
        <v>12698</v>
      </c>
      <c r="K25" s="38" t="s">
        <v>12702</v>
      </c>
      <c r="L25" s="38" t="s">
        <v>12700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39.75" hidden="1" thickBot="1" x14ac:dyDescent="0.3">
      <c r="A26" s="39">
        <v>99540870</v>
      </c>
      <c r="B26" s="38" t="s">
        <v>12338</v>
      </c>
      <c r="C26" s="37">
        <v>201912</v>
      </c>
      <c r="D26" s="38" t="s">
        <v>12695</v>
      </c>
      <c r="E26" s="37" t="s">
        <v>12696</v>
      </c>
      <c r="F26" s="37">
        <v>0</v>
      </c>
      <c r="G26" s="37">
        <v>0</v>
      </c>
      <c r="H26" s="37">
        <v>10</v>
      </c>
      <c r="I26" s="38" t="s">
        <v>12721</v>
      </c>
      <c r="J26" s="38" t="s">
        <v>12698</v>
      </c>
      <c r="K26" s="38" t="s">
        <v>12702</v>
      </c>
      <c r="L26" s="38" t="s">
        <v>12700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39.75" hidden="1" thickBot="1" x14ac:dyDescent="0.3">
      <c r="A27" s="39">
        <v>76418976</v>
      </c>
      <c r="B27" s="38" t="s">
        <v>12338</v>
      </c>
      <c r="C27" s="37">
        <v>201912</v>
      </c>
      <c r="D27" s="38" t="s">
        <v>12695</v>
      </c>
      <c r="E27" s="37" t="s">
        <v>12696</v>
      </c>
      <c r="F27" s="37">
        <v>0</v>
      </c>
      <c r="G27" s="37">
        <v>0</v>
      </c>
      <c r="H27" s="37">
        <v>10</v>
      </c>
      <c r="I27" s="38" t="s">
        <v>12721</v>
      </c>
      <c r="J27" s="38" t="s">
        <v>12698</v>
      </c>
      <c r="K27" s="38" t="s">
        <v>12699</v>
      </c>
      <c r="L27" s="38" t="s">
        <v>12700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39.75" hidden="1" thickBot="1" x14ac:dyDescent="0.3">
      <c r="A28" s="39">
        <v>96703230</v>
      </c>
      <c r="B28" s="38" t="s">
        <v>12985</v>
      </c>
      <c r="C28" s="37">
        <v>201912</v>
      </c>
      <c r="D28" s="38" t="s">
        <v>12695</v>
      </c>
      <c r="E28" s="37" t="s">
        <v>12696</v>
      </c>
      <c r="F28" s="37">
        <v>0</v>
      </c>
      <c r="G28" s="37">
        <v>0</v>
      </c>
      <c r="H28" s="37">
        <v>10</v>
      </c>
      <c r="I28" s="38" t="s">
        <v>12721</v>
      </c>
      <c r="J28" s="38" t="s">
        <v>12698</v>
      </c>
      <c r="K28" s="38" t="s">
        <v>12702</v>
      </c>
      <c r="L28" s="38" t="s">
        <v>12700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52.5" hidden="1" thickBot="1" x14ac:dyDescent="0.3">
      <c r="A29" s="39">
        <v>99561010</v>
      </c>
      <c r="B29" s="38" t="s">
        <v>12361</v>
      </c>
      <c r="C29" s="37">
        <v>201912</v>
      </c>
      <c r="D29" s="38" t="s">
        <v>12695</v>
      </c>
      <c r="E29" s="37" t="s">
        <v>12696</v>
      </c>
      <c r="F29" s="37">
        <v>0</v>
      </c>
      <c r="G29" s="37">
        <v>0</v>
      </c>
      <c r="H29" s="37">
        <v>10</v>
      </c>
      <c r="I29" s="38" t="s">
        <v>12721</v>
      </c>
      <c r="J29" s="38" t="s">
        <v>12698</v>
      </c>
      <c r="K29" s="38" t="s">
        <v>12702</v>
      </c>
      <c r="L29" s="38" t="s">
        <v>12700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52.5" hidden="1" thickBot="1" x14ac:dyDescent="0.3">
      <c r="A30" s="39">
        <v>76215634</v>
      </c>
      <c r="B30" s="38" t="s">
        <v>12361</v>
      </c>
      <c r="C30" s="37">
        <v>201912</v>
      </c>
      <c r="D30" s="38" t="s">
        <v>12695</v>
      </c>
      <c r="E30" s="37" t="s">
        <v>12696</v>
      </c>
      <c r="F30" s="37">
        <v>0</v>
      </c>
      <c r="G30" s="37">
        <v>0</v>
      </c>
      <c r="H30" s="37">
        <v>10</v>
      </c>
      <c r="I30" s="38" t="s">
        <v>12721</v>
      </c>
      <c r="J30" s="38" t="s">
        <v>12698</v>
      </c>
      <c r="K30" s="38" t="s">
        <v>12702</v>
      </c>
      <c r="L30" s="38" t="s">
        <v>12700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39.75" hidden="1" thickBot="1" x14ac:dyDescent="0.3">
      <c r="A31" s="39">
        <v>99541380</v>
      </c>
      <c r="B31" s="38" t="s">
        <v>13115</v>
      </c>
      <c r="C31" s="37">
        <v>201912</v>
      </c>
      <c r="D31" s="38" t="s">
        <v>12695</v>
      </c>
      <c r="E31" s="37" t="s">
        <v>12696</v>
      </c>
      <c r="F31" s="37">
        <v>0</v>
      </c>
      <c r="G31" s="37">
        <v>0</v>
      </c>
      <c r="H31" s="37">
        <v>10</v>
      </c>
      <c r="I31" s="38" t="s">
        <v>12721</v>
      </c>
      <c r="J31" s="38" t="s">
        <v>12698</v>
      </c>
      <c r="K31" s="38" t="s">
        <v>12702</v>
      </c>
      <c r="L31" s="38" t="s">
        <v>12700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39.75" hidden="1" thickBot="1" x14ac:dyDescent="0.3">
      <c r="A32" s="39">
        <v>99561040</v>
      </c>
      <c r="B32" s="38" t="s">
        <v>12355</v>
      </c>
      <c r="C32" s="37">
        <v>201912</v>
      </c>
      <c r="D32" s="38" t="s">
        <v>12695</v>
      </c>
      <c r="E32" s="37" t="s">
        <v>12696</v>
      </c>
      <c r="F32" s="37">
        <v>0</v>
      </c>
      <c r="G32" s="37">
        <v>0</v>
      </c>
      <c r="H32" s="37">
        <v>10</v>
      </c>
      <c r="I32" s="38" t="s">
        <v>12721</v>
      </c>
      <c r="J32" s="38" t="s">
        <v>12698</v>
      </c>
      <c r="K32" s="38" t="s">
        <v>12702</v>
      </c>
      <c r="L32" s="38" t="s">
        <v>12700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39.75" hidden="1" thickBot="1" x14ac:dyDescent="0.3">
      <c r="A33" s="39">
        <v>76215628</v>
      </c>
      <c r="B33" s="38" t="s">
        <v>12355</v>
      </c>
      <c r="C33" s="37">
        <v>201912</v>
      </c>
      <c r="D33" s="38" t="s">
        <v>12695</v>
      </c>
      <c r="E33" s="37" t="s">
        <v>12696</v>
      </c>
      <c r="F33" s="37">
        <v>0</v>
      </c>
      <c r="G33" s="37">
        <v>0</v>
      </c>
      <c r="H33" s="37">
        <v>10</v>
      </c>
      <c r="I33" s="38" t="s">
        <v>12721</v>
      </c>
      <c r="J33" s="38" t="s">
        <v>12698</v>
      </c>
      <c r="K33" s="38" t="s">
        <v>12702</v>
      </c>
      <c r="L33" s="38" t="s">
        <v>12700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39.75" hidden="1" thickBot="1" x14ac:dyDescent="0.3">
      <c r="A34" s="39">
        <v>89221000</v>
      </c>
      <c r="B34" s="38" t="s">
        <v>12860</v>
      </c>
      <c r="C34" s="37">
        <v>201912</v>
      </c>
      <c r="D34" s="38" t="s">
        <v>12695</v>
      </c>
      <c r="E34" s="37" t="s">
        <v>12696</v>
      </c>
      <c r="F34" s="37">
        <v>0</v>
      </c>
      <c r="G34" s="37">
        <v>0</v>
      </c>
      <c r="H34" s="37">
        <v>10</v>
      </c>
      <c r="I34" s="38" t="s">
        <v>12721</v>
      </c>
      <c r="J34" s="38" t="s">
        <v>12698</v>
      </c>
      <c r="K34" s="38" t="s">
        <v>12702</v>
      </c>
      <c r="L34" s="38" t="s">
        <v>12700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39.75" hidden="1" thickBot="1" x14ac:dyDescent="0.3">
      <c r="A35" s="39">
        <v>76030156</v>
      </c>
      <c r="B35" s="38" t="s">
        <v>12364</v>
      </c>
      <c r="C35" s="37">
        <v>201912</v>
      </c>
      <c r="D35" s="38" t="s">
        <v>12695</v>
      </c>
      <c r="E35" s="37" t="s">
        <v>418</v>
      </c>
      <c r="F35" s="37">
        <v>0</v>
      </c>
      <c r="G35" s="37">
        <v>0</v>
      </c>
      <c r="H35" s="37">
        <v>10</v>
      </c>
      <c r="I35" s="38" t="s">
        <v>12721</v>
      </c>
      <c r="J35" s="38" t="s">
        <v>12698</v>
      </c>
      <c r="K35" s="38" t="s">
        <v>12702</v>
      </c>
      <c r="L35" s="38" t="s">
        <v>12700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39.75" hidden="1" thickBot="1" x14ac:dyDescent="0.3">
      <c r="A36" s="39">
        <v>76188962</v>
      </c>
      <c r="B36" s="38" t="s">
        <v>12364</v>
      </c>
      <c r="C36" s="37">
        <v>201912</v>
      </c>
      <c r="D36" s="38" t="s">
        <v>12695</v>
      </c>
      <c r="E36" s="37" t="s">
        <v>418</v>
      </c>
      <c r="F36" s="37">
        <v>0</v>
      </c>
      <c r="G36" s="37">
        <v>0</v>
      </c>
      <c r="H36" s="37">
        <v>10</v>
      </c>
      <c r="I36" s="38" t="s">
        <v>12721</v>
      </c>
      <c r="J36" s="38" t="s">
        <v>12698</v>
      </c>
      <c r="K36" s="38" t="s">
        <v>12702</v>
      </c>
      <c r="L36" s="38" t="s">
        <v>12700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65.25" hidden="1" thickBot="1" x14ac:dyDescent="0.3">
      <c r="A37" s="39">
        <v>99501280</v>
      </c>
      <c r="B37" s="38" t="s">
        <v>13100</v>
      </c>
      <c r="C37" s="37">
        <v>201912</v>
      </c>
      <c r="D37" s="38" t="s">
        <v>12695</v>
      </c>
      <c r="E37" s="37" t="s">
        <v>12696</v>
      </c>
      <c r="F37" s="37">
        <v>0</v>
      </c>
      <c r="G37" s="37">
        <v>0</v>
      </c>
      <c r="H37" s="37">
        <v>10</v>
      </c>
      <c r="I37" s="38" t="s">
        <v>12721</v>
      </c>
      <c r="J37" s="38" t="s">
        <v>12698</v>
      </c>
      <c r="K37" s="38" t="s">
        <v>12702</v>
      </c>
      <c r="L37" s="38" t="s">
        <v>12700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39.75" hidden="1" thickBot="1" x14ac:dyDescent="0.3">
      <c r="A38" s="39">
        <v>96954950</v>
      </c>
      <c r="B38" s="38" t="s">
        <v>13079</v>
      </c>
      <c r="C38" s="37">
        <v>201912</v>
      </c>
      <c r="D38" s="38" t="s">
        <v>12695</v>
      </c>
      <c r="E38" s="37" t="s">
        <v>12696</v>
      </c>
      <c r="F38" s="37">
        <v>0</v>
      </c>
      <c r="G38" s="37">
        <v>0</v>
      </c>
      <c r="H38" s="37">
        <v>10</v>
      </c>
      <c r="I38" s="38" t="s">
        <v>12721</v>
      </c>
      <c r="J38" s="38" t="s">
        <v>12698</v>
      </c>
      <c r="K38" s="38" t="s">
        <v>12699</v>
      </c>
      <c r="L38" s="38" t="s">
        <v>12700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52.5" hidden="1" thickBot="1" x14ac:dyDescent="0.3">
      <c r="A39" s="39">
        <v>99593190</v>
      </c>
      <c r="B39" s="38" t="s">
        <v>13156</v>
      </c>
      <c r="C39" s="37">
        <v>201912</v>
      </c>
      <c r="D39" s="38" t="s">
        <v>12695</v>
      </c>
      <c r="E39" s="37" t="s">
        <v>12696</v>
      </c>
      <c r="F39" s="37">
        <v>0</v>
      </c>
      <c r="G39" s="37">
        <v>0</v>
      </c>
      <c r="H39" s="37">
        <v>10</v>
      </c>
      <c r="I39" s="38" t="s">
        <v>12721</v>
      </c>
      <c r="J39" s="38" t="s">
        <v>12698</v>
      </c>
      <c r="K39" s="38" t="s">
        <v>12702</v>
      </c>
      <c r="L39" s="38" t="s">
        <v>12700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52.5" hidden="1" thickBot="1" x14ac:dyDescent="0.3">
      <c r="A40" s="39">
        <v>76115834</v>
      </c>
      <c r="B40" s="38" t="s">
        <v>12787</v>
      </c>
      <c r="C40" s="37">
        <v>201912</v>
      </c>
      <c r="D40" s="38" t="s">
        <v>12695</v>
      </c>
      <c r="E40" s="37" t="s">
        <v>12696</v>
      </c>
      <c r="F40" s="37">
        <v>0</v>
      </c>
      <c r="G40" s="37">
        <v>0</v>
      </c>
      <c r="H40" s="37">
        <v>10</v>
      </c>
      <c r="I40" s="38" t="s">
        <v>12721</v>
      </c>
      <c r="J40" s="38" t="s">
        <v>12698</v>
      </c>
      <c r="K40" s="38" t="s">
        <v>12702</v>
      </c>
      <c r="L40" s="38" t="s">
        <v>12700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52.5" hidden="1" thickBot="1" x14ac:dyDescent="0.3">
      <c r="A41" s="39">
        <v>96773290</v>
      </c>
      <c r="B41" s="38" t="s">
        <v>13009</v>
      </c>
      <c r="C41" s="37">
        <v>201912</v>
      </c>
      <c r="D41" s="38" t="s">
        <v>12695</v>
      </c>
      <c r="E41" s="37" t="s">
        <v>12696</v>
      </c>
      <c r="F41" s="37">
        <v>0</v>
      </c>
      <c r="G41" s="37">
        <v>0</v>
      </c>
      <c r="H41" s="37">
        <v>10</v>
      </c>
      <c r="I41" s="38" t="s">
        <v>12721</v>
      </c>
      <c r="J41" s="38" t="s">
        <v>12698</v>
      </c>
      <c r="K41" s="38" t="s">
        <v>12702</v>
      </c>
      <c r="L41" s="38" t="s">
        <v>12700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03.5" hidden="1" thickBot="1" x14ac:dyDescent="0.3">
      <c r="A42" s="39">
        <v>76435792</v>
      </c>
      <c r="B42" s="38" t="s">
        <v>13220</v>
      </c>
      <c r="C42" s="37">
        <v>201912</v>
      </c>
      <c r="D42" s="38" t="s">
        <v>12695</v>
      </c>
      <c r="E42" s="37" t="s">
        <v>12696</v>
      </c>
      <c r="F42" s="37">
        <v>0</v>
      </c>
      <c r="G42" s="37">
        <v>0</v>
      </c>
      <c r="H42" s="37">
        <v>14</v>
      </c>
      <c r="I42" s="38" t="s">
        <v>12697</v>
      </c>
      <c r="J42" s="38" t="s">
        <v>12698</v>
      </c>
      <c r="K42" s="38" t="s">
        <v>12699</v>
      </c>
      <c r="L42" s="38" t="s">
        <v>12700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27" hidden="1" thickBot="1" x14ac:dyDescent="0.3">
      <c r="A43" s="39">
        <v>94270000</v>
      </c>
      <c r="B43" s="38" t="s">
        <v>12109</v>
      </c>
      <c r="C43" s="37">
        <v>201912</v>
      </c>
      <c r="D43" s="38" t="s">
        <v>12695</v>
      </c>
      <c r="E43" s="37" t="s">
        <v>418</v>
      </c>
      <c r="F43" s="37">
        <v>0</v>
      </c>
      <c r="G43" s="37">
        <v>1</v>
      </c>
      <c r="H43" s="37">
        <v>9</v>
      </c>
      <c r="I43" s="38" t="s">
        <v>12777</v>
      </c>
      <c r="J43" s="38" t="s">
        <v>12698</v>
      </c>
      <c r="K43" s="38" t="s">
        <v>12702</v>
      </c>
      <c r="L43" s="38" t="s">
        <v>12700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65.25" hidden="1" thickBot="1" x14ac:dyDescent="0.3">
      <c r="A44" s="39">
        <v>99586130</v>
      </c>
      <c r="B44" s="38" t="s">
        <v>13149</v>
      </c>
      <c r="C44" s="37">
        <v>201912</v>
      </c>
      <c r="D44" s="38" t="s">
        <v>12695</v>
      </c>
      <c r="E44" s="37" t="s">
        <v>418</v>
      </c>
      <c r="F44" s="37">
        <v>0</v>
      </c>
      <c r="G44" s="37">
        <v>0</v>
      </c>
      <c r="H44" s="37">
        <v>9</v>
      </c>
      <c r="I44" s="38" t="s">
        <v>12777</v>
      </c>
      <c r="J44" s="38" t="s">
        <v>12698</v>
      </c>
      <c r="K44" s="38" t="s">
        <v>12702</v>
      </c>
      <c r="L44" s="38" t="s">
        <v>12700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90.75" hidden="1" thickBot="1" x14ac:dyDescent="0.3">
      <c r="A45" s="39">
        <v>76429904</v>
      </c>
      <c r="B45" s="38" t="s">
        <v>13219</v>
      </c>
      <c r="C45" s="37">
        <v>201912</v>
      </c>
      <c r="D45" s="38" t="s">
        <v>12695</v>
      </c>
      <c r="E45" s="37" t="s">
        <v>12696</v>
      </c>
      <c r="F45" s="37">
        <v>0</v>
      </c>
      <c r="G45" s="37">
        <v>0</v>
      </c>
      <c r="H45" s="37">
        <v>14</v>
      </c>
      <c r="I45" s="38" t="s">
        <v>12697</v>
      </c>
      <c r="J45" s="38" t="s">
        <v>12698</v>
      </c>
      <c r="K45" s="38" t="s">
        <v>12699</v>
      </c>
      <c r="L45" s="38" t="s">
        <v>12700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78" hidden="1" thickBot="1" x14ac:dyDescent="0.3">
      <c r="A46" s="39">
        <v>76551925</v>
      </c>
      <c r="B46" s="38" t="s">
        <v>13242</v>
      </c>
      <c r="C46" s="37">
        <v>201912</v>
      </c>
      <c r="D46" s="38" t="s">
        <v>12695</v>
      </c>
      <c r="E46" s="37" t="s">
        <v>12696</v>
      </c>
      <c r="F46" s="37">
        <v>0</v>
      </c>
      <c r="G46" s="37">
        <v>0</v>
      </c>
      <c r="H46" s="37">
        <v>14</v>
      </c>
      <c r="I46" s="38" t="s">
        <v>12697</v>
      </c>
      <c r="J46" s="38" t="s">
        <v>12842</v>
      </c>
      <c r="K46" s="38" t="s">
        <v>12699</v>
      </c>
      <c r="L46" s="38" t="s">
        <v>12741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spans="1:26" ht="78" hidden="1" thickBot="1" x14ac:dyDescent="0.3">
      <c r="A47" s="39">
        <v>76100121</v>
      </c>
      <c r="B47" s="38" t="s">
        <v>12783</v>
      </c>
      <c r="C47" s="37">
        <v>201912</v>
      </c>
      <c r="D47" s="38" t="s">
        <v>12704</v>
      </c>
      <c r="E47" s="37" t="s">
        <v>12696</v>
      </c>
      <c r="F47" s="37">
        <v>0</v>
      </c>
      <c r="G47" s="37">
        <v>0</v>
      </c>
      <c r="H47" s="37">
        <v>8</v>
      </c>
      <c r="I47" s="38" t="s">
        <v>12770</v>
      </c>
      <c r="J47" s="38" t="s">
        <v>12698</v>
      </c>
      <c r="K47" s="38" t="s">
        <v>12699</v>
      </c>
      <c r="L47" s="38" t="s">
        <v>12700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spans="1:26" ht="103.5" hidden="1" thickBot="1" x14ac:dyDescent="0.3">
      <c r="A48" s="39">
        <v>76503273</v>
      </c>
      <c r="B48" s="38" t="s">
        <v>13237</v>
      </c>
      <c r="C48" s="37">
        <v>201912</v>
      </c>
      <c r="D48" s="38" t="s">
        <v>12695</v>
      </c>
      <c r="E48" s="37" t="s">
        <v>12696</v>
      </c>
      <c r="F48" s="37">
        <v>0</v>
      </c>
      <c r="G48" s="37">
        <v>0</v>
      </c>
      <c r="H48" s="37">
        <v>14</v>
      </c>
      <c r="I48" s="38" t="s">
        <v>12697</v>
      </c>
      <c r="J48" s="38" t="s">
        <v>12842</v>
      </c>
      <c r="K48" s="38" t="s">
        <v>12699</v>
      </c>
      <c r="L48" s="38" t="s">
        <v>12741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spans="1:26" ht="52.5" hidden="1" thickBot="1" x14ac:dyDescent="0.3">
      <c r="A49" s="39">
        <v>91400000</v>
      </c>
      <c r="B49" s="38" t="s">
        <v>12112</v>
      </c>
      <c r="C49" s="37">
        <v>201912</v>
      </c>
      <c r="D49" s="38" t="s">
        <v>12695</v>
      </c>
      <c r="E49" s="37" t="s">
        <v>418</v>
      </c>
      <c r="F49" s="37">
        <v>0</v>
      </c>
      <c r="G49" s="37">
        <v>1</v>
      </c>
      <c r="H49" s="37">
        <v>15</v>
      </c>
      <c r="I49" s="38" t="s">
        <v>12717</v>
      </c>
      <c r="J49" s="38" t="s">
        <v>12698</v>
      </c>
      <c r="K49" s="38" t="s">
        <v>12699</v>
      </c>
      <c r="L49" s="38" t="s">
        <v>12700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spans="1:26" ht="39.75" hidden="1" thickBot="1" x14ac:dyDescent="0.3">
      <c r="A50" s="39">
        <v>96556310</v>
      </c>
      <c r="B50" s="38" t="s">
        <v>12115</v>
      </c>
      <c r="C50" s="37">
        <v>201912</v>
      </c>
      <c r="D50" s="38" t="s">
        <v>12704</v>
      </c>
      <c r="E50" s="37" t="s">
        <v>418</v>
      </c>
      <c r="F50" s="37">
        <v>1</v>
      </c>
      <c r="G50" s="37">
        <v>1</v>
      </c>
      <c r="H50" s="37">
        <v>4</v>
      </c>
      <c r="I50" s="38" t="s">
        <v>12864</v>
      </c>
      <c r="J50" s="38" t="s">
        <v>12698</v>
      </c>
      <c r="K50" s="38" t="s">
        <v>12699</v>
      </c>
      <c r="L50" s="38" t="s">
        <v>12700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spans="1:26" ht="65.25" hidden="1" thickBot="1" x14ac:dyDescent="0.3">
      <c r="A51" s="39">
        <v>99511240</v>
      </c>
      <c r="B51" s="38" t="s">
        <v>13104</v>
      </c>
      <c r="C51" s="37">
        <v>201912</v>
      </c>
      <c r="D51" s="38" t="s">
        <v>12704</v>
      </c>
      <c r="E51" s="37" t="s">
        <v>418</v>
      </c>
      <c r="F51" s="37">
        <v>0</v>
      </c>
      <c r="G51" s="37">
        <v>0</v>
      </c>
      <c r="H51" s="37">
        <v>5</v>
      </c>
      <c r="I51" s="38" t="s">
        <v>12711</v>
      </c>
      <c r="J51" s="38" t="s">
        <v>12698</v>
      </c>
      <c r="K51" s="38" t="s">
        <v>12699</v>
      </c>
      <c r="L51" s="38" t="s">
        <v>12700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spans="1:26" ht="39.75" hidden="1" thickBot="1" x14ac:dyDescent="0.3">
      <c r="A52" s="39">
        <v>92242000</v>
      </c>
      <c r="B52" s="38" t="s">
        <v>12906</v>
      </c>
      <c r="C52" s="37">
        <v>201912</v>
      </c>
      <c r="D52" s="38" t="s">
        <v>12695</v>
      </c>
      <c r="E52" s="37" t="s">
        <v>418</v>
      </c>
      <c r="F52" s="37">
        <v>1</v>
      </c>
      <c r="G52" s="37">
        <v>0</v>
      </c>
      <c r="H52" s="37">
        <v>3</v>
      </c>
      <c r="I52" s="38" t="s">
        <v>12737</v>
      </c>
      <c r="J52" s="38" t="s">
        <v>12698</v>
      </c>
      <c r="K52" s="38" t="s">
        <v>12699</v>
      </c>
      <c r="L52" s="38" t="s">
        <v>12700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spans="1:26" ht="90.75" hidden="1" thickBot="1" x14ac:dyDescent="0.3">
      <c r="A53" s="39">
        <v>76172904</v>
      </c>
      <c r="B53" s="38" t="s">
        <v>12797</v>
      </c>
      <c r="C53" s="37">
        <v>201912</v>
      </c>
      <c r="D53" s="38" t="s">
        <v>12695</v>
      </c>
      <c r="E53" s="37" t="s">
        <v>12696</v>
      </c>
      <c r="F53" s="37">
        <v>0</v>
      </c>
      <c r="G53" s="37">
        <v>0</v>
      </c>
      <c r="H53" s="37">
        <v>14</v>
      </c>
      <c r="I53" s="38" t="s">
        <v>12697</v>
      </c>
      <c r="J53" s="38" t="s">
        <v>12698</v>
      </c>
      <c r="K53" s="38" t="s">
        <v>12699</v>
      </c>
      <c r="L53" s="38" t="s">
        <v>12700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spans="1:26" ht="65.25" hidden="1" thickBot="1" x14ac:dyDescent="0.3">
      <c r="A54" s="39">
        <v>61106000</v>
      </c>
      <c r="B54" s="38" t="s">
        <v>12710</v>
      </c>
      <c r="C54" s="37">
        <v>201912</v>
      </c>
      <c r="D54" s="38" t="s">
        <v>12704</v>
      </c>
      <c r="E54" s="37" t="s">
        <v>418</v>
      </c>
      <c r="F54" s="37">
        <v>1</v>
      </c>
      <c r="G54" s="37">
        <v>0</v>
      </c>
      <c r="H54" s="37">
        <v>5</v>
      </c>
      <c r="I54" s="38" t="s">
        <v>12711</v>
      </c>
      <c r="J54" s="38" t="s">
        <v>12698</v>
      </c>
      <c r="K54" s="38" t="s">
        <v>12699</v>
      </c>
      <c r="L54" s="38" t="s">
        <v>12700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spans="1:26" ht="27" hidden="1" thickBot="1" x14ac:dyDescent="0.3">
      <c r="A55" s="39">
        <v>96867130</v>
      </c>
      <c r="B55" s="38" t="s">
        <v>13050</v>
      </c>
      <c r="C55" s="37">
        <v>201912</v>
      </c>
      <c r="D55" s="38" t="s">
        <v>12695</v>
      </c>
      <c r="E55" s="37" t="s">
        <v>12696</v>
      </c>
      <c r="F55" s="37">
        <v>0</v>
      </c>
      <c r="G55" s="37">
        <v>0</v>
      </c>
      <c r="H55" s="37">
        <v>9</v>
      </c>
      <c r="I55" s="38" t="s">
        <v>12777</v>
      </c>
      <c r="J55" s="38" t="s">
        <v>12698</v>
      </c>
      <c r="K55" s="38" t="s">
        <v>12699</v>
      </c>
      <c r="L55" s="38" t="s">
        <v>12741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spans="1:26" ht="39.75" hidden="1" thickBot="1" x14ac:dyDescent="0.3">
      <c r="A56" s="39">
        <v>96831890</v>
      </c>
      <c r="B56" s="38" t="s">
        <v>13038</v>
      </c>
      <c r="C56" s="37">
        <v>201912</v>
      </c>
      <c r="D56" s="38" t="s">
        <v>12704</v>
      </c>
      <c r="E56" s="37" t="s">
        <v>12696</v>
      </c>
      <c r="F56" s="37">
        <v>0</v>
      </c>
      <c r="G56" s="37">
        <v>0</v>
      </c>
      <c r="H56" s="37">
        <v>9</v>
      </c>
      <c r="I56" s="38" t="s">
        <v>12777</v>
      </c>
      <c r="J56" s="38" t="s">
        <v>12698</v>
      </c>
      <c r="K56" s="38" t="s">
        <v>12699</v>
      </c>
      <c r="L56" s="38" t="s">
        <v>12700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spans="1:26" ht="39.75" hidden="1" thickBot="1" x14ac:dyDescent="0.3">
      <c r="A57" s="36">
        <v>76902026</v>
      </c>
      <c r="B57" s="35" t="s">
        <v>13297</v>
      </c>
      <c r="C57" s="37">
        <v>201912</v>
      </c>
      <c r="D57" s="38" t="s">
        <v>12704</v>
      </c>
      <c r="E57" s="37" t="s">
        <v>418</v>
      </c>
      <c r="F57" s="37">
        <v>0</v>
      </c>
      <c r="G57" s="37">
        <v>0</v>
      </c>
      <c r="H57" s="37">
        <v>1</v>
      </c>
      <c r="I57" s="38" t="s">
        <v>12705</v>
      </c>
      <c r="J57" s="38" t="s">
        <v>12698</v>
      </c>
      <c r="K57" s="38" t="s">
        <v>12699</v>
      </c>
      <c r="L57" s="38" t="s">
        <v>12700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spans="1:26" ht="52.5" hidden="1" thickBot="1" x14ac:dyDescent="0.3">
      <c r="A58" s="39">
        <v>76284251</v>
      </c>
      <c r="B58" s="38" t="s">
        <v>13196</v>
      </c>
      <c r="C58" s="37">
        <v>201912</v>
      </c>
      <c r="D58" s="38" t="s">
        <v>12695</v>
      </c>
      <c r="E58" s="37" t="s">
        <v>418</v>
      </c>
      <c r="F58" s="37">
        <v>0</v>
      </c>
      <c r="G58" s="37">
        <v>0</v>
      </c>
      <c r="H58" s="37">
        <v>15</v>
      </c>
      <c r="I58" s="38" t="s">
        <v>12717</v>
      </c>
      <c r="J58" s="38" t="s">
        <v>12698</v>
      </c>
      <c r="K58" s="38" t="s">
        <v>12699</v>
      </c>
      <c r="L58" s="38" t="s">
        <v>12700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spans="1:26" ht="90.75" thickBot="1" x14ac:dyDescent="0.3">
      <c r="A59" s="39">
        <v>76048177</v>
      </c>
      <c r="B59" s="38" t="s">
        <v>12762</v>
      </c>
      <c r="C59" s="37">
        <v>201912</v>
      </c>
      <c r="D59" s="38" t="s">
        <v>12695</v>
      </c>
      <c r="E59" s="37" t="s">
        <v>12696</v>
      </c>
      <c r="F59" s="37">
        <v>0</v>
      </c>
      <c r="G59" s="37">
        <v>0</v>
      </c>
      <c r="H59" s="37">
        <v>14</v>
      </c>
      <c r="I59" s="38" t="s">
        <v>12697</v>
      </c>
      <c r="J59" s="38" t="s">
        <v>12698</v>
      </c>
      <c r="K59" s="38" t="s">
        <v>12699</v>
      </c>
      <c r="L59" s="38" t="s">
        <v>12700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spans="1:26" ht="52.5" hidden="1" thickBot="1" x14ac:dyDescent="0.3">
      <c r="A60" s="39">
        <v>76937350</v>
      </c>
      <c r="B60" s="38" t="s">
        <v>12836</v>
      </c>
      <c r="C60" s="37">
        <v>201912</v>
      </c>
      <c r="D60" s="38" t="s">
        <v>12695</v>
      </c>
      <c r="E60" s="37" t="s">
        <v>418</v>
      </c>
      <c r="F60" s="37">
        <v>0</v>
      </c>
      <c r="G60" s="37">
        <v>0</v>
      </c>
      <c r="H60" s="37">
        <v>14</v>
      </c>
      <c r="I60" s="38" t="s">
        <v>12697</v>
      </c>
      <c r="J60" s="38" t="s">
        <v>12698</v>
      </c>
      <c r="K60" s="38" t="s">
        <v>12699</v>
      </c>
      <c r="L60" s="38" t="s">
        <v>12700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spans="1:26" ht="39.75" hidden="1" thickBot="1" x14ac:dyDescent="0.3">
      <c r="A61" s="39">
        <v>76003557</v>
      </c>
      <c r="B61" s="38" t="s">
        <v>12117</v>
      </c>
      <c r="C61" s="37">
        <v>201912</v>
      </c>
      <c r="D61" s="38" t="s">
        <v>12704</v>
      </c>
      <c r="E61" s="37" t="s">
        <v>418</v>
      </c>
      <c r="F61" s="37">
        <v>1</v>
      </c>
      <c r="G61" s="37">
        <v>1</v>
      </c>
      <c r="H61" s="37">
        <v>1</v>
      </c>
      <c r="I61" s="38" t="s">
        <v>12705</v>
      </c>
      <c r="J61" s="38" t="s">
        <v>12698</v>
      </c>
      <c r="K61" s="38" t="s">
        <v>12699</v>
      </c>
      <c r="L61" s="38" t="s">
        <v>12700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spans="1:26" ht="30.75" hidden="1" thickBot="1" x14ac:dyDescent="0.3">
      <c r="A62" s="36">
        <v>76139506</v>
      </c>
      <c r="B62" s="35" t="s">
        <v>13296</v>
      </c>
      <c r="C62" s="37">
        <v>201912</v>
      </c>
      <c r="D62" s="38" t="s">
        <v>12695</v>
      </c>
      <c r="E62" s="37" t="s">
        <v>418</v>
      </c>
      <c r="F62" s="37">
        <v>0</v>
      </c>
      <c r="G62" s="37">
        <v>0</v>
      </c>
      <c r="H62" s="37">
        <v>14</v>
      </c>
      <c r="I62" s="38" t="s">
        <v>12697</v>
      </c>
      <c r="J62" s="38" t="s">
        <v>12698</v>
      </c>
      <c r="K62" s="38" t="s">
        <v>12699</v>
      </c>
      <c r="L62" s="38" t="s">
        <v>12700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spans="1:26" ht="52.5" hidden="1" thickBot="1" x14ac:dyDescent="0.3">
      <c r="A63" s="39">
        <v>91126000</v>
      </c>
      <c r="B63" s="38" t="s">
        <v>12883</v>
      </c>
      <c r="C63" s="37">
        <v>201912</v>
      </c>
      <c r="D63" s="38" t="s">
        <v>12695</v>
      </c>
      <c r="E63" s="37" t="s">
        <v>12696</v>
      </c>
      <c r="F63" s="37">
        <v>1</v>
      </c>
      <c r="G63" s="37">
        <v>1</v>
      </c>
      <c r="H63" s="37">
        <v>15</v>
      </c>
      <c r="I63" s="38" t="s">
        <v>12717</v>
      </c>
      <c r="J63" s="38" t="s">
        <v>12698</v>
      </c>
      <c r="K63" s="38" t="s">
        <v>12699</v>
      </c>
      <c r="L63" s="38" t="s">
        <v>12700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spans="1:26" ht="65.25" hidden="1" thickBot="1" x14ac:dyDescent="0.3">
      <c r="A64" s="39">
        <v>96875230</v>
      </c>
      <c r="B64" s="38" t="s">
        <v>13053</v>
      </c>
      <c r="C64" s="37">
        <v>201912</v>
      </c>
      <c r="D64" s="38" t="s">
        <v>12695</v>
      </c>
      <c r="E64" s="37" t="s">
        <v>12696</v>
      </c>
      <c r="F64" s="37">
        <v>0</v>
      </c>
      <c r="G64" s="37">
        <v>0</v>
      </c>
      <c r="H64" s="37">
        <v>13</v>
      </c>
      <c r="I64" s="38" t="s">
        <v>12739</v>
      </c>
      <c r="J64" s="38" t="s">
        <v>12698</v>
      </c>
      <c r="K64" s="38" t="s">
        <v>12702</v>
      </c>
      <c r="L64" s="38" t="s">
        <v>12700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spans="1:26" ht="27" hidden="1" thickBot="1" x14ac:dyDescent="0.3">
      <c r="A65" s="39">
        <v>90818000</v>
      </c>
      <c r="B65" s="38" t="s">
        <v>12352</v>
      </c>
      <c r="C65" s="37">
        <v>201912</v>
      </c>
      <c r="D65" s="38" t="s">
        <v>12695</v>
      </c>
      <c r="E65" s="37" t="s">
        <v>12696</v>
      </c>
      <c r="F65" s="37">
        <v>0</v>
      </c>
      <c r="G65" s="37">
        <v>1</v>
      </c>
      <c r="H65" s="37">
        <v>14</v>
      </c>
      <c r="I65" s="38" t="s">
        <v>12697</v>
      </c>
      <c r="J65" s="38" t="s">
        <v>12698</v>
      </c>
      <c r="K65" s="38" t="s">
        <v>12699</v>
      </c>
      <c r="L65" s="38" t="s">
        <v>12700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spans="1:26" ht="39.75" hidden="1" thickBot="1" x14ac:dyDescent="0.3">
      <c r="A66" s="39">
        <v>76041891</v>
      </c>
      <c r="B66" s="38" t="s">
        <v>12758</v>
      </c>
      <c r="C66" s="37">
        <v>201912</v>
      </c>
      <c r="D66" s="38" t="s">
        <v>12695</v>
      </c>
      <c r="E66" s="37" t="s">
        <v>12696</v>
      </c>
      <c r="F66" s="37">
        <v>0</v>
      </c>
      <c r="G66" s="37">
        <v>0</v>
      </c>
      <c r="H66" s="37">
        <v>11</v>
      </c>
      <c r="I66" s="38" t="s">
        <v>12748</v>
      </c>
      <c r="J66" s="38" t="s">
        <v>12698</v>
      </c>
      <c r="K66" s="38" t="s">
        <v>12702</v>
      </c>
      <c r="L66" s="38" t="s">
        <v>12700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spans="1:26" ht="52.5" hidden="1" thickBot="1" x14ac:dyDescent="0.3">
      <c r="A67" s="39">
        <v>76838140</v>
      </c>
      <c r="B67" s="38" t="s">
        <v>12835</v>
      </c>
      <c r="C67" s="37">
        <v>201912</v>
      </c>
      <c r="D67" s="38" t="s">
        <v>12695</v>
      </c>
      <c r="E67" s="37" t="s">
        <v>418</v>
      </c>
      <c r="F67" s="37">
        <v>0</v>
      </c>
      <c r="G67" s="37">
        <v>1</v>
      </c>
      <c r="H67" s="37">
        <v>15</v>
      </c>
      <c r="I67" s="38" t="s">
        <v>12717</v>
      </c>
      <c r="J67" s="38" t="s">
        <v>12698</v>
      </c>
      <c r="K67" s="38" t="s">
        <v>12699</v>
      </c>
      <c r="L67" s="38" t="s">
        <v>12700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spans="1:26" ht="30.75" hidden="1" thickBot="1" x14ac:dyDescent="0.3">
      <c r="A68" s="36">
        <v>76148326</v>
      </c>
      <c r="B68" s="35" t="s">
        <v>12694</v>
      </c>
      <c r="C68" s="37">
        <v>201912</v>
      </c>
      <c r="D68" s="38" t="s">
        <v>12695</v>
      </c>
      <c r="E68" s="37" t="s">
        <v>12696</v>
      </c>
      <c r="F68" s="37">
        <v>0</v>
      </c>
      <c r="G68" s="37">
        <v>0</v>
      </c>
      <c r="H68" s="37">
        <v>14</v>
      </c>
      <c r="I68" s="38" t="s">
        <v>12697</v>
      </c>
      <c r="J68" s="38" t="s">
        <v>12698</v>
      </c>
      <c r="K68" s="38" t="s">
        <v>12699</v>
      </c>
      <c r="L68" s="38" t="s">
        <v>12700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spans="1:26" ht="90.75" hidden="1" thickBot="1" x14ac:dyDescent="0.3">
      <c r="A69" s="39">
        <v>96767630</v>
      </c>
      <c r="B69" s="38" t="s">
        <v>13005</v>
      </c>
      <c r="C69" s="37">
        <v>201912</v>
      </c>
      <c r="D69" s="38" t="s">
        <v>12695</v>
      </c>
      <c r="E69" s="37" t="s">
        <v>12696</v>
      </c>
      <c r="F69" s="37">
        <v>0</v>
      </c>
      <c r="G69" s="37">
        <v>0</v>
      </c>
      <c r="H69" s="37">
        <v>14</v>
      </c>
      <c r="I69" s="38" t="s">
        <v>12697</v>
      </c>
      <c r="J69" s="38" t="s">
        <v>12842</v>
      </c>
      <c r="K69" s="38" t="s">
        <v>12699</v>
      </c>
      <c r="L69" s="38" t="s">
        <v>12700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spans="1:26" ht="52.5" hidden="1" thickBot="1" x14ac:dyDescent="0.3">
      <c r="A70" s="39">
        <v>96932010</v>
      </c>
      <c r="B70" s="38" t="s">
        <v>13072</v>
      </c>
      <c r="C70" s="37">
        <v>201912</v>
      </c>
      <c r="D70" s="38" t="s">
        <v>12695</v>
      </c>
      <c r="E70" s="37" t="s">
        <v>12696</v>
      </c>
      <c r="F70" s="37">
        <v>0</v>
      </c>
      <c r="G70" s="37">
        <v>0</v>
      </c>
      <c r="H70" s="37">
        <v>14</v>
      </c>
      <c r="I70" s="38" t="s">
        <v>12697</v>
      </c>
      <c r="J70" s="38" t="s">
        <v>12842</v>
      </c>
      <c r="K70" s="38" t="s">
        <v>12699</v>
      </c>
      <c r="L70" s="38" t="s">
        <v>12700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spans="1:26" ht="116.25" hidden="1" thickBot="1" x14ac:dyDescent="0.3">
      <c r="A71" s="39">
        <v>76930984</v>
      </c>
      <c r="B71" s="38" t="s">
        <v>13294</v>
      </c>
      <c r="C71" s="37">
        <v>201912</v>
      </c>
      <c r="D71" s="38" t="s">
        <v>12695</v>
      </c>
      <c r="E71" s="37" t="s">
        <v>12696</v>
      </c>
      <c r="F71" s="37">
        <v>0</v>
      </c>
      <c r="G71" s="37">
        <v>0</v>
      </c>
      <c r="H71" s="37">
        <v>14</v>
      </c>
      <c r="I71" s="38" t="s">
        <v>12697</v>
      </c>
      <c r="J71" s="38" t="s">
        <v>12842</v>
      </c>
      <c r="K71" s="38" t="s">
        <v>12699</v>
      </c>
      <c r="L71" s="38" t="s">
        <v>12700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spans="1:26" ht="90.75" hidden="1" thickBot="1" x14ac:dyDescent="0.3">
      <c r="A72" s="39">
        <v>96836390</v>
      </c>
      <c r="B72" s="38" t="s">
        <v>13039</v>
      </c>
      <c r="C72" s="37">
        <v>201912</v>
      </c>
      <c r="D72" s="38" t="s">
        <v>12695</v>
      </c>
      <c r="E72" s="37" t="s">
        <v>12696</v>
      </c>
      <c r="F72" s="37">
        <v>0</v>
      </c>
      <c r="G72" s="37">
        <v>0</v>
      </c>
      <c r="H72" s="37">
        <v>14</v>
      </c>
      <c r="I72" s="38" t="s">
        <v>12697</v>
      </c>
      <c r="J72" s="38" t="s">
        <v>12698</v>
      </c>
      <c r="K72" s="38" t="s">
        <v>12699</v>
      </c>
      <c r="L72" s="38" t="s">
        <v>12700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spans="1:26" ht="27" hidden="1" thickBot="1" x14ac:dyDescent="0.3">
      <c r="A73" s="39">
        <v>96528990</v>
      </c>
      <c r="B73" s="38" t="s">
        <v>12203</v>
      </c>
      <c r="C73" s="37">
        <v>201912</v>
      </c>
      <c r="D73" s="38" t="s">
        <v>12695</v>
      </c>
      <c r="E73" s="37" t="s">
        <v>418</v>
      </c>
      <c r="F73" s="37">
        <v>0</v>
      </c>
      <c r="G73" s="37">
        <v>1</v>
      </c>
      <c r="H73" s="37">
        <v>12</v>
      </c>
      <c r="I73" s="38" t="s">
        <v>12736</v>
      </c>
      <c r="J73" s="38" t="s">
        <v>12698</v>
      </c>
      <c r="K73" s="38" t="s">
        <v>12699</v>
      </c>
      <c r="L73" s="38" t="s">
        <v>12700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spans="1:26" ht="27" hidden="1" thickBot="1" x14ac:dyDescent="0.3">
      <c r="A74" s="39">
        <v>96882560</v>
      </c>
      <c r="B74" s="38" t="s">
        <v>12347</v>
      </c>
      <c r="C74" s="37">
        <v>201912</v>
      </c>
      <c r="D74" s="38" t="s">
        <v>12695</v>
      </c>
      <c r="E74" s="37" t="s">
        <v>12696</v>
      </c>
      <c r="F74" s="37">
        <v>0</v>
      </c>
      <c r="G74" s="37">
        <v>1</v>
      </c>
      <c r="H74" s="37">
        <v>12</v>
      </c>
      <c r="I74" s="38" t="s">
        <v>12736</v>
      </c>
      <c r="J74" s="38" t="s">
        <v>12698</v>
      </c>
      <c r="K74" s="38" t="s">
        <v>12699</v>
      </c>
      <c r="L74" s="38" t="s">
        <v>12700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spans="1:26" ht="129" hidden="1" thickBot="1" x14ac:dyDescent="0.3">
      <c r="A75" s="39">
        <v>96815680</v>
      </c>
      <c r="B75" s="38" t="s">
        <v>13031</v>
      </c>
      <c r="C75" s="37">
        <v>201912</v>
      </c>
      <c r="D75" s="38" t="s">
        <v>12695</v>
      </c>
      <c r="E75" s="37" t="s">
        <v>12696</v>
      </c>
      <c r="F75" s="37">
        <v>0</v>
      </c>
      <c r="G75" s="37">
        <v>0</v>
      </c>
      <c r="H75" s="37">
        <v>14</v>
      </c>
      <c r="I75" s="38" t="s">
        <v>12697</v>
      </c>
      <c r="J75" s="38" t="s">
        <v>12698</v>
      </c>
      <c r="K75" s="38" t="s">
        <v>12699</v>
      </c>
      <c r="L75" s="38" t="s">
        <v>12700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spans="1:26" ht="39.75" hidden="1" thickBot="1" x14ac:dyDescent="0.3">
      <c r="A76" s="39">
        <v>96919850</v>
      </c>
      <c r="B76" s="38" t="s">
        <v>13212</v>
      </c>
      <c r="C76" s="37">
        <v>201912</v>
      </c>
      <c r="D76" s="38" t="s">
        <v>12695</v>
      </c>
      <c r="E76" s="37" t="s">
        <v>12696</v>
      </c>
      <c r="F76" s="37">
        <v>0</v>
      </c>
      <c r="G76" s="37">
        <v>0</v>
      </c>
      <c r="H76" s="37">
        <v>10</v>
      </c>
      <c r="I76" s="38" t="s">
        <v>12721</v>
      </c>
      <c r="J76" s="38" t="s">
        <v>12698</v>
      </c>
      <c r="K76" s="38" t="s">
        <v>12699</v>
      </c>
      <c r="L76" s="38" t="s">
        <v>12700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spans="1:26" ht="90.75" hidden="1" thickBot="1" x14ac:dyDescent="0.3">
      <c r="A77" s="39">
        <v>76708560</v>
      </c>
      <c r="B77" s="38" t="s">
        <v>12830</v>
      </c>
      <c r="C77" s="37">
        <v>201912</v>
      </c>
      <c r="D77" s="38" t="s">
        <v>12695</v>
      </c>
      <c r="E77" s="37" t="s">
        <v>12696</v>
      </c>
      <c r="F77" s="37">
        <v>0</v>
      </c>
      <c r="G77" s="37">
        <v>0</v>
      </c>
      <c r="H77" s="37">
        <v>14</v>
      </c>
      <c r="I77" s="38" t="s">
        <v>12697</v>
      </c>
      <c r="J77" s="38" t="s">
        <v>12698</v>
      </c>
      <c r="K77" s="38" t="s">
        <v>12699</v>
      </c>
      <c r="L77" s="38" t="s">
        <v>12700</v>
      </c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spans="1:26" ht="116.25" hidden="1" thickBot="1" x14ac:dyDescent="0.3">
      <c r="A78" s="39">
        <v>96530900</v>
      </c>
      <c r="B78" s="38" t="s">
        <v>12942</v>
      </c>
      <c r="C78" s="37">
        <v>201912</v>
      </c>
      <c r="D78" s="38" t="s">
        <v>12695</v>
      </c>
      <c r="E78" s="37" t="s">
        <v>12696</v>
      </c>
      <c r="F78" s="37">
        <v>0</v>
      </c>
      <c r="G78" s="37">
        <v>0</v>
      </c>
      <c r="H78" s="37">
        <v>14</v>
      </c>
      <c r="I78" s="38" t="s">
        <v>12697</v>
      </c>
      <c r="J78" s="38" t="s">
        <v>12698</v>
      </c>
      <c r="K78" s="38" t="s">
        <v>12699</v>
      </c>
      <c r="L78" s="38" t="s">
        <v>12700</v>
      </c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spans="1:26" ht="52.5" hidden="1" thickBot="1" x14ac:dyDescent="0.3">
      <c r="A79" s="39">
        <v>96948880</v>
      </c>
      <c r="B79" s="38" t="s">
        <v>13077</v>
      </c>
      <c r="C79" s="37">
        <v>201912</v>
      </c>
      <c r="D79" s="38" t="s">
        <v>12695</v>
      </c>
      <c r="E79" s="37" t="s">
        <v>12696</v>
      </c>
      <c r="F79" s="37">
        <v>0</v>
      </c>
      <c r="G79" s="37">
        <v>0</v>
      </c>
      <c r="H79" s="37">
        <v>14</v>
      </c>
      <c r="I79" s="38" t="s">
        <v>12697</v>
      </c>
      <c r="J79" s="38" t="s">
        <v>12842</v>
      </c>
      <c r="K79" s="38" t="s">
        <v>12699</v>
      </c>
      <c r="L79" s="38" t="s">
        <v>12700</v>
      </c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spans="1:26" ht="52.5" hidden="1" thickBot="1" x14ac:dyDescent="0.3">
      <c r="A80" s="39">
        <v>76045822</v>
      </c>
      <c r="B80" s="38" t="s">
        <v>12760</v>
      </c>
      <c r="C80" s="37">
        <v>201912</v>
      </c>
      <c r="D80" s="38" t="s">
        <v>12704</v>
      </c>
      <c r="E80" s="37" t="s">
        <v>12696</v>
      </c>
      <c r="F80" s="37">
        <v>1</v>
      </c>
      <c r="G80" s="37">
        <v>0</v>
      </c>
      <c r="H80" s="37">
        <v>14</v>
      </c>
      <c r="I80" s="38" t="s">
        <v>12697</v>
      </c>
      <c r="J80" s="38" t="s">
        <v>12698</v>
      </c>
      <c r="K80" s="38" t="s">
        <v>12699</v>
      </c>
      <c r="L80" s="38" t="s">
        <v>12700</v>
      </c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spans="1:26" ht="27" hidden="1" thickBot="1" x14ac:dyDescent="0.3">
      <c r="A81" s="39">
        <v>92434000</v>
      </c>
      <c r="B81" s="38" t="s">
        <v>12271</v>
      </c>
      <c r="C81" s="37">
        <v>201912</v>
      </c>
      <c r="D81" s="38" t="s">
        <v>12695</v>
      </c>
      <c r="E81" s="37" t="s">
        <v>418</v>
      </c>
      <c r="F81" s="37">
        <v>0</v>
      </c>
      <c r="G81" s="37">
        <v>1</v>
      </c>
      <c r="H81" s="37">
        <v>3</v>
      </c>
      <c r="I81" s="38" t="s">
        <v>12737</v>
      </c>
      <c r="J81" s="38" t="s">
        <v>12698</v>
      </c>
      <c r="K81" s="38" t="s">
        <v>12699</v>
      </c>
      <c r="L81" s="38" t="s">
        <v>12700</v>
      </c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spans="1:26" ht="27" hidden="1" thickBot="1" x14ac:dyDescent="0.3">
      <c r="A82" s="39">
        <v>76175211</v>
      </c>
      <c r="B82" s="38" t="s">
        <v>12233</v>
      </c>
      <c r="C82" s="37">
        <v>201912</v>
      </c>
      <c r="D82" s="38" t="s">
        <v>12695</v>
      </c>
      <c r="E82" s="37" t="s">
        <v>12696</v>
      </c>
      <c r="F82" s="37">
        <v>0</v>
      </c>
      <c r="G82" s="37">
        <v>1</v>
      </c>
      <c r="H82" s="37">
        <v>16</v>
      </c>
      <c r="I82" s="38" t="s">
        <v>12697</v>
      </c>
      <c r="J82" s="38" t="s">
        <v>12698</v>
      </c>
      <c r="K82" s="38" t="s">
        <v>12699</v>
      </c>
      <c r="L82" s="38" t="s">
        <v>12700</v>
      </c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spans="1:26" ht="27" hidden="1" thickBot="1" x14ac:dyDescent="0.3">
      <c r="A83" s="39">
        <v>76248064</v>
      </c>
      <c r="B83" s="38" t="s">
        <v>12233</v>
      </c>
      <c r="C83" s="37">
        <v>201912</v>
      </c>
      <c r="D83" s="38" t="s">
        <v>12695</v>
      </c>
      <c r="E83" s="37" t="s">
        <v>418</v>
      </c>
      <c r="F83" s="37">
        <v>0</v>
      </c>
      <c r="G83" s="37">
        <v>1</v>
      </c>
      <c r="H83" s="37">
        <v>14</v>
      </c>
      <c r="I83" s="38" t="s">
        <v>12697</v>
      </c>
      <c r="J83" s="38" t="s">
        <v>12698</v>
      </c>
      <c r="K83" s="38" t="s">
        <v>12699</v>
      </c>
      <c r="L83" s="38" t="s">
        <v>12700</v>
      </c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spans="1:26" ht="52.5" hidden="1" thickBot="1" x14ac:dyDescent="0.3">
      <c r="A84" s="39">
        <v>99545440</v>
      </c>
      <c r="B84" s="38" t="s">
        <v>13118</v>
      </c>
      <c r="C84" s="37">
        <v>201912</v>
      </c>
      <c r="D84" s="38" t="s">
        <v>12695</v>
      </c>
      <c r="E84" s="37" t="s">
        <v>12696</v>
      </c>
      <c r="F84" s="37">
        <v>0</v>
      </c>
      <c r="G84" s="37">
        <v>0</v>
      </c>
      <c r="H84" s="37">
        <v>9</v>
      </c>
      <c r="I84" s="38" t="s">
        <v>12777</v>
      </c>
      <c r="J84" s="38" t="s">
        <v>12698</v>
      </c>
      <c r="K84" s="38" t="s">
        <v>12699</v>
      </c>
      <c r="L84" s="38" t="s">
        <v>12700</v>
      </c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spans="1:26" ht="116.25" thickBot="1" x14ac:dyDescent="0.3">
      <c r="A85" s="39">
        <v>96514410</v>
      </c>
      <c r="B85" s="38" t="s">
        <v>12939</v>
      </c>
      <c r="C85" s="37">
        <v>201912</v>
      </c>
      <c r="D85" s="38" t="s">
        <v>12695</v>
      </c>
      <c r="E85" s="37" t="s">
        <v>12696</v>
      </c>
      <c r="F85" s="37">
        <v>0</v>
      </c>
      <c r="G85" s="37">
        <v>0</v>
      </c>
      <c r="H85" s="37">
        <v>14</v>
      </c>
      <c r="I85" s="38" t="s">
        <v>12697</v>
      </c>
      <c r="J85" s="38" t="s">
        <v>12698</v>
      </c>
      <c r="K85" s="38" t="s">
        <v>12699</v>
      </c>
      <c r="L85" s="38" t="s">
        <v>12700</v>
      </c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spans="1:26" ht="27" hidden="1" thickBot="1" x14ac:dyDescent="0.3">
      <c r="A86" s="39">
        <v>85741000</v>
      </c>
      <c r="B86" s="38" t="s">
        <v>12398</v>
      </c>
      <c r="C86" s="37">
        <v>201912</v>
      </c>
      <c r="D86" s="38" t="s">
        <v>12695</v>
      </c>
      <c r="E86" s="37" t="s">
        <v>418</v>
      </c>
      <c r="F86" s="37">
        <v>0</v>
      </c>
      <c r="G86" s="37">
        <v>1</v>
      </c>
      <c r="H86" s="37">
        <v>14</v>
      </c>
      <c r="I86" s="38" t="s">
        <v>12697</v>
      </c>
      <c r="J86" s="38" t="s">
        <v>12698</v>
      </c>
      <c r="K86" s="38" t="s">
        <v>12699</v>
      </c>
      <c r="L86" s="38" t="s">
        <v>12700</v>
      </c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spans="1:26" ht="52.5" hidden="1" thickBot="1" x14ac:dyDescent="0.3">
      <c r="A87" s="39">
        <v>99589230</v>
      </c>
      <c r="B87" s="38" t="s">
        <v>13152</v>
      </c>
      <c r="C87" s="37">
        <v>201912</v>
      </c>
      <c r="D87" s="38" t="s">
        <v>12695</v>
      </c>
      <c r="E87" s="37" t="s">
        <v>418</v>
      </c>
      <c r="F87" s="37">
        <v>0</v>
      </c>
      <c r="G87" s="37">
        <v>1</v>
      </c>
      <c r="H87" s="37">
        <v>15</v>
      </c>
      <c r="I87" s="38" t="s">
        <v>12717</v>
      </c>
      <c r="J87" s="38" t="s">
        <v>12698</v>
      </c>
      <c r="K87" s="38" t="s">
        <v>12699</v>
      </c>
      <c r="L87" s="38" t="s">
        <v>12700</v>
      </c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spans="1:26" ht="27" hidden="1" thickBot="1" x14ac:dyDescent="0.3">
      <c r="A88" s="39">
        <v>99505690</v>
      </c>
      <c r="B88" s="38" t="s">
        <v>13103</v>
      </c>
      <c r="C88" s="37">
        <v>201912</v>
      </c>
      <c r="D88" s="38" t="s">
        <v>12695</v>
      </c>
      <c r="E88" s="37" t="s">
        <v>12696</v>
      </c>
      <c r="F88" s="37">
        <v>0</v>
      </c>
      <c r="G88" s="37">
        <v>0</v>
      </c>
      <c r="H88" s="37">
        <v>9</v>
      </c>
      <c r="I88" s="38" t="s">
        <v>12777</v>
      </c>
      <c r="J88" s="38" t="s">
        <v>12698</v>
      </c>
      <c r="K88" s="38" t="s">
        <v>12702</v>
      </c>
      <c r="L88" s="38" t="s">
        <v>12700</v>
      </c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spans="1:26" ht="39.75" hidden="1" thickBot="1" x14ac:dyDescent="0.3">
      <c r="A89" s="39">
        <v>80860400</v>
      </c>
      <c r="B89" s="38" t="s">
        <v>12161</v>
      </c>
      <c r="C89" s="37">
        <v>201912</v>
      </c>
      <c r="D89" s="38" t="s">
        <v>12704</v>
      </c>
      <c r="E89" s="37" t="s">
        <v>418</v>
      </c>
      <c r="F89" s="37">
        <v>1</v>
      </c>
      <c r="G89" s="37">
        <v>1</v>
      </c>
      <c r="H89" s="37">
        <v>1</v>
      </c>
      <c r="I89" s="38" t="s">
        <v>12705</v>
      </c>
      <c r="J89" s="38" t="s">
        <v>12698</v>
      </c>
      <c r="K89" s="38" t="s">
        <v>12699</v>
      </c>
      <c r="L89" s="38" t="s">
        <v>12700</v>
      </c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spans="1:26" ht="78" hidden="1" thickBot="1" x14ac:dyDescent="0.3">
      <c r="A90" s="39">
        <v>90249000</v>
      </c>
      <c r="B90" s="38" t="s">
        <v>12865</v>
      </c>
      <c r="C90" s="37">
        <v>201912</v>
      </c>
      <c r="D90" s="38" t="s">
        <v>12695</v>
      </c>
      <c r="E90" s="37" t="s">
        <v>418</v>
      </c>
      <c r="F90" s="37">
        <v>0</v>
      </c>
      <c r="G90" s="37">
        <v>1</v>
      </c>
      <c r="H90" s="37">
        <v>14</v>
      </c>
      <c r="I90" s="38" t="s">
        <v>12697</v>
      </c>
      <c r="J90" s="38" t="s">
        <v>12698</v>
      </c>
      <c r="K90" s="38" t="s">
        <v>12702</v>
      </c>
      <c r="L90" s="38" t="s">
        <v>12700</v>
      </c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spans="1:26" ht="65.25" hidden="1" thickBot="1" x14ac:dyDescent="0.3">
      <c r="A91" s="39">
        <v>96518240</v>
      </c>
      <c r="B91" s="38" t="s">
        <v>12940</v>
      </c>
      <c r="C91" s="37">
        <v>201912</v>
      </c>
      <c r="D91" s="38" t="s">
        <v>12695</v>
      </c>
      <c r="E91" s="37" t="s">
        <v>12696</v>
      </c>
      <c r="F91" s="37">
        <v>0</v>
      </c>
      <c r="G91" s="37">
        <v>1</v>
      </c>
      <c r="H91" s="37">
        <v>14</v>
      </c>
      <c r="I91" s="38" t="s">
        <v>12697</v>
      </c>
      <c r="J91" s="38" t="s">
        <v>12698</v>
      </c>
      <c r="K91" s="38" t="s">
        <v>12699</v>
      </c>
      <c r="L91" s="38" t="s">
        <v>12741</v>
      </c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spans="1:26" ht="103.5" hidden="1" thickBot="1" x14ac:dyDescent="0.3">
      <c r="A92" s="39">
        <v>99575550</v>
      </c>
      <c r="B92" s="38" t="s">
        <v>13143</v>
      </c>
      <c r="C92" s="37">
        <v>201912</v>
      </c>
      <c r="D92" s="38" t="s">
        <v>12695</v>
      </c>
      <c r="E92" s="37" t="s">
        <v>418</v>
      </c>
      <c r="F92" s="37">
        <v>0</v>
      </c>
      <c r="G92" s="37">
        <v>0</v>
      </c>
      <c r="H92" s="37">
        <v>14</v>
      </c>
      <c r="I92" s="38" t="s">
        <v>12697</v>
      </c>
      <c r="J92" s="38" t="s">
        <v>12698</v>
      </c>
      <c r="K92" s="38" t="s">
        <v>12699</v>
      </c>
      <c r="L92" s="38" t="s">
        <v>12700</v>
      </c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spans="1:26" ht="78" hidden="1" thickBot="1" x14ac:dyDescent="0.3">
      <c r="A93" s="39">
        <v>96551730</v>
      </c>
      <c r="B93" s="38" t="s">
        <v>12946</v>
      </c>
      <c r="C93" s="37">
        <v>201912</v>
      </c>
      <c r="D93" s="38" t="s">
        <v>12695</v>
      </c>
      <c r="E93" s="37" t="s">
        <v>418</v>
      </c>
      <c r="F93" s="37">
        <v>0</v>
      </c>
      <c r="G93" s="37">
        <v>1</v>
      </c>
      <c r="H93" s="37">
        <v>14</v>
      </c>
      <c r="I93" s="38" t="s">
        <v>12697</v>
      </c>
      <c r="J93" s="38" t="s">
        <v>12698</v>
      </c>
      <c r="K93" s="38" t="s">
        <v>12702</v>
      </c>
      <c r="L93" s="38" t="s">
        <v>12700</v>
      </c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spans="1:26" ht="78" hidden="1" thickBot="1" x14ac:dyDescent="0.3">
      <c r="A94" s="39">
        <v>90286000</v>
      </c>
      <c r="B94" s="38" t="s">
        <v>12359</v>
      </c>
      <c r="C94" s="37">
        <v>201912</v>
      </c>
      <c r="D94" s="38" t="s">
        <v>12695</v>
      </c>
      <c r="E94" s="37" t="s">
        <v>418</v>
      </c>
      <c r="F94" s="37">
        <v>1</v>
      </c>
      <c r="G94" s="37">
        <v>1</v>
      </c>
      <c r="H94" s="37">
        <v>1</v>
      </c>
      <c r="I94" s="38" t="s">
        <v>12705</v>
      </c>
      <c r="J94" s="38" t="s">
        <v>12698</v>
      </c>
      <c r="K94" s="38" t="s">
        <v>12699</v>
      </c>
      <c r="L94" s="38" t="s">
        <v>12700</v>
      </c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spans="1:26" ht="90.75" hidden="1" thickBot="1" x14ac:dyDescent="0.3">
      <c r="A95" s="40">
        <v>76166816</v>
      </c>
      <c r="B95" s="41" t="s">
        <v>13302</v>
      </c>
      <c r="C95" s="37">
        <v>201912</v>
      </c>
      <c r="D95" s="38" t="s">
        <v>12695</v>
      </c>
      <c r="E95" s="37" t="s">
        <v>418</v>
      </c>
      <c r="F95" s="37">
        <v>0</v>
      </c>
      <c r="G95" s="37">
        <v>0</v>
      </c>
      <c r="H95" s="37">
        <v>17</v>
      </c>
      <c r="I95" s="38" t="s">
        <v>12873</v>
      </c>
      <c r="J95" s="38" t="s">
        <v>12698</v>
      </c>
      <c r="K95" s="38" t="s">
        <v>12699</v>
      </c>
      <c r="L95" s="38" t="s">
        <v>12700</v>
      </c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spans="1:26" ht="65.25" hidden="1" thickBot="1" x14ac:dyDescent="0.3">
      <c r="A96" s="39">
        <v>99557430</v>
      </c>
      <c r="B96" s="38" t="s">
        <v>13129</v>
      </c>
      <c r="C96" s="37">
        <v>201912</v>
      </c>
      <c r="D96" s="38" t="s">
        <v>12695</v>
      </c>
      <c r="E96" s="37" t="s">
        <v>12696</v>
      </c>
      <c r="F96" s="37">
        <v>0</v>
      </c>
      <c r="G96" s="37">
        <v>0</v>
      </c>
      <c r="H96" s="37">
        <v>6</v>
      </c>
      <c r="I96" s="38" t="s">
        <v>12714</v>
      </c>
      <c r="J96" s="38" t="s">
        <v>12698</v>
      </c>
      <c r="K96" s="38" t="s">
        <v>12699</v>
      </c>
      <c r="L96" s="38" t="s">
        <v>12741</v>
      </c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spans="1:26" ht="65.25" hidden="1" thickBot="1" x14ac:dyDescent="0.3">
      <c r="A97" s="39">
        <v>99557440</v>
      </c>
      <c r="B97" s="38" t="s">
        <v>13130</v>
      </c>
      <c r="C97" s="37">
        <v>201912</v>
      </c>
      <c r="D97" s="38" t="s">
        <v>12695</v>
      </c>
      <c r="E97" s="37" t="s">
        <v>418</v>
      </c>
      <c r="F97" s="37">
        <v>0</v>
      </c>
      <c r="G97" s="37">
        <v>0</v>
      </c>
      <c r="H97" s="37">
        <v>6</v>
      </c>
      <c r="I97" s="38" t="s">
        <v>12714</v>
      </c>
      <c r="J97" s="38" t="s">
        <v>12698</v>
      </c>
      <c r="K97" s="38" t="s">
        <v>12699</v>
      </c>
      <c r="L97" s="38" t="s">
        <v>12700</v>
      </c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spans="1:26" ht="65.25" hidden="1" thickBot="1" x14ac:dyDescent="0.3">
      <c r="A98" s="39">
        <v>76071048</v>
      </c>
      <c r="B98" s="38" t="s">
        <v>12768</v>
      </c>
      <c r="C98" s="37">
        <v>201912</v>
      </c>
      <c r="D98" s="38" t="s">
        <v>12695</v>
      </c>
      <c r="E98" s="37" t="s">
        <v>12696</v>
      </c>
      <c r="F98" s="37">
        <v>0</v>
      </c>
      <c r="G98" s="37">
        <v>0</v>
      </c>
      <c r="H98" s="37">
        <v>6</v>
      </c>
      <c r="I98" s="38" t="s">
        <v>12714</v>
      </c>
      <c r="J98" s="38" t="s">
        <v>12698</v>
      </c>
      <c r="K98" s="38" t="s">
        <v>12699</v>
      </c>
      <c r="L98" s="38" t="s">
        <v>12700</v>
      </c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spans="1:26" ht="39.75" hidden="1" thickBot="1" x14ac:dyDescent="0.3">
      <c r="A99" s="39">
        <v>76035873</v>
      </c>
      <c r="B99" s="38" t="s">
        <v>12754</v>
      </c>
      <c r="C99" s="37">
        <v>201912</v>
      </c>
      <c r="D99" s="38" t="s">
        <v>12695</v>
      </c>
      <c r="E99" s="37" t="s">
        <v>12696</v>
      </c>
      <c r="F99" s="37">
        <v>0</v>
      </c>
      <c r="G99" s="37">
        <v>0</v>
      </c>
      <c r="H99" s="37">
        <v>14</v>
      </c>
      <c r="I99" s="38" t="s">
        <v>12697</v>
      </c>
      <c r="J99" s="38" t="s">
        <v>12698</v>
      </c>
      <c r="K99" s="38" t="s">
        <v>12702</v>
      </c>
      <c r="L99" s="38" t="s">
        <v>12741</v>
      </c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spans="1:26" ht="65.25" hidden="1" thickBot="1" x14ac:dyDescent="0.3">
      <c r="A100" s="39">
        <v>90274000</v>
      </c>
      <c r="B100" s="38" t="s">
        <v>12866</v>
      </c>
      <c r="C100" s="37">
        <v>201912</v>
      </c>
      <c r="D100" s="38" t="s">
        <v>12695</v>
      </c>
      <c r="E100" s="37" t="s">
        <v>418</v>
      </c>
      <c r="F100" s="37">
        <v>1</v>
      </c>
      <c r="G100" s="37">
        <v>1</v>
      </c>
      <c r="H100" s="37">
        <v>2</v>
      </c>
      <c r="I100" s="38" t="s">
        <v>12733</v>
      </c>
      <c r="J100" s="38" t="s">
        <v>12698</v>
      </c>
      <c r="K100" s="38" t="s">
        <v>12699</v>
      </c>
      <c r="L100" s="38" t="s">
        <v>12741</v>
      </c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spans="1:26" ht="120.75" hidden="1" thickBot="1" x14ac:dyDescent="0.3">
      <c r="A101" s="36">
        <v>82606800</v>
      </c>
      <c r="B101" s="35" t="s">
        <v>13299</v>
      </c>
      <c r="C101" s="37">
        <v>201912</v>
      </c>
      <c r="D101" s="38" t="s">
        <v>12695</v>
      </c>
      <c r="E101" s="37" t="s">
        <v>418</v>
      </c>
      <c r="F101" s="37">
        <v>0</v>
      </c>
      <c r="G101" s="37">
        <v>0</v>
      </c>
      <c r="H101" s="37">
        <v>14</v>
      </c>
      <c r="I101" s="38" t="s">
        <v>12697</v>
      </c>
      <c r="J101" s="38" t="s">
        <v>12698</v>
      </c>
      <c r="K101" s="38" t="s">
        <v>12699</v>
      </c>
      <c r="L101" s="38" t="s">
        <v>12700</v>
      </c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spans="1:26" ht="90.75" hidden="1" thickBot="1" x14ac:dyDescent="0.3">
      <c r="A102" s="39">
        <v>81826800</v>
      </c>
      <c r="B102" s="38" t="s">
        <v>12848</v>
      </c>
      <c r="C102" s="37">
        <v>201912</v>
      </c>
      <c r="D102" s="38" t="s">
        <v>12695</v>
      </c>
      <c r="E102" s="37" t="s">
        <v>418</v>
      </c>
      <c r="F102" s="37">
        <v>0</v>
      </c>
      <c r="G102" s="37">
        <v>0</v>
      </c>
      <c r="H102" s="37">
        <v>14</v>
      </c>
      <c r="I102" s="38" t="s">
        <v>12697</v>
      </c>
      <c r="J102" s="38" t="s">
        <v>12698</v>
      </c>
      <c r="K102" s="38" t="s">
        <v>12702</v>
      </c>
      <c r="L102" s="38" t="s">
        <v>12700</v>
      </c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spans="1:26" ht="90.75" hidden="1" thickBot="1" x14ac:dyDescent="0.3">
      <c r="A103" s="39">
        <v>70016160</v>
      </c>
      <c r="B103" s="38" t="s">
        <v>12731</v>
      </c>
      <c r="C103" s="37">
        <v>201912</v>
      </c>
      <c r="D103" s="38" t="s">
        <v>12695</v>
      </c>
      <c r="E103" s="37" t="s">
        <v>418</v>
      </c>
      <c r="F103" s="37">
        <v>0</v>
      </c>
      <c r="G103" s="37">
        <v>0</v>
      </c>
      <c r="H103" s="37">
        <v>14</v>
      </c>
      <c r="I103" s="38" t="s">
        <v>12697</v>
      </c>
      <c r="J103" s="38" t="s">
        <v>12698</v>
      </c>
      <c r="K103" s="38" t="s">
        <v>12702</v>
      </c>
      <c r="L103" s="38" t="s">
        <v>12700</v>
      </c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spans="1:26" ht="90.75" hidden="1" thickBot="1" x14ac:dyDescent="0.3">
      <c r="A104" s="39">
        <v>70016330</v>
      </c>
      <c r="B104" s="38" t="s">
        <v>12732</v>
      </c>
      <c r="C104" s="37">
        <v>201912</v>
      </c>
      <c r="D104" s="38" t="s">
        <v>12695</v>
      </c>
      <c r="E104" s="37" t="s">
        <v>418</v>
      </c>
      <c r="F104" s="37">
        <v>0</v>
      </c>
      <c r="G104" s="37">
        <v>0</v>
      </c>
      <c r="H104" s="37">
        <v>14</v>
      </c>
      <c r="I104" s="38" t="s">
        <v>12697</v>
      </c>
      <c r="J104" s="38" t="s">
        <v>12698</v>
      </c>
      <c r="K104" s="38" t="s">
        <v>12702</v>
      </c>
      <c r="L104" s="38" t="s">
        <v>12700</v>
      </c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spans="1:26" ht="78" hidden="1" thickBot="1" x14ac:dyDescent="0.3">
      <c r="A105" s="39">
        <v>96704590</v>
      </c>
      <c r="B105" s="38" t="s">
        <v>12986</v>
      </c>
      <c r="C105" s="37">
        <v>201912</v>
      </c>
      <c r="D105" s="38" t="s">
        <v>12695</v>
      </c>
      <c r="E105" s="37" t="s">
        <v>12696</v>
      </c>
      <c r="F105" s="37">
        <v>0</v>
      </c>
      <c r="G105" s="37">
        <v>0</v>
      </c>
      <c r="H105" s="37">
        <v>13</v>
      </c>
      <c r="I105" s="38" t="s">
        <v>12739</v>
      </c>
      <c r="J105" s="38" t="s">
        <v>12698</v>
      </c>
      <c r="K105" s="38" t="s">
        <v>12699</v>
      </c>
      <c r="L105" s="38" t="s">
        <v>12700</v>
      </c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spans="1:26" ht="65.25" hidden="1" thickBot="1" x14ac:dyDescent="0.3">
      <c r="A106" s="39">
        <v>76299790</v>
      </c>
      <c r="B106" s="38" t="s">
        <v>12807</v>
      </c>
      <c r="C106" s="37">
        <v>201912</v>
      </c>
      <c r="D106" s="38" t="s">
        <v>12695</v>
      </c>
      <c r="E106" s="37" t="s">
        <v>12696</v>
      </c>
      <c r="F106" s="37">
        <v>0</v>
      </c>
      <c r="G106" s="37">
        <v>1</v>
      </c>
      <c r="H106" s="37">
        <v>15</v>
      </c>
      <c r="I106" s="38" t="s">
        <v>12717</v>
      </c>
      <c r="J106" s="38" t="s">
        <v>12698</v>
      </c>
      <c r="K106" s="38" t="s">
        <v>12699</v>
      </c>
      <c r="L106" s="38" t="s">
        <v>12700</v>
      </c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spans="1:26" ht="27" hidden="1" thickBot="1" x14ac:dyDescent="0.3">
      <c r="A107" s="39">
        <v>76115132</v>
      </c>
      <c r="B107" s="38" t="s">
        <v>13187</v>
      </c>
      <c r="C107" s="37">
        <v>201912</v>
      </c>
      <c r="D107" s="38" t="s">
        <v>12695</v>
      </c>
      <c r="E107" s="37" t="s">
        <v>418</v>
      </c>
      <c r="F107" s="37">
        <v>0</v>
      </c>
      <c r="G107" s="37">
        <v>0</v>
      </c>
      <c r="H107" s="37">
        <v>9</v>
      </c>
      <c r="I107" s="38" t="s">
        <v>12777</v>
      </c>
      <c r="J107" s="38" t="s">
        <v>12698</v>
      </c>
      <c r="K107" s="38" t="s">
        <v>12699</v>
      </c>
      <c r="L107" s="38" t="s">
        <v>12700</v>
      </c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spans="1:26" ht="39.75" hidden="1" thickBot="1" x14ac:dyDescent="0.3">
      <c r="A108" s="39">
        <v>91297000</v>
      </c>
      <c r="B108" s="38" t="s">
        <v>12184</v>
      </c>
      <c r="C108" s="37">
        <v>201912</v>
      </c>
      <c r="D108" s="38" t="s">
        <v>12704</v>
      </c>
      <c r="E108" s="37" t="s">
        <v>418</v>
      </c>
      <c r="F108" s="37">
        <v>1</v>
      </c>
      <c r="G108" s="37">
        <v>1</v>
      </c>
      <c r="H108" s="37">
        <v>7</v>
      </c>
      <c r="I108" s="38" t="s">
        <v>12719</v>
      </c>
      <c r="J108" s="38" t="s">
        <v>12698</v>
      </c>
      <c r="K108" s="38" t="s">
        <v>12699</v>
      </c>
      <c r="L108" s="38" t="s">
        <v>12700</v>
      </c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spans="1:26" ht="27" hidden="1" thickBot="1" x14ac:dyDescent="0.3">
      <c r="A109" s="39">
        <v>76521930</v>
      </c>
      <c r="B109" s="38" t="s">
        <v>12822</v>
      </c>
      <c r="C109" s="37">
        <v>201912</v>
      </c>
      <c r="D109" s="38" t="s">
        <v>12695</v>
      </c>
      <c r="E109" s="37" t="s">
        <v>418</v>
      </c>
      <c r="F109" s="37">
        <v>0</v>
      </c>
      <c r="G109" s="37">
        <v>1</v>
      </c>
      <c r="H109" s="37">
        <v>14</v>
      </c>
      <c r="I109" s="38" t="s">
        <v>12697</v>
      </c>
      <c r="J109" s="38" t="s">
        <v>12698</v>
      </c>
      <c r="K109" s="38" t="s">
        <v>12699</v>
      </c>
      <c r="L109" s="38" t="s">
        <v>12741</v>
      </c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spans="1:26" ht="65.25" hidden="1" thickBot="1" x14ac:dyDescent="0.3">
      <c r="A110" s="39">
        <v>96556790</v>
      </c>
      <c r="B110" s="38" t="s">
        <v>12947</v>
      </c>
      <c r="C110" s="37">
        <v>201912</v>
      </c>
      <c r="D110" s="38" t="s">
        <v>12695</v>
      </c>
      <c r="E110" s="37" t="s">
        <v>12696</v>
      </c>
      <c r="F110" s="37">
        <v>1</v>
      </c>
      <c r="G110" s="37">
        <v>1</v>
      </c>
      <c r="H110" s="37">
        <v>8</v>
      </c>
      <c r="I110" s="38" t="s">
        <v>12770</v>
      </c>
      <c r="J110" s="38" t="s">
        <v>12698</v>
      </c>
      <c r="K110" s="38" t="s">
        <v>12699</v>
      </c>
      <c r="L110" s="38" t="s">
        <v>12700</v>
      </c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spans="1:26" ht="39.75" hidden="1" thickBot="1" x14ac:dyDescent="0.3">
      <c r="A111" s="39">
        <v>76143636</v>
      </c>
      <c r="B111" s="38" t="s">
        <v>12145</v>
      </c>
      <c r="C111" s="37">
        <v>201912</v>
      </c>
      <c r="D111" s="38" t="s">
        <v>12695</v>
      </c>
      <c r="E111" s="37" t="s">
        <v>418</v>
      </c>
      <c r="F111" s="37">
        <v>1</v>
      </c>
      <c r="G111" s="37">
        <v>0</v>
      </c>
      <c r="H111" s="37">
        <v>1</v>
      </c>
      <c r="I111" s="38" t="s">
        <v>12705</v>
      </c>
      <c r="J111" s="38" t="s">
        <v>12698</v>
      </c>
      <c r="K111" s="38" t="s">
        <v>12699</v>
      </c>
      <c r="L111" s="38" t="s">
        <v>12700</v>
      </c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spans="1:26" ht="52.5" hidden="1" thickBot="1" x14ac:dyDescent="0.3">
      <c r="A112" s="39">
        <v>60806000</v>
      </c>
      <c r="B112" s="38" t="s">
        <v>12709</v>
      </c>
      <c r="C112" s="37">
        <v>201912</v>
      </c>
      <c r="D112" s="38" t="s">
        <v>12704</v>
      </c>
      <c r="E112" s="37" t="s">
        <v>12696</v>
      </c>
      <c r="F112" s="37">
        <v>0</v>
      </c>
      <c r="G112" s="37">
        <v>0</v>
      </c>
      <c r="H112" s="37">
        <v>16</v>
      </c>
      <c r="I112" s="38" t="s">
        <v>12708</v>
      </c>
      <c r="J112" s="38" t="s">
        <v>12698</v>
      </c>
      <c r="K112" s="38" t="s">
        <v>12699</v>
      </c>
      <c r="L112" s="38" t="s">
        <v>12700</v>
      </c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spans="1:26" ht="52.5" hidden="1" thickBot="1" x14ac:dyDescent="0.3">
      <c r="A113" s="39">
        <v>76096382</v>
      </c>
      <c r="B113" s="38" t="s">
        <v>12778</v>
      </c>
      <c r="C113" s="37">
        <v>201912</v>
      </c>
      <c r="D113" s="38" t="s">
        <v>12695</v>
      </c>
      <c r="E113" s="37" t="s">
        <v>12696</v>
      </c>
      <c r="F113" s="37">
        <v>0</v>
      </c>
      <c r="G113" s="37">
        <v>0</v>
      </c>
      <c r="H113" s="37">
        <v>11</v>
      </c>
      <c r="I113" s="38" t="s">
        <v>12748</v>
      </c>
      <c r="J113" s="38" t="s">
        <v>12698</v>
      </c>
      <c r="K113" s="38" t="s">
        <v>12699</v>
      </c>
      <c r="L113" s="38" t="s">
        <v>12700</v>
      </c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spans="1:26" ht="65.25" hidden="1" thickBot="1" x14ac:dyDescent="0.3">
      <c r="A114" s="39">
        <v>99598660</v>
      </c>
      <c r="B114" s="38" t="s">
        <v>13165</v>
      </c>
      <c r="C114" s="37">
        <v>201912</v>
      </c>
      <c r="D114" s="38" t="s">
        <v>12695</v>
      </c>
      <c r="E114" s="37" t="s">
        <v>12696</v>
      </c>
      <c r="F114" s="37">
        <v>0</v>
      </c>
      <c r="G114" s="37">
        <v>0</v>
      </c>
      <c r="H114" s="37">
        <v>15</v>
      </c>
      <c r="I114" s="38" t="s">
        <v>12717</v>
      </c>
      <c r="J114" s="38" t="s">
        <v>12698</v>
      </c>
      <c r="K114" s="38" t="s">
        <v>12699</v>
      </c>
      <c r="L114" s="38" t="s">
        <v>12700</v>
      </c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spans="1:26" ht="52.5" hidden="1" thickBot="1" x14ac:dyDescent="0.3">
      <c r="A115" s="39">
        <v>76293740</v>
      </c>
      <c r="B115" s="38" t="s">
        <v>12804</v>
      </c>
      <c r="C115" s="37">
        <v>201912</v>
      </c>
      <c r="D115" s="38" t="s">
        <v>12695</v>
      </c>
      <c r="E115" s="37" t="s">
        <v>12696</v>
      </c>
      <c r="F115" s="37">
        <v>0</v>
      </c>
      <c r="G115" s="37">
        <v>0</v>
      </c>
      <c r="H115" s="37">
        <v>15</v>
      </c>
      <c r="I115" s="38" t="s">
        <v>12717</v>
      </c>
      <c r="J115" s="38" t="s">
        <v>12698</v>
      </c>
      <c r="K115" s="38" t="s">
        <v>12699</v>
      </c>
      <c r="L115" s="38" t="s">
        <v>12700</v>
      </c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spans="1:26" ht="52.5" hidden="1" thickBot="1" x14ac:dyDescent="0.3">
      <c r="A116" s="39">
        <v>99599010</v>
      </c>
      <c r="B116" s="38" t="s">
        <v>13168</v>
      </c>
      <c r="C116" s="37">
        <v>201912</v>
      </c>
      <c r="D116" s="38" t="s">
        <v>12695</v>
      </c>
      <c r="E116" s="37" t="s">
        <v>12696</v>
      </c>
      <c r="F116" s="37">
        <v>0</v>
      </c>
      <c r="G116" s="37">
        <v>0</v>
      </c>
      <c r="H116" s="37">
        <v>15</v>
      </c>
      <c r="I116" s="38" t="s">
        <v>12717</v>
      </c>
      <c r="J116" s="38" t="s">
        <v>12698</v>
      </c>
      <c r="K116" s="38" t="s">
        <v>12699</v>
      </c>
      <c r="L116" s="38" t="s">
        <v>12700</v>
      </c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spans="1:26" ht="65.25" hidden="1" thickBot="1" x14ac:dyDescent="0.3">
      <c r="A117" s="39">
        <v>99599760</v>
      </c>
      <c r="B117" s="38" t="s">
        <v>13174</v>
      </c>
      <c r="C117" s="37">
        <v>201912</v>
      </c>
      <c r="D117" s="38" t="s">
        <v>12695</v>
      </c>
      <c r="E117" s="37" t="s">
        <v>12696</v>
      </c>
      <c r="F117" s="37">
        <v>0</v>
      </c>
      <c r="G117" s="37">
        <v>0</v>
      </c>
      <c r="H117" s="37">
        <v>15</v>
      </c>
      <c r="I117" s="38" t="s">
        <v>12717</v>
      </c>
      <c r="J117" s="38" t="s">
        <v>12698</v>
      </c>
      <c r="K117" s="38" t="s">
        <v>12699</v>
      </c>
      <c r="L117" s="38" t="s">
        <v>12700</v>
      </c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spans="1:26" ht="65.25" hidden="1" thickBot="1" x14ac:dyDescent="0.3">
      <c r="A118" s="39">
        <v>99599450</v>
      </c>
      <c r="B118" s="38" t="s">
        <v>13173</v>
      </c>
      <c r="C118" s="37">
        <v>201912</v>
      </c>
      <c r="D118" s="38" t="s">
        <v>12695</v>
      </c>
      <c r="E118" s="37" t="s">
        <v>12696</v>
      </c>
      <c r="F118" s="37">
        <v>0</v>
      </c>
      <c r="G118" s="37">
        <v>0</v>
      </c>
      <c r="H118" s="37">
        <v>15</v>
      </c>
      <c r="I118" s="38" t="s">
        <v>12717</v>
      </c>
      <c r="J118" s="38" t="s">
        <v>12698</v>
      </c>
      <c r="K118" s="38" t="s">
        <v>12699</v>
      </c>
      <c r="L118" s="38" t="s">
        <v>12700</v>
      </c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spans="1:26" ht="52.5" hidden="1" thickBot="1" x14ac:dyDescent="0.3">
      <c r="A119" s="39">
        <v>99597880</v>
      </c>
      <c r="B119" s="38" t="s">
        <v>13163</v>
      </c>
      <c r="C119" s="37">
        <v>201912</v>
      </c>
      <c r="D119" s="38" t="s">
        <v>12695</v>
      </c>
      <c r="E119" s="37" t="s">
        <v>12696</v>
      </c>
      <c r="F119" s="37">
        <v>0</v>
      </c>
      <c r="G119" s="37">
        <v>0</v>
      </c>
      <c r="H119" s="37">
        <v>15</v>
      </c>
      <c r="I119" s="38" t="s">
        <v>12717</v>
      </c>
      <c r="J119" s="38" t="s">
        <v>12698</v>
      </c>
      <c r="K119" s="38" t="s">
        <v>12699</v>
      </c>
      <c r="L119" s="38" t="s">
        <v>12700</v>
      </c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spans="1:26" ht="52.5" hidden="1" thickBot="1" x14ac:dyDescent="0.3">
      <c r="A120" s="39">
        <v>99597790</v>
      </c>
      <c r="B120" s="38" t="s">
        <v>13161</v>
      </c>
      <c r="C120" s="37">
        <v>201912</v>
      </c>
      <c r="D120" s="38" t="s">
        <v>12695</v>
      </c>
      <c r="E120" s="37" t="s">
        <v>12696</v>
      </c>
      <c r="F120" s="37">
        <v>0</v>
      </c>
      <c r="G120" s="37">
        <v>0</v>
      </c>
      <c r="H120" s="37">
        <v>15</v>
      </c>
      <c r="I120" s="38" t="s">
        <v>12717</v>
      </c>
      <c r="J120" s="38" t="s">
        <v>12698</v>
      </c>
      <c r="K120" s="38" t="s">
        <v>12699</v>
      </c>
      <c r="L120" s="38" t="s">
        <v>12700</v>
      </c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spans="1:26" ht="52.5" hidden="1" thickBot="1" x14ac:dyDescent="0.3">
      <c r="A121" s="39">
        <v>76596732</v>
      </c>
      <c r="B121" s="38" t="s">
        <v>13275</v>
      </c>
      <c r="C121" s="37">
        <v>201912</v>
      </c>
      <c r="D121" s="38" t="s">
        <v>12695</v>
      </c>
      <c r="E121" s="37" t="s">
        <v>12696</v>
      </c>
      <c r="F121" s="37">
        <v>0</v>
      </c>
      <c r="G121" s="37">
        <v>0</v>
      </c>
      <c r="H121" s="37">
        <v>15</v>
      </c>
      <c r="I121" s="38" t="s">
        <v>12717</v>
      </c>
      <c r="J121" s="38" t="s">
        <v>12698</v>
      </c>
      <c r="K121" s="38" t="s">
        <v>12699</v>
      </c>
      <c r="L121" s="38" t="s">
        <v>12700</v>
      </c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spans="1:26" ht="52.5" hidden="1" thickBot="1" x14ac:dyDescent="0.3">
      <c r="A122" s="39">
        <v>76607165</v>
      </c>
      <c r="B122" s="38" t="s">
        <v>13278</v>
      </c>
      <c r="C122" s="37">
        <v>201912</v>
      </c>
      <c r="D122" s="38" t="s">
        <v>12695</v>
      </c>
      <c r="E122" s="37" t="s">
        <v>12696</v>
      </c>
      <c r="F122" s="37">
        <v>0</v>
      </c>
      <c r="G122" s="37">
        <v>0</v>
      </c>
      <c r="H122" s="37">
        <v>15</v>
      </c>
      <c r="I122" s="38" t="s">
        <v>12717</v>
      </c>
      <c r="J122" s="38" t="s">
        <v>12698</v>
      </c>
      <c r="K122" s="38" t="s">
        <v>12699</v>
      </c>
      <c r="L122" s="38" t="s">
        <v>12700</v>
      </c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spans="1:26" ht="52.5" hidden="1" thickBot="1" x14ac:dyDescent="0.3">
      <c r="A123" s="39">
        <v>76596746</v>
      </c>
      <c r="B123" s="38" t="s">
        <v>13276</v>
      </c>
      <c r="C123" s="37">
        <v>201912</v>
      </c>
      <c r="D123" s="38" t="s">
        <v>12695</v>
      </c>
      <c r="E123" s="37" t="s">
        <v>12696</v>
      </c>
      <c r="F123" s="37">
        <v>0</v>
      </c>
      <c r="G123" s="37">
        <v>0</v>
      </c>
      <c r="H123" s="37">
        <v>15</v>
      </c>
      <c r="I123" s="38" t="s">
        <v>12717</v>
      </c>
      <c r="J123" s="38" t="s">
        <v>12698</v>
      </c>
      <c r="K123" s="38" t="s">
        <v>12699</v>
      </c>
      <c r="L123" s="38" t="s">
        <v>12700</v>
      </c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spans="1:26" ht="52.5" hidden="1" thickBot="1" x14ac:dyDescent="0.3">
      <c r="A124" s="39">
        <v>76598536</v>
      </c>
      <c r="B124" s="38" t="s">
        <v>13277</v>
      </c>
      <c r="C124" s="37">
        <v>201912</v>
      </c>
      <c r="D124" s="38" t="s">
        <v>12695</v>
      </c>
      <c r="E124" s="37" t="s">
        <v>12696</v>
      </c>
      <c r="F124" s="37">
        <v>0</v>
      </c>
      <c r="G124" s="37">
        <v>0</v>
      </c>
      <c r="H124" s="37">
        <v>15</v>
      </c>
      <c r="I124" s="38" t="s">
        <v>12717</v>
      </c>
      <c r="J124" s="38" t="s">
        <v>12698</v>
      </c>
      <c r="K124" s="38" t="s">
        <v>12699</v>
      </c>
      <c r="L124" s="38" t="s">
        <v>12700</v>
      </c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spans="1:26" ht="52.5" hidden="1" thickBot="1" x14ac:dyDescent="0.3">
      <c r="A125" s="39">
        <v>99599340</v>
      </c>
      <c r="B125" s="38" t="s">
        <v>13171</v>
      </c>
      <c r="C125" s="37">
        <v>201912</v>
      </c>
      <c r="D125" s="38" t="s">
        <v>12695</v>
      </c>
      <c r="E125" s="37" t="s">
        <v>12696</v>
      </c>
      <c r="F125" s="37">
        <v>0</v>
      </c>
      <c r="G125" s="37">
        <v>0</v>
      </c>
      <c r="H125" s="37">
        <v>15</v>
      </c>
      <c r="I125" s="38" t="s">
        <v>12717</v>
      </c>
      <c r="J125" s="38" t="s">
        <v>12698</v>
      </c>
      <c r="K125" s="38" t="s">
        <v>12699</v>
      </c>
      <c r="L125" s="38" t="s">
        <v>12700</v>
      </c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spans="1:26" ht="52.5" hidden="1" thickBot="1" x14ac:dyDescent="0.3">
      <c r="A126" s="39">
        <v>76011560</v>
      </c>
      <c r="B126" s="38" t="s">
        <v>12743</v>
      </c>
      <c r="C126" s="37">
        <v>201912</v>
      </c>
      <c r="D126" s="38" t="s">
        <v>12695</v>
      </c>
      <c r="E126" s="37" t="s">
        <v>12696</v>
      </c>
      <c r="F126" s="37">
        <v>0</v>
      </c>
      <c r="G126" s="37">
        <v>0</v>
      </c>
      <c r="H126" s="37">
        <v>15</v>
      </c>
      <c r="I126" s="38" t="s">
        <v>12717</v>
      </c>
      <c r="J126" s="38" t="s">
        <v>12698</v>
      </c>
      <c r="K126" s="38" t="s">
        <v>12699</v>
      </c>
      <c r="L126" s="38" t="s">
        <v>12700</v>
      </c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spans="1:26" ht="52.5" hidden="1" thickBot="1" x14ac:dyDescent="0.3">
      <c r="A127" s="39">
        <v>76360942</v>
      </c>
      <c r="B127" s="38" t="s">
        <v>13206</v>
      </c>
      <c r="C127" s="37">
        <v>201912</v>
      </c>
      <c r="D127" s="38" t="s">
        <v>12695</v>
      </c>
      <c r="E127" s="37" t="s">
        <v>12696</v>
      </c>
      <c r="F127" s="37">
        <v>0</v>
      </c>
      <c r="G127" s="37">
        <v>0</v>
      </c>
      <c r="H127" s="37">
        <v>15</v>
      </c>
      <c r="I127" s="38" t="s">
        <v>12717</v>
      </c>
      <c r="J127" s="38" t="s">
        <v>12698</v>
      </c>
      <c r="K127" s="38" t="s">
        <v>12699</v>
      </c>
      <c r="L127" s="38" t="s">
        <v>12700</v>
      </c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spans="1:26" ht="52.5" hidden="1" thickBot="1" x14ac:dyDescent="0.3">
      <c r="A128" s="39">
        <v>99598900</v>
      </c>
      <c r="B128" s="38" t="s">
        <v>13167</v>
      </c>
      <c r="C128" s="37">
        <v>201912</v>
      </c>
      <c r="D128" s="38" t="s">
        <v>12695</v>
      </c>
      <c r="E128" s="37" t="s">
        <v>12696</v>
      </c>
      <c r="F128" s="37">
        <v>0</v>
      </c>
      <c r="G128" s="37">
        <v>0</v>
      </c>
      <c r="H128" s="37">
        <v>15</v>
      </c>
      <c r="I128" s="38" t="s">
        <v>12717</v>
      </c>
      <c r="J128" s="38" t="s">
        <v>12698</v>
      </c>
      <c r="K128" s="38" t="s">
        <v>12699</v>
      </c>
      <c r="L128" s="38" t="s">
        <v>12700</v>
      </c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spans="1:26" ht="65.25" hidden="1" thickBot="1" x14ac:dyDescent="0.3">
      <c r="A129" s="39">
        <v>99596380</v>
      </c>
      <c r="B129" s="38" t="s">
        <v>13159</v>
      </c>
      <c r="C129" s="37">
        <v>201912</v>
      </c>
      <c r="D129" s="38" t="s">
        <v>12695</v>
      </c>
      <c r="E129" s="37" t="s">
        <v>12696</v>
      </c>
      <c r="F129" s="37">
        <v>0</v>
      </c>
      <c r="G129" s="37">
        <v>0</v>
      </c>
      <c r="H129" s="37">
        <v>15</v>
      </c>
      <c r="I129" s="38" t="s">
        <v>12717</v>
      </c>
      <c r="J129" s="38" t="s">
        <v>12698</v>
      </c>
      <c r="K129" s="38" t="s">
        <v>12699</v>
      </c>
      <c r="L129" s="38" t="s">
        <v>12700</v>
      </c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spans="1:26" ht="65.25" hidden="1" thickBot="1" x14ac:dyDescent="0.3">
      <c r="A130" s="39">
        <v>96572920</v>
      </c>
      <c r="B130" s="38" t="s">
        <v>12952</v>
      </c>
      <c r="C130" s="37">
        <v>201912</v>
      </c>
      <c r="D130" s="38" t="s">
        <v>12695</v>
      </c>
      <c r="E130" s="37" t="s">
        <v>12696</v>
      </c>
      <c r="F130" s="37">
        <v>0</v>
      </c>
      <c r="G130" s="37">
        <v>0</v>
      </c>
      <c r="H130" s="37">
        <v>14</v>
      </c>
      <c r="I130" s="38" t="s">
        <v>12697</v>
      </c>
      <c r="J130" s="38" t="s">
        <v>12698</v>
      </c>
      <c r="K130" s="38" t="s">
        <v>12702</v>
      </c>
      <c r="L130" s="38" t="s">
        <v>12700</v>
      </c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spans="1:26" ht="65.25" hidden="1" thickBot="1" x14ac:dyDescent="0.3">
      <c r="A131" s="39">
        <v>76187228</v>
      </c>
      <c r="B131" s="38" t="s">
        <v>13258</v>
      </c>
      <c r="C131" s="37">
        <v>201912</v>
      </c>
      <c r="D131" s="38" t="s">
        <v>12704</v>
      </c>
      <c r="E131" s="37" t="s">
        <v>418</v>
      </c>
      <c r="F131" s="37">
        <v>0</v>
      </c>
      <c r="G131" s="37">
        <v>0</v>
      </c>
      <c r="H131" s="37">
        <v>8</v>
      </c>
      <c r="I131" s="38" t="s">
        <v>12770</v>
      </c>
      <c r="J131" s="38" t="s">
        <v>12698</v>
      </c>
      <c r="K131" s="38" t="s">
        <v>12699</v>
      </c>
      <c r="L131" s="38" t="s">
        <v>12700</v>
      </c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spans="1:26" ht="129" thickBot="1" x14ac:dyDescent="0.3">
      <c r="A132" s="39">
        <v>96644280</v>
      </c>
      <c r="B132" s="38" t="s">
        <v>12972</v>
      </c>
      <c r="C132" s="37">
        <v>201912</v>
      </c>
      <c r="D132" s="38" t="s">
        <v>12695</v>
      </c>
      <c r="E132" s="37" t="s">
        <v>12696</v>
      </c>
      <c r="F132" s="37">
        <v>0</v>
      </c>
      <c r="G132" s="37">
        <v>0</v>
      </c>
      <c r="H132" s="37">
        <v>14</v>
      </c>
      <c r="I132" s="38" t="s">
        <v>12697</v>
      </c>
      <c r="J132" s="38" t="s">
        <v>12698</v>
      </c>
      <c r="K132" s="38" t="s">
        <v>12699</v>
      </c>
      <c r="L132" s="38" t="s">
        <v>12700</v>
      </c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spans="1:26" ht="103.5" hidden="1" thickBot="1" x14ac:dyDescent="0.3">
      <c r="A133" s="39">
        <v>96966250</v>
      </c>
      <c r="B133" s="38" t="s">
        <v>13088</v>
      </c>
      <c r="C133" s="37">
        <v>201912</v>
      </c>
      <c r="D133" s="38" t="s">
        <v>12695</v>
      </c>
      <c r="E133" s="37" t="s">
        <v>12696</v>
      </c>
      <c r="F133" s="37">
        <v>0</v>
      </c>
      <c r="G133" s="37">
        <v>0</v>
      </c>
      <c r="H133" s="37">
        <v>14</v>
      </c>
      <c r="I133" s="38" t="s">
        <v>12697</v>
      </c>
      <c r="J133" s="38" t="s">
        <v>12698</v>
      </c>
      <c r="K133" s="38" t="s">
        <v>12699</v>
      </c>
      <c r="L133" s="38" t="s">
        <v>12700</v>
      </c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spans="1:26" ht="52.5" hidden="1" thickBot="1" x14ac:dyDescent="0.3">
      <c r="A134" s="39">
        <v>93458000</v>
      </c>
      <c r="B134" s="38" t="s">
        <v>12917</v>
      </c>
      <c r="C134" s="37">
        <v>201912</v>
      </c>
      <c r="D134" s="38" t="s">
        <v>12704</v>
      </c>
      <c r="E134" s="37" t="s">
        <v>418</v>
      </c>
      <c r="F134" s="37">
        <v>1</v>
      </c>
      <c r="G134" s="37">
        <v>0</v>
      </c>
      <c r="H134" s="37">
        <v>4</v>
      </c>
      <c r="I134" s="38" t="s">
        <v>12864</v>
      </c>
      <c r="J134" s="38" t="s">
        <v>12698</v>
      </c>
      <c r="K134" s="38" t="s">
        <v>12699</v>
      </c>
      <c r="L134" s="38" t="s">
        <v>12700</v>
      </c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spans="1:26" ht="27" hidden="1" thickBot="1" x14ac:dyDescent="0.3">
      <c r="A135" s="39">
        <v>76388223</v>
      </c>
      <c r="B135" s="38" t="s">
        <v>12243</v>
      </c>
      <c r="C135" s="37">
        <v>201912</v>
      </c>
      <c r="D135" s="38" t="s">
        <v>12695</v>
      </c>
      <c r="E135" s="37" t="s">
        <v>418</v>
      </c>
      <c r="F135" s="37">
        <v>1</v>
      </c>
      <c r="G135" s="37">
        <v>1</v>
      </c>
      <c r="H135" s="37">
        <v>2</v>
      </c>
      <c r="I135" s="38" t="s">
        <v>12733</v>
      </c>
      <c r="J135" s="38" t="s">
        <v>12698</v>
      </c>
      <c r="K135" s="38" t="s">
        <v>12699</v>
      </c>
      <c r="L135" s="38" t="s">
        <v>12700</v>
      </c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spans="1:26" ht="39.75" hidden="1" thickBot="1" x14ac:dyDescent="0.3">
      <c r="A136" s="39">
        <v>91337000</v>
      </c>
      <c r="B136" s="38" t="s">
        <v>12302</v>
      </c>
      <c r="C136" s="37">
        <v>201912</v>
      </c>
      <c r="D136" s="38" t="s">
        <v>12695</v>
      </c>
      <c r="E136" s="37" t="s">
        <v>418</v>
      </c>
      <c r="F136" s="37">
        <v>1</v>
      </c>
      <c r="G136" s="37">
        <v>1</v>
      </c>
      <c r="H136" s="37">
        <v>3</v>
      </c>
      <c r="I136" s="38" t="s">
        <v>12737</v>
      </c>
      <c r="J136" s="38" t="s">
        <v>12698</v>
      </c>
      <c r="K136" s="38" t="s">
        <v>12699</v>
      </c>
      <c r="L136" s="38" t="s">
        <v>12700</v>
      </c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spans="1:26" ht="39.75" hidden="1" thickBot="1" x14ac:dyDescent="0.3">
      <c r="A137" s="39">
        <v>91755000</v>
      </c>
      <c r="B137" s="38" t="s">
        <v>12241</v>
      </c>
      <c r="C137" s="37">
        <v>201912</v>
      </c>
      <c r="D137" s="38" t="s">
        <v>12695</v>
      </c>
      <c r="E137" s="37" t="s">
        <v>418</v>
      </c>
      <c r="F137" s="37">
        <v>1</v>
      </c>
      <c r="G137" s="37">
        <v>1</v>
      </c>
      <c r="H137" s="37">
        <v>3</v>
      </c>
      <c r="I137" s="38" t="s">
        <v>12737</v>
      </c>
      <c r="J137" s="38" t="s">
        <v>12698</v>
      </c>
      <c r="K137" s="38" t="s">
        <v>12699</v>
      </c>
      <c r="L137" s="38" t="s">
        <v>12700</v>
      </c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spans="1:26" ht="27" hidden="1" thickBot="1" x14ac:dyDescent="0.3">
      <c r="A138" s="39">
        <v>93834000</v>
      </c>
      <c r="B138" s="38" t="s">
        <v>12276</v>
      </c>
      <c r="C138" s="37">
        <v>201912</v>
      </c>
      <c r="D138" s="38" t="s">
        <v>12695</v>
      </c>
      <c r="E138" s="37" t="s">
        <v>418</v>
      </c>
      <c r="F138" s="37">
        <v>1</v>
      </c>
      <c r="G138" s="37">
        <v>1</v>
      </c>
      <c r="H138" s="37">
        <v>2</v>
      </c>
      <c r="I138" s="38" t="s">
        <v>12733</v>
      </c>
      <c r="J138" s="38" t="s">
        <v>12698</v>
      </c>
      <c r="K138" s="38" t="s">
        <v>12699</v>
      </c>
      <c r="L138" s="38" t="s">
        <v>12700</v>
      </c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spans="1:26" ht="45.75" hidden="1" thickBot="1" x14ac:dyDescent="0.3">
      <c r="A139" s="36">
        <v>76433310</v>
      </c>
      <c r="B139" s="35" t="s">
        <v>12261</v>
      </c>
      <c r="C139" s="37">
        <v>201912</v>
      </c>
      <c r="D139" s="38" t="s">
        <v>12695</v>
      </c>
      <c r="E139" s="37" t="s">
        <v>418</v>
      </c>
      <c r="F139" s="37">
        <v>0</v>
      </c>
      <c r="G139" s="37">
        <v>0</v>
      </c>
      <c r="H139" s="37">
        <v>2</v>
      </c>
      <c r="I139" s="38" t="s">
        <v>12733</v>
      </c>
      <c r="J139" s="38" t="s">
        <v>12698</v>
      </c>
      <c r="K139" s="38" t="s">
        <v>12699</v>
      </c>
      <c r="L139" s="38" t="s">
        <v>12700</v>
      </c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spans="1:26" ht="78" hidden="1" thickBot="1" x14ac:dyDescent="0.3">
      <c r="A140" s="39">
        <v>76652400</v>
      </c>
      <c r="B140" s="38" t="s">
        <v>12826</v>
      </c>
      <c r="C140" s="37">
        <v>201912</v>
      </c>
      <c r="D140" s="38" t="s">
        <v>12695</v>
      </c>
      <c r="E140" s="37" t="s">
        <v>418</v>
      </c>
      <c r="F140" s="37">
        <v>0</v>
      </c>
      <c r="G140" s="37">
        <v>0</v>
      </c>
      <c r="H140" s="37">
        <v>11</v>
      </c>
      <c r="I140" s="38" t="s">
        <v>12748</v>
      </c>
      <c r="J140" s="38" t="s">
        <v>12698</v>
      </c>
      <c r="K140" s="38" t="s">
        <v>12702</v>
      </c>
      <c r="L140" s="38" t="s">
        <v>12700</v>
      </c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spans="1:26" ht="39.75" hidden="1" thickBot="1" x14ac:dyDescent="0.3">
      <c r="A141" s="39">
        <v>99533410</v>
      </c>
      <c r="B141" s="38" t="s">
        <v>13114</v>
      </c>
      <c r="C141" s="37">
        <v>201912</v>
      </c>
      <c r="D141" s="38" t="s">
        <v>12695</v>
      </c>
      <c r="E141" s="37" t="s">
        <v>12696</v>
      </c>
      <c r="F141" s="37">
        <v>0</v>
      </c>
      <c r="G141" s="37">
        <v>0</v>
      </c>
      <c r="H141" s="37">
        <v>14</v>
      </c>
      <c r="I141" s="38" t="s">
        <v>12697</v>
      </c>
      <c r="J141" s="38" t="s">
        <v>12698</v>
      </c>
      <c r="K141" s="38" t="s">
        <v>12699</v>
      </c>
      <c r="L141" s="38" t="s">
        <v>12700</v>
      </c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spans="1:26" ht="15.75" hidden="1" thickBot="1" x14ac:dyDescent="0.3">
      <c r="A142" s="35"/>
      <c r="B142" s="35" t="s">
        <v>12417</v>
      </c>
      <c r="C142" s="35"/>
      <c r="D142" s="35"/>
      <c r="E142" s="35"/>
      <c r="F142" s="35"/>
      <c r="G142" s="35"/>
      <c r="H142" s="35"/>
      <c r="I142" s="35" t="s">
        <v>12417</v>
      </c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spans="1:26" ht="52.5" hidden="1" thickBot="1" x14ac:dyDescent="0.3">
      <c r="A143" s="39">
        <v>76116242</v>
      </c>
      <c r="B143" s="38" t="s">
        <v>12788</v>
      </c>
      <c r="C143" s="37">
        <v>201912</v>
      </c>
      <c r="D143" s="38" t="s">
        <v>12704</v>
      </c>
      <c r="E143" s="37" t="s">
        <v>418</v>
      </c>
      <c r="F143" s="37">
        <v>0</v>
      </c>
      <c r="G143" s="37">
        <v>1</v>
      </c>
      <c r="H143" s="37">
        <v>2</v>
      </c>
      <c r="I143" s="38" t="s">
        <v>12733</v>
      </c>
      <c r="J143" s="38" t="s">
        <v>12698</v>
      </c>
      <c r="K143" s="38" t="s">
        <v>12699</v>
      </c>
      <c r="L143" s="38" t="s">
        <v>12700</v>
      </c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spans="1:26" ht="39.75" hidden="1" thickBot="1" x14ac:dyDescent="0.3">
      <c r="A144" s="39">
        <v>99513400</v>
      </c>
      <c r="B144" s="38" t="s">
        <v>12290</v>
      </c>
      <c r="C144" s="37">
        <v>201912</v>
      </c>
      <c r="D144" s="38" t="s">
        <v>12695</v>
      </c>
      <c r="E144" s="37" t="s">
        <v>418</v>
      </c>
      <c r="F144" s="37">
        <v>0</v>
      </c>
      <c r="G144" s="37">
        <v>0</v>
      </c>
      <c r="H144" s="37">
        <v>11</v>
      </c>
      <c r="I144" s="38" t="s">
        <v>12748</v>
      </c>
      <c r="J144" s="38" t="s">
        <v>12698</v>
      </c>
      <c r="K144" s="38" t="s">
        <v>12699</v>
      </c>
      <c r="L144" s="38" t="s">
        <v>12700</v>
      </c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spans="1:26" ht="39.75" hidden="1" thickBot="1" x14ac:dyDescent="0.3">
      <c r="A145" s="39">
        <v>76609803</v>
      </c>
      <c r="B145" s="38" t="s">
        <v>12320</v>
      </c>
      <c r="C145" s="37">
        <v>201912</v>
      </c>
      <c r="D145" s="38" t="s">
        <v>12695</v>
      </c>
      <c r="E145" s="37" t="s">
        <v>418</v>
      </c>
      <c r="F145" s="37">
        <v>0</v>
      </c>
      <c r="G145" s="37">
        <v>1</v>
      </c>
      <c r="H145" s="37">
        <v>10</v>
      </c>
      <c r="I145" s="38" t="s">
        <v>12721</v>
      </c>
      <c r="J145" s="38" t="s">
        <v>12698</v>
      </c>
      <c r="K145" s="38" t="s">
        <v>12699</v>
      </c>
      <c r="L145" s="38" t="s">
        <v>12700</v>
      </c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spans="1:26" ht="65.25" hidden="1" thickBot="1" x14ac:dyDescent="0.3">
      <c r="A146" s="39">
        <v>76260825</v>
      </c>
      <c r="B146" s="38" t="s">
        <v>13181</v>
      </c>
      <c r="C146" s="37">
        <v>201912</v>
      </c>
      <c r="D146" s="38" t="s">
        <v>12704</v>
      </c>
      <c r="E146" s="37" t="s">
        <v>12696</v>
      </c>
      <c r="F146" s="37">
        <v>0</v>
      </c>
      <c r="G146" s="37">
        <v>0</v>
      </c>
      <c r="H146" s="37">
        <v>8</v>
      </c>
      <c r="I146" s="38" t="s">
        <v>12770</v>
      </c>
      <c r="J146" s="38" t="s">
        <v>12698</v>
      </c>
      <c r="K146" s="38" t="s">
        <v>12699</v>
      </c>
      <c r="L146" s="38" t="s">
        <v>12700</v>
      </c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spans="1:26" ht="90.75" hidden="1" thickBot="1" x14ac:dyDescent="0.3">
      <c r="A147" s="39">
        <v>76798260</v>
      </c>
      <c r="B147" s="38" t="s">
        <v>13221</v>
      </c>
      <c r="C147" s="37">
        <v>201912</v>
      </c>
      <c r="D147" s="38" t="s">
        <v>12695</v>
      </c>
      <c r="E147" s="37" t="s">
        <v>12696</v>
      </c>
      <c r="F147" s="37">
        <v>0</v>
      </c>
      <c r="G147" s="37">
        <v>0</v>
      </c>
      <c r="H147" s="37">
        <v>14</v>
      </c>
      <c r="I147" s="38" t="s">
        <v>12697</v>
      </c>
      <c r="J147" s="38" t="s">
        <v>12698</v>
      </c>
      <c r="K147" s="38" t="s">
        <v>12699</v>
      </c>
      <c r="L147" s="38" t="s">
        <v>12700</v>
      </c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spans="1:26" ht="39.75" hidden="1" thickBot="1" x14ac:dyDescent="0.3">
      <c r="A148" s="39">
        <v>76532379</v>
      </c>
      <c r="B148" s="38" t="s">
        <v>12221</v>
      </c>
      <c r="C148" s="37">
        <v>201912</v>
      </c>
      <c r="D148" s="38" t="s">
        <v>12695</v>
      </c>
      <c r="E148" s="37" t="s">
        <v>418</v>
      </c>
      <c r="F148" s="37">
        <v>0</v>
      </c>
      <c r="G148" s="37">
        <v>1</v>
      </c>
      <c r="H148" s="37">
        <v>11</v>
      </c>
      <c r="I148" s="38" t="s">
        <v>12748</v>
      </c>
      <c r="J148" s="38" t="s">
        <v>12698</v>
      </c>
      <c r="K148" s="38" t="s">
        <v>12702</v>
      </c>
      <c r="L148" s="38" t="s">
        <v>12700</v>
      </c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spans="1:26" ht="27" hidden="1" thickBot="1" x14ac:dyDescent="0.3">
      <c r="A149" s="39">
        <v>96800570</v>
      </c>
      <c r="B149" s="38" t="s">
        <v>13019</v>
      </c>
      <c r="C149" s="37">
        <v>201912</v>
      </c>
      <c r="D149" s="38" t="s">
        <v>12695</v>
      </c>
      <c r="E149" s="37" t="s">
        <v>418</v>
      </c>
      <c r="F149" s="37">
        <v>0</v>
      </c>
      <c r="G149" s="37">
        <v>1</v>
      </c>
      <c r="H149" s="37">
        <v>11</v>
      </c>
      <c r="I149" s="38" t="s">
        <v>12748</v>
      </c>
      <c r="J149" s="38" t="s">
        <v>12698</v>
      </c>
      <c r="K149" s="38" t="s">
        <v>12702</v>
      </c>
      <c r="L149" s="38" t="s">
        <v>12700</v>
      </c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spans="1:26" ht="90.75" thickBot="1" x14ac:dyDescent="0.3">
      <c r="A150" s="39">
        <v>96758230</v>
      </c>
      <c r="B150" s="38" t="s">
        <v>12999</v>
      </c>
      <c r="C150" s="37">
        <v>201912</v>
      </c>
      <c r="D150" s="38" t="s">
        <v>12695</v>
      </c>
      <c r="E150" s="37" t="s">
        <v>12696</v>
      </c>
      <c r="F150" s="37">
        <v>0</v>
      </c>
      <c r="G150" s="37">
        <v>0</v>
      </c>
      <c r="H150" s="37">
        <v>14</v>
      </c>
      <c r="I150" s="38" t="s">
        <v>12697</v>
      </c>
      <c r="J150" s="38" t="s">
        <v>12698</v>
      </c>
      <c r="K150" s="38" t="s">
        <v>12699</v>
      </c>
      <c r="L150" s="38" t="s">
        <v>12700</v>
      </c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spans="1:26" ht="39.75" hidden="1" thickBot="1" x14ac:dyDescent="0.3">
      <c r="A151" s="39">
        <v>96813520</v>
      </c>
      <c r="B151" s="38" t="s">
        <v>13030</v>
      </c>
      <c r="C151" s="37">
        <v>201912</v>
      </c>
      <c r="D151" s="38" t="s">
        <v>12695</v>
      </c>
      <c r="E151" s="37" t="s">
        <v>418</v>
      </c>
      <c r="F151" s="37">
        <v>0</v>
      </c>
      <c r="G151" s="37">
        <v>0</v>
      </c>
      <c r="H151" s="37">
        <v>11</v>
      </c>
      <c r="I151" s="38" t="s">
        <v>12748</v>
      </c>
      <c r="J151" s="38" t="s">
        <v>12698</v>
      </c>
      <c r="K151" s="38" t="s">
        <v>12699</v>
      </c>
      <c r="L151" s="38" t="s">
        <v>12700</v>
      </c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spans="1:26" ht="65.25" hidden="1" thickBot="1" x14ac:dyDescent="0.3">
      <c r="A152" s="39">
        <v>92047000</v>
      </c>
      <c r="B152" s="38" t="s">
        <v>12904</v>
      </c>
      <c r="C152" s="37">
        <v>201912</v>
      </c>
      <c r="D152" s="38" t="s">
        <v>12695</v>
      </c>
      <c r="E152" s="37" t="s">
        <v>12696</v>
      </c>
      <c r="F152" s="37">
        <v>0</v>
      </c>
      <c r="G152" s="37">
        <v>1</v>
      </c>
      <c r="H152" s="37">
        <v>9</v>
      </c>
      <c r="I152" s="38" t="s">
        <v>12777</v>
      </c>
      <c r="J152" s="38" t="s">
        <v>12698</v>
      </c>
      <c r="K152" s="38" t="s">
        <v>12702</v>
      </c>
      <c r="L152" s="38" t="s">
        <v>12700</v>
      </c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spans="1:26" ht="52.5" hidden="1" thickBot="1" x14ac:dyDescent="0.3">
      <c r="A153" s="39">
        <v>90320000</v>
      </c>
      <c r="B153" s="38" t="s">
        <v>12868</v>
      </c>
      <c r="C153" s="37">
        <v>201912</v>
      </c>
      <c r="D153" s="38" t="s">
        <v>12695</v>
      </c>
      <c r="E153" s="37" t="s">
        <v>418</v>
      </c>
      <c r="F153" s="37">
        <v>1</v>
      </c>
      <c r="G153" s="37">
        <v>1</v>
      </c>
      <c r="H153" s="37">
        <v>7</v>
      </c>
      <c r="I153" s="38" t="s">
        <v>12719</v>
      </c>
      <c r="J153" s="38" t="s">
        <v>12698</v>
      </c>
      <c r="K153" s="38" t="s">
        <v>12699</v>
      </c>
      <c r="L153" s="38" t="s">
        <v>12700</v>
      </c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spans="1:26" ht="65.25" hidden="1" thickBot="1" x14ac:dyDescent="0.3">
      <c r="A154" s="39">
        <v>94638000</v>
      </c>
      <c r="B154" s="38" t="s">
        <v>12927</v>
      </c>
      <c r="C154" s="37">
        <v>201912</v>
      </c>
      <c r="D154" s="38" t="s">
        <v>12704</v>
      </c>
      <c r="E154" s="37" t="s">
        <v>418</v>
      </c>
      <c r="F154" s="37">
        <v>1</v>
      </c>
      <c r="G154" s="37">
        <v>0</v>
      </c>
      <c r="H154" s="37">
        <v>7</v>
      </c>
      <c r="I154" s="38" t="s">
        <v>12719</v>
      </c>
      <c r="J154" s="38" t="s">
        <v>12698</v>
      </c>
      <c r="K154" s="38" t="s">
        <v>12699</v>
      </c>
      <c r="L154" s="38" t="s">
        <v>12700</v>
      </c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spans="1:26" ht="65.25" hidden="1" thickBot="1" x14ac:dyDescent="0.3">
      <c r="A155" s="39">
        <v>91143000</v>
      </c>
      <c r="B155" s="38" t="s">
        <v>12884</v>
      </c>
      <c r="C155" s="37">
        <v>201912</v>
      </c>
      <c r="D155" s="38" t="s">
        <v>12695</v>
      </c>
      <c r="E155" s="37" t="s">
        <v>418</v>
      </c>
      <c r="F155" s="37">
        <v>0</v>
      </c>
      <c r="G155" s="37">
        <v>0</v>
      </c>
      <c r="H155" s="37">
        <v>11</v>
      </c>
      <c r="I155" s="38" t="s">
        <v>12748</v>
      </c>
      <c r="J155" s="38" t="s">
        <v>12698</v>
      </c>
      <c r="K155" s="38" t="s">
        <v>12699</v>
      </c>
      <c r="L155" s="38" t="s">
        <v>12700</v>
      </c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spans="1:26" ht="65.25" hidden="1" thickBot="1" x14ac:dyDescent="0.3">
      <c r="A156" s="39">
        <v>96789280</v>
      </c>
      <c r="B156" s="38" t="s">
        <v>13017</v>
      </c>
      <c r="C156" s="37">
        <v>201912</v>
      </c>
      <c r="D156" s="38" t="s">
        <v>12704</v>
      </c>
      <c r="E156" s="37" t="s">
        <v>418</v>
      </c>
      <c r="F156" s="37">
        <v>0</v>
      </c>
      <c r="G156" s="37">
        <v>0</v>
      </c>
      <c r="H156" s="37">
        <v>5</v>
      </c>
      <c r="I156" s="38" t="s">
        <v>12711</v>
      </c>
      <c r="J156" s="38" t="s">
        <v>12698</v>
      </c>
      <c r="K156" s="38" t="s">
        <v>12699</v>
      </c>
      <c r="L156" s="38" t="s">
        <v>12700</v>
      </c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spans="1:26" ht="65.25" hidden="1" thickBot="1" x14ac:dyDescent="0.3">
      <c r="A157" s="39">
        <v>94637000</v>
      </c>
      <c r="B157" s="38" t="s">
        <v>12926</v>
      </c>
      <c r="C157" s="37">
        <v>201912</v>
      </c>
      <c r="D157" s="38" t="s">
        <v>12704</v>
      </c>
      <c r="E157" s="37" t="s">
        <v>12696</v>
      </c>
      <c r="F157" s="37">
        <v>1</v>
      </c>
      <c r="G157" s="37">
        <v>0</v>
      </c>
      <c r="H157" s="37">
        <v>7</v>
      </c>
      <c r="I157" s="38" t="s">
        <v>12719</v>
      </c>
      <c r="J157" s="38" t="s">
        <v>12698</v>
      </c>
      <c r="K157" s="38" t="s">
        <v>12699</v>
      </c>
      <c r="L157" s="38" t="s">
        <v>12700</v>
      </c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spans="1:26" ht="90.75" thickBot="1" x14ac:dyDescent="0.3">
      <c r="A158" s="39">
        <v>96601710</v>
      </c>
      <c r="B158" s="38" t="s">
        <v>12960</v>
      </c>
      <c r="C158" s="37">
        <v>201912</v>
      </c>
      <c r="D158" s="38" t="s">
        <v>12695</v>
      </c>
      <c r="E158" s="37" t="s">
        <v>12696</v>
      </c>
      <c r="F158" s="37">
        <v>0</v>
      </c>
      <c r="G158" s="37">
        <v>0</v>
      </c>
      <c r="H158" s="37">
        <v>14</v>
      </c>
      <c r="I158" s="38" t="s">
        <v>12697</v>
      </c>
      <c r="J158" s="38" t="s">
        <v>12698</v>
      </c>
      <c r="K158" s="38" t="s">
        <v>12699</v>
      </c>
      <c r="L158" s="38" t="s">
        <v>12700</v>
      </c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spans="1:26" ht="65.25" hidden="1" thickBot="1" x14ac:dyDescent="0.3">
      <c r="A159" s="39">
        <v>96801810</v>
      </c>
      <c r="B159" s="38" t="s">
        <v>13020</v>
      </c>
      <c r="C159" s="37">
        <v>201912</v>
      </c>
      <c r="D159" s="38" t="s">
        <v>12695</v>
      </c>
      <c r="E159" s="37" t="s">
        <v>12696</v>
      </c>
      <c r="F159" s="37">
        <v>1</v>
      </c>
      <c r="G159" s="37">
        <v>0</v>
      </c>
      <c r="H159" s="37">
        <v>7</v>
      </c>
      <c r="I159" s="38" t="s">
        <v>12719</v>
      </c>
      <c r="J159" s="38" t="s">
        <v>12698</v>
      </c>
      <c r="K159" s="38" t="s">
        <v>12699</v>
      </c>
      <c r="L159" s="38" t="s">
        <v>12700</v>
      </c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spans="1:26" ht="39.75" hidden="1" thickBot="1" x14ac:dyDescent="0.3">
      <c r="A160" s="39">
        <v>92544000</v>
      </c>
      <c r="B160" s="38" t="s">
        <v>12299</v>
      </c>
      <c r="C160" s="37">
        <v>201912</v>
      </c>
      <c r="D160" s="38" t="s">
        <v>12704</v>
      </c>
      <c r="E160" s="37" t="s">
        <v>418</v>
      </c>
      <c r="F160" s="37">
        <v>1</v>
      </c>
      <c r="G160" s="37">
        <v>1</v>
      </c>
      <c r="H160" s="37">
        <v>3</v>
      </c>
      <c r="I160" s="38" t="s">
        <v>12737</v>
      </c>
      <c r="J160" s="38" t="s">
        <v>12698</v>
      </c>
      <c r="K160" s="38" t="s">
        <v>12699</v>
      </c>
      <c r="L160" s="38" t="s">
        <v>12700</v>
      </c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spans="1:26" ht="27" hidden="1" thickBot="1" x14ac:dyDescent="0.3">
      <c r="A161" s="39">
        <v>96584930</v>
      </c>
      <c r="B161" s="38" t="s">
        <v>12958</v>
      </c>
      <c r="C161" s="37">
        <v>201912</v>
      </c>
      <c r="D161" s="38" t="s">
        <v>12695</v>
      </c>
      <c r="E161" s="37" t="s">
        <v>12696</v>
      </c>
      <c r="F161" s="37">
        <v>0</v>
      </c>
      <c r="G161" s="37">
        <v>1</v>
      </c>
      <c r="H161" s="37">
        <v>9</v>
      </c>
      <c r="I161" s="38" t="s">
        <v>12777</v>
      </c>
      <c r="J161" s="38" t="s">
        <v>12698</v>
      </c>
      <c r="K161" s="38" t="s">
        <v>12699</v>
      </c>
      <c r="L161" s="38" t="s">
        <v>12700</v>
      </c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spans="1:26" ht="27" hidden="1" thickBot="1" x14ac:dyDescent="0.3">
      <c r="A162" s="39">
        <v>96631610</v>
      </c>
      <c r="B162" s="38" t="s">
        <v>12966</v>
      </c>
      <c r="C162" s="37">
        <v>201912</v>
      </c>
      <c r="D162" s="38" t="s">
        <v>12695</v>
      </c>
      <c r="E162" s="37" t="s">
        <v>418</v>
      </c>
      <c r="F162" s="37">
        <v>0</v>
      </c>
      <c r="G162" s="37">
        <v>0</v>
      </c>
      <c r="H162" s="37">
        <v>9</v>
      </c>
      <c r="I162" s="38" t="s">
        <v>12777</v>
      </c>
      <c r="J162" s="38" t="s">
        <v>12698</v>
      </c>
      <c r="K162" s="38" t="s">
        <v>12699</v>
      </c>
      <c r="L162" s="38" t="s">
        <v>12700</v>
      </c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spans="1:26" ht="52.5" hidden="1" thickBot="1" x14ac:dyDescent="0.3">
      <c r="A163" s="39">
        <v>94675000</v>
      </c>
      <c r="B163" s="38" t="s">
        <v>12929</v>
      </c>
      <c r="C163" s="37">
        <v>201912</v>
      </c>
      <c r="D163" s="38" t="s">
        <v>12695</v>
      </c>
      <c r="E163" s="37" t="s">
        <v>418</v>
      </c>
      <c r="F163" s="37">
        <v>0</v>
      </c>
      <c r="G163" s="37">
        <v>1</v>
      </c>
      <c r="H163" s="37">
        <v>9</v>
      </c>
      <c r="I163" s="38" t="s">
        <v>12777</v>
      </c>
      <c r="J163" s="38" t="s">
        <v>12698</v>
      </c>
      <c r="K163" s="38" t="s">
        <v>12699</v>
      </c>
      <c r="L163" s="38" t="s">
        <v>12700</v>
      </c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spans="1:26" ht="52.5" hidden="1" thickBot="1" x14ac:dyDescent="0.3">
      <c r="A164" s="39">
        <v>88381200</v>
      </c>
      <c r="B164" s="38" t="s">
        <v>12859</v>
      </c>
      <c r="C164" s="37">
        <v>201912</v>
      </c>
      <c r="D164" s="38" t="s">
        <v>12695</v>
      </c>
      <c r="E164" s="37" t="s">
        <v>418</v>
      </c>
      <c r="F164" s="37">
        <v>0</v>
      </c>
      <c r="G164" s="37">
        <v>1</v>
      </c>
      <c r="H164" s="37">
        <v>9</v>
      </c>
      <c r="I164" s="38" t="s">
        <v>12777</v>
      </c>
      <c r="J164" s="38" t="s">
        <v>12698</v>
      </c>
      <c r="K164" s="38" t="s">
        <v>12699</v>
      </c>
      <c r="L164" s="38" t="s">
        <v>12700</v>
      </c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spans="1:26" ht="52.5" hidden="1" thickBot="1" x14ac:dyDescent="0.3">
      <c r="A165" s="39">
        <v>80207900</v>
      </c>
      <c r="B165" s="38" t="s">
        <v>12845</v>
      </c>
      <c r="C165" s="37">
        <v>201912</v>
      </c>
      <c r="D165" s="38" t="s">
        <v>12695</v>
      </c>
      <c r="E165" s="37" t="s">
        <v>418</v>
      </c>
      <c r="F165" s="37">
        <v>0</v>
      </c>
      <c r="G165" s="37">
        <v>0</v>
      </c>
      <c r="H165" s="37">
        <v>3</v>
      </c>
      <c r="I165" s="38" t="s">
        <v>12737</v>
      </c>
      <c r="J165" s="38" t="s">
        <v>12698</v>
      </c>
      <c r="K165" s="38" t="s">
        <v>12699</v>
      </c>
      <c r="L165" s="38" t="s">
        <v>12700</v>
      </c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spans="1:26" ht="78" hidden="1" thickBot="1" x14ac:dyDescent="0.3">
      <c r="A166" s="39">
        <v>79839720</v>
      </c>
      <c r="B166" s="38" t="s">
        <v>13191</v>
      </c>
      <c r="C166" s="37">
        <v>201912</v>
      </c>
      <c r="D166" s="38" t="s">
        <v>12695</v>
      </c>
      <c r="E166" s="37" t="s">
        <v>12696</v>
      </c>
      <c r="F166" s="37">
        <v>0</v>
      </c>
      <c r="G166" s="37">
        <v>0</v>
      </c>
      <c r="H166" s="37">
        <v>14</v>
      </c>
      <c r="I166" s="38" t="s">
        <v>12697</v>
      </c>
      <c r="J166" s="38" t="s">
        <v>12698</v>
      </c>
      <c r="K166" s="38" t="s">
        <v>12699</v>
      </c>
      <c r="L166" s="38" t="s">
        <v>12700</v>
      </c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spans="1:26" ht="52.5" hidden="1" thickBot="1" x14ac:dyDescent="0.3">
      <c r="A167" s="39">
        <v>93930000</v>
      </c>
      <c r="B167" s="38" t="s">
        <v>12275</v>
      </c>
      <c r="C167" s="37">
        <v>201912</v>
      </c>
      <c r="D167" s="38" t="s">
        <v>12695</v>
      </c>
      <c r="E167" s="37" t="s">
        <v>418</v>
      </c>
      <c r="F167" s="37">
        <v>0</v>
      </c>
      <c r="G167" s="37">
        <v>1</v>
      </c>
      <c r="H167" s="37">
        <v>12</v>
      </c>
      <c r="I167" s="38" t="s">
        <v>12736</v>
      </c>
      <c r="J167" s="38" t="s">
        <v>12698</v>
      </c>
      <c r="K167" s="38" t="s">
        <v>12699</v>
      </c>
      <c r="L167" s="38" t="s">
        <v>12700</v>
      </c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spans="1:26" ht="65.25" hidden="1" thickBot="1" x14ac:dyDescent="0.3">
      <c r="A168" s="39">
        <v>96872800</v>
      </c>
      <c r="B168" s="38" t="s">
        <v>13051</v>
      </c>
      <c r="C168" s="37">
        <v>201912</v>
      </c>
      <c r="D168" s="38" t="s">
        <v>12695</v>
      </c>
      <c r="E168" s="37" t="s">
        <v>12696</v>
      </c>
      <c r="F168" s="37">
        <v>0</v>
      </c>
      <c r="G168" s="37">
        <v>0</v>
      </c>
      <c r="H168" s="37">
        <v>3</v>
      </c>
      <c r="I168" s="38" t="s">
        <v>12737</v>
      </c>
      <c r="J168" s="38" t="s">
        <v>12698</v>
      </c>
      <c r="K168" s="38" t="s">
        <v>12699</v>
      </c>
      <c r="L168" s="38" t="s">
        <v>12700</v>
      </c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spans="1:26" ht="78" hidden="1" thickBot="1" x14ac:dyDescent="0.3">
      <c r="A169" s="39">
        <v>91149000</v>
      </c>
      <c r="B169" s="38" t="s">
        <v>12885</v>
      </c>
      <c r="C169" s="37">
        <v>201912</v>
      </c>
      <c r="D169" s="38" t="s">
        <v>12695</v>
      </c>
      <c r="E169" s="37" t="s">
        <v>12696</v>
      </c>
      <c r="F169" s="37">
        <v>0</v>
      </c>
      <c r="G169" s="37">
        <v>0</v>
      </c>
      <c r="H169" s="37">
        <v>15</v>
      </c>
      <c r="I169" s="38" t="s">
        <v>12717</v>
      </c>
      <c r="J169" s="38" t="s">
        <v>12698</v>
      </c>
      <c r="K169" s="38" t="s">
        <v>12699</v>
      </c>
      <c r="L169" s="38" t="s">
        <v>12741</v>
      </c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spans="1:26" ht="65.25" hidden="1" thickBot="1" x14ac:dyDescent="0.3">
      <c r="A170" s="39">
        <v>99569020</v>
      </c>
      <c r="B170" s="38" t="s">
        <v>13140</v>
      </c>
      <c r="C170" s="37">
        <v>201912</v>
      </c>
      <c r="D170" s="38" t="s">
        <v>12695</v>
      </c>
      <c r="E170" s="37" t="s">
        <v>12696</v>
      </c>
      <c r="F170" s="37">
        <v>0</v>
      </c>
      <c r="G170" s="37">
        <v>0</v>
      </c>
      <c r="H170" s="37">
        <v>15</v>
      </c>
      <c r="I170" s="38" t="s">
        <v>12717</v>
      </c>
      <c r="J170" s="38" t="s">
        <v>12698</v>
      </c>
      <c r="K170" s="38" t="s">
        <v>12699</v>
      </c>
      <c r="L170" s="38" t="s">
        <v>12700</v>
      </c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spans="1:26" ht="65.25" hidden="1" thickBot="1" x14ac:dyDescent="0.3">
      <c r="A171" s="39">
        <v>90659000</v>
      </c>
      <c r="B171" s="38" t="s">
        <v>12871</v>
      </c>
      <c r="C171" s="37">
        <v>201912</v>
      </c>
      <c r="D171" s="38" t="s">
        <v>12695</v>
      </c>
      <c r="E171" s="37" t="s">
        <v>12696</v>
      </c>
      <c r="F171" s="37">
        <v>0</v>
      </c>
      <c r="G171" s="37">
        <v>1</v>
      </c>
      <c r="H171" s="37">
        <v>15</v>
      </c>
      <c r="I171" s="38" t="s">
        <v>12717</v>
      </c>
      <c r="J171" s="38" t="s">
        <v>12698</v>
      </c>
      <c r="K171" s="38" t="s">
        <v>12702</v>
      </c>
      <c r="L171" s="38" t="s">
        <v>12700</v>
      </c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spans="1:26" ht="52.5" hidden="1" thickBot="1" x14ac:dyDescent="0.3">
      <c r="A172" s="39">
        <v>90088000</v>
      </c>
      <c r="B172" s="38" t="s">
        <v>12861</v>
      </c>
      <c r="C172" s="37">
        <v>201912</v>
      </c>
      <c r="D172" s="38" t="s">
        <v>12695</v>
      </c>
      <c r="E172" s="37" t="s">
        <v>12696</v>
      </c>
      <c r="F172" s="37">
        <v>0</v>
      </c>
      <c r="G172" s="37">
        <v>0</v>
      </c>
      <c r="H172" s="37">
        <v>15</v>
      </c>
      <c r="I172" s="38" t="s">
        <v>12717</v>
      </c>
      <c r="J172" s="38" t="s">
        <v>12698</v>
      </c>
      <c r="K172" s="38" t="s">
        <v>12699</v>
      </c>
      <c r="L172" s="38" t="s">
        <v>12700</v>
      </c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spans="1:26" ht="52.5" hidden="1" thickBot="1" x14ac:dyDescent="0.3">
      <c r="A173" s="39">
        <v>90689000</v>
      </c>
      <c r="B173" s="38" t="s">
        <v>12872</v>
      </c>
      <c r="C173" s="37">
        <v>201912</v>
      </c>
      <c r="D173" s="38" t="s">
        <v>12695</v>
      </c>
      <c r="E173" s="37" t="s">
        <v>12696</v>
      </c>
      <c r="F173" s="37">
        <v>0</v>
      </c>
      <c r="G173" s="37">
        <v>0</v>
      </c>
      <c r="H173" s="37">
        <v>15</v>
      </c>
      <c r="I173" s="38" t="s">
        <v>12717</v>
      </c>
      <c r="J173" s="38" t="s">
        <v>12698</v>
      </c>
      <c r="K173" s="38" t="s">
        <v>12699</v>
      </c>
      <c r="L173" s="38" t="s">
        <v>12700</v>
      </c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spans="1:26" ht="65.25" hidden="1" thickBot="1" x14ac:dyDescent="0.3">
      <c r="A174" s="39">
        <v>82912300</v>
      </c>
      <c r="B174" s="38" t="s">
        <v>12851</v>
      </c>
      <c r="C174" s="37">
        <v>201912</v>
      </c>
      <c r="D174" s="38" t="s">
        <v>12695</v>
      </c>
      <c r="E174" s="37" t="s">
        <v>12696</v>
      </c>
      <c r="F174" s="37">
        <v>0</v>
      </c>
      <c r="G174" s="37">
        <v>0</v>
      </c>
      <c r="H174" s="37">
        <v>15</v>
      </c>
      <c r="I174" s="38" t="s">
        <v>12717</v>
      </c>
      <c r="J174" s="38" t="s">
        <v>12698</v>
      </c>
      <c r="K174" s="38" t="s">
        <v>12699</v>
      </c>
      <c r="L174" s="38" t="s">
        <v>12700</v>
      </c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spans="1:26" ht="52.5" hidden="1" thickBot="1" x14ac:dyDescent="0.3">
      <c r="A175" s="39">
        <v>90212000</v>
      </c>
      <c r="B175" s="38" t="s">
        <v>12186</v>
      </c>
      <c r="C175" s="37">
        <v>201912</v>
      </c>
      <c r="D175" s="38" t="s">
        <v>12695</v>
      </c>
      <c r="E175" s="37" t="s">
        <v>12696</v>
      </c>
      <c r="F175" s="37">
        <v>0</v>
      </c>
      <c r="G175" s="37">
        <v>1</v>
      </c>
      <c r="H175" s="37">
        <v>15</v>
      </c>
      <c r="I175" s="38" t="s">
        <v>12717</v>
      </c>
      <c r="J175" s="38" t="s">
        <v>12698</v>
      </c>
      <c r="K175" s="38" t="s">
        <v>12699</v>
      </c>
      <c r="L175" s="38" t="s">
        <v>12700</v>
      </c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spans="1:26" ht="103.5" thickBot="1" x14ac:dyDescent="0.3">
      <c r="A176" s="39">
        <v>96690790</v>
      </c>
      <c r="B176" s="38" t="s">
        <v>12983</v>
      </c>
      <c r="C176" s="37">
        <v>201912</v>
      </c>
      <c r="D176" s="38" t="s">
        <v>12695</v>
      </c>
      <c r="E176" s="37" t="s">
        <v>12696</v>
      </c>
      <c r="F176" s="37">
        <v>0</v>
      </c>
      <c r="G176" s="37">
        <v>0</v>
      </c>
      <c r="H176" s="37">
        <v>14</v>
      </c>
      <c r="I176" s="38" t="s">
        <v>12697</v>
      </c>
      <c r="J176" s="38" t="s">
        <v>12698</v>
      </c>
      <c r="K176" s="38" t="s">
        <v>12699</v>
      </c>
      <c r="L176" s="38" t="s">
        <v>12700</v>
      </c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spans="1:26" ht="39.75" hidden="1" thickBot="1" x14ac:dyDescent="0.3">
      <c r="A177" s="39">
        <v>96686870</v>
      </c>
      <c r="B177" s="38" t="s">
        <v>12193</v>
      </c>
      <c r="C177" s="37">
        <v>201912</v>
      </c>
      <c r="D177" s="38" t="s">
        <v>12695</v>
      </c>
      <c r="E177" s="37" t="s">
        <v>418</v>
      </c>
      <c r="F177" s="37">
        <v>0</v>
      </c>
      <c r="G177" s="37">
        <v>0</v>
      </c>
      <c r="H177" s="37">
        <v>1</v>
      </c>
      <c r="I177" s="38" t="s">
        <v>12705</v>
      </c>
      <c r="J177" s="38" t="s">
        <v>12698</v>
      </c>
      <c r="K177" s="38" t="s">
        <v>12699</v>
      </c>
      <c r="L177" s="38" t="s">
        <v>12700</v>
      </c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spans="1:26" ht="52.5" hidden="1" thickBot="1" x14ac:dyDescent="0.3">
      <c r="A178" s="39">
        <v>93281000</v>
      </c>
      <c r="B178" s="38" t="s">
        <v>12279</v>
      </c>
      <c r="C178" s="37">
        <v>201912</v>
      </c>
      <c r="D178" s="38" t="s">
        <v>12695</v>
      </c>
      <c r="E178" s="37" t="s">
        <v>418</v>
      </c>
      <c r="F178" s="37">
        <v>1</v>
      </c>
      <c r="G178" s="37">
        <v>1</v>
      </c>
      <c r="H178" s="37">
        <v>1</v>
      </c>
      <c r="I178" s="38" t="s">
        <v>12705</v>
      </c>
      <c r="J178" s="38" t="s">
        <v>12698</v>
      </c>
      <c r="K178" s="38" t="s">
        <v>12699</v>
      </c>
      <c r="L178" s="38" t="s">
        <v>12700</v>
      </c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spans="1:26" ht="39.75" hidden="1" thickBot="1" x14ac:dyDescent="0.3">
      <c r="A179" s="39">
        <v>96505760</v>
      </c>
      <c r="B179" s="38" t="s">
        <v>12139</v>
      </c>
      <c r="C179" s="37">
        <v>201912</v>
      </c>
      <c r="D179" s="38" t="s">
        <v>12704</v>
      </c>
      <c r="E179" s="37" t="s">
        <v>418</v>
      </c>
      <c r="F179" s="37">
        <v>0</v>
      </c>
      <c r="G179" s="37">
        <v>1</v>
      </c>
      <c r="H179" s="37">
        <v>11</v>
      </c>
      <c r="I179" s="38" t="s">
        <v>12748</v>
      </c>
      <c r="J179" s="38" t="s">
        <v>12698</v>
      </c>
      <c r="K179" s="38" t="s">
        <v>12702</v>
      </c>
      <c r="L179" s="38" t="s">
        <v>12700</v>
      </c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spans="1:26" ht="39.75" hidden="1" thickBot="1" x14ac:dyDescent="0.3">
      <c r="A180" s="39">
        <v>76218856</v>
      </c>
      <c r="B180" s="38" t="s">
        <v>12802</v>
      </c>
      <c r="C180" s="37">
        <v>201912</v>
      </c>
      <c r="D180" s="38" t="s">
        <v>12704</v>
      </c>
      <c r="E180" s="37" t="s">
        <v>12696</v>
      </c>
      <c r="F180" s="37">
        <v>0</v>
      </c>
      <c r="G180" s="37">
        <v>0</v>
      </c>
      <c r="H180" s="37">
        <v>11</v>
      </c>
      <c r="I180" s="38" t="s">
        <v>12748</v>
      </c>
      <c r="J180" s="38" t="s">
        <v>12698</v>
      </c>
      <c r="K180" s="38" t="s">
        <v>12702</v>
      </c>
      <c r="L180" s="38" t="s">
        <v>12700</v>
      </c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spans="1:26" ht="52.5" hidden="1" thickBot="1" x14ac:dyDescent="0.3">
      <c r="A181" s="39">
        <v>95358000</v>
      </c>
      <c r="B181" s="38" t="s">
        <v>12931</v>
      </c>
      <c r="C181" s="37">
        <v>201912</v>
      </c>
      <c r="D181" s="38" t="s">
        <v>12695</v>
      </c>
      <c r="E181" s="37" t="s">
        <v>12696</v>
      </c>
      <c r="F181" s="37">
        <v>0</v>
      </c>
      <c r="G181" s="37">
        <v>1</v>
      </c>
      <c r="H181" s="37">
        <v>15</v>
      </c>
      <c r="I181" s="38" t="s">
        <v>12717</v>
      </c>
      <c r="J181" s="38" t="s">
        <v>12698</v>
      </c>
      <c r="K181" s="38" t="s">
        <v>12699</v>
      </c>
      <c r="L181" s="38" t="s">
        <v>12700</v>
      </c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spans="1:26" ht="65.25" hidden="1" thickBot="1" x14ac:dyDescent="0.3">
      <c r="A182" s="39">
        <v>76317889</v>
      </c>
      <c r="B182" s="38" t="s">
        <v>13182</v>
      </c>
      <c r="C182" s="37">
        <v>201912</v>
      </c>
      <c r="D182" s="38" t="s">
        <v>12695</v>
      </c>
      <c r="E182" s="37" t="s">
        <v>12696</v>
      </c>
      <c r="F182" s="37">
        <v>0</v>
      </c>
      <c r="G182" s="37">
        <v>0</v>
      </c>
      <c r="H182" s="37">
        <v>14</v>
      </c>
      <c r="I182" s="38" t="s">
        <v>12697</v>
      </c>
      <c r="J182" s="38" t="s">
        <v>12698</v>
      </c>
      <c r="K182" s="38" t="s">
        <v>12699</v>
      </c>
      <c r="L182" s="38" t="s">
        <v>12700</v>
      </c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spans="1:26" ht="65.25" hidden="1" thickBot="1" x14ac:dyDescent="0.3">
      <c r="A183" s="39">
        <v>77356020</v>
      </c>
      <c r="B183" s="38" t="s">
        <v>13301</v>
      </c>
      <c r="C183" s="37">
        <v>201912</v>
      </c>
      <c r="D183" s="38" t="s">
        <v>12695</v>
      </c>
      <c r="E183" s="37" t="s">
        <v>12696</v>
      </c>
      <c r="F183" s="37">
        <v>0</v>
      </c>
      <c r="G183" s="37">
        <v>0</v>
      </c>
      <c r="H183" s="37">
        <v>14</v>
      </c>
      <c r="I183" s="38" t="s">
        <v>12697</v>
      </c>
      <c r="J183" s="38" t="s">
        <v>12698</v>
      </c>
      <c r="K183" s="38" t="s">
        <v>12699</v>
      </c>
      <c r="L183" s="38" t="s">
        <v>12700</v>
      </c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spans="1:26" ht="52.5" hidden="1" thickBot="1" x14ac:dyDescent="0.3">
      <c r="A184" s="39">
        <v>96771340</v>
      </c>
      <c r="B184" s="38" t="s">
        <v>13007</v>
      </c>
      <c r="C184" s="37">
        <v>201912</v>
      </c>
      <c r="D184" s="38" t="s">
        <v>12695</v>
      </c>
      <c r="E184" s="37" t="s">
        <v>12696</v>
      </c>
      <c r="F184" s="37">
        <v>1</v>
      </c>
      <c r="G184" s="37">
        <v>1</v>
      </c>
      <c r="H184" s="37">
        <v>2</v>
      </c>
      <c r="I184" s="38" t="s">
        <v>12733</v>
      </c>
      <c r="J184" s="38" t="s">
        <v>12842</v>
      </c>
      <c r="K184" s="38" t="s">
        <v>12699</v>
      </c>
      <c r="L184" s="38" t="s">
        <v>12741</v>
      </c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65.25" hidden="1" thickBot="1" x14ac:dyDescent="0.3">
      <c r="A185" s="39">
        <v>99546310</v>
      </c>
      <c r="B185" s="38" t="s">
        <v>13119</v>
      </c>
      <c r="C185" s="37">
        <v>201912</v>
      </c>
      <c r="D185" s="38" t="s">
        <v>12695</v>
      </c>
      <c r="E185" s="37" t="s">
        <v>12696</v>
      </c>
      <c r="F185" s="37">
        <v>0</v>
      </c>
      <c r="G185" s="37">
        <v>0</v>
      </c>
      <c r="H185" s="37">
        <v>6</v>
      </c>
      <c r="I185" s="38" t="s">
        <v>12714</v>
      </c>
      <c r="J185" s="38" t="s">
        <v>12698</v>
      </c>
      <c r="K185" s="38" t="s">
        <v>12699</v>
      </c>
      <c r="L185" s="38" t="s">
        <v>12700</v>
      </c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52.5" hidden="1" thickBot="1" x14ac:dyDescent="0.3">
      <c r="A186" s="39">
        <v>96511150</v>
      </c>
      <c r="B186" s="38" t="s">
        <v>12936</v>
      </c>
      <c r="C186" s="37">
        <v>201912</v>
      </c>
      <c r="D186" s="38" t="s">
        <v>12695</v>
      </c>
      <c r="E186" s="37" t="s">
        <v>12696</v>
      </c>
      <c r="F186" s="37">
        <v>0</v>
      </c>
      <c r="G186" s="37">
        <v>0</v>
      </c>
      <c r="H186" s="37">
        <v>1</v>
      </c>
      <c r="I186" s="38" t="s">
        <v>12705</v>
      </c>
      <c r="J186" s="38" t="s">
        <v>12698</v>
      </c>
      <c r="K186" s="38" t="s">
        <v>12699</v>
      </c>
      <c r="L186" s="38" t="s">
        <v>12700</v>
      </c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65.25" hidden="1" thickBot="1" x14ac:dyDescent="0.3">
      <c r="A187" s="39">
        <v>81290800</v>
      </c>
      <c r="B187" s="38" t="s">
        <v>12321</v>
      </c>
      <c r="C187" s="37">
        <v>201912</v>
      </c>
      <c r="D187" s="38" t="s">
        <v>12695</v>
      </c>
      <c r="E187" s="37" t="s">
        <v>418</v>
      </c>
      <c r="F187" s="37">
        <v>0</v>
      </c>
      <c r="G187" s="37">
        <v>0</v>
      </c>
      <c r="H187" s="37">
        <v>1</v>
      </c>
      <c r="I187" s="38" t="s">
        <v>12705</v>
      </c>
      <c r="J187" s="38" t="s">
        <v>12698</v>
      </c>
      <c r="K187" s="38" t="s">
        <v>12699</v>
      </c>
      <c r="L187" s="38" t="s">
        <v>12700</v>
      </c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52.5" hidden="1" thickBot="1" x14ac:dyDescent="0.3">
      <c r="A188" s="39">
        <v>90413000</v>
      </c>
      <c r="B188" s="38" t="s">
        <v>12357</v>
      </c>
      <c r="C188" s="37">
        <v>201912</v>
      </c>
      <c r="D188" s="38" t="s">
        <v>12695</v>
      </c>
      <c r="E188" s="37" t="s">
        <v>418</v>
      </c>
      <c r="F188" s="37">
        <v>1</v>
      </c>
      <c r="G188" s="37">
        <v>1</v>
      </c>
      <c r="H188" s="37">
        <v>1</v>
      </c>
      <c r="I188" s="38" t="s">
        <v>12705</v>
      </c>
      <c r="J188" s="38" t="s">
        <v>12698</v>
      </c>
      <c r="K188" s="38" t="s">
        <v>12699</v>
      </c>
      <c r="L188" s="38" t="s">
        <v>12700</v>
      </c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65.25" hidden="1" thickBot="1" x14ac:dyDescent="0.3">
      <c r="A189" s="39">
        <v>90081000</v>
      </c>
      <c r="B189" s="38" t="s">
        <v>12263</v>
      </c>
      <c r="C189" s="37">
        <v>201912</v>
      </c>
      <c r="D189" s="38" t="s">
        <v>12695</v>
      </c>
      <c r="E189" s="37" t="s">
        <v>418</v>
      </c>
      <c r="F189" s="37">
        <v>1</v>
      </c>
      <c r="G189" s="37">
        <v>1</v>
      </c>
      <c r="H189" s="37">
        <v>1</v>
      </c>
      <c r="I189" s="38" t="s">
        <v>12705</v>
      </c>
      <c r="J189" s="38" t="s">
        <v>12698</v>
      </c>
      <c r="K189" s="38" t="s">
        <v>12699</v>
      </c>
      <c r="L189" s="38" t="s">
        <v>12700</v>
      </c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90.75" hidden="1" thickBot="1" x14ac:dyDescent="0.3">
      <c r="A190" s="39">
        <v>90596000</v>
      </c>
      <c r="B190" s="38" t="s">
        <v>12870</v>
      </c>
      <c r="C190" s="37">
        <v>201912</v>
      </c>
      <c r="D190" s="38" t="s">
        <v>12704</v>
      </c>
      <c r="E190" s="37" t="s">
        <v>418</v>
      </c>
      <c r="F190" s="37">
        <v>1</v>
      </c>
      <c r="G190" s="37">
        <v>1</v>
      </c>
      <c r="H190" s="37">
        <v>5</v>
      </c>
      <c r="I190" s="38" t="s">
        <v>12711</v>
      </c>
      <c r="J190" s="38" t="s">
        <v>12698</v>
      </c>
      <c r="K190" s="38" t="s">
        <v>12699</v>
      </c>
      <c r="L190" s="38" t="s">
        <v>12700</v>
      </c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78" thickBot="1" x14ac:dyDescent="0.3">
      <c r="A191" s="39">
        <v>93727000</v>
      </c>
      <c r="B191" s="38" t="s">
        <v>12311</v>
      </c>
      <c r="C191" s="37">
        <v>201912</v>
      </c>
      <c r="D191" s="38" t="s">
        <v>12695</v>
      </c>
      <c r="E191" s="37" t="s">
        <v>418</v>
      </c>
      <c r="F191" s="37">
        <v>0</v>
      </c>
      <c r="G191" s="37">
        <v>1</v>
      </c>
      <c r="H191" s="37">
        <v>14</v>
      </c>
      <c r="I191" s="38" t="s">
        <v>12697</v>
      </c>
      <c r="J191" s="38" t="s">
        <v>12698</v>
      </c>
      <c r="K191" s="38" t="s">
        <v>12699</v>
      </c>
      <c r="L191" s="38" t="s">
        <v>12700</v>
      </c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90.75" hidden="1" thickBot="1" x14ac:dyDescent="0.3">
      <c r="A192" s="39">
        <v>96809970</v>
      </c>
      <c r="B192" s="38" t="s">
        <v>13028</v>
      </c>
      <c r="C192" s="37">
        <v>201912</v>
      </c>
      <c r="D192" s="38" t="s">
        <v>12695</v>
      </c>
      <c r="E192" s="37" t="s">
        <v>12696</v>
      </c>
      <c r="F192" s="37">
        <v>0</v>
      </c>
      <c r="G192" s="37">
        <v>0</v>
      </c>
      <c r="H192" s="37">
        <v>3</v>
      </c>
      <c r="I192" s="38" t="s">
        <v>12737</v>
      </c>
      <c r="J192" s="38" t="s">
        <v>12698</v>
      </c>
      <c r="K192" s="38" t="s">
        <v>12699</v>
      </c>
      <c r="L192" s="38" t="s">
        <v>12700</v>
      </c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65.25" hidden="1" thickBot="1" x14ac:dyDescent="0.3">
      <c r="A193" s="39">
        <v>91344000</v>
      </c>
      <c r="B193" s="38" t="s">
        <v>12245</v>
      </c>
      <c r="C193" s="37">
        <v>201912</v>
      </c>
      <c r="D193" s="38" t="s">
        <v>12695</v>
      </c>
      <c r="E193" s="37" t="s">
        <v>418</v>
      </c>
      <c r="F193" s="37">
        <v>0</v>
      </c>
      <c r="G193" s="37">
        <v>1</v>
      </c>
      <c r="H193" s="37">
        <v>11</v>
      </c>
      <c r="I193" s="38" t="s">
        <v>12748</v>
      </c>
      <c r="J193" s="38" t="s">
        <v>12698</v>
      </c>
      <c r="K193" s="38" t="s">
        <v>12699</v>
      </c>
      <c r="L193" s="38" t="s">
        <v>12700</v>
      </c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52.5" hidden="1" thickBot="1" x14ac:dyDescent="0.3">
      <c r="A194" s="39">
        <v>96531500</v>
      </c>
      <c r="B194" s="38" t="s">
        <v>12943</v>
      </c>
      <c r="C194" s="37">
        <v>201912</v>
      </c>
      <c r="D194" s="38" t="s">
        <v>12695</v>
      </c>
      <c r="E194" s="37" t="s">
        <v>12696</v>
      </c>
      <c r="F194" s="37">
        <v>0</v>
      </c>
      <c r="G194" s="37">
        <v>0</v>
      </c>
      <c r="H194" s="37">
        <v>11</v>
      </c>
      <c r="I194" s="38" t="s">
        <v>12748</v>
      </c>
      <c r="J194" s="38" t="s">
        <v>12698</v>
      </c>
      <c r="K194" s="38" t="s">
        <v>12702</v>
      </c>
      <c r="L194" s="38" t="s">
        <v>12700</v>
      </c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65.25" hidden="1" thickBot="1" x14ac:dyDescent="0.3">
      <c r="A195" s="39">
        <v>90209000</v>
      </c>
      <c r="B195" s="38" t="s">
        <v>12210</v>
      </c>
      <c r="C195" s="37">
        <v>201912</v>
      </c>
      <c r="D195" s="38" t="s">
        <v>12695</v>
      </c>
      <c r="E195" s="37" t="s">
        <v>418</v>
      </c>
      <c r="F195" s="37">
        <v>1</v>
      </c>
      <c r="G195" s="37">
        <v>1</v>
      </c>
      <c r="H195" s="37">
        <v>3</v>
      </c>
      <c r="I195" s="38" t="s">
        <v>12737</v>
      </c>
      <c r="J195" s="38" t="s">
        <v>12698</v>
      </c>
      <c r="K195" s="38" t="s">
        <v>12699</v>
      </c>
      <c r="L195" s="38" t="s">
        <v>12700</v>
      </c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03.5" hidden="1" thickBot="1" x14ac:dyDescent="0.3">
      <c r="A196" s="39">
        <v>90299000</v>
      </c>
      <c r="B196" s="38" t="s">
        <v>12272</v>
      </c>
      <c r="C196" s="37">
        <v>201912</v>
      </c>
      <c r="D196" s="38" t="s">
        <v>12695</v>
      </c>
      <c r="E196" s="37" t="s">
        <v>418</v>
      </c>
      <c r="F196" s="37">
        <v>0</v>
      </c>
      <c r="G196" s="37">
        <v>1</v>
      </c>
      <c r="H196" s="37">
        <v>9</v>
      </c>
      <c r="I196" s="38" t="s">
        <v>12777</v>
      </c>
      <c r="J196" s="38" t="s">
        <v>12698</v>
      </c>
      <c r="K196" s="38" t="s">
        <v>12702</v>
      </c>
      <c r="L196" s="38" t="s">
        <v>12700</v>
      </c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52.5" hidden="1" thickBot="1" x14ac:dyDescent="0.3">
      <c r="A197" s="39">
        <v>93711000</v>
      </c>
      <c r="B197" s="38" t="s">
        <v>12410</v>
      </c>
      <c r="C197" s="37">
        <v>201912</v>
      </c>
      <c r="D197" s="38" t="s">
        <v>12704</v>
      </c>
      <c r="E197" s="37" t="s">
        <v>418</v>
      </c>
      <c r="F197" s="37">
        <v>1</v>
      </c>
      <c r="G197" s="37">
        <v>1</v>
      </c>
      <c r="H197" s="37">
        <v>1</v>
      </c>
      <c r="I197" s="38" t="s">
        <v>12705</v>
      </c>
      <c r="J197" s="38" t="s">
        <v>12698</v>
      </c>
      <c r="K197" s="38" t="s">
        <v>12699</v>
      </c>
      <c r="L197" s="38" t="s">
        <v>12700</v>
      </c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78" hidden="1" thickBot="1" x14ac:dyDescent="0.3">
      <c r="A198" s="39">
        <v>90160000</v>
      </c>
      <c r="B198" s="38" t="s">
        <v>12223</v>
      </c>
      <c r="C198" s="37">
        <v>201912</v>
      </c>
      <c r="D198" s="38" t="s">
        <v>12704</v>
      </c>
      <c r="E198" s="37" t="s">
        <v>418</v>
      </c>
      <c r="F198" s="37">
        <v>1</v>
      </c>
      <c r="G198" s="37">
        <v>1</v>
      </c>
      <c r="H198" s="37">
        <v>5</v>
      </c>
      <c r="I198" s="38" t="s">
        <v>12711</v>
      </c>
      <c r="J198" s="38" t="s">
        <v>12698</v>
      </c>
      <c r="K198" s="38" t="s">
        <v>12699</v>
      </c>
      <c r="L198" s="38" t="s">
        <v>12700</v>
      </c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spans="1:26" ht="65.25" hidden="1" thickBot="1" x14ac:dyDescent="0.3">
      <c r="A199" s="39">
        <v>99588230</v>
      </c>
      <c r="B199" s="38" t="s">
        <v>13150</v>
      </c>
      <c r="C199" s="37">
        <v>201912</v>
      </c>
      <c r="D199" s="38" t="s">
        <v>12704</v>
      </c>
      <c r="E199" s="37" t="s">
        <v>12696</v>
      </c>
      <c r="F199" s="37">
        <v>0</v>
      </c>
      <c r="G199" s="37">
        <v>0</v>
      </c>
      <c r="H199" s="37">
        <v>11</v>
      </c>
      <c r="I199" s="38" t="s">
        <v>12748</v>
      </c>
      <c r="J199" s="38" t="s">
        <v>12698</v>
      </c>
      <c r="K199" s="38" t="s">
        <v>12699</v>
      </c>
      <c r="L199" s="38" t="s">
        <v>12700</v>
      </c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spans="1:26" ht="78" hidden="1" thickBot="1" x14ac:dyDescent="0.3">
      <c r="A200" s="39">
        <v>76680107</v>
      </c>
      <c r="B200" s="38" t="s">
        <v>13279</v>
      </c>
      <c r="C200" s="37">
        <v>201912</v>
      </c>
      <c r="D200" s="38" t="s">
        <v>12704</v>
      </c>
      <c r="E200" s="37" t="s">
        <v>12696</v>
      </c>
      <c r="F200" s="37">
        <v>0</v>
      </c>
      <c r="G200" s="37">
        <v>0</v>
      </c>
      <c r="H200" s="37">
        <v>11</v>
      </c>
      <c r="I200" s="38" t="s">
        <v>12748</v>
      </c>
      <c r="J200" s="38" t="s">
        <v>12698</v>
      </c>
      <c r="K200" s="38" t="s">
        <v>12699</v>
      </c>
      <c r="L200" s="38" t="s">
        <v>12700</v>
      </c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spans="1:26" ht="27" hidden="1" thickBot="1" x14ac:dyDescent="0.3">
      <c r="A201" s="39">
        <v>93830000</v>
      </c>
      <c r="B201" s="38" t="s">
        <v>12259</v>
      </c>
      <c r="C201" s="37">
        <v>201912</v>
      </c>
      <c r="D201" s="38" t="s">
        <v>12695</v>
      </c>
      <c r="E201" s="37" t="s">
        <v>418</v>
      </c>
      <c r="F201" s="37">
        <v>1</v>
      </c>
      <c r="G201" s="37">
        <v>1</v>
      </c>
      <c r="H201" s="37">
        <v>2</v>
      </c>
      <c r="I201" s="38" t="s">
        <v>12733</v>
      </c>
      <c r="J201" s="38" t="s">
        <v>12698</v>
      </c>
      <c r="K201" s="38" t="s">
        <v>12699</v>
      </c>
      <c r="L201" s="38" t="s">
        <v>12700</v>
      </c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spans="1:26" ht="103.5" hidden="1" thickBot="1" x14ac:dyDescent="0.3">
      <c r="A202" s="39">
        <v>96804330</v>
      </c>
      <c r="B202" s="38" t="s">
        <v>13022</v>
      </c>
      <c r="C202" s="37">
        <v>201912</v>
      </c>
      <c r="D202" s="38" t="s">
        <v>12695</v>
      </c>
      <c r="E202" s="37" t="s">
        <v>12696</v>
      </c>
      <c r="F202" s="37">
        <v>0</v>
      </c>
      <c r="G202" s="37">
        <v>0</v>
      </c>
      <c r="H202" s="37">
        <v>14</v>
      </c>
      <c r="I202" s="38" t="s">
        <v>12697</v>
      </c>
      <c r="J202" s="38" t="s">
        <v>12842</v>
      </c>
      <c r="K202" s="38" t="s">
        <v>12699</v>
      </c>
      <c r="L202" s="38" t="s">
        <v>12741</v>
      </c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78" thickBot="1" x14ac:dyDescent="0.3">
      <c r="A203" s="39">
        <v>96826700</v>
      </c>
      <c r="B203" s="38" t="s">
        <v>13293</v>
      </c>
      <c r="C203" s="37">
        <v>201912</v>
      </c>
      <c r="D203" s="38" t="s">
        <v>12695</v>
      </c>
      <c r="E203" s="37" t="s">
        <v>418</v>
      </c>
      <c r="F203" s="37">
        <v>0</v>
      </c>
      <c r="G203" s="37">
        <v>0</v>
      </c>
      <c r="H203" s="37">
        <v>14</v>
      </c>
      <c r="I203" s="38" t="s">
        <v>12697</v>
      </c>
      <c r="J203" s="38" t="s">
        <v>12698</v>
      </c>
      <c r="K203" s="38" t="s">
        <v>12699</v>
      </c>
      <c r="L203" s="38" t="s">
        <v>12741</v>
      </c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65.25" hidden="1" thickBot="1" x14ac:dyDescent="0.3">
      <c r="A204" s="39">
        <v>99556130</v>
      </c>
      <c r="B204" s="38" t="s">
        <v>13126</v>
      </c>
      <c r="C204" s="37">
        <v>201912</v>
      </c>
      <c r="D204" s="38" t="s">
        <v>12695</v>
      </c>
      <c r="E204" s="37" t="s">
        <v>12696</v>
      </c>
      <c r="F204" s="37">
        <v>0</v>
      </c>
      <c r="G204" s="37">
        <v>0</v>
      </c>
      <c r="H204" s="37">
        <v>9</v>
      </c>
      <c r="I204" s="38" t="s">
        <v>12777</v>
      </c>
      <c r="J204" s="38" t="s">
        <v>12698</v>
      </c>
      <c r="K204" s="38" t="s">
        <v>12699</v>
      </c>
      <c r="L204" s="38" t="s">
        <v>12700</v>
      </c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65.25" hidden="1" thickBot="1" x14ac:dyDescent="0.3">
      <c r="A205" s="39">
        <v>96858110</v>
      </c>
      <c r="B205" s="38" t="s">
        <v>13046</v>
      </c>
      <c r="C205" s="37">
        <v>201912</v>
      </c>
      <c r="D205" s="38" t="s">
        <v>12695</v>
      </c>
      <c r="E205" s="37" t="s">
        <v>12696</v>
      </c>
      <c r="F205" s="37">
        <v>0</v>
      </c>
      <c r="G205" s="37">
        <v>0</v>
      </c>
      <c r="H205" s="37">
        <v>13</v>
      </c>
      <c r="I205" s="38" t="s">
        <v>12739</v>
      </c>
      <c r="J205" s="38" t="s">
        <v>12698</v>
      </c>
      <c r="K205" s="38" t="s">
        <v>12699</v>
      </c>
      <c r="L205" s="38" t="s">
        <v>12741</v>
      </c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78" hidden="1" thickBot="1" x14ac:dyDescent="0.3">
      <c r="A206" s="39">
        <v>96843940</v>
      </c>
      <c r="B206" s="38" t="s">
        <v>13042</v>
      </c>
      <c r="C206" s="37">
        <v>201912</v>
      </c>
      <c r="D206" s="38" t="s">
        <v>12695</v>
      </c>
      <c r="E206" s="37" t="s">
        <v>12696</v>
      </c>
      <c r="F206" s="37">
        <v>0</v>
      </c>
      <c r="G206" s="37">
        <v>0</v>
      </c>
      <c r="H206" s="37">
        <v>13</v>
      </c>
      <c r="I206" s="38" t="s">
        <v>12739</v>
      </c>
      <c r="J206" s="38" t="s">
        <v>12698</v>
      </c>
      <c r="K206" s="38" t="s">
        <v>12699</v>
      </c>
      <c r="L206" s="38" t="s">
        <v>12741</v>
      </c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90.75" hidden="1" thickBot="1" x14ac:dyDescent="0.3">
      <c r="A207" s="39">
        <v>96865760</v>
      </c>
      <c r="B207" s="38" t="s">
        <v>13048</v>
      </c>
      <c r="C207" s="37">
        <v>201912</v>
      </c>
      <c r="D207" s="38" t="s">
        <v>12695</v>
      </c>
      <c r="E207" s="37" t="s">
        <v>12696</v>
      </c>
      <c r="F207" s="37">
        <v>0</v>
      </c>
      <c r="G207" s="37">
        <v>0</v>
      </c>
      <c r="H207" s="37">
        <v>13</v>
      </c>
      <c r="I207" s="38" t="s">
        <v>12739</v>
      </c>
      <c r="J207" s="38" t="s">
        <v>12698</v>
      </c>
      <c r="K207" s="38" t="s">
        <v>12699</v>
      </c>
      <c r="L207" s="38" t="s">
        <v>12700</v>
      </c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78" hidden="1" thickBot="1" x14ac:dyDescent="0.3">
      <c r="A208" s="39">
        <v>96889940</v>
      </c>
      <c r="B208" s="38" t="s">
        <v>13058</v>
      </c>
      <c r="C208" s="37">
        <v>201912</v>
      </c>
      <c r="D208" s="38" t="s">
        <v>12695</v>
      </c>
      <c r="E208" s="37" t="s">
        <v>12696</v>
      </c>
      <c r="F208" s="37">
        <v>0</v>
      </c>
      <c r="G208" s="37">
        <v>0</v>
      </c>
      <c r="H208" s="37">
        <v>13</v>
      </c>
      <c r="I208" s="38" t="s">
        <v>12739</v>
      </c>
      <c r="J208" s="38" t="s">
        <v>12698</v>
      </c>
      <c r="K208" s="38" t="s">
        <v>12699</v>
      </c>
      <c r="L208" s="38" t="s">
        <v>12700</v>
      </c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52.5" hidden="1" thickBot="1" x14ac:dyDescent="0.3">
      <c r="A209" s="39">
        <v>96965340</v>
      </c>
      <c r="B209" s="38" t="s">
        <v>13086</v>
      </c>
      <c r="C209" s="37">
        <v>201912</v>
      </c>
      <c r="D209" s="38" t="s">
        <v>12695</v>
      </c>
      <c r="E209" s="37" t="s">
        <v>12696</v>
      </c>
      <c r="F209" s="37">
        <v>0</v>
      </c>
      <c r="G209" s="37">
        <v>0</v>
      </c>
      <c r="H209" s="37">
        <v>13</v>
      </c>
      <c r="I209" s="38" t="s">
        <v>12739</v>
      </c>
      <c r="J209" s="38" t="s">
        <v>12698</v>
      </c>
      <c r="K209" s="38" t="s">
        <v>12699</v>
      </c>
      <c r="L209" s="38" t="s">
        <v>12700</v>
      </c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39.75" hidden="1" thickBot="1" x14ac:dyDescent="0.3">
      <c r="A210" s="39">
        <v>96784400</v>
      </c>
      <c r="B210" s="38" t="s">
        <v>13014</v>
      </c>
      <c r="C210" s="37">
        <v>201912</v>
      </c>
      <c r="D210" s="38" t="s">
        <v>12695</v>
      </c>
      <c r="E210" s="37" t="s">
        <v>12696</v>
      </c>
      <c r="F210" s="37">
        <v>0</v>
      </c>
      <c r="G210" s="37">
        <v>0</v>
      </c>
      <c r="H210" s="37">
        <v>14</v>
      </c>
      <c r="I210" s="38" t="s">
        <v>12697</v>
      </c>
      <c r="J210" s="38" t="s">
        <v>12698</v>
      </c>
      <c r="K210" s="38" t="s">
        <v>12699</v>
      </c>
      <c r="L210" s="38" t="s">
        <v>12700</v>
      </c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27" hidden="1" thickBot="1" x14ac:dyDescent="0.3">
      <c r="A211" s="39">
        <v>96965220</v>
      </c>
      <c r="B211" s="38" t="s">
        <v>13085</v>
      </c>
      <c r="C211" s="37">
        <v>201912</v>
      </c>
      <c r="D211" s="38" t="s">
        <v>12695</v>
      </c>
      <c r="E211" s="37" t="s">
        <v>12696</v>
      </c>
      <c r="F211" s="37">
        <v>0</v>
      </c>
      <c r="G211" s="37">
        <v>0</v>
      </c>
      <c r="H211" s="37">
        <v>9</v>
      </c>
      <c r="I211" s="38" t="s">
        <v>12777</v>
      </c>
      <c r="J211" s="38" t="s">
        <v>12698</v>
      </c>
      <c r="K211" s="38" t="s">
        <v>12702</v>
      </c>
      <c r="L211" s="38" t="s">
        <v>12700</v>
      </c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16.25" hidden="1" thickBot="1" x14ac:dyDescent="0.3">
      <c r="A212" s="39">
        <v>76139803</v>
      </c>
      <c r="B212" s="38" t="s">
        <v>12789</v>
      </c>
      <c r="C212" s="37">
        <v>201912</v>
      </c>
      <c r="D212" s="38" t="s">
        <v>12695</v>
      </c>
      <c r="E212" s="37" t="s">
        <v>12696</v>
      </c>
      <c r="F212" s="37">
        <v>0</v>
      </c>
      <c r="G212" s="37">
        <v>0</v>
      </c>
      <c r="H212" s="37">
        <v>13</v>
      </c>
      <c r="I212" s="38" t="s">
        <v>12739</v>
      </c>
      <c r="J212" s="38" t="s">
        <v>12698</v>
      </c>
      <c r="K212" s="38" t="s">
        <v>12699</v>
      </c>
      <c r="L212" s="38" t="s">
        <v>12700</v>
      </c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29" hidden="1" thickBot="1" x14ac:dyDescent="0.3">
      <c r="A213" s="39">
        <v>76256545</v>
      </c>
      <c r="B213" s="38" t="s">
        <v>13179</v>
      </c>
      <c r="C213" s="37">
        <v>201912</v>
      </c>
      <c r="D213" s="38" t="s">
        <v>12695</v>
      </c>
      <c r="E213" s="37" t="s">
        <v>12696</v>
      </c>
      <c r="F213" s="37">
        <v>0</v>
      </c>
      <c r="G213" s="37">
        <v>0</v>
      </c>
      <c r="H213" s="37">
        <v>13</v>
      </c>
      <c r="I213" s="38" t="s">
        <v>12739</v>
      </c>
      <c r="J213" s="38" t="s">
        <v>12698</v>
      </c>
      <c r="K213" s="38" t="s">
        <v>12699</v>
      </c>
      <c r="L213" s="38" t="s">
        <v>12700</v>
      </c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16.25" hidden="1" thickBot="1" x14ac:dyDescent="0.3">
      <c r="A214" s="39">
        <v>76087702</v>
      </c>
      <c r="B214" s="38" t="s">
        <v>12775</v>
      </c>
      <c r="C214" s="37">
        <v>201912</v>
      </c>
      <c r="D214" s="38" t="s">
        <v>12695</v>
      </c>
      <c r="E214" s="37" t="s">
        <v>12696</v>
      </c>
      <c r="F214" s="37">
        <v>0</v>
      </c>
      <c r="G214" s="37">
        <v>0</v>
      </c>
      <c r="H214" s="37">
        <v>13</v>
      </c>
      <c r="I214" s="38" t="s">
        <v>12739</v>
      </c>
      <c r="J214" s="38" t="s">
        <v>12698</v>
      </c>
      <c r="K214" s="38" t="s">
        <v>12699</v>
      </c>
      <c r="L214" s="38" t="s">
        <v>12700</v>
      </c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16.25" hidden="1" thickBot="1" x14ac:dyDescent="0.3">
      <c r="A215" s="39">
        <v>76388163</v>
      </c>
      <c r="B215" s="38" t="s">
        <v>13217</v>
      </c>
      <c r="C215" s="37">
        <v>201912</v>
      </c>
      <c r="D215" s="38" t="s">
        <v>12695</v>
      </c>
      <c r="E215" s="37" t="s">
        <v>12696</v>
      </c>
      <c r="F215" s="37">
        <v>0</v>
      </c>
      <c r="G215" s="37">
        <v>0</v>
      </c>
      <c r="H215" s="37">
        <v>13</v>
      </c>
      <c r="I215" s="38" t="s">
        <v>12739</v>
      </c>
      <c r="J215" s="38" t="s">
        <v>12698</v>
      </c>
      <c r="K215" s="38" t="s">
        <v>12699</v>
      </c>
      <c r="L215" s="38" t="s">
        <v>12700</v>
      </c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52.5" hidden="1" thickBot="1" x14ac:dyDescent="0.3">
      <c r="A216" s="39">
        <v>79619200</v>
      </c>
      <c r="B216" s="38" t="s">
        <v>12387</v>
      </c>
      <c r="C216" s="37">
        <v>201912</v>
      </c>
      <c r="D216" s="38" t="s">
        <v>12695</v>
      </c>
      <c r="E216" s="37" t="s">
        <v>418</v>
      </c>
      <c r="F216" s="37">
        <v>0</v>
      </c>
      <c r="G216" s="37">
        <v>0</v>
      </c>
      <c r="H216" s="37">
        <v>14</v>
      </c>
      <c r="I216" s="38" t="s">
        <v>12697</v>
      </c>
      <c r="J216" s="38" t="s">
        <v>12842</v>
      </c>
      <c r="K216" s="38" t="s">
        <v>12699</v>
      </c>
      <c r="L216" s="38" t="s">
        <v>12700</v>
      </c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39.75" hidden="1" thickBot="1" x14ac:dyDescent="0.3">
      <c r="A217" s="39">
        <v>96919660</v>
      </c>
      <c r="B217" s="38" t="s">
        <v>13069</v>
      </c>
      <c r="C217" s="37">
        <v>201912</v>
      </c>
      <c r="D217" s="38" t="s">
        <v>12695</v>
      </c>
      <c r="E217" s="37" t="s">
        <v>12696</v>
      </c>
      <c r="F217" s="37">
        <v>0</v>
      </c>
      <c r="G217" s="37">
        <v>0</v>
      </c>
      <c r="H217" s="37">
        <v>9</v>
      </c>
      <c r="I217" s="38" t="s">
        <v>12777</v>
      </c>
      <c r="J217" s="38" t="s">
        <v>12698</v>
      </c>
      <c r="K217" s="38" t="s">
        <v>12699</v>
      </c>
      <c r="L217" s="38" t="s">
        <v>12700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39.75" hidden="1" thickBot="1" x14ac:dyDescent="0.3">
      <c r="A218" s="39">
        <v>81836000</v>
      </c>
      <c r="B218" s="38" t="s">
        <v>12849</v>
      </c>
      <c r="C218" s="37">
        <v>201912</v>
      </c>
      <c r="D218" s="38" t="s">
        <v>12704</v>
      </c>
      <c r="E218" s="37" t="s">
        <v>418</v>
      </c>
      <c r="F218" s="37">
        <v>1</v>
      </c>
      <c r="G218" s="37">
        <v>1</v>
      </c>
      <c r="H218" s="37">
        <v>1</v>
      </c>
      <c r="I218" s="38" t="s">
        <v>12705</v>
      </c>
      <c r="J218" s="38" t="s">
        <v>12698</v>
      </c>
      <c r="K218" s="38" t="s">
        <v>12699</v>
      </c>
      <c r="L218" s="38" t="s">
        <v>12700</v>
      </c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78" hidden="1" thickBot="1" x14ac:dyDescent="0.3">
      <c r="A219" s="39">
        <v>92723000</v>
      </c>
      <c r="B219" s="38" t="s">
        <v>12913</v>
      </c>
      <c r="C219" s="37">
        <v>201912</v>
      </c>
      <c r="D219" s="38" t="s">
        <v>12695</v>
      </c>
      <c r="E219" s="37" t="s">
        <v>418</v>
      </c>
      <c r="F219" s="37">
        <v>1</v>
      </c>
      <c r="G219" s="37">
        <v>1</v>
      </c>
      <c r="H219" s="37">
        <v>1</v>
      </c>
      <c r="I219" s="38" t="s">
        <v>12705</v>
      </c>
      <c r="J219" s="38" t="s">
        <v>12698</v>
      </c>
      <c r="K219" s="38" t="s">
        <v>12699</v>
      </c>
      <c r="L219" s="38" t="s">
        <v>12700</v>
      </c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52.5" hidden="1" thickBot="1" x14ac:dyDescent="0.3">
      <c r="A220" s="39">
        <v>96751830</v>
      </c>
      <c r="B220" s="38" t="s">
        <v>12992</v>
      </c>
      <c r="C220" s="37">
        <v>201912</v>
      </c>
      <c r="D220" s="38" t="s">
        <v>12695</v>
      </c>
      <c r="E220" s="37" t="s">
        <v>418</v>
      </c>
      <c r="F220" s="37">
        <v>0</v>
      </c>
      <c r="G220" s="37">
        <v>0</v>
      </c>
      <c r="H220" s="37">
        <v>14</v>
      </c>
      <c r="I220" s="38" t="s">
        <v>12697</v>
      </c>
      <c r="J220" s="38" t="s">
        <v>12698</v>
      </c>
      <c r="K220" s="38" t="s">
        <v>12699</v>
      </c>
      <c r="L220" s="38" t="s">
        <v>12700</v>
      </c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03.5" hidden="1" thickBot="1" x14ac:dyDescent="0.3">
      <c r="A221" s="39">
        <v>96513630</v>
      </c>
      <c r="B221" s="38" t="s">
        <v>12938</v>
      </c>
      <c r="C221" s="37">
        <v>201912</v>
      </c>
      <c r="D221" s="38" t="s">
        <v>12695</v>
      </c>
      <c r="E221" s="37" t="s">
        <v>12696</v>
      </c>
      <c r="F221" s="37">
        <v>0</v>
      </c>
      <c r="G221" s="37">
        <v>0</v>
      </c>
      <c r="H221" s="37">
        <v>14</v>
      </c>
      <c r="I221" s="38" t="s">
        <v>12697</v>
      </c>
      <c r="J221" s="38" t="s">
        <v>12698</v>
      </c>
      <c r="K221" s="38" t="s">
        <v>12699</v>
      </c>
      <c r="L221" s="38" t="s">
        <v>12700</v>
      </c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39.75" hidden="1" thickBot="1" x14ac:dyDescent="0.3">
      <c r="A222" s="39">
        <v>96893820</v>
      </c>
      <c r="B222" s="38" t="s">
        <v>12195</v>
      </c>
      <c r="C222" s="37">
        <v>201912</v>
      </c>
      <c r="D222" s="38" t="s">
        <v>12704</v>
      </c>
      <c r="E222" s="37" t="s">
        <v>418</v>
      </c>
      <c r="F222" s="37">
        <v>1</v>
      </c>
      <c r="G222" s="37">
        <v>1</v>
      </c>
      <c r="H222" s="37">
        <v>1</v>
      </c>
      <c r="I222" s="38" t="s">
        <v>12705</v>
      </c>
      <c r="J222" s="38" t="s">
        <v>12698</v>
      </c>
      <c r="K222" s="38" t="s">
        <v>12699</v>
      </c>
      <c r="L222" s="38" t="s">
        <v>12700</v>
      </c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78" hidden="1" thickBot="1" x14ac:dyDescent="0.3">
      <c r="A223" s="39">
        <v>61704000</v>
      </c>
      <c r="B223" s="38" t="s">
        <v>12720</v>
      </c>
      <c r="C223" s="37">
        <v>201912</v>
      </c>
      <c r="D223" s="38" t="s">
        <v>12704</v>
      </c>
      <c r="E223" s="37" t="s">
        <v>418</v>
      </c>
      <c r="F223" s="37">
        <v>1</v>
      </c>
      <c r="G223" s="37">
        <v>0</v>
      </c>
      <c r="H223" s="37">
        <v>7</v>
      </c>
      <c r="I223" s="38" t="s">
        <v>12719</v>
      </c>
      <c r="J223" s="38" t="s">
        <v>12698</v>
      </c>
      <c r="K223" s="38" t="s">
        <v>12699</v>
      </c>
      <c r="L223" s="38" t="s">
        <v>12700</v>
      </c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78" hidden="1" thickBot="1" x14ac:dyDescent="0.3">
      <c r="A224" s="39">
        <v>81494400</v>
      </c>
      <c r="B224" s="38" t="s">
        <v>13197</v>
      </c>
      <c r="C224" s="37">
        <v>201912</v>
      </c>
      <c r="D224" s="38" t="s">
        <v>12695</v>
      </c>
      <c r="E224" s="37" t="s">
        <v>418</v>
      </c>
      <c r="F224" s="37">
        <v>0</v>
      </c>
      <c r="G224" s="37">
        <v>0</v>
      </c>
      <c r="H224" s="37">
        <v>15</v>
      </c>
      <c r="I224" s="38" t="s">
        <v>12717</v>
      </c>
      <c r="J224" s="38" t="s">
        <v>12698</v>
      </c>
      <c r="K224" s="38" t="s">
        <v>12699</v>
      </c>
      <c r="L224" s="38" t="s">
        <v>12700</v>
      </c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52.5" hidden="1" thickBot="1" x14ac:dyDescent="0.3">
      <c r="A225" s="39">
        <v>81062300</v>
      </c>
      <c r="B225" s="38" t="s">
        <v>12379</v>
      </c>
      <c r="C225" s="37">
        <v>201912</v>
      </c>
      <c r="D225" s="38" t="s">
        <v>12695</v>
      </c>
      <c r="E225" s="37" t="s">
        <v>418</v>
      </c>
      <c r="F225" s="37">
        <v>1</v>
      </c>
      <c r="G225" s="37">
        <v>0</v>
      </c>
      <c r="H225" s="37">
        <v>5</v>
      </c>
      <c r="I225" s="38" t="s">
        <v>12711</v>
      </c>
      <c r="J225" s="38" t="s">
        <v>12698</v>
      </c>
      <c r="K225" s="38" t="s">
        <v>12699</v>
      </c>
      <c r="L225" s="38" t="s">
        <v>12700</v>
      </c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03.5" hidden="1" thickBot="1" x14ac:dyDescent="0.3">
      <c r="A226" s="39">
        <v>95819000</v>
      </c>
      <c r="B226" s="38" t="s">
        <v>12933</v>
      </c>
      <c r="C226" s="37">
        <v>201912</v>
      </c>
      <c r="D226" s="38" t="s">
        <v>12695</v>
      </c>
      <c r="E226" s="37" t="s">
        <v>418</v>
      </c>
      <c r="F226" s="37">
        <v>1</v>
      </c>
      <c r="G226" s="37">
        <v>0</v>
      </c>
      <c r="H226" s="37">
        <v>2</v>
      </c>
      <c r="I226" s="38" t="s">
        <v>12733</v>
      </c>
      <c r="J226" s="38" t="s">
        <v>12698</v>
      </c>
      <c r="K226" s="38" t="s">
        <v>12699</v>
      </c>
      <c r="L226" s="38" t="s">
        <v>12700</v>
      </c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39.75" hidden="1" thickBot="1" x14ac:dyDescent="0.3">
      <c r="A227" s="39">
        <v>90331000</v>
      </c>
      <c r="B227" s="38" t="s">
        <v>12305</v>
      </c>
      <c r="C227" s="37">
        <v>201912</v>
      </c>
      <c r="D227" s="38" t="s">
        <v>12695</v>
      </c>
      <c r="E227" s="37" t="s">
        <v>418</v>
      </c>
      <c r="F227" s="37">
        <v>1</v>
      </c>
      <c r="G227" s="37">
        <v>1</v>
      </c>
      <c r="H227" s="37">
        <v>1</v>
      </c>
      <c r="I227" s="38" t="s">
        <v>12705</v>
      </c>
      <c r="J227" s="38" t="s">
        <v>12698</v>
      </c>
      <c r="K227" s="38" t="s">
        <v>12699</v>
      </c>
      <c r="L227" s="38" t="s">
        <v>12700</v>
      </c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39.75" hidden="1" thickBot="1" x14ac:dyDescent="0.3">
      <c r="A228" s="39">
        <v>76005001</v>
      </c>
      <c r="B228" s="38" t="s">
        <v>12735</v>
      </c>
      <c r="C228" s="37">
        <v>201912</v>
      </c>
      <c r="D228" s="38" t="s">
        <v>12695</v>
      </c>
      <c r="E228" s="37" t="s">
        <v>418</v>
      </c>
      <c r="F228" s="37">
        <v>0</v>
      </c>
      <c r="G228" s="37">
        <v>1</v>
      </c>
      <c r="H228" s="37">
        <v>12</v>
      </c>
      <c r="I228" s="38" t="s">
        <v>12736</v>
      </c>
      <c r="J228" s="38" t="s">
        <v>12698</v>
      </c>
      <c r="K228" s="38" t="s">
        <v>12699</v>
      </c>
      <c r="L228" s="38" t="s">
        <v>12700</v>
      </c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03.5" hidden="1" thickBot="1" x14ac:dyDescent="0.3">
      <c r="A229" s="39">
        <v>99518380</v>
      </c>
      <c r="B229" s="38" t="s">
        <v>13107</v>
      </c>
      <c r="C229" s="37">
        <v>201912</v>
      </c>
      <c r="D229" s="38" t="s">
        <v>12695</v>
      </c>
      <c r="E229" s="37" t="s">
        <v>12696</v>
      </c>
      <c r="F229" s="37">
        <v>0</v>
      </c>
      <c r="G229" s="37">
        <v>0</v>
      </c>
      <c r="H229" s="37">
        <v>14</v>
      </c>
      <c r="I229" s="38" t="s">
        <v>12697</v>
      </c>
      <c r="J229" s="38" t="s">
        <v>12698</v>
      </c>
      <c r="K229" s="38" t="s">
        <v>12699</v>
      </c>
      <c r="L229" s="38" t="s">
        <v>12700</v>
      </c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52.5" hidden="1" thickBot="1" x14ac:dyDescent="0.3">
      <c r="A230" s="39">
        <v>76072469</v>
      </c>
      <c r="B230" s="38" t="s">
        <v>12441</v>
      </c>
      <c r="C230" s="37">
        <v>201912</v>
      </c>
      <c r="D230" s="38" t="s">
        <v>12695</v>
      </c>
      <c r="E230" s="37" t="s">
        <v>12696</v>
      </c>
      <c r="F230" s="37">
        <v>0</v>
      </c>
      <c r="G230" s="37">
        <v>1</v>
      </c>
      <c r="H230" s="37">
        <v>15</v>
      </c>
      <c r="I230" s="38" t="s">
        <v>12717</v>
      </c>
      <c r="J230" s="38" t="s">
        <v>12698</v>
      </c>
      <c r="K230" s="38" t="s">
        <v>12699</v>
      </c>
      <c r="L230" s="38" t="s">
        <v>12700</v>
      </c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27" hidden="1" thickBot="1" x14ac:dyDescent="0.3">
      <c r="A231" s="39">
        <v>76163495</v>
      </c>
      <c r="B231" s="38" t="s">
        <v>12795</v>
      </c>
      <c r="C231" s="37">
        <v>201912</v>
      </c>
      <c r="D231" s="38" t="s">
        <v>12695</v>
      </c>
      <c r="E231" s="37" t="s">
        <v>418</v>
      </c>
      <c r="F231" s="37">
        <v>1</v>
      </c>
      <c r="G231" s="37">
        <v>1</v>
      </c>
      <c r="H231" s="37">
        <v>2</v>
      </c>
      <c r="I231" s="38" t="s">
        <v>12733</v>
      </c>
      <c r="J231" s="38" t="s">
        <v>12698</v>
      </c>
      <c r="K231" s="38" t="s">
        <v>12699</v>
      </c>
      <c r="L231" s="38" t="s">
        <v>12700</v>
      </c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39.75" hidden="1" thickBot="1" x14ac:dyDescent="0.3">
      <c r="A232" s="39">
        <v>99560050</v>
      </c>
      <c r="B232" s="38" t="s">
        <v>13133</v>
      </c>
      <c r="C232" s="37">
        <v>201912</v>
      </c>
      <c r="D232" s="38" t="s">
        <v>12695</v>
      </c>
      <c r="E232" s="37" t="s">
        <v>12696</v>
      </c>
      <c r="F232" s="37">
        <v>0</v>
      </c>
      <c r="G232" s="37">
        <v>0</v>
      </c>
      <c r="H232" s="37">
        <v>9</v>
      </c>
      <c r="I232" s="38" t="s">
        <v>12777</v>
      </c>
      <c r="J232" s="38" t="s">
        <v>12698</v>
      </c>
      <c r="K232" s="38" t="s">
        <v>12699</v>
      </c>
      <c r="L232" s="38" t="s">
        <v>12700</v>
      </c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52.5" hidden="1" thickBot="1" x14ac:dyDescent="0.3">
      <c r="A233" s="39">
        <v>79784980</v>
      </c>
      <c r="B233" s="38" t="s">
        <v>12844</v>
      </c>
      <c r="C233" s="37">
        <v>201912</v>
      </c>
      <c r="D233" s="38" t="s">
        <v>12704</v>
      </c>
      <c r="E233" s="37" t="s">
        <v>418</v>
      </c>
      <c r="F233" s="37">
        <v>1</v>
      </c>
      <c r="G233" s="37">
        <v>0</v>
      </c>
      <c r="H233" s="37">
        <v>1</v>
      </c>
      <c r="I233" s="38" t="s">
        <v>12705</v>
      </c>
      <c r="J233" s="38" t="s">
        <v>12698</v>
      </c>
      <c r="K233" s="38" t="s">
        <v>12699</v>
      </c>
      <c r="L233" s="38" t="s">
        <v>12741</v>
      </c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27" hidden="1" thickBot="1" x14ac:dyDescent="0.3">
      <c r="A234" s="39">
        <v>96816290</v>
      </c>
      <c r="B234" s="38" t="s">
        <v>13032</v>
      </c>
      <c r="C234" s="37">
        <v>201912</v>
      </c>
      <c r="D234" s="38" t="s">
        <v>12695</v>
      </c>
      <c r="E234" s="37" t="s">
        <v>418</v>
      </c>
      <c r="F234" s="37">
        <v>0</v>
      </c>
      <c r="G234" s="37">
        <v>1</v>
      </c>
      <c r="H234" s="37">
        <v>3</v>
      </c>
      <c r="I234" s="38" t="s">
        <v>12737</v>
      </c>
      <c r="J234" s="38" t="s">
        <v>12698</v>
      </c>
      <c r="K234" s="38" t="s">
        <v>12699</v>
      </c>
      <c r="L234" s="38" t="s">
        <v>12741</v>
      </c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39.75" hidden="1" thickBot="1" x14ac:dyDescent="0.3">
      <c r="A235" s="39">
        <v>96964310</v>
      </c>
      <c r="B235" s="38" t="s">
        <v>13084</v>
      </c>
      <c r="C235" s="37">
        <v>201912</v>
      </c>
      <c r="D235" s="38" t="s">
        <v>12695</v>
      </c>
      <c r="E235" s="37" t="s">
        <v>12696</v>
      </c>
      <c r="F235" s="37">
        <v>0</v>
      </c>
      <c r="G235" s="37">
        <v>0</v>
      </c>
      <c r="H235" s="37">
        <v>14</v>
      </c>
      <c r="I235" s="38" t="s">
        <v>12697</v>
      </c>
      <c r="J235" s="38" t="s">
        <v>12698</v>
      </c>
      <c r="K235" s="38" t="s">
        <v>12702</v>
      </c>
      <c r="L235" s="38" t="s">
        <v>12700</v>
      </c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52.5" hidden="1" thickBot="1" x14ac:dyDescent="0.3">
      <c r="A236" s="39">
        <v>96803710</v>
      </c>
      <c r="B236" s="38" t="s">
        <v>13021</v>
      </c>
      <c r="C236" s="37">
        <v>201912</v>
      </c>
      <c r="D236" s="38" t="s">
        <v>12695</v>
      </c>
      <c r="E236" s="37" t="s">
        <v>12696</v>
      </c>
      <c r="F236" s="37">
        <v>0</v>
      </c>
      <c r="G236" s="37">
        <v>0</v>
      </c>
      <c r="H236" s="37">
        <v>14</v>
      </c>
      <c r="I236" s="38" t="s">
        <v>12697</v>
      </c>
      <c r="J236" s="38" t="s">
        <v>12698</v>
      </c>
      <c r="K236" s="38" t="s">
        <v>12699</v>
      </c>
      <c r="L236" s="38" t="s">
        <v>12700</v>
      </c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39.75" hidden="1" thickBot="1" x14ac:dyDescent="0.3">
      <c r="A237" s="39">
        <v>91444000</v>
      </c>
      <c r="B237" s="38" t="s">
        <v>12890</v>
      </c>
      <c r="C237" s="37">
        <v>201912</v>
      </c>
      <c r="D237" s="38" t="s">
        <v>12695</v>
      </c>
      <c r="E237" s="37" t="s">
        <v>12696</v>
      </c>
      <c r="F237" s="37">
        <v>0</v>
      </c>
      <c r="G237" s="37">
        <v>0</v>
      </c>
      <c r="H237" s="37">
        <v>3</v>
      </c>
      <c r="I237" s="38" t="s">
        <v>12737</v>
      </c>
      <c r="J237" s="38" t="s">
        <v>12698</v>
      </c>
      <c r="K237" s="38" t="s">
        <v>12702</v>
      </c>
      <c r="L237" s="38" t="s">
        <v>12700</v>
      </c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03.5" hidden="1" thickBot="1" x14ac:dyDescent="0.3">
      <c r="A238" s="39">
        <v>96666140</v>
      </c>
      <c r="B238" s="38" t="s">
        <v>12977</v>
      </c>
      <c r="C238" s="37">
        <v>201912</v>
      </c>
      <c r="D238" s="38" t="s">
        <v>12695</v>
      </c>
      <c r="E238" s="37" t="s">
        <v>418</v>
      </c>
      <c r="F238" s="37">
        <v>0</v>
      </c>
      <c r="G238" s="37">
        <v>0</v>
      </c>
      <c r="H238" s="37">
        <v>14</v>
      </c>
      <c r="I238" s="38" t="s">
        <v>12697</v>
      </c>
      <c r="J238" s="38" t="s">
        <v>12698</v>
      </c>
      <c r="K238" s="38" t="s">
        <v>12702</v>
      </c>
      <c r="L238" s="38" t="s">
        <v>12700</v>
      </c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39.75" hidden="1" thickBot="1" x14ac:dyDescent="0.3">
      <c r="A239" s="39">
        <v>81271100</v>
      </c>
      <c r="B239" s="38" t="s">
        <v>12295</v>
      </c>
      <c r="C239" s="37">
        <v>201912</v>
      </c>
      <c r="D239" s="38" t="s">
        <v>12704</v>
      </c>
      <c r="E239" s="37" t="s">
        <v>418</v>
      </c>
      <c r="F239" s="37">
        <v>1</v>
      </c>
      <c r="G239" s="37">
        <v>1</v>
      </c>
      <c r="H239" s="37">
        <v>7</v>
      </c>
      <c r="I239" s="38" t="s">
        <v>12719</v>
      </c>
      <c r="J239" s="38" t="s">
        <v>12698</v>
      </c>
      <c r="K239" s="38" t="s">
        <v>12699</v>
      </c>
      <c r="L239" s="38" t="s">
        <v>12700</v>
      </c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78" hidden="1" thickBot="1" x14ac:dyDescent="0.3">
      <c r="A240" s="39">
        <v>76536654</v>
      </c>
      <c r="B240" s="38" t="s">
        <v>13259</v>
      </c>
      <c r="C240" s="37">
        <v>201912</v>
      </c>
      <c r="D240" s="38" t="s">
        <v>12704</v>
      </c>
      <c r="E240" s="37" t="s">
        <v>12696</v>
      </c>
      <c r="F240" s="37">
        <v>0</v>
      </c>
      <c r="G240" s="37">
        <v>0</v>
      </c>
      <c r="H240" s="37">
        <v>11</v>
      </c>
      <c r="I240" s="38" t="s">
        <v>12748</v>
      </c>
      <c r="J240" s="38" t="s">
        <v>12698</v>
      </c>
      <c r="K240" s="38" t="s">
        <v>12699</v>
      </c>
      <c r="L240" s="38" t="s">
        <v>12700</v>
      </c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39.75" hidden="1" thickBot="1" x14ac:dyDescent="0.3">
      <c r="A241" s="39">
        <v>76695118</v>
      </c>
      <c r="B241" s="38" t="s">
        <v>13260</v>
      </c>
      <c r="C241" s="37">
        <v>201912</v>
      </c>
      <c r="D241" s="38" t="s">
        <v>12695</v>
      </c>
      <c r="E241" s="37" t="s">
        <v>12696</v>
      </c>
      <c r="F241" s="37">
        <v>0</v>
      </c>
      <c r="G241" s="37">
        <v>0</v>
      </c>
      <c r="H241" s="37">
        <v>11</v>
      </c>
      <c r="I241" s="38" t="s">
        <v>12748</v>
      </c>
      <c r="J241" s="38" t="s">
        <v>12698</v>
      </c>
      <c r="K241" s="38" t="s">
        <v>12702</v>
      </c>
      <c r="L241" s="38" t="s">
        <v>12700</v>
      </c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52.5" hidden="1" thickBot="1" x14ac:dyDescent="0.3">
      <c r="A242" s="39">
        <v>76033514</v>
      </c>
      <c r="B242" s="38" t="s">
        <v>12751</v>
      </c>
      <c r="C242" s="37">
        <v>201912</v>
      </c>
      <c r="D242" s="38" t="s">
        <v>12695</v>
      </c>
      <c r="E242" s="37" t="s">
        <v>418</v>
      </c>
      <c r="F242" s="37">
        <v>0</v>
      </c>
      <c r="G242" s="37">
        <v>0</v>
      </c>
      <c r="H242" s="37">
        <v>15</v>
      </c>
      <c r="I242" s="38" t="s">
        <v>12717</v>
      </c>
      <c r="J242" s="38" t="s">
        <v>12698</v>
      </c>
      <c r="K242" s="38" t="s">
        <v>12699</v>
      </c>
      <c r="L242" s="38" t="s">
        <v>12700</v>
      </c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39.75" hidden="1" thickBot="1" x14ac:dyDescent="0.3">
      <c r="A243" s="39">
        <v>96761990</v>
      </c>
      <c r="B243" s="38" t="s">
        <v>12294</v>
      </c>
      <c r="C243" s="37">
        <v>201912</v>
      </c>
      <c r="D243" s="38" t="s">
        <v>12695</v>
      </c>
      <c r="E243" s="37" t="s">
        <v>418</v>
      </c>
      <c r="F243" s="37">
        <v>0</v>
      </c>
      <c r="G243" s="37">
        <v>1</v>
      </c>
      <c r="H243" s="37">
        <v>1</v>
      </c>
      <c r="I243" s="38" t="s">
        <v>12705</v>
      </c>
      <c r="J243" s="38" t="s">
        <v>12698</v>
      </c>
      <c r="K243" s="38" t="s">
        <v>12699</v>
      </c>
      <c r="L243" s="38" t="s">
        <v>12700</v>
      </c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39.75" hidden="1" thickBot="1" x14ac:dyDescent="0.3">
      <c r="A244" s="39">
        <v>88006900</v>
      </c>
      <c r="B244" s="38" t="s">
        <v>12857</v>
      </c>
      <c r="C244" s="37">
        <v>201912</v>
      </c>
      <c r="D244" s="38" t="s">
        <v>12704</v>
      </c>
      <c r="E244" s="37" t="s">
        <v>418</v>
      </c>
      <c r="F244" s="37">
        <v>0</v>
      </c>
      <c r="G244" s="37">
        <v>1</v>
      </c>
      <c r="H244" s="37">
        <v>11</v>
      </c>
      <c r="I244" s="38" t="s">
        <v>12748</v>
      </c>
      <c r="J244" s="38" t="s">
        <v>12698</v>
      </c>
      <c r="K244" s="38" t="s">
        <v>12699</v>
      </c>
      <c r="L244" s="38" t="s">
        <v>12700</v>
      </c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52.5" hidden="1" thickBot="1" x14ac:dyDescent="0.3">
      <c r="A245" s="39">
        <v>76005049</v>
      </c>
      <c r="B245" s="38" t="s">
        <v>12262</v>
      </c>
      <c r="C245" s="37">
        <v>201912</v>
      </c>
      <c r="D245" s="38" t="s">
        <v>12695</v>
      </c>
      <c r="E245" s="37" t="s">
        <v>418</v>
      </c>
      <c r="F245" s="37">
        <v>0</v>
      </c>
      <c r="G245" s="37">
        <v>1</v>
      </c>
      <c r="H245" s="37">
        <v>3</v>
      </c>
      <c r="I245" s="38" t="s">
        <v>12737</v>
      </c>
      <c r="J245" s="38" t="s">
        <v>12698</v>
      </c>
      <c r="K245" s="38" t="s">
        <v>12699</v>
      </c>
      <c r="L245" s="38" t="s">
        <v>12700</v>
      </c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90.75" thickBot="1" x14ac:dyDescent="0.3">
      <c r="A246" s="39">
        <v>96993150</v>
      </c>
      <c r="B246" s="38" t="s">
        <v>13098</v>
      </c>
      <c r="C246" s="37">
        <v>201912</v>
      </c>
      <c r="D246" s="38" t="s">
        <v>12695</v>
      </c>
      <c r="E246" s="37" t="s">
        <v>12696</v>
      </c>
      <c r="F246" s="37">
        <v>0</v>
      </c>
      <c r="G246" s="37">
        <v>0</v>
      </c>
      <c r="H246" s="37">
        <v>14</v>
      </c>
      <c r="I246" s="38" t="s">
        <v>12697</v>
      </c>
      <c r="J246" s="38" t="s">
        <v>12698</v>
      </c>
      <c r="K246" s="38" t="s">
        <v>12699</v>
      </c>
      <c r="L246" s="38" t="s">
        <v>12700</v>
      </c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90.75" hidden="1" thickBot="1" x14ac:dyDescent="0.3">
      <c r="A247" s="39">
        <v>96960970</v>
      </c>
      <c r="B247" s="38" t="s">
        <v>13081</v>
      </c>
      <c r="C247" s="37">
        <v>201912</v>
      </c>
      <c r="D247" s="38" t="s">
        <v>12695</v>
      </c>
      <c r="E247" s="37" t="s">
        <v>12696</v>
      </c>
      <c r="F247" s="37">
        <v>0</v>
      </c>
      <c r="G247" s="37">
        <v>0</v>
      </c>
      <c r="H247" s="37">
        <v>14</v>
      </c>
      <c r="I247" s="38" t="s">
        <v>12697</v>
      </c>
      <c r="J247" s="38" t="s">
        <v>12698</v>
      </c>
      <c r="K247" s="38" t="s">
        <v>12699</v>
      </c>
      <c r="L247" s="38" t="s">
        <v>12700</v>
      </c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39.75" hidden="1" thickBot="1" x14ac:dyDescent="0.3">
      <c r="A248" s="39">
        <v>76046791</v>
      </c>
      <c r="B248" s="38" t="s">
        <v>12761</v>
      </c>
      <c r="C248" s="37">
        <v>201912</v>
      </c>
      <c r="D248" s="38" t="s">
        <v>12704</v>
      </c>
      <c r="E248" s="37" t="s">
        <v>12696</v>
      </c>
      <c r="F248" s="37">
        <v>0</v>
      </c>
      <c r="G248" s="37">
        <v>0</v>
      </c>
      <c r="H248" s="37">
        <v>11</v>
      </c>
      <c r="I248" s="38" t="s">
        <v>12748</v>
      </c>
      <c r="J248" s="38" t="s">
        <v>12698</v>
      </c>
      <c r="K248" s="38" t="s">
        <v>12699</v>
      </c>
      <c r="L248" s="38" t="s">
        <v>12700</v>
      </c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52.5" hidden="1" thickBot="1" x14ac:dyDescent="0.3">
      <c r="A249" s="39">
        <v>76780190</v>
      </c>
      <c r="B249" s="38" t="s">
        <v>13188</v>
      </c>
      <c r="C249" s="37">
        <v>201912</v>
      </c>
      <c r="D249" s="38" t="s">
        <v>12704</v>
      </c>
      <c r="E249" s="37" t="s">
        <v>418</v>
      </c>
      <c r="F249" s="37">
        <v>0</v>
      </c>
      <c r="G249" s="37">
        <v>0</v>
      </c>
      <c r="H249" s="37">
        <v>12</v>
      </c>
      <c r="I249" s="38" t="s">
        <v>12736</v>
      </c>
      <c r="J249" s="38" t="s">
        <v>12698</v>
      </c>
      <c r="K249" s="38" t="s">
        <v>12699</v>
      </c>
      <c r="L249" s="38" t="s">
        <v>12700</v>
      </c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52.5" hidden="1" thickBot="1" x14ac:dyDescent="0.3">
      <c r="A250" s="39">
        <v>96971830</v>
      </c>
      <c r="B250" s="38" t="s">
        <v>13089</v>
      </c>
      <c r="C250" s="37">
        <v>201912</v>
      </c>
      <c r="D250" s="38" t="s">
        <v>12695</v>
      </c>
      <c r="E250" s="37" t="s">
        <v>12696</v>
      </c>
      <c r="F250" s="37">
        <v>0</v>
      </c>
      <c r="G250" s="37">
        <v>0</v>
      </c>
      <c r="H250" s="37">
        <v>14</v>
      </c>
      <c r="I250" s="38" t="s">
        <v>12697</v>
      </c>
      <c r="J250" s="38" t="s">
        <v>12698</v>
      </c>
      <c r="K250" s="38" t="s">
        <v>12699</v>
      </c>
      <c r="L250" s="38" t="s">
        <v>12700</v>
      </c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03.5" thickBot="1" x14ac:dyDescent="0.3">
      <c r="A251" s="39">
        <v>96559620</v>
      </c>
      <c r="B251" s="38" t="s">
        <v>12948</v>
      </c>
      <c r="C251" s="37">
        <v>201912</v>
      </c>
      <c r="D251" s="38" t="s">
        <v>12695</v>
      </c>
      <c r="E251" s="37" t="s">
        <v>12696</v>
      </c>
      <c r="F251" s="37">
        <v>0</v>
      </c>
      <c r="G251" s="37">
        <v>0</v>
      </c>
      <c r="H251" s="37">
        <v>14</v>
      </c>
      <c r="I251" s="38" t="s">
        <v>12697</v>
      </c>
      <c r="J251" s="38" t="s">
        <v>12842</v>
      </c>
      <c r="K251" s="38" t="s">
        <v>12699</v>
      </c>
      <c r="L251" s="38" t="s">
        <v>12741</v>
      </c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39.75" hidden="1" thickBot="1" x14ac:dyDescent="0.3">
      <c r="A252" s="39">
        <v>96817230</v>
      </c>
      <c r="B252" s="38" t="s">
        <v>12224</v>
      </c>
      <c r="C252" s="37">
        <v>201912</v>
      </c>
      <c r="D252" s="38" t="s">
        <v>12695</v>
      </c>
      <c r="E252" s="37" t="s">
        <v>418</v>
      </c>
      <c r="F252" s="37">
        <v>0</v>
      </c>
      <c r="G252" s="37">
        <v>1</v>
      </c>
      <c r="H252" s="37">
        <v>11</v>
      </c>
      <c r="I252" s="38" t="s">
        <v>12748</v>
      </c>
      <c r="J252" s="38" t="s">
        <v>12698</v>
      </c>
      <c r="K252" s="38" t="s">
        <v>12699</v>
      </c>
      <c r="L252" s="38" t="s">
        <v>12700</v>
      </c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39.75" hidden="1" thickBot="1" x14ac:dyDescent="0.3">
      <c r="A253" s="39">
        <v>76306442</v>
      </c>
      <c r="B253" s="38" t="s">
        <v>13202</v>
      </c>
      <c r="C253" s="37">
        <v>201912</v>
      </c>
      <c r="D253" s="38" t="s">
        <v>12704</v>
      </c>
      <c r="E253" s="37" t="s">
        <v>12696</v>
      </c>
      <c r="F253" s="37">
        <v>0</v>
      </c>
      <c r="G253" s="37">
        <v>0</v>
      </c>
      <c r="H253" s="37">
        <v>11</v>
      </c>
      <c r="I253" s="38" t="s">
        <v>12748</v>
      </c>
      <c r="J253" s="38" t="s">
        <v>12698</v>
      </c>
      <c r="K253" s="38" t="s">
        <v>12699</v>
      </c>
      <c r="L253" s="38" t="s">
        <v>12700</v>
      </c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39.75" hidden="1" thickBot="1" x14ac:dyDescent="0.3">
      <c r="A254" s="39">
        <v>76763747</v>
      </c>
      <c r="B254" s="38" t="s">
        <v>13261</v>
      </c>
      <c r="C254" s="37">
        <v>201912</v>
      </c>
      <c r="D254" s="38" t="s">
        <v>12704</v>
      </c>
      <c r="E254" s="37" t="s">
        <v>12696</v>
      </c>
      <c r="F254" s="37">
        <v>0</v>
      </c>
      <c r="G254" s="37">
        <v>0</v>
      </c>
      <c r="H254" s="37">
        <v>11</v>
      </c>
      <c r="I254" s="38" t="s">
        <v>12748</v>
      </c>
      <c r="J254" s="38" t="s">
        <v>12698</v>
      </c>
      <c r="K254" s="38" t="s">
        <v>12699</v>
      </c>
      <c r="L254" s="38" t="s">
        <v>12700</v>
      </c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39.75" hidden="1" thickBot="1" x14ac:dyDescent="0.3">
      <c r="A255" s="39">
        <v>76230505</v>
      </c>
      <c r="B255" s="38" t="s">
        <v>13177</v>
      </c>
      <c r="C255" s="37">
        <v>201912</v>
      </c>
      <c r="D255" s="38" t="s">
        <v>12704</v>
      </c>
      <c r="E255" s="37" t="s">
        <v>12696</v>
      </c>
      <c r="F255" s="37">
        <v>0</v>
      </c>
      <c r="G255" s="37">
        <v>0</v>
      </c>
      <c r="H255" s="37">
        <v>11</v>
      </c>
      <c r="I255" s="38" t="s">
        <v>12748</v>
      </c>
      <c r="J255" s="38" t="s">
        <v>12698</v>
      </c>
      <c r="K255" s="38" t="s">
        <v>12699</v>
      </c>
      <c r="L255" s="38" t="s">
        <v>12700</v>
      </c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39.75" hidden="1" thickBot="1" x14ac:dyDescent="0.3">
      <c r="A256" s="39">
        <v>76873941</v>
      </c>
      <c r="B256" s="38" t="s">
        <v>13285</v>
      </c>
      <c r="C256" s="37">
        <v>201912</v>
      </c>
      <c r="D256" s="38" t="s">
        <v>12695</v>
      </c>
      <c r="E256" s="37" t="s">
        <v>12696</v>
      </c>
      <c r="F256" s="37">
        <v>0</v>
      </c>
      <c r="G256" s="37">
        <v>0</v>
      </c>
      <c r="H256" s="37">
        <v>14</v>
      </c>
      <c r="I256" s="38" t="s">
        <v>12697</v>
      </c>
      <c r="J256" s="38" t="s">
        <v>12698</v>
      </c>
      <c r="K256" s="38" t="s">
        <v>12699</v>
      </c>
      <c r="L256" s="38" t="s">
        <v>12741</v>
      </c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52.5" hidden="1" thickBot="1" x14ac:dyDescent="0.3">
      <c r="A257" s="39">
        <v>91144000</v>
      </c>
      <c r="B257" s="38" t="s">
        <v>12344</v>
      </c>
      <c r="C257" s="37">
        <v>201912</v>
      </c>
      <c r="D257" s="38" t="s">
        <v>12695</v>
      </c>
      <c r="E257" s="37" t="s">
        <v>418</v>
      </c>
      <c r="F257" s="37">
        <v>1</v>
      </c>
      <c r="G257" s="37">
        <v>1</v>
      </c>
      <c r="H257" s="37">
        <v>1</v>
      </c>
      <c r="I257" s="38" t="s">
        <v>12705</v>
      </c>
      <c r="J257" s="38" t="s">
        <v>12698</v>
      </c>
      <c r="K257" s="38" t="s">
        <v>12699</v>
      </c>
      <c r="L257" s="38" t="s">
        <v>12700</v>
      </c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78" hidden="1" thickBot="1" x14ac:dyDescent="0.3">
      <c r="A258" s="39">
        <v>93473000</v>
      </c>
      <c r="B258" s="38" t="s">
        <v>12919</v>
      </c>
      <c r="C258" s="37">
        <v>201912</v>
      </c>
      <c r="D258" s="38" t="s">
        <v>12695</v>
      </c>
      <c r="E258" s="37" t="s">
        <v>418</v>
      </c>
      <c r="F258" s="37">
        <v>1</v>
      </c>
      <c r="G258" s="37">
        <v>1</v>
      </c>
      <c r="H258" s="37">
        <v>1</v>
      </c>
      <c r="I258" s="38" t="s">
        <v>12705</v>
      </c>
      <c r="J258" s="38" t="s">
        <v>12698</v>
      </c>
      <c r="K258" s="38" t="s">
        <v>12699</v>
      </c>
      <c r="L258" s="38" t="s">
        <v>12700</v>
      </c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78" hidden="1" thickBot="1" x14ac:dyDescent="0.3">
      <c r="A259" s="39">
        <v>96579410</v>
      </c>
      <c r="B259" s="38" t="s">
        <v>12955</v>
      </c>
      <c r="C259" s="37">
        <v>201912</v>
      </c>
      <c r="D259" s="38" t="s">
        <v>12695</v>
      </c>
      <c r="E259" s="37" t="s">
        <v>418</v>
      </c>
      <c r="F259" s="37">
        <v>0</v>
      </c>
      <c r="G259" s="37">
        <v>0</v>
      </c>
      <c r="H259" s="37">
        <v>10</v>
      </c>
      <c r="I259" s="38" t="s">
        <v>12721</v>
      </c>
      <c r="J259" s="38" t="s">
        <v>12698</v>
      </c>
      <c r="K259" s="38" t="s">
        <v>12702</v>
      </c>
      <c r="L259" s="38" t="s">
        <v>12700</v>
      </c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90.75" hidden="1" thickBot="1" x14ac:dyDescent="0.3">
      <c r="A260" s="39">
        <v>92770000</v>
      </c>
      <c r="B260" s="38" t="s">
        <v>12278</v>
      </c>
      <c r="C260" s="37">
        <v>201912</v>
      </c>
      <c r="D260" s="38" t="s">
        <v>12695</v>
      </c>
      <c r="E260" s="37" t="s">
        <v>418</v>
      </c>
      <c r="F260" s="37">
        <v>0</v>
      </c>
      <c r="G260" s="37">
        <v>1</v>
      </c>
      <c r="H260" s="37">
        <v>3</v>
      </c>
      <c r="I260" s="38" t="s">
        <v>12737</v>
      </c>
      <c r="J260" s="38" t="s">
        <v>12698</v>
      </c>
      <c r="K260" s="38" t="s">
        <v>12699</v>
      </c>
      <c r="L260" s="38" t="s">
        <v>12700</v>
      </c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52.5" hidden="1" thickBot="1" x14ac:dyDescent="0.3">
      <c r="A261" s="39">
        <v>96686150</v>
      </c>
      <c r="B261" s="38" t="s">
        <v>12982</v>
      </c>
      <c r="C261" s="37">
        <v>201912</v>
      </c>
      <c r="D261" s="38" t="s">
        <v>12695</v>
      </c>
      <c r="E261" s="37" t="s">
        <v>12696</v>
      </c>
      <c r="F261" s="37">
        <v>0</v>
      </c>
      <c r="G261" s="37">
        <v>0</v>
      </c>
      <c r="H261" s="37">
        <v>10</v>
      </c>
      <c r="I261" s="38" t="s">
        <v>12721</v>
      </c>
      <c r="J261" s="38" t="s">
        <v>12698</v>
      </c>
      <c r="K261" s="38" t="s">
        <v>12699</v>
      </c>
      <c r="L261" s="38" t="s">
        <v>12700</v>
      </c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52.5" hidden="1" thickBot="1" x14ac:dyDescent="0.3">
      <c r="A262" s="39">
        <v>60503000</v>
      </c>
      <c r="B262" s="38" t="s">
        <v>12707</v>
      </c>
      <c r="C262" s="37">
        <v>201912</v>
      </c>
      <c r="D262" s="38" t="s">
        <v>12695</v>
      </c>
      <c r="E262" s="37" t="s">
        <v>12696</v>
      </c>
      <c r="F262" s="37">
        <v>0</v>
      </c>
      <c r="G262" s="37">
        <v>0</v>
      </c>
      <c r="H262" s="37">
        <v>16</v>
      </c>
      <c r="I262" s="38" t="s">
        <v>12708</v>
      </c>
      <c r="J262" s="38" t="s">
        <v>12698</v>
      </c>
      <c r="K262" s="38" t="s">
        <v>12699</v>
      </c>
      <c r="L262" s="38" t="s">
        <v>12700</v>
      </c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65.25" hidden="1" thickBot="1" x14ac:dyDescent="0.3">
      <c r="A263" s="39">
        <v>61216000</v>
      </c>
      <c r="B263" s="38" t="s">
        <v>12713</v>
      </c>
      <c r="C263" s="37">
        <v>201912</v>
      </c>
      <c r="D263" s="38" t="s">
        <v>12695</v>
      </c>
      <c r="E263" s="37" t="s">
        <v>418</v>
      </c>
      <c r="F263" s="37">
        <v>0</v>
      </c>
      <c r="G263" s="37">
        <v>0</v>
      </c>
      <c r="H263" s="37">
        <v>6</v>
      </c>
      <c r="I263" s="38" t="s">
        <v>12714</v>
      </c>
      <c r="J263" s="38" t="s">
        <v>12698</v>
      </c>
      <c r="K263" s="38" t="s">
        <v>12699</v>
      </c>
      <c r="L263" s="38" t="s">
        <v>12700</v>
      </c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90.75" hidden="1" thickBot="1" x14ac:dyDescent="0.3">
      <c r="A264" s="39">
        <v>96579800</v>
      </c>
      <c r="B264" s="38" t="s">
        <v>12199</v>
      </c>
      <c r="C264" s="37">
        <v>201912</v>
      </c>
      <c r="D264" s="38" t="s">
        <v>12695</v>
      </c>
      <c r="E264" s="37" t="s">
        <v>12696</v>
      </c>
      <c r="F264" s="37">
        <v>0</v>
      </c>
      <c r="G264" s="37">
        <v>0</v>
      </c>
      <c r="H264" s="37">
        <v>10</v>
      </c>
      <c r="I264" s="38" t="s">
        <v>12721</v>
      </c>
      <c r="J264" s="38" t="s">
        <v>12698</v>
      </c>
      <c r="K264" s="38" t="s">
        <v>12702</v>
      </c>
      <c r="L264" s="38" t="s">
        <v>12700</v>
      </c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90.75" hidden="1" thickBot="1" x14ac:dyDescent="0.3">
      <c r="A265" s="39">
        <v>76732760</v>
      </c>
      <c r="B265" s="38" t="s">
        <v>12831</v>
      </c>
      <c r="C265" s="37">
        <v>201912</v>
      </c>
      <c r="D265" s="38" t="s">
        <v>12695</v>
      </c>
      <c r="E265" s="37" t="s">
        <v>12696</v>
      </c>
      <c r="F265" s="37">
        <v>0</v>
      </c>
      <c r="G265" s="37">
        <v>0</v>
      </c>
      <c r="H265" s="37">
        <v>10</v>
      </c>
      <c r="I265" s="38" t="s">
        <v>12721</v>
      </c>
      <c r="J265" s="38" t="s">
        <v>12698</v>
      </c>
      <c r="K265" s="38" t="s">
        <v>12699</v>
      </c>
      <c r="L265" s="38" t="s">
        <v>12700</v>
      </c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90.75" hidden="1" thickBot="1" x14ac:dyDescent="0.3">
      <c r="A266" s="39">
        <v>96846610</v>
      </c>
      <c r="B266" s="38" t="s">
        <v>12234</v>
      </c>
      <c r="C266" s="37">
        <v>201912</v>
      </c>
      <c r="D266" s="38" t="s">
        <v>12695</v>
      </c>
      <c r="E266" s="37" t="s">
        <v>12696</v>
      </c>
      <c r="F266" s="37">
        <v>0</v>
      </c>
      <c r="G266" s="37">
        <v>0</v>
      </c>
      <c r="H266" s="37">
        <v>10</v>
      </c>
      <c r="I266" s="38" t="s">
        <v>12721</v>
      </c>
      <c r="J266" s="38" t="s">
        <v>12698</v>
      </c>
      <c r="K266" s="38" t="s">
        <v>12702</v>
      </c>
      <c r="L266" s="38" t="s">
        <v>12700</v>
      </c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78" hidden="1" thickBot="1" x14ac:dyDescent="0.3">
      <c r="A267" s="39">
        <v>96889730</v>
      </c>
      <c r="B267" s="38" t="s">
        <v>13057</v>
      </c>
      <c r="C267" s="37">
        <v>201912</v>
      </c>
      <c r="D267" s="38" t="s">
        <v>12695</v>
      </c>
      <c r="E267" s="37" t="s">
        <v>12696</v>
      </c>
      <c r="F267" s="37">
        <v>0</v>
      </c>
      <c r="G267" s="37">
        <v>0</v>
      </c>
      <c r="H267" s="37">
        <v>10</v>
      </c>
      <c r="I267" s="38" t="s">
        <v>12721</v>
      </c>
      <c r="J267" s="38" t="s">
        <v>12698</v>
      </c>
      <c r="K267" s="38" t="s">
        <v>12702</v>
      </c>
      <c r="L267" s="38" t="s">
        <v>12700</v>
      </c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65.25" hidden="1" thickBot="1" x14ac:dyDescent="0.3">
      <c r="A268" s="39">
        <v>76722488</v>
      </c>
      <c r="B268" s="38" t="s">
        <v>13280</v>
      </c>
      <c r="C268" s="37">
        <v>201912</v>
      </c>
      <c r="D268" s="38" t="s">
        <v>12695</v>
      </c>
      <c r="E268" s="37" t="s">
        <v>12696</v>
      </c>
      <c r="F268" s="37">
        <v>0</v>
      </c>
      <c r="G268" s="37">
        <v>0</v>
      </c>
      <c r="H268" s="37">
        <v>11</v>
      </c>
      <c r="I268" s="38" t="s">
        <v>12748</v>
      </c>
      <c r="J268" s="38" t="s">
        <v>12698</v>
      </c>
      <c r="K268" s="38" t="s">
        <v>12702</v>
      </c>
      <c r="L268" s="38" t="s">
        <v>12700</v>
      </c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90.75" hidden="1" thickBot="1" x14ac:dyDescent="0.3">
      <c r="A269" s="39">
        <v>96893220</v>
      </c>
      <c r="B269" s="38" t="s">
        <v>13059</v>
      </c>
      <c r="C269" s="37">
        <v>201912</v>
      </c>
      <c r="D269" s="38" t="s">
        <v>12695</v>
      </c>
      <c r="E269" s="37" t="s">
        <v>12696</v>
      </c>
      <c r="F269" s="37">
        <v>0</v>
      </c>
      <c r="G269" s="37">
        <v>0</v>
      </c>
      <c r="H269" s="37">
        <v>11</v>
      </c>
      <c r="I269" s="38" t="s">
        <v>12748</v>
      </c>
      <c r="J269" s="38" t="s">
        <v>12698</v>
      </c>
      <c r="K269" s="38" t="s">
        <v>12699</v>
      </c>
      <c r="L269" s="38" t="s">
        <v>12700</v>
      </c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90.75" hidden="1" thickBot="1" x14ac:dyDescent="0.3">
      <c r="A270" s="39">
        <v>61219000</v>
      </c>
      <c r="B270" s="38" t="s">
        <v>12715</v>
      </c>
      <c r="C270" s="37">
        <v>201912</v>
      </c>
      <c r="D270" s="38" t="s">
        <v>12695</v>
      </c>
      <c r="E270" s="37" t="s">
        <v>418</v>
      </c>
      <c r="F270" s="37">
        <v>0</v>
      </c>
      <c r="G270" s="37">
        <v>0</v>
      </c>
      <c r="H270" s="37">
        <v>6</v>
      </c>
      <c r="I270" s="38" t="s">
        <v>12714</v>
      </c>
      <c r="J270" s="38" t="s">
        <v>12698</v>
      </c>
      <c r="K270" s="38" t="s">
        <v>12699</v>
      </c>
      <c r="L270" s="38" t="s">
        <v>12700</v>
      </c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78" hidden="1" thickBot="1" x14ac:dyDescent="0.3">
      <c r="A271" s="39">
        <v>96647810</v>
      </c>
      <c r="B271" s="38" t="s">
        <v>12973</v>
      </c>
      <c r="C271" s="37">
        <v>201912</v>
      </c>
      <c r="D271" s="38" t="s">
        <v>12695</v>
      </c>
      <c r="E271" s="37" t="s">
        <v>12696</v>
      </c>
      <c r="F271" s="37">
        <v>0</v>
      </c>
      <c r="G271" s="37">
        <v>0</v>
      </c>
      <c r="H271" s="37">
        <v>9</v>
      </c>
      <c r="I271" s="38" t="s">
        <v>12777</v>
      </c>
      <c r="J271" s="38" t="s">
        <v>12698</v>
      </c>
      <c r="K271" s="38" t="s">
        <v>12699</v>
      </c>
      <c r="L271" s="38" t="s">
        <v>12700</v>
      </c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39.75" hidden="1" thickBot="1" x14ac:dyDescent="0.3">
      <c r="A272" s="39">
        <v>91527000</v>
      </c>
      <c r="B272" s="38" t="s">
        <v>12893</v>
      </c>
      <c r="C272" s="37">
        <v>201912</v>
      </c>
      <c r="D272" s="38" t="s">
        <v>12695</v>
      </c>
      <c r="E272" s="37" t="s">
        <v>418</v>
      </c>
      <c r="F272" s="37">
        <v>0</v>
      </c>
      <c r="G272" s="37">
        <v>1</v>
      </c>
      <c r="H272" s="37">
        <v>14</v>
      </c>
      <c r="I272" s="38" t="s">
        <v>12697</v>
      </c>
      <c r="J272" s="38" t="s">
        <v>12698</v>
      </c>
      <c r="K272" s="38" t="s">
        <v>12699</v>
      </c>
      <c r="L272" s="38" t="s">
        <v>12700</v>
      </c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52.5" hidden="1" thickBot="1" x14ac:dyDescent="0.3">
      <c r="A273" s="39">
        <v>87601500</v>
      </c>
      <c r="B273" s="38" t="s">
        <v>12239</v>
      </c>
      <c r="C273" s="37">
        <v>201912</v>
      </c>
      <c r="D273" s="38" t="s">
        <v>12695</v>
      </c>
      <c r="E273" s="37" t="s">
        <v>12696</v>
      </c>
      <c r="F273" s="37">
        <v>0</v>
      </c>
      <c r="G273" s="37">
        <v>1</v>
      </c>
      <c r="H273" s="37">
        <v>11</v>
      </c>
      <c r="I273" s="38" t="s">
        <v>12748</v>
      </c>
      <c r="J273" s="38" t="s">
        <v>12698</v>
      </c>
      <c r="K273" s="38" t="s">
        <v>12699</v>
      </c>
      <c r="L273" s="38" t="s">
        <v>12700</v>
      </c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52.5" hidden="1" thickBot="1" x14ac:dyDescent="0.3">
      <c r="A274" s="39">
        <v>88272600</v>
      </c>
      <c r="B274" s="38" t="s">
        <v>12858</v>
      </c>
      <c r="C274" s="37">
        <v>201912</v>
      </c>
      <c r="D274" s="38" t="s">
        <v>12695</v>
      </c>
      <c r="E274" s="37" t="s">
        <v>12696</v>
      </c>
      <c r="F274" s="37">
        <v>0</v>
      </c>
      <c r="G274" s="37">
        <v>0</v>
      </c>
      <c r="H274" s="37">
        <v>11</v>
      </c>
      <c r="I274" s="38" t="s">
        <v>12748</v>
      </c>
      <c r="J274" s="38" t="s">
        <v>12698</v>
      </c>
      <c r="K274" s="38" t="s">
        <v>12702</v>
      </c>
      <c r="L274" s="38" t="s">
        <v>12700</v>
      </c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65.25" hidden="1" thickBot="1" x14ac:dyDescent="0.3">
      <c r="A275" s="39">
        <v>96541920</v>
      </c>
      <c r="B275" s="38" t="s">
        <v>12268</v>
      </c>
      <c r="C275" s="37">
        <v>201912</v>
      </c>
      <c r="D275" s="38" t="s">
        <v>12695</v>
      </c>
      <c r="E275" s="37" t="s">
        <v>12696</v>
      </c>
      <c r="F275" s="37">
        <v>0</v>
      </c>
      <c r="G275" s="37">
        <v>1</v>
      </c>
      <c r="H275" s="37">
        <v>11</v>
      </c>
      <c r="I275" s="38" t="s">
        <v>12748</v>
      </c>
      <c r="J275" s="38" t="s">
        <v>12698</v>
      </c>
      <c r="K275" s="38" t="s">
        <v>12699</v>
      </c>
      <c r="L275" s="38" t="s">
        <v>12700</v>
      </c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52.5" hidden="1" thickBot="1" x14ac:dyDescent="0.3">
      <c r="A276" s="39">
        <v>96542120</v>
      </c>
      <c r="B276" s="38" t="s">
        <v>12281</v>
      </c>
      <c r="C276" s="37">
        <v>201912</v>
      </c>
      <c r="D276" s="38" t="s">
        <v>12695</v>
      </c>
      <c r="E276" s="37" t="s">
        <v>12696</v>
      </c>
      <c r="F276" s="37">
        <v>0</v>
      </c>
      <c r="G276" s="37">
        <v>1</v>
      </c>
      <c r="H276" s="37">
        <v>11</v>
      </c>
      <c r="I276" s="38" t="s">
        <v>12748</v>
      </c>
      <c r="J276" s="38" t="s">
        <v>12698</v>
      </c>
      <c r="K276" s="38" t="s">
        <v>12699</v>
      </c>
      <c r="L276" s="38" t="s">
        <v>12700</v>
      </c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65.25" hidden="1" thickBot="1" x14ac:dyDescent="0.3">
      <c r="A277" s="39">
        <v>96541870</v>
      </c>
      <c r="B277" s="38" t="s">
        <v>12280</v>
      </c>
      <c r="C277" s="37">
        <v>201912</v>
      </c>
      <c r="D277" s="38" t="s">
        <v>12695</v>
      </c>
      <c r="E277" s="37" t="s">
        <v>12696</v>
      </c>
      <c r="F277" s="37">
        <v>0</v>
      </c>
      <c r="G277" s="37">
        <v>1</v>
      </c>
      <c r="H277" s="37">
        <v>11</v>
      </c>
      <c r="I277" s="38" t="s">
        <v>12748</v>
      </c>
      <c r="J277" s="38" t="s">
        <v>12698</v>
      </c>
      <c r="K277" s="38" t="s">
        <v>12699</v>
      </c>
      <c r="L277" s="38" t="s">
        <v>12700</v>
      </c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52.5" hidden="1" thickBot="1" x14ac:dyDescent="0.3">
      <c r="A278" s="39">
        <v>76073164</v>
      </c>
      <c r="B278" s="38" t="s">
        <v>12771</v>
      </c>
      <c r="C278" s="37">
        <v>201912</v>
      </c>
      <c r="D278" s="38" t="s">
        <v>12695</v>
      </c>
      <c r="E278" s="37" t="s">
        <v>12696</v>
      </c>
      <c r="F278" s="37">
        <v>0</v>
      </c>
      <c r="G278" s="37">
        <v>0</v>
      </c>
      <c r="H278" s="37">
        <v>8</v>
      </c>
      <c r="I278" s="38" t="s">
        <v>12770</v>
      </c>
      <c r="J278" s="38" t="s">
        <v>12698</v>
      </c>
      <c r="K278" s="38" t="s">
        <v>12702</v>
      </c>
      <c r="L278" s="38" t="s">
        <v>12700</v>
      </c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65.25" hidden="1" thickBot="1" x14ac:dyDescent="0.3">
      <c r="A279" s="39">
        <v>96986780</v>
      </c>
      <c r="B279" s="38" t="s">
        <v>13095</v>
      </c>
      <c r="C279" s="37">
        <v>201912</v>
      </c>
      <c r="D279" s="38" t="s">
        <v>12695</v>
      </c>
      <c r="E279" s="37" t="s">
        <v>12696</v>
      </c>
      <c r="F279" s="37">
        <v>0</v>
      </c>
      <c r="G279" s="37">
        <v>0</v>
      </c>
      <c r="H279" s="37">
        <v>11</v>
      </c>
      <c r="I279" s="38" t="s">
        <v>12748</v>
      </c>
      <c r="J279" s="38" t="s">
        <v>12698</v>
      </c>
      <c r="K279" s="38" t="s">
        <v>12702</v>
      </c>
      <c r="L279" s="38" t="s">
        <v>12700</v>
      </c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65.25" hidden="1" thickBot="1" x14ac:dyDescent="0.3">
      <c r="A280" s="39">
        <v>88221200</v>
      </c>
      <c r="B280" s="38" t="s">
        <v>12277</v>
      </c>
      <c r="C280" s="37">
        <v>201912</v>
      </c>
      <c r="D280" s="38" t="s">
        <v>12695</v>
      </c>
      <c r="E280" s="37" t="s">
        <v>418</v>
      </c>
      <c r="F280" s="37">
        <v>0</v>
      </c>
      <c r="G280" s="37">
        <v>1</v>
      </c>
      <c r="H280" s="37">
        <v>11</v>
      </c>
      <c r="I280" s="38" t="s">
        <v>12748</v>
      </c>
      <c r="J280" s="38" t="s">
        <v>12698</v>
      </c>
      <c r="K280" s="38" t="s">
        <v>12699</v>
      </c>
      <c r="L280" s="38" t="s">
        <v>12700</v>
      </c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90.75" hidden="1" thickBot="1" x14ac:dyDescent="0.3">
      <c r="A281" s="39">
        <v>96763010</v>
      </c>
      <c r="B281" s="38" t="s">
        <v>13001</v>
      </c>
      <c r="C281" s="37">
        <v>201912</v>
      </c>
      <c r="D281" s="38" t="s">
        <v>12695</v>
      </c>
      <c r="E281" s="37" t="s">
        <v>12696</v>
      </c>
      <c r="F281" s="37">
        <v>0</v>
      </c>
      <c r="G281" s="37">
        <v>0</v>
      </c>
      <c r="H281" s="37">
        <v>11</v>
      </c>
      <c r="I281" s="38" t="s">
        <v>12748</v>
      </c>
      <c r="J281" s="38" t="s">
        <v>12698</v>
      </c>
      <c r="K281" s="38" t="s">
        <v>12699</v>
      </c>
      <c r="L281" s="38" t="s">
        <v>12700</v>
      </c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52.5" hidden="1" thickBot="1" x14ac:dyDescent="0.3">
      <c r="A282" s="39">
        <v>96849700</v>
      </c>
      <c r="B282" s="38" t="s">
        <v>13044</v>
      </c>
      <c r="C282" s="37">
        <v>201912</v>
      </c>
      <c r="D282" s="38" t="s">
        <v>12695</v>
      </c>
      <c r="E282" s="37" t="s">
        <v>12696</v>
      </c>
      <c r="F282" s="37">
        <v>0</v>
      </c>
      <c r="G282" s="37">
        <v>0</v>
      </c>
      <c r="H282" s="37">
        <v>11</v>
      </c>
      <c r="I282" s="38" t="s">
        <v>12748</v>
      </c>
      <c r="J282" s="38" t="s">
        <v>12698</v>
      </c>
      <c r="K282" s="38" t="s">
        <v>12699</v>
      </c>
      <c r="L282" s="38" t="s">
        <v>12700</v>
      </c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52.5" hidden="1" thickBot="1" x14ac:dyDescent="0.3">
      <c r="A283" s="39">
        <v>96635700</v>
      </c>
      <c r="B283" s="38" t="s">
        <v>12969</v>
      </c>
      <c r="C283" s="37">
        <v>201912</v>
      </c>
      <c r="D283" s="38" t="s">
        <v>12704</v>
      </c>
      <c r="E283" s="37" t="s">
        <v>418</v>
      </c>
      <c r="F283" s="37">
        <v>0</v>
      </c>
      <c r="G283" s="37">
        <v>0</v>
      </c>
      <c r="H283" s="37">
        <v>11</v>
      </c>
      <c r="I283" s="38" t="s">
        <v>12748</v>
      </c>
      <c r="J283" s="38" t="s">
        <v>12698</v>
      </c>
      <c r="K283" s="38" t="s">
        <v>12699</v>
      </c>
      <c r="L283" s="38" t="s">
        <v>12700</v>
      </c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52.5" hidden="1" thickBot="1" x14ac:dyDescent="0.3">
      <c r="A284" s="39">
        <v>96524140</v>
      </c>
      <c r="B284" s="38" t="s">
        <v>13256</v>
      </c>
      <c r="C284" s="37">
        <v>201912</v>
      </c>
      <c r="D284" s="38" t="s">
        <v>12704</v>
      </c>
      <c r="E284" s="37" t="s">
        <v>418</v>
      </c>
      <c r="F284" s="37">
        <v>0</v>
      </c>
      <c r="G284" s="37">
        <v>0</v>
      </c>
      <c r="H284" s="37">
        <v>11</v>
      </c>
      <c r="I284" s="38" t="s">
        <v>12748</v>
      </c>
      <c r="J284" s="38" t="s">
        <v>12698</v>
      </c>
      <c r="K284" s="38" t="s">
        <v>12699</v>
      </c>
      <c r="L284" s="38" t="s">
        <v>12700</v>
      </c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52.5" hidden="1" thickBot="1" x14ac:dyDescent="0.3">
      <c r="A285" s="39">
        <v>96504980</v>
      </c>
      <c r="B285" s="38" t="s">
        <v>12366</v>
      </c>
      <c r="C285" s="37">
        <v>201912</v>
      </c>
      <c r="D285" s="38" t="s">
        <v>12695</v>
      </c>
      <c r="E285" s="37" t="s">
        <v>12696</v>
      </c>
      <c r="F285" s="37">
        <v>0</v>
      </c>
      <c r="G285" s="37">
        <v>1</v>
      </c>
      <c r="H285" s="37">
        <v>11</v>
      </c>
      <c r="I285" s="38" t="s">
        <v>12748</v>
      </c>
      <c r="J285" s="38" t="s">
        <v>12698</v>
      </c>
      <c r="K285" s="38" t="s">
        <v>12702</v>
      </c>
      <c r="L285" s="38" t="s">
        <v>12700</v>
      </c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52.5" hidden="1" thickBot="1" x14ac:dyDescent="0.3">
      <c r="A286" s="39">
        <v>96511810</v>
      </c>
      <c r="B286" s="38" t="s">
        <v>12286</v>
      </c>
      <c r="C286" s="37">
        <v>201912</v>
      </c>
      <c r="D286" s="38" t="s">
        <v>12695</v>
      </c>
      <c r="E286" s="37" t="s">
        <v>418</v>
      </c>
      <c r="F286" s="37">
        <v>0</v>
      </c>
      <c r="G286" s="37">
        <v>1</v>
      </c>
      <c r="H286" s="37">
        <v>11</v>
      </c>
      <c r="I286" s="38" t="s">
        <v>12748</v>
      </c>
      <c r="J286" s="38" t="s">
        <v>12698</v>
      </c>
      <c r="K286" s="38" t="s">
        <v>12702</v>
      </c>
      <c r="L286" s="38" t="s">
        <v>12700</v>
      </c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65.25" hidden="1" thickBot="1" x14ac:dyDescent="0.3">
      <c r="A287" s="39">
        <v>61113000</v>
      </c>
      <c r="B287" s="38" t="s">
        <v>12712</v>
      </c>
      <c r="C287" s="37">
        <v>201912</v>
      </c>
      <c r="D287" s="38" t="s">
        <v>12704</v>
      </c>
      <c r="E287" s="37" t="s">
        <v>12696</v>
      </c>
      <c r="F287" s="37">
        <v>1</v>
      </c>
      <c r="G287" s="37">
        <v>0</v>
      </c>
      <c r="H287" s="37">
        <v>16</v>
      </c>
      <c r="I287" s="38" t="s">
        <v>12708</v>
      </c>
      <c r="J287" s="38" t="s">
        <v>12698</v>
      </c>
      <c r="K287" s="38" t="s">
        <v>12699</v>
      </c>
      <c r="L287" s="38" t="s">
        <v>12700</v>
      </c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65.25" hidden="1" thickBot="1" x14ac:dyDescent="0.3">
      <c r="A288" s="39">
        <v>91081000</v>
      </c>
      <c r="B288" s="38" t="s">
        <v>12881</v>
      </c>
      <c r="C288" s="37">
        <v>201912</v>
      </c>
      <c r="D288" s="38" t="s">
        <v>12695</v>
      </c>
      <c r="E288" s="37" t="s">
        <v>418</v>
      </c>
      <c r="F288" s="37">
        <v>0</v>
      </c>
      <c r="G288" s="37">
        <v>1</v>
      </c>
      <c r="H288" s="37">
        <v>11</v>
      </c>
      <c r="I288" s="38" t="s">
        <v>12748</v>
      </c>
      <c r="J288" s="38" t="s">
        <v>12698</v>
      </c>
      <c r="K288" s="38" t="s">
        <v>12702</v>
      </c>
      <c r="L288" s="38" t="s">
        <v>12700</v>
      </c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52.5" hidden="1" thickBot="1" x14ac:dyDescent="0.3">
      <c r="A289" s="39">
        <v>61703000</v>
      </c>
      <c r="B289" s="38" t="s">
        <v>12718</v>
      </c>
      <c r="C289" s="37">
        <v>201912</v>
      </c>
      <c r="D289" s="38" t="s">
        <v>12704</v>
      </c>
      <c r="E289" s="37" t="s">
        <v>418</v>
      </c>
      <c r="F289" s="37">
        <v>1</v>
      </c>
      <c r="G289" s="37">
        <v>0</v>
      </c>
      <c r="H289" s="37">
        <v>7</v>
      </c>
      <c r="I289" s="38" t="s">
        <v>12719</v>
      </c>
      <c r="J289" s="38" t="s">
        <v>12698</v>
      </c>
      <c r="K289" s="38" t="s">
        <v>12699</v>
      </c>
      <c r="L289" s="38" t="s">
        <v>12700</v>
      </c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78" hidden="1" thickBot="1" x14ac:dyDescent="0.3">
      <c r="A290" s="39">
        <v>92580000</v>
      </c>
      <c r="B290" s="38" t="s">
        <v>12200</v>
      </c>
      <c r="C290" s="37">
        <v>201912</v>
      </c>
      <c r="D290" s="38" t="s">
        <v>12695</v>
      </c>
      <c r="E290" s="37" t="s">
        <v>418</v>
      </c>
      <c r="F290" s="37">
        <v>0</v>
      </c>
      <c r="G290" s="37">
        <v>1</v>
      </c>
      <c r="H290" s="37">
        <v>9</v>
      </c>
      <c r="I290" s="38" t="s">
        <v>12777</v>
      </c>
      <c r="J290" s="38" t="s">
        <v>12698</v>
      </c>
      <c r="K290" s="38" t="s">
        <v>12702</v>
      </c>
      <c r="L290" s="38" t="s">
        <v>12700</v>
      </c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65.25" hidden="1" thickBot="1" x14ac:dyDescent="0.3">
      <c r="A291" s="39">
        <v>90154000</v>
      </c>
      <c r="B291" s="38" t="s">
        <v>12863</v>
      </c>
      <c r="C291" s="37">
        <v>201912</v>
      </c>
      <c r="D291" s="38" t="s">
        <v>12695</v>
      </c>
      <c r="E291" s="37" t="s">
        <v>418</v>
      </c>
      <c r="F291" s="37">
        <v>1</v>
      </c>
      <c r="G291" s="37">
        <v>1</v>
      </c>
      <c r="H291" s="37">
        <v>8</v>
      </c>
      <c r="I291" s="38" t="s">
        <v>12770</v>
      </c>
      <c r="J291" s="38" t="s">
        <v>12698</v>
      </c>
      <c r="K291" s="38" t="s">
        <v>12699</v>
      </c>
      <c r="L291" s="38" t="s">
        <v>12700</v>
      </c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52.5" hidden="1" thickBot="1" x14ac:dyDescent="0.3">
      <c r="A292" s="39">
        <v>92604000</v>
      </c>
      <c r="B292" s="38" t="s">
        <v>12912</v>
      </c>
      <c r="C292" s="37">
        <v>201912</v>
      </c>
      <c r="D292" s="38" t="s">
        <v>12704</v>
      </c>
      <c r="E292" s="37" t="s">
        <v>418</v>
      </c>
      <c r="F292" s="37">
        <v>1</v>
      </c>
      <c r="G292" s="37">
        <v>0</v>
      </c>
      <c r="H292" s="37">
        <v>8</v>
      </c>
      <c r="I292" s="38" t="s">
        <v>12770</v>
      </c>
      <c r="J292" s="38" t="s">
        <v>12698</v>
      </c>
      <c r="K292" s="38" t="s">
        <v>12699</v>
      </c>
      <c r="L292" s="38" t="s">
        <v>12700</v>
      </c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65.25" hidden="1" thickBot="1" x14ac:dyDescent="0.3">
      <c r="A293" s="39">
        <v>90694000</v>
      </c>
      <c r="B293" s="38" t="s">
        <v>12874</v>
      </c>
      <c r="C293" s="37">
        <v>201912</v>
      </c>
      <c r="D293" s="38" t="s">
        <v>12695</v>
      </c>
      <c r="E293" s="37" t="s">
        <v>12696</v>
      </c>
      <c r="F293" s="37">
        <v>0</v>
      </c>
      <c r="G293" s="37">
        <v>0</v>
      </c>
      <c r="H293" s="37">
        <v>16</v>
      </c>
      <c r="I293" s="38" t="s">
        <v>12708</v>
      </c>
      <c r="J293" s="38" t="s">
        <v>12698</v>
      </c>
      <c r="K293" s="38" t="s">
        <v>12699</v>
      </c>
      <c r="L293" s="38" t="s">
        <v>12700</v>
      </c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52.5" hidden="1" thickBot="1" x14ac:dyDescent="0.3">
      <c r="A294" s="39">
        <v>91643000</v>
      </c>
      <c r="B294" s="38" t="s">
        <v>12896</v>
      </c>
      <c r="C294" s="37">
        <v>201912</v>
      </c>
      <c r="D294" s="38" t="s">
        <v>12704</v>
      </c>
      <c r="E294" s="37" t="s">
        <v>418</v>
      </c>
      <c r="F294" s="37">
        <v>1</v>
      </c>
      <c r="G294" s="37">
        <v>1</v>
      </c>
      <c r="H294" s="37">
        <v>1</v>
      </c>
      <c r="I294" s="38" t="s">
        <v>12705</v>
      </c>
      <c r="J294" s="38" t="s">
        <v>12698</v>
      </c>
      <c r="K294" s="38" t="s">
        <v>12699</v>
      </c>
      <c r="L294" s="38" t="s">
        <v>12700</v>
      </c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65.25" hidden="1" thickBot="1" x14ac:dyDescent="0.3">
      <c r="A295" s="39">
        <v>73968300</v>
      </c>
      <c r="B295" s="38" t="s">
        <v>12734</v>
      </c>
      <c r="C295" s="37">
        <v>201912</v>
      </c>
      <c r="D295" s="38" t="s">
        <v>12695</v>
      </c>
      <c r="E295" s="37" t="s">
        <v>12696</v>
      </c>
      <c r="F295" s="37">
        <v>0</v>
      </c>
      <c r="G295" s="37">
        <v>0</v>
      </c>
      <c r="H295" s="37">
        <v>5</v>
      </c>
      <c r="I295" s="38" t="s">
        <v>12711</v>
      </c>
      <c r="J295" s="38" t="s">
        <v>12698</v>
      </c>
      <c r="K295" s="38" t="s">
        <v>12702</v>
      </c>
      <c r="L295" s="38" t="s">
        <v>12700</v>
      </c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39.75" hidden="1" thickBot="1" x14ac:dyDescent="0.3">
      <c r="A296" s="39">
        <v>61945700</v>
      </c>
      <c r="B296" s="38" t="s">
        <v>12722</v>
      </c>
      <c r="C296" s="37">
        <v>201912</v>
      </c>
      <c r="D296" s="38" t="s">
        <v>12695</v>
      </c>
      <c r="E296" s="37" t="s">
        <v>12696</v>
      </c>
      <c r="F296" s="37">
        <v>0</v>
      </c>
      <c r="G296" s="37">
        <v>0</v>
      </c>
      <c r="H296" s="37">
        <v>5</v>
      </c>
      <c r="I296" s="38" t="s">
        <v>12711</v>
      </c>
      <c r="J296" s="38" t="s">
        <v>12698</v>
      </c>
      <c r="K296" s="38" t="s">
        <v>12702</v>
      </c>
      <c r="L296" s="38" t="s">
        <v>12700</v>
      </c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39.75" hidden="1" thickBot="1" x14ac:dyDescent="0.3">
      <c r="A297" s="39">
        <v>61956700</v>
      </c>
      <c r="B297" s="38" t="s">
        <v>12727</v>
      </c>
      <c r="C297" s="37">
        <v>201912</v>
      </c>
      <c r="D297" s="38" t="s">
        <v>12695</v>
      </c>
      <c r="E297" s="37" t="s">
        <v>12696</v>
      </c>
      <c r="F297" s="37">
        <v>0</v>
      </c>
      <c r="G297" s="37">
        <v>0</v>
      </c>
      <c r="H297" s="37">
        <v>5</v>
      </c>
      <c r="I297" s="38" t="s">
        <v>12711</v>
      </c>
      <c r="J297" s="38" t="s">
        <v>12698</v>
      </c>
      <c r="K297" s="38" t="s">
        <v>12702</v>
      </c>
      <c r="L297" s="38" t="s">
        <v>12700</v>
      </c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65.25" hidden="1" thickBot="1" x14ac:dyDescent="0.3">
      <c r="A298" s="39">
        <v>61959100</v>
      </c>
      <c r="B298" s="38" t="s">
        <v>12728</v>
      </c>
      <c r="C298" s="37">
        <v>201912</v>
      </c>
      <c r="D298" s="38" t="s">
        <v>12695</v>
      </c>
      <c r="E298" s="37" t="s">
        <v>12696</v>
      </c>
      <c r="F298" s="37">
        <v>0</v>
      </c>
      <c r="G298" s="37">
        <v>0</v>
      </c>
      <c r="H298" s="37">
        <v>5</v>
      </c>
      <c r="I298" s="38" t="s">
        <v>12711</v>
      </c>
      <c r="J298" s="38" t="s">
        <v>12698</v>
      </c>
      <c r="K298" s="38" t="s">
        <v>12702</v>
      </c>
      <c r="L298" s="38" t="s">
        <v>12700</v>
      </c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52.5" hidden="1" thickBot="1" x14ac:dyDescent="0.3">
      <c r="A299" s="39">
        <v>61946300</v>
      </c>
      <c r="B299" s="38" t="s">
        <v>12723</v>
      </c>
      <c r="C299" s="37">
        <v>201912</v>
      </c>
      <c r="D299" s="38" t="s">
        <v>12695</v>
      </c>
      <c r="E299" s="37" t="s">
        <v>12696</v>
      </c>
      <c r="F299" s="37">
        <v>0</v>
      </c>
      <c r="G299" s="37">
        <v>0</v>
      </c>
      <c r="H299" s="37">
        <v>5</v>
      </c>
      <c r="I299" s="38" t="s">
        <v>12711</v>
      </c>
      <c r="J299" s="38" t="s">
        <v>12698</v>
      </c>
      <c r="K299" s="38" t="s">
        <v>12702</v>
      </c>
      <c r="L299" s="38" t="s">
        <v>12700</v>
      </c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39.75" hidden="1" thickBot="1" x14ac:dyDescent="0.3">
      <c r="A300" s="39">
        <v>61951300</v>
      </c>
      <c r="B300" s="38" t="s">
        <v>12725</v>
      </c>
      <c r="C300" s="37">
        <v>201912</v>
      </c>
      <c r="D300" s="38" t="s">
        <v>12695</v>
      </c>
      <c r="E300" s="37" t="s">
        <v>12696</v>
      </c>
      <c r="F300" s="37">
        <v>0</v>
      </c>
      <c r="G300" s="37">
        <v>0</v>
      </c>
      <c r="H300" s="37">
        <v>5</v>
      </c>
      <c r="I300" s="38" t="s">
        <v>12711</v>
      </c>
      <c r="J300" s="38" t="s">
        <v>12698</v>
      </c>
      <c r="K300" s="38" t="s">
        <v>12702</v>
      </c>
      <c r="L300" s="38" t="s">
        <v>12700</v>
      </c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52.5" hidden="1" thickBot="1" x14ac:dyDescent="0.3">
      <c r="A301" s="39">
        <v>61950900</v>
      </c>
      <c r="B301" s="38" t="s">
        <v>12724</v>
      </c>
      <c r="C301" s="37">
        <v>201912</v>
      </c>
      <c r="D301" s="38" t="s">
        <v>12695</v>
      </c>
      <c r="E301" s="37" t="s">
        <v>12696</v>
      </c>
      <c r="F301" s="37">
        <v>0</v>
      </c>
      <c r="G301" s="37">
        <v>0</v>
      </c>
      <c r="H301" s="37">
        <v>5</v>
      </c>
      <c r="I301" s="38" t="s">
        <v>12711</v>
      </c>
      <c r="J301" s="38" t="s">
        <v>12698</v>
      </c>
      <c r="K301" s="38" t="s">
        <v>12702</v>
      </c>
      <c r="L301" s="38" t="s">
        <v>12700</v>
      </c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52.5" hidden="1" thickBot="1" x14ac:dyDescent="0.3">
      <c r="A302" s="39">
        <v>61960100</v>
      </c>
      <c r="B302" s="38" t="s">
        <v>12729</v>
      </c>
      <c r="C302" s="37">
        <v>201912</v>
      </c>
      <c r="D302" s="38" t="s">
        <v>12695</v>
      </c>
      <c r="E302" s="37" t="s">
        <v>12696</v>
      </c>
      <c r="F302" s="37">
        <v>0</v>
      </c>
      <c r="G302" s="37">
        <v>0</v>
      </c>
      <c r="H302" s="37">
        <v>5</v>
      </c>
      <c r="I302" s="38" t="s">
        <v>12711</v>
      </c>
      <c r="J302" s="38" t="s">
        <v>12698</v>
      </c>
      <c r="K302" s="38" t="s">
        <v>12702</v>
      </c>
      <c r="L302" s="38" t="s">
        <v>12700</v>
      </c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78" hidden="1" thickBot="1" x14ac:dyDescent="0.3">
      <c r="A303" s="39">
        <v>61960300</v>
      </c>
      <c r="B303" s="38" t="s">
        <v>12730</v>
      </c>
      <c r="C303" s="37">
        <v>201912</v>
      </c>
      <c r="D303" s="38" t="s">
        <v>12695</v>
      </c>
      <c r="E303" s="37" t="s">
        <v>12696</v>
      </c>
      <c r="F303" s="37">
        <v>0</v>
      </c>
      <c r="G303" s="37">
        <v>0</v>
      </c>
      <c r="H303" s="37">
        <v>5</v>
      </c>
      <c r="I303" s="38" t="s">
        <v>12711</v>
      </c>
      <c r="J303" s="38" t="s">
        <v>12698</v>
      </c>
      <c r="K303" s="38" t="s">
        <v>12702</v>
      </c>
      <c r="L303" s="38" t="s">
        <v>12700</v>
      </c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65.25" hidden="1" thickBot="1" x14ac:dyDescent="0.3">
      <c r="A304" s="39">
        <v>61952700</v>
      </c>
      <c r="B304" s="38" t="s">
        <v>12726</v>
      </c>
      <c r="C304" s="37">
        <v>201912</v>
      </c>
      <c r="D304" s="38" t="s">
        <v>12695</v>
      </c>
      <c r="E304" s="37" t="s">
        <v>12696</v>
      </c>
      <c r="F304" s="37">
        <v>0</v>
      </c>
      <c r="G304" s="37">
        <v>0</v>
      </c>
      <c r="H304" s="37">
        <v>5</v>
      </c>
      <c r="I304" s="38" t="s">
        <v>12711</v>
      </c>
      <c r="J304" s="38" t="s">
        <v>12698</v>
      </c>
      <c r="K304" s="38" t="s">
        <v>12702</v>
      </c>
      <c r="L304" s="38" t="s">
        <v>12700</v>
      </c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52.5" hidden="1" thickBot="1" x14ac:dyDescent="0.3">
      <c r="A305" s="39">
        <v>86247400</v>
      </c>
      <c r="B305" s="38" t="s">
        <v>12852</v>
      </c>
      <c r="C305" s="37">
        <v>201912</v>
      </c>
      <c r="D305" s="38" t="s">
        <v>12704</v>
      </c>
      <c r="E305" s="37" t="s">
        <v>418</v>
      </c>
      <c r="F305" s="37">
        <v>1</v>
      </c>
      <c r="G305" s="37">
        <v>0</v>
      </c>
      <c r="H305" s="37">
        <v>1</v>
      </c>
      <c r="I305" s="38" t="s">
        <v>12705</v>
      </c>
      <c r="J305" s="38" t="s">
        <v>12698</v>
      </c>
      <c r="K305" s="38" t="s">
        <v>12699</v>
      </c>
      <c r="L305" s="38" t="s">
        <v>12700</v>
      </c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52.5" hidden="1" thickBot="1" x14ac:dyDescent="0.3">
      <c r="A306" s="39">
        <v>93501000</v>
      </c>
      <c r="B306" s="38" t="s">
        <v>12920</v>
      </c>
      <c r="C306" s="37">
        <v>201912</v>
      </c>
      <c r="D306" s="38" t="s">
        <v>12695</v>
      </c>
      <c r="E306" s="37" t="s">
        <v>418</v>
      </c>
      <c r="F306" s="37">
        <v>0</v>
      </c>
      <c r="G306" s="37">
        <v>1</v>
      </c>
      <c r="H306" s="37">
        <v>15</v>
      </c>
      <c r="I306" s="38" t="s">
        <v>12717</v>
      </c>
      <c r="J306" s="38" t="s">
        <v>12698</v>
      </c>
      <c r="K306" s="38" t="s">
        <v>12699</v>
      </c>
      <c r="L306" s="38" t="s">
        <v>12700</v>
      </c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39.75" hidden="1" thickBot="1" x14ac:dyDescent="0.3">
      <c r="A307" s="39">
        <v>96591040</v>
      </c>
      <c r="B307" s="38" t="s">
        <v>12204</v>
      </c>
      <c r="C307" s="37">
        <v>201912</v>
      </c>
      <c r="D307" s="38" t="s">
        <v>12695</v>
      </c>
      <c r="E307" s="37" t="s">
        <v>418</v>
      </c>
      <c r="F307" s="37">
        <v>1</v>
      </c>
      <c r="G307" s="37">
        <v>0</v>
      </c>
      <c r="H307" s="37">
        <v>1</v>
      </c>
      <c r="I307" s="38" t="s">
        <v>12705</v>
      </c>
      <c r="J307" s="38" t="s">
        <v>12698</v>
      </c>
      <c r="K307" s="38" t="s">
        <v>12699</v>
      </c>
      <c r="L307" s="38" t="s">
        <v>12700</v>
      </c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39.75" hidden="1" thickBot="1" x14ac:dyDescent="0.3">
      <c r="A308" s="39">
        <v>90222000</v>
      </c>
      <c r="B308" s="38" t="s">
        <v>12227</v>
      </c>
      <c r="C308" s="37">
        <v>201912</v>
      </c>
      <c r="D308" s="38" t="s">
        <v>12704</v>
      </c>
      <c r="E308" s="37" t="s">
        <v>418</v>
      </c>
      <c r="F308" s="37">
        <v>1</v>
      </c>
      <c r="G308" s="37">
        <v>1</v>
      </c>
      <c r="H308" s="37">
        <v>4</v>
      </c>
      <c r="I308" s="38" t="s">
        <v>12864</v>
      </c>
      <c r="J308" s="38" t="s">
        <v>12698</v>
      </c>
      <c r="K308" s="38" t="s">
        <v>12699</v>
      </c>
      <c r="L308" s="38" t="s">
        <v>12700</v>
      </c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39.75" hidden="1" thickBot="1" x14ac:dyDescent="0.3">
      <c r="A309" s="39">
        <v>90690000</v>
      </c>
      <c r="B309" s="38" t="s">
        <v>12217</v>
      </c>
      <c r="C309" s="37">
        <v>201912</v>
      </c>
      <c r="D309" s="38" t="s">
        <v>12704</v>
      </c>
      <c r="E309" s="37" t="s">
        <v>418</v>
      </c>
      <c r="F309" s="37">
        <v>1</v>
      </c>
      <c r="G309" s="37">
        <v>1</v>
      </c>
      <c r="H309" s="37">
        <v>17</v>
      </c>
      <c r="I309" s="38" t="s">
        <v>12873</v>
      </c>
      <c r="J309" s="38" t="s">
        <v>12698</v>
      </c>
      <c r="K309" s="38" t="s">
        <v>12699</v>
      </c>
      <c r="L309" s="38" t="s">
        <v>12700</v>
      </c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39.75" hidden="1" thickBot="1" x14ac:dyDescent="0.3">
      <c r="A310" s="39">
        <v>86977200</v>
      </c>
      <c r="B310" s="38" t="s">
        <v>12854</v>
      </c>
      <c r="C310" s="37">
        <v>201912</v>
      </c>
      <c r="D310" s="38" t="s">
        <v>12695</v>
      </c>
      <c r="E310" s="37" t="s">
        <v>12696</v>
      </c>
      <c r="F310" s="37">
        <v>0</v>
      </c>
      <c r="G310" s="37">
        <v>1</v>
      </c>
      <c r="H310" s="37">
        <v>11</v>
      </c>
      <c r="I310" s="38" t="s">
        <v>12748</v>
      </c>
      <c r="J310" s="38" t="s">
        <v>12698</v>
      </c>
      <c r="K310" s="38" t="s">
        <v>12699</v>
      </c>
      <c r="L310" s="38" t="s">
        <v>12700</v>
      </c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39.75" hidden="1" thickBot="1" x14ac:dyDescent="0.3">
      <c r="A311" s="39">
        <v>96947020</v>
      </c>
      <c r="B311" s="38" t="s">
        <v>12303</v>
      </c>
      <c r="C311" s="37">
        <v>201912</v>
      </c>
      <c r="D311" s="38" t="s">
        <v>12695</v>
      </c>
      <c r="E311" s="37" t="s">
        <v>418</v>
      </c>
      <c r="F311" s="37">
        <v>0</v>
      </c>
      <c r="G311" s="37">
        <v>0</v>
      </c>
      <c r="H311" s="37">
        <v>2</v>
      </c>
      <c r="I311" s="38" t="s">
        <v>12733</v>
      </c>
      <c r="J311" s="38" t="s">
        <v>12698</v>
      </c>
      <c r="K311" s="38" t="s">
        <v>12699</v>
      </c>
      <c r="L311" s="38" t="s">
        <v>12700</v>
      </c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39.75" hidden="1" thickBot="1" x14ac:dyDescent="0.3">
      <c r="A312" s="39">
        <v>91550000</v>
      </c>
      <c r="B312" s="38" t="s">
        <v>12125</v>
      </c>
      <c r="C312" s="37">
        <v>201912</v>
      </c>
      <c r="D312" s="38" t="s">
        <v>12704</v>
      </c>
      <c r="E312" s="37" t="s">
        <v>418</v>
      </c>
      <c r="F312" s="37">
        <v>1</v>
      </c>
      <c r="G312" s="37">
        <v>1</v>
      </c>
      <c r="H312" s="37">
        <v>1</v>
      </c>
      <c r="I312" s="38" t="s">
        <v>12705</v>
      </c>
      <c r="J312" s="38" t="s">
        <v>12698</v>
      </c>
      <c r="K312" s="38" t="s">
        <v>12702</v>
      </c>
      <c r="L312" s="38" t="s">
        <v>12700</v>
      </c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52.5" hidden="1" thickBot="1" x14ac:dyDescent="0.3">
      <c r="A313" s="39">
        <v>91717000</v>
      </c>
      <c r="B313" s="38" t="s">
        <v>13233</v>
      </c>
      <c r="C313" s="37">
        <v>201912</v>
      </c>
      <c r="D313" s="38" t="s">
        <v>12695</v>
      </c>
      <c r="E313" s="37" t="s">
        <v>418</v>
      </c>
      <c r="F313" s="37">
        <v>0</v>
      </c>
      <c r="G313" s="37">
        <v>0</v>
      </c>
      <c r="H313" s="37">
        <v>14</v>
      </c>
      <c r="I313" s="38" t="s">
        <v>12697</v>
      </c>
      <c r="J313" s="38" t="s">
        <v>12698</v>
      </c>
      <c r="K313" s="38" t="s">
        <v>12699</v>
      </c>
      <c r="L313" s="38" t="s">
        <v>12700</v>
      </c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52.5" hidden="1" thickBot="1" x14ac:dyDescent="0.3">
      <c r="A314" s="39">
        <v>96874030</v>
      </c>
      <c r="B314" s="38" t="s">
        <v>12612</v>
      </c>
      <c r="C314" s="37">
        <v>201912</v>
      </c>
      <c r="D314" s="38" t="s">
        <v>12695</v>
      </c>
      <c r="E314" s="37" t="s">
        <v>418</v>
      </c>
      <c r="F314" s="37">
        <v>0</v>
      </c>
      <c r="G314" s="37">
        <v>0</v>
      </c>
      <c r="H314" s="37">
        <v>2</v>
      </c>
      <c r="I314" s="38" t="s">
        <v>12733</v>
      </c>
      <c r="J314" s="38" t="s">
        <v>12698</v>
      </c>
      <c r="K314" s="38" t="s">
        <v>12699</v>
      </c>
      <c r="L314" s="38" t="s">
        <v>12700</v>
      </c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39.75" hidden="1" thickBot="1" x14ac:dyDescent="0.3">
      <c r="A315" s="39">
        <v>96928510</v>
      </c>
      <c r="B315" s="38" t="s">
        <v>12319</v>
      </c>
      <c r="C315" s="37">
        <v>201912</v>
      </c>
      <c r="D315" s="38" t="s">
        <v>12695</v>
      </c>
      <c r="E315" s="37" t="s">
        <v>418</v>
      </c>
      <c r="F315" s="37">
        <v>0</v>
      </c>
      <c r="G315" s="37">
        <v>0</v>
      </c>
      <c r="H315" s="37">
        <v>10</v>
      </c>
      <c r="I315" s="38" t="s">
        <v>12721</v>
      </c>
      <c r="J315" s="38" t="s">
        <v>12698</v>
      </c>
      <c r="K315" s="38" t="s">
        <v>12699</v>
      </c>
      <c r="L315" s="38" t="s">
        <v>12700</v>
      </c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52.5" hidden="1" thickBot="1" x14ac:dyDescent="0.3">
      <c r="A316" s="39">
        <v>95134000</v>
      </c>
      <c r="B316" s="38" t="s">
        <v>12930</v>
      </c>
      <c r="C316" s="37">
        <v>201912</v>
      </c>
      <c r="D316" s="38" t="s">
        <v>12704</v>
      </c>
      <c r="E316" s="37" t="s">
        <v>418</v>
      </c>
      <c r="F316" s="37">
        <v>1</v>
      </c>
      <c r="G316" s="37">
        <v>1</v>
      </c>
      <c r="H316" s="37">
        <v>5</v>
      </c>
      <c r="I316" s="38" t="s">
        <v>12711</v>
      </c>
      <c r="J316" s="38" t="s">
        <v>12698</v>
      </c>
      <c r="K316" s="38" t="s">
        <v>12699</v>
      </c>
      <c r="L316" s="38" t="s">
        <v>12700</v>
      </c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39.75" hidden="1" thickBot="1" x14ac:dyDescent="0.3">
      <c r="A317" s="39">
        <v>76020458</v>
      </c>
      <c r="B317" s="38" t="s">
        <v>12746</v>
      </c>
      <c r="C317" s="37">
        <v>201912</v>
      </c>
      <c r="D317" s="38" t="s">
        <v>12695</v>
      </c>
      <c r="E317" s="37" t="s">
        <v>418</v>
      </c>
      <c r="F317" s="37">
        <v>0</v>
      </c>
      <c r="G317" s="37">
        <v>0</v>
      </c>
      <c r="H317" s="37">
        <v>12</v>
      </c>
      <c r="I317" s="38" t="s">
        <v>12736</v>
      </c>
      <c r="J317" s="38" t="s">
        <v>12698</v>
      </c>
      <c r="K317" s="38" t="s">
        <v>12699</v>
      </c>
      <c r="L317" s="38" t="s">
        <v>12700</v>
      </c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39.75" hidden="1" thickBot="1" x14ac:dyDescent="0.3">
      <c r="A318" s="39">
        <v>79782150</v>
      </c>
      <c r="B318" s="38" t="s">
        <v>13239</v>
      </c>
      <c r="C318" s="37">
        <v>201912</v>
      </c>
      <c r="D318" s="38" t="s">
        <v>12695</v>
      </c>
      <c r="E318" s="37" t="s">
        <v>418</v>
      </c>
      <c r="F318" s="37">
        <v>1</v>
      </c>
      <c r="G318" s="37">
        <v>0</v>
      </c>
      <c r="H318" s="37">
        <v>1</v>
      </c>
      <c r="I318" s="38" t="s">
        <v>12705</v>
      </c>
      <c r="J318" s="38" t="s">
        <v>12698</v>
      </c>
      <c r="K318" s="38" t="s">
        <v>12699</v>
      </c>
      <c r="L318" s="38" t="s">
        <v>12700</v>
      </c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65.25" hidden="1" thickBot="1" x14ac:dyDescent="0.3">
      <c r="A319" s="39">
        <v>90035000</v>
      </c>
      <c r="B319" s="38" t="s">
        <v>12297</v>
      </c>
      <c r="C319" s="37">
        <v>201912</v>
      </c>
      <c r="D319" s="38" t="s">
        <v>12695</v>
      </c>
      <c r="E319" s="37" t="s">
        <v>418</v>
      </c>
      <c r="F319" s="37">
        <v>0</v>
      </c>
      <c r="G319" s="37">
        <v>1</v>
      </c>
      <c r="H319" s="37">
        <v>6</v>
      </c>
      <c r="I319" s="38" t="s">
        <v>12714</v>
      </c>
      <c r="J319" s="38" t="s">
        <v>12698</v>
      </c>
      <c r="K319" s="38" t="s">
        <v>12699</v>
      </c>
      <c r="L319" s="38" t="s">
        <v>12700</v>
      </c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39.75" hidden="1" thickBot="1" x14ac:dyDescent="0.3">
      <c r="A320" s="39">
        <v>76266594</v>
      </c>
      <c r="B320" s="38" t="s">
        <v>12237</v>
      </c>
      <c r="C320" s="37">
        <v>201912</v>
      </c>
      <c r="D320" s="38" t="s">
        <v>12695</v>
      </c>
      <c r="E320" s="37" t="s">
        <v>418</v>
      </c>
      <c r="F320" s="37">
        <v>0</v>
      </c>
      <c r="G320" s="37">
        <v>1</v>
      </c>
      <c r="H320" s="37">
        <v>2</v>
      </c>
      <c r="I320" s="38" t="s">
        <v>12733</v>
      </c>
      <c r="J320" s="38" t="s">
        <v>12698</v>
      </c>
      <c r="K320" s="38" t="s">
        <v>12699</v>
      </c>
      <c r="L320" s="38" t="s">
        <v>12700</v>
      </c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39.75" hidden="1" thickBot="1" x14ac:dyDescent="0.3">
      <c r="A321" s="39">
        <v>90266000</v>
      </c>
      <c r="B321" s="38" t="s">
        <v>12183</v>
      </c>
      <c r="C321" s="37">
        <v>201912</v>
      </c>
      <c r="D321" s="38" t="s">
        <v>12704</v>
      </c>
      <c r="E321" s="37" t="s">
        <v>418</v>
      </c>
      <c r="F321" s="37">
        <v>1</v>
      </c>
      <c r="G321" s="37">
        <v>1</v>
      </c>
      <c r="H321" s="37">
        <v>7</v>
      </c>
      <c r="I321" s="38" t="s">
        <v>12719</v>
      </c>
      <c r="J321" s="38" t="s">
        <v>12698</v>
      </c>
      <c r="K321" s="38" t="s">
        <v>12699</v>
      </c>
      <c r="L321" s="38" t="s">
        <v>12700</v>
      </c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39.75" hidden="1" thickBot="1" x14ac:dyDescent="0.3">
      <c r="A322" s="39">
        <v>87756500</v>
      </c>
      <c r="B322" s="38" t="s">
        <v>12856</v>
      </c>
      <c r="C322" s="37">
        <v>201912</v>
      </c>
      <c r="D322" s="38" t="s">
        <v>12704</v>
      </c>
      <c r="E322" s="37" t="s">
        <v>418</v>
      </c>
      <c r="F322" s="37">
        <v>0</v>
      </c>
      <c r="G322" s="37">
        <v>0</v>
      </c>
      <c r="H322" s="37">
        <v>8</v>
      </c>
      <c r="I322" s="38" t="s">
        <v>12770</v>
      </c>
      <c r="J322" s="38" t="s">
        <v>12698</v>
      </c>
      <c r="K322" s="38" t="s">
        <v>12699</v>
      </c>
      <c r="L322" s="38" t="s">
        <v>12700</v>
      </c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39.75" hidden="1" thickBot="1" x14ac:dyDescent="0.3">
      <c r="A323" s="39">
        <v>96579730</v>
      </c>
      <c r="B323" s="38" t="s">
        <v>12956</v>
      </c>
      <c r="C323" s="37">
        <v>201912</v>
      </c>
      <c r="D323" s="38" t="s">
        <v>12704</v>
      </c>
      <c r="E323" s="37" t="s">
        <v>418</v>
      </c>
      <c r="F323" s="37">
        <v>1</v>
      </c>
      <c r="G323" s="37">
        <v>0</v>
      </c>
      <c r="H323" s="37">
        <v>8</v>
      </c>
      <c r="I323" s="38" t="s">
        <v>12770</v>
      </c>
      <c r="J323" s="38" t="s">
        <v>12698</v>
      </c>
      <c r="K323" s="38" t="s">
        <v>12699</v>
      </c>
      <c r="L323" s="38" t="s">
        <v>12700</v>
      </c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39.75" hidden="1" thickBot="1" x14ac:dyDescent="0.3">
      <c r="A324" s="39">
        <v>76536351</v>
      </c>
      <c r="B324" s="38" t="s">
        <v>12466</v>
      </c>
      <c r="C324" s="37">
        <v>201912</v>
      </c>
      <c r="D324" s="38" t="s">
        <v>12695</v>
      </c>
      <c r="E324" s="37" t="s">
        <v>418</v>
      </c>
      <c r="F324" s="37">
        <v>0</v>
      </c>
      <c r="G324" s="37">
        <v>1</v>
      </c>
      <c r="H324" s="37">
        <v>11</v>
      </c>
      <c r="I324" s="38" t="s">
        <v>12748</v>
      </c>
      <c r="J324" s="38" t="s">
        <v>12698</v>
      </c>
      <c r="K324" s="38" t="s">
        <v>12702</v>
      </c>
      <c r="L324" s="38" t="s">
        <v>12700</v>
      </c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52.5" hidden="1" thickBot="1" x14ac:dyDescent="0.3">
      <c r="A325" s="39">
        <v>96766110</v>
      </c>
      <c r="B325" s="38" t="s">
        <v>12225</v>
      </c>
      <c r="C325" s="37">
        <v>201912</v>
      </c>
      <c r="D325" s="38" t="s">
        <v>12695</v>
      </c>
      <c r="E325" s="37" t="s">
        <v>12696</v>
      </c>
      <c r="F325" s="37">
        <v>0</v>
      </c>
      <c r="G325" s="37">
        <v>1</v>
      </c>
      <c r="H325" s="37">
        <v>11</v>
      </c>
      <c r="I325" s="38" t="s">
        <v>12748</v>
      </c>
      <c r="J325" s="38" t="s">
        <v>12698</v>
      </c>
      <c r="K325" s="38" t="s">
        <v>12699</v>
      </c>
      <c r="L325" s="38" t="s">
        <v>12700</v>
      </c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39.75" hidden="1" thickBot="1" x14ac:dyDescent="0.3">
      <c r="A326" s="39">
        <v>76348900</v>
      </c>
      <c r="B326" s="38" t="s">
        <v>12812</v>
      </c>
      <c r="C326" s="37">
        <v>201912</v>
      </c>
      <c r="D326" s="38" t="s">
        <v>12695</v>
      </c>
      <c r="E326" s="37" t="s">
        <v>12696</v>
      </c>
      <c r="F326" s="37">
        <v>0</v>
      </c>
      <c r="G326" s="37">
        <v>0</v>
      </c>
      <c r="H326" s="37">
        <v>11</v>
      </c>
      <c r="I326" s="38" t="s">
        <v>12748</v>
      </c>
      <c r="J326" s="38" t="s">
        <v>12698</v>
      </c>
      <c r="K326" s="38" t="s">
        <v>12699</v>
      </c>
      <c r="L326" s="38" t="s">
        <v>12700</v>
      </c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39.75" hidden="1" thickBot="1" x14ac:dyDescent="0.3">
      <c r="A327" s="39">
        <v>76309510</v>
      </c>
      <c r="B327" s="38" t="s">
        <v>12165</v>
      </c>
      <c r="C327" s="37">
        <v>201912</v>
      </c>
      <c r="D327" s="38" t="s">
        <v>12704</v>
      </c>
      <c r="E327" s="37" t="s">
        <v>418</v>
      </c>
      <c r="F327" s="37">
        <v>0</v>
      </c>
      <c r="G327" s="37">
        <v>0</v>
      </c>
      <c r="H327" s="37">
        <v>11</v>
      </c>
      <c r="I327" s="38" t="s">
        <v>12748</v>
      </c>
      <c r="J327" s="38" t="s">
        <v>12698</v>
      </c>
      <c r="K327" s="38" t="s">
        <v>12699</v>
      </c>
      <c r="L327" s="38" t="s">
        <v>12700</v>
      </c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27" hidden="1" thickBot="1" x14ac:dyDescent="0.3">
      <c r="A328" s="39">
        <v>76536353</v>
      </c>
      <c r="B328" s="38" t="s">
        <v>13243</v>
      </c>
      <c r="C328" s="37">
        <v>201912</v>
      </c>
      <c r="D328" s="38" t="s">
        <v>12695</v>
      </c>
      <c r="E328" s="37" t="s">
        <v>418</v>
      </c>
      <c r="F328" s="37">
        <v>0</v>
      </c>
      <c r="G328" s="37">
        <v>1</v>
      </c>
      <c r="H328" s="37">
        <v>11</v>
      </c>
      <c r="I328" s="38" t="s">
        <v>12748</v>
      </c>
      <c r="J328" s="38" t="s">
        <v>12698</v>
      </c>
      <c r="K328" s="38" t="s">
        <v>12702</v>
      </c>
      <c r="L328" s="38" t="s">
        <v>12700</v>
      </c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39.75" hidden="1" thickBot="1" x14ac:dyDescent="0.3">
      <c r="A329" s="39">
        <v>94271000</v>
      </c>
      <c r="B329" s="38" t="s">
        <v>12925</v>
      </c>
      <c r="C329" s="37">
        <v>201912</v>
      </c>
      <c r="D329" s="38" t="s">
        <v>12704</v>
      </c>
      <c r="E329" s="37" t="s">
        <v>418</v>
      </c>
      <c r="F329" s="37">
        <v>0</v>
      </c>
      <c r="G329" s="37">
        <v>1</v>
      </c>
      <c r="H329" s="37">
        <v>11</v>
      </c>
      <c r="I329" s="38" t="s">
        <v>12748</v>
      </c>
      <c r="J329" s="38" t="s">
        <v>12698</v>
      </c>
      <c r="K329" s="38" t="s">
        <v>12702</v>
      </c>
      <c r="L329" s="38" t="s">
        <v>12700</v>
      </c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52.5" hidden="1" thickBot="1" x14ac:dyDescent="0.3">
      <c r="A330" s="39">
        <v>96970380</v>
      </c>
      <c r="B330" s="38" t="s">
        <v>12287</v>
      </c>
      <c r="C330" s="37">
        <v>201912</v>
      </c>
      <c r="D330" s="38" t="s">
        <v>12695</v>
      </c>
      <c r="E330" s="37" t="s">
        <v>418</v>
      </c>
      <c r="F330" s="37">
        <v>0</v>
      </c>
      <c r="G330" s="37">
        <v>0</v>
      </c>
      <c r="H330" s="37">
        <v>15</v>
      </c>
      <c r="I330" s="38" t="s">
        <v>12717</v>
      </c>
      <c r="J330" s="38" t="s">
        <v>12698</v>
      </c>
      <c r="K330" s="38" t="s">
        <v>12699</v>
      </c>
      <c r="L330" s="38" t="s">
        <v>12700</v>
      </c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52.5" hidden="1" thickBot="1" x14ac:dyDescent="0.3">
      <c r="A331" s="39">
        <v>76009328</v>
      </c>
      <c r="B331" s="38" t="s">
        <v>13175</v>
      </c>
      <c r="C331" s="37">
        <v>201912</v>
      </c>
      <c r="D331" s="38" t="s">
        <v>12704</v>
      </c>
      <c r="E331" s="37" t="s">
        <v>12696</v>
      </c>
      <c r="F331" s="37">
        <v>0</v>
      </c>
      <c r="G331" s="37">
        <v>0</v>
      </c>
      <c r="H331" s="37">
        <v>11</v>
      </c>
      <c r="I331" s="38" t="s">
        <v>12748</v>
      </c>
      <c r="J331" s="38" t="s">
        <v>12698</v>
      </c>
      <c r="K331" s="38" t="s">
        <v>12699</v>
      </c>
      <c r="L331" s="38" t="s">
        <v>12700</v>
      </c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52.5" hidden="1" thickBot="1" x14ac:dyDescent="0.3">
      <c r="A332" s="39">
        <v>96806980</v>
      </c>
      <c r="B332" s="38" t="s">
        <v>13024</v>
      </c>
      <c r="C332" s="37">
        <v>201912</v>
      </c>
      <c r="D332" s="38" t="s">
        <v>12695</v>
      </c>
      <c r="E332" s="37" t="s">
        <v>418</v>
      </c>
      <c r="F332" s="37">
        <v>0</v>
      </c>
      <c r="G332" s="37">
        <v>1</v>
      </c>
      <c r="H332" s="37">
        <v>9</v>
      </c>
      <c r="I332" s="38" t="s">
        <v>12777</v>
      </c>
      <c r="J332" s="38" t="s">
        <v>12698</v>
      </c>
      <c r="K332" s="38" t="s">
        <v>12702</v>
      </c>
      <c r="L332" s="38" t="s">
        <v>12700</v>
      </c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52.5" hidden="1" thickBot="1" x14ac:dyDescent="0.3">
      <c r="A333" s="39">
        <v>89996200</v>
      </c>
      <c r="B333" s="38" t="s">
        <v>12236</v>
      </c>
      <c r="C333" s="37">
        <v>201912</v>
      </c>
      <c r="D333" s="38" t="s">
        <v>12695</v>
      </c>
      <c r="E333" s="37" t="s">
        <v>418</v>
      </c>
      <c r="F333" s="37">
        <v>1</v>
      </c>
      <c r="G333" s="37">
        <v>1</v>
      </c>
      <c r="H333" s="37">
        <v>1</v>
      </c>
      <c r="I333" s="38" t="s">
        <v>12705</v>
      </c>
      <c r="J333" s="38" t="s">
        <v>12698</v>
      </c>
      <c r="K333" s="38" t="s">
        <v>12699</v>
      </c>
      <c r="L333" s="38" t="s">
        <v>12700</v>
      </c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39.75" hidden="1" thickBot="1" x14ac:dyDescent="0.3">
      <c r="A334" s="39">
        <v>76042210</v>
      </c>
      <c r="B334" s="38" t="s">
        <v>12759</v>
      </c>
      <c r="C334" s="37">
        <v>201912</v>
      </c>
      <c r="D334" s="38" t="s">
        <v>12695</v>
      </c>
      <c r="E334" s="37" t="s">
        <v>12696</v>
      </c>
      <c r="F334" s="37">
        <v>0</v>
      </c>
      <c r="G334" s="37">
        <v>0</v>
      </c>
      <c r="H334" s="37">
        <v>14</v>
      </c>
      <c r="I334" s="38" t="s">
        <v>12697</v>
      </c>
      <c r="J334" s="38" t="s">
        <v>12698</v>
      </c>
      <c r="K334" s="38" t="s">
        <v>12699</v>
      </c>
      <c r="L334" s="38" t="s">
        <v>12700</v>
      </c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52.5" hidden="1" thickBot="1" x14ac:dyDescent="0.3">
      <c r="A335" s="39">
        <v>76729711</v>
      </c>
      <c r="B335" s="38" t="s">
        <v>13281</v>
      </c>
      <c r="C335" s="37">
        <v>201912</v>
      </c>
      <c r="D335" s="38" t="s">
        <v>12704</v>
      </c>
      <c r="E335" s="37" t="s">
        <v>12696</v>
      </c>
      <c r="F335" s="37">
        <v>1</v>
      </c>
      <c r="G335" s="37">
        <v>0</v>
      </c>
      <c r="H335" s="37">
        <v>11</v>
      </c>
      <c r="I335" s="38" t="s">
        <v>12748</v>
      </c>
      <c r="J335" s="38" t="s">
        <v>12698</v>
      </c>
      <c r="K335" s="38" t="s">
        <v>12699</v>
      </c>
      <c r="L335" s="38" t="s">
        <v>12700</v>
      </c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52.5" hidden="1" thickBot="1" x14ac:dyDescent="0.3">
      <c r="A336" s="39">
        <v>76150653</v>
      </c>
      <c r="B336" s="38" t="s">
        <v>12791</v>
      </c>
      <c r="C336" s="37">
        <v>201912</v>
      </c>
      <c r="D336" s="38" t="s">
        <v>12695</v>
      </c>
      <c r="E336" s="37" t="s">
        <v>12696</v>
      </c>
      <c r="F336" s="37">
        <v>0</v>
      </c>
      <c r="G336" s="37">
        <v>0</v>
      </c>
      <c r="H336" s="37">
        <v>14</v>
      </c>
      <c r="I336" s="38" t="s">
        <v>12697</v>
      </c>
      <c r="J336" s="38" t="s">
        <v>12698</v>
      </c>
      <c r="K336" s="38" t="s">
        <v>12699</v>
      </c>
      <c r="L336" s="38" t="s">
        <v>12700</v>
      </c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65.25" hidden="1" thickBot="1" x14ac:dyDescent="0.3">
      <c r="A337" s="39">
        <v>76020091</v>
      </c>
      <c r="B337" s="38" t="s">
        <v>12745</v>
      </c>
      <c r="C337" s="37">
        <v>201912</v>
      </c>
      <c r="D337" s="38" t="s">
        <v>12695</v>
      </c>
      <c r="E337" s="37" t="s">
        <v>12696</v>
      </c>
      <c r="F337" s="37">
        <v>0</v>
      </c>
      <c r="G337" s="37">
        <v>0</v>
      </c>
      <c r="H337" s="37">
        <v>14</v>
      </c>
      <c r="I337" s="38" t="s">
        <v>12697</v>
      </c>
      <c r="J337" s="38" t="s">
        <v>12698</v>
      </c>
      <c r="K337" s="38" t="s">
        <v>12699</v>
      </c>
      <c r="L337" s="38" t="s">
        <v>12700</v>
      </c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39.75" hidden="1" thickBot="1" x14ac:dyDescent="0.3">
      <c r="A338" s="39">
        <v>96579330</v>
      </c>
      <c r="B338" s="38" t="s">
        <v>12129</v>
      </c>
      <c r="C338" s="37">
        <v>201912</v>
      </c>
      <c r="D338" s="38" t="s">
        <v>12695</v>
      </c>
      <c r="E338" s="37" t="s">
        <v>418</v>
      </c>
      <c r="F338" s="37">
        <v>0</v>
      </c>
      <c r="G338" s="37">
        <v>1</v>
      </c>
      <c r="H338" s="37">
        <v>10</v>
      </c>
      <c r="I338" s="38" t="s">
        <v>12721</v>
      </c>
      <c r="J338" s="38" t="s">
        <v>12698</v>
      </c>
      <c r="K338" s="38" t="s">
        <v>12702</v>
      </c>
      <c r="L338" s="38" t="s">
        <v>12700</v>
      </c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39.75" hidden="1" thickBot="1" x14ac:dyDescent="0.3">
      <c r="A339" s="39">
        <v>76833300</v>
      </c>
      <c r="B339" s="38" t="s">
        <v>12129</v>
      </c>
      <c r="C339" s="37">
        <v>201912</v>
      </c>
      <c r="D339" s="38" t="s">
        <v>12695</v>
      </c>
      <c r="E339" s="37" t="s">
        <v>418</v>
      </c>
      <c r="F339" s="37">
        <v>0</v>
      </c>
      <c r="G339" s="37">
        <v>1</v>
      </c>
      <c r="H339" s="37">
        <v>10</v>
      </c>
      <c r="I339" s="38" t="s">
        <v>12721</v>
      </c>
      <c r="J339" s="38" t="s">
        <v>12698</v>
      </c>
      <c r="K339" s="38" t="s">
        <v>12702</v>
      </c>
      <c r="L339" s="38" t="s">
        <v>12700</v>
      </c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52.5" hidden="1" thickBot="1" x14ac:dyDescent="0.3">
      <c r="A340" s="39">
        <v>92411000</v>
      </c>
      <c r="B340" s="38" t="s">
        <v>12909</v>
      </c>
      <c r="C340" s="37">
        <v>201912</v>
      </c>
      <c r="D340" s="38" t="s">
        <v>12695</v>
      </c>
      <c r="E340" s="37" t="s">
        <v>12696</v>
      </c>
      <c r="F340" s="37">
        <v>0</v>
      </c>
      <c r="G340" s="37">
        <v>0</v>
      </c>
      <c r="H340" s="37">
        <v>15</v>
      </c>
      <c r="I340" s="38" t="s">
        <v>12717</v>
      </c>
      <c r="J340" s="38" t="s">
        <v>12698</v>
      </c>
      <c r="K340" s="38" t="s">
        <v>12699</v>
      </c>
      <c r="L340" s="38" t="s">
        <v>12700</v>
      </c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52.5" hidden="1" thickBot="1" x14ac:dyDescent="0.3">
      <c r="A341" s="39">
        <v>91486000</v>
      </c>
      <c r="B341" s="38" t="s">
        <v>13184</v>
      </c>
      <c r="C341" s="37">
        <v>201912</v>
      </c>
      <c r="D341" s="38" t="s">
        <v>12695</v>
      </c>
      <c r="E341" s="37" t="s">
        <v>12696</v>
      </c>
      <c r="F341" s="37">
        <v>0</v>
      </c>
      <c r="G341" s="37">
        <v>0</v>
      </c>
      <c r="H341" s="37">
        <v>15</v>
      </c>
      <c r="I341" s="38" t="s">
        <v>12717</v>
      </c>
      <c r="J341" s="38" t="s">
        <v>12698</v>
      </c>
      <c r="K341" s="38" t="s">
        <v>12699</v>
      </c>
      <c r="L341" s="38" t="s">
        <v>12700</v>
      </c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39.75" hidden="1" thickBot="1" x14ac:dyDescent="0.3">
      <c r="A342" s="39">
        <v>89900400</v>
      </c>
      <c r="B342" s="38" t="s">
        <v>12124</v>
      </c>
      <c r="C342" s="37">
        <v>201912</v>
      </c>
      <c r="D342" s="38" t="s">
        <v>12695</v>
      </c>
      <c r="E342" s="37" t="s">
        <v>418</v>
      </c>
      <c r="F342" s="37">
        <v>0</v>
      </c>
      <c r="G342" s="37">
        <v>1</v>
      </c>
      <c r="H342" s="37">
        <v>10</v>
      </c>
      <c r="I342" s="38" t="s">
        <v>12721</v>
      </c>
      <c r="J342" s="38" t="s">
        <v>12698</v>
      </c>
      <c r="K342" s="38" t="s">
        <v>12702</v>
      </c>
      <c r="L342" s="38" t="s">
        <v>12700</v>
      </c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78" thickBot="1" x14ac:dyDescent="0.3">
      <c r="A343" s="39">
        <v>76000739</v>
      </c>
      <c r="B343" s="38" t="s">
        <v>13195</v>
      </c>
      <c r="C343" s="37">
        <v>201912</v>
      </c>
      <c r="D343" s="38" t="s">
        <v>12695</v>
      </c>
      <c r="E343" s="37" t="s">
        <v>418</v>
      </c>
      <c r="F343" s="37">
        <v>0</v>
      </c>
      <c r="G343" s="37">
        <v>1</v>
      </c>
      <c r="H343" s="37">
        <v>10</v>
      </c>
      <c r="I343" s="38" t="s">
        <v>12721</v>
      </c>
      <c r="J343" s="38" t="s">
        <v>12698</v>
      </c>
      <c r="K343" s="38" t="s">
        <v>12702</v>
      </c>
      <c r="L343" s="38" t="s">
        <v>12700</v>
      </c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03.5" hidden="1" thickBot="1" x14ac:dyDescent="0.3">
      <c r="A344" s="39">
        <v>77750920</v>
      </c>
      <c r="B344" s="38" t="s">
        <v>12839</v>
      </c>
      <c r="C344" s="37">
        <v>201912</v>
      </c>
      <c r="D344" s="38" t="s">
        <v>12695</v>
      </c>
      <c r="E344" s="37" t="s">
        <v>12696</v>
      </c>
      <c r="F344" s="37">
        <v>0</v>
      </c>
      <c r="G344" s="37">
        <v>0</v>
      </c>
      <c r="H344" s="37">
        <v>14</v>
      </c>
      <c r="I344" s="38" t="s">
        <v>12697</v>
      </c>
      <c r="J344" s="38" t="s">
        <v>12698</v>
      </c>
      <c r="K344" s="38" t="s">
        <v>12699</v>
      </c>
      <c r="L344" s="38" t="s">
        <v>12700</v>
      </c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27" hidden="1" thickBot="1" x14ac:dyDescent="0.3">
      <c r="A345" s="39">
        <v>96861280</v>
      </c>
      <c r="B345" s="38" t="s">
        <v>13047</v>
      </c>
      <c r="C345" s="37">
        <v>201912</v>
      </c>
      <c r="D345" s="38" t="s">
        <v>12695</v>
      </c>
      <c r="E345" s="37" t="s">
        <v>418</v>
      </c>
      <c r="F345" s="37">
        <v>0</v>
      </c>
      <c r="G345" s="37">
        <v>0</v>
      </c>
      <c r="H345" s="37">
        <v>14</v>
      </c>
      <c r="I345" s="38" t="s">
        <v>12697</v>
      </c>
      <c r="J345" s="38" t="s">
        <v>12698</v>
      </c>
      <c r="K345" s="38" t="s">
        <v>12699</v>
      </c>
      <c r="L345" s="38" t="s">
        <v>12700</v>
      </c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52.5" hidden="1" thickBot="1" x14ac:dyDescent="0.3">
      <c r="A346" s="39">
        <v>96569390</v>
      </c>
      <c r="B346" s="38" t="s">
        <v>12951</v>
      </c>
      <c r="C346" s="37">
        <v>201912</v>
      </c>
      <c r="D346" s="38" t="s">
        <v>12695</v>
      </c>
      <c r="E346" s="37" t="s">
        <v>12696</v>
      </c>
      <c r="F346" s="37">
        <v>0</v>
      </c>
      <c r="G346" s="37">
        <v>0</v>
      </c>
      <c r="H346" s="37">
        <v>10</v>
      </c>
      <c r="I346" s="38" t="s">
        <v>12721</v>
      </c>
      <c r="J346" s="38" t="s">
        <v>12698</v>
      </c>
      <c r="K346" s="38" t="s">
        <v>12699</v>
      </c>
      <c r="L346" s="38" t="s">
        <v>12741</v>
      </c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65.25" hidden="1" thickBot="1" x14ac:dyDescent="0.3">
      <c r="A347" s="39">
        <v>99577390</v>
      </c>
      <c r="B347" s="38" t="s">
        <v>13145</v>
      </c>
      <c r="C347" s="37">
        <v>201912</v>
      </c>
      <c r="D347" s="38" t="s">
        <v>12695</v>
      </c>
      <c r="E347" s="37" t="s">
        <v>12696</v>
      </c>
      <c r="F347" s="37">
        <v>0</v>
      </c>
      <c r="G347" s="37">
        <v>0</v>
      </c>
      <c r="H347" s="37">
        <v>6</v>
      </c>
      <c r="I347" s="38" t="s">
        <v>12714</v>
      </c>
      <c r="J347" s="38" t="s">
        <v>12698</v>
      </c>
      <c r="K347" s="38" t="s">
        <v>12699</v>
      </c>
      <c r="L347" s="38" t="s">
        <v>12700</v>
      </c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52.5" hidden="1" thickBot="1" x14ac:dyDescent="0.3">
      <c r="A348" s="39">
        <v>61105000</v>
      </c>
      <c r="B348" s="38" t="s">
        <v>13194</v>
      </c>
      <c r="C348" s="37">
        <v>201912</v>
      </c>
      <c r="D348" s="38" t="s">
        <v>12695</v>
      </c>
      <c r="E348" s="37" t="s">
        <v>418</v>
      </c>
      <c r="F348" s="37">
        <v>1</v>
      </c>
      <c r="G348" s="37">
        <v>0</v>
      </c>
      <c r="H348" s="37">
        <v>16</v>
      </c>
      <c r="I348" s="38" t="s">
        <v>12708</v>
      </c>
      <c r="J348" s="38" t="s">
        <v>12698</v>
      </c>
      <c r="K348" s="38" t="s">
        <v>12699</v>
      </c>
      <c r="L348" s="38" t="s">
        <v>12741</v>
      </c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52.5" hidden="1" thickBot="1" x14ac:dyDescent="0.3">
      <c r="A349" s="39">
        <v>99569200</v>
      </c>
      <c r="B349" s="38" t="s">
        <v>13141</v>
      </c>
      <c r="C349" s="37">
        <v>201912</v>
      </c>
      <c r="D349" s="38" t="s">
        <v>12695</v>
      </c>
      <c r="E349" s="37" t="s">
        <v>12696</v>
      </c>
      <c r="F349" s="37">
        <v>0</v>
      </c>
      <c r="G349" s="37">
        <v>0</v>
      </c>
      <c r="H349" s="37">
        <v>14</v>
      </c>
      <c r="I349" s="38" t="s">
        <v>12697</v>
      </c>
      <c r="J349" s="38" t="s">
        <v>12698</v>
      </c>
      <c r="K349" s="38" t="s">
        <v>12699</v>
      </c>
      <c r="L349" s="38" t="s">
        <v>12700</v>
      </c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52.5" hidden="1" thickBot="1" x14ac:dyDescent="0.3">
      <c r="A350" s="39">
        <v>96655860</v>
      </c>
      <c r="B350" s="38" t="s">
        <v>12336</v>
      </c>
      <c r="C350" s="37">
        <v>201912</v>
      </c>
      <c r="D350" s="38" t="s">
        <v>12695</v>
      </c>
      <c r="E350" s="37" t="s">
        <v>12696</v>
      </c>
      <c r="F350" s="37">
        <v>0</v>
      </c>
      <c r="G350" s="37">
        <v>0</v>
      </c>
      <c r="H350" s="37">
        <v>14</v>
      </c>
      <c r="I350" s="38" t="s">
        <v>12697</v>
      </c>
      <c r="J350" s="38" t="s">
        <v>12698</v>
      </c>
      <c r="K350" s="38" t="s">
        <v>12699</v>
      </c>
      <c r="L350" s="38" t="s">
        <v>12700</v>
      </c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39.75" hidden="1" thickBot="1" x14ac:dyDescent="0.3">
      <c r="A351" s="39">
        <v>99557070</v>
      </c>
      <c r="B351" s="38" t="s">
        <v>13127</v>
      </c>
      <c r="C351" s="37">
        <v>201912</v>
      </c>
      <c r="D351" s="38" t="s">
        <v>12695</v>
      </c>
      <c r="E351" s="37" t="s">
        <v>12696</v>
      </c>
      <c r="F351" s="37">
        <v>0</v>
      </c>
      <c r="G351" s="37">
        <v>0</v>
      </c>
      <c r="H351" s="37">
        <v>14</v>
      </c>
      <c r="I351" s="38" t="s">
        <v>12697</v>
      </c>
      <c r="J351" s="38" t="s">
        <v>12698</v>
      </c>
      <c r="K351" s="38" t="s">
        <v>12699</v>
      </c>
      <c r="L351" s="38" t="s">
        <v>12741</v>
      </c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27" hidden="1" thickBot="1" x14ac:dyDescent="0.3">
      <c r="A352" s="39">
        <v>96660790</v>
      </c>
      <c r="B352" s="38" t="s">
        <v>12976</v>
      </c>
      <c r="C352" s="37">
        <v>201912</v>
      </c>
      <c r="D352" s="38" t="s">
        <v>12695</v>
      </c>
      <c r="E352" s="37" t="s">
        <v>418</v>
      </c>
      <c r="F352" s="37">
        <v>0</v>
      </c>
      <c r="G352" s="37">
        <v>0</v>
      </c>
      <c r="H352" s="37">
        <v>14</v>
      </c>
      <c r="I352" s="38" t="s">
        <v>12697</v>
      </c>
      <c r="J352" s="38" t="s">
        <v>12698</v>
      </c>
      <c r="K352" s="38" t="s">
        <v>12699</v>
      </c>
      <c r="L352" s="38" t="s">
        <v>12700</v>
      </c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90.75" hidden="1" thickBot="1" x14ac:dyDescent="0.3">
      <c r="A353" s="39">
        <v>76507811</v>
      </c>
      <c r="B353" s="38" t="s">
        <v>13238</v>
      </c>
      <c r="C353" s="37">
        <v>201912</v>
      </c>
      <c r="D353" s="38" t="s">
        <v>12695</v>
      </c>
      <c r="E353" s="37" t="s">
        <v>12696</v>
      </c>
      <c r="F353" s="37">
        <v>0</v>
      </c>
      <c r="G353" s="37">
        <v>0</v>
      </c>
      <c r="H353" s="37">
        <v>14</v>
      </c>
      <c r="I353" s="38" t="s">
        <v>12697</v>
      </c>
      <c r="J353" s="38" t="s">
        <v>12842</v>
      </c>
      <c r="K353" s="38" t="s">
        <v>12699</v>
      </c>
      <c r="L353" s="38" t="s">
        <v>12741</v>
      </c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52.5" hidden="1" thickBot="1" x14ac:dyDescent="0.3">
      <c r="A354" s="39">
        <v>93767000</v>
      </c>
      <c r="B354" s="38" t="s">
        <v>12922</v>
      </c>
      <c r="C354" s="37">
        <v>201912</v>
      </c>
      <c r="D354" s="38" t="s">
        <v>12695</v>
      </c>
      <c r="E354" s="37" t="s">
        <v>418</v>
      </c>
      <c r="F354" s="37">
        <v>0</v>
      </c>
      <c r="G354" s="37">
        <v>1</v>
      </c>
      <c r="H354" s="37">
        <v>2</v>
      </c>
      <c r="I354" s="38" t="s">
        <v>12733</v>
      </c>
      <c r="J354" s="38" t="s">
        <v>12698</v>
      </c>
      <c r="K354" s="38" t="s">
        <v>12702</v>
      </c>
      <c r="L354" s="38" t="s">
        <v>12700</v>
      </c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78" hidden="1" thickBot="1" x14ac:dyDescent="0.3">
      <c r="A355" s="39">
        <v>79844680</v>
      </c>
      <c r="B355" s="38" t="s">
        <v>13192</v>
      </c>
      <c r="C355" s="37">
        <v>201912</v>
      </c>
      <c r="D355" s="38" t="s">
        <v>12695</v>
      </c>
      <c r="E355" s="37" t="s">
        <v>418</v>
      </c>
      <c r="F355" s="37">
        <v>0</v>
      </c>
      <c r="G355" s="37">
        <v>0</v>
      </c>
      <c r="H355" s="37">
        <v>14</v>
      </c>
      <c r="I355" s="38" t="s">
        <v>12697</v>
      </c>
      <c r="J355" s="38" t="s">
        <v>12698</v>
      </c>
      <c r="K355" s="38" t="s">
        <v>12699</v>
      </c>
      <c r="L355" s="38" t="s">
        <v>12700</v>
      </c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39.75" hidden="1" thickBot="1" x14ac:dyDescent="0.3">
      <c r="A356" s="39">
        <v>91237000</v>
      </c>
      <c r="B356" s="38" t="s">
        <v>12232</v>
      </c>
      <c r="C356" s="37">
        <v>201912</v>
      </c>
      <c r="D356" s="38" t="s">
        <v>12695</v>
      </c>
      <c r="E356" s="37" t="s">
        <v>418</v>
      </c>
      <c r="F356" s="37">
        <v>0</v>
      </c>
      <c r="G356" s="37">
        <v>0</v>
      </c>
      <c r="H356" s="37">
        <v>1</v>
      </c>
      <c r="I356" s="38" t="s">
        <v>12705</v>
      </c>
      <c r="J356" s="38" t="s">
        <v>12698</v>
      </c>
      <c r="K356" s="38" t="s">
        <v>12699</v>
      </c>
      <c r="L356" s="38" t="s">
        <v>12700</v>
      </c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65.25" hidden="1" thickBot="1" x14ac:dyDescent="0.3">
      <c r="A357" s="39">
        <v>96769070</v>
      </c>
      <c r="B357" s="38" t="s">
        <v>13006</v>
      </c>
      <c r="C357" s="37">
        <v>201912</v>
      </c>
      <c r="D357" s="38" t="s">
        <v>12695</v>
      </c>
      <c r="E357" s="37" t="s">
        <v>12696</v>
      </c>
      <c r="F357" s="37">
        <v>0</v>
      </c>
      <c r="G357" s="37">
        <v>0</v>
      </c>
      <c r="H357" s="37">
        <v>6</v>
      </c>
      <c r="I357" s="38" t="s">
        <v>12714</v>
      </c>
      <c r="J357" s="38" t="s">
        <v>12698</v>
      </c>
      <c r="K357" s="38" t="s">
        <v>12699</v>
      </c>
      <c r="L357" s="38" t="s">
        <v>12700</v>
      </c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65.25" hidden="1" thickBot="1" x14ac:dyDescent="0.3">
      <c r="A358" s="39">
        <v>96684580</v>
      </c>
      <c r="B358" s="38" t="s">
        <v>12246</v>
      </c>
      <c r="C358" s="37">
        <v>201912</v>
      </c>
      <c r="D358" s="38" t="s">
        <v>12695</v>
      </c>
      <c r="E358" s="37" t="s">
        <v>418</v>
      </c>
      <c r="F358" s="37">
        <v>0</v>
      </c>
      <c r="G358" s="37">
        <v>0</v>
      </c>
      <c r="H358" s="37">
        <v>6</v>
      </c>
      <c r="I358" s="38" t="s">
        <v>12714</v>
      </c>
      <c r="J358" s="38" t="s">
        <v>12698</v>
      </c>
      <c r="K358" s="38" t="s">
        <v>12699</v>
      </c>
      <c r="L358" s="38" t="s">
        <v>12700</v>
      </c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78" hidden="1" thickBot="1" x14ac:dyDescent="0.3">
      <c r="A359" s="39">
        <v>96756310</v>
      </c>
      <c r="B359" s="38" t="s">
        <v>12995</v>
      </c>
      <c r="C359" s="37">
        <v>201912</v>
      </c>
      <c r="D359" s="38" t="s">
        <v>12695</v>
      </c>
      <c r="E359" s="37" t="s">
        <v>12696</v>
      </c>
      <c r="F359" s="37">
        <v>0</v>
      </c>
      <c r="G359" s="37">
        <v>0</v>
      </c>
      <c r="H359" s="37">
        <v>6</v>
      </c>
      <c r="I359" s="38" t="s">
        <v>12714</v>
      </c>
      <c r="J359" s="38" t="s">
        <v>12698</v>
      </c>
      <c r="K359" s="38" t="s">
        <v>12699</v>
      </c>
      <c r="L359" s="38" t="s">
        <v>12700</v>
      </c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27" hidden="1" thickBot="1" x14ac:dyDescent="0.3">
      <c r="A360" s="39">
        <v>96948730</v>
      </c>
      <c r="B360" s="38" t="s">
        <v>13076</v>
      </c>
      <c r="C360" s="37">
        <v>201912</v>
      </c>
      <c r="D360" s="38" t="s">
        <v>12695</v>
      </c>
      <c r="E360" s="37" t="s">
        <v>12696</v>
      </c>
      <c r="F360" s="37">
        <v>0</v>
      </c>
      <c r="G360" s="37">
        <v>0</v>
      </c>
      <c r="H360" s="37">
        <v>9</v>
      </c>
      <c r="I360" s="38" t="s">
        <v>12777</v>
      </c>
      <c r="J360" s="38" t="s">
        <v>12698</v>
      </c>
      <c r="K360" s="38" t="s">
        <v>12699</v>
      </c>
      <c r="L360" s="38" t="s">
        <v>12700</v>
      </c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52.5" hidden="1" thickBot="1" x14ac:dyDescent="0.3">
      <c r="A361" s="39">
        <v>79558200</v>
      </c>
      <c r="B361" s="38" t="s">
        <v>12841</v>
      </c>
      <c r="C361" s="37">
        <v>201912</v>
      </c>
      <c r="D361" s="38" t="s">
        <v>12695</v>
      </c>
      <c r="E361" s="37" t="s">
        <v>12696</v>
      </c>
      <c r="F361" s="37">
        <v>0</v>
      </c>
      <c r="G361" s="37">
        <v>0</v>
      </c>
      <c r="H361" s="37">
        <v>14</v>
      </c>
      <c r="I361" s="38" t="s">
        <v>12697</v>
      </c>
      <c r="J361" s="38" t="s">
        <v>12842</v>
      </c>
      <c r="K361" s="38" t="s">
        <v>12699</v>
      </c>
      <c r="L361" s="38" t="s">
        <v>12700</v>
      </c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90.75" hidden="1" thickBot="1" x14ac:dyDescent="0.3">
      <c r="A362" s="39">
        <v>76810627</v>
      </c>
      <c r="B362" s="38" t="s">
        <v>13262</v>
      </c>
      <c r="C362" s="37">
        <v>201912</v>
      </c>
      <c r="D362" s="38" t="s">
        <v>12695</v>
      </c>
      <c r="E362" s="37" t="s">
        <v>12696</v>
      </c>
      <c r="F362" s="37">
        <v>0</v>
      </c>
      <c r="G362" s="37">
        <v>0</v>
      </c>
      <c r="H362" s="37">
        <v>14</v>
      </c>
      <c r="I362" s="38" t="s">
        <v>12697</v>
      </c>
      <c r="J362" s="38" t="s">
        <v>12698</v>
      </c>
      <c r="K362" s="38" t="s">
        <v>12699</v>
      </c>
      <c r="L362" s="38" t="s">
        <v>12700</v>
      </c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03.5" thickBot="1" x14ac:dyDescent="0.3">
      <c r="A363" s="39">
        <v>76650830</v>
      </c>
      <c r="B363" s="38" t="s">
        <v>12825</v>
      </c>
      <c r="C363" s="37">
        <v>201912</v>
      </c>
      <c r="D363" s="38" t="s">
        <v>12695</v>
      </c>
      <c r="E363" s="37" t="s">
        <v>12696</v>
      </c>
      <c r="F363" s="37">
        <v>0</v>
      </c>
      <c r="G363" s="37">
        <v>0</v>
      </c>
      <c r="H363" s="37">
        <v>14</v>
      </c>
      <c r="I363" s="38" t="s">
        <v>12697</v>
      </c>
      <c r="J363" s="38" t="s">
        <v>12698</v>
      </c>
      <c r="K363" s="38" t="s">
        <v>12699</v>
      </c>
      <c r="L363" s="38" t="s">
        <v>12700</v>
      </c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78" hidden="1" thickBot="1" x14ac:dyDescent="0.3">
      <c r="A364" s="39">
        <v>79836420</v>
      </c>
      <c r="B364" s="38" t="s">
        <v>13190</v>
      </c>
      <c r="C364" s="37">
        <v>201912</v>
      </c>
      <c r="D364" s="38" t="s">
        <v>12695</v>
      </c>
      <c r="E364" s="37" t="s">
        <v>12696</v>
      </c>
      <c r="F364" s="37">
        <v>0</v>
      </c>
      <c r="G364" s="37">
        <v>0</v>
      </c>
      <c r="H364" s="37">
        <v>14</v>
      </c>
      <c r="I364" s="38" t="s">
        <v>12697</v>
      </c>
      <c r="J364" s="38" t="s">
        <v>12698</v>
      </c>
      <c r="K364" s="38" t="s">
        <v>12699</v>
      </c>
      <c r="L364" s="38" t="s">
        <v>12700</v>
      </c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90.75" hidden="1" thickBot="1" x14ac:dyDescent="0.3">
      <c r="A365" s="39">
        <v>77057272</v>
      </c>
      <c r="B365" s="38" t="s">
        <v>13300</v>
      </c>
      <c r="C365" s="37">
        <v>201912</v>
      </c>
      <c r="D365" s="38" t="s">
        <v>12695</v>
      </c>
      <c r="E365" s="37" t="s">
        <v>12696</v>
      </c>
      <c r="F365" s="37">
        <v>0</v>
      </c>
      <c r="G365" s="37">
        <v>0</v>
      </c>
      <c r="H365" s="37">
        <v>14</v>
      </c>
      <c r="I365" s="38" t="s">
        <v>12697</v>
      </c>
      <c r="J365" s="38" t="s">
        <v>12698</v>
      </c>
      <c r="K365" s="38" t="s">
        <v>12699</v>
      </c>
      <c r="L365" s="38" t="s">
        <v>12700</v>
      </c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90.75" thickBot="1" x14ac:dyDescent="0.3">
      <c r="A366" s="39">
        <v>76480310</v>
      </c>
      <c r="B366" s="38" t="s">
        <v>12817</v>
      </c>
      <c r="C366" s="37">
        <v>201912</v>
      </c>
      <c r="D366" s="38" t="s">
        <v>12695</v>
      </c>
      <c r="E366" s="37" t="s">
        <v>12696</v>
      </c>
      <c r="F366" s="37">
        <v>0</v>
      </c>
      <c r="G366" s="37">
        <v>0</v>
      </c>
      <c r="H366" s="37">
        <v>14</v>
      </c>
      <c r="I366" s="38" t="s">
        <v>12697</v>
      </c>
      <c r="J366" s="38" t="s">
        <v>12698</v>
      </c>
      <c r="K366" s="38" t="s">
        <v>12699</v>
      </c>
      <c r="L366" s="38" t="s">
        <v>12700</v>
      </c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39.75" hidden="1" thickBot="1" x14ac:dyDescent="0.3">
      <c r="A367" s="39">
        <v>93838000</v>
      </c>
      <c r="B367" s="38" t="s">
        <v>12188</v>
      </c>
      <c r="C367" s="37">
        <v>201912</v>
      </c>
      <c r="D367" s="38" t="s">
        <v>12704</v>
      </c>
      <c r="E367" s="37" t="s">
        <v>12696</v>
      </c>
      <c r="F367" s="37">
        <v>1</v>
      </c>
      <c r="G367" s="37">
        <v>1</v>
      </c>
      <c r="H367" s="37">
        <v>4</v>
      </c>
      <c r="I367" s="38" t="s">
        <v>12864</v>
      </c>
      <c r="J367" s="38" t="s">
        <v>12698</v>
      </c>
      <c r="K367" s="38" t="s">
        <v>12699</v>
      </c>
      <c r="L367" s="38" t="s">
        <v>12700</v>
      </c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90.75" hidden="1" thickBot="1" x14ac:dyDescent="0.3">
      <c r="A368" s="39">
        <v>91553000</v>
      </c>
      <c r="B368" s="38" t="s">
        <v>12197</v>
      </c>
      <c r="C368" s="37">
        <v>201912</v>
      </c>
      <c r="D368" s="38" t="s">
        <v>12704</v>
      </c>
      <c r="E368" s="37" t="s">
        <v>12696</v>
      </c>
      <c r="F368" s="37">
        <v>1</v>
      </c>
      <c r="G368" s="37">
        <v>1</v>
      </c>
      <c r="H368" s="37">
        <v>4</v>
      </c>
      <c r="I368" s="38" t="s">
        <v>12864</v>
      </c>
      <c r="J368" s="38" t="s">
        <v>12698</v>
      </c>
      <c r="K368" s="38" t="s">
        <v>12699</v>
      </c>
      <c r="L368" s="38" t="s">
        <v>12700</v>
      </c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52.5" hidden="1" thickBot="1" x14ac:dyDescent="0.3">
      <c r="A369" s="39">
        <v>96678790</v>
      </c>
      <c r="B369" s="38" t="s">
        <v>12980</v>
      </c>
      <c r="C369" s="37">
        <v>201912</v>
      </c>
      <c r="D369" s="38" t="s">
        <v>12695</v>
      </c>
      <c r="E369" s="37" t="s">
        <v>418</v>
      </c>
      <c r="F369" s="37">
        <v>0</v>
      </c>
      <c r="G369" s="37">
        <v>0</v>
      </c>
      <c r="H369" s="37">
        <v>14</v>
      </c>
      <c r="I369" s="38" t="s">
        <v>12697</v>
      </c>
      <c r="J369" s="38" t="s">
        <v>12698</v>
      </c>
      <c r="K369" s="38" t="s">
        <v>12699</v>
      </c>
      <c r="L369" s="38" t="s">
        <v>12700</v>
      </c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27" hidden="1" thickBot="1" x14ac:dyDescent="0.3">
      <c r="A370" s="39">
        <v>86963200</v>
      </c>
      <c r="B370" s="38" t="s">
        <v>12309</v>
      </c>
      <c r="C370" s="37">
        <v>201912</v>
      </c>
      <c r="D370" s="38" t="s">
        <v>12695</v>
      </c>
      <c r="E370" s="37" t="s">
        <v>418</v>
      </c>
      <c r="F370" s="37">
        <v>1</v>
      </c>
      <c r="G370" s="37">
        <v>0</v>
      </c>
      <c r="H370" s="37">
        <v>2</v>
      </c>
      <c r="I370" s="38" t="s">
        <v>12733</v>
      </c>
      <c r="J370" s="38" t="s">
        <v>12698</v>
      </c>
      <c r="K370" s="38" t="s">
        <v>12699</v>
      </c>
      <c r="L370" s="38" t="s">
        <v>12700</v>
      </c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03.5" hidden="1" thickBot="1" x14ac:dyDescent="0.3">
      <c r="A371" s="39">
        <v>76543031</v>
      </c>
      <c r="B371" s="38" t="s">
        <v>13241</v>
      </c>
      <c r="C371" s="37">
        <v>201912</v>
      </c>
      <c r="D371" s="38" t="s">
        <v>12695</v>
      </c>
      <c r="E371" s="37" t="s">
        <v>12696</v>
      </c>
      <c r="F371" s="37">
        <v>0</v>
      </c>
      <c r="G371" s="37">
        <v>0</v>
      </c>
      <c r="H371" s="37">
        <v>14</v>
      </c>
      <c r="I371" s="38" t="s">
        <v>12697</v>
      </c>
      <c r="J371" s="38" t="s">
        <v>12698</v>
      </c>
      <c r="K371" s="38" t="s">
        <v>12699</v>
      </c>
      <c r="L371" s="38" t="s">
        <v>12700</v>
      </c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39.75" hidden="1" thickBot="1" x14ac:dyDescent="0.3">
      <c r="A372" s="39">
        <v>96512190</v>
      </c>
      <c r="B372" s="38" t="s">
        <v>12267</v>
      </c>
      <c r="C372" s="37">
        <v>201912</v>
      </c>
      <c r="D372" s="38" t="s">
        <v>12704</v>
      </c>
      <c r="E372" s="37" t="s">
        <v>12696</v>
      </c>
      <c r="F372" s="37">
        <v>1</v>
      </c>
      <c r="G372" s="37">
        <v>1</v>
      </c>
      <c r="H372" s="37">
        <v>1</v>
      </c>
      <c r="I372" s="38" t="s">
        <v>12705</v>
      </c>
      <c r="J372" s="38" t="s">
        <v>12698</v>
      </c>
      <c r="K372" s="38" t="s">
        <v>12699</v>
      </c>
      <c r="L372" s="38" t="s">
        <v>12700</v>
      </c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90.75" hidden="1" thickBot="1" x14ac:dyDescent="0.3">
      <c r="A373" s="39">
        <v>76071197</v>
      </c>
      <c r="B373" s="38" t="s">
        <v>13225</v>
      </c>
      <c r="C373" s="37">
        <v>201912</v>
      </c>
      <c r="D373" s="38" t="s">
        <v>12695</v>
      </c>
      <c r="E373" s="37" t="s">
        <v>12696</v>
      </c>
      <c r="F373" s="37">
        <v>0</v>
      </c>
      <c r="G373" s="37">
        <v>0</v>
      </c>
      <c r="H373" s="37">
        <v>14</v>
      </c>
      <c r="I373" s="38" t="s">
        <v>12697</v>
      </c>
      <c r="J373" s="38" t="s">
        <v>12698</v>
      </c>
      <c r="K373" s="38" t="s">
        <v>12699</v>
      </c>
      <c r="L373" s="38" t="s">
        <v>12700</v>
      </c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78" hidden="1" thickBot="1" x14ac:dyDescent="0.3">
      <c r="A374" s="39">
        <v>76035178</v>
      </c>
      <c r="B374" s="38" t="s">
        <v>12753</v>
      </c>
      <c r="C374" s="37">
        <v>201912</v>
      </c>
      <c r="D374" s="38" t="s">
        <v>12704</v>
      </c>
      <c r="E374" s="37" t="s">
        <v>418</v>
      </c>
      <c r="F374" s="37">
        <v>0</v>
      </c>
      <c r="G374" s="37">
        <v>0</v>
      </c>
      <c r="H374" s="37">
        <v>14</v>
      </c>
      <c r="I374" s="38" t="s">
        <v>12697</v>
      </c>
      <c r="J374" s="38" t="s">
        <v>12698</v>
      </c>
      <c r="K374" s="38" t="s">
        <v>12699</v>
      </c>
      <c r="L374" s="38" t="s">
        <v>12700</v>
      </c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39.75" hidden="1" thickBot="1" x14ac:dyDescent="0.3">
      <c r="A375" s="39">
        <v>76560818</v>
      </c>
      <c r="B375" s="38" t="s">
        <v>12351</v>
      </c>
      <c r="C375" s="37">
        <v>201912</v>
      </c>
      <c r="D375" s="38" t="s">
        <v>12695</v>
      </c>
      <c r="E375" s="37" t="s">
        <v>418</v>
      </c>
      <c r="F375" s="37">
        <v>0</v>
      </c>
      <c r="G375" s="37">
        <v>1</v>
      </c>
      <c r="H375" s="37">
        <v>10</v>
      </c>
      <c r="I375" s="38" t="s">
        <v>12721</v>
      </c>
      <c r="J375" s="38" t="s">
        <v>12698</v>
      </c>
      <c r="K375" s="38" t="s">
        <v>12699</v>
      </c>
      <c r="L375" s="38" t="s">
        <v>12700</v>
      </c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52.5" hidden="1" thickBot="1" x14ac:dyDescent="0.3">
      <c r="A376" s="39">
        <v>76411321</v>
      </c>
      <c r="B376" s="38" t="s">
        <v>13246</v>
      </c>
      <c r="C376" s="37">
        <v>201912</v>
      </c>
      <c r="D376" s="38" t="s">
        <v>12695</v>
      </c>
      <c r="E376" s="37" t="s">
        <v>418</v>
      </c>
      <c r="F376" s="37">
        <v>0</v>
      </c>
      <c r="G376" s="37">
        <v>0</v>
      </c>
      <c r="H376" s="37">
        <v>11</v>
      </c>
      <c r="I376" s="38" t="s">
        <v>12748</v>
      </c>
      <c r="J376" s="38" t="s">
        <v>12698</v>
      </c>
      <c r="K376" s="38" t="s">
        <v>12699</v>
      </c>
      <c r="L376" s="38" t="s">
        <v>12700</v>
      </c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39.75" hidden="1" thickBot="1" x14ac:dyDescent="0.3">
      <c r="A377" s="39">
        <v>90310000</v>
      </c>
      <c r="B377" s="38" t="s">
        <v>12867</v>
      </c>
      <c r="C377" s="37">
        <v>201912</v>
      </c>
      <c r="D377" s="38" t="s">
        <v>12695</v>
      </c>
      <c r="E377" s="37" t="s">
        <v>418</v>
      </c>
      <c r="F377" s="37">
        <v>0</v>
      </c>
      <c r="G377" s="37">
        <v>1</v>
      </c>
      <c r="H377" s="37">
        <v>10</v>
      </c>
      <c r="I377" s="38" t="s">
        <v>12721</v>
      </c>
      <c r="J377" s="38" t="s">
        <v>12698</v>
      </c>
      <c r="K377" s="38" t="s">
        <v>12699</v>
      </c>
      <c r="L377" s="38" t="s">
        <v>12700</v>
      </c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39.75" hidden="1" thickBot="1" x14ac:dyDescent="0.3">
      <c r="A378" s="39">
        <v>96972200</v>
      </c>
      <c r="B378" s="38" t="s">
        <v>13090</v>
      </c>
      <c r="C378" s="37">
        <v>201912</v>
      </c>
      <c r="D378" s="38" t="s">
        <v>12695</v>
      </c>
      <c r="E378" s="37" t="s">
        <v>12696</v>
      </c>
      <c r="F378" s="37">
        <v>0</v>
      </c>
      <c r="G378" s="37">
        <v>0</v>
      </c>
      <c r="H378" s="37">
        <v>14</v>
      </c>
      <c r="I378" s="38" t="s">
        <v>12697</v>
      </c>
      <c r="J378" s="38" t="s">
        <v>12698</v>
      </c>
      <c r="K378" s="38" t="s">
        <v>12699</v>
      </c>
      <c r="L378" s="38" t="s">
        <v>12700</v>
      </c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78" hidden="1" thickBot="1" x14ac:dyDescent="0.3">
      <c r="A379" s="39">
        <v>94050000</v>
      </c>
      <c r="B379" s="38" t="s">
        <v>12924</v>
      </c>
      <c r="C379" s="37">
        <v>201912</v>
      </c>
      <c r="D379" s="38" t="s">
        <v>12695</v>
      </c>
      <c r="E379" s="37" t="s">
        <v>418</v>
      </c>
      <c r="F379" s="37">
        <v>1</v>
      </c>
      <c r="G379" s="37">
        <v>0</v>
      </c>
      <c r="H379" s="37">
        <v>16</v>
      </c>
      <c r="I379" s="38" t="s">
        <v>12708</v>
      </c>
      <c r="J379" s="38" t="s">
        <v>12698</v>
      </c>
      <c r="K379" s="38" t="s">
        <v>12699</v>
      </c>
      <c r="L379" s="38" t="s">
        <v>12700</v>
      </c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52.5" hidden="1" thickBot="1" x14ac:dyDescent="0.3">
      <c r="A380" s="39">
        <v>99598680</v>
      </c>
      <c r="B380" s="38" t="s">
        <v>13166</v>
      </c>
      <c r="C380" s="37">
        <v>201912</v>
      </c>
      <c r="D380" s="38" t="s">
        <v>12695</v>
      </c>
      <c r="E380" s="37" t="s">
        <v>12696</v>
      </c>
      <c r="F380" s="37">
        <v>0</v>
      </c>
      <c r="G380" s="37">
        <v>0</v>
      </c>
      <c r="H380" s="37">
        <v>15</v>
      </c>
      <c r="I380" s="38" t="s">
        <v>12717</v>
      </c>
      <c r="J380" s="38" t="s">
        <v>12698</v>
      </c>
      <c r="K380" s="38" t="s">
        <v>12699</v>
      </c>
      <c r="L380" s="38" t="s">
        <v>12700</v>
      </c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52.5" hidden="1" thickBot="1" x14ac:dyDescent="0.3">
      <c r="A381" s="39">
        <v>76493970</v>
      </c>
      <c r="B381" s="38" t="s">
        <v>12818</v>
      </c>
      <c r="C381" s="37">
        <v>201912</v>
      </c>
      <c r="D381" s="38" t="s">
        <v>12695</v>
      </c>
      <c r="E381" s="37" t="s">
        <v>418</v>
      </c>
      <c r="F381" s="37">
        <v>0</v>
      </c>
      <c r="G381" s="37">
        <v>0</v>
      </c>
      <c r="H381" s="37">
        <v>13</v>
      </c>
      <c r="I381" s="38" t="s">
        <v>12739</v>
      </c>
      <c r="J381" s="38" t="s">
        <v>12698</v>
      </c>
      <c r="K381" s="38" t="s">
        <v>12702</v>
      </c>
      <c r="L381" s="38" t="s">
        <v>12700</v>
      </c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39.75" hidden="1" thickBot="1" x14ac:dyDescent="0.3">
      <c r="A382" s="39">
        <v>76096913</v>
      </c>
      <c r="B382" s="38" t="s">
        <v>12779</v>
      </c>
      <c r="C382" s="37">
        <v>201912</v>
      </c>
      <c r="D382" s="38" t="s">
        <v>12704</v>
      </c>
      <c r="E382" s="37" t="s">
        <v>418</v>
      </c>
      <c r="F382" s="37">
        <v>0</v>
      </c>
      <c r="G382" s="37">
        <v>0</v>
      </c>
      <c r="H382" s="37">
        <v>16</v>
      </c>
      <c r="I382" s="38" t="s">
        <v>12708</v>
      </c>
      <c r="J382" s="38" t="s">
        <v>12698</v>
      </c>
      <c r="K382" s="38" t="s">
        <v>12699</v>
      </c>
      <c r="L382" s="38" t="s">
        <v>12700</v>
      </c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90.75" hidden="1" thickBot="1" x14ac:dyDescent="0.3">
      <c r="A383" s="39">
        <v>76307429</v>
      </c>
      <c r="B383" s="38" t="s">
        <v>13216</v>
      </c>
      <c r="C383" s="37">
        <v>201912</v>
      </c>
      <c r="D383" s="38" t="s">
        <v>12704</v>
      </c>
      <c r="E383" s="37" t="s">
        <v>418</v>
      </c>
      <c r="F383" s="37">
        <v>0</v>
      </c>
      <c r="G383" s="37">
        <v>0</v>
      </c>
      <c r="H383" s="37">
        <v>14</v>
      </c>
      <c r="I383" s="38" t="s">
        <v>12697</v>
      </c>
      <c r="J383" s="38" t="s">
        <v>12698</v>
      </c>
      <c r="K383" s="38" t="s">
        <v>12699</v>
      </c>
      <c r="L383" s="38" t="s">
        <v>12700</v>
      </c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39.75" hidden="1" thickBot="1" x14ac:dyDescent="0.3">
      <c r="A384" s="39">
        <v>96604380</v>
      </c>
      <c r="B384" s="38" t="s">
        <v>12329</v>
      </c>
      <c r="C384" s="37">
        <v>201912</v>
      </c>
      <c r="D384" s="38" t="s">
        <v>12695</v>
      </c>
      <c r="E384" s="37" t="s">
        <v>418</v>
      </c>
      <c r="F384" s="37">
        <v>0</v>
      </c>
      <c r="G384" s="37">
        <v>1</v>
      </c>
      <c r="H384" s="37">
        <v>14</v>
      </c>
      <c r="I384" s="38" t="s">
        <v>12697</v>
      </c>
      <c r="J384" s="38" t="s">
        <v>12698</v>
      </c>
      <c r="K384" s="38" t="s">
        <v>12699</v>
      </c>
      <c r="L384" s="38" t="s">
        <v>12700</v>
      </c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52.5" hidden="1" thickBot="1" x14ac:dyDescent="0.3">
      <c r="A385" s="39">
        <v>96894200</v>
      </c>
      <c r="B385" s="38" t="s">
        <v>13060</v>
      </c>
      <c r="C385" s="37">
        <v>201912</v>
      </c>
      <c r="D385" s="38" t="s">
        <v>12695</v>
      </c>
      <c r="E385" s="37" t="s">
        <v>12696</v>
      </c>
      <c r="F385" s="37">
        <v>0</v>
      </c>
      <c r="G385" s="37">
        <v>0</v>
      </c>
      <c r="H385" s="37">
        <v>9</v>
      </c>
      <c r="I385" s="38" t="s">
        <v>12777</v>
      </c>
      <c r="J385" s="38" t="s">
        <v>12698</v>
      </c>
      <c r="K385" s="38" t="s">
        <v>12699</v>
      </c>
      <c r="L385" s="38" t="s">
        <v>12700</v>
      </c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27" hidden="1" thickBot="1" x14ac:dyDescent="0.3">
      <c r="A386" s="39">
        <v>96621750</v>
      </c>
      <c r="B386" s="38" t="s">
        <v>12963</v>
      </c>
      <c r="C386" s="37">
        <v>201912</v>
      </c>
      <c r="D386" s="38" t="s">
        <v>12695</v>
      </c>
      <c r="E386" s="37" t="s">
        <v>418</v>
      </c>
      <c r="F386" s="37">
        <v>0</v>
      </c>
      <c r="G386" s="37">
        <v>1</v>
      </c>
      <c r="H386" s="37">
        <v>2</v>
      </c>
      <c r="I386" s="38" t="s">
        <v>12733</v>
      </c>
      <c r="J386" s="38" t="s">
        <v>12698</v>
      </c>
      <c r="K386" s="38" t="s">
        <v>12699</v>
      </c>
      <c r="L386" s="38" t="s">
        <v>12700</v>
      </c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52.5" hidden="1" thickBot="1" x14ac:dyDescent="0.3">
      <c r="A387" s="39">
        <v>92317000</v>
      </c>
      <c r="B387" s="38" t="s">
        <v>12908</v>
      </c>
      <c r="C387" s="37">
        <v>201912</v>
      </c>
      <c r="D387" s="38" t="s">
        <v>12695</v>
      </c>
      <c r="E387" s="37" t="s">
        <v>12696</v>
      </c>
      <c r="F387" s="37">
        <v>0</v>
      </c>
      <c r="G387" s="37">
        <v>0</v>
      </c>
      <c r="H387" s="37">
        <v>15</v>
      </c>
      <c r="I387" s="38" t="s">
        <v>12717</v>
      </c>
      <c r="J387" s="38" t="s">
        <v>12698</v>
      </c>
      <c r="K387" s="38" t="s">
        <v>12699</v>
      </c>
      <c r="L387" s="38" t="s">
        <v>12700</v>
      </c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78" hidden="1" thickBot="1" x14ac:dyDescent="0.3">
      <c r="A388" s="39">
        <v>99566540</v>
      </c>
      <c r="B388" s="38" t="s">
        <v>13138</v>
      </c>
      <c r="C388" s="37">
        <v>201912</v>
      </c>
      <c r="D388" s="38" t="s">
        <v>12695</v>
      </c>
      <c r="E388" s="37" t="s">
        <v>12696</v>
      </c>
      <c r="F388" s="37">
        <v>0</v>
      </c>
      <c r="G388" s="37">
        <v>0</v>
      </c>
      <c r="H388" s="37">
        <v>14</v>
      </c>
      <c r="I388" s="38" t="s">
        <v>12697</v>
      </c>
      <c r="J388" s="38" t="s">
        <v>12698</v>
      </c>
      <c r="K388" s="38" t="s">
        <v>12699</v>
      </c>
      <c r="L388" s="38" t="s">
        <v>12700</v>
      </c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39.75" hidden="1" thickBot="1" x14ac:dyDescent="0.3">
      <c r="A389" s="39">
        <v>99526280</v>
      </c>
      <c r="B389" s="38" t="s">
        <v>13110</v>
      </c>
      <c r="C389" s="37">
        <v>201912</v>
      </c>
      <c r="D389" s="38" t="s">
        <v>12704</v>
      </c>
      <c r="E389" s="37" t="s">
        <v>418</v>
      </c>
      <c r="F389" s="37">
        <v>0</v>
      </c>
      <c r="G389" s="37">
        <v>0</v>
      </c>
      <c r="H389" s="37">
        <v>14</v>
      </c>
      <c r="I389" s="38" t="s">
        <v>12697</v>
      </c>
      <c r="J389" s="38" t="s">
        <v>12698</v>
      </c>
      <c r="K389" s="38" t="s">
        <v>12699</v>
      </c>
      <c r="L389" s="38" t="s">
        <v>12700</v>
      </c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39.75" hidden="1" thickBot="1" x14ac:dyDescent="0.3">
      <c r="A390" s="39">
        <v>76153208</v>
      </c>
      <c r="B390" s="38" t="s">
        <v>12792</v>
      </c>
      <c r="C390" s="37">
        <v>201912</v>
      </c>
      <c r="D390" s="38" t="s">
        <v>12704</v>
      </c>
      <c r="E390" s="37" t="s">
        <v>12696</v>
      </c>
      <c r="F390" s="37">
        <v>0</v>
      </c>
      <c r="G390" s="37">
        <v>0</v>
      </c>
      <c r="H390" s="37">
        <v>16</v>
      </c>
      <c r="I390" s="38" t="s">
        <v>12708</v>
      </c>
      <c r="J390" s="38" t="s">
        <v>12698</v>
      </c>
      <c r="K390" s="38" t="s">
        <v>12702</v>
      </c>
      <c r="L390" s="38" t="s">
        <v>12700</v>
      </c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39.75" hidden="1" thickBot="1" x14ac:dyDescent="0.3">
      <c r="A391" s="39">
        <v>96896990</v>
      </c>
      <c r="B391" s="38" t="s">
        <v>12180</v>
      </c>
      <c r="C391" s="37">
        <v>201912</v>
      </c>
      <c r="D391" s="38" t="s">
        <v>12704</v>
      </c>
      <c r="E391" s="37" t="s">
        <v>418</v>
      </c>
      <c r="F391" s="37">
        <v>1</v>
      </c>
      <c r="G391" s="37">
        <v>0</v>
      </c>
      <c r="H391" s="37">
        <v>1</v>
      </c>
      <c r="I391" s="38" t="s">
        <v>12705</v>
      </c>
      <c r="J391" s="38" t="s">
        <v>12698</v>
      </c>
      <c r="K391" s="38" t="s">
        <v>12699</v>
      </c>
      <c r="L391" s="38" t="s">
        <v>12700</v>
      </c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52.5" hidden="1" thickBot="1" x14ac:dyDescent="0.3">
      <c r="A392" s="39">
        <v>96912880</v>
      </c>
      <c r="B392" s="38" t="s">
        <v>13066</v>
      </c>
      <c r="C392" s="37">
        <v>201912</v>
      </c>
      <c r="D392" s="38" t="s">
        <v>12695</v>
      </c>
      <c r="E392" s="37" t="s">
        <v>12696</v>
      </c>
      <c r="F392" s="37">
        <v>0</v>
      </c>
      <c r="G392" s="37">
        <v>0</v>
      </c>
      <c r="H392" s="37">
        <v>14</v>
      </c>
      <c r="I392" s="38" t="s">
        <v>12697</v>
      </c>
      <c r="J392" s="38" t="s">
        <v>12698</v>
      </c>
      <c r="K392" s="38" t="s">
        <v>12699</v>
      </c>
      <c r="L392" s="38" t="s">
        <v>12700</v>
      </c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27" hidden="1" thickBot="1" x14ac:dyDescent="0.3">
      <c r="A393" s="39">
        <v>99562190</v>
      </c>
      <c r="B393" s="38" t="s">
        <v>13135</v>
      </c>
      <c r="C393" s="37">
        <v>201912</v>
      </c>
      <c r="D393" s="38" t="s">
        <v>12695</v>
      </c>
      <c r="E393" s="37" t="s">
        <v>12696</v>
      </c>
      <c r="F393" s="37">
        <v>0</v>
      </c>
      <c r="G393" s="37">
        <v>0</v>
      </c>
      <c r="H393" s="37">
        <v>9</v>
      </c>
      <c r="I393" s="38" t="s">
        <v>12777</v>
      </c>
      <c r="J393" s="38" t="s">
        <v>12698</v>
      </c>
      <c r="K393" s="38" t="s">
        <v>12699</v>
      </c>
      <c r="L393" s="38" t="s">
        <v>12700</v>
      </c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27" hidden="1" thickBot="1" x14ac:dyDescent="0.3">
      <c r="A394" s="39">
        <v>76454640</v>
      </c>
      <c r="B394" s="38" t="s">
        <v>12815</v>
      </c>
      <c r="C394" s="37">
        <v>201912</v>
      </c>
      <c r="D394" s="38" t="s">
        <v>12695</v>
      </c>
      <c r="E394" s="37" t="s">
        <v>12696</v>
      </c>
      <c r="F394" s="37">
        <v>0</v>
      </c>
      <c r="G394" s="37">
        <v>0</v>
      </c>
      <c r="H394" s="37">
        <v>14</v>
      </c>
      <c r="I394" s="38" t="s">
        <v>12697</v>
      </c>
      <c r="J394" s="38" t="s">
        <v>12698</v>
      </c>
      <c r="K394" s="38" t="s">
        <v>12699</v>
      </c>
      <c r="L394" s="38" t="s">
        <v>12700</v>
      </c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39.75" hidden="1" thickBot="1" x14ac:dyDescent="0.3">
      <c r="A395" s="39">
        <v>96887540</v>
      </c>
      <c r="B395" s="38" t="s">
        <v>13055</v>
      </c>
      <c r="C395" s="37">
        <v>201912</v>
      </c>
      <c r="D395" s="38" t="s">
        <v>12695</v>
      </c>
      <c r="E395" s="37" t="s">
        <v>12696</v>
      </c>
      <c r="F395" s="37">
        <v>0</v>
      </c>
      <c r="G395" s="37">
        <v>0</v>
      </c>
      <c r="H395" s="37">
        <v>9</v>
      </c>
      <c r="I395" s="38" t="s">
        <v>12777</v>
      </c>
      <c r="J395" s="38" t="s">
        <v>12698</v>
      </c>
      <c r="K395" s="38" t="s">
        <v>12699</v>
      </c>
      <c r="L395" s="38" t="s">
        <v>12700</v>
      </c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03.5" thickBot="1" x14ac:dyDescent="0.3">
      <c r="A396" s="39">
        <v>76508167</v>
      </c>
      <c r="B396" s="38" t="s">
        <v>13263</v>
      </c>
      <c r="C396" s="37">
        <v>201912</v>
      </c>
      <c r="D396" s="38" t="s">
        <v>12695</v>
      </c>
      <c r="E396" s="37" t="s">
        <v>12696</v>
      </c>
      <c r="F396" s="37">
        <v>0</v>
      </c>
      <c r="G396" s="37">
        <v>0</v>
      </c>
      <c r="H396" s="37">
        <v>14</v>
      </c>
      <c r="I396" s="38" t="s">
        <v>12697</v>
      </c>
      <c r="J396" s="38" t="s">
        <v>12698</v>
      </c>
      <c r="K396" s="38" t="s">
        <v>12699</v>
      </c>
      <c r="L396" s="38" t="s">
        <v>12700</v>
      </c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90.75" hidden="1" thickBot="1" x14ac:dyDescent="0.3">
      <c r="A397" s="39">
        <v>99549940</v>
      </c>
      <c r="B397" s="38" t="s">
        <v>13122</v>
      </c>
      <c r="C397" s="37">
        <v>201912</v>
      </c>
      <c r="D397" s="38" t="s">
        <v>12695</v>
      </c>
      <c r="E397" s="37" t="s">
        <v>12696</v>
      </c>
      <c r="F397" s="37">
        <v>0</v>
      </c>
      <c r="G397" s="37">
        <v>0</v>
      </c>
      <c r="H397" s="37">
        <v>14</v>
      </c>
      <c r="I397" s="38" t="s">
        <v>12697</v>
      </c>
      <c r="J397" s="38" t="s">
        <v>12842</v>
      </c>
      <c r="K397" s="38" t="s">
        <v>12699</v>
      </c>
      <c r="L397" s="38" t="s">
        <v>12700</v>
      </c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27" hidden="1" thickBot="1" x14ac:dyDescent="0.3">
      <c r="A398" s="39">
        <v>96626570</v>
      </c>
      <c r="B398" s="38" t="s">
        <v>12964</v>
      </c>
      <c r="C398" s="37">
        <v>201912</v>
      </c>
      <c r="D398" s="38" t="s">
        <v>12695</v>
      </c>
      <c r="E398" s="37" t="s">
        <v>418</v>
      </c>
      <c r="F398" s="37">
        <v>0</v>
      </c>
      <c r="G398" s="37">
        <v>0</v>
      </c>
      <c r="H398" s="37">
        <v>14</v>
      </c>
      <c r="I398" s="38" t="s">
        <v>12697</v>
      </c>
      <c r="J398" s="38" t="s">
        <v>12698</v>
      </c>
      <c r="K398" s="38" t="s">
        <v>12699</v>
      </c>
      <c r="L398" s="38" t="s">
        <v>12700</v>
      </c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39.75" hidden="1" thickBot="1" x14ac:dyDescent="0.3">
      <c r="A399" s="39">
        <v>91524000</v>
      </c>
      <c r="B399" s="38" t="s">
        <v>12892</v>
      </c>
      <c r="C399" s="37">
        <v>201912</v>
      </c>
      <c r="D399" s="38" t="s">
        <v>12704</v>
      </c>
      <c r="E399" s="37" t="s">
        <v>418</v>
      </c>
      <c r="F399" s="37">
        <v>1</v>
      </c>
      <c r="G399" s="37">
        <v>1</v>
      </c>
      <c r="H399" s="37">
        <v>3</v>
      </c>
      <c r="I399" s="38" t="s">
        <v>12737</v>
      </c>
      <c r="J399" s="38" t="s">
        <v>12698</v>
      </c>
      <c r="K399" s="38" t="s">
        <v>12699</v>
      </c>
      <c r="L399" s="38" t="s">
        <v>12700</v>
      </c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29" hidden="1" thickBot="1" x14ac:dyDescent="0.3">
      <c r="A400" s="39">
        <v>76800115</v>
      </c>
      <c r="B400" s="38" t="s">
        <v>13264</v>
      </c>
      <c r="C400" s="37">
        <v>201912</v>
      </c>
      <c r="D400" s="38" t="s">
        <v>12695</v>
      </c>
      <c r="E400" s="37" t="s">
        <v>12696</v>
      </c>
      <c r="F400" s="37">
        <v>0</v>
      </c>
      <c r="G400" s="37">
        <v>0</v>
      </c>
      <c r="H400" s="37">
        <v>14</v>
      </c>
      <c r="I400" s="38" t="s">
        <v>12697</v>
      </c>
      <c r="J400" s="38" t="s">
        <v>12698</v>
      </c>
      <c r="K400" s="38" t="s">
        <v>12699</v>
      </c>
      <c r="L400" s="38" t="s">
        <v>12700</v>
      </c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90.75" thickBot="1" x14ac:dyDescent="0.3">
      <c r="A401" s="39">
        <v>96753330</v>
      </c>
      <c r="B401" s="38" t="s">
        <v>12993</v>
      </c>
      <c r="C401" s="37">
        <v>201912</v>
      </c>
      <c r="D401" s="38" t="s">
        <v>12695</v>
      </c>
      <c r="E401" s="37" t="s">
        <v>12696</v>
      </c>
      <c r="F401" s="37">
        <v>0</v>
      </c>
      <c r="G401" s="37">
        <v>0</v>
      </c>
      <c r="H401" s="37">
        <v>14</v>
      </c>
      <c r="I401" s="38" t="s">
        <v>12697</v>
      </c>
      <c r="J401" s="38" t="s">
        <v>12698</v>
      </c>
      <c r="K401" s="38" t="s">
        <v>12699</v>
      </c>
      <c r="L401" s="38" t="s">
        <v>12700</v>
      </c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27" hidden="1" thickBot="1" x14ac:dyDescent="0.3">
      <c r="A402" s="39">
        <v>99591370</v>
      </c>
      <c r="B402" s="38" t="s">
        <v>13153</v>
      </c>
      <c r="C402" s="37">
        <v>201912</v>
      </c>
      <c r="D402" s="38" t="s">
        <v>12695</v>
      </c>
      <c r="E402" s="37" t="s">
        <v>12696</v>
      </c>
      <c r="F402" s="37">
        <v>0</v>
      </c>
      <c r="G402" s="37">
        <v>0</v>
      </c>
      <c r="H402" s="37">
        <v>14</v>
      </c>
      <c r="I402" s="38" t="s">
        <v>12697</v>
      </c>
      <c r="J402" s="38" t="s">
        <v>12698</v>
      </c>
      <c r="K402" s="38" t="s">
        <v>12699</v>
      </c>
      <c r="L402" s="38" t="s">
        <v>12741</v>
      </c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27" hidden="1" thickBot="1" x14ac:dyDescent="0.3">
      <c r="A403" s="39">
        <v>94478000</v>
      </c>
      <c r="B403" s="38" t="s">
        <v>12322</v>
      </c>
      <c r="C403" s="37">
        <v>201912</v>
      </c>
      <c r="D403" s="38" t="s">
        <v>12695</v>
      </c>
      <c r="E403" s="37" t="s">
        <v>12696</v>
      </c>
      <c r="F403" s="37">
        <v>0</v>
      </c>
      <c r="G403" s="37">
        <v>1</v>
      </c>
      <c r="H403" s="37">
        <v>14</v>
      </c>
      <c r="I403" s="38" t="s">
        <v>12697</v>
      </c>
      <c r="J403" s="38" t="s">
        <v>12698</v>
      </c>
      <c r="K403" s="38" t="s">
        <v>12699</v>
      </c>
      <c r="L403" s="38" t="s">
        <v>12700</v>
      </c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65.25" hidden="1" thickBot="1" x14ac:dyDescent="0.3">
      <c r="A404" s="39">
        <v>91335000</v>
      </c>
      <c r="B404" s="38" t="s">
        <v>12889</v>
      </c>
      <c r="C404" s="37">
        <v>201912</v>
      </c>
      <c r="D404" s="38" t="s">
        <v>12695</v>
      </c>
      <c r="E404" s="37" t="s">
        <v>418</v>
      </c>
      <c r="F404" s="37">
        <v>1</v>
      </c>
      <c r="G404" s="37">
        <v>0</v>
      </c>
      <c r="H404" s="37">
        <v>3</v>
      </c>
      <c r="I404" s="38" t="s">
        <v>12737</v>
      </c>
      <c r="J404" s="38" t="s">
        <v>12698</v>
      </c>
      <c r="K404" s="38" t="s">
        <v>12699</v>
      </c>
      <c r="L404" s="38" t="s">
        <v>12700</v>
      </c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52.5" hidden="1" thickBot="1" x14ac:dyDescent="0.3">
      <c r="A405" s="39">
        <v>91656000</v>
      </c>
      <c r="B405" s="38" t="s">
        <v>12897</v>
      </c>
      <c r="C405" s="37">
        <v>201912</v>
      </c>
      <c r="D405" s="38" t="s">
        <v>12704</v>
      </c>
      <c r="E405" s="37" t="s">
        <v>418</v>
      </c>
      <c r="F405" s="37">
        <v>1</v>
      </c>
      <c r="G405" s="37">
        <v>1</v>
      </c>
      <c r="H405" s="37">
        <v>4</v>
      </c>
      <c r="I405" s="38" t="s">
        <v>12864</v>
      </c>
      <c r="J405" s="38" t="s">
        <v>12698</v>
      </c>
      <c r="K405" s="38" t="s">
        <v>12699</v>
      </c>
      <c r="L405" s="38" t="s">
        <v>12741</v>
      </c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27" hidden="1" thickBot="1" x14ac:dyDescent="0.3">
      <c r="A406" s="39">
        <v>92165000</v>
      </c>
      <c r="B406" s="38" t="s">
        <v>12254</v>
      </c>
      <c r="C406" s="37">
        <v>201912</v>
      </c>
      <c r="D406" s="38" t="s">
        <v>12695</v>
      </c>
      <c r="E406" s="37" t="s">
        <v>418</v>
      </c>
      <c r="F406" s="37">
        <v>1</v>
      </c>
      <c r="G406" s="37">
        <v>1</v>
      </c>
      <c r="H406" s="37">
        <v>4</v>
      </c>
      <c r="I406" s="38" t="s">
        <v>12864</v>
      </c>
      <c r="J406" s="38" t="s">
        <v>12698</v>
      </c>
      <c r="K406" s="38" t="s">
        <v>12699</v>
      </c>
      <c r="L406" s="38" t="s">
        <v>12700</v>
      </c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52.5" hidden="1" thickBot="1" x14ac:dyDescent="0.3">
      <c r="A407" s="39">
        <v>96722580</v>
      </c>
      <c r="B407" s="38" t="s">
        <v>12990</v>
      </c>
      <c r="C407" s="37">
        <v>201912</v>
      </c>
      <c r="D407" s="38" t="s">
        <v>12695</v>
      </c>
      <c r="E407" s="37" t="s">
        <v>418</v>
      </c>
      <c r="F407" s="37">
        <v>0</v>
      </c>
      <c r="G407" s="37">
        <v>0</v>
      </c>
      <c r="H407" s="37">
        <v>13</v>
      </c>
      <c r="I407" s="38" t="s">
        <v>12739</v>
      </c>
      <c r="J407" s="38" t="s">
        <v>12698</v>
      </c>
      <c r="K407" s="38" t="s">
        <v>12699</v>
      </c>
      <c r="L407" s="38" t="s">
        <v>12700</v>
      </c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65.25" hidden="1" thickBot="1" x14ac:dyDescent="0.3">
      <c r="A408" s="39">
        <v>96756330</v>
      </c>
      <c r="B408" s="38" t="s">
        <v>12997</v>
      </c>
      <c r="C408" s="37">
        <v>201912</v>
      </c>
      <c r="D408" s="38" t="s">
        <v>12695</v>
      </c>
      <c r="E408" s="37" t="s">
        <v>12696</v>
      </c>
      <c r="F408" s="37">
        <v>0</v>
      </c>
      <c r="G408" s="37">
        <v>0</v>
      </c>
      <c r="H408" s="37">
        <v>13</v>
      </c>
      <c r="I408" s="38" t="s">
        <v>12739</v>
      </c>
      <c r="J408" s="38" t="s">
        <v>12698</v>
      </c>
      <c r="K408" s="38" t="s">
        <v>12699</v>
      </c>
      <c r="L408" s="38" t="s">
        <v>12700</v>
      </c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90.75" hidden="1" thickBot="1" x14ac:dyDescent="0.3">
      <c r="A409" s="39">
        <v>76036521</v>
      </c>
      <c r="B409" s="38" t="s">
        <v>12755</v>
      </c>
      <c r="C409" s="37">
        <v>201912</v>
      </c>
      <c r="D409" s="38" t="s">
        <v>12695</v>
      </c>
      <c r="E409" s="37" t="s">
        <v>12696</v>
      </c>
      <c r="F409" s="37">
        <v>0</v>
      </c>
      <c r="G409" s="37">
        <v>0</v>
      </c>
      <c r="H409" s="37">
        <v>14</v>
      </c>
      <c r="I409" s="38" t="s">
        <v>12697</v>
      </c>
      <c r="J409" s="38" t="s">
        <v>12698</v>
      </c>
      <c r="K409" s="38" t="s">
        <v>12699</v>
      </c>
      <c r="L409" s="38" t="s">
        <v>12741</v>
      </c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27" hidden="1" thickBot="1" x14ac:dyDescent="0.3">
      <c r="A410" s="39">
        <v>76016541</v>
      </c>
      <c r="B410" s="38" t="s">
        <v>12266</v>
      </c>
      <c r="C410" s="37">
        <v>201912</v>
      </c>
      <c r="D410" s="38" t="s">
        <v>12695</v>
      </c>
      <c r="E410" s="37" t="s">
        <v>418</v>
      </c>
      <c r="F410" s="37">
        <v>0</v>
      </c>
      <c r="G410" s="37">
        <v>0</v>
      </c>
      <c r="H410" s="37">
        <v>3</v>
      </c>
      <c r="I410" s="38" t="s">
        <v>12737</v>
      </c>
      <c r="J410" s="38" t="s">
        <v>12698</v>
      </c>
      <c r="K410" s="38" t="s">
        <v>12699</v>
      </c>
      <c r="L410" s="38" t="s">
        <v>12700</v>
      </c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39.75" hidden="1" thickBot="1" x14ac:dyDescent="0.3">
      <c r="A411" s="39">
        <v>93508000</v>
      </c>
      <c r="B411" s="38" t="s">
        <v>12921</v>
      </c>
      <c r="C411" s="37">
        <v>201912</v>
      </c>
      <c r="D411" s="38" t="s">
        <v>12695</v>
      </c>
      <c r="E411" s="37" t="s">
        <v>12696</v>
      </c>
      <c r="F411" s="37">
        <v>0</v>
      </c>
      <c r="G411" s="37">
        <v>0</v>
      </c>
      <c r="H411" s="37">
        <v>3</v>
      </c>
      <c r="I411" s="38" t="s">
        <v>12737</v>
      </c>
      <c r="J411" s="38" t="s">
        <v>12698</v>
      </c>
      <c r="K411" s="38" t="s">
        <v>12702</v>
      </c>
      <c r="L411" s="38" t="s">
        <v>12700</v>
      </c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52.5" hidden="1" thickBot="1" x14ac:dyDescent="0.3">
      <c r="A412" s="39">
        <v>76459878</v>
      </c>
      <c r="B412" s="38" t="s">
        <v>13226</v>
      </c>
      <c r="C412" s="37">
        <v>201912</v>
      </c>
      <c r="D412" s="38" t="s">
        <v>12695</v>
      </c>
      <c r="E412" s="37" t="s">
        <v>12696</v>
      </c>
      <c r="F412" s="37">
        <v>0</v>
      </c>
      <c r="G412" s="37">
        <v>0</v>
      </c>
      <c r="H412" s="37">
        <v>3</v>
      </c>
      <c r="I412" s="38" t="s">
        <v>12737</v>
      </c>
      <c r="J412" s="38" t="s">
        <v>12698</v>
      </c>
      <c r="K412" s="38" t="s">
        <v>12699</v>
      </c>
      <c r="L412" s="38" t="s">
        <v>12700</v>
      </c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03.5" hidden="1" thickBot="1" x14ac:dyDescent="0.3">
      <c r="A413" s="39">
        <v>82038300</v>
      </c>
      <c r="B413" s="38" t="s">
        <v>12220</v>
      </c>
      <c r="C413" s="37">
        <v>201912</v>
      </c>
      <c r="D413" s="38" t="s">
        <v>12695</v>
      </c>
      <c r="E413" s="37" t="s">
        <v>12696</v>
      </c>
      <c r="F413" s="37">
        <v>0</v>
      </c>
      <c r="G413" s="37">
        <v>1</v>
      </c>
      <c r="H413" s="37">
        <v>14</v>
      </c>
      <c r="I413" s="38" t="s">
        <v>12697</v>
      </c>
      <c r="J413" s="38" t="s">
        <v>12698</v>
      </c>
      <c r="K413" s="38" t="s">
        <v>12699</v>
      </c>
      <c r="L413" s="38" t="s">
        <v>12700</v>
      </c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52.5" hidden="1" thickBot="1" x14ac:dyDescent="0.3">
      <c r="A414" s="39">
        <v>92287000</v>
      </c>
      <c r="B414" s="38" t="s">
        <v>12907</v>
      </c>
      <c r="C414" s="37">
        <v>201912</v>
      </c>
      <c r="D414" s="38" t="s">
        <v>12695</v>
      </c>
      <c r="E414" s="37" t="s">
        <v>12696</v>
      </c>
      <c r="F414" s="37">
        <v>0</v>
      </c>
      <c r="G414" s="37">
        <v>0</v>
      </c>
      <c r="H414" s="37">
        <v>3</v>
      </c>
      <c r="I414" s="38" t="s">
        <v>12737</v>
      </c>
      <c r="J414" s="38" t="s">
        <v>12698</v>
      </c>
      <c r="K414" s="38" t="s">
        <v>12699</v>
      </c>
      <c r="L414" s="38" t="s">
        <v>12700</v>
      </c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52.5" hidden="1" thickBot="1" x14ac:dyDescent="0.3">
      <c r="A415" s="39">
        <v>81385800</v>
      </c>
      <c r="B415" s="38" t="s">
        <v>12216</v>
      </c>
      <c r="C415" s="37">
        <v>201912</v>
      </c>
      <c r="D415" s="38" t="s">
        <v>12695</v>
      </c>
      <c r="E415" s="37" t="s">
        <v>12696</v>
      </c>
      <c r="F415" s="37">
        <v>0</v>
      </c>
      <c r="G415" s="37">
        <v>1</v>
      </c>
      <c r="H415" s="37">
        <v>15</v>
      </c>
      <c r="I415" s="38" t="s">
        <v>12717</v>
      </c>
      <c r="J415" s="38" t="s">
        <v>12698</v>
      </c>
      <c r="K415" s="38" t="s">
        <v>12699</v>
      </c>
      <c r="L415" s="38" t="s">
        <v>12700</v>
      </c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65.25" hidden="1" thickBot="1" x14ac:dyDescent="0.3">
      <c r="A416" s="39">
        <v>96988920</v>
      </c>
      <c r="B416" s="38" t="s">
        <v>13096</v>
      </c>
      <c r="C416" s="37">
        <v>201912</v>
      </c>
      <c r="D416" s="38" t="s">
        <v>12695</v>
      </c>
      <c r="E416" s="37" t="s">
        <v>12696</v>
      </c>
      <c r="F416" s="37">
        <v>0</v>
      </c>
      <c r="G416" s="37">
        <v>0</v>
      </c>
      <c r="H416" s="37">
        <v>15</v>
      </c>
      <c r="I416" s="38" t="s">
        <v>12717</v>
      </c>
      <c r="J416" s="38" t="s">
        <v>12698</v>
      </c>
      <c r="K416" s="38" t="s">
        <v>12699</v>
      </c>
      <c r="L416" s="38" t="s">
        <v>12741</v>
      </c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52.5" hidden="1" thickBot="1" x14ac:dyDescent="0.3">
      <c r="A417" s="39">
        <v>93388000</v>
      </c>
      <c r="B417" s="38" t="s">
        <v>12916</v>
      </c>
      <c r="C417" s="37">
        <v>201912</v>
      </c>
      <c r="D417" s="38" t="s">
        <v>12695</v>
      </c>
      <c r="E417" s="37" t="s">
        <v>418</v>
      </c>
      <c r="F417" s="37">
        <v>0</v>
      </c>
      <c r="G417" s="37">
        <v>1</v>
      </c>
      <c r="H417" s="37">
        <v>15</v>
      </c>
      <c r="I417" s="38" t="s">
        <v>12717</v>
      </c>
      <c r="J417" s="38" t="s">
        <v>12698</v>
      </c>
      <c r="K417" s="38" t="s">
        <v>12699</v>
      </c>
      <c r="L417" s="38" t="s">
        <v>12700</v>
      </c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78" hidden="1" thickBot="1" x14ac:dyDescent="0.3">
      <c r="A418" s="39">
        <v>92268000</v>
      </c>
      <c r="B418" s="38" t="s">
        <v>13211</v>
      </c>
      <c r="C418" s="37">
        <v>201912</v>
      </c>
      <c r="D418" s="38" t="s">
        <v>12695</v>
      </c>
      <c r="E418" s="37" t="s">
        <v>12696</v>
      </c>
      <c r="F418" s="37">
        <v>0</v>
      </c>
      <c r="G418" s="37">
        <v>1</v>
      </c>
      <c r="H418" s="37">
        <v>15</v>
      </c>
      <c r="I418" s="38" t="s">
        <v>12717</v>
      </c>
      <c r="J418" s="38" t="s">
        <v>12698</v>
      </c>
      <c r="K418" s="38" t="s">
        <v>12699</v>
      </c>
      <c r="L418" s="38" t="s">
        <v>12700</v>
      </c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90.75" hidden="1" thickBot="1" x14ac:dyDescent="0.3">
      <c r="A419" s="39">
        <v>96842550</v>
      </c>
      <c r="B419" s="38" t="s">
        <v>13185</v>
      </c>
      <c r="C419" s="37">
        <v>201912</v>
      </c>
      <c r="D419" s="38" t="s">
        <v>12695</v>
      </c>
      <c r="E419" s="37" t="s">
        <v>12696</v>
      </c>
      <c r="F419" s="37">
        <v>0</v>
      </c>
      <c r="G419" s="37">
        <v>0</v>
      </c>
      <c r="H419" s="37">
        <v>15</v>
      </c>
      <c r="I419" s="38" t="s">
        <v>12717</v>
      </c>
      <c r="J419" s="38" t="s">
        <v>12698</v>
      </c>
      <c r="K419" s="38" t="s">
        <v>12699</v>
      </c>
      <c r="L419" s="38" t="s">
        <v>12700</v>
      </c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78" hidden="1" thickBot="1" x14ac:dyDescent="0.3">
      <c r="A420" s="39">
        <v>91744000</v>
      </c>
      <c r="B420" s="38" t="s">
        <v>12899</v>
      </c>
      <c r="C420" s="37">
        <v>201912</v>
      </c>
      <c r="D420" s="38" t="s">
        <v>12695</v>
      </c>
      <c r="E420" s="37" t="s">
        <v>12696</v>
      </c>
      <c r="F420" s="37">
        <v>0</v>
      </c>
      <c r="G420" s="37">
        <v>0</v>
      </c>
      <c r="H420" s="37">
        <v>3</v>
      </c>
      <c r="I420" s="38" t="s">
        <v>12737</v>
      </c>
      <c r="J420" s="38" t="s">
        <v>12698</v>
      </c>
      <c r="K420" s="38" t="s">
        <v>12699</v>
      </c>
      <c r="L420" s="38" t="s">
        <v>12700</v>
      </c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65.25" hidden="1" thickBot="1" x14ac:dyDescent="0.3">
      <c r="A421" s="39">
        <v>93039000</v>
      </c>
      <c r="B421" s="38" t="s">
        <v>12915</v>
      </c>
      <c r="C421" s="37">
        <v>201912</v>
      </c>
      <c r="D421" s="38" t="s">
        <v>12695</v>
      </c>
      <c r="E421" s="37" t="s">
        <v>12696</v>
      </c>
      <c r="F421" s="37">
        <v>0</v>
      </c>
      <c r="G421" s="37">
        <v>1</v>
      </c>
      <c r="H421" s="37">
        <v>3</v>
      </c>
      <c r="I421" s="38" t="s">
        <v>12737</v>
      </c>
      <c r="J421" s="38" t="s">
        <v>12698</v>
      </c>
      <c r="K421" s="38" t="s">
        <v>12699</v>
      </c>
      <c r="L421" s="38" t="s">
        <v>12700</v>
      </c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52.5" hidden="1" thickBot="1" x14ac:dyDescent="0.3">
      <c r="A422" s="39">
        <v>91694000</v>
      </c>
      <c r="B422" s="38" t="s">
        <v>12898</v>
      </c>
      <c r="C422" s="37">
        <v>201912</v>
      </c>
      <c r="D422" s="38" t="s">
        <v>12695</v>
      </c>
      <c r="E422" s="37" t="s">
        <v>12696</v>
      </c>
      <c r="F422" s="37">
        <v>0</v>
      </c>
      <c r="G422" s="37">
        <v>0</v>
      </c>
      <c r="H422" s="37">
        <v>3</v>
      </c>
      <c r="I422" s="38" t="s">
        <v>12737</v>
      </c>
      <c r="J422" s="38" t="s">
        <v>12698</v>
      </c>
      <c r="K422" s="38" t="s">
        <v>12699</v>
      </c>
      <c r="L422" s="38" t="s">
        <v>12700</v>
      </c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65.25" hidden="1" thickBot="1" x14ac:dyDescent="0.3">
      <c r="A423" s="39">
        <v>92552000</v>
      </c>
      <c r="B423" s="38" t="s">
        <v>12191</v>
      </c>
      <c r="C423" s="37">
        <v>201912</v>
      </c>
      <c r="D423" s="38" t="s">
        <v>12695</v>
      </c>
      <c r="E423" s="37" t="s">
        <v>418</v>
      </c>
      <c r="F423" s="37">
        <v>0</v>
      </c>
      <c r="G423" s="37">
        <v>0</v>
      </c>
      <c r="H423" s="37">
        <v>15</v>
      </c>
      <c r="I423" s="38" t="s">
        <v>12717</v>
      </c>
      <c r="J423" s="38" t="s">
        <v>12698</v>
      </c>
      <c r="K423" s="38" t="s">
        <v>12699</v>
      </c>
      <c r="L423" s="38" t="s">
        <v>12700</v>
      </c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78" hidden="1" thickBot="1" x14ac:dyDescent="0.3">
      <c r="A424" s="39">
        <v>91559000</v>
      </c>
      <c r="B424" s="38" t="s">
        <v>12894</v>
      </c>
      <c r="C424" s="37">
        <v>201912</v>
      </c>
      <c r="D424" s="38" t="s">
        <v>12695</v>
      </c>
      <c r="E424" s="37" t="s">
        <v>12696</v>
      </c>
      <c r="F424" s="37">
        <v>0</v>
      </c>
      <c r="G424" s="37">
        <v>1</v>
      </c>
      <c r="H424" s="37">
        <v>3</v>
      </c>
      <c r="I424" s="38" t="s">
        <v>12737</v>
      </c>
      <c r="J424" s="38" t="s">
        <v>12698</v>
      </c>
      <c r="K424" s="38" t="s">
        <v>12702</v>
      </c>
      <c r="L424" s="38" t="s">
        <v>12700</v>
      </c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52.5" hidden="1" thickBot="1" x14ac:dyDescent="0.3">
      <c r="A425" s="39">
        <v>92512000</v>
      </c>
      <c r="B425" s="38" t="s">
        <v>12911</v>
      </c>
      <c r="C425" s="37">
        <v>201912</v>
      </c>
      <c r="D425" s="38" t="s">
        <v>12695</v>
      </c>
      <c r="E425" s="37" t="s">
        <v>12696</v>
      </c>
      <c r="F425" s="37">
        <v>0</v>
      </c>
      <c r="G425" s="37">
        <v>0</v>
      </c>
      <c r="H425" s="37">
        <v>3</v>
      </c>
      <c r="I425" s="38" t="s">
        <v>12737</v>
      </c>
      <c r="J425" s="38" t="s">
        <v>12698</v>
      </c>
      <c r="K425" s="38" t="s">
        <v>12699</v>
      </c>
      <c r="L425" s="38" t="s">
        <v>12700</v>
      </c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52.5" hidden="1" thickBot="1" x14ac:dyDescent="0.3">
      <c r="A426" s="39">
        <v>88745400</v>
      </c>
      <c r="B426" s="38" t="s">
        <v>12169</v>
      </c>
      <c r="C426" s="37">
        <v>201912</v>
      </c>
      <c r="D426" s="38" t="s">
        <v>12695</v>
      </c>
      <c r="E426" s="37" t="s">
        <v>418</v>
      </c>
      <c r="F426" s="37">
        <v>0</v>
      </c>
      <c r="G426" s="37">
        <v>0</v>
      </c>
      <c r="H426" s="37">
        <v>3</v>
      </c>
      <c r="I426" s="38" t="s">
        <v>12737</v>
      </c>
      <c r="J426" s="38" t="s">
        <v>12698</v>
      </c>
      <c r="K426" s="38" t="s">
        <v>12699</v>
      </c>
      <c r="L426" s="38" t="s">
        <v>12700</v>
      </c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39.75" hidden="1" thickBot="1" x14ac:dyDescent="0.3">
      <c r="A427" s="39">
        <v>96809690</v>
      </c>
      <c r="B427" s="38" t="s">
        <v>13027</v>
      </c>
      <c r="C427" s="37">
        <v>201912</v>
      </c>
      <c r="D427" s="38" t="s">
        <v>12695</v>
      </c>
      <c r="E427" s="37" t="s">
        <v>12696</v>
      </c>
      <c r="F427" s="37">
        <v>0</v>
      </c>
      <c r="G427" s="37">
        <v>0</v>
      </c>
      <c r="H427" s="37">
        <v>14</v>
      </c>
      <c r="I427" s="38" t="s">
        <v>12697</v>
      </c>
      <c r="J427" s="38" t="s">
        <v>12698</v>
      </c>
      <c r="K427" s="38" t="s">
        <v>12699</v>
      </c>
      <c r="L427" s="38" t="s">
        <v>12700</v>
      </c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52.5" hidden="1" thickBot="1" x14ac:dyDescent="0.3">
      <c r="A428" s="39">
        <v>96756340</v>
      </c>
      <c r="B428" s="38" t="s">
        <v>12998</v>
      </c>
      <c r="C428" s="37">
        <v>201912</v>
      </c>
      <c r="D428" s="38" t="s">
        <v>12695</v>
      </c>
      <c r="E428" s="37" t="s">
        <v>12696</v>
      </c>
      <c r="F428" s="37">
        <v>0</v>
      </c>
      <c r="G428" s="37">
        <v>0</v>
      </c>
      <c r="H428" s="37">
        <v>13</v>
      </c>
      <c r="I428" s="38" t="s">
        <v>12739</v>
      </c>
      <c r="J428" s="38" t="s">
        <v>12698</v>
      </c>
      <c r="K428" s="38" t="s">
        <v>12699</v>
      </c>
      <c r="L428" s="38" t="s">
        <v>12700</v>
      </c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52.5" hidden="1" thickBot="1" x14ac:dyDescent="0.3">
      <c r="A429" s="39">
        <v>96806010</v>
      </c>
      <c r="B429" s="38" t="s">
        <v>13023</v>
      </c>
      <c r="C429" s="37">
        <v>201912</v>
      </c>
      <c r="D429" s="38" t="s">
        <v>12695</v>
      </c>
      <c r="E429" s="37" t="s">
        <v>12696</v>
      </c>
      <c r="F429" s="37">
        <v>0</v>
      </c>
      <c r="G429" s="37">
        <v>0</v>
      </c>
      <c r="H429" s="37">
        <v>14</v>
      </c>
      <c r="I429" s="38" t="s">
        <v>12697</v>
      </c>
      <c r="J429" s="38" t="s">
        <v>12698</v>
      </c>
      <c r="K429" s="38" t="s">
        <v>12702</v>
      </c>
      <c r="L429" s="38" t="s">
        <v>12700</v>
      </c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52.5" hidden="1" thickBot="1" x14ac:dyDescent="0.3">
      <c r="A430" s="39">
        <v>99551480</v>
      </c>
      <c r="B430" s="38" t="s">
        <v>12244</v>
      </c>
      <c r="C430" s="37">
        <v>201912</v>
      </c>
      <c r="D430" s="38" t="s">
        <v>12695</v>
      </c>
      <c r="E430" s="37" t="s">
        <v>12696</v>
      </c>
      <c r="F430" s="37">
        <v>0</v>
      </c>
      <c r="G430" s="37">
        <v>0</v>
      </c>
      <c r="H430" s="37">
        <v>3</v>
      </c>
      <c r="I430" s="38" t="s">
        <v>12737</v>
      </c>
      <c r="J430" s="38" t="s">
        <v>12698</v>
      </c>
      <c r="K430" s="38" t="s">
        <v>12699</v>
      </c>
      <c r="L430" s="38" t="s">
        <v>12700</v>
      </c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65.25" hidden="1" thickBot="1" x14ac:dyDescent="0.3">
      <c r="A431" s="39">
        <v>91350000</v>
      </c>
      <c r="B431" s="38" t="s">
        <v>12154</v>
      </c>
      <c r="C431" s="37">
        <v>201912</v>
      </c>
      <c r="D431" s="38" t="s">
        <v>12695</v>
      </c>
      <c r="E431" s="37" t="s">
        <v>12696</v>
      </c>
      <c r="F431" s="37">
        <v>0</v>
      </c>
      <c r="G431" s="37">
        <v>0</v>
      </c>
      <c r="H431" s="37">
        <v>3</v>
      </c>
      <c r="I431" s="38" t="s">
        <v>12737</v>
      </c>
      <c r="J431" s="38" t="s">
        <v>12698</v>
      </c>
      <c r="K431" s="38" t="s">
        <v>12699</v>
      </c>
      <c r="L431" s="38" t="s">
        <v>12700</v>
      </c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52.5" hidden="1" thickBot="1" x14ac:dyDescent="0.3">
      <c r="A432" s="39">
        <v>76306696</v>
      </c>
      <c r="B432" s="38" t="s">
        <v>12313</v>
      </c>
      <c r="C432" s="37">
        <v>201912</v>
      </c>
      <c r="D432" s="38" t="s">
        <v>12695</v>
      </c>
      <c r="E432" s="37" t="s">
        <v>418</v>
      </c>
      <c r="F432" s="37">
        <v>0</v>
      </c>
      <c r="G432" s="37">
        <v>1</v>
      </c>
      <c r="H432" s="37">
        <v>3</v>
      </c>
      <c r="I432" s="38" t="s">
        <v>12737</v>
      </c>
      <c r="J432" s="38" t="s">
        <v>12698</v>
      </c>
      <c r="K432" s="38" t="s">
        <v>12699</v>
      </c>
      <c r="L432" s="38" t="s">
        <v>12700</v>
      </c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65.25" hidden="1" thickBot="1" x14ac:dyDescent="0.3">
      <c r="A433" s="39">
        <v>93253000</v>
      </c>
      <c r="B433" s="38" t="s">
        <v>13218</v>
      </c>
      <c r="C433" s="37">
        <v>201912</v>
      </c>
      <c r="D433" s="38" t="s">
        <v>12695</v>
      </c>
      <c r="E433" s="37" t="s">
        <v>418</v>
      </c>
      <c r="F433" s="37">
        <v>0</v>
      </c>
      <c r="G433" s="37">
        <v>0</v>
      </c>
      <c r="H433" s="37">
        <v>15</v>
      </c>
      <c r="I433" s="38" t="s">
        <v>12717</v>
      </c>
      <c r="J433" s="38" t="s">
        <v>12698</v>
      </c>
      <c r="K433" s="38" t="s">
        <v>12702</v>
      </c>
      <c r="L433" s="38" t="s">
        <v>12741</v>
      </c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78" hidden="1" thickBot="1" x14ac:dyDescent="0.3">
      <c r="A434" s="39">
        <v>93470000</v>
      </c>
      <c r="B434" s="38" t="s">
        <v>12918</v>
      </c>
      <c r="C434" s="37">
        <v>201912</v>
      </c>
      <c r="D434" s="38" t="s">
        <v>12695</v>
      </c>
      <c r="E434" s="37" t="s">
        <v>12696</v>
      </c>
      <c r="F434" s="37">
        <v>0</v>
      </c>
      <c r="G434" s="37">
        <v>1</v>
      </c>
      <c r="H434" s="37">
        <v>3</v>
      </c>
      <c r="I434" s="38" t="s">
        <v>12737</v>
      </c>
      <c r="J434" s="38" t="s">
        <v>12698</v>
      </c>
      <c r="K434" s="38" t="s">
        <v>12699</v>
      </c>
      <c r="L434" s="38" t="s">
        <v>12700</v>
      </c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52.5" hidden="1" thickBot="1" x14ac:dyDescent="0.3">
      <c r="A435" s="39">
        <v>92051000</v>
      </c>
      <c r="B435" s="38" t="s">
        <v>12289</v>
      </c>
      <c r="C435" s="37">
        <v>201912</v>
      </c>
      <c r="D435" s="38" t="s">
        <v>12695</v>
      </c>
      <c r="E435" s="37" t="s">
        <v>418</v>
      </c>
      <c r="F435" s="37">
        <v>0</v>
      </c>
      <c r="G435" s="37">
        <v>1</v>
      </c>
      <c r="H435" s="37">
        <v>12</v>
      </c>
      <c r="I435" s="38" t="s">
        <v>12736</v>
      </c>
      <c r="J435" s="38" t="s">
        <v>12698</v>
      </c>
      <c r="K435" s="38" t="s">
        <v>12699</v>
      </c>
      <c r="L435" s="38" t="s">
        <v>12700</v>
      </c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39.75" hidden="1" thickBot="1" x14ac:dyDescent="0.3">
      <c r="A436" s="39">
        <v>99503280</v>
      </c>
      <c r="B436" s="38" t="s">
        <v>13101</v>
      </c>
      <c r="C436" s="37">
        <v>201912</v>
      </c>
      <c r="D436" s="38" t="s">
        <v>12704</v>
      </c>
      <c r="E436" s="37" t="s">
        <v>418</v>
      </c>
      <c r="F436" s="37">
        <v>1</v>
      </c>
      <c r="G436" s="37">
        <v>0</v>
      </c>
      <c r="H436" s="37">
        <v>3</v>
      </c>
      <c r="I436" s="38" t="s">
        <v>12737</v>
      </c>
      <c r="J436" s="38" t="s">
        <v>12698</v>
      </c>
      <c r="K436" s="38" t="s">
        <v>12699</v>
      </c>
      <c r="L436" s="38" t="s">
        <v>12700</v>
      </c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39.75" hidden="1" thickBot="1" x14ac:dyDescent="0.3">
      <c r="A437" s="39">
        <v>76257379</v>
      </c>
      <c r="B437" s="38" t="s">
        <v>13180</v>
      </c>
      <c r="C437" s="37">
        <v>201912</v>
      </c>
      <c r="D437" s="38" t="s">
        <v>12704</v>
      </c>
      <c r="E437" s="37" t="s">
        <v>12696</v>
      </c>
      <c r="F437" s="37">
        <v>0</v>
      </c>
      <c r="G437" s="37">
        <v>0</v>
      </c>
      <c r="H437" s="37">
        <v>11</v>
      </c>
      <c r="I437" s="38" t="s">
        <v>12748</v>
      </c>
      <c r="J437" s="38" t="s">
        <v>12698</v>
      </c>
      <c r="K437" s="38" t="s">
        <v>12699</v>
      </c>
      <c r="L437" s="38" t="s">
        <v>12700</v>
      </c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27" hidden="1" thickBot="1" x14ac:dyDescent="0.3">
      <c r="A438" s="39">
        <v>76381570</v>
      </c>
      <c r="B438" s="38" t="s">
        <v>12813</v>
      </c>
      <c r="C438" s="37">
        <v>201912</v>
      </c>
      <c r="D438" s="38" t="s">
        <v>12695</v>
      </c>
      <c r="E438" s="37" t="s">
        <v>418</v>
      </c>
      <c r="F438" s="37">
        <v>0</v>
      </c>
      <c r="G438" s="37">
        <v>0</v>
      </c>
      <c r="H438" s="37">
        <v>14</v>
      </c>
      <c r="I438" s="38" t="s">
        <v>12697</v>
      </c>
      <c r="J438" s="38" t="s">
        <v>12698</v>
      </c>
      <c r="K438" s="38" t="s">
        <v>12699</v>
      </c>
      <c r="L438" s="38" t="s">
        <v>12700</v>
      </c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16.25" hidden="1" thickBot="1" x14ac:dyDescent="0.3">
      <c r="A439" s="39">
        <v>76188980</v>
      </c>
      <c r="B439" s="38" t="s">
        <v>13189</v>
      </c>
      <c r="C439" s="37">
        <v>201912</v>
      </c>
      <c r="D439" s="38" t="s">
        <v>12695</v>
      </c>
      <c r="E439" s="37" t="s">
        <v>418</v>
      </c>
      <c r="F439" s="37">
        <v>0</v>
      </c>
      <c r="G439" s="37">
        <v>0</v>
      </c>
      <c r="H439" s="37">
        <v>14</v>
      </c>
      <c r="I439" s="38" t="s">
        <v>12697</v>
      </c>
      <c r="J439" s="38" t="s">
        <v>12698</v>
      </c>
      <c r="K439" s="38" t="s">
        <v>12699</v>
      </c>
      <c r="L439" s="38" t="s">
        <v>12700</v>
      </c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39.75" thickBot="1" x14ac:dyDescent="0.3">
      <c r="A440" s="39">
        <v>76820300</v>
      </c>
      <c r="B440" s="38" t="s">
        <v>12834</v>
      </c>
      <c r="C440" s="37">
        <v>201912</v>
      </c>
      <c r="D440" s="38" t="s">
        <v>12704</v>
      </c>
      <c r="E440" s="37" t="s">
        <v>12696</v>
      </c>
      <c r="F440" s="37">
        <v>0</v>
      </c>
      <c r="G440" s="37">
        <v>0</v>
      </c>
      <c r="H440" s="37">
        <v>2</v>
      </c>
      <c r="I440" s="38" t="s">
        <v>12733</v>
      </c>
      <c r="J440" s="38" t="s">
        <v>12698</v>
      </c>
      <c r="K440" s="38" t="s">
        <v>12699</v>
      </c>
      <c r="L440" s="38" t="s">
        <v>12700</v>
      </c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39.75" thickBot="1" x14ac:dyDescent="0.3">
      <c r="A441" s="39">
        <v>96708470</v>
      </c>
      <c r="B441" s="38" t="s">
        <v>12152</v>
      </c>
      <c r="C441" s="37">
        <v>201912</v>
      </c>
      <c r="D441" s="38" t="s">
        <v>12704</v>
      </c>
      <c r="E441" s="37" t="s">
        <v>418</v>
      </c>
      <c r="F441" s="37">
        <v>1</v>
      </c>
      <c r="G441" s="37">
        <v>1</v>
      </c>
      <c r="H441" s="37">
        <v>7</v>
      </c>
      <c r="I441" s="38" t="s">
        <v>12719</v>
      </c>
      <c r="J441" s="38" t="s">
        <v>12698</v>
      </c>
      <c r="K441" s="38" t="s">
        <v>12699</v>
      </c>
      <c r="L441" s="38" t="s">
        <v>12700</v>
      </c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39.75" thickBot="1" x14ac:dyDescent="0.3">
      <c r="A442" s="39">
        <v>79797990</v>
      </c>
      <c r="B442" s="38" t="s">
        <v>12158</v>
      </c>
      <c r="C442" s="37">
        <v>201912</v>
      </c>
      <c r="D442" s="38" t="s">
        <v>12704</v>
      </c>
      <c r="E442" s="37" t="s">
        <v>418</v>
      </c>
      <c r="F442" s="37">
        <v>1</v>
      </c>
      <c r="G442" s="37">
        <v>0</v>
      </c>
      <c r="H442" s="37">
        <v>1</v>
      </c>
      <c r="I442" s="38" t="s">
        <v>12705</v>
      </c>
      <c r="J442" s="38" t="s">
        <v>12698</v>
      </c>
      <c r="K442" s="38" t="s">
        <v>12699</v>
      </c>
      <c r="L442" s="38" t="s">
        <v>12700</v>
      </c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27" thickBot="1" x14ac:dyDescent="0.3">
      <c r="A443" s="39">
        <v>96872980</v>
      </c>
      <c r="B443" s="38" t="s">
        <v>12251</v>
      </c>
      <c r="C443" s="37">
        <v>201912</v>
      </c>
      <c r="D443" s="38" t="s">
        <v>12695</v>
      </c>
      <c r="E443" s="37" t="s">
        <v>12696</v>
      </c>
      <c r="F443" s="37">
        <v>0</v>
      </c>
      <c r="G443" s="37">
        <v>1</v>
      </c>
      <c r="H443" s="37">
        <v>14</v>
      </c>
      <c r="I443" s="38" t="s">
        <v>12697</v>
      </c>
      <c r="J443" s="38" t="s">
        <v>12698</v>
      </c>
      <c r="K443" s="38" t="s">
        <v>12699</v>
      </c>
      <c r="L443" s="38" t="s">
        <v>12700</v>
      </c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78" thickBot="1" x14ac:dyDescent="0.3">
      <c r="A444" s="39">
        <v>90269000</v>
      </c>
      <c r="B444" s="38" t="s">
        <v>12185</v>
      </c>
      <c r="C444" s="37">
        <v>201912</v>
      </c>
      <c r="D444" s="38" t="s">
        <v>12695</v>
      </c>
      <c r="E444" s="37" t="s">
        <v>418</v>
      </c>
      <c r="F444" s="37">
        <v>1</v>
      </c>
      <c r="G444" s="37">
        <v>1</v>
      </c>
      <c r="H444" s="37">
        <v>1</v>
      </c>
      <c r="I444" s="38" t="s">
        <v>12705</v>
      </c>
      <c r="J444" s="38" t="s">
        <v>12698</v>
      </c>
      <c r="K444" s="38" t="s">
        <v>12699</v>
      </c>
      <c r="L444" s="38" t="s">
        <v>12700</v>
      </c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65.25" thickBot="1" x14ac:dyDescent="0.3">
      <c r="A445" s="39">
        <v>77274820</v>
      </c>
      <c r="B445" s="38" t="s">
        <v>12373</v>
      </c>
      <c r="C445" s="37">
        <v>201912</v>
      </c>
      <c r="D445" s="38" t="s">
        <v>12695</v>
      </c>
      <c r="E445" s="37" t="s">
        <v>418</v>
      </c>
      <c r="F445" s="37">
        <v>0</v>
      </c>
      <c r="G445" s="37">
        <v>0</v>
      </c>
      <c r="H445" s="37">
        <v>10</v>
      </c>
      <c r="I445" s="38" t="s">
        <v>12721</v>
      </c>
      <c r="J445" s="38" t="s">
        <v>12698</v>
      </c>
      <c r="K445" s="38" t="s">
        <v>12702</v>
      </c>
      <c r="L445" s="38" t="s">
        <v>12700</v>
      </c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65.25" thickBot="1" x14ac:dyDescent="0.3">
      <c r="A446" s="39">
        <v>99577400</v>
      </c>
      <c r="B446" s="38" t="s">
        <v>13146</v>
      </c>
      <c r="C446" s="37">
        <v>201912</v>
      </c>
      <c r="D446" s="38" t="s">
        <v>12695</v>
      </c>
      <c r="E446" s="37" t="s">
        <v>418</v>
      </c>
      <c r="F446" s="37">
        <v>0</v>
      </c>
      <c r="G446" s="37">
        <v>0</v>
      </c>
      <c r="H446" s="37">
        <v>6</v>
      </c>
      <c r="I446" s="38" t="s">
        <v>12714</v>
      </c>
      <c r="J446" s="38" t="s">
        <v>12698</v>
      </c>
      <c r="K446" s="38" t="s">
        <v>12699</v>
      </c>
      <c r="L446" s="38" t="s">
        <v>12700</v>
      </c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39.75" thickBot="1" x14ac:dyDescent="0.3">
      <c r="A447" s="39">
        <v>76038659</v>
      </c>
      <c r="B447" s="38" t="s">
        <v>12756</v>
      </c>
      <c r="C447" s="37">
        <v>201912</v>
      </c>
      <c r="D447" s="38" t="s">
        <v>12695</v>
      </c>
      <c r="E447" s="37" t="s">
        <v>418</v>
      </c>
      <c r="F447" s="37">
        <v>0</v>
      </c>
      <c r="G447" s="37">
        <v>0</v>
      </c>
      <c r="H447" s="37">
        <v>10</v>
      </c>
      <c r="I447" s="38" t="s">
        <v>12721</v>
      </c>
      <c r="J447" s="38" t="s">
        <v>12698</v>
      </c>
      <c r="K447" s="38" t="s">
        <v>12702</v>
      </c>
      <c r="L447" s="38" t="s">
        <v>12700</v>
      </c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39.75" thickBot="1" x14ac:dyDescent="0.3">
      <c r="A448" s="39">
        <v>96596540</v>
      </c>
      <c r="B448" s="38" t="s">
        <v>12959</v>
      </c>
      <c r="C448" s="37">
        <v>201912</v>
      </c>
      <c r="D448" s="38" t="s">
        <v>12704</v>
      </c>
      <c r="E448" s="37" t="s">
        <v>418</v>
      </c>
      <c r="F448" s="37">
        <v>0</v>
      </c>
      <c r="G448" s="37">
        <v>0</v>
      </c>
      <c r="H448" s="37">
        <v>4</v>
      </c>
      <c r="I448" s="38" t="s">
        <v>12864</v>
      </c>
      <c r="J448" s="38" t="s">
        <v>12698</v>
      </c>
      <c r="K448" s="38" t="s">
        <v>12699</v>
      </c>
      <c r="L448" s="38" t="s">
        <v>12700</v>
      </c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52.5" thickBot="1" x14ac:dyDescent="0.3">
      <c r="A449" s="39">
        <v>96569460</v>
      </c>
      <c r="B449" s="38" t="s">
        <v>12211</v>
      </c>
      <c r="C449" s="37">
        <v>201912</v>
      </c>
      <c r="D449" s="38" t="s">
        <v>12695</v>
      </c>
      <c r="E449" s="37" t="s">
        <v>12696</v>
      </c>
      <c r="F449" s="37">
        <v>0</v>
      </c>
      <c r="G449" s="37">
        <v>1</v>
      </c>
      <c r="H449" s="37">
        <v>14</v>
      </c>
      <c r="I449" s="38" t="s">
        <v>12697</v>
      </c>
      <c r="J449" s="38" t="s">
        <v>12698</v>
      </c>
      <c r="K449" s="38" t="s">
        <v>12699</v>
      </c>
      <c r="L449" s="38" t="s">
        <v>12700</v>
      </c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65.25" thickBot="1" x14ac:dyDescent="0.3">
      <c r="A450" s="39">
        <v>76022072</v>
      </c>
      <c r="B450" s="38" t="s">
        <v>12747</v>
      </c>
      <c r="C450" s="37">
        <v>201912</v>
      </c>
      <c r="D450" s="38" t="s">
        <v>12695</v>
      </c>
      <c r="E450" s="37" t="s">
        <v>418</v>
      </c>
      <c r="F450" s="37">
        <v>0</v>
      </c>
      <c r="G450" s="37">
        <v>0</v>
      </c>
      <c r="H450" s="37">
        <v>11</v>
      </c>
      <c r="I450" s="38" t="s">
        <v>12748</v>
      </c>
      <c r="J450" s="38" t="s">
        <v>12698</v>
      </c>
      <c r="K450" s="38" t="s">
        <v>12702</v>
      </c>
      <c r="L450" s="38" t="s">
        <v>12700</v>
      </c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52.5" thickBot="1" x14ac:dyDescent="0.3">
      <c r="A451" s="39">
        <v>76326559</v>
      </c>
      <c r="B451" s="38" t="s">
        <v>13247</v>
      </c>
      <c r="C451" s="37">
        <v>201912</v>
      </c>
      <c r="D451" s="38" t="s">
        <v>12695</v>
      </c>
      <c r="E451" s="37" t="s">
        <v>418</v>
      </c>
      <c r="F451" s="37">
        <v>0</v>
      </c>
      <c r="G451" s="37">
        <v>0</v>
      </c>
      <c r="H451" s="37">
        <v>14</v>
      </c>
      <c r="I451" s="38" t="s">
        <v>12697</v>
      </c>
      <c r="J451" s="38" t="s">
        <v>12698</v>
      </c>
      <c r="K451" s="38" t="s">
        <v>12699</v>
      </c>
      <c r="L451" s="38" t="s">
        <v>12700</v>
      </c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52.5" thickBot="1" x14ac:dyDescent="0.3">
      <c r="A452" s="39">
        <v>99040000</v>
      </c>
      <c r="B452" s="38" t="s">
        <v>12258</v>
      </c>
      <c r="C452" s="37">
        <v>201912</v>
      </c>
      <c r="D452" s="38" t="s">
        <v>12695</v>
      </c>
      <c r="E452" s="37" t="s">
        <v>12696</v>
      </c>
      <c r="F452" s="37">
        <v>0</v>
      </c>
      <c r="G452" s="37">
        <v>0</v>
      </c>
      <c r="H452" s="37">
        <v>14</v>
      </c>
      <c r="I452" s="38" t="s">
        <v>12697</v>
      </c>
      <c r="J452" s="38" t="s">
        <v>12698</v>
      </c>
      <c r="K452" s="38" t="s">
        <v>12699</v>
      </c>
      <c r="L452" s="38" t="s">
        <v>12700</v>
      </c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52.5" thickBot="1" x14ac:dyDescent="0.3">
      <c r="A453" s="39">
        <v>99591440</v>
      </c>
      <c r="B453" s="38" t="s">
        <v>13154</v>
      </c>
      <c r="C453" s="37">
        <v>201912</v>
      </c>
      <c r="D453" s="38" t="s">
        <v>12695</v>
      </c>
      <c r="E453" s="37" t="s">
        <v>12696</v>
      </c>
      <c r="F453" s="37">
        <v>0</v>
      </c>
      <c r="G453" s="37">
        <v>0</v>
      </c>
      <c r="H453" s="37">
        <v>14</v>
      </c>
      <c r="I453" s="38" t="s">
        <v>12697</v>
      </c>
      <c r="J453" s="38" t="s">
        <v>12698</v>
      </c>
      <c r="K453" s="38" t="s">
        <v>12699</v>
      </c>
      <c r="L453" s="38" t="s">
        <v>12700</v>
      </c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52.5" thickBot="1" x14ac:dyDescent="0.3">
      <c r="A454" s="39">
        <v>94139000</v>
      </c>
      <c r="B454" s="38" t="s">
        <v>12341</v>
      </c>
      <c r="C454" s="37">
        <v>201912</v>
      </c>
      <c r="D454" s="38" t="s">
        <v>12695</v>
      </c>
      <c r="E454" s="37" t="s">
        <v>418</v>
      </c>
      <c r="F454" s="37">
        <v>0</v>
      </c>
      <c r="G454" s="37">
        <v>0</v>
      </c>
      <c r="H454" s="37">
        <v>16</v>
      </c>
      <c r="I454" s="38" t="s">
        <v>12697</v>
      </c>
      <c r="J454" s="38" t="s">
        <v>12698</v>
      </c>
      <c r="K454" s="38" t="s">
        <v>12699</v>
      </c>
      <c r="L454" s="38" t="s">
        <v>12700</v>
      </c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39.75" thickBot="1" x14ac:dyDescent="0.3">
      <c r="A455" s="39">
        <v>96677030</v>
      </c>
      <c r="B455" s="38" t="s">
        <v>13222</v>
      </c>
      <c r="C455" s="37">
        <v>201912</v>
      </c>
      <c r="D455" s="38" t="s">
        <v>12695</v>
      </c>
      <c r="E455" s="37" t="s">
        <v>12696</v>
      </c>
      <c r="F455" s="37">
        <v>0</v>
      </c>
      <c r="G455" s="37">
        <v>1</v>
      </c>
      <c r="H455" s="37">
        <v>14</v>
      </c>
      <c r="I455" s="38" t="s">
        <v>12697</v>
      </c>
      <c r="J455" s="38" t="s">
        <v>12698</v>
      </c>
      <c r="K455" s="38" t="s">
        <v>12699</v>
      </c>
      <c r="L455" s="38" t="s">
        <v>12700</v>
      </c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52.5" thickBot="1" x14ac:dyDescent="0.3">
      <c r="A456" s="39">
        <v>76202885</v>
      </c>
      <c r="B456" s="38" t="s">
        <v>13214</v>
      </c>
      <c r="C456" s="37">
        <v>201912</v>
      </c>
      <c r="D456" s="38" t="s">
        <v>12695</v>
      </c>
      <c r="E456" s="37" t="s">
        <v>418</v>
      </c>
      <c r="F456" s="37">
        <v>0</v>
      </c>
      <c r="G456" s="37">
        <v>1</v>
      </c>
      <c r="H456" s="37">
        <v>14</v>
      </c>
      <c r="I456" s="38" t="s">
        <v>12697</v>
      </c>
      <c r="J456" s="38" t="s">
        <v>12842</v>
      </c>
      <c r="K456" s="38" t="s">
        <v>12699</v>
      </c>
      <c r="L456" s="38" t="s">
        <v>12700</v>
      </c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52.5" thickBot="1" x14ac:dyDescent="0.3">
      <c r="A457" s="39">
        <v>96911570</v>
      </c>
      <c r="B457" s="38" t="s">
        <v>13065</v>
      </c>
      <c r="C457" s="37">
        <v>201912</v>
      </c>
      <c r="D457" s="38" t="s">
        <v>12695</v>
      </c>
      <c r="E457" s="37" t="s">
        <v>12696</v>
      </c>
      <c r="F457" s="37">
        <v>0</v>
      </c>
      <c r="G457" s="37">
        <v>0</v>
      </c>
      <c r="H457" s="37">
        <v>14</v>
      </c>
      <c r="I457" s="38" t="s">
        <v>12697</v>
      </c>
      <c r="J457" s="38" t="s">
        <v>12698</v>
      </c>
      <c r="K457" s="38" t="s">
        <v>12699</v>
      </c>
      <c r="L457" s="38" t="s">
        <v>12700</v>
      </c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65.25" thickBot="1" x14ac:dyDescent="0.3">
      <c r="A458" s="39">
        <v>78769870</v>
      </c>
      <c r="B458" s="38" t="s">
        <v>13265</v>
      </c>
      <c r="C458" s="37">
        <v>201912</v>
      </c>
      <c r="D458" s="38" t="s">
        <v>12695</v>
      </c>
      <c r="E458" s="37" t="s">
        <v>418</v>
      </c>
      <c r="F458" s="37">
        <v>0</v>
      </c>
      <c r="G458" s="37">
        <v>0</v>
      </c>
      <c r="H458" s="37">
        <v>14</v>
      </c>
      <c r="I458" s="38" t="s">
        <v>12697</v>
      </c>
      <c r="J458" s="38" t="s">
        <v>12698</v>
      </c>
      <c r="K458" s="38" t="s">
        <v>12699</v>
      </c>
      <c r="L458" s="38" t="s">
        <v>12700</v>
      </c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39.75" thickBot="1" x14ac:dyDescent="0.3">
      <c r="A459" s="39">
        <v>94082000</v>
      </c>
      <c r="B459" s="38" t="s">
        <v>12256</v>
      </c>
      <c r="C459" s="37">
        <v>201912</v>
      </c>
      <c r="D459" s="38" t="s">
        <v>12695</v>
      </c>
      <c r="E459" s="37" t="s">
        <v>418</v>
      </c>
      <c r="F459" s="37">
        <v>0</v>
      </c>
      <c r="G459" s="37">
        <v>1</v>
      </c>
      <c r="H459" s="37">
        <v>0</v>
      </c>
      <c r="I459" s="38" t="s">
        <v>12873</v>
      </c>
      <c r="J459" s="38" t="s">
        <v>12698</v>
      </c>
      <c r="K459" s="38" t="s">
        <v>12699</v>
      </c>
      <c r="L459" s="38" t="s">
        <v>12700</v>
      </c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65.25" thickBot="1" x14ac:dyDescent="0.3">
      <c r="A460" s="39">
        <v>76023435</v>
      </c>
      <c r="B460" s="38" t="s">
        <v>12749</v>
      </c>
      <c r="C460" s="37">
        <v>201912</v>
      </c>
      <c r="D460" s="38" t="s">
        <v>12695</v>
      </c>
      <c r="E460" s="37" t="s">
        <v>418</v>
      </c>
      <c r="F460" s="37">
        <v>0</v>
      </c>
      <c r="G460" s="37">
        <v>0</v>
      </c>
      <c r="H460" s="37">
        <v>10</v>
      </c>
      <c r="I460" s="38" t="s">
        <v>12721</v>
      </c>
      <c r="J460" s="38" t="s">
        <v>12698</v>
      </c>
      <c r="K460" s="38" t="s">
        <v>12702</v>
      </c>
      <c r="L460" s="38" t="s">
        <v>12700</v>
      </c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52.5" thickBot="1" x14ac:dyDescent="0.3">
      <c r="A461" s="39">
        <v>96542300</v>
      </c>
      <c r="B461" s="38" t="s">
        <v>12196</v>
      </c>
      <c r="C461" s="37">
        <v>201912</v>
      </c>
      <c r="D461" s="38" t="s">
        <v>12695</v>
      </c>
      <c r="E461" s="37" t="s">
        <v>12696</v>
      </c>
      <c r="F461" s="37">
        <v>0</v>
      </c>
      <c r="G461" s="37">
        <v>1</v>
      </c>
      <c r="H461" s="37">
        <v>11</v>
      </c>
      <c r="I461" s="38" t="s">
        <v>12748</v>
      </c>
      <c r="J461" s="38" t="s">
        <v>12698</v>
      </c>
      <c r="K461" s="38" t="s">
        <v>12702</v>
      </c>
      <c r="L461" s="38" t="s">
        <v>12700</v>
      </c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52.5" thickBot="1" x14ac:dyDescent="0.3">
      <c r="A462" s="39">
        <v>99010000</v>
      </c>
      <c r="B462" s="38" t="s">
        <v>12226</v>
      </c>
      <c r="C462" s="37">
        <v>201912</v>
      </c>
      <c r="D462" s="38" t="s">
        <v>12695</v>
      </c>
      <c r="E462" s="37" t="s">
        <v>12696</v>
      </c>
      <c r="F462" s="37">
        <v>0</v>
      </c>
      <c r="G462" s="37">
        <v>1</v>
      </c>
      <c r="H462" s="37">
        <v>14</v>
      </c>
      <c r="I462" s="38" t="s">
        <v>12697</v>
      </c>
      <c r="J462" s="38" t="s">
        <v>12698</v>
      </c>
      <c r="K462" s="38" t="s">
        <v>12699</v>
      </c>
      <c r="L462" s="38" t="s">
        <v>12700</v>
      </c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52.5" thickBot="1" x14ac:dyDescent="0.3">
      <c r="A463" s="39">
        <v>96513200</v>
      </c>
      <c r="B463" s="38" t="s">
        <v>12201</v>
      </c>
      <c r="C463" s="37">
        <v>201912</v>
      </c>
      <c r="D463" s="38" t="s">
        <v>12695</v>
      </c>
      <c r="E463" s="37" t="s">
        <v>12696</v>
      </c>
      <c r="F463" s="37">
        <v>0</v>
      </c>
      <c r="G463" s="37">
        <v>1</v>
      </c>
      <c r="H463" s="37">
        <v>14</v>
      </c>
      <c r="I463" s="38" t="s">
        <v>12697</v>
      </c>
      <c r="J463" s="38" t="s">
        <v>12698</v>
      </c>
      <c r="K463" s="38" t="s">
        <v>12699</v>
      </c>
      <c r="L463" s="38" t="s">
        <v>12700</v>
      </c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52.5" thickBot="1" x14ac:dyDescent="0.3">
      <c r="A464" s="39">
        <v>96427000</v>
      </c>
      <c r="B464" s="38" t="s">
        <v>12934</v>
      </c>
      <c r="C464" s="37">
        <v>201912</v>
      </c>
      <c r="D464" s="38" t="s">
        <v>12695</v>
      </c>
      <c r="E464" s="37" t="s">
        <v>418</v>
      </c>
      <c r="F464" s="37">
        <v>0</v>
      </c>
      <c r="G464" s="37">
        <v>0</v>
      </c>
      <c r="H464" s="37">
        <v>1</v>
      </c>
      <c r="I464" s="38" t="s">
        <v>12705</v>
      </c>
      <c r="J464" s="38" t="s">
        <v>12698</v>
      </c>
      <c r="K464" s="38" t="s">
        <v>12699</v>
      </c>
      <c r="L464" s="38" t="s">
        <v>12700</v>
      </c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39.75" thickBot="1" x14ac:dyDescent="0.3">
      <c r="A465" s="39">
        <v>59500012</v>
      </c>
      <c r="B465" s="38" t="s">
        <v>12706</v>
      </c>
      <c r="C465" s="37">
        <v>201912</v>
      </c>
      <c r="D465" s="38" t="s">
        <v>12704</v>
      </c>
      <c r="E465" s="37" t="s">
        <v>418</v>
      </c>
      <c r="F465" s="37">
        <v>0</v>
      </c>
      <c r="G465" s="37">
        <v>0</v>
      </c>
      <c r="H465" s="37">
        <v>14</v>
      </c>
      <c r="I465" s="38" t="s">
        <v>12697</v>
      </c>
      <c r="J465" s="38" t="s">
        <v>12698</v>
      </c>
      <c r="K465" s="38" t="s">
        <v>12699</v>
      </c>
      <c r="L465" s="38" t="s">
        <v>12700</v>
      </c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39.75" thickBot="1" x14ac:dyDescent="0.3">
      <c r="A466" s="39">
        <v>96528740</v>
      </c>
      <c r="B466" s="38" t="s">
        <v>12155</v>
      </c>
      <c r="C466" s="37">
        <v>201912</v>
      </c>
      <c r="D466" s="38" t="s">
        <v>12704</v>
      </c>
      <c r="E466" s="37" t="s">
        <v>418</v>
      </c>
      <c r="F466" s="37">
        <v>1</v>
      </c>
      <c r="G466" s="37">
        <v>0</v>
      </c>
      <c r="H466" s="37">
        <v>1</v>
      </c>
      <c r="I466" s="38" t="s">
        <v>12705</v>
      </c>
      <c r="J466" s="38" t="s">
        <v>12698</v>
      </c>
      <c r="K466" s="38" t="s">
        <v>12702</v>
      </c>
      <c r="L466" s="38" t="s">
        <v>12700</v>
      </c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39.75" thickBot="1" x14ac:dyDescent="0.3">
      <c r="A467" s="39">
        <v>91021000</v>
      </c>
      <c r="B467" s="38" t="s">
        <v>12880</v>
      </c>
      <c r="C467" s="37">
        <v>201912</v>
      </c>
      <c r="D467" s="38" t="s">
        <v>12704</v>
      </c>
      <c r="E467" s="37" t="s">
        <v>418</v>
      </c>
      <c r="F467" s="37">
        <v>1</v>
      </c>
      <c r="G467" s="37">
        <v>1</v>
      </c>
      <c r="H467" s="37">
        <v>3</v>
      </c>
      <c r="I467" s="38" t="s">
        <v>12737</v>
      </c>
      <c r="J467" s="38" t="s">
        <v>12698</v>
      </c>
      <c r="K467" s="38" t="s">
        <v>12699</v>
      </c>
      <c r="L467" s="38" t="s">
        <v>12700</v>
      </c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39.75" hidden="1" thickBot="1" x14ac:dyDescent="0.3">
      <c r="A468" s="39">
        <v>91482000</v>
      </c>
      <c r="B468" s="38" t="s">
        <v>12291</v>
      </c>
      <c r="C468" s="37">
        <v>201912</v>
      </c>
      <c r="D468" s="38" t="s">
        <v>12695</v>
      </c>
      <c r="E468" s="37" t="s">
        <v>418</v>
      </c>
      <c r="F468" s="37">
        <v>1</v>
      </c>
      <c r="G468" s="37">
        <v>1</v>
      </c>
      <c r="H468" s="37">
        <v>1</v>
      </c>
      <c r="I468" s="38" t="s">
        <v>12705</v>
      </c>
      <c r="J468" s="38" t="s">
        <v>12698</v>
      </c>
      <c r="K468" s="38" t="s">
        <v>12699</v>
      </c>
      <c r="L468" s="38" t="s">
        <v>12700</v>
      </c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52.5" hidden="1" thickBot="1" x14ac:dyDescent="0.3">
      <c r="A469" s="39">
        <v>96915330</v>
      </c>
      <c r="B469" s="38" t="s">
        <v>13068</v>
      </c>
      <c r="C469" s="37">
        <v>201912</v>
      </c>
      <c r="D469" s="38" t="s">
        <v>12704</v>
      </c>
      <c r="E469" s="37" t="s">
        <v>418</v>
      </c>
      <c r="F469" s="37">
        <v>0</v>
      </c>
      <c r="G469" s="37">
        <v>0</v>
      </c>
      <c r="H469" s="37">
        <v>5</v>
      </c>
      <c r="I469" s="38" t="s">
        <v>12711</v>
      </c>
      <c r="J469" s="38" t="s">
        <v>12698</v>
      </c>
      <c r="K469" s="38" t="s">
        <v>12699</v>
      </c>
      <c r="L469" s="38" t="s">
        <v>12700</v>
      </c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5.75" thickBot="1" x14ac:dyDescent="0.3">
      <c r="A470" s="35"/>
      <c r="B470" s="46" t="s">
        <v>12642</v>
      </c>
      <c r="C470" s="35"/>
      <c r="D470" s="35"/>
      <c r="E470" s="35"/>
      <c r="F470" s="35"/>
      <c r="G470" s="35"/>
      <c r="H470" s="35"/>
      <c r="I470" s="35" t="s">
        <v>13306</v>
      </c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5.75" hidden="1" thickBot="1" x14ac:dyDescent="0.3">
      <c r="A471" s="35"/>
      <c r="B471" s="46" t="s">
        <v>12640</v>
      </c>
      <c r="C471" s="35"/>
      <c r="D471" s="35"/>
      <c r="E471" s="35"/>
      <c r="F471" s="35"/>
      <c r="G471" s="35"/>
      <c r="H471" s="35"/>
      <c r="I471" s="35" t="s">
        <v>13306</v>
      </c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5.75" hidden="1" thickBot="1" x14ac:dyDescent="0.3">
      <c r="A472" s="35"/>
      <c r="B472" s="46" t="s">
        <v>12656</v>
      </c>
      <c r="C472" s="35"/>
      <c r="D472" s="35"/>
      <c r="E472" s="35"/>
      <c r="F472" s="35"/>
      <c r="G472" s="35"/>
      <c r="H472" s="35"/>
      <c r="I472" s="35" t="s">
        <v>13306</v>
      </c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5.75" hidden="1" thickBot="1" x14ac:dyDescent="0.3">
      <c r="A473" s="35"/>
      <c r="B473" s="46" t="s">
        <v>12639</v>
      </c>
      <c r="C473" s="35"/>
      <c r="D473" s="35"/>
      <c r="E473" s="35"/>
      <c r="F473" s="35"/>
      <c r="G473" s="35"/>
      <c r="H473" s="35"/>
      <c r="I473" s="35" t="s">
        <v>13306</v>
      </c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5.75" hidden="1" thickBot="1" x14ac:dyDescent="0.3">
      <c r="A474" s="35"/>
      <c r="B474" s="46" t="s">
        <v>12657</v>
      </c>
      <c r="C474" s="35"/>
      <c r="D474" s="35"/>
      <c r="E474" s="35"/>
      <c r="F474" s="35"/>
      <c r="G474" s="35"/>
      <c r="H474" s="35"/>
      <c r="I474" s="35" t="s">
        <v>13306</v>
      </c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5.75" hidden="1" thickBot="1" x14ac:dyDescent="0.3">
      <c r="A475" s="35"/>
      <c r="B475" s="46" t="s">
        <v>12546</v>
      </c>
      <c r="C475" s="35"/>
      <c r="D475" s="35"/>
      <c r="E475" s="35"/>
      <c r="F475" s="35"/>
      <c r="G475" s="35"/>
      <c r="H475" s="35"/>
      <c r="I475" s="35" t="s">
        <v>13306</v>
      </c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5.75" hidden="1" thickBot="1" x14ac:dyDescent="0.3">
      <c r="A476" s="35"/>
      <c r="B476" s="46" t="s">
        <v>12545</v>
      </c>
      <c r="C476" s="35"/>
      <c r="D476" s="35"/>
      <c r="E476" s="35"/>
      <c r="F476" s="35"/>
      <c r="G476" s="35"/>
      <c r="H476" s="35"/>
      <c r="I476" s="35" t="s">
        <v>13306</v>
      </c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5.75" hidden="1" thickBot="1" x14ac:dyDescent="0.3">
      <c r="A477" s="35"/>
      <c r="B477" s="46" t="s">
        <v>12518</v>
      </c>
      <c r="C477" s="35"/>
      <c r="D477" s="35"/>
      <c r="E477" s="35"/>
      <c r="F477" s="35"/>
      <c r="G477" s="35"/>
      <c r="H477" s="35"/>
      <c r="I477" s="35" t="s">
        <v>13306</v>
      </c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5.75" hidden="1" thickBot="1" x14ac:dyDescent="0.3">
      <c r="A478" s="35"/>
      <c r="B478" s="46" t="s">
        <v>12447</v>
      </c>
      <c r="C478" s="35"/>
      <c r="D478" s="35"/>
      <c r="E478" s="35"/>
      <c r="F478" s="35"/>
      <c r="G478" s="35"/>
      <c r="H478" s="35"/>
      <c r="I478" s="35" t="s">
        <v>13306</v>
      </c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5.75" hidden="1" thickBot="1" x14ac:dyDescent="0.3">
      <c r="A479" s="35"/>
      <c r="B479" s="46" t="s">
        <v>12528</v>
      </c>
      <c r="C479" s="35"/>
      <c r="D479" s="35"/>
      <c r="E479" s="35"/>
      <c r="F479" s="35"/>
      <c r="G479" s="35"/>
      <c r="H479" s="35"/>
      <c r="I479" s="35" t="s">
        <v>13306</v>
      </c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5.75" hidden="1" thickBot="1" x14ac:dyDescent="0.3">
      <c r="A480" s="35"/>
      <c r="B480" s="46" t="s">
        <v>12547</v>
      </c>
      <c r="C480" s="35"/>
      <c r="D480" s="35"/>
      <c r="E480" s="35"/>
      <c r="F480" s="35"/>
      <c r="G480" s="35"/>
      <c r="H480" s="35"/>
      <c r="I480" s="35" t="s">
        <v>13306</v>
      </c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5.75" hidden="1" thickBot="1" x14ac:dyDescent="0.3">
      <c r="A481" s="35"/>
      <c r="B481" s="46" t="s">
        <v>12562</v>
      </c>
      <c r="C481" s="35"/>
      <c r="D481" s="35"/>
      <c r="E481" s="35"/>
      <c r="F481" s="35"/>
      <c r="G481" s="35"/>
      <c r="H481" s="35"/>
      <c r="I481" s="35" t="s">
        <v>13306</v>
      </c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5.75" hidden="1" thickBot="1" x14ac:dyDescent="0.3">
      <c r="A482" s="35"/>
      <c r="B482" s="46" t="s">
        <v>12550</v>
      </c>
      <c r="C482" s="35"/>
      <c r="D482" s="35"/>
      <c r="E482" s="35"/>
      <c r="F482" s="35"/>
      <c r="G482" s="35"/>
      <c r="H482" s="35"/>
      <c r="I482" s="35" t="s">
        <v>13306</v>
      </c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5.75" hidden="1" thickBot="1" x14ac:dyDescent="0.3">
      <c r="A483" s="35"/>
      <c r="B483" s="46" t="s">
        <v>12551</v>
      </c>
      <c r="C483" s="35"/>
      <c r="D483" s="35"/>
      <c r="E483" s="35"/>
      <c r="F483" s="35"/>
      <c r="G483" s="35"/>
      <c r="H483" s="35"/>
      <c r="I483" s="35" t="s">
        <v>13306</v>
      </c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5.75" hidden="1" thickBot="1" x14ac:dyDescent="0.3">
      <c r="A484" s="35"/>
      <c r="B484" s="46" t="s">
        <v>12558</v>
      </c>
      <c r="C484" s="35"/>
      <c r="D484" s="35"/>
      <c r="E484" s="35"/>
      <c r="F484" s="35"/>
      <c r="G484" s="35"/>
      <c r="H484" s="35"/>
      <c r="I484" s="35" t="s">
        <v>13306</v>
      </c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5.75" hidden="1" thickBot="1" x14ac:dyDescent="0.3">
      <c r="A485" s="35"/>
      <c r="B485" s="46" t="s">
        <v>12103</v>
      </c>
      <c r="C485" s="35"/>
      <c r="D485" s="35"/>
      <c r="E485" s="35"/>
      <c r="F485" s="35"/>
      <c r="G485" s="35"/>
      <c r="H485" s="35"/>
      <c r="I485" s="35" t="s">
        <v>13306</v>
      </c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5.75" hidden="1" thickBot="1" x14ac:dyDescent="0.3">
      <c r="A486" s="35"/>
      <c r="B486" s="46" t="s">
        <v>12559</v>
      </c>
      <c r="C486" s="35"/>
      <c r="D486" s="35"/>
      <c r="E486" s="35"/>
      <c r="F486" s="35"/>
      <c r="G486" s="35"/>
      <c r="H486" s="35"/>
      <c r="I486" s="35" t="s">
        <v>13306</v>
      </c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5.75" hidden="1" thickBot="1" x14ac:dyDescent="0.3">
      <c r="A487" s="35"/>
      <c r="B487" s="46" t="s">
        <v>12560</v>
      </c>
      <c r="C487" s="35"/>
      <c r="D487" s="35"/>
      <c r="E487" s="35"/>
      <c r="F487" s="35"/>
      <c r="G487" s="35"/>
      <c r="H487" s="35"/>
      <c r="I487" s="35" t="s">
        <v>13306</v>
      </c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5.75" hidden="1" thickBot="1" x14ac:dyDescent="0.3">
      <c r="A488" s="35"/>
      <c r="B488" s="46" t="s">
        <v>12529</v>
      </c>
      <c r="C488" s="35"/>
      <c r="D488" s="35"/>
      <c r="E488" s="35"/>
      <c r="F488" s="35"/>
      <c r="G488" s="35"/>
      <c r="H488" s="35"/>
      <c r="I488" s="35" t="s">
        <v>13306</v>
      </c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5.75" hidden="1" thickBot="1" x14ac:dyDescent="0.3">
      <c r="A489" s="35"/>
      <c r="B489" s="46" t="s">
        <v>12533</v>
      </c>
      <c r="C489" s="35"/>
      <c r="D489" s="35"/>
      <c r="E489" s="35"/>
      <c r="F489" s="35"/>
      <c r="G489" s="35"/>
      <c r="H489" s="35"/>
      <c r="I489" s="35" t="s">
        <v>13306</v>
      </c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5.75" hidden="1" thickBot="1" x14ac:dyDescent="0.3">
      <c r="A490" s="35"/>
      <c r="B490" s="46" t="s">
        <v>12531</v>
      </c>
      <c r="C490" s="35"/>
      <c r="D490" s="35"/>
      <c r="E490" s="35"/>
      <c r="F490" s="35"/>
      <c r="G490" s="35"/>
      <c r="H490" s="35"/>
      <c r="I490" s="35" t="s">
        <v>13306</v>
      </c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5.75" hidden="1" thickBot="1" x14ac:dyDescent="0.3">
      <c r="A491" s="35"/>
      <c r="B491" s="46" t="s">
        <v>12530</v>
      </c>
      <c r="C491" s="35"/>
      <c r="D491" s="35"/>
      <c r="E491" s="35"/>
      <c r="F491" s="35"/>
      <c r="G491" s="35"/>
      <c r="H491" s="35"/>
      <c r="I491" s="35" t="s">
        <v>13306</v>
      </c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5.75" hidden="1" thickBot="1" x14ac:dyDescent="0.3">
      <c r="A492" s="35"/>
      <c r="B492" s="46" t="s">
        <v>12532</v>
      </c>
      <c r="C492" s="35"/>
      <c r="D492" s="35"/>
      <c r="E492" s="35"/>
      <c r="F492" s="35"/>
      <c r="G492" s="35"/>
      <c r="H492" s="35"/>
      <c r="I492" s="35" t="s">
        <v>13306</v>
      </c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5.75" hidden="1" thickBot="1" x14ac:dyDescent="0.3">
      <c r="A493" s="35"/>
      <c r="B493" s="46" t="s">
        <v>12456</v>
      </c>
      <c r="C493" s="35"/>
      <c r="D493" s="35"/>
      <c r="E493" s="35"/>
      <c r="F493" s="35"/>
      <c r="G493" s="35"/>
      <c r="H493" s="35"/>
      <c r="I493" s="35" t="s">
        <v>13306</v>
      </c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5.75" hidden="1" thickBot="1" x14ac:dyDescent="0.3">
      <c r="A494" s="35"/>
      <c r="B494" s="46" t="s">
        <v>12454</v>
      </c>
      <c r="C494" s="35"/>
      <c r="D494" s="35"/>
      <c r="E494" s="35"/>
      <c r="F494" s="35"/>
      <c r="G494" s="35"/>
      <c r="H494" s="35"/>
      <c r="I494" s="35" t="s">
        <v>13306</v>
      </c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5.75" hidden="1" thickBot="1" x14ac:dyDescent="0.3">
      <c r="A495" s="35"/>
      <c r="B495" s="46" t="s">
        <v>12666</v>
      </c>
      <c r="C495" s="35"/>
      <c r="D495" s="35"/>
      <c r="E495" s="35"/>
      <c r="F495" s="35"/>
      <c r="G495" s="35"/>
      <c r="H495" s="35"/>
      <c r="I495" s="35" t="s">
        <v>13306</v>
      </c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5.75" hidden="1" thickBot="1" x14ac:dyDescent="0.3">
      <c r="A496" s="35"/>
      <c r="B496" s="46" t="s">
        <v>12595</v>
      </c>
      <c r="C496" s="35"/>
      <c r="D496" s="35"/>
      <c r="E496" s="35"/>
      <c r="F496" s="35"/>
      <c r="G496" s="35"/>
      <c r="H496" s="35"/>
      <c r="I496" s="35" t="s">
        <v>13306</v>
      </c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5.75" hidden="1" thickBot="1" x14ac:dyDescent="0.3">
      <c r="A497" s="35"/>
      <c r="B497" s="46" t="s">
        <v>12607</v>
      </c>
      <c r="C497" s="35"/>
      <c r="D497" s="35"/>
      <c r="E497" s="35"/>
      <c r="F497" s="35"/>
      <c r="G497" s="35"/>
      <c r="H497" s="35"/>
      <c r="I497" s="35" t="s">
        <v>13306</v>
      </c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5.75" hidden="1" thickBot="1" x14ac:dyDescent="0.3">
      <c r="A498" s="35"/>
      <c r="B498" s="46" t="s">
        <v>12625</v>
      </c>
      <c r="C498" s="35"/>
      <c r="D498" s="35"/>
      <c r="E498" s="35"/>
      <c r="F498" s="35"/>
      <c r="G498" s="35"/>
      <c r="H498" s="35"/>
      <c r="I498" s="35" t="s">
        <v>13306</v>
      </c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5.75" hidden="1" thickBot="1" x14ac:dyDescent="0.3">
      <c r="A499" s="35"/>
      <c r="B499" s="46" t="s">
        <v>12641</v>
      </c>
      <c r="C499" s="35"/>
      <c r="D499" s="35"/>
      <c r="E499" s="35"/>
      <c r="F499" s="35"/>
      <c r="G499" s="35"/>
      <c r="H499" s="35"/>
      <c r="I499" s="35" t="s">
        <v>13306</v>
      </c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5.75" hidden="1" thickBot="1" x14ac:dyDescent="0.3">
      <c r="A500" s="35"/>
      <c r="B500" s="46" t="s">
        <v>12670</v>
      </c>
      <c r="C500" s="35"/>
      <c r="D500" s="35"/>
      <c r="E500" s="35"/>
      <c r="F500" s="35"/>
      <c r="G500" s="35"/>
      <c r="H500" s="35"/>
      <c r="I500" s="35" t="s">
        <v>13306</v>
      </c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5.75" hidden="1" thickBot="1" x14ac:dyDescent="0.3">
      <c r="A501" s="35"/>
      <c r="B501" s="46" t="s">
        <v>12548</v>
      </c>
      <c r="C501" s="35"/>
      <c r="D501" s="35"/>
      <c r="E501" s="35"/>
      <c r="F501" s="35"/>
      <c r="G501" s="35"/>
      <c r="H501" s="35"/>
      <c r="I501" s="35" t="s">
        <v>13306</v>
      </c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5.75" hidden="1" thickBot="1" x14ac:dyDescent="0.3">
      <c r="A502" s="35"/>
      <c r="B502" s="46" t="s">
        <v>12516</v>
      </c>
      <c r="C502" s="35"/>
      <c r="D502" s="35"/>
      <c r="E502" s="35"/>
      <c r="F502" s="35"/>
      <c r="G502" s="35"/>
      <c r="H502" s="35"/>
      <c r="I502" s="35" t="s">
        <v>13306</v>
      </c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5.75" hidden="1" thickBot="1" x14ac:dyDescent="0.3">
      <c r="A503" s="35"/>
      <c r="B503" s="46" t="s">
        <v>12632</v>
      </c>
      <c r="C503" s="35"/>
      <c r="D503" s="35"/>
      <c r="E503" s="35"/>
      <c r="F503" s="35"/>
      <c r="G503" s="35"/>
      <c r="H503" s="35"/>
      <c r="I503" s="35" t="s">
        <v>13306</v>
      </c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5.75" hidden="1" thickBot="1" x14ac:dyDescent="0.3">
      <c r="A504" s="35"/>
      <c r="B504" s="46" t="s">
        <v>12592</v>
      </c>
      <c r="C504" s="35"/>
      <c r="D504" s="35"/>
      <c r="E504" s="35"/>
      <c r="F504" s="35"/>
      <c r="G504" s="35"/>
      <c r="H504" s="35"/>
      <c r="I504" s="35" t="s">
        <v>13306</v>
      </c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5.75" hidden="1" thickBot="1" x14ac:dyDescent="0.3">
      <c r="A505" s="35"/>
      <c r="B505" s="50" t="s">
        <v>12575</v>
      </c>
      <c r="C505" s="35"/>
      <c r="D505" s="35"/>
      <c r="E505" s="35"/>
      <c r="F505" s="35"/>
      <c r="G505" s="35"/>
      <c r="H505" s="35"/>
      <c r="I505" s="35" t="s">
        <v>13306</v>
      </c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5.75" hidden="1" thickBot="1" x14ac:dyDescent="0.3">
      <c r="A506" s="35"/>
      <c r="B506" s="46" t="s">
        <v>12576</v>
      </c>
      <c r="C506" s="35"/>
      <c r="D506" s="35"/>
      <c r="E506" s="35"/>
      <c r="F506" s="35"/>
      <c r="G506" s="35"/>
      <c r="H506" s="35"/>
      <c r="I506" s="35" t="s">
        <v>13306</v>
      </c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5.75" hidden="1" thickBot="1" x14ac:dyDescent="0.3">
      <c r="A507" s="35"/>
      <c r="B507" s="46" t="s">
        <v>12608</v>
      </c>
      <c r="C507" s="35"/>
      <c r="D507" s="35"/>
      <c r="E507" s="35"/>
      <c r="F507" s="35"/>
      <c r="G507" s="35"/>
      <c r="H507" s="35"/>
      <c r="I507" s="35" t="s">
        <v>13306</v>
      </c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5.75" hidden="1" thickBot="1" x14ac:dyDescent="0.3">
      <c r="A508" s="35"/>
      <c r="B508" s="46" t="s">
        <v>12539</v>
      </c>
      <c r="C508" s="35"/>
      <c r="D508" s="35"/>
      <c r="E508" s="35"/>
      <c r="F508" s="35"/>
      <c r="G508" s="35"/>
      <c r="H508" s="35"/>
      <c r="I508" s="35" t="s">
        <v>13306</v>
      </c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5.75" thickBot="1" x14ac:dyDescent="0.3">
      <c r="A509" s="35"/>
      <c r="B509" s="46" t="s">
        <v>12594</v>
      </c>
      <c r="C509" s="35"/>
      <c r="D509" s="35"/>
      <c r="E509" s="35"/>
      <c r="F509" s="35"/>
      <c r="G509" s="35"/>
      <c r="H509" s="35"/>
      <c r="I509" s="35" t="s">
        <v>13306</v>
      </c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5.75" hidden="1" thickBot="1" x14ac:dyDescent="0.3">
      <c r="A510" s="35"/>
      <c r="B510" s="46" t="s">
        <v>12554</v>
      </c>
      <c r="C510" s="35"/>
      <c r="D510" s="35"/>
      <c r="E510" s="35"/>
      <c r="F510" s="35"/>
      <c r="G510" s="35"/>
      <c r="H510" s="35"/>
      <c r="I510" s="35" t="s">
        <v>13306</v>
      </c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5.75" hidden="1" thickBot="1" x14ac:dyDescent="0.3">
      <c r="A511" s="35"/>
      <c r="B511" s="46" t="s">
        <v>12463</v>
      </c>
      <c r="C511" s="35"/>
      <c r="D511" s="35"/>
      <c r="E511" s="35"/>
      <c r="F511" s="35"/>
      <c r="G511" s="35"/>
      <c r="H511" s="35"/>
      <c r="I511" s="35" t="s">
        <v>13306</v>
      </c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5.75" hidden="1" thickBot="1" x14ac:dyDescent="0.3">
      <c r="A512" s="35"/>
      <c r="B512" s="46" t="s">
        <v>12552</v>
      </c>
      <c r="C512" s="35"/>
      <c r="D512" s="35"/>
      <c r="E512" s="35"/>
      <c r="F512" s="35"/>
      <c r="G512" s="35"/>
      <c r="H512" s="35"/>
      <c r="I512" s="35" t="s">
        <v>13306</v>
      </c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5.75" hidden="1" thickBot="1" x14ac:dyDescent="0.3">
      <c r="A513" s="35"/>
      <c r="B513" s="46" t="s">
        <v>12565</v>
      </c>
      <c r="C513" s="35"/>
      <c r="D513" s="35"/>
      <c r="E513" s="35"/>
      <c r="F513" s="35"/>
      <c r="G513" s="35"/>
      <c r="H513" s="35"/>
      <c r="I513" s="35" t="s">
        <v>13306</v>
      </c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5.75" hidden="1" thickBot="1" x14ac:dyDescent="0.3">
      <c r="A514" s="35"/>
      <c r="B514" s="46" t="s">
        <v>12097</v>
      </c>
      <c r="C514" s="35"/>
      <c r="D514" s="35"/>
      <c r="E514" s="35"/>
      <c r="F514" s="35"/>
      <c r="G514" s="35"/>
      <c r="H514" s="35"/>
      <c r="I514" s="35" t="s">
        <v>13306</v>
      </c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5.75" hidden="1" thickBot="1" x14ac:dyDescent="0.3">
      <c r="A515" s="35"/>
      <c r="B515" s="46" t="s">
        <v>12099</v>
      </c>
      <c r="C515" s="35"/>
      <c r="D515" s="35"/>
      <c r="E515" s="35"/>
      <c r="F515" s="35"/>
      <c r="G515" s="35"/>
      <c r="H515" s="35"/>
      <c r="I515" s="35" t="s">
        <v>13306</v>
      </c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5.75" hidden="1" thickBot="1" x14ac:dyDescent="0.3">
      <c r="A516" s="35"/>
      <c r="B516" s="46" t="s">
        <v>12095</v>
      </c>
      <c r="C516" s="35"/>
      <c r="D516" s="35"/>
      <c r="E516" s="35"/>
      <c r="F516" s="35"/>
      <c r="G516" s="35"/>
      <c r="H516" s="35"/>
      <c r="I516" s="35" t="s">
        <v>13306</v>
      </c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5.75" hidden="1" thickBot="1" x14ac:dyDescent="0.3">
      <c r="A517" s="35"/>
      <c r="B517" s="46" t="s">
        <v>12472</v>
      </c>
      <c r="C517" s="35"/>
      <c r="D517" s="35"/>
      <c r="E517" s="35"/>
      <c r="F517" s="35"/>
      <c r="G517" s="35"/>
      <c r="H517" s="35"/>
      <c r="I517" s="35" t="s">
        <v>13306</v>
      </c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5.75" hidden="1" thickBot="1" x14ac:dyDescent="0.3">
      <c r="A518" s="35"/>
      <c r="B518" s="46" t="s">
        <v>12483</v>
      </c>
      <c r="C518" s="35"/>
      <c r="D518" s="35"/>
      <c r="E518" s="35"/>
      <c r="F518" s="35"/>
      <c r="G518" s="35"/>
      <c r="H518" s="35"/>
      <c r="I518" s="35" t="s">
        <v>13306</v>
      </c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5.75" hidden="1" thickBot="1" x14ac:dyDescent="0.3">
      <c r="A519" s="35"/>
      <c r="B519" s="46" t="s">
        <v>12499</v>
      </c>
      <c r="C519" s="35"/>
      <c r="D519" s="35"/>
      <c r="E519" s="35"/>
      <c r="F519" s="35"/>
      <c r="G519" s="35"/>
      <c r="H519" s="35"/>
      <c r="I519" s="35" t="s">
        <v>13306</v>
      </c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5.75" hidden="1" thickBot="1" x14ac:dyDescent="0.3">
      <c r="A520" s="35"/>
      <c r="B520" s="46" t="s">
        <v>12500</v>
      </c>
      <c r="C520" s="35"/>
      <c r="D520" s="35"/>
      <c r="E520" s="35"/>
      <c r="F520" s="35"/>
      <c r="G520" s="35"/>
      <c r="H520" s="35"/>
      <c r="I520" s="35" t="s">
        <v>13306</v>
      </c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5.75" hidden="1" thickBot="1" x14ac:dyDescent="0.3">
      <c r="A521" s="35"/>
      <c r="B521" s="46" t="s">
        <v>12400</v>
      </c>
      <c r="C521" s="35"/>
      <c r="D521" s="35"/>
      <c r="E521" s="35"/>
      <c r="F521" s="35"/>
      <c r="G521" s="35"/>
      <c r="H521" s="35"/>
      <c r="I521" s="35" t="s">
        <v>13306</v>
      </c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5.75" hidden="1" thickBot="1" x14ac:dyDescent="0.3">
      <c r="A522" s="35"/>
      <c r="B522" s="46" t="s">
        <v>12484</v>
      </c>
      <c r="C522" s="35"/>
      <c r="D522" s="35"/>
      <c r="E522" s="35"/>
      <c r="F522" s="35"/>
      <c r="G522" s="35"/>
      <c r="H522" s="35"/>
      <c r="I522" s="35" t="s">
        <v>13306</v>
      </c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5.75" hidden="1" thickBot="1" x14ac:dyDescent="0.3">
      <c r="A523" s="35"/>
      <c r="B523" s="46" t="s">
        <v>12451</v>
      </c>
      <c r="C523" s="35"/>
      <c r="D523" s="35"/>
      <c r="E523" s="35"/>
      <c r="F523" s="35"/>
      <c r="G523" s="35"/>
      <c r="H523" s="35"/>
      <c r="I523" s="35" t="s">
        <v>13306</v>
      </c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5.75" hidden="1" thickBot="1" x14ac:dyDescent="0.3">
      <c r="A524" s="35"/>
      <c r="B524" s="46" t="s">
        <v>12597</v>
      </c>
      <c r="C524" s="35"/>
      <c r="D524" s="35"/>
      <c r="E524" s="35"/>
      <c r="F524" s="35"/>
      <c r="G524" s="35"/>
      <c r="H524" s="35"/>
      <c r="I524" s="35" t="s">
        <v>13306</v>
      </c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5.75" hidden="1" thickBot="1" x14ac:dyDescent="0.3">
      <c r="A525" s="35"/>
      <c r="B525" s="46" t="s">
        <v>12452</v>
      </c>
      <c r="C525" s="35"/>
      <c r="D525" s="35"/>
      <c r="E525" s="35"/>
      <c r="F525" s="35"/>
      <c r="G525" s="35"/>
      <c r="H525" s="35"/>
      <c r="I525" s="35" t="s">
        <v>13306</v>
      </c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5.75" hidden="1" thickBot="1" x14ac:dyDescent="0.3">
      <c r="A526" s="35"/>
      <c r="B526" s="46" t="s">
        <v>12455</v>
      </c>
      <c r="C526" s="35"/>
      <c r="D526" s="35"/>
      <c r="E526" s="35"/>
      <c r="F526" s="35"/>
      <c r="G526" s="35"/>
      <c r="H526" s="35"/>
      <c r="I526" s="35" t="s">
        <v>13306</v>
      </c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5.75" hidden="1" thickBot="1" x14ac:dyDescent="0.3">
      <c r="A527" s="35"/>
      <c r="B527" s="46" t="s">
        <v>12637</v>
      </c>
      <c r="C527" s="35"/>
      <c r="D527" s="35"/>
      <c r="E527" s="35"/>
      <c r="F527" s="35"/>
      <c r="G527" s="35"/>
      <c r="H527" s="35"/>
      <c r="I527" s="35" t="s">
        <v>13306</v>
      </c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5.75" hidden="1" thickBot="1" x14ac:dyDescent="0.3">
      <c r="A528" s="35"/>
      <c r="B528" s="46" t="s">
        <v>12475</v>
      </c>
      <c r="C528" s="35"/>
      <c r="D528" s="35"/>
      <c r="E528" s="35"/>
      <c r="F528" s="35"/>
      <c r="G528" s="35"/>
      <c r="H528" s="35"/>
      <c r="I528" s="35" t="s">
        <v>13306</v>
      </c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5.75" hidden="1" thickBot="1" x14ac:dyDescent="0.3">
      <c r="A529" s="35"/>
      <c r="B529" s="46" t="s">
        <v>12453</v>
      </c>
      <c r="C529" s="35"/>
      <c r="D529" s="35"/>
      <c r="E529" s="35"/>
      <c r="F529" s="35"/>
      <c r="G529" s="35"/>
      <c r="H529" s="35"/>
      <c r="I529" s="35" t="s">
        <v>13306</v>
      </c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5.75" hidden="1" thickBot="1" x14ac:dyDescent="0.3">
      <c r="A530" s="35"/>
      <c r="B530" s="46" t="s">
        <v>12482</v>
      </c>
      <c r="C530" s="35"/>
      <c r="D530" s="35"/>
      <c r="E530" s="35"/>
      <c r="F530" s="35"/>
      <c r="G530" s="35"/>
      <c r="H530" s="35"/>
      <c r="I530" s="35" t="s">
        <v>13306</v>
      </c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5.75" hidden="1" thickBot="1" x14ac:dyDescent="0.3">
      <c r="A531" s="35"/>
      <c r="B531" s="46" t="s">
        <v>12505</v>
      </c>
      <c r="C531" s="35"/>
      <c r="D531" s="35"/>
      <c r="E531" s="35"/>
      <c r="F531" s="35"/>
      <c r="G531" s="35"/>
      <c r="H531" s="35"/>
      <c r="I531" s="35" t="s">
        <v>13306</v>
      </c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5.75" hidden="1" thickBot="1" x14ac:dyDescent="0.3">
      <c r="A532" s="35"/>
      <c r="B532" s="46" t="s">
        <v>12493</v>
      </c>
      <c r="C532" s="35"/>
      <c r="D532" s="35"/>
      <c r="E532" s="35"/>
      <c r="F532" s="35"/>
      <c r="G532" s="35"/>
      <c r="H532" s="35"/>
      <c r="I532" s="35" t="s">
        <v>13306</v>
      </c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5.75" hidden="1" thickBot="1" x14ac:dyDescent="0.3">
      <c r="A533" s="35"/>
      <c r="B533" s="46" t="s">
        <v>12485</v>
      </c>
      <c r="C533" s="35"/>
      <c r="D533" s="35"/>
      <c r="E533" s="35"/>
      <c r="F533" s="35"/>
      <c r="G533" s="35"/>
      <c r="H533" s="35"/>
      <c r="I533" s="35" t="s">
        <v>13306</v>
      </c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5.75" hidden="1" thickBot="1" x14ac:dyDescent="0.3">
      <c r="A534" s="35"/>
      <c r="B534" s="46" t="s">
        <v>12098</v>
      </c>
      <c r="C534" s="35"/>
      <c r="D534" s="35"/>
      <c r="E534" s="35"/>
      <c r="F534" s="35"/>
      <c r="G534" s="35"/>
      <c r="H534" s="35"/>
      <c r="I534" s="35" t="s">
        <v>13306</v>
      </c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5.75" hidden="1" thickBot="1" x14ac:dyDescent="0.3">
      <c r="A535" s="35"/>
      <c r="B535" s="46" t="s">
        <v>12486</v>
      </c>
      <c r="C535" s="35"/>
      <c r="D535" s="35"/>
      <c r="E535" s="35"/>
      <c r="F535" s="35"/>
      <c r="G535" s="35"/>
      <c r="H535" s="35"/>
      <c r="I535" s="35" t="s">
        <v>13306</v>
      </c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5.75" hidden="1" thickBot="1" x14ac:dyDescent="0.3">
      <c r="A536" s="35"/>
      <c r="B536" s="46" t="s">
        <v>12553</v>
      </c>
      <c r="C536" s="35"/>
      <c r="D536" s="35"/>
      <c r="E536" s="35"/>
      <c r="F536" s="35"/>
      <c r="G536" s="35"/>
      <c r="H536" s="35"/>
      <c r="I536" s="35" t="s">
        <v>13306</v>
      </c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5.75" hidden="1" thickBot="1" x14ac:dyDescent="0.3">
      <c r="A537" s="35"/>
      <c r="B537" s="46" t="s">
        <v>12458</v>
      </c>
      <c r="C537" s="35"/>
      <c r="D537" s="35"/>
      <c r="E537" s="35"/>
      <c r="F537" s="35"/>
      <c r="G537" s="35"/>
      <c r="H537" s="35"/>
      <c r="I537" s="35" t="s">
        <v>13306</v>
      </c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5.75" hidden="1" thickBot="1" x14ac:dyDescent="0.3">
      <c r="A538" s="35"/>
      <c r="B538" s="46" t="s">
        <v>12459</v>
      </c>
      <c r="C538" s="35"/>
      <c r="D538" s="35"/>
      <c r="E538" s="35"/>
      <c r="F538" s="35"/>
      <c r="G538" s="35"/>
      <c r="H538" s="35"/>
      <c r="I538" s="35" t="s">
        <v>13306</v>
      </c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5.75" hidden="1" thickBot="1" x14ac:dyDescent="0.3">
      <c r="A539" s="35"/>
      <c r="B539" s="46" t="s">
        <v>12460</v>
      </c>
      <c r="C539" s="35"/>
      <c r="D539" s="35"/>
      <c r="E539" s="35"/>
      <c r="F539" s="35"/>
      <c r="G539" s="35"/>
      <c r="H539" s="35"/>
      <c r="I539" s="35" t="s">
        <v>13306</v>
      </c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5.75" hidden="1" thickBot="1" x14ac:dyDescent="0.3">
      <c r="A540" s="35"/>
      <c r="B540" s="46" t="s">
        <v>12487</v>
      </c>
      <c r="C540" s="35"/>
      <c r="D540" s="35"/>
      <c r="E540" s="35"/>
      <c r="F540" s="35"/>
      <c r="G540" s="35"/>
      <c r="H540" s="35"/>
      <c r="I540" s="35" t="s">
        <v>13306</v>
      </c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5.75" hidden="1" thickBot="1" x14ac:dyDescent="0.3">
      <c r="A541" s="35"/>
      <c r="B541" s="46" t="s">
        <v>12489</v>
      </c>
      <c r="C541" s="35"/>
      <c r="D541" s="35"/>
      <c r="E541" s="35"/>
      <c r="F541" s="35"/>
      <c r="G541" s="35"/>
      <c r="H541" s="35"/>
      <c r="I541" s="35" t="s">
        <v>13306</v>
      </c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5.75" hidden="1" thickBot="1" x14ac:dyDescent="0.3">
      <c r="A542" s="35"/>
      <c r="B542" s="46" t="s">
        <v>12635</v>
      </c>
      <c r="C542" s="35"/>
      <c r="D542" s="35"/>
      <c r="E542" s="35"/>
      <c r="F542" s="35"/>
      <c r="G542" s="35"/>
      <c r="H542" s="35"/>
      <c r="I542" s="35" t="s">
        <v>13306</v>
      </c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5.75" hidden="1" thickBot="1" x14ac:dyDescent="0.3">
      <c r="A543" s="35"/>
      <c r="B543" s="46" t="s">
        <v>12490</v>
      </c>
      <c r="C543" s="35"/>
      <c r="D543" s="35"/>
      <c r="E543" s="35"/>
      <c r="F543" s="35"/>
      <c r="G543" s="35"/>
      <c r="H543" s="35"/>
      <c r="I543" s="35" t="s">
        <v>13306</v>
      </c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5.75" hidden="1" thickBot="1" x14ac:dyDescent="0.3">
      <c r="A544" s="35"/>
      <c r="B544" s="46" t="s">
        <v>12497</v>
      </c>
      <c r="C544" s="35"/>
      <c r="D544" s="35"/>
      <c r="E544" s="35"/>
      <c r="F544" s="35"/>
      <c r="G544" s="35"/>
      <c r="H544" s="35"/>
      <c r="I544" s="35" t="s">
        <v>13306</v>
      </c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5.75" hidden="1" thickBot="1" x14ac:dyDescent="0.3">
      <c r="A545" s="35"/>
      <c r="B545" s="46" t="s">
        <v>12491</v>
      </c>
      <c r="C545" s="35"/>
      <c r="D545" s="35"/>
      <c r="E545" s="35"/>
      <c r="F545" s="35"/>
      <c r="G545" s="35"/>
      <c r="H545" s="35"/>
      <c r="I545" s="35" t="s">
        <v>13306</v>
      </c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5.75" hidden="1" thickBot="1" x14ac:dyDescent="0.3">
      <c r="A546" s="35"/>
      <c r="B546" s="46" t="s">
        <v>12468</v>
      </c>
      <c r="C546" s="35"/>
      <c r="D546" s="35"/>
      <c r="E546" s="35"/>
      <c r="F546" s="35"/>
      <c r="G546" s="35"/>
      <c r="H546" s="35"/>
      <c r="I546" s="35" t="s">
        <v>13306</v>
      </c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5.75" hidden="1" thickBot="1" x14ac:dyDescent="0.3">
      <c r="A547" s="35"/>
      <c r="B547" s="46" t="s">
        <v>12471</v>
      </c>
      <c r="C547" s="35"/>
      <c r="D547" s="35"/>
      <c r="E547" s="35"/>
      <c r="F547" s="35"/>
      <c r="G547" s="35"/>
      <c r="H547" s="35"/>
      <c r="I547" s="35" t="s">
        <v>13306</v>
      </c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5.75" hidden="1" thickBot="1" x14ac:dyDescent="0.3">
      <c r="A548" s="35"/>
      <c r="B548" s="46" t="s">
        <v>12469</v>
      </c>
      <c r="C548" s="35"/>
      <c r="D548" s="35"/>
      <c r="E548" s="35"/>
      <c r="F548" s="35"/>
      <c r="G548" s="35"/>
      <c r="H548" s="35"/>
      <c r="I548" s="35" t="s">
        <v>13306</v>
      </c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5.75" hidden="1" thickBot="1" x14ac:dyDescent="0.3">
      <c r="A549" s="35"/>
      <c r="B549" s="46" t="s">
        <v>12470</v>
      </c>
      <c r="C549" s="35"/>
      <c r="D549" s="35"/>
      <c r="E549" s="35"/>
      <c r="F549" s="35"/>
      <c r="G549" s="35"/>
      <c r="H549" s="35"/>
      <c r="I549" s="35" t="s">
        <v>13306</v>
      </c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5.75" hidden="1" thickBot="1" x14ac:dyDescent="0.3">
      <c r="A550" s="35"/>
      <c r="B550" s="46" t="s">
        <v>12473</v>
      </c>
      <c r="C550" s="35"/>
      <c r="D550" s="35"/>
      <c r="E550" s="35"/>
      <c r="F550" s="35"/>
      <c r="G550" s="35"/>
      <c r="H550" s="35"/>
      <c r="I550" s="35" t="s">
        <v>13306</v>
      </c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5.75" hidden="1" thickBot="1" x14ac:dyDescent="0.3">
      <c r="A551" s="35"/>
      <c r="B551" s="46" t="s">
        <v>12494</v>
      </c>
      <c r="C551" s="35"/>
      <c r="D551" s="35"/>
      <c r="E551" s="35"/>
      <c r="F551" s="35"/>
      <c r="G551" s="35"/>
      <c r="H551" s="35"/>
      <c r="I551" s="35" t="s">
        <v>13306</v>
      </c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5.75" hidden="1" thickBot="1" x14ac:dyDescent="0.3">
      <c r="A552" s="35"/>
      <c r="B552" s="46" t="s">
        <v>12504</v>
      </c>
      <c r="C552" s="35"/>
      <c r="D552" s="35"/>
      <c r="E552" s="35"/>
      <c r="F552" s="35"/>
      <c r="G552" s="35"/>
      <c r="H552" s="35"/>
      <c r="I552" s="35" t="s">
        <v>13306</v>
      </c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5.75" hidden="1" thickBot="1" x14ac:dyDescent="0.3">
      <c r="A553" s="35"/>
      <c r="B553" s="46" t="s">
        <v>12498</v>
      </c>
      <c r="C553" s="35"/>
      <c r="D553" s="35"/>
      <c r="E553" s="35"/>
      <c r="F553" s="35"/>
      <c r="G553" s="35"/>
      <c r="H553" s="35"/>
      <c r="I553" s="35" t="s">
        <v>13306</v>
      </c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5.75" hidden="1" thickBot="1" x14ac:dyDescent="0.3">
      <c r="A554" s="35"/>
      <c r="B554" s="46" t="s">
        <v>12492</v>
      </c>
      <c r="C554" s="35"/>
      <c r="D554" s="35"/>
      <c r="E554" s="35"/>
      <c r="F554" s="35"/>
      <c r="G554" s="35"/>
      <c r="H554" s="35"/>
      <c r="I554" s="35" t="s">
        <v>13306</v>
      </c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5.75" hidden="1" thickBot="1" x14ac:dyDescent="0.3">
      <c r="A555" s="35"/>
      <c r="B555" s="46" t="s">
        <v>12488</v>
      </c>
      <c r="C555" s="35"/>
      <c r="D555" s="35"/>
      <c r="E555" s="35"/>
      <c r="F555" s="35"/>
      <c r="G555" s="35"/>
      <c r="H555" s="35"/>
      <c r="I555" s="35" t="s">
        <v>13306</v>
      </c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5.75" hidden="1" thickBot="1" x14ac:dyDescent="0.3">
      <c r="A556" s="35"/>
      <c r="B556" s="46" t="s">
        <v>12495</v>
      </c>
      <c r="C556" s="35"/>
      <c r="D556" s="35"/>
      <c r="E556" s="35"/>
      <c r="F556" s="35"/>
      <c r="G556" s="35"/>
      <c r="H556" s="35"/>
      <c r="I556" s="35" t="s">
        <v>13306</v>
      </c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5.75" hidden="1" thickBot="1" x14ac:dyDescent="0.3">
      <c r="A557" s="35"/>
      <c r="B557" s="46" t="s">
        <v>12654</v>
      </c>
      <c r="C557" s="35"/>
      <c r="D557" s="35"/>
      <c r="E557" s="35"/>
      <c r="F557" s="35"/>
      <c r="G557" s="35"/>
      <c r="H557" s="35"/>
      <c r="I557" s="35" t="s">
        <v>13306</v>
      </c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5.75" hidden="1" thickBot="1" x14ac:dyDescent="0.3">
      <c r="A558" s="35"/>
      <c r="B558" s="46" t="s">
        <v>12659</v>
      </c>
      <c r="C558" s="35"/>
      <c r="D558" s="35"/>
      <c r="E558" s="35"/>
      <c r="F558" s="35"/>
      <c r="G558" s="35"/>
      <c r="H558" s="35"/>
      <c r="I558" s="35" t="s">
        <v>13306</v>
      </c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5.75" hidden="1" thickBot="1" x14ac:dyDescent="0.3">
      <c r="A559" s="35"/>
      <c r="B559" s="46" t="s">
        <v>12496</v>
      </c>
      <c r="C559" s="35"/>
      <c r="D559" s="35"/>
      <c r="E559" s="35"/>
      <c r="F559" s="35"/>
      <c r="G559" s="35"/>
      <c r="H559" s="35"/>
      <c r="I559" s="35" t="s">
        <v>13306</v>
      </c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5.75" hidden="1" thickBot="1" x14ac:dyDescent="0.3">
      <c r="A560" s="35"/>
      <c r="B560" s="46" t="s">
        <v>12540</v>
      </c>
      <c r="C560" s="35"/>
      <c r="D560" s="35"/>
      <c r="E560" s="35"/>
      <c r="F560" s="35"/>
      <c r="G560" s="35"/>
      <c r="H560" s="35"/>
      <c r="I560" s="35" t="s">
        <v>13306</v>
      </c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5.75" hidden="1" thickBot="1" x14ac:dyDescent="0.3">
      <c r="A561" s="35"/>
      <c r="B561" s="46" t="s">
        <v>12549</v>
      </c>
      <c r="C561" s="35"/>
      <c r="D561" s="35"/>
      <c r="E561" s="35"/>
      <c r="F561" s="35"/>
      <c r="G561" s="35"/>
      <c r="H561" s="35"/>
      <c r="I561" s="35" t="s">
        <v>13306</v>
      </c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5.75" hidden="1" thickBot="1" x14ac:dyDescent="0.3">
      <c r="A562" s="35"/>
      <c r="B562" s="46" t="s">
        <v>12564</v>
      </c>
      <c r="C562" s="35"/>
      <c r="D562" s="35"/>
      <c r="E562" s="35"/>
      <c r="F562" s="35"/>
      <c r="G562" s="35"/>
      <c r="H562" s="35"/>
      <c r="I562" s="35" t="s">
        <v>13306</v>
      </c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5.75" hidden="1" thickBot="1" x14ac:dyDescent="0.3">
      <c r="A563" s="35"/>
      <c r="B563" s="46" t="s">
        <v>12567</v>
      </c>
      <c r="C563" s="35"/>
      <c r="D563" s="35"/>
      <c r="E563" s="35"/>
      <c r="F563" s="35"/>
      <c r="G563" s="35"/>
      <c r="H563" s="35"/>
      <c r="I563" s="35" t="s">
        <v>13306</v>
      </c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5.75" hidden="1" thickBot="1" x14ac:dyDescent="0.3">
      <c r="A564" s="35"/>
      <c r="B564" s="46" t="s">
        <v>12566</v>
      </c>
      <c r="C564" s="35"/>
      <c r="D564" s="35"/>
      <c r="E564" s="35"/>
      <c r="F564" s="35"/>
      <c r="G564" s="35"/>
      <c r="H564" s="35"/>
      <c r="I564" s="35" t="s">
        <v>13306</v>
      </c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5.75" hidden="1" thickBot="1" x14ac:dyDescent="0.3">
      <c r="A565" s="35"/>
      <c r="B565" s="46" t="s">
        <v>12568</v>
      </c>
      <c r="C565" s="35"/>
      <c r="D565" s="35"/>
      <c r="E565" s="35"/>
      <c r="F565" s="35"/>
      <c r="G565" s="35"/>
      <c r="H565" s="35"/>
      <c r="I565" s="35" t="s">
        <v>13306</v>
      </c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5.75" hidden="1" thickBot="1" x14ac:dyDescent="0.3">
      <c r="A566" s="35"/>
      <c r="B566" s="46" t="s">
        <v>12570</v>
      </c>
      <c r="C566" s="35"/>
      <c r="D566" s="35"/>
      <c r="E566" s="35"/>
      <c r="F566" s="35"/>
      <c r="G566" s="35"/>
      <c r="H566" s="35"/>
      <c r="I566" s="35" t="s">
        <v>13306</v>
      </c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5.75" hidden="1" thickBot="1" x14ac:dyDescent="0.3">
      <c r="A567" s="35"/>
      <c r="B567" s="46" t="s">
        <v>12569</v>
      </c>
      <c r="C567" s="35"/>
      <c r="D567" s="35"/>
      <c r="E567" s="35"/>
      <c r="F567" s="35"/>
      <c r="G567" s="35"/>
      <c r="H567" s="35"/>
      <c r="I567" s="35" t="s">
        <v>13306</v>
      </c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5.75" hidden="1" thickBot="1" x14ac:dyDescent="0.3">
      <c r="A568" s="35"/>
      <c r="B568" s="46" t="s">
        <v>12574</v>
      </c>
      <c r="C568" s="35"/>
      <c r="D568" s="35"/>
      <c r="E568" s="35"/>
      <c r="F568" s="35"/>
      <c r="G568" s="35"/>
      <c r="H568" s="35"/>
      <c r="I568" s="35" t="s">
        <v>13306</v>
      </c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5.75" hidden="1" thickBot="1" x14ac:dyDescent="0.3">
      <c r="A569" s="35"/>
      <c r="B569" s="46" t="s">
        <v>12572</v>
      </c>
      <c r="C569" s="35"/>
      <c r="D569" s="35"/>
      <c r="E569" s="35"/>
      <c r="F569" s="35"/>
      <c r="G569" s="35"/>
      <c r="H569" s="35"/>
      <c r="I569" s="35" t="s">
        <v>13306</v>
      </c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5.75" hidden="1" thickBot="1" x14ac:dyDescent="0.3">
      <c r="A570" s="35"/>
      <c r="B570" s="46" t="s">
        <v>12571</v>
      </c>
      <c r="C570" s="35"/>
      <c r="D570" s="35"/>
      <c r="E570" s="35"/>
      <c r="F570" s="35"/>
      <c r="G570" s="35"/>
      <c r="H570" s="35"/>
      <c r="I570" s="35" t="s">
        <v>13306</v>
      </c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5.75" hidden="1" thickBot="1" x14ac:dyDescent="0.3">
      <c r="A571" s="35"/>
      <c r="B571" s="46" t="s">
        <v>12573</v>
      </c>
      <c r="C571" s="35"/>
      <c r="D571" s="35"/>
      <c r="E571" s="35"/>
      <c r="F571" s="35"/>
      <c r="G571" s="35"/>
      <c r="H571" s="35"/>
      <c r="I571" s="35" t="s">
        <v>13306</v>
      </c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5.75" hidden="1" thickBot="1" x14ac:dyDescent="0.3">
      <c r="A572" s="35"/>
      <c r="B572" s="46" t="s">
        <v>12613</v>
      </c>
      <c r="C572" s="35"/>
      <c r="D572" s="35"/>
      <c r="E572" s="35"/>
      <c r="F572" s="35"/>
      <c r="G572" s="35"/>
      <c r="H572" s="35"/>
      <c r="I572" s="35" t="s">
        <v>13306</v>
      </c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5.75" hidden="1" thickBot="1" x14ac:dyDescent="0.3">
      <c r="A573" s="35"/>
      <c r="B573" s="46" t="s">
        <v>12563</v>
      </c>
      <c r="C573" s="35"/>
      <c r="D573" s="35"/>
      <c r="E573" s="35"/>
      <c r="F573" s="35"/>
      <c r="G573" s="35"/>
      <c r="H573" s="35"/>
      <c r="I573" s="35" t="s">
        <v>13306</v>
      </c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5.75" hidden="1" thickBot="1" x14ac:dyDescent="0.3">
      <c r="A574" s="35"/>
      <c r="B574" s="46" t="s">
        <v>12561</v>
      </c>
      <c r="C574" s="35"/>
      <c r="D574" s="35"/>
      <c r="E574" s="35"/>
      <c r="F574" s="35"/>
      <c r="G574" s="35"/>
      <c r="H574" s="35"/>
      <c r="I574" s="35" t="s">
        <v>13306</v>
      </c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5.75" hidden="1" thickBot="1" x14ac:dyDescent="0.3">
      <c r="A575" s="35"/>
      <c r="B575" s="49" t="s">
        <v>12449</v>
      </c>
      <c r="C575" s="35"/>
      <c r="D575" s="35"/>
      <c r="E575" s="35"/>
      <c r="F575" s="35"/>
      <c r="G575" s="35"/>
      <c r="H575" s="35"/>
      <c r="I575" s="35" t="s">
        <v>13306</v>
      </c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5.75" hidden="1" thickBot="1" x14ac:dyDescent="0.3">
      <c r="A576" s="35"/>
      <c r="B576" s="46" t="s">
        <v>12638</v>
      </c>
      <c r="C576" s="35"/>
      <c r="D576" s="35"/>
      <c r="E576" s="35"/>
      <c r="F576" s="35"/>
      <c r="G576" s="35"/>
      <c r="H576" s="35"/>
      <c r="I576" s="35" t="s">
        <v>13306</v>
      </c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5.75" hidden="1" thickBot="1" x14ac:dyDescent="0.3">
      <c r="A577" s="35"/>
      <c r="B577" s="46" t="s">
        <v>12655</v>
      </c>
      <c r="C577" s="35"/>
      <c r="D577" s="35"/>
      <c r="E577" s="35"/>
      <c r="F577" s="35"/>
      <c r="G577" s="35"/>
      <c r="H577" s="35"/>
      <c r="I577" s="35" t="s">
        <v>13306</v>
      </c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5.75" hidden="1" thickBot="1" x14ac:dyDescent="0.3">
      <c r="A578" s="35"/>
      <c r="B578" s="46" t="s">
        <v>12584</v>
      </c>
      <c r="C578" s="35"/>
      <c r="D578" s="35"/>
      <c r="E578" s="35"/>
      <c r="F578" s="35"/>
      <c r="G578" s="35"/>
      <c r="H578" s="35"/>
      <c r="I578" s="35" t="s">
        <v>13306</v>
      </c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5.75" hidden="1" thickBot="1" x14ac:dyDescent="0.3">
      <c r="A579" s="35"/>
      <c r="B579" s="46" t="s">
        <v>12583</v>
      </c>
      <c r="C579" s="35"/>
      <c r="D579" s="35"/>
      <c r="E579" s="35"/>
      <c r="F579" s="35"/>
      <c r="G579" s="35"/>
      <c r="H579" s="35"/>
      <c r="I579" s="35" t="s">
        <v>13306</v>
      </c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5.75" hidden="1" thickBot="1" x14ac:dyDescent="0.3">
      <c r="A580" s="35"/>
      <c r="B580" s="46" t="s">
        <v>12577</v>
      </c>
      <c r="C580" s="35"/>
      <c r="D580" s="35"/>
      <c r="E580" s="35"/>
      <c r="F580" s="35"/>
      <c r="G580" s="35"/>
      <c r="H580" s="35"/>
      <c r="I580" s="35" t="s">
        <v>13306</v>
      </c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5.75" hidden="1" thickBot="1" x14ac:dyDescent="0.3">
      <c r="A581" s="35"/>
      <c r="B581" s="46" t="s">
        <v>12578</v>
      </c>
      <c r="C581" s="35"/>
      <c r="D581" s="35"/>
      <c r="E581" s="35"/>
      <c r="F581" s="35"/>
      <c r="G581" s="35"/>
      <c r="H581" s="35"/>
      <c r="I581" s="35" t="s">
        <v>13306</v>
      </c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5.75" hidden="1" thickBot="1" x14ac:dyDescent="0.3">
      <c r="A582" s="35"/>
      <c r="B582" s="46" t="s">
        <v>12580</v>
      </c>
      <c r="C582" s="35"/>
      <c r="D582" s="35"/>
      <c r="E582" s="35"/>
      <c r="F582" s="35"/>
      <c r="G582" s="35"/>
      <c r="H582" s="35"/>
      <c r="I582" s="35" t="s">
        <v>13306</v>
      </c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5.75" hidden="1" thickBot="1" x14ac:dyDescent="0.3">
      <c r="A583" s="35"/>
      <c r="B583" s="46" t="s">
        <v>12579</v>
      </c>
      <c r="C583" s="35"/>
      <c r="D583" s="35"/>
      <c r="E583" s="35"/>
      <c r="F583" s="35"/>
      <c r="G583" s="35"/>
      <c r="H583" s="35"/>
      <c r="I583" s="35" t="s">
        <v>13306</v>
      </c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5.75" hidden="1" thickBot="1" x14ac:dyDescent="0.3">
      <c r="A584" s="35"/>
      <c r="B584" s="46" t="s">
        <v>12581</v>
      </c>
      <c r="C584" s="35"/>
      <c r="D584" s="35"/>
      <c r="E584" s="35"/>
      <c r="F584" s="35"/>
      <c r="G584" s="35"/>
      <c r="H584" s="35"/>
      <c r="I584" s="35" t="s">
        <v>13306</v>
      </c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5.75" hidden="1" thickBot="1" x14ac:dyDescent="0.3">
      <c r="A585" s="35"/>
      <c r="B585" s="46" t="s">
        <v>12557</v>
      </c>
      <c r="C585" s="35"/>
      <c r="D585" s="35"/>
      <c r="E585" s="35"/>
      <c r="F585" s="35"/>
      <c r="G585" s="35"/>
      <c r="H585" s="35"/>
      <c r="I585" s="35" t="s">
        <v>13306</v>
      </c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5.75" hidden="1" thickBot="1" x14ac:dyDescent="0.3">
      <c r="A586" s="35"/>
      <c r="B586" s="46" t="s">
        <v>12582</v>
      </c>
      <c r="C586" s="35"/>
      <c r="D586" s="35"/>
      <c r="E586" s="35"/>
      <c r="F586" s="35"/>
      <c r="G586" s="35"/>
      <c r="H586" s="35"/>
      <c r="I586" s="35" t="s">
        <v>13306</v>
      </c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5.75" hidden="1" thickBot="1" x14ac:dyDescent="0.3">
      <c r="A587" s="35"/>
      <c r="B587" s="46" t="s">
        <v>12585</v>
      </c>
      <c r="C587" s="35"/>
      <c r="D587" s="35"/>
      <c r="E587" s="35"/>
      <c r="F587" s="35"/>
      <c r="G587" s="35"/>
      <c r="H587" s="35"/>
      <c r="I587" s="35" t="s">
        <v>13306</v>
      </c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5.75" hidden="1" thickBot="1" x14ac:dyDescent="0.3">
      <c r="A588" s="35"/>
      <c r="B588" s="46" t="s">
        <v>12586</v>
      </c>
      <c r="C588" s="35"/>
      <c r="D588" s="35"/>
      <c r="E588" s="35"/>
      <c r="F588" s="35"/>
      <c r="G588" s="35"/>
      <c r="H588" s="35"/>
      <c r="I588" s="35" t="s">
        <v>13306</v>
      </c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5.75" hidden="1" thickBot="1" x14ac:dyDescent="0.3">
      <c r="A589" s="35"/>
      <c r="B589" s="46" t="s">
        <v>12587</v>
      </c>
      <c r="C589" s="35"/>
      <c r="D589" s="35"/>
      <c r="E589" s="35"/>
      <c r="F589" s="35"/>
      <c r="G589" s="35"/>
      <c r="H589" s="35"/>
      <c r="I589" s="35" t="s">
        <v>13306</v>
      </c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5.75" hidden="1" thickBot="1" x14ac:dyDescent="0.3">
      <c r="A590" s="35"/>
      <c r="B590" s="46" t="s">
        <v>12543</v>
      </c>
      <c r="C590" s="35"/>
      <c r="D590" s="35"/>
      <c r="E590" s="35"/>
      <c r="F590" s="35"/>
      <c r="G590" s="35"/>
      <c r="H590" s="35"/>
      <c r="I590" s="35" t="s">
        <v>13306</v>
      </c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90.75" hidden="1" thickBot="1" x14ac:dyDescent="0.3">
      <c r="A591" s="39">
        <v>96980650</v>
      </c>
      <c r="B591" s="38" t="s">
        <v>13094</v>
      </c>
      <c r="C591" s="37">
        <v>201912</v>
      </c>
      <c r="D591" s="38" t="s">
        <v>12695</v>
      </c>
      <c r="E591" s="37" t="s">
        <v>12696</v>
      </c>
      <c r="F591" s="37">
        <v>0</v>
      </c>
      <c r="G591" s="37">
        <v>0</v>
      </c>
      <c r="H591" s="37">
        <v>14</v>
      </c>
      <c r="I591" s="38" t="s">
        <v>12697</v>
      </c>
      <c r="J591" s="38" t="s">
        <v>12698</v>
      </c>
      <c r="K591" s="38" t="s">
        <v>12699</v>
      </c>
      <c r="L591" s="38" t="s">
        <v>12700</v>
      </c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39.75" hidden="1" thickBot="1" x14ac:dyDescent="0.3">
      <c r="A592" s="39">
        <v>93845000</v>
      </c>
      <c r="B592" s="38" t="s">
        <v>12923</v>
      </c>
      <c r="C592" s="37">
        <v>201912</v>
      </c>
      <c r="D592" s="38" t="s">
        <v>12704</v>
      </c>
      <c r="E592" s="37" t="s">
        <v>12696</v>
      </c>
      <c r="F592" s="37">
        <v>1</v>
      </c>
      <c r="G592" s="37">
        <v>1</v>
      </c>
      <c r="H592" s="37">
        <v>1</v>
      </c>
      <c r="I592" s="38" t="s">
        <v>12705</v>
      </c>
      <c r="J592" s="38" t="s">
        <v>12698</v>
      </c>
      <c r="K592" s="38" t="s">
        <v>12702</v>
      </c>
      <c r="L592" s="38" t="s">
        <v>12700</v>
      </c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52.5" hidden="1" thickBot="1" x14ac:dyDescent="0.3">
      <c r="A593" s="39">
        <v>94405000</v>
      </c>
      <c r="B593" s="38" t="s">
        <v>13292</v>
      </c>
      <c r="C593" s="37">
        <v>201912</v>
      </c>
      <c r="D593" s="38" t="s">
        <v>12695</v>
      </c>
      <c r="E593" s="37" t="s">
        <v>12696</v>
      </c>
      <c r="F593" s="37">
        <v>0</v>
      </c>
      <c r="G593" s="37">
        <v>0</v>
      </c>
      <c r="H593" s="37">
        <v>14</v>
      </c>
      <c r="I593" s="38" t="s">
        <v>12697</v>
      </c>
      <c r="J593" s="38" t="s">
        <v>12698</v>
      </c>
      <c r="K593" s="38" t="s">
        <v>12699</v>
      </c>
      <c r="L593" s="38" t="s">
        <v>12741</v>
      </c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27" hidden="1" thickBot="1" x14ac:dyDescent="0.3">
      <c r="A594" s="39">
        <v>76963470</v>
      </c>
      <c r="B594" s="38" t="s">
        <v>12837</v>
      </c>
      <c r="C594" s="37">
        <v>201912</v>
      </c>
      <c r="D594" s="38" t="s">
        <v>12695</v>
      </c>
      <c r="E594" s="37" t="s">
        <v>12696</v>
      </c>
      <c r="F594" s="37">
        <v>0</v>
      </c>
      <c r="G594" s="37">
        <v>0</v>
      </c>
      <c r="H594" s="37">
        <v>14</v>
      </c>
      <c r="I594" s="38" t="s">
        <v>12697</v>
      </c>
      <c r="J594" s="38" t="s">
        <v>12698</v>
      </c>
      <c r="K594" s="38" t="s">
        <v>12699</v>
      </c>
      <c r="L594" s="38" t="s">
        <v>12700</v>
      </c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27" hidden="1" thickBot="1" x14ac:dyDescent="0.3">
      <c r="A595" s="39">
        <v>76454918</v>
      </c>
      <c r="B595" s="38" t="s">
        <v>13266</v>
      </c>
      <c r="C595" s="37">
        <v>201912</v>
      </c>
      <c r="D595" s="38" t="s">
        <v>12695</v>
      </c>
      <c r="E595" s="37" t="s">
        <v>12696</v>
      </c>
      <c r="F595" s="37">
        <v>0</v>
      </c>
      <c r="G595" s="37">
        <v>0</v>
      </c>
      <c r="H595" s="37">
        <v>11</v>
      </c>
      <c r="I595" s="38" t="s">
        <v>12748</v>
      </c>
      <c r="J595" s="38" t="s">
        <v>12698</v>
      </c>
      <c r="K595" s="38" t="s">
        <v>12699</v>
      </c>
      <c r="L595" s="38" t="s">
        <v>12700</v>
      </c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52.5" hidden="1" thickBot="1" x14ac:dyDescent="0.3">
      <c r="A596" s="39">
        <v>92448000</v>
      </c>
      <c r="B596" s="38" t="s">
        <v>12910</v>
      </c>
      <c r="C596" s="37">
        <v>201912</v>
      </c>
      <c r="D596" s="38" t="s">
        <v>12695</v>
      </c>
      <c r="E596" s="37" t="s">
        <v>418</v>
      </c>
      <c r="F596" s="37">
        <v>1</v>
      </c>
      <c r="G596" s="37">
        <v>1</v>
      </c>
      <c r="H596" s="37">
        <v>12</v>
      </c>
      <c r="I596" s="38" t="s">
        <v>12736</v>
      </c>
      <c r="J596" s="38" t="s">
        <v>12698</v>
      </c>
      <c r="K596" s="38" t="s">
        <v>12699</v>
      </c>
      <c r="L596" s="38" t="s">
        <v>12700</v>
      </c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39.75" hidden="1" thickBot="1" x14ac:dyDescent="0.3">
      <c r="A597" s="39">
        <v>99529210</v>
      </c>
      <c r="B597" s="38" t="s">
        <v>13111</v>
      </c>
      <c r="C597" s="37">
        <v>201912</v>
      </c>
      <c r="D597" s="38" t="s">
        <v>12704</v>
      </c>
      <c r="E597" s="37" t="s">
        <v>418</v>
      </c>
      <c r="F597" s="37">
        <v>0</v>
      </c>
      <c r="G597" s="37">
        <v>0</v>
      </c>
      <c r="H597" s="37">
        <v>14</v>
      </c>
      <c r="I597" s="38" t="s">
        <v>12697</v>
      </c>
      <c r="J597" s="38" t="s">
        <v>12698</v>
      </c>
      <c r="K597" s="38" t="s">
        <v>12699</v>
      </c>
      <c r="L597" s="38" t="s">
        <v>12700</v>
      </c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16.25" hidden="1" thickBot="1" x14ac:dyDescent="0.3">
      <c r="A598" s="39">
        <v>76081215</v>
      </c>
      <c r="B598" s="38" t="s">
        <v>12772</v>
      </c>
      <c r="C598" s="37">
        <v>201912</v>
      </c>
      <c r="D598" s="38" t="s">
        <v>12695</v>
      </c>
      <c r="E598" s="37" t="s">
        <v>12696</v>
      </c>
      <c r="F598" s="37">
        <v>0</v>
      </c>
      <c r="G598" s="37">
        <v>0</v>
      </c>
      <c r="H598" s="37">
        <v>14</v>
      </c>
      <c r="I598" s="38" t="s">
        <v>12697</v>
      </c>
      <c r="J598" s="38" t="s">
        <v>12698</v>
      </c>
      <c r="K598" s="38" t="s">
        <v>12699</v>
      </c>
      <c r="L598" s="38" t="s">
        <v>12700</v>
      </c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03.5" hidden="1" thickBot="1" x14ac:dyDescent="0.3">
      <c r="A599" s="39">
        <v>96955500</v>
      </c>
      <c r="B599" s="38" t="s">
        <v>13080</v>
      </c>
      <c r="C599" s="37">
        <v>201912</v>
      </c>
      <c r="D599" s="38" t="s">
        <v>12695</v>
      </c>
      <c r="E599" s="37" t="s">
        <v>12696</v>
      </c>
      <c r="F599" s="37">
        <v>0</v>
      </c>
      <c r="G599" s="37">
        <v>0</v>
      </c>
      <c r="H599" s="37">
        <v>14</v>
      </c>
      <c r="I599" s="38" t="s">
        <v>12697</v>
      </c>
      <c r="J599" s="38" t="s">
        <v>12698</v>
      </c>
      <c r="K599" s="38" t="s">
        <v>12699</v>
      </c>
      <c r="L599" s="38" t="s">
        <v>12700</v>
      </c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03.5" thickBot="1" x14ac:dyDescent="0.3">
      <c r="A600" s="39">
        <v>96632170</v>
      </c>
      <c r="B600" s="38" t="s">
        <v>12967</v>
      </c>
      <c r="C600" s="37">
        <v>201912</v>
      </c>
      <c r="D600" s="38" t="s">
        <v>12695</v>
      </c>
      <c r="E600" s="37" t="s">
        <v>12696</v>
      </c>
      <c r="F600" s="37">
        <v>0</v>
      </c>
      <c r="G600" s="37">
        <v>0</v>
      </c>
      <c r="H600" s="37">
        <v>14</v>
      </c>
      <c r="I600" s="38" t="s">
        <v>12697</v>
      </c>
      <c r="J600" s="38" t="s">
        <v>12698</v>
      </c>
      <c r="K600" s="38" t="s">
        <v>12699</v>
      </c>
      <c r="L600" s="38" t="s">
        <v>12700</v>
      </c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52.5" hidden="1" thickBot="1" x14ac:dyDescent="0.3">
      <c r="A601" s="39">
        <v>89862200</v>
      </c>
      <c r="B601" s="38" t="s">
        <v>12213</v>
      </c>
      <c r="C601" s="37">
        <v>201912</v>
      </c>
      <c r="D601" s="38" t="s">
        <v>12704</v>
      </c>
      <c r="E601" s="37" t="s">
        <v>418</v>
      </c>
      <c r="F601" s="37">
        <v>1</v>
      </c>
      <c r="G601" s="37">
        <v>1</v>
      </c>
      <c r="H601" s="37">
        <v>5</v>
      </c>
      <c r="I601" s="38" t="s">
        <v>12711</v>
      </c>
      <c r="J601" s="38" t="s">
        <v>12698</v>
      </c>
      <c r="K601" s="38" t="s">
        <v>12699</v>
      </c>
      <c r="L601" s="38" t="s">
        <v>12700</v>
      </c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39.75" hidden="1" thickBot="1" x14ac:dyDescent="0.3">
      <c r="A602" s="39">
        <v>99595990</v>
      </c>
      <c r="B602" s="38" t="s">
        <v>13158</v>
      </c>
      <c r="C602" s="37">
        <v>201912</v>
      </c>
      <c r="D602" s="38" t="s">
        <v>12695</v>
      </c>
      <c r="E602" s="37" t="s">
        <v>418</v>
      </c>
      <c r="F602" s="37">
        <v>0</v>
      </c>
      <c r="G602" s="37">
        <v>0</v>
      </c>
      <c r="H602" s="37">
        <v>14</v>
      </c>
      <c r="I602" s="38" t="s">
        <v>12697</v>
      </c>
      <c r="J602" s="38" t="s">
        <v>12698</v>
      </c>
      <c r="K602" s="38" t="s">
        <v>12699</v>
      </c>
      <c r="L602" s="38" t="s">
        <v>12700</v>
      </c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52.5" hidden="1" thickBot="1" x14ac:dyDescent="0.3">
      <c r="A603" s="39">
        <v>96949980</v>
      </c>
      <c r="B603" s="38" t="s">
        <v>13078</v>
      </c>
      <c r="C603" s="37">
        <v>201912</v>
      </c>
      <c r="D603" s="38" t="s">
        <v>12695</v>
      </c>
      <c r="E603" s="37" t="s">
        <v>12696</v>
      </c>
      <c r="F603" s="37">
        <v>0</v>
      </c>
      <c r="G603" s="37">
        <v>0</v>
      </c>
      <c r="H603" s="37">
        <v>9</v>
      </c>
      <c r="I603" s="38" t="s">
        <v>12777</v>
      </c>
      <c r="J603" s="38" t="s">
        <v>12698</v>
      </c>
      <c r="K603" s="38" t="s">
        <v>12699</v>
      </c>
      <c r="L603" s="38" t="s">
        <v>12700</v>
      </c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52.5" hidden="1" thickBot="1" x14ac:dyDescent="0.3">
      <c r="A604" s="39">
        <v>99599080</v>
      </c>
      <c r="B604" s="38" t="s">
        <v>13169</v>
      </c>
      <c r="C604" s="37">
        <v>201912</v>
      </c>
      <c r="D604" s="38" t="s">
        <v>12695</v>
      </c>
      <c r="E604" s="37" t="s">
        <v>12696</v>
      </c>
      <c r="F604" s="37">
        <v>0</v>
      </c>
      <c r="G604" s="37">
        <v>0</v>
      </c>
      <c r="H604" s="37">
        <v>15</v>
      </c>
      <c r="I604" s="38" t="s">
        <v>12717</v>
      </c>
      <c r="J604" s="38" t="s">
        <v>12698</v>
      </c>
      <c r="K604" s="38" t="s">
        <v>12699</v>
      </c>
      <c r="L604" s="38" t="s">
        <v>12700</v>
      </c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52.5" hidden="1" thickBot="1" x14ac:dyDescent="0.3">
      <c r="A605" s="39">
        <v>99599120</v>
      </c>
      <c r="B605" s="38" t="s">
        <v>13170</v>
      </c>
      <c r="C605" s="37">
        <v>201912</v>
      </c>
      <c r="D605" s="38" t="s">
        <v>12695</v>
      </c>
      <c r="E605" s="37" t="s">
        <v>12696</v>
      </c>
      <c r="F605" s="37">
        <v>0</v>
      </c>
      <c r="G605" s="37">
        <v>0</v>
      </c>
      <c r="H605" s="37">
        <v>15</v>
      </c>
      <c r="I605" s="38" t="s">
        <v>12717</v>
      </c>
      <c r="J605" s="38" t="s">
        <v>12698</v>
      </c>
      <c r="K605" s="38" t="s">
        <v>12699</v>
      </c>
      <c r="L605" s="38" t="s">
        <v>12700</v>
      </c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39.75" hidden="1" thickBot="1" x14ac:dyDescent="0.3">
      <c r="A606" s="39">
        <v>96582180</v>
      </c>
      <c r="B606" s="38" t="s">
        <v>12957</v>
      </c>
      <c r="C606" s="37">
        <v>201912</v>
      </c>
      <c r="D606" s="38" t="s">
        <v>12695</v>
      </c>
      <c r="E606" s="37" t="s">
        <v>12696</v>
      </c>
      <c r="F606" s="37">
        <v>0</v>
      </c>
      <c r="G606" s="37">
        <v>1</v>
      </c>
      <c r="H606" s="37">
        <v>14</v>
      </c>
      <c r="I606" s="38" t="s">
        <v>12697</v>
      </c>
      <c r="J606" s="38" t="s">
        <v>12698</v>
      </c>
      <c r="K606" s="38" t="s">
        <v>12699</v>
      </c>
      <c r="L606" s="38" t="s">
        <v>12700</v>
      </c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27" hidden="1" thickBot="1" x14ac:dyDescent="0.3">
      <c r="A607" s="39">
        <v>96896440</v>
      </c>
      <c r="B607" s="38" t="s">
        <v>13061</v>
      </c>
      <c r="C607" s="37">
        <v>201912</v>
      </c>
      <c r="D607" s="38" t="s">
        <v>12695</v>
      </c>
      <c r="E607" s="37" t="s">
        <v>12696</v>
      </c>
      <c r="F607" s="37">
        <v>0</v>
      </c>
      <c r="G607" s="37">
        <v>0</v>
      </c>
      <c r="H607" s="37">
        <v>9</v>
      </c>
      <c r="I607" s="38" t="s">
        <v>12777</v>
      </c>
      <c r="J607" s="38" t="s">
        <v>12698</v>
      </c>
      <c r="K607" s="38" t="s">
        <v>12699</v>
      </c>
      <c r="L607" s="38" t="s">
        <v>12700</v>
      </c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16.25" hidden="1" thickBot="1" x14ac:dyDescent="0.3">
      <c r="A608" s="39">
        <v>76963034</v>
      </c>
      <c r="B608" s="38" t="s">
        <v>13291</v>
      </c>
      <c r="C608" s="37">
        <v>201912</v>
      </c>
      <c r="D608" s="38" t="s">
        <v>12695</v>
      </c>
      <c r="E608" s="37" t="s">
        <v>12696</v>
      </c>
      <c r="F608" s="37">
        <v>0</v>
      </c>
      <c r="G608" s="37">
        <v>0</v>
      </c>
      <c r="H608" s="37">
        <v>14</v>
      </c>
      <c r="I608" s="38" t="s">
        <v>12697</v>
      </c>
      <c r="J608" s="38" t="s">
        <v>12698</v>
      </c>
      <c r="K608" s="38" t="s">
        <v>12699</v>
      </c>
      <c r="L608" s="38" t="s">
        <v>12741</v>
      </c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27" hidden="1" thickBot="1" x14ac:dyDescent="0.3">
      <c r="A609" s="39">
        <v>76321355</v>
      </c>
      <c r="B609" s="38" t="s">
        <v>13205</v>
      </c>
      <c r="C609" s="37">
        <v>201912</v>
      </c>
      <c r="D609" s="38" t="s">
        <v>12695</v>
      </c>
      <c r="E609" s="37" t="s">
        <v>12696</v>
      </c>
      <c r="F609" s="37">
        <v>0</v>
      </c>
      <c r="G609" s="37">
        <v>0</v>
      </c>
      <c r="H609" s="37">
        <v>14</v>
      </c>
      <c r="I609" s="38" t="s">
        <v>12697</v>
      </c>
      <c r="J609" s="38" t="s">
        <v>12698</v>
      </c>
      <c r="K609" s="38" t="s">
        <v>12699</v>
      </c>
      <c r="L609" s="38" t="s">
        <v>12700</v>
      </c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65.25" thickBot="1" x14ac:dyDescent="0.3">
      <c r="A610" s="39">
        <v>96929880</v>
      </c>
      <c r="B610" s="38" t="s">
        <v>13234</v>
      </c>
      <c r="C610" s="37">
        <v>201912</v>
      </c>
      <c r="D610" s="38" t="s">
        <v>12695</v>
      </c>
      <c r="E610" s="37" t="s">
        <v>418</v>
      </c>
      <c r="F610" s="37">
        <v>0</v>
      </c>
      <c r="G610" s="37">
        <v>0</v>
      </c>
      <c r="H610" s="37">
        <v>14</v>
      </c>
      <c r="I610" s="38" t="s">
        <v>12697</v>
      </c>
      <c r="J610" s="38" t="s">
        <v>12698</v>
      </c>
      <c r="K610" s="38" t="s">
        <v>12699</v>
      </c>
      <c r="L610" s="38" t="s">
        <v>12700</v>
      </c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27" hidden="1" thickBot="1" x14ac:dyDescent="0.3">
      <c r="A611" s="39">
        <v>96884450</v>
      </c>
      <c r="B611" s="38" t="s">
        <v>13054</v>
      </c>
      <c r="C611" s="37">
        <v>201912</v>
      </c>
      <c r="D611" s="38" t="s">
        <v>12695</v>
      </c>
      <c r="E611" s="37" t="s">
        <v>12696</v>
      </c>
      <c r="F611" s="37">
        <v>0</v>
      </c>
      <c r="G611" s="37">
        <v>0</v>
      </c>
      <c r="H611" s="37">
        <v>11</v>
      </c>
      <c r="I611" s="38" t="s">
        <v>12748</v>
      </c>
      <c r="J611" s="38" t="s">
        <v>12698</v>
      </c>
      <c r="K611" s="38" t="s">
        <v>12699</v>
      </c>
      <c r="L611" s="38" t="s">
        <v>12700</v>
      </c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27" hidden="1" thickBot="1" x14ac:dyDescent="0.3">
      <c r="A612" s="39">
        <v>96866680</v>
      </c>
      <c r="B612" s="38" t="s">
        <v>13049</v>
      </c>
      <c r="C612" s="37">
        <v>201912</v>
      </c>
      <c r="D612" s="38" t="s">
        <v>12695</v>
      </c>
      <c r="E612" s="37" t="s">
        <v>12696</v>
      </c>
      <c r="F612" s="37">
        <v>0</v>
      </c>
      <c r="G612" s="37">
        <v>0</v>
      </c>
      <c r="H612" s="37">
        <v>11</v>
      </c>
      <c r="I612" s="38" t="s">
        <v>12748</v>
      </c>
      <c r="J612" s="38" t="s">
        <v>12698</v>
      </c>
      <c r="K612" s="38" t="s">
        <v>12699</v>
      </c>
      <c r="L612" s="38" t="s">
        <v>12700</v>
      </c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52.5" hidden="1" thickBot="1" x14ac:dyDescent="0.3">
      <c r="A613" s="39">
        <v>96811060</v>
      </c>
      <c r="B613" s="38" t="s">
        <v>13029</v>
      </c>
      <c r="C613" s="37">
        <v>201912</v>
      </c>
      <c r="D613" s="38" t="s">
        <v>12695</v>
      </c>
      <c r="E613" s="37" t="s">
        <v>12696</v>
      </c>
      <c r="F613" s="37">
        <v>0</v>
      </c>
      <c r="G613" s="37">
        <v>1</v>
      </c>
      <c r="H613" s="37">
        <v>15</v>
      </c>
      <c r="I613" s="38" t="s">
        <v>12717</v>
      </c>
      <c r="J613" s="38" t="s">
        <v>12698</v>
      </c>
      <c r="K613" s="38" t="s">
        <v>12702</v>
      </c>
      <c r="L613" s="38" t="s">
        <v>12700</v>
      </c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52.5" hidden="1" thickBot="1" x14ac:dyDescent="0.3">
      <c r="A614" s="39">
        <v>76361688</v>
      </c>
      <c r="B614" s="38" t="s">
        <v>13274</v>
      </c>
      <c r="C614" s="37">
        <v>201912</v>
      </c>
      <c r="D614" s="38" t="s">
        <v>12695</v>
      </c>
      <c r="E614" s="37" t="s">
        <v>12696</v>
      </c>
      <c r="F614" s="37">
        <v>0</v>
      </c>
      <c r="G614" s="37">
        <v>0</v>
      </c>
      <c r="H614" s="37">
        <v>15</v>
      </c>
      <c r="I614" s="38" t="s">
        <v>12717</v>
      </c>
      <c r="J614" s="38" t="s">
        <v>12698</v>
      </c>
      <c r="K614" s="38" t="s">
        <v>12699</v>
      </c>
      <c r="L614" s="38" t="s">
        <v>12700</v>
      </c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52.5" hidden="1" thickBot="1" x14ac:dyDescent="0.3">
      <c r="A615" s="39">
        <v>99599350</v>
      </c>
      <c r="B615" s="38" t="s">
        <v>13172</v>
      </c>
      <c r="C615" s="37">
        <v>201912</v>
      </c>
      <c r="D615" s="38" t="s">
        <v>12695</v>
      </c>
      <c r="E615" s="37" t="s">
        <v>12696</v>
      </c>
      <c r="F615" s="37">
        <v>0</v>
      </c>
      <c r="G615" s="37">
        <v>0</v>
      </c>
      <c r="H615" s="37">
        <v>15</v>
      </c>
      <c r="I615" s="38" t="s">
        <v>12717</v>
      </c>
      <c r="J615" s="38" t="s">
        <v>12698</v>
      </c>
      <c r="K615" s="38" t="s">
        <v>12699</v>
      </c>
      <c r="L615" s="38" t="s">
        <v>12700</v>
      </c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52.5" thickBot="1" x14ac:dyDescent="0.3">
      <c r="A616" s="39">
        <v>94660000</v>
      </c>
      <c r="B616" s="38" t="s">
        <v>12928</v>
      </c>
      <c r="C616" s="37">
        <v>201912</v>
      </c>
      <c r="D616" s="38" t="s">
        <v>12695</v>
      </c>
      <c r="E616" s="37" t="s">
        <v>12696</v>
      </c>
      <c r="F616" s="37">
        <v>1</v>
      </c>
      <c r="G616" s="37">
        <v>1</v>
      </c>
      <c r="H616" s="37">
        <v>5</v>
      </c>
      <c r="I616" s="38" t="s">
        <v>12711</v>
      </c>
      <c r="J616" s="38" t="s">
        <v>12698</v>
      </c>
      <c r="K616" s="38" t="s">
        <v>12699</v>
      </c>
      <c r="L616" s="38" t="s">
        <v>12700</v>
      </c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39.75" hidden="1" thickBot="1" x14ac:dyDescent="0.3">
      <c r="A617" s="39">
        <v>96802690</v>
      </c>
      <c r="B617" s="38" t="s">
        <v>12181</v>
      </c>
      <c r="C617" s="37">
        <v>201912</v>
      </c>
      <c r="D617" s="38" t="s">
        <v>12704</v>
      </c>
      <c r="E617" s="37" t="s">
        <v>418</v>
      </c>
      <c r="F617" s="37">
        <v>1</v>
      </c>
      <c r="G617" s="37">
        <v>1</v>
      </c>
      <c r="H617" s="37">
        <v>4</v>
      </c>
      <c r="I617" s="38" t="s">
        <v>12864</v>
      </c>
      <c r="J617" s="38" t="s">
        <v>12698</v>
      </c>
      <c r="K617" s="38" t="s">
        <v>12699</v>
      </c>
      <c r="L617" s="38" t="s">
        <v>12700</v>
      </c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27" hidden="1" thickBot="1" x14ac:dyDescent="0.3">
      <c r="A618" s="39">
        <v>76322590</v>
      </c>
      <c r="B618" s="38" t="s">
        <v>12810</v>
      </c>
      <c r="C618" s="37">
        <v>201912</v>
      </c>
      <c r="D618" s="38" t="s">
        <v>12695</v>
      </c>
      <c r="E618" s="37" t="s">
        <v>418</v>
      </c>
      <c r="F618" s="37">
        <v>0</v>
      </c>
      <c r="G618" s="37">
        <v>0</v>
      </c>
      <c r="H618" s="37">
        <v>2</v>
      </c>
      <c r="I618" s="38" t="s">
        <v>12733</v>
      </c>
      <c r="J618" s="38" t="s">
        <v>12698</v>
      </c>
      <c r="K618" s="38" t="s">
        <v>12699</v>
      </c>
      <c r="L618" s="38" t="s">
        <v>12700</v>
      </c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90.75" hidden="1" thickBot="1" x14ac:dyDescent="0.3">
      <c r="A619" s="39">
        <v>99543100</v>
      </c>
      <c r="B619" s="38" t="s">
        <v>13117</v>
      </c>
      <c r="C619" s="37">
        <v>201912</v>
      </c>
      <c r="D619" s="38" t="s">
        <v>12695</v>
      </c>
      <c r="E619" s="37" t="s">
        <v>12696</v>
      </c>
      <c r="F619" s="37">
        <v>0</v>
      </c>
      <c r="G619" s="37">
        <v>0</v>
      </c>
      <c r="H619" s="37">
        <v>14</v>
      </c>
      <c r="I619" s="38" t="s">
        <v>12697</v>
      </c>
      <c r="J619" s="38" t="s">
        <v>12698</v>
      </c>
      <c r="K619" s="38" t="s">
        <v>12699</v>
      </c>
      <c r="L619" s="38" t="s">
        <v>12700</v>
      </c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27" hidden="1" thickBot="1" x14ac:dyDescent="0.3">
      <c r="A620" s="39">
        <v>76109779</v>
      </c>
      <c r="B620" s="38" t="s">
        <v>12222</v>
      </c>
      <c r="C620" s="37">
        <v>201912</v>
      </c>
      <c r="D620" s="38" t="s">
        <v>12695</v>
      </c>
      <c r="E620" s="37" t="s">
        <v>418</v>
      </c>
      <c r="F620" s="37">
        <v>1</v>
      </c>
      <c r="G620" s="37">
        <v>1</v>
      </c>
      <c r="H620" s="37">
        <v>3</v>
      </c>
      <c r="I620" s="38" t="s">
        <v>12737</v>
      </c>
      <c r="J620" s="38" t="s">
        <v>12698</v>
      </c>
      <c r="K620" s="38" t="s">
        <v>12699</v>
      </c>
      <c r="L620" s="38" t="s">
        <v>12700</v>
      </c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65.25" hidden="1" thickBot="1" x14ac:dyDescent="0.3">
      <c r="A621" s="39">
        <v>96766340</v>
      </c>
      <c r="B621" s="38" t="s">
        <v>13003</v>
      </c>
      <c r="C621" s="37">
        <v>201912</v>
      </c>
      <c r="D621" s="38" t="s">
        <v>12695</v>
      </c>
      <c r="E621" s="37" t="s">
        <v>12696</v>
      </c>
      <c r="F621" s="37">
        <v>0</v>
      </c>
      <c r="G621" s="37">
        <v>0</v>
      </c>
      <c r="H621" s="37">
        <v>6</v>
      </c>
      <c r="I621" s="38" t="s">
        <v>12714</v>
      </c>
      <c r="J621" s="38" t="s">
        <v>12698</v>
      </c>
      <c r="K621" s="38" t="s">
        <v>12699</v>
      </c>
      <c r="L621" s="38" t="s">
        <v>12700</v>
      </c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39.75" hidden="1" thickBot="1" x14ac:dyDescent="0.3">
      <c r="A622" s="39">
        <v>96722460</v>
      </c>
      <c r="B622" s="38" t="s">
        <v>12989</v>
      </c>
      <c r="C622" s="37">
        <v>201912</v>
      </c>
      <c r="D622" s="38" t="s">
        <v>12695</v>
      </c>
      <c r="E622" s="37" t="s">
        <v>418</v>
      </c>
      <c r="F622" s="37">
        <v>0</v>
      </c>
      <c r="G622" s="37">
        <v>0</v>
      </c>
      <c r="H622" s="37">
        <v>10</v>
      </c>
      <c r="I622" s="38" t="s">
        <v>12721</v>
      </c>
      <c r="J622" s="38" t="s">
        <v>12698</v>
      </c>
      <c r="K622" s="38" t="s">
        <v>12699</v>
      </c>
      <c r="L622" s="38" t="s">
        <v>12700</v>
      </c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52.5" hidden="1" thickBot="1" x14ac:dyDescent="0.3">
      <c r="A623" s="39">
        <v>96548490</v>
      </c>
      <c r="B623" s="38" t="s">
        <v>12945</v>
      </c>
      <c r="C623" s="37">
        <v>201912</v>
      </c>
      <c r="D623" s="38" t="s">
        <v>12695</v>
      </c>
      <c r="E623" s="37" t="s">
        <v>12696</v>
      </c>
      <c r="F623" s="37">
        <v>0</v>
      </c>
      <c r="G623" s="37">
        <v>0</v>
      </c>
      <c r="H623" s="37">
        <v>9</v>
      </c>
      <c r="I623" s="38" t="s">
        <v>12777</v>
      </c>
      <c r="J623" s="38" t="s">
        <v>12698</v>
      </c>
      <c r="K623" s="38" t="s">
        <v>12702</v>
      </c>
      <c r="L623" s="38" t="s">
        <v>12700</v>
      </c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39.75" hidden="1" thickBot="1" x14ac:dyDescent="0.3">
      <c r="A624" s="39">
        <v>79587210</v>
      </c>
      <c r="B624" s="38" t="s">
        <v>12843</v>
      </c>
      <c r="C624" s="37">
        <v>201912</v>
      </c>
      <c r="D624" s="38" t="s">
        <v>12704</v>
      </c>
      <c r="E624" s="37" t="s">
        <v>12696</v>
      </c>
      <c r="F624" s="37">
        <v>1</v>
      </c>
      <c r="G624" s="37">
        <v>0</v>
      </c>
      <c r="H624" s="37">
        <v>7</v>
      </c>
      <c r="I624" s="38" t="s">
        <v>12719</v>
      </c>
      <c r="J624" s="38" t="s">
        <v>12698</v>
      </c>
      <c r="K624" s="38" t="s">
        <v>12699</v>
      </c>
      <c r="L624" s="38" t="s">
        <v>12700</v>
      </c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39.75" hidden="1" thickBot="1" x14ac:dyDescent="0.3">
      <c r="A625" s="39">
        <v>96807530</v>
      </c>
      <c r="B625" s="38" t="s">
        <v>13025</v>
      </c>
      <c r="C625" s="37">
        <v>201912</v>
      </c>
      <c r="D625" s="38" t="s">
        <v>12695</v>
      </c>
      <c r="E625" s="37" t="s">
        <v>12696</v>
      </c>
      <c r="F625" s="37">
        <v>1</v>
      </c>
      <c r="G625" s="37">
        <v>1</v>
      </c>
      <c r="H625" s="37">
        <v>7</v>
      </c>
      <c r="I625" s="38" t="s">
        <v>12719</v>
      </c>
      <c r="J625" s="38" t="s">
        <v>12698</v>
      </c>
      <c r="K625" s="38" t="s">
        <v>12699</v>
      </c>
      <c r="L625" s="38" t="s">
        <v>12741</v>
      </c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39.75" hidden="1" thickBot="1" x14ac:dyDescent="0.3">
      <c r="A626" s="39">
        <v>90412000</v>
      </c>
      <c r="B626" s="38" t="s">
        <v>12202</v>
      </c>
      <c r="C626" s="37">
        <v>201912</v>
      </c>
      <c r="D626" s="38" t="s">
        <v>12704</v>
      </c>
      <c r="E626" s="37" t="s">
        <v>418</v>
      </c>
      <c r="F626" s="37">
        <v>0</v>
      </c>
      <c r="G626" s="37">
        <v>1</v>
      </c>
      <c r="H626" s="37">
        <v>11</v>
      </c>
      <c r="I626" s="38" t="s">
        <v>12748</v>
      </c>
      <c r="J626" s="38" t="s">
        <v>12698</v>
      </c>
      <c r="K626" s="38" t="s">
        <v>12699</v>
      </c>
      <c r="L626" s="38" t="s">
        <v>12700</v>
      </c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52.5" hidden="1" thickBot="1" x14ac:dyDescent="0.3">
      <c r="A627" s="39">
        <v>93628000</v>
      </c>
      <c r="B627" s="38" t="s">
        <v>12167</v>
      </c>
      <c r="C627" s="37">
        <v>201912</v>
      </c>
      <c r="D627" s="38" t="s">
        <v>12704</v>
      </c>
      <c r="E627" s="37" t="s">
        <v>418</v>
      </c>
      <c r="F627" s="37">
        <v>1</v>
      </c>
      <c r="G627" s="37">
        <v>1</v>
      </c>
      <c r="H627" s="37">
        <v>7</v>
      </c>
      <c r="I627" s="38" t="s">
        <v>12719</v>
      </c>
      <c r="J627" s="38" t="s">
        <v>12698</v>
      </c>
      <c r="K627" s="38" t="s">
        <v>12699</v>
      </c>
      <c r="L627" s="38" t="s">
        <v>12700</v>
      </c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78" hidden="1" thickBot="1" x14ac:dyDescent="0.3">
      <c r="A628" s="39">
        <v>59500004</v>
      </c>
      <c r="B628" s="38" t="s">
        <v>12703</v>
      </c>
      <c r="C628" s="37">
        <v>201912</v>
      </c>
      <c r="D628" s="38" t="s">
        <v>12704</v>
      </c>
      <c r="E628" s="37" t="s">
        <v>418</v>
      </c>
      <c r="F628" s="37">
        <v>1</v>
      </c>
      <c r="G628" s="37">
        <v>0</v>
      </c>
      <c r="H628" s="37">
        <v>1</v>
      </c>
      <c r="I628" s="38" t="s">
        <v>12705</v>
      </c>
      <c r="J628" s="38" t="s">
        <v>12698</v>
      </c>
      <c r="K628" s="38" t="s">
        <v>12699</v>
      </c>
      <c r="L628" s="38" t="s">
        <v>12700</v>
      </c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90.75" thickBot="1" x14ac:dyDescent="0.3">
      <c r="A629" s="39">
        <v>96684990</v>
      </c>
      <c r="B629" s="38" t="s">
        <v>12981</v>
      </c>
      <c r="C629" s="37">
        <v>201912</v>
      </c>
      <c r="D629" s="38" t="s">
        <v>12695</v>
      </c>
      <c r="E629" s="37" t="s">
        <v>12696</v>
      </c>
      <c r="F629" s="37">
        <v>0</v>
      </c>
      <c r="G629" s="37">
        <v>0</v>
      </c>
      <c r="H629" s="37">
        <v>14</v>
      </c>
      <c r="I629" s="38" t="s">
        <v>12697</v>
      </c>
      <c r="J629" s="38" t="s">
        <v>12698</v>
      </c>
      <c r="K629" s="38" t="s">
        <v>12699</v>
      </c>
      <c r="L629" s="38" t="s">
        <v>12700</v>
      </c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39.75" hidden="1" thickBot="1" x14ac:dyDescent="0.3">
      <c r="A630" s="39">
        <v>91577000</v>
      </c>
      <c r="B630" s="38" t="s">
        <v>12253</v>
      </c>
      <c r="C630" s="37">
        <v>201912</v>
      </c>
      <c r="D630" s="38" t="s">
        <v>12695</v>
      </c>
      <c r="E630" s="37" t="s">
        <v>12696</v>
      </c>
      <c r="F630" s="37">
        <v>0</v>
      </c>
      <c r="G630" s="37">
        <v>1</v>
      </c>
      <c r="H630" s="37">
        <v>5</v>
      </c>
      <c r="I630" s="38" t="s">
        <v>12711</v>
      </c>
      <c r="J630" s="38" t="s">
        <v>12698</v>
      </c>
      <c r="K630" s="38" t="s">
        <v>12699</v>
      </c>
      <c r="L630" s="38" t="s">
        <v>12700</v>
      </c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39.75" hidden="1" thickBot="1" x14ac:dyDescent="0.3">
      <c r="A631" s="39">
        <v>76672100</v>
      </c>
      <c r="B631" s="38" t="s">
        <v>12171</v>
      </c>
      <c r="C631" s="37">
        <v>201912</v>
      </c>
      <c r="D631" s="38" t="s">
        <v>12704</v>
      </c>
      <c r="E631" s="37" t="s">
        <v>418</v>
      </c>
      <c r="F631" s="37">
        <v>1</v>
      </c>
      <c r="G631" s="37">
        <v>1</v>
      </c>
      <c r="H631" s="37">
        <v>1</v>
      </c>
      <c r="I631" s="38" t="s">
        <v>12705</v>
      </c>
      <c r="J631" s="38" t="s">
        <v>12698</v>
      </c>
      <c r="K631" s="38" t="s">
        <v>12699</v>
      </c>
      <c r="L631" s="38" t="s">
        <v>12700</v>
      </c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39.75" hidden="1" thickBot="1" x14ac:dyDescent="0.3">
      <c r="A632" s="39">
        <v>96566900</v>
      </c>
      <c r="B632" s="38" t="s">
        <v>12950</v>
      </c>
      <c r="C632" s="37">
        <v>201912</v>
      </c>
      <c r="D632" s="38" t="s">
        <v>12695</v>
      </c>
      <c r="E632" s="37" t="s">
        <v>418</v>
      </c>
      <c r="F632" s="37">
        <v>1</v>
      </c>
      <c r="G632" s="37">
        <v>1</v>
      </c>
      <c r="H632" s="37">
        <v>5</v>
      </c>
      <c r="I632" s="38" t="s">
        <v>12711</v>
      </c>
      <c r="J632" s="38" t="s">
        <v>12698</v>
      </c>
      <c r="K632" s="38" t="s">
        <v>12699</v>
      </c>
      <c r="L632" s="38" t="s">
        <v>12700</v>
      </c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39.75" hidden="1" thickBot="1" x14ac:dyDescent="0.3">
      <c r="A633" s="39">
        <v>96931370</v>
      </c>
      <c r="B633" s="38" t="s">
        <v>13071</v>
      </c>
      <c r="C633" s="37">
        <v>201912</v>
      </c>
      <c r="D633" s="38" t="s">
        <v>12695</v>
      </c>
      <c r="E633" s="37" t="s">
        <v>12696</v>
      </c>
      <c r="F633" s="37">
        <v>0</v>
      </c>
      <c r="G633" s="37">
        <v>0</v>
      </c>
      <c r="H633" s="37">
        <v>14</v>
      </c>
      <c r="I633" s="38" t="s">
        <v>12697</v>
      </c>
      <c r="J633" s="38" t="s">
        <v>12698</v>
      </c>
      <c r="K633" s="38" t="s">
        <v>12699</v>
      </c>
      <c r="L633" s="38" t="s">
        <v>12700</v>
      </c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90.75" hidden="1" thickBot="1" x14ac:dyDescent="0.3">
      <c r="A634" s="39">
        <v>76122579</v>
      </c>
      <c r="B634" s="38" t="s">
        <v>13223</v>
      </c>
      <c r="C634" s="37">
        <v>201912</v>
      </c>
      <c r="D634" s="38" t="s">
        <v>12695</v>
      </c>
      <c r="E634" s="37" t="s">
        <v>12696</v>
      </c>
      <c r="F634" s="37">
        <v>0</v>
      </c>
      <c r="G634" s="37">
        <v>0</v>
      </c>
      <c r="H634" s="37">
        <v>14</v>
      </c>
      <c r="I634" s="38" t="s">
        <v>12697</v>
      </c>
      <c r="J634" s="38" t="s">
        <v>12698</v>
      </c>
      <c r="K634" s="38" t="s">
        <v>12699</v>
      </c>
      <c r="L634" s="38" t="s">
        <v>12700</v>
      </c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39.75" hidden="1" thickBot="1" x14ac:dyDescent="0.3">
      <c r="A635" s="39">
        <v>99520310</v>
      </c>
      <c r="B635" s="38" t="s">
        <v>13108</v>
      </c>
      <c r="C635" s="37">
        <v>201912</v>
      </c>
      <c r="D635" s="38" t="s">
        <v>12695</v>
      </c>
      <c r="E635" s="37" t="s">
        <v>12696</v>
      </c>
      <c r="F635" s="37">
        <v>0</v>
      </c>
      <c r="G635" s="37">
        <v>0</v>
      </c>
      <c r="H635" s="37">
        <v>9</v>
      </c>
      <c r="I635" s="38" t="s">
        <v>12777</v>
      </c>
      <c r="J635" s="38" t="s">
        <v>12698</v>
      </c>
      <c r="K635" s="38" t="s">
        <v>12699</v>
      </c>
      <c r="L635" s="38" t="s">
        <v>12741</v>
      </c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90.75" hidden="1" thickBot="1" x14ac:dyDescent="0.3">
      <c r="A636" s="39">
        <v>76034728</v>
      </c>
      <c r="B636" s="38" t="s">
        <v>12752</v>
      </c>
      <c r="C636" s="37">
        <v>201912</v>
      </c>
      <c r="D636" s="38" t="s">
        <v>12695</v>
      </c>
      <c r="E636" s="37" t="s">
        <v>12696</v>
      </c>
      <c r="F636" s="37">
        <v>0</v>
      </c>
      <c r="G636" s="37">
        <v>0</v>
      </c>
      <c r="H636" s="37">
        <v>14</v>
      </c>
      <c r="I636" s="38" t="s">
        <v>12697</v>
      </c>
      <c r="J636" s="38" t="s">
        <v>12698</v>
      </c>
      <c r="K636" s="38" t="s">
        <v>12699</v>
      </c>
      <c r="L636" s="38" t="s">
        <v>12700</v>
      </c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65.25" hidden="1" thickBot="1" x14ac:dyDescent="0.3">
      <c r="A637" s="39">
        <v>96838600</v>
      </c>
      <c r="B637" s="38" t="s">
        <v>13040</v>
      </c>
      <c r="C637" s="37">
        <v>201912</v>
      </c>
      <c r="D637" s="38" t="s">
        <v>12695</v>
      </c>
      <c r="E637" s="37" t="s">
        <v>12696</v>
      </c>
      <c r="F637" s="37">
        <v>0</v>
      </c>
      <c r="G637" s="37">
        <v>0</v>
      </c>
      <c r="H637" s="37">
        <v>9</v>
      </c>
      <c r="I637" s="38" t="s">
        <v>12777</v>
      </c>
      <c r="J637" s="38" t="s">
        <v>12698</v>
      </c>
      <c r="K637" s="38" t="s">
        <v>12699</v>
      </c>
      <c r="L637" s="38" t="s">
        <v>12700</v>
      </c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27" hidden="1" thickBot="1" x14ac:dyDescent="0.3">
      <c r="A638" s="39">
        <v>83017600</v>
      </c>
      <c r="B638" s="38" t="s">
        <v>12214</v>
      </c>
      <c r="C638" s="37">
        <v>201912</v>
      </c>
      <c r="D638" s="38" t="s">
        <v>12695</v>
      </c>
      <c r="E638" s="37" t="s">
        <v>418</v>
      </c>
      <c r="F638" s="37">
        <v>1</v>
      </c>
      <c r="G638" s="37">
        <v>0</v>
      </c>
      <c r="H638" s="37">
        <v>7</v>
      </c>
      <c r="I638" s="38" t="s">
        <v>12719</v>
      </c>
      <c r="J638" s="38" t="s">
        <v>12698</v>
      </c>
      <c r="K638" s="38" t="s">
        <v>12699</v>
      </c>
      <c r="L638" s="38" t="s">
        <v>12700</v>
      </c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39.75" hidden="1" thickBot="1" x14ac:dyDescent="0.3">
      <c r="A639" s="39">
        <v>76184068</v>
      </c>
      <c r="B639" s="38" t="s">
        <v>12132</v>
      </c>
      <c r="C639" s="37">
        <v>201912</v>
      </c>
      <c r="D639" s="38" t="s">
        <v>12704</v>
      </c>
      <c r="E639" s="37" t="s">
        <v>418</v>
      </c>
      <c r="F639" s="37">
        <v>0</v>
      </c>
      <c r="G639" s="37">
        <v>1</v>
      </c>
      <c r="H639" s="37">
        <v>14</v>
      </c>
      <c r="I639" s="38" t="s">
        <v>12697</v>
      </c>
      <c r="J639" s="38" t="s">
        <v>12698</v>
      </c>
      <c r="K639" s="38" t="s">
        <v>12699</v>
      </c>
      <c r="L639" s="38" t="s">
        <v>12700</v>
      </c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39.75" hidden="1" thickBot="1" x14ac:dyDescent="0.3">
      <c r="A640" s="39">
        <v>96529340</v>
      </c>
      <c r="B640" s="38" t="s">
        <v>12142</v>
      </c>
      <c r="C640" s="37">
        <v>201912</v>
      </c>
      <c r="D640" s="38" t="s">
        <v>12704</v>
      </c>
      <c r="E640" s="37" t="s">
        <v>418</v>
      </c>
      <c r="F640" s="37">
        <v>1</v>
      </c>
      <c r="G640" s="37">
        <v>1</v>
      </c>
      <c r="H640" s="37">
        <v>7</v>
      </c>
      <c r="I640" s="38" t="s">
        <v>12719</v>
      </c>
      <c r="J640" s="38" t="s">
        <v>12698</v>
      </c>
      <c r="K640" s="38" t="s">
        <v>12699</v>
      </c>
      <c r="L640" s="38" t="s">
        <v>12700</v>
      </c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39.75" hidden="1" thickBot="1" x14ac:dyDescent="0.3">
      <c r="A641" s="39">
        <v>76574680</v>
      </c>
      <c r="B641" s="38" t="s">
        <v>13209</v>
      </c>
      <c r="C641" s="37">
        <v>201912</v>
      </c>
      <c r="D641" s="38" t="s">
        <v>12695</v>
      </c>
      <c r="E641" s="37" t="s">
        <v>12696</v>
      </c>
      <c r="F641" s="37">
        <v>0</v>
      </c>
      <c r="G641" s="37">
        <v>0</v>
      </c>
      <c r="H641" s="37">
        <v>10</v>
      </c>
      <c r="I641" s="38" t="s">
        <v>12721</v>
      </c>
      <c r="J641" s="38" t="s">
        <v>12698</v>
      </c>
      <c r="K641" s="38" t="s">
        <v>12699</v>
      </c>
      <c r="L641" s="38" t="s">
        <v>12700</v>
      </c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52.5" hidden="1" thickBot="1" x14ac:dyDescent="0.3">
      <c r="A642" s="39">
        <v>76064669</v>
      </c>
      <c r="B642" s="38" t="s">
        <v>12767</v>
      </c>
      <c r="C642" s="37">
        <v>201912</v>
      </c>
      <c r="D642" s="38" t="s">
        <v>12704</v>
      </c>
      <c r="E642" s="37" t="s">
        <v>418</v>
      </c>
      <c r="F642" s="37">
        <v>0</v>
      </c>
      <c r="G642" s="37">
        <v>0</v>
      </c>
      <c r="H642" s="37">
        <v>11</v>
      </c>
      <c r="I642" s="38" t="s">
        <v>12748</v>
      </c>
      <c r="J642" s="38" t="s">
        <v>12698</v>
      </c>
      <c r="K642" s="38" t="s">
        <v>12699</v>
      </c>
      <c r="L642" s="38" t="s">
        <v>12741</v>
      </c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39.75" hidden="1" thickBot="1" x14ac:dyDescent="0.3">
      <c r="A643" s="39">
        <v>96963440</v>
      </c>
      <c r="B643" s="38" t="s">
        <v>13083</v>
      </c>
      <c r="C643" s="37">
        <v>201912</v>
      </c>
      <c r="D643" s="38" t="s">
        <v>12695</v>
      </c>
      <c r="E643" s="37" t="s">
        <v>12696</v>
      </c>
      <c r="F643" s="37">
        <v>0</v>
      </c>
      <c r="G643" s="37">
        <v>0</v>
      </c>
      <c r="H643" s="37">
        <v>10</v>
      </c>
      <c r="I643" s="38" t="s">
        <v>12721</v>
      </c>
      <c r="J643" s="38" t="s">
        <v>12698</v>
      </c>
      <c r="K643" s="38" t="s">
        <v>12702</v>
      </c>
      <c r="L643" s="38" t="s">
        <v>12700</v>
      </c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52.5" hidden="1" thickBot="1" x14ac:dyDescent="0.3">
      <c r="A644" s="39">
        <v>91745000</v>
      </c>
      <c r="B644" s="38" t="s">
        <v>12615</v>
      </c>
      <c r="C644" s="37">
        <v>201912</v>
      </c>
      <c r="D644" s="38" t="s">
        <v>12695</v>
      </c>
      <c r="E644" s="37" t="s">
        <v>12696</v>
      </c>
      <c r="F644" s="37">
        <v>0</v>
      </c>
      <c r="G644" s="37">
        <v>1</v>
      </c>
      <c r="H644" s="37">
        <v>15</v>
      </c>
      <c r="I644" s="38" t="s">
        <v>12717</v>
      </c>
      <c r="J644" s="38" t="s">
        <v>12698</v>
      </c>
      <c r="K644" s="38" t="s">
        <v>12699</v>
      </c>
      <c r="L644" s="38" t="s">
        <v>12700</v>
      </c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65.25" hidden="1" thickBot="1" x14ac:dyDescent="0.3">
      <c r="A645" s="39">
        <v>99597870</v>
      </c>
      <c r="B645" s="38" t="s">
        <v>13162</v>
      </c>
      <c r="C645" s="37">
        <v>201912</v>
      </c>
      <c r="D645" s="38" t="s">
        <v>12695</v>
      </c>
      <c r="E645" s="37" t="s">
        <v>12696</v>
      </c>
      <c r="F645" s="37">
        <v>0</v>
      </c>
      <c r="G645" s="37">
        <v>0</v>
      </c>
      <c r="H645" s="37">
        <v>15</v>
      </c>
      <c r="I645" s="38" t="s">
        <v>12717</v>
      </c>
      <c r="J645" s="38" t="s">
        <v>12698</v>
      </c>
      <c r="K645" s="38" t="s">
        <v>12699</v>
      </c>
      <c r="L645" s="38" t="s">
        <v>12700</v>
      </c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52.5" hidden="1" thickBot="1" x14ac:dyDescent="0.3">
      <c r="A646" s="39">
        <v>76264328</v>
      </c>
      <c r="B646" s="38" t="s">
        <v>13201</v>
      </c>
      <c r="C646" s="37">
        <v>201912</v>
      </c>
      <c r="D646" s="38" t="s">
        <v>12695</v>
      </c>
      <c r="E646" s="37" t="s">
        <v>12696</v>
      </c>
      <c r="F646" s="37">
        <v>0</v>
      </c>
      <c r="G646" s="37">
        <v>0</v>
      </c>
      <c r="H646" s="37">
        <v>15</v>
      </c>
      <c r="I646" s="38" t="s">
        <v>12717</v>
      </c>
      <c r="J646" s="38" t="s">
        <v>12698</v>
      </c>
      <c r="K646" s="38" t="s">
        <v>12699</v>
      </c>
      <c r="L646" s="38" t="s">
        <v>12700</v>
      </c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27" hidden="1" thickBot="1" x14ac:dyDescent="0.3">
      <c r="A647" s="39">
        <v>80326500</v>
      </c>
      <c r="B647" s="38" t="s">
        <v>12333</v>
      </c>
      <c r="C647" s="37">
        <v>201912</v>
      </c>
      <c r="D647" s="38" t="s">
        <v>12695</v>
      </c>
      <c r="E647" s="37" t="s">
        <v>418</v>
      </c>
      <c r="F647" s="37">
        <v>1</v>
      </c>
      <c r="G647" s="37">
        <v>1</v>
      </c>
      <c r="H647" s="37">
        <v>7</v>
      </c>
      <c r="I647" s="38" t="s">
        <v>12719</v>
      </c>
      <c r="J647" s="38" t="s">
        <v>12698</v>
      </c>
      <c r="K647" s="38" t="s">
        <v>12699</v>
      </c>
      <c r="L647" s="38" t="s">
        <v>12700</v>
      </c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39.75" hidden="1" thickBot="1" x14ac:dyDescent="0.3">
      <c r="A648" s="39">
        <v>96555360</v>
      </c>
      <c r="B648" s="38" t="s">
        <v>12345</v>
      </c>
      <c r="C648" s="37">
        <v>201912</v>
      </c>
      <c r="D648" s="38" t="s">
        <v>12704</v>
      </c>
      <c r="E648" s="37" t="s">
        <v>418</v>
      </c>
      <c r="F648" s="37">
        <v>1</v>
      </c>
      <c r="G648" s="37">
        <v>1</v>
      </c>
      <c r="H648" s="37">
        <v>7</v>
      </c>
      <c r="I648" s="38" t="s">
        <v>12719</v>
      </c>
      <c r="J648" s="38" t="s">
        <v>12698</v>
      </c>
      <c r="K648" s="38" t="s">
        <v>12699</v>
      </c>
      <c r="L648" s="38" t="s">
        <v>12700</v>
      </c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39.75" hidden="1" thickBot="1" x14ac:dyDescent="0.3">
      <c r="A649" s="39">
        <v>94627000</v>
      </c>
      <c r="B649" s="38" t="s">
        <v>12360</v>
      </c>
      <c r="C649" s="37">
        <v>201912</v>
      </c>
      <c r="D649" s="38" t="s">
        <v>12695</v>
      </c>
      <c r="E649" s="37" t="s">
        <v>418</v>
      </c>
      <c r="F649" s="37">
        <v>0</v>
      </c>
      <c r="G649" s="37">
        <v>1</v>
      </c>
      <c r="H649" s="37">
        <v>2</v>
      </c>
      <c r="I649" s="38" t="s">
        <v>12733</v>
      </c>
      <c r="J649" s="38" t="s">
        <v>12698</v>
      </c>
      <c r="K649" s="38" t="s">
        <v>12699</v>
      </c>
      <c r="L649" s="38" t="s">
        <v>12700</v>
      </c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45.75" hidden="1" thickBot="1" x14ac:dyDescent="0.3">
      <c r="A650" s="39">
        <v>76362959</v>
      </c>
      <c r="B650" s="35" t="s">
        <v>13273</v>
      </c>
      <c r="C650" s="37">
        <v>201912</v>
      </c>
      <c r="D650" s="38" t="s">
        <v>12695</v>
      </c>
      <c r="E650" s="37" t="s">
        <v>418</v>
      </c>
      <c r="F650" s="37">
        <v>0</v>
      </c>
      <c r="G650" s="37">
        <v>0</v>
      </c>
      <c r="H650" s="37">
        <v>17</v>
      </c>
      <c r="I650" s="38" t="s">
        <v>12873</v>
      </c>
      <c r="J650" s="38" t="s">
        <v>12698</v>
      </c>
      <c r="K650" s="38" t="s">
        <v>12699</v>
      </c>
      <c r="L650" s="38" t="s">
        <v>12700</v>
      </c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27" hidden="1" thickBot="1" x14ac:dyDescent="0.3">
      <c r="A651" s="39">
        <v>76488180</v>
      </c>
      <c r="B651" s="38" t="s">
        <v>12255</v>
      </c>
      <c r="C651" s="37">
        <v>201912</v>
      </c>
      <c r="D651" s="38" t="s">
        <v>12695</v>
      </c>
      <c r="E651" s="37" t="s">
        <v>418</v>
      </c>
      <c r="F651" s="37">
        <v>0</v>
      </c>
      <c r="G651" s="37">
        <v>1</v>
      </c>
      <c r="H651" s="37">
        <v>3</v>
      </c>
      <c r="I651" s="38" t="s">
        <v>12737</v>
      </c>
      <c r="J651" s="38" t="s">
        <v>12698</v>
      </c>
      <c r="K651" s="38" t="s">
        <v>12699</v>
      </c>
      <c r="L651" s="38" t="s">
        <v>12700</v>
      </c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90.75" hidden="1" thickBot="1" x14ac:dyDescent="0.3">
      <c r="A652" s="39">
        <v>99558780</v>
      </c>
      <c r="B652" s="38" t="s">
        <v>13131</v>
      </c>
      <c r="C652" s="37">
        <v>201912</v>
      </c>
      <c r="D652" s="38" t="s">
        <v>12695</v>
      </c>
      <c r="E652" s="37" t="s">
        <v>12696</v>
      </c>
      <c r="F652" s="37">
        <v>0</v>
      </c>
      <c r="G652" s="37">
        <v>0</v>
      </c>
      <c r="H652" s="37">
        <v>14</v>
      </c>
      <c r="I652" s="38" t="s">
        <v>12697</v>
      </c>
      <c r="J652" s="38" t="s">
        <v>12698</v>
      </c>
      <c r="K652" s="38" t="s">
        <v>12699</v>
      </c>
      <c r="L652" s="38" t="s">
        <v>12700</v>
      </c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39.75" hidden="1" thickBot="1" x14ac:dyDescent="0.3">
      <c r="A653" s="39">
        <v>99501480</v>
      </c>
      <c r="B653" s="38" t="s">
        <v>13213</v>
      </c>
      <c r="C653" s="37">
        <v>201912</v>
      </c>
      <c r="D653" s="38" t="s">
        <v>12695</v>
      </c>
      <c r="E653" s="37" t="s">
        <v>12696</v>
      </c>
      <c r="F653" s="37">
        <v>0</v>
      </c>
      <c r="G653" s="37">
        <v>0</v>
      </c>
      <c r="H653" s="37">
        <v>14</v>
      </c>
      <c r="I653" s="38" t="s">
        <v>12697</v>
      </c>
      <c r="J653" s="38" t="s">
        <v>12698</v>
      </c>
      <c r="K653" s="38" t="s">
        <v>12699</v>
      </c>
      <c r="L653" s="38" t="s">
        <v>12700</v>
      </c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52.5" hidden="1" thickBot="1" x14ac:dyDescent="0.3">
      <c r="A654" s="39">
        <v>91123000</v>
      </c>
      <c r="B654" s="38" t="s">
        <v>12882</v>
      </c>
      <c r="C654" s="37">
        <v>201912</v>
      </c>
      <c r="D654" s="38" t="s">
        <v>12704</v>
      </c>
      <c r="E654" s="37" t="s">
        <v>418</v>
      </c>
      <c r="F654" s="37">
        <v>1</v>
      </c>
      <c r="G654" s="37">
        <v>1</v>
      </c>
      <c r="H654" s="37">
        <v>1</v>
      </c>
      <c r="I654" s="38" t="s">
        <v>12705</v>
      </c>
      <c r="J654" s="38" t="s">
        <v>12698</v>
      </c>
      <c r="K654" s="38" t="s">
        <v>12699</v>
      </c>
      <c r="L654" s="38" t="s">
        <v>12700</v>
      </c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39.75" hidden="1" thickBot="1" x14ac:dyDescent="0.3">
      <c r="A655" s="39">
        <v>76465110</v>
      </c>
      <c r="B655" s="38" t="s">
        <v>12816</v>
      </c>
      <c r="C655" s="37">
        <v>201912</v>
      </c>
      <c r="D655" s="38" t="s">
        <v>12695</v>
      </c>
      <c r="E655" s="37" t="s">
        <v>12696</v>
      </c>
      <c r="F655" s="37">
        <v>0</v>
      </c>
      <c r="G655" s="37">
        <v>0</v>
      </c>
      <c r="H655" s="37">
        <v>14</v>
      </c>
      <c r="I655" s="38" t="s">
        <v>12697</v>
      </c>
      <c r="J655" s="38" t="s">
        <v>12698</v>
      </c>
      <c r="K655" s="38" t="s">
        <v>12702</v>
      </c>
      <c r="L655" s="38" t="s">
        <v>12700</v>
      </c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90.75" hidden="1" thickBot="1" x14ac:dyDescent="0.3">
      <c r="A656" s="39">
        <v>76202136</v>
      </c>
      <c r="B656" s="38" t="s">
        <v>12800</v>
      </c>
      <c r="C656" s="37">
        <v>201912</v>
      </c>
      <c r="D656" s="38" t="s">
        <v>12695</v>
      </c>
      <c r="E656" s="37" t="s">
        <v>12696</v>
      </c>
      <c r="F656" s="37">
        <v>0</v>
      </c>
      <c r="G656" s="37">
        <v>0</v>
      </c>
      <c r="H656" s="37">
        <v>14</v>
      </c>
      <c r="I656" s="38" t="s">
        <v>12697</v>
      </c>
      <c r="J656" s="38" t="s">
        <v>12698</v>
      </c>
      <c r="K656" s="38" t="s">
        <v>12699</v>
      </c>
      <c r="L656" s="38" t="s">
        <v>12700</v>
      </c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27" hidden="1" thickBot="1" x14ac:dyDescent="0.3">
      <c r="A657" s="39">
        <v>76017019</v>
      </c>
      <c r="B657" s="38" t="s">
        <v>12349</v>
      </c>
      <c r="C657" s="37">
        <v>201912</v>
      </c>
      <c r="D657" s="38" t="s">
        <v>12695</v>
      </c>
      <c r="E657" s="37" t="s">
        <v>418</v>
      </c>
      <c r="F657" s="37">
        <v>0</v>
      </c>
      <c r="G657" s="37">
        <v>0</v>
      </c>
      <c r="H657" s="37">
        <v>3</v>
      </c>
      <c r="I657" s="38" t="s">
        <v>12737</v>
      </c>
      <c r="J657" s="38" t="s">
        <v>12698</v>
      </c>
      <c r="K657" s="38" t="s">
        <v>12699</v>
      </c>
      <c r="L657" s="38" t="s">
        <v>12700</v>
      </c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65.25" hidden="1" thickBot="1" x14ac:dyDescent="0.3">
      <c r="A658" s="39">
        <v>61604000</v>
      </c>
      <c r="B658" s="38" t="s">
        <v>12716</v>
      </c>
      <c r="C658" s="37">
        <v>201912</v>
      </c>
      <c r="D658" s="38" t="s">
        <v>12695</v>
      </c>
      <c r="E658" s="37" t="s">
        <v>12696</v>
      </c>
      <c r="F658" s="37">
        <v>0</v>
      </c>
      <c r="G658" s="37">
        <v>0</v>
      </c>
      <c r="H658" s="37">
        <v>15</v>
      </c>
      <c r="I658" s="38" t="s">
        <v>12717</v>
      </c>
      <c r="J658" s="38" t="s">
        <v>12698</v>
      </c>
      <c r="K658" s="38" t="s">
        <v>12699</v>
      </c>
      <c r="L658" s="38" t="s">
        <v>12700</v>
      </c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52.5" hidden="1" thickBot="1" x14ac:dyDescent="0.3">
      <c r="A659" s="39">
        <v>96723320</v>
      </c>
      <c r="B659" s="38" t="s">
        <v>12151</v>
      </c>
      <c r="C659" s="37">
        <v>201912</v>
      </c>
      <c r="D659" s="38" t="s">
        <v>12704</v>
      </c>
      <c r="E659" s="37" t="s">
        <v>418</v>
      </c>
      <c r="F659" s="37">
        <v>1</v>
      </c>
      <c r="G659" s="37">
        <v>1</v>
      </c>
      <c r="H659" s="37">
        <v>5</v>
      </c>
      <c r="I659" s="38" t="s">
        <v>12711</v>
      </c>
      <c r="J659" s="38" t="s">
        <v>12698</v>
      </c>
      <c r="K659" s="38" t="s">
        <v>12699</v>
      </c>
      <c r="L659" s="38" t="s">
        <v>12700</v>
      </c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39.75" hidden="1" thickBot="1" x14ac:dyDescent="0.3">
      <c r="A660" s="39">
        <v>76165311</v>
      </c>
      <c r="B660" s="38" t="s">
        <v>12126</v>
      </c>
      <c r="C660" s="37">
        <v>201912</v>
      </c>
      <c r="D660" s="38" t="s">
        <v>12704</v>
      </c>
      <c r="E660" s="37" t="s">
        <v>12696</v>
      </c>
      <c r="F660" s="37">
        <v>0</v>
      </c>
      <c r="G660" s="37">
        <v>1</v>
      </c>
      <c r="H660" s="37">
        <v>14</v>
      </c>
      <c r="I660" s="38" t="s">
        <v>12697</v>
      </c>
      <c r="J660" s="38" t="s">
        <v>12698</v>
      </c>
      <c r="K660" s="38" t="s">
        <v>12699</v>
      </c>
      <c r="L660" s="38" t="s">
        <v>12700</v>
      </c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39.75" hidden="1" thickBot="1" x14ac:dyDescent="0.3">
      <c r="A661" s="40">
        <v>76360977</v>
      </c>
      <c r="B661" s="41" t="s">
        <v>13303</v>
      </c>
      <c r="C661" s="37">
        <v>201912</v>
      </c>
      <c r="D661" s="38" t="s">
        <v>12695</v>
      </c>
      <c r="E661" s="37" t="s">
        <v>418</v>
      </c>
      <c r="F661" s="37">
        <v>0</v>
      </c>
      <c r="G661" s="37">
        <v>0</v>
      </c>
      <c r="H661" s="37">
        <v>14</v>
      </c>
      <c r="I661" s="38" t="s">
        <v>12697</v>
      </c>
      <c r="J661" s="38" t="s">
        <v>12698</v>
      </c>
      <c r="K661" s="38" t="s">
        <v>12699</v>
      </c>
      <c r="L661" s="38" t="s">
        <v>12700</v>
      </c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03.5" hidden="1" thickBot="1" x14ac:dyDescent="0.3">
      <c r="A662" s="39">
        <v>90129000</v>
      </c>
      <c r="B662" s="38" t="s">
        <v>12862</v>
      </c>
      <c r="C662" s="37">
        <v>201912</v>
      </c>
      <c r="D662" s="38" t="s">
        <v>12695</v>
      </c>
      <c r="E662" s="37" t="s">
        <v>418</v>
      </c>
      <c r="F662" s="37">
        <v>0</v>
      </c>
      <c r="G662" s="37">
        <v>1</v>
      </c>
      <c r="H662" s="37">
        <v>15</v>
      </c>
      <c r="I662" s="38" t="s">
        <v>12717</v>
      </c>
      <c r="J662" s="38" t="s">
        <v>12698</v>
      </c>
      <c r="K662" s="38" t="s">
        <v>12699</v>
      </c>
      <c r="L662" s="38" t="s">
        <v>12700</v>
      </c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90.75" hidden="1" thickBot="1" x14ac:dyDescent="0.3">
      <c r="A663" s="39">
        <v>91999000</v>
      </c>
      <c r="B663" s="38" t="s">
        <v>13193</v>
      </c>
      <c r="C663" s="37">
        <v>201912</v>
      </c>
      <c r="D663" s="38" t="s">
        <v>12695</v>
      </c>
      <c r="E663" s="37" t="s">
        <v>12696</v>
      </c>
      <c r="F663" s="37">
        <v>0</v>
      </c>
      <c r="G663" s="37">
        <v>0</v>
      </c>
      <c r="H663" s="37">
        <v>14</v>
      </c>
      <c r="I663" s="38" t="s">
        <v>12697</v>
      </c>
      <c r="J663" s="38" t="s">
        <v>12842</v>
      </c>
      <c r="K663" s="38" t="s">
        <v>12699</v>
      </c>
      <c r="L663" s="38" t="s">
        <v>12741</v>
      </c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52.5" hidden="1" thickBot="1" x14ac:dyDescent="0.3">
      <c r="A664" s="39">
        <v>90743000</v>
      </c>
      <c r="B664" s="38" t="s">
        <v>12875</v>
      </c>
      <c r="C664" s="37">
        <v>201912</v>
      </c>
      <c r="D664" s="38" t="s">
        <v>12695</v>
      </c>
      <c r="E664" s="37" t="s">
        <v>12696</v>
      </c>
      <c r="F664" s="37">
        <v>0</v>
      </c>
      <c r="G664" s="37">
        <v>0</v>
      </c>
      <c r="H664" s="37">
        <v>14</v>
      </c>
      <c r="I664" s="38" t="s">
        <v>12697</v>
      </c>
      <c r="J664" s="38" t="s">
        <v>12698</v>
      </c>
      <c r="K664" s="38" t="s">
        <v>12699</v>
      </c>
      <c r="L664" s="38" t="s">
        <v>12700</v>
      </c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90.75" thickBot="1" x14ac:dyDescent="0.3">
      <c r="A665" s="39">
        <v>76085862</v>
      </c>
      <c r="B665" s="38" t="s">
        <v>12774</v>
      </c>
      <c r="C665" s="37">
        <v>201912</v>
      </c>
      <c r="D665" s="38" t="s">
        <v>12695</v>
      </c>
      <c r="E665" s="37" t="s">
        <v>12696</v>
      </c>
      <c r="F665" s="37">
        <v>0</v>
      </c>
      <c r="G665" s="37">
        <v>0</v>
      </c>
      <c r="H665" s="37">
        <v>14</v>
      </c>
      <c r="I665" s="38" t="s">
        <v>12697</v>
      </c>
      <c r="J665" s="38" t="s">
        <v>12698</v>
      </c>
      <c r="K665" s="38" t="s">
        <v>12699</v>
      </c>
      <c r="L665" s="38" t="s">
        <v>12700</v>
      </c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39.75" hidden="1" thickBot="1" x14ac:dyDescent="0.3">
      <c r="A666" s="39">
        <v>76158513</v>
      </c>
      <c r="B666" s="38" t="s">
        <v>12793</v>
      </c>
      <c r="C666" s="37">
        <v>201912</v>
      </c>
      <c r="D666" s="38" t="s">
        <v>12704</v>
      </c>
      <c r="E666" s="37" t="s">
        <v>418</v>
      </c>
      <c r="F666" s="37">
        <v>0</v>
      </c>
      <c r="G666" s="37">
        <v>0</v>
      </c>
      <c r="H666" s="37">
        <v>5</v>
      </c>
      <c r="I666" s="38" t="s">
        <v>12711</v>
      </c>
      <c r="J666" s="38" t="s">
        <v>12698</v>
      </c>
      <c r="K666" s="38" t="s">
        <v>12699</v>
      </c>
      <c r="L666" s="38" t="s">
        <v>12700</v>
      </c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39.75" hidden="1" thickBot="1" x14ac:dyDescent="0.3">
      <c r="A667" s="39">
        <v>96909330</v>
      </c>
      <c r="B667" s="38" t="s">
        <v>13064</v>
      </c>
      <c r="C667" s="37">
        <v>201912</v>
      </c>
      <c r="D667" s="38" t="s">
        <v>12704</v>
      </c>
      <c r="E667" s="37" t="s">
        <v>418</v>
      </c>
      <c r="F667" s="37">
        <v>0</v>
      </c>
      <c r="G667" s="37">
        <v>0</v>
      </c>
      <c r="H667" s="37">
        <v>5</v>
      </c>
      <c r="I667" s="38" t="s">
        <v>12711</v>
      </c>
      <c r="J667" s="38" t="s">
        <v>12698</v>
      </c>
      <c r="K667" s="38" t="s">
        <v>12699</v>
      </c>
      <c r="L667" s="38" t="s">
        <v>12700</v>
      </c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90.75" hidden="1" thickBot="1" x14ac:dyDescent="0.3">
      <c r="A668" s="39">
        <v>99594180</v>
      </c>
      <c r="B668" s="38" t="s">
        <v>13157</v>
      </c>
      <c r="C668" s="37">
        <v>201912</v>
      </c>
      <c r="D668" s="38" t="s">
        <v>12695</v>
      </c>
      <c r="E668" s="37" t="s">
        <v>12696</v>
      </c>
      <c r="F668" s="37">
        <v>0</v>
      </c>
      <c r="G668" s="37">
        <v>0</v>
      </c>
      <c r="H668" s="37">
        <v>13</v>
      </c>
      <c r="I668" s="38" t="s">
        <v>12739</v>
      </c>
      <c r="J668" s="38" t="s">
        <v>12698</v>
      </c>
      <c r="K668" s="38" t="s">
        <v>12699</v>
      </c>
      <c r="L668" s="38" t="s">
        <v>12700</v>
      </c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39.75" hidden="1" thickBot="1" x14ac:dyDescent="0.3">
      <c r="A669" s="39">
        <v>96602640</v>
      </c>
      <c r="B669" s="38" t="s">
        <v>12172</v>
      </c>
      <c r="C669" s="37">
        <v>201912</v>
      </c>
      <c r="D669" s="38" t="s">
        <v>12704</v>
      </c>
      <c r="E669" s="37" t="s">
        <v>418</v>
      </c>
      <c r="F669" s="37">
        <v>0</v>
      </c>
      <c r="G669" s="37">
        <v>1</v>
      </c>
      <c r="H669" s="37">
        <v>5</v>
      </c>
      <c r="I669" s="38" t="s">
        <v>12711</v>
      </c>
      <c r="J669" s="38" t="s">
        <v>12698</v>
      </c>
      <c r="K669" s="38" t="s">
        <v>12699</v>
      </c>
      <c r="L669" s="38" t="s">
        <v>12700</v>
      </c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52.5" hidden="1" thickBot="1" x14ac:dyDescent="0.3">
      <c r="A670" s="39">
        <v>82777100</v>
      </c>
      <c r="B670" s="38" t="s">
        <v>12162</v>
      </c>
      <c r="C670" s="37">
        <v>201912</v>
      </c>
      <c r="D670" s="38" t="s">
        <v>12704</v>
      </c>
      <c r="E670" s="37" t="s">
        <v>418</v>
      </c>
      <c r="F670" s="37">
        <v>0</v>
      </c>
      <c r="G670" s="37">
        <v>1</v>
      </c>
      <c r="H670" s="37">
        <v>5</v>
      </c>
      <c r="I670" s="38" t="s">
        <v>12711</v>
      </c>
      <c r="J670" s="38" t="s">
        <v>12698</v>
      </c>
      <c r="K670" s="38" t="s">
        <v>12699</v>
      </c>
      <c r="L670" s="38" t="s">
        <v>12700</v>
      </c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39.75" hidden="1" thickBot="1" x14ac:dyDescent="0.3">
      <c r="A671" s="39">
        <v>96640360</v>
      </c>
      <c r="B671" s="38" t="s">
        <v>12971</v>
      </c>
      <c r="C671" s="37">
        <v>201912</v>
      </c>
      <c r="D671" s="38" t="s">
        <v>12695</v>
      </c>
      <c r="E671" s="37" t="s">
        <v>418</v>
      </c>
      <c r="F671" s="37">
        <v>1</v>
      </c>
      <c r="G671" s="37">
        <v>1</v>
      </c>
      <c r="H671" s="37">
        <v>5</v>
      </c>
      <c r="I671" s="38" t="s">
        <v>12711</v>
      </c>
      <c r="J671" s="38" t="s">
        <v>12698</v>
      </c>
      <c r="K671" s="38" t="s">
        <v>12699</v>
      </c>
      <c r="L671" s="38" t="s">
        <v>12700</v>
      </c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27" hidden="1" thickBot="1" x14ac:dyDescent="0.3">
      <c r="A672" s="39">
        <v>96852100</v>
      </c>
      <c r="B672" s="38" t="s">
        <v>12274</v>
      </c>
      <c r="C672" s="37">
        <v>201912</v>
      </c>
      <c r="D672" s="38" t="s">
        <v>12695</v>
      </c>
      <c r="E672" s="37" t="s">
        <v>418</v>
      </c>
      <c r="F672" s="37">
        <v>0</v>
      </c>
      <c r="G672" s="37">
        <v>1</v>
      </c>
      <c r="H672" s="37">
        <v>14</v>
      </c>
      <c r="I672" s="38" t="s">
        <v>12697</v>
      </c>
      <c r="J672" s="38" t="s">
        <v>12698</v>
      </c>
      <c r="K672" s="38" t="s">
        <v>12699</v>
      </c>
      <c r="L672" s="38" t="s">
        <v>12700</v>
      </c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27" hidden="1" thickBot="1" x14ac:dyDescent="0.3">
      <c r="A673" s="39">
        <v>96629520</v>
      </c>
      <c r="B673" s="38" t="s">
        <v>12965</v>
      </c>
      <c r="C673" s="37">
        <v>201912</v>
      </c>
      <c r="D673" s="38" t="s">
        <v>12695</v>
      </c>
      <c r="E673" s="37" t="s">
        <v>418</v>
      </c>
      <c r="F673" s="37">
        <v>0</v>
      </c>
      <c r="G673" s="37">
        <v>1</v>
      </c>
      <c r="H673" s="37">
        <v>2</v>
      </c>
      <c r="I673" s="38" t="s">
        <v>12733</v>
      </c>
      <c r="J673" s="38" t="s">
        <v>12698</v>
      </c>
      <c r="K673" s="38" t="s">
        <v>12699</v>
      </c>
      <c r="L673" s="38" t="s">
        <v>12700</v>
      </c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27" hidden="1" thickBot="1" x14ac:dyDescent="0.3">
      <c r="A674" s="39">
        <v>91705000</v>
      </c>
      <c r="B674" s="38" t="s">
        <v>12363</v>
      </c>
      <c r="C674" s="37">
        <v>201912</v>
      </c>
      <c r="D674" s="38" t="s">
        <v>12695</v>
      </c>
      <c r="E674" s="37" t="s">
        <v>418</v>
      </c>
      <c r="F674" s="37">
        <v>0</v>
      </c>
      <c r="G674" s="37">
        <v>1</v>
      </c>
      <c r="H674" s="37">
        <v>17</v>
      </c>
      <c r="I674" s="38" t="s">
        <v>12873</v>
      </c>
      <c r="J674" s="38" t="s">
        <v>13229</v>
      </c>
      <c r="K674" s="38" t="s">
        <v>13231</v>
      </c>
      <c r="L674" s="38" t="s">
        <v>13232</v>
      </c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39.75" thickBot="1" x14ac:dyDescent="0.3">
      <c r="A675" s="39">
        <v>96563620</v>
      </c>
      <c r="B675" s="38" t="s">
        <v>12949</v>
      </c>
      <c r="C675" s="37">
        <v>201912</v>
      </c>
      <c r="D675" s="38" t="s">
        <v>12695</v>
      </c>
      <c r="E675" s="37" t="s">
        <v>12696</v>
      </c>
      <c r="F675" s="37">
        <v>0</v>
      </c>
      <c r="G675" s="37">
        <v>0</v>
      </c>
      <c r="H675" s="37">
        <v>14</v>
      </c>
      <c r="I675" s="38" t="s">
        <v>12697</v>
      </c>
      <c r="J675" s="38" t="s">
        <v>12842</v>
      </c>
      <c r="K675" s="38" t="s">
        <v>12699</v>
      </c>
      <c r="L675" s="38" t="s">
        <v>12700</v>
      </c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52.5" hidden="1" thickBot="1" x14ac:dyDescent="0.3">
      <c r="A676" s="39">
        <v>99598510</v>
      </c>
      <c r="B676" s="38" t="s">
        <v>13164</v>
      </c>
      <c r="C676" s="37">
        <v>201912</v>
      </c>
      <c r="D676" s="38" t="s">
        <v>12695</v>
      </c>
      <c r="E676" s="37" t="s">
        <v>12696</v>
      </c>
      <c r="F676" s="37">
        <v>0</v>
      </c>
      <c r="G676" s="37">
        <v>0</v>
      </c>
      <c r="H676" s="37">
        <v>15</v>
      </c>
      <c r="I676" s="38" t="s">
        <v>12717</v>
      </c>
      <c r="J676" s="38" t="s">
        <v>12698</v>
      </c>
      <c r="K676" s="38" t="s">
        <v>12699</v>
      </c>
      <c r="L676" s="38" t="s">
        <v>12700</v>
      </c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27" hidden="1" thickBot="1" x14ac:dyDescent="0.3">
      <c r="A677" s="39">
        <v>96563820</v>
      </c>
      <c r="B677" s="38" t="s">
        <v>12229</v>
      </c>
      <c r="C677" s="37">
        <v>201912</v>
      </c>
      <c r="D677" s="38" t="s">
        <v>12695</v>
      </c>
      <c r="E677" s="37" t="s">
        <v>418</v>
      </c>
      <c r="F677" s="37">
        <v>0</v>
      </c>
      <c r="G677" s="37">
        <v>1</v>
      </c>
      <c r="H677" s="37">
        <v>16</v>
      </c>
      <c r="I677" s="38" t="s">
        <v>12697</v>
      </c>
      <c r="J677" s="38" t="s">
        <v>12698</v>
      </c>
      <c r="K677" s="38" t="s">
        <v>12699</v>
      </c>
      <c r="L677" s="38" t="s">
        <v>12700</v>
      </c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52.5" hidden="1" thickBot="1" x14ac:dyDescent="0.3">
      <c r="A678" s="39">
        <v>76896732</v>
      </c>
      <c r="B678" s="38" t="s">
        <v>13287</v>
      </c>
      <c r="C678" s="37">
        <v>201912</v>
      </c>
      <c r="D678" s="38" t="s">
        <v>12704</v>
      </c>
      <c r="E678" s="37" t="s">
        <v>12696</v>
      </c>
      <c r="F678" s="37">
        <v>0</v>
      </c>
      <c r="G678" s="37">
        <v>0</v>
      </c>
      <c r="H678" s="37">
        <v>11</v>
      </c>
      <c r="I678" s="38" t="s">
        <v>12748</v>
      </c>
      <c r="J678" s="38" t="s">
        <v>12698</v>
      </c>
      <c r="K678" s="38" t="s">
        <v>12699</v>
      </c>
      <c r="L678" s="38" t="s">
        <v>12700</v>
      </c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52.5" hidden="1" thickBot="1" x14ac:dyDescent="0.3">
      <c r="A679" s="39">
        <v>76766227</v>
      </c>
      <c r="B679" s="38" t="s">
        <v>13282</v>
      </c>
      <c r="C679" s="37">
        <v>201912</v>
      </c>
      <c r="D679" s="38" t="s">
        <v>12704</v>
      </c>
      <c r="E679" s="37" t="s">
        <v>12696</v>
      </c>
      <c r="F679" s="37">
        <v>0</v>
      </c>
      <c r="G679" s="37">
        <v>0</v>
      </c>
      <c r="H679" s="37">
        <v>11</v>
      </c>
      <c r="I679" s="38" t="s">
        <v>12748</v>
      </c>
      <c r="J679" s="38" t="s">
        <v>12698</v>
      </c>
      <c r="K679" s="38" t="s">
        <v>12699</v>
      </c>
      <c r="L679" s="38" t="s">
        <v>12700</v>
      </c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65.25" hidden="1" thickBot="1" x14ac:dyDescent="0.3">
      <c r="A680" s="39">
        <v>99577050</v>
      </c>
      <c r="B680" s="38" t="s">
        <v>13144</v>
      </c>
      <c r="C680" s="37">
        <v>201912</v>
      </c>
      <c r="D680" s="38" t="s">
        <v>12695</v>
      </c>
      <c r="E680" s="37" t="s">
        <v>12696</v>
      </c>
      <c r="F680" s="37">
        <v>0</v>
      </c>
      <c r="G680" s="37">
        <v>0</v>
      </c>
      <c r="H680" s="37">
        <v>6</v>
      </c>
      <c r="I680" s="38" t="s">
        <v>12714</v>
      </c>
      <c r="J680" s="38" t="s">
        <v>12698</v>
      </c>
      <c r="K680" s="38" t="s">
        <v>12699</v>
      </c>
      <c r="L680" s="38" t="s">
        <v>12700</v>
      </c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03.5" thickBot="1" x14ac:dyDescent="0.3">
      <c r="A681" s="39">
        <v>76149618</v>
      </c>
      <c r="B681" s="38" t="s">
        <v>12790</v>
      </c>
      <c r="C681" s="37">
        <v>201912</v>
      </c>
      <c r="D681" s="38" t="s">
        <v>12695</v>
      </c>
      <c r="E681" s="37" t="s">
        <v>12696</v>
      </c>
      <c r="F681" s="37">
        <v>0</v>
      </c>
      <c r="G681" s="37">
        <v>0</v>
      </c>
      <c r="H681" s="37">
        <v>14</v>
      </c>
      <c r="I681" s="38" t="s">
        <v>12697</v>
      </c>
      <c r="J681" s="38" t="s">
        <v>12698</v>
      </c>
      <c r="K681" s="38" t="s">
        <v>12699</v>
      </c>
      <c r="L681" s="38" t="s">
        <v>12700</v>
      </c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27" hidden="1" thickBot="1" x14ac:dyDescent="0.3">
      <c r="A682" s="39">
        <v>99530250</v>
      </c>
      <c r="B682" s="38" t="s">
        <v>13112</v>
      </c>
      <c r="C682" s="37">
        <v>201912</v>
      </c>
      <c r="D682" s="38" t="s">
        <v>12695</v>
      </c>
      <c r="E682" s="37" t="s">
        <v>418</v>
      </c>
      <c r="F682" s="37">
        <v>0</v>
      </c>
      <c r="G682" s="37">
        <v>0</v>
      </c>
      <c r="H682" s="37">
        <v>2</v>
      </c>
      <c r="I682" s="38" t="s">
        <v>12733</v>
      </c>
      <c r="J682" s="38" t="s">
        <v>12698</v>
      </c>
      <c r="K682" s="38" t="s">
        <v>12699</v>
      </c>
      <c r="L682" s="38" t="s">
        <v>12700</v>
      </c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27" hidden="1" thickBot="1" x14ac:dyDescent="0.3">
      <c r="A683" s="39">
        <v>99579730</v>
      </c>
      <c r="B683" s="38" t="s">
        <v>12353</v>
      </c>
      <c r="C683" s="37">
        <v>201912</v>
      </c>
      <c r="D683" s="38" t="s">
        <v>12695</v>
      </c>
      <c r="E683" s="37" t="s">
        <v>418</v>
      </c>
      <c r="F683" s="37">
        <v>0</v>
      </c>
      <c r="G683" s="37">
        <v>0</v>
      </c>
      <c r="H683" s="37">
        <v>2</v>
      </c>
      <c r="I683" s="38" t="s">
        <v>12733</v>
      </c>
      <c r="J683" s="38" t="s">
        <v>12698</v>
      </c>
      <c r="K683" s="38" t="s">
        <v>12699</v>
      </c>
      <c r="L683" s="38" t="s">
        <v>12700</v>
      </c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90.75" hidden="1" thickBot="1" x14ac:dyDescent="0.3">
      <c r="A684" s="39">
        <v>96869650</v>
      </c>
      <c r="B684" s="38" t="s">
        <v>12144</v>
      </c>
      <c r="C684" s="37">
        <v>201912</v>
      </c>
      <c r="D684" s="38" t="s">
        <v>12695</v>
      </c>
      <c r="E684" s="37" t="s">
        <v>12696</v>
      </c>
      <c r="F684" s="37">
        <v>0</v>
      </c>
      <c r="G684" s="37">
        <v>0</v>
      </c>
      <c r="H684" s="37">
        <v>13</v>
      </c>
      <c r="I684" s="38" t="s">
        <v>12739</v>
      </c>
      <c r="J684" s="38" t="s">
        <v>12698</v>
      </c>
      <c r="K684" s="38" t="s">
        <v>12702</v>
      </c>
      <c r="L684" s="38" t="s">
        <v>12700</v>
      </c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65.25" hidden="1" thickBot="1" x14ac:dyDescent="0.3">
      <c r="A685" s="39">
        <v>96848050</v>
      </c>
      <c r="B685" s="38" t="s">
        <v>13043</v>
      </c>
      <c r="C685" s="37">
        <v>201912</v>
      </c>
      <c r="D685" s="38" t="s">
        <v>12695</v>
      </c>
      <c r="E685" s="37" t="s">
        <v>12696</v>
      </c>
      <c r="F685" s="37">
        <v>0</v>
      </c>
      <c r="G685" s="37">
        <v>0</v>
      </c>
      <c r="H685" s="37">
        <v>13</v>
      </c>
      <c r="I685" s="38" t="s">
        <v>12739</v>
      </c>
      <c r="J685" s="38" t="s">
        <v>12698</v>
      </c>
      <c r="K685" s="38" t="s">
        <v>12702</v>
      </c>
      <c r="L685" s="38" t="s">
        <v>12700</v>
      </c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65.25" hidden="1" thickBot="1" x14ac:dyDescent="0.3">
      <c r="A686" s="39">
        <v>96843170</v>
      </c>
      <c r="B686" s="38" t="s">
        <v>13041</v>
      </c>
      <c r="C686" s="37">
        <v>201912</v>
      </c>
      <c r="D686" s="38" t="s">
        <v>12695</v>
      </c>
      <c r="E686" s="37" t="s">
        <v>12696</v>
      </c>
      <c r="F686" s="37">
        <v>0</v>
      </c>
      <c r="G686" s="37">
        <v>0</v>
      </c>
      <c r="H686" s="37">
        <v>13</v>
      </c>
      <c r="I686" s="38" t="s">
        <v>12739</v>
      </c>
      <c r="J686" s="38" t="s">
        <v>12698</v>
      </c>
      <c r="K686" s="38" t="s">
        <v>12702</v>
      </c>
      <c r="L686" s="38" t="s">
        <v>12700</v>
      </c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65.25" hidden="1" thickBot="1" x14ac:dyDescent="0.3">
      <c r="A687" s="39">
        <v>96787910</v>
      </c>
      <c r="B687" s="38" t="s">
        <v>12131</v>
      </c>
      <c r="C687" s="37">
        <v>201912</v>
      </c>
      <c r="D687" s="38" t="s">
        <v>12695</v>
      </c>
      <c r="E687" s="37" t="s">
        <v>12696</v>
      </c>
      <c r="F687" s="37">
        <v>0</v>
      </c>
      <c r="G687" s="37">
        <v>0</v>
      </c>
      <c r="H687" s="37">
        <v>13</v>
      </c>
      <c r="I687" s="38" t="s">
        <v>12739</v>
      </c>
      <c r="J687" s="38" t="s">
        <v>12698</v>
      </c>
      <c r="K687" s="38" t="s">
        <v>12702</v>
      </c>
      <c r="L687" s="38" t="s">
        <v>12700</v>
      </c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65.25" hidden="1" thickBot="1" x14ac:dyDescent="0.3">
      <c r="A688" s="40">
        <v>76876635</v>
      </c>
      <c r="B688" s="41" t="s">
        <v>13304</v>
      </c>
      <c r="C688" s="37">
        <v>201912</v>
      </c>
      <c r="D688" s="38" t="s">
        <v>12695</v>
      </c>
      <c r="E688" s="37" t="s">
        <v>12696</v>
      </c>
      <c r="F688" s="37">
        <v>0</v>
      </c>
      <c r="G688" s="37">
        <v>0</v>
      </c>
      <c r="H688" s="37">
        <v>13</v>
      </c>
      <c r="I688" s="38" t="s">
        <v>12739</v>
      </c>
      <c r="J688" s="38" t="s">
        <v>12698</v>
      </c>
      <c r="K688" s="38" t="s">
        <v>12702</v>
      </c>
      <c r="L688" s="38" t="s">
        <v>12700</v>
      </c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52.5" hidden="1" thickBot="1" x14ac:dyDescent="0.3">
      <c r="A689" s="39">
        <v>90380000</v>
      </c>
      <c r="B689" s="38" t="s">
        <v>12869</v>
      </c>
      <c r="C689" s="37">
        <v>201912</v>
      </c>
      <c r="D689" s="38" t="s">
        <v>12695</v>
      </c>
      <c r="E689" s="37" t="s">
        <v>418</v>
      </c>
      <c r="F689" s="37">
        <v>0</v>
      </c>
      <c r="G689" s="37">
        <v>1</v>
      </c>
      <c r="H689" s="37">
        <v>1</v>
      </c>
      <c r="I689" s="38" t="s">
        <v>12705</v>
      </c>
      <c r="J689" s="38" t="s">
        <v>12698</v>
      </c>
      <c r="K689" s="38" t="s">
        <v>12699</v>
      </c>
      <c r="L689" s="38" t="s">
        <v>12700</v>
      </c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52.5" hidden="1" thickBot="1" x14ac:dyDescent="0.3">
      <c r="A690" s="39">
        <v>90972000</v>
      </c>
      <c r="B690" s="38" t="s">
        <v>12879</v>
      </c>
      <c r="C690" s="37">
        <v>201912</v>
      </c>
      <c r="D690" s="38" t="s">
        <v>12695</v>
      </c>
      <c r="E690" s="37" t="s">
        <v>12696</v>
      </c>
      <c r="F690" s="37">
        <v>0</v>
      </c>
      <c r="G690" s="37">
        <v>1</v>
      </c>
      <c r="H690" s="37">
        <v>3</v>
      </c>
      <c r="I690" s="38" t="s">
        <v>12737</v>
      </c>
      <c r="J690" s="38" t="s">
        <v>12698</v>
      </c>
      <c r="K690" s="38" t="s">
        <v>12699</v>
      </c>
      <c r="L690" s="38" t="s">
        <v>12700</v>
      </c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52.5" hidden="1" thickBot="1" x14ac:dyDescent="0.3">
      <c r="A691" s="39">
        <v>92067000</v>
      </c>
      <c r="B691" s="38" t="s">
        <v>12905</v>
      </c>
      <c r="C691" s="37">
        <v>201912</v>
      </c>
      <c r="D691" s="38" t="s">
        <v>12695</v>
      </c>
      <c r="E691" s="37" t="s">
        <v>12696</v>
      </c>
      <c r="F691" s="37">
        <v>0</v>
      </c>
      <c r="G691" s="37">
        <v>1</v>
      </c>
      <c r="H691" s="37">
        <v>15</v>
      </c>
      <c r="I691" s="38" t="s">
        <v>12717</v>
      </c>
      <c r="J691" s="38" t="s">
        <v>12698</v>
      </c>
      <c r="K691" s="38" t="s">
        <v>12699</v>
      </c>
      <c r="L691" s="38" t="s">
        <v>12700</v>
      </c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39.75" hidden="1" thickBot="1" x14ac:dyDescent="0.3">
      <c r="A692" s="39">
        <v>90749000</v>
      </c>
      <c r="B692" s="38" t="s">
        <v>13228</v>
      </c>
      <c r="C692" s="37">
        <v>201912</v>
      </c>
      <c r="D692" s="38" t="s">
        <v>12695</v>
      </c>
      <c r="E692" s="37" t="s">
        <v>418</v>
      </c>
      <c r="F692" s="37">
        <v>0</v>
      </c>
      <c r="G692" s="37">
        <v>1</v>
      </c>
      <c r="H692" s="37">
        <v>2</v>
      </c>
      <c r="I692" s="38" t="s">
        <v>12733</v>
      </c>
      <c r="J692" s="38" t="s">
        <v>13229</v>
      </c>
      <c r="K692" s="38" t="s">
        <v>12699</v>
      </c>
      <c r="L692" s="38" t="s">
        <v>13230</v>
      </c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52.5" hidden="1" thickBot="1" x14ac:dyDescent="0.3">
      <c r="A693" s="39">
        <v>96828560</v>
      </c>
      <c r="B693" s="38" t="s">
        <v>13037</v>
      </c>
      <c r="C693" s="37">
        <v>201912</v>
      </c>
      <c r="D693" s="38" t="s">
        <v>12695</v>
      </c>
      <c r="E693" s="37" t="s">
        <v>418</v>
      </c>
      <c r="F693" s="37">
        <v>0</v>
      </c>
      <c r="G693" s="37">
        <v>0</v>
      </c>
      <c r="H693" s="37">
        <v>13</v>
      </c>
      <c r="I693" s="38" t="s">
        <v>12739</v>
      </c>
      <c r="J693" s="38" t="s">
        <v>12698</v>
      </c>
      <c r="K693" s="38" t="s">
        <v>12699</v>
      </c>
      <c r="L693" s="38" t="s">
        <v>12700</v>
      </c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27" hidden="1" thickBot="1" x14ac:dyDescent="0.3">
      <c r="A694" s="39">
        <v>96885880</v>
      </c>
      <c r="B694" s="38" t="s">
        <v>12343</v>
      </c>
      <c r="C694" s="37">
        <v>201912</v>
      </c>
      <c r="D694" s="38" t="s">
        <v>12695</v>
      </c>
      <c r="E694" s="37" t="s">
        <v>418</v>
      </c>
      <c r="F694" s="37">
        <v>0</v>
      </c>
      <c r="G694" s="37">
        <v>1</v>
      </c>
      <c r="H694" s="37">
        <v>3</v>
      </c>
      <c r="I694" s="38" t="s">
        <v>12737</v>
      </c>
      <c r="J694" s="38" t="s">
        <v>12698</v>
      </c>
      <c r="K694" s="38" t="s">
        <v>12699</v>
      </c>
      <c r="L694" s="38" t="s">
        <v>12700</v>
      </c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39.75" hidden="1" thickBot="1" x14ac:dyDescent="0.3">
      <c r="A695" s="39">
        <v>76065596</v>
      </c>
      <c r="B695" s="38" t="s">
        <v>12178</v>
      </c>
      <c r="C695" s="37">
        <v>201912</v>
      </c>
      <c r="D695" s="38" t="s">
        <v>12704</v>
      </c>
      <c r="E695" s="37" t="s">
        <v>418</v>
      </c>
      <c r="F695" s="37">
        <v>0</v>
      </c>
      <c r="G695" s="37">
        <v>0</v>
      </c>
      <c r="H695" s="37">
        <v>1</v>
      </c>
      <c r="I695" s="38" t="s">
        <v>12705</v>
      </c>
      <c r="J695" s="38" t="s">
        <v>12698</v>
      </c>
      <c r="K695" s="38" t="s">
        <v>12699</v>
      </c>
      <c r="L695" s="38" t="s">
        <v>12700</v>
      </c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65.25" hidden="1" thickBot="1" x14ac:dyDescent="0.3">
      <c r="A696" s="39">
        <v>96908970</v>
      </c>
      <c r="B696" s="38" t="s">
        <v>12174</v>
      </c>
      <c r="C696" s="37">
        <v>201912</v>
      </c>
      <c r="D696" s="38" t="s">
        <v>12704</v>
      </c>
      <c r="E696" s="37" t="s">
        <v>418</v>
      </c>
      <c r="F696" s="37">
        <v>0</v>
      </c>
      <c r="G696" s="37">
        <v>1</v>
      </c>
      <c r="H696" s="37">
        <v>5</v>
      </c>
      <c r="I696" s="38" t="s">
        <v>12711</v>
      </c>
      <c r="J696" s="38" t="s">
        <v>12698</v>
      </c>
      <c r="K696" s="38" t="s">
        <v>12699</v>
      </c>
      <c r="L696" s="38" t="s">
        <v>12700</v>
      </c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65.25" thickBot="1" x14ac:dyDescent="0.3">
      <c r="A697" s="39">
        <v>76299170</v>
      </c>
      <c r="B697" s="38" t="s">
        <v>12806</v>
      </c>
      <c r="C697" s="37">
        <v>201912</v>
      </c>
      <c r="D697" s="38" t="s">
        <v>12695</v>
      </c>
      <c r="E697" s="37" t="s">
        <v>12696</v>
      </c>
      <c r="F697" s="37">
        <v>0</v>
      </c>
      <c r="G697" s="37">
        <v>0</v>
      </c>
      <c r="H697" s="37">
        <v>15</v>
      </c>
      <c r="I697" s="38" t="s">
        <v>12717</v>
      </c>
      <c r="J697" s="38" t="s">
        <v>12698</v>
      </c>
      <c r="K697" s="38" t="s">
        <v>12699</v>
      </c>
      <c r="L697" s="38" t="s">
        <v>12700</v>
      </c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52.5" hidden="1" thickBot="1" x14ac:dyDescent="0.3">
      <c r="A698" s="39">
        <v>76661770</v>
      </c>
      <c r="B698" s="38" t="s">
        <v>12827</v>
      </c>
      <c r="C698" s="37">
        <v>201912</v>
      </c>
      <c r="D698" s="38" t="s">
        <v>12695</v>
      </c>
      <c r="E698" s="37" t="s">
        <v>12696</v>
      </c>
      <c r="F698" s="37">
        <v>0</v>
      </c>
      <c r="G698" s="37">
        <v>0</v>
      </c>
      <c r="H698" s="37">
        <v>3</v>
      </c>
      <c r="I698" s="38" t="s">
        <v>12737</v>
      </c>
      <c r="J698" s="38" t="s">
        <v>12698</v>
      </c>
      <c r="K698" s="38" t="s">
        <v>12699</v>
      </c>
      <c r="L698" s="38" t="s">
        <v>12700</v>
      </c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65.25" hidden="1" thickBot="1" x14ac:dyDescent="0.3">
      <c r="A699" s="39">
        <v>96908930</v>
      </c>
      <c r="B699" s="38" t="s">
        <v>13063</v>
      </c>
      <c r="C699" s="37">
        <v>201912</v>
      </c>
      <c r="D699" s="38" t="s">
        <v>12704</v>
      </c>
      <c r="E699" s="37" t="s">
        <v>418</v>
      </c>
      <c r="F699" s="37">
        <v>0</v>
      </c>
      <c r="G699" s="37">
        <v>0</v>
      </c>
      <c r="H699" s="37">
        <v>5</v>
      </c>
      <c r="I699" s="38" t="s">
        <v>12711</v>
      </c>
      <c r="J699" s="38" t="s">
        <v>12698</v>
      </c>
      <c r="K699" s="38" t="s">
        <v>12699</v>
      </c>
      <c r="L699" s="38" t="s">
        <v>12700</v>
      </c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27" hidden="1" thickBot="1" x14ac:dyDescent="0.3">
      <c r="A700" s="39">
        <v>90856000</v>
      </c>
      <c r="B700" s="38" t="s">
        <v>12285</v>
      </c>
      <c r="C700" s="37">
        <v>201912</v>
      </c>
      <c r="D700" s="38" t="s">
        <v>12695</v>
      </c>
      <c r="E700" s="37" t="s">
        <v>418</v>
      </c>
      <c r="F700" s="37">
        <v>0</v>
      </c>
      <c r="G700" s="37">
        <v>1</v>
      </c>
      <c r="H700" s="37">
        <v>14</v>
      </c>
      <c r="I700" s="38" t="s">
        <v>12697</v>
      </c>
      <c r="J700" s="38" t="s">
        <v>12698</v>
      </c>
      <c r="K700" s="38" t="s">
        <v>12699</v>
      </c>
      <c r="L700" s="38" t="s">
        <v>12700</v>
      </c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16.25" hidden="1" thickBot="1" x14ac:dyDescent="0.3">
      <c r="A701" s="39">
        <v>96667040</v>
      </c>
      <c r="B701" s="38" t="s">
        <v>12978</v>
      </c>
      <c r="C701" s="37">
        <v>201912</v>
      </c>
      <c r="D701" s="38" t="s">
        <v>12695</v>
      </c>
      <c r="E701" s="37" t="s">
        <v>12696</v>
      </c>
      <c r="F701" s="37">
        <v>0</v>
      </c>
      <c r="G701" s="37">
        <v>0</v>
      </c>
      <c r="H701" s="37">
        <v>14</v>
      </c>
      <c r="I701" s="38" t="s">
        <v>12697</v>
      </c>
      <c r="J701" s="38" t="s">
        <v>12698</v>
      </c>
      <c r="K701" s="38" t="s">
        <v>12699</v>
      </c>
      <c r="L701" s="38" t="s">
        <v>12741</v>
      </c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52.5" hidden="1" thickBot="1" x14ac:dyDescent="0.3">
      <c r="A702" s="39">
        <v>96501440</v>
      </c>
      <c r="B702" s="38" t="s">
        <v>12386</v>
      </c>
      <c r="C702" s="37">
        <v>201912</v>
      </c>
      <c r="D702" s="38" t="s">
        <v>12695</v>
      </c>
      <c r="E702" s="37" t="s">
        <v>418</v>
      </c>
      <c r="F702" s="37">
        <v>0</v>
      </c>
      <c r="G702" s="37">
        <v>1</v>
      </c>
      <c r="H702" s="37">
        <v>14</v>
      </c>
      <c r="I702" s="38" t="s">
        <v>12697</v>
      </c>
      <c r="J702" s="38" t="s">
        <v>12698</v>
      </c>
      <c r="K702" s="38" t="s">
        <v>12699</v>
      </c>
      <c r="L702" s="38" t="s">
        <v>12700</v>
      </c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65.25" hidden="1" thickBot="1" x14ac:dyDescent="0.3">
      <c r="A703" s="39">
        <v>76002293</v>
      </c>
      <c r="B703" s="38" t="s">
        <v>13248</v>
      </c>
      <c r="C703" s="37">
        <v>201912</v>
      </c>
      <c r="D703" s="38" t="s">
        <v>12695</v>
      </c>
      <c r="E703" s="37" t="s">
        <v>12696</v>
      </c>
      <c r="F703" s="37">
        <v>0</v>
      </c>
      <c r="G703" s="37">
        <v>0</v>
      </c>
      <c r="H703" s="37">
        <v>14</v>
      </c>
      <c r="I703" s="38" t="s">
        <v>12697</v>
      </c>
      <c r="J703" s="38" t="s">
        <v>12698</v>
      </c>
      <c r="K703" s="38" t="s">
        <v>12699</v>
      </c>
      <c r="L703" s="38" t="s">
        <v>12700</v>
      </c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65.25" hidden="1" thickBot="1" x14ac:dyDescent="0.3">
      <c r="A704" s="39">
        <v>96785590</v>
      </c>
      <c r="B704" s="38" t="s">
        <v>13015</v>
      </c>
      <c r="C704" s="37">
        <v>201912</v>
      </c>
      <c r="D704" s="38" t="s">
        <v>12695</v>
      </c>
      <c r="E704" s="37" t="s">
        <v>12696</v>
      </c>
      <c r="F704" s="37">
        <v>0</v>
      </c>
      <c r="G704" s="37">
        <v>0</v>
      </c>
      <c r="H704" s="37">
        <v>14</v>
      </c>
      <c r="I704" s="38" t="s">
        <v>12697</v>
      </c>
      <c r="J704" s="38" t="s">
        <v>12698</v>
      </c>
      <c r="K704" s="38" t="s">
        <v>12699</v>
      </c>
      <c r="L704" s="38" t="s">
        <v>12700</v>
      </c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27" hidden="1" thickBot="1" x14ac:dyDescent="0.3">
      <c r="A705" s="39">
        <v>99591830</v>
      </c>
      <c r="B705" s="38" t="s">
        <v>13155</v>
      </c>
      <c r="C705" s="37">
        <v>201912</v>
      </c>
      <c r="D705" s="38" t="s">
        <v>12695</v>
      </c>
      <c r="E705" s="37" t="s">
        <v>418</v>
      </c>
      <c r="F705" s="37">
        <v>0</v>
      </c>
      <c r="G705" s="37">
        <v>1</v>
      </c>
      <c r="H705" s="37">
        <v>14</v>
      </c>
      <c r="I705" s="38" t="s">
        <v>12697</v>
      </c>
      <c r="J705" s="38" t="s">
        <v>12698</v>
      </c>
      <c r="K705" s="38" t="s">
        <v>12699</v>
      </c>
      <c r="L705" s="38" t="s">
        <v>12741</v>
      </c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90.75" hidden="1" thickBot="1" x14ac:dyDescent="0.3">
      <c r="A706" s="39">
        <v>76576607</v>
      </c>
      <c r="B706" s="38" t="s">
        <v>13249</v>
      </c>
      <c r="C706" s="37">
        <v>201912</v>
      </c>
      <c r="D706" s="38" t="s">
        <v>12695</v>
      </c>
      <c r="E706" s="37" t="s">
        <v>12696</v>
      </c>
      <c r="F706" s="37">
        <v>0</v>
      </c>
      <c r="G706" s="37">
        <v>0</v>
      </c>
      <c r="H706" s="37">
        <v>14</v>
      </c>
      <c r="I706" s="38" t="s">
        <v>12697</v>
      </c>
      <c r="J706" s="38" t="s">
        <v>12698</v>
      </c>
      <c r="K706" s="38" t="s">
        <v>12699</v>
      </c>
      <c r="L706" s="38" t="s">
        <v>12700</v>
      </c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39.75" hidden="1" thickBot="1" x14ac:dyDescent="0.3">
      <c r="A707" s="39">
        <v>96766600</v>
      </c>
      <c r="B707" s="38" t="s">
        <v>13004</v>
      </c>
      <c r="C707" s="37">
        <v>201912</v>
      </c>
      <c r="D707" s="38" t="s">
        <v>12695</v>
      </c>
      <c r="E707" s="37" t="s">
        <v>418</v>
      </c>
      <c r="F707" s="37">
        <v>1</v>
      </c>
      <c r="G707" s="37">
        <v>1</v>
      </c>
      <c r="H707" s="37">
        <v>4</v>
      </c>
      <c r="I707" s="38" t="s">
        <v>12864</v>
      </c>
      <c r="J707" s="38" t="s">
        <v>12698</v>
      </c>
      <c r="K707" s="38" t="s">
        <v>12699</v>
      </c>
      <c r="L707" s="38" t="s">
        <v>12700</v>
      </c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03.5" hidden="1" thickBot="1" x14ac:dyDescent="0.3">
      <c r="A708" s="39">
        <v>96850960</v>
      </c>
      <c r="B708" s="38" t="s">
        <v>12325</v>
      </c>
      <c r="C708" s="37">
        <v>201912</v>
      </c>
      <c r="D708" s="38" t="s">
        <v>12695</v>
      </c>
      <c r="E708" s="37" t="s">
        <v>12696</v>
      </c>
      <c r="F708" s="37">
        <v>0</v>
      </c>
      <c r="G708" s="37">
        <v>0</v>
      </c>
      <c r="H708" s="37">
        <v>13</v>
      </c>
      <c r="I708" s="38" t="s">
        <v>12739</v>
      </c>
      <c r="J708" s="38" t="s">
        <v>12698</v>
      </c>
      <c r="K708" s="38" t="s">
        <v>12699</v>
      </c>
      <c r="L708" s="38" t="s">
        <v>12700</v>
      </c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90.75" hidden="1" thickBot="1" x14ac:dyDescent="0.3">
      <c r="A709" s="39">
        <v>96634320</v>
      </c>
      <c r="B709" s="38" t="s">
        <v>12968</v>
      </c>
      <c r="C709" s="37">
        <v>201912</v>
      </c>
      <c r="D709" s="38" t="s">
        <v>12695</v>
      </c>
      <c r="E709" s="37" t="s">
        <v>12696</v>
      </c>
      <c r="F709" s="37">
        <v>0</v>
      </c>
      <c r="G709" s="37">
        <v>0</v>
      </c>
      <c r="H709" s="37">
        <v>14</v>
      </c>
      <c r="I709" s="38" t="s">
        <v>12697</v>
      </c>
      <c r="J709" s="38" t="s">
        <v>12842</v>
      </c>
      <c r="K709" s="38" t="s">
        <v>12702</v>
      </c>
      <c r="L709" s="38" t="s">
        <v>12700</v>
      </c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39.75" hidden="1" thickBot="1" x14ac:dyDescent="0.3">
      <c r="A710" s="39">
        <v>96819300</v>
      </c>
      <c r="B710" s="38" t="s">
        <v>13034</v>
      </c>
      <c r="C710" s="37">
        <v>201912</v>
      </c>
      <c r="D710" s="38" t="s">
        <v>12695</v>
      </c>
      <c r="E710" s="37" t="s">
        <v>12696</v>
      </c>
      <c r="F710" s="37">
        <v>0</v>
      </c>
      <c r="G710" s="37">
        <v>0</v>
      </c>
      <c r="H710" s="37">
        <v>14</v>
      </c>
      <c r="I710" s="38" t="s">
        <v>12697</v>
      </c>
      <c r="J710" s="38" t="s">
        <v>12698</v>
      </c>
      <c r="K710" s="38" t="s">
        <v>12699</v>
      </c>
      <c r="L710" s="38" t="s">
        <v>12700</v>
      </c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52.5" hidden="1" thickBot="1" x14ac:dyDescent="0.3">
      <c r="A711" s="39">
        <v>96777130</v>
      </c>
      <c r="B711" s="38" t="s">
        <v>13010</v>
      </c>
      <c r="C711" s="37">
        <v>201912</v>
      </c>
      <c r="D711" s="38" t="s">
        <v>12695</v>
      </c>
      <c r="E711" s="37" t="s">
        <v>12696</v>
      </c>
      <c r="F711" s="37">
        <v>0</v>
      </c>
      <c r="G711" s="37">
        <v>0</v>
      </c>
      <c r="H711" s="37">
        <v>14</v>
      </c>
      <c r="I711" s="38" t="s">
        <v>12697</v>
      </c>
      <c r="J711" s="38" t="s">
        <v>12698</v>
      </c>
      <c r="K711" s="38" t="s">
        <v>12699</v>
      </c>
      <c r="L711" s="38" t="s">
        <v>12700</v>
      </c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52.5" hidden="1" thickBot="1" x14ac:dyDescent="0.3">
      <c r="A712" s="39">
        <v>96847360</v>
      </c>
      <c r="B712" s="38" t="s">
        <v>12252</v>
      </c>
      <c r="C712" s="37">
        <v>201912</v>
      </c>
      <c r="D712" s="38" t="s">
        <v>12695</v>
      </c>
      <c r="E712" s="37" t="s">
        <v>12696</v>
      </c>
      <c r="F712" s="37">
        <v>0</v>
      </c>
      <c r="G712" s="37">
        <v>0</v>
      </c>
      <c r="H712" s="37">
        <v>14</v>
      </c>
      <c r="I712" s="38" t="s">
        <v>12697</v>
      </c>
      <c r="J712" s="38" t="s">
        <v>12698</v>
      </c>
      <c r="K712" s="38" t="s">
        <v>12699</v>
      </c>
      <c r="L712" s="38" t="s">
        <v>12700</v>
      </c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52.5" hidden="1" thickBot="1" x14ac:dyDescent="0.3">
      <c r="A713" s="39">
        <v>96972780</v>
      </c>
      <c r="B713" s="38" t="s">
        <v>13093</v>
      </c>
      <c r="C713" s="37">
        <v>201912</v>
      </c>
      <c r="D713" s="38" t="s">
        <v>12695</v>
      </c>
      <c r="E713" s="37" t="s">
        <v>12696</v>
      </c>
      <c r="F713" s="37">
        <v>0</v>
      </c>
      <c r="G713" s="37">
        <v>0</v>
      </c>
      <c r="H713" s="37">
        <v>14</v>
      </c>
      <c r="I713" s="38" t="s">
        <v>12697</v>
      </c>
      <c r="J713" s="38" t="s">
        <v>12698</v>
      </c>
      <c r="K713" s="38" t="s">
        <v>12699</v>
      </c>
      <c r="L713" s="38" t="s">
        <v>12700</v>
      </c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52.5" hidden="1" thickBot="1" x14ac:dyDescent="0.3">
      <c r="A714" s="39">
        <v>86915400</v>
      </c>
      <c r="B714" s="38" t="s">
        <v>12853</v>
      </c>
      <c r="C714" s="37">
        <v>201912</v>
      </c>
      <c r="D714" s="38" t="s">
        <v>12695</v>
      </c>
      <c r="E714" s="37" t="s">
        <v>12696</v>
      </c>
      <c r="F714" s="37">
        <v>0</v>
      </c>
      <c r="G714" s="37">
        <v>0</v>
      </c>
      <c r="H714" s="37">
        <v>10</v>
      </c>
      <c r="I714" s="38" t="s">
        <v>12721</v>
      </c>
      <c r="J714" s="38" t="s">
        <v>12698</v>
      </c>
      <c r="K714" s="38" t="s">
        <v>12699</v>
      </c>
      <c r="L714" s="38" t="s">
        <v>12700</v>
      </c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52.5" hidden="1" thickBot="1" x14ac:dyDescent="0.3">
      <c r="A715" s="39">
        <v>76303510</v>
      </c>
      <c r="B715" s="38" t="s">
        <v>12808</v>
      </c>
      <c r="C715" s="37">
        <v>201912</v>
      </c>
      <c r="D715" s="38" t="s">
        <v>12695</v>
      </c>
      <c r="E715" s="37" t="s">
        <v>12696</v>
      </c>
      <c r="F715" s="37">
        <v>0</v>
      </c>
      <c r="G715" s="37">
        <v>0</v>
      </c>
      <c r="H715" s="37">
        <v>10</v>
      </c>
      <c r="I715" s="38" t="s">
        <v>12721</v>
      </c>
      <c r="J715" s="38" t="s">
        <v>12698</v>
      </c>
      <c r="K715" s="38" t="s">
        <v>12699</v>
      </c>
      <c r="L715" s="38" t="s">
        <v>12700</v>
      </c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52.5" hidden="1" thickBot="1" x14ac:dyDescent="0.3">
      <c r="A716" s="39">
        <v>96937580</v>
      </c>
      <c r="B716" s="38" t="s">
        <v>13073</v>
      </c>
      <c r="C716" s="37">
        <v>201912</v>
      </c>
      <c r="D716" s="38" t="s">
        <v>12695</v>
      </c>
      <c r="E716" s="37" t="s">
        <v>418</v>
      </c>
      <c r="F716" s="37">
        <v>0</v>
      </c>
      <c r="G716" s="37">
        <v>0</v>
      </c>
      <c r="H716" s="37">
        <v>10</v>
      </c>
      <c r="I716" s="38" t="s">
        <v>12721</v>
      </c>
      <c r="J716" s="38" t="s">
        <v>12698</v>
      </c>
      <c r="K716" s="38" t="s">
        <v>12699</v>
      </c>
      <c r="L716" s="38" t="s">
        <v>12700</v>
      </c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52.5" hidden="1" thickBot="1" x14ac:dyDescent="0.3">
      <c r="A717" s="39">
        <v>96706220</v>
      </c>
      <c r="B717" s="38" t="s">
        <v>12987</v>
      </c>
      <c r="C717" s="37">
        <v>201912</v>
      </c>
      <c r="D717" s="38" t="s">
        <v>12695</v>
      </c>
      <c r="E717" s="37" t="s">
        <v>12696</v>
      </c>
      <c r="F717" s="37">
        <v>0</v>
      </c>
      <c r="G717" s="37">
        <v>0</v>
      </c>
      <c r="H717" s="37">
        <v>10</v>
      </c>
      <c r="I717" s="38" t="s">
        <v>12721</v>
      </c>
      <c r="J717" s="38" t="s">
        <v>12698</v>
      </c>
      <c r="K717" s="38" t="s">
        <v>12699</v>
      </c>
      <c r="L717" s="38" t="s">
        <v>12700</v>
      </c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65.25" hidden="1" thickBot="1" x14ac:dyDescent="0.3">
      <c r="A718" s="39">
        <v>99582620</v>
      </c>
      <c r="B718" s="38" t="s">
        <v>13148</v>
      </c>
      <c r="C718" s="37">
        <v>201912</v>
      </c>
      <c r="D718" s="38" t="s">
        <v>12695</v>
      </c>
      <c r="E718" s="37" t="s">
        <v>12696</v>
      </c>
      <c r="F718" s="37">
        <v>0</v>
      </c>
      <c r="G718" s="37">
        <v>0</v>
      </c>
      <c r="H718" s="37">
        <v>14</v>
      </c>
      <c r="I718" s="38" t="s">
        <v>12697</v>
      </c>
      <c r="J718" s="38" t="s">
        <v>12698</v>
      </c>
      <c r="K718" s="38" t="s">
        <v>12699</v>
      </c>
      <c r="L718" s="38" t="s">
        <v>12700</v>
      </c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03.5" hidden="1" thickBot="1" x14ac:dyDescent="0.3">
      <c r="A719" s="39">
        <v>76173632</v>
      </c>
      <c r="B719" s="38" t="s">
        <v>13272</v>
      </c>
      <c r="C719" s="37">
        <v>201912</v>
      </c>
      <c r="D719" s="38" t="s">
        <v>12695</v>
      </c>
      <c r="E719" s="37" t="s">
        <v>12696</v>
      </c>
      <c r="F719" s="37">
        <v>0</v>
      </c>
      <c r="G719" s="37">
        <v>0</v>
      </c>
      <c r="H719" s="37">
        <v>14</v>
      </c>
      <c r="I719" s="38" t="s">
        <v>12697</v>
      </c>
      <c r="J719" s="38" t="s">
        <v>12698</v>
      </c>
      <c r="K719" s="38" t="s">
        <v>12699</v>
      </c>
      <c r="L719" s="38" t="s">
        <v>12700</v>
      </c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90.75" hidden="1" thickBot="1" x14ac:dyDescent="0.3">
      <c r="A720" s="39">
        <v>99559010</v>
      </c>
      <c r="B720" s="38" t="s">
        <v>13132</v>
      </c>
      <c r="C720" s="37">
        <v>201912</v>
      </c>
      <c r="D720" s="38" t="s">
        <v>12695</v>
      </c>
      <c r="E720" s="37" t="s">
        <v>12696</v>
      </c>
      <c r="F720" s="37">
        <v>0</v>
      </c>
      <c r="G720" s="37">
        <v>0</v>
      </c>
      <c r="H720" s="37">
        <v>6</v>
      </c>
      <c r="I720" s="38" t="s">
        <v>12714</v>
      </c>
      <c r="J720" s="38" t="s">
        <v>12698</v>
      </c>
      <c r="K720" s="38" t="s">
        <v>12699</v>
      </c>
      <c r="L720" s="38" t="s">
        <v>12700</v>
      </c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78" hidden="1" thickBot="1" x14ac:dyDescent="0.3">
      <c r="A721" s="39">
        <v>96756300</v>
      </c>
      <c r="B721" s="38" t="s">
        <v>12994</v>
      </c>
      <c r="C721" s="37">
        <v>201912</v>
      </c>
      <c r="D721" s="38" t="s">
        <v>12695</v>
      </c>
      <c r="E721" s="37" t="s">
        <v>12696</v>
      </c>
      <c r="F721" s="37">
        <v>0</v>
      </c>
      <c r="G721" s="37">
        <v>0</v>
      </c>
      <c r="H721" s="37">
        <v>6</v>
      </c>
      <c r="I721" s="38" t="s">
        <v>12714</v>
      </c>
      <c r="J721" s="38" t="s">
        <v>12698</v>
      </c>
      <c r="K721" s="38" t="s">
        <v>12699</v>
      </c>
      <c r="L721" s="38" t="s">
        <v>12700</v>
      </c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65.25" hidden="1" thickBot="1" x14ac:dyDescent="0.3">
      <c r="A722" s="39">
        <v>90146000</v>
      </c>
      <c r="B722" s="38" t="s">
        <v>12265</v>
      </c>
      <c r="C722" s="37">
        <v>201912</v>
      </c>
      <c r="D722" s="38" t="s">
        <v>12695</v>
      </c>
      <c r="E722" s="37" t="s">
        <v>12696</v>
      </c>
      <c r="F722" s="37">
        <v>0</v>
      </c>
      <c r="G722" s="37">
        <v>0</v>
      </c>
      <c r="H722" s="37">
        <v>14</v>
      </c>
      <c r="I722" s="38" t="s">
        <v>12697</v>
      </c>
      <c r="J722" s="38" t="s">
        <v>12698</v>
      </c>
      <c r="K722" s="38" t="s">
        <v>12699</v>
      </c>
      <c r="L722" s="38" t="s">
        <v>12700</v>
      </c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78" hidden="1" thickBot="1" x14ac:dyDescent="0.3">
      <c r="A723" s="39">
        <v>99531160</v>
      </c>
      <c r="B723" s="38" t="s">
        <v>13113</v>
      </c>
      <c r="C723" s="37">
        <v>201912</v>
      </c>
      <c r="D723" s="38" t="s">
        <v>12695</v>
      </c>
      <c r="E723" s="37" t="s">
        <v>12696</v>
      </c>
      <c r="F723" s="37">
        <v>0</v>
      </c>
      <c r="G723" s="37">
        <v>0</v>
      </c>
      <c r="H723" s="37">
        <v>10</v>
      </c>
      <c r="I723" s="38" t="s">
        <v>12721</v>
      </c>
      <c r="J723" s="38" t="s">
        <v>12698</v>
      </c>
      <c r="K723" s="38" t="s">
        <v>12699</v>
      </c>
      <c r="L723" s="38" t="s">
        <v>12700</v>
      </c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65.25" hidden="1" thickBot="1" x14ac:dyDescent="0.3">
      <c r="A724" s="39">
        <v>96862350</v>
      </c>
      <c r="B724" s="38" t="s">
        <v>13255</v>
      </c>
      <c r="C724" s="37">
        <v>201912</v>
      </c>
      <c r="D724" s="38" t="s">
        <v>12695</v>
      </c>
      <c r="E724" s="37" t="s">
        <v>12696</v>
      </c>
      <c r="F724" s="37">
        <v>0</v>
      </c>
      <c r="G724" s="37">
        <v>1</v>
      </c>
      <c r="H724" s="37">
        <v>10</v>
      </c>
      <c r="I724" s="38" t="s">
        <v>12721</v>
      </c>
      <c r="J724" s="38" t="s">
        <v>12698</v>
      </c>
      <c r="K724" s="38" t="s">
        <v>12699</v>
      </c>
      <c r="L724" s="38" t="s">
        <v>12700</v>
      </c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27" hidden="1" thickBot="1" x14ac:dyDescent="0.3">
      <c r="A725" s="39">
        <v>96783540</v>
      </c>
      <c r="B725" s="38" t="s">
        <v>13013</v>
      </c>
      <c r="C725" s="37">
        <v>201912</v>
      </c>
      <c r="D725" s="38" t="s">
        <v>12695</v>
      </c>
      <c r="E725" s="37" t="s">
        <v>418</v>
      </c>
      <c r="F725" s="37">
        <v>0</v>
      </c>
      <c r="G725" s="37">
        <v>0</v>
      </c>
      <c r="H725" s="37">
        <v>14</v>
      </c>
      <c r="I725" s="38" t="s">
        <v>12697</v>
      </c>
      <c r="J725" s="38" t="s">
        <v>12698</v>
      </c>
      <c r="K725" s="38" t="s">
        <v>12702</v>
      </c>
      <c r="L725" s="38" t="s">
        <v>12700</v>
      </c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39.75" hidden="1" thickBot="1" x14ac:dyDescent="0.3">
      <c r="A726" s="39">
        <v>99598300</v>
      </c>
      <c r="B726" s="38" t="s">
        <v>12175</v>
      </c>
      <c r="C726" s="37">
        <v>201912</v>
      </c>
      <c r="D726" s="38" t="s">
        <v>12704</v>
      </c>
      <c r="E726" s="37" t="s">
        <v>418</v>
      </c>
      <c r="F726" s="37">
        <v>0</v>
      </c>
      <c r="G726" s="37">
        <v>1</v>
      </c>
      <c r="H726" s="37">
        <v>17</v>
      </c>
      <c r="I726" s="38" t="s">
        <v>12873</v>
      </c>
      <c r="J726" s="38" t="s">
        <v>12698</v>
      </c>
      <c r="K726" s="38" t="s">
        <v>12699</v>
      </c>
      <c r="L726" s="38" t="s">
        <v>12700</v>
      </c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29" hidden="1" thickBot="1" x14ac:dyDescent="0.3">
      <c r="A727" s="39">
        <v>76917333</v>
      </c>
      <c r="B727" s="38" t="s">
        <v>13288</v>
      </c>
      <c r="C727" s="37">
        <v>201912</v>
      </c>
      <c r="D727" s="38" t="s">
        <v>12695</v>
      </c>
      <c r="E727" s="37" t="s">
        <v>12696</v>
      </c>
      <c r="F727" s="37">
        <v>0</v>
      </c>
      <c r="G727" s="37">
        <v>0</v>
      </c>
      <c r="H727" s="37">
        <v>14</v>
      </c>
      <c r="I727" s="38" t="s">
        <v>12697</v>
      </c>
      <c r="J727" s="38" t="s">
        <v>12698</v>
      </c>
      <c r="K727" s="38" t="s">
        <v>12699</v>
      </c>
      <c r="L727" s="38" t="s">
        <v>12741</v>
      </c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27" hidden="1" thickBot="1" x14ac:dyDescent="0.3">
      <c r="A728" s="39">
        <v>92013000</v>
      </c>
      <c r="B728" s="38" t="s">
        <v>12902</v>
      </c>
      <c r="C728" s="37">
        <v>201912</v>
      </c>
      <c r="D728" s="38" t="s">
        <v>12695</v>
      </c>
      <c r="E728" s="37" t="s">
        <v>12696</v>
      </c>
      <c r="F728" s="37">
        <v>1</v>
      </c>
      <c r="G728" s="37">
        <v>1</v>
      </c>
      <c r="H728" s="37">
        <v>4</v>
      </c>
      <c r="I728" s="38" t="s">
        <v>12864</v>
      </c>
      <c r="J728" s="38" t="s">
        <v>12698</v>
      </c>
      <c r="K728" s="38" t="s">
        <v>12699</v>
      </c>
      <c r="L728" s="38" t="s">
        <v>12700</v>
      </c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39.75" hidden="1" thickBot="1" x14ac:dyDescent="0.3">
      <c r="A729" s="39">
        <v>96516150</v>
      </c>
      <c r="B729" s="38" t="s">
        <v>12209</v>
      </c>
      <c r="C729" s="37">
        <v>201912</v>
      </c>
      <c r="D729" s="38" t="s">
        <v>12704</v>
      </c>
      <c r="E729" s="37" t="s">
        <v>418</v>
      </c>
      <c r="F729" s="37">
        <v>0</v>
      </c>
      <c r="G729" s="37">
        <v>1</v>
      </c>
      <c r="H729" s="37">
        <v>5</v>
      </c>
      <c r="I729" s="38" t="s">
        <v>12711</v>
      </c>
      <c r="J729" s="38" t="s">
        <v>12698</v>
      </c>
      <c r="K729" s="38" t="s">
        <v>12702</v>
      </c>
      <c r="L729" s="38" t="s">
        <v>12700</v>
      </c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65.25" hidden="1" thickBot="1" x14ac:dyDescent="0.3">
      <c r="A730" s="39">
        <v>96701470</v>
      </c>
      <c r="B730" s="38" t="s">
        <v>12984</v>
      </c>
      <c r="C730" s="37">
        <v>201912</v>
      </c>
      <c r="D730" s="38" t="s">
        <v>12695</v>
      </c>
      <c r="E730" s="37" t="s">
        <v>12696</v>
      </c>
      <c r="F730" s="37">
        <v>0</v>
      </c>
      <c r="G730" s="37">
        <v>0</v>
      </c>
      <c r="H730" s="37">
        <v>11</v>
      </c>
      <c r="I730" s="38" t="s">
        <v>12748</v>
      </c>
      <c r="J730" s="38" t="s">
        <v>12698</v>
      </c>
      <c r="K730" s="38" t="s">
        <v>12702</v>
      </c>
      <c r="L730" s="38" t="s">
        <v>12700</v>
      </c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65.25" hidden="1" thickBot="1" x14ac:dyDescent="0.3">
      <c r="A731" s="39">
        <v>77683400</v>
      </c>
      <c r="B731" s="38" t="s">
        <v>12984</v>
      </c>
      <c r="C731" s="37">
        <v>201912</v>
      </c>
      <c r="D731" s="38" t="s">
        <v>12695</v>
      </c>
      <c r="E731" s="37" t="s">
        <v>12696</v>
      </c>
      <c r="F731" s="37">
        <v>0</v>
      </c>
      <c r="G731" s="37">
        <v>0</v>
      </c>
      <c r="H731" s="37">
        <v>11</v>
      </c>
      <c r="I731" s="38" t="s">
        <v>12748</v>
      </c>
      <c r="J731" s="38" t="s">
        <v>12698</v>
      </c>
      <c r="K731" s="38" t="s">
        <v>12702</v>
      </c>
      <c r="L731" s="38" t="s">
        <v>12700</v>
      </c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39.75" hidden="1" thickBot="1" x14ac:dyDescent="0.3">
      <c r="A732" s="39">
        <v>99513410</v>
      </c>
      <c r="B732" s="38" t="s">
        <v>13105</v>
      </c>
      <c r="C732" s="37">
        <v>201912</v>
      </c>
      <c r="D732" s="38" t="s">
        <v>12695</v>
      </c>
      <c r="E732" s="37" t="s">
        <v>12696</v>
      </c>
      <c r="F732" s="37">
        <v>0</v>
      </c>
      <c r="G732" s="37">
        <v>0</v>
      </c>
      <c r="H732" s="37">
        <v>14</v>
      </c>
      <c r="I732" s="38" t="s">
        <v>12697</v>
      </c>
      <c r="J732" s="38" t="s">
        <v>12698</v>
      </c>
      <c r="K732" s="38" t="s">
        <v>12699</v>
      </c>
      <c r="L732" s="38" t="s">
        <v>12700</v>
      </c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27" hidden="1" thickBot="1" x14ac:dyDescent="0.3">
      <c r="A733" s="39">
        <v>76012676</v>
      </c>
      <c r="B733" s="38" t="s">
        <v>12337</v>
      </c>
      <c r="C733" s="37">
        <v>201912</v>
      </c>
      <c r="D733" s="38" t="s">
        <v>12695</v>
      </c>
      <c r="E733" s="37" t="s">
        <v>418</v>
      </c>
      <c r="F733" s="37">
        <v>0</v>
      </c>
      <c r="G733" s="37">
        <v>0</v>
      </c>
      <c r="H733" s="37">
        <v>2</v>
      </c>
      <c r="I733" s="38" t="s">
        <v>12733</v>
      </c>
      <c r="J733" s="38" t="s">
        <v>12698</v>
      </c>
      <c r="K733" s="38" t="s">
        <v>12699</v>
      </c>
      <c r="L733" s="38" t="s">
        <v>12700</v>
      </c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90.75" hidden="1" thickBot="1" x14ac:dyDescent="0.3">
      <c r="A734" s="39">
        <v>91596000</v>
      </c>
      <c r="B734" s="38" t="s">
        <v>12895</v>
      </c>
      <c r="C734" s="37">
        <v>201912</v>
      </c>
      <c r="D734" s="38" t="s">
        <v>12695</v>
      </c>
      <c r="E734" s="37" t="s">
        <v>12696</v>
      </c>
      <c r="F734" s="37">
        <v>1</v>
      </c>
      <c r="G734" s="37">
        <v>1</v>
      </c>
      <c r="H734" s="37">
        <v>7</v>
      </c>
      <c r="I734" s="38" t="s">
        <v>12719</v>
      </c>
      <c r="J734" s="38" t="s">
        <v>12698</v>
      </c>
      <c r="K734" s="38" t="s">
        <v>12699</v>
      </c>
      <c r="L734" s="38" t="s">
        <v>12741</v>
      </c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03.5" hidden="1" thickBot="1" x14ac:dyDescent="0.3">
      <c r="A735" s="39">
        <v>76527570</v>
      </c>
      <c r="B735" s="38" t="s">
        <v>12824</v>
      </c>
      <c r="C735" s="37">
        <v>201912</v>
      </c>
      <c r="D735" s="38" t="s">
        <v>12695</v>
      </c>
      <c r="E735" s="37" t="s">
        <v>12696</v>
      </c>
      <c r="F735" s="37">
        <v>0</v>
      </c>
      <c r="G735" s="37">
        <v>0</v>
      </c>
      <c r="H735" s="37">
        <v>14</v>
      </c>
      <c r="I735" s="38" t="s">
        <v>12697</v>
      </c>
      <c r="J735" s="38" t="s">
        <v>12698</v>
      </c>
      <c r="K735" s="38" t="s">
        <v>12702</v>
      </c>
      <c r="L735" s="38" t="s">
        <v>12700</v>
      </c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65.25" hidden="1" thickBot="1" x14ac:dyDescent="0.3">
      <c r="A736" s="39">
        <v>90831000</v>
      </c>
      <c r="B736" s="38" t="s">
        <v>12878</v>
      </c>
      <c r="C736" s="37">
        <v>201912</v>
      </c>
      <c r="D736" s="38" t="s">
        <v>12695</v>
      </c>
      <c r="E736" s="37" t="s">
        <v>418</v>
      </c>
      <c r="F736" s="37">
        <v>1</v>
      </c>
      <c r="G736" s="37">
        <v>1</v>
      </c>
      <c r="H736" s="37">
        <v>1</v>
      </c>
      <c r="I736" s="38" t="s">
        <v>12705</v>
      </c>
      <c r="J736" s="38" t="s">
        <v>12698</v>
      </c>
      <c r="K736" s="38" t="s">
        <v>12699</v>
      </c>
      <c r="L736" s="38" t="s">
        <v>12700</v>
      </c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65.25" hidden="1" thickBot="1" x14ac:dyDescent="0.3">
      <c r="A737" s="39">
        <v>96888630</v>
      </c>
      <c r="B737" s="38" t="s">
        <v>13056</v>
      </c>
      <c r="C737" s="37">
        <v>201912</v>
      </c>
      <c r="D737" s="38" t="s">
        <v>12695</v>
      </c>
      <c r="E737" s="37" t="s">
        <v>12696</v>
      </c>
      <c r="F737" s="37">
        <v>0</v>
      </c>
      <c r="G737" s="37">
        <v>0</v>
      </c>
      <c r="H737" s="37">
        <v>13</v>
      </c>
      <c r="I737" s="38" t="s">
        <v>12739</v>
      </c>
      <c r="J737" s="38" t="s">
        <v>12698</v>
      </c>
      <c r="K737" s="38" t="s">
        <v>12699</v>
      </c>
      <c r="L737" s="38" t="s">
        <v>12700</v>
      </c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90.75" hidden="1" thickBot="1" x14ac:dyDescent="0.3">
      <c r="A738" s="39">
        <v>96771870</v>
      </c>
      <c r="B738" s="38" t="s">
        <v>13008</v>
      </c>
      <c r="C738" s="37">
        <v>201912</v>
      </c>
      <c r="D738" s="38" t="s">
        <v>12695</v>
      </c>
      <c r="E738" s="37" t="s">
        <v>12696</v>
      </c>
      <c r="F738" s="37">
        <v>0</v>
      </c>
      <c r="G738" s="37">
        <v>0</v>
      </c>
      <c r="H738" s="37">
        <v>13</v>
      </c>
      <c r="I738" s="38" t="s">
        <v>12739</v>
      </c>
      <c r="J738" s="38" t="s">
        <v>12698</v>
      </c>
      <c r="K738" s="38" t="s">
        <v>12699</v>
      </c>
      <c r="L738" s="38" t="s">
        <v>12700</v>
      </c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52.5" hidden="1" thickBot="1" x14ac:dyDescent="0.3">
      <c r="A739" s="39">
        <v>96603740</v>
      </c>
      <c r="B739" s="38" t="s">
        <v>12961</v>
      </c>
      <c r="C739" s="37">
        <v>201912</v>
      </c>
      <c r="D739" s="38" t="s">
        <v>12695</v>
      </c>
      <c r="E739" s="37" t="s">
        <v>12696</v>
      </c>
      <c r="F739" s="37">
        <v>0</v>
      </c>
      <c r="G739" s="37">
        <v>0</v>
      </c>
      <c r="H739" s="37">
        <v>2</v>
      </c>
      <c r="I739" s="38" t="s">
        <v>12733</v>
      </c>
      <c r="J739" s="38" t="s">
        <v>12698</v>
      </c>
      <c r="K739" s="38" t="s">
        <v>12699</v>
      </c>
      <c r="L739" s="38" t="s">
        <v>12700</v>
      </c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90.75" hidden="1" thickBot="1" x14ac:dyDescent="0.3">
      <c r="A740" s="39">
        <v>96506770</v>
      </c>
      <c r="B740" s="38" t="s">
        <v>12935</v>
      </c>
      <c r="C740" s="37">
        <v>201912</v>
      </c>
      <c r="D740" s="38" t="s">
        <v>12695</v>
      </c>
      <c r="E740" s="37" t="s">
        <v>12696</v>
      </c>
      <c r="F740" s="37">
        <v>1</v>
      </c>
      <c r="G740" s="37">
        <v>1</v>
      </c>
      <c r="H740" s="37">
        <v>1</v>
      </c>
      <c r="I740" s="38" t="s">
        <v>12705</v>
      </c>
      <c r="J740" s="38" t="s">
        <v>12698</v>
      </c>
      <c r="K740" s="38" t="s">
        <v>12699</v>
      </c>
      <c r="L740" s="38" t="s">
        <v>12700</v>
      </c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52.5" hidden="1" thickBot="1" x14ac:dyDescent="0.3">
      <c r="A741" s="39">
        <v>91262000</v>
      </c>
      <c r="B741" s="38" t="s">
        <v>12888</v>
      </c>
      <c r="C741" s="37">
        <v>201912</v>
      </c>
      <c r="D741" s="38" t="s">
        <v>12695</v>
      </c>
      <c r="E741" s="37" t="s">
        <v>12696</v>
      </c>
      <c r="F741" s="37">
        <v>0</v>
      </c>
      <c r="G741" s="37">
        <v>0</v>
      </c>
      <c r="H741" s="37">
        <v>15</v>
      </c>
      <c r="I741" s="38" t="s">
        <v>12717</v>
      </c>
      <c r="J741" s="38" t="s">
        <v>12698</v>
      </c>
      <c r="K741" s="38" t="s">
        <v>12699</v>
      </c>
      <c r="L741" s="38" t="s">
        <v>12700</v>
      </c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52.5" thickBot="1" x14ac:dyDescent="0.3">
      <c r="A742" s="39">
        <v>96574040</v>
      </c>
      <c r="B742" s="38" t="s">
        <v>12953</v>
      </c>
      <c r="C742" s="37">
        <v>201912</v>
      </c>
      <c r="D742" s="38" t="s">
        <v>12695</v>
      </c>
      <c r="E742" s="37" t="s">
        <v>418</v>
      </c>
      <c r="F742" s="37">
        <v>0</v>
      </c>
      <c r="G742" s="37">
        <v>0</v>
      </c>
      <c r="H742" s="37">
        <v>14</v>
      </c>
      <c r="I742" s="38" t="s">
        <v>12697</v>
      </c>
      <c r="J742" s="38" t="s">
        <v>12698</v>
      </c>
      <c r="K742" s="38" t="s">
        <v>12702</v>
      </c>
      <c r="L742" s="38" t="s">
        <v>12700</v>
      </c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65.25" thickBot="1" x14ac:dyDescent="0.3">
      <c r="A743" s="39">
        <v>96532830</v>
      </c>
      <c r="B743" s="38" t="s">
        <v>12944</v>
      </c>
      <c r="C743" s="37">
        <v>201912</v>
      </c>
      <c r="D743" s="38" t="s">
        <v>12704</v>
      </c>
      <c r="E743" s="37" t="s">
        <v>418</v>
      </c>
      <c r="F743" s="37">
        <v>0</v>
      </c>
      <c r="G743" s="37">
        <v>1</v>
      </c>
      <c r="H743" s="37">
        <v>14</v>
      </c>
      <c r="I743" s="38" t="s">
        <v>12697</v>
      </c>
      <c r="J743" s="38" t="s">
        <v>12698</v>
      </c>
      <c r="K743" s="38" t="s">
        <v>12699</v>
      </c>
      <c r="L743" s="38" t="s">
        <v>12700</v>
      </c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65.25" thickBot="1" x14ac:dyDescent="0.3">
      <c r="A744" s="39">
        <v>96511530</v>
      </c>
      <c r="B744" s="38" t="s">
        <v>12937</v>
      </c>
      <c r="C744" s="37">
        <v>201912</v>
      </c>
      <c r="D744" s="38" t="s">
        <v>12704</v>
      </c>
      <c r="E744" s="37" t="s">
        <v>418</v>
      </c>
      <c r="F744" s="37">
        <v>1</v>
      </c>
      <c r="G744" s="37">
        <v>1</v>
      </c>
      <c r="H744" s="37">
        <v>7</v>
      </c>
      <c r="I744" s="38" t="s">
        <v>12719</v>
      </c>
      <c r="J744" s="38" t="s">
        <v>12698</v>
      </c>
      <c r="K744" s="38" t="s">
        <v>12699</v>
      </c>
      <c r="L744" s="38" t="s">
        <v>12700</v>
      </c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52.5" hidden="1" thickBot="1" x14ac:dyDescent="0.3">
      <c r="A745" s="39">
        <v>96717620</v>
      </c>
      <c r="B745" s="38" t="s">
        <v>12988</v>
      </c>
      <c r="C745" s="37">
        <v>201912</v>
      </c>
      <c r="D745" s="38" t="s">
        <v>12704</v>
      </c>
      <c r="E745" s="37" t="s">
        <v>12696</v>
      </c>
      <c r="F745" s="37">
        <v>0</v>
      </c>
      <c r="G745" s="37">
        <v>0</v>
      </c>
      <c r="H745" s="37">
        <v>11</v>
      </c>
      <c r="I745" s="38" t="s">
        <v>12748</v>
      </c>
      <c r="J745" s="38" t="s">
        <v>12698</v>
      </c>
      <c r="K745" s="38" t="s">
        <v>12699</v>
      </c>
      <c r="L745" s="38" t="s">
        <v>12700</v>
      </c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78" hidden="1" thickBot="1" x14ac:dyDescent="0.3">
      <c r="A746" s="39">
        <v>96786780</v>
      </c>
      <c r="B746" s="38" t="s">
        <v>13016</v>
      </c>
      <c r="C746" s="37">
        <v>201912</v>
      </c>
      <c r="D746" s="38" t="s">
        <v>12695</v>
      </c>
      <c r="E746" s="37" t="s">
        <v>12696</v>
      </c>
      <c r="F746" s="37">
        <v>0</v>
      </c>
      <c r="G746" s="37">
        <v>0</v>
      </c>
      <c r="H746" s="37">
        <v>14</v>
      </c>
      <c r="I746" s="38" t="s">
        <v>12697</v>
      </c>
      <c r="J746" s="38" t="s">
        <v>12698</v>
      </c>
      <c r="K746" s="38" t="s">
        <v>12702</v>
      </c>
      <c r="L746" s="38" t="s">
        <v>12700</v>
      </c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78" hidden="1" thickBot="1" x14ac:dyDescent="0.3">
      <c r="A747" s="39">
        <v>91834000</v>
      </c>
      <c r="B747" s="38" t="s">
        <v>12900</v>
      </c>
      <c r="C747" s="37">
        <v>201912</v>
      </c>
      <c r="D747" s="38" t="s">
        <v>12695</v>
      </c>
      <c r="E747" s="37" t="s">
        <v>12696</v>
      </c>
      <c r="F747" s="37">
        <v>0</v>
      </c>
      <c r="G747" s="37">
        <v>0</v>
      </c>
      <c r="H747" s="37">
        <v>3</v>
      </c>
      <c r="I747" s="38" t="s">
        <v>12737</v>
      </c>
      <c r="J747" s="38" t="s">
        <v>12698</v>
      </c>
      <c r="K747" s="38" t="s">
        <v>12699</v>
      </c>
      <c r="L747" s="38" t="s">
        <v>12700</v>
      </c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52.5" hidden="1" thickBot="1" x14ac:dyDescent="0.3">
      <c r="A748" s="39">
        <v>95816000</v>
      </c>
      <c r="B748" s="38" t="s">
        <v>12932</v>
      </c>
      <c r="C748" s="37">
        <v>201912</v>
      </c>
      <c r="D748" s="38" t="s">
        <v>12695</v>
      </c>
      <c r="E748" s="37" t="s">
        <v>12696</v>
      </c>
      <c r="F748" s="37">
        <v>0</v>
      </c>
      <c r="G748" s="37">
        <v>1</v>
      </c>
      <c r="H748" s="37">
        <v>3</v>
      </c>
      <c r="I748" s="38" t="s">
        <v>12737</v>
      </c>
      <c r="J748" s="38" t="s">
        <v>12698</v>
      </c>
      <c r="K748" s="38" t="s">
        <v>12699</v>
      </c>
      <c r="L748" s="38" t="s">
        <v>12700</v>
      </c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52.5" hidden="1" thickBot="1" x14ac:dyDescent="0.3">
      <c r="A749" s="39">
        <v>93007000</v>
      </c>
      <c r="B749" s="38" t="s">
        <v>12914</v>
      </c>
      <c r="C749" s="37">
        <v>201912</v>
      </c>
      <c r="D749" s="38" t="s">
        <v>12704</v>
      </c>
      <c r="E749" s="37" t="s">
        <v>418</v>
      </c>
      <c r="F749" s="37">
        <v>1</v>
      </c>
      <c r="G749" s="37">
        <v>1</v>
      </c>
      <c r="H749" s="37">
        <v>7</v>
      </c>
      <c r="I749" s="38" t="s">
        <v>12719</v>
      </c>
      <c r="J749" s="38" t="s">
        <v>12698</v>
      </c>
      <c r="K749" s="38" t="s">
        <v>12699</v>
      </c>
      <c r="L749" s="38" t="s">
        <v>12700</v>
      </c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65.25" hidden="1" thickBot="1" x14ac:dyDescent="0.3">
      <c r="A750" s="39">
        <v>76026635</v>
      </c>
      <c r="B750" s="38" t="s">
        <v>13224</v>
      </c>
      <c r="C750" s="37">
        <v>201912</v>
      </c>
      <c r="D750" s="38" t="s">
        <v>12695</v>
      </c>
      <c r="E750" s="37" t="s">
        <v>12696</v>
      </c>
      <c r="F750" s="37">
        <v>0</v>
      </c>
      <c r="G750" s="37">
        <v>0</v>
      </c>
      <c r="H750" s="37">
        <v>14</v>
      </c>
      <c r="I750" s="38" t="s">
        <v>12697</v>
      </c>
      <c r="J750" s="38" t="s">
        <v>12698</v>
      </c>
      <c r="K750" s="38" t="s">
        <v>12702</v>
      </c>
      <c r="L750" s="38" t="s">
        <v>12700</v>
      </c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52.5" hidden="1" thickBot="1" x14ac:dyDescent="0.3">
      <c r="A751" s="39">
        <v>81086500</v>
      </c>
      <c r="B751" s="38" t="s">
        <v>12846</v>
      </c>
      <c r="C751" s="37">
        <v>201912</v>
      </c>
      <c r="D751" s="38" t="s">
        <v>12695</v>
      </c>
      <c r="E751" s="37" t="s">
        <v>12696</v>
      </c>
      <c r="F751" s="37">
        <v>0</v>
      </c>
      <c r="G751" s="37">
        <v>0</v>
      </c>
      <c r="H751" s="37">
        <v>1</v>
      </c>
      <c r="I751" s="38" t="s">
        <v>12705</v>
      </c>
      <c r="J751" s="38" t="s">
        <v>12698</v>
      </c>
      <c r="K751" s="38" t="s">
        <v>12699</v>
      </c>
      <c r="L751" s="38" t="s">
        <v>12700</v>
      </c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90.75" hidden="1" thickBot="1" x14ac:dyDescent="0.3">
      <c r="A752" s="39">
        <v>87634600</v>
      </c>
      <c r="B752" s="38" t="s">
        <v>12855</v>
      </c>
      <c r="C752" s="37">
        <v>201912</v>
      </c>
      <c r="D752" s="38" t="s">
        <v>12695</v>
      </c>
      <c r="E752" s="37" t="s">
        <v>12696</v>
      </c>
      <c r="F752" s="37">
        <v>0</v>
      </c>
      <c r="G752" s="37">
        <v>0</v>
      </c>
      <c r="H752" s="37">
        <v>16</v>
      </c>
      <c r="I752" s="38" t="s">
        <v>12708</v>
      </c>
      <c r="J752" s="38" t="s">
        <v>12698</v>
      </c>
      <c r="K752" s="38" t="s">
        <v>12699</v>
      </c>
      <c r="L752" s="38" t="s">
        <v>12700</v>
      </c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90.75" hidden="1" thickBot="1" x14ac:dyDescent="0.3">
      <c r="A753" s="39">
        <v>70893100</v>
      </c>
      <c r="B753" s="38" t="s">
        <v>13198</v>
      </c>
      <c r="C753" s="37">
        <v>201912</v>
      </c>
      <c r="D753" s="38" t="s">
        <v>12695</v>
      </c>
      <c r="E753" s="37" t="s">
        <v>12696</v>
      </c>
      <c r="F753" s="37">
        <v>0</v>
      </c>
      <c r="G753" s="37">
        <v>0</v>
      </c>
      <c r="H753" s="37">
        <v>15</v>
      </c>
      <c r="I753" s="38" t="s">
        <v>12717</v>
      </c>
      <c r="J753" s="38" t="s">
        <v>12698</v>
      </c>
      <c r="K753" s="38" t="s">
        <v>12699</v>
      </c>
      <c r="L753" s="38" t="s">
        <v>12700</v>
      </c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65.25" hidden="1" thickBot="1" x14ac:dyDescent="0.3">
      <c r="A754" s="39">
        <v>86547900</v>
      </c>
      <c r="B754" s="38" t="s">
        <v>12317</v>
      </c>
      <c r="C754" s="37">
        <v>201912</v>
      </c>
      <c r="D754" s="38" t="s">
        <v>12695</v>
      </c>
      <c r="E754" s="37" t="s">
        <v>418</v>
      </c>
      <c r="F754" s="37">
        <v>1</v>
      </c>
      <c r="G754" s="37">
        <v>1</v>
      </c>
      <c r="H754" s="37">
        <v>1</v>
      </c>
      <c r="I754" s="38" t="s">
        <v>12705</v>
      </c>
      <c r="J754" s="38" t="s">
        <v>12698</v>
      </c>
      <c r="K754" s="38" t="s">
        <v>12699</v>
      </c>
      <c r="L754" s="38" t="s">
        <v>12700</v>
      </c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65.25" hidden="1" thickBot="1" x14ac:dyDescent="0.3">
      <c r="A755" s="39">
        <v>76073162</v>
      </c>
      <c r="B755" s="38" t="s">
        <v>12769</v>
      </c>
      <c r="C755" s="37">
        <v>201912</v>
      </c>
      <c r="D755" s="38" t="s">
        <v>12695</v>
      </c>
      <c r="E755" s="37" t="s">
        <v>418</v>
      </c>
      <c r="F755" s="37">
        <v>0</v>
      </c>
      <c r="G755" s="37">
        <v>0</v>
      </c>
      <c r="H755" s="37">
        <v>8</v>
      </c>
      <c r="I755" s="38" t="s">
        <v>12770</v>
      </c>
      <c r="J755" s="38" t="s">
        <v>12698</v>
      </c>
      <c r="K755" s="38" t="s">
        <v>12702</v>
      </c>
      <c r="L755" s="38" t="s">
        <v>12700</v>
      </c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65.25" hidden="1" thickBot="1" x14ac:dyDescent="0.3">
      <c r="A756" s="39">
        <v>96956660</v>
      </c>
      <c r="B756" s="38" t="s">
        <v>12769</v>
      </c>
      <c r="C756" s="37">
        <v>201912</v>
      </c>
      <c r="D756" s="38" t="s">
        <v>12695</v>
      </c>
      <c r="E756" s="37" t="s">
        <v>418</v>
      </c>
      <c r="F756" s="37">
        <v>0</v>
      </c>
      <c r="G756" s="37">
        <v>0</v>
      </c>
      <c r="H756" s="37">
        <v>11</v>
      </c>
      <c r="I756" s="38" t="s">
        <v>12748</v>
      </c>
      <c r="J756" s="38" t="s">
        <v>12698</v>
      </c>
      <c r="K756" s="38" t="s">
        <v>12702</v>
      </c>
      <c r="L756" s="38" t="s">
        <v>12700</v>
      </c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90.75" hidden="1" thickBot="1" x14ac:dyDescent="0.3">
      <c r="A757" s="39">
        <v>76519747</v>
      </c>
      <c r="B757" s="38" t="s">
        <v>13253</v>
      </c>
      <c r="C757" s="37">
        <v>201912</v>
      </c>
      <c r="D757" s="38" t="s">
        <v>12695</v>
      </c>
      <c r="E757" s="37" t="s">
        <v>12696</v>
      </c>
      <c r="F757" s="37">
        <v>0</v>
      </c>
      <c r="G757" s="37">
        <v>0</v>
      </c>
      <c r="H757" s="37">
        <v>11</v>
      </c>
      <c r="I757" s="38" t="s">
        <v>12748</v>
      </c>
      <c r="J757" s="38" t="s">
        <v>12698</v>
      </c>
      <c r="K757" s="38" t="s">
        <v>12702</v>
      </c>
      <c r="L757" s="38" t="s">
        <v>12700</v>
      </c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90.75" hidden="1" thickBot="1" x14ac:dyDescent="0.3">
      <c r="A758" s="39">
        <v>76039865</v>
      </c>
      <c r="B758" s="38" t="s">
        <v>12757</v>
      </c>
      <c r="C758" s="37">
        <v>201912</v>
      </c>
      <c r="D758" s="38" t="s">
        <v>12695</v>
      </c>
      <c r="E758" s="37" t="s">
        <v>12696</v>
      </c>
      <c r="F758" s="37">
        <v>0</v>
      </c>
      <c r="G758" s="37">
        <v>0</v>
      </c>
      <c r="H758" s="37">
        <v>13</v>
      </c>
      <c r="I758" s="38" t="s">
        <v>12739</v>
      </c>
      <c r="J758" s="38" t="s">
        <v>12698</v>
      </c>
      <c r="K758" s="38" t="s">
        <v>12702</v>
      </c>
      <c r="L758" s="38" t="s">
        <v>12700</v>
      </c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90.75" hidden="1" thickBot="1" x14ac:dyDescent="0.3">
      <c r="A759" s="39">
        <v>76101037</v>
      </c>
      <c r="B759" s="38" t="s">
        <v>12785</v>
      </c>
      <c r="C759" s="37">
        <v>201912</v>
      </c>
      <c r="D759" s="38" t="s">
        <v>12695</v>
      </c>
      <c r="E759" s="37" t="s">
        <v>12696</v>
      </c>
      <c r="F759" s="37">
        <v>0</v>
      </c>
      <c r="G759" s="37">
        <v>0</v>
      </c>
      <c r="H759" s="37">
        <v>13</v>
      </c>
      <c r="I759" s="38" t="s">
        <v>12739</v>
      </c>
      <c r="J759" s="38" t="s">
        <v>12698</v>
      </c>
      <c r="K759" s="38" t="s">
        <v>12699</v>
      </c>
      <c r="L759" s="38" t="s">
        <v>12700</v>
      </c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90.75" hidden="1" thickBot="1" x14ac:dyDescent="0.3">
      <c r="A760" s="39">
        <v>76592495</v>
      </c>
      <c r="B760" s="38" t="s">
        <v>13267</v>
      </c>
      <c r="C760" s="37">
        <v>201912</v>
      </c>
      <c r="D760" s="38" t="s">
        <v>12695</v>
      </c>
      <c r="E760" s="37" t="s">
        <v>12696</v>
      </c>
      <c r="F760" s="37">
        <v>0</v>
      </c>
      <c r="G760" s="37">
        <v>0</v>
      </c>
      <c r="H760" s="37">
        <v>13</v>
      </c>
      <c r="I760" s="38" t="s">
        <v>12739</v>
      </c>
      <c r="J760" s="38" t="s">
        <v>12698</v>
      </c>
      <c r="K760" s="38" t="s">
        <v>12699</v>
      </c>
      <c r="L760" s="38" t="s">
        <v>12700</v>
      </c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90.75" hidden="1" thickBot="1" x14ac:dyDescent="0.3">
      <c r="A761" s="39">
        <v>76179538</v>
      </c>
      <c r="B761" s="38" t="s">
        <v>13176</v>
      </c>
      <c r="C761" s="37">
        <v>201912</v>
      </c>
      <c r="D761" s="38" t="s">
        <v>12695</v>
      </c>
      <c r="E761" s="37" t="s">
        <v>12696</v>
      </c>
      <c r="F761" s="37">
        <v>0</v>
      </c>
      <c r="G761" s="37">
        <v>0</v>
      </c>
      <c r="H761" s="37">
        <v>13</v>
      </c>
      <c r="I761" s="38" t="s">
        <v>12739</v>
      </c>
      <c r="J761" s="38" t="s">
        <v>12698</v>
      </c>
      <c r="K761" s="38" t="s">
        <v>12699</v>
      </c>
      <c r="L761" s="38" t="s">
        <v>12700</v>
      </c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90.75" hidden="1" thickBot="1" x14ac:dyDescent="0.3">
      <c r="A762" s="39">
        <v>76247635</v>
      </c>
      <c r="B762" s="38" t="s">
        <v>13178</v>
      </c>
      <c r="C762" s="37">
        <v>201912</v>
      </c>
      <c r="D762" s="38" t="s">
        <v>12695</v>
      </c>
      <c r="E762" s="37" t="s">
        <v>12696</v>
      </c>
      <c r="F762" s="37">
        <v>0</v>
      </c>
      <c r="G762" s="37">
        <v>0</v>
      </c>
      <c r="H762" s="37">
        <v>13</v>
      </c>
      <c r="I762" s="38" t="s">
        <v>12739</v>
      </c>
      <c r="J762" s="38" t="s">
        <v>12698</v>
      </c>
      <c r="K762" s="38" t="s">
        <v>12699</v>
      </c>
      <c r="L762" s="38" t="s">
        <v>12700</v>
      </c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90.75" hidden="1" thickBot="1" x14ac:dyDescent="0.3">
      <c r="A763" s="39">
        <v>76822899</v>
      </c>
      <c r="B763" s="38" t="s">
        <v>13283</v>
      </c>
      <c r="C763" s="37">
        <v>201912</v>
      </c>
      <c r="D763" s="38" t="s">
        <v>12695</v>
      </c>
      <c r="E763" s="37" t="s">
        <v>12696</v>
      </c>
      <c r="F763" s="37">
        <v>0</v>
      </c>
      <c r="G763" s="37">
        <v>0</v>
      </c>
      <c r="H763" s="37">
        <v>13</v>
      </c>
      <c r="I763" s="38" t="s">
        <v>12739</v>
      </c>
      <c r="J763" s="38" t="s">
        <v>12698</v>
      </c>
      <c r="K763" s="38" t="s">
        <v>12699</v>
      </c>
      <c r="L763" s="38" t="s">
        <v>12700</v>
      </c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90.75" hidden="1" thickBot="1" x14ac:dyDescent="0.3">
      <c r="A764" s="39">
        <v>76365734</v>
      </c>
      <c r="B764" s="38" t="s">
        <v>13207</v>
      </c>
      <c r="C764" s="37">
        <v>201912</v>
      </c>
      <c r="D764" s="38" t="s">
        <v>12695</v>
      </c>
      <c r="E764" s="37" t="s">
        <v>12696</v>
      </c>
      <c r="F764" s="37">
        <v>0</v>
      </c>
      <c r="G764" s="37">
        <v>0</v>
      </c>
      <c r="H764" s="37">
        <v>13</v>
      </c>
      <c r="I764" s="38" t="s">
        <v>12739</v>
      </c>
      <c r="J764" s="38" t="s">
        <v>12698</v>
      </c>
      <c r="K764" s="38" t="s">
        <v>12699</v>
      </c>
      <c r="L764" s="38" t="s">
        <v>12700</v>
      </c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03.5" hidden="1" thickBot="1" x14ac:dyDescent="0.3">
      <c r="A765" s="39">
        <v>76009779</v>
      </c>
      <c r="B765" s="38" t="s">
        <v>12742</v>
      </c>
      <c r="C765" s="37">
        <v>201912</v>
      </c>
      <c r="D765" s="38" t="s">
        <v>12695</v>
      </c>
      <c r="E765" s="37" t="s">
        <v>12696</v>
      </c>
      <c r="F765" s="37">
        <v>0</v>
      </c>
      <c r="G765" s="37">
        <v>0</v>
      </c>
      <c r="H765" s="37">
        <v>13</v>
      </c>
      <c r="I765" s="38" t="s">
        <v>12739</v>
      </c>
      <c r="J765" s="38" t="s">
        <v>12698</v>
      </c>
      <c r="K765" s="38" t="s">
        <v>12699</v>
      </c>
      <c r="L765" s="38" t="s">
        <v>12700</v>
      </c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16.25" hidden="1" thickBot="1" x14ac:dyDescent="0.3">
      <c r="A766" s="39">
        <v>99505010</v>
      </c>
      <c r="B766" s="38" t="s">
        <v>13102</v>
      </c>
      <c r="C766" s="37">
        <v>201912</v>
      </c>
      <c r="D766" s="38" t="s">
        <v>12695</v>
      </c>
      <c r="E766" s="37" t="s">
        <v>12696</v>
      </c>
      <c r="F766" s="37">
        <v>0</v>
      </c>
      <c r="G766" s="37">
        <v>0</v>
      </c>
      <c r="H766" s="37">
        <v>13</v>
      </c>
      <c r="I766" s="38" t="s">
        <v>12739</v>
      </c>
      <c r="J766" s="38" t="s">
        <v>12698</v>
      </c>
      <c r="K766" s="38" t="s">
        <v>12699</v>
      </c>
      <c r="L766" s="38" t="s">
        <v>12700</v>
      </c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65.25" hidden="1" thickBot="1" x14ac:dyDescent="0.3">
      <c r="A767" s="39">
        <v>76006807</v>
      </c>
      <c r="B767" s="38" t="s">
        <v>12738</v>
      </c>
      <c r="C767" s="37">
        <v>201912</v>
      </c>
      <c r="D767" s="38" t="s">
        <v>12695</v>
      </c>
      <c r="E767" s="37" t="s">
        <v>12696</v>
      </c>
      <c r="F767" s="37">
        <v>0</v>
      </c>
      <c r="G767" s="37">
        <v>0</v>
      </c>
      <c r="H767" s="37">
        <v>13</v>
      </c>
      <c r="I767" s="38" t="s">
        <v>12739</v>
      </c>
      <c r="J767" s="38" t="s">
        <v>12698</v>
      </c>
      <c r="K767" s="38" t="s">
        <v>12699</v>
      </c>
      <c r="L767" s="38" t="s">
        <v>12700</v>
      </c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78" hidden="1" thickBot="1" x14ac:dyDescent="0.3">
      <c r="A768" s="39">
        <v>76590271</v>
      </c>
      <c r="B768" s="38" t="s">
        <v>13268</v>
      </c>
      <c r="C768" s="37">
        <v>201912</v>
      </c>
      <c r="D768" s="38" t="s">
        <v>12695</v>
      </c>
      <c r="E768" s="37" t="s">
        <v>12696</v>
      </c>
      <c r="F768" s="37">
        <v>0</v>
      </c>
      <c r="G768" s="37">
        <v>0</v>
      </c>
      <c r="H768" s="37">
        <v>13</v>
      </c>
      <c r="I768" s="38" t="s">
        <v>12739</v>
      </c>
      <c r="J768" s="38" t="s">
        <v>12698</v>
      </c>
      <c r="K768" s="38" t="s">
        <v>12699</v>
      </c>
      <c r="L768" s="38" t="s">
        <v>12700</v>
      </c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52.5" hidden="1" thickBot="1" x14ac:dyDescent="0.3">
      <c r="A769" s="39">
        <v>76033448</v>
      </c>
      <c r="B769" s="38" t="s">
        <v>12750</v>
      </c>
      <c r="C769" s="37">
        <v>201912</v>
      </c>
      <c r="D769" s="38" t="s">
        <v>12695</v>
      </c>
      <c r="E769" s="37" t="s">
        <v>12696</v>
      </c>
      <c r="F769" s="37">
        <v>0</v>
      </c>
      <c r="G769" s="37">
        <v>0</v>
      </c>
      <c r="H769" s="37">
        <v>13</v>
      </c>
      <c r="I769" s="38" t="s">
        <v>12739</v>
      </c>
      <c r="J769" s="38" t="s">
        <v>12698</v>
      </c>
      <c r="K769" s="38" t="s">
        <v>12702</v>
      </c>
      <c r="L769" s="38" t="s">
        <v>12700</v>
      </c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90.75" hidden="1" thickBot="1" x14ac:dyDescent="0.3">
      <c r="A770" s="39">
        <v>76870948</v>
      </c>
      <c r="B770" s="38" t="s">
        <v>13284</v>
      </c>
      <c r="C770" s="37">
        <v>201912</v>
      </c>
      <c r="D770" s="38" t="s">
        <v>12695</v>
      </c>
      <c r="E770" s="37" t="s">
        <v>12696</v>
      </c>
      <c r="F770" s="37">
        <v>0</v>
      </c>
      <c r="G770" s="37">
        <v>0</v>
      </c>
      <c r="H770" s="37">
        <v>13</v>
      </c>
      <c r="I770" s="38" t="s">
        <v>12739</v>
      </c>
      <c r="J770" s="38" t="s">
        <v>12698</v>
      </c>
      <c r="K770" s="38" t="s">
        <v>12702</v>
      </c>
      <c r="L770" s="38" t="s">
        <v>12700</v>
      </c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78" hidden="1" thickBot="1" x14ac:dyDescent="0.3">
      <c r="A771" s="39">
        <v>99573420</v>
      </c>
      <c r="B771" s="38" t="s">
        <v>13142</v>
      </c>
      <c r="C771" s="37">
        <v>201912</v>
      </c>
      <c r="D771" s="38" t="s">
        <v>12695</v>
      </c>
      <c r="E771" s="37" t="s">
        <v>418</v>
      </c>
      <c r="F771" s="37">
        <v>0</v>
      </c>
      <c r="G771" s="37">
        <v>0</v>
      </c>
      <c r="H771" s="37">
        <v>13</v>
      </c>
      <c r="I771" s="38" t="s">
        <v>12739</v>
      </c>
      <c r="J771" s="38" t="s">
        <v>12698</v>
      </c>
      <c r="K771" s="38" t="s">
        <v>12699</v>
      </c>
      <c r="L771" s="38" t="s">
        <v>12700</v>
      </c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78" hidden="1" thickBot="1" x14ac:dyDescent="0.3">
      <c r="A772" s="39">
        <v>96945440</v>
      </c>
      <c r="B772" s="38" t="s">
        <v>13075</v>
      </c>
      <c r="C772" s="37">
        <v>201912</v>
      </c>
      <c r="D772" s="38" t="s">
        <v>12695</v>
      </c>
      <c r="E772" s="37" t="s">
        <v>12696</v>
      </c>
      <c r="F772" s="37">
        <v>0</v>
      </c>
      <c r="G772" s="37">
        <v>0</v>
      </c>
      <c r="H772" s="37">
        <v>13</v>
      </c>
      <c r="I772" s="38" t="s">
        <v>12739</v>
      </c>
      <c r="J772" s="38" t="s">
        <v>12698</v>
      </c>
      <c r="K772" s="38" t="s">
        <v>12702</v>
      </c>
      <c r="L772" s="38" t="s">
        <v>12700</v>
      </c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90.75" hidden="1" thickBot="1" x14ac:dyDescent="0.3">
      <c r="A773" s="39">
        <v>99516880</v>
      </c>
      <c r="B773" s="38" t="s">
        <v>13106</v>
      </c>
      <c r="C773" s="37">
        <v>201912</v>
      </c>
      <c r="D773" s="38" t="s">
        <v>12695</v>
      </c>
      <c r="E773" s="37" t="s">
        <v>12696</v>
      </c>
      <c r="F773" s="37">
        <v>0</v>
      </c>
      <c r="G773" s="37">
        <v>0</v>
      </c>
      <c r="H773" s="37">
        <v>13</v>
      </c>
      <c r="I773" s="38" t="s">
        <v>12739</v>
      </c>
      <c r="J773" s="38" t="s">
        <v>12698</v>
      </c>
      <c r="K773" s="38" t="s">
        <v>12702</v>
      </c>
      <c r="L773" s="38" t="s">
        <v>12700</v>
      </c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90.75" hidden="1" thickBot="1" x14ac:dyDescent="0.3">
      <c r="A774" s="39">
        <v>96820630</v>
      </c>
      <c r="B774" s="38" t="s">
        <v>13035</v>
      </c>
      <c r="C774" s="37">
        <v>201912</v>
      </c>
      <c r="D774" s="38" t="s">
        <v>12695</v>
      </c>
      <c r="E774" s="37" t="s">
        <v>12696</v>
      </c>
      <c r="F774" s="37">
        <v>0</v>
      </c>
      <c r="G774" s="37">
        <v>0</v>
      </c>
      <c r="H774" s="37">
        <v>13</v>
      </c>
      <c r="I774" s="38" t="s">
        <v>12739</v>
      </c>
      <c r="J774" s="38" t="s">
        <v>12698</v>
      </c>
      <c r="K774" s="38" t="s">
        <v>12702</v>
      </c>
      <c r="L774" s="38" t="s">
        <v>12700</v>
      </c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78" hidden="1" thickBot="1" x14ac:dyDescent="0.3">
      <c r="A775" s="39">
        <v>96751030</v>
      </c>
      <c r="B775" s="38" t="s">
        <v>12991</v>
      </c>
      <c r="C775" s="37">
        <v>201912</v>
      </c>
      <c r="D775" s="38" t="s">
        <v>12695</v>
      </c>
      <c r="E775" s="37" t="s">
        <v>12696</v>
      </c>
      <c r="F775" s="37">
        <v>0</v>
      </c>
      <c r="G775" s="37">
        <v>0</v>
      </c>
      <c r="H775" s="37">
        <v>13</v>
      </c>
      <c r="I775" s="38" t="s">
        <v>12739</v>
      </c>
      <c r="J775" s="38" t="s">
        <v>12698</v>
      </c>
      <c r="K775" s="38" t="s">
        <v>12702</v>
      </c>
      <c r="L775" s="38" t="s">
        <v>12700</v>
      </c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78" hidden="1" thickBot="1" x14ac:dyDescent="0.3">
      <c r="A776" s="39">
        <v>96762780</v>
      </c>
      <c r="B776" s="48" t="s">
        <v>13000</v>
      </c>
      <c r="C776" s="37">
        <v>201912</v>
      </c>
      <c r="D776" s="38" t="s">
        <v>12695</v>
      </c>
      <c r="E776" s="37" t="s">
        <v>12696</v>
      </c>
      <c r="F776" s="37">
        <v>0</v>
      </c>
      <c r="G776" s="37">
        <v>0</v>
      </c>
      <c r="H776" s="37">
        <v>13</v>
      </c>
      <c r="I776" s="38" t="s">
        <v>12739</v>
      </c>
      <c r="J776" s="38" t="s">
        <v>12698</v>
      </c>
      <c r="K776" s="38" t="s">
        <v>12702</v>
      </c>
      <c r="L776" s="38" t="s">
        <v>12700</v>
      </c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78" hidden="1" thickBot="1" x14ac:dyDescent="0.3">
      <c r="A777" s="39">
        <v>96989050</v>
      </c>
      <c r="B777" s="48" t="s">
        <v>12231</v>
      </c>
      <c r="C777" s="37">
        <v>201912</v>
      </c>
      <c r="D777" s="38" t="s">
        <v>12695</v>
      </c>
      <c r="E777" s="37" t="s">
        <v>12696</v>
      </c>
      <c r="F777" s="37">
        <v>0</v>
      </c>
      <c r="G777" s="37">
        <v>0</v>
      </c>
      <c r="H777" s="37">
        <v>13</v>
      </c>
      <c r="I777" s="38" t="s">
        <v>12739</v>
      </c>
      <c r="J777" s="38" t="s">
        <v>12698</v>
      </c>
      <c r="K777" s="38" t="s">
        <v>12699</v>
      </c>
      <c r="L777" s="38" t="s">
        <v>12700</v>
      </c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90.75" hidden="1" thickBot="1" x14ac:dyDescent="0.3">
      <c r="A778" s="39">
        <v>96818910</v>
      </c>
      <c r="B778" s="48" t="s">
        <v>13033</v>
      </c>
      <c r="C778" s="37">
        <v>201912</v>
      </c>
      <c r="D778" s="38" t="s">
        <v>12695</v>
      </c>
      <c r="E778" s="37" t="s">
        <v>12696</v>
      </c>
      <c r="F778" s="37">
        <v>0</v>
      </c>
      <c r="G778" s="37">
        <v>0</v>
      </c>
      <c r="H778" s="37">
        <v>13</v>
      </c>
      <c r="I778" s="38" t="s">
        <v>12739</v>
      </c>
      <c r="J778" s="38" t="s">
        <v>12698</v>
      </c>
      <c r="K778" s="38" t="s">
        <v>12702</v>
      </c>
      <c r="L778" s="38" t="s">
        <v>12700</v>
      </c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78" hidden="1" thickBot="1" x14ac:dyDescent="0.3">
      <c r="A779" s="39">
        <v>99548570</v>
      </c>
      <c r="B779" s="48" t="s">
        <v>13121</v>
      </c>
      <c r="C779" s="37">
        <v>201912</v>
      </c>
      <c r="D779" s="38" t="s">
        <v>12695</v>
      </c>
      <c r="E779" s="37" t="s">
        <v>12696</v>
      </c>
      <c r="F779" s="37">
        <v>0</v>
      </c>
      <c r="G779" s="37">
        <v>0</v>
      </c>
      <c r="H779" s="37">
        <v>13</v>
      </c>
      <c r="I779" s="38" t="s">
        <v>12739</v>
      </c>
      <c r="J779" s="38" t="s">
        <v>12698</v>
      </c>
      <c r="K779" s="38" t="s">
        <v>12702</v>
      </c>
      <c r="L779" s="38" t="s">
        <v>12700</v>
      </c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90.75" hidden="1" thickBot="1" x14ac:dyDescent="0.3">
      <c r="A780" s="39">
        <v>76052927</v>
      </c>
      <c r="B780" s="48" t="s">
        <v>12765</v>
      </c>
      <c r="C780" s="37">
        <v>201912</v>
      </c>
      <c r="D780" s="38" t="s">
        <v>12695</v>
      </c>
      <c r="E780" s="37" t="s">
        <v>12696</v>
      </c>
      <c r="F780" s="37">
        <v>0</v>
      </c>
      <c r="G780" s="37">
        <v>0</v>
      </c>
      <c r="H780" s="37">
        <v>13</v>
      </c>
      <c r="I780" s="38" t="s">
        <v>12739</v>
      </c>
      <c r="J780" s="38" t="s">
        <v>12698</v>
      </c>
      <c r="K780" s="38" t="s">
        <v>12702</v>
      </c>
      <c r="L780" s="38" t="s">
        <v>12700</v>
      </c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78" hidden="1" thickBot="1" x14ac:dyDescent="0.3">
      <c r="A781" s="39">
        <v>96972300</v>
      </c>
      <c r="B781" s="48" t="s">
        <v>13092</v>
      </c>
      <c r="C781" s="37">
        <v>201912</v>
      </c>
      <c r="D781" s="38" t="s">
        <v>12695</v>
      </c>
      <c r="E781" s="37" t="s">
        <v>12696</v>
      </c>
      <c r="F781" s="37">
        <v>0</v>
      </c>
      <c r="G781" s="37">
        <v>0</v>
      </c>
      <c r="H781" s="37">
        <v>13</v>
      </c>
      <c r="I781" s="38" t="s">
        <v>12739</v>
      </c>
      <c r="J781" s="38" t="s">
        <v>12698</v>
      </c>
      <c r="K781" s="38" t="s">
        <v>12702</v>
      </c>
      <c r="L781" s="38" t="s">
        <v>12700</v>
      </c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90.75" hidden="1" thickBot="1" x14ac:dyDescent="0.3">
      <c r="A782" s="39">
        <v>76099978</v>
      </c>
      <c r="B782" s="47" t="s">
        <v>12782</v>
      </c>
      <c r="C782" s="37">
        <v>201912</v>
      </c>
      <c r="D782" s="38" t="s">
        <v>12695</v>
      </c>
      <c r="E782" s="37" t="s">
        <v>12696</v>
      </c>
      <c r="F782" s="37">
        <v>0</v>
      </c>
      <c r="G782" s="37">
        <v>0</v>
      </c>
      <c r="H782" s="37">
        <v>13</v>
      </c>
      <c r="I782" s="38" t="s">
        <v>12739</v>
      </c>
      <c r="J782" s="38" t="s">
        <v>12698</v>
      </c>
      <c r="K782" s="38" t="s">
        <v>12702</v>
      </c>
      <c r="L782" s="38" t="s">
        <v>12700</v>
      </c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52.5" hidden="1" thickBot="1" x14ac:dyDescent="0.3">
      <c r="A783" s="39">
        <v>96994390</v>
      </c>
      <c r="B783" s="47" t="s">
        <v>13099</v>
      </c>
      <c r="C783" s="37">
        <v>201912</v>
      </c>
      <c r="D783" s="38" t="s">
        <v>12695</v>
      </c>
      <c r="E783" s="37" t="s">
        <v>12696</v>
      </c>
      <c r="F783" s="37">
        <v>0</v>
      </c>
      <c r="G783" s="37">
        <v>0</v>
      </c>
      <c r="H783" s="37">
        <v>13</v>
      </c>
      <c r="I783" s="38" t="s">
        <v>12739</v>
      </c>
      <c r="J783" s="38" t="s">
        <v>12698</v>
      </c>
      <c r="K783" s="38" t="s">
        <v>12699</v>
      </c>
      <c r="L783" s="38" t="s">
        <v>12700</v>
      </c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16.25" hidden="1" thickBot="1" x14ac:dyDescent="0.3">
      <c r="A784" s="39">
        <v>99557380</v>
      </c>
      <c r="B784" s="47" t="s">
        <v>13128</v>
      </c>
      <c r="C784" s="37">
        <v>201912</v>
      </c>
      <c r="D784" s="38" t="s">
        <v>12695</v>
      </c>
      <c r="E784" s="37" t="s">
        <v>12696</v>
      </c>
      <c r="F784" s="37">
        <v>0</v>
      </c>
      <c r="G784" s="37">
        <v>0</v>
      </c>
      <c r="H784" s="37">
        <v>13</v>
      </c>
      <c r="I784" s="38" t="s">
        <v>12739</v>
      </c>
      <c r="J784" s="38" t="s">
        <v>12698</v>
      </c>
      <c r="K784" s="38" t="s">
        <v>12699</v>
      </c>
      <c r="L784" s="38" t="s">
        <v>12700</v>
      </c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54.5" hidden="1" thickBot="1" x14ac:dyDescent="0.3">
      <c r="A785" s="39">
        <v>76101714</v>
      </c>
      <c r="B785" s="47" t="s">
        <v>12786</v>
      </c>
      <c r="C785" s="37">
        <v>201912</v>
      </c>
      <c r="D785" s="38" t="s">
        <v>12695</v>
      </c>
      <c r="E785" s="37" t="s">
        <v>12696</v>
      </c>
      <c r="F785" s="37">
        <v>0</v>
      </c>
      <c r="G785" s="37">
        <v>0</v>
      </c>
      <c r="H785" s="37">
        <v>13</v>
      </c>
      <c r="I785" s="38" t="s">
        <v>12739</v>
      </c>
      <c r="J785" s="38" t="s">
        <v>12698</v>
      </c>
      <c r="K785" s="38" t="s">
        <v>12699</v>
      </c>
      <c r="L785" s="38" t="s">
        <v>12700</v>
      </c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90.75" hidden="1" thickBot="1" x14ac:dyDescent="0.3">
      <c r="A786" s="39">
        <v>76522250</v>
      </c>
      <c r="B786" s="47" t="s">
        <v>12823</v>
      </c>
      <c r="C786" s="37">
        <v>201912</v>
      </c>
      <c r="D786" s="38" t="s">
        <v>12695</v>
      </c>
      <c r="E786" s="37" t="s">
        <v>12696</v>
      </c>
      <c r="F786" s="37">
        <v>0</v>
      </c>
      <c r="G786" s="37">
        <v>0</v>
      </c>
      <c r="H786" s="37">
        <v>6</v>
      </c>
      <c r="I786" s="38" t="s">
        <v>12714</v>
      </c>
      <c r="J786" s="38" t="s">
        <v>12698</v>
      </c>
      <c r="K786" s="38" t="s">
        <v>12699</v>
      </c>
      <c r="L786" s="38" t="s">
        <v>12700</v>
      </c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78" hidden="1" thickBot="1" x14ac:dyDescent="0.3">
      <c r="A787" s="39">
        <v>76296350</v>
      </c>
      <c r="B787" s="47" t="s">
        <v>12805</v>
      </c>
      <c r="C787" s="37">
        <v>201912</v>
      </c>
      <c r="D787" s="38" t="s">
        <v>12695</v>
      </c>
      <c r="E787" s="37" t="s">
        <v>12696</v>
      </c>
      <c r="F787" s="37">
        <v>0</v>
      </c>
      <c r="G787" s="37">
        <v>0</v>
      </c>
      <c r="H787" s="37">
        <v>13</v>
      </c>
      <c r="I787" s="38" t="s">
        <v>12739</v>
      </c>
      <c r="J787" s="38" t="s">
        <v>12698</v>
      </c>
      <c r="K787" s="38" t="s">
        <v>12699</v>
      </c>
      <c r="L787" s="38" t="s">
        <v>12700</v>
      </c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78" hidden="1" thickBot="1" x14ac:dyDescent="0.3">
      <c r="A788" s="39">
        <v>76877147</v>
      </c>
      <c r="B788" s="47" t="s">
        <v>13286</v>
      </c>
      <c r="C788" s="37">
        <v>201912</v>
      </c>
      <c r="D788" s="38" t="s">
        <v>12695</v>
      </c>
      <c r="E788" s="37" t="s">
        <v>12696</v>
      </c>
      <c r="F788" s="37">
        <v>0</v>
      </c>
      <c r="G788" s="37">
        <v>0</v>
      </c>
      <c r="H788" s="37">
        <v>13</v>
      </c>
      <c r="I788" s="38" t="s">
        <v>12739</v>
      </c>
      <c r="J788" s="38" t="s">
        <v>12698</v>
      </c>
      <c r="K788" s="38" t="s">
        <v>12702</v>
      </c>
      <c r="L788" s="38" t="s">
        <v>12700</v>
      </c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78" hidden="1" thickBot="1" x14ac:dyDescent="0.3">
      <c r="A789" s="39">
        <v>76496130</v>
      </c>
      <c r="B789" s="47" t="s">
        <v>12819</v>
      </c>
      <c r="C789" s="37">
        <v>201912</v>
      </c>
      <c r="D789" s="38" t="s">
        <v>12695</v>
      </c>
      <c r="E789" s="37" t="s">
        <v>12696</v>
      </c>
      <c r="F789" s="37">
        <v>0</v>
      </c>
      <c r="G789" s="37">
        <v>0</v>
      </c>
      <c r="H789" s="37">
        <v>13</v>
      </c>
      <c r="I789" s="38" t="s">
        <v>12739</v>
      </c>
      <c r="J789" s="38" t="s">
        <v>12698</v>
      </c>
      <c r="K789" s="38" t="s">
        <v>12702</v>
      </c>
      <c r="L789" s="38" t="s">
        <v>12700</v>
      </c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78" hidden="1" thickBot="1" x14ac:dyDescent="0.3">
      <c r="A790" s="39">
        <v>96854510</v>
      </c>
      <c r="B790" s="47" t="s">
        <v>13045</v>
      </c>
      <c r="C790" s="37">
        <v>201912</v>
      </c>
      <c r="D790" s="38" t="s">
        <v>12695</v>
      </c>
      <c r="E790" s="37" t="s">
        <v>12696</v>
      </c>
      <c r="F790" s="37">
        <v>0</v>
      </c>
      <c r="G790" s="37">
        <v>0</v>
      </c>
      <c r="H790" s="37">
        <v>13</v>
      </c>
      <c r="I790" s="38" t="s">
        <v>12739</v>
      </c>
      <c r="J790" s="38" t="s">
        <v>12698</v>
      </c>
      <c r="K790" s="38" t="s">
        <v>12702</v>
      </c>
      <c r="L790" s="38" t="s">
        <v>12700</v>
      </c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52.5" hidden="1" thickBot="1" x14ac:dyDescent="0.3">
      <c r="A791" s="39">
        <v>96826380</v>
      </c>
      <c r="B791" s="47" t="s">
        <v>13036</v>
      </c>
      <c r="C791" s="37">
        <v>201912</v>
      </c>
      <c r="D791" s="38" t="s">
        <v>12695</v>
      </c>
      <c r="E791" s="37" t="s">
        <v>12696</v>
      </c>
      <c r="F791" s="37">
        <v>0</v>
      </c>
      <c r="G791" s="37">
        <v>0</v>
      </c>
      <c r="H791" s="37">
        <v>13</v>
      </c>
      <c r="I791" s="38" t="s">
        <v>12739</v>
      </c>
      <c r="J791" s="38" t="s">
        <v>12698</v>
      </c>
      <c r="K791" s="38" t="s">
        <v>12702</v>
      </c>
      <c r="L791" s="38" t="s">
        <v>12700</v>
      </c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78" hidden="1" thickBot="1" x14ac:dyDescent="0.3">
      <c r="A792" s="39">
        <v>76338870</v>
      </c>
      <c r="B792" s="47" t="s">
        <v>12811</v>
      </c>
      <c r="C792" s="37">
        <v>201912</v>
      </c>
      <c r="D792" s="38" t="s">
        <v>12695</v>
      </c>
      <c r="E792" s="37" t="s">
        <v>12696</v>
      </c>
      <c r="F792" s="37">
        <v>0</v>
      </c>
      <c r="G792" s="37">
        <v>0</v>
      </c>
      <c r="H792" s="37">
        <v>13</v>
      </c>
      <c r="I792" s="38" t="s">
        <v>12739</v>
      </c>
      <c r="J792" s="38" t="s">
        <v>12698</v>
      </c>
      <c r="K792" s="38" t="s">
        <v>12699</v>
      </c>
      <c r="L792" s="38" t="s">
        <v>12700</v>
      </c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65.25" hidden="1" thickBot="1" x14ac:dyDescent="0.3">
      <c r="A793" s="39">
        <v>76098841</v>
      </c>
      <c r="B793" s="47" t="s">
        <v>12780</v>
      </c>
      <c r="C793" s="37">
        <v>201912</v>
      </c>
      <c r="D793" s="38" t="s">
        <v>12695</v>
      </c>
      <c r="E793" s="37" t="s">
        <v>12696</v>
      </c>
      <c r="F793" s="37">
        <v>0</v>
      </c>
      <c r="G793" s="37">
        <v>0</v>
      </c>
      <c r="H793" s="37">
        <v>13</v>
      </c>
      <c r="I793" s="38" t="s">
        <v>12739</v>
      </c>
      <c r="J793" s="38" t="s">
        <v>12698</v>
      </c>
      <c r="K793" s="38" t="s">
        <v>12699</v>
      </c>
      <c r="L793" s="38" t="s">
        <v>12700</v>
      </c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16.25" hidden="1" thickBot="1" x14ac:dyDescent="0.3">
      <c r="A794" s="39">
        <v>99554510</v>
      </c>
      <c r="B794" s="47" t="s">
        <v>13124</v>
      </c>
      <c r="C794" s="37">
        <v>201912</v>
      </c>
      <c r="D794" s="38" t="s">
        <v>12695</v>
      </c>
      <c r="E794" s="37" t="s">
        <v>12696</v>
      </c>
      <c r="F794" s="37">
        <v>0</v>
      </c>
      <c r="G794" s="37">
        <v>0</v>
      </c>
      <c r="H794" s="37">
        <v>13</v>
      </c>
      <c r="I794" s="38" t="s">
        <v>12739</v>
      </c>
      <c r="J794" s="38" t="s">
        <v>12698</v>
      </c>
      <c r="K794" s="38" t="s">
        <v>12699</v>
      </c>
      <c r="L794" s="38" t="s">
        <v>12700</v>
      </c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90.75" hidden="1" thickBot="1" x14ac:dyDescent="0.3">
      <c r="A795" s="39">
        <v>99563430</v>
      </c>
      <c r="B795" s="47" t="s">
        <v>13136</v>
      </c>
      <c r="C795" s="37">
        <v>201912</v>
      </c>
      <c r="D795" s="38" t="s">
        <v>12695</v>
      </c>
      <c r="E795" s="37" t="s">
        <v>12696</v>
      </c>
      <c r="F795" s="37">
        <v>0</v>
      </c>
      <c r="G795" s="37">
        <v>0</v>
      </c>
      <c r="H795" s="37">
        <v>13</v>
      </c>
      <c r="I795" s="38" t="s">
        <v>12739</v>
      </c>
      <c r="J795" s="38" t="s">
        <v>12698</v>
      </c>
      <c r="K795" s="38" t="s">
        <v>12699</v>
      </c>
      <c r="L795" s="38" t="s">
        <v>12700</v>
      </c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52.5" hidden="1" thickBot="1" x14ac:dyDescent="0.3">
      <c r="A796" s="39">
        <v>76099522</v>
      </c>
      <c r="B796" s="47" t="s">
        <v>12781</v>
      </c>
      <c r="C796" s="37">
        <v>201912</v>
      </c>
      <c r="D796" s="38" t="s">
        <v>12695</v>
      </c>
      <c r="E796" s="37" t="s">
        <v>12696</v>
      </c>
      <c r="F796" s="37">
        <v>0</v>
      </c>
      <c r="G796" s="37">
        <v>0</v>
      </c>
      <c r="H796" s="37">
        <v>13</v>
      </c>
      <c r="I796" s="38" t="s">
        <v>12739</v>
      </c>
      <c r="J796" s="38" t="s">
        <v>12698</v>
      </c>
      <c r="K796" s="38" t="s">
        <v>12699</v>
      </c>
      <c r="L796" s="38" t="s">
        <v>12700</v>
      </c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78" hidden="1" thickBot="1" x14ac:dyDescent="0.3">
      <c r="A797" s="39">
        <v>96943620</v>
      </c>
      <c r="B797" s="47" t="s">
        <v>13074</v>
      </c>
      <c r="C797" s="37">
        <v>201912</v>
      </c>
      <c r="D797" s="38" t="s">
        <v>12695</v>
      </c>
      <c r="E797" s="37" t="s">
        <v>12696</v>
      </c>
      <c r="F797" s="37">
        <v>0</v>
      </c>
      <c r="G797" s="37">
        <v>0</v>
      </c>
      <c r="H797" s="37">
        <v>13</v>
      </c>
      <c r="I797" s="38" t="s">
        <v>12739</v>
      </c>
      <c r="J797" s="38" t="s">
        <v>12698</v>
      </c>
      <c r="K797" s="38" t="s">
        <v>12702</v>
      </c>
      <c r="L797" s="38" t="s">
        <v>12700</v>
      </c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65.25" hidden="1" thickBot="1" x14ac:dyDescent="0.3">
      <c r="A798" s="39">
        <v>96972220</v>
      </c>
      <c r="B798" s="47" t="s">
        <v>13091</v>
      </c>
      <c r="C798" s="37">
        <v>201912</v>
      </c>
      <c r="D798" s="38" t="s">
        <v>12695</v>
      </c>
      <c r="E798" s="37" t="s">
        <v>12696</v>
      </c>
      <c r="F798" s="37">
        <v>0</v>
      </c>
      <c r="G798" s="37">
        <v>0</v>
      </c>
      <c r="H798" s="37">
        <v>13</v>
      </c>
      <c r="I798" s="38" t="s">
        <v>12739</v>
      </c>
      <c r="J798" s="38" t="s">
        <v>12698</v>
      </c>
      <c r="K798" s="38" t="s">
        <v>12699</v>
      </c>
      <c r="L798" s="38" t="s">
        <v>12700</v>
      </c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78" hidden="1" thickBot="1" x14ac:dyDescent="0.3">
      <c r="A799" s="39">
        <v>76383236</v>
      </c>
      <c r="B799" s="47" t="s">
        <v>13250</v>
      </c>
      <c r="C799" s="37">
        <v>201912</v>
      </c>
      <c r="D799" s="38" t="s">
        <v>12695</v>
      </c>
      <c r="E799" s="37" t="s">
        <v>12696</v>
      </c>
      <c r="F799" s="37">
        <v>0</v>
      </c>
      <c r="G799" s="37">
        <v>0</v>
      </c>
      <c r="H799" s="37">
        <v>13</v>
      </c>
      <c r="I799" s="38" t="s">
        <v>12739</v>
      </c>
      <c r="J799" s="38" t="s">
        <v>12698</v>
      </c>
      <c r="K799" s="38" t="s">
        <v>12699</v>
      </c>
      <c r="L799" s="38" t="s">
        <v>12700</v>
      </c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03.5" hidden="1" thickBot="1" x14ac:dyDescent="0.3">
      <c r="A800" s="39">
        <v>76449868</v>
      </c>
      <c r="B800" s="47" t="s">
        <v>13269</v>
      </c>
      <c r="C800" s="37">
        <v>201912</v>
      </c>
      <c r="D800" s="38" t="s">
        <v>12695</v>
      </c>
      <c r="E800" s="37" t="s">
        <v>12696</v>
      </c>
      <c r="F800" s="37">
        <v>0</v>
      </c>
      <c r="G800" s="37">
        <v>0</v>
      </c>
      <c r="H800" s="37">
        <v>13</v>
      </c>
      <c r="I800" s="38" t="s">
        <v>12739</v>
      </c>
      <c r="J800" s="38" t="s">
        <v>12698</v>
      </c>
      <c r="K800" s="38" t="s">
        <v>12699</v>
      </c>
      <c r="L800" s="38" t="s">
        <v>12700</v>
      </c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16.25" hidden="1" thickBot="1" x14ac:dyDescent="0.3">
      <c r="A801" s="39">
        <v>76475888</v>
      </c>
      <c r="B801" s="47" t="s">
        <v>13252</v>
      </c>
      <c r="C801" s="37">
        <v>201912</v>
      </c>
      <c r="D801" s="38" t="s">
        <v>12695</v>
      </c>
      <c r="E801" s="37" t="s">
        <v>12696</v>
      </c>
      <c r="F801" s="37">
        <v>0</v>
      </c>
      <c r="G801" s="37">
        <v>0</v>
      </c>
      <c r="H801" s="37">
        <v>13</v>
      </c>
      <c r="I801" s="38" t="s">
        <v>12739</v>
      </c>
      <c r="J801" s="38" t="s">
        <v>12698</v>
      </c>
      <c r="K801" s="38" t="s">
        <v>12699</v>
      </c>
      <c r="L801" s="38" t="s">
        <v>12700</v>
      </c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78" hidden="1" thickBot="1" x14ac:dyDescent="0.3">
      <c r="A802" s="39">
        <v>76466068</v>
      </c>
      <c r="B802" s="47" t="s">
        <v>13235</v>
      </c>
      <c r="C802" s="37">
        <v>201912</v>
      </c>
      <c r="D802" s="38" t="s">
        <v>12695</v>
      </c>
      <c r="E802" s="37" t="s">
        <v>12696</v>
      </c>
      <c r="F802" s="37">
        <v>0</v>
      </c>
      <c r="G802" s="37">
        <v>0</v>
      </c>
      <c r="H802" s="37">
        <v>3</v>
      </c>
      <c r="I802" s="38" t="s">
        <v>12737</v>
      </c>
      <c r="J802" s="38" t="s">
        <v>12698</v>
      </c>
      <c r="K802" s="38" t="s">
        <v>12699</v>
      </c>
      <c r="L802" s="38" t="s">
        <v>12700</v>
      </c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90.75" hidden="1" thickBot="1" x14ac:dyDescent="0.3">
      <c r="A803" s="39">
        <v>99561160</v>
      </c>
      <c r="B803" s="47" t="s">
        <v>13134</v>
      </c>
      <c r="C803" s="37">
        <v>201912</v>
      </c>
      <c r="D803" s="38" t="s">
        <v>12695</v>
      </c>
      <c r="E803" s="37" t="s">
        <v>12696</v>
      </c>
      <c r="F803" s="37">
        <v>0</v>
      </c>
      <c r="G803" s="37">
        <v>0</v>
      </c>
      <c r="H803" s="37">
        <v>13</v>
      </c>
      <c r="I803" s="38" t="s">
        <v>12739</v>
      </c>
      <c r="J803" s="38" t="s">
        <v>12698</v>
      </c>
      <c r="K803" s="38" t="s">
        <v>12699</v>
      </c>
      <c r="L803" s="38" t="s">
        <v>12700</v>
      </c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78" hidden="1" thickBot="1" x14ac:dyDescent="0.3">
      <c r="A804" s="39">
        <v>76427516</v>
      </c>
      <c r="B804" s="47" t="s">
        <v>13251</v>
      </c>
      <c r="C804" s="37">
        <v>201912</v>
      </c>
      <c r="D804" s="38" t="s">
        <v>12695</v>
      </c>
      <c r="E804" s="37" t="s">
        <v>12696</v>
      </c>
      <c r="F804" s="37">
        <v>0</v>
      </c>
      <c r="G804" s="37">
        <v>0</v>
      </c>
      <c r="H804" s="37">
        <v>13</v>
      </c>
      <c r="I804" s="38" t="s">
        <v>12739</v>
      </c>
      <c r="J804" s="38" t="s">
        <v>12698</v>
      </c>
      <c r="K804" s="38" t="s">
        <v>12699</v>
      </c>
      <c r="L804" s="38" t="s">
        <v>12700</v>
      </c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78" hidden="1" thickBot="1" x14ac:dyDescent="0.3">
      <c r="A805" s="39">
        <v>76213076</v>
      </c>
      <c r="B805" s="47" t="s">
        <v>12801</v>
      </c>
      <c r="C805" s="37">
        <v>201912</v>
      </c>
      <c r="D805" s="38" t="s">
        <v>12695</v>
      </c>
      <c r="E805" s="37" t="s">
        <v>12696</v>
      </c>
      <c r="F805" s="37">
        <v>0</v>
      </c>
      <c r="G805" s="37">
        <v>0</v>
      </c>
      <c r="H805" s="37">
        <v>13</v>
      </c>
      <c r="I805" s="38" t="s">
        <v>12739</v>
      </c>
      <c r="J805" s="38" t="s">
        <v>12698</v>
      </c>
      <c r="K805" s="38" t="s">
        <v>12699</v>
      </c>
      <c r="L805" s="38" t="s">
        <v>12700</v>
      </c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65.25" hidden="1" thickBot="1" x14ac:dyDescent="0.3">
      <c r="A806" s="39">
        <v>76100845</v>
      </c>
      <c r="B806" s="47" t="s">
        <v>12784</v>
      </c>
      <c r="C806" s="37">
        <v>201912</v>
      </c>
      <c r="D806" s="38" t="s">
        <v>12695</v>
      </c>
      <c r="E806" s="37" t="s">
        <v>12696</v>
      </c>
      <c r="F806" s="37">
        <v>0</v>
      </c>
      <c r="G806" s="37">
        <v>0</v>
      </c>
      <c r="H806" s="37">
        <v>13</v>
      </c>
      <c r="I806" s="38" t="s">
        <v>12739</v>
      </c>
      <c r="J806" s="38" t="s">
        <v>12698</v>
      </c>
      <c r="K806" s="38" t="s">
        <v>12702</v>
      </c>
      <c r="L806" s="38" t="s">
        <v>12700</v>
      </c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65.25" hidden="1" thickBot="1" x14ac:dyDescent="0.3">
      <c r="A807" s="39">
        <v>76307944</v>
      </c>
      <c r="B807" s="47" t="s">
        <v>13203</v>
      </c>
      <c r="C807" s="37">
        <v>201912</v>
      </c>
      <c r="D807" s="38" t="s">
        <v>12695</v>
      </c>
      <c r="E807" s="37" t="s">
        <v>12696</v>
      </c>
      <c r="F807" s="37">
        <v>0</v>
      </c>
      <c r="G807" s="37">
        <v>0</v>
      </c>
      <c r="H807" s="37">
        <v>13</v>
      </c>
      <c r="I807" s="38" t="s">
        <v>12739</v>
      </c>
      <c r="J807" s="38" t="s">
        <v>12698</v>
      </c>
      <c r="K807" s="38" t="s">
        <v>12699</v>
      </c>
      <c r="L807" s="38" t="s">
        <v>12700</v>
      </c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65.25" hidden="1" thickBot="1" x14ac:dyDescent="0.3">
      <c r="A808" s="39">
        <v>76051174</v>
      </c>
      <c r="B808" s="47" t="s">
        <v>12763</v>
      </c>
      <c r="C808" s="37">
        <v>201912</v>
      </c>
      <c r="D808" s="38" t="s">
        <v>12695</v>
      </c>
      <c r="E808" s="37" t="s">
        <v>12696</v>
      </c>
      <c r="F808" s="37">
        <v>0</v>
      </c>
      <c r="G808" s="37">
        <v>0</v>
      </c>
      <c r="H808" s="37">
        <v>13</v>
      </c>
      <c r="I808" s="38" t="s">
        <v>12739</v>
      </c>
      <c r="J808" s="38" t="s">
        <v>12698</v>
      </c>
      <c r="K808" s="38" t="s">
        <v>12702</v>
      </c>
      <c r="L808" s="38" t="s">
        <v>12741</v>
      </c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78" hidden="1" thickBot="1" x14ac:dyDescent="0.3">
      <c r="A809" s="39">
        <v>76172397</v>
      </c>
      <c r="B809" s="47" t="s">
        <v>13199</v>
      </c>
      <c r="C809" s="37">
        <v>201912</v>
      </c>
      <c r="D809" s="38" t="s">
        <v>12695</v>
      </c>
      <c r="E809" s="37" t="s">
        <v>12696</v>
      </c>
      <c r="F809" s="37">
        <v>0</v>
      </c>
      <c r="G809" s="37">
        <v>0</v>
      </c>
      <c r="H809" s="37">
        <v>13</v>
      </c>
      <c r="I809" s="38" t="s">
        <v>12739</v>
      </c>
      <c r="J809" s="38" t="s">
        <v>12698</v>
      </c>
      <c r="K809" s="38" t="s">
        <v>12699</v>
      </c>
      <c r="L809" s="38" t="s">
        <v>12700</v>
      </c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78" hidden="1" thickBot="1" x14ac:dyDescent="0.3">
      <c r="A810" s="39">
        <v>96873140</v>
      </c>
      <c r="B810" s="47" t="s">
        <v>13052</v>
      </c>
      <c r="C810" s="37">
        <v>201912</v>
      </c>
      <c r="D810" s="38" t="s">
        <v>12695</v>
      </c>
      <c r="E810" s="37" t="s">
        <v>12696</v>
      </c>
      <c r="F810" s="37">
        <v>0</v>
      </c>
      <c r="G810" s="37">
        <v>0</v>
      </c>
      <c r="H810" s="37">
        <v>13</v>
      </c>
      <c r="I810" s="38" t="s">
        <v>12739</v>
      </c>
      <c r="J810" s="38" t="s">
        <v>12698</v>
      </c>
      <c r="K810" s="38" t="s">
        <v>12702</v>
      </c>
      <c r="L810" s="38" t="s">
        <v>12700</v>
      </c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78" hidden="1" thickBot="1" x14ac:dyDescent="0.3">
      <c r="A811" s="39">
        <v>76317736</v>
      </c>
      <c r="B811" s="47" t="s">
        <v>13204</v>
      </c>
      <c r="C811" s="37">
        <v>201912</v>
      </c>
      <c r="D811" s="38" t="s">
        <v>12695</v>
      </c>
      <c r="E811" s="37" t="s">
        <v>12696</v>
      </c>
      <c r="F811" s="37">
        <v>0</v>
      </c>
      <c r="G811" s="37">
        <v>0</v>
      </c>
      <c r="H811" s="37">
        <v>13</v>
      </c>
      <c r="I811" s="38" t="s">
        <v>12739</v>
      </c>
      <c r="J811" s="38" t="s">
        <v>12698</v>
      </c>
      <c r="K811" s="38" t="s">
        <v>12699</v>
      </c>
      <c r="L811" s="38" t="s">
        <v>12700</v>
      </c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78" hidden="1" thickBot="1" x14ac:dyDescent="0.3">
      <c r="A812" s="39">
        <v>76082113</v>
      </c>
      <c r="B812" s="47" t="s">
        <v>12773</v>
      </c>
      <c r="C812" s="37">
        <v>201912</v>
      </c>
      <c r="D812" s="38" t="s">
        <v>12695</v>
      </c>
      <c r="E812" s="37" t="s">
        <v>12696</v>
      </c>
      <c r="F812" s="37">
        <v>0</v>
      </c>
      <c r="G812" s="37">
        <v>0</v>
      </c>
      <c r="H812" s="37">
        <v>13</v>
      </c>
      <c r="I812" s="38" t="s">
        <v>12739</v>
      </c>
      <c r="J812" s="38" t="s">
        <v>12698</v>
      </c>
      <c r="K812" s="38" t="s">
        <v>12699</v>
      </c>
      <c r="L812" s="38" t="s">
        <v>12700</v>
      </c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78" hidden="1" thickBot="1" x14ac:dyDescent="0.3">
      <c r="A813" s="39">
        <v>76574787</v>
      </c>
      <c r="B813" s="47" t="s">
        <v>13254</v>
      </c>
      <c r="C813" s="37">
        <v>201912</v>
      </c>
      <c r="D813" s="38" t="s">
        <v>12695</v>
      </c>
      <c r="E813" s="37" t="s">
        <v>12696</v>
      </c>
      <c r="F813" s="37">
        <v>0</v>
      </c>
      <c r="G813" s="37">
        <v>0</v>
      </c>
      <c r="H813" s="37">
        <v>6</v>
      </c>
      <c r="I813" s="38" t="s">
        <v>12714</v>
      </c>
      <c r="J813" s="38" t="s">
        <v>12698</v>
      </c>
      <c r="K813" s="38" t="s">
        <v>12699</v>
      </c>
      <c r="L813" s="38" t="s">
        <v>12700</v>
      </c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78" hidden="1" thickBot="1" x14ac:dyDescent="0.3">
      <c r="A814" s="39">
        <v>99588750</v>
      </c>
      <c r="B814" s="47" t="s">
        <v>13151</v>
      </c>
      <c r="C814" s="37">
        <v>201912</v>
      </c>
      <c r="D814" s="38" t="s">
        <v>12695</v>
      </c>
      <c r="E814" s="37" t="s">
        <v>12696</v>
      </c>
      <c r="F814" s="37">
        <v>0</v>
      </c>
      <c r="G814" s="37">
        <v>0</v>
      </c>
      <c r="H814" s="37">
        <v>13</v>
      </c>
      <c r="I814" s="38" t="s">
        <v>12739</v>
      </c>
      <c r="J814" s="38" t="s">
        <v>12698</v>
      </c>
      <c r="K814" s="38" t="s">
        <v>12699</v>
      </c>
      <c r="L814" s="38" t="s">
        <v>12700</v>
      </c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78" hidden="1" thickBot="1" x14ac:dyDescent="0.3">
      <c r="A815" s="39">
        <v>76172387</v>
      </c>
      <c r="B815" s="47" t="s">
        <v>12796</v>
      </c>
      <c r="C815" s="37">
        <v>201912</v>
      </c>
      <c r="D815" s="38" t="s">
        <v>12695</v>
      </c>
      <c r="E815" s="37" t="s">
        <v>12696</v>
      </c>
      <c r="F815" s="37">
        <v>0</v>
      </c>
      <c r="G815" s="37">
        <v>0</v>
      </c>
      <c r="H815" s="37">
        <v>13</v>
      </c>
      <c r="I815" s="38" t="s">
        <v>12739</v>
      </c>
      <c r="J815" s="38" t="s">
        <v>12698</v>
      </c>
      <c r="K815" s="38" t="s">
        <v>12699</v>
      </c>
      <c r="L815" s="38" t="s">
        <v>12700</v>
      </c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90.75" hidden="1" thickBot="1" x14ac:dyDescent="0.3">
      <c r="A816" s="39">
        <v>76054764</v>
      </c>
      <c r="B816" s="47" t="s">
        <v>12766</v>
      </c>
      <c r="C816" s="37">
        <v>201912</v>
      </c>
      <c r="D816" s="38" t="s">
        <v>12695</v>
      </c>
      <c r="E816" s="37" t="s">
        <v>12696</v>
      </c>
      <c r="F816" s="37">
        <v>0</v>
      </c>
      <c r="G816" s="37">
        <v>0</v>
      </c>
      <c r="H816" s="37">
        <v>13</v>
      </c>
      <c r="I816" s="38" t="s">
        <v>12739</v>
      </c>
      <c r="J816" s="38" t="s">
        <v>12698</v>
      </c>
      <c r="K816" s="38" t="s">
        <v>12699</v>
      </c>
      <c r="L816" s="38" t="s">
        <v>12700</v>
      </c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90.75" hidden="1" thickBot="1" x14ac:dyDescent="0.3">
      <c r="A817" s="39">
        <v>96992030</v>
      </c>
      <c r="B817" s="47" t="s">
        <v>13097</v>
      </c>
      <c r="C817" s="37">
        <v>201912</v>
      </c>
      <c r="D817" s="38" t="s">
        <v>12695</v>
      </c>
      <c r="E817" s="37" t="s">
        <v>12696</v>
      </c>
      <c r="F817" s="37">
        <v>0</v>
      </c>
      <c r="G817" s="37">
        <v>0</v>
      </c>
      <c r="H817" s="37">
        <v>13</v>
      </c>
      <c r="I817" s="38" t="s">
        <v>12739</v>
      </c>
      <c r="J817" s="38" t="s">
        <v>12698</v>
      </c>
      <c r="K817" s="38" t="s">
        <v>12699</v>
      </c>
      <c r="L817" s="38" t="s">
        <v>12700</v>
      </c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78" hidden="1" thickBot="1" x14ac:dyDescent="0.3">
      <c r="A818" s="39">
        <v>76376061</v>
      </c>
      <c r="B818" s="47" t="s">
        <v>13208</v>
      </c>
      <c r="C818" s="37">
        <v>201912</v>
      </c>
      <c r="D818" s="38" t="s">
        <v>12695</v>
      </c>
      <c r="E818" s="37" t="s">
        <v>12696</v>
      </c>
      <c r="F818" s="37">
        <v>0</v>
      </c>
      <c r="G818" s="37">
        <v>0</v>
      </c>
      <c r="H818" s="37">
        <v>13</v>
      </c>
      <c r="I818" s="38" t="s">
        <v>12739</v>
      </c>
      <c r="J818" s="38" t="s">
        <v>12698</v>
      </c>
      <c r="K818" s="38" t="s">
        <v>12699</v>
      </c>
      <c r="L818" s="38" t="s">
        <v>12700</v>
      </c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65.25" hidden="1" thickBot="1" x14ac:dyDescent="0.3">
      <c r="A819" s="39">
        <v>76518910</v>
      </c>
      <c r="B819" s="47" t="s">
        <v>12820</v>
      </c>
      <c r="C819" s="37">
        <v>201912</v>
      </c>
      <c r="D819" s="38" t="s">
        <v>12695</v>
      </c>
      <c r="E819" s="37" t="s">
        <v>12696</v>
      </c>
      <c r="F819" s="37">
        <v>0</v>
      </c>
      <c r="G819" s="37">
        <v>0</v>
      </c>
      <c r="H819" s="37">
        <v>13</v>
      </c>
      <c r="I819" s="38" t="s">
        <v>12739</v>
      </c>
      <c r="J819" s="38" t="s">
        <v>12698</v>
      </c>
      <c r="K819" s="38" t="s">
        <v>12699</v>
      </c>
      <c r="L819" s="38" t="s">
        <v>12700</v>
      </c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90.75" thickBot="1" x14ac:dyDescent="0.3">
      <c r="A820" s="39">
        <v>96538080</v>
      </c>
      <c r="B820" s="47" t="s">
        <v>12148</v>
      </c>
      <c r="C820" s="37">
        <v>201912</v>
      </c>
      <c r="D820" s="38" t="s">
        <v>12704</v>
      </c>
      <c r="E820" s="37" t="s">
        <v>418</v>
      </c>
      <c r="F820" s="37">
        <v>0</v>
      </c>
      <c r="G820" s="37">
        <v>1</v>
      </c>
      <c r="H820" s="37">
        <v>1</v>
      </c>
      <c r="I820" s="38" t="s">
        <v>12705</v>
      </c>
      <c r="J820" s="38" t="s">
        <v>12698</v>
      </c>
      <c r="K820" s="38" t="s">
        <v>12702</v>
      </c>
      <c r="L820" s="38" t="s">
        <v>12700</v>
      </c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65.25" hidden="1" thickBot="1" x14ac:dyDescent="0.3">
      <c r="A821" s="39">
        <v>77072500</v>
      </c>
      <c r="B821" s="47" t="s">
        <v>12838</v>
      </c>
      <c r="C821" s="37">
        <v>201912</v>
      </c>
      <c r="D821" s="38" t="s">
        <v>12695</v>
      </c>
      <c r="E821" s="37" t="s">
        <v>12696</v>
      </c>
      <c r="F821" s="37">
        <v>0</v>
      </c>
      <c r="G821" s="37">
        <v>0</v>
      </c>
      <c r="H821" s="37">
        <v>3</v>
      </c>
      <c r="I821" s="38" t="s">
        <v>12737</v>
      </c>
      <c r="J821" s="38" t="s">
        <v>12698</v>
      </c>
      <c r="K821" s="38" t="s">
        <v>12699</v>
      </c>
      <c r="L821" s="38" t="s">
        <v>12700</v>
      </c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65.25" hidden="1" thickBot="1" x14ac:dyDescent="0.3">
      <c r="A822" s="39">
        <v>96618100</v>
      </c>
      <c r="B822" s="47" t="s">
        <v>12962</v>
      </c>
      <c r="C822" s="37">
        <v>201912</v>
      </c>
      <c r="D822" s="38" t="s">
        <v>12695</v>
      </c>
      <c r="E822" s="37" t="s">
        <v>12696</v>
      </c>
      <c r="F822" s="37">
        <v>0</v>
      </c>
      <c r="G822" s="37">
        <v>0</v>
      </c>
      <c r="H822" s="37">
        <v>15</v>
      </c>
      <c r="I822" s="38" t="s">
        <v>12717</v>
      </c>
      <c r="J822" s="38" t="s">
        <v>12698</v>
      </c>
      <c r="K822" s="38" t="s">
        <v>12699</v>
      </c>
      <c r="L822" s="38" t="s">
        <v>12700</v>
      </c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52.5" hidden="1" thickBot="1" x14ac:dyDescent="0.3">
      <c r="A823" s="39">
        <v>90256000</v>
      </c>
      <c r="B823" s="47" t="s">
        <v>12128</v>
      </c>
      <c r="C823" s="37">
        <v>201912</v>
      </c>
      <c r="D823" s="38" t="s">
        <v>12695</v>
      </c>
      <c r="E823" s="37" t="s">
        <v>12696</v>
      </c>
      <c r="F823" s="37">
        <v>0</v>
      </c>
      <c r="G823" s="37">
        <v>1</v>
      </c>
      <c r="H823" s="37">
        <v>15</v>
      </c>
      <c r="I823" s="38" t="s">
        <v>12717</v>
      </c>
      <c r="J823" s="38" t="s">
        <v>12698</v>
      </c>
      <c r="K823" s="38" t="s">
        <v>12699</v>
      </c>
      <c r="L823" s="38" t="s">
        <v>12700</v>
      </c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65.25" hidden="1" thickBot="1" x14ac:dyDescent="0.3">
      <c r="A824" s="39">
        <v>76406900</v>
      </c>
      <c r="B824" s="47" t="s">
        <v>12814</v>
      </c>
      <c r="C824" s="37">
        <v>201912</v>
      </c>
      <c r="D824" s="38" t="s">
        <v>12695</v>
      </c>
      <c r="E824" s="37" t="s">
        <v>12696</v>
      </c>
      <c r="F824" s="37">
        <v>0</v>
      </c>
      <c r="G824" s="37">
        <v>0</v>
      </c>
      <c r="H824" s="37">
        <v>3</v>
      </c>
      <c r="I824" s="38" t="s">
        <v>12737</v>
      </c>
      <c r="J824" s="38" t="s">
        <v>12698</v>
      </c>
      <c r="K824" s="38" t="s">
        <v>12699</v>
      </c>
      <c r="L824" s="38" t="s">
        <v>12700</v>
      </c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39.75" hidden="1" thickBot="1" x14ac:dyDescent="0.3">
      <c r="A825" s="39">
        <v>76196718</v>
      </c>
      <c r="B825" s="47" t="s">
        <v>12798</v>
      </c>
      <c r="C825" s="37">
        <v>201912</v>
      </c>
      <c r="D825" s="38" t="s">
        <v>12704</v>
      </c>
      <c r="E825" s="37" t="s">
        <v>418</v>
      </c>
      <c r="F825" s="37">
        <v>1</v>
      </c>
      <c r="G825" s="37">
        <v>1</v>
      </c>
      <c r="H825" s="37">
        <v>5</v>
      </c>
      <c r="I825" s="38" t="s">
        <v>12711</v>
      </c>
      <c r="J825" s="38" t="s">
        <v>12698</v>
      </c>
      <c r="K825" s="38" t="s">
        <v>12699</v>
      </c>
      <c r="L825" s="38" t="s">
        <v>12700</v>
      </c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65.25" hidden="1" thickBot="1" x14ac:dyDescent="0.3">
      <c r="A826" s="39">
        <v>81095400</v>
      </c>
      <c r="B826" s="47" t="s">
        <v>13210</v>
      </c>
      <c r="C826" s="37">
        <v>201912</v>
      </c>
      <c r="D826" s="38" t="s">
        <v>12695</v>
      </c>
      <c r="E826" s="37" t="s">
        <v>12696</v>
      </c>
      <c r="F826" s="37">
        <v>0</v>
      </c>
      <c r="G826" s="37">
        <v>0</v>
      </c>
      <c r="H826" s="37">
        <v>5</v>
      </c>
      <c r="I826" s="38" t="s">
        <v>12714</v>
      </c>
      <c r="J826" s="38" t="s">
        <v>12698</v>
      </c>
      <c r="K826" s="38" t="s">
        <v>12699</v>
      </c>
      <c r="L826" s="38" t="s">
        <v>12700</v>
      </c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52.5" hidden="1" thickBot="1" x14ac:dyDescent="0.3">
      <c r="A827" s="39">
        <v>93065000</v>
      </c>
      <c r="B827" s="47" t="s">
        <v>12177</v>
      </c>
      <c r="C827" s="37">
        <v>201912</v>
      </c>
      <c r="D827" s="38" t="s">
        <v>12704</v>
      </c>
      <c r="E827" s="37" t="s">
        <v>12696</v>
      </c>
      <c r="F827" s="37">
        <v>1</v>
      </c>
      <c r="G827" s="37">
        <v>1</v>
      </c>
      <c r="H827" s="37">
        <v>1</v>
      </c>
      <c r="I827" s="38" t="s">
        <v>12705</v>
      </c>
      <c r="J827" s="38" t="s">
        <v>12698</v>
      </c>
      <c r="K827" s="38" t="s">
        <v>12699</v>
      </c>
      <c r="L827" s="38" t="s">
        <v>12700</v>
      </c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65.25" hidden="1" thickBot="1" x14ac:dyDescent="0.3">
      <c r="A828" s="39">
        <v>92347000</v>
      </c>
      <c r="B828" s="47" t="s">
        <v>12270</v>
      </c>
      <c r="C828" s="37">
        <v>201912</v>
      </c>
      <c r="D828" s="38" t="s">
        <v>12695</v>
      </c>
      <c r="E828" s="37" t="s">
        <v>418</v>
      </c>
      <c r="F828" s="37">
        <v>1</v>
      </c>
      <c r="G828" s="37">
        <v>0</v>
      </c>
      <c r="H828" s="37">
        <v>1</v>
      </c>
      <c r="I828" s="38" t="s">
        <v>12705</v>
      </c>
      <c r="J828" s="38" t="s">
        <v>12698</v>
      </c>
      <c r="K828" s="38" t="s">
        <v>12699</v>
      </c>
      <c r="L828" s="38" t="s">
        <v>12700</v>
      </c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52.5" hidden="1" thickBot="1" x14ac:dyDescent="0.3">
      <c r="A829" s="39">
        <v>96561560</v>
      </c>
      <c r="B829" s="47" t="s">
        <v>12194</v>
      </c>
      <c r="C829" s="37">
        <v>201912</v>
      </c>
      <c r="D829" s="38" t="s">
        <v>12704</v>
      </c>
      <c r="E829" s="37" t="s">
        <v>12696</v>
      </c>
      <c r="F829" s="37">
        <v>1</v>
      </c>
      <c r="G829" s="37">
        <v>1</v>
      </c>
      <c r="H829" s="37">
        <v>7</v>
      </c>
      <c r="I829" s="38" t="s">
        <v>12719</v>
      </c>
      <c r="J829" s="38" t="s">
        <v>12698</v>
      </c>
      <c r="K829" s="38" t="s">
        <v>12699</v>
      </c>
      <c r="L829" s="38" t="s">
        <v>12700</v>
      </c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27" hidden="1" thickBot="1" x14ac:dyDescent="0.3">
      <c r="A830" s="39">
        <v>94840000</v>
      </c>
      <c r="B830" s="47" t="s">
        <v>12339</v>
      </c>
      <c r="C830" s="37">
        <v>201912</v>
      </c>
      <c r="D830" s="38" t="s">
        <v>12695</v>
      </c>
      <c r="E830" s="37" t="s">
        <v>418</v>
      </c>
      <c r="F830" s="37">
        <v>0</v>
      </c>
      <c r="G830" s="37">
        <v>1</v>
      </c>
      <c r="H830" s="37">
        <v>3</v>
      </c>
      <c r="I830" s="38" t="s">
        <v>12737</v>
      </c>
      <c r="J830" s="38" t="s">
        <v>12698</v>
      </c>
      <c r="K830" s="38" t="s">
        <v>12699</v>
      </c>
      <c r="L830" s="38" t="s">
        <v>12700</v>
      </c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27" hidden="1" thickBot="1" x14ac:dyDescent="0.3">
      <c r="A831" s="39">
        <v>96792430</v>
      </c>
      <c r="B831" s="47" t="s">
        <v>13018</v>
      </c>
      <c r="C831" s="37">
        <v>201912</v>
      </c>
      <c r="D831" s="38" t="s">
        <v>12695</v>
      </c>
      <c r="E831" s="37" t="s">
        <v>418</v>
      </c>
      <c r="F831" s="37">
        <v>0</v>
      </c>
      <c r="G831" s="37">
        <v>0</v>
      </c>
      <c r="H831" s="37">
        <v>2</v>
      </c>
      <c r="I831" s="38" t="s">
        <v>12733</v>
      </c>
      <c r="J831" s="38" t="s">
        <v>12698</v>
      </c>
      <c r="K831" s="38" t="s">
        <v>12699</v>
      </c>
      <c r="L831" s="38" t="s">
        <v>12700</v>
      </c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27" hidden="1" thickBot="1" x14ac:dyDescent="0.3">
      <c r="A832" s="39">
        <v>92017000</v>
      </c>
      <c r="B832" s="47" t="s">
        <v>12903</v>
      </c>
      <c r="C832" s="37">
        <v>201912</v>
      </c>
      <c r="D832" s="38" t="s">
        <v>12695</v>
      </c>
      <c r="E832" s="37" t="s">
        <v>12696</v>
      </c>
      <c r="F832" s="37">
        <v>1</v>
      </c>
      <c r="G832" s="37">
        <v>1</v>
      </c>
      <c r="H832" s="37">
        <v>2</v>
      </c>
      <c r="I832" s="38" t="s">
        <v>12733</v>
      </c>
      <c r="J832" s="38" t="s">
        <v>12698</v>
      </c>
      <c r="K832" s="38" t="s">
        <v>12699</v>
      </c>
      <c r="L832" s="38" t="s">
        <v>12741</v>
      </c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27" hidden="1" thickBot="1" x14ac:dyDescent="0.3">
      <c r="A833" s="39">
        <v>83628100</v>
      </c>
      <c r="B833" s="47" t="s">
        <v>12288</v>
      </c>
      <c r="C833" s="37">
        <v>201912</v>
      </c>
      <c r="D833" s="38" t="s">
        <v>12695</v>
      </c>
      <c r="E833" s="37" t="s">
        <v>418</v>
      </c>
      <c r="F833" s="37">
        <v>1</v>
      </c>
      <c r="G833" s="37">
        <v>1</v>
      </c>
      <c r="H833" s="37">
        <v>9</v>
      </c>
      <c r="I833" s="38" t="s">
        <v>12777</v>
      </c>
      <c r="J833" s="38" t="s">
        <v>12698</v>
      </c>
      <c r="K833" s="38" t="s">
        <v>12699</v>
      </c>
      <c r="L833" s="38" t="s">
        <v>12700</v>
      </c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39.75" hidden="1" thickBot="1" x14ac:dyDescent="0.3">
      <c r="A834" s="39">
        <v>82366700</v>
      </c>
      <c r="B834" s="47" t="s">
        <v>12850</v>
      </c>
      <c r="C834" s="37">
        <v>201912</v>
      </c>
      <c r="D834" s="38" t="s">
        <v>12695</v>
      </c>
      <c r="E834" s="37" t="s">
        <v>12696</v>
      </c>
      <c r="F834" s="37">
        <v>1</v>
      </c>
      <c r="G834" s="37">
        <v>1</v>
      </c>
      <c r="H834" s="37">
        <v>1</v>
      </c>
      <c r="I834" s="38" t="s">
        <v>12705</v>
      </c>
      <c r="J834" s="38" t="s">
        <v>12698</v>
      </c>
      <c r="K834" s="38" t="s">
        <v>12699</v>
      </c>
      <c r="L834" s="38" t="s">
        <v>12700</v>
      </c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65.25" hidden="1" thickBot="1" x14ac:dyDescent="0.3">
      <c r="A835" s="39">
        <v>92108000</v>
      </c>
      <c r="B835" s="47" t="s">
        <v>12228</v>
      </c>
      <c r="C835" s="37">
        <v>201912</v>
      </c>
      <c r="D835" s="38" t="s">
        <v>12695</v>
      </c>
      <c r="E835" s="37" t="s">
        <v>418</v>
      </c>
      <c r="F835" s="37">
        <v>1</v>
      </c>
      <c r="G835" s="37">
        <v>1</v>
      </c>
      <c r="H835" s="37">
        <v>3</v>
      </c>
      <c r="I835" s="38" t="s">
        <v>12737</v>
      </c>
      <c r="J835" s="38" t="s">
        <v>12698</v>
      </c>
      <c r="K835" s="38" t="s">
        <v>12699</v>
      </c>
      <c r="L835" s="38" t="s">
        <v>12700</v>
      </c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39.75" thickBot="1" x14ac:dyDescent="0.3">
      <c r="A836" s="39">
        <v>76102955</v>
      </c>
      <c r="B836" s="47" t="s">
        <v>12340</v>
      </c>
      <c r="C836" s="37">
        <v>201912</v>
      </c>
      <c r="D836" s="38" t="s">
        <v>12695</v>
      </c>
      <c r="E836" s="37" t="s">
        <v>418</v>
      </c>
      <c r="F836" s="37">
        <v>1</v>
      </c>
      <c r="G836" s="37">
        <v>0</v>
      </c>
      <c r="H836" s="37">
        <v>1</v>
      </c>
      <c r="I836" s="38" t="s">
        <v>12705</v>
      </c>
      <c r="J836" s="38" t="s">
        <v>12698</v>
      </c>
      <c r="K836" s="38" t="s">
        <v>12699</v>
      </c>
      <c r="L836" s="38" t="s">
        <v>12700</v>
      </c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39.75" hidden="1" thickBot="1" x14ac:dyDescent="0.3">
      <c r="A837" s="39">
        <v>91492000</v>
      </c>
      <c r="B837" s="47" t="s">
        <v>12891</v>
      </c>
      <c r="C837" s="37">
        <v>201912</v>
      </c>
      <c r="D837" s="38" t="s">
        <v>12695</v>
      </c>
      <c r="E837" s="37" t="s">
        <v>418</v>
      </c>
      <c r="F837" s="37">
        <v>1</v>
      </c>
      <c r="G837" s="37">
        <v>0</v>
      </c>
      <c r="H837" s="37">
        <v>1</v>
      </c>
      <c r="I837" s="38" t="s">
        <v>12705</v>
      </c>
      <c r="J837" s="38" t="s">
        <v>12698</v>
      </c>
      <c r="K837" s="38" t="s">
        <v>12699</v>
      </c>
      <c r="L837" s="38" t="s">
        <v>12741</v>
      </c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39.75" hidden="1" thickBot="1" x14ac:dyDescent="0.3">
      <c r="A838" s="39">
        <v>79768170</v>
      </c>
      <c r="B838" s="47" t="s">
        <v>12135</v>
      </c>
      <c r="C838" s="37">
        <v>201912</v>
      </c>
      <c r="D838" s="38" t="s">
        <v>12704</v>
      </c>
      <c r="E838" s="37" t="s">
        <v>418</v>
      </c>
      <c r="F838" s="37">
        <v>1</v>
      </c>
      <c r="G838" s="37">
        <v>1</v>
      </c>
      <c r="H838" s="37">
        <v>7</v>
      </c>
      <c r="I838" s="38" t="s">
        <v>12719</v>
      </c>
      <c r="J838" s="38" t="s">
        <v>12698</v>
      </c>
      <c r="K838" s="38" t="s">
        <v>12699</v>
      </c>
      <c r="L838" s="38" t="s">
        <v>12700</v>
      </c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90.75" hidden="1" thickBot="1" x14ac:dyDescent="0.3">
      <c r="A839" s="39">
        <v>76945436</v>
      </c>
      <c r="B839" s="47" t="s">
        <v>13290</v>
      </c>
      <c r="C839" s="37">
        <v>201912</v>
      </c>
      <c r="D839" s="38" t="s">
        <v>12695</v>
      </c>
      <c r="E839" s="37" t="s">
        <v>12696</v>
      </c>
      <c r="F839" s="37">
        <v>0</v>
      </c>
      <c r="G839" s="37">
        <v>0</v>
      </c>
      <c r="H839" s="37">
        <v>14</v>
      </c>
      <c r="I839" s="38" t="s">
        <v>12697</v>
      </c>
      <c r="J839" s="38" t="s">
        <v>12698</v>
      </c>
      <c r="K839" s="38" t="s">
        <v>12699</v>
      </c>
      <c r="L839" s="38" t="s">
        <v>12700</v>
      </c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03.5" hidden="1" thickBot="1" x14ac:dyDescent="0.3">
      <c r="A840" s="39">
        <v>76491295</v>
      </c>
      <c r="B840" s="47" t="s">
        <v>13244</v>
      </c>
      <c r="C840" s="37">
        <v>201912</v>
      </c>
      <c r="D840" s="38" t="s">
        <v>12695</v>
      </c>
      <c r="E840" s="37" t="s">
        <v>12696</v>
      </c>
      <c r="F840" s="37">
        <v>0</v>
      </c>
      <c r="G840" s="37">
        <v>0</v>
      </c>
      <c r="H840" s="37">
        <v>14</v>
      </c>
      <c r="I840" s="38" t="s">
        <v>12697</v>
      </c>
      <c r="J840" s="38" t="s">
        <v>12698</v>
      </c>
      <c r="K840" s="38" t="s">
        <v>12699</v>
      </c>
      <c r="L840" s="38" t="s">
        <v>12700</v>
      </c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27" hidden="1" thickBot="1" x14ac:dyDescent="0.3">
      <c r="A841" s="39">
        <v>96966130</v>
      </c>
      <c r="B841" s="47" t="s">
        <v>13087</v>
      </c>
      <c r="C841" s="37">
        <v>201912</v>
      </c>
      <c r="D841" s="38" t="s">
        <v>12695</v>
      </c>
      <c r="E841" s="37" t="s">
        <v>418</v>
      </c>
      <c r="F841" s="37">
        <v>0</v>
      </c>
      <c r="G841" s="37">
        <v>0</v>
      </c>
      <c r="H841" s="37">
        <v>9</v>
      </c>
      <c r="I841" s="38" t="s">
        <v>12777</v>
      </c>
      <c r="J841" s="38" t="s">
        <v>12698</v>
      </c>
      <c r="K841" s="38" t="s">
        <v>12699</v>
      </c>
      <c r="L841" s="38" t="s">
        <v>12700</v>
      </c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65.25" hidden="1" thickBot="1" x14ac:dyDescent="0.3">
      <c r="A842" s="39">
        <v>99554700</v>
      </c>
      <c r="B842" s="47" t="s">
        <v>13125</v>
      </c>
      <c r="C842" s="37">
        <v>201912</v>
      </c>
      <c r="D842" s="38" t="s">
        <v>12695</v>
      </c>
      <c r="E842" s="37" t="s">
        <v>418</v>
      </c>
      <c r="F842" s="37">
        <v>0</v>
      </c>
      <c r="G842" s="37">
        <v>0</v>
      </c>
      <c r="H842" s="37">
        <v>6</v>
      </c>
      <c r="I842" s="38" t="s">
        <v>12714</v>
      </c>
      <c r="J842" s="38" t="s">
        <v>12698</v>
      </c>
      <c r="K842" s="38" t="s">
        <v>12699</v>
      </c>
      <c r="L842" s="38" t="s">
        <v>12700</v>
      </c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52.5" hidden="1" thickBot="1" x14ac:dyDescent="0.3">
      <c r="A843" s="39">
        <v>76007675</v>
      </c>
      <c r="B843" s="47" t="s">
        <v>12740</v>
      </c>
      <c r="C843" s="37">
        <v>201912</v>
      </c>
      <c r="D843" s="38" t="s">
        <v>12695</v>
      </c>
      <c r="E843" s="37" t="s">
        <v>418</v>
      </c>
      <c r="F843" s="37">
        <v>0</v>
      </c>
      <c r="G843" s="37">
        <v>0</v>
      </c>
      <c r="H843" s="37">
        <v>2</v>
      </c>
      <c r="I843" s="38" t="s">
        <v>12733</v>
      </c>
      <c r="J843" s="38" t="s">
        <v>12698</v>
      </c>
      <c r="K843" s="38" t="s">
        <v>12699</v>
      </c>
      <c r="L843" s="38" t="s">
        <v>12741</v>
      </c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65.25" hidden="1" thickBot="1" x14ac:dyDescent="0.3">
      <c r="A844" s="39">
        <v>76177481</v>
      </c>
      <c r="B844" s="47" t="s">
        <v>13200</v>
      </c>
      <c r="C844" s="37">
        <v>201912</v>
      </c>
      <c r="D844" s="38" t="s">
        <v>12704</v>
      </c>
      <c r="E844" s="37" t="s">
        <v>12696</v>
      </c>
      <c r="F844" s="37">
        <v>0</v>
      </c>
      <c r="G844" s="37">
        <v>0</v>
      </c>
      <c r="H844" s="37">
        <v>13</v>
      </c>
      <c r="I844" s="38" t="s">
        <v>12739</v>
      </c>
      <c r="J844" s="38" t="s">
        <v>12698</v>
      </c>
      <c r="K844" s="38" t="s">
        <v>12699</v>
      </c>
      <c r="L844" s="38" t="s">
        <v>12700</v>
      </c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29" hidden="1" thickBot="1" x14ac:dyDescent="0.3">
      <c r="A845" s="39">
        <v>76620928</v>
      </c>
      <c r="B845" s="47" t="s">
        <v>13257</v>
      </c>
      <c r="C845" s="37">
        <v>201912</v>
      </c>
      <c r="D845" s="38" t="s">
        <v>12695</v>
      </c>
      <c r="E845" s="37" t="s">
        <v>12696</v>
      </c>
      <c r="F845" s="37">
        <v>0</v>
      </c>
      <c r="G845" s="37">
        <v>0</v>
      </c>
      <c r="H845" s="37">
        <v>14</v>
      </c>
      <c r="I845" s="38" t="s">
        <v>12697</v>
      </c>
      <c r="J845" s="38" t="s">
        <v>12698</v>
      </c>
      <c r="K845" s="38" t="s">
        <v>12699</v>
      </c>
      <c r="L845" s="38" t="s">
        <v>12700</v>
      </c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52.5" hidden="1" thickBot="1" x14ac:dyDescent="0.3">
      <c r="A846" s="39">
        <v>96667560</v>
      </c>
      <c r="B846" s="47" t="s">
        <v>12979</v>
      </c>
      <c r="C846" s="37">
        <v>201912</v>
      </c>
      <c r="D846" s="38" t="s">
        <v>12695</v>
      </c>
      <c r="E846" s="37" t="s">
        <v>418</v>
      </c>
      <c r="F846" s="37">
        <v>0</v>
      </c>
      <c r="G846" s="37">
        <v>0</v>
      </c>
      <c r="H846" s="37">
        <v>14</v>
      </c>
      <c r="I846" s="38" t="s">
        <v>12697</v>
      </c>
      <c r="J846" s="38" t="s">
        <v>12698</v>
      </c>
      <c r="K846" s="38" t="s">
        <v>12699</v>
      </c>
      <c r="L846" s="38" t="s">
        <v>12700</v>
      </c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39.75" hidden="1" thickBot="1" x14ac:dyDescent="0.3">
      <c r="A847" s="39">
        <v>76275453</v>
      </c>
      <c r="B847" s="47" t="s">
        <v>12803</v>
      </c>
      <c r="C847" s="37">
        <v>201912</v>
      </c>
      <c r="D847" s="38" t="s">
        <v>12704</v>
      </c>
      <c r="E847" s="37" t="s">
        <v>418</v>
      </c>
      <c r="F847" s="37">
        <v>1</v>
      </c>
      <c r="G847" s="37">
        <v>1</v>
      </c>
      <c r="H847" s="37">
        <v>3</v>
      </c>
      <c r="I847" s="38" t="s">
        <v>12737</v>
      </c>
      <c r="J847" s="38" t="s">
        <v>12698</v>
      </c>
      <c r="K847" s="38" t="s">
        <v>12699</v>
      </c>
      <c r="L847" s="38" t="s">
        <v>12700</v>
      </c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52.5" hidden="1" thickBot="1" x14ac:dyDescent="0.3">
      <c r="A848" s="39">
        <v>76160214</v>
      </c>
      <c r="B848" s="47" t="s">
        <v>12794</v>
      </c>
      <c r="C848" s="37">
        <v>201912</v>
      </c>
      <c r="D848" s="38" t="s">
        <v>12695</v>
      </c>
      <c r="E848" s="37" t="s">
        <v>12696</v>
      </c>
      <c r="F848" s="37">
        <v>0</v>
      </c>
      <c r="G848" s="37">
        <v>0</v>
      </c>
      <c r="H848" s="37">
        <v>9</v>
      </c>
      <c r="I848" s="38" t="s">
        <v>12777</v>
      </c>
      <c r="J848" s="38" t="s">
        <v>12698</v>
      </c>
      <c r="K848" s="38" t="s">
        <v>12699</v>
      </c>
      <c r="L848" s="38" t="s">
        <v>12700</v>
      </c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90.75" hidden="1" thickBot="1" x14ac:dyDescent="0.3">
      <c r="A849" s="39">
        <v>96927920</v>
      </c>
      <c r="B849" s="47" t="s">
        <v>13186</v>
      </c>
      <c r="C849" s="37">
        <v>201912</v>
      </c>
      <c r="D849" s="38" t="s">
        <v>12695</v>
      </c>
      <c r="E849" s="37" t="s">
        <v>12696</v>
      </c>
      <c r="F849" s="37">
        <v>0</v>
      </c>
      <c r="G849" s="37">
        <v>0</v>
      </c>
      <c r="H849" s="37">
        <v>9</v>
      </c>
      <c r="I849" s="38" t="s">
        <v>12777</v>
      </c>
      <c r="J849" s="38" t="s">
        <v>12698</v>
      </c>
      <c r="K849" s="38" t="s">
        <v>12699</v>
      </c>
      <c r="L849" s="38" t="s">
        <v>12700</v>
      </c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39.75" hidden="1" thickBot="1" x14ac:dyDescent="0.3">
      <c r="A850" s="39">
        <v>90635000</v>
      </c>
      <c r="B850" s="47" t="s">
        <v>12283</v>
      </c>
      <c r="C850" s="37">
        <v>201912</v>
      </c>
      <c r="D850" s="38" t="s">
        <v>12695</v>
      </c>
      <c r="E850" s="37" t="s">
        <v>418</v>
      </c>
      <c r="F850" s="37">
        <v>0</v>
      </c>
      <c r="G850" s="37">
        <v>1</v>
      </c>
      <c r="H850" s="37">
        <v>9</v>
      </c>
      <c r="I850" s="38" t="s">
        <v>12777</v>
      </c>
      <c r="J850" s="38" t="s">
        <v>12698</v>
      </c>
      <c r="K850" s="38" t="s">
        <v>12702</v>
      </c>
      <c r="L850" s="38" t="s">
        <v>12700</v>
      </c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52.5" hidden="1" thickBot="1" x14ac:dyDescent="0.3">
      <c r="A851" s="39">
        <v>96672160</v>
      </c>
      <c r="B851" s="47" t="s">
        <v>12375</v>
      </c>
      <c r="C851" s="37">
        <v>201912</v>
      </c>
      <c r="D851" s="38" t="s">
        <v>12695</v>
      </c>
      <c r="E851" s="37" t="s">
        <v>12696</v>
      </c>
      <c r="F851" s="37">
        <v>0</v>
      </c>
      <c r="G851" s="37">
        <v>0</v>
      </c>
      <c r="H851" s="37">
        <v>9</v>
      </c>
      <c r="I851" s="38" t="s">
        <v>12777</v>
      </c>
      <c r="J851" s="38" t="s">
        <v>12698</v>
      </c>
      <c r="K851" s="38" t="s">
        <v>12702</v>
      </c>
      <c r="L851" s="38" t="s">
        <v>12700</v>
      </c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39.75" hidden="1" thickBot="1" x14ac:dyDescent="0.3">
      <c r="A852" s="39">
        <v>87845500</v>
      </c>
      <c r="B852" s="47" t="s">
        <v>12383</v>
      </c>
      <c r="C852" s="37">
        <v>201912</v>
      </c>
      <c r="D852" s="38" t="s">
        <v>12695</v>
      </c>
      <c r="E852" s="37" t="s">
        <v>418</v>
      </c>
      <c r="F852" s="37">
        <v>0</v>
      </c>
      <c r="G852" s="37">
        <v>0</v>
      </c>
      <c r="H852" s="37">
        <v>9</v>
      </c>
      <c r="I852" s="38" t="s">
        <v>12777</v>
      </c>
      <c r="J852" s="38" t="s">
        <v>12698</v>
      </c>
      <c r="K852" s="38" t="s">
        <v>12702</v>
      </c>
      <c r="L852" s="38" t="s">
        <v>12700</v>
      </c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39.75" hidden="1" thickBot="1" x14ac:dyDescent="0.3">
      <c r="A853" s="39">
        <v>76124890</v>
      </c>
      <c r="B853" s="47" t="s">
        <v>12383</v>
      </c>
      <c r="C853" s="37">
        <v>201912</v>
      </c>
      <c r="D853" s="38" t="s">
        <v>12695</v>
      </c>
      <c r="E853" s="37" t="s">
        <v>418</v>
      </c>
      <c r="F853" s="37">
        <v>0</v>
      </c>
      <c r="G853" s="37">
        <v>1</v>
      </c>
      <c r="H853" s="37">
        <v>9</v>
      </c>
      <c r="I853" s="38" t="s">
        <v>12777</v>
      </c>
      <c r="J853" s="38" t="s">
        <v>12698</v>
      </c>
      <c r="K853" s="38" t="s">
        <v>12702</v>
      </c>
      <c r="L853" s="38" t="s">
        <v>12700</v>
      </c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52.5" hidden="1" thickBot="1" x14ac:dyDescent="0.3">
      <c r="A854" s="39">
        <v>81689800</v>
      </c>
      <c r="B854" s="47" t="s">
        <v>12847</v>
      </c>
      <c r="C854" s="37">
        <v>201912</v>
      </c>
      <c r="D854" s="38" t="s">
        <v>12695</v>
      </c>
      <c r="E854" s="37" t="s">
        <v>12696</v>
      </c>
      <c r="F854" s="37">
        <v>0</v>
      </c>
      <c r="G854" s="37">
        <v>0</v>
      </c>
      <c r="H854" s="37">
        <v>15</v>
      </c>
      <c r="I854" s="38" t="s">
        <v>12717</v>
      </c>
      <c r="J854" s="38" t="s">
        <v>12698</v>
      </c>
      <c r="K854" s="38" t="s">
        <v>12699</v>
      </c>
      <c r="L854" s="38" t="s">
        <v>12700</v>
      </c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52.5" hidden="1" thickBot="1" x14ac:dyDescent="0.3">
      <c r="A855" s="39">
        <v>91836000</v>
      </c>
      <c r="B855" s="47" t="s">
        <v>12901</v>
      </c>
      <c r="C855" s="37">
        <v>201912</v>
      </c>
      <c r="D855" s="38" t="s">
        <v>12695</v>
      </c>
      <c r="E855" s="37" t="s">
        <v>418</v>
      </c>
      <c r="F855" s="37">
        <v>0</v>
      </c>
      <c r="G855" s="37">
        <v>1</v>
      </c>
      <c r="H855" s="37">
        <v>15</v>
      </c>
      <c r="I855" s="38" t="s">
        <v>12717</v>
      </c>
      <c r="J855" s="38" t="s">
        <v>12698</v>
      </c>
      <c r="K855" s="38" t="s">
        <v>12699</v>
      </c>
      <c r="L855" s="38" t="s">
        <v>12700</v>
      </c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65.25" hidden="1" thickBot="1" x14ac:dyDescent="0.3">
      <c r="A856" s="39">
        <v>76299871</v>
      </c>
      <c r="B856" s="47" t="s">
        <v>13215</v>
      </c>
      <c r="C856" s="37">
        <v>201912</v>
      </c>
      <c r="D856" s="38" t="s">
        <v>12695</v>
      </c>
      <c r="E856" s="37" t="s">
        <v>418</v>
      </c>
      <c r="F856" s="37">
        <v>0</v>
      </c>
      <c r="G856" s="37">
        <v>0</v>
      </c>
      <c r="H856" s="37">
        <v>13</v>
      </c>
      <c r="I856" s="38" t="s">
        <v>12739</v>
      </c>
      <c r="J856" s="38" t="s">
        <v>12698</v>
      </c>
      <c r="K856" s="38" t="s">
        <v>12699</v>
      </c>
      <c r="L856" s="38" t="s">
        <v>12700</v>
      </c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65.25" hidden="1" thickBot="1" x14ac:dyDescent="0.3">
      <c r="A857" s="39">
        <v>96908870</v>
      </c>
      <c r="B857" s="47" t="s">
        <v>13062</v>
      </c>
      <c r="C857" s="37">
        <v>201912</v>
      </c>
      <c r="D857" s="38" t="s">
        <v>12704</v>
      </c>
      <c r="E857" s="37" t="s">
        <v>12696</v>
      </c>
      <c r="F857" s="37">
        <v>0</v>
      </c>
      <c r="G857" s="37">
        <v>0</v>
      </c>
      <c r="H857" s="37">
        <v>5</v>
      </c>
      <c r="I857" s="38" t="s">
        <v>12711</v>
      </c>
      <c r="J857" s="38" t="s">
        <v>12698</v>
      </c>
      <c r="K857" s="38" t="s">
        <v>12699</v>
      </c>
      <c r="L857" s="38" t="s">
        <v>12700</v>
      </c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39.75" hidden="1" thickBot="1" x14ac:dyDescent="0.3">
      <c r="A858" s="39">
        <v>99567620</v>
      </c>
      <c r="B858" s="47" t="s">
        <v>13139</v>
      </c>
      <c r="C858" s="37">
        <v>201912</v>
      </c>
      <c r="D858" s="38" t="s">
        <v>12704</v>
      </c>
      <c r="E858" s="37" t="s">
        <v>12696</v>
      </c>
      <c r="F858" s="37">
        <v>1</v>
      </c>
      <c r="G858" s="37">
        <v>0</v>
      </c>
      <c r="H858" s="37">
        <v>5</v>
      </c>
      <c r="I858" s="38" t="s">
        <v>12711</v>
      </c>
      <c r="J858" s="38" t="s">
        <v>12698</v>
      </c>
      <c r="K858" s="38" t="s">
        <v>12699</v>
      </c>
      <c r="L858" s="38" t="s">
        <v>12700</v>
      </c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52.5" hidden="1" thickBot="1" x14ac:dyDescent="0.3">
      <c r="A859" s="39">
        <v>76197328</v>
      </c>
      <c r="B859" s="47" t="s">
        <v>12799</v>
      </c>
      <c r="C859" s="37">
        <v>201912</v>
      </c>
      <c r="D859" s="38" t="s">
        <v>12704</v>
      </c>
      <c r="E859" s="37" t="s">
        <v>12696</v>
      </c>
      <c r="F859" s="37">
        <v>0</v>
      </c>
      <c r="G859" s="37">
        <v>0</v>
      </c>
      <c r="H859" s="37">
        <v>5</v>
      </c>
      <c r="I859" s="38" t="s">
        <v>12711</v>
      </c>
      <c r="J859" s="38" t="s">
        <v>12698</v>
      </c>
      <c r="K859" s="38" t="s">
        <v>12699</v>
      </c>
      <c r="L859" s="38" t="s">
        <v>12700</v>
      </c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52.5" hidden="1" thickBot="1" x14ac:dyDescent="0.3">
      <c r="A860" s="39">
        <v>90805000</v>
      </c>
      <c r="B860" s="47" t="s">
        <v>12876</v>
      </c>
      <c r="C860" s="37">
        <v>201912</v>
      </c>
      <c r="D860" s="38" t="s">
        <v>12695</v>
      </c>
      <c r="E860" s="37" t="s">
        <v>418</v>
      </c>
      <c r="F860" s="37">
        <v>0</v>
      </c>
      <c r="G860" s="37">
        <v>1</v>
      </c>
      <c r="H860" s="37">
        <v>15</v>
      </c>
      <c r="I860" s="38" t="s">
        <v>12717</v>
      </c>
      <c r="J860" s="38" t="s">
        <v>12698</v>
      </c>
      <c r="K860" s="38" t="s">
        <v>12699</v>
      </c>
      <c r="L860" s="38" t="s">
        <v>12700</v>
      </c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52.5" hidden="1" thickBot="1" x14ac:dyDescent="0.3">
      <c r="A861" s="39">
        <v>76094743</v>
      </c>
      <c r="B861" s="47" t="s">
        <v>12776</v>
      </c>
      <c r="C861" s="37">
        <v>201912</v>
      </c>
      <c r="D861" s="38" t="s">
        <v>12704</v>
      </c>
      <c r="E861" s="37" t="s">
        <v>418</v>
      </c>
      <c r="F861" s="37">
        <v>0</v>
      </c>
      <c r="G861" s="37">
        <v>0</v>
      </c>
      <c r="H861" s="37">
        <v>9</v>
      </c>
      <c r="I861" s="38" t="s">
        <v>12777</v>
      </c>
      <c r="J861" s="38" t="s">
        <v>12698</v>
      </c>
      <c r="K861" s="38" t="s">
        <v>12699</v>
      </c>
      <c r="L861" s="38" t="s">
        <v>12700</v>
      </c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90.75" thickBot="1" x14ac:dyDescent="0.3">
      <c r="A862" s="39">
        <v>96576660</v>
      </c>
      <c r="B862" s="47" t="s">
        <v>12954</v>
      </c>
      <c r="C862" s="37">
        <v>201912</v>
      </c>
      <c r="D862" s="38" t="s">
        <v>12695</v>
      </c>
      <c r="E862" s="37" t="s">
        <v>12696</v>
      </c>
      <c r="F862" s="37">
        <v>0</v>
      </c>
      <c r="G862" s="37">
        <v>0</v>
      </c>
      <c r="H862" s="37">
        <v>14</v>
      </c>
      <c r="I862" s="38" t="s">
        <v>12697</v>
      </c>
      <c r="J862" s="38" t="s">
        <v>12698</v>
      </c>
      <c r="K862" s="38" t="s">
        <v>12699</v>
      </c>
      <c r="L862" s="38" t="s">
        <v>12700</v>
      </c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03.5" thickBot="1" x14ac:dyDescent="0.3">
      <c r="A863" s="39">
        <v>96655660</v>
      </c>
      <c r="B863" s="47" t="s">
        <v>12975</v>
      </c>
      <c r="C863" s="37">
        <v>201912</v>
      </c>
      <c r="D863" s="38" t="s">
        <v>12695</v>
      </c>
      <c r="E863" s="37" t="s">
        <v>12696</v>
      </c>
      <c r="F863" s="37">
        <v>0</v>
      </c>
      <c r="G863" s="37">
        <v>0</v>
      </c>
      <c r="H863" s="37">
        <v>14</v>
      </c>
      <c r="I863" s="38" t="s">
        <v>12697</v>
      </c>
      <c r="J863" s="38" t="s">
        <v>12698</v>
      </c>
      <c r="K863" s="38" t="s">
        <v>12699</v>
      </c>
      <c r="L863" s="38" t="s">
        <v>12741</v>
      </c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52.5" hidden="1" thickBot="1" x14ac:dyDescent="0.3">
      <c r="A864" s="39">
        <v>96765170</v>
      </c>
      <c r="B864" s="47" t="s">
        <v>13002</v>
      </c>
      <c r="C864" s="37">
        <v>201912</v>
      </c>
      <c r="D864" s="38" t="s">
        <v>12695</v>
      </c>
      <c r="E864" s="37" t="s">
        <v>12696</v>
      </c>
      <c r="F864" s="37">
        <v>0</v>
      </c>
      <c r="G864" s="37">
        <v>0</v>
      </c>
      <c r="H864" s="37">
        <v>14</v>
      </c>
      <c r="I864" s="38" t="s">
        <v>12697</v>
      </c>
      <c r="J864" s="38" t="s">
        <v>12698</v>
      </c>
      <c r="K864" s="38" t="s">
        <v>12702</v>
      </c>
      <c r="L864" s="38" t="s">
        <v>12700</v>
      </c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52.5" hidden="1" thickBot="1" x14ac:dyDescent="0.3">
      <c r="A865" s="39">
        <v>96652650</v>
      </c>
      <c r="B865" s="47" t="s">
        <v>12974</v>
      </c>
      <c r="C865" s="37">
        <v>201912</v>
      </c>
      <c r="D865" s="38" t="s">
        <v>12695</v>
      </c>
      <c r="E865" s="37" t="s">
        <v>418</v>
      </c>
      <c r="F865" s="37">
        <v>0</v>
      </c>
      <c r="G865" s="37">
        <v>1</v>
      </c>
      <c r="H865" s="37">
        <v>9</v>
      </c>
      <c r="I865" s="38" t="s">
        <v>12777</v>
      </c>
      <c r="J865" s="38" t="s">
        <v>12698</v>
      </c>
      <c r="K865" s="38" t="s">
        <v>12702</v>
      </c>
      <c r="L865" s="38" t="s">
        <v>12700</v>
      </c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65.25" hidden="1" thickBot="1" x14ac:dyDescent="0.3">
      <c r="A866" s="39">
        <v>76311940</v>
      </c>
      <c r="B866" s="47" t="s">
        <v>12809</v>
      </c>
      <c r="C866" s="37">
        <v>201912</v>
      </c>
      <c r="D866" s="38" t="s">
        <v>12704</v>
      </c>
      <c r="E866" s="37" t="s">
        <v>12696</v>
      </c>
      <c r="F866" s="37">
        <v>0</v>
      </c>
      <c r="G866" s="37">
        <v>0</v>
      </c>
      <c r="H866" s="37">
        <v>11</v>
      </c>
      <c r="I866" s="38" t="s">
        <v>12748</v>
      </c>
      <c r="J866" s="38" t="s">
        <v>12698</v>
      </c>
      <c r="K866" s="38" t="s">
        <v>12699</v>
      </c>
      <c r="L866" s="38" t="s">
        <v>12700</v>
      </c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52.5" hidden="1" thickBot="1" x14ac:dyDescent="0.3">
      <c r="A867" s="39">
        <v>76524463</v>
      </c>
      <c r="B867" s="47" t="s">
        <v>13240</v>
      </c>
      <c r="C867" s="37">
        <v>201912</v>
      </c>
      <c r="D867" s="38" t="s">
        <v>12704</v>
      </c>
      <c r="E867" s="37" t="s">
        <v>12696</v>
      </c>
      <c r="F867" s="37">
        <v>0</v>
      </c>
      <c r="G867" s="37">
        <v>0</v>
      </c>
      <c r="H867" s="37">
        <v>11</v>
      </c>
      <c r="I867" s="38" t="s">
        <v>12748</v>
      </c>
      <c r="J867" s="38" t="s">
        <v>12698</v>
      </c>
      <c r="K867" s="38" t="s">
        <v>12699</v>
      </c>
      <c r="L867" s="38" t="s">
        <v>12700</v>
      </c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39.75" hidden="1" thickBot="1" x14ac:dyDescent="0.3">
      <c r="A868" s="39">
        <v>99521950</v>
      </c>
      <c r="B868" s="47" t="s">
        <v>13109</v>
      </c>
      <c r="C868" s="37">
        <v>201912</v>
      </c>
      <c r="D868" s="38" t="s">
        <v>12704</v>
      </c>
      <c r="E868" s="37" t="s">
        <v>418</v>
      </c>
      <c r="F868" s="37">
        <v>0</v>
      </c>
      <c r="G868" s="37">
        <v>0</v>
      </c>
      <c r="H868" s="37">
        <v>11</v>
      </c>
      <c r="I868" s="38" t="s">
        <v>12748</v>
      </c>
      <c r="J868" s="38" t="s">
        <v>12698</v>
      </c>
      <c r="K868" s="38" t="s">
        <v>12699</v>
      </c>
      <c r="L868" s="38" t="s">
        <v>12700</v>
      </c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27" hidden="1" thickBot="1" x14ac:dyDescent="0.3">
      <c r="A869" s="39">
        <v>76555400</v>
      </c>
      <c r="B869" s="47" t="s">
        <v>12377</v>
      </c>
      <c r="C869" s="37">
        <v>201912</v>
      </c>
      <c r="D869" s="38" t="s">
        <v>12695</v>
      </c>
      <c r="E869" s="37" t="s">
        <v>418</v>
      </c>
      <c r="F869" s="37">
        <v>0</v>
      </c>
      <c r="G869" s="37">
        <v>0</v>
      </c>
      <c r="H869" s="37">
        <v>11</v>
      </c>
      <c r="I869" s="38" t="s">
        <v>12748</v>
      </c>
      <c r="J869" s="38" t="s">
        <v>12698</v>
      </c>
      <c r="K869" s="38" t="s">
        <v>12699</v>
      </c>
      <c r="L869" s="38" t="s">
        <v>12700</v>
      </c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65.25" hidden="1" thickBot="1" x14ac:dyDescent="0.3">
      <c r="A870" s="39">
        <v>76787690</v>
      </c>
      <c r="B870" s="47" t="s">
        <v>13270</v>
      </c>
      <c r="C870" s="37">
        <v>201912</v>
      </c>
      <c r="D870" s="38" t="s">
        <v>12704</v>
      </c>
      <c r="E870" s="37" t="s">
        <v>12696</v>
      </c>
      <c r="F870" s="37">
        <v>0</v>
      </c>
      <c r="G870" s="37">
        <v>0</v>
      </c>
      <c r="H870" s="37">
        <v>11</v>
      </c>
      <c r="I870" s="38" t="s">
        <v>12748</v>
      </c>
      <c r="J870" s="38" t="s">
        <v>12698</v>
      </c>
      <c r="K870" s="38" t="s">
        <v>12699</v>
      </c>
      <c r="L870" s="38" t="s">
        <v>12700</v>
      </c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27" hidden="1" thickBot="1" x14ac:dyDescent="0.3">
      <c r="A871" s="39">
        <v>96719210</v>
      </c>
      <c r="B871" s="47" t="s">
        <v>12293</v>
      </c>
      <c r="C871" s="37">
        <v>201912</v>
      </c>
      <c r="D871" s="38" t="s">
        <v>12695</v>
      </c>
      <c r="E871" s="37" t="s">
        <v>12696</v>
      </c>
      <c r="F871" s="37">
        <v>0</v>
      </c>
      <c r="G871" s="37">
        <v>0</v>
      </c>
      <c r="H871" s="37">
        <v>11</v>
      </c>
      <c r="I871" s="38" t="s">
        <v>12748</v>
      </c>
      <c r="J871" s="38" t="s">
        <v>12698</v>
      </c>
      <c r="K871" s="38" t="s">
        <v>12699</v>
      </c>
      <c r="L871" s="38" t="s">
        <v>12700</v>
      </c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39.75" hidden="1" thickBot="1" x14ac:dyDescent="0.3">
      <c r="A872" s="39">
        <v>76741450</v>
      </c>
      <c r="B872" s="47" t="s">
        <v>12832</v>
      </c>
      <c r="C872" s="37">
        <v>201912</v>
      </c>
      <c r="D872" s="38" t="s">
        <v>12695</v>
      </c>
      <c r="E872" s="37" t="s">
        <v>12696</v>
      </c>
      <c r="F872" s="37">
        <v>0</v>
      </c>
      <c r="G872" s="37">
        <v>0</v>
      </c>
      <c r="H872" s="37">
        <v>10</v>
      </c>
      <c r="I872" s="38" t="s">
        <v>12721</v>
      </c>
      <c r="J872" s="38" t="s">
        <v>12698</v>
      </c>
      <c r="K872" s="38" t="s">
        <v>12702</v>
      </c>
      <c r="L872" s="38" t="s">
        <v>12700</v>
      </c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65.25" hidden="1" thickBot="1" x14ac:dyDescent="0.3">
      <c r="A873" s="39">
        <v>96756320</v>
      </c>
      <c r="B873" s="47" t="s">
        <v>12996</v>
      </c>
      <c r="C873" s="37">
        <v>201912</v>
      </c>
      <c r="D873" s="38" t="s">
        <v>12695</v>
      </c>
      <c r="E873" s="37" t="s">
        <v>12696</v>
      </c>
      <c r="F873" s="37">
        <v>0</v>
      </c>
      <c r="G873" s="37">
        <v>0</v>
      </c>
      <c r="H873" s="37">
        <v>6</v>
      </c>
      <c r="I873" s="38" t="s">
        <v>12714</v>
      </c>
      <c r="J873" s="38" t="s">
        <v>12698</v>
      </c>
      <c r="K873" s="38" t="s">
        <v>12699</v>
      </c>
      <c r="L873" s="38" t="s">
        <v>12700</v>
      </c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39.75" hidden="1" thickBot="1" x14ac:dyDescent="0.3">
      <c r="A874" s="39">
        <v>90814000</v>
      </c>
      <c r="B874" s="47" t="s">
        <v>12877</v>
      </c>
      <c r="C874" s="37">
        <v>201912</v>
      </c>
      <c r="D874" s="38" t="s">
        <v>12695</v>
      </c>
      <c r="E874" s="37" t="s">
        <v>12696</v>
      </c>
      <c r="F874" s="37">
        <v>0</v>
      </c>
      <c r="G874" s="37">
        <v>1</v>
      </c>
      <c r="H874" s="37">
        <v>14</v>
      </c>
      <c r="I874" s="38" t="s">
        <v>12697</v>
      </c>
      <c r="J874" s="38" t="s">
        <v>12698</v>
      </c>
      <c r="K874" s="38" t="s">
        <v>12699</v>
      </c>
      <c r="L874" s="38" t="s">
        <v>12741</v>
      </c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52.5" hidden="1" thickBot="1" x14ac:dyDescent="0.3">
      <c r="A875" s="39">
        <v>99550580</v>
      </c>
      <c r="B875" s="47" t="s">
        <v>13123</v>
      </c>
      <c r="C875" s="37">
        <v>201912</v>
      </c>
      <c r="D875" s="38" t="s">
        <v>12695</v>
      </c>
      <c r="E875" s="37" t="s">
        <v>418</v>
      </c>
      <c r="F875" s="37">
        <v>0</v>
      </c>
      <c r="G875" s="37">
        <v>1</v>
      </c>
      <c r="H875" s="37">
        <v>17</v>
      </c>
      <c r="I875" s="38" t="s">
        <v>12873</v>
      </c>
      <c r="J875" s="38" t="s">
        <v>12698</v>
      </c>
      <c r="K875" s="38" t="s">
        <v>12699</v>
      </c>
      <c r="L875" s="38" t="s">
        <v>12700</v>
      </c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27" hidden="1" thickBot="1" x14ac:dyDescent="0.3">
      <c r="A876" s="39">
        <v>78318330</v>
      </c>
      <c r="B876" s="47" t="s">
        <v>12840</v>
      </c>
      <c r="C876" s="37">
        <v>201912</v>
      </c>
      <c r="D876" s="38" t="s">
        <v>12695</v>
      </c>
      <c r="E876" s="37" t="s">
        <v>418</v>
      </c>
      <c r="F876" s="37">
        <v>1</v>
      </c>
      <c r="G876" s="37">
        <v>1</v>
      </c>
      <c r="H876" s="37">
        <v>3</v>
      </c>
      <c r="I876" s="38" t="s">
        <v>12737</v>
      </c>
      <c r="J876" s="38" t="s">
        <v>12698</v>
      </c>
      <c r="K876" s="38" t="s">
        <v>12699</v>
      </c>
      <c r="L876" s="38" t="s">
        <v>12741</v>
      </c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52.5" hidden="1" thickBot="1" x14ac:dyDescent="0.3">
      <c r="A877" s="39">
        <v>96790570</v>
      </c>
      <c r="B877" s="47" t="s">
        <v>12662</v>
      </c>
      <c r="C877" s="37">
        <v>201912</v>
      </c>
      <c r="D877" s="38" t="s">
        <v>12695</v>
      </c>
      <c r="E877" s="37" t="s">
        <v>418</v>
      </c>
      <c r="F877" s="37">
        <v>0</v>
      </c>
      <c r="G877" s="37">
        <v>0</v>
      </c>
      <c r="H877" s="37">
        <v>15</v>
      </c>
      <c r="I877" s="38" t="s">
        <v>12717</v>
      </c>
      <c r="J877" s="38" t="s">
        <v>12698</v>
      </c>
      <c r="K877" s="38" t="s">
        <v>12699</v>
      </c>
      <c r="L877" s="38" t="s">
        <v>12700</v>
      </c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39.75" hidden="1" thickBot="1" x14ac:dyDescent="0.3">
      <c r="A878" s="39">
        <v>91196000</v>
      </c>
      <c r="B878" s="47" t="s">
        <v>12886</v>
      </c>
      <c r="C878" s="37">
        <v>201912</v>
      </c>
      <c r="D878" s="38" t="s">
        <v>12695</v>
      </c>
      <c r="E878" s="37" t="s">
        <v>12696</v>
      </c>
      <c r="F878" s="37">
        <v>0</v>
      </c>
      <c r="G878" s="37">
        <v>1</v>
      </c>
      <c r="H878" s="37">
        <v>3</v>
      </c>
      <c r="I878" s="38" t="s">
        <v>12737</v>
      </c>
      <c r="J878" s="38" t="s">
        <v>12698</v>
      </c>
      <c r="K878" s="38" t="s">
        <v>12699</v>
      </c>
      <c r="L878" s="38" t="s">
        <v>12700</v>
      </c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52.5" hidden="1" thickBot="1" x14ac:dyDescent="0.3">
      <c r="A879" s="39">
        <v>90414000</v>
      </c>
      <c r="B879" s="47" t="s">
        <v>12159</v>
      </c>
      <c r="C879" s="37">
        <v>201912</v>
      </c>
      <c r="D879" s="38" t="s">
        <v>12695</v>
      </c>
      <c r="E879" s="37" t="s">
        <v>418</v>
      </c>
      <c r="F879" s="37">
        <v>0</v>
      </c>
      <c r="G879" s="37">
        <v>1</v>
      </c>
      <c r="H879" s="37">
        <v>15</v>
      </c>
      <c r="I879" s="38" t="s">
        <v>12717</v>
      </c>
      <c r="J879" s="38" t="s">
        <v>12698</v>
      </c>
      <c r="K879" s="38" t="s">
        <v>12699</v>
      </c>
      <c r="L879" s="38" t="s">
        <v>12700</v>
      </c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03.5" hidden="1" thickBot="1" x14ac:dyDescent="0.3">
      <c r="A880" s="39">
        <v>76930595</v>
      </c>
      <c r="B880" s="47" t="s">
        <v>13289</v>
      </c>
      <c r="C880" s="37">
        <v>201912</v>
      </c>
      <c r="D880" s="38" t="s">
        <v>12695</v>
      </c>
      <c r="E880" s="37" t="s">
        <v>12696</v>
      </c>
      <c r="F880" s="37">
        <v>0</v>
      </c>
      <c r="G880" s="37">
        <v>0</v>
      </c>
      <c r="H880" s="37">
        <v>14</v>
      </c>
      <c r="I880" s="38" t="s">
        <v>12697</v>
      </c>
      <c r="J880" s="38" t="s">
        <v>12698</v>
      </c>
      <c r="K880" s="38" t="s">
        <v>12699</v>
      </c>
      <c r="L880" s="38" t="s">
        <v>12700</v>
      </c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30.75" hidden="1" thickBot="1" x14ac:dyDescent="0.3">
      <c r="A881" s="36">
        <v>96814430</v>
      </c>
      <c r="B881" s="51" t="s">
        <v>12701</v>
      </c>
      <c r="C881" s="37">
        <v>201912</v>
      </c>
      <c r="D881" s="38" t="s">
        <v>12695</v>
      </c>
      <c r="E881" s="37" t="s">
        <v>418</v>
      </c>
      <c r="F881" s="37">
        <v>0</v>
      </c>
      <c r="G881" s="37">
        <v>0</v>
      </c>
      <c r="H881" s="37">
        <v>14</v>
      </c>
      <c r="I881" s="38" t="s">
        <v>12697</v>
      </c>
      <c r="J881" s="38" t="s">
        <v>12698</v>
      </c>
      <c r="K881" s="38" t="s">
        <v>12702</v>
      </c>
      <c r="L881" s="38" t="s">
        <v>12700</v>
      </c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39.75" hidden="1" thickBot="1" x14ac:dyDescent="0.3">
      <c r="A882" s="39">
        <v>90227000</v>
      </c>
      <c r="B882" s="47" t="s">
        <v>12323</v>
      </c>
      <c r="C882" s="37">
        <v>201912</v>
      </c>
      <c r="D882" s="38" t="s">
        <v>12695</v>
      </c>
      <c r="E882" s="37" t="s">
        <v>418</v>
      </c>
      <c r="F882" s="37">
        <v>1</v>
      </c>
      <c r="G882" s="37">
        <v>1</v>
      </c>
      <c r="H882" s="37">
        <v>1</v>
      </c>
      <c r="I882" s="38" t="s">
        <v>12705</v>
      </c>
      <c r="J882" s="38" t="s">
        <v>12698</v>
      </c>
      <c r="K882" s="38" t="s">
        <v>12699</v>
      </c>
      <c r="L882" s="38" t="s">
        <v>12700</v>
      </c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39.75" hidden="1" thickBot="1" x14ac:dyDescent="0.3">
      <c r="A883" s="39">
        <v>89150900</v>
      </c>
      <c r="B883" s="47" t="s">
        <v>12150</v>
      </c>
      <c r="C883" s="37">
        <v>201912</v>
      </c>
      <c r="D883" s="38" t="s">
        <v>12704</v>
      </c>
      <c r="E883" s="37" t="s">
        <v>418</v>
      </c>
      <c r="F883" s="37">
        <v>1</v>
      </c>
      <c r="G883" s="37">
        <v>0</v>
      </c>
      <c r="H883" s="37">
        <v>1</v>
      </c>
      <c r="I883" s="38" t="s">
        <v>12705</v>
      </c>
      <c r="J883" s="38" t="s">
        <v>12698</v>
      </c>
      <c r="K883" s="38" t="s">
        <v>12699</v>
      </c>
      <c r="L883" s="38" t="s">
        <v>12700</v>
      </c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52.5" hidden="1" thickBot="1" x14ac:dyDescent="0.3">
      <c r="A884" s="39">
        <v>91041000</v>
      </c>
      <c r="B884" s="47" t="s">
        <v>12301</v>
      </c>
      <c r="C884" s="37">
        <v>201912</v>
      </c>
      <c r="D884" s="38" t="s">
        <v>12695</v>
      </c>
      <c r="E884" s="37" t="s">
        <v>418</v>
      </c>
      <c r="F884" s="37">
        <v>1</v>
      </c>
      <c r="G884" s="37">
        <v>1</v>
      </c>
      <c r="H884" s="37">
        <v>1</v>
      </c>
      <c r="I884" s="38" t="s">
        <v>12705</v>
      </c>
      <c r="J884" s="38" t="s">
        <v>12698</v>
      </c>
      <c r="K884" s="38" t="s">
        <v>12699</v>
      </c>
      <c r="L884" s="38" t="s">
        <v>12700</v>
      </c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39.75" hidden="1" thickBot="1" x14ac:dyDescent="0.3">
      <c r="A885" s="39">
        <v>96512200</v>
      </c>
      <c r="B885" s="47" t="s">
        <v>12260</v>
      </c>
      <c r="C885" s="37">
        <v>201912</v>
      </c>
      <c r="D885" s="38" t="s">
        <v>12695</v>
      </c>
      <c r="E885" s="37" t="s">
        <v>418</v>
      </c>
      <c r="F885" s="37">
        <v>1</v>
      </c>
      <c r="G885" s="37">
        <v>1</v>
      </c>
      <c r="H885" s="37">
        <v>1</v>
      </c>
      <c r="I885" s="38" t="s">
        <v>12705</v>
      </c>
      <c r="J885" s="38" t="s">
        <v>12698</v>
      </c>
      <c r="K885" s="38" t="s">
        <v>12699</v>
      </c>
      <c r="L885" s="38" t="s">
        <v>12700</v>
      </c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27" hidden="1" thickBot="1" x14ac:dyDescent="0.3">
      <c r="A886" s="39">
        <v>76058352</v>
      </c>
      <c r="B886" s="47" t="s">
        <v>13271</v>
      </c>
      <c r="C886" s="37">
        <v>201912</v>
      </c>
      <c r="D886" s="38" t="s">
        <v>12695</v>
      </c>
      <c r="E886" s="37" t="s">
        <v>418</v>
      </c>
      <c r="F886" s="37">
        <v>0</v>
      </c>
      <c r="G886" s="37">
        <v>0</v>
      </c>
      <c r="H886" s="37">
        <v>3</v>
      </c>
      <c r="I886" s="38" t="s">
        <v>12737</v>
      </c>
      <c r="J886" s="38" t="s">
        <v>12698</v>
      </c>
      <c r="K886" s="38" t="s">
        <v>12699</v>
      </c>
      <c r="L886" s="38" t="s">
        <v>12700</v>
      </c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52.5" hidden="1" thickBot="1" x14ac:dyDescent="0.3">
      <c r="A887" s="39">
        <v>76965774</v>
      </c>
      <c r="B887" s="47" t="s">
        <v>13295</v>
      </c>
      <c r="C887" s="37">
        <v>201912</v>
      </c>
      <c r="D887" s="38" t="s">
        <v>12695</v>
      </c>
      <c r="E887" s="37" t="s">
        <v>12696</v>
      </c>
      <c r="F887" s="37">
        <v>0</v>
      </c>
      <c r="G887" s="37">
        <v>0</v>
      </c>
      <c r="H887" s="37">
        <v>14</v>
      </c>
      <c r="I887" s="38" t="s">
        <v>12697</v>
      </c>
      <c r="J887" s="38" t="s">
        <v>12842</v>
      </c>
      <c r="K887" s="38" t="s">
        <v>12699</v>
      </c>
      <c r="L887" s="38" t="s">
        <v>12741</v>
      </c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03.5" hidden="1" thickBot="1" x14ac:dyDescent="0.3">
      <c r="A888" s="39">
        <v>76493189</v>
      </c>
      <c r="B888" s="47" t="s">
        <v>13227</v>
      </c>
      <c r="C888" s="37">
        <v>201912</v>
      </c>
      <c r="D888" s="38" t="s">
        <v>12695</v>
      </c>
      <c r="E888" s="37" t="s">
        <v>12696</v>
      </c>
      <c r="F888" s="37">
        <v>0</v>
      </c>
      <c r="G888" s="37">
        <v>0</v>
      </c>
      <c r="H888" s="37">
        <v>14</v>
      </c>
      <c r="I888" s="38" t="s">
        <v>12697</v>
      </c>
      <c r="J888" s="38" t="s">
        <v>12842</v>
      </c>
      <c r="K888" s="38" t="s">
        <v>12699</v>
      </c>
      <c r="L888" s="38" t="s">
        <v>12741</v>
      </c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39.75" hidden="1" thickBot="1" x14ac:dyDescent="0.3">
      <c r="A889" s="39">
        <v>76786670</v>
      </c>
      <c r="B889" s="47" t="s">
        <v>12833</v>
      </c>
      <c r="C889" s="37">
        <v>201912</v>
      </c>
      <c r="D889" s="38" t="s">
        <v>12704</v>
      </c>
      <c r="E889" s="37" t="s">
        <v>418</v>
      </c>
      <c r="F889" s="37">
        <v>1</v>
      </c>
      <c r="G889" s="37">
        <v>0</v>
      </c>
      <c r="H889" s="37">
        <v>7</v>
      </c>
      <c r="I889" s="38" t="s">
        <v>12719</v>
      </c>
      <c r="J889" s="38" t="s">
        <v>12698</v>
      </c>
      <c r="K889" s="38" t="s">
        <v>12699</v>
      </c>
      <c r="L889" s="38" t="s">
        <v>12700</v>
      </c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39.75" hidden="1" thickBot="1" x14ac:dyDescent="0.3">
      <c r="A890" s="39">
        <v>96927600</v>
      </c>
      <c r="B890" s="47" t="s">
        <v>13070</v>
      </c>
      <c r="C890" s="37">
        <v>201912</v>
      </c>
      <c r="D890" s="38" t="s">
        <v>12695</v>
      </c>
      <c r="E890" s="37" t="s">
        <v>12696</v>
      </c>
      <c r="F890" s="37">
        <v>0</v>
      </c>
      <c r="G890" s="37">
        <v>0</v>
      </c>
      <c r="H890" s="37">
        <v>9</v>
      </c>
      <c r="I890" s="38" t="s">
        <v>12777</v>
      </c>
      <c r="J890" s="38" t="s">
        <v>12698</v>
      </c>
      <c r="K890" s="38" t="s">
        <v>12699</v>
      </c>
      <c r="L890" s="38" t="s">
        <v>12700</v>
      </c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52.5" hidden="1" thickBot="1" x14ac:dyDescent="0.3">
      <c r="A891" s="39">
        <v>96519000</v>
      </c>
      <c r="B891" s="47" t="s">
        <v>12941</v>
      </c>
      <c r="C891" s="37">
        <v>201912</v>
      </c>
      <c r="D891" s="38" t="s">
        <v>12695</v>
      </c>
      <c r="E891" s="37" t="s">
        <v>418</v>
      </c>
      <c r="F891" s="37">
        <v>0</v>
      </c>
      <c r="G891" s="37">
        <v>0</v>
      </c>
      <c r="H891" s="37">
        <v>2</v>
      </c>
      <c r="I891" s="38" t="s">
        <v>12733</v>
      </c>
      <c r="J891" s="38" t="s">
        <v>12698</v>
      </c>
      <c r="K891" s="38" t="s">
        <v>12699</v>
      </c>
      <c r="L891" s="38" t="s">
        <v>12700</v>
      </c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27" hidden="1" thickBot="1" x14ac:dyDescent="0.3">
      <c r="A892" s="39">
        <v>76042014</v>
      </c>
      <c r="B892" s="47" t="s">
        <v>12369</v>
      </c>
      <c r="C892" s="37">
        <v>201912</v>
      </c>
      <c r="D892" s="38" t="s">
        <v>12695</v>
      </c>
      <c r="E892" s="37" t="s">
        <v>418</v>
      </c>
      <c r="F892" s="37">
        <v>0</v>
      </c>
      <c r="G892" s="37">
        <v>1</v>
      </c>
      <c r="H892" s="37">
        <v>2</v>
      </c>
      <c r="I892" s="38" t="s">
        <v>12733</v>
      </c>
      <c r="J892" s="38" t="s">
        <v>12698</v>
      </c>
      <c r="K892" s="38" t="s">
        <v>12699</v>
      </c>
      <c r="L892" s="38" t="s">
        <v>12700</v>
      </c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39.75" hidden="1" thickBot="1" x14ac:dyDescent="0.3">
      <c r="A893" s="39">
        <v>84356800</v>
      </c>
      <c r="B893" s="47" t="s">
        <v>12240</v>
      </c>
      <c r="C893" s="37">
        <v>201912</v>
      </c>
      <c r="D893" s="38" t="s">
        <v>12695</v>
      </c>
      <c r="E893" s="37" t="s">
        <v>418</v>
      </c>
      <c r="F893" s="37">
        <v>1</v>
      </c>
      <c r="G893" s="37">
        <v>0</v>
      </c>
      <c r="H893" s="37">
        <v>1</v>
      </c>
      <c r="I893" s="38" t="s">
        <v>12705</v>
      </c>
      <c r="J893" s="38" t="s">
        <v>12698</v>
      </c>
      <c r="K893" s="38" t="s">
        <v>12699</v>
      </c>
      <c r="L893" s="38" t="s">
        <v>12700</v>
      </c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90.75" hidden="1" thickBot="1" x14ac:dyDescent="0.3">
      <c r="A894" s="39">
        <v>76503272</v>
      </c>
      <c r="B894" s="47" t="s">
        <v>13236</v>
      </c>
      <c r="C894" s="37">
        <v>201912</v>
      </c>
      <c r="D894" s="38" t="s">
        <v>12695</v>
      </c>
      <c r="E894" s="37" t="s">
        <v>12696</v>
      </c>
      <c r="F894" s="37">
        <v>0</v>
      </c>
      <c r="G894" s="37">
        <v>0</v>
      </c>
      <c r="H894" s="37">
        <v>14</v>
      </c>
      <c r="I894" s="38" t="s">
        <v>12697</v>
      </c>
      <c r="J894" s="38" t="s">
        <v>12698</v>
      </c>
      <c r="K894" s="38" t="s">
        <v>12699</v>
      </c>
      <c r="L894" s="38" t="s">
        <v>12700</v>
      </c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90.75" hidden="1" thickBot="1" x14ac:dyDescent="0.3">
      <c r="A895" s="39">
        <v>76579033</v>
      </c>
      <c r="B895" s="47" t="s">
        <v>13245</v>
      </c>
      <c r="C895" s="37">
        <v>201912</v>
      </c>
      <c r="D895" s="38" t="s">
        <v>12695</v>
      </c>
      <c r="E895" s="37" t="s">
        <v>12696</v>
      </c>
      <c r="F895" s="37">
        <v>0</v>
      </c>
      <c r="G895" s="37">
        <v>0</v>
      </c>
      <c r="H895" s="37">
        <v>14</v>
      </c>
      <c r="I895" s="38" t="s">
        <v>12697</v>
      </c>
      <c r="J895" s="38" t="s">
        <v>12698</v>
      </c>
      <c r="K895" s="38" t="s">
        <v>12699</v>
      </c>
      <c r="L895" s="38" t="s">
        <v>12700</v>
      </c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65.25" hidden="1" thickBot="1" x14ac:dyDescent="0.3">
      <c r="A896" s="39">
        <v>70285500</v>
      </c>
      <c r="B896" s="47" t="s">
        <v>12316</v>
      </c>
      <c r="C896" s="37">
        <v>201912</v>
      </c>
      <c r="D896" s="38" t="s">
        <v>12695</v>
      </c>
      <c r="E896" s="37" t="s">
        <v>12696</v>
      </c>
      <c r="F896" s="37">
        <v>0</v>
      </c>
      <c r="G896" s="37">
        <v>1</v>
      </c>
      <c r="H896" s="37">
        <v>2</v>
      </c>
      <c r="I896" s="38" t="s">
        <v>12733</v>
      </c>
      <c r="J896" s="38" t="s">
        <v>12698</v>
      </c>
      <c r="K896" s="38" t="s">
        <v>12699</v>
      </c>
      <c r="L896" s="38" t="s">
        <v>12700</v>
      </c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90.75" hidden="1" thickBot="1" x14ac:dyDescent="0.3">
      <c r="A897" s="39">
        <v>99580930</v>
      </c>
      <c r="B897" s="38" t="s">
        <v>13147</v>
      </c>
      <c r="C897" s="37">
        <v>201912</v>
      </c>
      <c r="D897" s="38" t="s">
        <v>12695</v>
      </c>
      <c r="E897" s="37" t="s">
        <v>12696</v>
      </c>
      <c r="F897" s="37">
        <v>0</v>
      </c>
      <c r="G897" s="37">
        <v>0</v>
      </c>
      <c r="H897" s="37">
        <v>14</v>
      </c>
      <c r="I897" s="38" t="s">
        <v>12697</v>
      </c>
      <c r="J897" s="38" t="s">
        <v>12698</v>
      </c>
      <c r="K897" s="38" t="s">
        <v>12699</v>
      </c>
      <c r="L897" s="38" t="s">
        <v>12700</v>
      </c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30.75" hidden="1" thickBot="1" x14ac:dyDescent="0.3">
      <c r="A898" s="35"/>
      <c r="B898" s="35" t="s">
        <v>12393</v>
      </c>
      <c r="D898" s="35"/>
      <c r="E898" s="35"/>
      <c r="F898" s="35"/>
      <c r="G898" s="35"/>
      <c r="H898" s="35"/>
      <c r="I898" t="s">
        <v>12717</v>
      </c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5.75" hidden="1" thickBot="1" x14ac:dyDescent="0.3">
      <c r="A899" s="35"/>
      <c r="B899" s="35" t="s">
        <v>12394</v>
      </c>
      <c r="D899" s="35"/>
      <c r="E899" s="35"/>
      <c r="F899" s="35"/>
      <c r="G899" s="35"/>
      <c r="H899" s="35"/>
      <c r="I899" t="s">
        <v>12708</v>
      </c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45.75" hidden="1" thickBot="1" x14ac:dyDescent="0.3">
      <c r="A900" s="35"/>
      <c r="B900" s="35" t="s">
        <v>12395</v>
      </c>
      <c r="D900" s="35"/>
      <c r="E900" s="35"/>
      <c r="F900" s="35"/>
      <c r="G900" s="35"/>
      <c r="H900" s="35"/>
      <c r="I900" t="s">
        <v>12697</v>
      </c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60.75" hidden="1" thickBot="1" x14ac:dyDescent="0.3">
      <c r="A901" s="35"/>
      <c r="B901" s="35" t="s">
        <v>12101</v>
      </c>
      <c r="D901" s="35"/>
      <c r="E901" s="35"/>
      <c r="F901" s="35"/>
      <c r="G901" s="35"/>
      <c r="H901" s="35"/>
      <c r="I901" t="s">
        <v>12748</v>
      </c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75.75" hidden="1" thickBot="1" x14ac:dyDescent="0.3">
      <c r="A902" s="35"/>
      <c r="B902" s="35" t="s">
        <v>12342</v>
      </c>
      <c r="D902" s="35"/>
      <c r="E902" s="35"/>
      <c r="F902" s="35"/>
      <c r="G902" s="35"/>
      <c r="H902" s="35"/>
      <c r="I902" t="s">
        <v>12748</v>
      </c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90.75" hidden="1" thickBot="1" x14ac:dyDescent="0.3">
      <c r="A903" s="35"/>
      <c r="B903" s="35" t="s">
        <v>12385</v>
      </c>
      <c r="D903" s="35"/>
      <c r="E903" s="35"/>
      <c r="F903" s="35"/>
      <c r="G903" s="35"/>
      <c r="H903" s="35"/>
      <c r="I903" t="s">
        <v>12697</v>
      </c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45.75" hidden="1" thickBot="1" x14ac:dyDescent="0.3">
      <c r="A904" s="35"/>
      <c r="B904" s="35" t="s">
        <v>12396</v>
      </c>
      <c r="D904" s="35"/>
      <c r="E904" s="35"/>
      <c r="F904" s="35"/>
      <c r="G904" s="35"/>
      <c r="H904" s="35"/>
      <c r="I904" t="s">
        <v>13306</v>
      </c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75.75" hidden="1" thickBot="1" x14ac:dyDescent="0.3">
      <c r="A905" s="35"/>
      <c r="B905" s="35" t="s">
        <v>12403</v>
      </c>
      <c r="D905" s="35"/>
      <c r="E905" s="35"/>
      <c r="F905" s="35"/>
      <c r="G905" s="35"/>
      <c r="H905" s="35"/>
      <c r="I905" t="s">
        <v>12697</v>
      </c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60.75" thickBot="1" x14ac:dyDescent="0.3">
      <c r="A906" s="35"/>
      <c r="B906" s="35" t="s">
        <v>12397</v>
      </c>
      <c r="D906" s="35"/>
      <c r="E906" s="35"/>
      <c r="F906" s="35"/>
      <c r="G906" s="35"/>
      <c r="H906" s="35"/>
      <c r="I906" t="s">
        <v>12697</v>
      </c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30.75" hidden="1" thickBot="1" x14ac:dyDescent="0.3">
      <c r="A907" s="35"/>
      <c r="B907" s="35" t="s">
        <v>12312</v>
      </c>
      <c r="D907" s="35"/>
      <c r="E907" s="35"/>
      <c r="F907" s="35"/>
      <c r="G907" s="35"/>
      <c r="H907" s="35"/>
      <c r="I907" t="s">
        <v>12733</v>
      </c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5.75" hidden="1" thickBot="1" x14ac:dyDescent="0.3">
      <c r="A908" s="35"/>
      <c r="B908" s="35" t="s">
        <v>12102</v>
      </c>
      <c r="D908" s="35"/>
      <c r="E908" s="35"/>
      <c r="F908" s="35"/>
      <c r="G908" s="35"/>
      <c r="H908" s="35"/>
      <c r="I908" t="s">
        <v>12697</v>
      </c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90.75" hidden="1" thickBot="1" x14ac:dyDescent="0.3">
      <c r="A909" s="35"/>
      <c r="B909" s="35" t="s">
        <v>12365</v>
      </c>
      <c r="D909" s="35"/>
      <c r="E909" s="35"/>
      <c r="F909" s="35"/>
      <c r="G909" s="35"/>
      <c r="H909" s="35"/>
      <c r="I909" t="s">
        <v>12697</v>
      </c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60.75" hidden="1" thickBot="1" x14ac:dyDescent="0.3">
      <c r="A910" s="35"/>
      <c r="B910" s="35" t="s">
        <v>12314</v>
      </c>
      <c r="D910" s="35"/>
      <c r="E910" s="35"/>
      <c r="F910" s="35"/>
      <c r="G910" s="35"/>
      <c r="H910" s="35"/>
      <c r="I910" t="s">
        <v>12719</v>
      </c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90.75" hidden="1" thickBot="1" x14ac:dyDescent="0.3">
      <c r="A911" s="35"/>
      <c r="B911" s="35" t="s">
        <v>12372</v>
      </c>
      <c r="D911" s="35"/>
      <c r="E911" s="35"/>
      <c r="F911" s="35"/>
      <c r="G911" s="35"/>
      <c r="H911" s="35"/>
      <c r="I911" t="s">
        <v>12697</v>
      </c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45.75" hidden="1" thickBot="1" x14ac:dyDescent="0.3">
      <c r="A912" s="35"/>
      <c r="B912" s="35" t="s">
        <v>12399</v>
      </c>
      <c r="D912" s="35"/>
      <c r="E912" s="35"/>
      <c r="F912" s="35"/>
      <c r="G912" s="35"/>
      <c r="H912" s="35"/>
      <c r="I912" t="s">
        <v>12697</v>
      </c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30.75" hidden="1" thickBot="1" x14ac:dyDescent="0.3">
      <c r="A913" s="35"/>
      <c r="B913" s="35" t="s">
        <v>12401</v>
      </c>
      <c r="D913" s="35"/>
      <c r="E913" s="35"/>
      <c r="F913" s="35"/>
      <c r="G913" s="35"/>
      <c r="H913" s="35"/>
      <c r="I913" t="s">
        <v>12705</v>
      </c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60.75" hidden="1" thickBot="1" x14ac:dyDescent="0.3">
      <c r="A914" s="35"/>
      <c r="B914" s="35" t="s">
        <v>12402</v>
      </c>
      <c r="D914" s="35"/>
      <c r="E914" s="35"/>
      <c r="F914" s="35"/>
      <c r="G914" s="35"/>
      <c r="H914" s="35"/>
      <c r="I914" t="s">
        <v>12697</v>
      </c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60.75" hidden="1" thickBot="1" x14ac:dyDescent="0.3">
      <c r="A915" s="35"/>
      <c r="B915" s="35" t="s">
        <v>12404</v>
      </c>
      <c r="D915" s="35"/>
      <c r="E915" s="35"/>
      <c r="F915" s="35"/>
      <c r="G915" s="35"/>
      <c r="H915" s="35"/>
      <c r="I915" t="s">
        <v>13306</v>
      </c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45.75" hidden="1" thickBot="1" x14ac:dyDescent="0.3">
      <c r="A916" s="35"/>
      <c r="B916" s="35" t="s">
        <v>12405</v>
      </c>
      <c r="D916" s="35"/>
      <c r="E916" s="35"/>
      <c r="F916" s="35"/>
      <c r="G916" s="35"/>
      <c r="H916" s="35"/>
      <c r="I916" t="s">
        <v>12697</v>
      </c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45.75" hidden="1" thickBot="1" x14ac:dyDescent="0.3">
      <c r="A917" s="35"/>
      <c r="B917" s="35" t="s">
        <v>12406</v>
      </c>
      <c r="D917" s="35"/>
      <c r="E917" s="35"/>
      <c r="F917" s="35"/>
      <c r="G917" s="35"/>
      <c r="H917" s="35"/>
      <c r="I917" t="s">
        <v>12770</v>
      </c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30.75" hidden="1" thickBot="1" x14ac:dyDescent="0.3">
      <c r="A918" s="35"/>
      <c r="B918" s="35" t="s">
        <v>12235</v>
      </c>
      <c r="D918" s="35"/>
      <c r="E918" s="35"/>
      <c r="F918" s="35"/>
      <c r="G918" s="35"/>
      <c r="H918" s="35"/>
      <c r="I918" t="s">
        <v>12736</v>
      </c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30.75" hidden="1" thickBot="1" x14ac:dyDescent="0.3">
      <c r="A919" s="35"/>
      <c r="B919" s="35" t="s">
        <v>12407</v>
      </c>
      <c r="D919" s="35"/>
      <c r="E919" s="35"/>
      <c r="F919" s="35"/>
      <c r="G919" s="35"/>
      <c r="H919" s="35"/>
      <c r="I919" t="s">
        <v>12697</v>
      </c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60.75" hidden="1" thickBot="1" x14ac:dyDescent="0.3">
      <c r="A920" s="35"/>
      <c r="B920" s="35" t="s">
        <v>12304</v>
      </c>
      <c r="D920" s="35"/>
      <c r="E920" s="35"/>
      <c r="F920" s="35"/>
      <c r="G920" s="35"/>
      <c r="H920" s="35"/>
      <c r="I920" t="s">
        <v>12748</v>
      </c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75.75" thickBot="1" x14ac:dyDescent="0.3">
      <c r="A921" s="35"/>
      <c r="B921" s="35" t="s">
        <v>12408</v>
      </c>
      <c r="D921" s="35"/>
      <c r="E921" s="35"/>
      <c r="F921" s="35"/>
      <c r="G921" s="35"/>
      <c r="H921" s="35"/>
      <c r="I921" t="s">
        <v>12697</v>
      </c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75.75" thickBot="1" x14ac:dyDescent="0.3">
      <c r="A922" s="35"/>
      <c r="B922" s="35" t="s">
        <v>12409</v>
      </c>
      <c r="D922" s="35"/>
      <c r="E922" s="35"/>
      <c r="F922" s="35"/>
      <c r="G922" s="35"/>
      <c r="H922" s="35"/>
      <c r="I922" t="s">
        <v>12697</v>
      </c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60.75" hidden="1" thickBot="1" x14ac:dyDescent="0.3">
      <c r="A923" s="35"/>
      <c r="B923" s="35" t="s">
        <v>12138</v>
      </c>
      <c r="D923" s="35"/>
      <c r="E923" s="35"/>
      <c r="F923" s="35"/>
      <c r="G923" s="35"/>
      <c r="H923" s="35"/>
      <c r="I923" t="s">
        <v>12873</v>
      </c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75.75" hidden="1" thickBot="1" x14ac:dyDescent="0.3">
      <c r="A924" s="35"/>
      <c r="B924" s="35" t="s">
        <v>12411</v>
      </c>
      <c r="D924" s="35"/>
      <c r="E924" s="35"/>
      <c r="F924" s="35"/>
      <c r="G924" s="35"/>
      <c r="H924" s="35"/>
      <c r="I924" t="s">
        <v>12748</v>
      </c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30.75" hidden="1" thickBot="1" x14ac:dyDescent="0.3">
      <c r="A925" s="35"/>
      <c r="B925" s="35" t="s">
        <v>12412</v>
      </c>
      <c r="D925" s="35"/>
      <c r="E925" s="35"/>
      <c r="F925" s="35"/>
      <c r="G925" s="35"/>
      <c r="H925" s="35"/>
      <c r="I925" t="s">
        <v>12708</v>
      </c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60.75" hidden="1" thickBot="1" x14ac:dyDescent="0.3">
      <c r="A926" s="35"/>
      <c r="B926" s="35" t="s">
        <v>12413</v>
      </c>
      <c r="D926" s="35"/>
      <c r="E926" s="35"/>
      <c r="F926" s="35"/>
      <c r="G926" s="35"/>
      <c r="H926" s="35"/>
      <c r="I926" t="s">
        <v>12705</v>
      </c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90.75" hidden="1" thickBot="1" x14ac:dyDescent="0.3">
      <c r="A927" s="35"/>
      <c r="B927" s="35" t="s">
        <v>12250</v>
      </c>
      <c r="D927" s="35"/>
      <c r="E927" s="35"/>
      <c r="F927" s="35"/>
      <c r="G927" s="35"/>
      <c r="H927" s="35"/>
      <c r="I927" t="s">
        <v>12697</v>
      </c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30.75" hidden="1" thickBot="1" x14ac:dyDescent="0.3">
      <c r="A928" s="35"/>
      <c r="B928" s="35" t="s">
        <v>12318</v>
      </c>
      <c r="D928" s="35"/>
      <c r="E928" s="35"/>
      <c r="F928" s="35"/>
      <c r="G928" s="35"/>
      <c r="H928" s="35"/>
      <c r="I928" t="s">
        <v>12721</v>
      </c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45.75" hidden="1" thickBot="1" x14ac:dyDescent="0.3">
      <c r="A929" s="35"/>
      <c r="B929" s="35" t="s">
        <v>12273</v>
      </c>
      <c r="D929" s="35"/>
      <c r="E929" s="35"/>
      <c r="F929" s="35"/>
      <c r="G929" s="35"/>
      <c r="H929" s="35"/>
      <c r="I929" t="s">
        <v>12708</v>
      </c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90.75" thickBot="1" x14ac:dyDescent="0.3">
      <c r="A930" s="35"/>
      <c r="B930" s="35" t="s">
        <v>12166</v>
      </c>
      <c r="D930" s="35"/>
      <c r="E930" s="35"/>
      <c r="F930" s="35"/>
      <c r="G930" s="35"/>
      <c r="H930" s="35"/>
      <c r="I930" t="s">
        <v>12697</v>
      </c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60.75" hidden="1" thickBot="1" x14ac:dyDescent="0.3">
      <c r="A931" s="35"/>
      <c r="B931" s="35" t="s">
        <v>12140</v>
      </c>
      <c r="D931" s="35"/>
      <c r="E931" s="35"/>
      <c r="F931" s="35"/>
      <c r="G931" s="35"/>
      <c r="H931" s="35"/>
      <c r="I931" t="s">
        <v>12711</v>
      </c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75.75" hidden="1" thickBot="1" x14ac:dyDescent="0.3">
      <c r="A932" s="35"/>
      <c r="B932" s="35" t="s">
        <v>12242</v>
      </c>
      <c r="D932" s="35"/>
      <c r="E932" s="35"/>
      <c r="F932" s="35"/>
      <c r="G932" s="35"/>
      <c r="H932" s="35"/>
      <c r="I932" t="s">
        <v>12708</v>
      </c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60.75" hidden="1" thickBot="1" x14ac:dyDescent="0.3">
      <c r="A933" s="35"/>
      <c r="B933" s="35" t="s">
        <v>12187</v>
      </c>
      <c r="D933" s="35"/>
      <c r="E933" s="35"/>
      <c r="F933" s="35"/>
      <c r="G933" s="35"/>
      <c r="H933" s="35"/>
      <c r="I933" t="s">
        <v>12708</v>
      </c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75.75" hidden="1" thickBot="1" x14ac:dyDescent="0.3">
      <c r="A934" s="35"/>
      <c r="B934" s="35" t="s">
        <v>12116</v>
      </c>
      <c r="D934" s="35"/>
      <c r="E934" s="35"/>
      <c r="F934" s="35"/>
      <c r="G934" s="35"/>
      <c r="H934" s="35"/>
      <c r="I934" t="s">
        <v>12697</v>
      </c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20.75" hidden="1" thickBot="1" x14ac:dyDescent="0.3">
      <c r="A935" s="35"/>
      <c r="B935" s="35" t="s">
        <v>12176</v>
      </c>
      <c r="D935" s="35"/>
      <c r="E935" s="35"/>
      <c r="F935" s="35"/>
      <c r="G935" s="35"/>
      <c r="H935" s="35"/>
      <c r="I935" t="s">
        <v>12708</v>
      </c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5.75" hidden="1" thickBot="1" x14ac:dyDescent="0.3">
      <c r="A936" s="35"/>
      <c r="B936" s="35" t="s">
        <v>12093</v>
      </c>
      <c r="D936" s="35"/>
      <c r="E936" s="35"/>
      <c r="F936" s="35"/>
      <c r="G936" s="35"/>
      <c r="H936" s="35"/>
      <c r="I936" t="s">
        <v>12697</v>
      </c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45.75" hidden="1" thickBot="1" x14ac:dyDescent="0.3">
      <c r="A937" s="35"/>
      <c r="B937" s="35" t="s">
        <v>12418</v>
      </c>
      <c r="D937" s="35"/>
      <c r="E937" s="35"/>
      <c r="F937" s="35"/>
      <c r="G937" s="35"/>
      <c r="H937" s="35"/>
      <c r="I937" t="s">
        <v>12697</v>
      </c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75.75" hidden="1" thickBot="1" x14ac:dyDescent="0.3">
      <c r="A938" s="35"/>
      <c r="B938" s="35" t="s">
        <v>12419</v>
      </c>
      <c r="D938" s="35"/>
      <c r="E938" s="35"/>
      <c r="F938" s="35"/>
      <c r="G938" s="35"/>
      <c r="H938" s="35"/>
      <c r="I938" t="s">
        <v>12708</v>
      </c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75.75" hidden="1" thickBot="1" x14ac:dyDescent="0.3">
      <c r="A939" s="35"/>
      <c r="B939" s="35" t="s">
        <v>12420</v>
      </c>
      <c r="D939" s="35"/>
      <c r="E939" s="35"/>
      <c r="F939" s="35"/>
      <c r="G939" s="35"/>
      <c r="H939" s="35"/>
      <c r="I939" t="s">
        <v>12708</v>
      </c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75.75" hidden="1" thickBot="1" x14ac:dyDescent="0.3">
      <c r="A940" s="35"/>
      <c r="B940" s="35" t="s">
        <v>12421</v>
      </c>
      <c r="D940" s="35"/>
      <c r="E940" s="35"/>
      <c r="F940" s="35"/>
      <c r="G940" s="35"/>
      <c r="H940" s="35"/>
      <c r="I940" t="s">
        <v>12708</v>
      </c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90.75" hidden="1" thickBot="1" x14ac:dyDescent="0.3">
      <c r="A941" s="35"/>
      <c r="B941" s="35" t="s">
        <v>12422</v>
      </c>
      <c r="D941" s="35"/>
      <c r="E941" s="35"/>
      <c r="F941" s="35"/>
      <c r="G941" s="35"/>
      <c r="H941" s="35"/>
      <c r="I941" t="s">
        <v>13306</v>
      </c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75.75" hidden="1" thickBot="1" x14ac:dyDescent="0.3">
      <c r="A942" s="35"/>
      <c r="B942" s="35" t="s">
        <v>12423</v>
      </c>
      <c r="D942" s="35"/>
      <c r="E942" s="35"/>
      <c r="F942" s="35"/>
      <c r="G942" s="35"/>
      <c r="H942" s="35"/>
      <c r="I942" t="s">
        <v>13306</v>
      </c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75.75" hidden="1" thickBot="1" x14ac:dyDescent="0.3">
      <c r="A943" s="35"/>
      <c r="B943" s="35" t="s">
        <v>12424</v>
      </c>
      <c r="D943" s="35"/>
      <c r="E943" s="35"/>
      <c r="F943" s="35"/>
      <c r="G943" s="35"/>
      <c r="H943" s="35"/>
      <c r="I943" t="s">
        <v>13306</v>
      </c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60.75" hidden="1" thickBot="1" x14ac:dyDescent="0.3">
      <c r="A944" s="35"/>
      <c r="B944" s="35" t="s">
        <v>12425</v>
      </c>
      <c r="D944" s="35"/>
      <c r="E944" s="35"/>
      <c r="F944" s="35"/>
      <c r="G944" s="35"/>
      <c r="H944" s="35"/>
      <c r="I944" t="s">
        <v>12777</v>
      </c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60.75" hidden="1" thickBot="1" x14ac:dyDescent="0.3">
      <c r="A945" s="35"/>
      <c r="B945" s="35" t="s">
        <v>12426</v>
      </c>
      <c r="D945" s="35"/>
      <c r="E945" s="35"/>
      <c r="F945" s="35"/>
      <c r="G945" s="35"/>
      <c r="H945" s="35"/>
      <c r="I945" t="s">
        <v>12777</v>
      </c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75.75" hidden="1" thickBot="1" x14ac:dyDescent="0.3">
      <c r="A946" s="35"/>
      <c r="B946" s="35" t="s">
        <v>12427</v>
      </c>
      <c r="D946" s="35"/>
      <c r="E946" s="35"/>
      <c r="F946" s="35"/>
      <c r="G946" s="35"/>
      <c r="H946" s="35"/>
      <c r="I946" t="s">
        <v>12697</v>
      </c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5.75" hidden="1" thickBot="1" x14ac:dyDescent="0.3">
      <c r="A947" s="35"/>
      <c r="B947" s="35" t="s">
        <v>12094</v>
      </c>
      <c r="D947" s="35"/>
      <c r="E947" s="35"/>
      <c r="F947" s="35"/>
      <c r="G947" s="35"/>
      <c r="H947" s="35"/>
      <c r="I947" t="s">
        <v>12708</v>
      </c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60.75" hidden="1" thickBot="1" x14ac:dyDescent="0.3">
      <c r="A948" s="35"/>
      <c r="B948" s="35" t="s">
        <v>12428</v>
      </c>
      <c r="D948" s="35"/>
      <c r="E948" s="35"/>
      <c r="F948" s="35"/>
      <c r="G948" s="35"/>
      <c r="H948" s="35"/>
      <c r="I948" t="s">
        <v>13306</v>
      </c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90.75" hidden="1" thickBot="1" x14ac:dyDescent="0.3">
      <c r="A949" s="35"/>
      <c r="B949" s="35" t="s">
        <v>12429</v>
      </c>
      <c r="D949" s="35"/>
      <c r="E949" s="35"/>
      <c r="F949" s="35"/>
      <c r="G949" s="35"/>
      <c r="H949" s="35"/>
      <c r="I949" t="s">
        <v>12697</v>
      </c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60.75" hidden="1" thickBot="1" x14ac:dyDescent="0.3">
      <c r="A950" s="35"/>
      <c r="B950" s="35" t="s">
        <v>12430</v>
      </c>
      <c r="D950" s="35"/>
      <c r="E950" s="35"/>
      <c r="F950" s="35"/>
      <c r="G950" s="35"/>
      <c r="H950" s="35"/>
      <c r="I950" t="s">
        <v>12697</v>
      </c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5.75" hidden="1" thickBot="1" x14ac:dyDescent="0.3">
      <c r="A951" s="35"/>
      <c r="B951" s="35" t="s">
        <v>12110</v>
      </c>
      <c r="D951" s="35"/>
      <c r="E951" s="35"/>
      <c r="F951" s="35"/>
      <c r="G951" s="35"/>
      <c r="H951" s="35"/>
      <c r="I951" t="s">
        <v>12708</v>
      </c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30.75" hidden="1" thickBot="1" x14ac:dyDescent="0.3">
      <c r="A952" s="35"/>
      <c r="B952" s="35" t="s">
        <v>12431</v>
      </c>
      <c r="D952" s="35"/>
      <c r="E952" s="35"/>
      <c r="F952" s="35"/>
      <c r="G952" s="35"/>
      <c r="H952" s="35"/>
      <c r="I952" t="s">
        <v>12697</v>
      </c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30.75" hidden="1" thickBot="1" x14ac:dyDescent="0.3">
      <c r="A953" s="35"/>
      <c r="B953" s="35" t="s">
        <v>12432</v>
      </c>
      <c r="D953" s="35"/>
      <c r="E953" s="35"/>
      <c r="F953" s="35"/>
      <c r="G953" s="35"/>
      <c r="H953" s="35"/>
      <c r="I953" t="s">
        <v>12873</v>
      </c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60.75" hidden="1" thickBot="1" x14ac:dyDescent="0.3">
      <c r="A954" s="35"/>
      <c r="B954" s="35" t="s">
        <v>12433</v>
      </c>
      <c r="D954" s="35"/>
      <c r="E954" s="35"/>
      <c r="F954" s="35"/>
      <c r="G954" s="35"/>
      <c r="H954" s="35"/>
      <c r="I954" t="s">
        <v>12717</v>
      </c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60.75" hidden="1" thickBot="1" x14ac:dyDescent="0.3">
      <c r="A955" s="35"/>
      <c r="B955" s="35" t="s">
        <v>12434</v>
      </c>
      <c r="D955" s="35"/>
      <c r="E955" s="35"/>
      <c r="F955" s="35"/>
      <c r="G955" s="35"/>
      <c r="H955" s="35"/>
      <c r="I955" t="s">
        <v>12717</v>
      </c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75.75" hidden="1" thickBot="1" x14ac:dyDescent="0.3">
      <c r="A956" s="35"/>
      <c r="B956" s="35" t="s">
        <v>12435</v>
      </c>
      <c r="D956" s="35"/>
      <c r="E956" s="35"/>
      <c r="F956" s="35"/>
      <c r="G956" s="35"/>
      <c r="H956" s="35"/>
      <c r="I956" t="s">
        <v>12697</v>
      </c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60.75" hidden="1" thickBot="1" x14ac:dyDescent="0.3">
      <c r="A957" s="35"/>
      <c r="B957" s="35" t="s">
        <v>12436</v>
      </c>
      <c r="D957" s="35"/>
      <c r="E957" s="35"/>
      <c r="F957" s="35"/>
      <c r="G957" s="35"/>
      <c r="H957" s="35"/>
      <c r="I957" t="s">
        <v>12733</v>
      </c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75.75" hidden="1" thickBot="1" x14ac:dyDescent="0.3">
      <c r="A958" s="35"/>
      <c r="B958" s="35" t="s">
        <v>12437</v>
      </c>
      <c r="D958" s="35"/>
      <c r="E958" s="35"/>
      <c r="F958" s="35"/>
      <c r="G958" s="35"/>
      <c r="H958" s="35"/>
      <c r="I958" t="s">
        <v>12717</v>
      </c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75.75" hidden="1" thickBot="1" x14ac:dyDescent="0.3">
      <c r="A959" s="35"/>
      <c r="B959" s="35" t="s">
        <v>12438</v>
      </c>
      <c r="D959" s="35"/>
      <c r="E959" s="35"/>
      <c r="F959" s="35"/>
      <c r="G959" s="35"/>
      <c r="H959" s="35"/>
      <c r="I959" t="s">
        <v>12717</v>
      </c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75.75" hidden="1" thickBot="1" x14ac:dyDescent="0.3">
      <c r="A960" s="35"/>
      <c r="B960" s="35" t="s">
        <v>12439</v>
      </c>
      <c r="D960" s="35"/>
      <c r="E960" s="35"/>
      <c r="F960" s="35"/>
      <c r="G960" s="35"/>
      <c r="H960" s="35"/>
      <c r="I960" t="s">
        <v>12717</v>
      </c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45.75" hidden="1" thickBot="1" x14ac:dyDescent="0.3">
      <c r="A961" s="35"/>
      <c r="B961" s="35" t="s">
        <v>12440</v>
      </c>
      <c r="D961" s="35"/>
      <c r="E961" s="35"/>
      <c r="F961" s="35"/>
      <c r="G961" s="35"/>
      <c r="H961" s="35"/>
      <c r="I961" t="s">
        <v>12873</v>
      </c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45.75" hidden="1" thickBot="1" x14ac:dyDescent="0.3">
      <c r="A962" s="35"/>
      <c r="B962" s="35" t="s">
        <v>12442</v>
      </c>
      <c r="D962" s="35"/>
      <c r="E962" s="35"/>
      <c r="F962" s="35"/>
      <c r="G962" s="35"/>
      <c r="H962" s="35"/>
      <c r="I962" t="s">
        <v>12777</v>
      </c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45.75" hidden="1" thickBot="1" x14ac:dyDescent="0.3">
      <c r="A963" s="35"/>
      <c r="B963" s="35" t="s">
        <v>12443</v>
      </c>
      <c r="D963" s="35"/>
      <c r="E963" s="35"/>
      <c r="F963" s="35"/>
      <c r="G963" s="35"/>
      <c r="H963" s="35"/>
      <c r="I963" t="s">
        <v>12777</v>
      </c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60.75" hidden="1" thickBot="1" x14ac:dyDescent="0.3">
      <c r="A964" s="35"/>
      <c r="B964" s="35" t="s">
        <v>12444</v>
      </c>
      <c r="D964" s="35"/>
      <c r="E964" s="35"/>
      <c r="F964" s="35"/>
      <c r="G964" s="35"/>
      <c r="H964" s="35"/>
      <c r="I964" t="s">
        <v>12873</v>
      </c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spans="1:26" ht="30.75" hidden="1" thickBot="1" x14ac:dyDescent="0.3">
      <c r="A965" s="35"/>
      <c r="B965" s="35" t="s">
        <v>12445</v>
      </c>
      <c r="D965" s="35"/>
      <c r="E965" s="35"/>
      <c r="F965" s="35"/>
      <c r="G965" s="35"/>
      <c r="H965" s="35"/>
      <c r="I965" t="s">
        <v>12719</v>
      </c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spans="1:26" ht="60.75" hidden="1" thickBot="1" x14ac:dyDescent="0.3">
      <c r="A966" s="35"/>
      <c r="B966" s="35" t="s">
        <v>12446</v>
      </c>
      <c r="D966" s="35"/>
      <c r="E966" s="35"/>
      <c r="F966" s="35"/>
      <c r="G966" s="35"/>
      <c r="H966" s="35"/>
      <c r="I966" t="s">
        <v>12873</v>
      </c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spans="1:26" ht="30.75" hidden="1" thickBot="1" x14ac:dyDescent="0.3">
      <c r="A967" s="35"/>
      <c r="B967" s="35" t="s">
        <v>12448</v>
      </c>
      <c r="D967" s="35"/>
      <c r="E967" s="35"/>
      <c r="F967" s="35"/>
      <c r="G967" s="35"/>
      <c r="H967" s="35"/>
      <c r="I967" t="s">
        <v>12873</v>
      </c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spans="1:26" ht="15.75" hidden="1" thickBot="1" x14ac:dyDescent="0.3">
      <c r="A968" s="35"/>
      <c r="B968" s="35" t="s">
        <v>12450</v>
      </c>
      <c r="D968" s="35"/>
      <c r="E968" s="35"/>
      <c r="F968" s="35"/>
      <c r="G968" s="35"/>
      <c r="H968" s="35"/>
      <c r="I968" t="s">
        <v>12708</v>
      </c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spans="1:26" ht="45.75" hidden="1" thickBot="1" x14ac:dyDescent="0.3">
      <c r="A969" s="35"/>
      <c r="B969" s="35" t="s">
        <v>12137</v>
      </c>
      <c r="D969" s="35"/>
      <c r="E969" s="35"/>
      <c r="F969" s="35"/>
      <c r="G969" s="35"/>
      <c r="H969" s="35"/>
      <c r="I969" t="s">
        <v>12770</v>
      </c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spans="1:26" ht="45.75" hidden="1" thickBot="1" x14ac:dyDescent="0.3">
      <c r="A970" s="35"/>
      <c r="B970" s="35" t="s">
        <v>12457</v>
      </c>
      <c r="D970" s="35"/>
      <c r="E970" s="35"/>
      <c r="F970" s="35"/>
      <c r="G970" s="35"/>
      <c r="H970" s="35"/>
      <c r="I970" t="s">
        <v>13306</v>
      </c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spans="1:26" ht="60.75" hidden="1" thickBot="1" x14ac:dyDescent="0.3">
      <c r="A971" s="35"/>
      <c r="B971" s="35" t="s">
        <v>12461</v>
      </c>
      <c r="D971" s="35"/>
      <c r="E971" s="35"/>
      <c r="F971" s="35"/>
      <c r="G971" s="35"/>
      <c r="H971" s="35"/>
      <c r="I971" t="s">
        <v>12737</v>
      </c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spans="1:26" ht="45.75" hidden="1" thickBot="1" x14ac:dyDescent="0.3">
      <c r="A972" s="35"/>
      <c r="B972" s="35" t="s">
        <v>12249</v>
      </c>
      <c r="D972" s="35"/>
      <c r="E972" s="35"/>
      <c r="F972" s="35"/>
      <c r="G972" s="35"/>
      <c r="H972" s="35"/>
      <c r="I972" t="s">
        <v>12873</v>
      </c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spans="1:26" ht="75.75" hidden="1" thickBot="1" x14ac:dyDescent="0.3">
      <c r="A973" s="35"/>
      <c r="B973" s="35" t="s">
        <v>12462</v>
      </c>
      <c r="D973" s="35"/>
      <c r="E973" s="35"/>
      <c r="F973" s="35"/>
      <c r="G973" s="35"/>
      <c r="H973" s="35"/>
      <c r="I973" t="s">
        <v>13306</v>
      </c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spans="1:26" ht="15.75" hidden="1" thickBot="1" x14ac:dyDescent="0.3">
      <c r="A974" s="35"/>
      <c r="B974" s="35" t="s">
        <v>12464</v>
      </c>
      <c r="D974" s="35"/>
      <c r="E974" s="35"/>
      <c r="F974" s="35"/>
      <c r="G974" s="35"/>
      <c r="H974" s="35"/>
      <c r="I974" t="s">
        <v>12708</v>
      </c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spans="1:26" ht="75.75" hidden="1" thickBot="1" x14ac:dyDescent="0.3">
      <c r="A975" s="35"/>
      <c r="B975" s="35" t="s">
        <v>12465</v>
      </c>
      <c r="D975" s="35"/>
      <c r="E975" s="35"/>
      <c r="F975" s="35"/>
      <c r="G975" s="35"/>
      <c r="H975" s="35"/>
      <c r="I975" t="s">
        <v>13306</v>
      </c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spans="1:26" ht="45.75" hidden="1" thickBot="1" x14ac:dyDescent="0.3">
      <c r="A976" s="35"/>
      <c r="B976" s="35" t="s">
        <v>12219</v>
      </c>
      <c r="D976" s="35"/>
      <c r="E976" s="35"/>
      <c r="F976" s="35"/>
      <c r="G976" s="35"/>
      <c r="H976" s="35"/>
      <c r="I976" t="s">
        <v>12873</v>
      </c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spans="1:26" ht="30.75" hidden="1" thickBot="1" x14ac:dyDescent="0.3">
      <c r="A977" s="35"/>
      <c r="B977" s="35" t="s">
        <v>12467</v>
      </c>
      <c r="D977" s="35"/>
      <c r="E977" s="35"/>
      <c r="F977" s="35"/>
      <c r="G977" s="35"/>
      <c r="H977" s="35"/>
      <c r="I977" t="s">
        <v>12873</v>
      </c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spans="1:26" ht="60.75" hidden="1" thickBot="1" x14ac:dyDescent="0.3">
      <c r="A978" s="35"/>
      <c r="B978" s="35" t="s">
        <v>12248</v>
      </c>
      <c r="D978" s="35"/>
      <c r="E978" s="35"/>
      <c r="F978" s="35"/>
      <c r="G978" s="35"/>
      <c r="H978" s="35"/>
      <c r="I978" t="s">
        <v>12748</v>
      </c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spans="1:26" ht="60.75" hidden="1" thickBot="1" x14ac:dyDescent="0.3">
      <c r="A979" s="35"/>
      <c r="B979" s="35" t="s">
        <v>12100</v>
      </c>
      <c r="D979" s="35"/>
      <c r="E979" s="35"/>
      <c r="F979" s="35"/>
      <c r="G979" s="35"/>
      <c r="H979" s="35"/>
      <c r="I979" t="s">
        <v>12708</v>
      </c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spans="1:26" ht="60.75" hidden="1" thickBot="1" x14ac:dyDescent="0.3">
      <c r="A980" s="35"/>
      <c r="B980" s="35" t="s">
        <v>12381</v>
      </c>
      <c r="D980" s="35"/>
      <c r="E980" s="35"/>
      <c r="F980" s="35"/>
      <c r="G980" s="35"/>
      <c r="H980" s="35"/>
      <c r="I980" t="s">
        <v>12748</v>
      </c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spans="1:26" ht="90.75" thickBot="1" x14ac:dyDescent="0.3">
      <c r="A981" s="35"/>
      <c r="B981" s="35" t="s">
        <v>12474</v>
      </c>
      <c r="D981" s="35"/>
      <c r="E981" s="35"/>
      <c r="F981" s="35"/>
      <c r="G981" s="35"/>
      <c r="H981" s="35"/>
      <c r="I981" t="s">
        <v>12697</v>
      </c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spans="1:26" ht="75.75" hidden="1" thickBot="1" x14ac:dyDescent="0.3">
      <c r="A982" s="35"/>
      <c r="B982" s="35" t="s">
        <v>12476</v>
      </c>
      <c r="D982" s="35"/>
      <c r="E982" s="35"/>
      <c r="F982" s="35"/>
      <c r="G982" s="35"/>
      <c r="H982" s="35"/>
      <c r="I982" t="s">
        <v>12721</v>
      </c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spans="1:26" ht="45.75" hidden="1" thickBot="1" x14ac:dyDescent="0.3">
      <c r="A983" s="35"/>
      <c r="B983" s="35" t="s">
        <v>12477</v>
      </c>
      <c r="D983" s="35"/>
      <c r="E983" s="35"/>
      <c r="F983" s="35"/>
      <c r="G983" s="35"/>
      <c r="H983" s="35"/>
      <c r="I983" t="s">
        <v>12721</v>
      </c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spans="1:26" ht="45.75" hidden="1" thickBot="1" x14ac:dyDescent="0.3">
      <c r="A984" s="35"/>
      <c r="B984" s="35" t="s">
        <v>12478</v>
      </c>
      <c r="D984" s="35"/>
      <c r="E984" s="35"/>
      <c r="F984" s="35"/>
      <c r="G984" s="35"/>
      <c r="H984" s="35"/>
      <c r="I984" t="s">
        <v>12721</v>
      </c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spans="1:26" ht="30.75" hidden="1" thickBot="1" x14ac:dyDescent="0.3">
      <c r="A985" s="35"/>
      <c r="B985" s="35" t="s">
        <v>12479</v>
      </c>
      <c r="D985" s="35"/>
      <c r="E985" s="35"/>
      <c r="F985" s="35"/>
      <c r="G985" s="35"/>
      <c r="H985" s="35"/>
      <c r="I985" t="s">
        <v>12721</v>
      </c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spans="1:26" ht="30.75" hidden="1" thickBot="1" x14ac:dyDescent="0.3">
      <c r="A986" s="35"/>
      <c r="B986" s="35" t="s">
        <v>12480</v>
      </c>
      <c r="D986" s="35"/>
      <c r="E986" s="35"/>
      <c r="F986" s="35"/>
      <c r="G986" s="35"/>
      <c r="H986" s="35"/>
      <c r="I986" t="s">
        <v>12721</v>
      </c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spans="1:26" ht="30.75" hidden="1" thickBot="1" x14ac:dyDescent="0.3">
      <c r="A987" s="35"/>
      <c r="B987" s="35" t="s">
        <v>12481</v>
      </c>
      <c r="D987" s="35"/>
      <c r="E987" s="35"/>
      <c r="F987" s="35"/>
      <c r="G987" s="35"/>
      <c r="H987" s="35"/>
      <c r="I987" t="s">
        <v>12721</v>
      </c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spans="1:26" ht="75.75" hidden="1" thickBot="1" x14ac:dyDescent="0.3">
      <c r="A988" s="35"/>
      <c r="B988" s="35" t="s">
        <v>12501</v>
      </c>
      <c r="D988" s="35"/>
      <c r="E988" s="35"/>
      <c r="F988" s="35"/>
      <c r="G988" s="35"/>
      <c r="H988" s="35"/>
      <c r="I988" t="s">
        <v>13306</v>
      </c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spans="1:26" ht="75.75" hidden="1" thickBot="1" x14ac:dyDescent="0.3">
      <c r="A989" s="35"/>
      <c r="B989" s="35" t="s">
        <v>12502</v>
      </c>
      <c r="D989" s="35"/>
      <c r="E989" s="35"/>
      <c r="F989" s="35"/>
      <c r="G989" s="35"/>
      <c r="H989" s="35"/>
      <c r="I989" t="s">
        <v>12748</v>
      </c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spans="1:26" ht="45.75" hidden="1" thickBot="1" x14ac:dyDescent="0.3">
      <c r="A990" s="35"/>
      <c r="B990" s="35" t="s">
        <v>12503</v>
      </c>
      <c r="D990" s="35"/>
      <c r="E990" s="35"/>
      <c r="F990" s="35"/>
      <c r="G990" s="35"/>
      <c r="H990" s="35"/>
      <c r="I990" t="s">
        <v>12697</v>
      </c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spans="1:26" ht="45.75" hidden="1" thickBot="1" x14ac:dyDescent="0.3">
      <c r="A991" s="35"/>
      <c r="B991" s="35" t="s">
        <v>12506</v>
      </c>
      <c r="D991" s="35"/>
      <c r="E991" s="35"/>
      <c r="F991" s="35"/>
      <c r="G991" s="35"/>
      <c r="H991" s="35"/>
      <c r="I991" t="s">
        <v>12719</v>
      </c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spans="1:26" ht="75.75" hidden="1" thickBot="1" x14ac:dyDescent="0.3">
      <c r="A992" s="35"/>
      <c r="B992" s="35" t="s">
        <v>12507</v>
      </c>
      <c r="D992" s="35"/>
      <c r="E992" s="35"/>
      <c r="F992" s="35"/>
      <c r="G992" s="35"/>
      <c r="H992" s="35"/>
      <c r="I992" t="s">
        <v>12697</v>
      </c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spans="1:26" ht="75.75" hidden="1" thickBot="1" x14ac:dyDescent="0.3">
      <c r="A993" s="35"/>
      <c r="B993" s="35" t="s">
        <v>12508</v>
      </c>
      <c r="D993" s="35"/>
      <c r="E993" s="35"/>
      <c r="F993" s="35"/>
      <c r="G993" s="35"/>
      <c r="H993" s="35"/>
      <c r="I993" t="s">
        <v>12697</v>
      </c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spans="1:26" ht="75.75" hidden="1" thickBot="1" x14ac:dyDescent="0.3">
      <c r="A994" s="35"/>
      <c r="B994" s="35" t="s">
        <v>12509</v>
      </c>
      <c r="D994" s="35"/>
      <c r="E994" s="35"/>
      <c r="F994" s="35"/>
      <c r="G994" s="35"/>
      <c r="H994" s="35"/>
      <c r="I994" t="s">
        <v>12697</v>
      </c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spans="1:26" ht="75.75" hidden="1" thickBot="1" x14ac:dyDescent="0.3">
      <c r="A995" s="35"/>
      <c r="B995" s="35" t="s">
        <v>12510</v>
      </c>
      <c r="D995" s="35"/>
      <c r="E995" s="35"/>
      <c r="F995" s="35"/>
      <c r="G995" s="35"/>
      <c r="H995" s="35"/>
      <c r="I995" t="s">
        <v>12697</v>
      </c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spans="1:26" ht="75.75" hidden="1" thickBot="1" x14ac:dyDescent="0.3">
      <c r="A996" s="35"/>
      <c r="B996" s="35" t="s">
        <v>12511</v>
      </c>
      <c r="D996" s="35"/>
      <c r="E996" s="35"/>
      <c r="F996" s="35"/>
      <c r="G996" s="35"/>
      <c r="H996" s="35"/>
      <c r="I996" t="s">
        <v>12697</v>
      </c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spans="1:26" ht="75.75" hidden="1" thickBot="1" x14ac:dyDescent="0.3">
      <c r="A997" s="35"/>
      <c r="B997" s="35" t="s">
        <v>12512</v>
      </c>
      <c r="D997" s="35"/>
      <c r="E997" s="35"/>
      <c r="F997" s="35"/>
      <c r="G997" s="35"/>
      <c r="H997" s="35"/>
      <c r="I997" t="s">
        <v>12697</v>
      </c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spans="1:26" ht="45.75" hidden="1" thickBot="1" x14ac:dyDescent="0.3">
      <c r="A998" s="35"/>
      <c r="B998" s="35" t="s">
        <v>12513</v>
      </c>
      <c r="D998" s="35"/>
      <c r="E998" s="35"/>
      <c r="F998" s="35"/>
      <c r="G998" s="35"/>
      <c r="H998" s="35"/>
      <c r="I998" t="s">
        <v>12697</v>
      </c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spans="1:26" ht="45.75" hidden="1" thickBot="1" x14ac:dyDescent="0.3">
      <c r="A999" s="35"/>
      <c r="B999" s="35" t="s">
        <v>12514</v>
      </c>
      <c r="D999" s="35"/>
      <c r="E999" s="35"/>
      <c r="F999" s="35"/>
      <c r="G999" s="35"/>
      <c r="H999" s="35"/>
      <c r="I999" t="s">
        <v>12697</v>
      </c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spans="1:26" ht="75.75" hidden="1" thickBot="1" x14ac:dyDescent="0.3">
      <c r="A1000" s="35"/>
      <c r="B1000" s="35" t="s">
        <v>12515</v>
      </c>
      <c r="D1000" s="35"/>
      <c r="E1000" s="35"/>
      <c r="F1000" s="35"/>
      <c r="G1000" s="35"/>
      <c r="H1000" s="35"/>
      <c r="I1000" t="s">
        <v>12697</v>
      </c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 spans="1:26" hidden="1" x14ac:dyDescent="0.25">
      <c r="B1001" t="s">
        <v>12517</v>
      </c>
      <c r="I1001" t="s">
        <v>13306</v>
      </c>
    </row>
    <row r="1002" spans="1:26" hidden="1" x14ac:dyDescent="0.25">
      <c r="B1002" t="s">
        <v>12519</v>
      </c>
      <c r="I1002" t="s">
        <v>13306</v>
      </c>
    </row>
    <row r="1003" spans="1:26" hidden="1" x14ac:dyDescent="0.25">
      <c r="B1003" t="s">
        <v>12520</v>
      </c>
      <c r="I1003" t="s">
        <v>13306</v>
      </c>
    </row>
    <row r="1004" spans="1:26" hidden="1" x14ac:dyDescent="0.25">
      <c r="B1004" t="s">
        <v>12521</v>
      </c>
      <c r="I1004" t="s">
        <v>12873</v>
      </c>
    </row>
    <row r="1005" spans="1:26" hidden="1" x14ac:dyDescent="0.25">
      <c r="B1005" t="s">
        <v>12522</v>
      </c>
      <c r="I1005" t="s">
        <v>12736</v>
      </c>
    </row>
    <row r="1006" spans="1:26" hidden="1" x14ac:dyDescent="0.25">
      <c r="B1006" t="s">
        <v>12523</v>
      </c>
      <c r="I1006" t="s">
        <v>13306</v>
      </c>
    </row>
    <row r="1007" spans="1:26" hidden="1" x14ac:dyDescent="0.25">
      <c r="B1007" t="s">
        <v>12524</v>
      </c>
      <c r="I1007" t="s">
        <v>13306</v>
      </c>
    </row>
    <row r="1008" spans="1:26" hidden="1" x14ac:dyDescent="0.25">
      <c r="B1008" t="s">
        <v>12525</v>
      </c>
      <c r="I1008" t="s">
        <v>12719</v>
      </c>
    </row>
    <row r="1009" spans="2:9" hidden="1" x14ac:dyDescent="0.25">
      <c r="B1009" t="s">
        <v>12526</v>
      </c>
      <c r="I1009" t="s">
        <v>13306</v>
      </c>
    </row>
    <row r="1010" spans="2:9" hidden="1" x14ac:dyDescent="0.25">
      <c r="B1010" t="s">
        <v>12527</v>
      </c>
      <c r="I1010" t="s">
        <v>12733</v>
      </c>
    </row>
    <row r="1011" spans="2:9" hidden="1" x14ac:dyDescent="0.25">
      <c r="B1011" t="s">
        <v>12534</v>
      </c>
      <c r="I1011" t="s">
        <v>12717</v>
      </c>
    </row>
    <row r="1012" spans="2:9" hidden="1" x14ac:dyDescent="0.25">
      <c r="B1012" t="s">
        <v>12535</v>
      </c>
      <c r="I1012" t="s">
        <v>12717</v>
      </c>
    </row>
    <row r="1013" spans="2:9" hidden="1" x14ac:dyDescent="0.25">
      <c r="B1013" t="s">
        <v>12536</v>
      </c>
      <c r="I1013" t="s">
        <v>12873</v>
      </c>
    </row>
    <row r="1014" spans="2:9" hidden="1" x14ac:dyDescent="0.25">
      <c r="B1014" t="s">
        <v>12537</v>
      </c>
      <c r="I1014" t="s">
        <v>12733</v>
      </c>
    </row>
    <row r="1015" spans="2:9" hidden="1" x14ac:dyDescent="0.25">
      <c r="B1015" t="s">
        <v>12538</v>
      </c>
      <c r="I1015" t="s">
        <v>12708</v>
      </c>
    </row>
    <row r="1016" spans="2:9" hidden="1" x14ac:dyDescent="0.25">
      <c r="B1016" t="s">
        <v>12541</v>
      </c>
      <c r="I1016" t="s">
        <v>12708</v>
      </c>
    </row>
    <row r="1017" spans="2:9" hidden="1" x14ac:dyDescent="0.25">
      <c r="B1017" t="s">
        <v>12542</v>
      </c>
      <c r="I1017" t="s">
        <v>12697</v>
      </c>
    </row>
    <row r="1018" spans="2:9" hidden="1" x14ac:dyDescent="0.25">
      <c r="B1018" t="s">
        <v>12544</v>
      </c>
      <c r="I1018" t="s">
        <v>13306</v>
      </c>
    </row>
    <row r="1019" spans="2:9" hidden="1" x14ac:dyDescent="0.25">
      <c r="B1019" t="s">
        <v>12555</v>
      </c>
      <c r="I1019" t="s">
        <v>12708</v>
      </c>
    </row>
    <row r="1020" spans="2:9" hidden="1" x14ac:dyDescent="0.25">
      <c r="B1020" t="s">
        <v>12556</v>
      </c>
      <c r="I1020" t="s">
        <v>12697</v>
      </c>
    </row>
    <row r="1021" spans="2:9" hidden="1" x14ac:dyDescent="0.25">
      <c r="B1021" t="s">
        <v>12096</v>
      </c>
      <c r="I1021" t="s">
        <v>12736</v>
      </c>
    </row>
    <row r="1022" spans="2:9" hidden="1" x14ac:dyDescent="0.25">
      <c r="B1022" t="s">
        <v>12119</v>
      </c>
      <c r="I1022" t="s">
        <v>12697</v>
      </c>
    </row>
    <row r="1023" spans="2:9" hidden="1" x14ac:dyDescent="0.25">
      <c r="B1023" t="s">
        <v>12588</v>
      </c>
      <c r="I1023" t="s">
        <v>12873</v>
      </c>
    </row>
    <row r="1024" spans="2:9" hidden="1" x14ac:dyDescent="0.25">
      <c r="B1024" t="s">
        <v>12589</v>
      </c>
      <c r="I1024" t="s">
        <v>12697</v>
      </c>
    </row>
    <row r="1025" spans="2:9" hidden="1" x14ac:dyDescent="0.25">
      <c r="B1025" t="s">
        <v>12590</v>
      </c>
      <c r="I1025" t="s">
        <v>12705</v>
      </c>
    </row>
    <row r="1026" spans="2:9" hidden="1" x14ac:dyDescent="0.25">
      <c r="B1026" t="s">
        <v>12591</v>
      </c>
      <c r="I1026" t="s">
        <v>13306</v>
      </c>
    </row>
    <row r="1027" spans="2:9" hidden="1" x14ac:dyDescent="0.25">
      <c r="B1027" t="s">
        <v>12593</v>
      </c>
      <c r="I1027" t="s">
        <v>12708</v>
      </c>
    </row>
    <row r="1028" spans="2:9" hidden="1" x14ac:dyDescent="0.25">
      <c r="B1028" t="s">
        <v>12108</v>
      </c>
      <c r="I1028" t="s">
        <v>12697</v>
      </c>
    </row>
    <row r="1029" spans="2:9" hidden="1" x14ac:dyDescent="0.25">
      <c r="B1029" t="s">
        <v>12596</v>
      </c>
      <c r="I1029" t="s">
        <v>12705</v>
      </c>
    </row>
    <row r="1030" spans="2:9" hidden="1" x14ac:dyDescent="0.25">
      <c r="B1030" t="s">
        <v>12598</v>
      </c>
      <c r="I1030" t="s">
        <v>12873</v>
      </c>
    </row>
    <row r="1031" spans="2:9" hidden="1" x14ac:dyDescent="0.25">
      <c r="B1031" t="s">
        <v>12599</v>
      </c>
      <c r="I1031" t="s">
        <v>12873</v>
      </c>
    </row>
    <row r="1032" spans="2:9" hidden="1" x14ac:dyDescent="0.25">
      <c r="B1032" t="s">
        <v>12600</v>
      </c>
      <c r="I1032" t="s">
        <v>12705</v>
      </c>
    </row>
    <row r="1033" spans="2:9" hidden="1" x14ac:dyDescent="0.25">
      <c r="B1033" t="s">
        <v>12601</v>
      </c>
      <c r="I1033" t="s">
        <v>13306</v>
      </c>
    </row>
    <row r="1034" spans="2:9" hidden="1" x14ac:dyDescent="0.25">
      <c r="B1034" t="s">
        <v>12602</v>
      </c>
      <c r="I1034" t="s">
        <v>12737</v>
      </c>
    </row>
    <row r="1035" spans="2:9" hidden="1" x14ac:dyDescent="0.25">
      <c r="B1035" t="s">
        <v>12603</v>
      </c>
      <c r="I1035" t="s">
        <v>13306</v>
      </c>
    </row>
    <row r="1036" spans="2:9" hidden="1" x14ac:dyDescent="0.25">
      <c r="B1036" t="s">
        <v>12604</v>
      </c>
      <c r="I1036" t="s">
        <v>12736</v>
      </c>
    </row>
    <row r="1037" spans="2:9" hidden="1" x14ac:dyDescent="0.25">
      <c r="B1037" t="s">
        <v>12605</v>
      </c>
      <c r="I1037" t="s">
        <v>12697</v>
      </c>
    </row>
    <row r="1038" spans="2:9" hidden="1" x14ac:dyDescent="0.25">
      <c r="B1038" t="s">
        <v>12606</v>
      </c>
      <c r="I1038" t="s">
        <v>12873</v>
      </c>
    </row>
    <row r="1039" spans="2:9" hidden="1" x14ac:dyDescent="0.25">
      <c r="B1039" t="s">
        <v>12609</v>
      </c>
      <c r="I1039" t="s">
        <v>12719</v>
      </c>
    </row>
    <row r="1040" spans="2:9" hidden="1" x14ac:dyDescent="0.25">
      <c r="B1040" t="s">
        <v>12610</v>
      </c>
      <c r="I1040" t="s">
        <v>12733</v>
      </c>
    </row>
    <row r="1041" spans="2:9" hidden="1" x14ac:dyDescent="0.25">
      <c r="B1041" t="s">
        <v>12611</v>
      </c>
      <c r="I1041" t="s">
        <v>13306</v>
      </c>
    </row>
    <row r="1042" spans="2:9" x14ac:dyDescent="0.25">
      <c r="B1042" t="s">
        <v>12157</v>
      </c>
      <c r="I1042" t="s">
        <v>12705</v>
      </c>
    </row>
    <row r="1043" spans="2:9" hidden="1" x14ac:dyDescent="0.25">
      <c r="B1043" t="s">
        <v>12614</v>
      </c>
      <c r="I1043" t="s">
        <v>13306</v>
      </c>
    </row>
    <row r="1044" spans="2:9" hidden="1" x14ac:dyDescent="0.25">
      <c r="B1044" t="s">
        <v>12616</v>
      </c>
      <c r="I1044" t="s">
        <v>12708</v>
      </c>
    </row>
    <row r="1045" spans="2:9" hidden="1" x14ac:dyDescent="0.25">
      <c r="B1045" t="s">
        <v>12617</v>
      </c>
      <c r="I1045" t="s">
        <v>12705</v>
      </c>
    </row>
    <row r="1046" spans="2:9" hidden="1" x14ac:dyDescent="0.25">
      <c r="B1046" t="s">
        <v>12618</v>
      </c>
      <c r="I1046" t="s">
        <v>12736</v>
      </c>
    </row>
    <row r="1047" spans="2:9" hidden="1" x14ac:dyDescent="0.25">
      <c r="B1047" t="s">
        <v>12619</v>
      </c>
      <c r="I1047" t="s">
        <v>12733</v>
      </c>
    </row>
    <row r="1048" spans="2:9" hidden="1" x14ac:dyDescent="0.25">
      <c r="B1048" t="s">
        <v>12620</v>
      </c>
      <c r="I1048" t="s">
        <v>13306</v>
      </c>
    </row>
    <row r="1049" spans="2:9" hidden="1" x14ac:dyDescent="0.25">
      <c r="B1049" t="s">
        <v>12621</v>
      </c>
      <c r="I1049" t="s">
        <v>12717</v>
      </c>
    </row>
    <row r="1050" spans="2:9" hidden="1" x14ac:dyDescent="0.25">
      <c r="B1050" t="s">
        <v>12622</v>
      </c>
      <c r="I1050" t="s">
        <v>13306</v>
      </c>
    </row>
    <row r="1051" spans="2:9" hidden="1" x14ac:dyDescent="0.25">
      <c r="B1051" t="s">
        <v>12623</v>
      </c>
      <c r="I1051" t="s">
        <v>12697</v>
      </c>
    </row>
    <row r="1052" spans="2:9" hidden="1" x14ac:dyDescent="0.25">
      <c r="B1052" t="s">
        <v>12624</v>
      </c>
      <c r="I1052" t="s">
        <v>12708</v>
      </c>
    </row>
    <row r="1053" spans="2:9" hidden="1" x14ac:dyDescent="0.25">
      <c r="B1053" t="s">
        <v>12626</v>
      </c>
      <c r="I1053" t="s">
        <v>12873</v>
      </c>
    </row>
    <row r="1054" spans="2:9" hidden="1" x14ac:dyDescent="0.25">
      <c r="B1054" t="s">
        <v>12627</v>
      </c>
      <c r="I1054" t="s">
        <v>13306</v>
      </c>
    </row>
    <row r="1055" spans="2:9" hidden="1" x14ac:dyDescent="0.25">
      <c r="B1055" t="s">
        <v>12628</v>
      </c>
      <c r="I1055" t="s">
        <v>13306</v>
      </c>
    </row>
    <row r="1056" spans="2:9" hidden="1" x14ac:dyDescent="0.25">
      <c r="B1056" t="s">
        <v>12629</v>
      </c>
      <c r="I1056" t="s">
        <v>13306</v>
      </c>
    </row>
    <row r="1057" spans="2:9" hidden="1" x14ac:dyDescent="0.25">
      <c r="B1057" t="s">
        <v>12630</v>
      </c>
      <c r="I1057" t="s">
        <v>13306</v>
      </c>
    </row>
    <row r="1058" spans="2:9" hidden="1" x14ac:dyDescent="0.25">
      <c r="B1058" t="s">
        <v>12631</v>
      </c>
      <c r="I1058" t="s">
        <v>12708</v>
      </c>
    </row>
    <row r="1059" spans="2:9" hidden="1" x14ac:dyDescent="0.25">
      <c r="B1059" t="s">
        <v>12633</v>
      </c>
      <c r="I1059" t="s">
        <v>12705</v>
      </c>
    </row>
    <row r="1060" spans="2:9" hidden="1" x14ac:dyDescent="0.25">
      <c r="B1060" t="s">
        <v>12634</v>
      </c>
      <c r="I1060" t="s">
        <v>12719</v>
      </c>
    </row>
    <row r="1061" spans="2:9" hidden="1" x14ac:dyDescent="0.25">
      <c r="B1061" t="s">
        <v>12636</v>
      </c>
      <c r="I1061" t="s">
        <v>12697</v>
      </c>
    </row>
    <row r="1062" spans="2:9" hidden="1" x14ac:dyDescent="0.25">
      <c r="B1062" t="s">
        <v>12643</v>
      </c>
      <c r="I1062" t="s">
        <v>13306</v>
      </c>
    </row>
    <row r="1063" spans="2:9" hidden="1" x14ac:dyDescent="0.25">
      <c r="B1063" t="s">
        <v>12644</v>
      </c>
      <c r="I1063" t="s">
        <v>12697</v>
      </c>
    </row>
    <row r="1064" spans="2:9" hidden="1" x14ac:dyDescent="0.25">
      <c r="B1064" t="s">
        <v>12645</v>
      </c>
      <c r="I1064" t="s">
        <v>12697</v>
      </c>
    </row>
    <row r="1065" spans="2:9" hidden="1" x14ac:dyDescent="0.25">
      <c r="B1065" t="s">
        <v>12646</v>
      </c>
      <c r="I1065" t="s">
        <v>12697</v>
      </c>
    </row>
    <row r="1066" spans="2:9" hidden="1" x14ac:dyDescent="0.25">
      <c r="B1066" t="s">
        <v>12647</v>
      </c>
      <c r="I1066" t="s">
        <v>12697</v>
      </c>
    </row>
    <row r="1067" spans="2:9" hidden="1" x14ac:dyDescent="0.25">
      <c r="B1067" t="s">
        <v>12648</v>
      </c>
      <c r="I1067" t="s">
        <v>13306</v>
      </c>
    </row>
    <row r="1068" spans="2:9" hidden="1" x14ac:dyDescent="0.25">
      <c r="B1068" t="s">
        <v>12649</v>
      </c>
      <c r="I1068" t="s">
        <v>12770</v>
      </c>
    </row>
    <row r="1069" spans="2:9" hidden="1" x14ac:dyDescent="0.25">
      <c r="B1069" t="s">
        <v>12170</v>
      </c>
      <c r="I1069" t="s">
        <v>12711</v>
      </c>
    </row>
    <row r="1070" spans="2:9" hidden="1" x14ac:dyDescent="0.25">
      <c r="B1070" t="s">
        <v>12650</v>
      </c>
      <c r="I1070" t="s">
        <v>12733</v>
      </c>
    </row>
    <row r="1071" spans="2:9" hidden="1" x14ac:dyDescent="0.25">
      <c r="B1071" t="s">
        <v>12651</v>
      </c>
      <c r="I1071" t="s">
        <v>12737</v>
      </c>
    </row>
    <row r="1072" spans="2:9" hidden="1" x14ac:dyDescent="0.25">
      <c r="B1072" t="s">
        <v>12652</v>
      </c>
      <c r="I1072" t="s">
        <v>12873</v>
      </c>
    </row>
    <row r="1073" spans="2:9" hidden="1" x14ac:dyDescent="0.25">
      <c r="B1073" t="s">
        <v>12653</v>
      </c>
      <c r="I1073" t="s">
        <v>12733</v>
      </c>
    </row>
    <row r="1074" spans="2:9" hidden="1" x14ac:dyDescent="0.25">
      <c r="B1074" t="s">
        <v>12118</v>
      </c>
      <c r="I1074" t="s">
        <v>12733</v>
      </c>
    </row>
    <row r="1075" spans="2:9" hidden="1" x14ac:dyDescent="0.25">
      <c r="B1075" t="s">
        <v>12658</v>
      </c>
      <c r="I1075" t="s">
        <v>12697</v>
      </c>
    </row>
    <row r="1076" spans="2:9" hidden="1" x14ac:dyDescent="0.25">
      <c r="B1076" t="s">
        <v>12660</v>
      </c>
      <c r="I1076" t="s">
        <v>12708</v>
      </c>
    </row>
    <row r="1077" spans="2:9" hidden="1" x14ac:dyDescent="0.25">
      <c r="B1077" t="s">
        <v>12661</v>
      </c>
      <c r="I1077" t="s">
        <v>12697</v>
      </c>
    </row>
    <row r="1078" spans="2:9" hidden="1" x14ac:dyDescent="0.25">
      <c r="B1078" t="s">
        <v>12663</v>
      </c>
      <c r="I1078" t="s">
        <v>12711</v>
      </c>
    </row>
    <row r="1079" spans="2:9" hidden="1" x14ac:dyDescent="0.25">
      <c r="B1079" t="s">
        <v>12664</v>
      </c>
      <c r="I1079" t="s">
        <v>12711</v>
      </c>
    </row>
    <row r="1080" spans="2:9" hidden="1" x14ac:dyDescent="0.25">
      <c r="B1080" t="s">
        <v>12665</v>
      </c>
      <c r="I1080" t="s">
        <v>12873</v>
      </c>
    </row>
    <row r="1081" spans="2:9" hidden="1" x14ac:dyDescent="0.25">
      <c r="B1081" t="s">
        <v>12667</v>
      </c>
      <c r="I1081" t="s">
        <v>12697</v>
      </c>
    </row>
    <row r="1082" spans="2:9" hidden="1" x14ac:dyDescent="0.25">
      <c r="B1082" t="s">
        <v>12668</v>
      </c>
      <c r="I1082" t="s">
        <v>12719</v>
      </c>
    </row>
    <row r="1083" spans="2:9" hidden="1" x14ac:dyDescent="0.25">
      <c r="B1083" t="s">
        <v>12669</v>
      </c>
      <c r="I1083" t="s">
        <v>12719</v>
      </c>
    </row>
    <row r="1084" spans="2:9" hidden="1" x14ac:dyDescent="0.25">
      <c r="B1084" t="s">
        <v>12671</v>
      </c>
      <c r="I1084" t="s">
        <v>13306</v>
      </c>
    </row>
    <row r="1085" spans="2:9" hidden="1" x14ac:dyDescent="0.25">
      <c r="B1085" t="s">
        <v>12672</v>
      </c>
      <c r="I1085" t="s">
        <v>12705</v>
      </c>
    </row>
    <row r="1086" spans="2:9" hidden="1" x14ac:dyDescent="0.25">
      <c r="B1086" t="s">
        <v>12673</v>
      </c>
      <c r="I1086" t="s">
        <v>12777</v>
      </c>
    </row>
    <row r="1087" spans="2:9" hidden="1" x14ac:dyDescent="0.25">
      <c r="B1087" t="s">
        <v>12674</v>
      </c>
      <c r="I1087" t="s">
        <v>12873</v>
      </c>
    </row>
    <row r="1088" spans="2:9" hidden="1" x14ac:dyDescent="0.25">
      <c r="B1088" t="s">
        <v>12675</v>
      </c>
      <c r="I1088" t="s">
        <v>12697</v>
      </c>
    </row>
    <row r="1089" spans="2:9" hidden="1" x14ac:dyDescent="0.25">
      <c r="B1089" t="s">
        <v>12676</v>
      </c>
      <c r="I1089" t="s">
        <v>12733</v>
      </c>
    </row>
    <row r="1090" spans="2:9" hidden="1" x14ac:dyDescent="0.25">
      <c r="B1090" t="s">
        <v>12677</v>
      </c>
      <c r="I1090" t="s">
        <v>12719</v>
      </c>
    </row>
    <row r="1091" spans="2:9" hidden="1" x14ac:dyDescent="0.25">
      <c r="B1091" t="s">
        <v>12678</v>
      </c>
      <c r="I1091" t="s">
        <v>12719</v>
      </c>
    </row>
    <row r="1092" spans="2:9" hidden="1" x14ac:dyDescent="0.25">
      <c r="B1092" s="10" t="s">
        <v>12346</v>
      </c>
      <c r="I1092" t="s">
        <v>12697</v>
      </c>
    </row>
    <row r="1093" spans="2:9" hidden="1" x14ac:dyDescent="0.25">
      <c r="B1093" s="10" t="s">
        <v>12367</v>
      </c>
      <c r="I1093" t="s">
        <v>12697</v>
      </c>
    </row>
    <row r="1094" spans="2:9" hidden="1" x14ac:dyDescent="0.25">
      <c r="B1094" s="10" t="s">
        <v>12332</v>
      </c>
      <c r="I1094" t="s">
        <v>13310</v>
      </c>
    </row>
    <row r="1095" spans="2:9" hidden="1" x14ac:dyDescent="0.25">
      <c r="B1095" s="60" t="s">
        <v>12104</v>
      </c>
      <c r="I1095" s="61" t="s">
        <v>12708</v>
      </c>
    </row>
    <row r="1096" spans="2:9" hidden="1" x14ac:dyDescent="0.25">
      <c r="B1096" s="14" t="s">
        <v>12105</v>
      </c>
      <c r="I1096" s="59" t="s">
        <v>12721</v>
      </c>
    </row>
    <row r="1097" spans="2:9" hidden="1" x14ac:dyDescent="0.25">
      <c r="B1097" s="14" t="s">
        <v>12106</v>
      </c>
      <c r="I1097" s="59" t="s">
        <v>12721</v>
      </c>
    </row>
    <row r="1098" spans="2:9" hidden="1" x14ac:dyDescent="0.25">
      <c r="B1098" s="14" t="s">
        <v>12111</v>
      </c>
      <c r="I1098" t="s">
        <v>12708</v>
      </c>
    </row>
    <row r="1099" spans="2:9" hidden="1" x14ac:dyDescent="0.25">
      <c r="B1099" s="14" t="s">
        <v>12113</v>
      </c>
      <c r="I1099" s="59" t="s">
        <v>12705</v>
      </c>
    </row>
    <row r="1100" spans="2:9" hidden="1" x14ac:dyDescent="0.25">
      <c r="B1100" s="14" t="s">
        <v>12114</v>
      </c>
      <c r="I1100" s="59" t="s">
        <v>12705</v>
      </c>
    </row>
    <row r="1101" spans="2:9" hidden="1" x14ac:dyDescent="0.25">
      <c r="B1101" s="11" t="s">
        <v>12147</v>
      </c>
      <c r="I1101" t="s">
        <v>12739</v>
      </c>
    </row>
    <row r="1102" spans="2:9" x14ac:dyDescent="0.25">
      <c r="B1102" s="10" t="s">
        <v>12134</v>
      </c>
      <c r="I1102" t="s">
        <v>12697</v>
      </c>
    </row>
    <row r="1103" spans="2:9" x14ac:dyDescent="0.25">
      <c r="B1103" s="10" t="s">
        <v>12134</v>
      </c>
      <c r="I1103" t="s">
        <v>12697</v>
      </c>
    </row>
    <row r="1104" spans="2:9" hidden="1" x14ac:dyDescent="0.25">
      <c r="B1104" s="62" t="s">
        <v>12189</v>
      </c>
      <c r="I1104" s="52" t="s">
        <v>12708</v>
      </c>
    </row>
    <row r="1105" spans="2:9" hidden="1" x14ac:dyDescent="0.25">
      <c r="B1105" s="10" t="s">
        <v>12215</v>
      </c>
      <c r="I1105" t="s">
        <v>12770</v>
      </c>
    </row>
    <row r="1106" spans="2:9" hidden="1" x14ac:dyDescent="0.25">
      <c r="B1106" s="15" t="s">
        <v>12327</v>
      </c>
      <c r="I1106" t="s">
        <v>12748</v>
      </c>
    </row>
    <row r="1107" spans="2:9" hidden="1" x14ac:dyDescent="0.25">
      <c r="B1107" s="15" t="s">
        <v>12208</v>
      </c>
      <c r="I1107" t="s">
        <v>12717</v>
      </c>
    </row>
    <row r="1108" spans="2:9" hidden="1" x14ac:dyDescent="0.25">
      <c r="B1108" s="15" t="s">
        <v>12382</v>
      </c>
      <c r="I1108" t="s">
        <v>12873</v>
      </c>
    </row>
    <row r="1109" spans="2:9" hidden="1" x14ac:dyDescent="0.25">
      <c r="B1109" s="24" t="s">
        <v>12389</v>
      </c>
      <c r="I1109" t="s">
        <v>12770</v>
      </c>
    </row>
    <row r="1110" spans="2:9" x14ac:dyDescent="0.25">
      <c r="B1110" s="15" t="s">
        <v>12307</v>
      </c>
      <c r="I1110" t="s">
        <v>12697</v>
      </c>
    </row>
    <row r="1111" spans="2:9" hidden="1" x14ac:dyDescent="0.25">
      <c r="B1111" s="16" t="s">
        <v>12371</v>
      </c>
      <c r="I1111" t="s">
        <v>12697</v>
      </c>
    </row>
    <row r="1112" spans="2:9" hidden="1" x14ac:dyDescent="0.25">
      <c r="B1112" s="15" t="s">
        <v>12350</v>
      </c>
      <c r="I1112" t="s">
        <v>12737</v>
      </c>
    </row>
  </sheetData>
  <autoFilter ref="A1:L1112" xr:uid="{D18AE5C6-1ACF-4FEB-B2AF-5FB987B427F7}">
    <filterColumn colId="1">
      <filters>
        <filter val="ADMINISTRADORA DE FONDOS DE INVERSION VISION ADVISORS S.A."/>
        <filter val="AURUS S.A. ADMINISTRADORA DE FONDOS DE INVERSION"/>
        <filter val="BANCO DE CREDITO E INVERSIONES"/>
        <filter val="BICE INVERSIONES ADMINISTRADORA GENERAL DE FONDOS S.A."/>
        <filter val="CELFIN CAPITAL ADM. DE FONDOS DE INVERSION DE CAPITAL EXTRANJERO S.A."/>
        <filter val="CHILETECH S.A. ADMINISTRADORA DE FONDOS DE INVERSION"/>
        <filter val="CIMENTA ADMINISTRADORA DE FONDOS DE INVERSION S.A."/>
        <filter val="CMB PRIME ADMINISTRADORA DE FONDOS DE INVERSION S.A."/>
        <filter val="COMPANIA DE INVERSIONES LA ESPANOLA S.A."/>
        <filter val="COMPAÑIA DE INVERSIONES LA ESPAÑOLA S.A."/>
        <filter val="COMPASS GROUP S.A. ASESORES DE INVERSION"/>
        <filter val="ECONSULT ADMINISTRADORA DE FONDOS DE INVERSION S.A."/>
        <filter val="EFLA CHILE ADM DE FDOS DE INVERS DE CAPITAL EXTRANJERO S.A"/>
        <filter val="ESVAL S.A. (EX - INVERSIONES OTPPB CHILE III S.A.)"/>
        <filter val="FISCHER &amp; ZABALA ADMINISTRADORA DE FONDOS DE INVERSION S.A."/>
        <filter val="FORESTA ADMINISTRADORA DE FONDOS DE INVERSION S.A."/>
        <filter val="IGM ADMINISTRADORA DE FONDOS DE INVERSION PRIVADO S.A."/>
        <filter val="INDEPENDENCIA S.A., ADMINISTRADORA DE FONDOS DE INVERSION"/>
        <filter val="INVERBRAS DE CHILE S.A."/>
        <filter val="INVERCAP S.A."/>
        <filter val="INVERMAR S.A."/>
        <filter val="INVERNOVA S.A."/>
        <filter val="INVERSIONES AGRICOLAS Y COMERCIALES S.A."/>
        <filter val="INVERSIONES AGUAS METROPOLITANAS S.A."/>
        <filter val="INVERSIONES ALSACIA S.A."/>
        <filter val="INVERSIONES AYS TRES S.A."/>
        <filter val="INVERSIONES CMPC S.A."/>
        <filter val="INVERSIONES COVADONGA S.A."/>
        <filter val="INVERSIONES ELECTRICAS DEL SUR S.A."/>
        <filter val="INVERSIONES GRUPO AVAL CHILE S.A."/>
        <filter val="INVERSIONES HISPANIA S.A."/>
        <filter val="INVERSIONES INNOVADORAS S.A."/>
        <filter val="INVERSIONES LA CONSTRUCCION S.A."/>
        <filter val="INVERSIONES LENGA S.A."/>
        <filter val="INVERSIONES MAGALLANES S.A."/>
        <filter val="INVERSIONES NUEVA REGION S.A."/>
        <filter val="INVERSIONES NUTRAVALOR S.A."/>
        <filter val="INVERSIONES PREVISION SECURITY LIMITADA"/>
        <filter val="INVERSIONES SIEMEL S.A."/>
        <filter val="INVERSIONES SOUTHWATER LIMITADA"/>
        <filter val="INVERSIONES TRICAHUE S.A."/>
        <filter val="INVERSIONES UNESPA S.A."/>
        <filter val="INVERSIONES UNION ESPAÑOLA S.A."/>
        <filter val="INVERSIONES Y RENTAS S.A."/>
        <filter val="INVERSORA ANDINA S.A."/>
        <filter val="INVERTEC FOODS S.A."/>
        <filter val="INVEXANS S.A."/>
        <filter val="ISHARES 0-5 YEAR INV GRADE CORP BOND ETF"/>
        <filter val="ISHARES IBOXX $ INV GRADE CORP. BOND ETF"/>
        <filter val="LAS AMERICAS ADMINISTRADORA DE FONDOS DE INVERSION S.A."/>
        <filter val="LQ INVERSIONES FINANCIERAS S.A."/>
        <filter val="MARITIMA DE INVERSIONES S.A."/>
        <filter val="MONEDA S.A. ADMINISTRADORA DE FONDOS DE INVERSION"/>
        <filter val="PROPERTY CHILE S.A. ADMINISTRADORA DE FONDOS DE INVERSION"/>
        <filter val="RABOINVESTMENTS CHILE S.A."/>
        <filter val="RENOVARUM ADMINISTRADORA DE FONDOS DE INVERSION S.A."/>
        <filter val="SAN FRANCISCO INVESTMENT S.A."/>
        <filter val="SOC DE INVERSIONES NORTE SUR S.A."/>
        <filter val="SOC DE INVERSIONES ORO BLANCO S.A."/>
        <filter val="SOC DE INVERSIONES PAMPA CALICHERA S.A."/>
        <filter val="SOC. INVER. PAMPA CALICHERA S.A. SERIE A"/>
        <filter val="SOC. INVER. PAMPA CALICHERA S.A. SERIE B"/>
        <filter val="SOCIEDAD DE INVERSIONES CAMPOS CHILENOS S.A."/>
        <filter val="SOCIEDAD DE INVERSIONES NORTE SUR S.A."/>
        <filter val="SOCIEDAD DE INVERSIONES ORO BLANCO S.A."/>
        <filter val="SOCIEDAD DE INVERSIONES PAMPA CALICHERA S.A."/>
        <filter val="SOPROLE INVERSIONES S.A."/>
        <filter val="TOESCA S.A. ADMINISTRADORA DE FONDOS DE INVERSION"/>
        <filter val="TORONTO TRUST, ADMINISTRADORA DE FONDOS DE INVERSION S.A."/>
      </filters>
    </filterColumn>
    <sortState xmlns:xlrd2="http://schemas.microsoft.com/office/spreadsheetml/2017/richdata2" ref="A2:L897">
      <sortCondition ref="B1:B897"/>
    </sortState>
  </autoFilter>
  <dataValidations count="1">
    <dataValidation type="list" allowBlank="1" showInputMessage="1" showErrorMessage="1" sqref="I1098:I1112" xr:uid="{4D2E64F6-C69E-44DC-9C3F-E5600E60FC8D}">
      <formula1>$H$2:$H$20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6A83-31DF-4551-A310-407D68E38FBA}">
  <dimension ref="A1:AVP1581"/>
  <sheetViews>
    <sheetView topLeftCell="AB5" workbookViewId="0">
      <selection activeCell="AG9" sqref="AG9"/>
    </sheetView>
  </sheetViews>
  <sheetFormatPr baseColWidth="10" defaultRowHeight="15" x14ac:dyDescent="0.25"/>
  <cols>
    <col min="1" max="1" width="15.28515625" bestFit="1" customWidth="1"/>
    <col min="2" max="2" width="17.85546875" style="2" bestFit="1" customWidth="1"/>
    <col min="3" max="1263" width="17.85546875" bestFit="1" customWidth="1"/>
    <col min="1264" max="1266" width="18.85546875" bestFit="1" customWidth="1"/>
  </cols>
  <sheetData>
    <row r="1" spans="1:1264" x14ac:dyDescent="0.25">
      <c r="A1" s="5" t="s">
        <v>12083</v>
      </c>
      <c r="B1" t="s">
        <v>12092</v>
      </c>
    </row>
    <row r="2" spans="1:1264" x14ac:dyDescent="0.25">
      <c r="A2" s="5" t="s">
        <v>2</v>
      </c>
      <c r="B2" t="s">
        <v>12092</v>
      </c>
    </row>
    <row r="3" spans="1:1264" x14ac:dyDescent="0.25">
      <c r="B3"/>
    </row>
    <row r="4" spans="1:1264" x14ac:dyDescent="0.25">
      <c r="A4" s="5" t="s">
        <v>12081</v>
      </c>
      <c r="B4" s="5" t="s">
        <v>4</v>
      </c>
    </row>
    <row r="5" spans="1:1264" x14ac:dyDescent="0.25">
      <c r="A5" s="5" t="s">
        <v>12082</v>
      </c>
      <c r="B5" t="s">
        <v>5636</v>
      </c>
      <c r="C5" t="s">
        <v>539</v>
      </c>
      <c r="D5" t="s">
        <v>1271</v>
      </c>
      <c r="E5" t="s">
        <v>524</v>
      </c>
      <c r="F5" t="s">
        <v>1273</v>
      </c>
      <c r="G5" t="s">
        <v>1411</v>
      </c>
      <c r="H5" t="s">
        <v>1275</v>
      </c>
      <c r="I5" t="s">
        <v>33</v>
      </c>
      <c r="J5" t="s">
        <v>1658</v>
      </c>
      <c r="K5" t="s">
        <v>1692</v>
      </c>
      <c r="L5" t="s">
        <v>287</v>
      </c>
      <c r="M5" t="s">
        <v>11596</v>
      </c>
      <c r="N5" t="s">
        <v>1872</v>
      </c>
      <c r="O5" t="s">
        <v>1869</v>
      </c>
      <c r="P5" t="s">
        <v>4501</v>
      </c>
      <c r="Q5" t="s">
        <v>43</v>
      </c>
      <c r="R5" t="s">
        <v>1694</v>
      </c>
      <c r="S5" t="s">
        <v>273</v>
      </c>
      <c r="T5" t="s">
        <v>1989</v>
      </c>
      <c r="U5" t="s">
        <v>2553</v>
      </c>
      <c r="V5" t="s">
        <v>432</v>
      </c>
      <c r="W5" t="s">
        <v>434</v>
      </c>
      <c r="X5" t="s">
        <v>1906</v>
      </c>
      <c r="Y5" t="s">
        <v>11720</v>
      </c>
      <c r="Z5" t="s">
        <v>10899</v>
      </c>
      <c r="AA5" t="s">
        <v>5037</v>
      </c>
      <c r="AB5" t="s">
        <v>563</v>
      </c>
      <c r="AC5" t="s">
        <v>4358</v>
      </c>
      <c r="AD5" t="s">
        <v>9889</v>
      </c>
      <c r="AE5" t="s">
        <v>4797</v>
      </c>
      <c r="AF5" t="s">
        <v>47</v>
      </c>
      <c r="AG5" t="s">
        <v>6512</v>
      </c>
      <c r="AH5" t="s">
        <v>182</v>
      </c>
      <c r="AI5" t="s">
        <v>2851</v>
      </c>
      <c r="AJ5" t="s">
        <v>7570</v>
      </c>
      <c r="AK5" t="s">
        <v>2316</v>
      </c>
      <c r="AL5" t="s">
        <v>520</v>
      </c>
      <c r="AM5" t="s">
        <v>4851</v>
      </c>
      <c r="AN5" t="s">
        <v>101</v>
      </c>
      <c r="AO5" t="s">
        <v>2198</v>
      </c>
      <c r="AP5" t="s">
        <v>1269</v>
      </c>
      <c r="AQ5" t="s">
        <v>3062</v>
      </c>
      <c r="AR5" t="s">
        <v>53</v>
      </c>
      <c r="AS5" t="s">
        <v>2849</v>
      </c>
      <c r="AT5" t="s">
        <v>2095</v>
      </c>
      <c r="AU5" t="s">
        <v>5358</v>
      </c>
      <c r="AV5" t="s">
        <v>10623</v>
      </c>
      <c r="AW5" t="s">
        <v>418</v>
      </c>
      <c r="AX5" t="s">
        <v>1912</v>
      </c>
      <c r="AY5" t="s">
        <v>1901</v>
      </c>
      <c r="AZ5" t="s">
        <v>4408</v>
      </c>
      <c r="BA5" t="s">
        <v>10746</v>
      </c>
      <c r="BB5" t="s">
        <v>6402</v>
      </c>
      <c r="BC5" t="s">
        <v>457</v>
      </c>
      <c r="BD5" t="s">
        <v>1837</v>
      </c>
      <c r="BE5" t="s">
        <v>1663</v>
      </c>
      <c r="BF5" t="s">
        <v>10531</v>
      </c>
      <c r="BG5" t="s">
        <v>504</v>
      </c>
      <c r="BH5" t="s">
        <v>8919</v>
      </c>
      <c r="BI5" t="s">
        <v>2156</v>
      </c>
      <c r="BJ5" t="s">
        <v>1754</v>
      </c>
      <c r="BK5" t="s">
        <v>1022</v>
      </c>
      <c r="BL5" t="s">
        <v>2059</v>
      </c>
      <c r="BM5" t="s">
        <v>2064</v>
      </c>
      <c r="BN5" t="s">
        <v>1042</v>
      </c>
      <c r="BO5" t="s">
        <v>51</v>
      </c>
      <c r="BP5" t="s">
        <v>49</v>
      </c>
      <c r="BQ5" t="s">
        <v>7845</v>
      </c>
      <c r="BR5" t="s">
        <v>7857</v>
      </c>
      <c r="BS5" t="s">
        <v>7843</v>
      </c>
      <c r="BT5" t="s">
        <v>759</v>
      </c>
      <c r="BU5" t="s">
        <v>761</v>
      </c>
      <c r="BV5" t="s">
        <v>763</v>
      </c>
      <c r="BW5" t="s">
        <v>765</v>
      </c>
      <c r="BX5" t="s">
        <v>89</v>
      </c>
      <c r="BY5" t="s">
        <v>95</v>
      </c>
      <c r="BZ5" t="s">
        <v>1065</v>
      </c>
      <c r="CA5" t="s">
        <v>1067</v>
      </c>
      <c r="CB5" t="s">
        <v>132</v>
      </c>
      <c r="CC5" t="s">
        <v>134</v>
      </c>
      <c r="CD5" t="s">
        <v>415</v>
      </c>
      <c r="CE5" t="s">
        <v>417</v>
      </c>
      <c r="CF5" t="s">
        <v>1958</v>
      </c>
      <c r="CG5" t="s">
        <v>1981</v>
      </c>
      <c r="CH5" t="s">
        <v>1983</v>
      </c>
      <c r="CI5" t="s">
        <v>1985</v>
      </c>
      <c r="CJ5" t="s">
        <v>409</v>
      </c>
      <c r="CK5" t="s">
        <v>1496</v>
      </c>
      <c r="CL5" t="s">
        <v>1494</v>
      </c>
      <c r="CM5" t="s">
        <v>1461</v>
      </c>
      <c r="CN5" t="s">
        <v>5648</v>
      </c>
      <c r="CO5" t="s">
        <v>317</v>
      </c>
      <c r="CP5" t="s">
        <v>319</v>
      </c>
      <c r="CQ5" t="s">
        <v>1476</v>
      </c>
      <c r="CR5" t="s">
        <v>1474</v>
      </c>
      <c r="CS5" t="s">
        <v>1478</v>
      </c>
      <c r="CT5" t="s">
        <v>536</v>
      </c>
      <c r="CU5" t="s">
        <v>60</v>
      </c>
      <c r="CV5" t="s">
        <v>62</v>
      </c>
      <c r="CW5" t="s">
        <v>8440</v>
      </c>
      <c r="CX5" t="s">
        <v>8443</v>
      </c>
      <c r="CY5" t="s">
        <v>8446</v>
      </c>
      <c r="CZ5" t="s">
        <v>1057</v>
      </c>
      <c r="DA5" t="s">
        <v>1069</v>
      </c>
      <c r="DB5" t="s">
        <v>1099</v>
      </c>
      <c r="DC5" t="s">
        <v>3846</v>
      </c>
      <c r="DD5" t="s">
        <v>3848</v>
      </c>
      <c r="DE5" t="s">
        <v>7965</v>
      </c>
      <c r="DF5" t="s">
        <v>7967</v>
      </c>
      <c r="DG5" t="s">
        <v>7969</v>
      </c>
      <c r="DH5" t="s">
        <v>7971</v>
      </c>
      <c r="DI5" t="s">
        <v>7973</v>
      </c>
      <c r="DJ5" t="s">
        <v>3839</v>
      </c>
      <c r="DK5" t="s">
        <v>3841</v>
      </c>
      <c r="DL5" t="s">
        <v>3843</v>
      </c>
      <c r="DM5" t="s">
        <v>1214</v>
      </c>
      <c r="DN5" t="s">
        <v>1216</v>
      </c>
      <c r="DO5" t="s">
        <v>1044</v>
      </c>
      <c r="DP5" t="s">
        <v>300</v>
      </c>
      <c r="DQ5" t="s">
        <v>305</v>
      </c>
      <c r="DR5" t="s">
        <v>739</v>
      </c>
      <c r="DS5" t="s">
        <v>737</v>
      </c>
      <c r="DT5" t="s">
        <v>735</v>
      </c>
      <c r="DU5" t="s">
        <v>4736</v>
      </c>
      <c r="DV5" t="s">
        <v>4191</v>
      </c>
      <c r="DW5" t="s">
        <v>4187</v>
      </c>
      <c r="DX5" t="s">
        <v>4189</v>
      </c>
      <c r="DY5" t="s">
        <v>4176</v>
      </c>
      <c r="DZ5" t="s">
        <v>4178</v>
      </c>
      <c r="EA5" t="s">
        <v>381</v>
      </c>
      <c r="EB5" t="s">
        <v>3611</v>
      </c>
      <c r="EC5" t="s">
        <v>87</v>
      </c>
      <c r="ED5" t="s">
        <v>164</v>
      </c>
      <c r="EE5" t="s">
        <v>162</v>
      </c>
      <c r="EF5" t="s">
        <v>571</v>
      </c>
      <c r="EG5" t="s">
        <v>576</v>
      </c>
      <c r="EH5" t="s">
        <v>1862</v>
      </c>
      <c r="EI5" t="s">
        <v>313</v>
      </c>
      <c r="EJ5" t="s">
        <v>315</v>
      </c>
      <c r="EK5" t="s">
        <v>574</v>
      </c>
      <c r="EL5" t="s">
        <v>568</v>
      </c>
      <c r="EM5" t="s">
        <v>472</v>
      </c>
      <c r="EN5" t="s">
        <v>11391</v>
      </c>
      <c r="EO5" t="s">
        <v>6691</v>
      </c>
      <c r="EP5" t="s">
        <v>5869</v>
      </c>
      <c r="EQ5" t="s">
        <v>817</v>
      </c>
      <c r="ER5" t="s">
        <v>126</v>
      </c>
      <c r="ES5" t="s">
        <v>4129</v>
      </c>
      <c r="ET5" t="s">
        <v>1187</v>
      </c>
      <c r="EU5" t="s">
        <v>6275</v>
      </c>
      <c r="EV5" t="s">
        <v>1040</v>
      </c>
      <c r="EW5" t="s">
        <v>1046</v>
      </c>
      <c r="EX5" t="s">
        <v>4160</v>
      </c>
      <c r="EY5" t="s">
        <v>5929</v>
      </c>
      <c r="EZ5" t="s">
        <v>4114</v>
      </c>
      <c r="FA5" t="s">
        <v>4131</v>
      </c>
      <c r="FB5" t="s">
        <v>1071</v>
      </c>
      <c r="FC5" t="s">
        <v>541</v>
      </c>
      <c r="FD5" t="s">
        <v>4152</v>
      </c>
      <c r="FE5" t="s">
        <v>4154</v>
      </c>
      <c r="FF5" t="s">
        <v>1193</v>
      </c>
      <c r="FG5" t="s">
        <v>1160</v>
      </c>
      <c r="FH5" t="s">
        <v>1144</v>
      </c>
      <c r="FI5" t="s">
        <v>795</v>
      </c>
      <c r="FJ5" t="s">
        <v>5446</v>
      </c>
      <c r="FK5" t="s">
        <v>1073</v>
      </c>
      <c r="FL5" t="s">
        <v>2719</v>
      </c>
      <c r="FM5" t="s">
        <v>2721</v>
      </c>
      <c r="FN5" t="s">
        <v>2723</v>
      </c>
      <c r="FO5" t="s">
        <v>6989</v>
      </c>
      <c r="FP5" t="s">
        <v>6987</v>
      </c>
      <c r="FQ5" t="s">
        <v>622</v>
      </c>
      <c r="FR5" t="s">
        <v>624</v>
      </c>
      <c r="FS5" t="s">
        <v>4591</v>
      </c>
      <c r="FT5" t="s">
        <v>4589</v>
      </c>
      <c r="FU5" t="s">
        <v>1036</v>
      </c>
      <c r="FV5" t="s">
        <v>1038</v>
      </c>
      <c r="FW5" t="s">
        <v>4593</v>
      </c>
      <c r="FX5" t="s">
        <v>4595</v>
      </c>
      <c r="FY5" t="s">
        <v>7743</v>
      </c>
      <c r="FZ5" t="s">
        <v>7057</v>
      </c>
      <c r="GA5" t="s">
        <v>11695</v>
      </c>
      <c r="GB5" t="s">
        <v>1017</v>
      </c>
      <c r="GC5" t="s">
        <v>1015</v>
      </c>
      <c r="GD5" t="s">
        <v>1013</v>
      </c>
      <c r="GE5" t="s">
        <v>1011</v>
      </c>
      <c r="GF5" t="s">
        <v>4121</v>
      </c>
      <c r="GG5" t="s">
        <v>1148</v>
      </c>
      <c r="GH5" t="s">
        <v>1146</v>
      </c>
      <c r="GI5" t="s">
        <v>4118</v>
      </c>
      <c r="GJ5" t="s">
        <v>4775</v>
      </c>
      <c r="GK5" t="s">
        <v>3785</v>
      </c>
      <c r="GL5" t="s">
        <v>3781</v>
      </c>
      <c r="GM5" t="s">
        <v>3783</v>
      </c>
      <c r="GN5" t="s">
        <v>3779</v>
      </c>
      <c r="GO5" t="s">
        <v>3376</v>
      </c>
      <c r="GP5" t="s">
        <v>3378</v>
      </c>
      <c r="GQ5" t="s">
        <v>172</v>
      </c>
      <c r="GR5" t="s">
        <v>174</v>
      </c>
      <c r="GS5" t="s">
        <v>176</v>
      </c>
      <c r="GT5" t="s">
        <v>616</v>
      </c>
      <c r="GU5" t="s">
        <v>612</v>
      </c>
      <c r="GV5" t="s">
        <v>614</v>
      </c>
      <c r="GW5" t="s">
        <v>10156</v>
      </c>
      <c r="GX5" t="s">
        <v>10154</v>
      </c>
      <c r="GY5" t="s">
        <v>3341</v>
      </c>
      <c r="GZ5" t="s">
        <v>359</v>
      </c>
      <c r="HA5" t="s">
        <v>355</v>
      </c>
      <c r="HB5" t="s">
        <v>4781</v>
      </c>
      <c r="HC5" t="s">
        <v>4783</v>
      </c>
      <c r="HD5" t="s">
        <v>4785</v>
      </c>
      <c r="HE5" t="s">
        <v>9863</v>
      </c>
      <c r="HF5" t="s">
        <v>4787</v>
      </c>
      <c r="HG5" t="s">
        <v>686</v>
      </c>
      <c r="HH5" t="s">
        <v>685</v>
      </c>
      <c r="HI5" t="s">
        <v>2436</v>
      </c>
      <c r="HJ5" t="s">
        <v>2438</v>
      </c>
      <c r="HK5" t="s">
        <v>2434</v>
      </c>
      <c r="HL5" t="s">
        <v>672</v>
      </c>
      <c r="HM5" t="s">
        <v>673</v>
      </c>
      <c r="HN5" t="s">
        <v>2179</v>
      </c>
      <c r="HO5" t="s">
        <v>664</v>
      </c>
      <c r="HP5" t="s">
        <v>666</v>
      </c>
      <c r="HQ5" t="s">
        <v>663</v>
      </c>
      <c r="HR5" t="s">
        <v>5097</v>
      </c>
      <c r="HS5" t="s">
        <v>610</v>
      </c>
      <c r="HT5" t="s">
        <v>5291</v>
      </c>
      <c r="HU5" t="s">
        <v>4520</v>
      </c>
      <c r="HV5" t="s">
        <v>3777</v>
      </c>
      <c r="HW5" t="s">
        <v>603</v>
      </c>
      <c r="HX5" t="s">
        <v>1480</v>
      </c>
      <c r="HY5" t="s">
        <v>1482</v>
      </c>
      <c r="HZ5" t="s">
        <v>373</v>
      </c>
      <c r="IA5" t="s">
        <v>375</v>
      </c>
      <c r="IB5" t="s">
        <v>377</v>
      </c>
      <c r="IC5" t="s">
        <v>379</v>
      </c>
      <c r="ID5" t="s">
        <v>3738</v>
      </c>
      <c r="IE5" t="s">
        <v>3775</v>
      </c>
      <c r="IF5" t="s">
        <v>3740</v>
      </c>
      <c r="IG5" t="s">
        <v>5911</v>
      </c>
      <c r="IH5" t="s">
        <v>5913</v>
      </c>
      <c r="II5" t="s">
        <v>608</v>
      </c>
      <c r="IJ5" t="s">
        <v>1484</v>
      </c>
      <c r="IK5" t="s">
        <v>8645</v>
      </c>
      <c r="IL5" t="s">
        <v>8660</v>
      </c>
      <c r="IM5" t="s">
        <v>2100</v>
      </c>
      <c r="IN5" t="s">
        <v>2568</v>
      </c>
      <c r="IO5" t="s">
        <v>2566</v>
      </c>
      <c r="IP5" t="s">
        <v>7064</v>
      </c>
      <c r="IQ5" t="s">
        <v>5393</v>
      </c>
      <c r="IR5" t="s">
        <v>9153</v>
      </c>
      <c r="IS5" t="s">
        <v>7753</v>
      </c>
      <c r="IT5" t="s">
        <v>7755</v>
      </c>
      <c r="IU5" t="s">
        <v>566</v>
      </c>
      <c r="IV5" t="s">
        <v>1707</v>
      </c>
      <c r="IW5" t="s">
        <v>1126</v>
      </c>
      <c r="IX5" t="s">
        <v>1128</v>
      </c>
      <c r="IY5" t="s">
        <v>459</v>
      </c>
      <c r="IZ5" t="s">
        <v>4056</v>
      </c>
      <c r="JA5" t="s">
        <v>4058</v>
      </c>
      <c r="JB5" t="s">
        <v>1129</v>
      </c>
      <c r="JC5" t="s">
        <v>1130</v>
      </c>
      <c r="JD5" t="s">
        <v>4101</v>
      </c>
      <c r="JE5" t="s">
        <v>4103</v>
      </c>
      <c r="JF5" t="s">
        <v>4860</v>
      </c>
      <c r="JG5" t="s">
        <v>480</v>
      </c>
      <c r="JH5" t="s">
        <v>339</v>
      </c>
      <c r="JI5" t="s">
        <v>345</v>
      </c>
      <c r="JJ5" t="s">
        <v>343</v>
      </c>
      <c r="JK5" t="s">
        <v>7746</v>
      </c>
      <c r="JL5" t="s">
        <v>526</v>
      </c>
      <c r="JM5" t="s">
        <v>528</v>
      </c>
      <c r="JN5" t="s">
        <v>4097</v>
      </c>
      <c r="JO5" t="s">
        <v>4099</v>
      </c>
      <c r="JP5" t="s">
        <v>3893</v>
      </c>
      <c r="JQ5" t="s">
        <v>3895</v>
      </c>
      <c r="JR5" t="s">
        <v>1134</v>
      </c>
      <c r="JS5" t="s">
        <v>1142</v>
      </c>
      <c r="JT5" t="s">
        <v>6138</v>
      </c>
      <c r="JU5" t="s">
        <v>6136</v>
      </c>
      <c r="JV5" t="s">
        <v>731</v>
      </c>
      <c r="JW5" t="s">
        <v>733</v>
      </c>
      <c r="JX5" t="s">
        <v>9901</v>
      </c>
      <c r="JY5" t="s">
        <v>846</v>
      </c>
      <c r="JZ5" t="s">
        <v>860</v>
      </c>
      <c r="KA5" t="s">
        <v>291</v>
      </c>
      <c r="KB5" t="s">
        <v>8572</v>
      </c>
      <c r="KC5" t="s">
        <v>4060</v>
      </c>
      <c r="KD5" t="s">
        <v>4310</v>
      </c>
      <c r="KE5" t="s">
        <v>4312</v>
      </c>
      <c r="KF5" t="s">
        <v>136</v>
      </c>
      <c r="KG5" t="s">
        <v>3164</v>
      </c>
      <c r="KH5" t="s">
        <v>659</v>
      </c>
      <c r="KI5" t="s">
        <v>657</v>
      </c>
      <c r="KJ5" t="s">
        <v>655</v>
      </c>
      <c r="KK5" t="s">
        <v>6679</v>
      </c>
      <c r="KL5" t="s">
        <v>10499</v>
      </c>
      <c r="KM5" t="s">
        <v>211</v>
      </c>
      <c r="KN5" t="s">
        <v>221</v>
      </c>
      <c r="KO5" t="s">
        <v>2704</v>
      </c>
      <c r="KP5" t="s">
        <v>128</v>
      </c>
      <c r="KQ5" t="s">
        <v>124</v>
      </c>
      <c r="KR5" t="s">
        <v>4790</v>
      </c>
      <c r="KS5" t="s">
        <v>4254</v>
      </c>
      <c r="KT5" t="s">
        <v>4256</v>
      </c>
      <c r="KU5" t="s">
        <v>1624</v>
      </c>
      <c r="KV5" t="s">
        <v>1626</v>
      </c>
      <c r="KW5" t="s">
        <v>1628</v>
      </c>
      <c r="KX5" t="s">
        <v>8189</v>
      </c>
      <c r="KY5" t="s">
        <v>8190</v>
      </c>
      <c r="KZ5" t="s">
        <v>3831</v>
      </c>
      <c r="LA5" t="s">
        <v>3806</v>
      </c>
      <c r="LB5" t="s">
        <v>1618</v>
      </c>
      <c r="LC5" t="s">
        <v>1620</v>
      </c>
      <c r="LD5" t="s">
        <v>3804</v>
      </c>
      <c r="LE5" t="s">
        <v>1622</v>
      </c>
      <c r="LF5" t="s">
        <v>8183</v>
      </c>
      <c r="LG5" t="s">
        <v>2570</v>
      </c>
      <c r="LH5" t="s">
        <v>1091</v>
      </c>
      <c r="LI5" t="s">
        <v>1093</v>
      </c>
      <c r="LJ5" t="s">
        <v>1095</v>
      </c>
      <c r="LK5" t="s">
        <v>3909</v>
      </c>
      <c r="LL5" t="s">
        <v>3907</v>
      </c>
      <c r="LM5" t="s">
        <v>3905</v>
      </c>
      <c r="LN5" t="s">
        <v>1083</v>
      </c>
      <c r="LO5" t="s">
        <v>1077</v>
      </c>
      <c r="LP5" t="s">
        <v>1079</v>
      </c>
      <c r="LQ5" t="s">
        <v>1081</v>
      </c>
      <c r="LR5" t="s">
        <v>1055</v>
      </c>
      <c r="LS5" t="s">
        <v>1053</v>
      </c>
      <c r="LT5" t="s">
        <v>1085</v>
      </c>
      <c r="LU5" t="s">
        <v>1087</v>
      </c>
      <c r="LV5" t="s">
        <v>1101</v>
      </c>
      <c r="LW5" t="s">
        <v>1103</v>
      </c>
      <c r="LX5" t="s">
        <v>1106</v>
      </c>
      <c r="LY5" t="s">
        <v>1108</v>
      </c>
      <c r="LZ5" t="s">
        <v>3897</v>
      </c>
      <c r="MA5" t="s">
        <v>3899</v>
      </c>
      <c r="MB5" t="s">
        <v>5967</v>
      </c>
      <c r="MC5" t="s">
        <v>5969</v>
      </c>
      <c r="MD5" t="s">
        <v>5971</v>
      </c>
      <c r="ME5" t="s">
        <v>1089</v>
      </c>
      <c r="MF5" t="s">
        <v>3659</v>
      </c>
      <c r="MG5" t="s">
        <v>5760</v>
      </c>
      <c r="MH5" t="s">
        <v>2440</v>
      </c>
      <c r="MI5" t="s">
        <v>2442</v>
      </c>
      <c r="MJ5" t="s">
        <v>3066</v>
      </c>
      <c r="MK5" t="s">
        <v>807</v>
      </c>
      <c r="ML5" t="s">
        <v>809</v>
      </c>
      <c r="MM5" t="s">
        <v>811</v>
      </c>
      <c r="MN5" t="s">
        <v>813</v>
      </c>
      <c r="MO5" t="s">
        <v>1889</v>
      </c>
      <c r="MP5" t="s">
        <v>1891</v>
      </c>
      <c r="MQ5" t="s">
        <v>138</v>
      </c>
      <c r="MR5" t="s">
        <v>140</v>
      </c>
      <c r="MS5" t="s">
        <v>1821</v>
      </c>
      <c r="MT5" t="s">
        <v>1823</v>
      </c>
      <c r="MU5" t="s">
        <v>3918</v>
      </c>
      <c r="MV5" t="s">
        <v>3916</v>
      </c>
      <c r="MW5" t="s">
        <v>3858</v>
      </c>
      <c r="MX5" t="s">
        <v>6219</v>
      </c>
      <c r="MY5" t="s">
        <v>1447</v>
      </c>
      <c r="MZ5" t="s">
        <v>1449</v>
      </c>
      <c r="NA5" t="s">
        <v>1451</v>
      </c>
      <c r="NB5" t="s">
        <v>1486</v>
      </c>
      <c r="NC5" t="s">
        <v>1487</v>
      </c>
      <c r="ND5" t="s">
        <v>1464</v>
      </c>
      <c r="NE5" t="s">
        <v>1488</v>
      </c>
      <c r="NF5" t="s">
        <v>1466</v>
      </c>
      <c r="NG5" t="s">
        <v>786</v>
      </c>
      <c r="NH5" t="s">
        <v>784</v>
      </c>
      <c r="NI5" t="s">
        <v>797</v>
      </c>
      <c r="NJ5" t="s">
        <v>799</v>
      </c>
      <c r="NK5" t="s">
        <v>815</v>
      </c>
      <c r="NL5" t="s">
        <v>833</v>
      </c>
      <c r="NM5" t="s">
        <v>835</v>
      </c>
      <c r="NN5" t="s">
        <v>1558</v>
      </c>
      <c r="NO5" t="s">
        <v>1560</v>
      </c>
      <c r="NP5" t="s">
        <v>234</v>
      </c>
      <c r="NQ5" t="s">
        <v>236</v>
      </c>
      <c r="NR5" t="s">
        <v>1785</v>
      </c>
      <c r="NS5" t="s">
        <v>1783</v>
      </c>
      <c r="NT5" t="s">
        <v>1781</v>
      </c>
      <c r="NU5" t="s">
        <v>1779</v>
      </c>
      <c r="NV5" t="s">
        <v>4033</v>
      </c>
      <c r="NW5" t="s">
        <v>4035</v>
      </c>
      <c r="NX5" t="s">
        <v>9300</v>
      </c>
      <c r="NY5" t="s">
        <v>9302</v>
      </c>
      <c r="NZ5" t="s">
        <v>741</v>
      </c>
      <c r="OA5" t="s">
        <v>112</v>
      </c>
      <c r="OB5" t="s">
        <v>2165</v>
      </c>
      <c r="OC5" t="s">
        <v>2167</v>
      </c>
      <c r="OD5" t="s">
        <v>902</v>
      </c>
      <c r="OE5" t="s">
        <v>746</v>
      </c>
      <c r="OF5" t="s">
        <v>748</v>
      </c>
      <c r="OG5" t="s">
        <v>750</v>
      </c>
      <c r="OH5" t="s">
        <v>5042</v>
      </c>
      <c r="OI5" t="s">
        <v>7998</v>
      </c>
      <c r="OJ5" t="s">
        <v>10365</v>
      </c>
      <c r="OK5" t="s">
        <v>369</v>
      </c>
      <c r="OL5" t="s">
        <v>7735</v>
      </c>
      <c r="OM5" t="s">
        <v>7737</v>
      </c>
      <c r="ON5" t="s">
        <v>7739</v>
      </c>
      <c r="OO5" t="s">
        <v>7763</v>
      </c>
      <c r="OP5" t="s">
        <v>555</v>
      </c>
      <c r="OQ5" t="s">
        <v>10465</v>
      </c>
      <c r="OR5" t="s">
        <v>1051</v>
      </c>
      <c r="OS5" t="s">
        <v>371</v>
      </c>
      <c r="OT5" t="s">
        <v>5813</v>
      </c>
      <c r="OU5" t="s">
        <v>5815</v>
      </c>
      <c r="OV5" t="s">
        <v>5817</v>
      </c>
      <c r="OW5" t="s">
        <v>1490</v>
      </c>
      <c r="OX5" t="s">
        <v>1492</v>
      </c>
      <c r="OY5" t="s">
        <v>8600</v>
      </c>
      <c r="OZ5" t="s">
        <v>8598</v>
      </c>
      <c r="PA5" t="s">
        <v>367</v>
      </c>
      <c r="PB5" t="s">
        <v>1028</v>
      </c>
      <c r="PC5" t="s">
        <v>557</v>
      </c>
      <c r="PD5" t="s">
        <v>8951</v>
      </c>
      <c r="PE5" t="s">
        <v>5925</v>
      </c>
      <c r="PF5" t="s">
        <v>7733</v>
      </c>
      <c r="PG5" t="s">
        <v>232</v>
      </c>
      <c r="PH5" t="s">
        <v>230</v>
      </c>
      <c r="PI5" t="s">
        <v>228</v>
      </c>
      <c r="PJ5" t="s">
        <v>226</v>
      </c>
      <c r="PK5" t="s">
        <v>224</v>
      </c>
      <c r="PL5" t="s">
        <v>1150</v>
      </c>
      <c r="PM5" t="s">
        <v>1152</v>
      </c>
      <c r="PN5" t="s">
        <v>1154</v>
      </c>
      <c r="PO5" t="s">
        <v>1513</v>
      </c>
      <c r="PP5" t="s">
        <v>3851</v>
      </c>
      <c r="PQ5" t="s">
        <v>1515</v>
      </c>
      <c r="PR5" t="s">
        <v>931</v>
      </c>
      <c r="PS5" t="s">
        <v>707</v>
      </c>
      <c r="PT5" t="s">
        <v>8316</v>
      </c>
      <c r="PU5" t="s">
        <v>8319</v>
      </c>
      <c r="PV5" t="s">
        <v>8322</v>
      </c>
      <c r="PW5" t="s">
        <v>2237</v>
      </c>
      <c r="PX5" t="s">
        <v>2227</v>
      </c>
      <c r="PY5" t="s">
        <v>2230</v>
      </c>
      <c r="PZ5" t="s">
        <v>465</v>
      </c>
      <c r="QA5" t="s">
        <v>467</v>
      </c>
      <c r="QB5" t="s">
        <v>703</v>
      </c>
      <c r="QC5" t="s">
        <v>705</v>
      </c>
      <c r="QD5" t="s">
        <v>321</v>
      </c>
      <c r="QE5" t="s">
        <v>9304</v>
      </c>
      <c r="QF5" t="s">
        <v>7315</v>
      </c>
      <c r="QG5" t="s">
        <v>7317</v>
      </c>
      <c r="QH5" t="s">
        <v>7313</v>
      </c>
      <c r="QI5" t="s">
        <v>827</v>
      </c>
      <c r="QJ5" t="s">
        <v>823</v>
      </c>
      <c r="QK5" t="s">
        <v>825</v>
      </c>
      <c r="QL5" t="s">
        <v>70</v>
      </c>
      <c r="QM5" t="s">
        <v>978</v>
      </c>
      <c r="QN5" t="s">
        <v>82</v>
      </c>
      <c r="QO5" t="s">
        <v>980</v>
      </c>
      <c r="QP5" t="s">
        <v>80</v>
      </c>
      <c r="QQ5" t="s">
        <v>64</v>
      </c>
      <c r="QR5" t="s">
        <v>982</v>
      </c>
      <c r="QS5" t="s">
        <v>6485</v>
      </c>
      <c r="QT5" t="s">
        <v>6487</v>
      </c>
      <c r="QU5" t="s">
        <v>9183</v>
      </c>
      <c r="QV5" t="s">
        <v>6489</v>
      </c>
      <c r="QW5" t="s">
        <v>1049</v>
      </c>
      <c r="QX5" t="s">
        <v>1033</v>
      </c>
      <c r="QY5" t="s">
        <v>1030</v>
      </c>
      <c r="QZ5" t="s">
        <v>1176</v>
      </c>
      <c r="RA5" t="s">
        <v>4080</v>
      </c>
      <c r="RB5" t="s">
        <v>4082</v>
      </c>
      <c r="RC5" t="s">
        <v>4078</v>
      </c>
      <c r="RD5" t="s">
        <v>4076</v>
      </c>
      <c r="RE5" t="s">
        <v>394</v>
      </c>
      <c r="RF5" t="s">
        <v>392</v>
      </c>
      <c r="RG5" t="s">
        <v>388</v>
      </c>
      <c r="RH5" t="s">
        <v>390</v>
      </c>
      <c r="RI5" t="s">
        <v>3162</v>
      </c>
      <c r="RJ5" t="s">
        <v>72</v>
      </c>
      <c r="RK5" t="s">
        <v>66</v>
      </c>
      <c r="RL5" t="s">
        <v>68</v>
      </c>
      <c r="RM5" t="s">
        <v>84</v>
      </c>
      <c r="RN5" t="s">
        <v>840</v>
      </c>
      <c r="RO5" t="s">
        <v>842</v>
      </c>
      <c r="RP5" t="s">
        <v>6495</v>
      </c>
      <c r="RQ5" t="s">
        <v>844</v>
      </c>
      <c r="RR5" t="s">
        <v>1752</v>
      </c>
      <c r="RS5" t="s">
        <v>1748</v>
      </c>
      <c r="RT5" t="s">
        <v>130</v>
      </c>
      <c r="RU5" t="s">
        <v>780</v>
      </c>
      <c r="RV5" t="s">
        <v>4232</v>
      </c>
      <c r="RW5" t="s">
        <v>4238</v>
      </c>
      <c r="RX5" t="s">
        <v>4234</v>
      </c>
      <c r="RY5" t="s">
        <v>8086</v>
      </c>
      <c r="RZ5" t="s">
        <v>627</v>
      </c>
      <c r="SA5" t="s">
        <v>8017</v>
      </c>
      <c r="SB5" t="s">
        <v>1468</v>
      </c>
      <c r="SC5" t="s">
        <v>1470</v>
      </c>
      <c r="SD5" t="s">
        <v>1472</v>
      </c>
      <c r="SE5" t="s">
        <v>396</v>
      </c>
      <c r="SF5" t="s">
        <v>398</v>
      </c>
      <c r="SG5" t="s">
        <v>400</v>
      </c>
      <c r="SH5" t="s">
        <v>996</v>
      </c>
      <c r="SI5" t="s">
        <v>998</v>
      </c>
      <c r="SJ5" t="s">
        <v>1003</v>
      </c>
      <c r="SK5" t="s">
        <v>1001</v>
      </c>
      <c r="SL5" t="s">
        <v>511</v>
      </c>
      <c r="SM5" t="s">
        <v>386</v>
      </c>
      <c r="SN5" t="s">
        <v>8077</v>
      </c>
      <c r="SO5" t="s">
        <v>8079</v>
      </c>
      <c r="SP5" t="s">
        <v>8081</v>
      </c>
      <c r="SQ5" t="s">
        <v>3013</v>
      </c>
      <c r="SR5" t="s">
        <v>3015</v>
      </c>
      <c r="SS5" t="s">
        <v>4181</v>
      </c>
      <c r="ST5" t="s">
        <v>4183</v>
      </c>
      <c r="SU5" t="s">
        <v>4185</v>
      </c>
      <c r="SV5" t="s">
        <v>4298</v>
      </c>
      <c r="SW5" t="s">
        <v>4294</v>
      </c>
      <c r="SX5" t="s">
        <v>4296</v>
      </c>
      <c r="SY5" t="s">
        <v>3237</v>
      </c>
      <c r="SZ5" t="s">
        <v>3235</v>
      </c>
      <c r="TA5" t="s">
        <v>3233</v>
      </c>
      <c r="TB5" t="s">
        <v>3231</v>
      </c>
      <c r="TC5" t="s">
        <v>6829</v>
      </c>
      <c r="TD5" t="s">
        <v>2479</v>
      </c>
      <c r="TE5" t="s">
        <v>2481</v>
      </c>
      <c r="TF5" t="s">
        <v>7950</v>
      </c>
      <c r="TG5" t="s">
        <v>7942</v>
      </c>
      <c r="TH5" t="s">
        <v>7962</v>
      </c>
      <c r="TI5" t="s">
        <v>966</v>
      </c>
      <c r="TJ5" t="s">
        <v>968</v>
      </c>
      <c r="TK5" t="s">
        <v>970</v>
      </c>
      <c r="TL5" t="s">
        <v>972</v>
      </c>
      <c r="TM5" t="s">
        <v>974</v>
      </c>
      <c r="TN5" t="s">
        <v>984</v>
      </c>
      <c r="TO5" t="s">
        <v>986</v>
      </c>
      <c r="TP5" t="s">
        <v>988</v>
      </c>
      <c r="TQ5" t="s">
        <v>990</v>
      </c>
      <c r="TR5" t="s">
        <v>992</v>
      </c>
      <c r="TS5" t="s">
        <v>3731</v>
      </c>
      <c r="TT5" t="s">
        <v>3727</v>
      </c>
      <c r="TU5" t="s">
        <v>3729</v>
      </c>
      <c r="TV5" t="s">
        <v>3725</v>
      </c>
      <c r="TW5" t="s">
        <v>3750</v>
      </c>
      <c r="TX5" t="s">
        <v>3709</v>
      </c>
      <c r="TY5" t="s">
        <v>3723</v>
      </c>
      <c r="TZ5" t="s">
        <v>3721</v>
      </c>
      <c r="UA5" t="s">
        <v>3712</v>
      </c>
      <c r="UB5" t="s">
        <v>3719</v>
      </c>
      <c r="UC5" t="s">
        <v>7958</v>
      </c>
      <c r="UD5" t="s">
        <v>3752</v>
      </c>
      <c r="UE5" t="s">
        <v>5146</v>
      </c>
      <c r="UF5" t="s">
        <v>5144</v>
      </c>
      <c r="UG5" t="s">
        <v>3754</v>
      </c>
      <c r="UH5" t="s">
        <v>7956</v>
      </c>
      <c r="UI5" t="s">
        <v>7952</v>
      </c>
      <c r="UJ5" t="s">
        <v>7936</v>
      </c>
      <c r="UK5" t="s">
        <v>7954</v>
      </c>
      <c r="UL5" t="s">
        <v>3717</v>
      </c>
      <c r="UM5" t="s">
        <v>692</v>
      </c>
      <c r="UN5" t="s">
        <v>688</v>
      </c>
      <c r="UO5" t="s">
        <v>690</v>
      </c>
      <c r="UP5" t="s">
        <v>7975</v>
      </c>
      <c r="UQ5" t="s">
        <v>4164</v>
      </c>
      <c r="UR5" t="s">
        <v>4172</v>
      </c>
      <c r="US5" t="s">
        <v>4166</v>
      </c>
      <c r="UT5" t="s">
        <v>4170</v>
      </c>
      <c r="UU5" t="s">
        <v>4174</v>
      </c>
      <c r="UV5" t="s">
        <v>1226</v>
      </c>
      <c r="UW5" t="s">
        <v>1224</v>
      </c>
      <c r="UX5" t="s">
        <v>4452</v>
      </c>
      <c r="UY5" t="s">
        <v>1506</v>
      </c>
      <c r="UZ5" t="s">
        <v>1508</v>
      </c>
      <c r="VA5" t="s">
        <v>1510</v>
      </c>
      <c r="VB5" t="s">
        <v>3174</v>
      </c>
      <c r="VC5" t="s">
        <v>9312</v>
      </c>
      <c r="VD5" t="s">
        <v>9310</v>
      </c>
      <c r="VE5" t="s">
        <v>559</v>
      </c>
      <c r="VF5" t="s">
        <v>2665</v>
      </c>
      <c r="VG5" t="s">
        <v>7918</v>
      </c>
      <c r="VH5" t="s">
        <v>9308</v>
      </c>
      <c r="VI5" t="s">
        <v>552</v>
      </c>
      <c r="VJ5" t="s">
        <v>263</v>
      </c>
      <c r="VK5" t="s">
        <v>4681</v>
      </c>
      <c r="VL5" t="s">
        <v>2663</v>
      </c>
      <c r="VM5" t="s">
        <v>7298</v>
      </c>
      <c r="VN5" t="s">
        <v>2109</v>
      </c>
      <c r="VO5" t="s">
        <v>4946</v>
      </c>
      <c r="VP5" t="s">
        <v>4948</v>
      </c>
      <c r="VQ5" t="s">
        <v>4944</v>
      </c>
      <c r="VR5" t="s">
        <v>838</v>
      </c>
      <c r="VS5" t="s">
        <v>676</v>
      </c>
      <c r="VT5" t="s">
        <v>668</v>
      </c>
      <c r="VU5" t="s">
        <v>669</v>
      </c>
      <c r="VV5" t="s">
        <v>3333</v>
      </c>
      <c r="VW5" t="s">
        <v>4381</v>
      </c>
      <c r="VX5" t="s">
        <v>4109</v>
      </c>
      <c r="VY5" t="s">
        <v>1212</v>
      </c>
      <c r="VZ5" t="s">
        <v>4107</v>
      </c>
      <c r="WA5" t="s">
        <v>4105</v>
      </c>
      <c r="WB5" t="s">
        <v>1204</v>
      </c>
      <c r="WC5" t="s">
        <v>1206</v>
      </c>
      <c r="WD5" t="s">
        <v>8043</v>
      </c>
      <c r="WE5" t="s">
        <v>8048</v>
      </c>
      <c r="WF5" t="s">
        <v>8050</v>
      </c>
      <c r="WG5" t="s">
        <v>1110</v>
      </c>
      <c r="WH5" t="s">
        <v>1112</v>
      </c>
      <c r="WI5" t="s">
        <v>1114</v>
      </c>
      <c r="WJ5" t="s">
        <v>1116</v>
      </c>
      <c r="WK5" t="s">
        <v>1118</v>
      </c>
      <c r="WL5" t="s">
        <v>4473</v>
      </c>
      <c r="WM5" t="s">
        <v>4476</v>
      </c>
      <c r="WN5" t="s">
        <v>5916</v>
      </c>
      <c r="WO5" t="s">
        <v>1827</v>
      </c>
      <c r="WP5" t="s">
        <v>10761</v>
      </c>
      <c r="WQ5" t="s">
        <v>506</v>
      </c>
      <c r="WR5" t="s">
        <v>499</v>
      </c>
      <c r="WS5" t="s">
        <v>501</v>
      </c>
      <c r="WT5" t="s">
        <v>261</v>
      </c>
      <c r="WU5" t="s">
        <v>4230</v>
      </c>
      <c r="WV5" t="s">
        <v>4236</v>
      </c>
      <c r="WW5" t="s">
        <v>6699</v>
      </c>
      <c r="WX5" t="s">
        <v>6697</v>
      </c>
      <c r="WY5" t="s">
        <v>9138</v>
      </c>
      <c r="WZ5" t="s">
        <v>9136</v>
      </c>
      <c r="XA5" t="s">
        <v>9008</v>
      </c>
      <c r="XB5" t="s">
        <v>9006</v>
      </c>
      <c r="XC5" t="s">
        <v>7948</v>
      </c>
      <c r="XD5" t="s">
        <v>7929</v>
      </c>
      <c r="XE5" t="s">
        <v>897</v>
      </c>
      <c r="XF5" t="s">
        <v>8606</v>
      </c>
      <c r="XG5" t="s">
        <v>8604</v>
      </c>
      <c r="XH5" t="s">
        <v>1020</v>
      </c>
      <c r="XI5" t="s">
        <v>949</v>
      </c>
      <c r="XJ5" t="s">
        <v>951</v>
      </c>
      <c r="XK5" t="s">
        <v>953</v>
      </c>
      <c r="XL5" t="s">
        <v>955</v>
      </c>
      <c r="XM5" t="s">
        <v>947</v>
      </c>
      <c r="XN5" t="s">
        <v>8259</v>
      </c>
      <c r="XO5" t="s">
        <v>831</v>
      </c>
      <c r="XP5" t="s">
        <v>7388</v>
      </c>
      <c r="XQ5" t="s">
        <v>7384</v>
      </c>
      <c r="XR5" t="s">
        <v>5507</v>
      </c>
      <c r="XS5" t="s">
        <v>5505</v>
      </c>
      <c r="XT5" t="s">
        <v>916</v>
      </c>
      <c r="XU5" t="s">
        <v>3346</v>
      </c>
      <c r="XV5" t="s">
        <v>918</v>
      </c>
      <c r="XW5" t="s">
        <v>920</v>
      </c>
      <c r="XX5" t="s">
        <v>1178</v>
      </c>
      <c r="XY5" t="s">
        <v>1180</v>
      </c>
      <c r="XZ5" t="s">
        <v>1182</v>
      </c>
      <c r="YA5" t="s">
        <v>1184</v>
      </c>
      <c r="YB5" t="s">
        <v>2477</v>
      </c>
      <c r="YC5" t="s">
        <v>2402</v>
      </c>
      <c r="YD5" t="s">
        <v>1025</v>
      </c>
      <c r="YE5" t="s">
        <v>205</v>
      </c>
      <c r="YF5" t="s">
        <v>4619</v>
      </c>
      <c r="YG5" t="s">
        <v>4621</v>
      </c>
      <c r="YH5" t="s">
        <v>4623</v>
      </c>
      <c r="YI5" t="s">
        <v>4625</v>
      </c>
      <c r="YJ5" t="s">
        <v>7399</v>
      </c>
      <c r="YK5" t="s">
        <v>9198</v>
      </c>
      <c r="YL5" t="s">
        <v>3800</v>
      </c>
      <c r="YM5" t="s">
        <v>440</v>
      </c>
      <c r="YN5" t="s">
        <v>438</v>
      </c>
      <c r="YO5" t="s">
        <v>436</v>
      </c>
      <c r="YP5" t="s">
        <v>550</v>
      </c>
      <c r="YQ5" t="s">
        <v>548</v>
      </c>
      <c r="YR5" t="s">
        <v>546</v>
      </c>
      <c r="YS5" t="s">
        <v>349</v>
      </c>
      <c r="YT5" t="s">
        <v>351</v>
      </c>
      <c r="YU5" t="s">
        <v>353</v>
      </c>
      <c r="YV5" t="s">
        <v>3190</v>
      </c>
      <c r="YW5" t="s">
        <v>1705</v>
      </c>
      <c r="YX5" t="s">
        <v>311</v>
      </c>
      <c r="YY5" t="s">
        <v>309</v>
      </c>
      <c r="YZ5" t="s">
        <v>307</v>
      </c>
      <c r="ZA5" t="s">
        <v>8569</v>
      </c>
      <c r="ZB5" t="s">
        <v>78</v>
      </c>
      <c r="ZC5" t="s">
        <v>76</v>
      </c>
      <c r="ZD5" t="s">
        <v>74</v>
      </c>
      <c r="ZE5" t="s">
        <v>252</v>
      </c>
      <c r="ZF5" t="s">
        <v>259</v>
      </c>
      <c r="ZG5" t="s">
        <v>110</v>
      </c>
      <c r="ZH5" t="s">
        <v>938</v>
      </c>
      <c r="ZI5" t="s">
        <v>7637</v>
      </c>
      <c r="ZJ5" t="s">
        <v>302</v>
      </c>
      <c r="ZK5" t="s">
        <v>324</v>
      </c>
      <c r="ZL5" t="s">
        <v>330</v>
      </c>
      <c r="ZM5" t="s">
        <v>7730</v>
      </c>
      <c r="ZN5" t="s">
        <v>7728</v>
      </c>
      <c r="ZO5" t="s">
        <v>328</v>
      </c>
      <c r="ZP5" t="s">
        <v>904</v>
      </c>
      <c r="ZQ5" t="s">
        <v>1856</v>
      </c>
      <c r="ZR5" t="s">
        <v>347</v>
      </c>
      <c r="ZS5" t="s">
        <v>11504</v>
      </c>
      <c r="ZT5" t="s">
        <v>3714</v>
      </c>
      <c r="ZU5" t="s">
        <v>7635</v>
      </c>
      <c r="ZV5" t="s">
        <v>8058</v>
      </c>
      <c r="ZW5" t="s">
        <v>509</v>
      </c>
      <c r="ZX5" t="s">
        <v>99</v>
      </c>
      <c r="ZY5" t="s">
        <v>106</v>
      </c>
      <c r="ZZ5" t="s">
        <v>1642</v>
      </c>
      <c r="AAA5" t="s">
        <v>606</v>
      </c>
      <c r="AAB5" t="s">
        <v>2137</v>
      </c>
      <c r="AAC5" t="s">
        <v>10459</v>
      </c>
      <c r="AAD5" t="s">
        <v>1541</v>
      </c>
      <c r="AAE5" t="s">
        <v>108</v>
      </c>
      <c r="AAF5" t="s">
        <v>1208</v>
      </c>
      <c r="AAG5" t="s">
        <v>1200</v>
      </c>
      <c r="AAH5" t="s">
        <v>1198</v>
      </c>
      <c r="AAI5" t="s">
        <v>697</v>
      </c>
      <c r="AAJ5" t="s">
        <v>683</v>
      </c>
      <c r="AAK5" t="s">
        <v>2312</v>
      </c>
      <c r="AAL5" t="s">
        <v>207</v>
      </c>
      <c r="AAM5" t="s">
        <v>1594</v>
      </c>
      <c r="AAN5" t="s">
        <v>1606</v>
      </c>
      <c r="AAO5" t="s">
        <v>1608</v>
      </c>
      <c r="AAP5" t="s">
        <v>1604</v>
      </c>
      <c r="AAQ5" t="s">
        <v>3881</v>
      </c>
      <c r="AAR5" t="s">
        <v>3883</v>
      </c>
      <c r="AAS5" t="s">
        <v>1596</v>
      </c>
      <c r="AAT5" t="s">
        <v>1598</v>
      </c>
      <c r="AAU5" t="s">
        <v>7773</v>
      </c>
      <c r="AAV5" t="s">
        <v>1600</v>
      </c>
      <c r="AAW5" t="s">
        <v>1602</v>
      </c>
      <c r="AAX5" t="s">
        <v>3874</v>
      </c>
      <c r="AAY5" t="s">
        <v>3866</v>
      </c>
      <c r="AAZ5" t="s">
        <v>3878</v>
      </c>
      <c r="ABA5" t="s">
        <v>670</v>
      </c>
      <c r="ABB5" t="s">
        <v>1120</v>
      </c>
      <c r="ABC5" t="s">
        <v>743</v>
      </c>
      <c r="ABD5" t="s">
        <v>151</v>
      </c>
      <c r="ABE5" t="s">
        <v>7863</v>
      </c>
      <c r="ABF5" t="s">
        <v>1761</v>
      </c>
      <c r="ABG5" t="s">
        <v>424</v>
      </c>
      <c r="ABH5" t="s">
        <v>4438</v>
      </c>
      <c r="ABI5" t="s">
        <v>4444</v>
      </c>
      <c r="ABJ5" t="s">
        <v>8012</v>
      </c>
      <c r="ABK5" t="s">
        <v>1543</v>
      </c>
      <c r="ABL5" t="s">
        <v>8915</v>
      </c>
      <c r="ABM5" t="s">
        <v>3802</v>
      </c>
      <c r="ABN5" t="s">
        <v>3817</v>
      </c>
      <c r="ABO5" t="s">
        <v>3819</v>
      </c>
      <c r="ABP5" t="s">
        <v>3821</v>
      </c>
      <c r="ABQ5" t="s">
        <v>3823</v>
      </c>
      <c r="ABR5" t="s">
        <v>850</v>
      </c>
      <c r="ABS5" t="s">
        <v>1614</v>
      </c>
      <c r="ABT5" t="s">
        <v>1612</v>
      </c>
      <c r="ABU5" t="s">
        <v>1610</v>
      </c>
      <c r="ABV5" t="s">
        <v>8917</v>
      </c>
      <c r="ABW5" t="s">
        <v>3864</v>
      </c>
      <c r="ABX5" t="s">
        <v>3862</v>
      </c>
      <c r="ABY5" t="s">
        <v>3860</v>
      </c>
      <c r="ABZ5" t="s">
        <v>3815</v>
      </c>
      <c r="ACA5" t="s">
        <v>3811</v>
      </c>
      <c r="ACB5" t="s">
        <v>2084</v>
      </c>
      <c r="ACC5" t="s">
        <v>2086</v>
      </c>
      <c r="ACD5" t="s">
        <v>2082</v>
      </c>
      <c r="ACE5" t="s">
        <v>10171</v>
      </c>
      <c r="ACF5" t="s">
        <v>801</v>
      </c>
      <c r="ACG5" t="s">
        <v>803</v>
      </c>
      <c r="ACH5" t="s">
        <v>805</v>
      </c>
      <c r="ACI5" t="s">
        <v>3813</v>
      </c>
      <c r="ACJ5" t="s">
        <v>3809</v>
      </c>
      <c r="ACK5" t="s">
        <v>474</v>
      </c>
      <c r="ACL5" t="s">
        <v>478</v>
      </c>
      <c r="ACM5" t="s">
        <v>476</v>
      </c>
      <c r="ACN5" t="s">
        <v>4420</v>
      </c>
      <c r="ACO5" t="s">
        <v>4417</v>
      </c>
      <c r="ACP5" t="s">
        <v>4418</v>
      </c>
      <c r="ACQ5" t="s">
        <v>4419</v>
      </c>
      <c r="ACR5" t="s">
        <v>4413</v>
      </c>
      <c r="ACS5" t="s">
        <v>4414</v>
      </c>
      <c r="ACT5" t="s">
        <v>4415</v>
      </c>
      <c r="ACU5" t="s">
        <v>153</v>
      </c>
      <c r="ACV5" t="s">
        <v>155</v>
      </c>
      <c r="ACW5" t="s">
        <v>156</v>
      </c>
      <c r="ACX5" t="s">
        <v>158</v>
      </c>
      <c r="ACY5" t="s">
        <v>484</v>
      </c>
      <c r="ACZ5" t="s">
        <v>486</v>
      </c>
      <c r="ADA5" t="s">
        <v>492</v>
      </c>
      <c r="ADB5" t="s">
        <v>495</v>
      </c>
      <c r="ADC5" t="s">
        <v>413</v>
      </c>
      <c r="ADD5" t="s">
        <v>4854</v>
      </c>
      <c r="ADE5" t="s">
        <v>1210</v>
      </c>
      <c r="ADF5" t="s">
        <v>1202</v>
      </c>
      <c r="ADG5" t="s">
        <v>1504</v>
      </c>
      <c r="ADH5" t="s">
        <v>5783</v>
      </c>
      <c r="ADI5" t="s">
        <v>922</v>
      </c>
      <c r="ADJ5" t="s">
        <v>924</v>
      </c>
      <c r="ADK5" t="s">
        <v>926</v>
      </c>
      <c r="ADL5" t="s">
        <v>1443</v>
      </c>
      <c r="ADM5" t="s">
        <v>1444</v>
      </c>
      <c r="ADN5" t="s">
        <v>769</v>
      </c>
      <c r="ADO5" t="s">
        <v>771</v>
      </c>
      <c r="ADP5" t="s">
        <v>773</v>
      </c>
      <c r="ADQ5" t="s">
        <v>775</v>
      </c>
      <c r="ADR5" t="s">
        <v>777</v>
      </c>
      <c r="ADS5" t="s">
        <v>404</v>
      </c>
      <c r="ADT5" t="s">
        <v>406</v>
      </c>
      <c r="ADU5" t="s">
        <v>402</v>
      </c>
      <c r="ADV5" t="s">
        <v>4195</v>
      </c>
      <c r="ADW5" t="s">
        <v>640</v>
      </c>
      <c r="ADX5" t="s">
        <v>642</v>
      </c>
      <c r="ADY5" t="s">
        <v>649</v>
      </c>
      <c r="ADZ5" t="s">
        <v>651</v>
      </c>
      <c r="AEA5" t="s">
        <v>653</v>
      </c>
      <c r="AEB5" t="s">
        <v>647</v>
      </c>
      <c r="AEC5" t="s">
        <v>5955</v>
      </c>
      <c r="AED5" t="s">
        <v>5957</v>
      </c>
      <c r="AEE5" t="s">
        <v>5953</v>
      </c>
      <c r="AEF5" t="s">
        <v>383</v>
      </c>
      <c r="AEG5" t="s">
        <v>4777</v>
      </c>
      <c r="AEH5" t="s">
        <v>4779</v>
      </c>
      <c r="AEI5" t="s">
        <v>645</v>
      </c>
      <c r="AEJ5" t="s">
        <v>638</v>
      </c>
      <c r="AEK5" t="s">
        <v>411</v>
      </c>
      <c r="AEL5" t="s">
        <v>8030</v>
      </c>
      <c r="AEM5" t="s">
        <v>219</v>
      </c>
      <c r="AEN5" t="s">
        <v>6721</v>
      </c>
      <c r="AEO5" t="s">
        <v>1586</v>
      </c>
      <c r="AEP5" t="s">
        <v>1588</v>
      </c>
      <c r="AEQ5" t="s">
        <v>1590</v>
      </c>
      <c r="AER5" t="s">
        <v>1564</v>
      </c>
      <c r="AES5" t="s">
        <v>1566</v>
      </c>
      <c r="AET5" t="s">
        <v>1562</v>
      </c>
      <c r="AEU5" t="s">
        <v>146</v>
      </c>
      <c r="AEV5" t="s">
        <v>144</v>
      </c>
      <c r="AEW5" t="s">
        <v>142</v>
      </c>
      <c r="AEX5" t="s">
        <v>543</v>
      </c>
      <c r="AEY5" t="s">
        <v>1672</v>
      </c>
      <c r="AEZ5" t="s">
        <v>1670</v>
      </c>
      <c r="AFA5" t="s">
        <v>1668</v>
      </c>
      <c r="AFB5" t="s">
        <v>202</v>
      </c>
      <c r="AFC5" t="s">
        <v>246</v>
      </c>
      <c r="AFD5" t="s">
        <v>243</v>
      </c>
      <c r="AFE5" t="s">
        <v>249</v>
      </c>
      <c r="AFF5" t="s">
        <v>216</v>
      </c>
      <c r="AFG5" t="s">
        <v>4984</v>
      </c>
      <c r="AFH5" t="s">
        <v>4986</v>
      </c>
      <c r="AFI5" t="s">
        <v>713</v>
      </c>
      <c r="AFJ5" t="s">
        <v>720</v>
      </c>
      <c r="AFK5" t="s">
        <v>718</v>
      </c>
      <c r="AFL5" t="s">
        <v>169</v>
      </c>
      <c r="AFM5" t="s">
        <v>166</v>
      </c>
      <c r="AFN5" t="s">
        <v>942</v>
      </c>
      <c r="AFO5" t="s">
        <v>940</v>
      </c>
      <c r="AFP5" t="s">
        <v>337</v>
      </c>
      <c r="AFQ5" t="s">
        <v>854</v>
      </c>
      <c r="AFR5" t="s">
        <v>856</v>
      </c>
      <c r="AFS5" t="s">
        <v>341</v>
      </c>
      <c r="AFT5" t="s">
        <v>1059</v>
      </c>
      <c r="AFU5" t="s">
        <v>1061</v>
      </c>
      <c r="AFV5" t="s">
        <v>1097</v>
      </c>
      <c r="AFW5" t="s">
        <v>1063</v>
      </c>
      <c r="AFX5" t="s">
        <v>2676</v>
      </c>
      <c r="AFY5" t="s">
        <v>2685</v>
      </c>
      <c r="AFZ5" t="s">
        <v>1238</v>
      </c>
      <c r="AGA5" t="s">
        <v>1240</v>
      </c>
      <c r="AGB5" t="s">
        <v>1242</v>
      </c>
      <c r="AGC5" t="s">
        <v>11279</v>
      </c>
      <c r="AGD5" t="s">
        <v>3041</v>
      </c>
      <c r="AGE5" t="s">
        <v>3043</v>
      </c>
      <c r="AGF5" t="s">
        <v>3039</v>
      </c>
      <c r="AGG5" t="s">
        <v>214</v>
      </c>
      <c r="AGH5" t="s">
        <v>426</v>
      </c>
      <c r="AGI5" t="s">
        <v>209</v>
      </c>
      <c r="AGJ5" t="s">
        <v>238</v>
      </c>
      <c r="AGK5" t="s">
        <v>240</v>
      </c>
      <c r="AGL5" t="s">
        <v>8688</v>
      </c>
      <c r="AGM5" t="s">
        <v>254</v>
      </c>
      <c r="AGN5" t="s">
        <v>7888</v>
      </c>
      <c r="AGO5" t="s">
        <v>114</v>
      </c>
      <c r="AGP5" t="s">
        <v>2255</v>
      </c>
      <c r="AGQ5" t="s">
        <v>8985</v>
      </c>
      <c r="AGR5" t="s">
        <v>2257</v>
      </c>
      <c r="AGS5" t="s">
        <v>2427</v>
      </c>
      <c r="AGT5" t="s">
        <v>10130</v>
      </c>
      <c r="AGU5" t="s">
        <v>9656</v>
      </c>
      <c r="AGV5" t="s">
        <v>935</v>
      </c>
      <c r="AGW5" t="s">
        <v>2145</v>
      </c>
      <c r="AGX5" t="s">
        <v>7305</v>
      </c>
      <c r="AGY5" t="s">
        <v>701</v>
      </c>
      <c r="AGZ5" t="s">
        <v>680</v>
      </c>
      <c r="AHA5" t="s">
        <v>1960</v>
      </c>
      <c r="AHB5" t="s">
        <v>4307</v>
      </c>
      <c r="AHC5" t="s">
        <v>4323</v>
      </c>
      <c r="AHD5" t="s">
        <v>5657</v>
      </c>
      <c r="AHE5" t="s">
        <v>1848</v>
      </c>
      <c r="AHF5" t="s">
        <v>2071</v>
      </c>
      <c r="AHG5" t="s">
        <v>1927</v>
      </c>
      <c r="AHH5" t="s">
        <v>5762</v>
      </c>
      <c r="AHI5" t="s">
        <v>11758</v>
      </c>
      <c r="AHJ5" t="s">
        <v>533</v>
      </c>
      <c r="AHK5" t="s">
        <v>1811</v>
      </c>
      <c r="AHL5" t="s">
        <v>1813</v>
      </c>
      <c r="AHM5" t="s">
        <v>1815</v>
      </c>
      <c r="AHN5" t="s">
        <v>1220</v>
      </c>
      <c r="AHO5" t="s">
        <v>29</v>
      </c>
      <c r="AHP5" t="s">
        <v>792</v>
      </c>
      <c r="AHQ5" t="s">
        <v>11113</v>
      </c>
      <c r="AHR5" t="s">
        <v>699</v>
      </c>
      <c r="AHS5" t="s">
        <v>580</v>
      </c>
      <c r="AHT5" t="s">
        <v>9490</v>
      </c>
      <c r="AHU5" t="s">
        <v>10885</v>
      </c>
      <c r="AHV5" t="s">
        <v>1874</v>
      </c>
      <c r="AHW5" t="s">
        <v>4993</v>
      </c>
      <c r="AHX5" t="s">
        <v>634</v>
      </c>
      <c r="AHY5" t="s">
        <v>188</v>
      </c>
      <c r="AHZ5" t="s">
        <v>9022</v>
      </c>
      <c r="AIA5" t="s">
        <v>10200</v>
      </c>
      <c r="AIB5" t="s">
        <v>1413</v>
      </c>
      <c r="AIC5" t="s">
        <v>5005</v>
      </c>
      <c r="AID5" t="s">
        <v>1954</v>
      </c>
      <c r="AIE5" t="s">
        <v>1409</v>
      </c>
      <c r="AIF5" t="s">
        <v>118</v>
      </c>
      <c r="AIG5" t="s">
        <v>1277</v>
      </c>
      <c r="AIH5" t="s">
        <v>461</v>
      </c>
      <c r="AII5" t="s">
        <v>1281</v>
      </c>
      <c r="AIJ5" t="s">
        <v>1190</v>
      </c>
      <c r="AIK5" t="s">
        <v>6415</v>
      </c>
      <c r="AIL5" t="s">
        <v>1279</v>
      </c>
      <c r="AIM5" t="s">
        <v>1407</v>
      </c>
      <c r="AIN5" t="s">
        <v>1285</v>
      </c>
      <c r="AIO5" t="s">
        <v>1405</v>
      </c>
      <c r="AIP5" t="s">
        <v>2820</v>
      </c>
      <c r="AIQ5" t="s">
        <v>1287</v>
      </c>
      <c r="AIR5" t="s">
        <v>1289</v>
      </c>
      <c r="AIS5" t="s">
        <v>1283</v>
      </c>
      <c r="AIT5" t="s">
        <v>1885</v>
      </c>
      <c r="AIU5" t="s">
        <v>8377</v>
      </c>
      <c r="AIV5" t="s">
        <v>757</v>
      </c>
      <c r="AIW5" t="s">
        <v>8379</v>
      </c>
      <c r="AIX5" t="s">
        <v>4642</v>
      </c>
      <c r="AIY5" t="s">
        <v>271</v>
      </c>
      <c r="AIZ5" t="s">
        <v>289</v>
      </c>
      <c r="AJA5" t="s">
        <v>1839</v>
      </c>
      <c r="AJB5" t="s">
        <v>1842</v>
      </c>
      <c r="AJC5" t="s">
        <v>10322</v>
      </c>
      <c r="AJD5" t="s">
        <v>8381</v>
      </c>
      <c r="AJE5" t="s">
        <v>1804</v>
      </c>
      <c r="AJF5" t="s">
        <v>265</v>
      </c>
      <c r="AJG5" t="s">
        <v>455</v>
      </c>
      <c r="AJH5" t="s">
        <v>10560</v>
      </c>
      <c r="AJI5" t="s">
        <v>1699</v>
      </c>
      <c r="AJJ5" t="s">
        <v>1697</v>
      </c>
      <c r="AJK5" t="s">
        <v>1714</v>
      </c>
      <c r="AJL5" t="s">
        <v>1716</v>
      </c>
      <c r="AJM5" t="s">
        <v>15</v>
      </c>
      <c r="AJN5" t="s">
        <v>1834</v>
      </c>
      <c r="AJO5" t="s">
        <v>1746</v>
      </c>
      <c r="AJP5" t="s">
        <v>1299</v>
      </c>
      <c r="AJQ5" t="s">
        <v>1293</v>
      </c>
      <c r="AJR5" t="s">
        <v>1295</v>
      </c>
      <c r="AJS5" t="s">
        <v>1297</v>
      </c>
      <c r="AJT5" t="s">
        <v>1291</v>
      </c>
      <c r="AJU5" t="s">
        <v>1255</v>
      </c>
      <c r="AJV5" t="s">
        <v>451</v>
      </c>
      <c r="AJW5" t="s">
        <v>12036</v>
      </c>
      <c r="AJX5" t="s">
        <v>1690</v>
      </c>
      <c r="AJY5" t="s">
        <v>1687</v>
      </c>
      <c r="AJZ5" t="s">
        <v>1824</v>
      </c>
      <c r="AKA5" t="s">
        <v>1817</v>
      </c>
      <c r="AKB5" t="s">
        <v>1849</v>
      </c>
      <c r="AKC5" t="s">
        <v>709</v>
      </c>
      <c r="AKD5" t="s">
        <v>8103</v>
      </c>
      <c r="AKE5" t="s">
        <v>8093</v>
      </c>
      <c r="AKF5" t="s">
        <v>8105</v>
      </c>
      <c r="AKG5" t="s">
        <v>1435</v>
      </c>
      <c r="AKH5" t="s">
        <v>1309</v>
      </c>
      <c r="AKI5" t="s">
        <v>1311</v>
      </c>
      <c r="AKJ5" t="s">
        <v>1313</v>
      </c>
      <c r="AKK5" t="s">
        <v>1315</v>
      </c>
      <c r="AKL5" t="s">
        <v>1249</v>
      </c>
      <c r="AKM5" t="s">
        <v>1245</v>
      </c>
      <c r="AKN5" t="s">
        <v>1305</v>
      </c>
      <c r="AKO5" t="s">
        <v>1247</v>
      </c>
      <c r="AKP5" t="s">
        <v>1307</v>
      </c>
      <c r="AKQ5" t="s">
        <v>1303</v>
      </c>
      <c r="AKR5" t="s">
        <v>1301</v>
      </c>
      <c r="AKS5" t="s">
        <v>1251</v>
      </c>
      <c r="AKT5" t="s">
        <v>2915</v>
      </c>
      <c r="AKU5" t="s">
        <v>1253</v>
      </c>
      <c r="AKV5" t="s">
        <v>1321</v>
      </c>
      <c r="AKW5" t="s">
        <v>2950</v>
      </c>
      <c r="AKX5" t="s">
        <v>1323</v>
      </c>
      <c r="AKY5" t="s">
        <v>1325</v>
      </c>
      <c r="AKZ5" t="s">
        <v>8821</v>
      </c>
      <c r="ALA5" t="s">
        <v>10784</v>
      </c>
      <c r="ALB5" t="s">
        <v>11556</v>
      </c>
      <c r="ALC5" t="s">
        <v>1327</v>
      </c>
      <c r="ALD5" t="s">
        <v>1319</v>
      </c>
      <c r="ALE5" t="s">
        <v>1929</v>
      </c>
      <c r="ALF5" t="s">
        <v>636</v>
      </c>
      <c r="ALG5" t="s">
        <v>2093</v>
      </c>
      <c r="ALH5" t="s">
        <v>1903</v>
      </c>
      <c r="ALI5" t="s">
        <v>3343</v>
      </c>
      <c r="ALJ5" t="s">
        <v>3613</v>
      </c>
      <c r="ALK5" t="s">
        <v>3396</v>
      </c>
      <c r="ALL5" t="s">
        <v>3250</v>
      </c>
      <c r="ALM5" t="s">
        <v>3248</v>
      </c>
      <c r="ALN5" t="s">
        <v>3196</v>
      </c>
      <c r="ALO5" t="s">
        <v>3298</v>
      </c>
      <c r="ALP5" t="s">
        <v>2814</v>
      </c>
      <c r="ALQ5" t="s">
        <v>4895</v>
      </c>
      <c r="ALR5" t="s">
        <v>297</v>
      </c>
      <c r="ALS5" t="s">
        <v>93</v>
      </c>
      <c r="ALT5" t="s">
        <v>2277</v>
      </c>
      <c r="ALU5" t="s">
        <v>2818</v>
      </c>
      <c r="ALV5" t="s">
        <v>2392</v>
      </c>
      <c r="ALW5" t="s">
        <v>1317</v>
      </c>
      <c r="ALX5" t="s">
        <v>178</v>
      </c>
      <c r="ALY5" t="s">
        <v>2853</v>
      </c>
      <c r="ALZ5" t="s">
        <v>2824</v>
      </c>
      <c r="AMA5" t="s">
        <v>729</v>
      </c>
      <c r="AMB5" t="s">
        <v>45</v>
      </c>
      <c r="AMC5" t="s">
        <v>2855</v>
      </c>
      <c r="AMD5" t="s">
        <v>2822</v>
      </c>
      <c r="AME5" t="s">
        <v>9726</v>
      </c>
      <c r="AMF5" t="s">
        <v>1910</v>
      </c>
      <c r="AMG5" t="s">
        <v>97</v>
      </c>
      <c r="AMH5" t="s">
        <v>2859</v>
      </c>
      <c r="AMI5" t="s">
        <v>120</v>
      </c>
      <c r="AMJ5" t="s">
        <v>1433</v>
      </c>
      <c r="AMK5" t="s">
        <v>866</v>
      </c>
      <c r="AML5" t="s">
        <v>868</v>
      </c>
      <c r="AMM5" t="s">
        <v>870</v>
      </c>
      <c r="AMN5" t="s">
        <v>872</v>
      </c>
      <c r="AMO5" t="s">
        <v>874</v>
      </c>
      <c r="AMP5" t="s">
        <v>1802</v>
      </c>
      <c r="AMQ5" t="s">
        <v>6301</v>
      </c>
      <c r="AMR5" t="s">
        <v>6259</v>
      </c>
      <c r="AMS5" t="s">
        <v>6257</v>
      </c>
      <c r="AMT5" t="s">
        <v>4221</v>
      </c>
      <c r="AMU5" t="s">
        <v>360</v>
      </c>
      <c r="AMV5" t="s">
        <v>27</v>
      </c>
      <c r="AMW5" t="s">
        <v>463</v>
      </c>
      <c r="AMX5" t="s">
        <v>275</v>
      </c>
      <c r="AMY5" t="s">
        <v>9003</v>
      </c>
      <c r="AMZ5" t="s">
        <v>1769</v>
      </c>
      <c r="ANA5" t="s">
        <v>9558</v>
      </c>
      <c r="ANB5" t="s">
        <v>1431</v>
      </c>
      <c r="ANC5" t="s">
        <v>190</v>
      </c>
      <c r="AND5" t="s">
        <v>9730</v>
      </c>
      <c r="ANE5" t="s">
        <v>1379</v>
      </c>
      <c r="ANF5" t="s">
        <v>2861</v>
      </c>
      <c r="ANG5" t="s">
        <v>293</v>
      </c>
      <c r="ANH5" t="s">
        <v>295</v>
      </c>
      <c r="ANI5" t="s">
        <v>1421</v>
      </c>
      <c r="ANJ5" t="s">
        <v>1351</v>
      </c>
      <c r="ANK5" t="s">
        <v>1425</v>
      </c>
      <c r="ANL5" t="s">
        <v>1427</v>
      </c>
      <c r="ANM5" t="s">
        <v>1429</v>
      </c>
      <c r="ANN5" t="s">
        <v>1743</v>
      </c>
      <c r="ANO5" t="s">
        <v>1353</v>
      </c>
      <c r="ANP5" t="s">
        <v>1423</v>
      </c>
      <c r="ANQ5" t="s">
        <v>2027</v>
      </c>
      <c r="ANR5" t="s">
        <v>11846</v>
      </c>
      <c r="ANS5" t="s">
        <v>1355</v>
      </c>
      <c r="ANT5" t="s">
        <v>10566</v>
      </c>
      <c r="ANU5" t="s">
        <v>1809</v>
      </c>
      <c r="ANV5" t="s">
        <v>364</v>
      </c>
      <c r="ANW5" t="s">
        <v>4503</v>
      </c>
      <c r="ANX5" t="s">
        <v>192</v>
      </c>
      <c r="ANY5" t="s">
        <v>11554</v>
      </c>
      <c r="ANZ5" t="s">
        <v>6432</v>
      </c>
      <c r="AOA5" t="s">
        <v>1973</v>
      </c>
      <c r="AOB5" t="s">
        <v>1222</v>
      </c>
      <c r="AOC5" t="s">
        <v>4442</v>
      </c>
      <c r="AOD5" t="s">
        <v>6518</v>
      </c>
      <c r="AOE5" t="s">
        <v>4760</v>
      </c>
      <c r="AOF5" t="s">
        <v>1329</v>
      </c>
      <c r="AOG5" t="s">
        <v>1415</v>
      </c>
      <c r="AOH5" t="s">
        <v>1417</v>
      </c>
      <c r="AOI5" t="s">
        <v>1419</v>
      </c>
      <c r="AOJ5" t="s">
        <v>1331</v>
      </c>
      <c r="AOK5" t="s">
        <v>1333</v>
      </c>
      <c r="AOL5" t="s">
        <v>1335</v>
      </c>
      <c r="AOM5" t="s">
        <v>1337</v>
      </c>
      <c r="AON5" t="s">
        <v>1339</v>
      </c>
      <c r="AOO5" t="s">
        <v>1341</v>
      </c>
      <c r="AOP5" t="s">
        <v>1343</v>
      </c>
      <c r="AOQ5" t="s">
        <v>1345</v>
      </c>
      <c r="AOR5" t="s">
        <v>1347</v>
      </c>
      <c r="AOS5" t="s">
        <v>1349</v>
      </c>
      <c r="AOT5" t="s">
        <v>1381</v>
      </c>
      <c r="AOU5" t="s">
        <v>1387</v>
      </c>
      <c r="AOV5" t="s">
        <v>1363</v>
      </c>
      <c r="AOW5" t="s">
        <v>1365</v>
      </c>
      <c r="AOX5" t="s">
        <v>1367</v>
      </c>
      <c r="AOY5" t="s">
        <v>1369</v>
      </c>
      <c r="AOZ5" t="s">
        <v>1383</v>
      </c>
      <c r="APA5" t="s">
        <v>1371</v>
      </c>
      <c r="APB5" t="s">
        <v>1377</v>
      </c>
      <c r="APC5" t="s">
        <v>1437</v>
      </c>
      <c r="APD5" t="s">
        <v>1439</v>
      </c>
      <c r="APE5" t="s">
        <v>1375</v>
      </c>
      <c r="APF5" t="s">
        <v>1373</v>
      </c>
      <c r="APG5" t="s">
        <v>1359</v>
      </c>
      <c r="APH5" t="s">
        <v>1361</v>
      </c>
      <c r="API5" t="s">
        <v>1385</v>
      </c>
      <c r="APJ5" t="s">
        <v>1357</v>
      </c>
      <c r="APK5" t="s">
        <v>335</v>
      </c>
      <c r="APL5" t="s">
        <v>660</v>
      </c>
      <c r="APM5" t="s">
        <v>35</v>
      </c>
      <c r="APN5" t="s">
        <v>5073</v>
      </c>
      <c r="APO5" t="s">
        <v>1441</v>
      </c>
      <c r="APP5" t="s">
        <v>4242</v>
      </c>
      <c r="APQ5" t="s">
        <v>91</v>
      </c>
      <c r="APR5" t="s">
        <v>8835</v>
      </c>
      <c r="APS5" t="s">
        <v>1661</v>
      </c>
      <c r="APT5" t="s">
        <v>277</v>
      </c>
      <c r="APU5" t="s">
        <v>1397</v>
      </c>
      <c r="APV5" t="s">
        <v>6397</v>
      </c>
      <c r="APW5" t="s">
        <v>2062</v>
      </c>
      <c r="APX5" t="s">
        <v>4225</v>
      </c>
      <c r="APY5" t="s">
        <v>8028</v>
      </c>
      <c r="APZ5" t="s">
        <v>122</v>
      </c>
      <c r="AQA5" t="s">
        <v>1259</v>
      </c>
      <c r="AQB5" t="s">
        <v>819</v>
      </c>
      <c r="AQC5" t="s">
        <v>1702</v>
      </c>
      <c r="AQD5" t="s">
        <v>1898</v>
      </c>
      <c r="AQE5" t="s">
        <v>160</v>
      </c>
      <c r="AQF5" t="s">
        <v>22</v>
      </c>
      <c r="AQG5" t="s">
        <v>2841</v>
      </c>
      <c r="AQH5" t="s">
        <v>1683</v>
      </c>
      <c r="AQI5" t="s">
        <v>2117</v>
      </c>
      <c r="AQJ5" t="s">
        <v>2839</v>
      </c>
      <c r="AQK5" t="s">
        <v>25</v>
      </c>
      <c r="AQL5" t="s">
        <v>531</v>
      </c>
      <c r="AQM5" t="s">
        <v>196</v>
      </c>
      <c r="AQN5" t="s">
        <v>1399</v>
      </c>
      <c r="AQO5" t="s">
        <v>1945</v>
      </c>
      <c r="AQP5" t="s">
        <v>4285</v>
      </c>
      <c r="AQQ5" t="s">
        <v>1257</v>
      </c>
      <c r="AQR5" t="s">
        <v>2284</v>
      </c>
      <c r="AQS5" t="s">
        <v>58</v>
      </c>
      <c r="AQT5" t="s">
        <v>1819</v>
      </c>
      <c r="AQU5" t="s">
        <v>3186</v>
      </c>
      <c r="AQV5" t="s">
        <v>31</v>
      </c>
      <c r="AQW5" t="s">
        <v>2828</v>
      </c>
      <c r="AQX5" t="s">
        <v>3198</v>
      </c>
      <c r="AQY5" t="s">
        <v>2259</v>
      </c>
      <c r="AQZ5" t="s">
        <v>6459</v>
      </c>
      <c r="ARA5" t="s">
        <v>1401</v>
      </c>
      <c r="ARB5" t="s">
        <v>2836</v>
      </c>
      <c r="ARC5" t="s">
        <v>10959</v>
      </c>
      <c r="ARD5" t="s">
        <v>681</v>
      </c>
      <c r="ARE5" t="s">
        <v>1851</v>
      </c>
      <c r="ARF5" t="s">
        <v>752</v>
      </c>
      <c r="ARG5" t="s">
        <v>8392</v>
      </c>
      <c r="ARH5" t="s">
        <v>4496</v>
      </c>
      <c r="ARI5" t="s">
        <v>1895</v>
      </c>
      <c r="ARJ5" t="s">
        <v>1795</v>
      </c>
      <c r="ARK5" t="s">
        <v>1908</v>
      </c>
      <c r="ARL5" t="s">
        <v>37</v>
      </c>
      <c r="ARM5" t="s">
        <v>333</v>
      </c>
      <c r="ARN5" t="s">
        <v>522</v>
      </c>
      <c r="ARO5" t="s">
        <v>11532</v>
      </c>
      <c r="ARP5" t="s">
        <v>1772</v>
      </c>
      <c r="ARQ5" t="s">
        <v>7044</v>
      </c>
      <c r="ARR5" t="s">
        <v>962</v>
      </c>
      <c r="ARS5" t="s">
        <v>4557</v>
      </c>
      <c r="ART5" t="s">
        <v>3182</v>
      </c>
      <c r="ARU5" t="s">
        <v>3180</v>
      </c>
      <c r="ARV5" t="s">
        <v>877</v>
      </c>
      <c r="ARW5" t="s">
        <v>2057</v>
      </c>
      <c r="ARX5" t="s">
        <v>1712</v>
      </c>
      <c r="ARY5" t="s">
        <v>2176</v>
      </c>
      <c r="ARZ5" t="s">
        <v>8403</v>
      </c>
      <c r="ASA5" t="s">
        <v>8402</v>
      </c>
      <c r="ASB5" t="s">
        <v>3241</v>
      </c>
      <c r="ASC5" t="s">
        <v>9708</v>
      </c>
      <c r="ASD5" t="s">
        <v>56</v>
      </c>
      <c r="ASE5" t="s">
        <v>1395</v>
      </c>
      <c r="ASF5" t="s">
        <v>1893</v>
      </c>
      <c r="ASG5" t="s">
        <v>1975</v>
      </c>
      <c r="ASH5" t="s">
        <v>10363</v>
      </c>
      <c r="ASI5" t="s">
        <v>10361</v>
      </c>
      <c r="ASJ5" t="s">
        <v>2816</v>
      </c>
      <c r="ASK5" t="s">
        <v>4287</v>
      </c>
      <c r="ASL5" t="s">
        <v>2843</v>
      </c>
      <c r="ASM5" t="s">
        <v>2826</v>
      </c>
      <c r="ASN5" t="s">
        <v>2845</v>
      </c>
      <c r="ASO5" t="s">
        <v>198</v>
      </c>
      <c r="ASP5" t="s">
        <v>1393</v>
      </c>
      <c r="ASQ5" t="s">
        <v>2030</v>
      </c>
      <c r="ASR5" t="s">
        <v>4429</v>
      </c>
      <c r="ASS5" t="s">
        <v>2205</v>
      </c>
      <c r="AST5" t="s">
        <v>2636</v>
      </c>
      <c r="ASU5" t="s">
        <v>11722</v>
      </c>
      <c r="ASV5" t="s">
        <v>420</v>
      </c>
      <c r="ASW5" t="s">
        <v>2329</v>
      </c>
      <c r="ASX5" t="s">
        <v>1261</v>
      </c>
      <c r="ASY5" t="s">
        <v>2425</v>
      </c>
      <c r="ASZ5" t="s">
        <v>1267</v>
      </c>
      <c r="ATA5" t="s">
        <v>18</v>
      </c>
      <c r="ATB5" t="s">
        <v>3075</v>
      </c>
      <c r="ATC5" t="s">
        <v>267</v>
      </c>
      <c r="ATD5" t="s">
        <v>283</v>
      </c>
      <c r="ATE5" t="s">
        <v>4371</v>
      </c>
      <c r="ATF5" t="s">
        <v>4282</v>
      </c>
      <c r="ATG5" t="s">
        <v>3168</v>
      </c>
      <c r="ATH5" t="s">
        <v>1389</v>
      </c>
      <c r="ATI5" t="s">
        <v>116</v>
      </c>
      <c r="ATJ5" t="s">
        <v>285</v>
      </c>
      <c r="ATK5" t="s">
        <v>2834</v>
      </c>
      <c r="ATL5" t="s">
        <v>6394</v>
      </c>
      <c r="ATM5" t="s">
        <v>6400</v>
      </c>
      <c r="ATN5" t="s">
        <v>6392</v>
      </c>
      <c r="ATO5" t="s">
        <v>6386</v>
      </c>
      <c r="ATP5" t="s">
        <v>2832</v>
      </c>
      <c r="ATQ5" t="s">
        <v>2830</v>
      </c>
      <c r="ATR5" t="s">
        <v>2032</v>
      </c>
      <c r="ATS5" t="s">
        <v>1165</v>
      </c>
      <c r="ATT5" t="s">
        <v>1925</v>
      </c>
      <c r="ATU5" t="s">
        <v>1709</v>
      </c>
      <c r="ATV5" t="s">
        <v>357</v>
      </c>
      <c r="ATW5" t="s">
        <v>8046</v>
      </c>
      <c r="ATX5" t="s">
        <v>1845</v>
      </c>
      <c r="ATY5" t="s">
        <v>9170</v>
      </c>
      <c r="ATZ5" t="s">
        <v>10437</v>
      </c>
      <c r="AUA5" t="s">
        <v>4268</v>
      </c>
      <c r="AUB5" t="s">
        <v>257</v>
      </c>
      <c r="AUC5" t="s">
        <v>256</v>
      </c>
      <c r="AUD5" t="s">
        <v>632</v>
      </c>
      <c r="AUE5" t="s">
        <v>10493</v>
      </c>
      <c r="AUF5" t="s">
        <v>9728</v>
      </c>
      <c r="AUG5" t="s">
        <v>186</v>
      </c>
      <c r="AUH5" t="s">
        <v>1265</v>
      </c>
      <c r="AUI5" t="s">
        <v>269</v>
      </c>
      <c r="AUJ5" t="s">
        <v>279</v>
      </c>
      <c r="AUK5" t="s">
        <v>281</v>
      </c>
      <c r="AUL5" t="s">
        <v>1882</v>
      </c>
      <c r="AUM5" t="s">
        <v>149</v>
      </c>
      <c r="AUN5" t="s">
        <v>39</v>
      </c>
      <c r="AUO5" t="s">
        <v>1263</v>
      </c>
      <c r="AUP5" t="s">
        <v>581</v>
      </c>
      <c r="AUQ5" t="s">
        <v>1218</v>
      </c>
      <c r="AUR5" t="s">
        <v>104</v>
      </c>
      <c r="AUS5" t="s">
        <v>11853</v>
      </c>
      <c r="AUT5" t="s">
        <v>41</v>
      </c>
      <c r="AUU5" t="s">
        <v>194</v>
      </c>
      <c r="AUV5" t="s">
        <v>793</v>
      </c>
      <c r="AUW5" t="s">
        <v>1391</v>
      </c>
      <c r="AUX5" t="s">
        <v>365</v>
      </c>
      <c r="AUY5" t="s">
        <v>1458</v>
      </c>
      <c r="AUZ5" t="s">
        <v>10300</v>
      </c>
      <c r="AVA5" t="s">
        <v>10302</v>
      </c>
      <c r="AVB5" t="s">
        <v>180</v>
      </c>
      <c r="AVC5" t="s">
        <v>2018</v>
      </c>
      <c r="AVD5" t="s">
        <v>1403</v>
      </c>
      <c r="AVE5" t="s">
        <v>2847</v>
      </c>
      <c r="AVF5" t="s">
        <v>326</v>
      </c>
      <c r="AVG5" t="s">
        <v>2159</v>
      </c>
      <c r="AVH5" t="s">
        <v>630</v>
      </c>
      <c r="AVI5" t="s">
        <v>1798</v>
      </c>
      <c r="AVJ5" t="s">
        <v>362</v>
      </c>
      <c r="AVK5" t="s">
        <v>331</v>
      </c>
      <c r="AVL5" t="s">
        <v>10605</v>
      </c>
      <c r="AVM5" t="s">
        <v>200</v>
      </c>
      <c r="AVN5" t="s">
        <v>184</v>
      </c>
      <c r="AVO5" t="s">
        <v>1685</v>
      </c>
      <c r="AVP5" t="s">
        <v>12080</v>
      </c>
    </row>
    <row r="6" spans="1:1264" x14ac:dyDescent="0.25">
      <c r="A6" t="s">
        <v>12084</v>
      </c>
      <c r="B6" s="6"/>
      <c r="C6" s="6">
        <v>1421000</v>
      </c>
      <c r="D6" s="6">
        <v>130500</v>
      </c>
      <c r="E6" s="6">
        <v>96000</v>
      </c>
      <c r="F6" s="6">
        <v>139500</v>
      </c>
      <c r="G6" s="6"/>
      <c r="H6" s="6">
        <v>99500</v>
      </c>
      <c r="I6" s="6">
        <v>196000</v>
      </c>
      <c r="J6" s="6">
        <v>160572095601.465</v>
      </c>
      <c r="K6" s="6">
        <v>45169678078.919998</v>
      </c>
      <c r="L6" s="6"/>
      <c r="M6" s="6">
        <v>107800000</v>
      </c>
      <c r="N6" s="6">
        <v>113413874298.589</v>
      </c>
      <c r="O6" s="6">
        <v>6009968729.1309996</v>
      </c>
      <c r="P6" s="6">
        <v>31625751116.634998</v>
      </c>
      <c r="Q6" s="6">
        <v>81000</v>
      </c>
      <c r="R6" s="6">
        <v>8462263770</v>
      </c>
      <c r="S6" s="6">
        <v>316000</v>
      </c>
      <c r="T6" s="6">
        <v>2427634000</v>
      </c>
      <c r="U6" s="6">
        <v>58626120</v>
      </c>
      <c r="V6" s="6">
        <v>25557625872</v>
      </c>
      <c r="W6" s="6">
        <v>28113388459.200001</v>
      </c>
      <c r="X6" s="6">
        <v>119576571440.27901</v>
      </c>
      <c r="Y6" s="6">
        <v>30932700.399999999</v>
      </c>
      <c r="Z6" s="6">
        <v>0</v>
      </c>
      <c r="AA6" s="6">
        <v>24000</v>
      </c>
      <c r="AB6" s="6">
        <v>110000</v>
      </c>
      <c r="AC6" s="6"/>
      <c r="AD6" s="6"/>
      <c r="AE6" s="6">
        <v>364000</v>
      </c>
      <c r="AF6" s="6">
        <v>20000</v>
      </c>
      <c r="AG6" s="6">
        <v>14484272094</v>
      </c>
      <c r="AH6" s="6">
        <v>18775900000</v>
      </c>
      <c r="AI6" s="6">
        <v>33700</v>
      </c>
      <c r="AJ6" s="6">
        <v>20930051836.400002</v>
      </c>
      <c r="AK6" s="6">
        <v>108701164000</v>
      </c>
      <c r="AL6" s="6">
        <v>3457035984</v>
      </c>
      <c r="AM6" s="6"/>
      <c r="AN6" s="6">
        <v>26291892270</v>
      </c>
      <c r="AO6" s="6"/>
      <c r="AP6" s="6">
        <v>92300</v>
      </c>
      <c r="AQ6" s="6">
        <v>12356042373.674999</v>
      </c>
      <c r="AR6" s="6">
        <v>5904000000</v>
      </c>
      <c r="AS6" s="6">
        <v>39900</v>
      </c>
      <c r="AT6" s="6">
        <v>330157614143.08801</v>
      </c>
      <c r="AU6" s="6">
        <v>600</v>
      </c>
      <c r="AV6" s="6">
        <v>5420025000</v>
      </c>
      <c r="AW6" s="6">
        <v>16000</v>
      </c>
      <c r="AX6" s="6">
        <v>9222832268.9009991</v>
      </c>
      <c r="AY6" s="6">
        <v>680417154.19200003</v>
      </c>
      <c r="AZ6" s="6"/>
      <c r="BA6" s="6">
        <v>1144190305.224</v>
      </c>
      <c r="BB6" s="6">
        <v>2682085</v>
      </c>
      <c r="BC6" s="6">
        <v>20966822873.040001</v>
      </c>
      <c r="BD6" s="6">
        <v>9591696831</v>
      </c>
      <c r="BE6" s="6">
        <v>487200000</v>
      </c>
      <c r="BF6" s="6"/>
      <c r="BG6" s="6">
        <v>294000</v>
      </c>
      <c r="BH6" s="6">
        <v>9170000000</v>
      </c>
      <c r="BI6" s="6">
        <v>59778913637.903999</v>
      </c>
      <c r="BJ6" s="6"/>
      <c r="BK6" s="6">
        <v>10920253930</v>
      </c>
      <c r="BL6" s="6"/>
      <c r="BM6" s="6">
        <v>82623161169.666</v>
      </c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>
        <v>3108169057.6799998</v>
      </c>
      <c r="EO6" s="6"/>
      <c r="EP6" s="6">
        <v>37782550</v>
      </c>
      <c r="EQ6" s="6"/>
      <c r="ER6" s="6"/>
      <c r="ES6" s="6"/>
      <c r="ET6" s="6"/>
      <c r="EU6" s="6">
        <v>799876895.12600005</v>
      </c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>
        <v>1015241000</v>
      </c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>
        <v>3127991419.2399998</v>
      </c>
      <c r="GB6" s="6"/>
      <c r="GC6" s="6"/>
      <c r="GD6" s="6"/>
      <c r="GE6" s="6"/>
      <c r="GF6" s="6"/>
      <c r="GG6" s="6"/>
      <c r="GH6" s="6"/>
      <c r="GI6" s="6"/>
      <c r="GJ6" s="6">
        <v>728400185.97599995</v>
      </c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>
        <v>14111644753.144001</v>
      </c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>
        <v>8920000000</v>
      </c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>
        <v>6525062000</v>
      </c>
      <c r="IQ6" s="6"/>
      <c r="IR6" s="6">
        <v>11947649196</v>
      </c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>
        <v>21010000</v>
      </c>
      <c r="JG6" s="6"/>
      <c r="JH6" s="6">
        <v>43617000</v>
      </c>
      <c r="JI6" s="6">
        <v>32100000</v>
      </c>
      <c r="JJ6" s="6">
        <v>9480560.5700000003</v>
      </c>
      <c r="JK6" s="6"/>
      <c r="JL6" s="6"/>
      <c r="JM6" s="6"/>
      <c r="JN6" s="6"/>
      <c r="JO6" s="6"/>
      <c r="JP6" s="6"/>
      <c r="JQ6" s="6"/>
      <c r="JR6" s="6">
        <v>176458701.97499999</v>
      </c>
      <c r="JS6" s="6"/>
      <c r="JT6" s="6">
        <v>1739152000</v>
      </c>
      <c r="JU6" s="6">
        <v>753519000</v>
      </c>
      <c r="JV6" s="6"/>
      <c r="JW6" s="6"/>
      <c r="JX6" s="6"/>
      <c r="JY6" s="6"/>
      <c r="JZ6" s="6"/>
      <c r="KA6" s="6">
        <v>87000</v>
      </c>
      <c r="KB6" s="6"/>
      <c r="KC6" s="6"/>
      <c r="KD6" s="6"/>
      <c r="KE6" s="6"/>
      <c r="KF6" s="6"/>
      <c r="KG6" s="6"/>
      <c r="KH6" s="6"/>
      <c r="KI6" s="6"/>
      <c r="KJ6" s="6"/>
      <c r="KK6" s="6"/>
      <c r="KL6" s="6">
        <v>4029351015</v>
      </c>
      <c r="KM6" s="6"/>
      <c r="KN6" s="6"/>
      <c r="KO6" s="6"/>
      <c r="KP6" s="6">
        <v>2460222927.5530005</v>
      </c>
      <c r="KQ6" s="6">
        <v>367020039.264</v>
      </c>
      <c r="KR6" s="6">
        <v>3200000</v>
      </c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>
        <v>7769000</v>
      </c>
      <c r="OK6" s="6"/>
      <c r="OL6" s="6">
        <v>22637000</v>
      </c>
      <c r="OM6" s="6">
        <v>22635000</v>
      </c>
      <c r="ON6" s="6">
        <v>22673000</v>
      </c>
      <c r="OO6" s="6">
        <v>6986250000</v>
      </c>
      <c r="OP6" s="6"/>
      <c r="OQ6" s="6">
        <v>665758800</v>
      </c>
      <c r="OR6" s="6">
        <v>2779606800</v>
      </c>
      <c r="OS6" s="6"/>
      <c r="OT6" s="6"/>
      <c r="OU6" s="6"/>
      <c r="OV6" s="6"/>
      <c r="OW6" s="6"/>
      <c r="OX6" s="6"/>
      <c r="OY6" s="6">
        <v>1232441250</v>
      </c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>
        <v>654600000</v>
      </c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>
        <v>864652975.08800006</v>
      </c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>
        <v>3989970.0120000001</v>
      </c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>
        <v>4139109743.0409999</v>
      </c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>
        <v>361539045</v>
      </c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>
        <v>3547371695</v>
      </c>
      <c r="WP6" s="6">
        <v>14112026000</v>
      </c>
      <c r="WQ6" s="6">
        <v>5352346387.276</v>
      </c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>
        <v>14931291466.372</v>
      </c>
      <c r="XI6" s="6"/>
      <c r="XJ6" s="6"/>
      <c r="XK6" s="6"/>
      <c r="XL6" s="6"/>
      <c r="XM6" s="6"/>
      <c r="XN6" s="6">
        <v>13887990740.619999</v>
      </c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>
        <v>3742205624.2799997</v>
      </c>
      <c r="ZT6" s="6"/>
      <c r="ZU6" s="6"/>
      <c r="ZV6" s="6">
        <v>19000539841.512001</v>
      </c>
      <c r="ZW6" s="6"/>
      <c r="ZX6" s="6"/>
      <c r="ZY6" s="6"/>
      <c r="ZZ6" s="6"/>
      <c r="AAA6" s="6"/>
      <c r="AAB6" s="6"/>
      <c r="AAC6" s="6">
        <v>185135132</v>
      </c>
      <c r="AAD6" s="6"/>
      <c r="AAE6" s="6">
        <v>13361516442.989</v>
      </c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>
        <v>38911586233.415001</v>
      </c>
      <c r="ABC6" s="6"/>
      <c r="ABD6" s="6">
        <v>3076000000</v>
      </c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>
        <v>349684193.83299983</v>
      </c>
      <c r="AGD6" s="6"/>
      <c r="AGE6" s="6"/>
      <c r="AGF6" s="6"/>
      <c r="AGG6" s="6"/>
      <c r="AGH6" s="6"/>
      <c r="AGI6" s="6"/>
      <c r="AGJ6" s="6"/>
      <c r="AGK6" s="6"/>
      <c r="AGL6" s="6">
        <v>175985135.553</v>
      </c>
      <c r="AGM6" s="6">
        <v>866496160</v>
      </c>
      <c r="AGN6" s="6"/>
      <c r="AGO6" s="6"/>
      <c r="AGP6" s="6"/>
      <c r="AGQ6" s="6">
        <v>23137610600</v>
      </c>
      <c r="AGR6" s="6"/>
      <c r="AGS6" s="6">
        <v>324573255308.37598</v>
      </c>
      <c r="AGT6" s="6"/>
      <c r="AGU6" s="6">
        <v>4839347107.8000002</v>
      </c>
      <c r="AGV6" s="6"/>
      <c r="AGW6" s="6">
        <v>1080191030.9200001</v>
      </c>
      <c r="AGX6" s="6">
        <v>10000000000</v>
      </c>
      <c r="AGY6" s="6">
        <v>97500</v>
      </c>
      <c r="AGZ6" s="6">
        <v>20000000000</v>
      </c>
      <c r="AHA6" s="6">
        <v>33406399506.600002</v>
      </c>
      <c r="AHB6" s="6"/>
      <c r="AHC6" s="6"/>
      <c r="AHD6" s="6">
        <v>30898004645.617996</v>
      </c>
      <c r="AHE6" s="6">
        <v>17928143568</v>
      </c>
      <c r="AHF6" s="6">
        <v>80696326.709999993</v>
      </c>
      <c r="AHG6" s="6">
        <v>167059816252.65601</v>
      </c>
      <c r="AHH6" s="6">
        <v>2151930495.0999999</v>
      </c>
      <c r="AHI6" s="6">
        <v>10167612000</v>
      </c>
      <c r="AHJ6" s="6">
        <v>655500</v>
      </c>
      <c r="AHK6" s="6"/>
      <c r="AHL6" s="6"/>
      <c r="AHM6" s="6"/>
      <c r="AHN6" s="6">
        <v>612450300</v>
      </c>
      <c r="AHO6" s="6">
        <v>167400</v>
      </c>
      <c r="AHP6" s="6">
        <v>14784000000</v>
      </c>
      <c r="AHQ6" s="6">
        <v>0</v>
      </c>
      <c r="AHR6" s="6">
        <v>82000</v>
      </c>
      <c r="AHS6" s="6">
        <v>11361940811</v>
      </c>
      <c r="AHT6" s="6">
        <v>1081101294</v>
      </c>
      <c r="AHU6" s="6">
        <v>59394643553</v>
      </c>
      <c r="AHV6" s="6">
        <v>54276624684.996002</v>
      </c>
      <c r="AHW6" s="6">
        <v>0</v>
      </c>
      <c r="AHX6" s="6">
        <v>140000</v>
      </c>
      <c r="AHY6" s="6">
        <v>428000</v>
      </c>
      <c r="AHZ6" s="6">
        <v>172000</v>
      </c>
      <c r="AIA6" s="6">
        <v>5361963480</v>
      </c>
      <c r="AIB6" s="6"/>
      <c r="AIC6" s="6">
        <v>181000</v>
      </c>
      <c r="AID6" s="6">
        <v>6700000000</v>
      </c>
      <c r="AIE6" s="6"/>
      <c r="AIF6" s="6"/>
      <c r="AIG6" s="6">
        <v>68000</v>
      </c>
      <c r="AIH6" s="6">
        <v>20961917852.176003</v>
      </c>
      <c r="AII6" s="6">
        <v>159400</v>
      </c>
      <c r="AIJ6" s="6">
        <v>4408392708</v>
      </c>
      <c r="AIK6" s="6">
        <v>113589915</v>
      </c>
      <c r="AIL6" s="6">
        <v>80200</v>
      </c>
      <c r="AIM6" s="6"/>
      <c r="AIN6" s="6">
        <v>161900</v>
      </c>
      <c r="AIO6" s="6"/>
      <c r="AIP6" s="6">
        <v>15150</v>
      </c>
      <c r="AIQ6" s="6">
        <v>34700</v>
      </c>
      <c r="AIR6" s="6">
        <v>70600</v>
      </c>
      <c r="AIS6" s="6">
        <v>125400</v>
      </c>
      <c r="AIT6" s="6">
        <v>977058787.20000005</v>
      </c>
      <c r="AIU6" s="6">
        <v>2657833470.5999999</v>
      </c>
      <c r="AIV6" s="6">
        <v>22469400000</v>
      </c>
      <c r="AIW6" s="6">
        <v>2378124931</v>
      </c>
      <c r="AIX6" s="6">
        <v>4805753614.5469999</v>
      </c>
      <c r="AIY6" s="6">
        <v>97900</v>
      </c>
      <c r="AIZ6" s="6"/>
      <c r="AJA6" s="6">
        <v>10242449601.119999</v>
      </c>
      <c r="AJB6" s="6">
        <v>11723031144</v>
      </c>
      <c r="AJC6" s="6">
        <v>46000</v>
      </c>
      <c r="AJD6" s="6">
        <v>2324931612.5</v>
      </c>
      <c r="AJE6" s="6">
        <v>636428572</v>
      </c>
      <c r="AJF6" s="6">
        <v>107600</v>
      </c>
      <c r="AJG6" s="6">
        <v>40596027000</v>
      </c>
      <c r="AJH6" s="6"/>
      <c r="AJI6" s="6">
        <v>305062489943.06799</v>
      </c>
      <c r="AJJ6" s="6"/>
      <c r="AJK6" s="6">
        <v>66363300424.869995</v>
      </c>
      <c r="AJL6" s="6">
        <v>167274784659.10001</v>
      </c>
      <c r="AJM6" s="6">
        <v>1666724169.096</v>
      </c>
      <c r="AJN6" s="6">
        <v>1914946124.075</v>
      </c>
      <c r="AJO6" s="6">
        <v>8041805630</v>
      </c>
      <c r="AJP6" s="6">
        <v>160700</v>
      </c>
      <c r="AJQ6" s="6">
        <v>34600</v>
      </c>
      <c r="AJR6" s="6">
        <v>45800</v>
      </c>
      <c r="AJS6" s="6">
        <v>187900</v>
      </c>
      <c r="AJT6" s="6">
        <v>36100</v>
      </c>
      <c r="AJU6" s="6">
        <v>43200</v>
      </c>
      <c r="AJV6" s="6">
        <v>4616291400</v>
      </c>
      <c r="AJW6" s="6">
        <v>1500</v>
      </c>
      <c r="AJX6" s="6">
        <v>6167827097.448</v>
      </c>
      <c r="AJY6" s="6">
        <v>5351417696.8829994</v>
      </c>
      <c r="AJZ6" s="6">
        <v>3071792.4980000001</v>
      </c>
      <c r="AKA6" s="6">
        <v>191617.98800000001</v>
      </c>
      <c r="AKB6" s="6">
        <v>32630852899.800003</v>
      </c>
      <c r="AKC6" s="6">
        <v>533000000</v>
      </c>
      <c r="AKD6" s="6">
        <v>7106873.0920000002</v>
      </c>
      <c r="AKE6" s="6">
        <v>374265.076</v>
      </c>
      <c r="AKF6" s="6">
        <v>29917071.532000002</v>
      </c>
      <c r="AKG6" s="6"/>
      <c r="AKH6" s="6">
        <v>103900</v>
      </c>
      <c r="AKI6" s="6">
        <v>50200</v>
      </c>
      <c r="AKJ6" s="6">
        <v>50600</v>
      </c>
      <c r="AKK6" s="6">
        <v>52000</v>
      </c>
      <c r="AKL6" s="6">
        <v>31800</v>
      </c>
      <c r="AKM6" s="6">
        <v>15400</v>
      </c>
      <c r="AKN6" s="6">
        <v>80100</v>
      </c>
      <c r="AKO6" s="6">
        <v>290600</v>
      </c>
      <c r="AKP6" s="6">
        <v>45800</v>
      </c>
      <c r="AKQ6" s="6">
        <v>108900</v>
      </c>
      <c r="AKR6" s="6">
        <v>52900</v>
      </c>
      <c r="AKS6" s="6">
        <v>43200</v>
      </c>
      <c r="AKT6" s="6">
        <v>39900</v>
      </c>
      <c r="AKU6" s="6">
        <v>66300</v>
      </c>
      <c r="AKV6" s="6">
        <v>83300</v>
      </c>
      <c r="AKW6" s="6">
        <v>120200</v>
      </c>
      <c r="AKX6" s="6">
        <v>84400</v>
      </c>
      <c r="AKY6" s="6">
        <v>29900</v>
      </c>
      <c r="AKZ6" s="6"/>
      <c r="ALA6" s="6">
        <v>43754588535</v>
      </c>
      <c r="ALB6" s="6">
        <v>57649092402</v>
      </c>
      <c r="ALC6" s="6">
        <v>141400</v>
      </c>
      <c r="ALD6" s="6">
        <v>76500</v>
      </c>
      <c r="ALE6" s="6">
        <v>177715952519</v>
      </c>
      <c r="ALF6" s="6">
        <v>57400</v>
      </c>
      <c r="ALG6" s="6">
        <v>1734562526</v>
      </c>
      <c r="ALH6" s="6">
        <v>539217117</v>
      </c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>
        <v>14191498914</v>
      </c>
      <c r="ALT6" s="6">
        <v>26629500000</v>
      </c>
      <c r="ALU6" s="6">
        <v>34200</v>
      </c>
      <c r="ALV6" s="6">
        <v>246859245.47999999</v>
      </c>
      <c r="ALW6" s="6">
        <v>102400</v>
      </c>
      <c r="ALX6" s="6">
        <v>36456000000</v>
      </c>
      <c r="ALY6" s="6">
        <v>11600</v>
      </c>
      <c r="ALZ6" s="6">
        <v>3475</v>
      </c>
      <c r="AMA6" s="6">
        <v>92000</v>
      </c>
      <c r="AMB6" s="6">
        <v>129000</v>
      </c>
      <c r="AMC6" s="6">
        <v>127100</v>
      </c>
      <c r="AMD6" s="6">
        <v>33650</v>
      </c>
      <c r="AME6" s="6"/>
      <c r="AMF6" s="6">
        <v>65000000000</v>
      </c>
      <c r="AMG6" s="6">
        <v>72000</v>
      </c>
      <c r="AMH6" s="6">
        <v>78900</v>
      </c>
      <c r="AMI6" s="6">
        <v>236000</v>
      </c>
      <c r="AMJ6" s="6"/>
      <c r="AMK6" s="6"/>
      <c r="AML6" s="6"/>
      <c r="AMM6" s="6"/>
      <c r="AMN6" s="6"/>
      <c r="AMO6" s="6"/>
      <c r="AMP6" s="6">
        <v>4396139677.4260006</v>
      </c>
      <c r="AMQ6" s="6">
        <v>350000000</v>
      </c>
      <c r="AMR6" s="6">
        <v>240698500</v>
      </c>
      <c r="AMS6" s="6">
        <v>1050000</v>
      </c>
      <c r="AMT6" s="6">
        <v>6690191521.6199999</v>
      </c>
      <c r="AMU6" s="6">
        <v>214900</v>
      </c>
      <c r="AMV6" s="6">
        <v>67200</v>
      </c>
      <c r="AMW6" s="6">
        <v>12000</v>
      </c>
      <c r="AMX6" s="6">
        <v>514200</v>
      </c>
      <c r="AMY6" s="6">
        <v>203511218.39999998</v>
      </c>
      <c r="AMZ6" s="6">
        <v>58710000000</v>
      </c>
      <c r="ANA6" s="6">
        <v>3055641224.6880002</v>
      </c>
      <c r="ANB6" s="6"/>
      <c r="ANC6" s="6">
        <v>500000</v>
      </c>
      <c r="AND6" s="6"/>
      <c r="ANE6" s="6">
        <v>549600</v>
      </c>
      <c r="ANF6" s="6">
        <v>44800</v>
      </c>
      <c r="ANG6" s="6"/>
      <c r="ANH6" s="6"/>
      <c r="ANI6" s="6"/>
      <c r="ANJ6" s="6">
        <v>112600</v>
      </c>
      <c r="ANK6" s="6"/>
      <c r="ANL6" s="6"/>
      <c r="ANM6" s="6"/>
      <c r="ANN6" s="6">
        <v>44900000000</v>
      </c>
      <c r="ANO6" s="6">
        <v>54600</v>
      </c>
      <c r="ANP6" s="6"/>
      <c r="ANQ6" s="6">
        <v>5865824328</v>
      </c>
      <c r="ANR6" s="6">
        <v>10040343422.234001</v>
      </c>
      <c r="ANS6" s="6">
        <v>15600</v>
      </c>
      <c r="ANT6" s="6">
        <v>232982627.93399999</v>
      </c>
      <c r="ANU6" s="6"/>
      <c r="ANV6" s="6">
        <v>96000</v>
      </c>
      <c r="ANW6" s="6"/>
      <c r="ANX6" s="6">
        <v>6561519357.3599997</v>
      </c>
      <c r="ANY6" s="6">
        <v>597548.40599999996</v>
      </c>
      <c r="ANZ6" s="6"/>
      <c r="AOA6" s="6">
        <v>250206635.34999999</v>
      </c>
      <c r="AOB6" s="6">
        <v>2533608000</v>
      </c>
      <c r="AOC6" s="6">
        <v>762655470</v>
      </c>
      <c r="AOD6" s="6">
        <v>4421932454.1599998</v>
      </c>
      <c r="AOE6" s="6">
        <v>352951447420.65802</v>
      </c>
      <c r="AOF6" s="6">
        <v>12200</v>
      </c>
      <c r="AOG6" s="6"/>
      <c r="AOH6" s="6"/>
      <c r="AOI6" s="6"/>
      <c r="AOJ6" s="6">
        <v>273400</v>
      </c>
      <c r="AOK6" s="6">
        <v>555500</v>
      </c>
      <c r="AOL6" s="6">
        <v>220900</v>
      </c>
      <c r="AOM6" s="6">
        <v>272300</v>
      </c>
      <c r="AON6" s="6">
        <v>136400</v>
      </c>
      <c r="AOO6" s="6">
        <v>303900</v>
      </c>
      <c r="AOP6" s="6">
        <v>173000</v>
      </c>
      <c r="AOQ6" s="6">
        <v>217700</v>
      </c>
      <c r="AOR6" s="6">
        <v>263200</v>
      </c>
      <c r="AOS6" s="6">
        <v>160500</v>
      </c>
      <c r="AOT6" s="6">
        <v>122600</v>
      </c>
      <c r="AOU6" s="6">
        <v>336300</v>
      </c>
      <c r="AOV6" s="6">
        <v>194000</v>
      </c>
      <c r="AOW6" s="6">
        <v>226900</v>
      </c>
      <c r="AOX6" s="6">
        <v>105800</v>
      </c>
      <c r="AOY6" s="6">
        <v>147700</v>
      </c>
      <c r="AOZ6" s="6">
        <v>176900</v>
      </c>
      <c r="APA6" s="6">
        <v>136600</v>
      </c>
      <c r="APB6" s="6">
        <v>181100</v>
      </c>
      <c r="APC6" s="6"/>
      <c r="APD6" s="6"/>
      <c r="APE6" s="6">
        <v>211500</v>
      </c>
      <c r="APF6" s="6">
        <v>282500</v>
      </c>
      <c r="APG6" s="6">
        <v>200000</v>
      </c>
      <c r="APH6" s="6">
        <v>375400</v>
      </c>
      <c r="API6" s="6">
        <v>157200</v>
      </c>
      <c r="APJ6" s="6">
        <v>74100</v>
      </c>
      <c r="APK6" s="6">
        <v>295000</v>
      </c>
      <c r="APL6" s="6">
        <v>168000</v>
      </c>
      <c r="APM6" s="6">
        <v>132000</v>
      </c>
      <c r="APN6" s="6">
        <v>28900</v>
      </c>
      <c r="APO6" s="6"/>
      <c r="APP6" s="6">
        <v>7294318240</v>
      </c>
      <c r="APQ6" s="6">
        <v>6000028052.9350004</v>
      </c>
      <c r="APR6" s="6"/>
      <c r="APS6" s="6">
        <v>1915000000</v>
      </c>
      <c r="APT6" s="6">
        <v>428300</v>
      </c>
      <c r="APU6" s="6"/>
      <c r="APV6" s="6"/>
      <c r="APW6" s="6"/>
      <c r="APX6" s="6"/>
      <c r="APY6" s="6">
        <v>17990746642.845001</v>
      </c>
      <c r="APZ6" s="6">
        <v>344000</v>
      </c>
      <c r="AQA6" s="6">
        <v>123200</v>
      </c>
      <c r="AQB6" s="6">
        <v>62000</v>
      </c>
      <c r="AQC6" s="6">
        <v>1117815153.7720001</v>
      </c>
      <c r="AQD6" s="6">
        <v>23000000000</v>
      </c>
      <c r="AQE6" s="6">
        <v>410000</v>
      </c>
      <c r="AQF6" s="6">
        <v>212500</v>
      </c>
      <c r="AQG6" s="6">
        <v>61700</v>
      </c>
      <c r="AQH6" s="6">
        <v>524658359.09600002</v>
      </c>
      <c r="AQI6" s="6"/>
      <c r="AQJ6" s="6">
        <v>134300</v>
      </c>
      <c r="AQK6" s="6">
        <v>180000</v>
      </c>
      <c r="AQL6" s="6">
        <v>55000</v>
      </c>
      <c r="AQM6" s="6">
        <v>129000</v>
      </c>
      <c r="AQN6" s="6"/>
      <c r="AQO6" s="6">
        <v>1617017192</v>
      </c>
      <c r="AQP6" s="6">
        <v>1193423097.5999999</v>
      </c>
      <c r="AQQ6" s="6">
        <v>163900</v>
      </c>
      <c r="AQR6" s="6">
        <v>19250786106.972</v>
      </c>
      <c r="AQS6" s="6">
        <v>10000</v>
      </c>
      <c r="AQT6" s="6">
        <v>521730000</v>
      </c>
      <c r="AQU6" s="6">
        <v>1255697090.2920001</v>
      </c>
      <c r="AQV6" s="6">
        <v>112000</v>
      </c>
      <c r="AQW6" s="6">
        <v>49532.838000000003</v>
      </c>
      <c r="AQX6" s="6">
        <v>4450389947.3459997</v>
      </c>
      <c r="AQY6" s="6"/>
      <c r="AQZ6" s="6">
        <v>1153464072.1800001</v>
      </c>
      <c r="ARA6" s="6"/>
      <c r="ARB6" s="6">
        <v>63300</v>
      </c>
      <c r="ARC6" s="6"/>
      <c r="ARD6" s="6">
        <v>57000</v>
      </c>
      <c r="ARE6" s="6">
        <v>5785675505.7200003</v>
      </c>
      <c r="ARF6" s="6">
        <v>21298828000.007999</v>
      </c>
      <c r="ARG6" s="6">
        <v>5493325000</v>
      </c>
      <c r="ARH6" s="6">
        <v>24532411620</v>
      </c>
      <c r="ARI6" s="6">
        <v>6250000000</v>
      </c>
      <c r="ARJ6" s="6">
        <v>6404994095.4090004</v>
      </c>
      <c r="ARK6" s="6">
        <v>127358744507.49001</v>
      </c>
      <c r="ARL6" s="6">
        <v>271600</v>
      </c>
      <c r="ARM6" s="6">
        <v>112000</v>
      </c>
      <c r="ARN6" s="6">
        <v>263300</v>
      </c>
      <c r="ARO6" s="6">
        <v>618100000</v>
      </c>
      <c r="ARP6" s="6">
        <v>1253525771.806</v>
      </c>
      <c r="ARQ6" s="6">
        <v>43500</v>
      </c>
      <c r="ARR6" s="6"/>
      <c r="ARS6" s="6">
        <v>4159932708.8400002</v>
      </c>
      <c r="ART6" s="6">
        <v>1758812040.345</v>
      </c>
      <c r="ARU6" s="6">
        <v>129868848.984</v>
      </c>
      <c r="ARV6" s="6">
        <v>56100</v>
      </c>
      <c r="ARW6" s="6">
        <v>16058670306</v>
      </c>
      <c r="ARX6" s="6"/>
      <c r="ARY6" s="6">
        <v>6407637548.5</v>
      </c>
      <c r="ARZ6" s="6">
        <v>25603763.5</v>
      </c>
      <c r="ASA6" s="6">
        <v>26469926</v>
      </c>
      <c r="ASB6" s="6">
        <v>689978673</v>
      </c>
      <c r="ASC6" s="6">
        <v>2549105725.3959999</v>
      </c>
      <c r="ASD6" s="6">
        <v>186000</v>
      </c>
      <c r="ASE6" s="6"/>
      <c r="ASF6" s="6">
        <v>420800000</v>
      </c>
      <c r="ASG6" s="6">
        <v>119731992772.74399</v>
      </c>
      <c r="ASH6" s="6"/>
      <c r="ASI6" s="6"/>
      <c r="ASJ6" s="6">
        <v>15975</v>
      </c>
      <c r="ASK6" s="6">
        <v>31240139880.528</v>
      </c>
      <c r="ASL6" s="6">
        <v>54200</v>
      </c>
      <c r="ASM6" s="6">
        <v>12733.206</v>
      </c>
      <c r="ASN6" s="6">
        <v>174500</v>
      </c>
      <c r="ASO6" s="6">
        <v>256000</v>
      </c>
      <c r="ASP6" s="6"/>
      <c r="ASQ6" s="6">
        <v>6748511805</v>
      </c>
      <c r="ASR6" s="6"/>
      <c r="ASS6" s="6">
        <v>10056041628.48</v>
      </c>
      <c r="AST6" s="6">
        <v>1242739315.2</v>
      </c>
      <c r="ASU6" s="6">
        <v>118824010129.89999</v>
      </c>
      <c r="ASV6" s="6">
        <v>136000</v>
      </c>
      <c r="ASW6" s="6"/>
      <c r="ASX6" s="6">
        <v>89500</v>
      </c>
      <c r="ASY6" s="6">
        <v>30441818691.206001</v>
      </c>
      <c r="ASZ6" s="6">
        <v>102800</v>
      </c>
      <c r="ATA6" s="6">
        <v>34862228101.75</v>
      </c>
      <c r="ATB6" s="6">
        <v>3400</v>
      </c>
      <c r="ATC6" s="6">
        <v>48700</v>
      </c>
      <c r="ATD6" s="6"/>
      <c r="ATE6" s="6">
        <v>1377055330.3800001</v>
      </c>
      <c r="ATF6" s="6">
        <v>27283292474.382</v>
      </c>
      <c r="ATG6" s="6">
        <v>8000000000</v>
      </c>
      <c r="ATH6" s="6"/>
      <c r="ATI6" s="6">
        <v>38662375000</v>
      </c>
      <c r="ATJ6" s="6"/>
      <c r="ATK6" s="6">
        <v>104300</v>
      </c>
      <c r="ATL6" s="6"/>
      <c r="ATM6" s="6">
        <v>38005000000</v>
      </c>
      <c r="ATN6" s="6">
        <v>1483640464.895</v>
      </c>
      <c r="ATO6" s="6">
        <v>488445788</v>
      </c>
      <c r="ATP6" s="6">
        <v>114100</v>
      </c>
      <c r="ATQ6" s="6">
        <v>10299.897000000001</v>
      </c>
      <c r="ATR6" s="6">
        <v>18743324567.275002</v>
      </c>
      <c r="ATS6" s="6"/>
      <c r="ATT6" s="6">
        <v>9179517682.5</v>
      </c>
      <c r="ATU6" s="6">
        <v>485309000</v>
      </c>
      <c r="ATV6" s="6">
        <v>20932374972.425003</v>
      </c>
      <c r="ATW6" s="6">
        <v>256986500</v>
      </c>
      <c r="ATX6" s="6">
        <v>3664595477.697</v>
      </c>
      <c r="ATY6" s="6">
        <v>48000</v>
      </c>
      <c r="ATZ6" s="6"/>
      <c r="AUA6" s="6">
        <v>102400000</v>
      </c>
      <c r="AUB6" s="6">
        <v>45139833244.223999</v>
      </c>
      <c r="AUC6" s="6">
        <v>38046586524.264</v>
      </c>
      <c r="AUD6" s="6">
        <v>188000</v>
      </c>
      <c r="AUE6" s="6">
        <v>994299370.31599998</v>
      </c>
      <c r="AUF6" s="6">
        <v>396111214.39999998</v>
      </c>
      <c r="AUG6" s="6">
        <v>216000</v>
      </c>
      <c r="AUH6" s="6">
        <v>209900</v>
      </c>
      <c r="AUI6" s="6">
        <v>37000</v>
      </c>
      <c r="AUJ6" s="6"/>
      <c r="AUK6" s="6"/>
      <c r="AUL6" s="6">
        <v>3603016114.1000004</v>
      </c>
      <c r="AUM6" s="6"/>
      <c r="AUN6" s="6">
        <v>238000</v>
      </c>
      <c r="AUO6" s="6">
        <v>110600</v>
      </c>
      <c r="AUP6" s="6">
        <v>140000</v>
      </c>
      <c r="AUQ6" s="6">
        <v>744240000</v>
      </c>
      <c r="AUR6" s="6">
        <v>187500</v>
      </c>
      <c r="AUS6" s="6">
        <v>0</v>
      </c>
      <c r="AUT6" s="6">
        <v>270000</v>
      </c>
      <c r="AUU6" s="6">
        <v>292000</v>
      </c>
      <c r="AUV6" s="6">
        <v>100000</v>
      </c>
      <c r="AUW6" s="6"/>
      <c r="AUX6" s="6">
        <v>152000</v>
      </c>
      <c r="AUY6" s="6">
        <v>0</v>
      </c>
      <c r="AUZ6" s="6"/>
      <c r="AVA6" s="6"/>
      <c r="AVB6" s="6">
        <v>13154693875.560001</v>
      </c>
      <c r="AVC6" s="6">
        <v>720000000</v>
      </c>
      <c r="AVD6" s="6"/>
      <c r="AVE6" s="6">
        <v>49900</v>
      </c>
      <c r="AVF6" s="6">
        <v>7050000000</v>
      </c>
      <c r="AVG6" s="6">
        <v>13509757461.616001</v>
      </c>
      <c r="AVH6" s="6">
        <v>221500</v>
      </c>
      <c r="AVI6" s="6">
        <v>6618485748</v>
      </c>
      <c r="AVJ6" s="6">
        <v>147500</v>
      </c>
      <c r="AVK6" s="6">
        <v>195000</v>
      </c>
      <c r="AVL6" s="6">
        <v>10998905280.136</v>
      </c>
      <c r="AVM6" s="6">
        <v>20000</v>
      </c>
      <c r="AVN6" s="6">
        <v>219000</v>
      </c>
      <c r="AVO6" s="6">
        <v>6305192723.4300003</v>
      </c>
      <c r="AVP6" s="6">
        <v>4937979557432.7764</v>
      </c>
    </row>
    <row r="7" spans="1:1264" x14ac:dyDescent="0.25">
      <c r="A7" t="s">
        <v>12085</v>
      </c>
      <c r="B7" s="6"/>
      <c r="C7" s="6">
        <v>1561000</v>
      </c>
      <c r="D7" s="6">
        <v>97300</v>
      </c>
      <c r="E7" s="6">
        <v>104000</v>
      </c>
      <c r="F7" s="6">
        <v>133200</v>
      </c>
      <c r="G7" s="6"/>
      <c r="H7" s="6">
        <v>111700</v>
      </c>
      <c r="I7" s="6">
        <v>212000</v>
      </c>
      <c r="J7" s="6">
        <v>63842423571.599998</v>
      </c>
      <c r="K7" s="6">
        <v>34080303446.82</v>
      </c>
      <c r="L7" s="6"/>
      <c r="M7" s="6"/>
      <c r="N7" s="6">
        <v>122513954281.61099</v>
      </c>
      <c r="O7" s="6">
        <v>6492188186.6689997</v>
      </c>
      <c r="P7" s="6"/>
      <c r="Q7" s="6">
        <v>128000</v>
      </c>
      <c r="R7" s="6">
        <v>0</v>
      </c>
      <c r="S7" s="6">
        <v>400000</v>
      </c>
      <c r="T7" s="6">
        <v>1236378000</v>
      </c>
      <c r="U7" s="6">
        <v>40016455.5</v>
      </c>
      <c r="V7" s="6">
        <v>32183677024</v>
      </c>
      <c r="W7" s="6">
        <v>35402044726.400002</v>
      </c>
      <c r="X7" s="6">
        <v>83673433522.669006</v>
      </c>
      <c r="Y7" s="6"/>
      <c r="Z7" s="6">
        <v>0</v>
      </c>
      <c r="AA7" s="6"/>
      <c r="AB7" s="6">
        <v>151000</v>
      </c>
      <c r="AC7" s="6"/>
      <c r="AD7" s="6">
        <v>0</v>
      </c>
      <c r="AE7" s="6">
        <v>436000</v>
      </c>
      <c r="AF7" s="6">
        <v>25000</v>
      </c>
      <c r="AG7" s="6">
        <v>16093635660</v>
      </c>
      <c r="AH7" s="6">
        <v>16445000000</v>
      </c>
      <c r="AI7" s="6">
        <v>32700</v>
      </c>
      <c r="AJ7" s="6">
        <v>25403260283.389999</v>
      </c>
      <c r="AK7" s="6">
        <v>110806999000</v>
      </c>
      <c r="AL7" s="6">
        <v>4609381312</v>
      </c>
      <c r="AM7" s="6"/>
      <c r="AN7" s="6">
        <v>26830493169.900002</v>
      </c>
      <c r="AO7" s="6"/>
      <c r="AP7" s="6">
        <v>57800</v>
      </c>
      <c r="AQ7" s="6">
        <v>487201214.96200001</v>
      </c>
      <c r="AR7" s="6">
        <v>7008000000</v>
      </c>
      <c r="AS7" s="6">
        <v>67600</v>
      </c>
      <c r="AT7" s="6">
        <v>336564782454.08398</v>
      </c>
      <c r="AU7" s="6"/>
      <c r="AV7" s="6">
        <v>416385450</v>
      </c>
      <c r="AW7" s="6">
        <v>42000</v>
      </c>
      <c r="AX7" s="6">
        <v>12407878104.626999</v>
      </c>
      <c r="AY7" s="6">
        <v>909440922.48600006</v>
      </c>
      <c r="AZ7" s="6"/>
      <c r="BA7" s="6">
        <v>223416244.23899999</v>
      </c>
      <c r="BB7" s="6">
        <v>2298930</v>
      </c>
      <c r="BC7" s="6">
        <v>3207903724.0799999</v>
      </c>
      <c r="BD7" s="6">
        <v>12937637586</v>
      </c>
      <c r="BE7" s="6">
        <v>446600000</v>
      </c>
      <c r="BF7" s="6">
        <v>153700000</v>
      </c>
      <c r="BG7" s="6">
        <v>308000</v>
      </c>
      <c r="BH7" s="6"/>
      <c r="BI7" s="6">
        <v>60404112497.328003</v>
      </c>
      <c r="BJ7" s="6"/>
      <c r="BK7" s="6">
        <v>7133967000</v>
      </c>
      <c r="BL7" s="6"/>
      <c r="BM7" s="6">
        <v>228338683360</v>
      </c>
      <c r="BN7" s="6"/>
      <c r="BO7" s="6"/>
      <c r="BP7" s="6"/>
      <c r="BQ7" s="6"/>
      <c r="BR7" s="6"/>
      <c r="BS7" s="6"/>
      <c r="BT7" s="6"/>
      <c r="BU7" s="6"/>
      <c r="BV7" s="6"/>
      <c r="BW7" s="6"/>
      <c r="BX7" s="6">
        <v>194580000</v>
      </c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>
        <v>19324000</v>
      </c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>
        <v>1909856200</v>
      </c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>
        <v>1064276000</v>
      </c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>
        <v>95500000</v>
      </c>
      <c r="GX7" s="6">
        <v>98500000</v>
      </c>
      <c r="GY7" s="6"/>
      <c r="GZ7" s="6">
        <v>2697542211.954</v>
      </c>
      <c r="HA7" s="6">
        <v>1457000000</v>
      </c>
      <c r="HB7" s="6"/>
      <c r="HC7" s="6"/>
      <c r="HD7" s="6"/>
      <c r="HE7" s="6"/>
      <c r="HF7" s="6"/>
      <c r="HG7" s="6"/>
      <c r="HH7" s="6"/>
      <c r="HI7" s="6"/>
      <c r="HJ7" s="6"/>
      <c r="HK7" s="6"/>
      <c r="HL7" s="6">
        <v>10130000000</v>
      </c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>
        <v>1047967000</v>
      </c>
      <c r="IM7" s="6"/>
      <c r="IN7" s="6"/>
      <c r="IO7" s="6"/>
      <c r="IP7" s="6"/>
      <c r="IQ7" s="6">
        <v>3021542000</v>
      </c>
      <c r="IR7" s="6">
        <v>4613377992</v>
      </c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>
        <v>149840000</v>
      </c>
      <c r="JG7" s="6"/>
      <c r="JH7" s="6">
        <v>41166000</v>
      </c>
      <c r="JI7" s="6">
        <v>60600000</v>
      </c>
      <c r="JJ7" s="6">
        <v>15409040.136</v>
      </c>
      <c r="JK7" s="6"/>
      <c r="JL7" s="6"/>
      <c r="JM7" s="6"/>
      <c r="JN7" s="6"/>
      <c r="JO7" s="6"/>
      <c r="JP7" s="6"/>
      <c r="JQ7" s="6"/>
      <c r="JR7" s="6"/>
      <c r="JS7" s="6"/>
      <c r="JT7" s="6">
        <v>2317333000</v>
      </c>
      <c r="JU7" s="6">
        <v>898353000</v>
      </c>
      <c r="JV7" s="6"/>
      <c r="JW7" s="6"/>
      <c r="JX7" s="6"/>
      <c r="JY7" s="6"/>
      <c r="JZ7" s="6"/>
      <c r="KA7" s="6">
        <v>155000</v>
      </c>
      <c r="KB7" s="6"/>
      <c r="KC7" s="6"/>
      <c r="KD7" s="6"/>
      <c r="KE7" s="6"/>
      <c r="KF7" s="6"/>
      <c r="KG7" s="6"/>
      <c r="KH7" s="6"/>
      <c r="KI7" s="6"/>
      <c r="KJ7" s="6"/>
      <c r="KK7" s="6"/>
      <c r="KL7" s="6">
        <v>1872579750</v>
      </c>
      <c r="KM7" s="6"/>
      <c r="KN7" s="6"/>
      <c r="KO7" s="6"/>
      <c r="KP7" s="6">
        <v>2641238279.7299995</v>
      </c>
      <c r="KQ7" s="6">
        <v>476990075.87599999</v>
      </c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>
        <v>3057000</v>
      </c>
      <c r="OK7" s="6"/>
      <c r="OL7" s="6"/>
      <c r="OM7" s="6"/>
      <c r="ON7" s="6"/>
      <c r="OO7" s="6"/>
      <c r="OP7" s="6"/>
      <c r="OQ7" s="6">
        <v>2969820000</v>
      </c>
      <c r="OR7" s="6">
        <v>4752859200</v>
      </c>
      <c r="OS7" s="6"/>
      <c r="OT7" s="6"/>
      <c r="OU7" s="6"/>
      <c r="OV7" s="6"/>
      <c r="OW7" s="6"/>
      <c r="OX7" s="6"/>
      <c r="OY7" s="6">
        <v>1280073000</v>
      </c>
      <c r="OZ7" s="6">
        <v>639630679.40799999</v>
      </c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>
        <v>216666834.94400001</v>
      </c>
      <c r="QJ7" s="6">
        <v>76507000</v>
      </c>
      <c r="QK7" s="6">
        <v>76445000</v>
      </c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>
        <v>3609067098</v>
      </c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>
        <v>604466000</v>
      </c>
      <c r="TJ7" s="6">
        <v>604703000</v>
      </c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>
        <v>3736787600000</v>
      </c>
      <c r="VK7" s="6"/>
      <c r="VL7" s="6"/>
      <c r="VM7" s="6"/>
      <c r="VN7" s="6"/>
      <c r="VO7" s="6"/>
      <c r="VP7" s="6"/>
      <c r="VQ7" s="6"/>
      <c r="VR7" s="6"/>
      <c r="VS7" s="6">
        <v>17331820278.255001</v>
      </c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>
        <v>1899021250</v>
      </c>
      <c r="WP7" s="6">
        <v>1023122000</v>
      </c>
      <c r="WQ7" s="6">
        <v>13013329723.622</v>
      </c>
      <c r="WR7" s="6"/>
      <c r="WS7" s="6"/>
      <c r="WT7" s="6"/>
      <c r="WU7" s="6">
        <v>210927049.79100001</v>
      </c>
      <c r="WV7" s="6">
        <v>280084498.04400003</v>
      </c>
      <c r="WW7" s="6"/>
      <c r="WX7" s="6"/>
      <c r="WY7" s="6"/>
      <c r="WZ7" s="6"/>
      <c r="XA7" s="6"/>
      <c r="XB7" s="6"/>
      <c r="XC7" s="6"/>
      <c r="XD7" s="6"/>
      <c r="XE7" s="6"/>
      <c r="XF7" s="6">
        <v>2087500000</v>
      </c>
      <c r="XG7" s="6">
        <v>1655000000</v>
      </c>
      <c r="XH7" s="6">
        <v>19441488994</v>
      </c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>
        <v>97000</v>
      </c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>
        <v>69831062</v>
      </c>
      <c r="AAD7" s="6"/>
      <c r="AAE7" s="6">
        <v>7189564500</v>
      </c>
      <c r="AAF7" s="6"/>
      <c r="AAG7" s="6"/>
      <c r="AAH7" s="6"/>
      <c r="AAI7" s="6">
        <v>10000</v>
      </c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>
        <v>76075186.542999998</v>
      </c>
      <c r="AAY7" s="6">
        <v>18777934.908</v>
      </c>
      <c r="AAZ7" s="6"/>
      <c r="ABA7" s="6"/>
      <c r="ABB7" s="6">
        <v>4270000177.0300002</v>
      </c>
      <c r="ABC7" s="6"/>
      <c r="ABD7" s="6">
        <v>3422000000</v>
      </c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>
        <v>52000</v>
      </c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>
        <v>1743153000</v>
      </c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>
        <v>45026000000</v>
      </c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>
        <v>145554704.82000005</v>
      </c>
      <c r="AGM7" s="6">
        <v>952637920</v>
      </c>
      <c r="AGN7" s="6"/>
      <c r="AGO7" s="6"/>
      <c r="AGP7" s="6">
        <v>23903519148</v>
      </c>
      <c r="AGQ7" s="6">
        <v>18507015592</v>
      </c>
      <c r="AGR7" s="6"/>
      <c r="AGS7" s="6">
        <v>324435869211.375</v>
      </c>
      <c r="AGT7" s="6">
        <v>120062805580.89099</v>
      </c>
      <c r="AGU7" s="6">
        <v>9105710792.3999996</v>
      </c>
      <c r="AGV7" s="6">
        <v>614338580.96000004</v>
      </c>
      <c r="AGW7" s="6">
        <v>1089867009.21</v>
      </c>
      <c r="AGX7" s="6"/>
      <c r="AGY7" s="6">
        <v>107500</v>
      </c>
      <c r="AGZ7" s="6">
        <v>25000000000</v>
      </c>
      <c r="AHA7" s="6">
        <v>69408151835.76001</v>
      </c>
      <c r="AHB7" s="6"/>
      <c r="AHC7" s="6"/>
      <c r="AHD7" s="6"/>
      <c r="AHE7" s="6">
        <v>21289670487</v>
      </c>
      <c r="AHF7" s="6">
        <v>0</v>
      </c>
      <c r="AHG7" s="6">
        <v>147940266002.42401</v>
      </c>
      <c r="AHH7" s="6">
        <v>2312084324.1999998</v>
      </c>
      <c r="AHI7" s="6"/>
      <c r="AHJ7" s="6">
        <v>175000</v>
      </c>
      <c r="AHK7" s="6">
        <v>0</v>
      </c>
      <c r="AHL7" s="6"/>
      <c r="AHM7" s="6"/>
      <c r="AHN7" s="6">
        <v>472995600</v>
      </c>
      <c r="AHO7" s="6">
        <v>177900</v>
      </c>
      <c r="AHP7" s="6">
        <v>14854400000</v>
      </c>
      <c r="AHQ7" s="6"/>
      <c r="AHR7" s="6">
        <v>99000</v>
      </c>
      <c r="AHS7" s="6">
        <v>6810172523.0240002</v>
      </c>
      <c r="AHT7" s="6">
        <v>647995483.296</v>
      </c>
      <c r="AHU7" s="6">
        <v>20983387320</v>
      </c>
      <c r="AHV7" s="6">
        <v>62325688941.735001</v>
      </c>
      <c r="AHW7" s="6"/>
      <c r="AHX7" s="6">
        <v>170000</v>
      </c>
      <c r="AHY7" s="6">
        <v>429000</v>
      </c>
      <c r="AHZ7" s="6">
        <v>152000</v>
      </c>
      <c r="AIA7" s="6">
        <v>5600272968</v>
      </c>
      <c r="AIB7" s="6"/>
      <c r="AIC7" s="6">
        <v>142000</v>
      </c>
      <c r="AID7" s="6">
        <v>5401000000</v>
      </c>
      <c r="AIE7" s="6"/>
      <c r="AIF7" s="6"/>
      <c r="AIG7" s="6">
        <v>69100</v>
      </c>
      <c r="AIH7" s="6">
        <v>54874279400.271996</v>
      </c>
      <c r="AII7" s="6">
        <v>176100</v>
      </c>
      <c r="AIJ7" s="6">
        <v>4774668660</v>
      </c>
      <c r="AIK7" s="6">
        <v>113589915</v>
      </c>
      <c r="AIL7" s="6">
        <v>66200</v>
      </c>
      <c r="AIM7" s="6"/>
      <c r="AIN7" s="6">
        <v>177100</v>
      </c>
      <c r="AIO7" s="6"/>
      <c r="AIP7" s="6"/>
      <c r="AIQ7" s="6">
        <v>27800</v>
      </c>
      <c r="AIR7" s="6">
        <v>50400</v>
      </c>
      <c r="AIS7" s="6">
        <v>82500</v>
      </c>
      <c r="AIT7" s="6">
        <v>1997703840</v>
      </c>
      <c r="AIU7" s="6">
        <v>2531269972</v>
      </c>
      <c r="AIV7" s="6">
        <v>16972500000</v>
      </c>
      <c r="AIW7" s="6">
        <v>3841586427</v>
      </c>
      <c r="AIX7" s="6">
        <v>7253273710.4440002</v>
      </c>
      <c r="AIY7" s="6">
        <v>93800</v>
      </c>
      <c r="AIZ7" s="6"/>
      <c r="AJA7" s="6">
        <v>11872002434.688</v>
      </c>
      <c r="AJB7" s="6">
        <v>13588058826</v>
      </c>
      <c r="AJC7" s="6">
        <v>34500</v>
      </c>
      <c r="AJD7" s="6">
        <v>2045939819</v>
      </c>
      <c r="AJE7" s="6">
        <v>318214286</v>
      </c>
      <c r="AJF7" s="6">
        <v>93800</v>
      </c>
      <c r="AJG7" s="6">
        <v>36446376000</v>
      </c>
      <c r="AJH7" s="6">
        <v>76858642169.179993</v>
      </c>
      <c r="AJI7" s="6">
        <v>228035929479.48999</v>
      </c>
      <c r="AJJ7" s="6">
        <v>102751173390.866</v>
      </c>
      <c r="AJK7" s="6">
        <v>149244353828.73401</v>
      </c>
      <c r="AJL7" s="6">
        <v>119565178267.23999</v>
      </c>
      <c r="AJM7" s="6">
        <v>2998689028.4159999</v>
      </c>
      <c r="AJN7" s="6">
        <v>2153148889.1999998</v>
      </c>
      <c r="AJO7" s="6">
        <v>0</v>
      </c>
      <c r="AJP7" s="6">
        <v>190100</v>
      </c>
      <c r="AJQ7" s="6">
        <v>23000</v>
      </c>
      <c r="AJR7" s="6">
        <v>38900</v>
      </c>
      <c r="AJS7" s="6">
        <v>156700</v>
      </c>
      <c r="AJT7" s="6">
        <v>40900</v>
      </c>
      <c r="AJU7" s="6">
        <v>42500</v>
      </c>
      <c r="AJV7" s="6">
        <v>4924044160</v>
      </c>
      <c r="AJW7" s="6"/>
      <c r="AJX7" s="6">
        <v>6417187713.816</v>
      </c>
      <c r="AJY7" s="6">
        <v>5567771494.4609995</v>
      </c>
      <c r="AJZ7" s="6">
        <v>1286966.5490000001</v>
      </c>
      <c r="AKA7" s="6">
        <v>80280.793999999994</v>
      </c>
      <c r="AKB7" s="6">
        <v>13671110979.9</v>
      </c>
      <c r="AKC7" s="6">
        <v>520000000</v>
      </c>
      <c r="AKD7" s="6">
        <v>3553436.5460000001</v>
      </c>
      <c r="AKE7" s="6">
        <v>187132.538</v>
      </c>
      <c r="AKF7" s="6">
        <v>14958535.766000001</v>
      </c>
      <c r="AKG7" s="6"/>
      <c r="AKH7" s="6">
        <v>81600</v>
      </c>
      <c r="AKI7" s="6">
        <v>45900</v>
      </c>
      <c r="AKJ7" s="6">
        <v>62200</v>
      </c>
      <c r="AKK7" s="6">
        <v>59900</v>
      </c>
      <c r="AKL7" s="6">
        <v>44050</v>
      </c>
      <c r="AKM7" s="6">
        <v>23775</v>
      </c>
      <c r="AKN7" s="6">
        <v>81100</v>
      </c>
      <c r="AKO7" s="6">
        <v>41900</v>
      </c>
      <c r="AKP7" s="6">
        <v>65500</v>
      </c>
      <c r="AKQ7" s="6">
        <v>123200</v>
      </c>
      <c r="AKR7" s="6">
        <v>71700</v>
      </c>
      <c r="AKS7" s="6">
        <v>39500</v>
      </c>
      <c r="AKT7" s="6">
        <v>35050</v>
      </c>
      <c r="AKU7" s="6">
        <v>60900</v>
      </c>
      <c r="AKV7" s="6">
        <v>110900</v>
      </c>
      <c r="AKW7" s="6">
        <v>64500</v>
      </c>
      <c r="AKX7" s="6">
        <v>60300</v>
      </c>
      <c r="AKY7" s="6">
        <v>39700</v>
      </c>
      <c r="AKZ7" s="6"/>
      <c r="ALA7" s="6">
        <v>18751966515</v>
      </c>
      <c r="ALB7" s="6"/>
      <c r="ALC7" s="6">
        <v>214900</v>
      </c>
      <c r="ALD7" s="6">
        <v>106400</v>
      </c>
      <c r="ALE7" s="6">
        <v>194757208240</v>
      </c>
      <c r="ALF7" s="6"/>
      <c r="ALG7" s="6">
        <v>1428185992.875</v>
      </c>
      <c r="ALH7" s="6">
        <v>808825675.5</v>
      </c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>
        <v>12683332299</v>
      </c>
      <c r="ALT7" s="6">
        <v>5584200000</v>
      </c>
      <c r="ALU7" s="6">
        <v>6300</v>
      </c>
      <c r="ALV7" s="6">
        <v>2671741760.4840002</v>
      </c>
      <c r="ALW7" s="6">
        <v>93300</v>
      </c>
      <c r="ALX7" s="6">
        <v>17808000000</v>
      </c>
      <c r="ALY7" s="6">
        <v>5500</v>
      </c>
      <c r="ALZ7" s="6">
        <v>37675</v>
      </c>
      <c r="AMA7" s="6">
        <v>92000</v>
      </c>
      <c r="AMB7" s="6">
        <v>184000</v>
      </c>
      <c r="AMC7" s="6">
        <v>2600</v>
      </c>
      <c r="AMD7" s="6">
        <v>14150</v>
      </c>
      <c r="AME7" s="6">
        <v>63000000000</v>
      </c>
      <c r="AMF7" s="6">
        <v>47000000000</v>
      </c>
      <c r="AMG7" s="6">
        <v>72000</v>
      </c>
      <c r="AMH7" s="6">
        <v>64300</v>
      </c>
      <c r="AMI7" s="6">
        <v>276000</v>
      </c>
      <c r="AMJ7" s="6"/>
      <c r="AMK7" s="6"/>
      <c r="AML7" s="6"/>
      <c r="AMM7" s="6"/>
      <c r="AMN7" s="6"/>
      <c r="AMO7" s="6"/>
      <c r="AMP7" s="6">
        <v>5776302807.7770004</v>
      </c>
      <c r="AMQ7" s="6">
        <v>280000000</v>
      </c>
      <c r="AMR7" s="6">
        <v>78811566</v>
      </c>
      <c r="AMS7" s="6">
        <v>343800</v>
      </c>
      <c r="AMT7" s="6">
        <v>6344368205.6490002</v>
      </c>
      <c r="AMU7" s="6">
        <v>245000</v>
      </c>
      <c r="AMV7" s="6">
        <v>49600</v>
      </c>
      <c r="AMW7" s="6">
        <v>18000</v>
      </c>
      <c r="AMX7" s="6">
        <v>456300</v>
      </c>
      <c r="AMY7" s="6">
        <v>523314561.59999996</v>
      </c>
      <c r="AMZ7" s="6">
        <v>63283000000</v>
      </c>
      <c r="ANA7" s="6">
        <v>948165073.63199997</v>
      </c>
      <c r="ANB7" s="6"/>
      <c r="ANC7" s="6">
        <v>550000</v>
      </c>
      <c r="AND7" s="6"/>
      <c r="ANE7" s="6">
        <v>387100</v>
      </c>
      <c r="ANF7" s="6">
        <v>24700</v>
      </c>
      <c r="ANG7" s="6"/>
      <c r="ANH7" s="6"/>
      <c r="ANI7" s="6"/>
      <c r="ANJ7" s="6">
        <v>119500</v>
      </c>
      <c r="ANK7" s="6"/>
      <c r="ANL7" s="6"/>
      <c r="ANM7" s="6"/>
      <c r="ANN7" s="6">
        <v>60000000000</v>
      </c>
      <c r="ANO7" s="6">
        <v>58100</v>
      </c>
      <c r="ANP7" s="6"/>
      <c r="ANQ7" s="6">
        <v>6566822565</v>
      </c>
      <c r="ANR7" s="6"/>
      <c r="ANS7" s="6">
        <v>13100</v>
      </c>
      <c r="ANT7" s="6">
        <v>107945619.12</v>
      </c>
      <c r="ANU7" s="6">
        <v>1326990000</v>
      </c>
      <c r="ANV7" s="6">
        <v>104000</v>
      </c>
      <c r="ANW7" s="6"/>
      <c r="ANX7" s="6">
        <v>497363316.736</v>
      </c>
      <c r="ANY7" s="6"/>
      <c r="ANZ7" s="6"/>
      <c r="AOA7" s="6">
        <v>293099201.41000003</v>
      </c>
      <c r="AOB7" s="6">
        <v>2607019800</v>
      </c>
      <c r="AOC7" s="6">
        <v>3881424395.1680002</v>
      </c>
      <c r="AOD7" s="6">
        <v>549877610.88</v>
      </c>
      <c r="AOE7" s="6">
        <v>104149607435.604</v>
      </c>
      <c r="AOF7" s="6">
        <v>11800</v>
      </c>
      <c r="AOG7" s="6"/>
      <c r="AOH7" s="6"/>
      <c r="AOI7" s="6"/>
      <c r="AOJ7" s="6">
        <v>228700</v>
      </c>
      <c r="AOK7" s="6">
        <v>471300</v>
      </c>
      <c r="AOL7" s="6">
        <v>184500</v>
      </c>
      <c r="AOM7" s="6">
        <v>243200</v>
      </c>
      <c r="AON7" s="6">
        <v>99400</v>
      </c>
      <c r="AOO7" s="6">
        <v>252000</v>
      </c>
      <c r="AOP7" s="6">
        <v>150300</v>
      </c>
      <c r="AOQ7" s="6">
        <v>185500</v>
      </c>
      <c r="AOR7" s="6">
        <v>207300</v>
      </c>
      <c r="AOS7" s="6">
        <v>148600</v>
      </c>
      <c r="AOT7" s="6">
        <v>113300</v>
      </c>
      <c r="AOU7" s="6">
        <v>307400</v>
      </c>
      <c r="AOV7" s="6">
        <v>168900</v>
      </c>
      <c r="AOW7" s="6">
        <v>250700</v>
      </c>
      <c r="AOX7" s="6">
        <v>99700</v>
      </c>
      <c r="AOY7" s="6">
        <v>127500</v>
      </c>
      <c r="AOZ7" s="6">
        <v>165700</v>
      </c>
      <c r="APA7" s="6">
        <v>87600</v>
      </c>
      <c r="APB7" s="6">
        <v>169800</v>
      </c>
      <c r="APC7" s="6"/>
      <c r="APD7" s="6"/>
      <c r="APE7" s="6">
        <v>166900</v>
      </c>
      <c r="APF7" s="6">
        <v>290900</v>
      </c>
      <c r="APG7" s="6">
        <v>122400</v>
      </c>
      <c r="APH7" s="6">
        <v>339200</v>
      </c>
      <c r="API7" s="6">
        <v>136400</v>
      </c>
      <c r="APJ7" s="6">
        <v>78100</v>
      </c>
      <c r="APK7" s="6">
        <v>315000</v>
      </c>
      <c r="APL7" s="6">
        <v>184000</v>
      </c>
      <c r="APM7" s="6">
        <v>140000</v>
      </c>
      <c r="APN7" s="6">
        <v>13200</v>
      </c>
      <c r="APO7" s="6"/>
      <c r="APP7" s="6">
        <v>4393169470</v>
      </c>
      <c r="APQ7" s="6">
        <v>26883769147.59</v>
      </c>
      <c r="APR7" s="6"/>
      <c r="APS7" s="6">
        <v>1605000000</v>
      </c>
      <c r="APT7" s="6">
        <v>391200</v>
      </c>
      <c r="APU7" s="6"/>
      <c r="APV7" s="6"/>
      <c r="APW7" s="6"/>
      <c r="APX7" s="6"/>
      <c r="APY7" s="6">
        <v>3065090168.7810001</v>
      </c>
      <c r="APZ7" s="6">
        <v>361000</v>
      </c>
      <c r="AQA7" s="6">
        <v>72400</v>
      </c>
      <c r="AQB7" s="6">
        <v>70000</v>
      </c>
      <c r="AQC7" s="6">
        <v>9221975006.3309994</v>
      </c>
      <c r="AQD7" s="6">
        <v>36250000000</v>
      </c>
      <c r="AQE7" s="6">
        <v>444000</v>
      </c>
      <c r="AQF7" s="6">
        <v>230500</v>
      </c>
      <c r="AQG7" s="6">
        <v>40800</v>
      </c>
      <c r="AQH7" s="6">
        <v>2576329079.5830002</v>
      </c>
      <c r="AQI7" s="6">
        <v>13173714060.504</v>
      </c>
      <c r="AQJ7" s="6">
        <v>109800</v>
      </c>
      <c r="AQK7" s="6">
        <v>184000</v>
      </c>
      <c r="AQL7" s="6">
        <v>70000</v>
      </c>
      <c r="AQM7" s="6">
        <v>147000</v>
      </c>
      <c r="AQN7" s="6"/>
      <c r="AQO7" s="6">
        <v>259877763</v>
      </c>
      <c r="AQP7" s="6"/>
      <c r="AQQ7" s="6">
        <v>72000</v>
      </c>
      <c r="AQR7" s="6">
        <v>4740143312.7720003</v>
      </c>
      <c r="AQS7" s="6">
        <v>12500</v>
      </c>
      <c r="AQT7" s="6">
        <v>99975000</v>
      </c>
      <c r="AQU7" s="6">
        <v>418565696.764</v>
      </c>
      <c r="AQV7" s="6">
        <v>80000</v>
      </c>
      <c r="AQW7" s="6">
        <v>57299.427000000003</v>
      </c>
      <c r="AQX7" s="6">
        <v>4556351612.7589998</v>
      </c>
      <c r="AQY7" s="6"/>
      <c r="AQZ7" s="6"/>
      <c r="ARA7" s="6"/>
      <c r="ARB7" s="6">
        <v>46600</v>
      </c>
      <c r="ARC7" s="6">
        <v>0</v>
      </c>
      <c r="ARD7" s="6">
        <v>60000</v>
      </c>
      <c r="ARE7" s="6">
        <v>8763385064.5760002</v>
      </c>
      <c r="ARF7" s="6">
        <v>26569804950</v>
      </c>
      <c r="ARG7" s="6">
        <v>1991285000</v>
      </c>
      <c r="ARH7" s="6">
        <v>26650514790</v>
      </c>
      <c r="ARI7" s="6">
        <v>7500000000</v>
      </c>
      <c r="ARJ7" s="6">
        <v>12184875729</v>
      </c>
      <c r="ARK7" s="6">
        <v>109960176303.09</v>
      </c>
      <c r="ARL7" s="6">
        <v>291200</v>
      </c>
      <c r="ARM7" s="6">
        <v>120000</v>
      </c>
      <c r="ARN7" s="6">
        <v>267300</v>
      </c>
      <c r="ARO7" s="6"/>
      <c r="ARP7" s="6">
        <v>0</v>
      </c>
      <c r="ARQ7" s="6">
        <v>26400</v>
      </c>
      <c r="ARR7" s="6"/>
      <c r="ARS7" s="6">
        <v>1164390776.01</v>
      </c>
      <c r="ART7" s="6">
        <v>1412131854.8899999</v>
      </c>
      <c r="ARU7" s="6">
        <v>103508132.896</v>
      </c>
      <c r="ARV7" s="6">
        <v>133300</v>
      </c>
      <c r="ARW7" s="6">
        <v>29058546268</v>
      </c>
      <c r="ARX7" s="6">
        <v>95459004144</v>
      </c>
      <c r="ARY7" s="6">
        <v>3285184572.8000002</v>
      </c>
      <c r="ARZ7" s="6">
        <v>13127004.800000001</v>
      </c>
      <c r="ASA7" s="6">
        <v>13571084.800000001</v>
      </c>
      <c r="ASB7" s="6">
        <v>689978673</v>
      </c>
      <c r="ASC7" s="6">
        <v>2327764022</v>
      </c>
      <c r="ASD7" s="6">
        <v>207000</v>
      </c>
      <c r="ASE7" s="6"/>
      <c r="ASF7" s="6">
        <v>420000000</v>
      </c>
      <c r="ASG7" s="6">
        <v>38647521220.098999</v>
      </c>
      <c r="ASH7" s="6">
        <v>380007886.27200001</v>
      </c>
      <c r="ASI7" s="6">
        <v>119590917.858</v>
      </c>
      <c r="ASJ7" s="6">
        <v>9500</v>
      </c>
      <c r="ASK7" s="6">
        <v>22506607964.25</v>
      </c>
      <c r="ASL7" s="6">
        <v>33400</v>
      </c>
      <c r="ASM7" s="6">
        <v>25999.74</v>
      </c>
      <c r="ASN7" s="6">
        <v>139400</v>
      </c>
      <c r="ASO7" s="6">
        <v>262000</v>
      </c>
      <c r="ASP7" s="6"/>
      <c r="ASQ7" s="6">
        <v>6847489978.1400003</v>
      </c>
      <c r="ASR7" s="6"/>
      <c r="ASS7" s="6">
        <v>6207433104</v>
      </c>
      <c r="AST7" s="6">
        <v>1222026993.28</v>
      </c>
      <c r="ASU7" s="6"/>
      <c r="ASV7" s="6">
        <v>170000</v>
      </c>
      <c r="ASW7" s="6"/>
      <c r="ASX7" s="6">
        <v>168200</v>
      </c>
      <c r="ASY7" s="6">
        <v>22921443799.786999</v>
      </c>
      <c r="ASZ7" s="6">
        <v>140700</v>
      </c>
      <c r="ATA7" s="6">
        <v>37471181308</v>
      </c>
      <c r="ATB7" s="6">
        <v>37300</v>
      </c>
      <c r="ATC7" s="6">
        <v>60500</v>
      </c>
      <c r="ATD7" s="6"/>
      <c r="ATE7" s="6">
        <v>2577899789.0999999</v>
      </c>
      <c r="ATF7" s="6"/>
      <c r="ATG7" s="6"/>
      <c r="ATH7" s="6"/>
      <c r="ATI7" s="6">
        <v>32529500000</v>
      </c>
      <c r="ATJ7" s="6"/>
      <c r="ATK7" s="6">
        <v>40200</v>
      </c>
      <c r="ATL7" s="6"/>
      <c r="ATM7" s="6">
        <v>37268000000</v>
      </c>
      <c r="ATN7" s="6">
        <v>1454869434.1719999</v>
      </c>
      <c r="ATO7" s="6">
        <v>478973756.80000001</v>
      </c>
      <c r="ATP7" s="6">
        <v>57600</v>
      </c>
      <c r="ATQ7" s="6">
        <v>35699.642999999996</v>
      </c>
      <c r="ATR7" s="6">
        <v>23465668679.029999</v>
      </c>
      <c r="ATS7" s="6"/>
      <c r="ATT7" s="6">
        <v>11015421219</v>
      </c>
      <c r="ATU7" s="6">
        <v>440000000</v>
      </c>
      <c r="ATV7" s="6">
        <v>22507246344.824997</v>
      </c>
      <c r="ATW7" s="6">
        <v>147750000</v>
      </c>
      <c r="ATX7" s="6">
        <v>3256964674.579</v>
      </c>
      <c r="ATY7" s="6">
        <v>48000</v>
      </c>
      <c r="ATZ7" s="6">
        <v>0</v>
      </c>
      <c r="AUA7" s="6">
        <v>105600000</v>
      </c>
      <c r="AUB7" s="6">
        <v>141879370889.18399</v>
      </c>
      <c r="AUC7" s="6">
        <v>119584530393.32399</v>
      </c>
      <c r="AUD7" s="6">
        <v>192000</v>
      </c>
      <c r="AUE7" s="6">
        <v>1145506187</v>
      </c>
      <c r="AUF7" s="6">
        <v>1352629771.9000001</v>
      </c>
      <c r="AUG7" s="6">
        <v>232000</v>
      </c>
      <c r="AUH7" s="6">
        <v>188200</v>
      </c>
      <c r="AUI7" s="6">
        <v>167100</v>
      </c>
      <c r="AUJ7" s="6"/>
      <c r="AUK7" s="6"/>
      <c r="AUL7" s="6">
        <v>3817727825.0700002</v>
      </c>
      <c r="AUM7" s="6"/>
      <c r="AUN7" s="6">
        <v>262000</v>
      </c>
      <c r="AUO7" s="6">
        <v>93700</v>
      </c>
      <c r="AUP7" s="6">
        <v>164000</v>
      </c>
      <c r="AUQ7" s="6">
        <v>358800000</v>
      </c>
      <c r="AUR7" s="6">
        <v>237500</v>
      </c>
      <c r="AUS7" s="6"/>
      <c r="AUT7" s="6">
        <v>170500</v>
      </c>
      <c r="AUU7" s="6">
        <v>312000</v>
      </c>
      <c r="AUV7" s="6">
        <v>104500</v>
      </c>
      <c r="AUW7" s="6"/>
      <c r="AUX7" s="6">
        <v>234000</v>
      </c>
      <c r="AUY7" s="6"/>
      <c r="AUZ7" s="6">
        <v>19480998.16</v>
      </c>
      <c r="AVA7" s="6">
        <v>29138438.276999999</v>
      </c>
      <c r="AVB7" s="6">
        <v>11396083556.789999</v>
      </c>
      <c r="AVC7" s="6">
        <v>360000000</v>
      </c>
      <c r="AVD7" s="6"/>
      <c r="AVE7" s="6">
        <v>36500</v>
      </c>
      <c r="AVF7" s="6">
        <v>5250000000</v>
      </c>
      <c r="AVG7" s="6">
        <v>18186211967.559998</v>
      </c>
      <c r="AVH7" s="6">
        <v>227300</v>
      </c>
      <c r="AVI7" s="6">
        <v>11661141556</v>
      </c>
      <c r="AVJ7" s="6">
        <v>151500</v>
      </c>
      <c r="AVK7" s="6">
        <v>199000</v>
      </c>
      <c r="AVL7" s="6">
        <v>108535998371.57899</v>
      </c>
      <c r="AVM7" s="6">
        <v>20000</v>
      </c>
      <c r="AVN7" s="6">
        <v>298000</v>
      </c>
      <c r="AVO7" s="6">
        <v>7838149045.6800003</v>
      </c>
      <c r="AVP7" s="6">
        <v>8666246790611.5127</v>
      </c>
    </row>
    <row r="8" spans="1:1264" x14ac:dyDescent="0.25">
      <c r="A8" t="s">
        <v>12086</v>
      </c>
      <c r="B8" s="6"/>
      <c r="C8" s="6">
        <v>1722000</v>
      </c>
      <c r="D8" s="6">
        <v>152100</v>
      </c>
      <c r="E8" s="6">
        <v>106000</v>
      </c>
      <c r="F8" s="6">
        <v>140100</v>
      </c>
      <c r="G8" s="6"/>
      <c r="H8" s="6">
        <v>119900</v>
      </c>
      <c r="I8" s="6">
        <v>228000</v>
      </c>
      <c r="J8" s="6">
        <v>169988853078.276</v>
      </c>
      <c r="K8" s="6">
        <v>22303699964.279999</v>
      </c>
      <c r="L8" s="6"/>
      <c r="M8" s="6"/>
      <c r="N8" s="6">
        <v>128528370763.20601</v>
      </c>
      <c r="O8" s="6">
        <v>6810900645.6739998</v>
      </c>
      <c r="P8" s="6">
        <v>4016389157.6269999</v>
      </c>
      <c r="Q8" s="6">
        <v>128000</v>
      </c>
      <c r="R8" s="6">
        <v>5044922156.6800003</v>
      </c>
      <c r="S8" s="6">
        <v>460000</v>
      </c>
      <c r="T8" s="6">
        <v>404624000</v>
      </c>
      <c r="U8" s="6">
        <v>104015653.5</v>
      </c>
      <c r="V8" s="6">
        <v>35969991968</v>
      </c>
      <c r="W8" s="6">
        <v>39566991164.800003</v>
      </c>
      <c r="X8" s="6">
        <v>89068716304.695007</v>
      </c>
      <c r="Y8" s="6"/>
      <c r="Z8" s="6"/>
      <c r="AA8" s="6"/>
      <c r="AB8" s="6">
        <v>131000</v>
      </c>
      <c r="AC8" s="6"/>
      <c r="AD8" s="6">
        <v>0</v>
      </c>
      <c r="AE8" s="6">
        <v>568000</v>
      </c>
      <c r="AF8" s="6">
        <v>39000</v>
      </c>
      <c r="AG8" s="6">
        <v>28968544188</v>
      </c>
      <c r="AH8" s="6">
        <v>25025000000</v>
      </c>
      <c r="AI8" s="6">
        <v>68300</v>
      </c>
      <c r="AJ8" s="6">
        <v>22944372614.639999</v>
      </c>
      <c r="AK8" s="6">
        <v>123564219000</v>
      </c>
      <c r="AL8" s="6">
        <v>4609381312</v>
      </c>
      <c r="AM8" s="6"/>
      <c r="AN8" s="6">
        <v>26482487217.200001</v>
      </c>
      <c r="AO8" s="6">
        <v>9449905697.4060001</v>
      </c>
      <c r="AP8" s="6">
        <v>67400</v>
      </c>
      <c r="AQ8" s="6">
        <v>24567050859.659</v>
      </c>
      <c r="AR8" s="6">
        <v>7680000000</v>
      </c>
      <c r="AS8" s="6">
        <v>106300</v>
      </c>
      <c r="AT8" s="6">
        <v>330722952523.46997</v>
      </c>
      <c r="AU8" s="6"/>
      <c r="AV8" s="6"/>
      <c r="AW8" s="6">
        <v>96000</v>
      </c>
      <c r="AX8" s="6">
        <v>14447106424.763998</v>
      </c>
      <c r="AY8" s="6">
        <v>1058735867.0580001</v>
      </c>
      <c r="AZ8" s="6"/>
      <c r="BA8" s="6"/>
      <c r="BB8" s="6">
        <v>5747325</v>
      </c>
      <c r="BC8" s="6">
        <v>36963001540.959999</v>
      </c>
      <c r="BD8" s="6">
        <v>9368634114</v>
      </c>
      <c r="BE8" s="6">
        <v>475600000</v>
      </c>
      <c r="BF8" s="6"/>
      <c r="BG8" s="6">
        <v>310000</v>
      </c>
      <c r="BH8" s="6">
        <v>87220000000</v>
      </c>
      <c r="BI8" s="6">
        <v>65151854899.655998</v>
      </c>
      <c r="BJ8" s="6">
        <v>160252913.85800001</v>
      </c>
      <c r="BK8" s="6">
        <v>8455072000</v>
      </c>
      <c r="BL8" s="6"/>
      <c r="BM8" s="6">
        <v>143128272350</v>
      </c>
      <c r="BN8" s="6"/>
      <c r="BO8" s="6"/>
      <c r="BP8" s="6"/>
      <c r="BQ8" s="6">
        <v>4028000</v>
      </c>
      <c r="BR8" s="6">
        <v>38690000</v>
      </c>
      <c r="BS8" s="6">
        <v>4060000</v>
      </c>
      <c r="BT8" s="6"/>
      <c r="BU8" s="6"/>
      <c r="BV8" s="6"/>
      <c r="BW8" s="6"/>
      <c r="BX8" s="6">
        <v>1024653504.802</v>
      </c>
      <c r="BY8" s="6">
        <v>5310000</v>
      </c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>
        <v>22521000</v>
      </c>
      <c r="CL8" s="6"/>
      <c r="CM8" s="6"/>
      <c r="CN8" s="6"/>
      <c r="CO8" s="6"/>
      <c r="CP8" s="6"/>
      <c r="CQ8" s="6"/>
      <c r="CR8" s="6"/>
      <c r="CS8" s="6"/>
      <c r="CT8" s="6">
        <v>1140000</v>
      </c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>
        <v>1463457800</v>
      </c>
      <c r="EP8" s="6">
        <v>2517725600</v>
      </c>
      <c r="EQ8" s="6"/>
      <c r="ER8" s="6"/>
      <c r="ES8" s="6"/>
      <c r="ET8" s="6"/>
      <c r="EU8" s="6"/>
      <c r="EV8" s="6"/>
      <c r="EW8" s="6">
        <v>286300000</v>
      </c>
      <c r="EX8" s="6"/>
      <c r="EY8" s="6"/>
      <c r="EZ8" s="6"/>
      <c r="FA8" s="6"/>
      <c r="FB8" s="6"/>
      <c r="FC8" s="6">
        <v>1051422000</v>
      </c>
      <c r="FD8" s="6"/>
      <c r="FE8" s="6">
        <v>3120000</v>
      </c>
      <c r="FF8" s="6">
        <v>101700000</v>
      </c>
      <c r="FG8" s="6">
        <v>407000000</v>
      </c>
      <c r="FH8" s="6"/>
      <c r="FI8" s="6">
        <v>585072000</v>
      </c>
      <c r="FJ8" s="6"/>
      <c r="FK8" s="6"/>
      <c r="FL8" s="6"/>
      <c r="FM8" s="6"/>
      <c r="FN8" s="6"/>
      <c r="FO8" s="6"/>
      <c r="FP8" s="6">
        <v>57077000</v>
      </c>
      <c r="FQ8" s="6"/>
      <c r="FR8" s="6"/>
      <c r="FS8" s="6"/>
      <c r="FT8" s="6"/>
      <c r="FU8" s="6"/>
      <c r="FV8" s="6"/>
      <c r="FW8" s="6"/>
      <c r="FX8" s="6"/>
      <c r="FY8" s="6">
        <v>2124524000</v>
      </c>
      <c r="FZ8" s="6"/>
      <c r="GA8" s="6"/>
      <c r="GB8" s="6"/>
      <c r="GC8" s="6"/>
      <c r="GD8" s="6"/>
      <c r="GE8" s="6"/>
      <c r="GF8" s="6"/>
      <c r="GG8" s="6"/>
      <c r="GH8" s="6"/>
      <c r="GI8" s="6"/>
      <c r="GJ8" s="6">
        <v>1156975614.6170001</v>
      </c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>
        <v>2422625600</v>
      </c>
      <c r="HA8" s="6">
        <v>3507500000</v>
      </c>
      <c r="HB8" s="6">
        <v>24700000</v>
      </c>
      <c r="HC8" s="6">
        <v>24760000</v>
      </c>
      <c r="HD8" s="6"/>
      <c r="HE8" s="6">
        <v>34637631492.480003</v>
      </c>
      <c r="HF8" s="6"/>
      <c r="HG8" s="6"/>
      <c r="HH8" s="6"/>
      <c r="HI8" s="6"/>
      <c r="HJ8" s="6"/>
      <c r="HK8" s="6"/>
      <c r="HL8" s="6">
        <v>13300000000</v>
      </c>
      <c r="HM8" s="6"/>
      <c r="HN8" s="6"/>
      <c r="HO8" s="6"/>
      <c r="HP8" s="6"/>
      <c r="HQ8" s="6"/>
      <c r="HR8" s="6">
        <v>435000</v>
      </c>
      <c r="HS8" s="6"/>
      <c r="HT8" s="6"/>
      <c r="HU8" s="6"/>
      <c r="HV8" s="6"/>
      <c r="HW8" s="6">
        <v>109000</v>
      </c>
      <c r="HX8" s="6"/>
      <c r="HY8" s="6"/>
      <c r="HZ8" s="6"/>
      <c r="IA8" s="6"/>
      <c r="IB8" s="6"/>
      <c r="IC8" s="6"/>
      <c r="ID8" s="6"/>
      <c r="IE8" s="6"/>
      <c r="IF8" s="6"/>
      <c r="IG8" s="6">
        <v>32225000</v>
      </c>
      <c r="IH8" s="6">
        <v>32372000</v>
      </c>
      <c r="II8" s="6"/>
      <c r="IJ8" s="6">
        <v>218770000</v>
      </c>
      <c r="IK8" s="6"/>
      <c r="IL8" s="6">
        <v>3170144000</v>
      </c>
      <c r="IM8" s="6"/>
      <c r="IN8" s="6"/>
      <c r="IO8" s="6"/>
      <c r="IP8" s="6">
        <v>1831126000</v>
      </c>
      <c r="IQ8" s="6">
        <v>20577186000</v>
      </c>
      <c r="IR8" s="6">
        <v>3213653400</v>
      </c>
      <c r="IS8" s="6"/>
      <c r="IT8" s="6"/>
      <c r="IU8" s="6">
        <v>173000</v>
      </c>
      <c r="IV8" s="6">
        <v>31000</v>
      </c>
      <c r="IW8" s="6"/>
      <c r="IX8" s="6"/>
      <c r="IY8" s="6">
        <v>120600000</v>
      </c>
      <c r="IZ8" s="6"/>
      <c r="JA8" s="6"/>
      <c r="JB8" s="6"/>
      <c r="JC8" s="6"/>
      <c r="JD8" s="6"/>
      <c r="JE8" s="6"/>
      <c r="JF8" s="6">
        <v>163285000</v>
      </c>
      <c r="JG8" s="6"/>
      <c r="JH8" s="6">
        <v>51978000</v>
      </c>
      <c r="JI8" s="6">
        <v>39600000</v>
      </c>
      <c r="JJ8" s="6">
        <v>11741309.628999999</v>
      </c>
      <c r="JK8" s="6">
        <v>8949264742.9640007</v>
      </c>
      <c r="JL8" s="6"/>
      <c r="JM8" s="6">
        <v>309000</v>
      </c>
      <c r="JN8" s="6"/>
      <c r="JO8" s="6"/>
      <c r="JP8" s="6"/>
      <c r="JQ8" s="6">
        <v>1423000</v>
      </c>
      <c r="JR8" s="6">
        <v>309728130.22500002</v>
      </c>
      <c r="JS8" s="6">
        <v>4836780000</v>
      </c>
      <c r="JT8" s="6">
        <v>2004212000</v>
      </c>
      <c r="JU8" s="6">
        <v>688807000</v>
      </c>
      <c r="JV8" s="6">
        <v>11000</v>
      </c>
      <c r="JW8" s="6">
        <v>11000</v>
      </c>
      <c r="JX8" s="6">
        <v>50000</v>
      </c>
      <c r="JY8" s="6"/>
      <c r="JZ8" s="6"/>
      <c r="KA8" s="6">
        <v>220000</v>
      </c>
      <c r="KB8" s="6"/>
      <c r="KC8" s="6"/>
      <c r="KD8" s="6">
        <v>707080000</v>
      </c>
      <c r="KE8" s="6">
        <v>694500000</v>
      </c>
      <c r="KF8" s="6"/>
      <c r="KG8" s="6"/>
      <c r="KH8" s="6"/>
      <c r="KI8" s="6"/>
      <c r="KJ8" s="6"/>
      <c r="KK8" s="6">
        <v>2450000</v>
      </c>
      <c r="KL8" s="6"/>
      <c r="KM8" s="6"/>
      <c r="KN8" s="6"/>
      <c r="KO8" s="6"/>
      <c r="KP8" s="6">
        <v>2629363174.9229999</v>
      </c>
      <c r="KQ8" s="6">
        <v>471326391.46499997</v>
      </c>
      <c r="KR8" s="6">
        <v>38800000</v>
      </c>
      <c r="KS8" s="6"/>
      <c r="KT8" s="6"/>
      <c r="KU8" s="6"/>
      <c r="KV8" s="6"/>
      <c r="KW8" s="6">
        <v>3930000</v>
      </c>
      <c r="KX8" s="6"/>
      <c r="KY8" s="6"/>
      <c r="KZ8" s="6"/>
      <c r="LA8" s="6"/>
      <c r="LB8" s="6">
        <v>36440000</v>
      </c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>
        <v>67200000</v>
      </c>
      <c r="LS8" s="6">
        <v>39909000</v>
      </c>
      <c r="LT8" s="6"/>
      <c r="LU8" s="6"/>
      <c r="LV8" s="6">
        <v>360000</v>
      </c>
      <c r="LW8" s="6">
        <v>960000</v>
      </c>
      <c r="LX8" s="6"/>
      <c r="LY8" s="6">
        <v>1680000</v>
      </c>
      <c r="LZ8" s="6"/>
      <c r="MA8" s="6"/>
      <c r="MB8" s="6"/>
      <c r="MC8" s="6"/>
      <c r="MD8" s="6"/>
      <c r="ME8" s="6">
        <v>16383000</v>
      </c>
      <c r="MF8" s="6">
        <v>530000</v>
      </c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>
        <v>120650000</v>
      </c>
      <c r="MX8" s="6"/>
      <c r="MY8" s="6"/>
      <c r="MZ8" s="6"/>
      <c r="NA8" s="6"/>
      <c r="NB8" s="6">
        <v>30000</v>
      </c>
      <c r="NC8" s="6">
        <v>30000</v>
      </c>
      <c r="ND8" s="6"/>
      <c r="NE8" s="6">
        <v>30000</v>
      </c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>
        <v>66710000</v>
      </c>
      <c r="NY8" s="6">
        <v>55890000</v>
      </c>
      <c r="NZ8" s="6"/>
      <c r="OA8" s="6"/>
      <c r="OB8" s="6"/>
      <c r="OC8" s="6"/>
      <c r="OD8" s="6"/>
      <c r="OE8" s="6"/>
      <c r="OF8" s="6"/>
      <c r="OG8" s="6"/>
      <c r="OH8" s="6"/>
      <c r="OI8" s="6">
        <v>39124476.626000002</v>
      </c>
      <c r="OJ8" s="6"/>
      <c r="OK8" s="6"/>
      <c r="OL8" s="6">
        <v>24668000</v>
      </c>
      <c r="OM8" s="6">
        <v>24826000</v>
      </c>
      <c r="ON8" s="6">
        <v>25030000</v>
      </c>
      <c r="OO8" s="6">
        <v>7739250000</v>
      </c>
      <c r="OP8" s="6"/>
      <c r="OQ8" s="6"/>
      <c r="OR8" s="6">
        <v>38994133200</v>
      </c>
      <c r="OS8" s="6"/>
      <c r="OT8" s="6"/>
      <c r="OU8" s="6"/>
      <c r="OV8" s="6"/>
      <c r="OW8" s="6">
        <v>79570000</v>
      </c>
      <c r="OX8" s="6">
        <v>80000000</v>
      </c>
      <c r="OY8" s="6">
        <v>1306427250</v>
      </c>
      <c r="OZ8" s="6">
        <v>832505913.62400007</v>
      </c>
      <c r="PA8" s="6"/>
      <c r="PB8" s="6"/>
      <c r="PC8" s="6"/>
      <c r="PD8" s="6">
        <v>12084000</v>
      </c>
      <c r="PE8" s="6"/>
      <c r="PF8" s="6">
        <v>646000</v>
      </c>
      <c r="PG8" s="6"/>
      <c r="PH8" s="6"/>
      <c r="PI8" s="6"/>
      <c r="PJ8" s="6"/>
      <c r="PK8" s="6"/>
      <c r="PL8" s="6"/>
      <c r="PM8" s="6"/>
      <c r="PN8" s="6"/>
      <c r="PO8" s="6">
        <v>17670000</v>
      </c>
      <c r="PP8" s="6">
        <v>13600000</v>
      </c>
      <c r="PQ8" s="6">
        <v>13460000</v>
      </c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>
        <v>2074449.5660000001</v>
      </c>
      <c r="QF8" s="6">
        <v>26448000</v>
      </c>
      <c r="QG8" s="6"/>
      <c r="QH8" s="6">
        <v>26030000</v>
      </c>
      <c r="QI8" s="6">
        <v>404867198.84799999</v>
      </c>
      <c r="QJ8" s="6">
        <v>143904000</v>
      </c>
      <c r="QK8" s="6">
        <v>143279000</v>
      </c>
      <c r="QL8" s="6"/>
      <c r="QM8" s="6"/>
      <c r="QN8" s="6"/>
      <c r="QO8" s="6"/>
      <c r="QP8" s="6"/>
      <c r="QQ8" s="6"/>
      <c r="QR8" s="6"/>
      <c r="QS8" s="6"/>
      <c r="QT8" s="6"/>
      <c r="QU8" s="6">
        <v>720000</v>
      </c>
      <c r="QV8" s="6"/>
      <c r="QW8" s="6">
        <v>5631000000</v>
      </c>
      <c r="QX8" s="6">
        <v>112720000</v>
      </c>
      <c r="QY8" s="6">
        <v>11318000</v>
      </c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>
        <v>310000</v>
      </c>
      <c r="RW8" s="6">
        <v>169519.68400000001</v>
      </c>
      <c r="RX8" s="6">
        <v>303000</v>
      </c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>
        <v>4471109468.2799997</v>
      </c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>
        <v>2000</v>
      </c>
      <c r="TD8" s="6"/>
      <c r="TE8" s="6"/>
      <c r="TF8" s="6">
        <v>3024297470.6880002</v>
      </c>
      <c r="TG8" s="6">
        <v>711031000</v>
      </c>
      <c r="TH8" s="6"/>
      <c r="TI8" s="6">
        <v>549458000</v>
      </c>
      <c r="TJ8" s="6">
        <v>536210000</v>
      </c>
      <c r="TK8" s="6"/>
      <c r="TL8" s="6"/>
      <c r="TM8" s="6"/>
      <c r="TN8" s="6"/>
      <c r="TO8" s="6">
        <v>79680000</v>
      </c>
      <c r="TP8" s="6">
        <v>80880000</v>
      </c>
      <c r="TQ8" s="6">
        <v>79840000</v>
      </c>
      <c r="TR8" s="6">
        <v>79700000</v>
      </c>
      <c r="TS8" s="6">
        <v>204802000</v>
      </c>
      <c r="TT8" s="6">
        <v>205607000</v>
      </c>
      <c r="TU8" s="6">
        <v>210670000</v>
      </c>
      <c r="TV8" s="6">
        <v>198488000</v>
      </c>
      <c r="TW8" s="6"/>
      <c r="TX8" s="6">
        <v>1516000</v>
      </c>
      <c r="TY8" s="6"/>
      <c r="TZ8" s="6">
        <v>15804000</v>
      </c>
      <c r="UA8" s="6">
        <v>1212400</v>
      </c>
      <c r="UB8" s="6">
        <v>8265000</v>
      </c>
      <c r="UC8" s="6"/>
      <c r="UD8" s="6"/>
      <c r="UE8" s="6"/>
      <c r="UF8" s="6"/>
      <c r="UG8" s="6"/>
      <c r="UH8" s="6"/>
      <c r="UI8" s="6">
        <v>4245189936.9660001</v>
      </c>
      <c r="UJ8" s="6">
        <v>850422000</v>
      </c>
      <c r="UK8" s="6"/>
      <c r="UL8" s="6"/>
      <c r="UM8" s="6"/>
      <c r="UN8" s="6"/>
      <c r="UO8" s="6"/>
      <c r="UP8" s="6">
        <v>4719389501.8879995</v>
      </c>
      <c r="UQ8" s="6">
        <v>25045000</v>
      </c>
      <c r="UR8" s="6"/>
      <c r="US8" s="6">
        <v>23664000</v>
      </c>
      <c r="UT8" s="6"/>
      <c r="UU8" s="6">
        <v>24127000</v>
      </c>
      <c r="UV8" s="6"/>
      <c r="UW8" s="6"/>
      <c r="UX8" s="6"/>
      <c r="UY8" s="6"/>
      <c r="UZ8" s="6"/>
      <c r="VA8" s="6"/>
      <c r="VB8" s="6"/>
      <c r="VC8" s="6">
        <v>5043521.0219999999</v>
      </c>
      <c r="VD8" s="6">
        <v>18365000</v>
      </c>
      <c r="VE8" s="6"/>
      <c r="VF8" s="6"/>
      <c r="VG8" s="6">
        <v>46029000</v>
      </c>
      <c r="VH8" s="6">
        <v>29449000</v>
      </c>
      <c r="VI8" s="6"/>
      <c r="VJ8" s="6">
        <v>5938800000</v>
      </c>
      <c r="VK8" s="6"/>
      <c r="VL8" s="6"/>
      <c r="VM8" s="6">
        <v>52620000</v>
      </c>
      <c r="VN8" s="6"/>
      <c r="VO8" s="6"/>
      <c r="VP8" s="6"/>
      <c r="VQ8" s="6"/>
      <c r="VR8" s="6"/>
      <c r="VS8" s="6">
        <v>1617485516.325</v>
      </c>
      <c r="VT8" s="6"/>
      <c r="VU8" s="6"/>
      <c r="VV8" s="6"/>
      <c r="VW8" s="6"/>
      <c r="VX8" s="6"/>
      <c r="VY8" s="6"/>
      <c r="VZ8" s="6">
        <v>5463000</v>
      </c>
      <c r="WA8" s="6">
        <v>5115000</v>
      </c>
      <c r="WB8" s="6">
        <v>1804000</v>
      </c>
      <c r="WC8" s="6">
        <v>1772000</v>
      </c>
      <c r="WD8" s="6">
        <v>49865639.814999998</v>
      </c>
      <c r="WE8" s="6">
        <v>216810000</v>
      </c>
      <c r="WF8" s="6">
        <v>221000000</v>
      </c>
      <c r="WG8" s="6">
        <v>2685000</v>
      </c>
      <c r="WH8" s="6">
        <v>2446000</v>
      </c>
      <c r="WI8" s="6">
        <v>16011000</v>
      </c>
      <c r="WJ8" s="6">
        <v>16243000</v>
      </c>
      <c r="WK8" s="6">
        <v>13551000</v>
      </c>
      <c r="WL8" s="6"/>
      <c r="WM8" s="6"/>
      <c r="WN8" s="6">
        <v>1877733141.342</v>
      </c>
      <c r="WO8" s="6">
        <v>2719398430</v>
      </c>
      <c r="WP8" s="6"/>
      <c r="WQ8" s="6">
        <v>8962134404</v>
      </c>
      <c r="WR8" s="6"/>
      <c r="WS8" s="6"/>
      <c r="WT8" s="6"/>
      <c r="WU8" s="6">
        <v>331247779.30000001</v>
      </c>
      <c r="WV8" s="6">
        <v>436613216.16900003</v>
      </c>
      <c r="WW8" s="6"/>
      <c r="WX8" s="6"/>
      <c r="WY8" s="6">
        <v>12990062.5</v>
      </c>
      <c r="WZ8" s="6">
        <v>9473950</v>
      </c>
      <c r="XA8" s="6">
        <v>1146649536</v>
      </c>
      <c r="XB8" s="6">
        <v>521740770</v>
      </c>
      <c r="XC8" s="6"/>
      <c r="XD8" s="6"/>
      <c r="XE8" s="6"/>
      <c r="XF8" s="6">
        <v>39270000000</v>
      </c>
      <c r="XG8" s="6">
        <v>22832500000</v>
      </c>
      <c r="XH8" s="6">
        <v>21606719304</v>
      </c>
      <c r="XI8" s="6"/>
      <c r="XJ8" s="6"/>
      <c r="XK8" s="6"/>
      <c r="XL8" s="6"/>
      <c r="XM8" s="6">
        <v>360000</v>
      </c>
      <c r="XN8" s="6">
        <v>38724235767.027</v>
      </c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>
        <v>94000</v>
      </c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>
        <v>170000</v>
      </c>
      <c r="ZI8" s="6"/>
      <c r="ZJ8" s="6"/>
      <c r="ZK8" s="6"/>
      <c r="ZL8" s="6">
        <v>319000</v>
      </c>
      <c r="ZM8" s="6">
        <v>8352500</v>
      </c>
      <c r="ZN8" s="6">
        <v>2620000</v>
      </c>
      <c r="ZO8" s="6">
        <v>204000</v>
      </c>
      <c r="ZP8" s="6">
        <v>2400000</v>
      </c>
      <c r="ZQ8" s="6"/>
      <c r="ZR8" s="6">
        <v>37200000</v>
      </c>
      <c r="ZS8" s="6"/>
      <c r="ZT8" s="6"/>
      <c r="ZU8" s="6"/>
      <c r="ZV8" s="6">
        <v>8259281160</v>
      </c>
      <c r="ZW8" s="6"/>
      <c r="ZX8" s="6">
        <v>246000</v>
      </c>
      <c r="ZY8" s="6"/>
      <c r="ZZ8" s="6"/>
      <c r="AAA8" s="6"/>
      <c r="AAB8" s="6"/>
      <c r="AAC8" s="6"/>
      <c r="AAD8" s="6"/>
      <c r="AAE8" s="6">
        <v>11982607500</v>
      </c>
      <c r="AAF8" s="6"/>
      <c r="AAG8" s="6"/>
      <c r="AAH8" s="6"/>
      <c r="AAI8" s="6">
        <v>53000</v>
      </c>
      <c r="AAJ8" s="6"/>
      <c r="AAK8" s="6"/>
      <c r="AAL8" s="6"/>
      <c r="AAM8" s="6">
        <v>224918887.07800001</v>
      </c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>
        <v>567984910.21800005</v>
      </c>
      <c r="AAY8" s="6">
        <v>140694922.68900001</v>
      </c>
      <c r="AAZ8" s="6"/>
      <c r="ABA8" s="6"/>
      <c r="ABB8" s="6"/>
      <c r="ABC8" s="6"/>
      <c r="ABD8" s="6">
        <v>2358000000</v>
      </c>
      <c r="ABE8" s="6"/>
      <c r="ABF8" s="6"/>
      <c r="ABG8" s="6"/>
      <c r="ABH8" s="6"/>
      <c r="ABI8" s="6"/>
      <c r="ABJ8" s="6">
        <v>4614460698.7440004</v>
      </c>
      <c r="ABK8" s="6"/>
      <c r="ABL8" s="6">
        <v>1199000</v>
      </c>
      <c r="ABM8" s="6"/>
      <c r="ABN8" s="6"/>
      <c r="ABO8" s="6"/>
      <c r="ABP8" s="6"/>
      <c r="ABQ8" s="6"/>
      <c r="ABR8" s="6"/>
      <c r="ABS8" s="6"/>
      <c r="ABT8" s="6"/>
      <c r="ABU8" s="6"/>
      <c r="ABV8" s="6">
        <v>465000</v>
      </c>
      <c r="ABW8" s="6"/>
      <c r="ABX8" s="6"/>
      <c r="ABY8" s="6">
        <v>123782844.27</v>
      </c>
      <c r="ABZ8" s="6">
        <v>124600000</v>
      </c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>
        <v>6140000</v>
      </c>
      <c r="ADE8" s="6">
        <v>1455380000</v>
      </c>
      <c r="ADF8" s="6">
        <v>1173880000</v>
      </c>
      <c r="ADG8" s="6"/>
      <c r="ADH8" s="6">
        <v>5880000</v>
      </c>
      <c r="ADI8" s="6"/>
      <c r="ADJ8" s="6"/>
      <c r="ADK8" s="6"/>
      <c r="ADL8" s="6"/>
      <c r="ADM8" s="6"/>
      <c r="ADN8" s="6">
        <v>24981130000</v>
      </c>
      <c r="ADO8" s="6"/>
      <c r="ADP8" s="6">
        <v>25012580000</v>
      </c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>
        <v>759086000</v>
      </c>
      <c r="AEM8" s="6"/>
      <c r="AEN8" s="6">
        <v>1735256000</v>
      </c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>
        <v>53006223000</v>
      </c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>
        <v>10940610000</v>
      </c>
      <c r="AGI8" s="6"/>
      <c r="AGJ8" s="6"/>
      <c r="AGK8" s="6"/>
      <c r="AGL8" s="6">
        <v>170188532.94799981</v>
      </c>
      <c r="AGM8" s="6">
        <v>1735926160</v>
      </c>
      <c r="AGN8" s="6"/>
      <c r="AGO8" s="6"/>
      <c r="AGP8" s="6">
        <v>45942376048</v>
      </c>
      <c r="AGQ8" s="6">
        <v>17795207300</v>
      </c>
      <c r="AGR8" s="6">
        <v>54649888495</v>
      </c>
      <c r="AGS8" s="6">
        <v>285258343190.46002</v>
      </c>
      <c r="AGT8" s="6"/>
      <c r="AGU8" s="6">
        <v>7397097852.6000004</v>
      </c>
      <c r="AGV8" s="6">
        <v>2575496358.6399999</v>
      </c>
      <c r="AGW8" s="6">
        <v>4436436045.9650002</v>
      </c>
      <c r="AGX8" s="6">
        <v>18560793600</v>
      </c>
      <c r="AGY8" s="6">
        <v>106500</v>
      </c>
      <c r="AGZ8" s="6">
        <v>3150000000</v>
      </c>
      <c r="AHA8" s="6">
        <v>104936427636.48001</v>
      </c>
      <c r="AHB8" s="6"/>
      <c r="AHC8" s="6"/>
      <c r="AHD8" s="6"/>
      <c r="AHE8" s="6">
        <v>20393263308.599998</v>
      </c>
      <c r="AHF8" s="6">
        <v>1188368642.4719999</v>
      </c>
      <c r="AHG8" s="6">
        <v>176317375358.112</v>
      </c>
      <c r="AHH8" s="6"/>
      <c r="AHI8" s="6"/>
      <c r="AHJ8" s="6">
        <v>895000</v>
      </c>
      <c r="AHK8" s="6"/>
      <c r="AHL8" s="6"/>
      <c r="AHM8" s="6"/>
      <c r="AHN8" s="6">
        <v>694270500</v>
      </c>
      <c r="AHO8" s="6">
        <v>189000</v>
      </c>
      <c r="AHP8" s="6">
        <v>16794880000</v>
      </c>
      <c r="AHQ8" s="6"/>
      <c r="AHR8" s="6">
        <v>113000</v>
      </c>
      <c r="AHS8" s="6">
        <v>6118345786</v>
      </c>
      <c r="AHT8" s="6">
        <v>582131466</v>
      </c>
      <c r="AHU8" s="6"/>
      <c r="AHV8" s="6">
        <v>75984707074.382996</v>
      </c>
      <c r="AHW8" s="6">
        <v>21411871768.16</v>
      </c>
      <c r="AHX8" s="6">
        <v>200000</v>
      </c>
      <c r="AHY8" s="6">
        <v>432000</v>
      </c>
      <c r="AHZ8" s="6">
        <v>114000</v>
      </c>
      <c r="AIA8" s="6"/>
      <c r="AIB8" s="6"/>
      <c r="AIC8" s="6">
        <v>156000</v>
      </c>
      <c r="AID8" s="6">
        <v>2700000000</v>
      </c>
      <c r="AIE8" s="6"/>
      <c r="AIF8" s="6"/>
      <c r="AIG8" s="6">
        <v>74300</v>
      </c>
      <c r="AIH8" s="6">
        <v>8622393826.3360004</v>
      </c>
      <c r="AII8" s="6">
        <v>160500</v>
      </c>
      <c r="AIJ8" s="6">
        <v>4172929596</v>
      </c>
      <c r="AIK8" s="6"/>
      <c r="AIL8" s="6">
        <v>88900</v>
      </c>
      <c r="AIM8" s="6"/>
      <c r="AIN8" s="6">
        <v>180500</v>
      </c>
      <c r="AIO8" s="6"/>
      <c r="AIP8" s="6">
        <v>6325</v>
      </c>
      <c r="AIQ8" s="6">
        <v>35900</v>
      </c>
      <c r="AIR8" s="6">
        <v>69000</v>
      </c>
      <c r="AIS8" s="6">
        <v>103600</v>
      </c>
      <c r="AIT8" s="6">
        <v>3637031718.4000001</v>
      </c>
      <c r="AIU8" s="6">
        <v>1084829988</v>
      </c>
      <c r="AIV8" s="6">
        <v>15507390000</v>
      </c>
      <c r="AIW8" s="6">
        <v>2378124931</v>
      </c>
      <c r="AIX8" s="6">
        <v>188658681.49200001</v>
      </c>
      <c r="AIY8" s="6">
        <v>96300</v>
      </c>
      <c r="AIZ8" s="6"/>
      <c r="AJA8" s="6">
        <v>13966932288.672001</v>
      </c>
      <c r="AJB8" s="6">
        <v>15985951560</v>
      </c>
      <c r="AJC8" s="6"/>
      <c r="AJD8" s="6">
        <v>1394958967.5</v>
      </c>
      <c r="AJE8" s="6">
        <v>318214286</v>
      </c>
      <c r="AJF8" s="6">
        <v>101000</v>
      </c>
      <c r="AJG8" s="6">
        <v>32582946000</v>
      </c>
      <c r="AJH8" s="6"/>
      <c r="AJI8" s="6">
        <v>193629371815.68701</v>
      </c>
      <c r="AJJ8" s="6">
        <v>158815119885.07001</v>
      </c>
      <c r="AJK8" s="6">
        <v>141498708343.043</v>
      </c>
      <c r="AJL8" s="6">
        <v>236276145940.63998</v>
      </c>
      <c r="AJM8" s="6"/>
      <c r="AJN8" s="6">
        <v>2699915838.8400002</v>
      </c>
      <c r="AJO8" s="6">
        <v>10268581842</v>
      </c>
      <c r="AJP8" s="6">
        <v>175400</v>
      </c>
      <c r="AJQ8" s="6">
        <v>14100</v>
      </c>
      <c r="AJR8" s="6">
        <v>50800</v>
      </c>
      <c r="AJS8" s="6">
        <v>198400</v>
      </c>
      <c r="AJT8" s="6">
        <v>135100</v>
      </c>
      <c r="AJU8" s="6">
        <v>62350</v>
      </c>
      <c r="AJV8" s="6">
        <v>6370482132</v>
      </c>
      <c r="AJW8" s="6"/>
      <c r="AJX8" s="6">
        <v>7048285570.0559998</v>
      </c>
      <c r="AJY8" s="6">
        <v>6115333574.7510004</v>
      </c>
      <c r="AJZ8" s="6">
        <v>3659266.59</v>
      </c>
      <c r="AKA8" s="6">
        <v>228264.53999999998</v>
      </c>
      <c r="AKB8" s="6">
        <v>38871437409</v>
      </c>
      <c r="AKC8" s="6">
        <v>422500000</v>
      </c>
      <c r="AKD8" s="6">
        <v>3553436.5460000001</v>
      </c>
      <c r="AKE8" s="6">
        <v>187132.538</v>
      </c>
      <c r="AKF8" s="6">
        <v>14958535.766000001</v>
      </c>
      <c r="AKG8" s="6"/>
      <c r="AKH8" s="6">
        <v>102900</v>
      </c>
      <c r="AKI8" s="6">
        <v>58400</v>
      </c>
      <c r="AKJ8" s="6">
        <v>67900</v>
      </c>
      <c r="AKK8" s="6">
        <v>110700</v>
      </c>
      <c r="AKL8" s="6">
        <v>33350</v>
      </c>
      <c r="AKM8" s="6">
        <v>18675</v>
      </c>
      <c r="AKN8" s="6">
        <v>72800</v>
      </c>
      <c r="AKO8" s="6">
        <v>46025</v>
      </c>
      <c r="AKP8" s="6">
        <v>53300</v>
      </c>
      <c r="AKQ8" s="6">
        <v>89100</v>
      </c>
      <c r="AKR8" s="6">
        <v>59200</v>
      </c>
      <c r="AKS8" s="6">
        <v>44900</v>
      </c>
      <c r="AKT8" s="6">
        <v>50950</v>
      </c>
      <c r="AKU8" s="6">
        <v>70050</v>
      </c>
      <c r="AKV8" s="6">
        <v>50900</v>
      </c>
      <c r="AKW8" s="6">
        <v>217600</v>
      </c>
      <c r="AKX8" s="6">
        <v>64200</v>
      </c>
      <c r="AKY8" s="6">
        <v>53800</v>
      </c>
      <c r="AKZ8" s="6">
        <v>9250740000</v>
      </c>
      <c r="ALA8" s="6"/>
      <c r="ALB8" s="6"/>
      <c r="ALC8" s="6">
        <v>61700</v>
      </c>
      <c r="ALD8" s="6">
        <v>82900</v>
      </c>
      <c r="ALE8" s="6">
        <v>194757208240</v>
      </c>
      <c r="ALF8" s="6"/>
      <c r="ALG8" s="6"/>
      <c r="ALH8" s="6">
        <v>808825675.5</v>
      </c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>
        <v>10558458650</v>
      </c>
      <c r="ALT8" s="6">
        <v>1722000000</v>
      </c>
      <c r="ALU8" s="6">
        <v>11000</v>
      </c>
      <c r="ALV8" s="6">
        <v>4009990642.632</v>
      </c>
      <c r="ALW8" s="6">
        <v>106800</v>
      </c>
      <c r="ALX8" s="6">
        <v>13440000000</v>
      </c>
      <c r="ALY8" s="6">
        <v>17600</v>
      </c>
      <c r="ALZ8" s="6">
        <v>275</v>
      </c>
      <c r="AMA8" s="6">
        <v>96000</v>
      </c>
      <c r="AMB8" s="6">
        <v>208000</v>
      </c>
      <c r="AMC8" s="6">
        <v>52400</v>
      </c>
      <c r="AMD8" s="6">
        <v>1750</v>
      </c>
      <c r="AME8" s="6">
        <v>20160000000</v>
      </c>
      <c r="AMF8" s="6">
        <v>59000000000</v>
      </c>
      <c r="AMG8" s="6">
        <v>72000</v>
      </c>
      <c r="AMH8" s="6">
        <v>75000</v>
      </c>
      <c r="AMI8" s="6">
        <v>356000</v>
      </c>
      <c r="AMJ8" s="6"/>
      <c r="AMK8" s="6"/>
      <c r="AML8" s="6"/>
      <c r="AMM8" s="6"/>
      <c r="AMN8" s="6"/>
      <c r="AMO8" s="6"/>
      <c r="AMP8" s="6">
        <v>8680350694.5489998</v>
      </c>
      <c r="AMQ8" s="6">
        <v>308000000</v>
      </c>
      <c r="AMR8" s="6">
        <v>189120250</v>
      </c>
      <c r="AMS8" s="6">
        <v>825000</v>
      </c>
      <c r="AMT8" s="6">
        <v>8044823311.1160002</v>
      </c>
      <c r="AMU8" s="6">
        <v>274000</v>
      </c>
      <c r="AMV8" s="6">
        <v>53200</v>
      </c>
      <c r="AMW8" s="6">
        <v>7999.92</v>
      </c>
      <c r="AMX8" s="6">
        <v>447000</v>
      </c>
      <c r="AMY8" s="6">
        <v>12966571915.199999</v>
      </c>
      <c r="AMZ8" s="6">
        <v>66656000000</v>
      </c>
      <c r="ANA8" s="6">
        <v>7967773.7280000001</v>
      </c>
      <c r="ANB8" s="6"/>
      <c r="ANC8" s="6">
        <v>590000</v>
      </c>
      <c r="AND8" s="6">
        <v>1522894000</v>
      </c>
      <c r="ANE8" s="6">
        <v>347800</v>
      </c>
      <c r="ANF8" s="6">
        <v>46000</v>
      </c>
      <c r="ANG8" s="6"/>
      <c r="ANH8" s="6"/>
      <c r="ANI8" s="6"/>
      <c r="ANJ8" s="6">
        <v>113100</v>
      </c>
      <c r="ANK8" s="6"/>
      <c r="ANL8" s="6"/>
      <c r="ANM8" s="6"/>
      <c r="ANN8" s="6">
        <v>75000000000</v>
      </c>
      <c r="ANO8" s="6">
        <v>58600</v>
      </c>
      <c r="ANP8" s="6"/>
      <c r="ANQ8" s="6">
        <v>6470133153</v>
      </c>
      <c r="ANR8" s="6"/>
      <c r="ANS8" s="6">
        <v>9900</v>
      </c>
      <c r="ANT8" s="6"/>
      <c r="ANU8" s="6">
        <v>1427560000</v>
      </c>
      <c r="ANV8" s="6">
        <v>107900</v>
      </c>
      <c r="ANW8" s="6">
        <v>3334885907.0029998</v>
      </c>
      <c r="ANX8" s="6">
        <v>2525971989.0240002</v>
      </c>
      <c r="ANY8" s="6"/>
      <c r="ANZ8" s="6"/>
      <c r="AOA8" s="6">
        <v>193016547.27000001</v>
      </c>
      <c r="AOB8" s="6">
        <v>2455530000</v>
      </c>
      <c r="AOC8" s="6">
        <v>1957938592.128</v>
      </c>
      <c r="AOD8" s="6">
        <v>705095910.53199995</v>
      </c>
      <c r="AOE8" s="6">
        <v>512406760.09100002</v>
      </c>
      <c r="AOF8" s="6">
        <v>12100</v>
      </c>
      <c r="AOG8" s="6"/>
      <c r="AOH8" s="6"/>
      <c r="AOI8" s="6"/>
      <c r="AOJ8" s="6">
        <v>242000</v>
      </c>
      <c r="AOK8" s="6">
        <v>470600</v>
      </c>
      <c r="AOL8" s="6">
        <v>199100</v>
      </c>
      <c r="AOM8" s="6">
        <v>243500</v>
      </c>
      <c r="AON8" s="6">
        <v>104500</v>
      </c>
      <c r="AOO8" s="6">
        <v>259400</v>
      </c>
      <c r="AOP8" s="6">
        <v>147800</v>
      </c>
      <c r="AOQ8" s="6">
        <v>192400</v>
      </c>
      <c r="AOR8" s="6">
        <v>223600</v>
      </c>
      <c r="AOS8" s="6">
        <v>136800</v>
      </c>
      <c r="AOT8" s="6">
        <v>94100</v>
      </c>
      <c r="AOU8" s="6">
        <v>315600</v>
      </c>
      <c r="AOV8" s="6">
        <v>174600</v>
      </c>
      <c r="AOW8" s="6">
        <v>249200</v>
      </c>
      <c r="AOX8" s="6">
        <v>108500</v>
      </c>
      <c r="AOY8" s="6">
        <v>148000</v>
      </c>
      <c r="AOZ8" s="6">
        <v>165200</v>
      </c>
      <c r="APA8" s="6">
        <v>105500</v>
      </c>
      <c r="APB8" s="6">
        <v>174800</v>
      </c>
      <c r="APC8" s="6"/>
      <c r="APD8" s="6"/>
      <c r="APE8" s="6">
        <v>190200</v>
      </c>
      <c r="APF8" s="6">
        <v>220200</v>
      </c>
      <c r="APG8" s="6">
        <v>146300</v>
      </c>
      <c r="APH8" s="6">
        <v>301800</v>
      </c>
      <c r="API8" s="6">
        <v>133500</v>
      </c>
      <c r="APJ8" s="6">
        <v>104000</v>
      </c>
      <c r="APK8" s="6">
        <v>332000</v>
      </c>
      <c r="APL8" s="6">
        <v>204000</v>
      </c>
      <c r="APM8" s="6">
        <v>148000</v>
      </c>
      <c r="APN8" s="6">
        <v>55600</v>
      </c>
      <c r="APO8" s="6"/>
      <c r="APP8" s="6">
        <v>443356501</v>
      </c>
      <c r="APQ8" s="6">
        <v>32255162260</v>
      </c>
      <c r="APR8" s="6">
        <v>441602189645.26196</v>
      </c>
      <c r="APS8" s="6">
        <v>1360000000</v>
      </c>
      <c r="APT8" s="6">
        <v>377100</v>
      </c>
      <c r="APU8" s="6"/>
      <c r="APV8" s="6">
        <v>13945557715.921</v>
      </c>
      <c r="APW8" s="6"/>
      <c r="APX8" s="6"/>
      <c r="APY8" s="6"/>
      <c r="APZ8" s="6">
        <v>383000</v>
      </c>
      <c r="AQA8" s="6">
        <v>103800</v>
      </c>
      <c r="AQB8" s="6">
        <v>79000</v>
      </c>
      <c r="AQC8" s="6">
        <v>18443950037.237999</v>
      </c>
      <c r="AQD8" s="6">
        <v>37500000000</v>
      </c>
      <c r="AQE8" s="6">
        <v>470000</v>
      </c>
      <c r="AQF8" s="6">
        <v>249000</v>
      </c>
      <c r="AQG8" s="6">
        <v>45600</v>
      </c>
      <c r="AQH8" s="6">
        <v>10489236381.910999</v>
      </c>
      <c r="AQI8" s="6">
        <v>27632334396.952003</v>
      </c>
      <c r="AQJ8" s="6">
        <v>88400</v>
      </c>
      <c r="AQK8" s="6">
        <v>188000</v>
      </c>
      <c r="AQL8" s="6">
        <v>90000</v>
      </c>
      <c r="AQM8" s="6">
        <v>159000</v>
      </c>
      <c r="AQN8" s="6"/>
      <c r="AQO8" s="6">
        <v>288753070</v>
      </c>
      <c r="AQP8" s="6">
        <v>6410064486.3999996</v>
      </c>
      <c r="AQQ8" s="6">
        <v>123000</v>
      </c>
      <c r="AQR8" s="6">
        <v>6944379051.5100002</v>
      </c>
      <c r="AQS8" s="6">
        <v>25000</v>
      </c>
      <c r="AQT8" s="6">
        <v>99975000</v>
      </c>
      <c r="AQU8" s="6">
        <v>2720677028.9660001</v>
      </c>
      <c r="AQV8" s="6">
        <v>72000</v>
      </c>
      <c r="AQW8" s="6">
        <v>79399.206000000006</v>
      </c>
      <c r="AQX8" s="6">
        <v>9430588221.757</v>
      </c>
      <c r="AQY8" s="6"/>
      <c r="AQZ8" s="6"/>
      <c r="ARA8" s="6"/>
      <c r="ARB8" s="6">
        <v>67800</v>
      </c>
      <c r="ARC8" s="6"/>
      <c r="ARD8" s="6">
        <v>72000</v>
      </c>
      <c r="ARE8" s="6">
        <v>11501942897.256002</v>
      </c>
      <c r="ARF8" s="6">
        <v>17918427600</v>
      </c>
      <c r="ARG8" s="6">
        <v>4363630000</v>
      </c>
      <c r="ARH8" s="6">
        <v>28605429440</v>
      </c>
      <c r="ARI8" s="6">
        <v>7500000000</v>
      </c>
      <c r="ARJ8" s="6">
        <v>8217706887</v>
      </c>
      <c r="ARK8" s="6">
        <v>78147139391.600998</v>
      </c>
      <c r="ARL8" s="6">
        <v>311600</v>
      </c>
      <c r="ARM8" s="6">
        <v>128000</v>
      </c>
      <c r="ARN8" s="6">
        <v>274000</v>
      </c>
      <c r="ARO8" s="6"/>
      <c r="ARP8" s="6">
        <v>191448908.12799999</v>
      </c>
      <c r="ARQ8" s="6">
        <v>99900</v>
      </c>
      <c r="ARR8" s="6"/>
      <c r="ARS8" s="6">
        <v>1138115033.1600001</v>
      </c>
      <c r="ART8" s="6">
        <v>3336116130.1900001</v>
      </c>
      <c r="ARU8" s="6">
        <v>244380767.03600001</v>
      </c>
      <c r="ARV8" s="6">
        <v>113500</v>
      </c>
      <c r="ARW8" s="6">
        <v>5352890102</v>
      </c>
      <c r="ARX8" s="6">
        <v>119397700240</v>
      </c>
      <c r="ARY8" s="6">
        <v>8479358504.3999996</v>
      </c>
      <c r="ARZ8" s="6">
        <v>262996440</v>
      </c>
      <c r="ASA8" s="6">
        <v>24036042.800000001</v>
      </c>
      <c r="ASB8" s="6">
        <v>1809354073.497</v>
      </c>
      <c r="ASC8" s="6">
        <v>2553031508</v>
      </c>
      <c r="ASD8" s="6">
        <v>224000</v>
      </c>
      <c r="ASE8" s="6"/>
      <c r="ASF8" s="6">
        <v>1060000000</v>
      </c>
      <c r="ASG8" s="6">
        <v>53070297929.780998</v>
      </c>
      <c r="ASH8" s="6"/>
      <c r="ASI8" s="6"/>
      <c r="ASJ8" s="6">
        <v>21750</v>
      </c>
      <c r="ASK8" s="6">
        <v>21195900558.504002</v>
      </c>
      <c r="ASL8" s="6">
        <v>91800</v>
      </c>
      <c r="ASM8" s="6">
        <v>49966.167000000001</v>
      </c>
      <c r="ASN8" s="6">
        <v>142800</v>
      </c>
      <c r="ASO8" s="6">
        <v>272000</v>
      </c>
      <c r="ASP8" s="6"/>
      <c r="ASQ8" s="6">
        <v>7549335205.8599997</v>
      </c>
      <c r="ASR8" s="6"/>
      <c r="ASS8" s="6">
        <v>7193380395.3520002</v>
      </c>
      <c r="AST8" s="6">
        <v>753410709.84000003</v>
      </c>
      <c r="ASU8" s="6"/>
      <c r="ASV8" s="6">
        <v>210000</v>
      </c>
      <c r="ASW8" s="6"/>
      <c r="ASX8" s="6">
        <v>115500</v>
      </c>
      <c r="ASY8" s="6">
        <v>31095540533.238998</v>
      </c>
      <c r="ASZ8" s="6">
        <v>153600</v>
      </c>
      <c r="ATA8" s="6">
        <v>41273452388.949997</v>
      </c>
      <c r="ATB8" s="6">
        <v>79700</v>
      </c>
      <c r="ATC8" s="6">
        <v>75600</v>
      </c>
      <c r="ATD8" s="6"/>
      <c r="ATE8" s="6"/>
      <c r="ATF8" s="6"/>
      <c r="ATG8" s="6">
        <v>25000000</v>
      </c>
      <c r="ATH8" s="6"/>
      <c r="ATI8" s="6">
        <v>23196350000</v>
      </c>
      <c r="ATJ8" s="6"/>
      <c r="ATK8" s="6">
        <v>109100</v>
      </c>
      <c r="ATL8" s="6"/>
      <c r="ATM8" s="6">
        <v>32285000000</v>
      </c>
      <c r="ATN8" s="6">
        <v>1260342913.0150001</v>
      </c>
      <c r="ATO8" s="6">
        <v>414931516</v>
      </c>
      <c r="ATP8" s="6">
        <v>139600</v>
      </c>
      <c r="ATQ8" s="6">
        <v>25566.411</v>
      </c>
      <c r="ATR8" s="6">
        <v>19473583966</v>
      </c>
      <c r="ATS8" s="6">
        <v>0</v>
      </c>
      <c r="ATT8" s="6">
        <v>14197654015.6</v>
      </c>
      <c r="ATU8" s="6">
        <v>825000000</v>
      </c>
      <c r="ATV8" s="6">
        <v>7584294822.7250004</v>
      </c>
      <c r="ATW8" s="6">
        <v>167450000</v>
      </c>
      <c r="ATX8" s="6">
        <v>4012904842.177</v>
      </c>
      <c r="ATY8" s="6">
        <v>36000</v>
      </c>
      <c r="ATZ8" s="6"/>
      <c r="AUA8" s="6">
        <v>67840000</v>
      </c>
      <c r="AUB8" s="6">
        <v>130868840347.29599</v>
      </c>
      <c r="AUC8" s="6">
        <v>110304188113.95599</v>
      </c>
      <c r="AUD8" s="6">
        <v>196000</v>
      </c>
      <c r="AUE8" s="6"/>
      <c r="AUF8" s="6">
        <v>2403674869.1999998</v>
      </c>
      <c r="AUG8" s="6">
        <v>244000</v>
      </c>
      <c r="AUH8" s="6">
        <v>199800</v>
      </c>
      <c r="AUI8" s="6">
        <v>236600</v>
      </c>
      <c r="AUJ8" s="6"/>
      <c r="AUK8" s="6"/>
      <c r="AUL8" s="6">
        <v>2117064148.6000001</v>
      </c>
      <c r="AUM8" s="6">
        <v>3710909406.0320001</v>
      </c>
      <c r="AUN8" s="6">
        <v>283000</v>
      </c>
      <c r="AUO8" s="6">
        <v>114500</v>
      </c>
      <c r="AUP8" s="6">
        <v>212000</v>
      </c>
      <c r="AUQ8" s="6">
        <v>415160000</v>
      </c>
      <c r="AUR8" s="6">
        <v>287500</v>
      </c>
      <c r="AUS8" s="6"/>
      <c r="AUT8" s="6">
        <v>248000</v>
      </c>
      <c r="AUU8" s="6">
        <v>332000</v>
      </c>
      <c r="AUV8" s="6">
        <v>114000</v>
      </c>
      <c r="AUW8" s="6"/>
      <c r="AUX8" s="6">
        <v>276000</v>
      </c>
      <c r="AUY8" s="6">
        <v>0</v>
      </c>
      <c r="AUZ8" s="6"/>
      <c r="AVA8" s="6"/>
      <c r="AVB8" s="6">
        <v>10794643639.290001</v>
      </c>
      <c r="AVC8" s="6">
        <v>950400000</v>
      </c>
      <c r="AVD8" s="6"/>
      <c r="AVE8" s="6">
        <v>15200</v>
      </c>
      <c r="AVF8" s="6">
        <v>6600000000</v>
      </c>
      <c r="AVG8" s="6">
        <v>13989393821.200001</v>
      </c>
      <c r="AVH8" s="6">
        <v>232400</v>
      </c>
      <c r="AVI8" s="6">
        <v>10085311616</v>
      </c>
      <c r="AVJ8" s="6">
        <v>154000</v>
      </c>
      <c r="AVK8" s="6">
        <v>203000</v>
      </c>
      <c r="AVL8" s="6"/>
      <c r="AVM8" s="6">
        <v>20000</v>
      </c>
      <c r="AVN8" s="6">
        <v>306000</v>
      </c>
      <c r="AVO8" s="6">
        <v>8277081863.1300001</v>
      </c>
      <c r="AVP8" s="6">
        <v>5711720966793.6787</v>
      </c>
    </row>
    <row r="9" spans="1:1264" x14ac:dyDescent="0.25">
      <c r="A9" t="s">
        <v>12087</v>
      </c>
      <c r="B9" s="6"/>
      <c r="C9" s="6">
        <v>1974000</v>
      </c>
      <c r="D9" s="6">
        <v>133600</v>
      </c>
      <c r="E9" s="6">
        <v>84000</v>
      </c>
      <c r="F9" s="6">
        <v>140000</v>
      </c>
      <c r="G9" s="6">
        <v>1888000</v>
      </c>
      <c r="H9" s="6">
        <v>109100</v>
      </c>
      <c r="I9" s="6">
        <v>264000</v>
      </c>
      <c r="J9" s="6">
        <v>122014631891.77499</v>
      </c>
      <c r="K9" s="6">
        <v>89308512882.179993</v>
      </c>
      <c r="L9" s="6">
        <v>2890000</v>
      </c>
      <c r="M9" s="6"/>
      <c r="N9" s="6">
        <v>130748200021.5</v>
      </c>
      <c r="O9" s="6">
        <v>6928516078.5</v>
      </c>
      <c r="P9" s="6">
        <v>5799265758.3619995</v>
      </c>
      <c r="Q9" s="6">
        <v>128000</v>
      </c>
      <c r="R9" s="6">
        <v>6125976904.54</v>
      </c>
      <c r="S9" s="6">
        <v>528000</v>
      </c>
      <c r="T9" s="6">
        <v>2714558000</v>
      </c>
      <c r="U9" s="6">
        <v>269582835</v>
      </c>
      <c r="V9" s="6">
        <v>40702885648</v>
      </c>
      <c r="W9" s="6">
        <v>44773174212.800003</v>
      </c>
      <c r="X9" s="6">
        <v>123244012857.66701</v>
      </c>
      <c r="Y9" s="6"/>
      <c r="Z9" s="6"/>
      <c r="AA9" s="6"/>
      <c r="AB9" s="6">
        <v>144000</v>
      </c>
      <c r="AC9" s="6"/>
      <c r="AD9" s="6"/>
      <c r="AE9" s="6">
        <v>684000</v>
      </c>
      <c r="AF9" s="6">
        <v>54000</v>
      </c>
      <c r="AG9" s="6">
        <v>18322604198.91</v>
      </c>
      <c r="AH9" s="6">
        <v>42471000000</v>
      </c>
      <c r="AI9" s="6">
        <v>600</v>
      </c>
      <c r="AJ9" s="6">
        <v>136136610846.864</v>
      </c>
      <c r="AK9" s="6">
        <v>131192115600</v>
      </c>
      <c r="AL9" s="6">
        <v>4033208647.9999995</v>
      </c>
      <c r="AM9" s="6">
        <v>81892182.313999996</v>
      </c>
      <c r="AN9" s="6">
        <v>32560253770.099998</v>
      </c>
      <c r="AO9" s="6">
        <v>3636658987.9860001</v>
      </c>
      <c r="AP9" s="6">
        <v>87500</v>
      </c>
      <c r="AQ9" s="6">
        <v>16645102780.537001</v>
      </c>
      <c r="AR9" s="6">
        <v>6012960000</v>
      </c>
      <c r="AS9" s="6">
        <v>51100</v>
      </c>
      <c r="AT9" s="6">
        <v>423626893032.91199</v>
      </c>
      <c r="AU9" s="6">
        <v>3233.4949999999999</v>
      </c>
      <c r="AV9" s="6"/>
      <c r="AW9" s="6">
        <v>154000</v>
      </c>
      <c r="AX9" s="6">
        <v>14332706260.767</v>
      </c>
      <c r="AY9" s="6">
        <v>1050508917.114</v>
      </c>
      <c r="AZ9" s="6"/>
      <c r="BA9" s="6"/>
      <c r="BB9" s="6">
        <v>7279945</v>
      </c>
      <c r="BC9" s="6">
        <v>45222998691.199997</v>
      </c>
      <c r="BD9" s="6">
        <v>10037822265</v>
      </c>
      <c r="BE9" s="6">
        <v>75400000</v>
      </c>
      <c r="BF9" s="6"/>
      <c r="BG9" s="6">
        <v>328000</v>
      </c>
      <c r="BH9" s="6"/>
      <c r="BI9" s="6">
        <v>66099629766.336006</v>
      </c>
      <c r="BJ9" s="6">
        <v>459557966.97799999</v>
      </c>
      <c r="BK9" s="6">
        <v>13739492000</v>
      </c>
      <c r="BL9" s="6"/>
      <c r="BM9" s="6">
        <v>71578236175</v>
      </c>
      <c r="BN9" s="6">
        <v>100000</v>
      </c>
      <c r="BO9" s="6"/>
      <c r="BP9" s="6"/>
      <c r="BQ9" s="6">
        <v>71423000</v>
      </c>
      <c r="BR9" s="6">
        <v>683390000</v>
      </c>
      <c r="BS9" s="6">
        <v>72396000</v>
      </c>
      <c r="BT9" s="6"/>
      <c r="BU9" s="6"/>
      <c r="BV9" s="6"/>
      <c r="BW9" s="6"/>
      <c r="BX9" s="6">
        <v>850900000</v>
      </c>
      <c r="BY9" s="6">
        <v>5420000</v>
      </c>
      <c r="BZ9" s="6"/>
      <c r="CA9" s="6"/>
      <c r="CB9" s="6"/>
      <c r="CC9" s="6"/>
      <c r="CD9" s="6">
        <v>6011960000</v>
      </c>
      <c r="CE9" s="6">
        <v>6038840000</v>
      </c>
      <c r="CF9" s="6"/>
      <c r="CG9" s="6"/>
      <c r="CH9" s="6"/>
      <c r="CI9" s="6"/>
      <c r="CJ9" s="6"/>
      <c r="CK9" s="6">
        <v>36242000</v>
      </c>
      <c r="CL9" s="6">
        <v>105860000</v>
      </c>
      <c r="CM9" s="6">
        <v>106570000</v>
      </c>
      <c r="CN9" s="6"/>
      <c r="CO9" s="6"/>
      <c r="CP9" s="6"/>
      <c r="CQ9" s="6"/>
      <c r="CR9" s="6"/>
      <c r="CS9" s="6"/>
      <c r="CT9" s="6"/>
      <c r="CU9" s="6">
        <v>5257870000</v>
      </c>
      <c r="CV9" s="6">
        <v>5273350000</v>
      </c>
      <c r="CW9" s="6">
        <v>159310000</v>
      </c>
      <c r="CX9" s="6">
        <v>159550000</v>
      </c>
      <c r="CY9" s="6">
        <v>159380000</v>
      </c>
      <c r="CZ9" s="6"/>
      <c r="DA9" s="6"/>
      <c r="DB9" s="6"/>
      <c r="DC9" s="6"/>
      <c r="DD9" s="6">
        <v>60060000</v>
      </c>
      <c r="DE9" s="6">
        <v>105460000</v>
      </c>
      <c r="DF9" s="6">
        <v>96780000</v>
      </c>
      <c r="DG9" s="6">
        <v>92890000</v>
      </c>
      <c r="DH9" s="6">
        <v>89100000</v>
      </c>
      <c r="DI9" s="6">
        <v>105410000</v>
      </c>
      <c r="DJ9" s="6"/>
      <c r="DK9" s="6"/>
      <c r="DL9" s="6"/>
      <c r="DM9" s="6"/>
      <c r="DN9" s="6"/>
      <c r="DO9" s="6">
        <v>960000</v>
      </c>
      <c r="DP9" s="6">
        <v>720000</v>
      </c>
      <c r="DQ9" s="6">
        <v>730000</v>
      </c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>
        <v>60000</v>
      </c>
      <c r="EI9" s="6"/>
      <c r="EJ9" s="6"/>
      <c r="EK9" s="6"/>
      <c r="EL9" s="6"/>
      <c r="EM9" s="6"/>
      <c r="EN9" s="6"/>
      <c r="EO9" s="6">
        <v>116776450</v>
      </c>
      <c r="EP9" s="6">
        <v>2859162150</v>
      </c>
      <c r="EQ9" s="6"/>
      <c r="ER9" s="6"/>
      <c r="ES9" s="6"/>
      <c r="ET9" s="6"/>
      <c r="EU9" s="6"/>
      <c r="EV9" s="6"/>
      <c r="EW9" s="6"/>
      <c r="EX9" s="6"/>
      <c r="EY9" s="6"/>
      <c r="EZ9" s="6"/>
      <c r="FA9" s="6">
        <v>86600000</v>
      </c>
      <c r="FB9" s="6"/>
      <c r="FC9" s="6">
        <v>949528000</v>
      </c>
      <c r="FD9" s="6"/>
      <c r="FE9" s="6"/>
      <c r="FF9" s="6">
        <v>669900000</v>
      </c>
      <c r="FG9" s="6">
        <v>2194400000</v>
      </c>
      <c r="FH9" s="6"/>
      <c r="FI9" s="6">
        <v>628091000</v>
      </c>
      <c r="FJ9" s="6"/>
      <c r="FK9" s="6"/>
      <c r="FL9" s="6"/>
      <c r="FM9" s="6"/>
      <c r="FN9" s="6"/>
      <c r="FO9" s="6">
        <v>514823000</v>
      </c>
      <c r="FP9" s="6">
        <v>517113000</v>
      </c>
      <c r="FQ9" s="6"/>
      <c r="FR9" s="6"/>
      <c r="FS9" s="6">
        <v>5070000</v>
      </c>
      <c r="FT9" s="6">
        <v>5170000</v>
      </c>
      <c r="FU9" s="6"/>
      <c r="FV9" s="6"/>
      <c r="FW9" s="6">
        <v>360000</v>
      </c>
      <c r="FX9" s="6">
        <v>340000</v>
      </c>
      <c r="FY9" s="6">
        <v>4150998000</v>
      </c>
      <c r="FZ9" s="6">
        <v>1419174000</v>
      </c>
      <c r="GA9" s="6"/>
      <c r="GB9" s="6"/>
      <c r="GC9" s="6"/>
      <c r="GD9" s="6"/>
      <c r="GE9" s="6"/>
      <c r="GF9" s="6"/>
      <c r="GG9" s="6"/>
      <c r="GH9" s="6"/>
      <c r="GI9" s="6"/>
      <c r="GJ9" s="6">
        <v>812179557.11899996</v>
      </c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>
        <v>2352175360</v>
      </c>
      <c r="HA9" s="6">
        <v>3414500000</v>
      </c>
      <c r="HB9" s="6">
        <v>96360000</v>
      </c>
      <c r="HC9" s="6">
        <v>96910000</v>
      </c>
      <c r="HD9" s="6"/>
      <c r="HE9" s="6"/>
      <c r="HF9" s="6"/>
      <c r="HG9" s="6">
        <v>2223410000</v>
      </c>
      <c r="HH9" s="6">
        <v>2226920000</v>
      </c>
      <c r="HI9" s="6"/>
      <c r="HJ9" s="6"/>
      <c r="HK9" s="6">
        <v>23190000</v>
      </c>
      <c r="HL9" s="6">
        <v>21800000000</v>
      </c>
      <c r="HM9" s="6"/>
      <c r="HN9" s="6"/>
      <c r="HO9" s="6"/>
      <c r="HP9" s="6"/>
      <c r="HQ9" s="6"/>
      <c r="HR9" s="6">
        <v>2000000</v>
      </c>
      <c r="HS9" s="6"/>
      <c r="HT9" s="6">
        <v>39080975.579999998</v>
      </c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>
        <v>751000</v>
      </c>
      <c r="IH9" s="6">
        <v>758000</v>
      </c>
      <c r="II9" s="6"/>
      <c r="IJ9" s="6"/>
      <c r="IK9" s="6">
        <v>1630000</v>
      </c>
      <c r="IL9" s="6">
        <v>21309163000</v>
      </c>
      <c r="IM9" s="6"/>
      <c r="IN9" s="6"/>
      <c r="IO9" s="6"/>
      <c r="IP9" s="6">
        <v>19960436000</v>
      </c>
      <c r="IQ9" s="6"/>
      <c r="IR9" s="6"/>
      <c r="IS9" s="6">
        <v>120000</v>
      </c>
      <c r="IT9" s="6">
        <v>120000</v>
      </c>
      <c r="IU9" s="6">
        <v>55000</v>
      </c>
      <c r="IV9" s="6"/>
      <c r="IW9" s="6"/>
      <c r="IX9" s="6"/>
      <c r="IY9" s="6">
        <v>5400000</v>
      </c>
      <c r="IZ9" s="6"/>
      <c r="JA9" s="6"/>
      <c r="JB9" s="6"/>
      <c r="JC9" s="6"/>
      <c r="JD9" s="6"/>
      <c r="JE9" s="6"/>
      <c r="JF9" s="6">
        <v>340385000</v>
      </c>
      <c r="JG9" s="6"/>
      <c r="JH9" s="6">
        <v>46485000</v>
      </c>
      <c r="JI9" s="6">
        <v>51600000</v>
      </c>
      <c r="JJ9" s="6">
        <v>11887164.406999998</v>
      </c>
      <c r="JK9" s="6">
        <v>17031047692.568001</v>
      </c>
      <c r="JL9" s="6"/>
      <c r="JM9" s="6"/>
      <c r="JN9" s="6"/>
      <c r="JO9" s="6"/>
      <c r="JP9" s="6"/>
      <c r="JQ9" s="6">
        <v>9868320000</v>
      </c>
      <c r="JR9" s="6">
        <v>353580311.17500001</v>
      </c>
      <c r="JS9" s="6">
        <v>5547790000</v>
      </c>
      <c r="JT9" s="6">
        <v>1672812000</v>
      </c>
      <c r="JU9" s="6">
        <v>637428000</v>
      </c>
      <c r="JV9" s="6">
        <v>82000</v>
      </c>
      <c r="JW9" s="6">
        <v>84000</v>
      </c>
      <c r="JX9" s="6"/>
      <c r="JY9" s="6"/>
      <c r="JZ9" s="6"/>
      <c r="KA9" s="6">
        <v>134000</v>
      </c>
      <c r="KB9" s="6">
        <v>7000</v>
      </c>
      <c r="KC9" s="6"/>
      <c r="KD9" s="6">
        <v>105980000</v>
      </c>
      <c r="KE9" s="6">
        <v>104660000</v>
      </c>
      <c r="KF9" s="6"/>
      <c r="KG9" s="6"/>
      <c r="KH9" s="6"/>
      <c r="KI9" s="6"/>
      <c r="KJ9" s="6"/>
      <c r="KK9" s="6">
        <v>720000</v>
      </c>
      <c r="KL9" s="6"/>
      <c r="KM9" s="6"/>
      <c r="KN9" s="6"/>
      <c r="KO9" s="6"/>
      <c r="KP9" s="6">
        <v>2630152450.0199995</v>
      </c>
      <c r="KQ9" s="6">
        <v>481498910.25200003</v>
      </c>
      <c r="KR9" s="6">
        <v>28800000</v>
      </c>
      <c r="KS9" s="6"/>
      <c r="KT9" s="6"/>
      <c r="KU9" s="6"/>
      <c r="KV9" s="6"/>
      <c r="KW9" s="6">
        <v>78760000</v>
      </c>
      <c r="KX9" s="6">
        <v>21273140000</v>
      </c>
      <c r="KY9" s="6">
        <v>21273140000</v>
      </c>
      <c r="KZ9" s="6"/>
      <c r="LA9" s="6">
        <v>6469120000</v>
      </c>
      <c r="LB9" s="6">
        <v>109850000</v>
      </c>
      <c r="LC9" s="6">
        <v>116937030000</v>
      </c>
      <c r="LD9" s="6"/>
      <c r="LE9" s="6"/>
      <c r="LF9" s="6">
        <v>8162029000</v>
      </c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>
        <v>43330000</v>
      </c>
      <c r="LS9" s="6">
        <v>25899000</v>
      </c>
      <c r="LT9" s="6">
        <v>81830000</v>
      </c>
      <c r="LU9" s="6"/>
      <c r="LV9" s="6">
        <v>680000</v>
      </c>
      <c r="LW9" s="6">
        <v>1360000</v>
      </c>
      <c r="LX9" s="6">
        <v>1800000</v>
      </c>
      <c r="LY9" s="6">
        <v>2100000</v>
      </c>
      <c r="LZ9" s="6"/>
      <c r="MA9" s="6"/>
      <c r="MB9" s="6"/>
      <c r="MC9" s="6"/>
      <c r="MD9" s="6"/>
      <c r="ME9" s="6">
        <v>519290000</v>
      </c>
      <c r="MF9" s="6">
        <v>780000</v>
      </c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>
        <v>2479040000</v>
      </c>
      <c r="MX9" s="6">
        <v>2259590000</v>
      </c>
      <c r="MY9" s="6"/>
      <c r="MZ9" s="6"/>
      <c r="NA9" s="6"/>
      <c r="NB9" s="6">
        <v>310000</v>
      </c>
      <c r="NC9" s="6">
        <v>320000</v>
      </c>
      <c r="ND9" s="6"/>
      <c r="NE9" s="6">
        <v>310000</v>
      </c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>
        <v>426000</v>
      </c>
      <c r="NW9" s="6">
        <v>426000</v>
      </c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>
        <v>1942929300.1819999</v>
      </c>
      <c r="OJ9" s="6"/>
      <c r="OK9" s="6">
        <v>47765000</v>
      </c>
      <c r="OL9" s="6">
        <v>3285000</v>
      </c>
      <c r="OM9" s="6">
        <v>3318000</v>
      </c>
      <c r="ON9" s="6">
        <v>3356000</v>
      </c>
      <c r="OO9" s="6">
        <v>1039750000</v>
      </c>
      <c r="OP9" s="6"/>
      <c r="OQ9" s="6"/>
      <c r="OR9" s="6"/>
      <c r="OS9" s="6">
        <v>109767000</v>
      </c>
      <c r="OT9" s="6"/>
      <c r="OU9" s="6"/>
      <c r="OV9" s="6"/>
      <c r="OW9" s="6"/>
      <c r="OX9" s="6"/>
      <c r="OY9" s="6">
        <v>149829000</v>
      </c>
      <c r="OZ9" s="6">
        <v>313399842.148</v>
      </c>
      <c r="PA9" s="6">
        <v>7734000</v>
      </c>
      <c r="PB9" s="6"/>
      <c r="PC9" s="6">
        <v>66464000</v>
      </c>
      <c r="PD9" s="6"/>
      <c r="PE9" s="6">
        <v>175310000</v>
      </c>
      <c r="PF9" s="6">
        <v>2186500</v>
      </c>
      <c r="PG9" s="6"/>
      <c r="PH9" s="6"/>
      <c r="PI9" s="6"/>
      <c r="PJ9" s="6"/>
      <c r="PK9" s="6"/>
      <c r="PL9" s="6"/>
      <c r="PM9" s="6"/>
      <c r="PN9" s="6"/>
      <c r="PO9" s="6">
        <v>17120000</v>
      </c>
      <c r="PP9" s="6">
        <v>13230000</v>
      </c>
      <c r="PQ9" s="6">
        <v>13130000</v>
      </c>
      <c r="PR9" s="6"/>
      <c r="PS9" s="6"/>
      <c r="PT9" s="6">
        <v>1030002000</v>
      </c>
      <c r="PU9" s="6">
        <v>1030357000</v>
      </c>
      <c r="PV9" s="6">
        <v>1063492000</v>
      </c>
      <c r="PW9" s="6"/>
      <c r="PX9" s="6"/>
      <c r="PY9" s="6"/>
      <c r="PZ9" s="6"/>
      <c r="QA9" s="6"/>
      <c r="QB9" s="6"/>
      <c r="QC9" s="6"/>
      <c r="QD9" s="6"/>
      <c r="QE9" s="6"/>
      <c r="QF9" s="6">
        <v>219869000</v>
      </c>
      <c r="QG9" s="6">
        <v>1576650000</v>
      </c>
      <c r="QH9" s="6">
        <v>215048000</v>
      </c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>
        <v>757000000</v>
      </c>
      <c r="QX9" s="6">
        <v>15260000</v>
      </c>
      <c r="QY9" s="6">
        <v>1526000</v>
      </c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>
        <v>3270000</v>
      </c>
      <c r="RP9" s="6">
        <v>3120000</v>
      </c>
      <c r="RQ9" s="6">
        <v>3200000</v>
      </c>
      <c r="RR9" s="6"/>
      <c r="RS9" s="6"/>
      <c r="RT9" s="6"/>
      <c r="RU9" s="6"/>
      <c r="RV9" s="6"/>
      <c r="RW9" s="6"/>
      <c r="RX9" s="6"/>
      <c r="RY9" s="6">
        <v>800826.625</v>
      </c>
      <c r="RZ9" s="6"/>
      <c r="SA9" s="6">
        <v>20000</v>
      </c>
      <c r="SB9" s="6"/>
      <c r="SC9" s="6"/>
      <c r="SD9" s="6"/>
      <c r="SE9" s="6">
        <v>194800000</v>
      </c>
      <c r="SF9" s="6">
        <v>194910000</v>
      </c>
      <c r="SG9" s="6">
        <v>195060000</v>
      </c>
      <c r="SH9" s="6"/>
      <c r="SI9" s="6"/>
      <c r="SJ9" s="6"/>
      <c r="SK9" s="6"/>
      <c r="SL9" s="6"/>
      <c r="SM9" s="6">
        <v>6650257530.6630001</v>
      </c>
      <c r="SN9" s="6">
        <v>649950000</v>
      </c>
      <c r="SO9" s="6">
        <v>638080000</v>
      </c>
      <c r="SP9" s="6">
        <v>656800000</v>
      </c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>
        <v>192650000</v>
      </c>
      <c r="TE9" s="6"/>
      <c r="TF9" s="6">
        <v>2630326885.7220001</v>
      </c>
      <c r="TG9" s="6">
        <v>611632000</v>
      </c>
      <c r="TH9" s="6">
        <v>4501630000</v>
      </c>
      <c r="TI9" s="6"/>
      <c r="TJ9" s="6">
        <v>1894626000</v>
      </c>
      <c r="TK9" s="6"/>
      <c r="TL9" s="6"/>
      <c r="TM9" s="6"/>
      <c r="TN9" s="6"/>
      <c r="TO9" s="6"/>
      <c r="TP9" s="6"/>
      <c r="TQ9" s="6"/>
      <c r="TR9" s="6"/>
      <c r="TS9" s="6">
        <v>79643000</v>
      </c>
      <c r="TT9" s="6">
        <v>80359000</v>
      </c>
      <c r="TU9" s="6">
        <v>83163000</v>
      </c>
      <c r="TV9" s="6">
        <v>77724000</v>
      </c>
      <c r="TW9" s="6">
        <v>62780000</v>
      </c>
      <c r="TX9" s="6">
        <v>502240</v>
      </c>
      <c r="TY9" s="6"/>
      <c r="TZ9" s="6">
        <v>5385000</v>
      </c>
      <c r="UA9" s="6">
        <v>1285000</v>
      </c>
      <c r="UB9" s="6">
        <v>8925000</v>
      </c>
      <c r="UC9" s="6">
        <v>65280000</v>
      </c>
      <c r="UD9" s="6">
        <v>64260000</v>
      </c>
      <c r="UE9" s="6">
        <v>15562300000</v>
      </c>
      <c r="UF9" s="6">
        <v>7248088000</v>
      </c>
      <c r="UG9" s="6"/>
      <c r="UH9" s="6">
        <v>5468330000</v>
      </c>
      <c r="UI9" s="6">
        <v>2544845800.4640002</v>
      </c>
      <c r="UJ9" s="6">
        <v>518300000</v>
      </c>
      <c r="UK9" s="6">
        <v>4383570000</v>
      </c>
      <c r="UL9" s="6"/>
      <c r="UM9" s="6">
        <v>16610000</v>
      </c>
      <c r="UN9" s="6">
        <v>16610000</v>
      </c>
      <c r="UO9" s="6">
        <v>16610000</v>
      </c>
      <c r="UP9" s="6">
        <v>15373989322.591999</v>
      </c>
      <c r="UQ9" s="6">
        <v>15331000</v>
      </c>
      <c r="UR9" s="6"/>
      <c r="US9" s="6">
        <v>14423000</v>
      </c>
      <c r="UT9" s="6"/>
      <c r="UU9" s="6">
        <v>14803000</v>
      </c>
      <c r="UV9" s="6">
        <v>1233000000</v>
      </c>
      <c r="UW9" s="6">
        <v>1126000000</v>
      </c>
      <c r="UX9" s="6"/>
      <c r="UY9" s="6"/>
      <c r="UZ9" s="6"/>
      <c r="VA9" s="6"/>
      <c r="VB9" s="6"/>
      <c r="VC9" s="6"/>
      <c r="VD9" s="6"/>
      <c r="VE9" s="6"/>
      <c r="VF9" s="6"/>
      <c r="VG9" s="6">
        <v>42053083000</v>
      </c>
      <c r="VH9" s="6"/>
      <c r="VI9" s="6"/>
      <c r="VJ9" s="6">
        <v>9107700000</v>
      </c>
      <c r="VK9" s="6">
        <v>28198000</v>
      </c>
      <c r="VL9" s="6"/>
      <c r="VM9" s="6">
        <v>38980000</v>
      </c>
      <c r="VN9" s="6"/>
      <c r="VO9" s="6"/>
      <c r="VP9" s="6"/>
      <c r="VQ9" s="6"/>
      <c r="VR9" s="6"/>
      <c r="VS9" s="6">
        <v>1060527922.335</v>
      </c>
      <c r="VT9" s="6"/>
      <c r="VU9" s="6"/>
      <c r="VV9" s="6"/>
      <c r="VW9" s="6"/>
      <c r="VX9" s="6"/>
      <c r="VY9" s="6"/>
      <c r="VZ9" s="6">
        <v>4593000</v>
      </c>
      <c r="WA9" s="6">
        <v>4324000</v>
      </c>
      <c r="WB9" s="6">
        <v>2831000</v>
      </c>
      <c r="WC9" s="6"/>
      <c r="WD9" s="6">
        <v>553053831.67499995</v>
      </c>
      <c r="WE9" s="6">
        <v>2413320000</v>
      </c>
      <c r="WF9" s="6">
        <v>2459900000</v>
      </c>
      <c r="WG9" s="6">
        <v>14374000</v>
      </c>
      <c r="WH9" s="6">
        <v>13173000</v>
      </c>
      <c r="WI9" s="6">
        <v>10558000</v>
      </c>
      <c r="WJ9" s="6">
        <v>10769000</v>
      </c>
      <c r="WK9" s="6">
        <v>8932000</v>
      </c>
      <c r="WL9" s="6">
        <v>3897519747.9120002</v>
      </c>
      <c r="WM9" s="6"/>
      <c r="WN9" s="6">
        <v>1818426304.756</v>
      </c>
      <c r="WO9" s="6">
        <v>4352556705</v>
      </c>
      <c r="WP9" s="6"/>
      <c r="WQ9" s="6">
        <v>5545875250</v>
      </c>
      <c r="WR9" s="6">
        <v>261000000</v>
      </c>
      <c r="WS9" s="6">
        <v>23800000</v>
      </c>
      <c r="WT9" s="6"/>
      <c r="WU9" s="6">
        <v>261828816.977</v>
      </c>
      <c r="WV9" s="6">
        <v>345958069.977</v>
      </c>
      <c r="WW9" s="6"/>
      <c r="WX9" s="6"/>
      <c r="WY9" s="6"/>
      <c r="WZ9" s="6"/>
      <c r="XA9" s="6"/>
      <c r="XB9" s="6"/>
      <c r="XC9" s="6">
        <v>521030478.26200002</v>
      </c>
      <c r="XD9" s="6">
        <v>22116153.600000001</v>
      </c>
      <c r="XE9" s="6"/>
      <c r="XF9" s="6">
        <v>1890500000</v>
      </c>
      <c r="XG9" s="6">
        <v>1882500000</v>
      </c>
      <c r="XH9" s="6">
        <v>24045452390</v>
      </c>
      <c r="XI9" s="6"/>
      <c r="XJ9" s="6"/>
      <c r="XK9" s="6"/>
      <c r="XL9" s="6"/>
      <c r="XM9" s="6">
        <v>730000</v>
      </c>
      <c r="XN9" s="6">
        <v>1500006903.4890001</v>
      </c>
      <c r="XO9" s="6"/>
      <c r="XP9" s="6">
        <v>2401474442.5</v>
      </c>
      <c r="XQ9" s="6">
        <v>483188289</v>
      </c>
      <c r="XR9" s="6">
        <v>3711633643</v>
      </c>
      <c r="XS9" s="6">
        <v>1383555477</v>
      </c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>
        <v>6000000</v>
      </c>
      <c r="YK9" s="6"/>
      <c r="YL9" s="6"/>
      <c r="YM9" s="6"/>
      <c r="YN9" s="6"/>
      <c r="YO9" s="6"/>
      <c r="YP9" s="6">
        <v>10000</v>
      </c>
      <c r="YQ9" s="6">
        <v>11000</v>
      </c>
      <c r="YR9" s="6">
        <v>12000</v>
      </c>
      <c r="YS9" s="6"/>
      <c r="YT9" s="6"/>
      <c r="YU9" s="6"/>
      <c r="YV9" s="6"/>
      <c r="YW9" s="6"/>
      <c r="YX9" s="6">
        <v>42180000</v>
      </c>
      <c r="YY9" s="6">
        <v>42670000</v>
      </c>
      <c r="YZ9" s="6">
        <v>43040000</v>
      </c>
      <c r="ZA9" s="6">
        <v>40000</v>
      </c>
      <c r="ZB9" s="6">
        <v>180000</v>
      </c>
      <c r="ZC9" s="6">
        <v>180000</v>
      </c>
      <c r="ZD9" s="6">
        <v>180000</v>
      </c>
      <c r="ZE9" s="6"/>
      <c r="ZF9" s="6"/>
      <c r="ZG9" s="6"/>
      <c r="ZH9" s="6">
        <v>17000</v>
      </c>
      <c r="ZI9" s="6">
        <v>30000</v>
      </c>
      <c r="ZJ9" s="6"/>
      <c r="ZK9" s="6"/>
      <c r="ZL9" s="6"/>
      <c r="ZM9" s="6">
        <v>4146500</v>
      </c>
      <c r="ZN9" s="6">
        <v>1449700</v>
      </c>
      <c r="ZO9" s="6">
        <v>75000</v>
      </c>
      <c r="ZP9" s="6">
        <v>18400000</v>
      </c>
      <c r="ZQ9" s="6"/>
      <c r="ZR9" s="6">
        <v>47200000</v>
      </c>
      <c r="ZS9" s="6"/>
      <c r="ZT9" s="6">
        <v>1661144220.9119999</v>
      </c>
      <c r="ZU9" s="6">
        <v>1443044853.2420001</v>
      </c>
      <c r="ZV9" s="6">
        <v>11435927760</v>
      </c>
      <c r="ZW9" s="6"/>
      <c r="ZX9" s="6">
        <v>17000</v>
      </c>
      <c r="ZY9" s="6">
        <v>18000</v>
      </c>
      <c r="ZZ9" s="6"/>
      <c r="AAA9" s="6"/>
      <c r="AAB9" s="6"/>
      <c r="AAC9" s="6"/>
      <c r="AAD9" s="6"/>
      <c r="AAE9" s="6">
        <v>6870028300</v>
      </c>
      <c r="AAF9" s="6">
        <v>423480000</v>
      </c>
      <c r="AAG9" s="6">
        <v>386980000</v>
      </c>
      <c r="AAH9" s="6">
        <v>395090000</v>
      </c>
      <c r="AAI9" s="6">
        <v>58000</v>
      </c>
      <c r="AAJ9" s="6"/>
      <c r="AAK9" s="6"/>
      <c r="AAL9" s="6">
        <v>4000</v>
      </c>
      <c r="AAM9" s="6">
        <v>439714660.21399999</v>
      </c>
      <c r="AAN9" s="6"/>
      <c r="AAO9" s="6"/>
      <c r="AAP9" s="6"/>
      <c r="AAQ9" s="6"/>
      <c r="AAR9" s="6"/>
      <c r="AAS9" s="6">
        <v>11926000</v>
      </c>
      <c r="AAT9" s="6">
        <v>12053000</v>
      </c>
      <c r="AAU9" s="6">
        <v>45290000</v>
      </c>
      <c r="AAV9" s="6"/>
      <c r="AAW9" s="6">
        <v>121800000</v>
      </c>
      <c r="AAX9" s="6">
        <v>763765670.42499995</v>
      </c>
      <c r="AAY9" s="6">
        <v>189864532.12200001</v>
      </c>
      <c r="AAZ9" s="6"/>
      <c r="ABA9" s="6"/>
      <c r="ABB9" s="6">
        <v>7982223718.1049995</v>
      </c>
      <c r="ABC9" s="6"/>
      <c r="ABD9" s="6">
        <v>2552000000</v>
      </c>
      <c r="ABE9" s="6">
        <v>15780000</v>
      </c>
      <c r="ABF9" s="6"/>
      <c r="ABG9" s="6"/>
      <c r="ABH9" s="6"/>
      <c r="ABI9" s="6"/>
      <c r="ABJ9" s="6">
        <v>4410185261.7600002</v>
      </c>
      <c r="ABK9" s="6"/>
      <c r="ABL9" s="6"/>
      <c r="ABM9" s="6">
        <v>18728338.986000001</v>
      </c>
      <c r="ABN9" s="6">
        <v>10970000</v>
      </c>
      <c r="ABO9" s="6">
        <v>5470000</v>
      </c>
      <c r="ABP9" s="6"/>
      <c r="ABQ9" s="6"/>
      <c r="ABR9" s="6">
        <v>320000</v>
      </c>
      <c r="ABS9" s="6"/>
      <c r="ABT9" s="6"/>
      <c r="ABU9" s="6"/>
      <c r="ABV9" s="6"/>
      <c r="ABW9" s="6">
        <v>386492076</v>
      </c>
      <c r="ABX9" s="6">
        <v>214945417.25999999</v>
      </c>
      <c r="ABY9" s="6">
        <v>464846406.954</v>
      </c>
      <c r="ABZ9" s="6">
        <v>257830000</v>
      </c>
      <c r="ACA9" s="6">
        <v>77802783.819999993</v>
      </c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>
        <v>6280000</v>
      </c>
      <c r="ADE9" s="6">
        <v>1099990000</v>
      </c>
      <c r="ADF9" s="6">
        <v>963410000</v>
      </c>
      <c r="ADG9" s="6"/>
      <c r="ADH9" s="6">
        <v>72550000</v>
      </c>
      <c r="ADI9" s="6"/>
      <c r="ADJ9" s="6"/>
      <c r="ADK9" s="6"/>
      <c r="ADL9" s="6"/>
      <c r="ADM9" s="6"/>
      <c r="ADN9" s="6">
        <v>30357990000</v>
      </c>
      <c r="ADO9" s="6">
        <v>7124460000</v>
      </c>
      <c r="ADP9" s="6">
        <v>31299190000</v>
      </c>
      <c r="ADQ9" s="6"/>
      <c r="ADR9" s="6"/>
      <c r="ADS9" s="6">
        <v>31100000</v>
      </c>
      <c r="ADT9" s="6"/>
      <c r="ADU9" s="6">
        <v>32250000</v>
      </c>
      <c r="ADV9" s="6"/>
      <c r="ADW9" s="6">
        <v>15872300000</v>
      </c>
      <c r="ADX9" s="6">
        <v>15967430000</v>
      </c>
      <c r="ADY9" s="6">
        <v>15977670000</v>
      </c>
      <c r="ADZ9" s="6"/>
      <c r="AEA9" s="6"/>
      <c r="AEB9" s="6"/>
      <c r="AEC9" s="6">
        <v>1226640000</v>
      </c>
      <c r="AED9" s="6">
        <v>1296040000</v>
      </c>
      <c r="AEE9" s="6">
        <v>1269300000</v>
      </c>
      <c r="AEF9" s="6"/>
      <c r="AEG9" s="6"/>
      <c r="AEH9" s="6"/>
      <c r="AEI9" s="6"/>
      <c r="AEJ9" s="6">
        <v>19542200000</v>
      </c>
      <c r="AEK9" s="6"/>
      <c r="AEL9" s="6">
        <v>4441722000</v>
      </c>
      <c r="AEM9" s="6"/>
      <c r="AEN9" s="6">
        <v>1769771000</v>
      </c>
      <c r="AEO9" s="6"/>
      <c r="AEP9" s="6"/>
      <c r="AEQ9" s="6"/>
      <c r="AER9" s="6">
        <v>360000</v>
      </c>
      <c r="AES9" s="6">
        <v>360000</v>
      </c>
      <c r="AET9" s="6">
        <v>2720000</v>
      </c>
      <c r="AEU9" s="6"/>
      <c r="AEV9" s="6"/>
      <c r="AEW9" s="6"/>
      <c r="AEX9" s="6">
        <v>400800000</v>
      </c>
      <c r="AEY9" s="6">
        <v>1760000</v>
      </c>
      <c r="AEZ9" s="6">
        <v>1800000</v>
      </c>
      <c r="AFA9" s="6">
        <v>1800000</v>
      </c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>
        <v>60212772000</v>
      </c>
      <c r="AFQ9" s="6"/>
      <c r="AFR9" s="6">
        <v>2030000</v>
      </c>
      <c r="AFS9" s="6"/>
      <c r="AFT9" s="6"/>
      <c r="AFU9" s="6"/>
      <c r="AFV9" s="6"/>
      <c r="AFW9" s="6"/>
      <c r="AFX9" s="6"/>
      <c r="AFY9" s="6"/>
      <c r="AFZ9" s="6">
        <v>38970000</v>
      </c>
      <c r="AGA9" s="6"/>
      <c r="AGB9" s="6"/>
      <c r="AGC9" s="6"/>
      <c r="AGD9" s="6"/>
      <c r="AGE9" s="6"/>
      <c r="AGF9" s="6"/>
      <c r="AGG9" s="6"/>
      <c r="AGH9" s="6">
        <v>160551580000</v>
      </c>
      <c r="AGI9" s="6"/>
      <c r="AGJ9" s="6"/>
      <c r="AGK9" s="6"/>
      <c r="AGL9" s="6"/>
      <c r="AGM9" s="6">
        <v>2984820400</v>
      </c>
      <c r="AGN9" s="6">
        <v>899060000</v>
      </c>
      <c r="AGO9" s="6"/>
      <c r="AGP9" s="6">
        <v>60386016600</v>
      </c>
      <c r="AGQ9" s="6"/>
      <c r="AGR9" s="6">
        <v>12642704700</v>
      </c>
      <c r="AGS9" s="6">
        <v>312950684008.224</v>
      </c>
      <c r="AGT9" s="6"/>
      <c r="AGU9" s="6"/>
      <c r="AGV9" s="6">
        <v>4049908952.9439998</v>
      </c>
      <c r="AGW9" s="6">
        <v>4662502084.1949997</v>
      </c>
      <c r="AGX9" s="6">
        <v>855100000</v>
      </c>
      <c r="AGY9" s="6">
        <v>145600</v>
      </c>
      <c r="AGZ9" s="6">
        <v>77500000000</v>
      </c>
      <c r="AHA9" s="6">
        <v>187198590411</v>
      </c>
      <c r="AHB9" s="6"/>
      <c r="AHC9" s="6"/>
      <c r="AHD9" s="6"/>
      <c r="AHE9" s="6">
        <v>17928143568</v>
      </c>
      <c r="AHF9" s="6">
        <v>1340582780.22</v>
      </c>
      <c r="AHG9" s="6">
        <v>249926798916.50403</v>
      </c>
      <c r="AHH9" s="6"/>
      <c r="AHI9" s="6"/>
      <c r="AHJ9" s="6">
        <v>221000</v>
      </c>
      <c r="AHK9" s="6"/>
      <c r="AHL9" s="6"/>
      <c r="AHM9" s="6"/>
      <c r="AHN9" s="6">
        <v>590020200</v>
      </c>
      <c r="AHO9" s="6">
        <v>208500</v>
      </c>
      <c r="AHP9" s="6">
        <v>14571520000</v>
      </c>
      <c r="AHQ9" s="6"/>
      <c r="AHR9" s="6">
        <v>128000</v>
      </c>
      <c r="AHS9" s="6">
        <v>2622148194</v>
      </c>
      <c r="AHT9" s="6"/>
      <c r="AHU9" s="6"/>
      <c r="AHV9" s="6">
        <v>66356639781.633003</v>
      </c>
      <c r="AHW9" s="6">
        <v>24386828946.285</v>
      </c>
      <c r="AHX9" s="6">
        <v>200000</v>
      </c>
      <c r="AHY9" s="6">
        <v>448000</v>
      </c>
      <c r="AHZ9" s="6"/>
      <c r="AIA9" s="6"/>
      <c r="AIB9" s="6">
        <v>811000</v>
      </c>
      <c r="AIC9" s="6">
        <v>168000</v>
      </c>
      <c r="AID9" s="6">
        <v>16031000000</v>
      </c>
      <c r="AIE9" s="6">
        <v>3197000</v>
      </c>
      <c r="AIF9" s="6"/>
      <c r="AIG9" s="6">
        <v>98100</v>
      </c>
      <c r="AIH9" s="6">
        <v>35693508379.311996</v>
      </c>
      <c r="AII9" s="6">
        <v>240800</v>
      </c>
      <c r="AIJ9" s="6">
        <v>2982532752</v>
      </c>
      <c r="AIK9" s="6">
        <v>908719320</v>
      </c>
      <c r="AIL9" s="6">
        <v>87400</v>
      </c>
      <c r="AIM9" s="6">
        <v>1373000</v>
      </c>
      <c r="AIN9" s="6">
        <v>199200</v>
      </c>
      <c r="AIO9" s="6">
        <v>2224000</v>
      </c>
      <c r="AIP9" s="6">
        <v>11925</v>
      </c>
      <c r="AIQ9" s="6">
        <v>49300</v>
      </c>
      <c r="AIR9" s="6">
        <v>56200</v>
      </c>
      <c r="AIS9" s="6">
        <v>42000</v>
      </c>
      <c r="AIT9" s="6">
        <v>300260940.80000001</v>
      </c>
      <c r="AIU9" s="6">
        <v>361609996</v>
      </c>
      <c r="AIV9" s="6">
        <v>34996200000</v>
      </c>
      <c r="AIW9" s="6">
        <v>914663435</v>
      </c>
      <c r="AIX9" s="6"/>
      <c r="AIY9" s="6">
        <v>95300</v>
      </c>
      <c r="AIZ9" s="6">
        <v>5865000</v>
      </c>
      <c r="AJA9" s="6">
        <v>14432553729.792</v>
      </c>
      <c r="AJB9" s="6">
        <v>16518816612</v>
      </c>
      <c r="AJC9" s="6"/>
      <c r="AJD9" s="6">
        <v>557983587</v>
      </c>
      <c r="AJE9" s="6">
        <v>636428572</v>
      </c>
      <c r="AJF9" s="6">
        <v>106550</v>
      </c>
      <c r="AJG9" s="6">
        <v>30088014000</v>
      </c>
      <c r="AJH9" s="6"/>
      <c r="AJI9" s="6">
        <v>222628985874.5</v>
      </c>
      <c r="AJJ9" s="6">
        <v>192185557493.06998</v>
      </c>
      <c r="AJK9" s="6">
        <v>31515375563.306999</v>
      </c>
      <c r="AJL9" s="6">
        <v>230149435269.38</v>
      </c>
      <c r="AJM9" s="6">
        <v>0</v>
      </c>
      <c r="AJN9" s="6">
        <v>2533619053.2399998</v>
      </c>
      <c r="AJO9" s="6">
        <v>13288752972</v>
      </c>
      <c r="AJP9" s="6">
        <v>165500</v>
      </c>
      <c r="AJQ9" s="6">
        <v>14300</v>
      </c>
      <c r="AJR9" s="6">
        <v>33100</v>
      </c>
      <c r="AJS9" s="6">
        <v>203500</v>
      </c>
      <c r="AJT9" s="6">
        <v>54300</v>
      </c>
      <c r="AJU9" s="6">
        <v>72150</v>
      </c>
      <c r="AJV9" s="6">
        <v>6308931580</v>
      </c>
      <c r="AJW9" s="6"/>
      <c r="AJX9" s="6">
        <v>6546998898.8800011</v>
      </c>
      <c r="AJY9" s="6">
        <v>5680400117.4799995</v>
      </c>
      <c r="AJZ9" s="6">
        <v>2459425.4359999998</v>
      </c>
      <c r="AKA9" s="6">
        <v>153418.61599999998</v>
      </c>
      <c r="AKB9" s="6">
        <v>26125836843.599998</v>
      </c>
      <c r="AKC9" s="6">
        <v>468000000</v>
      </c>
      <c r="AKD9" s="6">
        <v>7106873.0920000002</v>
      </c>
      <c r="AKE9" s="6">
        <v>374265.076</v>
      </c>
      <c r="AKF9" s="6">
        <v>29917071.532000002</v>
      </c>
      <c r="AKG9" s="6">
        <v>1099000</v>
      </c>
      <c r="AKH9" s="6">
        <v>117700</v>
      </c>
      <c r="AKI9" s="6">
        <v>63300</v>
      </c>
      <c r="AKJ9" s="6">
        <v>74400</v>
      </c>
      <c r="AKK9" s="6">
        <v>66300</v>
      </c>
      <c r="AKL9" s="6">
        <v>56950</v>
      </c>
      <c r="AKM9" s="6">
        <v>21625</v>
      </c>
      <c r="AKN9" s="6">
        <v>80700</v>
      </c>
      <c r="AKO9" s="6">
        <v>28575</v>
      </c>
      <c r="AKP9" s="6">
        <v>63000</v>
      </c>
      <c r="AKQ9" s="6">
        <v>98900</v>
      </c>
      <c r="AKR9" s="6">
        <v>76900</v>
      </c>
      <c r="AKS9" s="6">
        <v>46500</v>
      </c>
      <c r="AKT9" s="6">
        <v>49900</v>
      </c>
      <c r="AKU9" s="6">
        <v>73150</v>
      </c>
      <c r="AKV9" s="6">
        <v>94600</v>
      </c>
      <c r="AKW9" s="6">
        <v>79000</v>
      </c>
      <c r="AKX9" s="6">
        <v>115500</v>
      </c>
      <c r="AKY9" s="6">
        <v>64600</v>
      </c>
      <c r="AKZ9" s="6"/>
      <c r="ALA9" s="6"/>
      <c r="ALB9" s="6"/>
      <c r="ALC9" s="6">
        <v>192400</v>
      </c>
      <c r="ALD9" s="6">
        <v>121800</v>
      </c>
      <c r="ALE9" s="6">
        <v>131463550027.103</v>
      </c>
      <c r="ALF9" s="6">
        <v>15000</v>
      </c>
      <c r="ALG9" s="6">
        <v>490202453</v>
      </c>
      <c r="ALH9" s="6">
        <v>808825675.5</v>
      </c>
      <c r="ALI9" s="6"/>
      <c r="ALJ9" s="6"/>
      <c r="ALK9" s="6"/>
      <c r="ALL9" s="6"/>
      <c r="ALM9" s="6"/>
      <c r="ALN9" s="6"/>
      <c r="ALO9" s="6"/>
      <c r="ALP9" s="6"/>
      <c r="ALQ9" s="6"/>
      <c r="ALR9" s="6">
        <v>1212000</v>
      </c>
      <c r="ALS9" s="6">
        <v>10678646735</v>
      </c>
      <c r="ALT9" s="6">
        <v>4776090000</v>
      </c>
      <c r="ALU9" s="6">
        <v>8800</v>
      </c>
      <c r="ALV9" s="6">
        <v>4537680589.3920002</v>
      </c>
      <c r="ALW9" s="6">
        <v>105100</v>
      </c>
      <c r="ALX9" s="6">
        <v>14280000000</v>
      </c>
      <c r="ALY9" s="6">
        <v>10500</v>
      </c>
      <c r="ALZ9" s="6">
        <v>3400</v>
      </c>
      <c r="AMA9" s="6">
        <v>48000</v>
      </c>
      <c r="AMB9" s="6">
        <v>228000</v>
      </c>
      <c r="AMC9" s="6">
        <v>284800</v>
      </c>
      <c r="AMD9" s="6">
        <v>1225</v>
      </c>
      <c r="AME9" s="6"/>
      <c r="AMF9" s="6">
        <v>61000000000</v>
      </c>
      <c r="AMG9" s="6">
        <v>72000</v>
      </c>
      <c r="AMH9" s="6">
        <v>91900</v>
      </c>
      <c r="AMI9" s="6">
        <v>412000</v>
      </c>
      <c r="AMJ9" s="6">
        <v>3095000</v>
      </c>
      <c r="AMK9" s="6">
        <v>184000</v>
      </c>
      <c r="AML9" s="6">
        <v>892000</v>
      </c>
      <c r="AMM9" s="6">
        <v>665000</v>
      </c>
      <c r="AMN9" s="6">
        <v>269000</v>
      </c>
      <c r="AMO9" s="6">
        <v>761000</v>
      </c>
      <c r="AMP9" s="6">
        <v>8855848466.1800003</v>
      </c>
      <c r="AMQ9" s="6">
        <v>98000000</v>
      </c>
      <c r="AMR9" s="6">
        <v>39543325</v>
      </c>
      <c r="AMS9" s="6">
        <v>172500</v>
      </c>
      <c r="AMT9" s="6">
        <v>6156560123.4750004</v>
      </c>
      <c r="AMU9" s="6">
        <v>305500</v>
      </c>
      <c r="AMV9" s="6">
        <v>55600</v>
      </c>
      <c r="AMW9" s="6">
        <v>7999.92</v>
      </c>
      <c r="AMX9" s="6">
        <v>449300</v>
      </c>
      <c r="AMY9" s="6"/>
      <c r="AMZ9" s="6">
        <v>67745000000</v>
      </c>
      <c r="ANA9" s="6"/>
      <c r="ANB9" s="6">
        <v>188000</v>
      </c>
      <c r="ANC9" s="6">
        <v>621000</v>
      </c>
      <c r="AND9" s="6"/>
      <c r="ANE9" s="6">
        <v>376200</v>
      </c>
      <c r="ANF9" s="6"/>
      <c r="ANG9" s="6">
        <v>2336000</v>
      </c>
      <c r="ANH9" s="6">
        <v>2368000</v>
      </c>
      <c r="ANI9" s="6">
        <v>1301000</v>
      </c>
      <c r="ANJ9" s="6">
        <v>134300</v>
      </c>
      <c r="ANK9" s="6">
        <v>729000</v>
      </c>
      <c r="ANL9" s="6">
        <v>2855000</v>
      </c>
      <c r="ANM9" s="6">
        <v>1094000</v>
      </c>
      <c r="ANN9" s="6">
        <v>63100000000</v>
      </c>
      <c r="ANO9" s="6">
        <v>99300</v>
      </c>
      <c r="ANP9" s="6">
        <v>299000</v>
      </c>
      <c r="ANQ9" s="6">
        <v>5947262922.2000008</v>
      </c>
      <c r="ANR9" s="6"/>
      <c r="ANS9" s="6">
        <v>19200</v>
      </c>
      <c r="ANT9" s="6"/>
      <c r="ANU9" s="6">
        <v>2349600000</v>
      </c>
      <c r="ANV9" s="6">
        <v>120000</v>
      </c>
      <c r="ANW9" s="6">
        <v>5539549993.0419998</v>
      </c>
      <c r="ANX9" s="6">
        <v>6320160656.4799995</v>
      </c>
      <c r="ANY9" s="6"/>
      <c r="ANZ9" s="6">
        <v>403804912.08200002</v>
      </c>
      <c r="AOA9" s="6">
        <v>71487610.099999994</v>
      </c>
      <c r="AOB9" s="6">
        <v>2536356900</v>
      </c>
      <c r="AOC9" s="6">
        <v>1937634092.6240001</v>
      </c>
      <c r="AOD9" s="6">
        <v>159215205.604</v>
      </c>
      <c r="AOE9" s="6">
        <v>23058304204.095001</v>
      </c>
      <c r="AOF9" s="6">
        <v>19100</v>
      </c>
      <c r="AOG9" s="6">
        <v>1155000</v>
      </c>
      <c r="AOH9" s="6">
        <v>698000</v>
      </c>
      <c r="AOI9" s="6">
        <v>1308000</v>
      </c>
      <c r="AOJ9" s="6">
        <v>277500</v>
      </c>
      <c r="AOK9" s="6">
        <v>522900</v>
      </c>
      <c r="AOL9" s="6">
        <v>192400</v>
      </c>
      <c r="AOM9" s="6">
        <v>286200</v>
      </c>
      <c r="AON9" s="6">
        <v>83200</v>
      </c>
      <c r="AOO9" s="6">
        <v>301300</v>
      </c>
      <c r="AOP9" s="6">
        <v>163600</v>
      </c>
      <c r="AOQ9" s="6">
        <v>187600</v>
      </c>
      <c r="AOR9" s="6">
        <v>214000</v>
      </c>
      <c r="AOS9" s="6">
        <v>127000</v>
      </c>
      <c r="AOT9" s="6">
        <v>116300</v>
      </c>
      <c r="AOU9" s="6">
        <v>367207.70400000003</v>
      </c>
      <c r="AOV9" s="6">
        <v>192900</v>
      </c>
      <c r="AOW9" s="6">
        <v>289300</v>
      </c>
      <c r="AOX9" s="6">
        <v>102900</v>
      </c>
      <c r="AOY9" s="6">
        <v>178400</v>
      </c>
      <c r="AOZ9" s="6">
        <v>162200</v>
      </c>
      <c r="APA9" s="6">
        <v>98300</v>
      </c>
      <c r="APB9" s="6">
        <v>202200</v>
      </c>
      <c r="APC9" s="6">
        <v>2027000</v>
      </c>
      <c r="APD9" s="6">
        <v>2104000</v>
      </c>
      <c r="APE9" s="6">
        <v>183600</v>
      </c>
      <c r="APF9" s="6">
        <v>299300</v>
      </c>
      <c r="APG9" s="6">
        <v>141200</v>
      </c>
      <c r="APH9" s="6">
        <v>264700</v>
      </c>
      <c r="API9" s="6">
        <v>146300</v>
      </c>
      <c r="APJ9" s="6">
        <v>56600</v>
      </c>
      <c r="APK9" s="6">
        <v>354000</v>
      </c>
      <c r="APL9" s="6">
        <v>248000</v>
      </c>
      <c r="APM9" s="6">
        <v>156000</v>
      </c>
      <c r="APN9" s="6">
        <v>83900</v>
      </c>
      <c r="APO9" s="6">
        <v>2736000</v>
      </c>
      <c r="APP9" s="6"/>
      <c r="APQ9" s="6">
        <v>33845205470</v>
      </c>
      <c r="APR9" s="6"/>
      <c r="APS9" s="6">
        <v>337500000</v>
      </c>
      <c r="APT9" s="6">
        <v>413800</v>
      </c>
      <c r="APU9" s="6">
        <v>546000</v>
      </c>
      <c r="APV9" s="6">
        <v>29204594494.880001</v>
      </c>
      <c r="APW9" s="6"/>
      <c r="APX9" s="6">
        <v>1351084293.9560001</v>
      </c>
      <c r="APY9" s="6">
        <v>145580024359.16101</v>
      </c>
      <c r="APZ9" s="6">
        <v>419000</v>
      </c>
      <c r="AQA9" s="6">
        <v>84000</v>
      </c>
      <c r="AQB9" s="6">
        <v>92000</v>
      </c>
      <c r="AQC9" s="6">
        <v>2515084095.987</v>
      </c>
      <c r="AQD9" s="6">
        <v>72500000000</v>
      </c>
      <c r="AQE9" s="6">
        <v>544000</v>
      </c>
      <c r="AQF9" s="6">
        <v>286000</v>
      </c>
      <c r="AQG9" s="6">
        <v>73800</v>
      </c>
      <c r="AQH9" s="6">
        <v>5312786538.4799995</v>
      </c>
      <c r="AQI9" s="6">
        <v>23888802987.264</v>
      </c>
      <c r="AQJ9" s="6">
        <v>96400</v>
      </c>
      <c r="AQK9" s="6">
        <v>192000</v>
      </c>
      <c r="AQL9" s="6">
        <v>110000</v>
      </c>
      <c r="AQM9" s="6">
        <v>172000</v>
      </c>
      <c r="AQN9" s="6">
        <v>1275000</v>
      </c>
      <c r="AQO9" s="6">
        <v>173251842</v>
      </c>
      <c r="AQP9" s="6">
        <v>19288030748.799999</v>
      </c>
      <c r="AQQ9" s="6">
        <v>158700</v>
      </c>
      <c r="AQR9" s="6">
        <v>6094469973.5639992</v>
      </c>
      <c r="AQS9" s="6">
        <v>56000</v>
      </c>
      <c r="AQT9" s="6"/>
      <c r="AQU9" s="6">
        <v>3662449846.6849999</v>
      </c>
      <c r="AQV9" s="6">
        <v>80000</v>
      </c>
      <c r="AQW9" s="6">
        <v>64532.688000000002</v>
      </c>
      <c r="AQX9" s="6">
        <v>10172319879.648001</v>
      </c>
      <c r="AQY9" s="6">
        <v>0</v>
      </c>
      <c r="AQZ9" s="6">
        <v>5984022371.2259998</v>
      </c>
      <c r="ARA9" s="6">
        <v>2329000</v>
      </c>
      <c r="ARB9" s="6">
        <v>29900</v>
      </c>
      <c r="ARC9" s="6"/>
      <c r="ARD9" s="6">
        <v>76000</v>
      </c>
      <c r="ARE9" s="6">
        <v>11365015005.622002</v>
      </c>
      <c r="ARF9" s="6">
        <v>10004455410</v>
      </c>
      <c r="ARG9" s="6">
        <v>5821170000</v>
      </c>
      <c r="ARH9" s="6">
        <v>31421136775</v>
      </c>
      <c r="ARI9" s="6">
        <v>31750000000</v>
      </c>
      <c r="ARJ9" s="6">
        <v>8501076090</v>
      </c>
      <c r="ARK9" s="6">
        <v>81063237442.761002</v>
      </c>
      <c r="ARL9" s="6">
        <v>346600</v>
      </c>
      <c r="ARM9" s="6">
        <v>136000</v>
      </c>
      <c r="ARN9" s="6">
        <v>284100</v>
      </c>
      <c r="ARO9" s="6"/>
      <c r="ARP9" s="6">
        <v>720988441.24800003</v>
      </c>
      <c r="ARQ9" s="6">
        <v>24400</v>
      </c>
      <c r="ARR9" s="6"/>
      <c r="ARS9" s="6"/>
      <c r="ART9" s="6">
        <v>4254546359.7200003</v>
      </c>
      <c r="ARU9" s="6">
        <v>311733605.84800005</v>
      </c>
      <c r="ARV9" s="6">
        <v>102800</v>
      </c>
      <c r="ARW9" s="6">
        <v>4205842223</v>
      </c>
      <c r="ARX9" s="6">
        <v>87580181220</v>
      </c>
      <c r="ARY9" s="6">
        <v>13647954060</v>
      </c>
      <c r="ARZ9" s="6">
        <v>423306000</v>
      </c>
      <c r="ASA9" s="6">
        <v>38687220</v>
      </c>
      <c r="ASB9" s="6"/>
      <c r="ASC9" s="6"/>
      <c r="ASD9" s="6">
        <v>243000</v>
      </c>
      <c r="ASE9" s="6">
        <v>1534000</v>
      </c>
      <c r="ASF9" s="6">
        <v>1140000000</v>
      </c>
      <c r="ASG9" s="6">
        <v>54368913171.914001</v>
      </c>
      <c r="ASH9" s="6"/>
      <c r="ASI9" s="6"/>
      <c r="ASJ9" s="6">
        <v>42125</v>
      </c>
      <c r="ASK9" s="6">
        <v>23555948309.765999</v>
      </c>
      <c r="ASL9" s="6">
        <v>96700</v>
      </c>
      <c r="ASM9" s="6">
        <v>40566.260999999999</v>
      </c>
      <c r="ASN9" s="6">
        <v>98400</v>
      </c>
      <c r="ASO9" s="6">
        <v>283500</v>
      </c>
      <c r="ASP9" s="6">
        <v>1749000</v>
      </c>
      <c r="ASQ9" s="6">
        <v>7418863977.6300001</v>
      </c>
      <c r="ASR9" s="6">
        <v>2120580000</v>
      </c>
      <c r="ASS9" s="6">
        <v>6568498796.2159996</v>
      </c>
      <c r="AST9" s="6">
        <v>1742424081.52</v>
      </c>
      <c r="ASU9" s="6"/>
      <c r="ASV9" s="6">
        <v>264000</v>
      </c>
      <c r="ASW9" s="6"/>
      <c r="ASX9" s="6">
        <v>94000</v>
      </c>
      <c r="ASY9" s="6">
        <v>105249216567.313</v>
      </c>
      <c r="ASZ9" s="6">
        <v>144600</v>
      </c>
      <c r="ATA9" s="6">
        <v>43416250000</v>
      </c>
      <c r="ATB9" s="6">
        <v>182600</v>
      </c>
      <c r="ATC9" s="6">
        <v>143800</v>
      </c>
      <c r="ATD9" s="6">
        <v>2628000</v>
      </c>
      <c r="ATE9" s="6">
        <v>238210993.16999999</v>
      </c>
      <c r="ATF9" s="6">
        <v>386923311</v>
      </c>
      <c r="ATG9" s="6">
        <v>9200000000</v>
      </c>
      <c r="ATH9" s="6">
        <v>1799000</v>
      </c>
      <c r="ATI9" s="6">
        <v>24463775000</v>
      </c>
      <c r="ATJ9" s="6">
        <v>1266000</v>
      </c>
      <c r="ATK9" s="6">
        <v>220900</v>
      </c>
      <c r="ATL9" s="6"/>
      <c r="ATM9" s="6">
        <v>34738000000</v>
      </c>
      <c r="ATN9" s="6">
        <v>1356103209.302</v>
      </c>
      <c r="ATO9" s="6">
        <v>446457828.80000001</v>
      </c>
      <c r="ATP9" s="6">
        <v>163800</v>
      </c>
      <c r="ATQ9" s="6">
        <v>11233.221</v>
      </c>
      <c r="ATR9" s="6">
        <v>21420942362.599998</v>
      </c>
      <c r="ATS9" s="6"/>
      <c r="ATT9" s="6">
        <v>17747067519.5</v>
      </c>
      <c r="ATU9" s="6">
        <v>1067297000</v>
      </c>
      <c r="ATV9" s="6">
        <v>27278897549.474998</v>
      </c>
      <c r="ATW9" s="6">
        <v>82149000</v>
      </c>
      <c r="ATX9" s="6">
        <v>12152187186.678001</v>
      </c>
      <c r="ATY9" s="6"/>
      <c r="ATZ9" s="6"/>
      <c r="AUA9" s="6">
        <v>38400000</v>
      </c>
      <c r="AUB9" s="6">
        <v>187102610751.776</v>
      </c>
      <c r="AUC9" s="6">
        <v>157701417069.23599</v>
      </c>
      <c r="AUD9" s="6">
        <v>200000</v>
      </c>
      <c r="AUE9" s="6"/>
      <c r="AUF9" s="6"/>
      <c r="AUG9" s="6">
        <v>252000</v>
      </c>
      <c r="AUH9" s="6">
        <v>212900</v>
      </c>
      <c r="AUI9" s="6">
        <v>296400</v>
      </c>
      <c r="AUJ9" s="6">
        <v>2894000</v>
      </c>
      <c r="AUK9" s="6">
        <v>3196000</v>
      </c>
      <c r="AUL9" s="6">
        <v>2157134763.4000001</v>
      </c>
      <c r="AUM9" s="6">
        <v>8122330130.1619997</v>
      </c>
      <c r="AUN9" s="6">
        <v>226000</v>
      </c>
      <c r="AUO9" s="6">
        <v>99500</v>
      </c>
      <c r="AUP9" s="6">
        <v>263000</v>
      </c>
      <c r="AUQ9" s="6">
        <v>425740000</v>
      </c>
      <c r="AUR9" s="6">
        <v>270000</v>
      </c>
      <c r="AUS9" s="6"/>
      <c r="AUT9" s="6">
        <v>306000</v>
      </c>
      <c r="AUU9" s="6">
        <v>364000</v>
      </c>
      <c r="AUV9" s="6">
        <v>127000</v>
      </c>
      <c r="AUW9" s="6">
        <v>1078000</v>
      </c>
      <c r="AUX9" s="6">
        <v>352000</v>
      </c>
      <c r="AUY9" s="6"/>
      <c r="AUZ9" s="6"/>
      <c r="AVA9" s="6"/>
      <c r="AVB9" s="6">
        <v>9232102733.625</v>
      </c>
      <c r="AVC9" s="6">
        <v>907920000</v>
      </c>
      <c r="AVD9" s="6">
        <v>1962000</v>
      </c>
      <c r="AVE9" s="6">
        <v>14700</v>
      </c>
      <c r="AVF9" s="6">
        <v>7875000000</v>
      </c>
      <c r="AVG9" s="6">
        <v>8873272652.3040009</v>
      </c>
      <c r="AVH9" s="6">
        <v>237300</v>
      </c>
      <c r="AVI9" s="6">
        <v>5988153772</v>
      </c>
      <c r="AVJ9" s="6">
        <v>164000</v>
      </c>
      <c r="AVK9" s="6">
        <v>207000</v>
      </c>
      <c r="AVL9" s="6"/>
      <c r="AVM9" s="6">
        <v>20000</v>
      </c>
      <c r="AVN9" s="6">
        <v>323000</v>
      </c>
      <c r="AVO9" s="6">
        <v>9602703085.6800003</v>
      </c>
      <c r="AVP9" s="6">
        <v>6349439904523.3398</v>
      </c>
    </row>
    <row r="10" spans="1:1264" x14ac:dyDescent="0.25">
      <c r="A10" t="s">
        <v>12088</v>
      </c>
      <c r="B10" s="6">
        <v>5150000</v>
      </c>
      <c r="C10" s="6">
        <v>2128000</v>
      </c>
      <c r="D10" s="6">
        <v>134400</v>
      </c>
      <c r="E10" s="6">
        <v>128000</v>
      </c>
      <c r="F10" s="6">
        <v>189300</v>
      </c>
      <c r="G10" s="6">
        <v>2436000</v>
      </c>
      <c r="H10" s="6">
        <v>160100</v>
      </c>
      <c r="I10" s="6">
        <v>316000</v>
      </c>
      <c r="J10" s="6">
        <v>223179672296.08801</v>
      </c>
      <c r="K10" s="6">
        <v>47168889280.199997</v>
      </c>
      <c r="L10" s="6">
        <v>3152000</v>
      </c>
      <c r="M10" s="6"/>
      <c r="N10" s="6">
        <v>126163303094.487</v>
      </c>
      <c r="O10" s="6">
        <v>6685549494.2729998</v>
      </c>
      <c r="P10" s="6">
        <v>5068158087.5570002</v>
      </c>
      <c r="Q10" s="6">
        <v>128000</v>
      </c>
      <c r="R10" s="6"/>
      <c r="S10" s="6">
        <v>435000</v>
      </c>
      <c r="T10" s="6">
        <v>1775180000</v>
      </c>
      <c r="U10" s="6">
        <v>184607400</v>
      </c>
      <c r="V10" s="6">
        <v>40702885648</v>
      </c>
      <c r="W10" s="6">
        <v>44773174212.800003</v>
      </c>
      <c r="X10" s="6">
        <v>197704574318.01501</v>
      </c>
      <c r="Y10" s="6"/>
      <c r="Z10" s="6"/>
      <c r="AA10" s="6"/>
      <c r="AB10" s="6">
        <v>160000</v>
      </c>
      <c r="AC10" s="6"/>
      <c r="AD10" s="6"/>
      <c r="AE10" s="6">
        <v>822000</v>
      </c>
      <c r="AF10" s="6">
        <v>66000</v>
      </c>
      <c r="AG10" s="6">
        <v>12874908528</v>
      </c>
      <c r="AH10" s="6">
        <v>17160000000</v>
      </c>
      <c r="AI10" s="6">
        <v>47200</v>
      </c>
      <c r="AJ10" s="6"/>
      <c r="AK10" s="6">
        <v>135628653000</v>
      </c>
      <c r="AL10" s="6">
        <v>6337899304</v>
      </c>
      <c r="AM10" s="6">
        <v>204730455.785</v>
      </c>
      <c r="AN10" s="6">
        <v>29770250056.400002</v>
      </c>
      <c r="AO10" s="6">
        <v>4517816075.8380003</v>
      </c>
      <c r="AP10" s="6">
        <v>75000</v>
      </c>
      <c r="AQ10" s="6">
        <v>4597433430.2049999</v>
      </c>
      <c r="AR10" s="6">
        <v>5656320000</v>
      </c>
      <c r="AS10" s="6">
        <v>76500</v>
      </c>
      <c r="AT10" s="6">
        <v>355220949006.69</v>
      </c>
      <c r="AU10" s="6">
        <v>16067.470000000001</v>
      </c>
      <c r="AV10" s="6"/>
      <c r="AW10" s="6">
        <v>192000</v>
      </c>
      <c r="AX10" s="6">
        <v>11628867464.076</v>
      </c>
      <c r="AY10" s="6">
        <v>852215226.55199993</v>
      </c>
      <c r="AZ10" s="6">
        <v>6827855440</v>
      </c>
      <c r="BA10" s="6"/>
      <c r="BB10" s="6">
        <v>4214705</v>
      </c>
      <c r="BC10" s="6">
        <v>25580584986.703999</v>
      </c>
      <c r="BD10" s="6">
        <v>10260884982</v>
      </c>
      <c r="BE10" s="6">
        <v>223300000</v>
      </c>
      <c r="BF10" s="6"/>
      <c r="BG10" s="6">
        <v>378000</v>
      </c>
      <c r="BH10" s="6"/>
      <c r="BI10" s="6">
        <v>211847081603.76001</v>
      </c>
      <c r="BJ10" s="6">
        <v>635711461.78299999</v>
      </c>
      <c r="BK10" s="6">
        <v>8190851000</v>
      </c>
      <c r="BL10" s="6">
        <v>0</v>
      </c>
      <c r="BM10" s="6">
        <v>28631294470</v>
      </c>
      <c r="BN10" s="6">
        <v>58000</v>
      </c>
      <c r="BO10" s="6">
        <v>826050000</v>
      </c>
      <c r="BP10" s="6">
        <v>628460000</v>
      </c>
      <c r="BQ10" s="6"/>
      <c r="BR10" s="6"/>
      <c r="BS10" s="6"/>
      <c r="BT10" s="6"/>
      <c r="BU10" s="6"/>
      <c r="BV10" s="6"/>
      <c r="BW10" s="6"/>
      <c r="BX10" s="6">
        <v>1525822434.76</v>
      </c>
      <c r="BY10" s="6">
        <v>351026456.65399998</v>
      </c>
      <c r="BZ10" s="6"/>
      <c r="CA10" s="6"/>
      <c r="CB10" s="6"/>
      <c r="CC10" s="6"/>
      <c r="CD10" s="6">
        <v>19881760000</v>
      </c>
      <c r="CE10" s="6">
        <v>20020620000</v>
      </c>
      <c r="CF10" s="6"/>
      <c r="CG10" s="6"/>
      <c r="CH10" s="6"/>
      <c r="CI10" s="6"/>
      <c r="CJ10" s="6">
        <v>372600000</v>
      </c>
      <c r="CK10" s="6">
        <v>279890004.96000004</v>
      </c>
      <c r="CL10" s="6">
        <v>236155745.82999998</v>
      </c>
      <c r="CM10" s="6">
        <v>206180000</v>
      </c>
      <c r="CN10" s="6">
        <v>20890000</v>
      </c>
      <c r="CO10" s="6"/>
      <c r="CP10" s="6"/>
      <c r="CQ10" s="6"/>
      <c r="CR10" s="6"/>
      <c r="CS10" s="6"/>
      <c r="CT10" s="6">
        <v>220000</v>
      </c>
      <c r="CU10" s="6">
        <v>12149450000</v>
      </c>
      <c r="CV10" s="6">
        <v>12210800000</v>
      </c>
      <c r="CW10" s="6"/>
      <c r="CX10" s="6"/>
      <c r="CY10" s="6"/>
      <c r="CZ10" s="6">
        <v>396290000</v>
      </c>
      <c r="DA10" s="6">
        <v>390000000</v>
      </c>
      <c r="DB10" s="6">
        <v>397270000</v>
      </c>
      <c r="DC10" s="6">
        <v>132380000</v>
      </c>
      <c r="DD10" s="6">
        <v>149750000</v>
      </c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>
        <v>530000</v>
      </c>
      <c r="DP10" s="6">
        <v>930000</v>
      </c>
      <c r="DQ10" s="6">
        <v>950000</v>
      </c>
      <c r="DR10" s="6"/>
      <c r="DS10" s="6"/>
      <c r="DT10" s="6"/>
      <c r="DU10" s="6"/>
      <c r="DV10" s="6"/>
      <c r="DW10" s="6"/>
      <c r="DX10" s="6"/>
      <c r="DY10" s="6">
        <v>63570000</v>
      </c>
      <c r="DZ10" s="6">
        <v>63570000</v>
      </c>
      <c r="EA10" s="6">
        <v>258980000</v>
      </c>
      <c r="EB10" s="6">
        <v>13323490000</v>
      </c>
      <c r="EC10" s="6"/>
      <c r="ED10" s="6"/>
      <c r="EE10" s="6"/>
      <c r="EF10" s="6"/>
      <c r="EG10" s="6"/>
      <c r="EH10" s="6">
        <v>20000</v>
      </c>
      <c r="EI10" s="6"/>
      <c r="EJ10" s="6"/>
      <c r="EK10" s="6"/>
      <c r="EL10" s="6"/>
      <c r="EM10" s="6"/>
      <c r="EN10" s="6"/>
      <c r="EO10" s="6">
        <v>6245186500</v>
      </c>
      <c r="EP10" s="6">
        <v>2505729850</v>
      </c>
      <c r="EQ10" s="6"/>
      <c r="ER10" s="6">
        <v>221190000</v>
      </c>
      <c r="ES10" s="6"/>
      <c r="ET10" s="6"/>
      <c r="EU10" s="6">
        <v>1129449563.892</v>
      </c>
      <c r="EV10" s="6">
        <v>241060000</v>
      </c>
      <c r="EW10" s="6">
        <v>439200000</v>
      </c>
      <c r="EX10" s="6"/>
      <c r="EY10" s="6">
        <v>729350000</v>
      </c>
      <c r="EZ10" s="6"/>
      <c r="FA10" s="6"/>
      <c r="FB10" s="6"/>
      <c r="FC10" s="6">
        <v>850944000</v>
      </c>
      <c r="FD10" s="6"/>
      <c r="FE10" s="6"/>
      <c r="FF10" s="6"/>
      <c r="FG10" s="6"/>
      <c r="FH10" s="6"/>
      <c r="FI10" s="6">
        <v>1113632000</v>
      </c>
      <c r="FJ10" s="6">
        <v>10714290000</v>
      </c>
      <c r="FK10" s="6">
        <v>243610000</v>
      </c>
      <c r="FL10" s="6">
        <v>65490000</v>
      </c>
      <c r="FM10" s="6">
        <v>65020000</v>
      </c>
      <c r="FN10" s="6">
        <v>66630000</v>
      </c>
      <c r="FO10" s="6">
        <v>135862000</v>
      </c>
      <c r="FP10" s="6">
        <v>135175000</v>
      </c>
      <c r="FQ10" s="6">
        <v>740000</v>
      </c>
      <c r="FR10" s="6">
        <v>740000</v>
      </c>
      <c r="FS10" s="6">
        <v>43660000</v>
      </c>
      <c r="FT10" s="6">
        <v>44440000</v>
      </c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>
        <v>16590000</v>
      </c>
      <c r="GI10" s="6"/>
      <c r="GJ10" s="6">
        <v>194196193.991</v>
      </c>
      <c r="GK10" s="6">
        <v>1422110000</v>
      </c>
      <c r="GL10" s="6">
        <v>1345510000</v>
      </c>
      <c r="GM10" s="6">
        <v>1346140000</v>
      </c>
      <c r="GN10" s="6">
        <v>1428560000</v>
      </c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>
        <v>2239670640</v>
      </c>
      <c r="HA10" s="6">
        <v>3229000000</v>
      </c>
      <c r="HB10" s="6"/>
      <c r="HC10" s="6"/>
      <c r="HD10" s="6"/>
      <c r="HE10" s="6"/>
      <c r="HF10" s="6"/>
      <c r="HG10" s="6">
        <v>4346070000</v>
      </c>
      <c r="HH10" s="6">
        <v>4350960000</v>
      </c>
      <c r="HI10" s="6"/>
      <c r="HJ10" s="6"/>
      <c r="HK10" s="6"/>
      <c r="HL10" s="6">
        <v>20100000000</v>
      </c>
      <c r="HM10" s="6"/>
      <c r="HN10" s="6"/>
      <c r="HO10" s="6">
        <v>4798480000</v>
      </c>
      <c r="HP10" s="6">
        <v>4800990000</v>
      </c>
      <c r="HQ10" s="6">
        <v>4801450000</v>
      </c>
      <c r="HR10" s="6">
        <v>6410000</v>
      </c>
      <c r="HS10" s="6"/>
      <c r="HT10" s="6">
        <v>24428862.899999999</v>
      </c>
      <c r="HU10" s="6"/>
      <c r="HV10" s="6">
        <v>1690000</v>
      </c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>
        <v>8174000</v>
      </c>
      <c r="IH10" s="6">
        <v>8281000</v>
      </c>
      <c r="II10" s="6"/>
      <c r="IJ10" s="6">
        <v>306250000</v>
      </c>
      <c r="IK10" s="6"/>
      <c r="IL10" s="6"/>
      <c r="IM10" s="6"/>
      <c r="IN10" s="6"/>
      <c r="IO10" s="6"/>
      <c r="IP10" s="6"/>
      <c r="IQ10" s="6">
        <v>7544032000</v>
      </c>
      <c r="IR10" s="6"/>
      <c r="IS10" s="6"/>
      <c r="IT10" s="6"/>
      <c r="IU10" s="6">
        <v>44000</v>
      </c>
      <c r="IV10" s="6"/>
      <c r="IW10" s="6"/>
      <c r="IX10" s="6"/>
      <c r="IY10" s="6">
        <v>28911569.219000001</v>
      </c>
      <c r="IZ10" s="6"/>
      <c r="JA10" s="6"/>
      <c r="JB10" s="6"/>
      <c r="JC10" s="6"/>
      <c r="JD10" s="6"/>
      <c r="JE10" s="6"/>
      <c r="JF10" s="6">
        <v>111065000</v>
      </c>
      <c r="JG10" s="6">
        <v>31730000</v>
      </c>
      <c r="JH10" s="6">
        <v>50181000</v>
      </c>
      <c r="JI10" s="6">
        <v>62400000</v>
      </c>
      <c r="JJ10" s="6">
        <v>9553487.9589999989</v>
      </c>
      <c r="JK10" s="6"/>
      <c r="JL10" s="6"/>
      <c r="JM10" s="6"/>
      <c r="JN10" s="6"/>
      <c r="JO10" s="6"/>
      <c r="JP10" s="6"/>
      <c r="JQ10" s="6">
        <v>11400840000</v>
      </c>
      <c r="JR10" s="6">
        <v>363519418.72500002</v>
      </c>
      <c r="JS10" s="6">
        <v>5729660000</v>
      </c>
      <c r="JT10" s="6">
        <v>342329000</v>
      </c>
      <c r="JU10" s="6">
        <v>132381000</v>
      </c>
      <c r="JV10" s="6">
        <v>50000</v>
      </c>
      <c r="JW10" s="6">
        <v>50000</v>
      </c>
      <c r="JX10" s="6"/>
      <c r="JY10" s="6">
        <v>640000</v>
      </c>
      <c r="JZ10" s="6">
        <v>660000</v>
      </c>
      <c r="KA10" s="6">
        <v>187000</v>
      </c>
      <c r="KB10" s="6"/>
      <c r="KC10" s="6"/>
      <c r="KD10" s="6">
        <v>1669755000</v>
      </c>
      <c r="KE10" s="6">
        <v>1630374000</v>
      </c>
      <c r="KF10" s="6"/>
      <c r="KG10" s="6"/>
      <c r="KH10" s="6"/>
      <c r="KI10" s="6"/>
      <c r="KJ10" s="6"/>
      <c r="KK10" s="6">
        <v>460000</v>
      </c>
      <c r="KL10" s="6"/>
      <c r="KM10" s="6"/>
      <c r="KN10" s="6"/>
      <c r="KO10" s="6"/>
      <c r="KP10" s="6">
        <v>2652562466.0219998</v>
      </c>
      <c r="KQ10" s="6">
        <v>879918233.329</v>
      </c>
      <c r="KR10" s="6"/>
      <c r="KS10" s="6"/>
      <c r="KT10" s="6"/>
      <c r="KU10" s="6"/>
      <c r="KV10" s="6"/>
      <c r="KW10" s="6">
        <v>180750000</v>
      </c>
      <c r="KX10" s="6"/>
      <c r="KY10" s="6"/>
      <c r="KZ10" s="6"/>
      <c r="LA10" s="6"/>
      <c r="LB10" s="6">
        <v>152630000</v>
      </c>
      <c r="LC10" s="6"/>
      <c r="LD10" s="6"/>
      <c r="LE10" s="6"/>
      <c r="LF10" s="6"/>
      <c r="LG10" s="6"/>
      <c r="LH10" s="6"/>
      <c r="LI10" s="6"/>
      <c r="LJ10" s="6"/>
      <c r="LK10" s="6">
        <v>174270000</v>
      </c>
      <c r="LL10" s="6">
        <v>174740000</v>
      </c>
      <c r="LM10" s="6">
        <v>175750000</v>
      </c>
      <c r="LN10" s="6"/>
      <c r="LO10" s="6"/>
      <c r="LP10" s="6"/>
      <c r="LQ10" s="6"/>
      <c r="LR10" s="6">
        <v>49715000</v>
      </c>
      <c r="LS10" s="6">
        <v>30069000</v>
      </c>
      <c r="LT10" s="6">
        <v>94090000</v>
      </c>
      <c r="LU10" s="6">
        <v>91150000</v>
      </c>
      <c r="LV10" s="6"/>
      <c r="LW10" s="6"/>
      <c r="LX10" s="6"/>
      <c r="LY10" s="6"/>
      <c r="LZ10" s="6"/>
      <c r="MA10" s="6"/>
      <c r="MB10" s="6">
        <v>94080000</v>
      </c>
      <c r="MC10" s="6">
        <v>83000000</v>
      </c>
      <c r="MD10" s="6">
        <v>86480000</v>
      </c>
      <c r="ME10" s="6"/>
      <c r="MF10" s="6">
        <v>810000</v>
      </c>
      <c r="MG10" s="6">
        <v>150000</v>
      </c>
      <c r="MH10" s="6">
        <v>1428930000</v>
      </c>
      <c r="MI10" s="6">
        <v>1379110000</v>
      </c>
      <c r="MJ10" s="6">
        <v>12460000000</v>
      </c>
      <c r="MK10" s="6"/>
      <c r="ML10" s="6"/>
      <c r="MM10" s="6"/>
      <c r="MN10" s="6"/>
      <c r="MO10" s="6"/>
      <c r="MP10" s="6"/>
      <c r="MQ10" s="6">
        <v>370000</v>
      </c>
      <c r="MR10" s="6">
        <v>370000</v>
      </c>
      <c r="MS10" s="6"/>
      <c r="MT10" s="6"/>
      <c r="MU10" s="6">
        <v>50400000</v>
      </c>
      <c r="MV10" s="6">
        <v>49280000</v>
      </c>
      <c r="MW10" s="6">
        <v>4405860000</v>
      </c>
      <c r="MX10" s="6">
        <v>4028530000</v>
      </c>
      <c r="MY10" s="6">
        <v>167900000</v>
      </c>
      <c r="MZ10" s="6">
        <v>171120000</v>
      </c>
      <c r="NA10" s="6">
        <v>169790000</v>
      </c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>
        <v>32000</v>
      </c>
      <c r="NW10" s="6">
        <v>32000</v>
      </c>
      <c r="NX10" s="6"/>
      <c r="NY10" s="6"/>
      <c r="NZ10" s="6"/>
      <c r="OA10" s="6">
        <v>470000</v>
      </c>
      <c r="OB10" s="6"/>
      <c r="OC10" s="6"/>
      <c r="OD10" s="6"/>
      <c r="OE10" s="6"/>
      <c r="OF10" s="6"/>
      <c r="OG10" s="6"/>
      <c r="OH10" s="6"/>
      <c r="OI10" s="6"/>
      <c r="OJ10" s="6"/>
      <c r="OK10" s="6">
        <v>9157500</v>
      </c>
      <c r="OL10" s="6"/>
      <c r="OM10" s="6"/>
      <c r="ON10" s="6"/>
      <c r="OO10" s="6"/>
      <c r="OP10" s="6"/>
      <c r="OQ10" s="6"/>
      <c r="OR10" s="6">
        <v>4219357200</v>
      </c>
      <c r="OS10" s="6">
        <v>150570000</v>
      </c>
      <c r="OT10" s="6">
        <v>258670000</v>
      </c>
      <c r="OU10" s="6">
        <v>274058000</v>
      </c>
      <c r="OV10" s="6">
        <v>272820000</v>
      </c>
      <c r="OW10" s="6">
        <v>42040000</v>
      </c>
      <c r="OX10" s="6">
        <v>42630000</v>
      </c>
      <c r="OY10" s="6"/>
      <c r="OZ10" s="6"/>
      <c r="PA10" s="6">
        <v>14468000</v>
      </c>
      <c r="PB10" s="6"/>
      <c r="PC10" s="6">
        <v>63078000</v>
      </c>
      <c r="PD10" s="6"/>
      <c r="PE10" s="6">
        <v>4985520000</v>
      </c>
      <c r="PF10" s="6"/>
      <c r="PG10" s="6"/>
      <c r="PH10" s="6"/>
      <c r="PI10" s="6"/>
      <c r="PJ10" s="6"/>
      <c r="PK10" s="6"/>
      <c r="PL10" s="6"/>
      <c r="PM10" s="6"/>
      <c r="PN10" s="6"/>
      <c r="PO10" s="6">
        <v>67990000</v>
      </c>
      <c r="PP10" s="6"/>
      <c r="PQ10" s="6">
        <v>52730000</v>
      </c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>
        <v>131803178.5</v>
      </c>
      <c r="QJ10" s="6">
        <v>47446000</v>
      </c>
      <c r="QK10" s="6">
        <v>46933000</v>
      </c>
      <c r="QL10" s="6"/>
      <c r="QM10" s="6"/>
      <c r="QN10" s="6">
        <v>490000</v>
      </c>
      <c r="QO10" s="6"/>
      <c r="QP10" s="6">
        <v>490000</v>
      </c>
      <c r="QQ10" s="6">
        <v>490000</v>
      </c>
      <c r="QR10" s="6"/>
      <c r="QS10" s="6">
        <v>11860000</v>
      </c>
      <c r="QT10" s="6">
        <v>12090000</v>
      </c>
      <c r="QU10" s="6"/>
      <c r="QV10" s="6">
        <v>11950000</v>
      </c>
      <c r="QW10" s="6">
        <v>10960000000</v>
      </c>
      <c r="QX10" s="6">
        <v>222330000</v>
      </c>
      <c r="QY10" s="6">
        <v>22161000</v>
      </c>
      <c r="QZ10" s="6"/>
      <c r="RA10" s="6">
        <v>3740840000</v>
      </c>
      <c r="RB10" s="6">
        <v>3769830000</v>
      </c>
      <c r="RC10" s="6">
        <v>3804960000</v>
      </c>
      <c r="RD10" s="6">
        <v>3930210000</v>
      </c>
      <c r="RE10" s="6"/>
      <c r="RF10" s="6"/>
      <c r="RG10" s="6"/>
      <c r="RH10" s="6"/>
      <c r="RI10" s="6">
        <v>797527.23200000008</v>
      </c>
      <c r="RJ10" s="6"/>
      <c r="RK10" s="6">
        <v>580000</v>
      </c>
      <c r="RL10" s="6">
        <v>440000</v>
      </c>
      <c r="RM10" s="6">
        <v>580000</v>
      </c>
      <c r="RN10" s="6">
        <v>19400000</v>
      </c>
      <c r="RO10" s="6">
        <v>21770000</v>
      </c>
      <c r="RP10" s="6">
        <v>20990000</v>
      </c>
      <c r="RQ10" s="6">
        <v>21230000</v>
      </c>
      <c r="RR10" s="6">
        <v>947380000</v>
      </c>
      <c r="RS10" s="6">
        <v>95414000</v>
      </c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>
        <v>1214594437.319</v>
      </c>
      <c r="SF10" s="6">
        <v>1244370000</v>
      </c>
      <c r="SG10" s="6">
        <v>1266339912.3199999</v>
      </c>
      <c r="SH10" s="6"/>
      <c r="SI10" s="6"/>
      <c r="SJ10" s="6"/>
      <c r="SK10" s="6"/>
      <c r="SL10" s="6"/>
      <c r="SM10" s="6">
        <v>22508297552.682999</v>
      </c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>
        <v>34000</v>
      </c>
      <c r="TD10" s="6">
        <v>8048420000</v>
      </c>
      <c r="TE10" s="6">
        <v>7496140000</v>
      </c>
      <c r="TF10" s="6"/>
      <c r="TG10" s="6"/>
      <c r="TH10" s="6"/>
      <c r="TI10" s="6"/>
      <c r="TJ10" s="6">
        <v>800432000</v>
      </c>
      <c r="TK10" s="6">
        <v>161653000</v>
      </c>
      <c r="TL10" s="6">
        <v>161233000</v>
      </c>
      <c r="TM10" s="6">
        <v>169381000</v>
      </c>
      <c r="TN10" s="6"/>
      <c r="TO10" s="6">
        <v>340160000</v>
      </c>
      <c r="TP10" s="6">
        <v>348170000</v>
      </c>
      <c r="TQ10" s="6">
        <v>347960000</v>
      </c>
      <c r="TR10" s="6">
        <v>338970000</v>
      </c>
      <c r="TS10" s="6">
        <v>88737000</v>
      </c>
      <c r="TT10" s="6">
        <v>89967000</v>
      </c>
      <c r="TU10" s="6">
        <v>93994000</v>
      </c>
      <c r="TV10" s="6">
        <v>87173000</v>
      </c>
      <c r="TW10" s="6"/>
      <c r="TX10" s="6"/>
      <c r="TY10" s="6"/>
      <c r="TZ10" s="6"/>
      <c r="UA10" s="6"/>
      <c r="UB10" s="6"/>
      <c r="UC10" s="6"/>
      <c r="UD10" s="6"/>
      <c r="UE10" s="6">
        <v>11090073000</v>
      </c>
      <c r="UF10" s="6">
        <v>5251486000</v>
      </c>
      <c r="UG10" s="6"/>
      <c r="UH10" s="6"/>
      <c r="UI10" s="6"/>
      <c r="UJ10" s="6"/>
      <c r="UK10" s="6"/>
      <c r="UL10" s="6">
        <v>210368.88</v>
      </c>
      <c r="UM10" s="6">
        <v>60880000</v>
      </c>
      <c r="UN10" s="6">
        <v>60930000</v>
      </c>
      <c r="UO10" s="6">
        <v>60920000</v>
      </c>
      <c r="UP10" s="6"/>
      <c r="UQ10" s="6">
        <v>28500000</v>
      </c>
      <c r="UR10" s="6"/>
      <c r="US10" s="6">
        <v>26699000</v>
      </c>
      <c r="UT10" s="6">
        <v>246320000</v>
      </c>
      <c r="UU10" s="6">
        <v>275860000</v>
      </c>
      <c r="UV10" s="6"/>
      <c r="UW10" s="6"/>
      <c r="UX10" s="6"/>
      <c r="UY10" s="6"/>
      <c r="UZ10" s="6"/>
      <c r="VA10" s="6"/>
      <c r="VB10" s="6">
        <v>1515050000</v>
      </c>
      <c r="VC10" s="6"/>
      <c r="VD10" s="6"/>
      <c r="VE10" s="6">
        <v>128680000</v>
      </c>
      <c r="VF10" s="6"/>
      <c r="VG10" s="6"/>
      <c r="VH10" s="6"/>
      <c r="VI10" s="6">
        <v>12868000</v>
      </c>
      <c r="VJ10" s="6">
        <v>6767600000</v>
      </c>
      <c r="VK10" s="6">
        <v>12601000</v>
      </c>
      <c r="VL10" s="6">
        <v>302000</v>
      </c>
      <c r="VM10" s="6"/>
      <c r="VN10" s="6"/>
      <c r="VO10" s="6"/>
      <c r="VP10" s="6"/>
      <c r="VQ10" s="6"/>
      <c r="VR10" s="6"/>
      <c r="VS10" s="6">
        <v>1339033500</v>
      </c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>
        <v>3808847652.658</v>
      </c>
      <c r="WO10" s="6">
        <v>9267223700</v>
      </c>
      <c r="WP10" s="6"/>
      <c r="WQ10" s="6">
        <v>11047383498</v>
      </c>
      <c r="WR10" s="6"/>
      <c r="WS10" s="6">
        <v>79800000</v>
      </c>
      <c r="WT10" s="6">
        <v>105000000</v>
      </c>
      <c r="WU10" s="6">
        <v>170500362.98199999</v>
      </c>
      <c r="WV10" s="6">
        <v>225946257.42000002</v>
      </c>
      <c r="WW10" s="6">
        <v>312000</v>
      </c>
      <c r="WX10" s="6">
        <v>80000</v>
      </c>
      <c r="WY10" s="6"/>
      <c r="WZ10" s="6"/>
      <c r="XA10" s="6"/>
      <c r="XB10" s="6"/>
      <c r="XC10" s="6"/>
      <c r="XD10" s="6"/>
      <c r="XE10" s="6"/>
      <c r="XF10" s="6"/>
      <c r="XG10" s="6"/>
      <c r="XH10" s="6">
        <v>23237017660</v>
      </c>
      <c r="XI10" s="6">
        <v>260000</v>
      </c>
      <c r="XJ10" s="6"/>
      <c r="XK10" s="6"/>
      <c r="XL10" s="6"/>
      <c r="XM10" s="6">
        <v>730000</v>
      </c>
      <c r="XN10" s="6"/>
      <c r="XO10" s="6"/>
      <c r="XP10" s="6"/>
      <c r="XQ10" s="6"/>
      <c r="XR10" s="6">
        <v>148816773.5</v>
      </c>
      <c r="XS10" s="6">
        <v>184291584</v>
      </c>
      <c r="XT10" s="6"/>
      <c r="XU10" s="6"/>
      <c r="XV10" s="6"/>
      <c r="XW10" s="6"/>
      <c r="XX10" s="6"/>
      <c r="XY10" s="6"/>
      <c r="XZ10" s="6"/>
      <c r="YA10" s="6"/>
      <c r="YB10" s="6">
        <v>310000</v>
      </c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>
        <v>15000</v>
      </c>
      <c r="YN10" s="6">
        <v>17000</v>
      </c>
      <c r="YO10" s="6">
        <v>18000</v>
      </c>
      <c r="YP10" s="6">
        <v>40000</v>
      </c>
      <c r="YQ10" s="6">
        <v>43448.947999999997</v>
      </c>
      <c r="YR10" s="6">
        <v>59521.652999999998</v>
      </c>
      <c r="YS10" s="6">
        <v>25000</v>
      </c>
      <c r="YT10" s="6">
        <v>35342.288</v>
      </c>
      <c r="YU10" s="6">
        <v>139006.23200000002</v>
      </c>
      <c r="YV10" s="6"/>
      <c r="YW10" s="6"/>
      <c r="YX10" s="6"/>
      <c r="YY10" s="6"/>
      <c r="YZ10" s="6"/>
      <c r="ZA10" s="6"/>
      <c r="ZB10" s="6"/>
      <c r="ZC10" s="6"/>
      <c r="ZD10" s="6"/>
      <c r="ZE10" s="6">
        <v>470000</v>
      </c>
      <c r="ZF10" s="6">
        <v>470000</v>
      </c>
      <c r="ZG10" s="6"/>
      <c r="ZH10" s="6">
        <v>257000</v>
      </c>
      <c r="ZI10" s="6"/>
      <c r="ZJ10" s="6"/>
      <c r="ZK10" s="6"/>
      <c r="ZL10" s="6">
        <v>1000</v>
      </c>
      <c r="ZM10" s="6"/>
      <c r="ZN10" s="6"/>
      <c r="ZO10" s="6">
        <v>346882.93300000002</v>
      </c>
      <c r="ZP10" s="6">
        <v>12090291.15</v>
      </c>
      <c r="ZQ10" s="6">
        <v>42000</v>
      </c>
      <c r="ZR10" s="6">
        <v>55200000</v>
      </c>
      <c r="ZS10" s="6"/>
      <c r="ZT10" s="6">
        <v>780184780.18799996</v>
      </c>
      <c r="ZU10" s="6"/>
      <c r="ZV10" s="6"/>
      <c r="ZW10" s="6"/>
      <c r="ZX10" s="6"/>
      <c r="ZY10" s="6"/>
      <c r="ZZ10" s="6">
        <v>770000</v>
      </c>
      <c r="AAA10" s="6"/>
      <c r="AAB10" s="6"/>
      <c r="AAC10" s="6"/>
      <c r="AAD10" s="6"/>
      <c r="AAE10" s="6">
        <v>5517085154.4289999</v>
      </c>
      <c r="AAF10" s="6">
        <v>1286100000</v>
      </c>
      <c r="AAG10" s="6">
        <v>1206320000</v>
      </c>
      <c r="AAH10" s="6">
        <v>1219980000</v>
      </c>
      <c r="AAI10" s="6">
        <v>31000</v>
      </c>
      <c r="AAJ10" s="6">
        <v>24000</v>
      </c>
      <c r="AAK10" s="6"/>
      <c r="AAL10" s="6">
        <v>77000</v>
      </c>
      <c r="AAM10" s="6"/>
      <c r="AAN10" s="6"/>
      <c r="AAO10" s="6"/>
      <c r="AAP10" s="6"/>
      <c r="AAQ10" s="6"/>
      <c r="AAR10" s="6"/>
      <c r="AAS10" s="6">
        <v>21171000</v>
      </c>
      <c r="AAT10" s="6">
        <v>21533000</v>
      </c>
      <c r="AAU10" s="6"/>
      <c r="AAV10" s="6"/>
      <c r="AAW10" s="6">
        <v>219760000</v>
      </c>
      <c r="AAX10" s="6">
        <v>432941906.55400002</v>
      </c>
      <c r="AAY10" s="6">
        <v>108290681.565</v>
      </c>
      <c r="AAZ10" s="6"/>
      <c r="ABA10" s="6"/>
      <c r="ABB10" s="6"/>
      <c r="ABC10" s="6"/>
      <c r="ABD10" s="6">
        <v>3898000000</v>
      </c>
      <c r="ABE10" s="6"/>
      <c r="ABF10" s="6">
        <v>54650000</v>
      </c>
      <c r="ABG10" s="6"/>
      <c r="ABH10" s="6"/>
      <c r="ABI10" s="6">
        <v>893375000</v>
      </c>
      <c r="ABJ10" s="6"/>
      <c r="ABK10" s="6">
        <v>33284100000</v>
      </c>
      <c r="ABL10" s="6"/>
      <c r="ABM10" s="6"/>
      <c r="ABN10" s="6"/>
      <c r="ABO10" s="6"/>
      <c r="ABP10" s="6"/>
      <c r="ABQ10" s="6"/>
      <c r="ABR10" s="6">
        <v>330000</v>
      </c>
      <c r="ABS10" s="6"/>
      <c r="ABT10" s="6"/>
      <c r="ABU10" s="6"/>
      <c r="ABV10" s="6"/>
      <c r="ABW10" s="6">
        <v>373590523.19999999</v>
      </c>
      <c r="ABX10" s="6">
        <v>138921391.54800001</v>
      </c>
      <c r="ABY10" s="6">
        <v>225658186.13100001</v>
      </c>
      <c r="ABZ10" s="6">
        <v>136120000</v>
      </c>
      <c r="ACA10" s="6">
        <v>126990937.90800001</v>
      </c>
      <c r="ACB10" s="6">
        <v>1767120000</v>
      </c>
      <c r="ACC10" s="6">
        <v>1773670000</v>
      </c>
      <c r="ACD10" s="6">
        <v>1770360000</v>
      </c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>
        <v>19660000</v>
      </c>
      <c r="ADD10" s="6">
        <v>47330000</v>
      </c>
      <c r="ADE10" s="6">
        <v>6379690000</v>
      </c>
      <c r="ADF10" s="6">
        <v>5185070000</v>
      </c>
      <c r="ADG10" s="6">
        <v>11590000</v>
      </c>
      <c r="ADH10" s="6">
        <v>43380000</v>
      </c>
      <c r="ADI10" s="6"/>
      <c r="ADJ10" s="6"/>
      <c r="ADK10" s="6"/>
      <c r="ADL10" s="6"/>
      <c r="ADM10" s="6"/>
      <c r="ADN10" s="6">
        <v>14355970000</v>
      </c>
      <c r="ADO10" s="6">
        <v>14143320000</v>
      </c>
      <c r="ADP10" s="6">
        <v>14455450000</v>
      </c>
      <c r="ADQ10" s="6">
        <v>59500000</v>
      </c>
      <c r="ADR10" s="6">
        <v>2550000000</v>
      </c>
      <c r="ADS10" s="6">
        <v>63100000</v>
      </c>
      <c r="ADT10" s="6">
        <v>20440000</v>
      </c>
      <c r="ADU10" s="6">
        <v>67910000</v>
      </c>
      <c r="ADV10" s="6"/>
      <c r="ADW10" s="6">
        <v>12889500000</v>
      </c>
      <c r="ADX10" s="6">
        <v>13943710000</v>
      </c>
      <c r="ADY10" s="6">
        <v>14326540000</v>
      </c>
      <c r="ADZ10" s="6">
        <v>6115100000</v>
      </c>
      <c r="AEA10" s="6">
        <v>6617240000</v>
      </c>
      <c r="AEB10" s="6">
        <v>6891160000</v>
      </c>
      <c r="AEC10" s="6">
        <v>769060000</v>
      </c>
      <c r="AED10" s="6">
        <v>816910000</v>
      </c>
      <c r="AEE10" s="6">
        <v>805750000</v>
      </c>
      <c r="AEF10" s="6"/>
      <c r="AEG10" s="6"/>
      <c r="AEH10" s="6"/>
      <c r="AEI10" s="6">
        <v>20200000000</v>
      </c>
      <c r="AEJ10" s="6">
        <v>10407920000</v>
      </c>
      <c r="AEK10" s="6"/>
      <c r="AEL10" s="6"/>
      <c r="AEM10" s="6"/>
      <c r="AEN10" s="6">
        <v>1851040000</v>
      </c>
      <c r="AEO10" s="6"/>
      <c r="AEP10" s="6"/>
      <c r="AEQ10" s="6"/>
      <c r="AER10" s="6">
        <v>720000</v>
      </c>
      <c r="AES10" s="6">
        <v>720000</v>
      </c>
      <c r="AET10" s="6">
        <v>720000</v>
      </c>
      <c r="AEU10" s="6"/>
      <c r="AEV10" s="6"/>
      <c r="AEW10" s="6"/>
      <c r="AEX10" s="6">
        <v>1439080000</v>
      </c>
      <c r="AEY10" s="6">
        <v>880000</v>
      </c>
      <c r="AEZ10" s="6">
        <v>900000</v>
      </c>
      <c r="AFA10" s="6">
        <v>900000</v>
      </c>
      <c r="AFB10" s="6"/>
      <c r="AFC10" s="6"/>
      <c r="AFD10" s="6"/>
      <c r="AFE10" s="6"/>
      <c r="AFF10" s="6"/>
      <c r="AFG10" s="6">
        <v>780000</v>
      </c>
      <c r="AFH10" s="6">
        <v>790000</v>
      </c>
      <c r="AFI10" s="6">
        <v>890000</v>
      </c>
      <c r="AFJ10" s="6">
        <v>890000</v>
      </c>
      <c r="AFK10" s="6">
        <v>890000</v>
      </c>
      <c r="AFL10" s="6"/>
      <c r="AFM10" s="6"/>
      <c r="AFN10" s="6"/>
      <c r="AFO10" s="6"/>
      <c r="AFP10" s="6">
        <v>62092984000</v>
      </c>
      <c r="AFQ10" s="6"/>
      <c r="AFR10" s="6">
        <v>361250000</v>
      </c>
      <c r="AFS10" s="6"/>
      <c r="AFT10" s="6"/>
      <c r="AFU10" s="6"/>
      <c r="AFV10" s="6"/>
      <c r="AFW10" s="6"/>
      <c r="AFX10" s="6"/>
      <c r="AFY10" s="6"/>
      <c r="AFZ10" s="6">
        <v>894350000</v>
      </c>
      <c r="AGA10" s="6">
        <v>817210000</v>
      </c>
      <c r="AGB10" s="6">
        <v>748940000</v>
      </c>
      <c r="AGC10" s="6"/>
      <c r="AGD10" s="6">
        <v>206150000</v>
      </c>
      <c r="AGE10" s="6">
        <v>230760000</v>
      </c>
      <c r="AGF10" s="6">
        <v>147770000</v>
      </c>
      <c r="AGG10" s="6">
        <v>427599360</v>
      </c>
      <c r="AGH10" s="6">
        <v>181031670000</v>
      </c>
      <c r="AGI10" s="6"/>
      <c r="AGJ10" s="6"/>
      <c r="AGK10" s="6">
        <v>40960000</v>
      </c>
      <c r="AGL10" s="6"/>
      <c r="AGM10" s="6">
        <v>3622007440</v>
      </c>
      <c r="AGN10" s="6"/>
      <c r="AGO10" s="6">
        <v>213490000</v>
      </c>
      <c r="AGP10" s="6">
        <v>133683515724</v>
      </c>
      <c r="AGQ10" s="6"/>
      <c r="AGR10" s="6">
        <v>39921862217</v>
      </c>
      <c r="AGS10" s="6">
        <v>356287245089.078</v>
      </c>
      <c r="AGT10" s="6"/>
      <c r="AGU10" s="6"/>
      <c r="AGV10" s="6">
        <v>2008414591.5999999</v>
      </c>
      <c r="AGW10" s="6">
        <v>6339525048.7299995</v>
      </c>
      <c r="AGX10" s="6"/>
      <c r="AGY10" s="6">
        <v>164000</v>
      </c>
      <c r="AGZ10" s="6">
        <v>140000000000</v>
      </c>
      <c r="AHA10" s="6">
        <v>244927654545.23999</v>
      </c>
      <c r="AHB10" s="6"/>
      <c r="AHC10" s="6"/>
      <c r="AHD10" s="6">
        <v>3628634092.7040005</v>
      </c>
      <c r="AHE10" s="6">
        <v>18675149550</v>
      </c>
      <c r="AHF10" s="6">
        <v>1592469718.9920001</v>
      </c>
      <c r="AHG10" s="6">
        <v>182379893705.18399</v>
      </c>
      <c r="AHH10" s="6">
        <v>0</v>
      </c>
      <c r="AHI10" s="6"/>
      <c r="AHJ10" s="6">
        <v>252000</v>
      </c>
      <c r="AHK10" s="6"/>
      <c r="AHL10" s="6"/>
      <c r="AHM10" s="6"/>
      <c r="AHN10" s="6">
        <v>579186300</v>
      </c>
      <c r="AHO10" s="6">
        <v>232500</v>
      </c>
      <c r="AHP10" s="6">
        <v>13304320000</v>
      </c>
      <c r="AHQ10" s="6"/>
      <c r="AHR10" s="6">
        <v>138000</v>
      </c>
      <c r="AHS10" s="6">
        <v>4726871490</v>
      </c>
      <c r="AHT10" s="6"/>
      <c r="AHU10" s="6"/>
      <c r="AHV10" s="6">
        <v>79412299030.602005</v>
      </c>
      <c r="AHW10" s="6">
        <v>9262829005.9430008</v>
      </c>
      <c r="AHX10" s="6">
        <v>200000</v>
      </c>
      <c r="AHY10" s="6">
        <v>476000</v>
      </c>
      <c r="AHZ10" s="6"/>
      <c r="AIA10" s="6"/>
      <c r="AIB10" s="6">
        <v>713000</v>
      </c>
      <c r="AIC10" s="6">
        <v>176000</v>
      </c>
      <c r="AID10" s="6">
        <v>11082000000</v>
      </c>
      <c r="AIE10" s="6">
        <v>3600000</v>
      </c>
      <c r="AIF10" s="6">
        <v>56000</v>
      </c>
      <c r="AIG10" s="6">
        <v>82400</v>
      </c>
      <c r="AIH10" s="6">
        <v>81003735013.503983</v>
      </c>
      <c r="AII10" s="6">
        <v>131900</v>
      </c>
      <c r="AIJ10" s="6">
        <v>5101700760</v>
      </c>
      <c r="AIK10" s="6">
        <v>567949575</v>
      </c>
      <c r="AIL10" s="6">
        <v>124000</v>
      </c>
      <c r="AIM10" s="6">
        <v>1540000</v>
      </c>
      <c r="AIN10" s="6">
        <v>215200</v>
      </c>
      <c r="AIO10" s="6">
        <v>3120000</v>
      </c>
      <c r="AIP10" s="6">
        <v>15125</v>
      </c>
      <c r="AIQ10" s="6">
        <v>45700</v>
      </c>
      <c r="AIR10" s="6">
        <v>97700</v>
      </c>
      <c r="AIS10" s="6">
        <v>118200</v>
      </c>
      <c r="AIT10" s="6">
        <v>3279866486.4000001</v>
      </c>
      <c r="AIU10" s="6"/>
      <c r="AIV10" s="6">
        <v>12189540000</v>
      </c>
      <c r="AIW10" s="6"/>
      <c r="AIX10" s="6"/>
      <c r="AIY10" s="6">
        <v>97900</v>
      </c>
      <c r="AIZ10" s="6">
        <v>4947000</v>
      </c>
      <c r="AJA10" s="6">
        <v>20950276222.655998</v>
      </c>
      <c r="AJB10" s="6">
        <v>23978927340</v>
      </c>
      <c r="AJC10" s="6"/>
      <c r="AJD10" s="6"/>
      <c r="AJE10" s="6">
        <v>636428572</v>
      </c>
      <c r="AJF10" s="6">
        <v>102400</v>
      </c>
      <c r="AJG10" s="6">
        <v>35511330000</v>
      </c>
      <c r="AJH10" s="6"/>
      <c r="AJI10" s="6">
        <v>328686562113.03601</v>
      </c>
      <c r="AJJ10" s="6">
        <v>220080736192.884</v>
      </c>
      <c r="AJK10" s="6">
        <v>36714428646.705002</v>
      </c>
      <c r="AJL10" s="6">
        <v>185425267544.64001</v>
      </c>
      <c r="AJM10" s="6"/>
      <c r="AJN10" s="6">
        <v>2079322492.368</v>
      </c>
      <c r="AJO10" s="6"/>
      <c r="AJP10" s="6">
        <v>193700</v>
      </c>
      <c r="AJQ10" s="6">
        <v>26800</v>
      </c>
      <c r="AJR10" s="6">
        <v>52900</v>
      </c>
      <c r="AJS10" s="6">
        <v>179800</v>
      </c>
      <c r="AJT10" s="6">
        <v>99100</v>
      </c>
      <c r="AJU10" s="6">
        <v>157000</v>
      </c>
      <c r="AJV10" s="6">
        <v>7078313480</v>
      </c>
      <c r="AJW10" s="6"/>
      <c r="AJX10" s="6">
        <v>5813283505.04</v>
      </c>
      <c r="AJY10" s="6">
        <v>5043803552.5900002</v>
      </c>
      <c r="AJZ10" s="6">
        <v>1598128.6740000001</v>
      </c>
      <c r="AKA10" s="6">
        <v>99691.043999999994</v>
      </c>
      <c r="AKB10" s="6">
        <v>16976505317.400002</v>
      </c>
      <c r="AKC10" s="6">
        <v>448500000</v>
      </c>
      <c r="AKD10" s="6"/>
      <c r="AKE10" s="6"/>
      <c r="AKF10" s="6"/>
      <c r="AKG10" s="6">
        <v>887000</v>
      </c>
      <c r="AKH10" s="6">
        <v>89900</v>
      </c>
      <c r="AKI10" s="6">
        <v>64700</v>
      </c>
      <c r="AKJ10" s="6">
        <v>73800</v>
      </c>
      <c r="AKK10" s="6">
        <v>65800</v>
      </c>
      <c r="AKL10" s="6">
        <v>56100</v>
      </c>
      <c r="AKM10" s="6">
        <v>30075</v>
      </c>
      <c r="AKN10" s="6">
        <v>75000</v>
      </c>
      <c r="AKO10" s="6">
        <v>20725</v>
      </c>
      <c r="AKP10" s="6">
        <v>73300</v>
      </c>
      <c r="AKQ10" s="6">
        <v>107500</v>
      </c>
      <c r="AKR10" s="6">
        <v>79900</v>
      </c>
      <c r="AKS10" s="6">
        <v>56700</v>
      </c>
      <c r="AKT10" s="6">
        <v>51150</v>
      </c>
      <c r="AKU10" s="6">
        <v>70450</v>
      </c>
      <c r="AKV10" s="6">
        <v>131600</v>
      </c>
      <c r="AKW10" s="6">
        <v>130800</v>
      </c>
      <c r="AKX10" s="6">
        <v>110800</v>
      </c>
      <c r="AKY10" s="6">
        <v>43900</v>
      </c>
      <c r="AKZ10" s="6"/>
      <c r="ALA10" s="6"/>
      <c r="ALB10" s="6"/>
      <c r="ALC10" s="6">
        <v>601900</v>
      </c>
      <c r="ALD10" s="6">
        <v>119100</v>
      </c>
      <c r="ALE10" s="6">
        <v>190672191804</v>
      </c>
      <c r="ALF10" s="6">
        <v>20000</v>
      </c>
      <c r="ALG10" s="6">
        <v>636320491.875</v>
      </c>
      <c r="ALH10" s="6">
        <v>1078434234</v>
      </c>
      <c r="ALI10" s="6"/>
      <c r="ALJ10" s="6"/>
      <c r="ALK10" s="6"/>
      <c r="ALL10" s="6"/>
      <c r="ALM10" s="6"/>
      <c r="ALN10" s="6"/>
      <c r="ALO10" s="6"/>
      <c r="ALP10" s="6"/>
      <c r="ALQ10" s="6"/>
      <c r="ALR10" s="6">
        <v>1529000</v>
      </c>
      <c r="ALS10" s="6">
        <v>10220122729</v>
      </c>
      <c r="ALT10" s="6">
        <v>6334500000</v>
      </c>
      <c r="ALU10" s="6">
        <v>20000</v>
      </c>
      <c r="ALV10" s="6">
        <v>4990859809.7639999</v>
      </c>
      <c r="ALW10" s="6">
        <v>119500</v>
      </c>
      <c r="ALX10" s="6">
        <v>13776000000</v>
      </c>
      <c r="ALY10" s="6">
        <v>19100</v>
      </c>
      <c r="ALZ10" s="6">
        <v>4100</v>
      </c>
      <c r="AMA10" s="6">
        <v>4000</v>
      </c>
      <c r="AMB10" s="6">
        <v>252000</v>
      </c>
      <c r="AMC10" s="6">
        <v>61600</v>
      </c>
      <c r="AMD10" s="6">
        <v>10600</v>
      </c>
      <c r="AME10" s="6"/>
      <c r="AMF10" s="6">
        <v>65000000000</v>
      </c>
      <c r="AMG10" s="6">
        <v>72000</v>
      </c>
      <c r="AMH10" s="6">
        <v>100000</v>
      </c>
      <c r="AMI10" s="6">
        <v>544000</v>
      </c>
      <c r="AMJ10" s="6">
        <v>3208000</v>
      </c>
      <c r="AMK10" s="6">
        <v>701000</v>
      </c>
      <c r="AML10" s="6">
        <v>1839000</v>
      </c>
      <c r="AMM10" s="6">
        <v>1040000</v>
      </c>
      <c r="AMN10" s="6">
        <v>857000</v>
      </c>
      <c r="AMO10" s="6">
        <v>2054000</v>
      </c>
      <c r="AMP10" s="6">
        <v>7470112706.0340004</v>
      </c>
      <c r="AMQ10" s="6">
        <v>35000000</v>
      </c>
      <c r="AMR10" s="6">
        <v>110033600</v>
      </c>
      <c r="AMS10" s="6">
        <v>480000</v>
      </c>
      <c r="AMT10" s="6">
        <v>2983056084.3299999</v>
      </c>
      <c r="AMU10" s="6">
        <v>246000</v>
      </c>
      <c r="AMV10" s="6">
        <v>48000</v>
      </c>
      <c r="AMW10" s="6">
        <v>3333.2999999999997</v>
      </c>
      <c r="AMX10" s="6">
        <v>418400</v>
      </c>
      <c r="AMY10" s="6"/>
      <c r="AMZ10" s="6">
        <v>65522000000</v>
      </c>
      <c r="ANA10" s="6"/>
      <c r="ANB10" s="6">
        <v>209000</v>
      </c>
      <c r="ANC10" s="6">
        <v>643000</v>
      </c>
      <c r="AND10" s="6"/>
      <c r="ANE10" s="6">
        <v>438600</v>
      </c>
      <c r="ANF10" s="6">
        <v>47200</v>
      </c>
      <c r="ANG10" s="6">
        <v>2459000</v>
      </c>
      <c r="ANH10" s="6">
        <v>2514000</v>
      </c>
      <c r="ANI10" s="6">
        <v>1692000</v>
      </c>
      <c r="ANJ10" s="6">
        <v>143600</v>
      </c>
      <c r="ANK10" s="6">
        <v>1670000</v>
      </c>
      <c r="ANL10" s="6">
        <v>3346000</v>
      </c>
      <c r="ANM10" s="6">
        <v>1207000</v>
      </c>
      <c r="ANN10" s="6">
        <v>45000000000</v>
      </c>
      <c r="ANO10" s="6">
        <v>105000</v>
      </c>
      <c r="ANP10" s="6">
        <v>366000</v>
      </c>
      <c r="ANQ10" s="6">
        <v>7342466858.6000004</v>
      </c>
      <c r="ANR10" s="6"/>
      <c r="ANS10" s="6">
        <v>24000</v>
      </c>
      <c r="ANT10" s="6"/>
      <c r="ANU10" s="6">
        <v>2845800000</v>
      </c>
      <c r="ANV10" s="6">
        <v>116600</v>
      </c>
      <c r="ANW10" s="6">
        <v>1892847224.4299998</v>
      </c>
      <c r="ANX10" s="6">
        <v>2639253657.9200001</v>
      </c>
      <c r="ANY10" s="6"/>
      <c r="ANZ10" s="6">
        <v>2599220787.8779998</v>
      </c>
      <c r="AOA10" s="6">
        <v>214462830.30000001</v>
      </c>
      <c r="AOB10" s="6">
        <v>2797756500</v>
      </c>
      <c r="AOC10" s="6">
        <v>830351792.65600002</v>
      </c>
      <c r="AOD10" s="6">
        <v>147842690.91800001</v>
      </c>
      <c r="AOE10" s="6">
        <v>51753082769.191002</v>
      </c>
      <c r="AOF10" s="6">
        <v>22200</v>
      </c>
      <c r="AOG10" s="6">
        <v>1425000</v>
      </c>
      <c r="AOH10" s="6">
        <v>1111000</v>
      </c>
      <c r="AOI10" s="6">
        <v>1378000</v>
      </c>
      <c r="AOJ10" s="6">
        <v>274200</v>
      </c>
      <c r="AOK10" s="6">
        <v>675200</v>
      </c>
      <c r="AOL10" s="6">
        <v>314800</v>
      </c>
      <c r="AOM10" s="6">
        <v>305900</v>
      </c>
      <c r="AON10" s="6">
        <v>118000</v>
      </c>
      <c r="AOO10" s="6">
        <v>334600</v>
      </c>
      <c r="AOP10" s="6">
        <v>177100</v>
      </c>
      <c r="AOQ10" s="6">
        <v>208600</v>
      </c>
      <c r="AOR10" s="6">
        <v>247100</v>
      </c>
      <c r="AOS10" s="6">
        <v>151900</v>
      </c>
      <c r="AOT10" s="6">
        <v>90800</v>
      </c>
      <c r="AOU10" s="6">
        <v>340830.67200000002</v>
      </c>
      <c r="AOV10" s="6">
        <v>186200</v>
      </c>
      <c r="AOW10" s="6">
        <v>318700</v>
      </c>
      <c r="AOX10" s="6">
        <v>215900</v>
      </c>
      <c r="AOY10" s="6">
        <v>197100</v>
      </c>
      <c r="AOZ10" s="6">
        <v>204200</v>
      </c>
      <c r="APA10" s="6">
        <v>212000</v>
      </c>
      <c r="APB10" s="6">
        <v>226600</v>
      </c>
      <c r="APC10" s="6">
        <v>2412000</v>
      </c>
      <c r="APD10" s="6">
        <v>3883000</v>
      </c>
      <c r="APE10" s="6">
        <v>220700</v>
      </c>
      <c r="APF10" s="6">
        <v>294300</v>
      </c>
      <c r="APG10" s="6">
        <v>204300</v>
      </c>
      <c r="APH10" s="6">
        <v>283800</v>
      </c>
      <c r="API10" s="6">
        <v>166800</v>
      </c>
      <c r="APJ10" s="6">
        <v>70300</v>
      </c>
      <c r="APK10" s="6">
        <v>375000</v>
      </c>
      <c r="APL10" s="6">
        <v>330000</v>
      </c>
      <c r="APM10" s="6">
        <v>160000</v>
      </c>
      <c r="APN10" s="6">
        <v>105500</v>
      </c>
      <c r="APO10" s="6">
        <v>2404000</v>
      </c>
      <c r="APP10" s="6">
        <v>1351410862.1760001</v>
      </c>
      <c r="APQ10" s="6">
        <v>34299503530</v>
      </c>
      <c r="APR10" s="6"/>
      <c r="APS10" s="6">
        <v>380000000</v>
      </c>
      <c r="APT10" s="6">
        <v>401000</v>
      </c>
      <c r="APU10" s="6">
        <v>973000</v>
      </c>
      <c r="APV10" s="6">
        <v>37465686496.619003</v>
      </c>
      <c r="APW10" s="6">
        <v>47040000000</v>
      </c>
      <c r="APX10" s="6">
        <v>1653990536.8559999</v>
      </c>
      <c r="APY10" s="6"/>
      <c r="APZ10" s="6">
        <v>473000</v>
      </c>
      <c r="AQA10" s="6">
        <v>93000</v>
      </c>
      <c r="AQB10" s="6">
        <v>106500</v>
      </c>
      <c r="AQC10" s="6">
        <v>2794537884.4299998</v>
      </c>
      <c r="AQD10" s="6">
        <v>145625000000</v>
      </c>
      <c r="AQE10" s="6">
        <v>576000</v>
      </c>
      <c r="AQF10" s="6">
        <v>324000</v>
      </c>
      <c r="AQG10" s="6">
        <v>71700</v>
      </c>
      <c r="AQH10" s="6">
        <v>7025994689.7709999</v>
      </c>
      <c r="AQI10" s="6">
        <v>26179317000.751999</v>
      </c>
      <c r="AQJ10" s="6">
        <v>90900</v>
      </c>
      <c r="AQK10" s="6">
        <v>220000</v>
      </c>
      <c r="AQL10" s="6">
        <v>130000</v>
      </c>
      <c r="AQM10" s="6">
        <v>189000</v>
      </c>
      <c r="AQN10" s="6">
        <v>1855000</v>
      </c>
      <c r="AQO10" s="6">
        <v>202127149</v>
      </c>
      <c r="AQP10" s="6">
        <v>37760696780.800003</v>
      </c>
      <c r="AQQ10" s="6">
        <v>239400</v>
      </c>
      <c r="AQR10" s="6">
        <v>8595828398.0879993</v>
      </c>
      <c r="AQS10" s="6">
        <v>144000</v>
      </c>
      <c r="AQT10" s="6">
        <v>344100000</v>
      </c>
      <c r="AQU10" s="6">
        <v>2197469908.0110002</v>
      </c>
      <c r="AQV10" s="6">
        <v>88000</v>
      </c>
      <c r="AQW10" s="6">
        <v>39299.607000000004</v>
      </c>
      <c r="AQX10" s="6">
        <v>7205393248.0839996</v>
      </c>
      <c r="AQY10" s="6"/>
      <c r="AQZ10" s="6">
        <v>355988237.91000003</v>
      </c>
      <c r="ARA10" s="6">
        <v>2693000</v>
      </c>
      <c r="ARB10" s="6">
        <v>29100</v>
      </c>
      <c r="ARC10" s="6"/>
      <c r="ARD10" s="6">
        <v>91000</v>
      </c>
      <c r="ARE10" s="6">
        <v>9311096631.1119995</v>
      </c>
      <c r="ARF10" s="6">
        <v>6221676250</v>
      </c>
      <c r="ARG10" s="6"/>
      <c r="ARH10" s="6">
        <v>35184131424</v>
      </c>
      <c r="ARI10" s="6">
        <v>40000000000</v>
      </c>
      <c r="ARJ10" s="6">
        <v>8784445293</v>
      </c>
      <c r="ARK10" s="6">
        <v>93587143421.723999</v>
      </c>
      <c r="ARL10" s="6">
        <v>376600</v>
      </c>
      <c r="ARM10" s="6">
        <v>144000</v>
      </c>
      <c r="ARN10" s="6">
        <v>295500</v>
      </c>
      <c r="ARO10" s="6"/>
      <c r="ARP10" s="6">
        <v>3211860937.4239998</v>
      </c>
      <c r="ARQ10" s="6"/>
      <c r="ARR10" s="6"/>
      <c r="ARS10" s="6"/>
      <c r="ART10" s="6">
        <v>2907757367.0100002</v>
      </c>
      <c r="ARU10" s="6">
        <v>213183222.308</v>
      </c>
      <c r="ARV10" s="6">
        <v>116600</v>
      </c>
      <c r="ARW10" s="6">
        <v>18129806464</v>
      </c>
      <c r="ARX10" s="6">
        <v>89499072831</v>
      </c>
      <c r="ARY10" s="6">
        <v>19995200158.5</v>
      </c>
      <c r="ARZ10" s="6"/>
      <c r="ASA10" s="6"/>
      <c r="ASB10" s="6">
        <v>20876180000</v>
      </c>
      <c r="ASC10" s="6"/>
      <c r="ASD10" s="6">
        <v>248000</v>
      </c>
      <c r="ASE10" s="6">
        <v>1616000</v>
      </c>
      <c r="ASF10" s="6">
        <v>1420000000</v>
      </c>
      <c r="ASG10" s="6">
        <v>72172080134.165009</v>
      </c>
      <c r="ASH10" s="6"/>
      <c r="ASI10" s="6"/>
      <c r="ASJ10" s="6"/>
      <c r="ASK10" s="6">
        <v>22533712696.422001</v>
      </c>
      <c r="ASL10" s="6">
        <v>141600</v>
      </c>
      <c r="ASM10" s="6">
        <v>55099.449000000001</v>
      </c>
      <c r="ASN10" s="6">
        <v>109000</v>
      </c>
      <c r="ASO10" s="6">
        <v>294000</v>
      </c>
      <c r="ASP10" s="6">
        <v>1866000</v>
      </c>
      <c r="ASQ10" s="6">
        <v>7612321316.04</v>
      </c>
      <c r="ASR10" s="6">
        <v>16189470000</v>
      </c>
      <c r="ASS10" s="6">
        <v>5897061448.8000002</v>
      </c>
      <c r="AST10" s="6">
        <v>2282959501.5900002</v>
      </c>
      <c r="ASU10" s="6"/>
      <c r="ASV10" s="6">
        <v>298000</v>
      </c>
      <c r="ASW10" s="6"/>
      <c r="ASX10" s="6">
        <v>331500</v>
      </c>
      <c r="ASY10" s="6">
        <v>30301781442.588001</v>
      </c>
      <c r="ASZ10" s="6">
        <v>218900</v>
      </c>
      <c r="ATA10" s="6">
        <v>45263750000</v>
      </c>
      <c r="ATB10" s="6">
        <v>250000</v>
      </c>
      <c r="ATC10" s="6">
        <v>185700</v>
      </c>
      <c r="ATD10" s="6">
        <v>2557000</v>
      </c>
      <c r="ATE10" s="6">
        <v>12740118535.780001</v>
      </c>
      <c r="ATF10" s="6">
        <v>482247627.39999998</v>
      </c>
      <c r="ATG10" s="6"/>
      <c r="ATH10" s="6">
        <v>1366000</v>
      </c>
      <c r="ATI10" s="6">
        <v>39951300000</v>
      </c>
      <c r="ATJ10" s="6">
        <v>1532000</v>
      </c>
      <c r="ATK10" s="6">
        <v>97200</v>
      </c>
      <c r="ATL10" s="6">
        <v>500722712.53200001</v>
      </c>
      <c r="ATM10" s="6">
        <v>48499000000</v>
      </c>
      <c r="ATN10" s="6">
        <v>1893305588.921</v>
      </c>
      <c r="ATO10" s="6">
        <v>623316202.39999998</v>
      </c>
      <c r="ATP10" s="6">
        <v>212200</v>
      </c>
      <c r="ATQ10" s="6"/>
      <c r="ATR10" s="6">
        <v>19473583966</v>
      </c>
      <c r="ATS10" s="6">
        <v>9911514461.7520008</v>
      </c>
      <c r="ATT10" s="6">
        <v>15666376844.799999</v>
      </c>
      <c r="ATU10" s="6">
        <v>430760000</v>
      </c>
      <c r="ATV10" s="6">
        <v>10710519023.799999</v>
      </c>
      <c r="ATW10" s="6"/>
      <c r="ATX10" s="6">
        <v>8389901816.9119997</v>
      </c>
      <c r="ATY10" s="6"/>
      <c r="ATZ10" s="6"/>
      <c r="AUA10" s="6">
        <v>192000000</v>
      </c>
      <c r="AUB10" s="6">
        <v>125043516460.32001</v>
      </c>
      <c r="AUC10" s="6">
        <v>105394252180.02</v>
      </c>
      <c r="AUD10" s="6">
        <v>204000</v>
      </c>
      <c r="AUE10" s="6"/>
      <c r="AUF10" s="6"/>
      <c r="AUG10" s="6">
        <v>260000</v>
      </c>
      <c r="AUH10" s="6">
        <v>205800</v>
      </c>
      <c r="AUI10" s="6">
        <v>206500</v>
      </c>
      <c r="AUJ10" s="6">
        <v>3551000</v>
      </c>
      <c r="AUK10" s="6">
        <v>3184000</v>
      </c>
      <c r="AUL10" s="6">
        <v>2607829003.3629999</v>
      </c>
      <c r="AUM10" s="6">
        <v>4864137952.9619999</v>
      </c>
      <c r="AUN10" s="6">
        <v>318000</v>
      </c>
      <c r="AUO10" s="6">
        <v>89200</v>
      </c>
      <c r="AUP10" s="6">
        <v>321000</v>
      </c>
      <c r="AUQ10" s="6">
        <v>389600000</v>
      </c>
      <c r="AUR10" s="6">
        <v>306000</v>
      </c>
      <c r="AUS10" s="6"/>
      <c r="AUT10" s="6">
        <v>370000</v>
      </c>
      <c r="AUU10" s="6">
        <v>384000</v>
      </c>
      <c r="AUV10" s="6">
        <v>153000</v>
      </c>
      <c r="AUW10" s="6">
        <v>1265000</v>
      </c>
      <c r="AUX10" s="6">
        <v>420000</v>
      </c>
      <c r="AUY10" s="6"/>
      <c r="AUZ10" s="6"/>
      <c r="AVA10" s="6"/>
      <c r="AVB10" s="6">
        <v>12030001229.834999</v>
      </c>
      <c r="AVC10" s="6">
        <v>957600000</v>
      </c>
      <c r="AVD10" s="6">
        <v>2337000</v>
      </c>
      <c r="AVE10" s="6">
        <v>10500</v>
      </c>
      <c r="AVF10" s="6">
        <v>7275000000</v>
      </c>
      <c r="AVG10" s="6">
        <v>7394393876.9200001</v>
      </c>
      <c r="AVH10" s="6">
        <v>242400</v>
      </c>
      <c r="AVI10" s="6">
        <v>6303319760</v>
      </c>
      <c r="AVJ10" s="6">
        <v>192000</v>
      </c>
      <c r="AVK10" s="6">
        <v>211000</v>
      </c>
      <c r="AVL10" s="6"/>
      <c r="AVM10" s="6">
        <v>20000</v>
      </c>
      <c r="AVN10" s="6">
        <v>343000</v>
      </c>
      <c r="AVO10" s="6">
        <v>12450252167.73</v>
      </c>
      <c r="AVP10" s="6">
        <v>6503593803519.71</v>
      </c>
    </row>
    <row r="11" spans="1:1264" x14ac:dyDescent="0.25">
      <c r="A11" t="s">
        <v>12089</v>
      </c>
      <c r="B11" s="6"/>
      <c r="C11" s="6">
        <v>1830500</v>
      </c>
      <c r="D11" s="6">
        <v>94700</v>
      </c>
      <c r="E11" s="6">
        <v>144000</v>
      </c>
      <c r="F11" s="6">
        <v>130000</v>
      </c>
      <c r="G11" s="6">
        <v>1711000</v>
      </c>
      <c r="H11" s="6">
        <v>99600</v>
      </c>
      <c r="I11" s="6">
        <v>364000</v>
      </c>
      <c r="J11" s="6">
        <v>237758235893.37601</v>
      </c>
      <c r="K11" s="6">
        <v>111143647721.16</v>
      </c>
      <c r="L11" s="6">
        <v>2531000</v>
      </c>
      <c r="M11" s="6"/>
      <c r="N11" s="6">
        <v>103738532856.284</v>
      </c>
      <c r="O11" s="6">
        <v>5497233180.0359993</v>
      </c>
      <c r="P11" s="6">
        <v>8256813648.2959995</v>
      </c>
      <c r="Q11" s="6">
        <v>128000</v>
      </c>
      <c r="R11" s="6">
        <v>24323731826.849998</v>
      </c>
      <c r="S11" s="6">
        <v>640000</v>
      </c>
      <c r="T11" s="6">
        <v>1637020000</v>
      </c>
      <c r="U11" s="6"/>
      <c r="V11" s="6">
        <v>47612910420.800003</v>
      </c>
      <c r="W11" s="6">
        <v>52374201462.87999</v>
      </c>
      <c r="X11" s="6">
        <v>33967188876.723999</v>
      </c>
      <c r="Y11" s="6"/>
      <c r="Z11" s="6"/>
      <c r="AA11" s="6">
        <v>1600</v>
      </c>
      <c r="AB11" s="6">
        <v>172000</v>
      </c>
      <c r="AC11" s="6">
        <v>5322856334.8999996</v>
      </c>
      <c r="AD11" s="6"/>
      <c r="AE11" s="6">
        <v>205500</v>
      </c>
      <c r="AF11" s="6">
        <v>72000</v>
      </c>
      <c r="AG11" s="6"/>
      <c r="AH11" s="6">
        <v>11797500000</v>
      </c>
      <c r="AI11" s="6">
        <v>60800</v>
      </c>
      <c r="AJ11" s="6"/>
      <c r="AK11" s="6">
        <v>141616409000</v>
      </c>
      <c r="AL11" s="6">
        <v>4033208647.9999995</v>
      </c>
      <c r="AM11" s="6">
        <v>8393948687.1849995</v>
      </c>
      <c r="AN11" s="6">
        <v>27500978966.299999</v>
      </c>
      <c r="AO11" s="6">
        <v>6646693262.8459997</v>
      </c>
      <c r="AP11" s="6">
        <v>53200</v>
      </c>
      <c r="AQ11" s="6">
        <v>3780737751.9450002</v>
      </c>
      <c r="AR11" s="6">
        <v>5978880000</v>
      </c>
      <c r="AS11" s="6">
        <v>35300</v>
      </c>
      <c r="AT11" s="6">
        <v>331288290903.85199</v>
      </c>
      <c r="AU11" s="6"/>
      <c r="AV11" s="6"/>
      <c r="AW11" s="6">
        <v>204000</v>
      </c>
      <c r="AX11" s="6">
        <v>2719879216.783</v>
      </c>
      <c r="AY11" s="6">
        <v>199231551.27000001</v>
      </c>
      <c r="AZ11" s="6">
        <v>8583589696</v>
      </c>
      <c r="BA11" s="6"/>
      <c r="BB11" s="6"/>
      <c r="BC11" s="6">
        <v>37362028000</v>
      </c>
      <c r="BD11" s="6">
        <v>10483947699</v>
      </c>
      <c r="BE11" s="6">
        <v>226200000</v>
      </c>
      <c r="BF11" s="6"/>
      <c r="BG11" s="6">
        <v>412000</v>
      </c>
      <c r="BH11" s="6"/>
      <c r="BI11" s="6">
        <v>87184572151.272003</v>
      </c>
      <c r="BJ11" s="6"/>
      <c r="BK11" s="6">
        <v>2642210000</v>
      </c>
      <c r="BL11" s="6">
        <v>93820709290</v>
      </c>
      <c r="BM11" s="6">
        <v>91620142304</v>
      </c>
      <c r="BN11" s="6">
        <v>242000</v>
      </c>
      <c r="BO11" s="6">
        <v>920040000</v>
      </c>
      <c r="BP11" s="6">
        <v>699960000</v>
      </c>
      <c r="BQ11" s="6"/>
      <c r="BR11" s="6"/>
      <c r="BS11" s="6"/>
      <c r="BT11" s="6"/>
      <c r="BU11" s="6"/>
      <c r="BV11" s="6"/>
      <c r="BW11" s="6"/>
      <c r="BX11" s="6">
        <v>726143883.36000001</v>
      </c>
      <c r="BY11" s="6">
        <v>184700055.78600001</v>
      </c>
      <c r="BZ11" s="6">
        <v>106990000</v>
      </c>
      <c r="CA11" s="6">
        <v>107970000</v>
      </c>
      <c r="CB11" s="6">
        <v>2075020204.1070001</v>
      </c>
      <c r="CC11" s="6">
        <v>1769679387.431</v>
      </c>
      <c r="CD11" s="6">
        <v>15110190000</v>
      </c>
      <c r="CE11" s="6">
        <v>15289520000</v>
      </c>
      <c r="CF11" s="6"/>
      <c r="CG11" s="6"/>
      <c r="CH11" s="6"/>
      <c r="CI11" s="6"/>
      <c r="CJ11" s="6">
        <v>2170252455.4560003</v>
      </c>
      <c r="CK11" s="6">
        <v>658206973.96700001</v>
      </c>
      <c r="CL11" s="6">
        <v>935904396.85400009</v>
      </c>
      <c r="CM11" s="6">
        <v>338636130.05900002</v>
      </c>
      <c r="CN11" s="6"/>
      <c r="CO11" s="6">
        <v>40477478.600000001</v>
      </c>
      <c r="CP11" s="6"/>
      <c r="CQ11" s="6"/>
      <c r="CR11" s="6"/>
      <c r="CS11" s="6"/>
      <c r="CT11" s="6"/>
      <c r="CU11" s="6">
        <v>7479385120.6899996</v>
      </c>
      <c r="CV11" s="6">
        <v>8398318155.7999992</v>
      </c>
      <c r="CW11" s="6"/>
      <c r="CX11" s="6"/>
      <c r="CY11" s="6"/>
      <c r="CZ11" s="6">
        <v>257103427.78</v>
      </c>
      <c r="DA11" s="6">
        <v>405940776.85000002</v>
      </c>
      <c r="DB11" s="6">
        <v>329586975.42000002</v>
      </c>
      <c r="DC11" s="6">
        <v>190930000</v>
      </c>
      <c r="DD11" s="6">
        <v>215250000</v>
      </c>
      <c r="DE11" s="6"/>
      <c r="DF11" s="6"/>
      <c r="DG11" s="6"/>
      <c r="DH11" s="6"/>
      <c r="DI11" s="6"/>
      <c r="DJ11" s="6">
        <v>80000</v>
      </c>
      <c r="DK11" s="6">
        <v>80000</v>
      </c>
      <c r="DL11" s="6">
        <v>70000</v>
      </c>
      <c r="DM11" s="6">
        <v>200000</v>
      </c>
      <c r="DN11" s="6">
        <v>80000</v>
      </c>
      <c r="DO11" s="6">
        <v>2180000</v>
      </c>
      <c r="DP11" s="6">
        <v>490000</v>
      </c>
      <c r="DQ11" s="6">
        <v>500000</v>
      </c>
      <c r="DR11" s="6"/>
      <c r="DS11" s="6"/>
      <c r="DT11" s="6"/>
      <c r="DU11" s="6">
        <v>1500000</v>
      </c>
      <c r="DV11" s="6">
        <v>240000</v>
      </c>
      <c r="DW11" s="6">
        <v>250000</v>
      </c>
      <c r="DX11" s="6">
        <v>250000</v>
      </c>
      <c r="DY11" s="6">
        <v>308530000</v>
      </c>
      <c r="DZ11" s="6">
        <v>310690000</v>
      </c>
      <c r="EA11" s="6">
        <v>605614936.16000009</v>
      </c>
      <c r="EB11" s="6">
        <v>7468630000</v>
      </c>
      <c r="EC11" s="6">
        <v>2000</v>
      </c>
      <c r="ED11" s="6"/>
      <c r="EE11" s="6"/>
      <c r="EF11" s="6"/>
      <c r="EG11" s="6"/>
      <c r="EH11" s="6">
        <v>630781.95299999998</v>
      </c>
      <c r="EI11" s="6">
        <v>20962332.956999999</v>
      </c>
      <c r="EJ11" s="6">
        <v>52187058.417000003</v>
      </c>
      <c r="EK11" s="6"/>
      <c r="EL11" s="6"/>
      <c r="EM11" s="6"/>
      <c r="EN11" s="6"/>
      <c r="EO11" s="6"/>
      <c r="EP11" s="6"/>
      <c r="EQ11" s="6">
        <v>178491900000</v>
      </c>
      <c r="ER11" s="6"/>
      <c r="ES11" s="6">
        <v>1339785632.152</v>
      </c>
      <c r="ET11" s="6"/>
      <c r="EU11" s="6"/>
      <c r="EV11" s="6">
        <v>910010789.26199996</v>
      </c>
      <c r="EW11" s="6">
        <v>1963300000</v>
      </c>
      <c r="EX11" s="6">
        <v>568000000</v>
      </c>
      <c r="EY11" s="6"/>
      <c r="EZ11" s="6">
        <v>348030000</v>
      </c>
      <c r="FA11" s="6">
        <v>301160000</v>
      </c>
      <c r="FB11" s="6">
        <v>199860000</v>
      </c>
      <c r="FC11" s="6">
        <v>635587000</v>
      </c>
      <c r="FD11" s="6">
        <v>4730000</v>
      </c>
      <c r="FE11" s="6">
        <v>5300000</v>
      </c>
      <c r="FF11" s="6">
        <v>7995300000</v>
      </c>
      <c r="FG11" s="6">
        <v>5224400000</v>
      </c>
      <c r="FH11" s="6">
        <v>356060000</v>
      </c>
      <c r="FI11" s="6">
        <v>916958000</v>
      </c>
      <c r="FJ11" s="6"/>
      <c r="FK11" s="6">
        <v>261650000</v>
      </c>
      <c r="FL11" s="6"/>
      <c r="FM11" s="6"/>
      <c r="FN11" s="6"/>
      <c r="FO11" s="6"/>
      <c r="FP11" s="6"/>
      <c r="FQ11" s="6"/>
      <c r="FR11" s="6"/>
      <c r="FS11" s="6">
        <v>226890000</v>
      </c>
      <c r="FT11" s="6">
        <v>230350000</v>
      </c>
      <c r="FU11" s="6">
        <v>70000</v>
      </c>
      <c r="FV11" s="6">
        <v>70000</v>
      </c>
      <c r="FW11" s="6">
        <v>6210000</v>
      </c>
      <c r="FX11" s="6">
        <v>5920000</v>
      </c>
      <c r="FY11" s="6"/>
      <c r="FZ11" s="6"/>
      <c r="GA11" s="6"/>
      <c r="GB11" s="6"/>
      <c r="GC11" s="6"/>
      <c r="GD11" s="6"/>
      <c r="GE11" s="6"/>
      <c r="GF11" s="6">
        <v>665840000</v>
      </c>
      <c r="GG11" s="6">
        <v>306560000</v>
      </c>
      <c r="GH11" s="6">
        <v>353440000</v>
      </c>
      <c r="GI11" s="6">
        <v>660030000</v>
      </c>
      <c r="GJ11" s="6">
        <v>408194985.39499998</v>
      </c>
      <c r="GK11" s="6">
        <v>2811960000</v>
      </c>
      <c r="GL11" s="6">
        <v>2669760000</v>
      </c>
      <c r="GM11" s="6">
        <v>2674630000</v>
      </c>
      <c r="GN11" s="6">
        <v>2841400000</v>
      </c>
      <c r="GO11" s="6">
        <v>650000</v>
      </c>
      <c r="GP11" s="6">
        <v>650000</v>
      </c>
      <c r="GQ11" s="6"/>
      <c r="GR11" s="6"/>
      <c r="GS11" s="6"/>
      <c r="GT11" s="6"/>
      <c r="GU11" s="6"/>
      <c r="GV11" s="6"/>
      <c r="GW11" s="6"/>
      <c r="GX11" s="6"/>
      <c r="GY11" s="6">
        <v>1830985662.2249999</v>
      </c>
      <c r="GZ11" s="6">
        <v>2318096743.25</v>
      </c>
      <c r="HA11" s="6">
        <v>2488457842.053</v>
      </c>
      <c r="HB11" s="6">
        <v>140380000</v>
      </c>
      <c r="HC11" s="6">
        <v>140420000</v>
      </c>
      <c r="HD11" s="6">
        <v>131510000</v>
      </c>
      <c r="HE11" s="6"/>
      <c r="HF11" s="6">
        <v>177090000</v>
      </c>
      <c r="HG11" s="6">
        <v>3929717400</v>
      </c>
      <c r="HH11" s="6">
        <v>4090000000</v>
      </c>
      <c r="HI11" s="6"/>
      <c r="HJ11" s="6"/>
      <c r="HK11" s="6">
        <v>57340000</v>
      </c>
      <c r="HL11" s="6">
        <v>17182188500</v>
      </c>
      <c r="HM11" s="6"/>
      <c r="HN11" s="6">
        <v>88580000</v>
      </c>
      <c r="HO11" s="6">
        <v>3256770088</v>
      </c>
      <c r="HP11" s="6">
        <v>3447761174</v>
      </c>
      <c r="HQ11" s="6">
        <v>2922808746</v>
      </c>
      <c r="HR11" s="6"/>
      <c r="HS11" s="6"/>
      <c r="HT11" s="6"/>
      <c r="HU11" s="6">
        <v>384000</v>
      </c>
      <c r="HV11" s="6">
        <v>970000</v>
      </c>
      <c r="HW11" s="6"/>
      <c r="HX11" s="6"/>
      <c r="HY11" s="6"/>
      <c r="HZ11" s="6">
        <v>460000</v>
      </c>
      <c r="IA11" s="6">
        <v>480000</v>
      </c>
      <c r="IB11" s="6"/>
      <c r="IC11" s="6"/>
      <c r="ID11" s="6">
        <v>8656000</v>
      </c>
      <c r="IE11" s="6">
        <v>86360000</v>
      </c>
      <c r="IF11" s="6">
        <v>8956000</v>
      </c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>
        <v>9000</v>
      </c>
      <c r="IV11" s="6">
        <v>45000</v>
      </c>
      <c r="IW11" s="6"/>
      <c r="IX11" s="6"/>
      <c r="IY11" s="6">
        <v>1800000</v>
      </c>
      <c r="IZ11" s="6">
        <v>10000</v>
      </c>
      <c r="JA11" s="6">
        <v>10000</v>
      </c>
      <c r="JB11" s="6">
        <v>190000</v>
      </c>
      <c r="JC11" s="6">
        <v>260000</v>
      </c>
      <c r="JD11" s="6">
        <v>40000</v>
      </c>
      <c r="JE11" s="6">
        <v>50000</v>
      </c>
      <c r="JF11" s="6">
        <v>575000</v>
      </c>
      <c r="JG11" s="6"/>
      <c r="JH11" s="6">
        <v>35684041.799999997</v>
      </c>
      <c r="JI11" s="6">
        <v>32145789.261</v>
      </c>
      <c r="JJ11" s="6">
        <v>4710097.7429999998</v>
      </c>
      <c r="JK11" s="6"/>
      <c r="JL11" s="6"/>
      <c r="JM11" s="6">
        <v>42000</v>
      </c>
      <c r="JN11" s="6">
        <v>50000</v>
      </c>
      <c r="JO11" s="6">
        <v>50000</v>
      </c>
      <c r="JP11" s="6">
        <v>982730000</v>
      </c>
      <c r="JQ11" s="6">
        <v>14711796000</v>
      </c>
      <c r="JR11" s="6">
        <v>663456325.64999998</v>
      </c>
      <c r="JS11" s="6">
        <v>10515560000</v>
      </c>
      <c r="JT11" s="6"/>
      <c r="JU11" s="6"/>
      <c r="JV11" s="6">
        <v>38840.298000000003</v>
      </c>
      <c r="JW11" s="6">
        <v>424547.53</v>
      </c>
      <c r="JX11" s="6"/>
      <c r="JY11" s="6">
        <v>1040000</v>
      </c>
      <c r="JZ11" s="6">
        <v>1080000</v>
      </c>
      <c r="KA11" s="6">
        <v>1519756.534</v>
      </c>
      <c r="KB11" s="6"/>
      <c r="KC11" s="6">
        <v>18250000</v>
      </c>
      <c r="KD11" s="6">
        <v>1830458000</v>
      </c>
      <c r="KE11" s="6">
        <v>1779050000</v>
      </c>
      <c r="KF11" s="6"/>
      <c r="KG11" s="6">
        <v>340968.136</v>
      </c>
      <c r="KH11" s="6"/>
      <c r="KI11" s="6"/>
      <c r="KJ11" s="6"/>
      <c r="KK11" s="6"/>
      <c r="KL11" s="6"/>
      <c r="KM11" s="6">
        <v>333970000</v>
      </c>
      <c r="KN11" s="6">
        <v>333810000</v>
      </c>
      <c r="KO11" s="6">
        <v>363180000</v>
      </c>
      <c r="KP11" s="6">
        <v>2306928708.1619997</v>
      </c>
      <c r="KQ11" s="6">
        <v>1813954041.1449995</v>
      </c>
      <c r="KR11" s="6">
        <v>3600000</v>
      </c>
      <c r="KS11" s="6">
        <v>360000</v>
      </c>
      <c r="KT11" s="6">
        <v>360000</v>
      </c>
      <c r="KU11" s="6">
        <v>523840000</v>
      </c>
      <c r="KV11" s="6"/>
      <c r="KW11" s="6">
        <v>104870000</v>
      </c>
      <c r="KX11" s="6"/>
      <c r="KY11" s="6"/>
      <c r="KZ11" s="6">
        <v>116720000</v>
      </c>
      <c r="LA11" s="6">
        <v>1456000</v>
      </c>
      <c r="LB11" s="6">
        <v>570290000</v>
      </c>
      <c r="LC11" s="6">
        <v>226720000</v>
      </c>
      <c r="LD11" s="6">
        <v>12042000</v>
      </c>
      <c r="LE11" s="6"/>
      <c r="LF11" s="6"/>
      <c r="LG11" s="6"/>
      <c r="LH11" s="6">
        <v>29020000</v>
      </c>
      <c r="LI11" s="6"/>
      <c r="LJ11" s="6">
        <v>95670000</v>
      </c>
      <c r="LK11" s="6">
        <v>610700000</v>
      </c>
      <c r="LL11" s="6">
        <v>613220000</v>
      </c>
      <c r="LM11" s="6">
        <v>618950000</v>
      </c>
      <c r="LN11" s="6"/>
      <c r="LO11" s="6"/>
      <c r="LP11" s="6"/>
      <c r="LQ11" s="6"/>
      <c r="LR11" s="6">
        <v>188640000</v>
      </c>
      <c r="LS11" s="6">
        <v>115605000</v>
      </c>
      <c r="LT11" s="6">
        <v>357930000</v>
      </c>
      <c r="LU11" s="6">
        <v>347890000</v>
      </c>
      <c r="LV11" s="6">
        <v>860000</v>
      </c>
      <c r="LW11" s="6">
        <v>1720000</v>
      </c>
      <c r="LX11" s="6">
        <v>2340000</v>
      </c>
      <c r="LY11" s="6">
        <v>2700000</v>
      </c>
      <c r="LZ11" s="6">
        <v>302600</v>
      </c>
      <c r="MA11" s="6">
        <v>4202000</v>
      </c>
      <c r="MB11" s="6"/>
      <c r="MC11" s="6"/>
      <c r="MD11" s="6"/>
      <c r="ME11" s="6"/>
      <c r="MF11" s="6">
        <v>520000</v>
      </c>
      <c r="MG11" s="6"/>
      <c r="MH11" s="6">
        <v>4008180000</v>
      </c>
      <c r="MI11" s="6">
        <v>4962000000</v>
      </c>
      <c r="MJ11" s="6">
        <v>12610000000</v>
      </c>
      <c r="MK11" s="6"/>
      <c r="ML11" s="6"/>
      <c r="MM11" s="6"/>
      <c r="MN11" s="6"/>
      <c r="MO11" s="6">
        <v>379860000</v>
      </c>
      <c r="MP11" s="6">
        <v>384450000</v>
      </c>
      <c r="MQ11" s="6">
        <v>470000</v>
      </c>
      <c r="MR11" s="6">
        <v>480000</v>
      </c>
      <c r="MS11" s="6"/>
      <c r="MT11" s="6"/>
      <c r="MU11" s="6">
        <v>142280000</v>
      </c>
      <c r="MV11" s="6">
        <v>142660000</v>
      </c>
      <c r="MW11" s="6">
        <v>14417380000</v>
      </c>
      <c r="MX11" s="6"/>
      <c r="MY11" s="6"/>
      <c r="MZ11" s="6"/>
      <c r="NA11" s="6"/>
      <c r="NB11" s="6">
        <v>540000</v>
      </c>
      <c r="NC11" s="6">
        <v>560000</v>
      </c>
      <c r="ND11" s="6"/>
      <c r="NE11" s="6">
        <v>540000</v>
      </c>
      <c r="NF11" s="6"/>
      <c r="NG11" s="6"/>
      <c r="NH11" s="6"/>
      <c r="NI11" s="6">
        <v>310000</v>
      </c>
      <c r="NJ11" s="6">
        <v>320000</v>
      </c>
      <c r="NK11" s="6">
        <v>280000</v>
      </c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>
        <v>56000</v>
      </c>
      <c r="NW11" s="6">
        <v>57000</v>
      </c>
      <c r="NX11" s="6"/>
      <c r="NY11" s="6"/>
      <c r="NZ11" s="6"/>
      <c r="OA11" s="6">
        <v>410000</v>
      </c>
      <c r="OB11" s="6"/>
      <c r="OC11" s="6"/>
      <c r="OD11" s="6">
        <v>600000</v>
      </c>
      <c r="OE11" s="6">
        <v>780000</v>
      </c>
      <c r="OF11" s="6">
        <v>790000</v>
      </c>
      <c r="OG11" s="6">
        <v>790000</v>
      </c>
      <c r="OH11" s="6">
        <v>39877500</v>
      </c>
      <c r="OI11" s="6"/>
      <c r="OJ11" s="6"/>
      <c r="OK11" s="6">
        <v>39877500</v>
      </c>
      <c r="OL11" s="6"/>
      <c r="OM11" s="6"/>
      <c r="ON11" s="6"/>
      <c r="OO11" s="6"/>
      <c r="OP11" s="6"/>
      <c r="OQ11" s="6"/>
      <c r="OR11" s="6">
        <v>3626605200</v>
      </c>
      <c r="OS11" s="6"/>
      <c r="OT11" s="6"/>
      <c r="OU11" s="6"/>
      <c r="OV11" s="6"/>
      <c r="OW11" s="6">
        <v>118240000</v>
      </c>
      <c r="OX11" s="6">
        <v>120400000</v>
      </c>
      <c r="OY11" s="6"/>
      <c r="OZ11" s="6"/>
      <c r="PA11" s="6">
        <v>878000</v>
      </c>
      <c r="PB11" s="6">
        <v>92035665.180000007</v>
      </c>
      <c r="PC11" s="6">
        <v>16574000</v>
      </c>
      <c r="PD11" s="6"/>
      <c r="PE11" s="6"/>
      <c r="PF11" s="6"/>
      <c r="PG11" s="6">
        <v>1640000</v>
      </c>
      <c r="PH11" s="6">
        <v>1670000</v>
      </c>
      <c r="PI11" s="6">
        <v>1680000</v>
      </c>
      <c r="PJ11" s="6">
        <v>1680000</v>
      </c>
      <c r="PK11" s="6">
        <v>1600000</v>
      </c>
      <c r="PL11" s="6"/>
      <c r="PM11" s="6"/>
      <c r="PN11" s="6"/>
      <c r="PO11" s="6">
        <v>29610000</v>
      </c>
      <c r="PP11" s="6">
        <v>21630000</v>
      </c>
      <c r="PQ11" s="6">
        <v>22960000</v>
      </c>
      <c r="PR11" s="6"/>
      <c r="PS11" s="6"/>
      <c r="PT11" s="6"/>
      <c r="PU11" s="6"/>
      <c r="PV11" s="6"/>
      <c r="PW11" s="6"/>
      <c r="PX11" s="6"/>
      <c r="PY11" s="6"/>
      <c r="PZ11" s="6">
        <v>444990000</v>
      </c>
      <c r="QA11" s="6"/>
      <c r="QB11" s="6">
        <v>20000</v>
      </c>
      <c r="QC11" s="6">
        <v>20000</v>
      </c>
      <c r="QD11" s="6">
        <v>2823557.5549999997</v>
      </c>
      <c r="QE11" s="6"/>
      <c r="QF11" s="6"/>
      <c r="QG11" s="6"/>
      <c r="QH11" s="6"/>
      <c r="QI11" s="6">
        <v>443352219.21200001</v>
      </c>
      <c r="QJ11" s="6">
        <v>160656000</v>
      </c>
      <c r="QK11" s="6">
        <v>158304000</v>
      </c>
      <c r="QL11" s="6">
        <v>70000</v>
      </c>
      <c r="QM11" s="6"/>
      <c r="QN11" s="6">
        <v>1243211.175</v>
      </c>
      <c r="QO11" s="6"/>
      <c r="QP11" s="6">
        <v>923969.9</v>
      </c>
      <c r="QQ11" s="6">
        <v>735000</v>
      </c>
      <c r="QR11" s="6"/>
      <c r="QS11" s="6"/>
      <c r="QT11" s="6"/>
      <c r="QU11" s="6"/>
      <c r="QV11" s="6"/>
      <c r="QW11" s="6">
        <v>4608000000</v>
      </c>
      <c r="QX11" s="6">
        <v>94260000</v>
      </c>
      <c r="QY11" s="6">
        <v>9354000</v>
      </c>
      <c r="QZ11" s="6">
        <v>54730000</v>
      </c>
      <c r="RA11" s="6">
        <v>6337550000</v>
      </c>
      <c r="RB11" s="6">
        <v>6461620000</v>
      </c>
      <c r="RC11" s="6">
        <v>6500930000</v>
      </c>
      <c r="RD11" s="6">
        <v>6754090000</v>
      </c>
      <c r="RE11" s="6"/>
      <c r="RF11" s="6"/>
      <c r="RG11" s="6"/>
      <c r="RH11" s="6"/>
      <c r="RI11" s="6">
        <v>460645.424</v>
      </c>
      <c r="RJ11" s="6">
        <v>50000</v>
      </c>
      <c r="RK11" s="6">
        <v>616960.03200000001</v>
      </c>
      <c r="RL11" s="6">
        <v>617875.28</v>
      </c>
      <c r="RM11" s="6">
        <v>802393.56400000001</v>
      </c>
      <c r="RN11" s="6">
        <v>71580000</v>
      </c>
      <c r="RO11" s="6">
        <v>79630000</v>
      </c>
      <c r="RP11" s="6"/>
      <c r="RQ11" s="6">
        <v>77330000</v>
      </c>
      <c r="RR11" s="6">
        <v>231410000</v>
      </c>
      <c r="RS11" s="6">
        <v>23379000</v>
      </c>
      <c r="RT11" s="6">
        <v>446974.27799999999</v>
      </c>
      <c r="RU11" s="6">
        <v>260216.11499999999</v>
      </c>
      <c r="RV11" s="6">
        <v>347000</v>
      </c>
      <c r="RW11" s="6">
        <v>194549.43599999999</v>
      </c>
      <c r="RX11" s="6">
        <v>345000</v>
      </c>
      <c r="RY11" s="6"/>
      <c r="RZ11" s="6"/>
      <c r="SA11" s="6"/>
      <c r="SB11" s="6"/>
      <c r="SC11" s="6"/>
      <c r="SD11" s="6"/>
      <c r="SE11" s="6">
        <v>1139385866.151</v>
      </c>
      <c r="SF11" s="6">
        <v>777756961.08499992</v>
      </c>
      <c r="SG11" s="6">
        <v>1248913439.8660002</v>
      </c>
      <c r="SH11" s="6">
        <v>14603574637.969999</v>
      </c>
      <c r="SI11" s="6">
        <v>14171549750</v>
      </c>
      <c r="SJ11" s="6">
        <v>18240300000</v>
      </c>
      <c r="SK11" s="6">
        <v>14184800467.629999</v>
      </c>
      <c r="SL11" s="6"/>
      <c r="SM11" s="6">
        <v>8314590662</v>
      </c>
      <c r="SN11" s="6"/>
      <c r="SO11" s="6"/>
      <c r="SP11" s="6"/>
      <c r="SQ11" s="6">
        <v>2660000</v>
      </c>
      <c r="SR11" s="6">
        <v>2650000</v>
      </c>
      <c r="SS11" s="6">
        <v>63330000</v>
      </c>
      <c r="ST11" s="6">
        <v>56880000</v>
      </c>
      <c r="SU11" s="6">
        <v>109780000</v>
      </c>
      <c r="SV11" s="6">
        <v>81974.385999999999</v>
      </c>
      <c r="SW11" s="6">
        <v>81000</v>
      </c>
      <c r="SX11" s="6">
        <v>79000</v>
      </c>
      <c r="SY11" s="6">
        <v>120000</v>
      </c>
      <c r="SZ11" s="6">
        <v>120000</v>
      </c>
      <c r="TA11" s="6">
        <v>120000</v>
      </c>
      <c r="TB11" s="6">
        <v>120000</v>
      </c>
      <c r="TC11" s="6"/>
      <c r="TD11" s="6">
        <v>6112580000</v>
      </c>
      <c r="TE11" s="6">
        <v>5647990000</v>
      </c>
      <c r="TF11" s="6"/>
      <c r="TG11" s="6"/>
      <c r="TH11" s="6"/>
      <c r="TI11" s="6">
        <v>1521050000</v>
      </c>
      <c r="TJ11" s="6">
        <v>1262082000</v>
      </c>
      <c r="TK11" s="6">
        <v>166037000</v>
      </c>
      <c r="TL11" s="6">
        <v>166020000</v>
      </c>
      <c r="TM11" s="6">
        <v>176054000</v>
      </c>
      <c r="TN11" s="6">
        <v>575570000</v>
      </c>
      <c r="TO11" s="6">
        <v>577790000</v>
      </c>
      <c r="TP11" s="6">
        <v>593960000</v>
      </c>
      <c r="TQ11" s="6">
        <v>597340000</v>
      </c>
      <c r="TR11" s="6">
        <v>574690000</v>
      </c>
      <c r="TS11" s="6">
        <v>98690000</v>
      </c>
      <c r="TT11" s="6">
        <v>100563000</v>
      </c>
      <c r="TU11" s="6">
        <v>106120000</v>
      </c>
      <c r="TV11" s="6">
        <v>97625000</v>
      </c>
      <c r="TW11" s="6">
        <v>367930000</v>
      </c>
      <c r="TX11" s="6">
        <v>2939120</v>
      </c>
      <c r="TY11" s="6">
        <v>20898000</v>
      </c>
      <c r="TZ11" s="6">
        <v>32395000</v>
      </c>
      <c r="UA11" s="6">
        <v>8585400</v>
      </c>
      <c r="UB11" s="6">
        <v>61385000</v>
      </c>
      <c r="UC11" s="6"/>
      <c r="UD11" s="6">
        <v>430440000</v>
      </c>
      <c r="UE11" s="6"/>
      <c r="UF11" s="6"/>
      <c r="UG11" s="6">
        <v>2620000</v>
      </c>
      <c r="UH11" s="6"/>
      <c r="UI11" s="6"/>
      <c r="UJ11" s="6"/>
      <c r="UK11" s="6"/>
      <c r="UL11" s="6">
        <v>226599.12</v>
      </c>
      <c r="UM11" s="6">
        <v>42010000</v>
      </c>
      <c r="UN11" s="6">
        <v>42070000</v>
      </c>
      <c r="UO11" s="6">
        <v>42050000</v>
      </c>
      <c r="UP11" s="6"/>
      <c r="UQ11" s="6">
        <v>46689000</v>
      </c>
      <c r="UR11" s="6">
        <v>494890000</v>
      </c>
      <c r="US11" s="6">
        <v>46140000</v>
      </c>
      <c r="UT11" s="6">
        <v>429540000</v>
      </c>
      <c r="UU11" s="6">
        <v>522580000</v>
      </c>
      <c r="UV11" s="6">
        <v>381603500000</v>
      </c>
      <c r="UW11" s="6">
        <v>352273000000</v>
      </c>
      <c r="UX11" s="6">
        <v>110000</v>
      </c>
      <c r="UY11" s="6">
        <v>5030000</v>
      </c>
      <c r="UZ11" s="6">
        <v>5060000</v>
      </c>
      <c r="VA11" s="6">
        <v>5040000</v>
      </c>
      <c r="VB11" s="6">
        <v>4757000000</v>
      </c>
      <c r="VC11" s="6"/>
      <c r="VD11" s="6"/>
      <c r="VE11" s="6">
        <v>204770000</v>
      </c>
      <c r="VF11" s="6"/>
      <c r="VG11" s="6"/>
      <c r="VH11" s="6"/>
      <c r="VI11" s="6">
        <v>20476000</v>
      </c>
      <c r="VJ11" s="6">
        <v>2224600000</v>
      </c>
      <c r="VK11" s="6">
        <v>3867000</v>
      </c>
      <c r="VL11" s="6"/>
      <c r="VM11" s="6"/>
      <c r="VN11" s="6"/>
      <c r="VO11" s="6">
        <v>13110000</v>
      </c>
      <c r="VP11" s="6">
        <v>13250000</v>
      </c>
      <c r="VQ11" s="6">
        <v>13180000</v>
      </c>
      <c r="VR11" s="6"/>
      <c r="VS11" s="6">
        <v>2678067000</v>
      </c>
      <c r="VT11" s="6"/>
      <c r="VU11" s="6"/>
      <c r="VV11" s="6">
        <v>73000000</v>
      </c>
      <c r="VW11" s="6">
        <v>216310000</v>
      </c>
      <c r="VX11" s="6">
        <v>51030000</v>
      </c>
      <c r="VY11" s="6"/>
      <c r="VZ11" s="6">
        <v>5099000</v>
      </c>
      <c r="WA11" s="6">
        <v>4851000</v>
      </c>
      <c r="WB11" s="6"/>
      <c r="WC11" s="6"/>
      <c r="WD11" s="6"/>
      <c r="WE11" s="6"/>
      <c r="WF11" s="6"/>
      <c r="WG11" s="6">
        <v>15092600000</v>
      </c>
      <c r="WH11" s="6">
        <v>13991344000</v>
      </c>
      <c r="WI11" s="6">
        <v>14634245000</v>
      </c>
      <c r="WJ11" s="6">
        <v>15174614000</v>
      </c>
      <c r="WK11" s="6">
        <v>12418969000</v>
      </c>
      <c r="WL11" s="6">
        <v>5396316.9479999999</v>
      </c>
      <c r="WM11" s="6">
        <v>12230000</v>
      </c>
      <c r="WN11" s="6"/>
      <c r="WO11" s="6">
        <v>4003136795</v>
      </c>
      <c r="WP11" s="6"/>
      <c r="WQ11" s="6"/>
      <c r="WR11" s="6">
        <v>39300000</v>
      </c>
      <c r="WS11" s="6">
        <v>19600000</v>
      </c>
      <c r="WT11" s="6">
        <v>72100000</v>
      </c>
      <c r="WU11" s="6">
        <v>284382882.64099997</v>
      </c>
      <c r="WV11" s="6">
        <v>377871590.38200003</v>
      </c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>
        <v>26275376400</v>
      </c>
      <c r="XI11" s="6">
        <v>550000</v>
      </c>
      <c r="XJ11" s="6"/>
      <c r="XK11" s="6">
        <v>490000</v>
      </c>
      <c r="XL11" s="6">
        <v>340000</v>
      </c>
      <c r="XM11" s="6">
        <v>680000</v>
      </c>
      <c r="XN11" s="6"/>
      <c r="XO11" s="6">
        <v>396300000</v>
      </c>
      <c r="XP11" s="6"/>
      <c r="XQ11" s="6"/>
      <c r="XR11" s="6"/>
      <c r="XS11" s="6"/>
      <c r="XT11" s="6">
        <v>11011100.300000001</v>
      </c>
      <c r="XU11" s="6">
        <v>11144200</v>
      </c>
      <c r="XV11" s="6">
        <v>11190009</v>
      </c>
      <c r="XW11" s="6"/>
      <c r="XX11" s="6"/>
      <c r="XY11" s="6"/>
      <c r="XZ11" s="6"/>
      <c r="YA11" s="6"/>
      <c r="YB11" s="6">
        <v>650000</v>
      </c>
      <c r="YC11" s="6"/>
      <c r="YD11" s="6"/>
      <c r="YE11" s="6">
        <v>1000</v>
      </c>
      <c r="YF11" s="6">
        <v>30000</v>
      </c>
      <c r="YG11" s="6">
        <v>30000</v>
      </c>
      <c r="YH11" s="6">
        <v>30000</v>
      </c>
      <c r="YI11" s="6">
        <v>30000</v>
      </c>
      <c r="YJ11" s="6"/>
      <c r="YK11" s="6"/>
      <c r="YL11" s="6">
        <v>80598239.791999996</v>
      </c>
      <c r="YM11" s="6">
        <v>7000</v>
      </c>
      <c r="YN11" s="6">
        <v>7000</v>
      </c>
      <c r="YO11" s="6">
        <v>8000</v>
      </c>
      <c r="YP11" s="6">
        <v>32000</v>
      </c>
      <c r="YQ11" s="6">
        <v>34000</v>
      </c>
      <c r="YR11" s="6">
        <v>36000</v>
      </c>
      <c r="YS11" s="6">
        <v>27000</v>
      </c>
      <c r="YT11" s="6">
        <v>27000</v>
      </c>
      <c r="YU11" s="6">
        <v>27000</v>
      </c>
      <c r="YV11" s="6">
        <v>29000</v>
      </c>
      <c r="YW11" s="6"/>
      <c r="YX11" s="6"/>
      <c r="YY11" s="6"/>
      <c r="YZ11" s="6"/>
      <c r="ZA11" s="6"/>
      <c r="ZB11" s="6">
        <v>140000</v>
      </c>
      <c r="ZC11" s="6">
        <v>140000</v>
      </c>
      <c r="ZD11" s="6">
        <v>140000</v>
      </c>
      <c r="ZE11" s="6">
        <v>90000</v>
      </c>
      <c r="ZF11" s="6">
        <v>90000</v>
      </c>
      <c r="ZG11" s="6">
        <v>100000</v>
      </c>
      <c r="ZH11" s="6">
        <v>22000</v>
      </c>
      <c r="ZI11" s="6"/>
      <c r="ZJ11" s="6"/>
      <c r="ZK11" s="6"/>
      <c r="ZL11" s="6"/>
      <c r="ZM11" s="6"/>
      <c r="ZN11" s="6"/>
      <c r="ZO11" s="6">
        <v>58000</v>
      </c>
      <c r="ZP11" s="6"/>
      <c r="ZQ11" s="6"/>
      <c r="ZR11" s="6">
        <v>30000000</v>
      </c>
      <c r="ZS11" s="6"/>
      <c r="ZT11" s="6">
        <v>191078033.91600001</v>
      </c>
      <c r="ZU11" s="6"/>
      <c r="ZV11" s="6"/>
      <c r="ZW11" s="6"/>
      <c r="ZX11" s="6">
        <v>24000</v>
      </c>
      <c r="ZY11" s="6">
        <v>470361.18</v>
      </c>
      <c r="ZZ11" s="6">
        <v>390000</v>
      </c>
      <c r="AAA11" s="6"/>
      <c r="AAB11" s="6">
        <v>10000</v>
      </c>
      <c r="AAC11" s="6"/>
      <c r="AAD11" s="6">
        <v>330538.14</v>
      </c>
      <c r="AAE11" s="6">
        <v>9711090642</v>
      </c>
      <c r="AAF11" s="6">
        <v>1725450000</v>
      </c>
      <c r="AAG11" s="6">
        <v>1625250000</v>
      </c>
      <c r="AAH11" s="6">
        <v>1643800000</v>
      </c>
      <c r="AAI11" s="6">
        <v>16000</v>
      </c>
      <c r="AAJ11" s="6">
        <v>14000</v>
      </c>
      <c r="AAK11" s="6"/>
      <c r="AAL11" s="6">
        <v>4027146.963</v>
      </c>
      <c r="AAM11" s="6"/>
      <c r="AAN11" s="6"/>
      <c r="AAO11" s="6"/>
      <c r="AAP11" s="6">
        <v>32600000</v>
      </c>
      <c r="AAQ11" s="6">
        <v>139020000</v>
      </c>
      <c r="AAR11" s="6">
        <v>142920000</v>
      </c>
      <c r="AAS11" s="6">
        <v>20295000</v>
      </c>
      <c r="AAT11" s="6">
        <v>20720000</v>
      </c>
      <c r="AAU11" s="6"/>
      <c r="AAV11" s="6">
        <v>152740000</v>
      </c>
      <c r="AAW11" s="6">
        <v>213460000</v>
      </c>
      <c r="AAX11" s="6">
        <v>2033261622.698</v>
      </c>
      <c r="AAY11" s="6">
        <v>512423009.41799998</v>
      </c>
      <c r="AAZ11" s="6">
        <v>885710000</v>
      </c>
      <c r="ABA11" s="6">
        <v>1999340000</v>
      </c>
      <c r="ABB11" s="6"/>
      <c r="ABC11" s="6"/>
      <c r="ABD11" s="6">
        <v>3895918000</v>
      </c>
      <c r="ABE11" s="6"/>
      <c r="ABF11" s="6">
        <v>296290000</v>
      </c>
      <c r="ABG11" s="6"/>
      <c r="ABH11" s="6">
        <v>249780000</v>
      </c>
      <c r="ABI11" s="6">
        <v>644750000</v>
      </c>
      <c r="ABJ11" s="6"/>
      <c r="ABK11" s="6">
        <v>35578610000</v>
      </c>
      <c r="ABL11" s="6"/>
      <c r="ABM11" s="6">
        <v>478325137.176</v>
      </c>
      <c r="ABN11" s="6">
        <v>296700000</v>
      </c>
      <c r="ABO11" s="6">
        <v>294320000</v>
      </c>
      <c r="ABP11" s="6">
        <v>83630000</v>
      </c>
      <c r="ABQ11" s="6">
        <v>76600000</v>
      </c>
      <c r="ABR11" s="6">
        <v>440000</v>
      </c>
      <c r="ABS11" s="6"/>
      <c r="ABT11" s="6"/>
      <c r="ABU11" s="6"/>
      <c r="ABV11" s="6"/>
      <c r="ABW11" s="6">
        <v>692062951.20000005</v>
      </c>
      <c r="ABX11" s="6">
        <v>278614083.50999999</v>
      </c>
      <c r="ABY11" s="6">
        <v>773830693.83599997</v>
      </c>
      <c r="ABZ11" s="6">
        <v>586210000</v>
      </c>
      <c r="ACA11" s="6">
        <v>139555165.058</v>
      </c>
      <c r="ACB11" s="6"/>
      <c r="ACC11" s="6"/>
      <c r="ACD11" s="6"/>
      <c r="ACE11" s="6"/>
      <c r="ACF11" s="6">
        <v>8329800000</v>
      </c>
      <c r="ACG11" s="6">
        <v>8415070000</v>
      </c>
      <c r="ACH11" s="6">
        <v>8355370000</v>
      </c>
      <c r="ACI11" s="6">
        <v>11610930000</v>
      </c>
      <c r="ACJ11" s="6">
        <v>1207488020.3099999</v>
      </c>
      <c r="ACK11" s="6"/>
      <c r="ACL11" s="6"/>
      <c r="ACM11" s="6"/>
      <c r="ACN11" s="6">
        <v>162300000</v>
      </c>
      <c r="ACO11" s="6">
        <v>162300000</v>
      </c>
      <c r="ACP11" s="6">
        <v>162300000</v>
      </c>
      <c r="ACQ11" s="6">
        <v>673000000</v>
      </c>
      <c r="ACR11" s="6">
        <v>673000000</v>
      </c>
      <c r="ACS11" s="6">
        <v>673000000</v>
      </c>
      <c r="ACT11" s="6">
        <v>673000000</v>
      </c>
      <c r="ACU11" s="6"/>
      <c r="ACV11" s="6">
        <v>15210000000</v>
      </c>
      <c r="ACW11" s="6">
        <v>15210000000</v>
      </c>
      <c r="ACX11" s="6">
        <v>12358600000</v>
      </c>
      <c r="ACY11" s="6">
        <v>736.67</v>
      </c>
      <c r="ACZ11" s="6">
        <v>675.88400000000001</v>
      </c>
      <c r="ADA11" s="6">
        <v>1563.8920000000001</v>
      </c>
      <c r="ADB11" s="6">
        <v>1335.5540000000001</v>
      </c>
      <c r="ADC11" s="6">
        <v>10490000</v>
      </c>
      <c r="ADD11" s="6">
        <v>29220000</v>
      </c>
      <c r="ADE11" s="6">
        <v>844250000</v>
      </c>
      <c r="ADF11" s="6">
        <v>697380000</v>
      </c>
      <c r="ADG11" s="6">
        <v>11100000</v>
      </c>
      <c r="ADH11" s="6"/>
      <c r="ADI11" s="6"/>
      <c r="ADJ11" s="6"/>
      <c r="ADK11" s="6"/>
      <c r="ADL11" s="6"/>
      <c r="ADM11" s="6"/>
      <c r="ADN11" s="6">
        <v>65691810000</v>
      </c>
      <c r="ADO11" s="6">
        <v>64770610000</v>
      </c>
      <c r="ADP11" s="6">
        <v>66208280000</v>
      </c>
      <c r="ADQ11" s="6">
        <v>11200000</v>
      </c>
      <c r="ADR11" s="6">
        <v>14704942440</v>
      </c>
      <c r="ADS11" s="6">
        <v>56790000</v>
      </c>
      <c r="ADT11" s="6">
        <v>34190000</v>
      </c>
      <c r="ADU11" s="6">
        <v>62500000</v>
      </c>
      <c r="ADV11" s="6">
        <v>79440000</v>
      </c>
      <c r="ADW11" s="6">
        <v>5039108181.3719997</v>
      </c>
      <c r="ADX11" s="6">
        <v>6022052253.993</v>
      </c>
      <c r="ADY11" s="6">
        <v>8312603351.9779997</v>
      </c>
      <c r="ADZ11" s="6">
        <v>4170599327.2750001</v>
      </c>
      <c r="AEA11" s="6">
        <v>7668069716.2910004</v>
      </c>
      <c r="AEB11" s="6">
        <v>6172125661.5939999</v>
      </c>
      <c r="AEC11" s="6"/>
      <c r="AED11" s="6"/>
      <c r="AEE11" s="6"/>
      <c r="AEF11" s="6"/>
      <c r="AEG11" s="6">
        <v>7040000</v>
      </c>
      <c r="AEH11" s="6">
        <v>7090000</v>
      </c>
      <c r="AEI11" s="6">
        <v>7264570000</v>
      </c>
      <c r="AEJ11" s="6">
        <v>9654560000</v>
      </c>
      <c r="AEK11" s="6"/>
      <c r="AEL11" s="6"/>
      <c r="AEM11" s="6">
        <v>130000</v>
      </c>
      <c r="AEN11" s="6"/>
      <c r="AEO11" s="6">
        <v>150000</v>
      </c>
      <c r="AEP11" s="6">
        <v>150000</v>
      </c>
      <c r="AEQ11" s="6">
        <v>150000</v>
      </c>
      <c r="AER11" s="6">
        <v>2046326.6</v>
      </c>
      <c r="AES11" s="6">
        <v>803716.64</v>
      </c>
      <c r="AET11" s="6">
        <v>956958.28</v>
      </c>
      <c r="AEU11" s="6"/>
      <c r="AEV11" s="6"/>
      <c r="AEW11" s="6"/>
      <c r="AEX11" s="6">
        <v>713980000</v>
      </c>
      <c r="AEY11" s="6">
        <v>260000</v>
      </c>
      <c r="AEZ11" s="6">
        <v>270000</v>
      </c>
      <c r="AFA11" s="6">
        <v>520000</v>
      </c>
      <c r="AFB11" s="6"/>
      <c r="AFC11" s="6"/>
      <c r="AFD11" s="6"/>
      <c r="AFE11" s="6"/>
      <c r="AFF11" s="6"/>
      <c r="AFG11" s="6">
        <v>510000</v>
      </c>
      <c r="AFH11" s="6">
        <v>510000</v>
      </c>
      <c r="AFI11" s="6"/>
      <c r="AFJ11" s="6"/>
      <c r="AFK11" s="6"/>
      <c r="AFL11" s="6">
        <v>23000</v>
      </c>
      <c r="AFM11" s="6">
        <v>24000</v>
      </c>
      <c r="AFN11" s="6"/>
      <c r="AFO11" s="6"/>
      <c r="AFP11" s="6">
        <v>61379194000</v>
      </c>
      <c r="AFQ11" s="6">
        <v>103850000</v>
      </c>
      <c r="AFR11" s="6">
        <v>457320000</v>
      </c>
      <c r="AFS11" s="6">
        <v>64920000</v>
      </c>
      <c r="AFT11" s="6"/>
      <c r="AFU11" s="6"/>
      <c r="AFV11" s="6"/>
      <c r="AFW11" s="6"/>
      <c r="AFX11" s="6">
        <v>220000</v>
      </c>
      <c r="AFY11" s="6">
        <v>220000</v>
      </c>
      <c r="AFZ11" s="6">
        <v>4141980000</v>
      </c>
      <c r="AGA11" s="6">
        <v>3793520000</v>
      </c>
      <c r="AGB11" s="6">
        <v>3448710000</v>
      </c>
      <c r="AGC11" s="6"/>
      <c r="AGD11" s="6">
        <v>108525295.66</v>
      </c>
      <c r="AGE11" s="6">
        <v>132202766.065</v>
      </c>
      <c r="AGF11" s="6">
        <v>89621071.079999998</v>
      </c>
      <c r="AGG11" s="6">
        <v>456147000</v>
      </c>
      <c r="AGH11" s="6">
        <v>119894849601.72</v>
      </c>
      <c r="AGI11" s="6"/>
      <c r="AGJ11" s="6"/>
      <c r="AGK11" s="6">
        <v>224029499.14399999</v>
      </c>
      <c r="AGL11" s="6"/>
      <c r="AGM11" s="6">
        <v>3342470960</v>
      </c>
      <c r="AGN11" s="6"/>
      <c r="AGO11" s="6">
        <v>283160000</v>
      </c>
      <c r="AGP11" s="6">
        <v>20255078140</v>
      </c>
      <c r="AGQ11" s="6"/>
      <c r="AGR11" s="6">
        <v>69337971219</v>
      </c>
      <c r="AGS11" s="6">
        <v>350529271465.58002</v>
      </c>
      <c r="AGT11" s="6"/>
      <c r="AGU11" s="6"/>
      <c r="AGV11" s="6"/>
      <c r="AGW11" s="6">
        <v>1394220508.1500001</v>
      </c>
      <c r="AGX11" s="6"/>
      <c r="AGY11" s="6">
        <v>180000</v>
      </c>
      <c r="AGZ11" s="6">
        <v>13750000000</v>
      </c>
      <c r="AHA11" s="6">
        <v>193827261809.16</v>
      </c>
      <c r="AHB11" s="6">
        <v>3400</v>
      </c>
      <c r="AHC11" s="6">
        <v>3498286.52</v>
      </c>
      <c r="AHD11" s="6"/>
      <c r="AHE11" s="6">
        <v>21737874076.200001</v>
      </c>
      <c r="AHF11" s="6">
        <v>0</v>
      </c>
      <c r="AHG11" s="6">
        <v>46198105611.767998</v>
      </c>
      <c r="AHH11" s="6"/>
      <c r="AHI11" s="6"/>
      <c r="AHJ11" s="6">
        <v>1275000</v>
      </c>
      <c r="AHK11" s="6"/>
      <c r="AHL11" s="6"/>
      <c r="AHM11" s="6"/>
      <c r="AHN11" s="6">
        <v>460336800</v>
      </c>
      <c r="AHO11" s="6">
        <v>192750</v>
      </c>
      <c r="AHP11" s="6">
        <v>12332800000</v>
      </c>
      <c r="AHQ11" s="6"/>
      <c r="AHR11" s="6">
        <v>143000</v>
      </c>
      <c r="AHS11" s="6">
        <v>9453742980</v>
      </c>
      <c r="AHT11" s="6"/>
      <c r="AHU11" s="6"/>
      <c r="AHV11" s="6">
        <v>70361915775.417007</v>
      </c>
      <c r="AHW11" s="6">
        <v>219098400652</v>
      </c>
      <c r="AHX11" s="6">
        <v>200000</v>
      </c>
      <c r="AHY11" s="6">
        <v>516000</v>
      </c>
      <c r="AHZ11" s="6"/>
      <c r="AIA11" s="6"/>
      <c r="AIB11" s="6">
        <v>1030000</v>
      </c>
      <c r="AIC11" s="6">
        <v>88000</v>
      </c>
      <c r="AID11" s="6">
        <v>5500000000</v>
      </c>
      <c r="AIE11" s="6">
        <v>3523000</v>
      </c>
      <c r="AIF11" s="6">
        <v>64000</v>
      </c>
      <c r="AIG11" s="6">
        <v>65300</v>
      </c>
      <c r="AIH11" s="6">
        <v>50721078953.503998</v>
      </c>
      <c r="AII11" s="6">
        <v>176400</v>
      </c>
      <c r="AIJ11" s="6">
        <v>6435991728</v>
      </c>
      <c r="AIK11" s="6"/>
      <c r="AIL11" s="6">
        <v>74900</v>
      </c>
      <c r="AIM11" s="6">
        <v>1494000</v>
      </c>
      <c r="AIN11" s="6">
        <v>155200</v>
      </c>
      <c r="AIO11" s="6">
        <v>977000</v>
      </c>
      <c r="AIP11" s="6">
        <v>15625</v>
      </c>
      <c r="AIQ11" s="6">
        <v>35400</v>
      </c>
      <c r="AIR11" s="6">
        <v>25100</v>
      </c>
      <c r="AIS11" s="6">
        <v>10600</v>
      </c>
      <c r="AIT11" s="6">
        <v>3957875062.4000001</v>
      </c>
      <c r="AIU11" s="6"/>
      <c r="AIV11" s="6">
        <v>16192860000</v>
      </c>
      <c r="AIW11" s="6"/>
      <c r="AIX11" s="6">
        <v>0</v>
      </c>
      <c r="AIY11" s="6">
        <v>154100</v>
      </c>
      <c r="AIZ11" s="6">
        <v>4497000</v>
      </c>
      <c r="AJA11" s="6">
        <v>12104690944.896002</v>
      </c>
      <c r="AJB11" s="6">
        <v>13854491352</v>
      </c>
      <c r="AJC11" s="6"/>
      <c r="AJD11" s="6"/>
      <c r="AJE11" s="6">
        <v>572785714.79999995</v>
      </c>
      <c r="AJF11" s="6">
        <v>82950</v>
      </c>
      <c r="AJG11" s="6">
        <v>38284980000</v>
      </c>
      <c r="AJH11" s="6"/>
      <c r="AJI11" s="6">
        <v>646581471183.9281</v>
      </c>
      <c r="AJJ11" s="6">
        <v>296667149170.14001</v>
      </c>
      <c r="AJK11" s="6">
        <v>44061917344.689995</v>
      </c>
      <c r="AJL11" s="6">
        <v>238195356512.35999</v>
      </c>
      <c r="AJM11" s="6"/>
      <c r="AJN11" s="6">
        <v>2872339348.1199999</v>
      </c>
      <c r="AJO11" s="6">
        <v>46510635402</v>
      </c>
      <c r="AJP11" s="6">
        <v>113300</v>
      </c>
      <c r="AJQ11" s="6">
        <v>23400</v>
      </c>
      <c r="AJR11" s="6">
        <v>27400</v>
      </c>
      <c r="AJS11" s="6">
        <v>109000</v>
      </c>
      <c r="AJT11" s="6">
        <v>66300</v>
      </c>
      <c r="AJU11" s="6">
        <v>81000</v>
      </c>
      <c r="AJV11" s="6">
        <v>5539549680</v>
      </c>
      <c r="AJW11" s="6"/>
      <c r="AJX11" s="6"/>
      <c r="AJY11" s="6"/>
      <c r="AJZ11" s="6"/>
      <c r="AKA11" s="6"/>
      <c r="AKB11" s="6"/>
      <c r="AKC11" s="6">
        <v>153400000</v>
      </c>
      <c r="AKD11" s="6"/>
      <c r="AKE11" s="6"/>
      <c r="AKF11" s="6"/>
      <c r="AKG11" s="6">
        <v>242000</v>
      </c>
      <c r="AKH11" s="6">
        <v>48400</v>
      </c>
      <c r="AKI11" s="6">
        <v>64300</v>
      </c>
      <c r="AKJ11" s="6">
        <v>66700</v>
      </c>
      <c r="AKK11" s="6">
        <v>63000</v>
      </c>
      <c r="AKL11" s="6">
        <v>24350</v>
      </c>
      <c r="AKM11" s="6">
        <v>17500</v>
      </c>
      <c r="AKN11" s="6">
        <v>64700</v>
      </c>
      <c r="AKO11" s="6">
        <v>13625</v>
      </c>
      <c r="AKP11" s="6">
        <v>32100</v>
      </c>
      <c r="AKQ11" s="6">
        <v>62500</v>
      </c>
      <c r="AKR11" s="6">
        <v>34000</v>
      </c>
      <c r="AKS11" s="6">
        <v>28800</v>
      </c>
      <c r="AKT11" s="6">
        <v>48650</v>
      </c>
      <c r="AKU11" s="6">
        <v>36350</v>
      </c>
      <c r="AKV11" s="6">
        <v>47100</v>
      </c>
      <c r="AKW11" s="6">
        <v>63000</v>
      </c>
      <c r="AKX11" s="6">
        <v>73000</v>
      </c>
      <c r="AKY11" s="6">
        <v>15500</v>
      </c>
      <c r="AKZ11" s="6"/>
      <c r="ALA11" s="6"/>
      <c r="ALB11" s="6"/>
      <c r="ALC11" s="6">
        <v>241600</v>
      </c>
      <c r="ALD11" s="6">
        <v>94100</v>
      </c>
      <c r="ALE11" s="6">
        <v>90318406644</v>
      </c>
      <c r="ALF11" s="6">
        <v>5000</v>
      </c>
      <c r="ALG11" s="6">
        <v>716449739</v>
      </c>
      <c r="ALH11" s="6">
        <v>1797390390</v>
      </c>
      <c r="ALI11" s="6">
        <v>292513800000</v>
      </c>
      <c r="ALJ11" s="6">
        <v>64100000000</v>
      </c>
      <c r="ALK11" s="6">
        <v>143105900000</v>
      </c>
      <c r="ALL11" s="6">
        <v>17198500000</v>
      </c>
      <c r="ALM11" s="6">
        <v>14171600000</v>
      </c>
      <c r="ALN11" s="6">
        <v>17322100000</v>
      </c>
      <c r="ALO11" s="6">
        <v>396300000</v>
      </c>
      <c r="ALP11" s="6">
        <v>356499940000</v>
      </c>
      <c r="ALQ11" s="6">
        <v>56677160000</v>
      </c>
      <c r="ALR11" s="6">
        <v>585000</v>
      </c>
      <c r="ALS11" s="6">
        <v>3618566000</v>
      </c>
      <c r="ALT11" s="6">
        <v>2214000000</v>
      </c>
      <c r="ALU11" s="6">
        <v>12070</v>
      </c>
      <c r="ALV11" s="6">
        <v>6169329611.4659996</v>
      </c>
      <c r="ALW11" s="6">
        <v>101700</v>
      </c>
      <c r="ALX11" s="6">
        <v>13776000000</v>
      </c>
      <c r="ALY11" s="6">
        <v>19000</v>
      </c>
      <c r="ALZ11" s="6">
        <v>21375</v>
      </c>
      <c r="AMA11" s="6">
        <v>4000</v>
      </c>
      <c r="AMB11" s="6">
        <v>272000</v>
      </c>
      <c r="AMC11" s="6">
        <v>602400</v>
      </c>
      <c r="AMD11" s="6">
        <v>1950</v>
      </c>
      <c r="AME11" s="6"/>
      <c r="AMF11" s="6">
        <v>30535000000</v>
      </c>
      <c r="AMG11" s="6">
        <v>31500</v>
      </c>
      <c r="AMH11" s="6">
        <v>94400</v>
      </c>
      <c r="AMI11" s="6">
        <v>600000</v>
      </c>
      <c r="AMJ11" s="6">
        <v>2653000</v>
      </c>
      <c r="AMK11" s="6">
        <v>711000</v>
      </c>
      <c r="AML11" s="6">
        <v>730000</v>
      </c>
      <c r="AMM11" s="6">
        <v>352000</v>
      </c>
      <c r="AMN11" s="6">
        <v>702000</v>
      </c>
      <c r="AMO11" s="6">
        <v>374000</v>
      </c>
      <c r="AMP11" s="6">
        <v>3602499707.04</v>
      </c>
      <c r="AMQ11" s="6"/>
      <c r="AMR11" s="6"/>
      <c r="AMS11" s="6"/>
      <c r="AMT11" s="6">
        <v>1895428556.2379999</v>
      </c>
      <c r="AMU11" s="6">
        <v>363000</v>
      </c>
      <c r="AMV11" s="6">
        <v>70400</v>
      </c>
      <c r="AMW11" s="6">
        <v>666.66</v>
      </c>
      <c r="AMX11" s="6">
        <v>426200</v>
      </c>
      <c r="AMY11" s="6"/>
      <c r="AMZ11" s="6">
        <v>52262000000</v>
      </c>
      <c r="ANA11" s="6"/>
      <c r="ANB11" s="6">
        <v>255000</v>
      </c>
      <c r="ANC11" s="6">
        <v>651000</v>
      </c>
      <c r="AND11" s="6"/>
      <c r="ANE11" s="6">
        <v>345600</v>
      </c>
      <c r="ANF11" s="6">
        <v>34300</v>
      </c>
      <c r="ANG11" s="6">
        <v>1193000</v>
      </c>
      <c r="ANH11" s="6">
        <v>1490000</v>
      </c>
      <c r="ANI11" s="6">
        <v>1159000</v>
      </c>
      <c r="ANJ11" s="6">
        <v>84200</v>
      </c>
      <c r="ANK11" s="6">
        <v>583000</v>
      </c>
      <c r="ANL11" s="6">
        <v>2943000</v>
      </c>
      <c r="ANM11" s="6">
        <v>1024000</v>
      </c>
      <c r="ANN11" s="6">
        <v>22303400000</v>
      </c>
      <c r="ANO11" s="6">
        <v>55100</v>
      </c>
      <c r="ANP11" s="6">
        <v>108000</v>
      </c>
      <c r="ANQ11" s="6">
        <v>4650698778</v>
      </c>
      <c r="ANR11" s="6"/>
      <c r="ANS11" s="6">
        <v>3300</v>
      </c>
      <c r="ANT11" s="6"/>
      <c r="ANU11" s="6">
        <v>4213080000</v>
      </c>
      <c r="ANV11" s="6">
        <v>132000</v>
      </c>
      <c r="ANW11" s="6">
        <v>775427268.75199997</v>
      </c>
      <c r="ANX11" s="6">
        <v>6874613152</v>
      </c>
      <c r="ANY11" s="6"/>
      <c r="ANZ11" s="6"/>
      <c r="AOA11" s="6"/>
      <c r="AOB11" s="6">
        <v>1666064400</v>
      </c>
      <c r="AOC11" s="6">
        <v>659593920</v>
      </c>
      <c r="AOD11" s="6"/>
      <c r="AOE11" s="6">
        <v>127076876502.56799</v>
      </c>
      <c r="AOF11" s="6">
        <v>25800</v>
      </c>
      <c r="AOG11" s="6">
        <v>1219000</v>
      </c>
      <c r="AOH11" s="6">
        <v>822000</v>
      </c>
      <c r="AOI11" s="6">
        <v>1091000</v>
      </c>
      <c r="AOJ11" s="6">
        <v>302800</v>
      </c>
      <c r="AOK11" s="6">
        <v>590800</v>
      </c>
      <c r="AOL11" s="6">
        <v>166000</v>
      </c>
      <c r="AOM11" s="6">
        <v>289900</v>
      </c>
      <c r="AON11" s="6">
        <v>89600</v>
      </c>
      <c r="AOO11" s="6">
        <v>280500</v>
      </c>
      <c r="AOP11" s="6">
        <v>116900</v>
      </c>
      <c r="AOQ11" s="6">
        <v>204400</v>
      </c>
      <c r="AOR11" s="6">
        <v>211200</v>
      </c>
      <c r="AOS11" s="6">
        <v>95200</v>
      </c>
      <c r="AOT11" s="6">
        <v>56600</v>
      </c>
      <c r="AOU11" s="6">
        <v>243621.924</v>
      </c>
      <c r="AOV11" s="6">
        <v>122100</v>
      </c>
      <c r="AOW11" s="6">
        <v>219300</v>
      </c>
      <c r="AOX11" s="6">
        <v>98700</v>
      </c>
      <c r="AOY11" s="6">
        <v>138800</v>
      </c>
      <c r="AOZ11" s="6">
        <v>184100</v>
      </c>
      <c r="APA11" s="6">
        <v>96200</v>
      </c>
      <c r="APB11" s="6">
        <v>229300</v>
      </c>
      <c r="APC11" s="6">
        <v>1744000</v>
      </c>
      <c r="APD11" s="6">
        <v>2862000</v>
      </c>
      <c r="APE11" s="6">
        <v>196000</v>
      </c>
      <c r="APF11" s="6">
        <v>246200</v>
      </c>
      <c r="APG11" s="6">
        <v>157700</v>
      </c>
      <c r="APH11" s="6">
        <v>161300</v>
      </c>
      <c r="API11" s="6">
        <v>189800</v>
      </c>
      <c r="APJ11" s="6">
        <v>56100</v>
      </c>
      <c r="APK11" s="6">
        <v>398000</v>
      </c>
      <c r="APL11" s="6">
        <v>360000</v>
      </c>
      <c r="APM11" s="6">
        <v>164000</v>
      </c>
      <c r="APN11" s="6"/>
      <c r="APO11" s="6">
        <v>2728000</v>
      </c>
      <c r="APP11" s="6">
        <v>1565841151.632</v>
      </c>
      <c r="APQ11" s="6">
        <v>26803585540</v>
      </c>
      <c r="APR11" s="6"/>
      <c r="APS11" s="6">
        <v>467500000</v>
      </c>
      <c r="APT11" s="6">
        <v>367100</v>
      </c>
      <c r="APU11" s="6">
        <v>364000</v>
      </c>
      <c r="APV11" s="6"/>
      <c r="APW11" s="6">
        <v>30282000000</v>
      </c>
      <c r="APX11" s="6">
        <v>888517090.972</v>
      </c>
      <c r="APY11" s="6"/>
      <c r="APZ11" s="6">
        <v>504000</v>
      </c>
      <c r="AQA11" s="6">
        <v>84100</v>
      </c>
      <c r="AQB11" s="6">
        <v>117000</v>
      </c>
      <c r="AQC11" s="6"/>
      <c r="AQD11" s="6">
        <v>312220375000</v>
      </c>
      <c r="AQE11" s="6">
        <v>588000</v>
      </c>
      <c r="AQF11" s="6">
        <v>338000</v>
      </c>
      <c r="AQG11" s="6">
        <v>90200</v>
      </c>
      <c r="AQH11" s="6">
        <v>2921618827.7420001</v>
      </c>
      <c r="AQI11" s="6">
        <v>28478874966.911999</v>
      </c>
      <c r="AQJ11" s="6">
        <v>85600</v>
      </c>
      <c r="AQK11" s="6">
        <v>244000</v>
      </c>
      <c r="AQL11" s="6">
        <v>140000</v>
      </c>
      <c r="AQM11" s="6">
        <v>209000</v>
      </c>
      <c r="AQN11" s="6">
        <v>1340000</v>
      </c>
      <c r="AQO11" s="6">
        <v>866259210</v>
      </c>
      <c r="AQP11" s="6">
        <v>8627630809.6000004</v>
      </c>
      <c r="AQQ11" s="6">
        <v>104800</v>
      </c>
      <c r="AQR11" s="6">
        <v>7801197959.3579998</v>
      </c>
      <c r="AQS11" s="6">
        <v>104000</v>
      </c>
      <c r="AQT11" s="6">
        <v>49290000</v>
      </c>
      <c r="AQU11" s="6">
        <v>0</v>
      </c>
      <c r="AQV11" s="6">
        <v>125500</v>
      </c>
      <c r="AQW11" s="6">
        <v>36532.968000000001</v>
      </c>
      <c r="AQX11" s="6">
        <v>0</v>
      </c>
      <c r="AQY11" s="6"/>
      <c r="AQZ11" s="6"/>
      <c r="ARA11" s="6">
        <v>1857000</v>
      </c>
      <c r="ARB11" s="6">
        <v>189100</v>
      </c>
      <c r="ARC11" s="6"/>
      <c r="ARD11" s="6">
        <v>72000</v>
      </c>
      <c r="ARE11" s="6">
        <v>1506206807.974</v>
      </c>
      <c r="ARF11" s="6">
        <v>17943314305</v>
      </c>
      <c r="ARG11" s="6"/>
      <c r="ARH11" s="6">
        <v>22642897050</v>
      </c>
      <c r="ARI11" s="6">
        <v>12500000000</v>
      </c>
      <c r="ARJ11" s="6">
        <v>7650968481</v>
      </c>
      <c r="ARK11" s="6">
        <v>83424296663.175003</v>
      </c>
      <c r="ARL11" s="6">
        <v>395600</v>
      </c>
      <c r="ARM11" s="6">
        <v>152000</v>
      </c>
      <c r="ARN11" s="6">
        <v>311900</v>
      </c>
      <c r="ARO11" s="6"/>
      <c r="ARP11" s="6">
        <v>21825175526.592003</v>
      </c>
      <c r="ARQ11" s="6"/>
      <c r="ARR11" s="6"/>
      <c r="ARS11" s="6">
        <v>5770099505.8950005</v>
      </c>
      <c r="ART11" s="6">
        <v>221439699.61000001</v>
      </c>
      <c r="ARU11" s="6">
        <v>16203375.944</v>
      </c>
      <c r="ARV11" s="6">
        <v>101100</v>
      </c>
      <c r="ARW11" s="6">
        <v>12451881741</v>
      </c>
      <c r="ARX11" s="6">
        <v>118413653260</v>
      </c>
      <c r="ARY11" s="6">
        <v>25083301818</v>
      </c>
      <c r="ARZ11" s="6"/>
      <c r="ASA11" s="6"/>
      <c r="ASB11" s="6">
        <v>19489280000</v>
      </c>
      <c r="ASC11" s="6"/>
      <c r="ASD11" s="6">
        <v>257000</v>
      </c>
      <c r="ASE11" s="6">
        <v>1615000</v>
      </c>
      <c r="ASF11" s="6">
        <v>940000000</v>
      </c>
      <c r="ASG11" s="6">
        <v>63015263055.514</v>
      </c>
      <c r="ASH11" s="6"/>
      <c r="ASI11" s="6"/>
      <c r="ASJ11" s="6">
        <v>4458.1549999999997</v>
      </c>
      <c r="ASK11" s="6">
        <v>22010978575.962002</v>
      </c>
      <c r="ASL11" s="6">
        <v>79900</v>
      </c>
      <c r="ASM11" s="6">
        <v>52832.805</v>
      </c>
      <c r="ASN11" s="6">
        <v>100300</v>
      </c>
      <c r="ASO11" s="6">
        <v>216000</v>
      </c>
      <c r="ASP11" s="6">
        <v>1012000</v>
      </c>
      <c r="ASQ11" s="6">
        <v>6973462198.5</v>
      </c>
      <c r="ASR11" s="6">
        <v>14033316000</v>
      </c>
      <c r="ASS11" s="6">
        <v>2012242897.8800001</v>
      </c>
      <c r="AST11" s="6">
        <v>601424814.93499994</v>
      </c>
      <c r="ASU11" s="6"/>
      <c r="ASV11" s="6">
        <v>336000</v>
      </c>
      <c r="ASW11" s="6"/>
      <c r="ASX11" s="6">
        <v>70200</v>
      </c>
      <c r="ASY11" s="6">
        <v>91561273592.490005</v>
      </c>
      <c r="ASZ11" s="6">
        <v>101800</v>
      </c>
      <c r="ATA11" s="6">
        <v>41588101714.5</v>
      </c>
      <c r="ATB11" s="6">
        <v>81900</v>
      </c>
      <c r="ATC11" s="6">
        <v>81200</v>
      </c>
      <c r="ATD11" s="6">
        <v>2304000</v>
      </c>
      <c r="ATE11" s="6">
        <v>2414741574.5999999</v>
      </c>
      <c r="ATF11" s="6">
        <v>1408209778.8</v>
      </c>
      <c r="ATG11" s="6">
        <v>14866475000</v>
      </c>
      <c r="ATH11" s="6">
        <v>1184000</v>
      </c>
      <c r="ATI11" s="6">
        <v>23989700000</v>
      </c>
      <c r="ATJ11" s="6">
        <v>1223000</v>
      </c>
      <c r="ATK11" s="6">
        <v>90500</v>
      </c>
      <c r="ATL11" s="6"/>
      <c r="ATM11" s="6"/>
      <c r="ATN11" s="6"/>
      <c r="ATO11" s="6"/>
      <c r="ATP11" s="6">
        <v>150200</v>
      </c>
      <c r="ATQ11" s="6">
        <v>3066.636</v>
      </c>
      <c r="ATR11" s="6">
        <v>29327217452.796001</v>
      </c>
      <c r="ATS11" s="6">
        <v>25936187814.007999</v>
      </c>
      <c r="ATT11" s="6">
        <v>7037630223.25</v>
      </c>
      <c r="ATU11" s="6">
        <v>449240000</v>
      </c>
      <c r="ATV11" s="6">
        <v>6581708014.3000002</v>
      </c>
      <c r="ATW11" s="6"/>
      <c r="ATX11" s="6">
        <v>16068490603.549999</v>
      </c>
      <c r="ATY11" s="6"/>
      <c r="ATZ11" s="6"/>
      <c r="AUA11" s="6">
        <v>26720000</v>
      </c>
      <c r="AUB11" s="6">
        <v>93479967009.664001</v>
      </c>
      <c r="AUC11" s="6">
        <v>78790580237.104004</v>
      </c>
      <c r="AUD11" s="6">
        <v>156000</v>
      </c>
      <c r="AUE11" s="6"/>
      <c r="AUF11" s="6"/>
      <c r="AUG11" s="6">
        <v>268000</v>
      </c>
      <c r="AUH11" s="6">
        <v>184300</v>
      </c>
      <c r="AUI11" s="6">
        <v>149200</v>
      </c>
      <c r="AUJ11" s="6">
        <v>4212000</v>
      </c>
      <c r="AUK11" s="6">
        <v>2529000</v>
      </c>
      <c r="AUL11" s="6">
        <v>2348138027.2799997</v>
      </c>
      <c r="AUM11" s="6">
        <v>1666822524.336</v>
      </c>
      <c r="AUN11" s="6">
        <v>252000</v>
      </c>
      <c r="AUO11" s="6">
        <v>23000</v>
      </c>
      <c r="AUP11" s="6">
        <v>372000</v>
      </c>
      <c r="AUQ11" s="6">
        <v>407920000</v>
      </c>
      <c r="AUR11" s="6">
        <v>483000</v>
      </c>
      <c r="AUS11" s="6"/>
      <c r="AUT11" s="6">
        <v>388000</v>
      </c>
      <c r="AUU11" s="6">
        <v>404000</v>
      </c>
      <c r="AUV11" s="6">
        <v>126000</v>
      </c>
      <c r="AUW11" s="6">
        <v>1230000</v>
      </c>
      <c r="AUX11" s="6">
        <v>488000</v>
      </c>
      <c r="AUY11" s="6"/>
      <c r="AUZ11" s="6"/>
      <c r="AVA11" s="6"/>
      <c r="AVB11" s="6">
        <v>11333533805.369999</v>
      </c>
      <c r="AVC11" s="6">
        <v>360000000</v>
      </c>
      <c r="AVD11" s="6">
        <v>1411000</v>
      </c>
      <c r="AVE11" s="6">
        <v>8600</v>
      </c>
      <c r="AVF11" s="6">
        <v>5025000000</v>
      </c>
      <c r="AVG11" s="6">
        <v>11111575663.695999</v>
      </c>
      <c r="AVH11" s="6">
        <v>185800</v>
      </c>
      <c r="AVI11" s="6">
        <v>8194315688</v>
      </c>
      <c r="AVJ11" s="6">
        <v>122000</v>
      </c>
      <c r="AVK11" s="6">
        <v>215000</v>
      </c>
      <c r="AVL11" s="6"/>
      <c r="AVM11" s="6">
        <v>4000</v>
      </c>
      <c r="AVN11" s="6">
        <v>348000</v>
      </c>
      <c r="AVO11" s="6">
        <v>9579763883.1599998</v>
      </c>
      <c r="AVP11" s="6">
        <v>8658051228658.4678</v>
      </c>
    </row>
    <row r="12" spans="1:1264" x14ac:dyDescent="0.25">
      <c r="A12" t="s">
        <v>12090</v>
      </c>
      <c r="B12" s="6"/>
      <c r="C12" s="6">
        <v>451500</v>
      </c>
      <c r="D12" s="6">
        <v>27900</v>
      </c>
      <c r="E12" s="6">
        <v>135000</v>
      </c>
      <c r="F12" s="6">
        <v>72400</v>
      </c>
      <c r="G12" s="6">
        <v>951000</v>
      </c>
      <c r="H12" s="6">
        <v>61700</v>
      </c>
      <c r="I12" s="6">
        <v>372000</v>
      </c>
      <c r="J12" s="6">
        <v>34927789682.015999</v>
      </c>
      <c r="K12" s="6">
        <v>17974158206.507999</v>
      </c>
      <c r="L12" s="6">
        <v>1384000</v>
      </c>
      <c r="M12" s="6"/>
      <c r="N12" s="6">
        <v>61899106653.884003</v>
      </c>
      <c r="O12" s="6">
        <v>3280110230.4359999</v>
      </c>
      <c r="P12" s="6"/>
      <c r="Q12" s="6">
        <v>96000</v>
      </c>
      <c r="R12" s="6">
        <v>12792481183.01</v>
      </c>
      <c r="S12" s="6">
        <v>528000</v>
      </c>
      <c r="T12" s="6">
        <v>5953838000</v>
      </c>
      <c r="U12" s="6">
        <v>0</v>
      </c>
      <c r="V12" s="6">
        <v>36916570704</v>
      </c>
      <c r="W12" s="6">
        <v>40608227774.399994</v>
      </c>
      <c r="X12" s="6">
        <v>29763961468.293999</v>
      </c>
      <c r="Y12" s="6"/>
      <c r="Z12" s="6"/>
      <c r="AA12" s="6"/>
      <c r="AB12" s="6">
        <v>129000</v>
      </c>
      <c r="AC12" s="6"/>
      <c r="AD12" s="6"/>
      <c r="AE12" s="6"/>
      <c r="AF12" s="6">
        <v>57000</v>
      </c>
      <c r="AG12" s="6"/>
      <c r="AH12" s="6">
        <v>74851073820.23999</v>
      </c>
      <c r="AI12" s="6"/>
      <c r="AJ12" s="6"/>
      <c r="AK12" s="6">
        <v>104137558000</v>
      </c>
      <c r="AL12" s="6">
        <v>7490244632</v>
      </c>
      <c r="AM12" s="6"/>
      <c r="AN12" s="6">
        <v>109320667014.3</v>
      </c>
      <c r="AO12" s="6">
        <v>7576294640.6169996</v>
      </c>
      <c r="AP12" s="6">
        <v>16800</v>
      </c>
      <c r="AQ12" s="6"/>
      <c r="AR12" s="6">
        <v>5687040000</v>
      </c>
      <c r="AS12" s="6"/>
      <c r="AT12" s="6">
        <v>310559216956.51202</v>
      </c>
      <c r="AU12" s="6"/>
      <c r="AV12" s="6"/>
      <c r="AW12" s="6">
        <v>153000</v>
      </c>
      <c r="AX12" s="6">
        <v>2157189303.1090002</v>
      </c>
      <c r="AY12" s="6">
        <v>158049246.96000001</v>
      </c>
      <c r="AZ12" s="6"/>
      <c r="BA12" s="6"/>
      <c r="BB12" s="6"/>
      <c r="BC12" s="6">
        <v>266258848612.76801</v>
      </c>
      <c r="BD12" s="6">
        <v>13383763020</v>
      </c>
      <c r="BE12" s="6">
        <v>174000000</v>
      </c>
      <c r="BF12" s="6"/>
      <c r="BG12" s="6">
        <v>317000</v>
      </c>
      <c r="BH12" s="6"/>
      <c r="BI12" s="6">
        <v>51421867181.880005</v>
      </c>
      <c r="BJ12" s="6">
        <v>1288882384.9979999</v>
      </c>
      <c r="BK12" s="6">
        <v>12154166000</v>
      </c>
      <c r="BL12" s="6">
        <v>20981722259.400002</v>
      </c>
      <c r="BM12" s="6">
        <v>80167624516</v>
      </c>
      <c r="BN12" s="6">
        <v>135737.78899999999</v>
      </c>
      <c r="BO12" s="6">
        <v>1175270234.4109998</v>
      </c>
      <c r="BP12" s="6">
        <v>416416283.38799995</v>
      </c>
      <c r="BQ12" s="6"/>
      <c r="BR12" s="6"/>
      <c r="BS12" s="6"/>
      <c r="BT12" s="6">
        <v>49225.275000000001</v>
      </c>
      <c r="BU12" s="6">
        <v>49801.1</v>
      </c>
      <c r="BV12" s="6">
        <v>313781.3</v>
      </c>
      <c r="BW12" s="6">
        <v>439301.17499999999</v>
      </c>
      <c r="BX12" s="6">
        <v>421135136.44</v>
      </c>
      <c r="BY12" s="6">
        <v>504718762.89400005</v>
      </c>
      <c r="BZ12" s="6">
        <v>91613944.180000007</v>
      </c>
      <c r="CA12" s="6">
        <v>150465512.058</v>
      </c>
      <c r="CB12" s="6">
        <v>3230980784.197</v>
      </c>
      <c r="CC12" s="6">
        <v>2649934895.9260001</v>
      </c>
      <c r="CD12" s="6">
        <v>11339216705.673</v>
      </c>
      <c r="CE12" s="6">
        <v>11910992086.825001</v>
      </c>
      <c r="CF12" s="6">
        <v>2144000000</v>
      </c>
      <c r="CG12" s="6">
        <v>7080000</v>
      </c>
      <c r="CH12" s="6">
        <v>7310000</v>
      </c>
      <c r="CI12" s="6">
        <v>7490000</v>
      </c>
      <c r="CJ12" s="6">
        <v>1091590272.9069998</v>
      </c>
      <c r="CK12" s="6">
        <v>2012798280.9520001</v>
      </c>
      <c r="CL12" s="6">
        <v>417569141.99599999</v>
      </c>
      <c r="CM12" s="6">
        <v>165408827.05399999</v>
      </c>
      <c r="CN12" s="6"/>
      <c r="CO12" s="6">
        <v>169661608.45600003</v>
      </c>
      <c r="CP12" s="6">
        <v>86923596.230000004</v>
      </c>
      <c r="CQ12" s="6">
        <v>170000</v>
      </c>
      <c r="CR12" s="6">
        <v>160000</v>
      </c>
      <c r="CS12" s="6">
        <v>160000</v>
      </c>
      <c r="CT12" s="6">
        <v>1653859.987</v>
      </c>
      <c r="CU12" s="6">
        <v>375432971.55399996</v>
      </c>
      <c r="CV12" s="6">
        <v>6824673275.4710007</v>
      </c>
      <c r="CW12" s="6"/>
      <c r="CX12" s="6"/>
      <c r="CY12" s="6"/>
      <c r="CZ12" s="6">
        <v>309221817.35699999</v>
      </c>
      <c r="DA12" s="6">
        <v>551454146.96000004</v>
      </c>
      <c r="DB12" s="6">
        <v>518130413.75800002</v>
      </c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>
        <v>200000</v>
      </c>
      <c r="DN12" s="6">
        <v>200000</v>
      </c>
      <c r="DO12" s="6">
        <v>139802.17499999999</v>
      </c>
      <c r="DP12" s="6">
        <v>195048.10399999999</v>
      </c>
      <c r="DQ12" s="6">
        <v>253290.372</v>
      </c>
      <c r="DR12" s="6">
        <v>331613.408</v>
      </c>
      <c r="DS12" s="6">
        <v>113710.296</v>
      </c>
      <c r="DT12" s="6">
        <v>94395.91</v>
      </c>
      <c r="DU12" s="6"/>
      <c r="DV12" s="6"/>
      <c r="DW12" s="6"/>
      <c r="DX12" s="6"/>
      <c r="DY12" s="6"/>
      <c r="DZ12" s="6"/>
      <c r="EA12" s="6">
        <v>777414244.65999997</v>
      </c>
      <c r="EB12" s="6"/>
      <c r="EC12" s="6">
        <v>1930826.811</v>
      </c>
      <c r="ED12" s="6">
        <v>1231000</v>
      </c>
      <c r="EE12" s="6">
        <v>146000</v>
      </c>
      <c r="EF12" s="6">
        <v>89043223.5</v>
      </c>
      <c r="EG12" s="6">
        <v>92569536.897</v>
      </c>
      <c r="EH12" s="6">
        <v>220000</v>
      </c>
      <c r="EI12" s="6">
        <v>92709574.101999998</v>
      </c>
      <c r="EJ12" s="6">
        <v>160331894.33199999</v>
      </c>
      <c r="EK12" s="6">
        <v>138358279.90399998</v>
      </c>
      <c r="EL12" s="6">
        <v>85209322.327999994</v>
      </c>
      <c r="EM12" s="6">
        <v>16639387.583999999</v>
      </c>
      <c r="EN12" s="6"/>
      <c r="EO12" s="6"/>
      <c r="EP12" s="6"/>
      <c r="EQ12" s="6">
        <v>111228200000</v>
      </c>
      <c r="ER12" s="6">
        <v>1038001426.24</v>
      </c>
      <c r="ES12" s="6"/>
      <c r="ET12" s="6">
        <v>28890000</v>
      </c>
      <c r="EU12" s="6"/>
      <c r="EV12" s="6">
        <v>153820000</v>
      </c>
      <c r="EW12" s="6">
        <v>1148600000</v>
      </c>
      <c r="EX12" s="6"/>
      <c r="EY12" s="6"/>
      <c r="EZ12" s="6"/>
      <c r="FA12" s="6"/>
      <c r="FB12" s="6">
        <v>42810000</v>
      </c>
      <c r="FC12" s="6">
        <v>304975000</v>
      </c>
      <c r="FD12" s="6"/>
      <c r="FE12" s="6"/>
      <c r="FF12" s="6">
        <v>2689600000</v>
      </c>
      <c r="FG12" s="6">
        <v>3111000000</v>
      </c>
      <c r="FH12" s="6">
        <v>213570000</v>
      </c>
      <c r="FI12" s="6">
        <v>613158000</v>
      </c>
      <c r="FJ12" s="6"/>
      <c r="FK12" s="6">
        <v>604190000</v>
      </c>
      <c r="FL12" s="6">
        <v>118630000</v>
      </c>
      <c r="FM12" s="6">
        <v>117130000</v>
      </c>
      <c r="FN12" s="6">
        <v>121340000</v>
      </c>
      <c r="FO12" s="6"/>
      <c r="FP12" s="6"/>
      <c r="FQ12" s="6">
        <v>470000</v>
      </c>
      <c r="FR12" s="6">
        <v>470000</v>
      </c>
      <c r="FS12" s="6"/>
      <c r="FT12" s="6"/>
      <c r="FU12" s="6">
        <v>80000</v>
      </c>
      <c r="FV12" s="6">
        <v>80000</v>
      </c>
      <c r="FW12" s="6"/>
      <c r="FX12" s="6"/>
      <c r="FY12" s="6"/>
      <c r="FZ12" s="6"/>
      <c r="GA12" s="6"/>
      <c r="GB12" s="6">
        <v>10617840000</v>
      </c>
      <c r="GC12" s="6">
        <v>10595850000</v>
      </c>
      <c r="GD12" s="6">
        <v>10611220000</v>
      </c>
      <c r="GE12" s="6">
        <v>10622240000</v>
      </c>
      <c r="GF12" s="6"/>
      <c r="GG12" s="6">
        <v>112520000</v>
      </c>
      <c r="GH12" s="6">
        <v>128800000</v>
      </c>
      <c r="GI12" s="6"/>
      <c r="GJ12" s="6"/>
      <c r="GK12" s="6"/>
      <c r="GL12" s="6"/>
      <c r="GM12" s="6"/>
      <c r="GN12" s="6"/>
      <c r="GO12" s="6"/>
      <c r="GP12" s="6"/>
      <c r="GQ12" s="6">
        <v>80000</v>
      </c>
      <c r="GR12" s="6">
        <v>90000</v>
      </c>
      <c r="GS12" s="6">
        <v>90000</v>
      </c>
      <c r="GT12" s="6">
        <v>70000</v>
      </c>
      <c r="GU12" s="6">
        <v>70000</v>
      </c>
      <c r="GV12" s="6">
        <v>70000</v>
      </c>
      <c r="GW12" s="6"/>
      <c r="GX12" s="6"/>
      <c r="GY12" s="6"/>
      <c r="GZ12" s="6">
        <v>4309582896.5299997</v>
      </c>
      <c r="HA12" s="6">
        <v>1034237984.3499999</v>
      </c>
      <c r="HB12" s="6"/>
      <c r="HC12" s="6"/>
      <c r="HD12" s="6"/>
      <c r="HE12" s="6"/>
      <c r="HF12" s="6"/>
      <c r="HG12" s="6">
        <v>3189749000</v>
      </c>
      <c r="HH12" s="6">
        <v>2467289625</v>
      </c>
      <c r="HI12" s="6">
        <v>3270000</v>
      </c>
      <c r="HJ12" s="6">
        <v>3280000</v>
      </c>
      <c r="HK12" s="6">
        <v>45760000</v>
      </c>
      <c r="HL12" s="6">
        <v>12841094250</v>
      </c>
      <c r="HM12" s="6">
        <v>4500000000</v>
      </c>
      <c r="HN12" s="6">
        <v>105935750.853</v>
      </c>
      <c r="HO12" s="6">
        <v>661894553</v>
      </c>
      <c r="HP12" s="6">
        <v>966923464</v>
      </c>
      <c r="HQ12" s="6">
        <v>1523024781</v>
      </c>
      <c r="HR12" s="6"/>
      <c r="HS12" s="6">
        <v>376110000</v>
      </c>
      <c r="HT12" s="6"/>
      <c r="HU12" s="6"/>
      <c r="HV12" s="6"/>
      <c r="HW12" s="6">
        <v>289000</v>
      </c>
      <c r="HX12" s="6">
        <v>87840000</v>
      </c>
      <c r="HY12" s="6">
        <v>81960000</v>
      </c>
      <c r="HZ12" s="6">
        <v>4460000</v>
      </c>
      <c r="IA12" s="6">
        <v>910000</v>
      </c>
      <c r="IB12" s="6">
        <v>690000</v>
      </c>
      <c r="IC12" s="6">
        <v>700000</v>
      </c>
      <c r="ID12" s="6"/>
      <c r="IE12" s="6"/>
      <c r="IF12" s="6"/>
      <c r="IG12" s="6"/>
      <c r="IH12" s="6"/>
      <c r="II12" s="6">
        <v>430870000</v>
      </c>
      <c r="IJ12" s="6">
        <v>85290000</v>
      </c>
      <c r="IK12" s="6"/>
      <c r="IL12" s="6"/>
      <c r="IM12" s="6">
        <v>430000</v>
      </c>
      <c r="IN12" s="6">
        <v>3994900000</v>
      </c>
      <c r="IO12" s="6">
        <v>3969800000</v>
      </c>
      <c r="IP12" s="6"/>
      <c r="IQ12" s="6"/>
      <c r="IR12" s="6"/>
      <c r="IS12" s="6"/>
      <c r="IT12" s="6"/>
      <c r="IU12" s="6">
        <v>2125508.1440000003</v>
      </c>
      <c r="IV12" s="6">
        <v>95000</v>
      </c>
      <c r="IW12" s="6">
        <v>280000</v>
      </c>
      <c r="IX12" s="6">
        <v>390000</v>
      </c>
      <c r="IY12" s="6">
        <v>106800000</v>
      </c>
      <c r="IZ12" s="6"/>
      <c r="JA12" s="6"/>
      <c r="JB12" s="6">
        <v>280000</v>
      </c>
      <c r="JC12" s="6">
        <v>390000</v>
      </c>
      <c r="JD12" s="6"/>
      <c r="JE12" s="6"/>
      <c r="JF12" s="6"/>
      <c r="JG12" s="6">
        <v>38490031.608000003</v>
      </c>
      <c r="JH12" s="6">
        <v>45471000</v>
      </c>
      <c r="JI12" s="6">
        <v>63119764.814999998</v>
      </c>
      <c r="JJ12" s="6">
        <v>7584448.4560000002</v>
      </c>
      <c r="JK12" s="6"/>
      <c r="JL12" s="6">
        <v>404000</v>
      </c>
      <c r="JM12" s="6">
        <v>190000</v>
      </c>
      <c r="JN12" s="6"/>
      <c r="JO12" s="6"/>
      <c r="JP12" s="6"/>
      <c r="JQ12" s="6"/>
      <c r="JR12" s="6">
        <v>72222401.664000005</v>
      </c>
      <c r="JS12" s="6">
        <v>4646980000</v>
      </c>
      <c r="JT12" s="6"/>
      <c r="JU12" s="6"/>
      <c r="JV12" s="6">
        <v>141000</v>
      </c>
      <c r="JW12" s="6">
        <v>145000</v>
      </c>
      <c r="JX12" s="6"/>
      <c r="JY12" s="6">
        <v>212958.068</v>
      </c>
      <c r="JZ12" s="6">
        <v>1055735.9139999999</v>
      </c>
      <c r="KA12" s="6">
        <v>982289.44799999997</v>
      </c>
      <c r="KB12" s="6"/>
      <c r="KC12" s="6"/>
      <c r="KD12" s="6"/>
      <c r="KE12" s="6"/>
      <c r="KF12" s="6">
        <v>14920000</v>
      </c>
      <c r="KG12" s="6"/>
      <c r="KH12" s="6">
        <v>242040000</v>
      </c>
      <c r="KI12" s="6">
        <v>240300000</v>
      </c>
      <c r="KJ12" s="6">
        <v>240560000</v>
      </c>
      <c r="KK12" s="6"/>
      <c r="KL12" s="6"/>
      <c r="KM12" s="6">
        <v>1289420964.2910001</v>
      </c>
      <c r="KN12" s="6">
        <v>1655840000</v>
      </c>
      <c r="KO12" s="6">
        <v>26581368.096000001</v>
      </c>
      <c r="KP12" s="6">
        <v>2009324209.8359997</v>
      </c>
      <c r="KQ12" s="6">
        <v>1376675477.6819997</v>
      </c>
      <c r="KR12" s="6"/>
      <c r="KS12" s="6"/>
      <c r="KT12" s="6"/>
      <c r="KU12" s="6">
        <v>116910000</v>
      </c>
      <c r="KV12" s="6">
        <v>32950000</v>
      </c>
      <c r="KW12" s="6">
        <v>76140000</v>
      </c>
      <c r="KX12" s="6"/>
      <c r="KY12" s="6"/>
      <c r="KZ12" s="6"/>
      <c r="LA12" s="6"/>
      <c r="LB12" s="6">
        <v>127130000</v>
      </c>
      <c r="LC12" s="6">
        <v>73380000</v>
      </c>
      <c r="LD12" s="6"/>
      <c r="LE12" s="6">
        <v>40460000</v>
      </c>
      <c r="LF12" s="6"/>
      <c r="LG12" s="6">
        <v>3982300000</v>
      </c>
      <c r="LH12" s="6">
        <v>19520000</v>
      </c>
      <c r="LI12" s="6">
        <v>37980000</v>
      </c>
      <c r="LJ12" s="6">
        <v>52650000</v>
      </c>
      <c r="LK12" s="6"/>
      <c r="LL12" s="6"/>
      <c r="LM12" s="6"/>
      <c r="LN12" s="6">
        <v>190000</v>
      </c>
      <c r="LO12" s="6">
        <v>190000</v>
      </c>
      <c r="LP12" s="6">
        <v>190000</v>
      </c>
      <c r="LQ12" s="6">
        <v>220000</v>
      </c>
      <c r="LR12" s="6">
        <v>125695000</v>
      </c>
      <c r="LS12" s="6">
        <v>78609000</v>
      </c>
      <c r="LT12" s="6">
        <v>239210000</v>
      </c>
      <c r="LU12" s="6">
        <v>234860000</v>
      </c>
      <c r="LV12" s="6">
        <v>220000</v>
      </c>
      <c r="LW12" s="6">
        <v>440000</v>
      </c>
      <c r="LX12" s="6">
        <v>600000</v>
      </c>
      <c r="LY12" s="6">
        <v>720000</v>
      </c>
      <c r="LZ12" s="6"/>
      <c r="MA12" s="6"/>
      <c r="MB12" s="6"/>
      <c r="MC12" s="6"/>
      <c r="MD12" s="6"/>
      <c r="ME12" s="6">
        <v>265220000</v>
      </c>
      <c r="MF12" s="6"/>
      <c r="MG12" s="6"/>
      <c r="MH12" s="6">
        <v>1586680000</v>
      </c>
      <c r="MI12" s="6">
        <v>1624520000</v>
      </c>
      <c r="MJ12" s="6"/>
      <c r="MK12" s="6">
        <v>898630000</v>
      </c>
      <c r="ML12" s="6">
        <v>1997260000</v>
      </c>
      <c r="MM12" s="6">
        <v>2663020000</v>
      </c>
      <c r="MN12" s="6">
        <v>3698630000</v>
      </c>
      <c r="MO12" s="6">
        <v>10947500000</v>
      </c>
      <c r="MP12" s="6">
        <v>11312580000</v>
      </c>
      <c r="MQ12" s="6">
        <v>1000000</v>
      </c>
      <c r="MR12" s="6">
        <v>1020000</v>
      </c>
      <c r="MS12" s="6">
        <v>312142000</v>
      </c>
      <c r="MT12" s="6">
        <v>296950000</v>
      </c>
      <c r="MU12" s="6"/>
      <c r="MV12" s="6"/>
      <c r="MW12" s="6"/>
      <c r="MX12" s="6"/>
      <c r="MY12" s="6">
        <v>23370000</v>
      </c>
      <c r="MZ12" s="6">
        <v>24200000</v>
      </c>
      <c r="NA12" s="6">
        <v>23520000</v>
      </c>
      <c r="NB12" s="6">
        <v>290000</v>
      </c>
      <c r="NC12" s="6">
        <v>300000</v>
      </c>
      <c r="ND12" s="6">
        <v>300000</v>
      </c>
      <c r="NE12" s="6">
        <v>290000</v>
      </c>
      <c r="NF12" s="6">
        <v>290000</v>
      </c>
      <c r="NG12" s="6">
        <v>220000</v>
      </c>
      <c r="NH12" s="6">
        <v>220000</v>
      </c>
      <c r="NI12" s="6">
        <v>740000</v>
      </c>
      <c r="NJ12" s="6">
        <v>780000</v>
      </c>
      <c r="NK12" s="6">
        <v>660000</v>
      </c>
      <c r="NL12" s="6">
        <v>200460000</v>
      </c>
      <c r="NM12" s="6">
        <v>203380000</v>
      </c>
      <c r="NN12" s="6">
        <v>60000</v>
      </c>
      <c r="NO12" s="6">
        <v>50000</v>
      </c>
      <c r="NP12" s="6">
        <v>434980000</v>
      </c>
      <c r="NQ12" s="6">
        <v>222150000</v>
      </c>
      <c r="NR12" s="6">
        <v>10000</v>
      </c>
      <c r="NS12" s="6">
        <v>10000</v>
      </c>
      <c r="NT12" s="6">
        <v>10000</v>
      </c>
      <c r="NU12" s="6">
        <v>10000</v>
      </c>
      <c r="NV12" s="6"/>
      <c r="NW12" s="6"/>
      <c r="NX12" s="6"/>
      <c r="NY12" s="6"/>
      <c r="NZ12" s="6">
        <v>410000</v>
      </c>
      <c r="OA12" s="6">
        <v>1570000</v>
      </c>
      <c r="OB12" s="6">
        <v>140000</v>
      </c>
      <c r="OC12" s="6">
        <v>140000</v>
      </c>
      <c r="OD12" s="6">
        <v>10830000</v>
      </c>
      <c r="OE12" s="6">
        <v>130000</v>
      </c>
      <c r="OF12" s="6">
        <v>130000</v>
      </c>
      <c r="OG12" s="6">
        <v>130000</v>
      </c>
      <c r="OH12" s="6"/>
      <c r="OI12" s="6"/>
      <c r="OJ12" s="6"/>
      <c r="OK12" s="6">
        <v>113865000</v>
      </c>
      <c r="OL12" s="6"/>
      <c r="OM12" s="6"/>
      <c r="ON12" s="6"/>
      <c r="OO12" s="6"/>
      <c r="OP12" s="6">
        <v>3244000</v>
      </c>
      <c r="OQ12" s="6"/>
      <c r="OR12" s="6">
        <v>412722000</v>
      </c>
      <c r="OS12" s="6">
        <v>37737000</v>
      </c>
      <c r="OT12" s="6"/>
      <c r="OU12" s="6"/>
      <c r="OV12" s="6"/>
      <c r="OW12" s="6">
        <v>183780000</v>
      </c>
      <c r="OX12" s="6">
        <v>187890000</v>
      </c>
      <c r="OY12" s="6"/>
      <c r="OZ12" s="6"/>
      <c r="PA12" s="6">
        <v>11800000</v>
      </c>
      <c r="PB12" s="6">
        <v>17358187.719999999</v>
      </c>
      <c r="PC12" s="6">
        <v>66054000</v>
      </c>
      <c r="PD12" s="6"/>
      <c r="PE12" s="6"/>
      <c r="PF12" s="6"/>
      <c r="PG12" s="6">
        <v>1180000</v>
      </c>
      <c r="PH12" s="6">
        <v>1200000</v>
      </c>
      <c r="PI12" s="6">
        <v>1230000</v>
      </c>
      <c r="PJ12" s="6">
        <v>1230000</v>
      </c>
      <c r="PK12" s="6">
        <v>1120000</v>
      </c>
      <c r="PL12" s="6">
        <v>23510000</v>
      </c>
      <c r="PM12" s="6">
        <v>45000000</v>
      </c>
      <c r="PN12" s="6">
        <v>23690000</v>
      </c>
      <c r="PO12" s="6">
        <v>12610000</v>
      </c>
      <c r="PP12" s="6"/>
      <c r="PQ12" s="6">
        <v>24330389.903999999</v>
      </c>
      <c r="PR12" s="6">
        <v>110000</v>
      </c>
      <c r="PS12" s="6">
        <v>570462528.222</v>
      </c>
      <c r="PT12" s="6"/>
      <c r="PU12" s="6"/>
      <c r="PV12" s="6"/>
      <c r="PW12" s="6">
        <v>280638.65500000003</v>
      </c>
      <c r="PX12" s="6">
        <v>31645.856</v>
      </c>
      <c r="PY12" s="6">
        <v>77582.164000000004</v>
      </c>
      <c r="PZ12" s="6">
        <v>2615830000</v>
      </c>
      <c r="QA12" s="6">
        <v>2951840000</v>
      </c>
      <c r="QB12" s="6">
        <v>200000</v>
      </c>
      <c r="QC12" s="6">
        <v>200000</v>
      </c>
      <c r="QD12" s="6">
        <v>9220991.8480000012</v>
      </c>
      <c r="QE12" s="6"/>
      <c r="QF12" s="6"/>
      <c r="QG12" s="6"/>
      <c r="QH12" s="6"/>
      <c r="QI12" s="6">
        <v>359011252.208</v>
      </c>
      <c r="QJ12" s="6">
        <v>131006000</v>
      </c>
      <c r="QK12" s="6">
        <v>128603000</v>
      </c>
      <c r="QL12" s="6">
        <v>783399.43799999985</v>
      </c>
      <c r="QM12" s="6">
        <v>80000</v>
      </c>
      <c r="QN12" s="6">
        <v>1218466.327</v>
      </c>
      <c r="QO12" s="6">
        <v>80000</v>
      </c>
      <c r="QP12" s="6">
        <v>707787.02399999998</v>
      </c>
      <c r="QQ12" s="6">
        <v>390000</v>
      </c>
      <c r="QR12" s="6">
        <v>80000</v>
      </c>
      <c r="QS12" s="6"/>
      <c r="QT12" s="6"/>
      <c r="QU12" s="6"/>
      <c r="QV12" s="6"/>
      <c r="QW12" s="6">
        <v>11331000000</v>
      </c>
      <c r="QX12" s="6">
        <v>233570000</v>
      </c>
      <c r="QY12" s="6">
        <v>23087000</v>
      </c>
      <c r="QZ12" s="6">
        <v>73050000</v>
      </c>
      <c r="RA12" s="6"/>
      <c r="RB12" s="6"/>
      <c r="RC12" s="6"/>
      <c r="RD12" s="6"/>
      <c r="RE12" s="6">
        <v>286312.902</v>
      </c>
      <c r="RF12" s="6">
        <v>252314.41</v>
      </c>
      <c r="RG12" s="6">
        <v>236379.326</v>
      </c>
      <c r="RH12" s="6">
        <v>449618.82400000002</v>
      </c>
      <c r="RI12" s="6"/>
      <c r="RJ12" s="6">
        <v>566707.24800000002</v>
      </c>
      <c r="RK12" s="6">
        <v>470010.092</v>
      </c>
      <c r="RL12" s="6">
        <v>549892.20799999998</v>
      </c>
      <c r="RM12" s="6">
        <v>1625914.7179999999</v>
      </c>
      <c r="RN12" s="6">
        <v>49820000</v>
      </c>
      <c r="RO12" s="6">
        <v>54950000</v>
      </c>
      <c r="RP12" s="6"/>
      <c r="RQ12" s="6">
        <v>53120000</v>
      </c>
      <c r="RR12" s="6">
        <v>4679270000</v>
      </c>
      <c r="RS12" s="6">
        <v>473762000</v>
      </c>
      <c r="RT12" s="6">
        <v>2214852.537</v>
      </c>
      <c r="RU12" s="6">
        <v>526730.22400000005</v>
      </c>
      <c r="RV12" s="6"/>
      <c r="RW12" s="6"/>
      <c r="RX12" s="6"/>
      <c r="RY12" s="6"/>
      <c r="RZ12" s="6">
        <v>40000</v>
      </c>
      <c r="SA12" s="6"/>
      <c r="SB12" s="6">
        <v>200000</v>
      </c>
      <c r="SC12" s="6">
        <v>200000</v>
      </c>
      <c r="SD12" s="6">
        <v>200000</v>
      </c>
      <c r="SE12" s="6">
        <v>893975364.07700002</v>
      </c>
      <c r="SF12" s="6">
        <v>430775602.435</v>
      </c>
      <c r="SG12" s="6">
        <v>923736693.55699992</v>
      </c>
      <c r="SH12" s="6">
        <v>5656648021.3760004</v>
      </c>
      <c r="SI12" s="6">
        <v>5079724725</v>
      </c>
      <c r="SJ12" s="6">
        <v>10629750000</v>
      </c>
      <c r="SK12" s="6">
        <v>10593460000</v>
      </c>
      <c r="SL12" s="6">
        <v>38493.150999999998</v>
      </c>
      <c r="SM12" s="6">
        <v>5955256201</v>
      </c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>
        <v>6539330000</v>
      </c>
      <c r="TE12" s="6">
        <v>6019350000</v>
      </c>
      <c r="TF12" s="6"/>
      <c r="TG12" s="6"/>
      <c r="TH12" s="6"/>
      <c r="TI12" s="6">
        <v>139131000</v>
      </c>
      <c r="TJ12" s="6">
        <v>113234000</v>
      </c>
      <c r="TK12" s="6">
        <v>535252000</v>
      </c>
      <c r="TL12" s="6">
        <v>536472000</v>
      </c>
      <c r="TM12" s="6">
        <v>573988000</v>
      </c>
      <c r="TN12" s="6">
        <v>5580000</v>
      </c>
      <c r="TO12" s="6">
        <v>5600000</v>
      </c>
      <c r="TP12" s="6">
        <v>5780000</v>
      </c>
      <c r="TQ12" s="6">
        <v>5850000</v>
      </c>
      <c r="TR12" s="6">
        <v>5560000</v>
      </c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>
        <v>66180000</v>
      </c>
      <c r="UN12" s="6">
        <v>66330000</v>
      </c>
      <c r="UO12" s="6">
        <v>66290000</v>
      </c>
      <c r="UP12" s="6"/>
      <c r="UQ12" s="6"/>
      <c r="UR12" s="6"/>
      <c r="US12" s="6"/>
      <c r="UT12" s="6"/>
      <c r="UU12" s="6"/>
      <c r="UV12" s="6">
        <v>927500000</v>
      </c>
      <c r="UW12" s="6">
        <v>858500000</v>
      </c>
      <c r="UX12" s="6"/>
      <c r="UY12" s="6">
        <v>556400000</v>
      </c>
      <c r="UZ12" s="6">
        <v>566020000</v>
      </c>
      <c r="VA12" s="6">
        <v>559070000</v>
      </c>
      <c r="VB12" s="6"/>
      <c r="VC12" s="6"/>
      <c r="VD12" s="6"/>
      <c r="VE12" s="6">
        <v>437550000</v>
      </c>
      <c r="VF12" s="6">
        <v>8230000</v>
      </c>
      <c r="VG12" s="6"/>
      <c r="VH12" s="6"/>
      <c r="VI12" s="6">
        <v>43751000</v>
      </c>
      <c r="VJ12" s="6">
        <v>20395200000</v>
      </c>
      <c r="VK12" s="6"/>
      <c r="VL12" s="6">
        <v>823000</v>
      </c>
      <c r="VM12" s="6"/>
      <c r="VN12" s="6">
        <v>339960000</v>
      </c>
      <c r="VO12" s="6"/>
      <c r="VP12" s="6"/>
      <c r="VQ12" s="6"/>
      <c r="VR12" s="6">
        <v>153483403.34</v>
      </c>
      <c r="VS12" s="6">
        <v>4017729845.7449999</v>
      </c>
      <c r="VT12" s="6">
        <v>1000000000</v>
      </c>
      <c r="VU12" s="6">
        <v>1000000000</v>
      </c>
      <c r="VV12" s="6"/>
      <c r="VW12" s="6"/>
      <c r="VX12" s="6"/>
      <c r="VY12" s="6">
        <v>46230000</v>
      </c>
      <c r="VZ12" s="6"/>
      <c r="WA12" s="6"/>
      <c r="WB12" s="6">
        <v>4616000</v>
      </c>
      <c r="WC12" s="6">
        <v>4126000</v>
      </c>
      <c r="WD12" s="6"/>
      <c r="WE12" s="6"/>
      <c r="WF12" s="6"/>
      <c r="WG12" s="6">
        <v>14674000</v>
      </c>
      <c r="WH12" s="6">
        <v>13686000</v>
      </c>
      <c r="WI12" s="6">
        <v>19948000</v>
      </c>
      <c r="WJ12" s="6">
        <v>20507000</v>
      </c>
      <c r="WK12" s="6">
        <v>16690000</v>
      </c>
      <c r="WL12" s="6"/>
      <c r="WM12" s="6"/>
      <c r="WN12" s="6"/>
      <c r="WO12" s="6">
        <v>4785288082</v>
      </c>
      <c r="WP12" s="6"/>
      <c r="WQ12" s="6">
        <v>7631124344</v>
      </c>
      <c r="WR12" s="6">
        <v>142500000</v>
      </c>
      <c r="WS12" s="6">
        <v>59500000</v>
      </c>
      <c r="WT12" s="6">
        <v>179900000</v>
      </c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>
        <v>3568027891.0679998</v>
      </c>
      <c r="XF12" s="6"/>
      <c r="XG12" s="6"/>
      <c r="XH12" s="6">
        <v>17685349500</v>
      </c>
      <c r="XI12" s="6">
        <v>230000</v>
      </c>
      <c r="XJ12" s="6">
        <v>110000</v>
      </c>
      <c r="XK12" s="6">
        <v>590000</v>
      </c>
      <c r="XL12" s="6">
        <v>400000</v>
      </c>
      <c r="XM12" s="6">
        <v>940000</v>
      </c>
      <c r="XN12" s="6"/>
      <c r="XO12" s="6">
        <v>261443649.49599999</v>
      </c>
      <c r="XP12" s="6"/>
      <c r="XQ12" s="6"/>
      <c r="XR12" s="6"/>
      <c r="XS12" s="6"/>
      <c r="XT12" s="6">
        <v>22853331.329</v>
      </c>
      <c r="XU12" s="6"/>
      <c r="XV12" s="6">
        <v>23143997.508000001</v>
      </c>
      <c r="XW12" s="6">
        <v>22781058.464000002</v>
      </c>
      <c r="XX12" s="6">
        <v>20000</v>
      </c>
      <c r="XY12" s="6">
        <v>20000</v>
      </c>
      <c r="XZ12" s="6">
        <v>20000</v>
      </c>
      <c r="YA12" s="6">
        <v>20000</v>
      </c>
      <c r="YB12" s="6">
        <v>170000</v>
      </c>
      <c r="YC12" s="6">
        <v>2627110000</v>
      </c>
      <c r="YD12" s="6">
        <v>71180768.584000006</v>
      </c>
      <c r="YE12" s="6">
        <v>57000</v>
      </c>
      <c r="YF12" s="6"/>
      <c r="YG12" s="6"/>
      <c r="YH12" s="6"/>
      <c r="YI12" s="6"/>
      <c r="YJ12" s="6"/>
      <c r="YK12" s="6"/>
      <c r="YL12" s="6"/>
      <c r="YM12" s="6">
        <v>195438.34</v>
      </c>
      <c r="YN12" s="6">
        <v>97000</v>
      </c>
      <c r="YO12" s="6">
        <v>105000</v>
      </c>
      <c r="YP12" s="6">
        <v>59418.8</v>
      </c>
      <c r="YQ12" s="6">
        <v>91304.763999999996</v>
      </c>
      <c r="YR12" s="6">
        <v>729474.38500000001</v>
      </c>
      <c r="YS12" s="6">
        <v>98079.168000000005</v>
      </c>
      <c r="YT12" s="6">
        <v>224604.345</v>
      </c>
      <c r="YU12" s="6">
        <v>1384533.8189999999</v>
      </c>
      <c r="YV12" s="6"/>
      <c r="YW12" s="6">
        <v>64000</v>
      </c>
      <c r="YX12" s="6">
        <v>850000</v>
      </c>
      <c r="YY12" s="6">
        <v>1140000</v>
      </c>
      <c r="YZ12" s="6">
        <v>1370000</v>
      </c>
      <c r="ZA12" s="6"/>
      <c r="ZB12" s="6">
        <v>371541.538</v>
      </c>
      <c r="ZC12" s="6">
        <v>378425.42200000002</v>
      </c>
      <c r="ZD12" s="6">
        <v>423299.15299999999</v>
      </c>
      <c r="ZE12" s="6">
        <v>4607785.8789999997</v>
      </c>
      <c r="ZF12" s="6">
        <v>18833850.949000001</v>
      </c>
      <c r="ZG12" s="6">
        <v>190000</v>
      </c>
      <c r="ZH12" s="6">
        <v>947000</v>
      </c>
      <c r="ZI12" s="6"/>
      <c r="ZJ12" s="6">
        <v>81772.573999999993</v>
      </c>
      <c r="ZK12" s="6">
        <v>1466593.828</v>
      </c>
      <c r="ZL12" s="6">
        <v>2016200.7849999999</v>
      </c>
      <c r="ZM12" s="6"/>
      <c r="ZN12" s="6"/>
      <c r="ZO12" s="6">
        <v>2263894.4040000001</v>
      </c>
      <c r="ZP12" s="6">
        <v>59200000</v>
      </c>
      <c r="ZQ12" s="6">
        <v>74000</v>
      </c>
      <c r="ZR12" s="6">
        <v>10800000</v>
      </c>
      <c r="ZS12" s="6"/>
      <c r="ZT12" s="6"/>
      <c r="ZU12" s="6"/>
      <c r="ZV12" s="6"/>
      <c r="ZW12" s="6">
        <v>11390000</v>
      </c>
      <c r="ZX12" s="6">
        <v>197000</v>
      </c>
      <c r="ZY12" s="6">
        <v>204000</v>
      </c>
      <c r="ZZ12" s="6">
        <v>1803557.4609999999</v>
      </c>
      <c r="AAA12" s="6">
        <v>400000</v>
      </c>
      <c r="AAB12" s="6">
        <v>260000</v>
      </c>
      <c r="AAC12" s="6"/>
      <c r="AAD12" s="6">
        <v>550000</v>
      </c>
      <c r="AAE12" s="6">
        <v>26133268117</v>
      </c>
      <c r="AAF12" s="6">
        <v>458047045.30000001</v>
      </c>
      <c r="AAG12" s="6">
        <v>59018759.120999999</v>
      </c>
      <c r="AAH12" s="6">
        <v>35253822.240000002</v>
      </c>
      <c r="AAI12" s="6">
        <v>402434.321</v>
      </c>
      <c r="AAJ12" s="6">
        <v>44000</v>
      </c>
      <c r="AAK12" s="6">
        <v>50000</v>
      </c>
      <c r="AAL12" s="6">
        <v>220000</v>
      </c>
      <c r="AAM12" s="6">
        <v>168566573.49200001</v>
      </c>
      <c r="AAN12" s="6">
        <v>30930000</v>
      </c>
      <c r="AAO12" s="6">
        <v>30710000</v>
      </c>
      <c r="AAP12" s="6">
        <v>368050000</v>
      </c>
      <c r="AAQ12" s="6"/>
      <c r="AAR12" s="6"/>
      <c r="AAS12" s="6">
        <v>13807000</v>
      </c>
      <c r="AAT12" s="6">
        <v>14164000</v>
      </c>
      <c r="AAU12" s="6"/>
      <c r="AAV12" s="6">
        <v>104800000</v>
      </c>
      <c r="AAW12" s="6">
        <v>147400000</v>
      </c>
      <c r="AAX12" s="6"/>
      <c r="AAY12" s="6"/>
      <c r="AAZ12" s="6"/>
      <c r="ABA12" s="6">
        <v>3000820000</v>
      </c>
      <c r="ABB12" s="6">
        <v>2558414799.7750001</v>
      </c>
      <c r="ABC12" s="6">
        <v>8214990000</v>
      </c>
      <c r="ABD12" s="6">
        <v>1640266000</v>
      </c>
      <c r="ABE12" s="6"/>
      <c r="ABF12" s="6">
        <v>270930000</v>
      </c>
      <c r="ABG12" s="6">
        <v>2899070000</v>
      </c>
      <c r="ABH12" s="6"/>
      <c r="ABI12" s="6"/>
      <c r="ABJ12" s="6"/>
      <c r="ABK12" s="6">
        <v>29890000</v>
      </c>
      <c r="ABL12" s="6"/>
      <c r="ABM12" s="6"/>
      <c r="ABN12" s="6"/>
      <c r="ABO12" s="6"/>
      <c r="ABP12" s="6"/>
      <c r="ABQ12" s="6"/>
      <c r="ABR12" s="6">
        <v>370000</v>
      </c>
      <c r="ABS12" s="6">
        <v>140000</v>
      </c>
      <c r="ABT12" s="6">
        <v>140000</v>
      </c>
      <c r="ABU12" s="6">
        <v>140000</v>
      </c>
      <c r="ABV12" s="6"/>
      <c r="ABW12" s="6"/>
      <c r="ABX12" s="6"/>
      <c r="ABY12" s="6"/>
      <c r="ABZ12" s="6"/>
      <c r="ACA12" s="6"/>
      <c r="ACB12" s="6">
        <v>10797790000</v>
      </c>
      <c r="ACC12" s="6">
        <v>10979480000</v>
      </c>
      <c r="ACD12" s="6">
        <v>10875270000</v>
      </c>
      <c r="ACE12" s="6"/>
      <c r="ACF12" s="6">
        <v>4949250000</v>
      </c>
      <c r="ACG12" s="6">
        <v>5045600000</v>
      </c>
      <c r="ACH12" s="6">
        <v>4978050000</v>
      </c>
      <c r="ACI12" s="6"/>
      <c r="ACJ12" s="6"/>
      <c r="ACK12" s="6">
        <v>2253114283.1129999</v>
      </c>
      <c r="ACL12" s="6">
        <v>2275154554.783</v>
      </c>
      <c r="ACM12" s="6">
        <v>2264231851</v>
      </c>
      <c r="ACN12" s="6"/>
      <c r="ACO12" s="6"/>
      <c r="ACP12" s="6"/>
      <c r="ACQ12" s="6"/>
      <c r="ACR12" s="6"/>
      <c r="ACS12" s="6"/>
      <c r="ACT12" s="6"/>
      <c r="ACU12" s="6">
        <v>1833970000</v>
      </c>
      <c r="ACV12" s="6">
        <v>16932120000</v>
      </c>
      <c r="ACW12" s="6">
        <v>16932120000</v>
      </c>
      <c r="ACX12" s="6">
        <v>14337560000</v>
      </c>
      <c r="ACY12" s="6">
        <v>247511.82199999999</v>
      </c>
      <c r="ACZ12" s="6">
        <v>353279.7</v>
      </c>
      <c r="ADA12" s="6">
        <v>450025.2</v>
      </c>
      <c r="ADB12" s="6">
        <v>828755.18400000001</v>
      </c>
      <c r="ADC12" s="6">
        <v>25205260.719999999</v>
      </c>
      <c r="ADD12" s="6"/>
      <c r="ADE12" s="6">
        <v>167153201.023</v>
      </c>
      <c r="ADF12" s="6">
        <v>18374053.18</v>
      </c>
      <c r="ADG12" s="6">
        <v>178902.07500000001</v>
      </c>
      <c r="ADH12" s="6"/>
      <c r="ADI12" s="6">
        <v>10880000</v>
      </c>
      <c r="ADJ12" s="6">
        <v>16610000</v>
      </c>
      <c r="ADK12" s="6">
        <v>24030000</v>
      </c>
      <c r="ADL12" s="6">
        <v>17673085.199999999</v>
      </c>
      <c r="ADM12" s="6">
        <v>11919860.199999999</v>
      </c>
      <c r="ADN12" s="6">
        <v>3378528782.48</v>
      </c>
      <c r="ADO12" s="6">
        <v>2768002895.0900002</v>
      </c>
      <c r="ADP12" s="6">
        <v>4100168200.25</v>
      </c>
      <c r="ADQ12" s="6">
        <v>16900000</v>
      </c>
      <c r="ADR12" s="6">
        <v>3400000000</v>
      </c>
      <c r="ADS12" s="6">
        <v>32450000</v>
      </c>
      <c r="ADT12" s="6">
        <v>37060000</v>
      </c>
      <c r="ADU12" s="6">
        <v>36100000</v>
      </c>
      <c r="ADV12" s="6"/>
      <c r="ADW12" s="6">
        <v>2133309838.664</v>
      </c>
      <c r="ADX12" s="6">
        <v>2725306876.8429999</v>
      </c>
      <c r="ADY12" s="6">
        <v>2694513689.6799998</v>
      </c>
      <c r="ADZ12" s="6">
        <v>1577415099.1070001</v>
      </c>
      <c r="AEA12" s="6">
        <v>2016686811.2709999</v>
      </c>
      <c r="AEB12" s="6">
        <v>2198168060.3660002</v>
      </c>
      <c r="AEC12" s="6"/>
      <c r="AED12" s="6"/>
      <c r="AEE12" s="6"/>
      <c r="AEF12" s="6">
        <v>31117351.251000002</v>
      </c>
      <c r="AEG12" s="6"/>
      <c r="AEH12" s="6"/>
      <c r="AEI12" s="6">
        <v>3842300000</v>
      </c>
      <c r="AEJ12" s="6">
        <v>6370000000</v>
      </c>
      <c r="AEK12" s="6">
        <v>17721.666000000001</v>
      </c>
      <c r="AEL12" s="6"/>
      <c r="AEM12" s="6">
        <v>980000</v>
      </c>
      <c r="AEN12" s="6"/>
      <c r="AEO12" s="6">
        <v>230000</v>
      </c>
      <c r="AEP12" s="6">
        <v>230000</v>
      </c>
      <c r="AEQ12" s="6">
        <v>240000</v>
      </c>
      <c r="AER12" s="6">
        <v>710000</v>
      </c>
      <c r="AES12" s="6">
        <v>720000</v>
      </c>
      <c r="AET12" s="6">
        <v>710000</v>
      </c>
      <c r="AEU12" s="6">
        <v>50000</v>
      </c>
      <c r="AEV12" s="6">
        <v>50000</v>
      </c>
      <c r="AEW12" s="6">
        <v>40000</v>
      </c>
      <c r="AEX12" s="6">
        <v>912565504.33599997</v>
      </c>
      <c r="AEY12" s="6">
        <v>550000</v>
      </c>
      <c r="AEZ12" s="6">
        <v>560000</v>
      </c>
      <c r="AFA12" s="6">
        <v>560000</v>
      </c>
      <c r="AFB12" s="6">
        <v>63927.934000000008</v>
      </c>
      <c r="AFC12" s="6">
        <v>1021956.375</v>
      </c>
      <c r="AFD12" s="6">
        <v>1006683.9</v>
      </c>
      <c r="AFE12" s="6">
        <v>1483936.9500000002</v>
      </c>
      <c r="AFF12" s="6">
        <v>429359.81000000006</v>
      </c>
      <c r="AFG12" s="6"/>
      <c r="AFH12" s="6"/>
      <c r="AFI12" s="6">
        <v>186033.36800000002</v>
      </c>
      <c r="AFJ12" s="6">
        <v>265958.2</v>
      </c>
      <c r="AFK12" s="6">
        <v>258630.65</v>
      </c>
      <c r="AFL12" s="6">
        <v>179170.41399999999</v>
      </c>
      <c r="AFM12" s="6">
        <v>126000</v>
      </c>
      <c r="AFN12" s="6">
        <v>290000</v>
      </c>
      <c r="AFO12" s="6">
        <v>290000</v>
      </c>
      <c r="AFP12" s="6">
        <v>55899005000</v>
      </c>
      <c r="AFQ12" s="6">
        <v>459980000</v>
      </c>
      <c r="AFR12" s="6">
        <v>463320000</v>
      </c>
      <c r="AFS12" s="6">
        <v>191420000</v>
      </c>
      <c r="AFT12" s="6">
        <v>400000</v>
      </c>
      <c r="AFU12" s="6">
        <v>410000</v>
      </c>
      <c r="AFV12" s="6">
        <v>400000</v>
      </c>
      <c r="AFW12" s="6">
        <v>400000</v>
      </c>
      <c r="AFX12" s="6">
        <v>6731.4390000000003</v>
      </c>
      <c r="AFY12" s="6">
        <v>130000</v>
      </c>
      <c r="AFZ12" s="6">
        <v>1268770000</v>
      </c>
      <c r="AGA12" s="6">
        <v>1164830000</v>
      </c>
      <c r="AGB12" s="6">
        <v>1050110000</v>
      </c>
      <c r="AGC12" s="6"/>
      <c r="AGD12" s="6"/>
      <c r="AGE12" s="6"/>
      <c r="AGF12" s="6"/>
      <c r="AGG12" s="6">
        <v>299429760</v>
      </c>
      <c r="AGH12" s="6">
        <v>170991200000</v>
      </c>
      <c r="AGI12" s="6">
        <v>7650000</v>
      </c>
      <c r="AGJ12" s="6">
        <v>27490000</v>
      </c>
      <c r="AGK12" s="6">
        <v>194060134.68000001</v>
      </c>
      <c r="AGL12" s="6"/>
      <c r="AGM12" s="6">
        <v>3225996960</v>
      </c>
      <c r="AGN12" s="6"/>
      <c r="AGO12" s="6">
        <v>217950000</v>
      </c>
      <c r="AGP12" s="6">
        <v>34121704634.643997</v>
      </c>
      <c r="AGQ12" s="6"/>
      <c r="AGR12" s="6">
        <v>27314958359</v>
      </c>
      <c r="AGS12" s="6">
        <v>220318253909.634</v>
      </c>
      <c r="AGT12" s="6"/>
      <c r="AGU12" s="6"/>
      <c r="AGV12" s="6">
        <v>21938975862.360001</v>
      </c>
      <c r="AGW12" s="6">
        <v>4300532532.71</v>
      </c>
      <c r="AGX12" s="6"/>
      <c r="AGY12" s="6">
        <v>146000</v>
      </c>
      <c r="AGZ12" s="6">
        <v>90065000000</v>
      </c>
      <c r="AHA12" s="6">
        <v>173099511564.12003</v>
      </c>
      <c r="AHB12" s="6"/>
      <c r="AHC12" s="6"/>
      <c r="AHD12" s="6"/>
      <c r="AHE12" s="6">
        <v>25248802191.599998</v>
      </c>
      <c r="AHF12" s="6">
        <v>484595241.08399999</v>
      </c>
      <c r="AHG12" s="6">
        <v>44210629078.176003</v>
      </c>
      <c r="AHH12" s="6"/>
      <c r="AHI12" s="6"/>
      <c r="AHJ12" s="6">
        <v>228000</v>
      </c>
      <c r="AHK12" s="6">
        <v>0</v>
      </c>
      <c r="AHL12" s="6">
        <v>0</v>
      </c>
      <c r="AHM12" s="6">
        <v>0</v>
      </c>
      <c r="AHN12" s="6">
        <v>507460800</v>
      </c>
      <c r="AHO12" s="6">
        <v>276000</v>
      </c>
      <c r="AHP12" s="6">
        <v>4485760000</v>
      </c>
      <c r="AHQ12" s="6"/>
      <c r="AHR12" s="6">
        <v>110000</v>
      </c>
      <c r="AHS12" s="6">
        <v>235398200202</v>
      </c>
      <c r="AHT12" s="6"/>
      <c r="AHU12" s="6"/>
      <c r="AHV12" s="6">
        <v>52273986688.103996</v>
      </c>
      <c r="AHW12" s="6"/>
      <c r="AHX12" s="6">
        <v>150000</v>
      </c>
      <c r="AHY12" s="6">
        <v>397000</v>
      </c>
      <c r="AHZ12" s="6"/>
      <c r="AIA12" s="6"/>
      <c r="AIB12" s="6">
        <v>523000</v>
      </c>
      <c r="AIC12" s="6"/>
      <c r="AID12" s="6">
        <v>1600000000</v>
      </c>
      <c r="AIE12" s="6">
        <v>1954000</v>
      </c>
      <c r="AIF12" s="6">
        <v>54000</v>
      </c>
      <c r="AIG12" s="6">
        <v>49700</v>
      </c>
      <c r="AIH12" s="6">
        <v>68537813814.543999</v>
      </c>
      <c r="AII12" s="6">
        <v>56000</v>
      </c>
      <c r="AIJ12" s="6">
        <v>2747069640</v>
      </c>
      <c r="AIK12" s="6"/>
      <c r="AIL12" s="6">
        <v>24100</v>
      </c>
      <c r="AIM12" s="6">
        <v>524000</v>
      </c>
      <c r="AIN12" s="6">
        <v>110200</v>
      </c>
      <c r="AIO12" s="6">
        <v>1265000</v>
      </c>
      <c r="AIP12" s="6"/>
      <c r="AIQ12" s="6">
        <v>14200</v>
      </c>
      <c r="AIR12" s="6">
        <v>33400</v>
      </c>
      <c r="AIS12" s="6">
        <v>11800</v>
      </c>
      <c r="AIT12" s="6">
        <v>1801565644.8</v>
      </c>
      <c r="AIU12" s="6"/>
      <c r="AIV12" s="6">
        <v>4434750000</v>
      </c>
      <c r="AIW12" s="6"/>
      <c r="AIX12" s="6"/>
      <c r="AIY12" s="6">
        <v>66400</v>
      </c>
      <c r="AIZ12" s="6">
        <v>2820000</v>
      </c>
      <c r="AJA12" s="6">
        <v>10242449601.120001</v>
      </c>
      <c r="AJB12" s="6">
        <v>11723031144</v>
      </c>
      <c r="AJC12" s="6"/>
      <c r="AJD12" s="6"/>
      <c r="AJE12" s="6">
        <v>636428572</v>
      </c>
      <c r="AJF12" s="6">
        <v>51000</v>
      </c>
      <c r="AJG12" s="6">
        <v>27718296000</v>
      </c>
      <c r="AJH12" s="6"/>
      <c r="AJI12" s="6">
        <v>224454617556.20001</v>
      </c>
      <c r="AJJ12" s="6">
        <v>215802557445.98599</v>
      </c>
      <c r="AJK12" s="6">
        <v>20116123716.441002</v>
      </c>
      <c r="AJL12" s="6">
        <v>177174302437.16</v>
      </c>
      <c r="AJM12" s="6"/>
      <c r="AJN12" s="6">
        <v>2147110313.6560001</v>
      </c>
      <c r="AJO12" s="6">
        <v>41980378707</v>
      </c>
      <c r="AJP12" s="6">
        <v>56200</v>
      </c>
      <c r="AJQ12" s="6">
        <v>21500</v>
      </c>
      <c r="AJR12" s="6">
        <v>6100</v>
      </c>
      <c r="AJS12" s="6">
        <v>62100</v>
      </c>
      <c r="AJT12" s="6">
        <v>26000</v>
      </c>
      <c r="AJU12" s="6">
        <v>28800</v>
      </c>
      <c r="AJV12" s="6">
        <v>5631875508</v>
      </c>
      <c r="AJW12" s="6"/>
      <c r="AJX12" s="6">
        <v>1249881607.9679999</v>
      </c>
      <c r="AJY12" s="6">
        <v>1084440022.428</v>
      </c>
      <c r="AJZ12" s="6">
        <v>587474.09199999995</v>
      </c>
      <c r="AKA12" s="6">
        <v>36646.552000000003</v>
      </c>
      <c r="AKB12" s="6">
        <v>6240584509.1999998</v>
      </c>
      <c r="AKC12" s="6">
        <v>224900000</v>
      </c>
      <c r="AKD12" s="6"/>
      <c r="AKE12" s="6"/>
      <c r="AKF12" s="6"/>
      <c r="AKG12" s="6">
        <v>419000</v>
      </c>
      <c r="AKH12" s="6">
        <v>37600</v>
      </c>
      <c r="AKI12" s="6">
        <v>23300</v>
      </c>
      <c r="AKJ12" s="6">
        <v>60300</v>
      </c>
      <c r="AKK12" s="6">
        <v>38200</v>
      </c>
      <c r="AKL12" s="6">
        <v>20500</v>
      </c>
      <c r="AKM12" s="6">
        <v>12625</v>
      </c>
      <c r="AKN12" s="6">
        <v>91500</v>
      </c>
      <c r="AKO12" s="6">
        <v>21025</v>
      </c>
      <c r="AKP12" s="6">
        <v>32900</v>
      </c>
      <c r="AKQ12" s="6">
        <v>49700</v>
      </c>
      <c r="AKR12" s="6">
        <v>43500</v>
      </c>
      <c r="AKS12" s="6">
        <v>14000</v>
      </c>
      <c r="AKT12" s="6"/>
      <c r="AKU12" s="6">
        <v>28300</v>
      </c>
      <c r="AKV12" s="6">
        <v>53100</v>
      </c>
      <c r="AKW12" s="6"/>
      <c r="AKX12" s="6">
        <v>62600</v>
      </c>
      <c r="AKY12" s="6">
        <v>28000</v>
      </c>
      <c r="AKZ12" s="6"/>
      <c r="ALA12" s="6"/>
      <c r="ALB12" s="6"/>
      <c r="ALC12" s="6">
        <v>49100</v>
      </c>
      <c r="ALD12" s="6">
        <v>48400</v>
      </c>
      <c r="ALE12" s="6">
        <v>12544223145</v>
      </c>
      <c r="ALF12" s="6">
        <v>15000</v>
      </c>
      <c r="ALG12" s="6">
        <v>659887917.5</v>
      </c>
      <c r="ALH12" s="6">
        <v>3774519819</v>
      </c>
      <c r="ALI12" s="6"/>
      <c r="ALJ12" s="6"/>
      <c r="ALK12" s="6"/>
      <c r="ALL12" s="6"/>
      <c r="ALM12" s="6"/>
      <c r="ALN12" s="6"/>
      <c r="ALO12" s="6"/>
      <c r="ALP12" s="6"/>
      <c r="ALQ12" s="6"/>
      <c r="ALR12" s="6">
        <v>153000</v>
      </c>
      <c r="ALS12" s="6">
        <v>71665182692</v>
      </c>
      <c r="ALT12" s="6">
        <v>1380060000</v>
      </c>
      <c r="ALU12" s="6"/>
      <c r="ALV12" s="6">
        <v>3738445472.6040001</v>
      </c>
      <c r="ALW12" s="6">
        <v>15100</v>
      </c>
      <c r="ALX12" s="6">
        <v>16464000000</v>
      </c>
      <c r="ALY12" s="6"/>
      <c r="ALZ12" s="6"/>
      <c r="AMA12" s="6">
        <v>3000</v>
      </c>
      <c r="AMB12" s="6">
        <v>213000</v>
      </c>
      <c r="AMC12" s="6"/>
      <c r="AMD12" s="6"/>
      <c r="AME12" s="6"/>
      <c r="AMF12" s="6">
        <v>100000000000</v>
      </c>
      <c r="AMG12" s="6">
        <v>13500</v>
      </c>
      <c r="AMH12" s="6"/>
      <c r="AMI12" s="6">
        <v>495000</v>
      </c>
      <c r="AMJ12" s="6">
        <v>1692000</v>
      </c>
      <c r="AMK12" s="6">
        <v>456000</v>
      </c>
      <c r="AML12" s="6">
        <v>744000</v>
      </c>
      <c r="AMM12" s="6">
        <v>918000</v>
      </c>
      <c r="AMN12" s="6">
        <v>412000</v>
      </c>
      <c r="AMO12" s="6">
        <v>859000</v>
      </c>
      <c r="AMP12" s="6">
        <v>19353621422.932999</v>
      </c>
      <c r="AMQ12" s="6"/>
      <c r="AMR12" s="6"/>
      <c r="AMS12" s="6"/>
      <c r="AMT12" s="6"/>
      <c r="AMU12" s="6">
        <v>279000</v>
      </c>
      <c r="AMV12" s="6">
        <v>77600</v>
      </c>
      <c r="AMW12" s="6">
        <v>666.66</v>
      </c>
      <c r="AMX12" s="6">
        <v>235400</v>
      </c>
      <c r="AMY12" s="6"/>
      <c r="AMZ12" s="6">
        <v>32278000000</v>
      </c>
      <c r="ANA12" s="6"/>
      <c r="ANB12" s="6">
        <v>154000</v>
      </c>
      <c r="ANC12" s="6">
        <v>491000</v>
      </c>
      <c r="AND12" s="6"/>
      <c r="ANE12" s="6">
        <v>220200</v>
      </c>
      <c r="ANF12" s="6"/>
      <c r="ANG12" s="6">
        <v>604000</v>
      </c>
      <c r="ANH12" s="6">
        <v>629000</v>
      </c>
      <c r="ANI12" s="6">
        <v>471000</v>
      </c>
      <c r="ANJ12" s="6">
        <v>87200</v>
      </c>
      <c r="ANK12" s="6">
        <v>407000</v>
      </c>
      <c r="ANL12" s="6">
        <v>1405000</v>
      </c>
      <c r="ANM12" s="6">
        <v>519000</v>
      </c>
      <c r="ANN12" s="6">
        <v>33000000000</v>
      </c>
      <c r="ANO12" s="6">
        <v>37800</v>
      </c>
      <c r="ANP12" s="6">
        <v>42000</v>
      </c>
      <c r="ANQ12" s="6">
        <v>1747535298.4000001</v>
      </c>
      <c r="ANR12" s="6"/>
      <c r="ANS12" s="6">
        <v>700</v>
      </c>
      <c r="ANT12" s="6"/>
      <c r="ANU12" s="6">
        <v>1685880000</v>
      </c>
      <c r="ANV12" s="6">
        <v>104400</v>
      </c>
      <c r="ANW12" s="6"/>
      <c r="ANX12" s="6">
        <v>40119495114.512001</v>
      </c>
      <c r="ANY12" s="6"/>
      <c r="ANZ12" s="6"/>
      <c r="AOA12" s="6">
        <v>250206635.34999999</v>
      </c>
      <c r="AOB12" s="6">
        <v>2507412600</v>
      </c>
      <c r="AOC12" s="6"/>
      <c r="AOD12" s="6"/>
      <c r="AOE12" s="6"/>
      <c r="AOF12" s="6">
        <v>14900</v>
      </c>
      <c r="AOG12" s="6">
        <v>532000</v>
      </c>
      <c r="AOH12" s="6">
        <v>303000</v>
      </c>
      <c r="AOI12" s="6">
        <v>614000</v>
      </c>
      <c r="AOJ12" s="6">
        <v>121900</v>
      </c>
      <c r="AOK12" s="6">
        <v>253600</v>
      </c>
      <c r="AOL12" s="6">
        <v>18100</v>
      </c>
      <c r="AOM12" s="6">
        <v>126200</v>
      </c>
      <c r="AON12" s="6">
        <v>27700</v>
      </c>
      <c r="AOO12" s="6">
        <v>119900</v>
      </c>
      <c r="AOP12" s="6">
        <v>65400</v>
      </c>
      <c r="AOQ12" s="6">
        <v>74500</v>
      </c>
      <c r="AOR12" s="6">
        <v>78100</v>
      </c>
      <c r="AOS12" s="6">
        <v>35300</v>
      </c>
      <c r="AOT12" s="6">
        <v>21800</v>
      </c>
      <c r="AOU12" s="6">
        <v>138812.492</v>
      </c>
      <c r="AOV12" s="6">
        <v>68500</v>
      </c>
      <c r="AOW12" s="6">
        <v>122700</v>
      </c>
      <c r="AOX12" s="6">
        <v>42700</v>
      </c>
      <c r="AOY12" s="6">
        <v>28000</v>
      </c>
      <c r="AOZ12" s="6">
        <v>67600</v>
      </c>
      <c r="APA12" s="6">
        <v>31300</v>
      </c>
      <c r="APB12" s="6">
        <v>93800</v>
      </c>
      <c r="APC12" s="6">
        <v>1001000</v>
      </c>
      <c r="APD12" s="6">
        <v>1191000</v>
      </c>
      <c r="APE12" s="6">
        <v>79800</v>
      </c>
      <c r="APF12" s="6">
        <v>100400</v>
      </c>
      <c r="APG12" s="6">
        <v>85700</v>
      </c>
      <c r="APH12" s="6">
        <v>96800</v>
      </c>
      <c r="API12" s="6">
        <v>68400</v>
      </c>
      <c r="APJ12" s="6">
        <v>44700</v>
      </c>
      <c r="APK12" s="6">
        <v>313000</v>
      </c>
      <c r="APL12" s="6">
        <v>270000</v>
      </c>
      <c r="APM12" s="6">
        <v>126000</v>
      </c>
      <c r="APN12" s="6"/>
      <c r="APO12" s="6">
        <v>1374000</v>
      </c>
      <c r="APP12" s="6"/>
      <c r="APQ12" s="6">
        <v>24304946210</v>
      </c>
      <c r="APR12" s="6"/>
      <c r="APS12" s="6">
        <v>162500000</v>
      </c>
      <c r="APT12" s="6">
        <v>203200</v>
      </c>
      <c r="APU12" s="6">
        <v>194000</v>
      </c>
      <c r="APV12" s="6"/>
      <c r="APW12" s="6">
        <v>4900000000</v>
      </c>
      <c r="APX12" s="6"/>
      <c r="APY12" s="6"/>
      <c r="APZ12" s="6">
        <v>387000</v>
      </c>
      <c r="AQA12" s="6">
        <v>17700</v>
      </c>
      <c r="AQB12" s="6">
        <v>94500</v>
      </c>
      <c r="AQC12" s="6">
        <v>5030168191.974</v>
      </c>
      <c r="AQD12" s="6">
        <v>101684125000</v>
      </c>
      <c r="AQE12" s="6">
        <v>444000</v>
      </c>
      <c r="AQF12" s="6">
        <v>348000</v>
      </c>
      <c r="AQG12" s="6"/>
      <c r="AQH12" s="6">
        <v>909049223.13399994</v>
      </c>
      <c r="AQI12" s="6">
        <v>18534783005.439999</v>
      </c>
      <c r="AQJ12" s="6"/>
      <c r="AQK12" s="6">
        <v>260000</v>
      </c>
      <c r="AQL12" s="6">
        <v>140000</v>
      </c>
      <c r="AQM12" s="6">
        <v>168000</v>
      </c>
      <c r="AQN12" s="6">
        <v>218000</v>
      </c>
      <c r="AQO12" s="6">
        <v>556080662.20599997</v>
      </c>
      <c r="AQP12" s="6"/>
      <c r="AQQ12" s="6">
        <v>110700</v>
      </c>
      <c r="AQR12" s="6">
        <v>8658016867.2060013</v>
      </c>
      <c r="AQS12" s="6">
        <v>165000</v>
      </c>
      <c r="AQT12" s="6">
        <v>94860000</v>
      </c>
      <c r="AQU12" s="6"/>
      <c r="AQV12" s="6">
        <v>82500</v>
      </c>
      <c r="AQW12" s="6"/>
      <c r="AQX12" s="6"/>
      <c r="AQY12" s="6">
        <v>0</v>
      </c>
      <c r="AQZ12" s="6"/>
      <c r="ARA12" s="6">
        <v>1068000</v>
      </c>
      <c r="ARB12" s="6"/>
      <c r="ARC12" s="6"/>
      <c r="ARD12" s="6">
        <v>64000</v>
      </c>
      <c r="ARE12" s="6">
        <v>850204432.352</v>
      </c>
      <c r="ARF12" s="6">
        <v>10950150200</v>
      </c>
      <c r="ARG12" s="6"/>
      <c r="ARH12" s="6"/>
      <c r="ARI12" s="6">
        <v>42076125000</v>
      </c>
      <c r="ARJ12" s="6">
        <v>4817276451</v>
      </c>
      <c r="ARK12" s="6">
        <v>57193504592.477997</v>
      </c>
      <c r="ARL12" s="6">
        <v>419600</v>
      </c>
      <c r="ARM12" s="6">
        <v>117000</v>
      </c>
      <c r="ARN12" s="6">
        <v>253100</v>
      </c>
      <c r="ARO12" s="6"/>
      <c r="ARP12" s="6">
        <v>7989936878.5759993</v>
      </c>
      <c r="ARQ12" s="6"/>
      <c r="ARR12" s="6">
        <v>0</v>
      </c>
      <c r="ARS12" s="6"/>
      <c r="ART12" s="6"/>
      <c r="ARU12" s="6"/>
      <c r="ARV12" s="6">
        <v>90200</v>
      </c>
      <c r="ARW12" s="6">
        <v>14128471108</v>
      </c>
      <c r="ARX12" s="6">
        <v>77346092628</v>
      </c>
      <c r="ARY12" s="6">
        <v>20747842573.5</v>
      </c>
      <c r="ARZ12" s="6"/>
      <c r="ASA12" s="6"/>
      <c r="ASB12" s="6"/>
      <c r="ASC12" s="6"/>
      <c r="ASD12" s="6">
        <v>201000</v>
      </c>
      <c r="ASE12" s="6">
        <v>918000</v>
      </c>
      <c r="ASF12" s="6">
        <v>1540000000</v>
      </c>
      <c r="ASG12" s="6">
        <v>123622850220.36398</v>
      </c>
      <c r="ASH12" s="6"/>
      <c r="ASI12" s="6"/>
      <c r="ASJ12" s="6"/>
      <c r="ASK12" s="6"/>
      <c r="ASL12" s="6"/>
      <c r="ASM12" s="6"/>
      <c r="ASN12" s="6"/>
      <c r="ASO12" s="6">
        <v>102000</v>
      </c>
      <c r="ASP12" s="6">
        <v>670000</v>
      </c>
      <c r="ASQ12" s="6">
        <v>4125590216.79</v>
      </c>
      <c r="ASR12" s="6"/>
      <c r="ASS12" s="6">
        <v>2251229072.3839998</v>
      </c>
      <c r="AST12" s="6">
        <v>883726258.67999995</v>
      </c>
      <c r="ASU12" s="6"/>
      <c r="ASV12" s="6">
        <v>270000</v>
      </c>
      <c r="ASW12" s="6">
        <v>0</v>
      </c>
      <c r="ASX12" s="6">
        <v>59400</v>
      </c>
      <c r="ASY12" s="6">
        <v>110146401930.12</v>
      </c>
      <c r="ASZ12" s="6">
        <v>73200</v>
      </c>
      <c r="ATA12" s="6">
        <v>21222035819.25</v>
      </c>
      <c r="ATB12" s="6"/>
      <c r="ATC12" s="6">
        <v>13300</v>
      </c>
      <c r="ATD12" s="6">
        <v>1487000</v>
      </c>
      <c r="ATE12" s="6"/>
      <c r="ATF12" s="6"/>
      <c r="ATG12" s="6"/>
      <c r="ATH12" s="6">
        <v>723000</v>
      </c>
      <c r="ATI12" s="6">
        <v>32876725000</v>
      </c>
      <c r="ATJ12" s="6">
        <v>547000</v>
      </c>
      <c r="ATK12" s="6"/>
      <c r="ATL12" s="6"/>
      <c r="ATM12" s="6"/>
      <c r="ATN12" s="6"/>
      <c r="ATO12" s="6"/>
      <c r="ATP12" s="6"/>
      <c r="ATQ12" s="6"/>
      <c r="ATR12" s="6">
        <v>29210375949</v>
      </c>
      <c r="ATS12" s="6">
        <v>26155545734.535999</v>
      </c>
      <c r="ATT12" s="6">
        <v>3866412847.869</v>
      </c>
      <c r="ATU12" s="6">
        <v>2053689000</v>
      </c>
      <c r="ATV12" s="6">
        <v>8941401901.375</v>
      </c>
      <c r="ATW12" s="6"/>
      <c r="ATX12" s="6">
        <v>8755354532.9249992</v>
      </c>
      <c r="ATY12" s="6"/>
      <c r="ATZ12" s="6"/>
      <c r="AUA12" s="6"/>
      <c r="AUB12" s="6">
        <v>61170899497.568001</v>
      </c>
      <c r="AUC12" s="6">
        <v>60928406181.259995</v>
      </c>
      <c r="AUD12" s="6">
        <v>156000</v>
      </c>
      <c r="AUE12" s="6"/>
      <c r="AUF12" s="6"/>
      <c r="AUG12" s="6">
        <v>226000</v>
      </c>
      <c r="AUH12" s="6">
        <v>127900</v>
      </c>
      <c r="AUI12" s="6">
        <v>400200</v>
      </c>
      <c r="AUJ12" s="6">
        <v>1403000</v>
      </c>
      <c r="AUK12" s="6">
        <v>1494000</v>
      </c>
      <c r="AUL12" s="6">
        <v>1600553923.8280001</v>
      </c>
      <c r="AUM12" s="6">
        <v>4717948014.4849997</v>
      </c>
      <c r="AUN12" s="6">
        <v>346000</v>
      </c>
      <c r="AUO12" s="6">
        <v>69300</v>
      </c>
      <c r="AUP12" s="6">
        <v>306000</v>
      </c>
      <c r="AUQ12" s="6">
        <v>430180000</v>
      </c>
      <c r="AUR12" s="6">
        <v>415000</v>
      </c>
      <c r="AUS12" s="6"/>
      <c r="AUT12" s="6">
        <v>311000</v>
      </c>
      <c r="AUU12" s="6">
        <v>204000</v>
      </c>
      <c r="AUV12" s="6">
        <v>126000</v>
      </c>
      <c r="AUW12" s="6">
        <v>487000</v>
      </c>
      <c r="AUX12" s="6">
        <v>395200</v>
      </c>
      <c r="AUY12" s="6">
        <v>121166227679.868</v>
      </c>
      <c r="AUZ12" s="6"/>
      <c r="AVA12" s="6"/>
      <c r="AVB12" s="6">
        <v>9472678700.625</v>
      </c>
      <c r="AVC12" s="6">
        <v>720000000</v>
      </c>
      <c r="AVD12" s="6">
        <v>955000</v>
      </c>
      <c r="AVE12" s="6"/>
      <c r="AVF12" s="6">
        <v>18675000000</v>
      </c>
      <c r="AVG12" s="6">
        <v>11231484753.591999</v>
      </c>
      <c r="AVH12" s="6">
        <v>188400</v>
      </c>
      <c r="AVI12" s="6">
        <v>12291473532</v>
      </c>
      <c r="AVJ12" s="6">
        <v>40000</v>
      </c>
      <c r="AVK12" s="6">
        <v>219000</v>
      </c>
      <c r="AVL12" s="6"/>
      <c r="AVM12" s="6">
        <v>3000</v>
      </c>
      <c r="AVN12" s="6">
        <v>261000</v>
      </c>
      <c r="AVO12" s="6">
        <v>1891601930.8800001</v>
      </c>
      <c r="AVP12" s="6">
        <v>5372982392827.0898</v>
      </c>
    </row>
    <row r="13" spans="1:1264" x14ac:dyDescent="0.25">
      <c r="A13" t="s">
        <v>12091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>
        <v>0</v>
      </c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>
        <v>0</v>
      </c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>
        <v>0</v>
      </c>
    </row>
    <row r="14" spans="1:1264" x14ac:dyDescent="0.25">
      <c r="A14" t="s">
        <v>12080</v>
      </c>
      <c r="B14" s="6">
        <v>5150000</v>
      </c>
      <c r="C14" s="6">
        <v>11088000</v>
      </c>
      <c r="D14" s="6">
        <v>770500</v>
      </c>
      <c r="E14" s="6">
        <v>797000</v>
      </c>
      <c r="F14" s="6">
        <v>944500</v>
      </c>
      <c r="G14" s="6">
        <v>6986000</v>
      </c>
      <c r="H14" s="6">
        <v>761600</v>
      </c>
      <c r="I14" s="6">
        <v>1952000</v>
      </c>
      <c r="J14" s="6">
        <v>1012283702014.5959</v>
      </c>
      <c r="K14" s="6">
        <v>367148889580.06793</v>
      </c>
      <c r="L14" s="6">
        <v>9957000</v>
      </c>
      <c r="M14" s="6">
        <v>107800000</v>
      </c>
      <c r="N14" s="6">
        <v>787005341969.56104</v>
      </c>
      <c r="O14" s="6">
        <v>41704466544.718994</v>
      </c>
      <c r="P14" s="6">
        <v>54766377768.476997</v>
      </c>
      <c r="Q14" s="6">
        <v>817000</v>
      </c>
      <c r="R14" s="6">
        <v>56749375841.080002</v>
      </c>
      <c r="S14" s="6">
        <v>3307000</v>
      </c>
      <c r="T14" s="6">
        <v>16149232000</v>
      </c>
      <c r="U14" s="6">
        <v>656848464</v>
      </c>
      <c r="V14" s="6">
        <v>259646547284.79999</v>
      </c>
      <c r="W14" s="6">
        <v>285611202013.28003</v>
      </c>
      <c r="X14" s="6">
        <v>676998458788.3429</v>
      </c>
      <c r="Y14" s="6">
        <v>30932700.399999999</v>
      </c>
      <c r="Z14" s="6">
        <v>0</v>
      </c>
      <c r="AA14" s="6">
        <v>25600</v>
      </c>
      <c r="AB14" s="6">
        <v>997000</v>
      </c>
      <c r="AC14" s="6">
        <v>5322856334.8999996</v>
      </c>
      <c r="AD14" s="6">
        <v>0</v>
      </c>
      <c r="AE14" s="6">
        <v>3079500</v>
      </c>
      <c r="AF14" s="6">
        <v>333000</v>
      </c>
      <c r="AG14" s="6">
        <v>90743964668.910004</v>
      </c>
      <c r="AH14" s="6">
        <v>206525473820.23999</v>
      </c>
      <c r="AI14" s="6">
        <v>243300</v>
      </c>
      <c r="AJ14" s="6">
        <v>205414295581.29401</v>
      </c>
      <c r="AK14" s="6">
        <v>855647117600</v>
      </c>
      <c r="AL14" s="6">
        <v>34570359840</v>
      </c>
      <c r="AM14" s="6">
        <v>8680571325.2840004</v>
      </c>
      <c r="AN14" s="6">
        <v>278757022464.20001</v>
      </c>
      <c r="AO14" s="6">
        <v>31827368664.693001</v>
      </c>
      <c r="AP14" s="6">
        <v>450000</v>
      </c>
      <c r="AQ14" s="6">
        <v>62433568410.983002</v>
      </c>
      <c r="AR14" s="6">
        <v>43927200000</v>
      </c>
      <c r="AS14" s="6">
        <v>376700</v>
      </c>
      <c r="AT14" s="6">
        <v>2418140699020.6079</v>
      </c>
      <c r="AU14" s="6">
        <v>19900.965</v>
      </c>
      <c r="AV14" s="6">
        <v>5836410450</v>
      </c>
      <c r="AW14" s="6">
        <v>857000</v>
      </c>
      <c r="AX14" s="6">
        <v>66916459043.026993</v>
      </c>
      <c r="AY14" s="6">
        <v>4908598885.632</v>
      </c>
      <c r="AZ14" s="6">
        <v>15411445136</v>
      </c>
      <c r="BA14" s="6">
        <v>1367606549.4630001</v>
      </c>
      <c r="BB14" s="6">
        <v>22222990</v>
      </c>
      <c r="BC14" s="6">
        <v>435562188428.75201</v>
      </c>
      <c r="BD14" s="6">
        <v>76064386497</v>
      </c>
      <c r="BE14" s="6">
        <v>2108300000</v>
      </c>
      <c r="BF14" s="6">
        <v>153700000</v>
      </c>
      <c r="BG14" s="6">
        <v>2347000</v>
      </c>
      <c r="BH14" s="6">
        <v>96390000000</v>
      </c>
      <c r="BI14" s="6">
        <v>601888031738.13599</v>
      </c>
      <c r="BJ14" s="6">
        <v>2544404727.6169996</v>
      </c>
      <c r="BK14" s="6">
        <v>63236011930</v>
      </c>
      <c r="BL14" s="6">
        <v>114802431549.39999</v>
      </c>
      <c r="BM14" s="6">
        <v>726087414344.66602</v>
      </c>
      <c r="BN14" s="6">
        <v>535737.78899999999</v>
      </c>
      <c r="BO14" s="6">
        <v>2921360234.4109998</v>
      </c>
      <c r="BP14" s="6">
        <v>1744836283.388</v>
      </c>
      <c r="BQ14" s="6">
        <v>75451000</v>
      </c>
      <c r="BR14" s="6">
        <v>722080000</v>
      </c>
      <c r="BS14" s="6">
        <v>76456000</v>
      </c>
      <c r="BT14" s="6">
        <v>49225.275000000001</v>
      </c>
      <c r="BU14" s="6">
        <v>49801.1</v>
      </c>
      <c r="BV14" s="6">
        <v>313781.3</v>
      </c>
      <c r="BW14" s="6">
        <v>439301.17499999999</v>
      </c>
      <c r="BX14" s="6">
        <v>4743234959.3619995</v>
      </c>
      <c r="BY14" s="6">
        <v>1051175275.3340001</v>
      </c>
      <c r="BZ14" s="6">
        <v>198603944.18000001</v>
      </c>
      <c r="CA14" s="6">
        <v>258435512.058</v>
      </c>
      <c r="CB14" s="6">
        <v>5306000988.3039999</v>
      </c>
      <c r="CC14" s="6">
        <v>4419614283.3570004</v>
      </c>
      <c r="CD14" s="6">
        <v>52343126705.673004</v>
      </c>
      <c r="CE14" s="6">
        <v>53259972086.824997</v>
      </c>
      <c r="CF14" s="6">
        <v>2144000000</v>
      </c>
      <c r="CG14" s="6">
        <v>7080000</v>
      </c>
      <c r="CH14" s="6">
        <v>7310000</v>
      </c>
      <c r="CI14" s="6">
        <v>7490000</v>
      </c>
      <c r="CJ14" s="6">
        <v>3634442728.3629999</v>
      </c>
      <c r="CK14" s="6">
        <v>3028982259.8790002</v>
      </c>
      <c r="CL14" s="6">
        <v>1695489284.6800001</v>
      </c>
      <c r="CM14" s="6">
        <v>816794957.11300004</v>
      </c>
      <c r="CN14" s="6">
        <v>20890000</v>
      </c>
      <c r="CO14" s="6">
        <v>210139087.05600002</v>
      </c>
      <c r="CP14" s="6">
        <v>86923596.230000004</v>
      </c>
      <c r="CQ14" s="6">
        <v>170000</v>
      </c>
      <c r="CR14" s="6">
        <v>160000</v>
      </c>
      <c r="CS14" s="6">
        <v>160000</v>
      </c>
      <c r="CT14" s="6">
        <v>3013859.9869999997</v>
      </c>
      <c r="CU14" s="6">
        <v>25262138092.243999</v>
      </c>
      <c r="CV14" s="6">
        <v>32707141431.271</v>
      </c>
      <c r="CW14" s="6">
        <v>159310000</v>
      </c>
      <c r="CX14" s="6">
        <v>159550000</v>
      </c>
      <c r="CY14" s="6">
        <v>159380000</v>
      </c>
      <c r="CZ14" s="6">
        <v>962615245.13699996</v>
      </c>
      <c r="DA14" s="6">
        <v>1347394923.8099999</v>
      </c>
      <c r="DB14" s="6">
        <v>1244987389.178</v>
      </c>
      <c r="DC14" s="6">
        <v>323310000</v>
      </c>
      <c r="DD14" s="6">
        <v>425060000</v>
      </c>
      <c r="DE14" s="6">
        <v>105460000</v>
      </c>
      <c r="DF14" s="6">
        <v>96780000</v>
      </c>
      <c r="DG14" s="6">
        <v>92890000</v>
      </c>
      <c r="DH14" s="6">
        <v>89100000</v>
      </c>
      <c r="DI14" s="6">
        <v>105410000</v>
      </c>
      <c r="DJ14" s="6">
        <v>80000</v>
      </c>
      <c r="DK14" s="6">
        <v>80000</v>
      </c>
      <c r="DL14" s="6">
        <v>70000</v>
      </c>
      <c r="DM14" s="6">
        <v>400000</v>
      </c>
      <c r="DN14" s="6">
        <v>280000</v>
      </c>
      <c r="DO14" s="6">
        <v>3809802.1749999998</v>
      </c>
      <c r="DP14" s="6">
        <v>2335048.1039999998</v>
      </c>
      <c r="DQ14" s="6">
        <v>2433290.372</v>
      </c>
      <c r="DR14" s="6">
        <v>331613.408</v>
      </c>
      <c r="DS14" s="6">
        <v>113710.296</v>
      </c>
      <c r="DT14" s="6">
        <v>94395.91</v>
      </c>
      <c r="DU14" s="6">
        <v>1500000</v>
      </c>
      <c r="DV14" s="6">
        <v>240000</v>
      </c>
      <c r="DW14" s="6">
        <v>250000</v>
      </c>
      <c r="DX14" s="6">
        <v>250000</v>
      </c>
      <c r="DY14" s="6">
        <v>372100000</v>
      </c>
      <c r="DZ14" s="6">
        <v>374260000</v>
      </c>
      <c r="EA14" s="6">
        <v>1642009180.8200002</v>
      </c>
      <c r="EB14" s="6">
        <v>20792120000</v>
      </c>
      <c r="EC14" s="6">
        <v>1932826.811</v>
      </c>
      <c r="ED14" s="6">
        <v>1231000</v>
      </c>
      <c r="EE14" s="6">
        <v>146000</v>
      </c>
      <c r="EF14" s="6">
        <v>89043223.5</v>
      </c>
      <c r="EG14" s="6">
        <v>92569536.897</v>
      </c>
      <c r="EH14" s="6">
        <v>930781.95299999998</v>
      </c>
      <c r="EI14" s="6">
        <v>113671907.059</v>
      </c>
      <c r="EJ14" s="6">
        <v>212518952.74899998</v>
      </c>
      <c r="EK14" s="6">
        <v>138358279.90399998</v>
      </c>
      <c r="EL14" s="6">
        <v>85209322.327999994</v>
      </c>
      <c r="EM14" s="6">
        <v>16639387.583999999</v>
      </c>
      <c r="EN14" s="6">
        <v>3108169057.6799998</v>
      </c>
      <c r="EO14" s="6">
        <v>9735276950</v>
      </c>
      <c r="EP14" s="6">
        <v>7920400150</v>
      </c>
      <c r="EQ14" s="6">
        <v>289720100000</v>
      </c>
      <c r="ER14" s="6">
        <v>1259191426.24</v>
      </c>
      <c r="ES14" s="6">
        <v>1339785632.152</v>
      </c>
      <c r="ET14" s="6">
        <v>28890000</v>
      </c>
      <c r="EU14" s="6">
        <v>1929326459.0180001</v>
      </c>
      <c r="EV14" s="6">
        <v>1304890789.2620001</v>
      </c>
      <c r="EW14" s="6">
        <v>3837400000</v>
      </c>
      <c r="EX14" s="6">
        <v>568000000</v>
      </c>
      <c r="EY14" s="6">
        <v>729350000</v>
      </c>
      <c r="EZ14" s="6">
        <v>348030000</v>
      </c>
      <c r="FA14" s="6">
        <v>387760000</v>
      </c>
      <c r="FB14" s="6">
        <v>242670000</v>
      </c>
      <c r="FC14" s="6">
        <v>3792456000</v>
      </c>
      <c r="FD14" s="6">
        <v>4730000</v>
      </c>
      <c r="FE14" s="6">
        <v>8420000</v>
      </c>
      <c r="FF14" s="6">
        <v>11456500000</v>
      </c>
      <c r="FG14" s="6">
        <v>10936800000</v>
      </c>
      <c r="FH14" s="6">
        <v>569630000</v>
      </c>
      <c r="FI14" s="6">
        <v>5936428000</v>
      </c>
      <c r="FJ14" s="6">
        <v>10714290000</v>
      </c>
      <c r="FK14" s="6">
        <v>1109450000</v>
      </c>
      <c r="FL14" s="6">
        <v>184120000</v>
      </c>
      <c r="FM14" s="6">
        <v>182150000</v>
      </c>
      <c r="FN14" s="6">
        <v>187970000</v>
      </c>
      <c r="FO14" s="6">
        <v>650685000</v>
      </c>
      <c r="FP14" s="6">
        <v>709365000</v>
      </c>
      <c r="FQ14" s="6">
        <v>1210000</v>
      </c>
      <c r="FR14" s="6">
        <v>1210000</v>
      </c>
      <c r="FS14" s="6">
        <v>275620000</v>
      </c>
      <c r="FT14" s="6">
        <v>279960000</v>
      </c>
      <c r="FU14" s="6">
        <v>150000</v>
      </c>
      <c r="FV14" s="6">
        <v>150000</v>
      </c>
      <c r="FW14" s="6">
        <v>6570000</v>
      </c>
      <c r="FX14" s="6">
        <v>6260000</v>
      </c>
      <c r="FY14" s="6">
        <v>6275522000</v>
      </c>
      <c r="FZ14" s="6">
        <v>1419174000</v>
      </c>
      <c r="GA14" s="6">
        <v>3127991419.2399998</v>
      </c>
      <c r="GB14" s="6">
        <v>10617840000</v>
      </c>
      <c r="GC14" s="6">
        <v>10595850000</v>
      </c>
      <c r="GD14" s="6">
        <v>10611220000</v>
      </c>
      <c r="GE14" s="6">
        <v>10622240000</v>
      </c>
      <c r="GF14" s="6">
        <v>665840000</v>
      </c>
      <c r="GG14" s="6">
        <v>419080000</v>
      </c>
      <c r="GH14" s="6">
        <v>498830000</v>
      </c>
      <c r="GI14" s="6">
        <v>660030000</v>
      </c>
      <c r="GJ14" s="6">
        <v>3299946537.098</v>
      </c>
      <c r="GK14" s="6">
        <v>4234070000</v>
      </c>
      <c r="GL14" s="6">
        <v>4015270000</v>
      </c>
      <c r="GM14" s="6">
        <v>4020770000</v>
      </c>
      <c r="GN14" s="6">
        <v>4269960000</v>
      </c>
      <c r="GO14" s="6">
        <v>650000</v>
      </c>
      <c r="GP14" s="6">
        <v>650000</v>
      </c>
      <c r="GQ14" s="6">
        <v>80000</v>
      </c>
      <c r="GR14" s="6">
        <v>90000</v>
      </c>
      <c r="GS14" s="6">
        <v>90000</v>
      </c>
      <c r="GT14" s="6">
        <v>70000</v>
      </c>
      <c r="GU14" s="6">
        <v>70000</v>
      </c>
      <c r="GV14" s="6">
        <v>70000</v>
      </c>
      <c r="GW14" s="6">
        <v>95500000</v>
      </c>
      <c r="GX14" s="6">
        <v>98500000</v>
      </c>
      <c r="GY14" s="6">
        <v>1830985662.2249999</v>
      </c>
      <c r="GZ14" s="6">
        <v>30451338204.877998</v>
      </c>
      <c r="HA14" s="6">
        <v>15130695826.403</v>
      </c>
      <c r="HB14" s="6">
        <v>261440000</v>
      </c>
      <c r="HC14" s="6">
        <v>262090000</v>
      </c>
      <c r="HD14" s="6">
        <v>131510000</v>
      </c>
      <c r="HE14" s="6">
        <v>34637631492.480003</v>
      </c>
      <c r="HF14" s="6">
        <v>177090000</v>
      </c>
      <c r="HG14" s="6">
        <v>13688946400</v>
      </c>
      <c r="HH14" s="6">
        <v>13135169625</v>
      </c>
      <c r="HI14" s="6">
        <v>3270000</v>
      </c>
      <c r="HJ14" s="6">
        <v>3280000</v>
      </c>
      <c r="HK14" s="6">
        <v>126290000</v>
      </c>
      <c r="HL14" s="6">
        <v>104273282750</v>
      </c>
      <c r="HM14" s="6">
        <v>4500000000</v>
      </c>
      <c r="HN14" s="6">
        <v>194515750.85299999</v>
      </c>
      <c r="HO14" s="6">
        <v>8717144641</v>
      </c>
      <c r="HP14" s="6">
        <v>9215674638</v>
      </c>
      <c r="HQ14" s="6">
        <v>9247283527</v>
      </c>
      <c r="HR14" s="6">
        <v>8845000</v>
      </c>
      <c r="HS14" s="6">
        <v>376110000</v>
      </c>
      <c r="HT14" s="6">
        <v>63509838.479999997</v>
      </c>
      <c r="HU14" s="6">
        <v>384000</v>
      </c>
      <c r="HV14" s="6">
        <v>2660000</v>
      </c>
      <c r="HW14" s="6">
        <v>398000</v>
      </c>
      <c r="HX14" s="6">
        <v>87840000</v>
      </c>
      <c r="HY14" s="6">
        <v>81960000</v>
      </c>
      <c r="HZ14" s="6">
        <v>4920000</v>
      </c>
      <c r="IA14" s="6">
        <v>1390000</v>
      </c>
      <c r="IB14" s="6">
        <v>690000</v>
      </c>
      <c r="IC14" s="6">
        <v>700000</v>
      </c>
      <c r="ID14" s="6">
        <v>8656000</v>
      </c>
      <c r="IE14" s="6">
        <v>86360000</v>
      </c>
      <c r="IF14" s="6">
        <v>8956000</v>
      </c>
      <c r="IG14" s="6">
        <v>41150000</v>
      </c>
      <c r="IH14" s="6">
        <v>41411000</v>
      </c>
      <c r="II14" s="6">
        <v>430870000</v>
      </c>
      <c r="IJ14" s="6">
        <v>610310000</v>
      </c>
      <c r="IK14" s="6">
        <v>1630000</v>
      </c>
      <c r="IL14" s="6">
        <v>25527274000</v>
      </c>
      <c r="IM14" s="6">
        <v>430000</v>
      </c>
      <c r="IN14" s="6">
        <v>3994900000</v>
      </c>
      <c r="IO14" s="6">
        <v>3969800000</v>
      </c>
      <c r="IP14" s="6">
        <v>28316624000</v>
      </c>
      <c r="IQ14" s="6">
        <v>31142760000</v>
      </c>
      <c r="IR14" s="6">
        <v>19774680588</v>
      </c>
      <c r="IS14" s="6">
        <v>120000</v>
      </c>
      <c r="IT14" s="6">
        <v>120000</v>
      </c>
      <c r="IU14" s="6">
        <v>2406508.1440000003</v>
      </c>
      <c r="IV14" s="6">
        <v>171000</v>
      </c>
      <c r="IW14" s="6">
        <v>280000</v>
      </c>
      <c r="IX14" s="6">
        <v>390000</v>
      </c>
      <c r="IY14" s="6">
        <v>263511569.21900001</v>
      </c>
      <c r="IZ14" s="6">
        <v>10000</v>
      </c>
      <c r="JA14" s="6">
        <v>10000</v>
      </c>
      <c r="JB14" s="6">
        <v>470000</v>
      </c>
      <c r="JC14" s="6">
        <v>650000</v>
      </c>
      <c r="JD14" s="6">
        <v>40000</v>
      </c>
      <c r="JE14" s="6">
        <v>50000</v>
      </c>
      <c r="JF14" s="6">
        <v>786160000</v>
      </c>
      <c r="JG14" s="6">
        <v>70220031.60800001</v>
      </c>
      <c r="JH14" s="6">
        <v>314582041.80000001</v>
      </c>
      <c r="JI14" s="6">
        <v>341565554.07599998</v>
      </c>
      <c r="JJ14" s="6">
        <v>70366108.900000006</v>
      </c>
      <c r="JK14" s="6">
        <v>25980312435.532001</v>
      </c>
      <c r="JL14" s="6">
        <v>404000</v>
      </c>
      <c r="JM14" s="6">
        <v>541000</v>
      </c>
      <c r="JN14" s="6">
        <v>50000</v>
      </c>
      <c r="JO14" s="6">
        <v>50000</v>
      </c>
      <c r="JP14" s="6">
        <v>982730000</v>
      </c>
      <c r="JQ14" s="6">
        <v>35982379000</v>
      </c>
      <c r="JR14" s="6">
        <v>1938965289.414</v>
      </c>
      <c r="JS14" s="6">
        <v>31276770000</v>
      </c>
      <c r="JT14" s="6">
        <v>8075838000</v>
      </c>
      <c r="JU14" s="6">
        <v>3110488000</v>
      </c>
      <c r="JV14" s="6">
        <v>322840.29800000001</v>
      </c>
      <c r="JW14" s="6">
        <v>714547.53</v>
      </c>
      <c r="JX14" s="6">
        <v>50000</v>
      </c>
      <c r="JY14" s="6">
        <v>1892958.068</v>
      </c>
      <c r="JZ14" s="6">
        <v>2795735.9139999999</v>
      </c>
      <c r="KA14" s="6">
        <v>3285045.9819999998</v>
      </c>
      <c r="KB14" s="6">
        <v>7000</v>
      </c>
      <c r="KC14" s="6">
        <v>18250000</v>
      </c>
      <c r="KD14" s="6">
        <v>4313273000</v>
      </c>
      <c r="KE14" s="6">
        <v>4208584000</v>
      </c>
      <c r="KF14" s="6">
        <v>14920000</v>
      </c>
      <c r="KG14" s="6">
        <v>340968.136</v>
      </c>
      <c r="KH14" s="6">
        <v>242040000</v>
      </c>
      <c r="KI14" s="6">
        <v>240300000</v>
      </c>
      <c r="KJ14" s="6">
        <v>240560000</v>
      </c>
      <c r="KK14" s="6">
        <v>3630000</v>
      </c>
      <c r="KL14" s="6">
        <v>5901930765</v>
      </c>
      <c r="KM14" s="6">
        <v>1623390964.2910001</v>
      </c>
      <c r="KN14" s="6">
        <v>1989650000</v>
      </c>
      <c r="KO14" s="6">
        <v>389761368.09600002</v>
      </c>
      <c r="KP14" s="6">
        <v>17329792216.245995</v>
      </c>
      <c r="KQ14" s="6">
        <v>5867383169.0129986</v>
      </c>
      <c r="KR14" s="6">
        <v>74400000</v>
      </c>
      <c r="KS14" s="6">
        <v>360000</v>
      </c>
      <c r="KT14" s="6">
        <v>360000</v>
      </c>
      <c r="KU14" s="6">
        <v>640750000</v>
      </c>
      <c r="KV14" s="6">
        <v>32950000</v>
      </c>
      <c r="KW14" s="6">
        <v>444450000</v>
      </c>
      <c r="KX14" s="6">
        <v>21273140000</v>
      </c>
      <c r="KY14" s="6">
        <v>21273140000</v>
      </c>
      <c r="KZ14" s="6">
        <v>116720000</v>
      </c>
      <c r="LA14" s="6">
        <v>6470576000</v>
      </c>
      <c r="LB14" s="6">
        <v>996340000</v>
      </c>
      <c r="LC14" s="6">
        <v>117237130000</v>
      </c>
      <c r="LD14" s="6">
        <v>12042000</v>
      </c>
      <c r="LE14" s="6">
        <v>40460000</v>
      </c>
      <c r="LF14" s="6">
        <v>8162029000</v>
      </c>
      <c r="LG14" s="6">
        <v>3982300000</v>
      </c>
      <c r="LH14" s="6">
        <v>48540000</v>
      </c>
      <c r="LI14" s="6">
        <v>37980000</v>
      </c>
      <c r="LJ14" s="6">
        <v>148320000</v>
      </c>
      <c r="LK14" s="6">
        <v>784970000</v>
      </c>
      <c r="LL14" s="6">
        <v>787960000</v>
      </c>
      <c r="LM14" s="6">
        <v>794700000</v>
      </c>
      <c r="LN14" s="6">
        <v>190000</v>
      </c>
      <c r="LO14" s="6">
        <v>190000</v>
      </c>
      <c r="LP14" s="6">
        <v>190000</v>
      </c>
      <c r="LQ14" s="6">
        <v>220000</v>
      </c>
      <c r="LR14" s="6">
        <v>474580000</v>
      </c>
      <c r="LS14" s="6">
        <v>290091000</v>
      </c>
      <c r="LT14" s="6">
        <v>773060000</v>
      </c>
      <c r="LU14" s="6">
        <v>673900000</v>
      </c>
      <c r="LV14" s="6">
        <v>2120000</v>
      </c>
      <c r="LW14" s="6">
        <v>4480000</v>
      </c>
      <c r="LX14" s="6">
        <v>4740000</v>
      </c>
      <c r="LY14" s="6">
        <v>7200000</v>
      </c>
      <c r="LZ14" s="6">
        <v>302600</v>
      </c>
      <c r="MA14" s="6">
        <v>4202000</v>
      </c>
      <c r="MB14" s="6">
        <v>94080000</v>
      </c>
      <c r="MC14" s="6">
        <v>83000000</v>
      </c>
      <c r="MD14" s="6">
        <v>86480000</v>
      </c>
      <c r="ME14" s="6">
        <v>800893000</v>
      </c>
      <c r="MF14" s="6">
        <v>2640000</v>
      </c>
      <c r="MG14" s="6">
        <v>150000</v>
      </c>
      <c r="MH14" s="6">
        <v>7023790000</v>
      </c>
      <c r="MI14" s="6">
        <v>7965630000</v>
      </c>
      <c r="MJ14" s="6">
        <v>25070000000</v>
      </c>
      <c r="MK14" s="6">
        <v>898630000</v>
      </c>
      <c r="ML14" s="6">
        <v>1997260000</v>
      </c>
      <c r="MM14" s="6">
        <v>2663020000</v>
      </c>
      <c r="MN14" s="6">
        <v>3698630000</v>
      </c>
      <c r="MO14" s="6">
        <v>11327360000</v>
      </c>
      <c r="MP14" s="6">
        <v>11697030000</v>
      </c>
      <c r="MQ14" s="6">
        <v>1840000</v>
      </c>
      <c r="MR14" s="6">
        <v>1870000</v>
      </c>
      <c r="MS14" s="6">
        <v>312142000</v>
      </c>
      <c r="MT14" s="6">
        <v>296950000</v>
      </c>
      <c r="MU14" s="6">
        <v>192680000</v>
      </c>
      <c r="MV14" s="6">
        <v>191940000</v>
      </c>
      <c r="MW14" s="6">
        <v>21422930000</v>
      </c>
      <c r="MX14" s="6">
        <v>6288120000</v>
      </c>
      <c r="MY14" s="6">
        <v>191270000</v>
      </c>
      <c r="MZ14" s="6">
        <v>195320000</v>
      </c>
      <c r="NA14" s="6">
        <v>193310000</v>
      </c>
      <c r="NB14" s="6">
        <v>1170000</v>
      </c>
      <c r="NC14" s="6">
        <v>1210000</v>
      </c>
      <c r="ND14" s="6">
        <v>300000</v>
      </c>
      <c r="NE14" s="6">
        <v>1170000</v>
      </c>
      <c r="NF14" s="6">
        <v>290000</v>
      </c>
      <c r="NG14" s="6">
        <v>220000</v>
      </c>
      <c r="NH14" s="6">
        <v>220000</v>
      </c>
      <c r="NI14" s="6">
        <v>1050000</v>
      </c>
      <c r="NJ14" s="6">
        <v>1100000</v>
      </c>
      <c r="NK14" s="6">
        <v>940000</v>
      </c>
      <c r="NL14" s="6">
        <v>200460000</v>
      </c>
      <c r="NM14" s="6">
        <v>203380000</v>
      </c>
      <c r="NN14" s="6">
        <v>60000</v>
      </c>
      <c r="NO14" s="6">
        <v>50000</v>
      </c>
      <c r="NP14" s="6">
        <v>434980000</v>
      </c>
      <c r="NQ14" s="6">
        <v>222150000</v>
      </c>
      <c r="NR14" s="6">
        <v>10000</v>
      </c>
      <c r="NS14" s="6">
        <v>10000</v>
      </c>
      <c r="NT14" s="6">
        <v>10000</v>
      </c>
      <c r="NU14" s="6">
        <v>10000</v>
      </c>
      <c r="NV14" s="6">
        <v>514000</v>
      </c>
      <c r="NW14" s="6">
        <v>515000</v>
      </c>
      <c r="NX14" s="6">
        <v>66710000</v>
      </c>
      <c r="NY14" s="6">
        <v>55890000</v>
      </c>
      <c r="NZ14" s="6">
        <v>410000</v>
      </c>
      <c r="OA14" s="6">
        <v>2450000</v>
      </c>
      <c r="OB14" s="6">
        <v>140000</v>
      </c>
      <c r="OC14" s="6">
        <v>140000</v>
      </c>
      <c r="OD14" s="6">
        <v>11430000</v>
      </c>
      <c r="OE14" s="6">
        <v>910000</v>
      </c>
      <c r="OF14" s="6">
        <v>920000</v>
      </c>
      <c r="OG14" s="6">
        <v>920000</v>
      </c>
      <c r="OH14" s="6">
        <v>39877500</v>
      </c>
      <c r="OI14" s="6">
        <v>1982053776.8079998</v>
      </c>
      <c r="OJ14" s="6">
        <v>10826000</v>
      </c>
      <c r="OK14" s="6">
        <v>210665000</v>
      </c>
      <c r="OL14" s="6">
        <v>50590000</v>
      </c>
      <c r="OM14" s="6">
        <v>50779000</v>
      </c>
      <c r="ON14" s="6">
        <v>51059000</v>
      </c>
      <c r="OO14" s="6">
        <v>15765250000</v>
      </c>
      <c r="OP14" s="6">
        <v>3244000</v>
      </c>
      <c r="OQ14" s="6">
        <v>3635578800</v>
      </c>
      <c r="OR14" s="6">
        <v>54785283600</v>
      </c>
      <c r="OS14" s="6">
        <v>298074000</v>
      </c>
      <c r="OT14" s="6">
        <v>258670000</v>
      </c>
      <c r="OU14" s="6">
        <v>274058000</v>
      </c>
      <c r="OV14" s="6">
        <v>272820000</v>
      </c>
      <c r="OW14" s="6">
        <v>423630000</v>
      </c>
      <c r="OX14" s="6">
        <v>430920000</v>
      </c>
      <c r="OY14" s="6">
        <v>3968770500</v>
      </c>
      <c r="OZ14" s="6">
        <v>1785536435.1800001</v>
      </c>
      <c r="PA14" s="6">
        <v>34880000</v>
      </c>
      <c r="PB14" s="6">
        <v>109393852.90000001</v>
      </c>
      <c r="PC14" s="6">
        <v>212170000</v>
      </c>
      <c r="PD14" s="6">
        <v>12084000</v>
      </c>
      <c r="PE14" s="6">
        <v>5160830000</v>
      </c>
      <c r="PF14" s="6">
        <v>2832500</v>
      </c>
      <c r="PG14" s="6">
        <v>2820000</v>
      </c>
      <c r="PH14" s="6">
        <v>2870000</v>
      </c>
      <c r="PI14" s="6">
        <v>2910000</v>
      </c>
      <c r="PJ14" s="6">
        <v>2910000</v>
      </c>
      <c r="PK14" s="6">
        <v>2720000</v>
      </c>
      <c r="PL14" s="6">
        <v>23510000</v>
      </c>
      <c r="PM14" s="6">
        <v>45000000</v>
      </c>
      <c r="PN14" s="6">
        <v>23690000</v>
      </c>
      <c r="PO14" s="6">
        <v>145000000</v>
      </c>
      <c r="PP14" s="6">
        <v>48460000</v>
      </c>
      <c r="PQ14" s="6">
        <v>126610389.904</v>
      </c>
      <c r="PR14" s="6">
        <v>110000</v>
      </c>
      <c r="PS14" s="6">
        <v>1225062528.2220001</v>
      </c>
      <c r="PT14" s="6">
        <v>1030002000</v>
      </c>
      <c r="PU14" s="6">
        <v>1030357000</v>
      </c>
      <c r="PV14" s="6">
        <v>1063492000</v>
      </c>
      <c r="PW14" s="6">
        <v>280638.65500000003</v>
      </c>
      <c r="PX14" s="6">
        <v>31645.856</v>
      </c>
      <c r="PY14" s="6">
        <v>77582.164000000004</v>
      </c>
      <c r="PZ14" s="6">
        <v>3060820000</v>
      </c>
      <c r="QA14" s="6">
        <v>2951840000</v>
      </c>
      <c r="QB14" s="6">
        <v>220000</v>
      </c>
      <c r="QC14" s="6">
        <v>220000</v>
      </c>
      <c r="QD14" s="6">
        <v>12044549.403000001</v>
      </c>
      <c r="QE14" s="6">
        <v>2074449.5660000001</v>
      </c>
      <c r="QF14" s="6">
        <v>246317000</v>
      </c>
      <c r="QG14" s="6">
        <v>1576650000</v>
      </c>
      <c r="QH14" s="6">
        <v>241078000</v>
      </c>
      <c r="QI14" s="6">
        <v>2420353658.8000002</v>
      </c>
      <c r="QJ14" s="6">
        <v>559519000</v>
      </c>
      <c r="QK14" s="6">
        <v>553564000</v>
      </c>
      <c r="QL14" s="6">
        <v>853399.43799999985</v>
      </c>
      <c r="QM14" s="6">
        <v>80000</v>
      </c>
      <c r="QN14" s="6">
        <v>2951677.5020000003</v>
      </c>
      <c r="QO14" s="6">
        <v>80000</v>
      </c>
      <c r="QP14" s="6">
        <v>2121756.9239999996</v>
      </c>
      <c r="QQ14" s="6">
        <v>1615000</v>
      </c>
      <c r="QR14" s="6">
        <v>80000</v>
      </c>
      <c r="QS14" s="6">
        <v>11860000</v>
      </c>
      <c r="QT14" s="6">
        <v>12090000</v>
      </c>
      <c r="QU14" s="6">
        <v>720000</v>
      </c>
      <c r="QV14" s="6">
        <v>11950000</v>
      </c>
      <c r="QW14" s="6">
        <v>33287000000</v>
      </c>
      <c r="QX14" s="6">
        <v>678140000</v>
      </c>
      <c r="QY14" s="6">
        <v>67446000</v>
      </c>
      <c r="QZ14" s="6">
        <v>127780000</v>
      </c>
      <c r="RA14" s="6">
        <v>10078390000</v>
      </c>
      <c r="RB14" s="6">
        <v>10231450000</v>
      </c>
      <c r="RC14" s="6">
        <v>10305890000</v>
      </c>
      <c r="RD14" s="6">
        <v>10684300000</v>
      </c>
      <c r="RE14" s="6">
        <v>286312.902</v>
      </c>
      <c r="RF14" s="6">
        <v>252314.41</v>
      </c>
      <c r="RG14" s="6">
        <v>236379.326</v>
      </c>
      <c r="RH14" s="6">
        <v>449618.82400000002</v>
      </c>
      <c r="RI14" s="6">
        <v>1258172.656</v>
      </c>
      <c r="RJ14" s="6">
        <v>616707.24800000002</v>
      </c>
      <c r="RK14" s="6">
        <v>1666970.1240000001</v>
      </c>
      <c r="RL14" s="6">
        <v>1607767.4879999999</v>
      </c>
      <c r="RM14" s="6">
        <v>3008308.2819999997</v>
      </c>
      <c r="RN14" s="6">
        <v>140800000</v>
      </c>
      <c r="RO14" s="6">
        <v>159620000</v>
      </c>
      <c r="RP14" s="6">
        <v>24110000</v>
      </c>
      <c r="RQ14" s="6">
        <v>154880000</v>
      </c>
      <c r="RR14" s="6">
        <v>5858060000</v>
      </c>
      <c r="RS14" s="6">
        <v>592555000</v>
      </c>
      <c r="RT14" s="6">
        <v>2661826.8149999999</v>
      </c>
      <c r="RU14" s="6">
        <v>786946.33900000004</v>
      </c>
      <c r="RV14" s="6">
        <v>657000</v>
      </c>
      <c r="RW14" s="6">
        <v>4354039.1320000002</v>
      </c>
      <c r="RX14" s="6">
        <v>648000</v>
      </c>
      <c r="RY14" s="6">
        <v>800826.625</v>
      </c>
      <c r="RZ14" s="6">
        <v>40000</v>
      </c>
      <c r="SA14" s="6">
        <v>20000</v>
      </c>
      <c r="SB14" s="6">
        <v>200000</v>
      </c>
      <c r="SC14" s="6">
        <v>200000</v>
      </c>
      <c r="SD14" s="6">
        <v>200000</v>
      </c>
      <c r="SE14" s="6">
        <v>3442755667.5470004</v>
      </c>
      <c r="SF14" s="6">
        <v>2647812563.52</v>
      </c>
      <c r="SG14" s="6">
        <v>3634050045.743</v>
      </c>
      <c r="SH14" s="6">
        <v>20260222659.346001</v>
      </c>
      <c r="SI14" s="6">
        <v>19251274475</v>
      </c>
      <c r="SJ14" s="6">
        <v>28870050000</v>
      </c>
      <c r="SK14" s="6">
        <v>24778260467.629997</v>
      </c>
      <c r="SL14" s="6">
        <v>38493.150999999998</v>
      </c>
      <c r="SM14" s="6">
        <v>55647688255.667</v>
      </c>
      <c r="SN14" s="6">
        <v>649950000</v>
      </c>
      <c r="SO14" s="6">
        <v>638080000</v>
      </c>
      <c r="SP14" s="6">
        <v>656800000</v>
      </c>
      <c r="SQ14" s="6">
        <v>2660000</v>
      </c>
      <c r="SR14" s="6">
        <v>2650000</v>
      </c>
      <c r="SS14" s="6">
        <v>63330000</v>
      </c>
      <c r="ST14" s="6">
        <v>56880000</v>
      </c>
      <c r="SU14" s="6">
        <v>109780000</v>
      </c>
      <c r="SV14" s="6">
        <v>81974.385999999999</v>
      </c>
      <c r="SW14" s="6">
        <v>81000</v>
      </c>
      <c r="SX14" s="6">
        <v>79000</v>
      </c>
      <c r="SY14" s="6">
        <v>120000</v>
      </c>
      <c r="SZ14" s="6">
        <v>120000</v>
      </c>
      <c r="TA14" s="6">
        <v>120000</v>
      </c>
      <c r="TB14" s="6">
        <v>120000</v>
      </c>
      <c r="TC14" s="6">
        <v>36000</v>
      </c>
      <c r="TD14" s="6">
        <v>20892980000</v>
      </c>
      <c r="TE14" s="6">
        <v>19163480000</v>
      </c>
      <c r="TF14" s="6">
        <v>5654624356.4099998</v>
      </c>
      <c r="TG14" s="6">
        <v>1322663000</v>
      </c>
      <c r="TH14" s="6">
        <v>4501630000</v>
      </c>
      <c r="TI14" s="6">
        <v>2814105000</v>
      </c>
      <c r="TJ14" s="6">
        <v>5211287000</v>
      </c>
      <c r="TK14" s="6">
        <v>862942000</v>
      </c>
      <c r="TL14" s="6">
        <v>863725000</v>
      </c>
      <c r="TM14" s="6">
        <v>919423000</v>
      </c>
      <c r="TN14" s="6">
        <v>581150000</v>
      </c>
      <c r="TO14" s="6">
        <v>1003230000</v>
      </c>
      <c r="TP14" s="6">
        <v>1028790000</v>
      </c>
      <c r="TQ14" s="6">
        <v>1030990000</v>
      </c>
      <c r="TR14" s="6">
        <v>998920000</v>
      </c>
      <c r="TS14" s="6">
        <v>471872000</v>
      </c>
      <c r="TT14" s="6">
        <v>476496000</v>
      </c>
      <c r="TU14" s="6">
        <v>493947000</v>
      </c>
      <c r="TV14" s="6">
        <v>461010000</v>
      </c>
      <c r="TW14" s="6">
        <v>430710000</v>
      </c>
      <c r="TX14" s="6">
        <v>4957360</v>
      </c>
      <c r="TY14" s="6">
        <v>20898000</v>
      </c>
      <c r="TZ14" s="6">
        <v>53584000</v>
      </c>
      <c r="UA14" s="6">
        <v>11082800</v>
      </c>
      <c r="UB14" s="6">
        <v>78575000</v>
      </c>
      <c r="UC14" s="6">
        <v>65280000</v>
      </c>
      <c r="UD14" s="6">
        <v>494700000</v>
      </c>
      <c r="UE14" s="6">
        <v>26652373000</v>
      </c>
      <c r="UF14" s="6">
        <v>12499574000</v>
      </c>
      <c r="UG14" s="6">
        <v>2620000</v>
      </c>
      <c r="UH14" s="6">
        <v>5468330000</v>
      </c>
      <c r="UI14" s="6">
        <v>6790035737.4300003</v>
      </c>
      <c r="UJ14" s="6">
        <v>1368722000</v>
      </c>
      <c r="UK14" s="6">
        <v>4383570000</v>
      </c>
      <c r="UL14" s="6">
        <v>436968</v>
      </c>
      <c r="UM14" s="6">
        <v>185680000</v>
      </c>
      <c r="UN14" s="6">
        <v>185940000</v>
      </c>
      <c r="UO14" s="6">
        <v>185870000</v>
      </c>
      <c r="UP14" s="6">
        <v>20093378824.48</v>
      </c>
      <c r="UQ14" s="6">
        <v>115565000</v>
      </c>
      <c r="UR14" s="6">
        <v>494890000</v>
      </c>
      <c r="US14" s="6">
        <v>110926000</v>
      </c>
      <c r="UT14" s="6">
        <v>675860000</v>
      </c>
      <c r="UU14" s="6">
        <v>837370000</v>
      </c>
      <c r="UV14" s="6">
        <v>383764000000</v>
      </c>
      <c r="UW14" s="6">
        <v>354257500000</v>
      </c>
      <c r="UX14" s="6">
        <v>110000</v>
      </c>
      <c r="UY14" s="6">
        <v>561430000</v>
      </c>
      <c r="UZ14" s="6">
        <v>571080000</v>
      </c>
      <c r="VA14" s="6">
        <v>564110000</v>
      </c>
      <c r="VB14" s="6">
        <v>6272050000</v>
      </c>
      <c r="VC14" s="6">
        <v>5043521.0219999999</v>
      </c>
      <c r="VD14" s="6">
        <v>18365000</v>
      </c>
      <c r="VE14" s="6">
        <v>771000000</v>
      </c>
      <c r="VF14" s="6">
        <v>8230000</v>
      </c>
      <c r="VG14" s="6">
        <v>42099112000</v>
      </c>
      <c r="VH14" s="6">
        <v>29449000</v>
      </c>
      <c r="VI14" s="6">
        <v>77095000</v>
      </c>
      <c r="VJ14" s="6">
        <v>3781221500000</v>
      </c>
      <c r="VK14" s="6">
        <v>44666000</v>
      </c>
      <c r="VL14" s="6">
        <v>1125000</v>
      </c>
      <c r="VM14" s="6">
        <v>91600000</v>
      </c>
      <c r="VN14" s="6">
        <v>339960000</v>
      </c>
      <c r="VO14" s="6">
        <v>13110000</v>
      </c>
      <c r="VP14" s="6">
        <v>13250000</v>
      </c>
      <c r="VQ14" s="6">
        <v>13180000</v>
      </c>
      <c r="VR14" s="6">
        <v>153483403.34</v>
      </c>
      <c r="VS14" s="6">
        <v>28406203107.66</v>
      </c>
      <c r="VT14" s="6">
        <v>1000000000</v>
      </c>
      <c r="VU14" s="6">
        <v>1000000000</v>
      </c>
      <c r="VV14" s="6">
        <v>73000000</v>
      </c>
      <c r="VW14" s="6">
        <v>216310000</v>
      </c>
      <c r="VX14" s="6">
        <v>51030000</v>
      </c>
      <c r="VY14" s="6">
        <v>46230000</v>
      </c>
      <c r="VZ14" s="6">
        <v>15155000</v>
      </c>
      <c r="WA14" s="6">
        <v>14290000</v>
      </c>
      <c r="WB14" s="6">
        <v>9251000</v>
      </c>
      <c r="WC14" s="6">
        <v>5898000</v>
      </c>
      <c r="WD14" s="6">
        <v>602919471.49000001</v>
      </c>
      <c r="WE14" s="6">
        <v>2630130000</v>
      </c>
      <c r="WF14" s="6">
        <v>2680900000</v>
      </c>
      <c r="WG14" s="6">
        <v>15124333000</v>
      </c>
      <c r="WH14" s="6">
        <v>14020649000</v>
      </c>
      <c r="WI14" s="6">
        <v>14680762000</v>
      </c>
      <c r="WJ14" s="6">
        <v>15222133000</v>
      </c>
      <c r="WK14" s="6">
        <v>12458142000</v>
      </c>
      <c r="WL14" s="6">
        <v>3902916064.8600001</v>
      </c>
      <c r="WM14" s="6">
        <v>12230000</v>
      </c>
      <c r="WN14" s="6">
        <v>7505007098.7560005</v>
      </c>
      <c r="WO14" s="6">
        <v>30573996657</v>
      </c>
      <c r="WP14" s="6">
        <v>15135148000</v>
      </c>
      <c r="WQ14" s="6">
        <v>51552193606.897995</v>
      </c>
      <c r="WR14" s="6">
        <v>442800000</v>
      </c>
      <c r="WS14" s="6">
        <v>182700000</v>
      </c>
      <c r="WT14" s="6">
        <v>357000000</v>
      </c>
      <c r="WU14" s="6">
        <v>1258886891.691</v>
      </c>
      <c r="WV14" s="6">
        <v>1666473631.9920001</v>
      </c>
      <c r="WW14" s="6">
        <v>312000</v>
      </c>
      <c r="WX14" s="6">
        <v>80000</v>
      </c>
      <c r="WY14" s="6">
        <v>12990062.5</v>
      </c>
      <c r="WZ14" s="6">
        <v>9473950</v>
      </c>
      <c r="XA14" s="6">
        <v>1146649536</v>
      </c>
      <c r="XB14" s="6">
        <v>521740770</v>
      </c>
      <c r="XC14" s="6">
        <v>521030478.26200002</v>
      </c>
      <c r="XD14" s="6">
        <v>22116153.600000001</v>
      </c>
      <c r="XE14" s="6">
        <v>3568027891.0679998</v>
      </c>
      <c r="XF14" s="6">
        <v>43248000000</v>
      </c>
      <c r="XG14" s="6">
        <v>26370000000</v>
      </c>
      <c r="XH14" s="6">
        <v>147222695714.37201</v>
      </c>
      <c r="XI14" s="6">
        <v>1040000</v>
      </c>
      <c r="XJ14" s="6">
        <v>110000</v>
      </c>
      <c r="XK14" s="6">
        <v>1080000</v>
      </c>
      <c r="XL14" s="6">
        <v>740000</v>
      </c>
      <c r="XM14" s="6">
        <v>3440000</v>
      </c>
      <c r="XN14" s="6">
        <v>54112233411.136002</v>
      </c>
      <c r="XO14" s="6">
        <v>657743649.49600005</v>
      </c>
      <c r="XP14" s="6">
        <v>2401474442.5</v>
      </c>
      <c r="XQ14" s="6">
        <v>483188289</v>
      </c>
      <c r="XR14" s="6">
        <v>3860450416.5</v>
      </c>
      <c r="XS14" s="6">
        <v>1567847061</v>
      </c>
      <c r="XT14" s="6">
        <v>33864431.629000001</v>
      </c>
      <c r="XU14" s="6">
        <v>11144200</v>
      </c>
      <c r="XV14" s="6">
        <v>34334006.508000001</v>
      </c>
      <c r="XW14" s="6">
        <v>22781058.464000002</v>
      </c>
      <c r="XX14" s="6">
        <v>20000</v>
      </c>
      <c r="XY14" s="6">
        <v>20000</v>
      </c>
      <c r="XZ14" s="6">
        <v>20000</v>
      </c>
      <c r="YA14" s="6">
        <v>20000</v>
      </c>
      <c r="YB14" s="6">
        <v>1130000</v>
      </c>
      <c r="YC14" s="6">
        <v>2627110000</v>
      </c>
      <c r="YD14" s="6">
        <v>71180768.584000006</v>
      </c>
      <c r="YE14" s="6">
        <v>58000</v>
      </c>
      <c r="YF14" s="6">
        <v>30000</v>
      </c>
      <c r="YG14" s="6">
        <v>30000</v>
      </c>
      <c r="YH14" s="6">
        <v>30000</v>
      </c>
      <c r="YI14" s="6">
        <v>30000</v>
      </c>
      <c r="YJ14" s="6">
        <v>6000000</v>
      </c>
      <c r="YK14" s="6">
        <v>191000</v>
      </c>
      <c r="YL14" s="6">
        <v>80598239.791999996</v>
      </c>
      <c r="YM14" s="6">
        <v>217438.34</v>
      </c>
      <c r="YN14" s="6">
        <v>121000</v>
      </c>
      <c r="YO14" s="6">
        <v>131000</v>
      </c>
      <c r="YP14" s="6">
        <v>141418.79999999999</v>
      </c>
      <c r="YQ14" s="6">
        <v>179753.712</v>
      </c>
      <c r="YR14" s="6">
        <v>836996.03799999994</v>
      </c>
      <c r="YS14" s="6">
        <v>150079.16800000001</v>
      </c>
      <c r="YT14" s="6">
        <v>286946.63300000003</v>
      </c>
      <c r="YU14" s="6">
        <v>1550540.051</v>
      </c>
      <c r="YV14" s="6">
        <v>29000</v>
      </c>
      <c r="YW14" s="6">
        <v>64000</v>
      </c>
      <c r="YX14" s="6">
        <v>43030000</v>
      </c>
      <c r="YY14" s="6">
        <v>43810000</v>
      </c>
      <c r="YZ14" s="6">
        <v>44410000</v>
      </c>
      <c r="ZA14" s="6">
        <v>40000</v>
      </c>
      <c r="ZB14" s="6">
        <v>691541.53799999994</v>
      </c>
      <c r="ZC14" s="6">
        <v>698425.42200000002</v>
      </c>
      <c r="ZD14" s="6">
        <v>743299.15299999993</v>
      </c>
      <c r="ZE14" s="6">
        <v>5167785.8789999997</v>
      </c>
      <c r="ZF14" s="6">
        <v>19393850.949000001</v>
      </c>
      <c r="ZG14" s="6">
        <v>290000</v>
      </c>
      <c r="ZH14" s="6">
        <v>1413000</v>
      </c>
      <c r="ZI14" s="6">
        <v>30000</v>
      </c>
      <c r="ZJ14" s="6">
        <v>81772.573999999993</v>
      </c>
      <c r="ZK14" s="6">
        <v>1466593.828</v>
      </c>
      <c r="ZL14" s="6">
        <v>2336200.7850000001</v>
      </c>
      <c r="ZM14" s="6">
        <v>12499000</v>
      </c>
      <c r="ZN14" s="6">
        <v>4069700</v>
      </c>
      <c r="ZO14" s="6">
        <v>2947777.3370000003</v>
      </c>
      <c r="ZP14" s="6">
        <v>92090291.150000006</v>
      </c>
      <c r="ZQ14" s="6">
        <v>116000</v>
      </c>
      <c r="ZR14" s="6">
        <v>180400000</v>
      </c>
      <c r="ZS14" s="6">
        <v>3742205624.2799997</v>
      </c>
      <c r="ZT14" s="6">
        <v>2632407035.0159998</v>
      </c>
      <c r="ZU14" s="6">
        <v>1443044853.2420001</v>
      </c>
      <c r="ZV14" s="6">
        <v>38695748761.512001</v>
      </c>
      <c r="ZW14" s="6">
        <v>11390000</v>
      </c>
      <c r="ZX14" s="6">
        <v>484000</v>
      </c>
      <c r="ZY14" s="6">
        <v>692361.17999999993</v>
      </c>
      <c r="ZZ14" s="6">
        <v>2963557.4610000001</v>
      </c>
      <c r="AAA14" s="6">
        <v>400000</v>
      </c>
      <c r="AAB14" s="6">
        <v>270000</v>
      </c>
      <c r="AAC14" s="6">
        <v>254966194</v>
      </c>
      <c r="AAD14" s="6">
        <v>880538.14</v>
      </c>
      <c r="AAE14" s="6">
        <v>80765160656.417999</v>
      </c>
      <c r="AAF14" s="6">
        <v>3893077045.3000002</v>
      </c>
      <c r="AAG14" s="6">
        <v>3277568759.1209998</v>
      </c>
      <c r="AAH14" s="6">
        <v>3294123822.2399998</v>
      </c>
      <c r="AAI14" s="6">
        <v>570434.321</v>
      </c>
      <c r="AAJ14" s="6">
        <v>82000</v>
      </c>
      <c r="AAK14" s="6">
        <v>50000</v>
      </c>
      <c r="AAL14" s="6">
        <v>4328146.9629999995</v>
      </c>
      <c r="AAM14" s="6">
        <v>833200120.78400004</v>
      </c>
      <c r="AAN14" s="6">
        <v>30930000</v>
      </c>
      <c r="AAO14" s="6">
        <v>30710000</v>
      </c>
      <c r="AAP14" s="6">
        <v>400650000</v>
      </c>
      <c r="AAQ14" s="6">
        <v>139020000</v>
      </c>
      <c r="AAR14" s="6">
        <v>142920000</v>
      </c>
      <c r="AAS14" s="6">
        <v>67199000</v>
      </c>
      <c r="AAT14" s="6">
        <v>68470000</v>
      </c>
      <c r="AAU14" s="6">
        <v>45290000</v>
      </c>
      <c r="AAV14" s="6">
        <v>257540000</v>
      </c>
      <c r="AAW14" s="6">
        <v>702420000</v>
      </c>
      <c r="AAX14" s="6">
        <v>3874029296.4379997</v>
      </c>
      <c r="AAY14" s="6">
        <v>970051080.7019999</v>
      </c>
      <c r="AAZ14" s="6">
        <v>885710000</v>
      </c>
      <c r="ABA14" s="6">
        <v>5000160000</v>
      </c>
      <c r="ABB14" s="6">
        <v>53722224928.325005</v>
      </c>
      <c r="ABC14" s="6">
        <v>8214990000</v>
      </c>
      <c r="ABD14" s="6">
        <v>20842184000</v>
      </c>
      <c r="ABE14" s="6">
        <v>15780000</v>
      </c>
      <c r="ABF14" s="6">
        <v>621870000</v>
      </c>
      <c r="ABG14" s="6">
        <v>2899070000</v>
      </c>
      <c r="ABH14" s="6">
        <v>249780000</v>
      </c>
      <c r="ABI14" s="6">
        <v>1538125000</v>
      </c>
      <c r="ABJ14" s="6">
        <v>9024645960.5040016</v>
      </c>
      <c r="ABK14" s="6">
        <v>68892600000</v>
      </c>
      <c r="ABL14" s="6">
        <v>1199000</v>
      </c>
      <c r="ABM14" s="6">
        <v>497053476.162</v>
      </c>
      <c r="ABN14" s="6">
        <v>307670000</v>
      </c>
      <c r="ABO14" s="6">
        <v>299790000</v>
      </c>
      <c r="ABP14" s="6">
        <v>83630000</v>
      </c>
      <c r="ABQ14" s="6">
        <v>76600000</v>
      </c>
      <c r="ABR14" s="6">
        <v>1460000</v>
      </c>
      <c r="ABS14" s="6">
        <v>140000</v>
      </c>
      <c r="ABT14" s="6">
        <v>140000</v>
      </c>
      <c r="ABU14" s="6">
        <v>140000</v>
      </c>
      <c r="ABV14" s="6">
        <v>465000</v>
      </c>
      <c r="ABW14" s="6">
        <v>1452145550.4000001</v>
      </c>
      <c r="ABX14" s="6">
        <v>632480892.31799996</v>
      </c>
      <c r="ABY14" s="6">
        <v>1588118131.191</v>
      </c>
      <c r="ABZ14" s="6">
        <v>1104760000</v>
      </c>
      <c r="ACA14" s="6">
        <v>344348886.78600001</v>
      </c>
      <c r="ACB14" s="6">
        <v>12564910000</v>
      </c>
      <c r="ACC14" s="6">
        <v>12753150000</v>
      </c>
      <c r="ACD14" s="6">
        <v>12645630000</v>
      </c>
      <c r="ACE14" s="6">
        <v>52000</v>
      </c>
      <c r="ACF14" s="6">
        <v>13279050000</v>
      </c>
      <c r="ACG14" s="6">
        <v>13460670000</v>
      </c>
      <c r="ACH14" s="6">
        <v>13333420000</v>
      </c>
      <c r="ACI14" s="6">
        <v>11610930000</v>
      </c>
      <c r="ACJ14" s="6">
        <v>1207488020.3099999</v>
      </c>
      <c r="ACK14" s="6">
        <v>2253114283.1129999</v>
      </c>
      <c r="ACL14" s="6">
        <v>2275154554.783</v>
      </c>
      <c r="ACM14" s="6">
        <v>2264231851</v>
      </c>
      <c r="ACN14" s="6">
        <v>162300000</v>
      </c>
      <c r="ACO14" s="6">
        <v>162300000</v>
      </c>
      <c r="ACP14" s="6">
        <v>162300000</v>
      </c>
      <c r="ACQ14" s="6">
        <v>673000000</v>
      </c>
      <c r="ACR14" s="6">
        <v>673000000</v>
      </c>
      <c r="ACS14" s="6">
        <v>673000000</v>
      </c>
      <c r="ACT14" s="6">
        <v>673000000</v>
      </c>
      <c r="ACU14" s="6">
        <v>1833970000</v>
      </c>
      <c r="ACV14" s="6">
        <v>32142120000</v>
      </c>
      <c r="ACW14" s="6">
        <v>32142120000</v>
      </c>
      <c r="ACX14" s="6">
        <v>26696160000</v>
      </c>
      <c r="ACY14" s="6">
        <v>248248.492</v>
      </c>
      <c r="ACZ14" s="6">
        <v>353955.58400000003</v>
      </c>
      <c r="ADA14" s="6">
        <v>451589.092</v>
      </c>
      <c r="ADB14" s="6">
        <v>830090.73800000001</v>
      </c>
      <c r="ADC14" s="6">
        <v>55355260.719999999</v>
      </c>
      <c r="ADD14" s="6">
        <v>88970000</v>
      </c>
      <c r="ADE14" s="6">
        <v>9946463201.0230007</v>
      </c>
      <c r="ADF14" s="6">
        <v>8038114053.1800003</v>
      </c>
      <c r="ADG14" s="6">
        <v>22868902.074999999</v>
      </c>
      <c r="ADH14" s="6">
        <v>121810000</v>
      </c>
      <c r="ADI14" s="6">
        <v>10880000</v>
      </c>
      <c r="ADJ14" s="6">
        <v>16610000</v>
      </c>
      <c r="ADK14" s="6">
        <v>24030000</v>
      </c>
      <c r="ADL14" s="6">
        <v>17673085.199999999</v>
      </c>
      <c r="ADM14" s="6">
        <v>11919860.199999999</v>
      </c>
      <c r="ADN14" s="6">
        <v>138765428782.48001</v>
      </c>
      <c r="ADO14" s="6">
        <v>88806392895.089996</v>
      </c>
      <c r="ADP14" s="6">
        <v>141075668200.25</v>
      </c>
      <c r="ADQ14" s="6">
        <v>87600000</v>
      </c>
      <c r="ADR14" s="6">
        <v>20654942440</v>
      </c>
      <c r="ADS14" s="6">
        <v>183440000</v>
      </c>
      <c r="ADT14" s="6">
        <v>91690000</v>
      </c>
      <c r="ADU14" s="6">
        <v>198760000</v>
      </c>
      <c r="ADV14" s="6">
        <v>79440000</v>
      </c>
      <c r="ADW14" s="6">
        <v>35934218020.036003</v>
      </c>
      <c r="ADX14" s="6">
        <v>38658499130.835999</v>
      </c>
      <c r="ADY14" s="6">
        <v>41311327041.657997</v>
      </c>
      <c r="ADZ14" s="6">
        <v>11863114426.382</v>
      </c>
      <c r="AEA14" s="6">
        <v>16301996527.562</v>
      </c>
      <c r="AEB14" s="6">
        <v>15261453721.959999</v>
      </c>
      <c r="AEC14" s="6">
        <v>1995700000</v>
      </c>
      <c r="AED14" s="6">
        <v>2112950000</v>
      </c>
      <c r="AEE14" s="6">
        <v>2075050000</v>
      </c>
      <c r="AEF14" s="6">
        <v>31117351.251000002</v>
      </c>
      <c r="AEG14" s="6">
        <v>7040000</v>
      </c>
      <c r="AEH14" s="6">
        <v>7090000</v>
      </c>
      <c r="AEI14" s="6">
        <v>31306870000</v>
      </c>
      <c r="AEJ14" s="6">
        <v>45974680000</v>
      </c>
      <c r="AEK14" s="6">
        <v>17721.666000000001</v>
      </c>
      <c r="AEL14" s="6">
        <v>5200808000</v>
      </c>
      <c r="AEM14" s="6">
        <v>1110000</v>
      </c>
      <c r="AEN14" s="6">
        <v>7099220000</v>
      </c>
      <c r="AEO14" s="6">
        <v>380000</v>
      </c>
      <c r="AEP14" s="6">
        <v>380000</v>
      </c>
      <c r="AEQ14" s="6">
        <v>390000</v>
      </c>
      <c r="AER14" s="6">
        <v>3836326.6</v>
      </c>
      <c r="AES14" s="6">
        <v>2603716.64</v>
      </c>
      <c r="AET14" s="6">
        <v>5106958.28</v>
      </c>
      <c r="AEU14" s="6">
        <v>50000</v>
      </c>
      <c r="AEV14" s="6">
        <v>50000</v>
      </c>
      <c r="AEW14" s="6">
        <v>40000</v>
      </c>
      <c r="AEX14" s="6">
        <v>3466425504.336</v>
      </c>
      <c r="AEY14" s="6">
        <v>3450000</v>
      </c>
      <c r="AEZ14" s="6">
        <v>3530000</v>
      </c>
      <c r="AFA14" s="6">
        <v>3780000</v>
      </c>
      <c r="AFB14" s="6">
        <v>63927.934000000008</v>
      </c>
      <c r="AFC14" s="6">
        <v>1021956.375</v>
      </c>
      <c r="AFD14" s="6">
        <v>1006683.9</v>
      </c>
      <c r="AFE14" s="6">
        <v>1483936.9500000002</v>
      </c>
      <c r="AFF14" s="6">
        <v>429359.81000000006</v>
      </c>
      <c r="AFG14" s="6">
        <v>1290000</v>
      </c>
      <c r="AFH14" s="6">
        <v>1300000</v>
      </c>
      <c r="AFI14" s="6">
        <v>1076033.368</v>
      </c>
      <c r="AFJ14" s="6">
        <v>1155958.2</v>
      </c>
      <c r="AFK14" s="6">
        <v>1148630.6499999999</v>
      </c>
      <c r="AFL14" s="6">
        <v>202170.41399999999</v>
      </c>
      <c r="AFM14" s="6">
        <v>150000</v>
      </c>
      <c r="AFN14" s="6">
        <v>290000</v>
      </c>
      <c r="AFO14" s="6">
        <v>290000</v>
      </c>
      <c r="AFP14" s="6">
        <v>337616178000</v>
      </c>
      <c r="AFQ14" s="6">
        <v>563830000</v>
      </c>
      <c r="AFR14" s="6">
        <v>1283920000</v>
      </c>
      <c r="AFS14" s="6">
        <v>256340000</v>
      </c>
      <c r="AFT14" s="6">
        <v>400000</v>
      </c>
      <c r="AFU14" s="6">
        <v>410000</v>
      </c>
      <c r="AFV14" s="6">
        <v>400000</v>
      </c>
      <c r="AFW14" s="6">
        <v>400000</v>
      </c>
      <c r="AFX14" s="6">
        <v>226731.43900000001</v>
      </c>
      <c r="AFY14" s="6">
        <v>350000</v>
      </c>
      <c r="AFZ14" s="6">
        <v>6344070000</v>
      </c>
      <c r="AGA14" s="6">
        <v>5775560000</v>
      </c>
      <c r="AGB14" s="6">
        <v>5247760000</v>
      </c>
      <c r="AGC14" s="6">
        <v>349684193.83299983</v>
      </c>
      <c r="AGD14" s="6">
        <v>314675295.65999997</v>
      </c>
      <c r="AGE14" s="6">
        <v>362962766.065</v>
      </c>
      <c r="AGF14" s="6">
        <v>237391071.07999998</v>
      </c>
      <c r="AGG14" s="6">
        <v>1183176120</v>
      </c>
      <c r="AGH14" s="6">
        <v>643409909601.71997</v>
      </c>
      <c r="AGI14" s="6">
        <v>7650000</v>
      </c>
      <c r="AGJ14" s="6">
        <v>27490000</v>
      </c>
      <c r="AGK14" s="6">
        <v>459049633.824</v>
      </c>
      <c r="AGL14" s="6">
        <v>491728373.32099986</v>
      </c>
      <c r="AGM14" s="6">
        <v>16730356000</v>
      </c>
      <c r="AGN14" s="6">
        <v>899060000</v>
      </c>
      <c r="AGO14" s="6">
        <v>714600000</v>
      </c>
      <c r="AGP14" s="6">
        <v>318292210294.64398</v>
      </c>
      <c r="AGQ14" s="6">
        <v>59439833492</v>
      </c>
      <c r="AGR14" s="6">
        <v>203867384990</v>
      </c>
      <c r="AGS14" s="6">
        <v>2174352922182.7273</v>
      </c>
      <c r="AGT14" s="6">
        <v>120062805580.89099</v>
      </c>
      <c r="AGU14" s="6">
        <v>21342155752.800003</v>
      </c>
      <c r="AGV14" s="6">
        <v>31187134346.503998</v>
      </c>
      <c r="AGW14" s="6">
        <v>23303274259.880001</v>
      </c>
      <c r="AGX14" s="6">
        <v>29415893600</v>
      </c>
      <c r="AGY14" s="6">
        <v>947100</v>
      </c>
      <c r="AGZ14" s="6">
        <v>369465000000</v>
      </c>
      <c r="AHA14" s="6">
        <v>1006803997308.3601</v>
      </c>
      <c r="AHB14" s="6">
        <v>3400</v>
      </c>
      <c r="AHC14" s="6">
        <v>3498286.52</v>
      </c>
      <c r="AHD14" s="6">
        <v>34526638738.321999</v>
      </c>
      <c r="AHE14" s="6">
        <v>143201046749.39999</v>
      </c>
      <c r="AHF14" s="6">
        <v>4686712709.4779997</v>
      </c>
      <c r="AHG14" s="6">
        <v>1014032884924.824</v>
      </c>
      <c r="AHH14" s="6">
        <v>4464014819.2999992</v>
      </c>
      <c r="AHI14" s="6">
        <v>10167612000</v>
      </c>
      <c r="AHJ14" s="6">
        <v>3701500</v>
      </c>
      <c r="AHK14" s="6">
        <v>0</v>
      </c>
      <c r="AHL14" s="6">
        <v>0</v>
      </c>
      <c r="AHM14" s="6">
        <v>0</v>
      </c>
      <c r="AHN14" s="6">
        <v>3916720500</v>
      </c>
      <c r="AHO14" s="6">
        <v>1444050</v>
      </c>
      <c r="AHP14" s="6">
        <v>91127680000</v>
      </c>
      <c r="AHQ14" s="6">
        <v>0</v>
      </c>
      <c r="AHR14" s="6">
        <v>813000</v>
      </c>
      <c r="AHS14" s="6">
        <v>276491421986.02399</v>
      </c>
      <c r="AHT14" s="6">
        <v>2311228243.296</v>
      </c>
      <c r="AHU14" s="6">
        <v>80378030873</v>
      </c>
      <c r="AHV14" s="6">
        <v>460991861976.87</v>
      </c>
      <c r="AHW14" s="6">
        <v>274159930372.388</v>
      </c>
      <c r="AHX14" s="6">
        <v>1260000</v>
      </c>
      <c r="AHY14" s="6">
        <v>3126000</v>
      </c>
      <c r="AHZ14" s="6">
        <v>438000</v>
      </c>
      <c r="AIA14" s="6">
        <v>10962236448</v>
      </c>
      <c r="AIB14" s="6">
        <v>3077000</v>
      </c>
      <c r="AIC14" s="6">
        <v>911000</v>
      </c>
      <c r="AID14" s="6">
        <v>49014000000</v>
      </c>
      <c r="AIE14" s="6">
        <v>12274000</v>
      </c>
      <c r="AIF14" s="6">
        <v>174000</v>
      </c>
      <c r="AIG14" s="6">
        <v>506900</v>
      </c>
      <c r="AIH14" s="6">
        <v>320414727239.64795</v>
      </c>
      <c r="AII14" s="6">
        <v>1101100</v>
      </c>
      <c r="AIJ14" s="6">
        <v>30623285844</v>
      </c>
      <c r="AIK14" s="6">
        <v>1703848725</v>
      </c>
      <c r="AIL14" s="6">
        <v>545700</v>
      </c>
      <c r="AIM14" s="6">
        <v>4931000</v>
      </c>
      <c r="AIN14" s="6">
        <v>1199300</v>
      </c>
      <c r="AIO14" s="6">
        <v>7586000</v>
      </c>
      <c r="AIP14" s="6">
        <v>64150</v>
      </c>
      <c r="AIQ14" s="6">
        <v>243000</v>
      </c>
      <c r="AIR14" s="6">
        <v>402400</v>
      </c>
      <c r="AIS14" s="6">
        <v>494100</v>
      </c>
      <c r="AIT14" s="6">
        <v>15951362480</v>
      </c>
      <c r="AIU14" s="6">
        <v>6635543426.6000004</v>
      </c>
      <c r="AIV14" s="6">
        <v>122762640000</v>
      </c>
      <c r="AIW14" s="6">
        <v>9512499724</v>
      </c>
      <c r="AIX14" s="6">
        <v>12247686006.483002</v>
      </c>
      <c r="AIY14" s="6">
        <v>701700</v>
      </c>
      <c r="AIZ14" s="6">
        <v>18129000</v>
      </c>
      <c r="AJA14" s="6">
        <v>93811354822.943985</v>
      </c>
      <c r="AJB14" s="6">
        <v>107372307978</v>
      </c>
      <c r="AJC14" s="6">
        <v>80500</v>
      </c>
      <c r="AJD14" s="6">
        <v>6323813986</v>
      </c>
      <c r="AJE14" s="6">
        <v>3754928574.8000002</v>
      </c>
      <c r="AJF14" s="6">
        <v>645300</v>
      </c>
      <c r="AJG14" s="6">
        <v>241227969000</v>
      </c>
      <c r="AJH14" s="6">
        <v>76858642169.179993</v>
      </c>
      <c r="AJI14" s="6">
        <v>2149079427965.9089</v>
      </c>
      <c r="AJJ14" s="6">
        <v>1186302293578.0161</v>
      </c>
      <c r="AJK14" s="6">
        <v>489514207867.78998</v>
      </c>
      <c r="AJL14" s="6">
        <v>1354060470630.5198</v>
      </c>
      <c r="AJM14" s="6">
        <v>4665413197.5120001</v>
      </c>
      <c r="AJN14" s="6">
        <v>16400402059.498999</v>
      </c>
      <c r="AJO14" s="6">
        <v>120090154553</v>
      </c>
      <c r="AJP14" s="6">
        <v>1054900</v>
      </c>
      <c r="AJQ14" s="6">
        <v>157700</v>
      </c>
      <c r="AJR14" s="6">
        <v>255000</v>
      </c>
      <c r="AJS14" s="6">
        <v>1097400</v>
      </c>
      <c r="AJT14" s="6">
        <v>457800</v>
      </c>
      <c r="AJU14" s="6">
        <v>487000</v>
      </c>
      <c r="AJV14" s="6">
        <v>40469487940</v>
      </c>
      <c r="AJW14" s="6">
        <v>1500</v>
      </c>
      <c r="AJX14" s="6">
        <v>33243464393.208</v>
      </c>
      <c r="AJY14" s="6">
        <v>28843166458.592999</v>
      </c>
      <c r="AJZ14" s="6">
        <v>12663053.839</v>
      </c>
      <c r="AKA14" s="6">
        <v>789919.53399999999</v>
      </c>
      <c r="AKB14" s="6">
        <v>134516327958.90001</v>
      </c>
      <c r="AKC14" s="6">
        <v>2770300000</v>
      </c>
      <c r="AKD14" s="6">
        <v>21320619.276000001</v>
      </c>
      <c r="AKE14" s="6">
        <v>1122795.2280000001</v>
      </c>
      <c r="AKF14" s="6">
        <v>89751214.596000001</v>
      </c>
      <c r="AKG14" s="6">
        <v>2647000</v>
      </c>
      <c r="AKH14" s="6">
        <v>582000</v>
      </c>
      <c r="AKI14" s="6">
        <v>370100</v>
      </c>
      <c r="AKJ14" s="6">
        <v>455900</v>
      </c>
      <c r="AKK14" s="6">
        <v>455900</v>
      </c>
      <c r="AKL14" s="6">
        <v>267100</v>
      </c>
      <c r="AKM14" s="6">
        <v>139675</v>
      </c>
      <c r="AKN14" s="6">
        <v>545900</v>
      </c>
      <c r="AKO14" s="6">
        <v>462475</v>
      </c>
      <c r="AKP14" s="6">
        <v>365900</v>
      </c>
      <c r="AKQ14" s="6">
        <v>639800</v>
      </c>
      <c r="AKR14" s="6">
        <v>418100</v>
      </c>
      <c r="AKS14" s="6">
        <v>273600</v>
      </c>
      <c r="AKT14" s="6">
        <v>275600</v>
      </c>
      <c r="AKU14" s="6">
        <v>405500</v>
      </c>
      <c r="AKV14" s="6">
        <v>571500</v>
      </c>
      <c r="AKW14" s="6">
        <v>675100</v>
      </c>
      <c r="AKX14" s="6">
        <v>570800</v>
      </c>
      <c r="AKY14" s="6">
        <v>275400</v>
      </c>
      <c r="AKZ14" s="6">
        <v>9250740000</v>
      </c>
      <c r="ALA14" s="6">
        <v>62506555050</v>
      </c>
      <c r="ALB14" s="6">
        <v>57649092402</v>
      </c>
      <c r="ALC14" s="6">
        <v>1503000</v>
      </c>
      <c r="ALD14" s="6">
        <v>649200</v>
      </c>
      <c r="ALE14" s="6">
        <v>992228740619.10303</v>
      </c>
      <c r="ALF14" s="6">
        <v>112400</v>
      </c>
      <c r="ALG14" s="6">
        <v>5665609120.25</v>
      </c>
      <c r="ALH14" s="6">
        <v>9616038586.5</v>
      </c>
      <c r="ALI14" s="6">
        <v>292513800000</v>
      </c>
      <c r="ALJ14" s="6">
        <v>64100000000</v>
      </c>
      <c r="ALK14" s="6">
        <v>143105900000</v>
      </c>
      <c r="ALL14" s="6">
        <v>17198500000</v>
      </c>
      <c r="ALM14" s="6">
        <v>14171600000</v>
      </c>
      <c r="ALN14" s="6">
        <v>17322100000</v>
      </c>
      <c r="ALO14" s="6">
        <v>396300000</v>
      </c>
      <c r="ALP14" s="6">
        <v>356499940000</v>
      </c>
      <c r="ALQ14" s="6">
        <v>56677160000</v>
      </c>
      <c r="ALR14" s="6">
        <v>3479000</v>
      </c>
      <c r="ALS14" s="6">
        <v>133615808019</v>
      </c>
      <c r="ALT14" s="6">
        <v>48640350000</v>
      </c>
      <c r="ALU14" s="6">
        <v>92370</v>
      </c>
      <c r="ALV14" s="6">
        <v>26364907131.822002</v>
      </c>
      <c r="ALW14" s="6">
        <v>643900</v>
      </c>
      <c r="ALX14" s="6">
        <v>126000000000</v>
      </c>
      <c r="ALY14" s="6">
        <v>83300</v>
      </c>
      <c r="ALZ14" s="6">
        <v>70300</v>
      </c>
      <c r="AMA14" s="6">
        <v>339000</v>
      </c>
      <c r="AMB14" s="6">
        <v>1486000</v>
      </c>
      <c r="AMC14" s="6">
        <v>1130900</v>
      </c>
      <c r="AMD14" s="6">
        <v>63325</v>
      </c>
      <c r="AME14" s="6">
        <v>83160000000</v>
      </c>
      <c r="AMF14" s="6">
        <v>427535000000</v>
      </c>
      <c r="AMG14" s="6">
        <v>405000</v>
      </c>
      <c r="AMH14" s="6">
        <v>504500</v>
      </c>
      <c r="AMI14" s="6">
        <v>2919000</v>
      </c>
      <c r="AMJ14" s="6">
        <v>10648000</v>
      </c>
      <c r="AMK14" s="6">
        <v>2052000</v>
      </c>
      <c r="AML14" s="6">
        <v>4205000</v>
      </c>
      <c r="AMM14" s="6">
        <v>2975000</v>
      </c>
      <c r="AMN14" s="6">
        <v>2240000</v>
      </c>
      <c r="AMO14" s="6">
        <v>4048000</v>
      </c>
      <c r="AMP14" s="6">
        <v>58134875481.939003</v>
      </c>
      <c r="AMQ14" s="6">
        <v>1071000000</v>
      </c>
      <c r="AMR14" s="6">
        <v>658207241</v>
      </c>
      <c r="AMS14" s="6">
        <v>2871300</v>
      </c>
      <c r="AMT14" s="6">
        <v>32114427802.428001</v>
      </c>
      <c r="AMU14" s="6">
        <v>1927400</v>
      </c>
      <c r="AMV14" s="6">
        <v>421600</v>
      </c>
      <c r="AMW14" s="6">
        <v>50666.460000000006</v>
      </c>
      <c r="AMX14" s="6">
        <v>2946800</v>
      </c>
      <c r="AMY14" s="6">
        <v>13693397695.199999</v>
      </c>
      <c r="AMZ14" s="6">
        <v>406456000000</v>
      </c>
      <c r="ANA14" s="6">
        <v>4011774072.0480003</v>
      </c>
      <c r="ANB14" s="6">
        <v>806000</v>
      </c>
      <c r="ANC14" s="6">
        <v>4046000</v>
      </c>
      <c r="AND14" s="6">
        <v>1522894000</v>
      </c>
      <c r="ANE14" s="6">
        <v>2665100</v>
      </c>
      <c r="ANF14" s="6">
        <v>197000</v>
      </c>
      <c r="ANG14" s="6">
        <v>6592000</v>
      </c>
      <c r="ANH14" s="6">
        <v>7001000</v>
      </c>
      <c r="ANI14" s="6">
        <v>4623000</v>
      </c>
      <c r="ANJ14" s="6">
        <v>794500</v>
      </c>
      <c r="ANK14" s="6">
        <v>3389000</v>
      </c>
      <c r="ANL14" s="6">
        <v>10549000</v>
      </c>
      <c r="ANM14" s="6">
        <v>3844000</v>
      </c>
      <c r="ANN14" s="6">
        <v>343303400000</v>
      </c>
      <c r="ANO14" s="6">
        <v>468500</v>
      </c>
      <c r="ANP14" s="6">
        <v>815000</v>
      </c>
      <c r="ANQ14" s="6">
        <v>38590743903.200005</v>
      </c>
      <c r="ANR14" s="6">
        <v>10040343422.234001</v>
      </c>
      <c r="ANS14" s="6">
        <v>85800</v>
      </c>
      <c r="ANT14" s="6">
        <v>340928247.05400002</v>
      </c>
      <c r="ANU14" s="6">
        <v>13848910000</v>
      </c>
      <c r="ANV14" s="6">
        <v>780900</v>
      </c>
      <c r="ANW14" s="6">
        <v>11542710393.227001</v>
      </c>
      <c r="ANX14" s="6">
        <v>65538377244.031998</v>
      </c>
      <c r="ANY14" s="6">
        <v>597548.40599999996</v>
      </c>
      <c r="ANZ14" s="6">
        <v>3003025699.96</v>
      </c>
      <c r="AOA14" s="6">
        <v>1272479459.78</v>
      </c>
      <c r="AOB14" s="6">
        <v>17103748200</v>
      </c>
      <c r="AOC14" s="6">
        <v>10029598262.576</v>
      </c>
      <c r="AOD14" s="6">
        <v>5983963872.0939999</v>
      </c>
      <c r="AOE14" s="6">
        <v>659501725092.20703</v>
      </c>
      <c r="AOF14" s="6">
        <v>118100</v>
      </c>
      <c r="AOG14" s="6">
        <v>4331000</v>
      </c>
      <c r="AOH14" s="6">
        <v>2934000</v>
      </c>
      <c r="AOI14" s="6">
        <v>4391000</v>
      </c>
      <c r="AOJ14" s="6">
        <v>1720500</v>
      </c>
      <c r="AOK14" s="6">
        <v>3539900</v>
      </c>
      <c r="AOL14" s="6">
        <v>1295800</v>
      </c>
      <c r="AOM14" s="6">
        <v>1767200</v>
      </c>
      <c r="AON14" s="6">
        <v>658800</v>
      </c>
      <c r="AOO14" s="6">
        <v>1851600</v>
      </c>
      <c r="AOP14" s="6">
        <v>994100</v>
      </c>
      <c r="AOQ14" s="6">
        <v>1270700</v>
      </c>
      <c r="AOR14" s="6">
        <v>1444500</v>
      </c>
      <c r="AOS14" s="6">
        <v>855300</v>
      </c>
      <c r="AOT14" s="6">
        <v>615500</v>
      </c>
      <c r="AOU14" s="6">
        <v>2049772.7919999999</v>
      </c>
      <c r="AOV14" s="6">
        <v>1107200</v>
      </c>
      <c r="AOW14" s="6">
        <v>1676800</v>
      </c>
      <c r="AOX14" s="6">
        <v>774200</v>
      </c>
      <c r="AOY14" s="6">
        <v>965500</v>
      </c>
      <c r="AOZ14" s="6">
        <v>1125900</v>
      </c>
      <c r="APA14" s="6">
        <v>767500</v>
      </c>
      <c r="APB14" s="6">
        <v>1277600</v>
      </c>
      <c r="APC14" s="6">
        <v>7184000</v>
      </c>
      <c r="APD14" s="6">
        <v>10040000</v>
      </c>
      <c r="APE14" s="6">
        <v>1248700</v>
      </c>
      <c r="APF14" s="6">
        <v>1733800</v>
      </c>
      <c r="APG14" s="6">
        <v>1057600</v>
      </c>
      <c r="APH14" s="6">
        <v>1823000</v>
      </c>
      <c r="API14" s="6">
        <v>998400</v>
      </c>
      <c r="APJ14" s="6">
        <v>483900</v>
      </c>
      <c r="APK14" s="6">
        <v>2382000</v>
      </c>
      <c r="APL14" s="6">
        <v>1764000</v>
      </c>
      <c r="APM14" s="6">
        <v>1026000</v>
      </c>
      <c r="APN14" s="6">
        <v>287100</v>
      </c>
      <c r="APO14" s="6">
        <v>9242000</v>
      </c>
      <c r="APP14" s="6">
        <v>15048096224.808001</v>
      </c>
      <c r="APQ14" s="6">
        <v>184392200210.52499</v>
      </c>
      <c r="APR14" s="6">
        <v>441602189645.26196</v>
      </c>
      <c r="APS14" s="6">
        <v>6227500000</v>
      </c>
      <c r="APT14" s="6">
        <v>2581700</v>
      </c>
      <c r="APU14" s="6">
        <v>2077000</v>
      </c>
      <c r="APV14" s="6">
        <v>80615838707.420013</v>
      </c>
      <c r="APW14" s="6">
        <v>82222000000</v>
      </c>
      <c r="APX14" s="6">
        <v>3893591921.7840004</v>
      </c>
      <c r="APY14" s="6">
        <v>166635861170.78702</v>
      </c>
      <c r="APZ14" s="6">
        <v>2871000</v>
      </c>
      <c r="AQA14" s="6">
        <v>578200</v>
      </c>
      <c r="AQB14" s="6">
        <v>621000</v>
      </c>
      <c r="AQC14" s="6">
        <v>39123530369.731995</v>
      </c>
      <c r="AQD14" s="6">
        <v>728779500000</v>
      </c>
      <c r="AQE14" s="6">
        <v>3476000</v>
      </c>
      <c r="AQF14" s="6">
        <v>1988000</v>
      </c>
      <c r="AQG14" s="6">
        <v>383800</v>
      </c>
      <c r="AQH14" s="6">
        <v>29759673099.716999</v>
      </c>
      <c r="AQI14" s="6">
        <v>137887826417.82401</v>
      </c>
      <c r="AQJ14" s="6">
        <v>605400</v>
      </c>
      <c r="AQK14" s="6">
        <v>1468000</v>
      </c>
      <c r="AQL14" s="6">
        <v>735000</v>
      </c>
      <c r="AQM14" s="6">
        <v>1173000</v>
      </c>
      <c r="AQN14" s="6">
        <v>4688000</v>
      </c>
      <c r="AQO14" s="6">
        <v>3963366888.2059999</v>
      </c>
      <c r="AQP14" s="6">
        <v>73279845923.200012</v>
      </c>
      <c r="AQQ14" s="6">
        <v>972500</v>
      </c>
      <c r="AQR14" s="6">
        <v>62084821669.469994</v>
      </c>
      <c r="AQS14" s="6">
        <v>516500</v>
      </c>
      <c r="AQT14" s="6">
        <v>1209930000</v>
      </c>
      <c r="AQU14" s="6">
        <v>10254859570.718</v>
      </c>
      <c r="AQV14" s="6">
        <v>640000</v>
      </c>
      <c r="AQW14" s="6">
        <v>326596.734</v>
      </c>
      <c r="AQX14" s="6">
        <v>35815042909.594002</v>
      </c>
      <c r="AQY14" s="6">
        <v>0</v>
      </c>
      <c r="AQZ14" s="6">
        <v>7493474681.316</v>
      </c>
      <c r="ARA14" s="6">
        <v>7947000</v>
      </c>
      <c r="ARB14" s="6">
        <v>425800</v>
      </c>
      <c r="ARC14" s="6">
        <v>0</v>
      </c>
      <c r="ARD14" s="6">
        <v>492000</v>
      </c>
      <c r="ARE14" s="6">
        <v>49083526344.612</v>
      </c>
      <c r="ARF14" s="6">
        <v>110906656715.008</v>
      </c>
      <c r="ARG14" s="6">
        <v>17669410000</v>
      </c>
      <c r="ARH14" s="6">
        <v>169036521099</v>
      </c>
      <c r="ARI14" s="6">
        <v>147576125000</v>
      </c>
      <c r="ARJ14" s="6">
        <v>56561343026.408997</v>
      </c>
      <c r="ARK14" s="6">
        <v>630734242322.31909</v>
      </c>
      <c r="ARL14" s="6">
        <v>2412800</v>
      </c>
      <c r="ARM14" s="6">
        <v>909000</v>
      </c>
      <c r="ARN14" s="6">
        <v>1949200</v>
      </c>
      <c r="ARO14" s="6">
        <v>618100000</v>
      </c>
      <c r="ARP14" s="6">
        <v>35192936463.774002</v>
      </c>
      <c r="ARQ14" s="6">
        <v>194200</v>
      </c>
      <c r="ARR14" s="6">
        <v>0</v>
      </c>
      <c r="ARS14" s="6">
        <v>12232538023.905001</v>
      </c>
      <c r="ART14" s="6">
        <v>13890803451.765001</v>
      </c>
      <c r="ARU14" s="6">
        <v>1018877953.016</v>
      </c>
      <c r="ARV14" s="6">
        <v>713600</v>
      </c>
      <c r="ARW14" s="6">
        <v>99386108212</v>
      </c>
      <c r="ARX14" s="6">
        <v>587695704323</v>
      </c>
      <c r="ARY14" s="6">
        <v>97646479235.699997</v>
      </c>
      <c r="ARZ14" s="6">
        <v>725033208.29999995</v>
      </c>
      <c r="ASA14" s="6">
        <v>102764273.59999999</v>
      </c>
      <c r="ASB14" s="6">
        <v>43554771419.497002</v>
      </c>
      <c r="ASC14" s="6">
        <v>7429901255.3959999</v>
      </c>
      <c r="ASD14" s="6">
        <v>1566000</v>
      </c>
      <c r="ASE14" s="6">
        <v>5683000</v>
      </c>
      <c r="ASF14" s="6">
        <v>6940800000</v>
      </c>
      <c r="ASG14" s="6">
        <v>524628918504.58093</v>
      </c>
      <c r="ASH14" s="6">
        <v>380007886.27200001</v>
      </c>
      <c r="ASI14" s="6">
        <v>119590917.858</v>
      </c>
      <c r="ASJ14" s="6">
        <v>93808.154999999999</v>
      </c>
      <c r="ASK14" s="6">
        <v>143043287985.43201</v>
      </c>
      <c r="ASL14" s="6">
        <v>497600</v>
      </c>
      <c r="ASM14" s="6">
        <v>237197.628</v>
      </c>
      <c r="ASN14" s="6">
        <v>764400</v>
      </c>
      <c r="ASO14" s="6">
        <v>1685500</v>
      </c>
      <c r="ASP14" s="6">
        <v>5297000</v>
      </c>
      <c r="ASQ14" s="6">
        <v>47275574697.959999</v>
      </c>
      <c r="ASR14" s="6">
        <v>32343366000</v>
      </c>
      <c r="ASS14" s="6">
        <v>40185887343.112</v>
      </c>
      <c r="AST14" s="6">
        <v>8728711675.0450001</v>
      </c>
      <c r="ASU14" s="6">
        <v>118824010129.89999</v>
      </c>
      <c r="ASV14" s="6">
        <v>1684000</v>
      </c>
      <c r="ASW14" s="6">
        <v>0</v>
      </c>
      <c r="ASX14" s="6">
        <v>928300</v>
      </c>
      <c r="ASY14" s="6">
        <v>421717476556.74298</v>
      </c>
      <c r="ASZ14" s="6">
        <v>935600</v>
      </c>
      <c r="ATA14" s="6">
        <v>265096999332.45001</v>
      </c>
      <c r="ATB14" s="6">
        <v>634900</v>
      </c>
      <c r="ATC14" s="6">
        <v>608800</v>
      </c>
      <c r="ATD14" s="6">
        <v>8976000</v>
      </c>
      <c r="ATE14" s="6">
        <v>19348026223.029999</v>
      </c>
      <c r="ATF14" s="6">
        <v>29560673191.582001</v>
      </c>
      <c r="ATG14" s="6">
        <v>32091475000</v>
      </c>
      <c r="ATH14" s="6">
        <v>5072000</v>
      </c>
      <c r="ATI14" s="6">
        <v>215669725000</v>
      </c>
      <c r="ATJ14" s="6">
        <v>4568000</v>
      </c>
      <c r="ATK14" s="6">
        <v>662200</v>
      </c>
      <c r="ATL14" s="6">
        <v>500722712.53200001</v>
      </c>
      <c r="ATM14" s="6">
        <v>190795000000</v>
      </c>
      <c r="ATN14" s="6">
        <v>7448261610.3050003</v>
      </c>
      <c r="ATO14" s="6">
        <v>2452125092</v>
      </c>
      <c r="ATP14" s="6">
        <v>837500</v>
      </c>
      <c r="ATQ14" s="6">
        <v>85865.808000000005</v>
      </c>
      <c r="ATR14" s="6">
        <v>161114696942.70099</v>
      </c>
      <c r="ATS14" s="6">
        <v>62003248010.296005</v>
      </c>
      <c r="ATT14" s="6">
        <v>78710080352.518997</v>
      </c>
      <c r="ATU14" s="6">
        <v>5751295000</v>
      </c>
      <c r="ATV14" s="6">
        <v>104536442628.925</v>
      </c>
      <c r="ATW14" s="6">
        <v>654335500</v>
      </c>
      <c r="ATX14" s="6">
        <v>56300399134.518005</v>
      </c>
      <c r="ATY14" s="6">
        <v>132000</v>
      </c>
      <c r="ATZ14" s="6">
        <v>0</v>
      </c>
      <c r="AUA14" s="6">
        <v>532960000</v>
      </c>
      <c r="AUB14" s="6">
        <v>784685038200.0321</v>
      </c>
      <c r="AUC14" s="6">
        <v>670749960699.16406</v>
      </c>
      <c r="AUD14" s="6">
        <v>1292000</v>
      </c>
      <c r="AUE14" s="6">
        <v>2139805557.316</v>
      </c>
      <c r="AUF14" s="6">
        <v>4152415855.5</v>
      </c>
      <c r="AUG14" s="6">
        <v>1698000</v>
      </c>
      <c r="AUH14" s="6">
        <v>1328800</v>
      </c>
      <c r="AUI14" s="6">
        <v>1493000</v>
      </c>
      <c r="AUJ14" s="6">
        <v>12060000</v>
      </c>
      <c r="AUK14" s="6">
        <v>10403000</v>
      </c>
      <c r="AUL14" s="6">
        <v>18251463805.640999</v>
      </c>
      <c r="AUM14" s="6">
        <v>23082148027.977001</v>
      </c>
      <c r="AUN14" s="6">
        <v>1925000</v>
      </c>
      <c r="AUO14" s="6">
        <v>599800</v>
      </c>
      <c r="AUP14" s="6">
        <v>1778000</v>
      </c>
      <c r="AUQ14" s="6">
        <v>3171640000</v>
      </c>
      <c r="AUR14" s="6">
        <v>2186500</v>
      </c>
      <c r="AUS14" s="6">
        <v>0</v>
      </c>
      <c r="AUT14" s="6">
        <v>2063500</v>
      </c>
      <c r="AUU14" s="6">
        <v>2292000</v>
      </c>
      <c r="AUV14" s="6">
        <v>850500</v>
      </c>
      <c r="AUW14" s="6">
        <v>4060000</v>
      </c>
      <c r="AUX14" s="6">
        <v>2317200</v>
      </c>
      <c r="AUY14" s="6">
        <v>121166227679.868</v>
      </c>
      <c r="AUZ14" s="6">
        <v>19480998.16</v>
      </c>
      <c r="AVA14" s="6">
        <v>29138438.276999999</v>
      </c>
      <c r="AVB14" s="6">
        <v>77413737541.095001</v>
      </c>
      <c r="AVC14" s="6">
        <v>4975920000</v>
      </c>
      <c r="AVD14" s="6">
        <v>6665000</v>
      </c>
      <c r="AVE14" s="6">
        <v>135400</v>
      </c>
      <c r="AVF14" s="6">
        <v>57750000000</v>
      </c>
      <c r="AVG14" s="6">
        <v>84296090196.887985</v>
      </c>
      <c r="AVH14" s="6">
        <v>1535100</v>
      </c>
      <c r="AVI14" s="6">
        <v>61142201672</v>
      </c>
      <c r="AVJ14" s="6">
        <v>971000</v>
      </c>
      <c r="AVK14" s="6">
        <v>1449000</v>
      </c>
      <c r="AVL14" s="6">
        <v>119534903651.715</v>
      </c>
      <c r="AVM14" s="6">
        <v>107000</v>
      </c>
      <c r="AVN14" s="6">
        <v>2098000</v>
      </c>
      <c r="AVO14" s="6">
        <v>55944744699.689995</v>
      </c>
      <c r="AVP14" s="6">
        <v>46200014644366.578</v>
      </c>
    </row>
    <row r="15" spans="1:1264" x14ac:dyDescent="0.25">
      <c r="B15"/>
    </row>
    <row r="16" spans="1:1264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 COMPLETA</vt:lpstr>
      <vt:lpstr>Nemos y clasificaciones</vt:lpstr>
      <vt:lpstr>Directorio Pegue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fcoyo</dc:creator>
  <cp:lastModifiedBy>Francisco Yorio</cp:lastModifiedBy>
  <dcterms:created xsi:type="dcterms:W3CDTF">2021-09-28T20:43:04Z</dcterms:created>
  <dcterms:modified xsi:type="dcterms:W3CDTF">2021-10-13T19:34:39Z</dcterms:modified>
</cp:coreProperties>
</file>